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Erick Padilla\Documents\2018\1- Informes Ley Anual del Presupuesto Decreto 50-2016\02- Art. 15 Ejecución Física y Financiera beneficiarios (Mensual)\"/>
    </mc:Choice>
  </mc:AlternateContent>
  <bookViews>
    <workbookView xWindow="0" yWindow="0" windowWidth="28800" windowHeight="12432" firstSheet="6" activeTab="11"/>
  </bookViews>
  <sheets>
    <sheet name="Enero-2017" sheetId="1" r:id="rId1"/>
    <sheet name="Febrero-2017" sheetId="2" r:id="rId2"/>
    <sheet name="Marzo-2017" sheetId="3" r:id="rId3"/>
    <sheet name="Abril-2017" sheetId="4" r:id="rId4"/>
    <sheet name="Mayo-2017" sheetId="5" r:id="rId5"/>
    <sheet name="Junio-2017" sheetId="6" r:id="rId6"/>
    <sheet name="Julio-2017" sheetId="7" r:id="rId7"/>
    <sheet name="Agosto-2017" sheetId="8" r:id="rId8"/>
    <sheet name="Septiembre-2017" sheetId="9" r:id="rId9"/>
    <sheet name="Octubre-2017" sheetId="10" r:id="rId10"/>
    <sheet name="Noviembre-2017" sheetId="11" r:id="rId11"/>
    <sheet name="Diciembre-2017" sheetId="12"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s>
  <definedNames>
    <definedName name="_xlnm.Print_Area" localSheetId="11">'Diciembre-2017'!$B$1:$P$31</definedName>
    <definedName name="_xlnm.Print_Titles" localSheetId="11">'Diciembre-2017'!$1:$2</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25" i="12" l="1"/>
  <c r="D25" i="12"/>
  <c r="N24" i="12"/>
  <c r="D24" i="12"/>
  <c r="N23" i="12"/>
  <c r="D23" i="12"/>
  <c r="N22" i="12"/>
  <c r="D22" i="12"/>
  <c r="N21" i="12"/>
  <c r="D21" i="12"/>
  <c r="M9" i="12"/>
  <c r="Q2599" i="11" l="1"/>
  <c r="P2599" i="11"/>
  <c r="N2599" i="11"/>
  <c r="M2599" i="11"/>
  <c r="L2599" i="11"/>
  <c r="K2599" i="11"/>
  <c r="O2599" i="11" s="1"/>
  <c r="J2599" i="11"/>
  <c r="I2599" i="11"/>
  <c r="H2599" i="11"/>
  <c r="G2599" i="11"/>
  <c r="F2599" i="11"/>
  <c r="E2599" i="11"/>
  <c r="D2599" i="11"/>
  <c r="C2599" i="11"/>
  <c r="B2599" i="11"/>
  <c r="Q2598" i="11"/>
  <c r="P2598" i="11"/>
  <c r="N2598" i="11"/>
  <c r="M2598" i="11"/>
  <c r="L2598" i="11"/>
  <c r="K2598" i="11"/>
  <c r="O2598" i="11" s="1"/>
  <c r="J2598" i="11"/>
  <c r="I2598" i="11"/>
  <c r="H2598" i="11"/>
  <c r="G2598" i="11"/>
  <c r="F2598" i="11"/>
  <c r="E2598" i="11"/>
  <c r="D2598" i="11"/>
  <c r="C2598" i="11"/>
  <c r="B2598" i="11"/>
  <c r="Q2597" i="11"/>
  <c r="P2597" i="11"/>
  <c r="N2597" i="11"/>
  <c r="M2597" i="11"/>
  <c r="L2597" i="11"/>
  <c r="K2597" i="11"/>
  <c r="J2597" i="11"/>
  <c r="I2597" i="11"/>
  <c r="H2597" i="11"/>
  <c r="G2597" i="11"/>
  <c r="F2597" i="11"/>
  <c r="E2597" i="11"/>
  <c r="D2597" i="11"/>
  <c r="C2597" i="11"/>
  <c r="B2597" i="11"/>
  <c r="Q2596" i="11"/>
  <c r="P2596" i="11"/>
  <c r="N2596" i="11"/>
  <c r="M2596" i="11"/>
  <c r="L2596" i="11"/>
  <c r="K2596" i="11"/>
  <c r="J2596" i="11"/>
  <c r="I2596" i="11"/>
  <c r="H2596" i="11"/>
  <c r="G2596" i="11"/>
  <c r="F2596" i="11"/>
  <c r="E2596" i="11"/>
  <c r="D2596" i="11"/>
  <c r="C2596" i="11"/>
  <c r="B2596" i="11"/>
  <c r="Q2595" i="11"/>
  <c r="P2595" i="11"/>
  <c r="N2595" i="11"/>
  <c r="M2595" i="11"/>
  <c r="L2595" i="11"/>
  <c r="K2595" i="11"/>
  <c r="J2595" i="11"/>
  <c r="I2595" i="11"/>
  <c r="H2595" i="11"/>
  <c r="G2595" i="11"/>
  <c r="F2595" i="11"/>
  <c r="E2595" i="11"/>
  <c r="D2595" i="11"/>
  <c r="C2595" i="11"/>
  <c r="B2595" i="11"/>
  <c r="Q2594" i="11"/>
  <c r="P2594" i="11"/>
  <c r="N2594" i="11"/>
  <c r="M2594" i="11"/>
  <c r="L2594" i="11"/>
  <c r="K2594" i="11"/>
  <c r="J2594" i="11"/>
  <c r="I2594" i="11"/>
  <c r="H2594" i="11"/>
  <c r="G2594" i="11"/>
  <c r="F2594" i="11"/>
  <c r="E2594" i="11"/>
  <c r="D2594" i="11"/>
  <c r="C2594" i="11"/>
  <c r="B2594" i="11"/>
  <c r="Q2593" i="11"/>
  <c r="P2593" i="11"/>
  <c r="N2593" i="11"/>
  <c r="M2593" i="11"/>
  <c r="L2593" i="11"/>
  <c r="K2593" i="11"/>
  <c r="O2593" i="11" s="1"/>
  <c r="J2593" i="11"/>
  <c r="I2593" i="11"/>
  <c r="H2593" i="11"/>
  <c r="G2593" i="11"/>
  <c r="F2593" i="11"/>
  <c r="E2593" i="11"/>
  <c r="D2593" i="11"/>
  <c r="C2593" i="11"/>
  <c r="B2593" i="11"/>
  <c r="Q2592" i="11"/>
  <c r="P2592" i="11"/>
  <c r="N2592" i="11"/>
  <c r="M2592" i="11"/>
  <c r="L2592" i="11"/>
  <c r="K2592" i="11"/>
  <c r="O2592" i="11" s="1"/>
  <c r="J2592" i="11"/>
  <c r="I2592" i="11"/>
  <c r="H2592" i="11"/>
  <c r="G2592" i="11"/>
  <c r="F2592" i="11"/>
  <c r="E2592" i="11"/>
  <c r="D2592" i="11"/>
  <c r="C2592" i="11"/>
  <c r="B2592" i="11"/>
  <c r="Q2591" i="11"/>
  <c r="P2591" i="11"/>
  <c r="N2591" i="11"/>
  <c r="M2591" i="11"/>
  <c r="L2591" i="11"/>
  <c r="K2591" i="11"/>
  <c r="O2591" i="11" s="1"/>
  <c r="J2591" i="11"/>
  <c r="I2591" i="11"/>
  <c r="H2591" i="11"/>
  <c r="G2591" i="11"/>
  <c r="F2591" i="11"/>
  <c r="E2591" i="11"/>
  <c r="D2591" i="11"/>
  <c r="C2591" i="11"/>
  <c r="B2591" i="11"/>
  <c r="Q2590" i="11"/>
  <c r="P2590" i="11"/>
  <c r="N2590" i="11"/>
  <c r="M2590" i="11"/>
  <c r="L2590" i="11"/>
  <c r="K2590" i="11"/>
  <c r="O2590" i="11" s="1"/>
  <c r="J2590" i="11"/>
  <c r="I2590" i="11"/>
  <c r="H2590" i="11"/>
  <c r="G2590" i="11"/>
  <c r="F2590" i="11"/>
  <c r="E2590" i="11"/>
  <c r="D2590" i="11"/>
  <c r="C2590" i="11"/>
  <c r="B2590" i="11"/>
  <c r="Q2589" i="11"/>
  <c r="P2589" i="11"/>
  <c r="N2589" i="11"/>
  <c r="M2589" i="11"/>
  <c r="L2589" i="11"/>
  <c r="K2589" i="11"/>
  <c r="J2589" i="11"/>
  <c r="I2589" i="11"/>
  <c r="H2589" i="11"/>
  <c r="G2589" i="11"/>
  <c r="F2589" i="11"/>
  <c r="E2589" i="11"/>
  <c r="D2589" i="11"/>
  <c r="C2589" i="11"/>
  <c r="B2589" i="11"/>
  <c r="Q2588" i="11"/>
  <c r="P2588" i="11"/>
  <c r="N2588" i="11"/>
  <c r="M2588" i="11"/>
  <c r="L2588" i="11"/>
  <c r="K2588" i="11"/>
  <c r="J2588" i="11"/>
  <c r="I2588" i="11"/>
  <c r="H2588" i="11"/>
  <c r="G2588" i="11"/>
  <c r="F2588" i="11"/>
  <c r="E2588" i="11"/>
  <c r="D2588" i="11"/>
  <c r="C2588" i="11"/>
  <c r="B2588" i="11"/>
  <c r="Q2587" i="11"/>
  <c r="P2587" i="11"/>
  <c r="N2587" i="11"/>
  <c r="M2587" i="11"/>
  <c r="L2587" i="11"/>
  <c r="K2587" i="11"/>
  <c r="J2587" i="11"/>
  <c r="I2587" i="11"/>
  <c r="H2587" i="11"/>
  <c r="G2587" i="11"/>
  <c r="F2587" i="11"/>
  <c r="E2587" i="11"/>
  <c r="D2587" i="11"/>
  <c r="C2587" i="11"/>
  <c r="B2587" i="11"/>
  <c r="Q2586" i="11"/>
  <c r="P2586" i="11"/>
  <c r="N2586" i="11"/>
  <c r="M2586" i="11"/>
  <c r="L2586" i="11"/>
  <c r="K2586" i="11"/>
  <c r="J2586" i="11"/>
  <c r="I2586" i="11"/>
  <c r="H2586" i="11"/>
  <c r="G2586" i="11"/>
  <c r="F2586" i="11"/>
  <c r="E2586" i="11"/>
  <c r="D2586" i="11"/>
  <c r="C2586" i="11"/>
  <c r="B2586" i="11"/>
  <c r="Q2585" i="11"/>
  <c r="P2585" i="11"/>
  <c r="N2585" i="11"/>
  <c r="M2585" i="11"/>
  <c r="L2585" i="11"/>
  <c r="K2585" i="11"/>
  <c r="O2585" i="11" s="1"/>
  <c r="J2585" i="11"/>
  <c r="I2585" i="11"/>
  <c r="H2585" i="11"/>
  <c r="G2585" i="11"/>
  <c r="F2585" i="11"/>
  <c r="E2585" i="11"/>
  <c r="D2585" i="11"/>
  <c r="C2585" i="11"/>
  <c r="B2585" i="11"/>
  <c r="Q2584" i="11"/>
  <c r="P2584" i="11"/>
  <c r="N2584" i="11"/>
  <c r="M2584" i="11"/>
  <c r="L2584" i="11"/>
  <c r="K2584" i="11"/>
  <c r="O2584" i="11" s="1"/>
  <c r="J2584" i="11"/>
  <c r="I2584" i="11"/>
  <c r="H2584" i="11"/>
  <c r="G2584" i="11"/>
  <c r="F2584" i="11"/>
  <c r="E2584" i="11"/>
  <c r="D2584" i="11"/>
  <c r="C2584" i="11"/>
  <c r="B2584" i="11"/>
  <c r="Q2583" i="11"/>
  <c r="P2583" i="11"/>
  <c r="N2583" i="11"/>
  <c r="M2583" i="11"/>
  <c r="L2583" i="11"/>
  <c r="K2583" i="11"/>
  <c r="O2583" i="11" s="1"/>
  <c r="J2583" i="11"/>
  <c r="I2583" i="11"/>
  <c r="H2583" i="11"/>
  <c r="G2583" i="11"/>
  <c r="F2583" i="11"/>
  <c r="E2583" i="11"/>
  <c r="D2583" i="11"/>
  <c r="C2583" i="11"/>
  <c r="B2583" i="11"/>
  <c r="Q2582" i="11"/>
  <c r="P2582" i="11"/>
  <c r="N2582" i="11"/>
  <c r="M2582" i="11"/>
  <c r="L2582" i="11"/>
  <c r="K2582" i="11"/>
  <c r="O2582" i="11" s="1"/>
  <c r="J2582" i="11"/>
  <c r="I2582" i="11"/>
  <c r="H2582" i="11"/>
  <c r="G2582" i="11"/>
  <c r="F2582" i="11"/>
  <c r="E2582" i="11"/>
  <c r="D2582" i="11"/>
  <c r="C2582" i="11"/>
  <c r="B2582" i="11"/>
  <c r="Q2581" i="11"/>
  <c r="P2581" i="11"/>
  <c r="N2581" i="11"/>
  <c r="M2581" i="11"/>
  <c r="L2581" i="11"/>
  <c r="K2581" i="11"/>
  <c r="J2581" i="11"/>
  <c r="I2581" i="11"/>
  <c r="H2581" i="11"/>
  <c r="G2581" i="11"/>
  <c r="F2581" i="11"/>
  <c r="E2581" i="11"/>
  <c r="D2581" i="11"/>
  <c r="C2581" i="11"/>
  <c r="B2581" i="11"/>
  <c r="Q2580" i="11"/>
  <c r="P2580" i="11"/>
  <c r="N2580" i="11"/>
  <c r="M2580" i="11"/>
  <c r="L2580" i="11"/>
  <c r="K2580" i="11"/>
  <c r="J2580" i="11"/>
  <c r="I2580" i="11"/>
  <c r="H2580" i="11"/>
  <c r="G2580" i="11"/>
  <c r="F2580" i="11"/>
  <c r="E2580" i="11"/>
  <c r="D2580" i="11"/>
  <c r="C2580" i="11"/>
  <c r="B2580" i="11"/>
  <c r="Q2579" i="11"/>
  <c r="P2579" i="11"/>
  <c r="N2579" i="11"/>
  <c r="M2579" i="11"/>
  <c r="L2579" i="11"/>
  <c r="K2579" i="11"/>
  <c r="J2579" i="11"/>
  <c r="I2579" i="11"/>
  <c r="H2579" i="11"/>
  <c r="G2579" i="11"/>
  <c r="F2579" i="11"/>
  <c r="E2579" i="11"/>
  <c r="D2579" i="11"/>
  <c r="C2579" i="11"/>
  <c r="B2579" i="11"/>
  <c r="Q2578" i="11"/>
  <c r="P2578" i="11"/>
  <c r="N2578" i="11"/>
  <c r="M2578" i="11"/>
  <c r="O2578" i="11" s="1"/>
  <c r="L2578" i="11"/>
  <c r="K2578" i="11"/>
  <c r="J2578" i="11"/>
  <c r="I2578" i="11"/>
  <c r="H2578" i="11"/>
  <c r="G2578" i="11"/>
  <c r="F2578" i="11"/>
  <c r="E2578" i="11"/>
  <c r="D2578" i="11"/>
  <c r="C2578" i="11"/>
  <c r="B2578" i="11"/>
  <c r="Q2577" i="11"/>
  <c r="P2577" i="11"/>
  <c r="N2577" i="11"/>
  <c r="M2577" i="11"/>
  <c r="O2577" i="11" s="1"/>
  <c r="L2577" i="11"/>
  <c r="K2577" i="11"/>
  <c r="J2577" i="11"/>
  <c r="I2577" i="11"/>
  <c r="H2577" i="11"/>
  <c r="G2577" i="11"/>
  <c r="F2577" i="11"/>
  <c r="E2577" i="11"/>
  <c r="D2577" i="11"/>
  <c r="C2577" i="11"/>
  <c r="B2577" i="11"/>
  <c r="Q2576" i="11"/>
  <c r="P2576" i="11"/>
  <c r="N2576" i="11"/>
  <c r="M2576" i="11"/>
  <c r="O2576" i="11" s="1"/>
  <c r="L2576" i="11"/>
  <c r="K2576" i="11"/>
  <c r="J2576" i="11"/>
  <c r="I2576" i="11"/>
  <c r="H2576" i="11"/>
  <c r="G2576" i="11"/>
  <c r="F2576" i="11"/>
  <c r="E2576" i="11"/>
  <c r="D2576" i="11"/>
  <c r="C2576" i="11"/>
  <c r="B2576" i="11"/>
  <c r="Q2575" i="11"/>
  <c r="P2575" i="11"/>
  <c r="N2575" i="11"/>
  <c r="M2575" i="11"/>
  <c r="O2575" i="11" s="1"/>
  <c r="L2575" i="11"/>
  <c r="K2575" i="11"/>
  <c r="J2575" i="11"/>
  <c r="I2575" i="11"/>
  <c r="H2575" i="11"/>
  <c r="G2575" i="11"/>
  <c r="F2575" i="11"/>
  <c r="E2575" i="11"/>
  <c r="D2575" i="11"/>
  <c r="C2575" i="11"/>
  <c r="B2575" i="11"/>
  <c r="Q2574" i="11"/>
  <c r="P2574" i="11"/>
  <c r="N2574" i="11"/>
  <c r="M2574" i="11"/>
  <c r="O2574" i="11" s="1"/>
  <c r="L2574" i="11"/>
  <c r="K2574" i="11"/>
  <c r="J2574" i="11"/>
  <c r="I2574" i="11"/>
  <c r="H2574" i="11"/>
  <c r="G2574" i="11"/>
  <c r="F2574" i="11"/>
  <c r="E2574" i="11"/>
  <c r="D2574" i="11"/>
  <c r="C2574" i="11"/>
  <c r="B2574" i="11"/>
  <c r="Q2573" i="11"/>
  <c r="P2573" i="11"/>
  <c r="N2573" i="11"/>
  <c r="M2573" i="11"/>
  <c r="O2573" i="11" s="1"/>
  <c r="L2573" i="11"/>
  <c r="K2573" i="11"/>
  <c r="J2573" i="11"/>
  <c r="I2573" i="11"/>
  <c r="H2573" i="11"/>
  <c r="G2573" i="11"/>
  <c r="F2573" i="11"/>
  <c r="E2573" i="11"/>
  <c r="D2573" i="11"/>
  <c r="C2573" i="11"/>
  <c r="B2573" i="11"/>
  <c r="Q2572" i="11"/>
  <c r="P2572" i="11"/>
  <c r="N2572" i="11"/>
  <c r="M2572" i="11"/>
  <c r="O2572" i="11" s="1"/>
  <c r="L2572" i="11"/>
  <c r="K2572" i="11"/>
  <c r="J2572" i="11"/>
  <c r="I2572" i="11"/>
  <c r="H2572" i="11"/>
  <c r="G2572" i="11"/>
  <c r="F2572" i="11"/>
  <c r="E2572" i="11"/>
  <c r="D2572" i="11"/>
  <c r="C2572" i="11"/>
  <c r="B2572" i="11"/>
  <c r="Q2571" i="11"/>
  <c r="P2571" i="11"/>
  <c r="N2571" i="11"/>
  <c r="M2571" i="11"/>
  <c r="O2571" i="11" s="1"/>
  <c r="L2571" i="11"/>
  <c r="K2571" i="11"/>
  <c r="J2571" i="11"/>
  <c r="I2571" i="11"/>
  <c r="H2571" i="11"/>
  <c r="G2571" i="11"/>
  <c r="F2571" i="11"/>
  <c r="E2571" i="11"/>
  <c r="D2571" i="11"/>
  <c r="C2571" i="11"/>
  <c r="B2571" i="11"/>
  <c r="Q2570" i="11"/>
  <c r="P2570" i="11"/>
  <c r="N2570" i="11"/>
  <c r="M2570" i="11"/>
  <c r="O2570" i="11" s="1"/>
  <c r="L2570" i="11"/>
  <c r="K2570" i="11"/>
  <c r="J2570" i="11"/>
  <c r="I2570" i="11"/>
  <c r="H2570" i="11"/>
  <c r="G2570" i="11"/>
  <c r="F2570" i="11"/>
  <c r="E2570" i="11"/>
  <c r="D2570" i="11"/>
  <c r="C2570" i="11"/>
  <c r="B2570" i="11"/>
  <c r="Q2569" i="11"/>
  <c r="P2569" i="11"/>
  <c r="N2569" i="11"/>
  <c r="M2569" i="11"/>
  <c r="O2569" i="11" s="1"/>
  <c r="L2569" i="11"/>
  <c r="K2569" i="11"/>
  <c r="J2569" i="11"/>
  <c r="I2569" i="11"/>
  <c r="H2569" i="11"/>
  <c r="G2569" i="11"/>
  <c r="F2569" i="11"/>
  <c r="E2569" i="11"/>
  <c r="D2569" i="11"/>
  <c r="C2569" i="11"/>
  <c r="B2569" i="11"/>
  <c r="Q2568" i="11"/>
  <c r="P2568" i="11"/>
  <c r="N2568" i="11"/>
  <c r="M2568" i="11"/>
  <c r="O2568" i="11" s="1"/>
  <c r="L2568" i="11"/>
  <c r="K2568" i="11"/>
  <c r="J2568" i="11"/>
  <c r="I2568" i="11"/>
  <c r="H2568" i="11"/>
  <c r="G2568" i="11"/>
  <c r="F2568" i="11"/>
  <c r="E2568" i="11"/>
  <c r="D2568" i="11"/>
  <c r="C2568" i="11"/>
  <c r="B2568" i="11"/>
  <c r="Q2567" i="11"/>
  <c r="P2567" i="11"/>
  <c r="N2567" i="11"/>
  <c r="M2567" i="11"/>
  <c r="O2567" i="11" s="1"/>
  <c r="L2567" i="11"/>
  <c r="K2567" i="11"/>
  <c r="J2567" i="11"/>
  <c r="I2567" i="11"/>
  <c r="H2567" i="11"/>
  <c r="G2567" i="11"/>
  <c r="F2567" i="11"/>
  <c r="E2567" i="11"/>
  <c r="D2567" i="11"/>
  <c r="C2567" i="11"/>
  <c r="B2567" i="11"/>
  <c r="Q2566" i="11"/>
  <c r="P2566" i="11"/>
  <c r="N2566" i="11"/>
  <c r="M2566" i="11"/>
  <c r="O2566" i="11" s="1"/>
  <c r="L2566" i="11"/>
  <c r="K2566" i="11"/>
  <c r="J2566" i="11"/>
  <c r="I2566" i="11"/>
  <c r="H2566" i="11"/>
  <c r="G2566" i="11"/>
  <c r="F2566" i="11"/>
  <c r="E2566" i="11"/>
  <c r="D2566" i="11"/>
  <c r="C2566" i="11"/>
  <c r="B2566" i="11"/>
  <c r="Q2565" i="11"/>
  <c r="P2565" i="11"/>
  <c r="N2565" i="11"/>
  <c r="M2565" i="11"/>
  <c r="O2565" i="11" s="1"/>
  <c r="L2565" i="11"/>
  <c r="K2565" i="11"/>
  <c r="J2565" i="11"/>
  <c r="I2565" i="11"/>
  <c r="H2565" i="11"/>
  <c r="G2565" i="11"/>
  <c r="F2565" i="11"/>
  <c r="E2565" i="11"/>
  <c r="D2565" i="11"/>
  <c r="C2565" i="11"/>
  <c r="B2565" i="11"/>
  <c r="Q2564" i="11"/>
  <c r="P2564" i="11"/>
  <c r="N2564" i="11"/>
  <c r="M2564" i="11"/>
  <c r="O2564" i="11" s="1"/>
  <c r="L2564" i="11"/>
  <c r="K2564" i="11"/>
  <c r="J2564" i="11"/>
  <c r="I2564" i="11"/>
  <c r="H2564" i="11"/>
  <c r="G2564" i="11"/>
  <c r="F2564" i="11"/>
  <c r="E2564" i="11"/>
  <c r="D2564" i="11"/>
  <c r="C2564" i="11"/>
  <c r="B2564" i="11"/>
  <c r="Q2563" i="11"/>
  <c r="P2563" i="11"/>
  <c r="N2563" i="11"/>
  <c r="M2563" i="11"/>
  <c r="O2563" i="11" s="1"/>
  <c r="L2563" i="11"/>
  <c r="K2563" i="11"/>
  <c r="J2563" i="11"/>
  <c r="I2563" i="11"/>
  <c r="H2563" i="11"/>
  <c r="G2563" i="11"/>
  <c r="F2563" i="11"/>
  <c r="E2563" i="11"/>
  <c r="D2563" i="11"/>
  <c r="C2563" i="11"/>
  <c r="B2563" i="11"/>
  <c r="Q2562" i="11"/>
  <c r="P2562" i="11"/>
  <c r="N2562" i="11"/>
  <c r="M2562" i="11"/>
  <c r="O2562" i="11" s="1"/>
  <c r="L2562" i="11"/>
  <c r="K2562" i="11"/>
  <c r="J2562" i="11"/>
  <c r="I2562" i="11"/>
  <c r="H2562" i="11"/>
  <c r="G2562" i="11"/>
  <c r="F2562" i="11"/>
  <c r="E2562" i="11"/>
  <c r="D2562" i="11"/>
  <c r="C2562" i="11"/>
  <c r="B2562" i="11"/>
  <c r="Q2561" i="11"/>
  <c r="P2561" i="11"/>
  <c r="N2561" i="11"/>
  <c r="M2561" i="11"/>
  <c r="O2561" i="11" s="1"/>
  <c r="L2561" i="11"/>
  <c r="K2561" i="11"/>
  <c r="J2561" i="11"/>
  <c r="I2561" i="11"/>
  <c r="H2561" i="11"/>
  <c r="G2561" i="11"/>
  <c r="F2561" i="11"/>
  <c r="E2561" i="11"/>
  <c r="D2561" i="11"/>
  <c r="C2561" i="11"/>
  <c r="B2561" i="11"/>
  <c r="Q2560" i="11"/>
  <c r="P2560" i="11"/>
  <c r="N2560" i="11"/>
  <c r="M2560" i="11"/>
  <c r="O2560" i="11" s="1"/>
  <c r="L2560" i="11"/>
  <c r="K2560" i="11"/>
  <c r="J2560" i="11"/>
  <c r="I2560" i="11"/>
  <c r="H2560" i="11"/>
  <c r="G2560" i="11"/>
  <c r="F2560" i="11"/>
  <c r="E2560" i="11"/>
  <c r="D2560" i="11"/>
  <c r="C2560" i="11"/>
  <c r="B2560" i="11"/>
  <c r="Q2559" i="11"/>
  <c r="P2559" i="11"/>
  <c r="N2559" i="11"/>
  <c r="M2559" i="11"/>
  <c r="O2559" i="11" s="1"/>
  <c r="L2559" i="11"/>
  <c r="K2559" i="11"/>
  <c r="J2559" i="11"/>
  <c r="I2559" i="11"/>
  <c r="H2559" i="11"/>
  <c r="G2559" i="11"/>
  <c r="F2559" i="11"/>
  <c r="E2559" i="11"/>
  <c r="D2559" i="11"/>
  <c r="C2559" i="11"/>
  <c r="B2559" i="11"/>
  <c r="Q2558" i="11"/>
  <c r="P2558" i="11"/>
  <c r="N2558" i="11"/>
  <c r="M2558" i="11"/>
  <c r="O2558" i="11" s="1"/>
  <c r="L2558" i="11"/>
  <c r="K2558" i="11"/>
  <c r="J2558" i="11"/>
  <c r="I2558" i="11"/>
  <c r="H2558" i="11"/>
  <c r="G2558" i="11"/>
  <c r="F2558" i="11"/>
  <c r="E2558" i="11"/>
  <c r="D2558" i="11"/>
  <c r="C2558" i="11"/>
  <c r="B2558" i="11"/>
  <c r="Q2557" i="11"/>
  <c r="P2557" i="11"/>
  <c r="N2557" i="11"/>
  <c r="M2557" i="11"/>
  <c r="O2557" i="11" s="1"/>
  <c r="L2557" i="11"/>
  <c r="K2557" i="11"/>
  <c r="J2557" i="11"/>
  <c r="I2557" i="11"/>
  <c r="H2557" i="11"/>
  <c r="G2557" i="11"/>
  <c r="F2557" i="11"/>
  <c r="E2557" i="11"/>
  <c r="D2557" i="11"/>
  <c r="C2557" i="11"/>
  <c r="B2557" i="11"/>
  <c r="Q2556" i="11"/>
  <c r="P2556" i="11"/>
  <c r="N2556" i="11"/>
  <c r="M2556" i="11"/>
  <c r="O2556" i="11" s="1"/>
  <c r="L2556" i="11"/>
  <c r="K2556" i="11"/>
  <c r="J2556" i="11"/>
  <c r="I2556" i="11"/>
  <c r="H2556" i="11"/>
  <c r="G2556" i="11"/>
  <c r="F2556" i="11"/>
  <c r="E2556" i="11"/>
  <c r="D2556" i="11"/>
  <c r="C2556" i="11"/>
  <c r="B2556" i="11"/>
  <c r="Q2555" i="11"/>
  <c r="P2555" i="11"/>
  <c r="N2555" i="11"/>
  <c r="M2555" i="11"/>
  <c r="O2555" i="11" s="1"/>
  <c r="L2555" i="11"/>
  <c r="K2555" i="11"/>
  <c r="J2555" i="11"/>
  <c r="I2555" i="11"/>
  <c r="H2555" i="11"/>
  <c r="G2555" i="11"/>
  <c r="F2555" i="11"/>
  <c r="E2555" i="11"/>
  <c r="D2555" i="11"/>
  <c r="C2555" i="11"/>
  <c r="B2555" i="11"/>
  <c r="Q2554" i="11"/>
  <c r="P2554" i="11"/>
  <c r="N2554" i="11"/>
  <c r="M2554" i="11"/>
  <c r="O2554" i="11" s="1"/>
  <c r="L2554" i="11"/>
  <c r="K2554" i="11"/>
  <c r="J2554" i="11"/>
  <c r="I2554" i="11"/>
  <c r="H2554" i="11"/>
  <c r="G2554" i="11"/>
  <c r="F2554" i="11"/>
  <c r="E2554" i="11"/>
  <c r="D2554" i="11"/>
  <c r="C2554" i="11"/>
  <c r="B2554" i="11"/>
  <c r="Q2553" i="11"/>
  <c r="P2553" i="11"/>
  <c r="N2553" i="11"/>
  <c r="M2553" i="11"/>
  <c r="O2553" i="11" s="1"/>
  <c r="L2553" i="11"/>
  <c r="K2553" i="11"/>
  <c r="J2553" i="11"/>
  <c r="I2553" i="11"/>
  <c r="H2553" i="11"/>
  <c r="G2553" i="11"/>
  <c r="F2553" i="11"/>
  <c r="E2553" i="11"/>
  <c r="D2553" i="11"/>
  <c r="C2553" i="11"/>
  <c r="B2553" i="11"/>
  <c r="Q2552" i="11"/>
  <c r="P2552" i="11"/>
  <c r="N2552" i="11"/>
  <c r="M2552" i="11"/>
  <c r="O2552" i="11" s="1"/>
  <c r="L2552" i="11"/>
  <c r="K2552" i="11"/>
  <c r="J2552" i="11"/>
  <c r="I2552" i="11"/>
  <c r="H2552" i="11"/>
  <c r="G2552" i="11"/>
  <c r="F2552" i="11"/>
  <c r="E2552" i="11"/>
  <c r="D2552" i="11"/>
  <c r="C2552" i="11"/>
  <c r="B2552" i="11"/>
  <c r="Q2551" i="11"/>
  <c r="P2551" i="11"/>
  <c r="N2551" i="11"/>
  <c r="M2551" i="11"/>
  <c r="O2551" i="11" s="1"/>
  <c r="L2551" i="11"/>
  <c r="K2551" i="11"/>
  <c r="J2551" i="11"/>
  <c r="I2551" i="11"/>
  <c r="H2551" i="11"/>
  <c r="G2551" i="11"/>
  <c r="F2551" i="11"/>
  <c r="E2551" i="11"/>
  <c r="D2551" i="11"/>
  <c r="C2551" i="11"/>
  <c r="B2551" i="11"/>
  <c r="Q2550" i="11"/>
  <c r="P2550" i="11"/>
  <c r="N2550" i="11"/>
  <c r="M2550" i="11"/>
  <c r="O2550" i="11" s="1"/>
  <c r="L2550" i="11"/>
  <c r="K2550" i="11"/>
  <c r="J2550" i="11"/>
  <c r="I2550" i="11"/>
  <c r="H2550" i="11"/>
  <c r="G2550" i="11"/>
  <c r="F2550" i="11"/>
  <c r="E2550" i="11"/>
  <c r="D2550" i="11"/>
  <c r="C2550" i="11"/>
  <c r="B2550" i="11"/>
  <c r="Q2549" i="11"/>
  <c r="P2549" i="11"/>
  <c r="N2549" i="11"/>
  <c r="M2549" i="11"/>
  <c r="O2549" i="11" s="1"/>
  <c r="L2549" i="11"/>
  <c r="K2549" i="11"/>
  <c r="J2549" i="11"/>
  <c r="I2549" i="11"/>
  <c r="H2549" i="11"/>
  <c r="G2549" i="11"/>
  <c r="F2549" i="11"/>
  <c r="E2549" i="11"/>
  <c r="D2549" i="11"/>
  <c r="C2549" i="11"/>
  <c r="B2549" i="11"/>
  <c r="Q2548" i="11"/>
  <c r="P2548" i="11"/>
  <c r="N2548" i="11"/>
  <c r="M2548" i="11"/>
  <c r="O2548" i="11" s="1"/>
  <c r="L2548" i="11"/>
  <c r="K2548" i="11"/>
  <c r="J2548" i="11"/>
  <c r="I2548" i="11"/>
  <c r="H2548" i="11"/>
  <c r="G2548" i="11"/>
  <c r="F2548" i="11"/>
  <c r="E2548" i="11"/>
  <c r="D2548" i="11"/>
  <c r="C2548" i="11"/>
  <c r="B2548" i="11"/>
  <c r="Q2547" i="11"/>
  <c r="P2547" i="11"/>
  <c r="N2547" i="11"/>
  <c r="M2547" i="11"/>
  <c r="O2547" i="11" s="1"/>
  <c r="L2547" i="11"/>
  <c r="K2547" i="11"/>
  <c r="J2547" i="11"/>
  <c r="I2547" i="11"/>
  <c r="H2547" i="11"/>
  <c r="G2547" i="11"/>
  <c r="F2547" i="11"/>
  <c r="E2547" i="11"/>
  <c r="D2547" i="11"/>
  <c r="C2547" i="11"/>
  <c r="B2547" i="11"/>
  <c r="Q2546" i="11"/>
  <c r="P2546" i="11"/>
  <c r="N2546" i="11"/>
  <c r="M2546" i="11"/>
  <c r="O2546" i="11" s="1"/>
  <c r="L2546" i="11"/>
  <c r="K2546" i="11"/>
  <c r="J2546" i="11"/>
  <c r="I2546" i="11"/>
  <c r="H2546" i="11"/>
  <c r="G2546" i="11"/>
  <c r="F2546" i="11"/>
  <c r="E2546" i="11"/>
  <c r="D2546" i="11"/>
  <c r="C2546" i="11"/>
  <c r="B2546" i="11"/>
  <c r="Q2545" i="11"/>
  <c r="P2545" i="11"/>
  <c r="N2545" i="11"/>
  <c r="M2545" i="11"/>
  <c r="O2545" i="11" s="1"/>
  <c r="L2545" i="11"/>
  <c r="K2545" i="11"/>
  <c r="J2545" i="11"/>
  <c r="I2545" i="11"/>
  <c r="H2545" i="11"/>
  <c r="G2545" i="11"/>
  <c r="F2545" i="11"/>
  <c r="E2545" i="11"/>
  <c r="D2545" i="11"/>
  <c r="C2545" i="11"/>
  <c r="B2545" i="11"/>
  <c r="Q2544" i="11"/>
  <c r="P2544" i="11"/>
  <c r="N2544" i="11"/>
  <c r="M2544" i="11"/>
  <c r="O2544" i="11" s="1"/>
  <c r="L2544" i="11"/>
  <c r="K2544" i="11"/>
  <c r="J2544" i="11"/>
  <c r="I2544" i="11"/>
  <c r="H2544" i="11"/>
  <c r="G2544" i="11"/>
  <c r="F2544" i="11"/>
  <c r="E2544" i="11"/>
  <c r="D2544" i="11"/>
  <c r="C2544" i="11"/>
  <c r="B2544" i="11"/>
  <c r="Q2543" i="11"/>
  <c r="P2543" i="11"/>
  <c r="N2543" i="11"/>
  <c r="M2543" i="11"/>
  <c r="O2543" i="11" s="1"/>
  <c r="L2543" i="11"/>
  <c r="K2543" i="11"/>
  <c r="J2543" i="11"/>
  <c r="I2543" i="11"/>
  <c r="H2543" i="11"/>
  <c r="G2543" i="11"/>
  <c r="F2543" i="11"/>
  <c r="E2543" i="11"/>
  <c r="D2543" i="11"/>
  <c r="C2543" i="11"/>
  <c r="B2543" i="11"/>
  <c r="Q2542" i="11"/>
  <c r="P2542" i="11"/>
  <c r="N2542" i="11"/>
  <c r="M2542" i="11"/>
  <c r="O2542" i="11" s="1"/>
  <c r="L2542" i="11"/>
  <c r="K2542" i="11"/>
  <c r="J2542" i="11"/>
  <c r="I2542" i="11"/>
  <c r="H2542" i="11"/>
  <c r="G2542" i="11"/>
  <c r="F2542" i="11"/>
  <c r="E2542" i="11"/>
  <c r="D2542" i="11"/>
  <c r="C2542" i="11"/>
  <c r="B2542" i="11"/>
  <c r="Q2541" i="11"/>
  <c r="P2541" i="11"/>
  <c r="N2541" i="11"/>
  <c r="M2541" i="11"/>
  <c r="O2541" i="11" s="1"/>
  <c r="L2541" i="11"/>
  <c r="K2541" i="11"/>
  <c r="J2541" i="11"/>
  <c r="I2541" i="11"/>
  <c r="H2541" i="11"/>
  <c r="G2541" i="11"/>
  <c r="F2541" i="11"/>
  <c r="E2541" i="11"/>
  <c r="D2541" i="11"/>
  <c r="C2541" i="11"/>
  <c r="B2541" i="11"/>
  <c r="Q2540" i="11"/>
  <c r="P2540" i="11"/>
  <c r="N2540" i="11"/>
  <c r="M2540" i="11"/>
  <c r="O2540" i="11" s="1"/>
  <c r="L2540" i="11"/>
  <c r="K2540" i="11"/>
  <c r="J2540" i="11"/>
  <c r="I2540" i="11"/>
  <c r="H2540" i="11"/>
  <c r="G2540" i="11"/>
  <c r="F2540" i="11"/>
  <c r="E2540" i="11"/>
  <c r="D2540" i="11"/>
  <c r="C2540" i="11"/>
  <c r="B2540" i="11"/>
  <c r="Q2539" i="11"/>
  <c r="P2539" i="11"/>
  <c r="N2539" i="11"/>
  <c r="M2539" i="11"/>
  <c r="O2539" i="11" s="1"/>
  <c r="L2539" i="11"/>
  <c r="K2539" i="11"/>
  <c r="J2539" i="11"/>
  <c r="I2539" i="11"/>
  <c r="H2539" i="11"/>
  <c r="G2539" i="11"/>
  <c r="F2539" i="11"/>
  <c r="E2539" i="11"/>
  <c r="D2539" i="11"/>
  <c r="C2539" i="11"/>
  <c r="B2539" i="11"/>
  <c r="Q2538" i="11"/>
  <c r="P2538" i="11"/>
  <c r="N2538" i="11"/>
  <c r="M2538" i="11"/>
  <c r="O2538" i="11" s="1"/>
  <c r="L2538" i="11"/>
  <c r="K2538" i="11"/>
  <c r="J2538" i="11"/>
  <c r="I2538" i="11"/>
  <c r="H2538" i="11"/>
  <c r="G2538" i="11"/>
  <c r="F2538" i="11"/>
  <c r="E2538" i="11"/>
  <c r="D2538" i="11"/>
  <c r="C2538" i="11"/>
  <c r="B2538" i="11"/>
  <c r="Q2537" i="11"/>
  <c r="P2537" i="11"/>
  <c r="N2537" i="11"/>
  <c r="M2537" i="11"/>
  <c r="O2537" i="11" s="1"/>
  <c r="L2537" i="11"/>
  <c r="K2537" i="11"/>
  <c r="J2537" i="11"/>
  <c r="I2537" i="11"/>
  <c r="H2537" i="11"/>
  <c r="G2537" i="11"/>
  <c r="F2537" i="11"/>
  <c r="E2537" i="11"/>
  <c r="D2537" i="11"/>
  <c r="C2537" i="11"/>
  <c r="B2537" i="11"/>
  <c r="Q2536" i="11"/>
  <c r="P2536" i="11"/>
  <c r="N2536" i="11"/>
  <c r="M2536" i="11"/>
  <c r="O2536" i="11" s="1"/>
  <c r="L2536" i="11"/>
  <c r="K2536" i="11"/>
  <c r="J2536" i="11"/>
  <c r="I2536" i="11"/>
  <c r="H2536" i="11"/>
  <c r="G2536" i="11"/>
  <c r="F2536" i="11"/>
  <c r="E2536" i="11"/>
  <c r="D2536" i="11"/>
  <c r="C2536" i="11"/>
  <c r="B2536" i="11"/>
  <c r="Q2535" i="11"/>
  <c r="P2535" i="11"/>
  <c r="N2535" i="11"/>
  <c r="M2535" i="11"/>
  <c r="O2535" i="11" s="1"/>
  <c r="L2535" i="11"/>
  <c r="K2535" i="11"/>
  <c r="J2535" i="11"/>
  <c r="I2535" i="11"/>
  <c r="H2535" i="11"/>
  <c r="G2535" i="11"/>
  <c r="F2535" i="11"/>
  <c r="E2535" i="11"/>
  <c r="D2535" i="11"/>
  <c r="C2535" i="11"/>
  <c r="B2535" i="11"/>
  <c r="Q2534" i="11"/>
  <c r="P2534" i="11"/>
  <c r="N2534" i="11"/>
  <c r="M2534" i="11"/>
  <c r="O2534" i="11" s="1"/>
  <c r="L2534" i="11"/>
  <c r="K2534" i="11"/>
  <c r="J2534" i="11"/>
  <c r="I2534" i="11"/>
  <c r="H2534" i="11"/>
  <c r="G2534" i="11"/>
  <c r="F2534" i="11"/>
  <c r="E2534" i="11"/>
  <c r="D2534" i="11"/>
  <c r="C2534" i="11"/>
  <c r="B2534" i="11"/>
  <c r="Q2533" i="11"/>
  <c r="P2533" i="11"/>
  <c r="N2533" i="11"/>
  <c r="M2533" i="11"/>
  <c r="O2533" i="11" s="1"/>
  <c r="L2533" i="11"/>
  <c r="K2533" i="11"/>
  <c r="J2533" i="11"/>
  <c r="I2533" i="11"/>
  <c r="H2533" i="11"/>
  <c r="G2533" i="11"/>
  <c r="F2533" i="11"/>
  <c r="E2533" i="11"/>
  <c r="D2533" i="11"/>
  <c r="C2533" i="11"/>
  <c r="B2533" i="11"/>
  <c r="Q2532" i="11"/>
  <c r="P2532" i="11"/>
  <c r="N2532" i="11"/>
  <c r="M2532" i="11"/>
  <c r="O2532" i="11" s="1"/>
  <c r="L2532" i="11"/>
  <c r="K2532" i="11"/>
  <c r="J2532" i="11"/>
  <c r="I2532" i="11"/>
  <c r="H2532" i="11"/>
  <c r="G2532" i="11"/>
  <c r="F2532" i="11"/>
  <c r="E2532" i="11"/>
  <c r="D2532" i="11"/>
  <c r="C2532" i="11"/>
  <c r="B2532" i="11"/>
  <c r="Q2531" i="11"/>
  <c r="P2531" i="11"/>
  <c r="N2531" i="11"/>
  <c r="M2531" i="11"/>
  <c r="O2531" i="11" s="1"/>
  <c r="L2531" i="11"/>
  <c r="K2531" i="11"/>
  <c r="J2531" i="11"/>
  <c r="I2531" i="11"/>
  <c r="H2531" i="11"/>
  <c r="G2531" i="11"/>
  <c r="F2531" i="11"/>
  <c r="E2531" i="11"/>
  <c r="D2531" i="11"/>
  <c r="C2531" i="11"/>
  <c r="B2531" i="11"/>
  <c r="Q2530" i="11"/>
  <c r="P2530" i="11"/>
  <c r="N2530" i="11"/>
  <c r="M2530" i="11"/>
  <c r="O2530" i="11" s="1"/>
  <c r="L2530" i="11"/>
  <c r="K2530" i="11"/>
  <c r="J2530" i="11"/>
  <c r="I2530" i="11"/>
  <c r="H2530" i="11"/>
  <c r="G2530" i="11"/>
  <c r="F2530" i="11"/>
  <c r="E2530" i="11"/>
  <c r="D2530" i="11"/>
  <c r="C2530" i="11"/>
  <c r="B2530" i="11"/>
  <c r="Q2529" i="11"/>
  <c r="P2529" i="11"/>
  <c r="N2529" i="11"/>
  <c r="M2529" i="11"/>
  <c r="O2529" i="11" s="1"/>
  <c r="L2529" i="11"/>
  <c r="K2529" i="11"/>
  <c r="J2529" i="11"/>
  <c r="I2529" i="11"/>
  <c r="H2529" i="11"/>
  <c r="G2529" i="11"/>
  <c r="F2529" i="11"/>
  <c r="E2529" i="11"/>
  <c r="D2529" i="11"/>
  <c r="C2529" i="11"/>
  <c r="B2529" i="11"/>
  <c r="Q2528" i="11"/>
  <c r="P2528" i="11"/>
  <c r="N2528" i="11"/>
  <c r="M2528" i="11"/>
  <c r="O2528" i="11" s="1"/>
  <c r="L2528" i="11"/>
  <c r="K2528" i="11"/>
  <c r="J2528" i="11"/>
  <c r="I2528" i="11"/>
  <c r="H2528" i="11"/>
  <c r="G2528" i="11"/>
  <c r="F2528" i="11"/>
  <c r="E2528" i="11"/>
  <c r="D2528" i="11"/>
  <c r="C2528" i="11"/>
  <c r="B2528" i="11"/>
  <c r="Q2527" i="11"/>
  <c r="P2527" i="11"/>
  <c r="N2527" i="11"/>
  <c r="M2527" i="11"/>
  <c r="O2527" i="11" s="1"/>
  <c r="L2527" i="11"/>
  <c r="K2527" i="11"/>
  <c r="J2527" i="11"/>
  <c r="I2527" i="11"/>
  <c r="H2527" i="11"/>
  <c r="G2527" i="11"/>
  <c r="F2527" i="11"/>
  <c r="E2527" i="11"/>
  <c r="D2527" i="11"/>
  <c r="C2527" i="11"/>
  <c r="B2527" i="11"/>
  <c r="Q2526" i="11"/>
  <c r="P2526" i="11"/>
  <c r="N2526" i="11"/>
  <c r="M2526" i="11"/>
  <c r="O2526" i="11" s="1"/>
  <c r="L2526" i="11"/>
  <c r="K2526" i="11"/>
  <c r="J2526" i="11"/>
  <c r="I2526" i="11"/>
  <c r="H2526" i="11"/>
  <c r="G2526" i="11"/>
  <c r="F2526" i="11"/>
  <c r="E2526" i="11"/>
  <c r="D2526" i="11"/>
  <c r="C2526" i="11"/>
  <c r="B2526" i="11"/>
  <c r="Q2525" i="11"/>
  <c r="P2525" i="11"/>
  <c r="N2525" i="11"/>
  <c r="M2525" i="11"/>
  <c r="O2525" i="11" s="1"/>
  <c r="L2525" i="11"/>
  <c r="K2525" i="11"/>
  <c r="J2525" i="11"/>
  <c r="I2525" i="11"/>
  <c r="H2525" i="11"/>
  <c r="G2525" i="11"/>
  <c r="F2525" i="11"/>
  <c r="E2525" i="11"/>
  <c r="D2525" i="11"/>
  <c r="C2525" i="11"/>
  <c r="B2525" i="11"/>
  <c r="Q2524" i="11"/>
  <c r="P2524" i="11"/>
  <c r="N2524" i="11"/>
  <c r="M2524" i="11"/>
  <c r="O2524" i="11" s="1"/>
  <c r="L2524" i="11"/>
  <c r="K2524" i="11"/>
  <c r="J2524" i="11"/>
  <c r="I2524" i="11"/>
  <c r="H2524" i="11"/>
  <c r="G2524" i="11"/>
  <c r="F2524" i="11"/>
  <c r="E2524" i="11"/>
  <c r="D2524" i="11"/>
  <c r="C2524" i="11"/>
  <c r="B2524" i="11"/>
  <c r="Q2523" i="11"/>
  <c r="P2523" i="11"/>
  <c r="N2523" i="11"/>
  <c r="M2523" i="11"/>
  <c r="O2523" i="11" s="1"/>
  <c r="L2523" i="11"/>
  <c r="K2523" i="11"/>
  <c r="J2523" i="11"/>
  <c r="I2523" i="11"/>
  <c r="H2523" i="11"/>
  <c r="G2523" i="11"/>
  <c r="F2523" i="11"/>
  <c r="E2523" i="11"/>
  <c r="D2523" i="11"/>
  <c r="C2523" i="11"/>
  <c r="B2523" i="11"/>
  <c r="Q2522" i="11"/>
  <c r="P2522" i="11"/>
  <c r="N2522" i="11"/>
  <c r="M2522" i="11"/>
  <c r="O2522" i="11" s="1"/>
  <c r="L2522" i="11"/>
  <c r="K2522" i="11"/>
  <c r="J2522" i="11"/>
  <c r="I2522" i="11"/>
  <c r="H2522" i="11"/>
  <c r="G2522" i="11"/>
  <c r="F2522" i="11"/>
  <c r="E2522" i="11"/>
  <c r="D2522" i="11"/>
  <c r="C2522" i="11"/>
  <c r="B2522" i="11"/>
  <c r="Q2521" i="11"/>
  <c r="P2521" i="11"/>
  <c r="N2521" i="11"/>
  <c r="M2521" i="11"/>
  <c r="O2521" i="11" s="1"/>
  <c r="L2521" i="11"/>
  <c r="K2521" i="11"/>
  <c r="J2521" i="11"/>
  <c r="I2521" i="11"/>
  <c r="H2521" i="11"/>
  <c r="G2521" i="11"/>
  <c r="F2521" i="11"/>
  <c r="E2521" i="11"/>
  <c r="D2521" i="11"/>
  <c r="C2521" i="11"/>
  <c r="B2521" i="11"/>
  <c r="Q2520" i="11"/>
  <c r="P2520" i="11"/>
  <c r="N2520" i="11"/>
  <c r="M2520" i="11"/>
  <c r="O2520" i="11" s="1"/>
  <c r="L2520" i="11"/>
  <c r="K2520" i="11"/>
  <c r="J2520" i="11"/>
  <c r="I2520" i="11"/>
  <c r="H2520" i="11"/>
  <c r="G2520" i="11"/>
  <c r="F2520" i="11"/>
  <c r="E2520" i="11"/>
  <c r="D2520" i="11"/>
  <c r="C2520" i="11"/>
  <c r="B2520" i="11"/>
  <c r="Q2519" i="11"/>
  <c r="P2519" i="11"/>
  <c r="N2519" i="11"/>
  <c r="M2519" i="11"/>
  <c r="O2519" i="11" s="1"/>
  <c r="L2519" i="11"/>
  <c r="K2519" i="11"/>
  <c r="J2519" i="11"/>
  <c r="I2519" i="11"/>
  <c r="H2519" i="11"/>
  <c r="G2519" i="11"/>
  <c r="F2519" i="11"/>
  <c r="E2519" i="11"/>
  <c r="D2519" i="11"/>
  <c r="C2519" i="11"/>
  <c r="B2519" i="11"/>
  <c r="Q2518" i="11"/>
  <c r="P2518" i="11"/>
  <c r="N2518" i="11"/>
  <c r="M2518" i="11"/>
  <c r="O2518" i="11" s="1"/>
  <c r="L2518" i="11"/>
  <c r="K2518" i="11"/>
  <c r="J2518" i="11"/>
  <c r="I2518" i="11"/>
  <c r="H2518" i="11"/>
  <c r="G2518" i="11"/>
  <c r="F2518" i="11"/>
  <c r="E2518" i="11"/>
  <c r="D2518" i="11"/>
  <c r="C2518" i="11"/>
  <c r="B2518" i="11"/>
  <c r="Q2517" i="11"/>
  <c r="P2517" i="11"/>
  <c r="N2517" i="11"/>
  <c r="M2517" i="11"/>
  <c r="O2517" i="11" s="1"/>
  <c r="L2517" i="11"/>
  <c r="K2517" i="11"/>
  <c r="J2517" i="11"/>
  <c r="I2517" i="11"/>
  <c r="H2517" i="11"/>
  <c r="G2517" i="11"/>
  <c r="F2517" i="11"/>
  <c r="E2517" i="11"/>
  <c r="D2517" i="11"/>
  <c r="C2517" i="11"/>
  <c r="B2517" i="11"/>
  <c r="Q2516" i="11"/>
  <c r="P2516" i="11"/>
  <c r="N2516" i="11"/>
  <c r="M2516" i="11"/>
  <c r="O2516" i="11" s="1"/>
  <c r="L2516" i="11"/>
  <c r="K2516" i="11"/>
  <c r="J2516" i="11"/>
  <c r="I2516" i="11"/>
  <c r="H2516" i="11"/>
  <c r="G2516" i="11"/>
  <c r="F2516" i="11"/>
  <c r="E2516" i="11"/>
  <c r="D2516" i="11"/>
  <c r="C2516" i="11"/>
  <c r="B2516" i="11"/>
  <c r="Q2515" i="11"/>
  <c r="P2515" i="11"/>
  <c r="N2515" i="11"/>
  <c r="M2515" i="11"/>
  <c r="O2515" i="11" s="1"/>
  <c r="L2515" i="11"/>
  <c r="K2515" i="11"/>
  <c r="J2515" i="11"/>
  <c r="I2515" i="11"/>
  <c r="H2515" i="11"/>
  <c r="G2515" i="11"/>
  <c r="F2515" i="11"/>
  <c r="E2515" i="11"/>
  <c r="D2515" i="11"/>
  <c r="C2515" i="11"/>
  <c r="B2515" i="11"/>
  <c r="Q2514" i="11"/>
  <c r="P2514" i="11"/>
  <c r="N2514" i="11"/>
  <c r="M2514" i="11"/>
  <c r="O2514" i="11" s="1"/>
  <c r="L2514" i="11"/>
  <c r="K2514" i="11"/>
  <c r="J2514" i="11"/>
  <c r="I2514" i="11"/>
  <c r="H2514" i="11"/>
  <c r="G2514" i="11"/>
  <c r="F2514" i="11"/>
  <c r="E2514" i="11"/>
  <c r="D2514" i="11"/>
  <c r="C2514" i="11"/>
  <c r="B2514" i="11"/>
  <c r="Q2513" i="11"/>
  <c r="P2513" i="11"/>
  <c r="N2513" i="11"/>
  <c r="M2513" i="11"/>
  <c r="O2513" i="11" s="1"/>
  <c r="L2513" i="11"/>
  <c r="K2513" i="11"/>
  <c r="J2513" i="11"/>
  <c r="I2513" i="11"/>
  <c r="H2513" i="11"/>
  <c r="G2513" i="11"/>
  <c r="F2513" i="11"/>
  <c r="E2513" i="11"/>
  <c r="D2513" i="11"/>
  <c r="C2513" i="11"/>
  <c r="B2513" i="11"/>
  <c r="Q2512" i="11"/>
  <c r="P2512" i="11"/>
  <c r="N2512" i="11"/>
  <c r="M2512" i="11"/>
  <c r="O2512" i="11" s="1"/>
  <c r="L2512" i="11"/>
  <c r="K2512" i="11"/>
  <c r="J2512" i="11"/>
  <c r="I2512" i="11"/>
  <c r="H2512" i="11"/>
  <c r="G2512" i="11"/>
  <c r="F2512" i="11"/>
  <c r="E2512" i="11"/>
  <c r="D2512" i="11"/>
  <c r="C2512" i="11"/>
  <c r="B2512" i="11"/>
  <c r="Q2511" i="11"/>
  <c r="P2511" i="11"/>
  <c r="N2511" i="11"/>
  <c r="M2511" i="11"/>
  <c r="O2511" i="11" s="1"/>
  <c r="L2511" i="11"/>
  <c r="K2511" i="11"/>
  <c r="J2511" i="11"/>
  <c r="I2511" i="11"/>
  <c r="H2511" i="11"/>
  <c r="G2511" i="11"/>
  <c r="F2511" i="11"/>
  <c r="E2511" i="11"/>
  <c r="D2511" i="11"/>
  <c r="C2511" i="11"/>
  <c r="B2511" i="11"/>
  <c r="Q2510" i="11"/>
  <c r="P2510" i="11"/>
  <c r="N2510" i="11"/>
  <c r="M2510" i="11"/>
  <c r="O2510" i="11" s="1"/>
  <c r="L2510" i="11"/>
  <c r="K2510" i="11"/>
  <c r="J2510" i="11"/>
  <c r="I2510" i="11"/>
  <c r="H2510" i="11"/>
  <c r="G2510" i="11"/>
  <c r="F2510" i="11"/>
  <c r="E2510" i="11"/>
  <c r="D2510" i="11"/>
  <c r="C2510" i="11"/>
  <c r="B2510" i="11"/>
  <c r="Q2509" i="11"/>
  <c r="P2509" i="11"/>
  <c r="N2509" i="11"/>
  <c r="M2509" i="11"/>
  <c r="O2509" i="11" s="1"/>
  <c r="L2509" i="11"/>
  <c r="K2509" i="11"/>
  <c r="J2509" i="11"/>
  <c r="I2509" i="11"/>
  <c r="H2509" i="11"/>
  <c r="G2509" i="11"/>
  <c r="F2509" i="11"/>
  <c r="E2509" i="11"/>
  <c r="D2509" i="11"/>
  <c r="C2509" i="11"/>
  <c r="B2509" i="11"/>
  <c r="Q2508" i="11"/>
  <c r="P2508" i="11"/>
  <c r="N2508" i="11"/>
  <c r="M2508" i="11"/>
  <c r="O2508" i="11" s="1"/>
  <c r="L2508" i="11"/>
  <c r="K2508" i="11"/>
  <c r="J2508" i="11"/>
  <c r="I2508" i="11"/>
  <c r="H2508" i="11"/>
  <c r="G2508" i="11"/>
  <c r="F2508" i="11"/>
  <c r="E2508" i="11"/>
  <c r="D2508" i="11"/>
  <c r="C2508" i="11"/>
  <c r="B2508" i="11"/>
  <c r="Q2507" i="11"/>
  <c r="P2507" i="11"/>
  <c r="N2507" i="11"/>
  <c r="M2507" i="11"/>
  <c r="O2507" i="11" s="1"/>
  <c r="L2507" i="11"/>
  <c r="K2507" i="11"/>
  <c r="J2507" i="11"/>
  <c r="I2507" i="11"/>
  <c r="H2507" i="11"/>
  <c r="G2507" i="11"/>
  <c r="F2507" i="11"/>
  <c r="E2507" i="11"/>
  <c r="D2507" i="11"/>
  <c r="C2507" i="11"/>
  <c r="B2507" i="11"/>
  <c r="Q2506" i="11"/>
  <c r="P2506" i="11"/>
  <c r="N2506" i="11"/>
  <c r="M2506" i="11"/>
  <c r="O2506" i="11" s="1"/>
  <c r="L2506" i="11"/>
  <c r="K2506" i="11"/>
  <c r="J2506" i="11"/>
  <c r="I2506" i="11"/>
  <c r="H2506" i="11"/>
  <c r="G2506" i="11"/>
  <c r="F2506" i="11"/>
  <c r="E2506" i="11"/>
  <c r="D2506" i="11"/>
  <c r="C2506" i="11"/>
  <c r="B2506" i="11"/>
  <c r="Q2505" i="11"/>
  <c r="P2505" i="11"/>
  <c r="N2505" i="11"/>
  <c r="M2505" i="11"/>
  <c r="O2505" i="11" s="1"/>
  <c r="L2505" i="11"/>
  <c r="K2505" i="11"/>
  <c r="J2505" i="11"/>
  <c r="I2505" i="11"/>
  <c r="H2505" i="11"/>
  <c r="G2505" i="11"/>
  <c r="F2505" i="11"/>
  <c r="E2505" i="11"/>
  <c r="D2505" i="11"/>
  <c r="C2505" i="11"/>
  <c r="B2505" i="11"/>
  <c r="Q2504" i="11"/>
  <c r="P2504" i="11"/>
  <c r="N2504" i="11"/>
  <c r="M2504" i="11"/>
  <c r="O2504" i="11" s="1"/>
  <c r="L2504" i="11"/>
  <c r="K2504" i="11"/>
  <c r="J2504" i="11"/>
  <c r="I2504" i="11"/>
  <c r="H2504" i="11"/>
  <c r="G2504" i="11"/>
  <c r="F2504" i="11"/>
  <c r="E2504" i="11"/>
  <c r="D2504" i="11"/>
  <c r="C2504" i="11"/>
  <c r="B2504" i="11"/>
  <c r="Q2503" i="11"/>
  <c r="P2503" i="11"/>
  <c r="N2503" i="11"/>
  <c r="M2503" i="11"/>
  <c r="O2503" i="11" s="1"/>
  <c r="L2503" i="11"/>
  <c r="K2503" i="11"/>
  <c r="J2503" i="11"/>
  <c r="I2503" i="11"/>
  <c r="H2503" i="11"/>
  <c r="G2503" i="11"/>
  <c r="F2503" i="11"/>
  <c r="E2503" i="11"/>
  <c r="D2503" i="11"/>
  <c r="C2503" i="11"/>
  <c r="B2503" i="11"/>
  <c r="Q2502" i="11"/>
  <c r="P2502" i="11"/>
  <c r="N2502" i="11"/>
  <c r="M2502" i="11"/>
  <c r="O2502" i="11" s="1"/>
  <c r="L2502" i="11"/>
  <c r="K2502" i="11"/>
  <c r="J2502" i="11"/>
  <c r="I2502" i="11"/>
  <c r="H2502" i="11"/>
  <c r="G2502" i="11"/>
  <c r="F2502" i="11"/>
  <c r="E2502" i="11"/>
  <c r="D2502" i="11"/>
  <c r="C2502" i="11"/>
  <c r="B2502" i="11"/>
  <c r="Q2501" i="11"/>
  <c r="P2501" i="11"/>
  <c r="N2501" i="11"/>
  <c r="M2501" i="11"/>
  <c r="O2501" i="11" s="1"/>
  <c r="L2501" i="11"/>
  <c r="K2501" i="11"/>
  <c r="J2501" i="11"/>
  <c r="I2501" i="11"/>
  <c r="H2501" i="11"/>
  <c r="G2501" i="11"/>
  <c r="F2501" i="11"/>
  <c r="E2501" i="11"/>
  <c r="D2501" i="11"/>
  <c r="C2501" i="11"/>
  <c r="B2501" i="11"/>
  <c r="Q2500" i="11"/>
  <c r="P2500" i="11"/>
  <c r="N2500" i="11"/>
  <c r="M2500" i="11"/>
  <c r="O2500" i="11" s="1"/>
  <c r="L2500" i="11"/>
  <c r="K2500" i="11"/>
  <c r="J2500" i="11"/>
  <c r="I2500" i="11"/>
  <c r="H2500" i="11"/>
  <c r="G2500" i="11"/>
  <c r="F2500" i="11"/>
  <c r="E2500" i="11"/>
  <c r="D2500" i="11"/>
  <c r="C2500" i="11"/>
  <c r="B2500" i="11"/>
  <c r="Q2499" i="11"/>
  <c r="P2499" i="11"/>
  <c r="N2499" i="11"/>
  <c r="M2499" i="11"/>
  <c r="O2499" i="11" s="1"/>
  <c r="L2499" i="11"/>
  <c r="K2499" i="11"/>
  <c r="J2499" i="11"/>
  <c r="I2499" i="11"/>
  <c r="H2499" i="11"/>
  <c r="G2499" i="11"/>
  <c r="F2499" i="11"/>
  <c r="E2499" i="11"/>
  <c r="D2499" i="11"/>
  <c r="C2499" i="11"/>
  <c r="B2499" i="11"/>
  <c r="Q2498" i="11"/>
  <c r="P2498" i="11"/>
  <c r="N2498" i="11"/>
  <c r="M2498" i="11"/>
  <c r="O2498" i="11" s="1"/>
  <c r="L2498" i="11"/>
  <c r="K2498" i="11"/>
  <c r="J2498" i="11"/>
  <c r="I2498" i="11"/>
  <c r="H2498" i="11"/>
  <c r="G2498" i="11"/>
  <c r="F2498" i="11"/>
  <c r="E2498" i="11"/>
  <c r="D2498" i="11"/>
  <c r="C2498" i="11"/>
  <c r="B2498" i="11"/>
  <c r="Q2497" i="11"/>
  <c r="P2497" i="11"/>
  <c r="N2497" i="11"/>
  <c r="M2497" i="11"/>
  <c r="O2497" i="11" s="1"/>
  <c r="L2497" i="11"/>
  <c r="K2497" i="11"/>
  <c r="J2497" i="11"/>
  <c r="I2497" i="11"/>
  <c r="H2497" i="11"/>
  <c r="G2497" i="11"/>
  <c r="F2497" i="11"/>
  <c r="E2497" i="11"/>
  <c r="D2497" i="11"/>
  <c r="C2497" i="11"/>
  <c r="B2497" i="11"/>
  <c r="Q2496" i="11"/>
  <c r="P2496" i="11"/>
  <c r="N2496" i="11"/>
  <c r="M2496" i="11"/>
  <c r="O2496" i="11" s="1"/>
  <c r="L2496" i="11"/>
  <c r="K2496" i="11"/>
  <c r="J2496" i="11"/>
  <c r="I2496" i="11"/>
  <c r="H2496" i="11"/>
  <c r="G2496" i="11"/>
  <c r="F2496" i="11"/>
  <c r="E2496" i="11"/>
  <c r="D2496" i="11"/>
  <c r="C2496" i="11"/>
  <c r="B2496" i="11"/>
  <c r="Q2495" i="11"/>
  <c r="P2495" i="11"/>
  <c r="N2495" i="11"/>
  <c r="M2495" i="11"/>
  <c r="O2495" i="11" s="1"/>
  <c r="L2495" i="11"/>
  <c r="K2495" i="11"/>
  <c r="J2495" i="11"/>
  <c r="I2495" i="11"/>
  <c r="H2495" i="11"/>
  <c r="G2495" i="11"/>
  <c r="F2495" i="11"/>
  <c r="E2495" i="11"/>
  <c r="D2495" i="11"/>
  <c r="C2495" i="11"/>
  <c r="B2495" i="11"/>
  <c r="Q2494" i="11"/>
  <c r="P2494" i="11"/>
  <c r="N2494" i="11"/>
  <c r="M2494" i="11"/>
  <c r="O2494" i="11" s="1"/>
  <c r="L2494" i="11"/>
  <c r="K2494" i="11"/>
  <c r="J2494" i="11"/>
  <c r="I2494" i="11"/>
  <c r="H2494" i="11"/>
  <c r="G2494" i="11"/>
  <c r="F2494" i="11"/>
  <c r="E2494" i="11"/>
  <c r="D2494" i="11"/>
  <c r="C2494" i="11"/>
  <c r="B2494" i="11"/>
  <c r="Q2493" i="11"/>
  <c r="P2493" i="11"/>
  <c r="N2493" i="11"/>
  <c r="M2493" i="11"/>
  <c r="O2493" i="11" s="1"/>
  <c r="L2493" i="11"/>
  <c r="K2493" i="11"/>
  <c r="J2493" i="11"/>
  <c r="I2493" i="11"/>
  <c r="H2493" i="11"/>
  <c r="G2493" i="11"/>
  <c r="F2493" i="11"/>
  <c r="E2493" i="11"/>
  <c r="D2493" i="11"/>
  <c r="C2493" i="11"/>
  <c r="B2493" i="11"/>
  <c r="Q2492" i="11"/>
  <c r="P2492" i="11"/>
  <c r="N2492" i="11"/>
  <c r="M2492" i="11"/>
  <c r="O2492" i="11" s="1"/>
  <c r="L2492" i="11"/>
  <c r="K2492" i="11"/>
  <c r="J2492" i="11"/>
  <c r="I2492" i="11"/>
  <c r="H2492" i="11"/>
  <c r="G2492" i="11"/>
  <c r="F2492" i="11"/>
  <c r="E2492" i="11"/>
  <c r="D2492" i="11"/>
  <c r="C2492" i="11"/>
  <c r="B2492" i="11"/>
  <c r="Q2491" i="11"/>
  <c r="P2491" i="11"/>
  <c r="N2491" i="11"/>
  <c r="M2491" i="11"/>
  <c r="O2491" i="11" s="1"/>
  <c r="L2491" i="11"/>
  <c r="K2491" i="11"/>
  <c r="J2491" i="11"/>
  <c r="I2491" i="11"/>
  <c r="H2491" i="11"/>
  <c r="G2491" i="11"/>
  <c r="F2491" i="11"/>
  <c r="E2491" i="11"/>
  <c r="D2491" i="11"/>
  <c r="C2491" i="11"/>
  <c r="B2491" i="11"/>
  <c r="Q2490" i="11"/>
  <c r="P2490" i="11"/>
  <c r="N2490" i="11"/>
  <c r="M2490" i="11"/>
  <c r="O2490" i="11" s="1"/>
  <c r="L2490" i="11"/>
  <c r="K2490" i="11"/>
  <c r="J2490" i="11"/>
  <c r="I2490" i="11"/>
  <c r="H2490" i="11"/>
  <c r="G2490" i="11"/>
  <c r="F2490" i="11"/>
  <c r="E2490" i="11"/>
  <c r="D2490" i="11"/>
  <c r="C2490" i="11"/>
  <c r="B2490" i="11"/>
  <c r="Q2489" i="11"/>
  <c r="P2489" i="11"/>
  <c r="N2489" i="11"/>
  <c r="M2489" i="11"/>
  <c r="O2489" i="11" s="1"/>
  <c r="L2489" i="11"/>
  <c r="K2489" i="11"/>
  <c r="J2489" i="11"/>
  <c r="I2489" i="11"/>
  <c r="H2489" i="11"/>
  <c r="G2489" i="11"/>
  <c r="F2489" i="11"/>
  <c r="E2489" i="11"/>
  <c r="D2489" i="11"/>
  <c r="C2489" i="11"/>
  <c r="B2489" i="11"/>
  <c r="Q2488" i="11"/>
  <c r="P2488" i="11"/>
  <c r="N2488" i="11"/>
  <c r="M2488" i="11"/>
  <c r="O2488" i="11" s="1"/>
  <c r="L2488" i="11"/>
  <c r="K2488" i="11"/>
  <c r="J2488" i="11"/>
  <c r="I2488" i="11"/>
  <c r="H2488" i="11"/>
  <c r="G2488" i="11"/>
  <c r="F2488" i="11"/>
  <c r="E2488" i="11"/>
  <c r="D2488" i="11"/>
  <c r="C2488" i="11"/>
  <c r="B2488" i="11"/>
  <c r="Q2487" i="11"/>
  <c r="P2487" i="11"/>
  <c r="N2487" i="11"/>
  <c r="M2487" i="11"/>
  <c r="O2487" i="11" s="1"/>
  <c r="L2487" i="11"/>
  <c r="K2487" i="11"/>
  <c r="J2487" i="11"/>
  <c r="I2487" i="11"/>
  <c r="H2487" i="11"/>
  <c r="G2487" i="11"/>
  <c r="F2487" i="11"/>
  <c r="E2487" i="11"/>
  <c r="D2487" i="11"/>
  <c r="C2487" i="11"/>
  <c r="B2487" i="11"/>
  <c r="Q2486" i="11"/>
  <c r="P2486" i="11"/>
  <c r="N2486" i="11"/>
  <c r="M2486" i="11"/>
  <c r="O2486" i="11" s="1"/>
  <c r="L2486" i="11"/>
  <c r="K2486" i="11"/>
  <c r="J2486" i="11"/>
  <c r="I2486" i="11"/>
  <c r="H2486" i="11"/>
  <c r="G2486" i="11"/>
  <c r="F2486" i="11"/>
  <c r="E2486" i="11"/>
  <c r="D2486" i="11"/>
  <c r="C2486" i="11"/>
  <c r="B2486" i="11"/>
  <c r="Q2485" i="11"/>
  <c r="P2485" i="11"/>
  <c r="N2485" i="11"/>
  <c r="M2485" i="11"/>
  <c r="O2485" i="11" s="1"/>
  <c r="L2485" i="11"/>
  <c r="K2485" i="11"/>
  <c r="J2485" i="11"/>
  <c r="I2485" i="11"/>
  <c r="H2485" i="11"/>
  <c r="G2485" i="11"/>
  <c r="F2485" i="11"/>
  <c r="E2485" i="11"/>
  <c r="D2485" i="11"/>
  <c r="C2485" i="11"/>
  <c r="B2485" i="11"/>
  <c r="Q2484" i="11"/>
  <c r="P2484" i="11"/>
  <c r="N2484" i="11"/>
  <c r="M2484" i="11"/>
  <c r="O2484" i="11" s="1"/>
  <c r="L2484" i="11"/>
  <c r="K2484" i="11"/>
  <c r="J2484" i="11"/>
  <c r="I2484" i="11"/>
  <c r="H2484" i="11"/>
  <c r="G2484" i="11"/>
  <c r="F2484" i="11"/>
  <c r="E2484" i="11"/>
  <c r="D2484" i="11"/>
  <c r="C2484" i="11"/>
  <c r="B2484" i="11"/>
  <c r="Q2483" i="11"/>
  <c r="P2483" i="11"/>
  <c r="N2483" i="11"/>
  <c r="M2483" i="11"/>
  <c r="O2483" i="11" s="1"/>
  <c r="L2483" i="11"/>
  <c r="K2483" i="11"/>
  <c r="J2483" i="11"/>
  <c r="I2483" i="11"/>
  <c r="H2483" i="11"/>
  <c r="G2483" i="11"/>
  <c r="F2483" i="11"/>
  <c r="E2483" i="11"/>
  <c r="D2483" i="11"/>
  <c r="C2483" i="11"/>
  <c r="B2483" i="11"/>
  <c r="Q2482" i="11"/>
  <c r="P2482" i="11"/>
  <c r="N2482" i="11"/>
  <c r="M2482" i="11"/>
  <c r="O2482" i="11" s="1"/>
  <c r="L2482" i="11"/>
  <c r="K2482" i="11"/>
  <c r="J2482" i="11"/>
  <c r="I2482" i="11"/>
  <c r="H2482" i="11"/>
  <c r="G2482" i="11"/>
  <c r="F2482" i="11"/>
  <c r="E2482" i="11"/>
  <c r="D2482" i="11"/>
  <c r="C2482" i="11"/>
  <c r="B2482" i="11"/>
  <c r="Q2481" i="11"/>
  <c r="P2481" i="11"/>
  <c r="N2481" i="11"/>
  <c r="M2481" i="11"/>
  <c r="O2481" i="11" s="1"/>
  <c r="L2481" i="11"/>
  <c r="K2481" i="11"/>
  <c r="J2481" i="11"/>
  <c r="I2481" i="11"/>
  <c r="H2481" i="11"/>
  <c r="G2481" i="11"/>
  <c r="F2481" i="11"/>
  <c r="E2481" i="11"/>
  <c r="D2481" i="11"/>
  <c r="C2481" i="11"/>
  <c r="B2481" i="11"/>
  <c r="Q2480" i="11"/>
  <c r="P2480" i="11"/>
  <c r="N2480" i="11"/>
  <c r="M2480" i="11"/>
  <c r="O2480" i="11" s="1"/>
  <c r="L2480" i="11"/>
  <c r="K2480" i="11"/>
  <c r="J2480" i="11"/>
  <c r="I2480" i="11"/>
  <c r="H2480" i="11"/>
  <c r="G2480" i="11"/>
  <c r="F2480" i="11"/>
  <c r="E2480" i="11"/>
  <c r="D2480" i="11"/>
  <c r="C2480" i="11"/>
  <c r="B2480" i="11"/>
  <c r="Q2479" i="11"/>
  <c r="P2479" i="11"/>
  <c r="N2479" i="11"/>
  <c r="M2479" i="11"/>
  <c r="O2479" i="11" s="1"/>
  <c r="L2479" i="11"/>
  <c r="K2479" i="11"/>
  <c r="J2479" i="11"/>
  <c r="I2479" i="11"/>
  <c r="H2479" i="11"/>
  <c r="G2479" i="11"/>
  <c r="F2479" i="11"/>
  <c r="E2479" i="11"/>
  <c r="D2479" i="11"/>
  <c r="C2479" i="11"/>
  <c r="B2479" i="11"/>
  <c r="Q2478" i="11"/>
  <c r="P2478" i="11"/>
  <c r="N2478" i="11"/>
  <c r="M2478" i="11"/>
  <c r="O2478" i="11" s="1"/>
  <c r="L2478" i="11"/>
  <c r="K2478" i="11"/>
  <c r="J2478" i="11"/>
  <c r="I2478" i="11"/>
  <c r="H2478" i="11"/>
  <c r="G2478" i="11"/>
  <c r="F2478" i="11"/>
  <c r="E2478" i="11"/>
  <c r="D2478" i="11"/>
  <c r="C2478" i="11"/>
  <c r="B2478" i="11"/>
  <c r="Q2477" i="11"/>
  <c r="P2477" i="11"/>
  <c r="N2477" i="11"/>
  <c r="M2477" i="11"/>
  <c r="O2477" i="11" s="1"/>
  <c r="L2477" i="11"/>
  <c r="K2477" i="11"/>
  <c r="J2477" i="11"/>
  <c r="I2477" i="11"/>
  <c r="H2477" i="11"/>
  <c r="G2477" i="11"/>
  <c r="F2477" i="11"/>
  <c r="E2477" i="11"/>
  <c r="D2477" i="11"/>
  <c r="C2477" i="11"/>
  <c r="B2477" i="11"/>
  <c r="Q2476" i="11"/>
  <c r="P2476" i="11"/>
  <c r="N2476" i="11"/>
  <c r="M2476" i="11"/>
  <c r="O2476" i="11" s="1"/>
  <c r="L2476" i="11"/>
  <c r="K2476" i="11"/>
  <c r="J2476" i="11"/>
  <c r="I2476" i="11"/>
  <c r="H2476" i="11"/>
  <c r="G2476" i="11"/>
  <c r="F2476" i="11"/>
  <c r="E2476" i="11"/>
  <c r="D2476" i="11"/>
  <c r="C2476" i="11"/>
  <c r="B2476" i="11"/>
  <c r="Q2475" i="11"/>
  <c r="P2475" i="11"/>
  <c r="N2475" i="11"/>
  <c r="M2475" i="11"/>
  <c r="O2475" i="11" s="1"/>
  <c r="L2475" i="11"/>
  <c r="K2475" i="11"/>
  <c r="J2475" i="11"/>
  <c r="I2475" i="11"/>
  <c r="H2475" i="11"/>
  <c r="G2475" i="11"/>
  <c r="F2475" i="11"/>
  <c r="E2475" i="11"/>
  <c r="D2475" i="11"/>
  <c r="C2475" i="11"/>
  <c r="B2475" i="11"/>
  <c r="Q2474" i="11"/>
  <c r="P2474" i="11"/>
  <c r="N2474" i="11"/>
  <c r="M2474" i="11"/>
  <c r="O2474" i="11" s="1"/>
  <c r="L2474" i="11"/>
  <c r="K2474" i="11"/>
  <c r="J2474" i="11"/>
  <c r="I2474" i="11"/>
  <c r="H2474" i="11"/>
  <c r="G2474" i="11"/>
  <c r="F2474" i="11"/>
  <c r="E2474" i="11"/>
  <c r="D2474" i="11"/>
  <c r="C2474" i="11"/>
  <c r="B2474" i="11"/>
  <c r="Q2473" i="11"/>
  <c r="P2473" i="11"/>
  <c r="N2473" i="11"/>
  <c r="M2473" i="11"/>
  <c r="O2473" i="11" s="1"/>
  <c r="L2473" i="11"/>
  <c r="K2473" i="11"/>
  <c r="J2473" i="11"/>
  <c r="I2473" i="11"/>
  <c r="H2473" i="11"/>
  <c r="G2473" i="11"/>
  <c r="F2473" i="11"/>
  <c r="E2473" i="11"/>
  <c r="D2473" i="11"/>
  <c r="C2473" i="11"/>
  <c r="B2473" i="11"/>
  <c r="Q2472" i="11"/>
  <c r="P2472" i="11"/>
  <c r="N2472" i="11"/>
  <c r="M2472" i="11"/>
  <c r="O2472" i="11" s="1"/>
  <c r="L2472" i="11"/>
  <c r="K2472" i="11"/>
  <c r="J2472" i="11"/>
  <c r="I2472" i="11"/>
  <c r="H2472" i="11"/>
  <c r="G2472" i="11"/>
  <c r="F2472" i="11"/>
  <c r="E2472" i="11"/>
  <c r="D2472" i="11"/>
  <c r="C2472" i="11"/>
  <c r="B2472" i="11"/>
  <c r="Q2471" i="11"/>
  <c r="P2471" i="11"/>
  <c r="N2471" i="11"/>
  <c r="M2471" i="11"/>
  <c r="O2471" i="11" s="1"/>
  <c r="L2471" i="11"/>
  <c r="K2471" i="11"/>
  <c r="J2471" i="11"/>
  <c r="I2471" i="11"/>
  <c r="H2471" i="11"/>
  <c r="G2471" i="11"/>
  <c r="F2471" i="11"/>
  <c r="E2471" i="11"/>
  <c r="D2471" i="11"/>
  <c r="C2471" i="11"/>
  <c r="B2471" i="11"/>
  <c r="Q2470" i="11"/>
  <c r="P2470" i="11"/>
  <c r="N2470" i="11"/>
  <c r="M2470" i="11"/>
  <c r="O2470" i="11" s="1"/>
  <c r="L2470" i="11"/>
  <c r="K2470" i="11"/>
  <c r="J2470" i="11"/>
  <c r="I2470" i="11"/>
  <c r="H2470" i="11"/>
  <c r="G2470" i="11"/>
  <c r="F2470" i="11"/>
  <c r="E2470" i="11"/>
  <c r="D2470" i="11"/>
  <c r="C2470" i="11"/>
  <c r="B2470" i="11"/>
  <c r="Q2469" i="11"/>
  <c r="P2469" i="11"/>
  <c r="N2469" i="11"/>
  <c r="M2469" i="11"/>
  <c r="O2469" i="11" s="1"/>
  <c r="L2469" i="11"/>
  <c r="K2469" i="11"/>
  <c r="J2469" i="11"/>
  <c r="I2469" i="11"/>
  <c r="H2469" i="11"/>
  <c r="G2469" i="11"/>
  <c r="F2469" i="11"/>
  <c r="E2469" i="11"/>
  <c r="D2469" i="11"/>
  <c r="C2469" i="11"/>
  <c r="B2469" i="11"/>
  <c r="Q2468" i="11"/>
  <c r="P2468" i="11"/>
  <c r="N2468" i="11"/>
  <c r="M2468" i="11"/>
  <c r="O2468" i="11" s="1"/>
  <c r="L2468" i="11"/>
  <c r="K2468" i="11"/>
  <c r="J2468" i="11"/>
  <c r="I2468" i="11"/>
  <c r="H2468" i="11"/>
  <c r="G2468" i="11"/>
  <c r="F2468" i="11"/>
  <c r="E2468" i="11"/>
  <c r="D2468" i="11"/>
  <c r="C2468" i="11"/>
  <c r="B2468" i="11"/>
  <c r="Q2467" i="11"/>
  <c r="P2467" i="11"/>
  <c r="N2467" i="11"/>
  <c r="M2467" i="11"/>
  <c r="O2467" i="11" s="1"/>
  <c r="L2467" i="11"/>
  <c r="K2467" i="11"/>
  <c r="J2467" i="11"/>
  <c r="I2467" i="11"/>
  <c r="H2467" i="11"/>
  <c r="G2467" i="11"/>
  <c r="F2467" i="11"/>
  <c r="E2467" i="11"/>
  <c r="D2467" i="11"/>
  <c r="C2467" i="11"/>
  <c r="B2467" i="11"/>
  <c r="Q2466" i="11"/>
  <c r="P2466" i="11"/>
  <c r="N2466" i="11"/>
  <c r="M2466" i="11"/>
  <c r="O2466" i="11" s="1"/>
  <c r="L2466" i="11"/>
  <c r="K2466" i="11"/>
  <c r="J2466" i="11"/>
  <c r="I2466" i="11"/>
  <c r="H2466" i="11"/>
  <c r="G2466" i="11"/>
  <c r="F2466" i="11"/>
  <c r="E2466" i="11"/>
  <c r="D2466" i="11"/>
  <c r="C2466" i="11"/>
  <c r="B2466" i="11"/>
  <c r="Q2465" i="11"/>
  <c r="P2465" i="11"/>
  <c r="N2465" i="11"/>
  <c r="M2465" i="11"/>
  <c r="O2465" i="11" s="1"/>
  <c r="L2465" i="11"/>
  <c r="K2465" i="11"/>
  <c r="J2465" i="11"/>
  <c r="I2465" i="11"/>
  <c r="H2465" i="11"/>
  <c r="G2465" i="11"/>
  <c r="F2465" i="11"/>
  <c r="E2465" i="11"/>
  <c r="D2465" i="11"/>
  <c r="C2465" i="11"/>
  <c r="B2465" i="11"/>
  <c r="Q2464" i="11"/>
  <c r="P2464" i="11"/>
  <c r="N2464" i="11"/>
  <c r="M2464" i="11"/>
  <c r="O2464" i="11" s="1"/>
  <c r="L2464" i="11"/>
  <c r="K2464" i="11"/>
  <c r="J2464" i="11"/>
  <c r="I2464" i="11"/>
  <c r="H2464" i="11"/>
  <c r="G2464" i="11"/>
  <c r="F2464" i="11"/>
  <c r="E2464" i="11"/>
  <c r="D2464" i="11"/>
  <c r="C2464" i="11"/>
  <c r="B2464" i="11"/>
  <c r="Q2463" i="11"/>
  <c r="P2463" i="11"/>
  <c r="N2463" i="11"/>
  <c r="M2463" i="11"/>
  <c r="O2463" i="11" s="1"/>
  <c r="L2463" i="11"/>
  <c r="K2463" i="11"/>
  <c r="J2463" i="11"/>
  <c r="I2463" i="11"/>
  <c r="H2463" i="11"/>
  <c r="G2463" i="11"/>
  <c r="F2463" i="11"/>
  <c r="E2463" i="11"/>
  <c r="D2463" i="11"/>
  <c r="C2463" i="11"/>
  <c r="B2463" i="11"/>
  <c r="Q2462" i="11"/>
  <c r="P2462" i="11"/>
  <c r="N2462" i="11"/>
  <c r="M2462" i="11"/>
  <c r="O2462" i="11" s="1"/>
  <c r="L2462" i="11"/>
  <c r="K2462" i="11"/>
  <c r="J2462" i="11"/>
  <c r="I2462" i="11"/>
  <c r="H2462" i="11"/>
  <c r="G2462" i="11"/>
  <c r="F2462" i="11"/>
  <c r="E2462" i="11"/>
  <c r="D2462" i="11"/>
  <c r="C2462" i="11"/>
  <c r="B2462" i="11"/>
  <c r="Q2461" i="11"/>
  <c r="P2461" i="11"/>
  <c r="N2461" i="11"/>
  <c r="M2461" i="11"/>
  <c r="O2461" i="11" s="1"/>
  <c r="L2461" i="11"/>
  <c r="K2461" i="11"/>
  <c r="J2461" i="11"/>
  <c r="I2461" i="11"/>
  <c r="H2461" i="11"/>
  <c r="G2461" i="11"/>
  <c r="F2461" i="11"/>
  <c r="E2461" i="11"/>
  <c r="D2461" i="11"/>
  <c r="C2461" i="11"/>
  <c r="B2461" i="11"/>
  <c r="Q2460" i="11"/>
  <c r="P2460" i="11"/>
  <c r="N2460" i="11"/>
  <c r="M2460" i="11"/>
  <c r="O2460" i="11" s="1"/>
  <c r="L2460" i="11"/>
  <c r="K2460" i="11"/>
  <c r="J2460" i="11"/>
  <c r="I2460" i="11"/>
  <c r="H2460" i="11"/>
  <c r="G2460" i="11"/>
  <c r="F2460" i="11"/>
  <c r="E2460" i="11"/>
  <c r="D2460" i="11"/>
  <c r="C2460" i="11"/>
  <c r="B2460" i="11"/>
  <c r="Q2459" i="11"/>
  <c r="P2459" i="11"/>
  <c r="N2459" i="11"/>
  <c r="M2459" i="11"/>
  <c r="O2459" i="11" s="1"/>
  <c r="L2459" i="11"/>
  <c r="K2459" i="11"/>
  <c r="J2459" i="11"/>
  <c r="I2459" i="11"/>
  <c r="H2459" i="11"/>
  <c r="G2459" i="11"/>
  <c r="F2459" i="11"/>
  <c r="E2459" i="11"/>
  <c r="D2459" i="11"/>
  <c r="C2459" i="11"/>
  <c r="B2459" i="11"/>
  <c r="Q2458" i="11"/>
  <c r="P2458" i="11"/>
  <c r="N2458" i="11"/>
  <c r="M2458" i="11"/>
  <c r="O2458" i="11" s="1"/>
  <c r="L2458" i="11"/>
  <c r="K2458" i="11"/>
  <c r="J2458" i="11"/>
  <c r="I2458" i="11"/>
  <c r="H2458" i="11"/>
  <c r="G2458" i="11"/>
  <c r="F2458" i="11"/>
  <c r="E2458" i="11"/>
  <c r="D2458" i="11"/>
  <c r="C2458" i="11"/>
  <c r="B2458" i="11"/>
  <c r="Q2457" i="11"/>
  <c r="P2457" i="11"/>
  <c r="N2457" i="11"/>
  <c r="M2457" i="11"/>
  <c r="O2457" i="11" s="1"/>
  <c r="L2457" i="11"/>
  <c r="K2457" i="11"/>
  <c r="J2457" i="11"/>
  <c r="I2457" i="11"/>
  <c r="H2457" i="11"/>
  <c r="G2457" i="11"/>
  <c r="F2457" i="11"/>
  <c r="E2457" i="11"/>
  <c r="D2457" i="11"/>
  <c r="C2457" i="11"/>
  <c r="B2457" i="11"/>
  <c r="Q2456" i="11"/>
  <c r="P2456" i="11"/>
  <c r="N2456" i="11"/>
  <c r="M2456" i="11"/>
  <c r="O2456" i="11" s="1"/>
  <c r="L2456" i="11"/>
  <c r="K2456" i="11"/>
  <c r="J2456" i="11"/>
  <c r="I2456" i="11"/>
  <c r="H2456" i="11"/>
  <c r="G2456" i="11"/>
  <c r="F2456" i="11"/>
  <c r="E2456" i="11"/>
  <c r="D2456" i="11"/>
  <c r="C2456" i="11"/>
  <c r="B2456" i="11"/>
  <c r="Q2455" i="11"/>
  <c r="P2455" i="11"/>
  <c r="N2455" i="11"/>
  <c r="M2455" i="11"/>
  <c r="L2455" i="11"/>
  <c r="K2455" i="11"/>
  <c r="J2455" i="11"/>
  <c r="I2455" i="11"/>
  <c r="H2455" i="11"/>
  <c r="G2455" i="11"/>
  <c r="F2455" i="11"/>
  <c r="E2455" i="11"/>
  <c r="D2455" i="11"/>
  <c r="C2455" i="11"/>
  <c r="B2455" i="11"/>
  <c r="Q2454" i="11"/>
  <c r="P2454" i="11"/>
  <c r="N2454" i="11"/>
  <c r="M2454" i="11"/>
  <c r="L2454" i="11"/>
  <c r="K2454" i="11"/>
  <c r="J2454" i="11"/>
  <c r="I2454" i="11"/>
  <c r="H2454" i="11"/>
  <c r="G2454" i="11"/>
  <c r="F2454" i="11"/>
  <c r="E2454" i="11"/>
  <c r="D2454" i="11"/>
  <c r="C2454" i="11"/>
  <c r="B2454" i="11"/>
  <c r="Q2453" i="11"/>
  <c r="P2453" i="11"/>
  <c r="N2453" i="11"/>
  <c r="M2453" i="11"/>
  <c r="L2453" i="11"/>
  <c r="K2453" i="11"/>
  <c r="J2453" i="11"/>
  <c r="I2453" i="11"/>
  <c r="H2453" i="11"/>
  <c r="G2453" i="11"/>
  <c r="F2453" i="11"/>
  <c r="E2453" i="11"/>
  <c r="D2453" i="11"/>
  <c r="C2453" i="11"/>
  <c r="B2453" i="11"/>
  <c r="Q2452" i="11"/>
  <c r="P2452" i="11"/>
  <c r="N2452" i="11"/>
  <c r="M2452" i="11"/>
  <c r="L2452" i="11"/>
  <c r="K2452" i="11"/>
  <c r="J2452" i="11"/>
  <c r="I2452" i="11"/>
  <c r="H2452" i="11"/>
  <c r="G2452" i="11"/>
  <c r="F2452" i="11"/>
  <c r="E2452" i="11"/>
  <c r="D2452" i="11"/>
  <c r="C2452" i="11"/>
  <c r="B2452" i="11"/>
  <c r="Q2451" i="11"/>
  <c r="P2451" i="11"/>
  <c r="N2451" i="11"/>
  <c r="M2451" i="11"/>
  <c r="L2451" i="11"/>
  <c r="K2451" i="11"/>
  <c r="J2451" i="11"/>
  <c r="I2451" i="11"/>
  <c r="H2451" i="11"/>
  <c r="G2451" i="11"/>
  <c r="F2451" i="11"/>
  <c r="E2451" i="11"/>
  <c r="D2451" i="11"/>
  <c r="C2451" i="11"/>
  <c r="B2451" i="11"/>
  <c r="Q2450" i="11"/>
  <c r="P2450" i="11"/>
  <c r="N2450" i="11"/>
  <c r="M2450" i="11"/>
  <c r="L2450" i="11"/>
  <c r="K2450" i="11"/>
  <c r="J2450" i="11"/>
  <c r="I2450" i="11"/>
  <c r="H2450" i="11"/>
  <c r="G2450" i="11"/>
  <c r="F2450" i="11"/>
  <c r="E2450" i="11"/>
  <c r="D2450" i="11"/>
  <c r="C2450" i="11"/>
  <c r="B2450" i="11"/>
  <c r="Q2449" i="11"/>
  <c r="P2449" i="11"/>
  <c r="N2449" i="11"/>
  <c r="O2449" i="11" s="1"/>
  <c r="M2449" i="11"/>
  <c r="L2449" i="11"/>
  <c r="K2449" i="11"/>
  <c r="J2449" i="11"/>
  <c r="I2449" i="11"/>
  <c r="H2449" i="11"/>
  <c r="G2449" i="11"/>
  <c r="F2449" i="11"/>
  <c r="E2449" i="11"/>
  <c r="D2449" i="11"/>
  <c r="C2449" i="11"/>
  <c r="B2449" i="11"/>
  <c r="Q2448" i="11"/>
  <c r="P2448" i="11"/>
  <c r="N2448" i="11"/>
  <c r="M2448" i="11"/>
  <c r="L2448" i="11"/>
  <c r="K2448" i="11"/>
  <c r="J2448" i="11"/>
  <c r="I2448" i="11"/>
  <c r="H2448" i="11"/>
  <c r="G2448" i="11"/>
  <c r="F2448" i="11"/>
  <c r="E2448" i="11"/>
  <c r="D2448" i="11"/>
  <c r="C2448" i="11"/>
  <c r="B2448" i="11"/>
  <c r="Q2447" i="11"/>
  <c r="P2447" i="11"/>
  <c r="N2447" i="11"/>
  <c r="M2447" i="11"/>
  <c r="L2447" i="11"/>
  <c r="K2447" i="11"/>
  <c r="J2447" i="11"/>
  <c r="I2447" i="11"/>
  <c r="H2447" i="11"/>
  <c r="G2447" i="11"/>
  <c r="F2447" i="11"/>
  <c r="E2447" i="11"/>
  <c r="D2447" i="11"/>
  <c r="C2447" i="11"/>
  <c r="B2447" i="11"/>
  <c r="Q2446" i="11"/>
  <c r="P2446" i="11"/>
  <c r="N2446" i="11"/>
  <c r="M2446" i="11"/>
  <c r="L2446" i="11"/>
  <c r="K2446" i="11"/>
  <c r="J2446" i="11"/>
  <c r="I2446" i="11"/>
  <c r="H2446" i="11"/>
  <c r="G2446" i="11"/>
  <c r="F2446" i="11"/>
  <c r="E2446" i="11"/>
  <c r="D2446" i="11"/>
  <c r="C2446" i="11"/>
  <c r="B2446" i="11"/>
  <c r="Q2445" i="11"/>
  <c r="P2445" i="11"/>
  <c r="N2445" i="11"/>
  <c r="M2445" i="11"/>
  <c r="L2445" i="11"/>
  <c r="K2445" i="11"/>
  <c r="J2445" i="11"/>
  <c r="I2445" i="11"/>
  <c r="H2445" i="11"/>
  <c r="G2445" i="11"/>
  <c r="F2445" i="11"/>
  <c r="E2445" i="11"/>
  <c r="D2445" i="11"/>
  <c r="C2445" i="11"/>
  <c r="B2445" i="11"/>
  <c r="Q2444" i="11"/>
  <c r="P2444" i="11"/>
  <c r="N2444" i="11"/>
  <c r="M2444" i="11"/>
  <c r="L2444" i="11"/>
  <c r="K2444" i="11"/>
  <c r="J2444" i="11"/>
  <c r="I2444" i="11"/>
  <c r="H2444" i="11"/>
  <c r="G2444" i="11"/>
  <c r="F2444" i="11"/>
  <c r="E2444" i="11"/>
  <c r="D2444" i="11"/>
  <c r="C2444" i="11"/>
  <c r="B2444" i="11"/>
  <c r="Q2443" i="11"/>
  <c r="P2443" i="11"/>
  <c r="N2443" i="11"/>
  <c r="M2443" i="11"/>
  <c r="L2443" i="11"/>
  <c r="K2443" i="11"/>
  <c r="J2443" i="11"/>
  <c r="I2443" i="11"/>
  <c r="H2443" i="11"/>
  <c r="G2443" i="11"/>
  <c r="F2443" i="11"/>
  <c r="E2443" i="11"/>
  <c r="D2443" i="11"/>
  <c r="C2443" i="11"/>
  <c r="B2443" i="11"/>
  <c r="Q2442" i="11"/>
  <c r="P2442" i="11"/>
  <c r="N2442" i="11"/>
  <c r="M2442" i="11"/>
  <c r="L2442" i="11"/>
  <c r="K2442" i="11"/>
  <c r="J2442" i="11"/>
  <c r="I2442" i="11"/>
  <c r="H2442" i="11"/>
  <c r="G2442" i="11"/>
  <c r="F2442" i="11"/>
  <c r="E2442" i="11"/>
  <c r="D2442" i="11"/>
  <c r="C2442" i="11"/>
  <c r="B2442" i="11"/>
  <c r="Q2441" i="11"/>
  <c r="P2441" i="11"/>
  <c r="N2441" i="11"/>
  <c r="O2441" i="11" s="1"/>
  <c r="M2441" i="11"/>
  <c r="L2441" i="11"/>
  <c r="K2441" i="11"/>
  <c r="J2441" i="11"/>
  <c r="I2441" i="11"/>
  <c r="H2441" i="11"/>
  <c r="G2441" i="11"/>
  <c r="F2441" i="11"/>
  <c r="E2441" i="11"/>
  <c r="D2441" i="11"/>
  <c r="C2441" i="11"/>
  <c r="B2441" i="11"/>
  <c r="Q2440" i="11"/>
  <c r="P2440" i="11"/>
  <c r="N2440" i="11"/>
  <c r="M2440" i="11"/>
  <c r="L2440" i="11"/>
  <c r="K2440" i="11"/>
  <c r="J2440" i="11"/>
  <c r="I2440" i="11"/>
  <c r="H2440" i="11"/>
  <c r="G2440" i="11"/>
  <c r="F2440" i="11"/>
  <c r="E2440" i="11"/>
  <c r="D2440" i="11"/>
  <c r="C2440" i="11"/>
  <c r="B2440" i="11"/>
  <c r="Q2439" i="11"/>
  <c r="P2439" i="11"/>
  <c r="N2439" i="11"/>
  <c r="M2439" i="11"/>
  <c r="L2439" i="11"/>
  <c r="K2439" i="11"/>
  <c r="J2439" i="11"/>
  <c r="I2439" i="11"/>
  <c r="H2439" i="11"/>
  <c r="G2439" i="11"/>
  <c r="F2439" i="11"/>
  <c r="E2439" i="11"/>
  <c r="D2439" i="11"/>
  <c r="C2439" i="11"/>
  <c r="B2439" i="11"/>
  <c r="Q2438" i="11"/>
  <c r="P2438" i="11"/>
  <c r="N2438" i="11"/>
  <c r="M2438" i="11"/>
  <c r="L2438" i="11"/>
  <c r="K2438" i="11"/>
  <c r="J2438" i="11"/>
  <c r="I2438" i="11"/>
  <c r="H2438" i="11"/>
  <c r="G2438" i="11"/>
  <c r="F2438" i="11"/>
  <c r="E2438" i="11"/>
  <c r="D2438" i="11"/>
  <c r="C2438" i="11"/>
  <c r="B2438" i="11"/>
  <c r="Q2437" i="11"/>
  <c r="P2437" i="11"/>
  <c r="N2437" i="11"/>
  <c r="M2437" i="11"/>
  <c r="L2437" i="11"/>
  <c r="K2437" i="11"/>
  <c r="J2437" i="11"/>
  <c r="I2437" i="11"/>
  <c r="H2437" i="11"/>
  <c r="G2437" i="11"/>
  <c r="F2437" i="11"/>
  <c r="E2437" i="11"/>
  <c r="D2437" i="11"/>
  <c r="C2437" i="11"/>
  <c r="B2437" i="11"/>
  <c r="Q2436" i="11"/>
  <c r="P2436" i="11"/>
  <c r="N2436" i="11"/>
  <c r="M2436" i="11"/>
  <c r="L2436" i="11"/>
  <c r="K2436" i="11"/>
  <c r="J2436" i="11"/>
  <c r="I2436" i="11"/>
  <c r="H2436" i="11"/>
  <c r="G2436" i="11"/>
  <c r="F2436" i="11"/>
  <c r="E2436" i="11"/>
  <c r="D2436" i="11"/>
  <c r="C2436" i="11"/>
  <c r="B2436" i="11"/>
  <c r="Q2435" i="11"/>
  <c r="P2435" i="11"/>
  <c r="N2435" i="11"/>
  <c r="M2435" i="11"/>
  <c r="L2435" i="11"/>
  <c r="K2435" i="11"/>
  <c r="J2435" i="11"/>
  <c r="I2435" i="11"/>
  <c r="H2435" i="11"/>
  <c r="G2435" i="11"/>
  <c r="F2435" i="11"/>
  <c r="E2435" i="11"/>
  <c r="D2435" i="11"/>
  <c r="C2435" i="11"/>
  <c r="B2435" i="11"/>
  <c r="Q2434" i="11"/>
  <c r="P2434" i="11"/>
  <c r="N2434" i="11"/>
  <c r="M2434" i="11"/>
  <c r="L2434" i="11"/>
  <c r="K2434" i="11"/>
  <c r="J2434" i="11"/>
  <c r="I2434" i="11"/>
  <c r="H2434" i="11"/>
  <c r="G2434" i="11"/>
  <c r="F2434" i="11"/>
  <c r="E2434" i="11"/>
  <c r="D2434" i="11"/>
  <c r="C2434" i="11"/>
  <c r="B2434" i="11"/>
  <c r="Q2433" i="11"/>
  <c r="P2433" i="11"/>
  <c r="N2433" i="11"/>
  <c r="O2433" i="11" s="1"/>
  <c r="M2433" i="11"/>
  <c r="L2433" i="11"/>
  <c r="K2433" i="11"/>
  <c r="J2433" i="11"/>
  <c r="I2433" i="11"/>
  <c r="H2433" i="11"/>
  <c r="G2433" i="11"/>
  <c r="F2433" i="11"/>
  <c r="E2433" i="11"/>
  <c r="D2433" i="11"/>
  <c r="C2433" i="11"/>
  <c r="B2433" i="11"/>
  <c r="Q2432" i="11"/>
  <c r="P2432" i="11"/>
  <c r="N2432" i="11"/>
  <c r="M2432" i="11"/>
  <c r="L2432" i="11"/>
  <c r="K2432" i="11"/>
  <c r="J2432" i="11"/>
  <c r="I2432" i="11"/>
  <c r="H2432" i="11"/>
  <c r="G2432" i="11"/>
  <c r="F2432" i="11"/>
  <c r="E2432" i="11"/>
  <c r="D2432" i="11"/>
  <c r="C2432" i="11"/>
  <c r="B2432" i="11"/>
  <c r="Q2431" i="11"/>
  <c r="P2431" i="11"/>
  <c r="N2431" i="11"/>
  <c r="M2431" i="11"/>
  <c r="L2431" i="11"/>
  <c r="K2431" i="11"/>
  <c r="J2431" i="11"/>
  <c r="I2431" i="11"/>
  <c r="H2431" i="11"/>
  <c r="G2431" i="11"/>
  <c r="F2431" i="11"/>
  <c r="E2431" i="11"/>
  <c r="D2431" i="11"/>
  <c r="C2431" i="11"/>
  <c r="B2431" i="11"/>
  <c r="Q2430" i="11"/>
  <c r="P2430" i="11"/>
  <c r="N2430" i="11"/>
  <c r="M2430" i="11"/>
  <c r="L2430" i="11"/>
  <c r="K2430" i="11"/>
  <c r="J2430" i="11"/>
  <c r="I2430" i="11"/>
  <c r="H2430" i="11"/>
  <c r="G2430" i="11"/>
  <c r="F2430" i="11"/>
  <c r="E2430" i="11"/>
  <c r="D2430" i="11"/>
  <c r="C2430" i="11"/>
  <c r="B2430" i="11"/>
  <c r="Q2429" i="11"/>
  <c r="P2429" i="11"/>
  <c r="N2429" i="11"/>
  <c r="M2429" i="11"/>
  <c r="L2429" i="11"/>
  <c r="K2429" i="11"/>
  <c r="J2429" i="11"/>
  <c r="I2429" i="11"/>
  <c r="H2429" i="11"/>
  <c r="G2429" i="11"/>
  <c r="F2429" i="11"/>
  <c r="E2429" i="11"/>
  <c r="D2429" i="11"/>
  <c r="C2429" i="11"/>
  <c r="B2429" i="11"/>
  <c r="Q2428" i="11"/>
  <c r="P2428" i="11"/>
  <c r="N2428" i="11"/>
  <c r="M2428" i="11"/>
  <c r="L2428" i="11"/>
  <c r="K2428" i="11"/>
  <c r="J2428" i="11"/>
  <c r="I2428" i="11"/>
  <c r="H2428" i="11"/>
  <c r="G2428" i="11"/>
  <c r="F2428" i="11"/>
  <c r="E2428" i="11"/>
  <c r="D2428" i="11"/>
  <c r="C2428" i="11"/>
  <c r="B2428" i="11"/>
  <c r="Q2427" i="11"/>
  <c r="P2427" i="11"/>
  <c r="N2427" i="11"/>
  <c r="M2427" i="11"/>
  <c r="L2427" i="11"/>
  <c r="K2427" i="11"/>
  <c r="J2427" i="11"/>
  <c r="I2427" i="11"/>
  <c r="H2427" i="11"/>
  <c r="G2427" i="11"/>
  <c r="F2427" i="11"/>
  <c r="E2427" i="11"/>
  <c r="D2427" i="11"/>
  <c r="C2427" i="11"/>
  <c r="B2427" i="11"/>
  <c r="Q2426" i="11"/>
  <c r="P2426" i="11"/>
  <c r="N2426" i="11"/>
  <c r="M2426" i="11"/>
  <c r="L2426" i="11"/>
  <c r="K2426" i="11"/>
  <c r="J2426" i="11"/>
  <c r="I2426" i="11"/>
  <c r="H2426" i="11"/>
  <c r="G2426" i="11"/>
  <c r="F2426" i="11"/>
  <c r="E2426" i="11"/>
  <c r="D2426" i="11"/>
  <c r="C2426" i="11"/>
  <c r="B2426" i="11"/>
  <c r="Q2425" i="11"/>
  <c r="P2425" i="11"/>
  <c r="N2425" i="11"/>
  <c r="O2425" i="11" s="1"/>
  <c r="M2425" i="11"/>
  <c r="L2425" i="11"/>
  <c r="K2425" i="11"/>
  <c r="J2425" i="11"/>
  <c r="I2425" i="11"/>
  <c r="H2425" i="11"/>
  <c r="G2425" i="11"/>
  <c r="F2425" i="11"/>
  <c r="E2425" i="11"/>
  <c r="D2425" i="11"/>
  <c r="C2425" i="11"/>
  <c r="B2425" i="11"/>
  <c r="Q2424" i="11"/>
  <c r="P2424" i="11"/>
  <c r="N2424" i="11"/>
  <c r="M2424" i="11"/>
  <c r="L2424" i="11"/>
  <c r="K2424" i="11"/>
  <c r="J2424" i="11"/>
  <c r="I2424" i="11"/>
  <c r="H2424" i="11"/>
  <c r="G2424" i="11"/>
  <c r="F2424" i="11"/>
  <c r="E2424" i="11"/>
  <c r="D2424" i="11"/>
  <c r="C2424" i="11"/>
  <c r="B2424" i="11"/>
  <c r="Q2423" i="11"/>
  <c r="P2423" i="11"/>
  <c r="N2423" i="11"/>
  <c r="M2423" i="11"/>
  <c r="L2423" i="11"/>
  <c r="K2423" i="11"/>
  <c r="J2423" i="11"/>
  <c r="I2423" i="11"/>
  <c r="H2423" i="11"/>
  <c r="G2423" i="11"/>
  <c r="F2423" i="11"/>
  <c r="E2423" i="11"/>
  <c r="D2423" i="11"/>
  <c r="C2423" i="11"/>
  <c r="B2423" i="11"/>
  <c r="Q2422" i="11"/>
  <c r="P2422" i="11"/>
  <c r="N2422" i="11"/>
  <c r="M2422" i="11"/>
  <c r="L2422" i="11"/>
  <c r="K2422" i="11"/>
  <c r="J2422" i="11"/>
  <c r="I2422" i="11"/>
  <c r="H2422" i="11"/>
  <c r="G2422" i="11"/>
  <c r="F2422" i="11"/>
  <c r="E2422" i="11"/>
  <c r="D2422" i="11"/>
  <c r="C2422" i="11"/>
  <c r="B2422" i="11"/>
  <c r="Q2421" i="11"/>
  <c r="P2421" i="11"/>
  <c r="N2421" i="11"/>
  <c r="M2421" i="11"/>
  <c r="L2421" i="11"/>
  <c r="K2421" i="11"/>
  <c r="J2421" i="11"/>
  <c r="I2421" i="11"/>
  <c r="H2421" i="11"/>
  <c r="G2421" i="11"/>
  <c r="F2421" i="11"/>
  <c r="E2421" i="11"/>
  <c r="D2421" i="11"/>
  <c r="C2421" i="11"/>
  <c r="B2421" i="11"/>
  <c r="Q2420" i="11"/>
  <c r="P2420" i="11"/>
  <c r="N2420" i="11"/>
  <c r="M2420" i="11"/>
  <c r="L2420" i="11"/>
  <c r="K2420" i="11"/>
  <c r="J2420" i="11"/>
  <c r="I2420" i="11"/>
  <c r="H2420" i="11"/>
  <c r="G2420" i="11"/>
  <c r="F2420" i="11"/>
  <c r="E2420" i="11"/>
  <c r="D2420" i="11"/>
  <c r="C2420" i="11"/>
  <c r="B2420" i="11"/>
  <c r="Q2419" i="11"/>
  <c r="P2419" i="11"/>
  <c r="N2419" i="11"/>
  <c r="M2419" i="11"/>
  <c r="L2419" i="11"/>
  <c r="K2419" i="11"/>
  <c r="J2419" i="11"/>
  <c r="I2419" i="11"/>
  <c r="H2419" i="11"/>
  <c r="G2419" i="11"/>
  <c r="F2419" i="11"/>
  <c r="E2419" i="11"/>
  <c r="D2419" i="11"/>
  <c r="C2419" i="11"/>
  <c r="B2419" i="11"/>
  <c r="Q2418" i="11"/>
  <c r="P2418" i="11"/>
  <c r="N2418" i="11"/>
  <c r="M2418" i="11"/>
  <c r="L2418" i="11"/>
  <c r="K2418" i="11"/>
  <c r="J2418" i="11"/>
  <c r="I2418" i="11"/>
  <c r="H2418" i="11"/>
  <c r="G2418" i="11"/>
  <c r="F2418" i="11"/>
  <c r="E2418" i="11"/>
  <c r="D2418" i="11"/>
  <c r="C2418" i="11"/>
  <c r="B2418" i="11"/>
  <c r="Q2417" i="11"/>
  <c r="P2417" i="11"/>
  <c r="N2417" i="11"/>
  <c r="O2417" i="11" s="1"/>
  <c r="M2417" i="11"/>
  <c r="L2417" i="11"/>
  <c r="K2417" i="11"/>
  <c r="J2417" i="11"/>
  <c r="I2417" i="11"/>
  <c r="H2417" i="11"/>
  <c r="G2417" i="11"/>
  <c r="F2417" i="11"/>
  <c r="E2417" i="11"/>
  <c r="D2417" i="11"/>
  <c r="C2417" i="11"/>
  <c r="B2417" i="11"/>
  <c r="Q2416" i="11"/>
  <c r="P2416" i="11"/>
  <c r="N2416" i="11"/>
  <c r="M2416" i="11"/>
  <c r="L2416" i="11"/>
  <c r="K2416" i="11"/>
  <c r="J2416" i="11"/>
  <c r="I2416" i="11"/>
  <c r="H2416" i="11"/>
  <c r="G2416" i="11"/>
  <c r="F2416" i="11"/>
  <c r="E2416" i="11"/>
  <c r="D2416" i="11"/>
  <c r="C2416" i="11"/>
  <c r="B2416" i="11"/>
  <c r="Q2415" i="11"/>
  <c r="P2415" i="11"/>
  <c r="N2415" i="11"/>
  <c r="M2415" i="11"/>
  <c r="L2415" i="11"/>
  <c r="K2415" i="11"/>
  <c r="J2415" i="11"/>
  <c r="I2415" i="11"/>
  <c r="H2415" i="11"/>
  <c r="G2415" i="11"/>
  <c r="F2415" i="11"/>
  <c r="E2415" i="11"/>
  <c r="D2415" i="11"/>
  <c r="C2415" i="11"/>
  <c r="B2415" i="11"/>
  <c r="Q2414" i="11"/>
  <c r="P2414" i="11"/>
  <c r="N2414" i="11"/>
  <c r="M2414" i="11"/>
  <c r="L2414" i="11"/>
  <c r="K2414" i="11"/>
  <c r="J2414" i="11"/>
  <c r="I2414" i="11"/>
  <c r="H2414" i="11"/>
  <c r="G2414" i="11"/>
  <c r="F2414" i="11"/>
  <c r="E2414" i="11"/>
  <c r="D2414" i="11"/>
  <c r="C2414" i="11"/>
  <c r="B2414" i="11"/>
  <c r="Q2413" i="11"/>
  <c r="P2413" i="11"/>
  <c r="N2413" i="11"/>
  <c r="M2413" i="11"/>
  <c r="L2413" i="11"/>
  <c r="K2413" i="11"/>
  <c r="J2413" i="11"/>
  <c r="I2413" i="11"/>
  <c r="H2413" i="11"/>
  <c r="G2413" i="11"/>
  <c r="F2413" i="11"/>
  <c r="E2413" i="11"/>
  <c r="D2413" i="11"/>
  <c r="C2413" i="11"/>
  <c r="B2413" i="11"/>
  <c r="Q2412" i="11"/>
  <c r="P2412" i="11"/>
  <c r="N2412" i="11"/>
  <c r="M2412" i="11"/>
  <c r="L2412" i="11"/>
  <c r="K2412" i="11"/>
  <c r="J2412" i="11"/>
  <c r="I2412" i="11"/>
  <c r="H2412" i="11"/>
  <c r="G2412" i="11"/>
  <c r="F2412" i="11"/>
  <c r="E2412" i="11"/>
  <c r="D2412" i="11"/>
  <c r="C2412" i="11"/>
  <c r="B2412" i="11"/>
  <c r="Q2411" i="11"/>
  <c r="P2411" i="11"/>
  <c r="N2411" i="11"/>
  <c r="M2411" i="11"/>
  <c r="L2411" i="11"/>
  <c r="K2411" i="11"/>
  <c r="J2411" i="11"/>
  <c r="I2411" i="11"/>
  <c r="H2411" i="11"/>
  <c r="G2411" i="11"/>
  <c r="F2411" i="11"/>
  <c r="E2411" i="11"/>
  <c r="D2411" i="11"/>
  <c r="C2411" i="11"/>
  <c r="B2411" i="11"/>
  <c r="Q2410" i="11"/>
  <c r="P2410" i="11"/>
  <c r="N2410" i="11"/>
  <c r="M2410" i="11"/>
  <c r="L2410" i="11"/>
  <c r="K2410" i="11"/>
  <c r="J2410" i="11"/>
  <c r="I2410" i="11"/>
  <c r="H2410" i="11"/>
  <c r="G2410" i="11"/>
  <c r="F2410" i="11"/>
  <c r="E2410" i="11"/>
  <c r="D2410" i="11"/>
  <c r="C2410" i="11"/>
  <c r="B2410" i="11"/>
  <c r="Q2409" i="11"/>
  <c r="P2409" i="11"/>
  <c r="N2409" i="11"/>
  <c r="O2409" i="11" s="1"/>
  <c r="M2409" i="11"/>
  <c r="L2409" i="11"/>
  <c r="K2409" i="11"/>
  <c r="J2409" i="11"/>
  <c r="I2409" i="11"/>
  <c r="H2409" i="11"/>
  <c r="G2409" i="11"/>
  <c r="F2409" i="11"/>
  <c r="E2409" i="11"/>
  <c r="D2409" i="11"/>
  <c r="C2409" i="11"/>
  <c r="B2409" i="11"/>
  <c r="Q2408" i="11"/>
  <c r="P2408" i="11"/>
  <c r="N2408" i="11"/>
  <c r="M2408" i="11"/>
  <c r="L2408" i="11"/>
  <c r="K2408" i="11"/>
  <c r="J2408" i="11"/>
  <c r="I2408" i="11"/>
  <c r="H2408" i="11"/>
  <c r="G2408" i="11"/>
  <c r="F2408" i="11"/>
  <c r="E2408" i="11"/>
  <c r="D2408" i="11"/>
  <c r="C2408" i="11"/>
  <c r="B2408" i="11"/>
  <c r="Q2407" i="11"/>
  <c r="P2407" i="11"/>
  <c r="N2407" i="11"/>
  <c r="M2407" i="11"/>
  <c r="L2407" i="11"/>
  <c r="K2407" i="11"/>
  <c r="J2407" i="11"/>
  <c r="I2407" i="11"/>
  <c r="H2407" i="11"/>
  <c r="G2407" i="11"/>
  <c r="F2407" i="11"/>
  <c r="E2407" i="11"/>
  <c r="D2407" i="11"/>
  <c r="C2407" i="11"/>
  <c r="B2407" i="11"/>
  <c r="Q2406" i="11"/>
  <c r="P2406" i="11"/>
  <c r="N2406" i="11"/>
  <c r="M2406" i="11"/>
  <c r="L2406" i="11"/>
  <c r="K2406" i="11"/>
  <c r="J2406" i="11"/>
  <c r="I2406" i="11"/>
  <c r="H2406" i="11"/>
  <c r="G2406" i="11"/>
  <c r="F2406" i="11"/>
  <c r="E2406" i="11"/>
  <c r="D2406" i="11"/>
  <c r="C2406" i="11"/>
  <c r="B2406" i="11"/>
  <c r="Q2405" i="11"/>
  <c r="P2405" i="11"/>
  <c r="N2405" i="11"/>
  <c r="M2405" i="11"/>
  <c r="L2405" i="11"/>
  <c r="K2405" i="11"/>
  <c r="J2405" i="11"/>
  <c r="I2405" i="11"/>
  <c r="H2405" i="11"/>
  <c r="G2405" i="11"/>
  <c r="F2405" i="11"/>
  <c r="E2405" i="11"/>
  <c r="D2405" i="11"/>
  <c r="C2405" i="11"/>
  <c r="B2405" i="11"/>
  <c r="Q2404" i="11"/>
  <c r="P2404" i="11"/>
  <c r="N2404" i="11"/>
  <c r="M2404" i="11"/>
  <c r="L2404" i="11"/>
  <c r="K2404" i="11"/>
  <c r="J2404" i="11"/>
  <c r="I2404" i="11"/>
  <c r="H2404" i="11"/>
  <c r="G2404" i="11"/>
  <c r="F2404" i="11"/>
  <c r="E2404" i="11"/>
  <c r="D2404" i="11"/>
  <c r="C2404" i="11"/>
  <c r="B2404" i="11"/>
  <c r="Q2403" i="11"/>
  <c r="P2403" i="11"/>
  <c r="N2403" i="11"/>
  <c r="M2403" i="11"/>
  <c r="L2403" i="11"/>
  <c r="K2403" i="11"/>
  <c r="J2403" i="11"/>
  <c r="I2403" i="11"/>
  <c r="H2403" i="11"/>
  <c r="G2403" i="11"/>
  <c r="F2403" i="11"/>
  <c r="E2403" i="11"/>
  <c r="D2403" i="11"/>
  <c r="C2403" i="11"/>
  <c r="B2403" i="11"/>
  <c r="Q2402" i="11"/>
  <c r="P2402" i="11"/>
  <c r="N2402" i="11"/>
  <c r="M2402" i="11"/>
  <c r="L2402" i="11"/>
  <c r="K2402" i="11"/>
  <c r="J2402" i="11"/>
  <c r="I2402" i="11"/>
  <c r="H2402" i="11"/>
  <c r="G2402" i="11"/>
  <c r="F2402" i="11"/>
  <c r="E2402" i="11"/>
  <c r="D2402" i="11"/>
  <c r="C2402" i="11"/>
  <c r="B2402" i="11"/>
  <c r="Q2401" i="11"/>
  <c r="P2401" i="11"/>
  <c r="N2401" i="11"/>
  <c r="O2401" i="11" s="1"/>
  <c r="M2401" i="11"/>
  <c r="L2401" i="11"/>
  <c r="K2401" i="11"/>
  <c r="J2401" i="11"/>
  <c r="I2401" i="11"/>
  <c r="H2401" i="11"/>
  <c r="G2401" i="11"/>
  <c r="F2401" i="11"/>
  <c r="E2401" i="11"/>
  <c r="D2401" i="11"/>
  <c r="C2401" i="11"/>
  <c r="B2401" i="11"/>
  <c r="Q2400" i="11"/>
  <c r="P2400" i="11"/>
  <c r="N2400" i="11"/>
  <c r="M2400" i="11"/>
  <c r="L2400" i="11"/>
  <c r="K2400" i="11"/>
  <c r="J2400" i="11"/>
  <c r="I2400" i="11"/>
  <c r="H2400" i="11"/>
  <c r="G2400" i="11"/>
  <c r="F2400" i="11"/>
  <c r="E2400" i="11"/>
  <c r="D2400" i="11"/>
  <c r="C2400" i="11"/>
  <c r="B2400" i="11"/>
  <c r="Q2399" i="11"/>
  <c r="P2399" i="11"/>
  <c r="N2399" i="11"/>
  <c r="M2399" i="11"/>
  <c r="L2399" i="11"/>
  <c r="K2399" i="11"/>
  <c r="J2399" i="11"/>
  <c r="I2399" i="11"/>
  <c r="H2399" i="11"/>
  <c r="G2399" i="11"/>
  <c r="F2399" i="11"/>
  <c r="E2399" i="11"/>
  <c r="D2399" i="11"/>
  <c r="C2399" i="11"/>
  <c r="B2399" i="11"/>
  <c r="Q2398" i="11"/>
  <c r="P2398" i="11"/>
  <c r="N2398" i="11"/>
  <c r="M2398" i="11"/>
  <c r="L2398" i="11"/>
  <c r="K2398" i="11"/>
  <c r="J2398" i="11"/>
  <c r="I2398" i="11"/>
  <c r="H2398" i="11"/>
  <c r="G2398" i="11"/>
  <c r="F2398" i="11"/>
  <c r="E2398" i="11"/>
  <c r="D2398" i="11"/>
  <c r="C2398" i="11"/>
  <c r="B2398" i="11"/>
  <c r="Q2397" i="11"/>
  <c r="P2397" i="11"/>
  <c r="N2397" i="11"/>
  <c r="M2397" i="11"/>
  <c r="L2397" i="11"/>
  <c r="K2397" i="11"/>
  <c r="J2397" i="11"/>
  <c r="I2397" i="11"/>
  <c r="H2397" i="11"/>
  <c r="G2397" i="11"/>
  <c r="F2397" i="11"/>
  <c r="E2397" i="11"/>
  <c r="D2397" i="11"/>
  <c r="C2397" i="11"/>
  <c r="B2397" i="11"/>
  <c r="Q2396" i="11"/>
  <c r="P2396" i="11"/>
  <c r="N2396" i="11"/>
  <c r="M2396" i="11"/>
  <c r="L2396" i="11"/>
  <c r="K2396" i="11"/>
  <c r="J2396" i="11"/>
  <c r="I2396" i="11"/>
  <c r="H2396" i="11"/>
  <c r="G2396" i="11"/>
  <c r="F2396" i="11"/>
  <c r="E2396" i="11"/>
  <c r="D2396" i="11"/>
  <c r="C2396" i="11"/>
  <c r="B2396" i="11"/>
  <c r="Q2395" i="11"/>
  <c r="P2395" i="11"/>
  <c r="N2395" i="11"/>
  <c r="M2395" i="11"/>
  <c r="L2395" i="11"/>
  <c r="K2395" i="11"/>
  <c r="J2395" i="11"/>
  <c r="I2395" i="11"/>
  <c r="H2395" i="11"/>
  <c r="G2395" i="11"/>
  <c r="F2395" i="11"/>
  <c r="E2395" i="11"/>
  <c r="D2395" i="11"/>
  <c r="C2395" i="11"/>
  <c r="B2395" i="11"/>
  <c r="Q2394" i="11"/>
  <c r="P2394" i="11"/>
  <c r="N2394" i="11"/>
  <c r="M2394" i="11"/>
  <c r="L2394" i="11"/>
  <c r="K2394" i="11"/>
  <c r="J2394" i="11"/>
  <c r="I2394" i="11"/>
  <c r="H2394" i="11"/>
  <c r="G2394" i="11"/>
  <c r="F2394" i="11"/>
  <c r="E2394" i="11"/>
  <c r="D2394" i="11"/>
  <c r="C2394" i="11"/>
  <c r="B2394" i="11"/>
  <c r="Q2393" i="11"/>
  <c r="P2393" i="11"/>
  <c r="N2393" i="11"/>
  <c r="O2393" i="11" s="1"/>
  <c r="M2393" i="11"/>
  <c r="L2393" i="11"/>
  <c r="K2393" i="11"/>
  <c r="J2393" i="11"/>
  <c r="I2393" i="11"/>
  <c r="H2393" i="11"/>
  <c r="G2393" i="11"/>
  <c r="F2393" i="11"/>
  <c r="E2393" i="11"/>
  <c r="D2393" i="11"/>
  <c r="C2393" i="11"/>
  <c r="B2393" i="11"/>
  <c r="Q2392" i="11"/>
  <c r="P2392" i="11"/>
  <c r="N2392" i="11"/>
  <c r="M2392" i="11"/>
  <c r="L2392" i="11"/>
  <c r="K2392" i="11"/>
  <c r="J2392" i="11"/>
  <c r="I2392" i="11"/>
  <c r="H2392" i="11"/>
  <c r="G2392" i="11"/>
  <c r="F2392" i="11"/>
  <c r="E2392" i="11"/>
  <c r="D2392" i="11"/>
  <c r="C2392" i="11"/>
  <c r="B2392" i="11"/>
  <c r="Q2391" i="11"/>
  <c r="P2391" i="11"/>
  <c r="N2391" i="11"/>
  <c r="M2391" i="11"/>
  <c r="L2391" i="11"/>
  <c r="K2391" i="11"/>
  <c r="J2391" i="11"/>
  <c r="I2391" i="11"/>
  <c r="H2391" i="11"/>
  <c r="G2391" i="11"/>
  <c r="F2391" i="11"/>
  <c r="E2391" i="11"/>
  <c r="D2391" i="11"/>
  <c r="C2391" i="11"/>
  <c r="B2391" i="11"/>
  <c r="Q2390" i="11"/>
  <c r="P2390" i="11"/>
  <c r="N2390" i="11"/>
  <c r="M2390" i="11"/>
  <c r="L2390" i="11"/>
  <c r="K2390" i="11"/>
  <c r="J2390" i="11"/>
  <c r="I2390" i="11"/>
  <c r="H2390" i="11"/>
  <c r="G2390" i="11"/>
  <c r="F2390" i="11"/>
  <c r="E2390" i="11"/>
  <c r="D2390" i="11"/>
  <c r="C2390" i="11"/>
  <c r="B2390" i="11"/>
  <c r="Q2389" i="11"/>
  <c r="P2389" i="11"/>
  <c r="N2389" i="11"/>
  <c r="M2389" i="11"/>
  <c r="L2389" i="11"/>
  <c r="K2389" i="11"/>
  <c r="J2389" i="11"/>
  <c r="I2389" i="11"/>
  <c r="H2389" i="11"/>
  <c r="G2389" i="11"/>
  <c r="F2389" i="11"/>
  <c r="E2389" i="11"/>
  <c r="D2389" i="11"/>
  <c r="C2389" i="11"/>
  <c r="B2389" i="11"/>
  <c r="Q2388" i="11"/>
  <c r="P2388" i="11"/>
  <c r="N2388" i="11"/>
  <c r="M2388" i="11"/>
  <c r="L2388" i="11"/>
  <c r="K2388" i="11"/>
  <c r="J2388" i="11"/>
  <c r="I2388" i="11"/>
  <c r="H2388" i="11"/>
  <c r="G2388" i="11"/>
  <c r="F2388" i="11"/>
  <c r="E2388" i="11"/>
  <c r="D2388" i="11"/>
  <c r="C2388" i="11"/>
  <c r="B2388" i="11"/>
  <c r="Q2387" i="11"/>
  <c r="P2387" i="11"/>
  <c r="N2387" i="11"/>
  <c r="M2387" i="11"/>
  <c r="L2387" i="11"/>
  <c r="K2387" i="11"/>
  <c r="J2387" i="11"/>
  <c r="I2387" i="11"/>
  <c r="H2387" i="11"/>
  <c r="G2387" i="11"/>
  <c r="F2387" i="11"/>
  <c r="E2387" i="11"/>
  <c r="D2387" i="11"/>
  <c r="C2387" i="11"/>
  <c r="B2387" i="11"/>
  <c r="Q2386" i="11"/>
  <c r="P2386" i="11"/>
  <c r="N2386" i="11"/>
  <c r="M2386" i="11"/>
  <c r="L2386" i="11"/>
  <c r="K2386" i="11"/>
  <c r="J2386" i="11"/>
  <c r="I2386" i="11"/>
  <c r="H2386" i="11"/>
  <c r="G2386" i="11"/>
  <c r="F2386" i="11"/>
  <c r="E2386" i="11"/>
  <c r="D2386" i="11"/>
  <c r="C2386" i="11"/>
  <c r="B2386" i="11"/>
  <c r="Q2385" i="11"/>
  <c r="P2385" i="11"/>
  <c r="N2385" i="11"/>
  <c r="O2385" i="11" s="1"/>
  <c r="M2385" i="11"/>
  <c r="L2385" i="11"/>
  <c r="K2385" i="11"/>
  <c r="J2385" i="11"/>
  <c r="I2385" i="11"/>
  <c r="H2385" i="11"/>
  <c r="G2385" i="11"/>
  <c r="F2385" i="11"/>
  <c r="E2385" i="11"/>
  <c r="D2385" i="11"/>
  <c r="C2385" i="11"/>
  <c r="B2385" i="11"/>
  <c r="Q2384" i="11"/>
  <c r="P2384" i="11"/>
  <c r="N2384" i="11"/>
  <c r="M2384" i="11"/>
  <c r="L2384" i="11"/>
  <c r="K2384" i="11"/>
  <c r="J2384" i="11"/>
  <c r="I2384" i="11"/>
  <c r="H2384" i="11"/>
  <c r="G2384" i="11"/>
  <c r="F2384" i="11"/>
  <c r="E2384" i="11"/>
  <c r="D2384" i="11"/>
  <c r="C2384" i="11"/>
  <c r="B2384" i="11"/>
  <c r="Q2383" i="11"/>
  <c r="P2383" i="11"/>
  <c r="N2383" i="11"/>
  <c r="M2383" i="11"/>
  <c r="L2383" i="11"/>
  <c r="K2383" i="11"/>
  <c r="J2383" i="11"/>
  <c r="I2383" i="11"/>
  <c r="H2383" i="11"/>
  <c r="G2383" i="11"/>
  <c r="F2383" i="11"/>
  <c r="E2383" i="11"/>
  <c r="D2383" i="11"/>
  <c r="C2383" i="11"/>
  <c r="B2383" i="11"/>
  <c r="Q2382" i="11"/>
  <c r="P2382" i="11"/>
  <c r="N2382" i="11"/>
  <c r="M2382" i="11"/>
  <c r="L2382" i="11"/>
  <c r="K2382" i="11"/>
  <c r="J2382" i="11"/>
  <c r="I2382" i="11"/>
  <c r="H2382" i="11"/>
  <c r="G2382" i="11"/>
  <c r="F2382" i="11"/>
  <c r="E2382" i="11"/>
  <c r="D2382" i="11"/>
  <c r="C2382" i="11"/>
  <c r="B2382" i="11"/>
  <c r="Q2381" i="11"/>
  <c r="P2381" i="11"/>
  <c r="N2381" i="11"/>
  <c r="M2381" i="11"/>
  <c r="L2381" i="11"/>
  <c r="K2381" i="11"/>
  <c r="J2381" i="11"/>
  <c r="I2381" i="11"/>
  <c r="H2381" i="11"/>
  <c r="G2381" i="11"/>
  <c r="F2381" i="11"/>
  <c r="E2381" i="11"/>
  <c r="D2381" i="11"/>
  <c r="C2381" i="11"/>
  <c r="B2381" i="11"/>
  <c r="Q2380" i="11"/>
  <c r="P2380" i="11"/>
  <c r="N2380" i="11"/>
  <c r="M2380" i="11"/>
  <c r="L2380" i="11"/>
  <c r="K2380" i="11"/>
  <c r="J2380" i="11"/>
  <c r="I2380" i="11"/>
  <c r="H2380" i="11"/>
  <c r="G2380" i="11"/>
  <c r="F2380" i="11"/>
  <c r="E2380" i="11"/>
  <c r="D2380" i="11"/>
  <c r="C2380" i="11"/>
  <c r="B2380" i="11"/>
  <c r="Q2379" i="11"/>
  <c r="P2379" i="11"/>
  <c r="N2379" i="11"/>
  <c r="M2379" i="11"/>
  <c r="L2379" i="11"/>
  <c r="K2379" i="11"/>
  <c r="J2379" i="11"/>
  <c r="I2379" i="11"/>
  <c r="H2379" i="11"/>
  <c r="G2379" i="11"/>
  <c r="F2379" i="11"/>
  <c r="E2379" i="11"/>
  <c r="D2379" i="11"/>
  <c r="C2379" i="11"/>
  <c r="B2379" i="11"/>
  <c r="Q2378" i="11"/>
  <c r="P2378" i="11"/>
  <c r="N2378" i="11"/>
  <c r="M2378" i="11"/>
  <c r="L2378" i="11"/>
  <c r="K2378" i="11"/>
  <c r="J2378" i="11"/>
  <c r="I2378" i="11"/>
  <c r="H2378" i="11"/>
  <c r="G2378" i="11"/>
  <c r="F2378" i="11"/>
  <c r="E2378" i="11"/>
  <c r="D2378" i="11"/>
  <c r="C2378" i="11"/>
  <c r="B2378" i="11"/>
  <c r="Q2377" i="11"/>
  <c r="P2377" i="11"/>
  <c r="N2377" i="11"/>
  <c r="O2377" i="11" s="1"/>
  <c r="M2377" i="11"/>
  <c r="L2377" i="11"/>
  <c r="K2377" i="11"/>
  <c r="J2377" i="11"/>
  <c r="I2377" i="11"/>
  <c r="H2377" i="11"/>
  <c r="G2377" i="11"/>
  <c r="F2377" i="11"/>
  <c r="E2377" i="11"/>
  <c r="D2377" i="11"/>
  <c r="C2377" i="11"/>
  <c r="B2377" i="11"/>
  <c r="Q2376" i="11"/>
  <c r="P2376" i="11"/>
  <c r="N2376" i="11"/>
  <c r="M2376" i="11"/>
  <c r="L2376" i="11"/>
  <c r="K2376" i="11"/>
  <c r="J2376" i="11"/>
  <c r="I2376" i="11"/>
  <c r="H2376" i="11"/>
  <c r="G2376" i="11"/>
  <c r="F2376" i="11"/>
  <c r="E2376" i="11"/>
  <c r="D2376" i="11"/>
  <c r="C2376" i="11"/>
  <c r="B2376" i="11"/>
  <c r="Q2375" i="11"/>
  <c r="P2375" i="11"/>
  <c r="N2375" i="11"/>
  <c r="M2375" i="11"/>
  <c r="L2375" i="11"/>
  <c r="K2375" i="11"/>
  <c r="J2375" i="11"/>
  <c r="I2375" i="11"/>
  <c r="H2375" i="11"/>
  <c r="G2375" i="11"/>
  <c r="F2375" i="11"/>
  <c r="E2375" i="11"/>
  <c r="D2375" i="11"/>
  <c r="C2375" i="11"/>
  <c r="B2375" i="11"/>
  <c r="Q2374" i="11"/>
  <c r="P2374" i="11"/>
  <c r="N2374" i="11"/>
  <c r="M2374" i="11"/>
  <c r="L2374" i="11"/>
  <c r="K2374" i="11"/>
  <c r="J2374" i="11"/>
  <c r="I2374" i="11"/>
  <c r="H2374" i="11"/>
  <c r="G2374" i="11"/>
  <c r="F2374" i="11"/>
  <c r="E2374" i="11"/>
  <c r="D2374" i="11"/>
  <c r="C2374" i="11"/>
  <c r="B2374" i="11"/>
  <c r="Q2373" i="11"/>
  <c r="P2373" i="11"/>
  <c r="N2373" i="11"/>
  <c r="M2373" i="11"/>
  <c r="L2373" i="11"/>
  <c r="K2373" i="11"/>
  <c r="J2373" i="11"/>
  <c r="I2373" i="11"/>
  <c r="H2373" i="11"/>
  <c r="G2373" i="11"/>
  <c r="F2373" i="11"/>
  <c r="E2373" i="11"/>
  <c r="D2373" i="11"/>
  <c r="C2373" i="11"/>
  <c r="B2373" i="11"/>
  <c r="Q2372" i="11"/>
  <c r="P2372" i="11"/>
  <c r="N2372" i="11"/>
  <c r="M2372" i="11"/>
  <c r="L2372" i="11"/>
  <c r="K2372" i="11"/>
  <c r="J2372" i="11"/>
  <c r="I2372" i="11"/>
  <c r="H2372" i="11"/>
  <c r="G2372" i="11"/>
  <c r="F2372" i="11"/>
  <c r="E2372" i="11"/>
  <c r="D2372" i="11"/>
  <c r="C2372" i="11"/>
  <c r="B2372" i="11"/>
  <c r="Q2371" i="11"/>
  <c r="P2371" i="11"/>
  <c r="N2371" i="11"/>
  <c r="M2371" i="11"/>
  <c r="L2371" i="11"/>
  <c r="K2371" i="11"/>
  <c r="J2371" i="11"/>
  <c r="I2371" i="11"/>
  <c r="H2371" i="11"/>
  <c r="G2371" i="11"/>
  <c r="F2371" i="11"/>
  <c r="E2371" i="11"/>
  <c r="D2371" i="11"/>
  <c r="C2371" i="11"/>
  <c r="B2371" i="11"/>
  <c r="Q2370" i="11"/>
  <c r="P2370" i="11"/>
  <c r="N2370" i="11"/>
  <c r="M2370" i="11"/>
  <c r="L2370" i="11"/>
  <c r="K2370" i="11"/>
  <c r="J2370" i="11"/>
  <c r="I2370" i="11"/>
  <c r="H2370" i="11"/>
  <c r="G2370" i="11"/>
  <c r="F2370" i="11"/>
  <c r="E2370" i="11"/>
  <c r="D2370" i="11"/>
  <c r="C2370" i="11"/>
  <c r="B2370" i="11"/>
  <c r="Q2369" i="11"/>
  <c r="P2369" i="11"/>
  <c r="N2369" i="11"/>
  <c r="M2369" i="11"/>
  <c r="L2369" i="11"/>
  <c r="K2369" i="11"/>
  <c r="J2369" i="11"/>
  <c r="I2369" i="11"/>
  <c r="H2369" i="11"/>
  <c r="G2369" i="11"/>
  <c r="F2369" i="11"/>
  <c r="E2369" i="11"/>
  <c r="D2369" i="11"/>
  <c r="C2369" i="11"/>
  <c r="B2369" i="11"/>
  <c r="Q2368" i="11"/>
  <c r="P2368" i="11"/>
  <c r="N2368" i="11"/>
  <c r="M2368" i="11"/>
  <c r="L2368" i="11"/>
  <c r="K2368" i="11"/>
  <c r="J2368" i="11"/>
  <c r="I2368" i="11"/>
  <c r="H2368" i="11"/>
  <c r="G2368" i="11"/>
  <c r="F2368" i="11"/>
  <c r="E2368" i="11"/>
  <c r="D2368" i="11"/>
  <c r="C2368" i="11"/>
  <c r="B2368" i="11"/>
  <c r="Q2367" i="11"/>
  <c r="P2367" i="11"/>
  <c r="N2367" i="11"/>
  <c r="M2367" i="11"/>
  <c r="L2367" i="11"/>
  <c r="K2367" i="11"/>
  <c r="J2367" i="11"/>
  <c r="I2367" i="11"/>
  <c r="H2367" i="11"/>
  <c r="G2367" i="11"/>
  <c r="F2367" i="11"/>
  <c r="E2367" i="11"/>
  <c r="D2367" i="11"/>
  <c r="C2367" i="11"/>
  <c r="B2367" i="11"/>
  <c r="Q2366" i="11"/>
  <c r="P2366" i="11"/>
  <c r="N2366" i="11"/>
  <c r="M2366" i="11"/>
  <c r="L2366" i="11"/>
  <c r="K2366" i="11"/>
  <c r="O2366" i="11" s="1"/>
  <c r="J2366" i="11"/>
  <c r="I2366" i="11"/>
  <c r="H2366" i="11"/>
  <c r="G2366" i="11"/>
  <c r="F2366" i="11"/>
  <c r="E2366" i="11"/>
  <c r="D2366" i="11"/>
  <c r="C2366" i="11"/>
  <c r="B2366" i="11"/>
  <c r="Q2365" i="11"/>
  <c r="P2365" i="11"/>
  <c r="N2365" i="11"/>
  <c r="M2365" i="11"/>
  <c r="L2365" i="11"/>
  <c r="K2365" i="11"/>
  <c r="O2365" i="11" s="1"/>
  <c r="J2365" i="11"/>
  <c r="I2365" i="11"/>
  <c r="H2365" i="11"/>
  <c r="G2365" i="11"/>
  <c r="F2365" i="11"/>
  <c r="E2365" i="11"/>
  <c r="D2365" i="11"/>
  <c r="C2365" i="11"/>
  <c r="B2365" i="11"/>
  <c r="Q2364" i="11"/>
  <c r="P2364" i="11"/>
  <c r="N2364" i="11"/>
  <c r="M2364" i="11"/>
  <c r="L2364" i="11"/>
  <c r="K2364" i="11"/>
  <c r="O2364" i="11" s="1"/>
  <c r="J2364" i="11"/>
  <c r="I2364" i="11"/>
  <c r="H2364" i="11"/>
  <c r="G2364" i="11"/>
  <c r="F2364" i="11"/>
  <c r="E2364" i="11"/>
  <c r="D2364" i="11"/>
  <c r="C2364" i="11"/>
  <c r="B2364" i="11"/>
  <c r="Q2363" i="11"/>
  <c r="P2363" i="11"/>
  <c r="N2363" i="11"/>
  <c r="M2363" i="11"/>
  <c r="L2363" i="11"/>
  <c r="K2363" i="11"/>
  <c r="O2363" i="11" s="1"/>
  <c r="J2363" i="11"/>
  <c r="I2363" i="11"/>
  <c r="H2363" i="11"/>
  <c r="G2363" i="11"/>
  <c r="F2363" i="11"/>
  <c r="E2363" i="11"/>
  <c r="D2363" i="11"/>
  <c r="C2363" i="11"/>
  <c r="B2363" i="11"/>
  <c r="Q2362" i="11"/>
  <c r="P2362" i="11"/>
  <c r="N2362" i="11"/>
  <c r="M2362" i="11"/>
  <c r="L2362" i="11"/>
  <c r="K2362" i="11"/>
  <c r="J2362" i="11"/>
  <c r="I2362" i="11"/>
  <c r="H2362" i="11"/>
  <c r="G2362" i="11"/>
  <c r="F2362" i="11"/>
  <c r="E2362" i="11"/>
  <c r="D2362" i="11"/>
  <c r="C2362" i="11"/>
  <c r="B2362" i="11"/>
  <c r="Q2361" i="11"/>
  <c r="P2361" i="11"/>
  <c r="N2361" i="11"/>
  <c r="M2361" i="11"/>
  <c r="L2361" i="11"/>
  <c r="K2361" i="11"/>
  <c r="J2361" i="11"/>
  <c r="I2361" i="11"/>
  <c r="H2361" i="11"/>
  <c r="G2361" i="11"/>
  <c r="F2361" i="11"/>
  <c r="E2361" i="11"/>
  <c r="D2361" i="11"/>
  <c r="C2361" i="11"/>
  <c r="B2361" i="11"/>
  <c r="Q2360" i="11"/>
  <c r="P2360" i="11"/>
  <c r="N2360" i="11"/>
  <c r="M2360" i="11"/>
  <c r="L2360" i="11"/>
  <c r="K2360" i="11"/>
  <c r="J2360" i="11"/>
  <c r="I2360" i="11"/>
  <c r="H2360" i="11"/>
  <c r="G2360" i="11"/>
  <c r="F2360" i="11"/>
  <c r="E2360" i="11"/>
  <c r="D2360" i="11"/>
  <c r="C2360" i="11"/>
  <c r="B2360" i="11"/>
  <c r="Q2359" i="11"/>
  <c r="P2359" i="11"/>
  <c r="N2359" i="11"/>
  <c r="M2359" i="11"/>
  <c r="L2359" i="11"/>
  <c r="K2359" i="11"/>
  <c r="J2359" i="11"/>
  <c r="I2359" i="11"/>
  <c r="H2359" i="11"/>
  <c r="G2359" i="11"/>
  <c r="F2359" i="11"/>
  <c r="E2359" i="11"/>
  <c r="D2359" i="11"/>
  <c r="C2359" i="11"/>
  <c r="B2359" i="11"/>
  <c r="Q2358" i="11"/>
  <c r="P2358" i="11"/>
  <c r="N2358" i="11"/>
  <c r="M2358" i="11"/>
  <c r="L2358" i="11"/>
  <c r="K2358" i="11"/>
  <c r="O2358" i="11" s="1"/>
  <c r="J2358" i="11"/>
  <c r="I2358" i="11"/>
  <c r="H2358" i="11"/>
  <c r="G2358" i="11"/>
  <c r="F2358" i="11"/>
  <c r="E2358" i="11"/>
  <c r="D2358" i="11"/>
  <c r="C2358" i="11"/>
  <c r="B2358" i="11"/>
  <c r="Q2357" i="11"/>
  <c r="P2357" i="11"/>
  <c r="N2357" i="11"/>
  <c r="M2357" i="11"/>
  <c r="L2357" i="11"/>
  <c r="K2357" i="11"/>
  <c r="O2357" i="11" s="1"/>
  <c r="J2357" i="11"/>
  <c r="I2357" i="11"/>
  <c r="H2357" i="11"/>
  <c r="G2357" i="11"/>
  <c r="F2357" i="11"/>
  <c r="E2357" i="11"/>
  <c r="D2357" i="11"/>
  <c r="C2357" i="11"/>
  <c r="B2357" i="11"/>
  <c r="Q2356" i="11"/>
  <c r="P2356" i="11"/>
  <c r="N2356" i="11"/>
  <c r="M2356" i="11"/>
  <c r="L2356" i="11"/>
  <c r="K2356" i="11"/>
  <c r="O2356" i="11" s="1"/>
  <c r="J2356" i="11"/>
  <c r="I2356" i="11"/>
  <c r="H2356" i="11"/>
  <c r="G2356" i="11"/>
  <c r="F2356" i="11"/>
  <c r="E2356" i="11"/>
  <c r="D2356" i="11"/>
  <c r="C2356" i="11"/>
  <c r="B2356" i="11"/>
  <c r="Q2355" i="11"/>
  <c r="P2355" i="11"/>
  <c r="N2355" i="11"/>
  <c r="M2355" i="11"/>
  <c r="L2355" i="11"/>
  <c r="K2355" i="11"/>
  <c r="O2355" i="11" s="1"/>
  <c r="J2355" i="11"/>
  <c r="I2355" i="11"/>
  <c r="H2355" i="11"/>
  <c r="G2355" i="11"/>
  <c r="F2355" i="11"/>
  <c r="E2355" i="11"/>
  <c r="D2355" i="11"/>
  <c r="C2355" i="11"/>
  <c r="B2355" i="11"/>
  <c r="Q2354" i="11"/>
  <c r="P2354" i="11"/>
  <c r="N2354" i="11"/>
  <c r="M2354" i="11"/>
  <c r="L2354" i="11"/>
  <c r="K2354" i="11"/>
  <c r="J2354" i="11"/>
  <c r="I2354" i="11"/>
  <c r="H2354" i="11"/>
  <c r="G2354" i="11"/>
  <c r="F2354" i="11"/>
  <c r="E2354" i="11"/>
  <c r="D2354" i="11"/>
  <c r="C2354" i="11"/>
  <c r="B2354" i="11"/>
  <c r="Q2353" i="11"/>
  <c r="P2353" i="11"/>
  <c r="N2353" i="11"/>
  <c r="M2353" i="11"/>
  <c r="L2353" i="11"/>
  <c r="K2353" i="11"/>
  <c r="J2353" i="11"/>
  <c r="I2353" i="11"/>
  <c r="H2353" i="11"/>
  <c r="G2353" i="11"/>
  <c r="F2353" i="11"/>
  <c r="E2353" i="11"/>
  <c r="D2353" i="11"/>
  <c r="C2353" i="11"/>
  <c r="B2353" i="11"/>
  <c r="Q2352" i="11"/>
  <c r="P2352" i="11"/>
  <c r="N2352" i="11"/>
  <c r="M2352" i="11"/>
  <c r="L2352" i="11"/>
  <c r="K2352" i="11"/>
  <c r="J2352" i="11"/>
  <c r="I2352" i="11"/>
  <c r="H2352" i="11"/>
  <c r="G2352" i="11"/>
  <c r="F2352" i="11"/>
  <c r="E2352" i="11"/>
  <c r="D2352" i="11"/>
  <c r="C2352" i="11"/>
  <c r="B2352" i="11"/>
  <c r="Q2351" i="11"/>
  <c r="P2351" i="11"/>
  <c r="N2351" i="11"/>
  <c r="M2351" i="11"/>
  <c r="L2351" i="11"/>
  <c r="K2351" i="11"/>
  <c r="J2351" i="11"/>
  <c r="I2351" i="11"/>
  <c r="H2351" i="11"/>
  <c r="G2351" i="11"/>
  <c r="F2351" i="11"/>
  <c r="E2351" i="11"/>
  <c r="D2351" i="11"/>
  <c r="C2351" i="11"/>
  <c r="B2351" i="11"/>
  <c r="Q2350" i="11"/>
  <c r="P2350" i="11"/>
  <c r="N2350" i="11"/>
  <c r="M2350" i="11"/>
  <c r="L2350" i="11"/>
  <c r="K2350" i="11"/>
  <c r="O2350" i="11" s="1"/>
  <c r="J2350" i="11"/>
  <c r="I2350" i="11"/>
  <c r="H2350" i="11"/>
  <c r="G2350" i="11"/>
  <c r="F2350" i="11"/>
  <c r="E2350" i="11"/>
  <c r="D2350" i="11"/>
  <c r="C2350" i="11"/>
  <c r="B2350" i="11"/>
  <c r="Q2349" i="11"/>
  <c r="P2349" i="11"/>
  <c r="N2349" i="11"/>
  <c r="M2349" i="11"/>
  <c r="L2349" i="11"/>
  <c r="K2349" i="11"/>
  <c r="O2349" i="11" s="1"/>
  <c r="J2349" i="11"/>
  <c r="I2349" i="11"/>
  <c r="H2349" i="11"/>
  <c r="G2349" i="11"/>
  <c r="F2349" i="11"/>
  <c r="E2349" i="11"/>
  <c r="D2349" i="11"/>
  <c r="C2349" i="11"/>
  <c r="B2349" i="11"/>
  <c r="Q2348" i="11"/>
  <c r="P2348" i="11"/>
  <c r="N2348" i="11"/>
  <c r="M2348" i="11"/>
  <c r="L2348" i="11"/>
  <c r="K2348" i="11"/>
  <c r="O2348" i="11" s="1"/>
  <c r="J2348" i="11"/>
  <c r="I2348" i="11"/>
  <c r="H2348" i="11"/>
  <c r="G2348" i="11"/>
  <c r="F2348" i="11"/>
  <c r="E2348" i="11"/>
  <c r="D2348" i="11"/>
  <c r="C2348" i="11"/>
  <c r="B2348" i="11"/>
  <c r="Q2347" i="11"/>
  <c r="P2347" i="11"/>
  <c r="N2347" i="11"/>
  <c r="M2347" i="11"/>
  <c r="L2347" i="11"/>
  <c r="K2347" i="11"/>
  <c r="O2347" i="11" s="1"/>
  <c r="J2347" i="11"/>
  <c r="I2347" i="11"/>
  <c r="H2347" i="11"/>
  <c r="G2347" i="11"/>
  <c r="F2347" i="11"/>
  <c r="E2347" i="11"/>
  <c r="D2347" i="11"/>
  <c r="C2347" i="11"/>
  <c r="B2347" i="11"/>
  <c r="Q2346" i="11"/>
  <c r="P2346" i="11"/>
  <c r="N2346" i="11"/>
  <c r="M2346" i="11"/>
  <c r="L2346" i="11"/>
  <c r="K2346" i="11"/>
  <c r="J2346" i="11"/>
  <c r="I2346" i="11"/>
  <c r="H2346" i="11"/>
  <c r="G2346" i="11"/>
  <c r="F2346" i="11"/>
  <c r="E2346" i="11"/>
  <c r="D2346" i="11"/>
  <c r="C2346" i="11"/>
  <c r="B2346" i="11"/>
  <c r="Q2345" i="11"/>
  <c r="P2345" i="11"/>
  <c r="N2345" i="11"/>
  <c r="M2345" i="11"/>
  <c r="L2345" i="11"/>
  <c r="K2345" i="11"/>
  <c r="J2345" i="11"/>
  <c r="I2345" i="11"/>
  <c r="H2345" i="11"/>
  <c r="G2345" i="11"/>
  <c r="F2345" i="11"/>
  <c r="E2345" i="11"/>
  <c r="D2345" i="11"/>
  <c r="C2345" i="11"/>
  <c r="B2345" i="11"/>
  <c r="Q2344" i="11"/>
  <c r="P2344" i="11"/>
  <c r="N2344" i="11"/>
  <c r="M2344" i="11"/>
  <c r="L2344" i="11"/>
  <c r="K2344" i="11"/>
  <c r="J2344" i="11"/>
  <c r="I2344" i="11"/>
  <c r="H2344" i="11"/>
  <c r="G2344" i="11"/>
  <c r="F2344" i="11"/>
  <c r="E2344" i="11"/>
  <c r="D2344" i="11"/>
  <c r="C2344" i="11"/>
  <c r="B2344" i="11"/>
  <c r="Q2343" i="11"/>
  <c r="P2343" i="11"/>
  <c r="N2343" i="11"/>
  <c r="M2343" i="11"/>
  <c r="L2343" i="11"/>
  <c r="K2343" i="11"/>
  <c r="J2343" i="11"/>
  <c r="I2343" i="11"/>
  <c r="H2343" i="11"/>
  <c r="G2343" i="11"/>
  <c r="F2343" i="11"/>
  <c r="E2343" i="11"/>
  <c r="D2343" i="11"/>
  <c r="C2343" i="11"/>
  <c r="B2343" i="11"/>
  <c r="Q2342" i="11"/>
  <c r="P2342" i="11"/>
  <c r="N2342" i="11"/>
  <c r="M2342" i="11"/>
  <c r="L2342" i="11"/>
  <c r="K2342" i="11"/>
  <c r="O2342" i="11" s="1"/>
  <c r="J2342" i="11"/>
  <c r="I2342" i="11"/>
  <c r="H2342" i="11"/>
  <c r="G2342" i="11"/>
  <c r="F2342" i="11"/>
  <c r="E2342" i="11"/>
  <c r="D2342" i="11"/>
  <c r="C2342" i="11"/>
  <c r="B2342" i="11"/>
  <c r="Q2341" i="11"/>
  <c r="P2341" i="11"/>
  <c r="N2341" i="11"/>
  <c r="M2341" i="11"/>
  <c r="L2341" i="11"/>
  <c r="K2341" i="11"/>
  <c r="O2341" i="11" s="1"/>
  <c r="J2341" i="11"/>
  <c r="I2341" i="11"/>
  <c r="H2341" i="11"/>
  <c r="G2341" i="11"/>
  <c r="F2341" i="11"/>
  <c r="E2341" i="11"/>
  <c r="D2341" i="11"/>
  <c r="C2341" i="11"/>
  <c r="B2341" i="11"/>
  <c r="Q2340" i="11"/>
  <c r="P2340" i="11"/>
  <c r="N2340" i="11"/>
  <c r="M2340" i="11"/>
  <c r="L2340" i="11"/>
  <c r="K2340" i="11"/>
  <c r="O2340" i="11" s="1"/>
  <c r="J2340" i="11"/>
  <c r="I2340" i="11"/>
  <c r="H2340" i="11"/>
  <c r="G2340" i="11"/>
  <c r="F2340" i="11"/>
  <c r="E2340" i="11"/>
  <c r="D2340" i="11"/>
  <c r="C2340" i="11"/>
  <c r="B2340" i="11"/>
  <c r="Q2339" i="11"/>
  <c r="P2339" i="11"/>
  <c r="N2339" i="11"/>
  <c r="M2339" i="11"/>
  <c r="L2339" i="11"/>
  <c r="K2339" i="11"/>
  <c r="O2339" i="11" s="1"/>
  <c r="J2339" i="11"/>
  <c r="I2339" i="11"/>
  <c r="H2339" i="11"/>
  <c r="G2339" i="11"/>
  <c r="F2339" i="11"/>
  <c r="E2339" i="11"/>
  <c r="D2339" i="11"/>
  <c r="C2339" i="11"/>
  <c r="B2339" i="11"/>
  <c r="Q2338" i="11"/>
  <c r="P2338" i="11"/>
  <c r="N2338" i="11"/>
  <c r="M2338" i="11"/>
  <c r="L2338" i="11"/>
  <c r="K2338" i="11"/>
  <c r="J2338" i="11"/>
  <c r="I2338" i="11"/>
  <c r="H2338" i="11"/>
  <c r="G2338" i="11"/>
  <c r="F2338" i="11"/>
  <c r="E2338" i="11"/>
  <c r="D2338" i="11"/>
  <c r="C2338" i="11"/>
  <c r="B2338" i="11"/>
  <c r="Q2337" i="11"/>
  <c r="P2337" i="11"/>
  <c r="N2337" i="11"/>
  <c r="M2337" i="11"/>
  <c r="L2337" i="11"/>
  <c r="K2337" i="11"/>
  <c r="J2337" i="11"/>
  <c r="I2337" i="11"/>
  <c r="H2337" i="11"/>
  <c r="G2337" i="11"/>
  <c r="F2337" i="11"/>
  <c r="E2337" i="11"/>
  <c r="D2337" i="11"/>
  <c r="C2337" i="11"/>
  <c r="B2337" i="11"/>
  <c r="Q2336" i="11"/>
  <c r="P2336" i="11"/>
  <c r="N2336" i="11"/>
  <c r="M2336" i="11"/>
  <c r="L2336" i="11"/>
  <c r="K2336" i="11"/>
  <c r="J2336" i="11"/>
  <c r="I2336" i="11"/>
  <c r="H2336" i="11"/>
  <c r="G2336" i="11"/>
  <c r="F2336" i="11"/>
  <c r="E2336" i="11"/>
  <c r="D2336" i="11"/>
  <c r="C2336" i="11"/>
  <c r="B2336" i="11"/>
  <c r="Q2335" i="11"/>
  <c r="P2335" i="11"/>
  <c r="N2335" i="11"/>
  <c r="M2335" i="11"/>
  <c r="L2335" i="11"/>
  <c r="K2335" i="11"/>
  <c r="J2335" i="11"/>
  <c r="I2335" i="11"/>
  <c r="H2335" i="11"/>
  <c r="G2335" i="11"/>
  <c r="F2335" i="11"/>
  <c r="E2335" i="11"/>
  <c r="D2335" i="11"/>
  <c r="C2335" i="11"/>
  <c r="B2335" i="11"/>
  <c r="Q2334" i="11"/>
  <c r="P2334" i="11"/>
  <c r="N2334" i="11"/>
  <c r="M2334" i="11"/>
  <c r="L2334" i="11"/>
  <c r="K2334" i="11"/>
  <c r="O2334" i="11" s="1"/>
  <c r="J2334" i="11"/>
  <c r="I2334" i="11"/>
  <c r="H2334" i="11"/>
  <c r="G2334" i="11"/>
  <c r="F2334" i="11"/>
  <c r="E2334" i="11"/>
  <c r="D2334" i="11"/>
  <c r="C2334" i="11"/>
  <c r="B2334" i="11"/>
  <c r="Q2333" i="11"/>
  <c r="P2333" i="11"/>
  <c r="N2333" i="11"/>
  <c r="M2333" i="11"/>
  <c r="L2333" i="11"/>
  <c r="K2333" i="11"/>
  <c r="O2333" i="11" s="1"/>
  <c r="J2333" i="11"/>
  <c r="I2333" i="11"/>
  <c r="H2333" i="11"/>
  <c r="G2333" i="11"/>
  <c r="F2333" i="11"/>
  <c r="E2333" i="11"/>
  <c r="D2333" i="11"/>
  <c r="C2333" i="11"/>
  <c r="B2333" i="11"/>
  <c r="Q2332" i="11"/>
  <c r="P2332" i="11"/>
  <c r="N2332" i="11"/>
  <c r="M2332" i="11"/>
  <c r="L2332" i="11"/>
  <c r="K2332" i="11"/>
  <c r="O2332" i="11" s="1"/>
  <c r="J2332" i="11"/>
  <c r="I2332" i="11"/>
  <c r="H2332" i="11"/>
  <c r="G2332" i="11"/>
  <c r="F2332" i="11"/>
  <c r="E2332" i="11"/>
  <c r="D2332" i="11"/>
  <c r="C2332" i="11"/>
  <c r="B2332" i="11"/>
  <c r="Q2331" i="11"/>
  <c r="P2331" i="11"/>
  <c r="N2331" i="11"/>
  <c r="M2331" i="11"/>
  <c r="L2331" i="11"/>
  <c r="K2331" i="11"/>
  <c r="O2331" i="11" s="1"/>
  <c r="J2331" i="11"/>
  <c r="I2331" i="11"/>
  <c r="H2331" i="11"/>
  <c r="G2331" i="11"/>
  <c r="F2331" i="11"/>
  <c r="E2331" i="11"/>
  <c r="D2331" i="11"/>
  <c r="C2331" i="11"/>
  <c r="B2331" i="11"/>
  <c r="Q2330" i="11"/>
  <c r="P2330" i="11"/>
  <c r="N2330" i="11"/>
  <c r="M2330" i="11"/>
  <c r="L2330" i="11"/>
  <c r="K2330" i="11"/>
  <c r="J2330" i="11"/>
  <c r="I2330" i="11"/>
  <c r="H2330" i="11"/>
  <c r="G2330" i="11"/>
  <c r="F2330" i="11"/>
  <c r="E2330" i="11"/>
  <c r="D2330" i="11"/>
  <c r="C2330" i="11"/>
  <c r="B2330" i="11"/>
  <c r="Q2329" i="11"/>
  <c r="P2329" i="11"/>
  <c r="N2329" i="11"/>
  <c r="M2329" i="11"/>
  <c r="L2329" i="11"/>
  <c r="K2329" i="11"/>
  <c r="J2329" i="11"/>
  <c r="I2329" i="11"/>
  <c r="H2329" i="11"/>
  <c r="G2329" i="11"/>
  <c r="F2329" i="11"/>
  <c r="E2329" i="11"/>
  <c r="D2329" i="11"/>
  <c r="C2329" i="11"/>
  <c r="B2329" i="11"/>
  <c r="Q2328" i="11"/>
  <c r="P2328" i="11"/>
  <c r="N2328" i="11"/>
  <c r="M2328" i="11"/>
  <c r="L2328" i="11"/>
  <c r="K2328" i="11"/>
  <c r="J2328" i="11"/>
  <c r="I2328" i="11"/>
  <c r="H2328" i="11"/>
  <c r="G2328" i="11"/>
  <c r="F2328" i="11"/>
  <c r="E2328" i="11"/>
  <c r="D2328" i="11"/>
  <c r="C2328" i="11"/>
  <c r="B2328" i="11"/>
  <c r="Q2327" i="11"/>
  <c r="P2327" i="11"/>
  <c r="N2327" i="11"/>
  <c r="M2327" i="11"/>
  <c r="L2327" i="11"/>
  <c r="K2327" i="11"/>
  <c r="J2327" i="11"/>
  <c r="I2327" i="11"/>
  <c r="H2327" i="11"/>
  <c r="G2327" i="11"/>
  <c r="F2327" i="11"/>
  <c r="E2327" i="11"/>
  <c r="D2327" i="11"/>
  <c r="C2327" i="11"/>
  <c r="B2327" i="11"/>
  <c r="Q2326" i="11"/>
  <c r="P2326" i="11"/>
  <c r="N2326" i="11"/>
  <c r="M2326" i="11"/>
  <c r="L2326" i="11"/>
  <c r="K2326" i="11"/>
  <c r="O2326" i="11" s="1"/>
  <c r="J2326" i="11"/>
  <c r="I2326" i="11"/>
  <c r="H2326" i="11"/>
  <c r="G2326" i="11"/>
  <c r="F2326" i="11"/>
  <c r="E2326" i="11"/>
  <c r="D2326" i="11"/>
  <c r="C2326" i="11"/>
  <c r="B2326" i="11"/>
  <c r="Q2325" i="11"/>
  <c r="P2325" i="11"/>
  <c r="N2325" i="11"/>
  <c r="M2325" i="11"/>
  <c r="L2325" i="11"/>
  <c r="K2325" i="11"/>
  <c r="O2325" i="11" s="1"/>
  <c r="J2325" i="11"/>
  <c r="I2325" i="11"/>
  <c r="H2325" i="11"/>
  <c r="G2325" i="11"/>
  <c r="F2325" i="11"/>
  <c r="E2325" i="11"/>
  <c r="D2325" i="11"/>
  <c r="C2325" i="11"/>
  <c r="B2325" i="11"/>
  <c r="Q2324" i="11"/>
  <c r="P2324" i="11"/>
  <c r="N2324" i="11"/>
  <c r="M2324" i="11"/>
  <c r="L2324" i="11"/>
  <c r="K2324" i="11"/>
  <c r="O2324" i="11" s="1"/>
  <c r="J2324" i="11"/>
  <c r="I2324" i="11"/>
  <c r="H2324" i="11"/>
  <c r="G2324" i="11"/>
  <c r="F2324" i="11"/>
  <c r="E2324" i="11"/>
  <c r="D2324" i="11"/>
  <c r="C2324" i="11"/>
  <c r="B2324" i="11"/>
  <c r="Q2323" i="11"/>
  <c r="P2323" i="11"/>
  <c r="N2323" i="11"/>
  <c r="M2323" i="11"/>
  <c r="L2323" i="11"/>
  <c r="K2323" i="11"/>
  <c r="O2323" i="11" s="1"/>
  <c r="J2323" i="11"/>
  <c r="I2323" i="11"/>
  <c r="H2323" i="11"/>
  <c r="G2323" i="11"/>
  <c r="F2323" i="11"/>
  <c r="E2323" i="11"/>
  <c r="D2323" i="11"/>
  <c r="C2323" i="11"/>
  <c r="B2323" i="11"/>
  <c r="Q2322" i="11"/>
  <c r="P2322" i="11"/>
  <c r="N2322" i="11"/>
  <c r="M2322" i="11"/>
  <c r="L2322" i="11"/>
  <c r="K2322" i="11"/>
  <c r="J2322" i="11"/>
  <c r="I2322" i="11"/>
  <c r="H2322" i="11"/>
  <c r="G2322" i="11"/>
  <c r="F2322" i="11"/>
  <c r="E2322" i="11"/>
  <c r="D2322" i="11"/>
  <c r="C2322" i="11"/>
  <c r="B2322" i="11"/>
  <c r="Q2321" i="11"/>
  <c r="P2321" i="11"/>
  <c r="N2321" i="11"/>
  <c r="M2321" i="11"/>
  <c r="L2321" i="11"/>
  <c r="K2321" i="11"/>
  <c r="J2321" i="11"/>
  <c r="I2321" i="11"/>
  <c r="H2321" i="11"/>
  <c r="G2321" i="11"/>
  <c r="F2321" i="11"/>
  <c r="E2321" i="11"/>
  <c r="D2321" i="11"/>
  <c r="C2321" i="11"/>
  <c r="B2321" i="11"/>
  <c r="Q2320" i="11"/>
  <c r="P2320" i="11"/>
  <c r="N2320" i="11"/>
  <c r="M2320" i="11"/>
  <c r="L2320" i="11"/>
  <c r="K2320" i="11"/>
  <c r="J2320" i="11"/>
  <c r="I2320" i="11"/>
  <c r="H2320" i="11"/>
  <c r="G2320" i="11"/>
  <c r="F2320" i="11"/>
  <c r="E2320" i="11"/>
  <c r="D2320" i="11"/>
  <c r="C2320" i="11"/>
  <c r="B2320" i="11"/>
  <c r="Q2319" i="11"/>
  <c r="P2319" i="11"/>
  <c r="N2319" i="11"/>
  <c r="M2319" i="11"/>
  <c r="L2319" i="11"/>
  <c r="K2319" i="11"/>
  <c r="J2319" i="11"/>
  <c r="I2319" i="11"/>
  <c r="H2319" i="11"/>
  <c r="G2319" i="11"/>
  <c r="F2319" i="11"/>
  <c r="E2319" i="11"/>
  <c r="D2319" i="11"/>
  <c r="C2319" i="11"/>
  <c r="B2319" i="11"/>
  <c r="Q2318" i="11"/>
  <c r="P2318" i="11"/>
  <c r="N2318" i="11"/>
  <c r="M2318" i="11"/>
  <c r="L2318" i="11"/>
  <c r="K2318" i="11"/>
  <c r="O2318" i="11" s="1"/>
  <c r="J2318" i="11"/>
  <c r="I2318" i="11"/>
  <c r="H2318" i="11"/>
  <c r="G2318" i="11"/>
  <c r="F2318" i="11"/>
  <c r="E2318" i="11"/>
  <c r="D2318" i="11"/>
  <c r="C2318" i="11"/>
  <c r="B2318" i="11"/>
  <c r="Q2317" i="11"/>
  <c r="P2317" i="11"/>
  <c r="N2317" i="11"/>
  <c r="M2317" i="11"/>
  <c r="L2317" i="11"/>
  <c r="K2317" i="11"/>
  <c r="O2317" i="11" s="1"/>
  <c r="J2317" i="11"/>
  <c r="I2317" i="11"/>
  <c r="H2317" i="11"/>
  <c r="G2317" i="11"/>
  <c r="F2317" i="11"/>
  <c r="E2317" i="11"/>
  <c r="D2317" i="11"/>
  <c r="C2317" i="11"/>
  <c r="B2317" i="11"/>
  <c r="Q2316" i="11"/>
  <c r="P2316" i="11"/>
  <c r="N2316" i="11"/>
  <c r="M2316" i="11"/>
  <c r="L2316" i="11"/>
  <c r="K2316" i="11"/>
  <c r="O2316" i="11" s="1"/>
  <c r="J2316" i="11"/>
  <c r="I2316" i="11"/>
  <c r="H2316" i="11"/>
  <c r="G2316" i="11"/>
  <c r="F2316" i="11"/>
  <c r="E2316" i="11"/>
  <c r="D2316" i="11"/>
  <c r="C2316" i="11"/>
  <c r="B2316" i="11"/>
  <c r="Q2315" i="11"/>
  <c r="P2315" i="11"/>
  <c r="N2315" i="11"/>
  <c r="M2315" i="11"/>
  <c r="L2315" i="11"/>
  <c r="K2315" i="11"/>
  <c r="O2315" i="11" s="1"/>
  <c r="J2315" i="11"/>
  <c r="I2315" i="11"/>
  <c r="H2315" i="11"/>
  <c r="G2315" i="11"/>
  <c r="F2315" i="11"/>
  <c r="E2315" i="11"/>
  <c r="D2315" i="11"/>
  <c r="C2315" i="11"/>
  <c r="B2315" i="11"/>
  <c r="Q2314" i="11"/>
  <c r="P2314" i="11"/>
  <c r="N2314" i="11"/>
  <c r="M2314" i="11"/>
  <c r="L2314" i="11"/>
  <c r="K2314" i="11"/>
  <c r="J2314" i="11"/>
  <c r="I2314" i="11"/>
  <c r="H2314" i="11"/>
  <c r="G2314" i="11"/>
  <c r="F2314" i="11"/>
  <c r="E2314" i="11"/>
  <c r="D2314" i="11"/>
  <c r="C2314" i="11"/>
  <c r="B2314" i="11"/>
  <c r="Q2313" i="11"/>
  <c r="P2313" i="11"/>
  <c r="N2313" i="11"/>
  <c r="M2313" i="11"/>
  <c r="L2313" i="11"/>
  <c r="K2313" i="11"/>
  <c r="J2313" i="11"/>
  <c r="I2313" i="11"/>
  <c r="H2313" i="11"/>
  <c r="G2313" i="11"/>
  <c r="F2313" i="11"/>
  <c r="E2313" i="11"/>
  <c r="D2313" i="11"/>
  <c r="C2313" i="11"/>
  <c r="B2313" i="11"/>
  <c r="Q2312" i="11"/>
  <c r="P2312" i="11"/>
  <c r="N2312" i="11"/>
  <c r="M2312" i="11"/>
  <c r="L2312" i="11"/>
  <c r="K2312" i="11"/>
  <c r="J2312" i="11"/>
  <c r="I2312" i="11"/>
  <c r="H2312" i="11"/>
  <c r="G2312" i="11"/>
  <c r="F2312" i="11"/>
  <c r="E2312" i="11"/>
  <c r="D2312" i="11"/>
  <c r="C2312" i="11"/>
  <c r="B2312" i="11"/>
  <c r="Q2311" i="11"/>
  <c r="P2311" i="11"/>
  <c r="N2311" i="11"/>
  <c r="M2311" i="11"/>
  <c r="L2311" i="11"/>
  <c r="K2311" i="11"/>
  <c r="J2311" i="11"/>
  <c r="I2311" i="11"/>
  <c r="H2311" i="11"/>
  <c r="G2311" i="11"/>
  <c r="F2311" i="11"/>
  <c r="E2311" i="11"/>
  <c r="D2311" i="11"/>
  <c r="C2311" i="11"/>
  <c r="B2311" i="11"/>
  <c r="Q2310" i="11"/>
  <c r="P2310" i="11"/>
  <c r="N2310" i="11"/>
  <c r="M2310" i="11"/>
  <c r="L2310" i="11"/>
  <c r="K2310" i="11"/>
  <c r="O2310" i="11" s="1"/>
  <c r="J2310" i="11"/>
  <c r="I2310" i="11"/>
  <c r="H2310" i="11"/>
  <c r="G2310" i="11"/>
  <c r="F2310" i="11"/>
  <c r="E2310" i="11"/>
  <c r="D2310" i="11"/>
  <c r="C2310" i="11"/>
  <c r="B2310" i="11"/>
  <c r="Q2309" i="11"/>
  <c r="P2309" i="11"/>
  <c r="N2309" i="11"/>
  <c r="M2309" i="11"/>
  <c r="L2309" i="11"/>
  <c r="K2309" i="11"/>
  <c r="O2309" i="11" s="1"/>
  <c r="J2309" i="11"/>
  <c r="I2309" i="11"/>
  <c r="H2309" i="11"/>
  <c r="G2309" i="11"/>
  <c r="F2309" i="11"/>
  <c r="E2309" i="11"/>
  <c r="D2309" i="11"/>
  <c r="C2309" i="11"/>
  <c r="B2309" i="11"/>
  <c r="Q2308" i="11"/>
  <c r="P2308" i="11"/>
  <c r="N2308" i="11"/>
  <c r="M2308" i="11"/>
  <c r="L2308" i="11"/>
  <c r="K2308" i="11"/>
  <c r="O2308" i="11" s="1"/>
  <c r="J2308" i="11"/>
  <c r="I2308" i="11"/>
  <c r="H2308" i="11"/>
  <c r="G2308" i="11"/>
  <c r="F2308" i="11"/>
  <c r="E2308" i="11"/>
  <c r="D2308" i="11"/>
  <c r="C2308" i="11"/>
  <c r="B2308" i="11"/>
  <c r="Q2307" i="11"/>
  <c r="P2307" i="11"/>
  <c r="N2307" i="11"/>
  <c r="M2307" i="11"/>
  <c r="L2307" i="11"/>
  <c r="K2307" i="11"/>
  <c r="O2307" i="11" s="1"/>
  <c r="J2307" i="11"/>
  <c r="I2307" i="11"/>
  <c r="H2307" i="11"/>
  <c r="G2307" i="11"/>
  <c r="F2307" i="11"/>
  <c r="E2307" i="11"/>
  <c r="D2307" i="11"/>
  <c r="C2307" i="11"/>
  <c r="B2307" i="11"/>
  <c r="Q2306" i="11"/>
  <c r="P2306" i="11"/>
  <c r="N2306" i="11"/>
  <c r="M2306" i="11"/>
  <c r="L2306" i="11"/>
  <c r="K2306" i="11"/>
  <c r="J2306" i="11"/>
  <c r="I2306" i="11"/>
  <c r="H2306" i="11"/>
  <c r="G2306" i="11"/>
  <c r="F2306" i="11"/>
  <c r="E2306" i="11"/>
  <c r="D2306" i="11"/>
  <c r="C2306" i="11"/>
  <c r="B2306" i="11"/>
  <c r="Q2305" i="11"/>
  <c r="P2305" i="11"/>
  <c r="N2305" i="11"/>
  <c r="M2305" i="11"/>
  <c r="L2305" i="11"/>
  <c r="K2305" i="11"/>
  <c r="J2305" i="11"/>
  <c r="I2305" i="11"/>
  <c r="H2305" i="11"/>
  <c r="G2305" i="11"/>
  <c r="F2305" i="11"/>
  <c r="E2305" i="11"/>
  <c r="D2305" i="11"/>
  <c r="C2305" i="11"/>
  <c r="B2305" i="11"/>
  <c r="Q2304" i="11"/>
  <c r="P2304" i="11"/>
  <c r="N2304" i="11"/>
  <c r="M2304" i="11"/>
  <c r="L2304" i="11"/>
  <c r="K2304" i="11"/>
  <c r="J2304" i="11"/>
  <c r="I2304" i="11"/>
  <c r="H2304" i="11"/>
  <c r="G2304" i="11"/>
  <c r="F2304" i="11"/>
  <c r="E2304" i="11"/>
  <c r="D2304" i="11"/>
  <c r="C2304" i="11"/>
  <c r="B2304" i="11"/>
  <c r="Q2303" i="11"/>
  <c r="P2303" i="11"/>
  <c r="N2303" i="11"/>
  <c r="M2303" i="11"/>
  <c r="L2303" i="11"/>
  <c r="K2303" i="11"/>
  <c r="J2303" i="11"/>
  <c r="I2303" i="11"/>
  <c r="H2303" i="11"/>
  <c r="G2303" i="11"/>
  <c r="F2303" i="11"/>
  <c r="E2303" i="11"/>
  <c r="D2303" i="11"/>
  <c r="C2303" i="11"/>
  <c r="B2303" i="11"/>
  <c r="Q2302" i="11"/>
  <c r="P2302" i="11"/>
  <c r="N2302" i="11"/>
  <c r="M2302" i="11"/>
  <c r="L2302" i="11"/>
  <c r="K2302" i="11"/>
  <c r="O2302" i="11" s="1"/>
  <c r="J2302" i="11"/>
  <c r="I2302" i="11"/>
  <c r="H2302" i="11"/>
  <c r="G2302" i="11"/>
  <c r="F2302" i="11"/>
  <c r="E2302" i="11"/>
  <c r="D2302" i="11"/>
  <c r="C2302" i="11"/>
  <c r="B2302" i="11"/>
  <c r="Q2301" i="11"/>
  <c r="P2301" i="11"/>
  <c r="N2301" i="11"/>
  <c r="M2301" i="11"/>
  <c r="L2301" i="11"/>
  <c r="K2301" i="11"/>
  <c r="O2301" i="11" s="1"/>
  <c r="J2301" i="11"/>
  <c r="I2301" i="11"/>
  <c r="H2301" i="11"/>
  <c r="G2301" i="11"/>
  <c r="F2301" i="11"/>
  <c r="E2301" i="11"/>
  <c r="D2301" i="11"/>
  <c r="C2301" i="11"/>
  <c r="B2301" i="11"/>
  <c r="Q2300" i="11"/>
  <c r="P2300" i="11"/>
  <c r="N2300" i="11"/>
  <c r="M2300" i="11"/>
  <c r="L2300" i="11"/>
  <c r="K2300" i="11"/>
  <c r="O2300" i="11" s="1"/>
  <c r="J2300" i="11"/>
  <c r="I2300" i="11"/>
  <c r="H2300" i="11"/>
  <c r="G2300" i="11"/>
  <c r="F2300" i="11"/>
  <c r="E2300" i="11"/>
  <c r="D2300" i="11"/>
  <c r="C2300" i="11"/>
  <c r="B2300" i="11"/>
  <c r="Q2299" i="11"/>
  <c r="P2299" i="11"/>
  <c r="N2299" i="11"/>
  <c r="M2299" i="11"/>
  <c r="L2299" i="11"/>
  <c r="K2299" i="11"/>
  <c r="O2299" i="11" s="1"/>
  <c r="J2299" i="11"/>
  <c r="I2299" i="11"/>
  <c r="H2299" i="11"/>
  <c r="G2299" i="11"/>
  <c r="F2299" i="11"/>
  <c r="E2299" i="11"/>
  <c r="D2299" i="11"/>
  <c r="C2299" i="11"/>
  <c r="B2299" i="11"/>
  <c r="Q2298" i="11"/>
  <c r="P2298" i="11"/>
  <c r="N2298" i="11"/>
  <c r="M2298" i="11"/>
  <c r="L2298" i="11"/>
  <c r="K2298" i="11"/>
  <c r="J2298" i="11"/>
  <c r="I2298" i="11"/>
  <c r="H2298" i="11"/>
  <c r="G2298" i="11"/>
  <c r="F2298" i="11"/>
  <c r="E2298" i="11"/>
  <c r="D2298" i="11"/>
  <c r="C2298" i="11"/>
  <c r="B2298" i="11"/>
  <c r="Q2297" i="11"/>
  <c r="P2297" i="11"/>
  <c r="O2297" i="11"/>
  <c r="N2297" i="11"/>
  <c r="M2297" i="11"/>
  <c r="L2297" i="11"/>
  <c r="K2297" i="11"/>
  <c r="J2297" i="11"/>
  <c r="I2297" i="11"/>
  <c r="H2297" i="11"/>
  <c r="G2297" i="11"/>
  <c r="F2297" i="11"/>
  <c r="E2297" i="11"/>
  <c r="D2297" i="11"/>
  <c r="C2297" i="11"/>
  <c r="B2297" i="11"/>
  <c r="Q2296" i="11"/>
  <c r="P2296" i="11"/>
  <c r="O2296" i="11"/>
  <c r="N2296" i="11"/>
  <c r="M2296" i="11"/>
  <c r="L2296" i="11"/>
  <c r="K2296" i="11"/>
  <c r="J2296" i="11"/>
  <c r="I2296" i="11"/>
  <c r="H2296" i="11"/>
  <c r="G2296" i="11"/>
  <c r="F2296" i="11"/>
  <c r="E2296" i="11"/>
  <c r="D2296" i="11"/>
  <c r="C2296" i="11"/>
  <c r="B2296" i="11"/>
  <c r="Q2295" i="11"/>
  <c r="P2295" i="11"/>
  <c r="O2295" i="11"/>
  <c r="N2295" i="11"/>
  <c r="M2295" i="11"/>
  <c r="L2295" i="11"/>
  <c r="K2295" i="11"/>
  <c r="J2295" i="11"/>
  <c r="I2295" i="11"/>
  <c r="H2295" i="11"/>
  <c r="G2295" i="11"/>
  <c r="F2295" i="11"/>
  <c r="E2295" i="11"/>
  <c r="D2295" i="11"/>
  <c r="C2295" i="11"/>
  <c r="B2295" i="11"/>
  <c r="Q2294" i="11"/>
  <c r="P2294" i="11"/>
  <c r="O2294" i="11"/>
  <c r="N2294" i="11"/>
  <c r="M2294" i="11"/>
  <c r="L2294" i="11"/>
  <c r="K2294" i="11"/>
  <c r="J2294" i="11"/>
  <c r="I2294" i="11"/>
  <c r="H2294" i="11"/>
  <c r="G2294" i="11"/>
  <c r="F2294" i="11"/>
  <c r="E2294" i="11"/>
  <c r="D2294" i="11"/>
  <c r="C2294" i="11"/>
  <c r="B2294" i="11"/>
  <c r="Q2293" i="11"/>
  <c r="P2293" i="11"/>
  <c r="O2293" i="11"/>
  <c r="N2293" i="11"/>
  <c r="M2293" i="11"/>
  <c r="L2293" i="11"/>
  <c r="K2293" i="11"/>
  <c r="J2293" i="11"/>
  <c r="I2293" i="11"/>
  <c r="H2293" i="11"/>
  <c r="G2293" i="11"/>
  <c r="F2293" i="11"/>
  <c r="E2293" i="11"/>
  <c r="D2293" i="11"/>
  <c r="C2293" i="11"/>
  <c r="B2293" i="11"/>
  <c r="Q2292" i="11"/>
  <c r="P2292" i="11"/>
  <c r="O2292" i="11"/>
  <c r="N2292" i="11"/>
  <c r="M2292" i="11"/>
  <c r="L2292" i="11"/>
  <c r="K2292" i="11"/>
  <c r="J2292" i="11"/>
  <c r="I2292" i="11"/>
  <c r="H2292" i="11"/>
  <c r="G2292" i="11"/>
  <c r="F2292" i="11"/>
  <c r="E2292" i="11"/>
  <c r="D2292" i="11"/>
  <c r="C2292" i="11"/>
  <c r="B2292" i="11"/>
  <c r="Q2291" i="11"/>
  <c r="P2291" i="11"/>
  <c r="O2291" i="11"/>
  <c r="N2291" i="11"/>
  <c r="M2291" i="11"/>
  <c r="L2291" i="11"/>
  <c r="K2291" i="11"/>
  <c r="J2291" i="11"/>
  <c r="I2291" i="11"/>
  <c r="H2291" i="11"/>
  <c r="G2291" i="11"/>
  <c r="F2291" i="11"/>
  <c r="E2291" i="11"/>
  <c r="D2291" i="11"/>
  <c r="C2291" i="11"/>
  <c r="B2291" i="11"/>
  <c r="Q2290" i="11"/>
  <c r="P2290" i="11"/>
  <c r="O2290" i="11"/>
  <c r="N2290" i="11"/>
  <c r="M2290" i="11"/>
  <c r="L2290" i="11"/>
  <c r="K2290" i="11"/>
  <c r="J2290" i="11"/>
  <c r="I2290" i="11"/>
  <c r="H2290" i="11"/>
  <c r="G2290" i="11"/>
  <c r="F2290" i="11"/>
  <c r="E2290" i="11"/>
  <c r="D2290" i="11"/>
  <c r="C2290" i="11"/>
  <c r="B2290" i="11"/>
  <c r="Q2289" i="11"/>
  <c r="P2289" i="11"/>
  <c r="O2289" i="11"/>
  <c r="N2289" i="11"/>
  <c r="M2289" i="11"/>
  <c r="L2289" i="11"/>
  <c r="K2289" i="11"/>
  <c r="J2289" i="11"/>
  <c r="I2289" i="11"/>
  <c r="H2289" i="11"/>
  <c r="G2289" i="11"/>
  <c r="F2289" i="11"/>
  <c r="E2289" i="11"/>
  <c r="D2289" i="11"/>
  <c r="C2289" i="11"/>
  <c r="B2289" i="11"/>
  <c r="Q2288" i="11"/>
  <c r="P2288" i="11"/>
  <c r="O2288" i="11"/>
  <c r="N2288" i="11"/>
  <c r="M2288" i="11"/>
  <c r="L2288" i="11"/>
  <c r="K2288" i="11"/>
  <c r="J2288" i="11"/>
  <c r="I2288" i="11"/>
  <c r="H2288" i="11"/>
  <c r="G2288" i="11"/>
  <c r="F2288" i="11"/>
  <c r="E2288" i="11"/>
  <c r="D2288" i="11"/>
  <c r="C2288" i="11"/>
  <c r="B2288" i="11"/>
  <c r="Q2287" i="11"/>
  <c r="P2287" i="11"/>
  <c r="O2287" i="11"/>
  <c r="N2287" i="11"/>
  <c r="M2287" i="11"/>
  <c r="L2287" i="11"/>
  <c r="K2287" i="11"/>
  <c r="J2287" i="11"/>
  <c r="I2287" i="11"/>
  <c r="H2287" i="11"/>
  <c r="G2287" i="11"/>
  <c r="F2287" i="11"/>
  <c r="E2287" i="11"/>
  <c r="D2287" i="11"/>
  <c r="C2287" i="11"/>
  <c r="B2287" i="11"/>
  <c r="Q2286" i="11"/>
  <c r="P2286" i="11"/>
  <c r="O2286" i="11"/>
  <c r="N2286" i="11"/>
  <c r="M2286" i="11"/>
  <c r="L2286" i="11"/>
  <c r="K2286" i="11"/>
  <c r="J2286" i="11"/>
  <c r="I2286" i="11"/>
  <c r="H2286" i="11"/>
  <c r="G2286" i="11"/>
  <c r="F2286" i="11"/>
  <c r="E2286" i="11"/>
  <c r="D2286" i="11"/>
  <c r="C2286" i="11"/>
  <c r="B2286" i="11"/>
  <c r="Q2285" i="11"/>
  <c r="P2285" i="11"/>
  <c r="O2285" i="11"/>
  <c r="N2285" i="11"/>
  <c r="M2285" i="11"/>
  <c r="L2285" i="11"/>
  <c r="K2285" i="11"/>
  <c r="J2285" i="11"/>
  <c r="I2285" i="11"/>
  <c r="H2285" i="11"/>
  <c r="G2285" i="11"/>
  <c r="F2285" i="11"/>
  <c r="E2285" i="11"/>
  <c r="D2285" i="11"/>
  <c r="C2285" i="11"/>
  <c r="B2285" i="11"/>
  <c r="Q2284" i="11"/>
  <c r="P2284" i="11"/>
  <c r="O2284" i="11"/>
  <c r="N2284" i="11"/>
  <c r="M2284" i="11"/>
  <c r="L2284" i="11"/>
  <c r="K2284" i="11"/>
  <c r="J2284" i="11"/>
  <c r="I2284" i="11"/>
  <c r="H2284" i="11"/>
  <c r="G2284" i="11"/>
  <c r="F2284" i="11"/>
  <c r="E2284" i="11"/>
  <c r="D2284" i="11"/>
  <c r="C2284" i="11"/>
  <c r="B2284" i="11"/>
  <c r="Q2283" i="11"/>
  <c r="P2283" i="11"/>
  <c r="O2283" i="11"/>
  <c r="N2283" i="11"/>
  <c r="M2283" i="11"/>
  <c r="L2283" i="11"/>
  <c r="K2283" i="11"/>
  <c r="J2283" i="11"/>
  <c r="I2283" i="11"/>
  <c r="H2283" i="11"/>
  <c r="G2283" i="11"/>
  <c r="F2283" i="11"/>
  <c r="E2283" i="11"/>
  <c r="D2283" i="11"/>
  <c r="C2283" i="11"/>
  <c r="B2283" i="11"/>
  <c r="Q2282" i="11"/>
  <c r="P2282" i="11"/>
  <c r="O2282" i="11"/>
  <c r="N2282" i="11"/>
  <c r="M2282" i="11"/>
  <c r="L2282" i="11"/>
  <c r="K2282" i="11"/>
  <c r="J2282" i="11"/>
  <c r="I2282" i="11"/>
  <c r="H2282" i="11"/>
  <c r="G2282" i="11"/>
  <c r="F2282" i="11"/>
  <c r="E2282" i="11"/>
  <c r="D2282" i="11"/>
  <c r="C2282" i="11"/>
  <c r="B2282" i="11"/>
  <c r="Q2281" i="11"/>
  <c r="P2281" i="11"/>
  <c r="O2281" i="11"/>
  <c r="N2281" i="11"/>
  <c r="M2281" i="11"/>
  <c r="L2281" i="11"/>
  <c r="K2281" i="11"/>
  <c r="J2281" i="11"/>
  <c r="I2281" i="11"/>
  <c r="H2281" i="11"/>
  <c r="G2281" i="11"/>
  <c r="F2281" i="11"/>
  <c r="E2281" i="11"/>
  <c r="D2281" i="11"/>
  <c r="C2281" i="11"/>
  <c r="B2281" i="11"/>
  <c r="Q2280" i="11"/>
  <c r="P2280" i="11"/>
  <c r="O2280" i="11"/>
  <c r="N2280" i="11"/>
  <c r="M2280" i="11"/>
  <c r="L2280" i="11"/>
  <c r="K2280" i="11"/>
  <c r="J2280" i="11"/>
  <c r="I2280" i="11"/>
  <c r="H2280" i="11"/>
  <c r="G2280" i="11"/>
  <c r="F2280" i="11"/>
  <c r="E2280" i="11"/>
  <c r="D2280" i="11"/>
  <c r="C2280" i="11"/>
  <c r="B2280" i="11"/>
  <c r="Q2279" i="11"/>
  <c r="P2279" i="11"/>
  <c r="O2279" i="11"/>
  <c r="N2279" i="11"/>
  <c r="M2279" i="11"/>
  <c r="L2279" i="11"/>
  <c r="K2279" i="11"/>
  <c r="J2279" i="11"/>
  <c r="I2279" i="11"/>
  <c r="H2279" i="11"/>
  <c r="G2279" i="11"/>
  <c r="F2279" i="11"/>
  <c r="E2279" i="11"/>
  <c r="D2279" i="11"/>
  <c r="C2279" i="11"/>
  <c r="B2279" i="11"/>
  <c r="Q2278" i="11"/>
  <c r="P2278" i="11"/>
  <c r="O2278" i="11"/>
  <c r="N2278" i="11"/>
  <c r="M2278" i="11"/>
  <c r="L2278" i="11"/>
  <c r="K2278" i="11"/>
  <c r="J2278" i="11"/>
  <c r="I2278" i="11"/>
  <c r="H2278" i="11"/>
  <c r="G2278" i="11"/>
  <c r="F2278" i="11"/>
  <c r="E2278" i="11"/>
  <c r="D2278" i="11"/>
  <c r="C2278" i="11"/>
  <c r="B2278" i="11"/>
  <c r="Q2277" i="11"/>
  <c r="P2277" i="11"/>
  <c r="O2277" i="11"/>
  <c r="N2277" i="11"/>
  <c r="M2277" i="11"/>
  <c r="L2277" i="11"/>
  <c r="K2277" i="11"/>
  <c r="J2277" i="11"/>
  <c r="I2277" i="11"/>
  <c r="H2277" i="11"/>
  <c r="G2277" i="11"/>
  <c r="F2277" i="11"/>
  <c r="E2277" i="11"/>
  <c r="D2277" i="11"/>
  <c r="C2277" i="11"/>
  <c r="B2277" i="11"/>
  <c r="Q2276" i="11"/>
  <c r="P2276" i="11"/>
  <c r="O2276" i="11"/>
  <c r="N2276" i="11"/>
  <c r="M2276" i="11"/>
  <c r="L2276" i="11"/>
  <c r="K2276" i="11"/>
  <c r="J2276" i="11"/>
  <c r="I2276" i="11"/>
  <c r="H2276" i="11"/>
  <c r="G2276" i="11"/>
  <c r="F2276" i="11"/>
  <c r="E2276" i="11"/>
  <c r="D2276" i="11"/>
  <c r="C2276" i="11"/>
  <c r="B2276" i="11"/>
  <c r="Q2275" i="11"/>
  <c r="P2275" i="11"/>
  <c r="O2275" i="11"/>
  <c r="N2275" i="11"/>
  <c r="M2275" i="11"/>
  <c r="L2275" i="11"/>
  <c r="K2275" i="11"/>
  <c r="J2275" i="11"/>
  <c r="I2275" i="11"/>
  <c r="H2275" i="11"/>
  <c r="G2275" i="11"/>
  <c r="F2275" i="11"/>
  <c r="E2275" i="11"/>
  <c r="D2275" i="11"/>
  <c r="C2275" i="11"/>
  <c r="B2275" i="11"/>
  <c r="Q2274" i="11"/>
  <c r="P2274" i="11"/>
  <c r="O2274" i="11"/>
  <c r="N2274" i="11"/>
  <c r="M2274" i="11"/>
  <c r="L2274" i="11"/>
  <c r="K2274" i="11"/>
  <c r="J2274" i="11"/>
  <c r="I2274" i="11"/>
  <c r="H2274" i="11"/>
  <c r="G2274" i="11"/>
  <c r="F2274" i="11"/>
  <c r="E2274" i="11"/>
  <c r="D2274" i="11"/>
  <c r="C2274" i="11"/>
  <c r="B2274" i="11"/>
  <c r="Q2273" i="11"/>
  <c r="P2273" i="11"/>
  <c r="O2273" i="11"/>
  <c r="N2273" i="11"/>
  <c r="M2273" i="11"/>
  <c r="L2273" i="11"/>
  <c r="K2273" i="11"/>
  <c r="J2273" i="11"/>
  <c r="I2273" i="11"/>
  <c r="H2273" i="11"/>
  <c r="G2273" i="11"/>
  <c r="F2273" i="11"/>
  <c r="E2273" i="11"/>
  <c r="D2273" i="11"/>
  <c r="C2273" i="11"/>
  <c r="B2273" i="11"/>
  <c r="Q2272" i="11"/>
  <c r="P2272" i="11"/>
  <c r="O2272" i="11"/>
  <c r="N2272" i="11"/>
  <c r="M2272" i="11"/>
  <c r="L2272" i="11"/>
  <c r="K2272" i="11"/>
  <c r="J2272" i="11"/>
  <c r="I2272" i="11"/>
  <c r="H2272" i="11"/>
  <c r="G2272" i="11"/>
  <c r="F2272" i="11"/>
  <c r="E2272" i="11"/>
  <c r="D2272" i="11"/>
  <c r="C2272" i="11"/>
  <c r="B2272" i="11"/>
  <c r="Q2271" i="11"/>
  <c r="P2271" i="11"/>
  <c r="O2271" i="11"/>
  <c r="N2271" i="11"/>
  <c r="M2271" i="11"/>
  <c r="L2271" i="11"/>
  <c r="K2271" i="11"/>
  <c r="J2271" i="11"/>
  <c r="I2271" i="11"/>
  <c r="H2271" i="11"/>
  <c r="G2271" i="11"/>
  <c r="F2271" i="11"/>
  <c r="E2271" i="11"/>
  <c r="D2271" i="11"/>
  <c r="C2271" i="11"/>
  <c r="B2271" i="11"/>
  <c r="Q2270" i="11"/>
  <c r="P2270" i="11"/>
  <c r="O2270" i="11"/>
  <c r="N2270" i="11"/>
  <c r="M2270" i="11"/>
  <c r="L2270" i="11"/>
  <c r="K2270" i="11"/>
  <c r="J2270" i="11"/>
  <c r="I2270" i="11"/>
  <c r="H2270" i="11"/>
  <c r="G2270" i="11"/>
  <c r="F2270" i="11"/>
  <c r="E2270" i="11"/>
  <c r="D2270" i="11"/>
  <c r="C2270" i="11"/>
  <c r="B2270" i="11"/>
  <c r="Q2269" i="11"/>
  <c r="P2269" i="11"/>
  <c r="O2269" i="11"/>
  <c r="N2269" i="11"/>
  <c r="M2269" i="11"/>
  <c r="L2269" i="11"/>
  <c r="K2269" i="11"/>
  <c r="J2269" i="11"/>
  <c r="I2269" i="11"/>
  <c r="H2269" i="11"/>
  <c r="G2269" i="11"/>
  <c r="F2269" i="11"/>
  <c r="E2269" i="11"/>
  <c r="D2269" i="11"/>
  <c r="C2269" i="11"/>
  <c r="B2269" i="11"/>
  <c r="Q2268" i="11"/>
  <c r="P2268" i="11"/>
  <c r="O2268" i="11"/>
  <c r="N2268" i="11"/>
  <c r="M2268" i="11"/>
  <c r="L2268" i="11"/>
  <c r="K2268" i="11"/>
  <c r="J2268" i="11"/>
  <c r="I2268" i="11"/>
  <c r="H2268" i="11"/>
  <c r="G2268" i="11"/>
  <c r="F2268" i="11"/>
  <c r="E2268" i="11"/>
  <c r="D2268" i="11"/>
  <c r="C2268" i="11"/>
  <c r="B2268" i="11"/>
  <c r="Q2267" i="11"/>
  <c r="P2267" i="11"/>
  <c r="O2267" i="11"/>
  <c r="N2267" i="11"/>
  <c r="M2267" i="11"/>
  <c r="L2267" i="11"/>
  <c r="K2267" i="11"/>
  <c r="J2267" i="11"/>
  <c r="I2267" i="11"/>
  <c r="H2267" i="11"/>
  <c r="G2267" i="11"/>
  <c r="F2267" i="11"/>
  <c r="E2267" i="11"/>
  <c r="D2267" i="11"/>
  <c r="C2267" i="11"/>
  <c r="B2267" i="11"/>
  <c r="Q2266" i="11"/>
  <c r="P2266" i="11"/>
  <c r="O2266" i="11"/>
  <c r="N2266" i="11"/>
  <c r="M2266" i="11"/>
  <c r="L2266" i="11"/>
  <c r="K2266" i="11"/>
  <c r="J2266" i="11"/>
  <c r="I2266" i="11"/>
  <c r="H2266" i="11"/>
  <c r="G2266" i="11"/>
  <c r="F2266" i="11"/>
  <c r="E2266" i="11"/>
  <c r="D2266" i="11"/>
  <c r="C2266" i="11"/>
  <c r="B2266" i="11"/>
  <c r="Q2265" i="11"/>
  <c r="P2265" i="11"/>
  <c r="O2265" i="11"/>
  <c r="N2265" i="11"/>
  <c r="M2265" i="11"/>
  <c r="L2265" i="11"/>
  <c r="K2265" i="11"/>
  <c r="J2265" i="11"/>
  <c r="I2265" i="11"/>
  <c r="H2265" i="11"/>
  <c r="G2265" i="11"/>
  <c r="F2265" i="11"/>
  <c r="E2265" i="11"/>
  <c r="D2265" i="11"/>
  <c r="C2265" i="11"/>
  <c r="B2265" i="11"/>
  <c r="Q2264" i="11"/>
  <c r="P2264" i="11"/>
  <c r="O2264" i="11"/>
  <c r="N2264" i="11"/>
  <c r="M2264" i="11"/>
  <c r="L2264" i="11"/>
  <c r="K2264" i="11"/>
  <c r="J2264" i="11"/>
  <c r="I2264" i="11"/>
  <c r="H2264" i="11"/>
  <c r="G2264" i="11"/>
  <c r="F2264" i="11"/>
  <c r="E2264" i="11"/>
  <c r="D2264" i="11"/>
  <c r="C2264" i="11"/>
  <c r="B2264" i="11"/>
  <c r="Q2263" i="11"/>
  <c r="P2263" i="11"/>
  <c r="O2263" i="11"/>
  <c r="N2263" i="11"/>
  <c r="M2263" i="11"/>
  <c r="L2263" i="11"/>
  <c r="K2263" i="11"/>
  <c r="J2263" i="11"/>
  <c r="I2263" i="11"/>
  <c r="H2263" i="11"/>
  <c r="G2263" i="11"/>
  <c r="F2263" i="11"/>
  <c r="E2263" i="11"/>
  <c r="D2263" i="11"/>
  <c r="C2263" i="11"/>
  <c r="B2263" i="11"/>
  <c r="Q2262" i="11"/>
  <c r="P2262" i="11"/>
  <c r="O2262" i="11"/>
  <c r="N2262" i="11"/>
  <c r="M2262" i="11"/>
  <c r="L2262" i="11"/>
  <c r="K2262" i="11"/>
  <c r="J2262" i="11"/>
  <c r="I2262" i="11"/>
  <c r="H2262" i="11"/>
  <c r="G2262" i="11"/>
  <c r="F2262" i="11"/>
  <c r="E2262" i="11"/>
  <c r="D2262" i="11"/>
  <c r="C2262" i="11"/>
  <c r="B2262" i="11"/>
  <c r="Q2261" i="11"/>
  <c r="P2261" i="11"/>
  <c r="O2261" i="11"/>
  <c r="N2261" i="11"/>
  <c r="M2261" i="11"/>
  <c r="L2261" i="11"/>
  <c r="K2261" i="11"/>
  <c r="J2261" i="11"/>
  <c r="I2261" i="11"/>
  <c r="H2261" i="11"/>
  <c r="G2261" i="11"/>
  <c r="F2261" i="11"/>
  <c r="E2261" i="11"/>
  <c r="D2261" i="11"/>
  <c r="C2261" i="11"/>
  <c r="B2261" i="11"/>
  <c r="Q2260" i="11"/>
  <c r="P2260" i="11"/>
  <c r="O2260" i="11"/>
  <c r="N2260" i="11"/>
  <c r="M2260" i="11"/>
  <c r="L2260" i="11"/>
  <c r="K2260" i="11"/>
  <c r="J2260" i="11"/>
  <c r="I2260" i="11"/>
  <c r="H2260" i="11"/>
  <c r="G2260" i="11"/>
  <c r="F2260" i="11"/>
  <c r="E2260" i="11"/>
  <c r="D2260" i="11"/>
  <c r="C2260" i="11"/>
  <c r="B2260" i="11"/>
  <c r="Q2259" i="11"/>
  <c r="P2259" i="11"/>
  <c r="O2259" i="11"/>
  <c r="N2259" i="11"/>
  <c r="M2259" i="11"/>
  <c r="L2259" i="11"/>
  <c r="K2259" i="11"/>
  <c r="J2259" i="11"/>
  <c r="I2259" i="11"/>
  <c r="H2259" i="11"/>
  <c r="G2259" i="11"/>
  <c r="F2259" i="11"/>
  <c r="E2259" i="11"/>
  <c r="D2259" i="11"/>
  <c r="C2259" i="11"/>
  <c r="B2259" i="11"/>
  <c r="Q2258" i="11"/>
  <c r="P2258" i="11"/>
  <c r="O2258" i="11"/>
  <c r="N2258" i="11"/>
  <c r="M2258" i="11"/>
  <c r="L2258" i="11"/>
  <c r="K2258" i="11"/>
  <c r="J2258" i="11"/>
  <c r="I2258" i="11"/>
  <c r="H2258" i="11"/>
  <c r="G2258" i="11"/>
  <c r="F2258" i="11"/>
  <c r="E2258" i="11"/>
  <c r="D2258" i="11"/>
  <c r="C2258" i="11"/>
  <c r="B2258" i="11"/>
  <c r="Q2257" i="11"/>
  <c r="P2257" i="11"/>
  <c r="O2257" i="11"/>
  <c r="N2257" i="11"/>
  <c r="M2257" i="11"/>
  <c r="L2257" i="11"/>
  <c r="K2257" i="11"/>
  <c r="J2257" i="11"/>
  <c r="I2257" i="11"/>
  <c r="H2257" i="11"/>
  <c r="G2257" i="11"/>
  <c r="F2257" i="11"/>
  <c r="E2257" i="11"/>
  <c r="D2257" i="11"/>
  <c r="C2257" i="11"/>
  <c r="B2257" i="11"/>
  <c r="Q2256" i="11"/>
  <c r="P2256" i="11"/>
  <c r="O2256" i="11"/>
  <c r="N2256" i="11"/>
  <c r="M2256" i="11"/>
  <c r="L2256" i="11"/>
  <c r="K2256" i="11"/>
  <c r="J2256" i="11"/>
  <c r="I2256" i="11"/>
  <c r="H2256" i="11"/>
  <c r="G2256" i="11"/>
  <c r="F2256" i="11"/>
  <c r="E2256" i="11"/>
  <c r="D2256" i="11"/>
  <c r="C2256" i="11"/>
  <c r="B2256" i="11"/>
  <c r="Q2255" i="11"/>
  <c r="P2255" i="11"/>
  <c r="O2255" i="11"/>
  <c r="N2255" i="11"/>
  <c r="M2255" i="11"/>
  <c r="L2255" i="11"/>
  <c r="K2255" i="11"/>
  <c r="J2255" i="11"/>
  <c r="I2255" i="11"/>
  <c r="H2255" i="11"/>
  <c r="G2255" i="11"/>
  <c r="F2255" i="11"/>
  <c r="E2255" i="11"/>
  <c r="D2255" i="11"/>
  <c r="C2255" i="11"/>
  <c r="B2255" i="11"/>
  <c r="Q2254" i="11"/>
  <c r="P2254" i="11"/>
  <c r="O2254" i="11"/>
  <c r="N2254" i="11"/>
  <c r="M2254" i="11"/>
  <c r="L2254" i="11"/>
  <c r="K2254" i="11"/>
  <c r="J2254" i="11"/>
  <c r="I2254" i="11"/>
  <c r="H2254" i="11"/>
  <c r="G2254" i="11"/>
  <c r="F2254" i="11"/>
  <c r="E2254" i="11"/>
  <c r="D2254" i="11"/>
  <c r="C2254" i="11"/>
  <c r="B2254" i="11"/>
  <c r="Q2253" i="11"/>
  <c r="P2253" i="11"/>
  <c r="O2253" i="11"/>
  <c r="N2253" i="11"/>
  <c r="M2253" i="11"/>
  <c r="L2253" i="11"/>
  <c r="K2253" i="11"/>
  <c r="J2253" i="11"/>
  <c r="I2253" i="11"/>
  <c r="H2253" i="11"/>
  <c r="G2253" i="11"/>
  <c r="F2253" i="11"/>
  <c r="E2253" i="11"/>
  <c r="D2253" i="11"/>
  <c r="C2253" i="11"/>
  <c r="B2253" i="11"/>
  <c r="Q2252" i="11"/>
  <c r="P2252" i="11"/>
  <c r="O2252" i="11"/>
  <c r="N2252" i="11"/>
  <c r="M2252" i="11"/>
  <c r="L2252" i="11"/>
  <c r="K2252" i="11"/>
  <c r="J2252" i="11"/>
  <c r="I2252" i="11"/>
  <c r="H2252" i="11"/>
  <c r="G2252" i="11"/>
  <c r="F2252" i="11"/>
  <c r="E2252" i="11"/>
  <c r="D2252" i="11"/>
  <c r="C2252" i="11"/>
  <c r="B2252" i="11"/>
  <c r="Q2251" i="11"/>
  <c r="P2251" i="11"/>
  <c r="O2251" i="11"/>
  <c r="N2251" i="11"/>
  <c r="M2251" i="11"/>
  <c r="L2251" i="11"/>
  <c r="K2251" i="11"/>
  <c r="J2251" i="11"/>
  <c r="I2251" i="11"/>
  <c r="H2251" i="11"/>
  <c r="G2251" i="11"/>
  <c r="F2251" i="11"/>
  <c r="E2251" i="11"/>
  <c r="D2251" i="11"/>
  <c r="C2251" i="11"/>
  <c r="B2251" i="11"/>
  <c r="Q2250" i="11"/>
  <c r="P2250" i="11"/>
  <c r="O2250" i="11"/>
  <c r="N2250" i="11"/>
  <c r="M2250" i="11"/>
  <c r="L2250" i="11"/>
  <c r="K2250" i="11"/>
  <c r="J2250" i="11"/>
  <c r="I2250" i="11"/>
  <c r="H2250" i="11"/>
  <c r="G2250" i="11"/>
  <c r="F2250" i="11"/>
  <c r="E2250" i="11"/>
  <c r="D2250" i="11"/>
  <c r="C2250" i="11"/>
  <c r="B2250" i="11"/>
  <c r="Q2249" i="11"/>
  <c r="P2249" i="11"/>
  <c r="O2249" i="11"/>
  <c r="N2249" i="11"/>
  <c r="M2249" i="11"/>
  <c r="L2249" i="11"/>
  <c r="K2249" i="11"/>
  <c r="J2249" i="11"/>
  <c r="I2249" i="11"/>
  <c r="H2249" i="11"/>
  <c r="G2249" i="11"/>
  <c r="F2249" i="11"/>
  <c r="E2249" i="11"/>
  <c r="D2249" i="11"/>
  <c r="C2249" i="11"/>
  <c r="B2249" i="11"/>
  <c r="Q2248" i="11"/>
  <c r="P2248" i="11"/>
  <c r="O2248" i="11"/>
  <c r="N2248" i="11"/>
  <c r="M2248" i="11"/>
  <c r="L2248" i="11"/>
  <c r="K2248" i="11"/>
  <c r="J2248" i="11"/>
  <c r="I2248" i="11"/>
  <c r="H2248" i="11"/>
  <c r="G2248" i="11"/>
  <c r="F2248" i="11"/>
  <c r="E2248" i="11"/>
  <c r="D2248" i="11"/>
  <c r="C2248" i="11"/>
  <c r="B2248" i="11"/>
  <c r="Q2247" i="11"/>
  <c r="P2247" i="11"/>
  <c r="O2247" i="11"/>
  <c r="N2247" i="11"/>
  <c r="M2247" i="11"/>
  <c r="L2247" i="11"/>
  <c r="K2247" i="11"/>
  <c r="J2247" i="11"/>
  <c r="I2247" i="11"/>
  <c r="H2247" i="11"/>
  <c r="G2247" i="11"/>
  <c r="F2247" i="11"/>
  <c r="E2247" i="11"/>
  <c r="D2247" i="11"/>
  <c r="C2247" i="11"/>
  <c r="B2247" i="11"/>
  <c r="Q2246" i="11"/>
  <c r="P2246" i="11"/>
  <c r="O2246" i="11"/>
  <c r="N2246" i="11"/>
  <c r="M2246" i="11"/>
  <c r="L2246" i="11"/>
  <c r="K2246" i="11"/>
  <c r="J2246" i="11"/>
  <c r="I2246" i="11"/>
  <c r="H2246" i="11"/>
  <c r="G2246" i="11"/>
  <c r="F2246" i="11"/>
  <c r="E2246" i="11"/>
  <c r="D2246" i="11"/>
  <c r="C2246" i="11"/>
  <c r="B2246" i="11"/>
  <c r="Q2245" i="11"/>
  <c r="P2245" i="11"/>
  <c r="O2245" i="11"/>
  <c r="N2245" i="11"/>
  <c r="M2245" i="11"/>
  <c r="L2245" i="11"/>
  <c r="K2245" i="11"/>
  <c r="J2245" i="11"/>
  <c r="I2245" i="11"/>
  <c r="H2245" i="11"/>
  <c r="G2245" i="11"/>
  <c r="F2245" i="11"/>
  <c r="E2245" i="11"/>
  <c r="D2245" i="11"/>
  <c r="C2245" i="11"/>
  <c r="B2245" i="11"/>
  <c r="Q2244" i="11"/>
  <c r="P2244" i="11"/>
  <c r="O2244" i="11"/>
  <c r="N2244" i="11"/>
  <c r="M2244" i="11"/>
  <c r="L2244" i="11"/>
  <c r="K2244" i="11"/>
  <c r="J2244" i="11"/>
  <c r="I2244" i="11"/>
  <c r="H2244" i="11"/>
  <c r="G2244" i="11"/>
  <c r="F2244" i="11"/>
  <c r="E2244" i="11"/>
  <c r="D2244" i="11"/>
  <c r="C2244" i="11"/>
  <c r="B2244" i="11"/>
  <c r="Q2243" i="11"/>
  <c r="P2243" i="11"/>
  <c r="O2243" i="11"/>
  <c r="N2243" i="11"/>
  <c r="M2243" i="11"/>
  <c r="L2243" i="11"/>
  <c r="K2243" i="11"/>
  <c r="J2243" i="11"/>
  <c r="I2243" i="11"/>
  <c r="H2243" i="11"/>
  <c r="G2243" i="11"/>
  <c r="F2243" i="11"/>
  <c r="E2243" i="11"/>
  <c r="D2243" i="11"/>
  <c r="C2243" i="11"/>
  <c r="B2243" i="11"/>
  <c r="Q2242" i="11"/>
  <c r="P2242" i="11"/>
  <c r="O2242" i="11"/>
  <c r="N2242" i="11"/>
  <c r="M2242" i="11"/>
  <c r="L2242" i="11"/>
  <c r="K2242" i="11"/>
  <c r="J2242" i="11"/>
  <c r="I2242" i="11"/>
  <c r="H2242" i="11"/>
  <c r="G2242" i="11"/>
  <c r="F2242" i="11"/>
  <c r="E2242" i="11"/>
  <c r="D2242" i="11"/>
  <c r="C2242" i="11"/>
  <c r="B2242" i="11"/>
  <c r="Q2241" i="11"/>
  <c r="P2241" i="11"/>
  <c r="O2241" i="11"/>
  <c r="N2241" i="11"/>
  <c r="M2241" i="11"/>
  <c r="L2241" i="11"/>
  <c r="K2241" i="11"/>
  <c r="J2241" i="11"/>
  <c r="I2241" i="11"/>
  <c r="H2241" i="11"/>
  <c r="G2241" i="11"/>
  <c r="F2241" i="11"/>
  <c r="E2241" i="11"/>
  <c r="D2241" i="11"/>
  <c r="C2241" i="11"/>
  <c r="B2241" i="11"/>
  <c r="Q2240" i="11"/>
  <c r="P2240" i="11"/>
  <c r="O2240" i="11"/>
  <c r="N2240" i="11"/>
  <c r="M2240" i="11"/>
  <c r="L2240" i="11"/>
  <c r="K2240" i="11"/>
  <c r="J2240" i="11"/>
  <c r="I2240" i="11"/>
  <c r="H2240" i="11"/>
  <c r="G2240" i="11"/>
  <c r="F2240" i="11"/>
  <c r="E2240" i="11"/>
  <c r="D2240" i="11"/>
  <c r="C2240" i="11"/>
  <c r="B2240" i="11"/>
  <c r="Q2239" i="11"/>
  <c r="P2239" i="11"/>
  <c r="O2239" i="11"/>
  <c r="N2239" i="11"/>
  <c r="M2239" i="11"/>
  <c r="L2239" i="11"/>
  <c r="K2239" i="11"/>
  <c r="J2239" i="11"/>
  <c r="I2239" i="11"/>
  <c r="H2239" i="11"/>
  <c r="G2239" i="11"/>
  <c r="F2239" i="11"/>
  <c r="E2239" i="11"/>
  <c r="D2239" i="11"/>
  <c r="C2239" i="11"/>
  <c r="B2239" i="11"/>
  <c r="Q2238" i="11"/>
  <c r="P2238" i="11"/>
  <c r="O2238" i="11"/>
  <c r="N2238" i="11"/>
  <c r="M2238" i="11"/>
  <c r="L2238" i="11"/>
  <c r="K2238" i="11"/>
  <c r="J2238" i="11"/>
  <c r="I2238" i="11"/>
  <c r="H2238" i="11"/>
  <c r="G2238" i="11"/>
  <c r="F2238" i="11"/>
  <c r="E2238" i="11"/>
  <c r="D2238" i="11"/>
  <c r="C2238" i="11"/>
  <c r="B2238" i="11"/>
  <c r="Q2237" i="11"/>
  <c r="P2237" i="11"/>
  <c r="O2237" i="11"/>
  <c r="N2237" i="11"/>
  <c r="M2237" i="11"/>
  <c r="L2237" i="11"/>
  <c r="K2237" i="11"/>
  <c r="J2237" i="11"/>
  <c r="I2237" i="11"/>
  <c r="H2237" i="11"/>
  <c r="G2237" i="11"/>
  <c r="F2237" i="11"/>
  <c r="E2237" i="11"/>
  <c r="D2237" i="11"/>
  <c r="C2237" i="11"/>
  <c r="B2237" i="11"/>
  <c r="Q2236" i="11"/>
  <c r="P2236" i="11"/>
  <c r="O2236" i="11"/>
  <c r="N2236" i="11"/>
  <c r="M2236" i="11"/>
  <c r="L2236" i="11"/>
  <c r="K2236" i="11"/>
  <c r="J2236" i="11"/>
  <c r="I2236" i="11"/>
  <c r="H2236" i="11"/>
  <c r="G2236" i="11"/>
  <c r="F2236" i="11"/>
  <c r="E2236" i="11"/>
  <c r="D2236" i="11"/>
  <c r="C2236" i="11"/>
  <c r="B2236" i="11"/>
  <c r="Q2235" i="11"/>
  <c r="P2235" i="11"/>
  <c r="O2235" i="11"/>
  <c r="N2235" i="11"/>
  <c r="M2235" i="11"/>
  <c r="L2235" i="11"/>
  <c r="K2235" i="11"/>
  <c r="J2235" i="11"/>
  <c r="I2235" i="11"/>
  <c r="H2235" i="11"/>
  <c r="G2235" i="11"/>
  <c r="F2235" i="11"/>
  <c r="E2235" i="11"/>
  <c r="D2235" i="11"/>
  <c r="C2235" i="11"/>
  <c r="B2235" i="11"/>
  <c r="Q2234" i="11"/>
  <c r="P2234" i="11"/>
  <c r="O2234" i="11"/>
  <c r="N2234" i="11"/>
  <c r="M2234" i="11"/>
  <c r="L2234" i="11"/>
  <c r="K2234" i="11"/>
  <c r="J2234" i="11"/>
  <c r="I2234" i="11"/>
  <c r="H2234" i="11"/>
  <c r="G2234" i="11"/>
  <c r="F2234" i="11"/>
  <c r="E2234" i="11"/>
  <c r="D2234" i="11"/>
  <c r="C2234" i="11"/>
  <c r="B2234" i="11"/>
  <c r="Q2233" i="11"/>
  <c r="P2233" i="11"/>
  <c r="O2233" i="11"/>
  <c r="N2233" i="11"/>
  <c r="M2233" i="11"/>
  <c r="L2233" i="11"/>
  <c r="K2233" i="11"/>
  <c r="J2233" i="11"/>
  <c r="I2233" i="11"/>
  <c r="H2233" i="11"/>
  <c r="G2233" i="11"/>
  <c r="F2233" i="11"/>
  <c r="E2233" i="11"/>
  <c r="D2233" i="11"/>
  <c r="C2233" i="11"/>
  <c r="B2233" i="11"/>
  <c r="Q2232" i="11"/>
  <c r="P2232" i="11"/>
  <c r="O2232" i="11"/>
  <c r="N2232" i="11"/>
  <c r="M2232" i="11"/>
  <c r="L2232" i="11"/>
  <c r="K2232" i="11"/>
  <c r="J2232" i="11"/>
  <c r="I2232" i="11"/>
  <c r="H2232" i="11"/>
  <c r="G2232" i="11"/>
  <c r="F2232" i="11"/>
  <c r="E2232" i="11"/>
  <c r="D2232" i="11"/>
  <c r="C2232" i="11"/>
  <c r="B2232" i="11"/>
  <c r="Q2231" i="11"/>
  <c r="P2231" i="11"/>
  <c r="O2231" i="11"/>
  <c r="N2231" i="11"/>
  <c r="M2231" i="11"/>
  <c r="L2231" i="11"/>
  <c r="K2231" i="11"/>
  <c r="J2231" i="11"/>
  <c r="I2231" i="11"/>
  <c r="H2231" i="11"/>
  <c r="G2231" i="11"/>
  <c r="F2231" i="11"/>
  <c r="E2231" i="11"/>
  <c r="D2231" i="11"/>
  <c r="C2231" i="11"/>
  <c r="B2231" i="11"/>
  <c r="Q2230" i="11"/>
  <c r="P2230" i="11"/>
  <c r="O2230" i="11"/>
  <c r="N2230" i="11"/>
  <c r="M2230" i="11"/>
  <c r="L2230" i="11"/>
  <c r="K2230" i="11"/>
  <c r="J2230" i="11"/>
  <c r="I2230" i="11"/>
  <c r="H2230" i="11"/>
  <c r="G2230" i="11"/>
  <c r="F2230" i="11"/>
  <c r="E2230" i="11"/>
  <c r="D2230" i="11"/>
  <c r="C2230" i="11"/>
  <c r="B2230" i="11"/>
  <c r="Q2229" i="11"/>
  <c r="P2229" i="11"/>
  <c r="O2229" i="11"/>
  <c r="N2229" i="11"/>
  <c r="M2229" i="11"/>
  <c r="L2229" i="11"/>
  <c r="K2229" i="11"/>
  <c r="J2229" i="11"/>
  <c r="I2229" i="11"/>
  <c r="H2229" i="11"/>
  <c r="G2229" i="11"/>
  <c r="F2229" i="11"/>
  <c r="E2229" i="11"/>
  <c r="D2229" i="11"/>
  <c r="C2229" i="11"/>
  <c r="B2229" i="11"/>
  <c r="Q2228" i="11"/>
  <c r="P2228" i="11"/>
  <c r="O2228" i="11"/>
  <c r="N2228" i="11"/>
  <c r="M2228" i="11"/>
  <c r="L2228" i="11"/>
  <c r="K2228" i="11"/>
  <c r="J2228" i="11"/>
  <c r="I2228" i="11"/>
  <c r="H2228" i="11"/>
  <c r="G2228" i="11"/>
  <c r="F2228" i="11"/>
  <c r="E2228" i="11"/>
  <c r="D2228" i="11"/>
  <c r="C2228" i="11"/>
  <c r="B2228" i="11"/>
  <c r="Q2227" i="11"/>
  <c r="P2227" i="11"/>
  <c r="O2227" i="11"/>
  <c r="N2227" i="11"/>
  <c r="M2227" i="11"/>
  <c r="L2227" i="11"/>
  <c r="K2227" i="11"/>
  <c r="J2227" i="11"/>
  <c r="I2227" i="11"/>
  <c r="H2227" i="11"/>
  <c r="G2227" i="11"/>
  <c r="F2227" i="11"/>
  <c r="E2227" i="11"/>
  <c r="D2227" i="11"/>
  <c r="C2227" i="11"/>
  <c r="B2227" i="11"/>
  <c r="Q2226" i="11"/>
  <c r="P2226" i="11"/>
  <c r="O2226" i="11"/>
  <c r="N2226" i="11"/>
  <c r="M2226" i="11"/>
  <c r="L2226" i="11"/>
  <c r="K2226" i="11"/>
  <c r="J2226" i="11"/>
  <c r="I2226" i="11"/>
  <c r="H2226" i="11"/>
  <c r="G2226" i="11"/>
  <c r="F2226" i="11"/>
  <c r="E2226" i="11"/>
  <c r="D2226" i="11"/>
  <c r="C2226" i="11"/>
  <c r="B2226" i="11"/>
  <c r="Q2225" i="11"/>
  <c r="P2225" i="11"/>
  <c r="O2225" i="11"/>
  <c r="N2225" i="11"/>
  <c r="M2225" i="11"/>
  <c r="L2225" i="11"/>
  <c r="K2225" i="11"/>
  <c r="J2225" i="11"/>
  <c r="I2225" i="11"/>
  <c r="H2225" i="11"/>
  <c r="G2225" i="11"/>
  <c r="F2225" i="11"/>
  <c r="E2225" i="11"/>
  <c r="D2225" i="11"/>
  <c r="C2225" i="11"/>
  <c r="B2225" i="11"/>
  <c r="Q2224" i="11"/>
  <c r="P2224" i="11"/>
  <c r="O2224" i="11"/>
  <c r="N2224" i="11"/>
  <c r="M2224" i="11"/>
  <c r="L2224" i="11"/>
  <c r="K2224" i="11"/>
  <c r="J2224" i="11"/>
  <c r="I2224" i="11"/>
  <c r="H2224" i="11"/>
  <c r="G2224" i="11"/>
  <c r="F2224" i="11"/>
  <c r="E2224" i="11"/>
  <c r="D2224" i="11"/>
  <c r="C2224" i="11"/>
  <c r="B2224" i="11"/>
  <c r="Q2223" i="11"/>
  <c r="P2223" i="11"/>
  <c r="O2223" i="11"/>
  <c r="N2223" i="11"/>
  <c r="M2223" i="11"/>
  <c r="L2223" i="11"/>
  <c r="K2223" i="11"/>
  <c r="J2223" i="11"/>
  <c r="I2223" i="11"/>
  <c r="H2223" i="11"/>
  <c r="G2223" i="11"/>
  <c r="F2223" i="11"/>
  <c r="E2223" i="11"/>
  <c r="D2223" i="11"/>
  <c r="C2223" i="11"/>
  <c r="B2223" i="11"/>
  <c r="Q2222" i="11"/>
  <c r="P2222" i="11"/>
  <c r="O2222" i="11"/>
  <c r="N2222" i="11"/>
  <c r="M2222" i="11"/>
  <c r="L2222" i="11"/>
  <c r="K2222" i="11"/>
  <c r="J2222" i="11"/>
  <c r="I2222" i="11"/>
  <c r="H2222" i="11"/>
  <c r="G2222" i="11"/>
  <c r="F2222" i="11"/>
  <c r="E2222" i="11"/>
  <c r="D2222" i="11"/>
  <c r="C2222" i="11"/>
  <c r="B2222" i="11"/>
  <c r="Q2221" i="11"/>
  <c r="P2221" i="11"/>
  <c r="O2221" i="11"/>
  <c r="N2221" i="11"/>
  <c r="M2221" i="11"/>
  <c r="L2221" i="11"/>
  <c r="K2221" i="11"/>
  <c r="J2221" i="11"/>
  <c r="I2221" i="11"/>
  <c r="H2221" i="11"/>
  <c r="G2221" i="11"/>
  <c r="F2221" i="11"/>
  <c r="E2221" i="11"/>
  <c r="D2221" i="11"/>
  <c r="C2221" i="11"/>
  <c r="B2221" i="11"/>
  <c r="Q2220" i="11"/>
  <c r="P2220" i="11"/>
  <c r="O2220" i="11"/>
  <c r="N2220" i="11"/>
  <c r="M2220" i="11"/>
  <c r="L2220" i="11"/>
  <c r="K2220" i="11"/>
  <c r="J2220" i="11"/>
  <c r="I2220" i="11"/>
  <c r="H2220" i="11"/>
  <c r="G2220" i="11"/>
  <c r="F2220" i="11"/>
  <c r="E2220" i="11"/>
  <c r="D2220" i="11"/>
  <c r="C2220" i="11"/>
  <c r="B2220" i="11"/>
  <c r="Q2219" i="11"/>
  <c r="P2219" i="11"/>
  <c r="O2219" i="11"/>
  <c r="N2219" i="11"/>
  <c r="M2219" i="11"/>
  <c r="L2219" i="11"/>
  <c r="K2219" i="11"/>
  <c r="J2219" i="11"/>
  <c r="I2219" i="11"/>
  <c r="H2219" i="11"/>
  <c r="G2219" i="11"/>
  <c r="F2219" i="11"/>
  <c r="E2219" i="11"/>
  <c r="D2219" i="11"/>
  <c r="C2219" i="11"/>
  <c r="B2219" i="11"/>
  <c r="Q2218" i="11"/>
  <c r="P2218" i="11"/>
  <c r="O2218" i="11"/>
  <c r="N2218" i="11"/>
  <c r="M2218" i="11"/>
  <c r="L2218" i="11"/>
  <c r="K2218" i="11"/>
  <c r="J2218" i="11"/>
  <c r="I2218" i="11"/>
  <c r="H2218" i="11"/>
  <c r="G2218" i="11"/>
  <c r="F2218" i="11"/>
  <c r="E2218" i="11"/>
  <c r="D2218" i="11"/>
  <c r="C2218" i="11"/>
  <c r="B2218" i="11"/>
  <c r="Q2217" i="11"/>
  <c r="P2217" i="11"/>
  <c r="O2217" i="11"/>
  <c r="N2217" i="11"/>
  <c r="M2217" i="11"/>
  <c r="L2217" i="11"/>
  <c r="K2217" i="11"/>
  <c r="J2217" i="11"/>
  <c r="I2217" i="11"/>
  <c r="H2217" i="11"/>
  <c r="G2217" i="11"/>
  <c r="F2217" i="11"/>
  <c r="E2217" i="11"/>
  <c r="D2217" i="11"/>
  <c r="C2217" i="11"/>
  <c r="B2217" i="11"/>
  <c r="Q2216" i="11"/>
  <c r="P2216" i="11"/>
  <c r="O2216" i="11"/>
  <c r="N2216" i="11"/>
  <c r="M2216" i="11"/>
  <c r="L2216" i="11"/>
  <c r="K2216" i="11"/>
  <c r="J2216" i="11"/>
  <c r="I2216" i="11"/>
  <c r="H2216" i="11"/>
  <c r="G2216" i="11"/>
  <c r="F2216" i="11"/>
  <c r="E2216" i="11"/>
  <c r="D2216" i="11"/>
  <c r="C2216" i="11"/>
  <c r="B2216" i="11"/>
  <c r="Q2215" i="11"/>
  <c r="P2215" i="11"/>
  <c r="O2215" i="11"/>
  <c r="N2215" i="11"/>
  <c r="M2215" i="11"/>
  <c r="L2215" i="11"/>
  <c r="K2215" i="11"/>
  <c r="J2215" i="11"/>
  <c r="I2215" i="11"/>
  <c r="H2215" i="11"/>
  <c r="G2215" i="11"/>
  <c r="F2215" i="11"/>
  <c r="E2215" i="11"/>
  <c r="D2215" i="11"/>
  <c r="C2215" i="11"/>
  <c r="B2215" i="11"/>
  <c r="Q2214" i="11"/>
  <c r="P2214" i="11"/>
  <c r="O2214" i="11"/>
  <c r="N2214" i="11"/>
  <c r="M2214" i="11"/>
  <c r="L2214" i="11"/>
  <c r="K2214" i="11"/>
  <c r="J2214" i="11"/>
  <c r="I2214" i="11"/>
  <c r="H2214" i="11"/>
  <c r="G2214" i="11"/>
  <c r="F2214" i="11"/>
  <c r="E2214" i="11"/>
  <c r="D2214" i="11"/>
  <c r="C2214" i="11"/>
  <c r="B2214" i="11"/>
  <c r="Q2213" i="11"/>
  <c r="P2213" i="11"/>
  <c r="O2213" i="11"/>
  <c r="N2213" i="11"/>
  <c r="M2213" i="11"/>
  <c r="L2213" i="11"/>
  <c r="K2213" i="11"/>
  <c r="J2213" i="11"/>
  <c r="I2213" i="11"/>
  <c r="H2213" i="11"/>
  <c r="G2213" i="11"/>
  <c r="F2213" i="11"/>
  <c r="E2213" i="11"/>
  <c r="D2213" i="11"/>
  <c r="C2213" i="11"/>
  <c r="B2213" i="11"/>
  <c r="Q2212" i="11"/>
  <c r="P2212" i="11"/>
  <c r="O2212" i="11"/>
  <c r="N2212" i="11"/>
  <c r="M2212" i="11"/>
  <c r="L2212" i="11"/>
  <c r="K2212" i="11"/>
  <c r="J2212" i="11"/>
  <c r="I2212" i="11"/>
  <c r="H2212" i="11"/>
  <c r="G2212" i="11"/>
  <c r="F2212" i="11"/>
  <c r="E2212" i="11"/>
  <c r="D2212" i="11"/>
  <c r="C2212" i="11"/>
  <c r="B2212" i="11"/>
  <c r="Q2211" i="11"/>
  <c r="P2211" i="11"/>
  <c r="O2211" i="11"/>
  <c r="N2211" i="11"/>
  <c r="M2211" i="11"/>
  <c r="L2211" i="11"/>
  <c r="K2211" i="11"/>
  <c r="J2211" i="11"/>
  <c r="I2211" i="11"/>
  <c r="H2211" i="11"/>
  <c r="G2211" i="11"/>
  <c r="F2211" i="11"/>
  <c r="E2211" i="11"/>
  <c r="D2211" i="11"/>
  <c r="C2211" i="11"/>
  <c r="B2211" i="11"/>
  <c r="Q2210" i="11"/>
  <c r="P2210" i="11"/>
  <c r="O2210" i="11"/>
  <c r="N2210" i="11"/>
  <c r="M2210" i="11"/>
  <c r="L2210" i="11"/>
  <c r="K2210" i="11"/>
  <c r="J2210" i="11"/>
  <c r="I2210" i="11"/>
  <c r="H2210" i="11"/>
  <c r="G2210" i="11"/>
  <c r="F2210" i="11"/>
  <c r="E2210" i="11"/>
  <c r="D2210" i="11"/>
  <c r="C2210" i="11"/>
  <c r="B2210" i="11"/>
  <c r="Q2209" i="11"/>
  <c r="P2209" i="11"/>
  <c r="O2209" i="11"/>
  <c r="N2209" i="11"/>
  <c r="M2209" i="11"/>
  <c r="L2209" i="11"/>
  <c r="K2209" i="11"/>
  <c r="J2209" i="11"/>
  <c r="I2209" i="11"/>
  <c r="H2209" i="11"/>
  <c r="G2209" i="11"/>
  <c r="F2209" i="11"/>
  <c r="E2209" i="11"/>
  <c r="D2209" i="11"/>
  <c r="C2209" i="11"/>
  <c r="B2209" i="11"/>
  <c r="Q2208" i="11"/>
  <c r="P2208" i="11"/>
  <c r="O2208" i="11"/>
  <c r="N2208" i="11"/>
  <c r="M2208" i="11"/>
  <c r="L2208" i="11"/>
  <c r="K2208" i="11"/>
  <c r="J2208" i="11"/>
  <c r="I2208" i="11"/>
  <c r="H2208" i="11"/>
  <c r="G2208" i="11"/>
  <c r="F2208" i="11"/>
  <c r="E2208" i="11"/>
  <c r="D2208" i="11"/>
  <c r="C2208" i="11"/>
  <c r="B2208" i="11"/>
  <c r="Q2207" i="11"/>
  <c r="P2207" i="11"/>
  <c r="O2207" i="11"/>
  <c r="N2207" i="11"/>
  <c r="M2207" i="11"/>
  <c r="L2207" i="11"/>
  <c r="K2207" i="11"/>
  <c r="J2207" i="11"/>
  <c r="I2207" i="11"/>
  <c r="H2207" i="11"/>
  <c r="G2207" i="11"/>
  <c r="F2207" i="11"/>
  <c r="E2207" i="11"/>
  <c r="D2207" i="11"/>
  <c r="C2207" i="11"/>
  <c r="B2207" i="11"/>
  <c r="Q2206" i="11"/>
  <c r="P2206" i="11"/>
  <c r="O2206" i="11"/>
  <c r="N2206" i="11"/>
  <c r="M2206" i="11"/>
  <c r="L2206" i="11"/>
  <c r="K2206" i="11"/>
  <c r="J2206" i="11"/>
  <c r="I2206" i="11"/>
  <c r="H2206" i="11"/>
  <c r="G2206" i="11"/>
  <c r="F2206" i="11"/>
  <c r="E2206" i="11"/>
  <c r="D2206" i="11"/>
  <c r="C2206" i="11"/>
  <c r="B2206" i="11"/>
  <c r="Q2205" i="11"/>
  <c r="P2205" i="11"/>
  <c r="O2205" i="11"/>
  <c r="N2205" i="11"/>
  <c r="M2205" i="11"/>
  <c r="L2205" i="11"/>
  <c r="K2205" i="11"/>
  <c r="J2205" i="11"/>
  <c r="I2205" i="11"/>
  <c r="H2205" i="11"/>
  <c r="G2205" i="11"/>
  <c r="F2205" i="11"/>
  <c r="E2205" i="11"/>
  <c r="D2205" i="11"/>
  <c r="C2205" i="11"/>
  <c r="B2205" i="11"/>
  <c r="Q2204" i="11"/>
  <c r="P2204" i="11"/>
  <c r="O2204" i="11"/>
  <c r="N2204" i="11"/>
  <c r="M2204" i="11"/>
  <c r="L2204" i="11"/>
  <c r="K2204" i="11"/>
  <c r="J2204" i="11"/>
  <c r="I2204" i="11"/>
  <c r="H2204" i="11"/>
  <c r="G2204" i="11"/>
  <c r="F2204" i="11"/>
  <c r="E2204" i="11"/>
  <c r="D2204" i="11"/>
  <c r="C2204" i="11"/>
  <c r="B2204" i="11"/>
  <c r="Q2203" i="11"/>
  <c r="P2203" i="11"/>
  <c r="O2203" i="11"/>
  <c r="N2203" i="11"/>
  <c r="M2203" i="11"/>
  <c r="L2203" i="11"/>
  <c r="K2203" i="11"/>
  <c r="J2203" i="11"/>
  <c r="I2203" i="11"/>
  <c r="H2203" i="11"/>
  <c r="G2203" i="11"/>
  <c r="F2203" i="11"/>
  <c r="E2203" i="11"/>
  <c r="D2203" i="11"/>
  <c r="C2203" i="11"/>
  <c r="B2203" i="11"/>
  <c r="Q2202" i="11"/>
  <c r="P2202" i="11"/>
  <c r="O2202" i="11"/>
  <c r="N2202" i="11"/>
  <c r="M2202" i="11"/>
  <c r="L2202" i="11"/>
  <c r="K2202" i="11"/>
  <c r="J2202" i="11"/>
  <c r="I2202" i="11"/>
  <c r="H2202" i="11"/>
  <c r="G2202" i="11"/>
  <c r="F2202" i="11"/>
  <c r="E2202" i="11"/>
  <c r="D2202" i="11"/>
  <c r="C2202" i="11"/>
  <c r="B2202" i="11"/>
  <c r="Q2201" i="11"/>
  <c r="P2201" i="11"/>
  <c r="O2201" i="11"/>
  <c r="N2201" i="11"/>
  <c r="M2201" i="11"/>
  <c r="L2201" i="11"/>
  <c r="K2201" i="11"/>
  <c r="J2201" i="11"/>
  <c r="I2201" i="11"/>
  <c r="H2201" i="11"/>
  <c r="G2201" i="11"/>
  <c r="F2201" i="11"/>
  <c r="E2201" i="11"/>
  <c r="D2201" i="11"/>
  <c r="C2201" i="11"/>
  <c r="B2201" i="11"/>
  <c r="Q2200" i="11"/>
  <c r="P2200" i="11"/>
  <c r="O2200" i="11"/>
  <c r="N2200" i="11"/>
  <c r="M2200" i="11"/>
  <c r="L2200" i="11"/>
  <c r="K2200" i="11"/>
  <c r="J2200" i="11"/>
  <c r="I2200" i="11"/>
  <c r="H2200" i="11"/>
  <c r="G2200" i="11"/>
  <c r="F2200" i="11"/>
  <c r="E2200" i="11"/>
  <c r="D2200" i="11"/>
  <c r="C2200" i="11"/>
  <c r="B2200" i="11"/>
  <c r="Q2199" i="11"/>
  <c r="P2199" i="11"/>
  <c r="O2199" i="11"/>
  <c r="N2199" i="11"/>
  <c r="M2199" i="11"/>
  <c r="L2199" i="11"/>
  <c r="K2199" i="11"/>
  <c r="J2199" i="11"/>
  <c r="I2199" i="11"/>
  <c r="H2199" i="11"/>
  <c r="G2199" i="11"/>
  <c r="F2199" i="11"/>
  <c r="E2199" i="11"/>
  <c r="D2199" i="11"/>
  <c r="C2199" i="11"/>
  <c r="B2199" i="11"/>
  <c r="Q2198" i="11"/>
  <c r="P2198" i="11"/>
  <c r="O2198" i="11"/>
  <c r="N2198" i="11"/>
  <c r="M2198" i="11"/>
  <c r="L2198" i="11"/>
  <c r="K2198" i="11"/>
  <c r="J2198" i="11"/>
  <c r="I2198" i="11"/>
  <c r="H2198" i="11"/>
  <c r="G2198" i="11"/>
  <c r="F2198" i="11"/>
  <c r="E2198" i="11"/>
  <c r="D2198" i="11"/>
  <c r="C2198" i="11"/>
  <c r="B2198" i="11"/>
  <c r="Q2197" i="11"/>
  <c r="P2197" i="11"/>
  <c r="O2197" i="11"/>
  <c r="N2197" i="11"/>
  <c r="M2197" i="11"/>
  <c r="L2197" i="11"/>
  <c r="K2197" i="11"/>
  <c r="J2197" i="11"/>
  <c r="I2197" i="11"/>
  <c r="H2197" i="11"/>
  <c r="G2197" i="11"/>
  <c r="F2197" i="11"/>
  <c r="E2197" i="11"/>
  <c r="D2197" i="11"/>
  <c r="C2197" i="11"/>
  <c r="B2197" i="11"/>
  <c r="Q2196" i="11"/>
  <c r="P2196" i="11"/>
  <c r="O2196" i="11"/>
  <c r="N2196" i="11"/>
  <c r="M2196" i="11"/>
  <c r="L2196" i="11"/>
  <c r="K2196" i="11"/>
  <c r="J2196" i="11"/>
  <c r="I2196" i="11"/>
  <c r="H2196" i="11"/>
  <c r="G2196" i="11"/>
  <c r="F2196" i="11"/>
  <c r="E2196" i="11"/>
  <c r="D2196" i="11"/>
  <c r="C2196" i="11"/>
  <c r="B2196" i="11"/>
  <c r="Q2195" i="11"/>
  <c r="P2195" i="11"/>
  <c r="O2195" i="11"/>
  <c r="N2195" i="11"/>
  <c r="M2195" i="11"/>
  <c r="L2195" i="11"/>
  <c r="K2195" i="11"/>
  <c r="J2195" i="11"/>
  <c r="I2195" i="11"/>
  <c r="H2195" i="11"/>
  <c r="G2195" i="11"/>
  <c r="F2195" i="11"/>
  <c r="E2195" i="11"/>
  <c r="D2195" i="11"/>
  <c r="C2195" i="11"/>
  <c r="B2195" i="11"/>
  <c r="Q2194" i="11"/>
  <c r="P2194" i="11"/>
  <c r="O2194" i="11"/>
  <c r="N2194" i="11"/>
  <c r="M2194" i="11"/>
  <c r="L2194" i="11"/>
  <c r="K2194" i="11"/>
  <c r="J2194" i="11"/>
  <c r="I2194" i="11"/>
  <c r="H2194" i="11"/>
  <c r="G2194" i="11"/>
  <c r="F2194" i="11"/>
  <c r="E2194" i="11"/>
  <c r="D2194" i="11"/>
  <c r="C2194" i="11"/>
  <c r="B2194" i="11"/>
  <c r="Q2193" i="11"/>
  <c r="P2193" i="11"/>
  <c r="O2193" i="11"/>
  <c r="N2193" i="11"/>
  <c r="M2193" i="11"/>
  <c r="L2193" i="11"/>
  <c r="K2193" i="11"/>
  <c r="J2193" i="11"/>
  <c r="I2193" i="11"/>
  <c r="H2193" i="11"/>
  <c r="G2193" i="11"/>
  <c r="F2193" i="11"/>
  <c r="E2193" i="11"/>
  <c r="D2193" i="11"/>
  <c r="C2193" i="11"/>
  <c r="B2193" i="11"/>
  <c r="Q2192" i="11"/>
  <c r="P2192" i="11"/>
  <c r="O2192" i="11"/>
  <c r="N2192" i="11"/>
  <c r="M2192" i="11"/>
  <c r="L2192" i="11"/>
  <c r="K2192" i="11"/>
  <c r="J2192" i="11"/>
  <c r="I2192" i="11"/>
  <c r="H2192" i="11"/>
  <c r="G2192" i="11"/>
  <c r="F2192" i="11"/>
  <c r="E2192" i="11"/>
  <c r="D2192" i="11"/>
  <c r="C2192" i="11"/>
  <c r="B2192" i="11"/>
  <c r="Q2191" i="11"/>
  <c r="P2191" i="11"/>
  <c r="O2191" i="11"/>
  <c r="N2191" i="11"/>
  <c r="M2191" i="11"/>
  <c r="L2191" i="11"/>
  <c r="K2191" i="11"/>
  <c r="J2191" i="11"/>
  <c r="I2191" i="11"/>
  <c r="H2191" i="11"/>
  <c r="G2191" i="11"/>
  <c r="F2191" i="11"/>
  <c r="E2191" i="11"/>
  <c r="D2191" i="11"/>
  <c r="C2191" i="11"/>
  <c r="B2191" i="11"/>
  <c r="Q2190" i="11"/>
  <c r="P2190" i="11"/>
  <c r="O2190" i="11"/>
  <c r="N2190" i="11"/>
  <c r="M2190" i="11"/>
  <c r="L2190" i="11"/>
  <c r="K2190" i="11"/>
  <c r="J2190" i="11"/>
  <c r="I2190" i="11"/>
  <c r="H2190" i="11"/>
  <c r="G2190" i="11"/>
  <c r="F2190" i="11"/>
  <c r="E2190" i="11"/>
  <c r="D2190" i="11"/>
  <c r="C2190" i="11"/>
  <c r="B2190" i="11"/>
  <c r="Q2189" i="11"/>
  <c r="P2189" i="11"/>
  <c r="O2189" i="11"/>
  <c r="N2189" i="11"/>
  <c r="M2189" i="11"/>
  <c r="L2189" i="11"/>
  <c r="K2189" i="11"/>
  <c r="J2189" i="11"/>
  <c r="I2189" i="11"/>
  <c r="H2189" i="11"/>
  <c r="G2189" i="11"/>
  <c r="F2189" i="11"/>
  <c r="E2189" i="11"/>
  <c r="D2189" i="11"/>
  <c r="C2189" i="11"/>
  <c r="B2189" i="11"/>
  <c r="Q2188" i="11"/>
  <c r="P2188" i="11"/>
  <c r="O2188" i="11"/>
  <c r="N2188" i="11"/>
  <c r="M2188" i="11"/>
  <c r="L2188" i="11"/>
  <c r="K2188" i="11"/>
  <c r="J2188" i="11"/>
  <c r="I2188" i="11"/>
  <c r="H2188" i="11"/>
  <c r="G2188" i="11"/>
  <c r="F2188" i="11"/>
  <c r="E2188" i="11"/>
  <c r="D2188" i="11"/>
  <c r="C2188" i="11"/>
  <c r="B2188" i="11"/>
  <c r="Q2187" i="11"/>
  <c r="P2187" i="11"/>
  <c r="O2187" i="11"/>
  <c r="N2187" i="11"/>
  <c r="M2187" i="11"/>
  <c r="L2187" i="11"/>
  <c r="K2187" i="11"/>
  <c r="J2187" i="11"/>
  <c r="I2187" i="11"/>
  <c r="H2187" i="11"/>
  <c r="G2187" i="11"/>
  <c r="F2187" i="11"/>
  <c r="E2187" i="11"/>
  <c r="D2187" i="11"/>
  <c r="C2187" i="11"/>
  <c r="B2187" i="11"/>
  <c r="Q2186" i="11"/>
  <c r="P2186" i="11"/>
  <c r="O2186" i="11"/>
  <c r="N2186" i="11"/>
  <c r="M2186" i="11"/>
  <c r="L2186" i="11"/>
  <c r="K2186" i="11"/>
  <c r="J2186" i="11"/>
  <c r="I2186" i="11"/>
  <c r="H2186" i="11"/>
  <c r="G2186" i="11"/>
  <c r="F2186" i="11"/>
  <c r="E2186" i="11"/>
  <c r="D2186" i="11"/>
  <c r="C2186" i="11"/>
  <c r="B2186" i="11"/>
  <c r="Q2185" i="11"/>
  <c r="P2185" i="11"/>
  <c r="O2185" i="11"/>
  <c r="N2185" i="11"/>
  <c r="M2185" i="11"/>
  <c r="L2185" i="11"/>
  <c r="K2185" i="11"/>
  <c r="J2185" i="11"/>
  <c r="I2185" i="11"/>
  <c r="H2185" i="11"/>
  <c r="G2185" i="11"/>
  <c r="F2185" i="11"/>
  <c r="E2185" i="11"/>
  <c r="D2185" i="11"/>
  <c r="C2185" i="11"/>
  <c r="B2185" i="11"/>
  <c r="Q2184" i="11"/>
  <c r="P2184" i="11"/>
  <c r="O2184" i="11"/>
  <c r="N2184" i="11"/>
  <c r="M2184" i="11"/>
  <c r="L2184" i="11"/>
  <c r="K2184" i="11"/>
  <c r="J2184" i="11"/>
  <c r="I2184" i="11"/>
  <c r="H2184" i="11"/>
  <c r="G2184" i="11"/>
  <c r="F2184" i="11"/>
  <c r="E2184" i="11"/>
  <c r="D2184" i="11"/>
  <c r="C2184" i="11"/>
  <c r="B2184" i="11"/>
  <c r="Q2183" i="11"/>
  <c r="P2183" i="11"/>
  <c r="O2183" i="11"/>
  <c r="N2183" i="11"/>
  <c r="M2183" i="11"/>
  <c r="L2183" i="11"/>
  <c r="K2183" i="11"/>
  <c r="J2183" i="11"/>
  <c r="I2183" i="11"/>
  <c r="H2183" i="11"/>
  <c r="G2183" i="11"/>
  <c r="F2183" i="11"/>
  <c r="E2183" i="11"/>
  <c r="D2183" i="11"/>
  <c r="C2183" i="11"/>
  <c r="B2183" i="11"/>
  <c r="Q2182" i="11"/>
  <c r="P2182" i="11"/>
  <c r="O2182" i="11"/>
  <c r="N2182" i="11"/>
  <c r="M2182" i="11"/>
  <c r="L2182" i="11"/>
  <c r="K2182" i="11"/>
  <c r="J2182" i="11"/>
  <c r="I2182" i="11"/>
  <c r="H2182" i="11"/>
  <c r="G2182" i="11"/>
  <c r="F2182" i="11"/>
  <c r="E2182" i="11"/>
  <c r="D2182" i="11"/>
  <c r="C2182" i="11"/>
  <c r="B2182" i="11"/>
  <c r="Q2181" i="11"/>
  <c r="P2181" i="11"/>
  <c r="O2181" i="11"/>
  <c r="N2181" i="11"/>
  <c r="M2181" i="11"/>
  <c r="L2181" i="11"/>
  <c r="K2181" i="11"/>
  <c r="J2181" i="11"/>
  <c r="I2181" i="11"/>
  <c r="H2181" i="11"/>
  <c r="G2181" i="11"/>
  <c r="F2181" i="11"/>
  <c r="E2181" i="11"/>
  <c r="D2181" i="11"/>
  <c r="C2181" i="11"/>
  <c r="B2181" i="11"/>
  <c r="Q2180" i="11"/>
  <c r="P2180" i="11"/>
  <c r="O2180" i="11"/>
  <c r="N2180" i="11"/>
  <c r="M2180" i="11"/>
  <c r="L2180" i="11"/>
  <c r="K2180" i="11"/>
  <c r="J2180" i="11"/>
  <c r="I2180" i="11"/>
  <c r="H2180" i="11"/>
  <c r="G2180" i="11"/>
  <c r="F2180" i="11"/>
  <c r="E2180" i="11"/>
  <c r="D2180" i="11"/>
  <c r="C2180" i="11"/>
  <c r="B2180" i="11"/>
  <c r="Q2179" i="11"/>
  <c r="P2179" i="11"/>
  <c r="O2179" i="11"/>
  <c r="N2179" i="11"/>
  <c r="M2179" i="11"/>
  <c r="L2179" i="11"/>
  <c r="K2179" i="11"/>
  <c r="J2179" i="11"/>
  <c r="I2179" i="11"/>
  <c r="H2179" i="11"/>
  <c r="G2179" i="11"/>
  <c r="F2179" i="11"/>
  <c r="E2179" i="11"/>
  <c r="D2179" i="11"/>
  <c r="C2179" i="11"/>
  <c r="B2179" i="11"/>
  <c r="Q2178" i="11"/>
  <c r="P2178" i="11"/>
  <c r="O2178" i="11"/>
  <c r="N2178" i="11"/>
  <c r="M2178" i="11"/>
  <c r="L2178" i="11"/>
  <c r="K2178" i="11"/>
  <c r="J2178" i="11"/>
  <c r="I2178" i="11"/>
  <c r="H2178" i="11"/>
  <c r="G2178" i="11"/>
  <c r="F2178" i="11"/>
  <c r="E2178" i="11"/>
  <c r="D2178" i="11"/>
  <c r="C2178" i="11"/>
  <c r="B2178" i="11"/>
  <c r="Q2177" i="11"/>
  <c r="P2177" i="11"/>
  <c r="O2177" i="11"/>
  <c r="N2177" i="11"/>
  <c r="M2177" i="11"/>
  <c r="L2177" i="11"/>
  <c r="K2177" i="11"/>
  <c r="J2177" i="11"/>
  <c r="I2177" i="11"/>
  <c r="H2177" i="11"/>
  <c r="G2177" i="11"/>
  <c r="F2177" i="11"/>
  <c r="E2177" i="11"/>
  <c r="D2177" i="11"/>
  <c r="C2177" i="11"/>
  <c r="B2177" i="11"/>
  <c r="Q2176" i="11"/>
  <c r="P2176" i="11"/>
  <c r="O2176" i="11"/>
  <c r="N2176" i="11"/>
  <c r="M2176" i="11"/>
  <c r="L2176" i="11"/>
  <c r="K2176" i="11"/>
  <c r="J2176" i="11"/>
  <c r="I2176" i="11"/>
  <c r="H2176" i="11"/>
  <c r="G2176" i="11"/>
  <c r="F2176" i="11"/>
  <c r="E2176" i="11"/>
  <c r="D2176" i="11"/>
  <c r="C2176" i="11"/>
  <c r="B2176" i="11"/>
  <c r="Q2175" i="11"/>
  <c r="P2175" i="11"/>
  <c r="O2175" i="11"/>
  <c r="N2175" i="11"/>
  <c r="M2175" i="11"/>
  <c r="L2175" i="11"/>
  <c r="K2175" i="11"/>
  <c r="J2175" i="11"/>
  <c r="I2175" i="11"/>
  <c r="H2175" i="11"/>
  <c r="G2175" i="11"/>
  <c r="F2175" i="11"/>
  <c r="E2175" i="11"/>
  <c r="D2175" i="11"/>
  <c r="C2175" i="11"/>
  <c r="B2175" i="11"/>
  <c r="Q2174" i="11"/>
  <c r="P2174" i="11"/>
  <c r="O2174" i="11"/>
  <c r="N2174" i="11"/>
  <c r="M2174" i="11"/>
  <c r="L2174" i="11"/>
  <c r="K2174" i="11"/>
  <c r="J2174" i="11"/>
  <c r="I2174" i="11"/>
  <c r="H2174" i="11"/>
  <c r="G2174" i="11"/>
  <c r="F2174" i="11"/>
  <c r="E2174" i="11"/>
  <c r="D2174" i="11"/>
  <c r="C2174" i="11"/>
  <c r="B2174" i="11"/>
  <c r="Q2173" i="11"/>
  <c r="P2173" i="11"/>
  <c r="O2173" i="11"/>
  <c r="N2173" i="11"/>
  <c r="M2173" i="11"/>
  <c r="L2173" i="11"/>
  <c r="K2173" i="11"/>
  <c r="J2173" i="11"/>
  <c r="I2173" i="11"/>
  <c r="H2173" i="11"/>
  <c r="G2173" i="11"/>
  <c r="F2173" i="11"/>
  <c r="E2173" i="11"/>
  <c r="D2173" i="11"/>
  <c r="C2173" i="11"/>
  <c r="B2173" i="11"/>
  <c r="Q2172" i="11"/>
  <c r="P2172" i="11"/>
  <c r="O2172" i="11"/>
  <c r="N2172" i="11"/>
  <c r="M2172" i="11"/>
  <c r="L2172" i="11"/>
  <c r="K2172" i="11"/>
  <c r="J2172" i="11"/>
  <c r="I2172" i="11"/>
  <c r="H2172" i="11"/>
  <c r="G2172" i="11"/>
  <c r="F2172" i="11"/>
  <c r="E2172" i="11"/>
  <c r="D2172" i="11"/>
  <c r="C2172" i="11"/>
  <c r="B2172" i="11"/>
  <c r="Q2171" i="11"/>
  <c r="P2171" i="11"/>
  <c r="O2171" i="11"/>
  <c r="N2171" i="11"/>
  <c r="M2171" i="11"/>
  <c r="L2171" i="11"/>
  <c r="K2171" i="11"/>
  <c r="J2171" i="11"/>
  <c r="I2171" i="11"/>
  <c r="H2171" i="11"/>
  <c r="G2171" i="11"/>
  <c r="F2171" i="11"/>
  <c r="E2171" i="11"/>
  <c r="D2171" i="11"/>
  <c r="C2171" i="11"/>
  <c r="B2171" i="11"/>
  <c r="Q2170" i="11"/>
  <c r="P2170" i="11"/>
  <c r="O2170" i="11"/>
  <c r="N2170" i="11"/>
  <c r="M2170" i="11"/>
  <c r="L2170" i="11"/>
  <c r="K2170" i="11"/>
  <c r="J2170" i="11"/>
  <c r="I2170" i="11"/>
  <c r="H2170" i="11"/>
  <c r="G2170" i="11"/>
  <c r="F2170" i="11"/>
  <c r="E2170" i="11"/>
  <c r="D2170" i="11"/>
  <c r="C2170" i="11"/>
  <c r="B2170" i="11"/>
  <c r="Q2169" i="11"/>
  <c r="P2169" i="11"/>
  <c r="O2169" i="11"/>
  <c r="N2169" i="11"/>
  <c r="M2169" i="11"/>
  <c r="L2169" i="11"/>
  <c r="K2169" i="11"/>
  <c r="J2169" i="11"/>
  <c r="I2169" i="11"/>
  <c r="H2169" i="11"/>
  <c r="G2169" i="11"/>
  <c r="F2169" i="11"/>
  <c r="E2169" i="11"/>
  <c r="D2169" i="11"/>
  <c r="C2169" i="11"/>
  <c r="B2169" i="11"/>
  <c r="Q2168" i="11"/>
  <c r="P2168" i="11"/>
  <c r="O2168" i="11"/>
  <c r="N2168" i="11"/>
  <c r="M2168" i="11"/>
  <c r="L2168" i="11"/>
  <c r="K2168" i="11"/>
  <c r="J2168" i="11"/>
  <c r="I2168" i="11"/>
  <c r="H2168" i="11"/>
  <c r="G2168" i="11"/>
  <c r="F2168" i="11"/>
  <c r="E2168" i="11"/>
  <c r="D2168" i="11"/>
  <c r="C2168" i="11"/>
  <c r="B2168" i="11"/>
  <c r="Q2167" i="11"/>
  <c r="P2167" i="11"/>
  <c r="O2167" i="11"/>
  <c r="N2167" i="11"/>
  <c r="M2167" i="11"/>
  <c r="L2167" i="11"/>
  <c r="K2167" i="11"/>
  <c r="J2167" i="11"/>
  <c r="I2167" i="11"/>
  <c r="H2167" i="11"/>
  <c r="G2167" i="11"/>
  <c r="F2167" i="11"/>
  <c r="E2167" i="11"/>
  <c r="D2167" i="11"/>
  <c r="C2167" i="11"/>
  <c r="B2167" i="11"/>
  <c r="Q2166" i="11"/>
  <c r="P2166" i="11"/>
  <c r="O2166" i="11"/>
  <c r="N2166" i="11"/>
  <c r="M2166" i="11"/>
  <c r="L2166" i="11"/>
  <c r="K2166" i="11"/>
  <c r="J2166" i="11"/>
  <c r="I2166" i="11"/>
  <c r="H2166" i="11"/>
  <c r="G2166" i="11"/>
  <c r="F2166" i="11"/>
  <c r="E2166" i="11"/>
  <c r="D2166" i="11"/>
  <c r="C2166" i="11"/>
  <c r="B2166" i="11"/>
  <c r="Q2165" i="11"/>
  <c r="P2165" i="11"/>
  <c r="O2165" i="11"/>
  <c r="N2165" i="11"/>
  <c r="M2165" i="11"/>
  <c r="L2165" i="11"/>
  <c r="K2165" i="11"/>
  <c r="J2165" i="11"/>
  <c r="I2165" i="11"/>
  <c r="H2165" i="11"/>
  <c r="G2165" i="11"/>
  <c r="F2165" i="11"/>
  <c r="E2165" i="11"/>
  <c r="D2165" i="11"/>
  <c r="C2165" i="11"/>
  <c r="B2165" i="11"/>
  <c r="Q2164" i="11"/>
  <c r="P2164" i="11"/>
  <c r="O2164" i="11"/>
  <c r="N2164" i="11"/>
  <c r="M2164" i="11"/>
  <c r="L2164" i="11"/>
  <c r="K2164" i="11"/>
  <c r="J2164" i="11"/>
  <c r="I2164" i="11"/>
  <c r="H2164" i="11"/>
  <c r="G2164" i="11"/>
  <c r="F2164" i="11"/>
  <c r="E2164" i="11"/>
  <c r="D2164" i="11"/>
  <c r="C2164" i="11"/>
  <c r="B2164" i="11"/>
  <c r="Q2163" i="11"/>
  <c r="P2163" i="11"/>
  <c r="O2163" i="11"/>
  <c r="N2163" i="11"/>
  <c r="M2163" i="11"/>
  <c r="L2163" i="11"/>
  <c r="K2163" i="11"/>
  <c r="J2163" i="11"/>
  <c r="I2163" i="11"/>
  <c r="H2163" i="11"/>
  <c r="G2163" i="11"/>
  <c r="F2163" i="11"/>
  <c r="E2163" i="11"/>
  <c r="D2163" i="11"/>
  <c r="C2163" i="11"/>
  <c r="B2163" i="11"/>
  <c r="Q2162" i="11"/>
  <c r="P2162" i="11"/>
  <c r="O2162" i="11"/>
  <c r="N2162" i="11"/>
  <c r="M2162" i="11"/>
  <c r="L2162" i="11"/>
  <c r="K2162" i="11"/>
  <c r="J2162" i="11"/>
  <c r="I2162" i="11"/>
  <c r="H2162" i="11"/>
  <c r="G2162" i="11"/>
  <c r="F2162" i="11"/>
  <c r="E2162" i="11"/>
  <c r="D2162" i="11"/>
  <c r="C2162" i="11"/>
  <c r="B2162" i="11"/>
  <c r="Q2161" i="11"/>
  <c r="P2161" i="11"/>
  <c r="O2161" i="11"/>
  <c r="N2161" i="11"/>
  <c r="M2161" i="11"/>
  <c r="L2161" i="11"/>
  <c r="K2161" i="11"/>
  <c r="J2161" i="11"/>
  <c r="I2161" i="11"/>
  <c r="H2161" i="11"/>
  <c r="G2161" i="11"/>
  <c r="F2161" i="11"/>
  <c r="E2161" i="11"/>
  <c r="D2161" i="11"/>
  <c r="C2161" i="11"/>
  <c r="B2161" i="11"/>
  <c r="Q2160" i="11"/>
  <c r="P2160" i="11"/>
  <c r="O2160" i="11"/>
  <c r="N2160" i="11"/>
  <c r="M2160" i="11"/>
  <c r="L2160" i="11"/>
  <c r="K2160" i="11"/>
  <c r="J2160" i="11"/>
  <c r="I2160" i="11"/>
  <c r="H2160" i="11"/>
  <c r="G2160" i="11"/>
  <c r="F2160" i="11"/>
  <c r="E2160" i="11"/>
  <c r="D2160" i="11"/>
  <c r="C2160" i="11"/>
  <c r="B2160" i="11"/>
  <c r="Q2159" i="11"/>
  <c r="P2159" i="11"/>
  <c r="O2159" i="11"/>
  <c r="N2159" i="11"/>
  <c r="M2159" i="11"/>
  <c r="L2159" i="11"/>
  <c r="K2159" i="11"/>
  <c r="J2159" i="11"/>
  <c r="I2159" i="11"/>
  <c r="H2159" i="11"/>
  <c r="G2159" i="11"/>
  <c r="F2159" i="11"/>
  <c r="E2159" i="11"/>
  <c r="D2159" i="11"/>
  <c r="C2159" i="11"/>
  <c r="B2159" i="11"/>
  <c r="Q2158" i="11"/>
  <c r="P2158" i="11"/>
  <c r="O2158" i="11"/>
  <c r="N2158" i="11"/>
  <c r="M2158" i="11"/>
  <c r="L2158" i="11"/>
  <c r="K2158" i="11"/>
  <c r="J2158" i="11"/>
  <c r="I2158" i="11"/>
  <c r="H2158" i="11"/>
  <c r="G2158" i="11"/>
  <c r="F2158" i="11"/>
  <c r="E2158" i="11"/>
  <c r="D2158" i="11"/>
  <c r="C2158" i="11"/>
  <c r="B2158" i="11"/>
  <c r="Q2157" i="11"/>
  <c r="P2157" i="11"/>
  <c r="O2157" i="11"/>
  <c r="N2157" i="11"/>
  <c r="M2157" i="11"/>
  <c r="L2157" i="11"/>
  <c r="K2157" i="11"/>
  <c r="J2157" i="11"/>
  <c r="I2157" i="11"/>
  <c r="H2157" i="11"/>
  <c r="G2157" i="11"/>
  <c r="F2157" i="11"/>
  <c r="E2157" i="11"/>
  <c r="D2157" i="11"/>
  <c r="C2157" i="11"/>
  <c r="B2157" i="11"/>
  <c r="Q2156" i="11"/>
  <c r="P2156" i="11"/>
  <c r="O2156" i="11"/>
  <c r="N2156" i="11"/>
  <c r="M2156" i="11"/>
  <c r="L2156" i="11"/>
  <c r="K2156" i="11"/>
  <c r="J2156" i="11"/>
  <c r="I2156" i="11"/>
  <c r="H2156" i="11"/>
  <c r="G2156" i="11"/>
  <c r="F2156" i="11"/>
  <c r="E2156" i="11"/>
  <c r="D2156" i="11"/>
  <c r="C2156" i="11"/>
  <c r="B2156" i="11"/>
  <c r="Q2155" i="11"/>
  <c r="P2155" i="11"/>
  <c r="O2155" i="11"/>
  <c r="N2155" i="11"/>
  <c r="M2155" i="11"/>
  <c r="L2155" i="11"/>
  <c r="K2155" i="11"/>
  <c r="J2155" i="11"/>
  <c r="I2155" i="11"/>
  <c r="H2155" i="11"/>
  <c r="G2155" i="11"/>
  <c r="F2155" i="11"/>
  <c r="E2155" i="11"/>
  <c r="D2155" i="11"/>
  <c r="C2155" i="11"/>
  <c r="B2155" i="11"/>
  <c r="Q2154" i="11"/>
  <c r="P2154" i="11"/>
  <c r="O2154" i="11"/>
  <c r="N2154" i="11"/>
  <c r="M2154" i="11"/>
  <c r="L2154" i="11"/>
  <c r="K2154" i="11"/>
  <c r="J2154" i="11"/>
  <c r="I2154" i="11"/>
  <c r="H2154" i="11"/>
  <c r="G2154" i="11"/>
  <c r="F2154" i="11"/>
  <c r="E2154" i="11"/>
  <c r="D2154" i="11"/>
  <c r="C2154" i="11"/>
  <c r="B2154" i="11"/>
  <c r="Q2153" i="11"/>
  <c r="P2153" i="11"/>
  <c r="O2153" i="11"/>
  <c r="N2153" i="11"/>
  <c r="M2153" i="11"/>
  <c r="L2153" i="11"/>
  <c r="K2153" i="11"/>
  <c r="J2153" i="11"/>
  <c r="I2153" i="11"/>
  <c r="H2153" i="11"/>
  <c r="G2153" i="11"/>
  <c r="F2153" i="11"/>
  <c r="E2153" i="11"/>
  <c r="D2153" i="11"/>
  <c r="C2153" i="11"/>
  <c r="B2153" i="11"/>
  <c r="Q2152" i="11"/>
  <c r="P2152" i="11"/>
  <c r="O2152" i="11"/>
  <c r="N2152" i="11"/>
  <c r="M2152" i="11"/>
  <c r="L2152" i="11"/>
  <c r="K2152" i="11"/>
  <c r="J2152" i="11"/>
  <c r="I2152" i="11"/>
  <c r="H2152" i="11"/>
  <c r="G2152" i="11"/>
  <c r="F2152" i="11"/>
  <c r="E2152" i="11"/>
  <c r="D2152" i="11"/>
  <c r="C2152" i="11"/>
  <c r="B2152" i="11"/>
  <c r="Q2151" i="11"/>
  <c r="P2151" i="11"/>
  <c r="O2151" i="11"/>
  <c r="N2151" i="11"/>
  <c r="M2151" i="11"/>
  <c r="L2151" i="11"/>
  <c r="K2151" i="11"/>
  <c r="J2151" i="11"/>
  <c r="I2151" i="11"/>
  <c r="H2151" i="11"/>
  <c r="G2151" i="11"/>
  <c r="F2151" i="11"/>
  <c r="E2151" i="11"/>
  <c r="D2151" i="11"/>
  <c r="C2151" i="11"/>
  <c r="B2151" i="11"/>
  <c r="Q2150" i="11"/>
  <c r="P2150" i="11"/>
  <c r="O2150" i="11"/>
  <c r="N2150" i="11"/>
  <c r="M2150" i="11"/>
  <c r="L2150" i="11"/>
  <c r="K2150" i="11"/>
  <c r="J2150" i="11"/>
  <c r="I2150" i="11"/>
  <c r="H2150" i="11"/>
  <c r="G2150" i="11"/>
  <c r="F2150" i="11"/>
  <c r="E2150" i="11"/>
  <c r="D2150" i="11"/>
  <c r="C2150" i="11"/>
  <c r="B2150" i="11"/>
  <c r="Q2149" i="11"/>
  <c r="P2149" i="11"/>
  <c r="O2149" i="11"/>
  <c r="N2149" i="11"/>
  <c r="M2149" i="11"/>
  <c r="L2149" i="11"/>
  <c r="K2149" i="11"/>
  <c r="J2149" i="11"/>
  <c r="I2149" i="11"/>
  <c r="H2149" i="11"/>
  <c r="G2149" i="11"/>
  <c r="F2149" i="11"/>
  <c r="E2149" i="11"/>
  <c r="D2149" i="11"/>
  <c r="C2149" i="11"/>
  <c r="B2149" i="11"/>
  <c r="Q2148" i="11"/>
  <c r="P2148" i="11"/>
  <c r="O2148" i="11"/>
  <c r="N2148" i="11"/>
  <c r="M2148" i="11"/>
  <c r="L2148" i="11"/>
  <c r="K2148" i="11"/>
  <c r="J2148" i="11"/>
  <c r="I2148" i="11"/>
  <c r="H2148" i="11"/>
  <c r="G2148" i="11"/>
  <c r="F2148" i="11"/>
  <c r="E2148" i="11"/>
  <c r="D2148" i="11"/>
  <c r="C2148" i="11"/>
  <c r="B2148" i="11"/>
  <c r="Q2147" i="11"/>
  <c r="P2147" i="11"/>
  <c r="O2147" i="11"/>
  <c r="N2147" i="11"/>
  <c r="M2147" i="11"/>
  <c r="L2147" i="11"/>
  <c r="K2147" i="11"/>
  <c r="J2147" i="11"/>
  <c r="I2147" i="11"/>
  <c r="H2147" i="11"/>
  <c r="G2147" i="11"/>
  <c r="F2147" i="11"/>
  <c r="E2147" i="11"/>
  <c r="D2147" i="11"/>
  <c r="C2147" i="11"/>
  <c r="B2147" i="11"/>
  <c r="Q2146" i="11"/>
  <c r="P2146" i="11"/>
  <c r="O2146" i="11"/>
  <c r="N2146" i="11"/>
  <c r="M2146" i="11"/>
  <c r="L2146" i="11"/>
  <c r="K2146" i="11"/>
  <c r="J2146" i="11"/>
  <c r="I2146" i="11"/>
  <c r="H2146" i="11"/>
  <c r="G2146" i="11"/>
  <c r="F2146" i="11"/>
  <c r="E2146" i="11"/>
  <c r="D2146" i="11"/>
  <c r="C2146" i="11"/>
  <c r="B2146" i="11"/>
  <c r="Q2145" i="11"/>
  <c r="P2145" i="11"/>
  <c r="O2145" i="11"/>
  <c r="N2145" i="11"/>
  <c r="M2145" i="11"/>
  <c r="L2145" i="11"/>
  <c r="K2145" i="11"/>
  <c r="J2145" i="11"/>
  <c r="I2145" i="11"/>
  <c r="H2145" i="11"/>
  <c r="G2145" i="11"/>
  <c r="F2145" i="11"/>
  <c r="E2145" i="11"/>
  <c r="D2145" i="11"/>
  <c r="C2145" i="11"/>
  <c r="B2145" i="11"/>
  <c r="Q2144" i="11"/>
  <c r="P2144" i="11"/>
  <c r="O2144" i="11"/>
  <c r="N2144" i="11"/>
  <c r="M2144" i="11"/>
  <c r="L2144" i="11"/>
  <c r="K2144" i="11"/>
  <c r="J2144" i="11"/>
  <c r="I2144" i="11"/>
  <c r="H2144" i="11"/>
  <c r="G2144" i="11"/>
  <c r="F2144" i="11"/>
  <c r="E2144" i="11"/>
  <c r="D2144" i="11"/>
  <c r="C2144" i="11"/>
  <c r="B2144" i="11"/>
  <c r="Q2143" i="11"/>
  <c r="P2143" i="11"/>
  <c r="O2143" i="11"/>
  <c r="N2143" i="11"/>
  <c r="M2143" i="11"/>
  <c r="L2143" i="11"/>
  <c r="K2143" i="11"/>
  <c r="J2143" i="11"/>
  <c r="I2143" i="11"/>
  <c r="H2143" i="11"/>
  <c r="G2143" i="11"/>
  <c r="F2143" i="11"/>
  <c r="E2143" i="11"/>
  <c r="D2143" i="11"/>
  <c r="C2143" i="11"/>
  <c r="B2143" i="11"/>
  <c r="Q2142" i="11"/>
  <c r="P2142" i="11"/>
  <c r="O2142" i="11"/>
  <c r="N2142" i="11"/>
  <c r="M2142" i="11"/>
  <c r="L2142" i="11"/>
  <c r="K2142" i="11"/>
  <c r="J2142" i="11"/>
  <c r="I2142" i="11"/>
  <c r="H2142" i="11"/>
  <c r="G2142" i="11"/>
  <c r="F2142" i="11"/>
  <c r="E2142" i="11"/>
  <c r="D2142" i="11"/>
  <c r="C2142" i="11"/>
  <c r="B2142" i="11"/>
  <c r="Q2141" i="11"/>
  <c r="P2141" i="11"/>
  <c r="O2141" i="11"/>
  <c r="N2141" i="11"/>
  <c r="M2141" i="11"/>
  <c r="L2141" i="11"/>
  <c r="K2141" i="11"/>
  <c r="J2141" i="11"/>
  <c r="I2141" i="11"/>
  <c r="H2141" i="11"/>
  <c r="G2141" i="11"/>
  <c r="F2141" i="11"/>
  <c r="E2141" i="11"/>
  <c r="D2141" i="11"/>
  <c r="C2141" i="11"/>
  <c r="B2141" i="11"/>
  <c r="Q2140" i="11"/>
  <c r="P2140" i="11"/>
  <c r="O2140" i="11"/>
  <c r="N2140" i="11"/>
  <c r="M2140" i="11"/>
  <c r="L2140" i="11"/>
  <c r="K2140" i="11"/>
  <c r="J2140" i="11"/>
  <c r="I2140" i="11"/>
  <c r="H2140" i="11"/>
  <c r="G2140" i="11"/>
  <c r="F2140" i="11"/>
  <c r="E2140" i="11"/>
  <c r="D2140" i="11"/>
  <c r="C2140" i="11"/>
  <c r="B2140" i="11"/>
  <c r="Q2139" i="11"/>
  <c r="P2139" i="11"/>
  <c r="O2139" i="11"/>
  <c r="N2139" i="11"/>
  <c r="M2139" i="11"/>
  <c r="L2139" i="11"/>
  <c r="K2139" i="11"/>
  <c r="J2139" i="11"/>
  <c r="I2139" i="11"/>
  <c r="H2139" i="11"/>
  <c r="G2139" i="11"/>
  <c r="F2139" i="11"/>
  <c r="E2139" i="11"/>
  <c r="D2139" i="11"/>
  <c r="C2139" i="11"/>
  <c r="B2139" i="11"/>
  <c r="Q2138" i="11"/>
  <c r="P2138" i="11"/>
  <c r="O2138" i="11"/>
  <c r="N2138" i="11"/>
  <c r="M2138" i="11"/>
  <c r="L2138" i="11"/>
  <c r="K2138" i="11"/>
  <c r="J2138" i="11"/>
  <c r="I2138" i="11"/>
  <c r="H2138" i="11"/>
  <c r="G2138" i="11"/>
  <c r="F2138" i="11"/>
  <c r="E2138" i="11"/>
  <c r="D2138" i="11"/>
  <c r="C2138" i="11"/>
  <c r="B2138" i="11"/>
  <c r="Q2137" i="11"/>
  <c r="P2137" i="11"/>
  <c r="O2137" i="11"/>
  <c r="N2137" i="11"/>
  <c r="M2137" i="11"/>
  <c r="L2137" i="11"/>
  <c r="K2137" i="11"/>
  <c r="J2137" i="11"/>
  <c r="I2137" i="11"/>
  <c r="H2137" i="11"/>
  <c r="G2137" i="11"/>
  <c r="F2137" i="11"/>
  <c r="E2137" i="11"/>
  <c r="D2137" i="11"/>
  <c r="C2137" i="11"/>
  <c r="B2137" i="11"/>
  <c r="Q2136" i="11"/>
  <c r="P2136" i="11"/>
  <c r="O2136" i="11"/>
  <c r="N2136" i="11"/>
  <c r="M2136" i="11"/>
  <c r="L2136" i="11"/>
  <c r="K2136" i="11"/>
  <c r="J2136" i="11"/>
  <c r="I2136" i="11"/>
  <c r="H2136" i="11"/>
  <c r="G2136" i="11"/>
  <c r="F2136" i="11"/>
  <c r="E2136" i="11"/>
  <c r="D2136" i="11"/>
  <c r="C2136" i="11"/>
  <c r="B2136" i="11"/>
  <c r="Q2135" i="11"/>
  <c r="P2135" i="11"/>
  <c r="O2135" i="11"/>
  <c r="N2135" i="11"/>
  <c r="M2135" i="11"/>
  <c r="L2135" i="11"/>
  <c r="K2135" i="11"/>
  <c r="J2135" i="11"/>
  <c r="I2135" i="11"/>
  <c r="H2135" i="11"/>
  <c r="G2135" i="11"/>
  <c r="F2135" i="11"/>
  <c r="E2135" i="11"/>
  <c r="D2135" i="11"/>
  <c r="C2135" i="11"/>
  <c r="B2135" i="11"/>
  <c r="Q2134" i="11"/>
  <c r="P2134" i="11"/>
  <c r="O2134" i="11"/>
  <c r="N2134" i="11"/>
  <c r="M2134" i="11"/>
  <c r="L2134" i="11"/>
  <c r="K2134" i="11"/>
  <c r="J2134" i="11"/>
  <c r="I2134" i="11"/>
  <c r="H2134" i="11"/>
  <c r="G2134" i="11"/>
  <c r="F2134" i="11"/>
  <c r="E2134" i="11"/>
  <c r="D2134" i="11"/>
  <c r="C2134" i="11"/>
  <c r="B2134" i="11"/>
  <c r="Q2133" i="11"/>
  <c r="P2133" i="11"/>
  <c r="O2133" i="11"/>
  <c r="N2133" i="11"/>
  <c r="M2133" i="11"/>
  <c r="L2133" i="11"/>
  <c r="K2133" i="11"/>
  <c r="J2133" i="11"/>
  <c r="I2133" i="11"/>
  <c r="H2133" i="11"/>
  <c r="G2133" i="11"/>
  <c r="F2133" i="11"/>
  <c r="E2133" i="11"/>
  <c r="D2133" i="11"/>
  <c r="C2133" i="11"/>
  <c r="B2133" i="11"/>
  <c r="Q2132" i="11"/>
  <c r="P2132" i="11"/>
  <c r="O2132" i="11"/>
  <c r="N2132" i="11"/>
  <c r="M2132" i="11"/>
  <c r="L2132" i="11"/>
  <c r="K2132" i="11"/>
  <c r="J2132" i="11"/>
  <c r="I2132" i="11"/>
  <c r="H2132" i="11"/>
  <c r="G2132" i="11"/>
  <c r="F2132" i="11"/>
  <c r="E2132" i="11"/>
  <c r="D2132" i="11"/>
  <c r="C2132" i="11"/>
  <c r="B2132" i="11"/>
  <c r="Q2131" i="11"/>
  <c r="P2131" i="11"/>
  <c r="O2131" i="11"/>
  <c r="N2131" i="11"/>
  <c r="M2131" i="11"/>
  <c r="L2131" i="11"/>
  <c r="K2131" i="11"/>
  <c r="J2131" i="11"/>
  <c r="I2131" i="11"/>
  <c r="H2131" i="11"/>
  <c r="G2131" i="11"/>
  <c r="F2131" i="11"/>
  <c r="E2131" i="11"/>
  <c r="D2131" i="11"/>
  <c r="C2131" i="11"/>
  <c r="B2131" i="11"/>
  <c r="Q2130" i="11"/>
  <c r="P2130" i="11"/>
  <c r="O2130" i="11"/>
  <c r="N2130" i="11"/>
  <c r="M2130" i="11"/>
  <c r="L2130" i="11"/>
  <c r="K2130" i="11"/>
  <c r="J2130" i="11"/>
  <c r="I2130" i="11"/>
  <c r="H2130" i="11"/>
  <c r="G2130" i="11"/>
  <c r="F2130" i="11"/>
  <c r="E2130" i="11"/>
  <c r="D2130" i="11"/>
  <c r="C2130" i="11"/>
  <c r="B2130" i="11"/>
  <c r="Q2129" i="11"/>
  <c r="P2129" i="11"/>
  <c r="O2129" i="11"/>
  <c r="N2129" i="11"/>
  <c r="M2129" i="11"/>
  <c r="L2129" i="11"/>
  <c r="K2129" i="11"/>
  <c r="J2129" i="11"/>
  <c r="I2129" i="11"/>
  <c r="H2129" i="11"/>
  <c r="G2129" i="11"/>
  <c r="F2129" i="11"/>
  <c r="E2129" i="11"/>
  <c r="D2129" i="11"/>
  <c r="C2129" i="11"/>
  <c r="B2129" i="11"/>
  <c r="Q2128" i="11"/>
  <c r="P2128" i="11"/>
  <c r="O2128" i="11"/>
  <c r="N2128" i="11"/>
  <c r="M2128" i="11"/>
  <c r="L2128" i="11"/>
  <c r="K2128" i="11"/>
  <c r="J2128" i="11"/>
  <c r="I2128" i="11"/>
  <c r="H2128" i="11"/>
  <c r="G2128" i="11"/>
  <c r="F2128" i="11"/>
  <c r="E2128" i="11"/>
  <c r="D2128" i="11"/>
  <c r="C2128" i="11"/>
  <c r="B2128" i="11"/>
  <c r="Q2127" i="11"/>
  <c r="P2127" i="11"/>
  <c r="O2127" i="11"/>
  <c r="N2127" i="11"/>
  <c r="M2127" i="11"/>
  <c r="L2127" i="11"/>
  <c r="K2127" i="11"/>
  <c r="J2127" i="11"/>
  <c r="I2127" i="11"/>
  <c r="H2127" i="11"/>
  <c r="G2127" i="11"/>
  <c r="F2127" i="11"/>
  <c r="E2127" i="11"/>
  <c r="D2127" i="11"/>
  <c r="C2127" i="11"/>
  <c r="B2127" i="11"/>
  <c r="Q2126" i="11"/>
  <c r="P2126" i="11"/>
  <c r="O2126" i="11"/>
  <c r="N2126" i="11"/>
  <c r="M2126" i="11"/>
  <c r="L2126" i="11"/>
  <c r="K2126" i="11"/>
  <c r="J2126" i="11"/>
  <c r="I2126" i="11"/>
  <c r="H2126" i="11"/>
  <c r="G2126" i="11"/>
  <c r="F2126" i="11"/>
  <c r="E2126" i="11"/>
  <c r="D2126" i="11"/>
  <c r="C2126" i="11"/>
  <c r="B2126" i="11"/>
  <c r="Q2125" i="11"/>
  <c r="P2125" i="11"/>
  <c r="O2125" i="11"/>
  <c r="N2125" i="11"/>
  <c r="M2125" i="11"/>
  <c r="L2125" i="11"/>
  <c r="K2125" i="11"/>
  <c r="J2125" i="11"/>
  <c r="I2125" i="11"/>
  <c r="H2125" i="11"/>
  <c r="G2125" i="11"/>
  <c r="F2125" i="11"/>
  <c r="E2125" i="11"/>
  <c r="D2125" i="11"/>
  <c r="C2125" i="11"/>
  <c r="B2125" i="11"/>
  <c r="Q2124" i="11"/>
  <c r="P2124" i="11"/>
  <c r="O2124" i="11"/>
  <c r="N2124" i="11"/>
  <c r="M2124" i="11"/>
  <c r="L2124" i="11"/>
  <c r="K2124" i="11"/>
  <c r="J2124" i="11"/>
  <c r="I2124" i="11"/>
  <c r="H2124" i="11"/>
  <c r="G2124" i="11"/>
  <c r="F2124" i="11"/>
  <c r="E2124" i="11"/>
  <c r="D2124" i="11"/>
  <c r="C2124" i="11"/>
  <c r="B2124" i="11"/>
  <c r="Q2123" i="11"/>
  <c r="P2123" i="11"/>
  <c r="O2123" i="11"/>
  <c r="N2123" i="11"/>
  <c r="M2123" i="11"/>
  <c r="L2123" i="11"/>
  <c r="K2123" i="11"/>
  <c r="J2123" i="11"/>
  <c r="I2123" i="11"/>
  <c r="H2123" i="11"/>
  <c r="G2123" i="11"/>
  <c r="F2123" i="11"/>
  <c r="E2123" i="11"/>
  <c r="D2123" i="11"/>
  <c r="C2123" i="11"/>
  <c r="B2123" i="11"/>
  <c r="Q2122" i="11"/>
  <c r="P2122" i="11"/>
  <c r="O2122" i="11"/>
  <c r="N2122" i="11"/>
  <c r="M2122" i="11"/>
  <c r="L2122" i="11"/>
  <c r="K2122" i="11"/>
  <c r="J2122" i="11"/>
  <c r="I2122" i="11"/>
  <c r="H2122" i="11"/>
  <c r="G2122" i="11"/>
  <c r="F2122" i="11"/>
  <c r="E2122" i="11"/>
  <c r="D2122" i="11"/>
  <c r="C2122" i="11"/>
  <c r="B2122" i="11"/>
  <c r="Q2121" i="11"/>
  <c r="P2121" i="11"/>
  <c r="O2121" i="11"/>
  <c r="N2121" i="11"/>
  <c r="M2121" i="11"/>
  <c r="L2121" i="11"/>
  <c r="K2121" i="11"/>
  <c r="J2121" i="11"/>
  <c r="I2121" i="11"/>
  <c r="H2121" i="11"/>
  <c r="G2121" i="11"/>
  <c r="F2121" i="11"/>
  <c r="E2121" i="11"/>
  <c r="D2121" i="11"/>
  <c r="C2121" i="11"/>
  <c r="B2121" i="11"/>
  <c r="Q2120" i="11"/>
  <c r="P2120" i="11"/>
  <c r="O2120" i="11"/>
  <c r="N2120" i="11"/>
  <c r="M2120" i="11"/>
  <c r="L2120" i="11"/>
  <c r="K2120" i="11"/>
  <c r="J2120" i="11"/>
  <c r="I2120" i="11"/>
  <c r="H2120" i="11"/>
  <c r="G2120" i="11"/>
  <c r="F2120" i="11"/>
  <c r="E2120" i="11"/>
  <c r="D2120" i="11"/>
  <c r="C2120" i="11"/>
  <c r="B2120" i="11"/>
  <c r="Q2119" i="11"/>
  <c r="P2119" i="11"/>
  <c r="O2119" i="11"/>
  <c r="N2119" i="11"/>
  <c r="M2119" i="11"/>
  <c r="L2119" i="11"/>
  <c r="K2119" i="11"/>
  <c r="J2119" i="11"/>
  <c r="I2119" i="11"/>
  <c r="H2119" i="11"/>
  <c r="G2119" i="11"/>
  <c r="F2119" i="11"/>
  <c r="E2119" i="11"/>
  <c r="D2119" i="11"/>
  <c r="C2119" i="11"/>
  <c r="B2119" i="11"/>
  <c r="Q2118" i="11"/>
  <c r="P2118" i="11"/>
  <c r="O2118" i="11"/>
  <c r="N2118" i="11"/>
  <c r="M2118" i="11"/>
  <c r="L2118" i="11"/>
  <c r="K2118" i="11"/>
  <c r="J2118" i="11"/>
  <c r="I2118" i="11"/>
  <c r="H2118" i="11"/>
  <c r="G2118" i="11"/>
  <c r="F2118" i="11"/>
  <c r="E2118" i="11"/>
  <c r="D2118" i="11"/>
  <c r="C2118" i="11"/>
  <c r="B2118" i="11"/>
  <c r="Q2117" i="11"/>
  <c r="P2117" i="11"/>
  <c r="O2117" i="11"/>
  <c r="N2117" i="11"/>
  <c r="M2117" i="11"/>
  <c r="L2117" i="11"/>
  <c r="K2117" i="11"/>
  <c r="J2117" i="11"/>
  <c r="I2117" i="11"/>
  <c r="H2117" i="11"/>
  <c r="G2117" i="11"/>
  <c r="F2117" i="11"/>
  <c r="E2117" i="11"/>
  <c r="D2117" i="11"/>
  <c r="C2117" i="11"/>
  <c r="B2117" i="11"/>
  <c r="Q2116" i="11"/>
  <c r="P2116" i="11"/>
  <c r="O2116" i="11"/>
  <c r="N2116" i="11"/>
  <c r="M2116" i="11"/>
  <c r="L2116" i="11"/>
  <c r="K2116" i="11"/>
  <c r="J2116" i="11"/>
  <c r="I2116" i="11"/>
  <c r="H2116" i="11"/>
  <c r="G2116" i="11"/>
  <c r="F2116" i="11"/>
  <c r="E2116" i="11"/>
  <c r="D2116" i="11"/>
  <c r="C2116" i="11"/>
  <c r="B2116" i="11"/>
  <c r="Q2115" i="11"/>
  <c r="P2115" i="11"/>
  <c r="O2115" i="11"/>
  <c r="N2115" i="11"/>
  <c r="M2115" i="11"/>
  <c r="L2115" i="11"/>
  <c r="K2115" i="11"/>
  <c r="J2115" i="11"/>
  <c r="I2115" i="11"/>
  <c r="H2115" i="11"/>
  <c r="G2115" i="11"/>
  <c r="F2115" i="11"/>
  <c r="E2115" i="11"/>
  <c r="D2115" i="11"/>
  <c r="C2115" i="11"/>
  <c r="B2115" i="11"/>
  <c r="Q2114" i="11"/>
  <c r="P2114" i="11"/>
  <c r="O2114" i="11"/>
  <c r="N2114" i="11"/>
  <c r="M2114" i="11"/>
  <c r="L2114" i="11"/>
  <c r="K2114" i="11"/>
  <c r="J2114" i="11"/>
  <c r="I2114" i="11"/>
  <c r="H2114" i="11"/>
  <c r="G2114" i="11"/>
  <c r="F2114" i="11"/>
  <c r="E2114" i="11"/>
  <c r="D2114" i="11"/>
  <c r="C2114" i="11"/>
  <c r="B2114" i="11"/>
  <c r="Q2113" i="11"/>
  <c r="P2113" i="11"/>
  <c r="O2113" i="11"/>
  <c r="N2113" i="11"/>
  <c r="M2113" i="11"/>
  <c r="L2113" i="11"/>
  <c r="K2113" i="11"/>
  <c r="J2113" i="11"/>
  <c r="I2113" i="11"/>
  <c r="H2113" i="11"/>
  <c r="G2113" i="11"/>
  <c r="F2113" i="11"/>
  <c r="E2113" i="11"/>
  <c r="D2113" i="11"/>
  <c r="C2113" i="11"/>
  <c r="B2113" i="11"/>
  <c r="Q2112" i="11"/>
  <c r="P2112" i="11"/>
  <c r="O2112" i="11"/>
  <c r="N2112" i="11"/>
  <c r="M2112" i="11"/>
  <c r="L2112" i="11"/>
  <c r="K2112" i="11"/>
  <c r="J2112" i="11"/>
  <c r="I2112" i="11"/>
  <c r="H2112" i="11"/>
  <c r="G2112" i="11"/>
  <c r="F2112" i="11"/>
  <c r="E2112" i="11"/>
  <c r="D2112" i="11"/>
  <c r="C2112" i="11"/>
  <c r="B2112" i="11"/>
  <c r="Q2111" i="11"/>
  <c r="P2111" i="11"/>
  <c r="O2111" i="11"/>
  <c r="N2111" i="11"/>
  <c r="M2111" i="11"/>
  <c r="L2111" i="11"/>
  <c r="K2111" i="11"/>
  <c r="J2111" i="11"/>
  <c r="I2111" i="11"/>
  <c r="H2111" i="11"/>
  <c r="G2111" i="11"/>
  <c r="F2111" i="11"/>
  <c r="E2111" i="11"/>
  <c r="D2111" i="11"/>
  <c r="C2111" i="11"/>
  <c r="B2111" i="11"/>
  <c r="Q2110" i="11"/>
  <c r="P2110" i="11"/>
  <c r="O2110" i="11"/>
  <c r="N2110" i="11"/>
  <c r="M2110" i="11"/>
  <c r="L2110" i="11"/>
  <c r="K2110" i="11"/>
  <c r="J2110" i="11"/>
  <c r="I2110" i="11"/>
  <c r="H2110" i="11"/>
  <c r="G2110" i="11"/>
  <c r="F2110" i="11"/>
  <c r="E2110" i="11"/>
  <c r="D2110" i="11"/>
  <c r="C2110" i="11"/>
  <c r="B2110" i="11"/>
  <c r="Q2109" i="11"/>
  <c r="P2109" i="11"/>
  <c r="O2109" i="11"/>
  <c r="N2109" i="11"/>
  <c r="M2109" i="11"/>
  <c r="L2109" i="11"/>
  <c r="K2109" i="11"/>
  <c r="J2109" i="11"/>
  <c r="I2109" i="11"/>
  <c r="H2109" i="11"/>
  <c r="G2109" i="11"/>
  <c r="F2109" i="11"/>
  <c r="E2109" i="11"/>
  <c r="D2109" i="11"/>
  <c r="C2109" i="11"/>
  <c r="B2109" i="11"/>
  <c r="Q2108" i="11"/>
  <c r="P2108" i="11"/>
  <c r="O2108" i="11"/>
  <c r="N2108" i="11"/>
  <c r="M2108" i="11"/>
  <c r="L2108" i="11"/>
  <c r="K2108" i="11"/>
  <c r="J2108" i="11"/>
  <c r="I2108" i="11"/>
  <c r="H2108" i="11"/>
  <c r="G2108" i="11"/>
  <c r="F2108" i="11"/>
  <c r="E2108" i="11"/>
  <c r="D2108" i="11"/>
  <c r="C2108" i="11"/>
  <c r="B2108" i="11"/>
  <c r="Q2107" i="11"/>
  <c r="P2107" i="11"/>
  <c r="O2107" i="11"/>
  <c r="N2107" i="11"/>
  <c r="M2107" i="11"/>
  <c r="L2107" i="11"/>
  <c r="K2107" i="11"/>
  <c r="J2107" i="11"/>
  <c r="I2107" i="11"/>
  <c r="H2107" i="11"/>
  <c r="G2107" i="11"/>
  <c r="F2107" i="11"/>
  <c r="E2107" i="11"/>
  <c r="D2107" i="11"/>
  <c r="C2107" i="11"/>
  <c r="B2107" i="11"/>
  <c r="Q2106" i="11"/>
  <c r="P2106" i="11"/>
  <c r="O2106" i="11"/>
  <c r="N2106" i="11"/>
  <c r="M2106" i="11"/>
  <c r="L2106" i="11"/>
  <c r="K2106" i="11"/>
  <c r="J2106" i="11"/>
  <c r="I2106" i="11"/>
  <c r="H2106" i="11"/>
  <c r="G2106" i="11"/>
  <c r="F2106" i="11"/>
  <c r="E2106" i="11"/>
  <c r="D2106" i="11"/>
  <c r="C2106" i="11"/>
  <c r="B2106" i="11"/>
  <c r="Q2105" i="11"/>
  <c r="P2105" i="11"/>
  <c r="O2105" i="11"/>
  <c r="N2105" i="11"/>
  <c r="M2105" i="11"/>
  <c r="L2105" i="11"/>
  <c r="K2105" i="11"/>
  <c r="J2105" i="11"/>
  <c r="I2105" i="11"/>
  <c r="H2105" i="11"/>
  <c r="G2105" i="11"/>
  <c r="F2105" i="11"/>
  <c r="E2105" i="11"/>
  <c r="D2105" i="11"/>
  <c r="C2105" i="11"/>
  <c r="B2105" i="11"/>
  <c r="Q2104" i="11"/>
  <c r="P2104" i="11"/>
  <c r="O2104" i="11"/>
  <c r="N2104" i="11"/>
  <c r="M2104" i="11"/>
  <c r="L2104" i="11"/>
  <c r="K2104" i="11"/>
  <c r="J2104" i="11"/>
  <c r="I2104" i="11"/>
  <c r="H2104" i="11"/>
  <c r="G2104" i="11"/>
  <c r="F2104" i="11"/>
  <c r="E2104" i="11"/>
  <c r="D2104" i="11"/>
  <c r="C2104" i="11"/>
  <c r="B2104" i="11"/>
  <c r="Q2103" i="11"/>
  <c r="P2103" i="11"/>
  <c r="O2103" i="11"/>
  <c r="N2103" i="11"/>
  <c r="M2103" i="11"/>
  <c r="L2103" i="11"/>
  <c r="K2103" i="11"/>
  <c r="J2103" i="11"/>
  <c r="I2103" i="11"/>
  <c r="H2103" i="11"/>
  <c r="G2103" i="11"/>
  <c r="F2103" i="11"/>
  <c r="E2103" i="11"/>
  <c r="D2103" i="11"/>
  <c r="C2103" i="11"/>
  <c r="B2103" i="11"/>
  <c r="Q2102" i="11"/>
  <c r="P2102" i="11"/>
  <c r="O2102" i="11"/>
  <c r="N2102" i="11"/>
  <c r="M2102" i="11"/>
  <c r="L2102" i="11"/>
  <c r="K2102" i="11"/>
  <c r="J2102" i="11"/>
  <c r="I2102" i="11"/>
  <c r="H2102" i="11"/>
  <c r="G2102" i="11"/>
  <c r="F2102" i="11"/>
  <c r="E2102" i="11"/>
  <c r="D2102" i="11"/>
  <c r="C2102" i="11"/>
  <c r="B2102" i="11"/>
  <c r="Q2101" i="11"/>
  <c r="P2101" i="11"/>
  <c r="O2101" i="11"/>
  <c r="N2101" i="11"/>
  <c r="M2101" i="11"/>
  <c r="L2101" i="11"/>
  <c r="K2101" i="11"/>
  <c r="J2101" i="11"/>
  <c r="I2101" i="11"/>
  <c r="H2101" i="11"/>
  <c r="G2101" i="11"/>
  <c r="F2101" i="11"/>
  <c r="E2101" i="11"/>
  <c r="D2101" i="11"/>
  <c r="C2101" i="11"/>
  <c r="B2101" i="11"/>
  <c r="Q2100" i="11"/>
  <c r="P2100" i="11"/>
  <c r="O2100" i="11"/>
  <c r="N2100" i="11"/>
  <c r="M2100" i="11"/>
  <c r="L2100" i="11"/>
  <c r="K2100" i="11"/>
  <c r="J2100" i="11"/>
  <c r="I2100" i="11"/>
  <c r="H2100" i="11"/>
  <c r="G2100" i="11"/>
  <c r="F2100" i="11"/>
  <c r="E2100" i="11"/>
  <c r="D2100" i="11"/>
  <c r="C2100" i="11"/>
  <c r="B2100" i="11"/>
  <c r="Q2099" i="11"/>
  <c r="P2099" i="11"/>
  <c r="O2099" i="11"/>
  <c r="N2099" i="11"/>
  <c r="M2099" i="11"/>
  <c r="L2099" i="11"/>
  <c r="K2099" i="11"/>
  <c r="J2099" i="11"/>
  <c r="I2099" i="11"/>
  <c r="H2099" i="11"/>
  <c r="G2099" i="11"/>
  <c r="F2099" i="11"/>
  <c r="E2099" i="11"/>
  <c r="D2099" i="11"/>
  <c r="C2099" i="11"/>
  <c r="B2099" i="11"/>
  <c r="Q2098" i="11"/>
  <c r="P2098" i="11"/>
  <c r="O2098" i="11"/>
  <c r="N2098" i="11"/>
  <c r="M2098" i="11"/>
  <c r="L2098" i="11"/>
  <c r="K2098" i="11"/>
  <c r="J2098" i="11"/>
  <c r="I2098" i="11"/>
  <c r="H2098" i="11"/>
  <c r="G2098" i="11"/>
  <c r="F2098" i="11"/>
  <c r="E2098" i="11"/>
  <c r="D2098" i="11"/>
  <c r="C2098" i="11"/>
  <c r="B2098" i="11"/>
  <c r="Q2097" i="11"/>
  <c r="P2097" i="11"/>
  <c r="O2097" i="11"/>
  <c r="N2097" i="11"/>
  <c r="M2097" i="11"/>
  <c r="L2097" i="11"/>
  <c r="K2097" i="11"/>
  <c r="J2097" i="11"/>
  <c r="I2097" i="11"/>
  <c r="H2097" i="11"/>
  <c r="G2097" i="11"/>
  <c r="F2097" i="11"/>
  <c r="E2097" i="11"/>
  <c r="D2097" i="11"/>
  <c r="C2097" i="11"/>
  <c r="B2097" i="11"/>
  <c r="Q2096" i="11"/>
  <c r="P2096" i="11"/>
  <c r="O2096" i="11"/>
  <c r="N2096" i="11"/>
  <c r="M2096" i="11"/>
  <c r="L2096" i="11"/>
  <c r="K2096" i="11"/>
  <c r="J2096" i="11"/>
  <c r="I2096" i="11"/>
  <c r="H2096" i="11"/>
  <c r="G2096" i="11"/>
  <c r="F2096" i="11"/>
  <c r="E2096" i="11"/>
  <c r="D2096" i="11"/>
  <c r="C2096" i="11"/>
  <c r="B2096" i="11"/>
  <c r="Q2095" i="11"/>
  <c r="P2095" i="11"/>
  <c r="O2095" i="11"/>
  <c r="N2095" i="11"/>
  <c r="M2095" i="11"/>
  <c r="L2095" i="11"/>
  <c r="K2095" i="11"/>
  <c r="J2095" i="11"/>
  <c r="I2095" i="11"/>
  <c r="H2095" i="11"/>
  <c r="G2095" i="11"/>
  <c r="F2095" i="11"/>
  <c r="E2095" i="11"/>
  <c r="D2095" i="11"/>
  <c r="C2095" i="11"/>
  <c r="B2095" i="11"/>
  <c r="Q2094" i="11"/>
  <c r="P2094" i="11"/>
  <c r="O2094" i="11"/>
  <c r="N2094" i="11"/>
  <c r="M2094" i="11"/>
  <c r="L2094" i="11"/>
  <c r="K2094" i="11"/>
  <c r="J2094" i="11"/>
  <c r="I2094" i="11"/>
  <c r="H2094" i="11"/>
  <c r="G2094" i="11"/>
  <c r="F2094" i="11"/>
  <c r="E2094" i="11"/>
  <c r="D2094" i="11"/>
  <c r="C2094" i="11"/>
  <c r="B2094" i="11"/>
  <c r="Q2093" i="11"/>
  <c r="P2093" i="11"/>
  <c r="O2093" i="11"/>
  <c r="N2093" i="11"/>
  <c r="M2093" i="11"/>
  <c r="L2093" i="11"/>
  <c r="K2093" i="11"/>
  <c r="J2093" i="11"/>
  <c r="I2093" i="11"/>
  <c r="H2093" i="11"/>
  <c r="G2093" i="11"/>
  <c r="F2093" i="11"/>
  <c r="E2093" i="11"/>
  <c r="D2093" i="11"/>
  <c r="C2093" i="11"/>
  <c r="B2093" i="11"/>
  <c r="Q2092" i="11"/>
  <c r="P2092" i="11"/>
  <c r="O2092" i="11"/>
  <c r="N2092" i="11"/>
  <c r="M2092" i="11"/>
  <c r="L2092" i="11"/>
  <c r="K2092" i="11"/>
  <c r="J2092" i="11"/>
  <c r="I2092" i="11"/>
  <c r="H2092" i="11"/>
  <c r="G2092" i="11"/>
  <c r="F2092" i="11"/>
  <c r="E2092" i="11"/>
  <c r="D2092" i="11"/>
  <c r="C2092" i="11"/>
  <c r="B2092" i="11"/>
  <c r="Q2091" i="11"/>
  <c r="P2091" i="11"/>
  <c r="O2091" i="11"/>
  <c r="N2091" i="11"/>
  <c r="M2091" i="11"/>
  <c r="L2091" i="11"/>
  <c r="K2091" i="11"/>
  <c r="J2091" i="11"/>
  <c r="I2091" i="11"/>
  <c r="H2091" i="11"/>
  <c r="G2091" i="11"/>
  <c r="F2091" i="11"/>
  <c r="E2091" i="11"/>
  <c r="D2091" i="11"/>
  <c r="C2091" i="11"/>
  <c r="B2091" i="11"/>
  <c r="Q2090" i="11"/>
  <c r="P2090" i="11"/>
  <c r="O2090" i="11"/>
  <c r="N2090" i="11"/>
  <c r="M2090" i="11"/>
  <c r="L2090" i="11"/>
  <c r="K2090" i="11"/>
  <c r="J2090" i="11"/>
  <c r="I2090" i="11"/>
  <c r="H2090" i="11"/>
  <c r="G2090" i="11"/>
  <c r="F2090" i="11"/>
  <c r="E2090" i="11"/>
  <c r="D2090" i="11"/>
  <c r="C2090" i="11"/>
  <c r="B2090" i="11"/>
  <c r="Q2089" i="11"/>
  <c r="P2089" i="11"/>
  <c r="O2089" i="11"/>
  <c r="N2089" i="11"/>
  <c r="M2089" i="11"/>
  <c r="L2089" i="11"/>
  <c r="K2089" i="11"/>
  <c r="J2089" i="11"/>
  <c r="I2089" i="11"/>
  <c r="H2089" i="11"/>
  <c r="G2089" i="11"/>
  <c r="F2089" i="11"/>
  <c r="E2089" i="11"/>
  <c r="D2089" i="11"/>
  <c r="C2089" i="11"/>
  <c r="B2089" i="11"/>
  <c r="Q2088" i="11"/>
  <c r="P2088" i="11"/>
  <c r="O2088" i="11"/>
  <c r="N2088" i="11"/>
  <c r="M2088" i="11"/>
  <c r="L2088" i="11"/>
  <c r="K2088" i="11"/>
  <c r="J2088" i="11"/>
  <c r="I2088" i="11"/>
  <c r="H2088" i="11"/>
  <c r="G2088" i="11"/>
  <c r="F2088" i="11"/>
  <c r="E2088" i="11"/>
  <c r="D2088" i="11"/>
  <c r="C2088" i="11"/>
  <c r="B2088" i="11"/>
  <c r="Q2087" i="11"/>
  <c r="P2087" i="11"/>
  <c r="O2087" i="11"/>
  <c r="N2087" i="11"/>
  <c r="M2087" i="11"/>
  <c r="L2087" i="11"/>
  <c r="K2087" i="11"/>
  <c r="J2087" i="11"/>
  <c r="I2087" i="11"/>
  <c r="H2087" i="11"/>
  <c r="G2087" i="11"/>
  <c r="F2087" i="11"/>
  <c r="E2087" i="11"/>
  <c r="D2087" i="11"/>
  <c r="C2087" i="11"/>
  <c r="B2087" i="11"/>
  <c r="Q2086" i="11"/>
  <c r="P2086" i="11"/>
  <c r="O2086" i="11"/>
  <c r="N2086" i="11"/>
  <c r="M2086" i="11"/>
  <c r="L2086" i="11"/>
  <c r="K2086" i="11"/>
  <c r="J2086" i="11"/>
  <c r="I2086" i="11"/>
  <c r="H2086" i="11"/>
  <c r="G2086" i="11"/>
  <c r="F2086" i="11"/>
  <c r="E2086" i="11"/>
  <c r="D2086" i="11"/>
  <c r="C2086" i="11"/>
  <c r="B2086" i="11"/>
  <c r="Q2085" i="11"/>
  <c r="P2085" i="11"/>
  <c r="O2085" i="11"/>
  <c r="N2085" i="11"/>
  <c r="M2085" i="11"/>
  <c r="L2085" i="11"/>
  <c r="K2085" i="11"/>
  <c r="J2085" i="11"/>
  <c r="I2085" i="11"/>
  <c r="H2085" i="11"/>
  <c r="G2085" i="11"/>
  <c r="F2085" i="11"/>
  <c r="E2085" i="11"/>
  <c r="D2085" i="11"/>
  <c r="C2085" i="11"/>
  <c r="B2085" i="11"/>
  <c r="Q2084" i="11"/>
  <c r="P2084" i="11"/>
  <c r="O2084" i="11"/>
  <c r="N2084" i="11"/>
  <c r="M2084" i="11"/>
  <c r="L2084" i="11"/>
  <c r="K2084" i="11"/>
  <c r="J2084" i="11"/>
  <c r="I2084" i="11"/>
  <c r="H2084" i="11"/>
  <c r="G2084" i="11"/>
  <c r="F2084" i="11"/>
  <c r="E2084" i="11"/>
  <c r="D2084" i="11"/>
  <c r="C2084" i="11"/>
  <c r="B2084" i="11"/>
  <c r="Q2083" i="11"/>
  <c r="P2083" i="11"/>
  <c r="O2083" i="11"/>
  <c r="N2083" i="11"/>
  <c r="M2083" i="11"/>
  <c r="L2083" i="11"/>
  <c r="K2083" i="11"/>
  <c r="J2083" i="11"/>
  <c r="I2083" i="11"/>
  <c r="H2083" i="11"/>
  <c r="G2083" i="11"/>
  <c r="F2083" i="11"/>
  <c r="E2083" i="11"/>
  <c r="D2083" i="11"/>
  <c r="C2083" i="11"/>
  <c r="B2083" i="11"/>
  <c r="Q2082" i="11"/>
  <c r="P2082" i="11"/>
  <c r="O2082" i="11"/>
  <c r="N2082" i="11"/>
  <c r="M2082" i="11"/>
  <c r="L2082" i="11"/>
  <c r="K2082" i="11"/>
  <c r="J2082" i="11"/>
  <c r="I2082" i="11"/>
  <c r="H2082" i="11"/>
  <c r="G2082" i="11"/>
  <c r="F2082" i="11"/>
  <c r="E2082" i="11"/>
  <c r="D2082" i="11"/>
  <c r="C2082" i="11"/>
  <c r="B2082" i="11"/>
  <c r="Q2081" i="11"/>
  <c r="P2081" i="11"/>
  <c r="O2081" i="11"/>
  <c r="N2081" i="11"/>
  <c r="M2081" i="11"/>
  <c r="L2081" i="11"/>
  <c r="K2081" i="11"/>
  <c r="J2081" i="11"/>
  <c r="I2081" i="11"/>
  <c r="H2081" i="11"/>
  <c r="G2081" i="11"/>
  <c r="F2081" i="11"/>
  <c r="E2081" i="11"/>
  <c r="D2081" i="11"/>
  <c r="C2081" i="11"/>
  <c r="B2081" i="11"/>
  <c r="Q2080" i="11"/>
  <c r="P2080" i="11"/>
  <c r="O2080" i="11"/>
  <c r="N2080" i="11"/>
  <c r="M2080" i="11"/>
  <c r="L2080" i="11"/>
  <c r="K2080" i="11"/>
  <c r="J2080" i="11"/>
  <c r="I2080" i="11"/>
  <c r="H2080" i="11"/>
  <c r="G2080" i="11"/>
  <c r="F2080" i="11"/>
  <c r="E2080" i="11"/>
  <c r="D2080" i="11"/>
  <c r="C2080" i="11"/>
  <c r="B2080" i="11"/>
  <c r="Q2079" i="11"/>
  <c r="P2079" i="11"/>
  <c r="O2079" i="11"/>
  <c r="N2079" i="11"/>
  <c r="M2079" i="11"/>
  <c r="L2079" i="11"/>
  <c r="K2079" i="11"/>
  <c r="J2079" i="11"/>
  <c r="I2079" i="11"/>
  <c r="H2079" i="11"/>
  <c r="G2079" i="11"/>
  <c r="F2079" i="11"/>
  <c r="E2079" i="11"/>
  <c r="D2079" i="11"/>
  <c r="C2079" i="11"/>
  <c r="B2079" i="11"/>
  <c r="Q2078" i="11"/>
  <c r="P2078" i="11"/>
  <c r="O2078" i="11"/>
  <c r="N2078" i="11"/>
  <c r="M2078" i="11"/>
  <c r="L2078" i="11"/>
  <c r="K2078" i="11"/>
  <c r="J2078" i="11"/>
  <c r="I2078" i="11"/>
  <c r="H2078" i="11"/>
  <c r="G2078" i="11"/>
  <c r="F2078" i="11"/>
  <c r="E2078" i="11"/>
  <c r="D2078" i="11"/>
  <c r="C2078" i="11"/>
  <c r="B2078" i="11"/>
  <c r="Q2077" i="11"/>
  <c r="P2077" i="11"/>
  <c r="O2077" i="11"/>
  <c r="N2077" i="11"/>
  <c r="M2077" i="11"/>
  <c r="L2077" i="11"/>
  <c r="K2077" i="11"/>
  <c r="J2077" i="11"/>
  <c r="I2077" i="11"/>
  <c r="H2077" i="11"/>
  <c r="G2077" i="11"/>
  <c r="F2077" i="11"/>
  <c r="E2077" i="11"/>
  <c r="D2077" i="11"/>
  <c r="C2077" i="11"/>
  <c r="B2077" i="11"/>
  <c r="Q2076" i="11"/>
  <c r="P2076" i="11"/>
  <c r="O2076" i="11"/>
  <c r="N2076" i="11"/>
  <c r="M2076" i="11"/>
  <c r="L2076" i="11"/>
  <c r="K2076" i="11"/>
  <c r="J2076" i="11"/>
  <c r="I2076" i="11"/>
  <c r="H2076" i="11"/>
  <c r="G2076" i="11"/>
  <c r="F2076" i="11"/>
  <c r="E2076" i="11"/>
  <c r="D2076" i="11"/>
  <c r="C2076" i="11"/>
  <c r="B2076" i="11"/>
  <c r="Q2075" i="11"/>
  <c r="P2075" i="11"/>
  <c r="O2075" i="11"/>
  <c r="N2075" i="11"/>
  <c r="M2075" i="11"/>
  <c r="L2075" i="11"/>
  <c r="K2075" i="11"/>
  <c r="J2075" i="11"/>
  <c r="I2075" i="11"/>
  <c r="H2075" i="11"/>
  <c r="G2075" i="11"/>
  <c r="F2075" i="11"/>
  <c r="E2075" i="11"/>
  <c r="D2075" i="11"/>
  <c r="C2075" i="11"/>
  <c r="B2075" i="11"/>
  <c r="Q2074" i="11"/>
  <c r="P2074" i="11"/>
  <c r="O2074" i="11"/>
  <c r="N2074" i="11"/>
  <c r="M2074" i="11"/>
  <c r="L2074" i="11"/>
  <c r="K2074" i="11"/>
  <c r="J2074" i="11"/>
  <c r="I2074" i="11"/>
  <c r="H2074" i="11"/>
  <c r="G2074" i="11"/>
  <c r="F2074" i="11"/>
  <c r="E2074" i="11"/>
  <c r="D2074" i="11"/>
  <c r="C2074" i="11"/>
  <c r="B2074" i="11"/>
  <c r="Q2073" i="11"/>
  <c r="P2073" i="11"/>
  <c r="O2073" i="11"/>
  <c r="N2073" i="11"/>
  <c r="M2073" i="11"/>
  <c r="L2073" i="11"/>
  <c r="K2073" i="11"/>
  <c r="J2073" i="11"/>
  <c r="I2073" i="11"/>
  <c r="H2073" i="11"/>
  <c r="G2073" i="11"/>
  <c r="F2073" i="11"/>
  <c r="E2073" i="11"/>
  <c r="D2073" i="11"/>
  <c r="C2073" i="11"/>
  <c r="B2073" i="11"/>
  <c r="Q2072" i="11"/>
  <c r="P2072" i="11"/>
  <c r="O2072" i="11"/>
  <c r="N2072" i="11"/>
  <c r="M2072" i="11"/>
  <c r="L2072" i="11"/>
  <c r="K2072" i="11"/>
  <c r="J2072" i="11"/>
  <c r="I2072" i="11"/>
  <c r="H2072" i="11"/>
  <c r="G2072" i="11"/>
  <c r="F2072" i="11"/>
  <c r="E2072" i="11"/>
  <c r="D2072" i="11"/>
  <c r="C2072" i="11"/>
  <c r="B2072" i="11"/>
  <c r="Q2071" i="11"/>
  <c r="P2071" i="11"/>
  <c r="O2071" i="11"/>
  <c r="N2071" i="11"/>
  <c r="M2071" i="11"/>
  <c r="L2071" i="11"/>
  <c r="K2071" i="11"/>
  <c r="J2071" i="11"/>
  <c r="I2071" i="11"/>
  <c r="H2071" i="11"/>
  <c r="G2071" i="11"/>
  <c r="F2071" i="11"/>
  <c r="E2071" i="11"/>
  <c r="D2071" i="11"/>
  <c r="C2071" i="11"/>
  <c r="B2071" i="11"/>
  <c r="Q2070" i="11"/>
  <c r="P2070" i="11"/>
  <c r="O2070" i="11"/>
  <c r="N2070" i="11"/>
  <c r="M2070" i="11"/>
  <c r="L2070" i="11"/>
  <c r="K2070" i="11"/>
  <c r="J2070" i="11"/>
  <c r="I2070" i="11"/>
  <c r="H2070" i="11"/>
  <c r="G2070" i="11"/>
  <c r="F2070" i="11"/>
  <c r="E2070" i="11"/>
  <c r="D2070" i="11"/>
  <c r="C2070" i="11"/>
  <c r="B2070" i="11"/>
  <c r="Q2069" i="11"/>
  <c r="P2069" i="11"/>
  <c r="O2069" i="11"/>
  <c r="N2069" i="11"/>
  <c r="M2069" i="11"/>
  <c r="L2069" i="11"/>
  <c r="K2069" i="11"/>
  <c r="J2069" i="11"/>
  <c r="I2069" i="11"/>
  <c r="H2069" i="11"/>
  <c r="G2069" i="11"/>
  <c r="F2069" i="11"/>
  <c r="E2069" i="11"/>
  <c r="D2069" i="11"/>
  <c r="C2069" i="11"/>
  <c r="B2069" i="11"/>
  <c r="Q2068" i="11"/>
  <c r="P2068" i="11"/>
  <c r="O2068" i="11"/>
  <c r="N2068" i="11"/>
  <c r="M2068" i="11"/>
  <c r="L2068" i="11"/>
  <c r="K2068" i="11"/>
  <c r="J2068" i="11"/>
  <c r="I2068" i="11"/>
  <c r="H2068" i="11"/>
  <c r="G2068" i="11"/>
  <c r="F2068" i="11"/>
  <c r="E2068" i="11"/>
  <c r="D2068" i="11"/>
  <c r="C2068" i="11"/>
  <c r="B2068" i="11"/>
  <c r="Q2067" i="11"/>
  <c r="P2067" i="11"/>
  <c r="O2067" i="11"/>
  <c r="N2067" i="11"/>
  <c r="M2067" i="11"/>
  <c r="L2067" i="11"/>
  <c r="K2067" i="11"/>
  <c r="J2067" i="11"/>
  <c r="I2067" i="11"/>
  <c r="H2067" i="11"/>
  <c r="G2067" i="11"/>
  <c r="F2067" i="11"/>
  <c r="E2067" i="11"/>
  <c r="D2067" i="11"/>
  <c r="C2067" i="11"/>
  <c r="B2067" i="11"/>
  <c r="Q2066" i="11"/>
  <c r="P2066" i="11"/>
  <c r="O2066" i="11"/>
  <c r="N2066" i="11"/>
  <c r="M2066" i="11"/>
  <c r="L2066" i="11"/>
  <c r="K2066" i="11"/>
  <c r="J2066" i="11"/>
  <c r="I2066" i="11"/>
  <c r="H2066" i="11"/>
  <c r="G2066" i="11"/>
  <c r="F2066" i="11"/>
  <c r="E2066" i="11"/>
  <c r="D2066" i="11"/>
  <c r="C2066" i="11"/>
  <c r="B2066" i="11"/>
  <c r="Q2065" i="11"/>
  <c r="P2065" i="11"/>
  <c r="O2065" i="11"/>
  <c r="N2065" i="11"/>
  <c r="M2065" i="11"/>
  <c r="L2065" i="11"/>
  <c r="K2065" i="11"/>
  <c r="J2065" i="11"/>
  <c r="I2065" i="11"/>
  <c r="H2065" i="11"/>
  <c r="G2065" i="11"/>
  <c r="F2065" i="11"/>
  <c r="E2065" i="11"/>
  <c r="D2065" i="11"/>
  <c r="C2065" i="11"/>
  <c r="B2065" i="11"/>
  <c r="Q2064" i="11"/>
  <c r="P2064" i="11"/>
  <c r="O2064" i="11"/>
  <c r="N2064" i="11"/>
  <c r="M2064" i="11"/>
  <c r="L2064" i="11"/>
  <c r="K2064" i="11"/>
  <c r="J2064" i="11"/>
  <c r="I2064" i="11"/>
  <c r="H2064" i="11"/>
  <c r="G2064" i="11"/>
  <c r="F2064" i="11"/>
  <c r="E2064" i="11"/>
  <c r="D2064" i="11"/>
  <c r="C2064" i="11"/>
  <c r="B2064" i="11"/>
  <c r="Q2063" i="11"/>
  <c r="P2063" i="11"/>
  <c r="O2063" i="11"/>
  <c r="N2063" i="11"/>
  <c r="M2063" i="11"/>
  <c r="L2063" i="11"/>
  <c r="K2063" i="11"/>
  <c r="J2063" i="11"/>
  <c r="I2063" i="11"/>
  <c r="H2063" i="11"/>
  <c r="G2063" i="11"/>
  <c r="F2063" i="11"/>
  <c r="E2063" i="11"/>
  <c r="D2063" i="11"/>
  <c r="C2063" i="11"/>
  <c r="B2063" i="11"/>
  <c r="Q2062" i="11"/>
  <c r="P2062" i="11"/>
  <c r="O2062" i="11"/>
  <c r="N2062" i="11"/>
  <c r="M2062" i="11"/>
  <c r="L2062" i="11"/>
  <c r="K2062" i="11"/>
  <c r="J2062" i="11"/>
  <c r="I2062" i="11"/>
  <c r="H2062" i="11"/>
  <c r="G2062" i="11"/>
  <c r="F2062" i="11"/>
  <c r="E2062" i="11"/>
  <c r="D2062" i="11"/>
  <c r="C2062" i="11"/>
  <c r="B2062" i="11"/>
  <c r="Q2061" i="11"/>
  <c r="P2061" i="11"/>
  <c r="O2061" i="11"/>
  <c r="N2061" i="11"/>
  <c r="M2061" i="11"/>
  <c r="L2061" i="11"/>
  <c r="K2061" i="11"/>
  <c r="J2061" i="11"/>
  <c r="I2061" i="11"/>
  <c r="H2061" i="11"/>
  <c r="G2061" i="11"/>
  <c r="F2061" i="11"/>
  <c r="E2061" i="11"/>
  <c r="D2061" i="11"/>
  <c r="C2061" i="11"/>
  <c r="B2061" i="11"/>
  <c r="Q2060" i="11"/>
  <c r="P2060" i="11"/>
  <c r="O2060" i="11"/>
  <c r="N2060" i="11"/>
  <c r="M2060" i="11"/>
  <c r="L2060" i="11"/>
  <c r="K2060" i="11"/>
  <c r="J2060" i="11"/>
  <c r="I2060" i="11"/>
  <c r="H2060" i="11"/>
  <c r="G2060" i="11"/>
  <c r="F2060" i="11"/>
  <c r="E2060" i="11"/>
  <c r="D2060" i="11"/>
  <c r="C2060" i="11"/>
  <c r="B2060" i="11"/>
  <c r="Q2059" i="11"/>
  <c r="P2059" i="11"/>
  <c r="O2059" i="11"/>
  <c r="N2059" i="11"/>
  <c r="M2059" i="11"/>
  <c r="L2059" i="11"/>
  <c r="K2059" i="11"/>
  <c r="J2059" i="11"/>
  <c r="I2059" i="11"/>
  <c r="H2059" i="11"/>
  <c r="G2059" i="11"/>
  <c r="F2059" i="11"/>
  <c r="E2059" i="11"/>
  <c r="D2059" i="11"/>
  <c r="C2059" i="11"/>
  <c r="B2059" i="11"/>
  <c r="Q2058" i="11"/>
  <c r="P2058" i="11"/>
  <c r="O2058" i="11"/>
  <c r="N2058" i="11"/>
  <c r="M2058" i="11"/>
  <c r="L2058" i="11"/>
  <c r="K2058" i="11"/>
  <c r="J2058" i="11"/>
  <c r="I2058" i="11"/>
  <c r="H2058" i="11"/>
  <c r="G2058" i="11"/>
  <c r="F2058" i="11"/>
  <c r="E2058" i="11"/>
  <c r="D2058" i="11"/>
  <c r="C2058" i="11"/>
  <c r="B2058" i="11"/>
  <c r="Q2057" i="11"/>
  <c r="P2057" i="11"/>
  <c r="O2057" i="11"/>
  <c r="N2057" i="11"/>
  <c r="M2057" i="11"/>
  <c r="L2057" i="11"/>
  <c r="K2057" i="11"/>
  <c r="J2057" i="11"/>
  <c r="I2057" i="11"/>
  <c r="H2057" i="11"/>
  <c r="G2057" i="11"/>
  <c r="F2057" i="11"/>
  <c r="E2057" i="11"/>
  <c r="D2057" i="11"/>
  <c r="C2057" i="11"/>
  <c r="B2057" i="11"/>
  <c r="Q2056" i="11"/>
  <c r="P2056" i="11"/>
  <c r="O2056" i="11"/>
  <c r="N2056" i="11"/>
  <c r="M2056" i="11"/>
  <c r="L2056" i="11"/>
  <c r="K2056" i="11"/>
  <c r="J2056" i="11"/>
  <c r="I2056" i="11"/>
  <c r="H2056" i="11"/>
  <c r="G2056" i="11"/>
  <c r="F2056" i="11"/>
  <c r="E2056" i="11"/>
  <c r="D2056" i="11"/>
  <c r="C2056" i="11"/>
  <c r="B2056" i="11"/>
  <c r="Q2055" i="11"/>
  <c r="P2055" i="11"/>
  <c r="O2055" i="11"/>
  <c r="N2055" i="11"/>
  <c r="M2055" i="11"/>
  <c r="L2055" i="11"/>
  <c r="K2055" i="11"/>
  <c r="J2055" i="11"/>
  <c r="I2055" i="11"/>
  <c r="H2055" i="11"/>
  <c r="G2055" i="11"/>
  <c r="F2055" i="11"/>
  <c r="E2055" i="11"/>
  <c r="D2055" i="11"/>
  <c r="C2055" i="11"/>
  <c r="B2055" i="11"/>
  <c r="Q2054" i="11"/>
  <c r="P2054" i="11"/>
  <c r="O2054" i="11"/>
  <c r="N2054" i="11"/>
  <c r="M2054" i="11"/>
  <c r="L2054" i="11"/>
  <c r="K2054" i="11"/>
  <c r="J2054" i="11"/>
  <c r="I2054" i="11"/>
  <c r="H2054" i="11"/>
  <c r="G2054" i="11"/>
  <c r="F2054" i="11"/>
  <c r="E2054" i="11"/>
  <c r="D2054" i="11"/>
  <c r="C2054" i="11"/>
  <c r="B2054" i="11"/>
  <c r="Q2053" i="11"/>
  <c r="P2053" i="11"/>
  <c r="O2053" i="11"/>
  <c r="N2053" i="11"/>
  <c r="M2053" i="11"/>
  <c r="L2053" i="11"/>
  <c r="K2053" i="11"/>
  <c r="J2053" i="11"/>
  <c r="I2053" i="11"/>
  <c r="H2053" i="11"/>
  <c r="G2053" i="11"/>
  <c r="F2053" i="11"/>
  <c r="E2053" i="11"/>
  <c r="D2053" i="11"/>
  <c r="C2053" i="11"/>
  <c r="B2053" i="11"/>
  <c r="Q2052" i="11"/>
  <c r="P2052" i="11"/>
  <c r="O2052" i="11"/>
  <c r="N2052" i="11"/>
  <c r="M2052" i="11"/>
  <c r="L2052" i="11"/>
  <c r="K2052" i="11"/>
  <c r="J2052" i="11"/>
  <c r="I2052" i="11"/>
  <c r="H2052" i="11"/>
  <c r="G2052" i="11"/>
  <c r="F2052" i="11"/>
  <c r="E2052" i="11"/>
  <c r="D2052" i="11"/>
  <c r="C2052" i="11"/>
  <c r="B2052" i="11"/>
  <c r="Q2051" i="11"/>
  <c r="P2051" i="11"/>
  <c r="O2051" i="11"/>
  <c r="N2051" i="11"/>
  <c r="M2051" i="11"/>
  <c r="L2051" i="11"/>
  <c r="K2051" i="11"/>
  <c r="J2051" i="11"/>
  <c r="I2051" i="11"/>
  <c r="H2051" i="11"/>
  <c r="G2051" i="11"/>
  <c r="F2051" i="11"/>
  <c r="E2051" i="11"/>
  <c r="D2051" i="11"/>
  <c r="C2051" i="11"/>
  <c r="B2051" i="11"/>
  <c r="Q2050" i="11"/>
  <c r="P2050" i="11"/>
  <c r="O2050" i="11"/>
  <c r="N2050" i="11"/>
  <c r="M2050" i="11"/>
  <c r="L2050" i="11"/>
  <c r="K2050" i="11"/>
  <c r="J2050" i="11"/>
  <c r="I2050" i="11"/>
  <c r="H2050" i="11"/>
  <c r="G2050" i="11"/>
  <c r="F2050" i="11"/>
  <c r="E2050" i="11"/>
  <c r="D2050" i="11"/>
  <c r="C2050" i="11"/>
  <c r="B2050" i="11"/>
  <c r="Q2049" i="11"/>
  <c r="P2049" i="11"/>
  <c r="O2049" i="11"/>
  <c r="N2049" i="11"/>
  <c r="M2049" i="11"/>
  <c r="L2049" i="11"/>
  <c r="K2049" i="11"/>
  <c r="J2049" i="11"/>
  <c r="I2049" i="11"/>
  <c r="H2049" i="11"/>
  <c r="G2049" i="11"/>
  <c r="F2049" i="11"/>
  <c r="E2049" i="11"/>
  <c r="D2049" i="11"/>
  <c r="C2049" i="11"/>
  <c r="B2049" i="11"/>
  <c r="Q2048" i="11"/>
  <c r="P2048" i="11"/>
  <c r="O2048" i="11"/>
  <c r="N2048" i="11"/>
  <c r="M2048" i="11"/>
  <c r="L2048" i="11"/>
  <c r="K2048" i="11"/>
  <c r="J2048" i="11"/>
  <c r="I2048" i="11"/>
  <c r="H2048" i="11"/>
  <c r="G2048" i="11"/>
  <c r="F2048" i="11"/>
  <c r="E2048" i="11"/>
  <c r="D2048" i="11"/>
  <c r="C2048" i="11"/>
  <c r="B2048" i="11"/>
  <c r="Q2047" i="11"/>
  <c r="P2047" i="11"/>
  <c r="O2047" i="11"/>
  <c r="N2047" i="11"/>
  <c r="M2047" i="11"/>
  <c r="L2047" i="11"/>
  <c r="K2047" i="11"/>
  <c r="J2047" i="11"/>
  <c r="I2047" i="11"/>
  <c r="H2047" i="11"/>
  <c r="G2047" i="11"/>
  <c r="F2047" i="11"/>
  <c r="E2047" i="11"/>
  <c r="D2047" i="11"/>
  <c r="C2047" i="11"/>
  <c r="B2047" i="11"/>
  <c r="Q2046" i="11"/>
  <c r="P2046" i="11"/>
  <c r="O2046" i="11"/>
  <c r="N2046" i="11"/>
  <c r="M2046" i="11"/>
  <c r="L2046" i="11"/>
  <c r="K2046" i="11"/>
  <c r="J2046" i="11"/>
  <c r="I2046" i="11"/>
  <c r="H2046" i="11"/>
  <c r="G2046" i="11"/>
  <c r="F2046" i="11"/>
  <c r="E2046" i="11"/>
  <c r="D2046" i="11"/>
  <c r="C2046" i="11"/>
  <c r="B2046" i="11"/>
  <c r="Q2045" i="11"/>
  <c r="P2045" i="11"/>
  <c r="O2045" i="11"/>
  <c r="N2045" i="11"/>
  <c r="M2045" i="11"/>
  <c r="L2045" i="11"/>
  <c r="K2045" i="11"/>
  <c r="J2045" i="11"/>
  <c r="I2045" i="11"/>
  <c r="H2045" i="11"/>
  <c r="G2045" i="11"/>
  <c r="F2045" i="11"/>
  <c r="E2045" i="11"/>
  <c r="D2045" i="11"/>
  <c r="C2045" i="11"/>
  <c r="B2045" i="11"/>
  <c r="Q2044" i="11"/>
  <c r="P2044" i="11"/>
  <c r="O2044" i="11"/>
  <c r="N2044" i="11"/>
  <c r="M2044" i="11"/>
  <c r="L2044" i="11"/>
  <c r="K2044" i="11"/>
  <c r="J2044" i="11"/>
  <c r="I2044" i="11"/>
  <c r="H2044" i="11"/>
  <c r="G2044" i="11"/>
  <c r="F2044" i="11"/>
  <c r="E2044" i="11"/>
  <c r="D2044" i="11"/>
  <c r="C2044" i="11"/>
  <c r="B2044" i="11"/>
  <c r="Q2043" i="11"/>
  <c r="P2043" i="11"/>
  <c r="O2043" i="11"/>
  <c r="N2043" i="11"/>
  <c r="M2043" i="11"/>
  <c r="L2043" i="11"/>
  <c r="K2043" i="11"/>
  <c r="J2043" i="11"/>
  <c r="I2043" i="11"/>
  <c r="H2043" i="11"/>
  <c r="G2043" i="11"/>
  <c r="F2043" i="11"/>
  <c r="E2043" i="11"/>
  <c r="D2043" i="11"/>
  <c r="C2043" i="11"/>
  <c r="B2043" i="11"/>
  <c r="Q2042" i="11"/>
  <c r="P2042" i="11"/>
  <c r="O2042" i="11"/>
  <c r="N2042" i="11"/>
  <c r="M2042" i="11"/>
  <c r="L2042" i="11"/>
  <c r="K2042" i="11"/>
  <c r="J2042" i="11"/>
  <c r="I2042" i="11"/>
  <c r="H2042" i="11"/>
  <c r="G2042" i="11"/>
  <c r="F2042" i="11"/>
  <c r="E2042" i="11"/>
  <c r="D2042" i="11"/>
  <c r="C2042" i="11"/>
  <c r="B2042" i="11"/>
  <c r="Q2041" i="11"/>
  <c r="P2041" i="11"/>
  <c r="O2041" i="11"/>
  <c r="N2041" i="11"/>
  <c r="M2041" i="11"/>
  <c r="L2041" i="11"/>
  <c r="K2041" i="11"/>
  <c r="J2041" i="11"/>
  <c r="I2041" i="11"/>
  <c r="H2041" i="11"/>
  <c r="G2041" i="11"/>
  <c r="F2041" i="11"/>
  <c r="E2041" i="11"/>
  <c r="D2041" i="11"/>
  <c r="C2041" i="11"/>
  <c r="B2041" i="11"/>
  <c r="Q2040" i="11"/>
  <c r="P2040" i="11"/>
  <c r="O2040" i="11"/>
  <c r="N2040" i="11"/>
  <c r="M2040" i="11"/>
  <c r="L2040" i="11"/>
  <c r="K2040" i="11"/>
  <c r="J2040" i="11"/>
  <c r="I2040" i="11"/>
  <c r="H2040" i="11"/>
  <c r="G2040" i="11"/>
  <c r="F2040" i="11"/>
  <c r="E2040" i="11"/>
  <c r="D2040" i="11"/>
  <c r="C2040" i="11"/>
  <c r="B2040" i="11"/>
  <c r="Q2039" i="11"/>
  <c r="P2039" i="11"/>
  <c r="O2039" i="11"/>
  <c r="N2039" i="11"/>
  <c r="M2039" i="11"/>
  <c r="L2039" i="11"/>
  <c r="K2039" i="11"/>
  <c r="J2039" i="11"/>
  <c r="I2039" i="11"/>
  <c r="H2039" i="11"/>
  <c r="G2039" i="11"/>
  <c r="F2039" i="11"/>
  <c r="E2039" i="11"/>
  <c r="D2039" i="11"/>
  <c r="C2039" i="11"/>
  <c r="B2039" i="11"/>
  <c r="Q2038" i="11"/>
  <c r="P2038" i="11"/>
  <c r="O2038" i="11"/>
  <c r="N2038" i="11"/>
  <c r="M2038" i="11"/>
  <c r="L2038" i="11"/>
  <c r="K2038" i="11"/>
  <c r="J2038" i="11"/>
  <c r="I2038" i="11"/>
  <c r="H2038" i="11"/>
  <c r="G2038" i="11"/>
  <c r="F2038" i="11"/>
  <c r="E2038" i="11"/>
  <c r="D2038" i="11"/>
  <c r="C2038" i="11"/>
  <c r="B2038" i="11"/>
  <c r="Q2037" i="11"/>
  <c r="P2037" i="11"/>
  <c r="O2037" i="11"/>
  <c r="N2037" i="11"/>
  <c r="M2037" i="11"/>
  <c r="L2037" i="11"/>
  <c r="K2037" i="11"/>
  <c r="J2037" i="11"/>
  <c r="I2037" i="11"/>
  <c r="H2037" i="11"/>
  <c r="G2037" i="11"/>
  <c r="F2037" i="11"/>
  <c r="E2037" i="11"/>
  <c r="D2037" i="11"/>
  <c r="C2037" i="11"/>
  <c r="B2037" i="11"/>
  <c r="Q2036" i="11"/>
  <c r="P2036" i="11"/>
  <c r="O2036" i="11"/>
  <c r="N2036" i="11"/>
  <c r="M2036" i="11"/>
  <c r="L2036" i="11"/>
  <c r="K2036" i="11"/>
  <c r="J2036" i="11"/>
  <c r="I2036" i="11"/>
  <c r="H2036" i="11"/>
  <c r="G2036" i="11"/>
  <c r="F2036" i="11"/>
  <c r="E2036" i="11"/>
  <c r="D2036" i="11"/>
  <c r="C2036" i="11"/>
  <c r="B2036" i="11"/>
  <c r="Q2035" i="11"/>
  <c r="P2035" i="11"/>
  <c r="O2035" i="11"/>
  <c r="N2035" i="11"/>
  <c r="M2035" i="11"/>
  <c r="L2035" i="11"/>
  <c r="K2035" i="11"/>
  <c r="J2035" i="11"/>
  <c r="I2035" i="11"/>
  <c r="H2035" i="11"/>
  <c r="G2035" i="11"/>
  <c r="F2035" i="11"/>
  <c r="E2035" i="11"/>
  <c r="D2035" i="11"/>
  <c r="C2035" i="11"/>
  <c r="B2035" i="11"/>
  <c r="Q2034" i="11"/>
  <c r="P2034" i="11"/>
  <c r="O2034" i="11"/>
  <c r="N2034" i="11"/>
  <c r="M2034" i="11"/>
  <c r="L2034" i="11"/>
  <c r="K2034" i="11"/>
  <c r="J2034" i="11"/>
  <c r="I2034" i="11"/>
  <c r="H2034" i="11"/>
  <c r="G2034" i="11"/>
  <c r="F2034" i="11"/>
  <c r="E2034" i="11"/>
  <c r="D2034" i="11"/>
  <c r="C2034" i="11"/>
  <c r="B2034" i="11"/>
  <c r="Q2033" i="11"/>
  <c r="P2033" i="11"/>
  <c r="O2033" i="11"/>
  <c r="N2033" i="11"/>
  <c r="M2033" i="11"/>
  <c r="L2033" i="11"/>
  <c r="K2033" i="11"/>
  <c r="J2033" i="11"/>
  <c r="I2033" i="11"/>
  <c r="H2033" i="11"/>
  <c r="G2033" i="11"/>
  <c r="F2033" i="11"/>
  <c r="E2033" i="11"/>
  <c r="D2033" i="11"/>
  <c r="C2033" i="11"/>
  <c r="B2033" i="11"/>
  <c r="Q2032" i="11"/>
  <c r="P2032" i="11"/>
  <c r="O2032" i="11"/>
  <c r="N2032" i="11"/>
  <c r="M2032" i="11"/>
  <c r="L2032" i="11"/>
  <c r="K2032" i="11"/>
  <c r="J2032" i="11"/>
  <c r="I2032" i="11"/>
  <c r="H2032" i="11"/>
  <c r="G2032" i="11"/>
  <c r="F2032" i="11"/>
  <c r="E2032" i="11"/>
  <c r="D2032" i="11"/>
  <c r="C2032" i="11"/>
  <c r="B2032" i="11"/>
  <c r="Q2031" i="11"/>
  <c r="P2031" i="11"/>
  <c r="O2031" i="11"/>
  <c r="N2031" i="11"/>
  <c r="M2031" i="11"/>
  <c r="L2031" i="11"/>
  <c r="K2031" i="11"/>
  <c r="J2031" i="11"/>
  <c r="I2031" i="11"/>
  <c r="H2031" i="11"/>
  <c r="G2031" i="11"/>
  <c r="F2031" i="11"/>
  <c r="E2031" i="11"/>
  <c r="D2031" i="11"/>
  <c r="C2031" i="11"/>
  <c r="B2031" i="11"/>
  <c r="Q2030" i="11"/>
  <c r="P2030" i="11"/>
  <c r="O2030" i="11"/>
  <c r="N2030" i="11"/>
  <c r="M2030" i="11"/>
  <c r="L2030" i="11"/>
  <c r="K2030" i="11"/>
  <c r="J2030" i="11"/>
  <c r="I2030" i="11"/>
  <c r="H2030" i="11"/>
  <c r="G2030" i="11"/>
  <c r="F2030" i="11"/>
  <c r="E2030" i="11"/>
  <c r="D2030" i="11"/>
  <c r="C2030" i="11"/>
  <c r="B2030" i="11"/>
  <c r="Q2029" i="11"/>
  <c r="P2029" i="11"/>
  <c r="O2029" i="11"/>
  <c r="N2029" i="11"/>
  <c r="M2029" i="11"/>
  <c r="L2029" i="11"/>
  <c r="K2029" i="11"/>
  <c r="J2029" i="11"/>
  <c r="I2029" i="11"/>
  <c r="H2029" i="11"/>
  <c r="G2029" i="11"/>
  <c r="F2029" i="11"/>
  <c r="E2029" i="11"/>
  <c r="D2029" i="11"/>
  <c r="C2029" i="11"/>
  <c r="B2029" i="11"/>
  <c r="Q2028" i="11"/>
  <c r="P2028" i="11"/>
  <c r="O2028" i="11"/>
  <c r="N2028" i="11"/>
  <c r="M2028" i="11"/>
  <c r="L2028" i="11"/>
  <c r="K2028" i="11"/>
  <c r="J2028" i="11"/>
  <c r="I2028" i="11"/>
  <c r="H2028" i="11"/>
  <c r="G2028" i="11"/>
  <c r="F2028" i="11"/>
  <c r="E2028" i="11"/>
  <c r="D2028" i="11"/>
  <c r="C2028" i="11"/>
  <c r="B2028" i="11"/>
  <c r="Q2027" i="11"/>
  <c r="P2027" i="11"/>
  <c r="O2027" i="11"/>
  <c r="N2027" i="11"/>
  <c r="M2027" i="11"/>
  <c r="L2027" i="11"/>
  <c r="K2027" i="11"/>
  <c r="J2027" i="11"/>
  <c r="I2027" i="11"/>
  <c r="H2027" i="11"/>
  <c r="G2027" i="11"/>
  <c r="F2027" i="11"/>
  <c r="E2027" i="11"/>
  <c r="D2027" i="11"/>
  <c r="C2027" i="11"/>
  <c r="B2027" i="11"/>
  <c r="Q2026" i="11"/>
  <c r="P2026" i="11"/>
  <c r="O2026" i="11"/>
  <c r="N2026" i="11"/>
  <c r="M2026" i="11"/>
  <c r="L2026" i="11"/>
  <c r="K2026" i="11"/>
  <c r="J2026" i="11"/>
  <c r="I2026" i="11"/>
  <c r="H2026" i="11"/>
  <c r="G2026" i="11"/>
  <c r="F2026" i="11"/>
  <c r="E2026" i="11"/>
  <c r="D2026" i="11"/>
  <c r="C2026" i="11"/>
  <c r="B2026" i="11"/>
  <c r="Q2025" i="11"/>
  <c r="P2025" i="11"/>
  <c r="O2025" i="11"/>
  <c r="N2025" i="11"/>
  <c r="M2025" i="11"/>
  <c r="L2025" i="11"/>
  <c r="K2025" i="11"/>
  <c r="J2025" i="11"/>
  <c r="I2025" i="11"/>
  <c r="H2025" i="11"/>
  <c r="G2025" i="11"/>
  <c r="F2025" i="11"/>
  <c r="E2025" i="11"/>
  <c r="D2025" i="11"/>
  <c r="C2025" i="11"/>
  <c r="B2025" i="11"/>
  <c r="Q2024" i="11"/>
  <c r="P2024" i="11"/>
  <c r="O2024" i="11"/>
  <c r="N2024" i="11"/>
  <c r="M2024" i="11"/>
  <c r="L2024" i="11"/>
  <c r="K2024" i="11"/>
  <c r="J2024" i="11"/>
  <c r="I2024" i="11"/>
  <c r="H2024" i="11"/>
  <c r="G2024" i="11"/>
  <c r="F2024" i="11"/>
  <c r="E2024" i="11"/>
  <c r="D2024" i="11"/>
  <c r="C2024" i="11"/>
  <c r="B2024" i="11"/>
  <c r="Q2023" i="11"/>
  <c r="P2023" i="11"/>
  <c r="O2023" i="11"/>
  <c r="N2023" i="11"/>
  <c r="M2023" i="11"/>
  <c r="L2023" i="11"/>
  <c r="K2023" i="11"/>
  <c r="J2023" i="11"/>
  <c r="I2023" i="11"/>
  <c r="H2023" i="11"/>
  <c r="G2023" i="11"/>
  <c r="F2023" i="11"/>
  <c r="E2023" i="11"/>
  <c r="D2023" i="11"/>
  <c r="C2023" i="11"/>
  <c r="B2023" i="11"/>
  <c r="Q2022" i="11"/>
  <c r="P2022" i="11"/>
  <c r="O2022" i="11"/>
  <c r="N2022" i="11"/>
  <c r="M2022" i="11"/>
  <c r="L2022" i="11"/>
  <c r="K2022" i="11"/>
  <c r="J2022" i="11"/>
  <c r="I2022" i="11"/>
  <c r="H2022" i="11"/>
  <c r="G2022" i="11"/>
  <c r="F2022" i="11"/>
  <c r="E2022" i="11"/>
  <c r="D2022" i="11"/>
  <c r="C2022" i="11"/>
  <c r="B2022" i="11"/>
  <c r="Q2021" i="11"/>
  <c r="P2021" i="11"/>
  <c r="O2021" i="11"/>
  <c r="N2021" i="11"/>
  <c r="M2021" i="11"/>
  <c r="L2021" i="11"/>
  <c r="K2021" i="11"/>
  <c r="J2021" i="11"/>
  <c r="I2021" i="11"/>
  <c r="H2021" i="11"/>
  <c r="G2021" i="11"/>
  <c r="F2021" i="11"/>
  <c r="E2021" i="11"/>
  <c r="D2021" i="11"/>
  <c r="C2021" i="11"/>
  <c r="B2021" i="11"/>
  <c r="Q2020" i="11"/>
  <c r="P2020" i="11"/>
  <c r="O2020" i="11"/>
  <c r="N2020" i="11"/>
  <c r="M2020" i="11"/>
  <c r="L2020" i="11"/>
  <c r="K2020" i="11"/>
  <c r="J2020" i="11"/>
  <c r="I2020" i="11"/>
  <c r="H2020" i="11"/>
  <c r="G2020" i="11"/>
  <c r="F2020" i="11"/>
  <c r="E2020" i="11"/>
  <c r="D2020" i="11"/>
  <c r="C2020" i="11"/>
  <c r="B2020" i="11"/>
  <c r="Q2019" i="11"/>
  <c r="P2019" i="11"/>
  <c r="O2019" i="11"/>
  <c r="N2019" i="11"/>
  <c r="M2019" i="11"/>
  <c r="L2019" i="11"/>
  <c r="K2019" i="11"/>
  <c r="J2019" i="11"/>
  <c r="I2019" i="11"/>
  <c r="H2019" i="11"/>
  <c r="G2019" i="11"/>
  <c r="F2019" i="11"/>
  <c r="E2019" i="11"/>
  <c r="D2019" i="11"/>
  <c r="C2019" i="11"/>
  <c r="B2019" i="11"/>
  <c r="Q2018" i="11"/>
  <c r="P2018" i="11"/>
  <c r="O2018" i="11"/>
  <c r="N2018" i="11"/>
  <c r="M2018" i="11"/>
  <c r="L2018" i="11"/>
  <c r="K2018" i="11"/>
  <c r="J2018" i="11"/>
  <c r="I2018" i="11"/>
  <c r="H2018" i="11"/>
  <c r="G2018" i="11"/>
  <c r="F2018" i="11"/>
  <c r="E2018" i="11"/>
  <c r="D2018" i="11"/>
  <c r="C2018" i="11"/>
  <c r="B2018" i="11"/>
  <c r="Q2017" i="11"/>
  <c r="P2017" i="11"/>
  <c r="O2017" i="11"/>
  <c r="N2017" i="11"/>
  <c r="M2017" i="11"/>
  <c r="L2017" i="11"/>
  <c r="K2017" i="11"/>
  <c r="J2017" i="11"/>
  <c r="I2017" i="11"/>
  <c r="H2017" i="11"/>
  <c r="G2017" i="11"/>
  <c r="F2017" i="11"/>
  <c r="E2017" i="11"/>
  <c r="D2017" i="11"/>
  <c r="C2017" i="11"/>
  <c r="B2017" i="11"/>
  <c r="Q2016" i="11"/>
  <c r="P2016" i="11"/>
  <c r="O2016" i="11"/>
  <c r="N2016" i="11"/>
  <c r="M2016" i="11"/>
  <c r="L2016" i="11"/>
  <c r="K2016" i="11"/>
  <c r="J2016" i="11"/>
  <c r="I2016" i="11"/>
  <c r="H2016" i="11"/>
  <c r="G2016" i="11"/>
  <c r="F2016" i="11"/>
  <c r="E2016" i="11"/>
  <c r="D2016" i="11"/>
  <c r="C2016" i="11"/>
  <c r="B2016" i="11"/>
  <c r="Q2015" i="11"/>
  <c r="P2015" i="11"/>
  <c r="O2015" i="11"/>
  <c r="N2015" i="11"/>
  <c r="M2015" i="11"/>
  <c r="L2015" i="11"/>
  <c r="K2015" i="11"/>
  <c r="J2015" i="11"/>
  <c r="I2015" i="11"/>
  <c r="H2015" i="11"/>
  <c r="G2015" i="11"/>
  <c r="F2015" i="11"/>
  <c r="E2015" i="11"/>
  <c r="D2015" i="11"/>
  <c r="C2015" i="11"/>
  <c r="B2015" i="11"/>
  <c r="Q2014" i="11"/>
  <c r="P2014" i="11"/>
  <c r="O2014" i="11"/>
  <c r="N2014" i="11"/>
  <c r="M2014" i="11"/>
  <c r="L2014" i="11"/>
  <c r="K2014" i="11"/>
  <c r="J2014" i="11"/>
  <c r="I2014" i="11"/>
  <c r="H2014" i="11"/>
  <c r="G2014" i="11"/>
  <c r="F2014" i="11"/>
  <c r="E2014" i="11"/>
  <c r="D2014" i="11"/>
  <c r="C2014" i="11"/>
  <c r="B2014" i="11"/>
  <c r="Q2013" i="11"/>
  <c r="P2013" i="11"/>
  <c r="O2013" i="11"/>
  <c r="N2013" i="11"/>
  <c r="M2013" i="11"/>
  <c r="L2013" i="11"/>
  <c r="K2013" i="11"/>
  <c r="J2013" i="11"/>
  <c r="I2013" i="11"/>
  <c r="H2013" i="11"/>
  <c r="G2013" i="11"/>
  <c r="F2013" i="11"/>
  <c r="E2013" i="11"/>
  <c r="D2013" i="11"/>
  <c r="C2013" i="11"/>
  <c r="B2013" i="11"/>
  <c r="Q2012" i="11"/>
  <c r="P2012" i="11"/>
  <c r="O2012" i="11"/>
  <c r="N2012" i="11"/>
  <c r="M2012" i="11"/>
  <c r="L2012" i="11"/>
  <c r="K2012" i="11"/>
  <c r="J2012" i="11"/>
  <c r="I2012" i="11"/>
  <c r="H2012" i="11"/>
  <c r="G2012" i="11"/>
  <c r="F2012" i="11"/>
  <c r="E2012" i="11"/>
  <c r="D2012" i="11"/>
  <c r="C2012" i="11"/>
  <c r="B2012" i="11"/>
  <c r="Q2011" i="11"/>
  <c r="P2011" i="11"/>
  <c r="O2011" i="11"/>
  <c r="N2011" i="11"/>
  <c r="M2011" i="11"/>
  <c r="L2011" i="11"/>
  <c r="K2011" i="11"/>
  <c r="J2011" i="11"/>
  <c r="I2011" i="11"/>
  <c r="H2011" i="11"/>
  <c r="G2011" i="11"/>
  <c r="F2011" i="11"/>
  <c r="E2011" i="11"/>
  <c r="D2011" i="11"/>
  <c r="C2011" i="11"/>
  <c r="B2011" i="11"/>
  <c r="Q2010" i="11"/>
  <c r="P2010" i="11"/>
  <c r="O2010" i="11"/>
  <c r="N2010" i="11"/>
  <c r="M2010" i="11"/>
  <c r="L2010" i="11"/>
  <c r="K2010" i="11"/>
  <c r="J2010" i="11"/>
  <c r="I2010" i="11"/>
  <c r="H2010" i="11"/>
  <c r="G2010" i="11"/>
  <c r="F2010" i="11"/>
  <c r="E2010" i="11"/>
  <c r="D2010" i="11"/>
  <c r="C2010" i="11"/>
  <c r="B2010" i="11"/>
  <c r="Q2009" i="11"/>
  <c r="P2009" i="11"/>
  <c r="O2009" i="11"/>
  <c r="N2009" i="11"/>
  <c r="M2009" i="11"/>
  <c r="L2009" i="11"/>
  <c r="K2009" i="11"/>
  <c r="J2009" i="11"/>
  <c r="I2009" i="11"/>
  <c r="H2009" i="11"/>
  <c r="G2009" i="11"/>
  <c r="F2009" i="11"/>
  <c r="E2009" i="11"/>
  <c r="D2009" i="11"/>
  <c r="C2009" i="11"/>
  <c r="B2009" i="11"/>
  <c r="Q2008" i="11"/>
  <c r="P2008" i="11"/>
  <c r="O2008" i="11"/>
  <c r="N2008" i="11"/>
  <c r="M2008" i="11"/>
  <c r="L2008" i="11"/>
  <c r="K2008" i="11"/>
  <c r="J2008" i="11"/>
  <c r="I2008" i="11"/>
  <c r="H2008" i="11"/>
  <c r="G2008" i="11"/>
  <c r="F2008" i="11"/>
  <c r="E2008" i="11"/>
  <c r="D2008" i="11"/>
  <c r="C2008" i="11"/>
  <c r="B2008" i="11"/>
  <c r="Q2007" i="11"/>
  <c r="P2007" i="11"/>
  <c r="O2007" i="11"/>
  <c r="N2007" i="11"/>
  <c r="M2007" i="11"/>
  <c r="L2007" i="11"/>
  <c r="K2007" i="11"/>
  <c r="J2007" i="11"/>
  <c r="I2007" i="11"/>
  <c r="H2007" i="11"/>
  <c r="G2007" i="11"/>
  <c r="F2007" i="11"/>
  <c r="E2007" i="11"/>
  <c r="D2007" i="11"/>
  <c r="C2007" i="11"/>
  <c r="B2007" i="11"/>
  <c r="Q2006" i="11"/>
  <c r="P2006" i="11"/>
  <c r="O2006" i="11"/>
  <c r="N2006" i="11"/>
  <c r="M2006" i="11"/>
  <c r="L2006" i="11"/>
  <c r="K2006" i="11"/>
  <c r="J2006" i="11"/>
  <c r="I2006" i="11"/>
  <c r="H2006" i="11"/>
  <c r="G2006" i="11"/>
  <c r="F2006" i="11"/>
  <c r="E2006" i="11"/>
  <c r="D2006" i="11"/>
  <c r="C2006" i="11"/>
  <c r="B2006" i="11"/>
  <c r="Q2005" i="11"/>
  <c r="P2005" i="11"/>
  <c r="O2005" i="11"/>
  <c r="N2005" i="11"/>
  <c r="M2005" i="11"/>
  <c r="L2005" i="11"/>
  <c r="K2005" i="11"/>
  <c r="J2005" i="11"/>
  <c r="I2005" i="11"/>
  <c r="H2005" i="11"/>
  <c r="G2005" i="11"/>
  <c r="F2005" i="11"/>
  <c r="E2005" i="11"/>
  <c r="D2005" i="11"/>
  <c r="C2005" i="11"/>
  <c r="B2005" i="11"/>
  <c r="Q2004" i="11"/>
  <c r="P2004" i="11"/>
  <c r="O2004" i="11"/>
  <c r="N2004" i="11"/>
  <c r="M2004" i="11"/>
  <c r="L2004" i="11"/>
  <c r="K2004" i="11"/>
  <c r="J2004" i="11"/>
  <c r="I2004" i="11"/>
  <c r="H2004" i="11"/>
  <c r="G2004" i="11"/>
  <c r="F2004" i="11"/>
  <c r="E2004" i="11"/>
  <c r="D2004" i="11"/>
  <c r="C2004" i="11"/>
  <c r="B2004" i="11"/>
  <c r="Q2003" i="11"/>
  <c r="P2003" i="11"/>
  <c r="O2003" i="11"/>
  <c r="N2003" i="11"/>
  <c r="M2003" i="11"/>
  <c r="L2003" i="11"/>
  <c r="K2003" i="11"/>
  <c r="J2003" i="11"/>
  <c r="I2003" i="11"/>
  <c r="H2003" i="11"/>
  <c r="G2003" i="11"/>
  <c r="F2003" i="11"/>
  <c r="E2003" i="11"/>
  <c r="D2003" i="11"/>
  <c r="C2003" i="11"/>
  <c r="B2003" i="11"/>
  <c r="Q2002" i="11"/>
  <c r="P2002" i="11"/>
  <c r="O2002" i="11"/>
  <c r="N2002" i="11"/>
  <c r="M2002" i="11"/>
  <c r="L2002" i="11"/>
  <c r="K2002" i="11"/>
  <c r="J2002" i="11"/>
  <c r="I2002" i="11"/>
  <c r="H2002" i="11"/>
  <c r="G2002" i="11"/>
  <c r="F2002" i="11"/>
  <c r="E2002" i="11"/>
  <c r="D2002" i="11"/>
  <c r="C2002" i="11"/>
  <c r="B2002" i="11"/>
  <c r="Q2001" i="11"/>
  <c r="P2001" i="11"/>
  <c r="O2001" i="11"/>
  <c r="N2001" i="11"/>
  <c r="M2001" i="11"/>
  <c r="L2001" i="11"/>
  <c r="K2001" i="11"/>
  <c r="J2001" i="11"/>
  <c r="I2001" i="11"/>
  <c r="H2001" i="11"/>
  <c r="G2001" i="11"/>
  <c r="F2001" i="11"/>
  <c r="E2001" i="11"/>
  <c r="D2001" i="11"/>
  <c r="C2001" i="11"/>
  <c r="B2001" i="11"/>
  <c r="Q2000" i="11"/>
  <c r="P2000" i="11"/>
  <c r="O2000" i="11"/>
  <c r="N2000" i="11"/>
  <c r="M2000" i="11"/>
  <c r="L2000" i="11"/>
  <c r="K2000" i="11"/>
  <c r="J2000" i="11"/>
  <c r="I2000" i="11"/>
  <c r="H2000" i="11"/>
  <c r="G2000" i="11"/>
  <c r="F2000" i="11"/>
  <c r="E2000" i="11"/>
  <c r="D2000" i="11"/>
  <c r="C2000" i="11"/>
  <c r="B2000" i="11"/>
  <c r="Q1999" i="11"/>
  <c r="P1999" i="11"/>
  <c r="O1999" i="11"/>
  <c r="N1999" i="11"/>
  <c r="M1999" i="11"/>
  <c r="L1999" i="11"/>
  <c r="K1999" i="11"/>
  <c r="J1999" i="11"/>
  <c r="I1999" i="11"/>
  <c r="H1999" i="11"/>
  <c r="G1999" i="11"/>
  <c r="F1999" i="11"/>
  <c r="E1999" i="11"/>
  <c r="D1999" i="11"/>
  <c r="C1999" i="11"/>
  <c r="B1999" i="11"/>
  <c r="Q1998" i="11"/>
  <c r="P1998" i="11"/>
  <c r="O1998" i="11"/>
  <c r="N1998" i="11"/>
  <c r="M1998" i="11"/>
  <c r="L1998" i="11"/>
  <c r="K1998" i="11"/>
  <c r="J1998" i="11"/>
  <c r="I1998" i="11"/>
  <c r="H1998" i="11"/>
  <c r="G1998" i="11"/>
  <c r="F1998" i="11"/>
  <c r="E1998" i="11"/>
  <c r="D1998" i="11"/>
  <c r="C1998" i="11"/>
  <c r="B1998" i="11"/>
  <c r="Q1997" i="11"/>
  <c r="P1997" i="11"/>
  <c r="O1997" i="11"/>
  <c r="N1997" i="11"/>
  <c r="M1997" i="11"/>
  <c r="L1997" i="11"/>
  <c r="K1997" i="11"/>
  <c r="J1997" i="11"/>
  <c r="I1997" i="11"/>
  <c r="H1997" i="11"/>
  <c r="G1997" i="11"/>
  <c r="F1997" i="11"/>
  <c r="E1997" i="11"/>
  <c r="D1997" i="11"/>
  <c r="C1997" i="11"/>
  <c r="B1997" i="11"/>
  <c r="Q1996" i="11"/>
  <c r="P1996" i="11"/>
  <c r="O1996" i="11"/>
  <c r="N1996" i="11"/>
  <c r="M1996" i="11"/>
  <c r="L1996" i="11"/>
  <c r="K1996" i="11"/>
  <c r="J1996" i="11"/>
  <c r="I1996" i="11"/>
  <c r="H1996" i="11"/>
  <c r="G1996" i="11"/>
  <c r="F1996" i="11"/>
  <c r="E1996" i="11"/>
  <c r="D1996" i="11"/>
  <c r="C1996" i="11"/>
  <c r="B1996" i="11"/>
  <c r="Q1995" i="11"/>
  <c r="P1995" i="11"/>
  <c r="O1995" i="11"/>
  <c r="N1995" i="11"/>
  <c r="M1995" i="11"/>
  <c r="L1995" i="11"/>
  <c r="K1995" i="11"/>
  <c r="J1995" i="11"/>
  <c r="I1995" i="11"/>
  <c r="H1995" i="11"/>
  <c r="G1995" i="11"/>
  <c r="F1995" i="11"/>
  <c r="E1995" i="11"/>
  <c r="D1995" i="11"/>
  <c r="C1995" i="11"/>
  <c r="B1995" i="11"/>
  <c r="Q1994" i="11"/>
  <c r="P1994" i="11"/>
  <c r="O1994" i="11"/>
  <c r="N1994" i="11"/>
  <c r="M1994" i="11"/>
  <c r="L1994" i="11"/>
  <c r="K1994" i="11"/>
  <c r="J1994" i="11"/>
  <c r="I1994" i="11"/>
  <c r="H1994" i="11"/>
  <c r="G1994" i="11"/>
  <c r="F1994" i="11"/>
  <c r="E1994" i="11"/>
  <c r="D1994" i="11"/>
  <c r="C1994" i="11"/>
  <c r="B1994" i="11"/>
  <c r="Q1993" i="11"/>
  <c r="P1993" i="11"/>
  <c r="O1993" i="11"/>
  <c r="N1993" i="11"/>
  <c r="M1993" i="11"/>
  <c r="L1993" i="11"/>
  <c r="K1993" i="11"/>
  <c r="J1993" i="11"/>
  <c r="I1993" i="11"/>
  <c r="H1993" i="11"/>
  <c r="G1993" i="11"/>
  <c r="F1993" i="11"/>
  <c r="E1993" i="11"/>
  <c r="D1993" i="11"/>
  <c r="C1993" i="11"/>
  <c r="B1993" i="11"/>
  <c r="Q1992" i="11"/>
  <c r="P1992" i="11"/>
  <c r="O1992" i="11"/>
  <c r="N1992" i="11"/>
  <c r="M1992" i="11"/>
  <c r="L1992" i="11"/>
  <c r="K1992" i="11"/>
  <c r="J1992" i="11"/>
  <c r="I1992" i="11"/>
  <c r="H1992" i="11"/>
  <c r="G1992" i="11"/>
  <c r="F1992" i="11"/>
  <c r="E1992" i="11"/>
  <c r="D1992" i="11"/>
  <c r="C1992" i="11"/>
  <c r="B1992" i="11"/>
  <c r="Q1991" i="11"/>
  <c r="P1991" i="11"/>
  <c r="O1991" i="11"/>
  <c r="N1991" i="11"/>
  <c r="M1991" i="11"/>
  <c r="L1991" i="11"/>
  <c r="K1991" i="11"/>
  <c r="J1991" i="11"/>
  <c r="I1991" i="11"/>
  <c r="H1991" i="11"/>
  <c r="G1991" i="11"/>
  <c r="F1991" i="11"/>
  <c r="E1991" i="11"/>
  <c r="D1991" i="11"/>
  <c r="C1991" i="11"/>
  <c r="B1991" i="11"/>
  <c r="Q1990" i="11"/>
  <c r="P1990" i="11"/>
  <c r="O1990" i="11"/>
  <c r="N1990" i="11"/>
  <c r="M1990" i="11"/>
  <c r="L1990" i="11"/>
  <c r="K1990" i="11"/>
  <c r="J1990" i="11"/>
  <c r="I1990" i="11"/>
  <c r="H1990" i="11"/>
  <c r="G1990" i="11"/>
  <c r="F1990" i="11"/>
  <c r="E1990" i="11"/>
  <c r="D1990" i="11"/>
  <c r="C1990" i="11"/>
  <c r="B1990" i="11"/>
  <c r="Q1989" i="11"/>
  <c r="P1989" i="11"/>
  <c r="O1989" i="11"/>
  <c r="N1989" i="11"/>
  <c r="M1989" i="11"/>
  <c r="L1989" i="11"/>
  <c r="K1989" i="11"/>
  <c r="J1989" i="11"/>
  <c r="I1989" i="11"/>
  <c r="H1989" i="11"/>
  <c r="G1989" i="11"/>
  <c r="F1989" i="11"/>
  <c r="E1989" i="11"/>
  <c r="D1989" i="11"/>
  <c r="C1989" i="11"/>
  <c r="B1989" i="11"/>
  <c r="Q1988" i="11"/>
  <c r="P1988" i="11"/>
  <c r="O1988" i="11"/>
  <c r="N1988" i="11"/>
  <c r="M1988" i="11"/>
  <c r="L1988" i="11"/>
  <c r="K1988" i="11"/>
  <c r="J1988" i="11"/>
  <c r="I1988" i="11"/>
  <c r="H1988" i="11"/>
  <c r="G1988" i="11"/>
  <c r="F1988" i="11"/>
  <c r="E1988" i="11"/>
  <c r="D1988" i="11"/>
  <c r="C1988" i="11"/>
  <c r="B1988" i="11"/>
  <c r="Q1987" i="11"/>
  <c r="P1987" i="11"/>
  <c r="O1987" i="11"/>
  <c r="N1987" i="11"/>
  <c r="M1987" i="11"/>
  <c r="L1987" i="11"/>
  <c r="K1987" i="11"/>
  <c r="J1987" i="11"/>
  <c r="I1987" i="11"/>
  <c r="H1987" i="11"/>
  <c r="G1987" i="11"/>
  <c r="F1987" i="11"/>
  <c r="E1987" i="11"/>
  <c r="D1987" i="11"/>
  <c r="C1987" i="11"/>
  <c r="B1987" i="11"/>
  <c r="Q1986" i="11"/>
  <c r="P1986" i="11"/>
  <c r="O1986" i="11"/>
  <c r="N1986" i="11"/>
  <c r="M1986" i="11"/>
  <c r="L1986" i="11"/>
  <c r="K1986" i="11"/>
  <c r="J1986" i="11"/>
  <c r="I1986" i="11"/>
  <c r="H1986" i="11"/>
  <c r="G1986" i="11"/>
  <c r="F1986" i="11"/>
  <c r="E1986" i="11"/>
  <c r="D1986" i="11"/>
  <c r="C1986" i="11"/>
  <c r="B1986" i="11"/>
  <c r="Q1985" i="11"/>
  <c r="P1985" i="11"/>
  <c r="O1985" i="11"/>
  <c r="N1985" i="11"/>
  <c r="M1985" i="11"/>
  <c r="L1985" i="11"/>
  <c r="K1985" i="11"/>
  <c r="J1985" i="11"/>
  <c r="I1985" i="11"/>
  <c r="H1985" i="11"/>
  <c r="G1985" i="11"/>
  <c r="F1985" i="11"/>
  <c r="E1985" i="11"/>
  <c r="D1985" i="11"/>
  <c r="C1985" i="11"/>
  <c r="B1985" i="11"/>
  <c r="Q1984" i="11"/>
  <c r="P1984" i="11"/>
  <c r="O1984" i="11"/>
  <c r="N1984" i="11"/>
  <c r="M1984" i="11"/>
  <c r="L1984" i="11"/>
  <c r="K1984" i="11"/>
  <c r="J1984" i="11"/>
  <c r="I1984" i="11"/>
  <c r="H1984" i="11"/>
  <c r="G1984" i="11"/>
  <c r="F1984" i="11"/>
  <c r="E1984" i="11"/>
  <c r="D1984" i="11"/>
  <c r="C1984" i="11"/>
  <c r="B1984" i="11"/>
  <c r="Q1983" i="11"/>
  <c r="P1983" i="11"/>
  <c r="O1983" i="11"/>
  <c r="N1983" i="11"/>
  <c r="M1983" i="11"/>
  <c r="L1983" i="11"/>
  <c r="K1983" i="11"/>
  <c r="J1983" i="11"/>
  <c r="I1983" i="11"/>
  <c r="H1983" i="11"/>
  <c r="G1983" i="11"/>
  <c r="F1983" i="11"/>
  <c r="E1983" i="11"/>
  <c r="D1983" i="11"/>
  <c r="C1983" i="11"/>
  <c r="B1983" i="11"/>
  <c r="Q1982" i="11"/>
  <c r="P1982" i="11"/>
  <c r="O1982" i="11"/>
  <c r="N1982" i="11"/>
  <c r="M1982" i="11"/>
  <c r="L1982" i="11"/>
  <c r="K1982" i="11"/>
  <c r="J1982" i="11"/>
  <c r="I1982" i="11"/>
  <c r="H1982" i="11"/>
  <c r="G1982" i="11"/>
  <c r="F1982" i="11"/>
  <c r="E1982" i="11"/>
  <c r="D1982" i="11"/>
  <c r="C1982" i="11"/>
  <c r="B1982" i="11"/>
  <c r="Q1981" i="11"/>
  <c r="P1981" i="11"/>
  <c r="O1981" i="11"/>
  <c r="N1981" i="11"/>
  <c r="M1981" i="11"/>
  <c r="L1981" i="11"/>
  <c r="K1981" i="11"/>
  <c r="J1981" i="11"/>
  <c r="I1981" i="11"/>
  <c r="H1981" i="11"/>
  <c r="G1981" i="11"/>
  <c r="F1981" i="11"/>
  <c r="E1981" i="11"/>
  <c r="D1981" i="11"/>
  <c r="C1981" i="11"/>
  <c r="B1981" i="11"/>
  <c r="Q1980" i="11"/>
  <c r="P1980" i="11"/>
  <c r="O1980" i="11"/>
  <c r="N1980" i="11"/>
  <c r="M1980" i="11"/>
  <c r="L1980" i="11"/>
  <c r="K1980" i="11"/>
  <c r="J1980" i="11"/>
  <c r="I1980" i="11"/>
  <c r="H1980" i="11"/>
  <c r="G1980" i="11"/>
  <c r="F1980" i="11"/>
  <c r="E1980" i="11"/>
  <c r="D1980" i="11"/>
  <c r="C1980" i="11"/>
  <c r="B1980" i="11"/>
  <c r="Q1979" i="11"/>
  <c r="P1979" i="11"/>
  <c r="O1979" i="11"/>
  <c r="N1979" i="11"/>
  <c r="M1979" i="11"/>
  <c r="L1979" i="11"/>
  <c r="K1979" i="11"/>
  <c r="J1979" i="11"/>
  <c r="I1979" i="11"/>
  <c r="H1979" i="11"/>
  <c r="G1979" i="11"/>
  <c r="F1979" i="11"/>
  <c r="E1979" i="11"/>
  <c r="D1979" i="11"/>
  <c r="C1979" i="11"/>
  <c r="B1979" i="11"/>
  <c r="Q1978" i="11"/>
  <c r="P1978" i="11"/>
  <c r="O1978" i="11"/>
  <c r="N1978" i="11"/>
  <c r="M1978" i="11"/>
  <c r="L1978" i="11"/>
  <c r="K1978" i="11"/>
  <c r="J1978" i="11"/>
  <c r="I1978" i="11"/>
  <c r="H1978" i="11"/>
  <c r="G1978" i="11"/>
  <c r="F1978" i="11"/>
  <c r="E1978" i="11"/>
  <c r="D1978" i="11"/>
  <c r="C1978" i="11"/>
  <c r="B1978" i="11"/>
  <c r="Q1977" i="11"/>
  <c r="P1977" i="11"/>
  <c r="O1977" i="11"/>
  <c r="N1977" i="11"/>
  <c r="M1977" i="11"/>
  <c r="L1977" i="11"/>
  <c r="K1977" i="11"/>
  <c r="J1977" i="11"/>
  <c r="I1977" i="11"/>
  <c r="H1977" i="11"/>
  <c r="G1977" i="11"/>
  <c r="F1977" i="11"/>
  <c r="E1977" i="11"/>
  <c r="D1977" i="11"/>
  <c r="C1977" i="11"/>
  <c r="B1977" i="11"/>
  <c r="Q1976" i="11"/>
  <c r="P1976" i="11"/>
  <c r="O1976" i="11"/>
  <c r="N1976" i="11"/>
  <c r="M1976" i="11"/>
  <c r="L1976" i="11"/>
  <c r="K1976" i="11"/>
  <c r="J1976" i="11"/>
  <c r="I1976" i="11"/>
  <c r="H1976" i="11"/>
  <c r="G1976" i="11"/>
  <c r="F1976" i="11"/>
  <c r="E1976" i="11"/>
  <c r="D1976" i="11"/>
  <c r="C1976" i="11"/>
  <c r="B1976" i="11"/>
  <c r="Q1975" i="11"/>
  <c r="P1975" i="11"/>
  <c r="O1975" i="11"/>
  <c r="N1975" i="11"/>
  <c r="M1975" i="11"/>
  <c r="L1975" i="11"/>
  <c r="K1975" i="11"/>
  <c r="J1975" i="11"/>
  <c r="I1975" i="11"/>
  <c r="H1975" i="11"/>
  <c r="G1975" i="11"/>
  <c r="F1975" i="11"/>
  <c r="E1975" i="11"/>
  <c r="D1975" i="11"/>
  <c r="C1975" i="11"/>
  <c r="B1975" i="11"/>
  <c r="Q1974" i="11"/>
  <c r="P1974" i="11"/>
  <c r="O1974" i="11"/>
  <c r="N1974" i="11"/>
  <c r="M1974" i="11"/>
  <c r="L1974" i="11"/>
  <c r="K1974" i="11"/>
  <c r="J1974" i="11"/>
  <c r="I1974" i="11"/>
  <c r="H1974" i="11"/>
  <c r="G1974" i="11"/>
  <c r="F1974" i="11"/>
  <c r="E1974" i="11"/>
  <c r="D1974" i="11"/>
  <c r="C1974" i="11"/>
  <c r="B1974" i="11"/>
  <c r="Q1973" i="11"/>
  <c r="P1973" i="11"/>
  <c r="O1973" i="11"/>
  <c r="N1973" i="11"/>
  <c r="M1973" i="11"/>
  <c r="L1973" i="11"/>
  <c r="K1973" i="11"/>
  <c r="J1973" i="11"/>
  <c r="I1973" i="11"/>
  <c r="H1973" i="11"/>
  <c r="G1973" i="11"/>
  <c r="F1973" i="11"/>
  <c r="E1973" i="11"/>
  <c r="D1973" i="11"/>
  <c r="C1973" i="11"/>
  <c r="B1973" i="11"/>
  <c r="Q1972" i="11"/>
  <c r="P1972" i="11"/>
  <c r="O1972" i="11"/>
  <c r="N1972" i="11"/>
  <c r="M1972" i="11"/>
  <c r="L1972" i="11"/>
  <c r="K1972" i="11"/>
  <c r="J1972" i="11"/>
  <c r="I1972" i="11"/>
  <c r="H1972" i="11"/>
  <c r="G1972" i="11"/>
  <c r="F1972" i="11"/>
  <c r="E1972" i="11"/>
  <c r="D1972" i="11"/>
  <c r="C1972" i="11"/>
  <c r="B1972" i="11"/>
  <c r="Q1971" i="11"/>
  <c r="P1971" i="11"/>
  <c r="O1971" i="11"/>
  <c r="N1971" i="11"/>
  <c r="M1971" i="11"/>
  <c r="L1971" i="11"/>
  <c r="K1971" i="11"/>
  <c r="J1971" i="11"/>
  <c r="I1971" i="11"/>
  <c r="H1971" i="11"/>
  <c r="G1971" i="11"/>
  <c r="F1971" i="11"/>
  <c r="E1971" i="11"/>
  <c r="D1971" i="11"/>
  <c r="C1971" i="11"/>
  <c r="B1971" i="11"/>
  <c r="Q1970" i="11"/>
  <c r="P1970" i="11"/>
  <c r="O1970" i="11"/>
  <c r="N1970" i="11"/>
  <c r="M1970" i="11"/>
  <c r="L1970" i="11"/>
  <c r="K1970" i="11"/>
  <c r="J1970" i="11"/>
  <c r="I1970" i="11"/>
  <c r="H1970" i="11"/>
  <c r="G1970" i="11"/>
  <c r="F1970" i="11"/>
  <c r="E1970" i="11"/>
  <c r="D1970" i="11"/>
  <c r="C1970" i="11"/>
  <c r="B1970" i="11"/>
  <c r="Q1969" i="11"/>
  <c r="P1969" i="11"/>
  <c r="O1969" i="11"/>
  <c r="N1969" i="11"/>
  <c r="M1969" i="11"/>
  <c r="L1969" i="11"/>
  <c r="K1969" i="11"/>
  <c r="J1969" i="11"/>
  <c r="I1969" i="11"/>
  <c r="H1969" i="11"/>
  <c r="G1969" i="11"/>
  <c r="F1969" i="11"/>
  <c r="E1969" i="11"/>
  <c r="D1969" i="11"/>
  <c r="C1969" i="11"/>
  <c r="B1969" i="11"/>
  <c r="Q1968" i="11"/>
  <c r="P1968" i="11"/>
  <c r="O1968" i="11"/>
  <c r="N1968" i="11"/>
  <c r="M1968" i="11"/>
  <c r="L1968" i="11"/>
  <c r="K1968" i="11"/>
  <c r="J1968" i="11"/>
  <c r="I1968" i="11"/>
  <c r="H1968" i="11"/>
  <c r="G1968" i="11"/>
  <c r="F1968" i="11"/>
  <c r="E1968" i="11"/>
  <c r="D1968" i="11"/>
  <c r="C1968" i="11"/>
  <c r="B1968" i="11"/>
  <c r="Q1967" i="11"/>
  <c r="P1967" i="11"/>
  <c r="O1967" i="11"/>
  <c r="N1967" i="11"/>
  <c r="M1967" i="11"/>
  <c r="L1967" i="11"/>
  <c r="K1967" i="11"/>
  <c r="J1967" i="11"/>
  <c r="I1967" i="11"/>
  <c r="H1967" i="11"/>
  <c r="G1967" i="11"/>
  <c r="F1967" i="11"/>
  <c r="E1967" i="11"/>
  <c r="D1967" i="11"/>
  <c r="C1967" i="11"/>
  <c r="B1967" i="11"/>
  <c r="Q1966" i="11"/>
  <c r="P1966" i="11"/>
  <c r="O1966" i="11"/>
  <c r="N1966" i="11"/>
  <c r="M1966" i="11"/>
  <c r="L1966" i="11"/>
  <c r="K1966" i="11"/>
  <c r="J1966" i="11"/>
  <c r="I1966" i="11"/>
  <c r="H1966" i="11"/>
  <c r="G1966" i="11"/>
  <c r="F1966" i="11"/>
  <c r="E1966" i="11"/>
  <c r="D1966" i="11"/>
  <c r="C1966" i="11"/>
  <c r="B1966" i="11"/>
  <c r="Q1965" i="11"/>
  <c r="P1965" i="11"/>
  <c r="O1965" i="11"/>
  <c r="N1965" i="11"/>
  <c r="M1965" i="11"/>
  <c r="L1965" i="11"/>
  <c r="K1965" i="11"/>
  <c r="J1965" i="11"/>
  <c r="I1965" i="11"/>
  <c r="H1965" i="11"/>
  <c r="G1965" i="11"/>
  <c r="F1965" i="11"/>
  <c r="E1965" i="11"/>
  <c r="D1965" i="11"/>
  <c r="C1965" i="11"/>
  <c r="B1965" i="11"/>
  <c r="Q1964" i="11"/>
  <c r="P1964" i="11"/>
  <c r="O1964" i="11"/>
  <c r="N1964" i="11"/>
  <c r="M1964" i="11"/>
  <c r="L1964" i="11"/>
  <c r="K1964" i="11"/>
  <c r="J1964" i="11"/>
  <c r="I1964" i="11"/>
  <c r="H1964" i="11"/>
  <c r="G1964" i="11"/>
  <c r="F1964" i="11"/>
  <c r="E1964" i="11"/>
  <c r="D1964" i="11"/>
  <c r="C1964" i="11"/>
  <c r="B1964" i="11"/>
  <c r="Q1963" i="11"/>
  <c r="P1963" i="11"/>
  <c r="O1963" i="11"/>
  <c r="N1963" i="11"/>
  <c r="M1963" i="11"/>
  <c r="L1963" i="11"/>
  <c r="K1963" i="11"/>
  <c r="J1963" i="11"/>
  <c r="I1963" i="11"/>
  <c r="H1963" i="11"/>
  <c r="G1963" i="11"/>
  <c r="F1963" i="11"/>
  <c r="E1963" i="11"/>
  <c r="D1963" i="11"/>
  <c r="C1963" i="11"/>
  <c r="B1963" i="11"/>
  <c r="Q1962" i="11"/>
  <c r="P1962" i="11"/>
  <c r="O1962" i="11"/>
  <c r="N1962" i="11"/>
  <c r="M1962" i="11"/>
  <c r="L1962" i="11"/>
  <c r="K1962" i="11"/>
  <c r="J1962" i="11"/>
  <c r="I1962" i="11"/>
  <c r="H1962" i="11"/>
  <c r="G1962" i="11"/>
  <c r="F1962" i="11"/>
  <c r="E1962" i="11"/>
  <c r="D1962" i="11"/>
  <c r="C1962" i="11"/>
  <c r="B1962" i="11"/>
  <c r="Q1961" i="11"/>
  <c r="P1961" i="11"/>
  <c r="O1961" i="11"/>
  <c r="N1961" i="11"/>
  <c r="M1961" i="11"/>
  <c r="L1961" i="11"/>
  <c r="K1961" i="11"/>
  <c r="J1961" i="11"/>
  <c r="I1961" i="11"/>
  <c r="H1961" i="11"/>
  <c r="G1961" i="11"/>
  <c r="F1961" i="11"/>
  <c r="E1961" i="11"/>
  <c r="D1961" i="11"/>
  <c r="C1961" i="11"/>
  <c r="B1961" i="11"/>
  <c r="Q1960" i="11"/>
  <c r="P1960" i="11"/>
  <c r="O1960" i="11"/>
  <c r="N1960" i="11"/>
  <c r="M1960" i="11"/>
  <c r="L1960" i="11"/>
  <c r="K1960" i="11"/>
  <c r="J1960" i="11"/>
  <c r="I1960" i="11"/>
  <c r="H1960" i="11"/>
  <c r="G1960" i="11"/>
  <c r="F1960" i="11"/>
  <c r="E1960" i="11"/>
  <c r="D1960" i="11"/>
  <c r="C1960" i="11"/>
  <c r="B1960" i="11"/>
  <c r="Q1959" i="11"/>
  <c r="P1959" i="11"/>
  <c r="O1959" i="11"/>
  <c r="N1959" i="11"/>
  <c r="M1959" i="11"/>
  <c r="L1959" i="11"/>
  <c r="K1959" i="11"/>
  <c r="J1959" i="11"/>
  <c r="I1959" i="11"/>
  <c r="H1959" i="11"/>
  <c r="G1959" i="11"/>
  <c r="F1959" i="11"/>
  <c r="E1959" i="11"/>
  <c r="D1959" i="11"/>
  <c r="C1959" i="11"/>
  <c r="B1959" i="11"/>
  <c r="Q1958" i="11"/>
  <c r="P1958" i="11"/>
  <c r="O1958" i="11"/>
  <c r="N1958" i="11"/>
  <c r="M1958" i="11"/>
  <c r="L1958" i="11"/>
  <c r="K1958" i="11"/>
  <c r="J1958" i="11"/>
  <c r="I1958" i="11"/>
  <c r="H1958" i="11"/>
  <c r="G1958" i="11"/>
  <c r="F1958" i="11"/>
  <c r="E1958" i="11"/>
  <c r="D1958" i="11"/>
  <c r="C1958" i="11"/>
  <c r="B1958" i="11"/>
  <c r="Q1957" i="11"/>
  <c r="P1957" i="11"/>
  <c r="O1957" i="11"/>
  <c r="N1957" i="11"/>
  <c r="M1957" i="11"/>
  <c r="L1957" i="11"/>
  <c r="K1957" i="11"/>
  <c r="J1957" i="11"/>
  <c r="I1957" i="11"/>
  <c r="H1957" i="11"/>
  <c r="G1957" i="11"/>
  <c r="F1957" i="11"/>
  <c r="E1957" i="11"/>
  <c r="D1957" i="11"/>
  <c r="C1957" i="11"/>
  <c r="B1957" i="11"/>
  <c r="Q1956" i="11"/>
  <c r="P1956" i="11"/>
  <c r="O1956" i="11"/>
  <c r="N1956" i="11"/>
  <c r="M1956" i="11"/>
  <c r="L1956" i="11"/>
  <c r="K1956" i="11"/>
  <c r="J1956" i="11"/>
  <c r="I1956" i="11"/>
  <c r="H1956" i="11"/>
  <c r="G1956" i="11"/>
  <c r="F1956" i="11"/>
  <c r="E1956" i="11"/>
  <c r="D1956" i="11"/>
  <c r="C1956" i="11"/>
  <c r="B1956" i="11"/>
  <c r="Q1955" i="11"/>
  <c r="P1955" i="11"/>
  <c r="O1955" i="11"/>
  <c r="N1955" i="11"/>
  <c r="M1955" i="11"/>
  <c r="L1955" i="11"/>
  <c r="K1955" i="11"/>
  <c r="J1955" i="11"/>
  <c r="I1955" i="11"/>
  <c r="H1955" i="11"/>
  <c r="G1955" i="11"/>
  <c r="F1955" i="11"/>
  <c r="E1955" i="11"/>
  <c r="D1955" i="11"/>
  <c r="C1955" i="11"/>
  <c r="B1955" i="11"/>
  <c r="Q1954" i="11"/>
  <c r="P1954" i="11"/>
  <c r="O1954" i="11"/>
  <c r="N1954" i="11"/>
  <c r="M1954" i="11"/>
  <c r="L1954" i="11"/>
  <c r="K1954" i="11"/>
  <c r="J1954" i="11"/>
  <c r="I1954" i="11"/>
  <c r="H1954" i="11"/>
  <c r="G1954" i="11"/>
  <c r="F1954" i="11"/>
  <c r="E1954" i="11"/>
  <c r="D1954" i="11"/>
  <c r="C1954" i="11"/>
  <c r="B1954" i="11"/>
  <c r="Q1953" i="11"/>
  <c r="P1953" i="11"/>
  <c r="O1953" i="11"/>
  <c r="N1953" i="11"/>
  <c r="M1953" i="11"/>
  <c r="L1953" i="11"/>
  <c r="K1953" i="11"/>
  <c r="J1953" i="11"/>
  <c r="I1953" i="11"/>
  <c r="H1953" i="11"/>
  <c r="G1953" i="11"/>
  <c r="F1953" i="11"/>
  <c r="E1953" i="11"/>
  <c r="D1953" i="11"/>
  <c r="C1953" i="11"/>
  <c r="B1953" i="11"/>
  <c r="Q1952" i="11"/>
  <c r="P1952" i="11"/>
  <c r="O1952" i="11"/>
  <c r="N1952" i="11"/>
  <c r="M1952" i="11"/>
  <c r="L1952" i="11"/>
  <c r="K1952" i="11"/>
  <c r="J1952" i="11"/>
  <c r="I1952" i="11"/>
  <c r="H1952" i="11"/>
  <c r="G1952" i="11"/>
  <c r="F1952" i="11"/>
  <c r="E1952" i="11"/>
  <c r="D1952" i="11"/>
  <c r="C1952" i="11"/>
  <c r="B1952" i="11"/>
  <c r="Q1951" i="11"/>
  <c r="P1951" i="11"/>
  <c r="O1951" i="11"/>
  <c r="N1951" i="11"/>
  <c r="M1951" i="11"/>
  <c r="L1951" i="11"/>
  <c r="K1951" i="11"/>
  <c r="J1951" i="11"/>
  <c r="I1951" i="11"/>
  <c r="H1951" i="11"/>
  <c r="G1951" i="11"/>
  <c r="F1951" i="11"/>
  <c r="E1951" i="11"/>
  <c r="D1951" i="11"/>
  <c r="C1951" i="11"/>
  <c r="B1951" i="11"/>
  <c r="Q1950" i="11"/>
  <c r="P1950" i="11"/>
  <c r="O1950" i="11"/>
  <c r="N1950" i="11"/>
  <c r="M1950" i="11"/>
  <c r="L1950" i="11"/>
  <c r="K1950" i="11"/>
  <c r="J1950" i="11"/>
  <c r="I1950" i="11"/>
  <c r="H1950" i="11"/>
  <c r="G1950" i="11"/>
  <c r="F1950" i="11"/>
  <c r="E1950" i="11"/>
  <c r="D1950" i="11"/>
  <c r="C1950" i="11"/>
  <c r="B1950" i="11"/>
  <c r="Q1949" i="11"/>
  <c r="P1949" i="11"/>
  <c r="O1949" i="11"/>
  <c r="N1949" i="11"/>
  <c r="M1949" i="11"/>
  <c r="L1949" i="11"/>
  <c r="K1949" i="11"/>
  <c r="J1949" i="11"/>
  <c r="I1949" i="11"/>
  <c r="H1949" i="11"/>
  <c r="G1949" i="11"/>
  <c r="F1949" i="11"/>
  <c r="E1949" i="11"/>
  <c r="D1949" i="11"/>
  <c r="C1949" i="11"/>
  <c r="B1949" i="11"/>
  <c r="Q1948" i="11"/>
  <c r="P1948" i="11"/>
  <c r="O1948" i="11"/>
  <c r="N1948" i="11"/>
  <c r="M1948" i="11"/>
  <c r="L1948" i="11"/>
  <c r="K1948" i="11"/>
  <c r="J1948" i="11"/>
  <c r="I1948" i="11"/>
  <c r="H1948" i="11"/>
  <c r="G1948" i="11"/>
  <c r="F1948" i="11"/>
  <c r="E1948" i="11"/>
  <c r="D1948" i="11"/>
  <c r="C1948" i="11"/>
  <c r="B1948" i="11"/>
  <c r="Q1947" i="11"/>
  <c r="P1947" i="11"/>
  <c r="O1947" i="11"/>
  <c r="N1947" i="11"/>
  <c r="M1947" i="11"/>
  <c r="L1947" i="11"/>
  <c r="K1947" i="11"/>
  <c r="J1947" i="11"/>
  <c r="I1947" i="11"/>
  <c r="H1947" i="11"/>
  <c r="G1947" i="11"/>
  <c r="F1947" i="11"/>
  <c r="E1947" i="11"/>
  <c r="D1947" i="11"/>
  <c r="C1947" i="11"/>
  <c r="B1947" i="11"/>
  <c r="Q1946" i="11"/>
  <c r="P1946" i="11"/>
  <c r="O1946" i="11"/>
  <c r="N1946" i="11"/>
  <c r="M1946" i="11"/>
  <c r="L1946" i="11"/>
  <c r="K1946" i="11"/>
  <c r="J1946" i="11"/>
  <c r="I1946" i="11"/>
  <c r="H1946" i="11"/>
  <c r="G1946" i="11"/>
  <c r="F1946" i="11"/>
  <c r="E1946" i="11"/>
  <c r="D1946" i="11"/>
  <c r="C1946" i="11"/>
  <c r="B1946" i="11"/>
  <c r="Q1945" i="11"/>
  <c r="P1945" i="11"/>
  <c r="O1945" i="11"/>
  <c r="N1945" i="11"/>
  <c r="M1945" i="11"/>
  <c r="L1945" i="11"/>
  <c r="K1945" i="11"/>
  <c r="J1945" i="11"/>
  <c r="I1945" i="11"/>
  <c r="H1945" i="11"/>
  <c r="G1945" i="11"/>
  <c r="F1945" i="11"/>
  <c r="E1945" i="11"/>
  <c r="D1945" i="11"/>
  <c r="C1945" i="11"/>
  <c r="B1945" i="11"/>
  <c r="Q1944" i="11"/>
  <c r="P1944" i="11"/>
  <c r="O1944" i="11"/>
  <c r="N1944" i="11"/>
  <c r="M1944" i="11"/>
  <c r="L1944" i="11"/>
  <c r="K1944" i="11"/>
  <c r="J1944" i="11"/>
  <c r="I1944" i="11"/>
  <c r="H1944" i="11"/>
  <c r="G1944" i="11"/>
  <c r="F1944" i="11"/>
  <c r="E1944" i="11"/>
  <c r="D1944" i="11"/>
  <c r="C1944" i="11"/>
  <c r="B1944" i="11"/>
  <c r="Q1943" i="11"/>
  <c r="P1943" i="11"/>
  <c r="O1943" i="11"/>
  <c r="N1943" i="11"/>
  <c r="M1943" i="11"/>
  <c r="L1943" i="11"/>
  <c r="K1943" i="11"/>
  <c r="J1943" i="11"/>
  <c r="I1943" i="11"/>
  <c r="H1943" i="11"/>
  <c r="G1943" i="11"/>
  <c r="F1943" i="11"/>
  <c r="E1943" i="11"/>
  <c r="D1943" i="11"/>
  <c r="C1943" i="11"/>
  <c r="B1943" i="11"/>
  <c r="Q1942" i="11"/>
  <c r="P1942" i="11"/>
  <c r="O1942" i="11"/>
  <c r="N1942" i="11"/>
  <c r="M1942" i="11"/>
  <c r="L1942" i="11"/>
  <c r="K1942" i="11"/>
  <c r="J1942" i="11"/>
  <c r="I1942" i="11"/>
  <c r="H1942" i="11"/>
  <c r="G1942" i="11"/>
  <c r="F1942" i="11"/>
  <c r="E1942" i="11"/>
  <c r="D1942" i="11"/>
  <c r="C1942" i="11"/>
  <c r="B1942" i="11"/>
  <c r="Q1941" i="11"/>
  <c r="P1941" i="11"/>
  <c r="O1941" i="11"/>
  <c r="N1941" i="11"/>
  <c r="M1941" i="11"/>
  <c r="L1941" i="11"/>
  <c r="K1941" i="11"/>
  <c r="J1941" i="11"/>
  <c r="I1941" i="11"/>
  <c r="H1941" i="11"/>
  <c r="G1941" i="11"/>
  <c r="F1941" i="11"/>
  <c r="E1941" i="11"/>
  <c r="D1941" i="11"/>
  <c r="C1941" i="11"/>
  <c r="B1941" i="11"/>
  <c r="Q1940" i="11"/>
  <c r="P1940" i="11"/>
  <c r="O1940" i="11"/>
  <c r="N1940" i="11"/>
  <c r="M1940" i="11"/>
  <c r="L1940" i="11"/>
  <c r="K1940" i="11"/>
  <c r="J1940" i="11"/>
  <c r="I1940" i="11"/>
  <c r="H1940" i="11"/>
  <c r="G1940" i="11"/>
  <c r="F1940" i="11"/>
  <c r="E1940" i="11"/>
  <c r="D1940" i="11"/>
  <c r="C1940" i="11"/>
  <c r="B1940" i="11"/>
  <c r="Q1939" i="11"/>
  <c r="P1939" i="11"/>
  <c r="O1939" i="11"/>
  <c r="N1939" i="11"/>
  <c r="M1939" i="11"/>
  <c r="L1939" i="11"/>
  <c r="K1939" i="11"/>
  <c r="J1939" i="11"/>
  <c r="I1939" i="11"/>
  <c r="H1939" i="11"/>
  <c r="G1939" i="11"/>
  <c r="F1939" i="11"/>
  <c r="E1939" i="11"/>
  <c r="D1939" i="11"/>
  <c r="C1939" i="11"/>
  <c r="B1939" i="11"/>
  <c r="Q1938" i="11"/>
  <c r="P1938" i="11"/>
  <c r="O1938" i="11"/>
  <c r="N1938" i="11"/>
  <c r="M1938" i="11"/>
  <c r="L1938" i="11"/>
  <c r="K1938" i="11"/>
  <c r="J1938" i="11"/>
  <c r="I1938" i="11"/>
  <c r="H1938" i="11"/>
  <c r="G1938" i="11"/>
  <c r="F1938" i="11"/>
  <c r="E1938" i="11"/>
  <c r="D1938" i="11"/>
  <c r="C1938" i="11"/>
  <c r="B1938" i="11"/>
  <c r="Q1937" i="11"/>
  <c r="P1937" i="11"/>
  <c r="O1937" i="11"/>
  <c r="N1937" i="11"/>
  <c r="M1937" i="11"/>
  <c r="L1937" i="11"/>
  <c r="K1937" i="11"/>
  <c r="J1937" i="11"/>
  <c r="I1937" i="11"/>
  <c r="H1937" i="11"/>
  <c r="G1937" i="11"/>
  <c r="F1937" i="11"/>
  <c r="E1937" i="11"/>
  <c r="D1937" i="11"/>
  <c r="C1937" i="11"/>
  <c r="B1937" i="11"/>
  <c r="Q1936" i="11"/>
  <c r="P1936" i="11"/>
  <c r="O1936" i="11"/>
  <c r="N1936" i="11"/>
  <c r="M1936" i="11"/>
  <c r="L1936" i="11"/>
  <c r="K1936" i="11"/>
  <c r="J1936" i="11"/>
  <c r="I1936" i="11"/>
  <c r="H1936" i="11"/>
  <c r="G1936" i="11"/>
  <c r="F1936" i="11"/>
  <c r="E1936" i="11"/>
  <c r="D1936" i="11"/>
  <c r="C1936" i="11"/>
  <c r="B1936" i="11"/>
  <c r="Q1935" i="11"/>
  <c r="P1935" i="11"/>
  <c r="O1935" i="11"/>
  <c r="N1935" i="11"/>
  <c r="M1935" i="11"/>
  <c r="L1935" i="11"/>
  <c r="K1935" i="11"/>
  <c r="J1935" i="11"/>
  <c r="I1935" i="11"/>
  <c r="H1935" i="11"/>
  <c r="G1935" i="11"/>
  <c r="F1935" i="11"/>
  <c r="E1935" i="11"/>
  <c r="D1935" i="11"/>
  <c r="C1935" i="11"/>
  <c r="B1935" i="11"/>
  <c r="Q1934" i="11"/>
  <c r="P1934" i="11"/>
  <c r="O1934" i="11"/>
  <c r="N1934" i="11"/>
  <c r="M1934" i="11"/>
  <c r="L1934" i="11"/>
  <c r="K1934" i="11"/>
  <c r="J1934" i="11"/>
  <c r="I1934" i="11"/>
  <c r="H1934" i="11"/>
  <c r="G1934" i="11"/>
  <c r="F1934" i="11"/>
  <c r="E1934" i="11"/>
  <c r="D1934" i="11"/>
  <c r="C1934" i="11"/>
  <c r="B1934" i="11"/>
  <c r="Q1933" i="11"/>
  <c r="P1933" i="11"/>
  <c r="O1933" i="11"/>
  <c r="N1933" i="11"/>
  <c r="M1933" i="11"/>
  <c r="L1933" i="11"/>
  <c r="K1933" i="11"/>
  <c r="J1933" i="11"/>
  <c r="I1933" i="11"/>
  <c r="H1933" i="11"/>
  <c r="G1933" i="11"/>
  <c r="F1933" i="11"/>
  <c r="E1933" i="11"/>
  <c r="D1933" i="11"/>
  <c r="C1933" i="11"/>
  <c r="B1933" i="11"/>
  <c r="Q1932" i="11"/>
  <c r="P1932" i="11"/>
  <c r="O1932" i="11"/>
  <c r="N1932" i="11"/>
  <c r="M1932" i="11"/>
  <c r="L1932" i="11"/>
  <c r="K1932" i="11"/>
  <c r="J1932" i="11"/>
  <c r="I1932" i="11"/>
  <c r="H1932" i="11"/>
  <c r="G1932" i="11"/>
  <c r="F1932" i="11"/>
  <c r="E1932" i="11"/>
  <c r="D1932" i="11"/>
  <c r="C1932" i="11"/>
  <c r="B1932" i="11"/>
  <c r="Q1931" i="11"/>
  <c r="P1931" i="11"/>
  <c r="O1931" i="11"/>
  <c r="N1931" i="11"/>
  <c r="M1931" i="11"/>
  <c r="L1931" i="11"/>
  <c r="K1931" i="11"/>
  <c r="J1931" i="11"/>
  <c r="I1931" i="11"/>
  <c r="H1931" i="11"/>
  <c r="G1931" i="11"/>
  <c r="F1931" i="11"/>
  <c r="E1931" i="11"/>
  <c r="D1931" i="11"/>
  <c r="C1931" i="11"/>
  <c r="B1931" i="11"/>
  <c r="Q1930" i="11"/>
  <c r="P1930" i="11"/>
  <c r="O1930" i="11"/>
  <c r="N1930" i="11"/>
  <c r="M1930" i="11"/>
  <c r="L1930" i="11"/>
  <c r="K1930" i="11"/>
  <c r="J1930" i="11"/>
  <c r="I1930" i="11"/>
  <c r="H1930" i="11"/>
  <c r="G1930" i="11"/>
  <c r="F1930" i="11"/>
  <c r="E1930" i="11"/>
  <c r="D1930" i="11"/>
  <c r="C1930" i="11"/>
  <c r="B1930" i="11"/>
  <c r="Q1929" i="11"/>
  <c r="P1929" i="11"/>
  <c r="O1929" i="11"/>
  <c r="N1929" i="11"/>
  <c r="M1929" i="11"/>
  <c r="L1929" i="11"/>
  <c r="K1929" i="11"/>
  <c r="J1929" i="11"/>
  <c r="I1929" i="11"/>
  <c r="H1929" i="11"/>
  <c r="G1929" i="11"/>
  <c r="F1929" i="11"/>
  <c r="E1929" i="11"/>
  <c r="D1929" i="11"/>
  <c r="C1929" i="11"/>
  <c r="B1929" i="11"/>
  <c r="Q1928" i="11"/>
  <c r="P1928" i="11"/>
  <c r="O1928" i="11"/>
  <c r="N1928" i="11"/>
  <c r="M1928" i="11"/>
  <c r="L1928" i="11"/>
  <c r="K1928" i="11"/>
  <c r="J1928" i="11"/>
  <c r="I1928" i="11"/>
  <c r="H1928" i="11"/>
  <c r="G1928" i="11"/>
  <c r="F1928" i="11"/>
  <c r="E1928" i="11"/>
  <c r="D1928" i="11"/>
  <c r="C1928" i="11"/>
  <c r="B1928" i="11"/>
  <c r="Q1927" i="11"/>
  <c r="P1927" i="11"/>
  <c r="O1927" i="11"/>
  <c r="N1927" i="11"/>
  <c r="M1927" i="11"/>
  <c r="L1927" i="11"/>
  <c r="K1927" i="11"/>
  <c r="J1927" i="11"/>
  <c r="I1927" i="11"/>
  <c r="H1927" i="11"/>
  <c r="G1927" i="11"/>
  <c r="F1927" i="11"/>
  <c r="E1927" i="11"/>
  <c r="D1927" i="11"/>
  <c r="C1927" i="11"/>
  <c r="B1927" i="11"/>
  <c r="Q1926" i="11"/>
  <c r="P1926" i="11"/>
  <c r="O1926" i="11"/>
  <c r="N1926" i="11"/>
  <c r="M1926" i="11"/>
  <c r="L1926" i="11"/>
  <c r="K1926" i="11"/>
  <c r="J1926" i="11"/>
  <c r="I1926" i="11"/>
  <c r="H1926" i="11"/>
  <c r="G1926" i="11"/>
  <c r="F1926" i="11"/>
  <c r="E1926" i="11"/>
  <c r="D1926" i="11"/>
  <c r="C1926" i="11"/>
  <c r="B1926" i="11"/>
  <c r="Q1925" i="11"/>
  <c r="P1925" i="11"/>
  <c r="O1925" i="11"/>
  <c r="N1925" i="11"/>
  <c r="M1925" i="11"/>
  <c r="L1925" i="11"/>
  <c r="K1925" i="11"/>
  <c r="J1925" i="11"/>
  <c r="I1925" i="11"/>
  <c r="H1925" i="11"/>
  <c r="G1925" i="11"/>
  <c r="F1925" i="11"/>
  <c r="E1925" i="11"/>
  <c r="D1925" i="11"/>
  <c r="C1925" i="11"/>
  <c r="B1925" i="11"/>
  <c r="Q1924" i="11"/>
  <c r="P1924" i="11"/>
  <c r="O1924" i="11"/>
  <c r="N1924" i="11"/>
  <c r="M1924" i="11"/>
  <c r="L1924" i="11"/>
  <c r="K1924" i="11"/>
  <c r="J1924" i="11"/>
  <c r="I1924" i="11"/>
  <c r="H1924" i="11"/>
  <c r="G1924" i="11"/>
  <c r="F1924" i="11"/>
  <c r="E1924" i="11"/>
  <c r="D1924" i="11"/>
  <c r="C1924" i="11"/>
  <c r="B1924" i="11"/>
  <c r="Q1923" i="11"/>
  <c r="P1923" i="11"/>
  <c r="O1923" i="11"/>
  <c r="N1923" i="11"/>
  <c r="M1923" i="11"/>
  <c r="L1923" i="11"/>
  <c r="K1923" i="11"/>
  <c r="J1923" i="11"/>
  <c r="I1923" i="11"/>
  <c r="H1923" i="11"/>
  <c r="G1923" i="11"/>
  <c r="F1923" i="11"/>
  <c r="E1923" i="11"/>
  <c r="D1923" i="11"/>
  <c r="C1923" i="11"/>
  <c r="B1923" i="11"/>
  <c r="Q1922" i="11"/>
  <c r="P1922" i="11"/>
  <c r="O1922" i="11"/>
  <c r="N1922" i="11"/>
  <c r="M1922" i="11"/>
  <c r="L1922" i="11"/>
  <c r="K1922" i="11"/>
  <c r="J1922" i="11"/>
  <c r="I1922" i="11"/>
  <c r="H1922" i="11"/>
  <c r="G1922" i="11"/>
  <c r="F1922" i="11"/>
  <c r="E1922" i="11"/>
  <c r="D1922" i="11"/>
  <c r="C1922" i="11"/>
  <c r="B1922" i="11"/>
  <c r="Q1921" i="11"/>
  <c r="P1921" i="11"/>
  <c r="O1921" i="11"/>
  <c r="N1921" i="11"/>
  <c r="M1921" i="11"/>
  <c r="L1921" i="11"/>
  <c r="K1921" i="11"/>
  <c r="J1921" i="11"/>
  <c r="I1921" i="11"/>
  <c r="H1921" i="11"/>
  <c r="G1921" i="11"/>
  <c r="F1921" i="11"/>
  <c r="E1921" i="11"/>
  <c r="D1921" i="11"/>
  <c r="C1921" i="11"/>
  <c r="B1921" i="11"/>
  <c r="Q1920" i="11"/>
  <c r="P1920" i="11"/>
  <c r="O1920" i="11"/>
  <c r="N1920" i="11"/>
  <c r="M1920" i="11"/>
  <c r="L1920" i="11"/>
  <c r="K1920" i="11"/>
  <c r="J1920" i="11"/>
  <c r="I1920" i="11"/>
  <c r="H1920" i="11"/>
  <c r="G1920" i="11"/>
  <c r="F1920" i="11"/>
  <c r="E1920" i="11"/>
  <c r="D1920" i="11"/>
  <c r="C1920" i="11"/>
  <c r="B1920" i="11"/>
  <c r="Q1919" i="11"/>
  <c r="P1919" i="11"/>
  <c r="O1919" i="11"/>
  <c r="N1919" i="11"/>
  <c r="M1919" i="11"/>
  <c r="L1919" i="11"/>
  <c r="K1919" i="11"/>
  <c r="J1919" i="11"/>
  <c r="I1919" i="11"/>
  <c r="H1919" i="11"/>
  <c r="G1919" i="11"/>
  <c r="F1919" i="11"/>
  <c r="E1919" i="11"/>
  <c r="D1919" i="11"/>
  <c r="C1919" i="11"/>
  <c r="B1919" i="11"/>
  <c r="Q1918" i="11"/>
  <c r="P1918" i="11"/>
  <c r="O1918" i="11"/>
  <c r="N1918" i="11"/>
  <c r="M1918" i="11"/>
  <c r="L1918" i="11"/>
  <c r="K1918" i="11"/>
  <c r="J1918" i="11"/>
  <c r="I1918" i="11"/>
  <c r="H1918" i="11"/>
  <c r="G1918" i="11"/>
  <c r="F1918" i="11"/>
  <c r="E1918" i="11"/>
  <c r="D1918" i="11"/>
  <c r="C1918" i="11"/>
  <c r="B1918" i="11"/>
  <c r="Q1917" i="11"/>
  <c r="P1917" i="11"/>
  <c r="O1917" i="11"/>
  <c r="N1917" i="11"/>
  <c r="M1917" i="11"/>
  <c r="L1917" i="11"/>
  <c r="K1917" i="11"/>
  <c r="J1917" i="11"/>
  <c r="I1917" i="11"/>
  <c r="H1917" i="11"/>
  <c r="G1917" i="11"/>
  <c r="F1917" i="11"/>
  <c r="E1917" i="11"/>
  <c r="D1917" i="11"/>
  <c r="C1917" i="11"/>
  <c r="B1917" i="11"/>
  <c r="Q1916" i="11"/>
  <c r="P1916" i="11"/>
  <c r="O1916" i="11"/>
  <c r="N1916" i="11"/>
  <c r="M1916" i="11"/>
  <c r="L1916" i="11"/>
  <c r="K1916" i="11"/>
  <c r="J1916" i="11"/>
  <c r="I1916" i="11"/>
  <c r="H1916" i="11"/>
  <c r="G1916" i="11"/>
  <c r="F1916" i="11"/>
  <c r="E1916" i="11"/>
  <c r="D1916" i="11"/>
  <c r="C1916" i="11"/>
  <c r="B1916" i="11"/>
  <c r="Q1915" i="11"/>
  <c r="P1915" i="11"/>
  <c r="O1915" i="11"/>
  <c r="N1915" i="11"/>
  <c r="M1915" i="11"/>
  <c r="L1915" i="11"/>
  <c r="K1915" i="11"/>
  <c r="J1915" i="11"/>
  <c r="I1915" i="11"/>
  <c r="H1915" i="11"/>
  <c r="G1915" i="11"/>
  <c r="F1915" i="11"/>
  <c r="E1915" i="11"/>
  <c r="D1915" i="11"/>
  <c r="C1915" i="11"/>
  <c r="B1915" i="11"/>
  <c r="Q1914" i="11"/>
  <c r="P1914" i="11"/>
  <c r="O1914" i="11"/>
  <c r="N1914" i="11"/>
  <c r="M1914" i="11"/>
  <c r="L1914" i="11"/>
  <c r="K1914" i="11"/>
  <c r="J1914" i="11"/>
  <c r="I1914" i="11"/>
  <c r="H1914" i="11"/>
  <c r="G1914" i="11"/>
  <c r="F1914" i="11"/>
  <c r="E1914" i="11"/>
  <c r="D1914" i="11"/>
  <c r="C1914" i="11"/>
  <c r="B1914" i="11"/>
  <c r="Q1913" i="11"/>
  <c r="P1913" i="11"/>
  <c r="O1913" i="11"/>
  <c r="N1913" i="11"/>
  <c r="M1913" i="11"/>
  <c r="L1913" i="11"/>
  <c r="K1913" i="11"/>
  <c r="J1913" i="11"/>
  <c r="I1913" i="11"/>
  <c r="H1913" i="11"/>
  <c r="G1913" i="11"/>
  <c r="F1913" i="11"/>
  <c r="E1913" i="11"/>
  <c r="D1913" i="11"/>
  <c r="C1913" i="11"/>
  <c r="B1913" i="11"/>
  <c r="Q1912" i="11"/>
  <c r="P1912" i="11"/>
  <c r="O1912" i="11"/>
  <c r="N1912" i="11"/>
  <c r="M1912" i="11"/>
  <c r="L1912" i="11"/>
  <c r="K1912" i="11"/>
  <c r="J1912" i="11"/>
  <c r="I1912" i="11"/>
  <c r="H1912" i="11"/>
  <c r="G1912" i="11"/>
  <c r="F1912" i="11"/>
  <c r="E1912" i="11"/>
  <c r="D1912" i="11"/>
  <c r="C1912" i="11"/>
  <c r="B1912" i="11"/>
  <c r="Q1911" i="11"/>
  <c r="P1911" i="11"/>
  <c r="O1911" i="11"/>
  <c r="N1911" i="11"/>
  <c r="M1911" i="11"/>
  <c r="L1911" i="11"/>
  <c r="K1911" i="11"/>
  <c r="J1911" i="11"/>
  <c r="I1911" i="11"/>
  <c r="H1911" i="11"/>
  <c r="G1911" i="11"/>
  <c r="F1911" i="11"/>
  <c r="E1911" i="11"/>
  <c r="D1911" i="11"/>
  <c r="C1911" i="11"/>
  <c r="B1911" i="11"/>
  <c r="Q1910" i="11"/>
  <c r="P1910" i="11"/>
  <c r="O1910" i="11"/>
  <c r="N1910" i="11"/>
  <c r="M1910" i="11"/>
  <c r="L1910" i="11"/>
  <c r="K1910" i="11"/>
  <c r="J1910" i="11"/>
  <c r="I1910" i="11"/>
  <c r="H1910" i="11"/>
  <c r="G1910" i="11"/>
  <c r="F1910" i="11"/>
  <c r="E1910" i="11"/>
  <c r="D1910" i="11"/>
  <c r="C1910" i="11"/>
  <c r="B1910" i="11"/>
  <c r="Q1909" i="11"/>
  <c r="P1909" i="11"/>
  <c r="O1909" i="11"/>
  <c r="N1909" i="11"/>
  <c r="M1909" i="11"/>
  <c r="L1909" i="11"/>
  <c r="K1909" i="11"/>
  <c r="J1909" i="11"/>
  <c r="I1909" i="11"/>
  <c r="H1909" i="11"/>
  <c r="G1909" i="11"/>
  <c r="F1909" i="11"/>
  <c r="E1909" i="11"/>
  <c r="D1909" i="11"/>
  <c r="C1909" i="11"/>
  <c r="B1909" i="11"/>
  <c r="Q1908" i="11"/>
  <c r="P1908" i="11"/>
  <c r="O1908" i="11"/>
  <c r="N1908" i="11"/>
  <c r="M1908" i="11"/>
  <c r="L1908" i="11"/>
  <c r="K1908" i="11"/>
  <c r="J1908" i="11"/>
  <c r="I1908" i="11"/>
  <c r="H1908" i="11"/>
  <c r="G1908" i="11"/>
  <c r="F1908" i="11"/>
  <c r="E1908" i="11"/>
  <c r="D1908" i="11"/>
  <c r="C1908" i="11"/>
  <c r="B1908" i="11"/>
  <c r="Q1907" i="11"/>
  <c r="P1907" i="11"/>
  <c r="O1907" i="11"/>
  <c r="N1907" i="11"/>
  <c r="M1907" i="11"/>
  <c r="L1907" i="11"/>
  <c r="K1907" i="11"/>
  <c r="J1907" i="11"/>
  <c r="I1907" i="11"/>
  <c r="H1907" i="11"/>
  <c r="G1907" i="11"/>
  <c r="F1907" i="11"/>
  <c r="E1907" i="11"/>
  <c r="D1907" i="11"/>
  <c r="C1907" i="11"/>
  <c r="B1907" i="11"/>
  <c r="Q1906" i="11"/>
  <c r="P1906" i="11"/>
  <c r="O1906" i="11"/>
  <c r="N1906" i="11"/>
  <c r="M1906" i="11"/>
  <c r="L1906" i="11"/>
  <c r="K1906" i="11"/>
  <c r="J1906" i="11"/>
  <c r="I1906" i="11"/>
  <c r="H1906" i="11"/>
  <c r="G1906" i="11"/>
  <c r="F1906" i="11"/>
  <c r="E1906" i="11"/>
  <c r="D1906" i="11"/>
  <c r="C1906" i="11"/>
  <c r="B1906" i="11"/>
  <c r="Q1905" i="11"/>
  <c r="P1905" i="11"/>
  <c r="O1905" i="11"/>
  <c r="N1905" i="11"/>
  <c r="M1905" i="11"/>
  <c r="L1905" i="11"/>
  <c r="K1905" i="11"/>
  <c r="J1905" i="11"/>
  <c r="I1905" i="11"/>
  <c r="H1905" i="11"/>
  <c r="G1905" i="11"/>
  <c r="F1905" i="11"/>
  <c r="E1905" i="11"/>
  <c r="D1905" i="11"/>
  <c r="C1905" i="11"/>
  <c r="B1905" i="11"/>
  <c r="Q1904" i="11"/>
  <c r="P1904" i="11"/>
  <c r="O1904" i="11"/>
  <c r="N1904" i="11"/>
  <c r="M1904" i="11"/>
  <c r="L1904" i="11"/>
  <c r="K1904" i="11"/>
  <c r="J1904" i="11"/>
  <c r="I1904" i="11"/>
  <c r="H1904" i="11"/>
  <c r="G1904" i="11"/>
  <c r="F1904" i="11"/>
  <c r="E1904" i="11"/>
  <c r="D1904" i="11"/>
  <c r="C1904" i="11"/>
  <c r="B1904" i="11"/>
  <c r="Q1903" i="11"/>
  <c r="P1903" i="11"/>
  <c r="O1903" i="11"/>
  <c r="N1903" i="11"/>
  <c r="M1903" i="11"/>
  <c r="L1903" i="11"/>
  <c r="K1903" i="11"/>
  <c r="J1903" i="11"/>
  <c r="I1903" i="11"/>
  <c r="H1903" i="11"/>
  <c r="G1903" i="11"/>
  <c r="F1903" i="11"/>
  <c r="E1903" i="11"/>
  <c r="D1903" i="11"/>
  <c r="C1903" i="11"/>
  <c r="B1903" i="11"/>
  <c r="Q1902" i="11"/>
  <c r="P1902" i="11"/>
  <c r="O1902" i="11"/>
  <c r="N1902" i="11"/>
  <c r="M1902" i="11"/>
  <c r="L1902" i="11"/>
  <c r="K1902" i="11"/>
  <c r="J1902" i="11"/>
  <c r="I1902" i="11"/>
  <c r="H1902" i="11"/>
  <c r="G1902" i="11"/>
  <c r="F1902" i="11"/>
  <c r="E1902" i="11"/>
  <c r="D1902" i="11"/>
  <c r="C1902" i="11"/>
  <c r="B1902" i="11"/>
  <c r="Q1901" i="11"/>
  <c r="P1901" i="11"/>
  <c r="O1901" i="11"/>
  <c r="N1901" i="11"/>
  <c r="M1901" i="11"/>
  <c r="L1901" i="11"/>
  <c r="K1901" i="11"/>
  <c r="J1901" i="11"/>
  <c r="I1901" i="11"/>
  <c r="H1901" i="11"/>
  <c r="G1901" i="11"/>
  <c r="F1901" i="11"/>
  <c r="E1901" i="11"/>
  <c r="D1901" i="11"/>
  <c r="C1901" i="11"/>
  <c r="B1901" i="11"/>
  <c r="Q1900" i="11"/>
  <c r="P1900" i="11"/>
  <c r="O1900" i="11"/>
  <c r="N1900" i="11"/>
  <c r="M1900" i="11"/>
  <c r="L1900" i="11"/>
  <c r="K1900" i="11"/>
  <c r="J1900" i="11"/>
  <c r="I1900" i="11"/>
  <c r="H1900" i="11"/>
  <c r="G1900" i="11"/>
  <c r="F1900" i="11"/>
  <c r="E1900" i="11"/>
  <c r="D1900" i="11"/>
  <c r="C1900" i="11"/>
  <c r="B1900" i="11"/>
  <c r="Q1899" i="11"/>
  <c r="P1899" i="11"/>
  <c r="O1899" i="11"/>
  <c r="N1899" i="11"/>
  <c r="M1899" i="11"/>
  <c r="L1899" i="11"/>
  <c r="K1899" i="11"/>
  <c r="J1899" i="11"/>
  <c r="I1899" i="11"/>
  <c r="H1899" i="11"/>
  <c r="G1899" i="11"/>
  <c r="F1899" i="11"/>
  <c r="E1899" i="11"/>
  <c r="D1899" i="11"/>
  <c r="C1899" i="11"/>
  <c r="B1899" i="11"/>
  <c r="Q1898" i="11"/>
  <c r="P1898" i="11"/>
  <c r="O1898" i="11"/>
  <c r="N1898" i="11"/>
  <c r="M1898" i="11"/>
  <c r="L1898" i="11"/>
  <c r="K1898" i="11"/>
  <c r="J1898" i="11"/>
  <c r="I1898" i="11"/>
  <c r="H1898" i="11"/>
  <c r="G1898" i="11"/>
  <c r="F1898" i="11"/>
  <c r="E1898" i="11"/>
  <c r="D1898" i="11"/>
  <c r="C1898" i="11"/>
  <c r="B1898" i="11"/>
  <c r="Q1897" i="11"/>
  <c r="P1897" i="11"/>
  <c r="O1897" i="11"/>
  <c r="N1897" i="11"/>
  <c r="M1897" i="11"/>
  <c r="L1897" i="11"/>
  <c r="K1897" i="11"/>
  <c r="J1897" i="11"/>
  <c r="I1897" i="11"/>
  <c r="H1897" i="11"/>
  <c r="G1897" i="11"/>
  <c r="F1897" i="11"/>
  <c r="E1897" i="11"/>
  <c r="D1897" i="11"/>
  <c r="C1897" i="11"/>
  <c r="B1897" i="11"/>
  <c r="Q1896" i="11"/>
  <c r="P1896" i="11"/>
  <c r="O1896" i="11"/>
  <c r="N1896" i="11"/>
  <c r="M1896" i="11"/>
  <c r="L1896" i="11"/>
  <c r="K1896" i="11"/>
  <c r="J1896" i="11"/>
  <c r="I1896" i="11"/>
  <c r="H1896" i="11"/>
  <c r="G1896" i="11"/>
  <c r="F1896" i="11"/>
  <c r="E1896" i="11"/>
  <c r="D1896" i="11"/>
  <c r="C1896" i="11"/>
  <c r="B1896" i="11"/>
  <c r="Q1895" i="11"/>
  <c r="P1895" i="11"/>
  <c r="O1895" i="11"/>
  <c r="N1895" i="11"/>
  <c r="M1895" i="11"/>
  <c r="L1895" i="11"/>
  <c r="K1895" i="11"/>
  <c r="J1895" i="11"/>
  <c r="I1895" i="11"/>
  <c r="H1895" i="11"/>
  <c r="G1895" i="11"/>
  <c r="F1895" i="11"/>
  <c r="E1895" i="11"/>
  <c r="D1895" i="11"/>
  <c r="C1895" i="11"/>
  <c r="B1895" i="11"/>
  <c r="Q1894" i="11"/>
  <c r="P1894" i="11"/>
  <c r="O1894" i="11"/>
  <c r="N1894" i="11"/>
  <c r="M1894" i="11"/>
  <c r="L1894" i="11"/>
  <c r="K1894" i="11"/>
  <c r="J1894" i="11"/>
  <c r="I1894" i="11"/>
  <c r="H1894" i="11"/>
  <c r="G1894" i="11"/>
  <c r="F1894" i="11"/>
  <c r="E1894" i="11"/>
  <c r="D1894" i="11"/>
  <c r="C1894" i="11"/>
  <c r="B1894" i="11"/>
  <c r="Q1893" i="11"/>
  <c r="P1893" i="11"/>
  <c r="O1893" i="11"/>
  <c r="N1893" i="11"/>
  <c r="M1893" i="11"/>
  <c r="L1893" i="11"/>
  <c r="K1893" i="11"/>
  <c r="J1893" i="11"/>
  <c r="I1893" i="11"/>
  <c r="H1893" i="11"/>
  <c r="G1893" i="11"/>
  <c r="F1893" i="11"/>
  <c r="E1893" i="11"/>
  <c r="D1893" i="11"/>
  <c r="C1893" i="11"/>
  <c r="B1893" i="11"/>
  <c r="Q1892" i="11"/>
  <c r="P1892" i="11"/>
  <c r="O1892" i="11"/>
  <c r="N1892" i="11"/>
  <c r="M1892" i="11"/>
  <c r="L1892" i="11"/>
  <c r="K1892" i="11"/>
  <c r="J1892" i="11"/>
  <c r="I1892" i="11"/>
  <c r="H1892" i="11"/>
  <c r="G1892" i="11"/>
  <c r="F1892" i="11"/>
  <c r="E1892" i="11"/>
  <c r="D1892" i="11"/>
  <c r="C1892" i="11"/>
  <c r="B1892" i="11"/>
  <c r="Q1891" i="11"/>
  <c r="P1891" i="11"/>
  <c r="O1891" i="11"/>
  <c r="N1891" i="11"/>
  <c r="M1891" i="11"/>
  <c r="L1891" i="11"/>
  <c r="K1891" i="11"/>
  <c r="J1891" i="11"/>
  <c r="I1891" i="11"/>
  <c r="H1891" i="11"/>
  <c r="G1891" i="11"/>
  <c r="F1891" i="11"/>
  <c r="E1891" i="11"/>
  <c r="D1891" i="11"/>
  <c r="C1891" i="11"/>
  <c r="B1891" i="11"/>
  <c r="Q1890" i="11"/>
  <c r="P1890" i="11"/>
  <c r="O1890" i="11"/>
  <c r="N1890" i="11"/>
  <c r="M1890" i="11"/>
  <c r="L1890" i="11"/>
  <c r="K1890" i="11"/>
  <c r="J1890" i="11"/>
  <c r="I1890" i="11"/>
  <c r="H1890" i="11"/>
  <c r="G1890" i="11"/>
  <c r="F1890" i="11"/>
  <c r="E1890" i="11"/>
  <c r="D1890" i="11"/>
  <c r="C1890" i="11"/>
  <c r="B1890" i="11"/>
  <c r="Q1889" i="11"/>
  <c r="P1889" i="11"/>
  <c r="O1889" i="11"/>
  <c r="N1889" i="11"/>
  <c r="M1889" i="11"/>
  <c r="L1889" i="11"/>
  <c r="K1889" i="11"/>
  <c r="J1889" i="11"/>
  <c r="I1889" i="11"/>
  <c r="H1889" i="11"/>
  <c r="G1889" i="11"/>
  <c r="F1889" i="11"/>
  <c r="E1889" i="11"/>
  <c r="D1889" i="11"/>
  <c r="C1889" i="11"/>
  <c r="B1889" i="11"/>
  <c r="Q1888" i="11"/>
  <c r="P1888" i="11"/>
  <c r="O1888" i="11"/>
  <c r="N1888" i="11"/>
  <c r="M1888" i="11"/>
  <c r="L1888" i="11"/>
  <c r="K1888" i="11"/>
  <c r="J1888" i="11"/>
  <c r="I1888" i="11"/>
  <c r="H1888" i="11"/>
  <c r="G1888" i="11"/>
  <c r="F1888" i="11"/>
  <c r="E1888" i="11"/>
  <c r="D1888" i="11"/>
  <c r="C1888" i="11"/>
  <c r="B1888" i="11"/>
  <c r="Q1887" i="11"/>
  <c r="P1887" i="11"/>
  <c r="O1887" i="11"/>
  <c r="N1887" i="11"/>
  <c r="M1887" i="11"/>
  <c r="L1887" i="11"/>
  <c r="K1887" i="11"/>
  <c r="J1887" i="11"/>
  <c r="I1887" i="11"/>
  <c r="H1887" i="11"/>
  <c r="G1887" i="11"/>
  <c r="F1887" i="11"/>
  <c r="E1887" i="11"/>
  <c r="D1887" i="11"/>
  <c r="C1887" i="11"/>
  <c r="B1887" i="11"/>
  <c r="Q1886" i="11"/>
  <c r="P1886" i="11"/>
  <c r="O1886" i="11"/>
  <c r="N1886" i="11"/>
  <c r="M1886" i="11"/>
  <c r="L1886" i="11"/>
  <c r="K1886" i="11"/>
  <c r="J1886" i="11"/>
  <c r="I1886" i="11"/>
  <c r="H1886" i="11"/>
  <c r="G1886" i="11"/>
  <c r="F1886" i="11"/>
  <c r="E1886" i="11"/>
  <c r="D1886" i="11"/>
  <c r="C1886" i="11"/>
  <c r="B1886" i="11"/>
  <c r="Q1885" i="11"/>
  <c r="P1885" i="11"/>
  <c r="O1885" i="11"/>
  <c r="N1885" i="11"/>
  <c r="M1885" i="11"/>
  <c r="L1885" i="11"/>
  <c r="K1885" i="11"/>
  <c r="J1885" i="11"/>
  <c r="I1885" i="11"/>
  <c r="H1885" i="11"/>
  <c r="G1885" i="11"/>
  <c r="F1885" i="11"/>
  <c r="E1885" i="11"/>
  <c r="D1885" i="11"/>
  <c r="C1885" i="11"/>
  <c r="B1885" i="11"/>
  <c r="Q1884" i="11"/>
  <c r="P1884" i="11"/>
  <c r="O1884" i="11"/>
  <c r="N1884" i="11"/>
  <c r="M1884" i="11"/>
  <c r="L1884" i="11"/>
  <c r="K1884" i="11"/>
  <c r="J1884" i="11"/>
  <c r="I1884" i="11"/>
  <c r="H1884" i="11"/>
  <c r="G1884" i="11"/>
  <c r="F1884" i="11"/>
  <c r="E1884" i="11"/>
  <c r="D1884" i="11"/>
  <c r="C1884" i="11"/>
  <c r="B1884" i="11"/>
  <c r="Q1883" i="11"/>
  <c r="P1883" i="11"/>
  <c r="O1883" i="11"/>
  <c r="N1883" i="11"/>
  <c r="M1883" i="11"/>
  <c r="L1883" i="11"/>
  <c r="K1883" i="11"/>
  <c r="J1883" i="11"/>
  <c r="I1883" i="11"/>
  <c r="H1883" i="11"/>
  <c r="G1883" i="11"/>
  <c r="F1883" i="11"/>
  <c r="E1883" i="11"/>
  <c r="D1883" i="11"/>
  <c r="C1883" i="11"/>
  <c r="B1883" i="11"/>
  <c r="Q1882" i="11"/>
  <c r="P1882" i="11"/>
  <c r="O1882" i="11"/>
  <c r="N1882" i="11"/>
  <c r="M1882" i="11"/>
  <c r="L1882" i="11"/>
  <c r="K1882" i="11"/>
  <c r="J1882" i="11"/>
  <c r="I1882" i="11"/>
  <c r="H1882" i="11"/>
  <c r="G1882" i="11"/>
  <c r="F1882" i="11"/>
  <c r="E1882" i="11"/>
  <c r="D1882" i="11"/>
  <c r="C1882" i="11"/>
  <c r="B1882" i="11"/>
  <c r="Q1881" i="11"/>
  <c r="P1881" i="11"/>
  <c r="O1881" i="11"/>
  <c r="N1881" i="11"/>
  <c r="M1881" i="11"/>
  <c r="L1881" i="11"/>
  <c r="K1881" i="11"/>
  <c r="J1881" i="11"/>
  <c r="I1881" i="11"/>
  <c r="H1881" i="11"/>
  <c r="G1881" i="11"/>
  <c r="F1881" i="11"/>
  <c r="E1881" i="11"/>
  <c r="D1881" i="11"/>
  <c r="C1881" i="11"/>
  <c r="B1881" i="11"/>
  <c r="Q1880" i="11"/>
  <c r="P1880" i="11"/>
  <c r="O1880" i="11"/>
  <c r="N1880" i="11"/>
  <c r="M1880" i="11"/>
  <c r="L1880" i="11"/>
  <c r="K1880" i="11"/>
  <c r="J1880" i="11"/>
  <c r="I1880" i="11"/>
  <c r="H1880" i="11"/>
  <c r="G1880" i="11"/>
  <c r="F1880" i="11"/>
  <c r="E1880" i="11"/>
  <c r="D1880" i="11"/>
  <c r="C1880" i="11"/>
  <c r="B1880" i="11"/>
  <c r="Q1879" i="11"/>
  <c r="P1879" i="11"/>
  <c r="O1879" i="11"/>
  <c r="N1879" i="11"/>
  <c r="M1879" i="11"/>
  <c r="L1879" i="11"/>
  <c r="K1879" i="11"/>
  <c r="J1879" i="11"/>
  <c r="I1879" i="11"/>
  <c r="H1879" i="11"/>
  <c r="G1879" i="11"/>
  <c r="F1879" i="11"/>
  <c r="E1879" i="11"/>
  <c r="D1879" i="11"/>
  <c r="C1879" i="11"/>
  <c r="B1879" i="11"/>
  <c r="Q1878" i="11"/>
  <c r="P1878" i="11"/>
  <c r="O1878" i="11"/>
  <c r="N1878" i="11"/>
  <c r="M1878" i="11"/>
  <c r="L1878" i="11"/>
  <c r="K1878" i="11"/>
  <c r="J1878" i="11"/>
  <c r="I1878" i="11"/>
  <c r="H1878" i="11"/>
  <c r="G1878" i="11"/>
  <c r="F1878" i="11"/>
  <c r="E1878" i="11"/>
  <c r="D1878" i="11"/>
  <c r="C1878" i="11"/>
  <c r="B1878" i="11"/>
  <c r="Q1877" i="11"/>
  <c r="P1877" i="11"/>
  <c r="O1877" i="11"/>
  <c r="N1877" i="11"/>
  <c r="M1877" i="11"/>
  <c r="L1877" i="11"/>
  <c r="K1877" i="11"/>
  <c r="J1877" i="11"/>
  <c r="I1877" i="11"/>
  <c r="H1877" i="11"/>
  <c r="G1877" i="11"/>
  <c r="F1877" i="11"/>
  <c r="E1877" i="11"/>
  <c r="D1877" i="11"/>
  <c r="C1877" i="11"/>
  <c r="B1877" i="11"/>
  <c r="Q1876" i="11"/>
  <c r="P1876" i="11"/>
  <c r="O1876" i="11"/>
  <c r="N1876" i="11"/>
  <c r="M1876" i="11"/>
  <c r="L1876" i="11"/>
  <c r="K1876" i="11"/>
  <c r="J1876" i="11"/>
  <c r="I1876" i="11"/>
  <c r="H1876" i="11"/>
  <c r="G1876" i="11"/>
  <c r="F1876" i="11"/>
  <c r="E1876" i="11"/>
  <c r="D1876" i="11"/>
  <c r="C1876" i="11"/>
  <c r="B1876" i="11"/>
  <c r="Q1875" i="11"/>
  <c r="P1875" i="11"/>
  <c r="O1875" i="11"/>
  <c r="N1875" i="11"/>
  <c r="M1875" i="11"/>
  <c r="L1875" i="11"/>
  <c r="K1875" i="11"/>
  <c r="J1875" i="11"/>
  <c r="I1875" i="11"/>
  <c r="H1875" i="11"/>
  <c r="G1875" i="11"/>
  <c r="F1875" i="11"/>
  <c r="E1875" i="11"/>
  <c r="D1875" i="11"/>
  <c r="C1875" i="11"/>
  <c r="B1875" i="11"/>
  <c r="Q1874" i="11"/>
  <c r="P1874" i="11"/>
  <c r="O1874" i="11"/>
  <c r="N1874" i="11"/>
  <c r="M1874" i="11"/>
  <c r="L1874" i="11"/>
  <c r="K1874" i="11"/>
  <c r="J1874" i="11"/>
  <c r="I1874" i="11"/>
  <c r="H1874" i="11"/>
  <c r="G1874" i="11"/>
  <c r="F1874" i="11"/>
  <c r="E1874" i="11"/>
  <c r="D1874" i="11"/>
  <c r="C1874" i="11"/>
  <c r="B1874" i="11"/>
  <c r="Q1873" i="11"/>
  <c r="P1873" i="11"/>
  <c r="O1873" i="11"/>
  <c r="N1873" i="11"/>
  <c r="M1873" i="11"/>
  <c r="L1873" i="11"/>
  <c r="K1873" i="11"/>
  <c r="J1873" i="11"/>
  <c r="I1873" i="11"/>
  <c r="H1873" i="11"/>
  <c r="G1873" i="11"/>
  <c r="F1873" i="11"/>
  <c r="E1873" i="11"/>
  <c r="D1873" i="11"/>
  <c r="C1873" i="11"/>
  <c r="B1873" i="11"/>
  <c r="Q1872" i="11"/>
  <c r="P1872" i="11"/>
  <c r="O1872" i="11"/>
  <c r="N1872" i="11"/>
  <c r="M1872" i="11"/>
  <c r="L1872" i="11"/>
  <c r="K1872" i="11"/>
  <c r="J1872" i="11"/>
  <c r="I1872" i="11"/>
  <c r="H1872" i="11"/>
  <c r="G1872" i="11"/>
  <c r="F1872" i="11"/>
  <c r="E1872" i="11"/>
  <c r="D1872" i="11"/>
  <c r="C1872" i="11"/>
  <c r="B1872" i="11"/>
  <c r="Q1871" i="11"/>
  <c r="P1871" i="11"/>
  <c r="O1871" i="11"/>
  <c r="N1871" i="11"/>
  <c r="M1871" i="11"/>
  <c r="L1871" i="11"/>
  <c r="K1871" i="11"/>
  <c r="J1871" i="11"/>
  <c r="I1871" i="11"/>
  <c r="H1871" i="11"/>
  <c r="G1871" i="11"/>
  <c r="F1871" i="11"/>
  <c r="E1871" i="11"/>
  <c r="D1871" i="11"/>
  <c r="C1871" i="11"/>
  <c r="B1871" i="11"/>
  <c r="Q1870" i="11"/>
  <c r="P1870" i="11"/>
  <c r="O1870" i="11"/>
  <c r="N1870" i="11"/>
  <c r="M1870" i="11"/>
  <c r="L1870" i="11"/>
  <c r="K1870" i="11"/>
  <c r="J1870" i="11"/>
  <c r="I1870" i="11"/>
  <c r="H1870" i="11"/>
  <c r="G1870" i="11"/>
  <c r="F1870" i="11"/>
  <c r="E1870" i="11"/>
  <c r="D1870" i="11"/>
  <c r="C1870" i="11"/>
  <c r="B1870" i="11"/>
  <c r="Q1869" i="11"/>
  <c r="P1869" i="11"/>
  <c r="O1869" i="11"/>
  <c r="N1869" i="11"/>
  <c r="M1869" i="11"/>
  <c r="L1869" i="11"/>
  <c r="K1869" i="11"/>
  <c r="J1869" i="11"/>
  <c r="I1869" i="11"/>
  <c r="H1869" i="11"/>
  <c r="G1869" i="11"/>
  <c r="F1869" i="11"/>
  <c r="E1869" i="11"/>
  <c r="D1869" i="11"/>
  <c r="C1869" i="11"/>
  <c r="B1869" i="11"/>
  <c r="Q1868" i="11"/>
  <c r="P1868" i="11"/>
  <c r="O1868" i="11"/>
  <c r="N1868" i="11"/>
  <c r="M1868" i="11"/>
  <c r="L1868" i="11"/>
  <c r="K1868" i="11"/>
  <c r="J1868" i="11"/>
  <c r="I1868" i="11"/>
  <c r="H1868" i="11"/>
  <c r="G1868" i="11"/>
  <c r="F1868" i="11"/>
  <c r="E1868" i="11"/>
  <c r="D1868" i="11"/>
  <c r="C1868" i="11"/>
  <c r="B1868" i="11"/>
  <c r="Q1867" i="11"/>
  <c r="P1867" i="11"/>
  <c r="O1867" i="11"/>
  <c r="N1867" i="11"/>
  <c r="M1867" i="11"/>
  <c r="L1867" i="11"/>
  <c r="K1867" i="11"/>
  <c r="J1867" i="11"/>
  <c r="I1867" i="11"/>
  <c r="H1867" i="11"/>
  <c r="G1867" i="11"/>
  <c r="F1867" i="11"/>
  <c r="E1867" i="11"/>
  <c r="D1867" i="11"/>
  <c r="C1867" i="11"/>
  <c r="B1867" i="11"/>
  <c r="Q1866" i="11"/>
  <c r="P1866" i="11"/>
  <c r="O1866" i="11"/>
  <c r="N1866" i="11"/>
  <c r="M1866" i="11"/>
  <c r="L1866" i="11"/>
  <c r="K1866" i="11"/>
  <c r="J1866" i="11"/>
  <c r="I1866" i="11"/>
  <c r="H1866" i="11"/>
  <c r="G1866" i="11"/>
  <c r="F1866" i="11"/>
  <c r="E1866" i="11"/>
  <c r="D1866" i="11"/>
  <c r="C1866" i="11"/>
  <c r="B1866" i="11"/>
  <c r="Q1865" i="11"/>
  <c r="P1865" i="11"/>
  <c r="O1865" i="11"/>
  <c r="N1865" i="11"/>
  <c r="M1865" i="11"/>
  <c r="L1865" i="11"/>
  <c r="K1865" i="11"/>
  <c r="J1865" i="11"/>
  <c r="I1865" i="11"/>
  <c r="H1865" i="11"/>
  <c r="G1865" i="11"/>
  <c r="F1865" i="11"/>
  <c r="E1865" i="11"/>
  <c r="D1865" i="11"/>
  <c r="C1865" i="11"/>
  <c r="B1865" i="11"/>
  <c r="Q1864" i="11"/>
  <c r="P1864" i="11"/>
  <c r="O1864" i="11"/>
  <c r="N1864" i="11"/>
  <c r="M1864" i="11"/>
  <c r="L1864" i="11"/>
  <c r="K1864" i="11"/>
  <c r="J1864" i="11"/>
  <c r="I1864" i="11"/>
  <c r="H1864" i="11"/>
  <c r="G1864" i="11"/>
  <c r="F1864" i="11"/>
  <c r="E1864" i="11"/>
  <c r="D1864" i="11"/>
  <c r="C1864" i="11"/>
  <c r="B1864" i="11"/>
  <c r="Q1863" i="11"/>
  <c r="P1863" i="11"/>
  <c r="O1863" i="11"/>
  <c r="N1863" i="11"/>
  <c r="M1863" i="11"/>
  <c r="L1863" i="11"/>
  <c r="K1863" i="11"/>
  <c r="J1863" i="11"/>
  <c r="I1863" i="11"/>
  <c r="H1863" i="11"/>
  <c r="G1863" i="11"/>
  <c r="F1863" i="11"/>
  <c r="E1863" i="11"/>
  <c r="D1863" i="11"/>
  <c r="C1863" i="11"/>
  <c r="B1863" i="11"/>
  <c r="Q1862" i="11"/>
  <c r="P1862" i="11"/>
  <c r="O1862" i="11"/>
  <c r="N1862" i="11"/>
  <c r="M1862" i="11"/>
  <c r="L1862" i="11"/>
  <c r="K1862" i="11"/>
  <c r="J1862" i="11"/>
  <c r="I1862" i="11"/>
  <c r="H1862" i="11"/>
  <c r="G1862" i="11"/>
  <c r="F1862" i="11"/>
  <c r="E1862" i="11"/>
  <c r="D1862" i="11"/>
  <c r="C1862" i="11"/>
  <c r="B1862" i="11"/>
  <c r="Q1861" i="11"/>
  <c r="P1861" i="11"/>
  <c r="O1861" i="11"/>
  <c r="N1861" i="11"/>
  <c r="M1861" i="11"/>
  <c r="L1861" i="11"/>
  <c r="K1861" i="11"/>
  <c r="J1861" i="11"/>
  <c r="I1861" i="11"/>
  <c r="H1861" i="11"/>
  <c r="G1861" i="11"/>
  <c r="F1861" i="11"/>
  <c r="E1861" i="11"/>
  <c r="D1861" i="11"/>
  <c r="C1861" i="11"/>
  <c r="B1861" i="11"/>
  <c r="Q1860" i="11"/>
  <c r="P1860" i="11"/>
  <c r="O1860" i="11"/>
  <c r="N1860" i="11"/>
  <c r="M1860" i="11"/>
  <c r="L1860" i="11"/>
  <c r="K1860" i="11"/>
  <c r="J1860" i="11"/>
  <c r="I1860" i="11"/>
  <c r="H1860" i="11"/>
  <c r="G1860" i="11"/>
  <c r="F1860" i="11"/>
  <c r="E1860" i="11"/>
  <c r="D1860" i="11"/>
  <c r="C1860" i="11"/>
  <c r="B1860" i="11"/>
  <c r="Q1859" i="11"/>
  <c r="P1859" i="11"/>
  <c r="O1859" i="11"/>
  <c r="N1859" i="11"/>
  <c r="M1859" i="11"/>
  <c r="L1859" i="11"/>
  <c r="K1859" i="11"/>
  <c r="J1859" i="11"/>
  <c r="I1859" i="11"/>
  <c r="H1859" i="11"/>
  <c r="G1859" i="11"/>
  <c r="F1859" i="11"/>
  <c r="E1859" i="11"/>
  <c r="D1859" i="11"/>
  <c r="C1859" i="11"/>
  <c r="B1859" i="11"/>
  <c r="Q1858" i="11"/>
  <c r="P1858" i="11"/>
  <c r="O1858" i="11"/>
  <c r="N1858" i="11"/>
  <c r="M1858" i="11"/>
  <c r="L1858" i="11"/>
  <c r="K1858" i="11"/>
  <c r="J1858" i="11"/>
  <c r="I1858" i="11"/>
  <c r="H1858" i="11"/>
  <c r="G1858" i="11"/>
  <c r="F1858" i="11"/>
  <c r="E1858" i="11"/>
  <c r="D1858" i="11"/>
  <c r="C1858" i="11"/>
  <c r="B1858" i="11"/>
  <c r="Q1857" i="11"/>
  <c r="P1857" i="11"/>
  <c r="O1857" i="11"/>
  <c r="N1857" i="11"/>
  <c r="M1857" i="11"/>
  <c r="L1857" i="11"/>
  <c r="K1857" i="11"/>
  <c r="J1857" i="11"/>
  <c r="I1857" i="11"/>
  <c r="H1857" i="11"/>
  <c r="G1857" i="11"/>
  <c r="F1857" i="11"/>
  <c r="E1857" i="11"/>
  <c r="D1857" i="11"/>
  <c r="C1857" i="11"/>
  <c r="B1857" i="11"/>
  <c r="Q1856" i="11"/>
  <c r="P1856" i="11"/>
  <c r="O1856" i="11"/>
  <c r="N1856" i="11"/>
  <c r="M1856" i="11"/>
  <c r="L1856" i="11"/>
  <c r="K1856" i="11"/>
  <c r="J1856" i="11"/>
  <c r="I1856" i="11"/>
  <c r="H1856" i="11"/>
  <c r="G1856" i="11"/>
  <c r="F1856" i="11"/>
  <c r="E1856" i="11"/>
  <c r="D1856" i="11"/>
  <c r="C1856" i="11"/>
  <c r="B1856" i="11"/>
  <c r="Q1855" i="11"/>
  <c r="P1855" i="11"/>
  <c r="O1855" i="11"/>
  <c r="N1855" i="11"/>
  <c r="M1855" i="11"/>
  <c r="L1855" i="11"/>
  <c r="K1855" i="11"/>
  <c r="J1855" i="11"/>
  <c r="I1855" i="11"/>
  <c r="H1855" i="11"/>
  <c r="G1855" i="11"/>
  <c r="F1855" i="11"/>
  <c r="E1855" i="11"/>
  <c r="D1855" i="11"/>
  <c r="C1855" i="11"/>
  <c r="B1855" i="11"/>
  <c r="Q1854" i="11"/>
  <c r="P1854" i="11"/>
  <c r="O1854" i="11"/>
  <c r="N1854" i="11"/>
  <c r="M1854" i="11"/>
  <c r="L1854" i="11"/>
  <c r="K1854" i="11"/>
  <c r="J1854" i="11"/>
  <c r="I1854" i="11"/>
  <c r="H1854" i="11"/>
  <c r="G1854" i="11"/>
  <c r="F1854" i="11"/>
  <c r="E1854" i="11"/>
  <c r="D1854" i="11"/>
  <c r="C1854" i="11"/>
  <c r="B1854" i="11"/>
  <c r="Q1853" i="11"/>
  <c r="P1853" i="11"/>
  <c r="O1853" i="11"/>
  <c r="N1853" i="11"/>
  <c r="M1853" i="11"/>
  <c r="L1853" i="11"/>
  <c r="K1853" i="11"/>
  <c r="J1853" i="11"/>
  <c r="I1853" i="11"/>
  <c r="H1853" i="11"/>
  <c r="G1853" i="11"/>
  <c r="F1853" i="11"/>
  <c r="E1853" i="11"/>
  <c r="D1853" i="11"/>
  <c r="C1853" i="11"/>
  <c r="B1853" i="11"/>
  <c r="Q1852" i="11"/>
  <c r="P1852" i="11"/>
  <c r="O1852" i="11"/>
  <c r="N1852" i="11"/>
  <c r="M1852" i="11"/>
  <c r="L1852" i="11"/>
  <c r="K1852" i="11"/>
  <c r="J1852" i="11"/>
  <c r="I1852" i="11"/>
  <c r="H1852" i="11"/>
  <c r="G1852" i="11"/>
  <c r="F1852" i="11"/>
  <c r="E1852" i="11"/>
  <c r="D1852" i="11"/>
  <c r="C1852" i="11"/>
  <c r="B1852" i="11"/>
  <c r="Q1851" i="11"/>
  <c r="P1851" i="11"/>
  <c r="O1851" i="11"/>
  <c r="N1851" i="11"/>
  <c r="M1851" i="11"/>
  <c r="L1851" i="11"/>
  <c r="K1851" i="11"/>
  <c r="J1851" i="11"/>
  <c r="I1851" i="11"/>
  <c r="H1851" i="11"/>
  <c r="G1851" i="11"/>
  <c r="F1851" i="11"/>
  <c r="E1851" i="11"/>
  <c r="D1851" i="11"/>
  <c r="C1851" i="11"/>
  <c r="B1851" i="11"/>
  <c r="Q1850" i="11"/>
  <c r="P1850" i="11"/>
  <c r="O1850" i="11"/>
  <c r="N1850" i="11"/>
  <c r="M1850" i="11"/>
  <c r="L1850" i="11"/>
  <c r="K1850" i="11"/>
  <c r="J1850" i="11"/>
  <c r="I1850" i="11"/>
  <c r="H1850" i="11"/>
  <c r="G1850" i="11"/>
  <c r="F1850" i="11"/>
  <c r="E1850" i="11"/>
  <c r="D1850" i="11"/>
  <c r="C1850" i="11"/>
  <c r="B1850" i="11"/>
  <c r="Q1849" i="11"/>
  <c r="P1849" i="11"/>
  <c r="O1849" i="11"/>
  <c r="N1849" i="11"/>
  <c r="M1849" i="11"/>
  <c r="L1849" i="11"/>
  <c r="K1849" i="11"/>
  <c r="J1849" i="11"/>
  <c r="I1849" i="11"/>
  <c r="H1849" i="11"/>
  <c r="G1849" i="11"/>
  <c r="F1849" i="11"/>
  <c r="E1849" i="11"/>
  <c r="D1849" i="11"/>
  <c r="C1849" i="11"/>
  <c r="B1849" i="11"/>
  <c r="Q1848" i="11"/>
  <c r="P1848" i="11"/>
  <c r="O1848" i="11"/>
  <c r="N1848" i="11"/>
  <c r="M1848" i="11"/>
  <c r="L1848" i="11"/>
  <c r="K1848" i="11"/>
  <c r="J1848" i="11"/>
  <c r="I1848" i="11"/>
  <c r="H1848" i="11"/>
  <c r="G1848" i="11"/>
  <c r="F1848" i="11"/>
  <c r="E1848" i="11"/>
  <c r="D1848" i="11"/>
  <c r="C1848" i="11"/>
  <c r="B1848" i="11"/>
  <c r="Q1847" i="11"/>
  <c r="P1847" i="11"/>
  <c r="O1847" i="11"/>
  <c r="N1847" i="11"/>
  <c r="M1847" i="11"/>
  <c r="L1847" i="11"/>
  <c r="K1847" i="11"/>
  <c r="J1847" i="11"/>
  <c r="I1847" i="11"/>
  <c r="H1847" i="11"/>
  <c r="G1847" i="11"/>
  <c r="F1847" i="11"/>
  <c r="E1847" i="11"/>
  <c r="D1847" i="11"/>
  <c r="C1847" i="11"/>
  <c r="B1847" i="11"/>
  <c r="Q1846" i="11"/>
  <c r="P1846" i="11"/>
  <c r="O1846" i="11"/>
  <c r="N1846" i="11"/>
  <c r="M1846" i="11"/>
  <c r="L1846" i="11"/>
  <c r="K1846" i="11"/>
  <c r="J1846" i="11"/>
  <c r="I1846" i="11"/>
  <c r="H1846" i="11"/>
  <c r="G1846" i="11"/>
  <c r="F1846" i="11"/>
  <c r="E1846" i="11"/>
  <c r="D1846" i="11"/>
  <c r="C1846" i="11"/>
  <c r="B1846" i="11"/>
  <c r="Q1845" i="11"/>
  <c r="P1845" i="11"/>
  <c r="O1845" i="11"/>
  <c r="N1845" i="11"/>
  <c r="M1845" i="11"/>
  <c r="L1845" i="11"/>
  <c r="K1845" i="11"/>
  <c r="J1845" i="11"/>
  <c r="I1845" i="11"/>
  <c r="H1845" i="11"/>
  <c r="G1845" i="11"/>
  <c r="F1845" i="11"/>
  <c r="E1845" i="11"/>
  <c r="D1845" i="11"/>
  <c r="C1845" i="11"/>
  <c r="B1845" i="11"/>
  <c r="Q1844" i="11"/>
  <c r="P1844" i="11"/>
  <c r="O1844" i="11"/>
  <c r="N1844" i="11"/>
  <c r="M1844" i="11"/>
  <c r="L1844" i="11"/>
  <c r="K1844" i="11"/>
  <c r="J1844" i="11"/>
  <c r="I1844" i="11"/>
  <c r="H1844" i="11"/>
  <c r="G1844" i="11"/>
  <c r="F1844" i="11"/>
  <c r="E1844" i="11"/>
  <c r="D1844" i="11"/>
  <c r="C1844" i="11"/>
  <c r="B1844" i="11"/>
  <c r="Q1843" i="11"/>
  <c r="P1843" i="11"/>
  <c r="O1843" i="11"/>
  <c r="N1843" i="11"/>
  <c r="M1843" i="11"/>
  <c r="L1843" i="11"/>
  <c r="K1843" i="11"/>
  <c r="J1843" i="11"/>
  <c r="I1843" i="11"/>
  <c r="H1843" i="11"/>
  <c r="G1843" i="11"/>
  <c r="F1843" i="11"/>
  <c r="E1843" i="11"/>
  <c r="D1843" i="11"/>
  <c r="C1843" i="11"/>
  <c r="B1843" i="11"/>
  <c r="Q1842" i="11"/>
  <c r="P1842" i="11"/>
  <c r="O1842" i="11"/>
  <c r="N1842" i="11"/>
  <c r="M1842" i="11"/>
  <c r="L1842" i="11"/>
  <c r="K1842" i="11"/>
  <c r="J1842" i="11"/>
  <c r="I1842" i="11"/>
  <c r="H1842" i="11"/>
  <c r="G1842" i="11"/>
  <c r="F1842" i="11"/>
  <c r="E1842" i="11"/>
  <c r="D1842" i="11"/>
  <c r="C1842" i="11"/>
  <c r="B1842" i="11"/>
  <c r="Q1841" i="11"/>
  <c r="P1841" i="11"/>
  <c r="O1841" i="11"/>
  <c r="N1841" i="11"/>
  <c r="M1841" i="11"/>
  <c r="L1841" i="11"/>
  <c r="K1841" i="11"/>
  <c r="J1841" i="11"/>
  <c r="I1841" i="11"/>
  <c r="H1841" i="11"/>
  <c r="G1841" i="11"/>
  <c r="F1841" i="11"/>
  <c r="E1841" i="11"/>
  <c r="D1841" i="11"/>
  <c r="C1841" i="11"/>
  <c r="B1841" i="11"/>
  <c r="Q1840" i="11"/>
  <c r="P1840" i="11"/>
  <c r="O1840" i="11"/>
  <c r="N1840" i="11"/>
  <c r="M1840" i="11"/>
  <c r="L1840" i="11"/>
  <c r="K1840" i="11"/>
  <c r="J1840" i="11"/>
  <c r="I1840" i="11"/>
  <c r="H1840" i="11"/>
  <c r="G1840" i="11"/>
  <c r="F1840" i="11"/>
  <c r="E1840" i="11"/>
  <c r="D1840" i="11"/>
  <c r="C1840" i="11"/>
  <c r="B1840" i="11"/>
  <c r="Q1839" i="11"/>
  <c r="P1839" i="11"/>
  <c r="O1839" i="11"/>
  <c r="N1839" i="11"/>
  <c r="M1839" i="11"/>
  <c r="L1839" i="11"/>
  <c r="K1839" i="11"/>
  <c r="J1839" i="11"/>
  <c r="I1839" i="11"/>
  <c r="H1839" i="11"/>
  <c r="G1839" i="11"/>
  <c r="F1839" i="11"/>
  <c r="E1839" i="11"/>
  <c r="D1839" i="11"/>
  <c r="C1839" i="11"/>
  <c r="B1839" i="11"/>
  <c r="Q1838" i="11"/>
  <c r="P1838" i="11"/>
  <c r="O1838" i="11"/>
  <c r="N1838" i="11"/>
  <c r="M1838" i="11"/>
  <c r="L1838" i="11"/>
  <c r="K1838" i="11"/>
  <c r="J1838" i="11"/>
  <c r="I1838" i="11"/>
  <c r="H1838" i="11"/>
  <c r="G1838" i="11"/>
  <c r="F1838" i="11"/>
  <c r="E1838" i="11"/>
  <c r="D1838" i="11"/>
  <c r="C1838" i="11"/>
  <c r="B1838" i="11"/>
  <c r="Q1837" i="11"/>
  <c r="P1837" i="11"/>
  <c r="O1837" i="11"/>
  <c r="N1837" i="11"/>
  <c r="M1837" i="11"/>
  <c r="L1837" i="11"/>
  <c r="K1837" i="11"/>
  <c r="J1837" i="11"/>
  <c r="I1837" i="11"/>
  <c r="H1837" i="11"/>
  <c r="G1837" i="11"/>
  <c r="F1837" i="11"/>
  <c r="E1837" i="11"/>
  <c r="D1837" i="11"/>
  <c r="C1837" i="11"/>
  <c r="B1837" i="11"/>
  <c r="Q1836" i="11"/>
  <c r="P1836" i="11"/>
  <c r="O1836" i="11"/>
  <c r="N1836" i="11"/>
  <c r="M1836" i="11"/>
  <c r="L1836" i="11"/>
  <c r="K1836" i="11"/>
  <c r="J1836" i="11"/>
  <c r="I1836" i="11"/>
  <c r="H1836" i="11"/>
  <c r="G1836" i="11"/>
  <c r="F1836" i="11"/>
  <c r="E1836" i="11"/>
  <c r="D1836" i="11"/>
  <c r="C1836" i="11"/>
  <c r="B1836" i="11"/>
  <c r="Q1835" i="11"/>
  <c r="P1835" i="11"/>
  <c r="O1835" i="11"/>
  <c r="N1835" i="11"/>
  <c r="M1835" i="11"/>
  <c r="L1835" i="11"/>
  <c r="K1835" i="11"/>
  <c r="J1835" i="11"/>
  <c r="I1835" i="11"/>
  <c r="H1835" i="11"/>
  <c r="G1835" i="11"/>
  <c r="F1835" i="11"/>
  <c r="E1835" i="11"/>
  <c r="D1835" i="11"/>
  <c r="C1835" i="11"/>
  <c r="B1835" i="11"/>
  <c r="Q1834" i="11"/>
  <c r="P1834" i="11"/>
  <c r="O1834" i="11"/>
  <c r="N1834" i="11"/>
  <c r="M1834" i="11"/>
  <c r="L1834" i="11"/>
  <c r="K1834" i="11"/>
  <c r="J1834" i="11"/>
  <c r="I1834" i="11"/>
  <c r="H1834" i="11"/>
  <c r="G1834" i="11"/>
  <c r="F1834" i="11"/>
  <c r="E1834" i="11"/>
  <c r="D1834" i="11"/>
  <c r="C1834" i="11"/>
  <c r="B1834" i="11"/>
  <c r="Q1833" i="11"/>
  <c r="P1833" i="11"/>
  <c r="O1833" i="11"/>
  <c r="N1833" i="11"/>
  <c r="M1833" i="11"/>
  <c r="L1833" i="11"/>
  <c r="K1833" i="11"/>
  <c r="J1833" i="11"/>
  <c r="I1833" i="11"/>
  <c r="H1833" i="11"/>
  <c r="G1833" i="11"/>
  <c r="F1833" i="11"/>
  <c r="E1833" i="11"/>
  <c r="D1833" i="11"/>
  <c r="C1833" i="11"/>
  <c r="B1833" i="11"/>
  <c r="Q1832" i="11"/>
  <c r="P1832" i="11"/>
  <c r="O1832" i="11"/>
  <c r="N1832" i="11"/>
  <c r="M1832" i="11"/>
  <c r="L1832" i="11"/>
  <c r="K1832" i="11"/>
  <c r="J1832" i="11"/>
  <c r="I1832" i="11"/>
  <c r="H1832" i="11"/>
  <c r="G1832" i="11"/>
  <c r="F1832" i="11"/>
  <c r="E1832" i="11"/>
  <c r="D1832" i="11"/>
  <c r="C1832" i="11"/>
  <c r="B1832" i="11"/>
  <c r="Q1831" i="11"/>
  <c r="P1831" i="11"/>
  <c r="O1831" i="11"/>
  <c r="N1831" i="11"/>
  <c r="M1831" i="11"/>
  <c r="L1831" i="11"/>
  <c r="K1831" i="11"/>
  <c r="J1831" i="11"/>
  <c r="I1831" i="11"/>
  <c r="H1831" i="11"/>
  <c r="G1831" i="11"/>
  <c r="F1831" i="11"/>
  <c r="E1831" i="11"/>
  <c r="D1831" i="11"/>
  <c r="C1831" i="11"/>
  <c r="B1831" i="11"/>
  <c r="Q1830" i="11"/>
  <c r="P1830" i="11"/>
  <c r="O1830" i="11"/>
  <c r="N1830" i="11"/>
  <c r="M1830" i="11"/>
  <c r="L1830" i="11"/>
  <c r="K1830" i="11"/>
  <c r="J1830" i="11"/>
  <c r="I1830" i="11"/>
  <c r="H1830" i="11"/>
  <c r="G1830" i="11"/>
  <c r="F1830" i="11"/>
  <c r="E1830" i="11"/>
  <c r="D1830" i="11"/>
  <c r="C1830" i="11"/>
  <c r="B1830" i="11"/>
  <c r="Q1829" i="11"/>
  <c r="P1829" i="11"/>
  <c r="O1829" i="11"/>
  <c r="N1829" i="11"/>
  <c r="M1829" i="11"/>
  <c r="L1829" i="11"/>
  <c r="K1829" i="11"/>
  <c r="J1829" i="11"/>
  <c r="I1829" i="11"/>
  <c r="H1829" i="11"/>
  <c r="G1829" i="11"/>
  <c r="F1829" i="11"/>
  <c r="E1829" i="11"/>
  <c r="D1829" i="11"/>
  <c r="C1829" i="11"/>
  <c r="B1829" i="11"/>
  <c r="Q1828" i="11"/>
  <c r="P1828" i="11"/>
  <c r="O1828" i="11"/>
  <c r="N1828" i="11"/>
  <c r="M1828" i="11"/>
  <c r="L1828" i="11"/>
  <c r="K1828" i="11"/>
  <c r="J1828" i="11"/>
  <c r="I1828" i="11"/>
  <c r="H1828" i="11"/>
  <c r="G1828" i="11"/>
  <c r="F1828" i="11"/>
  <c r="E1828" i="11"/>
  <c r="D1828" i="11"/>
  <c r="C1828" i="11"/>
  <c r="B1828" i="11"/>
  <c r="Q1827" i="11"/>
  <c r="P1827" i="11"/>
  <c r="O1827" i="11"/>
  <c r="N1827" i="11"/>
  <c r="M1827" i="11"/>
  <c r="L1827" i="11"/>
  <c r="K1827" i="11"/>
  <c r="J1827" i="11"/>
  <c r="I1827" i="11"/>
  <c r="H1827" i="11"/>
  <c r="G1827" i="11"/>
  <c r="F1827" i="11"/>
  <c r="E1827" i="11"/>
  <c r="D1827" i="11"/>
  <c r="C1827" i="11"/>
  <c r="B1827" i="11"/>
  <c r="Q1826" i="11"/>
  <c r="P1826" i="11"/>
  <c r="O1826" i="11"/>
  <c r="N1826" i="11"/>
  <c r="M1826" i="11"/>
  <c r="L1826" i="11"/>
  <c r="K1826" i="11"/>
  <c r="J1826" i="11"/>
  <c r="I1826" i="11"/>
  <c r="H1826" i="11"/>
  <c r="G1826" i="11"/>
  <c r="F1826" i="11"/>
  <c r="E1826" i="11"/>
  <c r="D1826" i="11"/>
  <c r="C1826" i="11"/>
  <c r="B1826" i="11"/>
  <c r="Q1825" i="11"/>
  <c r="P1825" i="11"/>
  <c r="O1825" i="11"/>
  <c r="N1825" i="11"/>
  <c r="M1825" i="11"/>
  <c r="L1825" i="11"/>
  <c r="K1825" i="11"/>
  <c r="J1825" i="11"/>
  <c r="I1825" i="11"/>
  <c r="H1825" i="11"/>
  <c r="G1825" i="11"/>
  <c r="F1825" i="11"/>
  <c r="E1825" i="11"/>
  <c r="D1825" i="11"/>
  <c r="C1825" i="11"/>
  <c r="B1825" i="11"/>
  <c r="Q1824" i="11"/>
  <c r="P1824" i="11"/>
  <c r="O1824" i="11"/>
  <c r="N1824" i="11"/>
  <c r="M1824" i="11"/>
  <c r="L1824" i="11"/>
  <c r="K1824" i="11"/>
  <c r="J1824" i="11"/>
  <c r="I1824" i="11"/>
  <c r="H1824" i="11"/>
  <c r="G1824" i="11"/>
  <c r="F1824" i="11"/>
  <c r="E1824" i="11"/>
  <c r="D1824" i="11"/>
  <c r="C1824" i="11"/>
  <c r="B1824" i="11"/>
  <c r="Q1823" i="11"/>
  <c r="P1823" i="11"/>
  <c r="O1823" i="11"/>
  <c r="N1823" i="11"/>
  <c r="M1823" i="11"/>
  <c r="L1823" i="11"/>
  <c r="K1823" i="11"/>
  <c r="J1823" i="11"/>
  <c r="I1823" i="11"/>
  <c r="H1823" i="11"/>
  <c r="G1823" i="11"/>
  <c r="F1823" i="11"/>
  <c r="E1823" i="11"/>
  <c r="D1823" i="11"/>
  <c r="C1823" i="11"/>
  <c r="B1823" i="11"/>
  <c r="Q1822" i="11"/>
  <c r="P1822" i="11"/>
  <c r="O1822" i="11"/>
  <c r="N1822" i="11"/>
  <c r="M1822" i="11"/>
  <c r="L1822" i="11"/>
  <c r="K1822" i="11"/>
  <c r="J1822" i="11"/>
  <c r="I1822" i="11"/>
  <c r="H1822" i="11"/>
  <c r="G1822" i="11"/>
  <c r="F1822" i="11"/>
  <c r="E1822" i="11"/>
  <c r="D1822" i="11"/>
  <c r="C1822" i="11"/>
  <c r="B1822" i="11"/>
  <c r="Q1821" i="11"/>
  <c r="P1821" i="11"/>
  <c r="O1821" i="11"/>
  <c r="N1821" i="11"/>
  <c r="M1821" i="11"/>
  <c r="L1821" i="11"/>
  <c r="K1821" i="11"/>
  <c r="J1821" i="11"/>
  <c r="I1821" i="11"/>
  <c r="H1821" i="11"/>
  <c r="G1821" i="11"/>
  <c r="F1821" i="11"/>
  <c r="E1821" i="11"/>
  <c r="D1821" i="11"/>
  <c r="C1821" i="11"/>
  <c r="B1821" i="11"/>
  <c r="Q1820" i="11"/>
  <c r="P1820" i="11"/>
  <c r="O1820" i="11"/>
  <c r="N1820" i="11"/>
  <c r="M1820" i="11"/>
  <c r="L1820" i="11"/>
  <c r="K1820" i="11"/>
  <c r="J1820" i="11"/>
  <c r="I1820" i="11"/>
  <c r="H1820" i="11"/>
  <c r="G1820" i="11"/>
  <c r="F1820" i="11"/>
  <c r="E1820" i="11"/>
  <c r="D1820" i="11"/>
  <c r="C1820" i="11"/>
  <c r="B1820" i="11"/>
  <c r="Q1819" i="11"/>
  <c r="P1819" i="11"/>
  <c r="O1819" i="11"/>
  <c r="N1819" i="11"/>
  <c r="M1819" i="11"/>
  <c r="L1819" i="11"/>
  <c r="K1819" i="11"/>
  <c r="J1819" i="11"/>
  <c r="I1819" i="11"/>
  <c r="H1819" i="11"/>
  <c r="G1819" i="11"/>
  <c r="F1819" i="11"/>
  <c r="E1819" i="11"/>
  <c r="D1819" i="11"/>
  <c r="C1819" i="11"/>
  <c r="B1819" i="11"/>
  <c r="Q1818" i="11"/>
  <c r="P1818" i="11"/>
  <c r="O1818" i="11"/>
  <c r="N1818" i="11"/>
  <c r="M1818" i="11"/>
  <c r="L1818" i="11"/>
  <c r="K1818" i="11"/>
  <c r="J1818" i="11"/>
  <c r="I1818" i="11"/>
  <c r="H1818" i="11"/>
  <c r="G1818" i="11"/>
  <c r="F1818" i="11"/>
  <c r="E1818" i="11"/>
  <c r="D1818" i="11"/>
  <c r="C1818" i="11"/>
  <c r="B1818" i="11"/>
  <c r="Q1817" i="11"/>
  <c r="P1817" i="11"/>
  <c r="O1817" i="11"/>
  <c r="N1817" i="11"/>
  <c r="M1817" i="11"/>
  <c r="L1817" i="11"/>
  <c r="K1817" i="11"/>
  <c r="J1817" i="11"/>
  <c r="I1817" i="11"/>
  <c r="H1817" i="11"/>
  <c r="G1817" i="11"/>
  <c r="F1817" i="11"/>
  <c r="E1817" i="11"/>
  <c r="D1817" i="11"/>
  <c r="C1817" i="11"/>
  <c r="B1817" i="11"/>
  <c r="Q1816" i="11"/>
  <c r="P1816" i="11"/>
  <c r="O1816" i="11"/>
  <c r="N1816" i="11"/>
  <c r="M1816" i="11"/>
  <c r="L1816" i="11"/>
  <c r="K1816" i="11"/>
  <c r="J1816" i="11"/>
  <c r="I1816" i="11"/>
  <c r="H1816" i="11"/>
  <c r="G1816" i="11"/>
  <c r="F1816" i="11"/>
  <c r="E1816" i="11"/>
  <c r="D1816" i="11"/>
  <c r="C1816" i="11"/>
  <c r="B1816" i="11"/>
  <c r="Q1815" i="11"/>
  <c r="P1815" i="11"/>
  <c r="O1815" i="11"/>
  <c r="N1815" i="11"/>
  <c r="M1815" i="11"/>
  <c r="L1815" i="11"/>
  <c r="K1815" i="11"/>
  <c r="J1815" i="11"/>
  <c r="I1815" i="11"/>
  <c r="H1815" i="11"/>
  <c r="G1815" i="11"/>
  <c r="F1815" i="11"/>
  <c r="E1815" i="11"/>
  <c r="D1815" i="11"/>
  <c r="C1815" i="11"/>
  <c r="B1815" i="11"/>
  <c r="Q1814" i="11"/>
  <c r="P1814" i="11"/>
  <c r="O1814" i="11"/>
  <c r="N1814" i="11"/>
  <c r="M1814" i="11"/>
  <c r="L1814" i="11"/>
  <c r="K1814" i="11"/>
  <c r="J1814" i="11"/>
  <c r="I1814" i="11"/>
  <c r="H1814" i="11"/>
  <c r="G1814" i="11"/>
  <c r="F1814" i="11"/>
  <c r="E1814" i="11"/>
  <c r="D1814" i="11"/>
  <c r="C1814" i="11"/>
  <c r="B1814" i="11"/>
  <c r="Q1813" i="11"/>
  <c r="P1813" i="11"/>
  <c r="O1813" i="11"/>
  <c r="N1813" i="11"/>
  <c r="M1813" i="11"/>
  <c r="L1813" i="11"/>
  <c r="K1813" i="11"/>
  <c r="J1813" i="11"/>
  <c r="I1813" i="11"/>
  <c r="H1813" i="11"/>
  <c r="G1813" i="11"/>
  <c r="F1813" i="11"/>
  <c r="E1813" i="11"/>
  <c r="D1813" i="11"/>
  <c r="C1813" i="11"/>
  <c r="B1813" i="11"/>
  <c r="Q1812" i="11"/>
  <c r="P1812" i="11"/>
  <c r="O1812" i="11"/>
  <c r="N1812" i="11"/>
  <c r="M1812" i="11"/>
  <c r="L1812" i="11"/>
  <c r="K1812" i="11"/>
  <c r="J1812" i="11"/>
  <c r="I1812" i="11"/>
  <c r="H1812" i="11"/>
  <c r="G1812" i="11"/>
  <c r="F1812" i="11"/>
  <c r="E1812" i="11"/>
  <c r="D1812" i="11"/>
  <c r="C1812" i="11"/>
  <c r="B1812" i="11"/>
  <c r="Q1811" i="11"/>
  <c r="P1811" i="11"/>
  <c r="O1811" i="11"/>
  <c r="N1811" i="11"/>
  <c r="M1811" i="11"/>
  <c r="L1811" i="11"/>
  <c r="K1811" i="11"/>
  <c r="J1811" i="11"/>
  <c r="I1811" i="11"/>
  <c r="H1811" i="11"/>
  <c r="G1811" i="11"/>
  <c r="F1811" i="11"/>
  <c r="E1811" i="11"/>
  <c r="D1811" i="11"/>
  <c r="C1811" i="11"/>
  <c r="B1811" i="11"/>
  <c r="Q1810" i="11"/>
  <c r="P1810" i="11"/>
  <c r="O1810" i="11"/>
  <c r="N1810" i="11"/>
  <c r="M1810" i="11"/>
  <c r="L1810" i="11"/>
  <c r="K1810" i="11"/>
  <c r="J1810" i="11"/>
  <c r="I1810" i="11"/>
  <c r="H1810" i="11"/>
  <c r="G1810" i="11"/>
  <c r="F1810" i="11"/>
  <c r="E1810" i="11"/>
  <c r="D1810" i="11"/>
  <c r="C1810" i="11"/>
  <c r="B1810" i="11"/>
  <c r="Q1809" i="11"/>
  <c r="P1809" i="11"/>
  <c r="O1809" i="11"/>
  <c r="N1809" i="11"/>
  <c r="M1809" i="11"/>
  <c r="L1809" i="11"/>
  <c r="K1809" i="11"/>
  <c r="J1809" i="11"/>
  <c r="I1809" i="11"/>
  <c r="H1809" i="11"/>
  <c r="G1809" i="11"/>
  <c r="F1809" i="11"/>
  <c r="E1809" i="11"/>
  <c r="D1809" i="11"/>
  <c r="C1809" i="11"/>
  <c r="B1809" i="11"/>
  <c r="Q1808" i="11"/>
  <c r="P1808" i="11"/>
  <c r="O1808" i="11"/>
  <c r="N1808" i="11"/>
  <c r="M1808" i="11"/>
  <c r="L1808" i="11"/>
  <c r="K1808" i="11"/>
  <c r="J1808" i="11"/>
  <c r="I1808" i="11"/>
  <c r="H1808" i="11"/>
  <c r="G1808" i="11"/>
  <c r="F1808" i="11"/>
  <c r="E1808" i="11"/>
  <c r="D1808" i="11"/>
  <c r="C1808" i="11"/>
  <c r="B1808" i="11"/>
  <c r="Q1807" i="11"/>
  <c r="P1807" i="11"/>
  <c r="O1807" i="11"/>
  <c r="N1807" i="11"/>
  <c r="M1807" i="11"/>
  <c r="L1807" i="11"/>
  <c r="K1807" i="11"/>
  <c r="J1807" i="11"/>
  <c r="I1807" i="11"/>
  <c r="H1807" i="11"/>
  <c r="G1807" i="11"/>
  <c r="F1807" i="11"/>
  <c r="E1807" i="11"/>
  <c r="D1807" i="11"/>
  <c r="C1807" i="11"/>
  <c r="B1807" i="11"/>
  <c r="Q1806" i="11"/>
  <c r="P1806" i="11"/>
  <c r="O1806" i="11"/>
  <c r="N1806" i="11"/>
  <c r="M1806" i="11"/>
  <c r="L1806" i="11"/>
  <c r="K1806" i="11"/>
  <c r="J1806" i="11"/>
  <c r="I1806" i="11"/>
  <c r="H1806" i="11"/>
  <c r="G1806" i="11"/>
  <c r="F1806" i="11"/>
  <c r="E1806" i="11"/>
  <c r="D1806" i="11"/>
  <c r="C1806" i="11"/>
  <c r="B1806" i="11"/>
  <c r="Q1805" i="11"/>
  <c r="P1805" i="11"/>
  <c r="O1805" i="11"/>
  <c r="N1805" i="11"/>
  <c r="M1805" i="11"/>
  <c r="L1805" i="11"/>
  <c r="K1805" i="11"/>
  <c r="J1805" i="11"/>
  <c r="I1805" i="11"/>
  <c r="H1805" i="11"/>
  <c r="G1805" i="11"/>
  <c r="F1805" i="11"/>
  <c r="E1805" i="11"/>
  <c r="D1805" i="11"/>
  <c r="C1805" i="11"/>
  <c r="B1805" i="11"/>
  <c r="Q1804" i="11"/>
  <c r="P1804" i="11"/>
  <c r="O1804" i="11"/>
  <c r="N1804" i="11"/>
  <c r="M1804" i="11"/>
  <c r="L1804" i="11"/>
  <c r="K1804" i="11"/>
  <c r="J1804" i="11"/>
  <c r="I1804" i="11"/>
  <c r="H1804" i="11"/>
  <c r="G1804" i="11"/>
  <c r="F1804" i="11"/>
  <c r="E1804" i="11"/>
  <c r="D1804" i="11"/>
  <c r="C1804" i="11"/>
  <c r="B1804" i="11"/>
  <c r="Q1803" i="11"/>
  <c r="P1803" i="11"/>
  <c r="O1803" i="11"/>
  <c r="N1803" i="11"/>
  <c r="M1803" i="11"/>
  <c r="L1803" i="11"/>
  <c r="K1803" i="11"/>
  <c r="J1803" i="11"/>
  <c r="I1803" i="11"/>
  <c r="H1803" i="11"/>
  <c r="G1803" i="11"/>
  <c r="F1803" i="11"/>
  <c r="E1803" i="11"/>
  <c r="D1803" i="11"/>
  <c r="C1803" i="11"/>
  <c r="B1803" i="11"/>
  <c r="Q1802" i="11"/>
  <c r="P1802" i="11"/>
  <c r="O1802" i="11"/>
  <c r="N1802" i="11"/>
  <c r="M1802" i="11"/>
  <c r="L1802" i="11"/>
  <c r="K1802" i="11"/>
  <c r="J1802" i="11"/>
  <c r="I1802" i="11"/>
  <c r="H1802" i="11"/>
  <c r="G1802" i="11"/>
  <c r="F1802" i="11"/>
  <c r="E1802" i="11"/>
  <c r="D1802" i="11"/>
  <c r="C1802" i="11"/>
  <c r="B1802" i="11"/>
  <c r="Q1801" i="11"/>
  <c r="P1801" i="11"/>
  <c r="O1801" i="11"/>
  <c r="N1801" i="11"/>
  <c r="M1801" i="11"/>
  <c r="L1801" i="11"/>
  <c r="K1801" i="11"/>
  <c r="J1801" i="11"/>
  <c r="I1801" i="11"/>
  <c r="H1801" i="11"/>
  <c r="G1801" i="11"/>
  <c r="F1801" i="11"/>
  <c r="E1801" i="11"/>
  <c r="D1801" i="11"/>
  <c r="C1801" i="11"/>
  <c r="B1801" i="11"/>
  <c r="Q1800" i="11"/>
  <c r="P1800" i="11"/>
  <c r="O1800" i="11"/>
  <c r="N1800" i="11"/>
  <c r="M1800" i="11"/>
  <c r="L1800" i="11"/>
  <c r="K1800" i="11"/>
  <c r="J1800" i="11"/>
  <c r="I1800" i="11"/>
  <c r="H1800" i="11"/>
  <c r="G1800" i="11"/>
  <c r="F1800" i="11"/>
  <c r="E1800" i="11"/>
  <c r="D1800" i="11"/>
  <c r="C1800" i="11"/>
  <c r="B1800" i="11"/>
  <c r="Q1799" i="11"/>
  <c r="P1799" i="11"/>
  <c r="O1799" i="11"/>
  <c r="N1799" i="11"/>
  <c r="M1799" i="11"/>
  <c r="L1799" i="11"/>
  <c r="K1799" i="11"/>
  <c r="J1799" i="11"/>
  <c r="I1799" i="11"/>
  <c r="H1799" i="11"/>
  <c r="G1799" i="11"/>
  <c r="F1799" i="11"/>
  <c r="E1799" i="11"/>
  <c r="D1799" i="11"/>
  <c r="C1799" i="11"/>
  <c r="B1799" i="11"/>
  <c r="Q1798" i="11"/>
  <c r="P1798" i="11"/>
  <c r="O1798" i="11"/>
  <c r="N1798" i="11"/>
  <c r="M1798" i="11"/>
  <c r="L1798" i="11"/>
  <c r="K1798" i="11"/>
  <c r="J1798" i="11"/>
  <c r="I1798" i="11"/>
  <c r="H1798" i="11"/>
  <c r="G1798" i="11"/>
  <c r="F1798" i="11"/>
  <c r="E1798" i="11"/>
  <c r="D1798" i="11"/>
  <c r="C1798" i="11"/>
  <c r="B1798" i="11"/>
  <c r="Q1797" i="11"/>
  <c r="P1797" i="11"/>
  <c r="O1797" i="11"/>
  <c r="N1797" i="11"/>
  <c r="M1797" i="11"/>
  <c r="L1797" i="11"/>
  <c r="K1797" i="11"/>
  <c r="J1797" i="11"/>
  <c r="I1797" i="11"/>
  <c r="H1797" i="11"/>
  <c r="G1797" i="11"/>
  <c r="F1797" i="11"/>
  <c r="E1797" i="11"/>
  <c r="D1797" i="11"/>
  <c r="C1797" i="11"/>
  <c r="B1797" i="11"/>
  <c r="Q1796" i="11"/>
  <c r="P1796" i="11"/>
  <c r="O1796" i="11"/>
  <c r="N1796" i="11"/>
  <c r="M1796" i="11"/>
  <c r="L1796" i="11"/>
  <c r="K1796" i="11"/>
  <c r="J1796" i="11"/>
  <c r="I1796" i="11"/>
  <c r="H1796" i="11"/>
  <c r="G1796" i="11"/>
  <c r="F1796" i="11"/>
  <c r="E1796" i="11"/>
  <c r="D1796" i="11"/>
  <c r="C1796" i="11"/>
  <c r="B1796" i="11"/>
  <c r="Q1795" i="11"/>
  <c r="P1795" i="11"/>
  <c r="O1795" i="11"/>
  <c r="N1795" i="11"/>
  <c r="M1795" i="11"/>
  <c r="L1795" i="11"/>
  <c r="K1795" i="11"/>
  <c r="J1795" i="11"/>
  <c r="I1795" i="11"/>
  <c r="H1795" i="11"/>
  <c r="G1795" i="11"/>
  <c r="F1795" i="11"/>
  <c r="E1795" i="11"/>
  <c r="D1795" i="11"/>
  <c r="C1795" i="11"/>
  <c r="B1795" i="11"/>
  <c r="Q1794" i="11"/>
  <c r="P1794" i="11"/>
  <c r="O1794" i="11"/>
  <c r="N1794" i="11"/>
  <c r="M1794" i="11"/>
  <c r="L1794" i="11"/>
  <c r="K1794" i="11"/>
  <c r="J1794" i="11"/>
  <c r="I1794" i="11"/>
  <c r="H1794" i="11"/>
  <c r="G1794" i="11"/>
  <c r="F1794" i="11"/>
  <c r="E1794" i="11"/>
  <c r="D1794" i="11"/>
  <c r="C1794" i="11"/>
  <c r="B1794" i="11"/>
  <c r="Q1793" i="11"/>
  <c r="P1793" i="11"/>
  <c r="O1793" i="11"/>
  <c r="N1793" i="11"/>
  <c r="M1793" i="11"/>
  <c r="L1793" i="11"/>
  <c r="K1793" i="11"/>
  <c r="J1793" i="11"/>
  <c r="I1793" i="11"/>
  <c r="H1793" i="11"/>
  <c r="G1793" i="11"/>
  <c r="F1793" i="11"/>
  <c r="E1793" i="11"/>
  <c r="D1793" i="11"/>
  <c r="C1793" i="11"/>
  <c r="B1793" i="11"/>
  <c r="Q1792" i="11"/>
  <c r="P1792" i="11"/>
  <c r="O1792" i="11"/>
  <c r="N1792" i="11"/>
  <c r="M1792" i="11"/>
  <c r="L1792" i="11"/>
  <c r="K1792" i="11"/>
  <c r="J1792" i="11"/>
  <c r="I1792" i="11"/>
  <c r="H1792" i="11"/>
  <c r="G1792" i="11"/>
  <c r="F1792" i="11"/>
  <c r="E1792" i="11"/>
  <c r="D1792" i="11"/>
  <c r="C1792" i="11"/>
  <c r="B1792" i="11"/>
  <c r="Q1791" i="11"/>
  <c r="P1791" i="11"/>
  <c r="O1791" i="11"/>
  <c r="N1791" i="11"/>
  <c r="M1791" i="11"/>
  <c r="L1791" i="11"/>
  <c r="K1791" i="11"/>
  <c r="J1791" i="11"/>
  <c r="I1791" i="11"/>
  <c r="H1791" i="11"/>
  <c r="G1791" i="11"/>
  <c r="F1791" i="11"/>
  <c r="E1791" i="11"/>
  <c r="D1791" i="11"/>
  <c r="C1791" i="11"/>
  <c r="B1791" i="11"/>
  <c r="Q1790" i="11"/>
  <c r="P1790" i="11"/>
  <c r="O1790" i="11"/>
  <c r="N1790" i="11"/>
  <c r="M1790" i="11"/>
  <c r="L1790" i="11"/>
  <c r="K1790" i="11"/>
  <c r="J1790" i="11"/>
  <c r="I1790" i="11"/>
  <c r="H1790" i="11"/>
  <c r="G1790" i="11"/>
  <c r="F1790" i="11"/>
  <c r="E1790" i="11"/>
  <c r="D1790" i="11"/>
  <c r="C1790" i="11"/>
  <c r="B1790" i="11"/>
  <c r="Q1789" i="11"/>
  <c r="P1789" i="11"/>
  <c r="O1789" i="11"/>
  <c r="N1789" i="11"/>
  <c r="M1789" i="11"/>
  <c r="L1789" i="11"/>
  <c r="K1789" i="11"/>
  <c r="J1789" i="11"/>
  <c r="I1789" i="11"/>
  <c r="H1789" i="11"/>
  <c r="G1789" i="11"/>
  <c r="F1789" i="11"/>
  <c r="E1789" i="11"/>
  <c r="D1789" i="11"/>
  <c r="C1789" i="11"/>
  <c r="B1789" i="11"/>
  <c r="Q1788" i="11"/>
  <c r="P1788" i="11"/>
  <c r="O1788" i="11"/>
  <c r="N1788" i="11"/>
  <c r="M1788" i="11"/>
  <c r="L1788" i="11"/>
  <c r="K1788" i="11"/>
  <c r="J1788" i="11"/>
  <c r="I1788" i="11"/>
  <c r="H1788" i="11"/>
  <c r="G1788" i="11"/>
  <c r="F1788" i="11"/>
  <c r="E1788" i="11"/>
  <c r="D1788" i="11"/>
  <c r="C1788" i="11"/>
  <c r="B1788" i="11"/>
  <c r="Q1787" i="11"/>
  <c r="P1787" i="11"/>
  <c r="O1787" i="11"/>
  <c r="N1787" i="11"/>
  <c r="M1787" i="11"/>
  <c r="L1787" i="11"/>
  <c r="K1787" i="11"/>
  <c r="J1787" i="11"/>
  <c r="I1787" i="11"/>
  <c r="H1787" i="11"/>
  <c r="G1787" i="11"/>
  <c r="F1787" i="11"/>
  <c r="E1787" i="11"/>
  <c r="D1787" i="11"/>
  <c r="C1787" i="11"/>
  <c r="B1787" i="11"/>
  <c r="Q1786" i="11"/>
  <c r="P1786" i="11"/>
  <c r="O1786" i="11"/>
  <c r="N1786" i="11"/>
  <c r="M1786" i="11"/>
  <c r="L1786" i="11"/>
  <c r="K1786" i="11"/>
  <c r="J1786" i="11"/>
  <c r="I1786" i="11"/>
  <c r="H1786" i="11"/>
  <c r="G1786" i="11"/>
  <c r="F1786" i="11"/>
  <c r="E1786" i="11"/>
  <c r="D1786" i="11"/>
  <c r="C1786" i="11"/>
  <c r="B1786" i="11"/>
  <c r="Q1785" i="11"/>
  <c r="P1785" i="11"/>
  <c r="O1785" i="11"/>
  <c r="N1785" i="11"/>
  <c r="M1785" i="11"/>
  <c r="L1785" i="11"/>
  <c r="K1785" i="11"/>
  <c r="J1785" i="11"/>
  <c r="I1785" i="11"/>
  <c r="H1785" i="11"/>
  <c r="G1785" i="11"/>
  <c r="F1785" i="11"/>
  <c r="E1785" i="11"/>
  <c r="D1785" i="11"/>
  <c r="C1785" i="11"/>
  <c r="B1785" i="11"/>
  <c r="Q1784" i="11"/>
  <c r="P1784" i="11"/>
  <c r="O1784" i="11"/>
  <c r="N1784" i="11"/>
  <c r="M1784" i="11"/>
  <c r="L1784" i="11"/>
  <c r="K1784" i="11"/>
  <c r="J1784" i="11"/>
  <c r="I1784" i="11"/>
  <c r="H1784" i="11"/>
  <c r="G1784" i="11"/>
  <c r="F1784" i="11"/>
  <c r="E1784" i="11"/>
  <c r="D1784" i="11"/>
  <c r="C1784" i="11"/>
  <c r="B1784" i="11"/>
  <c r="Q1783" i="11"/>
  <c r="P1783" i="11"/>
  <c r="O1783" i="11"/>
  <c r="N1783" i="11"/>
  <c r="M1783" i="11"/>
  <c r="L1783" i="11"/>
  <c r="K1783" i="11"/>
  <c r="J1783" i="11"/>
  <c r="I1783" i="11"/>
  <c r="H1783" i="11"/>
  <c r="G1783" i="11"/>
  <c r="F1783" i="11"/>
  <c r="E1783" i="11"/>
  <c r="D1783" i="11"/>
  <c r="C1783" i="11"/>
  <c r="B1783" i="11"/>
  <c r="Q1782" i="11"/>
  <c r="P1782" i="11"/>
  <c r="O1782" i="11"/>
  <c r="N1782" i="11"/>
  <c r="M1782" i="11"/>
  <c r="L1782" i="11"/>
  <c r="K1782" i="11"/>
  <c r="J1782" i="11"/>
  <c r="I1782" i="11"/>
  <c r="H1782" i="11"/>
  <c r="G1782" i="11"/>
  <c r="F1782" i="11"/>
  <c r="E1782" i="11"/>
  <c r="D1782" i="11"/>
  <c r="C1782" i="11"/>
  <c r="B1782" i="11"/>
  <c r="Q1781" i="11"/>
  <c r="P1781" i="11"/>
  <c r="O1781" i="11"/>
  <c r="N1781" i="11"/>
  <c r="M1781" i="11"/>
  <c r="L1781" i="11"/>
  <c r="K1781" i="11"/>
  <c r="J1781" i="11"/>
  <c r="I1781" i="11"/>
  <c r="H1781" i="11"/>
  <c r="G1781" i="11"/>
  <c r="F1781" i="11"/>
  <c r="E1781" i="11"/>
  <c r="D1781" i="11"/>
  <c r="C1781" i="11"/>
  <c r="B1781" i="11"/>
  <c r="Q1780" i="11"/>
  <c r="P1780" i="11"/>
  <c r="O1780" i="11"/>
  <c r="N1780" i="11"/>
  <c r="M1780" i="11"/>
  <c r="L1780" i="11"/>
  <c r="K1780" i="11"/>
  <c r="J1780" i="11"/>
  <c r="I1780" i="11"/>
  <c r="H1780" i="11"/>
  <c r="G1780" i="11"/>
  <c r="F1780" i="11"/>
  <c r="E1780" i="11"/>
  <c r="D1780" i="11"/>
  <c r="C1780" i="11"/>
  <c r="B1780" i="11"/>
  <c r="Q1779" i="11"/>
  <c r="P1779" i="11"/>
  <c r="O1779" i="11"/>
  <c r="N1779" i="11"/>
  <c r="M1779" i="11"/>
  <c r="L1779" i="11"/>
  <c r="K1779" i="11"/>
  <c r="J1779" i="11"/>
  <c r="I1779" i="11"/>
  <c r="H1779" i="11"/>
  <c r="G1779" i="11"/>
  <c r="F1779" i="11"/>
  <c r="E1779" i="11"/>
  <c r="D1779" i="11"/>
  <c r="C1779" i="11"/>
  <c r="B1779" i="11"/>
  <c r="Q1778" i="11"/>
  <c r="P1778" i="11"/>
  <c r="O1778" i="11"/>
  <c r="N1778" i="11"/>
  <c r="M1778" i="11"/>
  <c r="L1778" i="11"/>
  <c r="K1778" i="11"/>
  <c r="J1778" i="11"/>
  <c r="I1778" i="11"/>
  <c r="H1778" i="11"/>
  <c r="G1778" i="11"/>
  <c r="F1778" i="11"/>
  <c r="E1778" i="11"/>
  <c r="D1778" i="11"/>
  <c r="C1778" i="11"/>
  <c r="B1778" i="11"/>
  <c r="Q1777" i="11"/>
  <c r="P1777" i="11"/>
  <c r="O1777" i="11"/>
  <c r="N1777" i="11"/>
  <c r="M1777" i="11"/>
  <c r="L1777" i="11"/>
  <c r="K1777" i="11"/>
  <c r="J1777" i="11"/>
  <c r="I1777" i="11"/>
  <c r="H1777" i="11"/>
  <c r="G1777" i="11"/>
  <c r="F1777" i="11"/>
  <c r="E1777" i="11"/>
  <c r="D1777" i="11"/>
  <c r="C1777" i="11"/>
  <c r="B1777" i="11"/>
  <c r="Q1776" i="11"/>
  <c r="P1776" i="11"/>
  <c r="O1776" i="11"/>
  <c r="N1776" i="11"/>
  <c r="M1776" i="11"/>
  <c r="L1776" i="11"/>
  <c r="K1776" i="11"/>
  <c r="J1776" i="11"/>
  <c r="I1776" i="11"/>
  <c r="H1776" i="11"/>
  <c r="G1776" i="11"/>
  <c r="F1776" i="11"/>
  <c r="E1776" i="11"/>
  <c r="D1776" i="11"/>
  <c r="C1776" i="11"/>
  <c r="B1776" i="11"/>
  <c r="Q1775" i="11"/>
  <c r="P1775" i="11"/>
  <c r="O1775" i="11"/>
  <c r="N1775" i="11"/>
  <c r="M1775" i="11"/>
  <c r="L1775" i="11"/>
  <c r="K1775" i="11"/>
  <c r="J1775" i="11"/>
  <c r="I1775" i="11"/>
  <c r="H1775" i="11"/>
  <c r="G1775" i="11"/>
  <c r="F1775" i="11"/>
  <c r="E1775" i="11"/>
  <c r="D1775" i="11"/>
  <c r="C1775" i="11"/>
  <c r="B1775" i="11"/>
  <c r="Q1774" i="11"/>
  <c r="P1774" i="11"/>
  <c r="O1774" i="11"/>
  <c r="N1774" i="11"/>
  <c r="M1774" i="11"/>
  <c r="L1774" i="11"/>
  <c r="K1774" i="11"/>
  <c r="J1774" i="11"/>
  <c r="I1774" i="11"/>
  <c r="H1774" i="11"/>
  <c r="G1774" i="11"/>
  <c r="F1774" i="11"/>
  <c r="E1774" i="11"/>
  <c r="D1774" i="11"/>
  <c r="C1774" i="11"/>
  <c r="B1774" i="11"/>
  <c r="Q1773" i="11"/>
  <c r="P1773" i="11"/>
  <c r="O1773" i="11"/>
  <c r="N1773" i="11"/>
  <c r="M1773" i="11"/>
  <c r="L1773" i="11"/>
  <c r="K1773" i="11"/>
  <c r="J1773" i="11"/>
  <c r="I1773" i="11"/>
  <c r="H1773" i="11"/>
  <c r="G1773" i="11"/>
  <c r="F1773" i="11"/>
  <c r="E1773" i="11"/>
  <c r="D1773" i="11"/>
  <c r="C1773" i="11"/>
  <c r="B1773" i="11"/>
  <c r="Q1772" i="11"/>
  <c r="P1772" i="11"/>
  <c r="O1772" i="11"/>
  <c r="N1772" i="11"/>
  <c r="M1772" i="11"/>
  <c r="L1772" i="11"/>
  <c r="K1772" i="11"/>
  <c r="J1772" i="11"/>
  <c r="I1772" i="11"/>
  <c r="H1772" i="11"/>
  <c r="G1772" i="11"/>
  <c r="F1772" i="11"/>
  <c r="E1772" i="11"/>
  <c r="D1772" i="11"/>
  <c r="C1772" i="11"/>
  <c r="B1772" i="11"/>
  <c r="Q1771" i="11"/>
  <c r="P1771" i="11"/>
  <c r="O1771" i="11"/>
  <c r="N1771" i="11"/>
  <c r="M1771" i="11"/>
  <c r="L1771" i="11"/>
  <c r="K1771" i="11"/>
  <c r="J1771" i="11"/>
  <c r="I1771" i="11"/>
  <c r="H1771" i="11"/>
  <c r="G1771" i="11"/>
  <c r="F1771" i="11"/>
  <c r="E1771" i="11"/>
  <c r="D1771" i="11"/>
  <c r="C1771" i="11"/>
  <c r="B1771" i="11"/>
  <c r="Q1770" i="11"/>
  <c r="P1770" i="11"/>
  <c r="O1770" i="11"/>
  <c r="N1770" i="11"/>
  <c r="M1770" i="11"/>
  <c r="L1770" i="11"/>
  <c r="K1770" i="11"/>
  <c r="J1770" i="11"/>
  <c r="I1770" i="11"/>
  <c r="H1770" i="11"/>
  <c r="G1770" i="11"/>
  <c r="F1770" i="11"/>
  <c r="E1770" i="11"/>
  <c r="D1770" i="11"/>
  <c r="C1770" i="11"/>
  <c r="B1770" i="11"/>
  <c r="Q1769" i="11"/>
  <c r="P1769" i="11"/>
  <c r="O1769" i="11"/>
  <c r="N1769" i="11"/>
  <c r="M1769" i="11"/>
  <c r="L1769" i="11"/>
  <c r="K1769" i="11"/>
  <c r="J1769" i="11"/>
  <c r="I1769" i="11"/>
  <c r="H1769" i="11"/>
  <c r="G1769" i="11"/>
  <c r="F1769" i="11"/>
  <c r="E1769" i="11"/>
  <c r="D1769" i="11"/>
  <c r="C1769" i="11"/>
  <c r="B1769" i="11"/>
  <c r="Q1768" i="11"/>
  <c r="P1768" i="11"/>
  <c r="O1768" i="11"/>
  <c r="N1768" i="11"/>
  <c r="M1768" i="11"/>
  <c r="L1768" i="11"/>
  <c r="K1768" i="11"/>
  <c r="J1768" i="11"/>
  <c r="I1768" i="11"/>
  <c r="H1768" i="11"/>
  <c r="G1768" i="11"/>
  <c r="F1768" i="11"/>
  <c r="E1768" i="11"/>
  <c r="D1768" i="11"/>
  <c r="C1768" i="11"/>
  <c r="B1768" i="11"/>
  <c r="Q1767" i="11"/>
  <c r="P1767" i="11"/>
  <c r="O1767" i="11"/>
  <c r="N1767" i="11"/>
  <c r="M1767" i="11"/>
  <c r="L1767" i="11"/>
  <c r="K1767" i="11"/>
  <c r="J1767" i="11"/>
  <c r="I1767" i="11"/>
  <c r="H1767" i="11"/>
  <c r="G1767" i="11"/>
  <c r="F1767" i="11"/>
  <c r="E1767" i="11"/>
  <c r="D1767" i="11"/>
  <c r="C1767" i="11"/>
  <c r="B1767" i="11"/>
  <c r="Q1766" i="11"/>
  <c r="P1766" i="11"/>
  <c r="O1766" i="11"/>
  <c r="N1766" i="11"/>
  <c r="M1766" i="11"/>
  <c r="L1766" i="11"/>
  <c r="K1766" i="11"/>
  <c r="J1766" i="11"/>
  <c r="I1766" i="11"/>
  <c r="H1766" i="11"/>
  <c r="G1766" i="11"/>
  <c r="F1766" i="11"/>
  <c r="E1766" i="11"/>
  <c r="D1766" i="11"/>
  <c r="C1766" i="11"/>
  <c r="B1766" i="11"/>
  <c r="Q1765" i="11"/>
  <c r="P1765" i="11"/>
  <c r="O1765" i="11"/>
  <c r="N1765" i="11"/>
  <c r="M1765" i="11"/>
  <c r="L1765" i="11"/>
  <c r="K1765" i="11"/>
  <c r="J1765" i="11"/>
  <c r="I1765" i="11"/>
  <c r="H1765" i="11"/>
  <c r="G1765" i="11"/>
  <c r="F1765" i="11"/>
  <c r="E1765" i="11"/>
  <c r="D1765" i="11"/>
  <c r="C1765" i="11"/>
  <c r="B1765" i="11"/>
  <c r="Q1764" i="11"/>
  <c r="P1764" i="11"/>
  <c r="O1764" i="11"/>
  <c r="N1764" i="11"/>
  <c r="M1764" i="11"/>
  <c r="L1764" i="11"/>
  <c r="K1764" i="11"/>
  <c r="J1764" i="11"/>
  <c r="I1764" i="11"/>
  <c r="H1764" i="11"/>
  <c r="G1764" i="11"/>
  <c r="F1764" i="11"/>
  <c r="E1764" i="11"/>
  <c r="D1764" i="11"/>
  <c r="C1764" i="11"/>
  <c r="B1764" i="11"/>
  <c r="Q1763" i="11"/>
  <c r="P1763" i="11"/>
  <c r="O1763" i="11"/>
  <c r="N1763" i="11"/>
  <c r="M1763" i="11"/>
  <c r="L1763" i="11"/>
  <c r="K1763" i="11"/>
  <c r="J1763" i="11"/>
  <c r="I1763" i="11"/>
  <c r="H1763" i="11"/>
  <c r="G1763" i="11"/>
  <c r="F1763" i="11"/>
  <c r="E1763" i="11"/>
  <c r="D1763" i="11"/>
  <c r="C1763" i="11"/>
  <c r="B1763" i="11"/>
  <c r="Q1762" i="11"/>
  <c r="P1762" i="11"/>
  <c r="O1762" i="11"/>
  <c r="N1762" i="11"/>
  <c r="M1762" i="11"/>
  <c r="L1762" i="11"/>
  <c r="K1762" i="11"/>
  <c r="J1762" i="11"/>
  <c r="I1762" i="11"/>
  <c r="H1762" i="11"/>
  <c r="G1762" i="11"/>
  <c r="F1762" i="11"/>
  <c r="E1762" i="11"/>
  <c r="D1762" i="11"/>
  <c r="C1762" i="11"/>
  <c r="B1762" i="11"/>
  <c r="Q1761" i="11"/>
  <c r="P1761" i="11"/>
  <c r="O1761" i="11"/>
  <c r="N1761" i="11"/>
  <c r="M1761" i="11"/>
  <c r="L1761" i="11"/>
  <c r="K1761" i="11"/>
  <c r="J1761" i="11"/>
  <c r="I1761" i="11"/>
  <c r="H1761" i="11"/>
  <c r="G1761" i="11"/>
  <c r="F1761" i="11"/>
  <c r="E1761" i="11"/>
  <c r="D1761" i="11"/>
  <c r="C1761" i="11"/>
  <c r="B1761" i="11"/>
  <c r="Q1760" i="11"/>
  <c r="P1760" i="11"/>
  <c r="O1760" i="11"/>
  <c r="N1760" i="11"/>
  <c r="M1760" i="11"/>
  <c r="L1760" i="11"/>
  <c r="K1760" i="11"/>
  <c r="J1760" i="11"/>
  <c r="I1760" i="11"/>
  <c r="H1760" i="11"/>
  <c r="G1760" i="11"/>
  <c r="F1760" i="11"/>
  <c r="E1760" i="11"/>
  <c r="D1760" i="11"/>
  <c r="C1760" i="11"/>
  <c r="B1760" i="11"/>
  <c r="Q1759" i="11"/>
  <c r="P1759" i="11"/>
  <c r="O1759" i="11"/>
  <c r="N1759" i="11"/>
  <c r="M1759" i="11"/>
  <c r="L1759" i="11"/>
  <c r="K1759" i="11"/>
  <c r="J1759" i="11"/>
  <c r="I1759" i="11"/>
  <c r="H1759" i="11"/>
  <c r="G1759" i="11"/>
  <c r="F1759" i="11"/>
  <c r="E1759" i="11"/>
  <c r="D1759" i="11"/>
  <c r="C1759" i="11"/>
  <c r="B1759" i="11"/>
  <c r="Q1758" i="11"/>
  <c r="P1758" i="11"/>
  <c r="O1758" i="11"/>
  <c r="N1758" i="11"/>
  <c r="M1758" i="11"/>
  <c r="L1758" i="11"/>
  <c r="K1758" i="11"/>
  <c r="J1758" i="11"/>
  <c r="I1758" i="11"/>
  <c r="H1758" i="11"/>
  <c r="G1758" i="11"/>
  <c r="F1758" i="11"/>
  <c r="E1758" i="11"/>
  <c r="D1758" i="11"/>
  <c r="C1758" i="11"/>
  <c r="B1758" i="11"/>
  <c r="Q1757" i="11"/>
  <c r="P1757" i="11"/>
  <c r="O1757" i="11"/>
  <c r="N1757" i="11"/>
  <c r="M1757" i="11"/>
  <c r="L1757" i="11"/>
  <c r="K1757" i="11"/>
  <c r="J1757" i="11"/>
  <c r="I1757" i="11"/>
  <c r="H1757" i="11"/>
  <c r="G1757" i="11"/>
  <c r="F1757" i="11"/>
  <c r="E1757" i="11"/>
  <c r="D1757" i="11"/>
  <c r="C1757" i="11"/>
  <c r="B1757" i="11"/>
  <c r="Q1756" i="11"/>
  <c r="P1756" i="11"/>
  <c r="O1756" i="11"/>
  <c r="N1756" i="11"/>
  <c r="M1756" i="11"/>
  <c r="L1756" i="11"/>
  <c r="K1756" i="11"/>
  <c r="J1756" i="11"/>
  <c r="I1756" i="11"/>
  <c r="H1756" i="11"/>
  <c r="G1756" i="11"/>
  <c r="F1756" i="11"/>
  <c r="E1756" i="11"/>
  <c r="D1756" i="11"/>
  <c r="C1756" i="11"/>
  <c r="B1756" i="11"/>
  <c r="Q1755" i="11"/>
  <c r="P1755" i="11"/>
  <c r="O1755" i="11"/>
  <c r="N1755" i="11"/>
  <c r="M1755" i="11"/>
  <c r="L1755" i="11"/>
  <c r="K1755" i="11"/>
  <c r="J1755" i="11"/>
  <c r="I1755" i="11"/>
  <c r="H1755" i="11"/>
  <c r="G1755" i="11"/>
  <c r="F1755" i="11"/>
  <c r="E1755" i="11"/>
  <c r="D1755" i="11"/>
  <c r="C1755" i="11"/>
  <c r="B1755" i="11"/>
  <c r="Q1754" i="11"/>
  <c r="P1754" i="11"/>
  <c r="O1754" i="11"/>
  <c r="N1754" i="11"/>
  <c r="M1754" i="11"/>
  <c r="L1754" i="11"/>
  <c r="K1754" i="11"/>
  <c r="J1754" i="11"/>
  <c r="I1754" i="11"/>
  <c r="H1754" i="11"/>
  <c r="G1754" i="11"/>
  <c r="F1754" i="11"/>
  <c r="E1754" i="11"/>
  <c r="D1754" i="11"/>
  <c r="C1754" i="11"/>
  <c r="B1754" i="11"/>
  <c r="Q1753" i="11"/>
  <c r="P1753" i="11"/>
  <c r="O1753" i="11"/>
  <c r="N1753" i="11"/>
  <c r="M1753" i="11"/>
  <c r="L1753" i="11"/>
  <c r="K1753" i="11"/>
  <c r="J1753" i="11"/>
  <c r="I1753" i="11"/>
  <c r="H1753" i="11"/>
  <c r="G1753" i="11"/>
  <c r="F1753" i="11"/>
  <c r="E1753" i="11"/>
  <c r="D1753" i="11"/>
  <c r="C1753" i="11"/>
  <c r="B1753" i="11"/>
  <c r="Q1752" i="11"/>
  <c r="P1752" i="11"/>
  <c r="O1752" i="11"/>
  <c r="N1752" i="11"/>
  <c r="M1752" i="11"/>
  <c r="L1752" i="11"/>
  <c r="K1752" i="11"/>
  <c r="J1752" i="11"/>
  <c r="I1752" i="11"/>
  <c r="H1752" i="11"/>
  <c r="G1752" i="11"/>
  <c r="F1752" i="11"/>
  <c r="E1752" i="11"/>
  <c r="D1752" i="11"/>
  <c r="C1752" i="11"/>
  <c r="B1752" i="11"/>
  <c r="Q1751" i="11"/>
  <c r="P1751" i="11"/>
  <c r="O1751" i="11"/>
  <c r="N1751" i="11"/>
  <c r="M1751" i="11"/>
  <c r="L1751" i="11"/>
  <c r="K1751" i="11"/>
  <c r="J1751" i="11"/>
  <c r="I1751" i="11"/>
  <c r="H1751" i="11"/>
  <c r="G1751" i="11"/>
  <c r="F1751" i="11"/>
  <c r="E1751" i="11"/>
  <c r="D1751" i="11"/>
  <c r="C1751" i="11"/>
  <c r="B1751" i="11"/>
  <c r="Q1750" i="11"/>
  <c r="P1750" i="11"/>
  <c r="O1750" i="11"/>
  <c r="N1750" i="11"/>
  <c r="M1750" i="11"/>
  <c r="L1750" i="11"/>
  <c r="K1750" i="11"/>
  <c r="J1750" i="11"/>
  <c r="I1750" i="11"/>
  <c r="H1750" i="11"/>
  <c r="G1750" i="11"/>
  <c r="F1750" i="11"/>
  <c r="E1750" i="11"/>
  <c r="D1750" i="11"/>
  <c r="C1750" i="11"/>
  <c r="B1750" i="11"/>
  <c r="Q1749" i="11"/>
  <c r="P1749" i="11"/>
  <c r="O1749" i="11"/>
  <c r="N1749" i="11"/>
  <c r="M1749" i="11"/>
  <c r="L1749" i="11"/>
  <c r="K1749" i="11"/>
  <c r="J1749" i="11"/>
  <c r="I1749" i="11"/>
  <c r="H1749" i="11"/>
  <c r="G1749" i="11"/>
  <c r="F1749" i="11"/>
  <c r="E1749" i="11"/>
  <c r="D1749" i="11"/>
  <c r="C1749" i="11"/>
  <c r="B1749" i="11"/>
  <c r="Q1748" i="11"/>
  <c r="P1748" i="11"/>
  <c r="O1748" i="11"/>
  <c r="N1748" i="11"/>
  <c r="M1748" i="11"/>
  <c r="L1748" i="11"/>
  <c r="K1748" i="11"/>
  <c r="J1748" i="11"/>
  <c r="I1748" i="11"/>
  <c r="H1748" i="11"/>
  <c r="G1748" i="11"/>
  <c r="F1748" i="11"/>
  <c r="E1748" i="11"/>
  <c r="D1748" i="11"/>
  <c r="C1748" i="11"/>
  <c r="B1748" i="11"/>
  <c r="Q1747" i="11"/>
  <c r="P1747" i="11"/>
  <c r="O1747" i="11"/>
  <c r="N1747" i="11"/>
  <c r="M1747" i="11"/>
  <c r="L1747" i="11"/>
  <c r="K1747" i="11"/>
  <c r="J1747" i="11"/>
  <c r="I1747" i="11"/>
  <c r="H1747" i="11"/>
  <c r="G1747" i="11"/>
  <c r="F1747" i="11"/>
  <c r="E1747" i="11"/>
  <c r="D1747" i="11"/>
  <c r="C1747" i="11"/>
  <c r="B1747" i="11"/>
  <c r="Q1746" i="11"/>
  <c r="P1746" i="11"/>
  <c r="O1746" i="11"/>
  <c r="N1746" i="11"/>
  <c r="M1746" i="11"/>
  <c r="L1746" i="11"/>
  <c r="K1746" i="11"/>
  <c r="J1746" i="11"/>
  <c r="I1746" i="11"/>
  <c r="H1746" i="11"/>
  <c r="G1746" i="11"/>
  <c r="F1746" i="11"/>
  <c r="E1746" i="11"/>
  <c r="D1746" i="11"/>
  <c r="C1746" i="11"/>
  <c r="B1746" i="11"/>
  <c r="Q1745" i="11"/>
  <c r="P1745" i="11"/>
  <c r="O1745" i="11"/>
  <c r="N1745" i="11"/>
  <c r="M1745" i="11"/>
  <c r="L1745" i="11"/>
  <c r="K1745" i="11"/>
  <c r="J1745" i="11"/>
  <c r="I1745" i="11"/>
  <c r="H1745" i="11"/>
  <c r="G1745" i="11"/>
  <c r="F1745" i="11"/>
  <c r="E1745" i="11"/>
  <c r="D1745" i="11"/>
  <c r="C1745" i="11"/>
  <c r="B1745" i="11"/>
  <c r="Q1744" i="11"/>
  <c r="P1744" i="11"/>
  <c r="O1744" i="11"/>
  <c r="N1744" i="11"/>
  <c r="M1744" i="11"/>
  <c r="L1744" i="11"/>
  <c r="K1744" i="11"/>
  <c r="J1744" i="11"/>
  <c r="I1744" i="11"/>
  <c r="H1744" i="11"/>
  <c r="G1744" i="11"/>
  <c r="F1744" i="11"/>
  <c r="E1744" i="11"/>
  <c r="D1744" i="11"/>
  <c r="C1744" i="11"/>
  <c r="B1744" i="11"/>
  <c r="Q1743" i="11"/>
  <c r="P1743" i="11"/>
  <c r="O1743" i="11"/>
  <c r="N1743" i="11"/>
  <c r="M1743" i="11"/>
  <c r="L1743" i="11"/>
  <c r="K1743" i="11"/>
  <c r="J1743" i="11"/>
  <c r="I1743" i="11"/>
  <c r="H1743" i="11"/>
  <c r="G1743" i="11"/>
  <c r="F1743" i="11"/>
  <c r="E1743" i="11"/>
  <c r="D1743" i="11"/>
  <c r="C1743" i="11"/>
  <c r="B1743" i="11"/>
  <c r="Q1742" i="11"/>
  <c r="P1742" i="11"/>
  <c r="O1742" i="11"/>
  <c r="N1742" i="11"/>
  <c r="M1742" i="11"/>
  <c r="L1742" i="11"/>
  <c r="K1742" i="11"/>
  <c r="J1742" i="11"/>
  <c r="I1742" i="11"/>
  <c r="H1742" i="11"/>
  <c r="G1742" i="11"/>
  <c r="F1742" i="11"/>
  <c r="E1742" i="11"/>
  <c r="D1742" i="11"/>
  <c r="C1742" i="11"/>
  <c r="B1742" i="11"/>
  <c r="Q1741" i="11"/>
  <c r="P1741" i="11"/>
  <c r="O1741" i="11"/>
  <c r="N1741" i="11"/>
  <c r="M1741" i="11"/>
  <c r="L1741" i="11"/>
  <c r="K1741" i="11"/>
  <c r="J1741" i="11"/>
  <c r="I1741" i="11"/>
  <c r="H1741" i="11"/>
  <c r="G1741" i="11"/>
  <c r="F1741" i="11"/>
  <c r="E1741" i="11"/>
  <c r="D1741" i="11"/>
  <c r="C1741" i="11"/>
  <c r="B1741" i="11"/>
  <c r="Q1740" i="11"/>
  <c r="P1740" i="11"/>
  <c r="O1740" i="11"/>
  <c r="N1740" i="11"/>
  <c r="M1740" i="11"/>
  <c r="L1740" i="11"/>
  <c r="K1740" i="11"/>
  <c r="J1740" i="11"/>
  <c r="I1740" i="11"/>
  <c r="H1740" i="11"/>
  <c r="G1740" i="11"/>
  <c r="F1740" i="11"/>
  <c r="E1740" i="11"/>
  <c r="D1740" i="11"/>
  <c r="C1740" i="11"/>
  <c r="B1740" i="11"/>
  <c r="Q1739" i="11"/>
  <c r="P1739" i="11"/>
  <c r="O1739" i="11"/>
  <c r="N1739" i="11"/>
  <c r="M1739" i="11"/>
  <c r="L1739" i="11"/>
  <c r="K1739" i="11"/>
  <c r="J1739" i="11"/>
  <c r="I1739" i="11"/>
  <c r="H1739" i="11"/>
  <c r="G1739" i="11"/>
  <c r="F1739" i="11"/>
  <c r="E1739" i="11"/>
  <c r="D1739" i="11"/>
  <c r="C1739" i="11"/>
  <c r="B1739" i="11"/>
  <c r="Q1738" i="11"/>
  <c r="P1738" i="11"/>
  <c r="O1738" i="11"/>
  <c r="N1738" i="11"/>
  <c r="M1738" i="11"/>
  <c r="L1738" i="11"/>
  <c r="K1738" i="11"/>
  <c r="J1738" i="11"/>
  <c r="I1738" i="11"/>
  <c r="H1738" i="11"/>
  <c r="G1738" i="11"/>
  <c r="F1738" i="11"/>
  <c r="E1738" i="11"/>
  <c r="D1738" i="11"/>
  <c r="C1738" i="11"/>
  <c r="B1738" i="11"/>
  <c r="Q1737" i="11"/>
  <c r="P1737" i="11"/>
  <c r="O1737" i="11"/>
  <c r="N1737" i="11"/>
  <c r="M1737" i="11"/>
  <c r="L1737" i="11"/>
  <c r="K1737" i="11"/>
  <c r="J1737" i="11"/>
  <c r="I1737" i="11"/>
  <c r="H1737" i="11"/>
  <c r="G1737" i="11"/>
  <c r="F1737" i="11"/>
  <c r="E1737" i="11"/>
  <c r="D1737" i="11"/>
  <c r="C1737" i="11"/>
  <c r="B1737" i="11"/>
  <c r="Q1736" i="11"/>
  <c r="P1736" i="11"/>
  <c r="O1736" i="11"/>
  <c r="N1736" i="11"/>
  <c r="M1736" i="11"/>
  <c r="L1736" i="11"/>
  <c r="K1736" i="11"/>
  <c r="J1736" i="11"/>
  <c r="I1736" i="11"/>
  <c r="H1736" i="11"/>
  <c r="G1736" i="11"/>
  <c r="F1736" i="11"/>
  <c r="E1736" i="11"/>
  <c r="D1736" i="11"/>
  <c r="C1736" i="11"/>
  <c r="B1736" i="11"/>
  <c r="Q1735" i="11"/>
  <c r="P1735" i="11"/>
  <c r="O1735" i="11"/>
  <c r="N1735" i="11"/>
  <c r="M1735" i="11"/>
  <c r="L1735" i="11"/>
  <c r="K1735" i="11"/>
  <c r="J1735" i="11"/>
  <c r="I1735" i="11"/>
  <c r="H1735" i="11"/>
  <c r="G1735" i="11"/>
  <c r="F1735" i="11"/>
  <c r="E1735" i="11"/>
  <c r="D1735" i="11"/>
  <c r="C1735" i="11"/>
  <c r="B1735" i="11"/>
  <c r="Q1734" i="11"/>
  <c r="P1734" i="11"/>
  <c r="O1734" i="11"/>
  <c r="N1734" i="11"/>
  <c r="M1734" i="11"/>
  <c r="L1734" i="11"/>
  <c r="K1734" i="11"/>
  <c r="J1734" i="11"/>
  <c r="I1734" i="11"/>
  <c r="H1734" i="11"/>
  <c r="G1734" i="11"/>
  <c r="F1734" i="11"/>
  <c r="E1734" i="11"/>
  <c r="D1734" i="11"/>
  <c r="C1734" i="11"/>
  <c r="B1734" i="11"/>
  <c r="Q1733" i="11"/>
  <c r="P1733" i="11"/>
  <c r="O1733" i="11"/>
  <c r="N1733" i="11"/>
  <c r="M1733" i="11"/>
  <c r="L1733" i="11"/>
  <c r="K1733" i="11"/>
  <c r="J1733" i="11"/>
  <c r="I1733" i="11"/>
  <c r="H1733" i="11"/>
  <c r="G1733" i="11"/>
  <c r="F1733" i="11"/>
  <c r="E1733" i="11"/>
  <c r="D1733" i="11"/>
  <c r="C1733" i="11"/>
  <c r="B1733" i="11"/>
  <c r="Q1732" i="11"/>
  <c r="P1732" i="11"/>
  <c r="O1732" i="11"/>
  <c r="N1732" i="11"/>
  <c r="M1732" i="11"/>
  <c r="L1732" i="11"/>
  <c r="K1732" i="11"/>
  <c r="J1732" i="11"/>
  <c r="I1732" i="11"/>
  <c r="H1732" i="11"/>
  <c r="G1732" i="11"/>
  <c r="F1732" i="11"/>
  <c r="E1732" i="11"/>
  <c r="D1732" i="11"/>
  <c r="C1732" i="11"/>
  <c r="B1732" i="11"/>
  <c r="Q1731" i="11"/>
  <c r="P1731" i="11"/>
  <c r="O1731" i="11"/>
  <c r="N1731" i="11"/>
  <c r="M1731" i="11"/>
  <c r="L1731" i="11"/>
  <c r="K1731" i="11"/>
  <c r="J1731" i="11"/>
  <c r="I1731" i="11"/>
  <c r="H1731" i="11"/>
  <c r="G1731" i="11"/>
  <c r="F1731" i="11"/>
  <c r="E1731" i="11"/>
  <c r="D1731" i="11"/>
  <c r="C1731" i="11"/>
  <c r="B1731" i="11"/>
  <c r="Q1730" i="11"/>
  <c r="P1730" i="11"/>
  <c r="O1730" i="11"/>
  <c r="N1730" i="11"/>
  <c r="M1730" i="11"/>
  <c r="L1730" i="11"/>
  <c r="K1730" i="11"/>
  <c r="J1730" i="11"/>
  <c r="I1730" i="11"/>
  <c r="H1730" i="11"/>
  <c r="G1730" i="11"/>
  <c r="F1730" i="11"/>
  <c r="E1730" i="11"/>
  <c r="D1730" i="11"/>
  <c r="C1730" i="11"/>
  <c r="B1730" i="11"/>
  <c r="Q1729" i="11"/>
  <c r="P1729" i="11"/>
  <c r="O1729" i="11"/>
  <c r="N1729" i="11"/>
  <c r="M1729" i="11"/>
  <c r="L1729" i="11"/>
  <c r="K1729" i="11"/>
  <c r="J1729" i="11"/>
  <c r="I1729" i="11"/>
  <c r="H1729" i="11"/>
  <c r="G1729" i="11"/>
  <c r="F1729" i="11"/>
  <c r="E1729" i="11"/>
  <c r="D1729" i="11"/>
  <c r="C1729" i="11"/>
  <c r="B1729" i="11"/>
  <c r="Q1728" i="11"/>
  <c r="P1728" i="11"/>
  <c r="O1728" i="11"/>
  <c r="N1728" i="11"/>
  <c r="M1728" i="11"/>
  <c r="L1728" i="11"/>
  <c r="K1728" i="11"/>
  <c r="J1728" i="11"/>
  <c r="I1728" i="11"/>
  <c r="H1728" i="11"/>
  <c r="G1728" i="11"/>
  <c r="F1728" i="11"/>
  <c r="E1728" i="11"/>
  <c r="D1728" i="11"/>
  <c r="C1728" i="11"/>
  <c r="B1728" i="11"/>
  <c r="Q1727" i="11"/>
  <c r="P1727" i="11"/>
  <c r="O1727" i="11"/>
  <c r="N1727" i="11"/>
  <c r="M1727" i="11"/>
  <c r="L1727" i="11"/>
  <c r="K1727" i="11"/>
  <c r="J1727" i="11"/>
  <c r="I1727" i="11"/>
  <c r="H1727" i="11"/>
  <c r="G1727" i="11"/>
  <c r="F1727" i="11"/>
  <c r="E1727" i="11"/>
  <c r="D1727" i="11"/>
  <c r="C1727" i="11"/>
  <c r="B1727" i="11"/>
  <c r="Q1726" i="11"/>
  <c r="P1726" i="11"/>
  <c r="O1726" i="11"/>
  <c r="N1726" i="11"/>
  <c r="M1726" i="11"/>
  <c r="L1726" i="11"/>
  <c r="K1726" i="11"/>
  <c r="J1726" i="11"/>
  <c r="I1726" i="11"/>
  <c r="H1726" i="11"/>
  <c r="G1726" i="11"/>
  <c r="F1726" i="11"/>
  <c r="E1726" i="11"/>
  <c r="D1726" i="11"/>
  <c r="C1726" i="11"/>
  <c r="B1726" i="11"/>
  <c r="Q1725" i="11"/>
  <c r="P1725" i="11"/>
  <c r="O1725" i="11"/>
  <c r="N1725" i="11"/>
  <c r="M1725" i="11"/>
  <c r="L1725" i="11"/>
  <c r="K1725" i="11"/>
  <c r="J1725" i="11"/>
  <c r="I1725" i="11"/>
  <c r="H1725" i="11"/>
  <c r="G1725" i="11"/>
  <c r="F1725" i="11"/>
  <c r="E1725" i="11"/>
  <c r="D1725" i="11"/>
  <c r="C1725" i="11"/>
  <c r="B1725" i="11"/>
  <c r="Q1724" i="11"/>
  <c r="P1724" i="11"/>
  <c r="O1724" i="11"/>
  <c r="N1724" i="11"/>
  <c r="M1724" i="11"/>
  <c r="L1724" i="11"/>
  <c r="K1724" i="11"/>
  <c r="J1724" i="11"/>
  <c r="I1724" i="11"/>
  <c r="H1724" i="11"/>
  <c r="G1724" i="11"/>
  <c r="F1724" i="11"/>
  <c r="E1724" i="11"/>
  <c r="D1724" i="11"/>
  <c r="C1724" i="11"/>
  <c r="B1724" i="11"/>
  <c r="Q1723" i="11"/>
  <c r="P1723" i="11"/>
  <c r="O1723" i="11"/>
  <c r="N1723" i="11"/>
  <c r="M1723" i="11"/>
  <c r="L1723" i="11"/>
  <c r="K1723" i="11"/>
  <c r="J1723" i="11"/>
  <c r="I1723" i="11"/>
  <c r="H1723" i="11"/>
  <c r="G1723" i="11"/>
  <c r="F1723" i="11"/>
  <c r="E1723" i="11"/>
  <c r="D1723" i="11"/>
  <c r="C1723" i="11"/>
  <c r="B1723" i="11"/>
  <c r="Q1722" i="11"/>
  <c r="P1722" i="11"/>
  <c r="O1722" i="11"/>
  <c r="N1722" i="11"/>
  <c r="M1722" i="11"/>
  <c r="L1722" i="11"/>
  <c r="K1722" i="11"/>
  <c r="J1722" i="11"/>
  <c r="I1722" i="11"/>
  <c r="H1722" i="11"/>
  <c r="G1722" i="11"/>
  <c r="F1722" i="11"/>
  <c r="E1722" i="11"/>
  <c r="D1722" i="11"/>
  <c r="C1722" i="11"/>
  <c r="B1722" i="11"/>
  <c r="Q1721" i="11"/>
  <c r="P1721" i="11"/>
  <c r="O1721" i="11"/>
  <c r="N1721" i="11"/>
  <c r="M1721" i="11"/>
  <c r="L1721" i="11"/>
  <c r="K1721" i="11"/>
  <c r="J1721" i="11"/>
  <c r="I1721" i="11"/>
  <c r="H1721" i="11"/>
  <c r="G1721" i="11"/>
  <c r="F1721" i="11"/>
  <c r="E1721" i="11"/>
  <c r="D1721" i="11"/>
  <c r="C1721" i="11"/>
  <c r="B1721" i="11"/>
  <c r="Q1720" i="11"/>
  <c r="P1720" i="11"/>
  <c r="O1720" i="11"/>
  <c r="N1720" i="11"/>
  <c r="M1720" i="11"/>
  <c r="L1720" i="11"/>
  <c r="K1720" i="11"/>
  <c r="J1720" i="11"/>
  <c r="I1720" i="11"/>
  <c r="H1720" i="11"/>
  <c r="G1720" i="11"/>
  <c r="F1720" i="11"/>
  <c r="E1720" i="11"/>
  <c r="D1720" i="11"/>
  <c r="C1720" i="11"/>
  <c r="B1720" i="11"/>
  <c r="Q1719" i="11"/>
  <c r="P1719" i="11"/>
  <c r="O1719" i="11"/>
  <c r="N1719" i="11"/>
  <c r="M1719" i="11"/>
  <c r="L1719" i="11"/>
  <c r="K1719" i="11"/>
  <c r="J1719" i="11"/>
  <c r="I1719" i="11"/>
  <c r="H1719" i="11"/>
  <c r="G1719" i="11"/>
  <c r="F1719" i="11"/>
  <c r="E1719" i="11"/>
  <c r="D1719" i="11"/>
  <c r="C1719" i="11"/>
  <c r="B1719" i="11"/>
  <c r="Q1718" i="11"/>
  <c r="P1718" i="11"/>
  <c r="O1718" i="11"/>
  <c r="N1718" i="11"/>
  <c r="M1718" i="11"/>
  <c r="L1718" i="11"/>
  <c r="K1718" i="11"/>
  <c r="J1718" i="11"/>
  <c r="I1718" i="11"/>
  <c r="H1718" i="11"/>
  <c r="G1718" i="11"/>
  <c r="F1718" i="11"/>
  <c r="E1718" i="11"/>
  <c r="D1718" i="11"/>
  <c r="C1718" i="11"/>
  <c r="B1718" i="11"/>
  <c r="Q1717" i="11"/>
  <c r="P1717" i="11"/>
  <c r="O1717" i="11"/>
  <c r="N1717" i="11"/>
  <c r="M1717" i="11"/>
  <c r="L1717" i="11"/>
  <c r="K1717" i="11"/>
  <c r="J1717" i="11"/>
  <c r="I1717" i="11"/>
  <c r="H1717" i="11"/>
  <c r="G1717" i="11"/>
  <c r="F1717" i="11"/>
  <c r="E1717" i="11"/>
  <c r="D1717" i="11"/>
  <c r="C1717" i="11"/>
  <c r="B1717" i="11"/>
  <c r="Q1716" i="11"/>
  <c r="P1716" i="11"/>
  <c r="O1716" i="11"/>
  <c r="N1716" i="11"/>
  <c r="M1716" i="11"/>
  <c r="L1716" i="11"/>
  <c r="K1716" i="11"/>
  <c r="J1716" i="11"/>
  <c r="I1716" i="11"/>
  <c r="H1716" i="11"/>
  <c r="G1716" i="11"/>
  <c r="F1716" i="11"/>
  <c r="E1716" i="11"/>
  <c r="D1716" i="11"/>
  <c r="C1716" i="11"/>
  <c r="B1716" i="11"/>
  <c r="Q1715" i="11"/>
  <c r="P1715" i="11"/>
  <c r="O1715" i="11"/>
  <c r="N1715" i="11"/>
  <c r="M1715" i="11"/>
  <c r="L1715" i="11"/>
  <c r="K1715" i="11"/>
  <c r="J1715" i="11"/>
  <c r="I1715" i="11"/>
  <c r="H1715" i="11"/>
  <c r="G1715" i="11"/>
  <c r="F1715" i="11"/>
  <c r="E1715" i="11"/>
  <c r="D1715" i="11"/>
  <c r="C1715" i="11"/>
  <c r="B1715" i="11"/>
  <c r="Q1714" i="11"/>
  <c r="P1714" i="11"/>
  <c r="O1714" i="11"/>
  <c r="N1714" i="11"/>
  <c r="M1714" i="11"/>
  <c r="L1714" i="11"/>
  <c r="K1714" i="11"/>
  <c r="J1714" i="11"/>
  <c r="I1714" i="11"/>
  <c r="H1714" i="11"/>
  <c r="G1714" i="11"/>
  <c r="F1714" i="11"/>
  <c r="E1714" i="11"/>
  <c r="D1714" i="11"/>
  <c r="C1714" i="11"/>
  <c r="B1714" i="11"/>
  <c r="Q1713" i="11"/>
  <c r="P1713" i="11"/>
  <c r="O1713" i="11"/>
  <c r="N1713" i="11"/>
  <c r="M1713" i="11"/>
  <c r="L1713" i="11"/>
  <c r="K1713" i="11"/>
  <c r="J1713" i="11"/>
  <c r="I1713" i="11"/>
  <c r="H1713" i="11"/>
  <c r="G1713" i="11"/>
  <c r="F1713" i="11"/>
  <c r="E1713" i="11"/>
  <c r="D1713" i="11"/>
  <c r="C1713" i="11"/>
  <c r="B1713" i="11"/>
  <c r="Q1712" i="11"/>
  <c r="P1712" i="11"/>
  <c r="O1712" i="11"/>
  <c r="N1712" i="11"/>
  <c r="M1712" i="11"/>
  <c r="L1712" i="11"/>
  <c r="K1712" i="11"/>
  <c r="J1712" i="11"/>
  <c r="I1712" i="11"/>
  <c r="H1712" i="11"/>
  <c r="G1712" i="11"/>
  <c r="F1712" i="11"/>
  <c r="E1712" i="11"/>
  <c r="D1712" i="11"/>
  <c r="C1712" i="11"/>
  <c r="B1712" i="11"/>
  <c r="Q1711" i="11"/>
  <c r="P1711" i="11"/>
  <c r="O1711" i="11"/>
  <c r="N1711" i="11"/>
  <c r="M1711" i="11"/>
  <c r="L1711" i="11"/>
  <c r="K1711" i="11"/>
  <c r="J1711" i="11"/>
  <c r="I1711" i="11"/>
  <c r="H1711" i="11"/>
  <c r="G1711" i="11"/>
  <c r="F1711" i="11"/>
  <c r="E1711" i="11"/>
  <c r="D1711" i="11"/>
  <c r="C1711" i="11"/>
  <c r="B1711" i="11"/>
  <c r="Q1710" i="11"/>
  <c r="P1710" i="11"/>
  <c r="O1710" i="11"/>
  <c r="N1710" i="11"/>
  <c r="M1710" i="11"/>
  <c r="L1710" i="11"/>
  <c r="K1710" i="11"/>
  <c r="J1710" i="11"/>
  <c r="I1710" i="11"/>
  <c r="H1710" i="11"/>
  <c r="G1710" i="11"/>
  <c r="F1710" i="11"/>
  <c r="E1710" i="11"/>
  <c r="D1710" i="11"/>
  <c r="C1710" i="11"/>
  <c r="B1710" i="11"/>
  <c r="Q1709" i="11"/>
  <c r="P1709" i="11"/>
  <c r="O1709" i="11"/>
  <c r="N1709" i="11"/>
  <c r="M1709" i="11"/>
  <c r="L1709" i="11"/>
  <c r="K1709" i="11"/>
  <c r="J1709" i="11"/>
  <c r="I1709" i="11"/>
  <c r="H1709" i="11"/>
  <c r="G1709" i="11"/>
  <c r="F1709" i="11"/>
  <c r="E1709" i="11"/>
  <c r="D1709" i="11"/>
  <c r="C1709" i="11"/>
  <c r="B1709" i="11"/>
  <c r="Q1708" i="11"/>
  <c r="P1708" i="11"/>
  <c r="O1708" i="11"/>
  <c r="N1708" i="11"/>
  <c r="M1708" i="11"/>
  <c r="L1708" i="11"/>
  <c r="K1708" i="11"/>
  <c r="J1708" i="11"/>
  <c r="I1708" i="11"/>
  <c r="H1708" i="11"/>
  <c r="G1708" i="11"/>
  <c r="F1708" i="11"/>
  <c r="E1708" i="11"/>
  <c r="D1708" i="11"/>
  <c r="C1708" i="11"/>
  <c r="B1708" i="11"/>
  <c r="Q1707" i="11"/>
  <c r="P1707" i="11"/>
  <c r="O1707" i="11"/>
  <c r="N1707" i="11"/>
  <c r="M1707" i="11"/>
  <c r="L1707" i="11"/>
  <c r="K1707" i="11"/>
  <c r="J1707" i="11"/>
  <c r="I1707" i="11"/>
  <c r="H1707" i="11"/>
  <c r="G1707" i="11"/>
  <c r="F1707" i="11"/>
  <c r="E1707" i="11"/>
  <c r="D1707" i="11"/>
  <c r="C1707" i="11"/>
  <c r="B1707" i="11"/>
  <c r="Q1706" i="11"/>
  <c r="P1706" i="11"/>
  <c r="O1706" i="11"/>
  <c r="N1706" i="11"/>
  <c r="M1706" i="11"/>
  <c r="L1706" i="11"/>
  <c r="K1706" i="11"/>
  <c r="J1706" i="11"/>
  <c r="I1706" i="11"/>
  <c r="H1706" i="11"/>
  <c r="G1706" i="11"/>
  <c r="F1706" i="11"/>
  <c r="E1706" i="11"/>
  <c r="D1706" i="11"/>
  <c r="C1706" i="11"/>
  <c r="B1706" i="11"/>
  <c r="Q1705" i="11"/>
  <c r="P1705" i="11"/>
  <c r="O1705" i="11"/>
  <c r="N1705" i="11"/>
  <c r="M1705" i="11"/>
  <c r="L1705" i="11"/>
  <c r="K1705" i="11"/>
  <c r="J1705" i="11"/>
  <c r="I1705" i="11"/>
  <c r="H1705" i="11"/>
  <c r="G1705" i="11"/>
  <c r="F1705" i="11"/>
  <c r="E1705" i="11"/>
  <c r="D1705" i="11"/>
  <c r="C1705" i="11"/>
  <c r="B1705" i="11"/>
  <c r="Q1704" i="11"/>
  <c r="P1704" i="11"/>
  <c r="O1704" i="11"/>
  <c r="N1704" i="11"/>
  <c r="M1704" i="11"/>
  <c r="L1704" i="11"/>
  <c r="K1704" i="11"/>
  <c r="J1704" i="11"/>
  <c r="I1704" i="11"/>
  <c r="H1704" i="11"/>
  <c r="G1704" i="11"/>
  <c r="F1704" i="11"/>
  <c r="E1704" i="11"/>
  <c r="D1704" i="11"/>
  <c r="C1704" i="11"/>
  <c r="B1704" i="11"/>
  <c r="Q1703" i="11"/>
  <c r="P1703" i="11"/>
  <c r="O1703" i="11"/>
  <c r="N1703" i="11"/>
  <c r="M1703" i="11"/>
  <c r="L1703" i="11"/>
  <c r="K1703" i="11"/>
  <c r="J1703" i="11"/>
  <c r="I1703" i="11"/>
  <c r="H1703" i="11"/>
  <c r="G1703" i="11"/>
  <c r="F1703" i="11"/>
  <c r="E1703" i="11"/>
  <c r="D1703" i="11"/>
  <c r="C1703" i="11"/>
  <c r="B1703" i="11"/>
  <c r="Q1702" i="11"/>
  <c r="P1702" i="11"/>
  <c r="O1702" i="11"/>
  <c r="N1702" i="11"/>
  <c r="M1702" i="11"/>
  <c r="L1702" i="11"/>
  <c r="K1702" i="11"/>
  <c r="J1702" i="11"/>
  <c r="I1702" i="11"/>
  <c r="H1702" i="11"/>
  <c r="G1702" i="11"/>
  <c r="F1702" i="11"/>
  <c r="E1702" i="11"/>
  <c r="D1702" i="11"/>
  <c r="C1702" i="11"/>
  <c r="B1702" i="11"/>
  <c r="Q1701" i="11"/>
  <c r="P1701" i="11"/>
  <c r="O1701" i="11"/>
  <c r="N1701" i="11"/>
  <c r="M1701" i="11"/>
  <c r="L1701" i="11"/>
  <c r="K1701" i="11"/>
  <c r="J1701" i="11"/>
  <c r="I1701" i="11"/>
  <c r="H1701" i="11"/>
  <c r="G1701" i="11"/>
  <c r="F1701" i="11"/>
  <c r="E1701" i="11"/>
  <c r="D1701" i="11"/>
  <c r="C1701" i="11"/>
  <c r="B1701" i="11"/>
  <c r="Q1700" i="11"/>
  <c r="P1700" i="11"/>
  <c r="O1700" i="11"/>
  <c r="N1700" i="11"/>
  <c r="M1700" i="11"/>
  <c r="L1700" i="11"/>
  <c r="K1700" i="11"/>
  <c r="J1700" i="11"/>
  <c r="I1700" i="11"/>
  <c r="H1700" i="11"/>
  <c r="G1700" i="11"/>
  <c r="F1700" i="11"/>
  <c r="E1700" i="11"/>
  <c r="D1700" i="11"/>
  <c r="C1700" i="11"/>
  <c r="B1700" i="11"/>
  <c r="Q1699" i="11"/>
  <c r="P1699" i="11"/>
  <c r="O1699" i="11"/>
  <c r="N1699" i="11"/>
  <c r="M1699" i="11"/>
  <c r="L1699" i="11"/>
  <c r="K1699" i="11"/>
  <c r="J1699" i="11"/>
  <c r="I1699" i="11"/>
  <c r="H1699" i="11"/>
  <c r="G1699" i="11"/>
  <c r="F1699" i="11"/>
  <c r="E1699" i="11"/>
  <c r="D1699" i="11"/>
  <c r="C1699" i="11"/>
  <c r="B1699" i="11"/>
  <c r="Q1698" i="11"/>
  <c r="P1698" i="11"/>
  <c r="O1698" i="11"/>
  <c r="N1698" i="11"/>
  <c r="M1698" i="11"/>
  <c r="L1698" i="11"/>
  <c r="K1698" i="11"/>
  <c r="J1698" i="11"/>
  <c r="I1698" i="11"/>
  <c r="H1698" i="11"/>
  <c r="G1698" i="11"/>
  <c r="F1698" i="11"/>
  <c r="E1698" i="11"/>
  <c r="D1698" i="11"/>
  <c r="C1698" i="11"/>
  <c r="B1698" i="11"/>
  <c r="Q1697" i="11"/>
  <c r="P1697" i="11"/>
  <c r="O1697" i="11"/>
  <c r="N1697" i="11"/>
  <c r="M1697" i="11"/>
  <c r="L1697" i="11"/>
  <c r="K1697" i="11"/>
  <c r="J1697" i="11"/>
  <c r="I1697" i="11"/>
  <c r="H1697" i="11"/>
  <c r="G1697" i="11"/>
  <c r="F1697" i="11"/>
  <c r="E1697" i="11"/>
  <c r="D1697" i="11"/>
  <c r="C1697" i="11"/>
  <c r="B1697" i="11"/>
  <c r="Q1696" i="11"/>
  <c r="P1696" i="11"/>
  <c r="O1696" i="11"/>
  <c r="N1696" i="11"/>
  <c r="M1696" i="11"/>
  <c r="L1696" i="11"/>
  <c r="K1696" i="11"/>
  <c r="J1696" i="11"/>
  <c r="I1696" i="11"/>
  <c r="H1696" i="11"/>
  <c r="G1696" i="11"/>
  <c r="F1696" i="11"/>
  <c r="E1696" i="11"/>
  <c r="D1696" i="11"/>
  <c r="C1696" i="11"/>
  <c r="B1696" i="11"/>
  <c r="Q1695" i="11"/>
  <c r="P1695" i="11"/>
  <c r="O1695" i="11"/>
  <c r="N1695" i="11"/>
  <c r="M1695" i="11"/>
  <c r="L1695" i="11"/>
  <c r="K1695" i="11"/>
  <c r="J1695" i="11"/>
  <c r="I1695" i="11"/>
  <c r="H1695" i="11"/>
  <c r="G1695" i="11"/>
  <c r="F1695" i="11"/>
  <c r="E1695" i="11"/>
  <c r="D1695" i="11"/>
  <c r="C1695" i="11"/>
  <c r="B1695" i="11"/>
  <c r="Q1694" i="11"/>
  <c r="P1694" i="11"/>
  <c r="O1694" i="11"/>
  <c r="N1694" i="11"/>
  <c r="M1694" i="11"/>
  <c r="L1694" i="11"/>
  <c r="K1694" i="11"/>
  <c r="J1694" i="11"/>
  <c r="I1694" i="11"/>
  <c r="H1694" i="11"/>
  <c r="G1694" i="11"/>
  <c r="F1694" i="11"/>
  <c r="E1694" i="11"/>
  <c r="D1694" i="11"/>
  <c r="C1694" i="11"/>
  <c r="B1694" i="11"/>
  <c r="Q1693" i="11"/>
  <c r="P1693" i="11"/>
  <c r="O1693" i="11"/>
  <c r="N1693" i="11"/>
  <c r="M1693" i="11"/>
  <c r="L1693" i="11"/>
  <c r="K1693" i="11"/>
  <c r="J1693" i="11"/>
  <c r="I1693" i="11"/>
  <c r="H1693" i="11"/>
  <c r="G1693" i="11"/>
  <c r="F1693" i="11"/>
  <c r="E1693" i="11"/>
  <c r="D1693" i="11"/>
  <c r="C1693" i="11"/>
  <c r="B1693" i="11"/>
  <c r="Q1692" i="11"/>
  <c r="P1692" i="11"/>
  <c r="O1692" i="11"/>
  <c r="N1692" i="11"/>
  <c r="M1692" i="11"/>
  <c r="L1692" i="11"/>
  <c r="K1692" i="11"/>
  <c r="J1692" i="11"/>
  <c r="I1692" i="11"/>
  <c r="H1692" i="11"/>
  <c r="G1692" i="11"/>
  <c r="F1692" i="11"/>
  <c r="E1692" i="11"/>
  <c r="D1692" i="11"/>
  <c r="C1692" i="11"/>
  <c r="B1692" i="11"/>
  <c r="Q1691" i="11"/>
  <c r="P1691" i="11"/>
  <c r="O1691" i="11"/>
  <c r="N1691" i="11"/>
  <c r="M1691" i="11"/>
  <c r="L1691" i="11"/>
  <c r="K1691" i="11"/>
  <c r="J1691" i="11"/>
  <c r="I1691" i="11"/>
  <c r="H1691" i="11"/>
  <c r="G1691" i="11"/>
  <c r="F1691" i="11"/>
  <c r="E1691" i="11"/>
  <c r="D1691" i="11"/>
  <c r="C1691" i="11"/>
  <c r="B1691" i="11"/>
  <c r="Q1690" i="11"/>
  <c r="P1690" i="11"/>
  <c r="O1690" i="11"/>
  <c r="N1690" i="11"/>
  <c r="M1690" i="11"/>
  <c r="L1690" i="11"/>
  <c r="K1690" i="11"/>
  <c r="J1690" i="11"/>
  <c r="I1690" i="11"/>
  <c r="H1690" i="11"/>
  <c r="G1690" i="11"/>
  <c r="F1690" i="11"/>
  <c r="E1690" i="11"/>
  <c r="D1690" i="11"/>
  <c r="C1690" i="11"/>
  <c r="B1690" i="11"/>
  <c r="Q1689" i="11"/>
  <c r="P1689" i="11"/>
  <c r="O1689" i="11"/>
  <c r="N1689" i="11"/>
  <c r="M1689" i="11"/>
  <c r="L1689" i="11"/>
  <c r="K1689" i="11"/>
  <c r="J1689" i="11"/>
  <c r="I1689" i="11"/>
  <c r="H1689" i="11"/>
  <c r="G1689" i="11"/>
  <c r="F1689" i="11"/>
  <c r="E1689" i="11"/>
  <c r="D1689" i="11"/>
  <c r="C1689" i="11"/>
  <c r="B1689" i="11"/>
  <c r="Q1688" i="11"/>
  <c r="P1688" i="11"/>
  <c r="O1688" i="11"/>
  <c r="N1688" i="11"/>
  <c r="M1688" i="11"/>
  <c r="L1688" i="11"/>
  <c r="K1688" i="11"/>
  <c r="J1688" i="11"/>
  <c r="I1688" i="11"/>
  <c r="H1688" i="11"/>
  <c r="G1688" i="11"/>
  <c r="F1688" i="11"/>
  <c r="E1688" i="11"/>
  <c r="D1688" i="11"/>
  <c r="C1688" i="11"/>
  <c r="B1688" i="11"/>
  <c r="Q1687" i="11"/>
  <c r="P1687" i="11"/>
  <c r="O1687" i="11"/>
  <c r="N1687" i="11"/>
  <c r="M1687" i="11"/>
  <c r="L1687" i="11"/>
  <c r="K1687" i="11"/>
  <c r="J1687" i="11"/>
  <c r="I1687" i="11"/>
  <c r="H1687" i="11"/>
  <c r="G1687" i="11"/>
  <c r="F1687" i="11"/>
  <c r="E1687" i="11"/>
  <c r="D1687" i="11"/>
  <c r="C1687" i="11"/>
  <c r="B1687" i="11"/>
  <c r="Q1686" i="11"/>
  <c r="P1686" i="11"/>
  <c r="O1686" i="11"/>
  <c r="N1686" i="11"/>
  <c r="M1686" i="11"/>
  <c r="L1686" i="11"/>
  <c r="K1686" i="11"/>
  <c r="J1686" i="11"/>
  <c r="I1686" i="11"/>
  <c r="H1686" i="11"/>
  <c r="G1686" i="11"/>
  <c r="F1686" i="11"/>
  <c r="E1686" i="11"/>
  <c r="D1686" i="11"/>
  <c r="C1686" i="11"/>
  <c r="B1686" i="11"/>
  <c r="Q1685" i="11"/>
  <c r="P1685" i="11"/>
  <c r="O1685" i="11"/>
  <c r="N1685" i="11"/>
  <c r="M1685" i="11"/>
  <c r="L1685" i="11"/>
  <c r="K1685" i="11"/>
  <c r="J1685" i="11"/>
  <c r="I1685" i="11"/>
  <c r="H1685" i="11"/>
  <c r="G1685" i="11"/>
  <c r="F1685" i="11"/>
  <c r="E1685" i="11"/>
  <c r="D1685" i="11"/>
  <c r="C1685" i="11"/>
  <c r="B1685" i="11"/>
  <c r="Q1684" i="11"/>
  <c r="P1684" i="11"/>
  <c r="O1684" i="11"/>
  <c r="N1684" i="11"/>
  <c r="M1684" i="11"/>
  <c r="L1684" i="11"/>
  <c r="K1684" i="11"/>
  <c r="J1684" i="11"/>
  <c r="I1684" i="11"/>
  <c r="H1684" i="11"/>
  <c r="G1684" i="11"/>
  <c r="F1684" i="11"/>
  <c r="E1684" i="11"/>
  <c r="D1684" i="11"/>
  <c r="C1684" i="11"/>
  <c r="B1684" i="11"/>
  <c r="Q1683" i="11"/>
  <c r="P1683" i="11"/>
  <c r="O1683" i="11"/>
  <c r="N1683" i="11"/>
  <c r="M1683" i="11"/>
  <c r="L1683" i="11"/>
  <c r="K1683" i="11"/>
  <c r="J1683" i="11"/>
  <c r="I1683" i="11"/>
  <c r="H1683" i="11"/>
  <c r="G1683" i="11"/>
  <c r="F1683" i="11"/>
  <c r="E1683" i="11"/>
  <c r="D1683" i="11"/>
  <c r="C1683" i="11"/>
  <c r="B1683" i="11"/>
  <c r="Q1682" i="11"/>
  <c r="P1682" i="11"/>
  <c r="O1682" i="11"/>
  <c r="N1682" i="11"/>
  <c r="M1682" i="11"/>
  <c r="L1682" i="11"/>
  <c r="K1682" i="11"/>
  <c r="J1682" i="11"/>
  <c r="I1682" i="11"/>
  <c r="H1682" i="11"/>
  <c r="G1682" i="11"/>
  <c r="F1682" i="11"/>
  <c r="E1682" i="11"/>
  <c r="D1682" i="11"/>
  <c r="C1682" i="11"/>
  <c r="B1682" i="11"/>
  <c r="Q1681" i="11"/>
  <c r="P1681" i="11"/>
  <c r="O1681" i="11"/>
  <c r="N1681" i="11"/>
  <c r="M1681" i="11"/>
  <c r="L1681" i="11"/>
  <c r="K1681" i="11"/>
  <c r="J1681" i="11"/>
  <c r="I1681" i="11"/>
  <c r="H1681" i="11"/>
  <c r="G1681" i="11"/>
  <c r="F1681" i="11"/>
  <c r="E1681" i="11"/>
  <c r="D1681" i="11"/>
  <c r="C1681" i="11"/>
  <c r="B1681" i="11"/>
  <c r="Q1680" i="11"/>
  <c r="P1680" i="11"/>
  <c r="O1680" i="11"/>
  <c r="N1680" i="11"/>
  <c r="M1680" i="11"/>
  <c r="L1680" i="11"/>
  <c r="K1680" i="11"/>
  <c r="J1680" i="11"/>
  <c r="I1680" i="11"/>
  <c r="H1680" i="11"/>
  <c r="G1680" i="11"/>
  <c r="F1680" i="11"/>
  <c r="E1680" i="11"/>
  <c r="D1680" i="11"/>
  <c r="C1680" i="11"/>
  <c r="B1680" i="11"/>
  <c r="Q1679" i="11"/>
  <c r="P1679" i="11"/>
  <c r="O1679" i="11"/>
  <c r="N1679" i="11"/>
  <c r="M1679" i="11"/>
  <c r="L1679" i="11"/>
  <c r="K1679" i="11"/>
  <c r="J1679" i="11"/>
  <c r="I1679" i="11"/>
  <c r="H1679" i="11"/>
  <c r="G1679" i="11"/>
  <c r="F1679" i="11"/>
  <c r="E1679" i="11"/>
  <c r="D1679" i="11"/>
  <c r="C1679" i="11"/>
  <c r="B1679" i="11"/>
  <c r="Q1678" i="11"/>
  <c r="P1678" i="11"/>
  <c r="O1678" i="11"/>
  <c r="N1678" i="11"/>
  <c r="M1678" i="11"/>
  <c r="L1678" i="11"/>
  <c r="K1678" i="11"/>
  <c r="J1678" i="11"/>
  <c r="I1678" i="11"/>
  <c r="H1678" i="11"/>
  <c r="G1678" i="11"/>
  <c r="F1678" i="11"/>
  <c r="E1678" i="11"/>
  <c r="D1678" i="11"/>
  <c r="C1678" i="11"/>
  <c r="B1678" i="11"/>
  <c r="Q1677" i="11"/>
  <c r="P1677" i="11"/>
  <c r="O1677" i="11"/>
  <c r="N1677" i="11"/>
  <c r="M1677" i="11"/>
  <c r="L1677" i="11"/>
  <c r="K1677" i="11"/>
  <c r="J1677" i="11"/>
  <c r="I1677" i="11"/>
  <c r="H1677" i="11"/>
  <c r="G1677" i="11"/>
  <c r="F1677" i="11"/>
  <c r="E1677" i="11"/>
  <c r="D1677" i="11"/>
  <c r="C1677" i="11"/>
  <c r="B1677" i="11"/>
  <c r="Q1676" i="11"/>
  <c r="P1676" i="11"/>
  <c r="O1676" i="11"/>
  <c r="N1676" i="11"/>
  <c r="M1676" i="11"/>
  <c r="L1676" i="11"/>
  <c r="K1676" i="11"/>
  <c r="J1676" i="11"/>
  <c r="I1676" i="11"/>
  <c r="H1676" i="11"/>
  <c r="G1676" i="11"/>
  <c r="F1676" i="11"/>
  <c r="E1676" i="11"/>
  <c r="D1676" i="11"/>
  <c r="C1676" i="11"/>
  <c r="B1676" i="11"/>
  <c r="Q1675" i="11"/>
  <c r="P1675" i="11"/>
  <c r="O1675" i="11"/>
  <c r="N1675" i="11"/>
  <c r="M1675" i="11"/>
  <c r="L1675" i="11"/>
  <c r="K1675" i="11"/>
  <c r="J1675" i="11"/>
  <c r="I1675" i="11"/>
  <c r="H1675" i="11"/>
  <c r="G1675" i="11"/>
  <c r="F1675" i="11"/>
  <c r="E1675" i="11"/>
  <c r="D1675" i="11"/>
  <c r="C1675" i="11"/>
  <c r="B1675" i="11"/>
  <c r="Q1674" i="11"/>
  <c r="P1674" i="11"/>
  <c r="O1674" i="11"/>
  <c r="N1674" i="11"/>
  <c r="M1674" i="11"/>
  <c r="L1674" i="11"/>
  <c r="K1674" i="11"/>
  <c r="J1674" i="11"/>
  <c r="I1674" i="11"/>
  <c r="H1674" i="11"/>
  <c r="G1674" i="11"/>
  <c r="F1674" i="11"/>
  <c r="E1674" i="11"/>
  <c r="D1674" i="11"/>
  <c r="C1674" i="11"/>
  <c r="B1674" i="11"/>
  <c r="Q1673" i="11"/>
  <c r="P1673" i="11"/>
  <c r="O1673" i="11"/>
  <c r="N1673" i="11"/>
  <c r="M1673" i="11"/>
  <c r="L1673" i="11"/>
  <c r="K1673" i="11"/>
  <c r="J1673" i="11"/>
  <c r="I1673" i="11"/>
  <c r="H1673" i="11"/>
  <c r="G1673" i="11"/>
  <c r="F1673" i="11"/>
  <c r="E1673" i="11"/>
  <c r="D1673" i="11"/>
  <c r="C1673" i="11"/>
  <c r="B1673" i="11"/>
  <c r="Q1672" i="11"/>
  <c r="P1672" i="11"/>
  <c r="O1672" i="11"/>
  <c r="N1672" i="11"/>
  <c r="M1672" i="11"/>
  <c r="L1672" i="11"/>
  <c r="K1672" i="11"/>
  <c r="J1672" i="11"/>
  <c r="I1672" i="11"/>
  <c r="H1672" i="11"/>
  <c r="G1672" i="11"/>
  <c r="F1672" i="11"/>
  <c r="E1672" i="11"/>
  <c r="D1672" i="11"/>
  <c r="C1672" i="11"/>
  <c r="B1672" i="11"/>
  <c r="Q1671" i="11"/>
  <c r="P1671" i="11"/>
  <c r="O1671" i="11"/>
  <c r="N1671" i="11"/>
  <c r="M1671" i="11"/>
  <c r="L1671" i="11"/>
  <c r="K1671" i="11"/>
  <c r="J1671" i="11"/>
  <c r="I1671" i="11"/>
  <c r="H1671" i="11"/>
  <c r="G1671" i="11"/>
  <c r="F1671" i="11"/>
  <c r="E1671" i="11"/>
  <c r="D1671" i="11"/>
  <c r="C1671" i="11"/>
  <c r="B1671" i="11"/>
  <c r="Q1670" i="11"/>
  <c r="P1670" i="11"/>
  <c r="O1670" i="11"/>
  <c r="N1670" i="11"/>
  <c r="M1670" i="11"/>
  <c r="L1670" i="11"/>
  <c r="K1670" i="11"/>
  <c r="J1670" i="11"/>
  <c r="I1670" i="11"/>
  <c r="H1670" i="11"/>
  <c r="G1670" i="11"/>
  <c r="F1670" i="11"/>
  <c r="E1670" i="11"/>
  <c r="D1670" i="11"/>
  <c r="C1670" i="11"/>
  <c r="B1670" i="11"/>
  <c r="Q1669" i="11"/>
  <c r="P1669" i="11"/>
  <c r="O1669" i="11"/>
  <c r="N1669" i="11"/>
  <c r="M1669" i="11"/>
  <c r="L1669" i="11"/>
  <c r="K1669" i="11"/>
  <c r="J1669" i="11"/>
  <c r="I1669" i="11"/>
  <c r="H1669" i="11"/>
  <c r="G1669" i="11"/>
  <c r="F1669" i="11"/>
  <c r="E1669" i="11"/>
  <c r="D1669" i="11"/>
  <c r="C1669" i="11"/>
  <c r="B1669" i="11"/>
  <c r="Q1668" i="11"/>
  <c r="P1668" i="11"/>
  <c r="O1668" i="11"/>
  <c r="N1668" i="11"/>
  <c r="M1668" i="11"/>
  <c r="L1668" i="11"/>
  <c r="K1668" i="11"/>
  <c r="J1668" i="11"/>
  <c r="I1668" i="11"/>
  <c r="H1668" i="11"/>
  <c r="G1668" i="11"/>
  <c r="F1668" i="11"/>
  <c r="E1668" i="11"/>
  <c r="D1668" i="11"/>
  <c r="C1668" i="11"/>
  <c r="B1668" i="11"/>
  <c r="Q1667" i="11"/>
  <c r="P1667" i="11"/>
  <c r="O1667" i="11"/>
  <c r="N1667" i="11"/>
  <c r="M1667" i="11"/>
  <c r="L1667" i="11"/>
  <c r="K1667" i="11"/>
  <c r="J1667" i="11"/>
  <c r="I1667" i="11"/>
  <c r="H1667" i="11"/>
  <c r="G1667" i="11"/>
  <c r="F1667" i="11"/>
  <c r="E1667" i="11"/>
  <c r="D1667" i="11"/>
  <c r="C1667" i="11"/>
  <c r="B1667" i="11"/>
  <c r="Q1666" i="11"/>
  <c r="P1666" i="11"/>
  <c r="O1666" i="11"/>
  <c r="N1666" i="11"/>
  <c r="M1666" i="11"/>
  <c r="L1666" i="11"/>
  <c r="K1666" i="11"/>
  <c r="J1666" i="11"/>
  <c r="I1666" i="11"/>
  <c r="H1666" i="11"/>
  <c r="G1666" i="11"/>
  <c r="F1666" i="11"/>
  <c r="E1666" i="11"/>
  <c r="D1666" i="11"/>
  <c r="C1666" i="11"/>
  <c r="B1666" i="11"/>
  <c r="Q1665" i="11"/>
  <c r="P1665" i="11"/>
  <c r="O1665" i="11"/>
  <c r="N1665" i="11"/>
  <c r="M1665" i="11"/>
  <c r="L1665" i="11"/>
  <c r="K1665" i="11"/>
  <c r="J1665" i="11"/>
  <c r="I1665" i="11"/>
  <c r="H1665" i="11"/>
  <c r="G1665" i="11"/>
  <c r="F1665" i="11"/>
  <c r="E1665" i="11"/>
  <c r="D1665" i="11"/>
  <c r="C1665" i="11"/>
  <c r="B1665" i="11"/>
  <c r="Q1664" i="11"/>
  <c r="P1664" i="11"/>
  <c r="O1664" i="11"/>
  <c r="N1664" i="11"/>
  <c r="M1664" i="11"/>
  <c r="L1664" i="11"/>
  <c r="K1664" i="11"/>
  <c r="J1664" i="11"/>
  <c r="I1664" i="11"/>
  <c r="H1664" i="11"/>
  <c r="G1664" i="11"/>
  <c r="F1664" i="11"/>
  <c r="E1664" i="11"/>
  <c r="D1664" i="11"/>
  <c r="C1664" i="11"/>
  <c r="B1664" i="11"/>
  <c r="Q1663" i="11"/>
  <c r="P1663" i="11"/>
  <c r="O1663" i="11"/>
  <c r="N1663" i="11"/>
  <c r="M1663" i="11"/>
  <c r="L1663" i="11"/>
  <c r="K1663" i="11"/>
  <c r="J1663" i="11"/>
  <c r="I1663" i="11"/>
  <c r="H1663" i="11"/>
  <c r="G1663" i="11"/>
  <c r="F1663" i="11"/>
  <c r="E1663" i="11"/>
  <c r="D1663" i="11"/>
  <c r="C1663" i="11"/>
  <c r="B1663" i="11"/>
  <c r="Q1662" i="11"/>
  <c r="P1662" i="11"/>
  <c r="O1662" i="11"/>
  <c r="N1662" i="11"/>
  <c r="M1662" i="11"/>
  <c r="L1662" i="11"/>
  <c r="K1662" i="11"/>
  <c r="J1662" i="11"/>
  <c r="I1662" i="11"/>
  <c r="H1662" i="11"/>
  <c r="G1662" i="11"/>
  <c r="F1662" i="11"/>
  <c r="E1662" i="11"/>
  <c r="D1662" i="11"/>
  <c r="C1662" i="11"/>
  <c r="B1662" i="11"/>
  <c r="Q1661" i="11"/>
  <c r="P1661" i="11"/>
  <c r="O1661" i="11"/>
  <c r="N1661" i="11"/>
  <c r="M1661" i="11"/>
  <c r="L1661" i="11"/>
  <c r="K1661" i="11"/>
  <c r="J1661" i="11"/>
  <c r="I1661" i="11"/>
  <c r="H1661" i="11"/>
  <c r="G1661" i="11"/>
  <c r="F1661" i="11"/>
  <c r="E1661" i="11"/>
  <c r="D1661" i="11"/>
  <c r="C1661" i="11"/>
  <c r="B1661" i="11"/>
  <c r="Q1660" i="11"/>
  <c r="P1660" i="11"/>
  <c r="O1660" i="11"/>
  <c r="N1660" i="11"/>
  <c r="M1660" i="11"/>
  <c r="L1660" i="11"/>
  <c r="K1660" i="11"/>
  <c r="J1660" i="11"/>
  <c r="I1660" i="11"/>
  <c r="H1660" i="11"/>
  <c r="G1660" i="11"/>
  <c r="F1660" i="11"/>
  <c r="E1660" i="11"/>
  <c r="D1660" i="11"/>
  <c r="C1660" i="11"/>
  <c r="B1660" i="11"/>
  <c r="Q1659" i="11"/>
  <c r="P1659" i="11"/>
  <c r="O1659" i="11"/>
  <c r="N1659" i="11"/>
  <c r="M1659" i="11"/>
  <c r="L1659" i="11"/>
  <c r="K1659" i="11"/>
  <c r="J1659" i="11"/>
  <c r="I1659" i="11"/>
  <c r="H1659" i="11"/>
  <c r="G1659" i="11"/>
  <c r="F1659" i="11"/>
  <c r="E1659" i="11"/>
  <c r="D1659" i="11"/>
  <c r="C1659" i="11"/>
  <c r="B1659" i="11"/>
  <c r="Q1658" i="11"/>
  <c r="P1658" i="11"/>
  <c r="O1658" i="11"/>
  <c r="N1658" i="11"/>
  <c r="M1658" i="11"/>
  <c r="L1658" i="11"/>
  <c r="K1658" i="11"/>
  <c r="J1658" i="11"/>
  <c r="I1658" i="11"/>
  <c r="H1658" i="11"/>
  <c r="G1658" i="11"/>
  <c r="F1658" i="11"/>
  <c r="E1658" i="11"/>
  <c r="D1658" i="11"/>
  <c r="C1658" i="11"/>
  <c r="B1658" i="11"/>
  <c r="Q1657" i="11"/>
  <c r="P1657" i="11"/>
  <c r="O1657" i="11"/>
  <c r="N1657" i="11"/>
  <c r="M1657" i="11"/>
  <c r="L1657" i="11"/>
  <c r="K1657" i="11"/>
  <c r="J1657" i="11"/>
  <c r="I1657" i="11"/>
  <c r="H1657" i="11"/>
  <c r="G1657" i="11"/>
  <c r="F1657" i="11"/>
  <c r="E1657" i="11"/>
  <c r="D1657" i="11"/>
  <c r="C1657" i="11"/>
  <c r="B1657" i="11"/>
  <c r="Q1656" i="11"/>
  <c r="P1656" i="11"/>
  <c r="O1656" i="11"/>
  <c r="N1656" i="11"/>
  <c r="M1656" i="11"/>
  <c r="L1656" i="11"/>
  <c r="K1656" i="11"/>
  <c r="J1656" i="11"/>
  <c r="I1656" i="11"/>
  <c r="H1656" i="11"/>
  <c r="G1656" i="11"/>
  <c r="F1656" i="11"/>
  <c r="E1656" i="11"/>
  <c r="D1656" i="11"/>
  <c r="C1656" i="11"/>
  <c r="B1656" i="11"/>
  <c r="Q1655" i="11"/>
  <c r="P1655" i="11"/>
  <c r="O1655" i="11"/>
  <c r="N1655" i="11"/>
  <c r="M1655" i="11"/>
  <c r="L1655" i="11"/>
  <c r="K1655" i="11"/>
  <c r="J1655" i="11"/>
  <c r="I1655" i="11"/>
  <c r="H1655" i="11"/>
  <c r="G1655" i="11"/>
  <c r="F1655" i="11"/>
  <c r="E1655" i="11"/>
  <c r="D1655" i="11"/>
  <c r="C1655" i="11"/>
  <c r="B1655" i="11"/>
  <c r="Q1654" i="11"/>
  <c r="P1654" i="11"/>
  <c r="O1654" i="11"/>
  <c r="N1654" i="11"/>
  <c r="M1654" i="11"/>
  <c r="L1654" i="11"/>
  <c r="K1654" i="11"/>
  <c r="J1654" i="11"/>
  <c r="I1654" i="11"/>
  <c r="H1654" i="11"/>
  <c r="G1654" i="11"/>
  <c r="F1654" i="11"/>
  <c r="E1654" i="11"/>
  <c r="D1654" i="11"/>
  <c r="C1654" i="11"/>
  <c r="B1654" i="11"/>
  <c r="Q1653" i="11"/>
  <c r="P1653" i="11"/>
  <c r="O1653" i="11"/>
  <c r="N1653" i="11"/>
  <c r="M1653" i="11"/>
  <c r="L1653" i="11"/>
  <c r="K1653" i="11"/>
  <c r="J1653" i="11"/>
  <c r="I1653" i="11"/>
  <c r="H1653" i="11"/>
  <c r="G1653" i="11"/>
  <c r="F1653" i="11"/>
  <c r="E1653" i="11"/>
  <c r="D1653" i="11"/>
  <c r="C1653" i="11"/>
  <c r="B1653" i="11"/>
  <c r="Q1652" i="11"/>
  <c r="P1652" i="11"/>
  <c r="O1652" i="11"/>
  <c r="N1652" i="11"/>
  <c r="M1652" i="11"/>
  <c r="L1652" i="11"/>
  <c r="K1652" i="11"/>
  <c r="J1652" i="11"/>
  <c r="I1652" i="11"/>
  <c r="H1652" i="11"/>
  <c r="G1652" i="11"/>
  <c r="F1652" i="11"/>
  <c r="E1652" i="11"/>
  <c r="D1652" i="11"/>
  <c r="C1652" i="11"/>
  <c r="B1652" i="11"/>
  <c r="Q1651" i="11"/>
  <c r="P1651" i="11"/>
  <c r="O1651" i="11"/>
  <c r="N1651" i="11"/>
  <c r="M1651" i="11"/>
  <c r="L1651" i="11"/>
  <c r="K1651" i="11"/>
  <c r="J1651" i="11"/>
  <c r="I1651" i="11"/>
  <c r="H1651" i="11"/>
  <c r="G1651" i="11"/>
  <c r="F1651" i="11"/>
  <c r="E1651" i="11"/>
  <c r="D1651" i="11"/>
  <c r="C1651" i="11"/>
  <c r="B1651" i="11"/>
  <c r="Q1650" i="11"/>
  <c r="P1650" i="11"/>
  <c r="O1650" i="11"/>
  <c r="N1650" i="11"/>
  <c r="M1650" i="11"/>
  <c r="L1650" i="11"/>
  <c r="K1650" i="11"/>
  <c r="J1650" i="11"/>
  <c r="I1650" i="11"/>
  <c r="H1650" i="11"/>
  <c r="G1650" i="11"/>
  <c r="F1650" i="11"/>
  <c r="E1650" i="11"/>
  <c r="D1650" i="11"/>
  <c r="C1650" i="11"/>
  <c r="B1650" i="11"/>
  <c r="Q1649" i="11"/>
  <c r="P1649" i="11"/>
  <c r="O1649" i="11"/>
  <c r="N1649" i="11"/>
  <c r="M1649" i="11"/>
  <c r="L1649" i="11"/>
  <c r="K1649" i="11"/>
  <c r="J1649" i="11"/>
  <c r="I1649" i="11"/>
  <c r="H1649" i="11"/>
  <c r="G1649" i="11"/>
  <c r="F1649" i="11"/>
  <c r="E1649" i="11"/>
  <c r="D1649" i="11"/>
  <c r="C1649" i="11"/>
  <c r="B1649" i="11"/>
  <c r="Q1648" i="11"/>
  <c r="P1648" i="11"/>
  <c r="O1648" i="11"/>
  <c r="N1648" i="11"/>
  <c r="M1648" i="11"/>
  <c r="L1648" i="11"/>
  <c r="K1648" i="11"/>
  <c r="J1648" i="11"/>
  <c r="I1648" i="11"/>
  <c r="H1648" i="11"/>
  <c r="G1648" i="11"/>
  <c r="F1648" i="11"/>
  <c r="E1648" i="11"/>
  <c r="D1648" i="11"/>
  <c r="C1648" i="11"/>
  <c r="B1648" i="11"/>
  <c r="Q1647" i="11"/>
  <c r="P1647" i="11"/>
  <c r="O1647" i="11"/>
  <c r="N1647" i="11"/>
  <c r="M1647" i="11"/>
  <c r="L1647" i="11"/>
  <c r="K1647" i="11"/>
  <c r="J1647" i="11"/>
  <c r="I1647" i="11"/>
  <c r="H1647" i="11"/>
  <c r="G1647" i="11"/>
  <c r="F1647" i="11"/>
  <c r="E1647" i="11"/>
  <c r="D1647" i="11"/>
  <c r="C1647" i="11"/>
  <c r="B1647" i="11"/>
  <c r="Q1646" i="11"/>
  <c r="P1646" i="11"/>
  <c r="O1646" i="11"/>
  <c r="N1646" i="11"/>
  <c r="M1646" i="11"/>
  <c r="L1646" i="11"/>
  <c r="K1646" i="11"/>
  <c r="J1646" i="11"/>
  <c r="I1646" i="11"/>
  <c r="H1646" i="11"/>
  <c r="G1646" i="11"/>
  <c r="F1646" i="11"/>
  <c r="E1646" i="11"/>
  <c r="D1646" i="11"/>
  <c r="C1646" i="11"/>
  <c r="B1646" i="11"/>
  <c r="Q1645" i="11"/>
  <c r="P1645" i="11"/>
  <c r="O1645" i="11"/>
  <c r="N1645" i="11"/>
  <c r="M1645" i="11"/>
  <c r="L1645" i="11"/>
  <c r="K1645" i="11"/>
  <c r="J1645" i="11"/>
  <c r="I1645" i="11"/>
  <c r="H1645" i="11"/>
  <c r="G1645" i="11"/>
  <c r="F1645" i="11"/>
  <c r="E1645" i="11"/>
  <c r="D1645" i="11"/>
  <c r="C1645" i="11"/>
  <c r="B1645" i="11"/>
  <c r="Q1644" i="11"/>
  <c r="P1644" i="11"/>
  <c r="O1644" i="11"/>
  <c r="N1644" i="11"/>
  <c r="M1644" i="11"/>
  <c r="L1644" i="11"/>
  <c r="K1644" i="11"/>
  <c r="J1644" i="11"/>
  <c r="I1644" i="11"/>
  <c r="H1644" i="11"/>
  <c r="G1644" i="11"/>
  <c r="F1644" i="11"/>
  <c r="E1644" i="11"/>
  <c r="D1644" i="11"/>
  <c r="C1644" i="11"/>
  <c r="B1644" i="11"/>
  <c r="Q1643" i="11"/>
  <c r="P1643" i="11"/>
  <c r="O1643" i="11"/>
  <c r="N1643" i="11"/>
  <c r="M1643" i="11"/>
  <c r="L1643" i="11"/>
  <c r="K1643" i="11"/>
  <c r="J1643" i="11"/>
  <c r="I1643" i="11"/>
  <c r="H1643" i="11"/>
  <c r="G1643" i="11"/>
  <c r="F1643" i="11"/>
  <c r="E1643" i="11"/>
  <c r="D1643" i="11"/>
  <c r="C1643" i="11"/>
  <c r="B1643" i="11"/>
  <c r="Q1642" i="11"/>
  <c r="P1642" i="11"/>
  <c r="O1642" i="11"/>
  <c r="N1642" i="11"/>
  <c r="M1642" i="11"/>
  <c r="L1642" i="11"/>
  <c r="K1642" i="11"/>
  <c r="J1642" i="11"/>
  <c r="I1642" i="11"/>
  <c r="H1642" i="11"/>
  <c r="G1642" i="11"/>
  <c r="F1642" i="11"/>
  <c r="E1642" i="11"/>
  <c r="D1642" i="11"/>
  <c r="C1642" i="11"/>
  <c r="B1642" i="11"/>
  <c r="Q1641" i="11"/>
  <c r="P1641" i="11"/>
  <c r="O1641" i="11"/>
  <c r="N1641" i="11"/>
  <c r="M1641" i="11"/>
  <c r="L1641" i="11"/>
  <c r="K1641" i="11"/>
  <c r="J1641" i="11"/>
  <c r="I1641" i="11"/>
  <c r="H1641" i="11"/>
  <c r="G1641" i="11"/>
  <c r="F1641" i="11"/>
  <c r="E1641" i="11"/>
  <c r="D1641" i="11"/>
  <c r="C1641" i="11"/>
  <c r="B1641" i="11"/>
  <c r="Q1640" i="11"/>
  <c r="P1640" i="11"/>
  <c r="O1640" i="11"/>
  <c r="N1640" i="11"/>
  <c r="M1640" i="11"/>
  <c r="L1640" i="11"/>
  <c r="K1640" i="11"/>
  <c r="J1640" i="11"/>
  <c r="I1640" i="11"/>
  <c r="H1640" i="11"/>
  <c r="G1640" i="11"/>
  <c r="F1640" i="11"/>
  <c r="E1640" i="11"/>
  <c r="D1640" i="11"/>
  <c r="C1640" i="11"/>
  <c r="B1640" i="11"/>
  <c r="Q1639" i="11"/>
  <c r="P1639" i="11"/>
  <c r="O1639" i="11"/>
  <c r="N1639" i="11"/>
  <c r="M1639" i="11"/>
  <c r="L1639" i="11"/>
  <c r="K1639" i="11"/>
  <c r="J1639" i="11"/>
  <c r="I1639" i="11"/>
  <c r="H1639" i="11"/>
  <c r="G1639" i="11"/>
  <c r="F1639" i="11"/>
  <c r="E1639" i="11"/>
  <c r="D1639" i="11"/>
  <c r="C1639" i="11"/>
  <c r="B1639" i="11"/>
  <c r="Q1638" i="11"/>
  <c r="P1638" i="11"/>
  <c r="O1638" i="11"/>
  <c r="N1638" i="11"/>
  <c r="M1638" i="11"/>
  <c r="L1638" i="11"/>
  <c r="K1638" i="11"/>
  <c r="J1638" i="11"/>
  <c r="I1638" i="11"/>
  <c r="H1638" i="11"/>
  <c r="G1638" i="11"/>
  <c r="F1638" i="11"/>
  <c r="E1638" i="11"/>
  <c r="D1638" i="11"/>
  <c r="C1638" i="11"/>
  <c r="B1638" i="11"/>
  <c r="Q1637" i="11"/>
  <c r="P1637" i="11"/>
  <c r="O1637" i="11"/>
  <c r="N1637" i="11"/>
  <c r="M1637" i="11"/>
  <c r="L1637" i="11"/>
  <c r="K1637" i="11"/>
  <c r="J1637" i="11"/>
  <c r="I1637" i="11"/>
  <c r="H1637" i="11"/>
  <c r="G1637" i="11"/>
  <c r="F1637" i="11"/>
  <c r="E1637" i="11"/>
  <c r="D1637" i="11"/>
  <c r="C1637" i="11"/>
  <c r="B1637" i="11"/>
  <c r="Q1636" i="11"/>
  <c r="P1636" i="11"/>
  <c r="O1636" i="11"/>
  <c r="N1636" i="11"/>
  <c r="M1636" i="11"/>
  <c r="L1636" i="11"/>
  <c r="K1636" i="11"/>
  <c r="J1636" i="11"/>
  <c r="I1636" i="11"/>
  <c r="H1636" i="11"/>
  <c r="G1636" i="11"/>
  <c r="F1636" i="11"/>
  <c r="E1636" i="11"/>
  <c r="D1636" i="11"/>
  <c r="C1636" i="11"/>
  <c r="B1636" i="11"/>
  <c r="Q1635" i="11"/>
  <c r="P1635" i="11"/>
  <c r="O1635" i="11"/>
  <c r="N1635" i="11"/>
  <c r="M1635" i="11"/>
  <c r="L1635" i="11"/>
  <c r="K1635" i="11"/>
  <c r="J1635" i="11"/>
  <c r="I1635" i="11"/>
  <c r="H1635" i="11"/>
  <c r="G1635" i="11"/>
  <c r="F1635" i="11"/>
  <c r="E1635" i="11"/>
  <c r="D1635" i="11"/>
  <c r="C1635" i="11"/>
  <c r="B1635" i="11"/>
  <c r="Q1634" i="11"/>
  <c r="P1634" i="11"/>
  <c r="O1634" i="11"/>
  <c r="N1634" i="11"/>
  <c r="M1634" i="11"/>
  <c r="L1634" i="11"/>
  <c r="K1634" i="11"/>
  <c r="J1634" i="11"/>
  <c r="I1634" i="11"/>
  <c r="H1634" i="11"/>
  <c r="G1634" i="11"/>
  <c r="F1634" i="11"/>
  <c r="E1634" i="11"/>
  <c r="D1634" i="11"/>
  <c r="C1634" i="11"/>
  <c r="B1634" i="11"/>
  <c r="Q1633" i="11"/>
  <c r="P1633" i="11"/>
  <c r="O1633" i="11"/>
  <c r="N1633" i="11"/>
  <c r="M1633" i="11"/>
  <c r="L1633" i="11"/>
  <c r="K1633" i="11"/>
  <c r="J1633" i="11"/>
  <c r="I1633" i="11"/>
  <c r="H1633" i="11"/>
  <c r="G1633" i="11"/>
  <c r="F1633" i="11"/>
  <c r="E1633" i="11"/>
  <c r="D1633" i="11"/>
  <c r="C1633" i="11"/>
  <c r="B1633" i="11"/>
  <c r="Q1632" i="11"/>
  <c r="P1632" i="11"/>
  <c r="O1632" i="11"/>
  <c r="N1632" i="11"/>
  <c r="M1632" i="11"/>
  <c r="L1632" i="11"/>
  <c r="K1632" i="11"/>
  <c r="J1632" i="11"/>
  <c r="I1632" i="11"/>
  <c r="H1632" i="11"/>
  <c r="G1632" i="11"/>
  <c r="F1632" i="11"/>
  <c r="E1632" i="11"/>
  <c r="D1632" i="11"/>
  <c r="C1632" i="11"/>
  <c r="B1632" i="11"/>
  <c r="Q1631" i="11"/>
  <c r="P1631" i="11"/>
  <c r="O1631" i="11"/>
  <c r="N1631" i="11"/>
  <c r="M1631" i="11"/>
  <c r="L1631" i="11"/>
  <c r="K1631" i="11"/>
  <c r="J1631" i="11"/>
  <c r="I1631" i="11"/>
  <c r="H1631" i="11"/>
  <c r="G1631" i="11"/>
  <c r="F1631" i="11"/>
  <c r="E1631" i="11"/>
  <c r="D1631" i="11"/>
  <c r="C1631" i="11"/>
  <c r="B1631" i="11"/>
  <c r="Q1630" i="11"/>
  <c r="P1630" i="11"/>
  <c r="O1630" i="11"/>
  <c r="N1630" i="11"/>
  <c r="M1630" i="11"/>
  <c r="L1630" i="11"/>
  <c r="K1630" i="11"/>
  <c r="J1630" i="11"/>
  <c r="I1630" i="11"/>
  <c r="H1630" i="11"/>
  <c r="G1630" i="11"/>
  <c r="F1630" i="11"/>
  <c r="E1630" i="11"/>
  <c r="D1630" i="11"/>
  <c r="C1630" i="11"/>
  <c r="B1630" i="11"/>
  <c r="Q1629" i="11"/>
  <c r="P1629" i="11"/>
  <c r="O1629" i="11"/>
  <c r="N1629" i="11"/>
  <c r="M1629" i="11"/>
  <c r="L1629" i="11"/>
  <c r="K1629" i="11"/>
  <c r="J1629" i="11"/>
  <c r="I1629" i="11"/>
  <c r="H1629" i="11"/>
  <c r="G1629" i="11"/>
  <c r="F1629" i="11"/>
  <c r="E1629" i="11"/>
  <c r="D1629" i="11"/>
  <c r="C1629" i="11"/>
  <c r="B1629" i="11"/>
  <c r="Q1628" i="11"/>
  <c r="P1628" i="11"/>
  <c r="O1628" i="11"/>
  <c r="N1628" i="11"/>
  <c r="M1628" i="11"/>
  <c r="L1628" i="11"/>
  <c r="K1628" i="11"/>
  <c r="J1628" i="11"/>
  <c r="I1628" i="11"/>
  <c r="H1628" i="11"/>
  <c r="G1628" i="11"/>
  <c r="F1628" i="11"/>
  <c r="E1628" i="11"/>
  <c r="D1628" i="11"/>
  <c r="C1628" i="11"/>
  <c r="B1628" i="11"/>
  <c r="Q1627" i="11"/>
  <c r="P1627" i="11"/>
  <c r="O1627" i="11"/>
  <c r="N1627" i="11"/>
  <c r="M1627" i="11"/>
  <c r="L1627" i="11"/>
  <c r="K1627" i="11"/>
  <c r="J1627" i="11"/>
  <c r="I1627" i="11"/>
  <c r="H1627" i="11"/>
  <c r="G1627" i="11"/>
  <c r="F1627" i="11"/>
  <c r="E1627" i="11"/>
  <c r="D1627" i="11"/>
  <c r="C1627" i="11"/>
  <c r="B1627" i="11"/>
  <c r="Q1626" i="11"/>
  <c r="P1626" i="11"/>
  <c r="O1626" i="11"/>
  <c r="N1626" i="11"/>
  <c r="M1626" i="11"/>
  <c r="L1626" i="11"/>
  <c r="K1626" i="11"/>
  <c r="J1626" i="11"/>
  <c r="I1626" i="11"/>
  <c r="H1626" i="11"/>
  <c r="G1626" i="11"/>
  <c r="F1626" i="11"/>
  <c r="E1626" i="11"/>
  <c r="D1626" i="11"/>
  <c r="C1626" i="11"/>
  <c r="B1626" i="11"/>
  <c r="Q1625" i="11"/>
  <c r="P1625" i="11"/>
  <c r="O1625" i="11"/>
  <c r="N1625" i="11"/>
  <c r="M1625" i="11"/>
  <c r="L1625" i="11"/>
  <c r="K1625" i="11"/>
  <c r="J1625" i="11"/>
  <c r="I1625" i="11"/>
  <c r="H1625" i="11"/>
  <c r="G1625" i="11"/>
  <c r="F1625" i="11"/>
  <c r="E1625" i="11"/>
  <c r="D1625" i="11"/>
  <c r="C1625" i="11"/>
  <c r="B1625" i="11"/>
  <c r="Q1624" i="11"/>
  <c r="P1624" i="11"/>
  <c r="O1624" i="11"/>
  <c r="N1624" i="11"/>
  <c r="M1624" i="11"/>
  <c r="L1624" i="11"/>
  <c r="K1624" i="11"/>
  <c r="J1624" i="11"/>
  <c r="I1624" i="11"/>
  <c r="H1624" i="11"/>
  <c r="G1624" i="11"/>
  <c r="F1624" i="11"/>
  <c r="E1624" i="11"/>
  <c r="D1624" i="11"/>
  <c r="C1624" i="11"/>
  <c r="B1624" i="11"/>
  <c r="Q1623" i="11"/>
  <c r="P1623" i="11"/>
  <c r="O1623" i="11"/>
  <c r="N1623" i="11"/>
  <c r="M1623" i="11"/>
  <c r="L1623" i="11"/>
  <c r="K1623" i="11"/>
  <c r="J1623" i="11"/>
  <c r="I1623" i="11"/>
  <c r="H1623" i="11"/>
  <c r="G1623" i="11"/>
  <c r="F1623" i="11"/>
  <c r="E1623" i="11"/>
  <c r="D1623" i="11"/>
  <c r="C1623" i="11"/>
  <c r="B1623" i="11"/>
  <c r="Q1622" i="11"/>
  <c r="P1622" i="11"/>
  <c r="O1622" i="11"/>
  <c r="N1622" i="11"/>
  <c r="M1622" i="11"/>
  <c r="L1622" i="11"/>
  <c r="K1622" i="11"/>
  <c r="J1622" i="11"/>
  <c r="I1622" i="11"/>
  <c r="H1622" i="11"/>
  <c r="G1622" i="11"/>
  <c r="F1622" i="11"/>
  <c r="E1622" i="11"/>
  <c r="D1622" i="11"/>
  <c r="C1622" i="11"/>
  <c r="B1622" i="11"/>
  <c r="Q1621" i="11"/>
  <c r="P1621" i="11"/>
  <c r="O1621" i="11"/>
  <c r="N1621" i="11"/>
  <c r="M1621" i="11"/>
  <c r="L1621" i="11"/>
  <c r="K1621" i="11"/>
  <c r="J1621" i="11"/>
  <c r="I1621" i="11"/>
  <c r="H1621" i="11"/>
  <c r="G1621" i="11"/>
  <c r="F1621" i="11"/>
  <c r="E1621" i="11"/>
  <c r="D1621" i="11"/>
  <c r="C1621" i="11"/>
  <c r="B1621" i="11"/>
  <c r="Q1620" i="11"/>
  <c r="P1620" i="11"/>
  <c r="O1620" i="11"/>
  <c r="N1620" i="11"/>
  <c r="M1620" i="11"/>
  <c r="L1620" i="11"/>
  <c r="K1620" i="11"/>
  <c r="J1620" i="11"/>
  <c r="I1620" i="11"/>
  <c r="H1620" i="11"/>
  <c r="G1620" i="11"/>
  <c r="F1620" i="11"/>
  <c r="E1620" i="11"/>
  <c r="D1620" i="11"/>
  <c r="C1620" i="11"/>
  <c r="B1620" i="11"/>
  <c r="Q1619" i="11"/>
  <c r="P1619" i="11"/>
  <c r="O1619" i="11"/>
  <c r="N1619" i="11"/>
  <c r="M1619" i="11"/>
  <c r="L1619" i="11"/>
  <c r="K1619" i="11"/>
  <c r="J1619" i="11"/>
  <c r="I1619" i="11"/>
  <c r="H1619" i="11"/>
  <c r="G1619" i="11"/>
  <c r="F1619" i="11"/>
  <c r="E1619" i="11"/>
  <c r="D1619" i="11"/>
  <c r="C1619" i="11"/>
  <c r="B1619" i="11"/>
  <c r="Q1618" i="11"/>
  <c r="P1618" i="11"/>
  <c r="O1618" i="11"/>
  <c r="N1618" i="11"/>
  <c r="M1618" i="11"/>
  <c r="L1618" i="11"/>
  <c r="K1618" i="11"/>
  <c r="J1618" i="11"/>
  <c r="I1618" i="11"/>
  <c r="H1618" i="11"/>
  <c r="G1618" i="11"/>
  <c r="F1618" i="11"/>
  <c r="E1618" i="11"/>
  <c r="D1618" i="11"/>
  <c r="C1618" i="11"/>
  <c r="B1618" i="11"/>
  <c r="Q1617" i="11"/>
  <c r="P1617" i="11"/>
  <c r="O1617" i="11"/>
  <c r="N1617" i="11"/>
  <c r="M1617" i="11"/>
  <c r="L1617" i="11"/>
  <c r="K1617" i="11"/>
  <c r="J1617" i="11"/>
  <c r="I1617" i="11"/>
  <c r="H1617" i="11"/>
  <c r="G1617" i="11"/>
  <c r="F1617" i="11"/>
  <c r="E1617" i="11"/>
  <c r="D1617" i="11"/>
  <c r="C1617" i="11"/>
  <c r="B1617" i="11"/>
  <c r="Q1616" i="11"/>
  <c r="P1616" i="11"/>
  <c r="O1616" i="11"/>
  <c r="N1616" i="11"/>
  <c r="M1616" i="11"/>
  <c r="L1616" i="11"/>
  <c r="K1616" i="11"/>
  <c r="J1616" i="11"/>
  <c r="I1616" i="11"/>
  <c r="H1616" i="11"/>
  <c r="G1616" i="11"/>
  <c r="F1616" i="11"/>
  <c r="E1616" i="11"/>
  <c r="D1616" i="11"/>
  <c r="C1616" i="11"/>
  <c r="B1616" i="11"/>
  <c r="Q1615" i="11"/>
  <c r="P1615" i="11"/>
  <c r="O1615" i="11"/>
  <c r="N1615" i="11"/>
  <c r="M1615" i="11"/>
  <c r="L1615" i="11"/>
  <c r="K1615" i="11"/>
  <c r="J1615" i="11"/>
  <c r="I1615" i="11"/>
  <c r="H1615" i="11"/>
  <c r="G1615" i="11"/>
  <c r="F1615" i="11"/>
  <c r="E1615" i="11"/>
  <c r="D1615" i="11"/>
  <c r="C1615" i="11"/>
  <c r="B1615" i="11"/>
  <c r="Q1614" i="11"/>
  <c r="P1614" i="11"/>
  <c r="O1614" i="11"/>
  <c r="N1614" i="11"/>
  <c r="M1614" i="11"/>
  <c r="L1614" i="11"/>
  <c r="K1614" i="11"/>
  <c r="J1614" i="11"/>
  <c r="I1614" i="11"/>
  <c r="H1614" i="11"/>
  <c r="G1614" i="11"/>
  <c r="F1614" i="11"/>
  <c r="E1614" i="11"/>
  <c r="D1614" i="11"/>
  <c r="C1614" i="11"/>
  <c r="B1614" i="11"/>
  <c r="Q1613" i="11"/>
  <c r="P1613" i="11"/>
  <c r="O1613" i="11"/>
  <c r="N1613" i="11"/>
  <c r="M1613" i="11"/>
  <c r="L1613" i="11"/>
  <c r="K1613" i="11"/>
  <c r="J1613" i="11"/>
  <c r="I1613" i="11"/>
  <c r="H1613" i="11"/>
  <c r="G1613" i="11"/>
  <c r="F1613" i="11"/>
  <c r="E1613" i="11"/>
  <c r="D1613" i="11"/>
  <c r="C1613" i="11"/>
  <c r="B1613" i="11"/>
  <c r="Q1612" i="11"/>
  <c r="P1612" i="11"/>
  <c r="O1612" i="11"/>
  <c r="N1612" i="11"/>
  <c r="M1612" i="11"/>
  <c r="L1612" i="11"/>
  <c r="K1612" i="11"/>
  <c r="J1612" i="11"/>
  <c r="I1612" i="11"/>
  <c r="H1612" i="11"/>
  <c r="G1612" i="11"/>
  <c r="F1612" i="11"/>
  <c r="E1612" i="11"/>
  <c r="D1612" i="11"/>
  <c r="C1612" i="11"/>
  <c r="B1612" i="11"/>
  <c r="Q1611" i="11"/>
  <c r="P1611" i="11"/>
  <c r="O1611" i="11"/>
  <c r="N1611" i="11"/>
  <c r="M1611" i="11"/>
  <c r="L1611" i="11"/>
  <c r="K1611" i="11"/>
  <c r="J1611" i="11"/>
  <c r="I1611" i="11"/>
  <c r="H1611" i="11"/>
  <c r="G1611" i="11"/>
  <c r="F1611" i="11"/>
  <c r="E1611" i="11"/>
  <c r="D1611" i="11"/>
  <c r="C1611" i="11"/>
  <c r="B1611" i="11"/>
  <c r="Q1610" i="11"/>
  <c r="P1610" i="11"/>
  <c r="O1610" i="11"/>
  <c r="N1610" i="11"/>
  <c r="M1610" i="11"/>
  <c r="L1610" i="11"/>
  <c r="K1610" i="11"/>
  <c r="J1610" i="11"/>
  <c r="I1610" i="11"/>
  <c r="H1610" i="11"/>
  <c r="G1610" i="11"/>
  <c r="F1610" i="11"/>
  <c r="E1610" i="11"/>
  <c r="D1610" i="11"/>
  <c r="C1610" i="11"/>
  <c r="B1610" i="11"/>
  <c r="Q1609" i="11"/>
  <c r="P1609" i="11"/>
  <c r="O1609" i="11"/>
  <c r="N1609" i="11"/>
  <c r="M1609" i="11"/>
  <c r="L1609" i="11"/>
  <c r="K1609" i="11"/>
  <c r="J1609" i="11"/>
  <c r="I1609" i="11"/>
  <c r="H1609" i="11"/>
  <c r="G1609" i="11"/>
  <c r="F1609" i="11"/>
  <c r="E1609" i="11"/>
  <c r="D1609" i="11"/>
  <c r="C1609" i="11"/>
  <c r="B1609" i="11"/>
  <c r="Q1608" i="11"/>
  <c r="P1608" i="11"/>
  <c r="O1608" i="11"/>
  <c r="N1608" i="11"/>
  <c r="M1608" i="11"/>
  <c r="L1608" i="11"/>
  <c r="K1608" i="11"/>
  <c r="J1608" i="11"/>
  <c r="I1608" i="11"/>
  <c r="H1608" i="11"/>
  <c r="G1608" i="11"/>
  <c r="F1608" i="11"/>
  <c r="E1608" i="11"/>
  <c r="D1608" i="11"/>
  <c r="C1608" i="11"/>
  <c r="B1608" i="11"/>
  <c r="Q1607" i="11"/>
  <c r="P1607" i="11"/>
  <c r="O1607" i="11"/>
  <c r="N1607" i="11"/>
  <c r="M1607" i="11"/>
  <c r="L1607" i="11"/>
  <c r="K1607" i="11"/>
  <c r="J1607" i="11"/>
  <c r="I1607" i="11"/>
  <c r="H1607" i="11"/>
  <c r="G1607" i="11"/>
  <c r="F1607" i="11"/>
  <c r="E1607" i="11"/>
  <c r="D1607" i="11"/>
  <c r="C1607" i="11"/>
  <c r="B1607" i="11"/>
  <c r="Q1606" i="11"/>
  <c r="P1606" i="11"/>
  <c r="O1606" i="11"/>
  <c r="N1606" i="11"/>
  <c r="M1606" i="11"/>
  <c r="L1606" i="11"/>
  <c r="K1606" i="11"/>
  <c r="J1606" i="11"/>
  <c r="I1606" i="11"/>
  <c r="H1606" i="11"/>
  <c r="G1606" i="11"/>
  <c r="F1606" i="11"/>
  <c r="E1606" i="11"/>
  <c r="D1606" i="11"/>
  <c r="C1606" i="11"/>
  <c r="B1606" i="11"/>
  <c r="Q1605" i="11"/>
  <c r="P1605" i="11"/>
  <c r="O1605" i="11"/>
  <c r="N1605" i="11"/>
  <c r="M1605" i="11"/>
  <c r="L1605" i="11"/>
  <c r="K1605" i="11"/>
  <c r="J1605" i="11"/>
  <c r="I1605" i="11"/>
  <c r="H1605" i="11"/>
  <c r="G1605" i="11"/>
  <c r="F1605" i="11"/>
  <c r="E1605" i="11"/>
  <c r="D1605" i="11"/>
  <c r="C1605" i="11"/>
  <c r="B1605" i="11"/>
  <c r="Q1604" i="11"/>
  <c r="P1604" i="11"/>
  <c r="O1604" i="11"/>
  <c r="N1604" i="11"/>
  <c r="M1604" i="11"/>
  <c r="L1604" i="11"/>
  <c r="K1604" i="11"/>
  <c r="J1604" i="11"/>
  <c r="I1604" i="11"/>
  <c r="H1604" i="11"/>
  <c r="G1604" i="11"/>
  <c r="F1604" i="11"/>
  <c r="E1604" i="11"/>
  <c r="D1604" i="11"/>
  <c r="C1604" i="11"/>
  <c r="B1604" i="11"/>
  <c r="Q1603" i="11"/>
  <c r="P1603" i="11"/>
  <c r="O1603" i="11"/>
  <c r="N1603" i="11"/>
  <c r="M1603" i="11"/>
  <c r="L1603" i="11"/>
  <c r="K1603" i="11"/>
  <c r="J1603" i="11"/>
  <c r="I1603" i="11"/>
  <c r="H1603" i="11"/>
  <c r="G1603" i="11"/>
  <c r="F1603" i="11"/>
  <c r="E1603" i="11"/>
  <c r="D1603" i="11"/>
  <c r="C1603" i="11"/>
  <c r="B1603" i="11"/>
  <c r="Q1602" i="11"/>
  <c r="P1602" i="11"/>
  <c r="O1602" i="11"/>
  <c r="N1602" i="11"/>
  <c r="M1602" i="11"/>
  <c r="L1602" i="11"/>
  <c r="K1602" i="11"/>
  <c r="J1602" i="11"/>
  <c r="I1602" i="11"/>
  <c r="H1602" i="11"/>
  <c r="G1602" i="11"/>
  <c r="F1602" i="11"/>
  <c r="E1602" i="11"/>
  <c r="D1602" i="11"/>
  <c r="C1602" i="11"/>
  <c r="B1602" i="11"/>
  <c r="Q1601" i="11"/>
  <c r="P1601" i="11"/>
  <c r="O1601" i="11"/>
  <c r="N1601" i="11"/>
  <c r="M1601" i="11"/>
  <c r="L1601" i="11"/>
  <c r="K1601" i="11"/>
  <c r="J1601" i="11"/>
  <c r="I1601" i="11"/>
  <c r="H1601" i="11"/>
  <c r="G1601" i="11"/>
  <c r="F1601" i="11"/>
  <c r="E1601" i="11"/>
  <c r="D1601" i="11"/>
  <c r="C1601" i="11"/>
  <c r="B1601" i="11"/>
  <c r="Q1600" i="11"/>
  <c r="P1600" i="11"/>
  <c r="O1600" i="11"/>
  <c r="N1600" i="11"/>
  <c r="M1600" i="11"/>
  <c r="L1600" i="11"/>
  <c r="K1600" i="11"/>
  <c r="J1600" i="11"/>
  <c r="I1600" i="11"/>
  <c r="H1600" i="11"/>
  <c r="G1600" i="11"/>
  <c r="F1600" i="11"/>
  <c r="E1600" i="11"/>
  <c r="D1600" i="11"/>
  <c r="C1600" i="11"/>
  <c r="B1600" i="11"/>
  <c r="Q1599" i="11"/>
  <c r="P1599" i="11"/>
  <c r="O1599" i="11"/>
  <c r="N1599" i="11"/>
  <c r="M1599" i="11"/>
  <c r="L1599" i="11"/>
  <c r="K1599" i="11"/>
  <c r="J1599" i="11"/>
  <c r="I1599" i="11"/>
  <c r="H1599" i="11"/>
  <c r="G1599" i="11"/>
  <c r="F1599" i="11"/>
  <c r="E1599" i="11"/>
  <c r="D1599" i="11"/>
  <c r="C1599" i="11"/>
  <c r="B1599" i="11"/>
  <c r="Q1598" i="11"/>
  <c r="P1598" i="11"/>
  <c r="O1598" i="11"/>
  <c r="N1598" i="11"/>
  <c r="M1598" i="11"/>
  <c r="L1598" i="11"/>
  <c r="K1598" i="11"/>
  <c r="J1598" i="11"/>
  <c r="I1598" i="11"/>
  <c r="H1598" i="11"/>
  <c r="G1598" i="11"/>
  <c r="F1598" i="11"/>
  <c r="E1598" i="11"/>
  <c r="D1598" i="11"/>
  <c r="C1598" i="11"/>
  <c r="B1598" i="11"/>
  <c r="Q1597" i="11"/>
  <c r="P1597" i="11"/>
  <c r="O1597" i="11"/>
  <c r="N1597" i="11"/>
  <c r="M1597" i="11"/>
  <c r="L1597" i="11"/>
  <c r="K1597" i="11"/>
  <c r="J1597" i="11"/>
  <c r="I1597" i="11"/>
  <c r="H1597" i="11"/>
  <c r="G1597" i="11"/>
  <c r="F1597" i="11"/>
  <c r="E1597" i="11"/>
  <c r="D1597" i="11"/>
  <c r="C1597" i="11"/>
  <c r="B1597" i="11"/>
  <c r="Q1596" i="11"/>
  <c r="P1596" i="11"/>
  <c r="O1596" i="11"/>
  <c r="N1596" i="11"/>
  <c r="M1596" i="11"/>
  <c r="L1596" i="11"/>
  <c r="K1596" i="11"/>
  <c r="J1596" i="11"/>
  <c r="I1596" i="11"/>
  <c r="H1596" i="11"/>
  <c r="G1596" i="11"/>
  <c r="F1596" i="11"/>
  <c r="E1596" i="11"/>
  <c r="D1596" i="11"/>
  <c r="C1596" i="11"/>
  <c r="B1596" i="11"/>
  <c r="Q1595" i="11"/>
  <c r="P1595" i="11"/>
  <c r="O1595" i="11"/>
  <c r="N1595" i="11"/>
  <c r="M1595" i="11"/>
  <c r="L1595" i="11"/>
  <c r="K1595" i="11"/>
  <c r="J1595" i="11"/>
  <c r="I1595" i="11"/>
  <c r="H1595" i="11"/>
  <c r="G1595" i="11"/>
  <c r="F1595" i="11"/>
  <c r="E1595" i="11"/>
  <c r="D1595" i="11"/>
  <c r="C1595" i="11"/>
  <c r="B1595" i="11"/>
  <c r="Q1594" i="11"/>
  <c r="P1594" i="11"/>
  <c r="O1594" i="11"/>
  <c r="N1594" i="11"/>
  <c r="M1594" i="11"/>
  <c r="L1594" i="11"/>
  <c r="K1594" i="11"/>
  <c r="J1594" i="11"/>
  <c r="I1594" i="11"/>
  <c r="H1594" i="11"/>
  <c r="G1594" i="11"/>
  <c r="F1594" i="11"/>
  <c r="E1594" i="11"/>
  <c r="D1594" i="11"/>
  <c r="C1594" i="11"/>
  <c r="B1594" i="11"/>
  <c r="Q1593" i="11"/>
  <c r="P1593" i="11"/>
  <c r="O1593" i="11"/>
  <c r="N1593" i="11"/>
  <c r="M1593" i="11"/>
  <c r="L1593" i="11"/>
  <c r="K1593" i="11"/>
  <c r="J1593" i="11"/>
  <c r="I1593" i="11"/>
  <c r="H1593" i="11"/>
  <c r="G1593" i="11"/>
  <c r="F1593" i="11"/>
  <c r="E1593" i="11"/>
  <c r="D1593" i="11"/>
  <c r="C1593" i="11"/>
  <c r="B1593" i="11"/>
  <c r="Q1592" i="11"/>
  <c r="P1592" i="11"/>
  <c r="O1592" i="11"/>
  <c r="N1592" i="11"/>
  <c r="M1592" i="11"/>
  <c r="L1592" i="11"/>
  <c r="K1592" i="11"/>
  <c r="J1592" i="11"/>
  <c r="I1592" i="11"/>
  <c r="H1592" i="11"/>
  <c r="G1592" i="11"/>
  <c r="F1592" i="11"/>
  <c r="E1592" i="11"/>
  <c r="D1592" i="11"/>
  <c r="C1592" i="11"/>
  <c r="B1592" i="11"/>
  <c r="Q1591" i="11"/>
  <c r="P1591" i="11"/>
  <c r="O1591" i="11"/>
  <c r="N1591" i="11"/>
  <c r="M1591" i="11"/>
  <c r="L1591" i="11"/>
  <c r="K1591" i="11"/>
  <c r="J1591" i="11"/>
  <c r="I1591" i="11"/>
  <c r="H1591" i="11"/>
  <c r="G1591" i="11"/>
  <c r="F1591" i="11"/>
  <c r="E1591" i="11"/>
  <c r="D1591" i="11"/>
  <c r="C1591" i="11"/>
  <c r="B1591" i="11"/>
  <c r="Q1590" i="11"/>
  <c r="P1590" i="11"/>
  <c r="O1590" i="11"/>
  <c r="N1590" i="11"/>
  <c r="M1590" i="11"/>
  <c r="L1590" i="11"/>
  <c r="K1590" i="11"/>
  <c r="J1590" i="11"/>
  <c r="I1590" i="11"/>
  <c r="H1590" i="11"/>
  <c r="G1590" i="11"/>
  <c r="F1590" i="11"/>
  <c r="E1590" i="11"/>
  <c r="D1590" i="11"/>
  <c r="C1590" i="11"/>
  <c r="B1590" i="11"/>
  <c r="Q1589" i="11"/>
  <c r="P1589" i="11"/>
  <c r="O1589" i="11"/>
  <c r="N1589" i="11"/>
  <c r="M1589" i="11"/>
  <c r="L1589" i="11"/>
  <c r="K1589" i="11"/>
  <c r="J1589" i="11"/>
  <c r="I1589" i="11"/>
  <c r="H1589" i="11"/>
  <c r="G1589" i="11"/>
  <c r="F1589" i="11"/>
  <c r="E1589" i="11"/>
  <c r="D1589" i="11"/>
  <c r="C1589" i="11"/>
  <c r="B1589" i="11"/>
  <c r="Q1588" i="11"/>
  <c r="P1588" i="11"/>
  <c r="O1588" i="11"/>
  <c r="N1588" i="11"/>
  <c r="M1588" i="11"/>
  <c r="L1588" i="11"/>
  <c r="K1588" i="11"/>
  <c r="J1588" i="11"/>
  <c r="I1588" i="11"/>
  <c r="H1588" i="11"/>
  <c r="G1588" i="11"/>
  <c r="F1588" i="11"/>
  <c r="E1588" i="11"/>
  <c r="D1588" i="11"/>
  <c r="C1588" i="11"/>
  <c r="B1588" i="11"/>
  <c r="Q1587" i="11"/>
  <c r="P1587" i="11"/>
  <c r="O1587" i="11"/>
  <c r="N1587" i="11"/>
  <c r="M1587" i="11"/>
  <c r="L1587" i="11"/>
  <c r="K1587" i="11"/>
  <c r="J1587" i="11"/>
  <c r="I1587" i="11"/>
  <c r="H1587" i="11"/>
  <c r="G1587" i="11"/>
  <c r="F1587" i="11"/>
  <c r="E1587" i="11"/>
  <c r="D1587" i="11"/>
  <c r="C1587" i="11"/>
  <c r="B1587" i="11"/>
  <c r="Q1586" i="11"/>
  <c r="P1586" i="11"/>
  <c r="O1586" i="11"/>
  <c r="N1586" i="11"/>
  <c r="M1586" i="11"/>
  <c r="L1586" i="11"/>
  <c r="K1586" i="11"/>
  <c r="J1586" i="11"/>
  <c r="I1586" i="11"/>
  <c r="H1586" i="11"/>
  <c r="G1586" i="11"/>
  <c r="F1586" i="11"/>
  <c r="E1586" i="11"/>
  <c r="D1586" i="11"/>
  <c r="C1586" i="11"/>
  <c r="B1586" i="11"/>
  <c r="Q1585" i="11"/>
  <c r="P1585" i="11"/>
  <c r="O1585" i="11"/>
  <c r="N1585" i="11"/>
  <c r="M1585" i="11"/>
  <c r="L1585" i="11"/>
  <c r="K1585" i="11"/>
  <c r="J1585" i="11"/>
  <c r="I1585" i="11"/>
  <c r="H1585" i="11"/>
  <c r="G1585" i="11"/>
  <c r="F1585" i="11"/>
  <c r="E1585" i="11"/>
  <c r="D1585" i="11"/>
  <c r="C1585" i="11"/>
  <c r="B1585" i="11"/>
  <c r="Q1584" i="11"/>
  <c r="P1584" i="11"/>
  <c r="O1584" i="11"/>
  <c r="N1584" i="11"/>
  <c r="M1584" i="11"/>
  <c r="L1584" i="11"/>
  <c r="K1584" i="11"/>
  <c r="J1584" i="11"/>
  <c r="I1584" i="11"/>
  <c r="H1584" i="11"/>
  <c r="G1584" i="11"/>
  <c r="F1584" i="11"/>
  <c r="E1584" i="11"/>
  <c r="D1584" i="11"/>
  <c r="C1584" i="11"/>
  <c r="B1584" i="11"/>
  <c r="Q1583" i="11"/>
  <c r="P1583" i="11"/>
  <c r="O1583" i="11"/>
  <c r="N1583" i="11"/>
  <c r="M1583" i="11"/>
  <c r="L1583" i="11"/>
  <c r="K1583" i="11"/>
  <c r="J1583" i="11"/>
  <c r="I1583" i="11"/>
  <c r="H1583" i="11"/>
  <c r="G1583" i="11"/>
  <c r="F1583" i="11"/>
  <c r="E1583" i="11"/>
  <c r="D1583" i="11"/>
  <c r="C1583" i="11"/>
  <c r="B1583" i="11"/>
  <c r="Q1582" i="11"/>
  <c r="P1582" i="11"/>
  <c r="O1582" i="11"/>
  <c r="N1582" i="11"/>
  <c r="M1582" i="11"/>
  <c r="L1582" i="11"/>
  <c r="K1582" i="11"/>
  <c r="J1582" i="11"/>
  <c r="I1582" i="11"/>
  <c r="H1582" i="11"/>
  <c r="G1582" i="11"/>
  <c r="F1582" i="11"/>
  <c r="E1582" i="11"/>
  <c r="D1582" i="11"/>
  <c r="C1582" i="11"/>
  <c r="B1582" i="11"/>
  <c r="Q1581" i="11"/>
  <c r="P1581" i="11"/>
  <c r="O1581" i="11"/>
  <c r="N1581" i="11"/>
  <c r="M1581" i="11"/>
  <c r="L1581" i="11"/>
  <c r="K1581" i="11"/>
  <c r="J1581" i="11"/>
  <c r="I1581" i="11"/>
  <c r="H1581" i="11"/>
  <c r="G1581" i="11"/>
  <c r="F1581" i="11"/>
  <c r="E1581" i="11"/>
  <c r="D1581" i="11"/>
  <c r="C1581" i="11"/>
  <c r="B1581" i="11"/>
  <c r="Q1580" i="11"/>
  <c r="P1580" i="11"/>
  <c r="O1580" i="11"/>
  <c r="N1580" i="11"/>
  <c r="M1580" i="11"/>
  <c r="L1580" i="11"/>
  <c r="K1580" i="11"/>
  <c r="J1580" i="11"/>
  <c r="I1580" i="11"/>
  <c r="H1580" i="11"/>
  <c r="G1580" i="11"/>
  <c r="F1580" i="11"/>
  <c r="E1580" i="11"/>
  <c r="D1580" i="11"/>
  <c r="C1580" i="11"/>
  <c r="B1580" i="11"/>
  <c r="Q1579" i="11"/>
  <c r="P1579" i="11"/>
  <c r="O1579" i="11"/>
  <c r="N1579" i="11"/>
  <c r="M1579" i="11"/>
  <c r="L1579" i="11"/>
  <c r="K1579" i="11"/>
  <c r="J1579" i="11"/>
  <c r="I1579" i="11"/>
  <c r="H1579" i="11"/>
  <c r="G1579" i="11"/>
  <c r="F1579" i="11"/>
  <c r="E1579" i="11"/>
  <c r="D1579" i="11"/>
  <c r="C1579" i="11"/>
  <c r="B1579" i="11"/>
  <c r="Q1578" i="11"/>
  <c r="P1578" i="11"/>
  <c r="O1578" i="11"/>
  <c r="N1578" i="11"/>
  <c r="M1578" i="11"/>
  <c r="L1578" i="11"/>
  <c r="K1578" i="11"/>
  <c r="J1578" i="11"/>
  <c r="I1578" i="11"/>
  <c r="H1578" i="11"/>
  <c r="G1578" i="11"/>
  <c r="F1578" i="11"/>
  <c r="E1578" i="11"/>
  <c r="D1578" i="11"/>
  <c r="C1578" i="11"/>
  <c r="B1578" i="11"/>
  <c r="Q1577" i="11"/>
  <c r="P1577" i="11"/>
  <c r="O1577" i="11"/>
  <c r="N1577" i="11"/>
  <c r="M1577" i="11"/>
  <c r="L1577" i="11"/>
  <c r="K1577" i="11"/>
  <c r="J1577" i="11"/>
  <c r="I1577" i="11"/>
  <c r="H1577" i="11"/>
  <c r="G1577" i="11"/>
  <c r="F1577" i="11"/>
  <c r="E1577" i="11"/>
  <c r="D1577" i="11"/>
  <c r="C1577" i="11"/>
  <c r="B1577" i="11"/>
  <c r="Q1576" i="11"/>
  <c r="P1576" i="11"/>
  <c r="O1576" i="11"/>
  <c r="N1576" i="11"/>
  <c r="M1576" i="11"/>
  <c r="L1576" i="11"/>
  <c r="K1576" i="11"/>
  <c r="J1576" i="11"/>
  <c r="I1576" i="11"/>
  <c r="H1576" i="11"/>
  <c r="G1576" i="11"/>
  <c r="F1576" i="11"/>
  <c r="E1576" i="11"/>
  <c r="D1576" i="11"/>
  <c r="C1576" i="11"/>
  <c r="B1576" i="11"/>
  <c r="Q1575" i="11"/>
  <c r="P1575" i="11"/>
  <c r="O1575" i="11"/>
  <c r="N1575" i="11"/>
  <c r="M1575" i="11"/>
  <c r="L1575" i="11"/>
  <c r="K1575" i="11"/>
  <c r="J1575" i="11"/>
  <c r="I1575" i="11"/>
  <c r="H1575" i="11"/>
  <c r="G1575" i="11"/>
  <c r="F1575" i="11"/>
  <c r="E1575" i="11"/>
  <c r="D1575" i="11"/>
  <c r="C1575" i="11"/>
  <c r="B1575" i="11"/>
  <c r="Q1574" i="11"/>
  <c r="P1574" i="11"/>
  <c r="O1574" i="11"/>
  <c r="N1574" i="11"/>
  <c r="M1574" i="11"/>
  <c r="L1574" i="11"/>
  <c r="K1574" i="11"/>
  <c r="J1574" i="11"/>
  <c r="I1574" i="11"/>
  <c r="H1574" i="11"/>
  <c r="G1574" i="11"/>
  <c r="F1574" i="11"/>
  <c r="E1574" i="11"/>
  <c r="D1574" i="11"/>
  <c r="C1574" i="11"/>
  <c r="B1574" i="11"/>
  <c r="Q1573" i="11"/>
  <c r="P1573" i="11"/>
  <c r="O1573" i="11"/>
  <c r="N1573" i="11"/>
  <c r="M1573" i="11"/>
  <c r="L1573" i="11"/>
  <c r="K1573" i="11"/>
  <c r="J1573" i="11"/>
  <c r="I1573" i="11"/>
  <c r="H1573" i="11"/>
  <c r="G1573" i="11"/>
  <c r="F1573" i="11"/>
  <c r="E1573" i="11"/>
  <c r="D1573" i="11"/>
  <c r="C1573" i="11"/>
  <c r="B1573" i="11"/>
  <c r="Q1572" i="11"/>
  <c r="P1572" i="11"/>
  <c r="O1572" i="11"/>
  <c r="N1572" i="11"/>
  <c r="M1572" i="11"/>
  <c r="L1572" i="11"/>
  <c r="K1572" i="11"/>
  <c r="J1572" i="11"/>
  <c r="I1572" i="11"/>
  <c r="H1572" i="11"/>
  <c r="G1572" i="11"/>
  <c r="F1572" i="11"/>
  <c r="E1572" i="11"/>
  <c r="D1572" i="11"/>
  <c r="C1572" i="11"/>
  <c r="B1572" i="11"/>
  <c r="Q1571" i="11"/>
  <c r="P1571" i="11"/>
  <c r="O1571" i="11"/>
  <c r="N1571" i="11"/>
  <c r="M1571" i="11"/>
  <c r="L1571" i="11"/>
  <c r="K1571" i="11"/>
  <c r="J1571" i="11"/>
  <c r="I1571" i="11"/>
  <c r="H1571" i="11"/>
  <c r="G1571" i="11"/>
  <c r="F1571" i="11"/>
  <c r="E1571" i="11"/>
  <c r="D1571" i="11"/>
  <c r="C1571" i="11"/>
  <c r="B1571" i="11"/>
  <c r="Q1570" i="11"/>
  <c r="P1570" i="11"/>
  <c r="O1570" i="11"/>
  <c r="N1570" i="11"/>
  <c r="M1570" i="11"/>
  <c r="L1570" i="11"/>
  <c r="K1570" i="11"/>
  <c r="J1570" i="11"/>
  <c r="I1570" i="11"/>
  <c r="H1570" i="11"/>
  <c r="G1570" i="11"/>
  <c r="F1570" i="11"/>
  <c r="E1570" i="11"/>
  <c r="D1570" i="11"/>
  <c r="C1570" i="11"/>
  <c r="B1570" i="11"/>
  <c r="Q1569" i="11"/>
  <c r="P1569" i="11"/>
  <c r="O1569" i="11"/>
  <c r="N1569" i="11"/>
  <c r="M1569" i="11"/>
  <c r="L1569" i="11"/>
  <c r="K1569" i="11"/>
  <c r="J1569" i="11"/>
  <c r="I1569" i="11"/>
  <c r="H1569" i="11"/>
  <c r="G1569" i="11"/>
  <c r="F1569" i="11"/>
  <c r="E1569" i="11"/>
  <c r="D1569" i="11"/>
  <c r="C1569" i="11"/>
  <c r="B1569" i="11"/>
  <c r="Q1568" i="11"/>
  <c r="P1568" i="11"/>
  <c r="O1568" i="11"/>
  <c r="N1568" i="11"/>
  <c r="M1568" i="11"/>
  <c r="L1568" i="11"/>
  <c r="K1568" i="11"/>
  <c r="J1568" i="11"/>
  <c r="I1568" i="11"/>
  <c r="H1568" i="11"/>
  <c r="G1568" i="11"/>
  <c r="F1568" i="11"/>
  <c r="E1568" i="11"/>
  <c r="D1568" i="11"/>
  <c r="C1568" i="11"/>
  <c r="B1568" i="11"/>
  <c r="Q1567" i="11"/>
  <c r="P1567" i="11"/>
  <c r="O1567" i="11"/>
  <c r="N1567" i="11"/>
  <c r="M1567" i="11"/>
  <c r="L1567" i="11"/>
  <c r="K1567" i="11"/>
  <c r="J1567" i="11"/>
  <c r="I1567" i="11"/>
  <c r="H1567" i="11"/>
  <c r="G1567" i="11"/>
  <c r="F1567" i="11"/>
  <c r="E1567" i="11"/>
  <c r="D1567" i="11"/>
  <c r="C1567" i="11"/>
  <c r="B1567" i="11"/>
  <c r="Q1566" i="11"/>
  <c r="P1566" i="11"/>
  <c r="O1566" i="11"/>
  <c r="N1566" i="11"/>
  <c r="M1566" i="11"/>
  <c r="L1566" i="11"/>
  <c r="K1566" i="11"/>
  <c r="J1566" i="11"/>
  <c r="I1566" i="11"/>
  <c r="H1566" i="11"/>
  <c r="G1566" i="11"/>
  <c r="F1566" i="11"/>
  <c r="E1566" i="11"/>
  <c r="D1566" i="11"/>
  <c r="C1566" i="11"/>
  <c r="B1566" i="11"/>
  <c r="Q1565" i="11"/>
  <c r="P1565" i="11"/>
  <c r="O1565" i="11"/>
  <c r="N1565" i="11"/>
  <c r="M1565" i="11"/>
  <c r="L1565" i="11"/>
  <c r="K1565" i="11"/>
  <c r="J1565" i="11"/>
  <c r="I1565" i="11"/>
  <c r="H1565" i="11"/>
  <c r="G1565" i="11"/>
  <c r="F1565" i="11"/>
  <c r="E1565" i="11"/>
  <c r="D1565" i="11"/>
  <c r="C1565" i="11"/>
  <c r="B1565" i="11"/>
  <c r="Q1564" i="11"/>
  <c r="P1564" i="11"/>
  <c r="O1564" i="11"/>
  <c r="N1564" i="11"/>
  <c r="M1564" i="11"/>
  <c r="L1564" i="11"/>
  <c r="K1564" i="11"/>
  <c r="J1564" i="11"/>
  <c r="I1564" i="11"/>
  <c r="H1564" i="11"/>
  <c r="G1564" i="11"/>
  <c r="F1564" i="11"/>
  <c r="E1564" i="11"/>
  <c r="D1564" i="11"/>
  <c r="C1564" i="11"/>
  <c r="B1564" i="11"/>
  <c r="Q1563" i="11"/>
  <c r="P1563" i="11"/>
  <c r="O1563" i="11"/>
  <c r="N1563" i="11"/>
  <c r="M1563" i="11"/>
  <c r="L1563" i="11"/>
  <c r="K1563" i="11"/>
  <c r="J1563" i="11"/>
  <c r="I1563" i="11"/>
  <c r="H1563" i="11"/>
  <c r="G1563" i="11"/>
  <c r="F1563" i="11"/>
  <c r="E1563" i="11"/>
  <c r="D1563" i="11"/>
  <c r="C1563" i="11"/>
  <c r="B1563" i="11"/>
  <c r="Q1562" i="11"/>
  <c r="P1562" i="11"/>
  <c r="O1562" i="11"/>
  <c r="N1562" i="11"/>
  <c r="M1562" i="11"/>
  <c r="L1562" i="11"/>
  <c r="K1562" i="11"/>
  <c r="J1562" i="11"/>
  <c r="I1562" i="11"/>
  <c r="H1562" i="11"/>
  <c r="G1562" i="11"/>
  <c r="F1562" i="11"/>
  <c r="E1562" i="11"/>
  <c r="D1562" i="11"/>
  <c r="C1562" i="11"/>
  <c r="B1562" i="11"/>
  <c r="Q1561" i="11"/>
  <c r="P1561" i="11"/>
  <c r="O1561" i="11"/>
  <c r="N1561" i="11"/>
  <c r="M1561" i="11"/>
  <c r="L1561" i="11"/>
  <c r="K1561" i="11"/>
  <c r="J1561" i="11"/>
  <c r="I1561" i="11"/>
  <c r="H1561" i="11"/>
  <c r="G1561" i="11"/>
  <c r="F1561" i="11"/>
  <c r="E1561" i="11"/>
  <c r="D1561" i="11"/>
  <c r="C1561" i="11"/>
  <c r="B1561" i="11"/>
  <c r="Q1560" i="11"/>
  <c r="P1560" i="11"/>
  <c r="O1560" i="11"/>
  <c r="N1560" i="11"/>
  <c r="M1560" i="11"/>
  <c r="L1560" i="11"/>
  <c r="K1560" i="11"/>
  <c r="J1560" i="11"/>
  <c r="I1560" i="11"/>
  <c r="H1560" i="11"/>
  <c r="G1560" i="11"/>
  <c r="F1560" i="11"/>
  <c r="E1560" i="11"/>
  <c r="D1560" i="11"/>
  <c r="C1560" i="11"/>
  <c r="B1560" i="11"/>
  <c r="Q1559" i="11"/>
  <c r="P1559" i="11"/>
  <c r="O1559" i="11"/>
  <c r="N1559" i="11"/>
  <c r="M1559" i="11"/>
  <c r="L1559" i="11"/>
  <c r="K1559" i="11"/>
  <c r="J1559" i="11"/>
  <c r="I1559" i="11"/>
  <c r="H1559" i="11"/>
  <c r="G1559" i="11"/>
  <c r="F1559" i="11"/>
  <c r="E1559" i="11"/>
  <c r="D1559" i="11"/>
  <c r="C1559" i="11"/>
  <c r="B1559" i="11"/>
  <c r="Q1558" i="11"/>
  <c r="P1558" i="11"/>
  <c r="O1558" i="11"/>
  <c r="N1558" i="11"/>
  <c r="M1558" i="11"/>
  <c r="L1558" i="11"/>
  <c r="K1558" i="11"/>
  <c r="J1558" i="11"/>
  <c r="I1558" i="11"/>
  <c r="H1558" i="11"/>
  <c r="G1558" i="11"/>
  <c r="F1558" i="11"/>
  <c r="E1558" i="11"/>
  <c r="D1558" i="11"/>
  <c r="C1558" i="11"/>
  <c r="B1558" i="11"/>
  <c r="Q1557" i="11"/>
  <c r="P1557" i="11"/>
  <c r="O1557" i="11"/>
  <c r="N1557" i="11"/>
  <c r="M1557" i="11"/>
  <c r="L1557" i="11"/>
  <c r="K1557" i="11"/>
  <c r="J1557" i="11"/>
  <c r="I1557" i="11"/>
  <c r="H1557" i="11"/>
  <c r="G1557" i="11"/>
  <c r="F1557" i="11"/>
  <c r="E1557" i="11"/>
  <c r="D1557" i="11"/>
  <c r="C1557" i="11"/>
  <c r="B1557" i="11"/>
  <c r="Q1556" i="11"/>
  <c r="P1556" i="11"/>
  <c r="O1556" i="11"/>
  <c r="N1556" i="11"/>
  <c r="M1556" i="11"/>
  <c r="L1556" i="11"/>
  <c r="K1556" i="11"/>
  <c r="J1556" i="11"/>
  <c r="I1556" i="11"/>
  <c r="H1556" i="11"/>
  <c r="G1556" i="11"/>
  <c r="F1556" i="11"/>
  <c r="E1556" i="11"/>
  <c r="D1556" i="11"/>
  <c r="C1556" i="11"/>
  <c r="B1556" i="11"/>
  <c r="Q1555" i="11"/>
  <c r="P1555" i="11"/>
  <c r="O1555" i="11"/>
  <c r="N1555" i="11"/>
  <c r="M1555" i="11"/>
  <c r="L1555" i="11"/>
  <c r="K1555" i="11"/>
  <c r="J1555" i="11"/>
  <c r="I1555" i="11"/>
  <c r="H1555" i="11"/>
  <c r="G1555" i="11"/>
  <c r="F1555" i="11"/>
  <c r="E1555" i="11"/>
  <c r="D1555" i="11"/>
  <c r="C1555" i="11"/>
  <c r="B1555" i="11"/>
  <c r="Q1554" i="11"/>
  <c r="P1554" i="11"/>
  <c r="O1554" i="11"/>
  <c r="N1554" i="11"/>
  <c r="M1554" i="11"/>
  <c r="L1554" i="11"/>
  <c r="K1554" i="11"/>
  <c r="J1554" i="11"/>
  <c r="I1554" i="11"/>
  <c r="H1554" i="11"/>
  <c r="G1554" i="11"/>
  <c r="F1554" i="11"/>
  <c r="E1554" i="11"/>
  <c r="D1554" i="11"/>
  <c r="C1554" i="11"/>
  <c r="B1554" i="11"/>
  <c r="Q1553" i="11"/>
  <c r="P1553" i="11"/>
  <c r="O1553" i="11"/>
  <c r="N1553" i="11"/>
  <c r="M1553" i="11"/>
  <c r="L1553" i="11"/>
  <c r="K1553" i="11"/>
  <c r="J1553" i="11"/>
  <c r="I1553" i="11"/>
  <c r="H1553" i="11"/>
  <c r="G1553" i="11"/>
  <c r="F1553" i="11"/>
  <c r="E1553" i="11"/>
  <c r="D1553" i="11"/>
  <c r="C1553" i="11"/>
  <c r="B1553" i="11"/>
  <c r="Q1552" i="11"/>
  <c r="P1552" i="11"/>
  <c r="O1552" i="11"/>
  <c r="N1552" i="11"/>
  <c r="M1552" i="11"/>
  <c r="L1552" i="11"/>
  <c r="K1552" i="11"/>
  <c r="J1552" i="11"/>
  <c r="I1552" i="11"/>
  <c r="H1552" i="11"/>
  <c r="G1552" i="11"/>
  <c r="F1552" i="11"/>
  <c r="E1552" i="11"/>
  <c r="D1552" i="11"/>
  <c r="C1552" i="11"/>
  <c r="B1552" i="11"/>
  <c r="Q1551" i="11"/>
  <c r="P1551" i="11"/>
  <c r="O1551" i="11"/>
  <c r="N1551" i="11"/>
  <c r="M1551" i="11"/>
  <c r="L1551" i="11"/>
  <c r="K1551" i="11"/>
  <c r="J1551" i="11"/>
  <c r="I1551" i="11"/>
  <c r="H1551" i="11"/>
  <c r="G1551" i="11"/>
  <c r="F1551" i="11"/>
  <c r="E1551" i="11"/>
  <c r="D1551" i="11"/>
  <c r="C1551" i="11"/>
  <c r="B1551" i="11"/>
  <c r="Q1550" i="11"/>
  <c r="P1550" i="11"/>
  <c r="O1550" i="11"/>
  <c r="N1550" i="11"/>
  <c r="M1550" i="11"/>
  <c r="L1550" i="11"/>
  <c r="K1550" i="11"/>
  <c r="J1550" i="11"/>
  <c r="I1550" i="11"/>
  <c r="H1550" i="11"/>
  <c r="G1550" i="11"/>
  <c r="F1550" i="11"/>
  <c r="E1550" i="11"/>
  <c r="D1550" i="11"/>
  <c r="C1550" i="11"/>
  <c r="B1550" i="11"/>
  <c r="Q1549" i="11"/>
  <c r="P1549" i="11"/>
  <c r="O1549" i="11"/>
  <c r="N1549" i="11"/>
  <c r="M1549" i="11"/>
  <c r="L1549" i="11"/>
  <c r="K1549" i="11"/>
  <c r="J1549" i="11"/>
  <c r="I1549" i="11"/>
  <c r="H1549" i="11"/>
  <c r="G1549" i="11"/>
  <c r="F1549" i="11"/>
  <c r="E1549" i="11"/>
  <c r="D1549" i="11"/>
  <c r="C1549" i="11"/>
  <c r="B1549" i="11"/>
  <c r="Q1548" i="11"/>
  <c r="P1548" i="11"/>
  <c r="O1548" i="11"/>
  <c r="N1548" i="11"/>
  <c r="M1548" i="11"/>
  <c r="L1548" i="11"/>
  <c r="K1548" i="11"/>
  <c r="J1548" i="11"/>
  <c r="I1548" i="11"/>
  <c r="H1548" i="11"/>
  <c r="G1548" i="11"/>
  <c r="F1548" i="11"/>
  <c r="E1548" i="11"/>
  <c r="D1548" i="11"/>
  <c r="C1548" i="11"/>
  <c r="B1548" i="11"/>
  <c r="Q1547" i="11"/>
  <c r="P1547" i="11"/>
  <c r="O1547" i="11"/>
  <c r="N1547" i="11"/>
  <c r="M1547" i="11"/>
  <c r="L1547" i="11"/>
  <c r="K1547" i="11"/>
  <c r="J1547" i="11"/>
  <c r="I1547" i="11"/>
  <c r="H1547" i="11"/>
  <c r="G1547" i="11"/>
  <c r="F1547" i="11"/>
  <c r="E1547" i="11"/>
  <c r="D1547" i="11"/>
  <c r="C1547" i="11"/>
  <c r="B1547" i="11"/>
  <c r="Q1546" i="11"/>
  <c r="P1546" i="11"/>
  <c r="O1546" i="11"/>
  <c r="N1546" i="11"/>
  <c r="M1546" i="11"/>
  <c r="L1546" i="11"/>
  <c r="K1546" i="11"/>
  <c r="J1546" i="11"/>
  <c r="I1546" i="11"/>
  <c r="H1546" i="11"/>
  <c r="G1546" i="11"/>
  <c r="F1546" i="11"/>
  <c r="E1546" i="11"/>
  <c r="D1546" i="11"/>
  <c r="C1546" i="11"/>
  <c r="B1546" i="11"/>
  <c r="Q1545" i="11"/>
  <c r="P1545" i="11"/>
  <c r="O1545" i="11"/>
  <c r="N1545" i="11"/>
  <c r="M1545" i="11"/>
  <c r="L1545" i="11"/>
  <c r="K1545" i="11"/>
  <c r="J1545" i="11"/>
  <c r="I1545" i="11"/>
  <c r="H1545" i="11"/>
  <c r="G1545" i="11"/>
  <c r="F1545" i="11"/>
  <c r="E1545" i="11"/>
  <c r="D1545" i="11"/>
  <c r="C1545" i="11"/>
  <c r="B1545" i="11"/>
  <c r="Q1544" i="11"/>
  <c r="P1544" i="11"/>
  <c r="O1544" i="11"/>
  <c r="N1544" i="11"/>
  <c r="M1544" i="11"/>
  <c r="L1544" i="11"/>
  <c r="K1544" i="11"/>
  <c r="J1544" i="11"/>
  <c r="I1544" i="11"/>
  <c r="H1544" i="11"/>
  <c r="G1544" i="11"/>
  <c r="F1544" i="11"/>
  <c r="E1544" i="11"/>
  <c r="D1544" i="11"/>
  <c r="C1544" i="11"/>
  <c r="B1544" i="11"/>
  <c r="Q1543" i="11"/>
  <c r="P1543" i="11"/>
  <c r="O1543" i="11"/>
  <c r="N1543" i="11"/>
  <c r="M1543" i="11"/>
  <c r="L1543" i="11"/>
  <c r="K1543" i="11"/>
  <c r="J1543" i="11"/>
  <c r="I1543" i="11"/>
  <c r="H1543" i="11"/>
  <c r="G1543" i="11"/>
  <c r="F1543" i="11"/>
  <c r="E1543" i="11"/>
  <c r="D1543" i="11"/>
  <c r="C1543" i="11"/>
  <c r="B1543" i="11"/>
  <c r="Q1542" i="11"/>
  <c r="P1542" i="11"/>
  <c r="O1542" i="11"/>
  <c r="N1542" i="11"/>
  <c r="M1542" i="11"/>
  <c r="L1542" i="11"/>
  <c r="K1542" i="11"/>
  <c r="J1542" i="11"/>
  <c r="I1542" i="11"/>
  <c r="H1542" i="11"/>
  <c r="G1542" i="11"/>
  <c r="F1542" i="11"/>
  <c r="E1542" i="11"/>
  <c r="D1542" i="11"/>
  <c r="C1542" i="11"/>
  <c r="B1542" i="11"/>
  <c r="Q1541" i="11"/>
  <c r="P1541" i="11"/>
  <c r="O1541" i="11"/>
  <c r="N1541" i="11"/>
  <c r="M1541" i="11"/>
  <c r="L1541" i="11"/>
  <c r="K1541" i="11"/>
  <c r="J1541" i="11"/>
  <c r="I1541" i="11"/>
  <c r="H1541" i="11"/>
  <c r="G1541" i="11"/>
  <c r="F1541" i="11"/>
  <c r="E1541" i="11"/>
  <c r="D1541" i="11"/>
  <c r="C1541" i="11"/>
  <c r="B1541" i="11"/>
  <c r="Q1540" i="11"/>
  <c r="P1540" i="11"/>
  <c r="O1540" i="11"/>
  <c r="N1540" i="11"/>
  <c r="M1540" i="11"/>
  <c r="L1540" i="11"/>
  <c r="K1540" i="11"/>
  <c r="J1540" i="11"/>
  <c r="I1540" i="11"/>
  <c r="H1540" i="11"/>
  <c r="G1540" i="11"/>
  <c r="F1540" i="11"/>
  <c r="E1540" i="11"/>
  <c r="D1540" i="11"/>
  <c r="C1540" i="11"/>
  <c r="B1540" i="11"/>
  <c r="Q1539" i="11"/>
  <c r="P1539" i="11"/>
  <c r="O1539" i="11"/>
  <c r="N1539" i="11"/>
  <c r="M1539" i="11"/>
  <c r="L1539" i="11"/>
  <c r="K1539" i="11"/>
  <c r="J1539" i="11"/>
  <c r="I1539" i="11"/>
  <c r="H1539" i="11"/>
  <c r="G1539" i="11"/>
  <c r="F1539" i="11"/>
  <c r="E1539" i="11"/>
  <c r="D1539" i="11"/>
  <c r="C1539" i="11"/>
  <c r="B1539" i="11"/>
  <c r="Q1538" i="11"/>
  <c r="P1538" i="11"/>
  <c r="O1538" i="11"/>
  <c r="N1538" i="11"/>
  <c r="M1538" i="11"/>
  <c r="L1538" i="11"/>
  <c r="K1538" i="11"/>
  <c r="J1538" i="11"/>
  <c r="I1538" i="11"/>
  <c r="H1538" i="11"/>
  <c r="G1538" i="11"/>
  <c r="F1538" i="11"/>
  <c r="E1538" i="11"/>
  <c r="D1538" i="11"/>
  <c r="C1538" i="11"/>
  <c r="B1538" i="11"/>
  <c r="Q1537" i="11"/>
  <c r="P1537" i="11"/>
  <c r="O1537" i="11"/>
  <c r="N1537" i="11"/>
  <c r="M1537" i="11"/>
  <c r="L1537" i="11"/>
  <c r="K1537" i="11"/>
  <c r="J1537" i="11"/>
  <c r="I1537" i="11"/>
  <c r="H1537" i="11"/>
  <c r="G1537" i="11"/>
  <c r="F1537" i="11"/>
  <c r="E1537" i="11"/>
  <c r="D1537" i="11"/>
  <c r="C1537" i="11"/>
  <c r="B1537" i="11"/>
  <c r="Q1536" i="11"/>
  <c r="P1536" i="11"/>
  <c r="O1536" i="11"/>
  <c r="N1536" i="11"/>
  <c r="M1536" i="11"/>
  <c r="L1536" i="11"/>
  <c r="K1536" i="11"/>
  <c r="J1536" i="11"/>
  <c r="I1536" i="11"/>
  <c r="H1536" i="11"/>
  <c r="G1536" i="11"/>
  <c r="F1536" i="11"/>
  <c r="E1536" i="11"/>
  <c r="D1536" i="11"/>
  <c r="C1536" i="11"/>
  <c r="B1536" i="11"/>
  <c r="Q1535" i="11"/>
  <c r="P1535" i="11"/>
  <c r="O1535" i="11"/>
  <c r="N1535" i="11"/>
  <c r="M1535" i="11"/>
  <c r="L1535" i="11"/>
  <c r="K1535" i="11"/>
  <c r="J1535" i="11"/>
  <c r="I1535" i="11"/>
  <c r="H1535" i="11"/>
  <c r="G1535" i="11"/>
  <c r="F1535" i="11"/>
  <c r="E1535" i="11"/>
  <c r="D1535" i="11"/>
  <c r="C1535" i="11"/>
  <c r="B1535" i="11"/>
  <c r="Q1534" i="11"/>
  <c r="P1534" i="11"/>
  <c r="O1534" i="11"/>
  <c r="N1534" i="11"/>
  <c r="M1534" i="11"/>
  <c r="L1534" i="11"/>
  <c r="K1534" i="11"/>
  <c r="J1534" i="11"/>
  <c r="I1534" i="11"/>
  <c r="H1534" i="11"/>
  <c r="G1534" i="11"/>
  <c r="F1534" i="11"/>
  <c r="E1534" i="11"/>
  <c r="D1534" i="11"/>
  <c r="C1534" i="11"/>
  <c r="B1534" i="11"/>
  <c r="Q1533" i="11"/>
  <c r="P1533" i="11"/>
  <c r="O1533" i="11"/>
  <c r="N1533" i="11"/>
  <c r="M1533" i="11"/>
  <c r="L1533" i="11"/>
  <c r="K1533" i="11"/>
  <c r="J1533" i="11"/>
  <c r="I1533" i="11"/>
  <c r="H1533" i="11"/>
  <c r="G1533" i="11"/>
  <c r="F1533" i="11"/>
  <c r="E1533" i="11"/>
  <c r="D1533" i="11"/>
  <c r="C1533" i="11"/>
  <c r="B1533" i="11"/>
  <c r="Q1532" i="11"/>
  <c r="P1532" i="11"/>
  <c r="O1532" i="11"/>
  <c r="N1532" i="11"/>
  <c r="M1532" i="11"/>
  <c r="L1532" i="11"/>
  <c r="K1532" i="11"/>
  <c r="J1532" i="11"/>
  <c r="I1532" i="11"/>
  <c r="H1532" i="11"/>
  <c r="G1532" i="11"/>
  <c r="F1532" i="11"/>
  <c r="E1532" i="11"/>
  <c r="D1532" i="11"/>
  <c r="C1532" i="11"/>
  <c r="B1532" i="11"/>
  <c r="Q1531" i="11"/>
  <c r="P1531" i="11"/>
  <c r="O1531" i="11"/>
  <c r="N1531" i="11"/>
  <c r="M1531" i="11"/>
  <c r="L1531" i="11"/>
  <c r="K1531" i="11"/>
  <c r="J1531" i="11"/>
  <c r="I1531" i="11"/>
  <c r="H1531" i="11"/>
  <c r="G1531" i="11"/>
  <c r="F1531" i="11"/>
  <c r="E1531" i="11"/>
  <c r="D1531" i="11"/>
  <c r="C1531" i="11"/>
  <c r="B1531" i="11"/>
  <c r="Q1530" i="11"/>
  <c r="P1530" i="11"/>
  <c r="O1530" i="11"/>
  <c r="N1530" i="11"/>
  <c r="M1530" i="11"/>
  <c r="L1530" i="11"/>
  <c r="K1530" i="11"/>
  <c r="J1530" i="11"/>
  <c r="I1530" i="11"/>
  <c r="H1530" i="11"/>
  <c r="G1530" i="11"/>
  <c r="F1530" i="11"/>
  <c r="E1530" i="11"/>
  <c r="D1530" i="11"/>
  <c r="C1530" i="11"/>
  <c r="B1530" i="11"/>
  <c r="Q1529" i="11"/>
  <c r="P1529" i="11"/>
  <c r="O1529" i="11"/>
  <c r="N1529" i="11"/>
  <c r="M1529" i="11"/>
  <c r="L1529" i="11"/>
  <c r="K1529" i="11"/>
  <c r="J1529" i="11"/>
  <c r="I1529" i="11"/>
  <c r="H1529" i="11"/>
  <c r="G1529" i="11"/>
  <c r="F1529" i="11"/>
  <c r="E1529" i="11"/>
  <c r="D1529" i="11"/>
  <c r="C1529" i="11"/>
  <c r="B1529" i="11"/>
  <c r="Q1528" i="11"/>
  <c r="P1528" i="11"/>
  <c r="O1528" i="11"/>
  <c r="N1528" i="11"/>
  <c r="M1528" i="11"/>
  <c r="L1528" i="11"/>
  <c r="K1528" i="11"/>
  <c r="J1528" i="11"/>
  <c r="I1528" i="11"/>
  <c r="H1528" i="11"/>
  <c r="G1528" i="11"/>
  <c r="F1528" i="11"/>
  <c r="E1528" i="11"/>
  <c r="D1528" i="11"/>
  <c r="C1528" i="11"/>
  <c r="B1528" i="11"/>
  <c r="Q1527" i="11"/>
  <c r="P1527" i="11"/>
  <c r="O1527" i="11"/>
  <c r="N1527" i="11"/>
  <c r="M1527" i="11"/>
  <c r="L1527" i="11"/>
  <c r="K1527" i="11"/>
  <c r="J1527" i="11"/>
  <c r="I1527" i="11"/>
  <c r="H1527" i="11"/>
  <c r="G1527" i="11"/>
  <c r="F1527" i="11"/>
  <c r="E1527" i="11"/>
  <c r="D1527" i="11"/>
  <c r="C1527" i="11"/>
  <c r="B1527" i="11"/>
  <c r="Q1526" i="11"/>
  <c r="P1526" i="11"/>
  <c r="O1526" i="11"/>
  <c r="N1526" i="11"/>
  <c r="M1526" i="11"/>
  <c r="L1526" i="11"/>
  <c r="K1526" i="11"/>
  <c r="J1526" i="11"/>
  <c r="I1526" i="11"/>
  <c r="H1526" i="11"/>
  <c r="G1526" i="11"/>
  <c r="F1526" i="11"/>
  <c r="E1526" i="11"/>
  <c r="D1526" i="11"/>
  <c r="C1526" i="11"/>
  <c r="B1526" i="11"/>
  <c r="Q1525" i="11"/>
  <c r="P1525" i="11"/>
  <c r="O1525" i="11"/>
  <c r="N1525" i="11"/>
  <c r="M1525" i="11"/>
  <c r="L1525" i="11"/>
  <c r="K1525" i="11"/>
  <c r="J1525" i="11"/>
  <c r="I1525" i="11"/>
  <c r="H1525" i="11"/>
  <c r="G1525" i="11"/>
  <c r="F1525" i="11"/>
  <c r="E1525" i="11"/>
  <c r="D1525" i="11"/>
  <c r="C1525" i="11"/>
  <c r="B1525" i="11"/>
  <c r="Q1524" i="11"/>
  <c r="P1524" i="11"/>
  <c r="O1524" i="11"/>
  <c r="N1524" i="11"/>
  <c r="M1524" i="11"/>
  <c r="L1524" i="11"/>
  <c r="K1524" i="11"/>
  <c r="J1524" i="11"/>
  <c r="I1524" i="11"/>
  <c r="H1524" i="11"/>
  <c r="G1524" i="11"/>
  <c r="F1524" i="11"/>
  <c r="E1524" i="11"/>
  <c r="D1524" i="11"/>
  <c r="C1524" i="11"/>
  <c r="B1524" i="11"/>
  <c r="Q1523" i="11"/>
  <c r="P1523" i="11"/>
  <c r="O1523" i="11"/>
  <c r="N1523" i="11"/>
  <c r="M1523" i="11"/>
  <c r="L1523" i="11"/>
  <c r="K1523" i="11"/>
  <c r="J1523" i="11"/>
  <c r="I1523" i="11"/>
  <c r="H1523" i="11"/>
  <c r="G1523" i="11"/>
  <c r="F1523" i="11"/>
  <c r="E1523" i="11"/>
  <c r="D1523" i="11"/>
  <c r="C1523" i="11"/>
  <c r="B1523" i="11"/>
  <c r="Q1522" i="11"/>
  <c r="P1522" i="11"/>
  <c r="O1522" i="11"/>
  <c r="N1522" i="11"/>
  <c r="M1522" i="11"/>
  <c r="L1522" i="11"/>
  <c r="K1522" i="11"/>
  <c r="J1522" i="11"/>
  <c r="I1522" i="11"/>
  <c r="H1522" i="11"/>
  <c r="G1522" i="11"/>
  <c r="F1522" i="11"/>
  <c r="E1522" i="11"/>
  <c r="D1522" i="11"/>
  <c r="C1522" i="11"/>
  <c r="B1522" i="11"/>
  <c r="Q1521" i="11"/>
  <c r="P1521" i="11"/>
  <c r="O1521" i="11"/>
  <c r="N1521" i="11"/>
  <c r="M1521" i="11"/>
  <c r="L1521" i="11"/>
  <c r="K1521" i="11"/>
  <c r="J1521" i="11"/>
  <c r="I1521" i="11"/>
  <c r="H1521" i="11"/>
  <c r="G1521" i="11"/>
  <c r="F1521" i="11"/>
  <c r="E1521" i="11"/>
  <c r="D1521" i="11"/>
  <c r="C1521" i="11"/>
  <c r="B1521" i="11"/>
  <c r="Q1520" i="11"/>
  <c r="P1520" i="11"/>
  <c r="O1520" i="11"/>
  <c r="N1520" i="11"/>
  <c r="M1520" i="11"/>
  <c r="L1520" i="11"/>
  <c r="K1520" i="11"/>
  <c r="J1520" i="11"/>
  <c r="I1520" i="11"/>
  <c r="H1520" i="11"/>
  <c r="G1520" i="11"/>
  <c r="F1520" i="11"/>
  <c r="E1520" i="11"/>
  <c r="D1520" i="11"/>
  <c r="C1520" i="11"/>
  <c r="B1520" i="11"/>
  <c r="Q1519" i="11"/>
  <c r="P1519" i="11"/>
  <c r="O1519" i="11"/>
  <c r="N1519" i="11"/>
  <c r="M1519" i="11"/>
  <c r="L1519" i="11"/>
  <c r="K1519" i="11"/>
  <c r="J1519" i="11"/>
  <c r="I1519" i="11"/>
  <c r="H1519" i="11"/>
  <c r="G1519" i="11"/>
  <c r="F1519" i="11"/>
  <c r="E1519" i="11"/>
  <c r="D1519" i="11"/>
  <c r="C1519" i="11"/>
  <c r="B1519" i="11"/>
  <c r="Q1518" i="11"/>
  <c r="P1518" i="11"/>
  <c r="O1518" i="11"/>
  <c r="N1518" i="11"/>
  <c r="M1518" i="11"/>
  <c r="L1518" i="11"/>
  <c r="K1518" i="11"/>
  <c r="J1518" i="11"/>
  <c r="I1518" i="11"/>
  <c r="H1518" i="11"/>
  <c r="G1518" i="11"/>
  <c r="F1518" i="11"/>
  <c r="E1518" i="11"/>
  <c r="D1518" i="11"/>
  <c r="C1518" i="11"/>
  <c r="B1518" i="11"/>
  <c r="Q1517" i="11"/>
  <c r="P1517" i="11"/>
  <c r="O1517" i="11"/>
  <c r="N1517" i="11"/>
  <c r="M1517" i="11"/>
  <c r="L1517" i="11"/>
  <c r="K1517" i="11"/>
  <c r="J1517" i="11"/>
  <c r="I1517" i="11"/>
  <c r="H1517" i="11"/>
  <c r="G1517" i="11"/>
  <c r="F1517" i="11"/>
  <c r="E1517" i="11"/>
  <c r="D1517" i="11"/>
  <c r="C1517" i="11"/>
  <c r="B1517" i="11"/>
  <c r="Q1516" i="11"/>
  <c r="P1516" i="11"/>
  <c r="O1516" i="11"/>
  <c r="N1516" i="11"/>
  <c r="M1516" i="11"/>
  <c r="L1516" i="11"/>
  <c r="K1516" i="11"/>
  <c r="J1516" i="11"/>
  <c r="I1516" i="11"/>
  <c r="H1516" i="11"/>
  <c r="G1516" i="11"/>
  <c r="F1516" i="11"/>
  <c r="E1516" i="11"/>
  <c r="D1516" i="11"/>
  <c r="C1516" i="11"/>
  <c r="B1516" i="11"/>
  <c r="Q1515" i="11"/>
  <c r="P1515" i="11"/>
  <c r="O1515" i="11"/>
  <c r="N1515" i="11"/>
  <c r="M1515" i="11"/>
  <c r="L1515" i="11"/>
  <c r="K1515" i="11"/>
  <c r="J1515" i="11"/>
  <c r="I1515" i="11"/>
  <c r="H1515" i="11"/>
  <c r="G1515" i="11"/>
  <c r="F1515" i="11"/>
  <c r="E1515" i="11"/>
  <c r="D1515" i="11"/>
  <c r="C1515" i="11"/>
  <c r="B1515" i="11"/>
  <c r="Q1514" i="11"/>
  <c r="P1514" i="11"/>
  <c r="O1514" i="11"/>
  <c r="N1514" i="11"/>
  <c r="M1514" i="11"/>
  <c r="L1514" i="11"/>
  <c r="K1514" i="11"/>
  <c r="J1514" i="11"/>
  <c r="I1514" i="11"/>
  <c r="H1514" i="11"/>
  <c r="G1514" i="11"/>
  <c r="F1514" i="11"/>
  <c r="E1514" i="11"/>
  <c r="D1514" i="11"/>
  <c r="C1514" i="11"/>
  <c r="B1514" i="11"/>
  <c r="Q1513" i="11"/>
  <c r="P1513" i="11"/>
  <c r="O1513" i="11"/>
  <c r="N1513" i="11"/>
  <c r="M1513" i="11"/>
  <c r="L1513" i="11"/>
  <c r="K1513" i="11"/>
  <c r="J1513" i="11"/>
  <c r="I1513" i="11"/>
  <c r="H1513" i="11"/>
  <c r="G1513" i="11"/>
  <c r="F1513" i="11"/>
  <c r="E1513" i="11"/>
  <c r="D1513" i="11"/>
  <c r="C1513" i="11"/>
  <c r="B1513" i="11"/>
  <c r="Q1512" i="11"/>
  <c r="P1512" i="11"/>
  <c r="O1512" i="11"/>
  <c r="N1512" i="11"/>
  <c r="M1512" i="11"/>
  <c r="L1512" i="11"/>
  <c r="K1512" i="11"/>
  <c r="J1512" i="11"/>
  <c r="I1512" i="11"/>
  <c r="H1512" i="11"/>
  <c r="G1512" i="11"/>
  <c r="F1512" i="11"/>
  <c r="E1512" i="11"/>
  <c r="D1512" i="11"/>
  <c r="C1512" i="11"/>
  <c r="B1512" i="11"/>
  <c r="Q1511" i="11"/>
  <c r="P1511" i="11"/>
  <c r="O1511" i="11"/>
  <c r="N1511" i="11"/>
  <c r="M1511" i="11"/>
  <c r="L1511" i="11"/>
  <c r="K1511" i="11"/>
  <c r="J1511" i="11"/>
  <c r="I1511" i="11"/>
  <c r="H1511" i="11"/>
  <c r="G1511" i="11"/>
  <c r="F1511" i="11"/>
  <c r="E1511" i="11"/>
  <c r="D1511" i="11"/>
  <c r="C1511" i="11"/>
  <c r="B1511" i="11"/>
  <c r="Q1510" i="11"/>
  <c r="P1510" i="11"/>
  <c r="O1510" i="11"/>
  <c r="N1510" i="11"/>
  <c r="M1510" i="11"/>
  <c r="L1510" i="11"/>
  <c r="K1510" i="11"/>
  <c r="J1510" i="11"/>
  <c r="I1510" i="11"/>
  <c r="H1510" i="11"/>
  <c r="G1510" i="11"/>
  <c r="F1510" i="11"/>
  <c r="E1510" i="11"/>
  <c r="D1510" i="11"/>
  <c r="C1510" i="11"/>
  <c r="B1510" i="11"/>
  <c r="Q1509" i="11"/>
  <c r="P1509" i="11"/>
  <c r="O1509" i="11"/>
  <c r="N1509" i="11"/>
  <c r="M1509" i="11"/>
  <c r="L1509" i="11"/>
  <c r="K1509" i="11"/>
  <c r="J1509" i="11"/>
  <c r="I1509" i="11"/>
  <c r="H1509" i="11"/>
  <c r="G1509" i="11"/>
  <c r="F1509" i="11"/>
  <c r="E1509" i="11"/>
  <c r="D1509" i="11"/>
  <c r="C1509" i="11"/>
  <c r="B1509" i="11"/>
  <c r="Q1508" i="11"/>
  <c r="P1508" i="11"/>
  <c r="O1508" i="11"/>
  <c r="N1508" i="11"/>
  <c r="M1508" i="11"/>
  <c r="L1508" i="11"/>
  <c r="K1508" i="11"/>
  <c r="J1508" i="11"/>
  <c r="I1508" i="11"/>
  <c r="H1508" i="11"/>
  <c r="G1508" i="11"/>
  <c r="F1508" i="11"/>
  <c r="E1508" i="11"/>
  <c r="D1508" i="11"/>
  <c r="C1508" i="11"/>
  <c r="B1508" i="11"/>
  <c r="Q1507" i="11"/>
  <c r="P1507" i="11"/>
  <c r="O1507" i="11"/>
  <c r="N1507" i="11"/>
  <c r="M1507" i="11"/>
  <c r="L1507" i="11"/>
  <c r="K1507" i="11"/>
  <c r="J1507" i="11"/>
  <c r="I1507" i="11"/>
  <c r="H1507" i="11"/>
  <c r="G1507" i="11"/>
  <c r="F1507" i="11"/>
  <c r="E1507" i="11"/>
  <c r="D1507" i="11"/>
  <c r="C1507" i="11"/>
  <c r="B1507" i="11"/>
  <c r="Q1506" i="11"/>
  <c r="P1506" i="11"/>
  <c r="O1506" i="11"/>
  <c r="N1506" i="11"/>
  <c r="M1506" i="11"/>
  <c r="L1506" i="11"/>
  <c r="K1506" i="11"/>
  <c r="J1506" i="11"/>
  <c r="I1506" i="11"/>
  <c r="H1506" i="11"/>
  <c r="G1506" i="11"/>
  <c r="F1506" i="11"/>
  <c r="E1506" i="11"/>
  <c r="D1506" i="11"/>
  <c r="C1506" i="11"/>
  <c r="B1506" i="11"/>
  <c r="Q1505" i="11"/>
  <c r="P1505" i="11"/>
  <c r="O1505" i="11"/>
  <c r="N1505" i="11"/>
  <c r="M1505" i="11"/>
  <c r="L1505" i="11"/>
  <c r="K1505" i="11"/>
  <c r="J1505" i="11"/>
  <c r="I1505" i="11"/>
  <c r="H1505" i="11"/>
  <c r="G1505" i="11"/>
  <c r="F1505" i="11"/>
  <c r="E1505" i="11"/>
  <c r="D1505" i="11"/>
  <c r="C1505" i="11"/>
  <c r="B1505" i="11"/>
  <c r="Q1504" i="11"/>
  <c r="P1504" i="11"/>
  <c r="O1504" i="11"/>
  <c r="N1504" i="11"/>
  <c r="M1504" i="11"/>
  <c r="L1504" i="11"/>
  <c r="K1504" i="11"/>
  <c r="J1504" i="11"/>
  <c r="I1504" i="11"/>
  <c r="H1504" i="11"/>
  <c r="G1504" i="11"/>
  <c r="F1504" i="11"/>
  <c r="E1504" i="11"/>
  <c r="D1504" i="11"/>
  <c r="C1504" i="11"/>
  <c r="B1504" i="11"/>
  <c r="Q1503" i="11"/>
  <c r="P1503" i="11"/>
  <c r="O1503" i="11"/>
  <c r="N1503" i="11"/>
  <c r="M1503" i="11"/>
  <c r="L1503" i="11"/>
  <c r="K1503" i="11"/>
  <c r="J1503" i="11"/>
  <c r="I1503" i="11"/>
  <c r="H1503" i="11"/>
  <c r="G1503" i="11"/>
  <c r="F1503" i="11"/>
  <c r="E1503" i="11"/>
  <c r="D1503" i="11"/>
  <c r="C1503" i="11"/>
  <c r="B1503" i="11"/>
  <c r="Q1502" i="11"/>
  <c r="P1502" i="11"/>
  <c r="O1502" i="11"/>
  <c r="N1502" i="11"/>
  <c r="M1502" i="11"/>
  <c r="L1502" i="11"/>
  <c r="K1502" i="11"/>
  <c r="J1502" i="11"/>
  <c r="I1502" i="11"/>
  <c r="H1502" i="11"/>
  <c r="G1502" i="11"/>
  <c r="F1502" i="11"/>
  <c r="E1502" i="11"/>
  <c r="D1502" i="11"/>
  <c r="C1502" i="11"/>
  <c r="B1502" i="11"/>
  <c r="Q1501" i="11"/>
  <c r="P1501" i="11"/>
  <c r="O1501" i="11"/>
  <c r="N1501" i="11"/>
  <c r="M1501" i="11"/>
  <c r="L1501" i="11"/>
  <c r="K1501" i="11"/>
  <c r="J1501" i="11"/>
  <c r="I1501" i="11"/>
  <c r="H1501" i="11"/>
  <c r="G1501" i="11"/>
  <c r="F1501" i="11"/>
  <c r="E1501" i="11"/>
  <c r="D1501" i="11"/>
  <c r="C1501" i="11"/>
  <c r="B1501" i="11"/>
  <c r="Q1500" i="11"/>
  <c r="P1500" i="11"/>
  <c r="O1500" i="11"/>
  <c r="N1500" i="11"/>
  <c r="M1500" i="11"/>
  <c r="L1500" i="11"/>
  <c r="K1500" i="11"/>
  <c r="J1500" i="11"/>
  <c r="I1500" i="11"/>
  <c r="H1500" i="11"/>
  <c r="G1500" i="11"/>
  <c r="F1500" i="11"/>
  <c r="E1500" i="11"/>
  <c r="D1500" i="11"/>
  <c r="C1500" i="11"/>
  <c r="B1500" i="11"/>
  <c r="Q1499" i="11"/>
  <c r="P1499" i="11"/>
  <c r="O1499" i="11"/>
  <c r="N1499" i="11"/>
  <c r="M1499" i="11"/>
  <c r="L1499" i="11"/>
  <c r="K1499" i="11"/>
  <c r="J1499" i="11"/>
  <c r="I1499" i="11"/>
  <c r="H1499" i="11"/>
  <c r="G1499" i="11"/>
  <c r="F1499" i="11"/>
  <c r="E1499" i="11"/>
  <c r="D1499" i="11"/>
  <c r="C1499" i="11"/>
  <c r="B1499" i="11"/>
  <c r="Q1498" i="11"/>
  <c r="P1498" i="11"/>
  <c r="O1498" i="11"/>
  <c r="N1498" i="11"/>
  <c r="M1498" i="11"/>
  <c r="L1498" i="11"/>
  <c r="K1498" i="11"/>
  <c r="J1498" i="11"/>
  <c r="I1498" i="11"/>
  <c r="H1498" i="11"/>
  <c r="G1498" i="11"/>
  <c r="F1498" i="11"/>
  <c r="E1498" i="11"/>
  <c r="D1498" i="11"/>
  <c r="C1498" i="11"/>
  <c r="B1498" i="11"/>
  <c r="Q1497" i="11"/>
  <c r="P1497" i="11"/>
  <c r="O1497" i="11"/>
  <c r="N1497" i="11"/>
  <c r="M1497" i="11"/>
  <c r="L1497" i="11"/>
  <c r="K1497" i="11"/>
  <c r="J1497" i="11"/>
  <c r="I1497" i="11"/>
  <c r="H1497" i="11"/>
  <c r="G1497" i="11"/>
  <c r="F1497" i="11"/>
  <c r="E1497" i="11"/>
  <c r="D1497" i="11"/>
  <c r="C1497" i="11"/>
  <c r="B1497" i="11"/>
  <c r="Q1496" i="11"/>
  <c r="P1496" i="11"/>
  <c r="O1496" i="11"/>
  <c r="N1496" i="11"/>
  <c r="M1496" i="11"/>
  <c r="L1496" i="11"/>
  <c r="K1496" i="11"/>
  <c r="J1496" i="11"/>
  <c r="I1496" i="11"/>
  <c r="H1496" i="11"/>
  <c r="G1496" i="11"/>
  <c r="F1496" i="11"/>
  <c r="E1496" i="11"/>
  <c r="D1496" i="11"/>
  <c r="C1496" i="11"/>
  <c r="B1496" i="11"/>
  <c r="Q1495" i="11"/>
  <c r="P1495" i="11"/>
  <c r="O1495" i="11"/>
  <c r="N1495" i="11"/>
  <c r="M1495" i="11"/>
  <c r="L1495" i="11"/>
  <c r="K1495" i="11"/>
  <c r="J1495" i="11"/>
  <c r="I1495" i="11"/>
  <c r="H1495" i="11"/>
  <c r="G1495" i="11"/>
  <c r="F1495" i="11"/>
  <c r="E1495" i="11"/>
  <c r="D1495" i="11"/>
  <c r="C1495" i="11"/>
  <c r="B1495" i="11"/>
  <c r="Q1494" i="11"/>
  <c r="P1494" i="11"/>
  <c r="O1494" i="11"/>
  <c r="N1494" i="11"/>
  <c r="M1494" i="11"/>
  <c r="L1494" i="11"/>
  <c r="K1494" i="11"/>
  <c r="J1494" i="11"/>
  <c r="I1494" i="11"/>
  <c r="H1494" i="11"/>
  <c r="G1494" i="11"/>
  <c r="F1494" i="11"/>
  <c r="E1494" i="11"/>
  <c r="D1494" i="11"/>
  <c r="C1494" i="11"/>
  <c r="B1494" i="11"/>
  <c r="Q1493" i="11"/>
  <c r="P1493" i="11"/>
  <c r="O1493" i="11"/>
  <c r="N1493" i="11"/>
  <c r="M1493" i="11"/>
  <c r="L1493" i="11"/>
  <c r="K1493" i="11"/>
  <c r="J1493" i="11"/>
  <c r="I1493" i="11"/>
  <c r="H1493" i="11"/>
  <c r="G1493" i="11"/>
  <c r="F1493" i="11"/>
  <c r="E1493" i="11"/>
  <c r="D1493" i="11"/>
  <c r="C1493" i="11"/>
  <c r="B1493" i="11"/>
  <c r="Q1492" i="11"/>
  <c r="P1492" i="11"/>
  <c r="O1492" i="11"/>
  <c r="N1492" i="11"/>
  <c r="M1492" i="11"/>
  <c r="L1492" i="11"/>
  <c r="K1492" i="11"/>
  <c r="J1492" i="11"/>
  <c r="I1492" i="11"/>
  <c r="H1492" i="11"/>
  <c r="G1492" i="11"/>
  <c r="F1492" i="11"/>
  <c r="E1492" i="11"/>
  <c r="D1492" i="11"/>
  <c r="C1492" i="11"/>
  <c r="B1492" i="11"/>
  <c r="Q1491" i="11"/>
  <c r="P1491" i="11"/>
  <c r="O1491" i="11"/>
  <c r="N1491" i="11"/>
  <c r="M1491" i="11"/>
  <c r="L1491" i="11"/>
  <c r="K1491" i="11"/>
  <c r="J1491" i="11"/>
  <c r="I1491" i="11"/>
  <c r="H1491" i="11"/>
  <c r="G1491" i="11"/>
  <c r="F1491" i="11"/>
  <c r="E1491" i="11"/>
  <c r="D1491" i="11"/>
  <c r="C1491" i="11"/>
  <c r="B1491" i="11"/>
  <c r="Q1490" i="11"/>
  <c r="P1490" i="11"/>
  <c r="O1490" i="11"/>
  <c r="N1490" i="11"/>
  <c r="M1490" i="11"/>
  <c r="L1490" i="11"/>
  <c r="K1490" i="11"/>
  <c r="J1490" i="11"/>
  <c r="I1490" i="11"/>
  <c r="H1490" i="11"/>
  <c r="G1490" i="11"/>
  <c r="F1490" i="11"/>
  <c r="E1490" i="11"/>
  <c r="D1490" i="11"/>
  <c r="C1490" i="11"/>
  <c r="B1490" i="11"/>
  <c r="Q1489" i="11"/>
  <c r="P1489" i="11"/>
  <c r="O1489" i="11"/>
  <c r="N1489" i="11"/>
  <c r="M1489" i="11"/>
  <c r="L1489" i="11"/>
  <c r="K1489" i="11"/>
  <c r="J1489" i="11"/>
  <c r="I1489" i="11"/>
  <c r="H1489" i="11"/>
  <c r="G1489" i="11"/>
  <c r="F1489" i="11"/>
  <c r="E1489" i="11"/>
  <c r="D1489" i="11"/>
  <c r="C1489" i="11"/>
  <c r="B1489" i="11"/>
  <c r="Q1488" i="11"/>
  <c r="P1488" i="11"/>
  <c r="O1488" i="11"/>
  <c r="N1488" i="11"/>
  <c r="M1488" i="11"/>
  <c r="L1488" i="11"/>
  <c r="K1488" i="11"/>
  <c r="J1488" i="11"/>
  <c r="I1488" i="11"/>
  <c r="H1488" i="11"/>
  <c r="G1488" i="11"/>
  <c r="F1488" i="11"/>
  <c r="E1488" i="11"/>
  <c r="D1488" i="11"/>
  <c r="C1488" i="11"/>
  <c r="B1488" i="11"/>
  <c r="Q1487" i="11"/>
  <c r="P1487" i="11"/>
  <c r="O1487" i="11"/>
  <c r="N1487" i="11"/>
  <c r="M1487" i="11"/>
  <c r="L1487" i="11"/>
  <c r="K1487" i="11"/>
  <c r="J1487" i="11"/>
  <c r="I1487" i="11"/>
  <c r="H1487" i="11"/>
  <c r="G1487" i="11"/>
  <c r="F1487" i="11"/>
  <c r="E1487" i="11"/>
  <c r="D1487" i="11"/>
  <c r="C1487" i="11"/>
  <c r="B1487" i="11"/>
  <c r="Q1486" i="11"/>
  <c r="P1486" i="11"/>
  <c r="O1486" i="11"/>
  <c r="N1486" i="11"/>
  <c r="M1486" i="11"/>
  <c r="L1486" i="11"/>
  <c r="K1486" i="11"/>
  <c r="J1486" i="11"/>
  <c r="I1486" i="11"/>
  <c r="H1486" i="11"/>
  <c r="G1486" i="11"/>
  <c r="F1486" i="11"/>
  <c r="E1486" i="11"/>
  <c r="D1486" i="11"/>
  <c r="C1486" i="11"/>
  <c r="B1486" i="11"/>
  <c r="Q1485" i="11"/>
  <c r="P1485" i="11"/>
  <c r="O1485" i="11"/>
  <c r="N1485" i="11"/>
  <c r="M1485" i="11"/>
  <c r="L1485" i="11"/>
  <c r="K1485" i="11"/>
  <c r="J1485" i="11"/>
  <c r="I1485" i="11"/>
  <c r="H1485" i="11"/>
  <c r="G1485" i="11"/>
  <c r="F1485" i="11"/>
  <c r="E1485" i="11"/>
  <c r="D1485" i="11"/>
  <c r="C1485" i="11"/>
  <c r="B1485" i="11"/>
  <c r="Q1484" i="11"/>
  <c r="P1484" i="11"/>
  <c r="O1484" i="11"/>
  <c r="N1484" i="11"/>
  <c r="M1484" i="11"/>
  <c r="L1484" i="11"/>
  <c r="K1484" i="11"/>
  <c r="J1484" i="11"/>
  <c r="I1484" i="11"/>
  <c r="H1484" i="11"/>
  <c r="G1484" i="11"/>
  <c r="F1484" i="11"/>
  <c r="E1484" i="11"/>
  <c r="D1484" i="11"/>
  <c r="C1484" i="11"/>
  <c r="B1484" i="11"/>
  <c r="Q1483" i="11"/>
  <c r="P1483" i="11"/>
  <c r="O1483" i="11"/>
  <c r="N1483" i="11"/>
  <c r="M1483" i="11"/>
  <c r="L1483" i="11"/>
  <c r="K1483" i="11"/>
  <c r="J1483" i="11"/>
  <c r="I1483" i="11"/>
  <c r="H1483" i="11"/>
  <c r="G1483" i="11"/>
  <c r="F1483" i="11"/>
  <c r="E1483" i="11"/>
  <c r="D1483" i="11"/>
  <c r="C1483" i="11"/>
  <c r="B1483" i="11"/>
  <c r="Q1482" i="11"/>
  <c r="P1482" i="11"/>
  <c r="O1482" i="11"/>
  <c r="N1482" i="11"/>
  <c r="M1482" i="11"/>
  <c r="L1482" i="11"/>
  <c r="K1482" i="11"/>
  <c r="J1482" i="11"/>
  <c r="I1482" i="11"/>
  <c r="H1482" i="11"/>
  <c r="G1482" i="11"/>
  <c r="F1482" i="11"/>
  <c r="E1482" i="11"/>
  <c r="D1482" i="11"/>
  <c r="C1482" i="11"/>
  <c r="B1482" i="11"/>
  <c r="Q1481" i="11"/>
  <c r="P1481" i="11"/>
  <c r="O1481" i="11"/>
  <c r="N1481" i="11"/>
  <c r="M1481" i="11"/>
  <c r="L1481" i="11"/>
  <c r="K1481" i="11"/>
  <c r="J1481" i="11"/>
  <c r="I1481" i="11"/>
  <c r="H1481" i="11"/>
  <c r="G1481" i="11"/>
  <c r="F1481" i="11"/>
  <c r="E1481" i="11"/>
  <c r="D1481" i="11"/>
  <c r="C1481" i="11"/>
  <c r="B1481" i="11"/>
  <c r="Q1480" i="11"/>
  <c r="P1480" i="11"/>
  <c r="O1480" i="11"/>
  <c r="N1480" i="11"/>
  <c r="M1480" i="11"/>
  <c r="L1480" i="11"/>
  <c r="K1480" i="11"/>
  <c r="J1480" i="11"/>
  <c r="I1480" i="11"/>
  <c r="H1480" i="11"/>
  <c r="G1480" i="11"/>
  <c r="F1480" i="11"/>
  <c r="E1480" i="11"/>
  <c r="D1480" i="11"/>
  <c r="C1480" i="11"/>
  <c r="B1480" i="11"/>
  <c r="Q1479" i="11"/>
  <c r="P1479" i="11"/>
  <c r="O1479" i="11"/>
  <c r="N1479" i="11"/>
  <c r="M1479" i="11"/>
  <c r="L1479" i="11"/>
  <c r="K1479" i="11"/>
  <c r="J1479" i="11"/>
  <c r="I1479" i="11"/>
  <c r="H1479" i="11"/>
  <c r="G1479" i="11"/>
  <c r="F1479" i="11"/>
  <c r="E1479" i="11"/>
  <c r="D1479" i="11"/>
  <c r="C1479" i="11"/>
  <c r="B1479" i="11"/>
  <c r="Q1478" i="11"/>
  <c r="P1478" i="11"/>
  <c r="O1478" i="11"/>
  <c r="N1478" i="11"/>
  <c r="M1478" i="11"/>
  <c r="L1478" i="11"/>
  <c r="K1478" i="11"/>
  <c r="J1478" i="11"/>
  <c r="I1478" i="11"/>
  <c r="H1478" i="11"/>
  <c r="G1478" i="11"/>
  <c r="F1478" i="11"/>
  <c r="E1478" i="11"/>
  <c r="D1478" i="11"/>
  <c r="C1478" i="11"/>
  <c r="B1478" i="11"/>
  <c r="Q1477" i="11"/>
  <c r="P1477" i="11"/>
  <c r="O1477" i="11"/>
  <c r="N1477" i="11"/>
  <c r="M1477" i="11"/>
  <c r="L1477" i="11"/>
  <c r="K1477" i="11"/>
  <c r="J1477" i="11"/>
  <c r="I1477" i="11"/>
  <c r="H1477" i="11"/>
  <c r="G1477" i="11"/>
  <c r="F1477" i="11"/>
  <c r="E1477" i="11"/>
  <c r="D1477" i="11"/>
  <c r="C1477" i="11"/>
  <c r="B1477" i="11"/>
  <c r="Q1476" i="11"/>
  <c r="P1476" i="11"/>
  <c r="O1476" i="11"/>
  <c r="N1476" i="11"/>
  <c r="M1476" i="11"/>
  <c r="L1476" i="11"/>
  <c r="K1476" i="11"/>
  <c r="J1476" i="11"/>
  <c r="I1476" i="11"/>
  <c r="H1476" i="11"/>
  <c r="G1476" i="11"/>
  <c r="F1476" i="11"/>
  <c r="E1476" i="11"/>
  <c r="D1476" i="11"/>
  <c r="C1476" i="11"/>
  <c r="B1476" i="11"/>
  <c r="Q1475" i="11"/>
  <c r="P1475" i="11"/>
  <c r="O1475" i="11"/>
  <c r="N1475" i="11"/>
  <c r="M1475" i="11"/>
  <c r="L1475" i="11"/>
  <c r="K1475" i="11"/>
  <c r="J1475" i="11"/>
  <c r="I1475" i="11"/>
  <c r="H1475" i="11"/>
  <c r="G1475" i="11"/>
  <c r="F1475" i="11"/>
  <c r="E1475" i="11"/>
  <c r="D1475" i="11"/>
  <c r="C1475" i="11"/>
  <c r="B1475" i="11"/>
  <c r="Q1474" i="11"/>
  <c r="P1474" i="11"/>
  <c r="O1474" i="11"/>
  <c r="N1474" i="11"/>
  <c r="M1474" i="11"/>
  <c r="L1474" i="11"/>
  <c r="K1474" i="11"/>
  <c r="J1474" i="11"/>
  <c r="I1474" i="11"/>
  <c r="H1474" i="11"/>
  <c r="G1474" i="11"/>
  <c r="F1474" i="11"/>
  <c r="E1474" i="11"/>
  <c r="D1474" i="11"/>
  <c r="C1474" i="11"/>
  <c r="B1474" i="11"/>
  <c r="Q1473" i="11"/>
  <c r="P1473" i="11"/>
  <c r="O1473" i="11"/>
  <c r="N1473" i="11"/>
  <c r="M1473" i="11"/>
  <c r="L1473" i="11"/>
  <c r="K1473" i="11"/>
  <c r="J1473" i="11"/>
  <c r="I1473" i="11"/>
  <c r="H1473" i="11"/>
  <c r="G1473" i="11"/>
  <c r="F1473" i="11"/>
  <c r="E1473" i="11"/>
  <c r="D1473" i="11"/>
  <c r="C1473" i="11"/>
  <c r="B1473" i="11"/>
  <c r="Q1472" i="11"/>
  <c r="P1472" i="11"/>
  <c r="O1472" i="11"/>
  <c r="N1472" i="11"/>
  <c r="M1472" i="11"/>
  <c r="L1472" i="11"/>
  <c r="K1472" i="11"/>
  <c r="J1472" i="11"/>
  <c r="I1472" i="11"/>
  <c r="H1472" i="11"/>
  <c r="G1472" i="11"/>
  <c r="F1472" i="11"/>
  <c r="E1472" i="11"/>
  <c r="D1472" i="11"/>
  <c r="C1472" i="11"/>
  <c r="B1472" i="11"/>
  <c r="Q1471" i="11"/>
  <c r="P1471" i="11"/>
  <c r="O1471" i="11"/>
  <c r="N1471" i="11"/>
  <c r="M1471" i="11"/>
  <c r="L1471" i="11"/>
  <c r="K1471" i="11"/>
  <c r="J1471" i="11"/>
  <c r="I1471" i="11"/>
  <c r="H1471" i="11"/>
  <c r="G1471" i="11"/>
  <c r="F1471" i="11"/>
  <c r="E1471" i="11"/>
  <c r="D1471" i="11"/>
  <c r="C1471" i="11"/>
  <c r="B1471" i="11"/>
  <c r="Q1470" i="11"/>
  <c r="P1470" i="11"/>
  <c r="O1470" i="11"/>
  <c r="N1470" i="11"/>
  <c r="M1470" i="11"/>
  <c r="L1470" i="11"/>
  <c r="K1470" i="11"/>
  <c r="J1470" i="11"/>
  <c r="I1470" i="11"/>
  <c r="H1470" i="11"/>
  <c r="G1470" i="11"/>
  <c r="F1470" i="11"/>
  <c r="E1470" i="11"/>
  <c r="D1470" i="11"/>
  <c r="C1470" i="11"/>
  <c r="B1470" i="11"/>
  <c r="Q1469" i="11"/>
  <c r="P1469" i="11"/>
  <c r="O1469" i="11"/>
  <c r="N1469" i="11"/>
  <c r="M1469" i="11"/>
  <c r="L1469" i="11"/>
  <c r="K1469" i="11"/>
  <c r="J1469" i="11"/>
  <c r="I1469" i="11"/>
  <c r="H1469" i="11"/>
  <c r="G1469" i="11"/>
  <c r="F1469" i="11"/>
  <c r="E1469" i="11"/>
  <c r="D1469" i="11"/>
  <c r="C1469" i="11"/>
  <c r="B1469" i="11"/>
  <c r="Q1468" i="11"/>
  <c r="P1468" i="11"/>
  <c r="O1468" i="11"/>
  <c r="N1468" i="11"/>
  <c r="M1468" i="11"/>
  <c r="L1468" i="11"/>
  <c r="K1468" i="11"/>
  <c r="J1468" i="11"/>
  <c r="I1468" i="11"/>
  <c r="H1468" i="11"/>
  <c r="G1468" i="11"/>
  <c r="F1468" i="11"/>
  <c r="E1468" i="11"/>
  <c r="D1468" i="11"/>
  <c r="C1468" i="11"/>
  <c r="B1468" i="11"/>
  <c r="Q1467" i="11"/>
  <c r="P1467" i="11"/>
  <c r="O1467" i="11"/>
  <c r="N1467" i="11"/>
  <c r="M1467" i="11"/>
  <c r="L1467" i="11"/>
  <c r="K1467" i="11"/>
  <c r="J1467" i="11"/>
  <c r="I1467" i="11"/>
  <c r="H1467" i="11"/>
  <c r="G1467" i="11"/>
  <c r="F1467" i="11"/>
  <c r="E1467" i="11"/>
  <c r="D1467" i="11"/>
  <c r="C1467" i="11"/>
  <c r="B1467" i="11"/>
  <c r="Q1466" i="11"/>
  <c r="P1466" i="11"/>
  <c r="O1466" i="11"/>
  <c r="N1466" i="11"/>
  <c r="M1466" i="11"/>
  <c r="L1466" i="11"/>
  <c r="K1466" i="11"/>
  <c r="J1466" i="11"/>
  <c r="I1466" i="11"/>
  <c r="H1466" i="11"/>
  <c r="G1466" i="11"/>
  <c r="F1466" i="11"/>
  <c r="E1466" i="11"/>
  <c r="D1466" i="11"/>
  <c r="C1466" i="11"/>
  <c r="B1466" i="11"/>
  <c r="Q1465" i="11"/>
  <c r="P1465" i="11"/>
  <c r="O1465" i="11"/>
  <c r="N1465" i="11"/>
  <c r="M1465" i="11"/>
  <c r="L1465" i="11"/>
  <c r="K1465" i="11"/>
  <c r="J1465" i="11"/>
  <c r="I1465" i="11"/>
  <c r="H1465" i="11"/>
  <c r="G1465" i="11"/>
  <c r="F1465" i="11"/>
  <c r="E1465" i="11"/>
  <c r="D1465" i="11"/>
  <c r="C1465" i="11"/>
  <c r="B1465" i="11"/>
  <c r="Q1464" i="11"/>
  <c r="P1464" i="11"/>
  <c r="O1464" i="11"/>
  <c r="N1464" i="11"/>
  <c r="M1464" i="11"/>
  <c r="L1464" i="11"/>
  <c r="K1464" i="11"/>
  <c r="J1464" i="11"/>
  <c r="I1464" i="11"/>
  <c r="H1464" i="11"/>
  <c r="G1464" i="11"/>
  <c r="F1464" i="11"/>
  <c r="E1464" i="11"/>
  <c r="D1464" i="11"/>
  <c r="C1464" i="11"/>
  <c r="B1464" i="11"/>
  <c r="Q1463" i="11"/>
  <c r="P1463" i="11"/>
  <c r="O1463" i="11"/>
  <c r="N1463" i="11"/>
  <c r="M1463" i="11"/>
  <c r="L1463" i="11"/>
  <c r="K1463" i="11"/>
  <c r="J1463" i="11"/>
  <c r="I1463" i="11"/>
  <c r="H1463" i="11"/>
  <c r="G1463" i="11"/>
  <c r="F1463" i="11"/>
  <c r="E1463" i="11"/>
  <c r="D1463" i="11"/>
  <c r="C1463" i="11"/>
  <c r="B1463" i="11"/>
  <c r="Q1462" i="11"/>
  <c r="P1462" i="11"/>
  <c r="O1462" i="11"/>
  <c r="N1462" i="11"/>
  <c r="M1462" i="11"/>
  <c r="L1462" i="11"/>
  <c r="K1462" i="11"/>
  <c r="J1462" i="11"/>
  <c r="I1462" i="11"/>
  <c r="H1462" i="11"/>
  <c r="G1462" i="11"/>
  <c r="F1462" i="11"/>
  <c r="E1462" i="11"/>
  <c r="D1462" i="11"/>
  <c r="C1462" i="11"/>
  <c r="B1462" i="11"/>
  <c r="Q1461" i="11"/>
  <c r="P1461" i="11"/>
  <c r="O1461" i="11"/>
  <c r="N1461" i="11"/>
  <c r="M1461" i="11"/>
  <c r="L1461" i="11"/>
  <c r="K1461" i="11"/>
  <c r="J1461" i="11"/>
  <c r="I1461" i="11"/>
  <c r="H1461" i="11"/>
  <c r="G1461" i="11"/>
  <c r="F1461" i="11"/>
  <c r="E1461" i="11"/>
  <c r="D1461" i="11"/>
  <c r="C1461" i="11"/>
  <c r="B1461" i="11"/>
  <c r="Q1460" i="11"/>
  <c r="P1460" i="11"/>
  <c r="O1460" i="11"/>
  <c r="N1460" i="11"/>
  <c r="M1460" i="11"/>
  <c r="L1460" i="11"/>
  <c r="K1460" i="11"/>
  <c r="J1460" i="11"/>
  <c r="I1460" i="11"/>
  <c r="H1460" i="11"/>
  <c r="G1460" i="11"/>
  <c r="F1460" i="11"/>
  <c r="E1460" i="11"/>
  <c r="D1460" i="11"/>
  <c r="C1460" i="11"/>
  <c r="B1460" i="11"/>
  <c r="Q1459" i="11"/>
  <c r="P1459" i="11"/>
  <c r="O1459" i="11"/>
  <c r="N1459" i="11"/>
  <c r="M1459" i="11"/>
  <c r="L1459" i="11"/>
  <c r="K1459" i="11"/>
  <c r="J1459" i="11"/>
  <c r="I1459" i="11"/>
  <c r="H1459" i="11"/>
  <c r="G1459" i="11"/>
  <c r="F1459" i="11"/>
  <c r="E1459" i="11"/>
  <c r="D1459" i="11"/>
  <c r="C1459" i="11"/>
  <c r="B1459" i="11"/>
  <c r="Q1458" i="11"/>
  <c r="P1458" i="11"/>
  <c r="O1458" i="11"/>
  <c r="N1458" i="11"/>
  <c r="M1458" i="11"/>
  <c r="L1458" i="11"/>
  <c r="K1458" i="11"/>
  <c r="J1458" i="11"/>
  <c r="I1458" i="11"/>
  <c r="H1458" i="11"/>
  <c r="G1458" i="11"/>
  <c r="F1458" i="11"/>
  <c r="E1458" i="11"/>
  <c r="D1458" i="11"/>
  <c r="C1458" i="11"/>
  <c r="B1458" i="11"/>
  <c r="Q1457" i="11"/>
  <c r="P1457" i="11"/>
  <c r="O1457" i="11"/>
  <c r="N1457" i="11"/>
  <c r="M1457" i="11"/>
  <c r="L1457" i="11"/>
  <c r="K1457" i="11"/>
  <c r="J1457" i="11"/>
  <c r="I1457" i="11"/>
  <c r="H1457" i="11"/>
  <c r="G1457" i="11"/>
  <c r="F1457" i="11"/>
  <c r="E1457" i="11"/>
  <c r="D1457" i="11"/>
  <c r="C1457" i="11"/>
  <c r="B1457" i="11"/>
  <c r="Q1456" i="11"/>
  <c r="P1456" i="11"/>
  <c r="O1456" i="11"/>
  <c r="N1456" i="11"/>
  <c r="M1456" i="11"/>
  <c r="L1456" i="11"/>
  <c r="K1456" i="11"/>
  <c r="J1456" i="11"/>
  <c r="I1456" i="11"/>
  <c r="H1456" i="11"/>
  <c r="G1456" i="11"/>
  <c r="F1456" i="11"/>
  <c r="E1456" i="11"/>
  <c r="D1456" i="11"/>
  <c r="C1456" i="11"/>
  <c r="B1456" i="11"/>
  <c r="Q1455" i="11"/>
  <c r="P1455" i="11"/>
  <c r="O1455" i="11"/>
  <c r="N1455" i="11"/>
  <c r="M1455" i="11"/>
  <c r="L1455" i="11"/>
  <c r="K1455" i="11"/>
  <c r="J1455" i="11"/>
  <c r="I1455" i="11"/>
  <c r="H1455" i="11"/>
  <c r="G1455" i="11"/>
  <c r="F1455" i="11"/>
  <c r="E1455" i="11"/>
  <c r="D1455" i="11"/>
  <c r="C1455" i="11"/>
  <c r="B1455" i="11"/>
  <c r="Q1454" i="11"/>
  <c r="P1454" i="11"/>
  <c r="O1454" i="11"/>
  <c r="N1454" i="11"/>
  <c r="M1454" i="11"/>
  <c r="L1454" i="11"/>
  <c r="K1454" i="11"/>
  <c r="J1454" i="11"/>
  <c r="I1454" i="11"/>
  <c r="H1454" i="11"/>
  <c r="G1454" i="11"/>
  <c r="F1454" i="11"/>
  <c r="E1454" i="11"/>
  <c r="D1454" i="11"/>
  <c r="C1454" i="11"/>
  <c r="B1454" i="11"/>
  <c r="Q1453" i="11"/>
  <c r="P1453" i="11"/>
  <c r="O1453" i="11"/>
  <c r="N1453" i="11"/>
  <c r="M1453" i="11"/>
  <c r="L1453" i="11"/>
  <c r="K1453" i="11"/>
  <c r="J1453" i="11"/>
  <c r="I1453" i="11"/>
  <c r="H1453" i="11"/>
  <c r="G1453" i="11"/>
  <c r="F1453" i="11"/>
  <c r="E1453" i="11"/>
  <c r="D1453" i="11"/>
  <c r="C1453" i="11"/>
  <c r="B1453" i="11"/>
  <c r="Q1452" i="11"/>
  <c r="P1452" i="11"/>
  <c r="O1452" i="11"/>
  <c r="N1452" i="11"/>
  <c r="M1452" i="11"/>
  <c r="L1452" i="11"/>
  <c r="K1452" i="11"/>
  <c r="J1452" i="11"/>
  <c r="I1452" i="11"/>
  <c r="H1452" i="11"/>
  <c r="G1452" i="11"/>
  <c r="F1452" i="11"/>
  <c r="E1452" i="11"/>
  <c r="D1452" i="11"/>
  <c r="C1452" i="11"/>
  <c r="B1452" i="11"/>
  <c r="Q1451" i="11"/>
  <c r="P1451" i="11"/>
  <c r="O1451" i="11"/>
  <c r="N1451" i="11"/>
  <c r="M1451" i="11"/>
  <c r="L1451" i="11"/>
  <c r="K1451" i="11"/>
  <c r="J1451" i="11"/>
  <c r="I1451" i="11"/>
  <c r="H1451" i="11"/>
  <c r="G1451" i="11"/>
  <c r="F1451" i="11"/>
  <c r="E1451" i="11"/>
  <c r="D1451" i="11"/>
  <c r="C1451" i="11"/>
  <c r="B1451" i="11"/>
  <c r="Q1450" i="11"/>
  <c r="P1450" i="11"/>
  <c r="O1450" i="11"/>
  <c r="N1450" i="11"/>
  <c r="M1450" i="11"/>
  <c r="L1450" i="11"/>
  <c r="K1450" i="11"/>
  <c r="J1450" i="11"/>
  <c r="I1450" i="11"/>
  <c r="H1450" i="11"/>
  <c r="G1450" i="11"/>
  <c r="F1450" i="11"/>
  <c r="E1450" i="11"/>
  <c r="D1450" i="11"/>
  <c r="C1450" i="11"/>
  <c r="B1450" i="11"/>
  <c r="Q1449" i="11"/>
  <c r="P1449" i="11"/>
  <c r="O1449" i="11"/>
  <c r="N1449" i="11"/>
  <c r="M1449" i="11"/>
  <c r="L1449" i="11"/>
  <c r="K1449" i="11"/>
  <c r="J1449" i="11"/>
  <c r="I1449" i="11"/>
  <c r="H1449" i="11"/>
  <c r="G1449" i="11"/>
  <c r="F1449" i="11"/>
  <c r="E1449" i="11"/>
  <c r="D1449" i="11"/>
  <c r="C1449" i="11"/>
  <c r="B1449" i="11"/>
  <c r="Q1448" i="11"/>
  <c r="P1448" i="11"/>
  <c r="O1448" i="11"/>
  <c r="N1448" i="11"/>
  <c r="M1448" i="11"/>
  <c r="L1448" i="11"/>
  <c r="K1448" i="11"/>
  <c r="J1448" i="11"/>
  <c r="I1448" i="11"/>
  <c r="H1448" i="11"/>
  <c r="G1448" i="11"/>
  <c r="F1448" i="11"/>
  <c r="E1448" i="11"/>
  <c r="D1448" i="11"/>
  <c r="C1448" i="11"/>
  <c r="B1448" i="11"/>
  <c r="Q1447" i="11"/>
  <c r="P1447" i="11"/>
  <c r="O1447" i="11"/>
  <c r="N1447" i="11"/>
  <c r="M1447" i="11"/>
  <c r="L1447" i="11"/>
  <c r="K1447" i="11"/>
  <c r="J1447" i="11"/>
  <c r="I1447" i="11"/>
  <c r="H1447" i="11"/>
  <c r="G1447" i="11"/>
  <c r="F1447" i="11"/>
  <c r="E1447" i="11"/>
  <c r="D1447" i="11"/>
  <c r="C1447" i="11"/>
  <c r="B1447" i="11"/>
  <c r="Q1446" i="11"/>
  <c r="P1446" i="11"/>
  <c r="O1446" i="11"/>
  <c r="N1446" i="11"/>
  <c r="M1446" i="11"/>
  <c r="L1446" i="11"/>
  <c r="K1446" i="11"/>
  <c r="J1446" i="11"/>
  <c r="I1446" i="11"/>
  <c r="H1446" i="11"/>
  <c r="G1446" i="11"/>
  <c r="F1446" i="11"/>
  <c r="E1446" i="11"/>
  <c r="D1446" i="11"/>
  <c r="C1446" i="11"/>
  <c r="B1446" i="11"/>
  <c r="Q1445" i="11"/>
  <c r="P1445" i="11"/>
  <c r="O1445" i="11"/>
  <c r="N1445" i="11"/>
  <c r="M1445" i="11"/>
  <c r="L1445" i="11"/>
  <c r="K1445" i="11"/>
  <c r="J1445" i="11"/>
  <c r="I1445" i="11"/>
  <c r="H1445" i="11"/>
  <c r="G1445" i="11"/>
  <c r="F1445" i="11"/>
  <c r="E1445" i="11"/>
  <c r="D1445" i="11"/>
  <c r="C1445" i="11"/>
  <c r="B1445" i="11"/>
  <c r="Q1444" i="11"/>
  <c r="P1444" i="11"/>
  <c r="O1444" i="11"/>
  <c r="N1444" i="11"/>
  <c r="M1444" i="11"/>
  <c r="L1444" i="11"/>
  <c r="K1444" i="11"/>
  <c r="J1444" i="11"/>
  <c r="I1444" i="11"/>
  <c r="H1444" i="11"/>
  <c r="G1444" i="11"/>
  <c r="F1444" i="11"/>
  <c r="E1444" i="11"/>
  <c r="D1444" i="11"/>
  <c r="C1444" i="11"/>
  <c r="B1444" i="11"/>
  <c r="Q1443" i="11"/>
  <c r="P1443" i="11"/>
  <c r="O1443" i="11"/>
  <c r="N1443" i="11"/>
  <c r="M1443" i="11"/>
  <c r="L1443" i="11"/>
  <c r="K1443" i="11"/>
  <c r="J1443" i="11"/>
  <c r="I1443" i="11"/>
  <c r="H1443" i="11"/>
  <c r="G1443" i="11"/>
  <c r="F1443" i="11"/>
  <c r="E1443" i="11"/>
  <c r="D1443" i="11"/>
  <c r="C1443" i="11"/>
  <c r="B1443" i="11"/>
  <c r="Q1442" i="11"/>
  <c r="P1442" i="11"/>
  <c r="O1442" i="11"/>
  <c r="N1442" i="11"/>
  <c r="M1442" i="11"/>
  <c r="L1442" i="11"/>
  <c r="K1442" i="11"/>
  <c r="J1442" i="11"/>
  <c r="I1442" i="11"/>
  <c r="H1442" i="11"/>
  <c r="G1442" i="11"/>
  <c r="F1442" i="11"/>
  <c r="E1442" i="11"/>
  <c r="D1442" i="11"/>
  <c r="C1442" i="11"/>
  <c r="B1442" i="11"/>
  <c r="Q1441" i="11"/>
  <c r="P1441" i="11"/>
  <c r="O1441" i="11"/>
  <c r="N1441" i="11"/>
  <c r="M1441" i="11"/>
  <c r="L1441" i="11"/>
  <c r="K1441" i="11"/>
  <c r="J1441" i="11"/>
  <c r="I1441" i="11"/>
  <c r="H1441" i="11"/>
  <c r="G1441" i="11"/>
  <c r="F1441" i="11"/>
  <c r="E1441" i="11"/>
  <c r="D1441" i="11"/>
  <c r="C1441" i="11"/>
  <c r="B1441" i="11"/>
  <c r="Q1440" i="11"/>
  <c r="P1440" i="11"/>
  <c r="O1440" i="11"/>
  <c r="N1440" i="11"/>
  <c r="M1440" i="11"/>
  <c r="L1440" i="11"/>
  <c r="K1440" i="11"/>
  <c r="J1440" i="11"/>
  <c r="I1440" i="11"/>
  <c r="H1440" i="11"/>
  <c r="G1440" i="11"/>
  <c r="F1440" i="11"/>
  <c r="E1440" i="11"/>
  <c r="D1440" i="11"/>
  <c r="C1440" i="11"/>
  <c r="B1440" i="11"/>
  <c r="Q1439" i="11"/>
  <c r="P1439" i="11"/>
  <c r="O1439" i="11"/>
  <c r="N1439" i="11"/>
  <c r="M1439" i="11"/>
  <c r="L1439" i="11"/>
  <c r="K1439" i="11"/>
  <c r="J1439" i="11"/>
  <c r="I1439" i="11"/>
  <c r="H1439" i="11"/>
  <c r="G1439" i="11"/>
  <c r="F1439" i="11"/>
  <c r="E1439" i="11"/>
  <c r="D1439" i="11"/>
  <c r="C1439" i="11"/>
  <c r="B1439" i="11"/>
  <c r="Q1438" i="11"/>
  <c r="P1438" i="11"/>
  <c r="O1438" i="11"/>
  <c r="N1438" i="11"/>
  <c r="M1438" i="11"/>
  <c r="L1438" i="11"/>
  <c r="K1438" i="11"/>
  <c r="J1438" i="11"/>
  <c r="I1438" i="11"/>
  <c r="H1438" i="11"/>
  <c r="G1438" i="11"/>
  <c r="F1438" i="11"/>
  <c r="E1438" i="11"/>
  <c r="D1438" i="11"/>
  <c r="C1438" i="11"/>
  <c r="B1438" i="11"/>
  <c r="Q1437" i="11"/>
  <c r="P1437" i="11"/>
  <c r="O1437" i="11"/>
  <c r="N1437" i="11"/>
  <c r="M1437" i="11"/>
  <c r="L1437" i="11"/>
  <c r="K1437" i="11"/>
  <c r="J1437" i="11"/>
  <c r="I1437" i="11"/>
  <c r="H1437" i="11"/>
  <c r="G1437" i="11"/>
  <c r="F1437" i="11"/>
  <c r="E1437" i="11"/>
  <c r="D1437" i="11"/>
  <c r="C1437" i="11"/>
  <c r="B1437" i="11"/>
  <c r="Q1436" i="11"/>
  <c r="P1436" i="11"/>
  <c r="O1436" i="11"/>
  <c r="N1436" i="11"/>
  <c r="M1436" i="11"/>
  <c r="L1436" i="11"/>
  <c r="K1436" i="11"/>
  <c r="J1436" i="11"/>
  <c r="I1436" i="11"/>
  <c r="H1436" i="11"/>
  <c r="G1436" i="11"/>
  <c r="F1436" i="11"/>
  <c r="E1436" i="11"/>
  <c r="D1436" i="11"/>
  <c r="C1436" i="11"/>
  <c r="B1436" i="11"/>
  <c r="Q1435" i="11"/>
  <c r="P1435" i="11"/>
  <c r="O1435" i="11"/>
  <c r="N1435" i="11"/>
  <c r="M1435" i="11"/>
  <c r="L1435" i="11"/>
  <c r="K1435" i="11"/>
  <c r="J1435" i="11"/>
  <c r="I1435" i="11"/>
  <c r="H1435" i="11"/>
  <c r="G1435" i="11"/>
  <c r="F1435" i="11"/>
  <c r="E1435" i="11"/>
  <c r="D1435" i="11"/>
  <c r="C1435" i="11"/>
  <c r="B1435" i="11"/>
  <c r="Q1434" i="11"/>
  <c r="P1434" i="11"/>
  <c r="O1434" i="11"/>
  <c r="N1434" i="11"/>
  <c r="M1434" i="11"/>
  <c r="L1434" i="11"/>
  <c r="K1434" i="11"/>
  <c r="J1434" i="11"/>
  <c r="I1434" i="11"/>
  <c r="H1434" i="11"/>
  <c r="G1434" i="11"/>
  <c r="F1434" i="11"/>
  <c r="E1434" i="11"/>
  <c r="D1434" i="11"/>
  <c r="C1434" i="11"/>
  <c r="B1434" i="11"/>
  <c r="Q1433" i="11"/>
  <c r="P1433" i="11"/>
  <c r="O1433" i="11"/>
  <c r="N1433" i="11"/>
  <c r="M1433" i="11"/>
  <c r="L1433" i="11"/>
  <c r="K1433" i="11"/>
  <c r="J1433" i="11"/>
  <c r="I1433" i="11"/>
  <c r="H1433" i="11"/>
  <c r="G1433" i="11"/>
  <c r="F1433" i="11"/>
  <c r="E1433" i="11"/>
  <c r="D1433" i="11"/>
  <c r="C1433" i="11"/>
  <c r="B1433" i="11"/>
  <c r="Q1432" i="11"/>
  <c r="P1432" i="11"/>
  <c r="O1432" i="11"/>
  <c r="N1432" i="11"/>
  <c r="M1432" i="11"/>
  <c r="L1432" i="11"/>
  <c r="K1432" i="11"/>
  <c r="J1432" i="11"/>
  <c r="I1432" i="11"/>
  <c r="H1432" i="11"/>
  <c r="G1432" i="11"/>
  <c r="F1432" i="11"/>
  <c r="E1432" i="11"/>
  <c r="D1432" i="11"/>
  <c r="C1432" i="11"/>
  <c r="B1432" i="11"/>
  <c r="Q1431" i="11"/>
  <c r="P1431" i="11"/>
  <c r="O1431" i="11"/>
  <c r="N1431" i="11"/>
  <c r="M1431" i="11"/>
  <c r="L1431" i="11"/>
  <c r="K1431" i="11"/>
  <c r="J1431" i="11"/>
  <c r="I1431" i="11"/>
  <c r="H1431" i="11"/>
  <c r="G1431" i="11"/>
  <c r="F1431" i="11"/>
  <c r="E1431" i="11"/>
  <c r="D1431" i="11"/>
  <c r="C1431" i="11"/>
  <c r="B1431" i="11"/>
  <c r="Q1430" i="11"/>
  <c r="P1430" i="11"/>
  <c r="O1430" i="11"/>
  <c r="N1430" i="11"/>
  <c r="M1430" i="11"/>
  <c r="L1430" i="11"/>
  <c r="K1430" i="11"/>
  <c r="J1430" i="11"/>
  <c r="I1430" i="11"/>
  <c r="H1430" i="11"/>
  <c r="G1430" i="11"/>
  <c r="F1430" i="11"/>
  <c r="E1430" i="11"/>
  <c r="D1430" i="11"/>
  <c r="C1430" i="11"/>
  <c r="B1430" i="11"/>
  <c r="Q1429" i="11"/>
  <c r="P1429" i="11"/>
  <c r="O1429" i="11"/>
  <c r="N1429" i="11"/>
  <c r="M1429" i="11"/>
  <c r="L1429" i="11"/>
  <c r="K1429" i="11"/>
  <c r="J1429" i="11"/>
  <c r="I1429" i="11"/>
  <c r="H1429" i="11"/>
  <c r="G1429" i="11"/>
  <c r="F1429" i="11"/>
  <c r="E1429" i="11"/>
  <c r="D1429" i="11"/>
  <c r="C1429" i="11"/>
  <c r="B1429" i="11"/>
  <c r="Q1428" i="11"/>
  <c r="P1428" i="11"/>
  <c r="O1428" i="11"/>
  <c r="N1428" i="11"/>
  <c r="M1428" i="11"/>
  <c r="L1428" i="11"/>
  <c r="K1428" i="11"/>
  <c r="J1428" i="11"/>
  <c r="I1428" i="11"/>
  <c r="H1428" i="11"/>
  <c r="G1428" i="11"/>
  <c r="F1428" i="11"/>
  <c r="E1428" i="11"/>
  <c r="D1428" i="11"/>
  <c r="C1428" i="11"/>
  <c r="B1428" i="11"/>
  <c r="Q1427" i="11"/>
  <c r="P1427" i="11"/>
  <c r="O1427" i="11"/>
  <c r="N1427" i="11"/>
  <c r="M1427" i="11"/>
  <c r="L1427" i="11"/>
  <c r="K1427" i="11"/>
  <c r="J1427" i="11"/>
  <c r="I1427" i="11"/>
  <c r="H1427" i="11"/>
  <c r="G1427" i="11"/>
  <c r="F1427" i="11"/>
  <c r="E1427" i="11"/>
  <c r="D1427" i="11"/>
  <c r="C1427" i="11"/>
  <c r="B1427" i="11"/>
  <c r="Q1426" i="11"/>
  <c r="P1426" i="11"/>
  <c r="O1426" i="11"/>
  <c r="N1426" i="11"/>
  <c r="M1426" i="11"/>
  <c r="L1426" i="11"/>
  <c r="K1426" i="11"/>
  <c r="J1426" i="11"/>
  <c r="I1426" i="11"/>
  <c r="H1426" i="11"/>
  <c r="G1426" i="11"/>
  <c r="F1426" i="11"/>
  <c r="E1426" i="11"/>
  <c r="D1426" i="11"/>
  <c r="C1426" i="11"/>
  <c r="B1426" i="11"/>
  <c r="Q1425" i="11"/>
  <c r="P1425" i="11"/>
  <c r="O1425" i="11"/>
  <c r="N1425" i="11"/>
  <c r="M1425" i="11"/>
  <c r="L1425" i="11"/>
  <c r="K1425" i="11"/>
  <c r="J1425" i="11"/>
  <c r="I1425" i="11"/>
  <c r="H1425" i="11"/>
  <c r="G1425" i="11"/>
  <c r="F1425" i="11"/>
  <c r="E1425" i="11"/>
  <c r="D1425" i="11"/>
  <c r="C1425" i="11"/>
  <c r="B1425" i="11"/>
  <c r="Q1424" i="11"/>
  <c r="P1424" i="11"/>
  <c r="O1424" i="11"/>
  <c r="N1424" i="11"/>
  <c r="M1424" i="11"/>
  <c r="L1424" i="11"/>
  <c r="K1424" i="11"/>
  <c r="J1424" i="11"/>
  <c r="I1424" i="11"/>
  <c r="H1424" i="11"/>
  <c r="G1424" i="11"/>
  <c r="F1424" i="11"/>
  <c r="E1424" i="11"/>
  <c r="D1424" i="11"/>
  <c r="C1424" i="11"/>
  <c r="B1424" i="11"/>
  <c r="Q1423" i="11"/>
  <c r="P1423" i="11"/>
  <c r="O1423" i="11"/>
  <c r="N1423" i="11"/>
  <c r="M1423" i="11"/>
  <c r="L1423" i="11"/>
  <c r="K1423" i="11"/>
  <c r="J1423" i="11"/>
  <c r="I1423" i="11"/>
  <c r="H1423" i="11"/>
  <c r="G1423" i="11"/>
  <c r="F1423" i="11"/>
  <c r="E1423" i="11"/>
  <c r="D1423" i="11"/>
  <c r="C1423" i="11"/>
  <c r="B1423" i="11"/>
  <c r="Q1422" i="11"/>
  <c r="P1422" i="11"/>
  <c r="O1422" i="11"/>
  <c r="N1422" i="11"/>
  <c r="M1422" i="11"/>
  <c r="L1422" i="11"/>
  <c r="K1422" i="11"/>
  <c r="J1422" i="11"/>
  <c r="I1422" i="11"/>
  <c r="H1422" i="11"/>
  <c r="G1422" i="11"/>
  <c r="F1422" i="11"/>
  <c r="E1422" i="11"/>
  <c r="D1422" i="11"/>
  <c r="C1422" i="11"/>
  <c r="B1422" i="11"/>
  <c r="Q1421" i="11"/>
  <c r="P1421" i="11"/>
  <c r="O1421" i="11"/>
  <c r="N1421" i="11"/>
  <c r="M1421" i="11"/>
  <c r="L1421" i="11"/>
  <c r="K1421" i="11"/>
  <c r="J1421" i="11"/>
  <c r="I1421" i="11"/>
  <c r="H1421" i="11"/>
  <c r="G1421" i="11"/>
  <c r="F1421" i="11"/>
  <c r="E1421" i="11"/>
  <c r="D1421" i="11"/>
  <c r="C1421" i="11"/>
  <c r="B1421" i="11"/>
  <c r="Q1420" i="11"/>
  <c r="P1420" i="11"/>
  <c r="O1420" i="11"/>
  <c r="N1420" i="11"/>
  <c r="M1420" i="11"/>
  <c r="L1420" i="11"/>
  <c r="K1420" i="11"/>
  <c r="J1420" i="11"/>
  <c r="I1420" i="11"/>
  <c r="H1420" i="11"/>
  <c r="G1420" i="11"/>
  <c r="F1420" i="11"/>
  <c r="E1420" i="11"/>
  <c r="D1420" i="11"/>
  <c r="C1420" i="11"/>
  <c r="B1420" i="11"/>
  <c r="Q1419" i="11"/>
  <c r="P1419" i="11"/>
  <c r="O1419" i="11"/>
  <c r="N1419" i="11"/>
  <c r="M1419" i="11"/>
  <c r="L1419" i="11"/>
  <c r="K1419" i="11"/>
  <c r="J1419" i="11"/>
  <c r="I1419" i="11"/>
  <c r="H1419" i="11"/>
  <c r="G1419" i="11"/>
  <c r="F1419" i="11"/>
  <c r="E1419" i="11"/>
  <c r="D1419" i="11"/>
  <c r="C1419" i="11"/>
  <c r="B1419" i="11"/>
  <c r="Q1418" i="11"/>
  <c r="P1418" i="11"/>
  <c r="O1418" i="11"/>
  <c r="N1418" i="11"/>
  <c r="M1418" i="11"/>
  <c r="L1418" i="11"/>
  <c r="K1418" i="11"/>
  <c r="J1418" i="11"/>
  <c r="I1418" i="11"/>
  <c r="H1418" i="11"/>
  <c r="G1418" i="11"/>
  <c r="F1418" i="11"/>
  <c r="E1418" i="11"/>
  <c r="D1418" i="11"/>
  <c r="C1418" i="11"/>
  <c r="B1418" i="11"/>
  <c r="Q1417" i="11"/>
  <c r="P1417" i="11"/>
  <c r="O1417" i="11"/>
  <c r="N1417" i="11"/>
  <c r="M1417" i="11"/>
  <c r="L1417" i="11"/>
  <c r="K1417" i="11"/>
  <c r="J1417" i="11"/>
  <c r="I1417" i="11"/>
  <c r="H1417" i="11"/>
  <c r="G1417" i="11"/>
  <c r="F1417" i="11"/>
  <c r="E1417" i="11"/>
  <c r="D1417" i="11"/>
  <c r="C1417" i="11"/>
  <c r="B1417" i="11"/>
  <c r="Q1416" i="11"/>
  <c r="P1416" i="11"/>
  <c r="O1416" i="11"/>
  <c r="N1416" i="11"/>
  <c r="M1416" i="11"/>
  <c r="L1416" i="11"/>
  <c r="K1416" i="11"/>
  <c r="J1416" i="11"/>
  <c r="I1416" i="11"/>
  <c r="H1416" i="11"/>
  <c r="G1416" i="11"/>
  <c r="F1416" i="11"/>
  <c r="E1416" i="11"/>
  <c r="D1416" i="11"/>
  <c r="C1416" i="11"/>
  <c r="B1416" i="11"/>
  <c r="Q1415" i="11"/>
  <c r="P1415" i="11"/>
  <c r="O1415" i="11"/>
  <c r="N1415" i="11"/>
  <c r="M1415" i="11"/>
  <c r="L1415" i="11"/>
  <c r="K1415" i="11"/>
  <c r="J1415" i="11"/>
  <c r="I1415" i="11"/>
  <c r="H1415" i="11"/>
  <c r="G1415" i="11"/>
  <c r="F1415" i="11"/>
  <c r="E1415" i="11"/>
  <c r="D1415" i="11"/>
  <c r="C1415" i="11"/>
  <c r="B1415" i="11"/>
  <c r="Q1414" i="11"/>
  <c r="P1414" i="11"/>
  <c r="O1414" i="11"/>
  <c r="N1414" i="11"/>
  <c r="M1414" i="11"/>
  <c r="L1414" i="11"/>
  <c r="K1414" i="11"/>
  <c r="J1414" i="11"/>
  <c r="I1414" i="11"/>
  <c r="H1414" i="11"/>
  <c r="G1414" i="11"/>
  <c r="F1414" i="11"/>
  <c r="E1414" i="11"/>
  <c r="D1414" i="11"/>
  <c r="C1414" i="11"/>
  <c r="B1414" i="11"/>
  <c r="Q1413" i="11"/>
  <c r="P1413" i="11"/>
  <c r="O1413" i="11"/>
  <c r="N1413" i="11"/>
  <c r="M1413" i="11"/>
  <c r="L1413" i="11"/>
  <c r="K1413" i="11"/>
  <c r="J1413" i="11"/>
  <c r="I1413" i="11"/>
  <c r="H1413" i="11"/>
  <c r="G1413" i="11"/>
  <c r="F1413" i="11"/>
  <c r="E1413" i="11"/>
  <c r="D1413" i="11"/>
  <c r="C1413" i="11"/>
  <c r="B1413" i="11"/>
  <c r="Q1412" i="11"/>
  <c r="P1412" i="11"/>
  <c r="O1412" i="11"/>
  <c r="N1412" i="11"/>
  <c r="M1412" i="11"/>
  <c r="L1412" i="11"/>
  <c r="K1412" i="11"/>
  <c r="J1412" i="11"/>
  <c r="I1412" i="11"/>
  <c r="H1412" i="11"/>
  <c r="G1412" i="11"/>
  <c r="F1412" i="11"/>
  <c r="E1412" i="11"/>
  <c r="D1412" i="11"/>
  <c r="C1412" i="11"/>
  <c r="B1412" i="11"/>
  <c r="Q1411" i="11"/>
  <c r="P1411" i="11"/>
  <c r="O1411" i="11"/>
  <c r="N1411" i="11"/>
  <c r="M1411" i="11"/>
  <c r="L1411" i="11"/>
  <c r="K1411" i="11"/>
  <c r="J1411" i="11"/>
  <c r="I1411" i="11"/>
  <c r="H1411" i="11"/>
  <c r="G1411" i="11"/>
  <c r="F1411" i="11"/>
  <c r="E1411" i="11"/>
  <c r="D1411" i="11"/>
  <c r="C1411" i="11"/>
  <c r="B1411" i="11"/>
  <c r="Q1410" i="11"/>
  <c r="P1410" i="11"/>
  <c r="O1410" i="11"/>
  <c r="N1410" i="11"/>
  <c r="M1410" i="11"/>
  <c r="L1410" i="11"/>
  <c r="K1410" i="11"/>
  <c r="J1410" i="11"/>
  <c r="I1410" i="11"/>
  <c r="H1410" i="11"/>
  <c r="G1410" i="11"/>
  <c r="F1410" i="11"/>
  <c r="E1410" i="11"/>
  <c r="D1410" i="11"/>
  <c r="C1410" i="11"/>
  <c r="B1410" i="11"/>
  <c r="Q1409" i="11"/>
  <c r="P1409" i="11"/>
  <c r="O1409" i="11"/>
  <c r="N1409" i="11"/>
  <c r="M1409" i="11"/>
  <c r="L1409" i="11"/>
  <c r="K1409" i="11"/>
  <c r="J1409" i="11"/>
  <c r="I1409" i="11"/>
  <c r="H1409" i="11"/>
  <c r="G1409" i="11"/>
  <c r="F1409" i="11"/>
  <c r="E1409" i="11"/>
  <c r="D1409" i="11"/>
  <c r="C1409" i="11"/>
  <c r="B1409" i="11"/>
  <c r="Q1408" i="11"/>
  <c r="P1408" i="11"/>
  <c r="O1408" i="11"/>
  <c r="N1408" i="11"/>
  <c r="M1408" i="11"/>
  <c r="L1408" i="11"/>
  <c r="K1408" i="11"/>
  <c r="J1408" i="11"/>
  <c r="I1408" i="11"/>
  <c r="H1408" i="11"/>
  <c r="G1408" i="11"/>
  <c r="F1408" i="11"/>
  <c r="E1408" i="11"/>
  <c r="D1408" i="11"/>
  <c r="C1408" i="11"/>
  <c r="B1408" i="11"/>
  <c r="Q1407" i="11"/>
  <c r="P1407" i="11"/>
  <c r="O1407" i="11"/>
  <c r="N1407" i="11"/>
  <c r="M1407" i="11"/>
  <c r="L1407" i="11"/>
  <c r="K1407" i="11"/>
  <c r="J1407" i="11"/>
  <c r="I1407" i="11"/>
  <c r="H1407" i="11"/>
  <c r="G1407" i="11"/>
  <c r="F1407" i="11"/>
  <c r="E1407" i="11"/>
  <c r="D1407" i="11"/>
  <c r="C1407" i="11"/>
  <c r="B1407" i="11"/>
  <c r="Q1406" i="11"/>
  <c r="P1406" i="11"/>
  <c r="O1406" i="11"/>
  <c r="N1406" i="11"/>
  <c r="M1406" i="11"/>
  <c r="L1406" i="11"/>
  <c r="K1406" i="11"/>
  <c r="J1406" i="11"/>
  <c r="I1406" i="11"/>
  <c r="H1406" i="11"/>
  <c r="G1406" i="11"/>
  <c r="F1406" i="11"/>
  <c r="E1406" i="11"/>
  <c r="D1406" i="11"/>
  <c r="C1406" i="11"/>
  <c r="B1406" i="11"/>
  <c r="Q1405" i="11"/>
  <c r="P1405" i="11"/>
  <c r="O1405" i="11"/>
  <c r="N1405" i="11"/>
  <c r="M1405" i="11"/>
  <c r="L1405" i="11"/>
  <c r="K1405" i="11"/>
  <c r="J1405" i="11"/>
  <c r="I1405" i="11"/>
  <c r="H1405" i="11"/>
  <c r="G1405" i="11"/>
  <c r="F1405" i="11"/>
  <c r="E1405" i="11"/>
  <c r="D1405" i="11"/>
  <c r="C1405" i="11"/>
  <c r="B1405" i="11"/>
  <c r="Q1404" i="11"/>
  <c r="P1404" i="11"/>
  <c r="O1404" i="11"/>
  <c r="N1404" i="11"/>
  <c r="M1404" i="11"/>
  <c r="L1404" i="11"/>
  <c r="K1404" i="11"/>
  <c r="J1404" i="11"/>
  <c r="I1404" i="11"/>
  <c r="H1404" i="11"/>
  <c r="G1404" i="11"/>
  <c r="F1404" i="11"/>
  <c r="E1404" i="11"/>
  <c r="D1404" i="11"/>
  <c r="C1404" i="11"/>
  <c r="B1404" i="11"/>
  <c r="Q1403" i="11"/>
  <c r="P1403" i="11"/>
  <c r="O1403" i="11"/>
  <c r="N1403" i="11"/>
  <c r="M1403" i="11"/>
  <c r="L1403" i="11"/>
  <c r="K1403" i="11"/>
  <c r="J1403" i="11"/>
  <c r="I1403" i="11"/>
  <c r="H1403" i="11"/>
  <c r="G1403" i="11"/>
  <c r="F1403" i="11"/>
  <c r="E1403" i="11"/>
  <c r="D1403" i="11"/>
  <c r="C1403" i="11"/>
  <c r="B1403" i="11"/>
  <c r="Q1402" i="11"/>
  <c r="P1402" i="11"/>
  <c r="O1402" i="11"/>
  <c r="N1402" i="11"/>
  <c r="M1402" i="11"/>
  <c r="L1402" i="11"/>
  <c r="K1402" i="11"/>
  <c r="J1402" i="11"/>
  <c r="I1402" i="11"/>
  <c r="H1402" i="11"/>
  <c r="G1402" i="11"/>
  <c r="F1402" i="11"/>
  <c r="E1402" i="11"/>
  <c r="D1402" i="11"/>
  <c r="C1402" i="11"/>
  <c r="B1402" i="11"/>
  <c r="Q1401" i="11"/>
  <c r="P1401" i="11"/>
  <c r="O1401" i="11"/>
  <c r="N1401" i="11"/>
  <c r="M1401" i="11"/>
  <c r="L1401" i="11"/>
  <c r="K1401" i="11"/>
  <c r="J1401" i="11"/>
  <c r="I1401" i="11"/>
  <c r="H1401" i="11"/>
  <c r="G1401" i="11"/>
  <c r="F1401" i="11"/>
  <c r="E1401" i="11"/>
  <c r="D1401" i="11"/>
  <c r="C1401" i="11"/>
  <c r="B1401" i="11"/>
  <c r="Q1400" i="11"/>
  <c r="P1400" i="11"/>
  <c r="O1400" i="11"/>
  <c r="N1400" i="11"/>
  <c r="M1400" i="11"/>
  <c r="L1400" i="11"/>
  <c r="K1400" i="11"/>
  <c r="J1400" i="11"/>
  <c r="I1400" i="11"/>
  <c r="H1400" i="11"/>
  <c r="G1400" i="11"/>
  <c r="F1400" i="11"/>
  <c r="E1400" i="11"/>
  <c r="D1400" i="11"/>
  <c r="C1400" i="11"/>
  <c r="B1400" i="11"/>
  <c r="Q1399" i="11"/>
  <c r="P1399" i="11"/>
  <c r="O1399" i="11"/>
  <c r="N1399" i="11"/>
  <c r="M1399" i="11"/>
  <c r="L1399" i="11"/>
  <c r="K1399" i="11"/>
  <c r="J1399" i="11"/>
  <c r="I1399" i="11"/>
  <c r="H1399" i="11"/>
  <c r="G1399" i="11"/>
  <c r="F1399" i="11"/>
  <c r="E1399" i="11"/>
  <c r="D1399" i="11"/>
  <c r="C1399" i="11"/>
  <c r="B1399" i="11"/>
  <c r="Q1398" i="11"/>
  <c r="P1398" i="11"/>
  <c r="O1398" i="11"/>
  <c r="N1398" i="11"/>
  <c r="M1398" i="11"/>
  <c r="L1398" i="11"/>
  <c r="K1398" i="11"/>
  <c r="J1398" i="11"/>
  <c r="I1398" i="11"/>
  <c r="H1398" i="11"/>
  <c r="G1398" i="11"/>
  <c r="F1398" i="11"/>
  <c r="E1398" i="11"/>
  <c r="D1398" i="11"/>
  <c r="C1398" i="11"/>
  <c r="B1398" i="11"/>
  <c r="Q1397" i="11"/>
  <c r="P1397" i="11"/>
  <c r="O1397" i="11"/>
  <c r="N1397" i="11"/>
  <c r="M1397" i="11"/>
  <c r="L1397" i="11"/>
  <c r="K1397" i="11"/>
  <c r="J1397" i="11"/>
  <c r="I1397" i="11"/>
  <c r="H1397" i="11"/>
  <c r="G1397" i="11"/>
  <c r="F1397" i="11"/>
  <c r="E1397" i="11"/>
  <c r="D1397" i="11"/>
  <c r="C1397" i="11"/>
  <c r="B1397" i="11"/>
  <c r="Q1396" i="11"/>
  <c r="P1396" i="11"/>
  <c r="O1396" i="11"/>
  <c r="N1396" i="11"/>
  <c r="M1396" i="11"/>
  <c r="L1396" i="11"/>
  <c r="K1396" i="11"/>
  <c r="J1396" i="11"/>
  <c r="I1396" i="11"/>
  <c r="H1396" i="11"/>
  <c r="G1396" i="11"/>
  <c r="F1396" i="11"/>
  <c r="E1396" i="11"/>
  <c r="D1396" i="11"/>
  <c r="C1396" i="11"/>
  <c r="B1396" i="11"/>
  <c r="Q1395" i="11"/>
  <c r="P1395" i="11"/>
  <c r="O1395" i="11"/>
  <c r="N1395" i="11"/>
  <c r="M1395" i="11"/>
  <c r="L1395" i="11"/>
  <c r="K1395" i="11"/>
  <c r="J1395" i="11"/>
  <c r="I1395" i="11"/>
  <c r="H1395" i="11"/>
  <c r="G1395" i="11"/>
  <c r="F1395" i="11"/>
  <c r="E1395" i="11"/>
  <c r="D1395" i="11"/>
  <c r="C1395" i="11"/>
  <c r="B1395" i="11"/>
  <c r="Q1394" i="11"/>
  <c r="P1394" i="11"/>
  <c r="O1394" i="11"/>
  <c r="N1394" i="11"/>
  <c r="M1394" i="11"/>
  <c r="L1394" i="11"/>
  <c r="K1394" i="11"/>
  <c r="J1394" i="11"/>
  <c r="I1394" i="11"/>
  <c r="H1394" i="11"/>
  <c r="G1394" i="11"/>
  <c r="F1394" i="11"/>
  <c r="E1394" i="11"/>
  <c r="D1394" i="11"/>
  <c r="C1394" i="11"/>
  <c r="B1394" i="11"/>
  <c r="Q1393" i="11"/>
  <c r="P1393" i="11"/>
  <c r="O1393" i="11"/>
  <c r="N1393" i="11"/>
  <c r="M1393" i="11"/>
  <c r="L1393" i="11"/>
  <c r="K1393" i="11"/>
  <c r="J1393" i="11"/>
  <c r="I1393" i="11"/>
  <c r="H1393" i="11"/>
  <c r="G1393" i="11"/>
  <c r="F1393" i="11"/>
  <c r="E1393" i="11"/>
  <c r="D1393" i="11"/>
  <c r="C1393" i="11"/>
  <c r="B1393" i="11"/>
  <c r="Q1392" i="11"/>
  <c r="P1392" i="11"/>
  <c r="O1392" i="11"/>
  <c r="N1392" i="11"/>
  <c r="M1392" i="11"/>
  <c r="L1392" i="11"/>
  <c r="K1392" i="11"/>
  <c r="J1392" i="11"/>
  <c r="I1392" i="11"/>
  <c r="H1392" i="11"/>
  <c r="G1392" i="11"/>
  <c r="F1392" i="11"/>
  <c r="E1392" i="11"/>
  <c r="D1392" i="11"/>
  <c r="C1392" i="11"/>
  <c r="B1392" i="11"/>
  <c r="Q1391" i="11"/>
  <c r="P1391" i="11"/>
  <c r="O1391" i="11"/>
  <c r="N1391" i="11"/>
  <c r="M1391" i="11"/>
  <c r="L1391" i="11"/>
  <c r="K1391" i="11"/>
  <c r="J1391" i="11"/>
  <c r="I1391" i="11"/>
  <c r="H1391" i="11"/>
  <c r="G1391" i="11"/>
  <c r="F1391" i="11"/>
  <c r="E1391" i="11"/>
  <c r="D1391" i="11"/>
  <c r="C1391" i="11"/>
  <c r="B1391" i="11"/>
  <c r="Q1390" i="11"/>
  <c r="P1390" i="11"/>
  <c r="O1390" i="11"/>
  <c r="N1390" i="11"/>
  <c r="M1390" i="11"/>
  <c r="L1390" i="11"/>
  <c r="K1390" i="11"/>
  <c r="J1390" i="11"/>
  <c r="I1390" i="11"/>
  <c r="H1390" i="11"/>
  <c r="G1390" i="11"/>
  <c r="F1390" i="11"/>
  <c r="E1390" i="11"/>
  <c r="D1390" i="11"/>
  <c r="C1390" i="11"/>
  <c r="B1390" i="11"/>
  <c r="Q1389" i="11"/>
  <c r="P1389" i="11"/>
  <c r="O1389" i="11"/>
  <c r="N1389" i="11"/>
  <c r="M1389" i="11"/>
  <c r="L1389" i="11"/>
  <c r="K1389" i="11"/>
  <c r="J1389" i="11"/>
  <c r="I1389" i="11"/>
  <c r="H1389" i="11"/>
  <c r="G1389" i="11"/>
  <c r="F1389" i="11"/>
  <c r="E1389" i="11"/>
  <c r="D1389" i="11"/>
  <c r="C1389" i="11"/>
  <c r="B1389" i="11"/>
  <c r="Q1388" i="11"/>
  <c r="P1388" i="11"/>
  <c r="O1388" i="11"/>
  <c r="N1388" i="11"/>
  <c r="M1388" i="11"/>
  <c r="L1388" i="11"/>
  <c r="K1388" i="11"/>
  <c r="J1388" i="11"/>
  <c r="I1388" i="11"/>
  <c r="H1388" i="11"/>
  <c r="G1388" i="11"/>
  <c r="F1388" i="11"/>
  <c r="E1388" i="11"/>
  <c r="D1388" i="11"/>
  <c r="C1388" i="11"/>
  <c r="B1388" i="11"/>
  <c r="Q1387" i="11"/>
  <c r="P1387" i="11"/>
  <c r="O1387" i="11"/>
  <c r="N1387" i="11"/>
  <c r="M1387" i="11"/>
  <c r="L1387" i="11"/>
  <c r="K1387" i="11"/>
  <c r="J1387" i="11"/>
  <c r="I1387" i="11"/>
  <c r="H1387" i="11"/>
  <c r="G1387" i="11"/>
  <c r="F1387" i="11"/>
  <c r="E1387" i="11"/>
  <c r="D1387" i="11"/>
  <c r="C1387" i="11"/>
  <c r="B1387" i="11"/>
  <c r="Q1386" i="11"/>
  <c r="P1386" i="11"/>
  <c r="O1386" i="11"/>
  <c r="N1386" i="11"/>
  <c r="M1386" i="11"/>
  <c r="L1386" i="11"/>
  <c r="K1386" i="11"/>
  <c r="J1386" i="11"/>
  <c r="I1386" i="11"/>
  <c r="H1386" i="11"/>
  <c r="G1386" i="11"/>
  <c r="F1386" i="11"/>
  <c r="E1386" i="11"/>
  <c r="D1386" i="11"/>
  <c r="C1386" i="11"/>
  <c r="B1386" i="11"/>
  <c r="Q1385" i="11"/>
  <c r="P1385" i="11"/>
  <c r="O1385" i="11"/>
  <c r="N1385" i="11"/>
  <c r="M1385" i="11"/>
  <c r="L1385" i="11"/>
  <c r="K1385" i="11"/>
  <c r="J1385" i="11"/>
  <c r="I1385" i="11"/>
  <c r="H1385" i="11"/>
  <c r="G1385" i="11"/>
  <c r="F1385" i="11"/>
  <c r="E1385" i="11"/>
  <c r="D1385" i="11"/>
  <c r="C1385" i="11"/>
  <c r="B1385" i="11"/>
  <c r="Q1384" i="11"/>
  <c r="P1384" i="11"/>
  <c r="O1384" i="11"/>
  <c r="N1384" i="11"/>
  <c r="M1384" i="11"/>
  <c r="L1384" i="11"/>
  <c r="K1384" i="11"/>
  <c r="J1384" i="11"/>
  <c r="I1384" i="11"/>
  <c r="H1384" i="11"/>
  <c r="G1384" i="11"/>
  <c r="F1384" i="11"/>
  <c r="E1384" i="11"/>
  <c r="D1384" i="11"/>
  <c r="C1384" i="11"/>
  <c r="B1384" i="11"/>
  <c r="Q1383" i="11"/>
  <c r="P1383" i="11"/>
  <c r="O1383" i="11"/>
  <c r="N1383" i="11"/>
  <c r="M1383" i="11"/>
  <c r="L1383" i="11"/>
  <c r="K1383" i="11"/>
  <c r="J1383" i="11"/>
  <c r="I1383" i="11"/>
  <c r="H1383" i="11"/>
  <c r="G1383" i="11"/>
  <c r="F1383" i="11"/>
  <c r="E1383" i="11"/>
  <c r="D1383" i="11"/>
  <c r="C1383" i="11"/>
  <c r="B1383" i="11"/>
  <c r="Q1382" i="11"/>
  <c r="P1382" i="11"/>
  <c r="O1382" i="11"/>
  <c r="N1382" i="11"/>
  <c r="M1382" i="11"/>
  <c r="L1382" i="11"/>
  <c r="K1382" i="11"/>
  <c r="J1382" i="11"/>
  <c r="I1382" i="11"/>
  <c r="H1382" i="11"/>
  <c r="G1382" i="11"/>
  <c r="F1382" i="11"/>
  <c r="E1382" i="11"/>
  <c r="D1382" i="11"/>
  <c r="C1382" i="11"/>
  <c r="B1382" i="11"/>
  <c r="Q1381" i="11"/>
  <c r="P1381" i="11"/>
  <c r="O1381" i="11"/>
  <c r="N1381" i="11"/>
  <c r="M1381" i="11"/>
  <c r="L1381" i="11"/>
  <c r="K1381" i="11"/>
  <c r="J1381" i="11"/>
  <c r="I1381" i="11"/>
  <c r="H1381" i="11"/>
  <c r="G1381" i="11"/>
  <c r="F1381" i="11"/>
  <c r="E1381" i="11"/>
  <c r="D1381" i="11"/>
  <c r="C1381" i="11"/>
  <c r="B1381" i="11"/>
  <c r="Q1380" i="11"/>
  <c r="P1380" i="11"/>
  <c r="O1380" i="11"/>
  <c r="N1380" i="11"/>
  <c r="M1380" i="11"/>
  <c r="L1380" i="11"/>
  <c r="K1380" i="11"/>
  <c r="J1380" i="11"/>
  <c r="I1380" i="11"/>
  <c r="H1380" i="11"/>
  <c r="G1380" i="11"/>
  <c r="F1380" i="11"/>
  <c r="E1380" i="11"/>
  <c r="D1380" i="11"/>
  <c r="C1380" i="11"/>
  <c r="B1380" i="11"/>
  <c r="Q1379" i="11"/>
  <c r="P1379" i="11"/>
  <c r="O1379" i="11"/>
  <c r="N1379" i="11"/>
  <c r="M1379" i="11"/>
  <c r="L1379" i="11"/>
  <c r="K1379" i="11"/>
  <c r="J1379" i="11"/>
  <c r="I1379" i="11"/>
  <c r="H1379" i="11"/>
  <c r="G1379" i="11"/>
  <c r="F1379" i="11"/>
  <c r="E1379" i="11"/>
  <c r="D1379" i="11"/>
  <c r="C1379" i="11"/>
  <c r="B1379" i="11"/>
  <c r="Q1378" i="11"/>
  <c r="P1378" i="11"/>
  <c r="O1378" i="11"/>
  <c r="N1378" i="11"/>
  <c r="M1378" i="11"/>
  <c r="L1378" i="11"/>
  <c r="K1378" i="11"/>
  <c r="J1378" i="11"/>
  <c r="I1378" i="11"/>
  <c r="H1378" i="11"/>
  <c r="G1378" i="11"/>
  <c r="F1378" i="11"/>
  <c r="E1378" i="11"/>
  <c r="D1378" i="11"/>
  <c r="C1378" i="11"/>
  <c r="B1378" i="11"/>
  <c r="Q1377" i="11"/>
  <c r="P1377" i="11"/>
  <c r="O1377" i="11"/>
  <c r="N1377" i="11"/>
  <c r="M1377" i="11"/>
  <c r="L1377" i="11"/>
  <c r="K1377" i="11"/>
  <c r="J1377" i="11"/>
  <c r="I1377" i="11"/>
  <c r="H1377" i="11"/>
  <c r="G1377" i="11"/>
  <c r="F1377" i="11"/>
  <c r="E1377" i="11"/>
  <c r="D1377" i="11"/>
  <c r="C1377" i="11"/>
  <c r="B1377" i="11"/>
  <c r="Q1376" i="11"/>
  <c r="P1376" i="11"/>
  <c r="O1376" i="11"/>
  <c r="N1376" i="11"/>
  <c r="M1376" i="11"/>
  <c r="L1376" i="11"/>
  <c r="K1376" i="11"/>
  <c r="J1376" i="11"/>
  <c r="I1376" i="11"/>
  <c r="H1376" i="11"/>
  <c r="G1376" i="11"/>
  <c r="F1376" i="11"/>
  <c r="E1376" i="11"/>
  <c r="D1376" i="11"/>
  <c r="C1376" i="11"/>
  <c r="B1376" i="11"/>
  <c r="Q1375" i="11"/>
  <c r="P1375" i="11"/>
  <c r="O1375" i="11"/>
  <c r="N1375" i="11"/>
  <c r="M1375" i="11"/>
  <c r="L1375" i="11"/>
  <c r="K1375" i="11"/>
  <c r="J1375" i="11"/>
  <c r="I1375" i="11"/>
  <c r="H1375" i="11"/>
  <c r="G1375" i="11"/>
  <c r="F1375" i="11"/>
  <c r="E1375" i="11"/>
  <c r="D1375" i="11"/>
  <c r="C1375" i="11"/>
  <c r="B1375" i="11"/>
  <c r="Q1374" i="11"/>
  <c r="P1374" i="11"/>
  <c r="O1374" i="11"/>
  <c r="N1374" i="11"/>
  <c r="M1374" i="11"/>
  <c r="L1374" i="11"/>
  <c r="K1374" i="11"/>
  <c r="J1374" i="11"/>
  <c r="I1374" i="11"/>
  <c r="H1374" i="11"/>
  <c r="G1374" i="11"/>
  <c r="F1374" i="11"/>
  <c r="E1374" i="11"/>
  <c r="D1374" i="11"/>
  <c r="C1374" i="11"/>
  <c r="B1374" i="11"/>
  <c r="Q1373" i="11"/>
  <c r="P1373" i="11"/>
  <c r="O1373" i="11"/>
  <c r="N1373" i="11"/>
  <c r="M1373" i="11"/>
  <c r="L1373" i="11"/>
  <c r="K1373" i="11"/>
  <c r="J1373" i="11"/>
  <c r="I1373" i="11"/>
  <c r="H1373" i="11"/>
  <c r="G1373" i="11"/>
  <c r="F1373" i="11"/>
  <c r="E1373" i="11"/>
  <c r="D1373" i="11"/>
  <c r="C1373" i="11"/>
  <c r="B1373" i="11"/>
  <c r="Q1372" i="11"/>
  <c r="P1372" i="11"/>
  <c r="O1372" i="11"/>
  <c r="N1372" i="11"/>
  <c r="M1372" i="11"/>
  <c r="L1372" i="11"/>
  <c r="K1372" i="11"/>
  <c r="J1372" i="11"/>
  <c r="I1372" i="11"/>
  <c r="H1372" i="11"/>
  <c r="G1372" i="11"/>
  <c r="F1372" i="11"/>
  <c r="E1372" i="11"/>
  <c r="D1372" i="11"/>
  <c r="C1372" i="11"/>
  <c r="B1372" i="11"/>
  <c r="Q1371" i="11"/>
  <c r="P1371" i="11"/>
  <c r="O1371" i="11"/>
  <c r="N1371" i="11"/>
  <c r="M1371" i="11"/>
  <c r="L1371" i="11"/>
  <c r="K1371" i="11"/>
  <c r="J1371" i="11"/>
  <c r="I1371" i="11"/>
  <c r="H1371" i="11"/>
  <c r="G1371" i="11"/>
  <c r="F1371" i="11"/>
  <c r="E1371" i="11"/>
  <c r="D1371" i="11"/>
  <c r="C1371" i="11"/>
  <c r="B1371" i="11"/>
  <c r="Q1370" i="11"/>
  <c r="P1370" i="11"/>
  <c r="O1370" i="11"/>
  <c r="N1370" i="11"/>
  <c r="M1370" i="11"/>
  <c r="L1370" i="11"/>
  <c r="K1370" i="11"/>
  <c r="J1370" i="11"/>
  <c r="I1370" i="11"/>
  <c r="H1370" i="11"/>
  <c r="G1370" i="11"/>
  <c r="F1370" i="11"/>
  <c r="E1370" i="11"/>
  <c r="D1370" i="11"/>
  <c r="C1370" i="11"/>
  <c r="B1370" i="11"/>
  <c r="Q1369" i="11"/>
  <c r="P1369" i="11"/>
  <c r="O1369" i="11"/>
  <c r="N1369" i="11"/>
  <c r="M1369" i="11"/>
  <c r="L1369" i="11"/>
  <c r="K1369" i="11"/>
  <c r="J1369" i="11"/>
  <c r="I1369" i="11"/>
  <c r="H1369" i="11"/>
  <c r="G1369" i="11"/>
  <c r="F1369" i="11"/>
  <c r="E1369" i="11"/>
  <c r="D1369" i="11"/>
  <c r="C1369" i="11"/>
  <c r="B1369" i="11"/>
  <c r="Q1368" i="11"/>
  <c r="P1368" i="11"/>
  <c r="O1368" i="11"/>
  <c r="N1368" i="11"/>
  <c r="M1368" i="11"/>
  <c r="L1368" i="11"/>
  <c r="K1368" i="11"/>
  <c r="J1368" i="11"/>
  <c r="I1368" i="11"/>
  <c r="H1368" i="11"/>
  <c r="G1368" i="11"/>
  <c r="F1368" i="11"/>
  <c r="E1368" i="11"/>
  <c r="D1368" i="11"/>
  <c r="C1368" i="11"/>
  <c r="B1368" i="11"/>
  <c r="Q1367" i="11"/>
  <c r="P1367" i="11"/>
  <c r="O1367" i="11"/>
  <c r="N1367" i="11"/>
  <c r="M1367" i="11"/>
  <c r="L1367" i="11"/>
  <c r="K1367" i="11"/>
  <c r="J1367" i="11"/>
  <c r="I1367" i="11"/>
  <c r="H1367" i="11"/>
  <c r="G1367" i="11"/>
  <c r="F1367" i="11"/>
  <c r="E1367" i="11"/>
  <c r="D1367" i="11"/>
  <c r="C1367" i="11"/>
  <c r="B1367" i="11"/>
  <c r="Q1366" i="11"/>
  <c r="P1366" i="11"/>
  <c r="O1366" i="11"/>
  <c r="N1366" i="11"/>
  <c r="M1366" i="11"/>
  <c r="L1366" i="11"/>
  <c r="K1366" i="11"/>
  <c r="J1366" i="11"/>
  <c r="I1366" i="11"/>
  <c r="H1366" i="11"/>
  <c r="G1366" i="11"/>
  <c r="F1366" i="11"/>
  <c r="E1366" i="11"/>
  <c r="D1366" i="11"/>
  <c r="C1366" i="11"/>
  <c r="B1366" i="11"/>
  <c r="Q1365" i="11"/>
  <c r="P1365" i="11"/>
  <c r="O1365" i="11"/>
  <c r="N1365" i="11"/>
  <c r="M1365" i="11"/>
  <c r="L1365" i="11"/>
  <c r="K1365" i="11"/>
  <c r="J1365" i="11"/>
  <c r="I1365" i="11"/>
  <c r="H1365" i="11"/>
  <c r="G1365" i="11"/>
  <c r="F1365" i="11"/>
  <c r="E1365" i="11"/>
  <c r="D1365" i="11"/>
  <c r="C1365" i="11"/>
  <c r="B1365" i="11"/>
  <c r="Q1364" i="11"/>
  <c r="P1364" i="11"/>
  <c r="O1364" i="11"/>
  <c r="N1364" i="11"/>
  <c r="M1364" i="11"/>
  <c r="L1364" i="11"/>
  <c r="K1364" i="11"/>
  <c r="J1364" i="11"/>
  <c r="I1364" i="11"/>
  <c r="H1364" i="11"/>
  <c r="G1364" i="11"/>
  <c r="F1364" i="11"/>
  <c r="E1364" i="11"/>
  <c r="D1364" i="11"/>
  <c r="C1364" i="11"/>
  <c r="B1364" i="11"/>
  <c r="Q1363" i="11"/>
  <c r="P1363" i="11"/>
  <c r="O1363" i="11"/>
  <c r="N1363" i="11"/>
  <c r="M1363" i="11"/>
  <c r="L1363" i="11"/>
  <c r="K1363" i="11"/>
  <c r="J1363" i="11"/>
  <c r="I1363" i="11"/>
  <c r="H1363" i="11"/>
  <c r="G1363" i="11"/>
  <c r="F1363" i="11"/>
  <c r="E1363" i="11"/>
  <c r="D1363" i="11"/>
  <c r="C1363" i="11"/>
  <c r="B1363" i="11"/>
  <c r="Q1362" i="11"/>
  <c r="P1362" i="11"/>
  <c r="O1362" i="11"/>
  <c r="N1362" i="11"/>
  <c r="M1362" i="11"/>
  <c r="L1362" i="11"/>
  <c r="K1362" i="11"/>
  <c r="J1362" i="11"/>
  <c r="I1362" i="11"/>
  <c r="H1362" i="11"/>
  <c r="G1362" i="11"/>
  <c r="F1362" i="11"/>
  <c r="E1362" i="11"/>
  <c r="D1362" i="11"/>
  <c r="C1362" i="11"/>
  <c r="B1362" i="11"/>
  <c r="Q1361" i="11"/>
  <c r="P1361" i="11"/>
  <c r="O1361" i="11"/>
  <c r="N1361" i="11"/>
  <c r="M1361" i="11"/>
  <c r="L1361" i="11"/>
  <c r="K1361" i="11"/>
  <c r="J1361" i="11"/>
  <c r="I1361" i="11"/>
  <c r="H1361" i="11"/>
  <c r="G1361" i="11"/>
  <c r="F1361" i="11"/>
  <c r="E1361" i="11"/>
  <c r="D1361" i="11"/>
  <c r="C1361" i="11"/>
  <c r="B1361" i="11"/>
  <c r="Q1360" i="11"/>
  <c r="P1360" i="11"/>
  <c r="O1360" i="11"/>
  <c r="N1360" i="11"/>
  <c r="M1360" i="11"/>
  <c r="L1360" i="11"/>
  <c r="K1360" i="11"/>
  <c r="J1360" i="11"/>
  <c r="I1360" i="11"/>
  <c r="H1360" i="11"/>
  <c r="G1360" i="11"/>
  <c r="F1360" i="11"/>
  <c r="E1360" i="11"/>
  <c r="D1360" i="11"/>
  <c r="C1360" i="11"/>
  <c r="B1360" i="11"/>
  <c r="Q1359" i="11"/>
  <c r="P1359" i="11"/>
  <c r="O1359" i="11"/>
  <c r="N1359" i="11"/>
  <c r="M1359" i="11"/>
  <c r="L1359" i="11"/>
  <c r="K1359" i="11"/>
  <c r="J1359" i="11"/>
  <c r="I1359" i="11"/>
  <c r="H1359" i="11"/>
  <c r="G1359" i="11"/>
  <c r="F1359" i="11"/>
  <c r="E1359" i="11"/>
  <c r="D1359" i="11"/>
  <c r="C1359" i="11"/>
  <c r="B1359" i="11"/>
  <c r="Q1358" i="11"/>
  <c r="P1358" i="11"/>
  <c r="O1358" i="11"/>
  <c r="N1358" i="11"/>
  <c r="M1358" i="11"/>
  <c r="L1358" i="11"/>
  <c r="K1358" i="11"/>
  <c r="J1358" i="11"/>
  <c r="I1358" i="11"/>
  <c r="H1358" i="11"/>
  <c r="G1358" i="11"/>
  <c r="F1358" i="11"/>
  <c r="E1358" i="11"/>
  <c r="D1358" i="11"/>
  <c r="C1358" i="11"/>
  <c r="B1358" i="11"/>
  <c r="Q1357" i="11"/>
  <c r="P1357" i="11"/>
  <c r="O1357" i="11"/>
  <c r="N1357" i="11"/>
  <c r="M1357" i="11"/>
  <c r="L1357" i="11"/>
  <c r="K1357" i="11"/>
  <c r="J1357" i="11"/>
  <c r="I1357" i="11"/>
  <c r="H1357" i="11"/>
  <c r="G1357" i="11"/>
  <c r="F1357" i="11"/>
  <c r="E1357" i="11"/>
  <c r="D1357" i="11"/>
  <c r="C1357" i="11"/>
  <c r="B1357" i="11"/>
  <c r="Q1356" i="11"/>
  <c r="P1356" i="11"/>
  <c r="O1356" i="11"/>
  <c r="N1356" i="11"/>
  <c r="M1356" i="11"/>
  <c r="L1356" i="11"/>
  <c r="K1356" i="11"/>
  <c r="J1356" i="11"/>
  <c r="I1356" i="11"/>
  <c r="H1356" i="11"/>
  <c r="G1356" i="11"/>
  <c r="F1356" i="11"/>
  <c r="E1356" i="11"/>
  <c r="D1356" i="11"/>
  <c r="C1356" i="11"/>
  <c r="B1356" i="11"/>
  <c r="Q1355" i="11"/>
  <c r="P1355" i="11"/>
  <c r="O1355" i="11"/>
  <c r="N1355" i="11"/>
  <c r="M1355" i="11"/>
  <c r="L1355" i="11"/>
  <c r="K1355" i="11"/>
  <c r="J1355" i="11"/>
  <c r="I1355" i="11"/>
  <c r="H1355" i="11"/>
  <c r="G1355" i="11"/>
  <c r="F1355" i="11"/>
  <c r="E1355" i="11"/>
  <c r="D1355" i="11"/>
  <c r="C1355" i="11"/>
  <c r="B1355" i="11"/>
  <c r="Q1354" i="11"/>
  <c r="P1354" i="11"/>
  <c r="O1354" i="11"/>
  <c r="N1354" i="11"/>
  <c r="M1354" i="11"/>
  <c r="L1354" i="11"/>
  <c r="K1354" i="11"/>
  <c r="J1354" i="11"/>
  <c r="I1354" i="11"/>
  <c r="H1354" i="11"/>
  <c r="G1354" i="11"/>
  <c r="F1354" i="11"/>
  <c r="E1354" i="11"/>
  <c r="D1354" i="11"/>
  <c r="C1354" i="11"/>
  <c r="B1354" i="11"/>
  <c r="Q1353" i="11"/>
  <c r="P1353" i="11"/>
  <c r="O1353" i="11"/>
  <c r="N1353" i="11"/>
  <c r="M1353" i="11"/>
  <c r="L1353" i="11"/>
  <c r="K1353" i="11"/>
  <c r="J1353" i="11"/>
  <c r="I1353" i="11"/>
  <c r="H1353" i="11"/>
  <c r="G1353" i="11"/>
  <c r="F1353" i="11"/>
  <c r="E1353" i="11"/>
  <c r="D1353" i="11"/>
  <c r="C1353" i="11"/>
  <c r="B1353" i="11"/>
  <c r="Q1352" i="11"/>
  <c r="P1352" i="11"/>
  <c r="O1352" i="11"/>
  <c r="N1352" i="11"/>
  <c r="M1352" i="11"/>
  <c r="L1352" i="11"/>
  <c r="K1352" i="11"/>
  <c r="J1352" i="11"/>
  <c r="I1352" i="11"/>
  <c r="H1352" i="11"/>
  <c r="G1352" i="11"/>
  <c r="F1352" i="11"/>
  <c r="E1352" i="11"/>
  <c r="D1352" i="11"/>
  <c r="C1352" i="11"/>
  <c r="B1352" i="11"/>
  <c r="Q1351" i="11"/>
  <c r="P1351" i="11"/>
  <c r="O1351" i="11"/>
  <c r="N1351" i="11"/>
  <c r="M1351" i="11"/>
  <c r="L1351" i="11"/>
  <c r="K1351" i="11"/>
  <c r="J1351" i="11"/>
  <c r="I1351" i="11"/>
  <c r="H1351" i="11"/>
  <c r="G1351" i="11"/>
  <c r="F1351" i="11"/>
  <c r="E1351" i="11"/>
  <c r="D1351" i="11"/>
  <c r="C1351" i="11"/>
  <c r="B1351" i="11"/>
  <c r="Q1350" i="11"/>
  <c r="P1350" i="11"/>
  <c r="O1350" i="11"/>
  <c r="N1350" i="11"/>
  <c r="M1350" i="11"/>
  <c r="L1350" i="11"/>
  <c r="K1350" i="11"/>
  <c r="J1350" i="11"/>
  <c r="I1350" i="11"/>
  <c r="H1350" i="11"/>
  <c r="G1350" i="11"/>
  <c r="F1350" i="11"/>
  <c r="E1350" i="11"/>
  <c r="D1350" i="11"/>
  <c r="C1350" i="11"/>
  <c r="B1350" i="11"/>
  <c r="Q1349" i="11"/>
  <c r="P1349" i="11"/>
  <c r="O1349" i="11"/>
  <c r="N1349" i="11"/>
  <c r="M1349" i="11"/>
  <c r="L1349" i="11"/>
  <c r="K1349" i="11"/>
  <c r="J1349" i="11"/>
  <c r="I1349" i="11"/>
  <c r="H1349" i="11"/>
  <c r="G1349" i="11"/>
  <c r="F1349" i="11"/>
  <c r="E1349" i="11"/>
  <c r="D1349" i="11"/>
  <c r="C1349" i="11"/>
  <c r="B1349" i="11"/>
  <c r="Q1348" i="11"/>
  <c r="P1348" i="11"/>
  <c r="O1348" i="11"/>
  <c r="N1348" i="11"/>
  <c r="M1348" i="11"/>
  <c r="L1348" i="11"/>
  <c r="K1348" i="11"/>
  <c r="J1348" i="11"/>
  <c r="I1348" i="11"/>
  <c r="H1348" i="11"/>
  <c r="G1348" i="11"/>
  <c r="F1348" i="11"/>
  <c r="E1348" i="11"/>
  <c r="D1348" i="11"/>
  <c r="C1348" i="11"/>
  <c r="B1348" i="11"/>
  <c r="Q1347" i="11"/>
  <c r="P1347" i="11"/>
  <c r="O1347" i="11"/>
  <c r="N1347" i="11"/>
  <c r="M1347" i="11"/>
  <c r="L1347" i="11"/>
  <c r="K1347" i="11"/>
  <c r="J1347" i="11"/>
  <c r="I1347" i="11"/>
  <c r="H1347" i="11"/>
  <c r="G1347" i="11"/>
  <c r="F1347" i="11"/>
  <c r="E1347" i="11"/>
  <c r="D1347" i="11"/>
  <c r="C1347" i="11"/>
  <c r="B1347" i="11"/>
  <c r="Q1346" i="11"/>
  <c r="P1346" i="11"/>
  <c r="O1346" i="11"/>
  <c r="N1346" i="11"/>
  <c r="M1346" i="11"/>
  <c r="L1346" i="11"/>
  <c r="K1346" i="11"/>
  <c r="J1346" i="11"/>
  <c r="I1346" i="11"/>
  <c r="H1346" i="11"/>
  <c r="G1346" i="11"/>
  <c r="F1346" i="11"/>
  <c r="E1346" i="11"/>
  <c r="D1346" i="11"/>
  <c r="C1346" i="11"/>
  <c r="B1346" i="11"/>
  <c r="Q1345" i="11"/>
  <c r="P1345" i="11"/>
  <c r="O1345" i="11"/>
  <c r="N1345" i="11"/>
  <c r="M1345" i="11"/>
  <c r="L1345" i="11"/>
  <c r="K1345" i="11"/>
  <c r="J1345" i="11"/>
  <c r="I1345" i="11"/>
  <c r="H1345" i="11"/>
  <c r="G1345" i="11"/>
  <c r="F1345" i="11"/>
  <c r="E1345" i="11"/>
  <c r="D1345" i="11"/>
  <c r="C1345" i="11"/>
  <c r="B1345" i="11"/>
  <c r="Q1344" i="11"/>
  <c r="P1344" i="11"/>
  <c r="O1344" i="11"/>
  <c r="N1344" i="11"/>
  <c r="M1344" i="11"/>
  <c r="L1344" i="11"/>
  <c r="K1344" i="11"/>
  <c r="J1344" i="11"/>
  <c r="I1344" i="11"/>
  <c r="H1344" i="11"/>
  <c r="G1344" i="11"/>
  <c r="F1344" i="11"/>
  <c r="E1344" i="11"/>
  <c r="D1344" i="11"/>
  <c r="C1344" i="11"/>
  <c r="B1344" i="11"/>
  <c r="Q1343" i="11"/>
  <c r="P1343" i="11"/>
  <c r="O1343" i="11"/>
  <c r="N1343" i="11"/>
  <c r="M1343" i="11"/>
  <c r="L1343" i="11"/>
  <c r="K1343" i="11"/>
  <c r="J1343" i="11"/>
  <c r="I1343" i="11"/>
  <c r="H1343" i="11"/>
  <c r="G1343" i="11"/>
  <c r="F1343" i="11"/>
  <c r="E1343" i="11"/>
  <c r="D1343" i="11"/>
  <c r="C1343" i="11"/>
  <c r="B1343" i="11"/>
  <c r="Q1342" i="11"/>
  <c r="P1342" i="11"/>
  <c r="O1342" i="11"/>
  <c r="N1342" i="11"/>
  <c r="M1342" i="11"/>
  <c r="L1342" i="11"/>
  <c r="K1342" i="11"/>
  <c r="J1342" i="11"/>
  <c r="I1342" i="11"/>
  <c r="H1342" i="11"/>
  <c r="G1342" i="11"/>
  <c r="F1342" i="11"/>
  <c r="E1342" i="11"/>
  <c r="D1342" i="11"/>
  <c r="C1342" i="11"/>
  <c r="B1342" i="11"/>
  <c r="Q1341" i="11"/>
  <c r="P1341" i="11"/>
  <c r="O1341" i="11"/>
  <c r="N1341" i="11"/>
  <c r="M1341" i="11"/>
  <c r="L1341" i="11"/>
  <c r="K1341" i="11"/>
  <c r="J1341" i="11"/>
  <c r="I1341" i="11"/>
  <c r="H1341" i="11"/>
  <c r="G1341" i="11"/>
  <c r="F1341" i="11"/>
  <c r="E1341" i="11"/>
  <c r="D1341" i="11"/>
  <c r="C1341" i="11"/>
  <c r="B1341" i="11"/>
  <c r="Q1340" i="11"/>
  <c r="P1340" i="11"/>
  <c r="O1340" i="11"/>
  <c r="N1340" i="11"/>
  <c r="M1340" i="11"/>
  <c r="L1340" i="11"/>
  <c r="K1340" i="11"/>
  <c r="J1340" i="11"/>
  <c r="I1340" i="11"/>
  <c r="H1340" i="11"/>
  <c r="G1340" i="11"/>
  <c r="F1340" i="11"/>
  <c r="E1340" i="11"/>
  <c r="D1340" i="11"/>
  <c r="C1340" i="11"/>
  <c r="B1340" i="11"/>
  <c r="Q1339" i="11"/>
  <c r="P1339" i="11"/>
  <c r="O1339" i="11"/>
  <c r="N1339" i="11"/>
  <c r="M1339" i="11"/>
  <c r="L1339" i="11"/>
  <c r="K1339" i="11"/>
  <c r="J1339" i="11"/>
  <c r="I1339" i="11"/>
  <c r="H1339" i="11"/>
  <c r="G1339" i="11"/>
  <c r="F1339" i="11"/>
  <c r="E1339" i="11"/>
  <c r="D1339" i="11"/>
  <c r="C1339" i="11"/>
  <c r="B1339" i="11"/>
  <c r="Q1338" i="11"/>
  <c r="P1338" i="11"/>
  <c r="O1338" i="11"/>
  <c r="N1338" i="11"/>
  <c r="M1338" i="11"/>
  <c r="L1338" i="11"/>
  <c r="K1338" i="11"/>
  <c r="J1338" i="11"/>
  <c r="I1338" i="11"/>
  <c r="H1338" i="11"/>
  <c r="G1338" i="11"/>
  <c r="F1338" i="11"/>
  <c r="E1338" i="11"/>
  <c r="D1338" i="11"/>
  <c r="C1338" i="11"/>
  <c r="B1338" i="11"/>
  <c r="Q1337" i="11"/>
  <c r="P1337" i="11"/>
  <c r="O1337" i="11"/>
  <c r="N1337" i="11"/>
  <c r="M1337" i="11"/>
  <c r="L1337" i="11"/>
  <c r="K1337" i="11"/>
  <c r="J1337" i="11"/>
  <c r="I1337" i="11"/>
  <c r="H1337" i="11"/>
  <c r="G1337" i="11"/>
  <c r="F1337" i="11"/>
  <c r="E1337" i="11"/>
  <c r="D1337" i="11"/>
  <c r="C1337" i="11"/>
  <c r="B1337" i="11"/>
  <c r="Q1336" i="11"/>
  <c r="P1336" i="11"/>
  <c r="O1336" i="11"/>
  <c r="N1336" i="11"/>
  <c r="M1336" i="11"/>
  <c r="L1336" i="11"/>
  <c r="K1336" i="11"/>
  <c r="J1336" i="11"/>
  <c r="I1336" i="11"/>
  <c r="H1336" i="11"/>
  <c r="G1336" i="11"/>
  <c r="F1336" i="11"/>
  <c r="E1336" i="11"/>
  <c r="D1336" i="11"/>
  <c r="C1336" i="11"/>
  <c r="B1336" i="11"/>
  <c r="Q1335" i="11"/>
  <c r="P1335" i="11"/>
  <c r="O1335" i="11"/>
  <c r="N1335" i="11"/>
  <c r="M1335" i="11"/>
  <c r="L1335" i="11"/>
  <c r="K1335" i="11"/>
  <c r="J1335" i="11"/>
  <c r="I1335" i="11"/>
  <c r="H1335" i="11"/>
  <c r="G1335" i="11"/>
  <c r="F1335" i="11"/>
  <c r="E1335" i="11"/>
  <c r="D1335" i="11"/>
  <c r="C1335" i="11"/>
  <c r="B1335" i="11"/>
  <c r="Q1334" i="11"/>
  <c r="P1334" i="11"/>
  <c r="O1334" i="11"/>
  <c r="N1334" i="11"/>
  <c r="M1334" i="11"/>
  <c r="L1334" i="11"/>
  <c r="K1334" i="11"/>
  <c r="J1334" i="11"/>
  <c r="I1334" i="11"/>
  <c r="H1334" i="11"/>
  <c r="G1334" i="11"/>
  <c r="F1334" i="11"/>
  <c r="E1334" i="11"/>
  <c r="D1334" i="11"/>
  <c r="C1334" i="11"/>
  <c r="B1334" i="11"/>
  <c r="Q1333" i="11"/>
  <c r="P1333" i="11"/>
  <c r="O1333" i="11"/>
  <c r="N1333" i="11"/>
  <c r="M1333" i="11"/>
  <c r="L1333" i="11"/>
  <c r="K1333" i="11"/>
  <c r="J1333" i="11"/>
  <c r="I1333" i="11"/>
  <c r="H1333" i="11"/>
  <c r="G1333" i="11"/>
  <c r="F1333" i="11"/>
  <c r="E1333" i="11"/>
  <c r="D1333" i="11"/>
  <c r="C1333" i="11"/>
  <c r="B1333" i="11"/>
  <c r="Q1332" i="11"/>
  <c r="P1332" i="11"/>
  <c r="O1332" i="11"/>
  <c r="N1332" i="11"/>
  <c r="M1332" i="11"/>
  <c r="L1332" i="11"/>
  <c r="K1332" i="11"/>
  <c r="J1332" i="11"/>
  <c r="I1332" i="11"/>
  <c r="H1332" i="11"/>
  <c r="G1332" i="11"/>
  <c r="F1332" i="11"/>
  <c r="E1332" i="11"/>
  <c r="D1332" i="11"/>
  <c r="C1332" i="11"/>
  <c r="B1332" i="11"/>
  <c r="Q1331" i="11"/>
  <c r="P1331" i="11"/>
  <c r="O1331" i="11"/>
  <c r="N1331" i="11"/>
  <c r="M1331" i="11"/>
  <c r="L1331" i="11"/>
  <c r="K1331" i="11"/>
  <c r="J1331" i="11"/>
  <c r="I1331" i="11"/>
  <c r="H1331" i="11"/>
  <c r="G1331" i="11"/>
  <c r="F1331" i="11"/>
  <c r="E1331" i="11"/>
  <c r="D1331" i="11"/>
  <c r="C1331" i="11"/>
  <c r="B1331" i="11"/>
  <c r="Q1330" i="11"/>
  <c r="P1330" i="11"/>
  <c r="O1330" i="11"/>
  <c r="N1330" i="11"/>
  <c r="M1330" i="11"/>
  <c r="L1330" i="11"/>
  <c r="K1330" i="11"/>
  <c r="J1330" i="11"/>
  <c r="I1330" i="11"/>
  <c r="H1330" i="11"/>
  <c r="G1330" i="11"/>
  <c r="F1330" i="11"/>
  <c r="E1330" i="11"/>
  <c r="D1330" i="11"/>
  <c r="C1330" i="11"/>
  <c r="B1330" i="11"/>
  <c r="Q1329" i="11"/>
  <c r="P1329" i="11"/>
  <c r="O1329" i="11"/>
  <c r="N1329" i="11"/>
  <c r="M1329" i="11"/>
  <c r="L1329" i="11"/>
  <c r="K1329" i="11"/>
  <c r="J1329" i="11"/>
  <c r="I1329" i="11"/>
  <c r="H1329" i="11"/>
  <c r="G1329" i="11"/>
  <c r="F1329" i="11"/>
  <c r="E1329" i="11"/>
  <c r="D1329" i="11"/>
  <c r="C1329" i="11"/>
  <c r="B1329" i="11"/>
  <c r="Q1328" i="11"/>
  <c r="P1328" i="11"/>
  <c r="O1328" i="11"/>
  <c r="N1328" i="11"/>
  <c r="M1328" i="11"/>
  <c r="L1328" i="11"/>
  <c r="K1328" i="11"/>
  <c r="J1328" i="11"/>
  <c r="I1328" i="11"/>
  <c r="H1328" i="11"/>
  <c r="G1328" i="11"/>
  <c r="F1328" i="11"/>
  <c r="E1328" i="11"/>
  <c r="D1328" i="11"/>
  <c r="C1328" i="11"/>
  <c r="B1328" i="11"/>
  <c r="Q1327" i="11"/>
  <c r="P1327" i="11"/>
  <c r="O1327" i="11"/>
  <c r="N1327" i="11"/>
  <c r="M1327" i="11"/>
  <c r="L1327" i="11"/>
  <c r="K1327" i="11"/>
  <c r="J1327" i="11"/>
  <c r="I1327" i="11"/>
  <c r="H1327" i="11"/>
  <c r="G1327" i="11"/>
  <c r="F1327" i="11"/>
  <c r="E1327" i="11"/>
  <c r="D1327" i="11"/>
  <c r="C1327" i="11"/>
  <c r="B1327" i="11"/>
  <c r="Q1326" i="11"/>
  <c r="P1326" i="11"/>
  <c r="O1326" i="11"/>
  <c r="N1326" i="11"/>
  <c r="M1326" i="11"/>
  <c r="L1326" i="11"/>
  <c r="K1326" i="11"/>
  <c r="J1326" i="11"/>
  <c r="I1326" i="11"/>
  <c r="H1326" i="11"/>
  <c r="G1326" i="11"/>
  <c r="F1326" i="11"/>
  <c r="E1326" i="11"/>
  <c r="D1326" i="11"/>
  <c r="C1326" i="11"/>
  <c r="B1326" i="11"/>
  <c r="Q1325" i="11"/>
  <c r="P1325" i="11"/>
  <c r="O1325" i="11"/>
  <c r="N1325" i="11"/>
  <c r="M1325" i="11"/>
  <c r="L1325" i="11"/>
  <c r="K1325" i="11"/>
  <c r="J1325" i="11"/>
  <c r="I1325" i="11"/>
  <c r="H1325" i="11"/>
  <c r="G1325" i="11"/>
  <c r="F1325" i="11"/>
  <c r="E1325" i="11"/>
  <c r="D1325" i="11"/>
  <c r="C1325" i="11"/>
  <c r="B1325" i="11"/>
  <c r="Q1324" i="11"/>
  <c r="P1324" i="11"/>
  <c r="O1324" i="11"/>
  <c r="N1324" i="11"/>
  <c r="M1324" i="11"/>
  <c r="L1324" i="11"/>
  <c r="K1324" i="11"/>
  <c r="J1324" i="11"/>
  <c r="I1324" i="11"/>
  <c r="H1324" i="11"/>
  <c r="G1324" i="11"/>
  <c r="F1324" i="11"/>
  <c r="E1324" i="11"/>
  <c r="D1324" i="11"/>
  <c r="C1324" i="11"/>
  <c r="B1324" i="11"/>
  <c r="Q1323" i="11"/>
  <c r="P1323" i="11"/>
  <c r="O1323" i="11"/>
  <c r="N1323" i="11"/>
  <c r="M1323" i="11"/>
  <c r="L1323" i="11"/>
  <c r="K1323" i="11"/>
  <c r="J1323" i="11"/>
  <c r="I1323" i="11"/>
  <c r="H1323" i="11"/>
  <c r="G1323" i="11"/>
  <c r="F1323" i="11"/>
  <c r="E1323" i="11"/>
  <c r="D1323" i="11"/>
  <c r="C1323" i="11"/>
  <c r="B1323" i="11"/>
  <c r="Q1322" i="11"/>
  <c r="P1322" i="11"/>
  <c r="O1322" i="11"/>
  <c r="N1322" i="11"/>
  <c r="M1322" i="11"/>
  <c r="L1322" i="11"/>
  <c r="K1322" i="11"/>
  <c r="J1322" i="11"/>
  <c r="I1322" i="11"/>
  <c r="H1322" i="11"/>
  <c r="G1322" i="11"/>
  <c r="F1322" i="11"/>
  <c r="E1322" i="11"/>
  <c r="D1322" i="11"/>
  <c r="C1322" i="11"/>
  <c r="B1322" i="11"/>
  <c r="Q1321" i="11"/>
  <c r="P1321" i="11"/>
  <c r="O1321" i="11"/>
  <c r="N1321" i="11"/>
  <c r="M1321" i="11"/>
  <c r="L1321" i="11"/>
  <c r="K1321" i="11"/>
  <c r="J1321" i="11"/>
  <c r="I1321" i="11"/>
  <c r="H1321" i="11"/>
  <c r="G1321" i="11"/>
  <c r="F1321" i="11"/>
  <c r="E1321" i="11"/>
  <c r="D1321" i="11"/>
  <c r="C1321" i="11"/>
  <c r="B1321" i="11"/>
  <c r="Q1320" i="11"/>
  <c r="P1320" i="11"/>
  <c r="O1320" i="11"/>
  <c r="N1320" i="11"/>
  <c r="M1320" i="11"/>
  <c r="L1320" i="11"/>
  <c r="K1320" i="11"/>
  <c r="J1320" i="11"/>
  <c r="I1320" i="11"/>
  <c r="H1320" i="11"/>
  <c r="G1320" i="11"/>
  <c r="F1320" i="11"/>
  <c r="E1320" i="11"/>
  <c r="D1320" i="11"/>
  <c r="C1320" i="11"/>
  <c r="B1320" i="11"/>
  <c r="Q1319" i="11"/>
  <c r="P1319" i="11"/>
  <c r="O1319" i="11"/>
  <c r="N1319" i="11"/>
  <c r="M1319" i="11"/>
  <c r="L1319" i="11"/>
  <c r="K1319" i="11"/>
  <c r="J1319" i="11"/>
  <c r="I1319" i="11"/>
  <c r="H1319" i="11"/>
  <c r="G1319" i="11"/>
  <c r="F1319" i="11"/>
  <c r="E1319" i="11"/>
  <c r="D1319" i="11"/>
  <c r="C1319" i="11"/>
  <c r="B1319" i="11"/>
  <c r="Q1318" i="11"/>
  <c r="P1318" i="11"/>
  <c r="O1318" i="11"/>
  <c r="N1318" i="11"/>
  <c r="M1318" i="11"/>
  <c r="L1318" i="11"/>
  <c r="K1318" i="11"/>
  <c r="J1318" i="11"/>
  <c r="I1318" i="11"/>
  <c r="H1318" i="11"/>
  <c r="G1318" i="11"/>
  <c r="F1318" i="11"/>
  <c r="E1318" i="11"/>
  <c r="D1318" i="11"/>
  <c r="C1318" i="11"/>
  <c r="B1318" i="11"/>
  <c r="Q1317" i="11"/>
  <c r="P1317" i="11"/>
  <c r="O1317" i="11"/>
  <c r="N1317" i="11"/>
  <c r="M1317" i="11"/>
  <c r="L1317" i="11"/>
  <c r="K1317" i="11"/>
  <c r="J1317" i="11"/>
  <c r="I1317" i="11"/>
  <c r="H1317" i="11"/>
  <c r="G1317" i="11"/>
  <c r="F1317" i="11"/>
  <c r="E1317" i="11"/>
  <c r="D1317" i="11"/>
  <c r="C1317" i="11"/>
  <c r="B1317" i="11"/>
  <c r="Q1316" i="11"/>
  <c r="P1316" i="11"/>
  <c r="O1316" i="11"/>
  <c r="N1316" i="11"/>
  <c r="M1316" i="11"/>
  <c r="L1316" i="11"/>
  <c r="K1316" i="11"/>
  <c r="J1316" i="11"/>
  <c r="I1316" i="11"/>
  <c r="H1316" i="11"/>
  <c r="G1316" i="11"/>
  <c r="F1316" i="11"/>
  <c r="E1316" i="11"/>
  <c r="D1316" i="11"/>
  <c r="C1316" i="11"/>
  <c r="B1316" i="11"/>
  <c r="Q1315" i="11"/>
  <c r="P1315" i="11"/>
  <c r="O1315" i="11"/>
  <c r="N1315" i="11"/>
  <c r="M1315" i="11"/>
  <c r="L1315" i="11"/>
  <c r="K1315" i="11"/>
  <c r="J1315" i="11"/>
  <c r="I1315" i="11"/>
  <c r="H1315" i="11"/>
  <c r="G1315" i="11"/>
  <c r="F1315" i="11"/>
  <c r="E1315" i="11"/>
  <c r="D1315" i="11"/>
  <c r="C1315" i="11"/>
  <c r="B1315" i="11"/>
  <c r="Q1314" i="11"/>
  <c r="P1314" i="11"/>
  <c r="O1314" i="11"/>
  <c r="N1314" i="11"/>
  <c r="M1314" i="11"/>
  <c r="L1314" i="11"/>
  <c r="K1314" i="11"/>
  <c r="J1314" i="11"/>
  <c r="I1314" i="11"/>
  <c r="H1314" i="11"/>
  <c r="G1314" i="11"/>
  <c r="F1314" i="11"/>
  <c r="E1314" i="11"/>
  <c r="D1314" i="11"/>
  <c r="C1314" i="11"/>
  <c r="B1314" i="11"/>
  <c r="Q1313" i="11"/>
  <c r="P1313" i="11"/>
  <c r="O1313" i="11"/>
  <c r="N1313" i="11"/>
  <c r="M1313" i="11"/>
  <c r="L1313" i="11"/>
  <c r="K1313" i="11"/>
  <c r="J1313" i="11"/>
  <c r="I1313" i="11"/>
  <c r="H1313" i="11"/>
  <c r="G1313" i="11"/>
  <c r="F1313" i="11"/>
  <c r="E1313" i="11"/>
  <c r="D1313" i="11"/>
  <c r="C1313" i="11"/>
  <c r="B1313" i="11"/>
  <c r="Q1312" i="11"/>
  <c r="P1312" i="11"/>
  <c r="O1312" i="11"/>
  <c r="N1312" i="11"/>
  <c r="M1312" i="11"/>
  <c r="L1312" i="11"/>
  <c r="K1312" i="11"/>
  <c r="J1312" i="11"/>
  <c r="I1312" i="11"/>
  <c r="H1312" i="11"/>
  <c r="G1312" i="11"/>
  <c r="F1312" i="11"/>
  <c r="E1312" i="11"/>
  <c r="D1312" i="11"/>
  <c r="C1312" i="11"/>
  <c r="B1312" i="11"/>
  <c r="Q1311" i="11"/>
  <c r="P1311" i="11"/>
  <c r="O1311" i="11"/>
  <c r="N1311" i="11"/>
  <c r="M1311" i="11"/>
  <c r="L1311" i="11"/>
  <c r="K1311" i="11"/>
  <c r="J1311" i="11"/>
  <c r="I1311" i="11"/>
  <c r="H1311" i="11"/>
  <c r="G1311" i="11"/>
  <c r="F1311" i="11"/>
  <c r="E1311" i="11"/>
  <c r="D1311" i="11"/>
  <c r="C1311" i="11"/>
  <c r="B1311" i="11"/>
  <c r="Q1310" i="11"/>
  <c r="P1310" i="11"/>
  <c r="O1310" i="11"/>
  <c r="N1310" i="11"/>
  <c r="M1310" i="11"/>
  <c r="L1310" i="11"/>
  <c r="K1310" i="11"/>
  <c r="J1310" i="11"/>
  <c r="I1310" i="11"/>
  <c r="H1310" i="11"/>
  <c r="G1310" i="11"/>
  <c r="F1310" i="11"/>
  <c r="E1310" i="11"/>
  <c r="D1310" i="11"/>
  <c r="C1310" i="11"/>
  <c r="B1310" i="11"/>
  <c r="Q1309" i="11"/>
  <c r="P1309" i="11"/>
  <c r="O1309" i="11"/>
  <c r="N1309" i="11"/>
  <c r="M1309" i="11"/>
  <c r="L1309" i="11"/>
  <c r="K1309" i="11"/>
  <c r="J1309" i="11"/>
  <c r="I1309" i="11"/>
  <c r="H1309" i="11"/>
  <c r="G1309" i="11"/>
  <c r="F1309" i="11"/>
  <c r="E1309" i="11"/>
  <c r="D1309" i="11"/>
  <c r="C1309" i="11"/>
  <c r="B1309" i="11"/>
  <c r="Q1308" i="11"/>
  <c r="P1308" i="11"/>
  <c r="O1308" i="11"/>
  <c r="N1308" i="11"/>
  <c r="M1308" i="11"/>
  <c r="L1308" i="11"/>
  <c r="K1308" i="11"/>
  <c r="J1308" i="11"/>
  <c r="I1308" i="11"/>
  <c r="H1308" i="11"/>
  <c r="G1308" i="11"/>
  <c r="F1308" i="11"/>
  <c r="E1308" i="11"/>
  <c r="D1308" i="11"/>
  <c r="C1308" i="11"/>
  <c r="B1308" i="11"/>
  <c r="Q1307" i="11"/>
  <c r="P1307" i="11"/>
  <c r="O1307" i="11"/>
  <c r="N1307" i="11"/>
  <c r="M1307" i="11"/>
  <c r="L1307" i="11"/>
  <c r="K1307" i="11"/>
  <c r="J1307" i="11"/>
  <c r="I1307" i="11"/>
  <c r="H1307" i="11"/>
  <c r="G1307" i="11"/>
  <c r="F1307" i="11"/>
  <c r="E1307" i="11"/>
  <c r="D1307" i="11"/>
  <c r="C1307" i="11"/>
  <c r="B1307" i="11"/>
  <c r="Q1306" i="11"/>
  <c r="P1306" i="11"/>
  <c r="O1306" i="11"/>
  <c r="N1306" i="11"/>
  <c r="M1306" i="11"/>
  <c r="L1306" i="11"/>
  <c r="K1306" i="11"/>
  <c r="J1306" i="11"/>
  <c r="I1306" i="11"/>
  <c r="H1306" i="11"/>
  <c r="G1306" i="11"/>
  <c r="F1306" i="11"/>
  <c r="E1306" i="11"/>
  <c r="D1306" i="11"/>
  <c r="C1306" i="11"/>
  <c r="B1306" i="11"/>
  <c r="Q1305" i="11"/>
  <c r="P1305" i="11"/>
  <c r="O1305" i="11"/>
  <c r="N1305" i="11"/>
  <c r="M1305" i="11"/>
  <c r="L1305" i="11"/>
  <c r="K1305" i="11"/>
  <c r="J1305" i="11"/>
  <c r="I1305" i="11"/>
  <c r="H1305" i="11"/>
  <c r="G1305" i="11"/>
  <c r="F1305" i="11"/>
  <c r="E1305" i="11"/>
  <c r="D1305" i="11"/>
  <c r="C1305" i="11"/>
  <c r="B1305" i="11"/>
  <c r="Q1304" i="11"/>
  <c r="P1304" i="11"/>
  <c r="O1304" i="11"/>
  <c r="N1304" i="11"/>
  <c r="M1304" i="11"/>
  <c r="L1304" i="11"/>
  <c r="K1304" i="11"/>
  <c r="J1304" i="11"/>
  <c r="I1304" i="11"/>
  <c r="H1304" i="11"/>
  <c r="G1304" i="11"/>
  <c r="F1304" i="11"/>
  <c r="E1304" i="11"/>
  <c r="D1304" i="11"/>
  <c r="C1304" i="11"/>
  <c r="B1304" i="11"/>
  <c r="Q1303" i="11"/>
  <c r="P1303" i="11"/>
  <c r="O1303" i="11"/>
  <c r="N1303" i="11"/>
  <c r="M1303" i="11"/>
  <c r="L1303" i="11"/>
  <c r="K1303" i="11"/>
  <c r="J1303" i="11"/>
  <c r="I1303" i="11"/>
  <c r="H1303" i="11"/>
  <c r="G1303" i="11"/>
  <c r="F1303" i="11"/>
  <c r="E1303" i="11"/>
  <c r="D1303" i="11"/>
  <c r="C1303" i="11"/>
  <c r="B1303" i="11"/>
  <c r="Q1302" i="11"/>
  <c r="P1302" i="11"/>
  <c r="O1302" i="11"/>
  <c r="N1302" i="11"/>
  <c r="M1302" i="11"/>
  <c r="L1302" i="11"/>
  <c r="K1302" i="11"/>
  <c r="J1302" i="11"/>
  <c r="I1302" i="11"/>
  <c r="H1302" i="11"/>
  <c r="G1302" i="11"/>
  <c r="F1302" i="11"/>
  <c r="E1302" i="11"/>
  <c r="D1302" i="11"/>
  <c r="C1302" i="11"/>
  <c r="B1302" i="11"/>
  <c r="Q1301" i="11"/>
  <c r="P1301" i="11"/>
  <c r="O1301" i="11"/>
  <c r="N1301" i="11"/>
  <c r="M1301" i="11"/>
  <c r="L1301" i="11"/>
  <c r="K1301" i="11"/>
  <c r="J1301" i="11"/>
  <c r="I1301" i="11"/>
  <c r="H1301" i="11"/>
  <c r="G1301" i="11"/>
  <c r="F1301" i="11"/>
  <c r="E1301" i="11"/>
  <c r="D1301" i="11"/>
  <c r="C1301" i="11"/>
  <c r="B1301" i="11"/>
  <c r="Q1300" i="11"/>
  <c r="P1300" i="11"/>
  <c r="O1300" i="11"/>
  <c r="N1300" i="11"/>
  <c r="M1300" i="11"/>
  <c r="L1300" i="11"/>
  <c r="K1300" i="11"/>
  <c r="J1300" i="11"/>
  <c r="I1300" i="11"/>
  <c r="H1300" i="11"/>
  <c r="G1300" i="11"/>
  <c r="F1300" i="11"/>
  <c r="E1300" i="11"/>
  <c r="D1300" i="11"/>
  <c r="C1300" i="11"/>
  <c r="B1300" i="11"/>
  <c r="Q1299" i="11"/>
  <c r="P1299" i="11"/>
  <c r="O1299" i="11"/>
  <c r="N1299" i="11"/>
  <c r="M1299" i="11"/>
  <c r="L1299" i="11"/>
  <c r="K1299" i="11"/>
  <c r="J1299" i="11"/>
  <c r="I1299" i="11"/>
  <c r="H1299" i="11"/>
  <c r="G1299" i="11"/>
  <c r="F1299" i="11"/>
  <c r="E1299" i="11"/>
  <c r="D1299" i="11"/>
  <c r="C1299" i="11"/>
  <c r="B1299" i="11"/>
  <c r="Q1298" i="11"/>
  <c r="P1298" i="11"/>
  <c r="O1298" i="11"/>
  <c r="N1298" i="11"/>
  <c r="M1298" i="11"/>
  <c r="L1298" i="11"/>
  <c r="K1298" i="11"/>
  <c r="J1298" i="11"/>
  <c r="I1298" i="11"/>
  <c r="H1298" i="11"/>
  <c r="G1298" i="11"/>
  <c r="F1298" i="11"/>
  <c r="E1298" i="11"/>
  <c r="D1298" i="11"/>
  <c r="C1298" i="11"/>
  <c r="B1298" i="11"/>
  <c r="Q1297" i="11"/>
  <c r="P1297" i="11"/>
  <c r="O1297" i="11"/>
  <c r="N1297" i="11"/>
  <c r="M1297" i="11"/>
  <c r="L1297" i="11"/>
  <c r="K1297" i="11"/>
  <c r="J1297" i="11"/>
  <c r="I1297" i="11"/>
  <c r="H1297" i="11"/>
  <c r="G1297" i="11"/>
  <c r="F1297" i="11"/>
  <c r="E1297" i="11"/>
  <c r="D1297" i="11"/>
  <c r="C1297" i="11"/>
  <c r="B1297" i="11"/>
  <c r="Q1296" i="11"/>
  <c r="P1296" i="11"/>
  <c r="O1296" i="11"/>
  <c r="N1296" i="11"/>
  <c r="M1296" i="11"/>
  <c r="L1296" i="11"/>
  <c r="K1296" i="11"/>
  <c r="J1296" i="11"/>
  <c r="I1296" i="11"/>
  <c r="H1296" i="11"/>
  <c r="G1296" i="11"/>
  <c r="F1296" i="11"/>
  <c r="E1296" i="11"/>
  <c r="D1296" i="11"/>
  <c r="C1296" i="11"/>
  <c r="B1296" i="11"/>
  <c r="Q1295" i="11"/>
  <c r="P1295" i="11"/>
  <c r="O1295" i="11"/>
  <c r="N1295" i="11"/>
  <c r="M1295" i="11"/>
  <c r="L1295" i="11"/>
  <c r="K1295" i="11"/>
  <c r="J1295" i="11"/>
  <c r="I1295" i="11"/>
  <c r="H1295" i="11"/>
  <c r="G1295" i="11"/>
  <c r="F1295" i="11"/>
  <c r="E1295" i="11"/>
  <c r="D1295" i="11"/>
  <c r="C1295" i="11"/>
  <c r="B1295" i="11"/>
  <c r="Q1294" i="11"/>
  <c r="P1294" i="11"/>
  <c r="O1294" i="11"/>
  <c r="N1294" i="11"/>
  <c r="M1294" i="11"/>
  <c r="L1294" i="11"/>
  <c r="K1294" i="11"/>
  <c r="J1294" i="11"/>
  <c r="I1294" i="11"/>
  <c r="H1294" i="11"/>
  <c r="G1294" i="11"/>
  <c r="F1294" i="11"/>
  <c r="E1294" i="11"/>
  <c r="D1294" i="11"/>
  <c r="C1294" i="11"/>
  <c r="B1294" i="11"/>
  <c r="Q1293" i="11"/>
  <c r="P1293" i="11"/>
  <c r="O1293" i="11"/>
  <c r="N1293" i="11"/>
  <c r="M1293" i="11"/>
  <c r="L1293" i="11"/>
  <c r="K1293" i="11"/>
  <c r="J1293" i="11"/>
  <c r="I1293" i="11"/>
  <c r="H1293" i="11"/>
  <c r="G1293" i="11"/>
  <c r="F1293" i="11"/>
  <c r="E1293" i="11"/>
  <c r="D1293" i="11"/>
  <c r="C1293" i="11"/>
  <c r="B1293" i="11"/>
  <c r="Q1292" i="11"/>
  <c r="P1292" i="11"/>
  <c r="O1292" i="11"/>
  <c r="N1292" i="11"/>
  <c r="M1292" i="11"/>
  <c r="L1292" i="11"/>
  <c r="K1292" i="11"/>
  <c r="J1292" i="11"/>
  <c r="I1292" i="11"/>
  <c r="H1292" i="11"/>
  <c r="G1292" i="11"/>
  <c r="F1292" i="11"/>
  <c r="E1292" i="11"/>
  <c r="D1292" i="11"/>
  <c r="C1292" i="11"/>
  <c r="B1292" i="11"/>
  <c r="Q1291" i="11"/>
  <c r="P1291" i="11"/>
  <c r="O1291" i="11"/>
  <c r="N1291" i="11"/>
  <c r="M1291" i="11"/>
  <c r="L1291" i="11"/>
  <c r="K1291" i="11"/>
  <c r="J1291" i="11"/>
  <c r="I1291" i="11"/>
  <c r="H1291" i="11"/>
  <c r="G1291" i="11"/>
  <c r="F1291" i="11"/>
  <c r="E1291" i="11"/>
  <c r="D1291" i="11"/>
  <c r="C1291" i="11"/>
  <c r="B1291" i="11"/>
  <c r="Q1290" i="11"/>
  <c r="P1290" i="11"/>
  <c r="O1290" i="11"/>
  <c r="N1290" i="11"/>
  <c r="M1290" i="11"/>
  <c r="L1290" i="11"/>
  <c r="K1290" i="11"/>
  <c r="J1290" i="11"/>
  <c r="I1290" i="11"/>
  <c r="H1290" i="11"/>
  <c r="G1290" i="11"/>
  <c r="F1290" i="11"/>
  <c r="E1290" i="11"/>
  <c r="D1290" i="11"/>
  <c r="C1290" i="11"/>
  <c r="B1290" i="11"/>
  <c r="Q1289" i="11"/>
  <c r="P1289" i="11"/>
  <c r="O1289" i="11"/>
  <c r="N1289" i="11"/>
  <c r="M1289" i="11"/>
  <c r="L1289" i="11"/>
  <c r="K1289" i="11"/>
  <c r="J1289" i="11"/>
  <c r="I1289" i="11"/>
  <c r="H1289" i="11"/>
  <c r="G1289" i="11"/>
  <c r="F1289" i="11"/>
  <c r="E1289" i="11"/>
  <c r="D1289" i="11"/>
  <c r="C1289" i="11"/>
  <c r="B1289" i="11"/>
  <c r="Q1288" i="11"/>
  <c r="P1288" i="11"/>
  <c r="O1288" i="11"/>
  <c r="N1288" i="11"/>
  <c r="M1288" i="11"/>
  <c r="L1288" i="11"/>
  <c r="K1288" i="11"/>
  <c r="J1288" i="11"/>
  <c r="I1288" i="11"/>
  <c r="H1288" i="11"/>
  <c r="G1288" i="11"/>
  <c r="F1288" i="11"/>
  <c r="E1288" i="11"/>
  <c r="D1288" i="11"/>
  <c r="C1288" i="11"/>
  <c r="B1288" i="11"/>
  <c r="Q1287" i="11"/>
  <c r="P1287" i="11"/>
  <c r="O1287" i="11"/>
  <c r="N1287" i="11"/>
  <c r="M1287" i="11"/>
  <c r="L1287" i="11"/>
  <c r="K1287" i="11"/>
  <c r="J1287" i="11"/>
  <c r="I1287" i="11"/>
  <c r="H1287" i="11"/>
  <c r="G1287" i="11"/>
  <c r="F1287" i="11"/>
  <c r="E1287" i="11"/>
  <c r="D1287" i="11"/>
  <c r="C1287" i="11"/>
  <c r="B1287" i="11"/>
  <c r="Q1286" i="11"/>
  <c r="P1286" i="11"/>
  <c r="O1286" i="11"/>
  <c r="N1286" i="11"/>
  <c r="M1286" i="11"/>
  <c r="L1286" i="11"/>
  <c r="K1286" i="11"/>
  <c r="J1286" i="11"/>
  <c r="I1286" i="11"/>
  <c r="H1286" i="11"/>
  <c r="G1286" i="11"/>
  <c r="F1286" i="11"/>
  <c r="E1286" i="11"/>
  <c r="D1286" i="11"/>
  <c r="C1286" i="11"/>
  <c r="B1286" i="11"/>
  <c r="Q1285" i="11"/>
  <c r="P1285" i="11"/>
  <c r="O1285" i="11"/>
  <c r="N1285" i="11"/>
  <c r="M1285" i="11"/>
  <c r="L1285" i="11"/>
  <c r="K1285" i="11"/>
  <c r="J1285" i="11"/>
  <c r="I1285" i="11"/>
  <c r="H1285" i="11"/>
  <c r="G1285" i="11"/>
  <c r="F1285" i="11"/>
  <c r="E1285" i="11"/>
  <c r="D1285" i="11"/>
  <c r="C1285" i="11"/>
  <c r="B1285" i="11"/>
  <c r="Q1284" i="11"/>
  <c r="P1284" i="11"/>
  <c r="O1284" i="11"/>
  <c r="N1284" i="11"/>
  <c r="M1284" i="11"/>
  <c r="L1284" i="11"/>
  <c r="K1284" i="11"/>
  <c r="J1284" i="11"/>
  <c r="I1284" i="11"/>
  <c r="H1284" i="11"/>
  <c r="G1284" i="11"/>
  <c r="F1284" i="11"/>
  <c r="E1284" i="11"/>
  <c r="D1284" i="11"/>
  <c r="C1284" i="11"/>
  <c r="B1284" i="11"/>
  <c r="Q1283" i="11"/>
  <c r="P1283" i="11"/>
  <c r="O1283" i="11"/>
  <c r="N1283" i="11"/>
  <c r="M1283" i="11"/>
  <c r="L1283" i="11"/>
  <c r="K1283" i="11"/>
  <c r="J1283" i="11"/>
  <c r="I1283" i="11"/>
  <c r="H1283" i="11"/>
  <c r="G1283" i="11"/>
  <c r="F1283" i="11"/>
  <c r="E1283" i="11"/>
  <c r="D1283" i="11"/>
  <c r="C1283" i="11"/>
  <c r="B1283" i="11"/>
  <c r="Q1282" i="11"/>
  <c r="P1282" i="11"/>
  <c r="O1282" i="11"/>
  <c r="N1282" i="11"/>
  <c r="M1282" i="11"/>
  <c r="L1282" i="11"/>
  <c r="K1282" i="11"/>
  <c r="J1282" i="11"/>
  <c r="I1282" i="11"/>
  <c r="H1282" i="11"/>
  <c r="G1282" i="11"/>
  <c r="F1282" i="11"/>
  <c r="E1282" i="11"/>
  <c r="D1282" i="11"/>
  <c r="C1282" i="11"/>
  <c r="B1282" i="11"/>
  <c r="Q1281" i="11"/>
  <c r="P1281" i="11"/>
  <c r="O1281" i="11"/>
  <c r="N1281" i="11"/>
  <c r="M1281" i="11"/>
  <c r="L1281" i="11"/>
  <c r="K1281" i="11"/>
  <c r="J1281" i="11"/>
  <c r="I1281" i="11"/>
  <c r="H1281" i="11"/>
  <c r="G1281" i="11"/>
  <c r="F1281" i="11"/>
  <c r="E1281" i="11"/>
  <c r="D1281" i="11"/>
  <c r="C1281" i="11"/>
  <c r="B1281" i="11"/>
  <c r="Q1280" i="11"/>
  <c r="P1280" i="11"/>
  <c r="O1280" i="11"/>
  <c r="N1280" i="11"/>
  <c r="M1280" i="11"/>
  <c r="L1280" i="11"/>
  <c r="K1280" i="11"/>
  <c r="J1280" i="11"/>
  <c r="I1280" i="11"/>
  <c r="H1280" i="11"/>
  <c r="G1280" i="11"/>
  <c r="F1280" i="11"/>
  <c r="E1280" i="11"/>
  <c r="D1280" i="11"/>
  <c r="C1280" i="11"/>
  <c r="B1280" i="11"/>
  <c r="Q1279" i="11"/>
  <c r="P1279" i="11"/>
  <c r="O1279" i="11"/>
  <c r="N1279" i="11"/>
  <c r="M1279" i="11"/>
  <c r="L1279" i="11"/>
  <c r="K1279" i="11"/>
  <c r="J1279" i="11"/>
  <c r="I1279" i="11"/>
  <c r="H1279" i="11"/>
  <c r="G1279" i="11"/>
  <c r="F1279" i="11"/>
  <c r="E1279" i="11"/>
  <c r="D1279" i="11"/>
  <c r="C1279" i="11"/>
  <c r="B1279" i="11"/>
  <c r="Q1278" i="11"/>
  <c r="P1278" i="11"/>
  <c r="O1278" i="11"/>
  <c r="N1278" i="11"/>
  <c r="M1278" i="11"/>
  <c r="L1278" i="11"/>
  <c r="K1278" i="11"/>
  <c r="J1278" i="11"/>
  <c r="I1278" i="11"/>
  <c r="H1278" i="11"/>
  <c r="G1278" i="11"/>
  <c r="F1278" i="11"/>
  <c r="E1278" i="11"/>
  <c r="D1278" i="11"/>
  <c r="C1278" i="11"/>
  <c r="B1278" i="11"/>
  <c r="Q1277" i="11"/>
  <c r="P1277" i="11"/>
  <c r="O1277" i="11"/>
  <c r="N1277" i="11"/>
  <c r="M1277" i="11"/>
  <c r="L1277" i="11"/>
  <c r="K1277" i="11"/>
  <c r="J1277" i="11"/>
  <c r="I1277" i="11"/>
  <c r="H1277" i="11"/>
  <c r="G1277" i="11"/>
  <c r="F1277" i="11"/>
  <c r="E1277" i="11"/>
  <c r="D1277" i="11"/>
  <c r="C1277" i="11"/>
  <c r="B1277" i="11"/>
  <c r="Q1276" i="11"/>
  <c r="P1276" i="11"/>
  <c r="O1276" i="11"/>
  <c r="N1276" i="11"/>
  <c r="M1276" i="11"/>
  <c r="L1276" i="11"/>
  <c r="K1276" i="11"/>
  <c r="J1276" i="11"/>
  <c r="I1276" i="11"/>
  <c r="H1276" i="11"/>
  <c r="G1276" i="11"/>
  <c r="F1276" i="11"/>
  <c r="E1276" i="11"/>
  <c r="D1276" i="11"/>
  <c r="C1276" i="11"/>
  <c r="B1276" i="11"/>
  <c r="Q1275" i="11"/>
  <c r="P1275" i="11"/>
  <c r="O1275" i="11"/>
  <c r="N1275" i="11"/>
  <c r="M1275" i="11"/>
  <c r="L1275" i="11"/>
  <c r="K1275" i="11"/>
  <c r="J1275" i="11"/>
  <c r="I1275" i="11"/>
  <c r="H1275" i="11"/>
  <c r="G1275" i="11"/>
  <c r="F1275" i="11"/>
  <c r="E1275" i="11"/>
  <c r="D1275" i="11"/>
  <c r="C1275" i="11"/>
  <c r="B1275" i="11"/>
  <c r="Q1274" i="11"/>
  <c r="P1274" i="11"/>
  <c r="O1274" i="11"/>
  <c r="N1274" i="11"/>
  <c r="M1274" i="11"/>
  <c r="L1274" i="11"/>
  <c r="K1274" i="11"/>
  <c r="J1274" i="11"/>
  <c r="I1274" i="11"/>
  <c r="H1274" i="11"/>
  <c r="G1274" i="11"/>
  <c r="F1274" i="11"/>
  <c r="E1274" i="11"/>
  <c r="D1274" i="11"/>
  <c r="C1274" i="11"/>
  <c r="B1274" i="11"/>
  <c r="Q1273" i="11"/>
  <c r="P1273" i="11"/>
  <c r="O1273" i="11"/>
  <c r="N1273" i="11"/>
  <c r="M1273" i="11"/>
  <c r="L1273" i="11"/>
  <c r="K1273" i="11"/>
  <c r="J1273" i="11"/>
  <c r="I1273" i="11"/>
  <c r="H1273" i="11"/>
  <c r="G1273" i="11"/>
  <c r="F1273" i="11"/>
  <c r="E1273" i="11"/>
  <c r="D1273" i="11"/>
  <c r="C1273" i="11"/>
  <c r="B1273" i="11"/>
  <c r="Q1272" i="11"/>
  <c r="P1272" i="11"/>
  <c r="O1272" i="11"/>
  <c r="N1272" i="11"/>
  <c r="M1272" i="11"/>
  <c r="L1272" i="11"/>
  <c r="K1272" i="11"/>
  <c r="J1272" i="11"/>
  <c r="I1272" i="11"/>
  <c r="H1272" i="11"/>
  <c r="G1272" i="11"/>
  <c r="F1272" i="11"/>
  <c r="E1272" i="11"/>
  <c r="D1272" i="11"/>
  <c r="C1272" i="11"/>
  <c r="B1272" i="11"/>
  <c r="Q1271" i="11"/>
  <c r="P1271" i="11"/>
  <c r="O1271" i="11"/>
  <c r="N1271" i="11"/>
  <c r="M1271" i="11"/>
  <c r="L1271" i="11"/>
  <c r="K1271" i="11"/>
  <c r="J1271" i="11"/>
  <c r="I1271" i="11"/>
  <c r="H1271" i="11"/>
  <c r="G1271" i="11"/>
  <c r="F1271" i="11"/>
  <c r="E1271" i="11"/>
  <c r="D1271" i="11"/>
  <c r="C1271" i="11"/>
  <c r="B1271" i="11"/>
  <c r="Q1270" i="11"/>
  <c r="P1270" i="11"/>
  <c r="O1270" i="11"/>
  <c r="N1270" i="11"/>
  <c r="M1270" i="11"/>
  <c r="L1270" i="11"/>
  <c r="K1270" i="11"/>
  <c r="J1270" i="11"/>
  <c r="I1270" i="11"/>
  <c r="H1270" i="11"/>
  <c r="G1270" i="11"/>
  <c r="F1270" i="11"/>
  <c r="E1270" i="11"/>
  <c r="D1270" i="11"/>
  <c r="C1270" i="11"/>
  <c r="B1270" i="11"/>
  <c r="Q1269" i="11"/>
  <c r="P1269" i="11"/>
  <c r="O1269" i="11"/>
  <c r="N1269" i="11"/>
  <c r="M1269" i="11"/>
  <c r="L1269" i="11"/>
  <c r="K1269" i="11"/>
  <c r="J1269" i="11"/>
  <c r="I1269" i="11"/>
  <c r="H1269" i="11"/>
  <c r="G1269" i="11"/>
  <c r="F1269" i="11"/>
  <c r="E1269" i="11"/>
  <c r="D1269" i="11"/>
  <c r="C1269" i="11"/>
  <c r="B1269" i="11"/>
  <c r="Q1268" i="11"/>
  <c r="P1268" i="11"/>
  <c r="O1268" i="11"/>
  <c r="N1268" i="11"/>
  <c r="M1268" i="11"/>
  <c r="L1268" i="11"/>
  <c r="K1268" i="11"/>
  <c r="J1268" i="11"/>
  <c r="I1268" i="11"/>
  <c r="H1268" i="11"/>
  <c r="G1268" i="11"/>
  <c r="F1268" i="11"/>
  <c r="E1268" i="11"/>
  <c r="D1268" i="11"/>
  <c r="C1268" i="11"/>
  <c r="B1268" i="11"/>
  <c r="Q1267" i="11"/>
  <c r="P1267" i="11"/>
  <c r="O1267" i="11"/>
  <c r="N1267" i="11"/>
  <c r="M1267" i="11"/>
  <c r="L1267" i="11"/>
  <c r="K1267" i="11"/>
  <c r="J1267" i="11"/>
  <c r="I1267" i="11"/>
  <c r="H1267" i="11"/>
  <c r="G1267" i="11"/>
  <c r="F1267" i="11"/>
  <c r="E1267" i="11"/>
  <c r="D1267" i="11"/>
  <c r="C1267" i="11"/>
  <c r="B1267" i="11"/>
  <c r="Q1266" i="11"/>
  <c r="P1266" i="11"/>
  <c r="O1266" i="11"/>
  <c r="N1266" i="11"/>
  <c r="M1266" i="11"/>
  <c r="L1266" i="11"/>
  <c r="K1266" i="11"/>
  <c r="J1266" i="11"/>
  <c r="I1266" i="11"/>
  <c r="H1266" i="11"/>
  <c r="G1266" i="11"/>
  <c r="F1266" i="11"/>
  <c r="E1266" i="11"/>
  <c r="D1266" i="11"/>
  <c r="C1266" i="11"/>
  <c r="B1266" i="11"/>
  <c r="Q1265" i="11"/>
  <c r="P1265" i="11"/>
  <c r="O1265" i="11"/>
  <c r="N1265" i="11"/>
  <c r="M1265" i="11"/>
  <c r="L1265" i="11"/>
  <c r="K1265" i="11"/>
  <c r="J1265" i="11"/>
  <c r="I1265" i="11"/>
  <c r="H1265" i="11"/>
  <c r="G1265" i="11"/>
  <c r="F1265" i="11"/>
  <c r="E1265" i="11"/>
  <c r="D1265" i="11"/>
  <c r="C1265" i="11"/>
  <c r="B1265" i="11"/>
  <c r="Q1264" i="11"/>
  <c r="P1264" i="11"/>
  <c r="O1264" i="11"/>
  <c r="N1264" i="11"/>
  <c r="M1264" i="11"/>
  <c r="L1264" i="11"/>
  <c r="K1264" i="11"/>
  <c r="J1264" i="11"/>
  <c r="I1264" i="11"/>
  <c r="H1264" i="11"/>
  <c r="G1264" i="11"/>
  <c r="F1264" i="11"/>
  <c r="E1264" i="11"/>
  <c r="D1264" i="11"/>
  <c r="C1264" i="11"/>
  <c r="B1264" i="11"/>
  <c r="Q1263" i="11"/>
  <c r="P1263" i="11"/>
  <c r="O1263" i="11"/>
  <c r="N1263" i="11"/>
  <c r="M1263" i="11"/>
  <c r="L1263" i="11"/>
  <c r="K1263" i="11"/>
  <c r="J1263" i="11"/>
  <c r="I1263" i="11"/>
  <c r="H1263" i="11"/>
  <c r="G1263" i="11"/>
  <c r="F1263" i="11"/>
  <c r="E1263" i="11"/>
  <c r="D1263" i="11"/>
  <c r="C1263" i="11"/>
  <c r="B1263" i="11"/>
  <c r="Q1262" i="11"/>
  <c r="P1262" i="11"/>
  <c r="O1262" i="11"/>
  <c r="N1262" i="11"/>
  <c r="M1262" i="11"/>
  <c r="L1262" i="11"/>
  <c r="K1262" i="11"/>
  <c r="J1262" i="11"/>
  <c r="I1262" i="11"/>
  <c r="H1262" i="11"/>
  <c r="G1262" i="11"/>
  <c r="F1262" i="11"/>
  <c r="E1262" i="11"/>
  <c r="D1262" i="11"/>
  <c r="C1262" i="11"/>
  <c r="B1262" i="11"/>
  <c r="Q1261" i="11"/>
  <c r="P1261" i="11"/>
  <c r="O1261" i="11"/>
  <c r="N1261" i="11"/>
  <c r="M1261" i="11"/>
  <c r="L1261" i="11"/>
  <c r="K1261" i="11"/>
  <c r="J1261" i="11"/>
  <c r="I1261" i="11"/>
  <c r="H1261" i="11"/>
  <c r="G1261" i="11"/>
  <c r="F1261" i="11"/>
  <c r="E1261" i="11"/>
  <c r="D1261" i="11"/>
  <c r="C1261" i="11"/>
  <c r="B1261" i="11"/>
  <c r="Q1260" i="11"/>
  <c r="P1260" i="11"/>
  <c r="O1260" i="11"/>
  <c r="N1260" i="11"/>
  <c r="M1260" i="11"/>
  <c r="L1260" i="11"/>
  <c r="K1260" i="11"/>
  <c r="J1260" i="11"/>
  <c r="I1260" i="11"/>
  <c r="H1260" i="11"/>
  <c r="G1260" i="11"/>
  <c r="F1260" i="11"/>
  <c r="E1260" i="11"/>
  <c r="D1260" i="11"/>
  <c r="C1260" i="11"/>
  <c r="B1260" i="11"/>
  <c r="Q1259" i="11"/>
  <c r="P1259" i="11"/>
  <c r="O1259" i="11"/>
  <c r="N1259" i="11"/>
  <c r="M1259" i="11"/>
  <c r="L1259" i="11"/>
  <c r="K1259" i="11"/>
  <c r="J1259" i="11"/>
  <c r="I1259" i="11"/>
  <c r="H1259" i="11"/>
  <c r="G1259" i="11"/>
  <c r="F1259" i="11"/>
  <c r="E1259" i="11"/>
  <c r="D1259" i="11"/>
  <c r="C1259" i="11"/>
  <c r="B1259" i="11"/>
  <c r="Q1258" i="11"/>
  <c r="P1258" i="11"/>
  <c r="O1258" i="11"/>
  <c r="N1258" i="11"/>
  <c r="M1258" i="11"/>
  <c r="L1258" i="11"/>
  <c r="K1258" i="11"/>
  <c r="J1258" i="11"/>
  <c r="I1258" i="11"/>
  <c r="H1258" i="11"/>
  <c r="G1258" i="11"/>
  <c r="F1258" i="11"/>
  <c r="E1258" i="11"/>
  <c r="D1258" i="11"/>
  <c r="C1258" i="11"/>
  <c r="B1258" i="11"/>
  <c r="Q1257" i="11"/>
  <c r="P1257" i="11"/>
  <c r="O1257" i="11"/>
  <c r="N1257" i="11"/>
  <c r="M1257" i="11"/>
  <c r="L1257" i="11"/>
  <c r="K1257" i="11"/>
  <c r="J1257" i="11"/>
  <c r="I1257" i="11"/>
  <c r="H1257" i="11"/>
  <c r="G1257" i="11"/>
  <c r="F1257" i="11"/>
  <c r="E1257" i="11"/>
  <c r="D1257" i="11"/>
  <c r="C1257" i="11"/>
  <c r="B1257" i="11"/>
  <c r="Q1256" i="11"/>
  <c r="P1256" i="11"/>
  <c r="O1256" i="11"/>
  <c r="N1256" i="11"/>
  <c r="M1256" i="11"/>
  <c r="L1256" i="11"/>
  <c r="K1256" i="11"/>
  <c r="J1256" i="11"/>
  <c r="I1256" i="11"/>
  <c r="H1256" i="11"/>
  <c r="G1256" i="11"/>
  <c r="F1256" i="11"/>
  <c r="E1256" i="11"/>
  <c r="D1256" i="11"/>
  <c r="C1256" i="11"/>
  <c r="B1256" i="11"/>
  <c r="Q1255" i="11"/>
  <c r="P1255" i="11"/>
  <c r="O1255" i="11"/>
  <c r="N1255" i="11"/>
  <c r="M1255" i="11"/>
  <c r="L1255" i="11"/>
  <c r="K1255" i="11"/>
  <c r="J1255" i="11"/>
  <c r="I1255" i="11"/>
  <c r="H1255" i="11"/>
  <c r="G1255" i="11"/>
  <c r="F1255" i="11"/>
  <c r="E1255" i="11"/>
  <c r="D1255" i="11"/>
  <c r="C1255" i="11"/>
  <c r="B1255" i="11"/>
  <c r="Q1254" i="11"/>
  <c r="P1254" i="11"/>
  <c r="O1254" i="11"/>
  <c r="N1254" i="11"/>
  <c r="M1254" i="11"/>
  <c r="L1254" i="11"/>
  <c r="K1254" i="11"/>
  <c r="J1254" i="11"/>
  <c r="I1254" i="11"/>
  <c r="H1254" i="11"/>
  <c r="G1254" i="11"/>
  <c r="F1254" i="11"/>
  <c r="E1254" i="11"/>
  <c r="D1254" i="11"/>
  <c r="C1254" i="11"/>
  <c r="B1254" i="11"/>
  <c r="Q1253" i="11"/>
  <c r="P1253" i="11"/>
  <c r="O1253" i="11"/>
  <c r="N1253" i="11"/>
  <c r="M1253" i="11"/>
  <c r="L1253" i="11"/>
  <c r="K1253" i="11"/>
  <c r="J1253" i="11"/>
  <c r="I1253" i="11"/>
  <c r="H1253" i="11"/>
  <c r="G1253" i="11"/>
  <c r="F1253" i="11"/>
  <c r="E1253" i="11"/>
  <c r="D1253" i="11"/>
  <c r="C1253" i="11"/>
  <c r="B1253" i="11"/>
  <c r="Q1252" i="11"/>
  <c r="P1252" i="11"/>
  <c r="O1252" i="11"/>
  <c r="N1252" i="11"/>
  <c r="M1252" i="11"/>
  <c r="L1252" i="11"/>
  <c r="K1252" i="11"/>
  <c r="J1252" i="11"/>
  <c r="I1252" i="11"/>
  <c r="H1252" i="11"/>
  <c r="G1252" i="11"/>
  <c r="F1252" i="11"/>
  <c r="E1252" i="11"/>
  <c r="D1252" i="11"/>
  <c r="C1252" i="11"/>
  <c r="B1252" i="11"/>
  <c r="Q1251" i="11"/>
  <c r="P1251" i="11"/>
  <c r="O1251" i="11"/>
  <c r="N1251" i="11"/>
  <c r="M1251" i="11"/>
  <c r="L1251" i="11"/>
  <c r="K1251" i="11"/>
  <c r="J1251" i="11"/>
  <c r="I1251" i="11"/>
  <c r="H1251" i="11"/>
  <c r="G1251" i="11"/>
  <c r="F1251" i="11"/>
  <c r="E1251" i="11"/>
  <c r="D1251" i="11"/>
  <c r="C1251" i="11"/>
  <c r="B1251" i="11"/>
  <c r="Q1250" i="11"/>
  <c r="P1250" i="11"/>
  <c r="O1250" i="11"/>
  <c r="N1250" i="11"/>
  <c r="M1250" i="11"/>
  <c r="L1250" i="11"/>
  <c r="K1250" i="11"/>
  <c r="J1250" i="11"/>
  <c r="I1250" i="11"/>
  <c r="H1250" i="11"/>
  <c r="G1250" i="11"/>
  <c r="F1250" i="11"/>
  <c r="E1250" i="11"/>
  <c r="D1250" i="11"/>
  <c r="C1250" i="11"/>
  <c r="B1250" i="11"/>
  <c r="Q1249" i="11"/>
  <c r="P1249" i="11"/>
  <c r="O1249" i="11"/>
  <c r="N1249" i="11"/>
  <c r="M1249" i="11"/>
  <c r="L1249" i="11"/>
  <c r="K1249" i="11"/>
  <c r="J1249" i="11"/>
  <c r="I1249" i="11"/>
  <c r="H1249" i="11"/>
  <c r="G1249" i="11"/>
  <c r="F1249" i="11"/>
  <c r="E1249" i="11"/>
  <c r="D1249" i="11"/>
  <c r="C1249" i="11"/>
  <c r="B1249" i="11"/>
  <c r="Q1248" i="11"/>
  <c r="P1248" i="11"/>
  <c r="O1248" i="11"/>
  <c r="N1248" i="11"/>
  <c r="M1248" i="11"/>
  <c r="L1248" i="11"/>
  <c r="K1248" i="11"/>
  <c r="J1248" i="11"/>
  <c r="I1248" i="11"/>
  <c r="H1248" i="11"/>
  <c r="G1248" i="11"/>
  <c r="F1248" i="11"/>
  <c r="E1248" i="11"/>
  <c r="D1248" i="11"/>
  <c r="C1248" i="11"/>
  <c r="B1248" i="11"/>
  <c r="Q1247" i="11"/>
  <c r="P1247" i="11"/>
  <c r="O1247" i="11"/>
  <c r="N1247" i="11"/>
  <c r="M1247" i="11"/>
  <c r="L1247" i="11"/>
  <c r="K1247" i="11"/>
  <c r="J1247" i="11"/>
  <c r="I1247" i="11"/>
  <c r="H1247" i="11"/>
  <c r="G1247" i="11"/>
  <c r="F1247" i="11"/>
  <c r="E1247" i="11"/>
  <c r="D1247" i="11"/>
  <c r="C1247" i="11"/>
  <c r="B1247" i="11"/>
  <c r="Q1246" i="11"/>
  <c r="P1246" i="11"/>
  <c r="O1246" i="11"/>
  <c r="N1246" i="11"/>
  <c r="M1246" i="11"/>
  <c r="L1246" i="11"/>
  <c r="K1246" i="11"/>
  <c r="J1246" i="11"/>
  <c r="I1246" i="11"/>
  <c r="H1246" i="11"/>
  <c r="G1246" i="11"/>
  <c r="F1246" i="11"/>
  <c r="E1246" i="11"/>
  <c r="D1246" i="11"/>
  <c r="C1246" i="11"/>
  <c r="B1246" i="11"/>
  <c r="Q1245" i="11"/>
  <c r="P1245" i="11"/>
  <c r="O1245" i="11"/>
  <c r="N1245" i="11"/>
  <c r="M1245" i="11"/>
  <c r="L1245" i="11"/>
  <c r="K1245" i="11"/>
  <c r="J1245" i="11"/>
  <c r="I1245" i="11"/>
  <c r="H1245" i="11"/>
  <c r="G1245" i="11"/>
  <c r="F1245" i="11"/>
  <c r="E1245" i="11"/>
  <c r="D1245" i="11"/>
  <c r="C1245" i="11"/>
  <c r="B1245" i="11"/>
  <c r="Q1244" i="11"/>
  <c r="P1244" i="11"/>
  <c r="O1244" i="11"/>
  <c r="N1244" i="11"/>
  <c r="M1244" i="11"/>
  <c r="L1244" i="11"/>
  <c r="K1244" i="11"/>
  <c r="J1244" i="11"/>
  <c r="I1244" i="11"/>
  <c r="H1244" i="11"/>
  <c r="G1244" i="11"/>
  <c r="F1244" i="11"/>
  <c r="E1244" i="11"/>
  <c r="D1244" i="11"/>
  <c r="C1244" i="11"/>
  <c r="B1244" i="11"/>
  <c r="Q1243" i="11"/>
  <c r="P1243" i="11"/>
  <c r="O1243" i="11"/>
  <c r="N1243" i="11"/>
  <c r="M1243" i="11"/>
  <c r="L1243" i="11"/>
  <c r="K1243" i="11"/>
  <c r="J1243" i="11"/>
  <c r="I1243" i="11"/>
  <c r="H1243" i="11"/>
  <c r="G1243" i="11"/>
  <c r="F1243" i="11"/>
  <c r="E1243" i="11"/>
  <c r="D1243" i="11"/>
  <c r="C1243" i="11"/>
  <c r="B1243" i="11"/>
  <c r="Q1242" i="11"/>
  <c r="P1242" i="11"/>
  <c r="O1242" i="11"/>
  <c r="N1242" i="11"/>
  <c r="M1242" i="11"/>
  <c r="L1242" i="11"/>
  <c r="K1242" i="11"/>
  <c r="J1242" i="11"/>
  <c r="I1242" i="11"/>
  <c r="H1242" i="11"/>
  <c r="G1242" i="11"/>
  <c r="F1242" i="11"/>
  <c r="E1242" i="11"/>
  <c r="D1242" i="11"/>
  <c r="C1242" i="11"/>
  <c r="B1242" i="11"/>
  <c r="Q1241" i="11"/>
  <c r="P1241" i="11"/>
  <c r="O1241" i="11"/>
  <c r="N1241" i="11"/>
  <c r="M1241" i="11"/>
  <c r="L1241" i="11"/>
  <c r="K1241" i="11"/>
  <c r="J1241" i="11"/>
  <c r="I1241" i="11"/>
  <c r="H1241" i="11"/>
  <c r="G1241" i="11"/>
  <c r="F1241" i="11"/>
  <c r="E1241" i="11"/>
  <c r="D1241" i="11"/>
  <c r="C1241" i="11"/>
  <c r="B1241" i="11"/>
  <c r="Q1240" i="11"/>
  <c r="P1240" i="11"/>
  <c r="O1240" i="11"/>
  <c r="N1240" i="11"/>
  <c r="M1240" i="11"/>
  <c r="L1240" i="11"/>
  <c r="K1240" i="11"/>
  <c r="J1240" i="11"/>
  <c r="I1240" i="11"/>
  <c r="H1240" i="11"/>
  <c r="G1240" i="11"/>
  <c r="F1240" i="11"/>
  <c r="E1240" i="11"/>
  <c r="D1240" i="11"/>
  <c r="C1240" i="11"/>
  <c r="B1240" i="11"/>
  <c r="Q1239" i="11"/>
  <c r="P1239" i="11"/>
  <c r="O1239" i="11"/>
  <c r="N1239" i="11"/>
  <c r="M1239" i="11"/>
  <c r="L1239" i="11"/>
  <c r="K1239" i="11"/>
  <c r="J1239" i="11"/>
  <c r="I1239" i="11"/>
  <c r="H1239" i="11"/>
  <c r="G1239" i="11"/>
  <c r="F1239" i="11"/>
  <c r="E1239" i="11"/>
  <c r="D1239" i="11"/>
  <c r="C1239" i="11"/>
  <c r="B1239" i="11"/>
  <c r="Q1238" i="11"/>
  <c r="P1238" i="11"/>
  <c r="O1238" i="11"/>
  <c r="N1238" i="11"/>
  <c r="M1238" i="11"/>
  <c r="L1238" i="11"/>
  <c r="K1238" i="11"/>
  <c r="J1238" i="11"/>
  <c r="I1238" i="11"/>
  <c r="H1238" i="11"/>
  <c r="G1238" i="11"/>
  <c r="F1238" i="11"/>
  <c r="E1238" i="11"/>
  <c r="D1238" i="11"/>
  <c r="C1238" i="11"/>
  <c r="B1238" i="11"/>
  <c r="Q1237" i="11"/>
  <c r="P1237" i="11"/>
  <c r="O1237" i="11"/>
  <c r="N1237" i="11"/>
  <c r="M1237" i="11"/>
  <c r="L1237" i="11"/>
  <c r="K1237" i="11"/>
  <c r="J1237" i="11"/>
  <c r="I1237" i="11"/>
  <c r="H1237" i="11"/>
  <c r="G1237" i="11"/>
  <c r="F1237" i="11"/>
  <c r="E1237" i="11"/>
  <c r="D1237" i="11"/>
  <c r="C1237" i="11"/>
  <c r="B1237" i="11"/>
  <c r="Q1236" i="11"/>
  <c r="P1236" i="11"/>
  <c r="O1236" i="11"/>
  <c r="N1236" i="11"/>
  <c r="M1236" i="11"/>
  <c r="L1236" i="11"/>
  <c r="K1236" i="11"/>
  <c r="J1236" i="11"/>
  <c r="I1236" i="11"/>
  <c r="H1236" i="11"/>
  <c r="G1236" i="11"/>
  <c r="F1236" i="11"/>
  <c r="E1236" i="11"/>
  <c r="D1236" i="11"/>
  <c r="C1236" i="11"/>
  <c r="B1236" i="11"/>
  <c r="Q1235" i="11"/>
  <c r="P1235" i="11"/>
  <c r="O1235" i="11"/>
  <c r="N1235" i="11"/>
  <c r="M1235" i="11"/>
  <c r="L1235" i="11"/>
  <c r="K1235" i="11"/>
  <c r="J1235" i="11"/>
  <c r="I1235" i="11"/>
  <c r="H1235" i="11"/>
  <c r="G1235" i="11"/>
  <c r="F1235" i="11"/>
  <c r="E1235" i="11"/>
  <c r="D1235" i="11"/>
  <c r="C1235" i="11"/>
  <c r="B1235" i="11"/>
  <c r="Q1234" i="11"/>
  <c r="P1234" i="11"/>
  <c r="O1234" i="11"/>
  <c r="N1234" i="11"/>
  <c r="M1234" i="11"/>
  <c r="L1234" i="11"/>
  <c r="K1234" i="11"/>
  <c r="J1234" i="11"/>
  <c r="I1234" i="11"/>
  <c r="H1234" i="11"/>
  <c r="G1234" i="11"/>
  <c r="F1234" i="11"/>
  <c r="E1234" i="11"/>
  <c r="D1234" i="11"/>
  <c r="C1234" i="11"/>
  <c r="B1234" i="11"/>
  <c r="Q1233" i="11"/>
  <c r="P1233" i="11"/>
  <c r="O1233" i="11"/>
  <c r="N1233" i="11"/>
  <c r="M1233" i="11"/>
  <c r="L1233" i="11"/>
  <c r="K1233" i="11"/>
  <c r="J1233" i="11"/>
  <c r="I1233" i="11"/>
  <c r="H1233" i="11"/>
  <c r="G1233" i="11"/>
  <c r="F1233" i="11"/>
  <c r="E1233" i="11"/>
  <c r="D1233" i="11"/>
  <c r="C1233" i="11"/>
  <c r="B1233" i="11"/>
  <c r="Q1232" i="11"/>
  <c r="P1232" i="11"/>
  <c r="O1232" i="11"/>
  <c r="N1232" i="11"/>
  <c r="M1232" i="11"/>
  <c r="L1232" i="11"/>
  <c r="K1232" i="11"/>
  <c r="J1232" i="11"/>
  <c r="I1232" i="11"/>
  <c r="H1232" i="11"/>
  <c r="G1232" i="11"/>
  <c r="F1232" i="11"/>
  <c r="E1232" i="11"/>
  <c r="D1232" i="11"/>
  <c r="C1232" i="11"/>
  <c r="B1232" i="11"/>
  <c r="Q1231" i="11"/>
  <c r="P1231" i="11"/>
  <c r="O1231" i="11"/>
  <c r="N1231" i="11"/>
  <c r="M1231" i="11"/>
  <c r="L1231" i="11"/>
  <c r="K1231" i="11"/>
  <c r="J1231" i="11"/>
  <c r="I1231" i="11"/>
  <c r="H1231" i="11"/>
  <c r="G1231" i="11"/>
  <c r="F1231" i="11"/>
  <c r="E1231" i="11"/>
  <c r="D1231" i="11"/>
  <c r="C1231" i="11"/>
  <c r="B1231" i="11"/>
  <c r="Q1230" i="11"/>
  <c r="P1230" i="11"/>
  <c r="O1230" i="11"/>
  <c r="N1230" i="11"/>
  <c r="M1230" i="11"/>
  <c r="L1230" i="11"/>
  <c r="K1230" i="11"/>
  <c r="J1230" i="11"/>
  <c r="I1230" i="11"/>
  <c r="H1230" i="11"/>
  <c r="G1230" i="11"/>
  <c r="F1230" i="11"/>
  <c r="E1230" i="11"/>
  <c r="D1230" i="11"/>
  <c r="C1230" i="11"/>
  <c r="B1230" i="11"/>
  <c r="Q1229" i="11"/>
  <c r="P1229" i="11"/>
  <c r="O1229" i="11"/>
  <c r="N1229" i="11"/>
  <c r="M1229" i="11"/>
  <c r="L1229" i="11"/>
  <c r="K1229" i="11"/>
  <c r="J1229" i="11"/>
  <c r="I1229" i="11"/>
  <c r="H1229" i="11"/>
  <c r="G1229" i="11"/>
  <c r="F1229" i="11"/>
  <c r="E1229" i="11"/>
  <c r="D1229" i="11"/>
  <c r="C1229" i="11"/>
  <c r="B1229" i="11"/>
  <c r="Q1228" i="11"/>
  <c r="P1228" i="11"/>
  <c r="O1228" i="11"/>
  <c r="N1228" i="11"/>
  <c r="M1228" i="11"/>
  <c r="L1228" i="11"/>
  <c r="K1228" i="11"/>
  <c r="J1228" i="11"/>
  <c r="I1228" i="11"/>
  <c r="H1228" i="11"/>
  <c r="G1228" i="11"/>
  <c r="F1228" i="11"/>
  <c r="E1228" i="11"/>
  <c r="D1228" i="11"/>
  <c r="C1228" i="11"/>
  <c r="B1228" i="11"/>
  <c r="Q1227" i="11"/>
  <c r="P1227" i="11"/>
  <c r="O1227" i="11"/>
  <c r="N1227" i="11"/>
  <c r="M1227" i="11"/>
  <c r="L1227" i="11"/>
  <c r="K1227" i="11"/>
  <c r="J1227" i="11"/>
  <c r="I1227" i="11"/>
  <c r="H1227" i="11"/>
  <c r="G1227" i="11"/>
  <c r="F1227" i="11"/>
  <c r="E1227" i="11"/>
  <c r="D1227" i="11"/>
  <c r="C1227" i="11"/>
  <c r="B1227" i="11"/>
  <c r="Q1226" i="11"/>
  <c r="P1226" i="11"/>
  <c r="O1226" i="11"/>
  <c r="N1226" i="11"/>
  <c r="M1226" i="11"/>
  <c r="L1226" i="11"/>
  <c r="K1226" i="11"/>
  <c r="J1226" i="11"/>
  <c r="I1226" i="11"/>
  <c r="H1226" i="11"/>
  <c r="G1226" i="11"/>
  <c r="F1226" i="11"/>
  <c r="E1226" i="11"/>
  <c r="D1226" i="11"/>
  <c r="C1226" i="11"/>
  <c r="B1226" i="11"/>
  <c r="Q1225" i="11"/>
  <c r="P1225" i="11"/>
  <c r="O1225" i="11"/>
  <c r="N1225" i="11"/>
  <c r="M1225" i="11"/>
  <c r="L1225" i="11"/>
  <c r="K1225" i="11"/>
  <c r="J1225" i="11"/>
  <c r="I1225" i="11"/>
  <c r="H1225" i="11"/>
  <c r="G1225" i="11"/>
  <c r="F1225" i="11"/>
  <c r="E1225" i="11"/>
  <c r="D1225" i="11"/>
  <c r="C1225" i="11"/>
  <c r="B1225" i="11"/>
  <c r="Q1224" i="11"/>
  <c r="P1224" i="11"/>
  <c r="O1224" i="11"/>
  <c r="N1224" i="11"/>
  <c r="M1224" i="11"/>
  <c r="L1224" i="11"/>
  <c r="K1224" i="11"/>
  <c r="J1224" i="11"/>
  <c r="I1224" i="11"/>
  <c r="H1224" i="11"/>
  <c r="G1224" i="11"/>
  <c r="F1224" i="11"/>
  <c r="E1224" i="11"/>
  <c r="D1224" i="11"/>
  <c r="C1224" i="11"/>
  <c r="B1224" i="11"/>
  <c r="Q1223" i="11"/>
  <c r="P1223" i="11"/>
  <c r="O1223" i="11"/>
  <c r="N1223" i="11"/>
  <c r="M1223" i="11"/>
  <c r="L1223" i="11"/>
  <c r="K1223" i="11"/>
  <c r="J1223" i="11"/>
  <c r="I1223" i="11"/>
  <c r="H1223" i="11"/>
  <c r="G1223" i="11"/>
  <c r="F1223" i="11"/>
  <c r="E1223" i="11"/>
  <c r="D1223" i="11"/>
  <c r="C1223" i="11"/>
  <c r="B1223" i="11"/>
  <c r="Q1222" i="11"/>
  <c r="P1222" i="11"/>
  <c r="O1222" i="11"/>
  <c r="N1222" i="11"/>
  <c r="M1222" i="11"/>
  <c r="L1222" i="11"/>
  <c r="K1222" i="11"/>
  <c r="J1222" i="11"/>
  <c r="I1222" i="11"/>
  <c r="H1222" i="11"/>
  <c r="G1222" i="11"/>
  <c r="F1222" i="11"/>
  <c r="E1222" i="11"/>
  <c r="D1222" i="11"/>
  <c r="C1222" i="11"/>
  <c r="B1222" i="11"/>
  <c r="Q1221" i="11"/>
  <c r="P1221" i="11"/>
  <c r="O1221" i="11"/>
  <c r="N1221" i="11"/>
  <c r="M1221" i="11"/>
  <c r="L1221" i="11"/>
  <c r="K1221" i="11"/>
  <c r="J1221" i="11"/>
  <c r="I1221" i="11"/>
  <c r="H1221" i="11"/>
  <c r="G1221" i="11"/>
  <c r="F1221" i="11"/>
  <c r="E1221" i="11"/>
  <c r="D1221" i="11"/>
  <c r="C1221" i="11"/>
  <c r="B1221" i="11"/>
  <c r="Q1220" i="11"/>
  <c r="P1220" i="11"/>
  <c r="O1220" i="11"/>
  <c r="N1220" i="11"/>
  <c r="M1220" i="11"/>
  <c r="L1220" i="11"/>
  <c r="K1220" i="11"/>
  <c r="J1220" i="11"/>
  <c r="I1220" i="11"/>
  <c r="H1220" i="11"/>
  <c r="G1220" i="11"/>
  <c r="F1220" i="11"/>
  <c r="E1220" i="11"/>
  <c r="D1220" i="11"/>
  <c r="C1220" i="11"/>
  <c r="B1220" i="11"/>
  <c r="Q1219" i="11"/>
  <c r="P1219" i="11"/>
  <c r="O1219" i="11"/>
  <c r="N1219" i="11"/>
  <c r="M1219" i="11"/>
  <c r="L1219" i="11"/>
  <c r="K1219" i="11"/>
  <c r="J1219" i="11"/>
  <c r="I1219" i="11"/>
  <c r="H1219" i="11"/>
  <c r="G1219" i="11"/>
  <c r="F1219" i="11"/>
  <c r="E1219" i="11"/>
  <c r="D1219" i="11"/>
  <c r="C1219" i="11"/>
  <c r="B1219" i="11"/>
  <c r="Q1218" i="11"/>
  <c r="P1218" i="11"/>
  <c r="O1218" i="11"/>
  <c r="N1218" i="11"/>
  <c r="M1218" i="11"/>
  <c r="L1218" i="11"/>
  <c r="K1218" i="11"/>
  <c r="J1218" i="11"/>
  <c r="I1218" i="11"/>
  <c r="H1218" i="11"/>
  <c r="G1218" i="11"/>
  <c r="F1218" i="11"/>
  <c r="E1218" i="11"/>
  <c r="D1218" i="11"/>
  <c r="C1218" i="11"/>
  <c r="B1218" i="11"/>
  <c r="Q1217" i="11"/>
  <c r="P1217" i="11"/>
  <c r="O1217" i="11"/>
  <c r="N1217" i="11"/>
  <c r="M1217" i="11"/>
  <c r="L1217" i="11"/>
  <c r="K1217" i="11"/>
  <c r="J1217" i="11"/>
  <c r="I1217" i="11"/>
  <c r="H1217" i="11"/>
  <c r="G1217" i="11"/>
  <c r="F1217" i="11"/>
  <c r="E1217" i="11"/>
  <c r="D1217" i="11"/>
  <c r="C1217" i="11"/>
  <c r="B1217" i="11"/>
  <c r="Q1216" i="11"/>
  <c r="P1216" i="11"/>
  <c r="O1216" i="11"/>
  <c r="N1216" i="11"/>
  <c r="M1216" i="11"/>
  <c r="L1216" i="11"/>
  <c r="K1216" i="11"/>
  <c r="J1216" i="11"/>
  <c r="I1216" i="11"/>
  <c r="H1216" i="11"/>
  <c r="G1216" i="11"/>
  <c r="F1216" i="11"/>
  <c r="E1216" i="11"/>
  <c r="D1216" i="11"/>
  <c r="C1216" i="11"/>
  <c r="B1216" i="11"/>
  <c r="Q1215" i="11"/>
  <c r="P1215" i="11"/>
  <c r="O1215" i="11"/>
  <c r="N1215" i="11"/>
  <c r="M1215" i="11"/>
  <c r="L1215" i="11"/>
  <c r="K1215" i="11"/>
  <c r="J1215" i="11"/>
  <c r="I1215" i="11"/>
  <c r="H1215" i="11"/>
  <c r="G1215" i="11"/>
  <c r="F1215" i="11"/>
  <c r="E1215" i="11"/>
  <c r="D1215" i="11"/>
  <c r="C1215" i="11"/>
  <c r="B1215" i="11"/>
  <c r="Q1214" i="11"/>
  <c r="P1214" i="11"/>
  <c r="O1214" i="11"/>
  <c r="N1214" i="11"/>
  <c r="M1214" i="11"/>
  <c r="L1214" i="11"/>
  <c r="K1214" i="11"/>
  <c r="J1214" i="11"/>
  <c r="I1214" i="11"/>
  <c r="H1214" i="11"/>
  <c r="G1214" i="11"/>
  <c r="F1214" i="11"/>
  <c r="E1214" i="11"/>
  <c r="D1214" i="11"/>
  <c r="C1214" i="11"/>
  <c r="B1214" i="11"/>
  <c r="Q1213" i="11"/>
  <c r="P1213" i="11"/>
  <c r="O1213" i="11"/>
  <c r="N1213" i="11"/>
  <c r="M1213" i="11"/>
  <c r="L1213" i="11"/>
  <c r="K1213" i="11"/>
  <c r="J1213" i="11"/>
  <c r="I1213" i="11"/>
  <c r="H1213" i="11"/>
  <c r="G1213" i="11"/>
  <c r="F1213" i="11"/>
  <c r="E1213" i="11"/>
  <c r="D1213" i="11"/>
  <c r="C1213" i="11"/>
  <c r="B1213" i="11"/>
  <c r="Q1212" i="11"/>
  <c r="P1212" i="11"/>
  <c r="O1212" i="11"/>
  <c r="N1212" i="11"/>
  <c r="M1212" i="11"/>
  <c r="L1212" i="11"/>
  <c r="K1212" i="11"/>
  <c r="J1212" i="11"/>
  <c r="I1212" i="11"/>
  <c r="H1212" i="11"/>
  <c r="G1212" i="11"/>
  <c r="F1212" i="11"/>
  <c r="E1212" i="11"/>
  <c r="D1212" i="11"/>
  <c r="C1212" i="11"/>
  <c r="B1212" i="11"/>
  <c r="Q1211" i="11"/>
  <c r="P1211" i="11"/>
  <c r="O1211" i="11"/>
  <c r="N1211" i="11"/>
  <c r="M1211" i="11"/>
  <c r="L1211" i="11"/>
  <c r="K1211" i="11"/>
  <c r="J1211" i="11"/>
  <c r="I1211" i="11"/>
  <c r="H1211" i="11"/>
  <c r="G1211" i="11"/>
  <c r="F1211" i="11"/>
  <c r="E1211" i="11"/>
  <c r="D1211" i="11"/>
  <c r="C1211" i="11"/>
  <c r="B1211" i="11"/>
  <c r="Q1210" i="11"/>
  <c r="P1210" i="11"/>
  <c r="O1210" i="11"/>
  <c r="N1210" i="11"/>
  <c r="M1210" i="11"/>
  <c r="L1210" i="11"/>
  <c r="K1210" i="11"/>
  <c r="J1210" i="11"/>
  <c r="I1210" i="11"/>
  <c r="H1210" i="11"/>
  <c r="G1210" i="11"/>
  <c r="F1210" i="11"/>
  <c r="E1210" i="11"/>
  <c r="D1210" i="11"/>
  <c r="C1210" i="11"/>
  <c r="B1210" i="11"/>
  <c r="Q1209" i="11"/>
  <c r="P1209" i="11"/>
  <c r="O1209" i="11"/>
  <c r="N1209" i="11"/>
  <c r="M1209" i="11"/>
  <c r="L1209" i="11"/>
  <c r="K1209" i="11"/>
  <c r="J1209" i="11"/>
  <c r="I1209" i="11"/>
  <c r="H1209" i="11"/>
  <c r="G1209" i="11"/>
  <c r="F1209" i="11"/>
  <c r="E1209" i="11"/>
  <c r="D1209" i="11"/>
  <c r="C1209" i="11"/>
  <c r="B1209" i="11"/>
  <c r="Q1208" i="11"/>
  <c r="P1208" i="11"/>
  <c r="O1208" i="11"/>
  <c r="N1208" i="11"/>
  <c r="M1208" i="11"/>
  <c r="L1208" i="11"/>
  <c r="K1208" i="11"/>
  <c r="J1208" i="11"/>
  <c r="I1208" i="11"/>
  <c r="H1208" i="11"/>
  <c r="G1208" i="11"/>
  <c r="F1208" i="11"/>
  <c r="E1208" i="11"/>
  <c r="D1208" i="11"/>
  <c r="C1208" i="11"/>
  <c r="B1208" i="11"/>
  <c r="Q1207" i="11"/>
  <c r="P1207" i="11"/>
  <c r="O1207" i="11"/>
  <c r="N1207" i="11"/>
  <c r="M1207" i="11"/>
  <c r="L1207" i="11"/>
  <c r="K1207" i="11"/>
  <c r="J1207" i="11"/>
  <c r="I1207" i="11"/>
  <c r="H1207" i="11"/>
  <c r="G1207" i="11"/>
  <c r="F1207" i="11"/>
  <c r="E1207" i="11"/>
  <c r="D1207" i="11"/>
  <c r="C1207" i="11"/>
  <c r="B1207" i="11"/>
  <c r="Q1206" i="11"/>
  <c r="P1206" i="11"/>
  <c r="O1206" i="11"/>
  <c r="N1206" i="11"/>
  <c r="M1206" i="11"/>
  <c r="L1206" i="11"/>
  <c r="K1206" i="11"/>
  <c r="J1206" i="11"/>
  <c r="I1206" i="11"/>
  <c r="H1206" i="11"/>
  <c r="G1206" i="11"/>
  <c r="F1206" i="11"/>
  <c r="E1206" i="11"/>
  <c r="D1206" i="11"/>
  <c r="C1206" i="11"/>
  <c r="B1206" i="11"/>
  <c r="Q1205" i="11"/>
  <c r="P1205" i="11"/>
  <c r="O1205" i="11"/>
  <c r="N1205" i="11"/>
  <c r="M1205" i="11"/>
  <c r="L1205" i="11"/>
  <c r="K1205" i="11"/>
  <c r="J1205" i="11"/>
  <c r="I1205" i="11"/>
  <c r="H1205" i="11"/>
  <c r="G1205" i="11"/>
  <c r="F1205" i="11"/>
  <c r="E1205" i="11"/>
  <c r="D1205" i="11"/>
  <c r="C1205" i="11"/>
  <c r="B1205" i="11"/>
  <c r="Q1204" i="11"/>
  <c r="P1204" i="11"/>
  <c r="O1204" i="11"/>
  <c r="N1204" i="11"/>
  <c r="M1204" i="11"/>
  <c r="L1204" i="11"/>
  <c r="K1204" i="11"/>
  <c r="J1204" i="11"/>
  <c r="I1204" i="11"/>
  <c r="H1204" i="11"/>
  <c r="G1204" i="11"/>
  <c r="F1204" i="11"/>
  <c r="E1204" i="11"/>
  <c r="D1204" i="11"/>
  <c r="C1204" i="11"/>
  <c r="B1204" i="11"/>
  <c r="Q1203" i="11"/>
  <c r="P1203" i="11"/>
  <c r="O1203" i="11"/>
  <c r="N1203" i="11"/>
  <c r="M1203" i="11"/>
  <c r="L1203" i="11"/>
  <c r="K1203" i="11"/>
  <c r="J1203" i="11"/>
  <c r="I1203" i="11"/>
  <c r="H1203" i="11"/>
  <c r="G1203" i="11"/>
  <c r="F1203" i="11"/>
  <c r="E1203" i="11"/>
  <c r="D1203" i="11"/>
  <c r="C1203" i="11"/>
  <c r="B1203" i="11"/>
  <c r="Q1202" i="11"/>
  <c r="P1202" i="11"/>
  <c r="O1202" i="11"/>
  <c r="N1202" i="11"/>
  <c r="M1202" i="11"/>
  <c r="L1202" i="11"/>
  <c r="K1202" i="11"/>
  <c r="J1202" i="11"/>
  <c r="I1202" i="11"/>
  <c r="H1202" i="11"/>
  <c r="G1202" i="11"/>
  <c r="F1202" i="11"/>
  <c r="E1202" i="11"/>
  <c r="D1202" i="11"/>
  <c r="C1202" i="11"/>
  <c r="B1202" i="11"/>
  <c r="Q1201" i="11"/>
  <c r="P1201" i="11"/>
  <c r="O1201" i="11"/>
  <c r="N1201" i="11"/>
  <c r="M1201" i="11"/>
  <c r="L1201" i="11"/>
  <c r="K1201" i="11"/>
  <c r="J1201" i="11"/>
  <c r="I1201" i="11"/>
  <c r="H1201" i="11"/>
  <c r="G1201" i="11"/>
  <c r="F1201" i="11"/>
  <c r="E1201" i="11"/>
  <c r="D1201" i="11"/>
  <c r="C1201" i="11"/>
  <c r="B1201" i="11"/>
  <c r="Q1200" i="11"/>
  <c r="P1200" i="11"/>
  <c r="O1200" i="11"/>
  <c r="N1200" i="11"/>
  <c r="M1200" i="11"/>
  <c r="L1200" i="11"/>
  <c r="K1200" i="11"/>
  <c r="J1200" i="11"/>
  <c r="I1200" i="11"/>
  <c r="H1200" i="11"/>
  <c r="G1200" i="11"/>
  <c r="F1200" i="11"/>
  <c r="E1200" i="11"/>
  <c r="D1200" i="11"/>
  <c r="C1200" i="11"/>
  <c r="B1200" i="11"/>
  <c r="Q1199" i="11"/>
  <c r="P1199" i="11"/>
  <c r="O1199" i="11"/>
  <c r="N1199" i="11"/>
  <c r="M1199" i="11"/>
  <c r="L1199" i="11"/>
  <c r="K1199" i="11"/>
  <c r="J1199" i="11"/>
  <c r="I1199" i="11"/>
  <c r="H1199" i="11"/>
  <c r="G1199" i="11"/>
  <c r="F1199" i="11"/>
  <c r="E1199" i="11"/>
  <c r="D1199" i="11"/>
  <c r="C1199" i="11"/>
  <c r="B1199" i="11"/>
  <c r="Q1198" i="11"/>
  <c r="P1198" i="11"/>
  <c r="O1198" i="11"/>
  <c r="N1198" i="11"/>
  <c r="M1198" i="11"/>
  <c r="L1198" i="11"/>
  <c r="K1198" i="11"/>
  <c r="J1198" i="11"/>
  <c r="I1198" i="11"/>
  <c r="H1198" i="11"/>
  <c r="G1198" i="11"/>
  <c r="F1198" i="11"/>
  <c r="E1198" i="11"/>
  <c r="D1198" i="11"/>
  <c r="C1198" i="11"/>
  <c r="B1198" i="11"/>
  <c r="Q1197" i="11"/>
  <c r="P1197" i="11"/>
  <c r="O1197" i="11"/>
  <c r="N1197" i="11"/>
  <c r="M1197" i="11"/>
  <c r="L1197" i="11"/>
  <c r="K1197" i="11"/>
  <c r="J1197" i="11"/>
  <c r="I1197" i="11"/>
  <c r="H1197" i="11"/>
  <c r="G1197" i="11"/>
  <c r="F1197" i="11"/>
  <c r="E1197" i="11"/>
  <c r="D1197" i="11"/>
  <c r="C1197" i="11"/>
  <c r="B1197" i="11"/>
  <c r="Q1196" i="11"/>
  <c r="P1196" i="11"/>
  <c r="O1196" i="11"/>
  <c r="N1196" i="11"/>
  <c r="M1196" i="11"/>
  <c r="L1196" i="11"/>
  <c r="K1196" i="11"/>
  <c r="J1196" i="11"/>
  <c r="I1196" i="11"/>
  <c r="H1196" i="11"/>
  <c r="G1196" i="11"/>
  <c r="F1196" i="11"/>
  <c r="E1196" i="11"/>
  <c r="D1196" i="11"/>
  <c r="C1196" i="11"/>
  <c r="B1196" i="11"/>
  <c r="Q1195" i="11"/>
  <c r="P1195" i="11"/>
  <c r="O1195" i="11"/>
  <c r="N1195" i="11"/>
  <c r="M1195" i="11"/>
  <c r="L1195" i="11"/>
  <c r="K1195" i="11"/>
  <c r="J1195" i="11"/>
  <c r="I1195" i="11"/>
  <c r="H1195" i="11"/>
  <c r="G1195" i="11"/>
  <c r="F1195" i="11"/>
  <c r="E1195" i="11"/>
  <c r="D1195" i="11"/>
  <c r="C1195" i="11"/>
  <c r="B1195" i="11"/>
  <c r="Q1194" i="11"/>
  <c r="P1194" i="11"/>
  <c r="O1194" i="11"/>
  <c r="N1194" i="11"/>
  <c r="M1194" i="11"/>
  <c r="L1194" i="11"/>
  <c r="K1194" i="11"/>
  <c r="J1194" i="11"/>
  <c r="I1194" i="11"/>
  <c r="H1194" i="11"/>
  <c r="G1194" i="11"/>
  <c r="F1194" i="11"/>
  <c r="E1194" i="11"/>
  <c r="D1194" i="11"/>
  <c r="C1194" i="11"/>
  <c r="B1194" i="11"/>
  <c r="Q1193" i="11"/>
  <c r="P1193" i="11"/>
  <c r="O1193" i="11"/>
  <c r="N1193" i="11"/>
  <c r="M1193" i="11"/>
  <c r="L1193" i="11"/>
  <c r="K1193" i="11"/>
  <c r="J1193" i="11"/>
  <c r="I1193" i="11"/>
  <c r="H1193" i="11"/>
  <c r="G1193" i="11"/>
  <c r="F1193" i="11"/>
  <c r="E1193" i="11"/>
  <c r="D1193" i="11"/>
  <c r="C1193" i="11"/>
  <c r="B1193" i="11"/>
  <c r="Q1192" i="11"/>
  <c r="P1192" i="11"/>
  <c r="O1192" i="11"/>
  <c r="N1192" i="11"/>
  <c r="M1192" i="11"/>
  <c r="L1192" i="11"/>
  <c r="K1192" i="11"/>
  <c r="J1192" i="11"/>
  <c r="I1192" i="11"/>
  <c r="H1192" i="11"/>
  <c r="G1192" i="11"/>
  <c r="F1192" i="11"/>
  <c r="E1192" i="11"/>
  <c r="D1192" i="11"/>
  <c r="C1192" i="11"/>
  <c r="B1192" i="11"/>
  <c r="Q1191" i="11"/>
  <c r="P1191" i="11"/>
  <c r="O1191" i="11"/>
  <c r="N1191" i="11"/>
  <c r="M1191" i="11"/>
  <c r="L1191" i="11"/>
  <c r="K1191" i="11"/>
  <c r="J1191" i="11"/>
  <c r="I1191" i="11"/>
  <c r="H1191" i="11"/>
  <c r="G1191" i="11"/>
  <c r="F1191" i="11"/>
  <c r="E1191" i="11"/>
  <c r="D1191" i="11"/>
  <c r="C1191" i="11"/>
  <c r="B1191" i="11"/>
  <c r="Q1190" i="11"/>
  <c r="P1190" i="11"/>
  <c r="O1190" i="11"/>
  <c r="N1190" i="11"/>
  <c r="M1190" i="11"/>
  <c r="L1190" i="11"/>
  <c r="K1190" i="11"/>
  <c r="J1190" i="11"/>
  <c r="I1190" i="11"/>
  <c r="H1190" i="11"/>
  <c r="G1190" i="11"/>
  <c r="F1190" i="11"/>
  <c r="E1190" i="11"/>
  <c r="D1190" i="11"/>
  <c r="C1190" i="11"/>
  <c r="B1190" i="11"/>
  <c r="Q1189" i="11"/>
  <c r="P1189" i="11"/>
  <c r="O1189" i="11"/>
  <c r="N1189" i="11"/>
  <c r="M1189" i="11"/>
  <c r="L1189" i="11"/>
  <c r="K1189" i="11"/>
  <c r="J1189" i="11"/>
  <c r="I1189" i="11"/>
  <c r="H1189" i="11"/>
  <c r="G1189" i="11"/>
  <c r="F1189" i="11"/>
  <c r="E1189" i="11"/>
  <c r="D1189" i="11"/>
  <c r="C1189" i="11"/>
  <c r="B1189" i="11"/>
  <c r="Q1188" i="11"/>
  <c r="P1188" i="11"/>
  <c r="O1188" i="11"/>
  <c r="N1188" i="11"/>
  <c r="M1188" i="11"/>
  <c r="L1188" i="11"/>
  <c r="K1188" i="11"/>
  <c r="J1188" i="11"/>
  <c r="I1188" i="11"/>
  <c r="H1188" i="11"/>
  <c r="G1188" i="11"/>
  <c r="F1188" i="11"/>
  <c r="E1188" i="11"/>
  <c r="D1188" i="11"/>
  <c r="C1188" i="11"/>
  <c r="B1188" i="11"/>
  <c r="Q1187" i="11"/>
  <c r="P1187" i="11"/>
  <c r="O1187" i="11"/>
  <c r="N1187" i="11"/>
  <c r="M1187" i="11"/>
  <c r="L1187" i="11"/>
  <c r="K1187" i="11"/>
  <c r="J1187" i="11"/>
  <c r="I1187" i="11"/>
  <c r="H1187" i="11"/>
  <c r="G1187" i="11"/>
  <c r="F1187" i="11"/>
  <c r="E1187" i="11"/>
  <c r="D1187" i="11"/>
  <c r="C1187" i="11"/>
  <c r="B1187" i="11"/>
  <c r="Q1186" i="11"/>
  <c r="P1186" i="11"/>
  <c r="O1186" i="11"/>
  <c r="N1186" i="11"/>
  <c r="M1186" i="11"/>
  <c r="L1186" i="11"/>
  <c r="K1186" i="11"/>
  <c r="J1186" i="11"/>
  <c r="I1186" i="11"/>
  <c r="H1186" i="11"/>
  <c r="G1186" i="11"/>
  <c r="F1186" i="11"/>
  <c r="E1186" i="11"/>
  <c r="D1186" i="11"/>
  <c r="C1186" i="11"/>
  <c r="B1186" i="11"/>
  <c r="Q1185" i="11"/>
  <c r="P1185" i="11"/>
  <c r="O1185" i="11"/>
  <c r="N1185" i="11"/>
  <c r="M1185" i="11"/>
  <c r="L1185" i="11"/>
  <c r="K1185" i="11"/>
  <c r="J1185" i="11"/>
  <c r="I1185" i="11"/>
  <c r="H1185" i="11"/>
  <c r="G1185" i="11"/>
  <c r="F1185" i="11"/>
  <c r="E1185" i="11"/>
  <c r="D1185" i="11"/>
  <c r="C1185" i="11"/>
  <c r="B1185" i="11"/>
  <c r="Q1184" i="11"/>
  <c r="P1184" i="11"/>
  <c r="O1184" i="11"/>
  <c r="N1184" i="11"/>
  <c r="M1184" i="11"/>
  <c r="L1184" i="11"/>
  <c r="K1184" i="11"/>
  <c r="J1184" i="11"/>
  <c r="I1184" i="11"/>
  <c r="H1184" i="11"/>
  <c r="G1184" i="11"/>
  <c r="F1184" i="11"/>
  <c r="E1184" i="11"/>
  <c r="D1184" i="11"/>
  <c r="C1184" i="11"/>
  <c r="B1184" i="11"/>
  <c r="Q1183" i="11"/>
  <c r="P1183" i="11"/>
  <c r="O1183" i="11"/>
  <c r="N1183" i="11"/>
  <c r="M1183" i="11"/>
  <c r="L1183" i="11"/>
  <c r="K1183" i="11"/>
  <c r="J1183" i="11"/>
  <c r="I1183" i="11"/>
  <c r="H1183" i="11"/>
  <c r="G1183" i="11"/>
  <c r="F1183" i="11"/>
  <c r="E1183" i="11"/>
  <c r="D1183" i="11"/>
  <c r="C1183" i="11"/>
  <c r="B1183" i="11"/>
  <c r="Q1182" i="11"/>
  <c r="P1182" i="11"/>
  <c r="O1182" i="11"/>
  <c r="N1182" i="11"/>
  <c r="M1182" i="11"/>
  <c r="L1182" i="11"/>
  <c r="K1182" i="11"/>
  <c r="J1182" i="11"/>
  <c r="I1182" i="11"/>
  <c r="H1182" i="11"/>
  <c r="G1182" i="11"/>
  <c r="F1182" i="11"/>
  <c r="E1182" i="11"/>
  <c r="D1182" i="11"/>
  <c r="C1182" i="11"/>
  <c r="B1182" i="11"/>
  <c r="Q1181" i="11"/>
  <c r="P1181" i="11"/>
  <c r="O1181" i="11"/>
  <c r="N1181" i="11"/>
  <c r="M1181" i="11"/>
  <c r="L1181" i="11"/>
  <c r="K1181" i="11"/>
  <c r="J1181" i="11"/>
  <c r="I1181" i="11"/>
  <c r="H1181" i="11"/>
  <c r="G1181" i="11"/>
  <c r="F1181" i="11"/>
  <c r="E1181" i="11"/>
  <c r="D1181" i="11"/>
  <c r="C1181" i="11"/>
  <c r="B1181" i="11"/>
  <c r="Q1180" i="11"/>
  <c r="P1180" i="11"/>
  <c r="O1180" i="11"/>
  <c r="N1180" i="11"/>
  <c r="M1180" i="11"/>
  <c r="L1180" i="11"/>
  <c r="K1180" i="11"/>
  <c r="J1180" i="11"/>
  <c r="I1180" i="11"/>
  <c r="H1180" i="11"/>
  <c r="G1180" i="11"/>
  <c r="F1180" i="11"/>
  <c r="E1180" i="11"/>
  <c r="D1180" i="11"/>
  <c r="C1180" i="11"/>
  <c r="B1180" i="11"/>
  <c r="Q1179" i="11"/>
  <c r="P1179" i="11"/>
  <c r="O1179" i="11"/>
  <c r="N1179" i="11"/>
  <c r="M1179" i="11"/>
  <c r="L1179" i="11"/>
  <c r="K1179" i="11"/>
  <c r="J1179" i="11"/>
  <c r="I1179" i="11"/>
  <c r="H1179" i="11"/>
  <c r="G1179" i="11"/>
  <c r="F1179" i="11"/>
  <c r="E1179" i="11"/>
  <c r="D1179" i="11"/>
  <c r="C1179" i="11"/>
  <c r="B1179" i="11"/>
  <c r="Q1178" i="11"/>
  <c r="P1178" i="11"/>
  <c r="O1178" i="11"/>
  <c r="N1178" i="11"/>
  <c r="M1178" i="11"/>
  <c r="L1178" i="11"/>
  <c r="K1178" i="11"/>
  <c r="J1178" i="11"/>
  <c r="I1178" i="11"/>
  <c r="H1178" i="11"/>
  <c r="G1178" i="11"/>
  <c r="F1178" i="11"/>
  <c r="E1178" i="11"/>
  <c r="D1178" i="11"/>
  <c r="C1178" i="11"/>
  <c r="B1178" i="11"/>
  <c r="Q1177" i="11"/>
  <c r="P1177" i="11"/>
  <c r="O1177" i="11"/>
  <c r="N1177" i="11"/>
  <c r="M1177" i="11"/>
  <c r="L1177" i="11"/>
  <c r="K1177" i="11"/>
  <c r="J1177" i="11"/>
  <c r="I1177" i="11"/>
  <c r="H1177" i="11"/>
  <c r="G1177" i="11"/>
  <c r="F1177" i="11"/>
  <c r="E1177" i="11"/>
  <c r="D1177" i="11"/>
  <c r="C1177" i="11"/>
  <c r="B1177" i="11"/>
  <c r="Q1176" i="11"/>
  <c r="P1176" i="11"/>
  <c r="O1176" i="11"/>
  <c r="N1176" i="11"/>
  <c r="M1176" i="11"/>
  <c r="L1176" i="11"/>
  <c r="K1176" i="11"/>
  <c r="J1176" i="11"/>
  <c r="I1176" i="11"/>
  <c r="H1176" i="11"/>
  <c r="G1176" i="11"/>
  <c r="F1176" i="11"/>
  <c r="E1176" i="11"/>
  <c r="D1176" i="11"/>
  <c r="C1176" i="11"/>
  <c r="B1176" i="11"/>
  <c r="Q1175" i="11"/>
  <c r="P1175" i="11"/>
  <c r="O1175" i="11"/>
  <c r="N1175" i="11"/>
  <c r="M1175" i="11"/>
  <c r="L1175" i="11"/>
  <c r="K1175" i="11"/>
  <c r="J1175" i="11"/>
  <c r="I1175" i="11"/>
  <c r="H1175" i="11"/>
  <c r="G1175" i="11"/>
  <c r="F1175" i="11"/>
  <c r="E1175" i="11"/>
  <c r="D1175" i="11"/>
  <c r="C1175" i="11"/>
  <c r="B1175" i="11"/>
  <c r="Q1174" i="11"/>
  <c r="P1174" i="11"/>
  <c r="O1174" i="11"/>
  <c r="N1174" i="11"/>
  <c r="M1174" i="11"/>
  <c r="L1174" i="11"/>
  <c r="K1174" i="11"/>
  <c r="J1174" i="11"/>
  <c r="I1174" i="11"/>
  <c r="H1174" i="11"/>
  <c r="G1174" i="11"/>
  <c r="F1174" i="11"/>
  <c r="E1174" i="11"/>
  <c r="D1174" i="11"/>
  <c r="C1174" i="11"/>
  <c r="B1174" i="11"/>
  <c r="Q1173" i="11"/>
  <c r="P1173" i="11"/>
  <c r="O1173" i="11"/>
  <c r="N1173" i="11"/>
  <c r="M1173" i="11"/>
  <c r="L1173" i="11"/>
  <c r="K1173" i="11"/>
  <c r="J1173" i="11"/>
  <c r="I1173" i="11"/>
  <c r="H1173" i="11"/>
  <c r="G1173" i="11"/>
  <c r="F1173" i="11"/>
  <c r="E1173" i="11"/>
  <c r="D1173" i="11"/>
  <c r="C1173" i="11"/>
  <c r="B1173" i="11"/>
  <c r="Q1172" i="11"/>
  <c r="P1172" i="11"/>
  <c r="O1172" i="11"/>
  <c r="N1172" i="11"/>
  <c r="M1172" i="11"/>
  <c r="L1172" i="11"/>
  <c r="K1172" i="11"/>
  <c r="J1172" i="11"/>
  <c r="I1172" i="11"/>
  <c r="H1172" i="11"/>
  <c r="G1172" i="11"/>
  <c r="F1172" i="11"/>
  <c r="E1172" i="11"/>
  <c r="D1172" i="11"/>
  <c r="C1172" i="11"/>
  <c r="B1172" i="11"/>
  <c r="Q1171" i="11"/>
  <c r="P1171" i="11"/>
  <c r="O1171" i="11"/>
  <c r="N1171" i="11"/>
  <c r="M1171" i="11"/>
  <c r="L1171" i="11"/>
  <c r="K1171" i="11"/>
  <c r="J1171" i="11"/>
  <c r="I1171" i="11"/>
  <c r="H1171" i="11"/>
  <c r="G1171" i="11"/>
  <c r="F1171" i="11"/>
  <c r="E1171" i="11"/>
  <c r="D1171" i="11"/>
  <c r="C1171" i="11"/>
  <c r="B1171" i="11"/>
  <c r="Q1170" i="11"/>
  <c r="P1170" i="11"/>
  <c r="O1170" i="11"/>
  <c r="N1170" i="11"/>
  <c r="M1170" i="11"/>
  <c r="L1170" i="11"/>
  <c r="K1170" i="11"/>
  <c r="J1170" i="11"/>
  <c r="I1170" i="11"/>
  <c r="H1170" i="11"/>
  <c r="G1170" i="11"/>
  <c r="F1170" i="11"/>
  <c r="E1170" i="11"/>
  <c r="D1170" i="11"/>
  <c r="C1170" i="11"/>
  <c r="B1170" i="11"/>
  <c r="Q1169" i="11"/>
  <c r="P1169" i="11"/>
  <c r="O1169" i="11"/>
  <c r="N1169" i="11"/>
  <c r="M1169" i="11"/>
  <c r="L1169" i="11"/>
  <c r="K1169" i="11"/>
  <c r="J1169" i="11"/>
  <c r="I1169" i="11"/>
  <c r="H1169" i="11"/>
  <c r="G1169" i="11"/>
  <c r="F1169" i="11"/>
  <c r="E1169" i="11"/>
  <c r="D1169" i="11"/>
  <c r="C1169" i="11"/>
  <c r="B1169" i="11"/>
  <c r="Q1168" i="11"/>
  <c r="P1168" i="11"/>
  <c r="O1168" i="11"/>
  <c r="N1168" i="11"/>
  <c r="M1168" i="11"/>
  <c r="L1168" i="11"/>
  <c r="K1168" i="11"/>
  <c r="J1168" i="11"/>
  <c r="I1168" i="11"/>
  <c r="H1168" i="11"/>
  <c r="G1168" i="11"/>
  <c r="F1168" i="11"/>
  <c r="E1168" i="11"/>
  <c r="D1168" i="11"/>
  <c r="C1168" i="11"/>
  <c r="B1168" i="11"/>
  <c r="Q1167" i="11"/>
  <c r="P1167" i="11"/>
  <c r="O1167" i="11"/>
  <c r="N1167" i="11"/>
  <c r="M1167" i="11"/>
  <c r="L1167" i="11"/>
  <c r="K1167" i="11"/>
  <c r="J1167" i="11"/>
  <c r="I1167" i="11"/>
  <c r="H1167" i="11"/>
  <c r="G1167" i="11"/>
  <c r="F1167" i="11"/>
  <c r="E1167" i="11"/>
  <c r="D1167" i="11"/>
  <c r="C1167" i="11"/>
  <c r="B1167" i="11"/>
  <c r="Q1166" i="11"/>
  <c r="P1166" i="11"/>
  <c r="O1166" i="11"/>
  <c r="N1166" i="11"/>
  <c r="M1166" i="11"/>
  <c r="L1166" i="11"/>
  <c r="K1166" i="11"/>
  <c r="J1166" i="11"/>
  <c r="I1166" i="11"/>
  <c r="H1166" i="11"/>
  <c r="G1166" i="11"/>
  <c r="F1166" i="11"/>
  <c r="E1166" i="11"/>
  <c r="D1166" i="11"/>
  <c r="C1166" i="11"/>
  <c r="B1166" i="11"/>
  <c r="Q1165" i="11"/>
  <c r="P1165" i="11"/>
  <c r="O1165" i="11"/>
  <c r="N1165" i="11"/>
  <c r="M1165" i="11"/>
  <c r="L1165" i="11"/>
  <c r="K1165" i="11"/>
  <c r="J1165" i="11"/>
  <c r="I1165" i="11"/>
  <c r="H1165" i="11"/>
  <c r="G1165" i="11"/>
  <c r="F1165" i="11"/>
  <c r="E1165" i="11"/>
  <c r="D1165" i="11"/>
  <c r="C1165" i="11"/>
  <c r="B1165" i="11"/>
  <c r="Q1164" i="11"/>
  <c r="P1164" i="11"/>
  <c r="O1164" i="11"/>
  <c r="N1164" i="11"/>
  <c r="M1164" i="11"/>
  <c r="L1164" i="11"/>
  <c r="K1164" i="11"/>
  <c r="J1164" i="11"/>
  <c r="I1164" i="11"/>
  <c r="H1164" i="11"/>
  <c r="G1164" i="11"/>
  <c r="F1164" i="11"/>
  <c r="E1164" i="11"/>
  <c r="D1164" i="11"/>
  <c r="C1164" i="11"/>
  <c r="B1164" i="11"/>
  <c r="Q1163" i="11"/>
  <c r="P1163" i="11"/>
  <c r="O1163" i="11"/>
  <c r="N1163" i="11"/>
  <c r="M1163" i="11"/>
  <c r="L1163" i="11"/>
  <c r="K1163" i="11"/>
  <c r="J1163" i="11"/>
  <c r="I1163" i="11"/>
  <c r="H1163" i="11"/>
  <c r="G1163" i="11"/>
  <c r="F1163" i="11"/>
  <c r="E1163" i="11"/>
  <c r="D1163" i="11"/>
  <c r="C1163" i="11"/>
  <c r="B1163" i="11"/>
  <c r="Q1162" i="11"/>
  <c r="P1162" i="11"/>
  <c r="O1162" i="11"/>
  <c r="N1162" i="11"/>
  <c r="M1162" i="11"/>
  <c r="L1162" i="11"/>
  <c r="K1162" i="11"/>
  <c r="J1162" i="11"/>
  <c r="I1162" i="11"/>
  <c r="H1162" i="11"/>
  <c r="G1162" i="11"/>
  <c r="F1162" i="11"/>
  <c r="E1162" i="11"/>
  <c r="D1162" i="11"/>
  <c r="C1162" i="11"/>
  <c r="B1162" i="11"/>
  <c r="Q1161" i="11"/>
  <c r="P1161" i="11"/>
  <c r="O1161" i="11"/>
  <c r="N1161" i="11"/>
  <c r="M1161" i="11"/>
  <c r="L1161" i="11"/>
  <c r="K1161" i="11"/>
  <c r="J1161" i="11"/>
  <c r="I1161" i="11"/>
  <c r="H1161" i="11"/>
  <c r="G1161" i="11"/>
  <c r="F1161" i="11"/>
  <c r="E1161" i="11"/>
  <c r="D1161" i="11"/>
  <c r="C1161" i="11"/>
  <c r="B1161" i="11"/>
  <c r="Q1160" i="11"/>
  <c r="P1160" i="11"/>
  <c r="O1160" i="11"/>
  <c r="N1160" i="11"/>
  <c r="M1160" i="11"/>
  <c r="L1160" i="11"/>
  <c r="K1160" i="11"/>
  <c r="J1160" i="11"/>
  <c r="I1160" i="11"/>
  <c r="H1160" i="11"/>
  <c r="G1160" i="11"/>
  <c r="F1160" i="11"/>
  <c r="E1160" i="11"/>
  <c r="D1160" i="11"/>
  <c r="C1160" i="11"/>
  <c r="B1160" i="11"/>
  <c r="Q1159" i="11"/>
  <c r="P1159" i="11"/>
  <c r="O1159" i="11"/>
  <c r="N1159" i="11"/>
  <c r="M1159" i="11"/>
  <c r="L1159" i="11"/>
  <c r="K1159" i="11"/>
  <c r="J1159" i="11"/>
  <c r="I1159" i="11"/>
  <c r="H1159" i="11"/>
  <c r="G1159" i="11"/>
  <c r="F1159" i="11"/>
  <c r="E1159" i="11"/>
  <c r="D1159" i="11"/>
  <c r="C1159" i="11"/>
  <c r="B1159" i="11"/>
  <c r="Q1158" i="11"/>
  <c r="P1158" i="11"/>
  <c r="O1158" i="11"/>
  <c r="N1158" i="11"/>
  <c r="M1158" i="11"/>
  <c r="L1158" i="11"/>
  <c r="K1158" i="11"/>
  <c r="J1158" i="11"/>
  <c r="I1158" i="11"/>
  <c r="H1158" i="11"/>
  <c r="G1158" i="11"/>
  <c r="F1158" i="11"/>
  <c r="E1158" i="11"/>
  <c r="D1158" i="11"/>
  <c r="C1158" i="11"/>
  <c r="B1158" i="11"/>
  <c r="Q1157" i="11"/>
  <c r="P1157" i="11"/>
  <c r="O1157" i="11"/>
  <c r="N1157" i="11"/>
  <c r="M1157" i="11"/>
  <c r="L1157" i="11"/>
  <c r="K1157" i="11"/>
  <c r="J1157" i="11"/>
  <c r="I1157" i="11"/>
  <c r="H1157" i="11"/>
  <c r="G1157" i="11"/>
  <c r="F1157" i="11"/>
  <c r="E1157" i="11"/>
  <c r="D1157" i="11"/>
  <c r="C1157" i="11"/>
  <c r="B1157" i="11"/>
  <c r="Q1156" i="11"/>
  <c r="P1156" i="11"/>
  <c r="O1156" i="11"/>
  <c r="N1156" i="11"/>
  <c r="M1156" i="11"/>
  <c r="L1156" i="11"/>
  <c r="K1156" i="11"/>
  <c r="J1156" i="11"/>
  <c r="I1156" i="11"/>
  <c r="H1156" i="11"/>
  <c r="G1156" i="11"/>
  <c r="F1156" i="11"/>
  <c r="E1156" i="11"/>
  <c r="D1156" i="11"/>
  <c r="C1156" i="11"/>
  <c r="B1156" i="11"/>
  <c r="Q1155" i="11"/>
  <c r="P1155" i="11"/>
  <c r="O1155" i="11"/>
  <c r="N1155" i="11"/>
  <c r="M1155" i="11"/>
  <c r="L1155" i="11"/>
  <c r="K1155" i="11"/>
  <c r="J1155" i="11"/>
  <c r="I1155" i="11"/>
  <c r="H1155" i="11"/>
  <c r="G1155" i="11"/>
  <c r="F1155" i="11"/>
  <c r="E1155" i="11"/>
  <c r="D1155" i="11"/>
  <c r="C1155" i="11"/>
  <c r="B1155" i="11"/>
  <c r="Q1154" i="11"/>
  <c r="P1154" i="11"/>
  <c r="O1154" i="11"/>
  <c r="N1154" i="11"/>
  <c r="M1154" i="11"/>
  <c r="L1154" i="11"/>
  <c r="K1154" i="11"/>
  <c r="J1154" i="11"/>
  <c r="I1154" i="11"/>
  <c r="H1154" i="11"/>
  <c r="G1154" i="11"/>
  <c r="F1154" i="11"/>
  <c r="E1154" i="11"/>
  <c r="D1154" i="11"/>
  <c r="C1154" i="11"/>
  <c r="B1154" i="11"/>
  <c r="Q1153" i="11"/>
  <c r="P1153" i="11"/>
  <c r="O1153" i="11"/>
  <c r="N1153" i="11"/>
  <c r="M1153" i="11"/>
  <c r="L1153" i="11"/>
  <c r="K1153" i="11"/>
  <c r="J1153" i="11"/>
  <c r="I1153" i="11"/>
  <c r="H1153" i="11"/>
  <c r="G1153" i="11"/>
  <c r="F1153" i="11"/>
  <c r="E1153" i="11"/>
  <c r="D1153" i="11"/>
  <c r="C1153" i="11"/>
  <c r="B1153" i="11"/>
  <c r="Q1152" i="11"/>
  <c r="P1152" i="11"/>
  <c r="O1152" i="11"/>
  <c r="N1152" i="11"/>
  <c r="M1152" i="11"/>
  <c r="L1152" i="11"/>
  <c r="K1152" i="11"/>
  <c r="J1152" i="11"/>
  <c r="I1152" i="11"/>
  <c r="H1152" i="11"/>
  <c r="G1152" i="11"/>
  <c r="F1152" i="11"/>
  <c r="E1152" i="11"/>
  <c r="D1152" i="11"/>
  <c r="C1152" i="11"/>
  <c r="B1152" i="11"/>
  <c r="Q1151" i="11"/>
  <c r="P1151" i="11"/>
  <c r="O1151" i="11"/>
  <c r="N1151" i="11"/>
  <c r="M1151" i="11"/>
  <c r="L1151" i="11"/>
  <c r="K1151" i="11"/>
  <c r="J1151" i="11"/>
  <c r="I1151" i="11"/>
  <c r="H1151" i="11"/>
  <c r="G1151" i="11"/>
  <c r="F1151" i="11"/>
  <c r="E1151" i="11"/>
  <c r="D1151" i="11"/>
  <c r="C1151" i="11"/>
  <c r="B1151" i="11"/>
  <c r="Q1150" i="11"/>
  <c r="P1150" i="11"/>
  <c r="O1150" i="11"/>
  <c r="N1150" i="11"/>
  <c r="M1150" i="11"/>
  <c r="L1150" i="11"/>
  <c r="K1150" i="11"/>
  <c r="J1150" i="11"/>
  <c r="I1150" i="11"/>
  <c r="H1150" i="11"/>
  <c r="G1150" i="11"/>
  <c r="F1150" i="11"/>
  <c r="E1150" i="11"/>
  <c r="D1150" i="11"/>
  <c r="C1150" i="11"/>
  <c r="B1150" i="11"/>
  <c r="Q1149" i="11"/>
  <c r="P1149" i="11"/>
  <c r="O1149" i="11"/>
  <c r="N1149" i="11"/>
  <c r="M1149" i="11"/>
  <c r="L1149" i="11"/>
  <c r="K1149" i="11"/>
  <c r="J1149" i="11"/>
  <c r="I1149" i="11"/>
  <c r="H1149" i="11"/>
  <c r="G1149" i="11"/>
  <c r="F1149" i="11"/>
  <c r="E1149" i="11"/>
  <c r="D1149" i="11"/>
  <c r="C1149" i="11"/>
  <c r="B1149" i="11"/>
  <c r="Q1148" i="11"/>
  <c r="P1148" i="11"/>
  <c r="O1148" i="11"/>
  <c r="N1148" i="11"/>
  <c r="M1148" i="11"/>
  <c r="L1148" i="11"/>
  <c r="K1148" i="11"/>
  <c r="J1148" i="11"/>
  <c r="I1148" i="11"/>
  <c r="H1148" i="11"/>
  <c r="G1148" i="11"/>
  <c r="F1148" i="11"/>
  <c r="E1148" i="11"/>
  <c r="D1148" i="11"/>
  <c r="C1148" i="11"/>
  <c r="B1148" i="11"/>
  <c r="Q1147" i="11"/>
  <c r="P1147" i="11"/>
  <c r="O1147" i="11"/>
  <c r="N1147" i="11"/>
  <c r="M1147" i="11"/>
  <c r="L1147" i="11"/>
  <c r="K1147" i="11"/>
  <c r="J1147" i="11"/>
  <c r="I1147" i="11"/>
  <c r="H1147" i="11"/>
  <c r="G1147" i="11"/>
  <c r="F1147" i="11"/>
  <c r="E1147" i="11"/>
  <c r="D1147" i="11"/>
  <c r="C1147" i="11"/>
  <c r="B1147" i="11"/>
  <c r="Q1146" i="11"/>
  <c r="P1146" i="11"/>
  <c r="O1146" i="11"/>
  <c r="N1146" i="11"/>
  <c r="M1146" i="11"/>
  <c r="L1146" i="11"/>
  <c r="K1146" i="11"/>
  <c r="J1146" i="11"/>
  <c r="I1146" i="11"/>
  <c r="H1146" i="11"/>
  <c r="G1146" i="11"/>
  <c r="F1146" i="11"/>
  <c r="E1146" i="11"/>
  <c r="D1146" i="11"/>
  <c r="C1146" i="11"/>
  <c r="B1146" i="11"/>
  <c r="Q1145" i="11"/>
  <c r="P1145" i="11"/>
  <c r="O1145" i="11"/>
  <c r="N1145" i="11"/>
  <c r="M1145" i="11"/>
  <c r="L1145" i="11"/>
  <c r="K1145" i="11"/>
  <c r="J1145" i="11"/>
  <c r="I1145" i="11"/>
  <c r="H1145" i="11"/>
  <c r="G1145" i="11"/>
  <c r="F1145" i="11"/>
  <c r="E1145" i="11"/>
  <c r="D1145" i="11"/>
  <c r="C1145" i="11"/>
  <c r="B1145" i="11"/>
  <c r="Q1144" i="11"/>
  <c r="P1144" i="11"/>
  <c r="O1144" i="11"/>
  <c r="N1144" i="11"/>
  <c r="M1144" i="11"/>
  <c r="L1144" i="11"/>
  <c r="K1144" i="11"/>
  <c r="J1144" i="11"/>
  <c r="I1144" i="11"/>
  <c r="H1144" i="11"/>
  <c r="G1144" i="11"/>
  <c r="F1144" i="11"/>
  <c r="E1144" i="11"/>
  <c r="D1144" i="11"/>
  <c r="C1144" i="11"/>
  <c r="B1144" i="11"/>
  <c r="Q1143" i="11"/>
  <c r="P1143" i="11"/>
  <c r="O1143" i="11"/>
  <c r="N1143" i="11"/>
  <c r="M1143" i="11"/>
  <c r="L1143" i="11"/>
  <c r="K1143" i="11"/>
  <c r="J1143" i="11"/>
  <c r="I1143" i="11"/>
  <c r="H1143" i="11"/>
  <c r="G1143" i="11"/>
  <c r="F1143" i="11"/>
  <c r="E1143" i="11"/>
  <c r="D1143" i="11"/>
  <c r="C1143" i="11"/>
  <c r="B1143" i="11"/>
  <c r="Q1142" i="11"/>
  <c r="P1142" i="11"/>
  <c r="O1142" i="11"/>
  <c r="N1142" i="11"/>
  <c r="M1142" i="11"/>
  <c r="L1142" i="11"/>
  <c r="K1142" i="11"/>
  <c r="J1142" i="11"/>
  <c r="I1142" i="11"/>
  <c r="H1142" i="11"/>
  <c r="G1142" i="11"/>
  <c r="F1142" i="11"/>
  <c r="E1142" i="11"/>
  <c r="D1142" i="11"/>
  <c r="C1142" i="11"/>
  <c r="B1142" i="11"/>
  <c r="Q1141" i="11"/>
  <c r="P1141" i="11"/>
  <c r="O1141" i="11"/>
  <c r="N1141" i="11"/>
  <c r="M1141" i="11"/>
  <c r="L1141" i="11"/>
  <c r="K1141" i="11"/>
  <c r="J1141" i="11"/>
  <c r="I1141" i="11"/>
  <c r="H1141" i="11"/>
  <c r="G1141" i="11"/>
  <c r="F1141" i="11"/>
  <c r="E1141" i="11"/>
  <c r="D1141" i="11"/>
  <c r="C1141" i="11"/>
  <c r="B1141" i="11"/>
  <c r="Q1140" i="11"/>
  <c r="P1140" i="11"/>
  <c r="O1140" i="11"/>
  <c r="N1140" i="11"/>
  <c r="M1140" i="11"/>
  <c r="L1140" i="11"/>
  <c r="K1140" i="11"/>
  <c r="J1140" i="11"/>
  <c r="I1140" i="11"/>
  <c r="H1140" i="11"/>
  <c r="G1140" i="11"/>
  <c r="F1140" i="11"/>
  <c r="E1140" i="11"/>
  <c r="D1140" i="11"/>
  <c r="C1140" i="11"/>
  <c r="B1140" i="11"/>
  <c r="Q1139" i="11"/>
  <c r="P1139" i="11"/>
  <c r="O1139" i="11"/>
  <c r="N1139" i="11"/>
  <c r="M1139" i="11"/>
  <c r="L1139" i="11"/>
  <c r="K1139" i="11"/>
  <c r="J1139" i="11"/>
  <c r="I1139" i="11"/>
  <c r="H1139" i="11"/>
  <c r="G1139" i="11"/>
  <c r="F1139" i="11"/>
  <c r="E1139" i="11"/>
  <c r="D1139" i="11"/>
  <c r="C1139" i="11"/>
  <c r="B1139" i="11"/>
  <c r="Q1138" i="11"/>
  <c r="P1138" i="11"/>
  <c r="O1138" i="11"/>
  <c r="N1138" i="11"/>
  <c r="M1138" i="11"/>
  <c r="L1138" i="11"/>
  <c r="K1138" i="11"/>
  <c r="J1138" i="11"/>
  <c r="I1138" i="11"/>
  <c r="H1138" i="11"/>
  <c r="G1138" i="11"/>
  <c r="F1138" i="11"/>
  <c r="E1138" i="11"/>
  <c r="D1138" i="11"/>
  <c r="C1138" i="11"/>
  <c r="B1138" i="11"/>
  <c r="Q1137" i="11"/>
  <c r="P1137" i="11"/>
  <c r="O1137" i="11"/>
  <c r="N1137" i="11"/>
  <c r="M1137" i="11"/>
  <c r="L1137" i="11"/>
  <c r="K1137" i="11"/>
  <c r="J1137" i="11"/>
  <c r="I1137" i="11"/>
  <c r="H1137" i="11"/>
  <c r="G1137" i="11"/>
  <c r="F1137" i="11"/>
  <c r="E1137" i="11"/>
  <c r="D1137" i="11"/>
  <c r="C1137" i="11"/>
  <c r="B1137" i="11"/>
  <c r="Q1136" i="11"/>
  <c r="P1136" i="11"/>
  <c r="O1136" i="11"/>
  <c r="N1136" i="11"/>
  <c r="M1136" i="11"/>
  <c r="L1136" i="11"/>
  <c r="K1136" i="11"/>
  <c r="J1136" i="11"/>
  <c r="I1136" i="11"/>
  <c r="H1136" i="11"/>
  <c r="G1136" i="11"/>
  <c r="F1136" i="11"/>
  <c r="E1136" i="11"/>
  <c r="D1136" i="11"/>
  <c r="C1136" i="11"/>
  <c r="B1136" i="11"/>
  <c r="Q1135" i="11"/>
  <c r="P1135" i="11"/>
  <c r="O1135" i="11"/>
  <c r="N1135" i="11"/>
  <c r="M1135" i="11"/>
  <c r="L1135" i="11"/>
  <c r="K1135" i="11"/>
  <c r="J1135" i="11"/>
  <c r="I1135" i="11"/>
  <c r="H1135" i="11"/>
  <c r="G1135" i="11"/>
  <c r="F1135" i="11"/>
  <c r="E1135" i="11"/>
  <c r="D1135" i="11"/>
  <c r="C1135" i="11"/>
  <c r="B1135" i="11"/>
  <c r="Q1134" i="11"/>
  <c r="P1134" i="11"/>
  <c r="O1134" i="11"/>
  <c r="N1134" i="11"/>
  <c r="M1134" i="11"/>
  <c r="L1134" i="11"/>
  <c r="K1134" i="11"/>
  <c r="J1134" i="11"/>
  <c r="I1134" i="11"/>
  <c r="H1134" i="11"/>
  <c r="G1134" i="11"/>
  <c r="F1134" i="11"/>
  <c r="E1134" i="11"/>
  <c r="D1134" i="11"/>
  <c r="C1134" i="11"/>
  <c r="B1134" i="11"/>
  <c r="Q1133" i="11"/>
  <c r="P1133" i="11"/>
  <c r="O1133" i="11"/>
  <c r="N1133" i="11"/>
  <c r="M1133" i="11"/>
  <c r="L1133" i="11"/>
  <c r="K1133" i="11"/>
  <c r="J1133" i="11"/>
  <c r="I1133" i="11"/>
  <c r="H1133" i="11"/>
  <c r="G1133" i="11"/>
  <c r="F1133" i="11"/>
  <c r="E1133" i="11"/>
  <c r="D1133" i="11"/>
  <c r="C1133" i="11"/>
  <c r="B1133" i="11"/>
  <c r="Q1132" i="11"/>
  <c r="P1132" i="11"/>
  <c r="O1132" i="11"/>
  <c r="N1132" i="11"/>
  <c r="M1132" i="11"/>
  <c r="L1132" i="11"/>
  <c r="K1132" i="11"/>
  <c r="J1132" i="11"/>
  <c r="I1132" i="11"/>
  <c r="H1132" i="11"/>
  <c r="G1132" i="11"/>
  <c r="F1132" i="11"/>
  <c r="E1132" i="11"/>
  <c r="D1132" i="11"/>
  <c r="C1132" i="11"/>
  <c r="B1132" i="11"/>
  <c r="Q1131" i="11"/>
  <c r="P1131" i="11"/>
  <c r="O1131" i="11"/>
  <c r="N1131" i="11"/>
  <c r="M1131" i="11"/>
  <c r="L1131" i="11"/>
  <c r="K1131" i="11"/>
  <c r="J1131" i="11"/>
  <c r="I1131" i="11"/>
  <c r="H1131" i="11"/>
  <c r="G1131" i="11"/>
  <c r="F1131" i="11"/>
  <c r="E1131" i="11"/>
  <c r="D1131" i="11"/>
  <c r="C1131" i="11"/>
  <c r="B1131" i="11"/>
  <c r="Q1130" i="11"/>
  <c r="P1130" i="11"/>
  <c r="O1130" i="11"/>
  <c r="N1130" i="11"/>
  <c r="M1130" i="11"/>
  <c r="L1130" i="11"/>
  <c r="K1130" i="11"/>
  <c r="J1130" i="11"/>
  <c r="I1130" i="11"/>
  <c r="H1130" i="11"/>
  <c r="G1130" i="11"/>
  <c r="F1130" i="11"/>
  <c r="E1130" i="11"/>
  <c r="D1130" i="11"/>
  <c r="C1130" i="11"/>
  <c r="B1130" i="11"/>
  <c r="Q1129" i="11"/>
  <c r="P1129" i="11"/>
  <c r="O1129" i="11"/>
  <c r="N1129" i="11"/>
  <c r="M1129" i="11"/>
  <c r="L1129" i="11"/>
  <c r="K1129" i="11"/>
  <c r="J1129" i="11"/>
  <c r="I1129" i="11"/>
  <c r="H1129" i="11"/>
  <c r="G1129" i="11"/>
  <c r="F1129" i="11"/>
  <c r="E1129" i="11"/>
  <c r="D1129" i="11"/>
  <c r="C1129" i="11"/>
  <c r="B1129" i="11"/>
  <c r="Q1128" i="11"/>
  <c r="P1128" i="11"/>
  <c r="O1128" i="11"/>
  <c r="N1128" i="11"/>
  <c r="M1128" i="11"/>
  <c r="L1128" i="11"/>
  <c r="K1128" i="11"/>
  <c r="J1128" i="11"/>
  <c r="I1128" i="11"/>
  <c r="H1128" i="11"/>
  <c r="G1128" i="11"/>
  <c r="F1128" i="11"/>
  <c r="E1128" i="11"/>
  <c r="D1128" i="11"/>
  <c r="C1128" i="11"/>
  <c r="B1128" i="11"/>
  <c r="Q1127" i="11"/>
  <c r="P1127" i="11"/>
  <c r="O1127" i="11"/>
  <c r="N1127" i="11"/>
  <c r="M1127" i="11"/>
  <c r="L1127" i="11"/>
  <c r="K1127" i="11"/>
  <c r="J1127" i="11"/>
  <c r="I1127" i="11"/>
  <c r="H1127" i="11"/>
  <c r="G1127" i="11"/>
  <c r="F1127" i="11"/>
  <c r="E1127" i="11"/>
  <c r="D1127" i="11"/>
  <c r="C1127" i="11"/>
  <c r="B1127" i="11"/>
  <c r="Q1126" i="11"/>
  <c r="P1126" i="11"/>
  <c r="O1126" i="11"/>
  <c r="N1126" i="11"/>
  <c r="M1126" i="11"/>
  <c r="L1126" i="11"/>
  <c r="K1126" i="11"/>
  <c r="J1126" i="11"/>
  <c r="I1126" i="11"/>
  <c r="H1126" i="11"/>
  <c r="G1126" i="11"/>
  <c r="F1126" i="11"/>
  <c r="E1126" i="11"/>
  <c r="D1126" i="11"/>
  <c r="C1126" i="11"/>
  <c r="B1126" i="11"/>
  <c r="Q1125" i="11"/>
  <c r="P1125" i="11"/>
  <c r="O1125" i="11"/>
  <c r="N1125" i="11"/>
  <c r="M1125" i="11"/>
  <c r="L1125" i="11"/>
  <c r="K1125" i="11"/>
  <c r="J1125" i="11"/>
  <c r="I1125" i="11"/>
  <c r="H1125" i="11"/>
  <c r="G1125" i="11"/>
  <c r="F1125" i="11"/>
  <c r="E1125" i="11"/>
  <c r="D1125" i="11"/>
  <c r="C1125" i="11"/>
  <c r="B1125" i="11"/>
  <c r="Q1124" i="11"/>
  <c r="P1124" i="11"/>
  <c r="O1124" i="11"/>
  <c r="N1124" i="11"/>
  <c r="M1124" i="11"/>
  <c r="L1124" i="11"/>
  <c r="K1124" i="11"/>
  <c r="J1124" i="11"/>
  <c r="I1124" i="11"/>
  <c r="H1124" i="11"/>
  <c r="G1124" i="11"/>
  <c r="F1124" i="11"/>
  <c r="E1124" i="11"/>
  <c r="D1124" i="11"/>
  <c r="C1124" i="11"/>
  <c r="B1124" i="11"/>
  <c r="Q1123" i="11"/>
  <c r="P1123" i="11"/>
  <c r="O1123" i="11"/>
  <c r="N1123" i="11"/>
  <c r="M1123" i="11"/>
  <c r="L1123" i="11"/>
  <c r="K1123" i="11"/>
  <c r="J1123" i="11"/>
  <c r="I1123" i="11"/>
  <c r="H1123" i="11"/>
  <c r="G1123" i="11"/>
  <c r="F1123" i="11"/>
  <c r="E1123" i="11"/>
  <c r="D1123" i="11"/>
  <c r="C1123" i="11"/>
  <c r="B1123" i="11"/>
  <c r="Q1122" i="11"/>
  <c r="P1122" i="11"/>
  <c r="O1122" i="11"/>
  <c r="N1122" i="11"/>
  <c r="M1122" i="11"/>
  <c r="L1122" i="11"/>
  <c r="K1122" i="11"/>
  <c r="J1122" i="11"/>
  <c r="I1122" i="11"/>
  <c r="H1122" i="11"/>
  <c r="G1122" i="11"/>
  <c r="F1122" i="11"/>
  <c r="E1122" i="11"/>
  <c r="D1122" i="11"/>
  <c r="C1122" i="11"/>
  <c r="B1122" i="11"/>
  <c r="Q1121" i="11"/>
  <c r="P1121" i="11"/>
  <c r="O1121" i="11"/>
  <c r="N1121" i="11"/>
  <c r="M1121" i="11"/>
  <c r="L1121" i="11"/>
  <c r="K1121" i="11"/>
  <c r="J1121" i="11"/>
  <c r="I1121" i="11"/>
  <c r="H1121" i="11"/>
  <c r="G1121" i="11"/>
  <c r="F1121" i="11"/>
  <c r="E1121" i="11"/>
  <c r="D1121" i="11"/>
  <c r="C1121" i="11"/>
  <c r="B1121" i="11"/>
  <c r="Q1120" i="11"/>
  <c r="P1120" i="11"/>
  <c r="O1120" i="11"/>
  <c r="N1120" i="11"/>
  <c r="M1120" i="11"/>
  <c r="L1120" i="11"/>
  <c r="K1120" i="11"/>
  <c r="J1120" i="11"/>
  <c r="I1120" i="11"/>
  <c r="H1120" i="11"/>
  <c r="G1120" i="11"/>
  <c r="F1120" i="11"/>
  <c r="E1120" i="11"/>
  <c r="D1120" i="11"/>
  <c r="C1120" i="11"/>
  <c r="B1120" i="11"/>
  <c r="Q1119" i="11"/>
  <c r="P1119" i="11"/>
  <c r="O1119" i="11"/>
  <c r="N1119" i="11"/>
  <c r="M1119" i="11"/>
  <c r="L1119" i="11"/>
  <c r="K1119" i="11"/>
  <c r="J1119" i="11"/>
  <c r="I1119" i="11"/>
  <c r="H1119" i="11"/>
  <c r="G1119" i="11"/>
  <c r="F1119" i="11"/>
  <c r="E1119" i="11"/>
  <c r="D1119" i="11"/>
  <c r="C1119" i="11"/>
  <c r="B1119" i="11"/>
  <c r="Q1118" i="11"/>
  <c r="P1118" i="11"/>
  <c r="O1118" i="11"/>
  <c r="N1118" i="11"/>
  <c r="M1118" i="11"/>
  <c r="L1118" i="11"/>
  <c r="K1118" i="11"/>
  <c r="J1118" i="11"/>
  <c r="I1118" i="11"/>
  <c r="H1118" i="11"/>
  <c r="G1118" i="11"/>
  <c r="F1118" i="11"/>
  <c r="E1118" i="11"/>
  <c r="D1118" i="11"/>
  <c r="C1118" i="11"/>
  <c r="B1118" i="11"/>
  <c r="Q1117" i="11"/>
  <c r="P1117" i="11"/>
  <c r="O1117" i="11"/>
  <c r="N1117" i="11"/>
  <c r="M1117" i="11"/>
  <c r="L1117" i="11"/>
  <c r="K1117" i="11"/>
  <c r="J1117" i="11"/>
  <c r="I1117" i="11"/>
  <c r="H1117" i="11"/>
  <c r="G1117" i="11"/>
  <c r="F1117" i="11"/>
  <c r="E1117" i="11"/>
  <c r="D1117" i="11"/>
  <c r="C1117" i="11"/>
  <c r="B1117" i="11"/>
  <c r="Q1116" i="11"/>
  <c r="P1116" i="11"/>
  <c r="O1116" i="11"/>
  <c r="N1116" i="11"/>
  <c r="M1116" i="11"/>
  <c r="L1116" i="11"/>
  <c r="K1116" i="11"/>
  <c r="J1116" i="11"/>
  <c r="I1116" i="11"/>
  <c r="H1116" i="11"/>
  <c r="G1116" i="11"/>
  <c r="F1116" i="11"/>
  <c r="E1116" i="11"/>
  <c r="D1116" i="11"/>
  <c r="C1116" i="11"/>
  <c r="B1116" i="11"/>
  <c r="Q1115" i="11"/>
  <c r="P1115" i="11"/>
  <c r="O1115" i="11"/>
  <c r="N1115" i="11"/>
  <c r="M1115" i="11"/>
  <c r="L1115" i="11"/>
  <c r="K1115" i="11"/>
  <c r="J1115" i="11"/>
  <c r="I1115" i="11"/>
  <c r="H1115" i="11"/>
  <c r="G1115" i="11"/>
  <c r="F1115" i="11"/>
  <c r="E1115" i="11"/>
  <c r="D1115" i="11"/>
  <c r="C1115" i="11"/>
  <c r="B1115" i="11"/>
  <c r="Q1114" i="11"/>
  <c r="P1114" i="11"/>
  <c r="O1114" i="11"/>
  <c r="N1114" i="11"/>
  <c r="M1114" i="11"/>
  <c r="L1114" i="11"/>
  <c r="K1114" i="11"/>
  <c r="J1114" i="11"/>
  <c r="I1114" i="11"/>
  <c r="H1114" i="11"/>
  <c r="G1114" i="11"/>
  <c r="F1114" i="11"/>
  <c r="E1114" i="11"/>
  <c r="D1114" i="11"/>
  <c r="C1114" i="11"/>
  <c r="B1114" i="11"/>
  <c r="Q1113" i="11"/>
  <c r="P1113" i="11"/>
  <c r="O1113" i="11"/>
  <c r="N1113" i="11"/>
  <c r="M1113" i="11"/>
  <c r="L1113" i="11"/>
  <c r="K1113" i="11"/>
  <c r="J1113" i="11"/>
  <c r="I1113" i="11"/>
  <c r="H1113" i="11"/>
  <c r="G1113" i="11"/>
  <c r="F1113" i="11"/>
  <c r="E1113" i="11"/>
  <c r="D1113" i="11"/>
  <c r="C1113" i="11"/>
  <c r="B1113" i="11"/>
  <c r="Q1112" i="11"/>
  <c r="P1112" i="11"/>
  <c r="O1112" i="11"/>
  <c r="N1112" i="11"/>
  <c r="M1112" i="11"/>
  <c r="L1112" i="11"/>
  <c r="K1112" i="11"/>
  <c r="J1112" i="11"/>
  <c r="I1112" i="11"/>
  <c r="H1112" i="11"/>
  <c r="G1112" i="11"/>
  <c r="F1112" i="11"/>
  <c r="E1112" i="11"/>
  <c r="D1112" i="11"/>
  <c r="C1112" i="11"/>
  <c r="B1112" i="11"/>
  <c r="Q1111" i="11"/>
  <c r="P1111" i="11"/>
  <c r="O1111" i="11"/>
  <c r="N1111" i="11"/>
  <c r="M1111" i="11"/>
  <c r="L1111" i="11"/>
  <c r="K1111" i="11"/>
  <c r="J1111" i="11"/>
  <c r="I1111" i="11"/>
  <c r="H1111" i="11"/>
  <c r="G1111" i="11"/>
  <c r="F1111" i="11"/>
  <c r="E1111" i="11"/>
  <c r="D1111" i="11"/>
  <c r="C1111" i="11"/>
  <c r="B1111" i="11"/>
  <c r="Q1110" i="11"/>
  <c r="P1110" i="11"/>
  <c r="O1110" i="11"/>
  <c r="N1110" i="11"/>
  <c r="M1110" i="11"/>
  <c r="L1110" i="11"/>
  <c r="K1110" i="11"/>
  <c r="J1110" i="11"/>
  <c r="I1110" i="11"/>
  <c r="H1110" i="11"/>
  <c r="G1110" i="11"/>
  <c r="F1110" i="11"/>
  <c r="E1110" i="11"/>
  <c r="D1110" i="11"/>
  <c r="C1110" i="11"/>
  <c r="B1110" i="11"/>
  <c r="Q1109" i="11"/>
  <c r="P1109" i="11"/>
  <c r="O1109" i="11"/>
  <c r="N1109" i="11"/>
  <c r="M1109" i="11"/>
  <c r="L1109" i="11"/>
  <c r="K1109" i="11"/>
  <c r="J1109" i="11"/>
  <c r="I1109" i="11"/>
  <c r="H1109" i="11"/>
  <c r="G1109" i="11"/>
  <c r="F1109" i="11"/>
  <c r="E1109" i="11"/>
  <c r="D1109" i="11"/>
  <c r="C1109" i="11"/>
  <c r="B1109" i="11"/>
  <c r="Q1108" i="11"/>
  <c r="P1108" i="11"/>
  <c r="O1108" i="11"/>
  <c r="N1108" i="11"/>
  <c r="M1108" i="11"/>
  <c r="L1108" i="11"/>
  <c r="K1108" i="11"/>
  <c r="J1108" i="11"/>
  <c r="I1108" i="11"/>
  <c r="H1108" i="11"/>
  <c r="G1108" i="11"/>
  <c r="F1108" i="11"/>
  <c r="E1108" i="11"/>
  <c r="D1108" i="11"/>
  <c r="C1108" i="11"/>
  <c r="B1108" i="11"/>
  <c r="Q1107" i="11"/>
  <c r="P1107" i="11"/>
  <c r="O1107" i="11"/>
  <c r="N1107" i="11"/>
  <c r="M1107" i="11"/>
  <c r="L1107" i="11"/>
  <c r="K1107" i="11"/>
  <c r="J1107" i="11"/>
  <c r="I1107" i="11"/>
  <c r="H1107" i="11"/>
  <c r="G1107" i="11"/>
  <c r="F1107" i="11"/>
  <c r="E1107" i="11"/>
  <c r="D1107" i="11"/>
  <c r="C1107" i="11"/>
  <c r="B1107" i="11"/>
  <c r="Q1106" i="11"/>
  <c r="P1106" i="11"/>
  <c r="O1106" i="11"/>
  <c r="N1106" i="11"/>
  <c r="M1106" i="11"/>
  <c r="L1106" i="11"/>
  <c r="K1106" i="11"/>
  <c r="J1106" i="11"/>
  <c r="I1106" i="11"/>
  <c r="H1106" i="11"/>
  <c r="G1106" i="11"/>
  <c r="F1106" i="11"/>
  <c r="E1106" i="11"/>
  <c r="D1106" i="11"/>
  <c r="C1106" i="11"/>
  <c r="B1106" i="11"/>
  <c r="Q1105" i="11"/>
  <c r="P1105" i="11"/>
  <c r="O1105" i="11"/>
  <c r="N1105" i="11"/>
  <c r="M1105" i="11"/>
  <c r="L1105" i="11"/>
  <c r="K1105" i="11"/>
  <c r="J1105" i="11"/>
  <c r="I1105" i="11"/>
  <c r="H1105" i="11"/>
  <c r="G1105" i="11"/>
  <c r="F1105" i="11"/>
  <c r="E1105" i="11"/>
  <c r="D1105" i="11"/>
  <c r="C1105" i="11"/>
  <c r="B1105" i="11"/>
  <c r="Q1104" i="11"/>
  <c r="P1104" i="11"/>
  <c r="O1104" i="11"/>
  <c r="N1104" i="11"/>
  <c r="M1104" i="11"/>
  <c r="L1104" i="11"/>
  <c r="K1104" i="11"/>
  <c r="J1104" i="11"/>
  <c r="I1104" i="11"/>
  <c r="H1104" i="11"/>
  <c r="G1104" i="11"/>
  <c r="F1104" i="11"/>
  <c r="E1104" i="11"/>
  <c r="D1104" i="11"/>
  <c r="C1104" i="11"/>
  <c r="B1104" i="11"/>
  <c r="Q1103" i="11"/>
  <c r="P1103" i="11"/>
  <c r="O1103" i="11"/>
  <c r="N1103" i="11"/>
  <c r="M1103" i="11"/>
  <c r="L1103" i="11"/>
  <c r="K1103" i="11"/>
  <c r="J1103" i="11"/>
  <c r="I1103" i="11"/>
  <c r="H1103" i="11"/>
  <c r="G1103" i="11"/>
  <c r="F1103" i="11"/>
  <c r="E1103" i="11"/>
  <c r="D1103" i="11"/>
  <c r="C1103" i="11"/>
  <c r="B1103" i="11"/>
  <c r="Q1102" i="11"/>
  <c r="P1102" i="11"/>
  <c r="O1102" i="11"/>
  <c r="N1102" i="11"/>
  <c r="M1102" i="11"/>
  <c r="L1102" i="11"/>
  <c r="K1102" i="11"/>
  <c r="J1102" i="11"/>
  <c r="I1102" i="11"/>
  <c r="H1102" i="11"/>
  <c r="G1102" i="11"/>
  <c r="F1102" i="11"/>
  <c r="E1102" i="11"/>
  <c r="D1102" i="11"/>
  <c r="C1102" i="11"/>
  <c r="B1102" i="11"/>
  <c r="Q1101" i="11"/>
  <c r="P1101" i="11"/>
  <c r="O1101" i="11"/>
  <c r="N1101" i="11"/>
  <c r="M1101" i="11"/>
  <c r="L1101" i="11"/>
  <c r="K1101" i="11"/>
  <c r="J1101" i="11"/>
  <c r="I1101" i="11"/>
  <c r="H1101" i="11"/>
  <c r="G1101" i="11"/>
  <c r="F1101" i="11"/>
  <c r="E1101" i="11"/>
  <c r="D1101" i="11"/>
  <c r="C1101" i="11"/>
  <c r="B1101" i="11"/>
  <c r="Q1100" i="11"/>
  <c r="P1100" i="11"/>
  <c r="O1100" i="11"/>
  <c r="N1100" i="11"/>
  <c r="M1100" i="11"/>
  <c r="L1100" i="11"/>
  <c r="K1100" i="11"/>
  <c r="J1100" i="11"/>
  <c r="I1100" i="11"/>
  <c r="H1100" i="11"/>
  <c r="G1100" i="11"/>
  <c r="F1100" i="11"/>
  <c r="E1100" i="11"/>
  <c r="D1100" i="11"/>
  <c r="C1100" i="11"/>
  <c r="B1100" i="11"/>
  <c r="Q1099" i="11"/>
  <c r="P1099" i="11"/>
  <c r="O1099" i="11"/>
  <c r="N1099" i="11"/>
  <c r="M1099" i="11"/>
  <c r="L1099" i="11"/>
  <c r="K1099" i="11"/>
  <c r="J1099" i="11"/>
  <c r="I1099" i="11"/>
  <c r="H1099" i="11"/>
  <c r="G1099" i="11"/>
  <c r="F1099" i="11"/>
  <c r="E1099" i="11"/>
  <c r="D1099" i="11"/>
  <c r="C1099" i="11"/>
  <c r="B1099" i="11"/>
  <c r="Q1098" i="11"/>
  <c r="P1098" i="11"/>
  <c r="O1098" i="11"/>
  <c r="N1098" i="11"/>
  <c r="M1098" i="11"/>
  <c r="L1098" i="11"/>
  <c r="K1098" i="11"/>
  <c r="J1098" i="11"/>
  <c r="I1098" i="11"/>
  <c r="H1098" i="11"/>
  <c r="G1098" i="11"/>
  <c r="F1098" i="11"/>
  <c r="E1098" i="11"/>
  <c r="D1098" i="11"/>
  <c r="C1098" i="11"/>
  <c r="B1098" i="11"/>
  <c r="Q1097" i="11"/>
  <c r="P1097" i="11"/>
  <c r="O1097" i="11"/>
  <c r="N1097" i="11"/>
  <c r="M1097" i="11"/>
  <c r="L1097" i="11"/>
  <c r="K1097" i="11"/>
  <c r="J1097" i="11"/>
  <c r="I1097" i="11"/>
  <c r="H1097" i="11"/>
  <c r="G1097" i="11"/>
  <c r="F1097" i="11"/>
  <c r="E1097" i="11"/>
  <c r="D1097" i="11"/>
  <c r="C1097" i="11"/>
  <c r="B1097" i="11"/>
  <c r="Q1096" i="11"/>
  <c r="P1096" i="11"/>
  <c r="O1096" i="11"/>
  <c r="N1096" i="11"/>
  <c r="M1096" i="11"/>
  <c r="L1096" i="11"/>
  <c r="K1096" i="11"/>
  <c r="J1096" i="11"/>
  <c r="I1096" i="11"/>
  <c r="H1096" i="11"/>
  <c r="G1096" i="11"/>
  <c r="F1096" i="11"/>
  <c r="E1096" i="11"/>
  <c r="D1096" i="11"/>
  <c r="C1096" i="11"/>
  <c r="B1096" i="11"/>
  <c r="Q1095" i="11"/>
  <c r="P1095" i="11"/>
  <c r="O1095" i="11"/>
  <c r="N1095" i="11"/>
  <c r="M1095" i="11"/>
  <c r="L1095" i="11"/>
  <c r="K1095" i="11"/>
  <c r="J1095" i="11"/>
  <c r="I1095" i="11"/>
  <c r="H1095" i="11"/>
  <c r="G1095" i="11"/>
  <c r="F1095" i="11"/>
  <c r="E1095" i="11"/>
  <c r="D1095" i="11"/>
  <c r="C1095" i="11"/>
  <c r="B1095" i="11"/>
  <c r="Q1094" i="11"/>
  <c r="P1094" i="11"/>
  <c r="O1094" i="11"/>
  <c r="N1094" i="11"/>
  <c r="M1094" i="11"/>
  <c r="L1094" i="11"/>
  <c r="K1094" i="11"/>
  <c r="J1094" i="11"/>
  <c r="I1094" i="11"/>
  <c r="H1094" i="11"/>
  <c r="G1094" i="11"/>
  <c r="F1094" i="11"/>
  <c r="E1094" i="11"/>
  <c r="D1094" i="11"/>
  <c r="C1094" i="11"/>
  <c r="B1094" i="11"/>
  <c r="Q1093" i="11"/>
  <c r="P1093" i="11"/>
  <c r="O1093" i="11"/>
  <c r="N1093" i="11"/>
  <c r="M1093" i="11"/>
  <c r="L1093" i="11"/>
  <c r="K1093" i="11"/>
  <c r="J1093" i="11"/>
  <c r="I1093" i="11"/>
  <c r="H1093" i="11"/>
  <c r="G1093" i="11"/>
  <c r="F1093" i="11"/>
  <c r="E1093" i="11"/>
  <c r="D1093" i="11"/>
  <c r="C1093" i="11"/>
  <c r="B1093" i="11"/>
  <c r="Q1092" i="11"/>
  <c r="P1092" i="11"/>
  <c r="O1092" i="11"/>
  <c r="N1092" i="11"/>
  <c r="M1092" i="11"/>
  <c r="L1092" i="11"/>
  <c r="K1092" i="11"/>
  <c r="J1092" i="11"/>
  <c r="I1092" i="11"/>
  <c r="H1092" i="11"/>
  <c r="G1092" i="11"/>
  <c r="F1092" i="11"/>
  <c r="E1092" i="11"/>
  <c r="D1092" i="11"/>
  <c r="C1092" i="11"/>
  <c r="B1092" i="11"/>
  <c r="Q1091" i="11"/>
  <c r="P1091" i="11"/>
  <c r="O1091" i="11"/>
  <c r="N1091" i="11"/>
  <c r="M1091" i="11"/>
  <c r="L1091" i="11"/>
  <c r="K1091" i="11"/>
  <c r="J1091" i="11"/>
  <c r="I1091" i="11"/>
  <c r="H1091" i="11"/>
  <c r="G1091" i="11"/>
  <c r="F1091" i="11"/>
  <c r="E1091" i="11"/>
  <c r="D1091" i="11"/>
  <c r="C1091" i="11"/>
  <c r="B1091" i="11"/>
  <c r="Q1090" i="11"/>
  <c r="P1090" i="11"/>
  <c r="O1090" i="11"/>
  <c r="N1090" i="11"/>
  <c r="M1090" i="11"/>
  <c r="L1090" i="11"/>
  <c r="K1090" i="11"/>
  <c r="J1090" i="11"/>
  <c r="I1090" i="11"/>
  <c r="H1090" i="11"/>
  <c r="G1090" i="11"/>
  <c r="F1090" i="11"/>
  <c r="E1090" i="11"/>
  <c r="D1090" i="11"/>
  <c r="C1090" i="11"/>
  <c r="B1090" i="11"/>
  <c r="Q1089" i="11"/>
  <c r="P1089" i="11"/>
  <c r="O1089" i="11"/>
  <c r="N1089" i="11"/>
  <c r="M1089" i="11"/>
  <c r="L1089" i="11"/>
  <c r="K1089" i="11"/>
  <c r="J1089" i="11"/>
  <c r="I1089" i="11"/>
  <c r="H1089" i="11"/>
  <c r="G1089" i="11"/>
  <c r="F1089" i="11"/>
  <c r="E1089" i="11"/>
  <c r="D1089" i="11"/>
  <c r="C1089" i="11"/>
  <c r="B1089" i="11"/>
  <c r="Q1088" i="11"/>
  <c r="P1088" i="11"/>
  <c r="O1088" i="11"/>
  <c r="N1088" i="11"/>
  <c r="M1088" i="11"/>
  <c r="L1088" i="11"/>
  <c r="K1088" i="11"/>
  <c r="J1088" i="11"/>
  <c r="I1088" i="11"/>
  <c r="H1088" i="11"/>
  <c r="G1088" i="11"/>
  <c r="F1088" i="11"/>
  <c r="E1088" i="11"/>
  <c r="D1088" i="11"/>
  <c r="C1088" i="11"/>
  <c r="B1088" i="11"/>
  <c r="Q1087" i="11"/>
  <c r="P1087" i="11"/>
  <c r="O1087" i="11"/>
  <c r="N1087" i="11"/>
  <c r="M1087" i="11"/>
  <c r="L1087" i="11"/>
  <c r="K1087" i="11"/>
  <c r="J1087" i="11"/>
  <c r="I1087" i="11"/>
  <c r="H1087" i="11"/>
  <c r="G1087" i="11"/>
  <c r="F1087" i="11"/>
  <c r="E1087" i="11"/>
  <c r="D1087" i="11"/>
  <c r="C1087" i="11"/>
  <c r="B1087" i="11"/>
  <c r="Q1086" i="11"/>
  <c r="P1086" i="11"/>
  <c r="O1086" i="11"/>
  <c r="N1086" i="11"/>
  <c r="M1086" i="11"/>
  <c r="L1086" i="11"/>
  <c r="K1086" i="11"/>
  <c r="J1086" i="11"/>
  <c r="I1086" i="11"/>
  <c r="H1086" i="11"/>
  <c r="G1086" i="11"/>
  <c r="F1086" i="11"/>
  <c r="E1086" i="11"/>
  <c r="D1086" i="11"/>
  <c r="C1086" i="11"/>
  <c r="B1086" i="11"/>
  <c r="Q1085" i="11"/>
  <c r="P1085" i="11"/>
  <c r="O1085" i="11"/>
  <c r="N1085" i="11"/>
  <c r="M1085" i="11"/>
  <c r="L1085" i="11"/>
  <c r="K1085" i="11"/>
  <c r="J1085" i="11"/>
  <c r="I1085" i="11"/>
  <c r="H1085" i="11"/>
  <c r="G1085" i="11"/>
  <c r="F1085" i="11"/>
  <c r="E1085" i="11"/>
  <c r="D1085" i="11"/>
  <c r="C1085" i="11"/>
  <c r="B1085" i="11"/>
  <c r="Q1084" i="11"/>
  <c r="P1084" i="11"/>
  <c r="O1084" i="11"/>
  <c r="N1084" i="11"/>
  <c r="M1084" i="11"/>
  <c r="L1084" i="11"/>
  <c r="K1084" i="11"/>
  <c r="J1084" i="11"/>
  <c r="I1084" i="11"/>
  <c r="H1084" i="11"/>
  <c r="G1084" i="11"/>
  <c r="F1084" i="11"/>
  <c r="E1084" i="11"/>
  <c r="D1084" i="11"/>
  <c r="C1084" i="11"/>
  <c r="B1084" i="11"/>
  <c r="Q1083" i="11"/>
  <c r="P1083" i="11"/>
  <c r="O1083" i="11"/>
  <c r="N1083" i="11"/>
  <c r="M1083" i="11"/>
  <c r="L1083" i="11"/>
  <c r="K1083" i="11"/>
  <c r="J1083" i="11"/>
  <c r="I1083" i="11"/>
  <c r="H1083" i="11"/>
  <c r="G1083" i="11"/>
  <c r="F1083" i="11"/>
  <c r="E1083" i="11"/>
  <c r="D1083" i="11"/>
  <c r="C1083" i="11"/>
  <c r="B1083" i="11"/>
  <c r="Q1082" i="11"/>
  <c r="P1082" i="11"/>
  <c r="O1082" i="11"/>
  <c r="N1082" i="11"/>
  <c r="M1082" i="11"/>
  <c r="L1082" i="11"/>
  <c r="K1082" i="11"/>
  <c r="J1082" i="11"/>
  <c r="I1082" i="11"/>
  <c r="H1082" i="11"/>
  <c r="G1082" i="11"/>
  <c r="F1082" i="11"/>
  <c r="E1082" i="11"/>
  <c r="D1082" i="11"/>
  <c r="C1082" i="11"/>
  <c r="B1082" i="11"/>
  <c r="Q1081" i="11"/>
  <c r="P1081" i="11"/>
  <c r="O1081" i="11"/>
  <c r="N1081" i="11"/>
  <c r="M1081" i="11"/>
  <c r="L1081" i="11"/>
  <c r="K1081" i="11"/>
  <c r="J1081" i="11"/>
  <c r="I1081" i="11"/>
  <c r="H1081" i="11"/>
  <c r="G1081" i="11"/>
  <c r="F1081" i="11"/>
  <c r="E1081" i="11"/>
  <c r="D1081" i="11"/>
  <c r="C1081" i="11"/>
  <c r="B1081" i="11"/>
  <c r="Q1080" i="11"/>
  <c r="P1080" i="11"/>
  <c r="O1080" i="11"/>
  <c r="N1080" i="11"/>
  <c r="M1080" i="11"/>
  <c r="L1080" i="11"/>
  <c r="K1080" i="11"/>
  <c r="J1080" i="11"/>
  <c r="I1080" i="11"/>
  <c r="H1080" i="11"/>
  <c r="G1080" i="11"/>
  <c r="F1080" i="11"/>
  <c r="E1080" i="11"/>
  <c r="D1080" i="11"/>
  <c r="C1080" i="11"/>
  <c r="B1080" i="11"/>
  <c r="Q1079" i="11"/>
  <c r="P1079" i="11"/>
  <c r="O1079" i="11"/>
  <c r="N1079" i="11"/>
  <c r="M1079" i="11"/>
  <c r="L1079" i="11"/>
  <c r="K1079" i="11"/>
  <c r="J1079" i="11"/>
  <c r="I1079" i="11"/>
  <c r="H1079" i="11"/>
  <c r="G1079" i="11"/>
  <c r="F1079" i="11"/>
  <c r="E1079" i="11"/>
  <c r="D1079" i="11"/>
  <c r="C1079" i="11"/>
  <c r="B1079" i="11"/>
  <c r="Q1078" i="11"/>
  <c r="P1078" i="11"/>
  <c r="O1078" i="11"/>
  <c r="N1078" i="11"/>
  <c r="M1078" i="11"/>
  <c r="L1078" i="11"/>
  <c r="K1078" i="11"/>
  <c r="J1078" i="11"/>
  <c r="I1078" i="11"/>
  <c r="H1078" i="11"/>
  <c r="G1078" i="11"/>
  <c r="F1078" i="11"/>
  <c r="E1078" i="11"/>
  <c r="D1078" i="11"/>
  <c r="C1078" i="11"/>
  <c r="B1078" i="11"/>
  <c r="Q1077" i="11"/>
  <c r="P1077" i="11"/>
  <c r="O1077" i="11"/>
  <c r="N1077" i="11"/>
  <c r="M1077" i="11"/>
  <c r="L1077" i="11"/>
  <c r="K1077" i="11"/>
  <c r="J1077" i="11"/>
  <c r="I1077" i="11"/>
  <c r="H1077" i="11"/>
  <c r="G1077" i="11"/>
  <c r="F1077" i="11"/>
  <c r="E1077" i="11"/>
  <c r="D1077" i="11"/>
  <c r="C1077" i="11"/>
  <c r="B1077" i="11"/>
  <c r="Q1076" i="11"/>
  <c r="P1076" i="11"/>
  <c r="O1076" i="11"/>
  <c r="N1076" i="11"/>
  <c r="M1076" i="11"/>
  <c r="L1076" i="11"/>
  <c r="K1076" i="11"/>
  <c r="J1076" i="11"/>
  <c r="I1076" i="11"/>
  <c r="H1076" i="11"/>
  <c r="G1076" i="11"/>
  <c r="F1076" i="11"/>
  <c r="E1076" i="11"/>
  <c r="D1076" i="11"/>
  <c r="C1076" i="11"/>
  <c r="B1076" i="11"/>
  <c r="Q1075" i="11"/>
  <c r="P1075" i="11"/>
  <c r="O1075" i="11"/>
  <c r="N1075" i="11"/>
  <c r="M1075" i="11"/>
  <c r="L1075" i="11"/>
  <c r="K1075" i="11"/>
  <c r="J1075" i="11"/>
  <c r="I1075" i="11"/>
  <c r="H1075" i="11"/>
  <c r="G1075" i="11"/>
  <c r="F1075" i="11"/>
  <c r="E1075" i="11"/>
  <c r="D1075" i="11"/>
  <c r="C1075" i="11"/>
  <c r="B1075" i="11"/>
  <c r="Q1074" i="11"/>
  <c r="P1074" i="11"/>
  <c r="O1074" i="11"/>
  <c r="N1074" i="11"/>
  <c r="M1074" i="11"/>
  <c r="L1074" i="11"/>
  <c r="K1074" i="11"/>
  <c r="J1074" i="11"/>
  <c r="I1074" i="11"/>
  <c r="H1074" i="11"/>
  <c r="G1074" i="11"/>
  <c r="F1074" i="11"/>
  <c r="E1074" i="11"/>
  <c r="D1074" i="11"/>
  <c r="C1074" i="11"/>
  <c r="B1074" i="11"/>
  <c r="Q1073" i="11"/>
  <c r="P1073" i="11"/>
  <c r="O1073" i="11"/>
  <c r="N1073" i="11"/>
  <c r="M1073" i="11"/>
  <c r="L1073" i="11"/>
  <c r="K1073" i="11"/>
  <c r="J1073" i="11"/>
  <c r="I1073" i="11"/>
  <c r="H1073" i="11"/>
  <c r="G1073" i="11"/>
  <c r="F1073" i="11"/>
  <c r="E1073" i="11"/>
  <c r="D1073" i="11"/>
  <c r="C1073" i="11"/>
  <c r="B1073" i="11"/>
  <c r="Q1072" i="11"/>
  <c r="P1072" i="11"/>
  <c r="O1072" i="11"/>
  <c r="N1072" i="11"/>
  <c r="M1072" i="11"/>
  <c r="L1072" i="11"/>
  <c r="K1072" i="11"/>
  <c r="J1072" i="11"/>
  <c r="I1072" i="11"/>
  <c r="H1072" i="11"/>
  <c r="G1072" i="11"/>
  <c r="F1072" i="11"/>
  <c r="E1072" i="11"/>
  <c r="D1072" i="11"/>
  <c r="C1072" i="11"/>
  <c r="B1072" i="11"/>
  <c r="Q1071" i="11"/>
  <c r="P1071" i="11"/>
  <c r="O1071" i="11"/>
  <c r="N1071" i="11"/>
  <c r="M1071" i="11"/>
  <c r="L1071" i="11"/>
  <c r="K1071" i="11"/>
  <c r="J1071" i="11"/>
  <c r="I1071" i="11"/>
  <c r="H1071" i="11"/>
  <c r="G1071" i="11"/>
  <c r="F1071" i="11"/>
  <c r="E1071" i="11"/>
  <c r="D1071" i="11"/>
  <c r="C1071" i="11"/>
  <c r="B1071" i="11"/>
  <c r="Q1070" i="11"/>
  <c r="P1070" i="11"/>
  <c r="O1070" i="11"/>
  <c r="N1070" i="11"/>
  <c r="M1070" i="11"/>
  <c r="L1070" i="11"/>
  <c r="K1070" i="11"/>
  <c r="J1070" i="11"/>
  <c r="I1070" i="11"/>
  <c r="H1070" i="11"/>
  <c r="G1070" i="11"/>
  <c r="F1070" i="11"/>
  <c r="E1070" i="11"/>
  <c r="D1070" i="11"/>
  <c r="C1070" i="11"/>
  <c r="B1070" i="11"/>
  <c r="Q1069" i="11"/>
  <c r="P1069" i="11"/>
  <c r="O1069" i="11"/>
  <c r="N1069" i="11"/>
  <c r="M1069" i="11"/>
  <c r="L1069" i="11"/>
  <c r="K1069" i="11"/>
  <c r="J1069" i="11"/>
  <c r="I1069" i="11"/>
  <c r="H1069" i="11"/>
  <c r="G1069" i="11"/>
  <c r="F1069" i="11"/>
  <c r="E1069" i="11"/>
  <c r="D1069" i="11"/>
  <c r="C1069" i="11"/>
  <c r="B1069" i="11"/>
  <c r="Q1068" i="11"/>
  <c r="P1068" i="11"/>
  <c r="O1068" i="11"/>
  <c r="N1068" i="11"/>
  <c r="M1068" i="11"/>
  <c r="L1068" i="11"/>
  <c r="K1068" i="11"/>
  <c r="J1068" i="11"/>
  <c r="I1068" i="11"/>
  <c r="H1068" i="11"/>
  <c r="G1068" i="11"/>
  <c r="F1068" i="11"/>
  <c r="E1068" i="11"/>
  <c r="D1068" i="11"/>
  <c r="C1068" i="11"/>
  <c r="B1068" i="11"/>
  <c r="Q1067" i="11"/>
  <c r="P1067" i="11"/>
  <c r="O1067" i="11"/>
  <c r="N1067" i="11"/>
  <c r="M1067" i="11"/>
  <c r="L1067" i="11"/>
  <c r="K1067" i="11"/>
  <c r="J1067" i="11"/>
  <c r="I1067" i="11"/>
  <c r="H1067" i="11"/>
  <c r="G1067" i="11"/>
  <c r="F1067" i="11"/>
  <c r="E1067" i="11"/>
  <c r="D1067" i="11"/>
  <c r="C1067" i="11"/>
  <c r="B1067" i="11"/>
  <c r="Q1066" i="11"/>
  <c r="P1066" i="11"/>
  <c r="O1066" i="11"/>
  <c r="N1066" i="11"/>
  <c r="M1066" i="11"/>
  <c r="L1066" i="11"/>
  <c r="K1066" i="11"/>
  <c r="J1066" i="11"/>
  <c r="I1066" i="11"/>
  <c r="H1066" i="11"/>
  <c r="G1066" i="11"/>
  <c r="F1066" i="11"/>
  <c r="E1066" i="11"/>
  <c r="D1066" i="11"/>
  <c r="C1066" i="11"/>
  <c r="B1066" i="11"/>
  <c r="Q1065" i="11"/>
  <c r="P1065" i="11"/>
  <c r="O1065" i="11"/>
  <c r="N1065" i="11"/>
  <c r="M1065" i="11"/>
  <c r="L1065" i="11"/>
  <c r="K1065" i="11"/>
  <c r="J1065" i="11"/>
  <c r="I1065" i="11"/>
  <c r="H1065" i="11"/>
  <c r="G1065" i="11"/>
  <c r="F1065" i="11"/>
  <c r="E1065" i="11"/>
  <c r="D1065" i="11"/>
  <c r="C1065" i="11"/>
  <c r="B1065" i="11"/>
  <c r="Q1064" i="11"/>
  <c r="P1064" i="11"/>
  <c r="O1064" i="11"/>
  <c r="N1064" i="11"/>
  <c r="M1064" i="11"/>
  <c r="L1064" i="11"/>
  <c r="K1064" i="11"/>
  <c r="J1064" i="11"/>
  <c r="I1064" i="11"/>
  <c r="H1064" i="11"/>
  <c r="G1064" i="11"/>
  <c r="F1064" i="11"/>
  <c r="E1064" i="11"/>
  <c r="D1064" i="11"/>
  <c r="C1064" i="11"/>
  <c r="B1064" i="11"/>
  <c r="Q1063" i="11"/>
  <c r="P1063" i="11"/>
  <c r="O1063" i="11"/>
  <c r="N1063" i="11"/>
  <c r="M1063" i="11"/>
  <c r="L1063" i="11"/>
  <c r="K1063" i="11"/>
  <c r="J1063" i="11"/>
  <c r="I1063" i="11"/>
  <c r="H1063" i="11"/>
  <c r="G1063" i="11"/>
  <c r="F1063" i="11"/>
  <c r="E1063" i="11"/>
  <c r="D1063" i="11"/>
  <c r="C1063" i="11"/>
  <c r="B1063" i="11"/>
  <c r="Q1062" i="11"/>
  <c r="P1062" i="11"/>
  <c r="O1062" i="11"/>
  <c r="N1062" i="11"/>
  <c r="M1062" i="11"/>
  <c r="L1062" i="11"/>
  <c r="K1062" i="11"/>
  <c r="J1062" i="11"/>
  <c r="I1062" i="11"/>
  <c r="H1062" i="11"/>
  <c r="G1062" i="11"/>
  <c r="F1062" i="11"/>
  <c r="E1062" i="11"/>
  <c r="D1062" i="11"/>
  <c r="C1062" i="11"/>
  <c r="B1062" i="11"/>
  <c r="Q1061" i="11"/>
  <c r="P1061" i="11"/>
  <c r="O1061" i="11"/>
  <c r="N1061" i="11"/>
  <c r="M1061" i="11"/>
  <c r="L1061" i="11"/>
  <c r="K1061" i="11"/>
  <c r="J1061" i="11"/>
  <c r="I1061" i="11"/>
  <c r="H1061" i="11"/>
  <c r="G1061" i="11"/>
  <c r="F1061" i="11"/>
  <c r="E1061" i="11"/>
  <c r="D1061" i="11"/>
  <c r="C1061" i="11"/>
  <c r="B1061" i="11"/>
  <c r="Q1060" i="11"/>
  <c r="P1060" i="11"/>
  <c r="O1060" i="11"/>
  <c r="N1060" i="11"/>
  <c r="M1060" i="11"/>
  <c r="L1060" i="11"/>
  <c r="K1060" i="11"/>
  <c r="J1060" i="11"/>
  <c r="I1060" i="11"/>
  <c r="H1060" i="11"/>
  <c r="G1060" i="11"/>
  <c r="F1060" i="11"/>
  <c r="E1060" i="11"/>
  <c r="D1060" i="11"/>
  <c r="C1060" i="11"/>
  <c r="B1060" i="11"/>
  <c r="Q1059" i="11"/>
  <c r="P1059" i="11"/>
  <c r="O1059" i="11"/>
  <c r="N1059" i="11"/>
  <c r="M1059" i="11"/>
  <c r="L1059" i="11"/>
  <c r="K1059" i="11"/>
  <c r="J1059" i="11"/>
  <c r="I1059" i="11"/>
  <c r="H1059" i="11"/>
  <c r="G1059" i="11"/>
  <c r="F1059" i="11"/>
  <c r="E1059" i="11"/>
  <c r="D1059" i="11"/>
  <c r="C1059" i="11"/>
  <c r="B1059" i="11"/>
  <c r="Q1058" i="11"/>
  <c r="P1058" i="11"/>
  <c r="O1058" i="11"/>
  <c r="N1058" i="11"/>
  <c r="M1058" i="11"/>
  <c r="L1058" i="11"/>
  <c r="K1058" i="11"/>
  <c r="J1058" i="11"/>
  <c r="I1058" i="11"/>
  <c r="H1058" i="11"/>
  <c r="G1058" i="11"/>
  <c r="F1058" i="11"/>
  <c r="E1058" i="11"/>
  <c r="D1058" i="11"/>
  <c r="C1058" i="11"/>
  <c r="B1058" i="11"/>
  <c r="Q1057" i="11"/>
  <c r="P1057" i="11"/>
  <c r="O1057" i="11"/>
  <c r="N1057" i="11"/>
  <c r="M1057" i="11"/>
  <c r="L1057" i="11"/>
  <c r="K1057" i="11"/>
  <c r="J1057" i="11"/>
  <c r="I1057" i="11"/>
  <c r="H1057" i="11"/>
  <c r="G1057" i="11"/>
  <c r="F1057" i="11"/>
  <c r="E1057" i="11"/>
  <c r="D1057" i="11"/>
  <c r="C1057" i="11"/>
  <c r="B1057" i="11"/>
  <c r="Q1056" i="11"/>
  <c r="P1056" i="11"/>
  <c r="O1056" i="11"/>
  <c r="N1056" i="11"/>
  <c r="M1056" i="11"/>
  <c r="L1056" i="11"/>
  <c r="K1056" i="11"/>
  <c r="J1056" i="11"/>
  <c r="I1056" i="11"/>
  <c r="H1056" i="11"/>
  <c r="G1056" i="11"/>
  <c r="F1056" i="11"/>
  <c r="E1056" i="11"/>
  <c r="D1056" i="11"/>
  <c r="C1056" i="11"/>
  <c r="B1056" i="11"/>
  <c r="Q1055" i="11"/>
  <c r="P1055" i="11"/>
  <c r="O1055" i="11"/>
  <c r="N1055" i="11"/>
  <c r="M1055" i="11"/>
  <c r="L1055" i="11"/>
  <c r="K1055" i="11"/>
  <c r="J1055" i="11"/>
  <c r="I1055" i="11"/>
  <c r="H1055" i="11"/>
  <c r="G1055" i="11"/>
  <c r="F1055" i="11"/>
  <c r="E1055" i="11"/>
  <c r="D1055" i="11"/>
  <c r="C1055" i="11"/>
  <c r="B1055" i="11"/>
  <c r="Q1054" i="11"/>
  <c r="P1054" i="11"/>
  <c r="O1054" i="11"/>
  <c r="N1054" i="11"/>
  <c r="M1054" i="11"/>
  <c r="L1054" i="11"/>
  <c r="K1054" i="11"/>
  <c r="J1054" i="11"/>
  <c r="I1054" i="11"/>
  <c r="H1054" i="11"/>
  <c r="G1054" i="11"/>
  <c r="F1054" i="11"/>
  <c r="E1054" i="11"/>
  <c r="D1054" i="11"/>
  <c r="C1054" i="11"/>
  <c r="B1054" i="11"/>
  <c r="Q1053" i="11"/>
  <c r="P1053" i="11"/>
  <c r="O1053" i="11"/>
  <c r="N1053" i="11"/>
  <c r="M1053" i="11"/>
  <c r="L1053" i="11"/>
  <c r="K1053" i="11"/>
  <c r="J1053" i="11"/>
  <c r="I1053" i="11"/>
  <c r="H1053" i="11"/>
  <c r="G1053" i="11"/>
  <c r="F1053" i="11"/>
  <c r="E1053" i="11"/>
  <c r="D1053" i="11"/>
  <c r="C1053" i="11"/>
  <c r="B1053" i="11"/>
  <c r="Q1052" i="11"/>
  <c r="P1052" i="11"/>
  <c r="O1052" i="11"/>
  <c r="N1052" i="11"/>
  <c r="M1052" i="11"/>
  <c r="L1052" i="11"/>
  <c r="K1052" i="11"/>
  <c r="J1052" i="11"/>
  <c r="I1052" i="11"/>
  <c r="H1052" i="11"/>
  <c r="G1052" i="11"/>
  <c r="F1052" i="11"/>
  <c r="E1052" i="11"/>
  <c r="D1052" i="11"/>
  <c r="C1052" i="11"/>
  <c r="B1052" i="11"/>
  <c r="Q1051" i="11"/>
  <c r="P1051" i="11"/>
  <c r="O1051" i="11"/>
  <c r="N1051" i="11"/>
  <c r="M1051" i="11"/>
  <c r="L1051" i="11"/>
  <c r="K1051" i="11"/>
  <c r="J1051" i="11"/>
  <c r="I1051" i="11"/>
  <c r="H1051" i="11"/>
  <c r="G1051" i="11"/>
  <c r="F1051" i="11"/>
  <c r="E1051" i="11"/>
  <c r="D1051" i="11"/>
  <c r="C1051" i="11"/>
  <c r="B1051" i="11"/>
  <c r="Q1050" i="11"/>
  <c r="P1050" i="11"/>
  <c r="O1050" i="11"/>
  <c r="N1050" i="11"/>
  <c r="M1050" i="11"/>
  <c r="L1050" i="11"/>
  <c r="K1050" i="11"/>
  <c r="J1050" i="11"/>
  <c r="I1050" i="11"/>
  <c r="H1050" i="11"/>
  <c r="G1050" i="11"/>
  <c r="F1050" i="11"/>
  <c r="E1050" i="11"/>
  <c r="D1050" i="11"/>
  <c r="C1050" i="11"/>
  <c r="B1050" i="11"/>
  <c r="Q1049" i="11"/>
  <c r="P1049" i="11"/>
  <c r="O1049" i="11"/>
  <c r="N1049" i="11"/>
  <c r="M1049" i="11"/>
  <c r="L1049" i="11"/>
  <c r="K1049" i="11"/>
  <c r="J1049" i="11"/>
  <c r="I1049" i="11"/>
  <c r="H1049" i="11"/>
  <c r="G1049" i="11"/>
  <c r="F1049" i="11"/>
  <c r="E1049" i="11"/>
  <c r="D1049" i="11"/>
  <c r="C1049" i="11"/>
  <c r="B1049" i="11"/>
  <c r="Q1048" i="11"/>
  <c r="P1048" i="11"/>
  <c r="O1048" i="11"/>
  <c r="N1048" i="11"/>
  <c r="M1048" i="11"/>
  <c r="L1048" i="11"/>
  <c r="K1048" i="11"/>
  <c r="J1048" i="11"/>
  <c r="I1048" i="11"/>
  <c r="H1048" i="11"/>
  <c r="G1048" i="11"/>
  <c r="F1048" i="11"/>
  <c r="E1048" i="11"/>
  <c r="D1048" i="11"/>
  <c r="C1048" i="11"/>
  <c r="B1048" i="11"/>
  <c r="Q1047" i="11"/>
  <c r="P1047" i="11"/>
  <c r="O1047" i="11"/>
  <c r="N1047" i="11"/>
  <c r="M1047" i="11"/>
  <c r="L1047" i="11"/>
  <c r="K1047" i="11"/>
  <c r="J1047" i="11"/>
  <c r="I1047" i="11"/>
  <c r="H1047" i="11"/>
  <c r="G1047" i="11"/>
  <c r="F1047" i="11"/>
  <c r="E1047" i="11"/>
  <c r="D1047" i="11"/>
  <c r="C1047" i="11"/>
  <c r="B1047" i="11"/>
  <c r="Q1046" i="11"/>
  <c r="P1046" i="11"/>
  <c r="O1046" i="11"/>
  <c r="N1046" i="11"/>
  <c r="M1046" i="11"/>
  <c r="L1046" i="11"/>
  <c r="K1046" i="11"/>
  <c r="J1046" i="11"/>
  <c r="I1046" i="11"/>
  <c r="H1046" i="11"/>
  <c r="G1046" i="11"/>
  <c r="F1046" i="11"/>
  <c r="E1046" i="11"/>
  <c r="D1046" i="11"/>
  <c r="C1046" i="11"/>
  <c r="B1046" i="11"/>
  <c r="Q1045" i="11"/>
  <c r="P1045" i="11"/>
  <c r="O1045" i="11"/>
  <c r="N1045" i="11"/>
  <c r="M1045" i="11"/>
  <c r="L1045" i="11"/>
  <c r="K1045" i="11"/>
  <c r="J1045" i="11"/>
  <c r="I1045" i="11"/>
  <c r="H1045" i="11"/>
  <c r="G1045" i="11"/>
  <c r="F1045" i="11"/>
  <c r="E1045" i="11"/>
  <c r="D1045" i="11"/>
  <c r="C1045" i="11"/>
  <c r="B1045" i="11"/>
  <c r="Q1044" i="11"/>
  <c r="P1044" i="11"/>
  <c r="O1044" i="11"/>
  <c r="N1044" i="11"/>
  <c r="M1044" i="11"/>
  <c r="L1044" i="11"/>
  <c r="K1044" i="11"/>
  <c r="J1044" i="11"/>
  <c r="I1044" i="11"/>
  <c r="H1044" i="11"/>
  <c r="G1044" i="11"/>
  <c r="F1044" i="11"/>
  <c r="E1044" i="11"/>
  <c r="D1044" i="11"/>
  <c r="C1044" i="11"/>
  <c r="B1044" i="11"/>
  <c r="Q1043" i="11"/>
  <c r="P1043" i="11"/>
  <c r="O1043" i="11"/>
  <c r="N1043" i="11"/>
  <c r="M1043" i="11"/>
  <c r="L1043" i="11"/>
  <c r="K1043" i="11"/>
  <c r="J1043" i="11"/>
  <c r="I1043" i="11"/>
  <c r="H1043" i="11"/>
  <c r="G1043" i="11"/>
  <c r="F1043" i="11"/>
  <c r="E1043" i="11"/>
  <c r="D1043" i="11"/>
  <c r="C1043" i="11"/>
  <c r="B1043" i="11"/>
  <c r="Q1042" i="11"/>
  <c r="P1042" i="11"/>
  <c r="O1042" i="11"/>
  <c r="N1042" i="11"/>
  <c r="M1042" i="11"/>
  <c r="L1042" i="11"/>
  <c r="K1042" i="11"/>
  <c r="J1042" i="11"/>
  <c r="I1042" i="11"/>
  <c r="H1042" i="11"/>
  <c r="G1042" i="11"/>
  <c r="F1042" i="11"/>
  <c r="E1042" i="11"/>
  <c r="D1042" i="11"/>
  <c r="C1042" i="11"/>
  <c r="B1042" i="11"/>
  <c r="Q1041" i="11"/>
  <c r="P1041" i="11"/>
  <c r="O1041" i="11"/>
  <c r="N1041" i="11"/>
  <c r="M1041" i="11"/>
  <c r="L1041" i="11"/>
  <c r="K1041" i="11"/>
  <c r="J1041" i="11"/>
  <c r="I1041" i="11"/>
  <c r="H1041" i="11"/>
  <c r="G1041" i="11"/>
  <c r="F1041" i="11"/>
  <c r="E1041" i="11"/>
  <c r="D1041" i="11"/>
  <c r="C1041" i="11"/>
  <c r="B1041" i="11"/>
  <c r="Q1040" i="11"/>
  <c r="P1040" i="11"/>
  <c r="O1040" i="11"/>
  <c r="N1040" i="11"/>
  <c r="M1040" i="11"/>
  <c r="L1040" i="11"/>
  <c r="K1040" i="11"/>
  <c r="J1040" i="11"/>
  <c r="I1040" i="11"/>
  <c r="H1040" i="11"/>
  <c r="G1040" i="11"/>
  <c r="F1040" i="11"/>
  <c r="E1040" i="11"/>
  <c r="D1040" i="11"/>
  <c r="C1040" i="11"/>
  <c r="B1040" i="11"/>
  <c r="Q1039" i="11"/>
  <c r="P1039" i="11"/>
  <c r="O1039" i="11"/>
  <c r="N1039" i="11"/>
  <c r="M1039" i="11"/>
  <c r="L1039" i="11"/>
  <c r="K1039" i="11"/>
  <c r="J1039" i="11"/>
  <c r="I1039" i="11"/>
  <c r="H1039" i="11"/>
  <c r="G1039" i="11"/>
  <c r="F1039" i="11"/>
  <c r="E1039" i="11"/>
  <c r="D1039" i="11"/>
  <c r="C1039" i="11"/>
  <c r="B1039" i="11"/>
  <c r="Q1038" i="11"/>
  <c r="P1038" i="11"/>
  <c r="O1038" i="11"/>
  <c r="N1038" i="11"/>
  <c r="M1038" i="11"/>
  <c r="L1038" i="11"/>
  <c r="K1038" i="11"/>
  <c r="J1038" i="11"/>
  <c r="I1038" i="11"/>
  <c r="H1038" i="11"/>
  <c r="G1038" i="11"/>
  <c r="F1038" i="11"/>
  <c r="E1038" i="11"/>
  <c r="D1038" i="11"/>
  <c r="C1038" i="11"/>
  <c r="B1038" i="11"/>
  <c r="Q1037" i="11"/>
  <c r="P1037" i="11"/>
  <c r="O1037" i="11"/>
  <c r="N1037" i="11"/>
  <c r="M1037" i="11"/>
  <c r="L1037" i="11"/>
  <c r="K1037" i="11"/>
  <c r="J1037" i="11"/>
  <c r="I1037" i="11"/>
  <c r="H1037" i="11"/>
  <c r="G1037" i="11"/>
  <c r="F1037" i="11"/>
  <c r="E1037" i="11"/>
  <c r="D1037" i="11"/>
  <c r="C1037" i="11"/>
  <c r="B1037" i="11"/>
  <c r="Q1036" i="11"/>
  <c r="P1036" i="11"/>
  <c r="O1036" i="11"/>
  <c r="N1036" i="11"/>
  <c r="M1036" i="11"/>
  <c r="L1036" i="11"/>
  <c r="K1036" i="11"/>
  <c r="J1036" i="11"/>
  <c r="I1036" i="11"/>
  <c r="H1036" i="11"/>
  <c r="G1036" i="11"/>
  <c r="F1036" i="11"/>
  <c r="E1036" i="11"/>
  <c r="D1036" i="11"/>
  <c r="C1036" i="11"/>
  <c r="B1036" i="11"/>
  <c r="Q1035" i="11"/>
  <c r="P1035" i="11"/>
  <c r="O1035" i="11"/>
  <c r="N1035" i="11"/>
  <c r="M1035" i="11"/>
  <c r="L1035" i="11"/>
  <c r="K1035" i="11"/>
  <c r="J1035" i="11"/>
  <c r="I1035" i="11"/>
  <c r="H1035" i="11"/>
  <c r="G1035" i="11"/>
  <c r="F1035" i="11"/>
  <c r="E1035" i="11"/>
  <c r="D1035" i="11"/>
  <c r="C1035" i="11"/>
  <c r="B1035" i="11"/>
  <c r="Q1034" i="11"/>
  <c r="P1034" i="11"/>
  <c r="O1034" i="11"/>
  <c r="N1034" i="11"/>
  <c r="M1034" i="11"/>
  <c r="L1034" i="11"/>
  <c r="K1034" i="11"/>
  <c r="J1034" i="11"/>
  <c r="I1034" i="11"/>
  <c r="H1034" i="11"/>
  <c r="G1034" i="11"/>
  <c r="F1034" i="11"/>
  <c r="E1034" i="11"/>
  <c r="D1034" i="11"/>
  <c r="C1034" i="11"/>
  <c r="B1034" i="11"/>
  <c r="Q1033" i="11"/>
  <c r="P1033" i="11"/>
  <c r="O1033" i="11"/>
  <c r="N1033" i="11"/>
  <c r="M1033" i="11"/>
  <c r="L1033" i="11"/>
  <c r="K1033" i="11"/>
  <c r="J1033" i="11"/>
  <c r="I1033" i="11"/>
  <c r="H1033" i="11"/>
  <c r="G1033" i="11"/>
  <c r="F1033" i="11"/>
  <c r="E1033" i="11"/>
  <c r="D1033" i="11"/>
  <c r="C1033" i="11"/>
  <c r="B1033" i="11"/>
  <c r="Q1032" i="11"/>
  <c r="P1032" i="11"/>
  <c r="O1032" i="11"/>
  <c r="N1032" i="11"/>
  <c r="M1032" i="11"/>
  <c r="L1032" i="11"/>
  <c r="K1032" i="11"/>
  <c r="J1032" i="11"/>
  <c r="I1032" i="11"/>
  <c r="H1032" i="11"/>
  <c r="G1032" i="11"/>
  <c r="F1032" i="11"/>
  <c r="E1032" i="11"/>
  <c r="D1032" i="11"/>
  <c r="C1032" i="11"/>
  <c r="B1032" i="11"/>
  <c r="Q1031" i="11"/>
  <c r="P1031" i="11"/>
  <c r="O1031" i="11"/>
  <c r="N1031" i="11"/>
  <c r="M1031" i="11"/>
  <c r="L1031" i="11"/>
  <c r="K1031" i="11"/>
  <c r="J1031" i="11"/>
  <c r="I1031" i="11"/>
  <c r="H1031" i="11"/>
  <c r="G1031" i="11"/>
  <c r="F1031" i="11"/>
  <c r="E1031" i="11"/>
  <c r="D1031" i="11"/>
  <c r="C1031" i="11"/>
  <c r="B1031" i="11"/>
  <c r="Q1030" i="11"/>
  <c r="P1030" i="11"/>
  <c r="O1030" i="11"/>
  <c r="N1030" i="11"/>
  <c r="M1030" i="11"/>
  <c r="L1030" i="11"/>
  <c r="K1030" i="11"/>
  <c r="J1030" i="11"/>
  <c r="I1030" i="11"/>
  <c r="H1030" i="11"/>
  <c r="G1030" i="11"/>
  <c r="F1030" i="11"/>
  <c r="E1030" i="11"/>
  <c r="D1030" i="11"/>
  <c r="C1030" i="11"/>
  <c r="B1030" i="11"/>
  <c r="Q1029" i="11"/>
  <c r="P1029" i="11"/>
  <c r="O1029" i="11"/>
  <c r="N1029" i="11"/>
  <c r="M1029" i="11"/>
  <c r="L1029" i="11"/>
  <c r="K1029" i="11"/>
  <c r="J1029" i="11"/>
  <c r="I1029" i="11"/>
  <c r="H1029" i="11"/>
  <c r="G1029" i="11"/>
  <c r="F1029" i="11"/>
  <c r="E1029" i="11"/>
  <c r="D1029" i="11"/>
  <c r="C1029" i="11"/>
  <c r="B1029" i="11"/>
  <c r="Q1028" i="11"/>
  <c r="P1028" i="11"/>
  <c r="O1028" i="11"/>
  <c r="N1028" i="11"/>
  <c r="M1028" i="11"/>
  <c r="L1028" i="11"/>
  <c r="K1028" i="11"/>
  <c r="J1028" i="11"/>
  <c r="I1028" i="11"/>
  <c r="H1028" i="11"/>
  <c r="G1028" i="11"/>
  <c r="F1028" i="11"/>
  <c r="E1028" i="11"/>
  <c r="D1028" i="11"/>
  <c r="C1028" i="11"/>
  <c r="B1028" i="11"/>
  <c r="Q1027" i="11"/>
  <c r="P1027" i="11"/>
  <c r="O1027" i="11"/>
  <c r="N1027" i="11"/>
  <c r="M1027" i="11"/>
  <c r="L1027" i="11"/>
  <c r="K1027" i="11"/>
  <c r="J1027" i="11"/>
  <c r="I1027" i="11"/>
  <c r="H1027" i="11"/>
  <c r="G1027" i="11"/>
  <c r="F1027" i="11"/>
  <c r="E1027" i="11"/>
  <c r="D1027" i="11"/>
  <c r="C1027" i="11"/>
  <c r="B1027" i="11"/>
  <c r="Q1026" i="11"/>
  <c r="P1026" i="11"/>
  <c r="O1026" i="11"/>
  <c r="N1026" i="11"/>
  <c r="M1026" i="11"/>
  <c r="L1026" i="11"/>
  <c r="K1026" i="11"/>
  <c r="J1026" i="11"/>
  <c r="I1026" i="11"/>
  <c r="H1026" i="11"/>
  <c r="G1026" i="11"/>
  <c r="F1026" i="11"/>
  <c r="E1026" i="11"/>
  <c r="D1026" i="11"/>
  <c r="C1026" i="11"/>
  <c r="B1026" i="11"/>
  <c r="Q1025" i="11"/>
  <c r="P1025" i="11"/>
  <c r="O1025" i="11"/>
  <c r="N1025" i="11"/>
  <c r="M1025" i="11"/>
  <c r="L1025" i="11"/>
  <c r="K1025" i="11"/>
  <c r="J1025" i="11"/>
  <c r="I1025" i="11"/>
  <c r="H1025" i="11"/>
  <c r="G1025" i="11"/>
  <c r="F1025" i="11"/>
  <c r="E1025" i="11"/>
  <c r="D1025" i="11"/>
  <c r="C1025" i="11"/>
  <c r="B1025" i="11"/>
  <c r="Q1024" i="11"/>
  <c r="P1024" i="11"/>
  <c r="O1024" i="11"/>
  <c r="N1024" i="11"/>
  <c r="M1024" i="11"/>
  <c r="L1024" i="11"/>
  <c r="K1024" i="11"/>
  <c r="J1024" i="11"/>
  <c r="I1024" i="11"/>
  <c r="H1024" i="11"/>
  <c r="G1024" i="11"/>
  <c r="F1024" i="11"/>
  <c r="E1024" i="11"/>
  <c r="D1024" i="11"/>
  <c r="C1024" i="11"/>
  <c r="B1024" i="11"/>
  <c r="Q1023" i="11"/>
  <c r="P1023" i="11"/>
  <c r="O1023" i="11"/>
  <c r="N1023" i="11"/>
  <c r="M1023" i="11"/>
  <c r="L1023" i="11"/>
  <c r="K1023" i="11"/>
  <c r="J1023" i="11"/>
  <c r="I1023" i="11"/>
  <c r="H1023" i="11"/>
  <c r="G1023" i="11"/>
  <c r="F1023" i="11"/>
  <c r="E1023" i="11"/>
  <c r="D1023" i="11"/>
  <c r="C1023" i="11"/>
  <c r="B1023" i="11"/>
  <c r="Q1022" i="11"/>
  <c r="P1022" i="11"/>
  <c r="O1022" i="11"/>
  <c r="N1022" i="11"/>
  <c r="M1022" i="11"/>
  <c r="L1022" i="11"/>
  <c r="K1022" i="11"/>
  <c r="J1022" i="11"/>
  <c r="I1022" i="11"/>
  <c r="H1022" i="11"/>
  <c r="G1022" i="11"/>
  <c r="F1022" i="11"/>
  <c r="E1022" i="11"/>
  <c r="D1022" i="11"/>
  <c r="C1022" i="11"/>
  <c r="B1022" i="11"/>
  <c r="Q1021" i="11"/>
  <c r="P1021" i="11"/>
  <c r="O1021" i="11"/>
  <c r="N1021" i="11"/>
  <c r="M1021" i="11"/>
  <c r="L1021" i="11"/>
  <c r="K1021" i="11"/>
  <c r="J1021" i="11"/>
  <c r="I1021" i="11"/>
  <c r="H1021" i="11"/>
  <c r="G1021" i="11"/>
  <c r="F1021" i="11"/>
  <c r="E1021" i="11"/>
  <c r="D1021" i="11"/>
  <c r="C1021" i="11"/>
  <c r="B1021" i="11"/>
  <c r="Q1020" i="11"/>
  <c r="P1020" i="11"/>
  <c r="O1020" i="11"/>
  <c r="N1020" i="11"/>
  <c r="M1020" i="11"/>
  <c r="L1020" i="11"/>
  <c r="K1020" i="11"/>
  <c r="J1020" i="11"/>
  <c r="I1020" i="11"/>
  <c r="H1020" i="11"/>
  <c r="G1020" i="11"/>
  <c r="F1020" i="11"/>
  <c r="E1020" i="11"/>
  <c r="D1020" i="11"/>
  <c r="C1020" i="11"/>
  <c r="B1020" i="11"/>
  <c r="Q1019" i="11"/>
  <c r="P1019" i="11"/>
  <c r="O1019" i="11"/>
  <c r="N1019" i="11"/>
  <c r="M1019" i="11"/>
  <c r="L1019" i="11"/>
  <c r="K1019" i="11"/>
  <c r="J1019" i="11"/>
  <c r="I1019" i="11"/>
  <c r="H1019" i="11"/>
  <c r="G1019" i="11"/>
  <c r="F1019" i="11"/>
  <c r="E1019" i="11"/>
  <c r="D1019" i="11"/>
  <c r="C1019" i="11"/>
  <c r="B1019" i="11"/>
  <c r="Q1018" i="11"/>
  <c r="P1018" i="11"/>
  <c r="O1018" i="11"/>
  <c r="N1018" i="11"/>
  <c r="M1018" i="11"/>
  <c r="L1018" i="11"/>
  <c r="K1018" i="11"/>
  <c r="J1018" i="11"/>
  <c r="I1018" i="11"/>
  <c r="H1018" i="11"/>
  <c r="G1018" i="11"/>
  <c r="F1018" i="11"/>
  <c r="E1018" i="11"/>
  <c r="D1018" i="11"/>
  <c r="C1018" i="11"/>
  <c r="B1018" i="11"/>
  <c r="Q1017" i="11"/>
  <c r="P1017" i="11"/>
  <c r="O1017" i="11"/>
  <c r="N1017" i="11"/>
  <c r="M1017" i="11"/>
  <c r="L1017" i="11"/>
  <c r="K1017" i="11"/>
  <c r="J1017" i="11"/>
  <c r="I1017" i="11"/>
  <c r="H1017" i="11"/>
  <c r="G1017" i="11"/>
  <c r="F1017" i="11"/>
  <c r="E1017" i="11"/>
  <c r="D1017" i="11"/>
  <c r="C1017" i="11"/>
  <c r="B1017" i="11"/>
  <c r="Q1016" i="11"/>
  <c r="P1016" i="11"/>
  <c r="O1016" i="11"/>
  <c r="N1016" i="11"/>
  <c r="M1016" i="11"/>
  <c r="L1016" i="11"/>
  <c r="K1016" i="11"/>
  <c r="J1016" i="11"/>
  <c r="I1016" i="11"/>
  <c r="H1016" i="11"/>
  <c r="G1016" i="11"/>
  <c r="F1016" i="11"/>
  <c r="E1016" i="11"/>
  <c r="D1016" i="11"/>
  <c r="C1016" i="11"/>
  <c r="B1016" i="11"/>
  <c r="Q1015" i="11"/>
  <c r="P1015" i="11"/>
  <c r="O1015" i="11"/>
  <c r="N1015" i="11"/>
  <c r="M1015" i="11"/>
  <c r="L1015" i="11"/>
  <c r="K1015" i="11"/>
  <c r="J1015" i="11"/>
  <c r="I1015" i="11"/>
  <c r="H1015" i="11"/>
  <c r="G1015" i="11"/>
  <c r="F1015" i="11"/>
  <c r="E1015" i="11"/>
  <c r="D1015" i="11"/>
  <c r="C1015" i="11"/>
  <c r="B1015" i="11"/>
  <c r="Q1014" i="11"/>
  <c r="P1014" i="11"/>
  <c r="O1014" i="11"/>
  <c r="N1014" i="11"/>
  <c r="M1014" i="11"/>
  <c r="L1014" i="11"/>
  <c r="K1014" i="11"/>
  <c r="J1014" i="11"/>
  <c r="I1014" i="11"/>
  <c r="H1014" i="11"/>
  <c r="G1014" i="11"/>
  <c r="F1014" i="11"/>
  <c r="E1014" i="11"/>
  <c r="D1014" i="11"/>
  <c r="C1014" i="11"/>
  <c r="B1014" i="11"/>
  <c r="Q1013" i="11"/>
  <c r="P1013" i="11"/>
  <c r="O1013" i="11"/>
  <c r="N1013" i="11"/>
  <c r="M1013" i="11"/>
  <c r="L1013" i="11"/>
  <c r="K1013" i="11"/>
  <c r="J1013" i="11"/>
  <c r="I1013" i="11"/>
  <c r="H1013" i="11"/>
  <c r="G1013" i="11"/>
  <c r="F1013" i="11"/>
  <c r="E1013" i="11"/>
  <c r="D1013" i="11"/>
  <c r="C1013" i="11"/>
  <c r="B1013" i="11"/>
  <c r="Q1012" i="11"/>
  <c r="P1012" i="11"/>
  <c r="O1012" i="11"/>
  <c r="N1012" i="11"/>
  <c r="M1012" i="11"/>
  <c r="L1012" i="11"/>
  <c r="K1012" i="11"/>
  <c r="J1012" i="11"/>
  <c r="I1012" i="11"/>
  <c r="H1012" i="11"/>
  <c r="G1012" i="11"/>
  <c r="F1012" i="11"/>
  <c r="E1012" i="11"/>
  <c r="D1012" i="11"/>
  <c r="C1012" i="11"/>
  <c r="B1012" i="11"/>
  <c r="Q1011" i="11"/>
  <c r="P1011" i="11"/>
  <c r="O1011" i="11"/>
  <c r="N1011" i="11"/>
  <c r="M1011" i="11"/>
  <c r="L1011" i="11"/>
  <c r="K1011" i="11"/>
  <c r="J1011" i="11"/>
  <c r="I1011" i="11"/>
  <c r="H1011" i="11"/>
  <c r="G1011" i="11"/>
  <c r="F1011" i="11"/>
  <c r="E1011" i="11"/>
  <c r="D1011" i="11"/>
  <c r="C1011" i="11"/>
  <c r="B1011" i="11"/>
  <c r="Q1010" i="11"/>
  <c r="P1010" i="11"/>
  <c r="O1010" i="11"/>
  <c r="N1010" i="11"/>
  <c r="M1010" i="11"/>
  <c r="L1010" i="11"/>
  <c r="K1010" i="11"/>
  <c r="J1010" i="11"/>
  <c r="I1010" i="11"/>
  <c r="H1010" i="11"/>
  <c r="G1010" i="11"/>
  <c r="F1010" i="11"/>
  <c r="E1010" i="11"/>
  <c r="D1010" i="11"/>
  <c r="C1010" i="11"/>
  <c r="B1010" i="11"/>
  <c r="Q1009" i="11"/>
  <c r="P1009" i="11"/>
  <c r="O1009" i="11"/>
  <c r="N1009" i="11"/>
  <c r="M1009" i="11"/>
  <c r="L1009" i="11"/>
  <c r="K1009" i="11"/>
  <c r="J1009" i="11"/>
  <c r="I1009" i="11"/>
  <c r="H1009" i="11"/>
  <c r="G1009" i="11"/>
  <c r="F1009" i="11"/>
  <c r="E1009" i="11"/>
  <c r="D1009" i="11"/>
  <c r="C1009" i="11"/>
  <c r="B1009" i="11"/>
  <c r="Q1008" i="11"/>
  <c r="P1008" i="11"/>
  <c r="O1008" i="11"/>
  <c r="N1008" i="11"/>
  <c r="M1008" i="11"/>
  <c r="L1008" i="11"/>
  <c r="K1008" i="11"/>
  <c r="J1008" i="11"/>
  <c r="I1008" i="11"/>
  <c r="H1008" i="11"/>
  <c r="G1008" i="11"/>
  <c r="F1008" i="11"/>
  <c r="E1008" i="11"/>
  <c r="D1008" i="11"/>
  <c r="C1008" i="11"/>
  <c r="B1008" i="11"/>
  <c r="Q1007" i="11"/>
  <c r="P1007" i="11"/>
  <c r="O1007" i="11"/>
  <c r="N1007" i="11"/>
  <c r="M1007" i="11"/>
  <c r="L1007" i="11"/>
  <c r="K1007" i="11"/>
  <c r="J1007" i="11"/>
  <c r="I1007" i="11"/>
  <c r="H1007" i="11"/>
  <c r="G1007" i="11"/>
  <c r="F1007" i="11"/>
  <c r="E1007" i="11"/>
  <c r="D1007" i="11"/>
  <c r="C1007" i="11"/>
  <c r="B1007" i="11"/>
  <c r="Q1006" i="11"/>
  <c r="P1006" i="11"/>
  <c r="O1006" i="11"/>
  <c r="N1006" i="11"/>
  <c r="M1006" i="11"/>
  <c r="L1006" i="11"/>
  <c r="K1006" i="11"/>
  <c r="J1006" i="11"/>
  <c r="I1006" i="11"/>
  <c r="H1006" i="11"/>
  <c r="G1006" i="11"/>
  <c r="F1006" i="11"/>
  <c r="E1006" i="11"/>
  <c r="D1006" i="11"/>
  <c r="C1006" i="11"/>
  <c r="B1006" i="11"/>
  <c r="Q1005" i="11"/>
  <c r="P1005" i="11"/>
  <c r="O1005" i="11"/>
  <c r="N1005" i="11"/>
  <c r="M1005" i="11"/>
  <c r="L1005" i="11"/>
  <c r="K1005" i="11"/>
  <c r="J1005" i="11"/>
  <c r="I1005" i="11"/>
  <c r="H1005" i="11"/>
  <c r="G1005" i="11"/>
  <c r="F1005" i="11"/>
  <c r="E1005" i="11"/>
  <c r="D1005" i="11"/>
  <c r="C1005" i="11"/>
  <c r="B1005" i="11"/>
  <c r="Q1004" i="11"/>
  <c r="P1004" i="11"/>
  <c r="O1004" i="11"/>
  <c r="N1004" i="11"/>
  <c r="M1004" i="11"/>
  <c r="L1004" i="11"/>
  <c r="K1004" i="11"/>
  <c r="J1004" i="11"/>
  <c r="I1004" i="11"/>
  <c r="H1004" i="11"/>
  <c r="G1004" i="11"/>
  <c r="F1004" i="11"/>
  <c r="E1004" i="11"/>
  <c r="D1004" i="11"/>
  <c r="C1004" i="11"/>
  <c r="B1004" i="11"/>
  <c r="Q1003" i="11"/>
  <c r="P1003" i="11"/>
  <c r="O1003" i="11"/>
  <c r="N1003" i="11"/>
  <c r="M1003" i="11"/>
  <c r="L1003" i="11"/>
  <c r="K1003" i="11"/>
  <c r="J1003" i="11"/>
  <c r="I1003" i="11"/>
  <c r="H1003" i="11"/>
  <c r="G1003" i="11"/>
  <c r="F1003" i="11"/>
  <c r="E1003" i="11"/>
  <c r="D1003" i="11"/>
  <c r="C1003" i="11"/>
  <c r="B1003" i="11"/>
  <c r="Q1002" i="11"/>
  <c r="P1002" i="11"/>
  <c r="O1002" i="11"/>
  <c r="N1002" i="11"/>
  <c r="M1002" i="11"/>
  <c r="L1002" i="11"/>
  <c r="K1002" i="11"/>
  <c r="J1002" i="11"/>
  <c r="I1002" i="11"/>
  <c r="H1002" i="11"/>
  <c r="G1002" i="11"/>
  <c r="F1002" i="11"/>
  <c r="E1002" i="11"/>
  <c r="D1002" i="11"/>
  <c r="C1002" i="11"/>
  <c r="B1002" i="11"/>
  <c r="Q1001" i="11"/>
  <c r="P1001" i="11"/>
  <c r="O1001" i="11"/>
  <c r="N1001" i="11"/>
  <c r="M1001" i="11"/>
  <c r="L1001" i="11"/>
  <c r="K1001" i="11"/>
  <c r="J1001" i="11"/>
  <c r="I1001" i="11"/>
  <c r="H1001" i="11"/>
  <c r="G1001" i="11"/>
  <c r="F1001" i="11"/>
  <c r="E1001" i="11"/>
  <c r="D1001" i="11"/>
  <c r="C1001" i="11"/>
  <c r="B1001" i="11"/>
  <c r="Q1000" i="11"/>
  <c r="P1000" i="11"/>
  <c r="O1000" i="11"/>
  <c r="N1000" i="11"/>
  <c r="M1000" i="11"/>
  <c r="L1000" i="11"/>
  <c r="K1000" i="11"/>
  <c r="J1000" i="11"/>
  <c r="I1000" i="11"/>
  <c r="H1000" i="11"/>
  <c r="G1000" i="11"/>
  <c r="F1000" i="11"/>
  <c r="E1000" i="11"/>
  <c r="D1000" i="11"/>
  <c r="C1000" i="11"/>
  <c r="B1000" i="11"/>
  <c r="Q999" i="11"/>
  <c r="P999" i="11"/>
  <c r="O999" i="11"/>
  <c r="N999" i="11"/>
  <c r="M999" i="11"/>
  <c r="L999" i="11"/>
  <c r="K999" i="11"/>
  <c r="J999" i="11"/>
  <c r="I999" i="11"/>
  <c r="H999" i="11"/>
  <c r="G999" i="11"/>
  <c r="F999" i="11"/>
  <c r="E999" i="11"/>
  <c r="D999" i="11"/>
  <c r="C999" i="11"/>
  <c r="B999" i="11"/>
  <c r="Q998" i="11"/>
  <c r="P998" i="11"/>
  <c r="O998" i="11"/>
  <c r="N998" i="11"/>
  <c r="M998" i="11"/>
  <c r="L998" i="11"/>
  <c r="K998" i="11"/>
  <c r="J998" i="11"/>
  <c r="I998" i="11"/>
  <c r="H998" i="11"/>
  <c r="G998" i="11"/>
  <c r="F998" i="11"/>
  <c r="E998" i="11"/>
  <c r="D998" i="11"/>
  <c r="C998" i="11"/>
  <c r="B998" i="11"/>
  <c r="Q997" i="11"/>
  <c r="P997" i="11"/>
  <c r="O997" i="11"/>
  <c r="N997" i="11"/>
  <c r="M997" i="11"/>
  <c r="L997" i="11"/>
  <c r="K997" i="11"/>
  <c r="J997" i="11"/>
  <c r="I997" i="11"/>
  <c r="H997" i="11"/>
  <c r="G997" i="11"/>
  <c r="F997" i="11"/>
  <c r="E997" i="11"/>
  <c r="D997" i="11"/>
  <c r="C997" i="11"/>
  <c r="B997" i="11"/>
  <c r="Q996" i="11"/>
  <c r="P996" i="11"/>
  <c r="O996" i="11"/>
  <c r="N996" i="11"/>
  <c r="M996" i="11"/>
  <c r="L996" i="11"/>
  <c r="K996" i="11"/>
  <c r="J996" i="11"/>
  <c r="I996" i="11"/>
  <c r="H996" i="11"/>
  <c r="G996" i="11"/>
  <c r="F996" i="11"/>
  <c r="E996" i="11"/>
  <c r="D996" i="11"/>
  <c r="C996" i="11"/>
  <c r="B996" i="11"/>
  <c r="Q995" i="11"/>
  <c r="P995" i="11"/>
  <c r="O995" i="11"/>
  <c r="N995" i="11"/>
  <c r="M995" i="11"/>
  <c r="L995" i="11"/>
  <c r="K995" i="11"/>
  <c r="J995" i="11"/>
  <c r="I995" i="11"/>
  <c r="H995" i="11"/>
  <c r="G995" i="11"/>
  <c r="F995" i="11"/>
  <c r="E995" i="11"/>
  <c r="D995" i="11"/>
  <c r="C995" i="11"/>
  <c r="B995" i="11"/>
  <c r="Q994" i="11"/>
  <c r="P994" i="11"/>
  <c r="O994" i="11"/>
  <c r="N994" i="11"/>
  <c r="M994" i="11"/>
  <c r="L994" i="11"/>
  <c r="K994" i="11"/>
  <c r="J994" i="11"/>
  <c r="I994" i="11"/>
  <c r="H994" i="11"/>
  <c r="G994" i="11"/>
  <c r="F994" i="11"/>
  <c r="E994" i="11"/>
  <c r="D994" i="11"/>
  <c r="C994" i="11"/>
  <c r="B994" i="11"/>
  <c r="Q993" i="11"/>
  <c r="P993" i="11"/>
  <c r="O993" i="11"/>
  <c r="N993" i="11"/>
  <c r="M993" i="11"/>
  <c r="L993" i="11"/>
  <c r="K993" i="11"/>
  <c r="J993" i="11"/>
  <c r="I993" i="11"/>
  <c r="H993" i="11"/>
  <c r="G993" i="11"/>
  <c r="F993" i="11"/>
  <c r="E993" i="11"/>
  <c r="D993" i="11"/>
  <c r="C993" i="11"/>
  <c r="B993" i="11"/>
  <c r="Q992" i="11"/>
  <c r="P992" i="11"/>
  <c r="O992" i="11"/>
  <c r="N992" i="11"/>
  <c r="M992" i="11"/>
  <c r="L992" i="11"/>
  <c r="K992" i="11"/>
  <c r="J992" i="11"/>
  <c r="I992" i="11"/>
  <c r="H992" i="11"/>
  <c r="G992" i="11"/>
  <c r="F992" i="11"/>
  <c r="E992" i="11"/>
  <c r="D992" i="11"/>
  <c r="C992" i="11"/>
  <c r="B992" i="11"/>
  <c r="Q991" i="11"/>
  <c r="P991" i="11"/>
  <c r="O991" i="11"/>
  <c r="N991" i="11"/>
  <c r="M991" i="11"/>
  <c r="L991" i="11"/>
  <c r="K991" i="11"/>
  <c r="J991" i="11"/>
  <c r="I991" i="11"/>
  <c r="H991" i="11"/>
  <c r="G991" i="11"/>
  <c r="F991" i="11"/>
  <c r="E991" i="11"/>
  <c r="D991" i="11"/>
  <c r="C991" i="11"/>
  <c r="B991" i="11"/>
  <c r="Q990" i="11"/>
  <c r="P990" i="11"/>
  <c r="O990" i="11"/>
  <c r="N990" i="11"/>
  <c r="M990" i="11"/>
  <c r="L990" i="11"/>
  <c r="K990" i="11"/>
  <c r="J990" i="11"/>
  <c r="I990" i="11"/>
  <c r="H990" i="11"/>
  <c r="G990" i="11"/>
  <c r="F990" i="11"/>
  <c r="E990" i="11"/>
  <c r="D990" i="11"/>
  <c r="C990" i="11"/>
  <c r="B990" i="11"/>
  <c r="Q989" i="11"/>
  <c r="P989" i="11"/>
  <c r="O989" i="11"/>
  <c r="N989" i="11"/>
  <c r="M989" i="11"/>
  <c r="L989" i="11"/>
  <c r="K989" i="11"/>
  <c r="J989" i="11"/>
  <c r="I989" i="11"/>
  <c r="H989" i="11"/>
  <c r="G989" i="11"/>
  <c r="F989" i="11"/>
  <c r="E989" i="11"/>
  <c r="D989" i="11"/>
  <c r="C989" i="11"/>
  <c r="B989" i="11"/>
  <c r="Q988" i="11"/>
  <c r="P988" i="11"/>
  <c r="O988" i="11"/>
  <c r="N988" i="11"/>
  <c r="M988" i="11"/>
  <c r="L988" i="11"/>
  <c r="K988" i="11"/>
  <c r="J988" i="11"/>
  <c r="I988" i="11"/>
  <c r="H988" i="11"/>
  <c r="G988" i="11"/>
  <c r="F988" i="11"/>
  <c r="E988" i="11"/>
  <c r="D988" i="11"/>
  <c r="C988" i="11"/>
  <c r="B988" i="11"/>
  <c r="Q987" i="11"/>
  <c r="P987" i="11"/>
  <c r="O987" i="11"/>
  <c r="N987" i="11"/>
  <c r="M987" i="11"/>
  <c r="L987" i="11"/>
  <c r="K987" i="11"/>
  <c r="J987" i="11"/>
  <c r="I987" i="11"/>
  <c r="H987" i="11"/>
  <c r="G987" i="11"/>
  <c r="F987" i="11"/>
  <c r="E987" i="11"/>
  <c r="D987" i="11"/>
  <c r="C987" i="11"/>
  <c r="B987" i="11"/>
  <c r="Q986" i="11"/>
  <c r="P986" i="11"/>
  <c r="O986" i="11"/>
  <c r="N986" i="11"/>
  <c r="M986" i="11"/>
  <c r="L986" i="11"/>
  <c r="K986" i="11"/>
  <c r="J986" i="11"/>
  <c r="I986" i="11"/>
  <c r="H986" i="11"/>
  <c r="G986" i="11"/>
  <c r="F986" i="11"/>
  <c r="E986" i="11"/>
  <c r="D986" i="11"/>
  <c r="C986" i="11"/>
  <c r="B986" i="11"/>
  <c r="Q985" i="11"/>
  <c r="P985" i="11"/>
  <c r="O985" i="11"/>
  <c r="N985" i="11"/>
  <c r="M985" i="11"/>
  <c r="L985" i="11"/>
  <c r="K985" i="11"/>
  <c r="J985" i="11"/>
  <c r="I985" i="11"/>
  <c r="H985" i="11"/>
  <c r="G985" i="11"/>
  <c r="F985" i="11"/>
  <c r="E985" i="11"/>
  <c r="D985" i="11"/>
  <c r="C985" i="11"/>
  <c r="B985" i="11"/>
  <c r="Q984" i="11"/>
  <c r="P984" i="11"/>
  <c r="O984" i="11"/>
  <c r="N984" i="11"/>
  <c r="M984" i="11"/>
  <c r="L984" i="11"/>
  <c r="K984" i="11"/>
  <c r="J984" i="11"/>
  <c r="I984" i="11"/>
  <c r="H984" i="11"/>
  <c r="G984" i="11"/>
  <c r="F984" i="11"/>
  <c r="E984" i="11"/>
  <c r="D984" i="11"/>
  <c r="C984" i="11"/>
  <c r="B984" i="11"/>
  <c r="Q983" i="11"/>
  <c r="P983" i="11"/>
  <c r="O983" i="11"/>
  <c r="N983" i="11"/>
  <c r="M983" i="11"/>
  <c r="L983" i="11"/>
  <c r="K983" i="11"/>
  <c r="J983" i="11"/>
  <c r="I983" i="11"/>
  <c r="H983" i="11"/>
  <c r="G983" i="11"/>
  <c r="F983" i="11"/>
  <c r="E983" i="11"/>
  <c r="D983" i="11"/>
  <c r="C983" i="11"/>
  <c r="B983" i="11"/>
  <c r="Q982" i="11"/>
  <c r="P982" i="11"/>
  <c r="O982" i="11"/>
  <c r="N982" i="11"/>
  <c r="M982" i="11"/>
  <c r="L982" i="11"/>
  <c r="K982" i="11"/>
  <c r="J982" i="11"/>
  <c r="I982" i="11"/>
  <c r="H982" i="11"/>
  <c r="G982" i="11"/>
  <c r="F982" i="11"/>
  <c r="E982" i="11"/>
  <c r="D982" i="11"/>
  <c r="C982" i="11"/>
  <c r="B982" i="11"/>
  <c r="Q981" i="11"/>
  <c r="P981" i="11"/>
  <c r="O981" i="11"/>
  <c r="N981" i="11"/>
  <c r="M981" i="11"/>
  <c r="L981" i="11"/>
  <c r="K981" i="11"/>
  <c r="J981" i="11"/>
  <c r="I981" i="11"/>
  <c r="H981" i="11"/>
  <c r="G981" i="11"/>
  <c r="F981" i="11"/>
  <c r="E981" i="11"/>
  <c r="D981" i="11"/>
  <c r="C981" i="11"/>
  <c r="B981" i="11"/>
  <c r="Q980" i="11"/>
  <c r="P980" i="11"/>
  <c r="O980" i="11"/>
  <c r="N980" i="11"/>
  <c r="M980" i="11"/>
  <c r="L980" i="11"/>
  <c r="K980" i="11"/>
  <c r="J980" i="11"/>
  <c r="I980" i="11"/>
  <c r="H980" i="11"/>
  <c r="G980" i="11"/>
  <c r="F980" i="11"/>
  <c r="E980" i="11"/>
  <c r="D980" i="11"/>
  <c r="C980" i="11"/>
  <c r="B980" i="11"/>
  <c r="Q979" i="11"/>
  <c r="P979" i="11"/>
  <c r="O979" i="11"/>
  <c r="N979" i="11"/>
  <c r="M979" i="11"/>
  <c r="L979" i="11"/>
  <c r="K979" i="11"/>
  <c r="J979" i="11"/>
  <c r="I979" i="11"/>
  <c r="H979" i="11"/>
  <c r="G979" i="11"/>
  <c r="F979" i="11"/>
  <c r="E979" i="11"/>
  <c r="D979" i="11"/>
  <c r="C979" i="11"/>
  <c r="B979" i="11"/>
  <c r="Q978" i="11"/>
  <c r="P978" i="11"/>
  <c r="O978" i="11"/>
  <c r="N978" i="11"/>
  <c r="M978" i="11"/>
  <c r="L978" i="11"/>
  <c r="K978" i="11"/>
  <c r="J978" i="11"/>
  <c r="I978" i="11"/>
  <c r="H978" i="11"/>
  <c r="G978" i="11"/>
  <c r="F978" i="11"/>
  <c r="E978" i="11"/>
  <c r="D978" i="11"/>
  <c r="C978" i="11"/>
  <c r="B978" i="11"/>
  <c r="Q977" i="11"/>
  <c r="P977" i="11"/>
  <c r="O977" i="11"/>
  <c r="N977" i="11"/>
  <c r="M977" i="11"/>
  <c r="L977" i="11"/>
  <c r="K977" i="11"/>
  <c r="J977" i="11"/>
  <c r="I977" i="11"/>
  <c r="H977" i="11"/>
  <c r="G977" i="11"/>
  <c r="F977" i="11"/>
  <c r="E977" i="11"/>
  <c r="D977" i="11"/>
  <c r="C977" i="11"/>
  <c r="B977" i="11"/>
  <c r="Q976" i="11"/>
  <c r="P976" i="11"/>
  <c r="O976" i="11"/>
  <c r="N976" i="11"/>
  <c r="M976" i="11"/>
  <c r="L976" i="11"/>
  <c r="K976" i="11"/>
  <c r="J976" i="11"/>
  <c r="I976" i="11"/>
  <c r="H976" i="11"/>
  <c r="G976" i="11"/>
  <c r="F976" i="11"/>
  <c r="E976" i="11"/>
  <c r="D976" i="11"/>
  <c r="C976" i="11"/>
  <c r="B976" i="11"/>
  <c r="Q975" i="11"/>
  <c r="P975" i="11"/>
  <c r="O975" i="11"/>
  <c r="N975" i="11"/>
  <c r="M975" i="11"/>
  <c r="L975" i="11"/>
  <c r="K975" i="11"/>
  <c r="J975" i="11"/>
  <c r="I975" i="11"/>
  <c r="H975" i="11"/>
  <c r="G975" i="11"/>
  <c r="F975" i="11"/>
  <c r="E975" i="11"/>
  <c r="D975" i="11"/>
  <c r="C975" i="11"/>
  <c r="B975" i="11"/>
  <c r="Q974" i="11"/>
  <c r="P974" i="11"/>
  <c r="O974" i="11"/>
  <c r="N974" i="11"/>
  <c r="M974" i="11"/>
  <c r="L974" i="11"/>
  <c r="K974" i="11"/>
  <c r="J974" i="11"/>
  <c r="I974" i="11"/>
  <c r="H974" i="11"/>
  <c r="G974" i="11"/>
  <c r="F974" i="11"/>
  <c r="E974" i="11"/>
  <c r="D974" i="11"/>
  <c r="C974" i="11"/>
  <c r="B974" i="11"/>
  <c r="Q973" i="11"/>
  <c r="P973" i="11"/>
  <c r="O973" i="11"/>
  <c r="N973" i="11"/>
  <c r="M973" i="11"/>
  <c r="L973" i="11"/>
  <c r="K973" i="11"/>
  <c r="J973" i="11"/>
  <c r="I973" i="11"/>
  <c r="H973" i="11"/>
  <c r="G973" i="11"/>
  <c r="F973" i="11"/>
  <c r="E973" i="11"/>
  <c r="D973" i="11"/>
  <c r="C973" i="11"/>
  <c r="B973" i="11"/>
  <c r="Q972" i="11"/>
  <c r="P972" i="11"/>
  <c r="O972" i="11"/>
  <c r="N972" i="11"/>
  <c r="M972" i="11"/>
  <c r="L972" i="11"/>
  <c r="K972" i="11"/>
  <c r="J972" i="11"/>
  <c r="I972" i="11"/>
  <c r="H972" i="11"/>
  <c r="G972" i="11"/>
  <c r="F972" i="11"/>
  <c r="E972" i="11"/>
  <c r="D972" i="11"/>
  <c r="C972" i="11"/>
  <c r="B972" i="11"/>
  <c r="Q971" i="11"/>
  <c r="P971" i="11"/>
  <c r="O971" i="11"/>
  <c r="N971" i="11"/>
  <c r="M971" i="11"/>
  <c r="L971" i="11"/>
  <c r="K971" i="11"/>
  <c r="J971" i="11"/>
  <c r="I971" i="11"/>
  <c r="H971" i="11"/>
  <c r="G971" i="11"/>
  <c r="F971" i="11"/>
  <c r="E971" i="11"/>
  <c r="D971" i="11"/>
  <c r="C971" i="11"/>
  <c r="B971" i="11"/>
  <c r="Q970" i="11"/>
  <c r="P970" i="11"/>
  <c r="O970" i="11"/>
  <c r="N970" i="11"/>
  <c r="M970" i="11"/>
  <c r="L970" i="11"/>
  <c r="K970" i="11"/>
  <c r="J970" i="11"/>
  <c r="I970" i="11"/>
  <c r="H970" i="11"/>
  <c r="G970" i="11"/>
  <c r="F970" i="11"/>
  <c r="E970" i="11"/>
  <c r="D970" i="11"/>
  <c r="C970" i="11"/>
  <c r="B970" i="11"/>
  <c r="Q969" i="11"/>
  <c r="P969" i="11"/>
  <c r="O969" i="11"/>
  <c r="N969" i="11"/>
  <c r="M969" i="11"/>
  <c r="L969" i="11"/>
  <c r="K969" i="11"/>
  <c r="J969" i="11"/>
  <c r="I969" i="11"/>
  <c r="H969" i="11"/>
  <c r="G969" i="11"/>
  <c r="F969" i="11"/>
  <c r="E969" i="11"/>
  <c r="D969" i="11"/>
  <c r="C969" i="11"/>
  <c r="B969" i="11"/>
  <c r="Q968" i="11"/>
  <c r="P968" i="11"/>
  <c r="O968" i="11"/>
  <c r="N968" i="11"/>
  <c r="M968" i="11"/>
  <c r="L968" i="11"/>
  <c r="K968" i="11"/>
  <c r="J968" i="11"/>
  <c r="I968" i="11"/>
  <c r="H968" i="11"/>
  <c r="G968" i="11"/>
  <c r="F968" i="11"/>
  <c r="E968" i="11"/>
  <c r="D968" i="11"/>
  <c r="C968" i="11"/>
  <c r="B968" i="11"/>
  <c r="Q967" i="11"/>
  <c r="P967" i="11"/>
  <c r="O967" i="11"/>
  <c r="N967" i="11"/>
  <c r="M967" i="11"/>
  <c r="L967" i="11"/>
  <c r="K967" i="11"/>
  <c r="J967" i="11"/>
  <c r="I967" i="11"/>
  <c r="H967" i="11"/>
  <c r="G967" i="11"/>
  <c r="F967" i="11"/>
  <c r="E967" i="11"/>
  <c r="D967" i="11"/>
  <c r="C967" i="11"/>
  <c r="B967" i="11"/>
  <c r="Q966" i="11"/>
  <c r="P966" i="11"/>
  <c r="O966" i="11"/>
  <c r="N966" i="11"/>
  <c r="M966" i="11"/>
  <c r="L966" i="11"/>
  <c r="K966" i="11"/>
  <c r="J966" i="11"/>
  <c r="I966" i="11"/>
  <c r="H966" i="11"/>
  <c r="G966" i="11"/>
  <c r="F966" i="11"/>
  <c r="E966" i="11"/>
  <c r="D966" i="11"/>
  <c r="C966" i="11"/>
  <c r="B966" i="11"/>
  <c r="Q965" i="11"/>
  <c r="P965" i="11"/>
  <c r="O965" i="11"/>
  <c r="N965" i="11"/>
  <c r="M965" i="11"/>
  <c r="L965" i="11"/>
  <c r="K965" i="11"/>
  <c r="J965" i="11"/>
  <c r="I965" i="11"/>
  <c r="H965" i="11"/>
  <c r="G965" i="11"/>
  <c r="F965" i="11"/>
  <c r="E965" i="11"/>
  <c r="D965" i="11"/>
  <c r="C965" i="11"/>
  <c r="B965" i="11"/>
  <c r="Q964" i="11"/>
  <c r="P964" i="11"/>
  <c r="O964" i="11"/>
  <c r="N964" i="11"/>
  <c r="M964" i="11"/>
  <c r="L964" i="11"/>
  <c r="K964" i="11"/>
  <c r="J964" i="11"/>
  <c r="I964" i="11"/>
  <c r="H964" i="11"/>
  <c r="G964" i="11"/>
  <c r="F964" i="11"/>
  <c r="E964" i="11"/>
  <c r="D964" i="11"/>
  <c r="C964" i="11"/>
  <c r="B964" i="11"/>
  <c r="Q963" i="11"/>
  <c r="P963" i="11"/>
  <c r="O963" i="11"/>
  <c r="N963" i="11"/>
  <c r="M963" i="11"/>
  <c r="L963" i="11"/>
  <c r="K963" i="11"/>
  <c r="J963" i="11"/>
  <c r="I963" i="11"/>
  <c r="H963" i="11"/>
  <c r="G963" i="11"/>
  <c r="F963" i="11"/>
  <c r="E963" i="11"/>
  <c r="D963" i="11"/>
  <c r="C963" i="11"/>
  <c r="B963" i="11"/>
  <c r="Q962" i="11"/>
  <c r="P962" i="11"/>
  <c r="O962" i="11"/>
  <c r="N962" i="11"/>
  <c r="M962" i="11"/>
  <c r="L962" i="11"/>
  <c r="K962" i="11"/>
  <c r="J962" i="11"/>
  <c r="I962" i="11"/>
  <c r="H962" i="11"/>
  <c r="G962" i="11"/>
  <c r="F962" i="11"/>
  <c r="E962" i="11"/>
  <c r="D962" i="11"/>
  <c r="C962" i="11"/>
  <c r="B962" i="11"/>
  <c r="Q961" i="11"/>
  <c r="P961" i="11"/>
  <c r="O961" i="11"/>
  <c r="N961" i="11"/>
  <c r="M961" i="11"/>
  <c r="L961" i="11"/>
  <c r="K961" i="11"/>
  <c r="J961" i="11"/>
  <c r="I961" i="11"/>
  <c r="H961" i="11"/>
  <c r="G961" i="11"/>
  <c r="F961" i="11"/>
  <c r="E961" i="11"/>
  <c r="D961" i="11"/>
  <c r="C961" i="11"/>
  <c r="B961" i="11"/>
  <c r="Q960" i="11"/>
  <c r="P960" i="11"/>
  <c r="O960" i="11"/>
  <c r="N960" i="11"/>
  <c r="M960" i="11"/>
  <c r="L960" i="11"/>
  <c r="K960" i="11"/>
  <c r="J960" i="11"/>
  <c r="I960" i="11"/>
  <c r="H960" i="11"/>
  <c r="G960" i="11"/>
  <c r="F960" i="11"/>
  <c r="E960" i="11"/>
  <c r="D960" i="11"/>
  <c r="C960" i="11"/>
  <c r="B960" i="11"/>
  <c r="Q959" i="11"/>
  <c r="P959" i="11"/>
  <c r="O959" i="11"/>
  <c r="N959" i="11"/>
  <c r="M959" i="11"/>
  <c r="L959" i="11"/>
  <c r="K959" i="11"/>
  <c r="J959" i="11"/>
  <c r="I959" i="11"/>
  <c r="H959" i="11"/>
  <c r="G959" i="11"/>
  <c r="F959" i="11"/>
  <c r="E959" i="11"/>
  <c r="D959" i="11"/>
  <c r="C959" i="11"/>
  <c r="B959" i="11"/>
  <c r="Q958" i="11"/>
  <c r="P958" i="11"/>
  <c r="O958" i="11"/>
  <c r="N958" i="11"/>
  <c r="M958" i="11"/>
  <c r="L958" i="11"/>
  <c r="K958" i="11"/>
  <c r="J958" i="11"/>
  <c r="I958" i="11"/>
  <c r="H958" i="11"/>
  <c r="G958" i="11"/>
  <c r="F958" i="11"/>
  <c r="E958" i="11"/>
  <c r="D958" i="11"/>
  <c r="C958" i="11"/>
  <c r="B958" i="11"/>
  <c r="Q957" i="11"/>
  <c r="P957" i="11"/>
  <c r="O957" i="11"/>
  <c r="N957" i="11"/>
  <c r="M957" i="11"/>
  <c r="L957" i="11"/>
  <c r="K957" i="11"/>
  <c r="J957" i="11"/>
  <c r="I957" i="11"/>
  <c r="H957" i="11"/>
  <c r="G957" i="11"/>
  <c r="F957" i="11"/>
  <c r="E957" i="11"/>
  <c r="D957" i="11"/>
  <c r="C957" i="11"/>
  <c r="B957" i="11"/>
  <c r="Q956" i="11"/>
  <c r="P956" i="11"/>
  <c r="O956" i="11"/>
  <c r="N956" i="11"/>
  <c r="M956" i="11"/>
  <c r="L956" i="11"/>
  <c r="K956" i="11"/>
  <c r="J956" i="11"/>
  <c r="I956" i="11"/>
  <c r="H956" i="11"/>
  <c r="G956" i="11"/>
  <c r="F956" i="11"/>
  <c r="E956" i="11"/>
  <c r="D956" i="11"/>
  <c r="C956" i="11"/>
  <c r="B956" i="11"/>
  <c r="Q955" i="11"/>
  <c r="P955" i="11"/>
  <c r="O955" i="11"/>
  <c r="N955" i="11"/>
  <c r="M955" i="11"/>
  <c r="L955" i="11"/>
  <c r="K955" i="11"/>
  <c r="J955" i="11"/>
  <c r="I955" i="11"/>
  <c r="H955" i="11"/>
  <c r="G955" i="11"/>
  <c r="F955" i="11"/>
  <c r="E955" i="11"/>
  <c r="D955" i="11"/>
  <c r="C955" i="11"/>
  <c r="B955" i="11"/>
  <c r="Q954" i="11"/>
  <c r="P954" i="11"/>
  <c r="O954" i="11"/>
  <c r="N954" i="11"/>
  <c r="M954" i="11"/>
  <c r="L954" i="11"/>
  <c r="K954" i="11"/>
  <c r="J954" i="11"/>
  <c r="I954" i="11"/>
  <c r="H954" i="11"/>
  <c r="G954" i="11"/>
  <c r="F954" i="11"/>
  <c r="E954" i="11"/>
  <c r="D954" i="11"/>
  <c r="C954" i="11"/>
  <c r="B954" i="11"/>
  <c r="Q953" i="11"/>
  <c r="P953" i="11"/>
  <c r="O953" i="11"/>
  <c r="N953" i="11"/>
  <c r="M953" i="11"/>
  <c r="L953" i="11"/>
  <c r="K953" i="11"/>
  <c r="J953" i="11"/>
  <c r="I953" i="11"/>
  <c r="H953" i="11"/>
  <c r="G953" i="11"/>
  <c r="F953" i="11"/>
  <c r="E953" i="11"/>
  <c r="D953" i="11"/>
  <c r="C953" i="11"/>
  <c r="B953" i="11"/>
  <c r="Q952" i="11"/>
  <c r="P952" i="11"/>
  <c r="O952" i="11"/>
  <c r="N952" i="11"/>
  <c r="M952" i="11"/>
  <c r="L952" i="11"/>
  <c r="K952" i="11"/>
  <c r="J952" i="11"/>
  <c r="I952" i="11"/>
  <c r="H952" i="11"/>
  <c r="G952" i="11"/>
  <c r="F952" i="11"/>
  <c r="E952" i="11"/>
  <c r="D952" i="11"/>
  <c r="C952" i="11"/>
  <c r="B952" i="11"/>
  <c r="Q951" i="11"/>
  <c r="P951" i="11"/>
  <c r="O951" i="11"/>
  <c r="N951" i="11"/>
  <c r="M951" i="11"/>
  <c r="L951" i="11"/>
  <c r="K951" i="11"/>
  <c r="J951" i="11"/>
  <c r="I951" i="11"/>
  <c r="H951" i="11"/>
  <c r="G951" i="11"/>
  <c r="F951" i="11"/>
  <c r="E951" i="11"/>
  <c r="D951" i="11"/>
  <c r="C951" i="11"/>
  <c r="B951" i="11"/>
  <c r="Q950" i="11"/>
  <c r="P950" i="11"/>
  <c r="O950" i="11"/>
  <c r="N950" i="11"/>
  <c r="M950" i="11"/>
  <c r="L950" i="11"/>
  <c r="K950" i="11"/>
  <c r="J950" i="11"/>
  <c r="I950" i="11"/>
  <c r="H950" i="11"/>
  <c r="G950" i="11"/>
  <c r="F950" i="11"/>
  <c r="E950" i="11"/>
  <c r="D950" i="11"/>
  <c r="C950" i="11"/>
  <c r="B950" i="11"/>
  <c r="Q949" i="11"/>
  <c r="P949" i="11"/>
  <c r="O949" i="11"/>
  <c r="N949" i="11"/>
  <c r="M949" i="11"/>
  <c r="L949" i="11"/>
  <c r="K949" i="11"/>
  <c r="J949" i="11"/>
  <c r="I949" i="11"/>
  <c r="H949" i="11"/>
  <c r="G949" i="11"/>
  <c r="F949" i="11"/>
  <c r="E949" i="11"/>
  <c r="D949" i="11"/>
  <c r="C949" i="11"/>
  <c r="B949" i="11"/>
  <c r="Q948" i="11"/>
  <c r="P948" i="11"/>
  <c r="O948" i="11"/>
  <c r="N948" i="11"/>
  <c r="M948" i="11"/>
  <c r="L948" i="11"/>
  <c r="K948" i="11"/>
  <c r="J948" i="11"/>
  <c r="I948" i="11"/>
  <c r="H948" i="11"/>
  <c r="G948" i="11"/>
  <c r="F948" i="11"/>
  <c r="E948" i="11"/>
  <c r="D948" i="11"/>
  <c r="C948" i="11"/>
  <c r="B948" i="11"/>
  <c r="Q947" i="11"/>
  <c r="P947" i="11"/>
  <c r="O947" i="11"/>
  <c r="N947" i="11"/>
  <c r="M947" i="11"/>
  <c r="L947" i="11"/>
  <c r="K947" i="11"/>
  <c r="J947" i="11"/>
  <c r="I947" i="11"/>
  <c r="H947" i="11"/>
  <c r="G947" i="11"/>
  <c r="F947" i="11"/>
  <c r="E947" i="11"/>
  <c r="D947" i="11"/>
  <c r="C947" i="11"/>
  <c r="B947" i="11"/>
  <c r="Q946" i="11"/>
  <c r="P946" i="11"/>
  <c r="O946" i="11"/>
  <c r="N946" i="11"/>
  <c r="M946" i="11"/>
  <c r="L946" i="11"/>
  <c r="K946" i="11"/>
  <c r="J946" i="11"/>
  <c r="I946" i="11"/>
  <c r="H946" i="11"/>
  <c r="G946" i="11"/>
  <c r="F946" i="11"/>
  <c r="E946" i="11"/>
  <c r="D946" i="11"/>
  <c r="C946" i="11"/>
  <c r="B946" i="11"/>
  <c r="Q945" i="11"/>
  <c r="P945" i="11"/>
  <c r="O945" i="11"/>
  <c r="N945" i="11"/>
  <c r="M945" i="11"/>
  <c r="L945" i="11"/>
  <c r="K945" i="11"/>
  <c r="J945" i="11"/>
  <c r="I945" i="11"/>
  <c r="H945" i="11"/>
  <c r="G945" i="11"/>
  <c r="F945" i="11"/>
  <c r="E945" i="11"/>
  <c r="D945" i="11"/>
  <c r="C945" i="11"/>
  <c r="B945" i="11"/>
  <c r="Q944" i="11"/>
  <c r="P944" i="11"/>
  <c r="O944" i="11"/>
  <c r="N944" i="11"/>
  <c r="M944" i="11"/>
  <c r="L944" i="11"/>
  <c r="K944" i="11"/>
  <c r="J944" i="11"/>
  <c r="I944" i="11"/>
  <c r="H944" i="11"/>
  <c r="G944" i="11"/>
  <c r="F944" i="11"/>
  <c r="E944" i="11"/>
  <c r="D944" i="11"/>
  <c r="C944" i="11"/>
  <c r="B944" i="11"/>
  <c r="Q943" i="11"/>
  <c r="P943" i="11"/>
  <c r="O943" i="11"/>
  <c r="N943" i="11"/>
  <c r="M943" i="11"/>
  <c r="L943" i="11"/>
  <c r="K943" i="11"/>
  <c r="J943" i="11"/>
  <c r="I943" i="11"/>
  <c r="H943" i="11"/>
  <c r="G943" i="11"/>
  <c r="F943" i="11"/>
  <c r="E943" i="11"/>
  <c r="D943" i="11"/>
  <c r="C943" i="11"/>
  <c r="B943" i="11"/>
  <c r="Q942" i="11"/>
  <c r="P942" i="11"/>
  <c r="O942" i="11"/>
  <c r="N942" i="11"/>
  <c r="M942" i="11"/>
  <c r="L942" i="11"/>
  <c r="K942" i="11"/>
  <c r="J942" i="11"/>
  <c r="I942" i="11"/>
  <c r="H942" i="11"/>
  <c r="G942" i="11"/>
  <c r="F942" i="11"/>
  <c r="E942" i="11"/>
  <c r="D942" i="11"/>
  <c r="C942" i="11"/>
  <c r="B942" i="11"/>
  <c r="Q941" i="11"/>
  <c r="P941" i="11"/>
  <c r="O941" i="11"/>
  <c r="N941" i="11"/>
  <c r="M941" i="11"/>
  <c r="L941" i="11"/>
  <c r="K941" i="11"/>
  <c r="J941" i="11"/>
  <c r="I941" i="11"/>
  <c r="H941" i="11"/>
  <c r="G941" i="11"/>
  <c r="F941" i="11"/>
  <c r="E941" i="11"/>
  <c r="D941" i="11"/>
  <c r="C941" i="11"/>
  <c r="B941" i="11"/>
  <c r="Q940" i="11"/>
  <c r="P940" i="11"/>
  <c r="O940" i="11"/>
  <c r="N940" i="11"/>
  <c r="M940" i="11"/>
  <c r="L940" i="11"/>
  <c r="K940" i="11"/>
  <c r="J940" i="11"/>
  <c r="I940" i="11"/>
  <c r="H940" i="11"/>
  <c r="G940" i="11"/>
  <c r="F940" i="11"/>
  <c r="E940" i="11"/>
  <c r="D940" i="11"/>
  <c r="C940" i="11"/>
  <c r="B940" i="11"/>
  <c r="Q939" i="11"/>
  <c r="P939" i="11"/>
  <c r="O939" i="11"/>
  <c r="N939" i="11"/>
  <c r="M939" i="11"/>
  <c r="L939" i="11"/>
  <c r="K939" i="11"/>
  <c r="J939" i="11"/>
  <c r="I939" i="11"/>
  <c r="H939" i="11"/>
  <c r="G939" i="11"/>
  <c r="F939" i="11"/>
  <c r="E939" i="11"/>
  <c r="D939" i="11"/>
  <c r="C939" i="11"/>
  <c r="B939" i="11"/>
  <c r="Q938" i="11"/>
  <c r="P938" i="11"/>
  <c r="O938" i="11"/>
  <c r="N938" i="11"/>
  <c r="M938" i="11"/>
  <c r="L938" i="11"/>
  <c r="K938" i="11"/>
  <c r="J938" i="11"/>
  <c r="I938" i="11"/>
  <c r="H938" i="11"/>
  <c r="G938" i="11"/>
  <c r="F938" i="11"/>
  <c r="E938" i="11"/>
  <c r="D938" i="11"/>
  <c r="C938" i="11"/>
  <c r="B938" i="11"/>
  <c r="Q937" i="11"/>
  <c r="P937" i="11"/>
  <c r="O937" i="11"/>
  <c r="N937" i="11"/>
  <c r="M937" i="11"/>
  <c r="L937" i="11"/>
  <c r="K937" i="11"/>
  <c r="J937" i="11"/>
  <c r="I937" i="11"/>
  <c r="H937" i="11"/>
  <c r="G937" i="11"/>
  <c r="F937" i="11"/>
  <c r="E937" i="11"/>
  <c r="D937" i="11"/>
  <c r="C937" i="11"/>
  <c r="B937" i="11"/>
  <c r="Q936" i="11"/>
  <c r="P936" i="11"/>
  <c r="O936" i="11"/>
  <c r="N936" i="11"/>
  <c r="M936" i="11"/>
  <c r="L936" i="11"/>
  <c r="K936" i="11"/>
  <c r="J936" i="11"/>
  <c r="I936" i="11"/>
  <c r="H936" i="11"/>
  <c r="G936" i="11"/>
  <c r="F936" i="11"/>
  <c r="E936" i="11"/>
  <c r="D936" i="11"/>
  <c r="C936" i="11"/>
  <c r="B936" i="11"/>
  <c r="Q935" i="11"/>
  <c r="P935" i="11"/>
  <c r="O935" i="11"/>
  <c r="N935" i="11"/>
  <c r="M935" i="11"/>
  <c r="L935" i="11"/>
  <c r="K935" i="11"/>
  <c r="J935" i="11"/>
  <c r="I935" i="11"/>
  <c r="H935" i="11"/>
  <c r="G935" i="11"/>
  <c r="F935" i="11"/>
  <c r="E935" i="11"/>
  <c r="D935" i="11"/>
  <c r="C935" i="11"/>
  <c r="B935" i="11"/>
  <c r="Q934" i="11"/>
  <c r="P934" i="11"/>
  <c r="O934" i="11"/>
  <c r="N934" i="11"/>
  <c r="M934" i="11"/>
  <c r="L934" i="11"/>
  <c r="K934" i="11"/>
  <c r="J934" i="11"/>
  <c r="I934" i="11"/>
  <c r="H934" i="11"/>
  <c r="G934" i="11"/>
  <c r="F934" i="11"/>
  <c r="E934" i="11"/>
  <c r="D934" i="11"/>
  <c r="C934" i="11"/>
  <c r="B934" i="11"/>
  <c r="Q933" i="11"/>
  <c r="P933" i="11"/>
  <c r="O933" i="11"/>
  <c r="N933" i="11"/>
  <c r="M933" i="11"/>
  <c r="L933" i="11"/>
  <c r="K933" i="11"/>
  <c r="J933" i="11"/>
  <c r="I933" i="11"/>
  <c r="H933" i="11"/>
  <c r="G933" i="11"/>
  <c r="F933" i="11"/>
  <c r="E933" i="11"/>
  <c r="D933" i="11"/>
  <c r="C933" i="11"/>
  <c r="B933" i="11"/>
  <c r="Q932" i="11"/>
  <c r="P932" i="11"/>
  <c r="O932" i="11"/>
  <c r="N932" i="11"/>
  <c r="M932" i="11"/>
  <c r="L932" i="11"/>
  <c r="K932" i="11"/>
  <c r="J932" i="11"/>
  <c r="I932" i="11"/>
  <c r="H932" i="11"/>
  <c r="G932" i="11"/>
  <c r="F932" i="11"/>
  <c r="E932" i="11"/>
  <c r="D932" i="11"/>
  <c r="C932" i="11"/>
  <c r="B932" i="11"/>
  <c r="Q931" i="11"/>
  <c r="P931" i="11"/>
  <c r="O931" i="11"/>
  <c r="N931" i="11"/>
  <c r="M931" i="11"/>
  <c r="L931" i="11"/>
  <c r="K931" i="11"/>
  <c r="J931" i="11"/>
  <c r="I931" i="11"/>
  <c r="H931" i="11"/>
  <c r="G931" i="11"/>
  <c r="F931" i="11"/>
  <c r="E931" i="11"/>
  <c r="D931" i="11"/>
  <c r="C931" i="11"/>
  <c r="B931" i="11"/>
  <c r="Q930" i="11"/>
  <c r="P930" i="11"/>
  <c r="O930" i="11"/>
  <c r="N930" i="11"/>
  <c r="M930" i="11"/>
  <c r="L930" i="11"/>
  <c r="K930" i="11"/>
  <c r="J930" i="11"/>
  <c r="I930" i="11"/>
  <c r="H930" i="11"/>
  <c r="G930" i="11"/>
  <c r="F930" i="11"/>
  <c r="E930" i="11"/>
  <c r="D930" i="11"/>
  <c r="C930" i="11"/>
  <c r="B930" i="11"/>
  <c r="Q929" i="11"/>
  <c r="P929" i="11"/>
  <c r="O929" i="11"/>
  <c r="N929" i="11"/>
  <c r="M929" i="11"/>
  <c r="L929" i="11"/>
  <c r="K929" i="11"/>
  <c r="J929" i="11"/>
  <c r="I929" i="11"/>
  <c r="H929" i="11"/>
  <c r="G929" i="11"/>
  <c r="F929" i="11"/>
  <c r="E929" i="11"/>
  <c r="D929" i="11"/>
  <c r="C929" i="11"/>
  <c r="B929" i="11"/>
  <c r="Q928" i="11"/>
  <c r="P928" i="11"/>
  <c r="O928" i="11"/>
  <c r="N928" i="11"/>
  <c r="M928" i="11"/>
  <c r="L928" i="11"/>
  <c r="K928" i="11"/>
  <c r="J928" i="11"/>
  <c r="I928" i="11"/>
  <c r="H928" i="11"/>
  <c r="G928" i="11"/>
  <c r="F928" i="11"/>
  <c r="E928" i="11"/>
  <c r="D928" i="11"/>
  <c r="C928" i="11"/>
  <c r="B928" i="11"/>
  <c r="Q927" i="11"/>
  <c r="P927" i="11"/>
  <c r="O927" i="11"/>
  <c r="N927" i="11"/>
  <c r="M927" i="11"/>
  <c r="L927" i="11"/>
  <c r="K927" i="11"/>
  <c r="J927" i="11"/>
  <c r="I927" i="11"/>
  <c r="H927" i="11"/>
  <c r="G927" i="11"/>
  <c r="F927" i="11"/>
  <c r="E927" i="11"/>
  <c r="D927" i="11"/>
  <c r="C927" i="11"/>
  <c r="B927" i="11"/>
  <c r="Q926" i="11"/>
  <c r="P926" i="11"/>
  <c r="O926" i="11"/>
  <c r="N926" i="11"/>
  <c r="M926" i="11"/>
  <c r="L926" i="11"/>
  <c r="K926" i="11"/>
  <c r="J926" i="11"/>
  <c r="I926" i="11"/>
  <c r="H926" i="11"/>
  <c r="G926" i="11"/>
  <c r="F926" i="11"/>
  <c r="E926" i="11"/>
  <c r="D926" i="11"/>
  <c r="C926" i="11"/>
  <c r="B926" i="11"/>
  <c r="Q925" i="11"/>
  <c r="P925" i="11"/>
  <c r="O925" i="11"/>
  <c r="N925" i="11"/>
  <c r="M925" i="11"/>
  <c r="L925" i="11"/>
  <c r="K925" i="11"/>
  <c r="J925" i="11"/>
  <c r="I925" i="11"/>
  <c r="H925" i="11"/>
  <c r="G925" i="11"/>
  <c r="F925" i="11"/>
  <c r="E925" i="11"/>
  <c r="D925" i="11"/>
  <c r="C925" i="11"/>
  <c r="B925" i="11"/>
  <c r="Q924" i="11"/>
  <c r="P924" i="11"/>
  <c r="O924" i="11"/>
  <c r="N924" i="11"/>
  <c r="M924" i="11"/>
  <c r="L924" i="11"/>
  <c r="K924" i="11"/>
  <c r="J924" i="11"/>
  <c r="I924" i="11"/>
  <c r="H924" i="11"/>
  <c r="G924" i="11"/>
  <c r="F924" i="11"/>
  <c r="E924" i="11"/>
  <c r="D924" i="11"/>
  <c r="C924" i="11"/>
  <c r="B924" i="11"/>
  <c r="Q923" i="11"/>
  <c r="P923" i="11"/>
  <c r="O923" i="11"/>
  <c r="N923" i="11"/>
  <c r="M923" i="11"/>
  <c r="L923" i="11"/>
  <c r="K923" i="11"/>
  <c r="J923" i="11"/>
  <c r="I923" i="11"/>
  <c r="H923" i="11"/>
  <c r="G923" i="11"/>
  <c r="F923" i="11"/>
  <c r="E923" i="11"/>
  <c r="D923" i="11"/>
  <c r="C923" i="11"/>
  <c r="B923" i="11"/>
  <c r="Q922" i="11"/>
  <c r="P922" i="11"/>
  <c r="O922" i="11"/>
  <c r="N922" i="11"/>
  <c r="M922" i="11"/>
  <c r="L922" i="11"/>
  <c r="K922" i="11"/>
  <c r="J922" i="11"/>
  <c r="I922" i="11"/>
  <c r="H922" i="11"/>
  <c r="G922" i="11"/>
  <c r="F922" i="11"/>
  <c r="E922" i="11"/>
  <c r="D922" i="11"/>
  <c r="C922" i="11"/>
  <c r="B922" i="11"/>
  <c r="Q921" i="11"/>
  <c r="P921" i="11"/>
  <c r="O921" i="11"/>
  <c r="N921" i="11"/>
  <c r="M921" i="11"/>
  <c r="L921" i="11"/>
  <c r="K921" i="11"/>
  <c r="J921" i="11"/>
  <c r="I921" i="11"/>
  <c r="H921" i="11"/>
  <c r="G921" i="11"/>
  <c r="F921" i="11"/>
  <c r="E921" i="11"/>
  <c r="D921" i="11"/>
  <c r="C921" i="11"/>
  <c r="B921" i="11"/>
  <c r="Q920" i="11"/>
  <c r="P920" i="11"/>
  <c r="O920" i="11"/>
  <c r="N920" i="11"/>
  <c r="M920" i="11"/>
  <c r="L920" i="11"/>
  <c r="K920" i="11"/>
  <c r="J920" i="11"/>
  <c r="I920" i="11"/>
  <c r="H920" i="11"/>
  <c r="G920" i="11"/>
  <c r="F920" i="11"/>
  <c r="E920" i="11"/>
  <c r="D920" i="11"/>
  <c r="C920" i="11"/>
  <c r="B920" i="11"/>
  <c r="Q919" i="11"/>
  <c r="P919" i="11"/>
  <c r="O919" i="11"/>
  <c r="N919" i="11"/>
  <c r="M919" i="11"/>
  <c r="L919" i="11"/>
  <c r="K919" i="11"/>
  <c r="J919" i="11"/>
  <c r="I919" i="11"/>
  <c r="H919" i="11"/>
  <c r="G919" i="11"/>
  <c r="F919" i="11"/>
  <c r="E919" i="11"/>
  <c r="D919" i="11"/>
  <c r="C919" i="11"/>
  <c r="B919" i="11"/>
  <c r="Q918" i="11"/>
  <c r="P918" i="11"/>
  <c r="O918" i="11"/>
  <c r="N918" i="11"/>
  <c r="M918" i="11"/>
  <c r="L918" i="11"/>
  <c r="K918" i="11"/>
  <c r="J918" i="11"/>
  <c r="I918" i="11"/>
  <c r="H918" i="11"/>
  <c r="G918" i="11"/>
  <c r="F918" i="11"/>
  <c r="E918" i="11"/>
  <c r="D918" i="11"/>
  <c r="C918" i="11"/>
  <c r="B918" i="11"/>
  <c r="Q917" i="11"/>
  <c r="P917" i="11"/>
  <c r="O917" i="11"/>
  <c r="N917" i="11"/>
  <c r="M917" i="11"/>
  <c r="L917" i="11"/>
  <c r="K917" i="11"/>
  <c r="J917" i="11"/>
  <c r="I917" i="11"/>
  <c r="H917" i="11"/>
  <c r="G917" i="11"/>
  <c r="F917" i="11"/>
  <c r="E917" i="11"/>
  <c r="D917" i="11"/>
  <c r="C917" i="11"/>
  <c r="B917" i="11"/>
  <c r="Q916" i="11"/>
  <c r="P916" i="11"/>
  <c r="O916" i="11"/>
  <c r="N916" i="11"/>
  <c r="M916" i="11"/>
  <c r="L916" i="11"/>
  <c r="K916" i="11"/>
  <c r="J916" i="11"/>
  <c r="I916" i="11"/>
  <c r="H916" i="11"/>
  <c r="G916" i="11"/>
  <c r="F916" i="11"/>
  <c r="E916" i="11"/>
  <c r="D916" i="11"/>
  <c r="C916" i="11"/>
  <c r="B916" i="11"/>
  <c r="Q915" i="11"/>
  <c r="P915" i="11"/>
  <c r="O915" i="11"/>
  <c r="N915" i="11"/>
  <c r="M915" i="11"/>
  <c r="L915" i="11"/>
  <c r="K915" i="11"/>
  <c r="J915" i="11"/>
  <c r="I915" i="11"/>
  <c r="H915" i="11"/>
  <c r="G915" i="11"/>
  <c r="F915" i="11"/>
  <c r="E915" i="11"/>
  <c r="D915" i="11"/>
  <c r="C915" i="11"/>
  <c r="B915" i="11"/>
  <c r="Q914" i="11"/>
  <c r="P914" i="11"/>
  <c r="O914" i="11"/>
  <c r="N914" i="11"/>
  <c r="M914" i="11"/>
  <c r="L914" i="11"/>
  <c r="K914" i="11"/>
  <c r="J914" i="11"/>
  <c r="I914" i="11"/>
  <c r="H914" i="11"/>
  <c r="G914" i="11"/>
  <c r="F914" i="11"/>
  <c r="E914" i="11"/>
  <c r="D914" i="11"/>
  <c r="C914" i="11"/>
  <c r="B914" i="11"/>
  <c r="Q913" i="11"/>
  <c r="P913" i="11"/>
  <c r="O913" i="11"/>
  <c r="N913" i="11"/>
  <c r="M913" i="11"/>
  <c r="L913" i="11"/>
  <c r="K913" i="11"/>
  <c r="J913" i="11"/>
  <c r="I913" i="11"/>
  <c r="H913" i="11"/>
  <c r="G913" i="11"/>
  <c r="F913" i="11"/>
  <c r="E913" i="11"/>
  <c r="D913" i="11"/>
  <c r="C913" i="11"/>
  <c r="B913" i="11"/>
  <c r="Q912" i="11"/>
  <c r="P912" i="11"/>
  <c r="O912" i="11"/>
  <c r="N912" i="11"/>
  <c r="M912" i="11"/>
  <c r="L912" i="11"/>
  <c r="K912" i="11"/>
  <c r="J912" i="11"/>
  <c r="I912" i="11"/>
  <c r="H912" i="11"/>
  <c r="G912" i="11"/>
  <c r="F912" i="11"/>
  <c r="E912" i="11"/>
  <c r="D912" i="11"/>
  <c r="C912" i="11"/>
  <c r="B912" i="11"/>
  <c r="Q911" i="11"/>
  <c r="P911" i="11"/>
  <c r="O911" i="11"/>
  <c r="N911" i="11"/>
  <c r="M911" i="11"/>
  <c r="L911" i="11"/>
  <c r="K911" i="11"/>
  <c r="J911" i="11"/>
  <c r="I911" i="11"/>
  <c r="H911" i="11"/>
  <c r="G911" i="11"/>
  <c r="F911" i="11"/>
  <c r="E911" i="11"/>
  <c r="D911" i="11"/>
  <c r="C911" i="11"/>
  <c r="B911" i="11"/>
  <c r="Q910" i="11"/>
  <c r="P910" i="11"/>
  <c r="O910" i="11"/>
  <c r="N910" i="11"/>
  <c r="M910" i="11"/>
  <c r="L910" i="11"/>
  <c r="K910" i="11"/>
  <c r="J910" i="11"/>
  <c r="I910" i="11"/>
  <c r="H910" i="11"/>
  <c r="G910" i="11"/>
  <c r="F910" i="11"/>
  <c r="E910" i="11"/>
  <c r="D910" i="11"/>
  <c r="C910" i="11"/>
  <c r="B910" i="11"/>
  <c r="Q909" i="11"/>
  <c r="P909" i="11"/>
  <c r="O909" i="11"/>
  <c r="N909" i="11"/>
  <c r="M909" i="11"/>
  <c r="L909" i="11"/>
  <c r="K909" i="11"/>
  <c r="J909" i="11"/>
  <c r="I909" i="11"/>
  <c r="H909" i="11"/>
  <c r="G909" i="11"/>
  <c r="F909" i="11"/>
  <c r="E909" i="11"/>
  <c r="D909" i="11"/>
  <c r="C909" i="11"/>
  <c r="B909" i="11"/>
  <c r="Q908" i="11"/>
  <c r="P908" i="11"/>
  <c r="O908" i="11"/>
  <c r="N908" i="11"/>
  <c r="M908" i="11"/>
  <c r="L908" i="11"/>
  <c r="K908" i="11"/>
  <c r="J908" i="11"/>
  <c r="I908" i="11"/>
  <c r="H908" i="11"/>
  <c r="G908" i="11"/>
  <c r="F908" i="11"/>
  <c r="E908" i="11"/>
  <c r="D908" i="11"/>
  <c r="C908" i="11"/>
  <c r="B908" i="11"/>
  <c r="Q907" i="11"/>
  <c r="P907" i="11"/>
  <c r="O907" i="11"/>
  <c r="N907" i="11"/>
  <c r="M907" i="11"/>
  <c r="L907" i="11"/>
  <c r="K907" i="11"/>
  <c r="J907" i="11"/>
  <c r="I907" i="11"/>
  <c r="H907" i="11"/>
  <c r="G907" i="11"/>
  <c r="F907" i="11"/>
  <c r="E907" i="11"/>
  <c r="D907" i="11"/>
  <c r="C907" i="11"/>
  <c r="B907" i="11"/>
  <c r="Q906" i="11"/>
  <c r="P906" i="11"/>
  <c r="O906" i="11"/>
  <c r="N906" i="11"/>
  <c r="M906" i="11"/>
  <c r="L906" i="11"/>
  <c r="K906" i="11"/>
  <c r="J906" i="11"/>
  <c r="I906" i="11"/>
  <c r="H906" i="11"/>
  <c r="G906" i="11"/>
  <c r="F906" i="11"/>
  <c r="E906" i="11"/>
  <c r="D906" i="11"/>
  <c r="C906" i="11"/>
  <c r="B906" i="11"/>
  <c r="Q905" i="11"/>
  <c r="P905" i="11"/>
  <c r="O905" i="11"/>
  <c r="N905" i="11"/>
  <c r="M905" i="11"/>
  <c r="L905" i="11"/>
  <c r="K905" i="11"/>
  <c r="J905" i="11"/>
  <c r="I905" i="11"/>
  <c r="H905" i="11"/>
  <c r="G905" i="11"/>
  <c r="F905" i="11"/>
  <c r="E905" i="11"/>
  <c r="D905" i="11"/>
  <c r="C905" i="11"/>
  <c r="B905" i="11"/>
  <c r="Q904" i="11"/>
  <c r="P904" i="11"/>
  <c r="O904" i="11"/>
  <c r="N904" i="11"/>
  <c r="M904" i="11"/>
  <c r="L904" i="11"/>
  <c r="K904" i="11"/>
  <c r="J904" i="11"/>
  <c r="I904" i="11"/>
  <c r="H904" i="11"/>
  <c r="G904" i="11"/>
  <c r="F904" i="11"/>
  <c r="E904" i="11"/>
  <c r="D904" i="11"/>
  <c r="C904" i="11"/>
  <c r="B904" i="11"/>
  <c r="Q903" i="11"/>
  <c r="P903" i="11"/>
  <c r="O903" i="11"/>
  <c r="N903" i="11"/>
  <c r="M903" i="11"/>
  <c r="L903" i="11"/>
  <c r="K903" i="11"/>
  <c r="J903" i="11"/>
  <c r="I903" i="11"/>
  <c r="H903" i="11"/>
  <c r="G903" i="11"/>
  <c r="F903" i="11"/>
  <c r="E903" i="11"/>
  <c r="D903" i="11"/>
  <c r="C903" i="11"/>
  <c r="B903" i="11"/>
  <c r="Q902" i="11"/>
  <c r="P902" i="11"/>
  <c r="O902" i="11"/>
  <c r="N902" i="11"/>
  <c r="M902" i="11"/>
  <c r="L902" i="11"/>
  <c r="K902" i="11"/>
  <c r="J902" i="11"/>
  <c r="I902" i="11"/>
  <c r="H902" i="11"/>
  <c r="G902" i="11"/>
  <c r="F902" i="11"/>
  <c r="E902" i="11"/>
  <c r="D902" i="11"/>
  <c r="C902" i="11"/>
  <c r="B902" i="11"/>
  <c r="Q901" i="11"/>
  <c r="P901" i="11"/>
  <c r="O901" i="11"/>
  <c r="N901" i="11"/>
  <c r="M901" i="11"/>
  <c r="L901" i="11"/>
  <c r="K901" i="11"/>
  <c r="J901" i="11"/>
  <c r="I901" i="11"/>
  <c r="H901" i="11"/>
  <c r="G901" i="11"/>
  <c r="F901" i="11"/>
  <c r="E901" i="11"/>
  <c r="D901" i="11"/>
  <c r="C901" i="11"/>
  <c r="B901" i="11"/>
  <c r="Q900" i="11"/>
  <c r="P900" i="11"/>
  <c r="O900" i="11"/>
  <c r="N900" i="11"/>
  <c r="M900" i="11"/>
  <c r="L900" i="11"/>
  <c r="K900" i="11"/>
  <c r="J900" i="11"/>
  <c r="I900" i="11"/>
  <c r="H900" i="11"/>
  <c r="G900" i="11"/>
  <c r="F900" i="11"/>
  <c r="E900" i="11"/>
  <c r="D900" i="11"/>
  <c r="C900" i="11"/>
  <c r="B900" i="11"/>
  <c r="Q899" i="11"/>
  <c r="P899" i="11"/>
  <c r="O899" i="11"/>
  <c r="N899" i="11"/>
  <c r="M899" i="11"/>
  <c r="L899" i="11"/>
  <c r="K899" i="11"/>
  <c r="J899" i="11"/>
  <c r="I899" i="11"/>
  <c r="H899" i="11"/>
  <c r="G899" i="11"/>
  <c r="F899" i="11"/>
  <c r="E899" i="11"/>
  <c r="D899" i="11"/>
  <c r="C899" i="11"/>
  <c r="B899" i="11"/>
  <c r="Q898" i="11"/>
  <c r="P898" i="11"/>
  <c r="O898" i="11"/>
  <c r="N898" i="11"/>
  <c r="M898" i="11"/>
  <c r="L898" i="11"/>
  <c r="K898" i="11"/>
  <c r="J898" i="11"/>
  <c r="I898" i="11"/>
  <c r="H898" i="11"/>
  <c r="G898" i="11"/>
  <c r="F898" i="11"/>
  <c r="E898" i="11"/>
  <c r="D898" i="11"/>
  <c r="C898" i="11"/>
  <c r="B898" i="11"/>
  <c r="Q897" i="11"/>
  <c r="P897" i="11"/>
  <c r="O897" i="11"/>
  <c r="N897" i="11"/>
  <c r="M897" i="11"/>
  <c r="L897" i="11"/>
  <c r="K897" i="11"/>
  <c r="J897" i="11"/>
  <c r="I897" i="11"/>
  <c r="H897" i="11"/>
  <c r="G897" i="11"/>
  <c r="F897" i="11"/>
  <c r="E897" i="11"/>
  <c r="D897" i="11"/>
  <c r="C897" i="11"/>
  <c r="B897" i="11"/>
  <c r="Q896" i="11"/>
  <c r="P896" i="11"/>
  <c r="O896" i="11"/>
  <c r="N896" i="11"/>
  <c r="M896" i="11"/>
  <c r="L896" i="11"/>
  <c r="K896" i="11"/>
  <c r="J896" i="11"/>
  <c r="I896" i="11"/>
  <c r="H896" i="11"/>
  <c r="G896" i="11"/>
  <c r="F896" i="11"/>
  <c r="E896" i="11"/>
  <c r="D896" i="11"/>
  <c r="C896" i="11"/>
  <c r="B896" i="11"/>
  <c r="Q895" i="11"/>
  <c r="P895" i="11"/>
  <c r="O895" i="11"/>
  <c r="N895" i="11"/>
  <c r="M895" i="11"/>
  <c r="L895" i="11"/>
  <c r="K895" i="11"/>
  <c r="J895" i="11"/>
  <c r="I895" i="11"/>
  <c r="H895" i="11"/>
  <c r="G895" i="11"/>
  <c r="F895" i="11"/>
  <c r="E895" i="11"/>
  <c r="D895" i="11"/>
  <c r="C895" i="11"/>
  <c r="B895" i="11"/>
  <c r="Q894" i="11"/>
  <c r="P894" i="11"/>
  <c r="O894" i="11"/>
  <c r="N894" i="11"/>
  <c r="M894" i="11"/>
  <c r="L894" i="11"/>
  <c r="K894" i="11"/>
  <c r="J894" i="11"/>
  <c r="I894" i="11"/>
  <c r="H894" i="11"/>
  <c r="G894" i="11"/>
  <c r="F894" i="11"/>
  <c r="E894" i="11"/>
  <c r="D894" i="11"/>
  <c r="C894" i="11"/>
  <c r="B894" i="11"/>
  <c r="Q893" i="11"/>
  <c r="P893" i="11"/>
  <c r="O893" i="11"/>
  <c r="N893" i="11"/>
  <c r="M893" i="11"/>
  <c r="L893" i="11"/>
  <c r="K893" i="11"/>
  <c r="J893" i="11"/>
  <c r="I893" i="11"/>
  <c r="H893" i="11"/>
  <c r="G893" i="11"/>
  <c r="F893" i="11"/>
  <c r="E893" i="11"/>
  <c r="D893" i="11"/>
  <c r="C893" i="11"/>
  <c r="B893" i="11"/>
  <c r="Q892" i="11"/>
  <c r="P892" i="11"/>
  <c r="O892" i="11"/>
  <c r="N892" i="11"/>
  <c r="M892" i="11"/>
  <c r="L892" i="11"/>
  <c r="K892" i="11"/>
  <c r="J892" i="11"/>
  <c r="I892" i="11"/>
  <c r="H892" i="11"/>
  <c r="G892" i="11"/>
  <c r="F892" i="11"/>
  <c r="E892" i="11"/>
  <c r="D892" i="11"/>
  <c r="C892" i="11"/>
  <c r="B892" i="11"/>
  <c r="Q891" i="11"/>
  <c r="P891" i="11"/>
  <c r="O891" i="11"/>
  <c r="N891" i="11"/>
  <c r="M891" i="11"/>
  <c r="L891" i="11"/>
  <c r="K891" i="11"/>
  <c r="J891" i="11"/>
  <c r="I891" i="11"/>
  <c r="H891" i="11"/>
  <c r="G891" i="11"/>
  <c r="F891" i="11"/>
  <c r="E891" i="11"/>
  <c r="D891" i="11"/>
  <c r="C891" i="11"/>
  <c r="B891" i="11"/>
  <c r="Q890" i="11"/>
  <c r="P890" i="11"/>
  <c r="O890" i="11"/>
  <c r="N890" i="11"/>
  <c r="M890" i="11"/>
  <c r="L890" i="11"/>
  <c r="K890" i="11"/>
  <c r="J890" i="11"/>
  <c r="I890" i="11"/>
  <c r="H890" i="11"/>
  <c r="G890" i="11"/>
  <c r="F890" i="11"/>
  <c r="E890" i="11"/>
  <c r="D890" i="11"/>
  <c r="C890" i="11"/>
  <c r="B890" i="11"/>
  <c r="Q889" i="11"/>
  <c r="P889" i="11"/>
  <c r="O889" i="11"/>
  <c r="N889" i="11"/>
  <c r="M889" i="11"/>
  <c r="L889" i="11"/>
  <c r="K889" i="11"/>
  <c r="J889" i="11"/>
  <c r="I889" i="11"/>
  <c r="H889" i="11"/>
  <c r="G889" i="11"/>
  <c r="F889" i="11"/>
  <c r="E889" i="11"/>
  <c r="D889" i="11"/>
  <c r="C889" i="11"/>
  <c r="B889" i="11"/>
  <c r="Q888" i="11"/>
  <c r="P888" i="11"/>
  <c r="O888" i="11"/>
  <c r="N888" i="11"/>
  <c r="M888" i="11"/>
  <c r="L888" i="11"/>
  <c r="K888" i="11"/>
  <c r="J888" i="11"/>
  <c r="I888" i="11"/>
  <c r="H888" i="11"/>
  <c r="G888" i="11"/>
  <c r="F888" i="11"/>
  <c r="E888" i="11"/>
  <c r="D888" i="11"/>
  <c r="C888" i="11"/>
  <c r="B888" i="11"/>
  <c r="Q887" i="11"/>
  <c r="P887" i="11"/>
  <c r="O887" i="11"/>
  <c r="N887" i="11"/>
  <c r="M887" i="11"/>
  <c r="L887" i="11"/>
  <c r="K887" i="11"/>
  <c r="J887" i="11"/>
  <c r="I887" i="11"/>
  <c r="H887" i="11"/>
  <c r="G887" i="11"/>
  <c r="F887" i="11"/>
  <c r="E887" i="11"/>
  <c r="D887" i="11"/>
  <c r="C887" i="11"/>
  <c r="B887" i="11"/>
  <c r="Q886" i="11"/>
  <c r="P886" i="11"/>
  <c r="O886" i="11"/>
  <c r="N886" i="11"/>
  <c r="M886" i="11"/>
  <c r="L886" i="11"/>
  <c r="K886" i="11"/>
  <c r="J886" i="11"/>
  <c r="I886" i="11"/>
  <c r="H886" i="11"/>
  <c r="G886" i="11"/>
  <c r="F886" i="11"/>
  <c r="E886" i="11"/>
  <c r="D886" i="11"/>
  <c r="C886" i="11"/>
  <c r="B886" i="11"/>
  <c r="Q885" i="11"/>
  <c r="P885" i="11"/>
  <c r="O885" i="11"/>
  <c r="N885" i="11"/>
  <c r="M885" i="11"/>
  <c r="L885" i="11"/>
  <c r="K885" i="11"/>
  <c r="J885" i="11"/>
  <c r="I885" i="11"/>
  <c r="H885" i="11"/>
  <c r="G885" i="11"/>
  <c r="F885" i="11"/>
  <c r="E885" i="11"/>
  <c r="D885" i="11"/>
  <c r="C885" i="11"/>
  <c r="B885" i="11"/>
  <c r="Q884" i="11"/>
  <c r="P884" i="11"/>
  <c r="O884" i="11"/>
  <c r="N884" i="11"/>
  <c r="M884" i="11"/>
  <c r="L884" i="11"/>
  <c r="K884" i="11"/>
  <c r="J884" i="11"/>
  <c r="I884" i="11"/>
  <c r="H884" i="11"/>
  <c r="G884" i="11"/>
  <c r="F884" i="11"/>
  <c r="E884" i="11"/>
  <c r="D884" i="11"/>
  <c r="C884" i="11"/>
  <c r="B884" i="11"/>
  <c r="Q883" i="11"/>
  <c r="P883" i="11"/>
  <c r="O883" i="11"/>
  <c r="N883" i="11"/>
  <c r="M883" i="11"/>
  <c r="L883" i="11"/>
  <c r="K883" i="11"/>
  <c r="J883" i="11"/>
  <c r="I883" i="11"/>
  <c r="H883" i="11"/>
  <c r="G883" i="11"/>
  <c r="F883" i="11"/>
  <c r="E883" i="11"/>
  <c r="D883" i="11"/>
  <c r="C883" i="11"/>
  <c r="B883" i="11"/>
  <c r="Q882" i="11"/>
  <c r="P882" i="11"/>
  <c r="O882" i="11"/>
  <c r="N882" i="11"/>
  <c r="M882" i="11"/>
  <c r="L882" i="11"/>
  <c r="K882" i="11"/>
  <c r="J882" i="11"/>
  <c r="I882" i="11"/>
  <c r="H882" i="11"/>
  <c r="G882" i="11"/>
  <c r="F882" i="11"/>
  <c r="E882" i="11"/>
  <c r="D882" i="11"/>
  <c r="C882" i="11"/>
  <c r="B882" i="11"/>
  <c r="Q881" i="11"/>
  <c r="P881" i="11"/>
  <c r="O881" i="11"/>
  <c r="N881" i="11"/>
  <c r="M881" i="11"/>
  <c r="L881" i="11"/>
  <c r="K881" i="11"/>
  <c r="J881" i="11"/>
  <c r="I881" i="11"/>
  <c r="H881" i="11"/>
  <c r="G881" i="11"/>
  <c r="F881" i="11"/>
  <c r="E881" i="11"/>
  <c r="D881" i="11"/>
  <c r="C881" i="11"/>
  <c r="B881" i="11"/>
  <c r="Q880" i="11"/>
  <c r="P880" i="11"/>
  <c r="O880" i="11"/>
  <c r="N880" i="11"/>
  <c r="M880" i="11"/>
  <c r="L880" i="11"/>
  <c r="K880" i="11"/>
  <c r="J880" i="11"/>
  <c r="I880" i="11"/>
  <c r="H880" i="11"/>
  <c r="G880" i="11"/>
  <c r="F880" i="11"/>
  <c r="E880" i="11"/>
  <c r="D880" i="11"/>
  <c r="C880" i="11"/>
  <c r="B880" i="11"/>
  <c r="Q879" i="11"/>
  <c r="P879" i="11"/>
  <c r="O879" i="11"/>
  <c r="N879" i="11"/>
  <c r="M879" i="11"/>
  <c r="L879" i="11"/>
  <c r="K879" i="11"/>
  <c r="J879" i="11"/>
  <c r="I879" i="11"/>
  <c r="H879" i="11"/>
  <c r="G879" i="11"/>
  <c r="F879" i="11"/>
  <c r="E879" i="11"/>
  <c r="D879" i="11"/>
  <c r="C879" i="11"/>
  <c r="B879" i="11"/>
  <c r="Q878" i="11"/>
  <c r="P878" i="11"/>
  <c r="O878" i="11"/>
  <c r="N878" i="11"/>
  <c r="M878" i="11"/>
  <c r="L878" i="11"/>
  <c r="K878" i="11"/>
  <c r="J878" i="11"/>
  <c r="I878" i="11"/>
  <c r="H878" i="11"/>
  <c r="G878" i="11"/>
  <c r="F878" i="11"/>
  <c r="E878" i="11"/>
  <c r="D878" i="11"/>
  <c r="C878" i="11"/>
  <c r="B878" i="11"/>
  <c r="Q877" i="11"/>
  <c r="P877" i="11"/>
  <c r="O877" i="11"/>
  <c r="N877" i="11"/>
  <c r="M877" i="11"/>
  <c r="L877" i="11"/>
  <c r="K877" i="11"/>
  <c r="J877" i="11"/>
  <c r="I877" i="11"/>
  <c r="H877" i="11"/>
  <c r="G877" i="11"/>
  <c r="F877" i="11"/>
  <c r="E877" i="11"/>
  <c r="D877" i="11"/>
  <c r="C877" i="11"/>
  <c r="B877" i="11"/>
  <c r="Q876" i="11"/>
  <c r="P876" i="11"/>
  <c r="O876" i="11"/>
  <c r="N876" i="11"/>
  <c r="M876" i="11"/>
  <c r="L876" i="11"/>
  <c r="K876" i="11"/>
  <c r="J876" i="11"/>
  <c r="I876" i="11"/>
  <c r="H876" i="11"/>
  <c r="G876" i="11"/>
  <c r="F876" i="11"/>
  <c r="E876" i="11"/>
  <c r="D876" i="11"/>
  <c r="C876" i="11"/>
  <c r="B876" i="11"/>
  <c r="Q875" i="11"/>
  <c r="P875" i="11"/>
  <c r="O875" i="11"/>
  <c r="N875" i="11"/>
  <c r="M875" i="11"/>
  <c r="L875" i="11"/>
  <c r="K875" i="11"/>
  <c r="J875" i="11"/>
  <c r="I875" i="11"/>
  <c r="H875" i="11"/>
  <c r="G875" i="11"/>
  <c r="F875" i="11"/>
  <c r="E875" i="11"/>
  <c r="D875" i="11"/>
  <c r="C875" i="11"/>
  <c r="B875" i="11"/>
  <c r="Q874" i="11"/>
  <c r="P874" i="11"/>
  <c r="O874" i="11"/>
  <c r="N874" i="11"/>
  <c r="M874" i="11"/>
  <c r="L874" i="11"/>
  <c r="K874" i="11"/>
  <c r="J874" i="11"/>
  <c r="I874" i="11"/>
  <c r="H874" i="11"/>
  <c r="G874" i="11"/>
  <c r="F874" i="11"/>
  <c r="E874" i="11"/>
  <c r="D874" i="11"/>
  <c r="C874" i="11"/>
  <c r="B874" i="11"/>
  <c r="Q873" i="11"/>
  <c r="P873" i="11"/>
  <c r="O873" i="11"/>
  <c r="N873" i="11"/>
  <c r="M873" i="11"/>
  <c r="L873" i="11"/>
  <c r="K873" i="11"/>
  <c r="J873" i="11"/>
  <c r="I873" i="11"/>
  <c r="H873" i="11"/>
  <c r="G873" i="11"/>
  <c r="F873" i="11"/>
  <c r="E873" i="11"/>
  <c r="D873" i="11"/>
  <c r="C873" i="11"/>
  <c r="B873" i="11"/>
  <c r="Q872" i="11"/>
  <c r="P872" i="11"/>
  <c r="O872" i="11"/>
  <c r="N872" i="11"/>
  <c r="M872" i="11"/>
  <c r="L872" i="11"/>
  <c r="K872" i="11"/>
  <c r="J872" i="11"/>
  <c r="I872" i="11"/>
  <c r="H872" i="11"/>
  <c r="G872" i="11"/>
  <c r="F872" i="11"/>
  <c r="E872" i="11"/>
  <c r="D872" i="11"/>
  <c r="C872" i="11"/>
  <c r="B872" i="11"/>
  <c r="Q871" i="11"/>
  <c r="P871" i="11"/>
  <c r="O871" i="11"/>
  <c r="N871" i="11"/>
  <c r="M871" i="11"/>
  <c r="L871" i="11"/>
  <c r="K871" i="11"/>
  <c r="J871" i="11"/>
  <c r="I871" i="11"/>
  <c r="H871" i="11"/>
  <c r="G871" i="11"/>
  <c r="F871" i="11"/>
  <c r="E871" i="11"/>
  <c r="D871" i="11"/>
  <c r="C871" i="11"/>
  <c r="B871" i="11"/>
  <c r="Q870" i="11"/>
  <c r="P870" i="11"/>
  <c r="O870" i="11"/>
  <c r="N870" i="11"/>
  <c r="M870" i="11"/>
  <c r="L870" i="11"/>
  <c r="K870" i="11"/>
  <c r="J870" i="11"/>
  <c r="I870" i="11"/>
  <c r="H870" i="11"/>
  <c r="G870" i="11"/>
  <c r="F870" i="11"/>
  <c r="E870" i="11"/>
  <c r="D870" i="11"/>
  <c r="C870" i="11"/>
  <c r="B870" i="11"/>
  <c r="Q869" i="11"/>
  <c r="P869" i="11"/>
  <c r="O869" i="11"/>
  <c r="N869" i="11"/>
  <c r="M869" i="11"/>
  <c r="L869" i="11"/>
  <c r="K869" i="11"/>
  <c r="J869" i="11"/>
  <c r="I869" i="11"/>
  <c r="H869" i="11"/>
  <c r="G869" i="11"/>
  <c r="F869" i="11"/>
  <c r="E869" i="11"/>
  <c r="D869" i="11"/>
  <c r="C869" i="11"/>
  <c r="B869" i="11"/>
  <c r="Q868" i="11"/>
  <c r="P868" i="11"/>
  <c r="O868" i="11"/>
  <c r="N868" i="11"/>
  <c r="M868" i="11"/>
  <c r="L868" i="11"/>
  <c r="K868" i="11"/>
  <c r="J868" i="11"/>
  <c r="I868" i="11"/>
  <c r="H868" i="11"/>
  <c r="G868" i="11"/>
  <c r="F868" i="11"/>
  <c r="E868" i="11"/>
  <c r="D868" i="11"/>
  <c r="C868" i="11"/>
  <c r="B868" i="11"/>
  <c r="Q867" i="11"/>
  <c r="P867" i="11"/>
  <c r="O867" i="11"/>
  <c r="N867" i="11"/>
  <c r="M867" i="11"/>
  <c r="L867" i="11"/>
  <c r="K867" i="11"/>
  <c r="J867" i="11"/>
  <c r="I867" i="11"/>
  <c r="H867" i="11"/>
  <c r="G867" i="11"/>
  <c r="F867" i="11"/>
  <c r="E867" i="11"/>
  <c r="D867" i="11"/>
  <c r="C867" i="11"/>
  <c r="B867" i="11"/>
  <c r="Q866" i="11"/>
  <c r="P866" i="11"/>
  <c r="O866" i="11"/>
  <c r="N866" i="11"/>
  <c r="M866" i="11"/>
  <c r="L866" i="11"/>
  <c r="K866" i="11"/>
  <c r="J866" i="11"/>
  <c r="I866" i="11"/>
  <c r="H866" i="11"/>
  <c r="G866" i="11"/>
  <c r="F866" i="11"/>
  <c r="E866" i="11"/>
  <c r="D866" i="11"/>
  <c r="C866" i="11"/>
  <c r="B866" i="11"/>
  <c r="Q865" i="11"/>
  <c r="P865" i="11"/>
  <c r="O865" i="11"/>
  <c r="N865" i="11"/>
  <c r="M865" i="11"/>
  <c r="L865" i="11"/>
  <c r="K865" i="11"/>
  <c r="J865" i="11"/>
  <c r="I865" i="11"/>
  <c r="H865" i="11"/>
  <c r="G865" i="11"/>
  <c r="F865" i="11"/>
  <c r="E865" i="11"/>
  <c r="D865" i="11"/>
  <c r="C865" i="11"/>
  <c r="B865" i="11"/>
  <c r="Q864" i="11"/>
  <c r="P864" i="11"/>
  <c r="O864" i="11"/>
  <c r="N864" i="11"/>
  <c r="M864" i="11"/>
  <c r="L864" i="11"/>
  <c r="K864" i="11"/>
  <c r="J864" i="11"/>
  <c r="I864" i="11"/>
  <c r="H864" i="11"/>
  <c r="G864" i="11"/>
  <c r="F864" i="11"/>
  <c r="E864" i="11"/>
  <c r="D864" i="11"/>
  <c r="C864" i="11"/>
  <c r="B864" i="11"/>
  <c r="Q863" i="11"/>
  <c r="P863" i="11"/>
  <c r="O863" i="11"/>
  <c r="N863" i="11"/>
  <c r="M863" i="11"/>
  <c r="L863" i="11"/>
  <c r="K863" i="11"/>
  <c r="J863" i="11"/>
  <c r="I863" i="11"/>
  <c r="H863" i="11"/>
  <c r="G863" i="11"/>
  <c r="F863" i="11"/>
  <c r="E863" i="11"/>
  <c r="D863" i="11"/>
  <c r="C863" i="11"/>
  <c r="B863" i="11"/>
  <c r="Q862" i="11"/>
  <c r="P862" i="11"/>
  <c r="O862" i="11"/>
  <c r="N862" i="11"/>
  <c r="M862" i="11"/>
  <c r="L862" i="11"/>
  <c r="K862" i="11"/>
  <c r="J862" i="11"/>
  <c r="I862" i="11"/>
  <c r="H862" i="11"/>
  <c r="G862" i="11"/>
  <c r="F862" i="11"/>
  <c r="E862" i="11"/>
  <c r="D862" i="11"/>
  <c r="C862" i="11"/>
  <c r="B862" i="11"/>
  <c r="Q861" i="11"/>
  <c r="P861" i="11"/>
  <c r="O861" i="11"/>
  <c r="N861" i="11"/>
  <c r="M861" i="11"/>
  <c r="L861" i="11"/>
  <c r="K861" i="11"/>
  <c r="J861" i="11"/>
  <c r="I861" i="11"/>
  <c r="H861" i="11"/>
  <c r="G861" i="11"/>
  <c r="F861" i="11"/>
  <c r="E861" i="11"/>
  <c r="D861" i="11"/>
  <c r="C861" i="11"/>
  <c r="B861" i="11"/>
  <c r="Q860" i="11"/>
  <c r="P860" i="11"/>
  <c r="O860" i="11"/>
  <c r="N860" i="11"/>
  <c r="M860" i="11"/>
  <c r="L860" i="11"/>
  <c r="K860" i="11"/>
  <c r="J860" i="11"/>
  <c r="I860" i="11"/>
  <c r="H860" i="11"/>
  <c r="G860" i="11"/>
  <c r="F860" i="11"/>
  <c r="E860" i="11"/>
  <c r="D860" i="11"/>
  <c r="C860" i="11"/>
  <c r="B860" i="11"/>
  <c r="Q859" i="11"/>
  <c r="P859" i="11"/>
  <c r="O859" i="11"/>
  <c r="N859" i="11"/>
  <c r="M859" i="11"/>
  <c r="L859" i="11"/>
  <c r="K859" i="11"/>
  <c r="J859" i="11"/>
  <c r="I859" i="11"/>
  <c r="H859" i="11"/>
  <c r="G859" i="11"/>
  <c r="F859" i="11"/>
  <c r="E859" i="11"/>
  <c r="D859" i="11"/>
  <c r="C859" i="11"/>
  <c r="B859" i="11"/>
  <c r="Q858" i="11"/>
  <c r="P858" i="11"/>
  <c r="O858" i="11"/>
  <c r="N858" i="11"/>
  <c r="M858" i="11"/>
  <c r="L858" i="11"/>
  <c r="K858" i="11"/>
  <c r="J858" i="11"/>
  <c r="I858" i="11"/>
  <c r="H858" i="11"/>
  <c r="G858" i="11"/>
  <c r="F858" i="11"/>
  <c r="E858" i="11"/>
  <c r="D858" i="11"/>
  <c r="C858" i="11"/>
  <c r="B858" i="11"/>
  <c r="Q857" i="11"/>
  <c r="P857" i="11"/>
  <c r="O857" i="11"/>
  <c r="N857" i="11"/>
  <c r="M857" i="11"/>
  <c r="L857" i="11"/>
  <c r="K857" i="11"/>
  <c r="J857" i="11"/>
  <c r="I857" i="11"/>
  <c r="H857" i="11"/>
  <c r="G857" i="11"/>
  <c r="F857" i="11"/>
  <c r="E857" i="11"/>
  <c r="D857" i="11"/>
  <c r="C857" i="11"/>
  <c r="B857" i="11"/>
  <c r="Q856" i="11"/>
  <c r="P856" i="11"/>
  <c r="O856" i="11"/>
  <c r="N856" i="11"/>
  <c r="M856" i="11"/>
  <c r="L856" i="11"/>
  <c r="K856" i="11"/>
  <c r="J856" i="11"/>
  <c r="I856" i="11"/>
  <c r="H856" i="11"/>
  <c r="G856" i="11"/>
  <c r="F856" i="11"/>
  <c r="E856" i="11"/>
  <c r="D856" i="11"/>
  <c r="C856" i="11"/>
  <c r="B856" i="11"/>
  <c r="Q855" i="11"/>
  <c r="P855" i="11"/>
  <c r="O855" i="11"/>
  <c r="N855" i="11"/>
  <c r="M855" i="11"/>
  <c r="L855" i="11"/>
  <c r="K855" i="11"/>
  <c r="J855" i="11"/>
  <c r="I855" i="11"/>
  <c r="H855" i="11"/>
  <c r="G855" i="11"/>
  <c r="F855" i="11"/>
  <c r="E855" i="11"/>
  <c r="D855" i="11"/>
  <c r="C855" i="11"/>
  <c r="B855" i="11"/>
  <c r="Q854" i="11"/>
  <c r="P854" i="11"/>
  <c r="O854" i="11"/>
  <c r="N854" i="11"/>
  <c r="M854" i="11"/>
  <c r="L854" i="11"/>
  <c r="K854" i="11"/>
  <c r="J854" i="11"/>
  <c r="I854" i="11"/>
  <c r="H854" i="11"/>
  <c r="G854" i="11"/>
  <c r="F854" i="11"/>
  <c r="E854" i="11"/>
  <c r="D854" i="11"/>
  <c r="C854" i="11"/>
  <c r="B854" i="11"/>
  <c r="Q853" i="11"/>
  <c r="P853" i="11"/>
  <c r="O853" i="11"/>
  <c r="N853" i="11"/>
  <c r="M853" i="11"/>
  <c r="L853" i="11"/>
  <c r="K853" i="11"/>
  <c r="J853" i="11"/>
  <c r="I853" i="11"/>
  <c r="H853" i="11"/>
  <c r="G853" i="11"/>
  <c r="F853" i="11"/>
  <c r="E853" i="11"/>
  <c r="D853" i="11"/>
  <c r="C853" i="11"/>
  <c r="B853" i="11"/>
  <c r="Q852" i="11"/>
  <c r="P852" i="11"/>
  <c r="O852" i="11"/>
  <c r="N852" i="11"/>
  <c r="M852" i="11"/>
  <c r="L852" i="11"/>
  <c r="K852" i="11"/>
  <c r="J852" i="11"/>
  <c r="I852" i="11"/>
  <c r="H852" i="11"/>
  <c r="G852" i="11"/>
  <c r="F852" i="11"/>
  <c r="E852" i="11"/>
  <c r="D852" i="11"/>
  <c r="C852" i="11"/>
  <c r="B852" i="11"/>
  <c r="Q851" i="11"/>
  <c r="P851" i="11"/>
  <c r="O851" i="11"/>
  <c r="N851" i="11"/>
  <c r="M851" i="11"/>
  <c r="L851" i="11"/>
  <c r="K851" i="11"/>
  <c r="J851" i="11"/>
  <c r="I851" i="11"/>
  <c r="H851" i="11"/>
  <c r="G851" i="11"/>
  <c r="F851" i="11"/>
  <c r="E851" i="11"/>
  <c r="D851" i="11"/>
  <c r="C851" i="11"/>
  <c r="B851" i="11"/>
  <c r="Q850" i="11"/>
  <c r="P850" i="11"/>
  <c r="O850" i="11"/>
  <c r="N850" i="11"/>
  <c r="M850" i="11"/>
  <c r="L850" i="11"/>
  <c r="K850" i="11"/>
  <c r="J850" i="11"/>
  <c r="I850" i="11"/>
  <c r="H850" i="11"/>
  <c r="G850" i="11"/>
  <c r="F850" i="11"/>
  <c r="E850" i="11"/>
  <c r="D850" i="11"/>
  <c r="C850" i="11"/>
  <c r="B850" i="11"/>
  <c r="Q849" i="11"/>
  <c r="P849" i="11"/>
  <c r="O849" i="11"/>
  <c r="N849" i="11"/>
  <c r="M849" i="11"/>
  <c r="L849" i="11"/>
  <c r="K849" i="11"/>
  <c r="J849" i="11"/>
  <c r="I849" i="11"/>
  <c r="H849" i="11"/>
  <c r="G849" i="11"/>
  <c r="F849" i="11"/>
  <c r="E849" i="11"/>
  <c r="D849" i="11"/>
  <c r="C849" i="11"/>
  <c r="B849" i="11"/>
  <c r="Q848" i="11"/>
  <c r="P848" i="11"/>
  <c r="O848" i="11"/>
  <c r="N848" i="11"/>
  <c r="M848" i="11"/>
  <c r="L848" i="11"/>
  <c r="K848" i="11"/>
  <c r="J848" i="11"/>
  <c r="I848" i="11"/>
  <c r="H848" i="11"/>
  <c r="G848" i="11"/>
  <c r="F848" i="11"/>
  <c r="E848" i="11"/>
  <c r="D848" i="11"/>
  <c r="C848" i="11"/>
  <c r="B848" i="11"/>
  <c r="Q847" i="11"/>
  <c r="P847" i="11"/>
  <c r="O847" i="11"/>
  <c r="N847" i="11"/>
  <c r="M847" i="11"/>
  <c r="L847" i="11"/>
  <c r="K847" i="11"/>
  <c r="J847" i="11"/>
  <c r="I847" i="11"/>
  <c r="H847" i="11"/>
  <c r="G847" i="11"/>
  <c r="F847" i="11"/>
  <c r="E847" i="11"/>
  <c r="D847" i="11"/>
  <c r="C847" i="11"/>
  <c r="B847" i="11"/>
  <c r="Q846" i="11"/>
  <c r="P846" i="11"/>
  <c r="O846" i="11"/>
  <c r="N846" i="11"/>
  <c r="M846" i="11"/>
  <c r="L846" i="11"/>
  <c r="K846" i="11"/>
  <c r="J846" i="11"/>
  <c r="I846" i="11"/>
  <c r="H846" i="11"/>
  <c r="G846" i="11"/>
  <c r="F846" i="11"/>
  <c r="E846" i="11"/>
  <c r="D846" i="11"/>
  <c r="C846" i="11"/>
  <c r="B846" i="11"/>
  <c r="Q845" i="11"/>
  <c r="P845" i="11"/>
  <c r="O845" i="11"/>
  <c r="N845" i="11"/>
  <c r="M845" i="11"/>
  <c r="L845" i="11"/>
  <c r="K845" i="11"/>
  <c r="J845" i="11"/>
  <c r="I845" i="11"/>
  <c r="H845" i="11"/>
  <c r="G845" i="11"/>
  <c r="F845" i="11"/>
  <c r="E845" i="11"/>
  <c r="D845" i="11"/>
  <c r="C845" i="11"/>
  <c r="B845" i="11"/>
  <c r="Q844" i="11"/>
  <c r="P844" i="11"/>
  <c r="O844" i="11"/>
  <c r="N844" i="11"/>
  <c r="M844" i="11"/>
  <c r="L844" i="11"/>
  <c r="K844" i="11"/>
  <c r="J844" i="11"/>
  <c r="I844" i="11"/>
  <c r="H844" i="11"/>
  <c r="G844" i="11"/>
  <c r="F844" i="11"/>
  <c r="E844" i="11"/>
  <c r="D844" i="11"/>
  <c r="C844" i="11"/>
  <c r="B844" i="11"/>
  <c r="Q843" i="11"/>
  <c r="P843" i="11"/>
  <c r="O843" i="11"/>
  <c r="N843" i="11"/>
  <c r="M843" i="11"/>
  <c r="L843" i="11"/>
  <c r="K843" i="11"/>
  <c r="J843" i="11"/>
  <c r="I843" i="11"/>
  <c r="H843" i="11"/>
  <c r="G843" i="11"/>
  <c r="F843" i="11"/>
  <c r="E843" i="11"/>
  <c r="D843" i="11"/>
  <c r="C843" i="11"/>
  <c r="B843" i="11"/>
  <c r="Q842" i="11"/>
  <c r="P842" i="11"/>
  <c r="O842" i="11"/>
  <c r="N842" i="11"/>
  <c r="M842" i="11"/>
  <c r="L842" i="11"/>
  <c r="K842" i="11"/>
  <c r="J842" i="11"/>
  <c r="I842" i="11"/>
  <c r="H842" i="11"/>
  <c r="G842" i="11"/>
  <c r="F842" i="11"/>
  <c r="E842" i="11"/>
  <c r="D842" i="11"/>
  <c r="C842" i="11"/>
  <c r="B842" i="11"/>
  <c r="Q841" i="11"/>
  <c r="P841" i="11"/>
  <c r="O841" i="11"/>
  <c r="N841" i="11"/>
  <c r="M841" i="11"/>
  <c r="L841" i="11"/>
  <c r="K841" i="11"/>
  <c r="J841" i="11"/>
  <c r="I841" i="11"/>
  <c r="H841" i="11"/>
  <c r="G841" i="11"/>
  <c r="F841" i="11"/>
  <c r="E841" i="11"/>
  <c r="D841" i="11"/>
  <c r="C841" i="11"/>
  <c r="B841" i="11"/>
  <c r="Q840" i="11"/>
  <c r="P840" i="11"/>
  <c r="O840" i="11"/>
  <c r="N840" i="11"/>
  <c r="M840" i="11"/>
  <c r="L840" i="11"/>
  <c r="K840" i="11"/>
  <c r="J840" i="11"/>
  <c r="I840" i="11"/>
  <c r="H840" i="11"/>
  <c r="G840" i="11"/>
  <c r="F840" i="11"/>
  <c r="E840" i="11"/>
  <c r="D840" i="11"/>
  <c r="C840" i="11"/>
  <c r="B840" i="11"/>
  <c r="Q839" i="11"/>
  <c r="P839" i="11"/>
  <c r="O839" i="11"/>
  <c r="N839" i="11"/>
  <c r="M839" i="11"/>
  <c r="L839" i="11"/>
  <c r="K839" i="11"/>
  <c r="J839" i="11"/>
  <c r="I839" i="11"/>
  <c r="H839" i="11"/>
  <c r="G839" i="11"/>
  <c r="F839" i="11"/>
  <c r="E839" i="11"/>
  <c r="D839" i="11"/>
  <c r="C839" i="11"/>
  <c r="B839" i="11"/>
  <c r="Q838" i="11"/>
  <c r="P838" i="11"/>
  <c r="O838" i="11"/>
  <c r="N838" i="11"/>
  <c r="M838" i="11"/>
  <c r="L838" i="11"/>
  <c r="K838" i="11"/>
  <c r="J838" i="11"/>
  <c r="I838" i="11"/>
  <c r="H838" i="11"/>
  <c r="G838" i="11"/>
  <c r="F838" i="11"/>
  <c r="E838" i="11"/>
  <c r="D838" i="11"/>
  <c r="C838" i="11"/>
  <c r="B838" i="11"/>
  <c r="Q837" i="11"/>
  <c r="P837" i="11"/>
  <c r="O837" i="11"/>
  <c r="N837" i="11"/>
  <c r="M837" i="11"/>
  <c r="L837" i="11"/>
  <c r="K837" i="11"/>
  <c r="J837" i="11"/>
  <c r="I837" i="11"/>
  <c r="H837" i="11"/>
  <c r="G837" i="11"/>
  <c r="F837" i="11"/>
  <c r="E837" i="11"/>
  <c r="D837" i="11"/>
  <c r="C837" i="11"/>
  <c r="B837" i="11"/>
  <c r="Q836" i="11"/>
  <c r="P836" i="11"/>
  <c r="O836" i="11"/>
  <c r="N836" i="11"/>
  <c r="M836" i="11"/>
  <c r="L836" i="11"/>
  <c r="K836" i="11"/>
  <c r="J836" i="11"/>
  <c r="I836" i="11"/>
  <c r="H836" i="11"/>
  <c r="G836" i="11"/>
  <c r="F836" i="11"/>
  <c r="E836" i="11"/>
  <c r="D836" i="11"/>
  <c r="C836" i="11"/>
  <c r="B836" i="11"/>
  <c r="Q835" i="11"/>
  <c r="P835" i="11"/>
  <c r="O835" i="11"/>
  <c r="N835" i="11"/>
  <c r="M835" i="11"/>
  <c r="L835" i="11"/>
  <c r="K835" i="11"/>
  <c r="J835" i="11"/>
  <c r="I835" i="11"/>
  <c r="H835" i="11"/>
  <c r="G835" i="11"/>
  <c r="F835" i="11"/>
  <c r="E835" i="11"/>
  <c r="D835" i="11"/>
  <c r="C835" i="11"/>
  <c r="B835" i="11"/>
  <c r="Q834" i="11"/>
  <c r="P834" i="11"/>
  <c r="O834" i="11"/>
  <c r="N834" i="11"/>
  <c r="M834" i="11"/>
  <c r="L834" i="11"/>
  <c r="K834" i="11"/>
  <c r="J834" i="11"/>
  <c r="I834" i="11"/>
  <c r="H834" i="11"/>
  <c r="G834" i="11"/>
  <c r="F834" i="11"/>
  <c r="E834" i="11"/>
  <c r="D834" i="11"/>
  <c r="C834" i="11"/>
  <c r="B834" i="11"/>
  <c r="Q833" i="11"/>
  <c r="P833" i="11"/>
  <c r="O833" i="11"/>
  <c r="N833" i="11"/>
  <c r="M833" i="11"/>
  <c r="L833" i="11"/>
  <c r="K833" i="11"/>
  <c r="J833" i="11"/>
  <c r="I833" i="11"/>
  <c r="H833" i="11"/>
  <c r="G833" i="11"/>
  <c r="F833" i="11"/>
  <c r="E833" i="11"/>
  <c r="D833" i="11"/>
  <c r="C833" i="11"/>
  <c r="B833" i="11"/>
  <c r="Q832" i="11"/>
  <c r="P832" i="11"/>
  <c r="O832" i="11"/>
  <c r="N832" i="11"/>
  <c r="M832" i="11"/>
  <c r="L832" i="11"/>
  <c r="K832" i="11"/>
  <c r="J832" i="11"/>
  <c r="I832" i="11"/>
  <c r="H832" i="11"/>
  <c r="G832" i="11"/>
  <c r="F832" i="11"/>
  <c r="E832" i="11"/>
  <c r="D832" i="11"/>
  <c r="C832" i="11"/>
  <c r="B832" i="11"/>
  <c r="Q831" i="11"/>
  <c r="P831" i="11"/>
  <c r="O831" i="11"/>
  <c r="N831" i="11"/>
  <c r="M831" i="11"/>
  <c r="L831" i="11"/>
  <c r="K831" i="11"/>
  <c r="J831" i="11"/>
  <c r="I831" i="11"/>
  <c r="H831" i="11"/>
  <c r="G831" i="11"/>
  <c r="F831" i="11"/>
  <c r="E831" i="11"/>
  <c r="D831" i="11"/>
  <c r="C831" i="11"/>
  <c r="B831" i="11"/>
  <c r="Q830" i="11"/>
  <c r="P830" i="11"/>
  <c r="O830" i="11"/>
  <c r="N830" i="11"/>
  <c r="M830" i="11"/>
  <c r="L830" i="11"/>
  <c r="K830" i="11"/>
  <c r="J830" i="11"/>
  <c r="I830" i="11"/>
  <c r="H830" i="11"/>
  <c r="G830" i="11"/>
  <c r="F830" i="11"/>
  <c r="E830" i="11"/>
  <c r="D830" i="11"/>
  <c r="C830" i="11"/>
  <c r="B830" i="11"/>
  <c r="Q829" i="11"/>
  <c r="P829" i="11"/>
  <c r="O829" i="11"/>
  <c r="N829" i="11"/>
  <c r="M829" i="11"/>
  <c r="L829" i="11"/>
  <c r="K829" i="11"/>
  <c r="J829" i="11"/>
  <c r="I829" i="11"/>
  <c r="H829" i="11"/>
  <c r="G829" i="11"/>
  <c r="F829" i="11"/>
  <c r="E829" i="11"/>
  <c r="D829" i="11"/>
  <c r="C829" i="11"/>
  <c r="B829" i="11"/>
  <c r="Q828" i="11"/>
  <c r="P828" i="11"/>
  <c r="O828" i="11"/>
  <c r="N828" i="11"/>
  <c r="M828" i="11"/>
  <c r="L828" i="11"/>
  <c r="K828" i="11"/>
  <c r="J828" i="11"/>
  <c r="I828" i="11"/>
  <c r="H828" i="11"/>
  <c r="G828" i="11"/>
  <c r="F828" i="11"/>
  <c r="E828" i="11"/>
  <c r="D828" i="11"/>
  <c r="C828" i="11"/>
  <c r="B828" i="11"/>
  <c r="Q827" i="11"/>
  <c r="P827" i="11"/>
  <c r="O827" i="11"/>
  <c r="N827" i="11"/>
  <c r="M827" i="11"/>
  <c r="L827" i="11"/>
  <c r="K827" i="11"/>
  <c r="J827" i="11"/>
  <c r="I827" i="11"/>
  <c r="H827" i="11"/>
  <c r="G827" i="11"/>
  <c r="F827" i="11"/>
  <c r="E827" i="11"/>
  <c r="D827" i="11"/>
  <c r="C827" i="11"/>
  <c r="B827" i="11"/>
  <c r="Q826" i="11"/>
  <c r="P826" i="11"/>
  <c r="O826" i="11"/>
  <c r="N826" i="11"/>
  <c r="M826" i="11"/>
  <c r="L826" i="11"/>
  <c r="K826" i="11"/>
  <c r="J826" i="11"/>
  <c r="I826" i="11"/>
  <c r="H826" i="11"/>
  <c r="G826" i="11"/>
  <c r="F826" i="11"/>
  <c r="E826" i="11"/>
  <c r="D826" i="11"/>
  <c r="C826" i="11"/>
  <c r="B826" i="11"/>
  <c r="Q825" i="11"/>
  <c r="P825" i="11"/>
  <c r="O825" i="11"/>
  <c r="N825" i="11"/>
  <c r="M825" i="11"/>
  <c r="L825" i="11"/>
  <c r="K825" i="11"/>
  <c r="J825" i="11"/>
  <c r="I825" i="11"/>
  <c r="H825" i="11"/>
  <c r="G825" i="11"/>
  <c r="F825" i="11"/>
  <c r="E825" i="11"/>
  <c r="D825" i="11"/>
  <c r="C825" i="11"/>
  <c r="B825" i="11"/>
  <c r="Q824" i="11"/>
  <c r="P824" i="11"/>
  <c r="O824" i="11"/>
  <c r="N824" i="11"/>
  <c r="M824" i="11"/>
  <c r="L824" i="11"/>
  <c r="K824" i="11"/>
  <c r="J824" i="11"/>
  <c r="I824" i="11"/>
  <c r="H824" i="11"/>
  <c r="G824" i="11"/>
  <c r="F824" i="11"/>
  <c r="E824" i="11"/>
  <c r="D824" i="11"/>
  <c r="C824" i="11"/>
  <c r="B824" i="11"/>
  <c r="Q823" i="11"/>
  <c r="P823" i="11"/>
  <c r="O823" i="11"/>
  <c r="N823" i="11"/>
  <c r="M823" i="11"/>
  <c r="L823" i="11"/>
  <c r="K823" i="11"/>
  <c r="J823" i="11"/>
  <c r="I823" i="11"/>
  <c r="H823" i="11"/>
  <c r="G823" i="11"/>
  <c r="F823" i="11"/>
  <c r="E823" i="11"/>
  <c r="D823" i="11"/>
  <c r="C823" i="11"/>
  <c r="B823" i="11"/>
  <c r="Q822" i="11"/>
  <c r="P822" i="11"/>
  <c r="O822" i="11"/>
  <c r="N822" i="11"/>
  <c r="M822" i="11"/>
  <c r="L822" i="11"/>
  <c r="K822" i="11"/>
  <c r="J822" i="11"/>
  <c r="I822" i="11"/>
  <c r="H822" i="11"/>
  <c r="G822" i="11"/>
  <c r="F822" i="11"/>
  <c r="E822" i="11"/>
  <c r="D822" i="11"/>
  <c r="C822" i="11"/>
  <c r="B822" i="11"/>
  <c r="Q821" i="11"/>
  <c r="P821" i="11"/>
  <c r="O821" i="11"/>
  <c r="N821" i="11"/>
  <c r="M821" i="11"/>
  <c r="L821" i="11"/>
  <c r="K821" i="11"/>
  <c r="J821" i="11"/>
  <c r="I821" i="11"/>
  <c r="H821" i="11"/>
  <c r="G821" i="11"/>
  <c r="F821" i="11"/>
  <c r="E821" i="11"/>
  <c r="D821" i="11"/>
  <c r="C821" i="11"/>
  <c r="B821" i="11"/>
  <c r="Q820" i="11"/>
  <c r="P820" i="11"/>
  <c r="O820" i="11"/>
  <c r="N820" i="11"/>
  <c r="M820" i="11"/>
  <c r="L820" i="11"/>
  <c r="K820" i="11"/>
  <c r="J820" i="11"/>
  <c r="I820" i="11"/>
  <c r="H820" i="11"/>
  <c r="G820" i="11"/>
  <c r="F820" i="11"/>
  <c r="E820" i="11"/>
  <c r="D820" i="11"/>
  <c r="C820" i="11"/>
  <c r="B820" i="11"/>
  <c r="Q819" i="11"/>
  <c r="P819" i="11"/>
  <c r="O819" i="11"/>
  <c r="N819" i="11"/>
  <c r="M819" i="11"/>
  <c r="L819" i="11"/>
  <c r="K819" i="11"/>
  <c r="J819" i="11"/>
  <c r="I819" i="11"/>
  <c r="H819" i="11"/>
  <c r="G819" i="11"/>
  <c r="F819" i="11"/>
  <c r="E819" i="11"/>
  <c r="D819" i="11"/>
  <c r="C819" i="11"/>
  <c r="B819" i="11"/>
  <c r="Q818" i="11"/>
  <c r="P818" i="11"/>
  <c r="O818" i="11"/>
  <c r="N818" i="11"/>
  <c r="M818" i="11"/>
  <c r="L818" i="11"/>
  <c r="K818" i="11"/>
  <c r="J818" i="11"/>
  <c r="I818" i="11"/>
  <c r="H818" i="11"/>
  <c r="G818" i="11"/>
  <c r="F818" i="11"/>
  <c r="E818" i="11"/>
  <c r="D818" i="11"/>
  <c r="C818" i="11"/>
  <c r="B818" i="11"/>
  <c r="Q817" i="11"/>
  <c r="P817" i="11"/>
  <c r="O817" i="11"/>
  <c r="N817" i="11"/>
  <c r="M817" i="11"/>
  <c r="L817" i="11"/>
  <c r="K817" i="11"/>
  <c r="J817" i="11"/>
  <c r="I817" i="11"/>
  <c r="H817" i="11"/>
  <c r="G817" i="11"/>
  <c r="F817" i="11"/>
  <c r="E817" i="11"/>
  <c r="D817" i="11"/>
  <c r="C817" i="11"/>
  <c r="B817" i="11"/>
  <c r="Q816" i="11"/>
  <c r="P816" i="11"/>
  <c r="O816" i="11"/>
  <c r="N816" i="11"/>
  <c r="M816" i="11"/>
  <c r="L816" i="11"/>
  <c r="K816" i="11"/>
  <c r="J816" i="11"/>
  <c r="I816" i="11"/>
  <c r="H816" i="11"/>
  <c r="G816" i="11"/>
  <c r="F816" i="11"/>
  <c r="E816" i="11"/>
  <c r="D816" i="11"/>
  <c r="C816" i="11"/>
  <c r="B816" i="11"/>
  <c r="Q815" i="11"/>
  <c r="P815" i="11"/>
  <c r="O815" i="11"/>
  <c r="N815" i="11"/>
  <c r="M815" i="11"/>
  <c r="L815" i="11"/>
  <c r="K815" i="11"/>
  <c r="J815" i="11"/>
  <c r="I815" i="11"/>
  <c r="H815" i="11"/>
  <c r="G815" i="11"/>
  <c r="F815" i="11"/>
  <c r="E815" i="11"/>
  <c r="D815" i="11"/>
  <c r="C815" i="11"/>
  <c r="B815" i="11"/>
  <c r="Q814" i="11"/>
  <c r="P814" i="11"/>
  <c r="O814" i="11"/>
  <c r="N814" i="11"/>
  <c r="M814" i="11"/>
  <c r="L814" i="11"/>
  <c r="K814" i="11"/>
  <c r="J814" i="11"/>
  <c r="I814" i="11"/>
  <c r="H814" i="11"/>
  <c r="G814" i="11"/>
  <c r="F814" i="11"/>
  <c r="E814" i="11"/>
  <c r="D814" i="11"/>
  <c r="C814" i="11"/>
  <c r="B814" i="11"/>
  <c r="Q813" i="11"/>
  <c r="P813" i="11"/>
  <c r="O813" i="11"/>
  <c r="N813" i="11"/>
  <c r="M813" i="11"/>
  <c r="L813" i="11"/>
  <c r="K813" i="11"/>
  <c r="J813" i="11"/>
  <c r="I813" i="11"/>
  <c r="H813" i="11"/>
  <c r="G813" i="11"/>
  <c r="F813" i="11"/>
  <c r="E813" i="11"/>
  <c r="D813" i="11"/>
  <c r="C813" i="11"/>
  <c r="B813" i="11"/>
  <c r="Q812" i="11"/>
  <c r="P812" i="11"/>
  <c r="O812" i="11"/>
  <c r="N812" i="11"/>
  <c r="M812" i="11"/>
  <c r="L812" i="11"/>
  <c r="K812" i="11"/>
  <c r="J812" i="11"/>
  <c r="I812" i="11"/>
  <c r="H812" i="11"/>
  <c r="G812" i="11"/>
  <c r="F812" i="11"/>
  <c r="E812" i="11"/>
  <c r="D812" i="11"/>
  <c r="C812" i="11"/>
  <c r="B812" i="11"/>
  <c r="Q811" i="11"/>
  <c r="P811" i="11"/>
  <c r="O811" i="11"/>
  <c r="N811" i="11"/>
  <c r="M811" i="11"/>
  <c r="L811" i="11"/>
  <c r="K811" i="11"/>
  <c r="J811" i="11"/>
  <c r="I811" i="11"/>
  <c r="H811" i="11"/>
  <c r="G811" i="11"/>
  <c r="F811" i="11"/>
  <c r="E811" i="11"/>
  <c r="D811" i="11"/>
  <c r="C811" i="11"/>
  <c r="B811" i="11"/>
  <c r="Q810" i="11"/>
  <c r="P810" i="11"/>
  <c r="O810" i="11"/>
  <c r="N810" i="11"/>
  <c r="M810" i="11"/>
  <c r="L810" i="11"/>
  <c r="K810" i="11"/>
  <c r="J810" i="11"/>
  <c r="I810" i="11"/>
  <c r="H810" i="11"/>
  <c r="G810" i="11"/>
  <c r="F810" i="11"/>
  <c r="E810" i="11"/>
  <c r="D810" i="11"/>
  <c r="C810" i="11"/>
  <c r="B810" i="11"/>
  <c r="Q809" i="11"/>
  <c r="P809" i="11"/>
  <c r="O809" i="11"/>
  <c r="N809" i="11"/>
  <c r="M809" i="11"/>
  <c r="L809" i="11"/>
  <c r="K809" i="11"/>
  <c r="J809" i="11"/>
  <c r="I809" i="11"/>
  <c r="H809" i="11"/>
  <c r="G809" i="11"/>
  <c r="F809" i="11"/>
  <c r="E809" i="11"/>
  <c r="D809" i="11"/>
  <c r="C809" i="11"/>
  <c r="B809" i="11"/>
  <c r="Q808" i="11"/>
  <c r="P808" i="11"/>
  <c r="O808" i="11"/>
  <c r="N808" i="11"/>
  <c r="M808" i="11"/>
  <c r="L808" i="11"/>
  <c r="K808" i="11"/>
  <c r="J808" i="11"/>
  <c r="I808" i="11"/>
  <c r="H808" i="11"/>
  <c r="G808" i="11"/>
  <c r="F808" i="11"/>
  <c r="E808" i="11"/>
  <c r="D808" i="11"/>
  <c r="C808" i="11"/>
  <c r="B808" i="11"/>
  <c r="Q807" i="11"/>
  <c r="P807" i="11"/>
  <c r="O807" i="11"/>
  <c r="N807" i="11"/>
  <c r="M807" i="11"/>
  <c r="L807" i="11"/>
  <c r="K807" i="11"/>
  <c r="J807" i="11"/>
  <c r="I807" i="11"/>
  <c r="H807" i="11"/>
  <c r="G807" i="11"/>
  <c r="F807" i="11"/>
  <c r="E807" i="11"/>
  <c r="D807" i="11"/>
  <c r="C807" i="11"/>
  <c r="B807" i="11"/>
  <c r="Q806" i="11"/>
  <c r="P806" i="11"/>
  <c r="O806" i="11"/>
  <c r="N806" i="11"/>
  <c r="M806" i="11"/>
  <c r="L806" i="11"/>
  <c r="K806" i="11"/>
  <c r="J806" i="11"/>
  <c r="I806" i="11"/>
  <c r="H806" i="11"/>
  <c r="G806" i="11"/>
  <c r="F806" i="11"/>
  <c r="E806" i="11"/>
  <c r="D806" i="11"/>
  <c r="C806" i="11"/>
  <c r="B806" i="11"/>
  <c r="Q805" i="11"/>
  <c r="P805" i="11"/>
  <c r="O805" i="11"/>
  <c r="N805" i="11"/>
  <c r="M805" i="11"/>
  <c r="L805" i="11"/>
  <c r="K805" i="11"/>
  <c r="J805" i="11"/>
  <c r="I805" i="11"/>
  <c r="H805" i="11"/>
  <c r="G805" i="11"/>
  <c r="F805" i="11"/>
  <c r="E805" i="11"/>
  <c r="D805" i="11"/>
  <c r="C805" i="11"/>
  <c r="B805" i="11"/>
  <c r="Q804" i="11"/>
  <c r="P804" i="11"/>
  <c r="O804" i="11"/>
  <c r="N804" i="11"/>
  <c r="M804" i="11"/>
  <c r="L804" i="11"/>
  <c r="K804" i="11"/>
  <c r="J804" i="11"/>
  <c r="I804" i="11"/>
  <c r="H804" i="11"/>
  <c r="G804" i="11"/>
  <c r="F804" i="11"/>
  <c r="E804" i="11"/>
  <c r="D804" i="11"/>
  <c r="C804" i="11"/>
  <c r="B804" i="11"/>
  <c r="Q803" i="11"/>
  <c r="P803" i="11"/>
  <c r="O803" i="11"/>
  <c r="N803" i="11"/>
  <c r="M803" i="11"/>
  <c r="L803" i="11"/>
  <c r="K803" i="11"/>
  <c r="J803" i="11"/>
  <c r="I803" i="11"/>
  <c r="H803" i="11"/>
  <c r="G803" i="11"/>
  <c r="F803" i="11"/>
  <c r="E803" i="11"/>
  <c r="D803" i="11"/>
  <c r="C803" i="11"/>
  <c r="B803" i="11"/>
  <c r="Q802" i="11"/>
  <c r="P802" i="11"/>
  <c r="O802" i="11"/>
  <c r="N802" i="11"/>
  <c r="M802" i="11"/>
  <c r="L802" i="11"/>
  <c r="K802" i="11"/>
  <c r="J802" i="11"/>
  <c r="I802" i="11"/>
  <c r="H802" i="11"/>
  <c r="G802" i="11"/>
  <c r="F802" i="11"/>
  <c r="E802" i="11"/>
  <c r="D802" i="11"/>
  <c r="C802" i="11"/>
  <c r="B802" i="11"/>
  <c r="Q801" i="11"/>
  <c r="P801" i="11"/>
  <c r="O801" i="11"/>
  <c r="N801" i="11"/>
  <c r="M801" i="11"/>
  <c r="L801" i="11"/>
  <c r="K801" i="11"/>
  <c r="J801" i="11"/>
  <c r="I801" i="11"/>
  <c r="H801" i="11"/>
  <c r="G801" i="11"/>
  <c r="F801" i="11"/>
  <c r="E801" i="11"/>
  <c r="D801" i="11"/>
  <c r="C801" i="11"/>
  <c r="B801" i="11"/>
  <c r="Q800" i="11"/>
  <c r="P800" i="11"/>
  <c r="O800" i="11"/>
  <c r="N800" i="11"/>
  <c r="M800" i="11"/>
  <c r="L800" i="11"/>
  <c r="K800" i="11"/>
  <c r="J800" i="11"/>
  <c r="I800" i="11"/>
  <c r="H800" i="11"/>
  <c r="G800" i="11"/>
  <c r="F800" i="11"/>
  <c r="E800" i="11"/>
  <c r="D800" i="11"/>
  <c r="C800" i="11"/>
  <c r="B800" i="11"/>
  <c r="Q799" i="11"/>
  <c r="P799" i="11"/>
  <c r="O799" i="11"/>
  <c r="N799" i="11"/>
  <c r="M799" i="11"/>
  <c r="L799" i="11"/>
  <c r="K799" i="11"/>
  <c r="J799" i="11"/>
  <c r="I799" i="11"/>
  <c r="H799" i="11"/>
  <c r="G799" i="11"/>
  <c r="F799" i="11"/>
  <c r="E799" i="11"/>
  <c r="D799" i="11"/>
  <c r="C799" i="11"/>
  <c r="B799" i="11"/>
  <c r="Q798" i="11"/>
  <c r="P798" i="11"/>
  <c r="O798" i="11"/>
  <c r="N798" i="11"/>
  <c r="M798" i="11"/>
  <c r="L798" i="11"/>
  <c r="K798" i="11"/>
  <c r="J798" i="11"/>
  <c r="I798" i="11"/>
  <c r="H798" i="11"/>
  <c r="G798" i="11"/>
  <c r="F798" i="11"/>
  <c r="E798" i="11"/>
  <c r="D798" i="11"/>
  <c r="C798" i="11"/>
  <c r="B798" i="11"/>
  <c r="Q797" i="11"/>
  <c r="P797" i="11"/>
  <c r="O797" i="11"/>
  <c r="N797" i="11"/>
  <c r="M797" i="11"/>
  <c r="L797" i="11"/>
  <c r="K797" i="11"/>
  <c r="J797" i="11"/>
  <c r="I797" i="11"/>
  <c r="H797" i="11"/>
  <c r="G797" i="11"/>
  <c r="F797" i="11"/>
  <c r="E797" i="11"/>
  <c r="D797" i="11"/>
  <c r="C797" i="11"/>
  <c r="B797" i="11"/>
  <c r="Q796" i="11"/>
  <c r="P796" i="11"/>
  <c r="O796" i="11"/>
  <c r="N796" i="11"/>
  <c r="M796" i="11"/>
  <c r="L796" i="11"/>
  <c r="K796" i="11"/>
  <c r="J796" i="11"/>
  <c r="I796" i="11"/>
  <c r="H796" i="11"/>
  <c r="G796" i="11"/>
  <c r="F796" i="11"/>
  <c r="E796" i="11"/>
  <c r="D796" i="11"/>
  <c r="C796" i="11"/>
  <c r="B796" i="11"/>
  <c r="Q795" i="11"/>
  <c r="P795" i="11"/>
  <c r="O795" i="11"/>
  <c r="N795" i="11"/>
  <c r="M795" i="11"/>
  <c r="L795" i="11"/>
  <c r="K795" i="11"/>
  <c r="J795" i="11"/>
  <c r="I795" i="11"/>
  <c r="H795" i="11"/>
  <c r="G795" i="11"/>
  <c r="F795" i="11"/>
  <c r="E795" i="11"/>
  <c r="D795" i="11"/>
  <c r="C795" i="11"/>
  <c r="B795" i="11"/>
  <c r="Q794" i="11"/>
  <c r="P794" i="11"/>
  <c r="O794" i="11"/>
  <c r="N794" i="11"/>
  <c r="M794" i="11"/>
  <c r="L794" i="11"/>
  <c r="K794" i="11"/>
  <c r="J794" i="11"/>
  <c r="I794" i="11"/>
  <c r="H794" i="11"/>
  <c r="G794" i="11"/>
  <c r="F794" i="11"/>
  <c r="E794" i="11"/>
  <c r="D794" i="11"/>
  <c r="C794" i="11"/>
  <c r="B794" i="11"/>
  <c r="Q793" i="11"/>
  <c r="P793" i="11"/>
  <c r="O793" i="11"/>
  <c r="N793" i="11"/>
  <c r="M793" i="11"/>
  <c r="L793" i="11"/>
  <c r="K793" i="11"/>
  <c r="J793" i="11"/>
  <c r="I793" i="11"/>
  <c r="H793" i="11"/>
  <c r="G793" i="11"/>
  <c r="F793" i="11"/>
  <c r="E793" i="11"/>
  <c r="D793" i="11"/>
  <c r="C793" i="11"/>
  <c r="B793" i="11"/>
  <c r="Q792" i="11"/>
  <c r="P792" i="11"/>
  <c r="O792" i="11"/>
  <c r="N792" i="11"/>
  <c r="M792" i="11"/>
  <c r="L792" i="11"/>
  <c r="K792" i="11"/>
  <c r="J792" i="11"/>
  <c r="I792" i="11"/>
  <c r="H792" i="11"/>
  <c r="G792" i="11"/>
  <c r="F792" i="11"/>
  <c r="E792" i="11"/>
  <c r="D792" i="11"/>
  <c r="C792" i="11"/>
  <c r="B792" i="11"/>
  <c r="Q791" i="11"/>
  <c r="P791" i="11"/>
  <c r="O791" i="11"/>
  <c r="N791" i="11"/>
  <c r="M791" i="11"/>
  <c r="L791" i="11"/>
  <c r="K791" i="11"/>
  <c r="J791" i="11"/>
  <c r="I791" i="11"/>
  <c r="H791" i="11"/>
  <c r="G791" i="11"/>
  <c r="F791" i="11"/>
  <c r="E791" i="11"/>
  <c r="D791" i="11"/>
  <c r="C791" i="11"/>
  <c r="B791" i="11"/>
  <c r="Q790" i="11"/>
  <c r="P790" i="11"/>
  <c r="O790" i="11"/>
  <c r="N790" i="11"/>
  <c r="M790" i="11"/>
  <c r="L790" i="11"/>
  <c r="K790" i="11"/>
  <c r="J790" i="11"/>
  <c r="I790" i="11"/>
  <c r="H790" i="11"/>
  <c r="G790" i="11"/>
  <c r="F790" i="11"/>
  <c r="E790" i="11"/>
  <c r="D790" i="11"/>
  <c r="C790" i="11"/>
  <c r="B790" i="11"/>
  <c r="Q789" i="11"/>
  <c r="P789" i="11"/>
  <c r="O789" i="11"/>
  <c r="N789" i="11"/>
  <c r="M789" i="11"/>
  <c r="L789" i="11"/>
  <c r="K789" i="11"/>
  <c r="J789" i="11"/>
  <c r="I789" i="11"/>
  <c r="H789" i="11"/>
  <c r="G789" i="11"/>
  <c r="F789" i="11"/>
  <c r="E789" i="11"/>
  <c r="D789" i="11"/>
  <c r="C789" i="11"/>
  <c r="B789" i="11"/>
  <c r="Q788" i="11"/>
  <c r="P788" i="11"/>
  <c r="O788" i="11"/>
  <c r="N788" i="11"/>
  <c r="M788" i="11"/>
  <c r="L788" i="11"/>
  <c r="K788" i="11"/>
  <c r="J788" i="11"/>
  <c r="I788" i="11"/>
  <c r="H788" i="11"/>
  <c r="G788" i="11"/>
  <c r="F788" i="11"/>
  <c r="E788" i="11"/>
  <c r="D788" i="11"/>
  <c r="C788" i="11"/>
  <c r="B788" i="11"/>
  <c r="Q787" i="11"/>
  <c r="P787" i="11"/>
  <c r="O787" i="11"/>
  <c r="N787" i="11"/>
  <c r="M787" i="11"/>
  <c r="L787" i="11"/>
  <c r="K787" i="11"/>
  <c r="J787" i="11"/>
  <c r="I787" i="11"/>
  <c r="H787" i="11"/>
  <c r="G787" i="11"/>
  <c r="F787" i="11"/>
  <c r="E787" i="11"/>
  <c r="D787" i="11"/>
  <c r="C787" i="11"/>
  <c r="B787" i="11"/>
  <c r="Q786" i="11"/>
  <c r="P786" i="11"/>
  <c r="O786" i="11"/>
  <c r="N786" i="11"/>
  <c r="M786" i="11"/>
  <c r="L786" i="11"/>
  <c r="K786" i="11"/>
  <c r="J786" i="11"/>
  <c r="I786" i="11"/>
  <c r="H786" i="11"/>
  <c r="G786" i="11"/>
  <c r="F786" i="11"/>
  <c r="E786" i="11"/>
  <c r="D786" i="11"/>
  <c r="C786" i="11"/>
  <c r="B786" i="11"/>
  <c r="Q785" i="11"/>
  <c r="P785" i="11"/>
  <c r="O785" i="11"/>
  <c r="N785" i="11"/>
  <c r="M785" i="11"/>
  <c r="L785" i="11"/>
  <c r="K785" i="11"/>
  <c r="J785" i="11"/>
  <c r="I785" i="11"/>
  <c r="H785" i="11"/>
  <c r="G785" i="11"/>
  <c r="F785" i="11"/>
  <c r="E785" i="11"/>
  <c r="D785" i="11"/>
  <c r="C785" i="11"/>
  <c r="B785" i="11"/>
  <c r="Q784" i="11"/>
  <c r="P784" i="11"/>
  <c r="O784" i="11"/>
  <c r="N784" i="11"/>
  <c r="M784" i="11"/>
  <c r="L784" i="11"/>
  <c r="K784" i="11"/>
  <c r="J784" i="11"/>
  <c r="I784" i="11"/>
  <c r="H784" i="11"/>
  <c r="G784" i="11"/>
  <c r="F784" i="11"/>
  <c r="E784" i="11"/>
  <c r="D784" i="11"/>
  <c r="C784" i="11"/>
  <c r="B784" i="11"/>
  <c r="Q783" i="11"/>
  <c r="P783" i="11"/>
  <c r="O783" i="11"/>
  <c r="N783" i="11"/>
  <c r="M783" i="11"/>
  <c r="L783" i="11"/>
  <c r="K783" i="11"/>
  <c r="J783" i="11"/>
  <c r="I783" i="11"/>
  <c r="H783" i="11"/>
  <c r="G783" i="11"/>
  <c r="F783" i="11"/>
  <c r="E783" i="11"/>
  <c r="D783" i="11"/>
  <c r="C783" i="11"/>
  <c r="B783" i="11"/>
  <c r="Q782" i="11"/>
  <c r="P782" i="11"/>
  <c r="O782" i="11"/>
  <c r="N782" i="11"/>
  <c r="M782" i="11"/>
  <c r="L782" i="11"/>
  <c r="K782" i="11"/>
  <c r="J782" i="11"/>
  <c r="I782" i="11"/>
  <c r="H782" i="11"/>
  <c r="G782" i="11"/>
  <c r="F782" i="11"/>
  <c r="E782" i="11"/>
  <c r="D782" i="11"/>
  <c r="C782" i="11"/>
  <c r="B782" i="11"/>
  <c r="Q781" i="11"/>
  <c r="P781" i="11"/>
  <c r="O781" i="11"/>
  <c r="N781" i="11"/>
  <c r="M781" i="11"/>
  <c r="L781" i="11"/>
  <c r="K781" i="11"/>
  <c r="J781" i="11"/>
  <c r="I781" i="11"/>
  <c r="H781" i="11"/>
  <c r="G781" i="11"/>
  <c r="F781" i="11"/>
  <c r="E781" i="11"/>
  <c r="D781" i="11"/>
  <c r="C781" i="11"/>
  <c r="B781" i="11"/>
  <c r="Q780" i="11"/>
  <c r="P780" i="11"/>
  <c r="O780" i="11"/>
  <c r="N780" i="11"/>
  <c r="M780" i="11"/>
  <c r="L780" i="11"/>
  <c r="K780" i="11"/>
  <c r="J780" i="11"/>
  <c r="I780" i="11"/>
  <c r="H780" i="11"/>
  <c r="G780" i="11"/>
  <c r="F780" i="11"/>
  <c r="E780" i="11"/>
  <c r="D780" i="11"/>
  <c r="C780" i="11"/>
  <c r="B780" i="11"/>
  <c r="Q779" i="11"/>
  <c r="P779" i="11"/>
  <c r="O779" i="11"/>
  <c r="N779" i="11"/>
  <c r="M779" i="11"/>
  <c r="L779" i="11"/>
  <c r="K779" i="11"/>
  <c r="J779" i="11"/>
  <c r="I779" i="11"/>
  <c r="H779" i="11"/>
  <c r="G779" i="11"/>
  <c r="F779" i="11"/>
  <c r="E779" i="11"/>
  <c r="D779" i="11"/>
  <c r="C779" i="11"/>
  <c r="B779" i="11"/>
  <c r="Q778" i="11"/>
  <c r="P778" i="11"/>
  <c r="O778" i="11"/>
  <c r="N778" i="11"/>
  <c r="M778" i="11"/>
  <c r="L778" i="11"/>
  <c r="K778" i="11"/>
  <c r="J778" i="11"/>
  <c r="I778" i="11"/>
  <c r="H778" i="11"/>
  <c r="G778" i="11"/>
  <c r="F778" i="11"/>
  <c r="E778" i="11"/>
  <c r="D778" i="11"/>
  <c r="C778" i="11"/>
  <c r="B778" i="11"/>
  <c r="Q777" i="11"/>
  <c r="P777" i="11"/>
  <c r="O777" i="11"/>
  <c r="N777" i="11"/>
  <c r="M777" i="11"/>
  <c r="L777" i="11"/>
  <c r="K777" i="11"/>
  <c r="J777" i="11"/>
  <c r="I777" i="11"/>
  <c r="H777" i="11"/>
  <c r="G777" i="11"/>
  <c r="F777" i="11"/>
  <c r="E777" i="11"/>
  <c r="D777" i="11"/>
  <c r="C777" i="11"/>
  <c r="B777" i="11"/>
  <c r="Q776" i="11"/>
  <c r="P776" i="11"/>
  <c r="O776" i="11"/>
  <c r="N776" i="11"/>
  <c r="M776" i="11"/>
  <c r="L776" i="11"/>
  <c r="K776" i="11"/>
  <c r="J776" i="11"/>
  <c r="I776" i="11"/>
  <c r="H776" i="11"/>
  <c r="G776" i="11"/>
  <c r="F776" i="11"/>
  <c r="E776" i="11"/>
  <c r="D776" i="11"/>
  <c r="C776" i="11"/>
  <c r="B776" i="11"/>
  <c r="Q775" i="11"/>
  <c r="P775" i="11"/>
  <c r="O775" i="11"/>
  <c r="N775" i="11"/>
  <c r="M775" i="11"/>
  <c r="L775" i="11"/>
  <c r="K775" i="11"/>
  <c r="J775" i="11"/>
  <c r="I775" i="11"/>
  <c r="H775" i="11"/>
  <c r="G775" i="11"/>
  <c r="F775" i="11"/>
  <c r="E775" i="11"/>
  <c r="D775" i="11"/>
  <c r="C775" i="11"/>
  <c r="B775" i="11"/>
  <c r="Q774" i="11"/>
  <c r="P774" i="11"/>
  <c r="O774" i="11"/>
  <c r="N774" i="11"/>
  <c r="M774" i="11"/>
  <c r="L774" i="11"/>
  <c r="K774" i="11"/>
  <c r="J774" i="11"/>
  <c r="I774" i="11"/>
  <c r="H774" i="11"/>
  <c r="G774" i="11"/>
  <c r="F774" i="11"/>
  <c r="E774" i="11"/>
  <c r="D774" i="11"/>
  <c r="C774" i="11"/>
  <c r="B774" i="11"/>
  <c r="Q773" i="11"/>
  <c r="P773" i="11"/>
  <c r="O773" i="11"/>
  <c r="N773" i="11"/>
  <c r="M773" i="11"/>
  <c r="L773" i="11"/>
  <c r="K773" i="11"/>
  <c r="J773" i="11"/>
  <c r="I773" i="11"/>
  <c r="H773" i="11"/>
  <c r="G773" i="11"/>
  <c r="F773" i="11"/>
  <c r="E773" i="11"/>
  <c r="D773" i="11"/>
  <c r="C773" i="11"/>
  <c r="B773" i="11"/>
  <c r="Q772" i="11"/>
  <c r="P772" i="11"/>
  <c r="O772" i="11"/>
  <c r="N772" i="11"/>
  <c r="M772" i="11"/>
  <c r="L772" i="11"/>
  <c r="K772" i="11"/>
  <c r="J772" i="11"/>
  <c r="I772" i="11"/>
  <c r="H772" i="11"/>
  <c r="G772" i="11"/>
  <c r="F772" i="11"/>
  <c r="E772" i="11"/>
  <c r="D772" i="11"/>
  <c r="C772" i="11"/>
  <c r="B772" i="11"/>
  <c r="Q771" i="11"/>
  <c r="P771" i="11"/>
  <c r="O771" i="11"/>
  <c r="N771" i="11"/>
  <c r="M771" i="11"/>
  <c r="L771" i="11"/>
  <c r="K771" i="11"/>
  <c r="J771" i="11"/>
  <c r="I771" i="11"/>
  <c r="H771" i="11"/>
  <c r="G771" i="11"/>
  <c r="F771" i="11"/>
  <c r="E771" i="11"/>
  <c r="D771" i="11"/>
  <c r="C771" i="11"/>
  <c r="B771" i="11"/>
  <c r="Q770" i="11"/>
  <c r="P770" i="11"/>
  <c r="O770" i="11"/>
  <c r="N770" i="11"/>
  <c r="M770" i="11"/>
  <c r="L770" i="11"/>
  <c r="K770" i="11"/>
  <c r="J770" i="11"/>
  <c r="I770" i="11"/>
  <c r="H770" i="11"/>
  <c r="G770" i="11"/>
  <c r="F770" i="11"/>
  <c r="E770" i="11"/>
  <c r="D770" i="11"/>
  <c r="C770" i="11"/>
  <c r="B770" i="11"/>
  <c r="Q769" i="11"/>
  <c r="P769" i="11"/>
  <c r="O769" i="11"/>
  <c r="N769" i="11"/>
  <c r="M769" i="11"/>
  <c r="L769" i="11"/>
  <c r="K769" i="11"/>
  <c r="J769" i="11"/>
  <c r="I769" i="11"/>
  <c r="H769" i="11"/>
  <c r="G769" i="11"/>
  <c r="F769" i="11"/>
  <c r="E769" i="11"/>
  <c r="D769" i="11"/>
  <c r="C769" i="11"/>
  <c r="B769" i="11"/>
  <c r="Q768" i="11"/>
  <c r="P768" i="11"/>
  <c r="O768" i="11"/>
  <c r="N768" i="11"/>
  <c r="M768" i="11"/>
  <c r="L768" i="11"/>
  <c r="K768" i="11"/>
  <c r="J768" i="11"/>
  <c r="I768" i="11"/>
  <c r="H768" i="11"/>
  <c r="G768" i="11"/>
  <c r="F768" i="11"/>
  <c r="E768" i="11"/>
  <c r="D768" i="11"/>
  <c r="C768" i="11"/>
  <c r="B768" i="11"/>
  <c r="Q767" i="11"/>
  <c r="P767" i="11"/>
  <c r="O767" i="11"/>
  <c r="N767" i="11"/>
  <c r="M767" i="11"/>
  <c r="L767" i="11"/>
  <c r="K767" i="11"/>
  <c r="J767" i="11"/>
  <c r="I767" i="11"/>
  <c r="H767" i="11"/>
  <c r="G767" i="11"/>
  <c r="F767" i="11"/>
  <c r="E767" i="11"/>
  <c r="D767" i="11"/>
  <c r="C767" i="11"/>
  <c r="B767" i="11"/>
  <c r="Q766" i="11"/>
  <c r="P766" i="11"/>
  <c r="O766" i="11"/>
  <c r="N766" i="11"/>
  <c r="M766" i="11"/>
  <c r="L766" i="11"/>
  <c r="K766" i="11"/>
  <c r="J766" i="11"/>
  <c r="I766" i="11"/>
  <c r="H766" i="11"/>
  <c r="G766" i="11"/>
  <c r="F766" i="11"/>
  <c r="E766" i="11"/>
  <c r="D766" i="11"/>
  <c r="C766" i="11"/>
  <c r="B766" i="11"/>
  <c r="Q765" i="11"/>
  <c r="P765" i="11"/>
  <c r="O765" i="11"/>
  <c r="N765" i="11"/>
  <c r="M765" i="11"/>
  <c r="L765" i="11"/>
  <c r="K765" i="11"/>
  <c r="J765" i="11"/>
  <c r="I765" i="11"/>
  <c r="H765" i="11"/>
  <c r="G765" i="11"/>
  <c r="F765" i="11"/>
  <c r="E765" i="11"/>
  <c r="D765" i="11"/>
  <c r="C765" i="11"/>
  <c r="B765" i="11"/>
  <c r="Q764" i="11"/>
  <c r="P764" i="11"/>
  <c r="O764" i="11"/>
  <c r="N764" i="11"/>
  <c r="M764" i="11"/>
  <c r="L764" i="11"/>
  <c r="K764" i="11"/>
  <c r="J764" i="11"/>
  <c r="I764" i="11"/>
  <c r="H764" i="11"/>
  <c r="G764" i="11"/>
  <c r="F764" i="11"/>
  <c r="E764" i="11"/>
  <c r="D764" i="11"/>
  <c r="C764" i="11"/>
  <c r="B764" i="11"/>
  <c r="Q763" i="11"/>
  <c r="P763" i="11"/>
  <c r="O763" i="11"/>
  <c r="N763" i="11"/>
  <c r="M763" i="11"/>
  <c r="L763" i="11"/>
  <c r="K763" i="11"/>
  <c r="J763" i="11"/>
  <c r="I763" i="11"/>
  <c r="H763" i="11"/>
  <c r="G763" i="11"/>
  <c r="F763" i="11"/>
  <c r="E763" i="11"/>
  <c r="D763" i="11"/>
  <c r="C763" i="11"/>
  <c r="B763" i="11"/>
  <c r="Q762" i="11"/>
  <c r="P762" i="11"/>
  <c r="O762" i="11"/>
  <c r="N762" i="11"/>
  <c r="M762" i="11"/>
  <c r="L762" i="11"/>
  <c r="K762" i="11"/>
  <c r="J762" i="11"/>
  <c r="I762" i="11"/>
  <c r="H762" i="11"/>
  <c r="G762" i="11"/>
  <c r="F762" i="11"/>
  <c r="E762" i="11"/>
  <c r="D762" i="11"/>
  <c r="C762" i="11"/>
  <c r="B762" i="11"/>
  <c r="Q761" i="11"/>
  <c r="P761" i="11"/>
  <c r="O761" i="11"/>
  <c r="N761" i="11"/>
  <c r="M761" i="11"/>
  <c r="L761" i="11"/>
  <c r="K761" i="11"/>
  <c r="J761" i="11"/>
  <c r="I761" i="11"/>
  <c r="H761" i="11"/>
  <c r="G761" i="11"/>
  <c r="F761" i="11"/>
  <c r="E761" i="11"/>
  <c r="D761" i="11"/>
  <c r="C761" i="11"/>
  <c r="B761" i="11"/>
  <c r="Q760" i="11"/>
  <c r="P760" i="11"/>
  <c r="O760" i="11"/>
  <c r="N760" i="11"/>
  <c r="M760" i="11"/>
  <c r="L760" i="11"/>
  <c r="K760" i="11"/>
  <c r="J760" i="11"/>
  <c r="I760" i="11"/>
  <c r="H760" i="11"/>
  <c r="G760" i="11"/>
  <c r="F760" i="11"/>
  <c r="E760" i="11"/>
  <c r="D760" i="11"/>
  <c r="C760" i="11"/>
  <c r="B760" i="11"/>
  <c r="Q759" i="11"/>
  <c r="P759" i="11"/>
  <c r="O759" i="11"/>
  <c r="N759" i="11"/>
  <c r="M759" i="11"/>
  <c r="L759" i="11"/>
  <c r="K759" i="11"/>
  <c r="J759" i="11"/>
  <c r="I759" i="11"/>
  <c r="H759" i="11"/>
  <c r="G759" i="11"/>
  <c r="F759" i="11"/>
  <c r="E759" i="11"/>
  <c r="D759" i="11"/>
  <c r="C759" i="11"/>
  <c r="B759" i="11"/>
  <c r="Q758" i="11"/>
  <c r="P758" i="11"/>
  <c r="O758" i="11"/>
  <c r="N758" i="11"/>
  <c r="M758" i="11"/>
  <c r="L758" i="11"/>
  <c r="K758" i="11"/>
  <c r="J758" i="11"/>
  <c r="I758" i="11"/>
  <c r="H758" i="11"/>
  <c r="G758" i="11"/>
  <c r="F758" i="11"/>
  <c r="E758" i="11"/>
  <c r="D758" i="11"/>
  <c r="C758" i="11"/>
  <c r="B758" i="11"/>
  <c r="Q757" i="11"/>
  <c r="P757" i="11"/>
  <c r="O757" i="11"/>
  <c r="N757" i="11"/>
  <c r="M757" i="11"/>
  <c r="L757" i="11"/>
  <c r="K757" i="11"/>
  <c r="J757" i="11"/>
  <c r="I757" i="11"/>
  <c r="H757" i="11"/>
  <c r="G757" i="11"/>
  <c r="F757" i="11"/>
  <c r="E757" i="11"/>
  <c r="D757" i="11"/>
  <c r="C757" i="11"/>
  <c r="B757" i="11"/>
  <c r="Q756" i="11"/>
  <c r="P756" i="11"/>
  <c r="O756" i="11"/>
  <c r="N756" i="11"/>
  <c r="M756" i="11"/>
  <c r="L756" i="11"/>
  <c r="K756" i="11"/>
  <c r="J756" i="11"/>
  <c r="I756" i="11"/>
  <c r="H756" i="11"/>
  <c r="G756" i="11"/>
  <c r="F756" i="11"/>
  <c r="E756" i="11"/>
  <c r="D756" i="11"/>
  <c r="C756" i="11"/>
  <c r="B756" i="11"/>
  <c r="Q755" i="11"/>
  <c r="P755" i="11"/>
  <c r="O755" i="11"/>
  <c r="N755" i="11"/>
  <c r="M755" i="11"/>
  <c r="L755" i="11"/>
  <c r="K755" i="11"/>
  <c r="J755" i="11"/>
  <c r="I755" i="11"/>
  <c r="H755" i="11"/>
  <c r="G755" i="11"/>
  <c r="F755" i="11"/>
  <c r="E755" i="11"/>
  <c r="D755" i="11"/>
  <c r="C755" i="11"/>
  <c r="B755" i="11"/>
  <c r="Q754" i="11"/>
  <c r="P754" i="11"/>
  <c r="O754" i="11"/>
  <c r="N754" i="11"/>
  <c r="M754" i="11"/>
  <c r="L754" i="11"/>
  <c r="K754" i="11"/>
  <c r="J754" i="11"/>
  <c r="I754" i="11"/>
  <c r="H754" i="11"/>
  <c r="G754" i="11"/>
  <c r="F754" i="11"/>
  <c r="E754" i="11"/>
  <c r="D754" i="11"/>
  <c r="C754" i="11"/>
  <c r="B754" i="11"/>
  <c r="Q753" i="11"/>
  <c r="P753" i="11"/>
  <c r="O753" i="11"/>
  <c r="N753" i="11"/>
  <c r="M753" i="11"/>
  <c r="L753" i="11"/>
  <c r="K753" i="11"/>
  <c r="J753" i="11"/>
  <c r="I753" i="11"/>
  <c r="H753" i="11"/>
  <c r="G753" i="11"/>
  <c r="F753" i="11"/>
  <c r="E753" i="11"/>
  <c r="D753" i="11"/>
  <c r="C753" i="11"/>
  <c r="B753" i="11"/>
  <c r="Q752" i="11"/>
  <c r="P752" i="11"/>
  <c r="O752" i="11"/>
  <c r="N752" i="11"/>
  <c r="M752" i="11"/>
  <c r="L752" i="11"/>
  <c r="K752" i="11"/>
  <c r="J752" i="11"/>
  <c r="I752" i="11"/>
  <c r="H752" i="11"/>
  <c r="G752" i="11"/>
  <c r="F752" i="11"/>
  <c r="E752" i="11"/>
  <c r="D752" i="11"/>
  <c r="C752" i="11"/>
  <c r="B752" i="11"/>
  <c r="Q751" i="11"/>
  <c r="P751" i="11"/>
  <c r="O751" i="11"/>
  <c r="N751" i="11"/>
  <c r="M751" i="11"/>
  <c r="L751" i="11"/>
  <c r="K751" i="11"/>
  <c r="J751" i="11"/>
  <c r="I751" i="11"/>
  <c r="H751" i="11"/>
  <c r="G751" i="11"/>
  <c r="F751" i="11"/>
  <c r="E751" i="11"/>
  <c r="D751" i="11"/>
  <c r="C751" i="11"/>
  <c r="B751" i="11"/>
  <c r="Q750" i="11"/>
  <c r="P750" i="11"/>
  <c r="O750" i="11"/>
  <c r="N750" i="11"/>
  <c r="M750" i="11"/>
  <c r="L750" i="11"/>
  <c r="K750" i="11"/>
  <c r="J750" i="11"/>
  <c r="I750" i="11"/>
  <c r="H750" i="11"/>
  <c r="G750" i="11"/>
  <c r="F750" i="11"/>
  <c r="E750" i="11"/>
  <c r="D750" i="11"/>
  <c r="C750" i="11"/>
  <c r="B750" i="11"/>
  <c r="Q749" i="11"/>
  <c r="P749" i="11"/>
  <c r="O749" i="11"/>
  <c r="N749" i="11"/>
  <c r="M749" i="11"/>
  <c r="L749" i="11"/>
  <c r="K749" i="11"/>
  <c r="J749" i="11"/>
  <c r="I749" i="11"/>
  <c r="H749" i="11"/>
  <c r="G749" i="11"/>
  <c r="F749" i="11"/>
  <c r="E749" i="11"/>
  <c r="D749" i="11"/>
  <c r="C749" i="11"/>
  <c r="B749" i="11"/>
  <c r="Q748" i="11"/>
  <c r="P748" i="11"/>
  <c r="O748" i="11"/>
  <c r="N748" i="11"/>
  <c r="M748" i="11"/>
  <c r="L748" i="11"/>
  <c r="K748" i="11"/>
  <c r="J748" i="11"/>
  <c r="I748" i="11"/>
  <c r="H748" i="11"/>
  <c r="G748" i="11"/>
  <c r="F748" i="11"/>
  <c r="E748" i="11"/>
  <c r="D748" i="11"/>
  <c r="C748" i="11"/>
  <c r="B748" i="11"/>
  <c r="Q747" i="11"/>
  <c r="P747" i="11"/>
  <c r="O747" i="11"/>
  <c r="N747" i="11"/>
  <c r="M747" i="11"/>
  <c r="L747" i="11"/>
  <c r="K747" i="11"/>
  <c r="J747" i="11"/>
  <c r="I747" i="11"/>
  <c r="H747" i="11"/>
  <c r="G747" i="11"/>
  <c r="F747" i="11"/>
  <c r="E747" i="11"/>
  <c r="D747" i="11"/>
  <c r="C747" i="11"/>
  <c r="B747" i="11"/>
  <c r="Q746" i="11"/>
  <c r="P746" i="11"/>
  <c r="O746" i="11"/>
  <c r="N746" i="11"/>
  <c r="M746" i="11"/>
  <c r="L746" i="11"/>
  <c r="K746" i="11"/>
  <c r="J746" i="11"/>
  <c r="I746" i="11"/>
  <c r="H746" i="11"/>
  <c r="G746" i="11"/>
  <c r="F746" i="11"/>
  <c r="E746" i="11"/>
  <c r="D746" i="11"/>
  <c r="C746" i="11"/>
  <c r="B746" i="11"/>
  <c r="Q745" i="11"/>
  <c r="P745" i="11"/>
  <c r="O745" i="11"/>
  <c r="N745" i="11"/>
  <c r="M745" i="11"/>
  <c r="L745" i="11"/>
  <c r="K745" i="11"/>
  <c r="J745" i="11"/>
  <c r="I745" i="11"/>
  <c r="H745" i="11"/>
  <c r="G745" i="11"/>
  <c r="F745" i="11"/>
  <c r="E745" i="11"/>
  <c r="D745" i="11"/>
  <c r="C745" i="11"/>
  <c r="B745" i="11"/>
  <c r="Q744" i="11"/>
  <c r="P744" i="11"/>
  <c r="O744" i="11"/>
  <c r="N744" i="11"/>
  <c r="M744" i="11"/>
  <c r="L744" i="11"/>
  <c r="K744" i="11"/>
  <c r="J744" i="11"/>
  <c r="I744" i="11"/>
  <c r="H744" i="11"/>
  <c r="G744" i="11"/>
  <c r="F744" i="11"/>
  <c r="E744" i="11"/>
  <c r="D744" i="11"/>
  <c r="C744" i="11"/>
  <c r="B744" i="11"/>
  <c r="Q743" i="11"/>
  <c r="P743" i="11"/>
  <c r="O743" i="11"/>
  <c r="N743" i="11"/>
  <c r="M743" i="11"/>
  <c r="L743" i="11"/>
  <c r="K743" i="11"/>
  <c r="J743" i="11"/>
  <c r="I743" i="11"/>
  <c r="H743" i="11"/>
  <c r="G743" i="11"/>
  <c r="F743" i="11"/>
  <c r="E743" i="11"/>
  <c r="D743" i="11"/>
  <c r="C743" i="11"/>
  <c r="B743" i="11"/>
  <c r="Q742" i="11"/>
  <c r="P742" i="11"/>
  <c r="O742" i="11"/>
  <c r="N742" i="11"/>
  <c r="M742" i="11"/>
  <c r="L742" i="11"/>
  <c r="K742" i="11"/>
  <c r="J742" i="11"/>
  <c r="I742" i="11"/>
  <c r="H742" i="11"/>
  <c r="G742" i="11"/>
  <c r="F742" i="11"/>
  <c r="E742" i="11"/>
  <c r="D742" i="11"/>
  <c r="C742" i="11"/>
  <c r="B742" i="11"/>
  <c r="Q741" i="11"/>
  <c r="P741" i="11"/>
  <c r="O741" i="11"/>
  <c r="N741" i="11"/>
  <c r="M741" i="11"/>
  <c r="L741" i="11"/>
  <c r="K741" i="11"/>
  <c r="J741" i="11"/>
  <c r="I741" i="11"/>
  <c r="H741" i="11"/>
  <c r="G741" i="11"/>
  <c r="F741" i="11"/>
  <c r="E741" i="11"/>
  <c r="D741" i="11"/>
  <c r="C741" i="11"/>
  <c r="B741" i="11"/>
  <c r="Q740" i="11"/>
  <c r="P740" i="11"/>
  <c r="O740" i="11"/>
  <c r="N740" i="11"/>
  <c r="M740" i="11"/>
  <c r="L740" i="11"/>
  <c r="K740" i="11"/>
  <c r="J740" i="11"/>
  <c r="I740" i="11"/>
  <c r="H740" i="11"/>
  <c r="G740" i="11"/>
  <c r="F740" i="11"/>
  <c r="E740" i="11"/>
  <c r="D740" i="11"/>
  <c r="C740" i="11"/>
  <c r="B740" i="11"/>
  <c r="Q739" i="11"/>
  <c r="P739" i="11"/>
  <c r="O739" i="11"/>
  <c r="N739" i="11"/>
  <c r="M739" i="11"/>
  <c r="L739" i="11"/>
  <c r="K739" i="11"/>
  <c r="J739" i="11"/>
  <c r="I739" i="11"/>
  <c r="H739" i="11"/>
  <c r="G739" i="11"/>
  <c r="F739" i="11"/>
  <c r="E739" i="11"/>
  <c r="D739" i="11"/>
  <c r="C739" i="11"/>
  <c r="B739" i="11"/>
  <c r="Q738" i="11"/>
  <c r="P738" i="11"/>
  <c r="O738" i="11"/>
  <c r="N738" i="11"/>
  <c r="M738" i="11"/>
  <c r="L738" i="11"/>
  <c r="K738" i="11"/>
  <c r="J738" i="11"/>
  <c r="I738" i="11"/>
  <c r="H738" i="11"/>
  <c r="G738" i="11"/>
  <c r="F738" i="11"/>
  <c r="E738" i="11"/>
  <c r="D738" i="11"/>
  <c r="C738" i="11"/>
  <c r="B738" i="11"/>
  <c r="Q737" i="11"/>
  <c r="P737" i="11"/>
  <c r="O737" i="11"/>
  <c r="N737" i="11"/>
  <c r="M737" i="11"/>
  <c r="L737" i="11"/>
  <c r="K737" i="11"/>
  <c r="J737" i="11"/>
  <c r="I737" i="11"/>
  <c r="H737" i="11"/>
  <c r="G737" i="11"/>
  <c r="F737" i="11"/>
  <c r="E737" i="11"/>
  <c r="D737" i="11"/>
  <c r="C737" i="11"/>
  <c r="B737" i="11"/>
  <c r="Q736" i="11"/>
  <c r="P736" i="11"/>
  <c r="O736" i="11"/>
  <c r="N736" i="11"/>
  <c r="M736" i="11"/>
  <c r="L736" i="11"/>
  <c r="K736" i="11"/>
  <c r="J736" i="11"/>
  <c r="I736" i="11"/>
  <c r="H736" i="11"/>
  <c r="G736" i="11"/>
  <c r="F736" i="11"/>
  <c r="E736" i="11"/>
  <c r="D736" i="11"/>
  <c r="C736" i="11"/>
  <c r="B736" i="11"/>
  <c r="Q735" i="11"/>
  <c r="P735" i="11"/>
  <c r="O735" i="11"/>
  <c r="N735" i="11"/>
  <c r="M735" i="11"/>
  <c r="L735" i="11"/>
  <c r="K735" i="11"/>
  <c r="J735" i="11"/>
  <c r="I735" i="11"/>
  <c r="H735" i="11"/>
  <c r="G735" i="11"/>
  <c r="F735" i="11"/>
  <c r="E735" i="11"/>
  <c r="D735" i="11"/>
  <c r="C735" i="11"/>
  <c r="B735" i="11"/>
  <c r="Q734" i="11"/>
  <c r="P734" i="11"/>
  <c r="O734" i="11"/>
  <c r="N734" i="11"/>
  <c r="M734" i="11"/>
  <c r="L734" i="11"/>
  <c r="K734" i="11"/>
  <c r="J734" i="11"/>
  <c r="I734" i="11"/>
  <c r="H734" i="11"/>
  <c r="G734" i="11"/>
  <c r="F734" i="11"/>
  <c r="E734" i="11"/>
  <c r="D734" i="11"/>
  <c r="C734" i="11"/>
  <c r="B734" i="11"/>
  <c r="Q733" i="11"/>
  <c r="P733" i="11"/>
  <c r="O733" i="11"/>
  <c r="N733" i="11"/>
  <c r="M733" i="11"/>
  <c r="L733" i="11"/>
  <c r="K733" i="11"/>
  <c r="J733" i="11"/>
  <c r="I733" i="11"/>
  <c r="H733" i="11"/>
  <c r="G733" i="11"/>
  <c r="F733" i="11"/>
  <c r="E733" i="11"/>
  <c r="D733" i="11"/>
  <c r="C733" i="11"/>
  <c r="B733" i="11"/>
  <c r="Q732" i="11"/>
  <c r="P732" i="11"/>
  <c r="O732" i="11"/>
  <c r="N732" i="11"/>
  <c r="M732" i="11"/>
  <c r="L732" i="11"/>
  <c r="K732" i="11"/>
  <c r="J732" i="11"/>
  <c r="I732" i="11"/>
  <c r="H732" i="11"/>
  <c r="G732" i="11"/>
  <c r="F732" i="11"/>
  <c r="E732" i="11"/>
  <c r="D732" i="11"/>
  <c r="C732" i="11"/>
  <c r="B732" i="11"/>
  <c r="Q731" i="11"/>
  <c r="P731" i="11"/>
  <c r="O731" i="11"/>
  <c r="N731" i="11"/>
  <c r="M731" i="11"/>
  <c r="L731" i="11"/>
  <c r="K731" i="11"/>
  <c r="J731" i="11"/>
  <c r="I731" i="11"/>
  <c r="H731" i="11"/>
  <c r="G731" i="11"/>
  <c r="F731" i="11"/>
  <c r="E731" i="11"/>
  <c r="D731" i="11"/>
  <c r="C731" i="11"/>
  <c r="B731" i="11"/>
  <c r="Q730" i="11"/>
  <c r="P730" i="11"/>
  <c r="O730" i="11"/>
  <c r="N730" i="11"/>
  <c r="M730" i="11"/>
  <c r="L730" i="11"/>
  <c r="K730" i="11"/>
  <c r="J730" i="11"/>
  <c r="I730" i="11"/>
  <c r="H730" i="11"/>
  <c r="G730" i="11"/>
  <c r="F730" i="11"/>
  <c r="E730" i="11"/>
  <c r="D730" i="11"/>
  <c r="C730" i="11"/>
  <c r="B730" i="11"/>
  <c r="Q729" i="11"/>
  <c r="P729" i="11"/>
  <c r="O729" i="11"/>
  <c r="N729" i="11"/>
  <c r="M729" i="11"/>
  <c r="L729" i="11"/>
  <c r="K729" i="11"/>
  <c r="J729" i="11"/>
  <c r="I729" i="11"/>
  <c r="H729" i="11"/>
  <c r="G729" i="11"/>
  <c r="F729" i="11"/>
  <c r="E729" i="11"/>
  <c r="D729" i="11"/>
  <c r="C729" i="11"/>
  <c r="B729" i="11"/>
  <c r="Q728" i="11"/>
  <c r="P728" i="11"/>
  <c r="O728" i="11"/>
  <c r="N728" i="11"/>
  <c r="M728" i="11"/>
  <c r="L728" i="11"/>
  <c r="K728" i="11"/>
  <c r="J728" i="11"/>
  <c r="I728" i="11"/>
  <c r="H728" i="11"/>
  <c r="G728" i="11"/>
  <c r="F728" i="11"/>
  <c r="E728" i="11"/>
  <c r="D728" i="11"/>
  <c r="C728" i="11"/>
  <c r="B728" i="11"/>
  <c r="Q727" i="11"/>
  <c r="P727" i="11"/>
  <c r="O727" i="11"/>
  <c r="N727" i="11"/>
  <c r="M727" i="11"/>
  <c r="L727" i="11"/>
  <c r="K727" i="11"/>
  <c r="J727" i="11"/>
  <c r="I727" i="11"/>
  <c r="H727" i="11"/>
  <c r="G727" i="11"/>
  <c r="F727" i="11"/>
  <c r="E727" i="11"/>
  <c r="D727" i="11"/>
  <c r="C727" i="11"/>
  <c r="B727" i="11"/>
  <c r="Q726" i="11"/>
  <c r="P726" i="11"/>
  <c r="O726" i="11"/>
  <c r="N726" i="11"/>
  <c r="M726" i="11"/>
  <c r="L726" i="11"/>
  <c r="K726" i="11"/>
  <c r="J726" i="11"/>
  <c r="I726" i="11"/>
  <c r="H726" i="11"/>
  <c r="G726" i="11"/>
  <c r="F726" i="11"/>
  <c r="E726" i="11"/>
  <c r="D726" i="11"/>
  <c r="C726" i="11"/>
  <c r="B726" i="11"/>
  <c r="Q725" i="11"/>
  <c r="P725" i="11"/>
  <c r="O725" i="11"/>
  <c r="N725" i="11"/>
  <c r="M725" i="11"/>
  <c r="L725" i="11"/>
  <c r="K725" i="11"/>
  <c r="J725" i="11"/>
  <c r="I725" i="11"/>
  <c r="H725" i="11"/>
  <c r="G725" i="11"/>
  <c r="F725" i="11"/>
  <c r="E725" i="11"/>
  <c r="D725" i="11"/>
  <c r="C725" i="11"/>
  <c r="B725" i="11"/>
  <c r="Q724" i="11"/>
  <c r="P724" i="11"/>
  <c r="O724" i="11"/>
  <c r="N724" i="11"/>
  <c r="M724" i="11"/>
  <c r="L724" i="11"/>
  <c r="K724" i="11"/>
  <c r="J724" i="11"/>
  <c r="I724" i="11"/>
  <c r="H724" i="11"/>
  <c r="G724" i="11"/>
  <c r="F724" i="11"/>
  <c r="E724" i="11"/>
  <c r="D724" i="11"/>
  <c r="C724" i="11"/>
  <c r="B724" i="11"/>
  <c r="Q723" i="11"/>
  <c r="P723" i="11"/>
  <c r="O723" i="11"/>
  <c r="N723" i="11"/>
  <c r="M723" i="11"/>
  <c r="L723" i="11"/>
  <c r="K723" i="11"/>
  <c r="J723" i="11"/>
  <c r="I723" i="11"/>
  <c r="H723" i="11"/>
  <c r="G723" i="11"/>
  <c r="F723" i="11"/>
  <c r="E723" i="11"/>
  <c r="D723" i="11"/>
  <c r="C723" i="11"/>
  <c r="B723" i="11"/>
  <c r="Q722" i="11"/>
  <c r="P722" i="11"/>
  <c r="O722" i="11"/>
  <c r="N722" i="11"/>
  <c r="M722" i="11"/>
  <c r="L722" i="11"/>
  <c r="K722" i="11"/>
  <c r="J722" i="11"/>
  <c r="I722" i="11"/>
  <c r="H722" i="11"/>
  <c r="G722" i="11"/>
  <c r="F722" i="11"/>
  <c r="E722" i="11"/>
  <c r="D722" i="11"/>
  <c r="C722" i="11"/>
  <c r="B722" i="11"/>
  <c r="Q721" i="11"/>
  <c r="P721" i="11"/>
  <c r="O721" i="11"/>
  <c r="N721" i="11"/>
  <c r="M721" i="11"/>
  <c r="L721" i="11"/>
  <c r="K721" i="11"/>
  <c r="J721" i="11"/>
  <c r="I721" i="11"/>
  <c r="H721" i="11"/>
  <c r="G721" i="11"/>
  <c r="F721" i="11"/>
  <c r="E721" i="11"/>
  <c r="D721" i="11"/>
  <c r="C721" i="11"/>
  <c r="B721" i="11"/>
  <c r="Q720" i="11"/>
  <c r="P720" i="11"/>
  <c r="O720" i="11"/>
  <c r="N720" i="11"/>
  <c r="M720" i="11"/>
  <c r="L720" i="11"/>
  <c r="K720" i="11"/>
  <c r="J720" i="11"/>
  <c r="I720" i="11"/>
  <c r="H720" i="11"/>
  <c r="G720" i="11"/>
  <c r="F720" i="11"/>
  <c r="E720" i="11"/>
  <c r="D720" i="11"/>
  <c r="C720" i="11"/>
  <c r="B720" i="11"/>
  <c r="Q719" i="11"/>
  <c r="P719" i="11"/>
  <c r="O719" i="11"/>
  <c r="N719" i="11"/>
  <c r="M719" i="11"/>
  <c r="L719" i="11"/>
  <c r="K719" i="11"/>
  <c r="J719" i="11"/>
  <c r="I719" i="11"/>
  <c r="H719" i="11"/>
  <c r="G719" i="11"/>
  <c r="F719" i="11"/>
  <c r="E719" i="11"/>
  <c r="D719" i="11"/>
  <c r="C719" i="11"/>
  <c r="B719" i="11"/>
  <c r="Q718" i="11"/>
  <c r="P718" i="11"/>
  <c r="O718" i="11"/>
  <c r="N718" i="11"/>
  <c r="M718" i="11"/>
  <c r="L718" i="11"/>
  <c r="K718" i="11"/>
  <c r="J718" i="11"/>
  <c r="I718" i="11"/>
  <c r="H718" i="11"/>
  <c r="G718" i="11"/>
  <c r="F718" i="11"/>
  <c r="E718" i="11"/>
  <c r="D718" i="11"/>
  <c r="C718" i="11"/>
  <c r="B718" i="11"/>
  <c r="Q717" i="11"/>
  <c r="P717" i="11"/>
  <c r="O717" i="11"/>
  <c r="N717" i="11"/>
  <c r="M717" i="11"/>
  <c r="L717" i="11"/>
  <c r="K717" i="11"/>
  <c r="J717" i="11"/>
  <c r="I717" i="11"/>
  <c r="H717" i="11"/>
  <c r="G717" i="11"/>
  <c r="F717" i="11"/>
  <c r="E717" i="11"/>
  <c r="D717" i="11"/>
  <c r="C717" i="11"/>
  <c r="B717" i="11"/>
  <c r="Q716" i="11"/>
  <c r="P716" i="11"/>
  <c r="O716" i="11"/>
  <c r="N716" i="11"/>
  <c r="M716" i="11"/>
  <c r="L716" i="11"/>
  <c r="K716" i="11"/>
  <c r="J716" i="11"/>
  <c r="I716" i="11"/>
  <c r="H716" i="11"/>
  <c r="G716" i="11"/>
  <c r="F716" i="11"/>
  <c r="E716" i="11"/>
  <c r="D716" i="11"/>
  <c r="C716" i="11"/>
  <c r="B716" i="11"/>
  <c r="Q715" i="11"/>
  <c r="P715" i="11"/>
  <c r="O715" i="11"/>
  <c r="N715" i="11"/>
  <c r="M715" i="11"/>
  <c r="L715" i="11"/>
  <c r="K715" i="11"/>
  <c r="J715" i="11"/>
  <c r="I715" i="11"/>
  <c r="H715" i="11"/>
  <c r="G715" i="11"/>
  <c r="F715" i="11"/>
  <c r="E715" i="11"/>
  <c r="D715" i="11"/>
  <c r="C715" i="11"/>
  <c r="B715" i="11"/>
  <c r="Q714" i="11"/>
  <c r="P714" i="11"/>
  <c r="O714" i="11"/>
  <c r="N714" i="11"/>
  <c r="M714" i="11"/>
  <c r="L714" i="11"/>
  <c r="K714" i="11"/>
  <c r="J714" i="11"/>
  <c r="I714" i="11"/>
  <c r="H714" i="11"/>
  <c r="G714" i="11"/>
  <c r="F714" i="11"/>
  <c r="E714" i="11"/>
  <c r="D714" i="11"/>
  <c r="C714" i="11"/>
  <c r="B714" i="11"/>
  <c r="Q713" i="11"/>
  <c r="P713" i="11"/>
  <c r="O713" i="11"/>
  <c r="N713" i="11"/>
  <c r="M713" i="11"/>
  <c r="L713" i="11"/>
  <c r="K713" i="11"/>
  <c r="J713" i="11"/>
  <c r="I713" i="11"/>
  <c r="H713" i="11"/>
  <c r="G713" i="11"/>
  <c r="F713" i="11"/>
  <c r="E713" i="11"/>
  <c r="D713" i="11"/>
  <c r="C713" i="11"/>
  <c r="B713" i="11"/>
  <c r="Q712" i="11"/>
  <c r="P712" i="11"/>
  <c r="O712" i="11"/>
  <c r="N712" i="11"/>
  <c r="M712" i="11"/>
  <c r="L712" i="11"/>
  <c r="K712" i="11"/>
  <c r="J712" i="11"/>
  <c r="I712" i="11"/>
  <c r="H712" i="11"/>
  <c r="G712" i="11"/>
  <c r="F712" i="11"/>
  <c r="E712" i="11"/>
  <c r="D712" i="11"/>
  <c r="C712" i="11"/>
  <c r="B712" i="11"/>
  <c r="Q711" i="11"/>
  <c r="P711" i="11"/>
  <c r="O711" i="11"/>
  <c r="N711" i="11"/>
  <c r="M711" i="11"/>
  <c r="L711" i="11"/>
  <c r="K711" i="11"/>
  <c r="J711" i="11"/>
  <c r="I711" i="11"/>
  <c r="H711" i="11"/>
  <c r="G711" i="11"/>
  <c r="F711" i="11"/>
  <c r="E711" i="11"/>
  <c r="D711" i="11"/>
  <c r="C711" i="11"/>
  <c r="B711" i="11"/>
  <c r="Q710" i="11"/>
  <c r="P710" i="11"/>
  <c r="O710" i="11"/>
  <c r="N710" i="11"/>
  <c r="M710" i="11"/>
  <c r="L710" i="11"/>
  <c r="K710" i="11"/>
  <c r="J710" i="11"/>
  <c r="I710" i="11"/>
  <c r="H710" i="11"/>
  <c r="G710" i="11"/>
  <c r="F710" i="11"/>
  <c r="E710" i="11"/>
  <c r="D710" i="11"/>
  <c r="C710" i="11"/>
  <c r="B710" i="11"/>
  <c r="Q709" i="11"/>
  <c r="P709" i="11"/>
  <c r="O709" i="11"/>
  <c r="N709" i="11"/>
  <c r="M709" i="11"/>
  <c r="L709" i="11"/>
  <c r="K709" i="11"/>
  <c r="J709" i="11"/>
  <c r="I709" i="11"/>
  <c r="H709" i="11"/>
  <c r="G709" i="11"/>
  <c r="F709" i="11"/>
  <c r="E709" i="11"/>
  <c r="D709" i="11"/>
  <c r="C709" i="11"/>
  <c r="B709" i="11"/>
  <c r="Q708" i="11"/>
  <c r="P708" i="11"/>
  <c r="O708" i="11"/>
  <c r="N708" i="11"/>
  <c r="M708" i="11"/>
  <c r="L708" i="11"/>
  <c r="K708" i="11"/>
  <c r="J708" i="11"/>
  <c r="I708" i="11"/>
  <c r="H708" i="11"/>
  <c r="G708" i="11"/>
  <c r="F708" i="11"/>
  <c r="E708" i="11"/>
  <c r="D708" i="11"/>
  <c r="C708" i="11"/>
  <c r="B708" i="11"/>
  <c r="Q707" i="11"/>
  <c r="P707" i="11"/>
  <c r="O707" i="11"/>
  <c r="N707" i="11"/>
  <c r="M707" i="11"/>
  <c r="L707" i="11"/>
  <c r="K707" i="11"/>
  <c r="J707" i="11"/>
  <c r="I707" i="11"/>
  <c r="H707" i="11"/>
  <c r="G707" i="11"/>
  <c r="F707" i="11"/>
  <c r="E707" i="11"/>
  <c r="D707" i="11"/>
  <c r="C707" i="11"/>
  <c r="B707" i="11"/>
  <c r="Q706" i="11"/>
  <c r="P706" i="11"/>
  <c r="O706" i="11"/>
  <c r="N706" i="11"/>
  <c r="M706" i="11"/>
  <c r="L706" i="11"/>
  <c r="K706" i="11"/>
  <c r="J706" i="11"/>
  <c r="I706" i="11"/>
  <c r="H706" i="11"/>
  <c r="G706" i="11"/>
  <c r="F706" i="11"/>
  <c r="E706" i="11"/>
  <c r="D706" i="11"/>
  <c r="C706" i="11"/>
  <c r="B706" i="11"/>
  <c r="Q705" i="11"/>
  <c r="P705" i="11"/>
  <c r="O705" i="11"/>
  <c r="N705" i="11"/>
  <c r="M705" i="11"/>
  <c r="L705" i="11"/>
  <c r="K705" i="11"/>
  <c r="J705" i="11"/>
  <c r="I705" i="11"/>
  <c r="H705" i="11"/>
  <c r="G705" i="11"/>
  <c r="F705" i="11"/>
  <c r="E705" i="11"/>
  <c r="D705" i="11"/>
  <c r="C705" i="11"/>
  <c r="B705" i="11"/>
  <c r="Q704" i="11"/>
  <c r="P704" i="11"/>
  <c r="O704" i="11"/>
  <c r="N704" i="11"/>
  <c r="M704" i="11"/>
  <c r="L704" i="11"/>
  <c r="K704" i="11"/>
  <c r="J704" i="11"/>
  <c r="I704" i="11"/>
  <c r="H704" i="11"/>
  <c r="G704" i="11"/>
  <c r="F704" i="11"/>
  <c r="E704" i="11"/>
  <c r="D704" i="11"/>
  <c r="C704" i="11"/>
  <c r="B704" i="11"/>
  <c r="Q703" i="11"/>
  <c r="P703" i="11"/>
  <c r="O703" i="11"/>
  <c r="N703" i="11"/>
  <c r="M703" i="11"/>
  <c r="L703" i="11"/>
  <c r="K703" i="11"/>
  <c r="J703" i="11"/>
  <c r="I703" i="11"/>
  <c r="H703" i="11"/>
  <c r="G703" i="11"/>
  <c r="F703" i="11"/>
  <c r="E703" i="11"/>
  <c r="D703" i="11"/>
  <c r="C703" i="11"/>
  <c r="B703" i="11"/>
  <c r="Q702" i="11"/>
  <c r="P702" i="11"/>
  <c r="O702" i="11"/>
  <c r="N702" i="11"/>
  <c r="M702" i="11"/>
  <c r="L702" i="11"/>
  <c r="K702" i="11"/>
  <c r="J702" i="11"/>
  <c r="I702" i="11"/>
  <c r="H702" i="11"/>
  <c r="G702" i="11"/>
  <c r="F702" i="11"/>
  <c r="E702" i="11"/>
  <c r="D702" i="11"/>
  <c r="C702" i="11"/>
  <c r="B702" i="11"/>
  <c r="Q701" i="11"/>
  <c r="P701" i="11"/>
  <c r="O701" i="11"/>
  <c r="N701" i="11"/>
  <c r="M701" i="11"/>
  <c r="L701" i="11"/>
  <c r="K701" i="11"/>
  <c r="J701" i="11"/>
  <c r="I701" i="11"/>
  <c r="H701" i="11"/>
  <c r="G701" i="11"/>
  <c r="F701" i="11"/>
  <c r="E701" i="11"/>
  <c r="D701" i="11"/>
  <c r="C701" i="11"/>
  <c r="B701" i="11"/>
  <c r="Q700" i="11"/>
  <c r="P700" i="11"/>
  <c r="O700" i="11"/>
  <c r="N700" i="11"/>
  <c r="M700" i="11"/>
  <c r="L700" i="11"/>
  <c r="K700" i="11"/>
  <c r="J700" i="11"/>
  <c r="I700" i="11"/>
  <c r="H700" i="11"/>
  <c r="G700" i="11"/>
  <c r="F700" i="11"/>
  <c r="E700" i="11"/>
  <c r="D700" i="11"/>
  <c r="C700" i="11"/>
  <c r="B700" i="11"/>
  <c r="Q699" i="11"/>
  <c r="P699" i="11"/>
  <c r="O699" i="11"/>
  <c r="N699" i="11"/>
  <c r="M699" i="11"/>
  <c r="L699" i="11"/>
  <c r="K699" i="11"/>
  <c r="J699" i="11"/>
  <c r="I699" i="11"/>
  <c r="H699" i="11"/>
  <c r="G699" i="11"/>
  <c r="F699" i="11"/>
  <c r="E699" i="11"/>
  <c r="D699" i="11"/>
  <c r="C699" i="11"/>
  <c r="B699" i="11"/>
  <c r="Q698" i="11"/>
  <c r="P698" i="11"/>
  <c r="O698" i="11"/>
  <c r="N698" i="11"/>
  <c r="M698" i="11"/>
  <c r="L698" i="11"/>
  <c r="K698" i="11"/>
  <c r="J698" i="11"/>
  <c r="I698" i="11"/>
  <c r="H698" i="11"/>
  <c r="G698" i="11"/>
  <c r="F698" i="11"/>
  <c r="E698" i="11"/>
  <c r="D698" i="11"/>
  <c r="C698" i="11"/>
  <c r="B698" i="11"/>
  <c r="Q697" i="11"/>
  <c r="P697" i="11"/>
  <c r="O697" i="11"/>
  <c r="N697" i="11"/>
  <c r="M697" i="11"/>
  <c r="L697" i="11"/>
  <c r="K697" i="11"/>
  <c r="J697" i="11"/>
  <c r="I697" i="11"/>
  <c r="H697" i="11"/>
  <c r="G697" i="11"/>
  <c r="F697" i="11"/>
  <c r="E697" i="11"/>
  <c r="D697" i="11"/>
  <c r="C697" i="11"/>
  <c r="B697" i="11"/>
  <c r="Q696" i="11"/>
  <c r="P696" i="11"/>
  <c r="O696" i="11"/>
  <c r="N696" i="11"/>
  <c r="M696" i="11"/>
  <c r="L696" i="11"/>
  <c r="K696" i="11"/>
  <c r="J696" i="11"/>
  <c r="I696" i="11"/>
  <c r="H696" i="11"/>
  <c r="G696" i="11"/>
  <c r="F696" i="11"/>
  <c r="E696" i="11"/>
  <c r="D696" i="11"/>
  <c r="C696" i="11"/>
  <c r="B696" i="11"/>
  <c r="Q695" i="11"/>
  <c r="P695" i="11"/>
  <c r="O695" i="11"/>
  <c r="N695" i="11"/>
  <c r="M695" i="11"/>
  <c r="L695" i="11"/>
  <c r="K695" i="11"/>
  <c r="J695" i="11"/>
  <c r="I695" i="11"/>
  <c r="H695" i="11"/>
  <c r="G695" i="11"/>
  <c r="F695" i="11"/>
  <c r="E695" i="11"/>
  <c r="D695" i="11"/>
  <c r="C695" i="11"/>
  <c r="B695" i="11"/>
  <c r="Q694" i="11"/>
  <c r="P694" i="11"/>
  <c r="O694" i="11"/>
  <c r="N694" i="11"/>
  <c r="M694" i="11"/>
  <c r="L694" i="11"/>
  <c r="K694" i="11"/>
  <c r="J694" i="11"/>
  <c r="I694" i="11"/>
  <c r="H694" i="11"/>
  <c r="G694" i="11"/>
  <c r="F694" i="11"/>
  <c r="E694" i="11"/>
  <c r="D694" i="11"/>
  <c r="C694" i="11"/>
  <c r="B694" i="11"/>
  <c r="Q693" i="11"/>
  <c r="P693" i="11"/>
  <c r="O693" i="11"/>
  <c r="N693" i="11"/>
  <c r="M693" i="11"/>
  <c r="L693" i="11"/>
  <c r="K693" i="11"/>
  <c r="J693" i="11"/>
  <c r="I693" i="11"/>
  <c r="H693" i="11"/>
  <c r="G693" i="11"/>
  <c r="F693" i="11"/>
  <c r="E693" i="11"/>
  <c r="D693" i="11"/>
  <c r="C693" i="11"/>
  <c r="B693" i="11"/>
  <c r="Q692" i="11"/>
  <c r="P692" i="11"/>
  <c r="O692" i="11"/>
  <c r="N692" i="11"/>
  <c r="M692" i="11"/>
  <c r="L692" i="11"/>
  <c r="K692" i="11"/>
  <c r="J692" i="11"/>
  <c r="I692" i="11"/>
  <c r="H692" i="11"/>
  <c r="G692" i="11"/>
  <c r="F692" i="11"/>
  <c r="E692" i="11"/>
  <c r="D692" i="11"/>
  <c r="C692" i="11"/>
  <c r="B692" i="11"/>
  <c r="Q691" i="11"/>
  <c r="P691" i="11"/>
  <c r="O691" i="11"/>
  <c r="N691" i="11"/>
  <c r="M691" i="11"/>
  <c r="L691" i="11"/>
  <c r="K691" i="11"/>
  <c r="J691" i="11"/>
  <c r="I691" i="11"/>
  <c r="H691" i="11"/>
  <c r="G691" i="11"/>
  <c r="F691" i="11"/>
  <c r="E691" i="11"/>
  <c r="D691" i="11"/>
  <c r="C691" i="11"/>
  <c r="B691" i="11"/>
  <c r="Q690" i="11"/>
  <c r="P690" i="11"/>
  <c r="O690" i="11"/>
  <c r="N690" i="11"/>
  <c r="M690" i="11"/>
  <c r="L690" i="11"/>
  <c r="K690" i="11"/>
  <c r="J690" i="11"/>
  <c r="I690" i="11"/>
  <c r="H690" i="11"/>
  <c r="G690" i="11"/>
  <c r="F690" i="11"/>
  <c r="E690" i="11"/>
  <c r="D690" i="11"/>
  <c r="C690" i="11"/>
  <c r="B690" i="11"/>
  <c r="Q689" i="11"/>
  <c r="P689" i="11"/>
  <c r="O689" i="11"/>
  <c r="N689" i="11"/>
  <c r="M689" i="11"/>
  <c r="L689" i="11"/>
  <c r="K689" i="11"/>
  <c r="J689" i="11"/>
  <c r="I689" i="11"/>
  <c r="H689" i="11"/>
  <c r="G689" i="11"/>
  <c r="F689" i="11"/>
  <c r="E689" i="11"/>
  <c r="D689" i="11"/>
  <c r="C689" i="11"/>
  <c r="B689" i="11"/>
  <c r="Q688" i="11"/>
  <c r="P688" i="11"/>
  <c r="O688" i="11"/>
  <c r="N688" i="11"/>
  <c r="M688" i="11"/>
  <c r="L688" i="11"/>
  <c r="K688" i="11"/>
  <c r="J688" i="11"/>
  <c r="I688" i="11"/>
  <c r="H688" i="11"/>
  <c r="G688" i="11"/>
  <c r="F688" i="11"/>
  <c r="E688" i="11"/>
  <c r="D688" i="11"/>
  <c r="C688" i="11"/>
  <c r="B688" i="11"/>
  <c r="Q687" i="11"/>
  <c r="P687" i="11"/>
  <c r="O687" i="11"/>
  <c r="N687" i="11"/>
  <c r="M687" i="11"/>
  <c r="L687" i="11"/>
  <c r="K687" i="11"/>
  <c r="J687" i="11"/>
  <c r="I687" i="11"/>
  <c r="H687" i="11"/>
  <c r="G687" i="11"/>
  <c r="F687" i="11"/>
  <c r="E687" i="11"/>
  <c r="D687" i="11"/>
  <c r="C687" i="11"/>
  <c r="B687" i="11"/>
  <c r="Q686" i="11"/>
  <c r="P686" i="11"/>
  <c r="O686" i="11"/>
  <c r="N686" i="11"/>
  <c r="M686" i="11"/>
  <c r="L686" i="11"/>
  <c r="K686" i="11"/>
  <c r="J686" i="11"/>
  <c r="I686" i="11"/>
  <c r="H686" i="11"/>
  <c r="G686" i="11"/>
  <c r="F686" i="11"/>
  <c r="E686" i="11"/>
  <c r="D686" i="11"/>
  <c r="C686" i="11"/>
  <c r="B686" i="11"/>
  <c r="Q685" i="11"/>
  <c r="P685" i="11"/>
  <c r="O685" i="11"/>
  <c r="N685" i="11"/>
  <c r="M685" i="11"/>
  <c r="L685" i="11"/>
  <c r="K685" i="11"/>
  <c r="J685" i="11"/>
  <c r="I685" i="11"/>
  <c r="H685" i="11"/>
  <c r="G685" i="11"/>
  <c r="F685" i="11"/>
  <c r="E685" i="11"/>
  <c r="D685" i="11"/>
  <c r="C685" i="11"/>
  <c r="B685" i="11"/>
  <c r="Q684" i="11"/>
  <c r="P684" i="11"/>
  <c r="O684" i="11"/>
  <c r="N684" i="11"/>
  <c r="M684" i="11"/>
  <c r="L684" i="11"/>
  <c r="K684" i="11"/>
  <c r="J684" i="11"/>
  <c r="I684" i="11"/>
  <c r="H684" i="11"/>
  <c r="G684" i="11"/>
  <c r="F684" i="11"/>
  <c r="E684" i="11"/>
  <c r="D684" i="11"/>
  <c r="C684" i="11"/>
  <c r="B684" i="11"/>
  <c r="Q683" i="11"/>
  <c r="P683" i="11"/>
  <c r="O683" i="11"/>
  <c r="N683" i="11"/>
  <c r="M683" i="11"/>
  <c r="L683" i="11"/>
  <c r="K683" i="11"/>
  <c r="J683" i="11"/>
  <c r="I683" i="11"/>
  <c r="H683" i="11"/>
  <c r="G683" i="11"/>
  <c r="F683" i="11"/>
  <c r="E683" i="11"/>
  <c r="D683" i="11"/>
  <c r="C683" i="11"/>
  <c r="B683" i="11"/>
  <c r="Q682" i="11"/>
  <c r="P682" i="11"/>
  <c r="O682" i="11"/>
  <c r="N682" i="11"/>
  <c r="M682" i="11"/>
  <c r="L682" i="11"/>
  <c r="K682" i="11"/>
  <c r="J682" i="11"/>
  <c r="I682" i="11"/>
  <c r="H682" i="11"/>
  <c r="G682" i="11"/>
  <c r="F682" i="11"/>
  <c r="E682" i="11"/>
  <c r="D682" i="11"/>
  <c r="C682" i="11"/>
  <c r="B682" i="11"/>
  <c r="Q681" i="11"/>
  <c r="P681" i="11"/>
  <c r="O681" i="11"/>
  <c r="N681" i="11"/>
  <c r="M681" i="11"/>
  <c r="L681" i="11"/>
  <c r="K681" i="11"/>
  <c r="J681" i="11"/>
  <c r="I681" i="11"/>
  <c r="H681" i="11"/>
  <c r="G681" i="11"/>
  <c r="F681" i="11"/>
  <c r="E681" i="11"/>
  <c r="D681" i="11"/>
  <c r="C681" i="11"/>
  <c r="B681" i="11"/>
  <c r="Q680" i="11"/>
  <c r="P680" i="11"/>
  <c r="O680" i="11"/>
  <c r="N680" i="11"/>
  <c r="M680" i="11"/>
  <c r="L680" i="11"/>
  <c r="K680" i="11"/>
  <c r="J680" i="11"/>
  <c r="I680" i="11"/>
  <c r="H680" i="11"/>
  <c r="G680" i="11"/>
  <c r="F680" i="11"/>
  <c r="E680" i="11"/>
  <c r="D680" i="11"/>
  <c r="C680" i="11"/>
  <c r="B680" i="11"/>
  <c r="Q679" i="11"/>
  <c r="P679" i="11"/>
  <c r="O679" i="11"/>
  <c r="N679" i="11"/>
  <c r="M679" i="11"/>
  <c r="L679" i="11"/>
  <c r="K679" i="11"/>
  <c r="J679" i="11"/>
  <c r="I679" i="11"/>
  <c r="H679" i="11"/>
  <c r="G679" i="11"/>
  <c r="F679" i="11"/>
  <c r="E679" i="11"/>
  <c r="D679" i="11"/>
  <c r="C679" i="11"/>
  <c r="B679" i="11"/>
  <c r="Q678" i="11"/>
  <c r="P678" i="11"/>
  <c r="O678" i="11"/>
  <c r="N678" i="11"/>
  <c r="M678" i="11"/>
  <c r="L678" i="11"/>
  <c r="K678" i="11"/>
  <c r="J678" i="11"/>
  <c r="I678" i="11"/>
  <c r="H678" i="11"/>
  <c r="G678" i="11"/>
  <c r="F678" i="11"/>
  <c r="E678" i="11"/>
  <c r="D678" i="11"/>
  <c r="C678" i="11"/>
  <c r="B678" i="11"/>
  <c r="Q677" i="11"/>
  <c r="P677" i="11"/>
  <c r="O677" i="11"/>
  <c r="N677" i="11"/>
  <c r="M677" i="11"/>
  <c r="L677" i="11"/>
  <c r="K677" i="11"/>
  <c r="J677" i="11"/>
  <c r="I677" i="11"/>
  <c r="H677" i="11"/>
  <c r="G677" i="11"/>
  <c r="F677" i="11"/>
  <c r="E677" i="11"/>
  <c r="D677" i="11"/>
  <c r="C677" i="11"/>
  <c r="B677" i="11"/>
  <c r="Q676" i="11"/>
  <c r="P676" i="11"/>
  <c r="O676" i="11"/>
  <c r="N676" i="11"/>
  <c r="M676" i="11"/>
  <c r="L676" i="11"/>
  <c r="K676" i="11"/>
  <c r="J676" i="11"/>
  <c r="I676" i="11"/>
  <c r="H676" i="11"/>
  <c r="G676" i="11"/>
  <c r="F676" i="11"/>
  <c r="E676" i="11"/>
  <c r="D676" i="11"/>
  <c r="C676" i="11"/>
  <c r="B676" i="11"/>
  <c r="Q675" i="11"/>
  <c r="P675" i="11"/>
  <c r="O675" i="11"/>
  <c r="N675" i="11"/>
  <c r="M675" i="11"/>
  <c r="L675" i="11"/>
  <c r="K675" i="11"/>
  <c r="J675" i="11"/>
  <c r="I675" i="11"/>
  <c r="H675" i="11"/>
  <c r="G675" i="11"/>
  <c r="F675" i="11"/>
  <c r="E675" i="11"/>
  <c r="D675" i="11"/>
  <c r="C675" i="11"/>
  <c r="B675" i="11"/>
  <c r="Q674" i="11"/>
  <c r="P674" i="11"/>
  <c r="O674" i="11"/>
  <c r="N674" i="11"/>
  <c r="M674" i="11"/>
  <c r="L674" i="11"/>
  <c r="K674" i="11"/>
  <c r="J674" i="11"/>
  <c r="I674" i="11"/>
  <c r="H674" i="11"/>
  <c r="G674" i="11"/>
  <c r="F674" i="11"/>
  <c r="E674" i="11"/>
  <c r="D674" i="11"/>
  <c r="C674" i="11"/>
  <c r="B674" i="11"/>
  <c r="Q673" i="11"/>
  <c r="P673" i="11"/>
  <c r="O673" i="11"/>
  <c r="N673" i="11"/>
  <c r="M673" i="11"/>
  <c r="L673" i="11"/>
  <c r="K673" i="11"/>
  <c r="J673" i="11"/>
  <c r="I673" i="11"/>
  <c r="H673" i="11"/>
  <c r="G673" i="11"/>
  <c r="F673" i="11"/>
  <c r="E673" i="11"/>
  <c r="D673" i="11"/>
  <c r="C673" i="11"/>
  <c r="B673" i="11"/>
  <c r="Q672" i="11"/>
  <c r="P672" i="11"/>
  <c r="O672" i="11"/>
  <c r="N672" i="11"/>
  <c r="M672" i="11"/>
  <c r="L672" i="11"/>
  <c r="K672" i="11"/>
  <c r="J672" i="11"/>
  <c r="I672" i="11"/>
  <c r="H672" i="11"/>
  <c r="G672" i="11"/>
  <c r="F672" i="11"/>
  <c r="E672" i="11"/>
  <c r="D672" i="11"/>
  <c r="C672" i="11"/>
  <c r="B672" i="11"/>
  <c r="Q671" i="11"/>
  <c r="P671" i="11"/>
  <c r="O671" i="11"/>
  <c r="N671" i="11"/>
  <c r="M671" i="11"/>
  <c r="L671" i="11"/>
  <c r="K671" i="11"/>
  <c r="J671" i="11"/>
  <c r="I671" i="11"/>
  <c r="H671" i="11"/>
  <c r="G671" i="11"/>
  <c r="F671" i="11"/>
  <c r="E671" i="11"/>
  <c r="D671" i="11"/>
  <c r="C671" i="11"/>
  <c r="B671" i="11"/>
  <c r="Q670" i="11"/>
  <c r="P670" i="11"/>
  <c r="O670" i="11"/>
  <c r="N670" i="11"/>
  <c r="M670" i="11"/>
  <c r="L670" i="11"/>
  <c r="K670" i="11"/>
  <c r="J670" i="11"/>
  <c r="I670" i="11"/>
  <c r="H670" i="11"/>
  <c r="G670" i="11"/>
  <c r="F670" i="11"/>
  <c r="E670" i="11"/>
  <c r="D670" i="11"/>
  <c r="C670" i="11"/>
  <c r="B670" i="11"/>
  <c r="Q669" i="11"/>
  <c r="P669" i="11"/>
  <c r="O669" i="11"/>
  <c r="N669" i="11"/>
  <c r="M669" i="11"/>
  <c r="L669" i="11"/>
  <c r="K669" i="11"/>
  <c r="J669" i="11"/>
  <c r="I669" i="11"/>
  <c r="H669" i="11"/>
  <c r="G669" i="11"/>
  <c r="F669" i="11"/>
  <c r="E669" i="11"/>
  <c r="D669" i="11"/>
  <c r="C669" i="11"/>
  <c r="B669" i="11"/>
  <c r="Q668" i="11"/>
  <c r="P668" i="11"/>
  <c r="O668" i="11"/>
  <c r="N668" i="11"/>
  <c r="M668" i="11"/>
  <c r="L668" i="11"/>
  <c r="K668" i="11"/>
  <c r="J668" i="11"/>
  <c r="I668" i="11"/>
  <c r="H668" i="11"/>
  <c r="G668" i="11"/>
  <c r="F668" i="11"/>
  <c r="E668" i="11"/>
  <c r="D668" i="11"/>
  <c r="C668" i="11"/>
  <c r="B668" i="11"/>
  <c r="Q667" i="11"/>
  <c r="P667" i="11"/>
  <c r="O667" i="11"/>
  <c r="N667" i="11"/>
  <c r="M667" i="11"/>
  <c r="L667" i="11"/>
  <c r="K667" i="11"/>
  <c r="J667" i="11"/>
  <c r="I667" i="11"/>
  <c r="H667" i="11"/>
  <c r="G667" i="11"/>
  <c r="F667" i="11"/>
  <c r="E667" i="11"/>
  <c r="D667" i="11"/>
  <c r="C667" i="11"/>
  <c r="B667" i="11"/>
  <c r="Q666" i="11"/>
  <c r="P666" i="11"/>
  <c r="O666" i="11"/>
  <c r="N666" i="11"/>
  <c r="M666" i="11"/>
  <c r="L666" i="11"/>
  <c r="K666" i="11"/>
  <c r="J666" i="11"/>
  <c r="I666" i="11"/>
  <c r="H666" i="11"/>
  <c r="G666" i="11"/>
  <c r="F666" i="11"/>
  <c r="E666" i="11"/>
  <c r="D666" i="11"/>
  <c r="C666" i="11"/>
  <c r="B666" i="11"/>
  <c r="Q665" i="11"/>
  <c r="P665" i="11"/>
  <c r="O665" i="11"/>
  <c r="N665" i="11"/>
  <c r="M665" i="11"/>
  <c r="L665" i="11"/>
  <c r="K665" i="11"/>
  <c r="J665" i="11"/>
  <c r="I665" i="11"/>
  <c r="H665" i="11"/>
  <c r="G665" i="11"/>
  <c r="F665" i="11"/>
  <c r="E665" i="11"/>
  <c r="D665" i="11"/>
  <c r="C665" i="11"/>
  <c r="B665" i="11"/>
  <c r="Q664" i="11"/>
  <c r="P664" i="11"/>
  <c r="O664" i="11"/>
  <c r="N664" i="11"/>
  <c r="M664" i="11"/>
  <c r="L664" i="11"/>
  <c r="K664" i="11"/>
  <c r="J664" i="11"/>
  <c r="I664" i="11"/>
  <c r="H664" i="11"/>
  <c r="G664" i="11"/>
  <c r="F664" i="11"/>
  <c r="E664" i="11"/>
  <c r="D664" i="11"/>
  <c r="C664" i="11"/>
  <c r="B664" i="11"/>
  <c r="Q663" i="11"/>
  <c r="P663" i="11"/>
  <c r="O663" i="11"/>
  <c r="N663" i="11"/>
  <c r="M663" i="11"/>
  <c r="L663" i="11"/>
  <c r="K663" i="11"/>
  <c r="J663" i="11"/>
  <c r="I663" i="11"/>
  <c r="H663" i="11"/>
  <c r="G663" i="11"/>
  <c r="F663" i="11"/>
  <c r="E663" i="11"/>
  <c r="D663" i="11"/>
  <c r="C663" i="11"/>
  <c r="B663" i="11"/>
  <c r="Q662" i="11"/>
  <c r="P662" i="11"/>
  <c r="O662" i="11"/>
  <c r="N662" i="11"/>
  <c r="M662" i="11"/>
  <c r="L662" i="11"/>
  <c r="K662" i="11"/>
  <c r="J662" i="11"/>
  <c r="I662" i="11"/>
  <c r="H662" i="11"/>
  <c r="G662" i="11"/>
  <c r="F662" i="11"/>
  <c r="E662" i="11"/>
  <c r="D662" i="11"/>
  <c r="C662" i="11"/>
  <c r="B662" i="11"/>
  <c r="Q661" i="11"/>
  <c r="P661" i="11"/>
  <c r="O661" i="11"/>
  <c r="N661" i="11"/>
  <c r="M661" i="11"/>
  <c r="L661" i="11"/>
  <c r="K661" i="11"/>
  <c r="J661" i="11"/>
  <c r="I661" i="11"/>
  <c r="H661" i="11"/>
  <c r="G661" i="11"/>
  <c r="F661" i="11"/>
  <c r="E661" i="11"/>
  <c r="D661" i="11"/>
  <c r="C661" i="11"/>
  <c r="B661" i="11"/>
  <c r="Q660" i="11"/>
  <c r="P660" i="11"/>
  <c r="O660" i="11"/>
  <c r="N660" i="11"/>
  <c r="M660" i="11"/>
  <c r="L660" i="11"/>
  <c r="K660" i="11"/>
  <c r="J660" i="11"/>
  <c r="I660" i="11"/>
  <c r="H660" i="11"/>
  <c r="G660" i="11"/>
  <c r="F660" i="11"/>
  <c r="E660" i="11"/>
  <c r="D660" i="11"/>
  <c r="C660" i="11"/>
  <c r="B660" i="11"/>
  <c r="Q659" i="11"/>
  <c r="P659" i="11"/>
  <c r="O659" i="11"/>
  <c r="N659" i="11"/>
  <c r="M659" i="11"/>
  <c r="L659" i="11"/>
  <c r="K659" i="11"/>
  <c r="J659" i="11"/>
  <c r="I659" i="11"/>
  <c r="H659" i="11"/>
  <c r="G659" i="11"/>
  <c r="F659" i="11"/>
  <c r="E659" i="11"/>
  <c r="D659" i="11"/>
  <c r="C659" i="11"/>
  <c r="B659" i="11"/>
  <c r="Q658" i="11"/>
  <c r="P658" i="11"/>
  <c r="O658" i="11"/>
  <c r="N658" i="11"/>
  <c r="M658" i="11"/>
  <c r="L658" i="11"/>
  <c r="K658" i="11"/>
  <c r="J658" i="11"/>
  <c r="I658" i="11"/>
  <c r="H658" i="11"/>
  <c r="G658" i="11"/>
  <c r="F658" i="11"/>
  <c r="E658" i="11"/>
  <c r="D658" i="11"/>
  <c r="C658" i="11"/>
  <c r="B658" i="11"/>
  <c r="Q657" i="11"/>
  <c r="P657" i="11"/>
  <c r="O657" i="11"/>
  <c r="N657" i="11"/>
  <c r="M657" i="11"/>
  <c r="L657" i="11"/>
  <c r="K657" i="11"/>
  <c r="J657" i="11"/>
  <c r="I657" i="11"/>
  <c r="H657" i="11"/>
  <c r="G657" i="11"/>
  <c r="F657" i="11"/>
  <c r="E657" i="11"/>
  <c r="D657" i="11"/>
  <c r="C657" i="11"/>
  <c r="B657" i="11"/>
  <c r="Q656" i="11"/>
  <c r="P656" i="11"/>
  <c r="O656" i="11"/>
  <c r="N656" i="11"/>
  <c r="M656" i="11"/>
  <c r="L656" i="11"/>
  <c r="K656" i="11"/>
  <c r="J656" i="11"/>
  <c r="I656" i="11"/>
  <c r="H656" i="11"/>
  <c r="G656" i="11"/>
  <c r="F656" i="11"/>
  <c r="E656" i="11"/>
  <c r="D656" i="11"/>
  <c r="C656" i="11"/>
  <c r="B656" i="11"/>
  <c r="Q655" i="11"/>
  <c r="P655" i="11"/>
  <c r="O655" i="11"/>
  <c r="N655" i="11"/>
  <c r="M655" i="11"/>
  <c r="L655" i="11"/>
  <c r="K655" i="11"/>
  <c r="J655" i="11"/>
  <c r="I655" i="11"/>
  <c r="H655" i="11"/>
  <c r="G655" i="11"/>
  <c r="F655" i="11"/>
  <c r="E655" i="11"/>
  <c r="D655" i="11"/>
  <c r="C655" i="11"/>
  <c r="B655" i="11"/>
  <c r="Q654" i="11"/>
  <c r="P654" i="11"/>
  <c r="O654" i="11"/>
  <c r="N654" i="11"/>
  <c r="M654" i="11"/>
  <c r="L654" i="11"/>
  <c r="K654" i="11"/>
  <c r="J654" i="11"/>
  <c r="I654" i="11"/>
  <c r="H654" i="11"/>
  <c r="G654" i="11"/>
  <c r="F654" i="11"/>
  <c r="E654" i="11"/>
  <c r="D654" i="11"/>
  <c r="C654" i="11"/>
  <c r="B654" i="11"/>
  <c r="Q653" i="11"/>
  <c r="P653" i="11"/>
  <c r="O653" i="11"/>
  <c r="N653" i="11"/>
  <c r="M653" i="11"/>
  <c r="L653" i="11"/>
  <c r="K653" i="11"/>
  <c r="J653" i="11"/>
  <c r="I653" i="11"/>
  <c r="H653" i="11"/>
  <c r="G653" i="11"/>
  <c r="F653" i="11"/>
  <c r="E653" i="11"/>
  <c r="D653" i="11"/>
  <c r="C653" i="11"/>
  <c r="B653" i="11"/>
  <c r="Q652" i="11"/>
  <c r="P652" i="11"/>
  <c r="O652" i="11"/>
  <c r="N652" i="11"/>
  <c r="M652" i="11"/>
  <c r="L652" i="11"/>
  <c r="K652" i="11"/>
  <c r="J652" i="11"/>
  <c r="I652" i="11"/>
  <c r="H652" i="11"/>
  <c r="G652" i="11"/>
  <c r="F652" i="11"/>
  <c r="E652" i="11"/>
  <c r="D652" i="11"/>
  <c r="C652" i="11"/>
  <c r="B652" i="11"/>
  <c r="Q651" i="11"/>
  <c r="P651" i="11"/>
  <c r="O651" i="11"/>
  <c r="N651" i="11"/>
  <c r="M651" i="11"/>
  <c r="L651" i="11"/>
  <c r="K651" i="11"/>
  <c r="J651" i="11"/>
  <c r="I651" i="11"/>
  <c r="H651" i="11"/>
  <c r="G651" i="11"/>
  <c r="F651" i="11"/>
  <c r="E651" i="11"/>
  <c r="D651" i="11"/>
  <c r="C651" i="11"/>
  <c r="B651" i="11"/>
  <c r="Q650" i="11"/>
  <c r="P650" i="11"/>
  <c r="O650" i="11"/>
  <c r="N650" i="11"/>
  <c r="M650" i="11"/>
  <c r="L650" i="11"/>
  <c r="K650" i="11"/>
  <c r="J650" i="11"/>
  <c r="I650" i="11"/>
  <c r="H650" i="11"/>
  <c r="G650" i="11"/>
  <c r="F650" i="11"/>
  <c r="E650" i="11"/>
  <c r="D650" i="11"/>
  <c r="C650" i="11"/>
  <c r="B650" i="11"/>
  <c r="Q649" i="11"/>
  <c r="P649" i="11"/>
  <c r="O649" i="11"/>
  <c r="N649" i="11"/>
  <c r="M649" i="11"/>
  <c r="L649" i="11"/>
  <c r="K649" i="11"/>
  <c r="J649" i="11"/>
  <c r="I649" i="11"/>
  <c r="H649" i="11"/>
  <c r="G649" i="11"/>
  <c r="F649" i="11"/>
  <c r="E649" i="11"/>
  <c r="D649" i="11"/>
  <c r="C649" i="11"/>
  <c r="B649" i="11"/>
  <c r="Q648" i="11"/>
  <c r="P648" i="11"/>
  <c r="O648" i="11"/>
  <c r="N648" i="11"/>
  <c r="M648" i="11"/>
  <c r="L648" i="11"/>
  <c r="K648" i="11"/>
  <c r="J648" i="11"/>
  <c r="I648" i="11"/>
  <c r="H648" i="11"/>
  <c r="G648" i="11"/>
  <c r="F648" i="11"/>
  <c r="E648" i="11"/>
  <c r="D648" i="11"/>
  <c r="C648" i="11"/>
  <c r="B648" i="11"/>
  <c r="Q647" i="11"/>
  <c r="P647" i="11"/>
  <c r="O647" i="11"/>
  <c r="N647" i="11"/>
  <c r="M647" i="11"/>
  <c r="L647" i="11"/>
  <c r="K647" i="11"/>
  <c r="J647" i="11"/>
  <c r="I647" i="11"/>
  <c r="H647" i="11"/>
  <c r="G647" i="11"/>
  <c r="F647" i="11"/>
  <c r="E647" i="11"/>
  <c r="D647" i="11"/>
  <c r="C647" i="11"/>
  <c r="B647" i="11"/>
  <c r="Q646" i="11"/>
  <c r="P646" i="11"/>
  <c r="O646" i="11"/>
  <c r="N646" i="11"/>
  <c r="M646" i="11"/>
  <c r="L646" i="11"/>
  <c r="K646" i="11"/>
  <c r="J646" i="11"/>
  <c r="I646" i="11"/>
  <c r="H646" i="11"/>
  <c r="G646" i="11"/>
  <c r="F646" i="11"/>
  <c r="E646" i="11"/>
  <c r="D646" i="11"/>
  <c r="C646" i="11"/>
  <c r="B646" i="11"/>
  <c r="Q645" i="11"/>
  <c r="P645" i="11"/>
  <c r="O645" i="11"/>
  <c r="N645" i="11"/>
  <c r="M645" i="11"/>
  <c r="L645" i="11"/>
  <c r="K645" i="11"/>
  <c r="J645" i="11"/>
  <c r="I645" i="11"/>
  <c r="H645" i="11"/>
  <c r="G645" i="11"/>
  <c r="F645" i="11"/>
  <c r="E645" i="11"/>
  <c r="D645" i="11"/>
  <c r="C645" i="11"/>
  <c r="B645" i="11"/>
  <c r="Q644" i="11"/>
  <c r="P644" i="11"/>
  <c r="O644" i="11"/>
  <c r="N644" i="11"/>
  <c r="M644" i="11"/>
  <c r="L644" i="11"/>
  <c r="K644" i="11"/>
  <c r="J644" i="11"/>
  <c r="I644" i="11"/>
  <c r="H644" i="11"/>
  <c r="G644" i="11"/>
  <c r="F644" i="11"/>
  <c r="E644" i="11"/>
  <c r="D644" i="11"/>
  <c r="C644" i="11"/>
  <c r="B644" i="11"/>
  <c r="Q643" i="11"/>
  <c r="P643" i="11"/>
  <c r="O643" i="11"/>
  <c r="N643" i="11"/>
  <c r="M643" i="11"/>
  <c r="L643" i="11"/>
  <c r="K643" i="11"/>
  <c r="J643" i="11"/>
  <c r="I643" i="11"/>
  <c r="H643" i="11"/>
  <c r="G643" i="11"/>
  <c r="F643" i="11"/>
  <c r="E643" i="11"/>
  <c r="D643" i="11"/>
  <c r="C643" i="11"/>
  <c r="B643" i="11"/>
  <c r="Q642" i="11"/>
  <c r="P642" i="11"/>
  <c r="O642" i="11"/>
  <c r="N642" i="11"/>
  <c r="M642" i="11"/>
  <c r="L642" i="11"/>
  <c r="K642" i="11"/>
  <c r="J642" i="11"/>
  <c r="I642" i="11"/>
  <c r="H642" i="11"/>
  <c r="G642" i="11"/>
  <c r="F642" i="11"/>
  <c r="E642" i="11"/>
  <c r="D642" i="11"/>
  <c r="C642" i="11"/>
  <c r="B642" i="11"/>
  <c r="Q641" i="11"/>
  <c r="P641" i="11"/>
  <c r="O641" i="11"/>
  <c r="N641" i="11"/>
  <c r="M641" i="11"/>
  <c r="L641" i="11"/>
  <c r="K641" i="11"/>
  <c r="J641" i="11"/>
  <c r="I641" i="11"/>
  <c r="H641" i="11"/>
  <c r="G641" i="11"/>
  <c r="F641" i="11"/>
  <c r="E641" i="11"/>
  <c r="D641" i="11"/>
  <c r="C641" i="11"/>
  <c r="B641" i="11"/>
  <c r="Q640" i="11"/>
  <c r="P640" i="11"/>
  <c r="O640" i="11"/>
  <c r="N640" i="11"/>
  <c r="M640" i="11"/>
  <c r="L640" i="11"/>
  <c r="K640" i="11"/>
  <c r="J640" i="11"/>
  <c r="I640" i="11"/>
  <c r="H640" i="11"/>
  <c r="G640" i="11"/>
  <c r="F640" i="11"/>
  <c r="E640" i="11"/>
  <c r="D640" i="11"/>
  <c r="C640" i="11"/>
  <c r="B640" i="11"/>
  <c r="Q639" i="11"/>
  <c r="P639" i="11"/>
  <c r="O639" i="11"/>
  <c r="N639" i="11"/>
  <c r="M639" i="11"/>
  <c r="L639" i="11"/>
  <c r="K639" i="11"/>
  <c r="J639" i="11"/>
  <c r="I639" i="11"/>
  <c r="H639" i="11"/>
  <c r="G639" i="11"/>
  <c r="F639" i="11"/>
  <c r="E639" i="11"/>
  <c r="D639" i="11"/>
  <c r="C639" i="11"/>
  <c r="B639" i="11"/>
  <c r="Q638" i="11"/>
  <c r="P638" i="11"/>
  <c r="O638" i="11"/>
  <c r="N638" i="11"/>
  <c r="M638" i="11"/>
  <c r="L638" i="11"/>
  <c r="K638" i="11"/>
  <c r="J638" i="11"/>
  <c r="I638" i="11"/>
  <c r="H638" i="11"/>
  <c r="G638" i="11"/>
  <c r="F638" i="11"/>
  <c r="E638" i="11"/>
  <c r="D638" i="11"/>
  <c r="C638" i="11"/>
  <c r="B638" i="11"/>
  <c r="Q637" i="11"/>
  <c r="P637" i="11"/>
  <c r="O637" i="11"/>
  <c r="N637" i="11"/>
  <c r="M637" i="11"/>
  <c r="L637" i="11"/>
  <c r="K637" i="11"/>
  <c r="J637" i="11"/>
  <c r="I637" i="11"/>
  <c r="H637" i="11"/>
  <c r="G637" i="11"/>
  <c r="F637" i="11"/>
  <c r="E637" i="11"/>
  <c r="D637" i="11"/>
  <c r="C637" i="11"/>
  <c r="B637" i="11"/>
  <c r="Q636" i="11"/>
  <c r="P636" i="11"/>
  <c r="O636" i="11"/>
  <c r="N636" i="11"/>
  <c r="M636" i="11"/>
  <c r="L636" i="11"/>
  <c r="K636" i="11"/>
  <c r="J636" i="11"/>
  <c r="I636" i="11"/>
  <c r="H636" i="11"/>
  <c r="G636" i="11"/>
  <c r="F636" i="11"/>
  <c r="E636" i="11"/>
  <c r="D636" i="11"/>
  <c r="C636" i="11"/>
  <c r="B636" i="11"/>
  <c r="Q635" i="11"/>
  <c r="P635" i="11"/>
  <c r="O635" i="11"/>
  <c r="N635" i="11"/>
  <c r="M635" i="11"/>
  <c r="L635" i="11"/>
  <c r="K635" i="11"/>
  <c r="J635" i="11"/>
  <c r="I635" i="11"/>
  <c r="H635" i="11"/>
  <c r="G635" i="11"/>
  <c r="F635" i="11"/>
  <c r="E635" i="11"/>
  <c r="D635" i="11"/>
  <c r="C635" i="11"/>
  <c r="B635" i="11"/>
  <c r="Q634" i="11"/>
  <c r="P634" i="11"/>
  <c r="O634" i="11"/>
  <c r="N634" i="11"/>
  <c r="M634" i="11"/>
  <c r="L634" i="11"/>
  <c r="K634" i="11"/>
  <c r="J634" i="11"/>
  <c r="I634" i="11"/>
  <c r="H634" i="11"/>
  <c r="G634" i="11"/>
  <c r="F634" i="11"/>
  <c r="E634" i="11"/>
  <c r="D634" i="11"/>
  <c r="C634" i="11"/>
  <c r="B634" i="11"/>
  <c r="Q633" i="11"/>
  <c r="P633" i="11"/>
  <c r="O633" i="11"/>
  <c r="N633" i="11"/>
  <c r="M633" i="11"/>
  <c r="L633" i="11"/>
  <c r="K633" i="11"/>
  <c r="J633" i="11"/>
  <c r="I633" i="11"/>
  <c r="H633" i="11"/>
  <c r="G633" i="11"/>
  <c r="F633" i="11"/>
  <c r="E633" i="11"/>
  <c r="D633" i="11"/>
  <c r="C633" i="11"/>
  <c r="B633" i="11"/>
  <c r="Q632" i="11"/>
  <c r="P632" i="11"/>
  <c r="O632" i="11"/>
  <c r="N632" i="11"/>
  <c r="M632" i="11"/>
  <c r="L632" i="11"/>
  <c r="K632" i="11"/>
  <c r="J632" i="11"/>
  <c r="I632" i="11"/>
  <c r="H632" i="11"/>
  <c r="G632" i="11"/>
  <c r="F632" i="11"/>
  <c r="E632" i="11"/>
  <c r="D632" i="11"/>
  <c r="C632" i="11"/>
  <c r="B632" i="11"/>
  <c r="Q631" i="11"/>
  <c r="P631" i="11"/>
  <c r="O631" i="11"/>
  <c r="N631" i="11"/>
  <c r="M631" i="11"/>
  <c r="L631" i="11"/>
  <c r="K631" i="11"/>
  <c r="J631" i="11"/>
  <c r="I631" i="11"/>
  <c r="H631" i="11"/>
  <c r="G631" i="11"/>
  <c r="F631" i="11"/>
  <c r="E631" i="11"/>
  <c r="D631" i="11"/>
  <c r="C631" i="11"/>
  <c r="B631" i="11"/>
  <c r="Q630" i="11"/>
  <c r="P630" i="11"/>
  <c r="O630" i="11"/>
  <c r="N630" i="11"/>
  <c r="M630" i="11"/>
  <c r="L630" i="11"/>
  <c r="K630" i="11"/>
  <c r="J630" i="11"/>
  <c r="I630" i="11"/>
  <c r="H630" i="11"/>
  <c r="G630" i="11"/>
  <c r="F630" i="11"/>
  <c r="E630" i="11"/>
  <c r="D630" i="11"/>
  <c r="C630" i="11"/>
  <c r="B630" i="11"/>
  <c r="Q629" i="11"/>
  <c r="P629" i="11"/>
  <c r="O629" i="11"/>
  <c r="N629" i="11"/>
  <c r="M629" i="11"/>
  <c r="L629" i="11"/>
  <c r="K629" i="11"/>
  <c r="J629" i="11"/>
  <c r="I629" i="11"/>
  <c r="H629" i="11"/>
  <c r="G629" i="11"/>
  <c r="F629" i="11"/>
  <c r="E629" i="11"/>
  <c r="D629" i="11"/>
  <c r="C629" i="11"/>
  <c r="B629" i="11"/>
  <c r="Q628" i="11"/>
  <c r="P628" i="11"/>
  <c r="O628" i="11"/>
  <c r="N628" i="11"/>
  <c r="M628" i="11"/>
  <c r="L628" i="11"/>
  <c r="K628" i="11"/>
  <c r="J628" i="11"/>
  <c r="I628" i="11"/>
  <c r="H628" i="11"/>
  <c r="G628" i="11"/>
  <c r="F628" i="11"/>
  <c r="E628" i="11"/>
  <c r="D628" i="11"/>
  <c r="C628" i="11"/>
  <c r="B628" i="11"/>
  <c r="Q627" i="11"/>
  <c r="P627" i="11"/>
  <c r="O627" i="11"/>
  <c r="N627" i="11"/>
  <c r="M627" i="11"/>
  <c r="L627" i="11"/>
  <c r="K627" i="11"/>
  <c r="J627" i="11"/>
  <c r="I627" i="11"/>
  <c r="H627" i="11"/>
  <c r="G627" i="11"/>
  <c r="F627" i="11"/>
  <c r="E627" i="11"/>
  <c r="D627" i="11"/>
  <c r="C627" i="11"/>
  <c r="B627" i="11"/>
  <c r="Q626" i="11"/>
  <c r="P626" i="11"/>
  <c r="O626" i="11"/>
  <c r="N626" i="11"/>
  <c r="M626" i="11"/>
  <c r="L626" i="11"/>
  <c r="K626" i="11"/>
  <c r="J626" i="11"/>
  <c r="I626" i="11"/>
  <c r="H626" i="11"/>
  <c r="G626" i="11"/>
  <c r="F626" i="11"/>
  <c r="E626" i="11"/>
  <c r="D626" i="11"/>
  <c r="C626" i="11"/>
  <c r="B626" i="11"/>
  <c r="Q625" i="11"/>
  <c r="P625" i="11"/>
  <c r="O625" i="11"/>
  <c r="N625" i="11"/>
  <c r="M625" i="11"/>
  <c r="L625" i="11"/>
  <c r="K625" i="11"/>
  <c r="J625" i="11"/>
  <c r="I625" i="11"/>
  <c r="H625" i="11"/>
  <c r="G625" i="11"/>
  <c r="F625" i="11"/>
  <c r="E625" i="11"/>
  <c r="D625" i="11"/>
  <c r="C625" i="11"/>
  <c r="B625" i="11"/>
  <c r="Q624" i="11"/>
  <c r="P624" i="11"/>
  <c r="O624" i="11"/>
  <c r="N624" i="11"/>
  <c r="M624" i="11"/>
  <c r="L624" i="11"/>
  <c r="K624" i="11"/>
  <c r="J624" i="11"/>
  <c r="I624" i="11"/>
  <c r="H624" i="11"/>
  <c r="G624" i="11"/>
  <c r="F624" i="11"/>
  <c r="E624" i="11"/>
  <c r="D624" i="11"/>
  <c r="C624" i="11"/>
  <c r="B624" i="11"/>
  <c r="Q623" i="11"/>
  <c r="P623" i="11"/>
  <c r="O623" i="11"/>
  <c r="N623" i="11"/>
  <c r="M623" i="11"/>
  <c r="L623" i="11"/>
  <c r="K623" i="11"/>
  <c r="J623" i="11"/>
  <c r="I623" i="11"/>
  <c r="H623" i="11"/>
  <c r="G623" i="11"/>
  <c r="F623" i="11"/>
  <c r="E623" i="11"/>
  <c r="D623" i="11"/>
  <c r="C623" i="11"/>
  <c r="B623" i="11"/>
  <c r="Q622" i="11"/>
  <c r="P622" i="11"/>
  <c r="O622" i="11"/>
  <c r="N622" i="11"/>
  <c r="M622" i="11"/>
  <c r="L622" i="11"/>
  <c r="K622" i="11"/>
  <c r="J622" i="11"/>
  <c r="I622" i="11"/>
  <c r="H622" i="11"/>
  <c r="G622" i="11"/>
  <c r="F622" i="11"/>
  <c r="E622" i="11"/>
  <c r="D622" i="11"/>
  <c r="C622" i="11"/>
  <c r="B622" i="11"/>
  <c r="Q621" i="11"/>
  <c r="P621" i="11"/>
  <c r="O621" i="11"/>
  <c r="N621" i="11"/>
  <c r="M621" i="11"/>
  <c r="L621" i="11"/>
  <c r="K621" i="11"/>
  <c r="J621" i="11"/>
  <c r="I621" i="11"/>
  <c r="H621" i="11"/>
  <c r="G621" i="11"/>
  <c r="F621" i="11"/>
  <c r="E621" i="11"/>
  <c r="D621" i="11"/>
  <c r="C621" i="11"/>
  <c r="B621" i="11"/>
  <c r="Q620" i="11"/>
  <c r="P620" i="11"/>
  <c r="O620" i="11"/>
  <c r="N620" i="11"/>
  <c r="M620" i="11"/>
  <c r="L620" i="11"/>
  <c r="K620" i="11"/>
  <c r="J620" i="11"/>
  <c r="I620" i="11"/>
  <c r="H620" i="11"/>
  <c r="G620" i="11"/>
  <c r="F620" i="11"/>
  <c r="E620" i="11"/>
  <c r="D620" i="11"/>
  <c r="C620" i="11"/>
  <c r="B620" i="11"/>
  <c r="Q619" i="11"/>
  <c r="P619" i="11"/>
  <c r="O619" i="11"/>
  <c r="N619" i="11"/>
  <c r="M619" i="11"/>
  <c r="L619" i="11"/>
  <c r="K619" i="11"/>
  <c r="J619" i="11"/>
  <c r="I619" i="11"/>
  <c r="H619" i="11"/>
  <c r="G619" i="11"/>
  <c r="F619" i="11"/>
  <c r="E619" i="11"/>
  <c r="D619" i="11"/>
  <c r="C619" i="11"/>
  <c r="B619" i="11"/>
  <c r="Q618" i="11"/>
  <c r="P618" i="11"/>
  <c r="O618" i="11"/>
  <c r="N618" i="11"/>
  <c r="M618" i="11"/>
  <c r="L618" i="11"/>
  <c r="K618" i="11"/>
  <c r="J618" i="11"/>
  <c r="I618" i="11"/>
  <c r="H618" i="11"/>
  <c r="G618" i="11"/>
  <c r="F618" i="11"/>
  <c r="E618" i="11"/>
  <c r="D618" i="11"/>
  <c r="C618" i="11"/>
  <c r="B618" i="11"/>
  <c r="Q617" i="11"/>
  <c r="P617" i="11"/>
  <c r="O617" i="11"/>
  <c r="N617" i="11"/>
  <c r="M617" i="11"/>
  <c r="L617" i="11"/>
  <c r="K617" i="11"/>
  <c r="J617" i="11"/>
  <c r="I617" i="11"/>
  <c r="H617" i="11"/>
  <c r="G617" i="11"/>
  <c r="F617" i="11"/>
  <c r="E617" i="11"/>
  <c r="D617" i="11"/>
  <c r="C617" i="11"/>
  <c r="B617" i="11"/>
  <c r="Q616" i="11"/>
  <c r="P616" i="11"/>
  <c r="O616" i="11"/>
  <c r="N616" i="11"/>
  <c r="M616" i="11"/>
  <c r="L616" i="11"/>
  <c r="K616" i="11"/>
  <c r="J616" i="11"/>
  <c r="I616" i="11"/>
  <c r="H616" i="11"/>
  <c r="G616" i="11"/>
  <c r="F616" i="11"/>
  <c r="E616" i="11"/>
  <c r="D616" i="11"/>
  <c r="C616" i="11"/>
  <c r="B616" i="11"/>
  <c r="Q615" i="11"/>
  <c r="P615" i="11"/>
  <c r="O615" i="11"/>
  <c r="N615" i="11"/>
  <c r="M615" i="11"/>
  <c r="L615" i="11"/>
  <c r="K615" i="11"/>
  <c r="J615" i="11"/>
  <c r="I615" i="11"/>
  <c r="H615" i="11"/>
  <c r="G615" i="11"/>
  <c r="F615" i="11"/>
  <c r="E615" i="11"/>
  <c r="D615" i="11"/>
  <c r="C615" i="11"/>
  <c r="B615" i="11"/>
  <c r="Q614" i="11"/>
  <c r="P614" i="11"/>
  <c r="O614" i="11"/>
  <c r="N614" i="11"/>
  <c r="M614" i="11"/>
  <c r="L614" i="11"/>
  <c r="K614" i="11"/>
  <c r="J614" i="11"/>
  <c r="I614" i="11"/>
  <c r="H614" i="11"/>
  <c r="G614" i="11"/>
  <c r="F614" i="11"/>
  <c r="E614" i="11"/>
  <c r="D614" i="11"/>
  <c r="C614" i="11"/>
  <c r="B614" i="11"/>
  <c r="Q613" i="11"/>
  <c r="P613" i="11"/>
  <c r="O613" i="11"/>
  <c r="N613" i="11"/>
  <c r="M613" i="11"/>
  <c r="L613" i="11"/>
  <c r="K613" i="11"/>
  <c r="J613" i="11"/>
  <c r="I613" i="11"/>
  <c r="H613" i="11"/>
  <c r="G613" i="11"/>
  <c r="F613" i="11"/>
  <c r="E613" i="11"/>
  <c r="D613" i="11"/>
  <c r="C613" i="11"/>
  <c r="B613" i="11"/>
  <c r="Q612" i="11"/>
  <c r="P612" i="11"/>
  <c r="O612" i="11"/>
  <c r="N612" i="11"/>
  <c r="M612" i="11"/>
  <c r="L612" i="11"/>
  <c r="K612" i="11"/>
  <c r="J612" i="11"/>
  <c r="I612" i="11"/>
  <c r="H612" i="11"/>
  <c r="G612" i="11"/>
  <c r="F612" i="11"/>
  <c r="E612" i="11"/>
  <c r="D612" i="11"/>
  <c r="C612" i="11"/>
  <c r="B612" i="11"/>
  <c r="Q611" i="11"/>
  <c r="P611" i="11"/>
  <c r="O611" i="11"/>
  <c r="N611" i="11"/>
  <c r="M611" i="11"/>
  <c r="L611" i="11"/>
  <c r="K611" i="11"/>
  <c r="J611" i="11"/>
  <c r="I611" i="11"/>
  <c r="H611" i="11"/>
  <c r="G611" i="11"/>
  <c r="F611" i="11"/>
  <c r="E611" i="11"/>
  <c r="D611" i="11"/>
  <c r="C611" i="11"/>
  <c r="B611" i="11"/>
  <c r="Q610" i="11"/>
  <c r="P610" i="11"/>
  <c r="O610" i="11"/>
  <c r="N610" i="11"/>
  <c r="M610" i="11"/>
  <c r="L610" i="11"/>
  <c r="K610" i="11"/>
  <c r="J610" i="11"/>
  <c r="I610" i="11"/>
  <c r="H610" i="11"/>
  <c r="G610" i="11"/>
  <c r="F610" i="11"/>
  <c r="E610" i="11"/>
  <c r="D610" i="11"/>
  <c r="C610" i="11"/>
  <c r="B610" i="11"/>
  <c r="Q609" i="11"/>
  <c r="P609" i="11"/>
  <c r="O609" i="11"/>
  <c r="N609" i="11"/>
  <c r="M609" i="11"/>
  <c r="L609" i="11"/>
  <c r="K609" i="11"/>
  <c r="J609" i="11"/>
  <c r="I609" i="11"/>
  <c r="H609" i="11"/>
  <c r="G609" i="11"/>
  <c r="F609" i="11"/>
  <c r="E609" i="11"/>
  <c r="D609" i="11"/>
  <c r="C609" i="11"/>
  <c r="B609" i="11"/>
  <c r="Q608" i="11"/>
  <c r="P608" i="11"/>
  <c r="O608" i="11"/>
  <c r="N608" i="11"/>
  <c r="M608" i="11"/>
  <c r="L608" i="11"/>
  <c r="K608" i="11"/>
  <c r="J608" i="11"/>
  <c r="I608" i="11"/>
  <c r="H608" i="11"/>
  <c r="G608" i="11"/>
  <c r="F608" i="11"/>
  <c r="E608" i="11"/>
  <c r="D608" i="11"/>
  <c r="C608" i="11"/>
  <c r="B608" i="11"/>
  <c r="Q607" i="11"/>
  <c r="P607" i="11"/>
  <c r="O607" i="11"/>
  <c r="N607" i="11"/>
  <c r="M607" i="11"/>
  <c r="L607" i="11"/>
  <c r="K607" i="11"/>
  <c r="J607" i="11"/>
  <c r="I607" i="11"/>
  <c r="H607" i="11"/>
  <c r="G607" i="11"/>
  <c r="F607" i="11"/>
  <c r="E607" i="11"/>
  <c r="D607" i="11"/>
  <c r="C607" i="11"/>
  <c r="B607" i="11"/>
  <c r="Q606" i="11"/>
  <c r="P606" i="11"/>
  <c r="O606" i="11"/>
  <c r="N606" i="11"/>
  <c r="M606" i="11"/>
  <c r="L606" i="11"/>
  <c r="K606" i="11"/>
  <c r="J606" i="11"/>
  <c r="I606" i="11"/>
  <c r="H606" i="11"/>
  <c r="G606" i="11"/>
  <c r="F606" i="11"/>
  <c r="E606" i="11"/>
  <c r="D606" i="11"/>
  <c r="C606" i="11"/>
  <c r="B606" i="11"/>
  <c r="Q605" i="11"/>
  <c r="P605" i="11"/>
  <c r="O605" i="11"/>
  <c r="N605" i="11"/>
  <c r="M605" i="11"/>
  <c r="L605" i="11"/>
  <c r="K605" i="11"/>
  <c r="J605" i="11"/>
  <c r="I605" i="11"/>
  <c r="H605" i="11"/>
  <c r="G605" i="11"/>
  <c r="F605" i="11"/>
  <c r="E605" i="11"/>
  <c r="D605" i="11"/>
  <c r="C605" i="11"/>
  <c r="B605" i="11"/>
  <c r="Q604" i="11"/>
  <c r="P604" i="11"/>
  <c r="O604" i="11"/>
  <c r="N604" i="11"/>
  <c r="M604" i="11"/>
  <c r="L604" i="11"/>
  <c r="K604" i="11"/>
  <c r="J604" i="11"/>
  <c r="I604" i="11"/>
  <c r="H604" i="11"/>
  <c r="G604" i="11"/>
  <c r="F604" i="11"/>
  <c r="E604" i="11"/>
  <c r="D604" i="11"/>
  <c r="C604" i="11"/>
  <c r="B604" i="11"/>
  <c r="Q603" i="11"/>
  <c r="P603" i="11"/>
  <c r="O603" i="11"/>
  <c r="N603" i="11"/>
  <c r="M603" i="11"/>
  <c r="L603" i="11"/>
  <c r="K603" i="11"/>
  <c r="J603" i="11"/>
  <c r="I603" i="11"/>
  <c r="H603" i="11"/>
  <c r="G603" i="11"/>
  <c r="F603" i="11"/>
  <c r="E603" i="11"/>
  <c r="D603" i="11"/>
  <c r="C603" i="11"/>
  <c r="B603" i="11"/>
  <c r="Q602" i="11"/>
  <c r="P602" i="11"/>
  <c r="O602" i="11"/>
  <c r="N602" i="11"/>
  <c r="M602" i="11"/>
  <c r="L602" i="11"/>
  <c r="K602" i="11"/>
  <c r="J602" i="11"/>
  <c r="I602" i="11"/>
  <c r="H602" i="11"/>
  <c r="G602" i="11"/>
  <c r="F602" i="11"/>
  <c r="E602" i="11"/>
  <c r="D602" i="11"/>
  <c r="C602" i="11"/>
  <c r="B602" i="11"/>
  <c r="Q601" i="11"/>
  <c r="P601" i="11"/>
  <c r="O601" i="11"/>
  <c r="N601" i="11"/>
  <c r="M601" i="11"/>
  <c r="L601" i="11"/>
  <c r="K601" i="11"/>
  <c r="J601" i="11"/>
  <c r="I601" i="11"/>
  <c r="H601" i="11"/>
  <c r="G601" i="11"/>
  <c r="F601" i="11"/>
  <c r="E601" i="11"/>
  <c r="D601" i="11"/>
  <c r="C601" i="11"/>
  <c r="B601" i="11"/>
  <c r="Q600" i="11"/>
  <c r="P600" i="11"/>
  <c r="O600" i="11"/>
  <c r="N600" i="11"/>
  <c r="M600" i="11"/>
  <c r="L600" i="11"/>
  <c r="K600" i="11"/>
  <c r="J600" i="11"/>
  <c r="I600" i="11"/>
  <c r="H600" i="11"/>
  <c r="G600" i="11"/>
  <c r="F600" i="11"/>
  <c r="E600" i="11"/>
  <c r="D600" i="11"/>
  <c r="C600" i="11"/>
  <c r="B600" i="11"/>
  <c r="Q599" i="11"/>
  <c r="P599" i="11"/>
  <c r="O599" i="11"/>
  <c r="N599" i="11"/>
  <c r="M599" i="11"/>
  <c r="L599" i="11"/>
  <c r="K599" i="11"/>
  <c r="J599" i="11"/>
  <c r="I599" i="11"/>
  <c r="H599" i="11"/>
  <c r="G599" i="11"/>
  <c r="F599" i="11"/>
  <c r="E599" i="11"/>
  <c r="D599" i="11"/>
  <c r="C599" i="11"/>
  <c r="B599" i="11"/>
  <c r="Q598" i="11"/>
  <c r="P598" i="11"/>
  <c r="O598" i="11"/>
  <c r="N598" i="11"/>
  <c r="M598" i="11"/>
  <c r="L598" i="11"/>
  <c r="K598" i="11"/>
  <c r="J598" i="11"/>
  <c r="I598" i="11"/>
  <c r="H598" i="11"/>
  <c r="G598" i="11"/>
  <c r="F598" i="11"/>
  <c r="E598" i="11"/>
  <c r="D598" i="11"/>
  <c r="C598" i="11"/>
  <c r="B598" i="11"/>
  <c r="Q597" i="11"/>
  <c r="P597" i="11"/>
  <c r="O597" i="11"/>
  <c r="N597" i="11"/>
  <c r="M597" i="11"/>
  <c r="L597" i="11"/>
  <c r="K597" i="11"/>
  <c r="J597" i="11"/>
  <c r="I597" i="11"/>
  <c r="H597" i="11"/>
  <c r="G597" i="11"/>
  <c r="F597" i="11"/>
  <c r="E597" i="11"/>
  <c r="D597" i="11"/>
  <c r="C597" i="11"/>
  <c r="B597" i="11"/>
  <c r="Q596" i="11"/>
  <c r="P596" i="11"/>
  <c r="O596" i="11"/>
  <c r="N596" i="11"/>
  <c r="M596" i="11"/>
  <c r="L596" i="11"/>
  <c r="K596" i="11"/>
  <c r="J596" i="11"/>
  <c r="I596" i="11"/>
  <c r="H596" i="11"/>
  <c r="G596" i="11"/>
  <c r="F596" i="11"/>
  <c r="E596" i="11"/>
  <c r="D596" i="11"/>
  <c r="C596" i="11"/>
  <c r="B596" i="11"/>
  <c r="Q595" i="11"/>
  <c r="P595" i="11"/>
  <c r="O595" i="11"/>
  <c r="N595" i="11"/>
  <c r="M595" i="11"/>
  <c r="L595" i="11"/>
  <c r="K595" i="11"/>
  <c r="J595" i="11"/>
  <c r="I595" i="11"/>
  <c r="H595" i="11"/>
  <c r="G595" i="11"/>
  <c r="F595" i="11"/>
  <c r="E595" i="11"/>
  <c r="D595" i="11"/>
  <c r="C595" i="11"/>
  <c r="B595" i="11"/>
  <c r="Q594" i="11"/>
  <c r="P594" i="11"/>
  <c r="O594" i="11"/>
  <c r="N594" i="11"/>
  <c r="M594" i="11"/>
  <c r="L594" i="11"/>
  <c r="K594" i="11"/>
  <c r="J594" i="11"/>
  <c r="I594" i="11"/>
  <c r="H594" i="11"/>
  <c r="G594" i="11"/>
  <c r="F594" i="11"/>
  <c r="E594" i="11"/>
  <c r="D594" i="11"/>
  <c r="C594" i="11"/>
  <c r="B594" i="11"/>
  <c r="Q593" i="11"/>
  <c r="P593" i="11"/>
  <c r="O593" i="11"/>
  <c r="N593" i="11"/>
  <c r="M593" i="11"/>
  <c r="L593" i="11"/>
  <c r="K593" i="11"/>
  <c r="J593" i="11"/>
  <c r="I593" i="11"/>
  <c r="H593" i="11"/>
  <c r="G593" i="11"/>
  <c r="F593" i="11"/>
  <c r="E593" i="11"/>
  <c r="D593" i="11"/>
  <c r="C593" i="11"/>
  <c r="B593" i="11"/>
  <c r="Q592" i="11"/>
  <c r="P592" i="11"/>
  <c r="O592" i="11"/>
  <c r="N592" i="11"/>
  <c r="M592" i="11"/>
  <c r="L592" i="11"/>
  <c r="K592" i="11"/>
  <c r="J592" i="11"/>
  <c r="I592" i="11"/>
  <c r="H592" i="11"/>
  <c r="G592" i="11"/>
  <c r="F592" i="11"/>
  <c r="E592" i="11"/>
  <c r="D592" i="11"/>
  <c r="C592" i="11"/>
  <c r="B592" i="11"/>
  <c r="Q591" i="11"/>
  <c r="P591" i="11"/>
  <c r="O591" i="11"/>
  <c r="N591" i="11"/>
  <c r="M591" i="11"/>
  <c r="L591" i="11"/>
  <c r="K591" i="11"/>
  <c r="J591" i="11"/>
  <c r="I591" i="11"/>
  <c r="H591" i="11"/>
  <c r="G591" i="11"/>
  <c r="F591" i="11"/>
  <c r="E591" i="11"/>
  <c r="D591" i="11"/>
  <c r="C591" i="11"/>
  <c r="B591" i="11"/>
  <c r="Q590" i="11"/>
  <c r="P590" i="11"/>
  <c r="O590" i="11"/>
  <c r="N590" i="11"/>
  <c r="M590" i="11"/>
  <c r="L590" i="11"/>
  <c r="K590" i="11"/>
  <c r="J590" i="11"/>
  <c r="I590" i="11"/>
  <c r="H590" i="11"/>
  <c r="G590" i="11"/>
  <c r="F590" i="11"/>
  <c r="E590" i="11"/>
  <c r="D590" i="11"/>
  <c r="C590" i="11"/>
  <c r="B590" i="11"/>
  <c r="Q589" i="11"/>
  <c r="P589" i="11"/>
  <c r="O589" i="11"/>
  <c r="N589" i="11"/>
  <c r="M589" i="11"/>
  <c r="L589" i="11"/>
  <c r="K589" i="11"/>
  <c r="J589" i="11"/>
  <c r="I589" i="11"/>
  <c r="H589" i="11"/>
  <c r="G589" i="11"/>
  <c r="F589" i="11"/>
  <c r="E589" i="11"/>
  <c r="D589" i="11"/>
  <c r="C589" i="11"/>
  <c r="B589" i="11"/>
  <c r="Q588" i="11"/>
  <c r="P588" i="11"/>
  <c r="O588" i="11"/>
  <c r="N588" i="11"/>
  <c r="M588" i="11"/>
  <c r="L588" i="11"/>
  <c r="K588" i="11"/>
  <c r="J588" i="11"/>
  <c r="I588" i="11"/>
  <c r="H588" i="11"/>
  <c r="G588" i="11"/>
  <c r="F588" i="11"/>
  <c r="E588" i="11"/>
  <c r="D588" i="11"/>
  <c r="C588" i="11"/>
  <c r="B588" i="11"/>
  <c r="Q587" i="11"/>
  <c r="P587" i="11"/>
  <c r="O587" i="11"/>
  <c r="N587" i="11"/>
  <c r="M587" i="11"/>
  <c r="L587" i="11"/>
  <c r="K587" i="11"/>
  <c r="J587" i="11"/>
  <c r="I587" i="11"/>
  <c r="H587" i="11"/>
  <c r="G587" i="11"/>
  <c r="F587" i="11"/>
  <c r="E587" i="11"/>
  <c r="D587" i="11"/>
  <c r="C587" i="11"/>
  <c r="B587" i="11"/>
  <c r="Q586" i="11"/>
  <c r="P586" i="11"/>
  <c r="O586" i="11"/>
  <c r="N586" i="11"/>
  <c r="M586" i="11"/>
  <c r="L586" i="11"/>
  <c r="K586" i="11"/>
  <c r="J586" i="11"/>
  <c r="I586" i="11"/>
  <c r="H586" i="11"/>
  <c r="G586" i="11"/>
  <c r="F586" i="11"/>
  <c r="E586" i="11"/>
  <c r="D586" i="11"/>
  <c r="C586" i="11"/>
  <c r="B586" i="11"/>
  <c r="Q585" i="11"/>
  <c r="P585" i="11"/>
  <c r="O585" i="11"/>
  <c r="N585" i="11"/>
  <c r="M585" i="11"/>
  <c r="L585" i="11"/>
  <c r="K585" i="11"/>
  <c r="J585" i="11"/>
  <c r="I585" i="11"/>
  <c r="H585" i="11"/>
  <c r="G585" i="11"/>
  <c r="F585" i="11"/>
  <c r="E585" i="11"/>
  <c r="D585" i="11"/>
  <c r="C585" i="11"/>
  <c r="B585" i="11"/>
  <c r="Q584" i="11"/>
  <c r="P584" i="11"/>
  <c r="O584" i="11"/>
  <c r="N584" i="11"/>
  <c r="M584" i="11"/>
  <c r="L584" i="11"/>
  <c r="K584" i="11"/>
  <c r="J584" i="11"/>
  <c r="I584" i="11"/>
  <c r="H584" i="11"/>
  <c r="G584" i="11"/>
  <c r="F584" i="11"/>
  <c r="E584" i="11"/>
  <c r="D584" i="11"/>
  <c r="C584" i="11"/>
  <c r="B584" i="11"/>
  <c r="Q583" i="11"/>
  <c r="P583" i="11"/>
  <c r="O583" i="11"/>
  <c r="N583" i="11"/>
  <c r="M583" i="11"/>
  <c r="L583" i="11"/>
  <c r="K583" i="11"/>
  <c r="J583" i="11"/>
  <c r="I583" i="11"/>
  <c r="H583" i="11"/>
  <c r="G583" i="11"/>
  <c r="F583" i="11"/>
  <c r="E583" i="11"/>
  <c r="D583" i="11"/>
  <c r="C583" i="11"/>
  <c r="B583" i="11"/>
  <c r="Q582" i="11"/>
  <c r="P582" i="11"/>
  <c r="O582" i="11"/>
  <c r="N582" i="11"/>
  <c r="M582" i="11"/>
  <c r="L582" i="11"/>
  <c r="K582" i="11"/>
  <c r="J582" i="11"/>
  <c r="I582" i="11"/>
  <c r="H582" i="11"/>
  <c r="G582" i="11"/>
  <c r="F582" i="11"/>
  <c r="E582" i="11"/>
  <c r="D582" i="11"/>
  <c r="C582" i="11"/>
  <c r="B582" i="11"/>
  <c r="Q581" i="11"/>
  <c r="P581" i="11"/>
  <c r="O581" i="11"/>
  <c r="N581" i="11"/>
  <c r="M581" i="11"/>
  <c r="L581" i="11"/>
  <c r="K581" i="11"/>
  <c r="J581" i="11"/>
  <c r="I581" i="11"/>
  <c r="H581" i="11"/>
  <c r="G581" i="11"/>
  <c r="F581" i="11"/>
  <c r="E581" i="11"/>
  <c r="D581" i="11"/>
  <c r="C581" i="11"/>
  <c r="B581" i="11"/>
  <c r="Q580" i="11"/>
  <c r="P580" i="11"/>
  <c r="O580" i="11"/>
  <c r="N580" i="11"/>
  <c r="M580" i="11"/>
  <c r="L580" i="11"/>
  <c r="K580" i="11"/>
  <c r="J580" i="11"/>
  <c r="I580" i="11"/>
  <c r="H580" i="11"/>
  <c r="G580" i="11"/>
  <c r="F580" i="11"/>
  <c r="E580" i="11"/>
  <c r="D580" i="11"/>
  <c r="C580" i="11"/>
  <c r="B580" i="11"/>
  <c r="Q579" i="11"/>
  <c r="P579" i="11"/>
  <c r="O579" i="11"/>
  <c r="N579" i="11"/>
  <c r="M579" i="11"/>
  <c r="L579" i="11"/>
  <c r="K579" i="11"/>
  <c r="J579" i="11"/>
  <c r="I579" i="11"/>
  <c r="H579" i="11"/>
  <c r="G579" i="11"/>
  <c r="F579" i="11"/>
  <c r="E579" i="11"/>
  <c r="D579" i="11"/>
  <c r="C579" i="11"/>
  <c r="B579" i="11"/>
  <c r="Q578" i="11"/>
  <c r="P578" i="11"/>
  <c r="O578" i="11"/>
  <c r="N578" i="11"/>
  <c r="M578" i="11"/>
  <c r="L578" i="11"/>
  <c r="K578" i="11"/>
  <c r="J578" i="11"/>
  <c r="I578" i="11"/>
  <c r="H578" i="11"/>
  <c r="G578" i="11"/>
  <c r="F578" i="11"/>
  <c r="E578" i="11"/>
  <c r="D578" i="11"/>
  <c r="C578" i="11"/>
  <c r="B578" i="11"/>
  <c r="Q577" i="11"/>
  <c r="P577" i="11"/>
  <c r="O577" i="11"/>
  <c r="N577" i="11"/>
  <c r="M577" i="11"/>
  <c r="L577" i="11"/>
  <c r="K577" i="11"/>
  <c r="J577" i="11"/>
  <c r="I577" i="11"/>
  <c r="H577" i="11"/>
  <c r="G577" i="11"/>
  <c r="F577" i="11"/>
  <c r="E577" i="11"/>
  <c r="D577" i="11"/>
  <c r="C577" i="11"/>
  <c r="B577" i="11"/>
  <c r="Q576" i="11"/>
  <c r="P576" i="11"/>
  <c r="O576" i="11"/>
  <c r="N576" i="11"/>
  <c r="M576" i="11"/>
  <c r="L576" i="11"/>
  <c r="K576" i="11"/>
  <c r="J576" i="11"/>
  <c r="I576" i="11"/>
  <c r="H576" i="11"/>
  <c r="G576" i="11"/>
  <c r="F576" i="11"/>
  <c r="E576" i="11"/>
  <c r="D576" i="11"/>
  <c r="C576" i="11"/>
  <c r="B576" i="11"/>
  <c r="Q575" i="11"/>
  <c r="P575" i="11"/>
  <c r="O575" i="11"/>
  <c r="N575" i="11"/>
  <c r="M575" i="11"/>
  <c r="L575" i="11"/>
  <c r="K575" i="11"/>
  <c r="J575" i="11"/>
  <c r="I575" i="11"/>
  <c r="H575" i="11"/>
  <c r="G575" i="11"/>
  <c r="F575" i="11"/>
  <c r="E575" i="11"/>
  <c r="D575" i="11"/>
  <c r="C575" i="11"/>
  <c r="B575" i="11"/>
  <c r="Q574" i="11"/>
  <c r="P574" i="11"/>
  <c r="O574" i="11"/>
  <c r="N574" i="11"/>
  <c r="M574" i="11"/>
  <c r="L574" i="11"/>
  <c r="K574" i="11"/>
  <c r="J574" i="11"/>
  <c r="I574" i="11"/>
  <c r="H574" i="11"/>
  <c r="G574" i="11"/>
  <c r="F574" i="11"/>
  <c r="E574" i="11"/>
  <c r="D574" i="11"/>
  <c r="C574" i="11"/>
  <c r="B574" i="11"/>
  <c r="Q573" i="11"/>
  <c r="P573" i="11"/>
  <c r="O573" i="11"/>
  <c r="N573" i="11"/>
  <c r="M573" i="11"/>
  <c r="L573" i="11"/>
  <c r="K573" i="11"/>
  <c r="J573" i="11"/>
  <c r="I573" i="11"/>
  <c r="H573" i="11"/>
  <c r="G573" i="11"/>
  <c r="F573" i="11"/>
  <c r="E573" i="11"/>
  <c r="D573" i="11"/>
  <c r="C573" i="11"/>
  <c r="B573" i="11"/>
  <c r="Q572" i="11"/>
  <c r="P572" i="11"/>
  <c r="O572" i="11"/>
  <c r="N572" i="11"/>
  <c r="M572" i="11"/>
  <c r="L572" i="11"/>
  <c r="K572" i="11"/>
  <c r="J572" i="11"/>
  <c r="I572" i="11"/>
  <c r="H572" i="11"/>
  <c r="G572" i="11"/>
  <c r="F572" i="11"/>
  <c r="E572" i="11"/>
  <c r="D572" i="11"/>
  <c r="C572" i="11"/>
  <c r="B572" i="11"/>
  <c r="Q571" i="11"/>
  <c r="P571" i="11"/>
  <c r="O571" i="11"/>
  <c r="N571" i="11"/>
  <c r="M571" i="11"/>
  <c r="L571" i="11"/>
  <c r="K571" i="11"/>
  <c r="J571" i="11"/>
  <c r="I571" i="11"/>
  <c r="H571" i="11"/>
  <c r="G571" i="11"/>
  <c r="F571" i="11"/>
  <c r="E571" i="11"/>
  <c r="D571" i="11"/>
  <c r="C571" i="11"/>
  <c r="B571" i="11"/>
  <c r="Q570" i="11"/>
  <c r="P570" i="11"/>
  <c r="O570" i="11"/>
  <c r="N570" i="11"/>
  <c r="M570" i="11"/>
  <c r="L570" i="11"/>
  <c r="K570" i="11"/>
  <c r="J570" i="11"/>
  <c r="I570" i="11"/>
  <c r="H570" i="11"/>
  <c r="G570" i="11"/>
  <c r="F570" i="11"/>
  <c r="E570" i="11"/>
  <c r="D570" i="11"/>
  <c r="C570" i="11"/>
  <c r="B570" i="11"/>
  <c r="Q569" i="11"/>
  <c r="P569" i="11"/>
  <c r="O569" i="11"/>
  <c r="N569" i="11"/>
  <c r="M569" i="11"/>
  <c r="L569" i="11"/>
  <c r="K569" i="11"/>
  <c r="J569" i="11"/>
  <c r="I569" i="11"/>
  <c r="H569" i="11"/>
  <c r="G569" i="11"/>
  <c r="F569" i="11"/>
  <c r="E569" i="11"/>
  <c r="D569" i="11"/>
  <c r="C569" i="11"/>
  <c r="B569" i="11"/>
  <c r="Q568" i="11"/>
  <c r="P568" i="11"/>
  <c r="O568" i="11"/>
  <c r="N568" i="11"/>
  <c r="M568" i="11"/>
  <c r="L568" i="11"/>
  <c r="K568" i="11"/>
  <c r="J568" i="11"/>
  <c r="I568" i="11"/>
  <c r="H568" i="11"/>
  <c r="G568" i="11"/>
  <c r="F568" i="11"/>
  <c r="E568" i="11"/>
  <c r="D568" i="11"/>
  <c r="C568" i="11"/>
  <c r="B568" i="11"/>
  <c r="Q567" i="11"/>
  <c r="P567" i="11"/>
  <c r="O567" i="11"/>
  <c r="N567" i="11"/>
  <c r="M567" i="11"/>
  <c r="L567" i="11"/>
  <c r="K567" i="11"/>
  <c r="J567" i="11"/>
  <c r="I567" i="11"/>
  <c r="H567" i="11"/>
  <c r="G567" i="11"/>
  <c r="F567" i="11"/>
  <c r="E567" i="11"/>
  <c r="D567" i="11"/>
  <c r="C567" i="11"/>
  <c r="B567" i="11"/>
  <c r="Q566" i="11"/>
  <c r="P566" i="11"/>
  <c r="O566" i="11"/>
  <c r="N566" i="11"/>
  <c r="M566" i="11"/>
  <c r="L566" i="11"/>
  <c r="K566" i="11"/>
  <c r="J566" i="11"/>
  <c r="I566" i="11"/>
  <c r="H566" i="11"/>
  <c r="G566" i="11"/>
  <c r="F566" i="11"/>
  <c r="E566" i="11"/>
  <c r="D566" i="11"/>
  <c r="C566" i="11"/>
  <c r="B566" i="11"/>
  <c r="Q565" i="11"/>
  <c r="P565" i="11"/>
  <c r="O565" i="11"/>
  <c r="N565" i="11"/>
  <c r="M565" i="11"/>
  <c r="L565" i="11"/>
  <c r="K565" i="11"/>
  <c r="J565" i="11"/>
  <c r="I565" i="11"/>
  <c r="H565" i="11"/>
  <c r="G565" i="11"/>
  <c r="F565" i="11"/>
  <c r="E565" i="11"/>
  <c r="D565" i="11"/>
  <c r="C565" i="11"/>
  <c r="B565" i="11"/>
  <c r="Q564" i="11"/>
  <c r="P564" i="11"/>
  <c r="O564" i="11"/>
  <c r="N564" i="11"/>
  <c r="M564" i="11"/>
  <c r="L564" i="11"/>
  <c r="K564" i="11"/>
  <c r="J564" i="11"/>
  <c r="I564" i="11"/>
  <c r="H564" i="11"/>
  <c r="G564" i="11"/>
  <c r="F564" i="11"/>
  <c r="E564" i="11"/>
  <c r="D564" i="11"/>
  <c r="C564" i="11"/>
  <c r="B564" i="11"/>
  <c r="Q563" i="11"/>
  <c r="P563" i="11"/>
  <c r="O563" i="11"/>
  <c r="N563" i="11"/>
  <c r="M563" i="11"/>
  <c r="L563" i="11"/>
  <c r="K563" i="11"/>
  <c r="J563" i="11"/>
  <c r="I563" i="11"/>
  <c r="H563" i="11"/>
  <c r="G563" i="11"/>
  <c r="F563" i="11"/>
  <c r="E563" i="11"/>
  <c r="D563" i="11"/>
  <c r="C563" i="11"/>
  <c r="B563" i="11"/>
  <c r="Q562" i="11"/>
  <c r="P562" i="11"/>
  <c r="O562" i="11"/>
  <c r="N562" i="11"/>
  <c r="M562" i="11"/>
  <c r="L562" i="11"/>
  <c r="K562" i="11"/>
  <c r="J562" i="11"/>
  <c r="I562" i="11"/>
  <c r="H562" i="11"/>
  <c r="G562" i="11"/>
  <c r="F562" i="11"/>
  <c r="E562" i="11"/>
  <c r="D562" i="11"/>
  <c r="C562" i="11"/>
  <c r="B562" i="11"/>
  <c r="Q561" i="11"/>
  <c r="P561" i="11"/>
  <c r="O561" i="11"/>
  <c r="N561" i="11"/>
  <c r="M561" i="11"/>
  <c r="L561" i="11"/>
  <c r="K561" i="11"/>
  <c r="J561" i="11"/>
  <c r="I561" i="11"/>
  <c r="H561" i="11"/>
  <c r="G561" i="11"/>
  <c r="F561" i="11"/>
  <c r="E561" i="11"/>
  <c r="D561" i="11"/>
  <c r="C561" i="11"/>
  <c r="B561" i="11"/>
  <c r="Q560" i="11"/>
  <c r="P560" i="11"/>
  <c r="O560" i="11"/>
  <c r="N560" i="11"/>
  <c r="M560" i="11"/>
  <c r="L560" i="11"/>
  <c r="K560" i="11"/>
  <c r="J560" i="11"/>
  <c r="I560" i="11"/>
  <c r="H560" i="11"/>
  <c r="G560" i="11"/>
  <c r="F560" i="11"/>
  <c r="E560" i="11"/>
  <c r="D560" i="11"/>
  <c r="C560" i="11"/>
  <c r="B560" i="11"/>
  <c r="Q559" i="11"/>
  <c r="P559" i="11"/>
  <c r="O559" i="11"/>
  <c r="N559" i="11"/>
  <c r="M559" i="11"/>
  <c r="L559" i="11"/>
  <c r="K559" i="11"/>
  <c r="J559" i="11"/>
  <c r="I559" i="11"/>
  <c r="H559" i="11"/>
  <c r="G559" i="11"/>
  <c r="F559" i="11"/>
  <c r="E559" i="11"/>
  <c r="D559" i="11"/>
  <c r="C559" i="11"/>
  <c r="B559" i="11"/>
  <c r="Q558" i="11"/>
  <c r="P558" i="11"/>
  <c r="O558" i="11"/>
  <c r="N558" i="11"/>
  <c r="M558" i="11"/>
  <c r="L558" i="11"/>
  <c r="K558" i="11"/>
  <c r="J558" i="11"/>
  <c r="I558" i="11"/>
  <c r="H558" i="11"/>
  <c r="G558" i="11"/>
  <c r="F558" i="11"/>
  <c r="E558" i="11"/>
  <c r="D558" i="11"/>
  <c r="C558" i="11"/>
  <c r="B558" i="11"/>
  <c r="Q557" i="11"/>
  <c r="P557" i="11"/>
  <c r="O557" i="11"/>
  <c r="N557" i="11"/>
  <c r="M557" i="11"/>
  <c r="L557" i="11"/>
  <c r="K557" i="11"/>
  <c r="J557" i="11"/>
  <c r="I557" i="11"/>
  <c r="H557" i="11"/>
  <c r="G557" i="11"/>
  <c r="F557" i="11"/>
  <c r="E557" i="11"/>
  <c r="D557" i="11"/>
  <c r="C557" i="11"/>
  <c r="B557" i="11"/>
  <c r="Q556" i="11"/>
  <c r="P556" i="11"/>
  <c r="O556" i="11"/>
  <c r="N556" i="11"/>
  <c r="M556" i="11"/>
  <c r="L556" i="11"/>
  <c r="K556" i="11"/>
  <c r="J556" i="11"/>
  <c r="I556" i="11"/>
  <c r="H556" i="11"/>
  <c r="G556" i="11"/>
  <c r="F556" i="11"/>
  <c r="E556" i="11"/>
  <c r="D556" i="11"/>
  <c r="C556" i="11"/>
  <c r="B556" i="11"/>
  <c r="Q555" i="11"/>
  <c r="P555" i="11"/>
  <c r="O555" i="11"/>
  <c r="N555" i="11"/>
  <c r="M555" i="11"/>
  <c r="L555" i="11"/>
  <c r="K555" i="11"/>
  <c r="J555" i="11"/>
  <c r="I555" i="11"/>
  <c r="H555" i="11"/>
  <c r="G555" i="11"/>
  <c r="F555" i="11"/>
  <c r="E555" i="11"/>
  <c r="D555" i="11"/>
  <c r="C555" i="11"/>
  <c r="B555" i="11"/>
  <c r="Q554" i="11"/>
  <c r="P554" i="11"/>
  <c r="O554" i="11"/>
  <c r="N554" i="11"/>
  <c r="M554" i="11"/>
  <c r="L554" i="11"/>
  <c r="K554" i="11"/>
  <c r="J554" i="11"/>
  <c r="I554" i="11"/>
  <c r="H554" i="11"/>
  <c r="G554" i="11"/>
  <c r="F554" i="11"/>
  <c r="E554" i="11"/>
  <c r="D554" i="11"/>
  <c r="C554" i="11"/>
  <c r="B554" i="11"/>
  <c r="Q553" i="11"/>
  <c r="P553" i="11"/>
  <c r="O553" i="11"/>
  <c r="N553" i="11"/>
  <c r="M553" i="11"/>
  <c r="L553" i="11"/>
  <c r="K553" i="11"/>
  <c r="J553" i="11"/>
  <c r="I553" i="11"/>
  <c r="H553" i="11"/>
  <c r="G553" i="11"/>
  <c r="F553" i="11"/>
  <c r="E553" i="11"/>
  <c r="D553" i="11"/>
  <c r="C553" i="11"/>
  <c r="B553" i="11"/>
  <c r="Q552" i="11"/>
  <c r="P552" i="11"/>
  <c r="O552" i="11"/>
  <c r="N552" i="11"/>
  <c r="M552" i="11"/>
  <c r="L552" i="11"/>
  <c r="K552" i="11"/>
  <c r="J552" i="11"/>
  <c r="I552" i="11"/>
  <c r="H552" i="11"/>
  <c r="G552" i="11"/>
  <c r="F552" i="11"/>
  <c r="E552" i="11"/>
  <c r="D552" i="11"/>
  <c r="C552" i="11"/>
  <c r="B552" i="11"/>
  <c r="Q551" i="11"/>
  <c r="P551" i="11"/>
  <c r="O551" i="11"/>
  <c r="N551" i="11"/>
  <c r="M551" i="11"/>
  <c r="L551" i="11"/>
  <c r="K551" i="11"/>
  <c r="J551" i="11"/>
  <c r="I551" i="11"/>
  <c r="H551" i="11"/>
  <c r="G551" i="11"/>
  <c r="F551" i="11"/>
  <c r="E551" i="11"/>
  <c r="D551" i="11"/>
  <c r="C551" i="11"/>
  <c r="B551" i="11"/>
  <c r="Q550" i="11"/>
  <c r="P550" i="11"/>
  <c r="O550" i="11"/>
  <c r="N550" i="11"/>
  <c r="M550" i="11"/>
  <c r="L550" i="11"/>
  <c r="K550" i="11"/>
  <c r="J550" i="11"/>
  <c r="I550" i="11"/>
  <c r="H550" i="11"/>
  <c r="G550" i="11"/>
  <c r="F550" i="11"/>
  <c r="E550" i="11"/>
  <c r="D550" i="11"/>
  <c r="C550" i="11"/>
  <c r="B550" i="11"/>
  <c r="Q549" i="11"/>
  <c r="P549" i="11"/>
  <c r="O549" i="11"/>
  <c r="N549" i="11"/>
  <c r="M549" i="11"/>
  <c r="L549" i="11"/>
  <c r="K549" i="11"/>
  <c r="J549" i="11"/>
  <c r="I549" i="11"/>
  <c r="H549" i="11"/>
  <c r="G549" i="11"/>
  <c r="F549" i="11"/>
  <c r="E549" i="11"/>
  <c r="D549" i="11"/>
  <c r="C549" i="11"/>
  <c r="B549" i="11"/>
  <c r="Q548" i="11"/>
  <c r="P548" i="11"/>
  <c r="O548" i="11"/>
  <c r="N548" i="11"/>
  <c r="M548" i="11"/>
  <c r="L548" i="11"/>
  <c r="K548" i="11"/>
  <c r="J548" i="11"/>
  <c r="I548" i="11"/>
  <c r="H548" i="11"/>
  <c r="G548" i="11"/>
  <c r="F548" i="11"/>
  <c r="E548" i="11"/>
  <c r="D548" i="11"/>
  <c r="C548" i="11"/>
  <c r="B548" i="11"/>
  <c r="Q547" i="11"/>
  <c r="P547" i="11"/>
  <c r="O547" i="11"/>
  <c r="N547" i="11"/>
  <c r="M547" i="11"/>
  <c r="L547" i="11"/>
  <c r="K547" i="11"/>
  <c r="J547" i="11"/>
  <c r="I547" i="11"/>
  <c r="H547" i="11"/>
  <c r="G547" i="11"/>
  <c r="F547" i="11"/>
  <c r="E547" i="11"/>
  <c r="D547" i="11"/>
  <c r="C547" i="11"/>
  <c r="B547" i="11"/>
  <c r="Q546" i="11"/>
  <c r="P546" i="11"/>
  <c r="O546" i="11"/>
  <c r="N546" i="11"/>
  <c r="M546" i="11"/>
  <c r="L546" i="11"/>
  <c r="K546" i="11"/>
  <c r="J546" i="11"/>
  <c r="I546" i="11"/>
  <c r="H546" i="11"/>
  <c r="G546" i="11"/>
  <c r="F546" i="11"/>
  <c r="E546" i="11"/>
  <c r="D546" i="11"/>
  <c r="C546" i="11"/>
  <c r="B546" i="11"/>
  <c r="Q545" i="11"/>
  <c r="P545" i="11"/>
  <c r="O545" i="11"/>
  <c r="N545" i="11"/>
  <c r="M545" i="11"/>
  <c r="L545" i="11"/>
  <c r="K545" i="11"/>
  <c r="J545" i="11"/>
  <c r="I545" i="11"/>
  <c r="H545" i="11"/>
  <c r="G545" i="11"/>
  <c r="F545" i="11"/>
  <c r="E545" i="11"/>
  <c r="D545" i="11"/>
  <c r="C545" i="11"/>
  <c r="B545" i="11"/>
  <c r="Q544" i="11"/>
  <c r="P544" i="11"/>
  <c r="O544" i="11"/>
  <c r="N544" i="11"/>
  <c r="M544" i="11"/>
  <c r="L544" i="11"/>
  <c r="K544" i="11"/>
  <c r="J544" i="11"/>
  <c r="I544" i="11"/>
  <c r="H544" i="11"/>
  <c r="G544" i="11"/>
  <c r="F544" i="11"/>
  <c r="E544" i="11"/>
  <c r="D544" i="11"/>
  <c r="C544" i="11"/>
  <c r="B544" i="11"/>
  <c r="Q543" i="11"/>
  <c r="P543" i="11"/>
  <c r="O543" i="11"/>
  <c r="N543" i="11"/>
  <c r="M543" i="11"/>
  <c r="L543" i="11"/>
  <c r="K543" i="11"/>
  <c r="J543" i="11"/>
  <c r="I543" i="11"/>
  <c r="H543" i="11"/>
  <c r="G543" i="11"/>
  <c r="F543" i="11"/>
  <c r="E543" i="11"/>
  <c r="D543" i="11"/>
  <c r="C543" i="11"/>
  <c r="B543" i="11"/>
  <c r="Q542" i="11"/>
  <c r="P542" i="11"/>
  <c r="O542" i="11"/>
  <c r="N542" i="11"/>
  <c r="M542" i="11"/>
  <c r="L542" i="11"/>
  <c r="K542" i="11"/>
  <c r="J542" i="11"/>
  <c r="I542" i="11"/>
  <c r="H542" i="11"/>
  <c r="G542" i="11"/>
  <c r="F542" i="11"/>
  <c r="E542" i="11"/>
  <c r="D542" i="11"/>
  <c r="C542" i="11"/>
  <c r="B542" i="11"/>
  <c r="Q541" i="11"/>
  <c r="P541" i="11"/>
  <c r="O541" i="11"/>
  <c r="N541" i="11"/>
  <c r="M541" i="11"/>
  <c r="L541" i="11"/>
  <c r="K541" i="11"/>
  <c r="J541" i="11"/>
  <c r="I541" i="11"/>
  <c r="H541" i="11"/>
  <c r="G541" i="11"/>
  <c r="F541" i="11"/>
  <c r="E541" i="11"/>
  <c r="D541" i="11"/>
  <c r="C541" i="11"/>
  <c r="B541" i="11"/>
  <c r="Q540" i="11"/>
  <c r="P540" i="11"/>
  <c r="O540" i="11"/>
  <c r="N540" i="11"/>
  <c r="M540" i="11"/>
  <c r="L540" i="11"/>
  <c r="K540" i="11"/>
  <c r="J540" i="11"/>
  <c r="I540" i="11"/>
  <c r="H540" i="11"/>
  <c r="G540" i="11"/>
  <c r="F540" i="11"/>
  <c r="E540" i="11"/>
  <c r="D540" i="11"/>
  <c r="C540" i="11"/>
  <c r="B540" i="11"/>
  <c r="Q539" i="11"/>
  <c r="P539" i="11"/>
  <c r="O539" i="11"/>
  <c r="N539" i="11"/>
  <c r="M539" i="11"/>
  <c r="L539" i="11"/>
  <c r="K539" i="11"/>
  <c r="J539" i="11"/>
  <c r="I539" i="11"/>
  <c r="H539" i="11"/>
  <c r="G539" i="11"/>
  <c r="F539" i="11"/>
  <c r="E539" i="11"/>
  <c r="D539" i="11"/>
  <c r="C539" i="11"/>
  <c r="B539" i="11"/>
  <c r="Q538" i="11"/>
  <c r="P538" i="11"/>
  <c r="O538" i="11"/>
  <c r="N538" i="11"/>
  <c r="M538" i="11"/>
  <c r="L538" i="11"/>
  <c r="K538" i="11"/>
  <c r="J538" i="11"/>
  <c r="I538" i="11"/>
  <c r="H538" i="11"/>
  <c r="G538" i="11"/>
  <c r="F538" i="11"/>
  <c r="E538" i="11"/>
  <c r="D538" i="11"/>
  <c r="C538" i="11"/>
  <c r="B538" i="11"/>
  <c r="Q537" i="11"/>
  <c r="P537" i="11"/>
  <c r="O537" i="11"/>
  <c r="N537" i="11"/>
  <c r="M537" i="11"/>
  <c r="L537" i="11"/>
  <c r="K537" i="11"/>
  <c r="J537" i="11"/>
  <c r="I537" i="11"/>
  <c r="H537" i="11"/>
  <c r="G537" i="11"/>
  <c r="F537" i="11"/>
  <c r="E537" i="11"/>
  <c r="D537" i="11"/>
  <c r="C537" i="11"/>
  <c r="B537" i="11"/>
  <c r="Q536" i="11"/>
  <c r="P536" i="11"/>
  <c r="O536" i="11"/>
  <c r="N536" i="11"/>
  <c r="M536" i="11"/>
  <c r="L536" i="11"/>
  <c r="K536" i="11"/>
  <c r="J536" i="11"/>
  <c r="I536" i="11"/>
  <c r="H536" i="11"/>
  <c r="G536" i="11"/>
  <c r="F536" i="11"/>
  <c r="E536" i="11"/>
  <c r="D536" i="11"/>
  <c r="C536" i="11"/>
  <c r="B536" i="11"/>
  <c r="Q535" i="11"/>
  <c r="P535" i="11"/>
  <c r="O535" i="11"/>
  <c r="N535" i="11"/>
  <c r="M535" i="11"/>
  <c r="L535" i="11"/>
  <c r="K535" i="11"/>
  <c r="J535" i="11"/>
  <c r="I535" i="11"/>
  <c r="H535" i="11"/>
  <c r="G535" i="11"/>
  <c r="F535" i="11"/>
  <c r="E535" i="11"/>
  <c r="D535" i="11"/>
  <c r="C535" i="11"/>
  <c r="B535" i="11"/>
  <c r="Q534" i="11"/>
  <c r="P534" i="11"/>
  <c r="O534" i="11"/>
  <c r="N534" i="11"/>
  <c r="M534" i="11"/>
  <c r="L534" i="11"/>
  <c r="K534" i="11"/>
  <c r="J534" i="11"/>
  <c r="I534" i="11"/>
  <c r="H534" i="11"/>
  <c r="G534" i="11"/>
  <c r="F534" i="11"/>
  <c r="E534" i="11"/>
  <c r="D534" i="11"/>
  <c r="C534" i="11"/>
  <c r="B534" i="11"/>
  <c r="Q533" i="11"/>
  <c r="P533" i="11"/>
  <c r="O533" i="11"/>
  <c r="N533" i="11"/>
  <c r="M533" i="11"/>
  <c r="L533" i="11"/>
  <c r="K533" i="11"/>
  <c r="J533" i="11"/>
  <c r="I533" i="11"/>
  <c r="H533" i="11"/>
  <c r="G533" i="11"/>
  <c r="F533" i="11"/>
  <c r="E533" i="11"/>
  <c r="D533" i="11"/>
  <c r="C533" i="11"/>
  <c r="B533" i="11"/>
  <c r="Q532" i="11"/>
  <c r="P532" i="11"/>
  <c r="O532" i="11"/>
  <c r="N532" i="11"/>
  <c r="M532" i="11"/>
  <c r="L532" i="11"/>
  <c r="K532" i="11"/>
  <c r="J532" i="11"/>
  <c r="I532" i="11"/>
  <c r="H532" i="11"/>
  <c r="G532" i="11"/>
  <c r="F532" i="11"/>
  <c r="E532" i="11"/>
  <c r="D532" i="11"/>
  <c r="C532" i="11"/>
  <c r="B532" i="11"/>
  <c r="Q531" i="11"/>
  <c r="P531" i="11"/>
  <c r="O531" i="11"/>
  <c r="N531" i="11"/>
  <c r="M531" i="11"/>
  <c r="L531" i="11"/>
  <c r="K531" i="11"/>
  <c r="J531" i="11"/>
  <c r="I531" i="11"/>
  <c r="H531" i="11"/>
  <c r="G531" i="11"/>
  <c r="F531" i="11"/>
  <c r="E531" i="11"/>
  <c r="D531" i="11"/>
  <c r="C531" i="11"/>
  <c r="B531" i="11"/>
  <c r="Q530" i="11"/>
  <c r="P530" i="11"/>
  <c r="O530" i="11"/>
  <c r="N530" i="11"/>
  <c r="M530" i="11"/>
  <c r="L530" i="11"/>
  <c r="K530" i="11"/>
  <c r="J530" i="11"/>
  <c r="I530" i="11"/>
  <c r="H530" i="11"/>
  <c r="G530" i="11"/>
  <c r="F530" i="11"/>
  <c r="E530" i="11"/>
  <c r="D530" i="11"/>
  <c r="C530" i="11"/>
  <c r="B530" i="11"/>
  <c r="Q529" i="11"/>
  <c r="P529" i="11"/>
  <c r="O529" i="11"/>
  <c r="N529" i="11"/>
  <c r="M529" i="11"/>
  <c r="L529" i="11"/>
  <c r="K529" i="11"/>
  <c r="J529" i="11"/>
  <c r="I529" i="11"/>
  <c r="H529" i="11"/>
  <c r="G529" i="11"/>
  <c r="F529" i="11"/>
  <c r="E529" i="11"/>
  <c r="D529" i="11"/>
  <c r="C529" i="11"/>
  <c r="B529" i="11"/>
  <c r="Q528" i="11"/>
  <c r="P528" i="11"/>
  <c r="O528" i="11"/>
  <c r="N528" i="11"/>
  <c r="M528" i="11"/>
  <c r="L528" i="11"/>
  <c r="K528" i="11"/>
  <c r="J528" i="11"/>
  <c r="I528" i="11"/>
  <c r="H528" i="11"/>
  <c r="G528" i="11"/>
  <c r="F528" i="11"/>
  <c r="E528" i="11"/>
  <c r="D528" i="11"/>
  <c r="C528" i="11"/>
  <c r="B528" i="11"/>
  <c r="Q527" i="11"/>
  <c r="P527" i="11"/>
  <c r="O527" i="11"/>
  <c r="N527" i="11"/>
  <c r="M527" i="11"/>
  <c r="L527" i="11"/>
  <c r="K527" i="11"/>
  <c r="J527" i="11"/>
  <c r="I527" i="11"/>
  <c r="H527" i="11"/>
  <c r="G527" i="11"/>
  <c r="F527" i="11"/>
  <c r="E527" i="11"/>
  <c r="D527" i="11"/>
  <c r="C527" i="11"/>
  <c r="B527" i="11"/>
  <c r="Q526" i="11"/>
  <c r="P526" i="11"/>
  <c r="O526" i="11"/>
  <c r="N526" i="11"/>
  <c r="M526" i="11"/>
  <c r="L526" i="11"/>
  <c r="K526" i="11"/>
  <c r="J526" i="11"/>
  <c r="I526" i="11"/>
  <c r="H526" i="11"/>
  <c r="G526" i="11"/>
  <c r="F526" i="11"/>
  <c r="E526" i="11"/>
  <c r="D526" i="11"/>
  <c r="C526" i="11"/>
  <c r="B526" i="11"/>
  <c r="Q525" i="11"/>
  <c r="P525" i="11"/>
  <c r="O525" i="11"/>
  <c r="N525" i="11"/>
  <c r="M525" i="11"/>
  <c r="L525" i="11"/>
  <c r="K525" i="11"/>
  <c r="J525" i="11"/>
  <c r="I525" i="11"/>
  <c r="H525" i="11"/>
  <c r="G525" i="11"/>
  <c r="F525" i="11"/>
  <c r="E525" i="11"/>
  <c r="D525" i="11"/>
  <c r="C525" i="11"/>
  <c r="B525" i="11"/>
  <c r="Q524" i="11"/>
  <c r="P524" i="11"/>
  <c r="O524" i="11"/>
  <c r="N524" i="11"/>
  <c r="M524" i="11"/>
  <c r="L524" i="11"/>
  <c r="K524" i="11"/>
  <c r="J524" i="11"/>
  <c r="I524" i="11"/>
  <c r="H524" i="11"/>
  <c r="G524" i="11"/>
  <c r="F524" i="11"/>
  <c r="E524" i="11"/>
  <c r="D524" i="11"/>
  <c r="C524" i="11"/>
  <c r="B524" i="11"/>
  <c r="Q523" i="11"/>
  <c r="P523" i="11"/>
  <c r="O523" i="11"/>
  <c r="N523" i="11"/>
  <c r="M523" i="11"/>
  <c r="L523" i="11"/>
  <c r="K523" i="11"/>
  <c r="J523" i="11"/>
  <c r="I523" i="11"/>
  <c r="H523" i="11"/>
  <c r="G523" i="11"/>
  <c r="F523" i="11"/>
  <c r="E523" i="11"/>
  <c r="D523" i="11"/>
  <c r="C523" i="11"/>
  <c r="B523" i="11"/>
  <c r="Q522" i="11"/>
  <c r="P522" i="11"/>
  <c r="O522" i="11"/>
  <c r="N522" i="11"/>
  <c r="M522" i="11"/>
  <c r="L522" i="11"/>
  <c r="K522" i="11"/>
  <c r="J522" i="11"/>
  <c r="I522" i="11"/>
  <c r="H522" i="11"/>
  <c r="G522" i="11"/>
  <c r="F522" i="11"/>
  <c r="E522" i="11"/>
  <c r="D522" i="11"/>
  <c r="C522" i="11"/>
  <c r="B522" i="11"/>
  <c r="Q521" i="11"/>
  <c r="P521" i="11"/>
  <c r="O521" i="11"/>
  <c r="N521" i="11"/>
  <c r="M521" i="11"/>
  <c r="L521" i="11"/>
  <c r="K521" i="11"/>
  <c r="J521" i="11"/>
  <c r="I521" i="11"/>
  <c r="H521" i="11"/>
  <c r="G521" i="11"/>
  <c r="F521" i="11"/>
  <c r="E521" i="11"/>
  <c r="D521" i="11"/>
  <c r="C521" i="11"/>
  <c r="B521" i="11"/>
  <c r="Q520" i="11"/>
  <c r="P520" i="11"/>
  <c r="O520" i="11"/>
  <c r="N520" i="11"/>
  <c r="M520" i="11"/>
  <c r="L520" i="11"/>
  <c r="K520" i="11"/>
  <c r="J520" i="11"/>
  <c r="I520" i="11"/>
  <c r="H520" i="11"/>
  <c r="G520" i="11"/>
  <c r="F520" i="11"/>
  <c r="E520" i="11"/>
  <c r="D520" i="11"/>
  <c r="C520" i="11"/>
  <c r="B520" i="11"/>
  <c r="Q519" i="11"/>
  <c r="P519" i="11"/>
  <c r="O519" i="11"/>
  <c r="N519" i="11"/>
  <c r="M519" i="11"/>
  <c r="L519" i="11"/>
  <c r="K519" i="11"/>
  <c r="J519" i="11"/>
  <c r="I519" i="11"/>
  <c r="H519" i="11"/>
  <c r="G519" i="11"/>
  <c r="F519" i="11"/>
  <c r="E519" i="11"/>
  <c r="D519" i="11"/>
  <c r="C519" i="11"/>
  <c r="B519" i="11"/>
  <c r="Q518" i="11"/>
  <c r="P518" i="11"/>
  <c r="O518" i="11"/>
  <c r="N518" i="11"/>
  <c r="M518" i="11"/>
  <c r="L518" i="11"/>
  <c r="K518" i="11"/>
  <c r="J518" i="11"/>
  <c r="I518" i="11"/>
  <c r="H518" i="11"/>
  <c r="G518" i="11"/>
  <c r="F518" i="11"/>
  <c r="E518" i="11"/>
  <c r="D518" i="11"/>
  <c r="C518" i="11"/>
  <c r="B518" i="11"/>
  <c r="Q517" i="11"/>
  <c r="P517" i="11"/>
  <c r="O517" i="11"/>
  <c r="N517" i="11"/>
  <c r="M517" i="11"/>
  <c r="L517" i="11"/>
  <c r="K517" i="11"/>
  <c r="J517" i="11"/>
  <c r="I517" i="11"/>
  <c r="H517" i="11"/>
  <c r="G517" i="11"/>
  <c r="F517" i="11"/>
  <c r="E517" i="11"/>
  <c r="D517" i="11"/>
  <c r="C517" i="11"/>
  <c r="B517" i="11"/>
  <c r="Q516" i="11"/>
  <c r="P516" i="11"/>
  <c r="O516" i="11"/>
  <c r="N516" i="11"/>
  <c r="M516" i="11"/>
  <c r="L516" i="11"/>
  <c r="K516" i="11"/>
  <c r="J516" i="11"/>
  <c r="I516" i="11"/>
  <c r="H516" i="11"/>
  <c r="G516" i="11"/>
  <c r="F516" i="11"/>
  <c r="E516" i="11"/>
  <c r="D516" i="11"/>
  <c r="C516" i="11"/>
  <c r="B516" i="11"/>
  <c r="Q515" i="11"/>
  <c r="P515" i="11"/>
  <c r="O515" i="11"/>
  <c r="N515" i="11"/>
  <c r="M515" i="11"/>
  <c r="L515" i="11"/>
  <c r="K515" i="11"/>
  <c r="J515" i="11"/>
  <c r="I515" i="11"/>
  <c r="H515" i="11"/>
  <c r="G515" i="11"/>
  <c r="F515" i="11"/>
  <c r="E515" i="11"/>
  <c r="D515" i="11"/>
  <c r="C515" i="11"/>
  <c r="B515" i="11"/>
  <c r="Q514" i="11"/>
  <c r="P514" i="11"/>
  <c r="O514" i="11"/>
  <c r="N514" i="11"/>
  <c r="M514" i="11"/>
  <c r="L514" i="11"/>
  <c r="K514" i="11"/>
  <c r="J514" i="11"/>
  <c r="I514" i="11"/>
  <c r="H514" i="11"/>
  <c r="G514" i="11"/>
  <c r="F514" i="11"/>
  <c r="E514" i="11"/>
  <c r="D514" i="11"/>
  <c r="C514" i="11"/>
  <c r="B514" i="11"/>
  <c r="Q513" i="11"/>
  <c r="P513" i="11"/>
  <c r="O513" i="11"/>
  <c r="N513" i="11"/>
  <c r="M513" i="11"/>
  <c r="L513" i="11"/>
  <c r="K513" i="11"/>
  <c r="J513" i="11"/>
  <c r="I513" i="11"/>
  <c r="H513" i="11"/>
  <c r="G513" i="11"/>
  <c r="F513" i="11"/>
  <c r="E513" i="11"/>
  <c r="D513" i="11"/>
  <c r="C513" i="11"/>
  <c r="B513" i="11"/>
  <c r="Q512" i="11"/>
  <c r="P512" i="11"/>
  <c r="O512" i="11"/>
  <c r="N512" i="11"/>
  <c r="M512" i="11"/>
  <c r="L512" i="11"/>
  <c r="K512" i="11"/>
  <c r="J512" i="11"/>
  <c r="I512" i="11"/>
  <c r="H512" i="11"/>
  <c r="G512" i="11"/>
  <c r="F512" i="11"/>
  <c r="E512" i="11"/>
  <c r="D512" i="11"/>
  <c r="C512" i="11"/>
  <c r="B512" i="11"/>
  <c r="Q511" i="11"/>
  <c r="P511" i="11"/>
  <c r="O511" i="11"/>
  <c r="N511" i="11"/>
  <c r="M511" i="11"/>
  <c r="L511" i="11"/>
  <c r="K511" i="11"/>
  <c r="J511" i="11"/>
  <c r="I511" i="11"/>
  <c r="H511" i="11"/>
  <c r="G511" i="11"/>
  <c r="F511" i="11"/>
  <c r="E511" i="11"/>
  <c r="D511" i="11"/>
  <c r="C511" i="11"/>
  <c r="B511" i="11"/>
  <c r="Q510" i="11"/>
  <c r="P510" i="11"/>
  <c r="O510" i="11"/>
  <c r="N510" i="11"/>
  <c r="M510" i="11"/>
  <c r="L510" i="11"/>
  <c r="K510" i="11"/>
  <c r="J510" i="11"/>
  <c r="I510" i="11"/>
  <c r="H510" i="11"/>
  <c r="G510" i="11"/>
  <c r="F510" i="11"/>
  <c r="E510" i="11"/>
  <c r="D510" i="11"/>
  <c r="C510" i="11"/>
  <c r="B510" i="11"/>
  <c r="Q509" i="11"/>
  <c r="P509" i="11"/>
  <c r="O509" i="11"/>
  <c r="N509" i="11"/>
  <c r="M509" i="11"/>
  <c r="L509" i="11"/>
  <c r="K509" i="11"/>
  <c r="J509" i="11"/>
  <c r="I509" i="11"/>
  <c r="H509" i="11"/>
  <c r="G509" i="11"/>
  <c r="F509" i="11"/>
  <c r="E509" i="11"/>
  <c r="D509" i="11"/>
  <c r="C509" i="11"/>
  <c r="B509" i="11"/>
  <c r="Q508" i="11"/>
  <c r="P508" i="11"/>
  <c r="O508" i="11"/>
  <c r="N508" i="11"/>
  <c r="M508" i="11"/>
  <c r="L508" i="11"/>
  <c r="K508" i="11"/>
  <c r="J508" i="11"/>
  <c r="I508" i="11"/>
  <c r="H508" i="11"/>
  <c r="G508" i="11"/>
  <c r="F508" i="11"/>
  <c r="E508" i="11"/>
  <c r="D508" i="11"/>
  <c r="C508" i="11"/>
  <c r="B508" i="11"/>
  <c r="Q507" i="11"/>
  <c r="P507" i="11"/>
  <c r="O507" i="11"/>
  <c r="N507" i="11"/>
  <c r="M507" i="11"/>
  <c r="L507" i="11"/>
  <c r="K507" i="11"/>
  <c r="J507" i="11"/>
  <c r="I507" i="11"/>
  <c r="H507" i="11"/>
  <c r="G507" i="11"/>
  <c r="F507" i="11"/>
  <c r="E507" i="11"/>
  <c r="D507" i="11"/>
  <c r="C507" i="11"/>
  <c r="B507" i="11"/>
  <c r="Q506" i="11"/>
  <c r="P506" i="11"/>
  <c r="O506" i="11"/>
  <c r="N506" i="11"/>
  <c r="M506" i="11"/>
  <c r="L506" i="11"/>
  <c r="K506" i="11"/>
  <c r="J506" i="11"/>
  <c r="I506" i="11"/>
  <c r="H506" i="11"/>
  <c r="G506" i="11"/>
  <c r="F506" i="11"/>
  <c r="E506" i="11"/>
  <c r="D506" i="11"/>
  <c r="C506" i="11"/>
  <c r="B506" i="11"/>
  <c r="Q505" i="11"/>
  <c r="P505" i="11"/>
  <c r="O505" i="11"/>
  <c r="N505" i="11"/>
  <c r="M505" i="11"/>
  <c r="L505" i="11"/>
  <c r="K505" i="11"/>
  <c r="J505" i="11"/>
  <c r="I505" i="11"/>
  <c r="H505" i="11"/>
  <c r="G505" i="11"/>
  <c r="F505" i="11"/>
  <c r="E505" i="11"/>
  <c r="D505" i="11"/>
  <c r="C505" i="11"/>
  <c r="B505" i="11"/>
  <c r="Q504" i="11"/>
  <c r="P504" i="11"/>
  <c r="O504" i="11"/>
  <c r="N504" i="11"/>
  <c r="M504" i="11"/>
  <c r="L504" i="11"/>
  <c r="K504" i="11"/>
  <c r="J504" i="11"/>
  <c r="I504" i="11"/>
  <c r="H504" i="11"/>
  <c r="G504" i="11"/>
  <c r="F504" i="11"/>
  <c r="E504" i="11"/>
  <c r="D504" i="11"/>
  <c r="C504" i="11"/>
  <c r="B504" i="11"/>
  <c r="Q503" i="11"/>
  <c r="P503" i="11"/>
  <c r="O503" i="11"/>
  <c r="N503" i="11"/>
  <c r="M503" i="11"/>
  <c r="L503" i="11"/>
  <c r="K503" i="11"/>
  <c r="J503" i="11"/>
  <c r="I503" i="11"/>
  <c r="H503" i="11"/>
  <c r="G503" i="11"/>
  <c r="F503" i="11"/>
  <c r="E503" i="11"/>
  <c r="D503" i="11"/>
  <c r="C503" i="11"/>
  <c r="B503" i="11"/>
  <c r="Q502" i="11"/>
  <c r="P502" i="11"/>
  <c r="O502" i="11"/>
  <c r="N502" i="11"/>
  <c r="M502" i="11"/>
  <c r="L502" i="11"/>
  <c r="K502" i="11"/>
  <c r="J502" i="11"/>
  <c r="I502" i="11"/>
  <c r="H502" i="11"/>
  <c r="G502" i="11"/>
  <c r="F502" i="11"/>
  <c r="E502" i="11"/>
  <c r="D502" i="11"/>
  <c r="C502" i="11"/>
  <c r="B502" i="11"/>
  <c r="Q501" i="11"/>
  <c r="P501" i="11"/>
  <c r="O501" i="11"/>
  <c r="N501" i="11"/>
  <c r="M501" i="11"/>
  <c r="L501" i="11"/>
  <c r="K501" i="11"/>
  <c r="J501" i="11"/>
  <c r="I501" i="11"/>
  <c r="H501" i="11"/>
  <c r="G501" i="11"/>
  <c r="F501" i="11"/>
  <c r="E501" i="11"/>
  <c r="D501" i="11"/>
  <c r="C501" i="11"/>
  <c r="B501" i="11"/>
  <c r="Q500" i="11"/>
  <c r="P500" i="11"/>
  <c r="O500" i="11"/>
  <c r="N500" i="11"/>
  <c r="M500" i="11"/>
  <c r="L500" i="11"/>
  <c r="K500" i="11"/>
  <c r="J500" i="11"/>
  <c r="I500" i="11"/>
  <c r="H500" i="11"/>
  <c r="G500" i="11"/>
  <c r="F500" i="11"/>
  <c r="E500" i="11"/>
  <c r="D500" i="11"/>
  <c r="C500" i="11"/>
  <c r="B500" i="11"/>
  <c r="Q499" i="11"/>
  <c r="P499" i="11"/>
  <c r="O499" i="11"/>
  <c r="N499" i="11"/>
  <c r="M499" i="11"/>
  <c r="L499" i="11"/>
  <c r="K499" i="11"/>
  <c r="J499" i="11"/>
  <c r="I499" i="11"/>
  <c r="H499" i="11"/>
  <c r="G499" i="11"/>
  <c r="F499" i="11"/>
  <c r="E499" i="11"/>
  <c r="D499" i="11"/>
  <c r="C499" i="11"/>
  <c r="B499" i="11"/>
  <c r="Q498" i="11"/>
  <c r="P498" i="11"/>
  <c r="O498" i="11"/>
  <c r="N498" i="11"/>
  <c r="M498" i="11"/>
  <c r="L498" i="11"/>
  <c r="K498" i="11"/>
  <c r="J498" i="11"/>
  <c r="I498" i="11"/>
  <c r="H498" i="11"/>
  <c r="G498" i="11"/>
  <c r="F498" i="11"/>
  <c r="E498" i="11"/>
  <c r="D498" i="11"/>
  <c r="C498" i="11"/>
  <c r="B498" i="11"/>
  <c r="Q497" i="11"/>
  <c r="P497" i="11"/>
  <c r="O497" i="11"/>
  <c r="N497" i="11"/>
  <c r="M497" i="11"/>
  <c r="L497" i="11"/>
  <c r="K497" i="11"/>
  <c r="J497" i="11"/>
  <c r="I497" i="11"/>
  <c r="H497" i="11"/>
  <c r="G497" i="11"/>
  <c r="F497" i="11"/>
  <c r="E497" i="11"/>
  <c r="D497" i="11"/>
  <c r="C497" i="11"/>
  <c r="B497" i="11"/>
  <c r="Q496" i="11"/>
  <c r="P496" i="11"/>
  <c r="O496" i="11"/>
  <c r="N496" i="11"/>
  <c r="M496" i="11"/>
  <c r="L496" i="11"/>
  <c r="K496" i="11"/>
  <c r="J496" i="11"/>
  <c r="I496" i="11"/>
  <c r="H496" i="11"/>
  <c r="G496" i="11"/>
  <c r="F496" i="11"/>
  <c r="E496" i="11"/>
  <c r="D496" i="11"/>
  <c r="C496" i="11"/>
  <c r="B496" i="11"/>
  <c r="Q495" i="11"/>
  <c r="P495" i="11"/>
  <c r="O495" i="11"/>
  <c r="N495" i="11"/>
  <c r="M495" i="11"/>
  <c r="L495" i="11"/>
  <c r="K495" i="11"/>
  <c r="J495" i="11"/>
  <c r="I495" i="11"/>
  <c r="H495" i="11"/>
  <c r="G495" i="11"/>
  <c r="F495" i="11"/>
  <c r="E495" i="11"/>
  <c r="D495" i="11"/>
  <c r="C495" i="11"/>
  <c r="B495" i="11"/>
  <c r="Q494" i="11"/>
  <c r="P494" i="11"/>
  <c r="O494" i="11"/>
  <c r="N494" i="11"/>
  <c r="M494" i="11"/>
  <c r="L494" i="11"/>
  <c r="K494" i="11"/>
  <c r="J494" i="11"/>
  <c r="I494" i="11"/>
  <c r="H494" i="11"/>
  <c r="G494" i="11"/>
  <c r="F494" i="11"/>
  <c r="E494" i="11"/>
  <c r="D494" i="11"/>
  <c r="C494" i="11"/>
  <c r="B494" i="11"/>
  <c r="Q493" i="11"/>
  <c r="P493" i="11"/>
  <c r="O493" i="11"/>
  <c r="N493" i="11"/>
  <c r="M493" i="11"/>
  <c r="L493" i="11"/>
  <c r="K493" i="11"/>
  <c r="J493" i="11"/>
  <c r="I493" i="11"/>
  <c r="H493" i="11"/>
  <c r="G493" i="11"/>
  <c r="F493" i="11"/>
  <c r="E493" i="11"/>
  <c r="D493" i="11"/>
  <c r="C493" i="11"/>
  <c r="B493" i="11"/>
  <c r="Q492" i="11"/>
  <c r="P492" i="11"/>
  <c r="O492" i="11"/>
  <c r="N492" i="11"/>
  <c r="M492" i="11"/>
  <c r="L492" i="11"/>
  <c r="K492" i="11"/>
  <c r="J492" i="11"/>
  <c r="I492" i="11"/>
  <c r="H492" i="11"/>
  <c r="G492" i="11"/>
  <c r="F492" i="11"/>
  <c r="E492" i="11"/>
  <c r="D492" i="11"/>
  <c r="C492" i="11"/>
  <c r="B492" i="11"/>
  <c r="Q491" i="11"/>
  <c r="P491" i="11"/>
  <c r="O491" i="11"/>
  <c r="N491" i="11"/>
  <c r="M491" i="11"/>
  <c r="L491" i="11"/>
  <c r="K491" i="11"/>
  <c r="J491" i="11"/>
  <c r="I491" i="11"/>
  <c r="H491" i="11"/>
  <c r="G491" i="11"/>
  <c r="F491" i="11"/>
  <c r="E491" i="11"/>
  <c r="D491" i="11"/>
  <c r="C491" i="11"/>
  <c r="B491" i="11"/>
  <c r="Q490" i="11"/>
  <c r="P490" i="11"/>
  <c r="O490" i="11"/>
  <c r="N490" i="11"/>
  <c r="M490" i="11"/>
  <c r="L490" i="11"/>
  <c r="K490" i="11"/>
  <c r="J490" i="11"/>
  <c r="I490" i="11"/>
  <c r="H490" i="11"/>
  <c r="G490" i="11"/>
  <c r="F490" i="11"/>
  <c r="E490" i="11"/>
  <c r="D490" i="11"/>
  <c r="C490" i="11"/>
  <c r="B490" i="11"/>
  <c r="Q489" i="11"/>
  <c r="P489" i="11"/>
  <c r="O489" i="11"/>
  <c r="N489" i="11"/>
  <c r="M489" i="11"/>
  <c r="L489" i="11"/>
  <c r="K489" i="11"/>
  <c r="J489" i="11"/>
  <c r="I489" i="11"/>
  <c r="H489" i="11"/>
  <c r="G489" i="11"/>
  <c r="F489" i="11"/>
  <c r="E489" i="11"/>
  <c r="D489" i="11"/>
  <c r="C489" i="11"/>
  <c r="B489" i="11"/>
  <c r="Q488" i="11"/>
  <c r="P488" i="11"/>
  <c r="O488" i="11"/>
  <c r="N488" i="11"/>
  <c r="M488" i="11"/>
  <c r="L488" i="11"/>
  <c r="K488" i="11"/>
  <c r="J488" i="11"/>
  <c r="I488" i="11"/>
  <c r="H488" i="11"/>
  <c r="G488" i="11"/>
  <c r="F488" i="11"/>
  <c r="E488" i="11"/>
  <c r="D488" i="11"/>
  <c r="C488" i="11"/>
  <c r="B488" i="11"/>
  <c r="Q487" i="11"/>
  <c r="P487" i="11"/>
  <c r="O487" i="11"/>
  <c r="N487" i="11"/>
  <c r="M487" i="11"/>
  <c r="L487" i="11"/>
  <c r="K487" i="11"/>
  <c r="J487" i="11"/>
  <c r="I487" i="11"/>
  <c r="H487" i="11"/>
  <c r="G487" i="11"/>
  <c r="F487" i="11"/>
  <c r="E487" i="11"/>
  <c r="D487" i="11"/>
  <c r="C487" i="11"/>
  <c r="B487" i="11"/>
  <c r="Q486" i="11"/>
  <c r="P486" i="11"/>
  <c r="O486" i="11"/>
  <c r="N486" i="11"/>
  <c r="M486" i="11"/>
  <c r="L486" i="11"/>
  <c r="K486" i="11"/>
  <c r="J486" i="11"/>
  <c r="I486" i="11"/>
  <c r="H486" i="11"/>
  <c r="G486" i="11"/>
  <c r="F486" i="11"/>
  <c r="E486" i="11"/>
  <c r="D486" i="11"/>
  <c r="C486" i="11"/>
  <c r="B486" i="11"/>
  <c r="Q485" i="11"/>
  <c r="P485" i="11"/>
  <c r="O485" i="11"/>
  <c r="N485" i="11"/>
  <c r="M485" i="11"/>
  <c r="L485" i="11"/>
  <c r="K485" i="11"/>
  <c r="J485" i="11"/>
  <c r="I485" i="11"/>
  <c r="H485" i="11"/>
  <c r="G485" i="11"/>
  <c r="F485" i="11"/>
  <c r="E485" i="11"/>
  <c r="D485" i="11"/>
  <c r="C485" i="11"/>
  <c r="B485" i="11"/>
  <c r="Q484" i="11"/>
  <c r="P484" i="11"/>
  <c r="O484" i="11"/>
  <c r="N484" i="11"/>
  <c r="M484" i="11"/>
  <c r="L484" i="11"/>
  <c r="K484" i="11"/>
  <c r="J484" i="11"/>
  <c r="I484" i="11"/>
  <c r="H484" i="11"/>
  <c r="G484" i="11"/>
  <c r="F484" i="11"/>
  <c r="E484" i="11"/>
  <c r="D484" i="11"/>
  <c r="C484" i="11"/>
  <c r="B484" i="11"/>
  <c r="Q483" i="11"/>
  <c r="P483" i="11"/>
  <c r="O483" i="11"/>
  <c r="N483" i="11"/>
  <c r="M483" i="11"/>
  <c r="L483" i="11"/>
  <c r="K483" i="11"/>
  <c r="J483" i="11"/>
  <c r="I483" i="11"/>
  <c r="H483" i="11"/>
  <c r="G483" i="11"/>
  <c r="F483" i="11"/>
  <c r="E483" i="11"/>
  <c r="D483" i="11"/>
  <c r="C483" i="11"/>
  <c r="B483" i="11"/>
  <c r="Q482" i="11"/>
  <c r="P482" i="11"/>
  <c r="O482" i="11"/>
  <c r="N482" i="11"/>
  <c r="M482" i="11"/>
  <c r="L482" i="11"/>
  <c r="K482" i="11"/>
  <c r="J482" i="11"/>
  <c r="I482" i="11"/>
  <c r="H482" i="11"/>
  <c r="G482" i="11"/>
  <c r="F482" i="11"/>
  <c r="E482" i="11"/>
  <c r="D482" i="11"/>
  <c r="C482" i="11"/>
  <c r="B482" i="11"/>
  <c r="Q481" i="11"/>
  <c r="P481" i="11"/>
  <c r="O481" i="11"/>
  <c r="N481" i="11"/>
  <c r="M481" i="11"/>
  <c r="L481" i="11"/>
  <c r="K481" i="11"/>
  <c r="J481" i="11"/>
  <c r="I481" i="11"/>
  <c r="H481" i="11"/>
  <c r="G481" i="11"/>
  <c r="F481" i="11"/>
  <c r="E481" i="11"/>
  <c r="D481" i="11"/>
  <c r="C481" i="11"/>
  <c r="B481" i="11"/>
  <c r="Q480" i="11"/>
  <c r="P480" i="11"/>
  <c r="O480" i="11"/>
  <c r="N480" i="11"/>
  <c r="M480" i="11"/>
  <c r="L480" i="11"/>
  <c r="K480" i="11"/>
  <c r="J480" i="11"/>
  <c r="I480" i="11"/>
  <c r="H480" i="11"/>
  <c r="G480" i="11"/>
  <c r="F480" i="11"/>
  <c r="E480" i="11"/>
  <c r="D480" i="11"/>
  <c r="C480" i="11"/>
  <c r="B480" i="11"/>
  <c r="Q479" i="11"/>
  <c r="P479" i="11"/>
  <c r="O479" i="11"/>
  <c r="N479" i="11"/>
  <c r="M479" i="11"/>
  <c r="L479" i="11"/>
  <c r="K479" i="11"/>
  <c r="J479" i="11"/>
  <c r="I479" i="11"/>
  <c r="H479" i="11"/>
  <c r="G479" i="11"/>
  <c r="F479" i="11"/>
  <c r="E479" i="11"/>
  <c r="D479" i="11"/>
  <c r="C479" i="11"/>
  <c r="B479" i="11"/>
  <c r="Q478" i="11"/>
  <c r="P478" i="11"/>
  <c r="O478" i="11"/>
  <c r="N478" i="11"/>
  <c r="M478" i="11"/>
  <c r="L478" i="11"/>
  <c r="K478" i="11"/>
  <c r="J478" i="11"/>
  <c r="I478" i="11"/>
  <c r="H478" i="11"/>
  <c r="G478" i="11"/>
  <c r="F478" i="11"/>
  <c r="E478" i="11"/>
  <c r="D478" i="11"/>
  <c r="C478" i="11"/>
  <c r="B478" i="11"/>
  <c r="Q477" i="11"/>
  <c r="P477" i="11"/>
  <c r="O477" i="11"/>
  <c r="N477" i="11"/>
  <c r="M477" i="11"/>
  <c r="L477" i="11"/>
  <c r="K477" i="11"/>
  <c r="J477" i="11"/>
  <c r="I477" i="11"/>
  <c r="H477" i="11"/>
  <c r="G477" i="11"/>
  <c r="F477" i="11"/>
  <c r="E477" i="11"/>
  <c r="D477" i="11"/>
  <c r="C477" i="11"/>
  <c r="B477" i="11"/>
  <c r="Q476" i="11"/>
  <c r="P476" i="11"/>
  <c r="O476" i="11"/>
  <c r="N476" i="11"/>
  <c r="M476" i="11"/>
  <c r="L476" i="11"/>
  <c r="K476" i="11"/>
  <c r="J476" i="11"/>
  <c r="I476" i="11"/>
  <c r="H476" i="11"/>
  <c r="G476" i="11"/>
  <c r="F476" i="11"/>
  <c r="E476" i="11"/>
  <c r="D476" i="11"/>
  <c r="C476" i="11"/>
  <c r="B476" i="11"/>
  <c r="Q475" i="11"/>
  <c r="P475" i="11"/>
  <c r="O475" i="11"/>
  <c r="N475" i="11"/>
  <c r="M475" i="11"/>
  <c r="L475" i="11"/>
  <c r="K475" i="11"/>
  <c r="J475" i="11"/>
  <c r="I475" i="11"/>
  <c r="H475" i="11"/>
  <c r="G475" i="11"/>
  <c r="F475" i="11"/>
  <c r="E475" i="11"/>
  <c r="D475" i="11"/>
  <c r="C475" i="11"/>
  <c r="B475" i="11"/>
  <c r="Q474" i="11"/>
  <c r="P474" i="11"/>
  <c r="O474" i="11"/>
  <c r="N474" i="11"/>
  <c r="M474" i="11"/>
  <c r="L474" i="11"/>
  <c r="K474" i="11"/>
  <c r="J474" i="11"/>
  <c r="I474" i="11"/>
  <c r="H474" i="11"/>
  <c r="G474" i="11"/>
  <c r="F474" i="11"/>
  <c r="E474" i="11"/>
  <c r="D474" i="11"/>
  <c r="C474" i="11"/>
  <c r="B474" i="11"/>
  <c r="Q473" i="11"/>
  <c r="P473" i="11"/>
  <c r="O473" i="11"/>
  <c r="N473" i="11"/>
  <c r="M473" i="11"/>
  <c r="L473" i="11"/>
  <c r="K473" i="11"/>
  <c r="J473" i="11"/>
  <c r="I473" i="11"/>
  <c r="H473" i="11"/>
  <c r="G473" i="11"/>
  <c r="F473" i="11"/>
  <c r="E473" i="11"/>
  <c r="D473" i="11"/>
  <c r="C473" i="11"/>
  <c r="B473" i="11"/>
  <c r="Q472" i="11"/>
  <c r="P472" i="11"/>
  <c r="O472" i="11"/>
  <c r="N472" i="11"/>
  <c r="M472" i="11"/>
  <c r="L472" i="11"/>
  <c r="K472" i="11"/>
  <c r="J472" i="11"/>
  <c r="I472" i="11"/>
  <c r="H472" i="11"/>
  <c r="G472" i="11"/>
  <c r="F472" i="11"/>
  <c r="E472" i="11"/>
  <c r="D472" i="11"/>
  <c r="C472" i="11"/>
  <c r="B472" i="11"/>
  <c r="Q471" i="11"/>
  <c r="P471" i="11"/>
  <c r="O471" i="11"/>
  <c r="N471" i="11"/>
  <c r="M471" i="11"/>
  <c r="L471" i="11"/>
  <c r="K471" i="11"/>
  <c r="J471" i="11"/>
  <c r="I471" i="11"/>
  <c r="H471" i="11"/>
  <c r="G471" i="11"/>
  <c r="F471" i="11"/>
  <c r="E471" i="11"/>
  <c r="D471" i="11"/>
  <c r="C471" i="11"/>
  <c r="B471" i="11"/>
  <c r="Q470" i="11"/>
  <c r="P470" i="11"/>
  <c r="O470" i="11"/>
  <c r="N470" i="11"/>
  <c r="M470" i="11"/>
  <c r="L470" i="11"/>
  <c r="K470" i="11"/>
  <c r="J470" i="11"/>
  <c r="I470" i="11"/>
  <c r="H470" i="11"/>
  <c r="G470" i="11"/>
  <c r="F470" i="11"/>
  <c r="E470" i="11"/>
  <c r="D470" i="11"/>
  <c r="C470" i="11"/>
  <c r="B470" i="11"/>
  <c r="Q469" i="11"/>
  <c r="P469" i="11"/>
  <c r="O469" i="11"/>
  <c r="N469" i="11"/>
  <c r="M469" i="11"/>
  <c r="L469" i="11"/>
  <c r="K469" i="11"/>
  <c r="J469" i="11"/>
  <c r="I469" i="11"/>
  <c r="H469" i="11"/>
  <c r="G469" i="11"/>
  <c r="F469" i="11"/>
  <c r="E469" i="11"/>
  <c r="D469" i="11"/>
  <c r="C469" i="11"/>
  <c r="B469" i="11"/>
  <c r="Q468" i="11"/>
  <c r="P468" i="11"/>
  <c r="O468" i="11"/>
  <c r="N468" i="11"/>
  <c r="M468" i="11"/>
  <c r="L468" i="11"/>
  <c r="K468" i="11"/>
  <c r="J468" i="11"/>
  <c r="I468" i="11"/>
  <c r="H468" i="11"/>
  <c r="G468" i="11"/>
  <c r="F468" i="11"/>
  <c r="E468" i="11"/>
  <c r="D468" i="11"/>
  <c r="C468" i="11"/>
  <c r="B468" i="11"/>
  <c r="Q467" i="11"/>
  <c r="P467" i="11"/>
  <c r="O467" i="11"/>
  <c r="N467" i="11"/>
  <c r="M467" i="11"/>
  <c r="L467" i="11"/>
  <c r="K467" i="11"/>
  <c r="J467" i="11"/>
  <c r="I467" i="11"/>
  <c r="H467" i="11"/>
  <c r="G467" i="11"/>
  <c r="F467" i="11"/>
  <c r="E467" i="11"/>
  <c r="D467" i="11"/>
  <c r="C467" i="11"/>
  <c r="B467" i="11"/>
  <c r="Q466" i="11"/>
  <c r="P466" i="11"/>
  <c r="O466" i="11"/>
  <c r="N466" i="11"/>
  <c r="M466" i="11"/>
  <c r="L466" i="11"/>
  <c r="K466" i="11"/>
  <c r="J466" i="11"/>
  <c r="I466" i="11"/>
  <c r="H466" i="11"/>
  <c r="G466" i="11"/>
  <c r="F466" i="11"/>
  <c r="E466" i="11"/>
  <c r="D466" i="11"/>
  <c r="C466" i="11"/>
  <c r="B466" i="11"/>
  <c r="Q465" i="11"/>
  <c r="P465" i="11"/>
  <c r="O465" i="11"/>
  <c r="N465" i="11"/>
  <c r="M465" i="11"/>
  <c r="L465" i="11"/>
  <c r="K465" i="11"/>
  <c r="J465" i="11"/>
  <c r="I465" i="11"/>
  <c r="H465" i="11"/>
  <c r="G465" i="11"/>
  <c r="F465" i="11"/>
  <c r="E465" i="11"/>
  <c r="D465" i="11"/>
  <c r="C465" i="11"/>
  <c r="B465" i="11"/>
  <c r="Q464" i="11"/>
  <c r="P464" i="11"/>
  <c r="O464" i="11"/>
  <c r="N464" i="11"/>
  <c r="M464" i="11"/>
  <c r="L464" i="11"/>
  <c r="K464" i="11"/>
  <c r="J464" i="11"/>
  <c r="I464" i="11"/>
  <c r="H464" i="11"/>
  <c r="G464" i="11"/>
  <c r="F464" i="11"/>
  <c r="E464" i="11"/>
  <c r="D464" i="11"/>
  <c r="C464" i="11"/>
  <c r="B464" i="11"/>
  <c r="Q463" i="11"/>
  <c r="P463" i="11"/>
  <c r="O463" i="11"/>
  <c r="N463" i="11"/>
  <c r="M463" i="11"/>
  <c r="L463" i="11"/>
  <c r="K463" i="11"/>
  <c r="J463" i="11"/>
  <c r="I463" i="11"/>
  <c r="H463" i="11"/>
  <c r="G463" i="11"/>
  <c r="F463" i="11"/>
  <c r="E463" i="11"/>
  <c r="D463" i="11"/>
  <c r="C463" i="11"/>
  <c r="B463" i="11"/>
  <c r="Q462" i="11"/>
  <c r="P462" i="11"/>
  <c r="O462" i="11"/>
  <c r="N462" i="11"/>
  <c r="M462" i="11"/>
  <c r="L462" i="11"/>
  <c r="K462" i="11"/>
  <c r="J462" i="11"/>
  <c r="I462" i="11"/>
  <c r="H462" i="11"/>
  <c r="G462" i="11"/>
  <c r="F462" i="11"/>
  <c r="E462" i="11"/>
  <c r="D462" i="11"/>
  <c r="C462" i="11"/>
  <c r="B462" i="11"/>
  <c r="Q461" i="11"/>
  <c r="P461" i="11"/>
  <c r="O461" i="11"/>
  <c r="N461" i="11"/>
  <c r="M461" i="11"/>
  <c r="L461" i="11"/>
  <c r="K461" i="11"/>
  <c r="J461" i="11"/>
  <c r="I461" i="11"/>
  <c r="H461" i="11"/>
  <c r="G461" i="11"/>
  <c r="F461" i="11"/>
  <c r="E461" i="11"/>
  <c r="D461" i="11"/>
  <c r="C461" i="11"/>
  <c r="B461" i="11"/>
  <c r="Q460" i="11"/>
  <c r="P460" i="11"/>
  <c r="O460" i="11"/>
  <c r="N460" i="11"/>
  <c r="M460" i="11"/>
  <c r="L460" i="11"/>
  <c r="K460" i="11"/>
  <c r="J460" i="11"/>
  <c r="I460" i="11"/>
  <c r="H460" i="11"/>
  <c r="G460" i="11"/>
  <c r="F460" i="11"/>
  <c r="E460" i="11"/>
  <c r="D460" i="11"/>
  <c r="C460" i="11"/>
  <c r="B460" i="11"/>
  <c r="Q459" i="11"/>
  <c r="P459" i="11"/>
  <c r="O459" i="11"/>
  <c r="N459" i="11"/>
  <c r="M459" i="11"/>
  <c r="L459" i="11"/>
  <c r="K459" i="11"/>
  <c r="J459" i="11"/>
  <c r="I459" i="11"/>
  <c r="H459" i="11"/>
  <c r="G459" i="11"/>
  <c r="F459" i="11"/>
  <c r="E459" i="11"/>
  <c r="D459" i="11"/>
  <c r="C459" i="11"/>
  <c r="B459" i="11"/>
  <c r="Q458" i="11"/>
  <c r="P458" i="11"/>
  <c r="O458" i="11"/>
  <c r="N458" i="11"/>
  <c r="M458" i="11"/>
  <c r="L458" i="11"/>
  <c r="K458" i="11"/>
  <c r="J458" i="11"/>
  <c r="I458" i="11"/>
  <c r="H458" i="11"/>
  <c r="G458" i="11"/>
  <c r="F458" i="11"/>
  <c r="E458" i="11"/>
  <c r="D458" i="11"/>
  <c r="C458" i="11"/>
  <c r="B458" i="11"/>
  <c r="Q457" i="11"/>
  <c r="P457" i="11"/>
  <c r="O457" i="11"/>
  <c r="N457" i="11"/>
  <c r="M457" i="11"/>
  <c r="L457" i="11"/>
  <c r="K457" i="11"/>
  <c r="J457" i="11"/>
  <c r="I457" i="11"/>
  <c r="H457" i="11"/>
  <c r="G457" i="11"/>
  <c r="F457" i="11"/>
  <c r="E457" i="11"/>
  <c r="D457" i="11"/>
  <c r="C457" i="11"/>
  <c r="B457" i="11"/>
  <c r="Q456" i="11"/>
  <c r="P456" i="11"/>
  <c r="O456" i="11"/>
  <c r="N456" i="11"/>
  <c r="M456" i="11"/>
  <c r="L456" i="11"/>
  <c r="K456" i="11"/>
  <c r="J456" i="11"/>
  <c r="I456" i="11"/>
  <c r="H456" i="11"/>
  <c r="G456" i="11"/>
  <c r="F456" i="11"/>
  <c r="E456" i="11"/>
  <c r="D456" i="11"/>
  <c r="C456" i="11"/>
  <c r="B456" i="11"/>
  <c r="Q455" i="11"/>
  <c r="P455" i="11"/>
  <c r="O455" i="11"/>
  <c r="N455" i="11"/>
  <c r="M455" i="11"/>
  <c r="L455" i="11"/>
  <c r="K455" i="11"/>
  <c r="J455" i="11"/>
  <c r="I455" i="11"/>
  <c r="H455" i="11"/>
  <c r="G455" i="11"/>
  <c r="F455" i="11"/>
  <c r="E455" i="11"/>
  <c r="D455" i="11"/>
  <c r="C455" i="11"/>
  <c r="B455" i="11"/>
  <c r="Q454" i="11"/>
  <c r="P454" i="11"/>
  <c r="O454" i="11"/>
  <c r="N454" i="11"/>
  <c r="M454" i="11"/>
  <c r="L454" i="11"/>
  <c r="K454" i="11"/>
  <c r="J454" i="11"/>
  <c r="I454" i="11"/>
  <c r="H454" i="11"/>
  <c r="G454" i="11"/>
  <c r="F454" i="11"/>
  <c r="E454" i="11"/>
  <c r="D454" i="11"/>
  <c r="C454" i="11"/>
  <c r="B454" i="11"/>
  <c r="Q453" i="11"/>
  <c r="P453" i="11"/>
  <c r="O453" i="11"/>
  <c r="N453" i="11"/>
  <c r="M453" i="11"/>
  <c r="L453" i="11"/>
  <c r="K453" i="11"/>
  <c r="J453" i="11"/>
  <c r="I453" i="11"/>
  <c r="H453" i="11"/>
  <c r="G453" i="11"/>
  <c r="F453" i="11"/>
  <c r="E453" i="11"/>
  <c r="D453" i="11"/>
  <c r="C453" i="11"/>
  <c r="B453" i="11"/>
  <c r="Q452" i="11"/>
  <c r="P452" i="11"/>
  <c r="O452" i="11"/>
  <c r="N452" i="11"/>
  <c r="M452" i="11"/>
  <c r="L452" i="11"/>
  <c r="K452" i="11"/>
  <c r="J452" i="11"/>
  <c r="I452" i="11"/>
  <c r="H452" i="11"/>
  <c r="G452" i="11"/>
  <c r="F452" i="11"/>
  <c r="E452" i="11"/>
  <c r="D452" i="11"/>
  <c r="C452" i="11"/>
  <c r="B452" i="11"/>
  <c r="Q451" i="11"/>
  <c r="P451" i="11"/>
  <c r="O451" i="11"/>
  <c r="N451" i="11"/>
  <c r="M451" i="11"/>
  <c r="L451" i="11"/>
  <c r="K451" i="11"/>
  <c r="J451" i="11"/>
  <c r="I451" i="11"/>
  <c r="H451" i="11"/>
  <c r="G451" i="11"/>
  <c r="F451" i="11"/>
  <c r="E451" i="11"/>
  <c r="D451" i="11"/>
  <c r="C451" i="11"/>
  <c r="B451" i="11"/>
  <c r="Q450" i="11"/>
  <c r="P450" i="11"/>
  <c r="O450" i="11"/>
  <c r="N450" i="11"/>
  <c r="M450" i="11"/>
  <c r="L450" i="11"/>
  <c r="K450" i="11"/>
  <c r="J450" i="11"/>
  <c r="I450" i="11"/>
  <c r="H450" i="11"/>
  <c r="G450" i="11"/>
  <c r="F450" i="11"/>
  <c r="E450" i="11"/>
  <c r="D450" i="11"/>
  <c r="C450" i="11"/>
  <c r="B450" i="11"/>
  <c r="Q449" i="11"/>
  <c r="P449" i="11"/>
  <c r="O449" i="11"/>
  <c r="N449" i="11"/>
  <c r="M449" i="11"/>
  <c r="L449" i="11"/>
  <c r="K449" i="11"/>
  <c r="J449" i="11"/>
  <c r="I449" i="11"/>
  <c r="H449" i="11"/>
  <c r="G449" i="11"/>
  <c r="F449" i="11"/>
  <c r="E449" i="11"/>
  <c r="D449" i="11"/>
  <c r="C449" i="11"/>
  <c r="B449" i="11"/>
  <c r="Q448" i="11"/>
  <c r="P448" i="11"/>
  <c r="O448" i="11"/>
  <c r="N448" i="11"/>
  <c r="M448" i="11"/>
  <c r="L448" i="11"/>
  <c r="K448" i="11"/>
  <c r="J448" i="11"/>
  <c r="I448" i="11"/>
  <c r="H448" i="11"/>
  <c r="G448" i="11"/>
  <c r="F448" i="11"/>
  <c r="E448" i="11"/>
  <c r="D448" i="11"/>
  <c r="C448" i="11"/>
  <c r="B448" i="11"/>
  <c r="Q447" i="11"/>
  <c r="P447" i="11"/>
  <c r="O447" i="11"/>
  <c r="N447" i="11"/>
  <c r="M447" i="11"/>
  <c r="L447" i="11"/>
  <c r="K447" i="11"/>
  <c r="J447" i="11"/>
  <c r="I447" i="11"/>
  <c r="H447" i="11"/>
  <c r="G447" i="11"/>
  <c r="F447" i="11"/>
  <c r="E447" i="11"/>
  <c r="D447" i="11"/>
  <c r="C447" i="11"/>
  <c r="B447" i="11"/>
  <c r="Q446" i="11"/>
  <c r="P446" i="11"/>
  <c r="O446" i="11"/>
  <c r="N446" i="11"/>
  <c r="M446" i="11"/>
  <c r="L446" i="11"/>
  <c r="K446" i="11"/>
  <c r="J446" i="11"/>
  <c r="I446" i="11"/>
  <c r="H446" i="11"/>
  <c r="G446" i="11"/>
  <c r="F446" i="11"/>
  <c r="E446" i="11"/>
  <c r="D446" i="11"/>
  <c r="C446" i="11"/>
  <c r="B446" i="11"/>
  <c r="Q445" i="11"/>
  <c r="P445" i="11"/>
  <c r="O445" i="11"/>
  <c r="N445" i="11"/>
  <c r="M445" i="11"/>
  <c r="L445" i="11"/>
  <c r="K445" i="11"/>
  <c r="J445" i="11"/>
  <c r="I445" i="11"/>
  <c r="H445" i="11"/>
  <c r="G445" i="11"/>
  <c r="F445" i="11"/>
  <c r="E445" i="11"/>
  <c r="D445" i="11"/>
  <c r="C445" i="11"/>
  <c r="B445" i="11"/>
  <c r="Q444" i="11"/>
  <c r="P444" i="11"/>
  <c r="O444" i="11"/>
  <c r="N444" i="11"/>
  <c r="M444" i="11"/>
  <c r="L444" i="11"/>
  <c r="K444" i="11"/>
  <c r="J444" i="11"/>
  <c r="I444" i="11"/>
  <c r="H444" i="11"/>
  <c r="G444" i="11"/>
  <c r="F444" i="11"/>
  <c r="E444" i="11"/>
  <c r="D444" i="11"/>
  <c r="C444" i="11"/>
  <c r="B444" i="11"/>
  <c r="Q443" i="11"/>
  <c r="P443" i="11"/>
  <c r="O443" i="11"/>
  <c r="N443" i="11"/>
  <c r="M443" i="11"/>
  <c r="L443" i="11"/>
  <c r="K443" i="11"/>
  <c r="J443" i="11"/>
  <c r="I443" i="11"/>
  <c r="H443" i="11"/>
  <c r="G443" i="11"/>
  <c r="F443" i="11"/>
  <c r="E443" i="11"/>
  <c r="D443" i="11"/>
  <c r="C443" i="11"/>
  <c r="B443" i="11"/>
  <c r="Q442" i="11"/>
  <c r="P442" i="11"/>
  <c r="O442" i="11"/>
  <c r="N442" i="11"/>
  <c r="M442" i="11"/>
  <c r="L442" i="11"/>
  <c r="K442" i="11"/>
  <c r="J442" i="11"/>
  <c r="I442" i="11"/>
  <c r="H442" i="11"/>
  <c r="G442" i="11"/>
  <c r="F442" i="11"/>
  <c r="E442" i="11"/>
  <c r="D442" i="11"/>
  <c r="C442" i="11"/>
  <c r="B442" i="11"/>
  <c r="Q441" i="11"/>
  <c r="P441" i="11"/>
  <c r="O441" i="11"/>
  <c r="N441" i="11"/>
  <c r="M441" i="11"/>
  <c r="L441" i="11"/>
  <c r="K441" i="11"/>
  <c r="J441" i="11"/>
  <c r="I441" i="11"/>
  <c r="H441" i="11"/>
  <c r="G441" i="11"/>
  <c r="F441" i="11"/>
  <c r="E441" i="11"/>
  <c r="D441" i="11"/>
  <c r="C441" i="11"/>
  <c r="B441" i="11"/>
  <c r="Q440" i="11"/>
  <c r="P440" i="11"/>
  <c r="O440" i="11"/>
  <c r="N440" i="11"/>
  <c r="M440" i="11"/>
  <c r="L440" i="11"/>
  <c r="K440" i="11"/>
  <c r="J440" i="11"/>
  <c r="I440" i="11"/>
  <c r="H440" i="11"/>
  <c r="G440" i="11"/>
  <c r="F440" i="11"/>
  <c r="E440" i="11"/>
  <c r="D440" i="11"/>
  <c r="C440" i="11"/>
  <c r="B440" i="11"/>
  <c r="Q439" i="11"/>
  <c r="P439" i="11"/>
  <c r="O439" i="11"/>
  <c r="N439" i="11"/>
  <c r="M439" i="11"/>
  <c r="L439" i="11"/>
  <c r="K439" i="11"/>
  <c r="J439" i="11"/>
  <c r="I439" i="11"/>
  <c r="H439" i="11"/>
  <c r="G439" i="11"/>
  <c r="F439" i="11"/>
  <c r="E439" i="11"/>
  <c r="D439" i="11"/>
  <c r="C439" i="11"/>
  <c r="B439" i="11"/>
  <c r="Q438" i="11"/>
  <c r="P438" i="11"/>
  <c r="O438" i="11"/>
  <c r="N438" i="11"/>
  <c r="M438" i="11"/>
  <c r="L438" i="11"/>
  <c r="K438" i="11"/>
  <c r="J438" i="11"/>
  <c r="I438" i="11"/>
  <c r="H438" i="11"/>
  <c r="G438" i="11"/>
  <c r="F438" i="11"/>
  <c r="E438" i="11"/>
  <c r="D438" i="11"/>
  <c r="C438" i="11"/>
  <c r="B438" i="11"/>
  <c r="Q437" i="11"/>
  <c r="P437" i="11"/>
  <c r="O437" i="11"/>
  <c r="N437" i="11"/>
  <c r="M437" i="11"/>
  <c r="L437" i="11"/>
  <c r="K437" i="11"/>
  <c r="J437" i="11"/>
  <c r="I437" i="11"/>
  <c r="H437" i="11"/>
  <c r="G437" i="11"/>
  <c r="F437" i="11"/>
  <c r="E437" i="11"/>
  <c r="D437" i="11"/>
  <c r="C437" i="11"/>
  <c r="B437" i="11"/>
  <c r="Q436" i="11"/>
  <c r="P436" i="11"/>
  <c r="O436" i="11"/>
  <c r="N436" i="11"/>
  <c r="M436" i="11"/>
  <c r="L436" i="11"/>
  <c r="K436" i="11"/>
  <c r="J436" i="11"/>
  <c r="I436" i="11"/>
  <c r="H436" i="11"/>
  <c r="G436" i="11"/>
  <c r="F436" i="11"/>
  <c r="E436" i="11"/>
  <c r="D436" i="11"/>
  <c r="C436" i="11"/>
  <c r="B436" i="11"/>
  <c r="Q435" i="11"/>
  <c r="P435" i="11"/>
  <c r="O435" i="11"/>
  <c r="N435" i="11"/>
  <c r="M435" i="11"/>
  <c r="L435" i="11"/>
  <c r="K435" i="11"/>
  <c r="J435" i="11"/>
  <c r="I435" i="11"/>
  <c r="H435" i="11"/>
  <c r="G435" i="11"/>
  <c r="F435" i="11"/>
  <c r="E435" i="11"/>
  <c r="D435" i="11"/>
  <c r="C435" i="11"/>
  <c r="B435" i="11"/>
  <c r="Q434" i="11"/>
  <c r="P434" i="11"/>
  <c r="O434" i="11"/>
  <c r="N434" i="11"/>
  <c r="M434" i="11"/>
  <c r="L434" i="11"/>
  <c r="K434" i="11"/>
  <c r="J434" i="11"/>
  <c r="I434" i="11"/>
  <c r="H434" i="11"/>
  <c r="G434" i="11"/>
  <c r="F434" i="11"/>
  <c r="E434" i="11"/>
  <c r="D434" i="11"/>
  <c r="C434" i="11"/>
  <c r="B434" i="11"/>
  <c r="Q433" i="11"/>
  <c r="P433" i="11"/>
  <c r="O433" i="11"/>
  <c r="N433" i="11"/>
  <c r="M433" i="11"/>
  <c r="L433" i="11"/>
  <c r="K433" i="11"/>
  <c r="J433" i="11"/>
  <c r="I433" i="11"/>
  <c r="H433" i="11"/>
  <c r="G433" i="11"/>
  <c r="F433" i="11"/>
  <c r="E433" i="11"/>
  <c r="D433" i="11"/>
  <c r="C433" i="11"/>
  <c r="B433" i="11"/>
  <c r="Q432" i="11"/>
  <c r="P432" i="11"/>
  <c r="O432" i="11"/>
  <c r="N432" i="11"/>
  <c r="M432" i="11"/>
  <c r="L432" i="11"/>
  <c r="K432" i="11"/>
  <c r="J432" i="11"/>
  <c r="I432" i="11"/>
  <c r="H432" i="11"/>
  <c r="G432" i="11"/>
  <c r="F432" i="11"/>
  <c r="E432" i="11"/>
  <c r="D432" i="11"/>
  <c r="C432" i="11"/>
  <c r="B432" i="11"/>
  <c r="Q431" i="11"/>
  <c r="P431" i="11"/>
  <c r="O431" i="11"/>
  <c r="N431" i="11"/>
  <c r="M431" i="11"/>
  <c r="L431" i="11"/>
  <c r="K431" i="11"/>
  <c r="J431" i="11"/>
  <c r="I431" i="11"/>
  <c r="H431" i="11"/>
  <c r="G431" i="11"/>
  <c r="F431" i="11"/>
  <c r="E431" i="11"/>
  <c r="D431" i="11"/>
  <c r="C431" i="11"/>
  <c r="B431" i="11"/>
  <c r="Q430" i="11"/>
  <c r="P430" i="11"/>
  <c r="O430" i="11"/>
  <c r="N430" i="11"/>
  <c r="M430" i="11"/>
  <c r="L430" i="11"/>
  <c r="K430" i="11"/>
  <c r="J430" i="11"/>
  <c r="I430" i="11"/>
  <c r="H430" i="11"/>
  <c r="G430" i="11"/>
  <c r="F430" i="11"/>
  <c r="E430" i="11"/>
  <c r="D430" i="11"/>
  <c r="C430" i="11"/>
  <c r="B430" i="11"/>
  <c r="Q429" i="11"/>
  <c r="P429" i="11"/>
  <c r="O429" i="11"/>
  <c r="N429" i="11"/>
  <c r="M429" i="11"/>
  <c r="L429" i="11"/>
  <c r="K429" i="11"/>
  <c r="J429" i="11"/>
  <c r="I429" i="11"/>
  <c r="H429" i="11"/>
  <c r="G429" i="11"/>
  <c r="F429" i="11"/>
  <c r="E429" i="11"/>
  <c r="D429" i="11"/>
  <c r="C429" i="11"/>
  <c r="B429" i="11"/>
  <c r="Q428" i="11"/>
  <c r="P428" i="11"/>
  <c r="O428" i="11"/>
  <c r="N428" i="11"/>
  <c r="M428" i="11"/>
  <c r="L428" i="11"/>
  <c r="K428" i="11"/>
  <c r="J428" i="11"/>
  <c r="I428" i="11"/>
  <c r="H428" i="11"/>
  <c r="G428" i="11"/>
  <c r="F428" i="11"/>
  <c r="E428" i="11"/>
  <c r="D428" i="11"/>
  <c r="C428" i="11"/>
  <c r="B428" i="11"/>
  <c r="Q427" i="11"/>
  <c r="P427" i="11"/>
  <c r="O427" i="11"/>
  <c r="N427" i="11"/>
  <c r="M427" i="11"/>
  <c r="L427" i="11"/>
  <c r="K427" i="11"/>
  <c r="J427" i="11"/>
  <c r="I427" i="11"/>
  <c r="H427" i="11"/>
  <c r="G427" i="11"/>
  <c r="F427" i="11"/>
  <c r="E427" i="11"/>
  <c r="D427" i="11"/>
  <c r="C427" i="11"/>
  <c r="B427" i="11"/>
  <c r="Q426" i="11"/>
  <c r="P426" i="11"/>
  <c r="O426" i="11"/>
  <c r="N426" i="11"/>
  <c r="M426" i="11"/>
  <c r="L426" i="11"/>
  <c r="K426" i="11"/>
  <c r="J426" i="11"/>
  <c r="I426" i="11"/>
  <c r="H426" i="11"/>
  <c r="G426" i="11"/>
  <c r="F426" i="11"/>
  <c r="E426" i="11"/>
  <c r="D426" i="11"/>
  <c r="C426" i="11"/>
  <c r="B426" i="11"/>
  <c r="Q425" i="11"/>
  <c r="P425" i="11"/>
  <c r="O425" i="11"/>
  <c r="N425" i="11"/>
  <c r="M425" i="11"/>
  <c r="L425" i="11"/>
  <c r="K425" i="11"/>
  <c r="J425" i="11"/>
  <c r="I425" i="11"/>
  <c r="H425" i="11"/>
  <c r="G425" i="11"/>
  <c r="F425" i="11"/>
  <c r="E425" i="11"/>
  <c r="D425" i="11"/>
  <c r="C425" i="11"/>
  <c r="B425" i="11"/>
  <c r="Q424" i="11"/>
  <c r="P424" i="11"/>
  <c r="O424" i="11"/>
  <c r="N424" i="11"/>
  <c r="M424" i="11"/>
  <c r="L424" i="11"/>
  <c r="K424" i="11"/>
  <c r="J424" i="11"/>
  <c r="I424" i="11"/>
  <c r="H424" i="11"/>
  <c r="G424" i="11"/>
  <c r="F424" i="11"/>
  <c r="E424" i="11"/>
  <c r="D424" i="11"/>
  <c r="C424" i="11"/>
  <c r="B424" i="11"/>
  <c r="Q423" i="11"/>
  <c r="P423" i="11"/>
  <c r="O423" i="11"/>
  <c r="N423" i="11"/>
  <c r="M423" i="11"/>
  <c r="L423" i="11"/>
  <c r="K423" i="11"/>
  <c r="J423" i="11"/>
  <c r="I423" i="11"/>
  <c r="H423" i="11"/>
  <c r="G423" i="11"/>
  <c r="F423" i="11"/>
  <c r="E423" i="11"/>
  <c r="D423" i="11"/>
  <c r="C423" i="11"/>
  <c r="B423" i="11"/>
  <c r="Q422" i="11"/>
  <c r="P422" i="11"/>
  <c r="O422" i="11"/>
  <c r="N422" i="11"/>
  <c r="M422" i="11"/>
  <c r="L422" i="11"/>
  <c r="K422" i="11"/>
  <c r="J422" i="11"/>
  <c r="I422" i="11"/>
  <c r="H422" i="11"/>
  <c r="G422" i="11"/>
  <c r="F422" i="11"/>
  <c r="E422" i="11"/>
  <c r="D422" i="11"/>
  <c r="C422" i="11"/>
  <c r="B422" i="11"/>
  <c r="Q421" i="11"/>
  <c r="P421" i="11"/>
  <c r="O421" i="11"/>
  <c r="N421" i="11"/>
  <c r="M421" i="11"/>
  <c r="L421" i="11"/>
  <c r="K421" i="11"/>
  <c r="J421" i="11"/>
  <c r="I421" i="11"/>
  <c r="H421" i="11"/>
  <c r="G421" i="11"/>
  <c r="F421" i="11"/>
  <c r="E421" i="11"/>
  <c r="D421" i="11"/>
  <c r="C421" i="11"/>
  <c r="B421" i="11"/>
  <c r="Q420" i="11"/>
  <c r="P420" i="11"/>
  <c r="O420" i="11"/>
  <c r="N420" i="11"/>
  <c r="M420" i="11"/>
  <c r="L420" i="11"/>
  <c r="K420" i="11"/>
  <c r="J420" i="11"/>
  <c r="I420" i="11"/>
  <c r="H420" i="11"/>
  <c r="G420" i="11"/>
  <c r="F420" i="11"/>
  <c r="E420" i="11"/>
  <c r="D420" i="11"/>
  <c r="C420" i="11"/>
  <c r="B420" i="11"/>
  <c r="Q419" i="11"/>
  <c r="P419" i="11"/>
  <c r="O419" i="11"/>
  <c r="N419" i="11"/>
  <c r="M419" i="11"/>
  <c r="L419" i="11"/>
  <c r="K419" i="11"/>
  <c r="J419" i="11"/>
  <c r="I419" i="11"/>
  <c r="H419" i="11"/>
  <c r="G419" i="11"/>
  <c r="F419" i="11"/>
  <c r="E419" i="11"/>
  <c r="D419" i="11"/>
  <c r="C419" i="11"/>
  <c r="B419" i="11"/>
  <c r="Q418" i="11"/>
  <c r="P418" i="11"/>
  <c r="O418" i="11"/>
  <c r="N418" i="11"/>
  <c r="M418" i="11"/>
  <c r="L418" i="11"/>
  <c r="K418" i="11"/>
  <c r="J418" i="11"/>
  <c r="I418" i="11"/>
  <c r="H418" i="11"/>
  <c r="G418" i="11"/>
  <c r="F418" i="11"/>
  <c r="E418" i="11"/>
  <c r="D418" i="11"/>
  <c r="C418" i="11"/>
  <c r="B418" i="11"/>
  <c r="Q417" i="11"/>
  <c r="P417" i="11"/>
  <c r="O417" i="11"/>
  <c r="N417" i="11"/>
  <c r="M417" i="11"/>
  <c r="L417" i="11"/>
  <c r="K417" i="11"/>
  <c r="J417" i="11"/>
  <c r="I417" i="11"/>
  <c r="H417" i="11"/>
  <c r="G417" i="11"/>
  <c r="F417" i="11"/>
  <c r="E417" i="11"/>
  <c r="D417" i="11"/>
  <c r="C417" i="11"/>
  <c r="B417" i="11"/>
  <c r="Q416" i="11"/>
  <c r="P416" i="11"/>
  <c r="O416" i="11"/>
  <c r="N416" i="11"/>
  <c r="M416" i="11"/>
  <c r="L416" i="11"/>
  <c r="K416" i="11"/>
  <c r="J416" i="11"/>
  <c r="I416" i="11"/>
  <c r="H416" i="11"/>
  <c r="G416" i="11"/>
  <c r="F416" i="11"/>
  <c r="E416" i="11"/>
  <c r="D416" i="11"/>
  <c r="C416" i="11"/>
  <c r="B416" i="11"/>
  <c r="Q415" i="11"/>
  <c r="P415" i="11"/>
  <c r="O415" i="11"/>
  <c r="N415" i="11"/>
  <c r="M415" i="11"/>
  <c r="L415" i="11"/>
  <c r="K415" i="11"/>
  <c r="J415" i="11"/>
  <c r="I415" i="11"/>
  <c r="H415" i="11"/>
  <c r="G415" i="11"/>
  <c r="F415" i="11"/>
  <c r="E415" i="11"/>
  <c r="D415" i="11"/>
  <c r="C415" i="11"/>
  <c r="B415" i="11"/>
  <c r="Q414" i="11"/>
  <c r="P414" i="11"/>
  <c r="O414" i="11"/>
  <c r="N414" i="11"/>
  <c r="M414" i="11"/>
  <c r="L414" i="11"/>
  <c r="K414" i="11"/>
  <c r="J414" i="11"/>
  <c r="I414" i="11"/>
  <c r="H414" i="11"/>
  <c r="G414" i="11"/>
  <c r="F414" i="11"/>
  <c r="E414" i="11"/>
  <c r="D414" i="11"/>
  <c r="C414" i="11"/>
  <c r="B414" i="11"/>
  <c r="Q413" i="11"/>
  <c r="P413" i="11"/>
  <c r="O413" i="11"/>
  <c r="N413" i="11"/>
  <c r="M413" i="11"/>
  <c r="L413" i="11"/>
  <c r="K413" i="11"/>
  <c r="J413" i="11"/>
  <c r="I413" i="11"/>
  <c r="H413" i="11"/>
  <c r="G413" i="11"/>
  <c r="F413" i="11"/>
  <c r="E413" i="11"/>
  <c r="D413" i="11"/>
  <c r="C413" i="11"/>
  <c r="B413" i="11"/>
  <c r="Q412" i="11"/>
  <c r="P412" i="11"/>
  <c r="O412" i="11"/>
  <c r="N412" i="11"/>
  <c r="M412" i="11"/>
  <c r="L412" i="11"/>
  <c r="K412" i="11"/>
  <c r="J412" i="11"/>
  <c r="I412" i="11"/>
  <c r="H412" i="11"/>
  <c r="G412" i="11"/>
  <c r="F412" i="11"/>
  <c r="E412" i="11"/>
  <c r="D412" i="11"/>
  <c r="C412" i="11"/>
  <c r="B412" i="11"/>
  <c r="Q411" i="11"/>
  <c r="P411" i="11"/>
  <c r="O411" i="11"/>
  <c r="N411" i="11"/>
  <c r="M411" i="11"/>
  <c r="L411" i="11"/>
  <c r="K411" i="11"/>
  <c r="J411" i="11"/>
  <c r="I411" i="11"/>
  <c r="H411" i="11"/>
  <c r="G411" i="11"/>
  <c r="F411" i="11"/>
  <c r="E411" i="11"/>
  <c r="D411" i="11"/>
  <c r="C411" i="11"/>
  <c r="B411" i="11"/>
  <c r="Q410" i="11"/>
  <c r="P410" i="11"/>
  <c r="O410" i="11"/>
  <c r="N410" i="11"/>
  <c r="M410" i="11"/>
  <c r="L410" i="11"/>
  <c r="K410" i="11"/>
  <c r="J410" i="11"/>
  <c r="I410" i="11"/>
  <c r="H410" i="11"/>
  <c r="G410" i="11"/>
  <c r="F410" i="11"/>
  <c r="E410" i="11"/>
  <c r="D410" i="11"/>
  <c r="C410" i="11"/>
  <c r="B410" i="11"/>
  <c r="Q409" i="11"/>
  <c r="P409" i="11"/>
  <c r="O409" i="11"/>
  <c r="N409" i="11"/>
  <c r="M409" i="11"/>
  <c r="L409" i="11"/>
  <c r="K409" i="11"/>
  <c r="J409" i="11"/>
  <c r="I409" i="11"/>
  <c r="H409" i="11"/>
  <c r="G409" i="11"/>
  <c r="F409" i="11"/>
  <c r="E409" i="11"/>
  <c r="D409" i="11"/>
  <c r="C409" i="11"/>
  <c r="B409" i="11"/>
  <c r="Q408" i="11"/>
  <c r="P408" i="11"/>
  <c r="O408" i="11"/>
  <c r="N408" i="11"/>
  <c r="M408" i="11"/>
  <c r="L408" i="11"/>
  <c r="K408" i="11"/>
  <c r="J408" i="11"/>
  <c r="I408" i="11"/>
  <c r="H408" i="11"/>
  <c r="G408" i="11"/>
  <c r="F408" i="11"/>
  <c r="E408" i="11"/>
  <c r="D408" i="11"/>
  <c r="C408" i="11"/>
  <c r="B408" i="11"/>
  <c r="Q407" i="11"/>
  <c r="P407" i="11"/>
  <c r="O407" i="11"/>
  <c r="N407" i="11"/>
  <c r="M407" i="11"/>
  <c r="L407" i="11"/>
  <c r="K407" i="11"/>
  <c r="J407" i="11"/>
  <c r="I407" i="11"/>
  <c r="H407" i="11"/>
  <c r="G407" i="11"/>
  <c r="F407" i="11"/>
  <c r="E407" i="11"/>
  <c r="D407" i="11"/>
  <c r="C407" i="11"/>
  <c r="B407" i="11"/>
  <c r="Q406" i="11"/>
  <c r="P406" i="11"/>
  <c r="O406" i="11"/>
  <c r="N406" i="11"/>
  <c r="M406" i="11"/>
  <c r="L406" i="11"/>
  <c r="K406" i="11"/>
  <c r="J406" i="11"/>
  <c r="I406" i="11"/>
  <c r="H406" i="11"/>
  <c r="G406" i="11"/>
  <c r="F406" i="11"/>
  <c r="E406" i="11"/>
  <c r="D406" i="11"/>
  <c r="C406" i="11"/>
  <c r="B406" i="11"/>
  <c r="Q405" i="11"/>
  <c r="P405" i="11"/>
  <c r="O405" i="11"/>
  <c r="N405" i="11"/>
  <c r="M405" i="11"/>
  <c r="L405" i="11"/>
  <c r="K405" i="11"/>
  <c r="J405" i="11"/>
  <c r="I405" i="11"/>
  <c r="H405" i="11"/>
  <c r="G405" i="11"/>
  <c r="F405" i="11"/>
  <c r="E405" i="11"/>
  <c r="D405" i="11"/>
  <c r="C405" i="11"/>
  <c r="B405" i="11"/>
  <c r="Q404" i="11"/>
  <c r="P404" i="11"/>
  <c r="O404" i="11"/>
  <c r="N404" i="11"/>
  <c r="M404" i="11"/>
  <c r="L404" i="11"/>
  <c r="K404" i="11"/>
  <c r="J404" i="11"/>
  <c r="I404" i="11"/>
  <c r="H404" i="11"/>
  <c r="G404" i="11"/>
  <c r="F404" i="11"/>
  <c r="E404" i="11"/>
  <c r="D404" i="11"/>
  <c r="C404" i="11"/>
  <c r="B404" i="11"/>
  <c r="Q403" i="11"/>
  <c r="P403" i="11"/>
  <c r="O403" i="11"/>
  <c r="N403" i="11"/>
  <c r="M403" i="11"/>
  <c r="L403" i="11"/>
  <c r="K403" i="11"/>
  <c r="J403" i="11"/>
  <c r="I403" i="11"/>
  <c r="H403" i="11"/>
  <c r="G403" i="11"/>
  <c r="F403" i="11"/>
  <c r="E403" i="11"/>
  <c r="D403" i="11"/>
  <c r="C403" i="11"/>
  <c r="B403" i="11"/>
  <c r="Q402" i="11"/>
  <c r="P402" i="11"/>
  <c r="O402" i="11"/>
  <c r="N402" i="11"/>
  <c r="M402" i="11"/>
  <c r="L402" i="11"/>
  <c r="K402" i="11"/>
  <c r="J402" i="11"/>
  <c r="I402" i="11"/>
  <c r="H402" i="11"/>
  <c r="G402" i="11"/>
  <c r="F402" i="11"/>
  <c r="E402" i="11"/>
  <c r="D402" i="11"/>
  <c r="C402" i="11"/>
  <c r="B402" i="11"/>
  <c r="Q401" i="11"/>
  <c r="P401" i="11"/>
  <c r="O401" i="11"/>
  <c r="N401" i="11"/>
  <c r="M401" i="11"/>
  <c r="L401" i="11"/>
  <c r="K401" i="11"/>
  <c r="J401" i="11"/>
  <c r="I401" i="11"/>
  <c r="H401" i="11"/>
  <c r="G401" i="11"/>
  <c r="F401" i="11"/>
  <c r="E401" i="11"/>
  <c r="D401" i="11"/>
  <c r="C401" i="11"/>
  <c r="B401" i="11"/>
  <c r="Q400" i="11"/>
  <c r="P400" i="11"/>
  <c r="O400" i="11"/>
  <c r="N400" i="11"/>
  <c r="M400" i="11"/>
  <c r="L400" i="11"/>
  <c r="K400" i="11"/>
  <c r="J400" i="11"/>
  <c r="I400" i="11"/>
  <c r="H400" i="11"/>
  <c r="G400" i="11"/>
  <c r="F400" i="11"/>
  <c r="E400" i="11"/>
  <c r="D400" i="11"/>
  <c r="C400" i="11"/>
  <c r="B400" i="11"/>
  <c r="Q399" i="11"/>
  <c r="P399" i="11"/>
  <c r="O399" i="11"/>
  <c r="N399" i="11"/>
  <c r="M399" i="11"/>
  <c r="L399" i="11"/>
  <c r="K399" i="11"/>
  <c r="J399" i="11"/>
  <c r="I399" i="11"/>
  <c r="H399" i="11"/>
  <c r="G399" i="11"/>
  <c r="F399" i="11"/>
  <c r="E399" i="11"/>
  <c r="D399" i="11"/>
  <c r="C399" i="11"/>
  <c r="B399" i="11"/>
  <c r="Q398" i="11"/>
  <c r="P398" i="11"/>
  <c r="O398" i="11"/>
  <c r="N398" i="11"/>
  <c r="M398" i="11"/>
  <c r="L398" i="11"/>
  <c r="K398" i="11"/>
  <c r="J398" i="11"/>
  <c r="I398" i="11"/>
  <c r="H398" i="11"/>
  <c r="G398" i="11"/>
  <c r="F398" i="11"/>
  <c r="E398" i="11"/>
  <c r="D398" i="11"/>
  <c r="C398" i="11"/>
  <c r="B398" i="11"/>
  <c r="Q397" i="11"/>
  <c r="P397" i="11"/>
  <c r="O397" i="11"/>
  <c r="N397" i="11"/>
  <c r="M397" i="11"/>
  <c r="L397" i="11"/>
  <c r="K397" i="11"/>
  <c r="J397" i="11"/>
  <c r="I397" i="11"/>
  <c r="H397" i="11"/>
  <c r="G397" i="11"/>
  <c r="F397" i="11"/>
  <c r="E397" i="11"/>
  <c r="D397" i="11"/>
  <c r="C397" i="11"/>
  <c r="B397" i="11"/>
  <c r="Q396" i="11"/>
  <c r="P396" i="11"/>
  <c r="O396" i="11"/>
  <c r="N396" i="11"/>
  <c r="M396" i="11"/>
  <c r="L396" i="11"/>
  <c r="K396" i="11"/>
  <c r="J396" i="11"/>
  <c r="I396" i="11"/>
  <c r="H396" i="11"/>
  <c r="G396" i="11"/>
  <c r="F396" i="11"/>
  <c r="E396" i="11"/>
  <c r="D396" i="11"/>
  <c r="C396" i="11"/>
  <c r="B396" i="11"/>
  <c r="Q395" i="11"/>
  <c r="P395" i="11"/>
  <c r="O395" i="11"/>
  <c r="N395" i="11"/>
  <c r="M395" i="11"/>
  <c r="L395" i="11"/>
  <c r="K395" i="11"/>
  <c r="J395" i="11"/>
  <c r="I395" i="11"/>
  <c r="H395" i="11"/>
  <c r="G395" i="11"/>
  <c r="F395" i="11"/>
  <c r="E395" i="11"/>
  <c r="D395" i="11"/>
  <c r="C395" i="11"/>
  <c r="B395" i="11"/>
  <c r="Q394" i="11"/>
  <c r="P394" i="11"/>
  <c r="O394" i="11"/>
  <c r="N394" i="11"/>
  <c r="M394" i="11"/>
  <c r="L394" i="11"/>
  <c r="K394" i="11"/>
  <c r="J394" i="11"/>
  <c r="I394" i="11"/>
  <c r="H394" i="11"/>
  <c r="G394" i="11"/>
  <c r="F394" i="11"/>
  <c r="E394" i="11"/>
  <c r="D394" i="11"/>
  <c r="C394" i="11"/>
  <c r="B394" i="11"/>
  <c r="Q393" i="11"/>
  <c r="P393" i="11"/>
  <c r="O393" i="11"/>
  <c r="N393" i="11"/>
  <c r="M393" i="11"/>
  <c r="L393" i="11"/>
  <c r="K393" i="11"/>
  <c r="J393" i="11"/>
  <c r="I393" i="11"/>
  <c r="H393" i="11"/>
  <c r="G393" i="11"/>
  <c r="F393" i="11"/>
  <c r="E393" i="11"/>
  <c r="D393" i="11"/>
  <c r="C393" i="11"/>
  <c r="B393" i="11"/>
  <c r="Q392" i="11"/>
  <c r="P392" i="11"/>
  <c r="O392" i="11"/>
  <c r="N392" i="11"/>
  <c r="M392" i="11"/>
  <c r="L392" i="11"/>
  <c r="K392" i="11"/>
  <c r="J392" i="11"/>
  <c r="I392" i="11"/>
  <c r="H392" i="11"/>
  <c r="G392" i="11"/>
  <c r="F392" i="11"/>
  <c r="E392" i="11"/>
  <c r="D392" i="11"/>
  <c r="C392" i="11"/>
  <c r="B392" i="11"/>
  <c r="Q391" i="11"/>
  <c r="P391" i="11"/>
  <c r="O391" i="11"/>
  <c r="N391" i="11"/>
  <c r="M391" i="11"/>
  <c r="L391" i="11"/>
  <c r="K391" i="11"/>
  <c r="J391" i="11"/>
  <c r="I391" i="11"/>
  <c r="H391" i="11"/>
  <c r="G391" i="11"/>
  <c r="F391" i="11"/>
  <c r="E391" i="11"/>
  <c r="D391" i="11"/>
  <c r="C391" i="11"/>
  <c r="B391" i="11"/>
  <c r="Q390" i="11"/>
  <c r="P390" i="11"/>
  <c r="O390" i="11"/>
  <c r="N390" i="11"/>
  <c r="M390" i="11"/>
  <c r="L390" i="11"/>
  <c r="K390" i="11"/>
  <c r="J390" i="11"/>
  <c r="I390" i="11"/>
  <c r="H390" i="11"/>
  <c r="G390" i="11"/>
  <c r="F390" i="11"/>
  <c r="E390" i="11"/>
  <c r="D390" i="11"/>
  <c r="C390" i="11"/>
  <c r="B390" i="11"/>
  <c r="Q389" i="11"/>
  <c r="P389" i="11"/>
  <c r="O389" i="11"/>
  <c r="N389" i="11"/>
  <c r="M389" i="11"/>
  <c r="L389" i="11"/>
  <c r="K389" i="11"/>
  <c r="J389" i="11"/>
  <c r="I389" i="11"/>
  <c r="H389" i="11"/>
  <c r="G389" i="11"/>
  <c r="F389" i="11"/>
  <c r="E389" i="11"/>
  <c r="D389" i="11"/>
  <c r="C389" i="11"/>
  <c r="B389" i="11"/>
  <c r="Q388" i="11"/>
  <c r="P388" i="11"/>
  <c r="O388" i="11"/>
  <c r="N388" i="11"/>
  <c r="M388" i="11"/>
  <c r="L388" i="11"/>
  <c r="K388" i="11"/>
  <c r="J388" i="11"/>
  <c r="I388" i="11"/>
  <c r="H388" i="11"/>
  <c r="G388" i="11"/>
  <c r="F388" i="11"/>
  <c r="E388" i="11"/>
  <c r="D388" i="11"/>
  <c r="C388" i="11"/>
  <c r="B388" i="11"/>
  <c r="Q387" i="11"/>
  <c r="P387" i="11"/>
  <c r="O387" i="11"/>
  <c r="N387" i="11"/>
  <c r="M387" i="11"/>
  <c r="L387" i="11"/>
  <c r="K387" i="11"/>
  <c r="J387" i="11"/>
  <c r="I387" i="11"/>
  <c r="H387" i="11"/>
  <c r="G387" i="11"/>
  <c r="F387" i="11"/>
  <c r="E387" i="11"/>
  <c r="D387" i="11"/>
  <c r="C387" i="11"/>
  <c r="B387" i="11"/>
  <c r="Q386" i="11"/>
  <c r="P386" i="11"/>
  <c r="O386" i="11"/>
  <c r="N386" i="11"/>
  <c r="M386" i="11"/>
  <c r="L386" i="11"/>
  <c r="K386" i="11"/>
  <c r="J386" i="11"/>
  <c r="I386" i="11"/>
  <c r="H386" i="11"/>
  <c r="G386" i="11"/>
  <c r="F386" i="11"/>
  <c r="E386" i="11"/>
  <c r="D386" i="11"/>
  <c r="C386" i="11"/>
  <c r="B386" i="11"/>
  <c r="Q385" i="11"/>
  <c r="P385" i="11"/>
  <c r="O385" i="11"/>
  <c r="N385" i="11"/>
  <c r="M385" i="11"/>
  <c r="L385" i="11"/>
  <c r="K385" i="11"/>
  <c r="J385" i="11"/>
  <c r="I385" i="11"/>
  <c r="H385" i="11"/>
  <c r="G385" i="11"/>
  <c r="F385" i="11"/>
  <c r="E385" i="11"/>
  <c r="D385" i="11"/>
  <c r="C385" i="11"/>
  <c r="B385" i="11"/>
  <c r="Q384" i="11"/>
  <c r="P384" i="11"/>
  <c r="O384" i="11"/>
  <c r="N384" i="11"/>
  <c r="M384" i="11"/>
  <c r="L384" i="11"/>
  <c r="K384" i="11"/>
  <c r="J384" i="11"/>
  <c r="I384" i="11"/>
  <c r="H384" i="11"/>
  <c r="G384" i="11"/>
  <c r="F384" i="11"/>
  <c r="E384" i="11"/>
  <c r="D384" i="11"/>
  <c r="C384" i="11"/>
  <c r="B384" i="11"/>
  <c r="Q383" i="11"/>
  <c r="P383" i="11"/>
  <c r="O383" i="11"/>
  <c r="N383" i="11"/>
  <c r="M383" i="11"/>
  <c r="L383" i="11"/>
  <c r="K383" i="11"/>
  <c r="J383" i="11"/>
  <c r="I383" i="11"/>
  <c r="H383" i="11"/>
  <c r="G383" i="11"/>
  <c r="F383" i="11"/>
  <c r="E383" i="11"/>
  <c r="D383" i="11"/>
  <c r="C383" i="11"/>
  <c r="B383" i="11"/>
  <c r="Q382" i="11"/>
  <c r="P382" i="11"/>
  <c r="O382" i="11"/>
  <c r="N382" i="11"/>
  <c r="M382" i="11"/>
  <c r="L382" i="11"/>
  <c r="K382" i="11"/>
  <c r="J382" i="11"/>
  <c r="I382" i="11"/>
  <c r="H382" i="11"/>
  <c r="G382" i="11"/>
  <c r="F382" i="11"/>
  <c r="E382" i="11"/>
  <c r="D382" i="11"/>
  <c r="C382" i="11"/>
  <c r="B382" i="11"/>
  <c r="Q381" i="11"/>
  <c r="P381" i="11"/>
  <c r="O381" i="11"/>
  <c r="N381" i="11"/>
  <c r="M381" i="11"/>
  <c r="L381" i="11"/>
  <c r="K381" i="11"/>
  <c r="J381" i="11"/>
  <c r="I381" i="11"/>
  <c r="H381" i="11"/>
  <c r="G381" i="11"/>
  <c r="F381" i="11"/>
  <c r="E381" i="11"/>
  <c r="D381" i="11"/>
  <c r="C381" i="11"/>
  <c r="B381" i="11"/>
  <c r="Q380" i="11"/>
  <c r="P380" i="11"/>
  <c r="O380" i="11"/>
  <c r="N380" i="11"/>
  <c r="M380" i="11"/>
  <c r="L380" i="11"/>
  <c r="K380" i="11"/>
  <c r="J380" i="11"/>
  <c r="I380" i="11"/>
  <c r="H380" i="11"/>
  <c r="G380" i="11"/>
  <c r="F380" i="11"/>
  <c r="E380" i="11"/>
  <c r="D380" i="11"/>
  <c r="C380" i="11"/>
  <c r="B380" i="11"/>
  <c r="Q379" i="11"/>
  <c r="P379" i="11"/>
  <c r="O379" i="11"/>
  <c r="N379" i="11"/>
  <c r="M379" i="11"/>
  <c r="L379" i="11"/>
  <c r="K379" i="11"/>
  <c r="J379" i="11"/>
  <c r="I379" i="11"/>
  <c r="H379" i="11"/>
  <c r="G379" i="11"/>
  <c r="F379" i="11"/>
  <c r="E379" i="11"/>
  <c r="D379" i="11"/>
  <c r="C379" i="11"/>
  <c r="B379" i="11"/>
  <c r="Q378" i="11"/>
  <c r="P378" i="11"/>
  <c r="O378" i="11"/>
  <c r="N378" i="11"/>
  <c r="M378" i="11"/>
  <c r="L378" i="11"/>
  <c r="K378" i="11"/>
  <c r="J378" i="11"/>
  <c r="I378" i="11"/>
  <c r="H378" i="11"/>
  <c r="G378" i="11"/>
  <c r="F378" i="11"/>
  <c r="E378" i="11"/>
  <c r="D378" i="11"/>
  <c r="C378" i="11"/>
  <c r="B378" i="11"/>
  <c r="Q377" i="11"/>
  <c r="P377" i="11"/>
  <c r="O377" i="11"/>
  <c r="N377" i="11"/>
  <c r="M377" i="11"/>
  <c r="L377" i="11"/>
  <c r="K377" i="11"/>
  <c r="J377" i="11"/>
  <c r="I377" i="11"/>
  <c r="H377" i="11"/>
  <c r="G377" i="11"/>
  <c r="F377" i="11"/>
  <c r="E377" i="11"/>
  <c r="D377" i="11"/>
  <c r="C377" i="11"/>
  <c r="B377" i="11"/>
  <c r="Q376" i="11"/>
  <c r="P376" i="11"/>
  <c r="O376" i="11"/>
  <c r="N376" i="11"/>
  <c r="M376" i="11"/>
  <c r="L376" i="11"/>
  <c r="K376" i="11"/>
  <c r="J376" i="11"/>
  <c r="I376" i="11"/>
  <c r="H376" i="11"/>
  <c r="G376" i="11"/>
  <c r="F376" i="11"/>
  <c r="E376" i="11"/>
  <c r="D376" i="11"/>
  <c r="C376" i="11"/>
  <c r="B376" i="11"/>
  <c r="Q375" i="11"/>
  <c r="P375" i="11"/>
  <c r="O375" i="11"/>
  <c r="N375" i="11"/>
  <c r="M375" i="11"/>
  <c r="L375" i="11"/>
  <c r="K375" i="11"/>
  <c r="J375" i="11"/>
  <c r="I375" i="11"/>
  <c r="H375" i="11"/>
  <c r="G375" i="11"/>
  <c r="F375" i="11"/>
  <c r="E375" i="11"/>
  <c r="D375" i="11"/>
  <c r="C375" i="11"/>
  <c r="B375" i="11"/>
  <c r="Q374" i="11"/>
  <c r="P374" i="11"/>
  <c r="O374" i="11"/>
  <c r="N374" i="11"/>
  <c r="M374" i="11"/>
  <c r="L374" i="11"/>
  <c r="K374" i="11"/>
  <c r="J374" i="11"/>
  <c r="I374" i="11"/>
  <c r="H374" i="11"/>
  <c r="G374" i="11"/>
  <c r="F374" i="11"/>
  <c r="E374" i="11"/>
  <c r="D374" i="11"/>
  <c r="C374" i="11"/>
  <c r="B374" i="11"/>
  <c r="Q373" i="11"/>
  <c r="P373" i="11"/>
  <c r="O373" i="11"/>
  <c r="N373" i="11"/>
  <c r="M373" i="11"/>
  <c r="L373" i="11"/>
  <c r="K373" i="11"/>
  <c r="J373" i="11"/>
  <c r="I373" i="11"/>
  <c r="H373" i="11"/>
  <c r="G373" i="11"/>
  <c r="F373" i="11"/>
  <c r="E373" i="11"/>
  <c r="D373" i="11"/>
  <c r="C373" i="11"/>
  <c r="B373" i="11"/>
  <c r="Q372" i="11"/>
  <c r="P372" i="11"/>
  <c r="O372" i="11"/>
  <c r="N372" i="11"/>
  <c r="M372" i="11"/>
  <c r="L372" i="11"/>
  <c r="K372" i="11"/>
  <c r="J372" i="11"/>
  <c r="I372" i="11"/>
  <c r="H372" i="11"/>
  <c r="G372" i="11"/>
  <c r="F372" i="11"/>
  <c r="E372" i="11"/>
  <c r="D372" i="11"/>
  <c r="C372" i="11"/>
  <c r="B372" i="11"/>
  <c r="Q371" i="11"/>
  <c r="P371" i="11"/>
  <c r="O371" i="11"/>
  <c r="N371" i="11"/>
  <c r="M371" i="11"/>
  <c r="L371" i="11"/>
  <c r="K371" i="11"/>
  <c r="J371" i="11"/>
  <c r="I371" i="11"/>
  <c r="H371" i="11"/>
  <c r="G371" i="11"/>
  <c r="F371" i="11"/>
  <c r="E371" i="11"/>
  <c r="D371" i="11"/>
  <c r="C371" i="11"/>
  <c r="B371" i="11"/>
  <c r="Q370" i="11"/>
  <c r="P370" i="11"/>
  <c r="O370" i="11"/>
  <c r="N370" i="11"/>
  <c r="M370" i="11"/>
  <c r="L370" i="11"/>
  <c r="K370" i="11"/>
  <c r="J370" i="11"/>
  <c r="I370" i="11"/>
  <c r="H370" i="11"/>
  <c r="G370" i="11"/>
  <c r="F370" i="11"/>
  <c r="E370" i="11"/>
  <c r="D370" i="11"/>
  <c r="C370" i="11"/>
  <c r="B370" i="11"/>
  <c r="Q369" i="11"/>
  <c r="P369" i="11"/>
  <c r="O369" i="11"/>
  <c r="N369" i="11"/>
  <c r="M369" i="11"/>
  <c r="L369" i="11"/>
  <c r="K369" i="11"/>
  <c r="J369" i="11"/>
  <c r="I369" i="11"/>
  <c r="H369" i="11"/>
  <c r="G369" i="11"/>
  <c r="F369" i="11"/>
  <c r="E369" i="11"/>
  <c r="D369" i="11"/>
  <c r="C369" i="11"/>
  <c r="B369" i="11"/>
  <c r="Q368" i="11"/>
  <c r="P368" i="11"/>
  <c r="O368" i="11"/>
  <c r="N368" i="11"/>
  <c r="M368" i="11"/>
  <c r="L368" i="11"/>
  <c r="K368" i="11"/>
  <c r="J368" i="11"/>
  <c r="I368" i="11"/>
  <c r="H368" i="11"/>
  <c r="G368" i="11"/>
  <c r="F368" i="11"/>
  <c r="E368" i="11"/>
  <c r="D368" i="11"/>
  <c r="C368" i="11"/>
  <c r="B368" i="11"/>
  <c r="Q367" i="11"/>
  <c r="P367" i="11"/>
  <c r="O367" i="11"/>
  <c r="N367" i="11"/>
  <c r="M367" i="11"/>
  <c r="L367" i="11"/>
  <c r="K367" i="11"/>
  <c r="J367" i="11"/>
  <c r="I367" i="11"/>
  <c r="H367" i="11"/>
  <c r="G367" i="11"/>
  <c r="F367" i="11"/>
  <c r="E367" i="11"/>
  <c r="D367" i="11"/>
  <c r="C367" i="11"/>
  <c r="B367" i="11"/>
  <c r="Q366" i="11"/>
  <c r="P366" i="11"/>
  <c r="O366" i="11"/>
  <c r="N366" i="11"/>
  <c r="M366" i="11"/>
  <c r="L366" i="11"/>
  <c r="K366" i="11"/>
  <c r="J366" i="11"/>
  <c r="I366" i="11"/>
  <c r="H366" i="11"/>
  <c r="G366" i="11"/>
  <c r="F366" i="11"/>
  <c r="E366" i="11"/>
  <c r="D366" i="11"/>
  <c r="C366" i="11"/>
  <c r="B366" i="11"/>
  <c r="Q365" i="11"/>
  <c r="P365" i="11"/>
  <c r="O365" i="11"/>
  <c r="N365" i="11"/>
  <c r="M365" i="11"/>
  <c r="L365" i="11"/>
  <c r="K365" i="11"/>
  <c r="J365" i="11"/>
  <c r="I365" i="11"/>
  <c r="H365" i="11"/>
  <c r="G365" i="11"/>
  <c r="F365" i="11"/>
  <c r="E365" i="11"/>
  <c r="D365" i="11"/>
  <c r="C365" i="11"/>
  <c r="B365" i="11"/>
  <c r="Q364" i="11"/>
  <c r="P364" i="11"/>
  <c r="O364" i="11"/>
  <c r="N364" i="11"/>
  <c r="M364" i="11"/>
  <c r="L364" i="11"/>
  <c r="K364" i="11"/>
  <c r="J364" i="11"/>
  <c r="I364" i="11"/>
  <c r="H364" i="11"/>
  <c r="G364" i="11"/>
  <c r="F364" i="11"/>
  <c r="E364" i="11"/>
  <c r="D364" i="11"/>
  <c r="C364" i="11"/>
  <c r="B364" i="11"/>
  <c r="Q363" i="11"/>
  <c r="P363" i="11"/>
  <c r="O363" i="11"/>
  <c r="N363" i="11"/>
  <c r="M363" i="11"/>
  <c r="L363" i="11"/>
  <c r="K363" i="11"/>
  <c r="J363" i="11"/>
  <c r="I363" i="11"/>
  <c r="H363" i="11"/>
  <c r="G363" i="11"/>
  <c r="F363" i="11"/>
  <c r="E363" i="11"/>
  <c r="D363" i="11"/>
  <c r="C363" i="11"/>
  <c r="B363" i="11"/>
  <c r="Q362" i="11"/>
  <c r="P362" i="11"/>
  <c r="O362" i="11"/>
  <c r="N362" i="11"/>
  <c r="M362" i="11"/>
  <c r="L362" i="11"/>
  <c r="K362" i="11"/>
  <c r="J362" i="11"/>
  <c r="I362" i="11"/>
  <c r="H362" i="11"/>
  <c r="G362" i="11"/>
  <c r="F362" i="11"/>
  <c r="E362" i="11"/>
  <c r="D362" i="11"/>
  <c r="C362" i="11"/>
  <c r="B362" i="11"/>
  <c r="Q361" i="11"/>
  <c r="P361" i="11"/>
  <c r="O361" i="11"/>
  <c r="N361" i="11"/>
  <c r="M361" i="11"/>
  <c r="L361" i="11"/>
  <c r="K361" i="11"/>
  <c r="J361" i="11"/>
  <c r="I361" i="11"/>
  <c r="H361" i="11"/>
  <c r="G361" i="11"/>
  <c r="F361" i="11"/>
  <c r="E361" i="11"/>
  <c r="D361" i="11"/>
  <c r="C361" i="11"/>
  <c r="B361" i="11"/>
  <c r="Q360" i="11"/>
  <c r="P360" i="11"/>
  <c r="O360" i="11"/>
  <c r="N360" i="11"/>
  <c r="M360" i="11"/>
  <c r="L360" i="11"/>
  <c r="K360" i="11"/>
  <c r="J360" i="11"/>
  <c r="I360" i="11"/>
  <c r="H360" i="11"/>
  <c r="G360" i="11"/>
  <c r="F360" i="11"/>
  <c r="E360" i="11"/>
  <c r="D360" i="11"/>
  <c r="C360" i="11"/>
  <c r="B360" i="11"/>
  <c r="Q359" i="11"/>
  <c r="P359" i="11"/>
  <c r="O359" i="11"/>
  <c r="N359" i="11"/>
  <c r="M359" i="11"/>
  <c r="L359" i="11"/>
  <c r="K359" i="11"/>
  <c r="J359" i="11"/>
  <c r="I359" i="11"/>
  <c r="H359" i="11"/>
  <c r="G359" i="11"/>
  <c r="F359" i="11"/>
  <c r="E359" i="11"/>
  <c r="D359" i="11"/>
  <c r="C359" i="11"/>
  <c r="B359" i="11"/>
  <c r="Q358" i="11"/>
  <c r="P358" i="11"/>
  <c r="O358" i="11"/>
  <c r="N358" i="11"/>
  <c r="M358" i="11"/>
  <c r="L358" i="11"/>
  <c r="K358" i="11"/>
  <c r="J358" i="11"/>
  <c r="I358" i="11"/>
  <c r="H358" i="11"/>
  <c r="G358" i="11"/>
  <c r="F358" i="11"/>
  <c r="E358" i="11"/>
  <c r="D358" i="11"/>
  <c r="C358" i="11"/>
  <c r="B358" i="11"/>
  <c r="Q357" i="11"/>
  <c r="P357" i="11"/>
  <c r="O357" i="11"/>
  <c r="N357" i="11"/>
  <c r="M357" i="11"/>
  <c r="L357" i="11"/>
  <c r="K357" i="11"/>
  <c r="J357" i="11"/>
  <c r="I357" i="11"/>
  <c r="H357" i="11"/>
  <c r="G357" i="11"/>
  <c r="F357" i="11"/>
  <c r="E357" i="11"/>
  <c r="D357" i="11"/>
  <c r="C357" i="11"/>
  <c r="B357" i="11"/>
  <c r="Q356" i="11"/>
  <c r="P356" i="11"/>
  <c r="O356" i="11"/>
  <c r="N356" i="11"/>
  <c r="M356" i="11"/>
  <c r="L356" i="11"/>
  <c r="K356" i="11"/>
  <c r="J356" i="11"/>
  <c r="I356" i="11"/>
  <c r="H356" i="11"/>
  <c r="G356" i="11"/>
  <c r="F356" i="11"/>
  <c r="E356" i="11"/>
  <c r="D356" i="11"/>
  <c r="C356" i="11"/>
  <c r="B356" i="11"/>
  <c r="Q355" i="11"/>
  <c r="P355" i="11"/>
  <c r="O355" i="11"/>
  <c r="N355" i="11"/>
  <c r="M355" i="11"/>
  <c r="L355" i="11"/>
  <c r="K355" i="11"/>
  <c r="J355" i="11"/>
  <c r="I355" i="11"/>
  <c r="H355" i="11"/>
  <c r="G355" i="11"/>
  <c r="F355" i="11"/>
  <c r="E355" i="11"/>
  <c r="D355" i="11"/>
  <c r="C355" i="11"/>
  <c r="B355" i="11"/>
  <c r="Q354" i="11"/>
  <c r="P354" i="11"/>
  <c r="O354" i="11"/>
  <c r="N354" i="11"/>
  <c r="M354" i="11"/>
  <c r="L354" i="11"/>
  <c r="K354" i="11"/>
  <c r="J354" i="11"/>
  <c r="I354" i="11"/>
  <c r="H354" i="11"/>
  <c r="G354" i="11"/>
  <c r="F354" i="11"/>
  <c r="E354" i="11"/>
  <c r="D354" i="11"/>
  <c r="C354" i="11"/>
  <c r="B354" i="11"/>
  <c r="Q353" i="11"/>
  <c r="P353" i="11"/>
  <c r="O353" i="11"/>
  <c r="N353" i="11"/>
  <c r="M353" i="11"/>
  <c r="L353" i="11"/>
  <c r="K353" i="11"/>
  <c r="J353" i="11"/>
  <c r="I353" i="11"/>
  <c r="H353" i="11"/>
  <c r="G353" i="11"/>
  <c r="F353" i="11"/>
  <c r="E353" i="11"/>
  <c r="D353" i="11"/>
  <c r="C353" i="11"/>
  <c r="B353" i="11"/>
  <c r="Q352" i="11"/>
  <c r="P352" i="11"/>
  <c r="O352" i="11"/>
  <c r="N352" i="11"/>
  <c r="M352" i="11"/>
  <c r="L352" i="11"/>
  <c r="K352" i="11"/>
  <c r="J352" i="11"/>
  <c r="I352" i="11"/>
  <c r="H352" i="11"/>
  <c r="G352" i="11"/>
  <c r="F352" i="11"/>
  <c r="E352" i="11"/>
  <c r="D352" i="11"/>
  <c r="C352" i="11"/>
  <c r="B352" i="11"/>
  <c r="Q351" i="11"/>
  <c r="P351" i="11"/>
  <c r="O351" i="11"/>
  <c r="N351" i="11"/>
  <c r="M351" i="11"/>
  <c r="L351" i="11"/>
  <c r="K351" i="11"/>
  <c r="J351" i="11"/>
  <c r="I351" i="11"/>
  <c r="H351" i="11"/>
  <c r="G351" i="11"/>
  <c r="F351" i="11"/>
  <c r="E351" i="11"/>
  <c r="D351" i="11"/>
  <c r="C351" i="11"/>
  <c r="B351" i="11"/>
  <c r="Q350" i="11"/>
  <c r="P350" i="11"/>
  <c r="O350" i="11"/>
  <c r="N350" i="11"/>
  <c r="M350" i="11"/>
  <c r="L350" i="11"/>
  <c r="K350" i="11"/>
  <c r="J350" i="11"/>
  <c r="I350" i="11"/>
  <c r="H350" i="11"/>
  <c r="G350" i="11"/>
  <c r="F350" i="11"/>
  <c r="E350" i="11"/>
  <c r="D350" i="11"/>
  <c r="C350" i="11"/>
  <c r="B350" i="11"/>
  <c r="Q349" i="11"/>
  <c r="P349" i="11"/>
  <c r="O349" i="11"/>
  <c r="N349" i="11"/>
  <c r="M349" i="11"/>
  <c r="L349" i="11"/>
  <c r="K349" i="11"/>
  <c r="J349" i="11"/>
  <c r="I349" i="11"/>
  <c r="H349" i="11"/>
  <c r="G349" i="11"/>
  <c r="F349" i="11"/>
  <c r="E349" i="11"/>
  <c r="D349" i="11"/>
  <c r="C349" i="11"/>
  <c r="B349" i="11"/>
  <c r="Q348" i="11"/>
  <c r="P348" i="11"/>
  <c r="O348" i="11"/>
  <c r="N348" i="11"/>
  <c r="M348" i="11"/>
  <c r="L348" i="11"/>
  <c r="K348" i="11"/>
  <c r="J348" i="11"/>
  <c r="I348" i="11"/>
  <c r="H348" i="11"/>
  <c r="G348" i="11"/>
  <c r="F348" i="11"/>
  <c r="E348" i="11"/>
  <c r="D348" i="11"/>
  <c r="C348" i="11"/>
  <c r="B348" i="11"/>
  <c r="Q347" i="11"/>
  <c r="P347" i="11"/>
  <c r="O347" i="11"/>
  <c r="N347" i="11"/>
  <c r="M347" i="11"/>
  <c r="L347" i="11"/>
  <c r="K347" i="11"/>
  <c r="J347" i="11"/>
  <c r="I347" i="11"/>
  <c r="H347" i="11"/>
  <c r="G347" i="11"/>
  <c r="F347" i="11"/>
  <c r="E347" i="11"/>
  <c r="D347" i="11"/>
  <c r="C347" i="11"/>
  <c r="B347" i="11"/>
  <c r="Q346" i="11"/>
  <c r="P346" i="11"/>
  <c r="O346" i="11"/>
  <c r="N346" i="11"/>
  <c r="M346" i="11"/>
  <c r="L346" i="11"/>
  <c r="K346" i="11"/>
  <c r="J346" i="11"/>
  <c r="I346" i="11"/>
  <c r="H346" i="11"/>
  <c r="G346" i="11"/>
  <c r="F346" i="11"/>
  <c r="E346" i="11"/>
  <c r="D346" i="11"/>
  <c r="C346" i="11"/>
  <c r="B346" i="11"/>
  <c r="Q345" i="11"/>
  <c r="P345" i="11"/>
  <c r="O345" i="11"/>
  <c r="N345" i="11"/>
  <c r="M345" i="11"/>
  <c r="L345" i="11"/>
  <c r="K345" i="11"/>
  <c r="J345" i="11"/>
  <c r="I345" i="11"/>
  <c r="H345" i="11"/>
  <c r="G345" i="11"/>
  <c r="F345" i="11"/>
  <c r="E345" i="11"/>
  <c r="D345" i="11"/>
  <c r="C345" i="11"/>
  <c r="B345" i="11"/>
  <c r="Q344" i="11"/>
  <c r="P344" i="11"/>
  <c r="O344" i="11"/>
  <c r="N344" i="11"/>
  <c r="M344" i="11"/>
  <c r="L344" i="11"/>
  <c r="K344" i="11"/>
  <c r="J344" i="11"/>
  <c r="I344" i="11"/>
  <c r="H344" i="11"/>
  <c r="G344" i="11"/>
  <c r="F344" i="11"/>
  <c r="E344" i="11"/>
  <c r="D344" i="11"/>
  <c r="C344" i="11"/>
  <c r="B344" i="11"/>
  <c r="Q343" i="11"/>
  <c r="P343" i="11"/>
  <c r="O343" i="11"/>
  <c r="N343" i="11"/>
  <c r="M343" i="11"/>
  <c r="L343" i="11"/>
  <c r="K343" i="11"/>
  <c r="J343" i="11"/>
  <c r="I343" i="11"/>
  <c r="H343" i="11"/>
  <c r="G343" i="11"/>
  <c r="F343" i="11"/>
  <c r="E343" i="11"/>
  <c r="D343" i="11"/>
  <c r="C343" i="11"/>
  <c r="B343" i="11"/>
  <c r="Q342" i="11"/>
  <c r="P342" i="11"/>
  <c r="O342" i="11"/>
  <c r="N342" i="11"/>
  <c r="M342" i="11"/>
  <c r="L342" i="11"/>
  <c r="K342" i="11"/>
  <c r="J342" i="11"/>
  <c r="I342" i="11"/>
  <c r="H342" i="11"/>
  <c r="G342" i="11"/>
  <c r="F342" i="11"/>
  <c r="E342" i="11"/>
  <c r="D342" i="11"/>
  <c r="C342" i="11"/>
  <c r="B342" i="11"/>
  <c r="Q341" i="11"/>
  <c r="P341" i="11"/>
  <c r="O341" i="11"/>
  <c r="N341" i="11"/>
  <c r="M341" i="11"/>
  <c r="L341" i="11"/>
  <c r="K341" i="11"/>
  <c r="J341" i="11"/>
  <c r="I341" i="11"/>
  <c r="H341" i="11"/>
  <c r="G341" i="11"/>
  <c r="F341" i="11"/>
  <c r="E341" i="11"/>
  <c r="D341" i="11"/>
  <c r="C341" i="11"/>
  <c r="B341" i="11"/>
  <c r="Q340" i="11"/>
  <c r="P340" i="11"/>
  <c r="O340" i="11"/>
  <c r="N340" i="11"/>
  <c r="M340" i="11"/>
  <c r="L340" i="11"/>
  <c r="K340" i="11"/>
  <c r="J340" i="11"/>
  <c r="I340" i="11"/>
  <c r="H340" i="11"/>
  <c r="G340" i="11"/>
  <c r="F340" i="11"/>
  <c r="E340" i="11"/>
  <c r="D340" i="11"/>
  <c r="C340" i="11"/>
  <c r="B340" i="11"/>
  <c r="Q339" i="11"/>
  <c r="P339" i="11"/>
  <c r="O339" i="11"/>
  <c r="N339" i="11"/>
  <c r="M339" i="11"/>
  <c r="L339" i="11"/>
  <c r="K339" i="11"/>
  <c r="J339" i="11"/>
  <c r="I339" i="11"/>
  <c r="H339" i="11"/>
  <c r="G339" i="11"/>
  <c r="F339" i="11"/>
  <c r="E339" i="11"/>
  <c r="D339" i="11"/>
  <c r="C339" i="11"/>
  <c r="B339" i="11"/>
  <c r="Q338" i="11"/>
  <c r="P338" i="11"/>
  <c r="O338" i="11"/>
  <c r="N338" i="11"/>
  <c r="M338" i="11"/>
  <c r="L338" i="11"/>
  <c r="K338" i="11"/>
  <c r="J338" i="11"/>
  <c r="I338" i="11"/>
  <c r="H338" i="11"/>
  <c r="G338" i="11"/>
  <c r="F338" i="11"/>
  <c r="E338" i="11"/>
  <c r="D338" i="11"/>
  <c r="C338" i="11"/>
  <c r="B338" i="11"/>
  <c r="Q337" i="11"/>
  <c r="P337" i="11"/>
  <c r="O337" i="11"/>
  <c r="N337" i="11"/>
  <c r="M337" i="11"/>
  <c r="L337" i="11"/>
  <c r="K337" i="11"/>
  <c r="J337" i="11"/>
  <c r="I337" i="11"/>
  <c r="H337" i="11"/>
  <c r="G337" i="11"/>
  <c r="F337" i="11"/>
  <c r="E337" i="11"/>
  <c r="D337" i="11"/>
  <c r="C337" i="11"/>
  <c r="B337" i="11"/>
  <c r="Q336" i="11"/>
  <c r="P336" i="11"/>
  <c r="O336" i="11"/>
  <c r="N336" i="11"/>
  <c r="M336" i="11"/>
  <c r="L336" i="11"/>
  <c r="K336" i="11"/>
  <c r="J336" i="11"/>
  <c r="I336" i="11"/>
  <c r="H336" i="11"/>
  <c r="G336" i="11"/>
  <c r="F336" i="11"/>
  <c r="E336" i="11"/>
  <c r="D336" i="11"/>
  <c r="C336" i="11"/>
  <c r="B336" i="11"/>
  <c r="Q335" i="11"/>
  <c r="P335" i="11"/>
  <c r="O335" i="11"/>
  <c r="N335" i="11"/>
  <c r="M335" i="11"/>
  <c r="L335" i="11"/>
  <c r="K335" i="11"/>
  <c r="J335" i="11"/>
  <c r="I335" i="11"/>
  <c r="H335" i="11"/>
  <c r="G335" i="11"/>
  <c r="F335" i="11"/>
  <c r="E335" i="11"/>
  <c r="D335" i="11"/>
  <c r="C335" i="11"/>
  <c r="B335" i="11"/>
  <c r="Q334" i="11"/>
  <c r="P334" i="11"/>
  <c r="O334" i="11"/>
  <c r="N334" i="11"/>
  <c r="M334" i="11"/>
  <c r="L334" i="11"/>
  <c r="K334" i="11"/>
  <c r="J334" i="11"/>
  <c r="I334" i="11"/>
  <c r="H334" i="11"/>
  <c r="G334" i="11"/>
  <c r="F334" i="11"/>
  <c r="E334" i="11"/>
  <c r="D334" i="11"/>
  <c r="C334" i="11"/>
  <c r="B334" i="11"/>
  <c r="Q333" i="11"/>
  <c r="P333" i="11"/>
  <c r="O333" i="11"/>
  <c r="N333" i="11"/>
  <c r="M333" i="11"/>
  <c r="L333" i="11"/>
  <c r="K333" i="11"/>
  <c r="J333" i="11"/>
  <c r="I333" i="11"/>
  <c r="H333" i="11"/>
  <c r="G333" i="11"/>
  <c r="F333" i="11"/>
  <c r="E333" i="11"/>
  <c r="D333" i="11"/>
  <c r="C333" i="11"/>
  <c r="B333" i="11"/>
  <c r="Q332" i="11"/>
  <c r="P332" i="11"/>
  <c r="O332" i="11"/>
  <c r="N332" i="11"/>
  <c r="M332" i="11"/>
  <c r="L332" i="11"/>
  <c r="K332" i="11"/>
  <c r="J332" i="11"/>
  <c r="I332" i="11"/>
  <c r="H332" i="11"/>
  <c r="G332" i="11"/>
  <c r="F332" i="11"/>
  <c r="E332" i="11"/>
  <c r="D332" i="11"/>
  <c r="C332" i="11"/>
  <c r="B332" i="11"/>
  <c r="Q331" i="11"/>
  <c r="P331" i="11"/>
  <c r="O331" i="11"/>
  <c r="N331" i="11"/>
  <c r="M331" i="11"/>
  <c r="L331" i="11"/>
  <c r="K331" i="11"/>
  <c r="J331" i="11"/>
  <c r="I331" i="11"/>
  <c r="H331" i="11"/>
  <c r="G331" i="11"/>
  <c r="F331" i="11"/>
  <c r="E331" i="11"/>
  <c r="D331" i="11"/>
  <c r="C331" i="11"/>
  <c r="B331" i="11"/>
  <c r="Q330" i="11"/>
  <c r="P330" i="11"/>
  <c r="O330" i="11"/>
  <c r="N330" i="11"/>
  <c r="M330" i="11"/>
  <c r="L330" i="11"/>
  <c r="K330" i="11"/>
  <c r="J330" i="11"/>
  <c r="I330" i="11"/>
  <c r="H330" i="11"/>
  <c r="G330" i="11"/>
  <c r="F330" i="11"/>
  <c r="E330" i="11"/>
  <c r="D330" i="11"/>
  <c r="C330" i="11"/>
  <c r="B330" i="11"/>
  <c r="Q329" i="11"/>
  <c r="P329" i="11"/>
  <c r="O329" i="11"/>
  <c r="N329" i="11"/>
  <c r="M329" i="11"/>
  <c r="L329" i="11"/>
  <c r="K329" i="11"/>
  <c r="J329" i="11"/>
  <c r="I329" i="11"/>
  <c r="H329" i="11"/>
  <c r="G329" i="11"/>
  <c r="F329" i="11"/>
  <c r="E329" i="11"/>
  <c r="D329" i="11"/>
  <c r="C329" i="11"/>
  <c r="B329" i="11"/>
  <c r="Q328" i="11"/>
  <c r="P328" i="11"/>
  <c r="O328" i="11"/>
  <c r="N328" i="11"/>
  <c r="M328" i="11"/>
  <c r="L328" i="11"/>
  <c r="K328" i="11"/>
  <c r="J328" i="11"/>
  <c r="I328" i="11"/>
  <c r="H328" i="11"/>
  <c r="G328" i="11"/>
  <c r="F328" i="11"/>
  <c r="E328" i="11"/>
  <c r="D328" i="11"/>
  <c r="C328" i="11"/>
  <c r="B328" i="11"/>
  <c r="Q327" i="11"/>
  <c r="P327" i="11"/>
  <c r="O327" i="11"/>
  <c r="N327" i="11"/>
  <c r="M327" i="11"/>
  <c r="L327" i="11"/>
  <c r="K327" i="11"/>
  <c r="J327" i="11"/>
  <c r="I327" i="11"/>
  <c r="H327" i="11"/>
  <c r="G327" i="11"/>
  <c r="F327" i="11"/>
  <c r="E327" i="11"/>
  <c r="D327" i="11"/>
  <c r="C327" i="11"/>
  <c r="B327" i="11"/>
  <c r="Q326" i="11"/>
  <c r="P326" i="11"/>
  <c r="O326" i="11"/>
  <c r="N326" i="11"/>
  <c r="M326" i="11"/>
  <c r="L326" i="11"/>
  <c r="K326" i="11"/>
  <c r="J326" i="11"/>
  <c r="I326" i="11"/>
  <c r="H326" i="11"/>
  <c r="G326" i="11"/>
  <c r="F326" i="11"/>
  <c r="E326" i="11"/>
  <c r="D326" i="11"/>
  <c r="C326" i="11"/>
  <c r="B326" i="11"/>
  <c r="Q325" i="11"/>
  <c r="P325" i="11"/>
  <c r="O325" i="11"/>
  <c r="N325" i="11"/>
  <c r="M325" i="11"/>
  <c r="L325" i="11"/>
  <c r="K325" i="11"/>
  <c r="J325" i="11"/>
  <c r="I325" i="11"/>
  <c r="H325" i="11"/>
  <c r="G325" i="11"/>
  <c r="F325" i="11"/>
  <c r="E325" i="11"/>
  <c r="D325" i="11"/>
  <c r="C325" i="11"/>
  <c r="B325" i="11"/>
  <c r="Q324" i="11"/>
  <c r="P324" i="11"/>
  <c r="O324" i="11"/>
  <c r="N324" i="11"/>
  <c r="M324" i="11"/>
  <c r="L324" i="11"/>
  <c r="K324" i="11"/>
  <c r="J324" i="11"/>
  <c r="I324" i="11"/>
  <c r="H324" i="11"/>
  <c r="G324" i="11"/>
  <c r="F324" i="11"/>
  <c r="E324" i="11"/>
  <c r="D324" i="11"/>
  <c r="C324" i="11"/>
  <c r="B324" i="11"/>
  <c r="Q323" i="11"/>
  <c r="P323" i="11"/>
  <c r="O323" i="11"/>
  <c r="N323" i="11"/>
  <c r="M323" i="11"/>
  <c r="L323" i="11"/>
  <c r="K323" i="11"/>
  <c r="J323" i="11"/>
  <c r="I323" i="11"/>
  <c r="H323" i="11"/>
  <c r="G323" i="11"/>
  <c r="F323" i="11"/>
  <c r="E323" i="11"/>
  <c r="D323" i="11"/>
  <c r="C323" i="11"/>
  <c r="B323" i="11"/>
  <c r="Q322" i="11"/>
  <c r="P322" i="11"/>
  <c r="O322" i="11"/>
  <c r="N322" i="11"/>
  <c r="M322" i="11"/>
  <c r="L322" i="11"/>
  <c r="K322" i="11"/>
  <c r="J322" i="11"/>
  <c r="I322" i="11"/>
  <c r="H322" i="11"/>
  <c r="G322" i="11"/>
  <c r="F322" i="11"/>
  <c r="E322" i="11"/>
  <c r="D322" i="11"/>
  <c r="C322" i="11"/>
  <c r="B322" i="11"/>
  <c r="Q321" i="11"/>
  <c r="P321" i="11"/>
  <c r="O321" i="11"/>
  <c r="N321" i="11"/>
  <c r="M321" i="11"/>
  <c r="L321" i="11"/>
  <c r="K321" i="11"/>
  <c r="J321" i="11"/>
  <c r="I321" i="11"/>
  <c r="H321" i="11"/>
  <c r="G321" i="11"/>
  <c r="F321" i="11"/>
  <c r="E321" i="11"/>
  <c r="D321" i="11"/>
  <c r="C321" i="11"/>
  <c r="B321" i="11"/>
  <c r="Q320" i="11"/>
  <c r="P320" i="11"/>
  <c r="O320" i="11"/>
  <c r="N320" i="11"/>
  <c r="M320" i="11"/>
  <c r="L320" i="11"/>
  <c r="K320" i="11"/>
  <c r="J320" i="11"/>
  <c r="I320" i="11"/>
  <c r="H320" i="11"/>
  <c r="G320" i="11"/>
  <c r="F320" i="11"/>
  <c r="E320" i="11"/>
  <c r="D320" i="11"/>
  <c r="C320" i="11"/>
  <c r="B320" i="11"/>
  <c r="Q319" i="11"/>
  <c r="P319" i="11"/>
  <c r="O319" i="11"/>
  <c r="N319" i="11"/>
  <c r="M319" i="11"/>
  <c r="L319" i="11"/>
  <c r="K319" i="11"/>
  <c r="J319" i="11"/>
  <c r="I319" i="11"/>
  <c r="H319" i="11"/>
  <c r="G319" i="11"/>
  <c r="F319" i="11"/>
  <c r="E319" i="11"/>
  <c r="D319" i="11"/>
  <c r="C319" i="11"/>
  <c r="B319" i="11"/>
  <c r="Q318" i="11"/>
  <c r="P318" i="11"/>
  <c r="O318" i="11"/>
  <c r="N318" i="11"/>
  <c r="M318" i="11"/>
  <c r="L318" i="11"/>
  <c r="K318" i="11"/>
  <c r="J318" i="11"/>
  <c r="I318" i="11"/>
  <c r="H318" i="11"/>
  <c r="G318" i="11"/>
  <c r="F318" i="11"/>
  <c r="E318" i="11"/>
  <c r="D318" i="11"/>
  <c r="C318" i="11"/>
  <c r="B318" i="11"/>
  <c r="Q317" i="11"/>
  <c r="P317" i="11"/>
  <c r="O317" i="11"/>
  <c r="N317" i="11"/>
  <c r="M317" i="11"/>
  <c r="L317" i="11"/>
  <c r="K317" i="11"/>
  <c r="J317" i="11"/>
  <c r="I317" i="11"/>
  <c r="H317" i="11"/>
  <c r="G317" i="11"/>
  <c r="F317" i="11"/>
  <c r="E317" i="11"/>
  <c r="D317" i="11"/>
  <c r="C317" i="11"/>
  <c r="B317" i="11"/>
  <c r="Q316" i="11"/>
  <c r="P316" i="11"/>
  <c r="O316" i="11"/>
  <c r="N316" i="11"/>
  <c r="M316" i="11"/>
  <c r="L316" i="11"/>
  <c r="K316" i="11"/>
  <c r="J316" i="11"/>
  <c r="I316" i="11"/>
  <c r="H316" i="11"/>
  <c r="G316" i="11"/>
  <c r="F316" i="11"/>
  <c r="E316" i="11"/>
  <c r="D316" i="11"/>
  <c r="C316" i="11"/>
  <c r="B316" i="11"/>
  <c r="Q315" i="11"/>
  <c r="P315" i="11"/>
  <c r="O315" i="11"/>
  <c r="N315" i="11"/>
  <c r="M315" i="11"/>
  <c r="L315" i="11"/>
  <c r="K315" i="11"/>
  <c r="J315" i="11"/>
  <c r="I315" i="11"/>
  <c r="H315" i="11"/>
  <c r="G315" i="11"/>
  <c r="F315" i="11"/>
  <c r="E315" i="11"/>
  <c r="D315" i="11"/>
  <c r="C315" i="11"/>
  <c r="B315" i="11"/>
  <c r="Q314" i="11"/>
  <c r="P314" i="11"/>
  <c r="O314" i="11"/>
  <c r="N314" i="11"/>
  <c r="M314" i="11"/>
  <c r="L314" i="11"/>
  <c r="K314" i="11"/>
  <c r="J314" i="11"/>
  <c r="I314" i="11"/>
  <c r="H314" i="11"/>
  <c r="G314" i="11"/>
  <c r="F314" i="11"/>
  <c r="E314" i="11"/>
  <c r="D314" i="11"/>
  <c r="C314" i="11"/>
  <c r="B314" i="11"/>
  <c r="Q313" i="11"/>
  <c r="P313" i="11"/>
  <c r="O313" i="11"/>
  <c r="N313" i="11"/>
  <c r="M313" i="11"/>
  <c r="L313" i="11"/>
  <c r="K313" i="11"/>
  <c r="J313" i="11"/>
  <c r="I313" i="11"/>
  <c r="H313" i="11"/>
  <c r="G313" i="11"/>
  <c r="F313" i="11"/>
  <c r="E313" i="11"/>
  <c r="D313" i="11"/>
  <c r="C313" i="11"/>
  <c r="B313" i="11"/>
  <c r="O307" i="11"/>
  <c r="O2376" i="11" l="1"/>
  <c r="O2440" i="11"/>
  <c r="O2375" i="11"/>
  <c r="O2399" i="11"/>
  <c r="O2407" i="11"/>
  <c r="O2455" i="11"/>
  <c r="O2374" i="11"/>
  <c r="O2382" i="11"/>
  <c r="O2390" i="11"/>
  <c r="O2398" i="11"/>
  <c r="O2406" i="11"/>
  <c r="O2414" i="11"/>
  <c r="O2422" i="11"/>
  <c r="O2430" i="11"/>
  <c r="O2438" i="11"/>
  <c r="O2446" i="11"/>
  <c r="O2454" i="11"/>
  <c r="O2298" i="11"/>
  <c r="O2306" i="11"/>
  <c r="O2314" i="11"/>
  <c r="O2322" i="11"/>
  <c r="O2330" i="11"/>
  <c r="O2338" i="11"/>
  <c r="O2346" i="11"/>
  <c r="O2354" i="11"/>
  <c r="O2362" i="11"/>
  <c r="O2370" i="11"/>
  <c r="O2305" i="11"/>
  <c r="O2313" i="11"/>
  <c r="O2321" i="11"/>
  <c r="O2329" i="11"/>
  <c r="O2337" i="11"/>
  <c r="O2345" i="11"/>
  <c r="O2353" i="11"/>
  <c r="O2361" i="11"/>
  <c r="O2369" i="11"/>
  <c r="O2372" i="11"/>
  <c r="O2380" i="11"/>
  <c r="O2388" i="11"/>
  <c r="O2396" i="11"/>
  <c r="O2404" i="11"/>
  <c r="O2412" i="11"/>
  <c r="O2420" i="11"/>
  <c r="O2428" i="11"/>
  <c r="O2436" i="11"/>
  <c r="O2444" i="11"/>
  <c r="O2452" i="11"/>
  <c r="O2580" i="11"/>
  <c r="O2588" i="11"/>
  <c r="O2596" i="11"/>
  <c r="O2384" i="11"/>
  <c r="O2392" i="11"/>
  <c r="O2400" i="11"/>
  <c r="O2408" i="11"/>
  <c r="O2416" i="11"/>
  <c r="O2424" i="11"/>
  <c r="O2432" i="11"/>
  <c r="O2448" i="11"/>
  <c r="O2383" i="11"/>
  <c r="O2391" i="11"/>
  <c r="O2415" i="11"/>
  <c r="O2423" i="11"/>
  <c r="O2431" i="11"/>
  <c r="O2439" i="11"/>
  <c r="O2447" i="11"/>
  <c r="O2304" i="11"/>
  <c r="O2312" i="11"/>
  <c r="O2320" i="11"/>
  <c r="O2328" i="11"/>
  <c r="O2336" i="11"/>
  <c r="O2344" i="11"/>
  <c r="O2352" i="11"/>
  <c r="O2360" i="11"/>
  <c r="O2368" i="11"/>
  <c r="O2371" i="11"/>
  <c r="O2379" i="11"/>
  <c r="O2387" i="11"/>
  <c r="O2395" i="11"/>
  <c r="O2403" i="11"/>
  <c r="O2411" i="11"/>
  <c r="O2419" i="11"/>
  <c r="O2427" i="11"/>
  <c r="O2435" i="11"/>
  <c r="O2443" i="11"/>
  <c r="O2451" i="11"/>
  <c r="O2303" i="11"/>
  <c r="O2311" i="11"/>
  <c r="O2319" i="11"/>
  <c r="O2327" i="11"/>
  <c r="O2335" i="11"/>
  <c r="O2343" i="11"/>
  <c r="O2351" i="11"/>
  <c r="O2359" i="11"/>
  <c r="O2367" i="11"/>
  <c r="O2373" i="11"/>
  <c r="O2381" i="11"/>
  <c r="O2389" i="11"/>
  <c r="O2397" i="11"/>
  <c r="O2405" i="11"/>
  <c r="O2413" i="11"/>
  <c r="O2421" i="11"/>
  <c r="O2429" i="11"/>
  <c r="O2437" i="11"/>
  <c r="O2445" i="11"/>
  <c r="O2453" i="11"/>
  <c r="O2581" i="11"/>
  <c r="O2589" i="11"/>
  <c r="O2597" i="11"/>
  <c r="O2579" i="11"/>
  <c r="O2587" i="11"/>
  <c r="O2595" i="11"/>
  <c r="O2378" i="11"/>
  <c r="O2386" i="11"/>
  <c r="O2394" i="11"/>
  <c r="O2402" i="11"/>
  <c r="O2410" i="11"/>
  <c r="O2418" i="11"/>
  <c r="O2426" i="11"/>
  <c r="O2434" i="11"/>
  <c r="O2442" i="11"/>
  <c r="O2450" i="11"/>
  <c r="O2586" i="11"/>
  <c r="O2594" i="11"/>
  <c r="O9" i="11" l="1"/>
  <c r="Q1101" i="10" l="1"/>
  <c r="P1101" i="10"/>
  <c r="N1101" i="10"/>
  <c r="M1101" i="10"/>
  <c r="L1101" i="10"/>
  <c r="K1101" i="10"/>
  <c r="J1101" i="10"/>
  <c r="I1101" i="10"/>
  <c r="H1101" i="10"/>
  <c r="G1101" i="10"/>
  <c r="F1101" i="10"/>
  <c r="E1101" i="10"/>
  <c r="D1101" i="10"/>
  <c r="C1101" i="10"/>
  <c r="B1101" i="10"/>
  <c r="Q1100" i="10"/>
  <c r="P1100" i="10"/>
  <c r="N1100" i="10"/>
  <c r="M1100" i="10"/>
  <c r="L1100" i="10"/>
  <c r="K1100" i="10"/>
  <c r="J1100" i="10"/>
  <c r="I1100" i="10"/>
  <c r="H1100" i="10"/>
  <c r="G1100" i="10"/>
  <c r="F1100" i="10"/>
  <c r="E1100" i="10"/>
  <c r="D1100" i="10"/>
  <c r="C1100" i="10"/>
  <c r="B1100" i="10"/>
  <c r="Q1099" i="10"/>
  <c r="P1099" i="10"/>
  <c r="N1099" i="10"/>
  <c r="M1099" i="10"/>
  <c r="L1099" i="10"/>
  <c r="K1099" i="10"/>
  <c r="O1099" i="10" s="1"/>
  <c r="J1099" i="10"/>
  <c r="I1099" i="10"/>
  <c r="H1099" i="10"/>
  <c r="G1099" i="10"/>
  <c r="F1099" i="10"/>
  <c r="E1099" i="10"/>
  <c r="D1099" i="10"/>
  <c r="C1099" i="10"/>
  <c r="B1099" i="10"/>
  <c r="Q1098" i="10"/>
  <c r="P1098" i="10"/>
  <c r="N1098" i="10"/>
  <c r="M1098" i="10"/>
  <c r="L1098" i="10"/>
  <c r="K1098" i="10"/>
  <c r="J1098" i="10"/>
  <c r="I1098" i="10"/>
  <c r="H1098" i="10"/>
  <c r="G1098" i="10"/>
  <c r="F1098" i="10"/>
  <c r="E1098" i="10"/>
  <c r="D1098" i="10"/>
  <c r="C1098" i="10"/>
  <c r="B1098" i="10"/>
  <c r="Q1097" i="10"/>
  <c r="P1097" i="10"/>
  <c r="N1097" i="10"/>
  <c r="M1097" i="10"/>
  <c r="L1097" i="10"/>
  <c r="K1097" i="10"/>
  <c r="J1097" i="10"/>
  <c r="I1097" i="10"/>
  <c r="H1097" i="10"/>
  <c r="G1097" i="10"/>
  <c r="F1097" i="10"/>
  <c r="E1097" i="10"/>
  <c r="D1097" i="10"/>
  <c r="C1097" i="10"/>
  <c r="B1097" i="10"/>
  <c r="Q1096" i="10"/>
  <c r="P1096" i="10"/>
  <c r="N1096" i="10"/>
  <c r="M1096" i="10"/>
  <c r="L1096" i="10"/>
  <c r="K1096" i="10"/>
  <c r="J1096" i="10"/>
  <c r="I1096" i="10"/>
  <c r="H1096" i="10"/>
  <c r="G1096" i="10"/>
  <c r="F1096" i="10"/>
  <c r="E1096" i="10"/>
  <c r="D1096" i="10"/>
  <c r="C1096" i="10"/>
  <c r="B1096" i="10"/>
  <c r="Q1095" i="10"/>
  <c r="P1095" i="10"/>
  <c r="N1095" i="10"/>
  <c r="M1095" i="10"/>
  <c r="L1095" i="10"/>
  <c r="K1095" i="10"/>
  <c r="O1095" i="10" s="1"/>
  <c r="J1095" i="10"/>
  <c r="I1095" i="10"/>
  <c r="H1095" i="10"/>
  <c r="G1095" i="10"/>
  <c r="F1095" i="10"/>
  <c r="E1095" i="10"/>
  <c r="D1095" i="10"/>
  <c r="C1095" i="10"/>
  <c r="B1095" i="10"/>
  <c r="Q1094" i="10"/>
  <c r="P1094" i="10"/>
  <c r="N1094" i="10"/>
  <c r="M1094" i="10"/>
  <c r="L1094" i="10"/>
  <c r="K1094" i="10"/>
  <c r="O1094" i="10" s="1"/>
  <c r="J1094" i="10"/>
  <c r="I1094" i="10"/>
  <c r="H1094" i="10"/>
  <c r="G1094" i="10"/>
  <c r="F1094" i="10"/>
  <c r="E1094" i="10"/>
  <c r="D1094" i="10"/>
  <c r="C1094" i="10"/>
  <c r="B1094" i="10"/>
  <c r="Q1093" i="10"/>
  <c r="P1093" i="10"/>
  <c r="N1093" i="10"/>
  <c r="M1093" i="10"/>
  <c r="L1093" i="10"/>
  <c r="K1093" i="10"/>
  <c r="J1093" i="10"/>
  <c r="I1093" i="10"/>
  <c r="H1093" i="10"/>
  <c r="G1093" i="10"/>
  <c r="F1093" i="10"/>
  <c r="E1093" i="10"/>
  <c r="D1093" i="10"/>
  <c r="C1093" i="10"/>
  <c r="B1093" i="10"/>
  <c r="Q1092" i="10"/>
  <c r="P1092" i="10"/>
  <c r="N1092" i="10"/>
  <c r="M1092" i="10"/>
  <c r="L1092" i="10"/>
  <c r="K1092" i="10"/>
  <c r="J1092" i="10"/>
  <c r="I1092" i="10"/>
  <c r="H1092" i="10"/>
  <c r="G1092" i="10"/>
  <c r="F1092" i="10"/>
  <c r="E1092" i="10"/>
  <c r="D1092" i="10"/>
  <c r="C1092" i="10"/>
  <c r="B1092" i="10"/>
  <c r="Q1091" i="10"/>
  <c r="P1091" i="10"/>
  <c r="N1091" i="10"/>
  <c r="M1091" i="10"/>
  <c r="L1091" i="10"/>
  <c r="K1091" i="10"/>
  <c r="O1091" i="10" s="1"/>
  <c r="J1091" i="10"/>
  <c r="I1091" i="10"/>
  <c r="H1091" i="10"/>
  <c r="G1091" i="10"/>
  <c r="F1091" i="10"/>
  <c r="E1091" i="10"/>
  <c r="D1091" i="10"/>
  <c r="C1091" i="10"/>
  <c r="B1091" i="10"/>
  <c r="Q1090" i="10"/>
  <c r="P1090" i="10"/>
  <c r="N1090" i="10"/>
  <c r="M1090" i="10"/>
  <c r="L1090" i="10"/>
  <c r="K1090" i="10"/>
  <c r="J1090" i="10"/>
  <c r="I1090" i="10"/>
  <c r="H1090" i="10"/>
  <c r="G1090" i="10"/>
  <c r="F1090" i="10"/>
  <c r="E1090" i="10"/>
  <c r="D1090" i="10"/>
  <c r="C1090" i="10"/>
  <c r="B1090" i="10"/>
  <c r="Q1089" i="10"/>
  <c r="P1089" i="10"/>
  <c r="N1089" i="10"/>
  <c r="M1089" i="10"/>
  <c r="L1089" i="10"/>
  <c r="K1089" i="10"/>
  <c r="J1089" i="10"/>
  <c r="I1089" i="10"/>
  <c r="H1089" i="10"/>
  <c r="G1089" i="10"/>
  <c r="F1089" i="10"/>
  <c r="E1089" i="10"/>
  <c r="D1089" i="10"/>
  <c r="C1089" i="10"/>
  <c r="B1089" i="10"/>
  <c r="Q1088" i="10"/>
  <c r="P1088" i="10"/>
  <c r="N1088" i="10"/>
  <c r="M1088" i="10"/>
  <c r="L1088" i="10"/>
  <c r="K1088" i="10"/>
  <c r="J1088" i="10"/>
  <c r="I1088" i="10"/>
  <c r="H1088" i="10"/>
  <c r="G1088" i="10"/>
  <c r="F1088" i="10"/>
  <c r="E1088" i="10"/>
  <c r="D1088" i="10"/>
  <c r="C1088" i="10"/>
  <c r="B1088" i="10"/>
  <c r="Q1087" i="10"/>
  <c r="P1087" i="10"/>
  <c r="N1087" i="10"/>
  <c r="M1087" i="10"/>
  <c r="L1087" i="10"/>
  <c r="K1087" i="10"/>
  <c r="O1087" i="10" s="1"/>
  <c r="J1087" i="10"/>
  <c r="I1087" i="10"/>
  <c r="H1087" i="10"/>
  <c r="G1087" i="10"/>
  <c r="F1087" i="10"/>
  <c r="E1087" i="10"/>
  <c r="D1087" i="10"/>
  <c r="C1087" i="10"/>
  <c r="B1087" i="10"/>
  <c r="Q1086" i="10"/>
  <c r="P1086" i="10"/>
  <c r="N1086" i="10"/>
  <c r="M1086" i="10"/>
  <c r="L1086" i="10"/>
  <c r="K1086" i="10"/>
  <c r="O1086" i="10" s="1"/>
  <c r="J1086" i="10"/>
  <c r="I1086" i="10"/>
  <c r="H1086" i="10"/>
  <c r="G1086" i="10"/>
  <c r="F1086" i="10"/>
  <c r="E1086" i="10"/>
  <c r="D1086" i="10"/>
  <c r="C1086" i="10"/>
  <c r="B1086" i="10"/>
  <c r="Q1085" i="10"/>
  <c r="P1085" i="10"/>
  <c r="N1085" i="10"/>
  <c r="M1085" i="10"/>
  <c r="L1085" i="10"/>
  <c r="K1085" i="10"/>
  <c r="J1085" i="10"/>
  <c r="I1085" i="10"/>
  <c r="H1085" i="10"/>
  <c r="G1085" i="10"/>
  <c r="F1085" i="10"/>
  <c r="E1085" i="10"/>
  <c r="D1085" i="10"/>
  <c r="C1085" i="10"/>
  <c r="B1085" i="10"/>
  <c r="Q1084" i="10"/>
  <c r="P1084" i="10"/>
  <c r="N1084" i="10"/>
  <c r="M1084" i="10"/>
  <c r="L1084" i="10"/>
  <c r="K1084" i="10"/>
  <c r="J1084" i="10"/>
  <c r="I1084" i="10"/>
  <c r="H1084" i="10"/>
  <c r="G1084" i="10"/>
  <c r="F1084" i="10"/>
  <c r="E1084" i="10"/>
  <c r="D1084" i="10"/>
  <c r="C1084" i="10"/>
  <c r="B1084" i="10"/>
  <c r="Q1083" i="10"/>
  <c r="P1083" i="10"/>
  <c r="N1083" i="10"/>
  <c r="M1083" i="10"/>
  <c r="L1083" i="10"/>
  <c r="K1083" i="10"/>
  <c r="O1083" i="10" s="1"/>
  <c r="J1083" i="10"/>
  <c r="I1083" i="10"/>
  <c r="H1083" i="10"/>
  <c r="G1083" i="10"/>
  <c r="F1083" i="10"/>
  <c r="E1083" i="10"/>
  <c r="D1083" i="10"/>
  <c r="C1083" i="10"/>
  <c r="B1083" i="10"/>
  <c r="Q1082" i="10"/>
  <c r="P1082" i="10"/>
  <c r="N1082" i="10"/>
  <c r="M1082" i="10"/>
  <c r="L1082" i="10"/>
  <c r="K1082" i="10"/>
  <c r="J1082" i="10"/>
  <c r="I1082" i="10"/>
  <c r="H1082" i="10"/>
  <c r="G1082" i="10"/>
  <c r="F1082" i="10"/>
  <c r="E1082" i="10"/>
  <c r="D1082" i="10"/>
  <c r="C1082" i="10"/>
  <c r="B1082" i="10"/>
  <c r="Q1081" i="10"/>
  <c r="P1081" i="10"/>
  <c r="N1081" i="10"/>
  <c r="M1081" i="10"/>
  <c r="L1081" i="10"/>
  <c r="K1081" i="10"/>
  <c r="J1081" i="10"/>
  <c r="I1081" i="10"/>
  <c r="H1081" i="10"/>
  <c r="G1081" i="10"/>
  <c r="F1081" i="10"/>
  <c r="E1081" i="10"/>
  <c r="D1081" i="10"/>
  <c r="C1081" i="10"/>
  <c r="B1081" i="10"/>
  <c r="Q1080" i="10"/>
  <c r="P1080" i="10"/>
  <c r="N1080" i="10"/>
  <c r="M1080" i="10"/>
  <c r="L1080" i="10"/>
  <c r="K1080" i="10"/>
  <c r="J1080" i="10"/>
  <c r="I1080" i="10"/>
  <c r="H1080" i="10"/>
  <c r="G1080" i="10"/>
  <c r="F1080" i="10"/>
  <c r="E1080" i="10"/>
  <c r="D1080" i="10"/>
  <c r="C1080" i="10"/>
  <c r="B1080" i="10"/>
  <c r="Q1079" i="10"/>
  <c r="P1079" i="10"/>
  <c r="N1079" i="10"/>
  <c r="M1079" i="10"/>
  <c r="L1079" i="10"/>
  <c r="K1079" i="10"/>
  <c r="O1079" i="10" s="1"/>
  <c r="J1079" i="10"/>
  <c r="I1079" i="10"/>
  <c r="H1079" i="10"/>
  <c r="G1079" i="10"/>
  <c r="F1079" i="10"/>
  <c r="E1079" i="10"/>
  <c r="D1079" i="10"/>
  <c r="C1079" i="10"/>
  <c r="B1079" i="10"/>
  <c r="Q1078" i="10"/>
  <c r="P1078" i="10"/>
  <c r="N1078" i="10"/>
  <c r="M1078" i="10"/>
  <c r="L1078" i="10"/>
  <c r="K1078" i="10"/>
  <c r="O1078" i="10" s="1"/>
  <c r="J1078" i="10"/>
  <c r="I1078" i="10"/>
  <c r="H1078" i="10"/>
  <c r="G1078" i="10"/>
  <c r="F1078" i="10"/>
  <c r="E1078" i="10"/>
  <c r="D1078" i="10"/>
  <c r="C1078" i="10"/>
  <c r="B1078" i="10"/>
  <c r="Q1077" i="10"/>
  <c r="P1077" i="10"/>
  <c r="N1077" i="10"/>
  <c r="M1077" i="10"/>
  <c r="L1077" i="10"/>
  <c r="K1077" i="10"/>
  <c r="J1077" i="10"/>
  <c r="I1077" i="10"/>
  <c r="H1077" i="10"/>
  <c r="G1077" i="10"/>
  <c r="F1077" i="10"/>
  <c r="E1077" i="10"/>
  <c r="D1077" i="10"/>
  <c r="C1077" i="10"/>
  <c r="B1077" i="10"/>
  <c r="Q1076" i="10"/>
  <c r="P1076" i="10"/>
  <c r="N1076" i="10"/>
  <c r="M1076" i="10"/>
  <c r="L1076" i="10"/>
  <c r="K1076" i="10"/>
  <c r="J1076" i="10"/>
  <c r="I1076" i="10"/>
  <c r="H1076" i="10"/>
  <c r="G1076" i="10"/>
  <c r="F1076" i="10"/>
  <c r="E1076" i="10"/>
  <c r="D1076" i="10"/>
  <c r="C1076" i="10"/>
  <c r="B1076" i="10"/>
  <c r="Q1075" i="10"/>
  <c r="P1075" i="10"/>
  <c r="N1075" i="10"/>
  <c r="M1075" i="10"/>
  <c r="L1075" i="10"/>
  <c r="K1075" i="10"/>
  <c r="O1075" i="10" s="1"/>
  <c r="J1075" i="10"/>
  <c r="I1075" i="10"/>
  <c r="H1075" i="10"/>
  <c r="G1075" i="10"/>
  <c r="F1075" i="10"/>
  <c r="E1075" i="10"/>
  <c r="D1075" i="10"/>
  <c r="C1075" i="10"/>
  <c r="B1075" i="10"/>
  <c r="Q1074" i="10"/>
  <c r="P1074" i="10"/>
  <c r="N1074" i="10"/>
  <c r="M1074" i="10"/>
  <c r="L1074" i="10"/>
  <c r="K1074" i="10"/>
  <c r="J1074" i="10"/>
  <c r="I1074" i="10"/>
  <c r="H1074" i="10"/>
  <c r="G1074" i="10"/>
  <c r="F1074" i="10"/>
  <c r="E1074" i="10"/>
  <c r="D1074" i="10"/>
  <c r="C1074" i="10"/>
  <c r="B1074" i="10"/>
  <c r="Q1073" i="10"/>
  <c r="P1073" i="10"/>
  <c r="N1073" i="10"/>
  <c r="M1073" i="10"/>
  <c r="L1073" i="10"/>
  <c r="K1073" i="10"/>
  <c r="J1073" i="10"/>
  <c r="I1073" i="10"/>
  <c r="H1073" i="10"/>
  <c r="G1073" i="10"/>
  <c r="F1073" i="10"/>
  <c r="E1073" i="10"/>
  <c r="D1073" i="10"/>
  <c r="C1073" i="10"/>
  <c r="B1073" i="10"/>
  <c r="Q1072" i="10"/>
  <c r="P1072" i="10"/>
  <c r="N1072" i="10"/>
  <c r="M1072" i="10"/>
  <c r="L1072" i="10"/>
  <c r="K1072" i="10"/>
  <c r="J1072" i="10"/>
  <c r="I1072" i="10"/>
  <c r="H1072" i="10"/>
  <c r="G1072" i="10"/>
  <c r="F1072" i="10"/>
  <c r="E1072" i="10"/>
  <c r="D1072" i="10"/>
  <c r="C1072" i="10"/>
  <c r="B1072" i="10"/>
  <c r="Q1071" i="10"/>
  <c r="P1071" i="10"/>
  <c r="N1071" i="10"/>
  <c r="M1071" i="10"/>
  <c r="L1071" i="10"/>
  <c r="K1071" i="10"/>
  <c r="O1071" i="10" s="1"/>
  <c r="J1071" i="10"/>
  <c r="I1071" i="10"/>
  <c r="H1071" i="10"/>
  <c r="G1071" i="10"/>
  <c r="F1071" i="10"/>
  <c r="E1071" i="10"/>
  <c r="D1071" i="10"/>
  <c r="C1071" i="10"/>
  <c r="B1071" i="10"/>
  <c r="Q1070" i="10"/>
  <c r="P1070" i="10"/>
  <c r="N1070" i="10"/>
  <c r="M1070" i="10"/>
  <c r="L1070" i="10"/>
  <c r="K1070" i="10"/>
  <c r="O1070" i="10" s="1"/>
  <c r="J1070" i="10"/>
  <c r="I1070" i="10"/>
  <c r="H1070" i="10"/>
  <c r="G1070" i="10"/>
  <c r="F1070" i="10"/>
  <c r="E1070" i="10"/>
  <c r="D1070" i="10"/>
  <c r="C1070" i="10"/>
  <c r="B1070" i="10"/>
  <c r="Q1069" i="10"/>
  <c r="P1069" i="10"/>
  <c r="N1069" i="10"/>
  <c r="M1069" i="10"/>
  <c r="L1069" i="10"/>
  <c r="K1069" i="10"/>
  <c r="J1069" i="10"/>
  <c r="I1069" i="10"/>
  <c r="H1069" i="10"/>
  <c r="G1069" i="10"/>
  <c r="F1069" i="10"/>
  <c r="E1069" i="10"/>
  <c r="D1069" i="10"/>
  <c r="C1069" i="10"/>
  <c r="B1069" i="10"/>
  <c r="Q1068" i="10"/>
  <c r="P1068" i="10"/>
  <c r="N1068" i="10"/>
  <c r="M1068" i="10"/>
  <c r="L1068" i="10"/>
  <c r="K1068" i="10"/>
  <c r="J1068" i="10"/>
  <c r="I1068" i="10"/>
  <c r="H1068" i="10"/>
  <c r="G1068" i="10"/>
  <c r="F1068" i="10"/>
  <c r="E1068" i="10"/>
  <c r="D1068" i="10"/>
  <c r="C1068" i="10"/>
  <c r="B1068" i="10"/>
  <c r="Q1067" i="10"/>
  <c r="P1067" i="10"/>
  <c r="N1067" i="10"/>
  <c r="M1067" i="10"/>
  <c r="L1067" i="10"/>
  <c r="K1067" i="10"/>
  <c r="O1067" i="10" s="1"/>
  <c r="J1067" i="10"/>
  <c r="I1067" i="10"/>
  <c r="H1067" i="10"/>
  <c r="G1067" i="10"/>
  <c r="F1067" i="10"/>
  <c r="E1067" i="10"/>
  <c r="D1067" i="10"/>
  <c r="C1067" i="10"/>
  <c r="B1067" i="10"/>
  <c r="Q1066" i="10"/>
  <c r="P1066" i="10"/>
  <c r="N1066" i="10"/>
  <c r="M1066" i="10"/>
  <c r="L1066" i="10"/>
  <c r="K1066" i="10"/>
  <c r="J1066" i="10"/>
  <c r="I1066" i="10"/>
  <c r="H1066" i="10"/>
  <c r="G1066" i="10"/>
  <c r="F1066" i="10"/>
  <c r="E1066" i="10"/>
  <c r="D1066" i="10"/>
  <c r="C1066" i="10"/>
  <c r="B1066" i="10"/>
  <c r="Q1065" i="10"/>
  <c r="P1065" i="10"/>
  <c r="N1065" i="10"/>
  <c r="M1065" i="10"/>
  <c r="L1065" i="10"/>
  <c r="K1065" i="10"/>
  <c r="J1065" i="10"/>
  <c r="I1065" i="10"/>
  <c r="H1065" i="10"/>
  <c r="G1065" i="10"/>
  <c r="F1065" i="10"/>
  <c r="E1065" i="10"/>
  <c r="D1065" i="10"/>
  <c r="C1065" i="10"/>
  <c r="B1065" i="10"/>
  <c r="Q1064" i="10"/>
  <c r="P1064" i="10"/>
  <c r="N1064" i="10"/>
  <c r="M1064" i="10"/>
  <c r="L1064" i="10"/>
  <c r="K1064" i="10"/>
  <c r="J1064" i="10"/>
  <c r="I1064" i="10"/>
  <c r="H1064" i="10"/>
  <c r="G1064" i="10"/>
  <c r="F1064" i="10"/>
  <c r="E1064" i="10"/>
  <c r="D1064" i="10"/>
  <c r="C1064" i="10"/>
  <c r="B1064" i="10"/>
  <c r="Q1063" i="10"/>
  <c r="P1063" i="10"/>
  <c r="N1063" i="10"/>
  <c r="M1063" i="10"/>
  <c r="L1063" i="10"/>
  <c r="K1063" i="10"/>
  <c r="O1063" i="10" s="1"/>
  <c r="J1063" i="10"/>
  <c r="I1063" i="10"/>
  <c r="H1063" i="10"/>
  <c r="G1063" i="10"/>
  <c r="F1063" i="10"/>
  <c r="E1063" i="10"/>
  <c r="D1063" i="10"/>
  <c r="C1063" i="10"/>
  <c r="B1063" i="10"/>
  <c r="Q1062" i="10"/>
  <c r="P1062" i="10"/>
  <c r="N1062" i="10"/>
  <c r="M1062" i="10"/>
  <c r="L1062" i="10"/>
  <c r="K1062" i="10"/>
  <c r="O1062" i="10" s="1"/>
  <c r="J1062" i="10"/>
  <c r="I1062" i="10"/>
  <c r="H1062" i="10"/>
  <c r="G1062" i="10"/>
  <c r="F1062" i="10"/>
  <c r="E1062" i="10"/>
  <c r="D1062" i="10"/>
  <c r="C1062" i="10"/>
  <c r="B1062" i="10"/>
  <c r="Q1061" i="10"/>
  <c r="P1061" i="10"/>
  <c r="N1061" i="10"/>
  <c r="M1061" i="10"/>
  <c r="L1061" i="10"/>
  <c r="K1061" i="10"/>
  <c r="J1061" i="10"/>
  <c r="I1061" i="10"/>
  <c r="H1061" i="10"/>
  <c r="G1061" i="10"/>
  <c r="F1061" i="10"/>
  <c r="E1061" i="10"/>
  <c r="D1061" i="10"/>
  <c r="C1061" i="10"/>
  <c r="B1061" i="10"/>
  <c r="Q1060" i="10"/>
  <c r="P1060" i="10"/>
  <c r="N1060" i="10"/>
  <c r="M1060" i="10"/>
  <c r="L1060" i="10"/>
  <c r="K1060" i="10"/>
  <c r="J1060" i="10"/>
  <c r="I1060" i="10"/>
  <c r="H1060" i="10"/>
  <c r="G1060" i="10"/>
  <c r="F1060" i="10"/>
  <c r="E1060" i="10"/>
  <c r="D1060" i="10"/>
  <c r="C1060" i="10"/>
  <c r="B1060" i="10"/>
  <c r="Q1059" i="10"/>
  <c r="P1059" i="10"/>
  <c r="N1059" i="10"/>
  <c r="M1059" i="10"/>
  <c r="L1059" i="10"/>
  <c r="K1059" i="10"/>
  <c r="O1059" i="10" s="1"/>
  <c r="J1059" i="10"/>
  <c r="I1059" i="10"/>
  <c r="H1059" i="10"/>
  <c r="G1059" i="10"/>
  <c r="F1059" i="10"/>
  <c r="E1059" i="10"/>
  <c r="D1059" i="10"/>
  <c r="C1059" i="10"/>
  <c r="B1059" i="10"/>
  <c r="Q1058" i="10"/>
  <c r="P1058" i="10"/>
  <c r="N1058" i="10"/>
  <c r="M1058" i="10"/>
  <c r="L1058" i="10"/>
  <c r="K1058" i="10"/>
  <c r="J1058" i="10"/>
  <c r="I1058" i="10"/>
  <c r="H1058" i="10"/>
  <c r="G1058" i="10"/>
  <c r="F1058" i="10"/>
  <c r="E1058" i="10"/>
  <c r="D1058" i="10"/>
  <c r="C1058" i="10"/>
  <c r="B1058" i="10"/>
  <c r="Q1057" i="10"/>
  <c r="P1057" i="10"/>
  <c r="N1057" i="10"/>
  <c r="M1057" i="10"/>
  <c r="L1057" i="10"/>
  <c r="K1057" i="10"/>
  <c r="J1057" i="10"/>
  <c r="I1057" i="10"/>
  <c r="H1057" i="10"/>
  <c r="G1057" i="10"/>
  <c r="F1057" i="10"/>
  <c r="E1057" i="10"/>
  <c r="D1057" i="10"/>
  <c r="C1057" i="10"/>
  <c r="B1057" i="10"/>
  <c r="Q1056" i="10"/>
  <c r="P1056" i="10"/>
  <c r="N1056" i="10"/>
  <c r="M1056" i="10"/>
  <c r="L1056" i="10"/>
  <c r="K1056" i="10"/>
  <c r="J1056" i="10"/>
  <c r="I1056" i="10"/>
  <c r="H1056" i="10"/>
  <c r="G1056" i="10"/>
  <c r="F1056" i="10"/>
  <c r="E1056" i="10"/>
  <c r="D1056" i="10"/>
  <c r="C1056" i="10"/>
  <c r="B1056" i="10"/>
  <c r="Q1055" i="10"/>
  <c r="P1055" i="10"/>
  <c r="N1055" i="10"/>
  <c r="M1055" i="10"/>
  <c r="L1055" i="10"/>
  <c r="K1055" i="10"/>
  <c r="O1055" i="10" s="1"/>
  <c r="J1055" i="10"/>
  <c r="I1055" i="10"/>
  <c r="H1055" i="10"/>
  <c r="G1055" i="10"/>
  <c r="F1055" i="10"/>
  <c r="E1055" i="10"/>
  <c r="D1055" i="10"/>
  <c r="C1055" i="10"/>
  <c r="B1055" i="10"/>
  <c r="Q1054" i="10"/>
  <c r="P1054" i="10"/>
  <c r="N1054" i="10"/>
  <c r="M1054" i="10"/>
  <c r="L1054" i="10"/>
  <c r="K1054" i="10"/>
  <c r="O1054" i="10" s="1"/>
  <c r="J1054" i="10"/>
  <c r="I1054" i="10"/>
  <c r="H1054" i="10"/>
  <c r="G1054" i="10"/>
  <c r="F1054" i="10"/>
  <c r="E1054" i="10"/>
  <c r="D1054" i="10"/>
  <c r="C1054" i="10"/>
  <c r="B1054" i="10"/>
  <c r="Q1053" i="10"/>
  <c r="P1053" i="10"/>
  <c r="N1053" i="10"/>
  <c r="M1053" i="10"/>
  <c r="L1053" i="10"/>
  <c r="K1053" i="10"/>
  <c r="J1053" i="10"/>
  <c r="I1053" i="10"/>
  <c r="H1053" i="10"/>
  <c r="G1053" i="10"/>
  <c r="F1053" i="10"/>
  <c r="E1053" i="10"/>
  <c r="D1053" i="10"/>
  <c r="C1053" i="10"/>
  <c r="B1053" i="10"/>
  <c r="Q1052" i="10"/>
  <c r="P1052" i="10"/>
  <c r="N1052" i="10"/>
  <c r="M1052" i="10"/>
  <c r="L1052" i="10"/>
  <c r="K1052" i="10"/>
  <c r="J1052" i="10"/>
  <c r="I1052" i="10"/>
  <c r="H1052" i="10"/>
  <c r="G1052" i="10"/>
  <c r="F1052" i="10"/>
  <c r="E1052" i="10"/>
  <c r="D1052" i="10"/>
  <c r="C1052" i="10"/>
  <c r="B1052" i="10"/>
  <c r="Q1051" i="10"/>
  <c r="P1051" i="10"/>
  <c r="N1051" i="10"/>
  <c r="M1051" i="10"/>
  <c r="L1051" i="10"/>
  <c r="K1051" i="10"/>
  <c r="O1051" i="10" s="1"/>
  <c r="J1051" i="10"/>
  <c r="I1051" i="10"/>
  <c r="H1051" i="10"/>
  <c r="G1051" i="10"/>
  <c r="F1051" i="10"/>
  <c r="E1051" i="10"/>
  <c r="D1051" i="10"/>
  <c r="C1051" i="10"/>
  <c r="B1051" i="10"/>
  <c r="Q1050" i="10"/>
  <c r="P1050" i="10"/>
  <c r="N1050" i="10"/>
  <c r="M1050" i="10"/>
  <c r="L1050" i="10"/>
  <c r="K1050" i="10"/>
  <c r="J1050" i="10"/>
  <c r="I1050" i="10"/>
  <c r="H1050" i="10"/>
  <c r="G1050" i="10"/>
  <c r="F1050" i="10"/>
  <c r="E1050" i="10"/>
  <c r="D1050" i="10"/>
  <c r="C1050" i="10"/>
  <c r="B1050" i="10"/>
  <c r="Q1049" i="10"/>
  <c r="P1049" i="10"/>
  <c r="N1049" i="10"/>
  <c r="M1049" i="10"/>
  <c r="L1049" i="10"/>
  <c r="K1049" i="10"/>
  <c r="J1049" i="10"/>
  <c r="I1049" i="10"/>
  <c r="H1049" i="10"/>
  <c r="G1049" i="10"/>
  <c r="F1049" i="10"/>
  <c r="E1049" i="10"/>
  <c r="D1049" i="10"/>
  <c r="C1049" i="10"/>
  <c r="B1049" i="10"/>
  <c r="Q1048" i="10"/>
  <c r="P1048" i="10"/>
  <c r="N1048" i="10"/>
  <c r="M1048" i="10"/>
  <c r="L1048" i="10"/>
  <c r="K1048" i="10"/>
  <c r="J1048" i="10"/>
  <c r="I1048" i="10"/>
  <c r="H1048" i="10"/>
  <c r="G1048" i="10"/>
  <c r="F1048" i="10"/>
  <c r="E1048" i="10"/>
  <c r="D1048" i="10"/>
  <c r="C1048" i="10"/>
  <c r="B1048" i="10"/>
  <c r="Q1047" i="10"/>
  <c r="P1047" i="10"/>
  <c r="N1047" i="10"/>
  <c r="M1047" i="10"/>
  <c r="L1047" i="10"/>
  <c r="K1047" i="10"/>
  <c r="O1047" i="10" s="1"/>
  <c r="J1047" i="10"/>
  <c r="I1047" i="10"/>
  <c r="H1047" i="10"/>
  <c r="G1047" i="10"/>
  <c r="F1047" i="10"/>
  <c r="E1047" i="10"/>
  <c r="D1047" i="10"/>
  <c r="C1047" i="10"/>
  <c r="B1047" i="10"/>
  <c r="Q1046" i="10"/>
  <c r="P1046" i="10"/>
  <c r="N1046" i="10"/>
  <c r="M1046" i="10"/>
  <c r="L1046" i="10"/>
  <c r="K1046" i="10"/>
  <c r="O1046" i="10" s="1"/>
  <c r="J1046" i="10"/>
  <c r="I1046" i="10"/>
  <c r="H1046" i="10"/>
  <c r="G1046" i="10"/>
  <c r="F1046" i="10"/>
  <c r="E1046" i="10"/>
  <c r="D1046" i="10"/>
  <c r="C1046" i="10"/>
  <c r="B1046" i="10"/>
  <c r="Q1045" i="10"/>
  <c r="P1045" i="10"/>
  <c r="N1045" i="10"/>
  <c r="M1045" i="10"/>
  <c r="L1045" i="10"/>
  <c r="K1045" i="10"/>
  <c r="J1045" i="10"/>
  <c r="I1045" i="10"/>
  <c r="H1045" i="10"/>
  <c r="G1045" i="10"/>
  <c r="F1045" i="10"/>
  <c r="E1045" i="10"/>
  <c r="D1045" i="10"/>
  <c r="C1045" i="10"/>
  <c r="B1045" i="10"/>
  <c r="Q1044" i="10"/>
  <c r="P1044" i="10"/>
  <c r="N1044" i="10"/>
  <c r="M1044" i="10"/>
  <c r="L1044" i="10"/>
  <c r="K1044" i="10"/>
  <c r="J1044" i="10"/>
  <c r="I1044" i="10"/>
  <c r="H1044" i="10"/>
  <c r="G1044" i="10"/>
  <c r="F1044" i="10"/>
  <c r="E1044" i="10"/>
  <c r="D1044" i="10"/>
  <c r="C1044" i="10"/>
  <c r="B1044" i="10"/>
  <c r="Q1043" i="10"/>
  <c r="P1043" i="10"/>
  <c r="N1043" i="10"/>
  <c r="M1043" i="10"/>
  <c r="L1043" i="10"/>
  <c r="K1043" i="10"/>
  <c r="O1043" i="10" s="1"/>
  <c r="J1043" i="10"/>
  <c r="I1043" i="10"/>
  <c r="H1043" i="10"/>
  <c r="G1043" i="10"/>
  <c r="F1043" i="10"/>
  <c r="E1043" i="10"/>
  <c r="D1043" i="10"/>
  <c r="C1043" i="10"/>
  <c r="B1043" i="10"/>
  <c r="Q1042" i="10"/>
  <c r="P1042" i="10"/>
  <c r="N1042" i="10"/>
  <c r="M1042" i="10"/>
  <c r="L1042" i="10"/>
  <c r="K1042" i="10"/>
  <c r="J1042" i="10"/>
  <c r="I1042" i="10"/>
  <c r="H1042" i="10"/>
  <c r="G1042" i="10"/>
  <c r="F1042" i="10"/>
  <c r="E1042" i="10"/>
  <c r="D1042" i="10"/>
  <c r="C1042" i="10"/>
  <c r="B1042" i="10"/>
  <c r="Q1041" i="10"/>
  <c r="P1041" i="10"/>
  <c r="N1041" i="10"/>
  <c r="M1041" i="10"/>
  <c r="L1041" i="10"/>
  <c r="K1041" i="10"/>
  <c r="J1041" i="10"/>
  <c r="I1041" i="10"/>
  <c r="H1041" i="10"/>
  <c r="G1041" i="10"/>
  <c r="F1041" i="10"/>
  <c r="E1041" i="10"/>
  <c r="D1041" i="10"/>
  <c r="C1041" i="10"/>
  <c r="B1041" i="10"/>
  <c r="Q1040" i="10"/>
  <c r="P1040" i="10"/>
  <c r="N1040" i="10"/>
  <c r="M1040" i="10"/>
  <c r="L1040" i="10"/>
  <c r="K1040" i="10"/>
  <c r="J1040" i="10"/>
  <c r="I1040" i="10"/>
  <c r="H1040" i="10"/>
  <c r="G1040" i="10"/>
  <c r="F1040" i="10"/>
  <c r="E1040" i="10"/>
  <c r="D1040" i="10"/>
  <c r="C1040" i="10"/>
  <c r="B1040" i="10"/>
  <c r="Q1039" i="10"/>
  <c r="P1039" i="10"/>
  <c r="N1039" i="10"/>
  <c r="M1039" i="10"/>
  <c r="L1039" i="10"/>
  <c r="K1039" i="10"/>
  <c r="O1039" i="10" s="1"/>
  <c r="J1039" i="10"/>
  <c r="I1039" i="10"/>
  <c r="H1039" i="10"/>
  <c r="G1039" i="10"/>
  <c r="F1039" i="10"/>
  <c r="E1039" i="10"/>
  <c r="D1039" i="10"/>
  <c r="C1039" i="10"/>
  <c r="B1039" i="10"/>
  <c r="Q1038" i="10"/>
  <c r="P1038" i="10"/>
  <c r="N1038" i="10"/>
  <c r="M1038" i="10"/>
  <c r="L1038" i="10"/>
  <c r="K1038" i="10"/>
  <c r="O1038" i="10" s="1"/>
  <c r="J1038" i="10"/>
  <c r="I1038" i="10"/>
  <c r="H1038" i="10"/>
  <c r="G1038" i="10"/>
  <c r="F1038" i="10"/>
  <c r="E1038" i="10"/>
  <c r="D1038" i="10"/>
  <c r="C1038" i="10"/>
  <c r="B1038" i="10"/>
  <c r="Q1037" i="10"/>
  <c r="P1037" i="10"/>
  <c r="N1037" i="10"/>
  <c r="M1037" i="10"/>
  <c r="L1037" i="10"/>
  <c r="K1037" i="10"/>
  <c r="J1037" i="10"/>
  <c r="I1037" i="10"/>
  <c r="H1037" i="10"/>
  <c r="G1037" i="10"/>
  <c r="F1037" i="10"/>
  <c r="E1037" i="10"/>
  <c r="D1037" i="10"/>
  <c r="C1037" i="10"/>
  <c r="B1037" i="10"/>
  <c r="Q1036" i="10"/>
  <c r="P1036" i="10"/>
  <c r="N1036" i="10"/>
  <c r="M1036" i="10"/>
  <c r="L1036" i="10"/>
  <c r="K1036" i="10"/>
  <c r="J1036" i="10"/>
  <c r="I1036" i="10"/>
  <c r="H1036" i="10"/>
  <c r="G1036" i="10"/>
  <c r="F1036" i="10"/>
  <c r="E1036" i="10"/>
  <c r="D1036" i="10"/>
  <c r="C1036" i="10"/>
  <c r="B1036" i="10"/>
  <c r="Q1035" i="10"/>
  <c r="P1035" i="10"/>
  <c r="N1035" i="10"/>
  <c r="M1035" i="10"/>
  <c r="L1035" i="10"/>
  <c r="K1035" i="10"/>
  <c r="O1035" i="10" s="1"/>
  <c r="J1035" i="10"/>
  <c r="I1035" i="10"/>
  <c r="H1035" i="10"/>
  <c r="G1035" i="10"/>
  <c r="F1035" i="10"/>
  <c r="E1035" i="10"/>
  <c r="D1035" i="10"/>
  <c r="C1035" i="10"/>
  <c r="B1035" i="10"/>
  <c r="Q1034" i="10"/>
  <c r="P1034" i="10"/>
  <c r="N1034" i="10"/>
  <c r="M1034" i="10"/>
  <c r="L1034" i="10"/>
  <c r="K1034" i="10"/>
  <c r="J1034" i="10"/>
  <c r="I1034" i="10"/>
  <c r="H1034" i="10"/>
  <c r="G1034" i="10"/>
  <c r="F1034" i="10"/>
  <c r="E1034" i="10"/>
  <c r="D1034" i="10"/>
  <c r="C1034" i="10"/>
  <c r="B1034" i="10"/>
  <c r="Q1033" i="10"/>
  <c r="P1033" i="10"/>
  <c r="N1033" i="10"/>
  <c r="M1033" i="10"/>
  <c r="L1033" i="10"/>
  <c r="K1033" i="10"/>
  <c r="J1033" i="10"/>
  <c r="I1033" i="10"/>
  <c r="H1033" i="10"/>
  <c r="G1033" i="10"/>
  <c r="F1033" i="10"/>
  <c r="E1033" i="10"/>
  <c r="D1033" i="10"/>
  <c r="C1033" i="10"/>
  <c r="B1033" i="10"/>
  <c r="Q1032" i="10"/>
  <c r="P1032" i="10"/>
  <c r="N1032" i="10"/>
  <c r="M1032" i="10"/>
  <c r="L1032" i="10"/>
  <c r="K1032" i="10"/>
  <c r="J1032" i="10"/>
  <c r="I1032" i="10"/>
  <c r="H1032" i="10"/>
  <c r="G1032" i="10"/>
  <c r="F1032" i="10"/>
  <c r="E1032" i="10"/>
  <c r="D1032" i="10"/>
  <c r="C1032" i="10"/>
  <c r="B1032" i="10"/>
  <c r="Q1031" i="10"/>
  <c r="P1031" i="10"/>
  <c r="N1031" i="10"/>
  <c r="M1031" i="10"/>
  <c r="L1031" i="10"/>
  <c r="K1031" i="10"/>
  <c r="O1031" i="10" s="1"/>
  <c r="J1031" i="10"/>
  <c r="I1031" i="10"/>
  <c r="H1031" i="10"/>
  <c r="G1031" i="10"/>
  <c r="F1031" i="10"/>
  <c r="E1031" i="10"/>
  <c r="D1031" i="10"/>
  <c r="C1031" i="10"/>
  <c r="B1031" i="10"/>
  <c r="Q1030" i="10"/>
  <c r="P1030" i="10"/>
  <c r="N1030" i="10"/>
  <c r="M1030" i="10"/>
  <c r="L1030" i="10"/>
  <c r="K1030" i="10"/>
  <c r="O1030" i="10" s="1"/>
  <c r="J1030" i="10"/>
  <c r="I1030" i="10"/>
  <c r="H1030" i="10"/>
  <c r="G1030" i="10"/>
  <c r="F1030" i="10"/>
  <c r="E1030" i="10"/>
  <c r="D1030" i="10"/>
  <c r="C1030" i="10"/>
  <c r="B1030" i="10"/>
  <c r="Q1029" i="10"/>
  <c r="P1029" i="10"/>
  <c r="N1029" i="10"/>
  <c r="M1029" i="10"/>
  <c r="L1029" i="10"/>
  <c r="K1029" i="10"/>
  <c r="J1029" i="10"/>
  <c r="I1029" i="10"/>
  <c r="H1029" i="10"/>
  <c r="G1029" i="10"/>
  <c r="F1029" i="10"/>
  <c r="E1029" i="10"/>
  <c r="D1029" i="10"/>
  <c r="C1029" i="10"/>
  <c r="B1029" i="10"/>
  <c r="Q1028" i="10"/>
  <c r="P1028" i="10"/>
  <c r="N1028" i="10"/>
  <c r="M1028" i="10"/>
  <c r="L1028" i="10"/>
  <c r="K1028" i="10"/>
  <c r="J1028" i="10"/>
  <c r="I1028" i="10"/>
  <c r="H1028" i="10"/>
  <c r="G1028" i="10"/>
  <c r="F1028" i="10"/>
  <c r="E1028" i="10"/>
  <c r="D1028" i="10"/>
  <c r="C1028" i="10"/>
  <c r="B1028" i="10"/>
  <c r="Q1027" i="10"/>
  <c r="P1027" i="10"/>
  <c r="N1027" i="10"/>
  <c r="M1027" i="10"/>
  <c r="L1027" i="10"/>
  <c r="K1027" i="10"/>
  <c r="O1027" i="10" s="1"/>
  <c r="J1027" i="10"/>
  <c r="I1027" i="10"/>
  <c r="H1027" i="10"/>
  <c r="G1027" i="10"/>
  <c r="F1027" i="10"/>
  <c r="E1027" i="10"/>
  <c r="D1027" i="10"/>
  <c r="C1027" i="10"/>
  <c r="B1027" i="10"/>
  <c r="Q1026" i="10"/>
  <c r="P1026" i="10"/>
  <c r="N1026" i="10"/>
  <c r="M1026" i="10"/>
  <c r="L1026" i="10"/>
  <c r="K1026" i="10"/>
  <c r="J1026" i="10"/>
  <c r="I1026" i="10"/>
  <c r="H1026" i="10"/>
  <c r="G1026" i="10"/>
  <c r="F1026" i="10"/>
  <c r="E1026" i="10"/>
  <c r="D1026" i="10"/>
  <c r="C1026" i="10"/>
  <c r="B1026" i="10"/>
  <c r="Q1025" i="10"/>
  <c r="P1025" i="10"/>
  <c r="N1025" i="10"/>
  <c r="M1025" i="10"/>
  <c r="L1025" i="10"/>
  <c r="K1025" i="10"/>
  <c r="J1025" i="10"/>
  <c r="I1025" i="10"/>
  <c r="H1025" i="10"/>
  <c r="G1025" i="10"/>
  <c r="F1025" i="10"/>
  <c r="E1025" i="10"/>
  <c r="D1025" i="10"/>
  <c r="C1025" i="10"/>
  <c r="B1025" i="10"/>
  <c r="Q1024" i="10"/>
  <c r="P1024" i="10"/>
  <c r="N1024" i="10"/>
  <c r="M1024" i="10"/>
  <c r="L1024" i="10"/>
  <c r="K1024" i="10"/>
  <c r="J1024" i="10"/>
  <c r="I1024" i="10"/>
  <c r="H1024" i="10"/>
  <c r="G1024" i="10"/>
  <c r="F1024" i="10"/>
  <c r="E1024" i="10"/>
  <c r="D1024" i="10"/>
  <c r="C1024" i="10"/>
  <c r="B1024" i="10"/>
  <c r="Q1023" i="10"/>
  <c r="P1023" i="10"/>
  <c r="N1023" i="10"/>
  <c r="M1023" i="10"/>
  <c r="L1023" i="10"/>
  <c r="K1023" i="10"/>
  <c r="O1023" i="10" s="1"/>
  <c r="J1023" i="10"/>
  <c r="I1023" i="10"/>
  <c r="H1023" i="10"/>
  <c r="G1023" i="10"/>
  <c r="F1023" i="10"/>
  <c r="E1023" i="10"/>
  <c r="D1023" i="10"/>
  <c r="C1023" i="10"/>
  <c r="B1023" i="10"/>
  <c r="Q1022" i="10"/>
  <c r="P1022" i="10"/>
  <c r="N1022" i="10"/>
  <c r="M1022" i="10"/>
  <c r="L1022" i="10"/>
  <c r="K1022" i="10"/>
  <c r="O1022" i="10" s="1"/>
  <c r="J1022" i="10"/>
  <c r="I1022" i="10"/>
  <c r="H1022" i="10"/>
  <c r="G1022" i="10"/>
  <c r="F1022" i="10"/>
  <c r="E1022" i="10"/>
  <c r="D1022" i="10"/>
  <c r="C1022" i="10"/>
  <c r="B1022" i="10"/>
  <c r="Q1021" i="10"/>
  <c r="P1021" i="10"/>
  <c r="N1021" i="10"/>
  <c r="M1021" i="10"/>
  <c r="L1021" i="10"/>
  <c r="K1021" i="10"/>
  <c r="J1021" i="10"/>
  <c r="I1021" i="10"/>
  <c r="H1021" i="10"/>
  <c r="G1021" i="10"/>
  <c r="F1021" i="10"/>
  <c r="E1021" i="10"/>
  <c r="D1021" i="10"/>
  <c r="C1021" i="10"/>
  <c r="B1021" i="10"/>
  <c r="Q1020" i="10"/>
  <c r="P1020" i="10"/>
  <c r="N1020" i="10"/>
  <c r="M1020" i="10"/>
  <c r="L1020" i="10"/>
  <c r="K1020" i="10"/>
  <c r="J1020" i="10"/>
  <c r="I1020" i="10"/>
  <c r="H1020" i="10"/>
  <c r="G1020" i="10"/>
  <c r="F1020" i="10"/>
  <c r="E1020" i="10"/>
  <c r="D1020" i="10"/>
  <c r="C1020" i="10"/>
  <c r="B1020" i="10"/>
  <c r="Q1019" i="10"/>
  <c r="P1019" i="10"/>
  <c r="N1019" i="10"/>
  <c r="M1019" i="10"/>
  <c r="L1019" i="10"/>
  <c r="K1019" i="10"/>
  <c r="O1019" i="10" s="1"/>
  <c r="J1019" i="10"/>
  <c r="I1019" i="10"/>
  <c r="H1019" i="10"/>
  <c r="G1019" i="10"/>
  <c r="F1019" i="10"/>
  <c r="E1019" i="10"/>
  <c r="D1019" i="10"/>
  <c r="C1019" i="10"/>
  <c r="B1019" i="10"/>
  <c r="Q1018" i="10"/>
  <c r="P1018" i="10"/>
  <c r="N1018" i="10"/>
  <c r="M1018" i="10"/>
  <c r="L1018" i="10"/>
  <c r="K1018" i="10"/>
  <c r="J1018" i="10"/>
  <c r="I1018" i="10"/>
  <c r="H1018" i="10"/>
  <c r="G1018" i="10"/>
  <c r="F1018" i="10"/>
  <c r="E1018" i="10"/>
  <c r="D1018" i="10"/>
  <c r="C1018" i="10"/>
  <c r="B1018" i="10"/>
  <c r="Q1017" i="10"/>
  <c r="P1017" i="10"/>
  <c r="N1017" i="10"/>
  <c r="M1017" i="10"/>
  <c r="L1017" i="10"/>
  <c r="K1017" i="10"/>
  <c r="J1017" i="10"/>
  <c r="I1017" i="10"/>
  <c r="H1017" i="10"/>
  <c r="G1017" i="10"/>
  <c r="F1017" i="10"/>
  <c r="E1017" i="10"/>
  <c r="D1017" i="10"/>
  <c r="C1017" i="10"/>
  <c r="B1017" i="10"/>
  <c r="Q1016" i="10"/>
  <c r="P1016" i="10"/>
  <c r="N1016" i="10"/>
  <c r="M1016" i="10"/>
  <c r="O1016" i="10" s="1"/>
  <c r="L1016" i="10"/>
  <c r="K1016" i="10"/>
  <c r="J1016" i="10"/>
  <c r="I1016" i="10"/>
  <c r="H1016" i="10"/>
  <c r="G1016" i="10"/>
  <c r="F1016" i="10"/>
  <c r="E1016" i="10"/>
  <c r="D1016" i="10"/>
  <c r="C1016" i="10"/>
  <c r="B1016" i="10"/>
  <c r="Q1015" i="10"/>
  <c r="P1015" i="10"/>
  <c r="N1015" i="10"/>
  <c r="M1015" i="10"/>
  <c r="O1015" i="10" s="1"/>
  <c r="L1015" i="10"/>
  <c r="K1015" i="10"/>
  <c r="J1015" i="10"/>
  <c r="I1015" i="10"/>
  <c r="H1015" i="10"/>
  <c r="G1015" i="10"/>
  <c r="F1015" i="10"/>
  <c r="E1015" i="10"/>
  <c r="D1015" i="10"/>
  <c r="C1015" i="10"/>
  <c r="B1015" i="10"/>
  <c r="Q1014" i="10"/>
  <c r="P1014" i="10"/>
  <c r="N1014" i="10"/>
  <c r="M1014" i="10"/>
  <c r="L1014" i="10"/>
  <c r="K1014" i="10"/>
  <c r="J1014" i="10"/>
  <c r="I1014" i="10"/>
  <c r="H1014" i="10"/>
  <c r="G1014" i="10"/>
  <c r="F1014" i="10"/>
  <c r="E1014" i="10"/>
  <c r="D1014" i="10"/>
  <c r="C1014" i="10"/>
  <c r="B1014" i="10"/>
  <c r="Q1013" i="10"/>
  <c r="P1013" i="10"/>
  <c r="N1013" i="10"/>
  <c r="M1013" i="10"/>
  <c r="O1013" i="10" s="1"/>
  <c r="L1013" i="10"/>
  <c r="K1013" i="10"/>
  <c r="J1013" i="10"/>
  <c r="I1013" i="10"/>
  <c r="H1013" i="10"/>
  <c r="G1013" i="10"/>
  <c r="F1013" i="10"/>
  <c r="E1013" i="10"/>
  <c r="D1013" i="10"/>
  <c r="C1013" i="10"/>
  <c r="B1013" i="10"/>
  <c r="Q1012" i="10"/>
  <c r="P1012" i="10"/>
  <c r="N1012" i="10"/>
  <c r="M1012" i="10"/>
  <c r="O1012" i="10" s="1"/>
  <c r="L1012" i="10"/>
  <c r="K1012" i="10"/>
  <c r="J1012" i="10"/>
  <c r="I1012" i="10"/>
  <c r="H1012" i="10"/>
  <c r="G1012" i="10"/>
  <c r="F1012" i="10"/>
  <c r="E1012" i="10"/>
  <c r="D1012" i="10"/>
  <c r="C1012" i="10"/>
  <c r="B1012" i="10"/>
  <c r="Q1011" i="10"/>
  <c r="P1011" i="10"/>
  <c r="N1011" i="10"/>
  <c r="M1011" i="10"/>
  <c r="O1011" i="10" s="1"/>
  <c r="L1011" i="10"/>
  <c r="K1011" i="10"/>
  <c r="J1011" i="10"/>
  <c r="I1011" i="10"/>
  <c r="H1011" i="10"/>
  <c r="G1011" i="10"/>
  <c r="F1011" i="10"/>
  <c r="E1011" i="10"/>
  <c r="D1011" i="10"/>
  <c r="C1011" i="10"/>
  <c r="B1011" i="10"/>
  <c r="Q1010" i="10"/>
  <c r="P1010" i="10"/>
  <c r="N1010" i="10"/>
  <c r="M1010" i="10"/>
  <c r="L1010" i="10"/>
  <c r="K1010" i="10"/>
  <c r="J1010" i="10"/>
  <c r="I1010" i="10"/>
  <c r="H1010" i="10"/>
  <c r="G1010" i="10"/>
  <c r="F1010" i="10"/>
  <c r="E1010" i="10"/>
  <c r="D1010" i="10"/>
  <c r="C1010" i="10"/>
  <c r="B1010" i="10"/>
  <c r="Q1009" i="10"/>
  <c r="P1009" i="10"/>
  <c r="N1009" i="10"/>
  <c r="M1009" i="10"/>
  <c r="O1009" i="10" s="1"/>
  <c r="L1009" i="10"/>
  <c r="K1009" i="10"/>
  <c r="J1009" i="10"/>
  <c r="I1009" i="10"/>
  <c r="H1009" i="10"/>
  <c r="G1009" i="10"/>
  <c r="F1009" i="10"/>
  <c r="E1009" i="10"/>
  <c r="D1009" i="10"/>
  <c r="C1009" i="10"/>
  <c r="B1009" i="10"/>
  <c r="Q1008" i="10"/>
  <c r="P1008" i="10"/>
  <c r="N1008" i="10"/>
  <c r="M1008" i="10"/>
  <c r="O1008" i="10" s="1"/>
  <c r="L1008" i="10"/>
  <c r="K1008" i="10"/>
  <c r="J1008" i="10"/>
  <c r="I1008" i="10"/>
  <c r="H1008" i="10"/>
  <c r="G1008" i="10"/>
  <c r="F1008" i="10"/>
  <c r="E1008" i="10"/>
  <c r="D1008" i="10"/>
  <c r="C1008" i="10"/>
  <c r="B1008" i="10"/>
  <c r="Q1007" i="10"/>
  <c r="P1007" i="10"/>
  <c r="N1007" i="10"/>
  <c r="M1007" i="10"/>
  <c r="O1007" i="10" s="1"/>
  <c r="L1007" i="10"/>
  <c r="K1007" i="10"/>
  <c r="J1007" i="10"/>
  <c r="I1007" i="10"/>
  <c r="H1007" i="10"/>
  <c r="G1007" i="10"/>
  <c r="F1007" i="10"/>
  <c r="E1007" i="10"/>
  <c r="D1007" i="10"/>
  <c r="C1007" i="10"/>
  <c r="B1007" i="10"/>
  <c r="Q1006" i="10"/>
  <c r="P1006" i="10"/>
  <c r="N1006" i="10"/>
  <c r="M1006" i="10"/>
  <c r="L1006" i="10"/>
  <c r="K1006" i="10"/>
  <c r="J1006" i="10"/>
  <c r="I1006" i="10"/>
  <c r="H1006" i="10"/>
  <c r="G1006" i="10"/>
  <c r="F1006" i="10"/>
  <c r="E1006" i="10"/>
  <c r="D1006" i="10"/>
  <c r="C1006" i="10"/>
  <c r="B1006" i="10"/>
  <c r="Q1005" i="10"/>
  <c r="P1005" i="10"/>
  <c r="N1005" i="10"/>
  <c r="M1005" i="10"/>
  <c r="O1005" i="10" s="1"/>
  <c r="L1005" i="10"/>
  <c r="K1005" i="10"/>
  <c r="J1005" i="10"/>
  <c r="I1005" i="10"/>
  <c r="H1005" i="10"/>
  <c r="G1005" i="10"/>
  <c r="F1005" i="10"/>
  <c r="E1005" i="10"/>
  <c r="D1005" i="10"/>
  <c r="C1005" i="10"/>
  <c r="B1005" i="10"/>
  <c r="Q1004" i="10"/>
  <c r="P1004" i="10"/>
  <c r="N1004" i="10"/>
  <c r="M1004" i="10"/>
  <c r="O1004" i="10" s="1"/>
  <c r="L1004" i="10"/>
  <c r="K1004" i="10"/>
  <c r="J1004" i="10"/>
  <c r="I1004" i="10"/>
  <c r="H1004" i="10"/>
  <c r="G1004" i="10"/>
  <c r="F1004" i="10"/>
  <c r="E1004" i="10"/>
  <c r="D1004" i="10"/>
  <c r="C1004" i="10"/>
  <c r="B1004" i="10"/>
  <c r="Q1003" i="10"/>
  <c r="P1003" i="10"/>
  <c r="N1003" i="10"/>
  <c r="M1003" i="10"/>
  <c r="O1003" i="10" s="1"/>
  <c r="L1003" i="10"/>
  <c r="K1003" i="10"/>
  <c r="J1003" i="10"/>
  <c r="I1003" i="10"/>
  <c r="H1003" i="10"/>
  <c r="G1003" i="10"/>
  <c r="F1003" i="10"/>
  <c r="E1003" i="10"/>
  <c r="D1003" i="10"/>
  <c r="C1003" i="10"/>
  <c r="B1003" i="10"/>
  <c r="Q1002" i="10"/>
  <c r="P1002" i="10"/>
  <c r="N1002" i="10"/>
  <c r="M1002" i="10"/>
  <c r="L1002" i="10"/>
  <c r="K1002" i="10"/>
  <c r="J1002" i="10"/>
  <c r="I1002" i="10"/>
  <c r="H1002" i="10"/>
  <c r="G1002" i="10"/>
  <c r="F1002" i="10"/>
  <c r="E1002" i="10"/>
  <c r="D1002" i="10"/>
  <c r="C1002" i="10"/>
  <c r="B1002" i="10"/>
  <c r="Q1001" i="10"/>
  <c r="P1001" i="10"/>
  <c r="N1001" i="10"/>
  <c r="M1001" i="10"/>
  <c r="O1001" i="10" s="1"/>
  <c r="L1001" i="10"/>
  <c r="K1001" i="10"/>
  <c r="J1001" i="10"/>
  <c r="I1001" i="10"/>
  <c r="H1001" i="10"/>
  <c r="G1001" i="10"/>
  <c r="F1001" i="10"/>
  <c r="E1001" i="10"/>
  <c r="D1001" i="10"/>
  <c r="C1001" i="10"/>
  <c r="B1001" i="10"/>
  <c r="Q1000" i="10"/>
  <c r="P1000" i="10"/>
  <c r="N1000" i="10"/>
  <c r="M1000" i="10"/>
  <c r="O1000" i="10" s="1"/>
  <c r="L1000" i="10"/>
  <c r="K1000" i="10"/>
  <c r="J1000" i="10"/>
  <c r="I1000" i="10"/>
  <c r="H1000" i="10"/>
  <c r="G1000" i="10"/>
  <c r="F1000" i="10"/>
  <c r="E1000" i="10"/>
  <c r="D1000" i="10"/>
  <c r="C1000" i="10"/>
  <c r="B1000" i="10"/>
  <c r="Q999" i="10"/>
  <c r="P999" i="10"/>
  <c r="N999" i="10"/>
  <c r="M999" i="10"/>
  <c r="O999" i="10" s="1"/>
  <c r="L999" i="10"/>
  <c r="K999" i="10"/>
  <c r="J999" i="10"/>
  <c r="I999" i="10"/>
  <c r="H999" i="10"/>
  <c r="G999" i="10"/>
  <c r="F999" i="10"/>
  <c r="E999" i="10"/>
  <c r="D999" i="10"/>
  <c r="C999" i="10"/>
  <c r="B999" i="10"/>
  <c r="Q998" i="10"/>
  <c r="P998" i="10"/>
  <c r="N998" i="10"/>
  <c r="M998" i="10"/>
  <c r="L998" i="10"/>
  <c r="K998" i="10"/>
  <c r="J998" i="10"/>
  <c r="I998" i="10"/>
  <c r="H998" i="10"/>
  <c r="G998" i="10"/>
  <c r="F998" i="10"/>
  <c r="E998" i="10"/>
  <c r="D998" i="10"/>
  <c r="C998" i="10"/>
  <c r="B998" i="10"/>
  <c r="Q997" i="10"/>
  <c r="P997" i="10"/>
  <c r="N997" i="10"/>
  <c r="M997" i="10"/>
  <c r="O997" i="10" s="1"/>
  <c r="L997" i="10"/>
  <c r="K997" i="10"/>
  <c r="J997" i="10"/>
  <c r="I997" i="10"/>
  <c r="H997" i="10"/>
  <c r="G997" i="10"/>
  <c r="F997" i="10"/>
  <c r="E997" i="10"/>
  <c r="D997" i="10"/>
  <c r="C997" i="10"/>
  <c r="B997" i="10"/>
  <c r="Q996" i="10"/>
  <c r="P996" i="10"/>
  <c r="N996" i="10"/>
  <c r="M996" i="10"/>
  <c r="O996" i="10" s="1"/>
  <c r="L996" i="10"/>
  <c r="K996" i="10"/>
  <c r="J996" i="10"/>
  <c r="I996" i="10"/>
  <c r="H996" i="10"/>
  <c r="G996" i="10"/>
  <c r="F996" i="10"/>
  <c r="E996" i="10"/>
  <c r="D996" i="10"/>
  <c r="C996" i="10"/>
  <c r="B996" i="10"/>
  <c r="Q995" i="10"/>
  <c r="P995" i="10"/>
  <c r="N995" i="10"/>
  <c r="M995" i="10"/>
  <c r="O995" i="10" s="1"/>
  <c r="L995" i="10"/>
  <c r="K995" i="10"/>
  <c r="J995" i="10"/>
  <c r="I995" i="10"/>
  <c r="H995" i="10"/>
  <c r="G995" i="10"/>
  <c r="F995" i="10"/>
  <c r="E995" i="10"/>
  <c r="D995" i="10"/>
  <c r="C995" i="10"/>
  <c r="B995" i="10"/>
  <c r="Q994" i="10"/>
  <c r="P994" i="10"/>
  <c r="N994" i="10"/>
  <c r="M994" i="10"/>
  <c r="L994" i="10"/>
  <c r="K994" i="10"/>
  <c r="J994" i="10"/>
  <c r="I994" i="10"/>
  <c r="H994" i="10"/>
  <c r="G994" i="10"/>
  <c r="F994" i="10"/>
  <c r="E994" i="10"/>
  <c r="D994" i="10"/>
  <c r="C994" i="10"/>
  <c r="B994" i="10"/>
  <c r="Q993" i="10"/>
  <c r="P993" i="10"/>
  <c r="N993" i="10"/>
  <c r="M993" i="10"/>
  <c r="O993" i="10" s="1"/>
  <c r="L993" i="10"/>
  <c r="K993" i="10"/>
  <c r="J993" i="10"/>
  <c r="I993" i="10"/>
  <c r="H993" i="10"/>
  <c r="G993" i="10"/>
  <c r="F993" i="10"/>
  <c r="E993" i="10"/>
  <c r="D993" i="10"/>
  <c r="C993" i="10"/>
  <c r="B993" i="10"/>
  <c r="Q992" i="10"/>
  <c r="P992" i="10"/>
  <c r="N992" i="10"/>
  <c r="M992" i="10"/>
  <c r="O992" i="10" s="1"/>
  <c r="L992" i="10"/>
  <c r="K992" i="10"/>
  <c r="J992" i="10"/>
  <c r="I992" i="10"/>
  <c r="H992" i="10"/>
  <c r="G992" i="10"/>
  <c r="F992" i="10"/>
  <c r="E992" i="10"/>
  <c r="D992" i="10"/>
  <c r="C992" i="10"/>
  <c r="B992" i="10"/>
  <c r="Q991" i="10"/>
  <c r="P991" i="10"/>
  <c r="N991" i="10"/>
  <c r="M991" i="10"/>
  <c r="O991" i="10" s="1"/>
  <c r="L991" i="10"/>
  <c r="K991" i="10"/>
  <c r="J991" i="10"/>
  <c r="I991" i="10"/>
  <c r="H991" i="10"/>
  <c r="G991" i="10"/>
  <c r="F991" i="10"/>
  <c r="E991" i="10"/>
  <c r="D991" i="10"/>
  <c r="C991" i="10"/>
  <c r="B991" i="10"/>
  <c r="Q990" i="10"/>
  <c r="P990" i="10"/>
  <c r="N990" i="10"/>
  <c r="M990" i="10"/>
  <c r="L990" i="10"/>
  <c r="K990" i="10"/>
  <c r="J990" i="10"/>
  <c r="I990" i="10"/>
  <c r="H990" i="10"/>
  <c r="G990" i="10"/>
  <c r="F990" i="10"/>
  <c r="E990" i="10"/>
  <c r="D990" i="10"/>
  <c r="C990" i="10"/>
  <c r="B990" i="10"/>
  <c r="Q989" i="10"/>
  <c r="P989" i="10"/>
  <c r="N989" i="10"/>
  <c r="M989" i="10"/>
  <c r="O989" i="10" s="1"/>
  <c r="L989" i="10"/>
  <c r="K989" i="10"/>
  <c r="J989" i="10"/>
  <c r="I989" i="10"/>
  <c r="H989" i="10"/>
  <c r="G989" i="10"/>
  <c r="F989" i="10"/>
  <c r="E989" i="10"/>
  <c r="D989" i="10"/>
  <c r="C989" i="10"/>
  <c r="B989" i="10"/>
  <c r="Q988" i="10"/>
  <c r="P988" i="10"/>
  <c r="N988" i="10"/>
  <c r="M988" i="10"/>
  <c r="O988" i="10" s="1"/>
  <c r="L988" i="10"/>
  <c r="K988" i="10"/>
  <c r="J988" i="10"/>
  <c r="I988" i="10"/>
  <c r="H988" i="10"/>
  <c r="G988" i="10"/>
  <c r="F988" i="10"/>
  <c r="E988" i="10"/>
  <c r="D988" i="10"/>
  <c r="C988" i="10"/>
  <c r="B988" i="10"/>
  <c r="Q987" i="10"/>
  <c r="P987" i="10"/>
  <c r="N987" i="10"/>
  <c r="M987" i="10"/>
  <c r="O987" i="10" s="1"/>
  <c r="L987" i="10"/>
  <c r="K987" i="10"/>
  <c r="J987" i="10"/>
  <c r="I987" i="10"/>
  <c r="H987" i="10"/>
  <c r="G987" i="10"/>
  <c r="F987" i="10"/>
  <c r="E987" i="10"/>
  <c r="D987" i="10"/>
  <c r="C987" i="10"/>
  <c r="B987" i="10"/>
  <c r="Q986" i="10"/>
  <c r="P986" i="10"/>
  <c r="N986" i="10"/>
  <c r="M986" i="10"/>
  <c r="L986" i="10"/>
  <c r="K986" i="10"/>
  <c r="J986" i="10"/>
  <c r="I986" i="10"/>
  <c r="H986" i="10"/>
  <c r="G986" i="10"/>
  <c r="F986" i="10"/>
  <c r="E986" i="10"/>
  <c r="D986" i="10"/>
  <c r="C986" i="10"/>
  <c r="B986" i="10"/>
  <c r="Q985" i="10"/>
  <c r="P985" i="10"/>
  <c r="N985" i="10"/>
  <c r="M985" i="10"/>
  <c r="O985" i="10" s="1"/>
  <c r="L985" i="10"/>
  <c r="K985" i="10"/>
  <c r="J985" i="10"/>
  <c r="I985" i="10"/>
  <c r="H985" i="10"/>
  <c r="G985" i="10"/>
  <c r="F985" i="10"/>
  <c r="E985" i="10"/>
  <c r="D985" i="10"/>
  <c r="C985" i="10"/>
  <c r="B985" i="10"/>
  <c r="Q984" i="10"/>
  <c r="P984" i="10"/>
  <c r="N984" i="10"/>
  <c r="M984" i="10"/>
  <c r="O984" i="10" s="1"/>
  <c r="L984" i="10"/>
  <c r="K984" i="10"/>
  <c r="J984" i="10"/>
  <c r="I984" i="10"/>
  <c r="H984" i="10"/>
  <c r="G984" i="10"/>
  <c r="F984" i="10"/>
  <c r="E984" i="10"/>
  <c r="D984" i="10"/>
  <c r="C984" i="10"/>
  <c r="B984" i="10"/>
  <c r="Q983" i="10"/>
  <c r="P983" i="10"/>
  <c r="N983" i="10"/>
  <c r="M983" i="10"/>
  <c r="O983" i="10" s="1"/>
  <c r="L983" i="10"/>
  <c r="K983" i="10"/>
  <c r="J983" i="10"/>
  <c r="I983" i="10"/>
  <c r="H983" i="10"/>
  <c r="G983" i="10"/>
  <c r="F983" i="10"/>
  <c r="E983" i="10"/>
  <c r="D983" i="10"/>
  <c r="C983" i="10"/>
  <c r="B983" i="10"/>
  <c r="Q982" i="10"/>
  <c r="P982" i="10"/>
  <c r="N982" i="10"/>
  <c r="M982" i="10"/>
  <c r="L982" i="10"/>
  <c r="K982" i="10"/>
  <c r="J982" i="10"/>
  <c r="I982" i="10"/>
  <c r="H982" i="10"/>
  <c r="G982" i="10"/>
  <c r="F982" i="10"/>
  <c r="E982" i="10"/>
  <c r="D982" i="10"/>
  <c r="C982" i="10"/>
  <c r="B982" i="10"/>
  <c r="Q981" i="10"/>
  <c r="P981" i="10"/>
  <c r="N981" i="10"/>
  <c r="M981" i="10"/>
  <c r="O981" i="10" s="1"/>
  <c r="L981" i="10"/>
  <c r="K981" i="10"/>
  <c r="J981" i="10"/>
  <c r="I981" i="10"/>
  <c r="H981" i="10"/>
  <c r="G981" i="10"/>
  <c r="F981" i="10"/>
  <c r="E981" i="10"/>
  <c r="D981" i="10"/>
  <c r="C981" i="10"/>
  <c r="B981" i="10"/>
  <c r="Q980" i="10"/>
  <c r="P980" i="10"/>
  <c r="N980" i="10"/>
  <c r="M980" i="10"/>
  <c r="O980" i="10" s="1"/>
  <c r="L980" i="10"/>
  <c r="K980" i="10"/>
  <c r="J980" i="10"/>
  <c r="I980" i="10"/>
  <c r="H980" i="10"/>
  <c r="G980" i="10"/>
  <c r="F980" i="10"/>
  <c r="E980" i="10"/>
  <c r="D980" i="10"/>
  <c r="C980" i="10"/>
  <c r="B980" i="10"/>
  <c r="Q979" i="10"/>
  <c r="P979" i="10"/>
  <c r="N979" i="10"/>
  <c r="M979" i="10"/>
  <c r="O979" i="10" s="1"/>
  <c r="L979" i="10"/>
  <c r="K979" i="10"/>
  <c r="J979" i="10"/>
  <c r="I979" i="10"/>
  <c r="H979" i="10"/>
  <c r="G979" i="10"/>
  <c r="F979" i="10"/>
  <c r="E979" i="10"/>
  <c r="D979" i="10"/>
  <c r="C979" i="10"/>
  <c r="B979" i="10"/>
  <c r="Q978" i="10"/>
  <c r="P978" i="10"/>
  <c r="N978" i="10"/>
  <c r="M978" i="10"/>
  <c r="L978" i="10"/>
  <c r="K978" i="10"/>
  <c r="J978" i="10"/>
  <c r="I978" i="10"/>
  <c r="H978" i="10"/>
  <c r="G978" i="10"/>
  <c r="F978" i="10"/>
  <c r="E978" i="10"/>
  <c r="D978" i="10"/>
  <c r="C978" i="10"/>
  <c r="B978" i="10"/>
  <c r="Q977" i="10"/>
  <c r="P977" i="10"/>
  <c r="N977" i="10"/>
  <c r="M977" i="10"/>
  <c r="O977" i="10" s="1"/>
  <c r="L977" i="10"/>
  <c r="K977" i="10"/>
  <c r="J977" i="10"/>
  <c r="I977" i="10"/>
  <c r="H977" i="10"/>
  <c r="G977" i="10"/>
  <c r="F977" i="10"/>
  <c r="E977" i="10"/>
  <c r="D977" i="10"/>
  <c r="C977" i="10"/>
  <c r="B977" i="10"/>
  <c r="Q976" i="10"/>
  <c r="P976" i="10"/>
  <c r="N976" i="10"/>
  <c r="M976" i="10"/>
  <c r="O976" i="10" s="1"/>
  <c r="L976" i="10"/>
  <c r="K976" i="10"/>
  <c r="J976" i="10"/>
  <c r="I976" i="10"/>
  <c r="H976" i="10"/>
  <c r="G976" i="10"/>
  <c r="F976" i="10"/>
  <c r="E976" i="10"/>
  <c r="D976" i="10"/>
  <c r="C976" i="10"/>
  <c r="B976" i="10"/>
  <c r="Q975" i="10"/>
  <c r="P975" i="10"/>
  <c r="N975" i="10"/>
  <c r="M975" i="10"/>
  <c r="O975" i="10" s="1"/>
  <c r="L975" i="10"/>
  <c r="K975" i="10"/>
  <c r="J975" i="10"/>
  <c r="I975" i="10"/>
  <c r="H975" i="10"/>
  <c r="G975" i="10"/>
  <c r="F975" i="10"/>
  <c r="E975" i="10"/>
  <c r="D975" i="10"/>
  <c r="C975" i="10"/>
  <c r="B975" i="10"/>
  <c r="Q974" i="10"/>
  <c r="P974" i="10"/>
  <c r="N974" i="10"/>
  <c r="M974" i="10"/>
  <c r="L974" i="10"/>
  <c r="K974" i="10"/>
  <c r="J974" i="10"/>
  <c r="I974" i="10"/>
  <c r="H974" i="10"/>
  <c r="G974" i="10"/>
  <c r="F974" i="10"/>
  <c r="E974" i="10"/>
  <c r="D974" i="10"/>
  <c r="C974" i="10"/>
  <c r="B974" i="10"/>
  <c r="Q973" i="10"/>
  <c r="P973" i="10"/>
  <c r="N973" i="10"/>
  <c r="M973" i="10"/>
  <c r="O973" i="10" s="1"/>
  <c r="L973" i="10"/>
  <c r="K973" i="10"/>
  <c r="J973" i="10"/>
  <c r="I973" i="10"/>
  <c r="H973" i="10"/>
  <c r="G973" i="10"/>
  <c r="F973" i="10"/>
  <c r="E973" i="10"/>
  <c r="D973" i="10"/>
  <c r="C973" i="10"/>
  <c r="B973" i="10"/>
  <c r="Q972" i="10"/>
  <c r="P972" i="10"/>
  <c r="N972" i="10"/>
  <c r="M972" i="10"/>
  <c r="O972" i="10" s="1"/>
  <c r="L972" i="10"/>
  <c r="K972" i="10"/>
  <c r="J972" i="10"/>
  <c r="I972" i="10"/>
  <c r="H972" i="10"/>
  <c r="G972" i="10"/>
  <c r="F972" i="10"/>
  <c r="E972" i="10"/>
  <c r="D972" i="10"/>
  <c r="C972" i="10"/>
  <c r="B972" i="10"/>
  <c r="Q971" i="10"/>
  <c r="P971" i="10"/>
  <c r="N971" i="10"/>
  <c r="M971" i="10"/>
  <c r="O971" i="10" s="1"/>
  <c r="L971" i="10"/>
  <c r="K971" i="10"/>
  <c r="J971" i="10"/>
  <c r="I971" i="10"/>
  <c r="H971" i="10"/>
  <c r="G971" i="10"/>
  <c r="F971" i="10"/>
  <c r="E971" i="10"/>
  <c r="D971" i="10"/>
  <c r="C971" i="10"/>
  <c r="B971" i="10"/>
  <c r="Q970" i="10"/>
  <c r="P970" i="10"/>
  <c r="N970" i="10"/>
  <c r="M970" i="10"/>
  <c r="L970" i="10"/>
  <c r="K970" i="10"/>
  <c r="J970" i="10"/>
  <c r="I970" i="10"/>
  <c r="H970" i="10"/>
  <c r="G970" i="10"/>
  <c r="F970" i="10"/>
  <c r="E970" i="10"/>
  <c r="D970" i="10"/>
  <c r="C970" i="10"/>
  <c r="B970" i="10"/>
  <c r="Q969" i="10"/>
  <c r="P969" i="10"/>
  <c r="N969" i="10"/>
  <c r="M969" i="10"/>
  <c r="O969" i="10" s="1"/>
  <c r="L969" i="10"/>
  <c r="K969" i="10"/>
  <c r="J969" i="10"/>
  <c r="I969" i="10"/>
  <c r="H969" i="10"/>
  <c r="G969" i="10"/>
  <c r="F969" i="10"/>
  <c r="E969" i="10"/>
  <c r="D969" i="10"/>
  <c r="C969" i="10"/>
  <c r="B969" i="10"/>
  <c r="Q968" i="10"/>
  <c r="P968" i="10"/>
  <c r="N968" i="10"/>
  <c r="M968" i="10"/>
  <c r="O968" i="10" s="1"/>
  <c r="L968" i="10"/>
  <c r="K968" i="10"/>
  <c r="J968" i="10"/>
  <c r="I968" i="10"/>
  <c r="H968" i="10"/>
  <c r="G968" i="10"/>
  <c r="F968" i="10"/>
  <c r="E968" i="10"/>
  <c r="D968" i="10"/>
  <c r="C968" i="10"/>
  <c r="B968" i="10"/>
  <c r="Q967" i="10"/>
  <c r="P967" i="10"/>
  <c r="N967" i="10"/>
  <c r="M967" i="10"/>
  <c r="O967" i="10" s="1"/>
  <c r="L967" i="10"/>
  <c r="K967" i="10"/>
  <c r="J967" i="10"/>
  <c r="I967" i="10"/>
  <c r="H967" i="10"/>
  <c r="G967" i="10"/>
  <c r="F967" i="10"/>
  <c r="E967" i="10"/>
  <c r="D967" i="10"/>
  <c r="C967" i="10"/>
  <c r="B967" i="10"/>
  <c r="Q966" i="10"/>
  <c r="P966" i="10"/>
  <c r="N966" i="10"/>
  <c r="M966" i="10"/>
  <c r="L966" i="10"/>
  <c r="K966" i="10"/>
  <c r="J966" i="10"/>
  <c r="I966" i="10"/>
  <c r="H966" i="10"/>
  <c r="G966" i="10"/>
  <c r="F966" i="10"/>
  <c r="E966" i="10"/>
  <c r="D966" i="10"/>
  <c r="C966" i="10"/>
  <c r="B966" i="10"/>
  <c r="Q965" i="10"/>
  <c r="P965" i="10"/>
  <c r="N965" i="10"/>
  <c r="M965" i="10"/>
  <c r="O965" i="10" s="1"/>
  <c r="L965" i="10"/>
  <c r="K965" i="10"/>
  <c r="J965" i="10"/>
  <c r="I965" i="10"/>
  <c r="H965" i="10"/>
  <c r="G965" i="10"/>
  <c r="F965" i="10"/>
  <c r="E965" i="10"/>
  <c r="D965" i="10"/>
  <c r="C965" i="10"/>
  <c r="B965" i="10"/>
  <c r="Q964" i="10"/>
  <c r="P964" i="10"/>
  <c r="N964" i="10"/>
  <c r="M964" i="10"/>
  <c r="O964" i="10" s="1"/>
  <c r="L964" i="10"/>
  <c r="K964" i="10"/>
  <c r="J964" i="10"/>
  <c r="I964" i="10"/>
  <c r="H964" i="10"/>
  <c r="G964" i="10"/>
  <c r="F964" i="10"/>
  <c r="E964" i="10"/>
  <c r="D964" i="10"/>
  <c r="C964" i="10"/>
  <c r="B964" i="10"/>
  <c r="Q963" i="10"/>
  <c r="P963" i="10"/>
  <c r="N963" i="10"/>
  <c r="M963" i="10"/>
  <c r="L963" i="10"/>
  <c r="K963" i="10"/>
  <c r="J963" i="10"/>
  <c r="I963" i="10"/>
  <c r="H963" i="10"/>
  <c r="G963" i="10"/>
  <c r="F963" i="10"/>
  <c r="E963" i="10"/>
  <c r="D963" i="10"/>
  <c r="C963" i="10"/>
  <c r="B963" i="10"/>
  <c r="Q962" i="10"/>
  <c r="P962" i="10"/>
  <c r="N962" i="10"/>
  <c r="M962" i="10"/>
  <c r="L962" i="10"/>
  <c r="K962" i="10"/>
  <c r="J962" i="10"/>
  <c r="I962" i="10"/>
  <c r="H962" i="10"/>
  <c r="G962" i="10"/>
  <c r="F962" i="10"/>
  <c r="E962" i="10"/>
  <c r="D962" i="10"/>
  <c r="C962" i="10"/>
  <c r="B962" i="10"/>
  <c r="Q961" i="10"/>
  <c r="P961" i="10"/>
  <c r="N961" i="10"/>
  <c r="M961" i="10"/>
  <c r="O961" i="10" s="1"/>
  <c r="L961" i="10"/>
  <c r="K961" i="10"/>
  <c r="J961" i="10"/>
  <c r="I961" i="10"/>
  <c r="H961" i="10"/>
  <c r="G961" i="10"/>
  <c r="F961" i="10"/>
  <c r="E961" i="10"/>
  <c r="D961" i="10"/>
  <c r="C961" i="10"/>
  <c r="B961" i="10"/>
  <c r="Q960" i="10"/>
  <c r="P960" i="10"/>
  <c r="N960" i="10"/>
  <c r="M960" i="10"/>
  <c r="O960" i="10" s="1"/>
  <c r="L960" i="10"/>
  <c r="K960" i="10"/>
  <c r="J960" i="10"/>
  <c r="I960" i="10"/>
  <c r="H960" i="10"/>
  <c r="G960" i="10"/>
  <c r="F960" i="10"/>
  <c r="E960" i="10"/>
  <c r="D960" i="10"/>
  <c r="C960" i="10"/>
  <c r="B960" i="10"/>
  <c r="Q959" i="10"/>
  <c r="P959" i="10"/>
  <c r="N959" i="10"/>
  <c r="M959" i="10"/>
  <c r="O959" i="10" s="1"/>
  <c r="L959" i="10"/>
  <c r="K959" i="10"/>
  <c r="J959" i="10"/>
  <c r="I959" i="10"/>
  <c r="H959" i="10"/>
  <c r="G959" i="10"/>
  <c r="F959" i="10"/>
  <c r="E959" i="10"/>
  <c r="D959" i="10"/>
  <c r="C959" i="10"/>
  <c r="B959" i="10"/>
  <c r="Q958" i="10"/>
  <c r="P958" i="10"/>
  <c r="N958" i="10"/>
  <c r="M958" i="10"/>
  <c r="L958" i="10"/>
  <c r="K958" i="10"/>
  <c r="J958" i="10"/>
  <c r="I958" i="10"/>
  <c r="H958" i="10"/>
  <c r="G958" i="10"/>
  <c r="F958" i="10"/>
  <c r="E958" i="10"/>
  <c r="D958" i="10"/>
  <c r="C958" i="10"/>
  <c r="B958" i="10"/>
  <c r="Q957" i="10"/>
  <c r="P957" i="10"/>
  <c r="N957" i="10"/>
  <c r="M957" i="10"/>
  <c r="O957" i="10" s="1"/>
  <c r="L957" i="10"/>
  <c r="K957" i="10"/>
  <c r="J957" i="10"/>
  <c r="I957" i="10"/>
  <c r="H957" i="10"/>
  <c r="G957" i="10"/>
  <c r="F957" i="10"/>
  <c r="E957" i="10"/>
  <c r="D957" i="10"/>
  <c r="C957" i="10"/>
  <c r="B957" i="10"/>
  <c r="Q956" i="10"/>
  <c r="P956" i="10"/>
  <c r="N956" i="10"/>
  <c r="M956" i="10"/>
  <c r="O956" i="10" s="1"/>
  <c r="L956" i="10"/>
  <c r="K956" i="10"/>
  <c r="J956" i="10"/>
  <c r="I956" i="10"/>
  <c r="H956" i="10"/>
  <c r="G956" i="10"/>
  <c r="F956" i="10"/>
  <c r="E956" i="10"/>
  <c r="D956" i="10"/>
  <c r="C956" i="10"/>
  <c r="B956" i="10"/>
  <c r="Q955" i="10"/>
  <c r="P955" i="10"/>
  <c r="N955" i="10"/>
  <c r="M955" i="10"/>
  <c r="O955" i="10" s="1"/>
  <c r="L955" i="10"/>
  <c r="K955" i="10"/>
  <c r="J955" i="10"/>
  <c r="I955" i="10"/>
  <c r="H955" i="10"/>
  <c r="G955" i="10"/>
  <c r="F955" i="10"/>
  <c r="E955" i="10"/>
  <c r="D955" i="10"/>
  <c r="C955" i="10"/>
  <c r="B955" i="10"/>
  <c r="Q954" i="10"/>
  <c r="P954" i="10"/>
  <c r="N954" i="10"/>
  <c r="M954" i="10"/>
  <c r="L954" i="10"/>
  <c r="K954" i="10"/>
  <c r="J954" i="10"/>
  <c r="I954" i="10"/>
  <c r="H954" i="10"/>
  <c r="G954" i="10"/>
  <c r="F954" i="10"/>
  <c r="E954" i="10"/>
  <c r="D954" i="10"/>
  <c r="C954" i="10"/>
  <c r="B954" i="10"/>
  <c r="Q953" i="10"/>
  <c r="P953" i="10"/>
  <c r="N953" i="10"/>
  <c r="O953" i="10" s="1"/>
  <c r="M953" i="10"/>
  <c r="L953" i="10"/>
  <c r="K953" i="10"/>
  <c r="J953" i="10"/>
  <c r="I953" i="10"/>
  <c r="H953" i="10"/>
  <c r="G953" i="10"/>
  <c r="F953" i="10"/>
  <c r="E953" i="10"/>
  <c r="D953" i="10"/>
  <c r="C953" i="10"/>
  <c r="B953" i="10"/>
  <c r="Q952" i="10"/>
  <c r="P952" i="10"/>
  <c r="N952" i="10"/>
  <c r="O952" i="10" s="1"/>
  <c r="M952" i="10"/>
  <c r="L952" i="10"/>
  <c r="K952" i="10"/>
  <c r="J952" i="10"/>
  <c r="I952" i="10"/>
  <c r="H952" i="10"/>
  <c r="G952" i="10"/>
  <c r="F952" i="10"/>
  <c r="E952" i="10"/>
  <c r="D952" i="10"/>
  <c r="C952" i="10"/>
  <c r="B952" i="10"/>
  <c r="Q951" i="10"/>
  <c r="P951" i="10"/>
  <c r="N951" i="10"/>
  <c r="O951" i="10" s="1"/>
  <c r="M951" i="10"/>
  <c r="L951" i="10"/>
  <c r="K951" i="10"/>
  <c r="J951" i="10"/>
  <c r="I951" i="10"/>
  <c r="H951" i="10"/>
  <c r="G951" i="10"/>
  <c r="F951" i="10"/>
  <c r="E951" i="10"/>
  <c r="D951" i="10"/>
  <c r="C951" i="10"/>
  <c r="B951" i="10"/>
  <c r="Q950" i="10"/>
  <c r="P950" i="10"/>
  <c r="N950" i="10"/>
  <c r="O950" i="10" s="1"/>
  <c r="M950" i="10"/>
  <c r="L950" i="10"/>
  <c r="K950" i="10"/>
  <c r="J950" i="10"/>
  <c r="I950" i="10"/>
  <c r="H950" i="10"/>
  <c r="G950" i="10"/>
  <c r="F950" i="10"/>
  <c r="E950" i="10"/>
  <c r="D950" i="10"/>
  <c r="C950" i="10"/>
  <c r="B950" i="10"/>
  <c r="Q949" i="10"/>
  <c r="P949" i="10"/>
  <c r="N949" i="10"/>
  <c r="O949" i="10" s="1"/>
  <c r="M949" i="10"/>
  <c r="L949" i="10"/>
  <c r="K949" i="10"/>
  <c r="J949" i="10"/>
  <c r="I949" i="10"/>
  <c r="H949" i="10"/>
  <c r="G949" i="10"/>
  <c r="F949" i="10"/>
  <c r="E949" i="10"/>
  <c r="D949" i="10"/>
  <c r="C949" i="10"/>
  <c r="B949" i="10"/>
  <c r="Q948" i="10"/>
  <c r="P948" i="10"/>
  <c r="N948" i="10"/>
  <c r="O948" i="10" s="1"/>
  <c r="M948" i="10"/>
  <c r="L948" i="10"/>
  <c r="K948" i="10"/>
  <c r="J948" i="10"/>
  <c r="I948" i="10"/>
  <c r="H948" i="10"/>
  <c r="G948" i="10"/>
  <c r="F948" i="10"/>
  <c r="E948" i="10"/>
  <c r="D948" i="10"/>
  <c r="C948" i="10"/>
  <c r="B948" i="10"/>
  <c r="Q947" i="10"/>
  <c r="P947" i="10"/>
  <c r="N947" i="10"/>
  <c r="O947" i="10" s="1"/>
  <c r="M947" i="10"/>
  <c r="L947" i="10"/>
  <c r="K947" i="10"/>
  <c r="J947" i="10"/>
  <c r="I947" i="10"/>
  <c r="H947" i="10"/>
  <c r="G947" i="10"/>
  <c r="F947" i="10"/>
  <c r="E947" i="10"/>
  <c r="D947" i="10"/>
  <c r="C947" i="10"/>
  <c r="B947" i="10"/>
  <c r="Q946" i="10"/>
  <c r="P946" i="10"/>
  <c r="N946" i="10"/>
  <c r="O946" i="10" s="1"/>
  <c r="M946" i="10"/>
  <c r="L946" i="10"/>
  <c r="K946" i="10"/>
  <c r="J946" i="10"/>
  <c r="I946" i="10"/>
  <c r="H946" i="10"/>
  <c r="G946" i="10"/>
  <c r="F946" i="10"/>
  <c r="E946" i="10"/>
  <c r="D946" i="10"/>
  <c r="C946" i="10"/>
  <c r="B946" i="10"/>
  <c r="Q945" i="10"/>
  <c r="P945" i="10"/>
  <c r="N945" i="10"/>
  <c r="O945" i="10" s="1"/>
  <c r="M945" i="10"/>
  <c r="L945" i="10"/>
  <c r="K945" i="10"/>
  <c r="J945" i="10"/>
  <c r="I945" i="10"/>
  <c r="H945" i="10"/>
  <c r="G945" i="10"/>
  <c r="F945" i="10"/>
  <c r="E945" i="10"/>
  <c r="D945" i="10"/>
  <c r="C945" i="10"/>
  <c r="B945" i="10"/>
  <c r="Q944" i="10"/>
  <c r="P944" i="10"/>
  <c r="N944" i="10"/>
  <c r="O944" i="10" s="1"/>
  <c r="M944" i="10"/>
  <c r="L944" i="10"/>
  <c r="K944" i="10"/>
  <c r="J944" i="10"/>
  <c r="I944" i="10"/>
  <c r="H944" i="10"/>
  <c r="G944" i="10"/>
  <c r="F944" i="10"/>
  <c r="E944" i="10"/>
  <c r="D944" i="10"/>
  <c r="C944" i="10"/>
  <c r="B944" i="10"/>
  <c r="Q943" i="10"/>
  <c r="P943" i="10"/>
  <c r="N943" i="10"/>
  <c r="O943" i="10" s="1"/>
  <c r="M943" i="10"/>
  <c r="L943" i="10"/>
  <c r="K943" i="10"/>
  <c r="J943" i="10"/>
  <c r="I943" i="10"/>
  <c r="H943" i="10"/>
  <c r="G943" i="10"/>
  <c r="F943" i="10"/>
  <c r="E943" i="10"/>
  <c r="D943" i="10"/>
  <c r="C943" i="10"/>
  <c r="B943" i="10"/>
  <c r="Q942" i="10"/>
  <c r="P942" i="10"/>
  <c r="N942" i="10"/>
  <c r="O942" i="10" s="1"/>
  <c r="M942" i="10"/>
  <c r="L942" i="10"/>
  <c r="K942" i="10"/>
  <c r="J942" i="10"/>
  <c r="I942" i="10"/>
  <c r="H942" i="10"/>
  <c r="G942" i="10"/>
  <c r="F942" i="10"/>
  <c r="E942" i="10"/>
  <c r="D942" i="10"/>
  <c r="C942" i="10"/>
  <c r="B942" i="10"/>
  <c r="Q941" i="10"/>
  <c r="P941" i="10"/>
  <c r="N941" i="10"/>
  <c r="O941" i="10" s="1"/>
  <c r="M941" i="10"/>
  <c r="L941" i="10"/>
  <c r="K941" i="10"/>
  <c r="J941" i="10"/>
  <c r="I941" i="10"/>
  <c r="H941" i="10"/>
  <c r="G941" i="10"/>
  <c r="F941" i="10"/>
  <c r="E941" i="10"/>
  <c r="D941" i="10"/>
  <c r="C941" i="10"/>
  <c r="B941" i="10"/>
  <c r="Q940" i="10"/>
  <c r="P940" i="10"/>
  <c r="N940" i="10"/>
  <c r="O940" i="10" s="1"/>
  <c r="M940" i="10"/>
  <c r="L940" i="10"/>
  <c r="K940" i="10"/>
  <c r="J940" i="10"/>
  <c r="I940" i="10"/>
  <c r="H940" i="10"/>
  <c r="G940" i="10"/>
  <c r="F940" i="10"/>
  <c r="E940" i="10"/>
  <c r="D940" i="10"/>
  <c r="C940" i="10"/>
  <c r="B940" i="10"/>
  <c r="Q939" i="10"/>
  <c r="P939" i="10"/>
  <c r="N939" i="10"/>
  <c r="O939" i="10" s="1"/>
  <c r="M939" i="10"/>
  <c r="L939" i="10"/>
  <c r="K939" i="10"/>
  <c r="J939" i="10"/>
  <c r="I939" i="10"/>
  <c r="H939" i="10"/>
  <c r="G939" i="10"/>
  <c r="F939" i="10"/>
  <c r="E939" i="10"/>
  <c r="D939" i="10"/>
  <c r="C939" i="10"/>
  <c r="B939" i="10"/>
  <c r="Q938" i="10"/>
  <c r="P938" i="10"/>
  <c r="N938" i="10"/>
  <c r="O938" i="10" s="1"/>
  <c r="M938" i="10"/>
  <c r="L938" i="10"/>
  <c r="K938" i="10"/>
  <c r="J938" i="10"/>
  <c r="I938" i="10"/>
  <c r="H938" i="10"/>
  <c r="G938" i="10"/>
  <c r="F938" i="10"/>
  <c r="E938" i="10"/>
  <c r="D938" i="10"/>
  <c r="C938" i="10"/>
  <c r="B938" i="10"/>
  <c r="Q937" i="10"/>
  <c r="P937" i="10"/>
  <c r="N937" i="10"/>
  <c r="O937" i="10" s="1"/>
  <c r="M937" i="10"/>
  <c r="L937" i="10"/>
  <c r="K937" i="10"/>
  <c r="J937" i="10"/>
  <c r="I937" i="10"/>
  <c r="H937" i="10"/>
  <c r="G937" i="10"/>
  <c r="F937" i="10"/>
  <c r="E937" i="10"/>
  <c r="D937" i="10"/>
  <c r="C937" i="10"/>
  <c r="B937" i="10"/>
  <c r="Q936" i="10"/>
  <c r="P936" i="10"/>
  <c r="N936" i="10"/>
  <c r="O936" i="10" s="1"/>
  <c r="M936" i="10"/>
  <c r="L936" i="10"/>
  <c r="K936" i="10"/>
  <c r="J936" i="10"/>
  <c r="I936" i="10"/>
  <c r="H936" i="10"/>
  <c r="G936" i="10"/>
  <c r="F936" i="10"/>
  <c r="E936" i="10"/>
  <c r="D936" i="10"/>
  <c r="C936" i="10"/>
  <c r="B936" i="10"/>
  <c r="Q935" i="10"/>
  <c r="P935" i="10"/>
  <c r="N935" i="10"/>
  <c r="O935" i="10" s="1"/>
  <c r="M935" i="10"/>
  <c r="L935" i="10"/>
  <c r="K935" i="10"/>
  <c r="J935" i="10"/>
  <c r="I935" i="10"/>
  <c r="H935" i="10"/>
  <c r="G935" i="10"/>
  <c r="F935" i="10"/>
  <c r="E935" i="10"/>
  <c r="D935" i="10"/>
  <c r="C935" i="10"/>
  <c r="B935" i="10"/>
  <c r="Q934" i="10"/>
  <c r="P934" i="10"/>
  <c r="N934" i="10"/>
  <c r="O934" i="10" s="1"/>
  <c r="M934" i="10"/>
  <c r="L934" i="10"/>
  <c r="K934" i="10"/>
  <c r="J934" i="10"/>
  <c r="I934" i="10"/>
  <c r="H934" i="10"/>
  <c r="G934" i="10"/>
  <c r="F934" i="10"/>
  <c r="E934" i="10"/>
  <c r="D934" i="10"/>
  <c r="C934" i="10"/>
  <c r="B934" i="10"/>
  <c r="Q933" i="10"/>
  <c r="P933" i="10"/>
  <c r="N933" i="10"/>
  <c r="O933" i="10" s="1"/>
  <c r="M933" i="10"/>
  <c r="L933" i="10"/>
  <c r="K933" i="10"/>
  <c r="J933" i="10"/>
  <c r="I933" i="10"/>
  <c r="H933" i="10"/>
  <c r="G933" i="10"/>
  <c r="F933" i="10"/>
  <c r="E933" i="10"/>
  <c r="D933" i="10"/>
  <c r="C933" i="10"/>
  <c r="B933" i="10"/>
  <c r="Q932" i="10"/>
  <c r="P932" i="10"/>
  <c r="N932" i="10"/>
  <c r="O932" i="10" s="1"/>
  <c r="M932" i="10"/>
  <c r="L932" i="10"/>
  <c r="K932" i="10"/>
  <c r="J932" i="10"/>
  <c r="I932" i="10"/>
  <c r="H932" i="10"/>
  <c r="G932" i="10"/>
  <c r="F932" i="10"/>
  <c r="E932" i="10"/>
  <c r="D932" i="10"/>
  <c r="C932" i="10"/>
  <c r="B932" i="10"/>
  <c r="Q931" i="10"/>
  <c r="P931" i="10"/>
  <c r="N931" i="10"/>
  <c r="O931" i="10" s="1"/>
  <c r="M931" i="10"/>
  <c r="L931" i="10"/>
  <c r="K931" i="10"/>
  <c r="J931" i="10"/>
  <c r="I931" i="10"/>
  <c r="H931" i="10"/>
  <c r="G931" i="10"/>
  <c r="F931" i="10"/>
  <c r="E931" i="10"/>
  <c r="D931" i="10"/>
  <c r="C931" i="10"/>
  <c r="B931" i="10"/>
  <c r="Q930" i="10"/>
  <c r="P930" i="10"/>
  <c r="N930" i="10"/>
  <c r="O930" i="10" s="1"/>
  <c r="M930" i="10"/>
  <c r="L930" i="10"/>
  <c r="K930" i="10"/>
  <c r="J930" i="10"/>
  <c r="I930" i="10"/>
  <c r="H930" i="10"/>
  <c r="G930" i="10"/>
  <c r="F930" i="10"/>
  <c r="E930" i="10"/>
  <c r="D930" i="10"/>
  <c r="C930" i="10"/>
  <c r="B930" i="10"/>
  <c r="Q929" i="10"/>
  <c r="P929" i="10"/>
  <c r="N929" i="10"/>
  <c r="O929" i="10" s="1"/>
  <c r="M929" i="10"/>
  <c r="L929" i="10"/>
  <c r="K929" i="10"/>
  <c r="J929" i="10"/>
  <c r="I929" i="10"/>
  <c r="H929" i="10"/>
  <c r="G929" i="10"/>
  <c r="F929" i="10"/>
  <c r="E929" i="10"/>
  <c r="D929" i="10"/>
  <c r="C929" i="10"/>
  <c r="B929" i="10"/>
  <c r="Q928" i="10"/>
  <c r="P928" i="10"/>
  <c r="N928" i="10"/>
  <c r="O928" i="10" s="1"/>
  <c r="M928" i="10"/>
  <c r="L928" i="10"/>
  <c r="K928" i="10"/>
  <c r="J928" i="10"/>
  <c r="I928" i="10"/>
  <c r="H928" i="10"/>
  <c r="G928" i="10"/>
  <c r="F928" i="10"/>
  <c r="E928" i="10"/>
  <c r="D928" i="10"/>
  <c r="C928" i="10"/>
  <c r="B928" i="10"/>
  <c r="Q927" i="10"/>
  <c r="P927" i="10"/>
  <c r="N927" i="10"/>
  <c r="O927" i="10" s="1"/>
  <c r="M927" i="10"/>
  <c r="L927" i="10"/>
  <c r="K927" i="10"/>
  <c r="J927" i="10"/>
  <c r="I927" i="10"/>
  <c r="H927" i="10"/>
  <c r="G927" i="10"/>
  <c r="F927" i="10"/>
  <c r="E927" i="10"/>
  <c r="D927" i="10"/>
  <c r="C927" i="10"/>
  <c r="B927" i="10"/>
  <c r="Q926" i="10"/>
  <c r="P926" i="10"/>
  <c r="N926" i="10"/>
  <c r="O926" i="10" s="1"/>
  <c r="M926" i="10"/>
  <c r="L926" i="10"/>
  <c r="K926" i="10"/>
  <c r="J926" i="10"/>
  <c r="I926" i="10"/>
  <c r="H926" i="10"/>
  <c r="G926" i="10"/>
  <c r="F926" i="10"/>
  <c r="E926" i="10"/>
  <c r="D926" i="10"/>
  <c r="C926" i="10"/>
  <c r="B926" i="10"/>
  <c r="Q925" i="10"/>
  <c r="P925" i="10"/>
  <c r="N925" i="10"/>
  <c r="O925" i="10" s="1"/>
  <c r="M925" i="10"/>
  <c r="L925" i="10"/>
  <c r="K925" i="10"/>
  <c r="J925" i="10"/>
  <c r="I925" i="10"/>
  <c r="H925" i="10"/>
  <c r="G925" i="10"/>
  <c r="F925" i="10"/>
  <c r="E925" i="10"/>
  <c r="D925" i="10"/>
  <c r="C925" i="10"/>
  <c r="B925" i="10"/>
  <c r="Q924" i="10"/>
  <c r="P924" i="10"/>
  <c r="N924" i="10"/>
  <c r="O924" i="10" s="1"/>
  <c r="M924" i="10"/>
  <c r="L924" i="10"/>
  <c r="K924" i="10"/>
  <c r="J924" i="10"/>
  <c r="I924" i="10"/>
  <c r="H924" i="10"/>
  <c r="G924" i="10"/>
  <c r="F924" i="10"/>
  <c r="E924" i="10"/>
  <c r="D924" i="10"/>
  <c r="C924" i="10"/>
  <c r="B924" i="10"/>
  <c r="Q923" i="10"/>
  <c r="P923" i="10"/>
  <c r="N923" i="10"/>
  <c r="O923" i="10" s="1"/>
  <c r="M923" i="10"/>
  <c r="L923" i="10"/>
  <c r="K923" i="10"/>
  <c r="J923" i="10"/>
  <c r="I923" i="10"/>
  <c r="H923" i="10"/>
  <c r="G923" i="10"/>
  <c r="F923" i="10"/>
  <c r="E923" i="10"/>
  <c r="D923" i="10"/>
  <c r="C923" i="10"/>
  <c r="B923" i="10"/>
  <c r="Q922" i="10"/>
  <c r="P922" i="10"/>
  <c r="N922" i="10"/>
  <c r="O922" i="10" s="1"/>
  <c r="M922" i="10"/>
  <c r="L922" i="10"/>
  <c r="K922" i="10"/>
  <c r="J922" i="10"/>
  <c r="I922" i="10"/>
  <c r="H922" i="10"/>
  <c r="G922" i="10"/>
  <c r="F922" i="10"/>
  <c r="E922" i="10"/>
  <c r="D922" i="10"/>
  <c r="C922" i="10"/>
  <c r="B922" i="10"/>
  <c r="Q921" i="10"/>
  <c r="P921" i="10"/>
  <c r="N921" i="10"/>
  <c r="O921" i="10" s="1"/>
  <c r="M921" i="10"/>
  <c r="L921" i="10"/>
  <c r="K921" i="10"/>
  <c r="J921" i="10"/>
  <c r="I921" i="10"/>
  <c r="H921" i="10"/>
  <c r="G921" i="10"/>
  <c r="F921" i="10"/>
  <c r="E921" i="10"/>
  <c r="D921" i="10"/>
  <c r="C921" i="10"/>
  <c r="B921" i="10"/>
  <c r="Q920" i="10"/>
  <c r="P920" i="10"/>
  <c r="N920" i="10"/>
  <c r="O920" i="10" s="1"/>
  <c r="M920" i="10"/>
  <c r="L920" i="10"/>
  <c r="K920" i="10"/>
  <c r="J920" i="10"/>
  <c r="I920" i="10"/>
  <c r="H920" i="10"/>
  <c r="G920" i="10"/>
  <c r="F920" i="10"/>
  <c r="E920" i="10"/>
  <c r="D920" i="10"/>
  <c r="C920" i="10"/>
  <c r="B920" i="10"/>
  <c r="Q919" i="10"/>
  <c r="P919" i="10"/>
  <c r="N919" i="10"/>
  <c r="O919" i="10" s="1"/>
  <c r="M919" i="10"/>
  <c r="L919" i="10"/>
  <c r="K919" i="10"/>
  <c r="J919" i="10"/>
  <c r="I919" i="10"/>
  <c r="H919" i="10"/>
  <c r="G919" i="10"/>
  <c r="F919" i="10"/>
  <c r="E919" i="10"/>
  <c r="D919" i="10"/>
  <c r="C919" i="10"/>
  <c r="B919" i="10"/>
  <c r="Q918" i="10"/>
  <c r="P918" i="10"/>
  <c r="N918" i="10"/>
  <c r="O918" i="10" s="1"/>
  <c r="M918" i="10"/>
  <c r="L918" i="10"/>
  <c r="K918" i="10"/>
  <c r="J918" i="10"/>
  <c r="I918" i="10"/>
  <c r="H918" i="10"/>
  <c r="G918" i="10"/>
  <c r="F918" i="10"/>
  <c r="E918" i="10"/>
  <c r="D918" i="10"/>
  <c r="C918" i="10"/>
  <c r="B918" i="10"/>
  <c r="Q917" i="10"/>
  <c r="P917" i="10"/>
  <c r="N917" i="10"/>
  <c r="O917" i="10" s="1"/>
  <c r="M917" i="10"/>
  <c r="L917" i="10"/>
  <c r="K917" i="10"/>
  <c r="J917" i="10"/>
  <c r="I917" i="10"/>
  <c r="H917" i="10"/>
  <c r="G917" i="10"/>
  <c r="F917" i="10"/>
  <c r="E917" i="10"/>
  <c r="D917" i="10"/>
  <c r="C917" i="10"/>
  <c r="B917" i="10"/>
  <c r="Q916" i="10"/>
  <c r="P916" i="10"/>
  <c r="N916" i="10"/>
  <c r="O916" i="10" s="1"/>
  <c r="M916" i="10"/>
  <c r="L916" i="10"/>
  <c r="K916" i="10"/>
  <c r="J916" i="10"/>
  <c r="I916" i="10"/>
  <c r="H916" i="10"/>
  <c r="G916" i="10"/>
  <c r="F916" i="10"/>
  <c r="E916" i="10"/>
  <c r="D916" i="10"/>
  <c r="C916" i="10"/>
  <c r="B916" i="10"/>
  <c r="Q915" i="10"/>
  <c r="P915" i="10"/>
  <c r="N915" i="10"/>
  <c r="O915" i="10" s="1"/>
  <c r="M915" i="10"/>
  <c r="L915" i="10"/>
  <c r="K915" i="10"/>
  <c r="J915" i="10"/>
  <c r="I915" i="10"/>
  <c r="H915" i="10"/>
  <c r="G915" i="10"/>
  <c r="F915" i="10"/>
  <c r="E915" i="10"/>
  <c r="D915" i="10"/>
  <c r="C915" i="10"/>
  <c r="B915" i="10"/>
  <c r="Q914" i="10"/>
  <c r="P914" i="10"/>
  <c r="N914" i="10"/>
  <c r="O914" i="10" s="1"/>
  <c r="M914" i="10"/>
  <c r="L914" i="10"/>
  <c r="K914" i="10"/>
  <c r="J914" i="10"/>
  <c r="I914" i="10"/>
  <c r="H914" i="10"/>
  <c r="G914" i="10"/>
  <c r="F914" i="10"/>
  <c r="E914" i="10"/>
  <c r="D914" i="10"/>
  <c r="C914" i="10"/>
  <c r="B914" i="10"/>
  <c r="Q913" i="10"/>
  <c r="P913" i="10"/>
  <c r="N913" i="10"/>
  <c r="O913" i="10" s="1"/>
  <c r="M913" i="10"/>
  <c r="L913" i="10"/>
  <c r="K913" i="10"/>
  <c r="J913" i="10"/>
  <c r="I913" i="10"/>
  <c r="H913" i="10"/>
  <c r="G913" i="10"/>
  <c r="F913" i="10"/>
  <c r="E913" i="10"/>
  <c r="D913" i="10"/>
  <c r="C913" i="10"/>
  <c r="B913" i="10"/>
  <c r="Q912" i="10"/>
  <c r="P912" i="10"/>
  <c r="N912" i="10"/>
  <c r="O912" i="10" s="1"/>
  <c r="M912" i="10"/>
  <c r="L912" i="10"/>
  <c r="K912" i="10"/>
  <c r="J912" i="10"/>
  <c r="I912" i="10"/>
  <c r="H912" i="10"/>
  <c r="G912" i="10"/>
  <c r="F912" i="10"/>
  <c r="E912" i="10"/>
  <c r="D912" i="10"/>
  <c r="C912" i="10"/>
  <c r="B912" i="10"/>
  <c r="Q911" i="10"/>
  <c r="P911" i="10"/>
  <c r="N911" i="10"/>
  <c r="O911" i="10" s="1"/>
  <c r="M911" i="10"/>
  <c r="L911" i="10"/>
  <c r="K911" i="10"/>
  <c r="J911" i="10"/>
  <c r="I911" i="10"/>
  <c r="H911" i="10"/>
  <c r="G911" i="10"/>
  <c r="F911" i="10"/>
  <c r="E911" i="10"/>
  <c r="D911" i="10"/>
  <c r="C911" i="10"/>
  <c r="B911" i="10"/>
  <c r="Q910" i="10"/>
  <c r="P910" i="10"/>
  <c r="N910" i="10"/>
  <c r="O910" i="10" s="1"/>
  <c r="M910" i="10"/>
  <c r="L910" i="10"/>
  <c r="K910" i="10"/>
  <c r="J910" i="10"/>
  <c r="I910" i="10"/>
  <c r="H910" i="10"/>
  <c r="G910" i="10"/>
  <c r="F910" i="10"/>
  <c r="E910" i="10"/>
  <c r="D910" i="10"/>
  <c r="C910" i="10"/>
  <c r="B910" i="10"/>
  <c r="Q909" i="10"/>
  <c r="P909" i="10"/>
  <c r="N909" i="10"/>
  <c r="O909" i="10" s="1"/>
  <c r="M909" i="10"/>
  <c r="L909" i="10"/>
  <c r="K909" i="10"/>
  <c r="J909" i="10"/>
  <c r="I909" i="10"/>
  <c r="H909" i="10"/>
  <c r="G909" i="10"/>
  <c r="F909" i="10"/>
  <c r="E909" i="10"/>
  <c r="D909" i="10"/>
  <c r="C909" i="10"/>
  <c r="B909" i="10"/>
  <c r="Q908" i="10"/>
  <c r="P908" i="10"/>
  <c r="N908" i="10"/>
  <c r="O908" i="10" s="1"/>
  <c r="M908" i="10"/>
  <c r="L908" i="10"/>
  <c r="K908" i="10"/>
  <c r="J908" i="10"/>
  <c r="I908" i="10"/>
  <c r="H908" i="10"/>
  <c r="G908" i="10"/>
  <c r="F908" i="10"/>
  <c r="E908" i="10"/>
  <c r="D908" i="10"/>
  <c r="C908" i="10"/>
  <c r="B908" i="10"/>
  <c r="Q907" i="10"/>
  <c r="P907" i="10"/>
  <c r="N907" i="10"/>
  <c r="O907" i="10" s="1"/>
  <c r="M907" i="10"/>
  <c r="L907" i="10"/>
  <c r="K907" i="10"/>
  <c r="J907" i="10"/>
  <c r="I907" i="10"/>
  <c r="H907" i="10"/>
  <c r="G907" i="10"/>
  <c r="F907" i="10"/>
  <c r="E907" i="10"/>
  <c r="D907" i="10"/>
  <c r="C907" i="10"/>
  <c r="B907" i="10"/>
  <c r="Q906" i="10"/>
  <c r="P906" i="10"/>
  <c r="N906" i="10"/>
  <c r="O906" i="10" s="1"/>
  <c r="M906" i="10"/>
  <c r="L906" i="10"/>
  <c r="K906" i="10"/>
  <c r="J906" i="10"/>
  <c r="I906" i="10"/>
  <c r="H906" i="10"/>
  <c r="G906" i="10"/>
  <c r="F906" i="10"/>
  <c r="E906" i="10"/>
  <c r="D906" i="10"/>
  <c r="C906" i="10"/>
  <c r="B906" i="10"/>
  <c r="Q905" i="10"/>
  <c r="P905" i="10"/>
  <c r="N905" i="10"/>
  <c r="O905" i="10" s="1"/>
  <c r="M905" i="10"/>
  <c r="L905" i="10"/>
  <c r="K905" i="10"/>
  <c r="J905" i="10"/>
  <c r="I905" i="10"/>
  <c r="H905" i="10"/>
  <c r="G905" i="10"/>
  <c r="F905" i="10"/>
  <c r="E905" i="10"/>
  <c r="D905" i="10"/>
  <c r="C905" i="10"/>
  <c r="B905" i="10"/>
  <c r="Q904" i="10"/>
  <c r="P904" i="10"/>
  <c r="N904" i="10"/>
  <c r="O904" i="10" s="1"/>
  <c r="M904" i="10"/>
  <c r="L904" i="10"/>
  <c r="K904" i="10"/>
  <c r="J904" i="10"/>
  <c r="I904" i="10"/>
  <c r="H904" i="10"/>
  <c r="G904" i="10"/>
  <c r="F904" i="10"/>
  <c r="E904" i="10"/>
  <c r="D904" i="10"/>
  <c r="C904" i="10"/>
  <c r="B904" i="10"/>
  <c r="Q903" i="10"/>
  <c r="P903" i="10"/>
  <c r="N903" i="10"/>
  <c r="O903" i="10" s="1"/>
  <c r="M903" i="10"/>
  <c r="L903" i="10"/>
  <c r="K903" i="10"/>
  <c r="J903" i="10"/>
  <c r="I903" i="10"/>
  <c r="H903" i="10"/>
  <c r="G903" i="10"/>
  <c r="F903" i="10"/>
  <c r="E903" i="10"/>
  <c r="D903" i="10"/>
  <c r="C903" i="10"/>
  <c r="B903" i="10"/>
  <c r="Q902" i="10"/>
  <c r="P902" i="10"/>
  <c r="N902" i="10"/>
  <c r="O902" i="10" s="1"/>
  <c r="M902" i="10"/>
  <c r="L902" i="10"/>
  <c r="K902" i="10"/>
  <c r="J902" i="10"/>
  <c r="I902" i="10"/>
  <c r="H902" i="10"/>
  <c r="G902" i="10"/>
  <c r="F902" i="10"/>
  <c r="E902" i="10"/>
  <c r="D902" i="10"/>
  <c r="C902" i="10"/>
  <c r="B902" i="10"/>
  <c r="Q901" i="10"/>
  <c r="P901" i="10"/>
  <c r="N901" i="10"/>
  <c r="O901" i="10" s="1"/>
  <c r="M901" i="10"/>
  <c r="L901" i="10"/>
  <c r="K901" i="10"/>
  <c r="J901" i="10"/>
  <c r="I901" i="10"/>
  <c r="H901" i="10"/>
  <c r="G901" i="10"/>
  <c r="F901" i="10"/>
  <c r="E901" i="10"/>
  <c r="D901" i="10"/>
  <c r="C901" i="10"/>
  <c r="B901" i="10"/>
  <c r="Q900" i="10"/>
  <c r="P900" i="10"/>
  <c r="N900" i="10"/>
  <c r="O900" i="10" s="1"/>
  <c r="M900" i="10"/>
  <c r="L900" i="10"/>
  <c r="K900" i="10"/>
  <c r="J900" i="10"/>
  <c r="I900" i="10"/>
  <c r="H900" i="10"/>
  <c r="G900" i="10"/>
  <c r="F900" i="10"/>
  <c r="E900" i="10"/>
  <c r="D900" i="10"/>
  <c r="C900" i="10"/>
  <c r="B900" i="10"/>
  <c r="Q899" i="10"/>
  <c r="P899" i="10"/>
  <c r="N899" i="10"/>
  <c r="O899" i="10" s="1"/>
  <c r="M899" i="10"/>
  <c r="L899" i="10"/>
  <c r="K899" i="10"/>
  <c r="J899" i="10"/>
  <c r="I899" i="10"/>
  <c r="H899" i="10"/>
  <c r="G899" i="10"/>
  <c r="F899" i="10"/>
  <c r="E899" i="10"/>
  <c r="D899" i="10"/>
  <c r="C899" i="10"/>
  <c r="B899" i="10"/>
  <c r="Q898" i="10"/>
  <c r="P898" i="10"/>
  <c r="N898" i="10"/>
  <c r="O898" i="10" s="1"/>
  <c r="M898" i="10"/>
  <c r="L898" i="10"/>
  <c r="K898" i="10"/>
  <c r="J898" i="10"/>
  <c r="I898" i="10"/>
  <c r="H898" i="10"/>
  <c r="G898" i="10"/>
  <c r="F898" i="10"/>
  <c r="E898" i="10"/>
  <c r="D898" i="10"/>
  <c r="C898" i="10"/>
  <c r="B898" i="10"/>
  <c r="Q897" i="10"/>
  <c r="P897" i="10"/>
  <c r="N897" i="10"/>
  <c r="O897" i="10" s="1"/>
  <c r="M897" i="10"/>
  <c r="L897" i="10"/>
  <c r="K897" i="10"/>
  <c r="J897" i="10"/>
  <c r="I897" i="10"/>
  <c r="H897" i="10"/>
  <c r="G897" i="10"/>
  <c r="F897" i="10"/>
  <c r="E897" i="10"/>
  <c r="D897" i="10"/>
  <c r="C897" i="10"/>
  <c r="B897" i="10"/>
  <c r="Q896" i="10"/>
  <c r="P896" i="10"/>
  <c r="N896" i="10"/>
  <c r="O896" i="10" s="1"/>
  <c r="M896" i="10"/>
  <c r="L896" i="10"/>
  <c r="K896" i="10"/>
  <c r="J896" i="10"/>
  <c r="I896" i="10"/>
  <c r="H896" i="10"/>
  <c r="G896" i="10"/>
  <c r="F896" i="10"/>
  <c r="E896" i="10"/>
  <c r="D896" i="10"/>
  <c r="C896" i="10"/>
  <c r="B896" i="10"/>
  <c r="Q895" i="10"/>
  <c r="P895" i="10"/>
  <c r="N895" i="10"/>
  <c r="O895" i="10" s="1"/>
  <c r="M895" i="10"/>
  <c r="L895" i="10"/>
  <c r="K895" i="10"/>
  <c r="J895" i="10"/>
  <c r="I895" i="10"/>
  <c r="H895" i="10"/>
  <c r="G895" i="10"/>
  <c r="F895" i="10"/>
  <c r="E895" i="10"/>
  <c r="D895" i="10"/>
  <c r="C895" i="10"/>
  <c r="B895" i="10"/>
  <c r="Q894" i="10"/>
  <c r="P894" i="10"/>
  <c r="N894" i="10"/>
  <c r="O894" i="10" s="1"/>
  <c r="M894" i="10"/>
  <c r="L894" i="10"/>
  <c r="K894" i="10"/>
  <c r="J894" i="10"/>
  <c r="I894" i="10"/>
  <c r="H894" i="10"/>
  <c r="G894" i="10"/>
  <c r="F894" i="10"/>
  <c r="E894" i="10"/>
  <c r="D894" i="10"/>
  <c r="C894" i="10"/>
  <c r="B894" i="10"/>
  <c r="Q893" i="10"/>
  <c r="P893" i="10"/>
  <c r="N893" i="10"/>
  <c r="O893" i="10" s="1"/>
  <c r="M893" i="10"/>
  <c r="L893" i="10"/>
  <c r="K893" i="10"/>
  <c r="J893" i="10"/>
  <c r="I893" i="10"/>
  <c r="H893" i="10"/>
  <c r="G893" i="10"/>
  <c r="F893" i="10"/>
  <c r="E893" i="10"/>
  <c r="D893" i="10"/>
  <c r="C893" i="10"/>
  <c r="B893" i="10"/>
  <c r="Q892" i="10"/>
  <c r="P892" i="10"/>
  <c r="N892" i="10"/>
  <c r="O892" i="10" s="1"/>
  <c r="M892" i="10"/>
  <c r="L892" i="10"/>
  <c r="K892" i="10"/>
  <c r="J892" i="10"/>
  <c r="I892" i="10"/>
  <c r="H892" i="10"/>
  <c r="G892" i="10"/>
  <c r="F892" i="10"/>
  <c r="E892" i="10"/>
  <c r="D892" i="10"/>
  <c r="C892" i="10"/>
  <c r="B892" i="10"/>
  <c r="Q891" i="10"/>
  <c r="P891" i="10"/>
  <c r="N891" i="10"/>
  <c r="O891" i="10" s="1"/>
  <c r="M891" i="10"/>
  <c r="L891" i="10"/>
  <c r="K891" i="10"/>
  <c r="J891" i="10"/>
  <c r="I891" i="10"/>
  <c r="H891" i="10"/>
  <c r="G891" i="10"/>
  <c r="F891" i="10"/>
  <c r="E891" i="10"/>
  <c r="D891" i="10"/>
  <c r="C891" i="10"/>
  <c r="B891" i="10"/>
  <c r="Q890" i="10"/>
  <c r="P890" i="10"/>
  <c r="N890" i="10"/>
  <c r="O890" i="10" s="1"/>
  <c r="M890" i="10"/>
  <c r="L890" i="10"/>
  <c r="K890" i="10"/>
  <c r="J890" i="10"/>
  <c r="I890" i="10"/>
  <c r="H890" i="10"/>
  <c r="G890" i="10"/>
  <c r="F890" i="10"/>
  <c r="E890" i="10"/>
  <c r="D890" i="10"/>
  <c r="C890" i="10"/>
  <c r="B890" i="10"/>
  <c r="Q889" i="10"/>
  <c r="P889" i="10"/>
  <c r="N889" i="10"/>
  <c r="O889" i="10" s="1"/>
  <c r="M889" i="10"/>
  <c r="L889" i="10"/>
  <c r="K889" i="10"/>
  <c r="J889" i="10"/>
  <c r="I889" i="10"/>
  <c r="H889" i="10"/>
  <c r="G889" i="10"/>
  <c r="F889" i="10"/>
  <c r="E889" i="10"/>
  <c r="D889" i="10"/>
  <c r="C889" i="10"/>
  <c r="B889" i="10"/>
  <c r="Q888" i="10"/>
  <c r="P888" i="10"/>
  <c r="N888" i="10"/>
  <c r="O888" i="10" s="1"/>
  <c r="M888" i="10"/>
  <c r="L888" i="10"/>
  <c r="K888" i="10"/>
  <c r="J888" i="10"/>
  <c r="I888" i="10"/>
  <c r="H888" i="10"/>
  <c r="G888" i="10"/>
  <c r="F888" i="10"/>
  <c r="E888" i="10"/>
  <c r="D888" i="10"/>
  <c r="C888" i="10"/>
  <c r="B888" i="10"/>
  <c r="Q887" i="10"/>
  <c r="P887" i="10"/>
  <c r="N887" i="10"/>
  <c r="O887" i="10" s="1"/>
  <c r="M887" i="10"/>
  <c r="L887" i="10"/>
  <c r="K887" i="10"/>
  <c r="J887" i="10"/>
  <c r="I887" i="10"/>
  <c r="H887" i="10"/>
  <c r="G887" i="10"/>
  <c r="F887" i="10"/>
  <c r="E887" i="10"/>
  <c r="D887" i="10"/>
  <c r="C887" i="10"/>
  <c r="B887" i="10"/>
  <c r="Q886" i="10"/>
  <c r="P886" i="10"/>
  <c r="N886" i="10"/>
  <c r="O886" i="10" s="1"/>
  <c r="M886" i="10"/>
  <c r="L886" i="10"/>
  <c r="K886" i="10"/>
  <c r="J886" i="10"/>
  <c r="I886" i="10"/>
  <c r="H886" i="10"/>
  <c r="G886" i="10"/>
  <c r="F886" i="10"/>
  <c r="E886" i="10"/>
  <c r="D886" i="10"/>
  <c r="C886" i="10"/>
  <c r="B886" i="10"/>
  <c r="Q885" i="10"/>
  <c r="P885" i="10"/>
  <c r="N885" i="10"/>
  <c r="O885" i="10" s="1"/>
  <c r="M885" i="10"/>
  <c r="L885" i="10"/>
  <c r="K885" i="10"/>
  <c r="J885" i="10"/>
  <c r="I885" i="10"/>
  <c r="H885" i="10"/>
  <c r="G885" i="10"/>
  <c r="F885" i="10"/>
  <c r="E885" i="10"/>
  <c r="D885" i="10"/>
  <c r="C885" i="10"/>
  <c r="B885" i="10"/>
  <c r="Q884" i="10"/>
  <c r="P884" i="10"/>
  <c r="N884" i="10"/>
  <c r="O884" i="10" s="1"/>
  <c r="M884" i="10"/>
  <c r="L884" i="10"/>
  <c r="K884" i="10"/>
  <c r="J884" i="10"/>
  <c r="I884" i="10"/>
  <c r="H884" i="10"/>
  <c r="G884" i="10"/>
  <c r="F884" i="10"/>
  <c r="E884" i="10"/>
  <c r="D884" i="10"/>
  <c r="C884" i="10"/>
  <c r="B884" i="10"/>
  <c r="Q883" i="10"/>
  <c r="P883" i="10"/>
  <c r="N883" i="10"/>
  <c r="O883" i="10" s="1"/>
  <c r="M883" i="10"/>
  <c r="L883" i="10"/>
  <c r="K883" i="10"/>
  <c r="J883" i="10"/>
  <c r="I883" i="10"/>
  <c r="H883" i="10"/>
  <c r="G883" i="10"/>
  <c r="F883" i="10"/>
  <c r="E883" i="10"/>
  <c r="D883" i="10"/>
  <c r="C883" i="10"/>
  <c r="B883" i="10"/>
  <c r="Q882" i="10"/>
  <c r="P882" i="10"/>
  <c r="N882" i="10"/>
  <c r="O882" i="10" s="1"/>
  <c r="M882" i="10"/>
  <c r="L882" i="10"/>
  <c r="K882" i="10"/>
  <c r="J882" i="10"/>
  <c r="I882" i="10"/>
  <c r="H882" i="10"/>
  <c r="G882" i="10"/>
  <c r="F882" i="10"/>
  <c r="E882" i="10"/>
  <c r="D882" i="10"/>
  <c r="C882" i="10"/>
  <c r="B882" i="10"/>
  <c r="Q881" i="10"/>
  <c r="P881" i="10"/>
  <c r="N881" i="10"/>
  <c r="O881" i="10" s="1"/>
  <c r="M881" i="10"/>
  <c r="L881" i="10"/>
  <c r="K881" i="10"/>
  <c r="J881" i="10"/>
  <c r="I881" i="10"/>
  <c r="H881" i="10"/>
  <c r="G881" i="10"/>
  <c r="F881" i="10"/>
  <c r="E881" i="10"/>
  <c r="D881" i="10"/>
  <c r="C881" i="10"/>
  <c r="B881" i="10"/>
  <c r="Q880" i="10"/>
  <c r="P880" i="10"/>
  <c r="N880" i="10"/>
  <c r="O880" i="10" s="1"/>
  <c r="M880" i="10"/>
  <c r="L880" i="10"/>
  <c r="K880" i="10"/>
  <c r="J880" i="10"/>
  <c r="I880" i="10"/>
  <c r="H880" i="10"/>
  <c r="G880" i="10"/>
  <c r="F880" i="10"/>
  <c r="E880" i="10"/>
  <c r="D880" i="10"/>
  <c r="C880" i="10"/>
  <c r="B880" i="10"/>
  <c r="Q879" i="10"/>
  <c r="P879" i="10"/>
  <c r="N879" i="10"/>
  <c r="O879" i="10" s="1"/>
  <c r="M879" i="10"/>
  <c r="L879" i="10"/>
  <c r="K879" i="10"/>
  <c r="J879" i="10"/>
  <c r="I879" i="10"/>
  <c r="H879" i="10"/>
  <c r="G879" i="10"/>
  <c r="F879" i="10"/>
  <c r="E879" i="10"/>
  <c r="D879" i="10"/>
  <c r="C879" i="10"/>
  <c r="B879" i="10"/>
  <c r="Q878" i="10"/>
  <c r="P878" i="10"/>
  <c r="N878" i="10"/>
  <c r="O878" i="10" s="1"/>
  <c r="M878" i="10"/>
  <c r="L878" i="10"/>
  <c r="K878" i="10"/>
  <c r="J878" i="10"/>
  <c r="I878" i="10"/>
  <c r="H878" i="10"/>
  <c r="G878" i="10"/>
  <c r="F878" i="10"/>
  <c r="E878" i="10"/>
  <c r="D878" i="10"/>
  <c r="C878" i="10"/>
  <c r="B878" i="10"/>
  <c r="Q877" i="10"/>
  <c r="P877" i="10"/>
  <c r="N877" i="10"/>
  <c r="O877" i="10" s="1"/>
  <c r="M877" i="10"/>
  <c r="L877" i="10"/>
  <c r="K877" i="10"/>
  <c r="J877" i="10"/>
  <c r="I877" i="10"/>
  <c r="H877" i="10"/>
  <c r="G877" i="10"/>
  <c r="F877" i="10"/>
  <c r="E877" i="10"/>
  <c r="D877" i="10"/>
  <c r="C877" i="10"/>
  <c r="B877" i="10"/>
  <c r="Q876" i="10"/>
  <c r="P876" i="10"/>
  <c r="N876" i="10"/>
  <c r="O876" i="10" s="1"/>
  <c r="M876" i="10"/>
  <c r="L876" i="10"/>
  <c r="K876" i="10"/>
  <c r="J876" i="10"/>
  <c r="I876" i="10"/>
  <c r="H876" i="10"/>
  <c r="G876" i="10"/>
  <c r="F876" i="10"/>
  <c r="E876" i="10"/>
  <c r="D876" i="10"/>
  <c r="C876" i="10"/>
  <c r="B876" i="10"/>
  <c r="Q875" i="10"/>
  <c r="P875" i="10"/>
  <c r="N875" i="10"/>
  <c r="O875" i="10" s="1"/>
  <c r="M875" i="10"/>
  <c r="L875" i="10"/>
  <c r="K875" i="10"/>
  <c r="J875" i="10"/>
  <c r="I875" i="10"/>
  <c r="H875" i="10"/>
  <c r="G875" i="10"/>
  <c r="F875" i="10"/>
  <c r="E875" i="10"/>
  <c r="D875" i="10"/>
  <c r="C875" i="10"/>
  <c r="B875" i="10"/>
  <c r="Q874" i="10"/>
  <c r="P874" i="10"/>
  <c r="N874" i="10"/>
  <c r="O874" i="10" s="1"/>
  <c r="M874" i="10"/>
  <c r="L874" i="10"/>
  <c r="K874" i="10"/>
  <c r="J874" i="10"/>
  <c r="I874" i="10"/>
  <c r="H874" i="10"/>
  <c r="G874" i="10"/>
  <c r="F874" i="10"/>
  <c r="E874" i="10"/>
  <c r="D874" i="10"/>
  <c r="C874" i="10"/>
  <c r="B874" i="10"/>
  <c r="Q873" i="10"/>
  <c r="P873" i="10"/>
  <c r="N873" i="10"/>
  <c r="O873" i="10" s="1"/>
  <c r="M873" i="10"/>
  <c r="L873" i="10"/>
  <c r="K873" i="10"/>
  <c r="J873" i="10"/>
  <c r="I873" i="10"/>
  <c r="H873" i="10"/>
  <c r="G873" i="10"/>
  <c r="F873" i="10"/>
  <c r="E873" i="10"/>
  <c r="D873" i="10"/>
  <c r="C873" i="10"/>
  <c r="B873" i="10"/>
  <c r="Q872" i="10"/>
  <c r="P872" i="10"/>
  <c r="N872" i="10"/>
  <c r="O872" i="10" s="1"/>
  <c r="M872" i="10"/>
  <c r="L872" i="10"/>
  <c r="K872" i="10"/>
  <c r="J872" i="10"/>
  <c r="I872" i="10"/>
  <c r="H872" i="10"/>
  <c r="G872" i="10"/>
  <c r="F872" i="10"/>
  <c r="E872" i="10"/>
  <c r="D872" i="10"/>
  <c r="C872" i="10"/>
  <c r="B872" i="10"/>
  <c r="Q871" i="10"/>
  <c r="P871" i="10"/>
  <c r="N871" i="10"/>
  <c r="O871" i="10" s="1"/>
  <c r="M871" i="10"/>
  <c r="L871" i="10"/>
  <c r="K871" i="10"/>
  <c r="J871" i="10"/>
  <c r="I871" i="10"/>
  <c r="H871" i="10"/>
  <c r="G871" i="10"/>
  <c r="F871" i="10"/>
  <c r="E871" i="10"/>
  <c r="D871" i="10"/>
  <c r="C871" i="10"/>
  <c r="B871" i="10"/>
  <c r="Q870" i="10"/>
  <c r="P870" i="10"/>
  <c r="N870" i="10"/>
  <c r="O870" i="10" s="1"/>
  <c r="M870" i="10"/>
  <c r="L870" i="10"/>
  <c r="K870" i="10"/>
  <c r="J870" i="10"/>
  <c r="I870" i="10"/>
  <c r="H870" i="10"/>
  <c r="G870" i="10"/>
  <c r="F870" i="10"/>
  <c r="E870" i="10"/>
  <c r="D870" i="10"/>
  <c r="C870" i="10"/>
  <c r="B870" i="10"/>
  <c r="Q869" i="10"/>
  <c r="P869" i="10"/>
  <c r="N869" i="10"/>
  <c r="O869" i="10" s="1"/>
  <c r="M869" i="10"/>
  <c r="L869" i="10"/>
  <c r="K869" i="10"/>
  <c r="J869" i="10"/>
  <c r="I869" i="10"/>
  <c r="H869" i="10"/>
  <c r="G869" i="10"/>
  <c r="F869" i="10"/>
  <c r="E869" i="10"/>
  <c r="D869" i="10"/>
  <c r="C869" i="10"/>
  <c r="B869" i="10"/>
  <c r="Q868" i="10"/>
  <c r="P868" i="10"/>
  <c r="N868" i="10"/>
  <c r="O868" i="10" s="1"/>
  <c r="M868" i="10"/>
  <c r="L868" i="10"/>
  <c r="K868" i="10"/>
  <c r="J868" i="10"/>
  <c r="I868" i="10"/>
  <c r="H868" i="10"/>
  <c r="G868" i="10"/>
  <c r="F868" i="10"/>
  <c r="E868" i="10"/>
  <c r="D868" i="10"/>
  <c r="C868" i="10"/>
  <c r="B868" i="10"/>
  <c r="Q867" i="10"/>
  <c r="P867" i="10"/>
  <c r="N867" i="10"/>
  <c r="O867" i="10" s="1"/>
  <c r="M867" i="10"/>
  <c r="L867" i="10"/>
  <c r="K867" i="10"/>
  <c r="J867" i="10"/>
  <c r="I867" i="10"/>
  <c r="H867" i="10"/>
  <c r="G867" i="10"/>
  <c r="F867" i="10"/>
  <c r="E867" i="10"/>
  <c r="D867" i="10"/>
  <c r="C867" i="10"/>
  <c r="B867" i="10"/>
  <c r="Q866" i="10"/>
  <c r="P866" i="10"/>
  <c r="N866" i="10"/>
  <c r="O866" i="10" s="1"/>
  <c r="M866" i="10"/>
  <c r="L866" i="10"/>
  <c r="K866" i="10"/>
  <c r="J866" i="10"/>
  <c r="I866" i="10"/>
  <c r="H866" i="10"/>
  <c r="G866" i="10"/>
  <c r="F866" i="10"/>
  <c r="E866" i="10"/>
  <c r="D866" i="10"/>
  <c r="C866" i="10"/>
  <c r="B866" i="10"/>
  <c r="Q865" i="10"/>
  <c r="P865" i="10"/>
  <c r="N865" i="10"/>
  <c r="O865" i="10" s="1"/>
  <c r="M865" i="10"/>
  <c r="L865" i="10"/>
  <c r="K865" i="10"/>
  <c r="J865" i="10"/>
  <c r="I865" i="10"/>
  <c r="H865" i="10"/>
  <c r="G865" i="10"/>
  <c r="F865" i="10"/>
  <c r="E865" i="10"/>
  <c r="D865" i="10"/>
  <c r="C865" i="10"/>
  <c r="B865" i="10"/>
  <c r="Q864" i="10"/>
  <c r="P864" i="10"/>
  <c r="N864" i="10"/>
  <c r="O864" i="10" s="1"/>
  <c r="M864" i="10"/>
  <c r="L864" i="10"/>
  <c r="K864" i="10"/>
  <c r="J864" i="10"/>
  <c r="I864" i="10"/>
  <c r="H864" i="10"/>
  <c r="G864" i="10"/>
  <c r="F864" i="10"/>
  <c r="E864" i="10"/>
  <c r="D864" i="10"/>
  <c r="C864" i="10"/>
  <c r="B864" i="10"/>
  <c r="Q863" i="10"/>
  <c r="P863" i="10"/>
  <c r="N863" i="10"/>
  <c r="O863" i="10" s="1"/>
  <c r="M863" i="10"/>
  <c r="L863" i="10"/>
  <c r="K863" i="10"/>
  <c r="J863" i="10"/>
  <c r="I863" i="10"/>
  <c r="H863" i="10"/>
  <c r="G863" i="10"/>
  <c r="F863" i="10"/>
  <c r="E863" i="10"/>
  <c r="D863" i="10"/>
  <c r="C863" i="10"/>
  <c r="B863" i="10"/>
  <c r="Q862" i="10"/>
  <c r="P862" i="10"/>
  <c r="N862" i="10"/>
  <c r="O862" i="10" s="1"/>
  <c r="M862" i="10"/>
  <c r="L862" i="10"/>
  <c r="K862" i="10"/>
  <c r="J862" i="10"/>
  <c r="I862" i="10"/>
  <c r="H862" i="10"/>
  <c r="G862" i="10"/>
  <c r="F862" i="10"/>
  <c r="E862" i="10"/>
  <c r="D862" i="10"/>
  <c r="C862" i="10"/>
  <c r="B862" i="10"/>
  <c r="Q861" i="10"/>
  <c r="P861" i="10"/>
  <c r="N861" i="10"/>
  <c r="O861" i="10" s="1"/>
  <c r="M861" i="10"/>
  <c r="L861" i="10"/>
  <c r="K861" i="10"/>
  <c r="J861" i="10"/>
  <c r="I861" i="10"/>
  <c r="H861" i="10"/>
  <c r="G861" i="10"/>
  <c r="F861" i="10"/>
  <c r="E861" i="10"/>
  <c r="D861" i="10"/>
  <c r="C861" i="10"/>
  <c r="B861" i="10"/>
  <c r="Q860" i="10"/>
  <c r="P860" i="10"/>
  <c r="N860" i="10"/>
  <c r="O860" i="10" s="1"/>
  <c r="M860" i="10"/>
  <c r="L860" i="10"/>
  <c r="K860" i="10"/>
  <c r="J860" i="10"/>
  <c r="I860" i="10"/>
  <c r="H860" i="10"/>
  <c r="G860" i="10"/>
  <c r="F860" i="10"/>
  <c r="E860" i="10"/>
  <c r="D860" i="10"/>
  <c r="C860" i="10"/>
  <c r="B860" i="10"/>
  <c r="Q859" i="10"/>
  <c r="P859" i="10"/>
  <c r="N859" i="10"/>
  <c r="O859" i="10" s="1"/>
  <c r="M859" i="10"/>
  <c r="L859" i="10"/>
  <c r="K859" i="10"/>
  <c r="J859" i="10"/>
  <c r="I859" i="10"/>
  <c r="H859" i="10"/>
  <c r="G859" i="10"/>
  <c r="F859" i="10"/>
  <c r="E859" i="10"/>
  <c r="D859" i="10"/>
  <c r="C859" i="10"/>
  <c r="B859" i="10"/>
  <c r="Q858" i="10"/>
  <c r="P858" i="10"/>
  <c r="N858" i="10"/>
  <c r="O858" i="10" s="1"/>
  <c r="M858" i="10"/>
  <c r="L858" i="10"/>
  <c r="K858" i="10"/>
  <c r="J858" i="10"/>
  <c r="I858" i="10"/>
  <c r="H858" i="10"/>
  <c r="G858" i="10"/>
  <c r="F858" i="10"/>
  <c r="E858" i="10"/>
  <c r="D858" i="10"/>
  <c r="C858" i="10"/>
  <c r="B858" i="10"/>
  <c r="Q857" i="10"/>
  <c r="P857" i="10"/>
  <c r="N857" i="10"/>
  <c r="O857" i="10" s="1"/>
  <c r="M857" i="10"/>
  <c r="L857" i="10"/>
  <c r="K857" i="10"/>
  <c r="J857" i="10"/>
  <c r="I857" i="10"/>
  <c r="H857" i="10"/>
  <c r="G857" i="10"/>
  <c r="F857" i="10"/>
  <c r="E857" i="10"/>
  <c r="D857" i="10"/>
  <c r="C857" i="10"/>
  <c r="B857" i="10"/>
  <c r="Q856" i="10"/>
  <c r="P856" i="10"/>
  <c r="N856" i="10"/>
  <c r="O856" i="10" s="1"/>
  <c r="M856" i="10"/>
  <c r="L856" i="10"/>
  <c r="K856" i="10"/>
  <c r="J856" i="10"/>
  <c r="I856" i="10"/>
  <c r="H856" i="10"/>
  <c r="G856" i="10"/>
  <c r="F856" i="10"/>
  <c r="E856" i="10"/>
  <c r="D856" i="10"/>
  <c r="C856" i="10"/>
  <c r="B856" i="10"/>
  <c r="Q855" i="10"/>
  <c r="P855" i="10"/>
  <c r="N855" i="10"/>
  <c r="O855" i="10" s="1"/>
  <c r="M855" i="10"/>
  <c r="L855" i="10"/>
  <c r="K855" i="10"/>
  <c r="J855" i="10"/>
  <c r="I855" i="10"/>
  <c r="H855" i="10"/>
  <c r="G855" i="10"/>
  <c r="F855" i="10"/>
  <c r="E855" i="10"/>
  <c r="D855" i="10"/>
  <c r="C855" i="10"/>
  <c r="B855" i="10"/>
  <c r="Q854" i="10"/>
  <c r="P854" i="10"/>
  <c r="N854" i="10"/>
  <c r="O854" i="10" s="1"/>
  <c r="M854" i="10"/>
  <c r="L854" i="10"/>
  <c r="K854" i="10"/>
  <c r="J854" i="10"/>
  <c r="I854" i="10"/>
  <c r="H854" i="10"/>
  <c r="G854" i="10"/>
  <c r="F854" i="10"/>
  <c r="E854" i="10"/>
  <c r="D854" i="10"/>
  <c r="C854" i="10"/>
  <c r="B854" i="10"/>
  <c r="Q853" i="10"/>
  <c r="P853" i="10"/>
  <c r="N853" i="10"/>
  <c r="O853" i="10" s="1"/>
  <c r="M853" i="10"/>
  <c r="L853" i="10"/>
  <c r="K853" i="10"/>
  <c r="J853" i="10"/>
  <c r="I853" i="10"/>
  <c r="H853" i="10"/>
  <c r="G853" i="10"/>
  <c r="F853" i="10"/>
  <c r="E853" i="10"/>
  <c r="D853" i="10"/>
  <c r="C853" i="10"/>
  <c r="B853" i="10"/>
  <c r="Q852" i="10"/>
  <c r="P852" i="10"/>
  <c r="N852" i="10"/>
  <c r="O852" i="10" s="1"/>
  <c r="M852" i="10"/>
  <c r="L852" i="10"/>
  <c r="K852" i="10"/>
  <c r="J852" i="10"/>
  <c r="I852" i="10"/>
  <c r="H852" i="10"/>
  <c r="G852" i="10"/>
  <c r="F852" i="10"/>
  <c r="E852" i="10"/>
  <c r="D852" i="10"/>
  <c r="C852" i="10"/>
  <c r="B852" i="10"/>
  <c r="Q851" i="10"/>
  <c r="P851" i="10"/>
  <c r="N851" i="10"/>
  <c r="O851" i="10" s="1"/>
  <c r="M851" i="10"/>
  <c r="L851" i="10"/>
  <c r="K851" i="10"/>
  <c r="J851" i="10"/>
  <c r="I851" i="10"/>
  <c r="H851" i="10"/>
  <c r="G851" i="10"/>
  <c r="F851" i="10"/>
  <c r="E851" i="10"/>
  <c r="D851" i="10"/>
  <c r="C851" i="10"/>
  <c r="B851" i="10"/>
  <c r="Q850" i="10"/>
  <c r="P850" i="10"/>
  <c r="N850" i="10"/>
  <c r="O850" i="10" s="1"/>
  <c r="M850" i="10"/>
  <c r="L850" i="10"/>
  <c r="K850" i="10"/>
  <c r="J850" i="10"/>
  <c r="I850" i="10"/>
  <c r="H850" i="10"/>
  <c r="G850" i="10"/>
  <c r="F850" i="10"/>
  <c r="E850" i="10"/>
  <c r="D850" i="10"/>
  <c r="C850" i="10"/>
  <c r="B850" i="10"/>
  <c r="Q849" i="10"/>
  <c r="P849" i="10"/>
  <c r="N849" i="10"/>
  <c r="O849" i="10" s="1"/>
  <c r="M849" i="10"/>
  <c r="L849" i="10"/>
  <c r="K849" i="10"/>
  <c r="J849" i="10"/>
  <c r="I849" i="10"/>
  <c r="H849" i="10"/>
  <c r="G849" i="10"/>
  <c r="F849" i="10"/>
  <c r="E849" i="10"/>
  <c r="D849" i="10"/>
  <c r="C849" i="10"/>
  <c r="B849" i="10"/>
  <c r="Q848" i="10"/>
  <c r="P848" i="10"/>
  <c r="N848" i="10"/>
  <c r="O848" i="10" s="1"/>
  <c r="M848" i="10"/>
  <c r="L848" i="10"/>
  <c r="K848" i="10"/>
  <c r="J848" i="10"/>
  <c r="I848" i="10"/>
  <c r="H848" i="10"/>
  <c r="G848" i="10"/>
  <c r="F848" i="10"/>
  <c r="E848" i="10"/>
  <c r="D848" i="10"/>
  <c r="C848" i="10"/>
  <c r="B848" i="10"/>
  <c r="Q847" i="10"/>
  <c r="P847" i="10"/>
  <c r="N847" i="10"/>
  <c r="O847" i="10" s="1"/>
  <c r="M847" i="10"/>
  <c r="L847" i="10"/>
  <c r="K847" i="10"/>
  <c r="J847" i="10"/>
  <c r="I847" i="10"/>
  <c r="H847" i="10"/>
  <c r="G847" i="10"/>
  <c r="F847" i="10"/>
  <c r="E847" i="10"/>
  <c r="D847" i="10"/>
  <c r="C847" i="10"/>
  <c r="B847" i="10"/>
  <c r="Q846" i="10"/>
  <c r="P846" i="10"/>
  <c r="N846" i="10"/>
  <c r="O846" i="10" s="1"/>
  <c r="M846" i="10"/>
  <c r="L846" i="10"/>
  <c r="K846" i="10"/>
  <c r="J846" i="10"/>
  <c r="I846" i="10"/>
  <c r="H846" i="10"/>
  <c r="G846" i="10"/>
  <c r="F846" i="10"/>
  <c r="E846" i="10"/>
  <c r="D846" i="10"/>
  <c r="C846" i="10"/>
  <c r="B846" i="10"/>
  <c r="Q845" i="10"/>
  <c r="P845" i="10"/>
  <c r="N845" i="10"/>
  <c r="O845" i="10" s="1"/>
  <c r="M845" i="10"/>
  <c r="L845" i="10"/>
  <c r="K845" i="10"/>
  <c r="J845" i="10"/>
  <c r="I845" i="10"/>
  <c r="H845" i="10"/>
  <c r="G845" i="10"/>
  <c r="F845" i="10"/>
  <c r="E845" i="10"/>
  <c r="D845" i="10"/>
  <c r="C845" i="10"/>
  <c r="B845" i="10"/>
  <c r="Q844" i="10"/>
  <c r="P844" i="10"/>
  <c r="N844" i="10"/>
  <c r="O844" i="10" s="1"/>
  <c r="M844" i="10"/>
  <c r="L844" i="10"/>
  <c r="K844" i="10"/>
  <c r="J844" i="10"/>
  <c r="I844" i="10"/>
  <c r="H844" i="10"/>
  <c r="G844" i="10"/>
  <c r="F844" i="10"/>
  <c r="E844" i="10"/>
  <c r="D844" i="10"/>
  <c r="C844" i="10"/>
  <c r="B844" i="10"/>
  <c r="Q843" i="10"/>
  <c r="P843" i="10"/>
  <c r="N843" i="10"/>
  <c r="O843" i="10" s="1"/>
  <c r="M843" i="10"/>
  <c r="L843" i="10"/>
  <c r="K843" i="10"/>
  <c r="J843" i="10"/>
  <c r="I843" i="10"/>
  <c r="H843" i="10"/>
  <c r="G843" i="10"/>
  <c r="F843" i="10"/>
  <c r="E843" i="10"/>
  <c r="D843" i="10"/>
  <c r="C843" i="10"/>
  <c r="B843" i="10"/>
  <c r="Q842" i="10"/>
  <c r="P842" i="10"/>
  <c r="N842" i="10"/>
  <c r="O842" i="10" s="1"/>
  <c r="M842" i="10"/>
  <c r="L842" i="10"/>
  <c r="K842" i="10"/>
  <c r="J842" i="10"/>
  <c r="I842" i="10"/>
  <c r="H842" i="10"/>
  <c r="G842" i="10"/>
  <c r="F842" i="10"/>
  <c r="E842" i="10"/>
  <c r="D842" i="10"/>
  <c r="C842" i="10"/>
  <c r="B842" i="10"/>
  <c r="Q841" i="10"/>
  <c r="P841" i="10"/>
  <c r="N841" i="10"/>
  <c r="O841" i="10" s="1"/>
  <c r="M841" i="10"/>
  <c r="L841" i="10"/>
  <c r="K841" i="10"/>
  <c r="J841" i="10"/>
  <c r="I841" i="10"/>
  <c r="H841" i="10"/>
  <c r="G841" i="10"/>
  <c r="F841" i="10"/>
  <c r="E841" i="10"/>
  <c r="D841" i="10"/>
  <c r="C841" i="10"/>
  <c r="B841" i="10"/>
  <c r="Q840" i="10"/>
  <c r="P840" i="10"/>
  <c r="N840" i="10"/>
  <c r="O840" i="10" s="1"/>
  <c r="M840" i="10"/>
  <c r="L840" i="10"/>
  <c r="K840" i="10"/>
  <c r="J840" i="10"/>
  <c r="I840" i="10"/>
  <c r="H840" i="10"/>
  <c r="G840" i="10"/>
  <c r="F840" i="10"/>
  <c r="E840" i="10"/>
  <c r="D840" i="10"/>
  <c r="C840" i="10"/>
  <c r="B840" i="10"/>
  <c r="Q839" i="10"/>
  <c r="P839" i="10"/>
  <c r="N839" i="10"/>
  <c r="O839" i="10" s="1"/>
  <c r="M839" i="10"/>
  <c r="L839" i="10"/>
  <c r="K839" i="10"/>
  <c r="J839" i="10"/>
  <c r="I839" i="10"/>
  <c r="H839" i="10"/>
  <c r="G839" i="10"/>
  <c r="F839" i="10"/>
  <c r="E839" i="10"/>
  <c r="D839" i="10"/>
  <c r="C839" i="10"/>
  <c r="B839" i="10"/>
  <c r="Q838" i="10"/>
  <c r="P838" i="10"/>
  <c r="N838" i="10"/>
  <c r="O838" i="10" s="1"/>
  <c r="M838" i="10"/>
  <c r="L838" i="10"/>
  <c r="K838" i="10"/>
  <c r="J838" i="10"/>
  <c r="I838" i="10"/>
  <c r="H838" i="10"/>
  <c r="G838" i="10"/>
  <c r="F838" i="10"/>
  <c r="E838" i="10"/>
  <c r="D838" i="10"/>
  <c r="C838" i="10"/>
  <c r="B838" i="10"/>
  <c r="Q837" i="10"/>
  <c r="P837" i="10"/>
  <c r="N837" i="10"/>
  <c r="O837" i="10" s="1"/>
  <c r="M837" i="10"/>
  <c r="L837" i="10"/>
  <c r="K837" i="10"/>
  <c r="J837" i="10"/>
  <c r="I837" i="10"/>
  <c r="H837" i="10"/>
  <c r="G837" i="10"/>
  <c r="F837" i="10"/>
  <c r="E837" i="10"/>
  <c r="D837" i="10"/>
  <c r="C837" i="10"/>
  <c r="B837" i="10"/>
  <c r="Q836" i="10"/>
  <c r="P836" i="10"/>
  <c r="N836" i="10"/>
  <c r="O836" i="10" s="1"/>
  <c r="M836" i="10"/>
  <c r="L836" i="10"/>
  <c r="K836" i="10"/>
  <c r="J836" i="10"/>
  <c r="I836" i="10"/>
  <c r="H836" i="10"/>
  <c r="G836" i="10"/>
  <c r="F836" i="10"/>
  <c r="E836" i="10"/>
  <c r="D836" i="10"/>
  <c r="C836" i="10"/>
  <c r="B836" i="10"/>
  <c r="Q835" i="10"/>
  <c r="P835" i="10"/>
  <c r="N835" i="10"/>
  <c r="O835" i="10" s="1"/>
  <c r="M835" i="10"/>
  <c r="L835" i="10"/>
  <c r="K835" i="10"/>
  <c r="J835" i="10"/>
  <c r="I835" i="10"/>
  <c r="H835" i="10"/>
  <c r="G835" i="10"/>
  <c r="F835" i="10"/>
  <c r="E835" i="10"/>
  <c r="D835" i="10"/>
  <c r="C835" i="10"/>
  <c r="B835" i="10"/>
  <c r="Q834" i="10"/>
  <c r="P834" i="10"/>
  <c r="N834" i="10"/>
  <c r="O834" i="10" s="1"/>
  <c r="M834" i="10"/>
  <c r="L834" i="10"/>
  <c r="K834" i="10"/>
  <c r="J834" i="10"/>
  <c r="I834" i="10"/>
  <c r="H834" i="10"/>
  <c r="G834" i="10"/>
  <c r="F834" i="10"/>
  <c r="E834" i="10"/>
  <c r="D834" i="10"/>
  <c r="C834" i="10"/>
  <c r="B834" i="10"/>
  <c r="Q833" i="10"/>
  <c r="P833" i="10"/>
  <c r="N833" i="10"/>
  <c r="O833" i="10" s="1"/>
  <c r="M833" i="10"/>
  <c r="L833" i="10"/>
  <c r="K833" i="10"/>
  <c r="J833" i="10"/>
  <c r="I833" i="10"/>
  <c r="H833" i="10"/>
  <c r="G833" i="10"/>
  <c r="F833" i="10"/>
  <c r="E833" i="10"/>
  <c r="D833" i="10"/>
  <c r="C833" i="10"/>
  <c r="B833" i="10"/>
  <c r="Q832" i="10"/>
  <c r="P832" i="10"/>
  <c r="N832" i="10"/>
  <c r="O832" i="10" s="1"/>
  <c r="M832" i="10"/>
  <c r="L832" i="10"/>
  <c r="K832" i="10"/>
  <c r="J832" i="10"/>
  <c r="I832" i="10"/>
  <c r="H832" i="10"/>
  <c r="G832" i="10"/>
  <c r="F832" i="10"/>
  <c r="E832" i="10"/>
  <c r="D832" i="10"/>
  <c r="C832" i="10"/>
  <c r="B832" i="10"/>
  <c r="Q831" i="10"/>
  <c r="P831" i="10"/>
  <c r="N831" i="10"/>
  <c r="O831" i="10" s="1"/>
  <c r="M831" i="10"/>
  <c r="L831" i="10"/>
  <c r="K831" i="10"/>
  <c r="J831" i="10"/>
  <c r="I831" i="10"/>
  <c r="H831" i="10"/>
  <c r="G831" i="10"/>
  <c r="F831" i="10"/>
  <c r="E831" i="10"/>
  <c r="D831" i="10"/>
  <c r="C831" i="10"/>
  <c r="B831" i="10"/>
  <c r="Q830" i="10"/>
  <c r="P830" i="10"/>
  <c r="N830" i="10"/>
  <c r="O830" i="10" s="1"/>
  <c r="M830" i="10"/>
  <c r="L830" i="10"/>
  <c r="K830" i="10"/>
  <c r="J830" i="10"/>
  <c r="I830" i="10"/>
  <c r="H830" i="10"/>
  <c r="G830" i="10"/>
  <c r="F830" i="10"/>
  <c r="E830" i="10"/>
  <c r="D830" i="10"/>
  <c r="C830" i="10"/>
  <c r="B830" i="10"/>
  <c r="Q829" i="10"/>
  <c r="P829" i="10"/>
  <c r="N829" i="10"/>
  <c r="O829" i="10" s="1"/>
  <c r="M829" i="10"/>
  <c r="L829" i="10"/>
  <c r="K829" i="10"/>
  <c r="J829" i="10"/>
  <c r="I829" i="10"/>
  <c r="H829" i="10"/>
  <c r="G829" i="10"/>
  <c r="F829" i="10"/>
  <c r="E829" i="10"/>
  <c r="D829" i="10"/>
  <c r="C829" i="10"/>
  <c r="B829" i="10"/>
  <c r="Q828" i="10"/>
  <c r="P828" i="10"/>
  <c r="N828" i="10"/>
  <c r="O828" i="10" s="1"/>
  <c r="M828" i="10"/>
  <c r="L828" i="10"/>
  <c r="K828" i="10"/>
  <c r="J828" i="10"/>
  <c r="I828" i="10"/>
  <c r="H828" i="10"/>
  <c r="G828" i="10"/>
  <c r="F828" i="10"/>
  <c r="E828" i="10"/>
  <c r="D828" i="10"/>
  <c r="C828" i="10"/>
  <c r="B828" i="10"/>
  <c r="Q827" i="10"/>
  <c r="P827" i="10"/>
  <c r="N827" i="10"/>
  <c r="O827" i="10" s="1"/>
  <c r="M827" i="10"/>
  <c r="L827" i="10"/>
  <c r="K827" i="10"/>
  <c r="J827" i="10"/>
  <c r="I827" i="10"/>
  <c r="H827" i="10"/>
  <c r="G827" i="10"/>
  <c r="F827" i="10"/>
  <c r="E827" i="10"/>
  <c r="D827" i="10"/>
  <c r="C827" i="10"/>
  <c r="B827" i="10"/>
  <c r="Q826" i="10"/>
  <c r="P826" i="10"/>
  <c r="N826" i="10"/>
  <c r="O826" i="10" s="1"/>
  <c r="M826" i="10"/>
  <c r="L826" i="10"/>
  <c r="K826" i="10"/>
  <c r="J826" i="10"/>
  <c r="I826" i="10"/>
  <c r="H826" i="10"/>
  <c r="G826" i="10"/>
  <c r="F826" i="10"/>
  <c r="E826" i="10"/>
  <c r="D826" i="10"/>
  <c r="C826" i="10"/>
  <c r="B826" i="10"/>
  <c r="Q825" i="10"/>
  <c r="P825" i="10"/>
  <c r="N825" i="10"/>
  <c r="O825" i="10" s="1"/>
  <c r="M825" i="10"/>
  <c r="L825" i="10"/>
  <c r="K825" i="10"/>
  <c r="J825" i="10"/>
  <c r="I825" i="10"/>
  <c r="H825" i="10"/>
  <c r="G825" i="10"/>
  <c r="F825" i="10"/>
  <c r="E825" i="10"/>
  <c r="D825" i="10"/>
  <c r="C825" i="10"/>
  <c r="B825" i="10"/>
  <c r="Q824" i="10"/>
  <c r="P824" i="10"/>
  <c r="N824" i="10"/>
  <c r="O824" i="10" s="1"/>
  <c r="M824" i="10"/>
  <c r="L824" i="10"/>
  <c r="K824" i="10"/>
  <c r="J824" i="10"/>
  <c r="I824" i="10"/>
  <c r="H824" i="10"/>
  <c r="G824" i="10"/>
  <c r="F824" i="10"/>
  <c r="E824" i="10"/>
  <c r="D824" i="10"/>
  <c r="C824" i="10"/>
  <c r="B824" i="10"/>
  <c r="Q823" i="10"/>
  <c r="P823" i="10"/>
  <c r="N823" i="10"/>
  <c r="O823" i="10" s="1"/>
  <c r="M823" i="10"/>
  <c r="L823" i="10"/>
  <c r="K823" i="10"/>
  <c r="J823" i="10"/>
  <c r="I823" i="10"/>
  <c r="H823" i="10"/>
  <c r="G823" i="10"/>
  <c r="F823" i="10"/>
  <c r="E823" i="10"/>
  <c r="D823" i="10"/>
  <c r="C823" i="10"/>
  <c r="B823" i="10"/>
  <c r="Q822" i="10"/>
  <c r="P822" i="10"/>
  <c r="N822" i="10"/>
  <c r="O822" i="10" s="1"/>
  <c r="M822" i="10"/>
  <c r="L822" i="10"/>
  <c r="K822" i="10"/>
  <c r="J822" i="10"/>
  <c r="I822" i="10"/>
  <c r="H822" i="10"/>
  <c r="G822" i="10"/>
  <c r="F822" i="10"/>
  <c r="E822" i="10"/>
  <c r="D822" i="10"/>
  <c r="C822" i="10"/>
  <c r="B822" i="10"/>
  <c r="Q821" i="10"/>
  <c r="P821" i="10"/>
  <c r="N821" i="10"/>
  <c r="O821" i="10" s="1"/>
  <c r="M821" i="10"/>
  <c r="L821" i="10"/>
  <c r="K821" i="10"/>
  <c r="J821" i="10"/>
  <c r="I821" i="10"/>
  <c r="H821" i="10"/>
  <c r="G821" i="10"/>
  <c r="F821" i="10"/>
  <c r="E821" i="10"/>
  <c r="D821" i="10"/>
  <c r="C821" i="10"/>
  <c r="B821" i="10"/>
  <c r="Q820" i="10"/>
  <c r="P820" i="10"/>
  <c r="N820" i="10"/>
  <c r="O820" i="10" s="1"/>
  <c r="M820" i="10"/>
  <c r="L820" i="10"/>
  <c r="K820" i="10"/>
  <c r="J820" i="10"/>
  <c r="I820" i="10"/>
  <c r="H820" i="10"/>
  <c r="G820" i="10"/>
  <c r="F820" i="10"/>
  <c r="E820" i="10"/>
  <c r="D820" i="10"/>
  <c r="C820" i="10"/>
  <c r="B820" i="10"/>
  <c r="Q819" i="10"/>
  <c r="P819" i="10"/>
  <c r="N819" i="10"/>
  <c r="O819" i="10" s="1"/>
  <c r="M819" i="10"/>
  <c r="L819" i="10"/>
  <c r="K819" i="10"/>
  <c r="J819" i="10"/>
  <c r="I819" i="10"/>
  <c r="H819" i="10"/>
  <c r="G819" i="10"/>
  <c r="F819" i="10"/>
  <c r="E819" i="10"/>
  <c r="D819" i="10"/>
  <c r="C819" i="10"/>
  <c r="B819" i="10"/>
  <c r="Q818" i="10"/>
  <c r="P818" i="10"/>
  <c r="N818" i="10"/>
  <c r="O818" i="10" s="1"/>
  <c r="M818" i="10"/>
  <c r="L818" i="10"/>
  <c r="K818" i="10"/>
  <c r="J818" i="10"/>
  <c r="I818" i="10"/>
  <c r="H818" i="10"/>
  <c r="G818" i="10"/>
  <c r="F818" i="10"/>
  <c r="E818" i="10"/>
  <c r="D818" i="10"/>
  <c r="C818" i="10"/>
  <c r="B818" i="10"/>
  <c r="Q817" i="10"/>
  <c r="P817" i="10"/>
  <c r="N817" i="10"/>
  <c r="O817" i="10" s="1"/>
  <c r="M817" i="10"/>
  <c r="L817" i="10"/>
  <c r="K817" i="10"/>
  <c r="J817" i="10"/>
  <c r="I817" i="10"/>
  <c r="H817" i="10"/>
  <c r="G817" i="10"/>
  <c r="F817" i="10"/>
  <c r="E817" i="10"/>
  <c r="D817" i="10"/>
  <c r="C817" i="10"/>
  <c r="B817" i="10"/>
  <c r="Q816" i="10"/>
  <c r="P816" i="10"/>
  <c r="N816" i="10"/>
  <c r="O816" i="10" s="1"/>
  <c r="M816" i="10"/>
  <c r="L816" i="10"/>
  <c r="K816" i="10"/>
  <c r="J816" i="10"/>
  <c r="I816" i="10"/>
  <c r="H816" i="10"/>
  <c r="G816" i="10"/>
  <c r="F816" i="10"/>
  <c r="E816" i="10"/>
  <c r="D816" i="10"/>
  <c r="C816" i="10"/>
  <c r="B816" i="10"/>
  <c r="Q815" i="10"/>
  <c r="P815" i="10"/>
  <c r="N815" i="10"/>
  <c r="O815" i="10" s="1"/>
  <c r="M815" i="10"/>
  <c r="L815" i="10"/>
  <c r="K815" i="10"/>
  <c r="J815" i="10"/>
  <c r="I815" i="10"/>
  <c r="H815" i="10"/>
  <c r="G815" i="10"/>
  <c r="F815" i="10"/>
  <c r="E815" i="10"/>
  <c r="D815" i="10"/>
  <c r="C815" i="10"/>
  <c r="B815" i="10"/>
  <c r="Q814" i="10"/>
  <c r="P814" i="10"/>
  <c r="N814" i="10"/>
  <c r="O814" i="10" s="1"/>
  <c r="M814" i="10"/>
  <c r="L814" i="10"/>
  <c r="K814" i="10"/>
  <c r="J814" i="10"/>
  <c r="I814" i="10"/>
  <c r="H814" i="10"/>
  <c r="G814" i="10"/>
  <c r="F814" i="10"/>
  <c r="E814" i="10"/>
  <c r="D814" i="10"/>
  <c r="C814" i="10"/>
  <c r="B814" i="10"/>
  <c r="Q813" i="10"/>
  <c r="P813" i="10"/>
  <c r="N813" i="10"/>
  <c r="O813" i="10" s="1"/>
  <c r="M813" i="10"/>
  <c r="L813" i="10"/>
  <c r="K813" i="10"/>
  <c r="J813" i="10"/>
  <c r="I813" i="10"/>
  <c r="H813" i="10"/>
  <c r="G813" i="10"/>
  <c r="F813" i="10"/>
  <c r="E813" i="10"/>
  <c r="D813" i="10"/>
  <c r="C813" i="10"/>
  <c r="B813" i="10"/>
  <c r="Q812" i="10"/>
  <c r="P812" i="10"/>
  <c r="N812" i="10"/>
  <c r="O812" i="10" s="1"/>
  <c r="M812" i="10"/>
  <c r="L812" i="10"/>
  <c r="K812" i="10"/>
  <c r="J812" i="10"/>
  <c r="I812" i="10"/>
  <c r="H812" i="10"/>
  <c r="G812" i="10"/>
  <c r="F812" i="10"/>
  <c r="E812" i="10"/>
  <c r="D812" i="10"/>
  <c r="C812" i="10"/>
  <c r="B812" i="10"/>
  <c r="Q811" i="10"/>
  <c r="P811" i="10"/>
  <c r="N811" i="10"/>
  <c r="O811" i="10" s="1"/>
  <c r="M811" i="10"/>
  <c r="L811" i="10"/>
  <c r="K811" i="10"/>
  <c r="J811" i="10"/>
  <c r="I811" i="10"/>
  <c r="H811" i="10"/>
  <c r="G811" i="10"/>
  <c r="F811" i="10"/>
  <c r="E811" i="10"/>
  <c r="D811" i="10"/>
  <c r="C811" i="10"/>
  <c r="B811" i="10"/>
  <c r="Q810" i="10"/>
  <c r="P810" i="10"/>
  <c r="N810" i="10"/>
  <c r="O810" i="10" s="1"/>
  <c r="M810" i="10"/>
  <c r="L810" i="10"/>
  <c r="K810" i="10"/>
  <c r="J810" i="10"/>
  <c r="I810" i="10"/>
  <c r="H810" i="10"/>
  <c r="G810" i="10"/>
  <c r="F810" i="10"/>
  <c r="E810" i="10"/>
  <c r="D810" i="10"/>
  <c r="C810" i="10"/>
  <c r="B810" i="10"/>
  <c r="Q809" i="10"/>
  <c r="P809" i="10"/>
  <c r="N809" i="10"/>
  <c r="O809" i="10" s="1"/>
  <c r="M809" i="10"/>
  <c r="L809" i="10"/>
  <c r="K809" i="10"/>
  <c r="J809" i="10"/>
  <c r="I809" i="10"/>
  <c r="H809" i="10"/>
  <c r="G809" i="10"/>
  <c r="F809" i="10"/>
  <c r="E809" i="10"/>
  <c r="D809" i="10"/>
  <c r="C809" i="10"/>
  <c r="B809" i="10"/>
  <c r="Q808" i="10"/>
  <c r="P808" i="10"/>
  <c r="N808" i="10"/>
  <c r="O808" i="10" s="1"/>
  <c r="M808" i="10"/>
  <c r="L808" i="10"/>
  <c r="K808" i="10"/>
  <c r="J808" i="10"/>
  <c r="I808" i="10"/>
  <c r="H808" i="10"/>
  <c r="G808" i="10"/>
  <c r="F808" i="10"/>
  <c r="E808" i="10"/>
  <c r="D808" i="10"/>
  <c r="C808" i="10"/>
  <c r="B808" i="10"/>
  <c r="Q807" i="10"/>
  <c r="P807" i="10"/>
  <c r="N807" i="10"/>
  <c r="O807" i="10" s="1"/>
  <c r="M807" i="10"/>
  <c r="L807" i="10"/>
  <c r="K807" i="10"/>
  <c r="J807" i="10"/>
  <c r="I807" i="10"/>
  <c r="H807" i="10"/>
  <c r="G807" i="10"/>
  <c r="F807" i="10"/>
  <c r="E807" i="10"/>
  <c r="D807" i="10"/>
  <c r="C807" i="10"/>
  <c r="B807" i="10"/>
  <c r="Q806" i="10"/>
  <c r="P806" i="10"/>
  <c r="N806" i="10"/>
  <c r="O806" i="10" s="1"/>
  <c r="M806" i="10"/>
  <c r="L806" i="10"/>
  <c r="K806" i="10"/>
  <c r="J806" i="10"/>
  <c r="I806" i="10"/>
  <c r="H806" i="10"/>
  <c r="G806" i="10"/>
  <c r="F806" i="10"/>
  <c r="E806" i="10"/>
  <c r="D806" i="10"/>
  <c r="C806" i="10"/>
  <c r="B806" i="10"/>
  <c r="Q805" i="10"/>
  <c r="P805" i="10"/>
  <c r="N805" i="10"/>
  <c r="O805" i="10" s="1"/>
  <c r="M805" i="10"/>
  <c r="L805" i="10"/>
  <c r="K805" i="10"/>
  <c r="J805" i="10"/>
  <c r="I805" i="10"/>
  <c r="H805" i="10"/>
  <c r="G805" i="10"/>
  <c r="F805" i="10"/>
  <c r="E805" i="10"/>
  <c r="D805" i="10"/>
  <c r="C805" i="10"/>
  <c r="B805" i="10"/>
  <c r="Q804" i="10"/>
  <c r="P804" i="10"/>
  <c r="N804" i="10"/>
  <c r="O804" i="10" s="1"/>
  <c r="M804" i="10"/>
  <c r="L804" i="10"/>
  <c r="K804" i="10"/>
  <c r="J804" i="10"/>
  <c r="I804" i="10"/>
  <c r="H804" i="10"/>
  <c r="G804" i="10"/>
  <c r="F804" i="10"/>
  <c r="E804" i="10"/>
  <c r="D804" i="10"/>
  <c r="C804" i="10"/>
  <c r="B804" i="10"/>
  <c r="Q803" i="10"/>
  <c r="P803" i="10"/>
  <c r="N803" i="10"/>
  <c r="O803" i="10" s="1"/>
  <c r="M803" i="10"/>
  <c r="L803" i="10"/>
  <c r="K803" i="10"/>
  <c r="J803" i="10"/>
  <c r="I803" i="10"/>
  <c r="H803" i="10"/>
  <c r="G803" i="10"/>
  <c r="F803" i="10"/>
  <c r="E803" i="10"/>
  <c r="D803" i="10"/>
  <c r="C803" i="10"/>
  <c r="B803" i="10"/>
  <c r="Q802" i="10"/>
  <c r="P802" i="10"/>
  <c r="N802" i="10"/>
  <c r="O802" i="10" s="1"/>
  <c r="M802" i="10"/>
  <c r="L802" i="10"/>
  <c r="K802" i="10"/>
  <c r="J802" i="10"/>
  <c r="I802" i="10"/>
  <c r="H802" i="10"/>
  <c r="G802" i="10"/>
  <c r="F802" i="10"/>
  <c r="E802" i="10"/>
  <c r="D802" i="10"/>
  <c r="C802" i="10"/>
  <c r="B802" i="10"/>
  <c r="Q801" i="10"/>
  <c r="P801" i="10"/>
  <c r="N801" i="10"/>
  <c r="O801" i="10" s="1"/>
  <c r="M801" i="10"/>
  <c r="L801" i="10"/>
  <c r="K801" i="10"/>
  <c r="J801" i="10"/>
  <c r="I801" i="10"/>
  <c r="H801" i="10"/>
  <c r="G801" i="10"/>
  <c r="F801" i="10"/>
  <c r="E801" i="10"/>
  <c r="D801" i="10"/>
  <c r="C801" i="10"/>
  <c r="B801" i="10"/>
  <c r="Q800" i="10"/>
  <c r="P800" i="10"/>
  <c r="N800" i="10"/>
  <c r="O800" i="10" s="1"/>
  <c r="M800" i="10"/>
  <c r="L800" i="10"/>
  <c r="K800" i="10"/>
  <c r="J800" i="10"/>
  <c r="I800" i="10"/>
  <c r="H800" i="10"/>
  <c r="G800" i="10"/>
  <c r="F800" i="10"/>
  <c r="E800" i="10"/>
  <c r="D800" i="10"/>
  <c r="C800" i="10"/>
  <c r="B800" i="10"/>
  <c r="Q799" i="10"/>
  <c r="P799" i="10"/>
  <c r="N799" i="10"/>
  <c r="O799" i="10" s="1"/>
  <c r="M799" i="10"/>
  <c r="L799" i="10"/>
  <c r="K799" i="10"/>
  <c r="J799" i="10"/>
  <c r="I799" i="10"/>
  <c r="H799" i="10"/>
  <c r="G799" i="10"/>
  <c r="F799" i="10"/>
  <c r="E799" i="10"/>
  <c r="D799" i="10"/>
  <c r="C799" i="10"/>
  <c r="B799" i="10"/>
  <c r="Q798" i="10"/>
  <c r="P798" i="10"/>
  <c r="N798" i="10"/>
  <c r="O798" i="10" s="1"/>
  <c r="M798" i="10"/>
  <c r="L798" i="10"/>
  <c r="K798" i="10"/>
  <c r="J798" i="10"/>
  <c r="I798" i="10"/>
  <c r="H798" i="10"/>
  <c r="G798" i="10"/>
  <c r="F798" i="10"/>
  <c r="E798" i="10"/>
  <c r="D798" i="10"/>
  <c r="C798" i="10"/>
  <c r="B798" i="10"/>
  <c r="Q797" i="10"/>
  <c r="P797" i="10"/>
  <c r="N797" i="10"/>
  <c r="O797" i="10" s="1"/>
  <c r="M797" i="10"/>
  <c r="L797" i="10"/>
  <c r="K797" i="10"/>
  <c r="J797" i="10"/>
  <c r="I797" i="10"/>
  <c r="H797" i="10"/>
  <c r="G797" i="10"/>
  <c r="F797" i="10"/>
  <c r="E797" i="10"/>
  <c r="D797" i="10"/>
  <c r="C797" i="10"/>
  <c r="B797" i="10"/>
  <c r="Q796" i="10"/>
  <c r="P796" i="10"/>
  <c r="N796" i="10"/>
  <c r="O796" i="10" s="1"/>
  <c r="M796" i="10"/>
  <c r="L796" i="10"/>
  <c r="K796" i="10"/>
  <c r="J796" i="10"/>
  <c r="I796" i="10"/>
  <c r="H796" i="10"/>
  <c r="G796" i="10"/>
  <c r="F796" i="10"/>
  <c r="E796" i="10"/>
  <c r="D796" i="10"/>
  <c r="C796" i="10"/>
  <c r="B796" i="10"/>
  <c r="Q795" i="10"/>
  <c r="P795" i="10"/>
  <c r="N795" i="10"/>
  <c r="O795" i="10" s="1"/>
  <c r="M795" i="10"/>
  <c r="L795" i="10"/>
  <c r="K795" i="10"/>
  <c r="J795" i="10"/>
  <c r="I795" i="10"/>
  <c r="H795" i="10"/>
  <c r="G795" i="10"/>
  <c r="F795" i="10"/>
  <c r="E795" i="10"/>
  <c r="D795" i="10"/>
  <c r="C795" i="10"/>
  <c r="B795" i="10"/>
  <c r="Q794" i="10"/>
  <c r="P794" i="10"/>
  <c r="N794" i="10"/>
  <c r="O794" i="10" s="1"/>
  <c r="M794" i="10"/>
  <c r="L794" i="10"/>
  <c r="K794" i="10"/>
  <c r="J794" i="10"/>
  <c r="I794" i="10"/>
  <c r="H794" i="10"/>
  <c r="G794" i="10"/>
  <c r="F794" i="10"/>
  <c r="E794" i="10"/>
  <c r="D794" i="10"/>
  <c r="C794" i="10"/>
  <c r="B794" i="10"/>
  <c r="Q793" i="10"/>
  <c r="P793" i="10"/>
  <c r="N793" i="10"/>
  <c r="O793" i="10" s="1"/>
  <c r="M793" i="10"/>
  <c r="L793" i="10"/>
  <c r="K793" i="10"/>
  <c r="J793" i="10"/>
  <c r="I793" i="10"/>
  <c r="H793" i="10"/>
  <c r="G793" i="10"/>
  <c r="F793" i="10"/>
  <c r="E793" i="10"/>
  <c r="D793" i="10"/>
  <c r="C793" i="10"/>
  <c r="B793" i="10"/>
  <c r="Q792" i="10"/>
  <c r="P792" i="10"/>
  <c r="N792" i="10"/>
  <c r="O792" i="10" s="1"/>
  <c r="M792" i="10"/>
  <c r="L792" i="10"/>
  <c r="K792" i="10"/>
  <c r="J792" i="10"/>
  <c r="I792" i="10"/>
  <c r="H792" i="10"/>
  <c r="G792" i="10"/>
  <c r="F792" i="10"/>
  <c r="E792" i="10"/>
  <c r="D792" i="10"/>
  <c r="C792" i="10"/>
  <c r="B792" i="10"/>
  <c r="Q791" i="10"/>
  <c r="P791" i="10"/>
  <c r="N791" i="10"/>
  <c r="O791" i="10" s="1"/>
  <c r="M791" i="10"/>
  <c r="L791" i="10"/>
  <c r="K791" i="10"/>
  <c r="J791" i="10"/>
  <c r="I791" i="10"/>
  <c r="H791" i="10"/>
  <c r="G791" i="10"/>
  <c r="F791" i="10"/>
  <c r="E791" i="10"/>
  <c r="D791" i="10"/>
  <c r="C791" i="10"/>
  <c r="B791" i="10"/>
  <c r="Q790" i="10"/>
  <c r="P790" i="10"/>
  <c r="N790" i="10"/>
  <c r="O790" i="10" s="1"/>
  <c r="M790" i="10"/>
  <c r="L790" i="10"/>
  <c r="K790" i="10"/>
  <c r="J790" i="10"/>
  <c r="I790" i="10"/>
  <c r="H790" i="10"/>
  <c r="G790" i="10"/>
  <c r="F790" i="10"/>
  <c r="E790" i="10"/>
  <c r="D790" i="10"/>
  <c r="C790" i="10"/>
  <c r="B790" i="10"/>
  <c r="Q789" i="10"/>
  <c r="P789" i="10"/>
  <c r="N789" i="10"/>
  <c r="O789" i="10" s="1"/>
  <c r="M789" i="10"/>
  <c r="L789" i="10"/>
  <c r="K789" i="10"/>
  <c r="J789" i="10"/>
  <c r="I789" i="10"/>
  <c r="H789" i="10"/>
  <c r="G789" i="10"/>
  <c r="F789" i="10"/>
  <c r="E789" i="10"/>
  <c r="D789" i="10"/>
  <c r="C789" i="10"/>
  <c r="B789" i="10"/>
  <c r="Q788" i="10"/>
  <c r="P788" i="10"/>
  <c r="N788" i="10"/>
  <c r="O788" i="10" s="1"/>
  <c r="M788" i="10"/>
  <c r="L788" i="10"/>
  <c r="K788" i="10"/>
  <c r="J788" i="10"/>
  <c r="I788" i="10"/>
  <c r="H788" i="10"/>
  <c r="G788" i="10"/>
  <c r="F788" i="10"/>
  <c r="E788" i="10"/>
  <c r="D788" i="10"/>
  <c r="C788" i="10"/>
  <c r="B788" i="10"/>
  <c r="Q787" i="10"/>
  <c r="P787" i="10"/>
  <c r="N787" i="10"/>
  <c r="O787" i="10" s="1"/>
  <c r="M787" i="10"/>
  <c r="L787" i="10"/>
  <c r="K787" i="10"/>
  <c r="J787" i="10"/>
  <c r="I787" i="10"/>
  <c r="H787" i="10"/>
  <c r="G787" i="10"/>
  <c r="F787" i="10"/>
  <c r="E787" i="10"/>
  <c r="D787" i="10"/>
  <c r="C787" i="10"/>
  <c r="B787" i="10"/>
  <c r="Q786" i="10"/>
  <c r="P786" i="10"/>
  <c r="N786" i="10"/>
  <c r="O786" i="10" s="1"/>
  <c r="M786" i="10"/>
  <c r="L786" i="10"/>
  <c r="K786" i="10"/>
  <c r="J786" i="10"/>
  <c r="I786" i="10"/>
  <c r="H786" i="10"/>
  <c r="G786" i="10"/>
  <c r="F786" i="10"/>
  <c r="E786" i="10"/>
  <c r="D786" i="10"/>
  <c r="C786" i="10"/>
  <c r="B786" i="10"/>
  <c r="Q785" i="10"/>
  <c r="P785" i="10"/>
  <c r="N785" i="10"/>
  <c r="O785" i="10" s="1"/>
  <c r="M785" i="10"/>
  <c r="L785" i="10"/>
  <c r="K785" i="10"/>
  <c r="J785" i="10"/>
  <c r="I785" i="10"/>
  <c r="H785" i="10"/>
  <c r="G785" i="10"/>
  <c r="F785" i="10"/>
  <c r="E785" i="10"/>
  <c r="D785" i="10"/>
  <c r="C785" i="10"/>
  <c r="B785" i="10"/>
  <c r="Q784" i="10"/>
  <c r="P784" i="10"/>
  <c r="N784" i="10"/>
  <c r="O784" i="10" s="1"/>
  <c r="M784" i="10"/>
  <c r="L784" i="10"/>
  <c r="K784" i="10"/>
  <c r="J784" i="10"/>
  <c r="I784" i="10"/>
  <c r="H784" i="10"/>
  <c r="G784" i="10"/>
  <c r="F784" i="10"/>
  <c r="E784" i="10"/>
  <c r="D784" i="10"/>
  <c r="C784" i="10"/>
  <c r="B784" i="10"/>
  <c r="Q783" i="10"/>
  <c r="P783" i="10"/>
  <c r="N783" i="10"/>
  <c r="O783" i="10" s="1"/>
  <c r="M783" i="10"/>
  <c r="L783" i="10"/>
  <c r="K783" i="10"/>
  <c r="J783" i="10"/>
  <c r="I783" i="10"/>
  <c r="H783" i="10"/>
  <c r="G783" i="10"/>
  <c r="F783" i="10"/>
  <c r="E783" i="10"/>
  <c r="D783" i="10"/>
  <c r="C783" i="10"/>
  <c r="B783" i="10"/>
  <c r="Q782" i="10"/>
  <c r="P782" i="10"/>
  <c r="N782" i="10"/>
  <c r="O782" i="10" s="1"/>
  <c r="M782" i="10"/>
  <c r="L782" i="10"/>
  <c r="K782" i="10"/>
  <c r="J782" i="10"/>
  <c r="I782" i="10"/>
  <c r="H782" i="10"/>
  <c r="G782" i="10"/>
  <c r="F782" i="10"/>
  <c r="E782" i="10"/>
  <c r="D782" i="10"/>
  <c r="C782" i="10"/>
  <c r="B782" i="10"/>
  <c r="Q781" i="10"/>
  <c r="P781" i="10"/>
  <c r="N781" i="10"/>
  <c r="O781" i="10" s="1"/>
  <c r="M781" i="10"/>
  <c r="L781" i="10"/>
  <c r="K781" i="10"/>
  <c r="J781" i="10"/>
  <c r="I781" i="10"/>
  <c r="H781" i="10"/>
  <c r="G781" i="10"/>
  <c r="F781" i="10"/>
  <c r="E781" i="10"/>
  <c r="D781" i="10"/>
  <c r="C781" i="10"/>
  <c r="B781" i="10"/>
  <c r="Q780" i="10"/>
  <c r="P780" i="10"/>
  <c r="N780" i="10"/>
  <c r="O780" i="10" s="1"/>
  <c r="M780" i="10"/>
  <c r="L780" i="10"/>
  <c r="K780" i="10"/>
  <c r="J780" i="10"/>
  <c r="I780" i="10"/>
  <c r="H780" i="10"/>
  <c r="G780" i="10"/>
  <c r="F780" i="10"/>
  <c r="E780" i="10"/>
  <c r="D780" i="10"/>
  <c r="C780" i="10"/>
  <c r="B780" i="10"/>
  <c r="Q779" i="10"/>
  <c r="P779" i="10"/>
  <c r="N779" i="10"/>
  <c r="O779" i="10" s="1"/>
  <c r="M779" i="10"/>
  <c r="L779" i="10"/>
  <c r="K779" i="10"/>
  <c r="J779" i="10"/>
  <c r="I779" i="10"/>
  <c r="H779" i="10"/>
  <c r="G779" i="10"/>
  <c r="F779" i="10"/>
  <c r="E779" i="10"/>
  <c r="D779" i="10"/>
  <c r="C779" i="10"/>
  <c r="B779" i="10"/>
  <c r="Q778" i="10"/>
  <c r="P778" i="10"/>
  <c r="N778" i="10"/>
  <c r="O778" i="10" s="1"/>
  <c r="M778" i="10"/>
  <c r="L778" i="10"/>
  <c r="K778" i="10"/>
  <c r="J778" i="10"/>
  <c r="I778" i="10"/>
  <c r="H778" i="10"/>
  <c r="G778" i="10"/>
  <c r="F778" i="10"/>
  <c r="E778" i="10"/>
  <c r="D778" i="10"/>
  <c r="C778" i="10"/>
  <c r="B778" i="10"/>
  <c r="Q777" i="10"/>
  <c r="P777" i="10"/>
  <c r="N777" i="10"/>
  <c r="O777" i="10" s="1"/>
  <c r="M777" i="10"/>
  <c r="L777" i="10"/>
  <c r="K777" i="10"/>
  <c r="J777" i="10"/>
  <c r="I777" i="10"/>
  <c r="H777" i="10"/>
  <c r="G777" i="10"/>
  <c r="F777" i="10"/>
  <c r="E777" i="10"/>
  <c r="D777" i="10"/>
  <c r="C777" i="10"/>
  <c r="B777" i="10"/>
  <c r="Q776" i="10"/>
  <c r="P776" i="10"/>
  <c r="N776" i="10"/>
  <c r="O776" i="10" s="1"/>
  <c r="M776" i="10"/>
  <c r="L776" i="10"/>
  <c r="K776" i="10"/>
  <c r="J776" i="10"/>
  <c r="I776" i="10"/>
  <c r="H776" i="10"/>
  <c r="G776" i="10"/>
  <c r="F776" i="10"/>
  <c r="E776" i="10"/>
  <c r="D776" i="10"/>
  <c r="C776" i="10"/>
  <c r="B776" i="10"/>
  <c r="Q775" i="10"/>
  <c r="P775" i="10"/>
  <c r="N775" i="10"/>
  <c r="O775" i="10" s="1"/>
  <c r="M775" i="10"/>
  <c r="L775" i="10"/>
  <c r="K775" i="10"/>
  <c r="J775" i="10"/>
  <c r="I775" i="10"/>
  <c r="H775" i="10"/>
  <c r="G775" i="10"/>
  <c r="F775" i="10"/>
  <c r="E775" i="10"/>
  <c r="D775" i="10"/>
  <c r="C775" i="10"/>
  <c r="B775" i="10"/>
  <c r="Q774" i="10"/>
  <c r="P774" i="10"/>
  <c r="N774" i="10"/>
  <c r="O774" i="10" s="1"/>
  <c r="M774" i="10"/>
  <c r="L774" i="10"/>
  <c r="K774" i="10"/>
  <c r="J774" i="10"/>
  <c r="I774" i="10"/>
  <c r="H774" i="10"/>
  <c r="G774" i="10"/>
  <c r="F774" i="10"/>
  <c r="E774" i="10"/>
  <c r="D774" i="10"/>
  <c r="C774" i="10"/>
  <c r="B774" i="10"/>
  <c r="Q773" i="10"/>
  <c r="P773" i="10"/>
  <c r="N773" i="10"/>
  <c r="O773" i="10" s="1"/>
  <c r="M773" i="10"/>
  <c r="L773" i="10"/>
  <c r="K773" i="10"/>
  <c r="J773" i="10"/>
  <c r="I773" i="10"/>
  <c r="H773" i="10"/>
  <c r="G773" i="10"/>
  <c r="F773" i="10"/>
  <c r="E773" i="10"/>
  <c r="D773" i="10"/>
  <c r="C773" i="10"/>
  <c r="B773" i="10"/>
  <c r="Q772" i="10"/>
  <c r="P772" i="10"/>
  <c r="N772" i="10"/>
  <c r="O772" i="10" s="1"/>
  <c r="M772" i="10"/>
  <c r="L772" i="10"/>
  <c r="K772" i="10"/>
  <c r="J772" i="10"/>
  <c r="I772" i="10"/>
  <c r="H772" i="10"/>
  <c r="G772" i="10"/>
  <c r="F772" i="10"/>
  <c r="E772" i="10"/>
  <c r="D772" i="10"/>
  <c r="C772" i="10"/>
  <c r="B772" i="10"/>
  <c r="Q771" i="10"/>
  <c r="P771" i="10"/>
  <c r="N771" i="10"/>
  <c r="O771" i="10" s="1"/>
  <c r="M771" i="10"/>
  <c r="L771" i="10"/>
  <c r="K771" i="10"/>
  <c r="J771" i="10"/>
  <c r="I771" i="10"/>
  <c r="H771" i="10"/>
  <c r="G771" i="10"/>
  <c r="F771" i="10"/>
  <c r="E771" i="10"/>
  <c r="D771" i="10"/>
  <c r="C771" i="10"/>
  <c r="B771" i="10"/>
  <c r="Q770" i="10"/>
  <c r="P770" i="10"/>
  <c r="N770" i="10"/>
  <c r="O770" i="10" s="1"/>
  <c r="M770" i="10"/>
  <c r="L770" i="10"/>
  <c r="K770" i="10"/>
  <c r="J770" i="10"/>
  <c r="I770" i="10"/>
  <c r="H770" i="10"/>
  <c r="G770" i="10"/>
  <c r="F770" i="10"/>
  <c r="E770" i="10"/>
  <c r="D770" i="10"/>
  <c r="C770" i="10"/>
  <c r="B770" i="10"/>
  <c r="Q769" i="10"/>
  <c r="P769" i="10"/>
  <c r="N769" i="10"/>
  <c r="O769" i="10" s="1"/>
  <c r="M769" i="10"/>
  <c r="L769" i="10"/>
  <c r="K769" i="10"/>
  <c r="J769" i="10"/>
  <c r="I769" i="10"/>
  <c r="H769" i="10"/>
  <c r="G769" i="10"/>
  <c r="F769" i="10"/>
  <c r="E769" i="10"/>
  <c r="D769" i="10"/>
  <c r="C769" i="10"/>
  <c r="B769" i="10"/>
  <c r="Q768" i="10"/>
  <c r="P768" i="10"/>
  <c r="N768" i="10"/>
  <c r="O768" i="10" s="1"/>
  <c r="M768" i="10"/>
  <c r="L768" i="10"/>
  <c r="K768" i="10"/>
  <c r="J768" i="10"/>
  <c r="I768" i="10"/>
  <c r="H768" i="10"/>
  <c r="G768" i="10"/>
  <c r="F768" i="10"/>
  <c r="E768" i="10"/>
  <c r="D768" i="10"/>
  <c r="C768" i="10"/>
  <c r="B768" i="10"/>
  <c r="Q767" i="10"/>
  <c r="P767" i="10"/>
  <c r="N767" i="10"/>
  <c r="O767" i="10" s="1"/>
  <c r="M767" i="10"/>
  <c r="L767" i="10"/>
  <c r="K767" i="10"/>
  <c r="J767" i="10"/>
  <c r="I767" i="10"/>
  <c r="H767" i="10"/>
  <c r="G767" i="10"/>
  <c r="F767" i="10"/>
  <c r="E767" i="10"/>
  <c r="D767" i="10"/>
  <c r="C767" i="10"/>
  <c r="B767" i="10"/>
  <c r="Q766" i="10"/>
  <c r="P766" i="10"/>
  <c r="N766" i="10"/>
  <c r="O766" i="10" s="1"/>
  <c r="M766" i="10"/>
  <c r="L766" i="10"/>
  <c r="K766" i="10"/>
  <c r="J766" i="10"/>
  <c r="I766" i="10"/>
  <c r="H766" i="10"/>
  <c r="G766" i="10"/>
  <c r="F766" i="10"/>
  <c r="E766" i="10"/>
  <c r="D766" i="10"/>
  <c r="C766" i="10"/>
  <c r="B766" i="10"/>
  <c r="Q765" i="10"/>
  <c r="P765" i="10"/>
  <c r="N765" i="10"/>
  <c r="O765" i="10" s="1"/>
  <c r="M765" i="10"/>
  <c r="L765" i="10"/>
  <c r="K765" i="10"/>
  <c r="J765" i="10"/>
  <c r="I765" i="10"/>
  <c r="H765" i="10"/>
  <c r="G765" i="10"/>
  <c r="F765" i="10"/>
  <c r="E765" i="10"/>
  <c r="D765" i="10"/>
  <c r="C765" i="10"/>
  <c r="B765" i="10"/>
  <c r="Q764" i="10"/>
  <c r="P764" i="10"/>
  <c r="N764" i="10"/>
  <c r="O764" i="10" s="1"/>
  <c r="M764" i="10"/>
  <c r="L764" i="10"/>
  <c r="K764" i="10"/>
  <c r="J764" i="10"/>
  <c r="I764" i="10"/>
  <c r="H764" i="10"/>
  <c r="G764" i="10"/>
  <c r="F764" i="10"/>
  <c r="E764" i="10"/>
  <c r="D764" i="10"/>
  <c r="C764" i="10"/>
  <c r="B764" i="10"/>
  <c r="Q763" i="10"/>
  <c r="P763" i="10"/>
  <c r="N763" i="10"/>
  <c r="O763" i="10" s="1"/>
  <c r="M763" i="10"/>
  <c r="L763" i="10"/>
  <c r="K763" i="10"/>
  <c r="J763" i="10"/>
  <c r="I763" i="10"/>
  <c r="H763" i="10"/>
  <c r="G763" i="10"/>
  <c r="F763" i="10"/>
  <c r="E763" i="10"/>
  <c r="D763" i="10"/>
  <c r="C763" i="10"/>
  <c r="B763" i="10"/>
  <c r="Q762" i="10"/>
  <c r="P762" i="10"/>
  <c r="N762" i="10"/>
  <c r="O762" i="10" s="1"/>
  <c r="M762" i="10"/>
  <c r="L762" i="10"/>
  <c r="K762" i="10"/>
  <c r="J762" i="10"/>
  <c r="I762" i="10"/>
  <c r="H762" i="10"/>
  <c r="G762" i="10"/>
  <c r="F762" i="10"/>
  <c r="E762" i="10"/>
  <c r="D762" i="10"/>
  <c r="C762" i="10"/>
  <c r="B762" i="10"/>
  <c r="Q761" i="10"/>
  <c r="P761" i="10"/>
  <c r="N761" i="10"/>
  <c r="O761" i="10" s="1"/>
  <c r="M761" i="10"/>
  <c r="L761" i="10"/>
  <c r="K761" i="10"/>
  <c r="J761" i="10"/>
  <c r="I761" i="10"/>
  <c r="H761" i="10"/>
  <c r="G761" i="10"/>
  <c r="F761" i="10"/>
  <c r="E761" i="10"/>
  <c r="D761" i="10"/>
  <c r="C761" i="10"/>
  <c r="B761" i="10"/>
  <c r="Q760" i="10"/>
  <c r="P760" i="10"/>
  <c r="N760" i="10"/>
  <c r="O760" i="10" s="1"/>
  <c r="M760" i="10"/>
  <c r="L760" i="10"/>
  <c r="K760" i="10"/>
  <c r="J760" i="10"/>
  <c r="I760" i="10"/>
  <c r="H760" i="10"/>
  <c r="G760" i="10"/>
  <c r="F760" i="10"/>
  <c r="E760" i="10"/>
  <c r="D760" i="10"/>
  <c r="C760" i="10"/>
  <c r="B760" i="10"/>
  <c r="Q759" i="10"/>
  <c r="P759" i="10"/>
  <c r="N759" i="10"/>
  <c r="O759" i="10" s="1"/>
  <c r="M759" i="10"/>
  <c r="L759" i="10"/>
  <c r="K759" i="10"/>
  <c r="J759" i="10"/>
  <c r="I759" i="10"/>
  <c r="H759" i="10"/>
  <c r="G759" i="10"/>
  <c r="F759" i="10"/>
  <c r="E759" i="10"/>
  <c r="D759" i="10"/>
  <c r="C759" i="10"/>
  <c r="B759" i="10"/>
  <c r="Q758" i="10"/>
  <c r="P758" i="10"/>
  <c r="N758" i="10"/>
  <c r="O758" i="10" s="1"/>
  <c r="M758" i="10"/>
  <c r="L758" i="10"/>
  <c r="K758" i="10"/>
  <c r="J758" i="10"/>
  <c r="I758" i="10"/>
  <c r="H758" i="10"/>
  <c r="G758" i="10"/>
  <c r="F758" i="10"/>
  <c r="E758" i="10"/>
  <c r="D758" i="10"/>
  <c r="C758" i="10"/>
  <c r="B758" i="10"/>
  <c r="Q757" i="10"/>
  <c r="P757" i="10"/>
  <c r="N757" i="10"/>
  <c r="O757" i="10" s="1"/>
  <c r="M757" i="10"/>
  <c r="L757" i="10"/>
  <c r="K757" i="10"/>
  <c r="J757" i="10"/>
  <c r="I757" i="10"/>
  <c r="H757" i="10"/>
  <c r="G757" i="10"/>
  <c r="F757" i="10"/>
  <c r="E757" i="10"/>
  <c r="D757" i="10"/>
  <c r="C757" i="10"/>
  <c r="B757" i="10"/>
  <c r="Q756" i="10"/>
  <c r="P756" i="10"/>
  <c r="N756" i="10"/>
  <c r="O756" i="10" s="1"/>
  <c r="M756" i="10"/>
  <c r="L756" i="10"/>
  <c r="K756" i="10"/>
  <c r="J756" i="10"/>
  <c r="I756" i="10"/>
  <c r="H756" i="10"/>
  <c r="G756" i="10"/>
  <c r="F756" i="10"/>
  <c r="E756" i="10"/>
  <c r="D756" i="10"/>
  <c r="C756" i="10"/>
  <c r="B756" i="10"/>
  <c r="Q755" i="10"/>
  <c r="P755" i="10"/>
  <c r="N755" i="10"/>
  <c r="O755" i="10" s="1"/>
  <c r="M755" i="10"/>
  <c r="L755" i="10"/>
  <c r="K755" i="10"/>
  <c r="J755" i="10"/>
  <c r="I755" i="10"/>
  <c r="H755" i="10"/>
  <c r="G755" i="10"/>
  <c r="F755" i="10"/>
  <c r="E755" i="10"/>
  <c r="D755" i="10"/>
  <c r="C755" i="10"/>
  <c r="B755" i="10"/>
  <c r="Q754" i="10"/>
  <c r="P754" i="10"/>
  <c r="N754" i="10"/>
  <c r="O754" i="10" s="1"/>
  <c r="M754" i="10"/>
  <c r="L754" i="10"/>
  <c r="K754" i="10"/>
  <c r="J754" i="10"/>
  <c r="I754" i="10"/>
  <c r="H754" i="10"/>
  <c r="G754" i="10"/>
  <c r="F754" i="10"/>
  <c r="E754" i="10"/>
  <c r="D754" i="10"/>
  <c r="C754" i="10"/>
  <c r="B754" i="10"/>
  <c r="Q753" i="10"/>
  <c r="P753" i="10"/>
  <c r="N753" i="10"/>
  <c r="O753" i="10" s="1"/>
  <c r="M753" i="10"/>
  <c r="L753" i="10"/>
  <c r="K753" i="10"/>
  <c r="J753" i="10"/>
  <c r="I753" i="10"/>
  <c r="H753" i="10"/>
  <c r="G753" i="10"/>
  <c r="F753" i="10"/>
  <c r="E753" i="10"/>
  <c r="D753" i="10"/>
  <c r="C753" i="10"/>
  <c r="B753" i="10"/>
  <c r="Q752" i="10"/>
  <c r="P752" i="10"/>
  <c r="N752" i="10"/>
  <c r="O752" i="10" s="1"/>
  <c r="M752" i="10"/>
  <c r="L752" i="10"/>
  <c r="K752" i="10"/>
  <c r="J752" i="10"/>
  <c r="I752" i="10"/>
  <c r="H752" i="10"/>
  <c r="G752" i="10"/>
  <c r="F752" i="10"/>
  <c r="E752" i="10"/>
  <c r="D752" i="10"/>
  <c r="C752" i="10"/>
  <c r="B752" i="10"/>
  <c r="Q751" i="10"/>
  <c r="P751" i="10"/>
  <c r="N751" i="10"/>
  <c r="O751" i="10" s="1"/>
  <c r="M751" i="10"/>
  <c r="L751" i="10"/>
  <c r="K751" i="10"/>
  <c r="J751" i="10"/>
  <c r="I751" i="10"/>
  <c r="H751" i="10"/>
  <c r="G751" i="10"/>
  <c r="F751" i="10"/>
  <c r="E751" i="10"/>
  <c r="D751" i="10"/>
  <c r="C751" i="10"/>
  <c r="B751" i="10"/>
  <c r="Q750" i="10"/>
  <c r="P750" i="10"/>
  <c r="N750" i="10"/>
  <c r="O750" i="10" s="1"/>
  <c r="M750" i="10"/>
  <c r="L750" i="10"/>
  <c r="K750" i="10"/>
  <c r="J750" i="10"/>
  <c r="I750" i="10"/>
  <c r="H750" i="10"/>
  <c r="G750" i="10"/>
  <c r="F750" i="10"/>
  <c r="E750" i="10"/>
  <c r="D750" i="10"/>
  <c r="C750" i="10"/>
  <c r="B750" i="10"/>
  <c r="Q749" i="10"/>
  <c r="P749" i="10"/>
  <c r="N749" i="10"/>
  <c r="O749" i="10" s="1"/>
  <c r="M749" i="10"/>
  <c r="L749" i="10"/>
  <c r="K749" i="10"/>
  <c r="J749" i="10"/>
  <c r="I749" i="10"/>
  <c r="H749" i="10"/>
  <c r="G749" i="10"/>
  <c r="F749" i="10"/>
  <c r="E749" i="10"/>
  <c r="D749" i="10"/>
  <c r="C749" i="10"/>
  <c r="B749" i="10"/>
  <c r="Q748" i="10"/>
  <c r="P748" i="10"/>
  <c r="N748" i="10"/>
  <c r="O748" i="10" s="1"/>
  <c r="M748" i="10"/>
  <c r="L748" i="10"/>
  <c r="K748" i="10"/>
  <c r="J748" i="10"/>
  <c r="I748" i="10"/>
  <c r="H748" i="10"/>
  <c r="G748" i="10"/>
  <c r="F748" i="10"/>
  <c r="E748" i="10"/>
  <c r="D748" i="10"/>
  <c r="C748" i="10"/>
  <c r="B748" i="10"/>
  <c r="Q747" i="10"/>
  <c r="P747" i="10"/>
  <c r="N747" i="10"/>
  <c r="O747" i="10" s="1"/>
  <c r="M747" i="10"/>
  <c r="L747" i="10"/>
  <c r="K747" i="10"/>
  <c r="J747" i="10"/>
  <c r="I747" i="10"/>
  <c r="H747" i="10"/>
  <c r="G747" i="10"/>
  <c r="F747" i="10"/>
  <c r="E747" i="10"/>
  <c r="D747" i="10"/>
  <c r="C747" i="10"/>
  <c r="B747" i="10"/>
  <c r="Q746" i="10"/>
  <c r="P746" i="10"/>
  <c r="N746" i="10"/>
  <c r="O746" i="10" s="1"/>
  <c r="M746" i="10"/>
  <c r="L746" i="10"/>
  <c r="K746" i="10"/>
  <c r="J746" i="10"/>
  <c r="I746" i="10"/>
  <c r="H746" i="10"/>
  <c r="G746" i="10"/>
  <c r="F746" i="10"/>
  <c r="E746" i="10"/>
  <c r="D746" i="10"/>
  <c r="C746" i="10"/>
  <c r="B746" i="10"/>
  <c r="Q745" i="10"/>
  <c r="P745" i="10"/>
  <c r="N745" i="10"/>
  <c r="O745" i="10" s="1"/>
  <c r="M745" i="10"/>
  <c r="L745" i="10"/>
  <c r="K745" i="10"/>
  <c r="J745" i="10"/>
  <c r="I745" i="10"/>
  <c r="H745" i="10"/>
  <c r="G745" i="10"/>
  <c r="F745" i="10"/>
  <c r="E745" i="10"/>
  <c r="D745" i="10"/>
  <c r="C745" i="10"/>
  <c r="B745" i="10"/>
  <c r="Q744" i="10"/>
  <c r="P744" i="10"/>
  <c r="N744" i="10"/>
  <c r="O744" i="10" s="1"/>
  <c r="M744" i="10"/>
  <c r="L744" i="10"/>
  <c r="K744" i="10"/>
  <c r="J744" i="10"/>
  <c r="I744" i="10"/>
  <c r="H744" i="10"/>
  <c r="G744" i="10"/>
  <c r="F744" i="10"/>
  <c r="E744" i="10"/>
  <c r="D744" i="10"/>
  <c r="C744" i="10"/>
  <c r="B744" i="10"/>
  <c r="Q743" i="10"/>
  <c r="P743" i="10"/>
  <c r="N743" i="10"/>
  <c r="O743" i="10" s="1"/>
  <c r="M743" i="10"/>
  <c r="L743" i="10"/>
  <c r="K743" i="10"/>
  <c r="J743" i="10"/>
  <c r="I743" i="10"/>
  <c r="H743" i="10"/>
  <c r="G743" i="10"/>
  <c r="F743" i="10"/>
  <c r="E743" i="10"/>
  <c r="D743" i="10"/>
  <c r="C743" i="10"/>
  <c r="B743" i="10"/>
  <c r="Q742" i="10"/>
  <c r="P742" i="10"/>
  <c r="N742" i="10"/>
  <c r="O742" i="10" s="1"/>
  <c r="M742" i="10"/>
  <c r="L742" i="10"/>
  <c r="K742" i="10"/>
  <c r="J742" i="10"/>
  <c r="I742" i="10"/>
  <c r="H742" i="10"/>
  <c r="G742" i="10"/>
  <c r="F742" i="10"/>
  <c r="E742" i="10"/>
  <c r="D742" i="10"/>
  <c r="C742" i="10"/>
  <c r="B742" i="10"/>
  <c r="Q741" i="10"/>
  <c r="P741" i="10"/>
  <c r="N741" i="10"/>
  <c r="O741" i="10" s="1"/>
  <c r="M741" i="10"/>
  <c r="L741" i="10"/>
  <c r="K741" i="10"/>
  <c r="J741" i="10"/>
  <c r="I741" i="10"/>
  <c r="H741" i="10"/>
  <c r="G741" i="10"/>
  <c r="F741" i="10"/>
  <c r="E741" i="10"/>
  <c r="D741" i="10"/>
  <c r="C741" i="10"/>
  <c r="B741" i="10"/>
  <c r="Q740" i="10"/>
  <c r="P740" i="10"/>
  <c r="N740" i="10"/>
  <c r="O740" i="10" s="1"/>
  <c r="M740" i="10"/>
  <c r="L740" i="10"/>
  <c r="K740" i="10"/>
  <c r="J740" i="10"/>
  <c r="I740" i="10"/>
  <c r="H740" i="10"/>
  <c r="G740" i="10"/>
  <c r="F740" i="10"/>
  <c r="E740" i="10"/>
  <c r="D740" i="10"/>
  <c r="C740" i="10"/>
  <c r="B740" i="10"/>
  <c r="Q739" i="10"/>
  <c r="P739" i="10"/>
  <c r="N739" i="10"/>
  <c r="O739" i="10" s="1"/>
  <c r="M739" i="10"/>
  <c r="L739" i="10"/>
  <c r="K739" i="10"/>
  <c r="J739" i="10"/>
  <c r="I739" i="10"/>
  <c r="H739" i="10"/>
  <c r="G739" i="10"/>
  <c r="F739" i="10"/>
  <c r="E739" i="10"/>
  <c r="D739" i="10"/>
  <c r="C739" i="10"/>
  <c r="B739" i="10"/>
  <c r="Q738" i="10"/>
  <c r="P738" i="10"/>
  <c r="N738" i="10"/>
  <c r="O738" i="10" s="1"/>
  <c r="M738" i="10"/>
  <c r="L738" i="10"/>
  <c r="K738" i="10"/>
  <c r="J738" i="10"/>
  <c r="I738" i="10"/>
  <c r="H738" i="10"/>
  <c r="G738" i="10"/>
  <c r="F738" i="10"/>
  <c r="E738" i="10"/>
  <c r="D738" i="10"/>
  <c r="C738" i="10"/>
  <c r="B738" i="10"/>
  <c r="Q737" i="10"/>
  <c r="P737" i="10"/>
  <c r="N737" i="10"/>
  <c r="O737" i="10" s="1"/>
  <c r="M737" i="10"/>
  <c r="L737" i="10"/>
  <c r="K737" i="10"/>
  <c r="J737" i="10"/>
  <c r="I737" i="10"/>
  <c r="H737" i="10"/>
  <c r="G737" i="10"/>
  <c r="F737" i="10"/>
  <c r="E737" i="10"/>
  <c r="D737" i="10"/>
  <c r="C737" i="10"/>
  <c r="B737" i="10"/>
  <c r="Q736" i="10"/>
  <c r="P736" i="10"/>
  <c r="N736" i="10"/>
  <c r="O736" i="10" s="1"/>
  <c r="M736" i="10"/>
  <c r="L736" i="10"/>
  <c r="K736" i="10"/>
  <c r="J736" i="10"/>
  <c r="I736" i="10"/>
  <c r="H736" i="10"/>
  <c r="G736" i="10"/>
  <c r="F736" i="10"/>
  <c r="E736" i="10"/>
  <c r="D736" i="10"/>
  <c r="C736" i="10"/>
  <c r="B736" i="10"/>
  <c r="Q735" i="10"/>
  <c r="P735" i="10"/>
  <c r="N735" i="10"/>
  <c r="O735" i="10" s="1"/>
  <c r="M735" i="10"/>
  <c r="L735" i="10"/>
  <c r="K735" i="10"/>
  <c r="J735" i="10"/>
  <c r="I735" i="10"/>
  <c r="H735" i="10"/>
  <c r="G735" i="10"/>
  <c r="F735" i="10"/>
  <c r="E735" i="10"/>
  <c r="D735" i="10"/>
  <c r="C735" i="10"/>
  <c r="B735" i="10"/>
  <c r="Q734" i="10"/>
  <c r="P734" i="10"/>
  <c r="N734" i="10"/>
  <c r="O734" i="10" s="1"/>
  <c r="M734" i="10"/>
  <c r="L734" i="10"/>
  <c r="K734" i="10"/>
  <c r="J734" i="10"/>
  <c r="I734" i="10"/>
  <c r="H734" i="10"/>
  <c r="G734" i="10"/>
  <c r="F734" i="10"/>
  <c r="E734" i="10"/>
  <c r="D734" i="10"/>
  <c r="C734" i="10"/>
  <c r="B734" i="10"/>
  <c r="Q733" i="10"/>
  <c r="P733" i="10"/>
  <c r="N733" i="10"/>
  <c r="O733" i="10" s="1"/>
  <c r="M733" i="10"/>
  <c r="L733" i="10"/>
  <c r="K733" i="10"/>
  <c r="J733" i="10"/>
  <c r="I733" i="10"/>
  <c r="H733" i="10"/>
  <c r="G733" i="10"/>
  <c r="F733" i="10"/>
  <c r="E733" i="10"/>
  <c r="D733" i="10"/>
  <c r="C733" i="10"/>
  <c r="B733" i="10"/>
  <c r="Q732" i="10"/>
  <c r="P732" i="10"/>
  <c r="N732" i="10"/>
  <c r="O732" i="10" s="1"/>
  <c r="M732" i="10"/>
  <c r="L732" i="10"/>
  <c r="K732" i="10"/>
  <c r="J732" i="10"/>
  <c r="I732" i="10"/>
  <c r="H732" i="10"/>
  <c r="G732" i="10"/>
  <c r="F732" i="10"/>
  <c r="E732" i="10"/>
  <c r="D732" i="10"/>
  <c r="C732" i="10"/>
  <c r="B732" i="10"/>
  <c r="Q731" i="10"/>
  <c r="P731" i="10"/>
  <c r="N731" i="10"/>
  <c r="O731" i="10" s="1"/>
  <c r="M731" i="10"/>
  <c r="L731" i="10"/>
  <c r="K731" i="10"/>
  <c r="J731" i="10"/>
  <c r="I731" i="10"/>
  <c r="H731" i="10"/>
  <c r="G731" i="10"/>
  <c r="F731" i="10"/>
  <c r="E731" i="10"/>
  <c r="D731" i="10"/>
  <c r="C731" i="10"/>
  <c r="B731" i="10"/>
  <c r="Q730" i="10"/>
  <c r="P730" i="10"/>
  <c r="N730" i="10"/>
  <c r="O730" i="10" s="1"/>
  <c r="M730" i="10"/>
  <c r="L730" i="10"/>
  <c r="K730" i="10"/>
  <c r="J730" i="10"/>
  <c r="I730" i="10"/>
  <c r="H730" i="10"/>
  <c r="G730" i="10"/>
  <c r="F730" i="10"/>
  <c r="E730" i="10"/>
  <c r="D730" i="10"/>
  <c r="C730" i="10"/>
  <c r="B730" i="10"/>
  <c r="Q729" i="10"/>
  <c r="P729" i="10"/>
  <c r="N729" i="10"/>
  <c r="O729" i="10" s="1"/>
  <c r="M729" i="10"/>
  <c r="L729" i="10"/>
  <c r="K729" i="10"/>
  <c r="J729" i="10"/>
  <c r="I729" i="10"/>
  <c r="H729" i="10"/>
  <c r="G729" i="10"/>
  <c r="F729" i="10"/>
  <c r="E729" i="10"/>
  <c r="D729" i="10"/>
  <c r="C729" i="10"/>
  <c r="B729" i="10"/>
  <c r="Q728" i="10"/>
  <c r="P728" i="10"/>
  <c r="N728" i="10"/>
  <c r="O728" i="10" s="1"/>
  <c r="M728" i="10"/>
  <c r="L728" i="10"/>
  <c r="K728" i="10"/>
  <c r="J728" i="10"/>
  <c r="I728" i="10"/>
  <c r="H728" i="10"/>
  <c r="G728" i="10"/>
  <c r="F728" i="10"/>
  <c r="E728" i="10"/>
  <c r="D728" i="10"/>
  <c r="C728" i="10"/>
  <c r="B728" i="10"/>
  <c r="Q727" i="10"/>
  <c r="P727" i="10"/>
  <c r="N727" i="10"/>
  <c r="O727" i="10" s="1"/>
  <c r="M727" i="10"/>
  <c r="L727" i="10"/>
  <c r="K727" i="10"/>
  <c r="J727" i="10"/>
  <c r="I727" i="10"/>
  <c r="H727" i="10"/>
  <c r="G727" i="10"/>
  <c r="F727" i="10"/>
  <c r="E727" i="10"/>
  <c r="D727" i="10"/>
  <c r="C727" i="10"/>
  <c r="B727" i="10"/>
  <c r="Q726" i="10"/>
  <c r="P726" i="10"/>
  <c r="N726" i="10"/>
  <c r="O726" i="10" s="1"/>
  <c r="M726" i="10"/>
  <c r="L726" i="10"/>
  <c r="K726" i="10"/>
  <c r="J726" i="10"/>
  <c r="I726" i="10"/>
  <c r="H726" i="10"/>
  <c r="G726" i="10"/>
  <c r="F726" i="10"/>
  <c r="E726" i="10"/>
  <c r="D726" i="10"/>
  <c r="C726" i="10"/>
  <c r="B726" i="10"/>
  <c r="Q725" i="10"/>
  <c r="P725" i="10"/>
  <c r="N725" i="10"/>
  <c r="O725" i="10" s="1"/>
  <c r="M725" i="10"/>
  <c r="L725" i="10"/>
  <c r="K725" i="10"/>
  <c r="J725" i="10"/>
  <c r="I725" i="10"/>
  <c r="H725" i="10"/>
  <c r="G725" i="10"/>
  <c r="F725" i="10"/>
  <c r="E725" i="10"/>
  <c r="D725" i="10"/>
  <c r="C725" i="10"/>
  <c r="B725" i="10"/>
  <c r="Q724" i="10"/>
  <c r="P724" i="10"/>
  <c r="N724" i="10"/>
  <c r="O724" i="10" s="1"/>
  <c r="M724" i="10"/>
  <c r="L724" i="10"/>
  <c r="K724" i="10"/>
  <c r="J724" i="10"/>
  <c r="I724" i="10"/>
  <c r="H724" i="10"/>
  <c r="G724" i="10"/>
  <c r="F724" i="10"/>
  <c r="E724" i="10"/>
  <c r="D724" i="10"/>
  <c r="C724" i="10"/>
  <c r="B724" i="10"/>
  <c r="Q723" i="10"/>
  <c r="P723" i="10"/>
  <c r="N723" i="10"/>
  <c r="O723" i="10" s="1"/>
  <c r="M723" i="10"/>
  <c r="L723" i="10"/>
  <c r="K723" i="10"/>
  <c r="J723" i="10"/>
  <c r="I723" i="10"/>
  <c r="H723" i="10"/>
  <c r="G723" i="10"/>
  <c r="F723" i="10"/>
  <c r="E723" i="10"/>
  <c r="D723" i="10"/>
  <c r="C723" i="10"/>
  <c r="B723" i="10"/>
  <c r="Q722" i="10"/>
  <c r="P722" i="10"/>
  <c r="N722" i="10"/>
  <c r="O722" i="10" s="1"/>
  <c r="M722" i="10"/>
  <c r="L722" i="10"/>
  <c r="K722" i="10"/>
  <c r="J722" i="10"/>
  <c r="I722" i="10"/>
  <c r="H722" i="10"/>
  <c r="G722" i="10"/>
  <c r="F722" i="10"/>
  <c r="E722" i="10"/>
  <c r="D722" i="10"/>
  <c r="C722" i="10"/>
  <c r="B722" i="10"/>
  <c r="Q721" i="10"/>
  <c r="P721" i="10"/>
  <c r="N721" i="10"/>
  <c r="O721" i="10" s="1"/>
  <c r="M721" i="10"/>
  <c r="L721" i="10"/>
  <c r="K721" i="10"/>
  <c r="J721" i="10"/>
  <c r="I721" i="10"/>
  <c r="H721" i="10"/>
  <c r="G721" i="10"/>
  <c r="F721" i="10"/>
  <c r="E721" i="10"/>
  <c r="D721" i="10"/>
  <c r="C721" i="10"/>
  <c r="B721" i="10"/>
  <c r="Q720" i="10"/>
  <c r="P720" i="10"/>
  <c r="N720" i="10"/>
  <c r="O720" i="10" s="1"/>
  <c r="M720" i="10"/>
  <c r="L720" i="10"/>
  <c r="K720" i="10"/>
  <c r="J720" i="10"/>
  <c r="I720" i="10"/>
  <c r="H720" i="10"/>
  <c r="G720" i="10"/>
  <c r="F720" i="10"/>
  <c r="E720" i="10"/>
  <c r="D720" i="10"/>
  <c r="C720" i="10"/>
  <c r="B720" i="10"/>
  <c r="Q719" i="10"/>
  <c r="P719" i="10"/>
  <c r="N719" i="10"/>
  <c r="O719" i="10" s="1"/>
  <c r="M719" i="10"/>
  <c r="L719" i="10"/>
  <c r="K719" i="10"/>
  <c r="J719" i="10"/>
  <c r="I719" i="10"/>
  <c r="H719" i="10"/>
  <c r="G719" i="10"/>
  <c r="F719" i="10"/>
  <c r="E719" i="10"/>
  <c r="D719" i="10"/>
  <c r="C719" i="10"/>
  <c r="B719" i="10"/>
  <c r="Q718" i="10"/>
  <c r="P718" i="10"/>
  <c r="N718" i="10"/>
  <c r="O718" i="10" s="1"/>
  <c r="M718" i="10"/>
  <c r="L718" i="10"/>
  <c r="K718" i="10"/>
  <c r="J718" i="10"/>
  <c r="I718" i="10"/>
  <c r="H718" i="10"/>
  <c r="G718" i="10"/>
  <c r="F718" i="10"/>
  <c r="E718" i="10"/>
  <c r="D718" i="10"/>
  <c r="C718" i="10"/>
  <c r="B718" i="10"/>
  <c r="Q717" i="10"/>
  <c r="P717" i="10"/>
  <c r="N717" i="10"/>
  <c r="O717" i="10" s="1"/>
  <c r="M717" i="10"/>
  <c r="L717" i="10"/>
  <c r="K717" i="10"/>
  <c r="J717" i="10"/>
  <c r="I717" i="10"/>
  <c r="H717" i="10"/>
  <c r="G717" i="10"/>
  <c r="F717" i="10"/>
  <c r="E717" i="10"/>
  <c r="D717" i="10"/>
  <c r="C717" i="10"/>
  <c r="B717" i="10"/>
  <c r="Q716" i="10"/>
  <c r="P716" i="10"/>
  <c r="N716" i="10"/>
  <c r="O716" i="10" s="1"/>
  <c r="M716" i="10"/>
  <c r="L716" i="10"/>
  <c r="K716" i="10"/>
  <c r="J716" i="10"/>
  <c r="I716" i="10"/>
  <c r="H716" i="10"/>
  <c r="G716" i="10"/>
  <c r="F716" i="10"/>
  <c r="E716" i="10"/>
  <c r="D716" i="10"/>
  <c r="C716" i="10"/>
  <c r="B716" i="10"/>
  <c r="Q715" i="10"/>
  <c r="P715" i="10"/>
  <c r="N715" i="10"/>
  <c r="O715" i="10" s="1"/>
  <c r="M715" i="10"/>
  <c r="L715" i="10"/>
  <c r="K715" i="10"/>
  <c r="J715" i="10"/>
  <c r="I715" i="10"/>
  <c r="H715" i="10"/>
  <c r="G715" i="10"/>
  <c r="F715" i="10"/>
  <c r="E715" i="10"/>
  <c r="D715" i="10"/>
  <c r="C715" i="10"/>
  <c r="B715" i="10"/>
  <c r="Q714" i="10"/>
  <c r="P714" i="10"/>
  <c r="N714" i="10"/>
  <c r="O714" i="10" s="1"/>
  <c r="M714" i="10"/>
  <c r="L714" i="10"/>
  <c r="K714" i="10"/>
  <c r="J714" i="10"/>
  <c r="I714" i="10"/>
  <c r="H714" i="10"/>
  <c r="G714" i="10"/>
  <c r="F714" i="10"/>
  <c r="E714" i="10"/>
  <c r="D714" i="10"/>
  <c r="C714" i="10"/>
  <c r="B714" i="10"/>
  <c r="Q713" i="10"/>
  <c r="P713" i="10"/>
  <c r="N713" i="10"/>
  <c r="O713" i="10" s="1"/>
  <c r="M713" i="10"/>
  <c r="L713" i="10"/>
  <c r="K713" i="10"/>
  <c r="J713" i="10"/>
  <c r="I713" i="10"/>
  <c r="H713" i="10"/>
  <c r="G713" i="10"/>
  <c r="F713" i="10"/>
  <c r="E713" i="10"/>
  <c r="D713" i="10"/>
  <c r="C713" i="10"/>
  <c r="B713" i="10"/>
  <c r="Q712" i="10"/>
  <c r="P712" i="10"/>
  <c r="N712" i="10"/>
  <c r="O712" i="10" s="1"/>
  <c r="M712" i="10"/>
  <c r="L712" i="10"/>
  <c r="K712" i="10"/>
  <c r="J712" i="10"/>
  <c r="I712" i="10"/>
  <c r="H712" i="10"/>
  <c r="G712" i="10"/>
  <c r="F712" i="10"/>
  <c r="E712" i="10"/>
  <c r="D712" i="10"/>
  <c r="C712" i="10"/>
  <c r="B712" i="10"/>
  <c r="Q711" i="10"/>
  <c r="P711" i="10"/>
  <c r="N711" i="10"/>
  <c r="O711" i="10" s="1"/>
  <c r="M711" i="10"/>
  <c r="L711" i="10"/>
  <c r="K711" i="10"/>
  <c r="J711" i="10"/>
  <c r="I711" i="10"/>
  <c r="H711" i="10"/>
  <c r="G711" i="10"/>
  <c r="F711" i="10"/>
  <c r="E711" i="10"/>
  <c r="D711" i="10"/>
  <c r="C711" i="10"/>
  <c r="B711" i="10"/>
  <c r="Q710" i="10"/>
  <c r="P710" i="10"/>
  <c r="N710" i="10"/>
  <c r="O710" i="10" s="1"/>
  <c r="M710" i="10"/>
  <c r="L710" i="10"/>
  <c r="K710" i="10"/>
  <c r="J710" i="10"/>
  <c r="I710" i="10"/>
  <c r="H710" i="10"/>
  <c r="G710" i="10"/>
  <c r="F710" i="10"/>
  <c r="E710" i="10"/>
  <c r="D710" i="10"/>
  <c r="C710" i="10"/>
  <c r="B710" i="10"/>
  <c r="Q709" i="10"/>
  <c r="P709" i="10"/>
  <c r="N709" i="10"/>
  <c r="O709" i="10" s="1"/>
  <c r="M709" i="10"/>
  <c r="L709" i="10"/>
  <c r="K709" i="10"/>
  <c r="J709" i="10"/>
  <c r="I709" i="10"/>
  <c r="H709" i="10"/>
  <c r="G709" i="10"/>
  <c r="F709" i="10"/>
  <c r="E709" i="10"/>
  <c r="D709" i="10"/>
  <c r="C709" i="10"/>
  <c r="B709" i="10"/>
  <c r="Q708" i="10"/>
  <c r="P708" i="10"/>
  <c r="N708" i="10"/>
  <c r="O708" i="10" s="1"/>
  <c r="M708" i="10"/>
  <c r="L708" i="10"/>
  <c r="K708" i="10"/>
  <c r="J708" i="10"/>
  <c r="I708" i="10"/>
  <c r="H708" i="10"/>
  <c r="G708" i="10"/>
  <c r="F708" i="10"/>
  <c r="E708" i="10"/>
  <c r="D708" i="10"/>
  <c r="C708" i="10"/>
  <c r="B708" i="10"/>
  <c r="Q707" i="10"/>
  <c r="P707" i="10"/>
  <c r="N707" i="10"/>
  <c r="O707" i="10" s="1"/>
  <c r="M707" i="10"/>
  <c r="L707" i="10"/>
  <c r="K707" i="10"/>
  <c r="J707" i="10"/>
  <c r="I707" i="10"/>
  <c r="H707" i="10"/>
  <c r="G707" i="10"/>
  <c r="F707" i="10"/>
  <c r="E707" i="10"/>
  <c r="D707" i="10"/>
  <c r="C707" i="10"/>
  <c r="B707" i="10"/>
  <c r="Q706" i="10"/>
  <c r="P706" i="10"/>
  <c r="N706" i="10"/>
  <c r="O706" i="10" s="1"/>
  <c r="M706" i="10"/>
  <c r="L706" i="10"/>
  <c r="K706" i="10"/>
  <c r="J706" i="10"/>
  <c r="I706" i="10"/>
  <c r="H706" i="10"/>
  <c r="G706" i="10"/>
  <c r="F706" i="10"/>
  <c r="E706" i="10"/>
  <c r="D706" i="10"/>
  <c r="C706" i="10"/>
  <c r="B706" i="10"/>
  <c r="Q705" i="10"/>
  <c r="P705" i="10"/>
  <c r="N705" i="10"/>
  <c r="O705" i="10" s="1"/>
  <c r="M705" i="10"/>
  <c r="L705" i="10"/>
  <c r="K705" i="10"/>
  <c r="J705" i="10"/>
  <c r="I705" i="10"/>
  <c r="H705" i="10"/>
  <c r="G705" i="10"/>
  <c r="F705" i="10"/>
  <c r="E705" i="10"/>
  <c r="D705" i="10"/>
  <c r="C705" i="10"/>
  <c r="B705" i="10"/>
  <c r="Q704" i="10"/>
  <c r="P704" i="10"/>
  <c r="N704" i="10"/>
  <c r="O704" i="10" s="1"/>
  <c r="M704" i="10"/>
  <c r="L704" i="10"/>
  <c r="K704" i="10"/>
  <c r="J704" i="10"/>
  <c r="I704" i="10"/>
  <c r="H704" i="10"/>
  <c r="G704" i="10"/>
  <c r="F704" i="10"/>
  <c r="E704" i="10"/>
  <c r="D704" i="10"/>
  <c r="C704" i="10"/>
  <c r="B704" i="10"/>
  <c r="Q703" i="10"/>
  <c r="P703" i="10"/>
  <c r="N703" i="10"/>
  <c r="O703" i="10" s="1"/>
  <c r="M703" i="10"/>
  <c r="L703" i="10"/>
  <c r="K703" i="10"/>
  <c r="J703" i="10"/>
  <c r="I703" i="10"/>
  <c r="H703" i="10"/>
  <c r="G703" i="10"/>
  <c r="F703" i="10"/>
  <c r="E703" i="10"/>
  <c r="D703" i="10"/>
  <c r="C703" i="10"/>
  <c r="B703" i="10"/>
  <c r="Q702" i="10"/>
  <c r="P702" i="10"/>
  <c r="N702" i="10"/>
  <c r="O702" i="10" s="1"/>
  <c r="M702" i="10"/>
  <c r="L702" i="10"/>
  <c r="K702" i="10"/>
  <c r="J702" i="10"/>
  <c r="I702" i="10"/>
  <c r="H702" i="10"/>
  <c r="G702" i="10"/>
  <c r="F702" i="10"/>
  <c r="E702" i="10"/>
  <c r="D702" i="10"/>
  <c r="C702" i="10"/>
  <c r="B702" i="10"/>
  <c r="Q701" i="10"/>
  <c r="P701" i="10"/>
  <c r="N701" i="10"/>
  <c r="O701" i="10" s="1"/>
  <c r="M701" i="10"/>
  <c r="L701" i="10"/>
  <c r="K701" i="10"/>
  <c r="J701" i="10"/>
  <c r="I701" i="10"/>
  <c r="H701" i="10"/>
  <c r="G701" i="10"/>
  <c r="F701" i="10"/>
  <c r="E701" i="10"/>
  <c r="D701" i="10"/>
  <c r="C701" i="10"/>
  <c r="B701" i="10"/>
  <c r="Q700" i="10"/>
  <c r="P700" i="10"/>
  <c r="N700" i="10"/>
  <c r="O700" i="10" s="1"/>
  <c r="M700" i="10"/>
  <c r="L700" i="10"/>
  <c r="K700" i="10"/>
  <c r="J700" i="10"/>
  <c r="I700" i="10"/>
  <c r="H700" i="10"/>
  <c r="G700" i="10"/>
  <c r="F700" i="10"/>
  <c r="E700" i="10"/>
  <c r="D700" i="10"/>
  <c r="C700" i="10"/>
  <c r="B700" i="10"/>
  <c r="Q699" i="10"/>
  <c r="P699" i="10"/>
  <c r="N699" i="10"/>
  <c r="O699" i="10" s="1"/>
  <c r="M699" i="10"/>
  <c r="L699" i="10"/>
  <c r="K699" i="10"/>
  <c r="J699" i="10"/>
  <c r="I699" i="10"/>
  <c r="H699" i="10"/>
  <c r="G699" i="10"/>
  <c r="F699" i="10"/>
  <c r="E699" i="10"/>
  <c r="D699" i="10"/>
  <c r="C699" i="10"/>
  <c r="B699" i="10"/>
  <c r="Q698" i="10"/>
  <c r="P698" i="10"/>
  <c r="N698" i="10"/>
  <c r="O698" i="10" s="1"/>
  <c r="M698" i="10"/>
  <c r="L698" i="10"/>
  <c r="K698" i="10"/>
  <c r="J698" i="10"/>
  <c r="I698" i="10"/>
  <c r="H698" i="10"/>
  <c r="G698" i="10"/>
  <c r="F698" i="10"/>
  <c r="E698" i="10"/>
  <c r="D698" i="10"/>
  <c r="C698" i="10"/>
  <c r="B698" i="10"/>
  <c r="Q697" i="10"/>
  <c r="P697" i="10"/>
  <c r="N697" i="10"/>
  <c r="O697" i="10" s="1"/>
  <c r="M697" i="10"/>
  <c r="L697" i="10"/>
  <c r="K697" i="10"/>
  <c r="J697" i="10"/>
  <c r="I697" i="10"/>
  <c r="H697" i="10"/>
  <c r="G697" i="10"/>
  <c r="F697" i="10"/>
  <c r="E697" i="10"/>
  <c r="D697" i="10"/>
  <c r="C697" i="10"/>
  <c r="B697" i="10"/>
  <c r="Q696" i="10"/>
  <c r="P696" i="10"/>
  <c r="N696" i="10"/>
  <c r="O696" i="10" s="1"/>
  <c r="M696" i="10"/>
  <c r="L696" i="10"/>
  <c r="K696" i="10"/>
  <c r="J696" i="10"/>
  <c r="I696" i="10"/>
  <c r="H696" i="10"/>
  <c r="G696" i="10"/>
  <c r="F696" i="10"/>
  <c r="E696" i="10"/>
  <c r="D696" i="10"/>
  <c r="C696" i="10"/>
  <c r="B696" i="10"/>
  <c r="Q695" i="10"/>
  <c r="P695" i="10"/>
  <c r="N695" i="10"/>
  <c r="O695" i="10" s="1"/>
  <c r="M695" i="10"/>
  <c r="L695" i="10"/>
  <c r="K695" i="10"/>
  <c r="J695" i="10"/>
  <c r="I695" i="10"/>
  <c r="H695" i="10"/>
  <c r="G695" i="10"/>
  <c r="F695" i="10"/>
  <c r="E695" i="10"/>
  <c r="D695" i="10"/>
  <c r="C695" i="10"/>
  <c r="B695" i="10"/>
  <c r="Q694" i="10"/>
  <c r="P694" i="10"/>
  <c r="N694" i="10"/>
  <c r="O694" i="10" s="1"/>
  <c r="M694" i="10"/>
  <c r="L694" i="10"/>
  <c r="K694" i="10"/>
  <c r="J694" i="10"/>
  <c r="I694" i="10"/>
  <c r="H694" i="10"/>
  <c r="G694" i="10"/>
  <c r="F694" i="10"/>
  <c r="E694" i="10"/>
  <c r="D694" i="10"/>
  <c r="C694" i="10"/>
  <c r="B694" i="10"/>
  <c r="Q693" i="10"/>
  <c r="P693" i="10"/>
  <c r="N693" i="10"/>
  <c r="O693" i="10" s="1"/>
  <c r="M693" i="10"/>
  <c r="L693" i="10"/>
  <c r="K693" i="10"/>
  <c r="J693" i="10"/>
  <c r="I693" i="10"/>
  <c r="H693" i="10"/>
  <c r="G693" i="10"/>
  <c r="F693" i="10"/>
  <c r="E693" i="10"/>
  <c r="D693" i="10"/>
  <c r="C693" i="10"/>
  <c r="B693" i="10"/>
  <c r="Q692" i="10"/>
  <c r="P692" i="10"/>
  <c r="N692" i="10"/>
  <c r="O692" i="10" s="1"/>
  <c r="M692" i="10"/>
  <c r="L692" i="10"/>
  <c r="K692" i="10"/>
  <c r="J692" i="10"/>
  <c r="I692" i="10"/>
  <c r="H692" i="10"/>
  <c r="G692" i="10"/>
  <c r="F692" i="10"/>
  <c r="E692" i="10"/>
  <c r="D692" i="10"/>
  <c r="C692" i="10"/>
  <c r="B692" i="10"/>
  <c r="Q691" i="10"/>
  <c r="P691" i="10"/>
  <c r="N691" i="10"/>
  <c r="O691" i="10" s="1"/>
  <c r="M691" i="10"/>
  <c r="L691" i="10"/>
  <c r="K691" i="10"/>
  <c r="J691" i="10"/>
  <c r="I691" i="10"/>
  <c r="H691" i="10"/>
  <c r="G691" i="10"/>
  <c r="F691" i="10"/>
  <c r="E691" i="10"/>
  <c r="D691" i="10"/>
  <c r="C691" i="10"/>
  <c r="B691" i="10"/>
  <c r="Q690" i="10"/>
  <c r="P690" i="10"/>
  <c r="N690" i="10"/>
  <c r="O690" i="10" s="1"/>
  <c r="M690" i="10"/>
  <c r="L690" i="10"/>
  <c r="K690" i="10"/>
  <c r="J690" i="10"/>
  <c r="I690" i="10"/>
  <c r="H690" i="10"/>
  <c r="G690" i="10"/>
  <c r="F690" i="10"/>
  <c r="E690" i="10"/>
  <c r="D690" i="10"/>
  <c r="C690" i="10"/>
  <c r="B690" i="10"/>
  <c r="Q689" i="10"/>
  <c r="P689" i="10"/>
  <c r="N689" i="10"/>
  <c r="O689" i="10" s="1"/>
  <c r="M689" i="10"/>
  <c r="L689" i="10"/>
  <c r="K689" i="10"/>
  <c r="J689" i="10"/>
  <c r="I689" i="10"/>
  <c r="H689" i="10"/>
  <c r="G689" i="10"/>
  <c r="F689" i="10"/>
  <c r="E689" i="10"/>
  <c r="D689" i="10"/>
  <c r="C689" i="10"/>
  <c r="B689" i="10"/>
  <c r="Q688" i="10"/>
  <c r="P688" i="10"/>
  <c r="N688" i="10"/>
  <c r="O688" i="10" s="1"/>
  <c r="M688" i="10"/>
  <c r="L688" i="10"/>
  <c r="K688" i="10"/>
  <c r="J688" i="10"/>
  <c r="I688" i="10"/>
  <c r="H688" i="10"/>
  <c r="G688" i="10"/>
  <c r="F688" i="10"/>
  <c r="E688" i="10"/>
  <c r="D688" i="10"/>
  <c r="C688" i="10"/>
  <c r="B688" i="10"/>
  <c r="Q687" i="10"/>
  <c r="P687" i="10"/>
  <c r="N687" i="10"/>
  <c r="O687" i="10" s="1"/>
  <c r="M687" i="10"/>
  <c r="L687" i="10"/>
  <c r="K687" i="10"/>
  <c r="J687" i="10"/>
  <c r="I687" i="10"/>
  <c r="H687" i="10"/>
  <c r="G687" i="10"/>
  <c r="F687" i="10"/>
  <c r="E687" i="10"/>
  <c r="D687" i="10"/>
  <c r="C687" i="10"/>
  <c r="B687" i="10"/>
  <c r="Q686" i="10"/>
  <c r="P686" i="10"/>
  <c r="N686" i="10"/>
  <c r="O686" i="10" s="1"/>
  <c r="M686" i="10"/>
  <c r="L686" i="10"/>
  <c r="K686" i="10"/>
  <c r="J686" i="10"/>
  <c r="I686" i="10"/>
  <c r="H686" i="10"/>
  <c r="G686" i="10"/>
  <c r="F686" i="10"/>
  <c r="E686" i="10"/>
  <c r="D686" i="10"/>
  <c r="C686" i="10"/>
  <c r="B686" i="10"/>
  <c r="Q685" i="10"/>
  <c r="P685" i="10"/>
  <c r="N685" i="10"/>
  <c r="O685" i="10" s="1"/>
  <c r="M685" i="10"/>
  <c r="L685" i="10"/>
  <c r="K685" i="10"/>
  <c r="J685" i="10"/>
  <c r="I685" i="10"/>
  <c r="H685" i="10"/>
  <c r="G685" i="10"/>
  <c r="F685" i="10"/>
  <c r="E685" i="10"/>
  <c r="D685" i="10"/>
  <c r="C685" i="10"/>
  <c r="B685" i="10"/>
  <c r="Q684" i="10"/>
  <c r="P684" i="10"/>
  <c r="N684" i="10"/>
  <c r="O684" i="10" s="1"/>
  <c r="M684" i="10"/>
  <c r="L684" i="10"/>
  <c r="K684" i="10"/>
  <c r="J684" i="10"/>
  <c r="I684" i="10"/>
  <c r="H684" i="10"/>
  <c r="G684" i="10"/>
  <c r="F684" i="10"/>
  <c r="E684" i="10"/>
  <c r="D684" i="10"/>
  <c r="C684" i="10"/>
  <c r="B684" i="10"/>
  <c r="Q683" i="10"/>
  <c r="P683" i="10"/>
  <c r="N683" i="10"/>
  <c r="O683" i="10" s="1"/>
  <c r="M683" i="10"/>
  <c r="L683" i="10"/>
  <c r="K683" i="10"/>
  <c r="J683" i="10"/>
  <c r="I683" i="10"/>
  <c r="H683" i="10"/>
  <c r="G683" i="10"/>
  <c r="F683" i="10"/>
  <c r="E683" i="10"/>
  <c r="D683" i="10"/>
  <c r="C683" i="10"/>
  <c r="B683" i="10"/>
  <c r="Q682" i="10"/>
  <c r="P682" i="10"/>
  <c r="N682" i="10"/>
  <c r="O682" i="10" s="1"/>
  <c r="M682" i="10"/>
  <c r="L682" i="10"/>
  <c r="K682" i="10"/>
  <c r="J682" i="10"/>
  <c r="I682" i="10"/>
  <c r="H682" i="10"/>
  <c r="G682" i="10"/>
  <c r="F682" i="10"/>
  <c r="E682" i="10"/>
  <c r="D682" i="10"/>
  <c r="C682" i="10"/>
  <c r="B682" i="10"/>
  <c r="Q681" i="10"/>
  <c r="P681" i="10"/>
  <c r="N681" i="10"/>
  <c r="O681" i="10" s="1"/>
  <c r="M681" i="10"/>
  <c r="L681" i="10"/>
  <c r="K681" i="10"/>
  <c r="J681" i="10"/>
  <c r="I681" i="10"/>
  <c r="H681" i="10"/>
  <c r="G681" i="10"/>
  <c r="F681" i="10"/>
  <c r="E681" i="10"/>
  <c r="D681" i="10"/>
  <c r="C681" i="10"/>
  <c r="B681" i="10"/>
  <c r="Q680" i="10"/>
  <c r="P680" i="10"/>
  <c r="N680" i="10"/>
  <c r="O680" i="10" s="1"/>
  <c r="M680" i="10"/>
  <c r="L680" i="10"/>
  <c r="K680" i="10"/>
  <c r="J680" i="10"/>
  <c r="I680" i="10"/>
  <c r="H680" i="10"/>
  <c r="G680" i="10"/>
  <c r="F680" i="10"/>
  <c r="E680" i="10"/>
  <c r="D680" i="10"/>
  <c r="C680" i="10"/>
  <c r="B680" i="10"/>
  <c r="Q679" i="10"/>
  <c r="P679" i="10"/>
  <c r="N679" i="10"/>
  <c r="O679" i="10" s="1"/>
  <c r="M679" i="10"/>
  <c r="L679" i="10"/>
  <c r="K679" i="10"/>
  <c r="J679" i="10"/>
  <c r="I679" i="10"/>
  <c r="H679" i="10"/>
  <c r="G679" i="10"/>
  <c r="F679" i="10"/>
  <c r="E679" i="10"/>
  <c r="D679" i="10"/>
  <c r="C679" i="10"/>
  <c r="B679" i="10"/>
  <c r="Q678" i="10"/>
  <c r="P678" i="10"/>
  <c r="N678" i="10"/>
  <c r="O678" i="10" s="1"/>
  <c r="M678" i="10"/>
  <c r="L678" i="10"/>
  <c r="K678" i="10"/>
  <c r="J678" i="10"/>
  <c r="I678" i="10"/>
  <c r="H678" i="10"/>
  <c r="G678" i="10"/>
  <c r="F678" i="10"/>
  <c r="E678" i="10"/>
  <c r="D678" i="10"/>
  <c r="C678" i="10"/>
  <c r="B678" i="10"/>
  <c r="Q677" i="10"/>
  <c r="P677" i="10"/>
  <c r="N677" i="10"/>
  <c r="O677" i="10" s="1"/>
  <c r="M677" i="10"/>
  <c r="L677" i="10"/>
  <c r="K677" i="10"/>
  <c r="J677" i="10"/>
  <c r="I677" i="10"/>
  <c r="H677" i="10"/>
  <c r="G677" i="10"/>
  <c r="F677" i="10"/>
  <c r="E677" i="10"/>
  <c r="D677" i="10"/>
  <c r="C677" i="10"/>
  <c r="B677" i="10"/>
  <c r="Q676" i="10"/>
  <c r="P676" i="10"/>
  <c r="N676" i="10"/>
  <c r="O676" i="10" s="1"/>
  <c r="M676" i="10"/>
  <c r="L676" i="10"/>
  <c r="K676" i="10"/>
  <c r="J676" i="10"/>
  <c r="I676" i="10"/>
  <c r="H676" i="10"/>
  <c r="G676" i="10"/>
  <c r="F676" i="10"/>
  <c r="E676" i="10"/>
  <c r="D676" i="10"/>
  <c r="C676" i="10"/>
  <c r="B676" i="10"/>
  <c r="Q675" i="10"/>
  <c r="P675" i="10"/>
  <c r="N675" i="10"/>
  <c r="O675" i="10" s="1"/>
  <c r="M675" i="10"/>
  <c r="L675" i="10"/>
  <c r="K675" i="10"/>
  <c r="J675" i="10"/>
  <c r="I675" i="10"/>
  <c r="H675" i="10"/>
  <c r="G675" i="10"/>
  <c r="F675" i="10"/>
  <c r="E675" i="10"/>
  <c r="D675" i="10"/>
  <c r="C675" i="10"/>
  <c r="B675" i="10"/>
  <c r="Q674" i="10"/>
  <c r="P674" i="10"/>
  <c r="N674" i="10"/>
  <c r="O674" i="10" s="1"/>
  <c r="M674" i="10"/>
  <c r="L674" i="10"/>
  <c r="K674" i="10"/>
  <c r="J674" i="10"/>
  <c r="I674" i="10"/>
  <c r="H674" i="10"/>
  <c r="G674" i="10"/>
  <c r="F674" i="10"/>
  <c r="E674" i="10"/>
  <c r="D674" i="10"/>
  <c r="C674" i="10"/>
  <c r="B674" i="10"/>
  <c r="Q673" i="10"/>
  <c r="P673" i="10"/>
  <c r="N673" i="10"/>
  <c r="O673" i="10" s="1"/>
  <c r="M673" i="10"/>
  <c r="L673" i="10"/>
  <c r="K673" i="10"/>
  <c r="J673" i="10"/>
  <c r="I673" i="10"/>
  <c r="H673" i="10"/>
  <c r="G673" i="10"/>
  <c r="F673" i="10"/>
  <c r="E673" i="10"/>
  <c r="D673" i="10"/>
  <c r="C673" i="10"/>
  <c r="B673" i="10"/>
  <c r="Q672" i="10"/>
  <c r="P672" i="10"/>
  <c r="N672" i="10"/>
  <c r="O672" i="10" s="1"/>
  <c r="M672" i="10"/>
  <c r="L672" i="10"/>
  <c r="K672" i="10"/>
  <c r="J672" i="10"/>
  <c r="I672" i="10"/>
  <c r="H672" i="10"/>
  <c r="G672" i="10"/>
  <c r="F672" i="10"/>
  <c r="E672" i="10"/>
  <c r="D672" i="10"/>
  <c r="C672" i="10"/>
  <c r="B672" i="10"/>
  <c r="Q671" i="10"/>
  <c r="P671" i="10"/>
  <c r="N671" i="10"/>
  <c r="O671" i="10" s="1"/>
  <c r="M671" i="10"/>
  <c r="L671" i="10"/>
  <c r="K671" i="10"/>
  <c r="J671" i="10"/>
  <c r="I671" i="10"/>
  <c r="H671" i="10"/>
  <c r="G671" i="10"/>
  <c r="F671" i="10"/>
  <c r="E671" i="10"/>
  <c r="D671" i="10"/>
  <c r="C671" i="10"/>
  <c r="B671" i="10"/>
  <c r="Q670" i="10"/>
  <c r="P670" i="10"/>
  <c r="N670" i="10"/>
  <c r="O670" i="10" s="1"/>
  <c r="M670" i="10"/>
  <c r="L670" i="10"/>
  <c r="K670" i="10"/>
  <c r="J670" i="10"/>
  <c r="I670" i="10"/>
  <c r="H670" i="10"/>
  <c r="G670" i="10"/>
  <c r="F670" i="10"/>
  <c r="E670" i="10"/>
  <c r="D670" i="10"/>
  <c r="C670" i="10"/>
  <c r="B670" i="10"/>
  <c r="Q669" i="10"/>
  <c r="P669" i="10"/>
  <c r="N669" i="10"/>
  <c r="O669" i="10" s="1"/>
  <c r="M669" i="10"/>
  <c r="L669" i="10"/>
  <c r="K669" i="10"/>
  <c r="J669" i="10"/>
  <c r="I669" i="10"/>
  <c r="H669" i="10"/>
  <c r="G669" i="10"/>
  <c r="F669" i="10"/>
  <c r="E669" i="10"/>
  <c r="D669" i="10"/>
  <c r="C669" i="10"/>
  <c r="B669" i="10"/>
  <c r="Q668" i="10"/>
  <c r="P668" i="10"/>
  <c r="N668" i="10"/>
  <c r="O668" i="10" s="1"/>
  <c r="M668" i="10"/>
  <c r="L668" i="10"/>
  <c r="K668" i="10"/>
  <c r="J668" i="10"/>
  <c r="I668" i="10"/>
  <c r="H668" i="10"/>
  <c r="G668" i="10"/>
  <c r="F668" i="10"/>
  <c r="E668" i="10"/>
  <c r="D668" i="10"/>
  <c r="C668" i="10"/>
  <c r="B668" i="10"/>
  <c r="Q667" i="10"/>
  <c r="P667" i="10"/>
  <c r="N667" i="10"/>
  <c r="O667" i="10" s="1"/>
  <c r="M667" i="10"/>
  <c r="L667" i="10"/>
  <c r="K667" i="10"/>
  <c r="J667" i="10"/>
  <c r="I667" i="10"/>
  <c r="H667" i="10"/>
  <c r="G667" i="10"/>
  <c r="F667" i="10"/>
  <c r="E667" i="10"/>
  <c r="D667" i="10"/>
  <c r="C667" i="10"/>
  <c r="B667" i="10"/>
  <c r="Q666" i="10"/>
  <c r="P666" i="10"/>
  <c r="N666" i="10"/>
  <c r="O666" i="10" s="1"/>
  <c r="M666" i="10"/>
  <c r="L666" i="10"/>
  <c r="K666" i="10"/>
  <c r="J666" i="10"/>
  <c r="I666" i="10"/>
  <c r="H666" i="10"/>
  <c r="G666" i="10"/>
  <c r="F666" i="10"/>
  <c r="E666" i="10"/>
  <c r="D666" i="10"/>
  <c r="C666" i="10"/>
  <c r="B666" i="10"/>
  <c r="Q665" i="10"/>
  <c r="P665" i="10"/>
  <c r="N665" i="10"/>
  <c r="O665" i="10" s="1"/>
  <c r="M665" i="10"/>
  <c r="L665" i="10"/>
  <c r="K665" i="10"/>
  <c r="J665" i="10"/>
  <c r="I665" i="10"/>
  <c r="H665" i="10"/>
  <c r="G665" i="10"/>
  <c r="F665" i="10"/>
  <c r="E665" i="10"/>
  <c r="D665" i="10"/>
  <c r="C665" i="10"/>
  <c r="B665" i="10"/>
  <c r="Q664" i="10"/>
  <c r="P664" i="10"/>
  <c r="N664" i="10"/>
  <c r="O664" i="10" s="1"/>
  <c r="M664" i="10"/>
  <c r="L664" i="10"/>
  <c r="K664" i="10"/>
  <c r="J664" i="10"/>
  <c r="I664" i="10"/>
  <c r="H664" i="10"/>
  <c r="G664" i="10"/>
  <c r="F664" i="10"/>
  <c r="E664" i="10"/>
  <c r="D664" i="10"/>
  <c r="C664" i="10"/>
  <c r="B664" i="10"/>
  <c r="Q663" i="10"/>
  <c r="P663" i="10"/>
  <c r="N663" i="10"/>
  <c r="O663" i="10" s="1"/>
  <c r="M663" i="10"/>
  <c r="L663" i="10"/>
  <c r="K663" i="10"/>
  <c r="J663" i="10"/>
  <c r="I663" i="10"/>
  <c r="H663" i="10"/>
  <c r="G663" i="10"/>
  <c r="F663" i="10"/>
  <c r="E663" i="10"/>
  <c r="D663" i="10"/>
  <c r="C663" i="10"/>
  <c r="B663" i="10"/>
  <c r="Q662" i="10"/>
  <c r="P662" i="10"/>
  <c r="N662" i="10"/>
  <c r="O662" i="10" s="1"/>
  <c r="M662" i="10"/>
  <c r="L662" i="10"/>
  <c r="K662" i="10"/>
  <c r="J662" i="10"/>
  <c r="I662" i="10"/>
  <c r="H662" i="10"/>
  <c r="G662" i="10"/>
  <c r="F662" i="10"/>
  <c r="E662" i="10"/>
  <c r="D662" i="10"/>
  <c r="C662" i="10"/>
  <c r="B662" i="10"/>
  <c r="Q661" i="10"/>
  <c r="P661" i="10"/>
  <c r="N661" i="10"/>
  <c r="O661" i="10" s="1"/>
  <c r="M661" i="10"/>
  <c r="L661" i="10"/>
  <c r="K661" i="10"/>
  <c r="J661" i="10"/>
  <c r="I661" i="10"/>
  <c r="H661" i="10"/>
  <c r="G661" i="10"/>
  <c r="F661" i="10"/>
  <c r="E661" i="10"/>
  <c r="D661" i="10"/>
  <c r="C661" i="10"/>
  <c r="B661" i="10"/>
  <c r="Q660" i="10"/>
  <c r="P660" i="10"/>
  <c r="N660" i="10"/>
  <c r="O660" i="10" s="1"/>
  <c r="M660" i="10"/>
  <c r="L660" i="10"/>
  <c r="K660" i="10"/>
  <c r="J660" i="10"/>
  <c r="I660" i="10"/>
  <c r="H660" i="10"/>
  <c r="G660" i="10"/>
  <c r="F660" i="10"/>
  <c r="E660" i="10"/>
  <c r="D660" i="10"/>
  <c r="C660" i="10"/>
  <c r="B660" i="10"/>
  <c r="Q659" i="10"/>
  <c r="P659" i="10"/>
  <c r="N659" i="10"/>
  <c r="O659" i="10" s="1"/>
  <c r="M659" i="10"/>
  <c r="L659" i="10"/>
  <c r="K659" i="10"/>
  <c r="J659" i="10"/>
  <c r="I659" i="10"/>
  <c r="H659" i="10"/>
  <c r="G659" i="10"/>
  <c r="F659" i="10"/>
  <c r="E659" i="10"/>
  <c r="D659" i="10"/>
  <c r="C659" i="10"/>
  <c r="B659" i="10"/>
  <c r="Q658" i="10"/>
  <c r="P658" i="10"/>
  <c r="N658" i="10"/>
  <c r="O658" i="10" s="1"/>
  <c r="M658" i="10"/>
  <c r="L658" i="10"/>
  <c r="K658" i="10"/>
  <c r="J658" i="10"/>
  <c r="I658" i="10"/>
  <c r="H658" i="10"/>
  <c r="G658" i="10"/>
  <c r="F658" i="10"/>
  <c r="E658" i="10"/>
  <c r="D658" i="10"/>
  <c r="C658" i="10"/>
  <c r="B658" i="10"/>
  <c r="Q657" i="10"/>
  <c r="P657" i="10"/>
  <c r="N657" i="10"/>
  <c r="O657" i="10" s="1"/>
  <c r="M657" i="10"/>
  <c r="L657" i="10"/>
  <c r="K657" i="10"/>
  <c r="J657" i="10"/>
  <c r="I657" i="10"/>
  <c r="H657" i="10"/>
  <c r="G657" i="10"/>
  <c r="F657" i="10"/>
  <c r="E657" i="10"/>
  <c r="D657" i="10"/>
  <c r="C657" i="10"/>
  <c r="B657" i="10"/>
  <c r="Q656" i="10"/>
  <c r="P656" i="10"/>
  <c r="N656" i="10"/>
  <c r="O656" i="10" s="1"/>
  <c r="M656" i="10"/>
  <c r="L656" i="10"/>
  <c r="K656" i="10"/>
  <c r="J656" i="10"/>
  <c r="I656" i="10"/>
  <c r="H656" i="10"/>
  <c r="G656" i="10"/>
  <c r="F656" i="10"/>
  <c r="E656" i="10"/>
  <c r="D656" i="10"/>
  <c r="C656" i="10"/>
  <c r="B656" i="10"/>
  <c r="Q655" i="10"/>
  <c r="P655" i="10"/>
  <c r="N655" i="10"/>
  <c r="O655" i="10" s="1"/>
  <c r="M655" i="10"/>
  <c r="L655" i="10"/>
  <c r="K655" i="10"/>
  <c r="J655" i="10"/>
  <c r="I655" i="10"/>
  <c r="H655" i="10"/>
  <c r="G655" i="10"/>
  <c r="F655" i="10"/>
  <c r="E655" i="10"/>
  <c r="D655" i="10"/>
  <c r="C655" i="10"/>
  <c r="B655" i="10"/>
  <c r="Q654" i="10"/>
  <c r="P654" i="10"/>
  <c r="N654" i="10"/>
  <c r="O654" i="10" s="1"/>
  <c r="M654" i="10"/>
  <c r="L654" i="10"/>
  <c r="K654" i="10"/>
  <c r="J654" i="10"/>
  <c r="I654" i="10"/>
  <c r="H654" i="10"/>
  <c r="G654" i="10"/>
  <c r="F654" i="10"/>
  <c r="E654" i="10"/>
  <c r="D654" i="10"/>
  <c r="C654" i="10"/>
  <c r="B654" i="10"/>
  <c r="Q653" i="10"/>
  <c r="P653" i="10"/>
  <c r="N653" i="10"/>
  <c r="O653" i="10" s="1"/>
  <c r="M653" i="10"/>
  <c r="L653" i="10"/>
  <c r="K653" i="10"/>
  <c r="J653" i="10"/>
  <c r="I653" i="10"/>
  <c r="H653" i="10"/>
  <c r="G653" i="10"/>
  <c r="F653" i="10"/>
  <c r="E653" i="10"/>
  <c r="D653" i="10"/>
  <c r="C653" i="10"/>
  <c r="B653" i="10"/>
  <c r="Q652" i="10"/>
  <c r="P652" i="10"/>
  <c r="N652" i="10"/>
  <c r="O652" i="10" s="1"/>
  <c r="M652" i="10"/>
  <c r="L652" i="10"/>
  <c r="K652" i="10"/>
  <c r="J652" i="10"/>
  <c r="I652" i="10"/>
  <c r="H652" i="10"/>
  <c r="G652" i="10"/>
  <c r="F652" i="10"/>
  <c r="E652" i="10"/>
  <c r="D652" i="10"/>
  <c r="C652" i="10"/>
  <c r="B652" i="10"/>
  <c r="Q651" i="10"/>
  <c r="P651" i="10"/>
  <c r="N651" i="10"/>
  <c r="O651" i="10" s="1"/>
  <c r="M651" i="10"/>
  <c r="L651" i="10"/>
  <c r="K651" i="10"/>
  <c r="J651" i="10"/>
  <c r="I651" i="10"/>
  <c r="H651" i="10"/>
  <c r="G651" i="10"/>
  <c r="F651" i="10"/>
  <c r="E651" i="10"/>
  <c r="D651" i="10"/>
  <c r="C651" i="10"/>
  <c r="B651" i="10"/>
  <c r="Q650" i="10"/>
  <c r="P650" i="10"/>
  <c r="N650" i="10"/>
  <c r="O650" i="10" s="1"/>
  <c r="M650" i="10"/>
  <c r="L650" i="10"/>
  <c r="K650" i="10"/>
  <c r="J650" i="10"/>
  <c r="I650" i="10"/>
  <c r="H650" i="10"/>
  <c r="G650" i="10"/>
  <c r="F650" i="10"/>
  <c r="E650" i="10"/>
  <c r="D650" i="10"/>
  <c r="C650" i="10"/>
  <c r="B650" i="10"/>
  <c r="Q649" i="10"/>
  <c r="P649" i="10"/>
  <c r="N649" i="10"/>
  <c r="O649" i="10" s="1"/>
  <c r="M649" i="10"/>
  <c r="L649" i="10"/>
  <c r="K649" i="10"/>
  <c r="J649" i="10"/>
  <c r="I649" i="10"/>
  <c r="H649" i="10"/>
  <c r="G649" i="10"/>
  <c r="F649" i="10"/>
  <c r="E649" i="10"/>
  <c r="D649" i="10"/>
  <c r="C649" i="10"/>
  <c r="B649" i="10"/>
  <c r="Q648" i="10"/>
  <c r="P648" i="10"/>
  <c r="N648" i="10"/>
  <c r="O648" i="10" s="1"/>
  <c r="M648" i="10"/>
  <c r="L648" i="10"/>
  <c r="K648" i="10"/>
  <c r="J648" i="10"/>
  <c r="I648" i="10"/>
  <c r="H648" i="10"/>
  <c r="G648" i="10"/>
  <c r="F648" i="10"/>
  <c r="E648" i="10"/>
  <c r="D648" i="10"/>
  <c r="C648" i="10"/>
  <c r="B648" i="10"/>
  <c r="Q647" i="10"/>
  <c r="P647" i="10"/>
  <c r="N647" i="10"/>
  <c r="O647" i="10" s="1"/>
  <c r="M647" i="10"/>
  <c r="L647" i="10"/>
  <c r="K647" i="10"/>
  <c r="J647" i="10"/>
  <c r="I647" i="10"/>
  <c r="H647" i="10"/>
  <c r="G647" i="10"/>
  <c r="F647" i="10"/>
  <c r="E647" i="10"/>
  <c r="D647" i="10"/>
  <c r="C647" i="10"/>
  <c r="B647" i="10"/>
  <c r="Q646" i="10"/>
  <c r="P646" i="10"/>
  <c r="N646" i="10"/>
  <c r="O646" i="10" s="1"/>
  <c r="M646" i="10"/>
  <c r="L646" i="10"/>
  <c r="K646" i="10"/>
  <c r="J646" i="10"/>
  <c r="I646" i="10"/>
  <c r="H646" i="10"/>
  <c r="G646" i="10"/>
  <c r="F646" i="10"/>
  <c r="E646" i="10"/>
  <c r="D646" i="10"/>
  <c r="C646" i="10"/>
  <c r="B646" i="10"/>
  <c r="Q645" i="10"/>
  <c r="P645" i="10"/>
  <c r="N645" i="10"/>
  <c r="O645" i="10" s="1"/>
  <c r="M645" i="10"/>
  <c r="L645" i="10"/>
  <c r="K645" i="10"/>
  <c r="J645" i="10"/>
  <c r="I645" i="10"/>
  <c r="H645" i="10"/>
  <c r="G645" i="10"/>
  <c r="F645" i="10"/>
  <c r="E645" i="10"/>
  <c r="D645" i="10"/>
  <c r="C645" i="10"/>
  <c r="B645" i="10"/>
  <c r="Q644" i="10"/>
  <c r="P644" i="10"/>
  <c r="N644" i="10"/>
  <c r="O644" i="10" s="1"/>
  <c r="M644" i="10"/>
  <c r="L644" i="10"/>
  <c r="K644" i="10"/>
  <c r="J644" i="10"/>
  <c r="I644" i="10"/>
  <c r="H644" i="10"/>
  <c r="G644" i="10"/>
  <c r="F644" i="10"/>
  <c r="E644" i="10"/>
  <c r="D644" i="10"/>
  <c r="C644" i="10"/>
  <c r="B644" i="10"/>
  <c r="Q643" i="10"/>
  <c r="P643" i="10"/>
  <c r="N643" i="10"/>
  <c r="O643" i="10" s="1"/>
  <c r="M643" i="10"/>
  <c r="L643" i="10"/>
  <c r="K643" i="10"/>
  <c r="J643" i="10"/>
  <c r="I643" i="10"/>
  <c r="H643" i="10"/>
  <c r="G643" i="10"/>
  <c r="F643" i="10"/>
  <c r="E643" i="10"/>
  <c r="D643" i="10"/>
  <c r="C643" i="10"/>
  <c r="B643" i="10"/>
  <c r="Q642" i="10"/>
  <c r="P642" i="10"/>
  <c r="N642" i="10"/>
  <c r="O642" i="10" s="1"/>
  <c r="M642" i="10"/>
  <c r="L642" i="10"/>
  <c r="K642" i="10"/>
  <c r="J642" i="10"/>
  <c r="I642" i="10"/>
  <c r="H642" i="10"/>
  <c r="G642" i="10"/>
  <c r="F642" i="10"/>
  <c r="E642" i="10"/>
  <c r="D642" i="10"/>
  <c r="C642" i="10"/>
  <c r="B642" i="10"/>
  <c r="Q641" i="10"/>
  <c r="P641" i="10"/>
  <c r="N641" i="10"/>
  <c r="O641" i="10" s="1"/>
  <c r="M641" i="10"/>
  <c r="L641" i="10"/>
  <c r="K641" i="10"/>
  <c r="J641" i="10"/>
  <c r="I641" i="10"/>
  <c r="H641" i="10"/>
  <c r="G641" i="10"/>
  <c r="F641" i="10"/>
  <c r="E641" i="10"/>
  <c r="D641" i="10"/>
  <c r="C641" i="10"/>
  <c r="B641" i="10"/>
  <c r="Q640" i="10"/>
  <c r="P640" i="10"/>
  <c r="N640" i="10"/>
  <c r="O640" i="10" s="1"/>
  <c r="M640" i="10"/>
  <c r="L640" i="10"/>
  <c r="K640" i="10"/>
  <c r="J640" i="10"/>
  <c r="I640" i="10"/>
  <c r="H640" i="10"/>
  <c r="G640" i="10"/>
  <c r="F640" i="10"/>
  <c r="E640" i="10"/>
  <c r="D640" i="10"/>
  <c r="C640" i="10"/>
  <c r="B640" i="10"/>
  <c r="Q639" i="10"/>
  <c r="P639" i="10"/>
  <c r="N639" i="10"/>
  <c r="O639" i="10" s="1"/>
  <c r="M639" i="10"/>
  <c r="L639" i="10"/>
  <c r="K639" i="10"/>
  <c r="J639" i="10"/>
  <c r="I639" i="10"/>
  <c r="H639" i="10"/>
  <c r="G639" i="10"/>
  <c r="F639" i="10"/>
  <c r="E639" i="10"/>
  <c r="D639" i="10"/>
  <c r="C639" i="10"/>
  <c r="B639" i="10"/>
  <c r="Q638" i="10"/>
  <c r="P638" i="10"/>
  <c r="N638" i="10"/>
  <c r="O638" i="10" s="1"/>
  <c r="M638" i="10"/>
  <c r="L638" i="10"/>
  <c r="K638" i="10"/>
  <c r="J638" i="10"/>
  <c r="I638" i="10"/>
  <c r="H638" i="10"/>
  <c r="G638" i="10"/>
  <c r="F638" i="10"/>
  <c r="E638" i="10"/>
  <c r="D638" i="10"/>
  <c r="C638" i="10"/>
  <c r="B638" i="10"/>
  <c r="Q637" i="10"/>
  <c r="P637" i="10"/>
  <c r="N637" i="10"/>
  <c r="O637" i="10" s="1"/>
  <c r="M637" i="10"/>
  <c r="L637" i="10"/>
  <c r="K637" i="10"/>
  <c r="J637" i="10"/>
  <c r="I637" i="10"/>
  <c r="H637" i="10"/>
  <c r="G637" i="10"/>
  <c r="F637" i="10"/>
  <c r="E637" i="10"/>
  <c r="D637" i="10"/>
  <c r="C637" i="10"/>
  <c r="B637" i="10"/>
  <c r="Q636" i="10"/>
  <c r="P636" i="10"/>
  <c r="N636" i="10"/>
  <c r="O636" i="10" s="1"/>
  <c r="M636" i="10"/>
  <c r="L636" i="10"/>
  <c r="K636" i="10"/>
  <c r="J636" i="10"/>
  <c r="I636" i="10"/>
  <c r="H636" i="10"/>
  <c r="G636" i="10"/>
  <c r="F636" i="10"/>
  <c r="E636" i="10"/>
  <c r="D636" i="10"/>
  <c r="C636" i="10"/>
  <c r="B636" i="10"/>
  <c r="Q635" i="10"/>
  <c r="P635" i="10"/>
  <c r="N635" i="10"/>
  <c r="O635" i="10" s="1"/>
  <c r="M635" i="10"/>
  <c r="L635" i="10"/>
  <c r="K635" i="10"/>
  <c r="J635" i="10"/>
  <c r="I635" i="10"/>
  <c r="H635" i="10"/>
  <c r="G635" i="10"/>
  <c r="F635" i="10"/>
  <c r="E635" i="10"/>
  <c r="D635" i="10"/>
  <c r="C635" i="10"/>
  <c r="B635" i="10"/>
  <c r="Q634" i="10"/>
  <c r="P634" i="10"/>
  <c r="N634" i="10"/>
  <c r="O634" i="10" s="1"/>
  <c r="M634" i="10"/>
  <c r="L634" i="10"/>
  <c r="K634" i="10"/>
  <c r="J634" i="10"/>
  <c r="I634" i="10"/>
  <c r="H634" i="10"/>
  <c r="G634" i="10"/>
  <c r="F634" i="10"/>
  <c r="E634" i="10"/>
  <c r="D634" i="10"/>
  <c r="C634" i="10"/>
  <c r="B634" i="10"/>
  <c r="Q633" i="10"/>
  <c r="P633" i="10"/>
  <c r="N633" i="10"/>
  <c r="O633" i="10" s="1"/>
  <c r="M633" i="10"/>
  <c r="L633" i="10"/>
  <c r="K633" i="10"/>
  <c r="J633" i="10"/>
  <c r="I633" i="10"/>
  <c r="H633" i="10"/>
  <c r="G633" i="10"/>
  <c r="F633" i="10"/>
  <c r="E633" i="10"/>
  <c r="D633" i="10"/>
  <c r="C633" i="10"/>
  <c r="B633" i="10"/>
  <c r="Q632" i="10"/>
  <c r="P632" i="10"/>
  <c r="N632" i="10"/>
  <c r="O632" i="10" s="1"/>
  <c r="M632" i="10"/>
  <c r="L632" i="10"/>
  <c r="K632" i="10"/>
  <c r="J632" i="10"/>
  <c r="I632" i="10"/>
  <c r="H632" i="10"/>
  <c r="G632" i="10"/>
  <c r="F632" i="10"/>
  <c r="E632" i="10"/>
  <c r="D632" i="10"/>
  <c r="C632" i="10"/>
  <c r="B632" i="10"/>
  <c r="Q631" i="10"/>
  <c r="P631" i="10"/>
  <c r="N631" i="10"/>
  <c r="O631" i="10" s="1"/>
  <c r="M631" i="10"/>
  <c r="L631" i="10"/>
  <c r="K631" i="10"/>
  <c r="J631" i="10"/>
  <c r="I631" i="10"/>
  <c r="H631" i="10"/>
  <c r="G631" i="10"/>
  <c r="F631" i="10"/>
  <c r="E631" i="10"/>
  <c r="D631" i="10"/>
  <c r="C631" i="10"/>
  <c r="B631" i="10"/>
  <c r="Q630" i="10"/>
  <c r="P630" i="10"/>
  <c r="N630" i="10"/>
  <c r="O630" i="10" s="1"/>
  <c r="M630" i="10"/>
  <c r="L630" i="10"/>
  <c r="K630" i="10"/>
  <c r="J630" i="10"/>
  <c r="I630" i="10"/>
  <c r="H630" i="10"/>
  <c r="G630" i="10"/>
  <c r="F630" i="10"/>
  <c r="E630" i="10"/>
  <c r="D630" i="10"/>
  <c r="C630" i="10"/>
  <c r="B630" i="10"/>
  <c r="Q629" i="10"/>
  <c r="P629" i="10"/>
  <c r="N629" i="10"/>
  <c r="O629" i="10" s="1"/>
  <c r="M629" i="10"/>
  <c r="L629" i="10"/>
  <c r="K629" i="10"/>
  <c r="J629" i="10"/>
  <c r="I629" i="10"/>
  <c r="H629" i="10"/>
  <c r="G629" i="10"/>
  <c r="F629" i="10"/>
  <c r="E629" i="10"/>
  <c r="D629" i="10"/>
  <c r="C629" i="10"/>
  <c r="B629" i="10"/>
  <c r="Q628" i="10"/>
  <c r="P628" i="10"/>
  <c r="N628" i="10"/>
  <c r="O628" i="10" s="1"/>
  <c r="M628" i="10"/>
  <c r="L628" i="10"/>
  <c r="K628" i="10"/>
  <c r="J628" i="10"/>
  <c r="I628" i="10"/>
  <c r="H628" i="10"/>
  <c r="G628" i="10"/>
  <c r="F628" i="10"/>
  <c r="E628" i="10"/>
  <c r="D628" i="10"/>
  <c r="C628" i="10"/>
  <c r="B628" i="10"/>
  <c r="Q627" i="10"/>
  <c r="P627" i="10"/>
  <c r="N627" i="10"/>
  <c r="O627" i="10" s="1"/>
  <c r="M627" i="10"/>
  <c r="L627" i="10"/>
  <c r="K627" i="10"/>
  <c r="J627" i="10"/>
  <c r="I627" i="10"/>
  <c r="H627" i="10"/>
  <c r="G627" i="10"/>
  <c r="F627" i="10"/>
  <c r="E627" i="10"/>
  <c r="D627" i="10"/>
  <c r="C627" i="10"/>
  <c r="B627" i="10"/>
  <c r="Q626" i="10"/>
  <c r="P626" i="10"/>
  <c r="N626" i="10"/>
  <c r="O626" i="10" s="1"/>
  <c r="M626" i="10"/>
  <c r="L626" i="10"/>
  <c r="K626" i="10"/>
  <c r="J626" i="10"/>
  <c r="I626" i="10"/>
  <c r="H626" i="10"/>
  <c r="G626" i="10"/>
  <c r="F626" i="10"/>
  <c r="E626" i="10"/>
  <c r="D626" i="10"/>
  <c r="C626" i="10"/>
  <c r="B626" i="10"/>
  <c r="Q625" i="10"/>
  <c r="P625" i="10"/>
  <c r="N625" i="10"/>
  <c r="O625" i="10" s="1"/>
  <c r="M625" i="10"/>
  <c r="L625" i="10"/>
  <c r="K625" i="10"/>
  <c r="J625" i="10"/>
  <c r="I625" i="10"/>
  <c r="H625" i="10"/>
  <c r="G625" i="10"/>
  <c r="F625" i="10"/>
  <c r="E625" i="10"/>
  <c r="D625" i="10"/>
  <c r="C625" i="10"/>
  <c r="B625" i="10"/>
  <c r="Q624" i="10"/>
  <c r="P624" i="10"/>
  <c r="N624" i="10"/>
  <c r="O624" i="10" s="1"/>
  <c r="M624" i="10"/>
  <c r="L624" i="10"/>
  <c r="K624" i="10"/>
  <c r="J624" i="10"/>
  <c r="I624" i="10"/>
  <c r="H624" i="10"/>
  <c r="G624" i="10"/>
  <c r="F624" i="10"/>
  <c r="E624" i="10"/>
  <c r="D624" i="10"/>
  <c r="C624" i="10"/>
  <c r="B624" i="10"/>
  <c r="Q623" i="10"/>
  <c r="P623" i="10"/>
  <c r="N623" i="10"/>
  <c r="O623" i="10" s="1"/>
  <c r="M623" i="10"/>
  <c r="L623" i="10"/>
  <c r="K623" i="10"/>
  <c r="J623" i="10"/>
  <c r="I623" i="10"/>
  <c r="H623" i="10"/>
  <c r="G623" i="10"/>
  <c r="F623" i="10"/>
  <c r="E623" i="10"/>
  <c r="D623" i="10"/>
  <c r="C623" i="10"/>
  <c r="B623" i="10"/>
  <c r="Q622" i="10"/>
  <c r="P622" i="10"/>
  <c r="N622" i="10"/>
  <c r="O622" i="10" s="1"/>
  <c r="M622" i="10"/>
  <c r="L622" i="10"/>
  <c r="K622" i="10"/>
  <c r="J622" i="10"/>
  <c r="I622" i="10"/>
  <c r="H622" i="10"/>
  <c r="G622" i="10"/>
  <c r="F622" i="10"/>
  <c r="E622" i="10"/>
  <c r="D622" i="10"/>
  <c r="C622" i="10"/>
  <c r="B622" i="10"/>
  <c r="Q621" i="10"/>
  <c r="P621" i="10"/>
  <c r="N621" i="10"/>
  <c r="O621" i="10" s="1"/>
  <c r="M621" i="10"/>
  <c r="L621" i="10"/>
  <c r="K621" i="10"/>
  <c r="J621" i="10"/>
  <c r="I621" i="10"/>
  <c r="H621" i="10"/>
  <c r="G621" i="10"/>
  <c r="F621" i="10"/>
  <c r="E621" i="10"/>
  <c r="D621" i="10"/>
  <c r="C621" i="10"/>
  <c r="B621" i="10"/>
  <c r="Q620" i="10"/>
  <c r="P620" i="10"/>
  <c r="N620" i="10"/>
  <c r="O620" i="10" s="1"/>
  <c r="M620" i="10"/>
  <c r="L620" i="10"/>
  <c r="K620" i="10"/>
  <c r="J620" i="10"/>
  <c r="I620" i="10"/>
  <c r="H620" i="10"/>
  <c r="G620" i="10"/>
  <c r="F620" i="10"/>
  <c r="E620" i="10"/>
  <c r="D620" i="10"/>
  <c r="C620" i="10"/>
  <c r="B620" i="10"/>
  <c r="Q619" i="10"/>
  <c r="P619" i="10"/>
  <c r="N619" i="10"/>
  <c r="O619" i="10" s="1"/>
  <c r="M619" i="10"/>
  <c r="L619" i="10"/>
  <c r="K619" i="10"/>
  <c r="J619" i="10"/>
  <c r="I619" i="10"/>
  <c r="H619" i="10"/>
  <c r="G619" i="10"/>
  <c r="F619" i="10"/>
  <c r="E619" i="10"/>
  <c r="D619" i="10"/>
  <c r="C619" i="10"/>
  <c r="B619" i="10"/>
  <c r="Q618" i="10"/>
  <c r="P618" i="10"/>
  <c r="N618" i="10"/>
  <c r="O618" i="10" s="1"/>
  <c r="M618" i="10"/>
  <c r="L618" i="10"/>
  <c r="K618" i="10"/>
  <c r="J618" i="10"/>
  <c r="I618" i="10"/>
  <c r="H618" i="10"/>
  <c r="G618" i="10"/>
  <c r="F618" i="10"/>
  <c r="E618" i="10"/>
  <c r="D618" i="10"/>
  <c r="C618" i="10"/>
  <c r="B618" i="10"/>
  <c r="Q617" i="10"/>
  <c r="P617" i="10"/>
  <c r="N617" i="10"/>
  <c r="O617" i="10" s="1"/>
  <c r="M617" i="10"/>
  <c r="L617" i="10"/>
  <c r="K617" i="10"/>
  <c r="J617" i="10"/>
  <c r="I617" i="10"/>
  <c r="H617" i="10"/>
  <c r="G617" i="10"/>
  <c r="F617" i="10"/>
  <c r="E617" i="10"/>
  <c r="D617" i="10"/>
  <c r="C617" i="10"/>
  <c r="B617" i="10"/>
  <c r="Q616" i="10"/>
  <c r="P616" i="10"/>
  <c r="N616" i="10"/>
  <c r="O616" i="10" s="1"/>
  <c r="M616" i="10"/>
  <c r="L616" i="10"/>
  <c r="K616" i="10"/>
  <c r="J616" i="10"/>
  <c r="I616" i="10"/>
  <c r="H616" i="10"/>
  <c r="G616" i="10"/>
  <c r="F616" i="10"/>
  <c r="E616" i="10"/>
  <c r="D616" i="10"/>
  <c r="C616" i="10"/>
  <c r="B616" i="10"/>
  <c r="Q615" i="10"/>
  <c r="P615" i="10"/>
  <c r="N615" i="10"/>
  <c r="O615" i="10" s="1"/>
  <c r="M615" i="10"/>
  <c r="L615" i="10"/>
  <c r="K615" i="10"/>
  <c r="J615" i="10"/>
  <c r="I615" i="10"/>
  <c r="H615" i="10"/>
  <c r="G615" i="10"/>
  <c r="F615" i="10"/>
  <c r="E615" i="10"/>
  <c r="D615" i="10"/>
  <c r="C615" i="10"/>
  <c r="B615" i="10"/>
  <c r="Q614" i="10"/>
  <c r="P614" i="10"/>
  <c r="N614" i="10"/>
  <c r="O614" i="10" s="1"/>
  <c r="M614" i="10"/>
  <c r="L614" i="10"/>
  <c r="K614" i="10"/>
  <c r="J614" i="10"/>
  <c r="I614" i="10"/>
  <c r="H614" i="10"/>
  <c r="G614" i="10"/>
  <c r="F614" i="10"/>
  <c r="E614" i="10"/>
  <c r="D614" i="10"/>
  <c r="C614" i="10"/>
  <c r="B614" i="10"/>
  <c r="Q613" i="10"/>
  <c r="P613" i="10"/>
  <c r="N613" i="10"/>
  <c r="O613" i="10" s="1"/>
  <c r="M613" i="10"/>
  <c r="L613" i="10"/>
  <c r="K613" i="10"/>
  <c r="J613" i="10"/>
  <c r="I613" i="10"/>
  <c r="H613" i="10"/>
  <c r="G613" i="10"/>
  <c r="F613" i="10"/>
  <c r="E613" i="10"/>
  <c r="D613" i="10"/>
  <c r="C613" i="10"/>
  <c r="B613" i="10"/>
  <c r="Q612" i="10"/>
  <c r="P612" i="10"/>
  <c r="N612" i="10"/>
  <c r="O612" i="10" s="1"/>
  <c r="M612" i="10"/>
  <c r="L612" i="10"/>
  <c r="K612" i="10"/>
  <c r="J612" i="10"/>
  <c r="I612" i="10"/>
  <c r="H612" i="10"/>
  <c r="G612" i="10"/>
  <c r="F612" i="10"/>
  <c r="E612" i="10"/>
  <c r="D612" i="10"/>
  <c r="C612" i="10"/>
  <c r="B612" i="10"/>
  <c r="Q611" i="10"/>
  <c r="P611" i="10"/>
  <c r="N611" i="10"/>
  <c r="O611" i="10" s="1"/>
  <c r="M611" i="10"/>
  <c r="L611" i="10"/>
  <c r="K611" i="10"/>
  <c r="J611" i="10"/>
  <c r="I611" i="10"/>
  <c r="H611" i="10"/>
  <c r="G611" i="10"/>
  <c r="F611" i="10"/>
  <c r="E611" i="10"/>
  <c r="D611" i="10"/>
  <c r="C611" i="10"/>
  <c r="B611" i="10"/>
  <c r="Q610" i="10"/>
  <c r="P610" i="10"/>
  <c r="N610" i="10"/>
  <c r="O610" i="10" s="1"/>
  <c r="M610" i="10"/>
  <c r="L610" i="10"/>
  <c r="K610" i="10"/>
  <c r="J610" i="10"/>
  <c r="I610" i="10"/>
  <c r="H610" i="10"/>
  <c r="G610" i="10"/>
  <c r="F610" i="10"/>
  <c r="E610" i="10"/>
  <c r="D610" i="10"/>
  <c r="C610" i="10"/>
  <c r="B610" i="10"/>
  <c r="Q609" i="10"/>
  <c r="P609" i="10"/>
  <c r="N609" i="10"/>
  <c r="O609" i="10" s="1"/>
  <c r="M609" i="10"/>
  <c r="L609" i="10"/>
  <c r="K609" i="10"/>
  <c r="J609" i="10"/>
  <c r="I609" i="10"/>
  <c r="H609" i="10"/>
  <c r="G609" i="10"/>
  <c r="F609" i="10"/>
  <c r="E609" i="10"/>
  <c r="D609" i="10"/>
  <c r="C609" i="10"/>
  <c r="B609" i="10"/>
  <c r="Q608" i="10"/>
  <c r="P608" i="10"/>
  <c r="N608" i="10"/>
  <c r="O608" i="10" s="1"/>
  <c r="M608" i="10"/>
  <c r="L608" i="10"/>
  <c r="K608" i="10"/>
  <c r="J608" i="10"/>
  <c r="I608" i="10"/>
  <c r="H608" i="10"/>
  <c r="G608" i="10"/>
  <c r="F608" i="10"/>
  <c r="E608" i="10"/>
  <c r="D608" i="10"/>
  <c r="C608" i="10"/>
  <c r="B608" i="10"/>
  <c r="Q607" i="10"/>
  <c r="P607" i="10"/>
  <c r="N607" i="10"/>
  <c r="O607" i="10" s="1"/>
  <c r="M607" i="10"/>
  <c r="L607" i="10"/>
  <c r="K607" i="10"/>
  <c r="J607" i="10"/>
  <c r="I607" i="10"/>
  <c r="H607" i="10"/>
  <c r="G607" i="10"/>
  <c r="F607" i="10"/>
  <c r="E607" i="10"/>
  <c r="D607" i="10"/>
  <c r="C607" i="10"/>
  <c r="B607" i="10"/>
  <c r="Q606" i="10"/>
  <c r="P606" i="10"/>
  <c r="N606" i="10"/>
  <c r="O606" i="10" s="1"/>
  <c r="M606" i="10"/>
  <c r="L606" i="10"/>
  <c r="K606" i="10"/>
  <c r="J606" i="10"/>
  <c r="I606" i="10"/>
  <c r="H606" i="10"/>
  <c r="G606" i="10"/>
  <c r="F606" i="10"/>
  <c r="E606" i="10"/>
  <c r="D606" i="10"/>
  <c r="C606" i="10"/>
  <c r="B606" i="10"/>
  <c r="Q605" i="10"/>
  <c r="P605" i="10"/>
  <c r="N605" i="10"/>
  <c r="O605" i="10" s="1"/>
  <c r="M605" i="10"/>
  <c r="L605" i="10"/>
  <c r="K605" i="10"/>
  <c r="J605" i="10"/>
  <c r="I605" i="10"/>
  <c r="H605" i="10"/>
  <c r="G605" i="10"/>
  <c r="F605" i="10"/>
  <c r="E605" i="10"/>
  <c r="D605" i="10"/>
  <c r="C605" i="10"/>
  <c r="B605" i="10"/>
  <c r="Q604" i="10"/>
  <c r="P604" i="10"/>
  <c r="N604" i="10"/>
  <c r="O604" i="10" s="1"/>
  <c r="M604" i="10"/>
  <c r="L604" i="10"/>
  <c r="K604" i="10"/>
  <c r="J604" i="10"/>
  <c r="I604" i="10"/>
  <c r="H604" i="10"/>
  <c r="G604" i="10"/>
  <c r="F604" i="10"/>
  <c r="E604" i="10"/>
  <c r="D604" i="10"/>
  <c r="C604" i="10"/>
  <c r="B604" i="10"/>
  <c r="Q603" i="10"/>
  <c r="P603" i="10"/>
  <c r="N603" i="10"/>
  <c r="O603" i="10" s="1"/>
  <c r="M603" i="10"/>
  <c r="L603" i="10"/>
  <c r="K603" i="10"/>
  <c r="J603" i="10"/>
  <c r="I603" i="10"/>
  <c r="H603" i="10"/>
  <c r="G603" i="10"/>
  <c r="F603" i="10"/>
  <c r="E603" i="10"/>
  <c r="D603" i="10"/>
  <c r="C603" i="10"/>
  <c r="B603" i="10"/>
  <c r="Q602" i="10"/>
  <c r="P602" i="10"/>
  <c r="N602" i="10"/>
  <c r="O602" i="10" s="1"/>
  <c r="M602" i="10"/>
  <c r="L602" i="10"/>
  <c r="K602" i="10"/>
  <c r="J602" i="10"/>
  <c r="I602" i="10"/>
  <c r="H602" i="10"/>
  <c r="G602" i="10"/>
  <c r="F602" i="10"/>
  <c r="E602" i="10"/>
  <c r="D602" i="10"/>
  <c r="C602" i="10"/>
  <c r="B602" i="10"/>
  <c r="Q601" i="10"/>
  <c r="P601" i="10"/>
  <c r="N601" i="10"/>
  <c r="O601" i="10" s="1"/>
  <c r="M601" i="10"/>
  <c r="L601" i="10"/>
  <c r="K601" i="10"/>
  <c r="J601" i="10"/>
  <c r="I601" i="10"/>
  <c r="H601" i="10"/>
  <c r="G601" i="10"/>
  <c r="F601" i="10"/>
  <c r="E601" i="10"/>
  <c r="D601" i="10"/>
  <c r="C601" i="10"/>
  <c r="B601" i="10"/>
  <c r="Q600" i="10"/>
  <c r="P600" i="10"/>
  <c r="N600" i="10"/>
  <c r="O600" i="10" s="1"/>
  <c r="M600" i="10"/>
  <c r="L600" i="10"/>
  <c r="K600" i="10"/>
  <c r="J600" i="10"/>
  <c r="I600" i="10"/>
  <c r="H600" i="10"/>
  <c r="G600" i="10"/>
  <c r="F600" i="10"/>
  <c r="E600" i="10"/>
  <c r="D600" i="10"/>
  <c r="C600" i="10"/>
  <c r="B600" i="10"/>
  <c r="Q599" i="10"/>
  <c r="P599" i="10"/>
  <c r="N599" i="10"/>
  <c r="O599" i="10" s="1"/>
  <c r="M599" i="10"/>
  <c r="L599" i="10"/>
  <c r="K599" i="10"/>
  <c r="J599" i="10"/>
  <c r="I599" i="10"/>
  <c r="H599" i="10"/>
  <c r="G599" i="10"/>
  <c r="F599" i="10"/>
  <c r="E599" i="10"/>
  <c r="D599" i="10"/>
  <c r="C599" i="10"/>
  <c r="B599" i="10"/>
  <c r="Q598" i="10"/>
  <c r="P598" i="10"/>
  <c r="N598" i="10"/>
  <c r="O598" i="10" s="1"/>
  <c r="M598" i="10"/>
  <c r="L598" i="10"/>
  <c r="K598" i="10"/>
  <c r="J598" i="10"/>
  <c r="I598" i="10"/>
  <c r="H598" i="10"/>
  <c r="G598" i="10"/>
  <c r="F598" i="10"/>
  <c r="E598" i="10"/>
  <c r="D598" i="10"/>
  <c r="C598" i="10"/>
  <c r="B598" i="10"/>
  <c r="Q597" i="10"/>
  <c r="P597" i="10"/>
  <c r="N597" i="10"/>
  <c r="O597" i="10" s="1"/>
  <c r="M597" i="10"/>
  <c r="L597" i="10"/>
  <c r="K597" i="10"/>
  <c r="J597" i="10"/>
  <c r="I597" i="10"/>
  <c r="H597" i="10"/>
  <c r="G597" i="10"/>
  <c r="F597" i="10"/>
  <c r="E597" i="10"/>
  <c r="D597" i="10"/>
  <c r="C597" i="10"/>
  <c r="B597" i="10"/>
  <c r="Q596" i="10"/>
  <c r="P596" i="10"/>
  <c r="N596" i="10"/>
  <c r="O596" i="10" s="1"/>
  <c r="M596" i="10"/>
  <c r="L596" i="10"/>
  <c r="K596" i="10"/>
  <c r="J596" i="10"/>
  <c r="I596" i="10"/>
  <c r="H596" i="10"/>
  <c r="G596" i="10"/>
  <c r="F596" i="10"/>
  <c r="E596" i="10"/>
  <c r="D596" i="10"/>
  <c r="C596" i="10"/>
  <c r="B596" i="10"/>
  <c r="Q595" i="10"/>
  <c r="P595" i="10"/>
  <c r="N595" i="10"/>
  <c r="O595" i="10" s="1"/>
  <c r="M595" i="10"/>
  <c r="L595" i="10"/>
  <c r="K595" i="10"/>
  <c r="J595" i="10"/>
  <c r="I595" i="10"/>
  <c r="H595" i="10"/>
  <c r="G595" i="10"/>
  <c r="F595" i="10"/>
  <c r="E595" i="10"/>
  <c r="D595" i="10"/>
  <c r="C595" i="10"/>
  <c r="B595" i="10"/>
  <c r="Q594" i="10"/>
  <c r="P594" i="10"/>
  <c r="N594" i="10"/>
  <c r="O594" i="10" s="1"/>
  <c r="M594" i="10"/>
  <c r="L594" i="10"/>
  <c r="K594" i="10"/>
  <c r="J594" i="10"/>
  <c r="I594" i="10"/>
  <c r="H594" i="10"/>
  <c r="G594" i="10"/>
  <c r="F594" i="10"/>
  <c r="E594" i="10"/>
  <c r="D594" i="10"/>
  <c r="C594" i="10"/>
  <c r="B594" i="10"/>
  <c r="Q593" i="10"/>
  <c r="P593" i="10"/>
  <c r="N593" i="10"/>
  <c r="O593" i="10" s="1"/>
  <c r="M593" i="10"/>
  <c r="L593" i="10"/>
  <c r="K593" i="10"/>
  <c r="J593" i="10"/>
  <c r="I593" i="10"/>
  <c r="H593" i="10"/>
  <c r="G593" i="10"/>
  <c r="F593" i="10"/>
  <c r="E593" i="10"/>
  <c r="D593" i="10"/>
  <c r="C593" i="10"/>
  <c r="B593" i="10"/>
  <c r="Q592" i="10"/>
  <c r="P592" i="10"/>
  <c r="N592" i="10"/>
  <c r="O592" i="10" s="1"/>
  <c r="M592" i="10"/>
  <c r="L592" i="10"/>
  <c r="K592" i="10"/>
  <c r="J592" i="10"/>
  <c r="I592" i="10"/>
  <c r="H592" i="10"/>
  <c r="G592" i="10"/>
  <c r="F592" i="10"/>
  <c r="E592" i="10"/>
  <c r="D592" i="10"/>
  <c r="C592" i="10"/>
  <c r="B592" i="10"/>
  <c r="Q591" i="10"/>
  <c r="P591" i="10"/>
  <c r="N591" i="10"/>
  <c r="O591" i="10" s="1"/>
  <c r="M591" i="10"/>
  <c r="L591" i="10"/>
  <c r="K591" i="10"/>
  <c r="J591" i="10"/>
  <c r="I591" i="10"/>
  <c r="H591" i="10"/>
  <c r="G591" i="10"/>
  <c r="F591" i="10"/>
  <c r="E591" i="10"/>
  <c r="D591" i="10"/>
  <c r="C591" i="10"/>
  <c r="B591" i="10"/>
  <c r="Q590" i="10"/>
  <c r="P590" i="10"/>
  <c r="N590" i="10"/>
  <c r="O590" i="10" s="1"/>
  <c r="M590" i="10"/>
  <c r="L590" i="10"/>
  <c r="K590" i="10"/>
  <c r="J590" i="10"/>
  <c r="I590" i="10"/>
  <c r="H590" i="10"/>
  <c r="G590" i="10"/>
  <c r="F590" i="10"/>
  <c r="E590" i="10"/>
  <c r="D590" i="10"/>
  <c r="C590" i="10"/>
  <c r="B590" i="10"/>
  <c r="Q589" i="10"/>
  <c r="P589" i="10"/>
  <c r="N589" i="10"/>
  <c r="O589" i="10" s="1"/>
  <c r="M589" i="10"/>
  <c r="L589" i="10"/>
  <c r="K589" i="10"/>
  <c r="J589" i="10"/>
  <c r="I589" i="10"/>
  <c r="H589" i="10"/>
  <c r="G589" i="10"/>
  <c r="F589" i="10"/>
  <c r="E589" i="10"/>
  <c r="D589" i="10"/>
  <c r="C589" i="10"/>
  <c r="B589" i="10"/>
  <c r="Q588" i="10"/>
  <c r="P588" i="10"/>
  <c r="N588" i="10"/>
  <c r="O588" i="10" s="1"/>
  <c r="M588" i="10"/>
  <c r="L588" i="10"/>
  <c r="K588" i="10"/>
  <c r="J588" i="10"/>
  <c r="I588" i="10"/>
  <c r="H588" i="10"/>
  <c r="G588" i="10"/>
  <c r="F588" i="10"/>
  <c r="E588" i="10"/>
  <c r="D588" i="10"/>
  <c r="C588" i="10"/>
  <c r="B588" i="10"/>
  <c r="Q587" i="10"/>
  <c r="P587" i="10"/>
  <c r="N587" i="10"/>
  <c r="O587" i="10" s="1"/>
  <c r="M587" i="10"/>
  <c r="L587" i="10"/>
  <c r="K587" i="10"/>
  <c r="J587" i="10"/>
  <c r="I587" i="10"/>
  <c r="H587" i="10"/>
  <c r="G587" i="10"/>
  <c r="F587" i="10"/>
  <c r="E587" i="10"/>
  <c r="D587" i="10"/>
  <c r="C587" i="10"/>
  <c r="B587" i="10"/>
  <c r="Q586" i="10"/>
  <c r="P586" i="10"/>
  <c r="N586" i="10"/>
  <c r="O586" i="10" s="1"/>
  <c r="M586" i="10"/>
  <c r="L586" i="10"/>
  <c r="K586" i="10"/>
  <c r="J586" i="10"/>
  <c r="I586" i="10"/>
  <c r="H586" i="10"/>
  <c r="G586" i="10"/>
  <c r="F586" i="10"/>
  <c r="E586" i="10"/>
  <c r="D586" i="10"/>
  <c r="C586" i="10"/>
  <c r="B586" i="10"/>
  <c r="Q585" i="10"/>
  <c r="P585" i="10"/>
  <c r="N585" i="10"/>
  <c r="O585" i="10" s="1"/>
  <c r="M585" i="10"/>
  <c r="L585" i="10"/>
  <c r="K585" i="10"/>
  <c r="J585" i="10"/>
  <c r="I585" i="10"/>
  <c r="H585" i="10"/>
  <c r="G585" i="10"/>
  <c r="F585" i="10"/>
  <c r="E585" i="10"/>
  <c r="D585" i="10"/>
  <c r="C585" i="10"/>
  <c r="B585" i="10"/>
  <c r="Q584" i="10"/>
  <c r="P584" i="10"/>
  <c r="N584" i="10"/>
  <c r="O584" i="10" s="1"/>
  <c r="M584" i="10"/>
  <c r="L584" i="10"/>
  <c r="K584" i="10"/>
  <c r="J584" i="10"/>
  <c r="I584" i="10"/>
  <c r="H584" i="10"/>
  <c r="G584" i="10"/>
  <c r="F584" i="10"/>
  <c r="E584" i="10"/>
  <c r="D584" i="10"/>
  <c r="C584" i="10"/>
  <c r="B584" i="10"/>
  <c r="Q583" i="10"/>
  <c r="P583" i="10"/>
  <c r="N583" i="10"/>
  <c r="O583" i="10" s="1"/>
  <c r="M583" i="10"/>
  <c r="L583" i="10"/>
  <c r="K583" i="10"/>
  <c r="J583" i="10"/>
  <c r="I583" i="10"/>
  <c r="H583" i="10"/>
  <c r="G583" i="10"/>
  <c r="F583" i="10"/>
  <c r="E583" i="10"/>
  <c r="D583" i="10"/>
  <c r="C583" i="10"/>
  <c r="B583" i="10"/>
  <c r="Q582" i="10"/>
  <c r="P582" i="10"/>
  <c r="N582" i="10"/>
  <c r="O582" i="10" s="1"/>
  <c r="M582" i="10"/>
  <c r="L582" i="10"/>
  <c r="K582" i="10"/>
  <c r="J582" i="10"/>
  <c r="I582" i="10"/>
  <c r="H582" i="10"/>
  <c r="G582" i="10"/>
  <c r="F582" i="10"/>
  <c r="E582" i="10"/>
  <c r="D582" i="10"/>
  <c r="C582" i="10"/>
  <c r="B582" i="10"/>
  <c r="Q581" i="10"/>
  <c r="P581" i="10"/>
  <c r="N581" i="10"/>
  <c r="O581" i="10" s="1"/>
  <c r="M581" i="10"/>
  <c r="L581" i="10"/>
  <c r="K581" i="10"/>
  <c r="J581" i="10"/>
  <c r="I581" i="10"/>
  <c r="H581" i="10"/>
  <c r="G581" i="10"/>
  <c r="F581" i="10"/>
  <c r="E581" i="10"/>
  <c r="D581" i="10"/>
  <c r="C581" i="10"/>
  <c r="B581" i="10"/>
  <c r="Q580" i="10"/>
  <c r="P580" i="10"/>
  <c r="N580" i="10"/>
  <c r="O580" i="10" s="1"/>
  <c r="M580" i="10"/>
  <c r="L580" i="10"/>
  <c r="K580" i="10"/>
  <c r="J580" i="10"/>
  <c r="I580" i="10"/>
  <c r="H580" i="10"/>
  <c r="G580" i="10"/>
  <c r="F580" i="10"/>
  <c r="E580" i="10"/>
  <c r="D580" i="10"/>
  <c r="C580" i="10"/>
  <c r="B580" i="10"/>
  <c r="Q579" i="10"/>
  <c r="P579" i="10"/>
  <c r="N579" i="10"/>
  <c r="O579" i="10" s="1"/>
  <c r="M579" i="10"/>
  <c r="L579" i="10"/>
  <c r="K579" i="10"/>
  <c r="J579" i="10"/>
  <c r="I579" i="10"/>
  <c r="H579" i="10"/>
  <c r="G579" i="10"/>
  <c r="F579" i="10"/>
  <c r="E579" i="10"/>
  <c r="D579" i="10"/>
  <c r="C579" i="10"/>
  <c r="B579" i="10"/>
  <c r="Q578" i="10"/>
  <c r="P578" i="10"/>
  <c r="N578" i="10"/>
  <c r="O578" i="10" s="1"/>
  <c r="M578" i="10"/>
  <c r="L578" i="10"/>
  <c r="K578" i="10"/>
  <c r="J578" i="10"/>
  <c r="I578" i="10"/>
  <c r="H578" i="10"/>
  <c r="G578" i="10"/>
  <c r="F578" i="10"/>
  <c r="E578" i="10"/>
  <c r="D578" i="10"/>
  <c r="C578" i="10"/>
  <c r="B578" i="10"/>
  <c r="Q577" i="10"/>
  <c r="P577" i="10"/>
  <c r="N577" i="10"/>
  <c r="O577" i="10" s="1"/>
  <c r="M577" i="10"/>
  <c r="L577" i="10"/>
  <c r="K577" i="10"/>
  <c r="J577" i="10"/>
  <c r="I577" i="10"/>
  <c r="H577" i="10"/>
  <c r="G577" i="10"/>
  <c r="F577" i="10"/>
  <c r="E577" i="10"/>
  <c r="D577" i="10"/>
  <c r="C577" i="10"/>
  <c r="B577" i="10"/>
  <c r="Q576" i="10"/>
  <c r="P576" i="10"/>
  <c r="N576" i="10"/>
  <c r="O576" i="10" s="1"/>
  <c r="M576" i="10"/>
  <c r="L576" i="10"/>
  <c r="K576" i="10"/>
  <c r="J576" i="10"/>
  <c r="I576" i="10"/>
  <c r="H576" i="10"/>
  <c r="G576" i="10"/>
  <c r="F576" i="10"/>
  <c r="E576" i="10"/>
  <c r="D576" i="10"/>
  <c r="C576" i="10"/>
  <c r="B576" i="10"/>
  <c r="Q575" i="10"/>
  <c r="P575" i="10"/>
  <c r="N575" i="10"/>
  <c r="O575" i="10" s="1"/>
  <c r="M575" i="10"/>
  <c r="L575" i="10"/>
  <c r="K575" i="10"/>
  <c r="J575" i="10"/>
  <c r="I575" i="10"/>
  <c r="H575" i="10"/>
  <c r="G575" i="10"/>
  <c r="F575" i="10"/>
  <c r="E575" i="10"/>
  <c r="D575" i="10"/>
  <c r="C575" i="10"/>
  <c r="B575" i="10"/>
  <c r="Q574" i="10"/>
  <c r="P574" i="10"/>
  <c r="N574" i="10"/>
  <c r="O574" i="10" s="1"/>
  <c r="M574" i="10"/>
  <c r="L574" i="10"/>
  <c r="K574" i="10"/>
  <c r="J574" i="10"/>
  <c r="I574" i="10"/>
  <c r="H574" i="10"/>
  <c r="G574" i="10"/>
  <c r="F574" i="10"/>
  <c r="E574" i="10"/>
  <c r="D574" i="10"/>
  <c r="C574" i="10"/>
  <c r="B574" i="10"/>
  <c r="Q573" i="10"/>
  <c r="P573" i="10"/>
  <c r="N573" i="10"/>
  <c r="O573" i="10" s="1"/>
  <c r="M573" i="10"/>
  <c r="L573" i="10"/>
  <c r="K573" i="10"/>
  <c r="J573" i="10"/>
  <c r="I573" i="10"/>
  <c r="H573" i="10"/>
  <c r="G573" i="10"/>
  <c r="F573" i="10"/>
  <c r="E573" i="10"/>
  <c r="D573" i="10"/>
  <c r="C573" i="10"/>
  <c r="B573" i="10"/>
  <c r="Q572" i="10"/>
  <c r="P572" i="10"/>
  <c r="N572" i="10"/>
  <c r="O572" i="10" s="1"/>
  <c r="M572" i="10"/>
  <c r="L572" i="10"/>
  <c r="K572" i="10"/>
  <c r="J572" i="10"/>
  <c r="I572" i="10"/>
  <c r="H572" i="10"/>
  <c r="G572" i="10"/>
  <c r="F572" i="10"/>
  <c r="E572" i="10"/>
  <c r="D572" i="10"/>
  <c r="C572" i="10"/>
  <c r="B572" i="10"/>
  <c r="Q571" i="10"/>
  <c r="P571" i="10"/>
  <c r="N571" i="10"/>
  <c r="O571" i="10" s="1"/>
  <c r="M571" i="10"/>
  <c r="L571" i="10"/>
  <c r="K571" i="10"/>
  <c r="J571" i="10"/>
  <c r="I571" i="10"/>
  <c r="H571" i="10"/>
  <c r="G571" i="10"/>
  <c r="F571" i="10"/>
  <c r="E571" i="10"/>
  <c r="D571" i="10"/>
  <c r="C571" i="10"/>
  <c r="B571" i="10"/>
  <c r="Q570" i="10"/>
  <c r="P570" i="10"/>
  <c r="N570" i="10"/>
  <c r="O570" i="10" s="1"/>
  <c r="M570" i="10"/>
  <c r="L570" i="10"/>
  <c r="K570" i="10"/>
  <c r="J570" i="10"/>
  <c r="I570" i="10"/>
  <c r="H570" i="10"/>
  <c r="G570" i="10"/>
  <c r="F570" i="10"/>
  <c r="E570" i="10"/>
  <c r="D570" i="10"/>
  <c r="C570" i="10"/>
  <c r="B570" i="10"/>
  <c r="Q569" i="10"/>
  <c r="P569" i="10"/>
  <c r="N569" i="10"/>
  <c r="O569" i="10" s="1"/>
  <c r="M569" i="10"/>
  <c r="L569" i="10"/>
  <c r="K569" i="10"/>
  <c r="J569" i="10"/>
  <c r="I569" i="10"/>
  <c r="H569" i="10"/>
  <c r="G569" i="10"/>
  <c r="F569" i="10"/>
  <c r="E569" i="10"/>
  <c r="D569" i="10"/>
  <c r="C569" i="10"/>
  <c r="B569" i="10"/>
  <c r="Q568" i="10"/>
  <c r="P568" i="10"/>
  <c r="N568" i="10"/>
  <c r="O568" i="10" s="1"/>
  <c r="M568" i="10"/>
  <c r="L568" i="10"/>
  <c r="K568" i="10"/>
  <c r="J568" i="10"/>
  <c r="I568" i="10"/>
  <c r="H568" i="10"/>
  <c r="G568" i="10"/>
  <c r="F568" i="10"/>
  <c r="E568" i="10"/>
  <c r="D568" i="10"/>
  <c r="C568" i="10"/>
  <c r="B568" i="10"/>
  <c r="Q567" i="10"/>
  <c r="P567" i="10"/>
  <c r="N567" i="10"/>
  <c r="O567" i="10" s="1"/>
  <c r="M567" i="10"/>
  <c r="L567" i="10"/>
  <c r="K567" i="10"/>
  <c r="J567" i="10"/>
  <c r="I567" i="10"/>
  <c r="H567" i="10"/>
  <c r="G567" i="10"/>
  <c r="F567" i="10"/>
  <c r="E567" i="10"/>
  <c r="D567" i="10"/>
  <c r="C567" i="10"/>
  <c r="B567" i="10"/>
  <c r="Q566" i="10"/>
  <c r="P566" i="10"/>
  <c r="N566" i="10"/>
  <c r="O566" i="10" s="1"/>
  <c r="M566" i="10"/>
  <c r="L566" i="10"/>
  <c r="K566" i="10"/>
  <c r="J566" i="10"/>
  <c r="I566" i="10"/>
  <c r="H566" i="10"/>
  <c r="G566" i="10"/>
  <c r="F566" i="10"/>
  <c r="E566" i="10"/>
  <c r="D566" i="10"/>
  <c r="C566" i="10"/>
  <c r="B566" i="10"/>
  <c r="Q565" i="10"/>
  <c r="P565" i="10"/>
  <c r="N565" i="10"/>
  <c r="O565" i="10" s="1"/>
  <c r="M565" i="10"/>
  <c r="L565" i="10"/>
  <c r="K565" i="10"/>
  <c r="J565" i="10"/>
  <c r="I565" i="10"/>
  <c r="H565" i="10"/>
  <c r="G565" i="10"/>
  <c r="F565" i="10"/>
  <c r="E565" i="10"/>
  <c r="D565" i="10"/>
  <c r="C565" i="10"/>
  <c r="B565" i="10"/>
  <c r="Q564" i="10"/>
  <c r="P564" i="10"/>
  <c r="N564" i="10"/>
  <c r="O564" i="10" s="1"/>
  <c r="M564" i="10"/>
  <c r="L564" i="10"/>
  <c r="K564" i="10"/>
  <c r="J564" i="10"/>
  <c r="I564" i="10"/>
  <c r="H564" i="10"/>
  <c r="G564" i="10"/>
  <c r="F564" i="10"/>
  <c r="E564" i="10"/>
  <c r="D564" i="10"/>
  <c r="C564" i="10"/>
  <c r="B564" i="10"/>
  <c r="Q563" i="10"/>
  <c r="P563" i="10"/>
  <c r="N563" i="10"/>
  <c r="O563" i="10" s="1"/>
  <c r="M563" i="10"/>
  <c r="L563" i="10"/>
  <c r="K563" i="10"/>
  <c r="J563" i="10"/>
  <c r="I563" i="10"/>
  <c r="H563" i="10"/>
  <c r="G563" i="10"/>
  <c r="F563" i="10"/>
  <c r="E563" i="10"/>
  <c r="D563" i="10"/>
  <c r="C563" i="10"/>
  <c r="B563" i="10"/>
  <c r="Q562" i="10"/>
  <c r="P562" i="10"/>
  <c r="N562" i="10"/>
  <c r="O562" i="10" s="1"/>
  <c r="M562" i="10"/>
  <c r="L562" i="10"/>
  <c r="K562" i="10"/>
  <c r="J562" i="10"/>
  <c r="I562" i="10"/>
  <c r="H562" i="10"/>
  <c r="G562" i="10"/>
  <c r="F562" i="10"/>
  <c r="E562" i="10"/>
  <c r="D562" i="10"/>
  <c r="C562" i="10"/>
  <c r="B562" i="10"/>
  <c r="Q561" i="10"/>
  <c r="P561" i="10"/>
  <c r="N561" i="10"/>
  <c r="O561" i="10" s="1"/>
  <c r="M561" i="10"/>
  <c r="L561" i="10"/>
  <c r="K561" i="10"/>
  <c r="J561" i="10"/>
  <c r="I561" i="10"/>
  <c r="H561" i="10"/>
  <c r="G561" i="10"/>
  <c r="F561" i="10"/>
  <c r="E561" i="10"/>
  <c r="D561" i="10"/>
  <c r="C561" i="10"/>
  <c r="B561" i="10"/>
  <c r="Q560" i="10"/>
  <c r="P560" i="10"/>
  <c r="N560" i="10"/>
  <c r="O560" i="10" s="1"/>
  <c r="M560" i="10"/>
  <c r="L560" i="10"/>
  <c r="K560" i="10"/>
  <c r="J560" i="10"/>
  <c r="I560" i="10"/>
  <c r="H560" i="10"/>
  <c r="G560" i="10"/>
  <c r="F560" i="10"/>
  <c r="E560" i="10"/>
  <c r="D560" i="10"/>
  <c r="C560" i="10"/>
  <c r="B560" i="10"/>
  <c r="Q559" i="10"/>
  <c r="P559" i="10"/>
  <c r="N559" i="10"/>
  <c r="O559" i="10" s="1"/>
  <c r="M559" i="10"/>
  <c r="L559" i="10"/>
  <c r="K559" i="10"/>
  <c r="J559" i="10"/>
  <c r="I559" i="10"/>
  <c r="H559" i="10"/>
  <c r="G559" i="10"/>
  <c r="F559" i="10"/>
  <c r="E559" i="10"/>
  <c r="D559" i="10"/>
  <c r="C559" i="10"/>
  <c r="B559" i="10"/>
  <c r="Q558" i="10"/>
  <c r="P558" i="10"/>
  <c r="N558" i="10"/>
  <c r="O558" i="10" s="1"/>
  <c r="M558" i="10"/>
  <c r="L558" i="10"/>
  <c r="K558" i="10"/>
  <c r="J558" i="10"/>
  <c r="I558" i="10"/>
  <c r="H558" i="10"/>
  <c r="G558" i="10"/>
  <c r="F558" i="10"/>
  <c r="E558" i="10"/>
  <c r="D558" i="10"/>
  <c r="C558" i="10"/>
  <c r="B558" i="10"/>
  <c r="Q557" i="10"/>
  <c r="P557" i="10"/>
  <c r="N557" i="10"/>
  <c r="O557" i="10" s="1"/>
  <c r="M557" i="10"/>
  <c r="L557" i="10"/>
  <c r="K557" i="10"/>
  <c r="J557" i="10"/>
  <c r="I557" i="10"/>
  <c r="H557" i="10"/>
  <c r="G557" i="10"/>
  <c r="F557" i="10"/>
  <c r="E557" i="10"/>
  <c r="D557" i="10"/>
  <c r="C557" i="10"/>
  <c r="B557" i="10"/>
  <c r="Q556" i="10"/>
  <c r="P556" i="10"/>
  <c r="N556" i="10"/>
  <c r="O556" i="10" s="1"/>
  <c r="M556" i="10"/>
  <c r="L556" i="10"/>
  <c r="K556" i="10"/>
  <c r="J556" i="10"/>
  <c r="I556" i="10"/>
  <c r="H556" i="10"/>
  <c r="G556" i="10"/>
  <c r="F556" i="10"/>
  <c r="E556" i="10"/>
  <c r="D556" i="10"/>
  <c r="C556" i="10"/>
  <c r="B556" i="10"/>
  <c r="Q555" i="10"/>
  <c r="P555" i="10"/>
  <c r="N555" i="10"/>
  <c r="O555" i="10" s="1"/>
  <c r="M555" i="10"/>
  <c r="L555" i="10"/>
  <c r="K555" i="10"/>
  <c r="J555" i="10"/>
  <c r="I555" i="10"/>
  <c r="H555" i="10"/>
  <c r="G555" i="10"/>
  <c r="F555" i="10"/>
  <c r="E555" i="10"/>
  <c r="D555" i="10"/>
  <c r="C555" i="10"/>
  <c r="B555" i="10"/>
  <c r="Q554" i="10"/>
  <c r="P554" i="10"/>
  <c r="N554" i="10"/>
  <c r="O554" i="10" s="1"/>
  <c r="M554" i="10"/>
  <c r="L554" i="10"/>
  <c r="K554" i="10"/>
  <c r="J554" i="10"/>
  <c r="I554" i="10"/>
  <c r="H554" i="10"/>
  <c r="G554" i="10"/>
  <c r="F554" i="10"/>
  <c r="E554" i="10"/>
  <c r="D554" i="10"/>
  <c r="C554" i="10"/>
  <c r="B554" i="10"/>
  <c r="Q553" i="10"/>
  <c r="P553" i="10"/>
  <c r="N553" i="10"/>
  <c r="O553" i="10" s="1"/>
  <c r="M553" i="10"/>
  <c r="L553" i="10"/>
  <c r="K553" i="10"/>
  <c r="J553" i="10"/>
  <c r="I553" i="10"/>
  <c r="H553" i="10"/>
  <c r="G553" i="10"/>
  <c r="F553" i="10"/>
  <c r="E553" i="10"/>
  <c r="D553" i="10"/>
  <c r="C553" i="10"/>
  <c r="B553" i="10"/>
  <c r="Q552" i="10"/>
  <c r="P552" i="10"/>
  <c r="N552" i="10"/>
  <c r="O552" i="10" s="1"/>
  <c r="M552" i="10"/>
  <c r="L552" i="10"/>
  <c r="K552" i="10"/>
  <c r="J552" i="10"/>
  <c r="I552" i="10"/>
  <c r="H552" i="10"/>
  <c r="G552" i="10"/>
  <c r="F552" i="10"/>
  <c r="E552" i="10"/>
  <c r="D552" i="10"/>
  <c r="C552" i="10"/>
  <c r="B552" i="10"/>
  <c r="Q551" i="10"/>
  <c r="P551" i="10"/>
  <c r="N551" i="10"/>
  <c r="O551" i="10" s="1"/>
  <c r="M551" i="10"/>
  <c r="L551" i="10"/>
  <c r="K551" i="10"/>
  <c r="J551" i="10"/>
  <c r="I551" i="10"/>
  <c r="H551" i="10"/>
  <c r="G551" i="10"/>
  <c r="F551" i="10"/>
  <c r="E551" i="10"/>
  <c r="D551" i="10"/>
  <c r="C551" i="10"/>
  <c r="B551" i="10"/>
  <c r="Q550" i="10"/>
  <c r="P550" i="10"/>
  <c r="N550" i="10"/>
  <c r="O550" i="10" s="1"/>
  <c r="M550" i="10"/>
  <c r="L550" i="10"/>
  <c r="K550" i="10"/>
  <c r="J550" i="10"/>
  <c r="I550" i="10"/>
  <c r="H550" i="10"/>
  <c r="G550" i="10"/>
  <c r="F550" i="10"/>
  <c r="E550" i="10"/>
  <c r="D550" i="10"/>
  <c r="C550" i="10"/>
  <c r="B550" i="10"/>
  <c r="Q549" i="10"/>
  <c r="P549" i="10"/>
  <c r="N549" i="10"/>
  <c r="O549" i="10" s="1"/>
  <c r="M549" i="10"/>
  <c r="L549" i="10"/>
  <c r="K549" i="10"/>
  <c r="J549" i="10"/>
  <c r="I549" i="10"/>
  <c r="H549" i="10"/>
  <c r="G549" i="10"/>
  <c r="F549" i="10"/>
  <c r="E549" i="10"/>
  <c r="D549" i="10"/>
  <c r="C549" i="10"/>
  <c r="B549" i="10"/>
  <c r="Q548" i="10"/>
  <c r="P548" i="10"/>
  <c r="N548" i="10"/>
  <c r="O548" i="10" s="1"/>
  <c r="M548" i="10"/>
  <c r="L548" i="10"/>
  <c r="K548" i="10"/>
  <c r="J548" i="10"/>
  <c r="I548" i="10"/>
  <c r="H548" i="10"/>
  <c r="G548" i="10"/>
  <c r="F548" i="10"/>
  <c r="E548" i="10"/>
  <c r="D548" i="10"/>
  <c r="C548" i="10"/>
  <c r="B548" i="10"/>
  <c r="Q547" i="10"/>
  <c r="P547" i="10"/>
  <c r="N547" i="10"/>
  <c r="O547" i="10" s="1"/>
  <c r="M547" i="10"/>
  <c r="L547" i="10"/>
  <c r="K547" i="10"/>
  <c r="J547" i="10"/>
  <c r="I547" i="10"/>
  <c r="H547" i="10"/>
  <c r="G547" i="10"/>
  <c r="F547" i="10"/>
  <c r="E547" i="10"/>
  <c r="D547" i="10"/>
  <c r="C547" i="10"/>
  <c r="B547" i="10"/>
  <c r="Q546" i="10"/>
  <c r="P546" i="10"/>
  <c r="N546" i="10"/>
  <c r="O546" i="10" s="1"/>
  <c r="M546" i="10"/>
  <c r="L546" i="10"/>
  <c r="K546" i="10"/>
  <c r="J546" i="10"/>
  <c r="I546" i="10"/>
  <c r="H546" i="10"/>
  <c r="G546" i="10"/>
  <c r="F546" i="10"/>
  <c r="E546" i="10"/>
  <c r="D546" i="10"/>
  <c r="C546" i="10"/>
  <c r="B546" i="10"/>
  <c r="Q545" i="10"/>
  <c r="P545" i="10"/>
  <c r="N545" i="10"/>
  <c r="O545" i="10" s="1"/>
  <c r="M545" i="10"/>
  <c r="L545" i="10"/>
  <c r="K545" i="10"/>
  <c r="J545" i="10"/>
  <c r="I545" i="10"/>
  <c r="H545" i="10"/>
  <c r="G545" i="10"/>
  <c r="F545" i="10"/>
  <c r="E545" i="10"/>
  <c r="D545" i="10"/>
  <c r="C545" i="10"/>
  <c r="B545" i="10"/>
  <c r="Q544" i="10"/>
  <c r="P544" i="10"/>
  <c r="N544" i="10"/>
  <c r="O544" i="10" s="1"/>
  <c r="M544" i="10"/>
  <c r="L544" i="10"/>
  <c r="K544" i="10"/>
  <c r="J544" i="10"/>
  <c r="I544" i="10"/>
  <c r="H544" i="10"/>
  <c r="G544" i="10"/>
  <c r="F544" i="10"/>
  <c r="E544" i="10"/>
  <c r="D544" i="10"/>
  <c r="C544" i="10"/>
  <c r="B544" i="10"/>
  <c r="Q543" i="10"/>
  <c r="P543" i="10"/>
  <c r="N543" i="10"/>
  <c r="O543" i="10" s="1"/>
  <c r="M543" i="10"/>
  <c r="L543" i="10"/>
  <c r="K543" i="10"/>
  <c r="J543" i="10"/>
  <c r="I543" i="10"/>
  <c r="H543" i="10"/>
  <c r="G543" i="10"/>
  <c r="F543" i="10"/>
  <c r="E543" i="10"/>
  <c r="D543" i="10"/>
  <c r="C543" i="10"/>
  <c r="B543" i="10"/>
  <c r="Q542" i="10"/>
  <c r="P542" i="10"/>
  <c r="N542" i="10"/>
  <c r="O542" i="10" s="1"/>
  <c r="M542" i="10"/>
  <c r="L542" i="10"/>
  <c r="K542" i="10"/>
  <c r="J542" i="10"/>
  <c r="I542" i="10"/>
  <c r="H542" i="10"/>
  <c r="G542" i="10"/>
  <c r="F542" i="10"/>
  <c r="E542" i="10"/>
  <c r="D542" i="10"/>
  <c r="C542" i="10"/>
  <c r="B542" i="10"/>
  <c r="Q541" i="10"/>
  <c r="P541" i="10"/>
  <c r="N541" i="10"/>
  <c r="O541" i="10" s="1"/>
  <c r="M541" i="10"/>
  <c r="L541" i="10"/>
  <c r="K541" i="10"/>
  <c r="J541" i="10"/>
  <c r="I541" i="10"/>
  <c r="H541" i="10"/>
  <c r="G541" i="10"/>
  <c r="F541" i="10"/>
  <c r="E541" i="10"/>
  <c r="D541" i="10"/>
  <c r="C541" i="10"/>
  <c r="B541" i="10"/>
  <c r="Q540" i="10"/>
  <c r="P540" i="10"/>
  <c r="N540" i="10"/>
  <c r="O540" i="10" s="1"/>
  <c r="M540" i="10"/>
  <c r="L540" i="10"/>
  <c r="K540" i="10"/>
  <c r="J540" i="10"/>
  <c r="I540" i="10"/>
  <c r="H540" i="10"/>
  <c r="G540" i="10"/>
  <c r="F540" i="10"/>
  <c r="E540" i="10"/>
  <c r="D540" i="10"/>
  <c r="C540" i="10"/>
  <c r="B540" i="10"/>
  <c r="Q539" i="10"/>
  <c r="P539" i="10"/>
  <c r="N539" i="10"/>
  <c r="O539" i="10" s="1"/>
  <c r="M539" i="10"/>
  <c r="L539" i="10"/>
  <c r="K539" i="10"/>
  <c r="J539" i="10"/>
  <c r="I539" i="10"/>
  <c r="H539" i="10"/>
  <c r="G539" i="10"/>
  <c r="F539" i="10"/>
  <c r="E539" i="10"/>
  <c r="D539" i="10"/>
  <c r="C539" i="10"/>
  <c r="B539" i="10"/>
  <c r="Q538" i="10"/>
  <c r="P538" i="10"/>
  <c r="N538" i="10"/>
  <c r="O538" i="10" s="1"/>
  <c r="M538" i="10"/>
  <c r="L538" i="10"/>
  <c r="K538" i="10"/>
  <c r="J538" i="10"/>
  <c r="I538" i="10"/>
  <c r="H538" i="10"/>
  <c r="G538" i="10"/>
  <c r="F538" i="10"/>
  <c r="E538" i="10"/>
  <c r="D538" i="10"/>
  <c r="C538" i="10"/>
  <c r="B538" i="10"/>
  <c r="Q537" i="10"/>
  <c r="P537" i="10"/>
  <c r="N537" i="10"/>
  <c r="O537" i="10" s="1"/>
  <c r="M537" i="10"/>
  <c r="L537" i="10"/>
  <c r="K537" i="10"/>
  <c r="J537" i="10"/>
  <c r="I537" i="10"/>
  <c r="H537" i="10"/>
  <c r="G537" i="10"/>
  <c r="F537" i="10"/>
  <c r="E537" i="10"/>
  <c r="D537" i="10"/>
  <c r="C537" i="10"/>
  <c r="B537" i="10"/>
  <c r="Q536" i="10"/>
  <c r="P536" i="10"/>
  <c r="N536" i="10"/>
  <c r="O536" i="10" s="1"/>
  <c r="M536" i="10"/>
  <c r="L536" i="10"/>
  <c r="K536" i="10"/>
  <c r="J536" i="10"/>
  <c r="I536" i="10"/>
  <c r="H536" i="10"/>
  <c r="G536" i="10"/>
  <c r="F536" i="10"/>
  <c r="E536" i="10"/>
  <c r="D536" i="10"/>
  <c r="C536" i="10"/>
  <c r="B536" i="10"/>
  <c r="Q535" i="10"/>
  <c r="P535" i="10"/>
  <c r="N535" i="10"/>
  <c r="O535" i="10" s="1"/>
  <c r="M535" i="10"/>
  <c r="L535" i="10"/>
  <c r="K535" i="10"/>
  <c r="J535" i="10"/>
  <c r="I535" i="10"/>
  <c r="H535" i="10"/>
  <c r="G535" i="10"/>
  <c r="F535" i="10"/>
  <c r="E535" i="10"/>
  <c r="D535" i="10"/>
  <c r="C535" i="10"/>
  <c r="B535" i="10"/>
  <c r="Q534" i="10"/>
  <c r="P534" i="10"/>
  <c r="N534" i="10"/>
  <c r="O534" i="10" s="1"/>
  <c r="M534" i="10"/>
  <c r="L534" i="10"/>
  <c r="K534" i="10"/>
  <c r="J534" i="10"/>
  <c r="I534" i="10"/>
  <c r="H534" i="10"/>
  <c r="G534" i="10"/>
  <c r="F534" i="10"/>
  <c r="E534" i="10"/>
  <c r="D534" i="10"/>
  <c r="C534" i="10"/>
  <c r="B534" i="10"/>
  <c r="Q533" i="10"/>
  <c r="P533" i="10"/>
  <c r="N533" i="10"/>
  <c r="O533" i="10" s="1"/>
  <c r="M533" i="10"/>
  <c r="L533" i="10"/>
  <c r="K533" i="10"/>
  <c r="J533" i="10"/>
  <c r="I533" i="10"/>
  <c r="H533" i="10"/>
  <c r="G533" i="10"/>
  <c r="F533" i="10"/>
  <c r="E533" i="10"/>
  <c r="D533" i="10"/>
  <c r="C533" i="10"/>
  <c r="B533" i="10"/>
  <c r="Q532" i="10"/>
  <c r="P532" i="10"/>
  <c r="N532" i="10"/>
  <c r="O532" i="10" s="1"/>
  <c r="M532" i="10"/>
  <c r="L532" i="10"/>
  <c r="K532" i="10"/>
  <c r="J532" i="10"/>
  <c r="I532" i="10"/>
  <c r="H532" i="10"/>
  <c r="G532" i="10"/>
  <c r="F532" i="10"/>
  <c r="E532" i="10"/>
  <c r="D532" i="10"/>
  <c r="C532" i="10"/>
  <c r="B532" i="10"/>
  <c r="Q531" i="10"/>
  <c r="P531" i="10"/>
  <c r="N531" i="10"/>
  <c r="O531" i="10" s="1"/>
  <c r="M531" i="10"/>
  <c r="L531" i="10"/>
  <c r="K531" i="10"/>
  <c r="J531" i="10"/>
  <c r="I531" i="10"/>
  <c r="H531" i="10"/>
  <c r="G531" i="10"/>
  <c r="F531" i="10"/>
  <c r="E531" i="10"/>
  <c r="D531" i="10"/>
  <c r="C531" i="10"/>
  <c r="B531" i="10"/>
  <c r="Q530" i="10"/>
  <c r="P530" i="10"/>
  <c r="N530" i="10"/>
  <c r="O530" i="10" s="1"/>
  <c r="M530" i="10"/>
  <c r="L530" i="10"/>
  <c r="K530" i="10"/>
  <c r="J530" i="10"/>
  <c r="I530" i="10"/>
  <c r="H530" i="10"/>
  <c r="G530" i="10"/>
  <c r="F530" i="10"/>
  <c r="E530" i="10"/>
  <c r="D530" i="10"/>
  <c r="C530" i="10"/>
  <c r="B530" i="10"/>
  <c r="Q529" i="10"/>
  <c r="P529" i="10"/>
  <c r="N529" i="10"/>
  <c r="O529" i="10" s="1"/>
  <c r="M529" i="10"/>
  <c r="L529" i="10"/>
  <c r="K529" i="10"/>
  <c r="J529" i="10"/>
  <c r="I529" i="10"/>
  <c r="H529" i="10"/>
  <c r="G529" i="10"/>
  <c r="F529" i="10"/>
  <c r="E529" i="10"/>
  <c r="D529" i="10"/>
  <c r="C529" i="10"/>
  <c r="B529" i="10"/>
  <c r="Q528" i="10"/>
  <c r="P528" i="10"/>
  <c r="N528" i="10"/>
  <c r="O528" i="10" s="1"/>
  <c r="M528" i="10"/>
  <c r="L528" i="10"/>
  <c r="K528" i="10"/>
  <c r="J528" i="10"/>
  <c r="I528" i="10"/>
  <c r="H528" i="10"/>
  <c r="G528" i="10"/>
  <c r="F528" i="10"/>
  <c r="E528" i="10"/>
  <c r="D528" i="10"/>
  <c r="C528" i="10"/>
  <c r="B528" i="10"/>
  <c r="Q527" i="10"/>
  <c r="P527" i="10"/>
  <c r="N527" i="10"/>
  <c r="O527" i="10" s="1"/>
  <c r="M527" i="10"/>
  <c r="L527" i="10"/>
  <c r="K527" i="10"/>
  <c r="J527" i="10"/>
  <c r="I527" i="10"/>
  <c r="H527" i="10"/>
  <c r="G527" i="10"/>
  <c r="F527" i="10"/>
  <c r="E527" i="10"/>
  <c r="D527" i="10"/>
  <c r="C527" i="10"/>
  <c r="B527" i="10"/>
  <c r="Q526" i="10"/>
  <c r="P526" i="10"/>
  <c r="N526" i="10"/>
  <c r="O526" i="10" s="1"/>
  <c r="M526" i="10"/>
  <c r="L526" i="10"/>
  <c r="K526" i="10"/>
  <c r="J526" i="10"/>
  <c r="I526" i="10"/>
  <c r="H526" i="10"/>
  <c r="G526" i="10"/>
  <c r="F526" i="10"/>
  <c r="E526" i="10"/>
  <c r="D526" i="10"/>
  <c r="C526" i="10"/>
  <c r="B526" i="10"/>
  <c r="Q525" i="10"/>
  <c r="P525" i="10"/>
  <c r="N525" i="10"/>
  <c r="O525" i="10" s="1"/>
  <c r="M525" i="10"/>
  <c r="L525" i="10"/>
  <c r="K525" i="10"/>
  <c r="J525" i="10"/>
  <c r="I525" i="10"/>
  <c r="H525" i="10"/>
  <c r="G525" i="10"/>
  <c r="F525" i="10"/>
  <c r="E525" i="10"/>
  <c r="D525" i="10"/>
  <c r="C525" i="10"/>
  <c r="B525" i="10"/>
  <c r="Q524" i="10"/>
  <c r="P524" i="10"/>
  <c r="N524" i="10"/>
  <c r="O524" i="10" s="1"/>
  <c r="M524" i="10"/>
  <c r="L524" i="10"/>
  <c r="K524" i="10"/>
  <c r="J524" i="10"/>
  <c r="I524" i="10"/>
  <c r="H524" i="10"/>
  <c r="G524" i="10"/>
  <c r="F524" i="10"/>
  <c r="E524" i="10"/>
  <c r="D524" i="10"/>
  <c r="C524" i="10"/>
  <c r="B524" i="10"/>
  <c r="Q523" i="10"/>
  <c r="P523" i="10"/>
  <c r="N523" i="10"/>
  <c r="O523" i="10" s="1"/>
  <c r="M523" i="10"/>
  <c r="L523" i="10"/>
  <c r="K523" i="10"/>
  <c r="J523" i="10"/>
  <c r="I523" i="10"/>
  <c r="H523" i="10"/>
  <c r="G523" i="10"/>
  <c r="F523" i="10"/>
  <c r="E523" i="10"/>
  <c r="D523" i="10"/>
  <c r="C523" i="10"/>
  <c r="B523" i="10"/>
  <c r="Q522" i="10"/>
  <c r="P522" i="10"/>
  <c r="N522" i="10"/>
  <c r="O522" i="10" s="1"/>
  <c r="M522" i="10"/>
  <c r="L522" i="10"/>
  <c r="K522" i="10"/>
  <c r="J522" i="10"/>
  <c r="I522" i="10"/>
  <c r="H522" i="10"/>
  <c r="G522" i="10"/>
  <c r="F522" i="10"/>
  <c r="E522" i="10"/>
  <c r="D522" i="10"/>
  <c r="C522" i="10"/>
  <c r="B522" i="10"/>
  <c r="Q521" i="10"/>
  <c r="P521" i="10"/>
  <c r="N521" i="10"/>
  <c r="O521" i="10" s="1"/>
  <c r="M521" i="10"/>
  <c r="L521" i="10"/>
  <c r="K521" i="10"/>
  <c r="J521" i="10"/>
  <c r="I521" i="10"/>
  <c r="H521" i="10"/>
  <c r="G521" i="10"/>
  <c r="F521" i="10"/>
  <c r="E521" i="10"/>
  <c r="D521" i="10"/>
  <c r="C521" i="10"/>
  <c r="B521" i="10"/>
  <c r="Q520" i="10"/>
  <c r="P520" i="10"/>
  <c r="N520" i="10"/>
  <c r="O520" i="10" s="1"/>
  <c r="M520" i="10"/>
  <c r="L520" i="10"/>
  <c r="K520" i="10"/>
  <c r="J520" i="10"/>
  <c r="I520" i="10"/>
  <c r="H520" i="10"/>
  <c r="G520" i="10"/>
  <c r="F520" i="10"/>
  <c r="E520" i="10"/>
  <c r="D520" i="10"/>
  <c r="C520" i="10"/>
  <c r="B520" i="10"/>
  <c r="Q519" i="10"/>
  <c r="P519" i="10"/>
  <c r="N519" i="10"/>
  <c r="O519" i="10" s="1"/>
  <c r="M519" i="10"/>
  <c r="L519" i="10"/>
  <c r="K519" i="10"/>
  <c r="J519" i="10"/>
  <c r="I519" i="10"/>
  <c r="H519" i="10"/>
  <c r="G519" i="10"/>
  <c r="F519" i="10"/>
  <c r="E519" i="10"/>
  <c r="D519" i="10"/>
  <c r="C519" i="10"/>
  <c r="B519" i="10"/>
  <c r="Q518" i="10"/>
  <c r="P518" i="10"/>
  <c r="N518" i="10"/>
  <c r="O518" i="10" s="1"/>
  <c r="M518" i="10"/>
  <c r="L518" i="10"/>
  <c r="K518" i="10"/>
  <c r="J518" i="10"/>
  <c r="I518" i="10"/>
  <c r="H518" i="10"/>
  <c r="G518" i="10"/>
  <c r="F518" i="10"/>
  <c r="E518" i="10"/>
  <c r="D518" i="10"/>
  <c r="C518" i="10"/>
  <c r="B518" i="10"/>
  <c r="Q517" i="10"/>
  <c r="P517" i="10"/>
  <c r="N517" i="10"/>
  <c r="O517" i="10" s="1"/>
  <c r="M517" i="10"/>
  <c r="L517" i="10"/>
  <c r="K517" i="10"/>
  <c r="J517" i="10"/>
  <c r="I517" i="10"/>
  <c r="H517" i="10"/>
  <c r="G517" i="10"/>
  <c r="F517" i="10"/>
  <c r="E517" i="10"/>
  <c r="D517" i="10"/>
  <c r="C517" i="10"/>
  <c r="B517" i="10"/>
  <c r="Q516" i="10"/>
  <c r="P516" i="10"/>
  <c r="N516" i="10"/>
  <c r="O516" i="10" s="1"/>
  <c r="M516" i="10"/>
  <c r="L516" i="10"/>
  <c r="K516" i="10"/>
  <c r="J516" i="10"/>
  <c r="I516" i="10"/>
  <c r="H516" i="10"/>
  <c r="G516" i="10"/>
  <c r="F516" i="10"/>
  <c r="E516" i="10"/>
  <c r="D516" i="10"/>
  <c r="C516" i="10"/>
  <c r="B516" i="10"/>
  <c r="Q515" i="10"/>
  <c r="P515" i="10"/>
  <c r="N515" i="10"/>
  <c r="O515" i="10" s="1"/>
  <c r="M515" i="10"/>
  <c r="L515" i="10"/>
  <c r="K515" i="10"/>
  <c r="J515" i="10"/>
  <c r="I515" i="10"/>
  <c r="H515" i="10"/>
  <c r="G515" i="10"/>
  <c r="F515" i="10"/>
  <c r="E515" i="10"/>
  <c r="D515" i="10"/>
  <c r="C515" i="10"/>
  <c r="B515" i="10"/>
  <c r="Q514" i="10"/>
  <c r="P514" i="10"/>
  <c r="N514" i="10"/>
  <c r="O514" i="10" s="1"/>
  <c r="M514" i="10"/>
  <c r="L514" i="10"/>
  <c r="K514" i="10"/>
  <c r="J514" i="10"/>
  <c r="I514" i="10"/>
  <c r="H514" i="10"/>
  <c r="G514" i="10"/>
  <c r="F514" i="10"/>
  <c r="E514" i="10"/>
  <c r="D514" i="10"/>
  <c r="C514" i="10"/>
  <c r="B514" i="10"/>
  <c r="Q513" i="10"/>
  <c r="P513" i="10"/>
  <c r="N513" i="10"/>
  <c r="O513" i="10" s="1"/>
  <c r="M513" i="10"/>
  <c r="L513" i="10"/>
  <c r="K513" i="10"/>
  <c r="J513" i="10"/>
  <c r="I513" i="10"/>
  <c r="H513" i="10"/>
  <c r="G513" i="10"/>
  <c r="F513" i="10"/>
  <c r="E513" i="10"/>
  <c r="D513" i="10"/>
  <c r="C513" i="10"/>
  <c r="B513" i="10"/>
  <c r="Q512" i="10"/>
  <c r="P512" i="10"/>
  <c r="N512" i="10"/>
  <c r="O512" i="10" s="1"/>
  <c r="M512" i="10"/>
  <c r="L512" i="10"/>
  <c r="K512" i="10"/>
  <c r="J512" i="10"/>
  <c r="I512" i="10"/>
  <c r="H512" i="10"/>
  <c r="G512" i="10"/>
  <c r="F512" i="10"/>
  <c r="E512" i="10"/>
  <c r="D512" i="10"/>
  <c r="C512" i="10"/>
  <c r="B512" i="10"/>
  <c r="Q511" i="10"/>
  <c r="P511" i="10"/>
  <c r="N511" i="10"/>
  <c r="O511" i="10" s="1"/>
  <c r="M511" i="10"/>
  <c r="L511" i="10"/>
  <c r="K511" i="10"/>
  <c r="J511" i="10"/>
  <c r="I511" i="10"/>
  <c r="H511" i="10"/>
  <c r="G511" i="10"/>
  <c r="F511" i="10"/>
  <c r="E511" i="10"/>
  <c r="D511" i="10"/>
  <c r="C511" i="10"/>
  <c r="B511" i="10"/>
  <c r="Q510" i="10"/>
  <c r="P510" i="10"/>
  <c r="N510" i="10"/>
  <c r="O510" i="10" s="1"/>
  <c r="M510" i="10"/>
  <c r="L510" i="10"/>
  <c r="K510" i="10"/>
  <c r="J510" i="10"/>
  <c r="I510" i="10"/>
  <c r="H510" i="10"/>
  <c r="G510" i="10"/>
  <c r="F510" i="10"/>
  <c r="E510" i="10"/>
  <c r="D510" i="10"/>
  <c r="C510" i="10"/>
  <c r="B510" i="10"/>
  <c r="Q509" i="10"/>
  <c r="P509" i="10"/>
  <c r="N509" i="10"/>
  <c r="O509" i="10" s="1"/>
  <c r="M509" i="10"/>
  <c r="L509" i="10"/>
  <c r="K509" i="10"/>
  <c r="J509" i="10"/>
  <c r="I509" i="10"/>
  <c r="H509" i="10"/>
  <c r="G509" i="10"/>
  <c r="F509" i="10"/>
  <c r="E509" i="10"/>
  <c r="D509" i="10"/>
  <c r="C509" i="10"/>
  <c r="B509" i="10"/>
  <c r="Q508" i="10"/>
  <c r="P508" i="10"/>
  <c r="N508" i="10"/>
  <c r="O508" i="10" s="1"/>
  <c r="M508" i="10"/>
  <c r="L508" i="10"/>
  <c r="K508" i="10"/>
  <c r="J508" i="10"/>
  <c r="I508" i="10"/>
  <c r="H508" i="10"/>
  <c r="G508" i="10"/>
  <c r="F508" i="10"/>
  <c r="E508" i="10"/>
  <c r="D508" i="10"/>
  <c r="C508" i="10"/>
  <c r="B508" i="10"/>
  <c r="Q507" i="10"/>
  <c r="P507" i="10"/>
  <c r="N507" i="10"/>
  <c r="O507" i="10" s="1"/>
  <c r="M507" i="10"/>
  <c r="L507" i="10"/>
  <c r="K507" i="10"/>
  <c r="J507" i="10"/>
  <c r="I507" i="10"/>
  <c r="H507" i="10"/>
  <c r="G507" i="10"/>
  <c r="F507" i="10"/>
  <c r="E507" i="10"/>
  <c r="D507" i="10"/>
  <c r="C507" i="10"/>
  <c r="B507" i="10"/>
  <c r="Q506" i="10"/>
  <c r="P506" i="10"/>
  <c r="N506" i="10"/>
  <c r="O506" i="10" s="1"/>
  <c r="M506" i="10"/>
  <c r="L506" i="10"/>
  <c r="K506" i="10"/>
  <c r="J506" i="10"/>
  <c r="I506" i="10"/>
  <c r="H506" i="10"/>
  <c r="G506" i="10"/>
  <c r="F506" i="10"/>
  <c r="E506" i="10"/>
  <c r="D506" i="10"/>
  <c r="C506" i="10"/>
  <c r="B506" i="10"/>
  <c r="Q505" i="10"/>
  <c r="P505" i="10"/>
  <c r="N505" i="10"/>
  <c r="O505" i="10" s="1"/>
  <c r="M505" i="10"/>
  <c r="L505" i="10"/>
  <c r="K505" i="10"/>
  <c r="J505" i="10"/>
  <c r="I505" i="10"/>
  <c r="H505" i="10"/>
  <c r="G505" i="10"/>
  <c r="F505" i="10"/>
  <c r="E505" i="10"/>
  <c r="D505" i="10"/>
  <c r="C505" i="10"/>
  <c r="B505" i="10"/>
  <c r="Q504" i="10"/>
  <c r="P504" i="10"/>
  <c r="N504" i="10"/>
  <c r="O504" i="10" s="1"/>
  <c r="M504" i="10"/>
  <c r="L504" i="10"/>
  <c r="K504" i="10"/>
  <c r="J504" i="10"/>
  <c r="I504" i="10"/>
  <c r="H504" i="10"/>
  <c r="G504" i="10"/>
  <c r="F504" i="10"/>
  <c r="E504" i="10"/>
  <c r="D504" i="10"/>
  <c r="C504" i="10"/>
  <c r="B504" i="10"/>
  <c r="Q503" i="10"/>
  <c r="P503" i="10"/>
  <c r="N503" i="10"/>
  <c r="O503" i="10" s="1"/>
  <c r="M503" i="10"/>
  <c r="L503" i="10"/>
  <c r="K503" i="10"/>
  <c r="J503" i="10"/>
  <c r="I503" i="10"/>
  <c r="H503" i="10"/>
  <c r="G503" i="10"/>
  <c r="F503" i="10"/>
  <c r="E503" i="10"/>
  <c r="D503" i="10"/>
  <c r="C503" i="10"/>
  <c r="B503" i="10"/>
  <c r="Q502" i="10"/>
  <c r="P502" i="10"/>
  <c r="N502" i="10"/>
  <c r="O502" i="10" s="1"/>
  <c r="M502" i="10"/>
  <c r="L502" i="10"/>
  <c r="K502" i="10"/>
  <c r="J502" i="10"/>
  <c r="I502" i="10"/>
  <c r="H502" i="10"/>
  <c r="G502" i="10"/>
  <c r="F502" i="10"/>
  <c r="E502" i="10"/>
  <c r="D502" i="10"/>
  <c r="C502" i="10"/>
  <c r="B502" i="10"/>
  <c r="Q501" i="10"/>
  <c r="P501" i="10"/>
  <c r="N501" i="10"/>
  <c r="O501" i="10" s="1"/>
  <c r="M501" i="10"/>
  <c r="L501" i="10"/>
  <c r="K501" i="10"/>
  <c r="J501" i="10"/>
  <c r="I501" i="10"/>
  <c r="H501" i="10"/>
  <c r="G501" i="10"/>
  <c r="F501" i="10"/>
  <c r="E501" i="10"/>
  <c r="D501" i="10"/>
  <c r="C501" i="10"/>
  <c r="B501" i="10"/>
  <c r="Q500" i="10"/>
  <c r="P500" i="10"/>
  <c r="N500" i="10"/>
  <c r="O500" i="10" s="1"/>
  <c r="M500" i="10"/>
  <c r="L500" i="10"/>
  <c r="K500" i="10"/>
  <c r="J500" i="10"/>
  <c r="I500" i="10"/>
  <c r="H500" i="10"/>
  <c r="G500" i="10"/>
  <c r="F500" i="10"/>
  <c r="E500" i="10"/>
  <c r="D500" i="10"/>
  <c r="C500" i="10"/>
  <c r="B500" i="10"/>
  <c r="Q499" i="10"/>
  <c r="P499" i="10"/>
  <c r="N499" i="10"/>
  <c r="O499" i="10" s="1"/>
  <c r="M499" i="10"/>
  <c r="L499" i="10"/>
  <c r="K499" i="10"/>
  <c r="J499" i="10"/>
  <c r="I499" i="10"/>
  <c r="H499" i="10"/>
  <c r="G499" i="10"/>
  <c r="F499" i="10"/>
  <c r="E499" i="10"/>
  <c r="D499" i="10"/>
  <c r="C499" i="10"/>
  <c r="B499" i="10"/>
  <c r="Q498" i="10"/>
  <c r="P498" i="10"/>
  <c r="N498" i="10"/>
  <c r="O498" i="10" s="1"/>
  <c r="M498" i="10"/>
  <c r="L498" i="10"/>
  <c r="K498" i="10"/>
  <c r="J498" i="10"/>
  <c r="I498" i="10"/>
  <c r="H498" i="10"/>
  <c r="G498" i="10"/>
  <c r="F498" i="10"/>
  <c r="E498" i="10"/>
  <c r="D498" i="10"/>
  <c r="C498" i="10"/>
  <c r="B498" i="10"/>
  <c r="Q497" i="10"/>
  <c r="P497" i="10"/>
  <c r="N497" i="10"/>
  <c r="O497" i="10" s="1"/>
  <c r="M497" i="10"/>
  <c r="L497" i="10"/>
  <c r="K497" i="10"/>
  <c r="J497" i="10"/>
  <c r="I497" i="10"/>
  <c r="H497" i="10"/>
  <c r="G497" i="10"/>
  <c r="F497" i="10"/>
  <c r="E497" i="10"/>
  <c r="D497" i="10"/>
  <c r="C497" i="10"/>
  <c r="B497" i="10"/>
  <c r="Q496" i="10"/>
  <c r="P496" i="10"/>
  <c r="N496" i="10"/>
  <c r="O496" i="10" s="1"/>
  <c r="M496" i="10"/>
  <c r="L496" i="10"/>
  <c r="K496" i="10"/>
  <c r="J496" i="10"/>
  <c r="I496" i="10"/>
  <c r="H496" i="10"/>
  <c r="G496" i="10"/>
  <c r="F496" i="10"/>
  <c r="E496" i="10"/>
  <c r="D496" i="10"/>
  <c r="C496" i="10"/>
  <c r="B496" i="10"/>
  <c r="Q495" i="10"/>
  <c r="P495" i="10"/>
  <c r="N495" i="10"/>
  <c r="O495" i="10" s="1"/>
  <c r="M495" i="10"/>
  <c r="L495" i="10"/>
  <c r="K495" i="10"/>
  <c r="J495" i="10"/>
  <c r="I495" i="10"/>
  <c r="H495" i="10"/>
  <c r="G495" i="10"/>
  <c r="F495" i="10"/>
  <c r="E495" i="10"/>
  <c r="D495" i="10"/>
  <c r="C495" i="10"/>
  <c r="B495" i="10"/>
  <c r="Q494" i="10"/>
  <c r="P494" i="10"/>
  <c r="N494" i="10"/>
  <c r="O494" i="10" s="1"/>
  <c r="M494" i="10"/>
  <c r="L494" i="10"/>
  <c r="K494" i="10"/>
  <c r="J494" i="10"/>
  <c r="I494" i="10"/>
  <c r="H494" i="10"/>
  <c r="G494" i="10"/>
  <c r="F494" i="10"/>
  <c r="E494" i="10"/>
  <c r="D494" i="10"/>
  <c r="C494" i="10"/>
  <c r="B494" i="10"/>
  <c r="Q493" i="10"/>
  <c r="P493" i="10"/>
  <c r="N493" i="10"/>
  <c r="O493" i="10" s="1"/>
  <c r="M493" i="10"/>
  <c r="L493" i="10"/>
  <c r="K493" i="10"/>
  <c r="J493" i="10"/>
  <c r="I493" i="10"/>
  <c r="H493" i="10"/>
  <c r="G493" i="10"/>
  <c r="F493" i="10"/>
  <c r="E493" i="10"/>
  <c r="D493" i="10"/>
  <c r="C493" i="10"/>
  <c r="B493" i="10"/>
  <c r="Q492" i="10"/>
  <c r="P492" i="10"/>
  <c r="N492" i="10"/>
  <c r="O492" i="10" s="1"/>
  <c r="M492" i="10"/>
  <c r="L492" i="10"/>
  <c r="K492" i="10"/>
  <c r="J492" i="10"/>
  <c r="I492" i="10"/>
  <c r="H492" i="10"/>
  <c r="G492" i="10"/>
  <c r="F492" i="10"/>
  <c r="E492" i="10"/>
  <c r="D492" i="10"/>
  <c r="C492" i="10"/>
  <c r="B492" i="10"/>
  <c r="Q491" i="10"/>
  <c r="P491" i="10"/>
  <c r="N491" i="10"/>
  <c r="O491" i="10" s="1"/>
  <c r="M491" i="10"/>
  <c r="L491" i="10"/>
  <c r="K491" i="10"/>
  <c r="J491" i="10"/>
  <c r="I491" i="10"/>
  <c r="H491" i="10"/>
  <c r="G491" i="10"/>
  <c r="F491" i="10"/>
  <c r="E491" i="10"/>
  <c r="D491" i="10"/>
  <c r="C491" i="10"/>
  <c r="B491" i="10"/>
  <c r="Q490" i="10"/>
  <c r="P490" i="10"/>
  <c r="N490" i="10"/>
  <c r="O490" i="10" s="1"/>
  <c r="M490" i="10"/>
  <c r="L490" i="10"/>
  <c r="K490" i="10"/>
  <c r="J490" i="10"/>
  <c r="I490" i="10"/>
  <c r="H490" i="10"/>
  <c r="G490" i="10"/>
  <c r="F490" i="10"/>
  <c r="E490" i="10"/>
  <c r="D490" i="10"/>
  <c r="C490" i="10"/>
  <c r="B490" i="10"/>
  <c r="Q489" i="10"/>
  <c r="P489" i="10"/>
  <c r="N489" i="10"/>
  <c r="O489" i="10" s="1"/>
  <c r="M489" i="10"/>
  <c r="L489" i="10"/>
  <c r="K489" i="10"/>
  <c r="J489" i="10"/>
  <c r="I489" i="10"/>
  <c r="H489" i="10"/>
  <c r="G489" i="10"/>
  <c r="F489" i="10"/>
  <c r="E489" i="10"/>
  <c r="D489" i="10"/>
  <c r="C489" i="10"/>
  <c r="B489" i="10"/>
  <c r="Q488" i="10"/>
  <c r="P488" i="10"/>
  <c r="N488" i="10"/>
  <c r="O488" i="10" s="1"/>
  <c r="M488" i="10"/>
  <c r="L488" i="10"/>
  <c r="K488" i="10"/>
  <c r="J488" i="10"/>
  <c r="I488" i="10"/>
  <c r="H488" i="10"/>
  <c r="G488" i="10"/>
  <c r="F488" i="10"/>
  <c r="E488" i="10"/>
  <c r="D488" i="10"/>
  <c r="C488" i="10"/>
  <c r="B488" i="10"/>
  <c r="Q487" i="10"/>
  <c r="P487" i="10"/>
  <c r="N487" i="10"/>
  <c r="O487" i="10" s="1"/>
  <c r="M487" i="10"/>
  <c r="L487" i="10"/>
  <c r="K487" i="10"/>
  <c r="J487" i="10"/>
  <c r="I487" i="10"/>
  <c r="H487" i="10"/>
  <c r="G487" i="10"/>
  <c r="F487" i="10"/>
  <c r="E487" i="10"/>
  <c r="D487" i="10"/>
  <c r="C487" i="10"/>
  <c r="B487" i="10"/>
  <c r="Q486" i="10"/>
  <c r="P486" i="10"/>
  <c r="N486" i="10"/>
  <c r="O486" i="10" s="1"/>
  <c r="M486" i="10"/>
  <c r="L486" i="10"/>
  <c r="K486" i="10"/>
  <c r="J486" i="10"/>
  <c r="I486" i="10"/>
  <c r="H486" i="10"/>
  <c r="G486" i="10"/>
  <c r="F486" i="10"/>
  <c r="E486" i="10"/>
  <c r="D486" i="10"/>
  <c r="C486" i="10"/>
  <c r="B486" i="10"/>
  <c r="Q485" i="10"/>
  <c r="P485" i="10"/>
  <c r="N485" i="10"/>
  <c r="O485" i="10" s="1"/>
  <c r="M485" i="10"/>
  <c r="L485" i="10"/>
  <c r="K485" i="10"/>
  <c r="J485" i="10"/>
  <c r="I485" i="10"/>
  <c r="H485" i="10"/>
  <c r="G485" i="10"/>
  <c r="F485" i="10"/>
  <c r="E485" i="10"/>
  <c r="D485" i="10"/>
  <c r="C485" i="10"/>
  <c r="B485" i="10"/>
  <c r="Q484" i="10"/>
  <c r="P484" i="10"/>
  <c r="N484" i="10"/>
  <c r="O484" i="10" s="1"/>
  <c r="M484" i="10"/>
  <c r="L484" i="10"/>
  <c r="K484" i="10"/>
  <c r="J484" i="10"/>
  <c r="I484" i="10"/>
  <c r="H484" i="10"/>
  <c r="G484" i="10"/>
  <c r="F484" i="10"/>
  <c r="E484" i="10"/>
  <c r="D484" i="10"/>
  <c r="C484" i="10"/>
  <c r="B484" i="10"/>
  <c r="Q483" i="10"/>
  <c r="P483" i="10"/>
  <c r="N483" i="10"/>
  <c r="O483" i="10" s="1"/>
  <c r="M483" i="10"/>
  <c r="L483" i="10"/>
  <c r="K483" i="10"/>
  <c r="J483" i="10"/>
  <c r="I483" i="10"/>
  <c r="H483" i="10"/>
  <c r="G483" i="10"/>
  <c r="F483" i="10"/>
  <c r="E483" i="10"/>
  <c r="D483" i="10"/>
  <c r="C483" i="10"/>
  <c r="B483" i="10"/>
  <c r="Q482" i="10"/>
  <c r="P482" i="10"/>
  <c r="N482" i="10"/>
  <c r="O482" i="10" s="1"/>
  <c r="M482" i="10"/>
  <c r="L482" i="10"/>
  <c r="K482" i="10"/>
  <c r="J482" i="10"/>
  <c r="I482" i="10"/>
  <c r="H482" i="10"/>
  <c r="G482" i="10"/>
  <c r="F482" i="10"/>
  <c r="E482" i="10"/>
  <c r="D482" i="10"/>
  <c r="C482" i="10"/>
  <c r="B482" i="10"/>
  <c r="Q481" i="10"/>
  <c r="P481" i="10"/>
  <c r="N481" i="10"/>
  <c r="O481" i="10" s="1"/>
  <c r="M481" i="10"/>
  <c r="L481" i="10"/>
  <c r="K481" i="10"/>
  <c r="J481" i="10"/>
  <c r="I481" i="10"/>
  <c r="H481" i="10"/>
  <c r="G481" i="10"/>
  <c r="F481" i="10"/>
  <c r="E481" i="10"/>
  <c r="D481" i="10"/>
  <c r="C481" i="10"/>
  <c r="B481" i="10"/>
  <c r="Q480" i="10"/>
  <c r="P480" i="10"/>
  <c r="N480" i="10"/>
  <c r="O480" i="10" s="1"/>
  <c r="M480" i="10"/>
  <c r="L480" i="10"/>
  <c r="K480" i="10"/>
  <c r="J480" i="10"/>
  <c r="I480" i="10"/>
  <c r="H480" i="10"/>
  <c r="G480" i="10"/>
  <c r="F480" i="10"/>
  <c r="E480" i="10"/>
  <c r="D480" i="10"/>
  <c r="C480" i="10"/>
  <c r="B480" i="10"/>
  <c r="Q479" i="10"/>
  <c r="P479" i="10"/>
  <c r="N479" i="10"/>
  <c r="O479" i="10" s="1"/>
  <c r="M479" i="10"/>
  <c r="L479" i="10"/>
  <c r="K479" i="10"/>
  <c r="J479" i="10"/>
  <c r="I479" i="10"/>
  <c r="H479" i="10"/>
  <c r="G479" i="10"/>
  <c r="F479" i="10"/>
  <c r="E479" i="10"/>
  <c r="D479" i="10"/>
  <c r="C479" i="10"/>
  <c r="B479" i="10"/>
  <c r="Q478" i="10"/>
  <c r="P478" i="10"/>
  <c r="N478" i="10"/>
  <c r="O478" i="10" s="1"/>
  <c r="M478" i="10"/>
  <c r="L478" i="10"/>
  <c r="K478" i="10"/>
  <c r="J478" i="10"/>
  <c r="I478" i="10"/>
  <c r="H478" i="10"/>
  <c r="G478" i="10"/>
  <c r="F478" i="10"/>
  <c r="E478" i="10"/>
  <c r="D478" i="10"/>
  <c r="C478" i="10"/>
  <c r="B478" i="10"/>
  <c r="Q477" i="10"/>
  <c r="P477" i="10"/>
  <c r="N477" i="10"/>
  <c r="O477" i="10" s="1"/>
  <c r="M477" i="10"/>
  <c r="L477" i="10"/>
  <c r="K477" i="10"/>
  <c r="J477" i="10"/>
  <c r="I477" i="10"/>
  <c r="H477" i="10"/>
  <c r="G477" i="10"/>
  <c r="F477" i="10"/>
  <c r="E477" i="10"/>
  <c r="D477" i="10"/>
  <c r="C477" i="10"/>
  <c r="B477" i="10"/>
  <c r="Q476" i="10"/>
  <c r="P476" i="10"/>
  <c r="N476" i="10"/>
  <c r="O476" i="10" s="1"/>
  <c r="M476" i="10"/>
  <c r="L476" i="10"/>
  <c r="K476" i="10"/>
  <c r="J476" i="10"/>
  <c r="I476" i="10"/>
  <c r="H476" i="10"/>
  <c r="G476" i="10"/>
  <c r="F476" i="10"/>
  <c r="E476" i="10"/>
  <c r="D476" i="10"/>
  <c r="C476" i="10"/>
  <c r="B476" i="10"/>
  <c r="Q475" i="10"/>
  <c r="P475" i="10"/>
  <c r="N475" i="10"/>
  <c r="O475" i="10" s="1"/>
  <c r="M475" i="10"/>
  <c r="L475" i="10"/>
  <c r="K475" i="10"/>
  <c r="J475" i="10"/>
  <c r="I475" i="10"/>
  <c r="H475" i="10"/>
  <c r="G475" i="10"/>
  <c r="F475" i="10"/>
  <c r="E475" i="10"/>
  <c r="D475" i="10"/>
  <c r="C475" i="10"/>
  <c r="B475" i="10"/>
  <c r="Q474" i="10"/>
  <c r="P474" i="10"/>
  <c r="N474" i="10"/>
  <c r="O474" i="10" s="1"/>
  <c r="M474" i="10"/>
  <c r="L474" i="10"/>
  <c r="K474" i="10"/>
  <c r="J474" i="10"/>
  <c r="I474" i="10"/>
  <c r="H474" i="10"/>
  <c r="G474" i="10"/>
  <c r="F474" i="10"/>
  <c r="E474" i="10"/>
  <c r="D474" i="10"/>
  <c r="C474" i="10"/>
  <c r="B474" i="10"/>
  <c r="Q473" i="10"/>
  <c r="P473" i="10"/>
  <c r="N473" i="10"/>
  <c r="O473" i="10" s="1"/>
  <c r="M473" i="10"/>
  <c r="L473" i="10"/>
  <c r="K473" i="10"/>
  <c r="J473" i="10"/>
  <c r="I473" i="10"/>
  <c r="H473" i="10"/>
  <c r="G473" i="10"/>
  <c r="F473" i="10"/>
  <c r="E473" i="10"/>
  <c r="D473" i="10"/>
  <c r="C473" i="10"/>
  <c r="B473" i="10"/>
  <c r="Q472" i="10"/>
  <c r="P472" i="10"/>
  <c r="N472" i="10"/>
  <c r="O472" i="10" s="1"/>
  <c r="M472" i="10"/>
  <c r="L472" i="10"/>
  <c r="K472" i="10"/>
  <c r="J472" i="10"/>
  <c r="I472" i="10"/>
  <c r="H472" i="10"/>
  <c r="G472" i="10"/>
  <c r="F472" i="10"/>
  <c r="E472" i="10"/>
  <c r="D472" i="10"/>
  <c r="C472" i="10"/>
  <c r="B472" i="10"/>
  <c r="Q471" i="10"/>
  <c r="P471" i="10"/>
  <c r="N471" i="10"/>
  <c r="O471" i="10" s="1"/>
  <c r="M471" i="10"/>
  <c r="L471" i="10"/>
  <c r="K471" i="10"/>
  <c r="J471" i="10"/>
  <c r="I471" i="10"/>
  <c r="H471" i="10"/>
  <c r="G471" i="10"/>
  <c r="F471" i="10"/>
  <c r="E471" i="10"/>
  <c r="D471" i="10"/>
  <c r="C471" i="10"/>
  <c r="B471" i="10"/>
  <c r="Q470" i="10"/>
  <c r="P470" i="10"/>
  <c r="N470" i="10"/>
  <c r="O470" i="10" s="1"/>
  <c r="M470" i="10"/>
  <c r="L470" i="10"/>
  <c r="K470" i="10"/>
  <c r="J470" i="10"/>
  <c r="I470" i="10"/>
  <c r="H470" i="10"/>
  <c r="G470" i="10"/>
  <c r="F470" i="10"/>
  <c r="E470" i="10"/>
  <c r="D470" i="10"/>
  <c r="C470" i="10"/>
  <c r="B470" i="10"/>
  <c r="Q469" i="10"/>
  <c r="P469" i="10"/>
  <c r="N469" i="10"/>
  <c r="O469" i="10" s="1"/>
  <c r="M469" i="10"/>
  <c r="L469" i="10"/>
  <c r="K469" i="10"/>
  <c r="J469" i="10"/>
  <c r="I469" i="10"/>
  <c r="H469" i="10"/>
  <c r="G469" i="10"/>
  <c r="F469" i="10"/>
  <c r="E469" i="10"/>
  <c r="D469" i="10"/>
  <c r="C469" i="10"/>
  <c r="B469" i="10"/>
  <c r="Q468" i="10"/>
  <c r="P468" i="10"/>
  <c r="N468" i="10"/>
  <c r="O468" i="10" s="1"/>
  <c r="M468" i="10"/>
  <c r="L468" i="10"/>
  <c r="K468" i="10"/>
  <c r="J468" i="10"/>
  <c r="I468" i="10"/>
  <c r="H468" i="10"/>
  <c r="G468" i="10"/>
  <c r="F468" i="10"/>
  <c r="E468" i="10"/>
  <c r="D468" i="10"/>
  <c r="C468" i="10"/>
  <c r="B468" i="10"/>
  <c r="Q467" i="10"/>
  <c r="P467" i="10"/>
  <c r="N467" i="10"/>
  <c r="O467" i="10" s="1"/>
  <c r="M467" i="10"/>
  <c r="L467" i="10"/>
  <c r="K467" i="10"/>
  <c r="J467" i="10"/>
  <c r="I467" i="10"/>
  <c r="H467" i="10"/>
  <c r="G467" i="10"/>
  <c r="F467" i="10"/>
  <c r="E467" i="10"/>
  <c r="D467" i="10"/>
  <c r="C467" i="10"/>
  <c r="B467" i="10"/>
  <c r="Q466" i="10"/>
  <c r="P466" i="10"/>
  <c r="N466" i="10"/>
  <c r="O466" i="10" s="1"/>
  <c r="M466" i="10"/>
  <c r="L466" i="10"/>
  <c r="K466" i="10"/>
  <c r="J466" i="10"/>
  <c r="I466" i="10"/>
  <c r="H466" i="10"/>
  <c r="G466" i="10"/>
  <c r="F466" i="10"/>
  <c r="E466" i="10"/>
  <c r="D466" i="10"/>
  <c r="C466" i="10"/>
  <c r="B466" i="10"/>
  <c r="Q465" i="10"/>
  <c r="P465" i="10"/>
  <c r="N465" i="10"/>
  <c r="O465" i="10" s="1"/>
  <c r="M465" i="10"/>
  <c r="L465" i="10"/>
  <c r="K465" i="10"/>
  <c r="J465" i="10"/>
  <c r="I465" i="10"/>
  <c r="H465" i="10"/>
  <c r="G465" i="10"/>
  <c r="F465" i="10"/>
  <c r="E465" i="10"/>
  <c r="D465" i="10"/>
  <c r="C465" i="10"/>
  <c r="B465" i="10"/>
  <c r="Q464" i="10"/>
  <c r="P464" i="10"/>
  <c r="N464" i="10"/>
  <c r="O464" i="10" s="1"/>
  <c r="M464" i="10"/>
  <c r="L464" i="10"/>
  <c r="K464" i="10"/>
  <c r="J464" i="10"/>
  <c r="I464" i="10"/>
  <c r="H464" i="10"/>
  <c r="G464" i="10"/>
  <c r="F464" i="10"/>
  <c r="E464" i="10"/>
  <c r="D464" i="10"/>
  <c r="C464" i="10"/>
  <c r="B464" i="10"/>
  <c r="Q463" i="10"/>
  <c r="P463" i="10"/>
  <c r="N463" i="10"/>
  <c r="O463" i="10" s="1"/>
  <c r="M463" i="10"/>
  <c r="L463" i="10"/>
  <c r="K463" i="10"/>
  <c r="J463" i="10"/>
  <c r="I463" i="10"/>
  <c r="H463" i="10"/>
  <c r="G463" i="10"/>
  <c r="F463" i="10"/>
  <c r="E463" i="10"/>
  <c r="D463" i="10"/>
  <c r="C463" i="10"/>
  <c r="B463" i="10"/>
  <c r="Q462" i="10"/>
  <c r="P462" i="10"/>
  <c r="N462" i="10"/>
  <c r="O462" i="10" s="1"/>
  <c r="M462" i="10"/>
  <c r="L462" i="10"/>
  <c r="K462" i="10"/>
  <c r="J462" i="10"/>
  <c r="I462" i="10"/>
  <c r="H462" i="10"/>
  <c r="G462" i="10"/>
  <c r="F462" i="10"/>
  <c r="E462" i="10"/>
  <c r="D462" i="10"/>
  <c r="C462" i="10"/>
  <c r="B462" i="10"/>
  <c r="Q461" i="10"/>
  <c r="P461" i="10"/>
  <c r="N461" i="10"/>
  <c r="O461" i="10" s="1"/>
  <c r="M461" i="10"/>
  <c r="L461" i="10"/>
  <c r="K461" i="10"/>
  <c r="J461" i="10"/>
  <c r="I461" i="10"/>
  <c r="H461" i="10"/>
  <c r="G461" i="10"/>
  <c r="F461" i="10"/>
  <c r="E461" i="10"/>
  <c r="D461" i="10"/>
  <c r="C461" i="10"/>
  <c r="B461" i="10"/>
  <c r="Q460" i="10"/>
  <c r="P460" i="10"/>
  <c r="N460" i="10"/>
  <c r="O460" i="10" s="1"/>
  <c r="M460" i="10"/>
  <c r="L460" i="10"/>
  <c r="K460" i="10"/>
  <c r="J460" i="10"/>
  <c r="I460" i="10"/>
  <c r="H460" i="10"/>
  <c r="G460" i="10"/>
  <c r="F460" i="10"/>
  <c r="E460" i="10"/>
  <c r="D460" i="10"/>
  <c r="C460" i="10"/>
  <c r="B460" i="10"/>
  <c r="Q459" i="10"/>
  <c r="P459" i="10"/>
  <c r="N459" i="10"/>
  <c r="O459" i="10" s="1"/>
  <c r="M459" i="10"/>
  <c r="L459" i="10"/>
  <c r="K459" i="10"/>
  <c r="J459" i="10"/>
  <c r="I459" i="10"/>
  <c r="H459" i="10"/>
  <c r="G459" i="10"/>
  <c r="F459" i="10"/>
  <c r="E459" i="10"/>
  <c r="D459" i="10"/>
  <c r="C459" i="10"/>
  <c r="B459" i="10"/>
  <c r="Q458" i="10"/>
  <c r="P458" i="10"/>
  <c r="N458" i="10"/>
  <c r="O458" i="10" s="1"/>
  <c r="M458" i="10"/>
  <c r="L458" i="10"/>
  <c r="K458" i="10"/>
  <c r="J458" i="10"/>
  <c r="I458" i="10"/>
  <c r="H458" i="10"/>
  <c r="G458" i="10"/>
  <c r="F458" i="10"/>
  <c r="E458" i="10"/>
  <c r="D458" i="10"/>
  <c r="C458" i="10"/>
  <c r="B458" i="10"/>
  <c r="Q457" i="10"/>
  <c r="P457" i="10"/>
  <c r="N457" i="10"/>
  <c r="O457" i="10" s="1"/>
  <c r="M457" i="10"/>
  <c r="L457" i="10"/>
  <c r="K457" i="10"/>
  <c r="J457" i="10"/>
  <c r="I457" i="10"/>
  <c r="H457" i="10"/>
  <c r="G457" i="10"/>
  <c r="F457" i="10"/>
  <c r="E457" i="10"/>
  <c r="D457" i="10"/>
  <c r="C457" i="10"/>
  <c r="B457" i="10"/>
  <c r="Q456" i="10"/>
  <c r="P456" i="10"/>
  <c r="N456" i="10"/>
  <c r="O456" i="10" s="1"/>
  <c r="M456" i="10"/>
  <c r="L456" i="10"/>
  <c r="K456" i="10"/>
  <c r="J456" i="10"/>
  <c r="I456" i="10"/>
  <c r="H456" i="10"/>
  <c r="G456" i="10"/>
  <c r="F456" i="10"/>
  <c r="E456" i="10"/>
  <c r="D456" i="10"/>
  <c r="C456" i="10"/>
  <c r="B456" i="10"/>
  <c r="Q455" i="10"/>
  <c r="P455" i="10"/>
  <c r="N455" i="10"/>
  <c r="O455" i="10" s="1"/>
  <c r="M455" i="10"/>
  <c r="L455" i="10"/>
  <c r="K455" i="10"/>
  <c r="J455" i="10"/>
  <c r="I455" i="10"/>
  <c r="H455" i="10"/>
  <c r="G455" i="10"/>
  <c r="F455" i="10"/>
  <c r="E455" i="10"/>
  <c r="D455" i="10"/>
  <c r="C455" i="10"/>
  <c r="B455" i="10"/>
  <c r="Q454" i="10"/>
  <c r="P454" i="10"/>
  <c r="N454" i="10"/>
  <c r="O454" i="10" s="1"/>
  <c r="M454" i="10"/>
  <c r="L454" i="10"/>
  <c r="K454" i="10"/>
  <c r="J454" i="10"/>
  <c r="I454" i="10"/>
  <c r="H454" i="10"/>
  <c r="G454" i="10"/>
  <c r="F454" i="10"/>
  <c r="E454" i="10"/>
  <c r="D454" i="10"/>
  <c r="C454" i="10"/>
  <c r="B454" i="10"/>
  <c r="Q453" i="10"/>
  <c r="P453" i="10"/>
  <c r="N453" i="10"/>
  <c r="O453" i="10" s="1"/>
  <c r="M453" i="10"/>
  <c r="L453" i="10"/>
  <c r="K453" i="10"/>
  <c r="J453" i="10"/>
  <c r="I453" i="10"/>
  <c r="H453" i="10"/>
  <c r="G453" i="10"/>
  <c r="F453" i="10"/>
  <c r="E453" i="10"/>
  <c r="D453" i="10"/>
  <c r="C453" i="10"/>
  <c r="B453" i="10"/>
  <c r="Q452" i="10"/>
  <c r="P452" i="10"/>
  <c r="N452" i="10"/>
  <c r="O452" i="10" s="1"/>
  <c r="M452" i="10"/>
  <c r="L452" i="10"/>
  <c r="K452" i="10"/>
  <c r="J452" i="10"/>
  <c r="I452" i="10"/>
  <c r="H452" i="10"/>
  <c r="G452" i="10"/>
  <c r="F452" i="10"/>
  <c r="E452" i="10"/>
  <c r="D452" i="10"/>
  <c r="C452" i="10"/>
  <c r="B452" i="10"/>
  <c r="Q451" i="10"/>
  <c r="P451" i="10"/>
  <c r="N451" i="10"/>
  <c r="O451" i="10" s="1"/>
  <c r="M451" i="10"/>
  <c r="L451" i="10"/>
  <c r="K451" i="10"/>
  <c r="J451" i="10"/>
  <c r="I451" i="10"/>
  <c r="H451" i="10"/>
  <c r="G451" i="10"/>
  <c r="F451" i="10"/>
  <c r="E451" i="10"/>
  <c r="D451" i="10"/>
  <c r="C451" i="10"/>
  <c r="B451" i="10"/>
  <c r="Q450" i="10"/>
  <c r="P450" i="10"/>
  <c r="N450" i="10"/>
  <c r="O450" i="10" s="1"/>
  <c r="M450" i="10"/>
  <c r="L450" i="10"/>
  <c r="K450" i="10"/>
  <c r="J450" i="10"/>
  <c r="I450" i="10"/>
  <c r="H450" i="10"/>
  <c r="G450" i="10"/>
  <c r="F450" i="10"/>
  <c r="E450" i="10"/>
  <c r="D450" i="10"/>
  <c r="C450" i="10"/>
  <c r="B450" i="10"/>
  <c r="Q449" i="10"/>
  <c r="P449" i="10"/>
  <c r="N449" i="10"/>
  <c r="O449" i="10" s="1"/>
  <c r="M449" i="10"/>
  <c r="L449" i="10"/>
  <c r="K449" i="10"/>
  <c r="J449" i="10"/>
  <c r="I449" i="10"/>
  <c r="H449" i="10"/>
  <c r="G449" i="10"/>
  <c r="F449" i="10"/>
  <c r="E449" i="10"/>
  <c r="D449" i="10"/>
  <c r="C449" i="10"/>
  <c r="B449" i="10"/>
  <c r="Q448" i="10"/>
  <c r="P448" i="10"/>
  <c r="N448" i="10"/>
  <c r="O448" i="10" s="1"/>
  <c r="M448" i="10"/>
  <c r="L448" i="10"/>
  <c r="K448" i="10"/>
  <c r="J448" i="10"/>
  <c r="I448" i="10"/>
  <c r="H448" i="10"/>
  <c r="G448" i="10"/>
  <c r="F448" i="10"/>
  <c r="E448" i="10"/>
  <c r="D448" i="10"/>
  <c r="C448" i="10"/>
  <c r="B448" i="10"/>
  <c r="Q447" i="10"/>
  <c r="P447" i="10"/>
  <c r="N447" i="10"/>
  <c r="O447" i="10" s="1"/>
  <c r="M447" i="10"/>
  <c r="L447" i="10"/>
  <c r="K447" i="10"/>
  <c r="J447" i="10"/>
  <c r="I447" i="10"/>
  <c r="H447" i="10"/>
  <c r="G447" i="10"/>
  <c r="F447" i="10"/>
  <c r="E447" i="10"/>
  <c r="D447" i="10"/>
  <c r="C447" i="10"/>
  <c r="B447" i="10"/>
  <c r="Q446" i="10"/>
  <c r="P446" i="10"/>
  <c r="N446" i="10"/>
  <c r="O446" i="10" s="1"/>
  <c r="M446" i="10"/>
  <c r="L446" i="10"/>
  <c r="K446" i="10"/>
  <c r="J446" i="10"/>
  <c r="I446" i="10"/>
  <c r="H446" i="10"/>
  <c r="G446" i="10"/>
  <c r="F446" i="10"/>
  <c r="E446" i="10"/>
  <c r="D446" i="10"/>
  <c r="C446" i="10"/>
  <c r="B446" i="10"/>
  <c r="Q445" i="10"/>
  <c r="P445" i="10"/>
  <c r="N445" i="10"/>
  <c r="O445" i="10" s="1"/>
  <c r="M445" i="10"/>
  <c r="L445" i="10"/>
  <c r="K445" i="10"/>
  <c r="J445" i="10"/>
  <c r="I445" i="10"/>
  <c r="H445" i="10"/>
  <c r="G445" i="10"/>
  <c r="F445" i="10"/>
  <c r="E445" i="10"/>
  <c r="D445" i="10"/>
  <c r="C445" i="10"/>
  <c r="B445" i="10"/>
  <c r="Q444" i="10"/>
  <c r="P444" i="10"/>
  <c r="N444" i="10"/>
  <c r="O444" i="10" s="1"/>
  <c r="M444" i="10"/>
  <c r="L444" i="10"/>
  <c r="K444" i="10"/>
  <c r="J444" i="10"/>
  <c r="I444" i="10"/>
  <c r="H444" i="10"/>
  <c r="G444" i="10"/>
  <c r="F444" i="10"/>
  <c r="E444" i="10"/>
  <c r="D444" i="10"/>
  <c r="C444" i="10"/>
  <c r="B444" i="10"/>
  <c r="Q443" i="10"/>
  <c r="P443" i="10"/>
  <c r="N443" i="10"/>
  <c r="O443" i="10" s="1"/>
  <c r="M443" i="10"/>
  <c r="L443" i="10"/>
  <c r="K443" i="10"/>
  <c r="J443" i="10"/>
  <c r="I443" i="10"/>
  <c r="H443" i="10"/>
  <c r="G443" i="10"/>
  <c r="F443" i="10"/>
  <c r="E443" i="10"/>
  <c r="D443" i="10"/>
  <c r="C443" i="10"/>
  <c r="B443" i="10"/>
  <c r="Q442" i="10"/>
  <c r="P442" i="10"/>
  <c r="N442" i="10"/>
  <c r="O442" i="10" s="1"/>
  <c r="M442" i="10"/>
  <c r="L442" i="10"/>
  <c r="K442" i="10"/>
  <c r="J442" i="10"/>
  <c r="I442" i="10"/>
  <c r="H442" i="10"/>
  <c r="G442" i="10"/>
  <c r="F442" i="10"/>
  <c r="E442" i="10"/>
  <c r="D442" i="10"/>
  <c r="C442" i="10"/>
  <c r="B442" i="10"/>
  <c r="Q441" i="10"/>
  <c r="P441" i="10"/>
  <c r="N441" i="10"/>
  <c r="O441" i="10" s="1"/>
  <c r="M441" i="10"/>
  <c r="L441" i="10"/>
  <c r="K441" i="10"/>
  <c r="J441" i="10"/>
  <c r="I441" i="10"/>
  <c r="H441" i="10"/>
  <c r="G441" i="10"/>
  <c r="F441" i="10"/>
  <c r="E441" i="10"/>
  <c r="D441" i="10"/>
  <c r="C441" i="10"/>
  <c r="B441" i="10"/>
  <c r="Q440" i="10"/>
  <c r="P440" i="10"/>
  <c r="N440" i="10"/>
  <c r="O440" i="10" s="1"/>
  <c r="M440" i="10"/>
  <c r="L440" i="10"/>
  <c r="K440" i="10"/>
  <c r="J440" i="10"/>
  <c r="I440" i="10"/>
  <c r="H440" i="10"/>
  <c r="G440" i="10"/>
  <c r="F440" i="10"/>
  <c r="E440" i="10"/>
  <c r="D440" i="10"/>
  <c r="C440" i="10"/>
  <c r="B440" i="10"/>
  <c r="Q439" i="10"/>
  <c r="P439" i="10"/>
  <c r="N439" i="10"/>
  <c r="O439" i="10" s="1"/>
  <c r="M439" i="10"/>
  <c r="L439" i="10"/>
  <c r="K439" i="10"/>
  <c r="J439" i="10"/>
  <c r="I439" i="10"/>
  <c r="H439" i="10"/>
  <c r="G439" i="10"/>
  <c r="F439" i="10"/>
  <c r="E439" i="10"/>
  <c r="D439" i="10"/>
  <c r="C439" i="10"/>
  <c r="B439" i="10"/>
  <c r="Q438" i="10"/>
  <c r="P438" i="10"/>
  <c r="N438" i="10"/>
  <c r="O438" i="10" s="1"/>
  <c r="M438" i="10"/>
  <c r="L438" i="10"/>
  <c r="K438" i="10"/>
  <c r="J438" i="10"/>
  <c r="I438" i="10"/>
  <c r="H438" i="10"/>
  <c r="G438" i="10"/>
  <c r="F438" i="10"/>
  <c r="E438" i="10"/>
  <c r="D438" i="10"/>
  <c r="C438" i="10"/>
  <c r="B438" i="10"/>
  <c r="Q437" i="10"/>
  <c r="P437" i="10"/>
  <c r="N437" i="10"/>
  <c r="O437" i="10" s="1"/>
  <c r="M437" i="10"/>
  <c r="L437" i="10"/>
  <c r="K437" i="10"/>
  <c r="J437" i="10"/>
  <c r="I437" i="10"/>
  <c r="H437" i="10"/>
  <c r="G437" i="10"/>
  <c r="F437" i="10"/>
  <c r="E437" i="10"/>
  <c r="D437" i="10"/>
  <c r="C437" i="10"/>
  <c r="B437" i="10"/>
  <c r="Q436" i="10"/>
  <c r="P436" i="10"/>
  <c r="N436" i="10"/>
  <c r="O436" i="10" s="1"/>
  <c r="M436" i="10"/>
  <c r="L436" i="10"/>
  <c r="K436" i="10"/>
  <c r="J436" i="10"/>
  <c r="I436" i="10"/>
  <c r="H436" i="10"/>
  <c r="G436" i="10"/>
  <c r="F436" i="10"/>
  <c r="E436" i="10"/>
  <c r="D436" i="10"/>
  <c r="C436" i="10"/>
  <c r="B436" i="10"/>
  <c r="Q435" i="10"/>
  <c r="P435" i="10"/>
  <c r="N435" i="10"/>
  <c r="O435" i="10" s="1"/>
  <c r="M435" i="10"/>
  <c r="L435" i="10"/>
  <c r="K435" i="10"/>
  <c r="J435" i="10"/>
  <c r="I435" i="10"/>
  <c r="H435" i="10"/>
  <c r="G435" i="10"/>
  <c r="F435" i="10"/>
  <c r="E435" i="10"/>
  <c r="D435" i="10"/>
  <c r="C435" i="10"/>
  <c r="B435" i="10"/>
  <c r="Q434" i="10"/>
  <c r="P434" i="10"/>
  <c r="N434" i="10"/>
  <c r="O434" i="10" s="1"/>
  <c r="M434" i="10"/>
  <c r="L434" i="10"/>
  <c r="K434" i="10"/>
  <c r="J434" i="10"/>
  <c r="I434" i="10"/>
  <c r="H434" i="10"/>
  <c r="G434" i="10"/>
  <c r="F434" i="10"/>
  <c r="E434" i="10"/>
  <c r="D434" i="10"/>
  <c r="C434" i="10"/>
  <c r="B434" i="10"/>
  <c r="Q433" i="10"/>
  <c r="P433" i="10"/>
  <c r="N433" i="10"/>
  <c r="O433" i="10" s="1"/>
  <c r="M433" i="10"/>
  <c r="L433" i="10"/>
  <c r="K433" i="10"/>
  <c r="J433" i="10"/>
  <c r="I433" i="10"/>
  <c r="H433" i="10"/>
  <c r="G433" i="10"/>
  <c r="F433" i="10"/>
  <c r="E433" i="10"/>
  <c r="D433" i="10"/>
  <c r="C433" i="10"/>
  <c r="B433" i="10"/>
  <c r="Q432" i="10"/>
  <c r="P432" i="10"/>
  <c r="N432" i="10"/>
  <c r="O432" i="10" s="1"/>
  <c r="M432" i="10"/>
  <c r="L432" i="10"/>
  <c r="K432" i="10"/>
  <c r="J432" i="10"/>
  <c r="I432" i="10"/>
  <c r="H432" i="10"/>
  <c r="G432" i="10"/>
  <c r="F432" i="10"/>
  <c r="E432" i="10"/>
  <c r="D432" i="10"/>
  <c r="C432" i="10"/>
  <c r="B432" i="10"/>
  <c r="Q431" i="10"/>
  <c r="P431" i="10"/>
  <c r="N431" i="10"/>
  <c r="O431" i="10" s="1"/>
  <c r="M431" i="10"/>
  <c r="L431" i="10"/>
  <c r="K431" i="10"/>
  <c r="J431" i="10"/>
  <c r="I431" i="10"/>
  <c r="H431" i="10"/>
  <c r="G431" i="10"/>
  <c r="F431" i="10"/>
  <c r="E431" i="10"/>
  <c r="D431" i="10"/>
  <c r="C431" i="10"/>
  <c r="B431" i="10"/>
  <c r="Q430" i="10"/>
  <c r="P430" i="10"/>
  <c r="N430" i="10"/>
  <c r="O430" i="10" s="1"/>
  <c r="M430" i="10"/>
  <c r="L430" i="10"/>
  <c r="K430" i="10"/>
  <c r="J430" i="10"/>
  <c r="I430" i="10"/>
  <c r="H430" i="10"/>
  <c r="G430" i="10"/>
  <c r="F430" i="10"/>
  <c r="E430" i="10"/>
  <c r="D430" i="10"/>
  <c r="C430" i="10"/>
  <c r="B430" i="10"/>
  <c r="Q429" i="10"/>
  <c r="P429" i="10"/>
  <c r="N429" i="10"/>
  <c r="O429" i="10" s="1"/>
  <c r="M429" i="10"/>
  <c r="L429" i="10"/>
  <c r="K429" i="10"/>
  <c r="J429" i="10"/>
  <c r="I429" i="10"/>
  <c r="H429" i="10"/>
  <c r="G429" i="10"/>
  <c r="F429" i="10"/>
  <c r="E429" i="10"/>
  <c r="D429" i="10"/>
  <c r="C429" i="10"/>
  <c r="B429" i="10"/>
  <c r="Q428" i="10"/>
  <c r="P428" i="10"/>
  <c r="N428" i="10"/>
  <c r="O428" i="10" s="1"/>
  <c r="M428" i="10"/>
  <c r="L428" i="10"/>
  <c r="K428" i="10"/>
  <c r="J428" i="10"/>
  <c r="I428" i="10"/>
  <c r="H428" i="10"/>
  <c r="G428" i="10"/>
  <c r="F428" i="10"/>
  <c r="E428" i="10"/>
  <c r="D428" i="10"/>
  <c r="C428" i="10"/>
  <c r="B428" i="10"/>
  <c r="Q427" i="10"/>
  <c r="P427" i="10"/>
  <c r="N427" i="10"/>
  <c r="O427" i="10" s="1"/>
  <c r="M427" i="10"/>
  <c r="L427" i="10"/>
  <c r="K427" i="10"/>
  <c r="J427" i="10"/>
  <c r="I427" i="10"/>
  <c r="H427" i="10"/>
  <c r="G427" i="10"/>
  <c r="F427" i="10"/>
  <c r="E427" i="10"/>
  <c r="D427" i="10"/>
  <c r="C427" i="10"/>
  <c r="B427" i="10"/>
  <c r="Q426" i="10"/>
  <c r="P426" i="10"/>
  <c r="N426" i="10"/>
  <c r="O426" i="10" s="1"/>
  <c r="M426" i="10"/>
  <c r="L426" i="10"/>
  <c r="K426" i="10"/>
  <c r="J426" i="10"/>
  <c r="I426" i="10"/>
  <c r="H426" i="10"/>
  <c r="G426" i="10"/>
  <c r="F426" i="10"/>
  <c r="E426" i="10"/>
  <c r="D426" i="10"/>
  <c r="C426" i="10"/>
  <c r="B426" i="10"/>
  <c r="Q425" i="10"/>
  <c r="P425" i="10"/>
  <c r="N425" i="10"/>
  <c r="O425" i="10" s="1"/>
  <c r="M425" i="10"/>
  <c r="L425" i="10"/>
  <c r="K425" i="10"/>
  <c r="J425" i="10"/>
  <c r="I425" i="10"/>
  <c r="H425" i="10"/>
  <c r="G425" i="10"/>
  <c r="F425" i="10"/>
  <c r="E425" i="10"/>
  <c r="D425" i="10"/>
  <c r="C425" i="10"/>
  <c r="B425" i="10"/>
  <c r="Q424" i="10"/>
  <c r="P424" i="10"/>
  <c r="N424" i="10"/>
  <c r="O424" i="10" s="1"/>
  <c r="M424" i="10"/>
  <c r="L424" i="10"/>
  <c r="K424" i="10"/>
  <c r="J424" i="10"/>
  <c r="I424" i="10"/>
  <c r="H424" i="10"/>
  <c r="G424" i="10"/>
  <c r="F424" i="10"/>
  <c r="E424" i="10"/>
  <c r="D424" i="10"/>
  <c r="C424" i="10"/>
  <c r="B424" i="10"/>
  <c r="Q423" i="10"/>
  <c r="P423" i="10"/>
  <c r="N423" i="10"/>
  <c r="O423" i="10" s="1"/>
  <c r="M423" i="10"/>
  <c r="L423" i="10"/>
  <c r="K423" i="10"/>
  <c r="J423" i="10"/>
  <c r="I423" i="10"/>
  <c r="H423" i="10"/>
  <c r="G423" i="10"/>
  <c r="F423" i="10"/>
  <c r="E423" i="10"/>
  <c r="D423" i="10"/>
  <c r="C423" i="10"/>
  <c r="B423" i="10"/>
  <c r="Q422" i="10"/>
  <c r="P422" i="10"/>
  <c r="N422" i="10"/>
  <c r="O422" i="10" s="1"/>
  <c r="M422" i="10"/>
  <c r="L422" i="10"/>
  <c r="K422" i="10"/>
  <c r="J422" i="10"/>
  <c r="I422" i="10"/>
  <c r="H422" i="10"/>
  <c r="G422" i="10"/>
  <c r="F422" i="10"/>
  <c r="E422" i="10"/>
  <c r="D422" i="10"/>
  <c r="C422" i="10"/>
  <c r="B422" i="10"/>
  <c r="Q421" i="10"/>
  <c r="P421" i="10"/>
  <c r="N421" i="10"/>
  <c r="O421" i="10" s="1"/>
  <c r="M421" i="10"/>
  <c r="L421" i="10"/>
  <c r="K421" i="10"/>
  <c r="J421" i="10"/>
  <c r="I421" i="10"/>
  <c r="H421" i="10"/>
  <c r="G421" i="10"/>
  <c r="F421" i="10"/>
  <c r="E421" i="10"/>
  <c r="D421" i="10"/>
  <c r="C421" i="10"/>
  <c r="B421" i="10"/>
  <c r="Q420" i="10"/>
  <c r="P420" i="10"/>
  <c r="N420" i="10"/>
  <c r="O420" i="10" s="1"/>
  <c r="M420" i="10"/>
  <c r="L420" i="10"/>
  <c r="K420" i="10"/>
  <c r="J420" i="10"/>
  <c r="I420" i="10"/>
  <c r="H420" i="10"/>
  <c r="G420" i="10"/>
  <c r="F420" i="10"/>
  <c r="E420" i="10"/>
  <c r="D420" i="10"/>
  <c r="C420" i="10"/>
  <c r="B420" i="10"/>
  <c r="Q419" i="10"/>
  <c r="P419" i="10"/>
  <c r="N419" i="10"/>
  <c r="O419" i="10" s="1"/>
  <c r="M419" i="10"/>
  <c r="L419" i="10"/>
  <c r="K419" i="10"/>
  <c r="J419" i="10"/>
  <c r="I419" i="10"/>
  <c r="H419" i="10"/>
  <c r="G419" i="10"/>
  <c r="F419" i="10"/>
  <c r="E419" i="10"/>
  <c r="D419" i="10"/>
  <c r="C419" i="10"/>
  <c r="B419" i="10"/>
  <c r="Q418" i="10"/>
  <c r="P418" i="10"/>
  <c r="N418" i="10"/>
  <c r="O418" i="10" s="1"/>
  <c r="M418" i="10"/>
  <c r="L418" i="10"/>
  <c r="K418" i="10"/>
  <c r="J418" i="10"/>
  <c r="I418" i="10"/>
  <c r="H418" i="10"/>
  <c r="G418" i="10"/>
  <c r="F418" i="10"/>
  <c r="E418" i="10"/>
  <c r="D418" i="10"/>
  <c r="C418" i="10"/>
  <c r="B418" i="10"/>
  <c r="Q417" i="10"/>
  <c r="P417" i="10"/>
  <c r="N417" i="10"/>
  <c r="O417" i="10" s="1"/>
  <c r="M417" i="10"/>
  <c r="L417" i="10"/>
  <c r="K417" i="10"/>
  <c r="J417" i="10"/>
  <c r="I417" i="10"/>
  <c r="H417" i="10"/>
  <c r="G417" i="10"/>
  <c r="F417" i="10"/>
  <c r="E417" i="10"/>
  <c r="D417" i="10"/>
  <c r="C417" i="10"/>
  <c r="B417" i="10"/>
  <c r="Q416" i="10"/>
  <c r="P416" i="10"/>
  <c r="N416" i="10"/>
  <c r="O416" i="10" s="1"/>
  <c r="M416" i="10"/>
  <c r="L416" i="10"/>
  <c r="K416" i="10"/>
  <c r="J416" i="10"/>
  <c r="I416" i="10"/>
  <c r="H416" i="10"/>
  <c r="G416" i="10"/>
  <c r="F416" i="10"/>
  <c r="E416" i="10"/>
  <c r="D416" i="10"/>
  <c r="C416" i="10"/>
  <c r="B416" i="10"/>
  <c r="Q415" i="10"/>
  <c r="P415" i="10"/>
  <c r="N415" i="10"/>
  <c r="O415" i="10" s="1"/>
  <c r="M415" i="10"/>
  <c r="L415" i="10"/>
  <c r="K415" i="10"/>
  <c r="J415" i="10"/>
  <c r="I415" i="10"/>
  <c r="H415" i="10"/>
  <c r="G415" i="10"/>
  <c r="F415" i="10"/>
  <c r="E415" i="10"/>
  <c r="D415" i="10"/>
  <c r="C415" i="10"/>
  <c r="B415" i="10"/>
  <c r="Q414" i="10"/>
  <c r="P414" i="10"/>
  <c r="N414" i="10"/>
  <c r="O414" i="10" s="1"/>
  <c r="M414" i="10"/>
  <c r="L414" i="10"/>
  <c r="K414" i="10"/>
  <c r="J414" i="10"/>
  <c r="I414" i="10"/>
  <c r="H414" i="10"/>
  <c r="G414" i="10"/>
  <c r="F414" i="10"/>
  <c r="E414" i="10"/>
  <c r="D414" i="10"/>
  <c r="C414" i="10"/>
  <c r="B414" i="10"/>
  <c r="Q413" i="10"/>
  <c r="P413" i="10"/>
  <c r="N413" i="10"/>
  <c r="O413" i="10" s="1"/>
  <c r="M413" i="10"/>
  <c r="L413" i="10"/>
  <c r="K413" i="10"/>
  <c r="J413" i="10"/>
  <c r="I413" i="10"/>
  <c r="H413" i="10"/>
  <c r="G413" i="10"/>
  <c r="F413" i="10"/>
  <c r="E413" i="10"/>
  <c r="D413" i="10"/>
  <c r="C413" i="10"/>
  <c r="B413" i="10"/>
  <c r="Q412" i="10"/>
  <c r="P412" i="10"/>
  <c r="N412" i="10"/>
  <c r="O412" i="10" s="1"/>
  <c r="M412" i="10"/>
  <c r="L412" i="10"/>
  <c r="K412" i="10"/>
  <c r="J412" i="10"/>
  <c r="I412" i="10"/>
  <c r="H412" i="10"/>
  <c r="G412" i="10"/>
  <c r="F412" i="10"/>
  <c r="E412" i="10"/>
  <c r="D412" i="10"/>
  <c r="C412" i="10"/>
  <c r="B412" i="10"/>
  <c r="Q411" i="10"/>
  <c r="P411" i="10"/>
  <c r="N411" i="10"/>
  <c r="O411" i="10" s="1"/>
  <c r="M411" i="10"/>
  <c r="L411" i="10"/>
  <c r="K411" i="10"/>
  <c r="J411" i="10"/>
  <c r="I411" i="10"/>
  <c r="H411" i="10"/>
  <c r="G411" i="10"/>
  <c r="F411" i="10"/>
  <c r="E411" i="10"/>
  <c r="D411" i="10"/>
  <c r="C411" i="10"/>
  <c r="B411" i="10"/>
  <c r="Q410" i="10"/>
  <c r="P410" i="10"/>
  <c r="N410" i="10"/>
  <c r="O410" i="10" s="1"/>
  <c r="M410" i="10"/>
  <c r="L410" i="10"/>
  <c r="K410" i="10"/>
  <c r="J410" i="10"/>
  <c r="I410" i="10"/>
  <c r="H410" i="10"/>
  <c r="G410" i="10"/>
  <c r="F410" i="10"/>
  <c r="E410" i="10"/>
  <c r="D410" i="10"/>
  <c r="C410" i="10"/>
  <c r="B410" i="10"/>
  <c r="Q409" i="10"/>
  <c r="P409" i="10"/>
  <c r="N409" i="10"/>
  <c r="O409" i="10" s="1"/>
  <c r="M409" i="10"/>
  <c r="L409" i="10"/>
  <c r="K409" i="10"/>
  <c r="J409" i="10"/>
  <c r="I409" i="10"/>
  <c r="H409" i="10"/>
  <c r="G409" i="10"/>
  <c r="F409" i="10"/>
  <c r="E409" i="10"/>
  <c r="D409" i="10"/>
  <c r="C409" i="10"/>
  <c r="B409" i="10"/>
  <c r="Q408" i="10"/>
  <c r="P408" i="10"/>
  <c r="N408" i="10"/>
  <c r="O408" i="10" s="1"/>
  <c r="M408" i="10"/>
  <c r="L408" i="10"/>
  <c r="K408" i="10"/>
  <c r="J408" i="10"/>
  <c r="I408" i="10"/>
  <c r="H408" i="10"/>
  <c r="G408" i="10"/>
  <c r="F408" i="10"/>
  <c r="E408" i="10"/>
  <c r="D408" i="10"/>
  <c r="C408" i="10"/>
  <c r="B408" i="10"/>
  <c r="Q407" i="10"/>
  <c r="P407" i="10"/>
  <c r="N407" i="10"/>
  <c r="O407" i="10" s="1"/>
  <c r="M407" i="10"/>
  <c r="L407" i="10"/>
  <c r="K407" i="10"/>
  <c r="J407" i="10"/>
  <c r="I407" i="10"/>
  <c r="H407" i="10"/>
  <c r="G407" i="10"/>
  <c r="F407" i="10"/>
  <c r="E407" i="10"/>
  <c r="D407" i="10"/>
  <c r="C407" i="10"/>
  <c r="B407" i="10"/>
  <c r="Q406" i="10"/>
  <c r="P406" i="10"/>
  <c r="N406" i="10"/>
  <c r="O406" i="10" s="1"/>
  <c r="M406" i="10"/>
  <c r="L406" i="10"/>
  <c r="K406" i="10"/>
  <c r="J406" i="10"/>
  <c r="I406" i="10"/>
  <c r="H406" i="10"/>
  <c r="G406" i="10"/>
  <c r="F406" i="10"/>
  <c r="E406" i="10"/>
  <c r="D406" i="10"/>
  <c r="C406" i="10"/>
  <c r="B406" i="10"/>
  <c r="Q405" i="10"/>
  <c r="P405" i="10"/>
  <c r="N405" i="10"/>
  <c r="O405" i="10" s="1"/>
  <c r="M405" i="10"/>
  <c r="L405" i="10"/>
  <c r="K405" i="10"/>
  <c r="J405" i="10"/>
  <c r="I405" i="10"/>
  <c r="H405" i="10"/>
  <c r="G405" i="10"/>
  <c r="F405" i="10"/>
  <c r="E405" i="10"/>
  <c r="D405" i="10"/>
  <c r="C405" i="10"/>
  <c r="B405" i="10"/>
  <c r="Q404" i="10"/>
  <c r="P404" i="10"/>
  <c r="N404" i="10"/>
  <c r="O404" i="10" s="1"/>
  <c r="M404" i="10"/>
  <c r="L404" i="10"/>
  <c r="K404" i="10"/>
  <c r="J404" i="10"/>
  <c r="I404" i="10"/>
  <c r="H404" i="10"/>
  <c r="G404" i="10"/>
  <c r="F404" i="10"/>
  <c r="E404" i="10"/>
  <c r="D404" i="10"/>
  <c r="C404" i="10"/>
  <c r="B404" i="10"/>
  <c r="Q403" i="10"/>
  <c r="P403" i="10"/>
  <c r="N403" i="10"/>
  <c r="O403" i="10" s="1"/>
  <c r="M403" i="10"/>
  <c r="L403" i="10"/>
  <c r="K403" i="10"/>
  <c r="J403" i="10"/>
  <c r="I403" i="10"/>
  <c r="H403" i="10"/>
  <c r="G403" i="10"/>
  <c r="F403" i="10"/>
  <c r="E403" i="10"/>
  <c r="D403" i="10"/>
  <c r="C403" i="10"/>
  <c r="B403" i="10"/>
  <c r="Q402" i="10"/>
  <c r="P402" i="10"/>
  <c r="N402" i="10"/>
  <c r="O402" i="10" s="1"/>
  <c r="M402" i="10"/>
  <c r="L402" i="10"/>
  <c r="K402" i="10"/>
  <c r="J402" i="10"/>
  <c r="I402" i="10"/>
  <c r="H402" i="10"/>
  <c r="G402" i="10"/>
  <c r="F402" i="10"/>
  <c r="E402" i="10"/>
  <c r="D402" i="10"/>
  <c r="C402" i="10"/>
  <c r="B402" i="10"/>
  <c r="Q401" i="10"/>
  <c r="P401" i="10"/>
  <c r="N401" i="10"/>
  <c r="O401" i="10" s="1"/>
  <c r="M401" i="10"/>
  <c r="L401" i="10"/>
  <c r="K401" i="10"/>
  <c r="J401" i="10"/>
  <c r="I401" i="10"/>
  <c r="H401" i="10"/>
  <c r="G401" i="10"/>
  <c r="F401" i="10"/>
  <c r="E401" i="10"/>
  <c r="D401" i="10"/>
  <c r="C401" i="10"/>
  <c r="B401" i="10"/>
  <c r="Q400" i="10"/>
  <c r="P400" i="10"/>
  <c r="N400" i="10"/>
  <c r="O400" i="10" s="1"/>
  <c r="M400" i="10"/>
  <c r="L400" i="10"/>
  <c r="K400" i="10"/>
  <c r="J400" i="10"/>
  <c r="I400" i="10"/>
  <c r="H400" i="10"/>
  <c r="G400" i="10"/>
  <c r="F400" i="10"/>
  <c r="E400" i="10"/>
  <c r="D400" i="10"/>
  <c r="C400" i="10"/>
  <c r="B400" i="10"/>
  <c r="Q399" i="10"/>
  <c r="P399" i="10"/>
  <c r="N399" i="10"/>
  <c r="O399" i="10" s="1"/>
  <c r="M399" i="10"/>
  <c r="L399" i="10"/>
  <c r="K399" i="10"/>
  <c r="J399" i="10"/>
  <c r="I399" i="10"/>
  <c r="H399" i="10"/>
  <c r="G399" i="10"/>
  <c r="F399" i="10"/>
  <c r="E399" i="10"/>
  <c r="D399" i="10"/>
  <c r="C399" i="10"/>
  <c r="B399" i="10"/>
  <c r="Q398" i="10"/>
  <c r="P398" i="10"/>
  <c r="N398" i="10"/>
  <c r="O398" i="10" s="1"/>
  <c r="M398" i="10"/>
  <c r="L398" i="10"/>
  <c r="K398" i="10"/>
  <c r="J398" i="10"/>
  <c r="I398" i="10"/>
  <c r="H398" i="10"/>
  <c r="G398" i="10"/>
  <c r="F398" i="10"/>
  <c r="E398" i="10"/>
  <c r="D398" i="10"/>
  <c r="C398" i="10"/>
  <c r="B398" i="10"/>
  <c r="Q397" i="10"/>
  <c r="P397" i="10"/>
  <c r="N397" i="10"/>
  <c r="O397" i="10" s="1"/>
  <c r="M397" i="10"/>
  <c r="L397" i="10"/>
  <c r="K397" i="10"/>
  <c r="J397" i="10"/>
  <c r="I397" i="10"/>
  <c r="H397" i="10"/>
  <c r="G397" i="10"/>
  <c r="F397" i="10"/>
  <c r="E397" i="10"/>
  <c r="D397" i="10"/>
  <c r="C397" i="10"/>
  <c r="B397" i="10"/>
  <c r="Q396" i="10"/>
  <c r="P396" i="10"/>
  <c r="N396" i="10"/>
  <c r="O396" i="10" s="1"/>
  <c r="M396" i="10"/>
  <c r="L396" i="10"/>
  <c r="K396" i="10"/>
  <c r="J396" i="10"/>
  <c r="I396" i="10"/>
  <c r="H396" i="10"/>
  <c r="G396" i="10"/>
  <c r="F396" i="10"/>
  <c r="E396" i="10"/>
  <c r="D396" i="10"/>
  <c r="C396" i="10"/>
  <c r="B396" i="10"/>
  <c r="Q395" i="10"/>
  <c r="P395" i="10"/>
  <c r="N395" i="10"/>
  <c r="O395" i="10" s="1"/>
  <c r="M395" i="10"/>
  <c r="L395" i="10"/>
  <c r="K395" i="10"/>
  <c r="J395" i="10"/>
  <c r="I395" i="10"/>
  <c r="H395" i="10"/>
  <c r="G395" i="10"/>
  <c r="F395" i="10"/>
  <c r="E395" i="10"/>
  <c r="D395" i="10"/>
  <c r="C395" i="10"/>
  <c r="B395" i="10"/>
  <c r="Q394" i="10"/>
  <c r="P394" i="10"/>
  <c r="N394" i="10"/>
  <c r="O394" i="10" s="1"/>
  <c r="M394" i="10"/>
  <c r="L394" i="10"/>
  <c r="K394" i="10"/>
  <c r="J394" i="10"/>
  <c r="I394" i="10"/>
  <c r="H394" i="10"/>
  <c r="G394" i="10"/>
  <c r="F394" i="10"/>
  <c r="E394" i="10"/>
  <c r="D394" i="10"/>
  <c r="C394" i="10"/>
  <c r="B394" i="10"/>
  <c r="Q393" i="10"/>
  <c r="P393" i="10"/>
  <c r="N393" i="10"/>
  <c r="O393" i="10" s="1"/>
  <c r="M393" i="10"/>
  <c r="L393" i="10"/>
  <c r="K393" i="10"/>
  <c r="J393" i="10"/>
  <c r="I393" i="10"/>
  <c r="H393" i="10"/>
  <c r="G393" i="10"/>
  <c r="F393" i="10"/>
  <c r="E393" i="10"/>
  <c r="D393" i="10"/>
  <c r="C393" i="10"/>
  <c r="B393" i="10"/>
  <c r="Q392" i="10"/>
  <c r="P392" i="10"/>
  <c r="N392" i="10"/>
  <c r="O392" i="10" s="1"/>
  <c r="M392" i="10"/>
  <c r="L392" i="10"/>
  <c r="K392" i="10"/>
  <c r="J392" i="10"/>
  <c r="I392" i="10"/>
  <c r="H392" i="10"/>
  <c r="G392" i="10"/>
  <c r="F392" i="10"/>
  <c r="E392" i="10"/>
  <c r="D392" i="10"/>
  <c r="C392" i="10"/>
  <c r="B392" i="10"/>
  <c r="Q391" i="10"/>
  <c r="P391" i="10"/>
  <c r="N391" i="10"/>
  <c r="O391" i="10" s="1"/>
  <c r="M391" i="10"/>
  <c r="L391" i="10"/>
  <c r="K391" i="10"/>
  <c r="J391" i="10"/>
  <c r="I391" i="10"/>
  <c r="H391" i="10"/>
  <c r="G391" i="10"/>
  <c r="F391" i="10"/>
  <c r="E391" i="10"/>
  <c r="D391" i="10"/>
  <c r="C391" i="10"/>
  <c r="B391" i="10"/>
  <c r="Q390" i="10"/>
  <c r="P390" i="10"/>
  <c r="N390" i="10"/>
  <c r="O390" i="10" s="1"/>
  <c r="M390" i="10"/>
  <c r="L390" i="10"/>
  <c r="K390" i="10"/>
  <c r="J390" i="10"/>
  <c r="I390" i="10"/>
  <c r="H390" i="10"/>
  <c r="G390" i="10"/>
  <c r="F390" i="10"/>
  <c r="E390" i="10"/>
  <c r="D390" i="10"/>
  <c r="C390" i="10"/>
  <c r="B390" i="10"/>
  <c r="Q389" i="10"/>
  <c r="P389" i="10"/>
  <c r="N389" i="10"/>
  <c r="O389" i="10" s="1"/>
  <c r="M389" i="10"/>
  <c r="L389" i="10"/>
  <c r="K389" i="10"/>
  <c r="J389" i="10"/>
  <c r="I389" i="10"/>
  <c r="H389" i="10"/>
  <c r="G389" i="10"/>
  <c r="F389" i="10"/>
  <c r="E389" i="10"/>
  <c r="D389" i="10"/>
  <c r="C389" i="10"/>
  <c r="B389" i="10"/>
  <c r="Q388" i="10"/>
  <c r="P388" i="10"/>
  <c r="N388" i="10"/>
  <c r="O388" i="10" s="1"/>
  <c r="M388" i="10"/>
  <c r="L388" i="10"/>
  <c r="K388" i="10"/>
  <c r="J388" i="10"/>
  <c r="I388" i="10"/>
  <c r="H388" i="10"/>
  <c r="G388" i="10"/>
  <c r="F388" i="10"/>
  <c r="E388" i="10"/>
  <c r="D388" i="10"/>
  <c r="C388" i="10"/>
  <c r="B388" i="10"/>
  <c r="Q387" i="10"/>
  <c r="P387" i="10"/>
  <c r="N387" i="10"/>
  <c r="O387" i="10" s="1"/>
  <c r="M387" i="10"/>
  <c r="L387" i="10"/>
  <c r="K387" i="10"/>
  <c r="J387" i="10"/>
  <c r="I387" i="10"/>
  <c r="H387" i="10"/>
  <c r="G387" i="10"/>
  <c r="F387" i="10"/>
  <c r="E387" i="10"/>
  <c r="D387" i="10"/>
  <c r="C387" i="10"/>
  <c r="B387" i="10"/>
  <c r="Q386" i="10"/>
  <c r="P386" i="10"/>
  <c r="N386" i="10"/>
  <c r="O386" i="10" s="1"/>
  <c r="M386" i="10"/>
  <c r="L386" i="10"/>
  <c r="K386" i="10"/>
  <c r="J386" i="10"/>
  <c r="I386" i="10"/>
  <c r="H386" i="10"/>
  <c r="G386" i="10"/>
  <c r="F386" i="10"/>
  <c r="E386" i="10"/>
  <c r="D386" i="10"/>
  <c r="C386" i="10"/>
  <c r="B386" i="10"/>
  <c r="Q385" i="10"/>
  <c r="P385" i="10"/>
  <c r="N385" i="10"/>
  <c r="O385" i="10" s="1"/>
  <c r="M385" i="10"/>
  <c r="L385" i="10"/>
  <c r="K385" i="10"/>
  <c r="J385" i="10"/>
  <c r="I385" i="10"/>
  <c r="H385" i="10"/>
  <c r="G385" i="10"/>
  <c r="F385" i="10"/>
  <c r="E385" i="10"/>
  <c r="D385" i="10"/>
  <c r="C385" i="10"/>
  <c r="B385" i="10"/>
  <c r="Q384" i="10"/>
  <c r="P384" i="10"/>
  <c r="N384" i="10"/>
  <c r="O384" i="10" s="1"/>
  <c r="M384" i="10"/>
  <c r="L384" i="10"/>
  <c r="K384" i="10"/>
  <c r="J384" i="10"/>
  <c r="I384" i="10"/>
  <c r="H384" i="10"/>
  <c r="G384" i="10"/>
  <c r="F384" i="10"/>
  <c r="E384" i="10"/>
  <c r="D384" i="10"/>
  <c r="C384" i="10"/>
  <c r="B384" i="10"/>
  <c r="Q383" i="10"/>
  <c r="P383" i="10"/>
  <c r="N383" i="10"/>
  <c r="O383" i="10" s="1"/>
  <c r="M383" i="10"/>
  <c r="L383" i="10"/>
  <c r="K383" i="10"/>
  <c r="J383" i="10"/>
  <c r="I383" i="10"/>
  <c r="H383" i="10"/>
  <c r="G383" i="10"/>
  <c r="F383" i="10"/>
  <c r="E383" i="10"/>
  <c r="D383" i="10"/>
  <c r="C383" i="10"/>
  <c r="B383" i="10"/>
  <c r="Q382" i="10"/>
  <c r="P382" i="10"/>
  <c r="N382" i="10"/>
  <c r="O382" i="10" s="1"/>
  <c r="M382" i="10"/>
  <c r="L382" i="10"/>
  <c r="K382" i="10"/>
  <c r="J382" i="10"/>
  <c r="I382" i="10"/>
  <c r="H382" i="10"/>
  <c r="G382" i="10"/>
  <c r="F382" i="10"/>
  <c r="E382" i="10"/>
  <c r="D382" i="10"/>
  <c r="C382" i="10"/>
  <c r="B382" i="10"/>
  <c r="Q381" i="10"/>
  <c r="P381" i="10"/>
  <c r="N381" i="10"/>
  <c r="O381" i="10" s="1"/>
  <c r="M381" i="10"/>
  <c r="L381" i="10"/>
  <c r="K381" i="10"/>
  <c r="J381" i="10"/>
  <c r="I381" i="10"/>
  <c r="H381" i="10"/>
  <c r="G381" i="10"/>
  <c r="F381" i="10"/>
  <c r="E381" i="10"/>
  <c r="D381" i="10"/>
  <c r="C381" i="10"/>
  <c r="B381" i="10"/>
  <c r="Q380" i="10"/>
  <c r="P380" i="10"/>
  <c r="N380" i="10"/>
  <c r="O380" i="10" s="1"/>
  <c r="M380" i="10"/>
  <c r="L380" i="10"/>
  <c r="K380" i="10"/>
  <c r="J380" i="10"/>
  <c r="I380" i="10"/>
  <c r="H380" i="10"/>
  <c r="G380" i="10"/>
  <c r="F380" i="10"/>
  <c r="E380" i="10"/>
  <c r="D380" i="10"/>
  <c r="C380" i="10"/>
  <c r="B380" i="10"/>
  <c r="Q379" i="10"/>
  <c r="P379" i="10"/>
  <c r="N379" i="10"/>
  <c r="O379" i="10" s="1"/>
  <c r="M379" i="10"/>
  <c r="L379" i="10"/>
  <c r="K379" i="10"/>
  <c r="J379" i="10"/>
  <c r="I379" i="10"/>
  <c r="H379" i="10"/>
  <c r="G379" i="10"/>
  <c r="F379" i="10"/>
  <c r="E379" i="10"/>
  <c r="D379" i="10"/>
  <c r="C379" i="10"/>
  <c r="B379" i="10"/>
  <c r="Q378" i="10"/>
  <c r="P378" i="10"/>
  <c r="O378" i="10"/>
  <c r="N378" i="10"/>
  <c r="M378" i="10"/>
  <c r="L378" i="10"/>
  <c r="K378" i="10"/>
  <c r="J378" i="10"/>
  <c r="I378" i="10"/>
  <c r="H378" i="10"/>
  <c r="G378" i="10"/>
  <c r="F378" i="10"/>
  <c r="E378" i="10"/>
  <c r="D378" i="10"/>
  <c r="C378" i="10"/>
  <c r="B378" i="10"/>
  <c r="Q377" i="10"/>
  <c r="P377" i="10"/>
  <c r="O377" i="10"/>
  <c r="N377" i="10"/>
  <c r="M377" i="10"/>
  <c r="L377" i="10"/>
  <c r="K377" i="10"/>
  <c r="J377" i="10"/>
  <c r="I377" i="10"/>
  <c r="H377" i="10"/>
  <c r="G377" i="10"/>
  <c r="F377" i="10"/>
  <c r="E377" i="10"/>
  <c r="D377" i="10"/>
  <c r="C377" i="10"/>
  <c r="B377" i="10"/>
  <c r="Q376" i="10"/>
  <c r="P376" i="10"/>
  <c r="O376" i="10"/>
  <c r="N376" i="10"/>
  <c r="M376" i="10"/>
  <c r="L376" i="10"/>
  <c r="K376" i="10"/>
  <c r="J376" i="10"/>
  <c r="I376" i="10"/>
  <c r="H376" i="10"/>
  <c r="G376" i="10"/>
  <c r="F376" i="10"/>
  <c r="E376" i="10"/>
  <c r="D376" i="10"/>
  <c r="C376" i="10"/>
  <c r="B376" i="10"/>
  <c r="Q375" i="10"/>
  <c r="P375" i="10"/>
  <c r="O375" i="10"/>
  <c r="N375" i="10"/>
  <c r="M375" i="10"/>
  <c r="L375" i="10"/>
  <c r="K375" i="10"/>
  <c r="J375" i="10"/>
  <c r="I375" i="10"/>
  <c r="H375" i="10"/>
  <c r="G375" i="10"/>
  <c r="F375" i="10"/>
  <c r="E375" i="10"/>
  <c r="D375" i="10"/>
  <c r="C375" i="10"/>
  <c r="B375" i="10"/>
  <c r="Q374" i="10"/>
  <c r="P374" i="10"/>
  <c r="O374" i="10"/>
  <c r="N374" i="10"/>
  <c r="M374" i="10"/>
  <c r="L374" i="10"/>
  <c r="K374" i="10"/>
  <c r="J374" i="10"/>
  <c r="I374" i="10"/>
  <c r="H374" i="10"/>
  <c r="G374" i="10"/>
  <c r="F374" i="10"/>
  <c r="E374" i="10"/>
  <c r="D374" i="10"/>
  <c r="C374" i="10"/>
  <c r="B374" i="10"/>
  <c r="Q373" i="10"/>
  <c r="P373" i="10"/>
  <c r="O373" i="10"/>
  <c r="N373" i="10"/>
  <c r="M373" i="10"/>
  <c r="L373" i="10"/>
  <c r="K373" i="10"/>
  <c r="J373" i="10"/>
  <c r="I373" i="10"/>
  <c r="H373" i="10"/>
  <c r="G373" i="10"/>
  <c r="F373" i="10"/>
  <c r="E373" i="10"/>
  <c r="D373" i="10"/>
  <c r="C373" i="10"/>
  <c r="B373" i="10"/>
  <c r="Q372" i="10"/>
  <c r="P372" i="10"/>
  <c r="O372" i="10"/>
  <c r="N372" i="10"/>
  <c r="M372" i="10"/>
  <c r="L372" i="10"/>
  <c r="K372" i="10"/>
  <c r="J372" i="10"/>
  <c r="I372" i="10"/>
  <c r="H372" i="10"/>
  <c r="G372" i="10"/>
  <c r="F372" i="10"/>
  <c r="E372" i="10"/>
  <c r="D372" i="10"/>
  <c r="C372" i="10"/>
  <c r="B372" i="10"/>
  <c r="Q371" i="10"/>
  <c r="P371" i="10"/>
  <c r="O371" i="10"/>
  <c r="N371" i="10"/>
  <c r="M371" i="10"/>
  <c r="L371" i="10"/>
  <c r="K371" i="10"/>
  <c r="J371" i="10"/>
  <c r="I371" i="10"/>
  <c r="H371" i="10"/>
  <c r="G371" i="10"/>
  <c r="F371" i="10"/>
  <c r="E371" i="10"/>
  <c r="D371" i="10"/>
  <c r="C371" i="10"/>
  <c r="B371" i="10"/>
  <c r="Q370" i="10"/>
  <c r="P370" i="10"/>
  <c r="O370" i="10"/>
  <c r="N370" i="10"/>
  <c r="M370" i="10"/>
  <c r="L370" i="10"/>
  <c r="K370" i="10"/>
  <c r="J370" i="10"/>
  <c r="I370" i="10"/>
  <c r="H370" i="10"/>
  <c r="G370" i="10"/>
  <c r="F370" i="10"/>
  <c r="E370" i="10"/>
  <c r="D370" i="10"/>
  <c r="C370" i="10"/>
  <c r="B370" i="10"/>
  <c r="Q369" i="10"/>
  <c r="P369" i="10"/>
  <c r="O369" i="10"/>
  <c r="N369" i="10"/>
  <c r="M369" i="10"/>
  <c r="L369" i="10"/>
  <c r="K369" i="10"/>
  <c r="J369" i="10"/>
  <c r="I369" i="10"/>
  <c r="H369" i="10"/>
  <c r="G369" i="10"/>
  <c r="F369" i="10"/>
  <c r="E369" i="10"/>
  <c r="D369" i="10"/>
  <c r="C369" i="10"/>
  <c r="B369" i="10"/>
  <c r="Q368" i="10"/>
  <c r="P368" i="10"/>
  <c r="O368" i="10"/>
  <c r="N368" i="10"/>
  <c r="M368" i="10"/>
  <c r="L368" i="10"/>
  <c r="K368" i="10"/>
  <c r="J368" i="10"/>
  <c r="I368" i="10"/>
  <c r="H368" i="10"/>
  <c r="G368" i="10"/>
  <c r="F368" i="10"/>
  <c r="E368" i="10"/>
  <c r="D368" i="10"/>
  <c r="C368" i="10"/>
  <c r="B368" i="10"/>
  <c r="Q367" i="10"/>
  <c r="P367" i="10"/>
  <c r="O367" i="10"/>
  <c r="N367" i="10"/>
  <c r="M367" i="10"/>
  <c r="L367" i="10"/>
  <c r="K367" i="10"/>
  <c r="J367" i="10"/>
  <c r="I367" i="10"/>
  <c r="H367" i="10"/>
  <c r="G367" i="10"/>
  <c r="F367" i="10"/>
  <c r="E367" i="10"/>
  <c r="D367" i="10"/>
  <c r="C367" i="10"/>
  <c r="B367" i="10"/>
  <c r="Q366" i="10"/>
  <c r="P366" i="10"/>
  <c r="O366" i="10"/>
  <c r="N366" i="10"/>
  <c r="M366" i="10"/>
  <c r="L366" i="10"/>
  <c r="K366" i="10"/>
  <c r="J366" i="10"/>
  <c r="I366" i="10"/>
  <c r="H366" i="10"/>
  <c r="G366" i="10"/>
  <c r="F366" i="10"/>
  <c r="E366" i="10"/>
  <c r="D366" i="10"/>
  <c r="C366" i="10"/>
  <c r="B366" i="10"/>
  <c r="Q365" i="10"/>
  <c r="P365" i="10"/>
  <c r="O365" i="10"/>
  <c r="N365" i="10"/>
  <c r="M365" i="10"/>
  <c r="L365" i="10"/>
  <c r="K365" i="10"/>
  <c r="J365" i="10"/>
  <c r="I365" i="10"/>
  <c r="H365" i="10"/>
  <c r="G365" i="10"/>
  <c r="F365" i="10"/>
  <c r="E365" i="10"/>
  <c r="D365" i="10"/>
  <c r="C365" i="10"/>
  <c r="B365" i="10"/>
  <c r="Q364" i="10"/>
  <c r="P364" i="10"/>
  <c r="O364" i="10"/>
  <c r="N364" i="10"/>
  <c r="M364" i="10"/>
  <c r="L364" i="10"/>
  <c r="K364" i="10"/>
  <c r="J364" i="10"/>
  <c r="I364" i="10"/>
  <c r="H364" i="10"/>
  <c r="G364" i="10"/>
  <c r="F364" i="10"/>
  <c r="E364" i="10"/>
  <c r="D364" i="10"/>
  <c r="C364" i="10"/>
  <c r="B364" i="10"/>
  <c r="Q363" i="10"/>
  <c r="P363" i="10"/>
  <c r="O363" i="10"/>
  <c r="N363" i="10"/>
  <c r="M363" i="10"/>
  <c r="L363" i="10"/>
  <c r="K363" i="10"/>
  <c r="J363" i="10"/>
  <c r="I363" i="10"/>
  <c r="H363" i="10"/>
  <c r="G363" i="10"/>
  <c r="F363" i="10"/>
  <c r="E363" i="10"/>
  <c r="D363" i="10"/>
  <c r="C363" i="10"/>
  <c r="B363" i="10"/>
  <c r="Q362" i="10"/>
  <c r="P362" i="10"/>
  <c r="O362" i="10"/>
  <c r="N362" i="10"/>
  <c r="M362" i="10"/>
  <c r="L362" i="10"/>
  <c r="K362" i="10"/>
  <c r="J362" i="10"/>
  <c r="I362" i="10"/>
  <c r="H362" i="10"/>
  <c r="G362" i="10"/>
  <c r="F362" i="10"/>
  <c r="E362" i="10"/>
  <c r="D362" i="10"/>
  <c r="C362" i="10"/>
  <c r="B362" i="10"/>
  <c r="Q361" i="10"/>
  <c r="P361" i="10"/>
  <c r="O361" i="10"/>
  <c r="N361" i="10"/>
  <c r="M361" i="10"/>
  <c r="L361" i="10"/>
  <c r="K361" i="10"/>
  <c r="J361" i="10"/>
  <c r="I361" i="10"/>
  <c r="H361" i="10"/>
  <c r="G361" i="10"/>
  <c r="F361" i="10"/>
  <c r="E361" i="10"/>
  <c r="D361" i="10"/>
  <c r="C361" i="10"/>
  <c r="B361" i="10"/>
  <c r="Q360" i="10"/>
  <c r="P360" i="10"/>
  <c r="O360" i="10"/>
  <c r="N360" i="10"/>
  <c r="M360" i="10"/>
  <c r="L360" i="10"/>
  <c r="K360" i="10"/>
  <c r="J360" i="10"/>
  <c r="I360" i="10"/>
  <c r="H360" i="10"/>
  <c r="G360" i="10"/>
  <c r="F360" i="10"/>
  <c r="E360" i="10"/>
  <c r="D360" i="10"/>
  <c r="C360" i="10"/>
  <c r="B360" i="10"/>
  <c r="Q359" i="10"/>
  <c r="P359" i="10"/>
  <c r="O359" i="10"/>
  <c r="N359" i="10"/>
  <c r="M359" i="10"/>
  <c r="L359" i="10"/>
  <c r="K359" i="10"/>
  <c r="J359" i="10"/>
  <c r="I359" i="10"/>
  <c r="H359" i="10"/>
  <c r="G359" i="10"/>
  <c r="F359" i="10"/>
  <c r="E359" i="10"/>
  <c r="D359" i="10"/>
  <c r="C359" i="10"/>
  <c r="B359" i="10"/>
  <c r="Q358" i="10"/>
  <c r="P358" i="10"/>
  <c r="O358" i="10"/>
  <c r="N358" i="10"/>
  <c r="M358" i="10"/>
  <c r="L358" i="10"/>
  <c r="K358" i="10"/>
  <c r="J358" i="10"/>
  <c r="I358" i="10"/>
  <c r="H358" i="10"/>
  <c r="G358" i="10"/>
  <c r="F358" i="10"/>
  <c r="E358" i="10"/>
  <c r="D358" i="10"/>
  <c r="C358" i="10"/>
  <c r="B358" i="10"/>
  <c r="Q357" i="10"/>
  <c r="P357" i="10"/>
  <c r="O357" i="10"/>
  <c r="N357" i="10"/>
  <c r="M357" i="10"/>
  <c r="L357" i="10"/>
  <c r="K357" i="10"/>
  <c r="J357" i="10"/>
  <c r="I357" i="10"/>
  <c r="H357" i="10"/>
  <c r="G357" i="10"/>
  <c r="F357" i="10"/>
  <c r="E357" i="10"/>
  <c r="D357" i="10"/>
  <c r="C357" i="10"/>
  <c r="B357" i="10"/>
  <c r="Q356" i="10"/>
  <c r="P356" i="10"/>
  <c r="O356" i="10"/>
  <c r="N356" i="10"/>
  <c r="M356" i="10"/>
  <c r="L356" i="10"/>
  <c r="K356" i="10"/>
  <c r="J356" i="10"/>
  <c r="I356" i="10"/>
  <c r="H356" i="10"/>
  <c r="G356" i="10"/>
  <c r="F356" i="10"/>
  <c r="E356" i="10"/>
  <c r="D356" i="10"/>
  <c r="C356" i="10"/>
  <c r="B356" i="10"/>
  <c r="Q355" i="10"/>
  <c r="P355" i="10"/>
  <c r="O355" i="10"/>
  <c r="N355" i="10"/>
  <c r="M355" i="10"/>
  <c r="L355" i="10"/>
  <c r="K355" i="10"/>
  <c r="J355" i="10"/>
  <c r="I355" i="10"/>
  <c r="H355" i="10"/>
  <c r="G355" i="10"/>
  <c r="F355" i="10"/>
  <c r="E355" i="10"/>
  <c r="D355" i="10"/>
  <c r="C355" i="10"/>
  <c r="B355" i="10"/>
  <c r="Q354" i="10"/>
  <c r="P354" i="10"/>
  <c r="O354" i="10"/>
  <c r="N354" i="10"/>
  <c r="M354" i="10"/>
  <c r="L354" i="10"/>
  <c r="K354" i="10"/>
  <c r="J354" i="10"/>
  <c r="I354" i="10"/>
  <c r="H354" i="10"/>
  <c r="G354" i="10"/>
  <c r="F354" i="10"/>
  <c r="E354" i="10"/>
  <c r="D354" i="10"/>
  <c r="C354" i="10"/>
  <c r="B354" i="10"/>
  <c r="Q353" i="10"/>
  <c r="P353" i="10"/>
  <c r="O353" i="10"/>
  <c r="N353" i="10"/>
  <c r="M353" i="10"/>
  <c r="L353" i="10"/>
  <c r="K353" i="10"/>
  <c r="J353" i="10"/>
  <c r="I353" i="10"/>
  <c r="H353" i="10"/>
  <c r="G353" i="10"/>
  <c r="F353" i="10"/>
  <c r="E353" i="10"/>
  <c r="D353" i="10"/>
  <c r="C353" i="10"/>
  <c r="B353" i="10"/>
  <c r="Q352" i="10"/>
  <c r="P352" i="10"/>
  <c r="O352" i="10"/>
  <c r="N352" i="10"/>
  <c r="M352" i="10"/>
  <c r="L352" i="10"/>
  <c r="K352" i="10"/>
  <c r="J352" i="10"/>
  <c r="I352" i="10"/>
  <c r="H352" i="10"/>
  <c r="G352" i="10"/>
  <c r="F352" i="10"/>
  <c r="E352" i="10"/>
  <c r="D352" i="10"/>
  <c r="C352" i="10"/>
  <c r="B352" i="10"/>
  <c r="Q351" i="10"/>
  <c r="P351" i="10"/>
  <c r="O351" i="10"/>
  <c r="N351" i="10"/>
  <c r="M351" i="10"/>
  <c r="L351" i="10"/>
  <c r="K351" i="10"/>
  <c r="J351" i="10"/>
  <c r="I351" i="10"/>
  <c r="H351" i="10"/>
  <c r="G351" i="10"/>
  <c r="F351" i="10"/>
  <c r="E351" i="10"/>
  <c r="D351" i="10"/>
  <c r="C351" i="10"/>
  <c r="B351" i="10"/>
  <c r="Q350" i="10"/>
  <c r="P350" i="10"/>
  <c r="O350" i="10"/>
  <c r="N350" i="10"/>
  <c r="M350" i="10"/>
  <c r="L350" i="10"/>
  <c r="K350" i="10"/>
  <c r="J350" i="10"/>
  <c r="I350" i="10"/>
  <c r="H350" i="10"/>
  <c r="G350" i="10"/>
  <c r="F350" i="10"/>
  <c r="E350" i="10"/>
  <c r="D350" i="10"/>
  <c r="C350" i="10"/>
  <c r="B350" i="10"/>
  <c r="Q349" i="10"/>
  <c r="P349" i="10"/>
  <c r="O349" i="10"/>
  <c r="N349" i="10"/>
  <c r="M349" i="10"/>
  <c r="L349" i="10"/>
  <c r="K349" i="10"/>
  <c r="J349" i="10"/>
  <c r="I349" i="10"/>
  <c r="H349" i="10"/>
  <c r="G349" i="10"/>
  <c r="F349" i="10"/>
  <c r="E349" i="10"/>
  <c r="D349" i="10"/>
  <c r="C349" i="10"/>
  <c r="B349" i="10"/>
  <c r="Q348" i="10"/>
  <c r="P348" i="10"/>
  <c r="O348" i="10"/>
  <c r="N348" i="10"/>
  <c r="M348" i="10"/>
  <c r="L348" i="10"/>
  <c r="K348" i="10"/>
  <c r="J348" i="10"/>
  <c r="I348" i="10"/>
  <c r="H348" i="10"/>
  <c r="G348" i="10"/>
  <c r="F348" i="10"/>
  <c r="E348" i="10"/>
  <c r="D348" i="10"/>
  <c r="C348" i="10"/>
  <c r="B348" i="10"/>
  <c r="Q347" i="10"/>
  <c r="P347" i="10"/>
  <c r="O347" i="10"/>
  <c r="N347" i="10"/>
  <c r="M347" i="10"/>
  <c r="L347" i="10"/>
  <c r="K347" i="10"/>
  <c r="J347" i="10"/>
  <c r="I347" i="10"/>
  <c r="H347" i="10"/>
  <c r="G347" i="10"/>
  <c r="F347" i="10"/>
  <c r="E347" i="10"/>
  <c r="D347" i="10"/>
  <c r="C347" i="10"/>
  <c r="B347" i="10"/>
  <c r="Q346" i="10"/>
  <c r="P346" i="10"/>
  <c r="O346" i="10"/>
  <c r="N346" i="10"/>
  <c r="M346" i="10"/>
  <c r="L346" i="10"/>
  <c r="K346" i="10"/>
  <c r="J346" i="10"/>
  <c r="I346" i="10"/>
  <c r="H346" i="10"/>
  <c r="G346" i="10"/>
  <c r="F346" i="10"/>
  <c r="E346" i="10"/>
  <c r="D346" i="10"/>
  <c r="C346" i="10"/>
  <c r="B346" i="10"/>
  <c r="Q345" i="10"/>
  <c r="P345" i="10"/>
  <c r="O345" i="10"/>
  <c r="N345" i="10"/>
  <c r="M345" i="10"/>
  <c r="L345" i="10"/>
  <c r="K345" i="10"/>
  <c r="J345" i="10"/>
  <c r="I345" i="10"/>
  <c r="H345" i="10"/>
  <c r="G345" i="10"/>
  <c r="F345" i="10"/>
  <c r="E345" i="10"/>
  <c r="D345" i="10"/>
  <c r="C345" i="10"/>
  <c r="B345" i="10"/>
  <c r="Q344" i="10"/>
  <c r="P344" i="10"/>
  <c r="O344" i="10"/>
  <c r="N344" i="10"/>
  <c r="M344" i="10"/>
  <c r="L344" i="10"/>
  <c r="K344" i="10"/>
  <c r="J344" i="10"/>
  <c r="I344" i="10"/>
  <c r="H344" i="10"/>
  <c r="G344" i="10"/>
  <c r="F344" i="10"/>
  <c r="E344" i="10"/>
  <c r="D344" i="10"/>
  <c r="C344" i="10"/>
  <c r="B344" i="10"/>
  <c r="Q343" i="10"/>
  <c r="P343" i="10"/>
  <c r="O343" i="10"/>
  <c r="N343" i="10"/>
  <c r="M343" i="10"/>
  <c r="L343" i="10"/>
  <c r="K343" i="10"/>
  <c r="J343" i="10"/>
  <c r="I343" i="10"/>
  <c r="H343" i="10"/>
  <c r="G343" i="10"/>
  <c r="F343" i="10"/>
  <c r="E343" i="10"/>
  <c r="D343" i="10"/>
  <c r="C343" i="10"/>
  <c r="B343" i="10"/>
  <c r="Q342" i="10"/>
  <c r="P342" i="10"/>
  <c r="O342" i="10"/>
  <c r="N342" i="10"/>
  <c r="M342" i="10"/>
  <c r="L342" i="10"/>
  <c r="K342" i="10"/>
  <c r="J342" i="10"/>
  <c r="I342" i="10"/>
  <c r="H342" i="10"/>
  <c r="G342" i="10"/>
  <c r="F342" i="10"/>
  <c r="E342" i="10"/>
  <c r="D342" i="10"/>
  <c r="C342" i="10"/>
  <c r="B342" i="10"/>
  <c r="Q341" i="10"/>
  <c r="P341" i="10"/>
  <c r="O341" i="10"/>
  <c r="N341" i="10"/>
  <c r="M341" i="10"/>
  <c r="L341" i="10"/>
  <c r="K341" i="10"/>
  <c r="J341" i="10"/>
  <c r="I341" i="10"/>
  <c r="H341" i="10"/>
  <c r="G341" i="10"/>
  <c r="F341" i="10"/>
  <c r="E341" i="10"/>
  <c r="D341" i="10"/>
  <c r="C341" i="10"/>
  <c r="B341" i="10"/>
  <c r="Q340" i="10"/>
  <c r="P340" i="10"/>
  <c r="O340" i="10"/>
  <c r="N340" i="10"/>
  <c r="M340" i="10"/>
  <c r="L340" i="10"/>
  <c r="K340" i="10"/>
  <c r="J340" i="10"/>
  <c r="I340" i="10"/>
  <c r="H340" i="10"/>
  <c r="G340" i="10"/>
  <c r="F340" i="10"/>
  <c r="E340" i="10"/>
  <c r="D340" i="10"/>
  <c r="C340" i="10"/>
  <c r="B340" i="10"/>
  <c r="Q339" i="10"/>
  <c r="P339" i="10"/>
  <c r="O339" i="10"/>
  <c r="N339" i="10"/>
  <c r="M339" i="10"/>
  <c r="L339" i="10"/>
  <c r="K339" i="10"/>
  <c r="J339" i="10"/>
  <c r="I339" i="10"/>
  <c r="H339" i="10"/>
  <c r="G339" i="10"/>
  <c r="F339" i="10"/>
  <c r="E339" i="10"/>
  <c r="D339" i="10"/>
  <c r="C339" i="10"/>
  <c r="B339" i="10"/>
  <c r="Q338" i="10"/>
  <c r="P338" i="10"/>
  <c r="O338" i="10"/>
  <c r="N338" i="10"/>
  <c r="M338" i="10"/>
  <c r="L338" i="10"/>
  <c r="K338" i="10"/>
  <c r="J338" i="10"/>
  <c r="I338" i="10"/>
  <c r="H338" i="10"/>
  <c r="G338" i="10"/>
  <c r="F338" i="10"/>
  <c r="E338" i="10"/>
  <c r="D338" i="10"/>
  <c r="C338" i="10"/>
  <c r="B338" i="10"/>
  <c r="Q337" i="10"/>
  <c r="P337" i="10"/>
  <c r="O337" i="10"/>
  <c r="N337" i="10"/>
  <c r="M337" i="10"/>
  <c r="L337" i="10"/>
  <c r="K337" i="10"/>
  <c r="J337" i="10"/>
  <c r="I337" i="10"/>
  <c r="H337" i="10"/>
  <c r="G337" i="10"/>
  <c r="F337" i="10"/>
  <c r="E337" i="10"/>
  <c r="D337" i="10"/>
  <c r="C337" i="10"/>
  <c r="B337" i="10"/>
  <c r="Q336" i="10"/>
  <c r="P336" i="10"/>
  <c r="O336" i="10"/>
  <c r="N336" i="10"/>
  <c r="M336" i="10"/>
  <c r="L336" i="10"/>
  <c r="K336" i="10"/>
  <c r="J336" i="10"/>
  <c r="I336" i="10"/>
  <c r="H336" i="10"/>
  <c r="G336" i="10"/>
  <c r="F336" i="10"/>
  <c r="E336" i="10"/>
  <c r="D336" i="10"/>
  <c r="C336" i="10"/>
  <c r="B336" i="10"/>
  <c r="Q335" i="10"/>
  <c r="P335" i="10"/>
  <c r="O335" i="10"/>
  <c r="N335" i="10"/>
  <c r="M335" i="10"/>
  <c r="L335" i="10"/>
  <c r="K335" i="10"/>
  <c r="J335" i="10"/>
  <c r="I335" i="10"/>
  <c r="H335" i="10"/>
  <c r="G335" i="10"/>
  <c r="F335" i="10"/>
  <c r="E335" i="10"/>
  <c r="D335" i="10"/>
  <c r="C335" i="10"/>
  <c r="B335" i="10"/>
  <c r="Q334" i="10"/>
  <c r="P334" i="10"/>
  <c r="O334" i="10"/>
  <c r="N334" i="10"/>
  <c r="M334" i="10"/>
  <c r="L334" i="10"/>
  <c r="K334" i="10"/>
  <c r="J334" i="10"/>
  <c r="I334" i="10"/>
  <c r="H334" i="10"/>
  <c r="G334" i="10"/>
  <c r="F334" i="10"/>
  <c r="E334" i="10"/>
  <c r="D334" i="10"/>
  <c r="C334" i="10"/>
  <c r="B334" i="10"/>
  <c r="Q333" i="10"/>
  <c r="P333" i="10"/>
  <c r="O333" i="10"/>
  <c r="N333" i="10"/>
  <c r="M333" i="10"/>
  <c r="L333" i="10"/>
  <c r="K333" i="10"/>
  <c r="J333" i="10"/>
  <c r="I333" i="10"/>
  <c r="H333" i="10"/>
  <c r="G333" i="10"/>
  <c r="F333" i="10"/>
  <c r="E333" i="10"/>
  <c r="D333" i="10"/>
  <c r="C333" i="10"/>
  <c r="B333" i="10"/>
  <c r="Q332" i="10"/>
  <c r="P332" i="10"/>
  <c r="O332" i="10"/>
  <c r="N332" i="10"/>
  <c r="M332" i="10"/>
  <c r="L332" i="10"/>
  <c r="K332" i="10"/>
  <c r="J332" i="10"/>
  <c r="I332" i="10"/>
  <c r="H332" i="10"/>
  <c r="G332" i="10"/>
  <c r="F332" i="10"/>
  <c r="E332" i="10"/>
  <c r="D332" i="10"/>
  <c r="C332" i="10"/>
  <c r="B332" i="10"/>
  <c r="Q331" i="10"/>
  <c r="P331" i="10"/>
  <c r="O331" i="10"/>
  <c r="N331" i="10"/>
  <c r="M331" i="10"/>
  <c r="L331" i="10"/>
  <c r="K331" i="10"/>
  <c r="J331" i="10"/>
  <c r="I331" i="10"/>
  <c r="H331" i="10"/>
  <c r="G331" i="10"/>
  <c r="F331" i="10"/>
  <c r="E331" i="10"/>
  <c r="D331" i="10"/>
  <c r="C331" i="10"/>
  <c r="B331" i="10"/>
  <c r="Q330" i="10"/>
  <c r="P330" i="10"/>
  <c r="O330" i="10"/>
  <c r="N330" i="10"/>
  <c r="M330" i="10"/>
  <c r="L330" i="10"/>
  <c r="K330" i="10"/>
  <c r="J330" i="10"/>
  <c r="I330" i="10"/>
  <c r="H330" i="10"/>
  <c r="G330" i="10"/>
  <c r="F330" i="10"/>
  <c r="E330" i="10"/>
  <c r="D330" i="10"/>
  <c r="C330" i="10"/>
  <c r="B330" i="10"/>
  <c r="Q329" i="10"/>
  <c r="P329" i="10"/>
  <c r="O329" i="10"/>
  <c r="N329" i="10"/>
  <c r="M329" i="10"/>
  <c r="L329" i="10"/>
  <c r="K329" i="10"/>
  <c r="J329" i="10"/>
  <c r="I329" i="10"/>
  <c r="H329" i="10"/>
  <c r="G329" i="10"/>
  <c r="F329" i="10"/>
  <c r="E329" i="10"/>
  <c r="D329" i="10"/>
  <c r="C329" i="10"/>
  <c r="B329" i="10"/>
  <c r="Q328" i="10"/>
  <c r="P328" i="10"/>
  <c r="O328" i="10"/>
  <c r="N328" i="10"/>
  <c r="M328" i="10"/>
  <c r="L328" i="10"/>
  <c r="K328" i="10"/>
  <c r="J328" i="10"/>
  <c r="I328" i="10"/>
  <c r="H328" i="10"/>
  <c r="G328" i="10"/>
  <c r="F328" i="10"/>
  <c r="E328" i="10"/>
  <c r="D328" i="10"/>
  <c r="C328" i="10"/>
  <c r="B328" i="10"/>
  <c r="Q327" i="10"/>
  <c r="P327" i="10"/>
  <c r="O327" i="10"/>
  <c r="N327" i="10"/>
  <c r="M327" i="10"/>
  <c r="L327" i="10"/>
  <c r="K327" i="10"/>
  <c r="J327" i="10"/>
  <c r="I327" i="10"/>
  <c r="H327" i="10"/>
  <c r="G327" i="10"/>
  <c r="F327" i="10"/>
  <c r="E327" i="10"/>
  <c r="D327" i="10"/>
  <c r="C327" i="10"/>
  <c r="B327" i="10"/>
  <c r="Q326" i="10"/>
  <c r="P326" i="10"/>
  <c r="O326" i="10"/>
  <c r="N326" i="10"/>
  <c r="M326" i="10"/>
  <c r="L326" i="10"/>
  <c r="K326" i="10"/>
  <c r="J326" i="10"/>
  <c r="I326" i="10"/>
  <c r="H326" i="10"/>
  <c r="G326" i="10"/>
  <c r="F326" i="10"/>
  <c r="E326" i="10"/>
  <c r="D326" i="10"/>
  <c r="C326" i="10"/>
  <c r="B326" i="10"/>
  <c r="Q325" i="10"/>
  <c r="P325" i="10"/>
  <c r="O325" i="10"/>
  <c r="N325" i="10"/>
  <c r="M325" i="10"/>
  <c r="L325" i="10"/>
  <c r="K325" i="10"/>
  <c r="J325" i="10"/>
  <c r="I325" i="10"/>
  <c r="H325" i="10"/>
  <c r="G325" i="10"/>
  <c r="F325" i="10"/>
  <c r="E325" i="10"/>
  <c r="D325" i="10"/>
  <c r="C325" i="10"/>
  <c r="B325" i="10"/>
  <c r="Q324" i="10"/>
  <c r="P324" i="10"/>
  <c r="O324" i="10"/>
  <c r="N324" i="10"/>
  <c r="M324" i="10"/>
  <c r="L324" i="10"/>
  <c r="K324" i="10"/>
  <c r="J324" i="10"/>
  <c r="I324" i="10"/>
  <c r="H324" i="10"/>
  <c r="G324" i="10"/>
  <c r="F324" i="10"/>
  <c r="E324" i="10"/>
  <c r="D324" i="10"/>
  <c r="C324" i="10"/>
  <c r="B324" i="10"/>
  <c r="Q323" i="10"/>
  <c r="P323" i="10"/>
  <c r="O323" i="10"/>
  <c r="N323" i="10"/>
  <c r="M323" i="10"/>
  <c r="L323" i="10"/>
  <c r="K323" i="10"/>
  <c r="J323" i="10"/>
  <c r="I323" i="10"/>
  <c r="H323" i="10"/>
  <c r="G323" i="10"/>
  <c r="F323" i="10"/>
  <c r="E323" i="10"/>
  <c r="D323" i="10"/>
  <c r="C323" i="10"/>
  <c r="B323" i="10"/>
  <c r="Q322" i="10"/>
  <c r="P322" i="10"/>
  <c r="O322" i="10"/>
  <c r="N322" i="10"/>
  <c r="M322" i="10"/>
  <c r="L322" i="10"/>
  <c r="K322" i="10"/>
  <c r="J322" i="10"/>
  <c r="I322" i="10"/>
  <c r="H322" i="10"/>
  <c r="G322" i="10"/>
  <c r="F322" i="10"/>
  <c r="E322" i="10"/>
  <c r="D322" i="10"/>
  <c r="C322" i="10"/>
  <c r="B322" i="10"/>
  <c r="Q321" i="10"/>
  <c r="P321" i="10"/>
  <c r="O321" i="10"/>
  <c r="N321" i="10"/>
  <c r="M321" i="10"/>
  <c r="L321" i="10"/>
  <c r="K321" i="10"/>
  <c r="J321" i="10"/>
  <c r="I321" i="10"/>
  <c r="H321" i="10"/>
  <c r="G321" i="10"/>
  <c r="F321" i="10"/>
  <c r="E321" i="10"/>
  <c r="D321" i="10"/>
  <c r="C321" i="10"/>
  <c r="B321" i="10"/>
  <c r="Q320" i="10"/>
  <c r="P320" i="10"/>
  <c r="O320" i="10"/>
  <c r="N320" i="10"/>
  <c r="M320" i="10"/>
  <c r="L320" i="10"/>
  <c r="K320" i="10"/>
  <c r="J320" i="10"/>
  <c r="I320" i="10"/>
  <c r="H320" i="10"/>
  <c r="G320" i="10"/>
  <c r="F320" i="10"/>
  <c r="E320" i="10"/>
  <c r="D320" i="10"/>
  <c r="C320" i="10"/>
  <c r="B320" i="10"/>
  <c r="Q319" i="10"/>
  <c r="P319" i="10"/>
  <c r="O319" i="10"/>
  <c r="N319" i="10"/>
  <c r="M319" i="10"/>
  <c r="L319" i="10"/>
  <c r="K319" i="10"/>
  <c r="J319" i="10"/>
  <c r="I319" i="10"/>
  <c r="H319" i="10"/>
  <c r="G319" i="10"/>
  <c r="F319" i="10"/>
  <c r="E319" i="10"/>
  <c r="D319" i="10"/>
  <c r="C319" i="10"/>
  <c r="B319" i="10"/>
  <c r="Q318" i="10"/>
  <c r="P318" i="10"/>
  <c r="O318" i="10"/>
  <c r="N318" i="10"/>
  <c r="M318" i="10"/>
  <c r="L318" i="10"/>
  <c r="K318" i="10"/>
  <c r="J318" i="10"/>
  <c r="I318" i="10"/>
  <c r="H318" i="10"/>
  <c r="G318" i="10"/>
  <c r="F318" i="10"/>
  <c r="E318" i="10"/>
  <c r="D318" i="10"/>
  <c r="C318" i="10"/>
  <c r="B318" i="10"/>
  <c r="Q317" i="10"/>
  <c r="P317" i="10"/>
  <c r="O317" i="10"/>
  <c r="N317" i="10"/>
  <c r="M317" i="10"/>
  <c r="L317" i="10"/>
  <c r="K317" i="10"/>
  <c r="J317" i="10"/>
  <c r="I317" i="10"/>
  <c r="H317" i="10"/>
  <c r="G317" i="10"/>
  <c r="F317" i="10"/>
  <c r="E317" i="10"/>
  <c r="D317" i="10"/>
  <c r="C317" i="10"/>
  <c r="B317" i="10"/>
  <c r="Q316" i="10"/>
  <c r="P316" i="10"/>
  <c r="O316" i="10"/>
  <c r="N316" i="10"/>
  <c r="M316" i="10"/>
  <c r="L316" i="10"/>
  <c r="K316" i="10"/>
  <c r="J316" i="10"/>
  <c r="I316" i="10"/>
  <c r="H316" i="10"/>
  <c r="G316" i="10"/>
  <c r="F316" i="10"/>
  <c r="E316" i="10"/>
  <c r="D316" i="10"/>
  <c r="C316" i="10"/>
  <c r="B316" i="10"/>
  <c r="Q315" i="10"/>
  <c r="P315" i="10"/>
  <c r="O315" i="10"/>
  <c r="N315" i="10"/>
  <c r="M315" i="10"/>
  <c r="L315" i="10"/>
  <c r="K315" i="10"/>
  <c r="J315" i="10"/>
  <c r="I315" i="10"/>
  <c r="H315" i="10"/>
  <c r="G315" i="10"/>
  <c r="F315" i="10"/>
  <c r="E315" i="10"/>
  <c r="D315" i="10"/>
  <c r="C315" i="10"/>
  <c r="B315" i="10"/>
  <c r="Q314" i="10"/>
  <c r="P314" i="10"/>
  <c r="O314" i="10"/>
  <c r="N314" i="10"/>
  <c r="M314" i="10"/>
  <c r="L314" i="10"/>
  <c r="K314" i="10"/>
  <c r="J314" i="10"/>
  <c r="I314" i="10"/>
  <c r="H314" i="10"/>
  <c r="G314" i="10"/>
  <c r="F314" i="10"/>
  <c r="E314" i="10"/>
  <c r="D314" i="10"/>
  <c r="C314" i="10"/>
  <c r="B314" i="10"/>
  <c r="Q313" i="10"/>
  <c r="P313" i="10"/>
  <c r="O313" i="10"/>
  <c r="N313" i="10"/>
  <c r="M313" i="10"/>
  <c r="L313" i="10"/>
  <c r="K313" i="10"/>
  <c r="J313" i="10"/>
  <c r="I313" i="10"/>
  <c r="H313" i="10"/>
  <c r="G313" i="10"/>
  <c r="F313" i="10"/>
  <c r="E313" i="10"/>
  <c r="D313" i="10"/>
  <c r="C313" i="10"/>
  <c r="B313" i="10"/>
  <c r="Q312" i="10"/>
  <c r="P312" i="10"/>
  <c r="O312" i="10"/>
  <c r="N312" i="10"/>
  <c r="M312" i="10"/>
  <c r="L312" i="10"/>
  <c r="K312" i="10"/>
  <c r="J312" i="10"/>
  <c r="I312" i="10"/>
  <c r="H312" i="10"/>
  <c r="G312" i="10"/>
  <c r="F312" i="10"/>
  <c r="E312" i="10"/>
  <c r="D312" i="10"/>
  <c r="C312" i="10"/>
  <c r="B312" i="10"/>
  <c r="Q311" i="10"/>
  <c r="P311" i="10"/>
  <c r="O311" i="10"/>
  <c r="N311" i="10"/>
  <c r="M311" i="10"/>
  <c r="L311" i="10"/>
  <c r="K311" i="10"/>
  <c r="J311" i="10"/>
  <c r="I311" i="10"/>
  <c r="H311" i="10"/>
  <c r="G311" i="10"/>
  <c r="F311" i="10"/>
  <c r="E311" i="10"/>
  <c r="D311" i="10"/>
  <c r="C311" i="10"/>
  <c r="B311" i="10"/>
  <c r="Q310" i="10"/>
  <c r="P310" i="10"/>
  <c r="O310" i="10"/>
  <c r="N310" i="10"/>
  <c r="M310" i="10"/>
  <c r="L310" i="10"/>
  <c r="K310" i="10"/>
  <c r="J310" i="10"/>
  <c r="I310" i="10"/>
  <c r="H310" i="10"/>
  <c r="G310" i="10"/>
  <c r="F310" i="10"/>
  <c r="E310" i="10"/>
  <c r="D310" i="10"/>
  <c r="C310" i="10"/>
  <c r="B310" i="10"/>
  <c r="Q309" i="10"/>
  <c r="P309" i="10"/>
  <c r="O309" i="10"/>
  <c r="N309" i="10"/>
  <c r="M309" i="10"/>
  <c r="L309" i="10"/>
  <c r="K309" i="10"/>
  <c r="J309" i="10"/>
  <c r="I309" i="10"/>
  <c r="H309" i="10"/>
  <c r="G309" i="10"/>
  <c r="F309" i="10"/>
  <c r="E309" i="10"/>
  <c r="D309" i="10"/>
  <c r="C309" i="10"/>
  <c r="B309" i="10"/>
  <c r="Q308" i="10"/>
  <c r="P308" i="10"/>
  <c r="O308" i="10"/>
  <c r="N308" i="10"/>
  <c r="M308" i="10"/>
  <c r="L308" i="10"/>
  <c r="K308" i="10"/>
  <c r="J308" i="10"/>
  <c r="I308" i="10"/>
  <c r="H308" i="10"/>
  <c r="G308" i="10"/>
  <c r="F308" i="10"/>
  <c r="E308" i="10"/>
  <c r="D308" i="10"/>
  <c r="C308" i="10"/>
  <c r="B308" i="10"/>
  <c r="Q307" i="10"/>
  <c r="P307" i="10"/>
  <c r="O307" i="10"/>
  <c r="N307" i="10"/>
  <c r="M307" i="10"/>
  <c r="L307" i="10"/>
  <c r="K307" i="10"/>
  <c r="J307" i="10"/>
  <c r="I307" i="10"/>
  <c r="H307" i="10"/>
  <c r="G307" i="10"/>
  <c r="F307" i="10"/>
  <c r="E307" i="10"/>
  <c r="D307" i="10"/>
  <c r="C307" i="10"/>
  <c r="B307" i="10"/>
  <c r="Q306" i="10"/>
  <c r="P306" i="10"/>
  <c r="O306" i="10"/>
  <c r="N306" i="10"/>
  <c r="M306" i="10"/>
  <c r="L306" i="10"/>
  <c r="K306" i="10"/>
  <c r="J306" i="10"/>
  <c r="I306" i="10"/>
  <c r="H306" i="10"/>
  <c r="G306" i="10"/>
  <c r="F306" i="10"/>
  <c r="E306" i="10"/>
  <c r="D306" i="10"/>
  <c r="C306" i="10"/>
  <c r="B306" i="10"/>
  <c r="Q305" i="10"/>
  <c r="P305" i="10"/>
  <c r="O305" i="10"/>
  <c r="N305" i="10"/>
  <c r="M305" i="10"/>
  <c r="L305" i="10"/>
  <c r="K305" i="10"/>
  <c r="J305" i="10"/>
  <c r="I305" i="10"/>
  <c r="H305" i="10"/>
  <c r="G305" i="10"/>
  <c r="F305" i="10"/>
  <c r="E305" i="10"/>
  <c r="D305" i="10"/>
  <c r="C305" i="10"/>
  <c r="B305" i="10"/>
  <c r="Q304" i="10"/>
  <c r="P304" i="10"/>
  <c r="O304" i="10"/>
  <c r="N304" i="10"/>
  <c r="M304" i="10"/>
  <c r="L304" i="10"/>
  <c r="K304" i="10"/>
  <c r="J304" i="10"/>
  <c r="I304" i="10"/>
  <c r="H304" i="10"/>
  <c r="G304" i="10"/>
  <c r="F304" i="10"/>
  <c r="E304" i="10"/>
  <c r="D304" i="10"/>
  <c r="C304" i="10"/>
  <c r="B304" i="10"/>
  <c r="Q303" i="10"/>
  <c r="P303" i="10"/>
  <c r="O303" i="10"/>
  <c r="N303" i="10"/>
  <c r="M303" i="10"/>
  <c r="L303" i="10"/>
  <c r="K303" i="10"/>
  <c r="J303" i="10"/>
  <c r="I303" i="10"/>
  <c r="H303" i="10"/>
  <c r="G303" i="10"/>
  <c r="F303" i="10"/>
  <c r="E303" i="10"/>
  <c r="D303" i="10"/>
  <c r="C303" i="10"/>
  <c r="B303" i="10"/>
  <c r="Q302" i="10"/>
  <c r="P302" i="10"/>
  <c r="O302" i="10"/>
  <c r="N302" i="10"/>
  <c r="M302" i="10"/>
  <c r="L302" i="10"/>
  <c r="K302" i="10"/>
  <c r="J302" i="10"/>
  <c r="I302" i="10"/>
  <c r="H302" i="10"/>
  <c r="G302" i="10"/>
  <c r="F302" i="10"/>
  <c r="E302" i="10"/>
  <c r="D302" i="10"/>
  <c r="C302" i="10"/>
  <c r="B302" i="10"/>
  <c r="Q301" i="10"/>
  <c r="P301" i="10"/>
  <c r="O301" i="10"/>
  <c r="N301" i="10"/>
  <c r="M301" i="10"/>
  <c r="L301" i="10"/>
  <c r="K301" i="10"/>
  <c r="J301" i="10"/>
  <c r="I301" i="10"/>
  <c r="H301" i="10"/>
  <c r="G301" i="10"/>
  <c r="F301" i="10"/>
  <c r="E301" i="10"/>
  <c r="D301" i="10"/>
  <c r="C301" i="10"/>
  <c r="B301" i="10"/>
  <c r="Q300" i="10"/>
  <c r="P300" i="10"/>
  <c r="O300" i="10"/>
  <c r="N300" i="10"/>
  <c r="M300" i="10"/>
  <c r="L300" i="10"/>
  <c r="K300" i="10"/>
  <c r="J300" i="10"/>
  <c r="I300" i="10"/>
  <c r="H300" i="10"/>
  <c r="G300" i="10"/>
  <c r="F300" i="10"/>
  <c r="E300" i="10"/>
  <c r="D300" i="10"/>
  <c r="C300" i="10"/>
  <c r="B300" i="10"/>
  <c r="Q299" i="10"/>
  <c r="P299" i="10"/>
  <c r="O299" i="10"/>
  <c r="N299" i="10"/>
  <c r="M299" i="10"/>
  <c r="L299" i="10"/>
  <c r="K299" i="10"/>
  <c r="J299" i="10"/>
  <c r="I299" i="10"/>
  <c r="H299" i="10"/>
  <c r="G299" i="10"/>
  <c r="F299" i="10"/>
  <c r="E299" i="10"/>
  <c r="D299" i="10"/>
  <c r="C299" i="10"/>
  <c r="B299" i="10"/>
  <c r="Q298" i="10"/>
  <c r="P298" i="10"/>
  <c r="O298" i="10"/>
  <c r="N298" i="10"/>
  <c r="M298" i="10"/>
  <c r="L298" i="10"/>
  <c r="K298" i="10"/>
  <c r="J298" i="10"/>
  <c r="I298" i="10"/>
  <c r="H298" i="10"/>
  <c r="G298" i="10"/>
  <c r="F298" i="10"/>
  <c r="E298" i="10"/>
  <c r="D298" i="10"/>
  <c r="C298" i="10"/>
  <c r="B298" i="10"/>
  <c r="Q297" i="10"/>
  <c r="P297" i="10"/>
  <c r="O297" i="10"/>
  <c r="N297" i="10"/>
  <c r="M297" i="10"/>
  <c r="L297" i="10"/>
  <c r="K297" i="10"/>
  <c r="J297" i="10"/>
  <c r="I297" i="10"/>
  <c r="H297" i="10"/>
  <c r="G297" i="10"/>
  <c r="F297" i="10"/>
  <c r="E297" i="10"/>
  <c r="D297" i="10"/>
  <c r="C297" i="10"/>
  <c r="B297" i="10"/>
  <c r="Q296" i="10"/>
  <c r="P296" i="10"/>
  <c r="O296" i="10"/>
  <c r="N296" i="10"/>
  <c r="M296" i="10"/>
  <c r="L296" i="10"/>
  <c r="K296" i="10"/>
  <c r="J296" i="10"/>
  <c r="I296" i="10"/>
  <c r="H296" i="10"/>
  <c r="G296" i="10"/>
  <c r="F296" i="10"/>
  <c r="E296" i="10"/>
  <c r="D296" i="10"/>
  <c r="C296" i="10"/>
  <c r="B296" i="10"/>
  <c r="Q295" i="10"/>
  <c r="P295" i="10"/>
  <c r="O295" i="10"/>
  <c r="N295" i="10"/>
  <c r="M295" i="10"/>
  <c r="L295" i="10"/>
  <c r="K295" i="10"/>
  <c r="J295" i="10"/>
  <c r="I295" i="10"/>
  <c r="H295" i="10"/>
  <c r="G295" i="10"/>
  <c r="F295" i="10"/>
  <c r="E295" i="10"/>
  <c r="D295" i="10"/>
  <c r="C295" i="10"/>
  <c r="B295" i="10"/>
  <c r="Q294" i="10"/>
  <c r="P294" i="10"/>
  <c r="O294" i="10"/>
  <c r="N294" i="10"/>
  <c r="M294" i="10"/>
  <c r="L294" i="10"/>
  <c r="K294" i="10"/>
  <c r="J294" i="10"/>
  <c r="I294" i="10"/>
  <c r="H294" i="10"/>
  <c r="G294" i="10"/>
  <c r="F294" i="10"/>
  <c r="E294" i="10"/>
  <c r="D294" i="10"/>
  <c r="C294" i="10"/>
  <c r="B294" i="10"/>
  <c r="Q293" i="10"/>
  <c r="P293" i="10"/>
  <c r="O293" i="10"/>
  <c r="N293" i="10"/>
  <c r="M293" i="10"/>
  <c r="L293" i="10"/>
  <c r="K293" i="10"/>
  <c r="J293" i="10"/>
  <c r="I293" i="10"/>
  <c r="H293" i="10"/>
  <c r="G293" i="10"/>
  <c r="F293" i="10"/>
  <c r="E293" i="10"/>
  <c r="D293" i="10"/>
  <c r="C293" i="10"/>
  <c r="B293" i="10"/>
  <c r="Q292" i="10"/>
  <c r="P292" i="10"/>
  <c r="O292" i="10"/>
  <c r="N292" i="10"/>
  <c r="M292" i="10"/>
  <c r="L292" i="10"/>
  <c r="K292" i="10"/>
  <c r="J292" i="10"/>
  <c r="I292" i="10"/>
  <c r="H292" i="10"/>
  <c r="G292" i="10"/>
  <c r="F292" i="10"/>
  <c r="E292" i="10"/>
  <c r="D292" i="10"/>
  <c r="C292" i="10"/>
  <c r="B292" i="10"/>
  <c r="Q291" i="10"/>
  <c r="P291" i="10"/>
  <c r="O291" i="10"/>
  <c r="N291" i="10"/>
  <c r="M291" i="10"/>
  <c r="L291" i="10"/>
  <c r="K291" i="10"/>
  <c r="J291" i="10"/>
  <c r="I291" i="10"/>
  <c r="H291" i="10"/>
  <c r="G291" i="10"/>
  <c r="F291" i="10"/>
  <c r="E291" i="10"/>
  <c r="D291" i="10"/>
  <c r="C291" i="10"/>
  <c r="B291" i="10"/>
  <c r="Q290" i="10"/>
  <c r="P290" i="10"/>
  <c r="O290" i="10"/>
  <c r="N290" i="10"/>
  <c r="M290" i="10"/>
  <c r="L290" i="10"/>
  <c r="K290" i="10"/>
  <c r="J290" i="10"/>
  <c r="I290" i="10"/>
  <c r="H290" i="10"/>
  <c r="G290" i="10"/>
  <c r="F290" i="10"/>
  <c r="E290" i="10"/>
  <c r="D290" i="10"/>
  <c r="C290" i="10"/>
  <c r="B290" i="10"/>
  <c r="Q289" i="10"/>
  <c r="P289" i="10"/>
  <c r="O289" i="10"/>
  <c r="N289" i="10"/>
  <c r="M289" i="10"/>
  <c r="L289" i="10"/>
  <c r="K289" i="10"/>
  <c r="J289" i="10"/>
  <c r="I289" i="10"/>
  <c r="H289" i="10"/>
  <c r="G289" i="10"/>
  <c r="F289" i="10"/>
  <c r="E289" i="10"/>
  <c r="D289" i="10"/>
  <c r="C289" i="10"/>
  <c r="B289" i="10"/>
  <c r="Q288" i="10"/>
  <c r="P288" i="10"/>
  <c r="O288" i="10"/>
  <c r="N288" i="10"/>
  <c r="M288" i="10"/>
  <c r="L288" i="10"/>
  <c r="K288" i="10"/>
  <c r="J288" i="10"/>
  <c r="I288" i="10"/>
  <c r="H288" i="10"/>
  <c r="G288" i="10"/>
  <c r="F288" i="10"/>
  <c r="E288" i="10"/>
  <c r="D288" i="10"/>
  <c r="C288" i="10"/>
  <c r="B288" i="10"/>
  <c r="Q287" i="10"/>
  <c r="P287" i="10"/>
  <c r="O287" i="10"/>
  <c r="N287" i="10"/>
  <c r="M287" i="10"/>
  <c r="L287" i="10"/>
  <c r="K287" i="10"/>
  <c r="J287" i="10"/>
  <c r="I287" i="10"/>
  <c r="H287" i="10"/>
  <c r="G287" i="10"/>
  <c r="F287" i="10"/>
  <c r="E287" i="10"/>
  <c r="D287" i="10"/>
  <c r="C287" i="10"/>
  <c r="B287" i="10"/>
  <c r="Q286" i="10"/>
  <c r="P286" i="10"/>
  <c r="O286" i="10"/>
  <c r="N286" i="10"/>
  <c r="M286" i="10"/>
  <c r="L286" i="10"/>
  <c r="K286" i="10"/>
  <c r="J286" i="10"/>
  <c r="I286" i="10"/>
  <c r="H286" i="10"/>
  <c r="G286" i="10"/>
  <c r="F286" i="10"/>
  <c r="E286" i="10"/>
  <c r="D286" i="10"/>
  <c r="C286" i="10"/>
  <c r="B286" i="10"/>
  <c r="Q285" i="10"/>
  <c r="P285" i="10"/>
  <c r="O285" i="10"/>
  <c r="N285" i="10"/>
  <c r="M285" i="10"/>
  <c r="L285" i="10"/>
  <c r="K285" i="10"/>
  <c r="J285" i="10"/>
  <c r="I285" i="10"/>
  <c r="H285" i="10"/>
  <c r="G285" i="10"/>
  <c r="F285" i="10"/>
  <c r="E285" i="10"/>
  <c r="D285" i="10"/>
  <c r="C285" i="10"/>
  <c r="B285" i="10"/>
  <c r="Q284" i="10"/>
  <c r="P284" i="10"/>
  <c r="O284" i="10"/>
  <c r="N284" i="10"/>
  <c r="M284" i="10"/>
  <c r="L284" i="10"/>
  <c r="K284" i="10"/>
  <c r="J284" i="10"/>
  <c r="I284" i="10"/>
  <c r="H284" i="10"/>
  <c r="G284" i="10"/>
  <c r="F284" i="10"/>
  <c r="E284" i="10"/>
  <c r="D284" i="10"/>
  <c r="C284" i="10"/>
  <c r="B284" i="10"/>
  <c r="Q283" i="10"/>
  <c r="P283" i="10"/>
  <c r="O283" i="10"/>
  <c r="N283" i="10"/>
  <c r="M283" i="10"/>
  <c r="L283" i="10"/>
  <c r="K283" i="10"/>
  <c r="J283" i="10"/>
  <c r="I283" i="10"/>
  <c r="H283" i="10"/>
  <c r="G283" i="10"/>
  <c r="F283" i="10"/>
  <c r="E283" i="10"/>
  <c r="D283" i="10"/>
  <c r="C283" i="10"/>
  <c r="B283" i="10"/>
  <c r="Q282" i="10"/>
  <c r="P282" i="10"/>
  <c r="O282" i="10"/>
  <c r="N282" i="10"/>
  <c r="M282" i="10"/>
  <c r="L282" i="10"/>
  <c r="K282" i="10"/>
  <c r="J282" i="10"/>
  <c r="I282" i="10"/>
  <c r="H282" i="10"/>
  <c r="G282" i="10"/>
  <c r="F282" i="10"/>
  <c r="E282" i="10"/>
  <c r="D282" i="10"/>
  <c r="C282" i="10"/>
  <c r="B282" i="10"/>
  <c r="Q281" i="10"/>
  <c r="P281" i="10"/>
  <c r="O281" i="10"/>
  <c r="N281" i="10"/>
  <c r="M281" i="10"/>
  <c r="L281" i="10"/>
  <c r="K281" i="10"/>
  <c r="J281" i="10"/>
  <c r="I281" i="10"/>
  <c r="H281" i="10"/>
  <c r="G281" i="10"/>
  <c r="F281" i="10"/>
  <c r="E281" i="10"/>
  <c r="D281" i="10"/>
  <c r="C281" i="10"/>
  <c r="B281" i="10"/>
  <c r="Q280" i="10"/>
  <c r="P280" i="10"/>
  <c r="O280" i="10"/>
  <c r="N280" i="10"/>
  <c r="M280" i="10"/>
  <c r="L280" i="10"/>
  <c r="K280" i="10"/>
  <c r="J280" i="10"/>
  <c r="I280" i="10"/>
  <c r="H280" i="10"/>
  <c r="G280" i="10"/>
  <c r="F280" i="10"/>
  <c r="E280" i="10"/>
  <c r="D280" i="10"/>
  <c r="C280" i="10"/>
  <c r="B280" i="10"/>
  <c r="Q279" i="10"/>
  <c r="P279" i="10"/>
  <c r="O279" i="10"/>
  <c r="N279" i="10"/>
  <c r="M279" i="10"/>
  <c r="L279" i="10"/>
  <c r="K279" i="10"/>
  <c r="J279" i="10"/>
  <c r="I279" i="10"/>
  <c r="H279" i="10"/>
  <c r="G279" i="10"/>
  <c r="F279" i="10"/>
  <c r="E279" i="10"/>
  <c r="D279" i="10"/>
  <c r="C279" i="10"/>
  <c r="B279" i="10"/>
  <c r="Q278" i="10"/>
  <c r="P278" i="10"/>
  <c r="O278" i="10"/>
  <c r="N278" i="10"/>
  <c r="M278" i="10"/>
  <c r="L278" i="10"/>
  <c r="K278" i="10"/>
  <c r="J278" i="10"/>
  <c r="I278" i="10"/>
  <c r="H278" i="10"/>
  <c r="G278" i="10"/>
  <c r="F278" i="10"/>
  <c r="E278" i="10"/>
  <c r="D278" i="10"/>
  <c r="C278" i="10"/>
  <c r="B278" i="10"/>
  <c r="Q277" i="10"/>
  <c r="P277" i="10"/>
  <c r="O277" i="10"/>
  <c r="N277" i="10"/>
  <c r="M277" i="10"/>
  <c r="L277" i="10"/>
  <c r="K277" i="10"/>
  <c r="J277" i="10"/>
  <c r="I277" i="10"/>
  <c r="H277" i="10"/>
  <c r="G277" i="10"/>
  <c r="F277" i="10"/>
  <c r="E277" i="10"/>
  <c r="D277" i="10"/>
  <c r="C277" i="10"/>
  <c r="B277" i="10"/>
  <c r="Q276" i="10"/>
  <c r="P276" i="10"/>
  <c r="O276" i="10"/>
  <c r="N276" i="10"/>
  <c r="M276" i="10"/>
  <c r="L276" i="10"/>
  <c r="K276" i="10"/>
  <c r="J276" i="10"/>
  <c r="I276" i="10"/>
  <c r="H276" i="10"/>
  <c r="G276" i="10"/>
  <c r="F276" i="10"/>
  <c r="E276" i="10"/>
  <c r="D276" i="10"/>
  <c r="C276" i="10"/>
  <c r="B276" i="10"/>
  <c r="Q275" i="10"/>
  <c r="P275" i="10"/>
  <c r="O275" i="10"/>
  <c r="N275" i="10"/>
  <c r="M275" i="10"/>
  <c r="L275" i="10"/>
  <c r="K275" i="10"/>
  <c r="J275" i="10"/>
  <c r="I275" i="10"/>
  <c r="H275" i="10"/>
  <c r="G275" i="10"/>
  <c r="F275" i="10"/>
  <c r="E275" i="10"/>
  <c r="D275" i="10"/>
  <c r="C275" i="10"/>
  <c r="B275" i="10"/>
  <c r="Q274" i="10"/>
  <c r="P274" i="10"/>
  <c r="O274" i="10"/>
  <c r="N274" i="10"/>
  <c r="M274" i="10"/>
  <c r="L274" i="10"/>
  <c r="K274" i="10"/>
  <c r="J274" i="10"/>
  <c r="I274" i="10"/>
  <c r="H274" i="10"/>
  <c r="G274" i="10"/>
  <c r="F274" i="10"/>
  <c r="E274" i="10"/>
  <c r="D274" i="10"/>
  <c r="C274" i="10"/>
  <c r="B274" i="10"/>
  <c r="Q273" i="10"/>
  <c r="P273" i="10"/>
  <c r="O273" i="10"/>
  <c r="N273" i="10"/>
  <c r="M273" i="10"/>
  <c r="L273" i="10"/>
  <c r="K273" i="10"/>
  <c r="J273" i="10"/>
  <c r="I273" i="10"/>
  <c r="H273" i="10"/>
  <c r="G273" i="10"/>
  <c r="F273" i="10"/>
  <c r="E273" i="10"/>
  <c r="D273" i="10"/>
  <c r="C273" i="10"/>
  <c r="B273" i="10"/>
  <c r="Q272" i="10"/>
  <c r="P272" i="10"/>
  <c r="O272" i="10"/>
  <c r="N272" i="10"/>
  <c r="M272" i="10"/>
  <c r="L272" i="10"/>
  <c r="K272" i="10"/>
  <c r="J272" i="10"/>
  <c r="I272" i="10"/>
  <c r="H272" i="10"/>
  <c r="G272" i="10"/>
  <c r="F272" i="10"/>
  <c r="E272" i="10"/>
  <c r="D272" i="10"/>
  <c r="C272" i="10"/>
  <c r="B272" i="10"/>
  <c r="Q271" i="10"/>
  <c r="P271" i="10"/>
  <c r="O271" i="10"/>
  <c r="N271" i="10"/>
  <c r="M271" i="10"/>
  <c r="L271" i="10"/>
  <c r="K271" i="10"/>
  <c r="J271" i="10"/>
  <c r="I271" i="10"/>
  <c r="H271" i="10"/>
  <c r="G271" i="10"/>
  <c r="F271" i="10"/>
  <c r="E271" i="10"/>
  <c r="D271" i="10"/>
  <c r="C271" i="10"/>
  <c r="B271" i="10"/>
  <c r="Q270" i="10"/>
  <c r="P270" i="10"/>
  <c r="O270" i="10"/>
  <c r="N270" i="10"/>
  <c r="M270" i="10"/>
  <c r="L270" i="10"/>
  <c r="K270" i="10"/>
  <c r="J270" i="10"/>
  <c r="I270" i="10"/>
  <c r="H270" i="10"/>
  <c r="G270" i="10"/>
  <c r="F270" i="10"/>
  <c r="E270" i="10"/>
  <c r="D270" i="10"/>
  <c r="C270" i="10"/>
  <c r="B270" i="10"/>
  <c r="Q269" i="10"/>
  <c r="P269" i="10"/>
  <c r="O269" i="10"/>
  <c r="N269" i="10"/>
  <c r="M269" i="10"/>
  <c r="L269" i="10"/>
  <c r="K269" i="10"/>
  <c r="J269" i="10"/>
  <c r="I269" i="10"/>
  <c r="H269" i="10"/>
  <c r="G269" i="10"/>
  <c r="F269" i="10"/>
  <c r="E269" i="10"/>
  <c r="D269" i="10"/>
  <c r="C269" i="10"/>
  <c r="B269" i="10"/>
  <c r="Q268" i="10"/>
  <c r="P268" i="10"/>
  <c r="O268" i="10"/>
  <c r="N268" i="10"/>
  <c r="M268" i="10"/>
  <c r="L268" i="10"/>
  <c r="K268" i="10"/>
  <c r="J268" i="10"/>
  <c r="I268" i="10"/>
  <c r="H268" i="10"/>
  <c r="G268" i="10"/>
  <c r="F268" i="10"/>
  <c r="E268" i="10"/>
  <c r="D268" i="10"/>
  <c r="C268" i="10"/>
  <c r="B268" i="10"/>
  <c r="Q267" i="10"/>
  <c r="P267" i="10"/>
  <c r="O267" i="10"/>
  <c r="N267" i="10"/>
  <c r="M267" i="10"/>
  <c r="L267" i="10"/>
  <c r="K267" i="10"/>
  <c r="J267" i="10"/>
  <c r="I267" i="10"/>
  <c r="H267" i="10"/>
  <c r="G267" i="10"/>
  <c r="F267" i="10"/>
  <c r="E267" i="10"/>
  <c r="D267" i="10"/>
  <c r="C267" i="10"/>
  <c r="B267" i="10"/>
  <c r="Q266" i="10"/>
  <c r="P266" i="10"/>
  <c r="O266" i="10"/>
  <c r="N266" i="10"/>
  <c r="M266" i="10"/>
  <c r="L266" i="10"/>
  <c r="K266" i="10"/>
  <c r="J266" i="10"/>
  <c r="I266" i="10"/>
  <c r="H266" i="10"/>
  <c r="G266" i="10"/>
  <c r="F266" i="10"/>
  <c r="E266" i="10"/>
  <c r="D266" i="10"/>
  <c r="C266" i="10"/>
  <c r="B266" i="10"/>
  <c r="Q265" i="10"/>
  <c r="P265" i="10"/>
  <c r="O265" i="10"/>
  <c r="N265" i="10"/>
  <c r="M265" i="10"/>
  <c r="L265" i="10"/>
  <c r="K265" i="10"/>
  <c r="J265" i="10"/>
  <c r="I265" i="10"/>
  <c r="H265" i="10"/>
  <c r="G265" i="10"/>
  <c r="F265" i="10"/>
  <c r="E265" i="10"/>
  <c r="D265" i="10"/>
  <c r="C265" i="10"/>
  <c r="B265" i="10"/>
  <c r="Q264" i="10"/>
  <c r="P264" i="10"/>
  <c r="O264" i="10"/>
  <c r="N264" i="10"/>
  <c r="M264" i="10"/>
  <c r="L264" i="10"/>
  <c r="K264" i="10"/>
  <c r="J264" i="10"/>
  <c r="I264" i="10"/>
  <c r="H264" i="10"/>
  <c r="G264" i="10"/>
  <c r="F264" i="10"/>
  <c r="E264" i="10"/>
  <c r="D264" i="10"/>
  <c r="C264" i="10"/>
  <c r="B264" i="10"/>
  <c r="Q263" i="10"/>
  <c r="P263" i="10"/>
  <c r="O263" i="10"/>
  <c r="N263" i="10"/>
  <c r="M263" i="10"/>
  <c r="L263" i="10"/>
  <c r="K263" i="10"/>
  <c r="J263" i="10"/>
  <c r="I263" i="10"/>
  <c r="H263" i="10"/>
  <c r="G263" i="10"/>
  <c r="F263" i="10"/>
  <c r="E263" i="10"/>
  <c r="D263" i="10"/>
  <c r="C263" i="10"/>
  <c r="B263" i="10"/>
  <c r="Q262" i="10"/>
  <c r="P262" i="10"/>
  <c r="O262" i="10"/>
  <c r="N262" i="10"/>
  <c r="M262" i="10"/>
  <c r="L262" i="10"/>
  <c r="K262" i="10"/>
  <c r="J262" i="10"/>
  <c r="I262" i="10"/>
  <c r="H262" i="10"/>
  <c r="G262" i="10"/>
  <c r="F262" i="10"/>
  <c r="E262" i="10"/>
  <c r="D262" i="10"/>
  <c r="C262" i="10"/>
  <c r="B262" i="10"/>
  <c r="Q261" i="10"/>
  <c r="P261" i="10"/>
  <c r="O261" i="10"/>
  <c r="N261" i="10"/>
  <c r="M261" i="10"/>
  <c r="L261" i="10"/>
  <c r="K261" i="10"/>
  <c r="J261" i="10"/>
  <c r="I261" i="10"/>
  <c r="H261" i="10"/>
  <c r="G261" i="10"/>
  <c r="F261" i="10"/>
  <c r="E261" i="10"/>
  <c r="D261" i="10"/>
  <c r="C261" i="10"/>
  <c r="B261" i="10"/>
  <c r="Q260" i="10"/>
  <c r="P260" i="10"/>
  <c r="O260" i="10"/>
  <c r="N260" i="10"/>
  <c r="M260" i="10"/>
  <c r="L260" i="10"/>
  <c r="K260" i="10"/>
  <c r="J260" i="10"/>
  <c r="I260" i="10"/>
  <c r="H260" i="10"/>
  <c r="G260" i="10"/>
  <c r="F260" i="10"/>
  <c r="E260" i="10"/>
  <c r="D260" i="10"/>
  <c r="C260" i="10"/>
  <c r="B260" i="10"/>
  <c r="Q259" i="10"/>
  <c r="P259" i="10"/>
  <c r="O259" i="10"/>
  <c r="N259" i="10"/>
  <c r="M259" i="10"/>
  <c r="L259" i="10"/>
  <c r="K259" i="10"/>
  <c r="J259" i="10"/>
  <c r="I259" i="10"/>
  <c r="H259" i="10"/>
  <c r="G259" i="10"/>
  <c r="F259" i="10"/>
  <c r="E259" i="10"/>
  <c r="D259" i="10"/>
  <c r="C259" i="10"/>
  <c r="B259" i="10"/>
  <c r="Q258" i="10"/>
  <c r="P258" i="10"/>
  <c r="O258" i="10"/>
  <c r="N258" i="10"/>
  <c r="M258" i="10"/>
  <c r="L258" i="10"/>
  <c r="K258" i="10"/>
  <c r="J258" i="10"/>
  <c r="I258" i="10"/>
  <c r="H258" i="10"/>
  <c r="G258" i="10"/>
  <c r="F258" i="10"/>
  <c r="E258" i="10"/>
  <c r="D258" i="10"/>
  <c r="C258" i="10"/>
  <c r="B258" i="10"/>
  <c r="Q257" i="10"/>
  <c r="P257" i="10"/>
  <c r="O257" i="10"/>
  <c r="N257" i="10"/>
  <c r="M257" i="10"/>
  <c r="L257" i="10"/>
  <c r="K257" i="10"/>
  <c r="J257" i="10"/>
  <c r="I257" i="10"/>
  <c r="H257" i="10"/>
  <c r="G257" i="10"/>
  <c r="F257" i="10"/>
  <c r="E257" i="10"/>
  <c r="D257" i="10"/>
  <c r="C257" i="10"/>
  <c r="B257" i="10"/>
  <c r="Q256" i="10"/>
  <c r="P256" i="10"/>
  <c r="O256" i="10"/>
  <c r="N256" i="10"/>
  <c r="M256" i="10"/>
  <c r="L256" i="10"/>
  <c r="K256" i="10"/>
  <c r="J256" i="10"/>
  <c r="I256" i="10"/>
  <c r="H256" i="10"/>
  <c r="G256" i="10"/>
  <c r="F256" i="10"/>
  <c r="E256" i="10"/>
  <c r="D256" i="10"/>
  <c r="C256" i="10"/>
  <c r="B256" i="10"/>
  <c r="Q255" i="10"/>
  <c r="P255" i="10"/>
  <c r="O255" i="10"/>
  <c r="N255" i="10"/>
  <c r="M255" i="10"/>
  <c r="L255" i="10"/>
  <c r="K255" i="10"/>
  <c r="J255" i="10"/>
  <c r="I255" i="10"/>
  <c r="H255" i="10"/>
  <c r="G255" i="10"/>
  <c r="F255" i="10"/>
  <c r="E255" i="10"/>
  <c r="D255" i="10"/>
  <c r="C255" i="10"/>
  <c r="B255" i="10"/>
  <c r="Q254" i="10"/>
  <c r="P254" i="10"/>
  <c r="O254" i="10"/>
  <c r="N254" i="10"/>
  <c r="M254" i="10"/>
  <c r="L254" i="10"/>
  <c r="K254" i="10"/>
  <c r="J254" i="10"/>
  <c r="I254" i="10"/>
  <c r="H254" i="10"/>
  <c r="G254" i="10"/>
  <c r="F254" i="10"/>
  <c r="E254" i="10"/>
  <c r="D254" i="10"/>
  <c r="C254" i="10"/>
  <c r="B254" i="10"/>
  <c r="Q253" i="10"/>
  <c r="P253" i="10"/>
  <c r="O253" i="10"/>
  <c r="N253" i="10"/>
  <c r="M253" i="10"/>
  <c r="L253" i="10"/>
  <c r="K253" i="10"/>
  <c r="J253" i="10"/>
  <c r="I253" i="10"/>
  <c r="H253" i="10"/>
  <c r="G253" i="10"/>
  <c r="F253" i="10"/>
  <c r="E253" i="10"/>
  <c r="D253" i="10"/>
  <c r="C253" i="10"/>
  <c r="B253" i="10"/>
  <c r="Q252" i="10"/>
  <c r="P252" i="10"/>
  <c r="O252" i="10"/>
  <c r="N252" i="10"/>
  <c r="M252" i="10"/>
  <c r="L252" i="10"/>
  <c r="K252" i="10"/>
  <c r="J252" i="10"/>
  <c r="I252" i="10"/>
  <c r="H252" i="10"/>
  <c r="G252" i="10"/>
  <c r="F252" i="10"/>
  <c r="E252" i="10"/>
  <c r="D252" i="10"/>
  <c r="C252" i="10"/>
  <c r="B252" i="10"/>
  <c r="Q251" i="10"/>
  <c r="P251" i="10"/>
  <c r="O251" i="10"/>
  <c r="N251" i="10"/>
  <c r="M251" i="10"/>
  <c r="L251" i="10"/>
  <c r="K251" i="10"/>
  <c r="J251" i="10"/>
  <c r="I251" i="10"/>
  <c r="H251" i="10"/>
  <c r="G251" i="10"/>
  <c r="F251" i="10"/>
  <c r="E251" i="10"/>
  <c r="D251" i="10"/>
  <c r="C251" i="10"/>
  <c r="B251" i="10"/>
  <c r="Q250" i="10"/>
  <c r="P250" i="10"/>
  <c r="O250" i="10"/>
  <c r="N250" i="10"/>
  <c r="M250" i="10"/>
  <c r="L250" i="10"/>
  <c r="K250" i="10"/>
  <c r="J250" i="10"/>
  <c r="I250" i="10"/>
  <c r="H250" i="10"/>
  <c r="G250" i="10"/>
  <c r="F250" i="10"/>
  <c r="E250" i="10"/>
  <c r="D250" i="10"/>
  <c r="C250" i="10"/>
  <c r="B250" i="10"/>
  <c r="Q249" i="10"/>
  <c r="P249" i="10"/>
  <c r="O249" i="10"/>
  <c r="N249" i="10"/>
  <c r="M249" i="10"/>
  <c r="L249" i="10"/>
  <c r="K249" i="10"/>
  <c r="J249" i="10"/>
  <c r="I249" i="10"/>
  <c r="H249" i="10"/>
  <c r="G249" i="10"/>
  <c r="F249" i="10"/>
  <c r="E249" i="10"/>
  <c r="D249" i="10"/>
  <c r="C249" i="10"/>
  <c r="B249" i="10"/>
  <c r="Q248" i="10"/>
  <c r="P248" i="10"/>
  <c r="O248" i="10"/>
  <c r="N248" i="10"/>
  <c r="M248" i="10"/>
  <c r="L248" i="10"/>
  <c r="K248" i="10"/>
  <c r="J248" i="10"/>
  <c r="I248" i="10"/>
  <c r="H248" i="10"/>
  <c r="G248" i="10"/>
  <c r="F248" i="10"/>
  <c r="E248" i="10"/>
  <c r="D248" i="10"/>
  <c r="C248" i="10"/>
  <c r="B248" i="10"/>
  <c r="Q247" i="10"/>
  <c r="P247" i="10"/>
  <c r="O247" i="10"/>
  <c r="N247" i="10"/>
  <c r="M247" i="10"/>
  <c r="L247" i="10"/>
  <c r="K247" i="10"/>
  <c r="J247" i="10"/>
  <c r="I247" i="10"/>
  <c r="H247" i="10"/>
  <c r="G247" i="10"/>
  <c r="F247" i="10"/>
  <c r="E247" i="10"/>
  <c r="D247" i="10"/>
  <c r="C247" i="10"/>
  <c r="B247" i="10"/>
  <c r="Q246" i="10"/>
  <c r="P246" i="10"/>
  <c r="O246" i="10"/>
  <c r="N246" i="10"/>
  <c r="M246" i="10"/>
  <c r="L246" i="10"/>
  <c r="K246" i="10"/>
  <c r="J246" i="10"/>
  <c r="I246" i="10"/>
  <c r="H246" i="10"/>
  <c r="G246" i="10"/>
  <c r="F246" i="10"/>
  <c r="E246" i="10"/>
  <c r="D246" i="10"/>
  <c r="C246" i="10"/>
  <c r="B246" i="10"/>
  <c r="Q245" i="10"/>
  <c r="P245" i="10"/>
  <c r="O245" i="10"/>
  <c r="N245" i="10"/>
  <c r="M245" i="10"/>
  <c r="L245" i="10"/>
  <c r="K245" i="10"/>
  <c r="J245" i="10"/>
  <c r="I245" i="10"/>
  <c r="H245" i="10"/>
  <c r="G245" i="10"/>
  <c r="F245" i="10"/>
  <c r="E245" i="10"/>
  <c r="D245" i="10"/>
  <c r="C245" i="10"/>
  <c r="B245" i="10"/>
  <c r="Q244" i="10"/>
  <c r="P244" i="10"/>
  <c r="O244" i="10"/>
  <c r="N244" i="10"/>
  <c r="M244" i="10"/>
  <c r="L244" i="10"/>
  <c r="K244" i="10"/>
  <c r="J244" i="10"/>
  <c r="I244" i="10"/>
  <c r="H244" i="10"/>
  <c r="G244" i="10"/>
  <c r="F244" i="10"/>
  <c r="E244" i="10"/>
  <c r="D244" i="10"/>
  <c r="C244" i="10"/>
  <c r="B244" i="10"/>
  <c r="Q243" i="10"/>
  <c r="P243" i="10"/>
  <c r="O243" i="10"/>
  <c r="N243" i="10"/>
  <c r="M243" i="10"/>
  <c r="L243" i="10"/>
  <c r="K243" i="10"/>
  <c r="J243" i="10"/>
  <c r="I243" i="10"/>
  <c r="H243" i="10"/>
  <c r="G243" i="10"/>
  <c r="F243" i="10"/>
  <c r="E243" i="10"/>
  <c r="D243" i="10"/>
  <c r="C243" i="10"/>
  <c r="B243" i="10"/>
  <c r="Q242" i="10"/>
  <c r="P242" i="10"/>
  <c r="O242" i="10"/>
  <c r="N242" i="10"/>
  <c r="M242" i="10"/>
  <c r="L242" i="10"/>
  <c r="K242" i="10"/>
  <c r="J242" i="10"/>
  <c r="I242" i="10"/>
  <c r="H242" i="10"/>
  <c r="G242" i="10"/>
  <c r="F242" i="10"/>
  <c r="E242" i="10"/>
  <c r="D242" i="10"/>
  <c r="C242" i="10"/>
  <c r="B242" i="10"/>
  <c r="Q241" i="10"/>
  <c r="P241" i="10"/>
  <c r="O241" i="10"/>
  <c r="N241" i="10"/>
  <c r="M241" i="10"/>
  <c r="L241" i="10"/>
  <c r="K241" i="10"/>
  <c r="J241" i="10"/>
  <c r="I241" i="10"/>
  <c r="H241" i="10"/>
  <c r="G241" i="10"/>
  <c r="F241" i="10"/>
  <c r="E241" i="10"/>
  <c r="D241" i="10"/>
  <c r="C241" i="10"/>
  <c r="B241" i="10"/>
  <c r="Q240" i="10"/>
  <c r="P240" i="10"/>
  <c r="O240" i="10"/>
  <c r="N240" i="10"/>
  <c r="M240" i="10"/>
  <c r="L240" i="10"/>
  <c r="K240" i="10"/>
  <c r="J240" i="10"/>
  <c r="I240" i="10"/>
  <c r="H240" i="10"/>
  <c r="G240" i="10"/>
  <c r="F240" i="10"/>
  <c r="E240" i="10"/>
  <c r="D240" i="10"/>
  <c r="C240" i="10"/>
  <c r="B240" i="10"/>
  <c r="Q239" i="10"/>
  <c r="P239" i="10"/>
  <c r="O239" i="10"/>
  <c r="N239" i="10"/>
  <c r="M239" i="10"/>
  <c r="L239" i="10"/>
  <c r="K239" i="10"/>
  <c r="J239" i="10"/>
  <c r="I239" i="10"/>
  <c r="H239" i="10"/>
  <c r="G239" i="10"/>
  <c r="F239" i="10"/>
  <c r="E239" i="10"/>
  <c r="D239" i="10"/>
  <c r="C239" i="10"/>
  <c r="B239" i="10"/>
  <c r="Q238" i="10"/>
  <c r="P238" i="10"/>
  <c r="O238" i="10"/>
  <c r="N238" i="10"/>
  <c r="M238" i="10"/>
  <c r="L238" i="10"/>
  <c r="K238" i="10"/>
  <c r="J238" i="10"/>
  <c r="I238" i="10"/>
  <c r="H238" i="10"/>
  <c r="G238" i="10"/>
  <c r="F238" i="10"/>
  <c r="E238" i="10"/>
  <c r="D238" i="10"/>
  <c r="C238" i="10"/>
  <c r="B238" i="10"/>
  <c r="Q237" i="10"/>
  <c r="P237" i="10"/>
  <c r="O237" i="10"/>
  <c r="N237" i="10"/>
  <c r="M237" i="10"/>
  <c r="L237" i="10"/>
  <c r="K237" i="10"/>
  <c r="J237" i="10"/>
  <c r="I237" i="10"/>
  <c r="H237" i="10"/>
  <c r="G237" i="10"/>
  <c r="F237" i="10"/>
  <c r="E237" i="10"/>
  <c r="D237" i="10"/>
  <c r="C237" i="10"/>
  <c r="B237" i="10"/>
  <c r="Q236" i="10"/>
  <c r="P236" i="10"/>
  <c r="O236" i="10"/>
  <c r="N236" i="10"/>
  <c r="M236" i="10"/>
  <c r="L236" i="10"/>
  <c r="K236" i="10"/>
  <c r="J236" i="10"/>
  <c r="I236" i="10"/>
  <c r="H236" i="10"/>
  <c r="G236" i="10"/>
  <c r="F236" i="10"/>
  <c r="E236" i="10"/>
  <c r="D236" i="10"/>
  <c r="C236" i="10"/>
  <c r="B236" i="10"/>
  <c r="Q235" i="10"/>
  <c r="P235" i="10"/>
  <c r="O235" i="10"/>
  <c r="N235" i="10"/>
  <c r="M235" i="10"/>
  <c r="L235" i="10"/>
  <c r="K235" i="10"/>
  <c r="J235" i="10"/>
  <c r="I235" i="10"/>
  <c r="H235" i="10"/>
  <c r="G235" i="10"/>
  <c r="F235" i="10"/>
  <c r="E235" i="10"/>
  <c r="D235" i="10"/>
  <c r="C235" i="10"/>
  <c r="B235" i="10"/>
  <c r="Q234" i="10"/>
  <c r="P234" i="10"/>
  <c r="O234" i="10"/>
  <c r="N234" i="10"/>
  <c r="M234" i="10"/>
  <c r="L234" i="10"/>
  <c r="K234" i="10"/>
  <c r="J234" i="10"/>
  <c r="I234" i="10"/>
  <c r="H234" i="10"/>
  <c r="G234" i="10"/>
  <c r="F234" i="10"/>
  <c r="E234" i="10"/>
  <c r="D234" i="10"/>
  <c r="C234" i="10"/>
  <c r="B234" i="10"/>
  <c r="Q233" i="10"/>
  <c r="P233" i="10"/>
  <c r="O233" i="10"/>
  <c r="N233" i="10"/>
  <c r="M233" i="10"/>
  <c r="L233" i="10"/>
  <c r="K233" i="10"/>
  <c r="J233" i="10"/>
  <c r="I233" i="10"/>
  <c r="H233" i="10"/>
  <c r="G233" i="10"/>
  <c r="F233" i="10"/>
  <c r="E233" i="10"/>
  <c r="D233" i="10"/>
  <c r="C233" i="10"/>
  <c r="B233" i="10"/>
  <c r="Q232" i="10"/>
  <c r="P232" i="10"/>
  <c r="O232" i="10"/>
  <c r="N232" i="10"/>
  <c r="M232" i="10"/>
  <c r="L232" i="10"/>
  <c r="K232" i="10"/>
  <c r="J232" i="10"/>
  <c r="I232" i="10"/>
  <c r="H232" i="10"/>
  <c r="G232" i="10"/>
  <c r="F232" i="10"/>
  <c r="E232" i="10"/>
  <c r="D232" i="10"/>
  <c r="C232" i="10"/>
  <c r="B232" i="10"/>
  <c r="Q231" i="10"/>
  <c r="P231" i="10"/>
  <c r="O231" i="10"/>
  <c r="N231" i="10"/>
  <c r="M231" i="10"/>
  <c r="L231" i="10"/>
  <c r="K231" i="10"/>
  <c r="J231" i="10"/>
  <c r="I231" i="10"/>
  <c r="H231" i="10"/>
  <c r="G231" i="10"/>
  <c r="F231" i="10"/>
  <c r="E231" i="10"/>
  <c r="D231" i="10"/>
  <c r="C231" i="10"/>
  <c r="B231" i="10"/>
  <c r="Q230" i="10"/>
  <c r="P230" i="10"/>
  <c r="O230" i="10"/>
  <c r="N230" i="10"/>
  <c r="M230" i="10"/>
  <c r="L230" i="10"/>
  <c r="K230" i="10"/>
  <c r="J230" i="10"/>
  <c r="I230" i="10"/>
  <c r="H230" i="10"/>
  <c r="G230" i="10"/>
  <c r="F230" i="10"/>
  <c r="E230" i="10"/>
  <c r="D230" i="10"/>
  <c r="C230" i="10"/>
  <c r="B230" i="10"/>
  <c r="Q229" i="10"/>
  <c r="P229" i="10"/>
  <c r="O229" i="10"/>
  <c r="N229" i="10"/>
  <c r="M229" i="10"/>
  <c r="L229" i="10"/>
  <c r="K229" i="10"/>
  <c r="J229" i="10"/>
  <c r="I229" i="10"/>
  <c r="H229" i="10"/>
  <c r="G229" i="10"/>
  <c r="F229" i="10"/>
  <c r="E229" i="10"/>
  <c r="D229" i="10"/>
  <c r="C229" i="10"/>
  <c r="B229" i="10"/>
  <c r="Q228" i="10"/>
  <c r="P228" i="10"/>
  <c r="O228" i="10"/>
  <c r="N228" i="10"/>
  <c r="M228" i="10"/>
  <c r="L228" i="10"/>
  <c r="K228" i="10"/>
  <c r="J228" i="10"/>
  <c r="I228" i="10"/>
  <c r="H228" i="10"/>
  <c r="G228" i="10"/>
  <c r="F228" i="10"/>
  <c r="E228" i="10"/>
  <c r="D228" i="10"/>
  <c r="C228" i="10"/>
  <c r="B228" i="10"/>
  <c r="Q227" i="10"/>
  <c r="P227" i="10"/>
  <c r="O227" i="10"/>
  <c r="N227" i="10"/>
  <c r="M227" i="10"/>
  <c r="L227" i="10"/>
  <c r="K227" i="10"/>
  <c r="J227" i="10"/>
  <c r="I227" i="10"/>
  <c r="H227" i="10"/>
  <c r="G227" i="10"/>
  <c r="F227" i="10"/>
  <c r="E227" i="10"/>
  <c r="D227" i="10"/>
  <c r="C227" i="10"/>
  <c r="B227" i="10"/>
  <c r="Q226" i="10"/>
  <c r="P226" i="10"/>
  <c r="O226" i="10"/>
  <c r="N226" i="10"/>
  <c r="M226" i="10"/>
  <c r="L226" i="10"/>
  <c r="K226" i="10"/>
  <c r="J226" i="10"/>
  <c r="I226" i="10"/>
  <c r="H226" i="10"/>
  <c r="G226" i="10"/>
  <c r="F226" i="10"/>
  <c r="E226" i="10"/>
  <c r="D226" i="10"/>
  <c r="C226" i="10"/>
  <c r="B226" i="10"/>
  <c r="Q225" i="10"/>
  <c r="P225" i="10"/>
  <c r="O225" i="10"/>
  <c r="N225" i="10"/>
  <c r="M225" i="10"/>
  <c r="L225" i="10"/>
  <c r="K225" i="10"/>
  <c r="J225" i="10"/>
  <c r="I225" i="10"/>
  <c r="H225" i="10"/>
  <c r="G225" i="10"/>
  <c r="F225" i="10"/>
  <c r="E225" i="10"/>
  <c r="D225" i="10"/>
  <c r="C225" i="10"/>
  <c r="B225" i="10"/>
  <c r="Q224" i="10"/>
  <c r="P224" i="10"/>
  <c r="O224" i="10"/>
  <c r="N224" i="10"/>
  <c r="M224" i="10"/>
  <c r="L224" i="10"/>
  <c r="K224" i="10"/>
  <c r="J224" i="10"/>
  <c r="I224" i="10"/>
  <c r="H224" i="10"/>
  <c r="G224" i="10"/>
  <c r="F224" i="10"/>
  <c r="E224" i="10"/>
  <c r="D224" i="10"/>
  <c r="C224" i="10"/>
  <c r="B224" i="10"/>
  <c r="Q223" i="10"/>
  <c r="P223" i="10"/>
  <c r="O223" i="10"/>
  <c r="N223" i="10"/>
  <c r="M223" i="10"/>
  <c r="L223" i="10"/>
  <c r="K223" i="10"/>
  <c r="J223" i="10"/>
  <c r="I223" i="10"/>
  <c r="H223" i="10"/>
  <c r="G223" i="10"/>
  <c r="F223" i="10"/>
  <c r="E223" i="10"/>
  <c r="D223" i="10"/>
  <c r="C223" i="10"/>
  <c r="B223" i="10"/>
  <c r="Q222" i="10"/>
  <c r="P222" i="10"/>
  <c r="O222" i="10"/>
  <c r="N222" i="10"/>
  <c r="M222" i="10"/>
  <c r="L222" i="10"/>
  <c r="K222" i="10"/>
  <c r="J222" i="10"/>
  <c r="I222" i="10"/>
  <c r="H222" i="10"/>
  <c r="G222" i="10"/>
  <c r="F222" i="10"/>
  <c r="E222" i="10"/>
  <c r="D222" i="10"/>
  <c r="C222" i="10"/>
  <c r="B222" i="10"/>
  <c r="Q221" i="10"/>
  <c r="P221" i="10"/>
  <c r="O221" i="10"/>
  <c r="N221" i="10"/>
  <c r="M221" i="10"/>
  <c r="L221" i="10"/>
  <c r="K221" i="10"/>
  <c r="J221" i="10"/>
  <c r="I221" i="10"/>
  <c r="H221" i="10"/>
  <c r="G221" i="10"/>
  <c r="F221" i="10"/>
  <c r="E221" i="10"/>
  <c r="D221" i="10"/>
  <c r="C221" i="10"/>
  <c r="B221" i="10"/>
  <c r="Q220" i="10"/>
  <c r="P220" i="10"/>
  <c r="O220" i="10"/>
  <c r="N220" i="10"/>
  <c r="M220" i="10"/>
  <c r="L220" i="10"/>
  <c r="K220" i="10"/>
  <c r="J220" i="10"/>
  <c r="I220" i="10"/>
  <c r="H220" i="10"/>
  <c r="G220" i="10"/>
  <c r="F220" i="10"/>
  <c r="E220" i="10"/>
  <c r="D220" i="10"/>
  <c r="C220" i="10"/>
  <c r="B220" i="10"/>
  <c r="Q219" i="10"/>
  <c r="P219" i="10"/>
  <c r="O219" i="10"/>
  <c r="N219" i="10"/>
  <c r="M219" i="10"/>
  <c r="L219" i="10"/>
  <c r="K219" i="10"/>
  <c r="J219" i="10"/>
  <c r="I219" i="10"/>
  <c r="H219" i="10"/>
  <c r="G219" i="10"/>
  <c r="F219" i="10"/>
  <c r="E219" i="10"/>
  <c r="D219" i="10"/>
  <c r="C219" i="10"/>
  <c r="B219" i="10"/>
  <c r="Q218" i="10"/>
  <c r="P218" i="10"/>
  <c r="O218" i="10"/>
  <c r="N218" i="10"/>
  <c r="M218" i="10"/>
  <c r="L218" i="10"/>
  <c r="K218" i="10"/>
  <c r="J218" i="10"/>
  <c r="I218" i="10"/>
  <c r="H218" i="10"/>
  <c r="G218" i="10"/>
  <c r="F218" i="10"/>
  <c r="E218" i="10"/>
  <c r="D218" i="10"/>
  <c r="C218" i="10"/>
  <c r="B218" i="10"/>
  <c r="Q217" i="10"/>
  <c r="P217" i="10"/>
  <c r="O217" i="10"/>
  <c r="N217" i="10"/>
  <c r="M217" i="10"/>
  <c r="L217" i="10"/>
  <c r="K217" i="10"/>
  <c r="J217" i="10"/>
  <c r="I217" i="10"/>
  <c r="H217" i="10"/>
  <c r="G217" i="10"/>
  <c r="F217" i="10"/>
  <c r="E217" i="10"/>
  <c r="D217" i="10"/>
  <c r="C217" i="10"/>
  <c r="B217" i="10"/>
  <c r="Q216" i="10"/>
  <c r="P216" i="10"/>
  <c r="O216" i="10"/>
  <c r="N216" i="10"/>
  <c r="M216" i="10"/>
  <c r="L216" i="10"/>
  <c r="K216" i="10"/>
  <c r="J216" i="10"/>
  <c r="I216" i="10"/>
  <c r="H216" i="10"/>
  <c r="G216" i="10"/>
  <c r="F216" i="10"/>
  <c r="E216" i="10"/>
  <c r="D216" i="10"/>
  <c r="C216" i="10"/>
  <c r="B216" i="10"/>
  <c r="Q215" i="10"/>
  <c r="P215" i="10"/>
  <c r="O215" i="10"/>
  <c r="N215" i="10"/>
  <c r="M215" i="10"/>
  <c r="L215" i="10"/>
  <c r="K215" i="10"/>
  <c r="J215" i="10"/>
  <c r="I215" i="10"/>
  <c r="H215" i="10"/>
  <c r="G215" i="10"/>
  <c r="F215" i="10"/>
  <c r="E215" i="10"/>
  <c r="D215" i="10"/>
  <c r="C215" i="10"/>
  <c r="B215" i="10"/>
  <c r="Q214" i="10"/>
  <c r="P214" i="10"/>
  <c r="O214" i="10"/>
  <c r="N214" i="10"/>
  <c r="M214" i="10"/>
  <c r="L214" i="10"/>
  <c r="K214" i="10"/>
  <c r="J214" i="10"/>
  <c r="I214" i="10"/>
  <c r="H214" i="10"/>
  <c r="G214" i="10"/>
  <c r="F214" i="10"/>
  <c r="E214" i="10"/>
  <c r="D214" i="10"/>
  <c r="C214" i="10"/>
  <c r="B214" i="10"/>
  <c r="Q213" i="10"/>
  <c r="P213" i="10"/>
  <c r="O213" i="10"/>
  <c r="N213" i="10"/>
  <c r="M213" i="10"/>
  <c r="L213" i="10"/>
  <c r="K213" i="10"/>
  <c r="J213" i="10"/>
  <c r="I213" i="10"/>
  <c r="H213" i="10"/>
  <c r="G213" i="10"/>
  <c r="F213" i="10"/>
  <c r="E213" i="10"/>
  <c r="D213" i="10"/>
  <c r="C213" i="10"/>
  <c r="B213" i="10"/>
  <c r="Q212" i="10"/>
  <c r="P212" i="10"/>
  <c r="O212" i="10"/>
  <c r="N212" i="10"/>
  <c r="M212" i="10"/>
  <c r="L212" i="10"/>
  <c r="K212" i="10"/>
  <c r="J212" i="10"/>
  <c r="I212" i="10"/>
  <c r="H212" i="10"/>
  <c r="G212" i="10"/>
  <c r="F212" i="10"/>
  <c r="E212" i="10"/>
  <c r="D212" i="10"/>
  <c r="C212" i="10"/>
  <c r="B212" i="10"/>
  <c r="Q211" i="10"/>
  <c r="P211" i="10"/>
  <c r="O211" i="10"/>
  <c r="N211" i="10"/>
  <c r="M211" i="10"/>
  <c r="L211" i="10"/>
  <c r="K211" i="10"/>
  <c r="J211" i="10"/>
  <c r="I211" i="10"/>
  <c r="H211" i="10"/>
  <c r="G211" i="10"/>
  <c r="F211" i="10"/>
  <c r="E211" i="10"/>
  <c r="D211" i="10"/>
  <c r="C211" i="10"/>
  <c r="B211" i="10"/>
  <c r="Q210" i="10"/>
  <c r="P210" i="10"/>
  <c r="O210" i="10"/>
  <c r="N210" i="10"/>
  <c r="M210" i="10"/>
  <c r="L210" i="10"/>
  <c r="K210" i="10"/>
  <c r="J210" i="10"/>
  <c r="I210" i="10"/>
  <c r="H210" i="10"/>
  <c r="G210" i="10"/>
  <c r="F210" i="10"/>
  <c r="E210" i="10"/>
  <c r="D210" i="10"/>
  <c r="C210" i="10"/>
  <c r="B210" i="10"/>
  <c r="Q209" i="10"/>
  <c r="P209" i="10"/>
  <c r="O209" i="10"/>
  <c r="N209" i="10"/>
  <c r="M209" i="10"/>
  <c r="L209" i="10"/>
  <c r="K209" i="10"/>
  <c r="J209" i="10"/>
  <c r="I209" i="10"/>
  <c r="H209" i="10"/>
  <c r="G209" i="10"/>
  <c r="F209" i="10"/>
  <c r="E209" i="10"/>
  <c r="D209" i="10"/>
  <c r="C209" i="10"/>
  <c r="B209" i="10"/>
  <c r="Q208" i="10"/>
  <c r="P208" i="10"/>
  <c r="O208" i="10"/>
  <c r="N208" i="10"/>
  <c r="M208" i="10"/>
  <c r="L208" i="10"/>
  <c r="K208" i="10"/>
  <c r="J208" i="10"/>
  <c r="I208" i="10"/>
  <c r="H208" i="10"/>
  <c r="G208" i="10"/>
  <c r="F208" i="10"/>
  <c r="E208" i="10"/>
  <c r="D208" i="10"/>
  <c r="C208" i="10"/>
  <c r="B208" i="10"/>
  <c r="Q207" i="10"/>
  <c r="P207" i="10"/>
  <c r="O207" i="10"/>
  <c r="N207" i="10"/>
  <c r="M207" i="10"/>
  <c r="L207" i="10"/>
  <c r="K207" i="10"/>
  <c r="J207" i="10"/>
  <c r="I207" i="10"/>
  <c r="H207" i="10"/>
  <c r="G207" i="10"/>
  <c r="F207" i="10"/>
  <c r="E207" i="10"/>
  <c r="D207" i="10"/>
  <c r="C207" i="10"/>
  <c r="B207" i="10"/>
  <c r="Q206" i="10"/>
  <c r="P206" i="10"/>
  <c r="O206" i="10"/>
  <c r="N206" i="10"/>
  <c r="M206" i="10"/>
  <c r="L206" i="10"/>
  <c r="K206" i="10"/>
  <c r="J206" i="10"/>
  <c r="I206" i="10"/>
  <c r="H206" i="10"/>
  <c r="G206" i="10"/>
  <c r="F206" i="10"/>
  <c r="E206" i="10"/>
  <c r="D206" i="10"/>
  <c r="C206" i="10"/>
  <c r="B206" i="10"/>
  <c r="Q205" i="10"/>
  <c r="P205" i="10"/>
  <c r="O205" i="10"/>
  <c r="N205" i="10"/>
  <c r="M205" i="10"/>
  <c r="L205" i="10"/>
  <c r="K205" i="10"/>
  <c r="J205" i="10"/>
  <c r="I205" i="10"/>
  <c r="H205" i="10"/>
  <c r="G205" i="10"/>
  <c r="F205" i="10"/>
  <c r="E205" i="10"/>
  <c r="D205" i="10"/>
  <c r="C205" i="10"/>
  <c r="B205" i="10"/>
  <c r="Q204" i="10"/>
  <c r="P204" i="10"/>
  <c r="O204" i="10"/>
  <c r="N204" i="10"/>
  <c r="M204" i="10"/>
  <c r="L204" i="10"/>
  <c r="K204" i="10"/>
  <c r="J204" i="10"/>
  <c r="I204" i="10"/>
  <c r="H204" i="10"/>
  <c r="G204" i="10"/>
  <c r="F204" i="10"/>
  <c r="E204" i="10"/>
  <c r="D204" i="10"/>
  <c r="C204" i="10"/>
  <c r="B204" i="10"/>
  <c r="Q203" i="10"/>
  <c r="P203" i="10"/>
  <c r="O203" i="10"/>
  <c r="N203" i="10"/>
  <c r="M203" i="10"/>
  <c r="L203" i="10"/>
  <c r="K203" i="10"/>
  <c r="J203" i="10"/>
  <c r="I203" i="10"/>
  <c r="H203" i="10"/>
  <c r="G203" i="10"/>
  <c r="F203" i="10"/>
  <c r="E203" i="10"/>
  <c r="D203" i="10"/>
  <c r="C203" i="10"/>
  <c r="B203" i="10"/>
  <c r="Q202" i="10"/>
  <c r="P202" i="10"/>
  <c r="O202" i="10"/>
  <c r="N202" i="10"/>
  <c r="M202" i="10"/>
  <c r="L202" i="10"/>
  <c r="K202" i="10"/>
  <c r="J202" i="10"/>
  <c r="I202" i="10"/>
  <c r="H202" i="10"/>
  <c r="G202" i="10"/>
  <c r="F202" i="10"/>
  <c r="E202" i="10"/>
  <c r="D202" i="10"/>
  <c r="C202" i="10"/>
  <c r="B202" i="10"/>
  <c r="Q201" i="10"/>
  <c r="P201" i="10"/>
  <c r="O201" i="10"/>
  <c r="N201" i="10"/>
  <c r="M201" i="10"/>
  <c r="L201" i="10"/>
  <c r="K201" i="10"/>
  <c r="J201" i="10"/>
  <c r="I201" i="10"/>
  <c r="H201" i="10"/>
  <c r="G201" i="10"/>
  <c r="F201" i="10"/>
  <c r="E201" i="10"/>
  <c r="D201" i="10"/>
  <c r="C201" i="10"/>
  <c r="B201" i="10"/>
  <c r="Q200" i="10"/>
  <c r="P200" i="10"/>
  <c r="O200" i="10"/>
  <c r="N200" i="10"/>
  <c r="M200" i="10"/>
  <c r="L200" i="10"/>
  <c r="K200" i="10"/>
  <c r="J200" i="10"/>
  <c r="I200" i="10"/>
  <c r="H200" i="10"/>
  <c r="G200" i="10"/>
  <c r="F200" i="10"/>
  <c r="E200" i="10"/>
  <c r="D200" i="10"/>
  <c r="C200" i="10"/>
  <c r="B200" i="10"/>
  <c r="Q199" i="10"/>
  <c r="P199" i="10"/>
  <c r="O199" i="10"/>
  <c r="N199" i="10"/>
  <c r="M199" i="10"/>
  <c r="L199" i="10"/>
  <c r="K199" i="10"/>
  <c r="J199" i="10"/>
  <c r="I199" i="10"/>
  <c r="H199" i="10"/>
  <c r="G199" i="10"/>
  <c r="F199" i="10"/>
  <c r="E199" i="10"/>
  <c r="D199" i="10"/>
  <c r="C199" i="10"/>
  <c r="B199" i="10"/>
  <c r="Q198" i="10"/>
  <c r="P198" i="10"/>
  <c r="O198" i="10"/>
  <c r="N198" i="10"/>
  <c r="M198" i="10"/>
  <c r="L198" i="10"/>
  <c r="K198" i="10"/>
  <c r="J198" i="10"/>
  <c r="I198" i="10"/>
  <c r="H198" i="10"/>
  <c r="G198" i="10"/>
  <c r="F198" i="10"/>
  <c r="E198" i="10"/>
  <c r="D198" i="10"/>
  <c r="C198" i="10"/>
  <c r="B198" i="10"/>
  <c r="Q197" i="10"/>
  <c r="P197" i="10"/>
  <c r="O197" i="10"/>
  <c r="N197" i="10"/>
  <c r="M197" i="10"/>
  <c r="L197" i="10"/>
  <c r="K197" i="10"/>
  <c r="J197" i="10"/>
  <c r="I197" i="10"/>
  <c r="H197" i="10"/>
  <c r="G197" i="10"/>
  <c r="F197" i="10"/>
  <c r="E197" i="10"/>
  <c r="D197" i="10"/>
  <c r="C197" i="10"/>
  <c r="B197" i="10"/>
  <c r="Q196" i="10"/>
  <c r="P196" i="10"/>
  <c r="O196" i="10"/>
  <c r="N196" i="10"/>
  <c r="M196" i="10"/>
  <c r="L196" i="10"/>
  <c r="K196" i="10"/>
  <c r="J196" i="10"/>
  <c r="I196" i="10"/>
  <c r="H196" i="10"/>
  <c r="G196" i="10"/>
  <c r="F196" i="10"/>
  <c r="E196" i="10"/>
  <c r="D196" i="10"/>
  <c r="C196" i="10"/>
  <c r="B196" i="10"/>
  <c r="Q195" i="10"/>
  <c r="P195" i="10"/>
  <c r="O195" i="10"/>
  <c r="N195" i="10"/>
  <c r="M195" i="10"/>
  <c r="L195" i="10"/>
  <c r="K195" i="10"/>
  <c r="J195" i="10"/>
  <c r="I195" i="10"/>
  <c r="H195" i="10"/>
  <c r="G195" i="10"/>
  <c r="F195" i="10"/>
  <c r="E195" i="10"/>
  <c r="D195" i="10"/>
  <c r="C195" i="10"/>
  <c r="B195" i="10"/>
  <c r="Q194" i="10"/>
  <c r="P194" i="10"/>
  <c r="O194" i="10"/>
  <c r="N194" i="10"/>
  <c r="M194" i="10"/>
  <c r="L194" i="10"/>
  <c r="K194" i="10"/>
  <c r="J194" i="10"/>
  <c r="I194" i="10"/>
  <c r="H194" i="10"/>
  <c r="G194" i="10"/>
  <c r="F194" i="10"/>
  <c r="E194" i="10"/>
  <c r="D194" i="10"/>
  <c r="C194" i="10"/>
  <c r="B194" i="10"/>
  <c r="Q193" i="10"/>
  <c r="P193" i="10"/>
  <c r="O193" i="10"/>
  <c r="N193" i="10"/>
  <c r="M193" i="10"/>
  <c r="L193" i="10"/>
  <c r="K193" i="10"/>
  <c r="J193" i="10"/>
  <c r="I193" i="10"/>
  <c r="H193" i="10"/>
  <c r="G193" i="10"/>
  <c r="F193" i="10"/>
  <c r="E193" i="10"/>
  <c r="D193" i="10"/>
  <c r="C193" i="10"/>
  <c r="B193" i="10"/>
  <c r="Q192" i="10"/>
  <c r="P192" i="10"/>
  <c r="O192" i="10"/>
  <c r="N192" i="10"/>
  <c r="M192" i="10"/>
  <c r="L192" i="10"/>
  <c r="K192" i="10"/>
  <c r="J192" i="10"/>
  <c r="I192" i="10"/>
  <c r="H192" i="10"/>
  <c r="G192" i="10"/>
  <c r="F192" i="10"/>
  <c r="E192" i="10"/>
  <c r="D192" i="10"/>
  <c r="C192" i="10"/>
  <c r="B192" i="10"/>
  <c r="Q191" i="10"/>
  <c r="P191" i="10"/>
  <c r="O191" i="10"/>
  <c r="N191" i="10"/>
  <c r="M191" i="10"/>
  <c r="L191" i="10"/>
  <c r="K191" i="10"/>
  <c r="J191" i="10"/>
  <c r="I191" i="10"/>
  <c r="H191" i="10"/>
  <c r="G191" i="10"/>
  <c r="F191" i="10"/>
  <c r="E191" i="10"/>
  <c r="D191" i="10"/>
  <c r="C191" i="10"/>
  <c r="B191" i="10"/>
  <c r="Q190" i="10"/>
  <c r="P190" i="10"/>
  <c r="O190" i="10"/>
  <c r="N190" i="10"/>
  <c r="M190" i="10"/>
  <c r="L190" i="10"/>
  <c r="K190" i="10"/>
  <c r="J190" i="10"/>
  <c r="I190" i="10"/>
  <c r="H190" i="10"/>
  <c r="G190" i="10"/>
  <c r="F190" i="10"/>
  <c r="E190" i="10"/>
  <c r="D190" i="10"/>
  <c r="C190" i="10"/>
  <c r="B190" i="10"/>
  <c r="Q189" i="10"/>
  <c r="P189" i="10"/>
  <c r="O189" i="10"/>
  <c r="N189" i="10"/>
  <c r="M189" i="10"/>
  <c r="L189" i="10"/>
  <c r="K189" i="10"/>
  <c r="J189" i="10"/>
  <c r="I189" i="10"/>
  <c r="H189" i="10"/>
  <c r="G189" i="10"/>
  <c r="F189" i="10"/>
  <c r="E189" i="10"/>
  <c r="D189" i="10"/>
  <c r="C189" i="10"/>
  <c r="B189" i="10"/>
  <c r="Q188" i="10"/>
  <c r="P188" i="10"/>
  <c r="O188" i="10"/>
  <c r="N188" i="10"/>
  <c r="M188" i="10"/>
  <c r="L188" i="10"/>
  <c r="K188" i="10"/>
  <c r="J188" i="10"/>
  <c r="I188" i="10"/>
  <c r="H188" i="10"/>
  <c r="G188" i="10"/>
  <c r="F188" i="10"/>
  <c r="E188" i="10"/>
  <c r="D188" i="10"/>
  <c r="C188" i="10"/>
  <c r="B188" i="10"/>
  <c r="Q187" i="10"/>
  <c r="P187" i="10"/>
  <c r="O187" i="10"/>
  <c r="N187" i="10"/>
  <c r="M187" i="10"/>
  <c r="L187" i="10"/>
  <c r="K187" i="10"/>
  <c r="J187" i="10"/>
  <c r="I187" i="10"/>
  <c r="H187" i="10"/>
  <c r="G187" i="10"/>
  <c r="F187" i="10"/>
  <c r="E187" i="10"/>
  <c r="D187" i="10"/>
  <c r="C187" i="10"/>
  <c r="B187" i="10"/>
  <c r="Q186" i="10"/>
  <c r="P186" i="10"/>
  <c r="O186" i="10"/>
  <c r="N186" i="10"/>
  <c r="M186" i="10"/>
  <c r="L186" i="10"/>
  <c r="K186" i="10"/>
  <c r="J186" i="10"/>
  <c r="I186" i="10"/>
  <c r="H186" i="10"/>
  <c r="G186" i="10"/>
  <c r="F186" i="10"/>
  <c r="E186" i="10"/>
  <c r="D186" i="10"/>
  <c r="C186" i="10"/>
  <c r="B186" i="10"/>
  <c r="Q185" i="10"/>
  <c r="P185" i="10"/>
  <c r="O185" i="10"/>
  <c r="N185" i="10"/>
  <c r="M185" i="10"/>
  <c r="L185" i="10"/>
  <c r="K185" i="10"/>
  <c r="J185" i="10"/>
  <c r="I185" i="10"/>
  <c r="H185" i="10"/>
  <c r="G185" i="10"/>
  <c r="F185" i="10"/>
  <c r="E185" i="10"/>
  <c r="D185" i="10"/>
  <c r="C185" i="10"/>
  <c r="B185" i="10"/>
  <c r="Q184" i="10"/>
  <c r="P184" i="10"/>
  <c r="O184" i="10"/>
  <c r="N184" i="10"/>
  <c r="M184" i="10"/>
  <c r="L184" i="10"/>
  <c r="K184" i="10"/>
  <c r="J184" i="10"/>
  <c r="I184" i="10"/>
  <c r="H184" i="10"/>
  <c r="G184" i="10"/>
  <c r="F184" i="10"/>
  <c r="E184" i="10"/>
  <c r="D184" i="10"/>
  <c r="C184" i="10"/>
  <c r="B184" i="10"/>
  <c r="Q183" i="10"/>
  <c r="P183" i="10"/>
  <c r="O183" i="10"/>
  <c r="N183" i="10"/>
  <c r="M183" i="10"/>
  <c r="L183" i="10"/>
  <c r="K183" i="10"/>
  <c r="J183" i="10"/>
  <c r="I183" i="10"/>
  <c r="H183" i="10"/>
  <c r="G183" i="10"/>
  <c r="F183" i="10"/>
  <c r="E183" i="10"/>
  <c r="D183" i="10"/>
  <c r="C183" i="10"/>
  <c r="B183" i="10"/>
  <c r="Q182" i="10"/>
  <c r="P182" i="10"/>
  <c r="O182" i="10"/>
  <c r="N182" i="10"/>
  <c r="M182" i="10"/>
  <c r="L182" i="10"/>
  <c r="K182" i="10"/>
  <c r="J182" i="10"/>
  <c r="I182" i="10"/>
  <c r="H182" i="10"/>
  <c r="G182" i="10"/>
  <c r="F182" i="10"/>
  <c r="E182" i="10"/>
  <c r="D182" i="10"/>
  <c r="C182" i="10"/>
  <c r="B182" i="10"/>
  <c r="Q181" i="10"/>
  <c r="P181" i="10"/>
  <c r="O181" i="10"/>
  <c r="N181" i="10"/>
  <c r="M181" i="10"/>
  <c r="L181" i="10"/>
  <c r="K181" i="10"/>
  <c r="J181" i="10"/>
  <c r="I181" i="10"/>
  <c r="H181" i="10"/>
  <c r="G181" i="10"/>
  <c r="F181" i="10"/>
  <c r="E181" i="10"/>
  <c r="D181" i="10"/>
  <c r="C181" i="10"/>
  <c r="B181" i="10"/>
  <c r="Q180" i="10"/>
  <c r="P180" i="10"/>
  <c r="O180" i="10"/>
  <c r="N180" i="10"/>
  <c r="M180" i="10"/>
  <c r="L180" i="10"/>
  <c r="K180" i="10"/>
  <c r="J180" i="10"/>
  <c r="I180" i="10"/>
  <c r="H180" i="10"/>
  <c r="G180" i="10"/>
  <c r="F180" i="10"/>
  <c r="E180" i="10"/>
  <c r="D180" i="10"/>
  <c r="C180" i="10"/>
  <c r="B180" i="10"/>
  <c r="Q179" i="10"/>
  <c r="P179" i="10"/>
  <c r="O179" i="10"/>
  <c r="N179" i="10"/>
  <c r="M179" i="10"/>
  <c r="L179" i="10"/>
  <c r="K179" i="10"/>
  <c r="J179" i="10"/>
  <c r="I179" i="10"/>
  <c r="H179" i="10"/>
  <c r="G179" i="10"/>
  <c r="F179" i="10"/>
  <c r="E179" i="10"/>
  <c r="D179" i="10"/>
  <c r="C179" i="10"/>
  <c r="B179" i="10"/>
  <c r="Q178" i="10"/>
  <c r="P178" i="10"/>
  <c r="O178" i="10"/>
  <c r="N178" i="10"/>
  <c r="M178" i="10"/>
  <c r="L178" i="10"/>
  <c r="K178" i="10"/>
  <c r="J178" i="10"/>
  <c r="I178" i="10"/>
  <c r="H178" i="10"/>
  <c r="G178" i="10"/>
  <c r="F178" i="10"/>
  <c r="E178" i="10"/>
  <c r="D178" i="10"/>
  <c r="C178" i="10"/>
  <c r="B178" i="10"/>
  <c r="Q177" i="10"/>
  <c r="P177" i="10"/>
  <c r="O177" i="10"/>
  <c r="N177" i="10"/>
  <c r="M177" i="10"/>
  <c r="L177" i="10"/>
  <c r="K177" i="10"/>
  <c r="J177" i="10"/>
  <c r="I177" i="10"/>
  <c r="H177" i="10"/>
  <c r="G177" i="10"/>
  <c r="F177" i="10"/>
  <c r="E177" i="10"/>
  <c r="D177" i="10"/>
  <c r="C177" i="10"/>
  <c r="B177" i="10"/>
  <c r="Q176" i="10"/>
  <c r="P176" i="10"/>
  <c r="O176" i="10"/>
  <c r="N176" i="10"/>
  <c r="M176" i="10"/>
  <c r="L176" i="10"/>
  <c r="K176" i="10"/>
  <c r="J176" i="10"/>
  <c r="I176" i="10"/>
  <c r="H176" i="10"/>
  <c r="G176" i="10"/>
  <c r="F176" i="10"/>
  <c r="E176" i="10"/>
  <c r="D176" i="10"/>
  <c r="C176" i="10"/>
  <c r="B176" i="10"/>
  <c r="Q175" i="10"/>
  <c r="P175" i="10"/>
  <c r="O175" i="10"/>
  <c r="N175" i="10"/>
  <c r="M175" i="10"/>
  <c r="L175" i="10"/>
  <c r="K175" i="10"/>
  <c r="J175" i="10"/>
  <c r="I175" i="10"/>
  <c r="H175" i="10"/>
  <c r="G175" i="10"/>
  <c r="F175" i="10"/>
  <c r="E175" i="10"/>
  <c r="D175" i="10"/>
  <c r="C175" i="10"/>
  <c r="B175" i="10"/>
  <c r="Q174" i="10"/>
  <c r="P174" i="10"/>
  <c r="O174" i="10"/>
  <c r="N174" i="10"/>
  <c r="M174" i="10"/>
  <c r="L174" i="10"/>
  <c r="K174" i="10"/>
  <c r="J174" i="10"/>
  <c r="I174" i="10"/>
  <c r="H174" i="10"/>
  <c r="G174" i="10"/>
  <c r="F174" i="10"/>
  <c r="E174" i="10"/>
  <c r="D174" i="10"/>
  <c r="C174" i="10"/>
  <c r="B174" i="10"/>
  <c r="Q173" i="10"/>
  <c r="P173" i="10"/>
  <c r="O173" i="10"/>
  <c r="N173" i="10"/>
  <c r="M173" i="10"/>
  <c r="L173" i="10"/>
  <c r="K173" i="10"/>
  <c r="J173" i="10"/>
  <c r="I173" i="10"/>
  <c r="H173" i="10"/>
  <c r="G173" i="10"/>
  <c r="F173" i="10"/>
  <c r="E173" i="10"/>
  <c r="D173" i="10"/>
  <c r="C173" i="10"/>
  <c r="B173" i="10"/>
  <c r="Q172" i="10"/>
  <c r="P172" i="10"/>
  <c r="O172" i="10"/>
  <c r="N172" i="10"/>
  <c r="M172" i="10"/>
  <c r="L172" i="10"/>
  <c r="K172" i="10"/>
  <c r="J172" i="10"/>
  <c r="I172" i="10"/>
  <c r="H172" i="10"/>
  <c r="G172" i="10"/>
  <c r="F172" i="10"/>
  <c r="E172" i="10"/>
  <c r="D172" i="10"/>
  <c r="C172" i="10"/>
  <c r="B172" i="10"/>
  <c r="Q171" i="10"/>
  <c r="P171" i="10"/>
  <c r="O171" i="10"/>
  <c r="N171" i="10"/>
  <c r="M171" i="10"/>
  <c r="L171" i="10"/>
  <c r="K171" i="10"/>
  <c r="J171" i="10"/>
  <c r="I171" i="10"/>
  <c r="H171" i="10"/>
  <c r="G171" i="10"/>
  <c r="F171" i="10"/>
  <c r="E171" i="10"/>
  <c r="D171" i="10"/>
  <c r="C171" i="10"/>
  <c r="B171" i="10"/>
  <c r="Q170" i="10"/>
  <c r="P170" i="10"/>
  <c r="O170" i="10"/>
  <c r="N170" i="10"/>
  <c r="M170" i="10"/>
  <c r="L170" i="10"/>
  <c r="K170" i="10"/>
  <c r="J170" i="10"/>
  <c r="I170" i="10"/>
  <c r="H170" i="10"/>
  <c r="G170" i="10"/>
  <c r="F170" i="10"/>
  <c r="E170" i="10"/>
  <c r="D170" i="10"/>
  <c r="C170" i="10"/>
  <c r="B170" i="10"/>
  <c r="Q169" i="10"/>
  <c r="P169" i="10"/>
  <c r="O169" i="10"/>
  <c r="N169" i="10"/>
  <c r="M169" i="10"/>
  <c r="L169" i="10"/>
  <c r="K169" i="10"/>
  <c r="J169" i="10"/>
  <c r="I169" i="10"/>
  <c r="H169" i="10"/>
  <c r="G169" i="10"/>
  <c r="F169" i="10"/>
  <c r="E169" i="10"/>
  <c r="D169" i="10"/>
  <c r="C169" i="10"/>
  <c r="B169" i="10"/>
  <c r="Q168" i="10"/>
  <c r="P168" i="10"/>
  <c r="O168" i="10"/>
  <c r="N168" i="10"/>
  <c r="M168" i="10"/>
  <c r="L168" i="10"/>
  <c r="K168" i="10"/>
  <c r="J168" i="10"/>
  <c r="I168" i="10"/>
  <c r="H168" i="10"/>
  <c r="G168" i="10"/>
  <c r="F168" i="10"/>
  <c r="E168" i="10"/>
  <c r="D168" i="10"/>
  <c r="C168" i="10"/>
  <c r="B168" i="10"/>
  <c r="Q167" i="10"/>
  <c r="P167" i="10"/>
  <c r="O167" i="10"/>
  <c r="N167" i="10"/>
  <c r="M167" i="10"/>
  <c r="L167" i="10"/>
  <c r="K167" i="10"/>
  <c r="J167" i="10"/>
  <c r="I167" i="10"/>
  <c r="H167" i="10"/>
  <c r="G167" i="10"/>
  <c r="F167" i="10"/>
  <c r="E167" i="10"/>
  <c r="D167" i="10"/>
  <c r="C167" i="10"/>
  <c r="B167" i="10"/>
  <c r="Q166" i="10"/>
  <c r="P166" i="10"/>
  <c r="O166" i="10"/>
  <c r="N166" i="10"/>
  <c r="M166" i="10"/>
  <c r="L166" i="10"/>
  <c r="K166" i="10"/>
  <c r="J166" i="10"/>
  <c r="I166" i="10"/>
  <c r="H166" i="10"/>
  <c r="G166" i="10"/>
  <c r="F166" i="10"/>
  <c r="E166" i="10"/>
  <c r="D166" i="10"/>
  <c r="C166" i="10"/>
  <c r="B166" i="10"/>
  <c r="Q165" i="10"/>
  <c r="P165" i="10"/>
  <c r="O165" i="10"/>
  <c r="N165" i="10"/>
  <c r="M165" i="10"/>
  <c r="L165" i="10"/>
  <c r="K165" i="10"/>
  <c r="J165" i="10"/>
  <c r="I165" i="10"/>
  <c r="H165" i="10"/>
  <c r="G165" i="10"/>
  <c r="F165" i="10"/>
  <c r="E165" i="10"/>
  <c r="D165" i="10"/>
  <c r="C165" i="10"/>
  <c r="B165" i="10"/>
  <c r="Q164" i="10"/>
  <c r="P164" i="10"/>
  <c r="O164" i="10"/>
  <c r="N164" i="10"/>
  <c r="M164" i="10"/>
  <c r="L164" i="10"/>
  <c r="K164" i="10"/>
  <c r="J164" i="10"/>
  <c r="I164" i="10"/>
  <c r="H164" i="10"/>
  <c r="G164" i="10"/>
  <c r="F164" i="10"/>
  <c r="E164" i="10"/>
  <c r="D164" i="10"/>
  <c r="C164" i="10"/>
  <c r="B164" i="10"/>
  <c r="Q163" i="10"/>
  <c r="P163" i="10"/>
  <c r="O163" i="10"/>
  <c r="N163" i="10"/>
  <c r="M163" i="10"/>
  <c r="L163" i="10"/>
  <c r="K163" i="10"/>
  <c r="J163" i="10"/>
  <c r="I163" i="10"/>
  <c r="H163" i="10"/>
  <c r="G163" i="10"/>
  <c r="F163" i="10"/>
  <c r="E163" i="10"/>
  <c r="D163" i="10"/>
  <c r="C163" i="10"/>
  <c r="B163" i="10"/>
  <c r="Q162" i="10"/>
  <c r="P162" i="10"/>
  <c r="O162" i="10"/>
  <c r="N162" i="10"/>
  <c r="M162" i="10"/>
  <c r="L162" i="10"/>
  <c r="K162" i="10"/>
  <c r="J162" i="10"/>
  <c r="I162" i="10"/>
  <c r="H162" i="10"/>
  <c r="G162" i="10"/>
  <c r="F162" i="10"/>
  <c r="E162" i="10"/>
  <c r="D162" i="10"/>
  <c r="C162" i="10"/>
  <c r="B162" i="10"/>
  <c r="Q161" i="10"/>
  <c r="P161" i="10"/>
  <c r="O161" i="10"/>
  <c r="N161" i="10"/>
  <c r="M161" i="10"/>
  <c r="L161" i="10"/>
  <c r="K161" i="10"/>
  <c r="J161" i="10"/>
  <c r="I161" i="10"/>
  <c r="H161" i="10"/>
  <c r="G161" i="10"/>
  <c r="F161" i="10"/>
  <c r="E161" i="10"/>
  <c r="D161" i="10"/>
  <c r="C161" i="10"/>
  <c r="B161" i="10"/>
  <c r="Q160" i="10"/>
  <c r="P160" i="10"/>
  <c r="O160" i="10"/>
  <c r="N160" i="10"/>
  <c r="M160" i="10"/>
  <c r="L160" i="10"/>
  <c r="K160" i="10"/>
  <c r="J160" i="10"/>
  <c r="I160" i="10"/>
  <c r="H160" i="10"/>
  <c r="G160" i="10"/>
  <c r="F160" i="10"/>
  <c r="E160" i="10"/>
  <c r="D160" i="10"/>
  <c r="C160" i="10"/>
  <c r="B160" i="10"/>
  <c r="Q159" i="10"/>
  <c r="P159" i="10"/>
  <c r="O159" i="10"/>
  <c r="N159" i="10"/>
  <c r="M159" i="10"/>
  <c r="L159" i="10"/>
  <c r="K159" i="10"/>
  <c r="J159" i="10"/>
  <c r="I159" i="10"/>
  <c r="H159" i="10"/>
  <c r="G159" i="10"/>
  <c r="F159" i="10"/>
  <c r="E159" i="10"/>
  <c r="D159" i="10"/>
  <c r="C159" i="10"/>
  <c r="B159" i="10"/>
  <c r="Q158" i="10"/>
  <c r="P158" i="10"/>
  <c r="O158" i="10"/>
  <c r="N158" i="10"/>
  <c r="M158" i="10"/>
  <c r="L158" i="10"/>
  <c r="K158" i="10"/>
  <c r="J158" i="10"/>
  <c r="I158" i="10"/>
  <c r="H158" i="10"/>
  <c r="G158" i="10"/>
  <c r="F158" i="10"/>
  <c r="E158" i="10"/>
  <c r="D158" i="10"/>
  <c r="C158" i="10"/>
  <c r="B158" i="10"/>
  <c r="Q157" i="10"/>
  <c r="P157" i="10"/>
  <c r="O157" i="10"/>
  <c r="N157" i="10"/>
  <c r="M157" i="10"/>
  <c r="L157" i="10"/>
  <c r="K157" i="10"/>
  <c r="J157" i="10"/>
  <c r="I157" i="10"/>
  <c r="H157" i="10"/>
  <c r="G157" i="10"/>
  <c r="F157" i="10"/>
  <c r="E157" i="10"/>
  <c r="D157" i="10"/>
  <c r="C157" i="10"/>
  <c r="B157" i="10"/>
  <c r="Q156" i="10"/>
  <c r="P156" i="10"/>
  <c r="O156" i="10"/>
  <c r="N156" i="10"/>
  <c r="M156" i="10"/>
  <c r="L156" i="10"/>
  <c r="K156" i="10"/>
  <c r="J156" i="10"/>
  <c r="I156" i="10"/>
  <c r="H156" i="10"/>
  <c r="G156" i="10"/>
  <c r="F156" i="10"/>
  <c r="E156" i="10"/>
  <c r="D156" i="10"/>
  <c r="C156" i="10"/>
  <c r="B156" i="10"/>
  <c r="Q155" i="10"/>
  <c r="P155" i="10"/>
  <c r="O155" i="10"/>
  <c r="N155" i="10"/>
  <c r="M155" i="10"/>
  <c r="L155" i="10"/>
  <c r="K155" i="10"/>
  <c r="J155" i="10"/>
  <c r="I155" i="10"/>
  <c r="H155" i="10"/>
  <c r="G155" i="10"/>
  <c r="F155" i="10"/>
  <c r="E155" i="10"/>
  <c r="D155" i="10"/>
  <c r="C155" i="10"/>
  <c r="B155" i="10"/>
  <c r="Q154" i="10"/>
  <c r="P154" i="10"/>
  <c r="O154" i="10"/>
  <c r="N154" i="10"/>
  <c r="M154" i="10"/>
  <c r="L154" i="10"/>
  <c r="K154" i="10"/>
  <c r="J154" i="10"/>
  <c r="I154" i="10"/>
  <c r="H154" i="10"/>
  <c r="G154" i="10"/>
  <c r="F154" i="10"/>
  <c r="E154" i="10"/>
  <c r="D154" i="10"/>
  <c r="C154" i="10"/>
  <c r="B154" i="10"/>
  <c r="Q153" i="10"/>
  <c r="P153" i="10"/>
  <c r="O153" i="10"/>
  <c r="N153" i="10"/>
  <c r="M153" i="10"/>
  <c r="L153" i="10"/>
  <c r="K153" i="10"/>
  <c r="J153" i="10"/>
  <c r="I153" i="10"/>
  <c r="H153" i="10"/>
  <c r="G153" i="10"/>
  <c r="F153" i="10"/>
  <c r="E153" i="10"/>
  <c r="D153" i="10"/>
  <c r="C153" i="10"/>
  <c r="B153" i="10"/>
  <c r="Q152" i="10"/>
  <c r="P152" i="10"/>
  <c r="O152" i="10"/>
  <c r="N152" i="10"/>
  <c r="M152" i="10"/>
  <c r="L152" i="10"/>
  <c r="K152" i="10"/>
  <c r="J152" i="10"/>
  <c r="I152" i="10"/>
  <c r="H152" i="10"/>
  <c r="G152" i="10"/>
  <c r="F152" i="10"/>
  <c r="E152" i="10"/>
  <c r="D152" i="10"/>
  <c r="C152" i="10"/>
  <c r="B152" i="10"/>
  <c r="Q151" i="10"/>
  <c r="P151" i="10"/>
  <c r="O151" i="10"/>
  <c r="N151" i="10"/>
  <c r="M151" i="10"/>
  <c r="L151" i="10"/>
  <c r="K151" i="10"/>
  <c r="J151" i="10"/>
  <c r="I151" i="10"/>
  <c r="H151" i="10"/>
  <c r="G151" i="10"/>
  <c r="F151" i="10"/>
  <c r="E151" i="10"/>
  <c r="D151" i="10"/>
  <c r="C151" i="10"/>
  <c r="B151" i="10"/>
  <c r="Q150" i="10"/>
  <c r="P150" i="10"/>
  <c r="O150" i="10"/>
  <c r="N150" i="10"/>
  <c r="M150" i="10"/>
  <c r="L150" i="10"/>
  <c r="K150" i="10"/>
  <c r="J150" i="10"/>
  <c r="I150" i="10"/>
  <c r="H150" i="10"/>
  <c r="G150" i="10"/>
  <c r="F150" i="10"/>
  <c r="E150" i="10"/>
  <c r="D150" i="10"/>
  <c r="C150" i="10"/>
  <c r="B150" i="10"/>
  <c r="Q149" i="10"/>
  <c r="P149" i="10"/>
  <c r="O149" i="10"/>
  <c r="N149" i="10"/>
  <c r="M149" i="10"/>
  <c r="L149" i="10"/>
  <c r="K149" i="10"/>
  <c r="J149" i="10"/>
  <c r="I149" i="10"/>
  <c r="H149" i="10"/>
  <c r="G149" i="10"/>
  <c r="F149" i="10"/>
  <c r="E149" i="10"/>
  <c r="D149" i="10"/>
  <c r="C149" i="10"/>
  <c r="B149" i="10"/>
  <c r="Q148" i="10"/>
  <c r="P148" i="10"/>
  <c r="O148" i="10"/>
  <c r="N148" i="10"/>
  <c r="M148" i="10"/>
  <c r="L148" i="10"/>
  <c r="K148" i="10"/>
  <c r="J148" i="10"/>
  <c r="I148" i="10"/>
  <c r="H148" i="10"/>
  <c r="G148" i="10"/>
  <c r="F148" i="10"/>
  <c r="E148" i="10"/>
  <c r="D148" i="10"/>
  <c r="C148" i="10"/>
  <c r="B148" i="10"/>
  <c r="Q147" i="10"/>
  <c r="P147" i="10"/>
  <c r="O147" i="10"/>
  <c r="N147" i="10"/>
  <c r="M147" i="10"/>
  <c r="L147" i="10"/>
  <c r="K147" i="10"/>
  <c r="J147" i="10"/>
  <c r="I147" i="10"/>
  <c r="H147" i="10"/>
  <c r="G147" i="10"/>
  <c r="F147" i="10"/>
  <c r="E147" i="10"/>
  <c r="D147" i="10"/>
  <c r="C147" i="10"/>
  <c r="B147" i="10"/>
  <c r="Q146" i="10"/>
  <c r="P146" i="10"/>
  <c r="O146" i="10"/>
  <c r="N146" i="10"/>
  <c r="M146" i="10"/>
  <c r="L146" i="10"/>
  <c r="K146" i="10"/>
  <c r="J146" i="10"/>
  <c r="I146" i="10"/>
  <c r="H146" i="10"/>
  <c r="G146" i="10"/>
  <c r="F146" i="10"/>
  <c r="E146" i="10"/>
  <c r="D146" i="10"/>
  <c r="C146" i="10"/>
  <c r="B146" i="10"/>
  <c r="Q145" i="10"/>
  <c r="P145" i="10"/>
  <c r="O145" i="10"/>
  <c r="N145" i="10"/>
  <c r="M145" i="10"/>
  <c r="L145" i="10"/>
  <c r="K145" i="10"/>
  <c r="J145" i="10"/>
  <c r="I145" i="10"/>
  <c r="H145" i="10"/>
  <c r="G145" i="10"/>
  <c r="F145" i="10"/>
  <c r="E145" i="10"/>
  <c r="D145" i="10"/>
  <c r="C145" i="10"/>
  <c r="B145" i="10"/>
  <c r="Q144" i="10"/>
  <c r="P144" i="10"/>
  <c r="O144" i="10"/>
  <c r="N144" i="10"/>
  <c r="M144" i="10"/>
  <c r="L144" i="10"/>
  <c r="K144" i="10"/>
  <c r="J144" i="10"/>
  <c r="I144" i="10"/>
  <c r="H144" i="10"/>
  <c r="G144" i="10"/>
  <c r="F144" i="10"/>
  <c r="E144" i="10"/>
  <c r="D144" i="10"/>
  <c r="C144" i="10"/>
  <c r="B144" i="10"/>
  <c r="Q143" i="10"/>
  <c r="P143" i="10"/>
  <c r="O143" i="10"/>
  <c r="N143" i="10"/>
  <c r="M143" i="10"/>
  <c r="L143" i="10"/>
  <c r="K143" i="10"/>
  <c r="J143" i="10"/>
  <c r="I143" i="10"/>
  <c r="H143" i="10"/>
  <c r="G143" i="10"/>
  <c r="F143" i="10"/>
  <c r="E143" i="10"/>
  <c r="D143" i="10"/>
  <c r="C143" i="10"/>
  <c r="B143" i="10"/>
  <c r="Q142" i="10"/>
  <c r="P142" i="10"/>
  <c r="O142" i="10"/>
  <c r="N142" i="10"/>
  <c r="M142" i="10"/>
  <c r="L142" i="10"/>
  <c r="K142" i="10"/>
  <c r="J142" i="10"/>
  <c r="I142" i="10"/>
  <c r="H142" i="10"/>
  <c r="G142" i="10"/>
  <c r="F142" i="10"/>
  <c r="E142" i="10"/>
  <c r="D142" i="10"/>
  <c r="C142" i="10"/>
  <c r="B142" i="10"/>
  <c r="Q141" i="10"/>
  <c r="P141" i="10"/>
  <c r="O141" i="10"/>
  <c r="N141" i="10"/>
  <c r="M141" i="10"/>
  <c r="L141" i="10"/>
  <c r="K141" i="10"/>
  <c r="J141" i="10"/>
  <c r="I141" i="10"/>
  <c r="H141" i="10"/>
  <c r="G141" i="10"/>
  <c r="F141" i="10"/>
  <c r="E141" i="10"/>
  <c r="D141" i="10"/>
  <c r="C141" i="10"/>
  <c r="B141" i="10"/>
  <c r="Q140" i="10"/>
  <c r="P140" i="10"/>
  <c r="O140" i="10"/>
  <c r="N140" i="10"/>
  <c r="M140" i="10"/>
  <c r="L140" i="10"/>
  <c r="K140" i="10"/>
  <c r="J140" i="10"/>
  <c r="I140" i="10"/>
  <c r="H140" i="10"/>
  <c r="G140" i="10"/>
  <c r="F140" i="10"/>
  <c r="E140" i="10"/>
  <c r="D140" i="10"/>
  <c r="C140" i="10"/>
  <c r="B140" i="10"/>
  <c r="Q139" i="10"/>
  <c r="P139" i="10"/>
  <c r="O139" i="10"/>
  <c r="N139" i="10"/>
  <c r="M139" i="10"/>
  <c r="L139" i="10"/>
  <c r="K139" i="10"/>
  <c r="J139" i="10"/>
  <c r="I139" i="10"/>
  <c r="H139" i="10"/>
  <c r="G139" i="10"/>
  <c r="F139" i="10"/>
  <c r="E139" i="10"/>
  <c r="D139" i="10"/>
  <c r="C139" i="10"/>
  <c r="B139" i="10"/>
  <c r="Q138" i="10"/>
  <c r="P138" i="10"/>
  <c r="O138" i="10"/>
  <c r="N138" i="10"/>
  <c r="M138" i="10"/>
  <c r="L138" i="10"/>
  <c r="K138" i="10"/>
  <c r="J138" i="10"/>
  <c r="I138" i="10"/>
  <c r="H138" i="10"/>
  <c r="G138" i="10"/>
  <c r="F138" i="10"/>
  <c r="E138" i="10"/>
  <c r="D138" i="10"/>
  <c r="C138" i="10"/>
  <c r="B138" i="10"/>
  <c r="Q137" i="10"/>
  <c r="P137" i="10"/>
  <c r="O137" i="10"/>
  <c r="N137" i="10"/>
  <c r="M137" i="10"/>
  <c r="L137" i="10"/>
  <c r="K137" i="10"/>
  <c r="J137" i="10"/>
  <c r="I137" i="10"/>
  <c r="H137" i="10"/>
  <c r="G137" i="10"/>
  <c r="F137" i="10"/>
  <c r="E137" i="10"/>
  <c r="D137" i="10"/>
  <c r="C137" i="10"/>
  <c r="B137" i="10"/>
  <c r="Q136" i="10"/>
  <c r="P136" i="10"/>
  <c r="O136" i="10"/>
  <c r="N136" i="10"/>
  <c r="M136" i="10"/>
  <c r="L136" i="10"/>
  <c r="K136" i="10"/>
  <c r="J136" i="10"/>
  <c r="I136" i="10"/>
  <c r="H136" i="10"/>
  <c r="G136" i="10"/>
  <c r="F136" i="10"/>
  <c r="E136" i="10"/>
  <c r="D136" i="10"/>
  <c r="C136" i="10"/>
  <c r="B136" i="10"/>
  <c r="Q135" i="10"/>
  <c r="P135" i="10"/>
  <c r="O135" i="10"/>
  <c r="N135" i="10"/>
  <c r="M135" i="10"/>
  <c r="L135" i="10"/>
  <c r="K135" i="10"/>
  <c r="J135" i="10"/>
  <c r="I135" i="10"/>
  <c r="H135" i="10"/>
  <c r="G135" i="10"/>
  <c r="F135" i="10"/>
  <c r="E135" i="10"/>
  <c r="D135" i="10"/>
  <c r="C135" i="10"/>
  <c r="B135" i="10"/>
  <c r="Q134" i="10"/>
  <c r="P134" i="10"/>
  <c r="O134" i="10"/>
  <c r="N134" i="10"/>
  <c r="M134" i="10"/>
  <c r="L134" i="10"/>
  <c r="K134" i="10"/>
  <c r="J134" i="10"/>
  <c r="I134" i="10"/>
  <c r="H134" i="10"/>
  <c r="G134" i="10"/>
  <c r="F134" i="10"/>
  <c r="E134" i="10"/>
  <c r="D134" i="10"/>
  <c r="C134" i="10"/>
  <c r="B134" i="10"/>
  <c r="Q133" i="10"/>
  <c r="P133" i="10"/>
  <c r="O133" i="10"/>
  <c r="N133" i="10"/>
  <c r="M133" i="10"/>
  <c r="L133" i="10"/>
  <c r="K133" i="10"/>
  <c r="J133" i="10"/>
  <c r="I133" i="10"/>
  <c r="H133" i="10"/>
  <c r="G133" i="10"/>
  <c r="F133" i="10"/>
  <c r="E133" i="10"/>
  <c r="D133" i="10"/>
  <c r="C133" i="10"/>
  <c r="B133" i="10"/>
  <c r="Q132" i="10"/>
  <c r="P132" i="10"/>
  <c r="O132" i="10"/>
  <c r="N132" i="10"/>
  <c r="M132" i="10"/>
  <c r="L132" i="10"/>
  <c r="K132" i="10"/>
  <c r="J132" i="10"/>
  <c r="I132" i="10"/>
  <c r="H132" i="10"/>
  <c r="G132" i="10"/>
  <c r="F132" i="10"/>
  <c r="E132" i="10"/>
  <c r="D132" i="10"/>
  <c r="C132" i="10"/>
  <c r="B132" i="10"/>
  <c r="Q131" i="10"/>
  <c r="P131" i="10"/>
  <c r="O131" i="10"/>
  <c r="N131" i="10"/>
  <c r="M131" i="10"/>
  <c r="L131" i="10"/>
  <c r="K131" i="10"/>
  <c r="J131" i="10"/>
  <c r="I131" i="10"/>
  <c r="H131" i="10"/>
  <c r="G131" i="10"/>
  <c r="F131" i="10"/>
  <c r="E131" i="10"/>
  <c r="D131" i="10"/>
  <c r="C131" i="10"/>
  <c r="B131" i="10"/>
  <c r="Q130" i="10"/>
  <c r="P130" i="10"/>
  <c r="O130" i="10"/>
  <c r="N130" i="10"/>
  <c r="M130" i="10"/>
  <c r="L130" i="10"/>
  <c r="K130" i="10"/>
  <c r="J130" i="10"/>
  <c r="I130" i="10"/>
  <c r="H130" i="10"/>
  <c r="G130" i="10"/>
  <c r="F130" i="10"/>
  <c r="E130" i="10"/>
  <c r="D130" i="10"/>
  <c r="C130" i="10"/>
  <c r="B130" i="10"/>
  <c r="Q129" i="10"/>
  <c r="P129" i="10"/>
  <c r="O129" i="10"/>
  <c r="N129" i="10"/>
  <c r="M129" i="10"/>
  <c r="L129" i="10"/>
  <c r="K129" i="10"/>
  <c r="J129" i="10"/>
  <c r="I129" i="10"/>
  <c r="H129" i="10"/>
  <c r="G129" i="10"/>
  <c r="F129" i="10"/>
  <c r="E129" i="10"/>
  <c r="D129" i="10"/>
  <c r="C129" i="10"/>
  <c r="B129" i="10"/>
  <c r="Q128" i="10"/>
  <c r="P128" i="10"/>
  <c r="O128" i="10"/>
  <c r="N128" i="10"/>
  <c r="M128" i="10"/>
  <c r="L128" i="10"/>
  <c r="K128" i="10"/>
  <c r="J128" i="10"/>
  <c r="I128" i="10"/>
  <c r="H128" i="10"/>
  <c r="G128" i="10"/>
  <c r="F128" i="10"/>
  <c r="E128" i="10"/>
  <c r="D128" i="10"/>
  <c r="C128" i="10"/>
  <c r="B128" i="10"/>
  <c r="Q127" i="10"/>
  <c r="P127" i="10"/>
  <c r="O127" i="10"/>
  <c r="N127" i="10"/>
  <c r="M127" i="10"/>
  <c r="L127" i="10"/>
  <c r="K127" i="10"/>
  <c r="J127" i="10"/>
  <c r="I127" i="10"/>
  <c r="H127" i="10"/>
  <c r="G127" i="10"/>
  <c r="F127" i="10"/>
  <c r="E127" i="10"/>
  <c r="D127" i="10"/>
  <c r="C127" i="10"/>
  <c r="B127" i="10"/>
  <c r="Q126" i="10"/>
  <c r="P126" i="10"/>
  <c r="O126" i="10"/>
  <c r="N126" i="10"/>
  <c r="M126" i="10"/>
  <c r="L126" i="10"/>
  <c r="K126" i="10"/>
  <c r="J126" i="10"/>
  <c r="I126" i="10"/>
  <c r="H126" i="10"/>
  <c r="G126" i="10"/>
  <c r="F126" i="10"/>
  <c r="E126" i="10"/>
  <c r="D126" i="10"/>
  <c r="C126" i="10"/>
  <c r="B126" i="10"/>
  <c r="Q125" i="10"/>
  <c r="P125" i="10"/>
  <c r="O125" i="10"/>
  <c r="N125" i="10"/>
  <c r="M125" i="10"/>
  <c r="L125" i="10"/>
  <c r="K125" i="10"/>
  <c r="J125" i="10"/>
  <c r="I125" i="10"/>
  <c r="H125" i="10"/>
  <c r="G125" i="10"/>
  <c r="F125" i="10"/>
  <c r="E125" i="10"/>
  <c r="D125" i="10"/>
  <c r="C125" i="10"/>
  <c r="B125" i="10"/>
  <c r="Q124" i="10"/>
  <c r="P124" i="10"/>
  <c r="O124" i="10"/>
  <c r="N124" i="10"/>
  <c r="M124" i="10"/>
  <c r="L124" i="10"/>
  <c r="K124" i="10"/>
  <c r="J124" i="10"/>
  <c r="I124" i="10"/>
  <c r="H124" i="10"/>
  <c r="G124" i="10"/>
  <c r="F124" i="10"/>
  <c r="E124" i="10"/>
  <c r="D124" i="10"/>
  <c r="C124" i="10"/>
  <c r="B124" i="10"/>
  <c r="Q123" i="10"/>
  <c r="P123" i="10"/>
  <c r="O123" i="10"/>
  <c r="N123" i="10"/>
  <c r="M123" i="10"/>
  <c r="L123" i="10"/>
  <c r="K123" i="10"/>
  <c r="J123" i="10"/>
  <c r="I123" i="10"/>
  <c r="H123" i="10"/>
  <c r="G123" i="10"/>
  <c r="F123" i="10"/>
  <c r="E123" i="10"/>
  <c r="D123" i="10"/>
  <c r="C123" i="10"/>
  <c r="B123" i="10"/>
  <c r="Q122" i="10"/>
  <c r="P122" i="10"/>
  <c r="O122" i="10"/>
  <c r="N122" i="10"/>
  <c r="M122" i="10"/>
  <c r="L122" i="10"/>
  <c r="K122" i="10"/>
  <c r="J122" i="10"/>
  <c r="I122" i="10"/>
  <c r="H122" i="10"/>
  <c r="G122" i="10"/>
  <c r="F122" i="10"/>
  <c r="E122" i="10"/>
  <c r="D122" i="10"/>
  <c r="C122" i="10"/>
  <c r="B122" i="10"/>
  <c r="Q121" i="10"/>
  <c r="P121" i="10"/>
  <c r="O121" i="10"/>
  <c r="N121" i="10"/>
  <c r="M121" i="10"/>
  <c r="L121" i="10"/>
  <c r="K121" i="10"/>
  <c r="J121" i="10"/>
  <c r="I121" i="10"/>
  <c r="H121" i="10"/>
  <c r="G121" i="10"/>
  <c r="F121" i="10"/>
  <c r="E121" i="10"/>
  <c r="D121" i="10"/>
  <c r="C121" i="10"/>
  <c r="B121" i="10"/>
  <c r="Q120" i="10"/>
  <c r="P120" i="10"/>
  <c r="O120" i="10"/>
  <c r="N120" i="10"/>
  <c r="M120" i="10"/>
  <c r="L120" i="10"/>
  <c r="K120" i="10"/>
  <c r="J120" i="10"/>
  <c r="I120" i="10"/>
  <c r="H120" i="10"/>
  <c r="G120" i="10"/>
  <c r="F120" i="10"/>
  <c r="E120" i="10"/>
  <c r="D120" i="10"/>
  <c r="C120" i="10"/>
  <c r="B120" i="10"/>
  <c r="Q119" i="10"/>
  <c r="P119" i="10"/>
  <c r="O119" i="10"/>
  <c r="N119" i="10"/>
  <c r="M119" i="10"/>
  <c r="L119" i="10"/>
  <c r="K119" i="10"/>
  <c r="J119" i="10"/>
  <c r="I119" i="10"/>
  <c r="H119" i="10"/>
  <c r="G119" i="10"/>
  <c r="F119" i="10"/>
  <c r="E119" i="10"/>
  <c r="D119" i="10"/>
  <c r="C119" i="10"/>
  <c r="B119" i="10"/>
  <c r="Q118" i="10"/>
  <c r="P118" i="10"/>
  <c r="O118" i="10"/>
  <c r="N118" i="10"/>
  <c r="M118" i="10"/>
  <c r="L118" i="10"/>
  <c r="K118" i="10"/>
  <c r="J118" i="10"/>
  <c r="I118" i="10"/>
  <c r="H118" i="10"/>
  <c r="G118" i="10"/>
  <c r="F118" i="10"/>
  <c r="E118" i="10"/>
  <c r="D118" i="10"/>
  <c r="C118" i="10"/>
  <c r="B118" i="10"/>
  <c r="Q117" i="10"/>
  <c r="P117" i="10"/>
  <c r="O117" i="10"/>
  <c r="N117" i="10"/>
  <c r="M117" i="10"/>
  <c r="L117" i="10"/>
  <c r="K117" i="10"/>
  <c r="J117" i="10"/>
  <c r="I117" i="10"/>
  <c r="H117" i="10"/>
  <c r="G117" i="10"/>
  <c r="F117" i="10"/>
  <c r="E117" i="10"/>
  <c r="D117" i="10"/>
  <c r="C117" i="10"/>
  <c r="B117" i="10"/>
  <c r="Q116" i="10"/>
  <c r="P116" i="10"/>
  <c r="O116" i="10"/>
  <c r="N116" i="10"/>
  <c r="M116" i="10"/>
  <c r="L116" i="10"/>
  <c r="K116" i="10"/>
  <c r="J116" i="10"/>
  <c r="I116" i="10"/>
  <c r="H116" i="10"/>
  <c r="G116" i="10"/>
  <c r="F116" i="10"/>
  <c r="E116" i="10"/>
  <c r="D116" i="10"/>
  <c r="C116" i="10"/>
  <c r="B116" i="10"/>
  <c r="Q115" i="10"/>
  <c r="P115" i="10"/>
  <c r="O115" i="10"/>
  <c r="N115" i="10"/>
  <c r="M115" i="10"/>
  <c r="L115" i="10"/>
  <c r="K115" i="10"/>
  <c r="J115" i="10"/>
  <c r="I115" i="10"/>
  <c r="H115" i="10"/>
  <c r="G115" i="10"/>
  <c r="F115" i="10"/>
  <c r="E115" i="10"/>
  <c r="D115" i="10"/>
  <c r="C115" i="10"/>
  <c r="B115" i="10"/>
  <c r="Q114" i="10"/>
  <c r="P114" i="10"/>
  <c r="O114" i="10"/>
  <c r="N114" i="10"/>
  <c r="M114" i="10"/>
  <c r="L114" i="10"/>
  <c r="K114" i="10"/>
  <c r="J114" i="10"/>
  <c r="I114" i="10"/>
  <c r="H114" i="10"/>
  <c r="G114" i="10"/>
  <c r="F114" i="10"/>
  <c r="E114" i="10"/>
  <c r="D114" i="10"/>
  <c r="C114" i="10"/>
  <c r="B114" i="10"/>
  <c r="Q113" i="10"/>
  <c r="P113" i="10"/>
  <c r="O113" i="10"/>
  <c r="N113" i="10"/>
  <c r="M113" i="10"/>
  <c r="L113" i="10"/>
  <c r="K113" i="10"/>
  <c r="J113" i="10"/>
  <c r="I113" i="10"/>
  <c r="H113" i="10"/>
  <c r="G113" i="10"/>
  <c r="F113" i="10"/>
  <c r="E113" i="10"/>
  <c r="D113" i="10"/>
  <c r="C113" i="10"/>
  <c r="B113" i="10"/>
  <c r="Q112" i="10"/>
  <c r="P112" i="10"/>
  <c r="O112" i="10"/>
  <c r="N112" i="10"/>
  <c r="M112" i="10"/>
  <c r="L112" i="10"/>
  <c r="K112" i="10"/>
  <c r="J112" i="10"/>
  <c r="I112" i="10"/>
  <c r="H112" i="10"/>
  <c r="G112" i="10"/>
  <c r="F112" i="10"/>
  <c r="E112" i="10"/>
  <c r="D112" i="10"/>
  <c r="C112" i="10"/>
  <c r="B112" i="10"/>
  <c r="Q111" i="10"/>
  <c r="P111" i="10"/>
  <c r="O111" i="10"/>
  <c r="N111" i="10"/>
  <c r="M111" i="10"/>
  <c r="L111" i="10"/>
  <c r="K111" i="10"/>
  <c r="J111" i="10"/>
  <c r="I111" i="10"/>
  <c r="H111" i="10"/>
  <c r="G111" i="10"/>
  <c r="F111" i="10"/>
  <c r="E111" i="10"/>
  <c r="D111" i="10"/>
  <c r="C111" i="10"/>
  <c r="B111" i="10"/>
  <c r="Q110" i="10"/>
  <c r="P110" i="10"/>
  <c r="O110" i="10"/>
  <c r="N110" i="10"/>
  <c r="M110" i="10"/>
  <c r="L110" i="10"/>
  <c r="K110" i="10"/>
  <c r="J110" i="10"/>
  <c r="I110" i="10"/>
  <c r="H110" i="10"/>
  <c r="G110" i="10"/>
  <c r="F110" i="10"/>
  <c r="E110" i="10"/>
  <c r="D110" i="10"/>
  <c r="C110" i="10"/>
  <c r="B110" i="10"/>
  <c r="Q109" i="10"/>
  <c r="P109" i="10"/>
  <c r="O109" i="10"/>
  <c r="N109" i="10"/>
  <c r="M109" i="10"/>
  <c r="L109" i="10"/>
  <c r="K109" i="10"/>
  <c r="J109" i="10"/>
  <c r="I109" i="10"/>
  <c r="H109" i="10"/>
  <c r="G109" i="10"/>
  <c r="F109" i="10"/>
  <c r="E109" i="10"/>
  <c r="D109" i="10"/>
  <c r="C109" i="10"/>
  <c r="B109" i="10"/>
  <c r="Q108" i="10"/>
  <c r="P108" i="10"/>
  <c r="O108" i="10"/>
  <c r="N108" i="10"/>
  <c r="M108" i="10"/>
  <c r="L108" i="10"/>
  <c r="K108" i="10"/>
  <c r="J108" i="10"/>
  <c r="I108" i="10"/>
  <c r="H108" i="10"/>
  <c r="G108" i="10"/>
  <c r="F108" i="10"/>
  <c r="E108" i="10"/>
  <c r="D108" i="10"/>
  <c r="C108" i="10"/>
  <c r="B108" i="10"/>
  <c r="Q107" i="10"/>
  <c r="P107" i="10"/>
  <c r="O107" i="10"/>
  <c r="N107" i="10"/>
  <c r="M107" i="10"/>
  <c r="L107" i="10"/>
  <c r="K107" i="10"/>
  <c r="J107" i="10"/>
  <c r="I107" i="10"/>
  <c r="H107" i="10"/>
  <c r="G107" i="10"/>
  <c r="F107" i="10"/>
  <c r="E107" i="10"/>
  <c r="D107" i="10"/>
  <c r="C107" i="10"/>
  <c r="B107" i="10"/>
  <c r="Q106" i="10"/>
  <c r="P106" i="10"/>
  <c r="O106" i="10"/>
  <c r="N106" i="10"/>
  <c r="M106" i="10"/>
  <c r="L106" i="10"/>
  <c r="K106" i="10"/>
  <c r="J106" i="10"/>
  <c r="I106" i="10"/>
  <c r="H106" i="10"/>
  <c r="G106" i="10"/>
  <c r="F106" i="10"/>
  <c r="E106" i="10"/>
  <c r="D106" i="10"/>
  <c r="C106" i="10"/>
  <c r="B106" i="10"/>
  <c r="Q105" i="10"/>
  <c r="P105" i="10"/>
  <c r="O105" i="10"/>
  <c r="N105" i="10"/>
  <c r="M105" i="10"/>
  <c r="L105" i="10"/>
  <c r="K105" i="10"/>
  <c r="J105" i="10"/>
  <c r="I105" i="10"/>
  <c r="H105" i="10"/>
  <c r="G105" i="10"/>
  <c r="F105" i="10"/>
  <c r="E105" i="10"/>
  <c r="D105" i="10"/>
  <c r="C105" i="10"/>
  <c r="B105" i="10"/>
  <c r="Q104" i="10"/>
  <c r="P104" i="10"/>
  <c r="O104" i="10"/>
  <c r="N104" i="10"/>
  <c r="M104" i="10"/>
  <c r="L104" i="10"/>
  <c r="K104" i="10"/>
  <c r="J104" i="10"/>
  <c r="I104" i="10"/>
  <c r="H104" i="10"/>
  <c r="G104" i="10"/>
  <c r="F104" i="10"/>
  <c r="E104" i="10"/>
  <c r="D104" i="10"/>
  <c r="C104" i="10"/>
  <c r="B104" i="10"/>
  <c r="Q103" i="10"/>
  <c r="P103" i="10"/>
  <c r="O103" i="10"/>
  <c r="N103" i="10"/>
  <c r="M103" i="10"/>
  <c r="L103" i="10"/>
  <c r="K103" i="10"/>
  <c r="J103" i="10"/>
  <c r="I103" i="10"/>
  <c r="H103" i="10"/>
  <c r="G103" i="10"/>
  <c r="F103" i="10"/>
  <c r="E103" i="10"/>
  <c r="D103" i="10"/>
  <c r="C103" i="10"/>
  <c r="B103" i="10"/>
  <c r="Q102" i="10"/>
  <c r="P102" i="10"/>
  <c r="O102" i="10"/>
  <c r="N102" i="10"/>
  <c r="M102" i="10"/>
  <c r="L102" i="10"/>
  <c r="K102" i="10"/>
  <c r="J102" i="10"/>
  <c r="I102" i="10"/>
  <c r="H102" i="10"/>
  <c r="G102" i="10"/>
  <c r="F102" i="10"/>
  <c r="E102" i="10"/>
  <c r="D102" i="10"/>
  <c r="C102" i="10"/>
  <c r="B102" i="10"/>
  <c r="Q101" i="10"/>
  <c r="P101" i="10"/>
  <c r="O101" i="10"/>
  <c r="N101" i="10"/>
  <c r="M101" i="10"/>
  <c r="L101" i="10"/>
  <c r="K101" i="10"/>
  <c r="J101" i="10"/>
  <c r="I101" i="10"/>
  <c r="H101" i="10"/>
  <c r="G101" i="10"/>
  <c r="F101" i="10"/>
  <c r="E101" i="10"/>
  <c r="D101" i="10"/>
  <c r="C101" i="10"/>
  <c r="B101" i="10"/>
  <c r="Q100" i="10"/>
  <c r="P100" i="10"/>
  <c r="O100" i="10"/>
  <c r="N100" i="10"/>
  <c r="M100" i="10"/>
  <c r="L100" i="10"/>
  <c r="K100" i="10"/>
  <c r="J100" i="10"/>
  <c r="I100" i="10"/>
  <c r="H100" i="10"/>
  <c r="G100" i="10"/>
  <c r="F100" i="10"/>
  <c r="E100" i="10"/>
  <c r="D100" i="10"/>
  <c r="C100" i="10"/>
  <c r="B100" i="10"/>
  <c r="Q99" i="10"/>
  <c r="P99" i="10"/>
  <c r="O99" i="10"/>
  <c r="N99" i="10"/>
  <c r="M99" i="10"/>
  <c r="L99" i="10"/>
  <c r="K99" i="10"/>
  <c r="J99" i="10"/>
  <c r="I99" i="10"/>
  <c r="H99" i="10"/>
  <c r="G99" i="10"/>
  <c r="F99" i="10"/>
  <c r="E99" i="10"/>
  <c r="D99" i="10"/>
  <c r="C99" i="10"/>
  <c r="B99" i="10"/>
  <c r="Q98" i="10"/>
  <c r="P98" i="10"/>
  <c r="O98" i="10"/>
  <c r="N98" i="10"/>
  <c r="M98" i="10"/>
  <c r="L98" i="10"/>
  <c r="K98" i="10"/>
  <c r="J98" i="10"/>
  <c r="I98" i="10"/>
  <c r="H98" i="10"/>
  <c r="G98" i="10"/>
  <c r="F98" i="10"/>
  <c r="E98" i="10"/>
  <c r="D98" i="10"/>
  <c r="C98" i="10"/>
  <c r="B98" i="10"/>
  <c r="Q97" i="10"/>
  <c r="P97" i="10"/>
  <c r="O97" i="10"/>
  <c r="N97" i="10"/>
  <c r="M97" i="10"/>
  <c r="L97" i="10"/>
  <c r="K97" i="10"/>
  <c r="J97" i="10"/>
  <c r="I97" i="10"/>
  <c r="H97" i="10"/>
  <c r="G97" i="10"/>
  <c r="F97" i="10"/>
  <c r="E97" i="10"/>
  <c r="D97" i="10"/>
  <c r="C97" i="10"/>
  <c r="B97" i="10"/>
  <c r="Q96" i="10"/>
  <c r="P96" i="10"/>
  <c r="O96" i="10"/>
  <c r="N96" i="10"/>
  <c r="M96" i="10"/>
  <c r="L96" i="10"/>
  <c r="K96" i="10"/>
  <c r="J96" i="10"/>
  <c r="I96" i="10"/>
  <c r="H96" i="10"/>
  <c r="G96" i="10"/>
  <c r="F96" i="10"/>
  <c r="E96" i="10"/>
  <c r="D96" i="10"/>
  <c r="C96" i="10"/>
  <c r="B96" i="10"/>
  <c r="Q95" i="10"/>
  <c r="P95" i="10"/>
  <c r="O95" i="10"/>
  <c r="N95" i="10"/>
  <c r="M95" i="10"/>
  <c r="L95" i="10"/>
  <c r="K95" i="10"/>
  <c r="J95" i="10"/>
  <c r="I95" i="10"/>
  <c r="H95" i="10"/>
  <c r="G95" i="10"/>
  <c r="F95" i="10"/>
  <c r="E95" i="10"/>
  <c r="D95" i="10"/>
  <c r="C95" i="10"/>
  <c r="B95" i="10"/>
  <c r="Q94" i="10"/>
  <c r="P94" i="10"/>
  <c r="O94" i="10"/>
  <c r="N94" i="10"/>
  <c r="M94" i="10"/>
  <c r="L94" i="10"/>
  <c r="K94" i="10"/>
  <c r="J94" i="10"/>
  <c r="I94" i="10"/>
  <c r="H94" i="10"/>
  <c r="G94" i="10"/>
  <c r="F94" i="10"/>
  <c r="E94" i="10"/>
  <c r="D94" i="10"/>
  <c r="C94" i="10"/>
  <c r="B94" i="10"/>
  <c r="Q93" i="10"/>
  <c r="P93" i="10"/>
  <c r="O93" i="10"/>
  <c r="N93" i="10"/>
  <c r="M93" i="10"/>
  <c r="L93" i="10"/>
  <c r="K93" i="10"/>
  <c r="J93" i="10"/>
  <c r="I93" i="10"/>
  <c r="H93" i="10"/>
  <c r="G93" i="10"/>
  <c r="F93" i="10"/>
  <c r="E93" i="10"/>
  <c r="D93" i="10"/>
  <c r="C93" i="10"/>
  <c r="B93" i="10"/>
  <c r="Q92" i="10"/>
  <c r="P92" i="10"/>
  <c r="O92" i="10"/>
  <c r="N92" i="10"/>
  <c r="M92" i="10"/>
  <c r="L92" i="10"/>
  <c r="K92" i="10"/>
  <c r="J92" i="10"/>
  <c r="I92" i="10"/>
  <c r="H92" i="10"/>
  <c r="G92" i="10"/>
  <c r="F92" i="10"/>
  <c r="E92" i="10"/>
  <c r="D92" i="10"/>
  <c r="C92" i="10"/>
  <c r="B92" i="10"/>
  <c r="Q91" i="10"/>
  <c r="P91" i="10"/>
  <c r="O91" i="10"/>
  <c r="N91" i="10"/>
  <c r="M91" i="10"/>
  <c r="L91" i="10"/>
  <c r="K91" i="10"/>
  <c r="J91" i="10"/>
  <c r="I91" i="10"/>
  <c r="H91" i="10"/>
  <c r="G91" i="10"/>
  <c r="F91" i="10"/>
  <c r="E91" i="10"/>
  <c r="D91" i="10"/>
  <c r="C91" i="10"/>
  <c r="B91" i="10"/>
  <c r="Q90" i="10"/>
  <c r="P90" i="10"/>
  <c r="O90" i="10"/>
  <c r="N90" i="10"/>
  <c r="M90" i="10"/>
  <c r="L90" i="10"/>
  <c r="K90" i="10"/>
  <c r="J90" i="10"/>
  <c r="I90" i="10"/>
  <c r="H90" i="10"/>
  <c r="G90" i="10"/>
  <c r="F90" i="10"/>
  <c r="E90" i="10"/>
  <c r="D90" i="10"/>
  <c r="C90" i="10"/>
  <c r="B90" i="10"/>
  <c r="Q89" i="10"/>
  <c r="P89" i="10"/>
  <c r="O89" i="10"/>
  <c r="N89" i="10"/>
  <c r="M89" i="10"/>
  <c r="L89" i="10"/>
  <c r="K89" i="10"/>
  <c r="J89" i="10"/>
  <c r="I89" i="10"/>
  <c r="H89" i="10"/>
  <c r="G89" i="10"/>
  <c r="F89" i="10"/>
  <c r="E89" i="10"/>
  <c r="D89" i="10"/>
  <c r="C89" i="10"/>
  <c r="B89" i="10"/>
  <c r="Q88" i="10"/>
  <c r="P88" i="10"/>
  <c r="O88" i="10"/>
  <c r="N88" i="10"/>
  <c r="M88" i="10"/>
  <c r="L88" i="10"/>
  <c r="K88" i="10"/>
  <c r="J88" i="10"/>
  <c r="I88" i="10"/>
  <c r="H88" i="10"/>
  <c r="G88" i="10"/>
  <c r="F88" i="10"/>
  <c r="E88" i="10"/>
  <c r="D88" i="10"/>
  <c r="C88" i="10"/>
  <c r="B88" i="10"/>
  <c r="Q87" i="10"/>
  <c r="P87" i="10"/>
  <c r="O87" i="10"/>
  <c r="N87" i="10"/>
  <c r="M87" i="10"/>
  <c r="L87" i="10"/>
  <c r="K87" i="10"/>
  <c r="J87" i="10"/>
  <c r="I87" i="10"/>
  <c r="H87" i="10"/>
  <c r="G87" i="10"/>
  <c r="F87" i="10"/>
  <c r="E87" i="10"/>
  <c r="D87" i="10"/>
  <c r="C87" i="10"/>
  <c r="B87" i="10"/>
  <c r="Q86" i="10"/>
  <c r="P86" i="10"/>
  <c r="O86" i="10"/>
  <c r="N86" i="10"/>
  <c r="M86" i="10"/>
  <c r="L86" i="10"/>
  <c r="K86" i="10"/>
  <c r="J86" i="10"/>
  <c r="I86" i="10"/>
  <c r="H86" i="10"/>
  <c r="G86" i="10"/>
  <c r="F86" i="10"/>
  <c r="E86" i="10"/>
  <c r="D86" i="10"/>
  <c r="C86" i="10"/>
  <c r="B86" i="10"/>
  <c r="Q85" i="10"/>
  <c r="P85" i="10"/>
  <c r="O85" i="10"/>
  <c r="N85" i="10"/>
  <c r="M85" i="10"/>
  <c r="L85" i="10"/>
  <c r="K85" i="10"/>
  <c r="J85" i="10"/>
  <c r="I85" i="10"/>
  <c r="H85" i="10"/>
  <c r="G85" i="10"/>
  <c r="F85" i="10"/>
  <c r="E85" i="10"/>
  <c r="D85" i="10"/>
  <c r="C85" i="10"/>
  <c r="B85" i="10"/>
  <c r="Q84" i="10"/>
  <c r="P84" i="10"/>
  <c r="O84" i="10"/>
  <c r="N84" i="10"/>
  <c r="M84" i="10"/>
  <c r="L84" i="10"/>
  <c r="K84" i="10"/>
  <c r="J84" i="10"/>
  <c r="I84" i="10"/>
  <c r="H84" i="10"/>
  <c r="G84" i="10"/>
  <c r="F84" i="10"/>
  <c r="E84" i="10"/>
  <c r="D84" i="10"/>
  <c r="C84" i="10"/>
  <c r="B84" i="10"/>
  <c r="Q83" i="10"/>
  <c r="P83" i="10"/>
  <c r="O83" i="10"/>
  <c r="N83" i="10"/>
  <c r="M83" i="10"/>
  <c r="L83" i="10"/>
  <c r="K83" i="10"/>
  <c r="J83" i="10"/>
  <c r="I83" i="10"/>
  <c r="H83" i="10"/>
  <c r="G83" i="10"/>
  <c r="F83" i="10"/>
  <c r="E83" i="10"/>
  <c r="D83" i="10"/>
  <c r="C83" i="10"/>
  <c r="B83" i="10"/>
  <c r="Q82" i="10"/>
  <c r="P82" i="10"/>
  <c r="O82" i="10"/>
  <c r="N82" i="10"/>
  <c r="M82" i="10"/>
  <c r="L82" i="10"/>
  <c r="K82" i="10"/>
  <c r="J82" i="10"/>
  <c r="I82" i="10"/>
  <c r="H82" i="10"/>
  <c r="G82" i="10"/>
  <c r="F82" i="10"/>
  <c r="E82" i="10"/>
  <c r="D82" i="10"/>
  <c r="C82" i="10"/>
  <c r="B82" i="10"/>
  <c r="Q81" i="10"/>
  <c r="P81" i="10"/>
  <c r="O81" i="10"/>
  <c r="N81" i="10"/>
  <c r="M81" i="10"/>
  <c r="L81" i="10"/>
  <c r="K81" i="10"/>
  <c r="J81" i="10"/>
  <c r="I81" i="10"/>
  <c r="H81" i="10"/>
  <c r="G81" i="10"/>
  <c r="F81" i="10"/>
  <c r="E81" i="10"/>
  <c r="D81" i="10"/>
  <c r="C81" i="10"/>
  <c r="B81" i="10"/>
  <c r="Q80" i="10"/>
  <c r="P80" i="10"/>
  <c r="O80" i="10"/>
  <c r="N80" i="10"/>
  <c r="M80" i="10"/>
  <c r="L80" i="10"/>
  <c r="K80" i="10"/>
  <c r="J80" i="10"/>
  <c r="I80" i="10"/>
  <c r="H80" i="10"/>
  <c r="G80" i="10"/>
  <c r="F80" i="10"/>
  <c r="E80" i="10"/>
  <c r="D80" i="10"/>
  <c r="C80" i="10"/>
  <c r="B80" i="10"/>
  <c r="Q79" i="10"/>
  <c r="P79" i="10"/>
  <c r="O79" i="10"/>
  <c r="N79" i="10"/>
  <c r="M79" i="10"/>
  <c r="L79" i="10"/>
  <c r="K79" i="10"/>
  <c r="J79" i="10"/>
  <c r="I79" i="10"/>
  <c r="H79" i="10"/>
  <c r="G79" i="10"/>
  <c r="F79" i="10"/>
  <c r="E79" i="10"/>
  <c r="D79" i="10"/>
  <c r="C79" i="10"/>
  <c r="B79" i="10"/>
  <c r="Q78" i="10"/>
  <c r="P78" i="10"/>
  <c r="O78" i="10"/>
  <c r="N78" i="10"/>
  <c r="M78" i="10"/>
  <c r="L78" i="10"/>
  <c r="K78" i="10"/>
  <c r="J78" i="10"/>
  <c r="I78" i="10"/>
  <c r="H78" i="10"/>
  <c r="G78" i="10"/>
  <c r="F78" i="10"/>
  <c r="E78" i="10"/>
  <c r="D78" i="10"/>
  <c r="C78" i="10"/>
  <c r="B78" i="10"/>
  <c r="Q77" i="10"/>
  <c r="P77" i="10"/>
  <c r="O77" i="10"/>
  <c r="N77" i="10"/>
  <c r="M77" i="10"/>
  <c r="L77" i="10"/>
  <c r="K77" i="10"/>
  <c r="J77" i="10"/>
  <c r="I77" i="10"/>
  <c r="H77" i="10"/>
  <c r="G77" i="10"/>
  <c r="F77" i="10"/>
  <c r="E77" i="10"/>
  <c r="D77" i="10"/>
  <c r="C77" i="10"/>
  <c r="B77" i="10"/>
  <c r="Q76" i="10"/>
  <c r="P76" i="10"/>
  <c r="O76" i="10"/>
  <c r="N76" i="10"/>
  <c r="M76" i="10"/>
  <c r="L76" i="10"/>
  <c r="K76" i="10"/>
  <c r="J76" i="10"/>
  <c r="I76" i="10"/>
  <c r="H76" i="10"/>
  <c r="G76" i="10"/>
  <c r="F76" i="10"/>
  <c r="E76" i="10"/>
  <c r="D76" i="10"/>
  <c r="C76" i="10"/>
  <c r="B76" i="10"/>
  <c r="Q75" i="10"/>
  <c r="P75" i="10"/>
  <c r="O75" i="10"/>
  <c r="N75" i="10"/>
  <c r="M75" i="10"/>
  <c r="L75" i="10"/>
  <c r="K75" i="10"/>
  <c r="J75" i="10"/>
  <c r="I75" i="10"/>
  <c r="H75" i="10"/>
  <c r="G75" i="10"/>
  <c r="F75" i="10"/>
  <c r="E75" i="10"/>
  <c r="D75" i="10"/>
  <c r="C75" i="10"/>
  <c r="B75" i="10"/>
  <c r="Q74" i="10"/>
  <c r="P74" i="10"/>
  <c r="O74" i="10"/>
  <c r="N74" i="10"/>
  <c r="M74" i="10"/>
  <c r="L74" i="10"/>
  <c r="K74" i="10"/>
  <c r="J74" i="10"/>
  <c r="I74" i="10"/>
  <c r="H74" i="10"/>
  <c r="G74" i="10"/>
  <c r="F74" i="10"/>
  <c r="E74" i="10"/>
  <c r="D74" i="10"/>
  <c r="C74" i="10"/>
  <c r="B74" i="10"/>
  <c r="Q73" i="10"/>
  <c r="P73" i="10"/>
  <c r="O73" i="10"/>
  <c r="N73" i="10"/>
  <c r="M73" i="10"/>
  <c r="L73" i="10"/>
  <c r="K73" i="10"/>
  <c r="J73" i="10"/>
  <c r="I73" i="10"/>
  <c r="H73" i="10"/>
  <c r="G73" i="10"/>
  <c r="F73" i="10"/>
  <c r="E73" i="10"/>
  <c r="D73" i="10"/>
  <c r="C73" i="10"/>
  <c r="B73" i="10"/>
  <c r="Q72" i="10"/>
  <c r="P72" i="10"/>
  <c r="O72" i="10"/>
  <c r="N72" i="10"/>
  <c r="M72" i="10"/>
  <c r="L72" i="10"/>
  <c r="K72" i="10"/>
  <c r="J72" i="10"/>
  <c r="I72" i="10"/>
  <c r="H72" i="10"/>
  <c r="G72" i="10"/>
  <c r="F72" i="10"/>
  <c r="E72" i="10"/>
  <c r="D72" i="10"/>
  <c r="C72" i="10"/>
  <c r="B72" i="10"/>
  <c r="Q71" i="10"/>
  <c r="P71" i="10"/>
  <c r="O71" i="10"/>
  <c r="N71" i="10"/>
  <c r="M71" i="10"/>
  <c r="L71" i="10"/>
  <c r="K71" i="10"/>
  <c r="J71" i="10"/>
  <c r="I71" i="10"/>
  <c r="H71" i="10"/>
  <c r="G71" i="10"/>
  <c r="F71" i="10"/>
  <c r="E71" i="10"/>
  <c r="D71" i="10"/>
  <c r="C71" i="10"/>
  <c r="B71" i="10"/>
  <c r="Q70" i="10"/>
  <c r="P70" i="10"/>
  <c r="O70" i="10"/>
  <c r="N70" i="10"/>
  <c r="M70" i="10"/>
  <c r="L70" i="10"/>
  <c r="K70" i="10"/>
  <c r="J70" i="10"/>
  <c r="I70" i="10"/>
  <c r="H70" i="10"/>
  <c r="G70" i="10"/>
  <c r="F70" i="10"/>
  <c r="E70" i="10"/>
  <c r="D70" i="10"/>
  <c r="C70" i="10"/>
  <c r="B70" i="10"/>
  <c r="Q69" i="10"/>
  <c r="P69" i="10"/>
  <c r="O69" i="10"/>
  <c r="N69" i="10"/>
  <c r="M69" i="10"/>
  <c r="L69" i="10"/>
  <c r="K69" i="10"/>
  <c r="J69" i="10"/>
  <c r="I69" i="10"/>
  <c r="H69" i="10"/>
  <c r="G69" i="10"/>
  <c r="F69" i="10"/>
  <c r="E69" i="10"/>
  <c r="D69" i="10"/>
  <c r="C69" i="10"/>
  <c r="B69" i="10"/>
  <c r="Q68" i="10"/>
  <c r="P68" i="10"/>
  <c r="O68" i="10"/>
  <c r="N68" i="10"/>
  <c r="M68" i="10"/>
  <c r="L68" i="10"/>
  <c r="K68" i="10"/>
  <c r="J68" i="10"/>
  <c r="I68" i="10"/>
  <c r="H68" i="10"/>
  <c r="G68" i="10"/>
  <c r="F68" i="10"/>
  <c r="E68" i="10"/>
  <c r="D68" i="10"/>
  <c r="C68" i="10"/>
  <c r="B68" i="10"/>
  <c r="Q67" i="10"/>
  <c r="P67" i="10"/>
  <c r="O67" i="10"/>
  <c r="N67" i="10"/>
  <c r="M67" i="10"/>
  <c r="L67" i="10"/>
  <c r="K67" i="10"/>
  <c r="J67" i="10"/>
  <c r="I67" i="10"/>
  <c r="H67" i="10"/>
  <c r="G67" i="10"/>
  <c r="F67" i="10"/>
  <c r="E67" i="10"/>
  <c r="D67" i="10"/>
  <c r="C67" i="10"/>
  <c r="B67" i="10"/>
  <c r="Q66" i="10"/>
  <c r="P66" i="10"/>
  <c r="O66" i="10"/>
  <c r="N66" i="10"/>
  <c r="M66" i="10"/>
  <c r="L66" i="10"/>
  <c r="K66" i="10"/>
  <c r="J66" i="10"/>
  <c r="I66" i="10"/>
  <c r="H66" i="10"/>
  <c r="G66" i="10"/>
  <c r="F66" i="10"/>
  <c r="E66" i="10"/>
  <c r="D66" i="10"/>
  <c r="C66" i="10"/>
  <c r="B66" i="10"/>
  <c r="Q65" i="10"/>
  <c r="P65" i="10"/>
  <c r="O65" i="10"/>
  <c r="N65" i="10"/>
  <c r="M65" i="10"/>
  <c r="L65" i="10"/>
  <c r="K65" i="10"/>
  <c r="J65" i="10"/>
  <c r="I65" i="10"/>
  <c r="H65" i="10"/>
  <c r="G65" i="10"/>
  <c r="F65" i="10"/>
  <c r="E65" i="10"/>
  <c r="D65" i="10"/>
  <c r="C65" i="10"/>
  <c r="B65" i="10"/>
  <c r="Q64" i="10"/>
  <c r="P64" i="10"/>
  <c r="O64" i="10"/>
  <c r="N64" i="10"/>
  <c r="M64" i="10"/>
  <c r="L64" i="10"/>
  <c r="K64" i="10"/>
  <c r="J64" i="10"/>
  <c r="I64" i="10"/>
  <c r="H64" i="10"/>
  <c r="G64" i="10"/>
  <c r="F64" i="10"/>
  <c r="E64" i="10"/>
  <c r="D64" i="10"/>
  <c r="C64" i="10"/>
  <c r="B64" i="10"/>
  <c r="Q63" i="10"/>
  <c r="P63" i="10"/>
  <c r="O63" i="10"/>
  <c r="N63" i="10"/>
  <c r="M63" i="10"/>
  <c r="L63" i="10"/>
  <c r="K63" i="10"/>
  <c r="J63" i="10"/>
  <c r="I63" i="10"/>
  <c r="H63" i="10"/>
  <c r="G63" i="10"/>
  <c r="F63" i="10"/>
  <c r="E63" i="10"/>
  <c r="D63" i="10"/>
  <c r="C63" i="10"/>
  <c r="B63" i="10"/>
  <c r="Q62" i="10"/>
  <c r="P62" i="10"/>
  <c r="O62" i="10"/>
  <c r="N62" i="10"/>
  <c r="M62" i="10"/>
  <c r="L62" i="10"/>
  <c r="K62" i="10"/>
  <c r="J62" i="10"/>
  <c r="I62" i="10"/>
  <c r="H62" i="10"/>
  <c r="G62" i="10"/>
  <c r="F62" i="10"/>
  <c r="E62" i="10"/>
  <c r="D62" i="10"/>
  <c r="C62" i="10"/>
  <c r="B62" i="10"/>
  <c r="Q61" i="10"/>
  <c r="P61" i="10"/>
  <c r="O61" i="10"/>
  <c r="N61" i="10"/>
  <c r="M61" i="10"/>
  <c r="L61" i="10"/>
  <c r="K61" i="10"/>
  <c r="J61" i="10"/>
  <c r="I61" i="10"/>
  <c r="H61" i="10"/>
  <c r="G61" i="10"/>
  <c r="F61" i="10"/>
  <c r="E61" i="10"/>
  <c r="D61" i="10"/>
  <c r="C61" i="10"/>
  <c r="B61" i="10"/>
  <c r="Q60" i="10"/>
  <c r="P60" i="10"/>
  <c r="O60" i="10"/>
  <c r="N60" i="10"/>
  <c r="M60" i="10"/>
  <c r="L60" i="10"/>
  <c r="K60" i="10"/>
  <c r="J60" i="10"/>
  <c r="I60" i="10"/>
  <c r="H60" i="10"/>
  <c r="G60" i="10"/>
  <c r="F60" i="10"/>
  <c r="E60" i="10"/>
  <c r="D60" i="10"/>
  <c r="C60" i="10"/>
  <c r="B60" i="10"/>
  <c r="Q59" i="10"/>
  <c r="P59" i="10"/>
  <c r="O59" i="10"/>
  <c r="N59" i="10"/>
  <c r="M59" i="10"/>
  <c r="L59" i="10"/>
  <c r="K59" i="10"/>
  <c r="J59" i="10"/>
  <c r="I59" i="10"/>
  <c r="H59" i="10"/>
  <c r="G59" i="10"/>
  <c r="F59" i="10"/>
  <c r="E59" i="10"/>
  <c r="D59" i="10"/>
  <c r="C59" i="10"/>
  <c r="B59" i="10"/>
  <c r="Q58" i="10"/>
  <c r="P58" i="10"/>
  <c r="O58" i="10"/>
  <c r="N58" i="10"/>
  <c r="M58" i="10"/>
  <c r="L58" i="10"/>
  <c r="K58" i="10"/>
  <c r="J58" i="10"/>
  <c r="I58" i="10"/>
  <c r="H58" i="10"/>
  <c r="G58" i="10"/>
  <c r="F58" i="10"/>
  <c r="E58" i="10"/>
  <c r="D58" i="10"/>
  <c r="C58" i="10"/>
  <c r="B58" i="10"/>
  <c r="Q57" i="10"/>
  <c r="P57" i="10"/>
  <c r="O57" i="10"/>
  <c r="N57" i="10"/>
  <c r="M57" i="10"/>
  <c r="L57" i="10"/>
  <c r="K57" i="10"/>
  <c r="J57" i="10"/>
  <c r="I57" i="10"/>
  <c r="H57" i="10"/>
  <c r="G57" i="10"/>
  <c r="F57" i="10"/>
  <c r="E57" i="10"/>
  <c r="D57" i="10"/>
  <c r="C57" i="10"/>
  <c r="B57" i="10"/>
  <c r="Q56" i="10"/>
  <c r="P56" i="10"/>
  <c r="O56" i="10"/>
  <c r="N56" i="10"/>
  <c r="M56" i="10"/>
  <c r="L56" i="10"/>
  <c r="K56" i="10"/>
  <c r="J56" i="10"/>
  <c r="I56" i="10"/>
  <c r="H56" i="10"/>
  <c r="G56" i="10"/>
  <c r="F56" i="10"/>
  <c r="E56" i="10"/>
  <c r="D56" i="10"/>
  <c r="C56" i="10"/>
  <c r="B56" i="10"/>
  <c r="Q55" i="10"/>
  <c r="P55" i="10"/>
  <c r="O55" i="10"/>
  <c r="N55" i="10"/>
  <c r="M55" i="10"/>
  <c r="L55" i="10"/>
  <c r="K55" i="10"/>
  <c r="J55" i="10"/>
  <c r="I55" i="10"/>
  <c r="H55" i="10"/>
  <c r="G55" i="10"/>
  <c r="F55" i="10"/>
  <c r="E55" i="10"/>
  <c r="D55" i="10"/>
  <c r="C55" i="10"/>
  <c r="B55" i="10"/>
  <c r="Q54" i="10"/>
  <c r="P54" i="10"/>
  <c r="O54" i="10"/>
  <c r="N54" i="10"/>
  <c r="M54" i="10"/>
  <c r="L54" i="10"/>
  <c r="K54" i="10"/>
  <c r="J54" i="10"/>
  <c r="I54" i="10"/>
  <c r="H54" i="10"/>
  <c r="G54" i="10"/>
  <c r="F54" i="10"/>
  <c r="E54" i="10"/>
  <c r="D54" i="10"/>
  <c r="C54" i="10"/>
  <c r="B54" i="10"/>
  <c r="Q53" i="10"/>
  <c r="P53" i="10"/>
  <c r="O53" i="10"/>
  <c r="N53" i="10"/>
  <c r="M53" i="10"/>
  <c r="L53" i="10"/>
  <c r="K53" i="10"/>
  <c r="J53" i="10"/>
  <c r="I53" i="10"/>
  <c r="H53" i="10"/>
  <c r="G53" i="10"/>
  <c r="F53" i="10"/>
  <c r="E53" i="10"/>
  <c r="D53" i="10"/>
  <c r="C53" i="10"/>
  <c r="B53" i="10"/>
  <c r="Q52" i="10"/>
  <c r="P52" i="10"/>
  <c r="O52" i="10"/>
  <c r="N52" i="10"/>
  <c r="M52" i="10"/>
  <c r="L52" i="10"/>
  <c r="K52" i="10"/>
  <c r="J52" i="10"/>
  <c r="I52" i="10"/>
  <c r="H52" i="10"/>
  <c r="G52" i="10"/>
  <c r="F52" i="10"/>
  <c r="E52" i="10"/>
  <c r="D52" i="10"/>
  <c r="C52" i="10"/>
  <c r="B52" i="10"/>
  <c r="Q51" i="10"/>
  <c r="P51" i="10"/>
  <c r="O51" i="10"/>
  <c r="N51" i="10"/>
  <c r="M51" i="10"/>
  <c r="L51" i="10"/>
  <c r="K51" i="10"/>
  <c r="J51" i="10"/>
  <c r="I51" i="10"/>
  <c r="H51" i="10"/>
  <c r="G51" i="10"/>
  <c r="F51" i="10"/>
  <c r="E51" i="10"/>
  <c r="D51" i="10"/>
  <c r="C51" i="10"/>
  <c r="B51" i="10"/>
  <c r="Q50" i="10"/>
  <c r="P50" i="10"/>
  <c r="O50" i="10"/>
  <c r="N50" i="10"/>
  <c r="M50" i="10"/>
  <c r="L50" i="10"/>
  <c r="K50" i="10"/>
  <c r="J50" i="10"/>
  <c r="I50" i="10"/>
  <c r="H50" i="10"/>
  <c r="G50" i="10"/>
  <c r="F50" i="10"/>
  <c r="E50" i="10"/>
  <c r="D50" i="10"/>
  <c r="C50" i="10"/>
  <c r="B50" i="10"/>
  <c r="Q49" i="10"/>
  <c r="P49" i="10"/>
  <c r="O49" i="10"/>
  <c r="N49" i="10"/>
  <c r="M49" i="10"/>
  <c r="L49" i="10"/>
  <c r="K49" i="10"/>
  <c r="J49" i="10"/>
  <c r="I49" i="10"/>
  <c r="H49" i="10"/>
  <c r="G49" i="10"/>
  <c r="F49" i="10"/>
  <c r="E49" i="10"/>
  <c r="D49" i="10"/>
  <c r="C49" i="10"/>
  <c r="B49" i="10"/>
  <c r="Q48" i="10"/>
  <c r="P48" i="10"/>
  <c r="O48" i="10"/>
  <c r="N48" i="10"/>
  <c r="M48" i="10"/>
  <c r="L48" i="10"/>
  <c r="K48" i="10"/>
  <c r="J48" i="10"/>
  <c r="I48" i="10"/>
  <c r="H48" i="10"/>
  <c r="G48" i="10"/>
  <c r="F48" i="10"/>
  <c r="E48" i="10"/>
  <c r="D48" i="10"/>
  <c r="C48" i="10"/>
  <c r="B48" i="10"/>
  <c r="Q47" i="10"/>
  <c r="P47" i="10"/>
  <c r="O47" i="10"/>
  <c r="N47" i="10"/>
  <c r="M47" i="10"/>
  <c r="L47" i="10"/>
  <c r="K47" i="10"/>
  <c r="J47" i="10"/>
  <c r="I47" i="10"/>
  <c r="H47" i="10"/>
  <c r="G47" i="10"/>
  <c r="F47" i="10"/>
  <c r="E47" i="10"/>
  <c r="D47" i="10"/>
  <c r="C47" i="10"/>
  <c r="B47" i="10"/>
  <c r="Q46" i="10"/>
  <c r="P46" i="10"/>
  <c r="O46" i="10"/>
  <c r="N46" i="10"/>
  <c r="M46" i="10"/>
  <c r="L46" i="10"/>
  <c r="K46" i="10"/>
  <c r="J46" i="10"/>
  <c r="I46" i="10"/>
  <c r="H46" i="10"/>
  <c r="G46" i="10"/>
  <c r="F46" i="10"/>
  <c r="E46" i="10"/>
  <c r="D46" i="10"/>
  <c r="C46" i="10"/>
  <c r="B46" i="10"/>
  <c r="Q45" i="10"/>
  <c r="P45" i="10"/>
  <c r="O45" i="10"/>
  <c r="N45" i="10"/>
  <c r="M45" i="10"/>
  <c r="L45" i="10"/>
  <c r="K45" i="10"/>
  <c r="J45" i="10"/>
  <c r="I45" i="10"/>
  <c r="H45" i="10"/>
  <c r="G45" i="10"/>
  <c r="F45" i="10"/>
  <c r="E45" i="10"/>
  <c r="D45" i="10"/>
  <c r="C45" i="10"/>
  <c r="B45" i="10"/>
  <c r="Q44" i="10"/>
  <c r="P44" i="10"/>
  <c r="O44" i="10"/>
  <c r="N44" i="10"/>
  <c r="M44" i="10"/>
  <c r="L44" i="10"/>
  <c r="K44" i="10"/>
  <c r="J44" i="10"/>
  <c r="I44" i="10"/>
  <c r="H44" i="10"/>
  <c r="G44" i="10"/>
  <c r="F44" i="10"/>
  <c r="E44" i="10"/>
  <c r="D44" i="10"/>
  <c r="C44" i="10"/>
  <c r="B44" i="10"/>
  <c r="Q43" i="10"/>
  <c r="P43" i="10"/>
  <c r="O43" i="10"/>
  <c r="N43" i="10"/>
  <c r="M43" i="10"/>
  <c r="L43" i="10"/>
  <c r="K43" i="10"/>
  <c r="J43" i="10"/>
  <c r="I43" i="10"/>
  <c r="H43" i="10"/>
  <c r="G43" i="10"/>
  <c r="F43" i="10"/>
  <c r="E43" i="10"/>
  <c r="D43" i="10"/>
  <c r="C43" i="10"/>
  <c r="B43" i="10"/>
  <c r="Q42" i="10"/>
  <c r="P42" i="10"/>
  <c r="O42" i="10"/>
  <c r="N42" i="10"/>
  <c r="M42" i="10"/>
  <c r="L42" i="10"/>
  <c r="K42" i="10"/>
  <c r="J42" i="10"/>
  <c r="I42" i="10"/>
  <c r="H42" i="10"/>
  <c r="G42" i="10"/>
  <c r="F42" i="10"/>
  <c r="E42" i="10"/>
  <c r="D42" i="10"/>
  <c r="C42" i="10"/>
  <c r="B42" i="10"/>
  <c r="Q41" i="10"/>
  <c r="P41" i="10"/>
  <c r="O41" i="10"/>
  <c r="N41" i="10"/>
  <c r="M41" i="10"/>
  <c r="L41" i="10"/>
  <c r="K41" i="10"/>
  <c r="J41" i="10"/>
  <c r="I41" i="10"/>
  <c r="H41" i="10"/>
  <c r="G41" i="10"/>
  <c r="F41" i="10"/>
  <c r="E41" i="10"/>
  <c r="D41" i="10"/>
  <c r="C41" i="10"/>
  <c r="B41" i="10"/>
  <c r="Q40" i="10"/>
  <c r="P40" i="10"/>
  <c r="O40" i="10"/>
  <c r="N40" i="10"/>
  <c r="M40" i="10"/>
  <c r="L40" i="10"/>
  <c r="K40" i="10"/>
  <c r="J40" i="10"/>
  <c r="I40" i="10"/>
  <c r="H40" i="10"/>
  <c r="G40" i="10"/>
  <c r="F40" i="10"/>
  <c r="E40" i="10"/>
  <c r="D40" i="10"/>
  <c r="C40" i="10"/>
  <c r="B40" i="10"/>
  <c r="Q39" i="10"/>
  <c r="P39" i="10"/>
  <c r="O39" i="10"/>
  <c r="N39" i="10"/>
  <c r="M39" i="10"/>
  <c r="L39" i="10"/>
  <c r="K39" i="10"/>
  <c r="J39" i="10"/>
  <c r="I39" i="10"/>
  <c r="H39" i="10"/>
  <c r="G39" i="10"/>
  <c r="F39" i="10"/>
  <c r="E39" i="10"/>
  <c r="D39" i="10"/>
  <c r="C39" i="10"/>
  <c r="B39" i="10"/>
  <c r="Q38" i="10"/>
  <c r="P38" i="10"/>
  <c r="O38" i="10"/>
  <c r="N38" i="10"/>
  <c r="M38" i="10"/>
  <c r="L38" i="10"/>
  <c r="K38" i="10"/>
  <c r="J38" i="10"/>
  <c r="I38" i="10"/>
  <c r="H38" i="10"/>
  <c r="G38" i="10"/>
  <c r="F38" i="10"/>
  <c r="E38" i="10"/>
  <c r="D38" i="10"/>
  <c r="C38" i="10"/>
  <c r="B38" i="10"/>
  <c r="Q37" i="10"/>
  <c r="P37" i="10"/>
  <c r="O37" i="10"/>
  <c r="N37" i="10"/>
  <c r="M37" i="10"/>
  <c r="L37" i="10"/>
  <c r="K37" i="10"/>
  <c r="J37" i="10"/>
  <c r="I37" i="10"/>
  <c r="H37" i="10"/>
  <c r="G37" i="10"/>
  <c r="F37" i="10"/>
  <c r="E37" i="10"/>
  <c r="D37" i="10"/>
  <c r="C37" i="10"/>
  <c r="B37" i="10"/>
  <c r="Q36" i="10"/>
  <c r="P36" i="10"/>
  <c r="O36" i="10"/>
  <c r="N36" i="10"/>
  <c r="M36" i="10"/>
  <c r="L36" i="10"/>
  <c r="K36" i="10"/>
  <c r="J36" i="10"/>
  <c r="I36" i="10"/>
  <c r="H36" i="10"/>
  <c r="G36" i="10"/>
  <c r="F36" i="10"/>
  <c r="E36" i="10"/>
  <c r="D36" i="10"/>
  <c r="C36" i="10"/>
  <c r="B36" i="10"/>
  <c r="Q35" i="10"/>
  <c r="P35" i="10"/>
  <c r="O35" i="10"/>
  <c r="N35" i="10"/>
  <c r="M35" i="10"/>
  <c r="L35" i="10"/>
  <c r="K35" i="10"/>
  <c r="J35" i="10"/>
  <c r="I35" i="10"/>
  <c r="H35" i="10"/>
  <c r="G35" i="10"/>
  <c r="F35" i="10"/>
  <c r="E35" i="10"/>
  <c r="D35" i="10"/>
  <c r="C35" i="10"/>
  <c r="B35" i="10"/>
  <c r="Q34" i="10"/>
  <c r="P34" i="10"/>
  <c r="O34" i="10"/>
  <c r="N34" i="10"/>
  <c r="M34" i="10"/>
  <c r="L34" i="10"/>
  <c r="K34" i="10"/>
  <c r="J34" i="10"/>
  <c r="I34" i="10"/>
  <c r="H34" i="10"/>
  <c r="G34" i="10"/>
  <c r="F34" i="10"/>
  <c r="E34" i="10"/>
  <c r="D34" i="10"/>
  <c r="C34" i="10"/>
  <c r="B34" i="10"/>
  <c r="Q33" i="10"/>
  <c r="P33" i="10"/>
  <c r="O33" i="10"/>
  <c r="N33" i="10"/>
  <c r="M33" i="10"/>
  <c r="L33" i="10"/>
  <c r="K33" i="10"/>
  <c r="J33" i="10"/>
  <c r="I33" i="10"/>
  <c r="H33" i="10"/>
  <c r="G33" i="10"/>
  <c r="F33" i="10"/>
  <c r="E33" i="10"/>
  <c r="D33" i="10"/>
  <c r="C33" i="10"/>
  <c r="B33" i="10"/>
  <c r="Q32" i="10"/>
  <c r="P32" i="10"/>
  <c r="O32" i="10"/>
  <c r="N32" i="10"/>
  <c r="M32" i="10"/>
  <c r="L32" i="10"/>
  <c r="K32" i="10"/>
  <c r="J32" i="10"/>
  <c r="I32" i="10"/>
  <c r="H32" i="10"/>
  <c r="G32" i="10"/>
  <c r="F32" i="10"/>
  <c r="E32" i="10"/>
  <c r="D32" i="10"/>
  <c r="C32" i="10"/>
  <c r="B32" i="10"/>
  <c r="Q31" i="10"/>
  <c r="P31" i="10"/>
  <c r="O31" i="10"/>
  <c r="N31" i="10"/>
  <c r="M31" i="10"/>
  <c r="L31" i="10"/>
  <c r="K31" i="10"/>
  <c r="J31" i="10"/>
  <c r="I31" i="10"/>
  <c r="H31" i="10"/>
  <c r="G31" i="10"/>
  <c r="F31" i="10"/>
  <c r="E31" i="10"/>
  <c r="D31" i="10"/>
  <c r="C31" i="10"/>
  <c r="B31" i="10"/>
  <c r="Q30" i="10"/>
  <c r="P30" i="10"/>
  <c r="O30" i="10"/>
  <c r="N30" i="10"/>
  <c r="M30" i="10"/>
  <c r="L30" i="10"/>
  <c r="K30" i="10"/>
  <c r="J30" i="10"/>
  <c r="I30" i="10"/>
  <c r="H30" i="10"/>
  <c r="G30" i="10"/>
  <c r="F30" i="10"/>
  <c r="E30" i="10"/>
  <c r="D30" i="10"/>
  <c r="C30" i="10"/>
  <c r="B30" i="10"/>
  <c r="Q29" i="10"/>
  <c r="P29" i="10"/>
  <c r="O29" i="10"/>
  <c r="N29" i="10"/>
  <c r="M29" i="10"/>
  <c r="L29" i="10"/>
  <c r="K29" i="10"/>
  <c r="J29" i="10"/>
  <c r="I29" i="10"/>
  <c r="H29" i="10"/>
  <c r="G29" i="10"/>
  <c r="F29" i="10"/>
  <c r="E29" i="10"/>
  <c r="D29" i="10"/>
  <c r="C29" i="10"/>
  <c r="B29" i="10"/>
  <c r="Q28" i="10"/>
  <c r="P28" i="10"/>
  <c r="O28" i="10"/>
  <c r="N28" i="10"/>
  <c r="M28" i="10"/>
  <c r="L28" i="10"/>
  <c r="K28" i="10"/>
  <c r="J28" i="10"/>
  <c r="I28" i="10"/>
  <c r="H28" i="10"/>
  <c r="G28" i="10"/>
  <c r="F28" i="10"/>
  <c r="E28" i="10"/>
  <c r="D28" i="10"/>
  <c r="C28" i="10"/>
  <c r="B28" i="10"/>
  <c r="Q27" i="10"/>
  <c r="P27" i="10"/>
  <c r="O27" i="10"/>
  <c r="N27" i="10"/>
  <c r="M27" i="10"/>
  <c r="L27" i="10"/>
  <c r="K27" i="10"/>
  <c r="J27" i="10"/>
  <c r="I27" i="10"/>
  <c r="H27" i="10"/>
  <c r="G27" i="10"/>
  <c r="F27" i="10"/>
  <c r="E27" i="10"/>
  <c r="D27" i="10"/>
  <c r="C27" i="10"/>
  <c r="B27" i="10"/>
  <c r="Q26" i="10"/>
  <c r="P26" i="10"/>
  <c r="O26" i="10"/>
  <c r="N26" i="10"/>
  <c r="M26" i="10"/>
  <c r="L26" i="10"/>
  <c r="K26" i="10"/>
  <c r="J26" i="10"/>
  <c r="I26" i="10"/>
  <c r="H26" i="10"/>
  <c r="G26" i="10"/>
  <c r="F26" i="10"/>
  <c r="E26" i="10"/>
  <c r="D26" i="10"/>
  <c r="C26" i="10"/>
  <c r="B26" i="10"/>
  <c r="Q25" i="10"/>
  <c r="P25" i="10"/>
  <c r="O25" i="10"/>
  <c r="N25" i="10"/>
  <c r="M25" i="10"/>
  <c r="L25" i="10"/>
  <c r="K25" i="10"/>
  <c r="J25" i="10"/>
  <c r="I25" i="10"/>
  <c r="H25" i="10"/>
  <c r="G25" i="10"/>
  <c r="F25" i="10"/>
  <c r="E25" i="10"/>
  <c r="D25" i="10"/>
  <c r="C25" i="10"/>
  <c r="B25" i="10"/>
  <c r="Q24" i="10"/>
  <c r="P24" i="10"/>
  <c r="O24" i="10"/>
  <c r="N24" i="10"/>
  <c r="M24" i="10"/>
  <c r="L24" i="10"/>
  <c r="K24" i="10"/>
  <c r="J24" i="10"/>
  <c r="I24" i="10"/>
  <c r="H24" i="10"/>
  <c r="G24" i="10"/>
  <c r="F24" i="10"/>
  <c r="E24" i="10"/>
  <c r="D24" i="10"/>
  <c r="C24" i="10"/>
  <c r="B24" i="10"/>
  <c r="Q23" i="10"/>
  <c r="P23" i="10"/>
  <c r="O23" i="10"/>
  <c r="N23" i="10"/>
  <c r="M23" i="10"/>
  <c r="L23" i="10"/>
  <c r="K23" i="10"/>
  <c r="J23" i="10"/>
  <c r="I23" i="10"/>
  <c r="H23" i="10"/>
  <c r="G23" i="10"/>
  <c r="F23" i="10"/>
  <c r="E23" i="10"/>
  <c r="D23" i="10"/>
  <c r="C23" i="10"/>
  <c r="B23" i="10"/>
  <c r="Q22" i="10"/>
  <c r="P22" i="10"/>
  <c r="O22" i="10"/>
  <c r="N22" i="10"/>
  <c r="M22" i="10"/>
  <c r="L22" i="10"/>
  <c r="K22" i="10"/>
  <c r="J22" i="10"/>
  <c r="I22" i="10"/>
  <c r="H22" i="10"/>
  <c r="G22" i="10"/>
  <c r="F22" i="10"/>
  <c r="E22" i="10"/>
  <c r="D22" i="10"/>
  <c r="C22" i="10"/>
  <c r="B22" i="10"/>
  <c r="Q21" i="10"/>
  <c r="P21" i="10"/>
  <c r="O21" i="10"/>
  <c r="N21" i="10"/>
  <c r="M21" i="10"/>
  <c r="L21" i="10"/>
  <c r="K21" i="10"/>
  <c r="J21" i="10"/>
  <c r="I21" i="10"/>
  <c r="H21" i="10"/>
  <c r="G21" i="10"/>
  <c r="F21" i="10"/>
  <c r="E21" i="10"/>
  <c r="D21" i="10"/>
  <c r="C21" i="10"/>
  <c r="B21" i="10"/>
  <c r="Q20" i="10"/>
  <c r="P20" i="10"/>
  <c r="O20" i="10"/>
  <c r="N20" i="10"/>
  <c r="M20" i="10"/>
  <c r="L20" i="10"/>
  <c r="K20" i="10"/>
  <c r="J20" i="10"/>
  <c r="I20" i="10"/>
  <c r="H20" i="10"/>
  <c r="G20" i="10"/>
  <c r="F20" i="10"/>
  <c r="E20" i="10"/>
  <c r="D20" i="10"/>
  <c r="C20" i="10"/>
  <c r="B20" i="10"/>
  <c r="Q19" i="10"/>
  <c r="P19" i="10"/>
  <c r="O19" i="10"/>
  <c r="N19" i="10"/>
  <c r="M19" i="10"/>
  <c r="L19" i="10"/>
  <c r="K19" i="10"/>
  <c r="J19" i="10"/>
  <c r="I19" i="10"/>
  <c r="H19" i="10"/>
  <c r="G19" i="10"/>
  <c r="F19" i="10"/>
  <c r="E19" i="10"/>
  <c r="D19" i="10"/>
  <c r="C19" i="10"/>
  <c r="B19" i="10"/>
  <c r="Q18" i="10"/>
  <c r="P18" i="10"/>
  <c r="O18" i="10"/>
  <c r="N18" i="10"/>
  <c r="M18" i="10"/>
  <c r="L18" i="10"/>
  <c r="K18" i="10"/>
  <c r="J18" i="10"/>
  <c r="I18" i="10"/>
  <c r="H18" i="10"/>
  <c r="G18" i="10"/>
  <c r="F18" i="10"/>
  <c r="E18" i="10"/>
  <c r="D18" i="10"/>
  <c r="C18" i="10"/>
  <c r="B18" i="10"/>
  <c r="Q17" i="10"/>
  <c r="P17" i="10"/>
  <c r="O17" i="10"/>
  <c r="N17" i="10"/>
  <c r="M17" i="10"/>
  <c r="L17" i="10"/>
  <c r="K17" i="10"/>
  <c r="J17" i="10"/>
  <c r="I17" i="10"/>
  <c r="H17" i="10"/>
  <c r="G17" i="10"/>
  <c r="F17" i="10"/>
  <c r="E17" i="10"/>
  <c r="D17" i="10"/>
  <c r="C17" i="10"/>
  <c r="B17" i="10"/>
  <c r="Q16" i="10"/>
  <c r="P16" i="10"/>
  <c r="O16" i="10"/>
  <c r="N16" i="10"/>
  <c r="M16" i="10"/>
  <c r="L16" i="10"/>
  <c r="K16" i="10"/>
  <c r="J16" i="10"/>
  <c r="I16" i="10"/>
  <c r="H16" i="10"/>
  <c r="G16" i="10"/>
  <c r="F16" i="10"/>
  <c r="E16" i="10"/>
  <c r="D16" i="10"/>
  <c r="C16" i="10"/>
  <c r="B16" i="10"/>
  <c r="Q15" i="10"/>
  <c r="P15" i="10"/>
  <c r="O15" i="10"/>
  <c r="N15" i="10"/>
  <c r="M15" i="10"/>
  <c r="L15" i="10"/>
  <c r="K15" i="10"/>
  <c r="J15" i="10"/>
  <c r="I15" i="10"/>
  <c r="H15" i="10"/>
  <c r="G15" i="10"/>
  <c r="F15" i="10"/>
  <c r="E15" i="10"/>
  <c r="D15" i="10"/>
  <c r="C15" i="10"/>
  <c r="B15" i="10"/>
  <c r="O958" i="10" l="1"/>
  <c r="O966" i="10"/>
  <c r="O974" i="10"/>
  <c r="O982" i="10"/>
  <c r="O990" i="10"/>
  <c r="O998" i="10"/>
  <c r="O1006" i="10"/>
  <c r="O1014" i="10"/>
  <c r="O963" i="10"/>
  <c r="O954" i="10"/>
  <c r="O962" i="10"/>
  <c r="O970" i="10"/>
  <c r="O978" i="10"/>
  <c r="O986" i="10"/>
  <c r="O994" i="10"/>
  <c r="O1002" i="10"/>
  <c r="O1010" i="10"/>
  <c r="O1021" i="10"/>
  <c r="O1029" i="10"/>
  <c r="O1037" i="10"/>
  <c r="O1045" i="10"/>
  <c r="O1053" i="10"/>
  <c r="O1061" i="10"/>
  <c r="O1069" i="10"/>
  <c r="O1077" i="10"/>
  <c r="O1085" i="10"/>
  <c r="O1093" i="10"/>
  <c r="O1101" i="10"/>
  <c r="O1020" i="10"/>
  <c r="O1028" i="10"/>
  <c r="O1036" i="10"/>
  <c r="O1044" i="10"/>
  <c r="O1052" i="10"/>
  <c r="O1060" i="10"/>
  <c r="O1068" i="10"/>
  <c r="O1076" i="10"/>
  <c r="O1084" i="10"/>
  <c r="O1092" i="10"/>
  <c r="O1100" i="10"/>
  <c r="O1026" i="10"/>
  <c r="O1034" i="10"/>
  <c r="O1042" i="10"/>
  <c r="O1050" i="10"/>
  <c r="O1074" i="10"/>
  <c r="O1082" i="10"/>
  <c r="O1090" i="10"/>
  <c r="O1098" i="10"/>
  <c r="O1017" i="10"/>
  <c r="O1025" i="10"/>
  <c r="O1033" i="10"/>
  <c r="O1041" i="10"/>
  <c r="O1049" i="10"/>
  <c r="O1057" i="10"/>
  <c r="O1065" i="10"/>
  <c r="O1073" i="10"/>
  <c r="O1081" i="10"/>
  <c r="O1089" i="10"/>
  <c r="O1097" i="10"/>
  <c r="O1018" i="10"/>
  <c r="O1058" i="10"/>
  <c r="O1066" i="10"/>
  <c r="O1024" i="10"/>
  <c r="O1032" i="10"/>
  <c r="O1040" i="10"/>
  <c r="O1048" i="10"/>
  <c r="O1056" i="10"/>
  <c r="O1064" i="10"/>
  <c r="O1072" i="10"/>
  <c r="O1080" i="10"/>
  <c r="O1088" i="10"/>
  <c r="O1096" i="10"/>
  <c r="Q913" i="9" l="1"/>
  <c r="P913" i="9"/>
  <c r="N913" i="9"/>
  <c r="O913" i="9" s="1"/>
  <c r="M913" i="9"/>
  <c r="L913" i="9"/>
  <c r="K913" i="9"/>
  <c r="J913" i="9"/>
  <c r="I913" i="9"/>
  <c r="H913" i="9"/>
  <c r="G913" i="9"/>
  <c r="F913" i="9"/>
  <c r="E913" i="9"/>
  <c r="D913" i="9"/>
  <c r="C913" i="9"/>
  <c r="B913" i="9"/>
  <c r="Q912" i="9"/>
  <c r="P912" i="9"/>
  <c r="N912" i="9"/>
  <c r="O912" i="9" s="1"/>
  <c r="M912" i="9"/>
  <c r="L912" i="9"/>
  <c r="K912" i="9"/>
  <c r="J912" i="9"/>
  <c r="I912" i="9"/>
  <c r="H912" i="9"/>
  <c r="G912" i="9"/>
  <c r="F912" i="9"/>
  <c r="E912" i="9"/>
  <c r="D912" i="9"/>
  <c r="C912" i="9"/>
  <c r="B912" i="9"/>
  <c r="Q911" i="9"/>
  <c r="P911" i="9"/>
  <c r="N911" i="9"/>
  <c r="O911" i="9" s="1"/>
  <c r="M911" i="9"/>
  <c r="L911" i="9"/>
  <c r="K911" i="9"/>
  <c r="J911" i="9"/>
  <c r="I911" i="9"/>
  <c r="H911" i="9"/>
  <c r="G911" i="9"/>
  <c r="F911" i="9"/>
  <c r="E911" i="9"/>
  <c r="D911" i="9"/>
  <c r="C911" i="9"/>
  <c r="B911" i="9"/>
  <c r="Q910" i="9"/>
  <c r="P910" i="9"/>
  <c r="N910" i="9"/>
  <c r="O910" i="9" s="1"/>
  <c r="M910" i="9"/>
  <c r="L910" i="9"/>
  <c r="K910" i="9"/>
  <c r="J910" i="9"/>
  <c r="I910" i="9"/>
  <c r="H910" i="9"/>
  <c r="G910" i="9"/>
  <c r="F910" i="9"/>
  <c r="E910" i="9"/>
  <c r="D910" i="9"/>
  <c r="C910" i="9"/>
  <c r="B910" i="9"/>
  <c r="Q909" i="9"/>
  <c r="P909" i="9"/>
  <c r="N909" i="9"/>
  <c r="O909" i="9" s="1"/>
  <c r="M909" i="9"/>
  <c r="L909" i="9"/>
  <c r="K909" i="9"/>
  <c r="J909" i="9"/>
  <c r="I909" i="9"/>
  <c r="H909" i="9"/>
  <c r="G909" i="9"/>
  <c r="F909" i="9"/>
  <c r="E909" i="9"/>
  <c r="D909" i="9"/>
  <c r="C909" i="9"/>
  <c r="B909" i="9"/>
  <c r="Q908" i="9"/>
  <c r="P908" i="9"/>
  <c r="N908" i="9"/>
  <c r="O908" i="9" s="1"/>
  <c r="M908" i="9"/>
  <c r="L908" i="9"/>
  <c r="K908" i="9"/>
  <c r="J908" i="9"/>
  <c r="I908" i="9"/>
  <c r="H908" i="9"/>
  <c r="G908" i="9"/>
  <c r="F908" i="9"/>
  <c r="E908" i="9"/>
  <c r="D908" i="9"/>
  <c r="C908" i="9"/>
  <c r="B908" i="9"/>
  <c r="Q907" i="9"/>
  <c r="P907" i="9"/>
  <c r="N907" i="9"/>
  <c r="O907" i="9" s="1"/>
  <c r="M907" i="9"/>
  <c r="L907" i="9"/>
  <c r="K907" i="9"/>
  <c r="J907" i="9"/>
  <c r="I907" i="9"/>
  <c r="H907" i="9"/>
  <c r="G907" i="9"/>
  <c r="F907" i="9"/>
  <c r="E907" i="9"/>
  <c r="D907" i="9"/>
  <c r="C907" i="9"/>
  <c r="B907" i="9"/>
  <c r="Q906" i="9"/>
  <c r="P906" i="9"/>
  <c r="N906" i="9"/>
  <c r="O906" i="9" s="1"/>
  <c r="M906" i="9"/>
  <c r="L906" i="9"/>
  <c r="K906" i="9"/>
  <c r="J906" i="9"/>
  <c r="I906" i="9"/>
  <c r="H906" i="9"/>
  <c r="G906" i="9"/>
  <c r="F906" i="9"/>
  <c r="E906" i="9"/>
  <c r="D906" i="9"/>
  <c r="C906" i="9"/>
  <c r="B906" i="9"/>
  <c r="Q905" i="9"/>
  <c r="P905" i="9"/>
  <c r="N905" i="9"/>
  <c r="O905" i="9" s="1"/>
  <c r="M905" i="9"/>
  <c r="L905" i="9"/>
  <c r="K905" i="9"/>
  <c r="J905" i="9"/>
  <c r="I905" i="9"/>
  <c r="H905" i="9"/>
  <c r="G905" i="9"/>
  <c r="F905" i="9"/>
  <c r="E905" i="9"/>
  <c r="D905" i="9"/>
  <c r="C905" i="9"/>
  <c r="B905" i="9"/>
  <c r="Q904" i="9"/>
  <c r="P904" i="9"/>
  <c r="N904" i="9"/>
  <c r="O904" i="9" s="1"/>
  <c r="M904" i="9"/>
  <c r="L904" i="9"/>
  <c r="K904" i="9"/>
  <c r="J904" i="9"/>
  <c r="I904" i="9"/>
  <c r="H904" i="9"/>
  <c r="G904" i="9"/>
  <c r="F904" i="9"/>
  <c r="E904" i="9"/>
  <c r="D904" i="9"/>
  <c r="C904" i="9"/>
  <c r="B904" i="9"/>
  <c r="Q903" i="9"/>
  <c r="P903" i="9"/>
  <c r="N903" i="9"/>
  <c r="O903" i="9" s="1"/>
  <c r="M903" i="9"/>
  <c r="L903" i="9"/>
  <c r="K903" i="9"/>
  <c r="J903" i="9"/>
  <c r="I903" i="9"/>
  <c r="H903" i="9"/>
  <c r="G903" i="9"/>
  <c r="F903" i="9"/>
  <c r="E903" i="9"/>
  <c r="D903" i="9"/>
  <c r="C903" i="9"/>
  <c r="B903" i="9"/>
  <c r="Q902" i="9"/>
  <c r="P902" i="9"/>
  <c r="N902" i="9"/>
  <c r="O902" i="9" s="1"/>
  <c r="M902" i="9"/>
  <c r="L902" i="9"/>
  <c r="K902" i="9"/>
  <c r="J902" i="9"/>
  <c r="I902" i="9"/>
  <c r="H902" i="9"/>
  <c r="G902" i="9"/>
  <c r="F902" i="9"/>
  <c r="E902" i="9"/>
  <c r="D902" i="9"/>
  <c r="C902" i="9"/>
  <c r="B902" i="9"/>
  <c r="Q901" i="9"/>
  <c r="P901" i="9"/>
  <c r="N901" i="9"/>
  <c r="O901" i="9" s="1"/>
  <c r="M901" i="9"/>
  <c r="L901" i="9"/>
  <c r="K901" i="9"/>
  <c r="J901" i="9"/>
  <c r="I901" i="9"/>
  <c r="H901" i="9"/>
  <c r="G901" i="9"/>
  <c r="F901" i="9"/>
  <c r="E901" i="9"/>
  <c r="D901" i="9"/>
  <c r="C901" i="9"/>
  <c r="B901" i="9"/>
  <c r="Q900" i="9"/>
  <c r="P900" i="9"/>
  <c r="N900" i="9"/>
  <c r="O900" i="9" s="1"/>
  <c r="M900" i="9"/>
  <c r="L900" i="9"/>
  <c r="K900" i="9"/>
  <c r="J900" i="9"/>
  <c r="I900" i="9"/>
  <c r="H900" i="9"/>
  <c r="G900" i="9"/>
  <c r="F900" i="9"/>
  <c r="E900" i="9"/>
  <c r="D900" i="9"/>
  <c r="C900" i="9"/>
  <c r="B900" i="9"/>
  <c r="Q899" i="9"/>
  <c r="P899" i="9"/>
  <c r="N899" i="9"/>
  <c r="O899" i="9" s="1"/>
  <c r="M899" i="9"/>
  <c r="L899" i="9"/>
  <c r="K899" i="9"/>
  <c r="J899" i="9"/>
  <c r="I899" i="9"/>
  <c r="H899" i="9"/>
  <c r="G899" i="9"/>
  <c r="F899" i="9"/>
  <c r="E899" i="9"/>
  <c r="D899" i="9"/>
  <c r="C899" i="9"/>
  <c r="B899" i="9"/>
  <c r="Q898" i="9"/>
  <c r="P898" i="9"/>
  <c r="N898" i="9"/>
  <c r="O898" i="9" s="1"/>
  <c r="M898" i="9"/>
  <c r="L898" i="9"/>
  <c r="K898" i="9"/>
  <c r="J898" i="9"/>
  <c r="I898" i="9"/>
  <c r="H898" i="9"/>
  <c r="G898" i="9"/>
  <c r="F898" i="9"/>
  <c r="E898" i="9"/>
  <c r="D898" i="9"/>
  <c r="C898" i="9"/>
  <c r="B898" i="9"/>
  <c r="Q897" i="9"/>
  <c r="P897" i="9"/>
  <c r="N897" i="9"/>
  <c r="O897" i="9" s="1"/>
  <c r="M897" i="9"/>
  <c r="L897" i="9"/>
  <c r="K897" i="9"/>
  <c r="J897" i="9"/>
  <c r="I897" i="9"/>
  <c r="H897" i="9"/>
  <c r="G897" i="9"/>
  <c r="F897" i="9"/>
  <c r="E897" i="9"/>
  <c r="D897" i="9"/>
  <c r="C897" i="9"/>
  <c r="B897" i="9"/>
  <c r="Q896" i="9"/>
  <c r="P896" i="9"/>
  <c r="N896" i="9"/>
  <c r="O896" i="9" s="1"/>
  <c r="M896" i="9"/>
  <c r="L896" i="9"/>
  <c r="K896" i="9"/>
  <c r="J896" i="9"/>
  <c r="I896" i="9"/>
  <c r="H896" i="9"/>
  <c r="G896" i="9"/>
  <c r="F896" i="9"/>
  <c r="E896" i="9"/>
  <c r="D896" i="9"/>
  <c r="C896" i="9"/>
  <c r="B896" i="9"/>
  <c r="Q895" i="9"/>
  <c r="P895" i="9"/>
  <c r="N895" i="9"/>
  <c r="O895" i="9" s="1"/>
  <c r="M895" i="9"/>
  <c r="L895" i="9"/>
  <c r="K895" i="9"/>
  <c r="J895" i="9"/>
  <c r="I895" i="9"/>
  <c r="H895" i="9"/>
  <c r="G895" i="9"/>
  <c r="F895" i="9"/>
  <c r="E895" i="9"/>
  <c r="D895" i="9"/>
  <c r="C895" i="9"/>
  <c r="B895" i="9"/>
  <c r="Q894" i="9"/>
  <c r="P894" i="9"/>
  <c r="N894" i="9"/>
  <c r="O894" i="9" s="1"/>
  <c r="M894" i="9"/>
  <c r="L894" i="9"/>
  <c r="K894" i="9"/>
  <c r="J894" i="9"/>
  <c r="I894" i="9"/>
  <c r="H894" i="9"/>
  <c r="G894" i="9"/>
  <c r="F894" i="9"/>
  <c r="E894" i="9"/>
  <c r="D894" i="9"/>
  <c r="C894" i="9"/>
  <c r="B894" i="9"/>
  <c r="Q893" i="9"/>
  <c r="P893" i="9"/>
  <c r="N893" i="9"/>
  <c r="O893" i="9" s="1"/>
  <c r="M893" i="9"/>
  <c r="L893" i="9"/>
  <c r="K893" i="9"/>
  <c r="J893" i="9"/>
  <c r="I893" i="9"/>
  <c r="H893" i="9"/>
  <c r="G893" i="9"/>
  <c r="F893" i="9"/>
  <c r="E893" i="9"/>
  <c r="D893" i="9"/>
  <c r="C893" i="9"/>
  <c r="B893" i="9"/>
  <c r="Q892" i="9"/>
  <c r="P892" i="9"/>
  <c r="N892" i="9"/>
  <c r="O892" i="9" s="1"/>
  <c r="M892" i="9"/>
  <c r="L892" i="9"/>
  <c r="K892" i="9"/>
  <c r="J892" i="9"/>
  <c r="I892" i="9"/>
  <c r="H892" i="9"/>
  <c r="G892" i="9"/>
  <c r="F892" i="9"/>
  <c r="E892" i="9"/>
  <c r="D892" i="9"/>
  <c r="C892" i="9"/>
  <c r="B892" i="9"/>
  <c r="Q891" i="9"/>
  <c r="P891" i="9"/>
  <c r="N891" i="9"/>
  <c r="O891" i="9" s="1"/>
  <c r="M891" i="9"/>
  <c r="L891" i="9"/>
  <c r="K891" i="9"/>
  <c r="J891" i="9"/>
  <c r="I891" i="9"/>
  <c r="H891" i="9"/>
  <c r="G891" i="9"/>
  <c r="F891" i="9"/>
  <c r="E891" i="9"/>
  <c r="D891" i="9"/>
  <c r="C891" i="9"/>
  <c r="B891" i="9"/>
  <c r="Q890" i="9"/>
  <c r="P890" i="9"/>
  <c r="N890" i="9"/>
  <c r="O890" i="9" s="1"/>
  <c r="M890" i="9"/>
  <c r="L890" i="9"/>
  <c r="K890" i="9"/>
  <c r="J890" i="9"/>
  <c r="I890" i="9"/>
  <c r="H890" i="9"/>
  <c r="G890" i="9"/>
  <c r="F890" i="9"/>
  <c r="E890" i="9"/>
  <c r="D890" i="9"/>
  <c r="C890" i="9"/>
  <c r="B890" i="9"/>
  <c r="Q889" i="9"/>
  <c r="P889" i="9"/>
  <c r="N889" i="9"/>
  <c r="O889" i="9" s="1"/>
  <c r="M889" i="9"/>
  <c r="L889" i="9"/>
  <c r="K889" i="9"/>
  <c r="J889" i="9"/>
  <c r="I889" i="9"/>
  <c r="H889" i="9"/>
  <c r="G889" i="9"/>
  <c r="F889" i="9"/>
  <c r="E889" i="9"/>
  <c r="D889" i="9"/>
  <c r="C889" i="9"/>
  <c r="B889" i="9"/>
  <c r="Q888" i="9"/>
  <c r="P888" i="9"/>
  <c r="N888" i="9"/>
  <c r="O888" i="9" s="1"/>
  <c r="M888" i="9"/>
  <c r="L888" i="9"/>
  <c r="K888" i="9"/>
  <c r="J888" i="9"/>
  <c r="I888" i="9"/>
  <c r="H888" i="9"/>
  <c r="G888" i="9"/>
  <c r="F888" i="9"/>
  <c r="E888" i="9"/>
  <c r="D888" i="9"/>
  <c r="C888" i="9"/>
  <c r="B888" i="9"/>
  <c r="Q887" i="9"/>
  <c r="P887" i="9"/>
  <c r="N887" i="9"/>
  <c r="O887" i="9" s="1"/>
  <c r="M887" i="9"/>
  <c r="L887" i="9"/>
  <c r="K887" i="9"/>
  <c r="J887" i="9"/>
  <c r="I887" i="9"/>
  <c r="H887" i="9"/>
  <c r="G887" i="9"/>
  <c r="F887" i="9"/>
  <c r="E887" i="9"/>
  <c r="D887" i="9"/>
  <c r="C887" i="9"/>
  <c r="B887" i="9"/>
  <c r="Q886" i="9"/>
  <c r="P886" i="9"/>
  <c r="N886" i="9"/>
  <c r="O886" i="9" s="1"/>
  <c r="M886" i="9"/>
  <c r="L886" i="9"/>
  <c r="K886" i="9"/>
  <c r="J886" i="9"/>
  <c r="I886" i="9"/>
  <c r="H886" i="9"/>
  <c r="G886" i="9"/>
  <c r="F886" i="9"/>
  <c r="E886" i="9"/>
  <c r="D886" i="9"/>
  <c r="C886" i="9"/>
  <c r="B886" i="9"/>
  <c r="Q885" i="9"/>
  <c r="P885" i="9"/>
  <c r="N885" i="9"/>
  <c r="O885" i="9" s="1"/>
  <c r="M885" i="9"/>
  <c r="L885" i="9"/>
  <c r="K885" i="9"/>
  <c r="J885" i="9"/>
  <c r="I885" i="9"/>
  <c r="H885" i="9"/>
  <c r="G885" i="9"/>
  <c r="F885" i="9"/>
  <c r="E885" i="9"/>
  <c r="D885" i="9"/>
  <c r="C885" i="9"/>
  <c r="B885" i="9"/>
  <c r="Q884" i="9"/>
  <c r="P884" i="9"/>
  <c r="N884" i="9"/>
  <c r="O884" i="9" s="1"/>
  <c r="M884" i="9"/>
  <c r="L884" i="9"/>
  <c r="K884" i="9"/>
  <c r="J884" i="9"/>
  <c r="I884" i="9"/>
  <c r="H884" i="9"/>
  <c r="G884" i="9"/>
  <c r="F884" i="9"/>
  <c r="E884" i="9"/>
  <c r="D884" i="9"/>
  <c r="C884" i="9"/>
  <c r="B884" i="9"/>
  <c r="Q883" i="9"/>
  <c r="P883" i="9"/>
  <c r="N883" i="9"/>
  <c r="O883" i="9" s="1"/>
  <c r="M883" i="9"/>
  <c r="L883" i="9"/>
  <c r="K883" i="9"/>
  <c r="J883" i="9"/>
  <c r="I883" i="9"/>
  <c r="H883" i="9"/>
  <c r="G883" i="9"/>
  <c r="F883" i="9"/>
  <c r="E883" i="9"/>
  <c r="D883" i="9"/>
  <c r="C883" i="9"/>
  <c r="B883" i="9"/>
  <c r="Q882" i="9"/>
  <c r="P882" i="9"/>
  <c r="N882" i="9"/>
  <c r="O882" i="9" s="1"/>
  <c r="M882" i="9"/>
  <c r="L882" i="9"/>
  <c r="K882" i="9"/>
  <c r="J882" i="9"/>
  <c r="I882" i="9"/>
  <c r="H882" i="9"/>
  <c r="G882" i="9"/>
  <c r="F882" i="9"/>
  <c r="E882" i="9"/>
  <c r="D882" i="9"/>
  <c r="C882" i="9"/>
  <c r="B882" i="9"/>
  <c r="Q881" i="9"/>
  <c r="P881" i="9"/>
  <c r="N881" i="9"/>
  <c r="O881" i="9" s="1"/>
  <c r="M881" i="9"/>
  <c r="L881" i="9"/>
  <c r="K881" i="9"/>
  <c r="J881" i="9"/>
  <c r="I881" i="9"/>
  <c r="H881" i="9"/>
  <c r="G881" i="9"/>
  <c r="F881" i="9"/>
  <c r="E881" i="9"/>
  <c r="D881" i="9"/>
  <c r="C881" i="9"/>
  <c r="B881" i="9"/>
  <c r="Q880" i="9"/>
  <c r="P880" i="9"/>
  <c r="N880" i="9"/>
  <c r="O880" i="9" s="1"/>
  <c r="M880" i="9"/>
  <c r="L880" i="9"/>
  <c r="K880" i="9"/>
  <c r="J880" i="9"/>
  <c r="I880" i="9"/>
  <c r="H880" i="9"/>
  <c r="G880" i="9"/>
  <c r="F880" i="9"/>
  <c r="E880" i="9"/>
  <c r="D880" i="9"/>
  <c r="C880" i="9"/>
  <c r="B880" i="9"/>
  <c r="Q879" i="9"/>
  <c r="P879" i="9"/>
  <c r="N879" i="9"/>
  <c r="O879" i="9" s="1"/>
  <c r="M879" i="9"/>
  <c r="L879" i="9"/>
  <c r="K879" i="9"/>
  <c r="J879" i="9"/>
  <c r="I879" i="9"/>
  <c r="H879" i="9"/>
  <c r="G879" i="9"/>
  <c r="F879" i="9"/>
  <c r="E879" i="9"/>
  <c r="D879" i="9"/>
  <c r="C879" i="9"/>
  <c r="B879" i="9"/>
  <c r="Q878" i="9"/>
  <c r="P878" i="9"/>
  <c r="N878" i="9"/>
  <c r="O878" i="9" s="1"/>
  <c r="M878" i="9"/>
  <c r="L878" i="9"/>
  <c r="K878" i="9"/>
  <c r="J878" i="9"/>
  <c r="I878" i="9"/>
  <c r="H878" i="9"/>
  <c r="G878" i="9"/>
  <c r="F878" i="9"/>
  <c r="E878" i="9"/>
  <c r="D878" i="9"/>
  <c r="C878" i="9"/>
  <c r="B878" i="9"/>
  <c r="Q877" i="9"/>
  <c r="P877" i="9"/>
  <c r="N877" i="9"/>
  <c r="O877" i="9" s="1"/>
  <c r="M877" i="9"/>
  <c r="L877" i="9"/>
  <c r="K877" i="9"/>
  <c r="J877" i="9"/>
  <c r="I877" i="9"/>
  <c r="H877" i="9"/>
  <c r="G877" i="9"/>
  <c r="F877" i="9"/>
  <c r="E877" i="9"/>
  <c r="D877" i="9"/>
  <c r="C877" i="9"/>
  <c r="B877" i="9"/>
  <c r="Q876" i="9"/>
  <c r="P876" i="9"/>
  <c r="N876" i="9"/>
  <c r="O876" i="9" s="1"/>
  <c r="M876" i="9"/>
  <c r="L876" i="9"/>
  <c r="K876" i="9"/>
  <c r="J876" i="9"/>
  <c r="I876" i="9"/>
  <c r="H876" i="9"/>
  <c r="G876" i="9"/>
  <c r="F876" i="9"/>
  <c r="E876" i="9"/>
  <c r="D876" i="9"/>
  <c r="C876" i="9"/>
  <c r="B876" i="9"/>
  <c r="Q875" i="9"/>
  <c r="P875" i="9"/>
  <c r="N875" i="9"/>
  <c r="O875" i="9" s="1"/>
  <c r="M875" i="9"/>
  <c r="L875" i="9"/>
  <c r="K875" i="9"/>
  <c r="J875" i="9"/>
  <c r="I875" i="9"/>
  <c r="H875" i="9"/>
  <c r="G875" i="9"/>
  <c r="F875" i="9"/>
  <c r="E875" i="9"/>
  <c r="D875" i="9"/>
  <c r="C875" i="9"/>
  <c r="B875" i="9"/>
  <c r="Q874" i="9"/>
  <c r="P874" i="9"/>
  <c r="N874" i="9"/>
  <c r="O874" i="9" s="1"/>
  <c r="M874" i="9"/>
  <c r="L874" i="9"/>
  <c r="K874" i="9"/>
  <c r="J874" i="9"/>
  <c r="I874" i="9"/>
  <c r="H874" i="9"/>
  <c r="G874" i="9"/>
  <c r="F874" i="9"/>
  <c r="E874" i="9"/>
  <c r="D874" i="9"/>
  <c r="C874" i="9"/>
  <c r="B874" i="9"/>
  <c r="Q873" i="9"/>
  <c r="P873" i="9"/>
  <c r="N873" i="9"/>
  <c r="O873" i="9" s="1"/>
  <c r="M873" i="9"/>
  <c r="L873" i="9"/>
  <c r="K873" i="9"/>
  <c r="J873" i="9"/>
  <c r="I873" i="9"/>
  <c r="H873" i="9"/>
  <c r="G873" i="9"/>
  <c r="F873" i="9"/>
  <c r="E873" i="9"/>
  <c r="D873" i="9"/>
  <c r="C873" i="9"/>
  <c r="B873" i="9"/>
  <c r="Q872" i="9"/>
  <c r="P872" i="9"/>
  <c r="N872" i="9"/>
  <c r="O872" i="9" s="1"/>
  <c r="M872" i="9"/>
  <c r="L872" i="9"/>
  <c r="K872" i="9"/>
  <c r="J872" i="9"/>
  <c r="I872" i="9"/>
  <c r="H872" i="9"/>
  <c r="G872" i="9"/>
  <c r="F872" i="9"/>
  <c r="E872" i="9"/>
  <c r="D872" i="9"/>
  <c r="C872" i="9"/>
  <c r="B872" i="9"/>
  <c r="Q871" i="9"/>
  <c r="P871" i="9"/>
  <c r="N871" i="9"/>
  <c r="O871" i="9" s="1"/>
  <c r="M871" i="9"/>
  <c r="L871" i="9"/>
  <c r="K871" i="9"/>
  <c r="J871" i="9"/>
  <c r="I871" i="9"/>
  <c r="H871" i="9"/>
  <c r="G871" i="9"/>
  <c r="F871" i="9"/>
  <c r="E871" i="9"/>
  <c r="D871" i="9"/>
  <c r="C871" i="9"/>
  <c r="B871" i="9"/>
  <c r="Q870" i="9"/>
  <c r="P870" i="9"/>
  <c r="N870" i="9"/>
  <c r="O870" i="9" s="1"/>
  <c r="M870" i="9"/>
  <c r="L870" i="9"/>
  <c r="K870" i="9"/>
  <c r="J870" i="9"/>
  <c r="I870" i="9"/>
  <c r="H870" i="9"/>
  <c r="G870" i="9"/>
  <c r="F870" i="9"/>
  <c r="E870" i="9"/>
  <c r="D870" i="9"/>
  <c r="C870" i="9"/>
  <c r="B870" i="9"/>
  <c r="Q869" i="9"/>
  <c r="P869" i="9"/>
  <c r="N869" i="9"/>
  <c r="O869" i="9" s="1"/>
  <c r="M869" i="9"/>
  <c r="L869" i="9"/>
  <c r="K869" i="9"/>
  <c r="J869" i="9"/>
  <c r="I869" i="9"/>
  <c r="H869" i="9"/>
  <c r="G869" i="9"/>
  <c r="F869" i="9"/>
  <c r="E869" i="9"/>
  <c r="D869" i="9"/>
  <c r="C869" i="9"/>
  <c r="B869" i="9"/>
  <c r="Q868" i="9"/>
  <c r="P868" i="9"/>
  <c r="N868" i="9"/>
  <c r="O868" i="9" s="1"/>
  <c r="M868" i="9"/>
  <c r="L868" i="9"/>
  <c r="K868" i="9"/>
  <c r="J868" i="9"/>
  <c r="I868" i="9"/>
  <c r="H868" i="9"/>
  <c r="G868" i="9"/>
  <c r="F868" i="9"/>
  <c r="E868" i="9"/>
  <c r="D868" i="9"/>
  <c r="C868" i="9"/>
  <c r="B868" i="9"/>
  <c r="Q867" i="9"/>
  <c r="P867" i="9"/>
  <c r="N867" i="9"/>
  <c r="O867" i="9" s="1"/>
  <c r="M867" i="9"/>
  <c r="L867" i="9"/>
  <c r="K867" i="9"/>
  <c r="J867" i="9"/>
  <c r="I867" i="9"/>
  <c r="H867" i="9"/>
  <c r="G867" i="9"/>
  <c r="F867" i="9"/>
  <c r="E867" i="9"/>
  <c r="D867" i="9"/>
  <c r="C867" i="9"/>
  <c r="B867" i="9"/>
  <c r="Q866" i="9"/>
  <c r="P866" i="9"/>
  <c r="N866" i="9"/>
  <c r="O866" i="9" s="1"/>
  <c r="M866" i="9"/>
  <c r="L866" i="9"/>
  <c r="K866" i="9"/>
  <c r="J866" i="9"/>
  <c r="I866" i="9"/>
  <c r="H866" i="9"/>
  <c r="G866" i="9"/>
  <c r="F866" i="9"/>
  <c r="E866" i="9"/>
  <c r="D866" i="9"/>
  <c r="C866" i="9"/>
  <c r="B866" i="9"/>
  <c r="Q865" i="9"/>
  <c r="P865" i="9"/>
  <c r="N865" i="9"/>
  <c r="O865" i="9" s="1"/>
  <c r="M865" i="9"/>
  <c r="L865" i="9"/>
  <c r="K865" i="9"/>
  <c r="J865" i="9"/>
  <c r="I865" i="9"/>
  <c r="H865" i="9"/>
  <c r="G865" i="9"/>
  <c r="F865" i="9"/>
  <c r="E865" i="9"/>
  <c r="D865" i="9"/>
  <c r="C865" i="9"/>
  <c r="B865" i="9"/>
  <c r="Q864" i="9"/>
  <c r="P864" i="9"/>
  <c r="N864" i="9"/>
  <c r="O864" i="9" s="1"/>
  <c r="M864" i="9"/>
  <c r="L864" i="9"/>
  <c r="K864" i="9"/>
  <c r="J864" i="9"/>
  <c r="I864" i="9"/>
  <c r="H864" i="9"/>
  <c r="G864" i="9"/>
  <c r="F864" i="9"/>
  <c r="E864" i="9"/>
  <c r="D864" i="9"/>
  <c r="C864" i="9"/>
  <c r="B864" i="9"/>
  <c r="Q863" i="9"/>
  <c r="P863" i="9"/>
  <c r="N863" i="9"/>
  <c r="O863" i="9" s="1"/>
  <c r="M863" i="9"/>
  <c r="L863" i="9"/>
  <c r="K863" i="9"/>
  <c r="J863" i="9"/>
  <c r="I863" i="9"/>
  <c r="H863" i="9"/>
  <c r="G863" i="9"/>
  <c r="F863" i="9"/>
  <c r="E863" i="9"/>
  <c r="D863" i="9"/>
  <c r="C863" i="9"/>
  <c r="B863" i="9"/>
  <c r="Q862" i="9"/>
  <c r="P862" i="9"/>
  <c r="N862" i="9"/>
  <c r="O862" i="9" s="1"/>
  <c r="M862" i="9"/>
  <c r="L862" i="9"/>
  <c r="K862" i="9"/>
  <c r="J862" i="9"/>
  <c r="I862" i="9"/>
  <c r="H862" i="9"/>
  <c r="G862" i="9"/>
  <c r="F862" i="9"/>
  <c r="E862" i="9"/>
  <c r="D862" i="9"/>
  <c r="C862" i="9"/>
  <c r="B862" i="9"/>
  <c r="Q861" i="9"/>
  <c r="P861" i="9"/>
  <c r="N861" i="9"/>
  <c r="O861" i="9" s="1"/>
  <c r="M861" i="9"/>
  <c r="L861" i="9"/>
  <c r="K861" i="9"/>
  <c r="J861" i="9"/>
  <c r="I861" i="9"/>
  <c r="H861" i="9"/>
  <c r="G861" i="9"/>
  <c r="F861" i="9"/>
  <c r="E861" i="9"/>
  <c r="D861" i="9"/>
  <c r="C861" i="9"/>
  <c r="B861" i="9"/>
  <c r="Q860" i="9"/>
  <c r="P860" i="9"/>
  <c r="N860" i="9"/>
  <c r="O860" i="9" s="1"/>
  <c r="M860" i="9"/>
  <c r="L860" i="9"/>
  <c r="K860" i="9"/>
  <c r="J860" i="9"/>
  <c r="I860" i="9"/>
  <c r="H860" i="9"/>
  <c r="G860" i="9"/>
  <c r="F860" i="9"/>
  <c r="E860" i="9"/>
  <c r="D860" i="9"/>
  <c r="C860" i="9"/>
  <c r="B860" i="9"/>
  <c r="Q859" i="9"/>
  <c r="P859" i="9"/>
  <c r="N859" i="9"/>
  <c r="O859" i="9" s="1"/>
  <c r="M859" i="9"/>
  <c r="L859" i="9"/>
  <c r="K859" i="9"/>
  <c r="J859" i="9"/>
  <c r="I859" i="9"/>
  <c r="H859" i="9"/>
  <c r="G859" i="9"/>
  <c r="F859" i="9"/>
  <c r="E859" i="9"/>
  <c r="D859" i="9"/>
  <c r="C859" i="9"/>
  <c r="B859" i="9"/>
  <c r="Q858" i="9"/>
  <c r="P858" i="9"/>
  <c r="N858" i="9"/>
  <c r="O858" i="9" s="1"/>
  <c r="M858" i="9"/>
  <c r="L858" i="9"/>
  <c r="K858" i="9"/>
  <c r="J858" i="9"/>
  <c r="I858" i="9"/>
  <c r="H858" i="9"/>
  <c r="G858" i="9"/>
  <c r="F858" i="9"/>
  <c r="E858" i="9"/>
  <c r="D858" i="9"/>
  <c r="C858" i="9"/>
  <c r="B858" i="9"/>
  <c r="Q857" i="9"/>
  <c r="P857" i="9"/>
  <c r="N857" i="9"/>
  <c r="O857" i="9" s="1"/>
  <c r="M857" i="9"/>
  <c r="L857" i="9"/>
  <c r="K857" i="9"/>
  <c r="J857" i="9"/>
  <c r="I857" i="9"/>
  <c r="H857" i="9"/>
  <c r="G857" i="9"/>
  <c r="F857" i="9"/>
  <c r="E857" i="9"/>
  <c r="D857" i="9"/>
  <c r="C857" i="9"/>
  <c r="B857" i="9"/>
  <c r="Q856" i="9"/>
  <c r="P856" i="9"/>
  <c r="N856" i="9"/>
  <c r="O856" i="9" s="1"/>
  <c r="M856" i="9"/>
  <c r="L856" i="9"/>
  <c r="K856" i="9"/>
  <c r="J856" i="9"/>
  <c r="I856" i="9"/>
  <c r="H856" i="9"/>
  <c r="G856" i="9"/>
  <c r="F856" i="9"/>
  <c r="E856" i="9"/>
  <c r="D856" i="9"/>
  <c r="C856" i="9"/>
  <c r="B856" i="9"/>
  <c r="Q855" i="9"/>
  <c r="P855" i="9"/>
  <c r="N855" i="9"/>
  <c r="O855" i="9" s="1"/>
  <c r="M855" i="9"/>
  <c r="L855" i="9"/>
  <c r="K855" i="9"/>
  <c r="J855" i="9"/>
  <c r="I855" i="9"/>
  <c r="H855" i="9"/>
  <c r="G855" i="9"/>
  <c r="F855" i="9"/>
  <c r="E855" i="9"/>
  <c r="D855" i="9"/>
  <c r="C855" i="9"/>
  <c r="B855" i="9"/>
  <c r="Q854" i="9"/>
  <c r="P854" i="9"/>
  <c r="N854" i="9"/>
  <c r="O854" i="9" s="1"/>
  <c r="M854" i="9"/>
  <c r="L854" i="9"/>
  <c r="K854" i="9"/>
  <c r="J854" i="9"/>
  <c r="I854" i="9"/>
  <c r="H854" i="9"/>
  <c r="G854" i="9"/>
  <c r="F854" i="9"/>
  <c r="E854" i="9"/>
  <c r="D854" i="9"/>
  <c r="C854" i="9"/>
  <c r="B854" i="9"/>
  <c r="Q853" i="9"/>
  <c r="P853" i="9"/>
  <c r="N853" i="9"/>
  <c r="O853" i="9" s="1"/>
  <c r="M853" i="9"/>
  <c r="L853" i="9"/>
  <c r="K853" i="9"/>
  <c r="J853" i="9"/>
  <c r="I853" i="9"/>
  <c r="H853" i="9"/>
  <c r="G853" i="9"/>
  <c r="F853" i="9"/>
  <c r="E853" i="9"/>
  <c r="D853" i="9"/>
  <c r="C853" i="9"/>
  <c r="B853" i="9"/>
  <c r="Q852" i="9"/>
  <c r="P852" i="9"/>
  <c r="N852" i="9"/>
  <c r="O852" i="9" s="1"/>
  <c r="M852" i="9"/>
  <c r="L852" i="9"/>
  <c r="K852" i="9"/>
  <c r="J852" i="9"/>
  <c r="I852" i="9"/>
  <c r="H852" i="9"/>
  <c r="G852" i="9"/>
  <c r="F852" i="9"/>
  <c r="E852" i="9"/>
  <c r="D852" i="9"/>
  <c r="C852" i="9"/>
  <c r="B852" i="9"/>
  <c r="Q851" i="9"/>
  <c r="P851" i="9"/>
  <c r="N851" i="9"/>
  <c r="O851" i="9" s="1"/>
  <c r="M851" i="9"/>
  <c r="L851" i="9"/>
  <c r="K851" i="9"/>
  <c r="J851" i="9"/>
  <c r="I851" i="9"/>
  <c r="H851" i="9"/>
  <c r="G851" i="9"/>
  <c r="F851" i="9"/>
  <c r="E851" i="9"/>
  <c r="D851" i="9"/>
  <c r="C851" i="9"/>
  <c r="B851" i="9"/>
  <c r="Q850" i="9"/>
  <c r="P850" i="9"/>
  <c r="N850" i="9"/>
  <c r="O850" i="9" s="1"/>
  <c r="M850" i="9"/>
  <c r="L850" i="9"/>
  <c r="K850" i="9"/>
  <c r="J850" i="9"/>
  <c r="I850" i="9"/>
  <c r="H850" i="9"/>
  <c r="G850" i="9"/>
  <c r="F850" i="9"/>
  <c r="E850" i="9"/>
  <c r="D850" i="9"/>
  <c r="C850" i="9"/>
  <c r="B850" i="9"/>
  <c r="Q849" i="9"/>
  <c r="P849" i="9"/>
  <c r="N849" i="9"/>
  <c r="O849" i="9" s="1"/>
  <c r="M849" i="9"/>
  <c r="L849" i="9"/>
  <c r="K849" i="9"/>
  <c r="J849" i="9"/>
  <c r="I849" i="9"/>
  <c r="H849" i="9"/>
  <c r="G849" i="9"/>
  <c r="F849" i="9"/>
  <c r="E849" i="9"/>
  <c r="D849" i="9"/>
  <c r="C849" i="9"/>
  <c r="B849" i="9"/>
  <c r="Q848" i="9"/>
  <c r="P848" i="9"/>
  <c r="N848" i="9"/>
  <c r="O848" i="9" s="1"/>
  <c r="M848" i="9"/>
  <c r="L848" i="9"/>
  <c r="K848" i="9"/>
  <c r="J848" i="9"/>
  <c r="I848" i="9"/>
  <c r="H848" i="9"/>
  <c r="G848" i="9"/>
  <c r="F848" i="9"/>
  <c r="E848" i="9"/>
  <c r="D848" i="9"/>
  <c r="C848" i="9"/>
  <c r="B848" i="9"/>
  <c r="Q847" i="9"/>
  <c r="P847" i="9"/>
  <c r="N847" i="9"/>
  <c r="O847" i="9" s="1"/>
  <c r="M847" i="9"/>
  <c r="L847" i="9"/>
  <c r="K847" i="9"/>
  <c r="J847" i="9"/>
  <c r="I847" i="9"/>
  <c r="H847" i="9"/>
  <c r="G847" i="9"/>
  <c r="F847" i="9"/>
  <c r="E847" i="9"/>
  <c r="D847" i="9"/>
  <c r="C847" i="9"/>
  <c r="B847" i="9"/>
  <c r="Q846" i="9"/>
  <c r="P846" i="9"/>
  <c r="N846" i="9"/>
  <c r="O846" i="9" s="1"/>
  <c r="M846" i="9"/>
  <c r="L846" i="9"/>
  <c r="K846" i="9"/>
  <c r="J846" i="9"/>
  <c r="I846" i="9"/>
  <c r="H846" i="9"/>
  <c r="G846" i="9"/>
  <c r="F846" i="9"/>
  <c r="E846" i="9"/>
  <c r="D846" i="9"/>
  <c r="C846" i="9"/>
  <c r="B846" i="9"/>
  <c r="Q845" i="9"/>
  <c r="P845" i="9"/>
  <c r="N845" i="9"/>
  <c r="O845" i="9" s="1"/>
  <c r="M845" i="9"/>
  <c r="L845" i="9"/>
  <c r="K845" i="9"/>
  <c r="J845" i="9"/>
  <c r="I845" i="9"/>
  <c r="H845" i="9"/>
  <c r="G845" i="9"/>
  <c r="F845" i="9"/>
  <c r="E845" i="9"/>
  <c r="D845" i="9"/>
  <c r="C845" i="9"/>
  <c r="B845" i="9"/>
  <c r="Q844" i="9"/>
  <c r="P844" i="9"/>
  <c r="N844" i="9"/>
  <c r="O844" i="9" s="1"/>
  <c r="M844" i="9"/>
  <c r="L844" i="9"/>
  <c r="K844" i="9"/>
  <c r="J844" i="9"/>
  <c r="I844" i="9"/>
  <c r="H844" i="9"/>
  <c r="G844" i="9"/>
  <c r="F844" i="9"/>
  <c r="E844" i="9"/>
  <c r="D844" i="9"/>
  <c r="C844" i="9"/>
  <c r="B844" i="9"/>
  <c r="Q843" i="9"/>
  <c r="P843" i="9"/>
  <c r="N843" i="9"/>
  <c r="O843" i="9" s="1"/>
  <c r="M843" i="9"/>
  <c r="L843" i="9"/>
  <c r="K843" i="9"/>
  <c r="J843" i="9"/>
  <c r="I843" i="9"/>
  <c r="H843" i="9"/>
  <c r="G843" i="9"/>
  <c r="F843" i="9"/>
  <c r="E843" i="9"/>
  <c r="D843" i="9"/>
  <c r="C843" i="9"/>
  <c r="B843" i="9"/>
  <c r="Q842" i="9"/>
  <c r="P842" i="9"/>
  <c r="N842" i="9"/>
  <c r="O842" i="9" s="1"/>
  <c r="M842" i="9"/>
  <c r="L842" i="9"/>
  <c r="K842" i="9"/>
  <c r="J842" i="9"/>
  <c r="I842" i="9"/>
  <c r="H842" i="9"/>
  <c r="G842" i="9"/>
  <c r="F842" i="9"/>
  <c r="E842" i="9"/>
  <c r="D842" i="9"/>
  <c r="C842" i="9"/>
  <c r="B842" i="9"/>
  <c r="Q841" i="9"/>
  <c r="P841" i="9"/>
  <c r="N841" i="9"/>
  <c r="O841" i="9" s="1"/>
  <c r="M841" i="9"/>
  <c r="L841" i="9"/>
  <c r="K841" i="9"/>
  <c r="J841" i="9"/>
  <c r="I841" i="9"/>
  <c r="H841" i="9"/>
  <c r="G841" i="9"/>
  <c r="F841" i="9"/>
  <c r="E841" i="9"/>
  <c r="D841" i="9"/>
  <c r="C841" i="9"/>
  <c r="B841" i="9"/>
  <c r="Q840" i="9"/>
  <c r="P840" i="9"/>
  <c r="N840" i="9"/>
  <c r="O840" i="9" s="1"/>
  <c r="M840" i="9"/>
  <c r="L840" i="9"/>
  <c r="K840" i="9"/>
  <c r="J840" i="9"/>
  <c r="I840" i="9"/>
  <c r="H840" i="9"/>
  <c r="G840" i="9"/>
  <c r="F840" i="9"/>
  <c r="E840" i="9"/>
  <c r="D840" i="9"/>
  <c r="C840" i="9"/>
  <c r="B840" i="9"/>
  <c r="Q839" i="9"/>
  <c r="P839" i="9"/>
  <c r="N839" i="9"/>
  <c r="O839" i="9" s="1"/>
  <c r="M839" i="9"/>
  <c r="L839" i="9"/>
  <c r="K839" i="9"/>
  <c r="J839" i="9"/>
  <c r="I839" i="9"/>
  <c r="H839" i="9"/>
  <c r="G839" i="9"/>
  <c r="F839" i="9"/>
  <c r="E839" i="9"/>
  <c r="D839" i="9"/>
  <c r="C839" i="9"/>
  <c r="B839" i="9"/>
  <c r="Q838" i="9"/>
  <c r="P838" i="9"/>
  <c r="N838" i="9"/>
  <c r="O838" i="9" s="1"/>
  <c r="M838" i="9"/>
  <c r="L838" i="9"/>
  <c r="K838" i="9"/>
  <c r="J838" i="9"/>
  <c r="I838" i="9"/>
  <c r="H838" i="9"/>
  <c r="G838" i="9"/>
  <c r="F838" i="9"/>
  <c r="E838" i="9"/>
  <c r="D838" i="9"/>
  <c r="C838" i="9"/>
  <c r="B838" i="9"/>
  <c r="Q837" i="9"/>
  <c r="P837" i="9"/>
  <c r="N837" i="9"/>
  <c r="O837" i="9" s="1"/>
  <c r="M837" i="9"/>
  <c r="L837" i="9"/>
  <c r="K837" i="9"/>
  <c r="J837" i="9"/>
  <c r="I837" i="9"/>
  <c r="H837" i="9"/>
  <c r="G837" i="9"/>
  <c r="F837" i="9"/>
  <c r="E837" i="9"/>
  <c r="D837" i="9"/>
  <c r="C837" i="9"/>
  <c r="B837" i="9"/>
  <c r="Q836" i="9"/>
  <c r="P836" i="9"/>
  <c r="N836" i="9"/>
  <c r="O836" i="9" s="1"/>
  <c r="M836" i="9"/>
  <c r="L836" i="9"/>
  <c r="K836" i="9"/>
  <c r="J836" i="9"/>
  <c r="I836" i="9"/>
  <c r="H836" i="9"/>
  <c r="G836" i="9"/>
  <c r="F836" i="9"/>
  <c r="E836" i="9"/>
  <c r="D836" i="9"/>
  <c r="C836" i="9"/>
  <c r="B836" i="9"/>
  <c r="Q835" i="9"/>
  <c r="P835" i="9"/>
  <c r="N835" i="9"/>
  <c r="O835" i="9" s="1"/>
  <c r="M835" i="9"/>
  <c r="L835" i="9"/>
  <c r="K835" i="9"/>
  <c r="J835" i="9"/>
  <c r="I835" i="9"/>
  <c r="H835" i="9"/>
  <c r="G835" i="9"/>
  <c r="F835" i="9"/>
  <c r="E835" i="9"/>
  <c r="D835" i="9"/>
  <c r="C835" i="9"/>
  <c r="B835" i="9"/>
  <c r="Q834" i="9"/>
  <c r="P834" i="9"/>
  <c r="N834" i="9"/>
  <c r="O834" i="9" s="1"/>
  <c r="M834" i="9"/>
  <c r="L834" i="9"/>
  <c r="K834" i="9"/>
  <c r="J834" i="9"/>
  <c r="I834" i="9"/>
  <c r="H834" i="9"/>
  <c r="G834" i="9"/>
  <c r="F834" i="9"/>
  <c r="E834" i="9"/>
  <c r="D834" i="9"/>
  <c r="C834" i="9"/>
  <c r="B834" i="9"/>
  <c r="Q833" i="9"/>
  <c r="P833" i="9"/>
  <c r="N833" i="9"/>
  <c r="O833" i="9" s="1"/>
  <c r="M833" i="9"/>
  <c r="L833" i="9"/>
  <c r="K833" i="9"/>
  <c r="J833" i="9"/>
  <c r="I833" i="9"/>
  <c r="H833" i="9"/>
  <c r="G833" i="9"/>
  <c r="F833" i="9"/>
  <c r="E833" i="9"/>
  <c r="D833" i="9"/>
  <c r="C833" i="9"/>
  <c r="B833" i="9"/>
  <c r="Q832" i="9"/>
  <c r="P832" i="9"/>
  <c r="N832" i="9"/>
  <c r="O832" i="9" s="1"/>
  <c r="M832" i="9"/>
  <c r="L832" i="9"/>
  <c r="K832" i="9"/>
  <c r="J832" i="9"/>
  <c r="I832" i="9"/>
  <c r="H832" i="9"/>
  <c r="G832" i="9"/>
  <c r="F832" i="9"/>
  <c r="E832" i="9"/>
  <c r="D832" i="9"/>
  <c r="C832" i="9"/>
  <c r="B832" i="9"/>
  <c r="Q831" i="9"/>
  <c r="P831" i="9"/>
  <c r="N831" i="9"/>
  <c r="O831" i="9" s="1"/>
  <c r="M831" i="9"/>
  <c r="L831" i="9"/>
  <c r="K831" i="9"/>
  <c r="J831" i="9"/>
  <c r="I831" i="9"/>
  <c r="H831" i="9"/>
  <c r="G831" i="9"/>
  <c r="F831" i="9"/>
  <c r="E831" i="9"/>
  <c r="D831" i="9"/>
  <c r="C831" i="9"/>
  <c r="B831" i="9"/>
  <c r="Q830" i="9"/>
  <c r="P830" i="9"/>
  <c r="N830" i="9"/>
  <c r="O830" i="9" s="1"/>
  <c r="M830" i="9"/>
  <c r="L830" i="9"/>
  <c r="K830" i="9"/>
  <c r="J830" i="9"/>
  <c r="I830" i="9"/>
  <c r="H830" i="9"/>
  <c r="G830" i="9"/>
  <c r="F830" i="9"/>
  <c r="E830" i="9"/>
  <c r="D830" i="9"/>
  <c r="C830" i="9"/>
  <c r="B830" i="9"/>
  <c r="Q829" i="9"/>
  <c r="P829" i="9"/>
  <c r="N829" i="9"/>
  <c r="O829" i="9" s="1"/>
  <c r="M829" i="9"/>
  <c r="L829" i="9"/>
  <c r="K829" i="9"/>
  <c r="J829" i="9"/>
  <c r="I829" i="9"/>
  <c r="H829" i="9"/>
  <c r="G829" i="9"/>
  <c r="F829" i="9"/>
  <c r="E829" i="9"/>
  <c r="D829" i="9"/>
  <c r="C829" i="9"/>
  <c r="B829" i="9"/>
  <c r="Q828" i="9"/>
  <c r="P828" i="9"/>
  <c r="N828" i="9"/>
  <c r="O828" i="9" s="1"/>
  <c r="M828" i="9"/>
  <c r="L828" i="9"/>
  <c r="K828" i="9"/>
  <c r="J828" i="9"/>
  <c r="I828" i="9"/>
  <c r="H828" i="9"/>
  <c r="G828" i="9"/>
  <c r="F828" i="9"/>
  <c r="E828" i="9"/>
  <c r="D828" i="9"/>
  <c r="C828" i="9"/>
  <c r="B828" i="9"/>
  <c r="Q827" i="9"/>
  <c r="P827" i="9"/>
  <c r="N827" i="9"/>
  <c r="O827" i="9" s="1"/>
  <c r="M827" i="9"/>
  <c r="L827" i="9"/>
  <c r="K827" i="9"/>
  <c r="J827" i="9"/>
  <c r="I827" i="9"/>
  <c r="H827" i="9"/>
  <c r="G827" i="9"/>
  <c r="F827" i="9"/>
  <c r="E827" i="9"/>
  <c r="D827" i="9"/>
  <c r="C827" i="9"/>
  <c r="B827" i="9"/>
  <c r="Q826" i="9"/>
  <c r="P826" i="9"/>
  <c r="N826" i="9"/>
  <c r="O826" i="9" s="1"/>
  <c r="M826" i="9"/>
  <c r="L826" i="9"/>
  <c r="K826" i="9"/>
  <c r="J826" i="9"/>
  <c r="I826" i="9"/>
  <c r="H826" i="9"/>
  <c r="G826" i="9"/>
  <c r="F826" i="9"/>
  <c r="E826" i="9"/>
  <c r="D826" i="9"/>
  <c r="C826" i="9"/>
  <c r="B826" i="9"/>
  <c r="Q825" i="9"/>
  <c r="P825" i="9"/>
  <c r="N825" i="9"/>
  <c r="O825" i="9" s="1"/>
  <c r="M825" i="9"/>
  <c r="L825" i="9"/>
  <c r="K825" i="9"/>
  <c r="J825" i="9"/>
  <c r="I825" i="9"/>
  <c r="H825" i="9"/>
  <c r="G825" i="9"/>
  <c r="F825" i="9"/>
  <c r="E825" i="9"/>
  <c r="D825" i="9"/>
  <c r="C825" i="9"/>
  <c r="B825" i="9"/>
  <c r="Q824" i="9"/>
  <c r="P824" i="9"/>
  <c r="N824" i="9"/>
  <c r="O824" i="9" s="1"/>
  <c r="M824" i="9"/>
  <c r="L824" i="9"/>
  <c r="K824" i="9"/>
  <c r="J824" i="9"/>
  <c r="I824" i="9"/>
  <c r="H824" i="9"/>
  <c r="G824" i="9"/>
  <c r="F824" i="9"/>
  <c r="E824" i="9"/>
  <c r="D824" i="9"/>
  <c r="C824" i="9"/>
  <c r="B824" i="9"/>
  <c r="Q823" i="9"/>
  <c r="P823" i="9"/>
  <c r="N823" i="9"/>
  <c r="O823" i="9" s="1"/>
  <c r="M823" i="9"/>
  <c r="L823" i="9"/>
  <c r="K823" i="9"/>
  <c r="J823" i="9"/>
  <c r="I823" i="9"/>
  <c r="H823" i="9"/>
  <c r="G823" i="9"/>
  <c r="F823" i="9"/>
  <c r="E823" i="9"/>
  <c r="D823" i="9"/>
  <c r="C823" i="9"/>
  <c r="B823" i="9"/>
  <c r="Q822" i="9"/>
  <c r="P822" i="9"/>
  <c r="N822" i="9"/>
  <c r="O822" i="9" s="1"/>
  <c r="M822" i="9"/>
  <c r="L822" i="9"/>
  <c r="K822" i="9"/>
  <c r="J822" i="9"/>
  <c r="I822" i="9"/>
  <c r="H822" i="9"/>
  <c r="G822" i="9"/>
  <c r="F822" i="9"/>
  <c r="E822" i="9"/>
  <c r="D822" i="9"/>
  <c r="C822" i="9"/>
  <c r="B822" i="9"/>
  <c r="Q821" i="9"/>
  <c r="P821" i="9"/>
  <c r="N821" i="9"/>
  <c r="O821" i="9" s="1"/>
  <c r="M821" i="9"/>
  <c r="L821" i="9"/>
  <c r="K821" i="9"/>
  <c r="J821" i="9"/>
  <c r="I821" i="9"/>
  <c r="H821" i="9"/>
  <c r="G821" i="9"/>
  <c r="F821" i="9"/>
  <c r="E821" i="9"/>
  <c r="D821" i="9"/>
  <c r="C821" i="9"/>
  <c r="B821" i="9"/>
  <c r="Q820" i="9"/>
  <c r="P820" i="9"/>
  <c r="N820" i="9"/>
  <c r="O820" i="9" s="1"/>
  <c r="M820" i="9"/>
  <c r="L820" i="9"/>
  <c r="K820" i="9"/>
  <c r="J820" i="9"/>
  <c r="I820" i="9"/>
  <c r="H820" i="9"/>
  <c r="G820" i="9"/>
  <c r="F820" i="9"/>
  <c r="E820" i="9"/>
  <c r="D820" i="9"/>
  <c r="C820" i="9"/>
  <c r="B820" i="9"/>
  <c r="Q819" i="9"/>
  <c r="P819" i="9"/>
  <c r="N819" i="9"/>
  <c r="O819" i="9" s="1"/>
  <c r="M819" i="9"/>
  <c r="L819" i="9"/>
  <c r="K819" i="9"/>
  <c r="J819" i="9"/>
  <c r="I819" i="9"/>
  <c r="H819" i="9"/>
  <c r="G819" i="9"/>
  <c r="F819" i="9"/>
  <c r="E819" i="9"/>
  <c r="D819" i="9"/>
  <c r="C819" i="9"/>
  <c r="B819" i="9"/>
  <c r="Q818" i="9"/>
  <c r="P818" i="9"/>
  <c r="N818" i="9"/>
  <c r="O818" i="9" s="1"/>
  <c r="M818" i="9"/>
  <c r="L818" i="9"/>
  <c r="K818" i="9"/>
  <c r="J818" i="9"/>
  <c r="I818" i="9"/>
  <c r="H818" i="9"/>
  <c r="G818" i="9"/>
  <c r="F818" i="9"/>
  <c r="E818" i="9"/>
  <c r="D818" i="9"/>
  <c r="C818" i="9"/>
  <c r="B818" i="9"/>
  <c r="Q817" i="9"/>
  <c r="P817" i="9"/>
  <c r="N817" i="9"/>
  <c r="O817" i="9" s="1"/>
  <c r="M817" i="9"/>
  <c r="L817" i="9"/>
  <c r="K817" i="9"/>
  <c r="J817" i="9"/>
  <c r="I817" i="9"/>
  <c r="H817" i="9"/>
  <c r="G817" i="9"/>
  <c r="F817" i="9"/>
  <c r="E817" i="9"/>
  <c r="D817" i="9"/>
  <c r="C817" i="9"/>
  <c r="B817" i="9"/>
  <c r="Q816" i="9"/>
  <c r="P816" i="9"/>
  <c r="N816" i="9"/>
  <c r="O816" i="9" s="1"/>
  <c r="M816" i="9"/>
  <c r="L816" i="9"/>
  <c r="K816" i="9"/>
  <c r="J816" i="9"/>
  <c r="I816" i="9"/>
  <c r="H816" i="9"/>
  <c r="G816" i="9"/>
  <c r="F816" i="9"/>
  <c r="E816" i="9"/>
  <c r="D816" i="9"/>
  <c r="C816" i="9"/>
  <c r="B816" i="9"/>
  <c r="Q815" i="9"/>
  <c r="P815" i="9"/>
  <c r="N815" i="9"/>
  <c r="O815" i="9" s="1"/>
  <c r="M815" i="9"/>
  <c r="L815" i="9"/>
  <c r="K815" i="9"/>
  <c r="J815" i="9"/>
  <c r="I815" i="9"/>
  <c r="H815" i="9"/>
  <c r="G815" i="9"/>
  <c r="F815" i="9"/>
  <c r="E815" i="9"/>
  <c r="D815" i="9"/>
  <c r="C815" i="9"/>
  <c r="B815" i="9"/>
  <c r="Q814" i="9"/>
  <c r="P814" i="9"/>
  <c r="N814" i="9"/>
  <c r="O814" i="9" s="1"/>
  <c r="M814" i="9"/>
  <c r="L814" i="9"/>
  <c r="K814" i="9"/>
  <c r="J814" i="9"/>
  <c r="I814" i="9"/>
  <c r="H814" i="9"/>
  <c r="G814" i="9"/>
  <c r="F814" i="9"/>
  <c r="E814" i="9"/>
  <c r="D814" i="9"/>
  <c r="C814" i="9"/>
  <c r="B814" i="9"/>
  <c r="Q813" i="9"/>
  <c r="P813" i="9"/>
  <c r="N813" i="9"/>
  <c r="O813" i="9" s="1"/>
  <c r="M813" i="9"/>
  <c r="L813" i="9"/>
  <c r="K813" i="9"/>
  <c r="J813" i="9"/>
  <c r="I813" i="9"/>
  <c r="H813" i="9"/>
  <c r="G813" i="9"/>
  <c r="F813" i="9"/>
  <c r="E813" i="9"/>
  <c r="D813" i="9"/>
  <c r="C813" i="9"/>
  <c r="B813" i="9"/>
  <c r="Q812" i="9"/>
  <c r="P812" i="9"/>
  <c r="N812" i="9"/>
  <c r="O812" i="9" s="1"/>
  <c r="M812" i="9"/>
  <c r="L812" i="9"/>
  <c r="K812" i="9"/>
  <c r="J812" i="9"/>
  <c r="I812" i="9"/>
  <c r="H812" i="9"/>
  <c r="G812" i="9"/>
  <c r="F812" i="9"/>
  <c r="E812" i="9"/>
  <c r="D812" i="9"/>
  <c r="C812" i="9"/>
  <c r="B812" i="9"/>
  <c r="Q811" i="9"/>
  <c r="P811" i="9"/>
  <c r="N811" i="9"/>
  <c r="O811" i="9" s="1"/>
  <c r="M811" i="9"/>
  <c r="L811" i="9"/>
  <c r="K811" i="9"/>
  <c r="J811" i="9"/>
  <c r="I811" i="9"/>
  <c r="H811" i="9"/>
  <c r="G811" i="9"/>
  <c r="F811" i="9"/>
  <c r="E811" i="9"/>
  <c r="D811" i="9"/>
  <c r="C811" i="9"/>
  <c r="B811" i="9"/>
  <c r="Q810" i="9"/>
  <c r="P810" i="9"/>
  <c r="N810" i="9"/>
  <c r="O810" i="9" s="1"/>
  <c r="M810" i="9"/>
  <c r="L810" i="9"/>
  <c r="K810" i="9"/>
  <c r="J810" i="9"/>
  <c r="I810" i="9"/>
  <c r="H810" i="9"/>
  <c r="G810" i="9"/>
  <c r="F810" i="9"/>
  <c r="E810" i="9"/>
  <c r="D810" i="9"/>
  <c r="C810" i="9"/>
  <c r="B810" i="9"/>
  <c r="Q809" i="9"/>
  <c r="P809" i="9"/>
  <c r="N809" i="9"/>
  <c r="O809" i="9" s="1"/>
  <c r="M809" i="9"/>
  <c r="L809" i="9"/>
  <c r="K809" i="9"/>
  <c r="J809" i="9"/>
  <c r="I809" i="9"/>
  <c r="H809" i="9"/>
  <c r="G809" i="9"/>
  <c r="F809" i="9"/>
  <c r="E809" i="9"/>
  <c r="D809" i="9"/>
  <c r="C809" i="9"/>
  <c r="B809" i="9"/>
  <c r="Q808" i="9"/>
  <c r="P808" i="9"/>
  <c r="N808" i="9"/>
  <c r="O808" i="9" s="1"/>
  <c r="M808" i="9"/>
  <c r="L808" i="9"/>
  <c r="K808" i="9"/>
  <c r="J808" i="9"/>
  <c r="I808" i="9"/>
  <c r="H808" i="9"/>
  <c r="G808" i="9"/>
  <c r="F808" i="9"/>
  <c r="E808" i="9"/>
  <c r="D808" i="9"/>
  <c r="C808" i="9"/>
  <c r="B808" i="9"/>
  <c r="Q807" i="9"/>
  <c r="P807" i="9"/>
  <c r="N807" i="9"/>
  <c r="O807" i="9" s="1"/>
  <c r="M807" i="9"/>
  <c r="L807" i="9"/>
  <c r="K807" i="9"/>
  <c r="J807" i="9"/>
  <c r="I807" i="9"/>
  <c r="H807" i="9"/>
  <c r="G807" i="9"/>
  <c r="F807" i="9"/>
  <c r="E807" i="9"/>
  <c r="D807" i="9"/>
  <c r="C807" i="9"/>
  <c r="B807" i="9"/>
  <c r="Q806" i="9"/>
  <c r="P806" i="9"/>
  <c r="N806" i="9"/>
  <c r="O806" i="9" s="1"/>
  <c r="M806" i="9"/>
  <c r="L806" i="9"/>
  <c r="K806" i="9"/>
  <c r="J806" i="9"/>
  <c r="I806" i="9"/>
  <c r="H806" i="9"/>
  <c r="G806" i="9"/>
  <c r="F806" i="9"/>
  <c r="E806" i="9"/>
  <c r="D806" i="9"/>
  <c r="C806" i="9"/>
  <c r="B806" i="9"/>
  <c r="Q805" i="9"/>
  <c r="P805" i="9"/>
  <c r="N805" i="9"/>
  <c r="O805" i="9" s="1"/>
  <c r="M805" i="9"/>
  <c r="L805" i="9"/>
  <c r="K805" i="9"/>
  <c r="J805" i="9"/>
  <c r="I805" i="9"/>
  <c r="H805" i="9"/>
  <c r="G805" i="9"/>
  <c r="F805" i="9"/>
  <c r="E805" i="9"/>
  <c r="D805" i="9"/>
  <c r="C805" i="9"/>
  <c r="B805" i="9"/>
  <c r="Q804" i="9"/>
  <c r="P804" i="9"/>
  <c r="N804" i="9"/>
  <c r="O804" i="9" s="1"/>
  <c r="M804" i="9"/>
  <c r="L804" i="9"/>
  <c r="K804" i="9"/>
  <c r="J804" i="9"/>
  <c r="I804" i="9"/>
  <c r="H804" i="9"/>
  <c r="G804" i="9"/>
  <c r="F804" i="9"/>
  <c r="E804" i="9"/>
  <c r="D804" i="9"/>
  <c r="C804" i="9"/>
  <c r="B804" i="9"/>
  <c r="Q803" i="9"/>
  <c r="P803" i="9"/>
  <c r="N803" i="9"/>
  <c r="O803" i="9" s="1"/>
  <c r="M803" i="9"/>
  <c r="L803" i="9"/>
  <c r="K803" i="9"/>
  <c r="J803" i="9"/>
  <c r="I803" i="9"/>
  <c r="H803" i="9"/>
  <c r="G803" i="9"/>
  <c r="F803" i="9"/>
  <c r="E803" i="9"/>
  <c r="D803" i="9"/>
  <c r="C803" i="9"/>
  <c r="B803" i="9"/>
  <c r="Q802" i="9"/>
  <c r="P802" i="9"/>
  <c r="N802" i="9"/>
  <c r="O802" i="9" s="1"/>
  <c r="M802" i="9"/>
  <c r="L802" i="9"/>
  <c r="K802" i="9"/>
  <c r="J802" i="9"/>
  <c r="I802" i="9"/>
  <c r="H802" i="9"/>
  <c r="G802" i="9"/>
  <c r="F802" i="9"/>
  <c r="E802" i="9"/>
  <c r="D802" i="9"/>
  <c r="C802" i="9"/>
  <c r="B802" i="9"/>
  <c r="Q801" i="9"/>
  <c r="P801" i="9"/>
  <c r="N801" i="9"/>
  <c r="O801" i="9" s="1"/>
  <c r="M801" i="9"/>
  <c r="L801" i="9"/>
  <c r="K801" i="9"/>
  <c r="J801" i="9"/>
  <c r="I801" i="9"/>
  <c r="H801" i="9"/>
  <c r="G801" i="9"/>
  <c r="F801" i="9"/>
  <c r="E801" i="9"/>
  <c r="D801" i="9"/>
  <c r="C801" i="9"/>
  <c r="B801" i="9"/>
  <c r="Q800" i="9"/>
  <c r="P800" i="9"/>
  <c r="N800" i="9"/>
  <c r="O800" i="9" s="1"/>
  <c r="M800" i="9"/>
  <c r="L800" i="9"/>
  <c r="K800" i="9"/>
  <c r="J800" i="9"/>
  <c r="I800" i="9"/>
  <c r="H800" i="9"/>
  <c r="G800" i="9"/>
  <c r="F800" i="9"/>
  <c r="E800" i="9"/>
  <c r="D800" i="9"/>
  <c r="C800" i="9"/>
  <c r="B800" i="9"/>
  <c r="Q799" i="9"/>
  <c r="P799" i="9"/>
  <c r="N799" i="9"/>
  <c r="O799" i="9" s="1"/>
  <c r="M799" i="9"/>
  <c r="L799" i="9"/>
  <c r="K799" i="9"/>
  <c r="J799" i="9"/>
  <c r="I799" i="9"/>
  <c r="H799" i="9"/>
  <c r="G799" i="9"/>
  <c r="F799" i="9"/>
  <c r="E799" i="9"/>
  <c r="D799" i="9"/>
  <c r="C799" i="9"/>
  <c r="B799" i="9"/>
  <c r="Q798" i="9"/>
  <c r="P798" i="9"/>
  <c r="N798" i="9"/>
  <c r="O798" i="9" s="1"/>
  <c r="M798" i="9"/>
  <c r="L798" i="9"/>
  <c r="K798" i="9"/>
  <c r="J798" i="9"/>
  <c r="I798" i="9"/>
  <c r="H798" i="9"/>
  <c r="G798" i="9"/>
  <c r="F798" i="9"/>
  <c r="E798" i="9"/>
  <c r="D798" i="9"/>
  <c r="C798" i="9"/>
  <c r="B798" i="9"/>
  <c r="Q797" i="9"/>
  <c r="P797" i="9"/>
  <c r="N797" i="9"/>
  <c r="O797" i="9" s="1"/>
  <c r="M797" i="9"/>
  <c r="L797" i="9"/>
  <c r="K797" i="9"/>
  <c r="J797" i="9"/>
  <c r="I797" i="9"/>
  <c r="H797" i="9"/>
  <c r="G797" i="9"/>
  <c r="F797" i="9"/>
  <c r="E797" i="9"/>
  <c r="D797" i="9"/>
  <c r="C797" i="9"/>
  <c r="B797" i="9"/>
  <c r="Q796" i="9"/>
  <c r="P796" i="9"/>
  <c r="N796" i="9"/>
  <c r="O796" i="9" s="1"/>
  <c r="M796" i="9"/>
  <c r="L796" i="9"/>
  <c r="K796" i="9"/>
  <c r="J796" i="9"/>
  <c r="I796" i="9"/>
  <c r="H796" i="9"/>
  <c r="G796" i="9"/>
  <c r="F796" i="9"/>
  <c r="E796" i="9"/>
  <c r="D796" i="9"/>
  <c r="C796" i="9"/>
  <c r="B796" i="9"/>
  <c r="Q795" i="9"/>
  <c r="P795" i="9"/>
  <c r="N795" i="9"/>
  <c r="O795" i="9" s="1"/>
  <c r="M795" i="9"/>
  <c r="L795" i="9"/>
  <c r="K795" i="9"/>
  <c r="J795" i="9"/>
  <c r="I795" i="9"/>
  <c r="H795" i="9"/>
  <c r="G795" i="9"/>
  <c r="F795" i="9"/>
  <c r="E795" i="9"/>
  <c r="D795" i="9"/>
  <c r="C795" i="9"/>
  <c r="B795" i="9"/>
  <c r="Q794" i="9"/>
  <c r="P794" i="9"/>
  <c r="N794" i="9"/>
  <c r="O794" i="9" s="1"/>
  <c r="M794" i="9"/>
  <c r="L794" i="9"/>
  <c r="K794" i="9"/>
  <c r="J794" i="9"/>
  <c r="I794" i="9"/>
  <c r="H794" i="9"/>
  <c r="G794" i="9"/>
  <c r="F794" i="9"/>
  <c r="E794" i="9"/>
  <c r="D794" i="9"/>
  <c r="C794" i="9"/>
  <c r="B794" i="9"/>
  <c r="Q793" i="9"/>
  <c r="P793" i="9"/>
  <c r="N793" i="9"/>
  <c r="O793" i="9" s="1"/>
  <c r="M793" i="9"/>
  <c r="L793" i="9"/>
  <c r="K793" i="9"/>
  <c r="J793" i="9"/>
  <c r="I793" i="9"/>
  <c r="H793" i="9"/>
  <c r="G793" i="9"/>
  <c r="F793" i="9"/>
  <c r="E793" i="9"/>
  <c r="D793" i="9"/>
  <c r="C793" i="9"/>
  <c r="B793" i="9"/>
  <c r="Q792" i="9"/>
  <c r="P792" i="9"/>
  <c r="N792" i="9"/>
  <c r="O792" i="9" s="1"/>
  <c r="M792" i="9"/>
  <c r="L792" i="9"/>
  <c r="K792" i="9"/>
  <c r="J792" i="9"/>
  <c r="I792" i="9"/>
  <c r="H792" i="9"/>
  <c r="G792" i="9"/>
  <c r="F792" i="9"/>
  <c r="E792" i="9"/>
  <c r="D792" i="9"/>
  <c r="C792" i="9"/>
  <c r="B792" i="9"/>
  <c r="Q791" i="9"/>
  <c r="P791" i="9"/>
  <c r="N791" i="9"/>
  <c r="O791" i="9" s="1"/>
  <c r="M791" i="9"/>
  <c r="L791" i="9"/>
  <c r="K791" i="9"/>
  <c r="J791" i="9"/>
  <c r="I791" i="9"/>
  <c r="H791" i="9"/>
  <c r="G791" i="9"/>
  <c r="F791" i="9"/>
  <c r="E791" i="9"/>
  <c r="D791" i="9"/>
  <c r="C791" i="9"/>
  <c r="B791" i="9"/>
  <c r="Q790" i="9"/>
  <c r="P790" i="9"/>
  <c r="N790" i="9"/>
  <c r="O790" i="9" s="1"/>
  <c r="M790" i="9"/>
  <c r="L790" i="9"/>
  <c r="K790" i="9"/>
  <c r="J790" i="9"/>
  <c r="I790" i="9"/>
  <c r="H790" i="9"/>
  <c r="G790" i="9"/>
  <c r="F790" i="9"/>
  <c r="E790" i="9"/>
  <c r="D790" i="9"/>
  <c r="C790" i="9"/>
  <c r="B790" i="9"/>
  <c r="Q789" i="9"/>
  <c r="P789" i="9"/>
  <c r="N789" i="9"/>
  <c r="O789" i="9" s="1"/>
  <c r="M789" i="9"/>
  <c r="L789" i="9"/>
  <c r="K789" i="9"/>
  <c r="J789" i="9"/>
  <c r="I789" i="9"/>
  <c r="H789" i="9"/>
  <c r="G789" i="9"/>
  <c r="F789" i="9"/>
  <c r="E789" i="9"/>
  <c r="D789" i="9"/>
  <c r="C789" i="9"/>
  <c r="B789" i="9"/>
  <c r="Q788" i="9"/>
  <c r="P788" i="9"/>
  <c r="N788" i="9"/>
  <c r="O788" i="9" s="1"/>
  <c r="M788" i="9"/>
  <c r="L788" i="9"/>
  <c r="K788" i="9"/>
  <c r="J788" i="9"/>
  <c r="I788" i="9"/>
  <c r="H788" i="9"/>
  <c r="G788" i="9"/>
  <c r="F788" i="9"/>
  <c r="E788" i="9"/>
  <c r="D788" i="9"/>
  <c r="C788" i="9"/>
  <c r="B788" i="9"/>
  <c r="Q787" i="9"/>
  <c r="P787" i="9"/>
  <c r="N787" i="9"/>
  <c r="O787" i="9" s="1"/>
  <c r="M787" i="9"/>
  <c r="L787" i="9"/>
  <c r="K787" i="9"/>
  <c r="J787" i="9"/>
  <c r="I787" i="9"/>
  <c r="H787" i="9"/>
  <c r="G787" i="9"/>
  <c r="F787" i="9"/>
  <c r="E787" i="9"/>
  <c r="D787" i="9"/>
  <c r="C787" i="9"/>
  <c r="B787" i="9"/>
  <c r="Q786" i="9"/>
  <c r="P786" i="9"/>
  <c r="N786" i="9"/>
  <c r="O786" i="9" s="1"/>
  <c r="M786" i="9"/>
  <c r="L786" i="9"/>
  <c r="K786" i="9"/>
  <c r="J786" i="9"/>
  <c r="I786" i="9"/>
  <c r="H786" i="9"/>
  <c r="G786" i="9"/>
  <c r="F786" i="9"/>
  <c r="E786" i="9"/>
  <c r="D786" i="9"/>
  <c r="C786" i="9"/>
  <c r="B786" i="9"/>
  <c r="Q785" i="9"/>
  <c r="P785" i="9"/>
  <c r="N785" i="9"/>
  <c r="O785" i="9" s="1"/>
  <c r="M785" i="9"/>
  <c r="L785" i="9"/>
  <c r="K785" i="9"/>
  <c r="J785" i="9"/>
  <c r="I785" i="9"/>
  <c r="H785" i="9"/>
  <c r="G785" i="9"/>
  <c r="F785" i="9"/>
  <c r="E785" i="9"/>
  <c r="D785" i="9"/>
  <c r="C785" i="9"/>
  <c r="B785" i="9"/>
  <c r="Q784" i="9"/>
  <c r="P784" i="9"/>
  <c r="N784" i="9"/>
  <c r="O784" i="9" s="1"/>
  <c r="M784" i="9"/>
  <c r="L784" i="9"/>
  <c r="K784" i="9"/>
  <c r="J784" i="9"/>
  <c r="I784" i="9"/>
  <c r="H784" i="9"/>
  <c r="G784" i="9"/>
  <c r="F784" i="9"/>
  <c r="E784" i="9"/>
  <c r="D784" i="9"/>
  <c r="C784" i="9"/>
  <c r="B784" i="9"/>
  <c r="Q783" i="9"/>
  <c r="P783" i="9"/>
  <c r="N783" i="9"/>
  <c r="O783" i="9" s="1"/>
  <c r="M783" i="9"/>
  <c r="L783" i="9"/>
  <c r="K783" i="9"/>
  <c r="J783" i="9"/>
  <c r="I783" i="9"/>
  <c r="H783" i="9"/>
  <c r="G783" i="9"/>
  <c r="F783" i="9"/>
  <c r="E783" i="9"/>
  <c r="D783" i="9"/>
  <c r="C783" i="9"/>
  <c r="B783" i="9"/>
  <c r="Q782" i="9"/>
  <c r="P782" i="9"/>
  <c r="N782" i="9"/>
  <c r="O782" i="9" s="1"/>
  <c r="M782" i="9"/>
  <c r="L782" i="9"/>
  <c r="K782" i="9"/>
  <c r="J782" i="9"/>
  <c r="I782" i="9"/>
  <c r="H782" i="9"/>
  <c r="G782" i="9"/>
  <c r="F782" i="9"/>
  <c r="E782" i="9"/>
  <c r="D782" i="9"/>
  <c r="C782" i="9"/>
  <c r="B782" i="9"/>
  <c r="Q781" i="9"/>
  <c r="P781" i="9"/>
  <c r="N781" i="9"/>
  <c r="O781" i="9" s="1"/>
  <c r="M781" i="9"/>
  <c r="L781" i="9"/>
  <c r="K781" i="9"/>
  <c r="J781" i="9"/>
  <c r="I781" i="9"/>
  <c r="H781" i="9"/>
  <c r="G781" i="9"/>
  <c r="F781" i="9"/>
  <c r="E781" i="9"/>
  <c r="D781" i="9"/>
  <c r="C781" i="9"/>
  <c r="B781" i="9"/>
  <c r="Q780" i="9"/>
  <c r="P780" i="9"/>
  <c r="N780" i="9"/>
  <c r="O780" i="9" s="1"/>
  <c r="M780" i="9"/>
  <c r="L780" i="9"/>
  <c r="K780" i="9"/>
  <c r="J780" i="9"/>
  <c r="I780" i="9"/>
  <c r="H780" i="9"/>
  <c r="G780" i="9"/>
  <c r="F780" i="9"/>
  <c r="E780" i="9"/>
  <c r="D780" i="9"/>
  <c r="C780" i="9"/>
  <c r="B780" i="9"/>
  <c r="Q779" i="9"/>
  <c r="P779" i="9"/>
  <c r="N779" i="9"/>
  <c r="O779" i="9" s="1"/>
  <c r="M779" i="9"/>
  <c r="L779" i="9"/>
  <c r="K779" i="9"/>
  <c r="J779" i="9"/>
  <c r="I779" i="9"/>
  <c r="H779" i="9"/>
  <c r="G779" i="9"/>
  <c r="F779" i="9"/>
  <c r="E779" i="9"/>
  <c r="D779" i="9"/>
  <c r="C779" i="9"/>
  <c r="B779" i="9"/>
  <c r="Q778" i="9"/>
  <c r="P778" i="9"/>
  <c r="N778" i="9"/>
  <c r="O778" i="9" s="1"/>
  <c r="M778" i="9"/>
  <c r="L778" i="9"/>
  <c r="K778" i="9"/>
  <c r="J778" i="9"/>
  <c r="I778" i="9"/>
  <c r="H778" i="9"/>
  <c r="G778" i="9"/>
  <c r="F778" i="9"/>
  <c r="E778" i="9"/>
  <c r="D778" i="9"/>
  <c r="C778" i="9"/>
  <c r="B778" i="9"/>
  <c r="Q777" i="9"/>
  <c r="P777" i="9"/>
  <c r="N777" i="9"/>
  <c r="O777" i="9" s="1"/>
  <c r="M777" i="9"/>
  <c r="L777" i="9"/>
  <c r="K777" i="9"/>
  <c r="J777" i="9"/>
  <c r="I777" i="9"/>
  <c r="H777" i="9"/>
  <c r="G777" i="9"/>
  <c r="F777" i="9"/>
  <c r="E777" i="9"/>
  <c r="D777" i="9"/>
  <c r="C777" i="9"/>
  <c r="B777" i="9"/>
  <c r="Q776" i="9"/>
  <c r="P776" i="9"/>
  <c r="N776" i="9"/>
  <c r="O776" i="9" s="1"/>
  <c r="M776" i="9"/>
  <c r="L776" i="9"/>
  <c r="K776" i="9"/>
  <c r="J776" i="9"/>
  <c r="I776" i="9"/>
  <c r="H776" i="9"/>
  <c r="G776" i="9"/>
  <c r="F776" i="9"/>
  <c r="E776" i="9"/>
  <c r="D776" i="9"/>
  <c r="C776" i="9"/>
  <c r="B776" i="9"/>
  <c r="Q775" i="9"/>
  <c r="P775" i="9"/>
  <c r="N775" i="9"/>
  <c r="O775" i="9" s="1"/>
  <c r="M775" i="9"/>
  <c r="L775" i="9"/>
  <c r="K775" i="9"/>
  <c r="J775" i="9"/>
  <c r="I775" i="9"/>
  <c r="H775" i="9"/>
  <c r="G775" i="9"/>
  <c r="F775" i="9"/>
  <c r="E775" i="9"/>
  <c r="D775" i="9"/>
  <c r="C775" i="9"/>
  <c r="B775" i="9"/>
  <c r="Q774" i="9"/>
  <c r="P774" i="9"/>
  <c r="N774" i="9"/>
  <c r="O774" i="9" s="1"/>
  <c r="M774" i="9"/>
  <c r="L774" i="9"/>
  <c r="K774" i="9"/>
  <c r="J774" i="9"/>
  <c r="I774" i="9"/>
  <c r="H774" i="9"/>
  <c r="G774" i="9"/>
  <c r="F774" i="9"/>
  <c r="E774" i="9"/>
  <c r="D774" i="9"/>
  <c r="C774" i="9"/>
  <c r="B774" i="9"/>
  <c r="Q773" i="9"/>
  <c r="P773" i="9"/>
  <c r="N773" i="9"/>
  <c r="O773" i="9" s="1"/>
  <c r="M773" i="9"/>
  <c r="L773" i="9"/>
  <c r="K773" i="9"/>
  <c r="J773" i="9"/>
  <c r="I773" i="9"/>
  <c r="H773" i="9"/>
  <c r="G773" i="9"/>
  <c r="F773" i="9"/>
  <c r="E773" i="9"/>
  <c r="D773" i="9"/>
  <c r="C773" i="9"/>
  <c r="B773" i="9"/>
  <c r="Q772" i="9"/>
  <c r="P772" i="9"/>
  <c r="N772" i="9"/>
  <c r="O772" i="9" s="1"/>
  <c r="M772" i="9"/>
  <c r="L772" i="9"/>
  <c r="K772" i="9"/>
  <c r="J772" i="9"/>
  <c r="I772" i="9"/>
  <c r="H772" i="9"/>
  <c r="G772" i="9"/>
  <c r="F772" i="9"/>
  <c r="E772" i="9"/>
  <c r="D772" i="9"/>
  <c r="C772" i="9"/>
  <c r="B772" i="9"/>
  <c r="Q771" i="9"/>
  <c r="P771" i="9"/>
  <c r="N771" i="9"/>
  <c r="O771" i="9" s="1"/>
  <c r="M771" i="9"/>
  <c r="L771" i="9"/>
  <c r="K771" i="9"/>
  <c r="J771" i="9"/>
  <c r="I771" i="9"/>
  <c r="H771" i="9"/>
  <c r="G771" i="9"/>
  <c r="F771" i="9"/>
  <c r="E771" i="9"/>
  <c r="D771" i="9"/>
  <c r="C771" i="9"/>
  <c r="B771" i="9"/>
  <c r="Q770" i="9"/>
  <c r="P770" i="9"/>
  <c r="N770" i="9"/>
  <c r="O770" i="9" s="1"/>
  <c r="M770" i="9"/>
  <c r="L770" i="9"/>
  <c r="K770" i="9"/>
  <c r="J770" i="9"/>
  <c r="I770" i="9"/>
  <c r="H770" i="9"/>
  <c r="G770" i="9"/>
  <c r="F770" i="9"/>
  <c r="E770" i="9"/>
  <c r="D770" i="9"/>
  <c r="C770" i="9"/>
  <c r="B770" i="9"/>
  <c r="Q769" i="9"/>
  <c r="P769" i="9"/>
  <c r="N769" i="9"/>
  <c r="O769" i="9" s="1"/>
  <c r="M769" i="9"/>
  <c r="L769" i="9"/>
  <c r="K769" i="9"/>
  <c r="J769" i="9"/>
  <c r="I769" i="9"/>
  <c r="H769" i="9"/>
  <c r="G769" i="9"/>
  <c r="F769" i="9"/>
  <c r="E769" i="9"/>
  <c r="D769" i="9"/>
  <c r="C769" i="9"/>
  <c r="B769" i="9"/>
  <c r="Q768" i="9"/>
  <c r="P768" i="9"/>
  <c r="N768" i="9"/>
  <c r="O768" i="9" s="1"/>
  <c r="M768" i="9"/>
  <c r="L768" i="9"/>
  <c r="K768" i="9"/>
  <c r="J768" i="9"/>
  <c r="I768" i="9"/>
  <c r="H768" i="9"/>
  <c r="G768" i="9"/>
  <c r="F768" i="9"/>
  <c r="E768" i="9"/>
  <c r="D768" i="9"/>
  <c r="C768" i="9"/>
  <c r="B768" i="9"/>
  <c r="Q767" i="9"/>
  <c r="P767" i="9"/>
  <c r="N767" i="9"/>
  <c r="O767" i="9" s="1"/>
  <c r="M767" i="9"/>
  <c r="L767" i="9"/>
  <c r="K767" i="9"/>
  <c r="J767" i="9"/>
  <c r="I767" i="9"/>
  <c r="H767" i="9"/>
  <c r="G767" i="9"/>
  <c r="F767" i="9"/>
  <c r="E767" i="9"/>
  <c r="D767" i="9"/>
  <c r="C767" i="9"/>
  <c r="B767" i="9"/>
  <c r="Q766" i="9"/>
  <c r="P766" i="9"/>
  <c r="N766" i="9"/>
  <c r="O766" i="9" s="1"/>
  <c r="M766" i="9"/>
  <c r="L766" i="9"/>
  <c r="K766" i="9"/>
  <c r="J766" i="9"/>
  <c r="I766" i="9"/>
  <c r="H766" i="9"/>
  <c r="G766" i="9"/>
  <c r="F766" i="9"/>
  <c r="E766" i="9"/>
  <c r="D766" i="9"/>
  <c r="C766" i="9"/>
  <c r="B766" i="9"/>
  <c r="Q765" i="9"/>
  <c r="P765" i="9"/>
  <c r="N765" i="9"/>
  <c r="O765" i="9" s="1"/>
  <c r="M765" i="9"/>
  <c r="L765" i="9"/>
  <c r="K765" i="9"/>
  <c r="J765" i="9"/>
  <c r="I765" i="9"/>
  <c r="H765" i="9"/>
  <c r="G765" i="9"/>
  <c r="F765" i="9"/>
  <c r="E765" i="9"/>
  <c r="D765" i="9"/>
  <c r="C765" i="9"/>
  <c r="B765" i="9"/>
  <c r="Q764" i="9"/>
  <c r="P764" i="9"/>
  <c r="N764" i="9"/>
  <c r="O764" i="9" s="1"/>
  <c r="M764" i="9"/>
  <c r="L764" i="9"/>
  <c r="K764" i="9"/>
  <c r="J764" i="9"/>
  <c r="I764" i="9"/>
  <c r="H764" i="9"/>
  <c r="G764" i="9"/>
  <c r="F764" i="9"/>
  <c r="E764" i="9"/>
  <c r="D764" i="9"/>
  <c r="C764" i="9"/>
  <c r="B764" i="9"/>
  <c r="Q763" i="9"/>
  <c r="P763" i="9"/>
  <c r="N763" i="9"/>
  <c r="O763" i="9" s="1"/>
  <c r="M763" i="9"/>
  <c r="L763" i="9"/>
  <c r="K763" i="9"/>
  <c r="J763" i="9"/>
  <c r="I763" i="9"/>
  <c r="H763" i="9"/>
  <c r="G763" i="9"/>
  <c r="F763" i="9"/>
  <c r="E763" i="9"/>
  <c r="D763" i="9"/>
  <c r="C763" i="9"/>
  <c r="B763" i="9"/>
  <c r="Q762" i="9"/>
  <c r="P762" i="9"/>
  <c r="N762" i="9"/>
  <c r="O762" i="9" s="1"/>
  <c r="M762" i="9"/>
  <c r="L762" i="9"/>
  <c r="K762" i="9"/>
  <c r="J762" i="9"/>
  <c r="I762" i="9"/>
  <c r="H762" i="9"/>
  <c r="G762" i="9"/>
  <c r="F762" i="9"/>
  <c r="E762" i="9"/>
  <c r="D762" i="9"/>
  <c r="C762" i="9"/>
  <c r="B762" i="9"/>
  <c r="Q761" i="9"/>
  <c r="P761" i="9"/>
  <c r="N761" i="9"/>
  <c r="O761" i="9" s="1"/>
  <c r="M761" i="9"/>
  <c r="L761" i="9"/>
  <c r="K761" i="9"/>
  <c r="J761" i="9"/>
  <c r="I761" i="9"/>
  <c r="H761" i="9"/>
  <c r="G761" i="9"/>
  <c r="F761" i="9"/>
  <c r="E761" i="9"/>
  <c r="D761" i="9"/>
  <c r="C761" i="9"/>
  <c r="B761" i="9"/>
  <c r="Q760" i="9"/>
  <c r="P760" i="9"/>
  <c r="N760" i="9"/>
  <c r="O760" i="9" s="1"/>
  <c r="M760" i="9"/>
  <c r="L760" i="9"/>
  <c r="K760" i="9"/>
  <c r="J760" i="9"/>
  <c r="I760" i="9"/>
  <c r="H760" i="9"/>
  <c r="G760" i="9"/>
  <c r="F760" i="9"/>
  <c r="E760" i="9"/>
  <c r="D760" i="9"/>
  <c r="C760" i="9"/>
  <c r="B760" i="9"/>
  <c r="Q759" i="9"/>
  <c r="P759" i="9"/>
  <c r="N759" i="9"/>
  <c r="O759" i="9" s="1"/>
  <c r="M759" i="9"/>
  <c r="L759" i="9"/>
  <c r="K759" i="9"/>
  <c r="J759" i="9"/>
  <c r="I759" i="9"/>
  <c r="H759" i="9"/>
  <c r="G759" i="9"/>
  <c r="F759" i="9"/>
  <c r="E759" i="9"/>
  <c r="D759" i="9"/>
  <c r="C759" i="9"/>
  <c r="B759" i="9"/>
  <c r="Q758" i="9"/>
  <c r="P758" i="9"/>
  <c r="N758" i="9"/>
  <c r="O758" i="9" s="1"/>
  <c r="M758" i="9"/>
  <c r="L758" i="9"/>
  <c r="K758" i="9"/>
  <c r="J758" i="9"/>
  <c r="I758" i="9"/>
  <c r="H758" i="9"/>
  <c r="G758" i="9"/>
  <c r="F758" i="9"/>
  <c r="E758" i="9"/>
  <c r="D758" i="9"/>
  <c r="C758" i="9"/>
  <c r="B758" i="9"/>
  <c r="Q757" i="9"/>
  <c r="P757" i="9"/>
  <c r="N757" i="9"/>
  <c r="O757" i="9" s="1"/>
  <c r="M757" i="9"/>
  <c r="L757" i="9"/>
  <c r="K757" i="9"/>
  <c r="J757" i="9"/>
  <c r="I757" i="9"/>
  <c r="H757" i="9"/>
  <c r="G757" i="9"/>
  <c r="F757" i="9"/>
  <c r="E757" i="9"/>
  <c r="D757" i="9"/>
  <c r="C757" i="9"/>
  <c r="B757" i="9"/>
  <c r="Q756" i="9"/>
  <c r="P756" i="9"/>
  <c r="N756" i="9"/>
  <c r="O756" i="9" s="1"/>
  <c r="M756" i="9"/>
  <c r="L756" i="9"/>
  <c r="K756" i="9"/>
  <c r="J756" i="9"/>
  <c r="I756" i="9"/>
  <c r="H756" i="9"/>
  <c r="G756" i="9"/>
  <c r="F756" i="9"/>
  <c r="E756" i="9"/>
  <c r="D756" i="9"/>
  <c r="C756" i="9"/>
  <c r="B756" i="9"/>
  <c r="Q755" i="9"/>
  <c r="P755" i="9"/>
  <c r="N755" i="9"/>
  <c r="O755" i="9" s="1"/>
  <c r="M755" i="9"/>
  <c r="L755" i="9"/>
  <c r="K755" i="9"/>
  <c r="J755" i="9"/>
  <c r="I755" i="9"/>
  <c r="H755" i="9"/>
  <c r="G755" i="9"/>
  <c r="F755" i="9"/>
  <c r="E755" i="9"/>
  <c r="D755" i="9"/>
  <c r="C755" i="9"/>
  <c r="B755" i="9"/>
  <c r="Q754" i="9"/>
  <c r="P754" i="9"/>
  <c r="N754" i="9"/>
  <c r="O754" i="9" s="1"/>
  <c r="M754" i="9"/>
  <c r="L754" i="9"/>
  <c r="K754" i="9"/>
  <c r="J754" i="9"/>
  <c r="I754" i="9"/>
  <c r="H754" i="9"/>
  <c r="G754" i="9"/>
  <c r="F754" i="9"/>
  <c r="E754" i="9"/>
  <c r="D754" i="9"/>
  <c r="C754" i="9"/>
  <c r="B754" i="9"/>
  <c r="Q753" i="9"/>
  <c r="P753" i="9"/>
  <c r="N753" i="9"/>
  <c r="O753" i="9" s="1"/>
  <c r="M753" i="9"/>
  <c r="L753" i="9"/>
  <c r="K753" i="9"/>
  <c r="J753" i="9"/>
  <c r="I753" i="9"/>
  <c r="H753" i="9"/>
  <c r="G753" i="9"/>
  <c r="F753" i="9"/>
  <c r="E753" i="9"/>
  <c r="D753" i="9"/>
  <c r="C753" i="9"/>
  <c r="B753" i="9"/>
  <c r="Q752" i="9"/>
  <c r="P752" i="9"/>
  <c r="N752" i="9"/>
  <c r="O752" i="9" s="1"/>
  <c r="M752" i="9"/>
  <c r="L752" i="9"/>
  <c r="K752" i="9"/>
  <c r="J752" i="9"/>
  <c r="I752" i="9"/>
  <c r="H752" i="9"/>
  <c r="G752" i="9"/>
  <c r="F752" i="9"/>
  <c r="E752" i="9"/>
  <c r="D752" i="9"/>
  <c r="C752" i="9"/>
  <c r="B752" i="9"/>
  <c r="Q751" i="9"/>
  <c r="P751" i="9"/>
  <c r="N751" i="9"/>
  <c r="O751" i="9" s="1"/>
  <c r="M751" i="9"/>
  <c r="L751" i="9"/>
  <c r="K751" i="9"/>
  <c r="J751" i="9"/>
  <c r="I751" i="9"/>
  <c r="H751" i="9"/>
  <c r="G751" i="9"/>
  <c r="F751" i="9"/>
  <c r="E751" i="9"/>
  <c r="D751" i="9"/>
  <c r="C751" i="9"/>
  <c r="B751" i="9"/>
  <c r="Q750" i="9"/>
  <c r="P750" i="9"/>
  <c r="N750" i="9"/>
  <c r="O750" i="9" s="1"/>
  <c r="M750" i="9"/>
  <c r="L750" i="9"/>
  <c r="K750" i="9"/>
  <c r="J750" i="9"/>
  <c r="I750" i="9"/>
  <c r="H750" i="9"/>
  <c r="G750" i="9"/>
  <c r="F750" i="9"/>
  <c r="E750" i="9"/>
  <c r="D750" i="9"/>
  <c r="C750" i="9"/>
  <c r="B750" i="9"/>
  <c r="Q749" i="9"/>
  <c r="P749" i="9"/>
  <c r="N749" i="9"/>
  <c r="O749" i="9" s="1"/>
  <c r="M749" i="9"/>
  <c r="L749" i="9"/>
  <c r="K749" i="9"/>
  <c r="J749" i="9"/>
  <c r="I749" i="9"/>
  <c r="H749" i="9"/>
  <c r="G749" i="9"/>
  <c r="F749" i="9"/>
  <c r="E749" i="9"/>
  <c r="D749" i="9"/>
  <c r="C749" i="9"/>
  <c r="B749" i="9"/>
  <c r="Q748" i="9"/>
  <c r="P748" i="9"/>
  <c r="N748" i="9"/>
  <c r="O748" i="9" s="1"/>
  <c r="M748" i="9"/>
  <c r="L748" i="9"/>
  <c r="K748" i="9"/>
  <c r="J748" i="9"/>
  <c r="I748" i="9"/>
  <c r="H748" i="9"/>
  <c r="G748" i="9"/>
  <c r="F748" i="9"/>
  <c r="E748" i="9"/>
  <c r="D748" i="9"/>
  <c r="C748" i="9"/>
  <c r="B748" i="9"/>
  <c r="Q747" i="9"/>
  <c r="P747" i="9"/>
  <c r="N747" i="9"/>
  <c r="O747" i="9" s="1"/>
  <c r="M747" i="9"/>
  <c r="L747" i="9"/>
  <c r="K747" i="9"/>
  <c r="J747" i="9"/>
  <c r="I747" i="9"/>
  <c r="H747" i="9"/>
  <c r="G747" i="9"/>
  <c r="F747" i="9"/>
  <c r="E747" i="9"/>
  <c r="D747" i="9"/>
  <c r="C747" i="9"/>
  <c r="B747" i="9"/>
  <c r="Q746" i="9"/>
  <c r="P746" i="9"/>
  <c r="N746" i="9"/>
  <c r="O746" i="9" s="1"/>
  <c r="M746" i="9"/>
  <c r="L746" i="9"/>
  <c r="K746" i="9"/>
  <c r="J746" i="9"/>
  <c r="I746" i="9"/>
  <c r="H746" i="9"/>
  <c r="G746" i="9"/>
  <c r="F746" i="9"/>
  <c r="E746" i="9"/>
  <c r="D746" i="9"/>
  <c r="C746" i="9"/>
  <c r="B746" i="9"/>
  <c r="Q745" i="9"/>
  <c r="P745" i="9"/>
  <c r="N745" i="9"/>
  <c r="O745" i="9" s="1"/>
  <c r="M745" i="9"/>
  <c r="L745" i="9"/>
  <c r="K745" i="9"/>
  <c r="J745" i="9"/>
  <c r="I745" i="9"/>
  <c r="H745" i="9"/>
  <c r="G745" i="9"/>
  <c r="F745" i="9"/>
  <c r="E745" i="9"/>
  <c r="D745" i="9"/>
  <c r="C745" i="9"/>
  <c r="B745" i="9"/>
  <c r="Q744" i="9"/>
  <c r="P744" i="9"/>
  <c r="N744" i="9"/>
  <c r="O744" i="9" s="1"/>
  <c r="M744" i="9"/>
  <c r="L744" i="9"/>
  <c r="K744" i="9"/>
  <c r="J744" i="9"/>
  <c r="I744" i="9"/>
  <c r="H744" i="9"/>
  <c r="G744" i="9"/>
  <c r="F744" i="9"/>
  <c r="E744" i="9"/>
  <c r="D744" i="9"/>
  <c r="C744" i="9"/>
  <c r="B744" i="9"/>
  <c r="Q743" i="9"/>
  <c r="P743" i="9"/>
  <c r="N743" i="9"/>
  <c r="O743" i="9" s="1"/>
  <c r="M743" i="9"/>
  <c r="L743" i="9"/>
  <c r="K743" i="9"/>
  <c r="J743" i="9"/>
  <c r="I743" i="9"/>
  <c r="H743" i="9"/>
  <c r="G743" i="9"/>
  <c r="F743" i="9"/>
  <c r="E743" i="9"/>
  <c r="D743" i="9"/>
  <c r="C743" i="9"/>
  <c r="B743" i="9"/>
  <c r="Q742" i="9"/>
  <c r="P742" i="9"/>
  <c r="N742" i="9"/>
  <c r="O742" i="9" s="1"/>
  <c r="M742" i="9"/>
  <c r="L742" i="9"/>
  <c r="K742" i="9"/>
  <c r="J742" i="9"/>
  <c r="I742" i="9"/>
  <c r="H742" i="9"/>
  <c r="G742" i="9"/>
  <c r="F742" i="9"/>
  <c r="E742" i="9"/>
  <c r="D742" i="9"/>
  <c r="C742" i="9"/>
  <c r="B742" i="9"/>
  <c r="Q741" i="9"/>
  <c r="P741" i="9"/>
  <c r="O741" i="9"/>
  <c r="N741" i="9"/>
  <c r="M741" i="9"/>
  <c r="L741" i="9"/>
  <c r="K741" i="9"/>
  <c r="J741" i="9"/>
  <c r="I741" i="9"/>
  <c r="H741" i="9"/>
  <c r="G741" i="9"/>
  <c r="F741" i="9"/>
  <c r="E741" i="9"/>
  <c r="D741" i="9"/>
  <c r="C741" i="9"/>
  <c r="B741" i="9"/>
  <c r="Q740" i="9"/>
  <c r="P740" i="9"/>
  <c r="O740" i="9"/>
  <c r="N740" i="9"/>
  <c r="M740" i="9"/>
  <c r="L740" i="9"/>
  <c r="K740" i="9"/>
  <c r="J740" i="9"/>
  <c r="I740" i="9"/>
  <c r="H740" i="9"/>
  <c r="G740" i="9"/>
  <c r="F740" i="9"/>
  <c r="E740" i="9"/>
  <c r="D740" i="9"/>
  <c r="C740" i="9"/>
  <c r="B740" i="9"/>
  <c r="Q739" i="9"/>
  <c r="P739" i="9"/>
  <c r="O739" i="9"/>
  <c r="N739" i="9"/>
  <c r="M739" i="9"/>
  <c r="L739" i="9"/>
  <c r="K739" i="9"/>
  <c r="J739" i="9"/>
  <c r="I739" i="9"/>
  <c r="H739" i="9"/>
  <c r="G739" i="9"/>
  <c r="F739" i="9"/>
  <c r="E739" i="9"/>
  <c r="D739" i="9"/>
  <c r="C739" i="9"/>
  <c r="B739" i="9"/>
  <c r="Q738" i="9"/>
  <c r="P738" i="9"/>
  <c r="O738" i="9"/>
  <c r="N738" i="9"/>
  <c r="M738" i="9"/>
  <c r="L738" i="9"/>
  <c r="K738" i="9"/>
  <c r="J738" i="9"/>
  <c r="I738" i="9"/>
  <c r="H738" i="9"/>
  <c r="G738" i="9"/>
  <c r="F738" i="9"/>
  <c r="E738" i="9"/>
  <c r="D738" i="9"/>
  <c r="C738" i="9"/>
  <c r="B738" i="9"/>
  <c r="Q737" i="9"/>
  <c r="P737" i="9"/>
  <c r="O737" i="9"/>
  <c r="N737" i="9"/>
  <c r="M737" i="9"/>
  <c r="L737" i="9"/>
  <c r="K737" i="9"/>
  <c r="J737" i="9"/>
  <c r="I737" i="9"/>
  <c r="H737" i="9"/>
  <c r="G737" i="9"/>
  <c r="F737" i="9"/>
  <c r="E737" i="9"/>
  <c r="D737" i="9"/>
  <c r="C737" i="9"/>
  <c r="B737" i="9"/>
  <c r="Q736" i="9"/>
  <c r="P736" i="9"/>
  <c r="O736" i="9"/>
  <c r="N736" i="9"/>
  <c r="M736" i="9"/>
  <c r="L736" i="9"/>
  <c r="K736" i="9"/>
  <c r="J736" i="9"/>
  <c r="I736" i="9"/>
  <c r="H736" i="9"/>
  <c r="G736" i="9"/>
  <c r="F736" i="9"/>
  <c r="E736" i="9"/>
  <c r="D736" i="9"/>
  <c r="C736" i="9"/>
  <c r="B736" i="9"/>
  <c r="Q735" i="9"/>
  <c r="P735" i="9"/>
  <c r="O735" i="9"/>
  <c r="N735" i="9"/>
  <c r="M735" i="9"/>
  <c r="L735" i="9"/>
  <c r="K735" i="9"/>
  <c r="J735" i="9"/>
  <c r="I735" i="9"/>
  <c r="H735" i="9"/>
  <c r="G735" i="9"/>
  <c r="F735" i="9"/>
  <c r="E735" i="9"/>
  <c r="D735" i="9"/>
  <c r="C735" i="9"/>
  <c r="B735" i="9"/>
  <c r="Q734" i="9"/>
  <c r="P734" i="9"/>
  <c r="O734" i="9"/>
  <c r="N734" i="9"/>
  <c r="M734" i="9"/>
  <c r="L734" i="9"/>
  <c r="K734" i="9"/>
  <c r="J734" i="9"/>
  <c r="I734" i="9"/>
  <c r="H734" i="9"/>
  <c r="G734" i="9"/>
  <c r="F734" i="9"/>
  <c r="E734" i="9"/>
  <c r="D734" i="9"/>
  <c r="C734" i="9"/>
  <c r="B734" i="9"/>
  <c r="Q733" i="9"/>
  <c r="P733" i="9"/>
  <c r="O733" i="9"/>
  <c r="N733" i="9"/>
  <c r="M733" i="9"/>
  <c r="L733" i="9"/>
  <c r="K733" i="9"/>
  <c r="J733" i="9"/>
  <c r="I733" i="9"/>
  <c r="H733" i="9"/>
  <c r="G733" i="9"/>
  <c r="F733" i="9"/>
  <c r="E733" i="9"/>
  <c r="D733" i="9"/>
  <c r="C733" i="9"/>
  <c r="B733" i="9"/>
  <c r="Q732" i="9"/>
  <c r="P732" i="9"/>
  <c r="O732" i="9"/>
  <c r="N732" i="9"/>
  <c r="M732" i="9"/>
  <c r="L732" i="9"/>
  <c r="K732" i="9"/>
  <c r="J732" i="9"/>
  <c r="I732" i="9"/>
  <c r="H732" i="9"/>
  <c r="G732" i="9"/>
  <c r="F732" i="9"/>
  <c r="E732" i="9"/>
  <c r="D732" i="9"/>
  <c r="C732" i="9"/>
  <c r="B732" i="9"/>
  <c r="Q731" i="9"/>
  <c r="P731" i="9"/>
  <c r="O731" i="9"/>
  <c r="N731" i="9"/>
  <c r="M731" i="9"/>
  <c r="L731" i="9"/>
  <c r="K731" i="9"/>
  <c r="J731" i="9"/>
  <c r="I731" i="9"/>
  <c r="H731" i="9"/>
  <c r="G731" i="9"/>
  <c r="F731" i="9"/>
  <c r="E731" i="9"/>
  <c r="D731" i="9"/>
  <c r="C731" i="9"/>
  <c r="B731" i="9"/>
  <c r="Q730" i="9"/>
  <c r="P730" i="9"/>
  <c r="O730" i="9"/>
  <c r="N730" i="9"/>
  <c r="M730" i="9"/>
  <c r="L730" i="9"/>
  <c r="K730" i="9"/>
  <c r="J730" i="9"/>
  <c r="I730" i="9"/>
  <c r="H730" i="9"/>
  <c r="G730" i="9"/>
  <c r="F730" i="9"/>
  <c r="E730" i="9"/>
  <c r="D730" i="9"/>
  <c r="C730" i="9"/>
  <c r="B730" i="9"/>
  <c r="Q729" i="9"/>
  <c r="P729" i="9"/>
  <c r="O729" i="9"/>
  <c r="N729" i="9"/>
  <c r="M729" i="9"/>
  <c r="L729" i="9"/>
  <c r="K729" i="9"/>
  <c r="J729" i="9"/>
  <c r="I729" i="9"/>
  <c r="H729" i="9"/>
  <c r="G729" i="9"/>
  <c r="F729" i="9"/>
  <c r="E729" i="9"/>
  <c r="D729" i="9"/>
  <c r="C729" i="9"/>
  <c r="B729" i="9"/>
  <c r="Q728" i="9"/>
  <c r="P728" i="9"/>
  <c r="O728" i="9"/>
  <c r="N728" i="9"/>
  <c r="M728" i="9"/>
  <c r="L728" i="9"/>
  <c r="K728" i="9"/>
  <c r="J728" i="9"/>
  <c r="I728" i="9"/>
  <c r="H728" i="9"/>
  <c r="G728" i="9"/>
  <c r="F728" i="9"/>
  <c r="E728" i="9"/>
  <c r="D728" i="9"/>
  <c r="C728" i="9"/>
  <c r="B728" i="9"/>
  <c r="Q727" i="9"/>
  <c r="P727" i="9"/>
  <c r="O727" i="9"/>
  <c r="N727" i="9"/>
  <c r="M727" i="9"/>
  <c r="L727" i="9"/>
  <c r="K727" i="9"/>
  <c r="J727" i="9"/>
  <c r="I727" i="9"/>
  <c r="H727" i="9"/>
  <c r="G727" i="9"/>
  <c r="F727" i="9"/>
  <c r="E727" i="9"/>
  <c r="D727" i="9"/>
  <c r="C727" i="9"/>
  <c r="B727" i="9"/>
  <c r="Q726" i="9"/>
  <c r="P726" i="9"/>
  <c r="O726" i="9"/>
  <c r="N726" i="9"/>
  <c r="M726" i="9"/>
  <c r="L726" i="9"/>
  <c r="K726" i="9"/>
  <c r="J726" i="9"/>
  <c r="I726" i="9"/>
  <c r="H726" i="9"/>
  <c r="G726" i="9"/>
  <c r="F726" i="9"/>
  <c r="E726" i="9"/>
  <c r="D726" i="9"/>
  <c r="C726" i="9"/>
  <c r="B726" i="9"/>
  <c r="Q725" i="9"/>
  <c r="P725" i="9"/>
  <c r="O725" i="9"/>
  <c r="N725" i="9"/>
  <c r="M725" i="9"/>
  <c r="L725" i="9"/>
  <c r="K725" i="9"/>
  <c r="J725" i="9"/>
  <c r="I725" i="9"/>
  <c r="H725" i="9"/>
  <c r="G725" i="9"/>
  <c r="F725" i="9"/>
  <c r="E725" i="9"/>
  <c r="D725" i="9"/>
  <c r="C725" i="9"/>
  <c r="B725" i="9"/>
  <c r="Q724" i="9"/>
  <c r="P724" i="9"/>
  <c r="O724" i="9"/>
  <c r="N724" i="9"/>
  <c r="M724" i="9"/>
  <c r="L724" i="9"/>
  <c r="K724" i="9"/>
  <c r="J724" i="9"/>
  <c r="I724" i="9"/>
  <c r="H724" i="9"/>
  <c r="G724" i="9"/>
  <c r="F724" i="9"/>
  <c r="E724" i="9"/>
  <c r="D724" i="9"/>
  <c r="C724" i="9"/>
  <c r="B724" i="9"/>
  <c r="Q723" i="9"/>
  <c r="P723" i="9"/>
  <c r="O723" i="9"/>
  <c r="N723" i="9"/>
  <c r="M723" i="9"/>
  <c r="L723" i="9"/>
  <c r="K723" i="9"/>
  <c r="J723" i="9"/>
  <c r="I723" i="9"/>
  <c r="H723" i="9"/>
  <c r="G723" i="9"/>
  <c r="F723" i="9"/>
  <c r="E723" i="9"/>
  <c r="D723" i="9"/>
  <c r="C723" i="9"/>
  <c r="B723" i="9"/>
  <c r="Q722" i="9"/>
  <c r="P722" i="9"/>
  <c r="O722" i="9"/>
  <c r="N722" i="9"/>
  <c r="M722" i="9"/>
  <c r="L722" i="9"/>
  <c r="K722" i="9"/>
  <c r="J722" i="9"/>
  <c r="I722" i="9"/>
  <c r="H722" i="9"/>
  <c r="G722" i="9"/>
  <c r="F722" i="9"/>
  <c r="E722" i="9"/>
  <c r="D722" i="9"/>
  <c r="C722" i="9"/>
  <c r="B722" i="9"/>
  <c r="Q721" i="9"/>
  <c r="P721" i="9"/>
  <c r="O721" i="9"/>
  <c r="N721" i="9"/>
  <c r="M721" i="9"/>
  <c r="L721" i="9"/>
  <c r="K721" i="9"/>
  <c r="J721" i="9"/>
  <c r="I721" i="9"/>
  <c r="H721" i="9"/>
  <c r="G721" i="9"/>
  <c r="F721" i="9"/>
  <c r="E721" i="9"/>
  <c r="D721" i="9"/>
  <c r="C721" i="9"/>
  <c r="B721" i="9"/>
  <c r="Q720" i="9"/>
  <c r="P720" i="9"/>
  <c r="O720" i="9"/>
  <c r="N720" i="9"/>
  <c r="M720" i="9"/>
  <c r="L720" i="9"/>
  <c r="K720" i="9"/>
  <c r="J720" i="9"/>
  <c r="I720" i="9"/>
  <c r="H720" i="9"/>
  <c r="G720" i="9"/>
  <c r="F720" i="9"/>
  <c r="E720" i="9"/>
  <c r="D720" i="9"/>
  <c r="C720" i="9"/>
  <c r="B720" i="9"/>
  <c r="Q719" i="9"/>
  <c r="P719" i="9"/>
  <c r="O719" i="9"/>
  <c r="N719" i="9"/>
  <c r="M719" i="9"/>
  <c r="L719" i="9"/>
  <c r="K719" i="9"/>
  <c r="J719" i="9"/>
  <c r="I719" i="9"/>
  <c r="H719" i="9"/>
  <c r="G719" i="9"/>
  <c r="F719" i="9"/>
  <c r="E719" i="9"/>
  <c r="D719" i="9"/>
  <c r="C719" i="9"/>
  <c r="B719" i="9"/>
  <c r="Q718" i="9"/>
  <c r="P718" i="9"/>
  <c r="O718" i="9"/>
  <c r="N718" i="9"/>
  <c r="M718" i="9"/>
  <c r="L718" i="9"/>
  <c r="K718" i="9"/>
  <c r="J718" i="9"/>
  <c r="I718" i="9"/>
  <c r="H718" i="9"/>
  <c r="G718" i="9"/>
  <c r="F718" i="9"/>
  <c r="E718" i="9"/>
  <c r="D718" i="9"/>
  <c r="C718" i="9"/>
  <c r="B718" i="9"/>
  <c r="Q717" i="9"/>
  <c r="P717" i="9"/>
  <c r="O717" i="9"/>
  <c r="N717" i="9"/>
  <c r="M717" i="9"/>
  <c r="L717" i="9"/>
  <c r="K717" i="9"/>
  <c r="J717" i="9"/>
  <c r="I717" i="9"/>
  <c r="H717" i="9"/>
  <c r="G717" i="9"/>
  <c r="F717" i="9"/>
  <c r="E717" i="9"/>
  <c r="D717" i="9"/>
  <c r="C717" i="9"/>
  <c r="B717" i="9"/>
  <c r="Q716" i="9"/>
  <c r="P716" i="9"/>
  <c r="O716" i="9"/>
  <c r="N716" i="9"/>
  <c r="M716" i="9"/>
  <c r="L716" i="9"/>
  <c r="K716" i="9"/>
  <c r="J716" i="9"/>
  <c r="I716" i="9"/>
  <c r="H716" i="9"/>
  <c r="G716" i="9"/>
  <c r="F716" i="9"/>
  <c r="E716" i="9"/>
  <c r="D716" i="9"/>
  <c r="C716" i="9"/>
  <c r="B716" i="9"/>
  <c r="Q715" i="9"/>
  <c r="P715" i="9"/>
  <c r="O715" i="9"/>
  <c r="N715" i="9"/>
  <c r="M715" i="9"/>
  <c r="L715" i="9"/>
  <c r="K715" i="9"/>
  <c r="J715" i="9"/>
  <c r="I715" i="9"/>
  <c r="H715" i="9"/>
  <c r="G715" i="9"/>
  <c r="F715" i="9"/>
  <c r="E715" i="9"/>
  <c r="D715" i="9"/>
  <c r="C715" i="9"/>
  <c r="B715" i="9"/>
  <c r="Q714" i="9"/>
  <c r="P714" i="9"/>
  <c r="O714" i="9"/>
  <c r="N714" i="9"/>
  <c r="M714" i="9"/>
  <c r="L714" i="9"/>
  <c r="K714" i="9"/>
  <c r="J714" i="9"/>
  <c r="I714" i="9"/>
  <c r="H714" i="9"/>
  <c r="G714" i="9"/>
  <c r="F714" i="9"/>
  <c r="E714" i="9"/>
  <c r="D714" i="9"/>
  <c r="C714" i="9"/>
  <c r="B714" i="9"/>
  <c r="Q713" i="9"/>
  <c r="P713" i="9"/>
  <c r="O713" i="9"/>
  <c r="N713" i="9"/>
  <c r="M713" i="9"/>
  <c r="L713" i="9"/>
  <c r="K713" i="9"/>
  <c r="J713" i="9"/>
  <c r="I713" i="9"/>
  <c r="H713" i="9"/>
  <c r="G713" i="9"/>
  <c r="F713" i="9"/>
  <c r="E713" i="9"/>
  <c r="D713" i="9"/>
  <c r="C713" i="9"/>
  <c r="B713" i="9"/>
  <c r="Q712" i="9"/>
  <c r="P712" i="9"/>
  <c r="O712" i="9"/>
  <c r="N712" i="9"/>
  <c r="M712" i="9"/>
  <c r="L712" i="9"/>
  <c r="K712" i="9"/>
  <c r="J712" i="9"/>
  <c r="I712" i="9"/>
  <c r="H712" i="9"/>
  <c r="G712" i="9"/>
  <c r="F712" i="9"/>
  <c r="E712" i="9"/>
  <c r="D712" i="9"/>
  <c r="C712" i="9"/>
  <c r="B712" i="9"/>
  <c r="Q711" i="9"/>
  <c r="P711" i="9"/>
  <c r="O711" i="9"/>
  <c r="N711" i="9"/>
  <c r="M711" i="9"/>
  <c r="L711" i="9"/>
  <c r="K711" i="9"/>
  <c r="J711" i="9"/>
  <c r="I711" i="9"/>
  <c r="H711" i="9"/>
  <c r="G711" i="9"/>
  <c r="F711" i="9"/>
  <c r="E711" i="9"/>
  <c r="D711" i="9"/>
  <c r="C711" i="9"/>
  <c r="B711" i="9"/>
  <c r="Q710" i="9"/>
  <c r="P710" i="9"/>
  <c r="O710" i="9"/>
  <c r="N710" i="9"/>
  <c r="M710" i="9"/>
  <c r="L710" i="9"/>
  <c r="K710" i="9"/>
  <c r="J710" i="9"/>
  <c r="I710" i="9"/>
  <c r="H710" i="9"/>
  <c r="G710" i="9"/>
  <c r="F710" i="9"/>
  <c r="E710" i="9"/>
  <c r="D710" i="9"/>
  <c r="C710" i="9"/>
  <c r="B710" i="9"/>
  <c r="Q709" i="9"/>
  <c r="P709" i="9"/>
  <c r="O709" i="9"/>
  <c r="N709" i="9"/>
  <c r="M709" i="9"/>
  <c r="L709" i="9"/>
  <c r="K709" i="9"/>
  <c r="J709" i="9"/>
  <c r="I709" i="9"/>
  <c r="H709" i="9"/>
  <c r="G709" i="9"/>
  <c r="F709" i="9"/>
  <c r="E709" i="9"/>
  <c r="D709" i="9"/>
  <c r="C709" i="9"/>
  <c r="B709" i="9"/>
  <c r="Q708" i="9"/>
  <c r="P708" i="9"/>
  <c r="O708" i="9"/>
  <c r="N708" i="9"/>
  <c r="M708" i="9"/>
  <c r="L708" i="9"/>
  <c r="K708" i="9"/>
  <c r="J708" i="9"/>
  <c r="I708" i="9"/>
  <c r="H708" i="9"/>
  <c r="G708" i="9"/>
  <c r="F708" i="9"/>
  <c r="E708" i="9"/>
  <c r="D708" i="9"/>
  <c r="C708" i="9"/>
  <c r="B708" i="9"/>
  <c r="Q707" i="9"/>
  <c r="P707" i="9"/>
  <c r="O707" i="9"/>
  <c r="N707" i="9"/>
  <c r="M707" i="9"/>
  <c r="L707" i="9"/>
  <c r="K707" i="9"/>
  <c r="J707" i="9"/>
  <c r="I707" i="9"/>
  <c r="H707" i="9"/>
  <c r="G707" i="9"/>
  <c r="F707" i="9"/>
  <c r="E707" i="9"/>
  <c r="D707" i="9"/>
  <c r="C707" i="9"/>
  <c r="B707" i="9"/>
  <c r="Q706" i="9"/>
  <c r="P706" i="9"/>
  <c r="O706" i="9"/>
  <c r="N706" i="9"/>
  <c r="M706" i="9"/>
  <c r="L706" i="9"/>
  <c r="K706" i="9"/>
  <c r="J706" i="9"/>
  <c r="I706" i="9"/>
  <c r="H706" i="9"/>
  <c r="G706" i="9"/>
  <c r="F706" i="9"/>
  <c r="E706" i="9"/>
  <c r="D706" i="9"/>
  <c r="C706" i="9"/>
  <c r="B706" i="9"/>
  <c r="Q705" i="9"/>
  <c r="P705" i="9"/>
  <c r="O705" i="9"/>
  <c r="N705" i="9"/>
  <c r="M705" i="9"/>
  <c r="L705" i="9"/>
  <c r="K705" i="9"/>
  <c r="J705" i="9"/>
  <c r="I705" i="9"/>
  <c r="H705" i="9"/>
  <c r="G705" i="9"/>
  <c r="F705" i="9"/>
  <c r="E705" i="9"/>
  <c r="D705" i="9"/>
  <c r="C705" i="9"/>
  <c r="B705" i="9"/>
  <c r="Q704" i="9"/>
  <c r="P704" i="9"/>
  <c r="O704" i="9"/>
  <c r="N704" i="9"/>
  <c r="M704" i="9"/>
  <c r="L704" i="9"/>
  <c r="K704" i="9"/>
  <c r="J704" i="9"/>
  <c r="I704" i="9"/>
  <c r="H704" i="9"/>
  <c r="G704" i="9"/>
  <c r="F704" i="9"/>
  <c r="E704" i="9"/>
  <c r="D704" i="9"/>
  <c r="C704" i="9"/>
  <c r="B704" i="9"/>
  <c r="Q703" i="9"/>
  <c r="P703" i="9"/>
  <c r="O703" i="9"/>
  <c r="N703" i="9"/>
  <c r="M703" i="9"/>
  <c r="L703" i="9"/>
  <c r="K703" i="9"/>
  <c r="J703" i="9"/>
  <c r="I703" i="9"/>
  <c r="H703" i="9"/>
  <c r="G703" i="9"/>
  <c r="F703" i="9"/>
  <c r="E703" i="9"/>
  <c r="D703" i="9"/>
  <c r="C703" i="9"/>
  <c r="B703" i="9"/>
  <c r="Q702" i="9"/>
  <c r="P702" i="9"/>
  <c r="O702" i="9"/>
  <c r="N702" i="9"/>
  <c r="M702" i="9"/>
  <c r="L702" i="9"/>
  <c r="K702" i="9"/>
  <c r="J702" i="9"/>
  <c r="I702" i="9"/>
  <c r="H702" i="9"/>
  <c r="G702" i="9"/>
  <c r="F702" i="9"/>
  <c r="E702" i="9"/>
  <c r="D702" i="9"/>
  <c r="C702" i="9"/>
  <c r="B702" i="9"/>
  <c r="Q701" i="9"/>
  <c r="P701" i="9"/>
  <c r="O701" i="9"/>
  <c r="N701" i="9"/>
  <c r="M701" i="9"/>
  <c r="L701" i="9"/>
  <c r="K701" i="9"/>
  <c r="J701" i="9"/>
  <c r="I701" i="9"/>
  <c r="H701" i="9"/>
  <c r="G701" i="9"/>
  <c r="F701" i="9"/>
  <c r="E701" i="9"/>
  <c r="D701" i="9"/>
  <c r="C701" i="9"/>
  <c r="B701" i="9"/>
  <c r="Q700" i="9"/>
  <c r="P700" i="9"/>
  <c r="O700" i="9"/>
  <c r="N700" i="9"/>
  <c r="M700" i="9"/>
  <c r="L700" i="9"/>
  <c r="K700" i="9"/>
  <c r="J700" i="9"/>
  <c r="I700" i="9"/>
  <c r="H700" i="9"/>
  <c r="G700" i="9"/>
  <c r="F700" i="9"/>
  <c r="E700" i="9"/>
  <c r="D700" i="9"/>
  <c r="C700" i="9"/>
  <c r="B700" i="9"/>
  <c r="Q699" i="9"/>
  <c r="P699" i="9"/>
  <c r="O699" i="9"/>
  <c r="N699" i="9"/>
  <c r="M699" i="9"/>
  <c r="L699" i="9"/>
  <c r="K699" i="9"/>
  <c r="J699" i="9"/>
  <c r="I699" i="9"/>
  <c r="H699" i="9"/>
  <c r="G699" i="9"/>
  <c r="F699" i="9"/>
  <c r="E699" i="9"/>
  <c r="D699" i="9"/>
  <c r="C699" i="9"/>
  <c r="B699" i="9"/>
  <c r="Q698" i="9"/>
  <c r="P698" i="9"/>
  <c r="O698" i="9"/>
  <c r="N698" i="9"/>
  <c r="M698" i="9"/>
  <c r="L698" i="9"/>
  <c r="K698" i="9"/>
  <c r="J698" i="9"/>
  <c r="I698" i="9"/>
  <c r="H698" i="9"/>
  <c r="G698" i="9"/>
  <c r="F698" i="9"/>
  <c r="E698" i="9"/>
  <c r="D698" i="9"/>
  <c r="C698" i="9"/>
  <c r="B698" i="9"/>
  <c r="Q697" i="9"/>
  <c r="P697" i="9"/>
  <c r="O697" i="9"/>
  <c r="N697" i="9"/>
  <c r="M697" i="9"/>
  <c r="L697" i="9"/>
  <c r="K697" i="9"/>
  <c r="J697" i="9"/>
  <c r="I697" i="9"/>
  <c r="H697" i="9"/>
  <c r="G697" i="9"/>
  <c r="F697" i="9"/>
  <c r="E697" i="9"/>
  <c r="D697" i="9"/>
  <c r="C697" i="9"/>
  <c r="B697" i="9"/>
  <c r="Q696" i="9"/>
  <c r="P696" i="9"/>
  <c r="O696" i="9"/>
  <c r="N696" i="9"/>
  <c r="M696" i="9"/>
  <c r="L696" i="9"/>
  <c r="K696" i="9"/>
  <c r="J696" i="9"/>
  <c r="I696" i="9"/>
  <c r="H696" i="9"/>
  <c r="G696" i="9"/>
  <c r="F696" i="9"/>
  <c r="E696" i="9"/>
  <c r="D696" i="9"/>
  <c r="C696" i="9"/>
  <c r="B696" i="9"/>
  <c r="Q695" i="9"/>
  <c r="P695" i="9"/>
  <c r="O695" i="9"/>
  <c r="N695" i="9"/>
  <c r="M695" i="9"/>
  <c r="L695" i="9"/>
  <c r="K695" i="9"/>
  <c r="J695" i="9"/>
  <c r="I695" i="9"/>
  <c r="H695" i="9"/>
  <c r="G695" i="9"/>
  <c r="F695" i="9"/>
  <c r="E695" i="9"/>
  <c r="D695" i="9"/>
  <c r="C695" i="9"/>
  <c r="B695" i="9"/>
  <c r="Q694" i="9"/>
  <c r="P694" i="9"/>
  <c r="O694" i="9"/>
  <c r="N694" i="9"/>
  <c r="M694" i="9"/>
  <c r="L694" i="9"/>
  <c r="K694" i="9"/>
  <c r="J694" i="9"/>
  <c r="I694" i="9"/>
  <c r="H694" i="9"/>
  <c r="G694" i="9"/>
  <c r="F694" i="9"/>
  <c r="E694" i="9"/>
  <c r="D694" i="9"/>
  <c r="C694" i="9"/>
  <c r="B694" i="9"/>
  <c r="Q693" i="9"/>
  <c r="P693" i="9"/>
  <c r="O693" i="9"/>
  <c r="N693" i="9"/>
  <c r="M693" i="9"/>
  <c r="L693" i="9"/>
  <c r="K693" i="9"/>
  <c r="J693" i="9"/>
  <c r="I693" i="9"/>
  <c r="H693" i="9"/>
  <c r="G693" i="9"/>
  <c r="F693" i="9"/>
  <c r="E693" i="9"/>
  <c r="D693" i="9"/>
  <c r="C693" i="9"/>
  <c r="B693" i="9"/>
  <c r="Q692" i="9"/>
  <c r="P692" i="9"/>
  <c r="O692" i="9"/>
  <c r="N692" i="9"/>
  <c r="M692" i="9"/>
  <c r="L692" i="9"/>
  <c r="K692" i="9"/>
  <c r="J692" i="9"/>
  <c r="I692" i="9"/>
  <c r="H692" i="9"/>
  <c r="G692" i="9"/>
  <c r="F692" i="9"/>
  <c r="E692" i="9"/>
  <c r="D692" i="9"/>
  <c r="C692" i="9"/>
  <c r="B692" i="9"/>
  <c r="Q691" i="9"/>
  <c r="P691" i="9"/>
  <c r="O691" i="9"/>
  <c r="N691" i="9"/>
  <c r="M691" i="9"/>
  <c r="L691" i="9"/>
  <c r="K691" i="9"/>
  <c r="J691" i="9"/>
  <c r="I691" i="9"/>
  <c r="H691" i="9"/>
  <c r="G691" i="9"/>
  <c r="F691" i="9"/>
  <c r="E691" i="9"/>
  <c r="D691" i="9"/>
  <c r="C691" i="9"/>
  <c r="B691" i="9"/>
  <c r="Q690" i="9"/>
  <c r="P690" i="9"/>
  <c r="O690" i="9"/>
  <c r="N690" i="9"/>
  <c r="M690" i="9"/>
  <c r="L690" i="9"/>
  <c r="K690" i="9"/>
  <c r="J690" i="9"/>
  <c r="I690" i="9"/>
  <c r="H690" i="9"/>
  <c r="G690" i="9"/>
  <c r="F690" i="9"/>
  <c r="E690" i="9"/>
  <c r="D690" i="9"/>
  <c r="C690" i="9"/>
  <c r="B690" i="9"/>
  <c r="Q689" i="9"/>
  <c r="P689" i="9"/>
  <c r="O689" i="9"/>
  <c r="N689" i="9"/>
  <c r="M689" i="9"/>
  <c r="L689" i="9"/>
  <c r="K689" i="9"/>
  <c r="J689" i="9"/>
  <c r="I689" i="9"/>
  <c r="H689" i="9"/>
  <c r="G689" i="9"/>
  <c r="F689" i="9"/>
  <c r="E689" i="9"/>
  <c r="D689" i="9"/>
  <c r="C689" i="9"/>
  <c r="B689" i="9"/>
  <c r="Q688" i="9"/>
  <c r="P688" i="9"/>
  <c r="O688" i="9"/>
  <c r="N688" i="9"/>
  <c r="M688" i="9"/>
  <c r="L688" i="9"/>
  <c r="K688" i="9"/>
  <c r="J688" i="9"/>
  <c r="I688" i="9"/>
  <c r="H688" i="9"/>
  <c r="G688" i="9"/>
  <c r="F688" i="9"/>
  <c r="E688" i="9"/>
  <c r="D688" i="9"/>
  <c r="C688" i="9"/>
  <c r="B688" i="9"/>
  <c r="Q687" i="9"/>
  <c r="P687" i="9"/>
  <c r="O687" i="9"/>
  <c r="N687" i="9"/>
  <c r="M687" i="9"/>
  <c r="L687" i="9"/>
  <c r="K687" i="9"/>
  <c r="J687" i="9"/>
  <c r="I687" i="9"/>
  <c r="H687" i="9"/>
  <c r="G687" i="9"/>
  <c r="F687" i="9"/>
  <c r="E687" i="9"/>
  <c r="D687" i="9"/>
  <c r="C687" i="9"/>
  <c r="B687" i="9"/>
  <c r="Q686" i="9"/>
  <c r="P686" i="9"/>
  <c r="O686" i="9"/>
  <c r="N686" i="9"/>
  <c r="M686" i="9"/>
  <c r="L686" i="9"/>
  <c r="K686" i="9"/>
  <c r="J686" i="9"/>
  <c r="I686" i="9"/>
  <c r="H686" i="9"/>
  <c r="G686" i="9"/>
  <c r="F686" i="9"/>
  <c r="E686" i="9"/>
  <c r="D686" i="9"/>
  <c r="C686" i="9"/>
  <c r="B686" i="9"/>
  <c r="Q685" i="9"/>
  <c r="P685" i="9"/>
  <c r="O685" i="9"/>
  <c r="N685" i="9"/>
  <c r="M685" i="9"/>
  <c r="L685" i="9"/>
  <c r="K685" i="9"/>
  <c r="J685" i="9"/>
  <c r="I685" i="9"/>
  <c r="H685" i="9"/>
  <c r="G685" i="9"/>
  <c r="F685" i="9"/>
  <c r="E685" i="9"/>
  <c r="D685" i="9"/>
  <c r="C685" i="9"/>
  <c r="B685" i="9"/>
  <c r="Q684" i="9"/>
  <c r="P684" i="9"/>
  <c r="O684" i="9"/>
  <c r="N684" i="9"/>
  <c r="M684" i="9"/>
  <c r="L684" i="9"/>
  <c r="K684" i="9"/>
  <c r="J684" i="9"/>
  <c r="I684" i="9"/>
  <c r="H684" i="9"/>
  <c r="G684" i="9"/>
  <c r="F684" i="9"/>
  <c r="E684" i="9"/>
  <c r="D684" i="9"/>
  <c r="C684" i="9"/>
  <c r="B684" i="9"/>
  <c r="Q683" i="9"/>
  <c r="P683" i="9"/>
  <c r="O683" i="9"/>
  <c r="N683" i="9"/>
  <c r="M683" i="9"/>
  <c r="L683" i="9"/>
  <c r="K683" i="9"/>
  <c r="J683" i="9"/>
  <c r="I683" i="9"/>
  <c r="H683" i="9"/>
  <c r="G683" i="9"/>
  <c r="F683" i="9"/>
  <c r="E683" i="9"/>
  <c r="D683" i="9"/>
  <c r="C683" i="9"/>
  <c r="B683" i="9"/>
  <c r="Q682" i="9"/>
  <c r="P682" i="9"/>
  <c r="O682" i="9"/>
  <c r="N682" i="9"/>
  <c r="M682" i="9"/>
  <c r="L682" i="9"/>
  <c r="K682" i="9"/>
  <c r="J682" i="9"/>
  <c r="I682" i="9"/>
  <c r="H682" i="9"/>
  <c r="G682" i="9"/>
  <c r="F682" i="9"/>
  <c r="E682" i="9"/>
  <c r="D682" i="9"/>
  <c r="C682" i="9"/>
  <c r="B682" i="9"/>
  <c r="Q681" i="9"/>
  <c r="P681" i="9"/>
  <c r="O681" i="9"/>
  <c r="N681" i="9"/>
  <c r="M681" i="9"/>
  <c r="L681" i="9"/>
  <c r="K681" i="9"/>
  <c r="J681" i="9"/>
  <c r="I681" i="9"/>
  <c r="H681" i="9"/>
  <c r="G681" i="9"/>
  <c r="F681" i="9"/>
  <c r="E681" i="9"/>
  <c r="D681" i="9"/>
  <c r="C681" i="9"/>
  <c r="B681" i="9"/>
  <c r="Q680" i="9"/>
  <c r="P680" i="9"/>
  <c r="O680" i="9"/>
  <c r="N680" i="9"/>
  <c r="M680" i="9"/>
  <c r="L680" i="9"/>
  <c r="K680" i="9"/>
  <c r="J680" i="9"/>
  <c r="I680" i="9"/>
  <c r="H680" i="9"/>
  <c r="G680" i="9"/>
  <c r="F680" i="9"/>
  <c r="E680" i="9"/>
  <c r="D680" i="9"/>
  <c r="C680" i="9"/>
  <c r="B680" i="9"/>
  <c r="Q679" i="9"/>
  <c r="P679" i="9"/>
  <c r="O679" i="9"/>
  <c r="N679" i="9"/>
  <c r="M679" i="9"/>
  <c r="L679" i="9"/>
  <c r="K679" i="9"/>
  <c r="J679" i="9"/>
  <c r="I679" i="9"/>
  <c r="H679" i="9"/>
  <c r="G679" i="9"/>
  <c r="F679" i="9"/>
  <c r="E679" i="9"/>
  <c r="D679" i="9"/>
  <c r="C679" i="9"/>
  <c r="B679" i="9"/>
  <c r="Q678" i="9"/>
  <c r="P678" i="9"/>
  <c r="O678" i="9"/>
  <c r="N678" i="9"/>
  <c r="M678" i="9"/>
  <c r="L678" i="9"/>
  <c r="K678" i="9"/>
  <c r="J678" i="9"/>
  <c r="I678" i="9"/>
  <c r="H678" i="9"/>
  <c r="G678" i="9"/>
  <c r="F678" i="9"/>
  <c r="E678" i="9"/>
  <c r="D678" i="9"/>
  <c r="C678" i="9"/>
  <c r="B678" i="9"/>
  <c r="Q677" i="9"/>
  <c r="P677" i="9"/>
  <c r="O677" i="9"/>
  <c r="N677" i="9"/>
  <c r="M677" i="9"/>
  <c r="L677" i="9"/>
  <c r="K677" i="9"/>
  <c r="J677" i="9"/>
  <c r="I677" i="9"/>
  <c r="H677" i="9"/>
  <c r="G677" i="9"/>
  <c r="F677" i="9"/>
  <c r="E677" i="9"/>
  <c r="D677" i="9"/>
  <c r="C677" i="9"/>
  <c r="B677" i="9"/>
  <c r="Q676" i="9"/>
  <c r="P676" i="9"/>
  <c r="O676" i="9"/>
  <c r="N676" i="9"/>
  <c r="M676" i="9"/>
  <c r="L676" i="9"/>
  <c r="K676" i="9"/>
  <c r="J676" i="9"/>
  <c r="I676" i="9"/>
  <c r="H676" i="9"/>
  <c r="G676" i="9"/>
  <c r="F676" i="9"/>
  <c r="E676" i="9"/>
  <c r="D676" i="9"/>
  <c r="C676" i="9"/>
  <c r="B676" i="9"/>
  <c r="Q675" i="9"/>
  <c r="P675" i="9"/>
  <c r="O675" i="9"/>
  <c r="N675" i="9"/>
  <c r="M675" i="9"/>
  <c r="L675" i="9"/>
  <c r="K675" i="9"/>
  <c r="J675" i="9"/>
  <c r="I675" i="9"/>
  <c r="H675" i="9"/>
  <c r="G675" i="9"/>
  <c r="F675" i="9"/>
  <c r="E675" i="9"/>
  <c r="D675" i="9"/>
  <c r="C675" i="9"/>
  <c r="B675" i="9"/>
  <c r="Q674" i="9"/>
  <c r="P674" i="9"/>
  <c r="O674" i="9"/>
  <c r="N674" i="9"/>
  <c r="M674" i="9"/>
  <c r="L674" i="9"/>
  <c r="K674" i="9"/>
  <c r="J674" i="9"/>
  <c r="I674" i="9"/>
  <c r="H674" i="9"/>
  <c r="G674" i="9"/>
  <c r="F674" i="9"/>
  <c r="E674" i="9"/>
  <c r="D674" i="9"/>
  <c r="C674" i="9"/>
  <c r="B674" i="9"/>
  <c r="Q673" i="9"/>
  <c r="P673" i="9"/>
  <c r="O673" i="9"/>
  <c r="N673" i="9"/>
  <c r="M673" i="9"/>
  <c r="L673" i="9"/>
  <c r="K673" i="9"/>
  <c r="J673" i="9"/>
  <c r="I673" i="9"/>
  <c r="H673" i="9"/>
  <c r="G673" i="9"/>
  <c r="F673" i="9"/>
  <c r="E673" i="9"/>
  <c r="D673" i="9"/>
  <c r="C673" i="9"/>
  <c r="B673" i="9"/>
  <c r="Q672" i="9"/>
  <c r="P672" i="9"/>
  <c r="O672" i="9"/>
  <c r="N672" i="9"/>
  <c r="M672" i="9"/>
  <c r="L672" i="9"/>
  <c r="K672" i="9"/>
  <c r="J672" i="9"/>
  <c r="I672" i="9"/>
  <c r="H672" i="9"/>
  <c r="G672" i="9"/>
  <c r="F672" i="9"/>
  <c r="E672" i="9"/>
  <c r="D672" i="9"/>
  <c r="C672" i="9"/>
  <c r="B672" i="9"/>
  <c r="Q671" i="9"/>
  <c r="P671" i="9"/>
  <c r="O671" i="9"/>
  <c r="N671" i="9"/>
  <c r="M671" i="9"/>
  <c r="L671" i="9"/>
  <c r="K671" i="9"/>
  <c r="J671" i="9"/>
  <c r="I671" i="9"/>
  <c r="H671" i="9"/>
  <c r="G671" i="9"/>
  <c r="F671" i="9"/>
  <c r="E671" i="9"/>
  <c r="D671" i="9"/>
  <c r="C671" i="9"/>
  <c r="B671" i="9"/>
  <c r="Q670" i="9"/>
  <c r="P670" i="9"/>
  <c r="O670" i="9"/>
  <c r="N670" i="9"/>
  <c r="M670" i="9"/>
  <c r="L670" i="9"/>
  <c r="K670" i="9"/>
  <c r="J670" i="9"/>
  <c r="I670" i="9"/>
  <c r="H670" i="9"/>
  <c r="G670" i="9"/>
  <c r="F670" i="9"/>
  <c r="E670" i="9"/>
  <c r="D670" i="9"/>
  <c r="C670" i="9"/>
  <c r="B670" i="9"/>
  <c r="Q669" i="9"/>
  <c r="P669" i="9"/>
  <c r="O669" i="9"/>
  <c r="N669" i="9"/>
  <c r="M669" i="9"/>
  <c r="L669" i="9"/>
  <c r="K669" i="9"/>
  <c r="J669" i="9"/>
  <c r="I669" i="9"/>
  <c r="H669" i="9"/>
  <c r="G669" i="9"/>
  <c r="F669" i="9"/>
  <c r="E669" i="9"/>
  <c r="D669" i="9"/>
  <c r="C669" i="9"/>
  <c r="B669" i="9"/>
  <c r="Q668" i="9"/>
  <c r="P668" i="9"/>
  <c r="O668" i="9"/>
  <c r="N668" i="9"/>
  <c r="M668" i="9"/>
  <c r="L668" i="9"/>
  <c r="K668" i="9"/>
  <c r="J668" i="9"/>
  <c r="I668" i="9"/>
  <c r="H668" i="9"/>
  <c r="G668" i="9"/>
  <c r="F668" i="9"/>
  <c r="E668" i="9"/>
  <c r="D668" i="9"/>
  <c r="C668" i="9"/>
  <c r="B668" i="9"/>
  <c r="Q667" i="9"/>
  <c r="P667" i="9"/>
  <c r="O667" i="9"/>
  <c r="N667" i="9"/>
  <c r="M667" i="9"/>
  <c r="L667" i="9"/>
  <c r="K667" i="9"/>
  <c r="J667" i="9"/>
  <c r="I667" i="9"/>
  <c r="H667" i="9"/>
  <c r="G667" i="9"/>
  <c r="F667" i="9"/>
  <c r="E667" i="9"/>
  <c r="D667" i="9"/>
  <c r="C667" i="9"/>
  <c r="B667" i="9"/>
  <c r="Q666" i="9"/>
  <c r="P666" i="9"/>
  <c r="O666" i="9"/>
  <c r="N666" i="9"/>
  <c r="M666" i="9"/>
  <c r="L666" i="9"/>
  <c r="K666" i="9"/>
  <c r="J666" i="9"/>
  <c r="I666" i="9"/>
  <c r="H666" i="9"/>
  <c r="G666" i="9"/>
  <c r="F666" i="9"/>
  <c r="E666" i="9"/>
  <c r="D666" i="9"/>
  <c r="C666" i="9"/>
  <c r="B666" i="9"/>
  <c r="Q665" i="9"/>
  <c r="P665" i="9"/>
  <c r="O665" i="9"/>
  <c r="N665" i="9"/>
  <c r="M665" i="9"/>
  <c r="L665" i="9"/>
  <c r="K665" i="9"/>
  <c r="J665" i="9"/>
  <c r="I665" i="9"/>
  <c r="H665" i="9"/>
  <c r="G665" i="9"/>
  <c r="F665" i="9"/>
  <c r="E665" i="9"/>
  <c r="D665" i="9"/>
  <c r="C665" i="9"/>
  <c r="B665" i="9"/>
  <c r="Q664" i="9"/>
  <c r="P664" i="9"/>
  <c r="O664" i="9"/>
  <c r="N664" i="9"/>
  <c r="M664" i="9"/>
  <c r="L664" i="9"/>
  <c r="K664" i="9"/>
  <c r="J664" i="9"/>
  <c r="I664" i="9"/>
  <c r="H664" i="9"/>
  <c r="G664" i="9"/>
  <c r="F664" i="9"/>
  <c r="E664" i="9"/>
  <c r="D664" i="9"/>
  <c r="C664" i="9"/>
  <c r="B664" i="9"/>
  <c r="Q663" i="9"/>
  <c r="P663" i="9"/>
  <c r="O663" i="9"/>
  <c r="N663" i="9"/>
  <c r="M663" i="9"/>
  <c r="L663" i="9"/>
  <c r="K663" i="9"/>
  <c r="J663" i="9"/>
  <c r="I663" i="9"/>
  <c r="H663" i="9"/>
  <c r="G663" i="9"/>
  <c r="F663" i="9"/>
  <c r="E663" i="9"/>
  <c r="D663" i="9"/>
  <c r="C663" i="9"/>
  <c r="B663" i="9"/>
  <c r="Q662" i="9"/>
  <c r="P662" i="9"/>
  <c r="O662" i="9"/>
  <c r="N662" i="9"/>
  <c r="M662" i="9"/>
  <c r="L662" i="9"/>
  <c r="K662" i="9"/>
  <c r="J662" i="9"/>
  <c r="I662" i="9"/>
  <c r="H662" i="9"/>
  <c r="G662" i="9"/>
  <c r="F662" i="9"/>
  <c r="E662" i="9"/>
  <c r="D662" i="9"/>
  <c r="C662" i="9"/>
  <c r="B662" i="9"/>
  <c r="Q661" i="9"/>
  <c r="P661" i="9"/>
  <c r="O661" i="9"/>
  <c r="N661" i="9"/>
  <c r="M661" i="9"/>
  <c r="L661" i="9"/>
  <c r="K661" i="9"/>
  <c r="J661" i="9"/>
  <c r="I661" i="9"/>
  <c r="H661" i="9"/>
  <c r="G661" i="9"/>
  <c r="F661" i="9"/>
  <c r="E661" i="9"/>
  <c r="D661" i="9"/>
  <c r="C661" i="9"/>
  <c r="B661" i="9"/>
  <c r="Q660" i="9"/>
  <c r="P660" i="9"/>
  <c r="O660" i="9"/>
  <c r="N660" i="9"/>
  <c r="M660" i="9"/>
  <c r="L660" i="9"/>
  <c r="K660" i="9"/>
  <c r="J660" i="9"/>
  <c r="I660" i="9"/>
  <c r="H660" i="9"/>
  <c r="G660" i="9"/>
  <c r="F660" i="9"/>
  <c r="E660" i="9"/>
  <c r="D660" i="9"/>
  <c r="C660" i="9"/>
  <c r="B660" i="9"/>
  <c r="Q659" i="9"/>
  <c r="P659" i="9"/>
  <c r="O659" i="9"/>
  <c r="N659" i="9"/>
  <c r="M659" i="9"/>
  <c r="L659" i="9"/>
  <c r="K659" i="9"/>
  <c r="J659" i="9"/>
  <c r="I659" i="9"/>
  <c r="H659" i="9"/>
  <c r="G659" i="9"/>
  <c r="F659" i="9"/>
  <c r="E659" i="9"/>
  <c r="D659" i="9"/>
  <c r="C659" i="9"/>
  <c r="B659" i="9"/>
  <c r="Q658" i="9"/>
  <c r="P658" i="9"/>
  <c r="O658" i="9"/>
  <c r="N658" i="9"/>
  <c r="M658" i="9"/>
  <c r="L658" i="9"/>
  <c r="K658" i="9"/>
  <c r="J658" i="9"/>
  <c r="I658" i="9"/>
  <c r="H658" i="9"/>
  <c r="G658" i="9"/>
  <c r="F658" i="9"/>
  <c r="E658" i="9"/>
  <c r="D658" i="9"/>
  <c r="C658" i="9"/>
  <c r="B658" i="9"/>
  <c r="Q657" i="9"/>
  <c r="P657" i="9"/>
  <c r="O657" i="9"/>
  <c r="N657" i="9"/>
  <c r="M657" i="9"/>
  <c r="L657" i="9"/>
  <c r="K657" i="9"/>
  <c r="J657" i="9"/>
  <c r="I657" i="9"/>
  <c r="H657" i="9"/>
  <c r="G657" i="9"/>
  <c r="F657" i="9"/>
  <c r="E657" i="9"/>
  <c r="D657" i="9"/>
  <c r="C657" i="9"/>
  <c r="B657" i="9"/>
  <c r="Q656" i="9"/>
  <c r="P656" i="9"/>
  <c r="O656" i="9"/>
  <c r="N656" i="9"/>
  <c r="M656" i="9"/>
  <c r="L656" i="9"/>
  <c r="K656" i="9"/>
  <c r="J656" i="9"/>
  <c r="I656" i="9"/>
  <c r="H656" i="9"/>
  <c r="G656" i="9"/>
  <c r="F656" i="9"/>
  <c r="E656" i="9"/>
  <c r="D656" i="9"/>
  <c r="C656" i="9"/>
  <c r="B656" i="9"/>
  <c r="Q655" i="9"/>
  <c r="P655" i="9"/>
  <c r="O655" i="9"/>
  <c r="N655" i="9"/>
  <c r="M655" i="9"/>
  <c r="L655" i="9"/>
  <c r="K655" i="9"/>
  <c r="J655" i="9"/>
  <c r="I655" i="9"/>
  <c r="H655" i="9"/>
  <c r="G655" i="9"/>
  <c r="F655" i="9"/>
  <c r="E655" i="9"/>
  <c r="D655" i="9"/>
  <c r="C655" i="9"/>
  <c r="B655" i="9"/>
  <c r="Q654" i="9"/>
  <c r="P654" i="9"/>
  <c r="O654" i="9"/>
  <c r="N654" i="9"/>
  <c r="M654" i="9"/>
  <c r="L654" i="9"/>
  <c r="K654" i="9"/>
  <c r="J654" i="9"/>
  <c r="I654" i="9"/>
  <c r="H654" i="9"/>
  <c r="G654" i="9"/>
  <c r="F654" i="9"/>
  <c r="E654" i="9"/>
  <c r="D654" i="9"/>
  <c r="C654" i="9"/>
  <c r="B654" i="9"/>
  <c r="Q653" i="9"/>
  <c r="P653" i="9"/>
  <c r="O653" i="9"/>
  <c r="N653" i="9"/>
  <c r="M653" i="9"/>
  <c r="L653" i="9"/>
  <c r="K653" i="9"/>
  <c r="J653" i="9"/>
  <c r="I653" i="9"/>
  <c r="H653" i="9"/>
  <c r="G653" i="9"/>
  <c r="F653" i="9"/>
  <c r="E653" i="9"/>
  <c r="D653" i="9"/>
  <c r="C653" i="9"/>
  <c r="B653" i="9"/>
  <c r="Q652" i="9"/>
  <c r="P652" i="9"/>
  <c r="O652" i="9"/>
  <c r="N652" i="9"/>
  <c r="M652" i="9"/>
  <c r="L652" i="9"/>
  <c r="K652" i="9"/>
  <c r="J652" i="9"/>
  <c r="I652" i="9"/>
  <c r="H652" i="9"/>
  <c r="G652" i="9"/>
  <c r="F652" i="9"/>
  <c r="E652" i="9"/>
  <c r="D652" i="9"/>
  <c r="C652" i="9"/>
  <c r="B652" i="9"/>
  <c r="Q651" i="9"/>
  <c r="P651" i="9"/>
  <c r="O651" i="9"/>
  <c r="N651" i="9"/>
  <c r="M651" i="9"/>
  <c r="L651" i="9"/>
  <c r="K651" i="9"/>
  <c r="J651" i="9"/>
  <c r="I651" i="9"/>
  <c r="H651" i="9"/>
  <c r="G651" i="9"/>
  <c r="F651" i="9"/>
  <c r="E651" i="9"/>
  <c r="D651" i="9"/>
  <c r="C651" i="9"/>
  <c r="B651" i="9"/>
  <c r="Q650" i="9"/>
  <c r="P650" i="9"/>
  <c r="O650" i="9"/>
  <c r="N650" i="9"/>
  <c r="M650" i="9"/>
  <c r="L650" i="9"/>
  <c r="K650" i="9"/>
  <c r="J650" i="9"/>
  <c r="I650" i="9"/>
  <c r="H650" i="9"/>
  <c r="G650" i="9"/>
  <c r="F650" i="9"/>
  <c r="E650" i="9"/>
  <c r="D650" i="9"/>
  <c r="C650" i="9"/>
  <c r="B650" i="9"/>
  <c r="Q649" i="9"/>
  <c r="P649" i="9"/>
  <c r="O649" i="9"/>
  <c r="N649" i="9"/>
  <c r="M649" i="9"/>
  <c r="L649" i="9"/>
  <c r="K649" i="9"/>
  <c r="J649" i="9"/>
  <c r="I649" i="9"/>
  <c r="H649" i="9"/>
  <c r="G649" i="9"/>
  <c r="F649" i="9"/>
  <c r="E649" i="9"/>
  <c r="D649" i="9"/>
  <c r="C649" i="9"/>
  <c r="B649" i="9"/>
  <c r="Q648" i="9"/>
  <c r="P648" i="9"/>
  <c r="O648" i="9"/>
  <c r="N648" i="9"/>
  <c r="M648" i="9"/>
  <c r="L648" i="9"/>
  <c r="K648" i="9"/>
  <c r="J648" i="9"/>
  <c r="I648" i="9"/>
  <c r="H648" i="9"/>
  <c r="G648" i="9"/>
  <c r="F648" i="9"/>
  <c r="E648" i="9"/>
  <c r="D648" i="9"/>
  <c r="C648" i="9"/>
  <c r="B648" i="9"/>
  <c r="Q647" i="9"/>
  <c r="P647" i="9"/>
  <c r="O647" i="9"/>
  <c r="N647" i="9"/>
  <c r="M647" i="9"/>
  <c r="L647" i="9"/>
  <c r="K647" i="9"/>
  <c r="J647" i="9"/>
  <c r="I647" i="9"/>
  <c r="H647" i="9"/>
  <c r="G647" i="9"/>
  <c r="F647" i="9"/>
  <c r="E647" i="9"/>
  <c r="D647" i="9"/>
  <c r="C647" i="9"/>
  <c r="B647" i="9"/>
  <c r="Q646" i="9"/>
  <c r="P646" i="9"/>
  <c r="O646" i="9"/>
  <c r="N646" i="9"/>
  <c r="M646" i="9"/>
  <c r="L646" i="9"/>
  <c r="K646" i="9"/>
  <c r="J646" i="9"/>
  <c r="I646" i="9"/>
  <c r="H646" i="9"/>
  <c r="G646" i="9"/>
  <c r="F646" i="9"/>
  <c r="E646" i="9"/>
  <c r="D646" i="9"/>
  <c r="C646" i="9"/>
  <c r="B646" i="9"/>
  <c r="Q645" i="9"/>
  <c r="P645" i="9"/>
  <c r="O645" i="9"/>
  <c r="N645" i="9"/>
  <c r="M645" i="9"/>
  <c r="L645" i="9"/>
  <c r="K645" i="9"/>
  <c r="J645" i="9"/>
  <c r="I645" i="9"/>
  <c r="H645" i="9"/>
  <c r="G645" i="9"/>
  <c r="F645" i="9"/>
  <c r="E645" i="9"/>
  <c r="D645" i="9"/>
  <c r="C645" i="9"/>
  <c r="B645" i="9"/>
  <c r="Q644" i="9"/>
  <c r="P644" i="9"/>
  <c r="O644" i="9"/>
  <c r="N644" i="9"/>
  <c r="M644" i="9"/>
  <c r="L644" i="9"/>
  <c r="K644" i="9"/>
  <c r="J644" i="9"/>
  <c r="I644" i="9"/>
  <c r="H644" i="9"/>
  <c r="G644" i="9"/>
  <c r="F644" i="9"/>
  <c r="E644" i="9"/>
  <c r="D644" i="9"/>
  <c r="C644" i="9"/>
  <c r="B644" i="9"/>
  <c r="Q643" i="9"/>
  <c r="P643" i="9"/>
  <c r="O643" i="9"/>
  <c r="N643" i="9"/>
  <c r="M643" i="9"/>
  <c r="L643" i="9"/>
  <c r="K643" i="9"/>
  <c r="J643" i="9"/>
  <c r="I643" i="9"/>
  <c r="H643" i="9"/>
  <c r="G643" i="9"/>
  <c r="F643" i="9"/>
  <c r="E643" i="9"/>
  <c r="D643" i="9"/>
  <c r="C643" i="9"/>
  <c r="B643" i="9"/>
  <c r="Q642" i="9"/>
  <c r="P642" i="9"/>
  <c r="O642" i="9"/>
  <c r="N642" i="9"/>
  <c r="M642" i="9"/>
  <c r="L642" i="9"/>
  <c r="K642" i="9"/>
  <c r="J642" i="9"/>
  <c r="I642" i="9"/>
  <c r="H642" i="9"/>
  <c r="G642" i="9"/>
  <c r="F642" i="9"/>
  <c r="E642" i="9"/>
  <c r="D642" i="9"/>
  <c r="C642" i="9"/>
  <c r="B642" i="9"/>
  <c r="Q641" i="9"/>
  <c r="P641" i="9"/>
  <c r="O641" i="9"/>
  <c r="N641" i="9"/>
  <c r="M641" i="9"/>
  <c r="L641" i="9"/>
  <c r="K641" i="9"/>
  <c r="J641" i="9"/>
  <c r="I641" i="9"/>
  <c r="H641" i="9"/>
  <c r="G641" i="9"/>
  <c r="F641" i="9"/>
  <c r="E641" i="9"/>
  <c r="D641" i="9"/>
  <c r="C641" i="9"/>
  <c r="B641" i="9"/>
  <c r="Q640" i="9"/>
  <c r="P640" i="9"/>
  <c r="O640" i="9"/>
  <c r="N640" i="9"/>
  <c r="M640" i="9"/>
  <c r="L640" i="9"/>
  <c r="K640" i="9"/>
  <c r="J640" i="9"/>
  <c r="I640" i="9"/>
  <c r="H640" i="9"/>
  <c r="G640" i="9"/>
  <c r="F640" i="9"/>
  <c r="E640" i="9"/>
  <c r="D640" i="9"/>
  <c r="C640" i="9"/>
  <c r="B640" i="9"/>
  <c r="Q639" i="9"/>
  <c r="P639" i="9"/>
  <c r="O639" i="9"/>
  <c r="N639" i="9"/>
  <c r="M639" i="9"/>
  <c r="L639" i="9"/>
  <c r="K639" i="9"/>
  <c r="J639" i="9"/>
  <c r="I639" i="9"/>
  <c r="H639" i="9"/>
  <c r="G639" i="9"/>
  <c r="F639" i="9"/>
  <c r="E639" i="9"/>
  <c r="D639" i="9"/>
  <c r="C639" i="9"/>
  <c r="B639" i="9"/>
  <c r="Q638" i="9"/>
  <c r="P638" i="9"/>
  <c r="O638" i="9"/>
  <c r="N638" i="9"/>
  <c r="M638" i="9"/>
  <c r="L638" i="9"/>
  <c r="K638" i="9"/>
  <c r="J638" i="9"/>
  <c r="I638" i="9"/>
  <c r="H638" i="9"/>
  <c r="G638" i="9"/>
  <c r="F638" i="9"/>
  <c r="E638" i="9"/>
  <c r="D638" i="9"/>
  <c r="C638" i="9"/>
  <c r="B638" i="9"/>
  <c r="Q637" i="9"/>
  <c r="P637" i="9"/>
  <c r="O637" i="9"/>
  <c r="N637" i="9"/>
  <c r="M637" i="9"/>
  <c r="L637" i="9"/>
  <c r="K637" i="9"/>
  <c r="J637" i="9"/>
  <c r="I637" i="9"/>
  <c r="H637" i="9"/>
  <c r="G637" i="9"/>
  <c r="F637" i="9"/>
  <c r="E637" i="9"/>
  <c r="D637" i="9"/>
  <c r="C637" i="9"/>
  <c r="B637" i="9"/>
  <c r="Q636" i="9"/>
  <c r="P636" i="9"/>
  <c r="O636" i="9"/>
  <c r="N636" i="9"/>
  <c r="M636" i="9"/>
  <c r="L636" i="9"/>
  <c r="K636" i="9"/>
  <c r="J636" i="9"/>
  <c r="I636" i="9"/>
  <c r="H636" i="9"/>
  <c r="G636" i="9"/>
  <c r="F636" i="9"/>
  <c r="E636" i="9"/>
  <c r="D636" i="9"/>
  <c r="C636" i="9"/>
  <c r="B636" i="9"/>
  <c r="Q635" i="9"/>
  <c r="P635" i="9"/>
  <c r="O635" i="9"/>
  <c r="N635" i="9"/>
  <c r="M635" i="9"/>
  <c r="L635" i="9"/>
  <c r="K635" i="9"/>
  <c r="J635" i="9"/>
  <c r="I635" i="9"/>
  <c r="H635" i="9"/>
  <c r="G635" i="9"/>
  <c r="F635" i="9"/>
  <c r="E635" i="9"/>
  <c r="D635" i="9"/>
  <c r="C635" i="9"/>
  <c r="B635" i="9"/>
  <c r="Q634" i="9"/>
  <c r="P634" i="9"/>
  <c r="O634" i="9"/>
  <c r="N634" i="9"/>
  <c r="M634" i="9"/>
  <c r="L634" i="9"/>
  <c r="K634" i="9"/>
  <c r="J634" i="9"/>
  <c r="I634" i="9"/>
  <c r="H634" i="9"/>
  <c r="G634" i="9"/>
  <c r="F634" i="9"/>
  <c r="E634" i="9"/>
  <c r="D634" i="9"/>
  <c r="C634" i="9"/>
  <c r="B634" i="9"/>
  <c r="Q633" i="9"/>
  <c r="P633" i="9"/>
  <c r="O633" i="9"/>
  <c r="N633" i="9"/>
  <c r="M633" i="9"/>
  <c r="L633" i="9"/>
  <c r="K633" i="9"/>
  <c r="J633" i="9"/>
  <c r="I633" i="9"/>
  <c r="H633" i="9"/>
  <c r="G633" i="9"/>
  <c r="F633" i="9"/>
  <c r="E633" i="9"/>
  <c r="D633" i="9"/>
  <c r="C633" i="9"/>
  <c r="B633" i="9"/>
  <c r="Q632" i="9"/>
  <c r="P632" i="9"/>
  <c r="O632" i="9"/>
  <c r="N632" i="9"/>
  <c r="M632" i="9"/>
  <c r="L632" i="9"/>
  <c r="K632" i="9"/>
  <c r="J632" i="9"/>
  <c r="I632" i="9"/>
  <c r="H632" i="9"/>
  <c r="G632" i="9"/>
  <c r="F632" i="9"/>
  <c r="E632" i="9"/>
  <c r="D632" i="9"/>
  <c r="C632" i="9"/>
  <c r="B632" i="9"/>
  <c r="Q631" i="9"/>
  <c r="P631" i="9"/>
  <c r="O631" i="9"/>
  <c r="N631" i="9"/>
  <c r="M631" i="9"/>
  <c r="L631" i="9"/>
  <c r="K631" i="9"/>
  <c r="J631" i="9"/>
  <c r="I631" i="9"/>
  <c r="H631" i="9"/>
  <c r="G631" i="9"/>
  <c r="F631" i="9"/>
  <c r="E631" i="9"/>
  <c r="D631" i="9"/>
  <c r="C631" i="9"/>
  <c r="B631" i="9"/>
  <c r="Q630" i="9"/>
  <c r="P630" i="9"/>
  <c r="O630" i="9"/>
  <c r="N630" i="9"/>
  <c r="M630" i="9"/>
  <c r="L630" i="9"/>
  <c r="K630" i="9"/>
  <c r="J630" i="9"/>
  <c r="I630" i="9"/>
  <c r="H630" i="9"/>
  <c r="G630" i="9"/>
  <c r="F630" i="9"/>
  <c r="E630" i="9"/>
  <c r="D630" i="9"/>
  <c r="C630" i="9"/>
  <c r="B630" i="9"/>
  <c r="Q629" i="9"/>
  <c r="P629" i="9"/>
  <c r="O629" i="9"/>
  <c r="N629" i="9"/>
  <c r="M629" i="9"/>
  <c r="L629" i="9"/>
  <c r="K629" i="9"/>
  <c r="J629" i="9"/>
  <c r="I629" i="9"/>
  <c r="H629" i="9"/>
  <c r="G629" i="9"/>
  <c r="F629" i="9"/>
  <c r="E629" i="9"/>
  <c r="D629" i="9"/>
  <c r="C629" i="9"/>
  <c r="B629" i="9"/>
  <c r="Q628" i="9"/>
  <c r="P628" i="9"/>
  <c r="O628" i="9"/>
  <c r="N628" i="9"/>
  <c r="M628" i="9"/>
  <c r="L628" i="9"/>
  <c r="K628" i="9"/>
  <c r="J628" i="9"/>
  <c r="I628" i="9"/>
  <c r="H628" i="9"/>
  <c r="G628" i="9"/>
  <c r="F628" i="9"/>
  <c r="E628" i="9"/>
  <c r="D628" i="9"/>
  <c r="C628" i="9"/>
  <c r="B628" i="9"/>
  <c r="Q627" i="9"/>
  <c r="P627" i="9"/>
  <c r="O627" i="9"/>
  <c r="N627" i="9"/>
  <c r="M627" i="9"/>
  <c r="L627" i="9"/>
  <c r="K627" i="9"/>
  <c r="J627" i="9"/>
  <c r="I627" i="9"/>
  <c r="H627" i="9"/>
  <c r="G627" i="9"/>
  <c r="F627" i="9"/>
  <c r="E627" i="9"/>
  <c r="D627" i="9"/>
  <c r="C627" i="9"/>
  <c r="B627" i="9"/>
  <c r="Q626" i="9"/>
  <c r="P626" i="9"/>
  <c r="O626" i="9"/>
  <c r="N626" i="9"/>
  <c r="M626" i="9"/>
  <c r="L626" i="9"/>
  <c r="K626" i="9"/>
  <c r="J626" i="9"/>
  <c r="I626" i="9"/>
  <c r="H626" i="9"/>
  <c r="G626" i="9"/>
  <c r="F626" i="9"/>
  <c r="E626" i="9"/>
  <c r="D626" i="9"/>
  <c r="C626" i="9"/>
  <c r="B626" i="9"/>
  <c r="Q625" i="9"/>
  <c r="P625" i="9"/>
  <c r="O625" i="9"/>
  <c r="N625" i="9"/>
  <c r="M625" i="9"/>
  <c r="L625" i="9"/>
  <c r="K625" i="9"/>
  <c r="J625" i="9"/>
  <c r="I625" i="9"/>
  <c r="H625" i="9"/>
  <c r="G625" i="9"/>
  <c r="F625" i="9"/>
  <c r="E625" i="9"/>
  <c r="D625" i="9"/>
  <c r="C625" i="9"/>
  <c r="B625" i="9"/>
  <c r="Q624" i="9"/>
  <c r="P624" i="9"/>
  <c r="O624" i="9"/>
  <c r="N624" i="9"/>
  <c r="M624" i="9"/>
  <c r="L624" i="9"/>
  <c r="K624" i="9"/>
  <c r="J624" i="9"/>
  <c r="I624" i="9"/>
  <c r="H624" i="9"/>
  <c r="G624" i="9"/>
  <c r="F624" i="9"/>
  <c r="E624" i="9"/>
  <c r="D624" i="9"/>
  <c r="C624" i="9"/>
  <c r="B624" i="9"/>
  <c r="Q623" i="9"/>
  <c r="P623" i="9"/>
  <c r="O623" i="9"/>
  <c r="N623" i="9"/>
  <c r="M623" i="9"/>
  <c r="L623" i="9"/>
  <c r="K623" i="9"/>
  <c r="J623" i="9"/>
  <c r="I623" i="9"/>
  <c r="H623" i="9"/>
  <c r="G623" i="9"/>
  <c r="F623" i="9"/>
  <c r="E623" i="9"/>
  <c r="D623" i="9"/>
  <c r="C623" i="9"/>
  <c r="B623" i="9"/>
  <c r="Q622" i="9"/>
  <c r="P622" i="9"/>
  <c r="O622" i="9"/>
  <c r="N622" i="9"/>
  <c r="M622" i="9"/>
  <c r="L622" i="9"/>
  <c r="K622" i="9"/>
  <c r="J622" i="9"/>
  <c r="I622" i="9"/>
  <c r="H622" i="9"/>
  <c r="G622" i="9"/>
  <c r="F622" i="9"/>
  <c r="E622" i="9"/>
  <c r="D622" i="9"/>
  <c r="C622" i="9"/>
  <c r="B622" i="9"/>
  <c r="Q621" i="9"/>
  <c r="P621" i="9"/>
  <c r="O621" i="9"/>
  <c r="N621" i="9"/>
  <c r="M621" i="9"/>
  <c r="L621" i="9"/>
  <c r="K621" i="9"/>
  <c r="J621" i="9"/>
  <c r="I621" i="9"/>
  <c r="H621" i="9"/>
  <c r="G621" i="9"/>
  <c r="F621" i="9"/>
  <c r="E621" i="9"/>
  <c r="D621" i="9"/>
  <c r="C621" i="9"/>
  <c r="B621" i="9"/>
  <c r="Q620" i="9"/>
  <c r="P620" i="9"/>
  <c r="O620" i="9"/>
  <c r="N620" i="9"/>
  <c r="M620" i="9"/>
  <c r="L620" i="9"/>
  <c r="K620" i="9"/>
  <c r="J620" i="9"/>
  <c r="I620" i="9"/>
  <c r="H620" i="9"/>
  <c r="G620" i="9"/>
  <c r="F620" i="9"/>
  <c r="E620" i="9"/>
  <c r="D620" i="9"/>
  <c r="C620" i="9"/>
  <c r="B620" i="9"/>
  <c r="Q619" i="9"/>
  <c r="P619" i="9"/>
  <c r="O619" i="9"/>
  <c r="N619" i="9"/>
  <c r="M619" i="9"/>
  <c r="L619" i="9"/>
  <c r="K619" i="9"/>
  <c r="J619" i="9"/>
  <c r="I619" i="9"/>
  <c r="H619" i="9"/>
  <c r="G619" i="9"/>
  <c r="F619" i="9"/>
  <c r="E619" i="9"/>
  <c r="D619" i="9"/>
  <c r="C619" i="9"/>
  <c r="B619" i="9"/>
  <c r="Q618" i="9"/>
  <c r="P618" i="9"/>
  <c r="O618" i="9"/>
  <c r="N618" i="9"/>
  <c r="M618" i="9"/>
  <c r="L618" i="9"/>
  <c r="K618" i="9"/>
  <c r="J618" i="9"/>
  <c r="I618" i="9"/>
  <c r="H618" i="9"/>
  <c r="G618" i="9"/>
  <c r="F618" i="9"/>
  <c r="E618" i="9"/>
  <c r="D618" i="9"/>
  <c r="C618" i="9"/>
  <c r="B618" i="9"/>
  <c r="Q617" i="9"/>
  <c r="P617" i="9"/>
  <c r="O617" i="9"/>
  <c r="N617" i="9"/>
  <c r="M617" i="9"/>
  <c r="L617" i="9"/>
  <c r="K617" i="9"/>
  <c r="J617" i="9"/>
  <c r="I617" i="9"/>
  <c r="H617" i="9"/>
  <c r="G617" i="9"/>
  <c r="F617" i="9"/>
  <c r="E617" i="9"/>
  <c r="D617" i="9"/>
  <c r="C617" i="9"/>
  <c r="B617" i="9"/>
  <c r="Q616" i="9"/>
  <c r="P616" i="9"/>
  <c r="O616" i="9"/>
  <c r="N616" i="9"/>
  <c r="M616" i="9"/>
  <c r="L616" i="9"/>
  <c r="K616" i="9"/>
  <c r="J616" i="9"/>
  <c r="I616" i="9"/>
  <c r="H616" i="9"/>
  <c r="G616" i="9"/>
  <c r="F616" i="9"/>
  <c r="E616" i="9"/>
  <c r="D616" i="9"/>
  <c r="C616" i="9"/>
  <c r="B616" i="9"/>
  <c r="Q615" i="9"/>
  <c r="P615" i="9"/>
  <c r="O615" i="9"/>
  <c r="N615" i="9"/>
  <c r="M615" i="9"/>
  <c r="L615" i="9"/>
  <c r="K615" i="9"/>
  <c r="J615" i="9"/>
  <c r="I615" i="9"/>
  <c r="H615" i="9"/>
  <c r="G615" i="9"/>
  <c r="F615" i="9"/>
  <c r="E615" i="9"/>
  <c r="D615" i="9"/>
  <c r="C615" i="9"/>
  <c r="B615" i="9"/>
  <c r="Q614" i="9"/>
  <c r="P614" i="9"/>
  <c r="O614" i="9"/>
  <c r="N614" i="9"/>
  <c r="M614" i="9"/>
  <c r="L614" i="9"/>
  <c r="K614" i="9"/>
  <c r="J614" i="9"/>
  <c r="I614" i="9"/>
  <c r="H614" i="9"/>
  <c r="G614" i="9"/>
  <c r="F614" i="9"/>
  <c r="E614" i="9"/>
  <c r="D614" i="9"/>
  <c r="C614" i="9"/>
  <c r="B614" i="9"/>
  <c r="Q613" i="9"/>
  <c r="P613" i="9"/>
  <c r="O613" i="9"/>
  <c r="N613" i="9"/>
  <c r="M613" i="9"/>
  <c r="L613" i="9"/>
  <c r="K613" i="9"/>
  <c r="J613" i="9"/>
  <c r="I613" i="9"/>
  <c r="H613" i="9"/>
  <c r="G613" i="9"/>
  <c r="F613" i="9"/>
  <c r="E613" i="9"/>
  <c r="D613" i="9"/>
  <c r="C613" i="9"/>
  <c r="B613" i="9"/>
  <c r="Q612" i="9"/>
  <c r="P612" i="9"/>
  <c r="O612" i="9"/>
  <c r="N612" i="9"/>
  <c r="M612" i="9"/>
  <c r="L612" i="9"/>
  <c r="K612" i="9"/>
  <c r="J612" i="9"/>
  <c r="I612" i="9"/>
  <c r="H612" i="9"/>
  <c r="G612" i="9"/>
  <c r="F612" i="9"/>
  <c r="E612" i="9"/>
  <c r="D612" i="9"/>
  <c r="C612" i="9"/>
  <c r="B612" i="9"/>
  <c r="Q611" i="9"/>
  <c r="P611" i="9"/>
  <c r="O611" i="9"/>
  <c r="N611" i="9"/>
  <c r="M611" i="9"/>
  <c r="L611" i="9"/>
  <c r="K611" i="9"/>
  <c r="J611" i="9"/>
  <c r="I611" i="9"/>
  <c r="H611" i="9"/>
  <c r="G611" i="9"/>
  <c r="F611" i="9"/>
  <c r="E611" i="9"/>
  <c r="D611" i="9"/>
  <c r="C611" i="9"/>
  <c r="B611" i="9"/>
  <c r="Q610" i="9"/>
  <c r="P610" i="9"/>
  <c r="O610" i="9"/>
  <c r="N610" i="9"/>
  <c r="M610" i="9"/>
  <c r="L610" i="9"/>
  <c r="K610" i="9"/>
  <c r="J610" i="9"/>
  <c r="I610" i="9"/>
  <c r="H610" i="9"/>
  <c r="G610" i="9"/>
  <c r="F610" i="9"/>
  <c r="E610" i="9"/>
  <c r="D610" i="9"/>
  <c r="C610" i="9"/>
  <c r="B610" i="9"/>
  <c r="Q609" i="9"/>
  <c r="P609" i="9"/>
  <c r="O609" i="9"/>
  <c r="N609" i="9"/>
  <c r="M609" i="9"/>
  <c r="L609" i="9"/>
  <c r="K609" i="9"/>
  <c r="J609" i="9"/>
  <c r="I609" i="9"/>
  <c r="H609" i="9"/>
  <c r="G609" i="9"/>
  <c r="F609" i="9"/>
  <c r="E609" i="9"/>
  <c r="D609" i="9"/>
  <c r="C609" i="9"/>
  <c r="B609" i="9"/>
  <c r="Q608" i="9"/>
  <c r="P608" i="9"/>
  <c r="O608" i="9"/>
  <c r="N608" i="9"/>
  <c r="M608" i="9"/>
  <c r="L608" i="9"/>
  <c r="K608" i="9"/>
  <c r="J608" i="9"/>
  <c r="I608" i="9"/>
  <c r="H608" i="9"/>
  <c r="G608" i="9"/>
  <c r="F608" i="9"/>
  <c r="E608" i="9"/>
  <c r="D608" i="9"/>
  <c r="C608" i="9"/>
  <c r="B608" i="9"/>
  <c r="Q607" i="9"/>
  <c r="P607" i="9"/>
  <c r="O607" i="9"/>
  <c r="N607" i="9"/>
  <c r="M607" i="9"/>
  <c r="L607" i="9"/>
  <c r="K607" i="9"/>
  <c r="J607" i="9"/>
  <c r="I607" i="9"/>
  <c r="H607" i="9"/>
  <c r="G607" i="9"/>
  <c r="F607" i="9"/>
  <c r="E607" i="9"/>
  <c r="D607" i="9"/>
  <c r="C607" i="9"/>
  <c r="B607" i="9"/>
  <c r="Q606" i="9"/>
  <c r="P606" i="9"/>
  <c r="O606" i="9"/>
  <c r="N606" i="9"/>
  <c r="M606" i="9"/>
  <c r="L606" i="9"/>
  <c r="K606" i="9"/>
  <c r="J606" i="9"/>
  <c r="I606" i="9"/>
  <c r="H606" i="9"/>
  <c r="G606" i="9"/>
  <c r="F606" i="9"/>
  <c r="E606" i="9"/>
  <c r="D606" i="9"/>
  <c r="C606" i="9"/>
  <c r="B606" i="9"/>
  <c r="Q605" i="9"/>
  <c r="P605" i="9"/>
  <c r="O605" i="9"/>
  <c r="N605" i="9"/>
  <c r="M605" i="9"/>
  <c r="L605" i="9"/>
  <c r="K605" i="9"/>
  <c r="J605" i="9"/>
  <c r="I605" i="9"/>
  <c r="H605" i="9"/>
  <c r="G605" i="9"/>
  <c r="F605" i="9"/>
  <c r="E605" i="9"/>
  <c r="D605" i="9"/>
  <c r="C605" i="9"/>
  <c r="B605" i="9"/>
  <c r="Q604" i="9"/>
  <c r="P604" i="9"/>
  <c r="O604" i="9"/>
  <c r="N604" i="9"/>
  <c r="M604" i="9"/>
  <c r="L604" i="9"/>
  <c r="K604" i="9"/>
  <c r="J604" i="9"/>
  <c r="I604" i="9"/>
  <c r="H604" i="9"/>
  <c r="G604" i="9"/>
  <c r="F604" i="9"/>
  <c r="E604" i="9"/>
  <c r="D604" i="9"/>
  <c r="C604" i="9"/>
  <c r="B604" i="9"/>
  <c r="Q603" i="9"/>
  <c r="P603" i="9"/>
  <c r="O603" i="9"/>
  <c r="N603" i="9"/>
  <c r="M603" i="9"/>
  <c r="L603" i="9"/>
  <c r="K603" i="9"/>
  <c r="J603" i="9"/>
  <c r="I603" i="9"/>
  <c r="H603" i="9"/>
  <c r="G603" i="9"/>
  <c r="F603" i="9"/>
  <c r="E603" i="9"/>
  <c r="D603" i="9"/>
  <c r="C603" i="9"/>
  <c r="B603" i="9"/>
  <c r="Q602" i="9"/>
  <c r="P602" i="9"/>
  <c r="O602" i="9"/>
  <c r="N602" i="9"/>
  <c r="M602" i="9"/>
  <c r="L602" i="9"/>
  <c r="K602" i="9"/>
  <c r="J602" i="9"/>
  <c r="I602" i="9"/>
  <c r="H602" i="9"/>
  <c r="G602" i="9"/>
  <c r="F602" i="9"/>
  <c r="E602" i="9"/>
  <c r="D602" i="9"/>
  <c r="C602" i="9"/>
  <c r="B602" i="9"/>
  <c r="Q601" i="9"/>
  <c r="P601" i="9"/>
  <c r="O601" i="9"/>
  <c r="N601" i="9"/>
  <c r="M601" i="9"/>
  <c r="L601" i="9"/>
  <c r="K601" i="9"/>
  <c r="J601" i="9"/>
  <c r="I601" i="9"/>
  <c r="H601" i="9"/>
  <c r="G601" i="9"/>
  <c r="F601" i="9"/>
  <c r="E601" i="9"/>
  <c r="D601" i="9"/>
  <c r="C601" i="9"/>
  <c r="B601" i="9"/>
  <c r="Q600" i="9"/>
  <c r="P600" i="9"/>
  <c r="O600" i="9"/>
  <c r="N600" i="9"/>
  <c r="M600" i="9"/>
  <c r="L600" i="9"/>
  <c r="K600" i="9"/>
  <c r="J600" i="9"/>
  <c r="I600" i="9"/>
  <c r="H600" i="9"/>
  <c r="G600" i="9"/>
  <c r="F600" i="9"/>
  <c r="E600" i="9"/>
  <c r="D600" i="9"/>
  <c r="C600" i="9"/>
  <c r="B600" i="9"/>
  <c r="Q599" i="9"/>
  <c r="P599" i="9"/>
  <c r="O599" i="9"/>
  <c r="N599" i="9"/>
  <c r="M599" i="9"/>
  <c r="L599" i="9"/>
  <c r="K599" i="9"/>
  <c r="J599" i="9"/>
  <c r="I599" i="9"/>
  <c r="H599" i="9"/>
  <c r="G599" i="9"/>
  <c r="F599" i="9"/>
  <c r="E599" i="9"/>
  <c r="D599" i="9"/>
  <c r="C599" i="9"/>
  <c r="B599" i="9"/>
  <c r="Q598" i="9"/>
  <c r="P598" i="9"/>
  <c r="O598" i="9"/>
  <c r="N598" i="9"/>
  <c r="M598" i="9"/>
  <c r="L598" i="9"/>
  <c r="K598" i="9"/>
  <c r="J598" i="9"/>
  <c r="I598" i="9"/>
  <c r="H598" i="9"/>
  <c r="G598" i="9"/>
  <c r="F598" i="9"/>
  <c r="E598" i="9"/>
  <c r="D598" i="9"/>
  <c r="C598" i="9"/>
  <c r="B598" i="9"/>
  <c r="Q597" i="9"/>
  <c r="P597" i="9"/>
  <c r="O597" i="9"/>
  <c r="N597" i="9"/>
  <c r="M597" i="9"/>
  <c r="L597" i="9"/>
  <c r="K597" i="9"/>
  <c r="J597" i="9"/>
  <c r="I597" i="9"/>
  <c r="H597" i="9"/>
  <c r="G597" i="9"/>
  <c r="F597" i="9"/>
  <c r="E597" i="9"/>
  <c r="D597" i="9"/>
  <c r="C597" i="9"/>
  <c r="B597" i="9"/>
  <c r="Q596" i="9"/>
  <c r="P596" i="9"/>
  <c r="O596" i="9"/>
  <c r="N596" i="9"/>
  <c r="M596" i="9"/>
  <c r="L596" i="9"/>
  <c r="K596" i="9"/>
  <c r="J596" i="9"/>
  <c r="I596" i="9"/>
  <c r="H596" i="9"/>
  <c r="G596" i="9"/>
  <c r="F596" i="9"/>
  <c r="E596" i="9"/>
  <c r="D596" i="9"/>
  <c r="C596" i="9"/>
  <c r="B596" i="9"/>
  <c r="Q595" i="9"/>
  <c r="P595" i="9"/>
  <c r="O595" i="9"/>
  <c r="N595" i="9"/>
  <c r="M595" i="9"/>
  <c r="L595" i="9"/>
  <c r="K595" i="9"/>
  <c r="J595" i="9"/>
  <c r="I595" i="9"/>
  <c r="H595" i="9"/>
  <c r="G595" i="9"/>
  <c r="F595" i="9"/>
  <c r="E595" i="9"/>
  <c r="D595" i="9"/>
  <c r="C595" i="9"/>
  <c r="B595" i="9"/>
  <c r="Q594" i="9"/>
  <c r="P594" i="9"/>
  <c r="O594" i="9"/>
  <c r="N594" i="9"/>
  <c r="M594" i="9"/>
  <c r="L594" i="9"/>
  <c r="K594" i="9"/>
  <c r="J594" i="9"/>
  <c r="I594" i="9"/>
  <c r="H594" i="9"/>
  <c r="G594" i="9"/>
  <c r="F594" i="9"/>
  <c r="E594" i="9"/>
  <c r="D594" i="9"/>
  <c r="C594" i="9"/>
  <c r="B594" i="9"/>
  <c r="Q593" i="9"/>
  <c r="P593" i="9"/>
  <c r="O593" i="9"/>
  <c r="N593" i="9"/>
  <c r="M593" i="9"/>
  <c r="L593" i="9"/>
  <c r="K593" i="9"/>
  <c r="J593" i="9"/>
  <c r="I593" i="9"/>
  <c r="H593" i="9"/>
  <c r="G593" i="9"/>
  <c r="F593" i="9"/>
  <c r="E593" i="9"/>
  <c r="D593" i="9"/>
  <c r="C593" i="9"/>
  <c r="B593" i="9"/>
  <c r="Q592" i="9"/>
  <c r="P592" i="9"/>
  <c r="O592" i="9"/>
  <c r="N592" i="9"/>
  <c r="M592" i="9"/>
  <c r="L592" i="9"/>
  <c r="K592" i="9"/>
  <c r="J592" i="9"/>
  <c r="I592" i="9"/>
  <c r="H592" i="9"/>
  <c r="G592" i="9"/>
  <c r="F592" i="9"/>
  <c r="E592" i="9"/>
  <c r="D592" i="9"/>
  <c r="C592" i="9"/>
  <c r="B592" i="9"/>
  <c r="Q591" i="9"/>
  <c r="P591" i="9"/>
  <c r="O591" i="9"/>
  <c r="N591" i="9"/>
  <c r="M591" i="9"/>
  <c r="L591" i="9"/>
  <c r="K591" i="9"/>
  <c r="J591" i="9"/>
  <c r="I591" i="9"/>
  <c r="H591" i="9"/>
  <c r="G591" i="9"/>
  <c r="F591" i="9"/>
  <c r="E591" i="9"/>
  <c r="D591" i="9"/>
  <c r="C591" i="9"/>
  <c r="B591" i="9"/>
  <c r="Q590" i="9"/>
  <c r="P590" i="9"/>
  <c r="O590" i="9"/>
  <c r="N590" i="9"/>
  <c r="M590" i="9"/>
  <c r="L590" i="9"/>
  <c r="K590" i="9"/>
  <c r="J590" i="9"/>
  <c r="I590" i="9"/>
  <c r="H590" i="9"/>
  <c r="G590" i="9"/>
  <c r="F590" i="9"/>
  <c r="E590" i="9"/>
  <c r="D590" i="9"/>
  <c r="C590" i="9"/>
  <c r="B590" i="9"/>
  <c r="Q589" i="9"/>
  <c r="P589" i="9"/>
  <c r="O589" i="9"/>
  <c r="N589" i="9"/>
  <c r="M589" i="9"/>
  <c r="L589" i="9"/>
  <c r="K589" i="9"/>
  <c r="J589" i="9"/>
  <c r="I589" i="9"/>
  <c r="H589" i="9"/>
  <c r="G589" i="9"/>
  <c r="F589" i="9"/>
  <c r="E589" i="9"/>
  <c r="D589" i="9"/>
  <c r="C589" i="9"/>
  <c r="B589" i="9"/>
  <c r="Q588" i="9"/>
  <c r="P588" i="9"/>
  <c r="O588" i="9"/>
  <c r="N588" i="9"/>
  <c r="M588" i="9"/>
  <c r="L588" i="9"/>
  <c r="K588" i="9"/>
  <c r="J588" i="9"/>
  <c r="I588" i="9"/>
  <c r="H588" i="9"/>
  <c r="G588" i="9"/>
  <c r="F588" i="9"/>
  <c r="E588" i="9"/>
  <c r="D588" i="9"/>
  <c r="C588" i="9"/>
  <c r="B588" i="9"/>
  <c r="Q587" i="9"/>
  <c r="P587" i="9"/>
  <c r="O587" i="9"/>
  <c r="N587" i="9"/>
  <c r="M587" i="9"/>
  <c r="L587" i="9"/>
  <c r="K587" i="9"/>
  <c r="J587" i="9"/>
  <c r="I587" i="9"/>
  <c r="H587" i="9"/>
  <c r="G587" i="9"/>
  <c r="F587" i="9"/>
  <c r="E587" i="9"/>
  <c r="D587" i="9"/>
  <c r="C587" i="9"/>
  <c r="B587" i="9"/>
  <c r="Q586" i="9"/>
  <c r="P586" i="9"/>
  <c r="O586" i="9"/>
  <c r="N586" i="9"/>
  <c r="M586" i="9"/>
  <c r="L586" i="9"/>
  <c r="K586" i="9"/>
  <c r="J586" i="9"/>
  <c r="I586" i="9"/>
  <c r="H586" i="9"/>
  <c r="G586" i="9"/>
  <c r="F586" i="9"/>
  <c r="E586" i="9"/>
  <c r="D586" i="9"/>
  <c r="C586" i="9"/>
  <c r="B586" i="9"/>
  <c r="Q585" i="9"/>
  <c r="P585" i="9"/>
  <c r="O585" i="9"/>
  <c r="N585" i="9"/>
  <c r="M585" i="9"/>
  <c r="L585" i="9"/>
  <c r="K585" i="9"/>
  <c r="J585" i="9"/>
  <c r="I585" i="9"/>
  <c r="H585" i="9"/>
  <c r="G585" i="9"/>
  <c r="F585" i="9"/>
  <c r="E585" i="9"/>
  <c r="D585" i="9"/>
  <c r="C585" i="9"/>
  <c r="B585" i="9"/>
  <c r="Q584" i="9"/>
  <c r="P584" i="9"/>
  <c r="O584" i="9"/>
  <c r="N584" i="9"/>
  <c r="M584" i="9"/>
  <c r="L584" i="9"/>
  <c r="K584" i="9"/>
  <c r="J584" i="9"/>
  <c r="I584" i="9"/>
  <c r="H584" i="9"/>
  <c r="G584" i="9"/>
  <c r="F584" i="9"/>
  <c r="E584" i="9"/>
  <c r="D584" i="9"/>
  <c r="C584" i="9"/>
  <c r="B584" i="9"/>
  <c r="Q583" i="9"/>
  <c r="P583" i="9"/>
  <c r="O583" i="9"/>
  <c r="N583" i="9"/>
  <c r="M583" i="9"/>
  <c r="L583" i="9"/>
  <c r="K583" i="9"/>
  <c r="J583" i="9"/>
  <c r="I583" i="9"/>
  <c r="H583" i="9"/>
  <c r="G583" i="9"/>
  <c r="F583" i="9"/>
  <c r="E583" i="9"/>
  <c r="D583" i="9"/>
  <c r="C583" i="9"/>
  <c r="B583" i="9"/>
  <c r="Q582" i="9"/>
  <c r="P582" i="9"/>
  <c r="O582" i="9"/>
  <c r="N582" i="9"/>
  <c r="M582" i="9"/>
  <c r="L582" i="9"/>
  <c r="K582" i="9"/>
  <c r="J582" i="9"/>
  <c r="I582" i="9"/>
  <c r="H582" i="9"/>
  <c r="G582" i="9"/>
  <c r="F582" i="9"/>
  <c r="E582" i="9"/>
  <c r="D582" i="9"/>
  <c r="C582" i="9"/>
  <c r="B582" i="9"/>
  <c r="Q581" i="9"/>
  <c r="P581" i="9"/>
  <c r="O581" i="9"/>
  <c r="N581" i="9"/>
  <c r="M581" i="9"/>
  <c r="L581" i="9"/>
  <c r="K581" i="9"/>
  <c r="J581" i="9"/>
  <c r="I581" i="9"/>
  <c r="H581" i="9"/>
  <c r="G581" i="9"/>
  <c r="F581" i="9"/>
  <c r="E581" i="9"/>
  <c r="D581" i="9"/>
  <c r="C581" i="9"/>
  <c r="B581" i="9"/>
  <c r="Q580" i="9"/>
  <c r="P580" i="9"/>
  <c r="O580" i="9"/>
  <c r="N580" i="9"/>
  <c r="M580" i="9"/>
  <c r="L580" i="9"/>
  <c r="K580" i="9"/>
  <c r="J580" i="9"/>
  <c r="I580" i="9"/>
  <c r="H580" i="9"/>
  <c r="G580" i="9"/>
  <c r="F580" i="9"/>
  <c r="E580" i="9"/>
  <c r="D580" i="9"/>
  <c r="C580" i="9"/>
  <c r="B580" i="9"/>
  <c r="Q579" i="9"/>
  <c r="P579" i="9"/>
  <c r="O579" i="9"/>
  <c r="N579" i="9"/>
  <c r="M579" i="9"/>
  <c r="L579" i="9"/>
  <c r="K579" i="9"/>
  <c r="J579" i="9"/>
  <c r="I579" i="9"/>
  <c r="H579" i="9"/>
  <c r="G579" i="9"/>
  <c r="F579" i="9"/>
  <c r="E579" i="9"/>
  <c r="D579" i="9"/>
  <c r="C579" i="9"/>
  <c r="B579" i="9"/>
  <c r="Q578" i="9"/>
  <c r="P578" i="9"/>
  <c r="O578" i="9"/>
  <c r="N578" i="9"/>
  <c r="M578" i="9"/>
  <c r="L578" i="9"/>
  <c r="K578" i="9"/>
  <c r="J578" i="9"/>
  <c r="I578" i="9"/>
  <c r="H578" i="9"/>
  <c r="G578" i="9"/>
  <c r="F578" i="9"/>
  <c r="E578" i="9"/>
  <c r="D578" i="9"/>
  <c r="C578" i="9"/>
  <c r="B578" i="9"/>
  <c r="Q577" i="9"/>
  <c r="P577" i="9"/>
  <c r="O577" i="9"/>
  <c r="N577" i="9"/>
  <c r="M577" i="9"/>
  <c r="L577" i="9"/>
  <c r="K577" i="9"/>
  <c r="J577" i="9"/>
  <c r="I577" i="9"/>
  <c r="H577" i="9"/>
  <c r="G577" i="9"/>
  <c r="F577" i="9"/>
  <c r="E577" i="9"/>
  <c r="D577" i="9"/>
  <c r="C577" i="9"/>
  <c r="B577" i="9"/>
  <c r="Q576" i="9"/>
  <c r="P576" i="9"/>
  <c r="O576" i="9"/>
  <c r="N576" i="9"/>
  <c r="M576" i="9"/>
  <c r="L576" i="9"/>
  <c r="K576" i="9"/>
  <c r="J576" i="9"/>
  <c r="I576" i="9"/>
  <c r="H576" i="9"/>
  <c r="G576" i="9"/>
  <c r="F576" i="9"/>
  <c r="E576" i="9"/>
  <c r="D576" i="9"/>
  <c r="C576" i="9"/>
  <c r="B576" i="9"/>
  <c r="Q575" i="9"/>
  <c r="P575" i="9"/>
  <c r="O575" i="9"/>
  <c r="N575" i="9"/>
  <c r="M575" i="9"/>
  <c r="L575" i="9"/>
  <c r="K575" i="9"/>
  <c r="J575" i="9"/>
  <c r="I575" i="9"/>
  <c r="H575" i="9"/>
  <c r="G575" i="9"/>
  <c r="F575" i="9"/>
  <c r="E575" i="9"/>
  <c r="D575" i="9"/>
  <c r="C575" i="9"/>
  <c r="B575" i="9"/>
  <c r="Q574" i="9"/>
  <c r="P574" i="9"/>
  <c r="O574" i="9"/>
  <c r="N574" i="9"/>
  <c r="M574" i="9"/>
  <c r="L574" i="9"/>
  <c r="K574" i="9"/>
  <c r="J574" i="9"/>
  <c r="I574" i="9"/>
  <c r="H574" i="9"/>
  <c r="G574" i="9"/>
  <c r="F574" i="9"/>
  <c r="E574" i="9"/>
  <c r="D574" i="9"/>
  <c r="C574" i="9"/>
  <c r="B574" i="9"/>
  <c r="Q573" i="9"/>
  <c r="P573" i="9"/>
  <c r="O573" i="9"/>
  <c r="N573" i="9"/>
  <c r="M573" i="9"/>
  <c r="L573" i="9"/>
  <c r="K573" i="9"/>
  <c r="J573" i="9"/>
  <c r="I573" i="9"/>
  <c r="H573" i="9"/>
  <c r="G573" i="9"/>
  <c r="F573" i="9"/>
  <c r="E573" i="9"/>
  <c r="D573" i="9"/>
  <c r="C573" i="9"/>
  <c r="B573" i="9"/>
  <c r="Q572" i="9"/>
  <c r="P572" i="9"/>
  <c r="O572" i="9"/>
  <c r="N572" i="9"/>
  <c r="M572" i="9"/>
  <c r="L572" i="9"/>
  <c r="K572" i="9"/>
  <c r="J572" i="9"/>
  <c r="I572" i="9"/>
  <c r="H572" i="9"/>
  <c r="G572" i="9"/>
  <c r="F572" i="9"/>
  <c r="E572" i="9"/>
  <c r="D572" i="9"/>
  <c r="C572" i="9"/>
  <c r="B572" i="9"/>
  <c r="Q571" i="9"/>
  <c r="P571" i="9"/>
  <c r="O571" i="9"/>
  <c r="N571" i="9"/>
  <c r="M571" i="9"/>
  <c r="L571" i="9"/>
  <c r="K571" i="9"/>
  <c r="J571" i="9"/>
  <c r="I571" i="9"/>
  <c r="H571" i="9"/>
  <c r="G571" i="9"/>
  <c r="F571" i="9"/>
  <c r="E571" i="9"/>
  <c r="D571" i="9"/>
  <c r="C571" i="9"/>
  <c r="B571" i="9"/>
  <c r="Q570" i="9"/>
  <c r="P570" i="9"/>
  <c r="O570" i="9"/>
  <c r="N570" i="9"/>
  <c r="M570" i="9"/>
  <c r="L570" i="9"/>
  <c r="K570" i="9"/>
  <c r="J570" i="9"/>
  <c r="I570" i="9"/>
  <c r="H570" i="9"/>
  <c r="G570" i="9"/>
  <c r="F570" i="9"/>
  <c r="E570" i="9"/>
  <c r="D570" i="9"/>
  <c r="C570" i="9"/>
  <c r="B570" i="9"/>
  <c r="Q569" i="9"/>
  <c r="P569" i="9"/>
  <c r="O569" i="9"/>
  <c r="N569" i="9"/>
  <c r="M569" i="9"/>
  <c r="L569" i="9"/>
  <c r="K569" i="9"/>
  <c r="J569" i="9"/>
  <c r="I569" i="9"/>
  <c r="H569" i="9"/>
  <c r="G569" i="9"/>
  <c r="F569" i="9"/>
  <c r="E569" i="9"/>
  <c r="D569" i="9"/>
  <c r="C569" i="9"/>
  <c r="B569" i="9"/>
  <c r="Q568" i="9"/>
  <c r="P568" i="9"/>
  <c r="O568" i="9"/>
  <c r="N568" i="9"/>
  <c r="M568" i="9"/>
  <c r="L568" i="9"/>
  <c r="K568" i="9"/>
  <c r="J568" i="9"/>
  <c r="I568" i="9"/>
  <c r="H568" i="9"/>
  <c r="G568" i="9"/>
  <c r="F568" i="9"/>
  <c r="E568" i="9"/>
  <c r="D568" i="9"/>
  <c r="C568" i="9"/>
  <c r="B568" i="9"/>
  <c r="Q567" i="9"/>
  <c r="P567" i="9"/>
  <c r="O567" i="9"/>
  <c r="N567" i="9"/>
  <c r="M567" i="9"/>
  <c r="L567" i="9"/>
  <c r="K567" i="9"/>
  <c r="J567" i="9"/>
  <c r="I567" i="9"/>
  <c r="H567" i="9"/>
  <c r="G567" i="9"/>
  <c r="F567" i="9"/>
  <c r="E567" i="9"/>
  <c r="D567" i="9"/>
  <c r="C567" i="9"/>
  <c r="B567" i="9"/>
  <c r="Q566" i="9"/>
  <c r="P566" i="9"/>
  <c r="O566" i="9"/>
  <c r="N566" i="9"/>
  <c r="M566" i="9"/>
  <c r="L566" i="9"/>
  <c r="K566" i="9"/>
  <c r="J566" i="9"/>
  <c r="I566" i="9"/>
  <c r="H566" i="9"/>
  <c r="G566" i="9"/>
  <c r="F566" i="9"/>
  <c r="E566" i="9"/>
  <c r="D566" i="9"/>
  <c r="C566" i="9"/>
  <c r="B566" i="9"/>
  <c r="Q565" i="9"/>
  <c r="P565" i="9"/>
  <c r="O565" i="9"/>
  <c r="N565" i="9"/>
  <c r="M565" i="9"/>
  <c r="L565" i="9"/>
  <c r="K565" i="9"/>
  <c r="J565" i="9"/>
  <c r="I565" i="9"/>
  <c r="H565" i="9"/>
  <c r="G565" i="9"/>
  <c r="F565" i="9"/>
  <c r="E565" i="9"/>
  <c r="D565" i="9"/>
  <c r="C565" i="9"/>
  <c r="B565" i="9"/>
  <c r="Q564" i="9"/>
  <c r="P564" i="9"/>
  <c r="O564" i="9"/>
  <c r="N564" i="9"/>
  <c r="M564" i="9"/>
  <c r="L564" i="9"/>
  <c r="K564" i="9"/>
  <c r="J564" i="9"/>
  <c r="I564" i="9"/>
  <c r="H564" i="9"/>
  <c r="G564" i="9"/>
  <c r="F564" i="9"/>
  <c r="E564" i="9"/>
  <c r="D564" i="9"/>
  <c r="C564" i="9"/>
  <c r="B564" i="9"/>
  <c r="Q563" i="9"/>
  <c r="P563" i="9"/>
  <c r="O563" i="9"/>
  <c r="N563" i="9"/>
  <c r="M563" i="9"/>
  <c r="L563" i="9"/>
  <c r="K563" i="9"/>
  <c r="J563" i="9"/>
  <c r="I563" i="9"/>
  <c r="H563" i="9"/>
  <c r="G563" i="9"/>
  <c r="F563" i="9"/>
  <c r="E563" i="9"/>
  <c r="D563" i="9"/>
  <c r="C563" i="9"/>
  <c r="B563" i="9"/>
  <c r="Q562" i="9"/>
  <c r="P562" i="9"/>
  <c r="O562" i="9"/>
  <c r="N562" i="9"/>
  <c r="M562" i="9"/>
  <c r="L562" i="9"/>
  <c r="K562" i="9"/>
  <c r="J562" i="9"/>
  <c r="I562" i="9"/>
  <c r="H562" i="9"/>
  <c r="G562" i="9"/>
  <c r="F562" i="9"/>
  <c r="E562" i="9"/>
  <c r="D562" i="9"/>
  <c r="C562" i="9"/>
  <c r="B562" i="9"/>
  <c r="Q561" i="9"/>
  <c r="P561" i="9"/>
  <c r="O561" i="9"/>
  <c r="N561" i="9"/>
  <c r="M561" i="9"/>
  <c r="L561" i="9"/>
  <c r="K561" i="9"/>
  <c r="J561" i="9"/>
  <c r="I561" i="9"/>
  <c r="H561" i="9"/>
  <c r="G561" i="9"/>
  <c r="F561" i="9"/>
  <c r="E561" i="9"/>
  <c r="D561" i="9"/>
  <c r="C561" i="9"/>
  <c r="B561" i="9"/>
  <c r="Q560" i="9"/>
  <c r="P560" i="9"/>
  <c r="O560" i="9"/>
  <c r="N560" i="9"/>
  <c r="M560" i="9"/>
  <c r="L560" i="9"/>
  <c r="K560" i="9"/>
  <c r="J560" i="9"/>
  <c r="I560" i="9"/>
  <c r="H560" i="9"/>
  <c r="G560" i="9"/>
  <c r="F560" i="9"/>
  <c r="E560" i="9"/>
  <c r="D560" i="9"/>
  <c r="C560" i="9"/>
  <c r="B560" i="9"/>
  <c r="Q559" i="9"/>
  <c r="P559" i="9"/>
  <c r="O559" i="9"/>
  <c r="N559" i="9"/>
  <c r="M559" i="9"/>
  <c r="L559" i="9"/>
  <c r="K559" i="9"/>
  <c r="J559" i="9"/>
  <c r="I559" i="9"/>
  <c r="H559" i="9"/>
  <c r="G559" i="9"/>
  <c r="F559" i="9"/>
  <c r="E559" i="9"/>
  <c r="D559" i="9"/>
  <c r="C559" i="9"/>
  <c r="B559" i="9"/>
  <c r="Q558" i="9"/>
  <c r="P558" i="9"/>
  <c r="O558" i="9"/>
  <c r="N558" i="9"/>
  <c r="M558" i="9"/>
  <c r="L558" i="9"/>
  <c r="K558" i="9"/>
  <c r="J558" i="9"/>
  <c r="I558" i="9"/>
  <c r="H558" i="9"/>
  <c r="G558" i="9"/>
  <c r="F558" i="9"/>
  <c r="E558" i="9"/>
  <c r="D558" i="9"/>
  <c r="C558" i="9"/>
  <c r="B558" i="9"/>
  <c r="Q557" i="9"/>
  <c r="P557" i="9"/>
  <c r="O557" i="9"/>
  <c r="N557" i="9"/>
  <c r="M557" i="9"/>
  <c r="L557" i="9"/>
  <c r="K557" i="9"/>
  <c r="J557" i="9"/>
  <c r="I557" i="9"/>
  <c r="H557" i="9"/>
  <c r="G557" i="9"/>
  <c r="F557" i="9"/>
  <c r="E557" i="9"/>
  <c r="D557" i="9"/>
  <c r="C557" i="9"/>
  <c r="B557" i="9"/>
  <c r="Q556" i="9"/>
  <c r="P556" i="9"/>
  <c r="O556" i="9"/>
  <c r="N556" i="9"/>
  <c r="M556" i="9"/>
  <c r="L556" i="9"/>
  <c r="K556" i="9"/>
  <c r="J556" i="9"/>
  <c r="I556" i="9"/>
  <c r="H556" i="9"/>
  <c r="G556" i="9"/>
  <c r="F556" i="9"/>
  <c r="E556" i="9"/>
  <c r="D556" i="9"/>
  <c r="C556" i="9"/>
  <c r="B556" i="9"/>
  <c r="Q555" i="9"/>
  <c r="P555" i="9"/>
  <c r="O555" i="9"/>
  <c r="N555" i="9"/>
  <c r="M555" i="9"/>
  <c r="L555" i="9"/>
  <c r="K555" i="9"/>
  <c r="J555" i="9"/>
  <c r="I555" i="9"/>
  <c r="H555" i="9"/>
  <c r="G555" i="9"/>
  <c r="F555" i="9"/>
  <c r="E555" i="9"/>
  <c r="D555" i="9"/>
  <c r="C555" i="9"/>
  <c r="B555" i="9"/>
  <c r="Q554" i="9"/>
  <c r="P554" i="9"/>
  <c r="O554" i="9"/>
  <c r="N554" i="9"/>
  <c r="M554" i="9"/>
  <c r="L554" i="9"/>
  <c r="K554" i="9"/>
  <c r="J554" i="9"/>
  <c r="I554" i="9"/>
  <c r="H554" i="9"/>
  <c r="G554" i="9"/>
  <c r="F554" i="9"/>
  <c r="E554" i="9"/>
  <c r="D554" i="9"/>
  <c r="C554" i="9"/>
  <c r="B554" i="9"/>
  <c r="Q553" i="9"/>
  <c r="P553" i="9"/>
  <c r="O553" i="9"/>
  <c r="N553" i="9"/>
  <c r="M553" i="9"/>
  <c r="L553" i="9"/>
  <c r="K553" i="9"/>
  <c r="J553" i="9"/>
  <c r="I553" i="9"/>
  <c r="H553" i="9"/>
  <c r="G553" i="9"/>
  <c r="F553" i="9"/>
  <c r="E553" i="9"/>
  <c r="D553" i="9"/>
  <c r="C553" i="9"/>
  <c r="B553" i="9"/>
  <c r="Q552" i="9"/>
  <c r="P552" i="9"/>
  <c r="O552" i="9"/>
  <c r="N552" i="9"/>
  <c r="M552" i="9"/>
  <c r="L552" i="9"/>
  <c r="K552" i="9"/>
  <c r="J552" i="9"/>
  <c r="I552" i="9"/>
  <c r="H552" i="9"/>
  <c r="G552" i="9"/>
  <c r="F552" i="9"/>
  <c r="E552" i="9"/>
  <c r="D552" i="9"/>
  <c r="C552" i="9"/>
  <c r="B552" i="9"/>
  <c r="Q551" i="9"/>
  <c r="P551" i="9"/>
  <c r="O551" i="9"/>
  <c r="N551" i="9"/>
  <c r="M551" i="9"/>
  <c r="L551" i="9"/>
  <c r="K551" i="9"/>
  <c r="J551" i="9"/>
  <c r="I551" i="9"/>
  <c r="H551" i="9"/>
  <c r="G551" i="9"/>
  <c r="F551" i="9"/>
  <c r="E551" i="9"/>
  <c r="D551" i="9"/>
  <c r="C551" i="9"/>
  <c r="B551" i="9"/>
  <c r="Q550" i="9"/>
  <c r="P550" i="9"/>
  <c r="O550" i="9"/>
  <c r="N550" i="9"/>
  <c r="M550" i="9"/>
  <c r="L550" i="9"/>
  <c r="K550" i="9"/>
  <c r="J550" i="9"/>
  <c r="I550" i="9"/>
  <c r="H550" i="9"/>
  <c r="G550" i="9"/>
  <c r="F550" i="9"/>
  <c r="E550" i="9"/>
  <c r="D550" i="9"/>
  <c r="C550" i="9"/>
  <c r="B550" i="9"/>
  <c r="Q549" i="9"/>
  <c r="P549" i="9"/>
  <c r="O549" i="9"/>
  <c r="N549" i="9"/>
  <c r="M549" i="9"/>
  <c r="L549" i="9"/>
  <c r="K549" i="9"/>
  <c r="J549" i="9"/>
  <c r="I549" i="9"/>
  <c r="H549" i="9"/>
  <c r="G549" i="9"/>
  <c r="F549" i="9"/>
  <c r="E549" i="9"/>
  <c r="D549" i="9"/>
  <c r="C549" i="9"/>
  <c r="B549" i="9"/>
  <c r="Q548" i="9"/>
  <c r="P548" i="9"/>
  <c r="O548" i="9"/>
  <c r="N548" i="9"/>
  <c r="M548" i="9"/>
  <c r="L548" i="9"/>
  <c r="K548" i="9"/>
  <c r="J548" i="9"/>
  <c r="I548" i="9"/>
  <c r="H548" i="9"/>
  <c r="G548" i="9"/>
  <c r="F548" i="9"/>
  <c r="E548" i="9"/>
  <c r="D548" i="9"/>
  <c r="C548" i="9"/>
  <c r="B548" i="9"/>
  <c r="Q547" i="9"/>
  <c r="P547" i="9"/>
  <c r="O547" i="9"/>
  <c r="N547" i="9"/>
  <c r="M547" i="9"/>
  <c r="L547" i="9"/>
  <c r="K547" i="9"/>
  <c r="J547" i="9"/>
  <c r="I547" i="9"/>
  <c r="H547" i="9"/>
  <c r="G547" i="9"/>
  <c r="F547" i="9"/>
  <c r="E547" i="9"/>
  <c r="D547" i="9"/>
  <c r="C547" i="9"/>
  <c r="B547" i="9"/>
  <c r="Q546" i="9"/>
  <c r="P546" i="9"/>
  <c r="O546" i="9"/>
  <c r="N546" i="9"/>
  <c r="M546" i="9"/>
  <c r="L546" i="9"/>
  <c r="K546" i="9"/>
  <c r="J546" i="9"/>
  <c r="I546" i="9"/>
  <c r="H546" i="9"/>
  <c r="G546" i="9"/>
  <c r="F546" i="9"/>
  <c r="E546" i="9"/>
  <c r="D546" i="9"/>
  <c r="C546" i="9"/>
  <c r="B546" i="9"/>
  <c r="Q545" i="9"/>
  <c r="P545" i="9"/>
  <c r="O545" i="9"/>
  <c r="N545" i="9"/>
  <c r="M545" i="9"/>
  <c r="L545" i="9"/>
  <c r="K545" i="9"/>
  <c r="J545" i="9"/>
  <c r="I545" i="9"/>
  <c r="H545" i="9"/>
  <c r="G545" i="9"/>
  <c r="F545" i="9"/>
  <c r="E545" i="9"/>
  <c r="D545" i="9"/>
  <c r="C545" i="9"/>
  <c r="B545" i="9"/>
  <c r="Q544" i="9"/>
  <c r="P544" i="9"/>
  <c r="O544" i="9"/>
  <c r="N544" i="9"/>
  <c r="M544" i="9"/>
  <c r="L544" i="9"/>
  <c r="K544" i="9"/>
  <c r="J544" i="9"/>
  <c r="I544" i="9"/>
  <c r="H544" i="9"/>
  <c r="G544" i="9"/>
  <c r="F544" i="9"/>
  <c r="E544" i="9"/>
  <c r="D544" i="9"/>
  <c r="C544" i="9"/>
  <c r="B544" i="9"/>
  <c r="Q543" i="9"/>
  <c r="P543" i="9"/>
  <c r="O543" i="9"/>
  <c r="N543" i="9"/>
  <c r="M543" i="9"/>
  <c r="L543" i="9"/>
  <c r="K543" i="9"/>
  <c r="J543" i="9"/>
  <c r="I543" i="9"/>
  <c r="H543" i="9"/>
  <c r="G543" i="9"/>
  <c r="F543" i="9"/>
  <c r="E543" i="9"/>
  <c r="D543" i="9"/>
  <c r="C543" i="9"/>
  <c r="B543" i="9"/>
  <c r="Q542" i="9"/>
  <c r="P542" i="9"/>
  <c r="O542" i="9"/>
  <c r="N542" i="9"/>
  <c r="M542" i="9"/>
  <c r="L542" i="9"/>
  <c r="K542" i="9"/>
  <c r="J542" i="9"/>
  <c r="I542" i="9"/>
  <c r="H542" i="9"/>
  <c r="G542" i="9"/>
  <c r="F542" i="9"/>
  <c r="E542" i="9"/>
  <c r="D542" i="9"/>
  <c r="C542" i="9"/>
  <c r="B542" i="9"/>
  <c r="Q541" i="9"/>
  <c r="P541" i="9"/>
  <c r="O541" i="9"/>
  <c r="N541" i="9"/>
  <c r="M541" i="9"/>
  <c r="L541" i="9"/>
  <c r="K541" i="9"/>
  <c r="J541" i="9"/>
  <c r="I541" i="9"/>
  <c r="H541" i="9"/>
  <c r="G541" i="9"/>
  <c r="F541" i="9"/>
  <c r="E541" i="9"/>
  <c r="D541" i="9"/>
  <c r="C541" i="9"/>
  <c r="B541" i="9"/>
  <c r="Q540" i="9"/>
  <c r="P540" i="9"/>
  <c r="O540" i="9"/>
  <c r="N540" i="9"/>
  <c r="M540" i="9"/>
  <c r="L540" i="9"/>
  <c r="K540" i="9"/>
  <c r="J540" i="9"/>
  <c r="I540" i="9"/>
  <c r="H540" i="9"/>
  <c r="G540" i="9"/>
  <c r="F540" i="9"/>
  <c r="E540" i="9"/>
  <c r="D540" i="9"/>
  <c r="C540" i="9"/>
  <c r="B540" i="9"/>
  <c r="Q539" i="9"/>
  <c r="P539" i="9"/>
  <c r="O539" i="9"/>
  <c r="N539" i="9"/>
  <c r="M539" i="9"/>
  <c r="L539" i="9"/>
  <c r="K539" i="9"/>
  <c r="J539" i="9"/>
  <c r="I539" i="9"/>
  <c r="H539" i="9"/>
  <c r="G539" i="9"/>
  <c r="F539" i="9"/>
  <c r="E539" i="9"/>
  <c r="D539" i="9"/>
  <c r="C539" i="9"/>
  <c r="B539" i="9"/>
  <c r="Q538" i="9"/>
  <c r="P538" i="9"/>
  <c r="O538" i="9"/>
  <c r="N538" i="9"/>
  <c r="M538" i="9"/>
  <c r="L538" i="9"/>
  <c r="K538" i="9"/>
  <c r="J538" i="9"/>
  <c r="I538" i="9"/>
  <c r="H538" i="9"/>
  <c r="G538" i="9"/>
  <c r="F538" i="9"/>
  <c r="E538" i="9"/>
  <c r="D538" i="9"/>
  <c r="C538" i="9"/>
  <c r="B538" i="9"/>
  <c r="Q537" i="9"/>
  <c r="P537" i="9"/>
  <c r="O537" i="9"/>
  <c r="N537" i="9"/>
  <c r="M537" i="9"/>
  <c r="L537" i="9"/>
  <c r="K537" i="9"/>
  <c r="J537" i="9"/>
  <c r="I537" i="9"/>
  <c r="H537" i="9"/>
  <c r="G537" i="9"/>
  <c r="F537" i="9"/>
  <c r="E537" i="9"/>
  <c r="D537" i="9"/>
  <c r="C537" i="9"/>
  <c r="B537" i="9"/>
  <c r="Q536" i="9"/>
  <c r="P536" i="9"/>
  <c r="O536" i="9"/>
  <c r="N536" i="9"/>
  <c r="M536" i="9"/>
  <c r="L536" i="9"/>
  <c r="K536" i="9"/>
  <c r="J536" i="9"/>
  <c r="I536" i="9"/>
  <c r="H536" i="9"/>
  <c r="G536" i="9"/>
  <c r="F536" i="9"/>
  <c r="E536" i="9"/>
  <c r="D536" i="9"/>
  <c r="C536" i="9"/>
  <c r="B536" i="9"/>
  <c r="Q535" i="9"/>
  <c r="P535" i="9"/>
  <c r="O535" i="9"/>
  <c r="N535" i="9"/>
  <c r="M535" i="9"/>
  <c r="L535" i="9"/>
  <c r="K535" i="9"/>
  <c r="J535" i="9"/>
  <c r="I535" i="9"/>
  <c r="H535" i="9"/>
  <c r="G535" i="9"/>
  <c r="F535" i="9"/>
  <c r="E535" i="9"/>
  <c r="D535" i="9"/>
  <c r="C535" i="9"/>
  <c r="B535" i="9"/>
  <c r="Q534" i="9"/>
  <c r="P534" i="9"/>
  <c r="O534" i="9"/>
  <c r="N534" i="9"/>
  <c r="M534" i="9"/>
  <c r="L534" i="9"/>
  <c r="K534" i="9"/>
  <c r="J534" i="9"/>
  <c r="I534" i="9"/>
  <c r="H534" i="9"/>
  <c r="G534" i="9"/>
  <c r="F534" i="9"/>
  <c r="E534" i="9"/>
  <c r="D534" i="9"/>
  <c r="C534" i="9"/>
  <c r="B534" i="9"/>
  <c r="Q533" i="9"/>
  <c r="P533" i="9"/>
  <c r="O533" i="9"/>
  <c r="N533" i="9"/>
  <c r="M533" i="9"/>
  <c r="L533" i="9"/>
  <c r="K533" i="9"/>
  <c r="J533" i="9"/>
  <c r="I533" i="9"/>
  <c r="H533" i="9"/>
  <c r="G533" i="9"/>
  <c r="F533" i="9"/>
  <c r="E533" i="9"/>
  <c r="D533" i="9"/>
  <c r="C533" i="9"/>
  <c r="B533" i="9"/>
  <c r="Q532" i="9"/>
  <c r="P532" i="9"/>
  <c r="O532" i="9"/>
  <c r="N532" i="9"/>
  <c r="M532" i="9"/>
  <c r="L532" i="9"/>
  <c r="K532" i="9"/>
  <c r="J532" i="9"/>
  <c r="I532" i="9"/>
  <c r="H532" i="9"/>
  <c r="G532" i="9"/>
  <c r="F532" i="9"/>
  <c r="E532" i="9"/>
  <c r="D532" i="9"/>
  <c r="C532" i="9"/>
  <c r="B532" i="9"/>
  <c r="Q531" i="9"/>
  <c r="P531" i="9"/>
  <c r="O531" i="9"/>
  <c r="N531" i="9"/>
  <c r="M531" i="9"/>
  <c r="L531" i="9"/>
  <c r="K531" i="9"/>
  <c r="J531" i="9"/>
  <c r="I531" i="9"/>
  <c r="H531" i="9"/>
  <c r="G531" i="9"/>
  <c r="F531" i="9"/>
  <c r="E531" i="9"/>
  <c r="D531" i="9"/>
  <c r="C531" i="9"/>
  <c r="B531" i="9"/>
  <c r="Q530" i="9"/>
  <c r="P530" i="9"/>
  <c r="O530" i="9"/>
  <c r="N530" i="9"/>
  <c r="M530" i="9"/>
  <c r="L530" i="9"/>
  <c r="K530" i="9"/>
  <c r="J530" i="9"/>
  <c r="I530" i="9"/>
  <c r="H530" i="9"/>
  <c r="G530" i="9"/>
  <c r="F530" i="9"/>
  <c r="E530" i="9"/>
  <c r="D530" i="9"/>
  <c r="C530" i="9"/>
  <c r="B530" i="9"/>
  <c r="Q529" i="9"/>
  <c r="P529" i="9"/>
  <c r="O529" i="9"/>
  <c r="N529" i="9"/>
  <c r="M529" i="9"/>
  <c r="L529" i="9"/>
  <c r="K529" i="9"/>
  <c r="J529" i="9"/>
  <c r="I529" i="9"/>
  <c r="H529" i="9"/>
  <c r="G529" i="9"/>
  <c r="F529" i="9"/>
  <c r="E529" i="9"/>
  <c r="D529" i="9"/>
  <c r="C529" i="9"/>
  <c r="B529" i="9"/>
  <c r="Q528" i="9"/>
  <c r="P528" i="9"/>
  <c r="O528" i="9"/>
  <c r="N528" i="9"/>
  <c r="M528" i="9"/>
  <c r="L528" i="9"/>
  <c r="K528" i="9"/>
  <c r="J528" i="9"/>
  <c r="I528" i="9"/>
  <c r="H528" i="9"/>
  <c r="G528" i="9"/>
  <c r="F528" i="9"/>
  <c r="E528" i="9"/>
  <c r="D528" i="9"/>
  <c r="C528" i="9"/>
  <c r="B528" i="9"/>
  <c r="Q527" i="9"/>
  <c r="P527" i="9"/>
  <c r="O527" i="9"/>
  <c r="N527" i="9"/>
  <c r="M527" i="9"/>
  <c r="L527" i="9"/>
  <c r="K527" i="9"/>
  <c r="J527" i="9"/>
  <c r="I527" i="9"/>
  <c r="H527" i="9"/>
  <c r="G527" i="9"/>
  <c r="F527" i="9"/>
  <c r="E527" i="9"/>
  <c r="D527" i="9"/>
  <c r="C527" i="9"/>
  <c r="B527" i="9"/>
  <c r="Q526" i="9"/>
  <c r="P526" i="9"/>
  <c r="O526" i="9"/>
  <c r="N526" i="9"/>
  <c r="M526" i="9"/>
  <c r="L526" i="9"/>
  <c r="K526" i="9"/>
  <c r="J526" i="9"/>
  <c r="I526" i="9"/>
  <c r="H526" i="9"/>
  <c r="G526" i="9"/>
  <c r="F526" i="9"/>
  <c r="E526" i="9"/>
  <c r="D526" i="9"/>
  <c r="C526" i="9"/>
  <c r="B526" i="9"/>
  <c r="Q525" i="9"/>
  <c r="P525" i="9"/>
  <c r="O525" i="9"/>
  <c r="N525" i="9"/>
  <c r="M525" i="9"/>
  <c r="L525" i="9"/>
  <c r="K525" i="9"/>
  <c r="J525" i="9"/>
  <c r="I525" i="9"/>
  <c r="H525" i="9"/>
  <c r="G525" i="9"/>
  <c r="F525" i="9"/>
  <c r="E525" i="9"/>
  <c r="D525" i="9"/>
  <c r="C525" i="9"/>
  <c r="B525" i="9"/>
  <c r="Q524" i="9"/>
  <c r="P524" i="9"/>
  <c r="O524" i="9"/>
  <c r="N524" i="9"/>
  <c r="M524" i="9"/>
  <c r="L524" i="9"/>
  <c r="K524" i="9"/>
  <c r="J524" i="9"/>
  <c r="I524" i="9"/>
  <c r="H524" i="9"/>
  <c r="G524" i="9"/>
  <c r="F524" i="9"/>
  <c r="E524" i="9"/>
  <c r="D524" i="9"/>
  <c r="C524" i="9"/>
  <c r="B524" i="9"/>
  <c r="Q523" i="9"/>
  <c r="P523" i="9"/>
  <c r="O523" i="9"/>
  <c r="N523" i="9"/>
  <c r="M523" i="9"/>
  <c r="L523" i="9"/>
  <c r="K523" i="9"/>
  <c r="J523" i="9"/>
  <c r="I523" i="9"/>
  <c r="H523" i="9"/>
  <c r="G523" i="9"/>
  <c r="F523" i="9"/>
  <c r="E523" i="9"/>
  <c r="D523" i="9"/>
  <c r="C523" i="9"/>
  <c r="B523" i="9"/>
  <c r="Q522" i="9"/>
  <c r="P522" i="9"/>
  <c r="O522" i="9"/>
  <c r="N522" i="9"/>
  <c r="M522" i="9"/>
  <c r="L522" i="9"/>
  <c r="K522" i="9"/>
  <c r="J522" i="9"/>
  <c r="I522" i="9"/>
  <c r="H522" i="9"/>
  <c r="G522" i="9"/>
  <c r="F522" i="9"/>
  <c r="E522" i="9"/>
  <c r="D522" i="9"/>
  <c r="C522" i="9"/>
  <c r="B522" i="9"/>
  <c r="Q521" i="9"/>
  <c r="P521" i="9"/>
  <c r="O521" i="9"/>
  <c r="N521" i="9"/>
  <c r="M521" i="9"/>
  <c r="L521" i="9"/>
  <c r="K521" i="9"/>
  <c r="J521" i="9"/>
  <c r="I521" i="9"/>
  <c r="H521" i="9"/>
  <c r="G521" i="9"/>
  <c r="F521" i="9"/>
  <c r="E521" i="9"/>
  <c r="D521" i="9"/>
  <c r="C521" i="9"/>
  <c r="B521" i="9"/>
  <c r="Q520" i="9"/>
  <c r="P520" i="9"/>
  <c r="O520" i="9"/>
  <c r="N520" i="9"/>
  <c r="M520" i="9"/>
  <c r="L520" i="9"/>
  <c r="K520" i="9"/>
  <c r="J520" i="9"/>
  <c r="I520" i="9"/>
  <c r="H520" i="9"/>
  <c r="G520" i="9"/>
  <c r="F520" i="9"/>
  <c r="E520" i="9"/>
  <c r="D520" i="9"/>
  <c r="C520" i="9"/>
  <c r="B520" i="9"/>
  <c r="Q519" i="9"/>
  <c r="P519" i="9"/>
  <c r="O519" i="9"/>
  <c r="N519" i="9"/>
  <c r="M519" i="9"/>
  <c r="L519" i="9"/>
  <c r="K519" i="9"/>
  <c r="J519" i="9"/>
  <c r="I519" i="9"/>
  <c r="H519" i="9"/>
  <c r="G519" i="9"/>
  <c r="F519" i="9"/>
  <c r="E519" i="9"/>
  <c r="D519" i="9"/>
  <c r="C519" i="9"/>
  <c r="B519" i="9"/>
  <c r="Q518" i="9"/>
  <c r="P518" i="9"/>
  <c r="O518" i="9"/>
  <c r="N518" i="9"/>
  <c r="M518" i="9"/>
  <c r="L518" i="9"/>
  <c r="K518" i="9"/>
  <c r="J518" i="9"/>
  <c r="I518" i="9"/>
  <c r="H518" i="9"/>
  <c r="G518" i="9"/>
  <c r="F518" i="9"/>
  <c r="E518" i="9"/>
  <c r="D518" i="9"/>
  <c r="C518" i="9"/>
  <c r="B518" i="9"/>
  <c r="Q517" i="9"/>
  <c r="P517" i="9"/>
  <c r="O517" i="9"/>
  <c r="N517" i="9"/>
  <c r="M517" i="9"/>
  <c r="L517" i="9"/>
  <c r="K517" i="9"/>
  <c r="J517" i="9"/>
  <c r="I517" i="9"/>
  <c r="H517" i="9"/>
  <c r="G517" i="9"/>
  <c r="F517" i="9"/>
  <c r="E517" i="9"/>
  <c r="D517" i="9"/>
  <c r="C517" i="9"/>
  <c r="B517" i="9"/>
  <c r="Q516" i="9"/>
  <c r="P516" i="9"/>
  <c r="O516" i="9"/>
  <c r="N516" i="9"/>
  <c r="M516" i="9"/>
  <c r="L516" i="9"/>
  <c r="K516" i="9"/>
  <c r="J516" i="9"/>
  <c r="I516" i="9"/>
  <c r="H516" i="9"/>
  <c r="G516" i="9"/>
  <c r="F516" i="9"/>
  <c r="E516" i="9"/>
  <c r="D516" i="9"/>
  <c r="C516" i="9"/>
  <c r="B516" i="9"/>
  <c r="Q515" i="9"/>
  <c r="P515" i="9"/>
  <c r="O515" i="9"/>
  <c r="N515" i="9"/>
  <c r="M515" i="9"/>
  <c r="L515" i="9"/>
  <c r="K515" i="9"/>
  <c r="J515" i="9"/>
  <c r="I515" i="9"/>
  <c r="H515" i="9"/>
  <c r="G515" i="9"/>
  <c r="F515" i="9"/>
  <c r="E515" i="9"/>
  <c r="D515" i="9"/>
  <c r="C515" i="9"/>
  <c r="B515" i="9"/>
  <c r="Q514" i="9"/>
  <c r="P514" i="9"/>
  <c r="O514" i="9"/>
  <c r="N514" i="9"/>
  <c r="M514" i="9"/>
  <c r="L514" i="9"/>
  <c r="K514" i="9"/>
  <c r="J514" i="9"/>
  <c r="I514" i="9"/>
  <c r="H514" i="9"/>
  <c r="G514" i="9"/>
  <c r="F514" i="9"/>
  <c r="E514" i="9"/>
  <c r="D514" i="9"/>
  <c r="C514" i="9"/>
  <c r="B514" i="9"/>
  <c r="Q513" i="9"/>
  <c r="P513" i="9"/>
  <c r="O513" i="9"/>
  <c r="N513" i="9"/>
  <c r="M513" i="9"/>
  <c r="L513" i="9"/>
  <c r="K513" i="9"/>
  <c r="J513" i="9"/>
  <c r="I513" i="9"/>
  <c r="H513" i="9"/>
  <c r="G513" i="9"/>
  <c r="F513" i="9"/>
  <c r="E513" i="9"/>
  <c r="D513" i="9"/>
  <c r="C513" i="9"/>
  <c r="B513" i="9"/>
  <c r="Q512" i="9"/>
  <c r="P512" i="9"/>
  <c r="O512" i="9"/>
  <c r="N512" i="9"/>
  <c r="M512" i="9"/>
  <c r="L512" i="9"/>
  <c r="K512" i="9"/>
  <c r="J512" i="9"/>
  <c r="I512" i="9"/>
  <c r="H512" i="9"/>
  <c r="G512" i="9"/>
  <c r="F512" i="9"/>
  <c r="E512" i="9"/>
  <c r="D512" i="9"/>
  <c r="C512" i="9"/>
  <c r="B512" i="9"/>
  <c r="Q511" i="9"/>
  <c r="P511" i="9"/>
  <c r="O511" i="9"/>
  <c r="N511" i="9"/>
  <c r="M511" i="9"/>
  <c r="L511" i="9"/>
  <c r="K511" i="9"/>
  <c r="J511" i="9"/>
  <c r="I511" i="9"/>
  <c r="H511" i="9"/>
  <c r="G511" i="9"/>
  <c r="F511" i="9"/>
  <c r="E511" i="9"/>
  <c r="D511" i="9"/>
  <c r="C511" i="9"/>
  <c r="B511" i="9"/>
  <c r="Q510" i="9"/>
  <c r="P510" i="9"/>
  <c r="O510" i="9"/>
  <c r="N510" i="9"/>
  <c r="M510" i="9"/>
  <c r="L510" i="9"/>
  <c r="K510" i="9"/>
  <c r="J510" i="9"/>
  <c r="I510" i="9"/>
  <c r="H510" i="9"/>
  <c r="G510" i="9"/>
  <c r="F510" i="9"/>
  <c r="E510" i="9"/>
  <c r="D510" i="9"/>
  <c r="C510" i="9"/>
  <c r="B510" i="9"/>
  <c r="Q509" i="9"/>
  <c r="P509" i="9"/>
  <c r="O509" i="9"/>
  <c r="N509" i="9"/>
  <c r="M509" i="9"/>
  <c r="L509" i="9"/>
  <c r="K509" i="9"/>
  <c r="J509" i="9"/>
  <c r="I509" i="9"/>
  <c r="H509" i="9"/>
  <c r="G509" i="9"/>
  <c r="F509" i="9"/>
  <c r="E509" i="9"/>
  <c r="D509" i="9"/>
  <c r="C509" i="9"/>
  <c r="B509" i="9"/>
  <c r="Q508" i="9"/>
  <c r="P508" i="9"/>
  <c r="O508" i="9"/>
  <c r="N508" i="9"/>
  <c r="M508" i="9"/>
  <c r="L508" i="9"/>
  <c r="K508" i="9"/>
  <c r="J508" i="9"/>
  <c r="I508" i="9"/>
  <c r="H508" i="9"/>
  <c r="G508" i="9"/>
  <c r="F508" i="9"/>
  <c r="E508" i="9"/>
  <c r="D508" i="9"/>
  <c r="C508" i="9"/>
  <c r="B508" i="9"/>
  <c r="Q507" i="9"/>
  <c r="P507" i="9"/>
  <c r="O507" i="9"/>
  <c r="N507" i="9"/>
  <c r="M507" i="9"/>
  <c r="L507" i="9"/>
  <c r="K507" i="9"/>
  <c r="J507" i="9"/>
  <c r="I507" i="9"/>
  <c r="H507" i="9"/>
  <c r="G507" i="9"/>
  <c r="F507" i="9"/>
  <c r="E507" i="9"/>
  <c r="D507" i="9"/>
  <c r="C507" i="9"/>
  <c r="B507" i="9"/>
  <c r="Q506" i="9"/>
  <c r="P506" i="9"/>
  <c r="O506" i="9"/>
  <c r="N506" i="9"/>
  <c r="M506" i="9"/>
  <c r="L506" i="9"/>
  <c r="K506" i="9"/>
  <c r="J506" i="9"/>
  <c r="I506" i="9"/>
  <c r="H506" i="9"/>
  <c r="G506" i="9"/>
  <c r="F506" i="9"/>
  <c r="E506" i="9"/>
  <c r="D506" i="9"/>
  <c r="C506" i="9"/>
  <c r="B506" i="9"/>
  <c r="Q505" i="9"/>
  <c r="P505" i="9"/>
  <c r="O505" i="9"/>
  <c r="N505" i="9"/>
  <c r="M505" i="9"/>
  <c r="L505" i="9"/>
  <c r="K505" i="9"/>
  <c r="J505" i="9"/>
  <c r="I505" i="9"/>
  <c r="H505" i="9"/>
  <c r="G505" i="9"/>
  <c r="F505" i="9"/>
  <c r="E505" i="9"/>
  <c r="D505" i="9"/>
  <c r="C505" i="9"/>
  <c r="B505" i="9"/>
  <c r="Q504" i="9"/>
  <c r="P504" i="9"/>
  <c r="O504" i="9"/>
  <c r="N504" i="9"/>
  <c r="M504" i="9"/>
  <c r="L504" i="9"/>
  <c r="K504" i="9"/>
  <c r="J504" i="9"/>
  <c r="I504" i="9"/>
  <c r="H504" i="9"/>
  <c r="G504" i="9"/>
  <c r="F504" i="9"/>
  <c r="E504" i="9"/>
  <c r="D504" i="9"/>
  <c r="C504" i="9"/>
  <c r="B504" i="9"/>
  <c r="Q503" i="9"/>
  <c r="P503" i="9"/>
  <c r="O503" i="9"/>
  <c r="N503" i="9"/>
  <c r="M503" i="9"/>
  <c r="L503" i="9"/>
  <c r="K503" i="9"/>
  <c r="J503" i="9"/>
  <c r="I503" i="9"/>
  <c r="H503" i="9"/>
  <c r="G503" i="9"/>
  <c r="F503" i="9"/>
  <c r="E503" i="9"/>
  <c r="D503" i="9"/>
  <c r="C503" i="9"/>
  <c r="B503" i="9"/>
  <c r="Q502" i="9"/>
  <c r="P502" i="9"/>
  <c r="O502" i="9"/>
  <c r="N502" i="9"/>
  <c r="M502" i="9"/>
  <c r="L502" i="9"/>
  <c r="K502" i="9"/>
  <c r="J502" i="9"/>
  <c r="I502" i="9"/>
  <c r="H502" i="9"/>
  <c r="G502" i="9"/>
  <c r="F502" i="9"/>
  <c r="E502" i="9"/>
  <c r="D502" i="9"/>
  <c r="C502" i="9"/>
  <c r="B502" i="9"/>
  <c r="Q501" i="9"/>
  <c r="P501" i="9"/>
  <c r="O501" i="9"/>
  <c r="N501" i="9"/>
  <c r="M501" i="9"/>
  <c r="L501" i="9"/>
  <c r="K501" i="9"/>
  <c r="J501" i="9"/>
  <c r="I501" i="9"/>
  <c r="H501" i="9"/>
  <c r="G501" i="9"/>
  <c r="F501" i="9"/>
  <c r="E501" i="9"/>
  <c r="D501" i="9"/>
  <c r="C501" i="9"/>
  <c r="B501" i="9"/>
  <c r="Q500" i="9"/>
  <c r="P500" i="9"/>
  <c r="O500" i="9"/>
  <c r="N500" i="9"/>
  <c r="M500" i="9"/>
  <c r="L500" i="9"/>
  <c r="K500" i="9"/>
  <c r="J500" i="9"/>
  <c r="I500" i="9"/>
  <c r="H500" i="9"/>
  <c r="G500" i="9"/>
  <c r="F500" i="9"/>
  <c r="E500" i="9"/>
  <c r="D500" i="9"/>
  <c r="C500" i="9"/>
  <c r="B500" i="9"/>
  <c r="Q499" i="9"/>
  <c r="P499" i="9"/>
  <c r="O499" i="9"/>
  <c r="N499" i="9"/>
  <c r="M499" i="9"/>
  <c r="L499" i="9"/>
  <c r="K499" i="9"/>
  <c r="J499" i="9"/>
  <c r="I499" i="9"/>
  <c r="H499" i="9"/>
  <c r="G499" i="9"/>
  <c r="F499" i="9"/>
  <c r="E499" i="9"/>
  <c r="D499" i="9"/>
  <c r="C499" i="9"/>
  <c r="B499" i="9"/>
  <c r="Q498" i="9"/>
  <c r="P498" i="9"/>
  <c r="O498" i="9"/>
  <c r="N498" i="9"/>
  <c r="M498" i="9"/>
  <c r="L498" i="9"/>
  <c r="K498" i="9"/>
  <c r="J498" i="9"/>
  <c r="I498" i="9"/>
  <c r="H498" i="9"/>
  <c r="G498" i="9"/>
  <c r="F498" i="9"/>
  <c r="E498" i="9"/>
  <c r="D498" i="9"/>
  <c r="C498" i="9"/>
  <c r="B498" i="9"/>
  <c r="Q497" i="9"/>
  <c r="P497" i="9"/>
  <c r="O497" i="9"/>
  <c r="N497" i="9"/>
  <c r="M497" i="9"/>
  <c r="L497" i="9"/>
  <c r="K497" i="9"/>
  <c r="J497" i="9"/>
  <c r="I497" i="9"/>
  <c r="H497" i="9"/>
  <c r="G497" i="9"/>
  <c r="F497" i="9"/>
  <c r="E497" i="9"/>
  <c r="D497" i="9"/>
  <c r="C497" i="9"/>
  <c r="B497" i="9"/>
  <c r="Q496" i="9"/>
  <c r="P496" i="9"/>
  <c r="O496" i="9"/>
  <c r="N496" i="9"/>
  <c r="M496" i="9"/>
  <c r="L496" i="9"/>
  <c r="K496" i="9"/>
  <c r="J496" i="9"/>
  <c r="I496" i="9"/>
  <c r="H496" i="9"/>
  <c r="G496" i="9"/>
  <c r="F496" i="9"/>
  <c r="E496" i="9"/>
  <c r="D496" i="9"/>
  <c r="C496" i="9"/>
  <c r="B496" i="9"/>
  <c r="Q495" i="9"/>
  <c r="P495" i="9"/>
  <c r="O495" i="9"/>
  <c r="N495" i="9"/>
  <c r="M495" i="9"/>
  <c r="L495" i="9"/>
  <c r="K495" i="9"/>
  <c r="J495" i="9"/>
  <c r="I495" i="9"/>
  <c r="H495" i="9"/>
  <c r="G495" i="9"/>
  <c r="F495" i="9"/>
  <c r="E495" i="9"/>
  <c r="D495" i="9"/>
  <c r="C495" i="9"/>
  <c r="B495" i="9"/>
  <c r="Q494" i="9"/>
  <c r="P494" i="9"/>
  <c r="O494" i="9"/>
  <c r="N494" i="9"/>
  <c r="M494" i="9"/>
  <c r="L494" i="9"/>
  <c r="K494" i="9"/>
  <c r="J494" i="9"/>
  <c r="I494" i="9"/>
  <c r="H494" i="9"/>
  <c r="G494" i="9"/>
  <c r="F494" i="9"/>
  <c r="E494" i="9"/>
  <c r="D494" i="9"/>
  <c r="C494" i="9"/>
  <c r="B494" i="9"/>
  <c r="Q493" i="9"/>
  <c r="P493" i="9"/>
  <c r="O493" i="9"/>
  <c r="N493" i="9"/>
  <c r="M493" i="9"/>
  <c r="L493" i="9"/>
  <c r="K493" i="9"/>
  <c r="J493" i="9"/>
  <c r="I493" i="9"/>
  <c r="H493" i="9"/>
  <c r="G493" i="9"/>
  <c r="F493" i="9"/>
  <c r="E493" i="9"/>
  <c r="D493" i="9"/>
  <c r="C493" i="9"/>
  <c r="B493" i="9"/>
  <c r="Q492" i="9"/>
  <c r="P492" i="9"/>
  <c r="O492" i="9"/>
  <c r="N492" i="9"/>
  <c r="M492" i="9"/>
  <c r="L492" i="9"/>
  <c r="K492" i="9"/>
  <c r="J492" i="9"/>
  <c r="I492" i="9"/>
  <c r="H492" i="9"/>
  <c r="G492" i="9"/>
  <c r="F492" i="9"/>
  <c r="E492" i="9"/>
  <c r="D492" i="9"/>
  <c r="C492" i="9"/>
  <c r="B492" i="9"/>
  <c r="Q491" i="9"/>
  <c r="P491" i="9"/>
  <c r="O491" i="9"/>
  <c r="N491" i="9"/>
  <c r="M491" i="9"/>
  <c r="L491" i="9"/>
  <c r="K491" i="9"/>
  <c r="J491" i="9"/>
  <c r="I491" i="9"/>
  <c r="H491" i="9"/>
  <c r="G491" i="9"/>
  <c r="F491" i="9"/>
  <c r="E491" i="9"/>
  <c r="D491" i="9"/>
  <c r="C491" i="9"/>
  <c r="B491" i="9"/>
  <c r="Q490" i="9"/>
  <c r="P490" i="9"/>
  <c r="O490" i="9"/>
  <c r="N490" i="9"/>
  <c r="M490" i="9"/>
  <c r="L490" i="9"/>
  <c r="K490" i="9"/>
  <c r="J490" i="9"/>
  <c r="I490" i="9"/>
  <c r="H490" i="9"/>
  <c r="G490" i="9"/>
  <c r="F490" i="9"/>
  <c r="E490" i="9"/>
  <c r="D490" i="9"/>
  <c r="C490" i="9"/>
  <c r="B490" i="9"/>
  <c r="Q489" i="9"/>
  <c r="P489" i="9"/>
  <c r="O489" i="9"/>
  <c r="N489" i="9"/>
  <c r="M489" i="9"/>
  <c r="L489" i="9"/>
  <c r="K489" i="9"/>
  <c r="J489" i="9"/>
  <c r="I489" i="9"/>
  <c r="H489" i="9"/>
  <c r="G489" i="9"/>
  <c r="F489" i="9"/>
  <c r="E489" i="9"/>
  <c r="D489" i="9"/>
  <c r="C489" i="9"/>
  <c r="B489" i="9"/>
  <c r="Q488" i="9"/>
  <c r="P488" i="9"/>
  <c r="O488" i="9"/>
  <c r="N488" i="9"/>
  <c r="M488" i="9"/>
  <c r="L488" i="9"/>
  <c r="K488" i="9"/>
  <c r="J488" i="9"/>
  <c r="I488" i="9"/>
  <c r="H488" i="9"/>
  <c r="G488" i="9"/>
  <c r="F488" i="9"/>
  <c r="E488" i="9"/>
  <c r="D488" i="9"/>
  <c r="C488" i="9"/>
  <c r="B488" i="9"/>
  <c r="Q487" i="9"/>
  <c r="P487" i="9"/>
  <c r="O487" i="9"/>
  <c r="N487" i="9"/>
  <c r="M487" i="9"/>
  <c r="L487" i="9"/>
  <c r="K487" i="9"/>
  <c r="J487" i="9"/>
  <c r="I487" i="9"/>
  <c r="H487" i="9"/>
  <c r="G487" i="9"/>
  <c r="F487" i="9"/>
  <c r="E487" i="9"/>
  <c r="D487" i="9"/>
  <c r="C487" i="9"/>
  <c r="B487" i="9"/>
  <c r="Q486" i="9"/>
  <c r="P486" i="9"/>
  <c r="O486" i="9"/>
  <c r="N486" i="9"/>
  <c r="M486" i="9"/>
  <c r="L486" i="9"/>
  <c r="K486" i="9"/>
  <c r="J486" i="9"/>
  <c r="I486" i="9"/>
  <c r="H486" i="9"/>
  <c r="G486" i="9"/>
  <c r="F486" i="9"/>
  <c r="E486" i="9"/>
  <c r="D486" i="9"/>
  <c r="C486" i="9"/>
  <c r="B486" i="9"/>
  <c r="Q485" i="9"/>
  <c r="P485" i="9"/>
  <c r="O485" i="9"/>
  <c r="N485" i="9"/>
  <c r="M485" i="9"/>
  <c r="L485" i="9"/>
  <c r="K485" i="9"/>
  <c r="J485" i="9"/>
  <c r="I485" i="9"/>
  <c r="H485" i="9"/>
  <c r="G485" i="9"/>
  <c r="F485" i="9"/>
  <c r="E485" i="9"/>
  <c r="D485" i="9"/>
  <c r="C485" i="9"/>
  <c r="B485" i="9"/>
  <c r="Q484" i="9"/>
  <c r="P484" i="9"/>
  <c r="O484" i="9"/>
  <c r="N484" i="9"/>
  <c r="M484" i="9"/>
  <c r="L484" i="9"/>
  <c r="K484" i="9"/>
  <c r="J484" i="9"/>
  <c r="I484" i="9"/>
  <c r="H484" i="9"/>
  <c r="G484" i="9"/>
  <c r="F484" i="9"/>
  <c r="E484" i="9"/>
  <c r="D484" i="9"/>
  <c r="C484" i="9"/>
  <c r="B484" i="9"/>
  <c r="Q483" i="9"/>
  <c r="P483" i="9"/>
  <c r="O483" i="9"/>
  <c r="N483" i="9"/>
  <c r="M483" i="9"/>
  <c r="L483" i="9"/>
  <c r="K483" i="9"/>
  <c r="J483" i="9"/>
  <c r="I483" i="9"/>
  <c r="H483" i="9"/>
  <c r="G483" i="9"/>
  <c r="F483" i="9"/>
  <c r="E483" i="9"/>
  <c r="D483" i="9"/>
  <c r="C483" i="9"/>
  <c r="B483" i="9"/>
  <c r="Q482" i="9"/>
  <c r="P482" i="9"/>
  <c r="O482" i="9"/>
  <c r="N482" i="9"/>
  <c r="M482" i="9"/>
  <c r="L482" i="9"/>
  <c r="K482" i="9"/>
  <c r="J482" i="9"/>
  <c r="I482" i="9"/>
  <c r="H482" i="9"/>
  <c r="G482" i="9"/>
  <c r="F482" i="9"/>
  <c r="E482" i="9"/>
  <c r="D482" i="9"/>
  <c r="C482" i="9"/>
  <c r="B482" i="9"/>
  <c r="Q481" i="9"/>
  <c r="P481" i="9"/>
  <c r="O481" i="9"/>
  <c r="N481" i="9"/>
  <c r="M481" i="9"/>
  <c r="L481" i="9"/>
  <c r="K481" i="9"/>
  <c r="J481" i="9"/>
  <c r="I481" i="9"/>
  <c r="H481" i="9"/>
  <c r="G481" i="9"/>
  <c r="F481" i="9"/>
  <c r="E481" i="9"/>
  <c r="D481" i="9"/>
  <c r="C481" i="9"/>
  <c r="B481" i="9"/>
  <c r="Q480" i="9"/>
  <c r="P480" i="9"/>
  <c r="O480" i="9"/>
  <c r="N480" i="9"/>
  <c r="M480" i="9"/>
  <c r="L480" i="9"/>
  <c r="K480" i="9"/>
  <c r="J480" i="9"/>
  <c r="I480" i="9"/>
  <c r="H480" i="9"/>
  <c r="G480" i="9"/>
  <c r="F480" i="9"/>
  <c r="E480" i="9"/>
  <c r="D480" i="9"/>
  <c r="C480" i="9"/>
  <c r="B480" i="9"/>
  <c r="Q479" i="9"/>
  <c r="P479" i="9"/>
  <c r="O479" i="9"/>
  <c r="N479" i="9"/>
  <c r="M479" i="9"/>
  <c r="L479" i="9"/>
  <c r="K479" i="9"/>
  <c r="J479" i="9"/>
  <c r="I479" i="9"/>
  <c r="H479" i="9"/>
  <c r="G479" i="9"/>
  <c r="F479" i="9"/>
  <c r="E479" i="9"/>
  <c r="D479" i="9"/>
  <c r="C479" i="9"/>
  <c r="B479" i="9"/>
  <c r="Q478" i="9"/>
  <c r="P478" i="9"/>
  <c r="O478" i="9"/>
  <c r="N478" i="9"/>
  <c r="M478" i="9"/>
  <c r="L478" i="9"/>
  <c r="K478" i="9"/>
  <c r="J478" i="9"/>
  <c r="I478" i="9"/>
  <c r="H478" i="9"/>
  <c r="G478" i="9"/>
  <c r="F478" i="9"/>
  <c r="E478" i="9"/>
  <c r="D478" i="9"/>
  <c r="C478" i="9"/>
  <c r="B478" i="9"/>
  <c r="Q477" i="9"/>
  <c r="P477" i="9"/>
  <c r="O477" i="9"/>
  <c r="N477" i="9"/>
  <c r="M477" i="9"/>
  <c r="L477" i="9"/>
  <c r="K477" i="9"/>
  <c r="J477" i="9"/>
  <c r="I477" i="9"/>
  <c r="H477" i="9"/>
  <c r="G477" i="9"/>
  <c r="F477" i="9"/>
  <c r="E477" i="9"/>
  <c r="D477" i="9"/>
  <c r="C477" i="9"/>
  <c r="B477" i="9"/>
  <c r="Q476" i="9"/>
  <c r="P476" i="9"/>
  <c r="O476" i="9"/>
  <c r="N476" i="9"/>
  <c r="M476" i="9"/>
  <c r="L476" i="9"/>
  <c r="K476" i="9"/>
  <c r="J476" i="9"/>
  <c r="I476" i="9"/>
  <c r="H476" i="9"/>
  <c r="G476" i="9"/>
  <c r="F476" i="9"/>
  <c r="E476" i="9"/>
  <c r="D476" i="9"/>
  <c r="C476" i="9"/>
  <c r="B476" i="9"/>
  <c r="Q475" i="9"/>
  <c r="P475" i="9"/>
  <c r="O475" i="9"/>
  <c r="N475" i="9"/>
  <c r="M475" i="9"/>
  <c r="L475" i="9"/>
  <c r="K475" i="9"/>
  <c r="J475" i="9"/>
  <c r="I475" i="9"/>
  <c r="H475" i="9"/>
  <c r="G475" i="9"/>
  <c r="F475" i="9"/>
  <c r="E475" i="9"/>
  <c r="D475" i="9"/>
  <c r="C475" i="9"/>
  <c r="B475" i="9"/>
  <c r="Q474" i="9"/>
  <c r="P474" i="9"/>
  <c r="O474" i="9"/>
  <c r="N474" i="9"/>
  <c r="M474" i="9"/>
  <c r="L474" i="9"/>
  <c r="K474" i="9"/>
  <c r="J474" i="9"/>
  <c r="I474" i="9"/>
  <c r="H474" i="9"/>
  <c r="G474" i="9"/>
  <c r="F474" i="9"/>
  <c r="E474" i="9"/>
  <c r="D474" i="9"/>
  <c r="C474" i="9"/>
  <c r="B474" i="9"/>
  <c r="Q473" i="9"/>
  <c r="P473" i="9"/>
  <c r="O473" i="9"/>
  <c r="N473" i="9"/>
  <c r="M473" i="9"/>
  <c r="L473" i="9"/>
  <c r="K473" i="9"/>
  <c r="J473" i="9"/>
  <c r="I473" i="9"/>
  <c r="H473" i="9"/>
  <c r="G473" i="9"/>
  <c r="F473" i="9"/>
  <c r="E473" i="9"/>
  <c r="D473" i="9"/>
  <c r="C473" i="9"/>
  <c r="B473" i="9"/>
  <c r="Q472" i="9"/>
  <c r="P472" i="9"/>
  <c r="O472" i="9"/>
  <c r="N472" i="9"/>
  <c r="M472" i="9"/>
  <c r="L472" i="9"/>
  <c r="K472" i="9"/>
  <c r="J472" i="9"/>
  <c r="I472" i="9"/>
  <c r="H472" i="9"/>
  <c r="G472" i="9"/>
  <c r="F472" i="9"/>
  <c r="E472" i="9"/>
  <c r="D472" i="9"/>
  <c r="C472" i="9"/>
  <c r="B472" i="9"/>
  <c r="Q471" i="9"/>
  <c r="P471" i="9"/>
  <c r="O471" i="9"/>
  <c r="N471" i="9"/>
  <c r="M471" i="9"/>
  <c r="L471" i="9"/>
  <c r="K471" i="9"/>
  <c r="J471" i="9"/>
  <c r="I471" i="9"/>
  <c r="H471" i="9"/>
  <c r="G471" i="9"/>
  <c r="F471" i="9"/>
  <c r="E471" i="9"/>
  <c r="D471" i="9"/>
  <c r="C471" i="9"/>
  <c r="B471" i="9"/>
  <c r="Q470" i="9"/>
  <c r="P470" i="9"/>
  <c r="O470" i="9"/>
  <c r="N470" i="9"/>
  <c r="M470" i="9"/>
  <c r="L470" i="9"/>
  <c r="K470" i="9"/>
  <c r="J470" i="9"/>
  <c r="I470" i="9"/>
  <c r="H470" i="9"/>
  <c r="G470" i="9"/>
  <c r="F470" i="9"/>
  <c r="E470" i="9"/>
  <c r="D470" i="9"/>
  <c r="C470" i="9"/>
  <c r="B470" i="9"/>
  <c r="Q469" i="9"/>
  <c r="P469" i="9"/>
  <c r="O469" i="9"/>
  <c r="N469" i="9"/>
  <c r="M469" i="9"/>
  <c r="L469" i="9"/>
  <c r="K469" i="9"/>
  <c r="J469" i="9"/>
  <c r="I469" i="9"/>
  <c r="H469" i="9"/>
  <c r="G469" i="9"/>
  <c r="F469" i="9"/>
  <c r="E469" i="9"/>
  <c r="D469" i="9"/>
  <c r="C469" i="9"/>
  <c r="B469" i="9"/>
  <c r="Q468" i="9"/>
  <c r="P468" i="9"/>
  <c r="O468" i="9"/>
  <c r="N468" i="9"/>
  <c r="M468" i="9"/>
  <c r="L468" i="9"/>
  <c r="K468" i="9"/>
  <c r="J468" i="9"/>
  <c r="I468" i="9"/>
  <c r="H468" i="9"/>
  <c r="G468" i="9"/>
  <c r="F468" i="9"/>
  <c r="E468" i="9"/>
  <c r="D468" i="9"/>
  <c r="C468" i="9"/>
  <c r="B468" i="9"/>
  <c r="Q467" i="9"/>
  <c r="P467" i="9"/>
  <c r="O467" i="9"/>
  <c r="N467" i="9"/>
  <c r="M467" i="9"/>
  <c r="L467" i="9"/>
  <c r="K467" i="9"/>
  <c r="J467" i="9"/>
  <c r="I467" i="9"/>
  <c r="H467" i="9"/>
  <c r="G467" i="9"/>
  <c r="F467" i="9"/>
  <c r="E467" i="9"/>
  <c r="D467" i="9"/>
  <c r="C467" i="9"/>
  <c r="B467" i="9"/>
  <c r="Q466" i="9"/>
  <c r="P466" i="9"/>
  <c r="O466" i="9"/>
  <c r="N466" i="9"/>
  <c r="M466" i="9"/>
  <c r="L466" i="9"/>
  <c r="K466" i="9"/>
  <c r="J466" i="9"/>
  <c r="I466" i="9"/>
  <c r="H466" i="9"/>
  <c r="G466" i="9"/>
  <c r="F466" i="9"/>
  <c r="E466" i="9"/>
  <c r="D466" i="9"/>
  <c r="C466" i="9"/>
  <c r="B466" i="9"/>
  <c r="Q465" i="9"/>
  <c r="P465" i="9"/>
  <c r="O465" i="9"/>
  <c r="N465" i="9"/>
  <c r="M465" i="9"/>
  <c r="L465" i="9"/>
  <c r="K465" i="9"/>
  <c r="J465" i="9"/>
  <c r="I465" i="9"/>
  <c r="H465" i="9"/>
  <c r="G465" i="9"/>
  <c r="F465" i="9"/>
  <c r="E465" i="9"/>
  <c r="D465" i="9"/>
  <c r="C465" i="9"/>
  <c r="B465" i="9"/>
  <c r="Q464" i="9"/>
  <c r="P464" i="9"/>
  <c r="O464" i="9"/>
  <c r="N464" i="9"/>
  <c r="M464" i="9"/>
  <c r="L464" i="9"/>
  <c r="K464" i="9"/>
  <c r="J464" i="9"/>
  <c r="I464" i="9"/>
  <c r="H464" i="9"/>
  <c r="G464" i="9"/>
  <c r="F464" i="9"/>
  <c r="E464" i="9"/>
  <c r="D464" i="9"/>
  <c r="C464" i="9"/>
  <c r="B464" i="9"/>
  <c r="Q463" i="9"/>
  <c r="P463" i="9"/>
  <c r="O463" i="9"/>
  <c r="N463" i="9"/>
  <c r="M463" i="9"/>
  <c r="L463" i="9"/>
  <c r="K463" i="9"/>
  <c r="J463" i="9"/>
  <c r="I463" i="9"/>
  <c r="H463" i="9"/>
  <c r="G463" i="9"/>
  <c r="F463" i="9"/>
  <c r="E463" i="9"/>
  <c r="D463" i="9"/>
  <c r="C463" i="9"/>
  <c r="B463" i="9"/>
  <c r="Q462" i="9"/>
  <c r="P462" i="9"/>
  <c r="O462" i="9"/>
  <c r="N462" i="9"/>
  <c r="M462" i="9"/>
  <c r="L462" i="9"/>
  <c r="K462" i="9"/>
  <c r="J462" i="9"/>
  <c r="I462" i="9"/>
  <c r="H462" i="9"/>
  <c r="G462" i="9"/>
  <c r="F462" i="9"/>
  <c r="E462" i="9"/>
  <c r="D462" i="9"/>
  <c r="C462" i="9"/>
  <c r="B462" i="9"/>
  <c r="Q461" i="9"/>
  <c r="P461" i="9"/>
  <c r="O461" i="9"/>
  <c r="N461" i="9"/>
  <c r="M461" i="9"/>
  <c r="L461" i="9"/>
  <c r="K461" i="9"/>
  <c r="J461" i="9"/>
  <c r="I461" i="9"/>
  <c r="H461" i="9"/>
  <c r="G461" i="9"/>
  <c r="F461" i="9"/>
  <c r="E461" i="9"/>
  <c r="D461" i="9"/>
  <c r="C461" i="9"/>
  <c r="B461" i="9"/>
  <c r="Q460" i="9"/>
  <c r="P460" i="9"/>
  <c r="O460" i="9"/>
  <c r="N460" i="9"/>
  <c r="M460" i="9"/>
  <c r="L460" i="9"/>
  <c r="K460" i="9"/>
  <c r="J460" i="9"/>
  <c r="I460" i="9"/>
  <c r="H460" i="9"/>
  <c r="G460" i="9"/>
  <c r="F460" i="9"/>
  <c r="E460" i="9"/>
  <c r="D460" i="9"/>
  <c r="C460" i="9"/>
  <c r="B460" i="9"/>
  <c r="Q459" i="9"/>
  <c r="P459" i="9"/>
  <c r="O459" i="9"/>
  <c r="N459" i="9"/>
  <c r="M459" i="9"/>
  <c r="L459" i="9"/>
  <c r="K459" i="9"/>
  <c r="J459" i="9"/>
  <c r="I459" i="9"/>
  <c r="H459" i="9"/>
  <c r="G459" i="9"/>
  <c r="F459" i="9"/>
  <c r="E459" i="9"/>
  <c r="D459" i="9"/>
  <c r="C459" i="9"/>
  <c r="B459" i="9"/>
  <c r="Q458" i="9"/>
  <c r="P458" i="9"/>
  <c r="O458" i="9"/>
  <c r="N458" i="9"/>
  <c r="M458" i="9"/>
  <c r="L458" i="9"/>
  <c r="K458" i="9"/>
  <c r="J458" i="9"/>
  <c r="I458" i="9"/>
  <c r="H458" i="9"/>
  <c r="G458" i="9"/>
  <c r="F458" i="9"/>
  <c r="E458" i="9"/>
  <c r="D458" i="9"/>
  <c r="C458" i="9"/>
  <c r="B458" i="9"/>
  <c r="Q457" i="9"/>
  <c r="P457" i="9"/>
  <c r="O457" i="9"/>
  <c r="N457" i="9"/>
  <c r="M457" i="9"/>
  <c r="L457" i="9"/>
  <c r="K457" i="9"/>
  <c r="J457" i="9"/>
  <c r="I457" i="9"/>
  <c r="H457" i="9"/>
  <c r="G457" i="9"/>
  <c r="F457" i="9"/>
  <c r="E457" i="9"/>
  <c r="D457" i="9"/>
  <c r="C457" i="9"/>
  <c r="B457" i="9"/>
  <c r="Q456" i="9"/>
  <c r="P456" i="9"/>
  <c r="O456" i="9"/>
  <c r="N456" i="9"/>
  <c r="M456" i="9"/>
  <c r="L456" i="9"/>
  <c r="K456" i="9"/>
  <c r="J456" i="9"/>
  <c r="I456" i="9"/>
  <c r="H456" i="9"/>
  <c r="G456" i="9"/>
  <c r="F456" i="9"/>
  <c r="E456" i="9"/>
  <c r="D456" i="9"/>
  <c r="C456" i="9"/>
  <c r="B456" i="9"/>
  <c r="Q455" i="9"/>
  <c r="P455" i="9"/>
  <c r="O455" i="9"/>
  <c r="N455" i="9"/>
  <c r="M455" i="9"/>
  <c r="L455" i="9"/>
  <c r="K455" i="9"/>
  <c r="J455" i="9"/>
  <c r="I455" i="9"/>
  <c r="H455" i="9"/>
  <c r="G455" i="9"/>
  <c r="F455" i="9"/>
  <c r="E455" i="9"/>
  <c r="D455" i="9"/>
  <c r="C455" i="9"/>
  <c r="B455" i="9"/>
  <c r="Q454" i="9"/>
  <c r="P454" i="9"/>
  <c r="O454" i="9"/>
  <c r="N454" i="9"/>
  <c r="M454" i="9"/>
  <c r="L454" i="9"/>
  <c r="K454" i="9"/>
  <c r="J454" i="9"/>
  <c r="I454" i="9"/>
  <c r="H454" i="9"/>
  <c r="G454" i="9"/>
  <c r="F454" i="9"/>
  <c r="E454" i="9"/>
  <c r="D454" i="9"/>
  <c r="C454" i="9"/>
  <c r="B454" i="9"/>
  <c r="Q453" i="9"/>
  <c r="P453" i="9"/>
  <c r="O453" i="9"/>
  <c r="N453" i="9"/>
  <c r="M453" i="9"/>
  <c r="L453" i="9"/>
  <c r="K453" i="9"/>
  <c r="J453" i="9"/>
  <c r="I453" i="9"/>
  <c r="H453" i="9"/>
  <c r="G453" i="9"/>
  <c r="F453" i="9"/>
  <c r="E453" i="9"/>
  <c r="D453" i="9"/>
  <c r="C453" i="9"/>
  <c r="B453" i="9"/>
  <c r="Q452" i="9"/>
  <c r="P452" i="9"/>
  <c r="O452" i="9"/>
  <c r="N452" i="9"/>
  <c r="M452" i="9"/>
  <c r="L452" i="9"/>
  <c r="K452" i="9"/>
  <c r="J452" i="9"/>
  <c r="I452" i="9"/>
  <c r="H452" i="9"/>
  <c r="G452" i="9"/>
  <c r="F452" i="9"/>
  <c r="E452" i="9"/>
  <c r="D452" i="9"/>
  <c r="C452" i="9"/>
  <c r="B452" i="9"/>
  <c r="Q451" i="9"/>
  <c r="P451" i="9"/>
  <c r="O451" i="9"/>
  <c r="N451" i="9"/>
  <c r="M451" i="9"/>
  <c r="L451" i="9"/>
  <c r="K451" i="9"/>
  <c r="J451" i="9"/>
  <c r="I451" i="9"/>
  <c r="H451" i="9"/>
  <c r="G451" i="9"/>
  <c r="F451" i="9"/>
  <c r="E451" i="9"/>
  <c r="D451" i="9"/>
  <c r="C451" i="9"/>
  <c r="B451" i="9"/>
  <c r="Q450" i="9"/>
  <c r="P450" i="9"/>
  <c r="O450" i="9"/>
  <c r="N450" i="9"/>
  <c r="M450" i="9"/>
  <c r="L450" i="9"/>
  <c r="K450" i="9"/>
  <c r="J450" i="9"/>
  <c r="I450" i="9"/>
  <c r="H450" i="9"/>
  <c r="G450" i="9"/>
  <c r="F450" i="9"/>
  <c r="E450" i="9"/>
  <c r="D450" i="9"/>
  <c r="C450" i="9"/>
  <c r="B450" i="9"/>
  <c r="Q449" i="9"/>
  <c r="P449" i="9"/>
  <c r="O449" i="9"/>
  <c r="N449" i="9"/>
  <c r="M449" i="9"/>
  <c r="L449" i="9"/>
  <c r="K449" i="9"/>
  <c r="J449" i="9"/>
  <c r="I449" i="9"/>
  <c r="H449" i="9"/>
  <c r="G449" i="9"/>
  <c r="F449" i="9"/>
  <c r="E449" i="9"/>
  <c r="D449" i="9"/>
  <c r="C449" i="9"/>
  <c r="B449" i="9"/>
  <c r="Q448" i="9"/>
  <c r="P448" i="9"/>
  <c r="O448" i="9"/>
  <c r="N448" i="9"/>
  <c r="M448" i="9"/>
  <c r="L448" i="9"/>
  <c r="K448" i="9"/>
  <c r="J448" i="9"/>
  <c r="I448" i="9"/>
  <c r="H448" i="9"/>
  <c r="G448" i="9"/>
  <c r="F448" i="9"/>
  <c r="E448" i="9"/>
  <c r="D448" i="9"/>
  <c r="C448" i="9"/>
  <c r="B448" i="9"/>
  <c r="Q447" i="9"/>
  <c r="P447" i="9"/>
  <c r="O447" i="9"/>
  <c r="N447" i="9"/>
  <c r="M447" i="9"/>
  <c r="L447" i="9"/>
  <c r="K447" i="9"/>
  <c r="J447" i="9"/>
  <c r="I447" i="9"/>
  <c r="H447" i="9"/>
  <c r="G447" i="9"/>
  <c r="F447" i="9"/>
  <c r="E447" i="9"/>
  <c r="D447" i="9"/>
  <c r="C447" i="9"/>
  <c r="B447" i="9"/>
  <c r="Q446" i="9"/>
  <c r="P446" i="9"/>
  <c r="O446" i="9"/>
  <c r="N446" i="9"/>
  <c r="M446" i="9"/>
  <c r="L446" i="9"/>
  <c r="K446" i="9"/>
  <c r="J446" i="9"/>
  <c r="I446" i="9"/>
  <c r="H446" i="9"/>
  <c r="G446" i="9"/>
  <c r="F446" i="9"/>
  <c r="E446" i="9"/>
  <c r="D446" i="9"/>
  <c r="C446" i="9"/>
  <c r="B446" i="9"/>
  <c r="Q445" i="9"/>
  <c r="P445" i="9"/>
  <c r="O445" i="9"/>
  <c r="N445" i="9"/>
  <c r="M445" i="9"/>
  <c r="L445" i="9"/>
  <c r="K445" i="9"/>
  <c r="J445" i="9"/>
  <c r="I445" i="9"/>
  <c r="H445" i="9"/>
  <c r="G445" i="9"/>
  <c r="F445" i="9"/>
  <c r="E445" i="9"/>
  <c r="D445" i="9"/>
  <c r="C445" i="9"/>
  <c r="B445" i="9"/>
  <c r="Q444" i="9"/>
  <c r="P444" i="9"/>
  <c r="O444" i="9"/>
  <c r="N444" i="9"/>
  <c r="M444" i="9"/>
  <c r="L444" i="9"/>
  <c r="K444" i="9"/>
  <c r="J444" i="9"/>
  <c r="I444" i="9"/>
  <c r="H444" i="9"/>
  <c r="G444" i="9"/>
  <c r="F444" i="9"/>
  <c r="E444" i="9"/>
  <c r="D444" i="9"/>
  <c r="C444" i="9"/>
  <c r="B444" i="9"/>
  <c r="Q443" i="9"/>
  <c r="P443" i="9"/>
  <c r="O443" i="9"/>
  <c r="N443" i="9"/>
  <c r="M443" i="9"/>
  <c r="L443" i="9"/>
  <c r="K443" i="9"/>
  <c r="J443" i="9"/>
  <c r="I443" i="9"/>
  <c r="H443" i="9"/>
  <c r="G443" i="9"/>
  <c r="F443" i="9"/>
  <c r="E443" i="9"/>
  <c r="D443" i="9"/>
  <c r="C443" i="9"/>
  <c r="B443" i="9"/>
  <c r="Q442" i="9"/>
  <c r="P442" i="9"/>
  <c r="O442" i="9"/>
  <c r="N442" i="9"/>
  <c r="M442" i="9"/>
  <c r="L442" i="9"/>
  <c r="K442" i="9"/>
  <c r="J442" i="9"/>
  <c r="I442" i="9"/>
  <c r="H442" i="9"/>
  <c r="G442" i="9"/>
  <c r="F442" i="9"/>
  <c r="E442" i="9"/>
  <c r="D442" i="9"/>
  <c r="C442" i="9"/>
  <c r="B442" i="9"/>
  <c r="Q441" i="9"/>
  <c r="P441" i="9"/>
  <c r="O441" i="9"/>
  <c r="N441" i="9"/>
  <c r="M441" i="9"/>
  <c r="L441" i="9"/>
  <c r="K441" i="9"/>
  <c r="J441" i="9"/>
  <c r="I441" i="9"/>
  <c r="H441" i="9"/>
  <c r="G441" i="9"/>
  <c r="F441" i="9"/>
  <c r="E441" i="9"/>
  <c r="D441" i="9"/>
  <c r="C441" i="9"/>
  <c r="B441" i="9"/>
  <c r="Q440" i="9"/>
  <c r="P440" i="9"/>
  <c r="O440" i="9"/>
  <c r="N440" i="9"/>
  <c r="M440" i="9"/>
  <c r="L440" i="9"/>
  <c r="K440" i="9"/>
  <c r="J440" i="9"/>
  <c r="I440" i="9"/>
  <c r="H440" i="9"/>
  <c r="G440" i="9"/>
  <c r="F440" i="9"/>
  <c r="E440" i="9"/>
  <c r="D440" i="9"/>
  <c r="C440" i="9"/>
  <c r="B440" i="9"/>
  <c r="Q439" i="9"/>
  <c r="P439" i="9"/>
  <c r="O439" i="9"/>
  <c r="N439" i="9"/>
  <c r="M439" i="9"/>
  <c r="L439" i="9"/>
  <c r="K439" i="9"/>
  <c r="J439" i="9"/>
  <c r="I439" i="9"/>
  <c r="H439" i="9"/>
  <c r="G439" i="9"/>
  <c r="F439" i="9"/>
  <c r="E439" i="9"/>
  <c r="D439" i="9"/>
  <c r="C439" i="9"/>
  <c r="B439" i="9"/>
  <c r="Q438" i="9"/>
  <c r="P438" i="9"/>
  <c r="O438" i="9"/>
  <c r="N438" i="9"/>
  <c r="M438" i="9"/>
  <c r="L438" i="9"/>
  <c r="K438" i="9"/>
  <c r="J438" i="9"/>
  <c r="I438" i="9"/>
  <c r="H438" i="9"/>
  <c r="G438" i="9"/>
  <c r="F438" i="9"/>
  <c r="E438" i="9"/>
  <c r="D438" i="9"/>
  <c r="C438" i="9"/>
  <c r="B438" i="9"/>
  <c r="Q437" i="9"/>
  <c r="P437" i="9"/>
  <c r="O437" i="9"/>
  <c r="N437" i="9"/>
  <c r="M437" i="9"/>
  <c r="L437" i="9"/>
  <c r="K437" i="9"/>
  <c r="J437" i="9"/>
  <c r="I437" i="9"/>
  <c r="H437" i="9"/>
  <c r="G437" i="9"/>
  <c r="F437" i="9"/>
  <c r="E437" i="9"/>
  <c r="D437" i="9"/>
  <c r="C437" i="9"/>
  <c r="B437" i="9"/>
  <c r="Q436" i="9"/>
  <c r="P436" i="9"/>
  <c r="O436" i="9"/>
  <c r="N436" i="9"/>
  <c r="M436" i="9"/>
  <c r="L436" i="9"/>
  <c r="K436" i="9"/>
  <c r="J436" i="9"/>
  <c r="I436" i="9"/>
  <c r="H436" i="9"/>
  <c r="G436" i="9"/>
  <c r="F436" i="9"/>
  <c r="E436" i="9"/>
  <c r="D436" i="9"/>
  <c r="C436" i="9"/>
  <c r="B436" i="9"/>
  <c r="Q435" i="9"/>
  <c r="P435" i="9"/>
  <c r="O435" i="9"/>
  <c r="N435" i="9"/>
  <c r="M435" i="9"/>
  <c r="L435" i="9"/>
  <c r="K435" i="9"/>
  <c r="J435" i="9"/>
  <c r="I435" i="9"/>
  <c r="H435" i="9"/>
  <c r="G435" i="9"/>
  <c r="F435" i="9"/>
  <c r="E435" i="9"/>
  <c r="D435" i="9"/>
  <c r="C435" i="9"/>
  <c r="B435" i="9"/>
  <c r="Q434" i="9"/>
  <c r="P434" i="9"/>
  <c r="O434" i="9"/>
  <c r="N434" i="9"/>
  <c r="M434" i="9"/>
  <c r="L434" i="9"/>
  <c r="K434" i="9"/>
  <c r="J434" i="9"/>
  <c r="I434" i="9"/>
  <c r="H434" i="9"/>
  <c r="G434" i="9"/>
  <c r="F434" i="9"/>
  <c r="E434" i="9"/>
  <c r="D434" i="9"/>
  <c r="C434" i="9"/>
  <c r="B434" i="9"/>
  <c r="Q433" i="9"/>
  <c r="P433" i="9"/>
  <c r="O433" i="9"/>
  <c r="N433" i="9"/>
  <c r="M433" i="9"/>
  <c r="L433" i="9"/>
  <c r="K433" i="9"/>
  <c r="J433" i="9"/>
  <c r="I433" i="9"/>
  <c r="H433" i="9"/>
  <c r="G433" i="9"/>
  <c r="F433" i="9"/>
  <c r="E433" i="9"/>
  <c r="D433" i="9"/>
  <c r="C433" i="9"/>
  <c r="B433" i="9"/>
  <c r="Q432" i="9"/>
  <c r="P432" i="9"/>
  <c r="O432" i="9"/>
  <c r="N432" i="9"/>
  <c r="M432" i="9"/>
  <c r="L432" i="9"/>
  <c r="K432" i="9"/>
  <c r="J432" i="9"/>
  <c r="I432" i="9"/>
  <c r="H432" i="9"/>
  <c r="G432" i="9"/>
  <c r="F432" i="9"/>
  <c r="E432" i="9"/>
  <c r="D432" i="9"/>
  <c r="C432" i="9"/>
  <c r="B432" i="9"/>
  <c r="Q431" i="9"/>
  <c r="P431" i="9"/>
  <c r="O431" i="9"/>
  <c r="N431" i="9"/>
  <c r="M431" i="9"/>
  <c r="L431" i="9"/>
  <c r="K431" i="9"/>
  <c r="J431" i="9"/>
  <c r="I431" i="9"/>
  <c r="H431" i="9"/>
  <c r="G431" i="9"/>
  <c r="F431" i="9"/>
  <c r="E431" i="9"/>
  <c r="D431" i="9"/>
  <c r="C431" i="9"/>
  <c r="B431" i="9"/>
  <c r="Q430" i="9"/>
  <c r="P430" i="9"/>
  <c r="O430" i="9"/>
  <c r="N430" i="9"/>
  <c r="M430" i="9"/>
  <c r="L430" i="9"/>
  <c r="K430" i="9"/>
  <c r="J430" i="9"/>
  <c r="I430" i="9"/>
  <c r="H430" i="9"/>
  <c r="G430" i="9"/>
  <c r="F430" i="9"/>
  <c r="E430" i="9"/>
  <c r="D430" i="9"/>
  <c r="C430" i="9"/>
  <c r="B430" i="9"/>
  <c r="Q429" i="9"/>
  <c r="P429" i="9"/>
  <c r="O429" i="9"/>
  <c r="N429" i="9"/>
  <c r="M429" i="9"/>
  <c r="L429" i="9"/>
  <c r="K429" i="9"/>
  <c r="J429" i="9"/>
  <c r="I429" i="9"/>
  <c r="H429" i="9"/>
  <c r="G429" i="9"/>
  <c r="F429" i="9"/>
  <c r="E429" i="9"/>
  <c r="D429" i="9"/>
  <c r="C429" i="9"/>
  <c r="B429" i="9"/>
  <c r="Q428" i="9"/>
  <c r="P428" i="9"/>
  <c r="O428" i="9"/>
  <c r="N428" i="9"/>
  <c r="M428" i="9"/>
  <c r="L428" i="9"/>
  <c r="K428" i="9"/>
  <c r="J428" i="9"/>
  <c r="I428" i="9"/>
  <c r="H428" i="9"/>
  <c r="G428" i="9"/>
  <c r="F428" i="9"/>
  <c r="E428" i="9"/>
  <c r="D428" i="9"/>
  <c r="C428" i="9"/>
  <c r="B428" i="9"/>
  <c r="Q427" i="9"/>
  <c r="P427" i="9"/>
  <c r="O427" i="9"/>
  <c r="N427" i="9"/>
  <c r="M427" i="9"/>
  <c r="L427" i="9"/>
  <c r="K427" i="9"/>
  <c r="J427" i="9"/>
  <c r="I427" i="9"/>
  <c r="H427" i="9"/>
  <c r="G427" i="9"/>
  <c r="F427" i="9"/>
  <c r="E427" i="9"/>
  <c r="D427" i="9"/>
  <c r="C427" i="9"/>
  <c r="B427" i="9"/>
  <c r="Q426" i="9"/>
  <c r="P426" i="9"/>
  <c r="O426" i="9"/>
  <c r="N426" i="9"/>
  <c r="M426" i="9"/>
  <c r="L426" i="9"/>
  <c r="K426" i="9"/>
  <c r="J426" i="9"/>
  <c r="I426" i="9"/>
  <c r="H426" i="9"/>
  <c r="G426" i="9"/>
  <c r="F426" i="9"/>
  <c r="E426" i="9"/>
  <c r="D426" i="9"/>
  <c r="C426" i="9"/>
  <c r="B426" i="9"/>
  <c r="Q425" i="9"/>
  <c r="P425" i="9"/>
  <c r="O425" i="9"/>
  <c r="N425" i="9"/>
  <c r="M425" i="9"/>
  <c r="L425" i="9"/>
  <c r="K425" i="9"/>
  <c r="J425" i="9"/>
  <c r="I425" i="9"/>
  <c r="H425" i="9"/>
  <c r="G425" i="9"/>
  <c r="F425" i="9"/>
  <c r="E425" i="9"/>
  <c r="D425" i="9"/>
  <c r="C425" i="9"/>
  <c r="B425" i="9"/>
  <c r="Q424" i="9"/>
  <c r="P424" i="9"/>
  <c r="O424" i="9"/>
  <c r="N424" i="9"/>
  <c r="M424" i="9"/>
  <c r="L424" i="9"/>
  <c r="K424" i="9"/>
  <c r="J424" i="9"/>
  <c r="I424" i="9"/>
  <c r="H424" i="9"/>
  <c r="G424" i="9"/>
  <c r="F424" i="9"/>
  <c r="E424" i="9"/>
  <c r="D424" i="9"/>
  <c r="C424" i="9"/>
  <c r="B424" i="9"/>
  <c r="Q423" i="9"/>
  <c r="P423" i="9"/>
  <c r="O423" i="9"/>
  <c r="N423" i="9"/>
  <c r="M423" i="9"/>
  <c r="L423" i="9"/>
  <c r="K423" i="9"/>
  <c r="J423" i="9"/>
  <c r="I423" i="9"/>
  <c r="H423" i="9"/>
  <c r="G423" i="9"/>
  <c r="F423" i="9"/>
  <c r="E423" i="9"/>
  <c r="D423" i="9"/>
  <c r="C423" i="9"/>
  <c r="B423" i="9"/>
  <c r="Q422" i="9"/>
  <c r="P422" i="9"/>
  <c r="O422" i="9"/>
  <c r="N422" i="9"/>
  <c r="M422" i="9"/>
  <c r="L422" i="9"/>
  <c r="K422" i="9"/>
  <c r="J422" i="9"/>
  <c r="I422" i="9"/>
  <c r="H422" i="9"/>
  <c r="G422" i="9"/>
  <c r="F422" i="9"/>
  <c r="E422" i="9"/>
  <c r="D422" i="9"/>
  <c r="C422" i="9"/>
  <c r="B422" i="9"/>
  <c r="Q421" i="9"/>
  <c r="P421" i="9"/>
  <c r="O421" i="9"/>
  <c r="N421" i="9"/>
  <c r="M421" i="9"/>
  <c r="L421" i="9"/>
  <c r="K421" i="9"/>
  <c r="J421" i="9"/>
  <c r="I421" i="9"/>
  <c r="H421" i="9"/>
  <c r="G421" i="9"/>
  <c r="F421" i="9"/>
  <c r="E421" i="9"/>
  <c r="D421" i="9"/>
  <c r="C421" i="9"/>
  <c r="B421" i="9"/>
  <c r="Q420" i="9"/>
  <c r="P420" i="9"/>
  <c r="O420" i="9"/>
  <c r="N420" i="9"/>
  <c r="M420" i="9"/>
  <c r="L420" i="9"/>
  <c r="K420" i="9"/>
  <c r="J420" i="9"/>
  <c r="I420" i="9"/>
  <c r="H420" i="9"/>
  <c r="G420" i="9"/>
  <c r="F420" i="9"/>
  <c r="E420" i="9"/>
  <c r="D420" i="9"/>
  <c r="C420" i="9"/>
  <c r="B420" i="9"/>
  <c r="Q419" i="9"/>
  <c r="P419" i="9"/>
  <c r="O419" i="9"/>
  <c r="N419" i="9"/>
  <c r="M419" i="9"/>
  <c r="L419" i="9"/>
  <c r="K419" i="9"/>
  <c r="J419" i="9"/>
  <c r="I419" i="9"/>
  <c r="H419" i="9"/>
  <c r="G419" i="9"/>
  <c r="F419" i="9"/>
  <c r="E419" i="9"/>
  <c r="D419" i="9"/>
  <c r="C419" i="9"/>
  <c r="B419" i="9"/>
  <c r="Q418" i="9"/>
  <c r="P418" i="9"/>
  <c r="O418" i="9"/>
  <c r="N418" i="9"/>
  <c r="M418" i="9"/>
  <c r="L418" i="9"/>
  <c r="K418" i="9"/>
  <c r="J418" i="9"/>
  <c r="I418" i="9"/>
  <c r="H418" i="9"/>
  <c r="G418" i="9"/>
  <c r="F418" i="9"/>
  <c r="E418" i="9"/>
  <c r="D418" i="9"/>
  <c r="C418" i="9"/>
  <c r="B418" i="9"/>
  <c r="Q417" i="9"/>
  <c r="P417" i="9"/>
  <c r="O417" i="9"/>
  <c r="N417" i="9"/>
  <c r="M417" i="9"/>
  <c r="L417" i="9"/>
  <c r="K417" i="9"/>
  <c r="J417" i="9"/>
  <c r="I417" i="9"/>
  <c r="H417" i="9"/>
  <c r="G417" i="9"/>
  <c r="F417" i="9"/>
  <c r="E417" i="9"/>
  <c r="D417" i="9"/>
  <c r="C417" i="9"/>
  <c r="B417" i="9"/>
  <c r="Q416" i="9"/>
  <c r="P416" i="9"/>
  <c r="O416" i="9"/>
  <c r="N416" i="9"/>
  <c r="M416" i="9"/>
  <c r="L416" i="9"/>
  <c r="K416" i="9"/>
  <c r="J416" i="9"/>
  <c r="I416" i="9"/>
  <c r="H416" i="9"/>
  <c r="G416" i="9"/>
  <c r="F416" i="9"/>
  <c r="E416" i="9"/>
  <c r="D416" i="9"/>
  <c r="C416" i="9"/>
  <c r="B416" i="9"/>
  <c r="Q415" i="9"/>
  <c r="P415" i="9"/>
  <c r="O415" i="9"/>
  <c r="N415" i="9"/>
  <c r="M415" i="9"/>
  <c r="L415" i="9"/>
  <c r="K415" i="9"/>
  <c r="J415" i="9"/>
  <c r="I415" i="9"/>
  <c r="H415" i="9"/>
  <c r="G415" i="9"/>
  <c r="F415" i="9"/>
  <c r="E415" i="9"/>
  <c r="D415" i="9"/>
  <c r="C415" i="9"/>
  <c r="B415" i="9"/>
  <c r="Q414" i="9"/>
  <c r="P414" i="9"/>
  <c r="O414" i="9"/>
  <c r="N414" i="9"/>
  <c r="M414" i="9"/>
  <c r="L414" i="9"/>
  <c r="K414" i="9"/>
  <c r="J414" i="9"/>
  <c r="I414" i="9"/>
  <c r="H414" i="9"/>
  <c r="G414" i="9"/>
  <c r="F414" i="9"/>
  <c r="E414" i="9"/>
  <c r="D414" i="9"/>
  <c r="C414" i="9"/>
  <c r="B414" i="9"/>
  <c r="Q413" i="9"/>
  <c r="P413" i="9"/>
  <c r="O413" i="9"/>
  <c r="N413" i="9"/>
  <c r="M413" i="9"/>
  <c r="L413" i="9"/>
  <c r="K413" i="9"/>
  <c r="J413" i="9"/>
  <c r="I413" i="9"/>
  <c r="H413" i="9"/>
  <c r="G413" i="9"/>
  <c r="F413" i="9"/>
  <c r="E413" i="9"/>
  <c r="D413" i="9"/>
  <c r="C413" i="9"/>
  <c r="B413" i="9"/>
  <c r="Q412" i="9"/>
  <c r="P412" i="9"/>
  <c r="O412" i="9"/>
  <c r="N412" i="9"/>
  <c r="M412" i="9"/>
  <c r="L412" i="9"/>
  <c r="K412" i="9"/>
  <c r="J412" i="9"/>
  <c r="I412" i="9"/>
  <c r="H412" i="9"/>
  <c r="G412" i="9"/>
  <c r="F412" i="9"/>
  <c r="E412" i="9"/>
  <c r="D412" i="9"/>
  <c r="C412" i="9"/>
  <c r="B412" i="9"/>
  <c r="Q411" i="9"/>
  <c r="P411" i="9"/>
  <c r="O411" i="9"/>
  <c r="N411" i="9"/>
  <c r="M411" i="9"/>
  <c r="L411" i="9"/>
  <c r="K411" i="9"/>
  <c r="J411" i="9"/>
  <c r="I411" i="9"/>
  <c r="H411" i="9"/>
  <c r="G411" i="9"/>
  <c r="F411" i="9"/>
  <c r="E411" i="9"/>
  <c r="D411" i="9"/>
  <c r="C411" i="9"/>
  <c r="B411" i="9"/>
  <c r="Q410" i="9"/>
  <c r="P410" i="9"/>
  <c r="O410" i="9"/>
  <c r="N410" i="9"/>
  <c r="M410" i="9"/>
  <c r="L410" i="9"/>
  <c r="K410" i="9"/>
  <c r="J410" i="9"/>
  <c r="I410" i="9"/>
  <c r="H410" i="9"/>
  <c r="G410" i="9"/>
  <c r="F410" i="9"/>
  <c r="E410" i="9"/>
  <c r="D410" i="9"/>
  <c r="C410" i="9"/>
  <c r="B410" i="9"/>
  <c r="Q409" i="9"/>
  <c r="P409" i="9"/>
  <c r="O409" i="9"/>
  <c r="N409" i="9"/>
  <c r="M409" i="9"/>
  <c r="L409" i="9"/>
  <c r="K409" i="9"/>
  <c r="J409" i="9"/>
  <c r="I409" i="9"/>
  <c r="H409" i="9"/>
  <c r="G409" i="9"/>
  <c r="F409" i="9"/>
  <c r="E409" i="9"/>
  <c r="D409" i="9"/>
  <c r="C409" i="9"/>
  <c r="B409" i="9"/>
  <c r="Q408" i="9"/>
  <c r="P408" i="9"/>
  <c r="O408" i="9"/>
  <c r="N408" i="9"/>
  <c r="M408" i="9"/>
  <c r="L408" i="9"/>
  <c r="K408" i="9"/>
  <c r="J408" i="9"/>
  <c r="I408" i="9"/>
  <c r="H408" i="9"/>
  <c r="G408" i="9"/>
  <c r="F408" i="9"/>
  <c r="E408" i="9"/>
  <c r="D408" i="9"/>
  <c r="C408" i="9"/>
  <c r="B408" i="9"/>
  <c r="Q407" i="9"/>
  <c r="P407" i="9"/>
  <c r="O407" i="9"/>
  <c r="N407" i="9"/>
  <c r="M407" i="9"/>
  <c r="L407" i="9"/>
  <c r="K407" i="9"/>
  <c r="J407" i="9"/>
  <c r="I407" i="9"/>
  <c r="H407" i="9"/>
  <c r="G407" i="9"/>
  <c r="F407" i="9"/>
  <c r="E407" i="9"/>
  <c r="D407" i="9"/>
  <c r="C407" i="9"/>
  <c r="B407" i="9"/>
  <c r="Q406" i="9"/>
  <c r="P406" i="9"/>
  <c r="O406" i="9"/>
  <c r="N406" i="9"/>
  <c r="M406" i="9"/>
  <c r="L406" i="9"/>
  <c r="K406" i="9"/>
  <c r="J406" i="9"/>
  <c r="I406" i="9"/>
  <c r="H406" i="9"/>
  <c r="G406" i="9"/>
  <c r="F406" i="9"/>
  <c r="E406" i="9"/>
  <c r="D406" i="9"/>
  <c r="C406" i="9"/>
  <c r="B406" i="9"/>
  <c r="Q405" i="9"/>
  <c r="P405" i="9"/>
  <c r="O405" i="9"/>
  <c r="N405" i="9"/>
  <c r="M405" i="9"/>
  <c r="L405" i="9"/>
  <c r="K405" i="9"/>
  <c r="J405" i="9"/>
  <c r="I405" i="9"/>
  <c r="H405" i="9"/>
  <c r="G405" i="9"/>
  <c r="F405" i="9"/>
  <c r="E405" i="9"/>
  <c r="D405" i="9"/>
  <c r="C405" i="9"/>
  <c r="B405" i="9"/>
  <c r="Q404" i="9"/>
  <c r="P404" i="9"/>
  <c r="O404" i="9"/>
  <c r="N404" i="9"/>
  <c r="M404" i="9"/>
  <c r="L404" i="9"/>
  <c r="K404" i="9"/>
  <c r="J404" i="9"/>
  <c r="I404" i="9"/>
  <c r="H404" i="9"/>
  <c r="G404" i="9"/>
  <c r="F404" i="9"/>
  <c r="E404" i="9"/>
  <c r="D404" i="9"/>
  <c r="C404" i="9"/>
  <c r="B404" i="9"/>
  <c r="Q403" i="9"/>
  <c r="P403" i="9"/>
  <c r="O403" i="9"/>
  <c r="N403" i="9"/>
  <c r="M403" i="9"/>
  <c r="L403" i="9"/>
  <c r="K403" i="9"/>
  <c r="J403" i="9"/>
  <c r="I403" i="9"/>
  <c r="H403" i="9"/>
  <c r="G403" i="9"/>
  <c r="F403" i="9"/>
  <c r="E403" i="9"/>
  <c r="D403" i="9"/>
  <c r="C403" i="9"/>
  <c r="B403" i="9"/>
  <c r="Q402" i="9"/>
  <c r="P402" i="9"/>
  <c r="O402" i="9"/>
  <c r="N402" i="9"/>
  <c r="M402" i="9"/>
  <c r="L402" i="9"/>
  <c r="K402" i="9"/>
  <c r="J402" i="9"/>
  <c r="I402" i="9"/>
  <c r="H402" i="9"/>
  <c r="G402" i="9"/>
  <c r="F402" i="9"/>
  <c r="E402" i="9"/>
  <c r="D402" i="9"/>
  <c r="C402" i="9"/>
  <c r="B402" i="9"/>
  <c r="Q401" i="9"/>
  <c r="P401" i="9"/>
  <c r="O401" i="9"/>
  <c r="N401" i="9"/>
  <c r="M401" i="9"/>
  <c r="L401" i="9"/>
  <c r="K401" i="9"/>
  <c r="J401" i="9"/>
  <c r="I401" i="9"/>
  <c r="H401" i="9"/>
  <c r="G401" i="9"/>
  <c r="F401" i="9"/>
  <c r="E401" i="9"/>
  <c r="D401" i="9"/>
  <c r="C401" i="9"/>
  <c r="B401" i="9"/>
  <c r="Q400" i="9"/>
  <c r="P400" i="9"/>
  <c r="O400" i="9"/>
  <c r="N400" i="9"/>
  <c r="M400" i="9"/>
  <c r="L400" i="9"/>
  <c r="K400" i="9"/>
  <c r="J400" i="9"/>
  <c r="I400" i="9"/>
  <c r="H400" i="9"/>
  <c r="G400" i="9"/>
  <c r="F400" i="9"/>
  <c r="E400" i="9"/>
  <c r="D400" i="9"/>
  <c r="C400" i="9"/>
  <c r="B400" i="9"/>
  <c r="Q399" i="9"/>
  <c r="P399" i="9"/>
  <c r="O399" i="9"/>
  <c r="N399" i="9"/>
  <c r="M399" i="9"/>
  <c r="L399" i="9"/>
  <c r="K399" i="9"/>
  <c r="J399" i="9"/>
  <c r="I399" i="9"/>
  <c r="H399" i="9"/>
  <c r="G399" i="9"/>
  <c r="F399" i="9"/>
  <c r="E399" i="9"/>
  <c r="D399" i="9"/>
  <c r="C399" i="9"/>
  <c r="B399" i="9"/>
  <c r="Q398" i="9"/>
  <c r="P398" i="9"/>
  <c r="O398" i="9"/>
  <c r="N398" i="9"/>
  <c r="M398" i="9"/>
  <c r="L398" i="9"/>
  <c r="K398" i="9"/>
  <c r="J398" i="9"/>
  <c r="I398" i="9"/>
  <c r="H398" i="9"/>
  <c r="G398" i="9"/>
  <c r="F398" i="9"/>
  <c r="E398" i="9"/>
  <c r="D398" i="9"/>
  <c r="C398" i="9"/>
  <c r="B398" i="9"/>
  <c r="Q397" i="9"/>
  <c r="P397" i="9"/>
  <c r="O397" i="9"/>
  <c r="N397" i="9"/>
  <c r="M397" i="9"/>
  <c r="L397" i="9"/>
  <c r="K397" i="9"/>
  <c r="J397" i="9"/>
  <c r="I397" i="9"/>
  <c r="H397" i="9"/>
  <c r="G397" i="9"/>
  <c r="F397" i="9"/>
  <c r="E397" i="9"/>
  <c r="D397" i="9"/>
  <c r="C397" i="9"/>
  <c r="B397" i="9"/>
  <c r="Q396" i="9"/>
  <c r="P396" i="9"/>
  <c r="O396" i="9"/>
  <c r="N396" i="9"/>
  <c r="M396" i="9"/>
  <c r="L396" i="9"/>
  <c r="K396" i="9"/>
  <c r="J396" i="9"/>
  <c r="I396" i="9"/>
  <c r="H396" i="9"/>
  <c r="G396" i="9"/>
  <c r="F396" i="9"/>
  <c r="E396" i="9"/>
  <c r="D396" i="9"/>
  <c r="C396" i="9"/>
  <c r="B396" i="9"/>
  <c r="Q395" i="9"/>
  <c r="P395" i="9"/>
  <c r="O395" i="9"/>
  <c r="N395" i="9"/>
  <c r="M395" i="9"/>
  <c r="L395" i="9"/>
  <c r="K395" i="9"/>
  <c r="J395" i="9"/>
  <c r="I395" i="9"/>
  <c r="H395" i="9"/>
  <c r="G395" i="9"/>
  <c r="F395" i="9"/>
  <c r="E395" i="9"/>
  <c r="D395" i="9"/>
  <c r="C395" i="9"/>
  <c r="B395" i="9"/>
  <c r="Q394" i="9"/>
  <c r="P394" i="9"/>
  <c r="O394" i="9"/>
  <c r="N394" i="9"/>
  <c r="M394" i="9"/>
  <c r="L394" i="9"/>
  <c r="K394" i="9"/>
  <c r="J394" i="9"/>
  <c r="I394" i="9"/>
  <c r="H394" i="9"/>
  <c r="G394" i="9"/>
  <c r="F394" i="9"/>
  <c r="E394" i="9"/>
  <c r="D394" i="9"/>
  <c r="C394" i="9"/>
  <c r="B394" i="9"/>
  <c r="Q393" i="9"/>
  <c r="P393" i="9"/>
  <c r="O393" i="9"/>
  <c r="N393" i="9"/>
  <c r="M393" i="9"/>
  <c r="L393" i="9"/>
  <c r="K393" i="9"/>
  <c r="J393" i="9"/>
  <c r="I393" i="9"/>
  <c r="H393" i="9"/>
  <c r="G393" i="9"/>
  <c r="F393" i="9"/>
  <c r="E393" i="9"/>
  <c r="D393" i="9"/>
  <c r="C393" i="9"/>
  <c r="B393" i="9"/>
  <c r="Q392" i="9"/>
  <c r="P392" i="9"/>
  <c r="O392" i="9"/>
  <c r="N392" i="9"/>
  <c r="M392" i="9"/>
  <c r="L392" i="9"/>
  <c r="K392" i="9"/>
  <c r="J392" i="9"/>
  <c r="I392" i="9"/>
  <c r="H392" i="9"/>
  <c r="G392" i="9"/>
  <c r="F392" i="9"/>
  <c r="E392" i="9"/>
  <c r="D392" i="9"/>
  <c r="C392" i="9"/>
  <c r="B392" i="9"/>
  <c r="Q391" i="9"/>
  <c r="P391" i="9"/>
  <c r="O391" i="9"/>
  <c r="N391" i="9"/>
  <c r="M391" i="9"/>
  <c r="L391" i="9"/>
  <c r="K391" i="9"/>
  <c r="J391" i="9"/>
  <c r="I391" i="9"/>
  <c r="H391" i="9"/>
  <c r="G391" i="9"/>
  <c r="F391" i="9"/>
  <c r="E391" i="9"/>
  <c r="D391" i="9"/>
  <c r="C391" i="9"/>
  <c r="B391" i="9"/>
  <c r="Q390" i="9"/>
  <c r="P390" i="9"/>
  <c r="O390" i="9"/>
  <c r="N390" i="9"/>
  <c r="M390" i="9"/>
  <c r="L390" i="9"/>
  <c r="K390" i="9"/>
  <c r="J390" i="9"/>
  <c r="I390" i="9"/>
  <c r="H390" i="9"/>
  <c r="G390" i="9"/>
  <c r="F390" i="9"/>
  <c r="E390" i="9"/>
  <c r="D390" i="9"/>
  <c r="C390" i="9"/>
  <c r="B390" i="9"/>
  <c r="Q389" i="9"/>
  <c r="P389" i="9"/>
  <c r="O389" i="9"/>
  <c r="N389" i="9"/>
  <c r="M389" i="9"/>
  <c r="L389" i="9"/>
  <c r="K389" i="9"/>
  <c r="J389" i="9"/>
  <c r="I389" i="9"/>
  <c r="H389" i="9"/>
  <c r="G389" i="9"/>
  <c r="F389" i="9"/>
  <c r="E389" i="9"/>
  <c r="D389" i="9"/>
  <c r="C389" i="9"/>
  <c r="B389" i="9"/>
  <c r="Q388" i="9"/>
  <c r="P388" i="9"/>
  <c r="O388" i="9"/>
  <c r="N388" i="9"/>
  <c r="M388" i="9"/>
  <c r="L388" i="9"/>
  <c r="K388" i="9"/>
  <c r="J388" i="9"/>
  <c r="I388" i="9"/>
  <c r="H388" i="9"/>
  <c r="G388" i="9"/>
  <c r="F388" i="9"/>
  <c r="E388" i="9"/>
  <c r="D388" i="9"/>
  <c r="C388" i="9"/>
  <c r="B388" i="9"/>
  <c r="Q387" i="9"/>
  <c r="P387" i="9"/>
  <c r="O387" i="9"/>
  <c r="N387" i="9"/>
  <c r="M387" i="9"/>
  <c r="L387" i="9"/>
  <c r="K387" i="9"/>
  <c r="J387" i="9"/>
  <c r="I387" i="9"/>
  <c r="H387" i="9"/>
  <c r="G387" i="9"/>
  <c r="F387" i="9"/>
  <c r="E387" i="9"/>
  <c r="D387" i="9"/>
  <c r="C387" i="9"/>
  <c r="B387" i="9"/>
  <c r="Q386" i="9"/>
  <c r="P386" i="9"/>
  <c r="O386" i="9"/>
  <c r="N386" i="9"/>
  <c r="M386" i="9"/>
  <c r="L386" i="9"/>
  <c r="K386" i="9"/>
  <c r="J386" i="9"/>
  <c r="I386" i="9"/>
  <c r="H386" i="9"/>
  <c r="G386" i="9"/>
  <c r="F386" i="9"/>
  <c r="E386" i="9"/>
  <c r="D386" i="9"/>
  <c r="C386" i="9"/>
  <c r="B386" i="9"/>
  <c r="Q385" i="9"/>
  <c r="P385" i="9"/>
  <c r="O385" i="9"/>
  <c r="N385" i="9"/>
  <c r="M385" i="9"/>
  <c r="L385" i="9"/>
  <c r="K385" i="9"/>
  <c r="J385" i="9"/>
  <c r="I385" i="9"/>
  <c r="H385" i="9"/>
  <c r="G385" i="9"/>
  <c r="F385" i="9"/>
  <c r="E385" i="9"/>
  <c r="D385" i="9"/>
  <c r="C385" i="9"/>
  <c r="B385" i="9"/>
  <c r="Q384" i="9"/>
  <c r="P384" i="9"/>
  <c r="O384" i="9"/>
  <c r="N384" i="9"/>
  <c r="M384" i="9"/>
  <c r="L384" i="9"/>
  <c r="K384" i="9"/>
  <c r="J384" i="9"/>
  <c r="I384" i="9"/>
  <c r="H384" i="9"/>
  <c r="G384" i="9"/>
  <c r="F384" i="9"/>
  <c r="E384" i="9"/>
  <c r="D384" i="9"/>
  <c r="C384" i="9"/>
  <c r="B384" i="9"/>
  <c r="Q383" i="9"/>
  <c r="P383" i="9"/>
  <c r="O383" i="9"/>
  <c r="N383" i="9"/>
  <c r="M383" i="9"/>
  <c r="L383" i="9"/>
  <c r="K383" i="9"/>
  <c r="J383" i="9"/>
  <c r="I383" i="9"/>
  <c r="H383" i="9"/>
  <c r="G383" i="9"/>
  <c r="F383" i="9"/>
  <c r="E383" i="9"/>
  <c r="D383" i="9"/>
  <c r="C383" i="9"/>
  <c r="B383" i="9"/>
  <c r="Q382" i="9"/>
  <c r="P382" i="9"/>
  <c r="O382" i="9"/>
  <c r="N382" i="9"/>
  <c r="M382" i="9"/>
  <c r="L382" i="9"/>
  <c r="K382" i="9"/>
  <c r="J382" i="9"/>
  <c r="I382" i="9"/>
  <c r="H382" i="9"/>
  <c r="G382" i="9"/>
  <c r="F382" i="9"/>
  <c r="E382" i="9"/>
  <c r="D382" i="9"/>
  <c r="C382" i="9"/>
  <c r="B382" i="9"/>
  <c r="Q381" i="9"/>
  <c r="P381" i="9"/>
  <c r="O381" i="9"/>
  <c r="N381" i="9"/>
  <c r="M381" i="9"/>
  <c r="L381" i="9"/>
  <c r="K381" i="9"/>
  <c r="J381" i="9"/>
  <c r="I381" i="9"/>
  <c r="H381" i="9"/>
  <c r="G381" i="9"/>
  <c r="F381" i="9"/>
  <c r="E381" i="9"/>
  <c r="D381" i="9"/>
  <c r="C381" i="9"/>
  <c r="B381" i="9"/>
  <c r="Q380" i="9"/>
  <c r="P380" i="9"/>
  <c r="O380" i="9"/>
  <c r="N380" i="9"/>
  <c r="M380" i="9"/>
  <c r="L380" i="9"/>
  <c r="K380" i="9"/>
  <c r="J380" i="9"/>
  <c r="I380" i="9"/>
  <c r="H380" i="9"/>
  <c r="G380" i="9"/>
  <c r="F380" i="9"/>
  <c r="E380" i="9"/>
  <c r="D380" i="9"/>
  <c r="C380" i="9"/>
  <c r="B380" i="9"/>
  <c r="Q379" i="9"/>
  <c r="P379" i="9"/>
  <c r="O379" i="9"/>
  <c r="N379" i="9"/>
  <c r="M379" i="9"/>
  <c r="L379" i="9"/>
  <c r="K379" i="9"/>
  <c r="J379" i="9"/>
  <c r="I379" i="9"/>
  <c r="H379" i="9"/>
  <c r="G379" i="9"/>
  <c r="F379" i="9"/>
  <c r="E379" i="9"/>
  <c r="D379" i="9"/>
  <c r="C379" i="9"/>
  <c r="B379" i="9"/>
  <c r="Q378" i="9"/>
  <c r="P378" i="9"/>
  <c r="O378" i="9"/>
  <c r="N378" i="9"/>
  <c r="M378" i="9"/>
  <c r="L378" i="9"/>
  <c r="K378" i="9"/>
  <c r="J378" i="9"/>
  <c r="I378" i="9"/>
  <c r="H378" i="9"/>
  <c r="G378" i="9"/>
  <c r="F378" i="9"/>
  <c r="E378" i="9"/>
  <c r="D378" i="9"/>
  <c r="C378" i="9"/>
  <c r="B378" i="9"/>
  <c r="Q377" i="9"/>
  <c r="P377" i="9"/>
  <c r="O377" i="9"/>
  <c r="N377" i="9"/>
  <c r="M377" i="9"/>
  <c r="L377" i="9"/>
  <c r="K377" i="9"/>
  <c r="J377" i="9"/>
  <c r="I377" i="9"/>
  <c r="H377" i="9"/>
  <c r="G377" i="9"/>
  <c r="F377" i="9"/>
  <c r="E377" i="9"/>
  <c r="D377" i="9"/>
  <c r="C377" i="9"/>
  <c r="B377" i="9"/>
  <c r="Q376" i="9"/>
  <c r="P376" i="9"/>
  <c r="O376" i="9"/>
  <c r="N376" i="9"/>
  <c r="M376" i="9"/>
  <c r="L376" i="9"/>
  <c r="K376" i="9"/>
  <c r="J376" i="9"/>
  <c r="I376" i="9"/>
  <c r="H376" i="9"/>
  <c r="G376" i="9"/>
  <c r="F376" i="9"/>
  <c r="E376" i="9"/>
  <c r="D376" i="9"/>
  <c r="C376" i="9"/>
  <c r="B376" i="9"/>
  <c r="Q375" i="9"/>
  <c r="P375" i="9"/>
  <c r="O375" i="9"/>
  <c r="N375" i="9"/>
  <c r="M375" i="9"/>
  <c r="L375" i="9"/>
  <c r="K375" i="9"/>
  <c r="J375" i="9"/>
  <c r="I375" i="9"/>
  <c r="H375" i="9"/>
  <c r="G375" i="9"/>
  <c r="F375" i="9"/>
  <c r="E375" i="9"/>
  <c r="D375" i="9"/>
  <c r="C375" i="9"/>
  <c r="B375" i="9"/>
  <c r="Q374" i="9"/>
  <c r="P374" i="9"/>
  <c r="O374" i="9"/>
  <c r="N374" i="9"/>
  <c r="M374" i="9"/>
  <c r="L374" i="9"/>
  <c r="K374" i="9"/>
  <c r="J374" i="9"/>
  <c r="I374" i="9"/>
  <c r="H374" i="9"/>
  <c r="G374" i="9"/>
  <c r="F374" i="9"/>
  <c r="E374" i="9"/>
  <c r="D374" i="9"/>
  <c r="C374" i="9"/>
  <c r="B374" i="9"/>
  <c r="Q373" i="9"/>
  <c r="P373" i="9"/>
  <c r="O373" i="9"/>
  <c r="N373" i="9"/>
  <c r="M373" i="9"/>
  <c r="L373" i="9"/>
  <c r="K373" i="9"/>
  <c r="J373" i="9"/>
  <c r="I373" i="9"/>
  <c r="H373" i="9"/>
  <c r="G373" i="9"/>
  <c r="F373" i="9"/>
  <c r="E373" i="9"/>
  <c r="D373" i="9"/>
  <c r="C373" i="9"/>
  <c r="B373" i="9"/>
  <c r="Q372" i="9"/>
  <c r="P372" i="9"/>
  <c r="O372" i="9"/>
  <c r="N372" i="9"/>
  <c r="M372" i="9"/>
  <c r="L372" i="9"/>
  <c r="K372" i="9"/>
  <c r="J372" i="9"/>
  <c r="I372" i="9"/>
  <c r="H372" i="9"/>
  <c r="G372" i="9"/>
  <c r="F372" i="9"/>
  <c r="E372" i="9"/>
  <c r="D372" i="9"/>
  <c r="C372" i="9"/>
  <c r="B372" i="9"/>
  <c r="Q371" i="9"/>
  <c r="P371" i="9"/>
  <c r="O371" i="9"/>
  <c r="N371" i="9"/>
  <c r="M371" i="9"/>
  <c r="L371" i="9"/>
  <c r="K371" i="9"/>
  <c r="J371" i="9"/>
  <c r="I371" i="9"/>
  <c r="H371" i="9"/>
  <c r="G371" i="9"/>
  <c r="F371" i="9"/>
  <c r="E371" i="9"/>
  <c r="D371" i="9"/>
  <c r="C371" i="9"/>
  <c r="B371" i="9"/>
  <c r="Q370" i="9"/>
  <c r="P370" i="9"/>
  <c r="O370" i="9"/>
  <c r="N370" i="9"/>
  <c r="M370" i="9"/>
  <c r="L370" i="9"/>
  <c r="K370" i="9"/>
  <c r="J370" i="9"/>
  <c r="I370" i="9"/>
  <c r="H370" i="9"/>
  <c r="G370" i="9"/>
  <c r="F370" i="9"/>
  <c r="E370" i="9"/>
  <c r="D370" i="9"/>
  <c r="C370" i="9"/>
  <c r="B370" i="9"/>
  <c r="Q369" i="9"/>
  <c r="P369" i="9"/>
  <c r="O369" i="9"/>
  <c r="N369" i="9"/>
  <c r="M369" i="9"/>
  <c r="L369" i="9"/>
  <c r="K369" i="9"/>
  <c r="J369" i="9"/>
  <c r="I369" i="9"/>
  <c r="H369" i="9"/>
  <c r="G369" i="9"/>
  <c r="F369" i="9"/>
  <c r="E369" i="9"/>
  <c r="D369" i="9"/>
  <c r="C369" i="9"/>
  <c r="B369" i="9"/>
  <c r="Q368" i="9"/>
  <c r="P368" i="9"/>
  <c r="O368" i="9"/>
  <c r="N368" i="9"/>
  <c r="M368" i="9"/>
  <c r="L368" i="9"/>
  <c r="K368" i="9"/>
  <c r="J368" i="9"/>
  <c r="I368" i="9"/>
  <c r="H368" i="9"/>
  <c r="G368" i="9"/>
  <c r="F368" i="9"/>
  <c r="E368" i="9"/>
  <c r="D368" i="9"/>
  <c r="C368" i="9"/>
  <c r="B368" i="9"/>
  <c r="Q367" i="9"/>
  <c r="P367" i="9"/>
  <c r="O367" i="9"/>
  <c r="N367" i="9"/>
  <c r="M367" i="9"/>
  <c r="L367" i="9"/>
  <c r="K367" i="9"/>
  <c r="J367" i="9"/>
  <c r="I367" i="9"/>
  <c r="H367" i="9"/>
  <c r="G367" i="9"/>
  <c r="F367" i="9"/>
  <c r="E367" i="9"/>
  <c r="D367" i="9"/>
  <c r="C367" i="9"/>
  <c r="B367" i="9"/>
  <c r="Q366" i="9"/>
  <c r="P366" i="9"/>
  <c r="O366" i="9"/>
  <c r="N366" i="9"/>
  <c r="M366" i="9"/>
  <c r="L366" i="9"/>
  <c r="K366" i="9"/>
  <c r="J366" i="9"/>
  <c r="I366" i="9"/>
  <c r="H366" i="9"/>
  <c r="G366" i="9"/>
  <c r="F366" i="9"/>
  <c r="E366" i="9"/>
  <c r="D366" i="9"/>
  <c r="C366" i="9"/>
  <c r="B366" i="9"/>
  <c r="Q365" i="9"/>
  <c r="P365" i="9"/>
  <c r="O365" i="9"/>
  <c r="N365" i="9"/>
  <c r="M365" i="9"/>
  <c r="L365" i="9"/>
  <c r="K365" i="9"/>
  <c r="J365" i="9"/>
  <c r="I365" i="9"/>
  <c r="H365" i="9"/>
  <c r="G365" i="9"/>
  <c r="F365" i="9"/>
  <c r="E365" i="9"/>
  <c r="D365" i="9"/>
  <c r="C365" i="9"/>
  <c r="B365" i="9"/>
  <c r="Q364" i="9"/>
  <c r="P364" i="9"/>
  <c r="O364" i="9"/>
  <c r="N364" i="9"/>
  <c r="M364" i="9"/>
  <c r="L364" i="9"/>
  <c r="K364" i="9"/>
  <c r="J364" i="9"/>
  <c r="I364" i="9"/>
  <c r="H364" i="9"/>
  <c r="G364" i="9"/>
  <c r="F364" i="9"/>
  <c r="E364" i="9"/>
  <c r="D364" i="9"/>
  <c r="C364" i="9"/>
  <c r="B364" i="9"/>
  <c r="Q363" i="9"/>
  <c r="P363" i="9"/>
  <c r="O363" i="9"/>
  <c r="N363" i="9"/>
  <c r="M363" i="9"/>
  <c r="L363" i="9"/>
  <c r="K363" i="9"/>
  <c r="J363" i="9"/>
  <c r="I363" i="9"/>
  <c r="H363" i="9"/>
  <c r="G363" i="9"/>
  <c r="F363" i="9"/>
  <c r="E363" i="9"/>
  <c r="D363" i="9"/>
  <c r="C363" i="9"/>
  <c r="B363" i="9"/>
  <c r="Q362" i="9"/>
  <c r="P362" i="9"/>
  <c r="O362" i="9"/>
  <c r="N362" i="9"/>
  <c r="M362" i="9"/>
  <c r="L362" i="9"/>
  <c r="K362" i="9"/>
  <c r="J362" i="9"/>
  <c r="I362" i="9"/>
  <c r="H362" i="9"/>
  <c r="G362" i="9"/>
  <c r="F362" i="9"/>
  <c r="E362" i="9"/>
  <c r="D362" i="9"/>
  <c r="C362" i="9"/>
  <c r="B362" i="9"/>
  <c r="Q361" i="9"/>
  <c r="P361" i="9"/>
  <c r="O361" i="9"/>
  <c r="N361" i="9"/>
  <c r="M361" i="9"/>
  <c r="L361" i="9"/>
  <c r="K361" i="9"/>
  <c r="J361" i="9"/>
  <c r="I361" i="9"/>
  <c r="H361" i="9"/>
  <c r="G361" i="9"/>
  <c r="F361" i="9"/>
  <c r="E361" i="9"/>
  <c r="D361" i="9"/>
  <c r="C361" i="9"/>
  <c r="B361" i="9"/>
  <c r="Q360" i="9"/>
  <c r="P360" i="9"/>
  <c r="O360" i="9"/>
  <c r="N360" i="9"/>
  <c r="M360" i="9"/>
  <c r="L360" i="9"/>
  <c r="K360" i="9"/>
  <c r="J360" i="9"/>
  <c r="I360" i="9"/>
  <c r="H360" i="9"/>
  <c r="G360" i="9"/>
  <c r="F360" i="9"/>
  <c r="E360" i="9"/>
  <c r="D360" i="9"/>
  <c r="C360" i="9"/>
  <c r="B360" i="9"/>
  <c r="Q359" i="9"/>
  <c r="P359" i="9"/>
  <c r="O359" i="9"/>
  <c r="N359" i="9"/>
  <c r="M359" i="9"/>
  <c r="L359" i="9"/>
  <c r="K359" i="9"/>
  <c r="J359" i="9"/>
  <c r="I359" i="9"/>
  <c r="H359" i="9"/>
  <c r="G359" i="9"/>
  <c r="F359" i="9"/>
  <c r="E359" i="9"/>
  <c r="D359" i="9"/>
  <c r="C359" i="9"/>
  <c r="B359" i="9"/>
  <c r="Q358" i="9"/>
  <c r="P358" i="9"/>
  <c r="O358" i="9"/>
  <c r="N358" i="9"/>
  <c r="M358" i="9"/>
  <c r="L358" i="9"/>
  <c r="K358" i="9"/>
  <c r="J358" i="9"/>
  <c r="I358" i="9"/>
  <c r="H358" i="9"/>
  <c r="G358" i="9"/>
  <c r="F358" i="9"/>
  <c r="E358" i="9"/>
  <c r="D358" i="9"/>
  <c r="C358" i="9"/>
  <c r="B358" i="9"/>
  <c r="Q357" i="9"/>
  <c r="P357" i="9"/>
  <c r="O357" i="9"/>
  <c r="N357" i="9"/>
  <c r="M357" i="9"/>
  <c r="L357" i="9"/>
  <c r="K357" i="9"/>
  <c r="J357" i="9"/>
  <c r="I357" i="9"/>
  <c r="H357" i="9"/>
  <c r="G357" i="9"/>
  <c r="F357" i="9"/>
  <c r="E357" i="9"/>
  <c r="D357" i="9"/>
  <c r="C357" i="9"/>
  <c r="B357" i="9"/>
  <c r="Q356" i="9"/>
  <c r="P356" i="9"/>
  <c r="O356" i="9"/>
  <c r="N356" i="9"/>
  <c r="M356" i="9"/>
  <c r="L356" i="9"/>
  <c r="K356" i="9"/>
  <c r="J356" i="9"/>
  <c r="I356" i="9"/>
  <c r="H356" i="9"/>
  <c r="G356" i="9"/>
  <c r="F356" i="9"/>
  <c r="E356" i="9"/>
  <c r="D356" i="9"/>
  <c r="C356" i="9"/>
  <c r="B356" i="9"/>
  <c r="Q355" i="9"/>
  <c r="P355" i="9"/>
  <c r="O355" i="9"/>
  <c r="N355" i="9"/>
  <c r="M355" i="9"/>
  <c r="L355" i="9"/>
  <c r="K355" i="9"/>
  <c r="J355" i="9"/>
  <c r="I355" i="9"/>
  <c r="H355" i="9"/>
  <c r="G355" i="9"/>
  <c r="F355" i="9"/>
  <c r="E355" i="9"/>
  <c r="D355" i="9"/>
  <c r="C355" i="9"/>
  <c r="B355" i="9"/>
  <c r="Q354" i="9"/>
  <c r="P354" i="9"/>
  <c r="O354" i="9"/>
  <c r="N354" i="9"/>
  <c r="M354" i="9"/>
  <c r="L354" i="9"/>
  <c r="K354" i="9"/>
  <c r="J354" i="9"/>
  <c r="I354" i="9"/>
  <c r="H354" i="9"/>
  <c r="G354" i="9"/>
  <c r="F354" i="9"/>
  <c r="E354" i="9"/>
  <c r="D354" i="9"/>
  <c r="C354" i="9"/>
  <c r="B354" i="9"/>
  <c r="Q353" i="9"/>
  <c r="P353" i="9"/>
  <c r="O353" i="9"/>
  <c r="N353" i="9"/>
  <c r="M353" i="9"/>
  <c r="L353" i="9"/>
  <c r="K353" i="9"/>
  <c r="J353" i="9"/>
  <c r="I353" i="9"/>
  <c r="H353" i="9"/>
  <c r="G353" i="9"/>
  <c r="F353" i="9"/>
  <c r="E353" i="9"/>
  <c r="D353" i="9"/>
  <c r="C353" i="9"/>
  <c r="B353" i="9"/>
  <c r="Q352" i="9"/>
  <c r="P352" i="9"/>
  <c r="O352" i="9"/>
  <c r="N352" i="9"/>
  <c r="M352" i="9"/>
  <c r="L352" i="9"/>
  <c r="K352" i="9"/>
  <c r="J352" i="9"/>
  <c r="I352" i="9"/>
  <c r="H352" i="9"/>
  <c r="G352" i="9"/>
  <c r="F352" i="9"/>
  <c r="E352" i="9"/>
  <c r="D352" i="9"/>
  <c r="C352" i="9"/>
  <c r="B352" i="9"/>
  <c r="Q351" i="9"/>
  <c r="P351" i="9"/>
  <c r="O351" i="9"/>
  <c r="N351" i="9"/>
  <c r="M351" i="9"/>
  <c r="L351" i="9"/>
  <c r="K351" i="9"/>
  <c r="J351" i="9"/>
  <c r="I351" i="9"/>
  <c r="H351" i="9"/>
  <c r="G351" i="9"/>
  <c r="F351" i="9"/>
  <c r="E351" i="9"/>
  <c r="D351" i="9"/>
  <c r="C351" i="9"/>
  <c r="B351" i="9"/>
  <c r="Q350" i="9"/>
  <c r="P350" i="9"/>
  <c r="O350" i="9"/>
  <c r="N350" i="9"/>
  <c r="M350" i="9"/>
  <c r="L350" i="9"/>
  <c r="K350" i="9"/>
  <c r="J350" i="9"/>
  <c r="I350" i="9"/>
  <c r="H350" i="9"/>
  <c r="G350" i="9"/>
  <c r="F350" i="9"/>
  <c r="E350" i="9"/>
  <c r="D350" i="9"/>
  <c r="C350" i="9"/>
  <c r="B350" i="9"/>
  <c r="Q349" i="9"/>
  <c r="P349" i="9"/>
  <c r="O349" i="9"/>
  <c r="N349" i="9"/>
  <c r="M349" i="9"/>
  <c r="L349" i="9"/>
  <c r="K349" i="9"/>
  <c r="J349" i="9"/>
  <c r="I349" i="9"/>
  <c r="H349" i="9"/>
  <c r="G349" i="9"/>
  <c r="F349" i="9"/>
  <c r="E349" i="9"/>
  <c r="D349" i="9"/>
  <c r="C349" i="9"/>
  <c r="B349" i="9"/>
  <c r="Q348" i="9"/>
  <c r="P348" i="9"/>
  <c r="O348" i="9"/>
  <c r="N348" i="9"/>
  <c r="M348" i="9"/>
  <c r="L348" i="9"/>
  <c r="K348" i="9"/>
  <c r="J348" i="9"/>
  <c r="I348" i="9"/>
  <c r="H348" i="9"/>
  <c r="G348" i="9"/>
  <c r="F348" i="9"/>
  <c r="E348" i="9"/>
  <c r="D348" i="9"/>
  <c r="C348" i="9"/>
  <c r="B348" i="9"/>
  <c r="Q347" i="9"/>
  <c r="P347" i="9"/>
  <c r="O347" i="9"/>
  <c r="N347" i="9"/>
  <c r="M347" i="9"/>
  <c r="L347" i="9"/>
  <c r="K347" i="9"/>
  <c r="J347" i="9"/>
  <c r="I347" i="9"/>
  <c r="H347" i="9"/>
  <c r="G347" i="9"/>
  <c r="F347" i="9"/>
  <c r="E347" i="9"/>
  <c r="D347" i="9"/>
  <c r="C347" i="9"/>
  <c r="B347" i="9"/>
  <c r="Q346" i="9"/>
  <c r="P346" i="9"/>
  <c r="O346" i="9"/>
  <c r="N346" i="9"/>
  <c r="M346" i="9"/>
  <c r="L346" i="9"/>
  <c r="K346" i="9"/>
  <c r="J346" i="9"/>
  <c r="I346" i="9"/>
  <c r="H346" i="9"/>
  <c r="G346" i="9"/>
  <c r="F346" i="9"/>
  <c r="E346" i="9"/>
  <c r="D346" i="9"/>
  <c r="C346" i="9"/>
  <c r="B346" i="9"/>
  <c r="Q345" i="9"/>
  <c r="P345" i="9"/>
  <c r="O345" i="9"/>
  <c r="N345" i="9"/>
  <c r="M345" i="9"/>
  <c r="L345" i="9"/>
  <c r="K345" i="9"/>
  <c r="J345" i="9"/>
  <c r="I345" i="9"/>
  <c r="H345" i="9"/>
  <c r="G345" i="9"/>
  <c r="F345" i="9"/>
  <c r="E345" i="9"/>
  <c r="D345" i="9"/>
  <c r="C345" i="9"/>
  <c r="B345" i="9"/>
  <c r="Q344" i="9"/>
  <c r="P344" i="9"/>
  <c r="O344" i="9"/>
  <c r="N344" i="9"/>
  <c r="M344" i="9"/>
  <c r="L344" i="9"/>
  <c r="K344" i="9"/>
  <c r="J344" i="9"/>
  <c r="I344" i="9"/>
  <c r="H344" i="9"/>
  <c r="G344" i="9"/>
  <c r="F344" i="9"/>
  <c r="E344" i="9"/>
  <c r="D344" i="9"/>
  <c r="C344" i="9"/>
  <c r="B344" i="9"/>
  <c r="Q343" i="9"/>
  <c r="P343" i="9"/>
  <c r="O343" i="9"/>
  <c r="N343" i="9"/>
  <c r="M343" i="9"/>
  <c r="L343" i="9"/>
  <c r="K343" i="9"/>
  <c r="J343" i="9"/>
  <c r="I343" i="9"/>
  <c r="H343" i="9"/>
  <c r="G343" i="9"/>
  <c r="F343" i="9"/>
  <c r="E343" i="9"/>
  <c r="D343" i="9"/>
  <c r="C343" i="9"/>
  <c r="B343" i="9"/>
  <c r="Q342" i="9"/>
  <c r="P342" i="9"/>
  <c r="O342" i="9"/>
  <c r="N342" i="9"/>
  <c r="M342" i="9"/>
  <c r="L342" i="9"/>
  <c r="K342" i="9"/>
  <c r="J342" i="9"/>
  <c r="I342" i="9"/>
  <c r="H342" i="9"/>
  <c r="G342" i="9"/>
  <c r="F342" i="9"/>
  <c r="E342" i="9"/>
  <c r="D342" i="9"/>
  <c r="C342" i="9"/>
  <c r="B342" i="9"/>
  <c r="Q341" i="9"/>
  <c r="P341" i="9"/>
  <c r="O341" i="9"/>
  <c r="N341" i="9"/>
  <c r="M341" i="9"/>
  <c r="L341" i="9"/>
  <c r="K341" i="9"/>
  <c r="J341" i="9"/>
  <c r="I341" i="9"/>
  <c r="H341" i="9"/>
  <c r="G341" i="9"/>
  <c r="F341" i="9"/>
  <c r="E341" i="9"/>
  <c r="D341" i="9"/>
  <c r="C341" i="9"/>
  <c r="B341" i="9"/>
  <c r="Q340" i="9"/>
  <c r="P340" i="9"/>
  <c r="O340" i="9"/>
  <c r="N340" i="9"/>
  <c r="M340" i="9"/>
  <c r="L340" i="9"/>
  <c r="K340" i="9"/>
  <c r="J340" i="9"/>
  <c r="I340" i="9"/>
  <c r="H340" i="9"/>
  <c r="G340" i="9"/>
  <c r="F340" i="9"/>
  <c r="E340" i="9"/>
  <c r="D340" i="9"/>
  <c r="C340" i="9"/>
  <c r="B340" i="9"/>
  <c r="Q339" i="9"/>
  <c r="P339" i="9"/>
  <c r="O339" i="9"/>
  <c r="N339" i="9"/>
  <c r="M339" i="9"/>
  <c r="L339" i="9"/>
  <c r="K339" i="9"/>
  <c r="J339" i="9"/>
  <c r="I339" i="9"/>
  <c r="H339" i="9"/>
  <c r="G339" i="9"/>
  <c r="F339" i="9"/>
  <c r="E339" i="9"/>
  <c r="D339" i="9"/>
  <c r="C339" i="9"/>
  <c r="B339" i="9"/>
  <c r="Q338" i="9"/>
  <c r="P338" i="9"/>
  <c r="O338" i="9"/>
  <c r="N338" i="9"/>
  <c r="M338" i="9"/>
  <c r="L338" i="9"/>
  <c r="K338" i="9"/>
  <c r="J338" i="9"/>
  <c r="I338" i="9"/>
  <c r="H338" i="9"/>
  <c r="G338" i="9"/>
  <c r="F338" i="9"/>
  <c r="E338" i="9"/>
  <c r="D338" i="9"/>
  <c r="C338" i="9"/>
  <c r="B338" i="9"/>
  <c r="Q337" i="9"/>
  <c r="P337" i="9"/>
  <c r="O337" i="9"/>
  <c r="N337" i="9"/>
  <c r="M337" i="9"/>
  <c r="L337" i="9"/>
  <c r="K337" i="9"/>
  <c r="J337" i="9"/>
  <c r="I337" i="9"/>
  <c r="H337" i="9"/>
  <c r="G337" i="9"/>
  <c r="F337" i="9"/>
  <c r="E337" i="9"/>
  <c r="D337" i="9"/>
  <c r="C337" i="9"/>
  <c r="B337" i="9"/>
  <c r="Q336" i="9"/>
  <c r="P336" i="9"/>
  <c r="O336" i="9"/>
  <c r="N336" i="9"/>
  <c r="M336" i="9"/>
  <c r="L336" i="9"/>
  <c r="K336" i="9"/>
  <c r="J336" i="9"/>
  <c r="I336" i="9"/>
  <c r="H336" i="9"/>
  <c r="G336" i="9"/>
  <c r="F336" i="9"/>
  <c r="E336" i="9"/>
  <c r="D336" i="9"/>
  <c r="C336" i="9"/>
  <c r="B336" i="9"/>
  <c r="Q335" i="9"/>
  <c r="P335" i="9"/>
  <c r="O335" i="9"/>
  <c r="N335" i="9"/>
  <c r="M335" i="9"/>
  <c r="L335" i="9"/>
  <c r="K335" i="9"/>
  <c r="J335" i="9"/>
  <c r="I335" i="9"/>
  <c r="H335" i="9"/>
  <c r="G335" i="9"/>
  <c r="F335" i="9"/>
  <c r="E335" i="9"/>
  <c r="D335" i="9"/>
  <c r="C335" i="9"/>
  <c r="B335" i="9"/>
  <c r="Q334" i="9"/>
  <c r="P334" i="9"/>
  <c r="O334" i="9"/>
  <c r="N334" i="9"/>
  <c r="M334" i="9"/>
  <c r="L334" i="9"/>
  <c r="K334" i="9"/>
  <c r="J334" i="9"/>
  <c r="I334" i="9"/>
  <c r="H334" i="9"/>
  <c r="G334" i="9"/>
  <c r="F334" i="9"/>
  <c r="E334" i="9"/>
  <c r="D334" i="9"/>
  <c r="C334" i="9"/>
  <c r="B334" i="9"/>
  <c r="Q333" i="9"/>
  <c r="P333" i="9"/>
  <c r="O333" i="9"/>
  <c r="N333" i="9"/>
  <c r="M333" i="9"/>
  <c r="L333" i="9"/>
  <c r="K333" i="9"/>
  <c r="J333" i="9"/>
  <c r="I333" i="9"/>
  <c r="H333" i="9"/>
  <c r="G333" i="9"/>
  <c r="F333" i="9"/>
  <c r="E333" i="9"/>
  <c r="D333" i="9"/>
  <c r="C333" i="9"/>
  <c r="B333" i="9"/>
  <c r="Q332" i="9"/>
  <c r="P332" i="9"/>
  <c r="O332" i="9"/>
  <c r="N332" i="9"/>
  <c r="M332" i="9"/>
  <c r="L332" i="9"/>
  <c r="K332" i="9"/>
  <c r="J332" i="9"/>
  <c r="I332" i="9"/>
  <c r="H332" i="9"/>
  <c r="G332" i="9"/>
  <c r="F332" i="9"/>
  <c r="E332" i="9"/>
  <c r="D332" i="9"/>
  <c r="C332" i="9"/>
  <c r="B332" i="9"/>
  <c r="Q331" i="9"/>
  <c r="P331" i="9"/>
  <c r="O331" i="9"/>
  <c r="N331" i="9"/>
  <c r="M331" i="9"/>
  <c r="L331" i="9"/>
  <c r="K331" i="9"/>
  <c r="J331" i="9"/>
  <c r="I331" i="9"/>
  <c r="H331" i="9"/>
  <c r="G331" i="9"/>
  <c r="F331" i="9"/>
  <c r="E331" i="9"/>
  <c r="D331" i="9"/>
  <c r="C331" i="9"/>
  <c r="B331" i="9"/>
  <c r="Q330" i="9"/>
  <c r="P330" i="9"/>
  <c r="O330" i="9"/>
  <c r="N330" i="9"/>
  <c r="M330" i="9"/>
  <c r="L330" i="9"/>
  <c r="K330" i="9"/>
  <c r="J330" i="9"/>
  <c r="I330" i="9"/>
  <c r="H330" i="9"/>
  <c r="G330" i="9"/>
  <c r="F330" i="9"/>
  <c r="E330" i="9"/>
  <c r="D330" i="9"/>
  <c r="C330" i="9"/>
  <c r="B330" i="9"/>
  <c r="Q329" i="9"/>
  <c r="P329" i="9"/>
  <c r="O329" i="9"/>
  <c r="N329" i="9"/>
  <c r="M329" i="9"/>
  <c r="L329" i="9"/>
  <c r="K329" i="9"/>
  <c r="J329" i="9"/>
  <c r="I329" i="9"/>
  <c r="H329" i="9"/>
  <c r="G329" i="9"/>
  <c r="F329" i="9"/>
  <c r="E329" i="9"/>
  <c r="D329" i="9"/>
  <c r="C329" i="9"/>
  <c r="B329" i="9"/>
  <c r="Q328" i="9"/>
  <c r="P328" i="9"/>
  <c r="O328" i="9"/>
  <c r="N328" i="9"/>
  <c r="M328" i="9"/>
  <c r="L328" i="9"/>
  <c r="K328" i="9"/>
  <c r="J328" i="9"/>
  <c r="I328" i="9"/>
  <c r="H328" i="9"/>
  <c r="G328" i="9"/>
  <c r="F328" i="9"/>
  <c r="E328" i="9"/>
  <c r="D328" i="9"/>
  <c r="C328" i="9"/>
  <c r="B328" i="9"/>
  <c r="Q327" i="9"/>
  <c r="P327" i="9"/>
  <c r="O327" i="9"/>
  <c r="N327" i="9"/>
  <c r="M327" i="9"/>
  <c r="L327" i="9"/>
  <c r="K327" i="9"/>
  <c r="J327" i="9"/>
  <c r="I327" i="9"/>
  <c r="H327" i="9"/>
  <c r="G327" i="9"/>
  <c r="F327" i="9"/>
  <c r="E327" i="9"/>
  <c r="D327" i="9"/>
  <c r="C327" i="9"/>
  <c r="B327" i="9"/>
  <c r="Q326" i="9"/>
  <c r="P326" i="9"/>
  <c r="O326" i="9"/>
  <c r="N326" i="9"/>
  <c r="M326" i="9"/>
  <c r="L326" i="9"/>
  <c r="K326" i="9"/>
  <c r="J326" i="9"/>
  <c r="I326" i="9"/>
  <c r="H326" i="9"/>
  <c r="G326" i="9"/>
  <c r="F326" i="9"/>
  <c r="E326" i="9"/>
  <c r="D326" i="9"/>
  <c r="C326" i="9"/>
  <c r="B326" i="9"/>
  <c r="Q325" i="9"/>
  <c r="P325" i="9"/>
  <c r="O325" i="9"/>
  <c r="N325" i="9"/>
  <c r="M325" i="9"/>
  <c r="L325" i="9"/>
  <c r="K325" i="9"/>
  <c r="J325" i="9"/>
  <c r="I325" i="9"/>
  <c r="H325" i="9"/>
  <c r="G325" i="9"/>
  <c r="F325" i="9"/>
  <c r="E325" i="9"/>
  <c r="D325" i="9"/>
  <c r="C325" i="9"/>
  <c r="B325" i="9"/>
  <c r="Q324" i="9"/>
  <c r="P324" i="9"/>
  <c r="O324" i="9"/>
  <c r="N324" i="9"/>
  <c r="M324" i="9"/>
  <c r="L324" i="9"/>
  <c r="K324" i="9"/>
  <c r="J324" i="9"/>
  <c r="I324" i="9"/>
  <c r="H324" i="9"/>
  <c r="G324" i="9"/>
  <c r="F324" i="9"/>
  <c r="E324" i="9"/>
  <c r="D324" i="9"/>
  <c r="C324" i="9"/>
  <c r="B324" i="9"/>
  <c r="Q323" i="9"/>
  <c r="P323" i="9"/>
  <c r="O323" i="9"/>
  <c r="N323" i="9"/>
  <c r="M323" i="9"/>
  <c r="L323" i="9"/>
  <c r="K323" i="9"/>
  <c r="J323" i="9"/>
  <c r="I323" i="9"/>
  <c r="H323" i="9"/>
  <c r="G323" i="9"/>
  <c r="F323" i="9"/>
  <c r="E323" i="9"/>
  <c r="D323" i="9"/>
  <c r="C323" i="9"/>
  <c r="B323" i="9"/>
  <c r="Q322" i="9"/>
  <c r="P322" i="9"/>
  <c r="O322" i="9"/>
  <c r="N322" i="9"/>
  <c r="M322" i="9"/>
  <c r="L322" i="9"/>
  <c r="K322" i="9"/>
  <c r="J322" i="9"/>
  <c r="I322" i="9"/>
  <c r="H322" i="9"/>
  <c r="G322" i="9"/>
  <c r="F322" i="9"/>
  <c r="E322" i="9"/>
  <c r="D322" i="9"/>
  <c r="C322" i="9"/>
  <c r="B322" i="9"/>
  <c r="Q321" i="9"/>
  <c r="P321" i="9"/>
  <c r="O321" i="9"/>
  <c r="N321" i="9"/>
  <c r="M321" i="9"/>
  <c r="L321" i="9"/>
  <c r="K321" i="9"/>
  <c r="J321" i="9"/>
  <c r="I321" i="9"/>
  <c r="H321" i="9"/>
  <c r="G321" i="9"/>
  <c r="F321" i="9"/>
  <c r="E321" i="9"/>
  <c r="D321" i="9"/>
  <c r="C321" i="9"/>
  <c r="B321" i="9"/>
  <c r="Q320" i="9"/>
  <c r="P320" i="9"/>
  <c r="O320" i="9"/>
  <c r="N320" i="9"/>
  <c r="M320" i="9"/>
  <c r="L320" i="9"/>
  <c r="K320" i="9"/>
  <c r="J320" i="9"/>
  <c r="I320" i="9"/>
  <c r="H320" i="9"/>
  <c r="G320" i="9"/>
  <c r="F320" i="9"/>
  <c r="E320" i="9"/>
  <c r="D320" i="9"/>
  <c r="C320" i="9"/>
  <c r="B320" i="9"/>
  <c r="Q319" i="9"/>
  <c r="P319" i="9"/>
  <c r="O319" i="9"/>
  <c r="N319" i="9"/>
  <c r="M319" i="9"/>
  <c r="L319" i="9"/>
  <c r="K319" i="9"/>
  <c r="J319" i="9"/>
  <c r="I319" i="9"/>
  <c r="H319" i="9"/>
  <c r="G319" i="9"/>
  <c r="F319" i="9"/>
  <c r="E319" i="9"/>
  <c r="D319" i="9"/>
  <c r="C319" i="9"/>
  <c r="B319" i="9"/>
  <c r="Q318" i="9"/>
  <c r="P318" i="9"/>
  <c r="O318" i="9"/>
  <c r="N318" i="9"/>
  <c r="M318" i="9"/>
  <c r="L318" i="9"/>
  <c r="K318" i="9"/>
  <c r="J318" i="9"/>
  <c r="I318" i="9"/>
  <c r="H318" i="9"/>
  <c r="G318" i="9"/>
  <c r="F318" i="9"/>
  <c r="E318" i="9"/>
  <c r="D318" i="9"/>
  <c r="C318" i="9"/>
  <c r="B318" i="9"/>
  <c r="Q317" i="9"/>
  <c r="P317" i="9"/>
  <c r="O317" i="9"/>
  <c r="N317" i="9"/>
  <c r="M317" i="9"/>
  <c r="L317" i="9"/>
  <c r="K317" i="9"/>
  <c r="J317" i="9"/>
  <c r="I317" i="9"/>
  <c r="H317" i="9"/>
  <c r="G317" i="9"/>
  <c r="F317" i="9"/>
  <c r="E317" i="9"/>
  <c r="D317" i="9"/>
  <c r="C317" i="9"/>
  <c r="B317" i="9"/>
  <c r="Q316" i="9"/>
  <c r="P316" i="9"/>
  <c r="O316" i="9"/>
  <c r="N316" i="9"/>
  <c r="M316" i="9"/>
  <c r="L316" i="9"/>
  <c r="K316" i="9"/>
  <c r="J316" i="9"/>
  <c r="I316" i="9"/>
  <c r="H316" i="9"/>
  <c r="G316" i="9"/>
  <c r="F316" i="9"/>
  <c r="E316" i="9"/>
  <c r="D316" i="9"/>
  <c r="C316" i="9"/>
  <c r="B316" i="9"/>
  <c r="Q315" i="9"/>
  <c r="P315" i="9"/>
  <c r="O315" i="9"/>
  <c r="N315" i="9"/>
  <c r="M315" i="9"/>
  <c r="L315" i="9"/>
  <c r="K315" i="9"/>
  <c r="J315" i="9"/>
  <c r="I315" i="9"/>
  <c r="H315" i="9"/>
  <c r="G315" i="9"/>
  <c r="F315" i="9"/>
  <c r="E315" i="9"/>
  <c r="D315" i="9"/>
  <c r="C315" i="9"/>
  <c r="B315" i="9"/>
  <c r="Q314" i="9"/>
  <c r="P314" i="9"/>
  <c r="O314" i="9"/>
  <c r="N314" i="9"/>
  <c r="M314" i="9"/>
  <c r="L314" i="9"/>
  <c r="K314" i="9"/>
  <c r="J314" i="9"/>
  <c r="I314" i="9"/>
  <c r="H314" i="9"/>
  <c r="G314" i="9"/>
  <c r="F314" i="9"/>
  <c r="E314" i="9"/>
  <c r="D314" i="9"/>
  <c r="C314" i="9"/>
  <c r="B314" i="9"/>
  <c r="Q313" i="9"/>
  <c r="P313" i="9"/>
  <c r="O313" i="9"/>
  <c r="N313" i="9"/>
  <c r="M313" i="9"/>
  <c r="L313" i="9"/>
  <c r="K313" i="9"/>
  <c r="J313" i="9"/>
  <c r="I313" i="9"/>
  <c r="H313" i="9"/>
  <c r="G313" i="9"/>
  <c r="F313" i="9"/>
  <c r="E313" i="9"/>
  <c r="D313" i="9"/>
  <c r="C313" i="9"/>
  <c r="B313" i="9"/>
  <c r="Q312" i="9"/>
  <c r="P312" i="9"/>
  <c r="O312" i="9"/>
  <c r="N312" i="9"/>
  <c r="M312" i="9"/>
  <c r="L312" i="9"/>
  <c r="K312" i="9"/>
  <c r="J312" i="9"/>
  <c r="I312" i="9"/>
  <c r="H312" i="9"/>
  <c r="G312" i="9"/>
  <c r="F312" i="9"/>
  <c r="E312" i="9"/>
  <c r="D312" i="9"/>
  <c r="C312" i="9"/>
  <c r="B312" i="9"/>
  <c r="Q311" i="9"/>
  <c r="P311" i="9"/>
  <c r="O311" i="9"/>
  <c r="N311" i="9"/>
  <c r="M311" i="9"/>
  <c r="L311" i="9"/>
  <c r="K311" i="9"/>
  <c r="J311" i="9"/>
  <c r="I311" i="9"/>
  <c r="H311" i="9"/>
  <c r="G311" i="9"/>
  <c r="F311" i="9"/>
  <c r="E311" i="9"/>
  <c r="D311" i="9"/>
  <c r="C311" i="9"/>
  <c r="B311" i="9"/>
  <c r="Q310" i="9"/>
  <c r="P310" i="9"/>
  <c r="O310" i="9"/>
  <c r="N310" i="9"/>
  <c r="M310" i="9"/>
  <c r="L310" i="9"/>
  <c r="K310" i="9"/>
  <c r="J310" i="9"/>
  <c r="I310" i="9"/>
  <c r="H310" i="9"/>
  <c r="G310" i="9"/>
  <c r="F310" i="9"/>
  <c r="E310" i="9"/>
  <c r="D310" i="9"/>
  <c r="C310" i="9"/>
  <c r="B310" i="9"/>
  <c r="Q309" i="9"/>
  <c r="P309" i="9"/>
  <c r="O309" i="9"/>
  <c r="N309" i="9"/>
  <c r="M309" i="9"/>
  <c r="L309" i="9"/>
  <c r="K309" i="9"/>
  <c r="J309" i="9"/>
  <c r="I309" i="9"/>
  <c r="H309" i="9"/>
  <c r="G309" i="9"/>
  <c r="F309" i="9"/>
  <c r="E309" i="9"/>
  <c r="D309" i="9"/>
  <c r="C309" i="9"/>
  <c r="B309" i="9"/>
  <c r="Q308" i="9"/>
  <c r="P308" i="9"/>
  <c r="O308" i="9"/>
  <c r="N308" i="9"/>
  <c r="M308" i="9"/>
  <c r="L308" i="9"/>
  <c r="K308" i="9"/>
  <c r="J308" i="9"/>
  <c r="I308" i="9"/>
  <c r="H308" i="9"/>
  <c r="G308" i="9"/>
  <c r="F308" i="9"/>
  <c r="E308" i="9"/>
  <c r="D308" i="9"/>
  <c r="C308" i="9"/>
  <c r="B308" i="9"/>
  <c r="Q307" i="9"/>
  <c r="P307" i="9"/>
  <c r="O307" i="9"/>
  <c r="N307" i="9"/>
  <c r="M307" i="9"/>
  <c r="L307" i="9"/>
  <c r="K307" i="9"/>
  <c r="J307" i="9"/>
  <c r="I307" i="9"/>
  <c r="H307" i="9"/>
  <c r="G307" i="9"/>
  <c r="F307" i="9"/>
  <c r="E307" i="9"/>
  <c r="D307" i="9"/>
  <c r="C307" i="9"/>
  <c r="B307" i="9"/>
  <c r="Q306" i="9"/>
  <c r="P306" i="9"/>
  <c r="O306" i="9"/>
  <c r="N306" i="9"/>
  <c r="M306" i="9"/>
  <c r="L306" i="9"/>
  <c r="K306" i="9"/>
  <c r="J306" i="9"/>
  <c r="I306" i="9"/>
  <c r="H306" i="9"/>
  <c r="G306" i="9"/>
  <c r="F306" i="9"/>
  <c r="E306" i="9"/>
  <c r="D306" i="9"/>
  <c r="C306" i="9"/>
  <c r="B306" i="9"/>
  <c r="Q305" i="9"/>
  <c r="P305" i="9"/>
  <c r="O305" i="9"/>
  <c r="N305" i="9"/>
  <c r="M305" i="9"/>
  <c r="L305" i="9"/>
  <c r="K305" i="9"/>
  <c r="J305" i="9"/>
  <c r="I305" i="9"/>
  <c r="H305" i="9"/>
  <c r="G305" i="9"/>
  <c r="F305" i="9"/>
  <c r="E305" i="9"/>
  <c r="D305" i="9"/>
  <c r="C305" i="9"/>
  <c r="B305" i="9"/>
  <c r="Q304" i="9"/>
  <c r="P304" i="9"/>
  <c r="O304" i="9"/>
  <c r="N304" i="9"/>
  <c r="M304" i="9"/>
  <c r="L304" i="9"/>
  <c r="K304" i="9"/>
  <c r="J304" i="9"/>
  <c r="I304" i="9"/>
  <c r="H304" i="9"/>
  <c r="G304" i="9"/>
  <c r="F304" i="9"/>
  <c r="E304" i="9"/>
  <c r="D304" i="9"/>
  <c r="C304" i="9"/>
  <c r="B304" i="9"/>
  <c r="Q303" i="9"/>
  <c r="P303" i="9"/>
  <c r="O303" i="9"/>
  <c r="N303" i="9"/>
  <c r="M303" i="9"/>
  <c r="L303" i="9"/>
  <c r="K303" i="9"/>
  <c r="J303" i="9"/>
  <c r="I303" i="9"/>
  <c r="H303" i="9"/>
  <c r="G303" i="9"/>
  <c r="F303" i="9"/>
  <c r="E303" i="9"/>
  <c r="D303" i="9"/>
  <c r="C303" i="9"/>
  <c r="B303" i="9"/>
  <c r="Q302" i="9"/>
  <c r="P302" i="9"/>
  <c r="O302" i="9"/>
  <c r="N302" i="9"/>
  <c r="M302" i="9"/>
  <c r="L302" i="9"/>
  <c r="K302" i="9"/>
  <c r="J302" i="9"/>
  <c r="I302" i="9"/>
  <c r="H302" i="9"/>
  <c r="G302" i="9"/>
  <c r="F302" i="9"/>
  <c r="E302" i="9"/>
  <c r="D302" i="9"/>
  <c r="C302" i="9"/>
  <c r="B302" i="9"/>
  <c r="Q301" i="9"/>
  <c r="P301" i="9"/>
  <c r="O301" i="9"/>
  <c r="N301" i="9"/>
  <c r="M301" i="9"/>
  <c r="L301" i="9"/>
  <c r="K301" i="9"/>
  <c r="J301" i="9"/>
  <c r="I301" i="9"/>
  <c r="H301" i="9"/>
  <c r="G301" i="9"/>
  <c r="F301" i="9"/>
  <c r="E301" i="9"/>
  <c r="D301" i="9"/>
  <c r="C301" i="9"/>
  <c r="B301" i="9"/>
  <c r="Q300" i="9"/>
  <c r="P300" i="9"/>
  <c r="O300" i="9"/>
  <c r="N300" i="9"/>
  <c r="M300" i="9"/>
  <c r="L300" i="9"/>
  <c r="K300" i="9"/>
  <c r="J300" i="9"/>
  <c r="I300" i="9"/>
  <c r="H300" i="9"/>
  <c r="G300" i="9"/>
  <c r="F300" i="9"/>
  <c r="E300" i="9"/>
  <c r="D300" i="9"/>
  <c r="C300" i="9"/>
  <c r="B300" i="9"/>
  <c r="Q299" i="9"/>
  <c r="P299" i="9"/>
  <c r="O299" i="9"/>
  <c r="N299" i="9"/>
  <c r="M299" i="9"/>
  <c r="L299" i="9"/>
  <c r="K299" i="9"/>
  <c r="J299" i="9"/>
  <c r="I299" i="9"/>
  <c r="H299" i="9"/>
  <c r="G299" i="9"/>
  <c r="F299" i="9"/>
  <c r="E299" i="9"/>
  <c r="D299" i="9"/>
  <c r="C299" i="9"/>
  <c r="B299" i="9"/>
  <c r="Q298" i="9"/>
  <c r="P298" i="9"/>
  <c r="O298" i="9"/>
  <c r="N298" i="9"/>
  <c r="M298" i="9"/>
  <c r="L298" i="9"/>
  <c r="K298" i="9"/>
  <c r="J298" i="9"/>
  <c r="I298" i="9"/>
  <c r="H298" i="9"/>
  <c r="G298" i="9"/>
  <c r="F298" i="9"/>
  <c r="E298" i="9"/>
  <c r="D298" i="9"/>
  <c r="C298" i="9"/>
  <c r="B298" i="9"/>
  <c r="Q297" i="9"/>
  <c r="P297" i="9"/>
  <c r="O297" i="9"/>
  <c r="N297" i="9"/>
  <c r="M297" i="9"/>
  <c r="L297" i="9"/>
  <c r="K297" i="9"/>
  <c r="J297" i="9"/>
  <c r="I297" i="9"/>
  <c r="H297" i="9"/>
  <c r="G297" i="9"/>
  <c r="F297" i="9"/>
  <c r="E297" i="9"/>
  <c r="D297" i="9"/>
  <c r="C297" i="9"/>
  <c r="B297" i="9"/>
  <c r="Q296" i="9"/>
  <c r="P296" i="9"/>
  <c r="O296" i="9"/>
  <c r="N296" i="9"/>
  <c r="M296" i="9"/>
  <c r="L296" i="9"/>
  <c r="K296" i="9"/>
  <c r="J296" i="9"/>
  <c r="I296" i="9"/>
  <c r="H296" i="9"/>
  <c r="G296" i="9"/>
  <c r="F296" i="9"/>
  <c r="E296" i="9"/>
  <c r="D296" i="9"/>
  <c r="C296" i="9"/>
  <c r="B296" i="9"/>
  <c r="Q295" i="9"/>
  <c r="P295" i="9"/>
  <c r="O295" i="9"/>
  <c r="N295" i="9"/>
  <c r="M295" i="9"/>
  <c r="L295" i="9"/>
  <c r="K295" i="9"/>
  <c r="J295" i="9"/>
  <c r="I295" i="9"/>
  <c r="H295" i="9"/>
  <c r="G295" i="9"/>
  <c r="F295" i="9"/>
  <c r="E295" i="9"/>
  <c r="D295" i="9"/>
  <c r="C295" i="9"/>
  <c r="B295" i="9"/>
  <c r="Q294" i="9"/>
  <c r="P294" i="9"/>
  <c r="O294" i="9"/>
  <c r="N294" i="9"/>
  <c r="M294" i="9"/>
  <c r="L294" i="9"/>
  <c r="K294" i="9"/>
  <c r="J294" i="9"/>
  <c r="I294" i="9"/>
  <c r="H294" i="9"/>
  <c r="G294" i="9"/>
  <c r="F294" i="9"/>
  <c r="E294" i="9"/>
  <c r="D294" i="9"/>
  <c r="C294" i="9"/>
  <c r="B294" i="9"/>
  <c r="Q293" i="9"/>
  <c r="P293" i="9"/>
  <c r="O293" i="9"/>
  <c r="N293" i="9"/>
  <c r="M293" i="9"/>
  <c r="L293" i="9"/>
  <c r="K293" i="9"/>
  <c r="J293" i="9"/>
  <c r="I293" i="9"/>
  <c r="H293" i="9"/>
  <c r="G293" i="9"/>
  <c r="F293" i="9"/>
  <c r="E293" i="9"/>
  <c r="D293" i="9"/>
  <c r="C293" i="9"/>
  <c r="B293" i="9"/>
  <c r="Q292" i="9"/>
  <c r="P292" i="9"/>
  <c r="O292" i="9"/>
  <c r="N292" i="9"/>
  <c r="M292" i="9"/>
  <c r="L292" i="9"/>
  <c r="K292" i="9"/>
  <c r="J292" i="9"/>
  <c r="I292" i="9"/>
  <c r="H292" i="9"/>
  <c r="G292" i="9"/>
  <c r="F292" i="9"/>
  <c r="E292" i="9"/>
  <c r="D292" i="9"/>
  <c r="C292" i="9"/>
  <c r="B292" i="9"/>
  <c r="Q291" i="9"/>
  <c r="P291" i="9"/>
  <c r="O291" i="9"/>
  <c r="N291" i="9"/>
  <c r="M291" i="9"/>
  <c r="L291" i="9"/>
  <c r="K291" i="9"/>
  <c r="J291" i="9"/>
  <c r="I291" i="9"/>
  <c r="H291" i="9"/>
  <c r="G291" i="9"/>
  <c r="F291" i="9"/>
  <c r="E291" i="9"/>
  <c r="D291" i="9"/>
  <c r="C291" i="9"/>
  <c r="B291" i="9"/>
  <c r="Q290" i="9"/>
  <c r="P290" i="9"/>
  <c r="O290" i="9"/>
  <c r="N290" i="9"/>
  <c r="M290" i="9"/>
  <c r="L290" i="9"/>
  <c r="K290" i="9"/>
  <c r="J290" i="9"/>
  <c r="I290" i="9"/>
  <c r="H290" i="9"/>
  <c r="G290" i="9"/>
  <c r="F290" i="9"/>
  <c r="E290" i="9"/>
  <c r="D290" i="9"/>
  <c r="C290" i="9"/>
  <c r="B290" i="9"/>
  <c r="Q289" i="9"/>
  <c r="P289" i="9"/>
  <c r="O289" i="9"/>
  <c r="N289" i="9"/>
  <c r="M289" i="9"/>
  <c r="L289" i="9"/>
  <c r="K289" i="9"/>
  <c r="J289" i="9"/>
  <c r="I289" i="9"/>
  <c r="H289" i="9"/>
  <c r="G289" i="9"/>
  <c r="F289" i="9"/>
  <c r="E289" i="9"/>
  <c r="D289" i="9"/>
  <c r="C289" i="9"/>
  <c r="B289" i="9"/>
  <c r="Q288" i="9"/>
  <c r="P288" i="9"/>
  <c r="O288" i="9"/>
  <c r="N288" i="9"/>
  <c r="M288" i="9"/>
  <c r="L288" i="9"/>
  <c r="K288" i="9"/>
  <c r="J288" i="9"/>
  <c r="I288" i="9"/>
  <c r="H288" i="9"/>
  <c r="G288" i="9"/>
  <c r="F288" i="9"/>
  <c r="E288" i="9"/>
  <c r="D288" i="9"/>
  <c r="C288" i="9"/>
  <c r="B288" i="9"/>
  <c r="Q287" i="9"/>
  <c r="P287" i="9"/>
  <c r="O287" i="9"/>
  <c r="N287" i="9"/>
  <c r="M287" i="9"/>
  <c r="L287" i="9"/>
  <c r="K287" i="9"/>
  <c r="J287" i="9"/>
  <c r="I287" i="9"/>
  <c r="H287" i="9"/>
  <c r="G287" i="9"/>
  <c r="F287" i="9"/>
  <c r="E287" i="9"/>
  <c r="D287" i="9"/>
  <c r="C287" i="9"/>
  <c r="B287" i="9"/>
  <c r="Q286" i="9"/>
  <c r="P286" i="9"/>
  <c r="O286" i="9"/>
  <c r="N286" i="9"/>
  <c r="M286" i="9"/>
  <c r="L286" i="9"/>
  <c r="K286" i="9"/>
  <c r="J286" i="9"/>
  <c r="I286" i="9"/>
  <c r="H286" i="9"/>
  <c r="G286" i="9"/>
  <c r="F286" i="9"/>
  <c r="E286" i="9"/>
  <c r="D286" i="9"/>
  <c r="C286" i="9"/>
  <c r="B286" i="9"/>
  <c r="Q285" i="9"/>
  <c r="P285" i="9"/>
  <c r="O285" i="9"/>
  <c r="N285" i="9"/>
  <c r="M285" i="9"/>
  <c r="L285" i="9"/>
  <c r="K285" i="9"/>
  <c r="J285" i="9"/>
  <c r="I285" i="9"/>
  <c r="H285" i="9"/>
  <c r="G285" i="9"/>
  <c r="F285" i="9"/>
  <c r="E285" i="9"/>
  <c r="D285" i="9"/>
  <c r="C285" i="9"/>
  <c r="B285" i="9"/>
  <c r="Q284" i="9"/>
  <c r="P284" i="9"/>
  <c r="O284" i="9"/>
  <c r="N284" i="9"/>
  <c r="M284" i="9"/>
  <c r="L284" i="9"/>
  <c r="K284" i="9"/>
  <c r="J284" i="9"/>
  <c r="I284" i="9"/>
  <c r="H284" i="9"/>
  <c r="G284" i="9"/>
  <c r="F284" i="9"/>
  <c r="E284" i="9"/>
  <c r="D284" i="9"/>
  <c r="C284" i="9"/>
  <c r="B284" i="9"/>
  <c r="Q283" i="9"/>
  <c r="P283" i="9"/>
  <c r="O283" i="9"/>
  <c r="N283" i="9"/>
  <c r="M283" i="9"/>
  <c r="L283" i="9"/>
  <c r="K283" i="9"/>
  <c r="J283" i="9"/>
  <c r="I283" i="9"/>
  <c r="H283" i="9"/>
  <c r="G283" i="9"/>
  <c r="F283" i="9"/>
  <c r="E283" i="9"/>
  <c r="D283" i="9"/>
  <c r="C283" i="9"/>
  <c r="B283" i="9"/>
  <c r="Q282" i="9"/>
  <c r="P282" i="9"/>
  <c r="O282" i="9"/>
  <c r="N282" i="9"/>
  <c r="M282" i="9"/>
  <c r="L282" i="9"/>
  <c r="K282" i="9"/>
  <c r="J282" i="9"/>
  <c r="I282" i="9"/>
  <c r="H282" i="9"/>
  <c r="G282" i="9"/>
  <c r="F282" i="9"/>
  <c r="E282" i="9"/>
  <c r="D282" i="9"/>
  <c r="C282" i="9"/>
  <c r="B282" i="9"/>
  <c r="Q281" i="9"/>
  <c r="P281" i="9"/>
  <c r="O281" i="9"/>
  <c r="N281" i="9"/>
  <c r="M281" i="9"/>
  <c r="L281" i="9"/>
  <c r="K281" i="9"/>
  <c r="J281" i="9"/>
  <c r="I281" i="9"/>
  <c r="H281" i="9"/>
  <c r="G281" i="9"/>
  <c r="F281" i="9"/>
  <c r="E281" i="9"/>
  <c r="D281" i="9"/>
  <c r="C281" i="9"/>
  <c r="B281" i="9"/>
  <c r="Q280" i="9"/>
  <c r="P280" i="9"/>
  <c r="O280" i="9"/>
  <c r="N280" i="9"/>
  <c r="M280" i="9"/>
  <c r="L280" i="9"/>
  <c r="K280" i="9"/>
  <c r="J280" i="9"/>
  <c r="I280" i="9"/>
  <c r="H280" i="9"/>
  <c r="G280" i="9"/>
  <c r="F280" i="9"/>
  <c r="E280" i="9"/>
  <c r="D280" i="9"/>
  <c r="C280" i="9"/>
  <c r="B280" i="9"/>
  <c r="Q279" i="9"/>
  <c r="P279" i="9"/>
  <c r="O279" i="9"/>
  <c r="N279" i="9"/>
  <c r="M279" i="9"/>
  <c r="L279" i="9"/>
  <c r="K279" i="9"/>
  <c r="J279" i="9"/>
  <c r="I279" i="9"/>
  <c r="H279" i="9"/>
  <c r="G279" i="9"/>
  <c r="F279" i="9"/>
  <c r="E279" i="9"/>
  <c r="D279" i="9"/>
  <c r="C279" i="9"/>
  <c r="B279" i="9"/>
  <c r="Q278" i="9"/>
  <c r="P278" i="9"/>
  <c r="O278" i="9"/>
  <c r="N278" i="9"/>
  <c r="M278" i="9"/>
  <c r="L278" i="9"/>
  <c r="K278" i="9"/>
  <c r="J278" i="9"/>
  <c r="I278" i="9"/>
  <c r="H278" i="9"/>
  <c r="G278" i="9"/>
  <c r="F278" i="9"/>
  <c r="E278" i="9"/>
  <c r="D278" i="9"/>
  <c r="C278" i="9"/>
  <c r="B278" i="9"/>
  <c r="Q277" i="9"/>
  <c r="P277" i="9"/>
  <c r="O277" i="9"/>
  <c r="N277" i="9"/>
  <c r="M277" i="9"/>
  <c r="L277" i="9"/>
  <c r="K277" i="9"/>
  <c r="J277" i="9"/>
  <c r="I277" i="9"/>
  <c r="H277" i="9"/>
  <c r="G277" i="9"/>
  <c r="F277" i="9"/>
  <c r="E277" i="9"/>
  <c r="D277" i="9"/>
  <c r="C277" i="9"/>
  <c r="B277" i="9"/>
  <c r="Q276" i="9"/>
  <c r="P276" i="9"/>
  <c r="O276" i="9"/>
  <c r="N276" i="9"/>
  <c r="M276" i="9"/>
  <c r="L276" i="9"/>
  <c r="K276" i="9"/>
  <c r="J276" i="9"/>
  <c r="I276" i="9"/>
  <c r="H276" i="9"/>
  <c r="G276" i="9"/>
  <c r="F276" i="9"/>
  <c r="E276" i="9"/>
  <c r="D276" i="9"/>
  <c r="C276" i="9"/>
  <c r="B276" i="9"/>
  <c r="Q275" i="9"/>
  <c r="P275" i="9"/>
  <c r="O275" i="9"/>
  <c r="N275" i="9"/>
  <c r="M275" i="9"/>
  <c r="L275" i="9"/>
  <c r="K275" i="9"/>
  <c r="J275" i="9"/>
  <c r="I275" i="9"/>
  <c r="H275" i="9"/>
  <c r="G275" i="9"/>
  <c r="F275" i="9"/>
  <c r="E275" i="9"/>
  <c r="D275" i="9"/>
  <c r="C275" i="9"/>
  <c r="B275" i="9"/>
  <c r="Q274" i="9"/>
  <c r="P274" i="9"/>
  <c r="O274" i="9"/>
  <c r="N274" i="9"/>
  <c r="M274" i="9"/>
  <c r="L274" i="9"/>
  <c r="K274" i="9"/>
  <c r="J274" i="9"/>
  <c r="I274" i="9"/>
  <c r="H274" i="9"/>
  <c r="G274" i="9"/>
  <c r="F274" i="9"/>
  <c r="E274" i="9"/>
  <c r="D274" i="9"/>
  <c r="C274" i="9"/>
  <c r="B274" i="9"/>
  <c r="Q273" i="9"/>
  <c r="P273" i="9"/>
  <c r="O273" i="9"/>
  <c r="N273" i="9"/>
  <c r="M273" i="9"/>
  <c r="L273" i="9"/>
  <c r="K273" i="9"/>
  <c r="J273" i="9"/>
  <c r="I273" i="9"/>
  <c r="H273" i="9"/>
  <c r="G273" i="9"/>
  <c r="F273" i="9"/>
  <c r="E273" i="9"/>
  <c r="D273" i="9"/>
  <c r="C273" i="9"/>
  <c r="B273" i="9"/>
  <c r="Q272" i="9"/>
  <c r="P272" i="9"/>
  <c r="O272" i="9"/>
  <c r="N272" i="9"/>
  <c r="M272" i="9"/>
  <c r="L272" i="9"/>
  <c r="K272" i="9"/>
  <c r="J272" i="9"/>
  <c r="I272" i="9"/>
  <c r="H272" i="9"/>
  <c r="G272" i="9"/>
  <c r="F272" i="9"/>
  <c r="E272" i="9"/>
  <c r="D272" i="9"/>
  <c r="C272" i="9"/>
  <c r="B272" i="9"/>
  <c r="Q271" i="9"/>
  <c r="P271" i="9"/>
  <c r="O271" i="9"/>
  <c r="N271" i="9"/>
  <c r="M271" i="9"/>
  <c r="L271" i="9"/>
  <c r="K271" i="9"/>
  <c r="J271" i="9"/>
  <c r="I271" i="9"/>
  <c r="H271" i="9"/>
  <c r="G271" i="9"/>
  <c r="F271" i="9"/>
  <c r="E271" i="9"/>
  <c r="D271" i="9"/>
  <c r="C271" i="9"/>
  <c r="B271" i="9"/>
  <c r="Q270" i="9"/>
  <c r="P270" i="9"/>
  <c r="O270" i="9"/>
  <c r="N270" i="9"/>
  <c r="M270" i="9"/>
  <c r="L270" i="9"/>
  <c r="K270" i="9"/>
  <c r="J270" i="9"/>
  <c r="I270" i="9"/>
  <c r="H270" i="9"/>
  <c r="G270" i="9"/>
  <c r="F270" i="9"/>
  <c r="E270" i="9"/>
  <c r="D270" i="9"/>
  <c r="C270" i="9"/>
  <c r="B270" i="9"/>
  <c r="Q269" i="9"/>
  <c r="P269" i="9"/>
  <c r="O269" i="9"/>
  <c r="N269" i="9"/>
  <c r="M269" i="9"/>
  <c r="L269" i="9"/>
  <c r="K269" i="9"/>
  <c r="J269" i="9"/>
  <c r="I269" i="9"/>
  <c r="H269" i="9"/>
  <c r="G269" i="9"/>
  <c r="F269" i="9"/>
  <c r="E269" i="9"/>
  <c r="D269" i="9"/>
  <c r="C269" i="9"/>
  <c r="B269" i="9"/>
  <c r="Q268" i="9"/>
  <c r="P268" i="9"/>
  <c r="O268" i="9"/>
  <c r="N268" i="9"/>
  <c r="M268" i="9"/>
  <c r="L268" i="9"/>
  <c r="K268" i="9"/>
  <c r="J268" i="9"/>
  <c r="I268" i="9"/>
  <c r="H268" i="9"/>
  <c r="G268" i="9"/>
  <c r="F268" i="9"/>
  <c r="E268" i="9"/>
  <c r="D268" i="9"/>
  <c r="C268" i="9"/>
  <c r="B268" i="9"/>
  <c r="Q267" i="9"/>
  <c r="P267" i="9"/>
  <c r="O267" i="9"/>
  <c r="N267" i="9"/>
  <c r="M267" i="9"/>
  <c r="L267" i="9"/>
  <c r="K267" i="9"/>
  <c r="J267" i="9"/>
  <c r="I267" i="9"/>
  <c r="H267" i="9"/>
  <c r="G267" i="9"/>
  <c r="F267" i="9"/>
  <c r="E267" i="9"/>
  <c r="D267" i="9"/>
  <c r="C267" i="9"/>
  <c r="B267" i="9"/>
  <c r="Q266" i="9"/>
  <c r="P266" i="9"/>
  <c r="O266" i="9"/>
  <c r="N266" i="9"/>
  <c r="M266" i="9"/>
  <c r="L266" i="9"/>
  <c r="K266" i="9"/>
  <c r="J266" i="9"/>
  <c r="I266" i="9"/>
  <c r="H266" i="9"/>
  <c r="G266" i="9"/>
  <c r="F266" i="9"/>
  <c r="E266" i="9"/>
  <c r="D266" i="9"/>
  <c r="C266" i="9"/>
  <c r="B266" i="9"/>
  <c r="Q265" i="9"/>
  <c r="P265" i="9"/>
  <c r="O265" i="9"/>
  <c r="N265" i="9"/>
  <c r="M265" i="9"/>
  <c r="L265" i="9"/>
  <c r="K265" i="9"/>
  <c r="J265" i="9"/>
  <c r="I265" i="9"/>
  <c r="H265" i="9"/>
  <c r="G265" i="9"/>
  <c r="F265" i="9"/>
  <c r="E265" i="9"/>
  <c r="D265" i="9"/>
  <c r="C265" i="9"/>
  <c r="B265" i="9"/>
  <c r="Q264" i="9"/>
  <c r="P264" i="9"/>
  <c r="O264" i="9"/>
  <c r="N264" i="9"/>
  <c r="M264" i="9"/>
  <c r="L264" i="9"/>
  <c r="K264" i="9"/>
  <c r="J264" i="9"/>
  <c r="I264" i="9"/>
  <c r="H264" i="9"/>
  <c r="G264" i="9"/>
  <c r="F264" i="9"/>
  <c r="E264" i="9"/>
  <c r="D264" i="9"/>
  <c r="C264" i="9"/>
  <c r="B264" i="9"/>
  <c r="Q263" i="9"/>
  <c r="P263" i="9"/>
  <c r="O263" i="9"/>
  <c r="N263" i="9"/>
  <c r="M263" i="9"/>
  <c r="L263" i="9"/>
  <c r="K263" i="9"/>
  <c r="J263" i="9"/>
  <c r="I263" i="9"/>
  <c r="H263" i="9"/>
  <c r="G263" i="9"/>
  <c r="F263" i="9"/>
  <c r="E263" i="9"/>
  <c r="D263" i="9"/>
  <c r="C263" i="9"/>
  <c r="B263" i="9"/>
  <c r="Q262" i="9"/>
  <c r="P262" i="9"/>
  <c r="O262" i="9"/>
  <c r="N262" i="9"/>
  <c r="M262" i="9"/>
  <c r="L262" i="9"/>
  <c r="K262" i="9"/>
  <c r="J262" i="9"/>
  <c r="I262" i="9"/>
  <c r="H262" i="9"/>
  <c r="G262" i="9"/>
  <c r="F262" i="9"/>
  <c r="E262" i="9"/>
  <c r="D262" i="9"/>
  <c r="C262" i="9"/>
  <c r="B262" i="9"/>
  <c r="Q261" i="9"/>
  <c r="P261" i="9"/>
  <c r="O261" i="9"/>
  <c r="N261" i="9"/>
  <c r="M261" i="9"/>
  <c r="L261" i="9"/>
  <c r="K261" i="9"/>
  <c r="J261" i="9"/>
  <c r="I261" i="9"/>
  <c r="H261" i="9"/>
  <c r="G261" i="9"/>
  <c r="F261" i="9"/>
  <c r="E261" i="9"/>
  <c r="D261" i="9"/>
  <c r="C261" i="9"/>
  <c r="B261" i="9"/>
  <c r="Q260" i="9"/>
  <c r="P260" i="9"/>
  <c r="O260" i="9"/>
  <c r="N260" i="9"/>
  <c r="M260" i="9"/>
  <c r="L260" i="9"/>
  <c r="K260" i="9"/>
  <c r="J260" i="9"/>
  <c r="I260" i="9"/>
  <c r="H260" i="9"/>
  <c r="G260" i="9"/>
  <c r="F260" i="9"/>
  <c r="E260" i="9"/>
  <c r="D260" i="9"/>
  <c r="C260" i="9"/>
  <c r="B260" i="9"/>
  <c r="Q259" i="9"/>
  <c r="P259" i="9"/>
  <c r="O259" i="9"/>
  <c r="N259" i="9"/>
  <c r="M259" i="9"/>
  <c r="L259" i="9"/>
  <c r="K259" i="9"/>
  <c r="J259" i="9"/>
  <c r="I259" i="9"/>
  <c r="H259" i="9"/>
  <c r="G259" i="9"/>
  <c r="F259" i="9"/>
  <c r="E259" i="9"/>
  <c r="D259" i="9"/>
  <c r="C259" i="9"/>
  <c r="B259" i="9"/>
  <c r="Q258" i="9"/>
  <c r="P258" i="9"/>
  <c r="O258" i="9"/>
  <c r="N258" i="9"/>
  <c r="M258" i="9"/>
  <c r="L258" i="9"/>
  <c r="K258" i="9"/>
  <c r="J258" i="9"/>
  <c r="I258" i="9"/>
  <c r="H258" i="9"/>
  <c r="G258" i="9"/>
  <c r="F258" i="9"/>
  <c r="E258" i="9"/>
  <c r="D258" i="9"/>
  <c r="C258" i="9"/>
  <c r="B258" i="9"/>
  <c r="Q257" i="9"/>
  <c r="P257" i="9"/>
  <c r="O257" i="9"/>
  <c r="N257" i="9"/>
  <c r="M257" i="9"/>
  <c r="L257" i="9"/>
  <c r="K257" i="9"/>
  <c r="J257" i="9"/>
  <c r="I257" i="9"/>
  <c r="H257" i="9"/>
  <c r="G257" i="9"/>
  <c r="F257" i="9"/>
  <c r="E257" i="9"/>
  <c r="D257" i="9"/>
  <c r="C257" i="9"/>
  <c r="B257" i="9"/>
  <c r="Q256" i="9"/>
  <c r="P256" i="9"/>
  <c r="O256" i="9"/>
  <c r="N256" i="9"/>
  <c r="M256" i="9"/>
  <c r="L256" i="9"/>
  <c r="K256" i="9"/>
  <c r="J256" i="9"/>
  <c r="I256" i="9"/>
  <c r="H256" i="9"/>
  <c r="G256" i="9"/>
  <c r="F256" i="9"/>
  <c r="E256" i="9"/>
  <c r="D256" i="9"/>
  <c r="C256" i="9"/>
  <c r="B256" i="9"/>
  <c r="Q255" i="9"/>
  <c r="P255" i="9"/>
  <c r="O255" i="9"/>
  <c r="N255" i="9"/>
  <c r="M255" i="9"/>
  <c r="L255" i="9"/>
  <c r="K255" i="9"/>
  <c r="J255" i="9"/>
  <c r="I255" i="9"/>
  <c r="H255" i="9"/>
  <c r="G255" i="9"/>
  <c r="F255" i="9"/>
  <c r="E255" i="9"/>
  <c r="D255" i="9"/>
  <c r="C255" i="9"/>
  <c r="B255" i="9"/>
  <c r="Q254" i="9"/>
  <c r="P254" i="9"/>
  <c r="O254" i="9"/>
  <c r="N254" i="9"/>
  <c r="M254" i="9"/>
  <c r="L254" i="9"/>
  <c r="K254" i="9"/>
  <c r="J254" i="9"/>
  <c r="I254" i="9"/>
  <c r="H254" i="9"/>
  <c r="G254" i="9"/>
  <c r="F254" i="9"/>
  <c r="E254" i="9"/>
  <c r="D254" i="9"/>
  <c r="C254" i="9"/>
  <c r="B254" i="9"/>
  <c r="Q253" i="9"/>
  <c r="P253" i="9"/>
  <c r="O253" i="9"/>
  <c r="N253" i="9"/>
  <c r="M253" i="9"/>
  <c r="L253" i="9"/>
  <c r="K253" i="9"/>
  <c r="J253" i="9"/>
  <c r="I253" i="9"/>
  <c r="H253" i="9"/>
  <c r="G253" i="9"/>
  <c r="F253" i="9"/>
  <c r="E253" i="9"/>
  <c r="D253" i="9"/>
  <c r="C253" i="9"/>
  <c r="B253" i="9"/>
  <c r="Q252" i="9"/>
  <c r="P252" i="9"/>
  <c r="O252" i="9"/>
  <c r="N252" i="9"/>
  <c r="M252" i="9"/>
  <c r="L252" i="9"/>
  <c r="K252" i="9"/>
  <c r="J252" i="9"/>
  <c r="I252" i="9"/>
  <c r="H252" i="9"/>
  <c r="G252" i="9"/>
  <c r="F252" i="9"/>
  <c r="E252" i="9"/>
  <c r="D252" i="9"/>
  <c r="C252" i="9"/>
  <c r="B252" i="9"/>
  <c r="Q251" i="9"/>
  <c r="P251" i="9"/>
  <c r="O251" i="9"/>
  <c r="N251" i="9"/>
  <c r="M251" i="9"/>
  <c r="L251" i="9"/>
  <c r="K251" i="9"/>
  <c r="J251" i="9"/>
  <c r="I251" i="9"/>
  <c r="H251" i="9"/>
  <c r="G251" i="9"/>
  <c r="F251" i="9"/>
  <c r="E251" i="9"/>
  <c r="D251" i="9"/>
  <c r="C251" i="9"/>
  <c r="B251" i="9"/>
  <c r="Q250" i="9"/>
  <c r="P250" i="9"/>
  <c r="O250" i="9"/>
  <c r="N250" i="9"/>
  <c r="M250" i="9"/>
  <c r="L250" i="9"/>
  <c r="K250" i="9"/>
  <c r="J250" i="9"/>
  <c r="I250" i="9"/>
  <c r="H250" i="9"/>
  <c r="G250" i="9"/>
  <c r="F250" i="9"/>
  <c r="E250" i="9"/>
  <c r="D250" i="9"/>
  <c r="C250" i="9"/>
  <c r="B250" i="9"/>
  <c r="Q249" i="9"/>
  <c r="P249" i="9"/>
  <c r="O249" i="9"/>
  <c r="N249" i="9"/>
  <c r="M249" i="9"/>
  <c r="L249" i="9"/>
  <c r="K249" i="9"/>
  <c r="J249" i="9"/>
  <c r="I249" i="9"/>
  <c r="H249" i="9"/>
  <c r="G249" i="9"/>
  <c r="F249" i="9"/>
  <c r="E249" i="9"/>
  <c r="D249" i="9"/>
  <c r="C249" i="9"/>
  <c r="B249" i="9"/>
  <c r="Q248" i="9"/>
  <c r="P248" i="9"/>
  <c r="O248" i="9"/>
  <c r="N248" i="9"/>
  <c r="M248" i="9"/>
  <c r="L248" i="9"/>
  <c r="K248" i="9"/>
  <c r="J248" i="9"/>
  <c r="I248" i="9"/>
  <c r="H248" i="9"/>
  <c r="G248" i="9"/>
  <c r="F248" i="9"/>
  <c r="E248" i="9"/>
  <c r="D248" i="9"/>
  <c r="C248" i="9"/>
  <c r="B248" i="9"/>
  <c r="Q247" i="9"/>
  <c r="P247" i="9"/>
  <c r="O247" i="9"/>
  <c r="N247" i="9"/>
  <c r="M247" i="9"/>
  <c r="L247" i="9"/>
  <c r="K247" i="9"/>
  <c r="J247" i="9"/>
  <c r="I247" i="9"/>
  <c r="H247" i="9"/>
  <c r="G247" i="9"/>
  <c r="F247" i="9"/>
  <c r="E247" i="9"/>
  <c r="D247" i="9"/>
  <c r="C247" i="9"/>
  <c r="B247" i="9"/>
  <c r="Q246" i="9"/>
  <c r="P246" i="9"/>
  <c r="O246" i="9"/>
  <c r="N246" i="9"/>
  <c r="M246" i="9"/>
  <c r="L246" i="9"/>
  <c r="K246" i="9"/>
  <c r="J246" i="9"/>
  <c r="I246" i="9"/>
  <c r="H246" i="9"/>
  <c r="G246" i="9"/>
  <c r="F246" i="9"/>
  <c r="E246" i="9"/>
  <c r="D246" i="9"/>
  <c r="C246" i="9"/>
  <c r="B246" i="9"/>
  <c r="Q245" i="9"/>
  <c r="P245" i="9"/>
  <c r="O245" i="9"/>
  <c r="N245" i="9"/>
  <c r="M245" i="9"/>
  <c r="L245" i="9"/>
  <c r="K245" i="9"/>
  <c r="J245" i="9"/>
  <c r="I245" i="9"/>
  <c r="H245" i="9"/>
  <c r="G245" i="9"/>
  <c r="F245" i="9"/>
  <c r="E245" i="9"/>
  <c r="D245" i="9"/>
  <c r="C245" i="9"/>
  <c r="B245" i="9"/>
  <c r="Q244" i="9"/>
  <c r="P244" i="9"/>
  <c r="O244" i="9"/>
  <c r="N244" i="9"/>
  <c r="M244" i="9"/>
  <c r="L244" i="9"/>
  <c r="K244" i="9"/>
  <c r="J244" i="9"/>
  <c r="I244" i="9"/>
  <c r="H244" i="9"/>
  <c r="G244" i="9"/>
  <c r="F244" i="9"/>
  <c r="E244" i="9"/>
  <c r="D244" i="9"/>
  <c r="C244" i="9"/>
  <c r="B244" i="9"/>
  <c r="Q243" i="9"/>
  <c r="P243" i="9"/>
  <c r="O243" i="9"/>
  <c r="N243" i="9"/>
  <c r="M243" i="9"/>
  <c r="L243" i="9"/>
  <c r="K243" i="9"/>
  <c r="J243" i="9"/>
  <c r="I243" i="9"/>
  <c r="H243" i="9"/>
  <c r="G243" i="9"/>
  <c r="F243" i="9"/>
  <c r="E243" i="9"/>
  <c r="D243" i="9"/>
  <c r="C243" i="9"/>
  <c r="B243" i="9"/>
  <c r="Q242" i="9"/>
  <c r="P242" i="9"/>
  <c r="O242" i="9"/>
  <c r="N242" i="9"/>
  <c r="M242" i="9"/>
  <c r="L242" i="9"/>
  <c r="K242" i="9"/>
  <c r="J242" i="9"/>
  <c r="I242" i="9"/>
  <c r="H242" i="9"/>
  <c r="G242" i="9"/>
  <c r="F242" i="9"/>
  <c r="E242" i="9"/>
  <c r="D242" i="9"/>
  <c r="C242" i="9"/>
  <c r="B242" i="9"/>
  <c r="Q241" i="9"/>
  <c r="P241" i="9"/>
  <c r="O241" i="9"/>
  <c r="N241" i="9"/>
  <c r="M241" i="9"/>
  <c r="L241" i="9"/>
  <c r="K241" i="9"/>
  <c r="J241" i="9"/>
  <c r="I241" i="9"/>
  <c r="H241" i="9"/>
  <c r="G241" i="9"/>
  <c r="F241" i="9"/>
  <c r="E241" i="9"/>
  <c r="D241" i="9"/>
  <c r="C241" i="9"/>
  <c r="B241" i="9"/>
  <c r="Q240" i="9"/>
  <c r="P240" i="9"/>
  <c r="O240" i="9"/>
  <c r="N240" i="9"/>
  <c r="M240" i="9"/>
  <c r="L240" i="9"/>
  <c r="K240" i="9"/>
  <c r="J240" i="9"/>
  <c r="I240" i="9"/>
  <c r="H240" i="9"/>
  <c r="G240" i="9"/>
  <c r="F240" i="9"/>
  <c r="E240" i="9"/>
  <c r="D240" i="9"/>
  <c r="C240" i="9"/>
  <c r="B240" i="9"/>
  <c r="Q239" i="9"/>
  <c r="P239" i="9"/>
  <c r="O239" i="9"/>
  <c r="N239" i="9"/>
  <c r="M239" i="9"/>
  <c r="L239" i="9"/>
  <c r="K239" i="9"/>
  <c r="J239" i="9"/>
  <c r="I239" i="9"/>
  <c r="H239" i="9"/>
  <c r="G239" i="9"/>
  <c r="F239" i="9"/>
  <c r="E239" i="9"/>
  <c r="D239" i="9"/>
  <c r="C239" i="9"/>
  <c r="B239" i="9"/>
  <c r="Q238" i="9"/>
  <c r="P238" i="9"/>
  <c r="O238" i="9"/>
  <c r="N238" i="9"/>
  <c r="M238" i="9"/>
  <c r="L238" i="9"/>
  <c r="K238" i="9"/>
  <c r="J238" i="9"/>
  <c r="I238" i="9"/>
  <c r="H238" i="9"/>
  <c r="G238" i="9"/>
  <c r="F238" i="9"/>
  <c r="E238" i="9"/>
  <c r="D238" i="9"/>
  <c r="C238" i="9"/>
  <c r="B238" i="9"/>
  <c r="Q237" i="9"/>
  <c r="P237" i="9"/>
  <c r="O237" i="9"/>
  <c r="N237" i="9"/>
  <c r="M237" i="9"/>
  <c r="L237" i="9"/>
  <c r="K237" i="9"/>
  <c r="J237" i="9"/>
  <c r="I237" i="9"/>
  <c r="H237" i="9"/>
  <c r="G237" i="9"/>
  <c r="F237" i="9"/>
  <c r="E237" i="9"/>
  <c r="D237" i="9"/>
  <c r="C237" i="9"/>
  <c r="B237" i="9"/>
  <c r="Q236" i="9"/>
  <c r="P236" i="9"/>
  <c r="O236" i="9"/>
  <c r="N236" i="9"/>
  <c r="M236" i="9"/>
  <c r="L236" i="9"/>
  <c r="K236" i="9"/>
  <c r="J236" i="9"/>
  <c r="I236" i="9"/>
  <c r="H236" i="9"/>
  <c r="G236" i="9"/>
  <c r="F236" i="9"/>
  <c r="E236" i="9"/>
  <c r="D236" i="9"/>
  <c r="C236" i="9"/>
  <c r="B236" i="9"/>
  <c r="Q235" i="9"/>
  <c r="P235" i="9"/>
  <c r="O235" i="9"/>
  <c r="N235" i="9"/>
  <c r="M235" i="9"/>
  <c r="L235" i="9"/>
  <c r="K235" i="9"/>
  <c r="J235" i="9"/>
  <c r="I235" i="9"/>
  <c r="H235" i="9"/>
  <c r="G235" i="9"/>
  <c r="F235" i="9"/>
  <c r="E235" i="9"/>
  <c r="D235" i="9"/>
  <c r="C235" i="9"/>
  <c r="B235" i="9"/>
  <c r="Q234" i="9"/>
  <c r="P234" i="9"/>
  <c r="O234" i="9"/>
  <c r="N234" i="9"/>
  <c r="M234" i="9"/>
  <c r="L234" i="9"/>
  <c r="K234" i="9"/>
  <c r="J234" i="9"/>
  <c r="I234" i="9"/>
  <c r="H234" i="9"/>
  <c r="G234" i="9"/>
  <c r="F234" i="9"/>
  <c r="E234" i="9"/>
  <c r="D234" i="9"/>
  <c r="C234" i="9"/>
  <c r="B234" i="9"/>
  <c r="Q233" i="9"/>
  <c r="P233" i="9"/>
  <c r="O233" i="9"/>
  <c r="N233" i="9"/>
  <c r="M233" i="9"/>
  <c r="L233" i="9"/>
  <c r="K233" i="9"/>
  <c r="J233" i="9"/>
  <c r="I233" i="9"/>
  <c r="H233" i="9"/>
  <c r="G233" i="9"/>
  <c r="F233" i="9"/>
  <c r="E233" i="9"/>
  <c r="D233" i="9"/>
  <c r="C233" i="9"/>
  <c r="B233" i="9"/>
  <c r="Q232" i="9"/>
  <c r="P232" i="9"/>
  <c r="O232" i="9"/>
  <c r="N232" i="9"/>
  <c r="M232" i="9"/>
  <c r="L232" i="9"/>
  <c r="K232" i="9"/>
  <c r="J232" i="9"/>
  <c r="I232" i="9"/>
  <c r="H232" i="9"/>
  <c r="G232" i="9"/>
  <c r="F232" i="9"/>
  <c r="E232" i="9"/>
  <c r="D232" i="9"/>
  <c r="C232" i="9"/>
  <c r="B232" i="9"/>
  <c r="Q231" i="9"/>
  <c r="P231" i="9"/>
  <c r="O231" i="9"/>
  <c r="N231" i="9"/>
  <c r="M231" i="9"/>
  <c r="L231" i="9"/>
  <c r="K231" i="9"/>
  <c r="J231" i="9"/>
  <c r="I231" i="9"/>
  <c r="H231" i="9"/>
  <c r="G231" i="9"/>
  <c r="F231" i="9"/>
  <c r="E231" i="9"/>
  <c r="D231" i="9"/>
  <c r="C231" i="9"/>
  <c r="B231" i="9"/>
  <c r="Q230" i="9"/>
  <c r="P230" i="9"/>
  <c r="O230" i="9"/>
  <c r="N230" i="9"/>
  <c r="M230" i="9"/>
  <c r="L230" i="9"/>
  <c r="K230" i="9"/>
  <c r="J230" i="9"/>
  <c r="I230" i="9"/>
  <c r="H230" i="9"/>
  <c r="G230" i="9"/>
  <c r="F230" i="9"/>
  <c r="E230" i="9"/>
  <c r="D230" i="9"/>
  <c r="C230" i="9"/>
  <c r="B230" i="9"/>
  <c r="Q229" i="9"/>
  <c r="P229" i="9"/>
  <c r="O229" i="9"/>
  <c r="N229" i="9"/>
  <c r="M229" i="9"/>
  <c r="L229" i="9"/>
  <c r="K229" i="9"/>
  <c r="J229" i="9"/>
  <c r="I229" i="9"/>
  <c r="H229" i="9"/>
  <c r="G229" i="9"/>
  <c r="F229" i="9"/>
  <c r="E229" i="9"/>
  <c r="D229" i="9"/>
  <c r="C229" i="9"/>
  <c r="B229" i="9"/>
  <c r="Q228" i="9"/>
  <c r="P228" i="9"/>
  <c r="O228" i="9"/>
  <c r="N228" i="9"/>
  <c r="M228" i="9"/>
  <c r="L228" i="9"/>
  <c r="K228" i="9"/>
  <c r="J228" i="9"/>
  <c r="I228" i="9"/>
  <c r="H228" i="9"/>
  <c r="G228" i="9"/>
  <c r="F228" i="9"/>
  <c r="E228" i="9"/>
  <c r="D228" i="9"/>
  <c r="C228" i="9"/>
  <c r="B228" i="9"/>
  <c r="Q227" i="9"/>
  <c r="P227" i="9"/>
  <c r="O227" i="9"/>
  <c r="N227" i="9"/>
  <c r="M227" i="9"/>
  <c r="L227" i="9"/>
  <c r="K227" i="9"/>
  <c r="J227" i="9"/>
  <c r="I227" i="9"/>
  <c r="H227" i="9"/>
  <c r="G227" i="9"/>
  <c r="F227" i="9"/>
  <c r="E227" i="9"/>
  <c r="D227" i="9"/>
  <c r="C227" i="9"/>
  <c r="B227" i="9"/>
  <c r="Q226" i="9"/>
  <c r="P226" i="9"/>
  <c r="O226" i="9"/>
  <c r="N226" i="9"/>
  <c r="M226" i="9"/>
  <c r="L226" i="9"/>
  <c r="K226" i="9"/>
  <c r="J226" i="9"/>
  <c r="I226" i="9"/>
  <c r="H226" i="9"/>
  <c r="G226" i="9"/>
  <c r="F226" i="9"/>
  <c r="E226" i="9"/>
  <c r="D226" i="9"/>
  <c r="C226" i="9"/>
  <c r="B226" i="9"/>
  <c r="Q225" i="9"/>
  <c r="P225" i="9"/>
  <c r="O225" i="9"/>
  <c r="N225" i="9"/>
  <c r="M225" i="9"/>
  <c r="L225" i="9"/>
  <c r="K225" i="9"/>
  <c r="J225" i="9"/>
  <c r="I225" i="9"/>
  <c r="H225" i="9"/>
  <c r="G225" i="9"/>
  <c r="F225" i="9"/>
  <c r="E225" i="9"/>
  <c r="D225" i="9"/>
  <c r="C225" i="9"/>
  <c r="B225" i="9"/>
  <c r="Q224" i="9"/>
  <c r="P224" i="9"/>
  <c r="O224" i="9"/>
  <c r="N224" i="9"/>
  <c r="M224" i="9"/>
  <c r="L224" i="9"/>
  <c r="K224" i="9"/>
  <c r="J224" i="9"/>
  <c r="I224" i="9"/>
  <c r="H224" i="9"/>
  <c r="G224" i="9"/>
  <c r="F224" i="9"/>
  <c r="E224" i="9"/>
  <c r="D224" i="9"/>
  <c r="C224" i="9"/>
  <c r="B224" i="9"/>
  <c r="Q223" i="9"/>
  <c r="P223" i="9"/>
  <c r="O223" i="9"/>
  <c r="N223" i="9"/>
  <c r="M223" i="9"/>
  <c r="L223" i="9"/>
  <c r="K223" i="9"/>
  <c r="J223" i="9"/>
  <c r="I223" i="9"/>
  <c r="H223" i="9"/>
  <c r="G223" i="9"/>
  <c r="F223" i="9"/>
  <c r="E223" i="9"/>
  <c r="D223" i="9"/>
  <c r="C223" i="9"/>
  <c r="B223" i="9"/>
  <c r="Q222" i="9"/>
  <c r="P222" i="9"/>
  <c r="O222" i="9"/>
  <c r="N222" i="9"/>
  <c r="M222" i="9"/>
  <c r="L222" i="9"/>
  <c r="K222" i="9"/>
  <c r="J222" i="9"/>
  <c r="I222" i="9"/>
  <c r="H222" i="9"/>
  <c r="G222" i="9"/>
  <c r="F222" i="9"/>
  <c r="E222" i="9"/>
  <c r="D222" i="9"/>
  <c r="C222" i="9"/>
  <c r="B222" i="9"/>
  <c r="Q221" i="9"/>
  <c r="P221" i="9"/>
  <c r="O221" i="9"/>
  <c r="N221" i="9"/>
  <c r="M221" i="9"/>
  <c r="L221" i="9"/>
  <c r="K221" i="9"/>
  <c r="J221" i="9"/>
  <c r="I221" i="9"/>
  <c r="H221" i="9"/>
  <c r="G221" i="9"/>
  <c r="F221" i="9"/>
  <c r="E221" i="9"/>
  <c r="D221" i="9"/>
  <c r="C221" i="9"/>
  <c r="B221" i="9"/>
  <c r="Q220" i="9"/>
  <c r="P220" i="9"/>
  <c r="O220" i="9"/>
  <c r="N220" i="9"/>
  <c r="M220" i="9"/>
  <c r="L220" i="9"/>
  <c r="K220" i="9"/>
  <c r="J220" i="9"/>
  <c r="I220" i="9"/>
  <c r="H220" i="9"/>
  <c r="G220" i="9"/>
  <c r="F220" i="9"/>
  <c r="E220" i="9"/>
  <c r="D220" i="9"/>
  <c r="C220" i="9"/>
  <c r="B220" i="9"/>
  <c r="Q219" i="9"/>
  <c r="P219" i="9"/>
  <c r="O219" i="9"/>
  <c r="N219" i="9"/>
  <c r="M219" i="9"/>
  <c r="L219" i="9"/>
  <c r="K219" i="9"/>
  <c r="J219" i="9"/>
  <c r="I219" i="9"/>
  <c r="H219" i="9"/>
  <c r="G219" i="9"/>
  <c r="F219" i="9"/>
  <c r="E219" i="9"/>
  <c r="D219" i="9"/>
  <c r="C219" i="9"/>
  <c r="B219" i="9"/>
  <c r="Q218" i="9"/>
  <c r="P218" i="9"/>
  <c r="O218" i="9"/>
  <c r="N218" i="9"/>
  <c r="M218" i="9"/>
  <c r="L218" i="9"/>
  <c r="K218" i="9"/>
  <c r="J218" i="9"/>
  <c r="I218" i="9"/>
  <c r="H218" i="9"/>
  <c r="G218" i="9"/>
  <c r="F218" i="9"/>
  <c r="E218" i="9"/>
  <c r="D218" i="9"/>
  <c r="C218" i="9"/>
  <c r="B218" i="9"/>
  <c r="Q217" i="9"/>
  <c r="P217" i="9"/>
  <c r="O217" i="9"/>
  <c r="N217" i="9"/>
  <c r="M217" i="9"/>
  <c r="L217" i="9"/>
  <c r="K217" i="9"/>
  <c r="J217" i="9"/>
  <c r="I217" i="9"/>
  <c r="H217" i="9"/>
  <c r="G217" i="9"/>
  <c r="F217" i="9"/>
  <c r="E217" i="9"/>
  <c r="D217" i="9"/>
  <c r="C217" i="9"/>
  <c r="B217" i="9"/>
  <c r="Q216" i="9"/>
  <c r="P216" i="9"/>
  <c r="O216" i="9"/>
  <c r="N216" i="9"/>
  <c r="M216" i="9"/>
  <c r="L216" i="9"/>
  <c r="K216" i="9"/>
  <c r="J216" i="9"/>
  <c r="I216" i="9"/>
  <c r="H216" i="9"/>
  <c r="G216" i="9"/>
  <c r="F216" i="9"/>
  <c r="E216" i="9"/>
  <c r="D216" i="9"/>
  <c r="C216" i="9"/>
  <c r="B216" i="9"/>
  <c r="Q215" i="9"/>
  <c r="P215" i="9"/>
  <c r="O215" i="9"/>
  <c r="N215" i="9"/>
  <c r="M215" i="9"/>
  <c r="L215" i="9"/>
  <c r="K215" i="9"/>
  <c r="J215" i="9"/>
  <c r="I215" i="9"/>
  <c r="H215" i="9"/>
  <c r="G215" i="9"/>
  <c r="F215" i="9"/>
  <c r="E215" i="9"/>
  <c r="D215" i="9"/>
  <c r="C215" i="9"/>
  <c r="B215" i="9"/>
  <c r="Q214" i="9"/>
  <c r="P214" i="9"/>
  <c r="O214" i="9"/>
  <c r="N214" i="9"/>
  <c r="M214" i="9"/>
  <c r="L214" i="9"/>
  <c r="K214" i="9"/>
  <c r="J214" i="9"/>
  <c r="I214" i="9"/>
  <c r="H214" i="9"/>
  <c r="G214" i="9"/>
  <c r="F214" i="9"/>
  <c r="E214" i="9"/>
  <c r="D214" i="9"/>
  <c r="C214" i="9"/>
  <c r="B214" i="9"/>
  <c r="Q213" i="9"/>
  <c r="P213" i="9"/>
  <c r="O213" i="9"/>
  <c r="N213" i="9"/>
  <c r="M213" i="9"/>
  <c r="L213" i="9"/>
  <c r="K213" i="9"/>
  <c r="J213" i="9"/>
  <c r="I213" i="9"/>
  <c r="H213" i="9"/>
  <c r="G213" i="9"/>
  <c r="F213" i="9"/>
  <c r="E213" i="9"/>
  <c r="D213" i="9"/>
  <c r="C213" i="9"/>
  <c r="B213" i="9"/>
  <c r="Q212" i="9"/>
  <c r="P212" i="9"/>
  <c r="O212" i="9"/>
  <c r="N212" i="9"/>
  <c r="M212" i="9"/>
  <c r="L212" i="9"/>
  <c r="K212" i="9"/>
  <c r="J212" i="9"/>
  <c r="I212" i="9"/>
  <c r="H212" i="9"/>
  <c r="G212" i="9"/>
  <c r="F212" i="9"/>
  <c r="E212" i="9"/>
  <c r="D212" i="9"/>
  <c r="C212" i="9"/>
  <c r="B212" i="9"/>
  <c r="Q211" i="9"/>
  <c r="P211" i="9"/>
  <c r="O211" i="9"/>
  <c r="N211" i="9"/>
  <c r="M211" i="9"/>
  <c r="L211" i="9"/>
  <c r="K211" i="9"/>
  <c r="J211" i="9"/>
  <c r="I211" i="9"/>
  <c r="H211" i="9"/>
  <c r="G211" i="9"/>
  <c r="F211" i="9"/>
  <c r="E211" i="9"/>
  <c r="D211" i="9"/>
  <c r="C211" i="9"/>
  <c r="B211" i="9"/>
  <c r="Q210" i="9"/>
  <c r="P210" i="9"/>
  <c r="O210" i="9"/>
  <c r="N210" i="9"/>
  <c r="M210" i="9"/>
  <c r="L210" i="9"/>
  <c r="K210" i="9"/>
  <c r="J210" i="9"/>
  <c r="I210" i="9"/>
  <c r="H210" i="9"/>
  <c r="G210" i="9"/>
  <c r="F210" i="9"/>
  <c r="E210" i="9"/>
  <c r="D210" i="9"/>
  <c r="C210" i="9"/>
  <c r="B210" i="9"/>
  <c r="Q209" i="9"/>
  <c r="P209" i="9"/>
  <c r="O209" i="9"/>
  <c r="N209" i="9"/>
  <c r="M209" i="9"/>
  <c r="L209" i="9"/>
  <c r="K209" i="9"/>
  <c r="J209" i="9"/>
  <c r="I209" i="9"/>
  <c r="H209" i="9"/>
  <c r="G209" i="9"/>
  <c r="F209" i="9"/>
  <c r="E209" i="9"/>
  <c r="D209" i="9"/>
  <c r="C209" i="9"/>
  <c r="B209" i="9"/>
  <c r="Q208" i="9"/>
  <c r="P208" i="9"/>
  <c r="O208" i="9"/>
  <c r="N208" i="9"/>
  <c r="M208" i="9"/>
  <c r="L208" i="9"/>
  <c r="K208" i="9"/>
  <c r="J208" i="9"/>
  <c r="I208" i="9"/>
  <c r="H208" i="9"/>
  <c r="G208" i="9"/>
  <c r="F208" i="9"/>
  <c r="E208" i="9"/>
  <c r="D208" i="9"/>
  <c r="C208" i="9"/>
  <c r="B208" i="9"/>
  <c r="Q207" i="9"/>
  <c r="P207" i="9"/>
  <c r="O207" i="9"/>
  <c r="N207" i="9"/>
  <c r="M207" i="9"/>
  <c r="L207" i="9"/>
  <c r="K207" i="9"/>
  <c r="J207" i="9"/>
  <c r="I207" i="9"/>
  <c r="H207" i="9"/>
  <c r="G207" i="9"/>
  <c r="F207" i="9"/>
  <c r="E207" i="9"/>
  <c r="D207" i="9"/>
  <c r="C207" i="9"/>
  <c r="B207" i="9"/>
  <c r="Q206" i="9"/>
  <c r="P206" i="9"/>
  <c r="O206" i="9"/>
  <c r="N206" i="9"/>
  <c r="M206" i="9"/>
  <c r="L206" i="9"/>
  <c r="K206" i="9"/>
  <c r="J206" i="9"/>
  <c r="I206" i="9"/>
  <c r="H206" i="9"/>
  <c r="G206" i="9"/>
  <c r="F206" i="9"/>
  <c r="E206" i="9"/>
  <c r="D206" i="9"/>
  <c r="C206" i="9"/>
  <c r="B206" i="9"/>
  <c r="Q205" i="9"/>
  <c r="P205" i="9"/>
  <c r="O205" i="9"/>
  <c r="N205" i="9"/>
  <c r="M205" i="9"/>
  <c r="L205" i="9"/>
  <c r="K205" i="9"/>
  <c r="J205" i="9"/>
  <c r="I205" i="9"/>
  <c r="H205" i="9"/>
  <c r="G205" i="9"/>
  <c r="F205" i="9"/>
  <c r="E205" i="9"/>
  <c r="D205" i="9"/>
  <c r="C205" i="9"/>
  <c r="B205" i="9"/>
  <c r="Q204" i="9"/>
  <c r="P204" i="9"/>
  <c r="O204" i="9"/>
  <c r="N204" i="9"/>
  <c r="M204" i="9"/>
  <c r="L204" i="9"/>
  <c r="K204" i="9"/>
  <c r="J204" i="9"/>
  <c r="I204" i="9"/>
  <c r="H204" i="9"/>
  <c r="G204" i="9"/>
  <c r="F204" i="9"/>
  <c r="E204" i="9"/>
  <c r="D204" i="9"/>
  <c r="C204" i="9"/>
  <c r="B204" i="9"/>
  <c r="Q203" i="9"/>
  <c r="P203" i="9"/>
  <c r="O203" i="9"/>
  <c r="N203" i="9"/>
  <c r="M203" i="9"/>
  <c r="L203" i="9"/>
  <c r="K203" i="9"/>
  <c r="J203" i="9"/>
  <c r="I203" i="9"/>
  <c r="H203" i="9"/>
  <c r="G203" i="9"/>
  <c r="F203" i="9"/>
  <c r="E203" i="9"/>
  <c r="D203" i="9"/>
  <c r="C203" i="9"/>
  <c r="B203" i="9"/>
  <c r="Q202" i="9"/>
  <c r="P202" i="9"/>
  <c r="O202" i="9"/>
  <c r="N202" i="9"/>
  <c r="M202" i="9"/>
  <c r="L202" i="9"/>
  <c r="K202" i="9"/>
  <c r="J202" i="9"/>
  <c r="I202" i="9"/>
  <c r="H202" i="9"/>
  <c r="G202" i="9"/>
  <c r="F202" i="9"/>
  <c r="E202" i="9"/>
  <c r="D202" i="9"/>
  <c r="C202" i="9"/>
  <c r="B202" i="9"/>
  <c r="Q201" i="9"/>
  <c r="P201" i="9"/>
  <c r="O201" i="9"/>
  <c r="N201" i="9"/>
  <c r="M201" i="9"/>
  <c r="L201" i="9"/>
  <c r="K201" i="9"/>
  <c r="J201" i="9"/>
  <c r="I201" i="9"/>
  <c r="H201" i="9"/>
  <c r="G201" i="9"/>
  <c r="F201" i="9"/>
  <c r="E201" i="9"/>
  <c r="D201" i="9"/>
  <c r="C201" i="9"/>
  <c r="B201" i="9"/>
  <c r="Q200" i="9"/>
  <c r="P200" i="9"/>
  <c r="O200" i="9"/>
  <c r="N200" i="9"/>
  <c r="M200" i="9"/>
  <c r="L200" i="9"/>
  <c r="K200" i="9"/>
  <c r="J200" i="9"/>
  <c r="I200" i="9"/>
  <c r="H200" i="9"/>
  <c r="G200" i="9"/>
  <c r="F200" i="9"/>
  <c r="E200" i="9"/>
  <c r="D200" i="9"/>
  <c r="C200" i="9"/>
  <c r="B200" i="9"/>
  <c r="Q199" i="9"/>
  <c r="P199" i="9"/>
  <c r="O199" i="9"/>
  <c r="N199" i="9"/>
  <c r="M199" i="9"/>
  <c r="L199" i="9"/>
  <c r="K199" i="9"/>
  <c r="J199" i="9"/>
  <c r="I199" i="9"/>
  <c r="H199" i="9"/>
  <c r="G199" i="9"/>
  <c r="F199" i="9"/>
  <c r="E199" i="9"/>
  <c r="D199" i="9"/>
  <c r="C199" i="9"/>
  <c r="B199" i="9"/>
  <c r="Q198" i="9"/>
  <c r="P198" i="9"/>
  <c r="O198" i="9"/>
  <c r="N198" i="9"/>
  <c r="M198" i="9"/>
  <c r="L198" i="9"/>
  <c r="K198" i="9"/>
  <c r="J198" i="9"/>
  <c r="I198" i="9"/>
  <c r="H198" i="9"/>
  <c r="G198" i="9"/>
  <c r="F198" i="9"/>
  <c r="E198" i="9"/>
  <c r="D198" i="9"/>
  <c r="C198" i="9"/>
  <c r="B198" i="9"/>
  <c r="Q197" i="9"/>
  <c r="P197" i="9"/>
  <c r="O197" i="9"/>
  <c r="N197" i="9"/>
  <c r="M197" i="9"/>
  <c r="L197" i="9"/>
  <c r="K197" i="9"/>
  <c r="J197" i="9"/>
  <c r="I197" i="9"/>
  <c r="H197" i="9"/>
  <c r="G197" i="9"/>
  <c r="F197" i="9"/>
  <c r="E197" i="9"/>
  <c r="D197" i="9"/>
  <c r="C197" i="9"/>
  <c r="B197" i="9"/>
  <c r="Q196" i="9"/>
  <c r="P196" i="9"/>
  <c r="O196" i="9"/>
  <c r="N196" i="9"/>
  <c r="M196" i="9"/>
  <c r="L196" i="9"/>
  <c r="K196" i="9"/>
  <c r="J196" i="9"/>
  <c r="I196" i="9"/>
  <c r="H196" i="9"/>
  <c r="G196" i="9"/>
  <c r="F196" i="9"/>
  <c r="E196" i="9"/>
  <c r="D196" i="9"/>
  <c r="C196" i="9"/>
  <c r="B196" i="9"/>
  <c r="Q195" i="9"/>
  <c r="P195" i="9"/>
  <c r="O195" i="9"/>
  <c r="N195" i="9"/>
  <c r="M195" i="9"/>
  <c r="L195" i="9"/>
  <c r="K195" i="9"/>
  <c r="J195" i="9"/>
  <c r="I195" i="9"/>
  <c r="H195" i="9"/>
  <c r="G195" i="9"/>
  <c r="F195" i="9"/>
  <c r="E195" i="9"/>
  <c r="D195" i="9"/>
  <c r="C195" i="9"/>
  <c r="B195" i="9"/>
  <c r="Q194" i="9"/>
  <c r="P194" i="9"/>
  <c r="O194" i="9"/>
  <c r="N194" i="9"/>
  <c r="M194" i="9"/>
  <c r="L194" i="9"/>
  <c r="K194" i="9"/>
  <c r="J194" i="9"/>
  <c r="I194" i="9"/>
  <c r="H194" i="9"/>
  <c r="G194" i="9"/>
  <c r="F194" i="9"/>
  <c r="E194" i="9"/>
  <c r="D194" i="9"/>
  <c r="C194" i="9"/>
  <c r="B194" i="9"/>
  <c r="Q193" i="9"/>
  <c r="P193" i="9"/>
  <c r="O193" i="9"/>
  <c r="N193" i="9"/>
  <c r="M193" i="9"/>
  <c r="L193" i="9"/>
  <c r="K193" i="9"/>
  <c r="J193" i="9"/>
  <c r="I193" i="9"/>
  <c r="H193" i="9"/>
  <c r="G193" i="9"/>
  <c r="F193" i="9"/>
  <c r="E193" i="9"/>
  <c r="D193" i="9"/>
  <c r="C193" i="9"/>
  <c r="B193" i="9"/>
  <c r="Q192" i="9"/>
  <c r="P192" i="9"/>
  <c r="O192" i="9"/>
  <c r="N192" i="9"/>
  <c r="M192" i="9"/>
  <c r="L192" i="9"/>
  <c r="K192" i="9"/>
  <c r="J192" i="9"/>
  <c r="I192" i="9"/>
  <c r="H192" i="9"/>
  <c r="G192" i="9"/>
  <c r="F192" i="9"/>
  <c r="E192" i="9"/>
  <c r="D192" i="9"/>
  <c r="C192" i="9"/>
  <c r="B192" i="9"/>
  <c r="Q191" i="9"/>
  <c r="P191" i="9"/>
  <c r="O191" i="9"/>
  <c r="N191" i="9"/>
  <c r="M191" i="9"/>
  <c r="L191" i="9"/>
  <c r="K191" i="9"/>
  <c r="J191" i="9"/>
  <c r="I191" i="9"/>
  <c r="H191" i="9"/>
  <c r="G191" i="9"/>
  <c r="F191" i="9"/>
  <c r="E191" i="9"/>
  <c r="D191" i="9"/>
  <c r="C191" i="9"/>
  <c r="B191" i="9"/>
  <c r="Q190" i="9"/>
  <c r="P190" i="9"/>
  <c r="O190" i="9"/>
  <c r="N190" i="9"/>
  <c r="M190" i="9"/>
  <c r="L190" i="9"/>
  <c r="K190" i="9"/>
  <c r="J190" i="9"/>
  <c r="I190" i="9"/>
  <c r="H190" i="9"/>
  <c r="G190" i="9"/>
  <c r="F190" i="9"/>
  <c r="E190" i="9"/>
  <c r="D190" i="9"/>
  <c r="C190" i="9"/>
  <c r="B190" i="9"/>
  <c r="Q189" i="9"/>
  <c r="P189" i="9"/>
  <c r="O189" i="9"/>
  <c r="N189" i="9"/>
  <c r="M189" i="9"/>
  <c r="L189" i="9"/>
  <c r="K189" i="9"/>
  <c r="J189" i="9"/>
  <c r="I189" i="9"/>
  <c r="H189" i="9"/>
  <c r="G189" i="9"/>
  <c r="F189" i="9"/>
  <c r="E189" i="9"/>
  <c r="D189" i="9"/>
  <c r="C189" i="9"/>
  <c r="B189" i="9"/>
  <c r="Q188" i="9"/>
  <c r="P188" i="9"/>
  <c r="O188" i="9"/>
  <c r="N188" i="9"/>
  <c r="M188" i="9"/>
  <c r="L188" i="9"/>
  <c r="K188" i="9"/>
  <c r="J188" i="9"/>
  <c r="I188" i="9"/>
  <c r="H188" i="9"/>
  <c r="G188" i="9"/>
  <c r="F188" i="9"/>
  <c r="E188" i="9"/>
  <c r="D188" i="9"/>
  <c r="C188" i="9"/>
  <c r="B188" i="9"/>
  <c r="Q187" i="9"/>
  <c r="P187" i="9"/>
  <c r="O187" i="9"/>
  <c r="N187" i="9"/>
  <c r="M187" i="9"/>
  <c r="L187" i="9"/>
  <c r="K187" i="9"/>
  <c r="J187" i="9"/>
  <c r="I187" i="9"/>
  <c r="H187" i="9"/>
  <c r="G187" i="9"/>
  <c r="F187" i="9"/>
  <c r="E187" i="9"/>
  <c r="D187" i="9"/>
  <c r="C187" i="9"/>
  <c r="B187" i="9"/>
  <c r="Q186" i="9"/>
  <c r="P186" i="9"/>
  <c r="O186" i="9"/>
  <c r="N186" i="9"/>
  <c r="M186" i="9"/>
  <c r="L186" i="9"/>
  <c r="K186" i="9"/>
  <c r="J186" i="9"/>
  <c r="I186" i="9"/>
  <c r="H186" i="9"/>
  <c r="G186" i="9"/>
  <c r="F186" i="9"/>
  <c r="E186" i="9"/>
  <c r="D186" i="9"/>
  <c r="C186" i="9"/>
  <c r="B186" i="9"/>
  <c r="Q185" i="9"/>
  <c r="P185" i="9"/>
  <c r="O185" i="9"/>
  <c r="N185" i="9"/>
  <c r="M185" i="9"/>
  <c r="L185" i="9"/>
  <c r="K185" i="9"/>
  <c r="J185" i="9"/>
  <c r="I185" i="9"/>
  <c r="H185" i="9"/>
  <c r="G185" i="9"/>
  <c r="F185" i="9"/>
  <c r="E185" i="9"/>
  <c r="D185" i="9"/>
  <c r="C185" i="9"/>
  <c r="B185" i="9"/>
  <c r="Q184" i="9"/>
  <c r="P184" i="9"/>
  <c r="O184" i="9"/>
  <c r="N184" i="9"/>
  <c r="M184" i="9"/>
  <c r="L184" i="9"/>
  <c r="K184" i="9"/>
  <c r="J184" i="9"/>
  <c r="I184" i="9"/>
  <c r="H184" i="9"/>
  <c r="G184" i="9"/>
  <c r="F184" i="9"/>
  <c r="E184" i="9"/>
  <c r="D184" i="9"/>
  <c r="C184" i="9"/>
  <c r="B184" i="9"/>
  <c r="Q183" i="9"/>
  <c r="P183" i="9"/>
  <c r="O183" i="9"/>
  <c r="N183" i="9"/>
  <c r="M183" i="9"/>
  <c r="L183" i="9"/>
  <c r="K183" i="9"/>
  <c r="J183" i="9"/>
  <c r="I183" i="9"/>
  <c r="H183" i="9"/>
  <c r="G183" i="9"/>
  <c r="F183" i="9"/>
  <c r="E183" i="9"/>
  <c r="D183" i="9"/>
  <c r="C183" i="9"/>
  <c r="B183" i="9"/>
  <c r="Q182" i="9"/>
  <c r="P182" i="9"/>
  <c r="O182" i="9"/>
  <c r="N182" i="9"/>
  <c r="M182" i="9"/>
  <c r="L182" i="9"/>
  <c r="K182" i="9"/>
  <c r="J182" i="9"/>
  <c r="I182" i="9"/>
  <c r="H182" i="9"/>
  <c r="G182" i="9"/>
  <c r="F182" i="9"/>
  <c r="E182" i="9"/>
  <c r="D182" i="9"/>
  <c r="C182" i="9"/>
  <c r="B182" i="9"/>
  <c r="Q181" i="9"/>
  <c r="P181" i="9"/>
  <c r="O181" i="9"/>
  <c r="N181" i="9"/>
  <c r="M181" i="9"/>
  <c r="L181" i="9"/>
  <c r="K181" i="9"/>
  <c r="J181" i="9"/>
  <c r="I181" i="9"/>
  <c r="H181" i="9"/>
  <c r="G181" i="9"/>
  <c r="F181" i="9"/>
  <c r="E181" i="9"/>
  <c r="D181" i="9"/>
  <c r="C181" i="9"/>
  <c r="B181" i="9"/>
  <c r="Q180" i="9"/>
  <c r="P180" i="9"/>
  <c r="O180" i="9"/>
  <c r="N180" i="9"/>
  <c r="M180" i="9"/>
  <c r="L180" i="9"/>
  <c r="K180" i="9"/>
  <c r="J180" i="9"/>
  <c r="I180" i="9"/>
  <c r="H180" i="9"/>
  <c r="G180" i="9"/>
  <c r="F180" i="9"/>
  <c r="E180" i="9"/>
  <c r="D180" i="9"/>
  <c r="C180" i="9"/>
  <c r="B180" i="9"/>
  <c r="Q179" i="9"/>
  <c r="P179" i="9"/>
  <c r="O179" i="9"/>
  <c r="N179" i="9"/>
  <c r="M179" i="9"/>
  <c r="L179" i="9"/>
  <c r="K179" i="9"/>
  <c r="J179" i="9"/>
  <c r="I179" i="9"/>
  <c r="H179" i="9"/>
  <c r="G179" i="9"/>
  <c r="F179" i="9"/>
  <c r="E179" i="9"/>
  <c r="D179" i="9"/>
  <c r="C179" i="9"/>
  <c r="B179" i="9"/>
  <c r="Q178" i="9"/>
  <c r="P178" i="9"/>
  <c r="O178" i="9"/>
  <c r="N178" i="9"/>
  <c r="M178" i="9"/>
  <c r="L178" i="9"/>
  <c r="K178" i="9"/>
  <c r="J178" i="9"/>
  <c r="I178" i="9"/>
  <c r="H178" i="9"/>
  <c r="G178" i="9"/>
  <c r="F178" i="9"/>
  <c r="E178" i="9"/>
  <c r="D178" i="9"/>
  <c r="C178" i="9"/>
  <c r="B178" i="9"/>
  <c r="Q177" i="9"/>
  <c r="P177" i="9"/>
  <c r="O177" i="9"/>
  <c r="N177" i="9"/>
  <c r="M177" i="9"/>
  <c r="L177" i="9"/>
  <c r="K177" i="9"/>
  <c r="J177" i="9"/>
  <c r="I177" i="9"/>
  <c r="H177" i="9"/>
  <c r="G177" i="9"/>
  <c r="F177" i="9"/>
  <c r="E177" i="9"/>
  <c r="D177" i="9"/>
  <c r="C177" i="9"/>
  <c r="B177" i="9"/>
  <c r="Q176" i="9"/>
  <c r="P176" i="9"/>
  <c r="O176" i="9"/>
  <c r="N176" i="9"/>
  <c r="M176" i="9"/>
  <c r="L176" i="9"/>
  <c r="K176" i="9"/>
  <c r="J176" i="9"/>
  <c r="I176" i="9"/>
  <c r="H176" i="9"/>
  <c r="G176" i="9"/>
  <c r="F176" i="9"/>
  <c r="E176" i="9"/>
  <c r="D176" i="9"/>
  <c r="C176" i="9"/>
  <c r="B176" i="9"/>
  <c r="Q175" i="9"/>
  <c r="P175" i="9"/>
  <c r="O175" i="9"/>
  <c r="N175" i="9"/>
  <c r="M175" i="9"/>
  <c r="L175" i="9"/>
  <c r="K175" i="9"/>
  <c r="J175" i="9"/>
  <c r="I175" i="9"/>
  <c r="H175" i="9"/>
  <c r="G175" i="9"/>
  <c r="F175" i="9"/>
  <c r="E175" i="9"/>
  <c r="D175" i="9"/>
  <c r="C175" i="9"/>
  <c r="B175" i="9"/>
  <c r="Q174" i="9"/>
  <c r="P174" i="9"/>
  <c r="O174" i="9"/>
  <c r="N174" i="9"/>
  <c r="M174" i="9"/>
  <c r="L174" i="9"/>
  <c r="K174" i="9"/>
  <c r="J174" i="9"/>
  <c r="I174" i="9"/>
  <c r="H174" i="9"/>
  <c r="G174" i="9"/>
  <c r="F174" i="9"/>
  <c r="E174" i="9"/>
  <c r="D174" i="9"/>
  <c r="C174" i="9"/>
  <c r="B174" i="9"/>
  <c r="Q173" i="9"/>
  <c r="P173" i="9"/>
  <c r="O173" i="9"/>
  <c r="N173" i="9"/>
  <c r="M173" i="9"/>
  <c r="L173" i="9"/>
  <c r="K173" i="9"/>
  <c r="J173" i="9"/>
  <c r="I173" i="9"/>
  <c r="H173" i="9"/>
  <c r="G173" i="9"/>
  <c r="F173" i="9"/>
  <c r="E173" i="9"/>
  <c r="D173" i="9"/>
  <c r="C173" i="9"/>
  <c r="B173" i="9"/>
  <c r="Q172" i="9"/>
  <c r="P172" i="9"/>
  <c r="O172" i="9"/>
  <c r="N172" i="9"/>
  <c r="M172" i="9"/>
  <c r="L172" i="9"/>
  <c r="K172" i="9"/>
  <c r="J172" i="9"/>
  <c r="I172" i="9"/>
  <c r="H172" i="9"/>
  <c r="G172" i="9"/>
  <c r="F172" i="9"/>
  <c r="E172" i="9"/>
  <c r="D172" i="9"/>
  <c r="C172" i="9"/>
  <c r="B172" i="9"/>
  <c r="Q171" i="9"/>
  <c r="P171" i="9"/>
  <c r="O171" i="9"/>
  <c r="N171" i="9"/>
  <c r="M171" i="9"/>
  <c r="L171" i="9"/>
  <c r="K171" i="9"/>
  <c r="J171" i="9"/>
  <c r="I171" i="9"/>
  <c r="H171" i="9"/>
  <c r="G171" i="9"/>
  <c r="F171" i="9"/>
  <c r="E171" i="9"/>
  <c r="D171" i="9"/>
  <c r="C171" i="9"/>
  <c r="B171" i="9"/>
  <c r="Q170" i="9"/>
  <c r="P170" i="9"/>
  <c r="O170" i="9"/>
  <c r="N170" i="9"/>
  <c r="M170" i="9"/>
  <c r="L170" i="9"/>
  <c r="K170" i="9"/>
  <c r="J170" i="9"/>
  <c r="I170" i="9"/>
  <c r="H170" i="9"/>
  <c r="G170" i="9"/>
  <c r="F170" i="9"/>
  <c r="E170" i="9"/>
  <c r="D170" i="9"/>
  <c r="C170" i="9"/>
  <c r="B170" i="9"/>
  <c r="Q169" i="9"/>
  <c r="P169" i="9"/>
  <c r="O169" i="9"/>
  <c r="N169" i="9"/>
  <c r="M169" i="9"/>
  <c r="L169" i="9"/>
  <c r="K169" i="9"/>
  <c r="J169" i="9"/>
  <c r="I169" i="9"/>
  <c r="H169" i="9"/>
  <c r="G169" i="9"/>
  <c r="F169" i="9"/>
  <c r="E169" i="9"/>
  <c r="D169" i="9"/>
  <c r="C169" i="9"/>
  <c r="B169" i="9"/>
  <c r="Q168" i="9"/>
  <c r="P168" i="9"/>
  <c r="O168" i="9"/>
  <c r="N168" i="9"/>
  <c r="M168" i="9"/>
  <c r="L168" i="9"/>
  <c r="K168" i="9"/>
  <c r="J168" i="9"/>
  <c r="I168" i="9"/>
  <c r="H168" i="9"/>
  <c r="G168" i="9"/>
  <c r="F168" i="9"/>
  <c r="E168" i="9"/>
  <c r="D168" i="9"/>
  <c r="C168" i="9"/>
  <c r="B168" i="9"/>
  <c r="Q167" i="9"/>
  <c r="P167" i="9"/>
  <c r="O167" i="9"/>
  <c r="N167" i="9"/>
  <c r="M167" i="9"/>
  <c r="L167" i="9"/>
  <c r="K167" i="9"/>
  <c r="J167" i="9"/>
  <c r="I167" i="9"/>
  <c r="H167" i="9"/>
  <c r="G167" i="9"/>
  <c r="F167" i="9"/>
  <c r="E167" i="9"/>
  <c r="D167" i="9"/>
  <c r="C167" i="9"/>
  <c r="B167" i="9"/>
  <c r="Q166" i="9"/>
  <c r="P166" i="9"/>
  <c r="O166" i="9"/>
  <c r="N166" i="9"/>
  <c r="M166" i="9"/>
  <c r="L166" i="9"/>
  <c r="K166" i="9"/>
  <c r="J166" i="9"/>
  <c r="I166" i="9"/>
  <c r="H166" i="9"/>
  <c r="G166" i="9"/>
  <c r="F166" i="9"/>
  <c r="E166" i="9"/>
  <c r="D166" i="9"/>
  <c r="C166" i="9"/>
  <c r="B166" i="9"/>
  <c r="Q165" i="9"/>
  <c r="P165" i="9"/>
  <c r="O165" i="9"/>
  <c r="N165" i="9"/>
  <c r="M165" i="9"/>
  <c r="L165" i="9"/>
  <c r="K165" i="9"/>
  <c r="J165" i="9"/>
  <c r="I165" i="9"/>
  <c r="H165" i="9"/>
  <c r="G165" i="9"/>
  <c r="F165" i="9"/>
  <c r="E165" i="9"/>
  <c r="D165" i="9"/>
  <c r="C165" i="9"/>
  <c r="B165" i="9"/>
  <c r="Q164" i="9"/>
  <c r="P164" i="9"/>
  <c r="O164" i="9"/>
  <c r="N164" i="9"/>
  <c r="M164" i="9"/>
  <c r="L164" i="9"/>
  <c r="K164" i="9"/>
  <c r="J164" i="9"/>
  <c r="I164" i="9"/>
  <c r="H164" i="9"/>
  <c r="G164" i="9"/>
  <c r="F164" i="9"/>
  <c r="E164" i="9"/>
  <c r="D164" i="9"/>
  <c r="C164" i="9"/>
  <c r="B164" i="9"/>
  <c r="Q163" i="9"/>
  <c r="P163" i="9"/>
  <c r="O163" i="9"/>
  <c r="N163" i="9"/>
  <c r="M163" i="9"/>
  <c r="L163" i="9"/>
  <c r="K163" i="9"/>
  <c r="J163" i="9"/>
  <c r="I163" i="9"/>
  <c r="H163" i="9"/>
  <c r="G163" i="9"/>
  <c r="F163" i="9"/>
  <c r="E163" i="9"/>
  <c r="D163" i="9"/>
  <c r="C163" i="9"/>
  <c r="B163" i="9"/>
  <c r="Q162" i="9"/>
  <c r="P162" i="9"/>
  <c r="O162" i="9"/>
  <c r="N162" i="9"/>
  <c r="M162" i="9"/>
  <c r="L162" i="9"/>
  <c r="K162" i="9"/>
  <c r="J162" i="9"/>
  <c r="I162" i="9"/>
  <c r="H162" i="9"/>
  <c r="G162" i="9"/>
  <c r="F162" i="9"/>
  <c r="E162" i="9"/>
  <c r="D162" i="9"/>
  <c r="C162" i="9"/>
  <c r="B162" i="9"/>
  <c r="Q161" i="9"/>
  <c r="P161" i="9"/>
  <c r="O161" i="9"/>
  <c r="N161" i="9"/>
  <c r="M161" i="9"/>
  <c r="L161" i="9"/>
  <c r="K161" i="9"/>
  <c r="J161" i="9"/>
  <c r="I161" i="9"/>
  <c r="H161" i="9"/>
  <c r="G161" i="9"/>
  <c r="F161" i="9"/>
  <c r="E161" i="9"/>
  <c r="D161" i="9"/>
  <c r="C161" i="9"/>
  <c r="B161" i="9"/>
  <c r="Q160" i="9"/>
  <c r="P160" i="9"/>
  <c r="O160" i="9"/>
  <c r="N160" i="9"/>
  <c r="M160" i="9"/>
  <c r="L160" i="9"/>
  <c r="K160" i="9"/>
  <c r="J160" i="9"/>
  <c r="I160" i="9"/>
  <c r="H160" i="9"/>
  <c r="G160" i="9"/>
  <c r="F160" i="9"/>
  <c r="E160" i="9"/>
  <c r="D160" i="9"/>
  <c r="C160" i="9"/>
  <c r="B160" i="9"/>
  <c r="Q159" i="9"/>
  <c r="P159" i="9"/>
  <c r="O159" i="9"/>
  <c r="N159" i="9"/>
  <c r="M159" i="9"/>
  <c r="L159" i="9"/>
  <c r="K159" i="9"/>
  <c r="J159" i="9"/>
  <c r="I159" i="9"/>
  <c r="H159" i="9"/>
  <c r="G159" i="9"/>
  <c r="F159" i="9"/>
  <c r="E159" i="9"/>
  <c r="D159" i="9"/>
  <c r="C159" i="9"/>
  <c r="B159" i="9"/>
  <c r="Q158" i="9"/>
  <c r="P158" i="9"/>
  <c r="O158" i="9"/>
  <c r="N158" i="9"/>
  <c r="M158" i="9"/>
  <c r="L158" i="9"/>
  <c r="K158" i="9"/>
  <c r="J158" i="9"/>
  <c r="I158" i="9"/>
  <c r="H158" i="9"/>
  <c r="G158" i="9"/>
  <c r="F158" i="9"/>
  <c r="E158" i="9"/>
  <c r="D158" i="9"/>
  <c r="C158" i="9"/>
  <c r="B158" i="9"/>
  <c r="Q157" i="9"/>
  <c r="P157" i="9"/>
  <c r="O157" i="9"/>
  <c r="N157" i="9"/>
  <c r="M157" i="9"/>
  <c r="L157" i="9"/>
  <c r="K157" i="9"/>
  <c r="J157" i="9"/>
  <c r="I157" i="9"/>
  <c r="H157" i="9"/>
  <c r="G157" i="9"/>
  <c r="F157" i="9"/>
  <c r="E157" i="9"/>
  <c r="D157" i="9"/>
  <c r="C157" i="9"/>
  <c r="B157" i="9"/>
  <c r="Q156" i="9"/>
  <c r="P156" i="9"/>
  <c r="O156" i="9"/>
  <c r="N156" i="9"/>
  <c r="M156" i="9"/>
  <c r="L156" i="9"/>
  <c r="K156" i="9"/>
  <c r="J156" i="9"/>
  <c r="I156" i="9"/>
  <c r="H156" i="9"/>
  <c r="G156" i="9"/>
  <c r="F156" i="9"/>
  <c r="E156" i="9"/>
  <c r="D156" i="9"/>
  <c r="C156" i="9"/>
  <c r="B156" i="9"/>
  <c r="Q155" i="9"/>
  <c r="P155" i="9"/>
  <c r="O155" i="9"/>
  <c r="N155" i="9"/>
  <c r="M155" i="9"/>
  <c r="L155" i="9"/>
  <c r="K155" i="9"/>
  <c r="J155" i="9"/>
  <c r="I155" i="9"/>
  <c r="H155" i="9"/>
  <c r="G155" i="9"/>
  <c r="F155" i="9"/>
  <c r="E155" i="9"/>
  <c r="D155" i="9"/>
  <c r="C155" i="9"/>
  <c r="B155" i="9"/>
  <c r="Q154" i="9"/>
  <c r="P154" i="9"/>
  <c r="O154" i="9"/>
  <c r="N154" i="9"/>
  <c r="M154" i="9"/>
  <c r="L154" i="9"/>
  <c r="K154" i="9"/>
  <c r="J154" i="9"/>
  <c r="I154" i="9"/>
  <c r="H154" i="9"/>
  <c r="G154" i="9"/>
  <c r="F154" i="9"/>
  <c r="E154" i="9"/>
  <c r="D154" i="9"/>
  <c r="C154" i="9"/>
  <c r="B154" i="9"/>
  <c r="Q153" i="9"/>
  <c r="P153" i="9"/>
  <c r="O153" i="9"/>
  <c r="N153" i="9"/>
  <c r="M153" i="9"/>
  <c r="L153" i="9"/>
  <c r="K153" i="9"/>
  <c r="J153" i="9"/>
  <c r="I153" i="9"/>
  <c r="H153" i="9"/>
  <c r="G153" i="9"/>
  <c r="F153" i="9"/>
  <c r="E153" i="9"/>
  <c r="D153" i="9"/>
  <c r="C153" i="9"/>
  <c r="B153" i="9"/>
  <c r="Q152" i="9"/>
  <c r="P152" i="9"/>
  <c r="N152" i="9"/>
  <c r="M152" i="9"/>
  <c r="L152" i="9"/>
  <c r="K152" i="9"/>
  <c r="O152" i="9" s="1"/>
  <c r="J152" i="9"/>
  <c r="I152" i="9"/>
  <c r="H152" i="9"/>
  <c r="G152" i="9"/>
  <c r="F152" i="9"/>
  <c r="E152" i="9"/>
  <c r="D152" i="9"/>
  <c r="C152" i="9"/>
  <c r="B152" i="9"/>
  <c r="Q151" i="9"/>
  <c r="P151" i="9"/>
  <c r="N151" i="9"/>
  <c r="M151" i="9"/>
  <c r="L151" i="9"/>
  <c r="K151" i="9"/>
  <c r="O151" i="9" s="1"/>
  <c r="J151" i="9"/>
  <c r="I151" i="9"/>
  <c r="H151" i="9"/>
  <c r="G151" i="9"/>
  <c r="F151" i="9"/>
  <c r="E151" i="9"/>
  <c r="D151" i="9"/>
  <c r="C151" i="9"/>
  <c r="B151" i="9"/>
  <c r="Q150" i="9"/>
  <c r="P150" i="9"/>
  <c r="N150" i="9"/>
  <c r="M150" i="9"/>
  <c r="L150" i="9"/>
  <c r="K150" i="9"/>
  <c r="O150" i="9" s="1"/>
  <c r="J150" i="9"/>
  <c r="I150" i="9"/>
  <c r="H150" i="9"/>
  <c r="G150" i="9"/>
  <c r="F150" i="9"/>
  <c r="E150" i="9"/>
  <c r="D150" i="9"/>
  <c r="C150" i="9"/>
  <c r="B150" i="9"/>
  <c r="Q149" i="9"/>
  <c r="P149" i="9"/>
  <c r="N149" i="9"/>
  <c r="M149" i="9"/>
  <c r="L149" i="9"/>
  <c r="K149" i="9"/>
  <c r="O149" i="9" s="1"/>
  <c r="J149" i="9"/>
  <c r="I149" i="9"/>
  <c r="H149" i="9"/>
  <c r="G149" i="9"/>
  <c r="F149" i="9"/>
  <c r="E149" i="9"/>
  <c r="D149" i="9"/>
  <c r="C149" i="9"/>
  <c r="B149" i="9"/>
  <c r="Q148" i="9"/>
  <c r="P148" i="9"/>
  <c r="N148" i="9"/>
  <c r="M148" i="9"/>
  <c r="L148" i="9"/>
  <c r="K148" i="9"/>
  <c r="O148" i="9" s="1"/>
  <c r="J148" i="9"/>
  <c r="I148" i="9"/>
  <c r="H148" i="9"/>
  <c r="G148" i="9"/>
  <c r="F148" i="9"/>
  <c r="E148" i="9"/>
  <c r="D148" i="9"/>
  <c r="C148" i="9"/>
  <c r="B148" i="9"/>
  <c r="Q147" i="9"/>
  <c r="P147" i="9"/>
  <c r="N147" i="9"/>
  <c r="M147" i="9"/>
  <c r="L147" i="9"/>
  <c r="K147" i="9"/>
  <c r="O147" i="9" s="1"/>
  <c r="J147" i="9"/>
  <c r="I147" i="9"/>
  <c r="H147" i="9"/>
  <c r="G147" i="9"/>
  <c r="F147" i="9"/>
  <c r="E147" i="9"/>
  <c r="D147" i="9"/>
  <c r="C147" i="9"/>
  <c r="B147" i="9"/>
  <c r="Q146" i="9"/>
  <c r="P146" i="9"/>
  <c r="N146" i="9"/>
  <c r="M146" i="9"/>
  <c r="L146" i="9"/>
  <c r="K146" i="9"/>
  <c r="O146" i="9" s="1"/>
  <c r="J146" i="9"/>
  <c r="I146" i="9"/>
  <c r="H146" i="9"/>
  <c r="G146" i="9"/>
  <c r="F146" i="9"/>
  <c r="E146" i="9"/>
  <c r="D146" i="9"/>
  <c r="C146" i="9"/>
  <c r="B146" i="9"/>
  <c r="Q145" i="9"/>
  <c r="P145" i="9"/>
  <c r="N145" i="9"/>
  <c r="M145" i="9"/>
  <c r="L145" i="9"/>
  <c r="K145" i="9"/>
  <c r="O145" i="9" s="1"/>
  <c r="J145" i="9"/>
  <c r="I145" i="9"/>
  <c r="H145" i="9"/>
  <c r="G145" i="9"/>
  <c r="F145" i="9"/>
  <c r="E145" i="9"/>
  <c r="D145" i="9"/>
  <c r="C145" i="9"/>
  <c r="B145" i="9"/>
  <c r="Q144" i="9"/>
  <c r="P144" i="9"/>
  <c r="N144" i="9"/>
  <c r="M144" i="9"/>
  <c r="L144" i="9"/>
  <c r="K144" i="9"/>
  <c r="O144" i="9" s="1"/>
  <c r="J144" i="9"/>
  <c r="I144" i="9"/>
  <c r="H144" i="9"/>
  <c r="G144" i="9"/>
  <c r="F144" i="9"/>
  <c r="E144" i="9"/>
  <c r="D144" i="9"/>
  <c r="C144" i="9"/>
  <c r="B144" i="9"/>
  <c r="Q143" i="9"/>
  <c r="P143" i="9"/>
  <c r="N143" i="9"/>
  <c r="M143" i="9"/>
  <c r="L143" i="9"/>
  <c r="K143" i="9"/>
  <c r="O143" i="9" s="1"/>
  <c r="J143" i="9"/>
  <c r="I143" i="9"/>
  <c r="H143" i="9"/>
  <c r="G143" i="9"/>
  <c r="F143" i="9"/>
  <c r="E143" i="9"/>
  <c r="D143" i="9"/>
  <c r="C143" i="9"/>
  <c r="B143" i="9"/>
  <c r="Q142" i="9"/>
  <c r="P142" i="9"/>
  <c r="N142" i="9"/>
  <c r="M142" i="9"/>
  <c r="L142" i="9"/>
  <c r="K142" i="9"/>
  <c r="O142" i="9" s="1"/>
  <c r="J142" i="9"/>
  <c r="I142" i="9"/>
  <c r="H142" i="9"/>
  <c r="G142" i="9"/>
  <c r="F142" i="9"/>
  <c r="E142" i="9"/>
  <c r="D142" i="9"/>
  <c r="C142" i="9"/>
  <c r="B142" i="9"/>
  <c r="Q141" i="9"/>
  <c r="P141" i="9"/>
  <c r="N141" i="9"/>
  <c r="M141" i="9"/>
  <c r="L141" i="9"/>
  <c r="K141" i="9"/>
  <c r="O141" i="9" s="1"/>
  <c r="J141" i="9"/>
  <c r="I141" i="9"/>
  <c r="H141" i="9"/>
  <c r="G141" i="9"/>
  <c r="F141" i="9"/>
  <c r="E141" i="9"/>
  <c r="D141" i="9"/>
  <c r="C141" i="9"/>
  <c r="B141" i="9"/>
  <c r="Q140" i="9"/>
  <c r="P140" i="9"/>
  <c r="N140" i="9"/>
  <c r="M140" i="9"/>
  <c r="L140" i="9"/>
  <c r="K140" i="9"/>
  <c r="O140" i="9" s="1"/>
  <c r="J140" i="9"/>
  <c r="I140" i="9"/>
  <c r="H140" i="9"/>
  <c r="G140" i="9"/>
  <c r="F140" i="9"/>
  <c r="E140" i="9"/>
  <c r="D140" i="9"/>
  <c r="C140" i="9"/>
  <c r="B140" i="9"/>
  <c r="Q139" i="9"/>
  <c r="P139" i="9"/>
  <c r="N139" i="9"/>
  <c r="M139" i="9"/>
  <c r="L139" i="9"/>
  <c r="K139" i="9"/>
  <c r="O139" i="9" s="1"/>
  <c r="J139" i="9"/>
  <c r="I139" i="9"/>
  <c r="H139" i="9"/>
  <c r="G139" i="9"/>
  <c r="F139" i="9"/>
  <c r="E139" i="9"/>
  <c r="D139" i="9"/>
  <c r="C139" i="9"/>
  <c r="B139" i="9"/>
  <c r="Q138" i="9"/>
  <c r="P138" i="9"/>
  <c r="N138" i="9"/>
  <c r="M138" i="9"/>
  <c r="L138" i="9"/>
  <c r="K138" i="9"/>
  <c r="O138" i="9" s="1"/>
  <c r="J138" i="9"/>
  <c r="I138" i="9"/>
  <c r="H138" i="9"/>
  <c r="G138" i="9"/>
  <c r="F138" i="9"/>
  <c r="E138" i="9"/>
  <c r="D138" i="9"/>
  <c r="C138" i="9"/>
  <c r="B138" i="9"/>
  <c r="Q137" i="9"/>
  <c r="P137" i="9"/>
  <c r="N137" i="9"/>
  <c r="M137" i="9"/>
  <c r="L137" i="9"/>
  <c r="K137" i="9"/>
  <c r="O137" i="9" s="1"/>
  <c r="J137" i="9"/>
  <c r="I137" i="9"/>
  <c r="H137" i="9"/>
  <c r="G137" i="9"/>
  <c r="F137" i="9"/>
  <c r="E137" i="9"/>
  <c r="D137" i="9"/>
  <c r="C137" i="9"/>
  <c r="B137" i="9"/>
  <c r="Q136" i="9"/>
  <c r="P136" i="9"/>
  <c r="N136" i="9"/>
  <c r="M136" i="9"/>
  <c r="L136" i="9"/>
  <c r="K136" i="9"/>
  <c r="O136" i="9" s="1"/>
  <c r="J136" i="9"/>
  <c r="I136" i="9"/>
  <c r="H136" i="9"/>
  <c r="G136" i="9"/>
  <c r="F136" i="9"/>
  <c r="E136" i="9"/>
  <c r="D136" i="9"/>
  <c r="C136" i="9"/>
  <c r="B136" i="9"/>
  <c r="Q135" i="9"/>
  <c r="P135" i="9"/>
  <c r="N135" i="9"/>
  <c r="M135" i="9"/>
  <c r="L135" i="9"/>
  <c r="K135" i="9"/>
  <c r="O135" i="9" s="1"/>
  <c r="J135" i="9"/>
  <c r="I135" i="9"/>
  <c r="H135" i="9"/>
  <c r="G135" i="9"/>
  <c r="F135" i="9"/>
  <c r="E135" i="9"/>
  <c r="D135" i="9"/>
  <c r="C135" i="9"/>
  <c r="B135" i="9"/>
  <c r="Q134" i="9"/>
  <c r="P134" i="9"/>
  <c r="N134" i="9"/>
  <c r="M134" i="9"/>
  <c r="L134" i="9"/>
  <c r="K134" i="9"/>
  <c r="O134" i="9" s="1"/>
  <c r="J134" i="9"/>
  <c r="I134" i="9"/>
  <c r="H134" i="9"/>
  <c r="G134" i="9"/>
  <c r="F134" i="9"/>
  <c r="E134" i="9"/>
  <c r="D134" i="9"/>
  <c r="C134" i="9"/>
  <c r="B134" i="9"/>
  <c r="Q133" i="9"/>
  <c r="P133" i="9"/>
  <c r="N133" i="9"/>
  <c r="M133" i="9"/>
  <c r="L133" i="9"/>
  <c r="K133" i="9"/>
  <c r="O133" i="9" s="1"/>
  <c r="J133" i="9"/>
  <c r="I133" i="9"/>
  <c r="H133" i="9"/>
  <c r="G133" i="9"/>
  <c r="F133" i="9"/>
  <c r="E133" i="9"/>
  <c r="D133" i="9"/>
  <c r="C133" i="9"/>
  <c r="B133" i="9"/>
  <c r="Q132" i="9"/>
  <c r="P132" i="9"/>
  <c r="N132" i="9"/>
  <c r="M132" i="9"/>
  <c r="L132" i="9"/>
  <c r="K132" i="9"/>
  <c r="O132" i="9" s="1"/>
  <c r="J132" i="9"/>
  <c r="I132" i="9"/>
  <c r="H132" i="9"/>
  <c r="G132" i="9"/>
  <c r="F132" i="9"/>
  <c r="E132" i="9"/>
  <c r="D132" i="9"/>
  <c r="C132" i="9"/>
  <c r="B132" i="9"/>
  <c r="Q131" i="9"/>
  <c r="P131" i="9"/>
  <c r="N131" i="9"/>
  <c r="M131" i="9"/>
  <c r="L131" i="9"/>
  <c r="K131" i="9"/>
  <c r="O131" i="9" s="1"/>
  <c r="J131" i="9"/>
  <c r="I131" i="9"/>
  <c r="H131" i="9"/>
  <c r="G131" i="9"/>
  <c r="F131" i="9"/>
  <c r="E131" i="9"/>
  <c r="D131" i="9"/>
  <c r="C131" i="9"/>
  <c r="B131" i="9"/>
  <c r="Q130" i="9"/>
  <c r="P130" i="9"/>
  <c r="N130" i="9"/>
  <c r="M130" i="9"/>
  <c r="L130" i="9"/>
  <c r="K130" i="9"/>
  <c r="O130" i="9" s="1"/>
  <c r="J130" i="9"/>
  <c r="I130" i="9"/>
  <c r="H130" i="9"/>
  <c r="G130" i="9"/>
  <c r="F130" i="9"/>
  <c r="E130" i="9"/>
  <c r="D130" i="9"/>
  <c r="C130" i="9"/>
  <c r="B130" i="9"/>
  <c r="Q129" i="9"/>
  <c r="P129" i="9"/>
  <c r="N129" i="9"/>
  <c r="M129" i="9"/>
  <c r="L129" i="9"/>
  <c r="K129" i="9"/>
  <c r="O129" i="9" s="1"/>
  <c r="J129" i="9"/>
  <c r="I129" i="9"/>
  <c r="H129" i="9"/>
  <c r="G129" i="9"/>
  <c r="F129" i="9"/>
  <c r="E129" i="9"/>
  <c r="D129" i="9"/>
  <c r="C129" i="9"/>
  <c r="B129" i="9"/>
  <c r="Q128" i="9"/>
  <c r="P128" i="9"/>
  <c r="N128" i="9"/>
  <c r="M128" i="9"/>
  <c r="L128" i="9"/>
  <c r="K128" i="9"/>
  <c r="O128" i="9" s="1"/>
  <c r="J128" i="9"/>
  <c r="I128" i="9"/>
  <c r="H128" i="9"/>
  <c r="G128" i="9"/>
  <c r="F128" i="9"/>
  <c r="E128" i="9"/>
  <c r="D128" i="9"/>
  <c r="C128" i="9"/>
  <c r="B128" i="9"/>
  <c r="Q127" i="9"/>
  <c r="P127" i="9"/>
  <c r="N127" i="9"/>
  <c r="M127" i="9"/>
  <c r="L127" i="9"/>
  <c r="K127" i="9"/>
  <c r="O127" i="9" s="1"/>
  <c r="J127" i="9"/>
  <c r="I127" i="9"/>
  <c r="H127" i="9"/>
  <c r="G127" i="9"/>
  <c r="F127" i="9"/>
  <c r="E127" i="9"/>
  <c r="D127" i="9"/>
  <c r="C127" i="9"/>
  <c r="B127" i="9"/>
  <c r="Q126" i="9"/>
  <c r="P126" i="9"/>
  <c r="N126" i="9"/>
  <c r="M126" i="9"/>
  <c r="L126" i="9"/>
  <c r="K126" i="9"/>
  <c r="O126" i="9" s="1"/>
  <c r="J126" i="9"/>
  <c r="I126" i="9"/>
  <c r="H126" i="9"/>
  <c r="G126" i="9"/>
  <c r="F126" i="9"/>
  <c r="E126" i="9"/>
  <c r="D126" i="9"/>
  <c r="C126" i="9"/>
  <c r="B126" i="9"/>
  <c r="Q125" i="9"/>
  <c r="P125" i="9"/>
  <c r="N125" i="9"/>
  <c r="M125" i="9"/>
  <c r="L125" i="9"/>
  <c r="K125" i="9"/>
  <c r="O125" i="9" s="1"/>
  <c r="J125" i="9"/>
  <c r="I125" i="9"/>
  <c r="H125" i="9"/>
  <c r="G125" i="9"/>
  <c r="F125" i="9"/>
  <c r="E125" i="9"/>
  <c r="D125" i="9"/>
  <c r="C125" i="9"/>
  <c r="B125" i="9"/>
  <c r="Q124" i="9"/>
  <c r="P124" i="9"/>
  <c r="N124" i="9"/>
  <c r="M124" i="9"/>
  <c r="L124" i="9"/>
  <c r="K124" i="9"/>
  <c r="O124" i="9" s="1"/>
  <c r="J124" i="9"/>
  <c r="I124" i="9"/>
  <c r="H124" i="9"/>
  <c r="G124" i="9"/>
  <c r="F124" i="9"/>
  <c r="E124" i="9"/>
  <c r="D124" i="9"/>
  <c r="C124" i="9"/>
  <c r="B124" i="9"/>
  <c r="Q123" i="9"/>
  <c r="P123" i="9"/>
  <c r="N123" i="9"/>
  <c r="M123" i="9"/>
  <c r="L123" i="9"/>
  <c r="K123" i="9"/>
  <c r="O123" i="9" s="1"/>
  <c r="J123" i="9"/>
  <c r="I123" i="9"/>
  <c r="H123" i="9"/>
  <c r="G123" i="9"/>
  <c r="F123" i="9"/>
  <c r="E123" i="9"/>
  <c r="D123" i="9"/>
  <c r="C123" i="9"/>
  <c r="B123" i="9"/>
  <c r="Q122" i="9"/>
  <c r="P122" i="9"/>
  <c r="N122" i="9"/>
  <c r="M122" i="9"/>
  <c r="L122" i="9"/>
  <c r="K122" i="9"/>
  <c r="O122" i="9" s="1"/>
  <c r="J122" i="9"/>
  <c r="I122" i="9"/>
  <c r="H122" i="9"/>
  <c r="G122" i="9"/>
  <c r="F122" i="9"/>
  <c r="E122" i="9"/>
  <c r="D122" i="9"/>
  <c r="C122" i="9"/>
  <c r="B122" i="9"/>
  <c r="Q121" i="9"/>
  <c r="P121" i="9"/>
  <c r="N121" i="9"/>
  <c r="M121" i="9"/>
  <c r="L121" i="9"/>
  <c r="K121" i="9"/>
  <c r="O121" i="9" s="1"/>
  <c r="J121" i="9"/>
  <c r="I121" i="9"/>
  <c r="H121" i="9"/>
  <c r="G121" i="9"/>
  <c r="F121" i="9"/>
  <c r="E121" i="9"/>
  <c r="D121" i="9"/>
  <c r="C121" i="9"/>
  <c r="B121" i="9"/>
  <c r="Q120" i="9"/>
  <c r="P120" i="9"/>
  <c r="N120" i="9"/>
  <c r="M120" i="9"/>
  <c r="L120" i="9"/>
  <c r="K120" i="9"/>
  <c r="O120" i="9" s="1"/>
  <c r="J120" i="9"/>
  <c r="I120" i="9"/>
  <c r="H120" i="9"/>
  <c r="G120" i="9"/>
  <c r="F120" i="9"/>
  <c r="E120" i="9"/>
  <c r="D120" i="9"/>
  <c r="C120" i="9"/>
  <c r="B120" i="9"/>
  <c r="Q119" i="9"/>
  <c r="P119" i="9"/>
  <c r="N119" i="9"/>
  <c r="M119" i="9"/>
  <c r="L119" i="9"/>
  <c r="K119" i="9"/>
  <c r="O119" i="9" s="1"/>
  <c r="J119" i="9"/>
  <c r="I119" i="9"/>
  <c r="H119" i="9"/>
  <c r="G119" i="9"/>
  <c r="F119" i="9"/>
  <c r="E119" i="9"/>
  <c r="D119" i="9"/>
  <c r="C119" i="9"/>
  <c r="B119" i="9"/>
  <c r="Q118" i="9"/>
  <c r="P118" i="9"/>
  <c r="N118" i="9"/>
  <c r="M118" i="9"/>
  <c r="L118" i="9"/>
  <c r="K118" i="9"/>
  <c r="O118" i="9" s="1"/>
  <c r="J118" i="9"/>
  <c r="I118" i="9"/>
  <c r="H118" i="9"/>
  <c r="G118" i="9"/>
  <c r="F118" i="9"/>
  <c r="E118" i="9"/>
  <c r="D118" i="9"/>
  <c r="C118" i="9"/>
  <c r="B118" i="9"/>
  <c r="Q117" i="9"/>
  <c r="P117" i="9"/>
  <c r="N117" i="9"/>
  <c r="M117" i="9"/>
  <c r="L117" i="9"/>
  <c r="K117" i="9"/>
  <c r="O117" i="9" s="1"/>
  <c r="J117" i="9"/>
  <c r="I117" i="9"/>
  <c r="H117" i="9"/>
  <c r="G117" i="9"/>
  <c r="F117" i="9"/>
  <c r="E117" i="9"/>
  <c r="D117" i="9"/>
  <c r="C117" i="9"/>
  <c r="B117" i="9"/>
  <c r="Q116" i="9"/>
  <c r="P116" i="9"/>
  <c r="N116" i="9"/>
  <c r="M116" i="9"/>
  <c r="L116" i="9"/>
  <c r="K116" i="9"/>
  <c r="O116" i="9" s="1"/>
  <c r="J116" i="9"/>
  <c r="I116" i="9"/>
  <c r="H116" i="9"/>
  <c r="G116" i="9"/>
  <c r="F116" i="9"/>
  <c r="E116" i="9"/>
  <c r="D116" i="9"/>
  <c r="C116" i="9"/>
  <c r="B116" i="9"/>
  <c r="Q115" i="9"/>
  <c r="P115" i="9"/>
  <c r="N115" i="9"/>
  <c r="M115" i="9"/>
  <c r="L115" i="9"/>
  <c r="K115" i="9"/>
  <c r="O115" i="9" s="1"/>
  <c r="J115" i="9"/>
  <c r="I115" i="9"/>
  <c r="H115" i="9"/>
  <c r="G115" i="9"/>
  <c r="F115" i="9"/>
  <c r="E115" i="9"/>
  <c r="D115" i="9"/>
  <c r="C115" i="9"/>
  <c r="B115" i="9"/>
  <c r="Q114" i="9"/>
  <c r="P114" i="9"/>
  <c r="N114" i="9"/>
  <c r="M114" i="9"/>
  <c r="L114" i="9"/>
  <c r="K114" i="9"/>
  <c r="O114" i="9" s="1"/>
  <c r="J114" i="9"/>
  <c r="I114" i="9"/>
  <c r="H114" i="9"/>
  <c r="G114" i="9"/>
  <c r="F114" i="9"/>
  <c r="E114" i="9"/>
  <c r="D114" i="9"/>
  <c r="C114" i="9"/>
  <c r="B114" i="9"/>
  <c r="Q113" i="9"/>
  <c r="P113" i="9"/>
  <c r="N113" i="9"/>
  <c r="M113" i="9"/>
  <c r="L113" i="9"/>
  <c r="K113" i="9"/>
  <c r="O113" i="9" s="1"/>
  <c r="J113" i="9"/>
  <c r="I113" i="9"/>
  <c r="H113" i="9"/>
  <c r="G113" i="9"/>
  <c r="F113" i="9"/>
  <c r="E113" i="9"/>
  <c r="D113" i="9"/>
  <c r="C113" i="9"/>
  <c r="B113" i="9"/>
  <c r="Q112" i="9"/>
  <c r="P112" i="9"/>
  <c r="N112" i="9"/>
  <c r="M112" i="9"/>
  <c r="L112" i="9"/>
  <c r="K112" i="9"/>
  <c r="O112" i="9" s="1"/>
  <c r="J112" i="9"/>
  <c r="I112" i="9"/>
  <c r="H112" i="9"/>
  <c r="G112" i="9"/>
  <c r="F112" i="9"/>
  <c r="E112" i="9"/>
  <c r="D112" i="9"/>
  <c r="C112" i="9"/>
  <c r="B112" i="9"/>
  <c r="Q111" i="9"/>
  <c r="P111" i="9"/>
  <c r="N111" i="9"/>
  <c r="M111" i="9"/>
  <c r="L111" i="9"/>
  <c r="K111" i="9"/>
  <c r="O111" i="9" s="1"/>
  <c r="J111" i="9"/>
  <c r="I111" i="9"/>
  <c r="H111" i="9"/>
  <c r="G111" i="9"/>
  <c r="F111" i="9"/>
  <c r="E111" i="9"/>
  <c r="D111" i="9"/>
  <c r="C111" i="9"/>
  <c r="B111" i="9"/>
  <c r="Q110" i="9"/>
  <c r="P110" i="9"/>
  <c r="N110" i="9"/>
  <c r="M110" i="9"/>
  <c r="L110" i="9"/>
  <c r="K110" i="9"/>
  <c r="O110" i="9" s="1"/>
  <c r="J110" i="9"/>
  <c r="I110" i="9"/>
  <c r="H110" i="9"/>
  <c r="G110" i="9"/>
  <c r="F110" i="9"/>
  <c r="E110" i="9"/>
  <c r="D110" i="9"/>
  <c r="C110" i="9"/>
  <c r="B110" i="9"/>
  <c r="Q109" i="9"/>
  <c r="P109" i="9"/>
  <c r="N109" i="9"/>
  <c r="M109" i="9"/>
  <c r="L109" i="9"/>
  <c r="K109" i="9"/>
  <c r="O109" i="9" s="1"/>
  <c r="J109" i="9"/>
  <c r="I109" i="9"/>
  <c r="H109" i="9"/>
  <c r="G109" i="9"/>
  <c r="F109" i="9"/>
  <c r="E109" i="9"/>
  <c r="D109" i="9"/>
  <c r="C109" i="9"/>
  <c r="B109" i="9"/>
  <c r="Q108" i="9"/>
  <c r="P108" i="9"/>
  <c r="N108" i="9"/>
  <c r="M108" i="9"/>
  <c r="L108" i="9"/>
  <c r="K108" i="9"/>
  <c r="O108" i="9" s="1"/>
  <c r="J108" i="9"/>
  <c r="I108" i="9"/>
  <c r="H108" i="9"/>
  <c r="G108" i="9"/>
  <c r="F108" i="9"/>
  <c r="E108" i="9"/>
  <c r="D108" i="9"/>
  <c r="C108" i="9"/>
  <c r="B108" i="9"/>
  <c r="Q107" i="9"/>
  <c r="P107" i="9"/>
  <c r="N107" i="9"/>
  <c r="M107" i="9"/>
  <c r="L107" i="9"/>
  <c r="K107" i="9"/>
  <c r="O107" i="9" s="1"/>
  <c r="J107" i="9"/>
  <c r="I107" i="9"/>
  <c r="H107" i="9"/>
  <c r="G107" i="9"/>
  <c r="F107" i="9"/>
  <c r="E107" i="9"/>
  <c r="D107" i="9"/>
  <c r="C107" i="9"/>
  <c r="B107" i="9"/>
  <c r="Q106" i="9"/>
  <c r="P106" i="9"/>
  <c r="N106" i="9"/>
  <c r="M106" i="9"/>
  <c r="L106" i="9"/>
  <c r="K106" i="9"/>
  <c r="O106" i="9" s="1"/>
  <c r="J106" i="9"/>
  <c r="I106" i="9"/>
  <c r="H106" i="9"/>
  <c r="G106" i="9"/>
  <c r="F106" i="9"/>
  <c r="E106" i="9"/>
  <c r="D106" i="9"/>
  <c r="C106" i="9"/>
  <c r="B106" i="9"/>
  <c r="Q105" i="9"/>
  <c r="P105" i="9"/>
  <c r="N105" i="9"/>
  <c r="M105" i="9"/>
  <c r="L105" i="9"/>
  <c r="K105" i="9"/>
  <c r="O105" i="9" s="1"/>
  <c r="J105" i="9"/>
  <c r="I105" i="9"/>
  <c r="H105" i="9"/>
  <c r="G105" i="9"/>
  <c r="F105" i="9"/>
  <c r="E105" i="9"/>
  <c r="D105" i="9"/>
  <c r="C105" i="9"/>
  <c r="B105" i="9"/>
  <c r="Q104" i="9"/>
  <c r="P104" i="9"/>
  <c r="N104" i="9"/>
  <c r="M104" i="9"/>
  <c r="L104" i="9"/>
  <c r="K104" i="9"/>
  <c r="O104" i="9" s="1"/>
  <c r="J104" i="9"/>
  <c r="I104" i="9"/>
  <c r="H104" i="9"/>
  <c r="G104" i="9"/>
  <c r="F104" i="9"/>
  <c r="E104" i="9"/>
  <c r="D104" i="9"/>
  <c r="C104" i="9"/>
  <c r="B104" i="9"/>
  <c r="Q103" i="9"/>
  <c r="P103" i="9"/>
  <c r="N103" i="9"/>
  <c r="M103" i="9"/>
  <c r="L103" i="9"/>
  <c r="K103" i="9"/>
  <c r="O103" i="9" s="1"/>
  <c r="J103" i="9"/>
  <c r="I103" i="9"/>
  <c r="H103" i="9"/>
  <c r="G103" i="9"/>
  <c r="F103" i="9"/>
  <c r="E103" i="9"/>
  <c r="D103" i="9"/>
  <c r="C103" i="9"/>
  <c r="B103" i="9"/>
  <c r="Q102" i="9"/>
  <c r="P102" i="9"/>
  <c r="N102" i="9"/>
  <c r="M102" i="9"/>
  <c r="L102" i="9"/>
  <c r="K102" i="9"/>
  <c r="O102" i="9" s="1"/>
  <c r="J102" i="9"/>
  <c r="I102" i="9"/>
  <c r="H102" i="9"/>
  <c r="G102" i="9"/>
  <c r="F102" i="9"/>
  <c r="E102" i="9"/>
  <c r="D102" i="9"/>
  <c r="C102" i="9"/>
  <c r="B102" i="9"/>
  <c r="Q101" i="9"/>
  <c r="P101" i="9"/>
  <c r="N101" i="9"/>
  <c r="M101" i="9"/>
  <c r="L101" i="9"/>
  <c r="K101" i="9"/>
  <c r="O101" i="9" s="1"/>
  <c r="J101" i="9"/>
  <c r="I101" i="9"/>
  <c r="H101" i="9"/>
  <c r="G101" i="9"/>
  <c r="F101" i="9"/>
  <c r="E101" i="9"/>
  <c r="D101" i="9"/>
  <c r="C101" i="9"/>
  <c r="B101" i="9"/>
  <c r="Q100" i="9"/>
  <c r="P100" i="9"/>
  <c r="N100" i="9"/>
  <c r="M100" i="9"/>
  <c r="L100" i="9"/>
  <c r="K100" i="9"/>
  <c r="O100" i="9" s="1"/>
  <c r="J100" i="9"/>
  <c r="I100" i="9"/>
  <c r="H100" i="9"/>
  <c r="G100" i="9"/>
  <c r="F100" i="9"/>
  <c r="E100" i="9"/>
  <c r="D100" i="9"/>
  <c r="C100" i="9"/>
  <c r="B100" i="9"/>
  <c r="Q99" i="9"/>
  <c r="P99" i="9"/>
  <c r="N99" i="9"/>
  <c r="M99" i="9"/>
  <c r="L99" i="9"/>
  <c r="K99" i="9"/>
  <c r="O99" i="9" s="1"/>
  <c r="J99" i="9"/>
  <c r="I99" i="9"/>
  <c r="H99" i="9"/>
  <c r="G99" i="9"/>
  <c r="F99" i="9"/>
  <c r="E99" i="9"/>
  <c r="D99" i="9"/>
  <c r="C99" i="9"/>
  <c r="B99" i="9"/>
  <c r="Q98" i="9"/>
  <c r="P98" i="9"/>
  <c r="N98" i="9"/>
  <c r="M98" i="9"/>
  <c r="L98" i="9"/>
  <c r="K98" i="9"/>
  <c r="O98" i="9" s="1"/>
  <c r="J98" i="9"/>
  <c r="I98" i="9"/>
  <c r="H98" i="9"/>
  <c r="G98" i="9"/>
  <c r="F98" i="9"/>
  <c r="E98" i="9"/>
  <c r="D98" i="9"/>
  <c r="C98" i="9"/>
  <c r="B98" i="9"/>
  <c r="Q97" i="9"/>
  <c r="P97" i="9"/>
  <c r="N97" i="9"/>
  <c r="M97" i="9"/>
  <c r="L97" i="9"/>
  <c r="K97" i="9"/>
  <c r="O97" i="9" s="1"/>
  <c r="J97" i="9"/>
  <c r="I97" i="9"/>
  <c r="H97" i="9"/>
  <c r="G97" i="9"/>
  <c r="F97" i="9"/>
  <c r="E97" i="9"/>
  <c r="D97" i="9"/>
  <c r="C97" i="9"/>
  <c r="B97" i="9"/>
  <c r="Q96" i="9"/>
  <c r="P96" i="9"/>
  <c r="N96" i="9"/>
  <c r="M96" i="9"/>
  <c r="L96" i="9"/>
  <c r="K96" i="9"/>
  <c r="O96" i="9" s="1"/>
  <c r="J96" i="9"/>
  <c r="I96" i="9"/>
  <c r="H96" i="9"/>
  <c r="G96" i="9"/>
  <c r="F96" i="9"/>
  <c r="E96" i="9"/>
  <c r="D96" i="9"/>
  <c r="C96" i="9"/>
  <c r="B96" i="9"/>
  <c r="Q95" i="9"/>
  <c r="P95" i="9"/>
  <c r="N95" i="9"/>
  <c r="M95" i="9"/>
  <c r="L95" i="9"/>
  <c r="K95" i="9"/>
  <c r="O95" i="9" s="1"/>
  <c r="J95" i="9"/>
  <c r="I95" i="9"/>
  <c r="H95" i="9"/>
  <c r="G95" i="9"/>
  <c r="F95" i="9"/>
  <c r="E95" i="9"/>
  <c r="D95" i="9"/>
  <c r="C95" i="9"/>
  <c r="B95" i="9"/>
  <c r="Q94" i="9"/>
  <c r="P94" i="9"/>
  <c r="N94" i="9"/>
  <c r="M94" i="9"/>
  <c r="L94" i="9"/>
  <c r="K94" i="9"/>
  <c r="O94" i="9" s="1"/>
  <c r="J94" i="9"/>
  <c r="I94" i="9"/>
  <c r="H94" i="9"/>
  <c r="G94" i="9"/>
  <c r="F94" i="9"/>
  <c r="E94" i="9"/>
  <c r="D94" i="9"/>
  <c r="C94" i="9"/>
  <c r="B94" i="9"/>
  <c r="Q93" i="9"/>
  <c r="P93" i="9"/>
  <c r="N93" i="9"/>
  <c r="M93" i="9"/>
  <c r="L93" i="9"/>
  <c r="K93" i="9"/>
  <c r="O93" i="9" s="1"/>
  <c r="J93" i="9"/>
  <c r="I93" i="9"/>
  <c r="H93" i="9"/>
  <c r="G93" i="9"/>
  <c r="F93" i="9"/>
  <c r="E93" i="9"/>
  <c r="D93" i="9"/>
  <c r="C93" i="9"/>
  <c r="B93" i="9"/>
  <c r="Q92" i="9"/>
  <c r="P92" i="9"/>
  <c r="N92" i="9"/>
  <c r="M92" i="9"/>
  <c r="L92" i="9"/>
  <c r="K92" i="9"/>
  <c r="O92" i="9" s="1"/>
  <c r="J92" i="9"/>
  <c r="I92" i="9"/>
  <c r="H92" i="9"/>
  <c r="G92" i="9"/>
  <c r="F92" i="9"/>
  <c r="E92" i="9"/>
  <c r="D92" i="9"/>
  <c r="C92" i="9"/>
  <c r="B92" i="9"/>
  <c r="Q91" i="9"/>
  <c r="P91" i="9"/>
  <c r="N91" i="9"/>
  <c r="M91" i="9"/>
  <c r="L91" i="9"/>
  <c r="K91" i="9"/>
  <c r="O91" i="9" s="1"/>
  <c r="J91" i="9"/>
  <c r="I91" i="9"/>
  <c r="H91" i="9"/>
  <c r="G91" i="9"/>
  <c r="F91" i="9"/>
  <c r="E91" i="9"/>
  <c r="D91" i="9"/>
  <c r="C91" i="9"/>
  <c r="B91" i="9"/>
  <c r="Q90" i="9"/>
  <c r="P90" i="9"/>
  <c r="N90" i="9"/>
  <c r="M90" i="9"/>
  <c r="L90" i="9"/>
  <c r="K90" i="9"/>
  <c r="O90" i="9" s="1"/>
  <c r="J90" i="9"/>
  <c r="I90" i="9"/>
  <c r="H90" i="9"/>
  <c r="G90" i="9"/>
  <c r="F90" i="9"/>
  <c r="E90" i="9"/>
  <c r="D90" i="9"/>
  <c r="C90" i="9"/>
  <c r="B90" i="9"/>
  <c r="Q89" i="9"/>
  <c r="P89" i="9"/>
  <c r="N89" i="9"/>
  <c r="M89" i="9"/>
  <c r="L89" i="9"/>
  <c r="K89" i="9"/>
  <c r="O89" i="9" s="1"/>
  <c r="J89" i="9"/>
  <c r="I89" i="9"/>
  <c r="H89" i="9"/>
  <c r="G89" i="9"/>
  <c r="F89" i="9"/>
  <c r="E89" i="9"/>
  <c r="D89" i="9"/>
  <c r="C89" i="9"/>
  <c r="B89" i="9"/>
  <c r="Q88" i="9"/>
  <c r="P88" i="9"/>
  <c r="N88" i="9"/>
  <c r="M88" i="9"/>
  <c r="L88" i="9"/>
  <c r="K88" i="9"/>
  <c r="O88" i="9" s="1"/>
  <c r="J88" i="9"/>
  <c r="I88" i="9"/>
  <c r="H88" i="9"/>
  <c r="G88" i="9"/>
  <c r="F88" i="9"/>
  <c r="E88" i="9"/>
  <c r="D88" i="9"/>
  <c r="C88" i="9"/>
  <c r="B88" i="9"/>
  <c r="Q87" i="9"/>
  <c r="P87" i="9"/>
  <c r="N87" i="9"/>
  <c r="M87" i="9"/>
  <c r="L87" i="9"/>
  <c r="K87" i="9"/>
  <c r="O87" i="9" s="1"/>
  <c r="J87" i="9"/>
  <c r="I87" i="9"/>
  <c r="H87" i="9"/>
  <c r="G87" i="9"/>
  <c r="F87" i="9"/>
  <c r="E87" i="9"/>
  <c r="D87" i="9"/>
  <c r="C87" i="9"/>
  <c r="B87" i="9"/>
  <c r="Q86" i="9"/>
  <c r="P86" i="9"/>
  <c r="N86" i="9"/>
  <c r="M86" i="9"/>
  <c r="L86" i="9"/>
  <c r="K86" i="9"/>
  <c r="O86" i="9" s="1"/>
  <c r="J86" i="9"/>
  <c r="I86" i="9"/>
  <c r="H86" i="9"/>
  <c r="G86" i="9"/>
  <c r="F86" i="9"/>
  <c r="E86" i="9"/>
  <c r="D86" i="9"/>
  <c r="C86" i="9"/>
  <c r="B86" i="9"/>
  <c r="Q85" i="9"/>
  <c r="P85" i="9"/>
  <c r="N85" i="9"/>
  <c r="M85" i="9"/>
  <c r="L85" i="9"/>
  <c r="K85" i="9"/>
  <c r="O85" i="9" s="1"/>
  <c r="J85" i="9"/>
  <c r="I85" i="9"/>
  <c r="H85" i="9"/>
  <c r="G85" i="9"/>
  <c r="F85" i="9"/>
  <c r="E85" i="9"/>
  <c r="D85" i="9"/>
  <c r="C85" i="9"/>
  <c r="B85" i="9"/>
  <c r="Q84" i="9"/>
  <c r="P84" i="9"/>
  <c r="N84" i="9"/>
  <c r="M84" i="9"/>
  <c r="L84" i="9"/>
  <c r="K84" i="9"/>
  <c r="O84" i="9" s="1"/>
  <c r="J84" i="9"/>
  <c r="I84" i="9"/>
  <c r="H84" i="9"/>
  <c r="G84" i="9"/>
  <c r="F84" i="9"/>
  <c r="E84" i="9"/>
  <c r="D84" i="9"/>
  <c r="C84" i="9"/>
  <c r="B84" i="9"/>
  <c r="Q83" i="9"/>
  <c r="P83" i="9"/>
  <c r="N83" i="9"/>
  <c r="M83" i="9"/>
  <c r="L83" i="9"/>
  <c r="K83" i="9"/>
  <c r="O83" i="9" s="1"/>
  <c r="J83" i="9"/>
  <c r="I83" i="9"/>
  <c r="H83" i="9"/>
  <c r="G83" i="9"/>
  <c r="F83" i="9"/>
  <c r="E83" i="9"/>
  <c r="D83" i="9"/>
  <c r="C83" i="9"/>
  <c r="B83" i="9"/>
  <c r="Q82" i="9"/>
  <c r="P82" i="9"/>
  <c r="N82" i="9"/>
  <c r="M82" i="9"/>
  <c r="L82" i="9"/>
  <c r="K82" i="9"/>
  <c r="O82" i="9" s="1"/>
  <c r="J82" i="9"/>
  <c r="I82" i="9"/>
  <c r="H82" i="9"/>
  <c r="G82" i="9"/>
  <c r="F82" i="9"/>
  <c r="E82" i="9"/>
  <c r="D82" i="9"/>
  <c r="C82" i="9"/>
  <c r="B82" i="9"/>
  <c r="Q81" i="9"/>
  <c r="P81" i="9"/>
  <c r="N81" i="9"/>
  <c r="M81" i="9"/>
  <c r="L81" i="9"/>
  <c r="K81" i="9"/>
  <c r="O81" i="9" s="1"/>
  <c r="J81" i="9"/>
  <c r="I81" i="9"/>
  <c r="H81" i="9"/>
  <c r="G81" i="9"/>
  <c r="F81" i="9"/>
  <c r="E81" i="9"/>
  <c r="D81" i="9"/>
  <c r="C81" i="9"/>
  <c r="B81" i="9"/>
  <c r="Q80" i="9"/>
  <c r="P80" i="9"/>
  <c r="N80" i="9"/>
  <c r="M80" i="9"/>
  <c r="L80" i="9"/>
  <c r="K80" i="9"/>
  <c r="O80" i="9" s="1"/>
  <c r="J80" i="9"/>
  <c r="I80" i="9"/>
  <c r="H80" i="9"/>
  <c r="G80" i="9"/>
  <c r="F80" i="9"/>
  <c r="E80" i="9"/>
  <c r="D80" i="9"/>
  <c r="C80" i="9"/>
  <c r="B80" i="9"/>
  <c r="Q79" i="9"/>
  <c r="P79" i="9"/>
  <c r="N79" i="9"/>
  <c r="M79" i="9"/>
  <c r="L79" i="9"/>
  <c r="K79" i="9"/>
  <c r="O79" i="9" s="1"/>
  <c r="J79" i="9"/>
  <c r="I79" i="9"/>
  <c r="H79" i="9"/>
  <c r="G79" i="9"/>
  <c r="F79" i="9"/>
  <c r="E79" i="9"/>
  <c r="D79" i="9"/>
  <c r="C79" i="9"/>
  <c r="B79" i="9"/>
  <c r="Q78" i="9"/>
  <c r="P78" i="9"/>
  <c r="N78" i="9"/>
  <c r="M78" i="9"/>
  <c r="L78" i="9"/>
  <c r="K78" i="9"/>
  <c r="O78" i="9" s="1"/>
  <c r="J78" i="9"/>
  <c r="I78" i="9"/>
  <c r="H78" i="9"/>
  <c r="G78" i="9"/>
  <c r="F78" i="9"/>
  <c r="E78" i="9"/>
  <c r="D78" i="9"/>
  <c r="C78" i="9"/>
  <c r="B78" i="9"/>
  <c r="Q77" i="9"/>
  <c r="P77" i="9"/>
  <c r="N77" i="9"/>
  <c r="M77" i="9"/>
  <c r="L77" i="9"/>
  <c r="K77" i="9"/>
  <c r="O77" i="9" s="1"/>
  <c r="J77" i="9"/>
  <c r="I77" i="9"/>
  <c r="H77" i="9"/>
  <c r="G77" i="9"/>
  <c r="F77" i="9"/>
  <c r="E77" i="9"/>
  <c r="D77" i="9"/>
  <c r="C77" i="9"/>
  <c r="B77" i="9"/>
  <c r="Q76" i="9"/>
  <c r="P76" i="9"/>
  <c r="N76" i="9"/>
  <c r="M76" i="9"/>
  <c r="L76" i="9"/>
  <c r="K76" i="9"/>
  <c r="O76" i="9" s="1"/>
  <c r="J76" i="9"/>
  <c r="I76" i="9"/>
  <c r="H76" i="9"/>
  <c r="G76" i="9"/>
  <c r="F76" i="9"/>
  <c r="E76" i="9"/>
  <c r="D76" i="9"/>
  <c r="C76" i="9"/>
  <c r="B76" i="9"/>
  <c r="Q75" i="9"/>
  <c r="P75" i="9"/>
  <c r="N75" i="9"/>
  <c r="M75" i="9"/>
  <c r="L75" i="9"/>
  <c r="K75" i="9"/>
  <c r="O75" i="9" s="1"/>
  <c r="J75" i="9"/>
  <c r="I75" i="9"/>
  <c r="H75" i="9"/>
  <c r="G75" i="9"/>
  <c r="F75" i="9"/>
  <c r="E75" i="9"/>
  <c r="D75" i="9"/>
  <c r="C75" i="9"/>
  <c r="B75" i="9"/>
  <c r="Q74" i="9"/>
  <c r="P74" i="9"/>
  <c r="N74" i="9"/>
  <c r="M74" i="9"/>
  <c r="L74" i="9"/>
  <c r="K74" i="9"/>
  <c r="O74" i="9" s="1"/>
  <c r="J74" i="9"/>
  <c r="I74" i="9"/>
  <c r="H74" i="9"/>
  <c r="G74" i="9"/>
  <c r="F74" i="9"/>
  <c r="E74" i="9"/>
  <c r="D74" i="9"/>
  <c r="C74" i="9"/>
  <c r="B74" i="9"/>
  <c r="Q73" i="9"/>
  <c r="P73" i="9"/>
  <c r="N73" i="9"/>
  <c r="M73" i="9"/>
  <c r="L73" i="9"/>
  <c r="K73" i="9"/>
  <c r="O73" i="9" s="1"/>
  <c r="J73" i="9"/>
  <c r="I73" i="9"/>
  <c r="H73" i="9"/>
  <c r="G73" i="9"/>
  <c r="F73" i="9"/>
  <c r="E73" i="9"/>
  <c r="D73" i="9"/>
  <c r="C73" i="9"/>
  <c r="B73" i="9"/>
  <c r="Q72" i="9"/>
  <c r="P72" i="9"/>
  <c r="N72" i="9"/>
  <c r="M72" i="9"/>
  <c r="L72" i="9"/>
  <c r="K72" i="9"/>
  <c r="O72" i="9" s="1"/>
  <c r="J72" i="9"/>
  <c r="I72" i="9"/>
  <c r="H72" i="9"/>
  <c r="G72" i="9"/>
  <c r="F72" i="9"/>
  <c r="E72" i="9"/>
  <c r="D72" i="9"/>
  <c r="C72" i="9"/>
  <c r="B72" i="9"/>
  <c r="Q71" i="9"/>
  <c r="P71" i="9"/>
  <c r="N71" i="9"/>
  <c r="M71" i="9"/>
  <c r="L71" i="9"/>
  <c r="K71" i="9"/>
  <c r="O71" i="9" s="1"/>
  <c r="J71" i="9"/>
  <c r="I71" i="9"/>
  <c r="H71" i="9"/>
  <c r="G71" i="9"/>
  <c r="F71" i="9"/>
  <c r="E71" i="9"/>
  <c r="D71" i="9"/>
  <c r="C71" i="9"/>
  <c r="B71" i="9"/>
  <c r="Q70" i="9"/>
  <c r="P70" i="9"/>
  <c r="N70" i="9"/>
  <c r="M70" i="9"/>
  <c r="L70" i="9"/>
  <c r="K70" i="9"/>
  <c r="O70" i="9" s="1"/>
  <c r="J70" i="9"/>
  <c r="I70" i="9"/>
  <c r="H70" i="9"/>
  <c r="G70" i="9"/>
  <c r="F70" i="9"/>
  <c r="E70" i="9"/>
  <c r="D70" i="9"/>
  <c r="C70" i="9"/>
  <c r="B70" i="9"/>
  <c r="Q69" i="9"/>
  <c r="P69" i="9"/>
  <c r="N69" i="9"/>
  <c r="M69" i="9"/>
  <c r="L69" i="9"/>
  <c r="K69" i="9"/>
  <c r="O69" i="9" s="1"/>
  <c r="J69" i="9"/>
  <c r="I69" i="9"/>
  <c r="H69" i="9"/>
  <c r="G69" i="9"/>
  <c r="F69" i="9"/>
  <c r="E69" i="9"/>
  <c r="D69" i="9"/>
  <c r="C69" i="9"/>
  <c r="B69" i="9"/>
  <c r="Q68" i="9"/>
  <c r="P68" i="9"/>
  <c r="N68" i="9"/>
  <c r="M68" i="9"/>
  <c r="L68" i="9"/>
  <c r="K68" i="9"/>
  <c r="O68" i="9" s="1"/>
  <c r="J68" i="9"/>
  <c r="I68" i="9"/>
  <c r="H68" i="9"/>
  <c r="G68" i="9"/>
  <c r="F68" i="9"/>
  <c r="E68" i="9"/>
  <c r="D68" i="9"/>
  <c r="C68" i="9"/>
  <c r="B68" i="9"/>
  <c r="Q67" i="9"/>
  <c r="P67" i="9"/>
  <c r="N67" i="9"/>
  <c r="M67" i="9"/>
  <c r="L67" i="9"/>
  <c r="K67" i="9"/>
  <c r="O67" i="9" s="1"/>
  <c r="J67" i="9"/>
  <c r="I67" i="9"/>
  <c r="H67" i="9"/>
  <c r="G67" i="9"/>
  <c r="F67" i="9"/>
  <c r="E67" i="9"/>
  <c r="D67" i="9"/>
  <c r="C67" i="9"/>
  <c r="B67" i="9"/>
  <c r="Q66" i="9"/>
  <c r="P66" i="9"/>
  <c r="N66" i="9"/>
  <c r="M66" i="9"/>
  <c r="L66" i="9"/>
  <c r="K66" i="9"/>
  <c r="O66" i="9" s="1"/>
  <c r="J66" i="9"/>
  <c r="I66" i="9"/>
  <c r="H66" i="9"/>
  <c r="G66" i="9"/>
  <c r="F66" i="9"/>
  <c r="E66" i="9"/>
  <c r="D66" i="9"/>
  <c r="C66" i="9"/>
  <c r="B66" i="9"/>
  <c r="Q65" i="9"/>
  <c r="P65" i="9"/>
  <c r="N65" i="9"/>
  <c r="M65" i="9"/>
  <c r="L65" i="9"/>
  <c r="K65" i="9"/>
  <c r="O65" i="9" s="1"/>
  <c r="J65" i="9"/>
  <c r="I65" i="9"/>
  <c r="H65" i="9"/>
  <c r="G65" i="9"/>
  <c r="F65" i="9"/>
  <c r="E65" i="9"/>
  <c r="D65" i="9"/>
  <c r="C65" i="9"/>
  <c r="B65" i="9"/>
  <c r="Q64" i="9"/>
  <c r="P64" i="9"/>
  <c r="N64" i="9"/>
  <c r="M64" i="9"/>
  <c r="L64" i="9"/>
  <c r="K64" i="9"/>
  <c r="O64" i="9" s="1"/>
  <c r="J64" i="9"/>
  <c r="I64" i="9"/>
  <c r="H64" i="9"/>
  <c r="G64" i="9"/>
  <c r="F64" i="9"/>
  <c r="E64" i="9"/>
  <c r="D64" i="9"/>
  <c r="C64" i="9"/>
  <c r="B64" i="9"/>
  <c r="Q63" i="9"/>
  <c r="P63" i="9"/>
  <c r="N63" i="9"/>
  <c r="M63" i="9"/>
  <c r="L63" i="9"/>
  <c r="K63" i="9"/>
  <c r="O63" i="9" s="1"/>
  <c r="J63" i="9"/>
  <c r="I63" i="9"/>
  <c r="H63" i="9"/>
  <c r="G63" i="9"/>
  <c r="F63" i="9"/>
  <c r="E63" i="9"/>
  <c r="D63" i="9"/>
  <c r="C63" i="9"/>
  <c r="B63" i="9"/>
  <c r="Q62" i="9"/>
  <c r="P62" i="9"/>
  <c r="N62" i="9"/>
  <c r="M62" i="9"/>
  <c r="L62" i="9"/>
  <c r="K62" i="9"/>
  <c r="O62" i="9" s="1"/>
  <c r="J62" i="9"/>
  <c r="I62" i="9"/>
  <c r="H62" i="9"/>
  <c r="G62" i="9"/>
  <c r="F62" i="9"/>
  <c r="E62" i="9"/>
  <c r="D62" i="9"/>
  <c r="C62" i="9"/>
  <c r="B62" i="9"/>
  <c r="Q61" i="9"/>
  <c r="P61" i="9"/>
  <c r="N61" i="9"/>
  <c r="M61" i="9"/>
  <c r="L61" i="9"/>
  <c r="K61" i="9"/>
  <c r="O61" i="9" s="1"/>
  <c r="J61" i="9"/>
  <c r="I61" i="9"/>
  <c r="H61" i="9"/>
  <c r="G61" i="9"/>
  <c r="F61" i="9"/>
  <c r="E61" i="9"/>
  <c r="D61" i="9"/>
  <c r="C61" i="9"/>
  <c r="B61" i="9"/>
  <c r="Q60" i="9"/>
  <c r="P60" i="9"/>
  <c r="N60" i="9"/>
  <c r="M60" i="9"/>
  <c r="L60" i="9"/>
  <c r="K60" i="9"/>
  <c r="O60" i="9" s="1"/>
  <c r="J60" i="9"/>
  <c r="I60" i="9"/>
  <c r="H60" i="9"/>
  <c r="G60" i="9"/>
  <c r="F60" i="9"/>
  <c r="E60" i="9"/>
  <c r="D60" i="9"/>
  <c r="C60" i="9"/>
  <c r="B60" i="9"/>
  <c r="Q59" i="9"/>
  <c r="P59" i="9"/>
  <c r="N59" i="9"/>
  <c r="M59" i="9"/>
  <c r="L59" i="9"/>
  <c r="K59" i="9"/>
  <c r="O59" i="9" s="1"/>
  <c r="J59" i="9"/>
  <c r="I59" i="9"/>
  <c r="H59" i="9"/>
  <c r="G59" i="9"/>
  <c r="F59" i="9"/>
  <c r="E59" i="9"/>
  <c r="D59" i="9"/>
  <c r="C59" i="9"/>
  <c r="B59" i="9"/>
  <c r="Q58" i="9"/>
  <c r="P58" i="9"/>
  <c r="N58" i="9"/>
  <c r="M58" i="9"/>
  <c r="L58" i="9"/>
  <c r="K58" i="9"/>
  <c r="O58" i="9" s="1"/>
  <c r="J58" i="9"/>
  <c r="I58" i="9"/>
  <c r="H58" i="9"/>
  <c r="G58" i="9"/>
  <c r="F58" i="9"/>
  <c r="E58" i="9"/>
  <c r="D58" i="9"/>
  <c r="C58" i="9"/>
  <c r="B58" i="9"/>
  <c r="Q57" i="9"/>
  <c r="P57" i="9"/>
  <c r="N57" i="9"/>
  <c r="M57" i="9"/>
  <c r="L57" i="9"/>
  <c r="K57" i="9"/>
  <c r="O57" i="9" s="1"/>
  <c r="J57" i="9"/>
  <c r="I57" i="9"/>
  <c r="H57" i="9"/>
  <c r="G57" i="9"/>
  <c r="F57" i="9"/>
  <c r="E57" i="9"/>
  <c r="D57" i="9"/>
  <c r="C57" i="9"/>
  <c r="B57" i="9"/>
  <c r="Q56" i="9"/>
  <c r="P56" i="9"/>
  <c r="N56" i="9"/>
  <c r="M56" i="9"/>
  <c r="L56" i="9"/>
  <c r="K56" i="9"/>
  <c r="O56" i="9" s="1"/>
  <c r="J56" i="9"/>
  <c r="I56" i="9"/>
  <c r="H56" i="9"/>
  <c r="G56" i="9"/>
  <c r="F56" i="9"/>
  <c r="E56" i="9"/>
  <c r="D56" i="9"/>
  <c r="C56" i="9"/>
  <c r="B56" i="9"/>
  <c r="Q55" i="9"/>
  <c r="P55" i="9"/>
  <c r="N55" i="9"/>
  <c r="M55" i="9"/>
  <c r="L55" i="9"/>
  <c r="K55" i="9"/>
  <c r="O55" i="9" s="1"/>
  <c r="J55" i="9"/>
  <c r="I55" i="9"/>
  <c r="H55" i="9"/>
  <c r="G55" i="9"/>
  <c r="F55" i="9"/>
  <c r="E55" i="9"/>
  <c r="D55" i="9"/>
  <c r="C55" i="9"/>
  <c r="B55" i="9"/>
  <c r="Q54" i="9"/>
  <c r="P54" i="9"/>
  <c r="N54" i="9"/>
  <c r="M54" i="9"/>
  <c r="L54" i="9"/>
  <c r="K54" i="9"/>
  <c r="O54" i="9" s="1"/>
  <c r="J54" i="9"/>
  <c r="I54" i="9"/>
  <c r="H54" i="9"/>
  <c r="G54" i="9"/>
  <c r="F54" i="9"/>
  <c r="E54" i="9"/>
  <c r="D54" i="9"/>
  <c r="C54" i="9"/>
  <c r="B54" i="9"/>
  <c r="Q53" i="9"/>
  <c r="P53" i="9"/>
  <c r="N53" i="9"/>
  <c r="M53" i="9"/>
  <c r="L53" i="9"/>
  <c r="K53" i="9"/>
  <c r="O53" i="9" s="1"/>
  <c r="J53" i="9"/>
  <c r="I53" i="9"/>
  <c r="H53" i="9"/>
  <c r="G53" i="9"/>
  <c r="F53" i="9"/>
  <c r="E53" i="9"/>
  <c r="D53" i="9"/>
  <c r="C53" i="9"/>
  <c r="B53" i="9"/>
  <c r="Q52" i="9"/>
  <c r="P52" i="9"/>
  <c r="N52" i="9"/>
  <c r="M52" i="9"/>
  <c r="L52" i="9"/>
  <c r="K52" i="9"/>
  <c r="O52" i="9" s="1"/>
  <c r="J52" i="9"/>
  <c r="I52" i="9"/>
  <c r="H52" i="9"/>
  <c r="G52" i="9"/>
  <c r="F52" i="9"/>
  <c r="E52" i="9"/>
  <c r="D52" i="9"/>
  <c r="C52" i="9"/>
  <c r="B52" i="9"/>
  <c r="Q51" i="9"/>
  <c r="P51" i="9"/>
  <c r="N51" i="9"/>
  <c r="M51" i="9"/>
  <c r="L51" i="9"/>
  <c r="K51" i="9"/>
  <c r="O51" i="9" s="1"/>
  <c r="J51" i="9"/>
  <c r="I51" i="9"/>
  <c r="H51" i="9"/>
  <c r="G51" i="9"/>
  <c r="F51" i="9"/>
  <c r="E51" i="9"/>
  <c r="D51" i="9"/>
  <c r="C51" i="9"/>
  <c r="B51" i="9"/>
  <c r="Q50" i="9"/>
  <c r="P50" i="9"/>
  <c r="N50" i="9"/>
  <c r="M50" i="9"/>
  <c r="L50" i="9"/>
  <c r="K50" i="9"/>
  <c r="O50" i="9" s="1"/>
  <c r="J50" i="9"/>
  <c r="I50" i="9"/>
  <c r="H50" i="9"/>
  <c r="G50" i="9"/>
  <c r="F50" i="9"/>
  <c r="E50" i="9"/>
  <c r="D50" i="9"/>
  <c r="C50" i="9"/>
  <c r="B50" i="9"/>
  <c r="Q49" i="9"/>
  <c r="P49" i="9"/>
  <c r="N49" i="9"/>
  <c r="M49" i="9"/>
  <c r="L49" i="9"/>
  <c r="K49" i="9"/>
  <c r="O49" i="9" s="1"/>
  <c r="J49" i="9"/>
  <c r="I49" i="9"/>
  <c r="H49" i="9"/>
  <c r="G49" i="9"/>
  <c r="F49" i="9"/>
  <c r="E49" i="9"/>
  <c r="D49" i="9"/>
  <c r="C49" i="9"/>
  <c r="B49" i="9"/>
  <c r="Q48" i="9"/>
  <c r="P48" i="9"/>
  <c r="N48" i="9"/>
  <c r="M48" i="9"/>
  <c r="L48" i="9"/>
  <c r="K48" i="9"/>
  <c r="O48" i="9" s="1"/>
  <c r="J48" i="9"/>
  <c r="I48" i="9"/>
  <c r="H48" i="9"/>
  <c r="G48" i="9"/>
  <c r="F48" i="9"/>
  <c r="E48" i="9"/>
  <c r="D48" i="9"/>
  <c r="C48" i="9"/>
  <c r="B48" i="9"/>
  <c r="Q47" i="9"/>
  <c r="P47" i="9"/>
  <c r="N47" i="9"/>
  <c r="M47" i="9"/>
  <c r="L47" i="9"/>
  <c r="K47" i="9"/>
  <c r="O47" i="9" s="1"/>
  <c r="J47" i="9"/>
  <c r="I47" i="9"/>
  <c r="H47" i="9"/>
  <c r="G47" i="9"/>
  <c r="F47" i="9"/>
  <c r="E47" i="9"/>
  <c r="D47" i="9"/>
  <c r="C47" i="9"/>
  <c r="B47" i="9"/>
  <c r="Q46" i="9"/>
  <c r="P46" i="9"/>
  <c r="N46" i="9"/>
  <c r="M46" i="9"/>
  <c r="L46" i="9"/>
  <c r="K46" i="9"/>
  <c r="O46" i="9" s="1"/>
  <c r="J46" i="9"/>
  <c r="I46" i="9"/>
  <c r="H46" i="9"/>
  <c r="G46" i="9"/>
  <c r="F46" i="9"/>
  <c r="E46" i="9"/>
  <c r="D46" i="9"/>
  <c r="C46" i="9"/>
  <c r="B46" i="9"/>
  <c r="Q45" i="9"/>
  <c r="P45" i="9"/>
  <c r="N45" i="9"/>
  <c r="M45" i="9"/>
  <c r="L45" i="9"/>
  <c r="K45" i="9"/>
  <c r="O45" i="9" s="1"/>
  <c r="J45" i="9"/>
  <c r="I45" i="9"/>
  <c r="H45" i="9"/>
  <c r="G45" i="9"/>
  <c r="F45" i="9"/>
  <c r="E45" i="9"/>
  <c r="D45" i="9"/>
  <c r="C45" i="9"/>
  <c r="B45" i="9"/>
  <c r="Q44" i="9"/>
  <c r="P44" i="9"/>
  <c r="N44" i="9"/>
  <c r="M44" i="9"/>
  <c r="L44" i="9"/>
  <c r="K44" i="9"/>
  <c r="O44" i="9" s="1"/>
  <c r="J44" i="9"/>
  <c r="I44" i="9"/>
  <c r="H44" i="9"/>
  <c r="G44" i="9"/>
  <c r="F44" i="9"/>
  <c r="E44" i="9"/>
  <c r="D44" i="9"/>
  <c r="C44" i="9"/>
  <c r="B44" i="9"/>
  <c r="Q43" i="9"/>
  <c r="P43" i="9"/>
  <c r="N43" i="9"/>
  <c r="M43" i="9"/>
  <c r="L43" i="9"/>
  <c r="K43" i="9"/>
  <c r="O43" i="9" s="1"/>
  <c r="J43" i="9"/>
  <c r="I43" i="9"/>
  <c r="H43" i="9"/>
  <c r="G43" i="9"/>
  <c r="F43" i="9"/>
  <c r="E43" i="9"/>
  <c r="D43" i="9"/>
  <c r="C43" i="9"/>
  <c r="B43" i="9"/>
  <c r="Q42" i="9"/>
  <c r="P42" i="9"/>
  <c r="N42" i="9"/>
  <c r="M42" i="9"/>
  <c r="L42" i="9"/>
  <c r="K42" i="9"/>
  <c r="O42" i="9" s="1"/>
  <c r="J42" i="9"/>
  <c r="I42" i="9"/>
  <c r="H42" i="9"/>
  <c r="G42" i="9"/>
  <c r="F42" i="9"/>
  <c r="E42" i="9"/>
  <c r="D42" i="9"/>
  <c r="C42" i="9"/>
  <c r="B42" i="9"/>
  <c r="Q41" i="9"/>
  <c r="P41" i="9"/>
  <c r="N41" i="9"/>
  <c r="M41" i="9"/>
  <c r="L41" i="9"/>
  <c r="K41" i="9"/>
  <c r="O41" i="9" s="1"/>
  <c r="J41" i="9"/>
  <c r="I41" i="9"/>
  <c r="H41" i="9"/>
  <c r="G41" i="9"/>
  <c r="F41" i="9"/>
  <c r="E41" i="9"/>
  <c r="D41" i="9"/>
  <c r="C41" i="9"/>
  <c r="B41" i="9"/>
  <c r="Q40" i="9"/>
  <c r="P40" i="9"/>
  <c r="N40" i="9"/>
  <c r="M40" i="9"/>
  <c r="L40" i="9"/>
  <c r="K40" i="9"/>
  <c r="O40" i="9" s="1"/>
  <c r="J40" i="9"/>
  <c r="I40" i="9"/>
  <c r="H40" i="9"/>
  <c r="G40" i="9"/>
  <c r="F40" i="9"/>
  <c r="E40" i="9"/>
  <c r="D40" i="9"/>
  <c r="C40" i="9"/>
  <c r="B40" i="9"/>
  <c r="Q39" i="9"/>
  <c r="P39" i="9"/>
  <c r="N39" i="9"/>
  <c r="M39" i="9"/>
  <c r="L39" i="9"/>
  <c r="K39" i="9"/>
  <c r="O39" i="9" s="1"/>
  <c r="J39" i="9"/>
  <c r="I39" i="9"/>
  <c r="H39" i="9"/>
  <c r="G39" i="9"/>
  <c r="F39" i="9"/>
  <c r="E39" i="9"/>
  <c r="D39" i="9"/>
  <c r="C39" i="9"/>
  <c r="B39" i="9"/>
  <c r="Q38" i="9"/>
  <c r="P38" i="9"/>
  <c r="N38" i="9"/>
  <c r="M38" i="9"/>
  <c r="L38" i="9"/>
  <c r="K38" i="9"/>
  <c r="O38" i="9" s="1"/>
  <c r="J38" i="9"/>
  <c r="I38" i="9"/>
  <c r="H38" i="9"/>
  <c r="G38" i="9"/>
  <c r="F38" i="9"/>
  <c r="E38" i="9"/>
  <c r="D38" i="9"/>
  <c r="C38" i="9"/>
  <c r="B38" i="9"/>
  <c r="Q37" i="9"/>
  <c r="P37" i="9"/>
  <c r="N37" i="9"/>
  <c r="M37" i="9"/>
  <c r="L37" i="9"/>
  <c r="K37" i="9"/>
  <c r="O37" i="9" s="1"/>
  <c r="J37" i="9"/>
  <c r="I37" i="9"/>
  <c r="H37" i="9"/>
  <c r="G37" i="9"/>
  <c r="F37" i="9"/>
  <c r="E37" i="9"/>
  <c r="D37" i="9"/>
  <c r="C37" i="9"/>
  <c r="B37" i="9"/>
  <c r="Q36" i="9"/>
  <c r="P36" i="9"/>
  <c r="N36" i="9"/>
  <c r="M36" i="9"/>
  <c r="L36" i="9"/>
  <c r="K36" i="9"/>
  <c r="O36" i="9" s="1"/>
  <c r="J36" i="9"/>
  <c r="I36" i="9"/>
  <c r="H36" i="9"/>
  <c r="G36" i="9"/>
  <c r="F36" i="9"/>
  <c r="E36" i="9"/>
  <c r="D36" i="9"/>
  <c r="C36" i="9"/>
  <c r="B36" i="9"/>
  <c r="Q35" i="9"/>
  <c r="P35" i="9"/>
  <c r="N35" i="9"/>
  <c r="M35" i="9"/>
  <c r="L35" i="9"/>
  <c r="K35" i="9"/>
  <c r="O35" i="9" s="1"/>
  <c r="J35" i="9"/>
  <c r="I35" i="9"/>
  <c r="H35" i="9"/>
  <c r="G35" i="9"/>
  <c r="F35" i="9"/>
  <c r="E35" i="9"/>
  <c r="D35" i="9"/>
  <c r="C35" i="9"/>
  <c r="B35" i="9"/>
  <c r="Q34" i="9"/>
  <c r="P34" i="9"/>
  <c r="N34" i="9"/>
  <c r="M34" i="9"/>
  <c r="L34" i="9"/>
  <c r="K34" i="9"/>
  <c r="O34" i="9" s="1"/>
  <c r="J34" i="9"/>
  <c r="I34" i="9"/>
  <c r="H34" i="9"/>
  <c r="G34" i="9"/>
  <c r="F34" i="9"/>
  <c r="E34" i="9"/>
  <c r="D34" i="9"/>
  <c r="C34" i="9"/>
  <c r="B34" i="9"/>
  <c r="Q33" i="9"/>
  <c r="P33" i="9"/>
  <c r="N33" i="9"/>
  <c r="M33" i="9"/>
  <c r="L33" i="9"/>
  <c r="K33" i="9"/>
  <c r="O33" i="9" s="1"/>
  <c r="J33" i="9"/>
  <c r="I33" i="9"/>
  <c r="H33" i="9"/>
  <c r="G33" i="9"/>
  <c r="F33" i="9"/>
  <c r="E33" i="9"/>
  <c r="D33" i="9"/>
  <c r="C33" i="9"/>
  <c r="B33" i="9"/>
  <c r="Q32" i="9"/>
  <c r="P32" i="9"/>
  <c r="N32" i="9"/>
  <c r="M32" i="9"/>
  <c r="L32" i="9"/>
  <c r="K32" i="9"/>
  <c r="O32" i="9" s="1"/>
  <c r="J32" i="9"/>
  <c r="I32" i="9"/>
  <c r="H32" i="9"/>
  <c r="G32" i="9"/>
  <c r="F32" i="9"/>
  <c r="E32" i="9"/>
  <c r="D32" i="9"/>
  <c r="C32" i="9"/>
  <c r="B32" i="9"/>
  <c r="Q31" i="9"/>
  <c r="P31" i="9"/>
  <c r="N31" i="9"/>
  <c r="M31" i="9"/>
  <c r="L31" i="9"/>
  <c r="K31" i="9"/>
  <c r="O31" i="9" s="1"/>
  <c r="J31" i="9"/>
  <c r="I31" i="9"/>
  <c r="H31" i="9"/>
  <c r="G31" i="9"/>
  <c r="F31" i="9"/>
  <c r="E31" i="9"/>
  <c r="D31" i="9"/>
  <c r="C31" i="9"/>
  <c r="B31" i="9"/>
  <c r="Q30" i="9"/>
  <c r="P30" i="9"/>
  <c r="N30" i="9"/>
  <c r="M30" i="9"/>
  <c r="L30" i="9"/>
  <c r="K30" i="9"/>
  <c r="O30" i="9" s="1"/>
  <c r="J30" i="9"/>
  <c r="I30" i="9"/>
  <c r="H30" i="9"/>
  <c r="G30" i="9"/>
  <c r="F30" i="9"/>
  <c r="E30" i="9"/>
  <c r="D30" i="9"/>
  <c r="C30" i="9"/>
  <c r="B30" i="9"/>
  <c r="Q29" i="9"/>
  <c r="P29" i="9"/>
  <c r="N29" i="9"/>
  <c r="M29" i="9"/>
  <c r="L29" i="9"/>
  <c r="K29" i="9"/>
  <c r="O29" i="9" s="1"/>
  <c r="J29" i="9"/>
  <c r="I29" i="9"/>
  <c r="H29" i="9"/>
  <c r="G29" i="9"/>
  <c r="F29" i="9"/>
  <c r="E29" i="9"/>
  <c r="D29" i="9"/>
  <c r="C29" i="9"/>
  <c r="B29" i="9"/>
  <c r="Q28" i="9"/>
  <c r="P28" i="9"/>
  <c r="N28" i="9"/>
  <c r="M28" i="9"/>
  <c r="L28" i="9"/>
  <c r="K28" i="9"/>
  <c r="O28" i="9" s="1"/>
  <c r="J28" i="9"/>
  <c r="I28" i="9"/>
  <c r="H28" i="9"/>
  <c r="G28" i="9"/>
  <c r="F28" i="9"/>
  <c r="E28" i="9"/>
  <c r="D28" i="9"/>
  <c r="C28" i="9"/>
  <c r="B28" i="9"/>
  <c r="Q27" i="9"/>
  <c r="P27" i="9"/>
  <c r="N27" i="9"/>
  <c r="M27" i="9"/>
  <c r="L27" i="9"/>
  <c r="K27" i="9"/>
  <c r="O27" i="9" s="1"/>
  <c r="J27" i="9"/>
  <c r="I27" i="9"/>
  <c r="H27" i="9"/>
  <c r="G27" i="9"/>
  <c r="F27" i="9"/>
  <c r="E27" i="9"/>
  <c r="D27" i="9"/>
  <c r="C27" i="9"/>
  <c r="B27" i="9"/>
  <c r="Q26" i="9"/>
  <c r="P26" i="9"/>
  <c r="N26" i="9"/>
  <c r="M26" i="9"/>
  <c r="L26" i="9"/>
  <c r="K26" i="9"/>
  <c r="O26" i="9" s="1"/>
  <c r="J26" i="9"/>
  <c r="I26" i="9"/>
  <c r="H26" i="9"/>
  <c r="G26" i="9"/>
  <c r="F26" i="9"/>
  <c r="E26" i="9"/>
  <c r="D26" i="9"/>
  <c r="C26" i="9"/>
  <c r="B26" i="9"/>
  <c r="Q25" i="9"/>
  <c r="P25" i="9"/>
  <c r="N25" i="9"/>
  <c r="M25" i="9"/>
  <c r="L25" i="9"/>
  <c r="K25" i="9"/>
  <c r="O25" i="9" s="1"/>
  <c r="J25" i="9"/>
  <c r="I25" i="9"/>
  <c r="H25" i="9"/>
  <c r="G25" i="9"/>
  <c r="F25" i="9"/>
  <c r="E25" i="9"/>
  <c r="D25" i="9"/>
  <c r="C25" i="9"/>
  <c r="B25" i="9"/>
  <c r="Q24" i="9"/>
  <c r="P24" i="9"/>
  <c r="N24" i="9"/>
  <c r="M24" i="9"/>
  <c r="L24" i="9"/>
  <c r="K24" i="9"/>
  <c r="O24" i="9" s="1"/>
  <c r="J24" i="9"/>
  <c r="I24" i="9"/>
  <c r="H24" i="9"/>
  <c r="G24" i="9"/>
  <c r="F24" i="9"/>
  <c r="E24" i="9"/>
  <c r="D24" i="9"/>
  <c r="C24" i="9"/>
  <c r="B24" i="9"/>
  <c r="Q23" i="9"/>
  <c r="P23" i="9"/>
  <c r="N23" i="9"/>
  <c r="M23" i="9"/>
  <c r="L23" i="9"/>
  <c r="K23" i="9"/>
  <c r="O23" i="9" s="1"/>
  <c r="J23" i="9"/>
  <c r="I23" i="9"/>
  <c r="H23" i="9"/>
  <c r="G23" i="9"/>
  <c r="F23" i="9"/>
  <c r="E23" i="9"/>
  <c r="D23" i="9"/>
  <c r="C23" i="9"/>
  <c r="B23" i="9"/>
  <c r="Q22" i="9"/>
  <c r="P22" i="9"/>
  <c r="N22" i="9"/>
  <c r="M22" i="9"/>
  <c r="L22" i="9"/>
  <c r="K22" i="9"/>
  <c r="O22" i="9" s="1"/>
  <c r="J22" i="9"/>
  <c r="I22" i="9"/>
  <c r="H22" i="9"/>
  <c r="G22" i="9"/>
  <c r="F22" i="9"/>
  <c r="E22" i="9"/>
  <c r="D22" i="9"/>
  <c r="C22" i="9"/>
  <c r="B22" i="9"/>
  <c r="Q21" i="9"/>
  <c r="P21" i="9"/>
  <c r="N21" i="9"/>
  <c r="M21" i="9"/>
  <c r="L21" i="9"/>
  <c r="K21" i="9"/>
  <c r="O21" i="9" s="1"/>
  <c r="J21" i="9"/>
  <c r="I21" i="9"/>
  <c r="H21" i="9"/>
  <c r="G21" i="9"/>
  <c r="F21" i="9"/>
  <c r="E21" i="9"/>
  <c r="D21" i="9"/>
  <c r="C21" i="9"/>
  <c r="B21" i="9"/>
  <c r="Q20" i="9"/>
  <c r="P20" i="9"/>
  <c r="N20" i="9"/>
  <c r="M20" i="9"/>
  <c r="L20" i="9"/>
  <c r="K20" i="9"/>
  <c r="O20" i="9" s="1"/>
  <c r="J20" i="9"/>
  <c r="I20" i="9"/>
  <c r="H20" i="9"/>
  <c r="G20" i="9"/>
  <c r="F20" i="9"/>
  <c r="E20" i="9"/>
  <c r="D20" i="9"/>
  <c r="C20" i="9"/>
  <c r="B20" i="9"/>
  <c r="Q19" i="9"/>
  <c r="P19" i="9"/>
  <c r="N19" i="9"/>
  <c r="M19" i="9"/>
  <c r="L19" i="9"/>
  <c r="K19" i="9"/>
  <c r="O19" i="9" s="1"/>
  <c r="J19" i="9"/>
  <c r="I19" i="9"/>
  <c r="H19" i="9"/>
  <c r="G19" i="9"/>
  <c r="F19" i="9"/>
  <c r="E19" i="9"/>
  <c r="D19" i="9"/>
  <c r="C19" i="9"/>
  <c r="B19" i="9"/>
  <c r="Q18" i="9"/>
  <c r="P18" i="9"/>
  <c r="N18" i="9"/>
  <c r="M18" i="9"/>
  <c r="L18" i="9"/>
  <c r="K18" i="9"/>
  <c r="O18" i="9" s="1"/>
  <c r="J18" i="9"/>
  <c r="I18" i="9"/>
  <c r="H18" i="9"/>
  <c r="G18" i="9"/>
  <c r="F18" i="9"/>
  <c r="E18" i="9"/>
  <c r="D18" i="9"/>
  <c r="C18" i="9"/>
  <c r="B18" i="9"/>
  <c r="Q17" i="9"/>
  <c r="P17" i="9"/>
  <c r="N17" i="9"/>
  <c r="M17" i="9"/>
  <c r="L17" i="9"/>
  <c r="K17" i="9"/>
  <c r="O17" i="9" s="1"/>
  <c r="J17" i="9"/>
  <c r="I17" i="9"/>
  <c r="H17" i="9"/>
  <c r="G17" i="9"/>
  <c r="F17" i="9"/>
  <c r="E17" i="9"/>
  <c r="D17" i="9"/>
  <c r="C17" i="9"/>
  <c r="B17" i="9"/>
  <c r="Q16" i="9"/>
  <c r="P16" i="9"/>
  <c r="N16" i="9"/>
  <c r="M16" i="9"/>
  <c r="L16" i="9"/>
  <c r="K16" i="9"/>
  <c r="O16" i="9" s="1"/>
  <c r="J16" i="9"/>
  <c r="I16" i="9"/>
  <c r="H16" i="9"/>
  <c r="G16" i="9"/>
  <c r="F16" i="9"/>
  <c r="E16" i="9"/>
  <c r="D16" i="9"/>
  <c r="C16" i="9"/>
  <c r="B16" i="9"/>
  <c r="Q15" i="9"/>
  <c r="P15" i="9"/>
  <c r="N15" i="9"/>
  <c r="M15" i="9"/>
  <c r="L15" i="9"/>
  <c r="K15" i="9"/>
  <c r="O15" i="9" s="1"/>
  <c r="J15" i="9"/>
  <c r="I15" i="9"/>
  <c r="H15" i="9"/>
  <c r="G15" i="9"/>
  <c r="F15" i="9"/>
  <c r="E15" i="9"/>
  <c r="D15" i="9"/>
  <c r="C15" i="9"/>
  <c r="B15" i="9"/>
  <c r="R116" i="8" l="1"/>
  <c r="Q116" i="8"/>
  <c r="O116" i="8"/>
  <c r="N116" i="8"/>
  <c r="M116" i="8"/>
  <c r="L116" i="8"/>
  <c r="P116" i="8" s="1"/>
  <c r="K116" i="8"/>
  <c r="J116" i="8"/>
  <c r="I116" i="8"/>
  <c r="H116" i="8"/>
  <c r="G116" i="8"/>
  <c r="F116" i="8"/>
  <c r="E116" i="8"/>
  <c r="D116" i="8"/>
  <c r="C116" i="8"/>
  <c r="R115" i="8"/>
  <c r="Q115" i="8"/>
  <c r="O115" i="8"/>
  <c r="N115" i="8"/>
  <c r="M115" i="8"/>
  <c r="L115" i="8"/>
  <c r="P115" i="8" s="1"/>
  <c r="K115" i="8"/>
  <c r="J115" i="8"/>
  <c r="I115" i="8"/>
  <c r="H115" i="8"/>
  <c r="G115" i="8"/>
  <c r="F115" i="8"/>
  <c r="E115" i="8"/>
  <c r="D115" i="8"/>
  <c r="C115" i="8"/>
  <c r="R114" i="8"/>
  <c r="Q114" i="8"/>
  <c r="O114" i="8"/>
  <c r="N114" i="8"/>
  <c r="M114" i="8"/>
  <c r="L114" i="8"/>
  <c r="P114" i="8" s="1"/>
  <c r="K114" i="8"/>
  <c r="J114" i="8"/>
  <c r="I114" i="8"/>
  <c r="H114" i="8"/>
  <c r="G114" i="8"/>
  <c r="F114" i="8"/>
  <c r="E114" i="8"/>
  <c r="D114" i="8"/>
  <c r="C114" i="8"/>
  <c r="R113" i="8"/>
  <c r="Q113" i="8"/>
  <c r="O113" i="8"/>
  <c r="N113" i="8"/>
  <c r="M113" i="8"/>
  <c r="L113" i="8"/>
  <c r="P113" i="8" s="1"/>
  <c r="K113" i="8"/>
  <c r="J113" i="8"/>
  <c r="I113" i="8"/>
  <c r="H113" i="8"/>
  <c r="G113" i="8"/>
  <c r="F113" i="8"/>
  <c r="E113" i="8"/>
  <c r="D113" i="8"/>
  <c r="C113" i="8"/>
  <c r="R112" i="8"/>
  <c r="Q112" i="8"/>
  <c r="O112" i="8"/>
  <c r="N112" i="8"/>
  <c r="M112" i="8"/>
  <c r="L112" i="8"/>
  <c r="P112" i="8" s="1"/>
  <c r="K112" i="8"/>
  <c r="J112" i="8"/>
  <c r="I112" i="8"/>
  <c r="H112" i="8"/>
  <c r="G112" i="8"/>
  <c r="F112" i="8"/>
  <c r="E112" i="8"/>
  <c r="D112" i="8"/>
  <c r="C112" i="8"/>
  <c r="R111" i="8"/>
  <c r="Q111" i="8"/>
  <c r="O111" i="8"/>
  <c r="N111" i="8"/>
  <c r="M111" i="8"/>
  <c r="L111" i="8"/>
  <c r="P111" i="8" s="1"/>
  <c r="K111" i="8"/>
  <c r="J111" i="8"/>
  <c r="I111" i="8"/>
  <c r="H111" i="8"/>
  <c r="G111" i="8"/>
  <c r="F111" i="8"/>
  <c r="E111" i="8"/>
  <c r="D111" i="8"/>
  <c r="C111" i="8"/>
  <c r="R110" i="8"/>
  <c r="Q110" i="8"/>
  <c r="O110" i="8"/>
  <c r="N110" i="8"/>
  <c r="M110" i="8"/>
  <c r="L110" i="8"/>
  <c r="P110" i="8" s="1"/>
  <c r="K110" i="8"/>
  <c r="J110" i="8"/>
  <c r="I110" i="8"/>
  <c r="H110" i="8"/>
  <c r="G110" i="8"/>
  <c r="F110" i="8"/>
  <c r="E110" i="8"/>
  <c r="D110" i="8"/>
  <c r="C110" i="8"/>
  <c r="R109" i="8"/>
  <c r="Q109" i="8"/>
  <c r="O109" i="8"/>
  <c r="N109" i="8"/>
  <c r="M109" i="8"/>
  <c r="L109" i="8"/>
  <c r="P109" i="8" s="1"/>
  <c r="K109" i="8"/>
  <c r="J109" i="8"/>
  <c r="I109" i="8"/>
  <c r="H109" i="8"/>
  <c r="G109" i="8"/>
  <c r="F109" i="8"/>
  <c r="E109" i="8"/>
  <c r="D109" i="8"/>
  <c r="C109" i="8"/>
  <c r="R108" i="8"/>
  <c r="Q108" i="8"/>
  <c r="O108" i="8"/>
  <c r="N108" i="8"/>
  <c r="M108" i="8"/>
  <c r="L108" i="8"/>
  <c r="P108" i="8" s="1"/>
  <c r="K108" i="8"/>
  <c r="J108" i="8"/>
  <c r="I108" i="8"/>
  <c r="H108" i="8"/>
  <c r="G108" i="8"/>
  <c r="F108" i="8"/>
  <c r="E108" i="8"/>
  <c r="D108" i="8"/>
  <c r="C108" i="8"/>
  <c r="R107" i="8"/>
  <c r="Q107" i="8"/>
  <c r="O107" i="8"/>
  <c r="N107" i="8"/>
  <c r="M107" i="8"/>
  <c r="L107" i="8"/>
  <c r="P107" i="8" s="1"/>
  <c r="K107" i="8"/>
  <c r="J107" i="8"/>
  <c r="I107" i="8"/>
  <c r="H107" i="8"/>
  <c r="G107" i="8"/>
  <c r="F107" i="8"/>
  <c r="E107" i="8"/>
  <c r="D107" i="8"/>
  <c r="C107" i="8"/>
  <c r="R106" i="8"/>
  <c r="Q106" i="8"/>
  <c r="O106" i="8"/>
  <c r="N106" i="8"/>
  <c r="M106" i="8"/>
  <c r="L106" i="8"/>
  <c r="P106" i="8" s="1"/>
  <c r="K106" i="8"/>
  <c r="J106" i="8"/>
  <c r="I106" i="8"/>
  <c r="H106" i="8"/>
  <c r="G106" i="8"/>
  <c r="F106" i="8"/>
  <c r="E106" i="8"/>
  <c r="D106" i="8"/>
  <c r="C106" i="8"/>
  <c r="R105" i="8"/>
  <c r="Q105" i="8"/>
  <c r="O105" i="8"/>
  <c r="N105" i="8"/>
  <c r="M105" i="8"/>
  <c r="L105" i="8"/>
  <c r="P105" i="8" s="1"/>
  <c r="K105" i="8"/>
  <c r="J105" i="8"/>
  <c r="I105" i="8"/>
  <c r="H105" i="8"/>
  <c r="G105" i="8"/>
  <c r="F105" i="8"/>
  <c r="E105" i="8"/>
  <c r="D105" i="8"/>
  <c r="C105" i="8"/>
  <c r="R104" i="8"/>
  <c r="Q104" i="8"/>
  <c r="O104" i="8"/>
  <c r="N104" i="8"/>
  <c r="M104" i="8"/>
  <c r="L104" i="8"/>
  <c r="P104" i="8" s="1"/>
  <c r="K104" i="8"/>
  <c r="J104" i="8"/>
  <c r="I104" i="8"/>
  <c r="H104" i="8"/>
  <c r="G104" i="8"/>
  <c r="F104" i="8"/>
  <c r="E104" i="8"/>
  <c r="D104" i="8"/>
  <c r="C104" i="8"/>
  <c r="R103" i="8"/>
  <c r="Q103" i="8"/>
  <c r="O103" i="8"/>
  <c r="N103" i="8"/>
  <c r="M103" i="8"/>
  <c r="L103" i="8"/>
  <c r="P103" i="8" s="1"/>
  <c r="K103" i="8"/>
  <c r="J103" i="8"/>
  <c r="I103" i="8"/>
  <c r="H103" i="8"/>
  <c r="G103" i="8"/>
  <c r="F103" i="8"/>
  <c r="E103" i="8"/>
  <c r="D103" i="8"/>
  <c r="C103" i="8"/>
  <c r="R102" i="8"/>
  <c r="Q102" i="8"/>
  <c r="O102" i="8"/>
  <c r="N102" i="8"/>
  <c r="M102" i="8"/>
  <c r="L102" i="8"/>
  <c r="P102" i="8" s="1"/>
  <c r="K102" i="8"/>
  <c r="J102" i="8"/>
  <c r="I102" i="8"/>
  <c r="H102" i="8"/>
  <c r="G102" i="8"/>
  <c r="F102" i="8"/>
  <c r="E102" i="8"/>
  <c r="D102" i="8"/>
  <c r="C102" i="8"/>
  <c r="R101" i="8"/>
  <c r="Q101" i="8"/>
  <c r="O101" i="8"/>
  <c r="N101" i="8"/>
  <c r="M101" i="8"/>
  <c r="L101" i="8"/>
  <c r="P101" i="8" s="1"/>
  <c r="K101" i="8"/>
  <c r="J101" i="8"/>
  <c r="I101" i="8"/>
  <c r="H101" i="8"/>
  <c r="G101" i="8"/>
  <c r="F101" i="8"/>
  <c r="E101" i="8"/>
  <c r="D101" i="8"/>
  <c r="C101" i="8"/>
  <c r="R100" i="8"/>
  <c r="Q100" i="8"/>
  <c r="O100" i="8"/>
  <c r="N100" i="8"/>
  <c r="M100" i="8"/>
  <c r="L100" i="8"/>
  <c r="P100" i="8" s="1"/>
  <c r="K100" i="8"/>
  <c r="J100" i="8"/>
  <c r="I100" i="8"/>
  <c r="H100" i="8"/>
  <c r="G100" i="8"/>
  <c r="F100" i="8"/>
  <c r="E100" i="8"/>
  <c r="D100" i="8"/>
  <c r="C100" i="8"/>
  <c r="R99" i="8"/>
  <c r="Q99" i="8"/>
  <c r="O99" i="8"/>
  <c r="N99" i="8"/>
  <c r="M99" i="8"/>
  <c r="L99" i="8"/>
  <c r="P99" i="8" s="1"/>
  <c r="K99" i="8"/>
  <c r="J99" i="8"/>
  <c r="I99" i="8"/>
  <c r="H99" i="8"/>
  <c r="G99" i="8"/>
  <c r="F99" i="8"/>
  <c r="E99" i="8"/>
  <c r="D99" i="8"/>
  <c r="C99" i="8"/>
  <c r="R98" i="8"/>
  <c r="Q98" i="8"/>
  <c r="O98" i="8"/>
  <c r="N98" i="8"/>
  <c r="M98" i="8"/>
  <c r="L98" i="8"/>
  <c r="P98" i="8" s="1"/>
  <c r="K98" i="8"/>
  <c r="J98" i="8"/>
  <c r="I98" i="8"/>
  <c r="H98" i="8"/>
  <c r="G98" i="8"/>
  <c r="F98" i="8"/>
  <c r="E98" i="8"/>
  <c r="D98" i="8"/>
  <c r="C98" i="8"/>
  <c r="R97" i="8"/>
  <c r="Q97" i="8"/>
  <c r="O97" i="8"/>
  <c r="N97" i="8"/>
  <c r="M97" i="8"/>
  <c r="L97" i="8"/>
  <c r="P97" i="8" s="1"/>
  <c r="K97" i="8"/>
  <c r="J97" i="8"/>
  <c r="I97" i="8"/>
  <c r="H97" i="8"/>
  <c r="G97" i="8"/>
  <c r="F97" i="8"/>
  <c r="E97" i="8"/>
  <c r="D97" i="8"/>
  <c r="C97" i="8"/>
  <c r="R96" i="8"/>
  <c r="Q96" i="8"/>
  <c r="O96" i="8"/>
  <c r="N96" i="8"/>
  <c r="M96" i="8"/>
  <c r="L96" i="8"/>
  <c r="P96" i="8" s="1"/>
  <c r="K96" i="8"/>
  <c r="J96" i="8"/>
  <c r="I96" i="8"/>
  <c r="H96" i="8"/>
  <c r="G96" i="8"/>
  <c r="F96" i="8"/>
  <c r="E96" i="8"/>
  <c r="D96" i="8"/>
  <c r="C96" i="8"/>
  <c r="R95" i="8"/>
  <c r="Q95" i="8"/>
  <c r="O95" i="8"/>
  <c r="N95" i="8"/>
  <c r="M95" i="8"/>
  <c r="L95" i="8"/>
  <c r="P95" i="8" s="1"/>
  <c r="K95" i="8"/>
  <c r="J95" i="8"/>
  <c r="I95" i="8"/>
  <c r="H95" i="8"/>
  <c r="G95" i="8"/>
  <c r="F95" i="8"/>
  <c r="E95" i="8"/>
  <c r="D95" i="8"/>
  <c r="C95" i="8"/>
  <c r="R94" i="8"/>
  <c r="Q94" i="8"/>
  <c r="O94" i="8"/>
  <c r="N94" i="8"/>
  <c r="M94" i="8"/>
  <c r="L94" i="8"/>
  <c r="P94" i="8" s="1"/>
  <c r="K94" i="8"/>
  <c r="J94" i="8"/>
  <c r="I94" i="8"/>
  <c r="H94" i="8"/>
  <c r="G94" i="8"/>
  <c r="F94" i="8"/>
  <c r="E94" i="8"/>
  <c r="D94" i="8"/>
  <c r="C94" i="8"/>
  <c r="R93" i="8"/>
  <c r="Q93" i="8"/>
  <c r="O93" i="8"/>
  <c r="N93" i="8"/>
  <c r="M93" i="8"/>
  <c r="L93" i="8"/>
  <c r="P93" i="8" s="1"/>
  <c r="K93" i="8"/>
  <c r="J93" i="8"/>
  <c r="I93" i="8"/>
  <c r="H93" i="8"/>
  <c r="G93" i="8"/>
  <c r="F93" i="8"/>
  <c r="E93" i="8"/>
  <c r="D93" i="8"/>
  <c r="C93" i="8"/>
  <c r="R92" i="8"/>
  <c r="Q92" i="8"/>
  <c r="O92" i="8"/>
  <c r="N92" i="8"/>
  <c r="M92" i="8"/>
  <c r="L92" i="8"/>
  <c r="P92" i="8" s="1"/>
  <c r="K92" i="8"/>
  <c r="J92" i="8"/>
  <c r="I92" i="8"/>
  <c r="H92" i="8"/>
  <c r="G92" i="8"/>
  <c r="F92" i="8"/>
  <c r="E92" i="8"/>
  <c r="D92" i="8"/>
  <c r="C92" i="8"/>
  <c r="R91" i="8"/>
  <c r="Q91" i="8"/>
  <c r="O91" i="8"/>
  <c r="N91" i="8"/>
  <c r="M91" i="8"/>
  <c r="L91" i="8"/>
  <c r="P91" i="8" s="1"/>
  <c r="K91" i="8"/>
  <c r="J91" i="8"/>
  <c r="I91" i="8"/>
  <c r="H91" i="8"/>
  <c r="G91" i="8"/>
  <c r="F91" i="8"/>
  <c r="E91" i="8"/>
  <c r="D91" i="8"/>
  <c r="C91" i="8"/>
  <c r="R90" i="8"/>
  <c r="Q90" i="8"/>
  <c r="O90" i="8"/>
  <c r="N90" i="8"/>
  <c r="M90" i="8"/>
  <c r="L90" i="8"/>
  <c r="P90" i="8" s="1"/>
  <c r="K90" i="8"/>
  <c r="J90" i="8"/>
  <c r="I90" i="8"/>
  <c r="H90" i="8"/>
  <c r="G90" i="8"/>
  <c r="F90" i="8"/>
  <c r="E90" i="8"/>
  <c r="D90" i="8"/>
  <c r="C90" i="8"/>
  <c r="R89" i="8"/>
  <c r="Q89" i="8"/>
  <c r="O89" i="8"/>
  <c r="N89" i="8"/>
  <c r="M89" i="8"/>
  <c r="L89" i="8"/>
  <c r="P89" i="8" s="1"/>
  <c r="K89" i="8"/>
  <c r="J89" i="8"/>
  <c r="I89" i="8"/>
  <c r="H89" i="8"/>
  <c r="G89" i="8"/>
  <c r="F89" i="8"/>
  <c r="E89" i="8"/>
  <c r="D89" i="8"/>
  <c r="C89" i="8"/>
  <c r="R88" i="8"/>
  <c r="Q88" i="8"/>
  <c r="O88" i="8"/>
  <c r="N88" i="8"/>
  <c r="M88" i="8"/>
  <c r="L88" i="8"/>
  <c r="P88" i="8" s="1"/>
  <c r="K88" i="8"/>
  <c r="J88" i="8"/>
  <c r="I88" i="8"/>
  <c r="H88" i="8"/>
  <c r="G88" i="8"/>
  <c r="F88" i="8"/>
  <c r="E88" i="8"/>
  <c r="D88" i="8"/>
  <c r="C88" i="8"/>
  <c r="R87" i="8"/>
  <c r="Q87" i="8"/>
  <c r="O87" i="8"/>
  <c r="N87" i="8"/>
  <c r="M87" i="8"/>
  <c r="L87" i="8"/>
  <c r="P87" i="8" s="1"/>
  <c r="K87" i="8"/>
  <c r="J87" i="8"/>
  <c r="I87" i="8"/>
  <c r="H87" i="8"/>
  <c r="G87" i="8"/>
  <c r="F87" i="8"/>
  <c r="E87" i="8"/>
  <c r="D87" i="8"/>
  <c r="C87" i="8"/>
  <c r="R86" i="8"/>
  <c r="Q86" i="8"/>
  <c r="O86" i="8"/>
  <c r="N86" i="8"/>
  <c r="M86" i="8"/>
  <c r="L86" i="8"/>
  <c r="P86" i="8" s="1"/>
  <c r="K86" i="8"/>
  <c r="J86" i="8"/>
  <c r="I86" i="8"/>
  <c r="H86" i="8"/>
  <c r="G86" i="8"/>
  <c r="F86" i="8"/>
  <c r="E86" i="8"/>
  <c r="D86" i="8"/>
  <c r="C86" i="8"/>
  <c r="R85" i="8"/>
  <c r="Q85" i="8"/>
  <c r="O85" i="8"/>
  <c r="N85" i="8"/>
  <c r="M85" i="8"/>
  <c r="L85" i="8"/>
  <c r="P85" i="8" s="1"/>
  <c r="K85" i="8"/>
  <c r="J85" i="8"/>
  <c r="I85" i="8"/>
  <c r="H85" i="8"/>
  <c r="G85" i="8"/>
  <c r="F85" i="8"/>
  <c r="E85" i="8"/>
  <c r="D85" i="8"/>
  <c r="C85" i="8"/>
  <c r="R84" i="8"/>
  <c r="Q84" i="8"/>
  <c r="O84" i="8"/>
  <c r="N84" i="8"/>
  <c r="M84" i="8"/>
  <c r="L84" i="8"/>
  <c r="P84" i="8" s="1"/>
  <c r="K84" i="8"/>
  <c r="J84" i="8"/>
  <c r="I84" i="8"/>
  <c r="H84" i="8"/>
  <c r="G84" i="8"/>
  <c r="F84" i="8"/>
  <c r="E84" i="8"/>
  <c r="D84" i="8"/>
  <c r="C84" i="8"/>
  <c r="R83" i="8"/>
  <c r="Q83" i="8"/>
  <c r="O83" i="8"/>
  <c r="N83" i="8"/>
  <c r="M83" i="8"/>
  <c r="L83" i="8"/>
  <c r="P83" i="8" s="1"/>
  <c r="K83" i="8"/>
  <c r="J83" i="8"/>
  <c r="I83" i="8"/>
  <c r="H83" i="8"/>
  <c r="G83" i="8"/>
  <c r="F83" i="8"/>
  <c r="E83" i="8"/>
  <c r="D83" i="8"/>
  <c r="C83" i="8"/>
  <c r="R82" i="8"/>
  <c r="Q82" i="8"/>
  <c r="O82" i="8"/>
  <c r="N82" i="8"/>
  <c r="M82" i="8"/>
  <c r="L82" i="8"/>
  <c r="P82" i="8" s="1"/>
  <c r="K82" i="8"/>
  <c r="J82" i="8"/>
  <c r="I82" i="8"/>
  <c r="H82" i="8"/>
  <c r="G82" i="8"/>
  <c r="F82" i="8"/>
  <c r="E82" i="8"/>
  <c r="D82" i="8"/>
  <c r="C82" i="8"/>
  <c r="R81" i="8"/>
  <c r="Q81" i="8"/>
  <c r="O81" i="8"/>
  <c r="N81" i="8"/>
  <c r="M81" i="8"/>
  <c r="L81" i="8"/>
  <c r="P81" i="8" s="1"/>
  <c r="K81" i="8"/>
  <c r="J81" i="8"/>
  <c r="I81" i="8"/>
  <c r="H81" i="8"/>
  <c r="G81" i="8"/>
  <c r="F81" i="8"/>
  <c r="E81" i="8"/>
  <c r="D81" i="8"/>
  <c r="C81" i="8"/>
  <c r="R80" i="8"/>
  <c r="Q80" i="8"/>
  <c r="O80" i="8"/>
  <c r="N80" i="8"/>
  <c r="M80" i="8"/>
  <c r="L80" i="8"/>
  <c r="P80" i="8" s="1"/>
  <c r="K80" i="8"/>
  <c r="J80" i="8"/>
  <c r="I80" i="8"/>
  <c r="H80" i="8"/>
  <c r="G80" i="8"/>
  <c r="F80" i="8"/>
  <c r="E80" i="8"/>
  <c r="D80" i="8"/>
  <c r="C80" i="8"/>
  <c r="R79" i="8"/>
  <c r="Q79" i="8"/>
  <c r="O79" i="8"/>
  <c r="N79" i="8"/>
  <c r="M79" i="8"/>
  <c r="L79" i="8"/>
  <c r="P79" i="8" s="1"/>
  <c r="K79" i="8"/>
  <c r="J79" i="8"/>
  <c r="I79" i="8"/>
  <c r="H79" i="8"/>
  <c r="G79" i="8"/>
  <c r="F79" i="8"/>
  <c r="E79" i="8"/>
  <c r="D79" i="8"/>
  <c r="C79" i="8"/>
  <c r="R78" i="8"/>
  <c r="Q78" i="8"/>
  <c r="O78" i="8"/>
  <c r="N78" i="8"/>
  <c r="M78" i="8"/>
  <c r="L78" i="8"/>
  <c r="P78" i="8" s="1"/>
  <c r="K78" i="8"/>
  <c r="J78" i="8"/>
  <c r="I78" i="8"/>
  <c r="H78" i="8"/>
  <c r="G78" i="8"/>
  <c r="F78" i="8"/>
  <c r="E78" i="8"/>
  <c r="D78" i="8"/>
  <c r="C78" i="8"/>
  <c r="R77" i="8"/>
  <c r="Q77" i="8"/>
  <c r="O77" i="8"/>
  <c r="N77" i="8"/>
  <c r="M77" i="8"/>
  <c r="L77" i="8"/>
  <c r="P77" i="8" s="1"/>
  <c r="K77" i="8"/>
  <c r="J77" i="8"/>
  <c r="I77" i="8"/>
  <c r="H77" i="8"/>
  <c r="G77" i="8"/>
  <c r="F77" i="8"/>
  <c r="E77" i="8"/>
  <c r="D77" i="8"/>
  <c r="C77" i="8"/>
  <c r="R76" i="8"/>
  <c r="Q76" i="8"/>
  <c r="O76" i="8"/>
  <c r="N76" i="8"/>
  <c r="M76" i="8"/>
  <c r="L76" i="8"/>
  <c r="P76" i="8" s="1"/>
  <c r="K76" i="8"/>
  <c r="J76" i="8"/>
  <c r="I76" i="8"/>
  <c r="H76" i="8"/>
  <c r="G76" i="8"/>
  <c r="F76" i="8"/>
  <c r="E76" i="8"/>
  <c r="D76" i="8"/>
  <c r="C76" i="8"/>
  <c r="R75" i="8"/>
  <c r="Q75" i="8"/>
  <c r="O75" i="8"/>
  <c r="N75" i="8"/>
  <c r="M75" i="8"/>
  <c r="L75" i="8"/>
  <c r="P75" i="8" s="1"/>
  <c r="K75" i="8"/>
  <c r="J75" i="8"/>
  <c r="I75" i="8"/>
  <c r="H75" i="8"/>
  <c r="G75" i="8"/>
  <c r="F75" i="8"/>
  <c r="E75" i="8"/>
  <c r="D75" i="8"/>
  <c r="C75" i="8"/>
  <c r="R74" i="8"/>
  <c r="Q74" i="8"/>
  <c r="O74" i="8"/>
  <c r="N74" i="8"/>
  <c r="M74" i="8"/>
  <c r="L74" i="8"/>
  <c r="P74" i="8" s="1"/>
  <c r="K74" i="8"/>
  <c r="J74" i="8"/>
  <c r="I74" i="8"/>
  <c r="H74" i="8"/>
  <c r="G74" i="8"/>
  <c r="F74" i="8"/>
  <c r="E74" i="8"/>
  <c r="D74" i="8"/>
  <c r="C74" i="8"/>
  <c r="R73" i="8"/>
  <c r="Q73" i="8"/>
  <c r="O73" i="8"/>
  <c r="N73" i="8"/>
  <c r="M73" i="8"/>
  <c r="L73" i="8"/>
  <c r="P73" i="8" s="1"/>
  <c r="K73" i="8"/>
  <c r="J73" i="8"/>
  <c r="I73" i="8"/>
  <c r="H73" i="8"/>
  <c r="G73" i="8"/>
  <c r="F73" i="8"/>
  <c r="E73" i="8"/>
  <c r="D73" i="8"/>
  <c r="C73" i="8"/>
  <c r="R72" i="8"/>
  <c r="Q72" i="8"/>
  <c r="O72" i="8"/>
  <c r="N72" i="8"/>
  <c r="M72" i="8"/>
  <c r="L72" i="8"/>
  <c r="P72" i="8" s="1"/>
  <c r="K72" i="8"/>
  <c r="J72" i="8"/>
  <c r="I72" i="8"/>
  <c r="H72" i="8"/>
  <c r="G72" i="8"/>
  <c r="F72" i="8"/>
  <c r="E72" i="8"/>
  <c r="D72" i="8"/>
  <c r="C72" i="8"/>
  <c r="R71" i="8"/>
  <c r="Q71" i="8"/>
  <c r="O71" i="8"/>
  <c r="N71" i="8"/>
  <c r="M71" i="8"/>
  <c r="L71" i="8"/>
  <c r="P71" i="8" s="1"/>
  <c r="K71" i="8"/>
  <c r="J71" i="8"/>
  <c r="I71" i="8"/>
  <c r="H71" i="8"/>
  <c r="G71" i="8"/>
  <c r="F71" i="8"/>
  <c r="E71" i="8"/>
  <c r="D71" i="8"/>
  <c r="C71" i="8"/>
  <c r="R70" i="8"/>
  <c r="Q70" i="8"/>
  <c r="O70" i="8"/>
  <c r="N70" i="8"/>
  <c r="M70" i="8"/>
  <c r="L70" i="8"/>
  <c r="P70" i="8" s="1"/>
  <c r="K70" i="8"/>
  <c r="J70" i="8"/>
  <c r="I70" i="8"/>
  <c r="H70" i="8"/>
  <c r="G70" i="8"/>
  <c r="F70" i="8"/>
  <c r="E70" i="8"/>
  <c r="D70" i="8"/>
  <c r="C70" i="8"/>
  <c r="R69" i="8"/>
  <c r="Q69" i="8"/>
  <c r="O69" i="8"/>
  <c r="N69" i="8"/>
  <c r="M69" i="8"/>
  <c r="L69" i="8"/>
  <c r="P69" i="8" s="1"/>
  <c r="K69" i="8"/>
  <c r="J69" i="8"/>
  <c r="I69" i="8"/>
  <c r="H69" i="8"/>
  <c r="G69" i="8"/>
  <c r="F69" i="8"/>
  <c r="E69" i="8"/>
  <c r="D69" i="8"/>
  <c r="C69" i="8"/>
  <c r="R68" i="8"/>
  <c r="Q68" i="8"/>
  <c r="O68" i="8"/>
  <c r="N68" i="8"/>
  <c r="M68" i="8"/>
  <c r="L68" i="8"/>
  <c r="P68" i="8" s="1"/>
  <c r="K68" i="8"/>
  <c r="J68" i="8"/>
  <c r="I68" i="8"/>
  <c r="H68" i="8"/>
  <c r="G68" i="8"/>
  <c r="F68" i="8"/>
  <c r="E68" i="8"/>
  <c r="D68" i="8"/>
  <c r="C68" i="8"/>
  <c r="R67" i="8"/>
  <c r="Q67" i="8"/>
  <c r="O67" i="8"/>
  <c r="N67" i="8"/>
  <c r="M67" i="8"/>
  <c r="L67" i="8"/>
  <c r="P67" i="8" s="1"/>
  <c r="K67" i="8"/>
  <c r="J67" i="8"/>
  <c r="I67" i="8"/>
  <c r="H67" i="8"/>
  <c r="G67" i="8"/>
  <c r="F67" i="8"/>
  <c r="E67" i="8"/>
  <c r="D67" i="8"/>
  <c r="C67" i="8"/>
  <c r="R66" i="8"/>
  <c r="Q66" i="8"/>
  <c r="O66" i="8"/>
  <c r="N66" i="8"/>
  <c r="M66" i="8"/>
  <c r="L66" i="8"/>
  <c r="P66" i="8" s="1"/>
  <c r="K66" i="8"/>
  <c r="J66" i="8"/>
  <c r="I66" i="8"/>
  <c r="H66" i="8"/>
  <c r="G66" i="8"/>
  <c r="F66" i="8"/>
  <c r="E66" i="8"/>
  <c r="D66" i="8"/>
  <c r="C66" i="8"/>
  <c r="R65" i="8"/>
  <c r="Q65" i="8"/>
  <c r="O65" i="8"/>
  <c r="N65" i="8"/>
  <c r="M65" i="8"/>
  <c r="L65" i="8"/>
  <c r="P65" i="8" s="1"/>
  <c r="K65" i="8"/>
  <c r="J65" i="8"/>
  <c r="I65" i="8"/>
  <c r="H65" i="8"/>
  <c r="G65" i="8"/>
  <c r="F65" i="8"/>
  <c r="E65" i="8"/>
  <c r="D65" i="8"/>
  <c r="C65" i="8"/>
  <c r="R64" i="8"/>
  <c r="Q64" i="8"/>
  <c r="O64" i="8"/>
  <c r="N64" i="8"/>
  <c r="M64" i="8"/>
  <c r="L64" i="8"/>
  <c r="P64" i="8" s="1"/>
  <c r="K64" i="8"/>
  <c r="J64" i="8"/>
  <c r="I64" i="8"/>
  <c r="H64" i="8"/>
  <c r="G64" i="8"/>
  <c r="F64" i="8"/>
  <c r="E64" i="8"/>
  <c r="D64" i="8"/>
  <c r="C64" i="8"/>
  <c r="R63" i="8"/>
  <c r="Q63" i="8"/>
  <c r="O63" i="8"/>
  <c r="N63" i="8"/>
  <c r="M63" i="8"/>
  <c r="L63" i="8"/>
  <c r="P63" i="8" s="1"/>
  <c r="K63" i="8"/>
  <c r="J63" i="8"/>
  <c r="I63" i="8"/>
  <c r="H63" i="8"/>
  <c r="G63" i="8"/>
  <c r="F63" i="8"/>
  <c r="E63" i="8"/>
  <c r="D63" i="8"/>
  <c r="C63" i="8"/>
  <c r="R62" i="8"/>
  <c r="Q62" i="8"/>
  <c r="O62" i="8"/>
  <c r="N62" i="8"/>
  <c r="M62" i="8"/>
  <c r="L62" i="8"/>
  <c r="P62" i="8" s="1"/>
  <c r="K62" i="8"/>
  <c r="J62" i="8"/>
  <c r="I62" i="8"/>
  <c r="H62" i="8"/>
  <c r="G62" i="8"/>
  <c r="F62" i="8"/>
  <c r="E62" i="8"/>
  <c r="D62" i="8"/>
  <c r="C62" i="8"/>
  <c r="R61" i="8"/>
  <c r="Q61" i="8"/>
  <c r="O61" i="8"/>
  <c r="N61" i="8"/>
  <c r="M61" i="8"/>
  <c r="L61" i="8"/>
  <c r="P61" i="8" s="1"/>
  <c r="K61" i="8"/>
  <c r="J61" i="8"/>
  <c r="I61" i="8"/>
  <c r="H61" i="8"/>
  <c r="G61" i="8"/>
  <c r="F61" i="8"/>
  <c r="E61" i="8"/>
  <c r="D61" i="8"/>
  <c r="C61" i="8"/>
  <c r="R60" i="8"/>
  <c r="Q60" i="8"/>
  <c r="O60" i="8"/>
  <c r="N60" i="8"/>
  <c r="M60" i="8"/>
  <c r="L60" i="8"/>
  <c r="P60" i="8" s="1"/>
  <c r="K60" i="8"/>
  <c r="J60" i="8"/>
  <c r="I60" i="8"/>
  <c r="H60" i="8"/>
  <c r="G60" i="8"/>
  <c r="F60" i="8"/>
  <c r="E60" i="8"/>
  <c r="D60" i="8"/>
  <c r="C60" i="8"/>
  <c r="R59" i="8"/>
  <c r="Q59" i="8"/>
  <c r="O59" i="8"/>
  <c r="N59" i="8"/>
  <c r="M59" i="8"/>
  <c r="L59" i="8"/>
  <c r="P59" i="8" s="1"/>
  <c r="K59" i="8"/>
  <c r="J59" i="8"/>
  <c r="I59" i="8"/>
  <c r="H59" i="8"/>
  <c r="G59" i="8"/>
  <c r="F59" i="8"/>
  <c r="E59" i="8"/>
  <c r="D59" i="8"/>
  <c r="C59" i="8"/>
  <c r="R58" i="8"/>
  <c r="Q58" i="8"/>
  <c r="O58" i="8"/>
  <c r="N58" i="8"/>
  <c r="M58" i="8"/>
  <c r="L58" i="8"/>
  <c r="P58" i="8" s="1"/>
  <c r="K58" i="8"/>
  <c r="J58" i="8"/>
  <c r="I58" i="8"/>
  <c r="H58" i="8"/>
  <c r="G58" i="8"/>
  <c r="F58" i="8"/>
  <c r="E58" i="8"/>
  <c r="D58" i="8"/>
  <c r="C58" i="8"/>
  <c r="R57" i="8"/>
  <c r="Q57" i="8"/>
  <c r="O57" i="8"/>
  <c r="N57" i="8"/>
  <c r="M57" i="8"/>
  <c r="L57" i="8"/>
  <c r="P57" i="8" s="1"/>
  <c r="K57" i="8"/>
  <c r="J57" i="8"/>
  <c r="I57" i="8"/>
  <c r="H57" i="8"/>
  <c r="G57" i="8"/>
  <c r="F57" i="8"/>
  <c r="E57" i="8"/>
  <c r="D57" i="8"/>
  <c r="C57" i="8"/>
  <c r="R56" i="8"/>
  <c r="Q56" i="8"/>
  <c r="O56" i="8"/>
  <c r="N56" i="8"/>
  <c r="M56" i="8"/>
  <c r="L56" i="8"/>
  <c r="P56" i="8" s="1"/>
  <c r="K56" i="8"/>
  <c r="J56" i="8"/>
  <c r="I56" i="8"/>
  <c r="H56" i="8"/>
  <c r="G56" i="8"/>
  <c r="F56" i="8"/>
  <c r="E56" i="8"/>
  <c r="D56" i="8"/>
  <c r="C56" i="8"/>
  <c r="R55" i="8"/>
  <c r="Q55" i="8"/>
  <c r="O55" i="8"/>
  <c r="N55" i="8"/>
  <c r="M55" i="8"/>
  <c r="L55" i="8"/>
  <c r="P55" i="8" s="1"/>
  <c r="K55" i="8"/>
  <c r="J55" i="8"/>
  <c r="I55" i="8"/>
  <c r="H55" i="8"/>
  <c r="G55" i="8"/>
  <c r="F55" i="8"/>
  <c r="E55" i="8"/>
  <c r="D55" i="8"/>
  <c r="C55" i="8"/>
  <c r="R54" i="8"/>
  <c r="Q54" i="8"/>
  <c r="O54" i="8"/>
  <c r="N54" i="8"/>
  <c r="M54" i="8"/>
  <c r="L54" i="8"/>
  <c r="P54" i="8" s="1"/>
  <c r="K54" i="8"/>
  <c r="J54" i="8"/>
  <c r="I54" i="8"/>
  <c r="H54" i="8"/>
  <c r="G54" i="8"/>
  <c r="F54" i="8"/>
  <c r="E54" i="8"/>
  <c r="D54" i="8"/>
  <c r="C54" i="8"/>
  <c r="R53" i="8"/>
  <c r="Q53" i="8"/>
  <c r="O53" i="8"/>
  <c r="N53" i="8"/>
  <c r="M53" i="8"/>
  <c r="L53" i="8"/>
  <c r="P53" i="8" s="1"/>
  <c r="K53" i="8"/>
  <c r="J53" i="8"/>
  <c r="I53" i="8"/>
  <c r="H53" i="8"/>
  <c r="G53" i="8"/>
  <c r="F53" i="8"/>
  <c r="E53" i="8"/>
  <c r="D53" i="8"/>
  <c r="C53" i="8"/>
  <c r="R52" i="8"/>
  <c r="Q52" i="8"/>
  <c r="O52" i="8"/>
  <c r="N52" i="8"/>
  <c r="M52" i="8"/>
  <c r="L52" i="8"/>
  <c r="P52" i="8" s="1"/>
  <c r="K52" i="8"/>
  <c r="J52" i="8"/>
  <c r="I52" i="8"/>
  <c r="H52" i="8"/>
  <c r="G52" i="8"/>
  <c r="F52" i="8"/>
  <c r="E52" i="8"/>
  <c r="D52" i="8"/>
  <c r="C52" i="8"/>
  <c r="R51" i="8"/>
  <c r="Q51" i="8"/>
  <c r="O51" i="8"/>
  <c r="N51" i="8"/>
  <c r="M51" i="8"/>
  <c r="L51" i="8"/>
  <c r="P51" i="8" s="1"/>
  <c r="K51" i="8"/>
  <c r="J51" i="8"/>
  <c r="I51" i="8"/>
  <c r="H51" i="8"/>
  <c r="G51" i="8"/>
  <c r="F51" i="8"/>
  <c r="E51" i="8"/>
  <c r="D51" i="8"/>
  <c r="C51" i="8"/>
  <c r="R50" i="8"/>
  <c r="Q50" i="8"/>
  <c r="O50" i="8"/>
  <c r="N50" i="8"/>
  <c r="M50" i="8"/>
  <c r="L50" i="8"/>
  <c r="P50" i="8" s="1"/>
  <c r="K50" i="8"/>
  <c r="J50" i="8"/>
  <c r="I50" i="8"/>
  <c r="H50" i="8"/>
  <c r="G50" i="8"/>
  <c r="F50" i="8"/>
  <c r="E50" i="8"/>
  <c r="D50" i="8"/>
  <c r="C50" i="8"/>
  <c r="R49" i="8"/>
  <c r="Q49" i="8"/>
  <c r="O49" i="8"/>
  <c r="N49" i="8"/>
  <c r="M49" i="8"/>
  <c r="L49" i="8"/>
  <c r="P49" i="8" s="1"/>
  <c r="K49" i="8"/>
  <c r="J49" i="8"/>
  <c r="I49" i="8"/>
  <c r="H49" i="8"/>
  <c r="G49" i="8"/>
  <c r="F49" i="8"/>
  <c r="E49" i="8"/>
  <c r="D49" i="8"/>
  <c r="C49" i="8"/>
  <c r="R48" i="8"/>
  <c r="Q48" i="8"/>
  <c r="O48" i="8"/>
  <c r="N48" i="8"/>
  <c r="M48" i="8"/>
  <c r="L48" i="8"/>
  <c r="P48" i="8" s="1"/>
  <c r="K48" i="8"/>
  <c r="J48" i="8"/>
  <c r="I48" i="8"/>
  <c r="H48" i="8"/>
  <c r="G48" i="8"/>
  <c r="F48" i="8"/>
  <c r="E48" i="8"/>
  <c r="D48" i="8"/>
  <c r="C48" i="8"/>
  <c r="R47" i="8"/>
  <c r="Q47" i="8"/>
  <c r="O47" i="8"/>
  <c r="N47" i="8"/>
  <c r="M47" i="8"/>
  <c r="L47" i="8"/>
  <c r="P47" i="8" s="1"/>
  <c r="K47" i="8"/>
  <c r="J47" i="8"/>
  <c r="I47" i="8"/>
  <c r="H47" i="8"/>
  <c r="G47" i="8"/>
  <c r="F47" i="8"/>
  <c r="E47" i="8"/>
  <c r="D47" i="8"/>
  <c r="C47" i="8"/>
  <c r="R46" i="8"/>
  <c r="Q46" i="8"/>
  <c r="O46" i="8"/>
  <c r="N46" i="8"/>
  <c r="M46" i="8"/>
  <c r="L46" i="8"/>
  <c r="P46" i="8" s="1"/>
  <c r="K46" i="8"/>
  <c r="J46" i="8"/>
  <c r="I46" i="8"/>
  <c r="H46" i="8"/>
  <c r="G46" i="8"/>
  <c r="F46" i="8"/>
  <c r="E46" i="8"/>
  <c r="D46" i="8"/>
  <c r="C46" i="8"/>
  <c r="R45" i="8"/>
  <c r="Q45" i="8"/>
  <c r="O45" i="8"/>
  <c r="N45" i="8"/>
  <c r="M45" i="8"/>
  <c r="L45" i="8"/>
  <c r="P45" i="8" s="1"/>
  <c r="K45" i="8"/>
  <c r="J45" i="8"/>
  <c r="I45" i="8"/>
  <c r="H45" i="8"/>
  <c r="G45" i="8"/>
  <c r="F45" i="8"/>
  <c r="E45" i="8"/>
  <c r="D45" i="8"/>
  <c r="C45" i="8"/>
  <c r="R44" i="8"/>
  <c r="Q44" i="8"/>
  <c r="O44" i="8"/>
  <c r="N44" i="8"/>
  <c r="M44" i="8"/>
  <c r="L44" i="8"/>
  <c r="P44" i="8" s="1"/>
  <c r="K44" i="8"/>
  <c r="J44" i="8"/>
  <c r="I44" i="8"/>
  <c r="H44" i="8"/>
  <c r="G44" i="8"/>
  <c r="F44" i="8"/>
  <c r="E44" i="8"/>
  <c r="D44" i="8"/>
  <c r="C44" i="8"/>
  <c r="R43" i="8"/>
  <c r="Q43" i="8"/>
  <c r="O43" i="8"/>
  <c r="N43" i="8"/>
  <c r="M43" i="8"/>
  <c r="L43" i="8"/>
  <c r="P43" i="8" s="1"/>
  <c r="K43" i="8"/>
  <c r="J43" i="8"/>
  <c r="I43" i="8"/>
  <c r="H43" i="8"/>
  <c r="G43" i="8"/>
  <c r="F43" i="8"/>
  <c r="E43" i="8"/>
  <c r="D43" i="8"/>
  <c r="C43" i="8"/>
  <c r="R42" i="8"/>
  <c r="Q42" i="8"/>
  <c r="O42" i="8"/>
  <c r="N42" i="8"/>
  <c r="M42" i="8"/>
  <c r="L42" i="8"/>
  <c r="P42" i="8" s="1"/>
  <c r="K42" i="8"/>
  <c r="J42" i="8"/>
  <c r="I42" i="8"/>
  <c r="H42" i="8"/>
  <c r="G42" i="8"/>
  <c r="F42" i="8"/>
  <c r="E42" i="8"/>
  <c r="D42" i="8"/>
  <c r="C42" i="8"/>
  <c r="R41" i="8"/>
  <c r="Q41" i="8"/>
  <c r="O41" i="8"/>
  <c r="N41" i="8"/>
  <c r="M41" i="8"/>
  <c r="L41" i="8"/>
  <c r="P41" i="8" s="1"/>
  <c r="K41" i="8"/>
  <c r="J41" i="8"/>
  <c r="I41" i="8"/>
  <c r="H41" i="8"/>
  <c r="G41" i="8"/>
  <c r="F41" i="8"/>
  <c r="E41" i="8"/>
  <c r="D41" i="8"/>
  <c r="C41" i="8"/>
  <c r="R40" i="8"/>
  <c r="Q40" i="8"/>
  <c r="O40" i="8"/>
  <c r="N40" i="8"/>
  <c r="M40" i="8"/>
  <c r="L40" i="8"/>
  <c r="P40" i="8" s="1"/>
  <c r="K40" i="8"/>
  <c r="J40" i="8"/>
  <c r="I40" i="8"/>
  <c r="H40" i="8"/>
  <c r="G40" i="8"/>
  <c r="F40" i="8"/>
  <c r="E40" i="8"/>
  <c r="D40" i="8"/>
  <c r="C40" i="8"/>
  <c r="R39" i="8"/>
  <c r="Q39" i="8"/>
  <c r="O39" i="8"/>
  <c r="N39" i="8"/>
  <c r="M39" i="8"/>
  <c r="L39" i="8"/>
  <c r="P39" i="8" s="1"/>
  <c r="K39" i="8"/>
  <c r="J39" i="8"/>
  <c r="I39" i="8"/>
  <c r="H39" i="8"/>
  <c r="G39" i="8"/>
  <c r="F39" i="8"/>
  <c r="E39" i="8"/>
  <c r="D39" i="8"/>
  <c r="C39" i="8"/>
  <c r="R38" i="8"/>
  <c r="Q38" i="8"/>
  <c r="O38" i="8"/>
  <c r="N38" i="8"/>
  <c r="M38" i="8"/>
  <c r="L38" i="8"/>
  <c r="P38" i="8" s="1"/>
  <c r="K38" i="8"/>
  <c r="J38" i="8"/>
  <c r="I38" i="8"/>
  <c r="H38" i="8"/>
  <c r="G38" i="8"/>
  <c r="F38" i="8"/>
  <c r="E38" i="8"/>
  <c r="D38" i="8"/>
  <c r="C38" i="8"/>
  <c r="R37" i="8"/>
  <c r="Q37" i="8"/>
  <c r="O37" i="8"/>
  <c r="N37" i="8"/>
  <c r="M37" i="8"/>
  <c r="L37" i="8"/>
  <c r="P37" i="8" s="1"/>
  <c r="K37" i="8"/>
  <c r="J37" i="8"/>
  <c r="I37" i="8"/>
  <c r="H37" i="8"/>
  <c r="G37" i="8"/>
  <c r="F37" i="8"/>
  <c r="E37" i="8"/>
  <c r="D37" i="8"/>
  <c r="C37" i="8"/>
  <c r="R36" i="8"/>
  <c r="Q36" i="8"/>
  <c r="O36" i="8"/>
  <c r="N36" i="8"/>
  <c r="M36" i="8"/>
  <c r="L36" i="8"/>
  <c r="P36" i="8" s="1"/>
  <c r="K36" i="8"/>
  <c r="J36" i="8"/>
  <c r="I36" i="8"/>
  <c r="H36" i="8"/>
  <c r="G36" i="8"/>
  <c r="F36" i="8"/>
  <c r="E36" i="8"/>
  <c r="D36" i="8"/>
  <c r="C36" i="8"/>
  <c r="R35" i="8"/>
  <c r="Q35" i="8"/>
  <c r="O35" i="8"/>
  <c r="N35" i="8"/>
  <c r="M35" i="8"/>
  <c r="L35" i="8"/>
  <c r="P35" i="8" s="1"/>
  <c r="K35" i="8"/>
  <c r="J35" i="8"/>
  <c r="I35" i="8"/>
  <c r="H35" i="8"/>
  <c r="G35" i="8"/>
  <c r="F35" i="8"/>
  <c r="E35" i="8"/>
  <c r="D35" i="8"/>
  <c r="C35" i="8"/>
  <c r="R34" i="8"/>
  <c r="Q34" i="8"/>
  <c r="O34" i="8"/>
  <c r="N34" i="8"/>
  <c r="M34" i="8"/>
  <c r="L34" i="8"/>
  <c r="P34" i="8" s="1"/>
  <c r="K34" i="8"/>
  <c r="J34" i="8"/>
  <c r="I34" i="8"/>
  <c r="H34" i="8"/>
  <c r="G34" i="8"/>
  <c r="F34" i="8"/>
  <c r="E34" i="8"/>
  <c r="D34" i="8"/>
  <c r="C34" i="8"/>
  <c r="R33" i="8"/>
  <c r="Q33" i="8"/>
  <c r="O33" i="8"/>
  <c r="N33" i="8"/>
  <c r="M33" i="8"/>
  <c r="L33" i="8"/>
  <c r="P33" i="8" s="1"/>
  <c r="K33" i="8"/>
  <c r="J33" i="8"/>
  <c r="I33" i="8"/>
  <c r="H33" i="8"/>
  <c r="G33" i="8"/>
  <c r="F33" i="8"/>
  <c r="E33" i="8"/>
  <c r="D33" i="8"/>
  <c r="C33" i="8"/>
  <c r="R32" i="8"/>
  <c r="Q32" i="8"/>
  <c r="O32" i="8"/>
  <c r="N32" i="8"/>
  <c r="M32" i="8"/>
  <c r="L32" i="8"/>
  <c r="P32" i="8" s="1"/>
  <c r="K32" i="8"/>
  <c r="J32" i="8"/>
  <c r="I32" i="8"/>
  <c r="H32" i="8"/>
  <c r="G32" i="8"/>
  <c r="F32" i="8"/>
  <c r="E32" i="8"/>
  <c r="D32" i="8"/>
  <c r="C32" i="8"/>
  <c r="R31" i="8"/>
  <c r="Q31" i="8"/>
  <c r="O31" i="8"/>
  <c r="N31" i="8"/>
  <c r="M31" i="8"/>
  <c r="L31" i="8"/>
  <c r="P31" i="8" s="1"/>
  <c r="K31" i="8"/>
  <c r="J31" i="8"/>
  <c r="I31" i="8"/>
  <c r="H31" i="8"/>
  <c r="G31" i="8"/>
  <c r="F31" i="8"/>
  <c r="E31" i="8"/>
  <c r="D31" i="8"/>
  <c r="C31" i="8"/>
  <c r="R30" i="8"/>
  <c r="Q30" i="8"/>
  <c r="O30" i="8"/>
  <c r="N30" i="8"/>
  <c r="M30" i="8"/>
  <c r="L30" i="8"/>
  <c r="P30" i="8" s="1"/>
  <c r="K30" i="8"/>
  <c r="J30" i="8"/>
  <c r="I30" i="8"/>
  <c r="H30" i="8"/>
  <c r="G30" i="8"/>
  <c r="F30" i="8"/>
  <c r="E30" i="8"/>
  <c r="D30" i="8"/>
  <c r="C30" i="8"/>
  <c r="R29" i="8"/>
  <c r="Q29" i="8"/>
  <c r="O29" i="8"/>
  <c r="N29" i="8"/>
  <c r="M29" i="8"/>
  <c r="L29" i="8"/>
  <c r="P29" i="8" s="1"/>
  <c r="K29" i="8"/>
  <c r="J29" i="8"/>
  <c r="I29" i="8"/>
  <c r="H29" i="8"/>
  <c r="G29" i="8"/>
  <c r="F29" i="8"/>
  <c r="E29" i="8"/>
  <c r="D29" i="8"/>
  <c r="C29" i="8"/>
  <c r="R28" i="8"/>
  <c r="Q28" i="8"/>
  <c r="O28" i="8"/>
  <c r="N28" i="8"/>
  <c r="M28" i="8"/>
  <c r="L28" i="8"/>
  <c r="P28" i="8" s="1"/>
  <c r="K28" i="8"/>
  <c r="J28" i="8"/>
  <c r="I28" i="8"/>
  <c r="H28" i="8"/>
  <c r="G28" i="8"/>
  <c r="F28" i="8"/>
  <c r="E28" i="8"/>
  <c r="D28" i="8"/>
  <c r="C28" i="8"/>
  <c r="R27" i="8"/>
  <c r="Q27" i="8"/>
  <c r="O27" i="8"/>
  <c r="N27" i="8"/>
  <c r="M27" i="8"/>
  <c r="L27" i="8"/>
  <c r="P27" i="8" s="1"/>
  <c r="K27" i="8"/>
  <c r="J27" i="8"/>
  <c r="I27" i="8"/>
  <c r="H27" i="8"/>
  <c r="G27" i="8"/>
  <c r="F27" i="8"/>
  <c r="E27" i="8"/>
  <c r="D27" i="8"/>
  <c r="C27" i="8"/>
  <c r="R26" i="8"/>
  <c r="Q26" i="8"/>
  <c r="O26" i="8"/>
  <c r="N26" i="8"/>
  <c r="M26" i="8"/>
  <c r="L26" i="8"/>
  <c r="P26" i="8" s="1"/>
  <c r="K26" i="8"/>
  <c r="J26" i="8"/>
  <c r="I26" i="8"/>
  <c r="H26" i="8"/>
  <c r="G26" i="8"/>
  <c r="F26" i="8"/>
  <c r="E26" i="8"/>
  <c r="D26" i="8"/>
  <c r="C26" i="8"/>
  <c r="R25" i="8"/>
  <c r="Q25" i="8"/>
  <c r="O25" i="8"/>
  <c r="N25" i="8"/>
  <c r="M25" i="8"/>
  <c r="L25" i="8"/>
  <c r="P25" i="8" s="1"/>
  <c r="K25" i="8"/>
  <c r="J25" i="8"/>
  <c r="I25" i="8"/>
  <c r="H25" i="8"/>
  <c r="G25" i="8"/>
  <c r="F25" i="8"/>
  <c r="E25" i="8"/>
  <c r="D25" i="8"/>
  <c r="C25" i="8"/>
  <c r="R24" i="8"/>
  <c r="Q24" i="8"/>
  <c r="O24" i="8"/>
  <c r="N24" i="8"/>
  <c r="M24" i="8"/>
  <c r="L24" i="8"/>
  <c r="P24" i="8" s="1"/>
  <c r="K24" i="8"/>
  <c r="J24" i="8"/>
  <c r="I24" i="8"/>
  <c r="H24" i="8"/>
  <c r="G24" i="8"/>
  <c r="F24" i="8"/>
  <c r="E24" i="8"/>
  <c r="D24" i="8"/>
  <c r="C24" i="8"/>
  <c r="R23" i="8"/>
  <c r="Q23" i="8"/>
  <c r="O23" i="8"/>
  <c r="N23" i="8"/>
  <c r="M23" i="8"/>
  <c r="L23" i="8"/>
  <c r="P23" i="8" s="1"/>
  <c r="K23" i="8"/>
  <c r="J23" i="8"/>
  <c r="I23" i="8"/>
  <c r="H23" i="8"/>
  <c r="G23" i="8"/>
  <c r="F23" i="8"/>
  <c r="E23" i="8"/>
  <c r="D23" i="8"/>
  <c r="C23" i="8"/>
  <c r="R22" i="8"/>
  <c r="Q22" i="8"/>
  <c r="P22" i="8"/>
  <c r="O22" i="8"/>
  <c r="N22" i="8"/>
  <c r="M22" i="8"/>
  <c r="L22" i="8"/>
  <c r="K22" i="8"/>
  <c r="J22" i="8"/>
  <c r="I22" i="8"/>
  <c r="H22" i="8"/>
  <c r="G22" i="8"/>
  <c r="F22" i="8"/>
  <c r="E22" i="8"/>
  <c r="D22" i="8"/>
  <c r="C22" i="8"/>
  <c r="R21" i="8"/>
  <c r="Q21" i="8"/>
  <c r="P21" i="8"/>
  <c r="O21" i="8"/>
  <c r="N21" i="8"/>
  <c r="M21" i="8"/>
  <c r="L21" i="8"/>
  <c r="K21" i="8"/>
  <c r="J21" i="8"/>
  <c r="I21" i="8"/>
  <c r="H21" i="8"/>
  <c r="G21" i="8"/>
  <c r="F21" i="8"/>
  <c r="E21" i="8"/>
  <c r="D21" i="8"/>
  <c r="C21" i="8"/>
  <c r="R20" i="8"/>
  <c r="Q20" i="8"/>
  <c r="P20" i="8"/>
  <c r="O20" i="8"/>
  <c r="N20" i="8"/>
  <c r="M20" i="8"/>
  <c r="L20" i="8"/>
  <c r="K20" i="8"/>
  <c r="J20" i="8"/>
  <c r="I20" i="8"/>
  <c r="H20" i="8"/>
  <c r="G20" i="8"/>
  <c r="F20" i="8"/>
  <c r="E20" i="8"/>
  <c r="D20" i="8"/>
  <c r="C20" i="8"/>
  <c r="R19" i="8"/>
  <c r="Q19" i="8"/>
  <c r="P19" i="8"/>
  <c r="O19" i="8"/>
  <c r="N19" i="8"/>
  <c r="M19" i="8"/>
  <c r="L19" i="8"/>
  <c r="K19" i="8"/>
  <c r="J19" i="8"/>
  <c r="I19" i="8"/>
  <c r="H19" i="8"/>
  <c r="G19" i="8"/>
  <c r="F19" i="8"/>
  <c r="E19" i="8"/>
  <c r="D19" i="8"/>
  <c r="C19" i="8"/>
  <c r="R18" i="8"/>
  <c r="Q18" i="8"/>
  <c r="P18" i="8"/>
  <c r="O18" i="8"/>
  <c r="N18" i="8"/>
  <c r="M18" i="8"/>
  <c r="L18" i="8"/>
  <c r="K18" i="8"/>
  <c r="J18" i="8"/>
  <c r="I18" i="8"/>
  <c r="H18" i="8"/>
  <c r="G18" i="8"/>
  <c r="F18" i="8"/>
  <c r="E18" i="8"/>
  <c r="D18" i="8"/>
  <c r="C18" i="8"/>
  <c r="R17" i="8"/>
  <c r="Q17" i="8"/>
  <c r="P17" i="8"/>
  <c r="O17" i="8"/>
  <c r="N17" i="8"/>
  <c r="M17" i="8"/>
  <c r="L17" i="8"/>
  <c r="K17" i="8"/>
  <c r="J17" i="8"/>
  <c r="I17" i="8"/>
  <c r="H17" i="8"/>
  <c r="G17" i="8"/>
  <c r="F17" i="8"/>
  <c r="E17" i="8"/>
  <c r="D17" i="8"/>
  <c r="C17" i="8"/>
  <c r="Q105" i="7" l="1"/>
  <c r="P105" i="7"/>
  <c r="N105" i="7"/>
  <c r="M105" i="7"/>
  <c r="L105" i="7"/>
  <c r="K105" i="7"/>
  <c r="J105" i="7"/>
  <c r="I105" i="7"/>
  <c r="H105" i="7"/>
  <c r="G105" i="7"/>
  <c r="F105" i="7"/>
  <c r="E105" i="7"/>
  <c r="D105" i="7"/>
  <c r="C105" i="7"/>
  <c r="B105" i="7"/>
  <c r="Q104" i="7"/>
  <c r="P104" i="7"/>
  <c r="N104" i="7"/>
  <c r="M104" i="7"/>
  <c r="L104" i="7"/>
  <c r="K104" i="7"/>
  <c r="J104" i="7"/>
  <c r="I104" i="7"/>
  <c r="H104" i="7"/>
  <c r="G104" i="7"/>
  <c r="F104" i="7"/>
  <c r="E104" i="7"/>
  <c r="D104" i="7"/>
  <c r="C104" i="7"/>
  <c r="B104" i="7"/>
  <c r="Q103" i="7"/>
  <c r="P103" i="7"/>
  <c r="N103" i="7"/>
  <c r="M103" i="7"/>
  <c r="L103" i="7"/>
  <c r="K103" i="7"/>
  <c r="J103" i="7"/>
  <c r="I103" i="7"/>
  <c r="H103" i="7"/>
  <c r="G103" i="7"/>
  <c r="F103" i="7"/>
  <c r="E103" i="7"/>
  <c r="D103" i="7"/>
  <c r="C103" i="7"/>
  <c r="B103" i="7"/>
  <c r="Q102" i="7"/>
  <c r="P102" i="7"/>
  <c r="N102" i="7"/>
  <c r="M102" i="7"/>
  <c r="L102" i="7"/>
  <c r="K102" i="7"/>
  <c r="J102" i="7"/>
  <c r="I102" i="7"/>
  <c r="H102" i="7"/>
  <c r="G102" i="7"/>
  <c r="F102" i="7"/>
  <c r="E102" i="7"/>
  <c r="D102" i="7"/>
  <c r="C102" i="7"/>
  <c r="B102" i="7"/>
  <c r="Q101" i="7"/>
  <c r="P101" i="7"/>
  <c r="N101" i="7"/>
  <c r="M101" i="7"/>
  <c r="L101" i="7"/>
  <c r="K101" i="7"/>
  <c r="J101" i="7"/>
  <c r="I101" i="7"/>
  <c r="H101" i="7"/>
  <c r="G101" i="7"/>
  <c r="F101" i="7"/>
  <c r="E101" i="7"/>
  <c r="D101" i="7"/>
  <c r="C101" i="7"/>
  <c r="B101" i="7"/>
  <c r="Q100" i="7"/>
  <c r="P100" i="7"/>
  <c r="N100" i="7"/>
  <c r="M100" i="7"/>
  <c r="L100" i="7"/>
  <c r="O100" i="7" s="1"/>
  <c r="K100" i="7"/>
  <c r="J100" i="7"/>
  <c r="I100" i="7"/>
  <c r="H100" i="7"/>
  <c r="G100" i="7"/>
  <c r="F100" i="7"/>
  <c r="E100" i="7"/>
  <c r="D100" i="7"/>
  <c r="C100" i="7"/>
  <c r="B100" i="7"/>
  <c r="Q99" i="7"/>
  <c r="P99" i="7"/>
  <c r="N99" i="7"/>
  <c r="M99" i="7"/>
  <c r="L99" i="7"/>
  <c r="K99" i="7"/>
  <c r="J99" i="7"/>
  <c r="I99" i="7"/>
  <c r="H99" i="7"/>
  <c r="G99" i="7"/>
  <c r="F99" i="7"/>
  <c r="E99" i="7"/>
  <c r="D99" i="7"/>
  <c r="C99" i="7"/>
  <c r="B99" i="7"/>
  <c r="Q98" i="7"/>
  <c r="P98" i="7"/>
  <c r="N98" i="7"/>
  <c r="M98" i="7"/>
  <c r="L98" i="7"/>
  <c r="K98" i="7"/>
  <c r="J98" i="7"/>
  <c r="I98" i="7"/>
  <c r="H98" i="7"/>
  <c r="G98" i="7"/>
  <c r="F98" i="7"/>
  <c r="E98" i="7"/>
  <c r="D98" i="7"/>
  <c r="C98" i="7"/>
  <c r="B98" i="7"/>
  <c r="Q97" i="7"/>
  <c r="P97" i="7"/>
  <c r="N97" i="7"/>
  <c r="M97" i="7"/>
  <c r="L97" i="7"/>
  <c r="K97" i="7"/>
  <c r="J97" i="7"/>
  <c r="I97" i="7"/>
  <c r="H97" i="7"/>
  <c r="G97" i="7"/>
  <c r="F97" i="7"/>
  <c r="E97" i="7"/>
  <c r="D97" i="7"/>
  <c r="C97" i="7"/>
  <c r="B97" i="7"/>
  <c r="Q96" i="7"/>
  <c r="P96" i="7"/>
  <c r="N96" i="7"/>
  <c r="M96" i="7"/>
  <c r="L96" i="7"/>
  <c r="K96" i="7"/>
  <c r="J96" i="7"/>
  <c r="I96" i="7"/>
  <c r="H96" i="7"/>
  <c r="G96" i="7"/>
  <c r="F96" i="7"/>
  <c r="E96" i="7"/>
  <c r="D96" i="7"/>
  <c r="C96" i="7"/>
  <c r="B96" i="7"/>
  <c r="Q95" i="7"/>
  <c r="P95" i="7"/>
  <c r="N95" i="7"/>
  <c r="M95" i="7"/>
  <c r="L95" i="7"/>
  <c r="K95" i="7"/>
  <c r="J95" i="7"/>
  <c r="I95" i="7"/>
  <c r="H95" i="7"/>
  <c r="G95" i="7"/>
  <c r="F95" i="7"/>
  <c r="E95" i="7"/>
  <c r="D95" i="7"/>
  <c r="C95" i="7"/>
  <c r="B95" i="7"/>
  <c r="Q94" i="7"/>
  <c r="P94" i="7"/>
  <c r="N94" i="7"/>
  <c r="M94" i="7"/>
  <c r="L94" i="7"/>
  <c r="K94" i="7"/>
  <c r="J94" i="7"/>
  <c r="I94" i="7"/>
  <c r="H94" i="7"/>
  <c r="G94" i="7"/>
  <c r="F94" i="7"/>
  <c r="E94" i="7"/>
  <c r="D94" i="7"/>
  <c r="C94" i="7"/>
  <c r="B94" i="7"/>
  <c r="Q93" i="7"/>
  <c r="P93" i="7"/>
  <c r="N93" i="7"/>
  <c r="M93" i="7"/>
  <c r="L93" i="7"/>
  <c r="K93" i="7"/>
  <c r="J93" i="7"/>
  <c r="I93" i="7"/>
  <c r="H93" i="7"/>
  <c r="G93" i="7"/>
  <c r="F93" i="7"/>
  <c r="E93" i="7"/>
  <c r="D93" i="7"/>
  <c r="C93" i="7"/>
  <c r="B93" i="7"/>
  <c r="Q92" i="7"/>
  <c r="P92" i="7"/>
  <c r="N92" i="7"/>
  <c r="M92" i="7"/>
  <c r="L92" i="7"/>
  <c r="O92" i="7" s="1"/>
  <c r="K92" i="7"/>
  <c r="J92" i="7"/>
  <c r="I92" i="7"/>
  <c r="H92" i="7"/>
  <c r="G92" i="7"/>
  <c r="F92" i="7"/>
  <c r="E92" i="7"/>
  <c r="D92" i="7"/>
  <c r="C92" i="7"/>
  <c r="B92" i="7"/>
  <c r="Q91" i="7"/>
  <c r="P91" i="7"/>
  <c r="N91" i="7"/>
  <c r="M91" i="7"/>
  <c r="L91" i="7"/>
  <c r="K91" i="7"/>
  <c r="J91" i="7"/>
  <c r="I91" i="7"/>
  <c r="H91" i="7"/>
  <c r="G91" i="7"/>
  <c r="F91" i="7"/>
  <c r="E91" i="7"/>
  <c r="D91" i="7"/>
  <c r="C91" i="7"/>
  <c r="B91" i="7"/>
  <c r="Q90" i="7"/>
  <c r="P90" i="7"/>
  <c r="N90" i="7"/>
  <c r="M90" i="7"/>
  <c r="L90" i="7"/>
  <c r="K90" i="7"/>
  <c r="J90" i="7"/>
  <c r="I90" i="7"/>
  <c r="H90" i="7"/>
  <c r="G90" i="7"/>
  <c r="F90" i="7"/>
  <c r="E90" i="7"/>
  <c r="D90" i="7"/>
  <c r="C90" i="7"/>
  <c r="B90" i="7"/>
  <c r="Q89" i="7"/>
  <c r="P89" i="7"/>
  <c r="N89" i="7"/>
  <c r="M89" i="7"/>
  <c r="L89" i="7"/>
  <c r="K89" i="7"/>
  <c r="J89" i="7"/>
  <c r="I89" i="7"/>
  <c r="H89" i="7"/>
  <c r="G89" i="7"/>
  <c r="F89" i="7"/>
  <c r="E89" i="7"/>
  <c r="D89" i="7"/>
  <c r="C89" i="7"/>
  <c r="B89" i="7"/>
  <c r="Q88" i="7"/>
  <c r="P88" i="7"/>
  <c r="N88" i="7"/>
  <c r="M88" i="7"/>
  <c r="L88" i="7"/>
  <c r="K88" i="7"/>
  <c r="J88" i="7"/>
  <c r="I88" i="7"/>
  <c r="H88" i="7"/>
  <c r="G88" i="7"/>
  <c r="F88" i="7"/>
  <c r="E88" i="7"/>
  <c r="D88" i="7"/>
  <c r="C88" i="7"/>
  <c r="B88" i="7"/>
  <c r="Q87" i="7"/>
  <c r="P87" i="7"/>
  <c r="N87" i="7"/>
  <c r="M87" i="7"/>
  <c r="L87" i="7"/>
  <c r="K87" i="7"/>
  <c r="J87" i="7"/>
  <c r="I87" i="7"/>
  <c r="H87" i="7"/>
  <c r="G87" i="7"/>
  <c r="F87" i="7"/>
  <c r="E87" i="7"/>
  <c r="D87" i="7"/>
  <c r="C87" i="7"/>
  <c r="B87" i="7"/>
  <c r="Q86" i="7"/>
  <c r="P86" i="7"/>
  <c r="N86" i="7"/>
  <c r="M86" i="7"/>
  <c r="L86" i="7"/>
  <c r="K86" i="7"/>
  <c r="J86" i="7"/>
  <c r="I86" i="7"/>
  <c r="H86" i="7"/>
  <c r="G86" i="7"/>
  <c r="F86" i="7"/>
  <c r="E86" i="7"/>
  <c r="D86" i="7"/>
  <c r="C86" i="7"/>
  <c r="B86" i="7"/>
  <c r="Q85" i="7"/>
  <c r="P85" i="7"/>
  <c r="N85" i="7"/>
  <c r="M85" i="7"/>
  <c r="L85" i="7"/>
  <c r="K85" i="7"/>
  <c r="J85" i="7"/>
  <c r="I85" i="7"/>
  <c r="H85" i="7"/>
  <c r="G85" i="7"/>
  <c r="F85" i="7"/>
  <c r="E85" i="7"/>
  <c r="D85" i="7"/>
  <c r="C85" i="7"/>
  <c r="B85" i="7"/>
  <c r="Q84" i="7"/>
  <c r="P84" i="7"/>
  <c r="N84" i="7"/>
  <c r="M84" i="7"/>
  <c r="L84" i="7"/>
  <c r="O84" i="7" s="1"/>
  <c r="K84" i="7"/>
  <c r="J84" i="7"/>
  <c r="I84" i="7"/>
  <c r="H84" i="7"/>
  <c r="G84" i="7"/>
  <c r="F84" i="7"/>
  <c r="E84" i="7"/>
  <c r="D84" i="7"/>
  <c r="C84" i="7"/>
  <c r="B84" i="7"/>
  <c r="Q83" i="7"/>
  <c r="P83" i="7"/>
  <c r="N83" i="7"/>
  <c r="M83" i="7"/>
  <c r="L83" i="7"/>
  <c r="K83" i="7"/>
  <c r="J83" i="7"/>
  <c r="I83" i="7"/>
  <c r="H83" i="7"/>
  <c r="G83" i="7"/>
  <c r="F83" i="7"/>
  <c r="E83" i="7"/>
  <c r="D83" i="7"/>
  <c r="C83" i="7"/>
  <c r="B83" i="7"/>
  <c r="Q82" i="7"/>
  <c r="P82" i="7"/>
  <c r="N82" i="7"/>
  <c r="M82" i="7"/>
  <c r="L82" i="7"/>
  <c r="K82" i="7"/>
  <c r="J82" i="7"/>
  <c r="I82" i="7"/>
  <c r="H82" i="7"/>
  <c r="G82" i="7"/>
  <c r="F82" i="7"/>
  <c r="E82" i="7"/>
  <c r="D82" i="7"/>
  <c r="C82" i="7"/>
  <c r="B82" i="7"/>
  <c r="Q81" i="7"/>
  <c r="P81" i="7"/>
  <c r="N81" i="7"/>
  <c r="M81" i="7"/>
  <c r="L81" i="7"/>
  <c r="K81" i="7"/>
  <c r="J81" i="7"/>
  <c r="I81" i="7"/>
  <c r="H81" i="7"/>
  <c r="G81" i="7"/>
  <c r="F81" i="7"/>
  <c r="E81" i="7"/>
  <c r="D81" i="7"/>
  <c r="C81" i="7"/>
  <c r="B81" i="7"/>
  <c r="Q80" i="7"/>
  <c r="P80" i="7"/>
  <c r="N80" i="7"/>
  <c r="M80" i="7"/>
  <c r="L80" i="7"/>
  <c r="K80" i="7"/>
  <c r="J80" i="7"/>
  <c r="I80" i="7"/>
  <c r="H80" i="7"/>
  <c r="G80" i="7"/>
  <c r="F80" i="7"/>
  <c r="E80" i="7"/>
  <c r="D80" i="7"/>
  <c r="C80" i="7"/>
  <c r="B80" i="7"/>
  <c r="Q79" i="7"/>
  <c r="P79" i="7"/>
  <c r="N79" i="7"/>
  <c r="M79" i="7"/>
  <c r="L79" i="7"/>
  <c r="K79" i="7"/>
  <c r="J79" i="7"/>
  <c r="I79" i="7"/>
  <c r="H79" i="7"/>
  <c r="G79" i="7"/>
  <c r="F79" i="7"/>
  <c r="E79" i="7"/>
  <c r="D79" i="7"/>
  <c r="C79" i="7"/>
  <c r="B79" i="7"/>
  <c r="Q78" i="7"/>
  <c r="P78" i="7"/>
  <c r="N78" i="7"/>
  <c r="M78" i="7"/>
  <c r="L78" i="7"/>
  <c r="K78" i="7"/>
  <c r="J78" i="7"/>
  <c r="I78" i="7"/>
  <c r="H78" i="7"/>
  <c r="G78" i="7"/>
  <c r="F78" i="7"/>
  <c r="E78" i="7"/>
  <c r="D78" i="7"/>
  <c r="C78" i="7"/>
  <c r="B78" i="7"/>
  <c r="Q77" i="7"/>
  <c r="P77" i="7"/>
  <c r="N77" i="7"/>
  <c r="M77" i="7"/>
  <c r="L77" i="7"/>
  <c r="K77" i="7"/>
  <c r="J77" i="7"/>
  <c r="I77" i="7"/>
  <c r="H77" i="7"/>
  <c r="G77" i="7"/>
  <c r="F77" i="7"/>
  <c r="E77" i="7"/>
  <c r="D77" i="7"/>
  <c r="C77" i="7"/>
  <c r="B77" i="7"/>
  <c r="Q76" i="7"/>
  <c r="P76" i="7"/>
  <c r="N76" i="7"/>
  <c r="M76" i="7"/>
  <c r="L76" i="7"/>
  <c r="O76" i="7" s="1"/>
  <c r="K76" i="7"/>
  <c r="J76" i="7"/>
  <c r="I76" i="7"/>
  <c r="H76" i="7"/>
  <c r="G76" i="7"/>
  <c r="F76" i="7"/>
  <c r="E76" i="7"/>
  <c r="D76" i="7"/>
  <c r="C76" i="7"/>
  <c r="B76" i="7"/>
  <c r="Q75" i="7"/>
  <c r="P75" i="7"/>
  <c r="N75" i="7"/>
  <c r="M75" i="7"/>
  <c r="L75" i="7"/>
  <c r="K75" i="7"/>
  <c r="J75" i="7"/>
  <c r="I75" i="7"/>
  <c r="H75" i="7"/>
  <c r="G75" i="7"/>
  <c r="F75" i="7"/>
  <c r="E75" i="7"/>
  <c r="D75" i="7"/>
  <c r="C75" i="7"/>
  <c r="B75" i="7"/>
  <c r="Q74" i="7"/>
  <c r="P74" i="7"/>
  <c r="N74" i="7"/>
  <c r="M74" i="7"/>
  <c r="L74" i="7"/>
  <c r="K74" i="7"/>
  <c r="J74" i="7"/>
  <c r="I74" i="7"/>
  <c r="H74" i="7"/>
  <c r="G74" i="7"/>
  <c r="F74" i="7"/>
  <c r="E74" i="7"/>
  <c r="D74" i="7"/>
  <c r="C74" i="7"/>
  <c r="B74" i="7"/>
  <c r="Q73" i="7"/>
  <c r="P73" i="7"/>
  <c r="N73" i="7"/>
  <c r="M73" i="7"/>
  <c r="L73" i="7"/>
  <c r="K73" i="7"/>
  <c r="J73" i="7"/>
  <c r="I73" i="7"/>
  <c r="H73" i="7"/>
  <c r="G73" i="7"/>
  <c r="F73" i="7"/>
  <c r="E73" i="7"/>
  <c r="D73" i="7"/>
  <c r="C73" i="7"/>
  <c r="B73" i="7"/>
  <c r="Q72" i="7"/>
  <c r="P72" i="7"/>
  <c r="N72" i="7"/>
  <c r="M72" i="7"/>
  <c r="L72" i="7"/>
  <c r="K72" i="7"/>
  <c r="J72" i="7"/>
  <c r="I72" i="7"/>
  <c r="H72" i="7"/>
  <c r="G72" i="7"/>
  <c r="F72" i="7"/>
  <c r="E72" i="7"/>
  <c r="D72" i="7"/>
  <c r="C72" i="7"/>
  <c r="B72" i="7"/>
  <c r="Q71" i="7"/>
  <c r="P71" i="7"/>
  <c r="N71" i="7"/>
  <c r="M71" i="7"/>
  <c r="L71" i="7"/>
  <c r="K71" i="7"/>
  <c r="J71" i="7"/>
  <c r="I71" i="7"/>
  <c r="H71" i="7"/>
  <c r="G71" i="7"/>
  <c r="F71" i="7"/>
  <c r="E71" i="7"/>
  <c r="D71" i="7"/>
  <c r="C71" i="7"/>
  <c r="B71" i="7"/>
  <c r="Q70" i="7"/>
  <c r="P70" i="7"/>
  <c r="N70" i="7"/>
  <c r="M70" i="7"/>
  <c r="L70" i="7"/>
  <c r="K70" i="7"/>
  <c r="J70" i="7"/>
  <c r="I70" i="7"/>
  <c r="H70" i="7"/>
  <c r="G70" i="7"/>
  <c r="F70" i="7"/>
  <c r="E70" i="7"/>
  <c r="D70" i="7"/>
  <c r="C70" i="7"/>
  <c r="B70" i="7"/>
  <c r="Q69" i="7"/>
  <c r="P69" i="7"/>
  <c r="N69" i="7"/>
  <c r="M69" i="7"/>
  <c r="L69" i="7"/>
  <c r="K69" i="7"/>
  <c r="J69" i="7"/>
  <c r="I69" i="7"/>
  <c r="H69" i="7"/>
  <c r="G69" i="7"/>
  <c r="F69" i="7"/>
  <c r="E69" i="7"/>
  <c r="D69" i="7"/>
  <c r="C69" i="7"/>
  <c r="B69" i="7"/>
  <c r="Q68" i="7"/>
  <c r="P68" i="7"/>
  <c r="N68" i="7"/>
  <c r="M68" i="7"/>
  <c r="L68" i="7"/>
  <c r="O68" i="7" s="1"/>
  <c r="K68" i="7"/>
  <c r="J68" i="7"/>
  <c r="I68" i="7"/>
  <c r="H68" i="7"/>
  <c r="G68" i="7"/>
  <c r="F68" i="7"/>
  <c r="E68" i="7"/>
  <c r="D68" i="7"/>
  <c r="C68" i="7"/>
  <c r="B68" i="7"/>
  <c r="Q67" i="7"/>
  <c r="P67" i="7"/>
  <c r="N67" i="7"/>
  <c r="M67" i="7"/>
  <c r="L67" i="7"/>
  <c r="K67" i="7"/>
  <c r="J67" i="7"/>
  <c r="I67" i="7"/>
  <c r="H67" i="7"/>
  <c r="G67" i="7"/>
  <c r="F67" i="7"/>
  <c r="E67" i="7"/>
  <c r="D67" i="7"/>
  <c r="C67" i="7"/>
  <c r="B67" i="7"/>
  <c r="Q66" i="7"/>
  <c r="P66" i="7"/>
  <c r="N66" i="7"/>
  <c r="M66" i="7"/>
  <c r="L66" i="7"/>
  <c r="K66" i="7"/>
  <c r="J66" i="7"/>
  <c r="I66" i="7"/>
  <c r="H66" i="7"/>
  <c r="G66" i="7"/>
  <c r="F66" i="7"/>
  <c r="E66" i="7"/>
  <c r="D66" i="7"/>
  <c r="C66" i="7"/>
  <c r="B66" i="7"/>
  <c r="Q65" i="7"/>
  <c r="P65" i="7"/>
  <c r="N65" i="7"/>
  <c r="M65" i="7"/>
  <c r="L65" i="7"/>
  <c r="K65" i="7"/>
  <c r="J65" i="7"/>
  <c r="I65" i="7"/>
  <c r="H65" i="7"/>
  <c r="G65" i="7"/>
  <c r="F65" i="7"/>
  <c r="E65" i="7"/>
  <c r="D65" i="7"/>
  <c r="C65" i="7"/>
  <c r="B65" i="7"/>
  <c r="Q64" i="7"/>
  <c r="P64" i="7"/>
  <c r="N64" i="7"/>
  <c r="M64" i="7"/>
  <c r="L64" i="7"/>
  <c r="K64" i="7"/>
  <c r="J64" i="7"/>
  <c r="I64" i="7"/>
  <c r="H64" i="7"/>
  <c r="G64" i="7"/>
  <c r="F64" i="7"/>
  <c r="E64" i="7"/>
  <c r="D64" i="7"/>
  <c r="C64" i="7"/>
  <c r="B64" i="7"/>
  <c r="Q63" i="7"/>
  <c r="P63" i="7"/>
  <c r="N63" i="7"/>
  <c r="M63" i="7"/>
  <c r="L63" i="7"/>
  <c r="K63" i="7"/>
  <c r="J63" i="7"/>
  <c r="I63" i="7"/>
  <c r="H63" i="7"/>
  <c r="G63" i="7"/>
  <c r="F63" i="7"/>
  <c r="E63" i="7"/>
  <c r="D63" i="7"/>
  <c r="C63" i="7"/>
  <c r="B63" i="7"/>
  <c r="Q62" i="7"/>
  <c r="P62" i="7"/>
  <c r="N62" i="7"/>
  <c r="M62" i="7"/>
  <c r="L62" i="7"/>
  <c r="K62" i="7"/>
  <c r="J62" i="7"/>
  <c r="I62" i="7"/>
  <c r="H62" i="7"/>
  <c r="G62" i="7"/>
  <c r="F62" i="7"/>
  <c r="E62" i="7"/>
  <c r="D62" i="7"/>
  <c r="C62" i="7"/>
  <c r="B62" i="7"/>
  <c r="Q61" i="7"/>
  <c r="P61" i="7"/>
  <c r="N61" i="7"/>
  <c r="M61" i="7"/>
  <c r="L61" i="7"/>
  <c r="K61" i="7"/>
  <c r="J61" i="7"/>
  <c r="I61" i="7"/>
  <c r="H61" i="7"/>
  <c r="G61" i="7"/>
  <c r="F61" i="7"/>
  <c r="E61" i="7"/>
  <c r="D61" i="7"/>
  <c r="C61" i="7"/>
  <c r="B61" i="7"/>
  <c r="Q60" i="7"/>
  <c r="P60" i="7"/>
  <c r="N60" i="7"/>
  <c r="M60" i="7"/>
  <c r="L60" i="7"/>
  <c r="O60" i="7" s="1"/>
  <c r="K60" i="7"/>
  <c r="J60" i="7"/>
  <c r="I60" i="7"/>
  <c r="H60" i="7"/>
  <c r="G60" i="7"/>
  <c r="F60" i="7"/>
  <c r="E60" i="7"/>
  <c r="D60" i="7"/>
  <c r="C60" i="7"/>
  <c r="B60" i="7"/>
  <c r="Q59" i="7"/>
  <c r="P59" i="7"/>
  <c r="N59" i="7"/>
  <c r="M59" i="7"/>
  <c r="L59" i="7"/>
  <c r="K59" i="7"/>
  <c r="J59" i="7"/>
  <c r="I59" i="7"/>
  <c r="H59" i="7"/>
  <c r="G59" i="7"/>
  <c r="F59" i="7"/>
  <c r="E59" i="7"/>
  <c r="D59" i="7"/>
  <c r="C59" i="7"/>
  <c r="B59" i="7"/>
  <c r="Q58" i="7"/>
  <c r="P58" i="7"/>
  <c r="N58" i="7"/>
  <c r="M58" i="7"/>
  <c r="L58" i="7"/>
  <c r="K58" i="7"/>
  <c r="J58" i="7"/>
  <c r="I58" i="7"/>
  <c r="H58" i="7"/>
  <c r="G58" i="7"/>
  <c r="F58" i="7"/>
  <c r="E58" i="7"/>
  <c r="D58" i="7"/>
  <c r="C58" i="7"/>
  <c r="B58" i="7"/>
  <c r="Q57" i="7"/>
  <c r="P57" i="7"/>
  <c r="N57" i="7"/>
  <c r="M57" i="7"/>
  <c r="L57" i="7"/>
  <c r="K57" i="7"/>
  <c r="J57" i="7"/>
  <c r="I57" i="7"/>
  <c r="H57" i="7"/>
  <c r="G57" i="7"/>
  <c r="F57" i="7"/>
  <c r="E57" i="7"/>
  <c r="D57" i="7"/>
  <c r="C57" i="7"/>
  <c r="B57" i="7"/>
  <c r="Q56" i="7"/>
  <c r="P56" i="7"/>
  <c r="N56" i="7"/>
  <c r="M56" i="7"/>
  <c r="L56" i="7"/>
  <c r="K56" i="7"/>
  <c r="J56" i="7"/>
  <c r="I56" i="7"/>
  <c r="H56" i="7"/>
  <c r="G56" i="7"/>
  <c r="F56" i="7"/>
  <c r="E56" i="7"/>
  <c r="D56" i="7"/>
  <c r="C56" i="7"/>
  <c r="B56" i="7"/>
  <c r="Q55" i="7"/>
  <c r="P55" i="7"/>
  <c r="N55" i="7"/>
  <c r="M55" i="7"/>
  <c r="L55" i="7"/>
  <c r="K55" i="7"/>
  <c r="J55" i="7"/>
  <c r="I55" i="7"/>
  <c r="H55" i="7"/>
  <c r="G55" i="7"/>
  <c r="F55" i="7"/>
  <c r="E55" i="7"/>
  <c r="D55" i="7"/>
  <c r="C55" i="7"/>
  <c r="B55" i="7"/>
  <c r="Q54" i="7"/>
  <c r="P54" i="7"/>
  <c r="N54" i="7"/>
  <c r="M54" i="7"/>
  <c r="L54" i="7"/>
  <c r="K54" i="7"/>
  <c r="J54" i="7"/>
  <c r="I54" i="7"/>
  <c r="H54" i="7"/>
  <c r="G54" i="7"/>
  <c r="F54" i="7"/>
  <c r="E54" i="7"/>
  <c r="D54" i="7"/>
  <c r="C54" i="7"/>
  <c r="B54" i="7"/>
  <c r="Q53" i="7"/>
  <c r="P53" i="7"/>
  <c r="N53" i="7"/>
  <c r="M53" i="7"/>
  <c r="L53" i="7"/>
  <c r="K53" i="7"/>
  <c r="J53" i="7"/>
  <c r="I53" i="7"/>
  <c r="H53" i="7"/>
  <c r="G53" i="7"/>
  <c r="F53" i="7"/>
  <c r="E53" i="7"/>
  <c r="D53" i="7"/>
  <c r="C53" i="7"/>
  <c r="B53" i="7"/>
  <c r="Q52" i="7"/>
  <c r="P52" i="7"/>
  <c r="N52" i="7"/>
  <c r="M52" i="7"/>
  <c r="L52" i="7"/>
  <c r="O52" i="7" s="1"/>
  <c r="K52" i="7"/>
  <c r="J52" i="7"/>
  <c r="I52" i="7"/>
  <c r="H52" i="7"/>
  <c r="G52" i="7"/>
  <c r="F52" i="7"/>
  <c r="E52" i="7"/>
  <c r="D52" i="7"/>
  <c r="C52" i="7"/>
  <c r="B52" i="7"/>
  <c r="Q51" i="7"/>
  <c r="P51" i="7"/>
  <c r="N51" i="7"/>
  <c r="M51" i="7"/>
  <c r="L51" i="7"/>
  <c r="K51" i="7"/>
  <c r="J51" i="7"/>
  <c r="I51" i="7"/>
  <c r="H51" i="7"/>
  <c r="G51" i="7"/>
  <c r="F51" i="7"/>
  <c r="E51" i="7"/>
  <c r="D51" i="7"/>
  <c r="C51" i="7"/>
  <c r="B51" i="7"/>
  <c r="Q50" i="7"/>
  <c r="P50" i="7"/>
  <c r="N50" i="7"/>
  <c r="M50" i="7"/>
  <c r="L50" i="7"/>
  <c r="K50" i="7"/>
  <c r="J50" i="7"/>
  <c r="I50" i="7"/>
  <c r="H50" i="7"/>
  <c r="G50" i="7"/>
  <c r="F50" i="7"/>
  <c r="E50" i="7"/>
  <c r="D50" i="7"/>
  <c r="C50" i="7"/>
  <c r="B50" i="7"/>
  <c r="Q49" i="7"/>
  <c r="P49" i="7"/>
  <c r="N49" i="7"/>
  <c r="M49" i="7"/>
  <c r="L49" i="7"/>
  <c r="K49" i="7"/>
  <c r="J49" i="7"/>
  <c r="I49" i="7"/>
  <c r="H49" i="7"/>
  <c r="G49" i="7"/>
  <c r="F49" i="7"/>
  <c r="E49" i="7"/>
  <c r="D49" i="7"/>
  <c r="C49" i="7"/>
  <c r="B49" i="7"/>
  <c r="Q48" i="7"/>
  <c r="P48" i="7"/>
  <c r="N48" i="7"/>
  <c r="M48" i="7"/>
  <c r="L48" i="7"/>
  <c r="K48" i="7"/>
  <c r="J48" i="7"/>
  <c r="I48" i="7"/>
  <c r="H48" i="7"/>
  <c r="G48" i="7"/>
  <c r="F48" i="7"/>
  <c r="E48" i="7"/>
  <c r="D48" i="7"/>
  <c r="C48" i="7"/>
  <c r="B48" i="7"/>
  <c r="Q47" i="7"/>
  <c r="P47" i="7"/>
  <c r="N47" i="7"/>
  <c r="M47" i="7"/>
  <c r="L47" i="7"/>
  <c r="K47" i="7"/>
  <c r="J47" i="7"/>
  <c r="I47" i="7"/>
  <c r="H47" i="7"/>
  <c r="G47" i="7"/>
  <c r="F47" i="7"/>
  <c r="E47" i="7"/>
  <c r="D47" i="7"/>
  <c r="C47" i="7"/>
  <c r="B47" i="7"/>
  <c r="Q46" i="7"/>
  <c r="P46" i="7"/>
  <c r="N46" i="7"/>
  <c r="M46" i="7"/>
  <c r="L46" i="7"/>
  <c r="K46" i="7"/>
  <c r="J46" i="7"/>
  <c r="I46" i="7"/>
  <c r="H46" i="7"/>
  <c r="G46" i="7"/>
  <c r="F46" i="7"/>
  <c r="E46" i="7"/>
  <c r="D46" i="7"/>
  <c r="C46" i="7"/>
  <c r="B46" i="7"/>
  <c r="Q45" i="7"/>
  <c r="P45" i="7"/>
  <c r="N45" i="7"/>
  <c r="M45" i="7"/>
  <c r="L45" i="7"/>
  <c r="K45" i="7"/>
  <c r="J45" i="7"/>
  <c r="I45" i="7"/>
  <c r="H45" i="7"/>
  <c r="G45" i="7"/>
  <c r="F45" i="7"/>
  <c r="E45" i="7"/>
  <c r="D45" i="7"/>
  <c r="C45" i="7"/>
  <c r="B45" i="7"/>
  <c r="Q44" i="7"/>
  <c r="P44" i="7"/>
  <c r="N44" i="7"/>
  <c r="M44" i="7"/>
  <c r="L44" i="7"/>
  <c r="K44" i="7"/>
  <c r="J44" i="7"/>
  <c r="I44" i="7"/>
  <c r="H44" i="7"/>
  <c r="G44" i="7"/>
  <c r="F44" i="7"/>
  <c r="E44" i="7"/>
  <c r="D44" i="7"/>
  <c r="C44" i="7"/>
  <c r="B44" i="7"/>
  <c r="Q43" i="7"/>
  <c r="P43" i="7"/>
  <c r="N43" i="7"/>
  <c r="M43" i="7"/>
  <c r="L43" i="7"/>
  <c r="K43" i="7"/>
  <c r="O43" i="7" s="1"/>
  <c r="J43" i="7"/>
  <c r="I43" i="7"/>
  <c r="H43" i="7"/>
  <c r="G43" i="7"/>
  <c r="F43" i="7"/>
  <c r="E43" i="7"/>
  <c r="D43" i="7"/>
  <c r="C43" i="7"/>
  <c r="B43" i="7"/>
  <c r="Q42" i="7"/>
  <c r="P42" i="7"/>
  <c r="N42" i="7"/>
  <c r="M42" i="7"/>
  <c r="L42" i="7"/>
  <c r="K42" i="7"/>
  <c r="O42" i="7" s="1"/>
  <c r="J42" i="7"/>
  <c r="I42" i="7"/>
  <c r="H42" i="7"/>
  <c r="G42" i="7"/>
  <c r="F42" i="7"/>
  <c r="E42" i="7"/>
  <c r="D42" i="7"/>
  <c r="C42" i="7"/>
  <c r="B42" i="7"/>
  <c r="Q41" i="7"/>
  <c r="P41" i="7"/>
  <c r="N41" i="7"/>
  <c r="M41" i="7"/>
  <c r="L41" i="7"/>
  <c r="K41" i="7"/>
  <c r="J41" i="7"/>
  <c r="I41" i="7"/>
  <c r="H41" i="7"/>
  <c r="G41" i="7"/>
  <c r="F41" i="7"/>
  <c r="E41" i="7"/>
  <c r="D41" i="7"/>
  <c r="C41" i="7"/>
  <c r="B41" i="7"/>
  <c r="Q40" i="7"/>
  <c r="P40" i="7"/>
  <c r="N40" i="7"/>
  <c r="M40" i="7"/>
  <c r="L40" i="7"/>
  <c r="K40" i="7"/>
  <c r="J40" i="7"/>
  <c r="I40" i="7"/>
  <c r="H40" i="7"/>
  <c r="G40" i="7"/>
  <c r="F40" i="7"/>
  <c r="E40" i="7"/>
  <c r="D40" i="7"/>
  <c r="C40" i="7"/>
  <c r="B40" i="7"/>
  <c r="Q39" i="7"/>
  <c r="P39" i="7"/>
  <c r="N39" i="7"/>
  <c r="M39" i="7"/>
  <c r="L39" i="7"/>
  <c r="K39" i="7"/>
  <c r="J39" i="7"/>
  <c r="I39" i="7"/>
  <c r="H39" i="7"/>
  <c r="G39" i="7"/>
  <c r="F39" i="7"/>
  <c r="E39" i="7"/>
  <c r="D39" i="7"/>
  <c r="C39" i="7"/>
  <c r="B39" i="7"/>
  <c r="Q38" i="7"/>
  <c r="P38" i="7"/>
  <c r="N38" i="7"/>
  <c r="M38" i="7"/>
  <c r="L38" i="7"/>
  <c r="K38" i="7"/>
  <c r="J38" i="7"/>
  <c r="I38" i="7"/>
  <c r="H38" i="7"/>
  <c r="G38" i="7"/>
  <c r="F38" i="7"/>
  <c r="E38" i="7"/>
  <c r="D38" i="7"/>
  <c r="C38" i="7"/>
  <c r="B38" i="7"/>
  <c r="Q37" i="7"/>
  <c r="P37" i="7"/>
  <c r="N37" i="7"/>
  <c r="M37" i="7"/>
  <c r="L37" i="7"/>
  <c r="K37" i="7"/>
  <c r="J37" i="7"/>
  <c r="I37" i="7"/>
  <c r="H37" i="7"/>
  <c r="G37" i="7"/>
  <c r="F37" i="7"/>
  <c r="E37" i="7"/>
  <c r="D37" i="7"/>
  <c r="C37" i="7"/>
  <c r="B37" i="7"/>
  <c r="Q36" i="7"/>
  <c r="P36" i="7"/>
  <c r="N36" i="7"/>
  <c r="M36" i="7"/>
  <c r="L36" i="7"/>
  <c r="K36" i="7"/>
  <c r="J36" i="7"/>
  <c r="I36" i="7"/>
  <c r="H36" i="7"/>
  <c r="G36" i="7"/>
  <c r="F36" i="7"/>
  <c r="E36" i="7"/>
  <c r="D36" i="7"/>
  <c r="C36" i="7"/>
  <c r="B36" i="7"/>
  <c r="Q35" i="7"/>
  <c r="P35" i="7"/>
  <c r="N35" i="7"/>
  <c r="M35" i="7"/>
  <c r="L35" i="7"/>
  <c r="K35" i="7"/>
  <c r="O35" i="7" s="1"/>
  <c r="J35" i="7"/>
  <c r="I35" i="7"/>
  <c r="H35" i="7"/>
  <c r="G35" i="7"/>
  <c r="F35" i="7"/>
  <c r="E35" i="7"/>
  <c r="D35" i="7"/>
  <c r="C35" i="7"/>
  <c r="B35" i="7"/>
  <c r="Q34" i="7"/>
  <c r="P34" i="7"/>
  <c r="N34" i="7"/>
  <c r="M34" i="7"/>
  <c r="L34" i="7"/>
  <c r="K34" i="7"/>
  <c r="O34" i="7" s="1"/>
  <c r="J34" i="7"/>
  <c r="I34" i="7"/>
  <c r="H34" i="7"/>
  <c r="G34" i="7"/>
  <c r="F34" i="7"/>
  <c r="E34" i="7"/>
  <c r="D34" i="7"/>
  <c r="C34" i="7"/>
  <c r="B34" i="7"/>
  <c r="Q33" i="7"/>
  <c r="P33" i="7"/>
  <c r="N33" i="7"/>
  <c r="M33" i="7"/>
  <c r="L33" i="7"/>
  <c r="K33" i="7"/>
  <c r="J33" i="7"/>
  <c r="I33" i="7"/>
  <c r="H33" i="7"/>
  <c r="G33" i="7"/>
  <c r="F33" i="7"/>
  <c r="E33" i="7"/>
  <c r="D33" i="7"/>
  <c r="C33" i="7"/>
  <c r="B33" i="7"/>
  <c r="Q32" i="7"/>
  <c r="P32" i="7"/>
  <c r="N32" i="7"/>
  <c r="M32" i="7"/>
  <c r="L32" i="7"/>
  <c r="K32" i="7"/>
  <c r="J32" i="7"/>
  <c r="I32" i="7"/>
  <c r="H32" i="7"/>
  <c r="G32" i="7"/>
  <c r="F32" i="7"/>
  <c r="E32" i="7"/>
  <c r="D32" i="7"/>
  <c r="C32" i="7"/>
  <c r="B32" i="7"/>
  <c r="Q31" i="7"/>
  <c r="P31" i="7"/>
  <c r="N31" i="7"/>
  <c r="M31" i="7"/>
  <c r="L31" i="7"/>
  <c r="K31" i="7"/>
  <c r="J31" i="7"/>
  <c r="I31" i="7"/>
  <c r="H31" i="7"/>
  <c r="G31" i="7"/>
  <c r="F31" i="7"/>
  <c r="E31" i="7"/>
  <c r="D31" i="7"/>
  <c r="C31" i="7"/>
  <c r="B31" i="7"/>
  <c r="Q30" i="7"/>
  <c r="P30" i="7"/>
  <c r="N30" i="7"/>
  <c r="M30" i="7"/>
  <c r="L30" i="7"/>
  <c r="K30" i="7"/>
  <c r="J30" i="7"/>
  <c r="I30" i="7"/>
  <c r="H30" i="7"/>
  <c r="G30" i="7"/>
  <c r="F30" i="7"/>
  <c r="E30" i="7"/>
  <c r="D30" i="7"/>
  <c r="C30" i="7"/>
  <c r="B30" i="7"/>
  <c r="Q29" i="7"/>
  <c r="P29" i="7"/>
  <c r="N29" i="7"/>
  <c r="M29" i="7"/>
  <c r="L29" i="7"/>
  <c r="K29" i="7"/>
  <c r="J29" i="7"/>
  <c r="I29" i="7"/>
  <c r="H29" i="7"/>
  <c r="G29" i="7"/>
  <c r="F29" i="7"/>
  <c r="E29" i="7"/>
  <c r="D29" i="7"/>
  <c r="C29" i="7"/>
  <c r="B29" i="7"/>
  <c r="Q28" i="7"/>
  <c r="P28" i="7"/>
  <c r="N28" i="7"/>
  <c r="M28" i="7"/>
  <c r="L28" i="7"/>
  <c r="K28" i="7"/>
  <c r="J28" i="7"/>
  <c r="I28" i="7"/>
  <c r="H28" i="7"/>
  <c r="G28" i="7"/>
  <c r="F28" i="7"/>
  <c r="E28" i="7"/>
  <c r="D28" i="7"/>
  <c r="C28" i="7"/>
  <c r="B28" i="7"/>
  <c r="Q27" i="7"/>
  <c r="P27" i="7"/>
  <c r="N27" i="7"/>
  <c r="M27" i="7"/>
  <c r="L27" i="7"/>
  <c r="K27" i="7"/>
  <c r="O27" i="7" s="1"/>
  <c r="J27" i="7"/>
  <c r="I27" i="7"/>
  <c r="H27" i="7"/>
  <c r="G27" i="7"/>
  <c r="F27" i="7"/>
  <c r="E27" i="7"/>
  <c r="D27" i="7"/>
  <c r="C27" i="7"/>
  <c r="B27" i="7"/>
  <c r="Q26" i="7"/>
  <c r="P26" i="7"/>
  <c r="N26" i="7"/>
  <c r="M26" i="7"/>
  <c r="L26" i="7"/>
  <c r="K26" i="7"/>
  <c r="O26" i="7" s="1"/>
  <c r="J26" i="7"/>
  <c r="I26" i="7"/>
  <c r="H26" i="7"/>
  <c r="G26" i="7"/>
  <c r="F26" i="7"/>
  <c r="E26" i="7"/>
  <c r="D26" i="7"/>
  <c r="C26" i="7"/>
  <c r="B26" i="7"/>
  <c r="Q25" i="7"/>
  <c r="P25" i="7"/>
  <c r="N25" i="7"/>
  <c r="M25" i="7"/>
  <c r="L25" i="7"/>
  <c r="K25" i="7"/>
  <c r="J25" i="7"/>
  <c r="I25" i="7"/>
  <c r="H25" i="7"/>
  <c r="G25" i="7"/>
  <c r="F25" i="7"/>
  <c r="E25" i="7"/>
  <c r="D25" i="7"/>
  <c r="C25" i="7"/>
  <c r="B25" i="7"/>
  <c r="Q24" i="7"/>
  <c r="P24" i="7"/>
  <c r="N24" i="7"/>
  <c r="M24" i="7"/>
  <c r="L24" i="7"/>
  <c r="K24" i="7"/>
  <c r="J24" i="7"/>
  <c r="I24" i="7"/>
  <c r="H24" i="7"/>
  <c r="G24" i="7"/>
  <c r="F24" i="7"/>
  <c r="E24" i="7"/>
  <c r="D24" i="7"/>
  <c r="C24" i="7"/>
  <c r="B24" i="7"/>
  <c r="Q23" i="7"/>
  <c r="P23" i="7"/>
  <c r="N23" i="7"/>
  <c r="M23" i="7"/>
  <c r="L23" i="7"/>
  <c r="K23" i="7"/>
  <c r="J23" i="7"/>
  <c r="I23" i="7"/>
  <c r="H23" i="7"/>
  <c r="G23" i="7"/>
  <c r="F23" i="7"/>
  <c r="E23" i="7"/>
  <c r="D23" i="7"/>
  <c r="C23" i="7"/>
  <c r="B23" i="7"/>
  <c r="Q22" i="7"/>
  <c r="P22" i="7"/>
  <c r="N22" i="7"/>
  <c r="M22" i="7"/>
  <c r="L22" i="7"/>
  <c r="K22" i="7"/>
  <c r="J22" i="7"/>
  <c r="I22" i="7"/>
  <c r="H22" i="7"/>
  <c r="G22" i="7"/>
  <c r="F22" i="7"/>
  <c r="E22" i="7"/>
  <c r="D22" i="7"/>
  <c r="C22" i="7"/>
  <c r="B22" i="7"/>
  <c r="Q21" i="7"/>
  <c r="P21" i="7"/>
  <c r="N21" i="7"/>
  <c r="M21" i="7"/>
  <c r="L21" i="7"/>
  <c r="K21" i="7"/>
  <c r="J21" i="7"/>
  <c r="I21" i="7"/>
  <c r="H21" i="7"/>
  <c r="G21" i="7"/>
  <c r="F21" i="7"/>
  <c r="E21" i="7"/>
  <c r="D21" i="7"/>
  <c r="C21" i="7"/>
  <c r="B21" i="7"/>
  <c r="Q20" i="7"/>
  <c r="P20" i="7"/>
  <c r="N20" i="7"/>
  <c r="M20" i="7"/>
  <c r="L20" i="7"/>
  <c r="K20" i="7"/>
  <c r="J20" i="7"/>
  <c r="I20" i="7"/>
  <c r="H20" i="7"/>
  <c r="G20" i="7"/>
  <c r="F20" i="7"/>
  <c r="E20" i="7"/>
  <c r="D20" i="7"/>
  <c r="C20" i="7"/>
  <c r="B20" i="7"/>
  <c r="O33" i="7" l="1"/>
  <c r="O41" i="7"/>
  <c r="O25" i="7"/>
  <c r="O23" i="7"/>
  <c r="O31" i="7"/>
  <c r="O39" i="7"/>
  <c r="O48" i="7"/>
  <c r="O56" i="7"/>
  <c r="O64" i="7"/>
  <c r="O72" i="7"/>
  <c r="O80" i="7"/>
  <c r="O88" i="7"/>
  <c r="O96" i="7"/>
  <c r="O104" i="7"/>
  <c r="O51" i="7"/>
  <c r="O67" i="7"/>
  <c r="O75" i="7"/>
  <c r="O50" i="7"/>
  <c r="O58" i="7"/>
  <c r="O66" i="7"/>
  <c r="O74" i="7"/>
  <c r="O82" i="7"/>
  <c r="O90" i="7"/>
  <c r="O98" i="7"/>
  <c r="O24" i="7"/>
  <c r="O32" i="7"/>
  <c r="O40" i="7"/>
  <c r="O49" i="7"/>
  <c r="O57" i="7"/>
  <c r="O65" i="7"/>
  <c r="O73" i="7"/>
  <c r="O81" i="7"/>
  <c r="O89" i="7"/>
  <c r="O97" i="7"/>
  <c r="O105" i="7"/>
  <c r="O99" i="7"/>
  <c r="O22" i="7"/>
  <c r="O30" i="7"/>
  <c r="O38" i="7"/>
  <c r="O47" i="7"/>
  <c r="O55" i="7"/>
  <c r="O63" i="7"/>
  <c r="O71" i="7"/>
  <c r="O79" i="7"/>
  <c r="O87" i="7"/>
  <c r="O95" i="7"/>
  <c r="O103" i="7"/>
  <c r="O59" i="7"/>
  <c r="O21" i="7"/>
  <c r="O29" i="7"/>
  <c r="O37" i="7"/>
  <c r="O45" i="7"/>
  <c r="O46" i="7"/>
  <c r="O54" i="7"/>
  <c r="O62" i="7"/>
  <c r="O70" i="7"/>
  <c r="O78" i="7"/>
  <c r="O86" i="7"/>
  <c r="O94" i="7"/>
  <c r="O102" i="7"/>
  <c r="O83" i="7"/>
  <c r="O91" i="7"/>
  <c r="O20" i="7"/>
  <c r="O28" i="7"/>
  <c r="O36" i="7"/>
  <c r="O44" i="7"/>
  <c r="O53" i="7"/>
  <c r="O61" i="7"/>
  <c r="O69" i="7"/>
  <c r="O77" i="7"/>
  <c r="O85" i="7"/>
  <c r="O93" i="7"/>
  <c r="O101" i="7"/>
  <c r="Q147" i="4" l="1"/>
  <c r="P147" i="4"/>
  <c r="N147" i="4"/>
  <c r="M147" i="4"/>
  <c r="L147" i="4"/>
  <c r="K147" i="4"/>
  <c r="J147" i="4"/>
  <c r="I147" i="4"/>
  <c r="H147" i="4"/>
  <c r="G147" i="4"/>
  <c r="F147" i="4"/>
  <c r="E147" i="4"/>
  <c r="D147" i="4"/>
  <c r="C147" i="4"/>
  <c r="B147" i="4"/>
  <c r="Q146" i="4"/>
  <c r="P146" i="4"/>
  <c r="N146" i="4"/>
  <c r="M146" i="4"/>
  <c r="L146" i="4"/>
  <c r="K146" i="4"/>
  <c r="J146" i="4"/>
  <c r="I146" i="4"/>
  <c r="H146" i="4"/>
  <c r="G146" i="4"/>
  <c r="F146" i="4"/>
  <c r="E146" i="4"/>
  <c r="D146" i="4"/>
  <c r="C146" i="4"/>
  <c r="B146" i="4"/>
  <c r="Q145" i="4"/>
  <c r="P145" i="4"/>
  <c r="N145" i="4"/>
  <c r="M145" i="4"/>
  <c r="L145" i="4"/>
  <c r="K145" i="4"/>
  <c r="J145" i="4"/>
  <c r="I145" i="4"/>
  <c r="H145" i="4"/>
  <c r="G145" i="4"/>
  <c r="F145" i="4"/>
  <c r="E145" i="4"/>
  <c r="D145" i="4"/>
  <c r="C145" i="4"/>
  <c r="B145" i="4"/>
  <c r="Q144" i="4"/>
  <c r="P144" i="4"/>
  <c r="N144" i="4"/>
  <c r="M144" i="4"/>
  <c r="L144" i="4"/>
  <c r="K144" i="4"/>
  <c r="J144" i="4"/>
  <c r="I144" i="4"/>
  <c r="H144" i="4"/>
  <c r="G144" i="4"/>
  <c r="F144" i="4"/>
  <c r="E144" i="4"/>
  <c r="D144" i="4"/>
  <c r="C144" i="4"/>
  <c r="B144" i="4"/>
  <c r="Q143" i="4"/>
  <c r="P143" i="4"/>
  <c r="N143" i="4"/>
  <c r="M143" i="4"/>
  <c r="L143" i="4"/>
  <c r="K143" i="4"/>
  <c r="J143" i="4"/>
  <c r="I143" i="4"/>
  <c r="H143" i="4"/>
  <c r="G143" i="4"/>
  <c r="F143" i="4"/>
  <c r="E143" i="4"/>
  <c r="D143" i="4"/>
  <c r="C143" i="4"/>
  <c r="B143" i="4"/>
  <c r="Q142" i="4"/>
  <c r="P142" i="4"/>
  <c r="N142" i="4"/>
  <c r="M142" i="4"/>
  <c r="L142" i="4"/>
  <c r="K142" i="4"/>
  <c r="J142" i="4"/>
  <c r="I142" i="4"/>
  <c r="H142" i="4"/>
  <c r="G142" i="4"/>
  <c r="F142" i="4"/>
  <c r="E142" i="4"/>
  <c r="D142" i="4"/>
  <c r="C142" i="4"/>
  <c r="B142" i="4"/>
  <c r="Q141" i="4"/>
  <c r="P141" i="4"/>
  <c r="N141" i="4"/>
  <c r="M141" i="4"/>
  <c r="L141" i="4"/>
  <c r="K141" i="4"/>
  <c r="J141" i="4"/>
  <c r="I141" i="4"/>
  <c r="H141" i="4"/>
  <c r="G141" i="4"/>
  <c r="F141" i="4"/>
  <c r="E141" i="4"/>
  <c r="D141" i="4"/>
  <c r="C141" i="4"/>
  <c r="B141" i="4"/>
  <c r="Q140" i="4"/>
  <c r="P140" i="4"/>
  <c r="N140" i="4"/>
  <c r="M140" i="4"/>
  <c r="L140" i="4"/>
  <c r="K140" i="4"/>
  <c r="O140" i="4" s="1"/>
  <c r="J140" i="4"/>
  <c r="I140" i="4"/>
  <c r="H140" i="4"/>
  <c r="G140" i="4"/>
  <c r="F140" i="4"/>
  <c r="E140" i="4"/>
  <c r="D140" i="4"/>
  <c r="C140" i="4"/>
  <c r="B140" i="4"/>
  <c r="Q139" i="4"/>
  <c r="P139" i="4"/>
  <c r="N139" i="4"/>
  <c r="M139" i="4"/>
  <c r="L139" i="4"/>
  <c r="K139" i="4"/>
  <c r="J139" i="4"/>
  <c r="I139" i="4"/>
  <c r="H139" i="4"/>
  <c r="G139" i="4"/>
  <c r="F139" i="4"/>
  <c r="E139" i="4"/>
  <c r="D139" i="4"/>
  <c r="C139" i="4"/>
  <c r="B139" i="4"/>
  <c r="Q138" i="4"/>
  <c r="P138" i="4"/>
  <c r="N138" i="4"/>
  <c r="M138" i="4"/>
  <c r="L138" i="4"/>
  <c r="K138" i="4"/>
  <c r="J138" i="4"/>
  <c r="I138" i="4"/>
  <c r="H138" i="4"/>
  <c r="G138" i="4"/>
  <c r="F138" i="4"/>
  <c r="E138" i="4"/>
  <c r="D138" i="4"/>
  <c r="C138" i="4"/>
  <c r="B138" i="4"/>
  <c r="Q137" i="4"/>
  <c r="P137" i="4"/>
  <c r="N137" i="4"/>
  <c r="M137" i="4"/>
  <c r="L137" i="4"/>
  <c r="K137" i="4"/>
  <c r="J137" i="4"/>
  <c r="I137" i="4"/>
  <c r="H137" i="4"/>
  <c r="G137" i="4"/>
  <c r="F137" i="4"/>
  <c r="E137" i="4"/>
  <c r="D137" i="4"/>
  <c r="C137" i="4"/>
  <c r="B137" i="4"/>
  <c r="Q136" i="4"/>
  <c r="P136" i="4"/>
  <c r="N136" i="4"/>
  <c r="M136" i="4"/>
  <c r="L136" i="4"/>
  <c r="K136" i="4"/>
  <c r="J136" i="4"/>
  <c r="I136" i="4"/>
  <c r="H136" i="4"/>
  <c r="G136" i="4"/>
  <c r="F136" i="4"/>
  <c r="E136" i="4"/>
  <c r="D136" i="4"/>
  <c r="C136" i="4"/>
  <c r="B136" i="4"/>
  <c r="Q135" i="4"/>
  <c r="P135" i="4"/>
  <c r="N135" i="4"/>
  <c r="M135" i="4"/>
  <c r="L135" i="4"/>
  <c r="K135" i="4"/>
  <c r="J135" i="4"/>
  <c r="I135" i="4"/>
  <c r="H135" i="4"/>
  <c r="G135" i="4"/>
  <c r="F135" i="4"/>
  <c r="E135" i="4"/>
  <c r="D135" i="4"/>
  <c r="C135" i="4"/>
  <c r="B135" i="4"/>
  <c r="Q134" i="4"/>
  <c r="P134" i="4"/>
  <c r="N134" i="4"/>
  <c r="M134" i="4"/>
  <c r="L134" i="4"/>
  <c r="K134" i="4"/>
  <c r="J134" i="4"/>
  <c r="I134" i="4"/>
  <c r="H134" i="4"/>
  <c r="G134" i="4"/>
  <c r="F134" i="4"/>
  <c r="E134" i="4"/>
  <c r="D134" i="4"/>
  <c r="C134" i="4"/>
  <c r="B134" i="4"/>
  <c r="Q133" i="4"/>
  <c r="P133" i="4"/>
  <c r="N133" i="4"/>
  <c r="M133" i="4"/>
  <c r="L133" i="4"/>
  <c r="K133" i="4"/>
  <c r="J133" i="4"/>
  <c r="I133" i="4"/>
  <c r="H133" i="4"/>
  <c r="G133" i="4"/>
  <c r="F133" i="4"/>
  <c r="E133" i="4"/>
  <c r="D133" i="4"/>
  <c r="C133" i="4"/>
  <c r="B133" i="4"/>
  <c r="Q132" i="4"/>
  <c r="P132" i="4"/>
  <c r="N132" i="4"/>
  <c r="M132" i="4"/>
  <c r="L132" i="4"/>
  <c r="K132" i="4"/>
  <c r="O132" i="4" s="1"/>
  <c r="J132" i="4"/>
  <c r="I132" i="4"/>
  <c r="H132" i="4"/>
  <c r="G132" i="4"/>
  <c r="F132" i="4"/>
  <c r="E132" i="4"/>
  <c r="D132" i="4"/>
  <c r="C132" i="4"/>
  <c r="B132" i="4"/>
  <c r="Q131" i="4"/>
  <c r="P131" i="4"/>
  <c r="N131" i="4"/>
  <c r="M131" i="4"/>
  <c r="L131" i="4"/>
  <c r="K131" i="4"/>
  <c r="J131" i="4"/>
  <c r="I131" i="4"/>
  <c r="H131" i="4"/>
  <c r="G131" i="4"/>
  <c r="F131" i="4"/>
  <c r="E131" i="4"/>
  <c r="D131" i="4"/>
  <c r="C131" i="4"/>
  <c r="B131" i="4"/>
  <c r="Q130" i="4"/>
  <c r="P130" i="4"/>
  <c r="N130" i="4"/>
  <c r="M130" i="4"/>
  <c r="L130" i="4"/>
  <c r="K130" i="4"/>
  <c r="J130" i="4"/>
  <c r="I130" i="4"/>
  <c r="H130" i="4"/>
  <c r="G130" i="4"/>
  <c r="F130" i="4"/>
  <c r="E130" i="4"/>
  <c r="D130" i="4"/>
  <c r="C130" i="4"/>
  <c r="B130" i="4"/>
  <c r="Q129" i="4"/>
  <c r="P129" i="4"/>
  <c r="N129" i="4"/>
  <c r="M129" i="4"/>
  <c r="L129" i="4"/>
  <c r="K129" i="4"/>
  <c r="J129" i="4"/>
  <c r="I129" i="4"/>
  <c r="H129" i="4"/>
  <c r="G129" i="4"/>
  <c r="F129" i="4"/>
  <c r="E129" i="4"/>
  <c r="D129" i="4"/>
  <c r="C129" i="4"/>
  <c r="B129" i="4"/>
  <c r="Q128" i="4"/>
  <c r="P128" i="4"/>
  <c r="N128" i="4"/>
  <c r="M128" i="4"/>
  <c r="L128" i="4"/>
  <c r="K128" i="4"/>
  <c r="J128" i="4"/>
  <c r="I128" i="4"/>
  <c r="H128" i="4"/>
  <c r="G128" i="4"/>
  <c r="F128" i="4"/>
  <c r="E128" i="4"/>
  <c r="D128" i="4"/>
  <c r="C128" i="4"/>
  <c r="B128" i="4"/>
  <c r="Q127" i="4"/>
  <c r="P127" i="4"/>
  <c r="N127" i="4"/>
  <c r="M127" i="4"/>
  <c r="L127" i="4"/>
  <c r="K127" i="4"/>
  <c r="J127" i="4"/>
  <c r="I127" i="4"/>
  <c r="H127" i="4"/>
  <c r="G127" i="4"/>
  <c r="F127" i="4"/>
  <c r="E127" i="4"/>
  <c r="D127" i="4"/>
  <c r="C127" i="4"/>
  <c r="B127" i="4"/>
  <c r="Q126" i="4"/>
  <c r="P126" i="4"/>
  <c r="N126" i="4"/>
  <c r="M126" i="4"/>
  <c r="L126" i="4"/>
  <c r="K126" i="4"/>
  <c r="J126" i="4"/>
  <c r="I126" i="4"/>
  <c r="H126" i="4"/>
  <c r="G126" i="4"/>
  <c r="F126" i="4"/>
  <c r="E126" i="4"/>
  <c r="D126" i="4"/>
  <c r="C126" i="4"/>
  <c r="B126" i="4"/>
  <c r="Q125" i="4"/>
  <c r="P125" i="4"/>
  <c r="N125" i="4"/>
  <c r="M125" i="4"/>
  <c r="L125" i="4"/>
  <c r="K125" i="4"/>
  <c r="J125" i="4"/>
  <c r="I125" i="4"/>
  <c r="H125" i="4"/>
  <c r="G125" i="4"/>
  <c r="F125" i="4"/>
  <c r="E125" i="4"/>
  <c r="D125" i="4"/>
  <c r="C125" i="4"/>
  <c r="B125" i="4"/>
  <c r="Q124" i="4"/>
  <c r="P124" i="4"/>
  <c r="N124" i="4"/>
  <c r="M124" i="4"/>
  <c r="L124" i="4"/>
  <c r="K124" i="4"/>
  <c r="O124" i="4" s="1"/>
  <c r="J124" i="4"/>
  <c r="I124" i="4"/>
  <c r="H124" i="4"/>
  <c r="G124" i="4"/>
  <c r="F124" i="4"/>
  <c r="E124" i="4"/>
  <c r="D124" i="4"/>
  <c r="C124" i="4"/>
  <c r="B124" i="4"/>
  <c r="Q123" i="4"/>
  <c r="P123" i="4"/>
  <c r="N123" i="4"/>
  <c r="M123" i="4"/>
  <c r="L123" i="4"/>
  <c r="K123" i="4"/>
  <c r="J123" i="4"/>
  <c r="I123" i="4"/>
  <c r="H123" i="4"/>
  <c r="G123" i="4"/>
  <c r="F123" i="4"/>
  <c r="E123" i="4"/>
  <c r="D123" i="4"/>
  <c r="C123" i="4"/>
  <c r="B123" i="4"/>
  <c r="Q122" i="4"/>
  <c r="P122" i="4"/>
  <c r="N122" i="4"/>
  <c r="M122" i="4"/>
  <c r="L122" i="4"/>
  <c r="K122" i="4"/>
  <c r="J122" i="4"/>
  <c r="I122" i="4"/>
  <c r="H122" i="4"/>
  <c r="G122" i="4"/>
  <c r="F122" i="4"/>
  <c r="E122" i="4"/>
  <c r="D122" i="4"/>
  <c r="C122" i="4"/>
  <c r="B122" i="4"/>
  <c r="Q121" i="4"/>
  <c r="P121" i="4"/>
  <c r="N121" i="4"/>
  <c r="M121" i="4"/>
  <c r="L121" i="4"/>
  <c r="K121" i="4"/>
  <c r="J121" i="4"/>
  <c r="I121" i="4"/>
  <c r="H121" i="4"/>
  <c r="G121" i="4"/>
  <c r="F121" i="4"/>
  <c r="E121" i="4"/>
  <c r="D121" i="4"/>
  <c r="C121" i="4"/>
  <c r="B121" i="4"/>
  <c r="Q120" i="4"/>
  <c r="P120" i="4"/>
  <c r="N120" i="4"/>
  <c r="M120" i="4"/>
  <c r="L120" i="4"/>
  <c r="K120" i="4"/>
  <c r="J120" i="4"/>
  <c r="I120" i="4"/>
  <c r="H120" i="4"/>
  <c r="G120" i="4"/>
  <c r="F120" i="4"/>
  <c r="E120" i="4"/>
  <c r="D120" i="4"/>
  <c r="C120" i="4"/>
  <c r="B120" i="4"/>
  <c r="Q119" i="4"/>
  <c r="P119" i="4"/>
  <c r="N119" i="4"/>
  <c r="M119" i="4"/>
  <c r="L119" i="4"/>
  <c r="K119" i="4"/>
  <c r="J119" i="4"/>
  <c r="I119" i="4"/>
  <c r="H119" i="4"/>
  <c r="G119" i="4"/>
  <c r="F119" i="4"/>
  <c r="E119" i="4"/>
  <c r="D119" i="4"/>
  <c r="C119" i="4"/>
  <c r="B119" i="4"/>
  <c r="Q118" i="4"/>
  <c r="P118" i="4"/>
  <c r="N118" i="4"/>
  <c r="M118" i="4"/>
  <c r="L118" i="4"/>
  <c r="K118" i="4"/>
  <c r="J118" i="4"/>
  <c r="I118" i="4"/>
  <c r="H118" i="4"/>
  <c r="G118" i="4"/>
  <c r="F118" i="4"/>
  <c r="E118" i="4"/>
  <c r="D118" i="4"/>
  <c r="C118" i="4"/>
  <c r="B118" i="4"/>
  <c r="Q117" i="4"/>
  <c r="P117" i="4"/>
  <c r="N117" i="4"/>
  <c r="M117" i="4"/>
  <c r="L117" i="4"/>
  <c r="K117" i="4"/>
  <c r="J117" i="4"/>
  <c r="I117" i="4"/>
  <c r="H117" i="4"/>
  <c r="G117" i="4"/>
  <c r="F117" i="4"/>
  <c r="E117" i="4"/>
  <c r="D117" i="4"/>
  <c r="C117" i="4"/>
  <c r="B117" i="4"/>
  <c r="Q116" i="4"/>
  <c r="P116" i="4"/>
  <c r="N116" i="4"/>
  <c r="M116" i="4"/>
  <c r="L116" i="4"/>
  <c r="K116" i="4"/>
  <c r="O116" i="4" s="1"/>
  <c r="J116" i="4"/>
  <c r="I116" i="4"/>
  <c r="H116" i="4"/>
  <c r="G116" i="4"/>
  <c r="F116" i="4"/>
  <c r="E116" i="4"/>
  <c r="D116" i="4"/>
  <c r="C116" i="4"/>
  <c r="B116" i="4"/>
  <c r="Q115" i="4"/>
  <c r="P115" i="4"/>
  <c r="N115" i="4"/>
  <c r="M115" i="4"/>
  <c r="L115" i="4"/>
  <c r="K115" i="4"/>
  <c r="J115" i="4"/>
  <c r="I115" i="4"/>
  <c r="H115" i="4"/>
  <c r="G115" i="4"/>
  <c r="F115" i="4"/>
  <c r="E115" i="4"/>
  <c r="D115" i="4"/>
  <c r="C115" i="4"/>
  <c r="B115" i="4"/>
  <c r="Q114" i="4"/>
  <c r="P114" i="4"/>
  <c r="N114" i="4"/>
  <c r="M114" i="4"/>
  <c r="L114" i="4"/>
  <c r="K114" i="4"/>
  <c r="J114" i="4"/>
  <c r="I114" i="4"/>
  <c r="H114" i="4"/>
  <c r="G114" i="4"/>
  <c r="F114" i="4"/>
  <c r="E114" i="4"/>
  <c r="D114" i="4"/>
  <c r="C114" i="4"/>
  <c r="B114" i="4"/>
  <c r="Q113" i="4"/>
  <c r="P113" i="4"/>
  <c r="N113" i="4"/>
  <c r="M113" i="4"/>
  <c r="L113" i="4"/>
  <c r="K113" i="4"/>
  <c r="J113" i="4"/>
  <c r="I113" i="4"/>
  <c r="H113" i="4"/>
  <c r="G113" i="4"/>
  <c r="F113" i="4"/>
  <c r="E113" i="4"/>
  <c r="D113" i="4"/>
  <c r="C113" i="4"/>
  <c r="B113" i="4"/>
  <c r="Q112" i="4"/>
  <c r="P112" i="4"/>
  <c r="N112" i="4"/>
  <c r="M112" i="4"/>
  <c r="L112" i="4"/>
  <c r="K112" i="4"/>
  <c r="J112" i="4"/>
  <c r="I112" i="4"/>
  <c r="H112" i="4"/>
  <c r="G112" i="4"/>
  <c r="F112" i="4"/>
  <c r="E112" i="4"/>
  <c r="D112" i="4"/>
  <c r="C112" i="4"/>
  <c r="B112" i="4"/>
  <c r="Q111" i="4"/>
  <c r="P111" i="4"/>
  <c r="N111" i="4"/>
  <c r="M111" i="4"/>
  <c r="L111" i="4"/>
  <c r="K111" i="4"/>
  <c r="J111" i="4"/>
  <c r="I111" i="4"/>
  <c r="H111" i="4"/>
  <c r="G111" i="4"/>
  <c r="F111" i="4"/>
  <c r="E111" i="4"/>
  <c r="D111" i="4"/>
  <c r="C111" i="4"/>
  <c r="B111" i="4"/>
  <c r="Q110" i="4"/>
  <c r="P110" i="4"/>
  <c r="N110" i="4"/>
  <c r="M110" i="4"/>
  <c r="L110" i="4"/>
  <c r="K110" i="4"/>
  <c r="J110" i="4"/>
  <c r="I110" i="4"/>
  <c r="H110" i="4"/>
  <c r="G110" i="4"/>
  <c r="F110" i="4"/>
  <c r="E110" i="4"/>
  <c r="D110" i="4"/>
  <c r="C110" i="4"/>
  <c r="B110" i="4"/>
  <c r="Q109" i="4"/>
  <c r="P109" i="4"/>
  <c r="N109" i="4"/>
  <c r="M109" i="4"/>
  <c r="L109" i="4"/>
  <c r="K109" i="4"/>
  <c r="J109" i="4"/>
  <c r="I109" i="4"/>
  <c r="H109" i="4"/>
  <c r="G109" i="4"/>
  <c r="F109" i="4"/>
  <c r="E109" i="4"/>
  <c r="D109" i="4"/>
  <c r="C109" i="4"/>
  <c r="B109" i="4"/>
  <c r="Q108" i="4"/>
  <c r="P108" i="4"/>
  <c r="N108" i="4"/>
  <c r="M108" i="4"/>
  <c r="L108" i="4"/>
  <c r="K108" i="4"/>
  <c r="O108" i="4" s="1"/>
  <c r="J108" i="4"/>
  <c r="I108" i="4"/>
  <c r="H108" i="4"/>
  <c r="G108" i="4"/>
  <c r="F108" i="4"/>
  <c r="E108" i="4"/>
  <c r="D108" i="4"/>
  <c r="C108" i="4"/>
  <c r="B108" i="4"/>
  <c r="Q107" i="4"/>
  <c r="P107" i="4"/>
  <c r="N107" i="4"/>
  <c r="M107" i="4"/>
  <c r="L107" i="4"/>
  <c r="K107" i="4"/>
  <c r="J107" i="4"/>
  <c r="I107" i="4"/>
  <c r="H107" i="4"/>
  <c r="G107" i="4"/>
  <c r="F107" i="4"/>
  <c r="E107" i="4"/>
  <c r="D107" i="4"/>
  <c r="C107" i="4"/>
  <c r="B107" i="4"/>
  <c r="Q106" i="4"/>
  <c r="P106" i="4"/>
  <c r="N106" i="4"/>
  <c r="M106" i="4"/>
  <c r="L106" i="4"/>
  <c r="K106" i="4"/>
  <c r="J106" i="4"/>
  <c r="I106" i="4"/>
  <c r="H106" i="4"/>
  <c r="G106" i="4"/>
  <c r="F106" i="4"/>
  <c r="E106" i="4"/>
  <c r="D106" i="4"/>
  <c r="C106" i="4"/>
  <c r="B106" i="4"/>
  <c r="Q105" i="4"/>
  <c r="P105" i="4"/>
  <c r="N105" i="4"/>
  <c r="M105" i="4"/>
  <c r="L105" i="4"/>
  <c r="K105" i="4"/>
  <c r="J105" i="4"/>
  <c r="I105" i="4"/>
  <c r="H105" i="4"/>
  <c r="G105" i="4"/>
  <c r="F105" i="4"/>
  <c r="E105" i="4"/>
  <c r="D105" i="4"/>
  <c r="C105" i="4"/>
  <c r="B105" i="4"/>
  <c r="Q104" i="4"/>
  <c r="P104" i="4"/>
  <c r="N104" i="4"/>
  <c r="M104" i="4"/>
  <c r="L104" i="4"/>
  <c r="K104" i="4"/>
  <c r="J104" i="4"/>
  <c r="I104" i="4"/>
  <c r="H104" i="4"/>
  <c r="G104" i="4"/>
  <c r="F104" i="4"/>
  <c r="E104" i="4"/>
  <c r="D104" i="4"/>
  <c r="C104" i="4"/>
  <c r="B104" i="4"/>
  <c r="Q103" i="4"/>
  <c r="P103" i="4"/>
  <c r="N103" i="4"/>
  <c r="M103" i="4"/>
  <c r="L103" i="4"/>
  <c r="K103" i="4"/>
  <c r="J103" i="4"/>
  <c r="I103" i="4"/>
  <c r="H103" i="4"/>
  <c r="G103" i="4"/>
  <c r="F103" i="4"/>
  <c r="E103" i="4"/>
  <c r="D103" i="4"/>
  <c r="C103" i="4"/>
  <c r="B103" i="4"/>
  <c r="Q102" i="4"/>
  <c r="P102" i="4"/>
  <c r="N102" i="4"/>
  <c r="M102" i="4"/>
  <c r="L102" i="4"/>
  <c r="K102" i="4"/>
  <c r="J102" i="4"/>
  <c r="I102" i="4"/>
  <c r="H102" i="4"/>
  <c r="G102" i="4"/>
  <c r="F102" i="4"/>
  <c r="E102" i="4"/>
  <c r="D102" i="4"/>
  <c r="C102" i="4"/>
  <c r="B102" i="4"/>
  <c r="Q101" i="4"/>
  <c r="P101" i="4"/>
  <c r="N101" i="4"/>
  <c r="M101" i="4"/>
  <c r="L101" i="4"/>
  <c r="K101" i="4"/>
  <c r="J101" i="4"/>
  <c r="I101" i="4"/>
  <c r="H101" i="4"/>
  <c r="G101" i="4"/>
  <c r="F101" i="4"/>
  <c r="E101" i="4"/>
  <c r="D101" i="4"/>
  <c r="C101" i="4"/>
  <c r="B101" i="4"/>
  <c r="Q100" i="4"/>
  <c r="P100" i="4"/>
  <c r="N100" i="4"/>
  <c r="M100" i="4"/>
  <c r="L100" i="4"/>
  <c r="K100" i="4"/>
  <c r="O100" i="4" s="1"/>
  <c r="J100" i="4"/>
  <c r="I100" i="4"/>
  <c r="H100" i="4"/>
  <c r="G100" i="4"/>
  <c r="F100" i="4"/>
  <c r="E100" i="4"/>
  <c r="D100" i="4"/>
  <c r="C100" i="4"/>
  <c r="B100" i="4"/>
  <c r="Q99" i="4"/>
  <c r="P99" i="4"/>
  <c r="N99" i="4"/>
  <c r="M99" i="4"/>
  <c r="L99" i="4"/>
  <c r="K99" i="4"/>
  <c r="J99" i="4"/>
  <c r="I99" i="4"/>
  <c r="H99" i="4"/>
  <c r="G99" i="4"/>
  <c r="F99" i="4"/>
  <c r="E99" i="4"/>
  <c r="D99" i="4"/>
  <c r="C99" i="4"/>
  <c r="B99" i="4"/>
  <c r="Q98" i="4"/>
  <c r="P98" i="4"/>
  <c r="N98" i="4"/>
  <c r="M98" i="4"/>
  <c r="L98" i="4"/>
  <c r="K98" i="4"/>
  <c r="J98" i="4"/>
  <c r="I98" i="4"/>
  <c r="H98" i="4"/>
  <c r="G98" i="4"/>
  <c r="F98" i="4"/>
  <c r="E98" i="4"/>
  <c r="D98" i="4"/>
  <c r="C98" i="4"/>
  <c r="B98" i="4"/>
  <c r="Q97" i="4"/>
  <c r="P97" i="4"/>
  <c r="N97" i="4"/>
  <c r="M97" i="4"/>
  <c r="L97" i="4"/>
  <c r="K97" i="4"/>
  <c r="J97" i="4"/>
  <c r="I97" i="4"/>
  <c r="H97" i="4"/>
  <c r="G97" i="4"/>
  <c r="F97" i="4"/>
  <c r="E97" i="4"/>
  <c r="D97" i="4"/>
  <c r="C97" i="4"/>
  <c r="B97" i="4"/>
  <c r="Q96" i="4"/>
  <c r="P96" i="4"/>
  <c r="N96" i="4"/>
  <c r="M96" i="4"/>
  <c r="L96" i="4"/>
  <c r="K96" i="4"/>
  <c r="J96" i="4"/>
  <c r="I96" i="4"/>
  <c r="H96" i="4"/>
  <c r="G96" i="4"/>
  <c r="F96" i="4"/>
  <c r="E96" i="4"/>
  <c r="D96" i="4"/>
  <c r="C96" i="4"/>
  <c r="B96" i="4"/>
  <c r="Q95" i="4"/>
  <c r="P95" i="4"/>
  <c r="N95" i="4"/>
  <c r="M95" i="4"/>
  <c r="L95" i="4"/>
  <c r="K95" i="4"/>
  <c r="J95" i="4"/>
  <c r="I95" i="4"/>
  <c r="H95" i="4"/>
  <c r="G95" i="4"/>
  <c r="F95" i="4"/>
  <c r="E95" i="4"/>
  <c r="D95" i="4"/>
  <c r="C95" i="4"/>
  <c r="B95" i="4"/>
  <c r="Q94" i="4"/>
  <c r="P94" i="4"/>
  <c r="N94" i="4"/>
  <c r="M94" i="4"/>
  <c r="L94" i="4"/>
  <c r="K94" i="4"/>
  <c r="J94" i="4"/>
  <c r="I94" i="4"/>
  <c r="H94" i="4"/>
  <c r="G94" i="4"/>
  <c r="F94" i="4"/>
  <c r="E94" i="4"/>
  <c r="D94" i="4"/>
  <c r="C94" i="4"/>
  <c r="B94" i="4"/>
  <c r="Q93" i="4"/>
  <c r="P93" i="4"/>
  <c r="N93" i="4"/>
  <c r="M93" i="4"/>
  <c r="L93" i="4"/>
  <c r="K93" i="4"/>
  <c r="J93" i="4"/>
  <c r="I93" i="4"/>
  <c r="H93" i="4"/>
  <c r="G93" i="4"/>
  <c r="F93" i="4"/>
  <c r="E93" i="4"/>
  <c r="D93" i="4"/>
  <c r="C93" i="4"/>
  <c r="B93" i="4"/>
  <c r="Q92" i="4"/>
  <c r="P92" i="4"/>
  <c r="N92" i="4"/>
  <c r="M92" i="4"/>
  <c r="L92" i="4"/>
  <c r="K92" i="4"/>
  <c r="O92" i="4" s="1"/>
  <c r="J92" i="4"/>
  <c r="I92" i="4"/>
  <c r="H92" i="4"/>
  <c r="G92" i="4"/>
  <c r="F92" i="4"/>
  <c r="E92" i="4"/>
  <c r="D92" i="4"/>
  <c r="C92" i="4"/>
  <c r="B92" i="4"/>
  <c r="Q91" i="4"/>
  <c r="P91" i="4"/>
  <c r="N91" i="4"/>
  <c r="M91" i="4"/>
  <c r="L91" i="4"/>
  <c r="K91" i="4"/>
  <c r="J91" i="4"/>
  <c r="I91" i="4"/>
  <c r="H91" i="4"/>
  <c r="G91" i="4"/>
  <c r="F91" i="4"/>
  <c r="E91" i="4"/>
  <c r="D91" i="4"/>
  <c r="C91" i="4"/>
  <c r="B91" i="4"/>
  <c r="Q90" i="4"/>
  <c r="P90" i="4"/>
  <c r="N90" i="4"/>
  <c r="M90" i="4"/>
  <c r="L90" i="4"/>
  <c r="K90" i="4"/>
  <c r="J90" i="4"/>
  <c r="I90" i="4"/>
  <c r="H90" i="4"/>
  <c r="G90" i="4"/>
  <c r="F90" i="4"/>
  <c r="E90" i="4"/>
  <c r="D90" i="4"/>
  <c r="C90" i="4"/>
  <c r="B90" i="4"/>
  <c r="Q89" i="4"/>
  <c r="P89" i="4"/>
  <c r="N89" i="4"/>
  <c r="M89" i="4"/>
  <c r="L89" i="4"/>
  <c r="K89" i="4"/>
  <c r="J89" i="4"/>
  <c r="I89" i="4"/>
  <c r="H89" i="4"/>
  <c r="G89" i="4"/>
  <c r="F89" i="4"/>
  <c r="E89" i="4"/>
  <c r="D89" i="4"/>
  <c r="C89" i="4"/>
  <c r="B89" i="4"/>
  <c r="Q88" i="4"/>
  <c r="P88" i="4"/>
  <c r="N88" i="4"/>
  <c r="M88" i="4"/>
  <c r="L88" i="4"/>
  <c r="K88" i="4"/>
  <c r="J88" i="4"/>
  <c r="I88" i="4"/>
  <c r="H88" i="4"/>
  <c r="G88" i="4"/>
  <c r="F88" i="4"/>
  <c r="E88" i="4"/>
  <c r="D88" i="4"/>
  <c r="C88" i="4"/>
  <c r="B88" i="4"/>
  <c r="Q87" i="4"/>
  <c r="P87" i="4"/>
  <c r="N87" i="4"/>
  <c r="M87" i="4"/>
  <c r="L87" i="4"/>
  <c r="K87" i="4"/>
  <c r="J87" i="4"/>
  <c r="I87" i="4"/>
  <c r="H87" i="4"/>
  <c r="G87" i="4"/>
  <c r="F87" i="4"/>
  <c r="E87" i="4"/>
  <c r="D87" i="4"/>
  <c r="C87" i="4"/>
  <c r="B87" i="4"/>
  <c r="Q86" i="4"/>
  <c r="P86" i="4"/>
  <c r="N86" i="4"/>
  <c r="M86" i="4"/>
  <c r="L86" i="4"/>
  <c r="K86" i="4"/>
  <c r="J86" i="4"/>
  <c r="I86" i="4"/>
  <c r="H86" i="4"/>
  <c r="G86" i="4"/>
  <c r="F86" i="4"/>
  <c r="E86" i="4"/>
  <c r="D86" i="4"/>
  <c r="C86" i="4"/>
  <c r="B86" i="4"/>
  <c r="Q85" i="4"/>
  <c r="P85" i="4"/>
  <c r="N85" i="4"/>
  <c r="M85" i="4"/>
  <c r="L85" i="4"/>
  <c r="K85" i="4"/>
  <c r="J85" i="4"/>
  <c r="I85" i="4"/>
  <c r="H85" i="4"/>
  <c r="G85" i="4"/>
  <c r="F85" i="4"/>
  <c r="E85" i="4"/>
  <c r="D85" i="4"/>
  <c r="C85" i="4"/>
  <c r="B85" i="4"/>
  <c r="Q84" i="4"/>
  <c r="P84" i="4"/>
  <c r="N84" i="4"/>
  <c r="M84" i="4"/>
  <c r="L84" i="4"/>
  <c r="K84" i="4"/>
  <c r="O84" i="4" s="1"/>
  <c r="J84" i="4"/>
  <c r="I84" i="4"/>
  <c r="H84" i="4"/>
  <c r="G84" i="4"/>
  <c r="F84" i="4"/>
  <c r="E84" i="4"/>
  <c r="D84" i="4"/>
  <c r="C84" i="4"/>
  <c r="B84" i="4"/>
  <c r="Q83" i="4"/>
  <c r="P83" i="4"/>
  <c r="N83" i="4"/>
  <c r="M83" i="4"/>
  <c r="L83" i="4"/>
  <c r="K83" i="4"/>
  <c r="J83" i="4"/>
  <c r="I83" i="4"/>
  <c r="H83" i="4"/>
  <c r="G83" i="4"/>
  <c r="F83" i="4"/>
  <c r="E83" i="4"/>
  <c r="D83" i="4"/>
  <c r="C83" i="4"/>
  <c r="B83" i="4"/>
  <c r="Q82" i="4"/>
  <c r="P82" i="4"/>
  <c r="N82" i="4"/>
  <c r="M82" i="4"/>
  <c r="L82" i="4"/>
  <c r="K82" i="4"/>
  <c r="J82" i="4"/>
  <c r="I82" i="4"/>
  <c r="H82" i="4"/>
  <c r="G82" i="4"/>
  <c r="F82" i="4"/>
  <c r="E82" i="4"/>
  <c r="D82" i="4"/>
  <c r="C82" i="4"/>
  <c r="B82" i="4"/>
  <c r="Q81" i="4"/>
  <c r="P81" i="4"/>
  <c r="N81" i="4"/>
  <c r="M81" i="4"/>
  <c r="L81" i="4"/>
  <c r="K81" i="4"/>
  <c r="J81" i="4"/>
  <c r="I81" i="4"/>
  <c r="H81" i="4"/>
  <c r="G81" i="4"/>
  <c r="F81" i="4"/>
  <c r="E81" i="4"/>
  <c r="D81" i="4"/>
  <c r="C81" i="4"/>
  <c r="B81" i="4"/>
  <c r="Q80" i="4"/>
  <c r="P80" i="4"/>
  <c r="N80" i="4"/>
  <c r="M80" i="4"/>
  <c r="L80" i="4"/>
  <c r="K80" i="4"/>
  <c r="J80" i="4"/>
  <c r="I80" i="4"/>
  <c r="H80" i="4"/>
  <c r="G80" i="4"/>
  <c r="F80" i="4"/>
  <c r="E80" i="4"/>
  <c r="D80" i="4"/>
  <c r="C80" i="4"/>
  <c r="B80" i="4"/>
  <c r="Q79" i="4"/>
  <c r="P79" i="4"/>
  <c r="N79" i="4"/>
  <c r="M79" i="4"/>
  <c r="L79" i="4"/>
  <c r="K79" i="4"/>
  <c r="J79" i="4"/>
  <c r="I79" i="4"/>
  <c r="H79" i="4"/>
  <c r="G79" i="4"/>
  <c r="F79" i="4"/>
  <c r="E79" i="4"/>
  <c r="D79" i="4"/>
  <c r="C79" i="4"/>
  <c r="B79" i="4"/>
  <c r="Q78" i="4"/>
  <c r="P78" i="4"/>
  <c r="N78" i="4"/>
  <c r="M78" i="4"/>
  <c r="L78" i="4"/>
  <c r="K78" i="4"/>
  <c r="J78" i="4"/>
  <c r="I78" i="4"/>
  <c r="H78" i="4"/>
  <c r="G78" i="4"/>
  <c r="F78" i="4"/>
  <c r="E78" i="4"/>
  <c r="D78" i="4"/>
  <c r="C78" i="4"/>
  <c r="B78" i="4"/>
  <c r="Q77" i="4"/>
  <c r="P77" i="4"/>
  <c r="N77" i="4"/>
  <c r="M77" i="4"/>
  <c r="L77" i="4"/>
  <c r="K77" i="4"/>
  <c r="J77" i="4"/>
  <c r="I77" i="4"/>
  <c r="H77" i="4"/>
  <c r="G77" i="4"/>
  <c r="F77" i="4"/>
  <c r="E77" i="4"/>
  <c r="D77" i="4"/>
  <c r="C77" i="4"/>
  <c r="B77" i="4"/>
  <c r="Q76" i="4"/>
  <c r="P76" i="4"/>
  <c r="N76" i="4"/>
  <c r="M76" i="4"/>
  <c r="L76" i="4"/>
  <c r="K76" i="4"/>
  <c r="O76" i="4" s="1"/>
  <c r="J76" i="4"/>
  <c r="I76" i="4"/>
  <c r="H76" i="4"/>
  <c r="G76" i="4"/>
  <c r="F76" i="4"/>
  <c r="E76" i="4"/>
  <c r="D76" i="4"/>
  <c r="C76" i="4"/>
  <c r="B76" i="4"/>
  <c r="Q75" i="4"/>
  <c r="P75" i="4"/>
  <c r="N75" i="4"/>
  <c r="M75" i="4"/>
  <c r="L75" i="4"/>
  <c r="K75" i="4"/>
  <c r="J75" i="4"/>
  <c r="I75" i="4"/>
  <c r="H75" i="4"/>
  <c r="G75" i="4"/>
  <c r="F75" i="4"/>
  <c r="E75" i="4"/>
  <c r="D75" i="4"/>
  <c r="C75" i="4"/>
  <c r="B75" i="4"/>
  <c r="Q74" i="4"/>
  <c r="P74" i="4"/>
  <c r="N74" i="4"/>
  <c r="M74" i="4"/>
  <c r="L74" i="4"/>
  <c r="K74" i="4"/>
  <c r="J74" i="4"/>
  <c r="I74" i="4"/>
  <c r="H74" i="4"/>
  <c r="G74" i="4"/>
  <c r="F74" i="4"/>
  <c r="E74" i="4"/>
  <c r="D74" i="4"/>
  <c r="C74" i="4"/>
  <c r="B74" i="4"/>
  <c r="Q73" i="4"/>
  <c r="P73" i="4"/>
  <c r="N73" i="4"/>
  <c r="M73" i="4"/>
  <c r="L73" i="4"/>
  <c r="K73" i="4"/>
  <c r="J73" i="4"/>
  <c r="I73" i="4"/>
  <c r="H73" i="4"/>
  <c r="G73" i="4"/>
  <c r="F73" i="4"/>
  <c r="E73" i="4"/>
  <c r="D73" i="4"/>
  <c r="C73" i="4"/>
  <c r="B73" i="4"/>
  <c r="Q72" i="4"/>
  <c r="P72" i="4"/>
  <c r="N72" i="4"/>
  <c r="M72" i="4"/>
  <c r="L72" i="4"/>
  <c r="K72" i="4"/>
  <c r="J72" i="4"/>
  <c r="I72" i="4"/>
  <c r="H72" i="4"/>
  <c r="G72" i="4"/>
  <c r="F72" i="4"/>
  <c r="E72" i="4"/>
  <c r="D72" i="4"/>
  <c r="C72" i="4"/>
  <c r="B72" i="4"/>
  <c r="Q71" i="4"/>
  <c r="P71" i="4"/>
  <c r="N71" i="4"/>
  <c r="M71" i="4"/>
  <c r="L71" i="4"/>
  <c r="K71" i="4"/>
  <c r="J71" i="4"/>
  <c r="I71" i="4"/>
  <c r="H71" i="4"/>
  <c r="G71" i="4"/>
  <c r="F71" i="4"/>
  <c r="E71" i="4"/>
  <c r="D71" i="4"/>
  <c r="C71" i="4"/>
  <c r="B71" i="4"/>
  <c r="Q70" i="4"/>
  <c r="P70" i="4"/>
  <c r="N70" i="4"/>
  <c r="M70" i="4"/>
  <c r="L70" i="4"/>
  <c r="K70" i="4"/>
  <c r="J70" i="4"/>
  <c r="I70" i="4"/>
  <c r="H70" i="4"/>
  <c r="G70" i="4"/>
  <c r="F70" i="4"/>
  <c r="E70" i="4"/>
  <c r="D70" i="4"/>
  <c r="C70" i="4"/>
  <c r="B70" i="4"/>
  <c r="Q69" i="4"/>
  <c r="P69" i="4"/>
  <c r="N69" i="4"/>
  <c r="M69" i="4"/>
  <c r="L69" i="4"/>
  <c r="K69" i="4"/>
  <c r="J69" i="4"/>
  <c r="I69" i="4"/>
  <c r="H69" i="4"/>
  <c r="G69" i="4"/>
  <c r="F69" i="4"/>
  <c r="E69" i="4"/>
  <c r="D69" i="4"/>
  <c r="C69" i="4"/>
  <c r="B69" i="4"/>
  <c r="Q68" i="4"/>
  <c r="P68" i="4"/>
  <c r="N68" i="4"/>
  <c r="M68" i="4"/>
  <c r="L68" i="4"/>
  <c r="K68" i="4"/>
  <c r="O68" i="4" s="1"/>
  <c r="J68" i="4"/>
  <c r="I68" i="4"/>
  <c r="H68" i="4"/>
  <c r="G68" i="4"/>
  <c r="F68" i="4"/>
  <c r="E68" i="4"/>
  <c r="D68" i="4"/>
  <c r="C68" i="4"/>
  <c r="B68" i="4"/>
  <c r="Q67" i="4"/>
  <c r="P67" i="4"/>
  <c r="N67" i="4"/>
  <c r="M67" i="4"/>
  <c r="L67" i="4"/>
  <c r="K67" i="4"/>
  <c r="J67" i="4"/>
  <c r="I67" i="4"/>
  <c r="H67" i="4"/>
  <c r="G67" i="4"/>
  <c r="F67" i="4"/>
  <c r="E67" i="4"/>
  <c r="D67" i="4"/>
  <c r="C67" i="4"/>
  <c r="B67" i="4"/>
  <c r="Q66" i="4"/>
  <c r="P66" i="4"/>
  <c r="N66" i="4"/>
  <c r="M66" i="4"/>
  <c r="L66" i="4"/>
  <c r="K66" i="4"/>
  <c r="J66" i="4"/>
  <c r="I66" i="4"/>
  <c r="H66" i="4"/>
  <c r="G66" i="4"/>
  <c r="F66" i="4"/>
  <c r="E66" i="4"/>
  <c r="D66" i="4"/>
  <c r="C66" i="4"/>
  <c r="B66" i="4"/>
  <c r="Q65" i="4"/>
  <c r="P65" i="4"/>
  <c r="N65" i="4"/>
  <c r="M65" i="4"/>
  <c r="L65" i="4"/>
  <c r="K65" i="4"/>
  <c r="J65" i="4"/>
  <c r="I65" i="4"/>
  <c r="H65" i="4"/>
  <c r="G65" i="4"/>
  <c r="F65" i="4"/>
  <c r="E65" i="4"/>
  <c r="D65" i="4"/>
  <c r="C65" i="4"/>
  <c r="B65" i="4"/>
  <c r="Q64" i="4"/>
  <c r="P64" i="4"/>
  <c r="N64" i="4"/>
  <c r="M64" i="4"/>
  <c r="L64" i="4"/>
  <c r="K64" i="4"/>
  <c r="J64" i="4"/>
  <c r="I64" i="4"/>
  <c r="H64" i="4"/>
  <c r="G64" i="4"/>
  <c r="F64" i="4"/>
  <c r="E64" i="4"/>
  <c r="D64" i="4"/>
  <c r="C64" i="4"/>
  <c r="B64" i="4"/>
  <c r="Q63" i="4"/>
  <c r="P63" i="4"/>
  <c r="N63" i="4"/>
  <c r="M63" i="4"/>
  <c r="L63" i="4"/>
  <c r="K63" i="4"/>
  <c r="J63" i="4"/>
  <c r="I63" i="4"/>
  <c r="H63" i="4"/>
  <c r="G63" i="4"/>
  <c r="F63" i="4"/>
  <c r="E63" i="4"/>
  <c r="D63" i="4"/>
  <c r="C63" i="4"/>
  <c r="B63" i="4"/>
  <c r="Q62" i="4"/>
  <c r="P62" i="4"/>
  <c r="N62" i="4"/>
  <c r="M62" i="4"/>
  <c r="L62" i="4"/>
  <c r="K62" i="4"/>
  <c r="J62" i="4"/>
  <c r="I62" i="4"/>
  <c r="H62" i="4"/>
  <c r="G62" i="4"/>
  <c r="F62" i="4"/>
  <c r="E62" i="4"/>
  <c r="D62" i="4"/>
  <c r="C62" i="4"/>
  <c r="B62" i="4"/>
  <c r="Q61" i="4"/>
  <c r="P61" i="4"/>
  <c r="N61" i="4"/>
  <c r="M61" i="4"/>
  <c r="L61" i="4"/>
  <c r="K61" i="4"/>
  <c r="J61" i="4"/>
  <c r="I61" i="4"/>
  <c r="H61" i="4"/>
  <c r="G61" i="4"/>
  <c r="F61" i="4"/>
  <c r="E61" i="4"/>
  <c r="D61" i="4"/>
  <c r="C61" i="4"/>
  <c r="B61" i="4"/>
  <c r="Q60" i="4"/>
  <c r="P60" i="4"/>
  <c r="N60" i="4"/>
  <c r="M60" i="4"/>
  <c r="L60" i="4"/>
  <c r="K60" i="4"/>
  <c r="J60" i="4"/>
  <c r="I60" i="4"/>
  <c r="H60" i="4"/>
  <c r="G60" i="4"/>
  <c r="F60" i="4"/>
  <c r="E60" i="4"/>
  <c r="D60" i="4"/>
  <c r="C60" i="4"/>
  <c r="B60" i="4"/>
  <c r="Q59" i="4"/>
  <c r="P59" i="4"/>
  <c r="N59" i="4"/>
  <c r="M59" i="4"/>
  <c r="L59" i="4"/>
  <c r="K59" i="4"/>
  <c r="J59" i="4"/>
  <c r="I59" i="4"/>
  <c r="H59" i="4"/>
  <c r="G59" i="4"/>
  <c r="F59" i="4"/>
  <c r="E59" i="4"/>
  <c r="D59" i="4"/>
  <c r="C59" i="4"/>
  <c r="B59" i="4"/>
  <c r="Q58" i="4"/>
  <c r="P58" i="4"/>
  <c r="N58" i="4"/>
  <c r="M58" i="4"/>
  <c r="L58" i="4"/>
  <c r="K58" i="4"/>
  <c r="J58" i="4"/>
  <c r="I58" i="4"/>
  <c r="H58" i="4"/>
  <c r="G58" i="4"/>
  <c r="F58" i="4"/>
  <c r="E58" i="4"/>
  <c r="D58" i="4"/>
  <c r="C58" i="4"/>
  <c r="B58" i="4"/>
  <c r="Q57" i="4"/>
  <c r="P57" i="4"/>
  <c r="N57" i="4"/>
  <c r="M57" i="4"/>
  <c r="L57" i="4"/>
  <c r="K57" i="4"/>
  <c r="J57" i="4"/>
  <c r="I57" i="4"/>
  <c r="H57" i="4"/>
  <c r="G57" i="4"/>
  <c r="F57" i="4"/>
  <c r="E57" i="4"/>
  <c r="D57" i="4"/>
  <c r="C57" i="4"/>
  <c r="B57" i="4"/>
  <c r="Q56" i="4"/>
  <c r="P56" i="4"/>
  <c r="N56" i="4"/>
  <c r="M56" i="4"/>
  <c r="L56" i="4"/>
  <c r="K56" i="4"/>
  <c r="J56" i="4"/>
  <c r="I56" i="4"/>
  <c r="H56" i="4"/>
  <c r="G56" i="4"/>
  <c r="F56" i="4"/>
  <c r="E56" i="4"/>
  <c r="D56" i="4"/>
  <c r="C56" i="4"/>
  <c r="B56" i="4"/>
  <c r="Q55" i="4"/>
  <c r="P55" i="4"/>
  <c r="N55" i="4"/>
  <c r="M55" i="4"/>
  <c r="L55" i="4"/>
  <c r="K55" i="4"/>
  <c r="J55" i="4"/>
  <c r="I55" i="4"/>
  <c r="H55" i="4"/>
  <c r="G55" i="4"/>
  <c r="F55" i="4"/>
  <c r="E55" i="4"/>
  <c r="D55" i="4"/>
  <c r="C55" i="4"/>
  <c r="B55" i="4"/>
  <c r="Q54" i="4"/>
  <c r="P54" i="4"/>
  <c r="N54" i="4"/>
  <c r="M54" i="4"/>
  <c r="L54" i="4"/>
  <c r="K54" i="4"/>
  <c r="J54" i="4"/>
  <c r="I54" i="4"/>
  <c r="H54" i="4"/>
  <c r="G54" i="4"/>
  <c r="F54" i="4"/>
  <c r="E54" i="4"/>
  <c r="D54" i="4"/>
  <c r="C54" i="4"/>
  <c r="B54" i="4"/>
  <c r="Q53" i="4"/>
  <c r="P53" i="4"/>
  <c r="N53" i="4"/>
  <c r="M53" i="4"/>
  <c r="L53" i="4"/>
  <c r="K53" i="4"/>
  <c r="J53" i="4"/>
  <c r="I53" i="4"/>
  <c r="H53" i="4"/>
  <c r="G53" i="4"/>
  <c r="F53" i="4"/>
  <c r="E53" i="4"/>
  <c r="D53" i="4"/>
  <c r="C53" i="4"/>
  <c r="B53" i="4"/>
  <c r="Q52" i="4"/>
  <c r="P52" i="4"/>
  <c r="N52" i="4"/>
  <c r="M52" i="4"/>
  <c r="L52" i="4"/>
  <c r="K52" i="4"/>
  <c r="J52" i="4"/>
  <c r="I52" i="4"/>
  <c r="H52" i="4"/>
  <c r="G52" i="4"/>
  <c r="F52" i="4"/>
  <c r="E52" i="4"/>
  <c r="D52" i="4"/>
  <c r="C52" i="4"/>
  <c r="B52" i="4"/>
  <c r="Q51" i="4"/>
  <c r="P51" i="4"/>
  <c r="N51" i="4"/>
  <c r="M51" i="4"/>
  <c r="L51" i="4"/>
  <c r="K51" i="4"/>
  <c r="J51" i="4"/>
  <c r="I51" i="4"/>
  <c r="H51" i="4"/>
  <c r="G51" i="4"/>
  <c r="F51" i="4"/>
  <c r="E51" i="4"/>
  <c r="D51" i="4"/>
  <c r="C51" i="4"/>
  <c r="B51" i="4"/>
  <c r="Q50" i="4"/>
  <c r="P50" i="4"/>
  <c r="N50" i="4"/>
  <c r="M50" i="4"/>
  <c r="L50" i="4"/>
  <c r="K50" i="4"/>
  <c r="J50" i="4"/>
  <c r="I50" i="4"/>
  <c r="H50" i="4"/>
  <c r="G50" i="4"/>
  <c r="F50" i="4"/>
  <c r="E50" i="4"/>
  <c r="D50" i="4"/>
  <c r="C50" i="4"/>
  <c r="B50" i="4"/>
  <c r="Q49" i="4"/>
  <c r="P49" i="4"/>
  <c r="N49" i="4"/>
  <c r="M49" i="4"/>
  <c r="L49" i="4"/>
  <c r="K49" i="4"/>
  <c r="J49" i="4"/>
  <c r="I49" i="4"/>
  <c r="H49" i="4"/>
  <c r="G49" i="4"/>
  <c r="F49" i="4"/>
  <c r="E49" i="4"/>
  <c r="D49" i="4"/>
  <c r="C49" i="4"/>
  <c r="B49" i="4"/>
  <c r="Q48" i="4"/>
  <c r="P48" i="4"/>
  <c r="N48" i="4"/>
  <c r="M48" i="4"/>
  <c r="L48" i="4"/>
  <c r="K48" i="4"/>
  <c r="J48" i="4"/>
  <c r="I48" i="4"/>
  <c r="H48" i="4"/>
  <c r="G48" i="4"/>
  <c r="F48" i="4"/>
  <c r="E48" i="4"/>
  <c r="D48" i="4"/>
  <c r="C48" i="4"/>
  <c r="B48" i="4"/>
  <c r="Q47" i="4"/>
  <c r="P47" i="4"/>
  <c r="N47" i="4"/>
  <c r="M47" i="4"/>
  <c r="L47" i="4"/>
  <c r="K47" i="4"/>
  <c r="J47" i="4"/>
  <c r="I47" i="4"/>
  <c r="H47" i="4"/>
  <c r="G47" i="4"/>
  <c r="F47" i="4"/>
  <c r="E47" i="4"/>
  <c r="D47" i="4"/>
  <c r="C47" i="4"/>
  <c r="B47" i="4"/>
  <c r="Q46" i="4"/>
  <c r="P46" i="4"/>
  <c r="N46" i="4"/>
  <c r="M46" i="4"/>
  <c r="L46" i="4"/>
  <c r="K46" i="4"/>
  <c r="J46" i="4"/>
  <c r="I46" i="4"/>
  <c r="H46" i="4"/>
  <c r="G46" i="4"/>
  <c r="F46" i="4"/>
  <c r="E46" i="4"/>
  <c r="D46" i="4"/>
  <c r="C46" i="4"/>
  <c r="B46" i="4"/>
  <c r="Q45" i="4"/>
  <c r="P45" i="4"/>
  <c r="N45" i="4"/>
  <c r="M45" i="4"/>
  <c r="L45" i="4"/>
  <c r="K45" i="4"/>
  <c r="J45" i="4"/>
  <c r="I45" i="4"/>
  <c r="H45" i="4"/>
  <c r="G45" i="4"/>
  <c r="F45" i="4"/>
  <c r="E45" i="4"/>
  <c r="D45" i="4"/>
  <c r="C45" i="4"/>
  <c r="B45" i="4"/>
  <c r="Q44" i="4"/>
  <c r="P44" i="4"/>
  <c r="N44" i="4"/>
  <c r="M44" i="4"/>
  <c r="L44" i="4"/>
  <c r="K44" i="4"/>
  <c r="J44" i="4"/>
  <c r="I44" i="4"/>
  <c r="H44" i="4"/>
  <c r="G44" i="4"/>
  <c r="F44" i="4"/>
  <c r="E44" i="4"/>
  <c r="D44" i="4"/>
  <c r="C44" i="4"/>
  <c r="B44" i="4"/>
  <c r="Q43" i="4"/>
  <c r="P43" i="4"/>
  <c r="N43" i="4"/>
  <c r="M43" i="4"/>
  <c r="L43" i="4"/>
  <c r="K43" i="4"/>
  <c r="J43" i="4"/>
  <c r="I43" i="4"/>
  <c r="H43" i="4"/>
  <c r="G43" i="4"/>
  <c r="F43" i="4"/>
  <c r="E43" i="4"/>
  <c r="D43" i="4"/>
  <c r="C43" i="4"/>
  <c r="B43" i="4"/>
  <c r="Q42" i="4"/>
  <c r="P42" i="4"/>
  <c r="N42" i="4"/>
  <c r="M42" i="4"/>
  <c r="L42" i="4"/>
  <c r="K42" i="4"/>
  <c r="J42" i="4"/>
  <c r="I42" i="4"/>
  <c r="H42" i="4"/>
  <c r="G42" i="4"/>
  <c r="F42" i="4"/>
  <c r="E42" i="4"/>
  <c r="D42" i="4"/>
  <c r="C42" i="4"/>
  <c r="B42" i="4"/>
  <c r="Q41" i="4"/>
  <c r="P41" i="4"/>
  <c r="N41" i="4"/>
  <c r="M41" i="4"/>
  <c r="L41" i="4"/>
  <c r="K41" i="4"/>
  <c r="J41" i="4"/>
  <c r="I41" i="4"/>
  <c r="H41" i="4"/>
  <c r="G41" i="4"/>
  <c r="F41" i="4"/>
  <c r="E41" i="4"/>
  <c r="D41" i="4"/>
  <c r="C41" i="4"/>
  <c r="B41" i="4"/>
  <c r="Q40" i="4"/>
  <c r="P40" i="4"/>
  <c r="N40" i="4"/>
  <c r="M40" i="4"/>
  <c r="L40" i="4"/>
  <c r="K40" i="4"/>
  <c r="J40" i="4"/>
  <c r="I40" i="4"/>
  <c r="H40" i="4"/>
  <c r="G40" i="4"/>
  <c r="F40" i="4"/>
  <c r="E40" i="4"/>
  <c r="D40" i="4"/>
  <c r="C40" i="4"/>
  <c r="B40" i="4"/>
  <c r="Q39" i="4"/>
  <c r="P39" i="4"/>
  <c r="N39" i="4"/>
  <c r="M39" i="4"/>
  <c r="L39" i="4"/>
  <c r="K39" i="4"/>
  <c r="J39" i="4"/>
  <c r="I39" i="4"/>
  <c r="H39" i="4"/>
  <c r="G39" i="4"/>
  <c r="F39" i="4"/>
  <c r="E39" i="4"/>
  <c r="D39" i="4"/>
  <c r="C39" i="4"/>
  <c r="B39" i="4"/>
  <c r="Q38" i="4"/>
  <c r="P38" i="4"/>
  <c r="N38" i="4"/>
  <c r="M38" i="4"/>
  <c r="L38" i="4"/>
  <c r="K38" i="4"/>
  <c r="J38" i="4"/>
  <c r="I38" i="4"/>
  <c r="H38" i="4"/>
  <c r="G38" i="4"/>
  <c r="F38" i="4"/>
  <c r="E38" i="4"/>
  <c r="D38" i="4"/>
  <c r="C38" i="4"/>
  <c r="B38" i="4"/>
  <c r="Q37" i="4"/>
  <c r="P37" i="4"/>
  <c r="N37" i="4"/>
  <c r="M37" i="4"/>
  <c r="L37" i="4"/>
  <c r="K37" i="4"/>
  <c r="J37" i="4"/>
  <c r="I37" i="4"/>
  <c r="H37" i="4"/>
  <c r="G37" i="4"/>
  <c r="F37" i="4"/>
  <c r="E37" i="4"/>
  <c r="D37" i="4"/>
  <c r="C37" i="4"/>
  <c r="B37" i="4"/>
  <c r="Q36" i="4"/>
  <c r="P36" i="4"/>
  <c r="N36" i="4"/>
  <c r="M36" i="4"/>
  <c r="L36" i="4"/>
  <c r="K36" i="4"/>
  <c r="J36" i="4"/>
  <c r="I36" i="4"/>
  <c r="H36" i="4"/>
  <c r="G36" i="4"/>
  <c r="F36" i="4"/>
  <c r="E36" i="4"/>
  <c r="D36" i="4"/>
  <c r="C36" i="4"/>
  <c r="B36" i="4"/>
  <c r="Q35" i="4"/>
  <c r="P35" i="4"/>
  <c r="N35" i="4"/>
  <c r="M35" i="4"/>
  <c r="L35" i="4"/>
  <c r="K35" i="4"/>
  <c r="J35" i="4"/>
  <c r="I35" i="4"/>
  <c r="H35" i="4"/>
  <c r="G35" i="4"/>
  <c r="F35" i="4"/>
  <c r="E35" i="4"/>
  <c r="D35" i="4"/>
  <c r="C35" i="4"/>
  <c r="B35" i="4"/>
  <c r="Q34" i="4"/>
  <c r="P34" i="4"/>
  <c r="N34" i="4"/>
  <c r="M34" i="4"/>
  <c r="L34" i="4"/>
  <c r="K34" i="4"/>
  <c r="J34" i="4"/>
  <c r="I34" i="4"/>
  <c r="H34" i="4"/>
  <c r="G34" i="4"/>
  <c r="F34" i="4"/>
  <c r="E34" i="4"/>
  <c r="D34" i="4"/>
  <c r="C34" i="4"/>
  <c r="B34" i="4"/>
  <c r="Q33" i="4"/>
  <c r="P33" i="4"/>
  <c r="N33" i="4"/>
  <c r="M33" i="4"/>
  <c r="L33" i="4"/>
  <c r="K33" i="4"/>
  <c r="J33" i="4"/>
  <c r="I33" i="4"/>
  <c r="H33" i="4"/>
  <c r="G33" i="4"/>
  <c r="F33" i="4"/>
  <c r="E33" i="4"/>
  <c r="D33" i="4"/>
  <c r="C33" i="4"/>
  <c r="B33" i="4"/>
  <c r="Q32" i="4"/>
  <c r="P32" i="4"/>
  <c r="N32" i="4"/>
  <c r="M32" i="4"/>
  <c r="L32" i="4"/>
  <c r="K32" i="4"/>
  <c r="J32" i="4"/>
  <c r="I32" i="4"/>
  <c r="H32" i="4"/>
  <c r="G32" i="4"/>
  <c r="F32" i="4"/>
  <c r="E32" i="4"/>
  <c r="D32" i="4"/>
  <c r="C32" i="4"/>
  <c r="B32" i="4"/>
  <c r="Q31" i="4"/>
  <c r="P31" i="4"/>
  <c r="N31" i="4"/>
  <c r="M31" i="4"/>
  <c r="L31" i="4"/>
  <c r="K31" i="4"/>
  <c r="J31" i="4"/>
  <c r="I31" i="4"/>
  <c r="H31" i="4"/>
  <c r="G31" i="4"/>
  <c r="F31" i="4"/>
  <c r="E31" i="4"/>
  <c r="D31" i="4"/>
  <c r="C31" i="4"/>
  <c r="B31" i="4"/>
  <c r="Q30" i="4"/>
  <c r="P30" i="4"/>
  <c r="N30" i="4"/>
  <c r="M30" i="4"/>
  <c r="L30" i="4"/>
  <c r="K30" i="4"/>
  <c r="J30" i="4"/>
  <c r="I30" i="4"/>
  <c r="H30" i="4"/>
  <c r="G30" i="4"/>
  <c r="F30" i="4"/>
  <c r="E30" i="4"/>
  <c r="D30" i="4"/>
  <c r="C30" i="4"/>
  <c r="B30" i="4"/>
  <c r="Q29" i="4"/>
  <c r="P29" i="4"/>
  <c r="N29" i="4"/>
  <c r="M29" i="4"/>
  <c r="L29" i="4"/>
  <c r="K29" i="4"/>
  <c r="J29" i="4"/>
  <c r="I29" i="4"/>
  <c r="H29" i="4"/>
  <c r="G29" i="4"/>
  <c r="F29" i="4"/>
  <c r="E29" i="4"/>
  <c r="D29" i="4"/>
  <c r="C29" i="4"/>
  <c r="B29" i="4"/>
  <c r="Q28" i="4"/>
  <c r="P28" i="4"/>
  <c r="N28" i="4"/>
  <c r="M28" i="4"/>
  <c r="L28" i="4"/>
  <c r="K28" i="4"/>
  <c r="J28" i="4"/>
  <c r="I28" i="4"/>
  <c r="H28" i="4"/>
  <c r="G28" i="4"/>
  <c r="F28" i="4"/>
  <c r="E28" i="4"/>
  <c r="D28" i="4"/>
  <c r="C28" i="4"/>
  <c r="B28" i="4"/>
  <c r="Q27" i="4"/>
  <c r="P27" i="4"/>
  <c r="N27" i="4"/>
  <c r="M27" i="4"/>
  <c r="L27" i="4"/>
  <c r="K27" i="4"/>
  <c r="J27" i="4"/>
  <c r="I27" i="4"/>
  <c r="H27" i="4"/>
  <c r="G27" i="4"/>
  <c r="F27" i="4"/>
  <c r="E27" i="4"/>
  <c r="D27" i="4"/>
  <c r="C27" i="4"/>
  <c r="B27" i="4"/>
  <c r="Q26" i="4"/>
  <c r="P26" i="4"/>
  <c r="N26" i="4"/>
  <c r="M26" i="4"/>
  <c r="L26" i="4"/>
  <c r="K26" i="4"/>
  <c r="J26" i="4"/>
  <c r="I26" i="4"/>
  <c r="H26" i="4"/>
  <c r="G26" i="4"/>
  <c r="F26" i="4"/>
  <c r="E26" i="4"/>
  <c r="D26" i="4"/>
  <c r="C26" i="4"/>
  <c r="B26" i="4"/>
  <c r="Q25" i="4"/>
  <c r="P25" i="4"/>
  <c r="N25" i="4"/>
  <c r="M25" i="4"/>
  <c r="L25" i="4"/>
  <c r="K25" i="4"/>
  <c r="J25" i="4"/>
  <c r="I25" i="4"/>
  <c r="H25" i="4"/>
  <c r="G25" i="4"/>
  <c r="F25" i="4"/>
  <c r="E25" i="4"/>
  <c r="D25" i="4"/>
  <c r="C25" i="4"/>
  <c r="B25" i="4"/>
  <c r="Q24" i="4"/>
  <c r="P24" i="4"/>
  <c r="N24" i="4"/>
  <c r="M24" i="4"/>
  <c r="L24" i="4"/>
  <c r="K24" i="4"/>
  <c r="J24" i="4"/>
  <c r="I24" i="4"/>
  <c r="H24" i="4"/>
  <c r="G24" i="4"/>
  <c r="F24" i="4"/>
  <c r="E24" i="4"/>
  <c r="D24" i="4"/>
  <c r="C24" i="4"/>
  <c r="B24" i="4"/>
  <c r="Q23" i="4"/>
  <c r="P23" i="4"/>
  <c r="N23" i="4"/>
  <c r="M23" i="4"/>
  <c r="L23" i="4"/>
  <c r="K23" i="4"/>
  <c r="J23" i="4"/>
  <c r="I23" i="4"/>
  <c r="H23" i="4"/>
  <c r="G23" i="4"/>
  <c r="F23" i="4"/>
  <c r="E23" i="4"/>
  <c r="D23" i="4"/>
  <c r="C23" i="4"/>
  <c r="B23" i="4"/>
  <c r="Q22" i="4"/>
  <c r="P22" i="4"/>
  <c r="N22" i="4"/>
  <c r="M22" i="4"/>
  <c r="L22" i="4"/>
  <c r="K22" i="4"/>
  <c r="J22" i="4"/>
  <c r="I22" i="4"/>
  <c r="H22" i="4"/>
  <c r="G22" i="4"/>
  <c r="F22" i="4"/>
  <c r="E22" i="4"/>
  <c r="D22" i="4"/>
  <c r="C22" i="4"/>
  <c r="B22" i="4"/>
  <c r="O54" i="4" l="1"/>
  <c r="O66" i="4"/>
  <c r="O74" i="4"/>
  <c r="O82" i="4"/>
  <c r="O90" i="4"/>
  <c r="O98" i="4"/>
  <c r="O106" i="4"/>
  <c r="O114" i="4"/>
  <c r="O122" i="4"/>
  <c r="O130" i="4"/>
  <c r="O138" i="4"/>
  <c r="O146" i="4"/>
  <c r="O65" i="4"/>
  <c r="O73" i="4"/>
  <c r="O81" i="4"/>
  <c r="O89" i="4"/>
  <c r="O97" i="4"/>
  <c r="O105" i="4"/>
  <c r="O113" i="4"/>
  <c r="O121" i="4"/>
  <c r="O129" i="4"/>
  <c r="O137" i="4"/>
  <c r="O145" i="4"/>
  <c r="O38" i="4"/>
  <c r="O22" i="4"/>
  <c r="O30" i="4"/>
  <c r="O46" i="4"/>
  <c r="O62" i="4"/>
  <c r="O24" i="4"/>
  <c r="O32" i="4"/>
  <c r="O40" i="4"/>
  <c r="O56" i="4"/>
  <c r="O45" i="4"/>
  <c r="O28" i="4"/>
  <c r="O36" i="4"/>
  <c r="O27" i="4"/>
  <c r="O35" i="4"/>
  <c r="O51" i="4"/>
  <c r="O23" i="4"/>
  <c r="O31" i="4"/>
  <c r="O39" i="4"/>
  <c r="O47" i="4"/>
  <c r="O55" i="4"/>
  <c r="O69" i="4"/>
  <c r="O77" i="4"/>
  <c r="O85" i="4"/>
  <c r="O93" i="4"/>
  <c r="O101" i="4"/>
  <c r="O109" i="4"/>
  <c r="O117" i="4"/>
  <c r="O125" i="4"/>
  <c r="O133" i="4"/>
  <c r="O141" i="4"/>
  <c r="O37" i="4"/>
  <c r="O53" i="4"/>
  <c r="O61" i="4"/>
  <c r="O44" i="4"/>
  <c r="O26" i="4"/>
  <c r="O34" i="4"/>
  <c r="O42" i="4"/>
  <c r="O50" i="4"/>
  <c r="O58" i="4"/>
  <c r="O29" i="4"/>
  <c r="O43" i="4"/>
  <c r="O59" i="4"/>
  <c r="O25" i="4"/>
  <c r="O33" i="4"/>
  <c r="O41" i="4"/>
  <c r="O49" i="4"/>
  <c r="O57" i="4"/>
  <c r="O52" i="4"/>
  <c r="O60" i="4"/>
  <c r="O48" i="4"/>
  <c r="O67" i="4"/>
  <c r="O75" i="4"/>
  <c r="O83" i="4"/>
  <c r="O91" i="4"/>
  <c r="O99" i="4"/>
  <c r="O107" i="4"/>
  <c r="O115" i="4"/>
  <c r="O123" i="4"/>
  <c r="O131" i="4"/>
  <c r="O139" i="4"/>
  <c r="O147" i="4"/>
  <c r="O64" i="4"/>
  <c r="O72" i="4"/>
  <c r="O80" i="4"/>
  <c r="O88" i="4"/>
  <c r="O96" i="4"/>
  <c r="O104" i="4"/>
  <c r="O112" i="4"/>
  <c r="O120" i="4"/>
  <c r="O128" i="4"/>
  <c r="O136" i="4"/>
  <c r="O144" i="4"/>
  <c r="O63" i="4"/>
  <c r="O71" i="4"/>
  <c r="O79" i="4"/>
  <c r="O87" i="4"/>
  <c r="O95" i="4"/>
  <c r="O103" i="4"/>
  <c r="O111" i="4"/>
  <c r="O119" i="4"/>
  <c r="O127" i="4"/>
  <c r="O135" i="4"/>
  <c r="O143" i="4"/>
  <c r="O70" i="4"/>
  <c r="O78" i="4"/>
  <c r="O86" i="4"/>
  <c r="O94" i="4"/>
  <c r="O102" i="4"/>
  <c r="O110" i="4"/>
  <c r="O118" i="4"/>
  <c r="O126" i="4"/>
  <c r="O134" i="4"/>
  <c r="O142" i="4"/>
  <c r="Q169" i="3" l="1"/>
  <c r="P169" i="3"/>
  <c r="N169" i="3"/>
  <c r="M169" i="3"/>
  <c r="L169" i="3"/>
  <c r="K169" i="3"/>
  <c r="J169" i="3"/>
  <c r="I169" i="3"/>
  <c r="H169" i="3"/>
  <c r="G169" i="3"/>
  <c r="F169" i="3"/>
  <c r="E169" i="3"/>
  <c r="D169" i="3"/>
  <c r="C169" i="3"/>
  <c r="B169" i="3"/>
  <c r="Q168" i="3"/>
  <c r="P168" i="3"/>
  <c r="N168" i="3"/>
  <c r="M168" i="3"/>
  <c r="L168" i="3"/>
  <c r="K168" i="3"/>
  <c r="J168" i="3"/>
  <c r="I168" i="3"/>
  <c r="H168" i="3"/>
  <c r="G168" i="3"/>
  <c r="F168" i="3"/>
  <c r="E168" i="3"/>
  <c r="D168" i="3"/>
  <c r="C168" i="3"/>
  <c r="B168" i="3"/>
  <c r="Q167" i="3"/>
  <c r="P167" i="3"/>
  <c r="N167" i="3"/>
  <c r="M167" i="3"/>
  <c r="L167" i="3"/>
  <c r="K167" i="3"/>
  <c r="J167" i="3"/>
  <c r="I167" i="3"/>
  <c r="H167" i="3"/>
  <c r="G167" i="3"/>
  <c r="F167" i="3"/>
  <c r="E167" i="3"/>
  <c r="D167" i="3"/>
  <c r="C167" i="3"/>
  <c r="B167" i="3"/>
  <c r="Q166" i="3"/>
  <c r="P166" i="3"/>
  <c r="N166" i="3"/>
  <c r="M166" i="3"/>
  <c r="L166" i="3"/>
  <c r="K166" i="3"/>
  <c r="J166" i="3"/>
  <c r="I166" i="3"/>
  <c r="H166" i="3"/>
  <c r="G166" i="3"/>
  <c r="F166" i="3"/>
  <c r="E166" i="3"/>
  <c r="D166" i="3"/>
  <c r="C166" i="3"/>
  <c r="B166" i="3"/>
  <c r="Q165" i="3"/>
  <c r="P165" i="3"/>
  <c r="N165" i="3"/>
  <c r="M165" i="3"/>
  <c r="L165" i="3"/>
  <c r="K165" i="3"/>
  <c r="J165" i="3"/>
  <c r="I165" i="3"/>
  <c r="H165" i="3"/>
  <c r="G165" i="3"/>
  <c r="F165" i="3"/>
  <c r="E165" i="3"/>
  <c r="D165" i="3"/>
  <c r="C165" i="3"/>
  <c r="B165" i="3"/>
  <c r="Q164" i="3"/>
  <c r="P164" i="3"/>
  <c r="N164" i="3"/>
  <c r="M164" i="3"/>
  <c r="L164" i="3"/>
  <c r="K164" i="3"/>
  <c r="J164" i="3"/>
  <c r="I164" i="3"/>
  <c r="H164" i="3"/>
  <c r="G164" i="3"/>
  <c r="F164" i="3"/>
  <c r="E164" i="3"/>
  <c r="D164" i="3"/>
  <c r="C164" i="3"/>
  <c r="B164" i="3"/>
  <c r="Q163" i="3"/>
  <c r="P163" i="3"/>
  <c r="N163" i="3"/>
  <c r="M163" i="3"/>
  <c r="L163" i="3"/>
  <c r="K163" i="3"/>
  <c r="O163" i="3" s="1"/>
  <c r="J163" i="3"/>
  <c r="I163" i="3"/>
  <c r="H163" i="3"/>
  <c r="G163" i="3"/>
  <c r="F163" i="3"/>
  <c r="E163" i="3"/>
  <c r="D163" i="3"/>
  <c r="C163" i="3"/>
  <c r="B163" i="3"/>
  <c r="Q162" i="3"/>
  <c r="P162" i="3"/>
  <c r="N162" i="3"/>
  <c r="M162" i="3"/>
  <c r="L162" i="3"/>
  <c r="K162" i="3"/>
  <c r="O162" i="3" s="1"/>
  <c r="J162" i="3"/>
  <c r="I162" i="3"/>
  <c r="H162" i="3"/>
  <c r="G162" i="3"/>
  <c r="F162" i="3"/>
  <c r="E162" i="3"/>
  <c r="D162" i="3"/>
  <c r="C162" i="3"/>
  <c r="B162" i="3"/>
  <c r="Q161" i="3"/>
  <c r="P161" i="3"/>
  <c r="N161" i="3"/>
  <c r="M161" i="3"/>
  <c r="L161" i="3"/>
  <c r="K161" i="3"/>
  <c r="O161" i="3" s="1"/>
  <c r="J161" i="3"/>
  <c r="I161" i="3"/>
  <c r="H161" i="3"/>
  <c r="G161" i="3"/>
  <c r="F161" i="3"/>
  <c r="E161" i="3"/>
  <c r="D161" i="3"/>
  <c r="C161" i="3"/>
  <c r="B161" i="3"/>
  <c r="Q160" i="3"/>
  <c r="P160" i="3"/>
  <c r="N160" i="3"/>
  <c r="M160" i="3"/>
  <c r="L160" i="3"/>
  <c r="K160" i="3"/>
  <c r="J160" i="3"/>
  <c r="I160" i="3"/>
  <c r="H160" i="3"/>
  <c r="G160" i="3"/>
  <c r="F160" i="3"/>
  <c r="E160" i="3"/>
  <c r="D160" i="3"/>
  <c r="C160" i="3"/>
  <c r="B160" i="3"/>
  <c r="Q159" i="3"/>
  <c r="P159" i="3"/>
  <c r="N159" i="3"/>
  <c r="M159" i="3"/>
  <c r="L159" i="3"/>
  <c r="K159" i="3"/>
  <c r="J159" i="3"/>
  <c r="I159" i="3"/>
  <c r="H159" i="3"/>
  <c r="G159" i="3"/>
  <c r="F159" i="3"/>
  <c r="E159" i="3"/>
  <c r="D159" i="3"/>
  <c r="C159" i="3"/>
  <c r="B159" i="3"/>
  <c r="Q158" i="3"/>
  <c r="P158" i="3"/>
  <c r="N158" i="3"/>
  <c r="M158" i="3"/>
  <c r="L158" i="3"/>
  <c r="K158" i="3"/>
  <c r="J158" i="3"/>
  <c r="I158" i="3"/>
  <c r="H158" i="3"/>
  <c r="G158" i="3"/>
  <c r="F158" i="3"/>
  <c r="E158" i="3"/>
  <c r="D158" i="3"/>
  <c r="C158" i="3"/>
  <c r="B158" i="3"/>
  <c r="Q157" i="3"/>
  <c r="P157" i="3"/>
  <c r="N157" i="3"/>
  <c r="M157" i="3"/>
  <c r="L157" i="3"/>
  <c r="K157" i="3"/>
  <c r="J157" i="3"/>
  <c r="I157" i="3"/>
  <c r="H157" i="3"/>
  <c r="G157" i="3"/>
  <c r="F157" i="3"/>
  <c r="E157" i="3"/>
  <c r="D157" i="3"/>
  <c r="C157" i="3"/>
  <c r="B157" i="3"/>
  <c r="Q156" i="3"/>
  <c r="P156" i="3"/>
  <c r="N156" i="3"/>
  <c r="M156" i="3"/>
  <c r="L156" i="3"/>
  <c r="K156" i="3"/>
  <c r="J156" i="3"/>
  <c r="I156" i="3"/>
  <c r="H156" i="3"/>
  <c r="G156" i="3"/>
  <c r="F156" i="3"/>
  <c r="E156" i="3"/>
  <c r="D156" i="3"/>
  <c r="C156" i="3"/>
  <c r="B156" i="3"/>
  <c r="Q155" i="3"/>
  <c r="P155" i="3"/>
  <c r="N155" i="3"/>
  <c r="M155" i="3"/>
  <c r="L155" i="3"/>
  <c r="K155" i="3"/>
  <c r="O155" i="3" s="1"/>
  <c r="J155" i="3"/>
  <c r="I155" i="3"/>
  <c r="H155" i="3"/>
  <c r="G155" i="3"/>
  <c r="F155" i="3"/>
  <c r="E155" i="3"/>
  <c r="D155" i="3"/>
  <c r="C155" i="3"/>
  <c r="B155" i="3"/>
  <c r="Q154" i="3"/>
  <c r="P154" i="3"/>
  <c r="N154" i="3"/>
  <c r="M154" i="3"/>
  <c r="L154" i="3"/>
  <c r="K154" i="3"/>
  <c r="O154" i="3" s="1"/>
  <c r="J154" i="3"/>
  <c r="I154" i="3"/>
  <c r="H154" i="3"/>
  <c r="G154" i="3"/>
  <c r="F154" i="3"/>
  <c r="E154" i="3"/>
  <c r="D154" i="3"/>
  <c r="C154" i="3"/>
  <c r="B154" i="3"/>
  <c r="Q153" i="3"/>
  <c r="P153" i="3"/>
  <c r="N153" i="3"/>
  <c r="M153" i="3"/>
  <c r="L153" i="3"/>
  <c r="K153" i="3"/>
  <c r="O153" i="3" s="1"/>
  <c r="J153" i="3"/>
  <c r="I153" i="3"/>
  <c r="H153" i="3"/>
  <c r="G153" i="3"/>
  <c r="F153" i="3"/>
  <c r="E153" i="3"/>
  <c r="D153" i="3"/>
  <c r="C153" i="3"/>
  <c r="B153" i="3"/>
  <c r="Q152" i="3"/>
  <c r="P152" i="3"/>
  <c r="N152" i="3"/>
  <c r="M152" i="3"/>
  <c r="L152" i="3"/>
  <c r="K152" i="3"/>
  <c r="J152" i="3"/>
  <c r="I152" i="3"/>
  <c r="H152" i="3"/>
  <c r="G152" i="3"/>
  <c r="F152" i="3"/>
  <c r="E152" i="3"/>
  <c r="D152" i="3"/>
  <c r="C152" i="3"/>
  <c r="B152" i="3"/>
  <c r="Q151" i="3"/>
  <c r="P151" i="3"/>
  <c r="N151" i="3"/>
  <c r="M151" i="3"/>
  <c r="L151" i="3"/>
  <c r="K151" i="3"/>
  <c r="J151" i="3"/>
  <c r="I151" i="3"/>
  <c r="H151" i="3"/>
  <c r="G151" i="3"/>
  <c r="F151" i="3"/>
  <c r="E151" i="3"/>
  <c r="D151" i="3"/>
  <c r="C151" i="3"/>
  <c r="B151" i="3"/>
  <c r="Q150" i="3"/>
  <c r="P150" i="3"/>
  <c r="N150" i="3"/>
  <c r="M150" i="3"/>
  <c r="L150" i="3"/>
  <c r="K150" i="3"/>
  <c r="J150" i="3"/>
  <c r="I150" i="3"/>
  <c r="H150" i="3"/>
  <c r="G150" i="3"/>
  <c r="F150" i="3"/>
  <c r="E150" i="3"/>
  <c r="D150" i="3"/>
  <c r="C150" i="3"/>
  <c r="B150" i="3"/>
  <c r="Q149" i="3"/>
  <c r="P149" i="3"/>
  <c r="N149" i="3"/>
  <c r="M149" i="3"/>
  <c r="L149" i="3"/>
  <c r="K149" i="3"/>
  <c r="J149" i="3"/>
  <c r="I149" i="3"/>
  <c r="H149" i="3"/>
  <c r="G149" i="3"/>
  <c r="F149" i="3"/>
  <c r="E149" i="3"/>
  <c r="D149" i="3"/>
  <c r="C149" i="3"/>
  <c r="B149" i="3"/>
  <c r="Q148" i="3"/>
  <c r="P148" i="3"/>
  <c r="N148" i="3"/>
  <c r="M148" i="3"/>
  <c r="L148" i="3"/>
  <c r="K148" i="3"/>
  <c r="J148" i="3"/>
  <c r="I148" i="3"/>
  <c r="H148" i="3"/>
  <c r="G148" i="3"/>
  <c r="F148" i="3"/>
  <c r="E148" i="3"/>
  <c r="D148" i="3"/>
  <c r="C148" i="3"/>
  <c r="B148" i="3"/>
  <c r="Q147" i="3"/>
  <c r="P147" i="3"/>
  <c r="N147" i="3"/>
  <c r="M147" i="3"/>
  <c r="L147" i="3"/>
  <c r="K147" i="3"/>
  <c r="O147" i="3" s="1"/>
  <c r="J147" i="3"/>
  <c r="I147" i="3"/>
  <c r="H147" i="3"/>
  <c r="G147" i="3"/>
  <c r="F147" i="3"/>
  <c r="E147" i="3"/>
  <c r="D147" i="3"/>
  <c r="C147" i="3"/>
  <c r="B147" i="3"/>
  <c r="Q146" i="3"/>
  <c r="P146" i="3"/>
  <c r="N146" i="3"/>
  <c r="M146" i="3"/>
  <c r="L146" i="3"/>
  <c r="K146" i="3"/>
  <c r="O146" i="3" s="1"/>
  <c r="J146" i="3"/>
  <c r="I146" i="3"/>
  <c r="H146" i="3"/>
  <c r="G146" i="3"/>
  <c r="F146" i="3"/>
  <c r="E146" i="3"/>
  <c r="D146" i="3"/>
  <c r="C146" i="3"/>
  <c r="B146" i="3"/>
  <c r="Q145" i="3"/>
  <c r="P145" i="3"/>
  <c r="N145" i="3"/>
  <c r="M145" i="3"/>
  <c r="L145" i="3"/>
  <c r="K145" i="3"/>
  <c r="O145" i="3" s="1"/>
  <c r="J145" i="3"/>
  <c r="I145" i="3"/>
  <c r="H145" i="3"/>
  <c r="G145" i="3"/>
  <c r="F145" i="3"/>
  <c r="E145" i="3"/>
  <c r="D145" i="3"/>
  <c r="C145" i="3"/>
  <c r="B145" i="3"/>
  <c r="Q144" i="3"/>
  <c r="P144" i="3"/>
  <c r="N144" i="3"/>
  <c r="M144" i="3"/>
  <c r="L144" i="3"/>
  <c r="K144" i="3"/>
  <c r="J144" i="3"/>
  <c r="I144" i="3"/>
  <c r="H144" i="3"/>
  <c r="G144" i="3"/>
  <c r="F144" i="3"/>
  <c r="E144" i="3"/>
  <c r="D144" i="3"/>
  <c r="C144" i="3"/>
  <c r="B144" i="3"/>
  <c r="Q143" i="3"/>
  <c r="P143" i="3"/>
  <c r="N143" i="3"/>
  <c r="M143" i="3"/>
  <c r="L143" i="3"/>
  <c r="K143" i="3"/>
  <c r="J143" i="3"/>
  <c r="I143" i="3"/>
  <c r="H143" i="3"/>
  <c r="G143" i="3"/>
  <c r="F143" i="3"/>
  <c r="E143" i="3"/>
  <c r="D143" i="3"/>
  <c r="C143" i="3"/>
  <c r="B143" i="3"/>
  <c r="Q142" i="3"/>
  <c r="P142" i="3"/>
  <c r="N142" i="3"/>
  <c r="M142" i="3"/>
  <c r="L142" i="3"/>
  <c r="K142" i="3"/>
  <c r="J142" i="3"/>
  <c r="I142" i="3"/>
  <c r="H142" i="3"/>
  <c r="G142" i="3"/>
  <c r="F142" i="3"/>
  <c r="E142" i="3"/>
  <c r="D142" i="3"/>
  <c r="C142" i="3"/>
  <c r="B142" i="3"/>
  <c r="Q141" i="3"/>
  <c r="P141" i="3"/>
  <c r="N141" i="3"/>
  <c r="M141" i="3"/>
  <c r="L141" i="3"/>
  <c r="K141" i="3"/>
  <c r="J141" i="3"/>
  <c r="I141" i="3"/>
  <c r="H141" i="3"/>
  <c r="G141" i="3"/>
  <c r="F141" i="3"/>
  <c r="E141" i="3"/>
  <c r="D141" i="3"/>
  <c r="C141" i="3"/>
  <c r="B141" i="3"/>
  <c r="Q140" i="3"/>
  <c r="P140" i="3"/>
  <c r="N140" i="3"/>
  <c r="M140" i="3"/>
  <c r="L140" i="3"/>
  <c r="K140" i="3"/>
  <c r="J140" i="3"/>
  <c r="I140" i="3"/>
  <c r="H140" i="3"/>
  <c r="G140" i="3"/>
  <c r="F140" i="3"/>
  <c r="E140" i="3"/>
  <c r="D140" i="3"/>
  <c r="C140" i="3"/>
  <c r="B140" i="3"/>
  <c r="Q139" i="3"/>
  <c r="P139" i="3"/>
  <c r="N139" i="3"/>
  <c r="M139" i="3"/>
  <c r="L139" i="3"/>
  <c r="K139" i="3"/>
  <c r="O139" i="3" s="1"/>
  <c r="J139" i="3"/>
  <c r="I139" i="3"/>
  <c r="H139" i="3"/>
  <c r="G139" i="3"/>
  <c r="F139" i="3"/>
  <c r="E139" i="3"/>
  <c r="D139" i="3"/>
  <c r="C139" i="3"/>
  <c r="B139" i="3"/>
  <c r="Q138" i="3"/>
  <c r="P138" i="3"/>
  <c r="N138" i="3"/>
  <c r="M138" i="3"/>
  <c r="L138" i="3"/>
  <c r="K138" i="3"/>
  <c r="O138" i="3" s="1"/>
  <c r="J138" i="3"/>
  <c r="I138" i="3"/>
  <c r="H138" i="3"/>
  <c r="G138" i="3"/>
  <c r="F138" i="3"/>
  <c r="E138" i="3"/>
  <c r="D138" i="3"/>
  <c r="C138" i="3"/>
  <c r="B138" i="3"/>
  <c r="Q137" i="3"/>
  <c r="P137" i="3"/>
  <c r="N137" i="3"/>
  <c r="M137" i="3"/>
  <c r="L137" i="3"/>
  <c r="K137" i="3"/>
  <c r="O137" i="3" s="1"/>
  <c r="J137" i="3"/>
  <c r="I137" i="3"/>
  <c r="H137" i="3"/>
  <c r="G137" i="3"/>
  <c r="F137" i="3"/>
  <c r="E137" i="3"/>
  <c r="D137" i="3"/>
  <c r="C137" i="3"/>
  <c r="B137" i="3"/>
  <c r="Q136" i="3"/>
  <c r="P136" i="3"/>
  <c r="N136" i="3"/>
  <c r="M136" i="3"/>
  <c r="L136" i="3"/>
  <c r="K136" i="3"/>
  <c r="J136" i="3"/>
  <c r="I136" i="3"/>
  <c r="H136" i="3"/>
  <c r="G136" i="3"/>
  <c r="F136" i="3"/>
  <c r="E136" i="3"/>
  <c r="D136" i="3"/>
  <c r="C136" i="3"/>
  <c r="B136" i="3"/>
  <c r="Q135" i="3"/>
  <c r="P135" i="3"/>
  <c r="N135" i="3"/>
  <c r="M135" i="3"/>
  <c r="L135" i="3"/>
  <c r="K135" i="3"/>
  <c r="J135" i="3"/>
  <c r="I135" i="3"/>
  <c r="H135" i="3"/>
  <c r="G135" i="3"/>
  <c r="F135" i="3"/>
  <c r="E135" i="3"/>
  <c r="D135" i="3"/>
  <c r="C135" i="3"/>
  <c r="B135" i="3"/>
  <c r="Q134" i="3"/>
  <c r="P134" i="3"/>
  <c r="N134" i="3"/>
  <c r="M134" i="3"/>
  <c r="L134" i="3"/>
  <c r="K134" i="3"/>
  <c r="J134" i="3"/>
  <c r="I134" i="3"/>
  <c r="H134" i="3"/>
  <c r="G134" i="3"/>
  <c r="F134" i="3"/>
  <c r="E134" i="3"/>
  <c r="D134" i="3"/>
  <c r="C134" i="3"/>
  <c r="B134" i="3"/>
  <c r="Q133" i="3"/>
  <c r="P133" i="3"/>
  <c r="N133" i="3"/>
  <c r="M133" i="3"/>
  <c r="L133" i="3"/>
  <c r="K133" i="3"/>
  <c r="J133" i="3"/>
  <c r="I133" i="3"/>
  <c r="H133" i="3"/>
  <c r="G133" i="3"/>
  <c r="F133" i="3"/>
  <c r="E133" i="3"/>
  <c r="D133" i="3"/>
  <c r="C133" i="3"/>
  <c r="B133" i="3"/>
  <c r="Q132" i="3"/>
  <c r="P132" i="3"/>
  <c r="N132" i="3"/>
  <c r="M132" i="3"/>
  <c r="L132" i="3"/>
  <c r="K132" i="3"/>
  <c r="J132" i="3"/>
  <c r="I132" i="3"/>
  <c r="H132" i="3"/>
  <c r="G132" i="3"/>
  <c r="F132" i="3"/>
  <c r="E132" i="3"/>
  <c r="D132" i="3"/>
  <c r="C132" i="3"/>
  <c r="B132" i="3"/>
  <c r="Q131" i="3"/>
  <c r="P131" i="3"/>
  <c r="N131" i="3"/>
  <c r="M131" i="3"/>
  <c r="L131" i="3"/>
  <c r="K131" i="3"/>
  <c r="O131" i="3" s="1"/>
  <c r="J131" i="3"/>
  <c r="I131" i="3"/>
  <c r="H131" i="3"/>
  <c r="G131" i="3"/>
  <c r="F131" i="3"/>
  <c r="E131" i="3"/>
  <c r="D131" i="3"/>
  <c r="C131" i="3"/>
  <c r="B131" i="3"/>
  <c r="Q130" i="3"/>
  <c r="P130" i="3"/>
  <c r="N130" i="3"/>
  <c r="M130" i="3"/>
  <c r="L130" i="3"/>
  <c r="K130" i="3"/>
  <c r="O130" i="3" s="1"/>
  <c r="J130" i="3"/>
  <c r="I130" i="3"/>
  <c r="H130" i="3"/>
  <c r="G130" i="3"/>
  <c r="F130" i="3"/>
  <c r="E130" i="3"/>
  <c r="D130" i="3"/>
  <c r="C130" i="3"/>
  <c r="B130" i="3"/>
  <c r="Q129" i="3"/>
  <c r="P129" i="3"/>
  <c r="N129" i="3"/>
  <c r="M129" i="3"/>
  <c r="L129" i="3"/>
  <c r="K129" i="3"/>
  <c r="O129" i="3" s="1"/>
  <c r="J129" i="3"/>
  <c r="I129" i="3"/>
  <c r="H129" i="3"/>
  <c r="G129" i="3"/>
  <c r="F129" i="3"/>
  <c r="E129" i="3"/>
  <c r="D129" i="3"/>
  <c r="C129" i="3"/>
  <c r="B129" i="3"/>
  <c r="Q128" i="3"/>
  <c r="P128" i="3"/>
  <c r="N128" i="3"/>
  <c r="M128" i="3"/>
  <c r="L128" i="3"/>
  <c r="K128" i="3"/>
  <c r="J128" i="3"/>
  <c r="I128" i="3"/>
  <c r="H128" i="3"/>
  <c r="G128" i="3"/>
  <c r="F128" i="3"/>
  <c r="E128" i="3"/>
  <c r="D128" i="3"/>
  <c r="C128" i="3"/>
  <c r="B128" i="3"/>
  <c r="Q127" i="3"/>
  <c r="P127" i="3"/>
  <c r="N127" i="3"/>
  <c r="M127" i="3"/>
  <c r="L127" i="3"/>
  <c r="K127" i="3"/>
  <c r="J127" i="3"/>
  <c r="I127" i="3"/>
  <c r="H127" i="3"/>
  <c r="G127" i="3"/>
  <c r="F127" i="3"/>
  <c r="E127" i="3"/>
  <c r="D127" i="3"/>
  <c r="C127" i="3"/>
  <c r="B127" i="3"/>
  <c r="Q126" i="3"/>
  <c r="P126" i="3"/>
  <c r="N126" i="3"/>
  <c r="M126" i="3"/>
  <c r="L126" i="3"/>
  <c r="K126" i="3"/>
  <c r="J126" i="3"/>
  <c r="I126" i="3"/>
  <c r="H126" i="3"/>
  <c r="G126" i="3"/>
  <c r="F126" i="3"/>
  <c r="E126" i="3"/>
  <c r="D126" i="3"/>
  <c r="C126" i="3"/>
  <c r="B126" i="3"/>
  <c r="Q125" i="3"/>
  <c r="P125" i="3"/>
  <c r="N125" i="3"/>
  <c r="M125" i="3"/>
  <c r="L125" i="3"/>
  <c r="K125" i="3"/>
  <c r="J125" i="3"/>
  <c r="I125" i="3"/>
  <c r="H125" i="3"/>
  <c r="G125" i="3"/>
  <c r="F125" i="3"/>
  <c r="E125" i="3"/>
  <c r="D125" i="3"/>
  <c r="C125" i="3"/>
  <c r="B125" i="3"/>
  <c r="Q124" i="3"/>
  <c r="P124" i="3"/>
  <c r="N124" i="3"/>
  <c r="M124" i="3"/>
  <c r="L124" i="3"/>
  <c r="K124" i="3"/>
  <c r="J124" i="3"/>
  <c r="I124" i="3"/>
  <c r="H124" i="3"/>
  <c r="G124" i="3"/>
  <c r="F124" i="3"/>
  <c r="E124" i="3"/>
  <c r="D124" i="3"/>
  <c r="C124" i="3"/>
  <c r="B124" i="3"/>
  <c r="Q123" i="3"/>
  <c r="P123" i="3"/>
  <c r="N123" i="3"/>
  <c r="M123" i="3"/>
  <c r="L123" i="3"/>
  <c r="K123" i="3"/>
  <c r="O123" i="3" s="1"/>
  <c r="J123" i="3"/>
  <c r="I123" i="3"/>
  <c r="H123" i="3"/>
  <c r="G123" i="3"/>
  <c r="F123" i="3"/>
  <c r="E123" i="3"/>
  <c r="D123" i="3"/>
  <c r="C123" i="3"/>
  <c r="B123" i="3"/>
  <c r="Q122" i="3"/>
  <c r="P122" i="3"/>
  <c r="N122" i="3"/>
  <c r="M122" i="3"/>
  <c r="L122" i="3"/>
  <c r="K122" i="3"/>
  <c r="O122" i="3" s="1"/>
  <c r="J122" i="3"/>
  <c r="I122" i="3"/>
  <c r="H122" i="3"/>
  <c r="G122" i="3"/>
  <c r="F122" i="3"/>
  <c r="E122" i="3"/>
  <c r="D122" i="3"/>
  <c r="C122" i="3"/>
  <c r="B122" i="3"/>
  <c r="Q121" i="3"/>
  <c r="P121" i="3"/>
  <c r="N121" i="3"/>
  <c r="M121" i="3"/>
  <c r="L121" i="3"/>
  <c r="K121" i="3"/>
  <c r="O121" i="3" s="1"/>
  <c r="J121" i="3"/>
  <c r="I121" i="3"/>
  <c r="H121" i="3"/>
  <c r="G121" i="3"/>
  <c r="F121" i="3"/>
  <c r="E121" i="3"/>
  <c r="D121" i="3"/>
  <c r="C121" i="3"/>
  <c r="B121" i="3"/>
  <c r="Q120" i="3"/>
  <c r="P120" i="3"/>
  <c r="N120" i="3"/>
  <c r="M120" i="3"/>
  <c r="L120" i="3"/>
  <c r="K120" i="3"/>
  <c r="J120" i="3"/>
  <c r="I120" i="3"/>
  <c r="H120" i="3"/>
  <c r="G120" i="3"/>
  <c r="F120" i="3"/>
  <c r="E120" i="3"/>
  <c r="D120" i="3"/>
  <c r="C120" i="3"/>
  <c r="B120" i="3"/>
  <c r="Q119" i="3"/>
  <c r="P119" i="3"/>
  <c r="N119" i="3"/>
  <c r="M119" i="3"/>
  <c r="L119" i="3"/>
  <c r="K119" i="3"/>
  <c r="J119" i="3"/>
  <c r="I119" i="3"/>
  <c r="H119" i="3"/>
  <c r="G119" i="3"/>
  <c r="F119" i="3"/>
  <c r="E119" i="3"/>
  <c r="D119" i="3"/>
  <c r="C119" i="3"/>
  <c r="B119" i="3"/>
  <c r="Q118" i="3"/>
  <c r="P118" i="3"/>
  <c r="N118" i="3"/>
  <c r="M118" i="3"/>
  <c r="L118" i="3"/>
  <c r="K118" i="3"/>
  <c r="J118" i="3"/>
  <c r="I118" i="3"/>
  <c r="H118" i="3"/>
  <c r="G118" i="3"/>
  <c r="F118" i="3"/>
  <c r="E118" i="3"/>
  <c r="D118" i="3"/>
  <c r="C118" i="3"/>
  <c r="B118" i="3"/>
  <c r="Q117" i="3"/>
  <c r="P117" i="3"/>
  <c r="N117" i="3"/>
  <c r="M117" i="3"/>
  <c r="L117" i="3"/>
  <c r="K117" i="3"/>
  <c r="J117" i="3"/>
  <c r="I117" i="3"/>
  <c r="H117" i="3"/>
  <c r="G117" i="3"/>
  <c r="F117" i="3"/>
  <c r="E117" i="3"/>
  <c r="D117" i="3"/>
  <c r="C117" i="3"/>
  <c r="B117" i="3"/>
  <c r="Q116" i="3"/>
  <c r="P116" i="3"/>
  <c r="N116" i="3"/>
  <c r="M116" i="3"/>
  <c r="L116" i="3"/>
  <c r="K116" i="3"/>
  <c r="J116" i="3"/>
  <c r="I116" i="3"/>
  <c r="H116" i="3"/>
  <c r="G116" i="3"/>
  <c r="F116" i="3"/>
  <c r="E116" i="3"/>
  <c r="D116" i="3"/>
  <c r="C116" i="3"/>
  <c r="B116" i="3"/>
  <c r="Q115" i="3"/>
  <c r="P115" i="3"/>
  <c r="N115" i="3"/>
  <c r="M115" i="3"/>
  <c r="L115" i="3"/>
  <c r="K115" i="3"/>
  <c r="O115" i="3" s="1"/>
  <c r="J115" i="3"/>
  <c r="I115" i="3"/>
  <c r="H115" i="3"/>
  <c r="G115" i="3"/>
  <c r="F115" i="3"/>
  <c r="E115" i="3"/>
  <c r="D115" i="3"/>
  <c r="C115" i="3"/>
  <c r="B115" i="3"/>
  <c r="Q114" i="3"/>
  <c r="P114" i="3"/>
  <c r="N114" i="3"/>
  <c r="M114" i="3"/>
  <c r="L114" i="3"/>
  <c r="K114" i="3"/>
  <c r="O114" i="3" s="1"/>
  <c r="J114" i="3"/>
  <c r="I114" i="3"/>
  <c r="H114" i="3"/>
  <c r="G114" i="3"/>
  <c r="F114" i="3"/>
  <c r="E114" i="3"/>
  <c r="D114" i="3"/>
  <c r="C114" i="3"/>
  <c r="B114" i="3"/>
  <c r="Q113" i="3"/>
  <c r="P113" i="3"/>
  <c r="N113" i="3"/>
  <c r="M113" i="3"/>
  <c r="L113" i="3"/>
  <c r="K113" i="3"/>
  <c r="O113" i="3" s="1"/>
  <c r="J113" i="3"/>
  <c r="I113" i="3"/>
  <c r="H113" i="3"/>
  <c r="G113" i="3"/>
  <c r="F113" i="3"/>
  <c r="E113" i="3"/>
  <c r="D113" i="3"/>
  <c r="C113" i="3"/>
  <c r="B113" i="3"/>
  <c r="Q112" i="3"/>
  <c r="P112" i="3"/>
  <c r="N112" i="3"/>
  <c r="M112" i="3"/>
  <c r="L112" i="3"/>
  <c r="K112" i="3"/>
  <c r="J112" i="3"/>
  <c r="I112" i="3"/>
  <c r="H112" i="3"/>
  <c r="G112" i="3"/>
  <c r="F112" i="3"/>
  <c r="E112" i="3"/>
  <c r="D112" i="3"/>
  <c r="C112" i="3"/>
  <c r="B112" i="3"/>
  <c r="Q111" i="3"/>
  <c r="P111" i="3"/>
  <c r="N111" i="3"/>
  <c r="M111" i="3"/>
  <c r="L111" i="3"/>
  <c r="K111" i="3"/>
  <c r="J111" i="3"/>
  <c r="I111" i="3"/>
  <c r="H111" i="3"/>
  <c r="G111" i="3"/>
  <c r="F111" i="3"/>
  <c r="E111" i="3"/>
  <c r="D111" i="3"/>
  <c r="C111" i="3"/>
  <c r="B111" i="3"/>
  <c r="Q110" i="3"/>
  <c r="P110" i="3"/>
  <c r="N110" i="3"/>
  <c r="M110" i="3"/>
  <c r="L110" i="3"/>
  <c r="K110" i="3"/>
  <c r="J110" i="3"/>
  <c r="I110" i="3"/>
  <c r="H110" i="3"/>
  <c r="G110" i="3"/>
  <c r="F110" i="3"/>
  <c r="E110" i="3"/>
  <c r="D110" i="3"/>
  <c r="C110" i="3"/>
  <c r="B110" i="3"/>
  <c r="Q109" i="3"/>
  <c r="P109" i="3"/>
  <c r="N109" i="3"/>
  <c r="M109" i="3"/>
  <c r="L109" i="3"/>
  <c r="K109" i="3"/>
  <c r="J109" i="3"/>
  <c r="I109" i="3"/>
  <c r="H109" i="3"/>
  <c r="G109" i="3"/>
  <c r="F109" i="3"/>
  <c r="E109" i="3"/>
  <c r="D109" i="3"/>
  <c r="C109" i="3"/>
  <c r="B109" i="3"/>
  <c r="Q108" i="3"/>
  <c r="P108" i="3"/>
  <c r="N108" i="3"/>
  <c r="M108" i="3"/>
  <c r="L108" i="3"/>
  <c r="K108" i="3"/>
  <c r="J108" i="3"/>
  <c r="I108" i="3"/>
  <c r="H108" i="3"/>
  <c r="G108" i="3"/>
  <c r="F108" i="3"/>
  <c r="E108" i="3"/>
  <c r="D108" i="3"/>
  <c r="C108" i="3"/>
  <c r="B108" i="3"/>
  <c r="Q107" i="3"/>
  <c r="P107" i="3"/>
  <c r="N107" i="3"/>
  <c r="M107" i="3"/>
  <c r="L107" i="3"/>
  <c r="K107" i="3"/>
  <c r="O107" i="3" s="1"/>
  <c r="J107" i="3"/>
  <c r="I107" i="3"/>
  <c r="H107" i="3"/>
  <c r="G107" i="3"/>
  <c r="F107" i="3"/>
  <c r="E107" i="3"/>
  <c r="D107" i="3"/>
  <c r="C107" i="3"/>
  <c r="B107" i="3"/>
  <c r="Q106" i="3"/>
  <c r="P106" i="3"/>
  <c r="N106" i="3"/>
  <c r="M106" i="3"/>
  <c r="L106" i="3"/>
  <c r="K106" i="3"/>
  <c r="O106" i="3" s="1"/>
  <c r="J106" i="3"/>
  <c r="I106" i="3"/>
  <c r="H106" i="3"/>
  <c r="G106" i="3"/>
  <c r="F106" i="3"/>
  <c r="E106" i="3"/>
  <c r="D106" i="3"/>
  <c r="C106" i="3"/>
  <c r="B106" i="3"/>
  <c r="Q105" i="3"/>
  <c r="P105" i="3"/>
  <c r="N105" i="3"/>
  <c r="M105" i="3"/>
  <c r="L105" i="3"/>
  <c r="K105" i="3"/>
  <c r="O105" i="3" s="1"/>
  <c r="J105" i="3"/>
  <c r="I105" i="3"/>
  <c r="H105" i="3"/>
  <c r="G105" i="3"/>
  <c r="F105" i="3"/>
  <c r="E105" i="3"/>
  <c r="D105" i="3"/>
  <c r="C105" i="3"/>
  <c r="B105" i="3"/>
  <c r="Q104" i="3"/>
  <c r="P104" i="3"/>
  <c r="N104" i="3"/>
  <c r="M104" i="3"/>
  <c r="L104" i="3"/>
  <c r="K104" i="3"/>
  <c r="J104" i="3"/>
  <c r="I104" i="3"/>
  <c r="H104" i="3"/>
  <c r="G104" i="3"/>
  <c r="F104" i="3"/>
  <c r="E104" i="3"/>
  <c r="D104" i="3"/>
  <c r="C104" i="3"/>
  <c r="B104" i="3"/>
  <c r="Q103" i="3"/>
  <c r="P103" i="3"/>
  <c r="N103" i="3"/>
  <c r="M103" i="3"/>
  <c r="L103" i="3"/>
  <c r="K103" i="3"/>
  <c r="J103" i="3"/>
  <c r="I103" i="3"/>
  <c r="H103" i="3"/>
  <c r="G103" i="3"/>
  <c r="F103" i="3"/>
  <c r="E103" i="3"/>
  <c r="D103" i="3"/>
  <c r="C103" i="3"/>
  <c r="B103" i="3"/>
  <c r="Q102" i="3"/>
  <c r="P102" i="3"/>
  <c r="N102" i="3"/>
  <c r="M102" i="3"/>
  <c r="L102" i="3"/>
  <c r="K102" i="3"/>
  <c r="J102" i="3"/>
  <c r="I102" i="3"/>
  <c r="H102" i="3"/>
  <c r="G102" i="3"/>
  <c r="F102" i="3"/>
  <c r="E102" i="3"/>
  <c r="D102" i="3"/>
  <c r="C102" i="3"/>
  <c r="B102" i="3"/>
  <c r="Q101" i="3"/>
  <c r="P101" i="3"/>
  <c r="N101" i="3"/>
  <c r="M101" i="3"/>
  <c r="L101" i="3"/>
  <c r="K101" i="3"/>
  <c r="J101" i="3"/>
  <c r="I101" i="3"/>
  <c r="H101" i="3"/>
  <c r="G101" i="3"/>
  <c r="F101" i="3"/>
  <c r="E101" i="3"/>
  <c r="D101" i="3"/>
  <c r="C101" i="3"/>
  <c r="B101" i="3"/>
  <c r="Q100" i="3"/>
  <c r="P100" i="3"/>
  <c r="N100" i="3"/>
  <c r="M100" i="3"/>
  <c r="L100" i="3"/>
  <c r="K100" i="3"/>
  <c r="J100" i="3"/>
  <c r="I100" i="3"/>
  <c r="H100" i="3"/>
  <c r="G100" i="3"/>
  <c r="F100" i="3"/>
  <c r="E100" i="3"/>
  <c r="D100" i="3"/>
  <c r="C100" i="3"/>
  <c r="B100" i="3"/>
  <c r="Q99" i="3"/>
  <c r="P99" i="3"/>
  <c r="N99" i="3"/>
  <c r="M99" i="3"/>
  <c r="L99" i="3"/>
  <c r="K99" i="3"/>
  <c r="O99" i="3" s="1"/>
  <c r="J99" i="3"/>
  <c r="I99" i="3"/>
  <c r="H99" i="3"/>
  <c r="G99" i="3"/>
  <c r="F99" i="3"/>
  <c r="E99" i="3"/>
  <c r="D99" i="3"/>
  <c r="C99" i="3"/>
  <c r="B99" i="3"/>
  <c r="Q98" i="3"/>
  <c r="P98" i="3"/>
  <c r="N98" i="3"/>
  <c r="M98" i="3"/>
  <c r="L98" i="3"/>
  <c r="K98" i="3"/>
  <c r="O98" i="3" s="1"/>
  <c r="J98" i="3"/>
  <c r="I98" i="3"/>
  <c r="H98" i="3"/>
  <c r="G98" i="3"/>
  <c r="F98" i="3"/>
  <c r="E98" i="3"/>
  <c r="D98" i="3"/>
  <c r="C98" i="3"/>
  <c r="B98" i="3"/>
  <c r="Q97" i="3"/>
  <c r="P97" i="3"/>
  <c r="N97" i="3"/>
  <c r="M97" i="3"/>
  <c r="L97" i="3"/>
  <c r="K97" i="3"/>
  <c r="O97" i="3" s="1"/>
  <c r="J97" i="3"/>
  <c r="I97" i="3"/>
  <c r="H97" i="3"/>
  <c r="G97" i="3"/>
  <c r="F97" i="3"/>
  <c r="E97" i="3"/>
  <c r="D97" i="3"/>
  <c r="C97" i="3"/>
  <c r="B97" i="3"/>
  <c r="Q96" i="3"/>
  <c r="P96" i="3"/>
  <c r="N96" i="3"/>
  <c r="M96" i="3"/>
  <c r="L96" i="3"/>
  <c r="K96" i="3"/>
  <c r="J96" i="3"/>
  <c r="I96" i="3"/>
  <c r="H96" i="3"/>
  <c r="G96" i="3"/>
  <c r="F96" i="3"/>
  <c r="E96" i="3"/>
  <c r="D96" i="3"/>
  <c r="C96" i="3"/>
  <c r="B96" i="3"/>
  <c r="Q95" i="3"/>
  <c r="P95" i="3"/>
  <c r="N95" i="3"/>
  <c r="M95" i="3"/>
  <c r="L95" i="3"/>
  <c r="K95" i="3"/>
  <c r="J95" i="3"/>
  <c r="I95" i="3"/>
  <c r="H95" i="3"/>
  <c r="G95" i="3"/>
  <c r="F95" i="3"/>
  <c r="E95" i="3"/>
  <c r="D95" i="3"/>
  <c r="C95" i="3"/>
  <c r="B95" i="3"/>
  <c r="Q94" i="3"/>
  <c r="P94" i="3"/>
  <c r="N94" i="3"/>
  <c r="M94" i="3"/>
  <c r="L94" i="3"/>
  <c r="K94" i="3"/>
  <c r="J94" i="3"/>
  <c r="I94" i="3"/>
  <c r="H94" i="3"/>
  <c r="G94" i="3"/>
  <c r="F94" i="3"/>
  <c r="E94" i="3"/>
  <c r="D94" i="3"/>
  <c r="C94" i="3"/>
  <c r="B94" i="3"/>
  <c r="Q93" i="3"/>
  <c r="P93" i="3"/>
  <c r="N93" i="3"/>
  <c r="M93" i="3"/>
  <c r="L93" i="3"/>
  <c r="K93" i="3"/>
  <c r="J93" i="3"/>
  <c r="I93" i="3"/>
  <c r="H93" i="3"/>
  <c r="G93" i="3"/>
  <c r="F93" i="3"/>
  <c r="E93" i="3"/>
  <c r="D93" i="3"/>
  <c r="C93" i="3"/>
  <c r="B93" i="3"/>
  <c r="Q92" i="3"/>
  <c r="P92" i="3"/>
  <c r="N92" i="3"/>
  <c r="M92" i="3"/>
  <c r="L92" i="3"/>
  <c r="K92" i="3"/>
  <c r="J92" i="3"/>
  <c r="I92" i="3"/>
  <c r="H92" i="3"/>
  <c r="G92" i="3"/>
  <c r="F92" i="3"/>
  <c r="E92" i="3"/>
  <c r="D92" i="3"/>
  <c r="C92" i="3"/>
  <c r="B92" i="3"/>
  <c r="Q91" i="3"/>
  <c r="P91" i="3"/>
  <c r="N91" i="3"/>
  <c r="M91" i="3"/>
  <c r="L91" i="3"/>
  <c r="K91" i="3"/>
  <c r="O91" i="3" s="1"/>
  <c r="J91" i="3"/>
  <c r="I91" i="3"/>
  <c r="H91" i="3"/>
  <c r="G91" i="3"/>
  <c r="F91" i="3"/>
  <c r="E91" i="3"/>
  <c r="D91" i="3"/>
  <c r="C91" i="3"/>
  <c r="B91" i="3"/>
  <c r="Q90" i="3"/>
  <c r="P90" i="3"/>
  <c r="N90" i="3"/>
  <c r="M90" i="3"/>
  <c r="L90" i="3"/>
  <c r="K90" i="3"/>
  <c r="O90" i="3" s="1"/>
  <c r="J90" i="3"/>
  <c r="I90" i="3"/>
  <c r="H90" i="3"/>
  <c r="G90" i="3"/>
  <c r="F90" i="3"/>
  <c r="E90" i="3"/>
  <c r="D90" i="3"/>
  <c r="C90" i="3"/>
  <c r="B90" i="3"/>
  <c r="Q89" i="3"/>
  <c r="P89" i="3"/>
  <c r="N89" i="3"/>
  <c r="M89" i="3"/>
  <c r="L89" i="3"/>
  <c r="K89" i="3"/>
  <c r="O89" i="3" s="1"/>
  <c r="J89" i="3"/>
  <c r="I89" i="3"/>
  <c r="H89" i="3"/>
  <c r="G89" i="3"/>
  <c r="F89" i="3"/>
  <c r="E89" i="3"/>
  <c r="D89" i="3"/>
  <c r="C89" i="3"/>
  <c r="B89" i="3"/>
  <c r="Q88" i="3"/>
  <c r="P88" i="3"/>
  <c r="N88" i="3"/>
  <c r="M88" i="3"/>
  <c r="L88" i="3"/>
  <c r="K88" i="3"/>
  <c r="J88" i="3"/>
  <c r="I88" i="3"/>
  <c r="H88" i="3"/>
  <c r="G88" i="3"/>
  <c r="F88" i="3"/>
  <c r="E88" i="3"/>
  <c r="D88" i="3"/>
  <c r="C88" i="3"/>
  <c r="B88" i="3"/>
  <c r="Q87" i="3"/>
  <c r="P87" i="3"/>
  <c r="N87" i="3"/>
  <c r="M87" i="3"/>
  <c r="L87" i="3"/>
  <c r="K87" i="3"/>
  <c r="J87" i="3"/>
  <c r="I87" i="3"/>
  <c r="H87" i="3"/>
  <c r="G87" i="3"/>
  <c r="F87" i="3"/>
  <c r="E87" i="3"/>
  <c r="D87" i="3"/>
  <c r="C87" i="3"/>
  <c r="B87" i="3"/>
  <c r="Q86" i="3"/>
  <c r="P86" i="3"/>
  <c r="N86" i="3"/>
  <c r="M86" i="3"/>
  <c r="L86" i="3"/>
  <c r="K86" i="3"/>
  <c r="J86" i="3"/>
  <c r="I86" i="3"/>
  <c r="H86" i="3"/>
  <c r="G86" i="3"/>
  <c r="F86" i="3"/>
  <c r="E86" i="3"/>
  <c r="D86" i="3"/>
  <c r="C86" i="3"/>
  <c r="B86" i="3"/>
  <c r="Q85" i="3"/>
  <c r="P85" i="3"/>
  <c r="N85" i="3"/>
  <c r="M85" i="3"/>
  <c r="L85" i="3"/>
  <c r="K85" i="3"/>
  <c r="J85" i="3"/>
  <c r="I85" i="3"/>
  <c r="H85" i="3"/>
  <c r="G85" i="3"/>
  <c r="F85" i="3"/>
  <c r="E85" i="3"/>
  <c r="D85" i="3"/>
  <c r="C85" i="3"/>
  <c r="B85" i="3"/>
  <c r="Q84" i="3"/>
  <c r="P84" i="3"/>
  <c r="N84" i="3"/>
  <c r="M84" i="3"/>
  <c r="L84" i="3"/>
  <c r="K84" i="3"/>
  <c r="J84" i="3"/>
  <c r="I84" i="3"/>
  <c r="H84" i="3"/>
  <c r="G84" i="3"/>
  <c r="F84" i="3"/>
  <c r="E84" i="3"/>
  <c r="D84" i="3"/>
  <c r="C84" i="3"/>
  <c r="B84" i="3"/>
  <c r="Q83" i="3"/>
  <c r="P83" i="3"/>
  <c r="N83" i="3"/>
  <c r="M83" i="3"/>
  <c r="L83" i="3"/>
  <c r="K83" i="3"/>
  <c r="J83" i="3"/>
  <c r="I83" i="3"/>
  <c r="H83" i="3"/>
  <c r="G83" i="3"/>
  <c r="F83" i="3"/>
  <c r="E83" i="3"/>
  <c r="D83" i="3"/>
  <c r="C83" i="3"/>
  <c r="B83" i="3"/>
  <c r="Q82" i="3"/>
  <c r="P82" i="3"/>
  <c r="N82" i="3"/>
  <c r="M82" i="3"/>
  <c r="L82" i="3"/>
  <c r="K82" i="3"/>
  <c r="J82" i="3"/>
  <c r="I82" i="3"/>
  <c r="H82" i="3"/>
  <c r="G82" i="3"/>
  <c r="F82" i="3"/>
  <c r="E82" i="3"/>
  <c r="D82" i="3"/>
  <c r="C82" i="3"/>
  <c r="B82" i="3"/>
  <c r="Q81" i="3"/>
  <c r="P81" i="3"/>
  <c r="N81" i="3"/>
  <c r="M81" i="3"/>
  <c r="L81" i="3"/>
  <c r="K81" i="3"/>
  <c r="J81" i="3"/>
  <c r="I81" i="3"/>
  <c r="H81" i="3"/>
  <c r="G81" i="3"/>
  <c r="F81" i="3"/>
  <c r="E81" i="3"/>
  <c r="D81" i="3"/>
  <c r="C81" i="3"/>
  <c r="B81" i="3"/>
  <c r="Q80" i="3"/>
  <c r="P80" i="3"/>
  <c r="N80" i="3"/>
  <c r="M80" i="3"/>
  <c r="O80" i="3" s="1"/>
  <c r="L80" i="3"/>
  <c r="K80" i="3"/>
  <c r="J80" i="3"/>
  <c r="I80" i="3"/>
  <c r="H80" i="3"/>
  <c r="G80" i="3"/>
  <c r="F80" i="3"/>
  <c r="E80" i="3"/>
  <c r="D80" i="3"/>
  <c r="C80" i="3"/>
  <c r="B80" i="3"/>
  <c r="Q79" i="3"/>
  <c r="P79" i="3"/>
  <c r="N79" i="3"/>
  <c r="M79" i="3"/>
  <c r="L79" i="3"/>
  <c r="K79" i="3"/>
  <c r="J79" i="3"/>
  <c r="I79" i="3"/>
  <c r="H79" i="3"/>
  <c r="G79" i="3"/>
  <c r="F79" i="3"/>
  <c r="E79" i="3"/>
  <c r="D79" i="3"/>
  <c r="C79" i="3"/>
  <c r="B79" i="3"/>
  <c r="Q78" i="3"/>
  <c r="P78" i="3"/>
  <c r="N78" i="3"/>
  <c r="M78" i="3"/>
  <c r="L78" i="3"/>
  <c r="K78" i="3"/>
  <c r="J78" i="3"/>
  <c r="I78" i="3"/>
  <c r="H78" i="3"/>
  <c r="G78" i="3"/>
  <c r="F78" i="3"/>
  <c r="E78" i="3"/>
  <c r="D78" i="3"/>
  <c r="C78" i="3"/>
  <c r="B78" i="3"/>
  <c r="Q77" i="3"/>
  <c r="P77" i="3"/>
  <c r="N77" i="3"/>
  <c r="M77" i="3"/>
  <c r="O77" i="3" s="1"/>
  <c r="L77" i="3"/>
  <c r="K77" i="3"/>
  <c r="J77" i="3"/>
  <c r="I77" i="3"/>
  <c r="H77" i="3"/>
  <c r="G77" i="3"/>
  <c r="F77" i="3"/>
  <c r="E77" i="3"/>
  <c r="D77" i="3"/>
  <c r="C77" i="3"/>
  <c r="B77" i="3"/>
  <c r="Q76" i="3"/>
  <c r="P76" i="3"/>
  <c r="N76" i="3"/>
  <c r="M76" i="3"/>
  <c r="L76" i="3"/>
  <c r="K76" i="3"/>
  <c r="J76" i="3"/>
  <c r="I76" i="3"/>
  <c r="H76" i="3"/>
  <c r="G76" i="3"/>
  <c r="F76" i="3"/>
  <c r="E76" i="3"/>
  <c r="D76" i="3"/>
  <c r="C76" i="3"/>
  <c r="B76" i="3"/>
  <c r="Q75" i="3"/>
  <c r="P75" i="3"/>
  <c r="N75" i="3"/>
  <c r="M75" i="3"/>
  <c r="L75" i="3"/>
  <c r="K75" i="3"/>
  <c r="J75" i="3"/>
  <c r="I75" i="3"/>
  <c r="H75" i="3"/>
  <c r="G75" i="3"/>
  <c r="F75" i="3"/>
  <c r="E75" i="3"/>
  <c r="D75" i="3"/>
  <c r="C75" i="3"/>
  <c r="B75" i="3"/>
  <c r="Q74" i="3"/>
  <c r="P74" i="3"/>
  <c r="N74" i="3"/>
  <c r="M74" i="3"/>
  <c r="L74" i="3"/>
  <c r="K74" i="3"/>
  <c r="J74" i="3"/>
  <c r="I74" i="3"/>
  <c r="H74" i="3"/>
  <c r="G74" i="3"/>
  <c r="F74" i="3"/>
  <c r="E74" i="3"/>
  <c r="D74" i="3"/>
  <c r="C74" i="3"/>
  <c r="B74" i="3"/>
  <c r="Q73" i="3"/>
  <c r="P73" i="3"/>
  <c r="N73" i="3"/>
  <c r="M73" i="3"/>
  <c r="L73" i="3"/>
  <c r="K73" i="3"/>
  <c r="J73" i="3"/>
  <c r="I73" i="3"/>
  <c r="H73" i="3"/>
  <c r="G73" i="3"/>
  <c r="F73" i="3"/>
  <c r="E73" i="3"/>
  <c r="D73" i="3"/>
  <c r="C73" i="3"/>
  <c r="B73" i="3"/>
  <c r="Q72" i="3"/>
  <c r="P72" i="3"/>
  <c r="N72" i="3"/>
  <c r="M72" i="3"/>
  <c r="O72" i="3" s="1"/>
  <c r="L72" i="3"/>
  <c r="K72" i="3"/>
  <c r="J72" i="3"/>
  <c r="I72" i="3"/>
  <c r="H72" i="3"/>
  <c r="G72" i="3"/>
  <c r="F72" i="3"/>
  <c r="E72" i="3"/>
  <c r="D72" i="3"/>
  <c r="C72" i="3"/>
  <c r="B72" i="3"/>
  <c r="Q71" i="3"/>
  <c r="P71" i="3"/>
  <c r="N71" i="3"/>
  <c r="M71" i="3"/>
  <c r="L71" i="3"/>
  <c r="K71" i="3"/>
  <c r="J71" i="3"/>
  <c r="I71" i="3"/>
  <c r="H71" i="3"/>
  <c r="G71" i="3"/>
  <c r="F71" i="3"/>
  <c r="E71" i="3"/>
  <c r="D71" i="3"/>
  <c r="C71" i="3"/>
  <c r="B71" i="3"/>
  <c r="Q70" i="3"/>
  <c r="P70" i="3"/>
  <c r="N70" i="3"/>
  <c r="M70" i="3"/>
  <c r="L70" i="3"/>
  <c r="K70" i="3"/>
  <c r="J70" i="3"/>
  <c r="I70" i="3"/>
  <c r="H70" i="3"/>
  <c r="G70" i="3"/>
  <c r="F70" i="3"/>
  <c r="E70" i="3"/>
  <c r="D70" i="3"/>
  <c r="C70" i="3"/>
  <c r="B70" i="3"/>
  <c r="Q69" i="3"/>
  <c r="P69" i="3"/>
  <c r="N69" i="3"/>
  <c r="M69" i="3"/>
  <c r="O69" i="3" s="1"/>
  <c r="L69" i="3"/>
  <c r="K69" i="3"/>
  <c r="J69" i="3"/>
  <c r="I69" i="3"/>
  <c r="H69" i="3"/>
  <c r="G69" i="3"/>
  <c r="F69" i="3"/>
  <c r="E69" i="3"/>
  <c r="D69" i="3"/>
  <c r="C69" i="3"/>
  <c r="B69" i="3"/>
  <c r="Q68" i="3"/>
  <c r="P68" i="3"/>
  <c r="N68" i="3"/>
  <c r="M68" i="3"/>
  <c r="L68" i="3"/>
  <c r="K68" i="3"/>
  <c r="J68" i="3"/>
  <c r="I68" i="3"/>
  <c r="H68" i="3"/>
  <c r="G68" i="3"/>
  <c r="F68" i="3"/>
  <c r="E68" i="3"/>
  <c r="D68" i="3"/>
  <c r="C68" i="3"/>
  <c r="B68" i="3"/>
  <c r="Q67" i="3"/>
  <c r="P67" i="3"/>
  <c r="N67" i="3"/>
  <c r="M67" i="3"/>
  <c r="L67" i="3"/>
  <c r="K67" i="3"/>
  <c r="J67" i="3"/>
  <c r="I67" i="3"/>
  <c r="H67" i="3"/>
  <c r="G67" i="3"/>
  <c r="F67" i="3"/>
  <c r="E67" i="3"/>
  <c r="D67" i="3"/>
  <c r="C67" i="3"/>
  <c r="B67" i="3"/>
  <c r="Q66" i="3"/>
  <c r="P66" i="3"/>
  <c r="N66" i="3"/>
  <c r="M66" i="3"/>
  <c r="L66" i="3"/>
  <c r="K66" i="3"/>
  <c r="J66" i="3"/>
  <c r="I66" i="3"/>
  <c r="H66" i="3"/>
  <c r="G66" i="3"/>
  <c r="F66" i="3"/>
  <c r="E66" i="3"/>
  <c r="D66" i="3"/>
  <c r="C66" i="3"/>
  <c r="B66" i="3"/>
  <c r="Q65" i="3"/>
  <c r="P65" i="3"/>
  <c r="N65" i="3"/>
  <c r="M65" i="3"/>
  <c r="L65" i="3"/>
  <c r="K65" i="3"/>
  <c r="J65" i="3"/>
  <c r="I65" i="3"/>
  <c r="H65" i="3"/>
  <c r="G65" i="3"/>
  <c r="F65" i="3"/>
  <c r="E65" i="3"/>
  <c r="D65" i="3"/>
  <c r="C65" i="3"/>
  <c r="B65" i="3"/>
  <c r="Q64" i="3"/>
  <c r="P64" i="3"/>
  <c r="N64" i="3"/>
  <c r="M64" i="3"/>
  <c r="O64" i="3" s="1"/>
  <c r="L64" i="3"/>
  <c r="K64" i="3"/>
  <c r="J64" i="3"/>
  <c r="I64" i="3"/>
  <c r="H64" i="3"/>
  <c r="G64" i="3"/>
  <c r="F64" i="3"/>
  <c r="E64" i="3"/>
  <c r="D64" i="3"/>
  <c r="C64" i="3"/>
  <c r="B64" i="3"/>
  <c r="Q63" i="3"/>
  <c r="P63" i="3"/>
  <c r="N63" i="3"/>
  <c r="M63" i="3"/>
  <c r="L63" i="3"/>
  <c r="K63" i="3"/>
  <c r="J63" i="3"/>
  <c r="I63" i="3"/>
  <c r="H63" i="3"/>
  <c r="G63" i="3"/>
  <c r="F63" i="3"/>
  <c r="E63" i="3"/>
  <c r="D63" i="3"/>
  <c r="C63" i="3"/>
  <c r="B63" i="3"/>
  <c r="Q62" i="3"/>
  <c r="P62" i="3"/>
  <c r="N62" i="3"/>
  <c r="M62" i="3"/>
  <c r="L62" i="3"/>
  <c r="K62" i="3"/>
  <c r="J62" i="3"/>
  <c r="I62" i="3"/>
  <c r="H62" i="3"/>
  <c r="G62" i="3"/>
  <c r="F62" i="3"/>
  <c r="E62" i="3"/>
  <c r="D62" i="3"/>
  <c r="C62" i="3"/>
  <c r="B62" i="3"/>
  <c r="Q61" i="3"/>
  <c r="P61" i="3"/>
  <c r="N61" i="3"/>
  <c r="M61" i="3"/>
  <c r="O61" i="3" s="1"/>
  <c r="L61" i="3"/>
  <c r="K61" i="3"/>
  <c r="J61" i="3"/>
  <c r="I61" i="3"/>
  <c r="H61" i="3"/>
  <c r="G61" i="3"/>
  <c r="F61" i="3"/>
  <c r="E61" i="3"/>
  <c r="D61" i="3"/>
  <c r="C61" i="3"/>
  <c r="B61" i="3"/>
  <c r="Q60" i="3"/>
  <c r="P60" i="3"/>
  <c r="N60" i="3"/>
  <c r="M60" i="3"/>
  <c r="L60" i="3"/>
  <c r="K60" i="3"/>
  <c r="J60" i="3"/>
  <c r="I60" i="3"/>
  <c r="H60" i="3"/>
  <c r="G60" i="3"/>
  <c r="F60" i="3"/>
  <c r="E60" i="3"/>
  <c r="D60" i="3"/>
  <c r="C60" i="3"/>
  <c r="B60" i="3"/>
  <c r="Q59" i="3"/>
  <c r="P59" i="3"/>
  <c r="N59" i="3"/>
  <c r="M59" i="3"/>
  <c r="L59" i="3"/>
  <c r="K59" i="3"/>
  <c r="J59" i="3"/>
  <c r="I59" i="3"/>
  <c r="H59" i="3"/>
  <c r="G59" i="3"/>
  <c r="F59" i="3"/>
  <c r="E59" i="3"/>
  <c r="D59" i="3"/>
  <c r="C59" i="3"/>
  <c r="B59" i="3"/>
  <c r="Q58" i="3"/>
  <c r="P58" i="3"/>
  <c r="N58" i="3"/>
  <c r="M58" i="3"/>
  <c r="L58" i="3"/>
  <c r="K58" i="3"/>
  <c r="J58" i="3"/>
  <c r="I58" i="3"/>
  <c r="H58" i="3"/>
  <c r="G58" i="3"/>
  <c r="F58" i="3"/>
  <c r="E58" i="3"/>
  <c r="D58" i="3"/>
  <c r="C58" i="3"/>
  <c r="B58" i="3"/>
  <c r="Q57" i="3"/>
  <c r="P57" i="3"/>
  <c r="N57" i="3"/>
  <c r="M57" i="3"/>
  <c r="L57" i="3"/>
  <c r="K57" i="3"/>
  <c r="J57" i="3"/>
  <c r="I57" i="3"/>
  <c r="H57" i="3"/>
  <c r="G57" i="3"/>
  <c r="F57" i="3"/>
  <c r="E57" i="3"/>
  <c r="D57" i="3"/>
  <c r="C57" i="3"/>
  <c r="B57" i="3"/>
  <c r="Q56" i="3"/>
  <c r="P56" i="3"/>
  <c r="N56" i="3"/>
  <c r="M56" i="3"/>
  <c r="O56" i="3" s="1"/>
  <c r="L56" i="3"/>
  <c r="K56" i="3"/>
  <c r="J56" i="3"/>
  <c r="I56" i="3"/>
  <c r="H56" i="3"/>
  <c r="G56" i="3"/>
  <c r="F56" i="3"/>
  <c r="E56" i="3"/>
  <c r="D56" i="3"/>
  <c r="C56" i="3"/>
  <c r="B56" i="3"/>
  <c r="Q55" i="3"/>
  <c r="P55" i="3"/>
  <c r="N55" i="3"/>
  <c r="M55" i="3"/>
  <c r="L55" i="3"/>
  <c r="K55" i="3"/>
  <c r="J55" i="3"/>
  <c r="I55" i="3"/>
  <c r="H55" i="3"/>
  <c r="G55" i="3"/>
  <c r="F55" i="3"/>
  <c r="E55" i="3"/>
  <c r="D55" i="3"/>
  <c r="C55" i="3"/>
  <c r="B55" i="3"/>
  <c r="Q54" i="3"/>
  <c r="P54" i="3"/>
  <c r="N54" i="3"/>
  <c r="M54" i="3"/>
  <c r="L54" i="3"/>
  <c r="K54" i="3"/>
  <c r="J54" i="3"/>
  <c r="I54" i="3"/>
  <c r="H54" i="3"/>
  <c r="G54" i="3"/>
  <c r="F54" i="3"/>
  <c r="E54" i="3"/>
  <c r="D54" i="3"/>
  <c r="C54" i="3"/>
  <c r="B54" i="3"/>
  <c r="Q53" i="3"/>
  <c r="P53" i="3"/>
  <c r="N53" i="3"/>
  <c r="M53" i="3"/>
  <c r="O53" i="3" s="1"/>
  <c r="L53" i="3"/>
  <c r="K53" i="3"/>
  <c r="J53" i="3"/>
  <c r="I53" i="3"/>
  <c r="H53" i="3"/>
  <c r="G53" i="3"/>
  <c r="F53" i="3"/>
  <c r="E53" i="3"/>
  <c r="D53" i="3"/>
  <c r="C53" i="3"/>
  <c r="B53" i="3"/>
  <c r="Q52" i="3"/>
  <c r="P52" i="3"/>
  <c r="N52" i="3"/>
  <c r="M52" i="3"/>
  <c r="L52" i="3"/>
  <c r="K52" i="3"/>
  <c r="J52" i="3"/>
  <c r="I52" i="3"/>
  <c r="H52" i="3"/>
  <c r="G52" i="3"/>
  <c r="F52" i="3"/>
  <c r="E52" i="3"/>
  <c r="D52" i="3"/>
  <c r="C52" i="3"/>
  <c r="B52" i="3"/>
  <c r="Q51" i="3"/>
  <c r="P51" i="3"/>
  <c r="N51" i="3"/>
  <c r="M51" i="3"/>
  <c r="L51" i="3"/>
  <c r="K51" i="3"/>
  <c r="J51" i="3"/>
  <c r="I51" i="3"/>
  <c r="H51" i="3"/>
  <c r="G51" i="3"/>
  <c r="F51" i="3"/>
  <c r="E51" i="3"/>
  <c r="D51" i="3"/>
  <c r="C51" i="3"/>
  <c r="B51" i="3"/>
  <c r="Q50" i="3"/>
  <c r="P50" i="3"/>
  <c r="N50" i="3"/>
  <c r="M50" i="3"/>
  <c r="L50" i="3"/>
  <c r="K50" i="3"/>
  <c r="J50" i="3"/>
  <c r="I50" i="3"/>
  <c r="H50" i="3"/>
  <c r="G50" i="3"/>
  <c r="F50" i="3"/>
  <c r="E50" i="3"/>
  <c r="D50" i="3"/>
  <c r="C50" i="3"/>
  <c r="B50" i="3"/>
  <c r="Q49" i="3"/>
  <c r="P49" i="3"/>
  <c r="N49" i="3"/>
  <c r="M49" i="3"/>
  <c r="L49" i="3"/>
  <c r="K49" i="3"/>
  <c r="J49" i="3"/>
  <c r="I49" i="3"/>
  <c r="H49" i="3"/>
  <c r="G49" i="3"/>
  <c r="F49" i="3"/>
  <c r="E49" i="3"/>
  <c r="D49" i="3"/>
  <c r="C49" i="3"/>
  <c r="B49" i="3"/>
  <c r="Q48" i="3"/>
  <c r="P48" i="3"/>
  <c r="N48" i="3"/>
  <c r="M48" i="3"/>
  <c r="O48" i="3" s="1"/>
  <c r="L48" i="3"/>
  <c r="K48" i="3"/>
  <c r="J48" i="3"/>
  <c r="I48" i="3"/>
  <c r="H48" i="3"/>
  <c r="G48" i="3"/>
  <c r="F48" i="3"/>
  <c r="E48" i="3"/>
  <c r="D48" i="3"/>
  <c r="C48" i="3"/>
  <c r="B48" i="3"/>
  <c r="Q47" i="3"/>
  <c r="P47" i="3"/>
  <c r="N47" i="3"/>
  <c r="M47" i="3"/>
  <c r="L47" i="3"/>
  <c r="K47" i="3"/>
  <c r="J47" i="3"/>
  <c r="I47" i="3"/>
  <c r="H47" i="3"/>
  <c r="G47" i="3"/>
  <c r="F47" i="3"/>
  <c r="E47" i="3"/>
  <c r="D47" i="3"/>
  <c r="C47" i="3"/>
  <c r="B47" i="3"/>
  <c r="Q46" i="3"/>
  <c r="P46" i="3"/>
  <c r="N46" i="3"/>
  <c r="M46" i="3"/>
  <c r="L46" i="3"/>
  <c r="K46" i="3"/>
  <c r="J46" i="3"/>
  <c r="I46" i="3"/>
  <c r="H46" i="3"/>
  <c r="G46" i="3"/>
  <c r="F46" i="3"/>
  <c r="E46" i="3"/>
  <c r="D46" i="3"/>
  <c r="C46" i="3"/>
  <c r="B46" i="3"/>
  <c r="Q45" i="3"/>
  <c r="P45" i="3"/>
  <c r="N45" i="3"/>
  <c r="M45" i="3"/>
  <c r="O45" i="3" s="1"/>
  <c r="L45" i="3"/>
  <c r="K45" i="3"/>
  <c r="J45" i="3"/>
  <c r="I45" i="3"/>
  <c r="H45" i="3"/>
  <c r="G45" i="3"/>
  <c r="F45" i="3"/>
  <c r="E45" i="3"/>
  <c r="D45" i="3"/>
  <c r="C45" i="3"/>
  <c r="B45" i="3"/>
  <c r="Q44" i="3"/>
  <c r="P44" i="3"/>
  <c r="N44" i="3"/>
  <c r="M44" i="3"/>
  <c r="L44" i="3"/>
  <c r="K44" i="3"/>
  <c r="J44" i="3"/>
  <c r="I44" i="3"/>
  <c r="H44" i="3"/>
  <c r="G44" i="3"/>
  <c r="F44" i="3"/>
  <c r="E44" i="3"/>
  <c r="D44" i="3"/>
  <c r="C44" i="3"/>
  <c r="B44" i="3"/>
  <c r="Q43" i="3"/>
  <c r="P43" i="3"/>
  <c r="N43" i="3"/>
  <c r="M43" i="3"/>
  <c r="L43" i="3"/>
  <c r="K43" i="3"/>
  <c r="J43" i="3"/>
  <c r="I43" i="3"/>
  <c r="H43" i="3"/>
  <c r="G43" i="3"/>
  <c r="F43" i="3"/>
  <c r="E43" i="3"/>
  <c r="D43" i="3"/>
  <c r="C43" i="3"/>
  <c r="B43" i="3"/>
  <c r="Q42" i="3"/>
  <c r="P42" i="3"/>
  <c r="N42" i="3"/>
  <c r="M42" i="3"/>
  <c r="L42" i="3"/>
  <c r="K42" i="3"/>
  <c r="J42" i="3"/>
  <c r="I42" i="3"/>
  <c r="H42" i="3"/>
  <c r="G42" i="3"/>
  <c r="F42" i="3"/>
  <c r="E42" i="3"/>
  <c r="D42" i="3"/>
  <c r="C42" i="3"/>
  <c r="B42" i="3"/>
  <c r="Q41" i="3"/>
  <c r="P41" i="3"/>
  <c r="N41" i="3"/>
  <c r="M41" i="3"/>
  <c r="L41" i="3"/>
  <c r="K41" i="3"/>
  <c r="J41" i="3"/>
  <c r="I41" i="3"/>
  <c r="H41" i="3"/>
  <c r="G41" i="3"/>
  <c r="F41" i="3"/>
  <c r="E41" i="3"/>
  <c r="D41" i="3"/>
  <c r="C41" i="3"/>
  <c r="B41" i="3"/>
  <c r="Q40" i="3"/>
  <c r="P40" i="3"/>
  <c r="N40" i="3"/>
  <c r="M40" i="3"/>
  <c r="O40" i="3" s="1"/>
  <c r="L40" i="3"/>
  <c r="K40" i="3"/>
  <c r="J40" i="3"/>
  <c r="I40" i="3"/>
  <c r="H40" i="3"/>
  <c r="G40" i="3"/>
  <c r="F40" i="3"/>
  <c r="E40" i="3"/>
  <c r="D40" i="3"/>
  <c r="C40" i="3"/>
  <c r="B40" i="3"/>
  <c r="Q39" i="3"/>
  <c r="P39" i="3"/>
  <c r="N39" i="3"/>
  <c r="M39" i="3"/>
  <c r="L39" i="3"/>
  <c r="K39" i="3"/>
  <c r="J39" i="3"/>
  <c r="I39" i="3"/>
  <c r="H39" i="3"/>
  <c r="G39" i="3"/>
  <c r="F39" i="3"/>
  <c r="E39" i="3"/>
  <c r="D39" i="3"/>
  <c r="C39" i="3"/>
  <c r="B39" i="3"/>
  <c r="Q38" i="3"/>
  <c r="P38" i="3"/>
  <c r="N38" i="3"/>
  <c r="M38" i="3"/>
  <c r="L38" i="3"/>
  <c r="K38" i="3"/>
  <c r="J38" i="3"/>
  <c r="I38" i="3"/>
  <c r="H38" i="3"/>
  <c r="G38" i="3"/>
  <c r="F38" i="3"/>
  <c r="E38" i="3"/>
  <c r="D38" i="3"/>
  <c r="C38" i="3"/>
  <c r="B38" i="3"/>
  <c r="Q37" i="3"/>
  <c r="P37" i="3"/>
  <c r="N37" i="3"/>
  <c r="M37" i="3"/>
  <c r="O37" i="3" s="1"/>
  <c r="L37" i="3"/>
  <c r="K37" i="3"/>
  <c r="J37" i="3"/>
  <c r="I37" i="3"/>
  <c r="H37" i="3"/>
  <c r="G37" i="3"/>
  <c r="F37" i="3"/>
  <c r="E37" i="3"/>
  <c r="D37" i="3"/>
  <c r="C37" i="3"/>
  <c r="B37" i="3"/>
  <c r="Q36" i="3"/>
  <c r="P36" i="3"/>
  <c r="N36" i="3"/>
  <c r="M36" i="3"/>
  <c r="L36" i="3"/>
  <c r="K36" i="3"/>
  <c r="J36" i="3"/>
  <c r="I36" i="3"/>
  <c r="H36" i="3"/>
  <c r="G36" i="3"/>
  <c r="F36" i="3"/>
  <c r="E36" i="3"/>
  <c r="D36" i="3"/>
  <c r="C36" i="3"/>
  <c r="B36" i="3"/>
  <c r="Q35" i="3"/>
  <c r="P35" i="3"/>
  <c r="N35" i="3"/>
  <c r="M35" i="3"/>
  <c r="L35" i="3"/>
  <c r="K35" i="3"/>
  <c r="J35" i="3"/>
  <c r="I35" i="3"/>
  <c r="H35" i="3"/>
  <c r="G35" i="3"/>
  <c r="F35" i="3"/>
  <c r="E35" i="3"/>
  <c r="D35" i="3"/>
  <c r="C35" i="3"/>
  <c r="B35" i="3"/>
  <c r="Q34" i="3"/>
  <c r="P34" i="3"/>
  <c r="N34" i="3"/>
  <c r="M34" i="3"/>
  <c r="L34" i="3"/>
  <c r="K34" i="3"/>
  <c r="J34" i="3"/>
  <c r="I34" i="3"/>
  <c r="H34" i="3"/>
  <c r="G34" i="3"/>
  <c r="F34" i="3"/>
  <c r="E34" i="3"/>
  <c r="D34" i="3"/>
  <c r="C34" i="3"/>
  <c r="B34" i="3"/>
  <c r="Q33" i="3"/>
  <c r="P33" i="3"/>
  <c r="N33" i="3"/>
  <c r="M33" i="3"/>
  <c r="L33" i="3"/>
  <c r="K33" i="3"/>
  <c r="J33" i="3"/>
  <c r="I33" i="3"/>
  <c r="H33" i="3"/>
  <c r="G33" i="3"/>
  <c r="F33" i="3"/>
  <c r="E33" i="3"/>
  <c r="D33" i="3"/>
  <c r="C33" i="3"/>
  <c r="B33" i="3"/>
  <c r="Q32" i="3"/>
  <c r="P32" i="3"/>
  <c r="N32" i="3"/>
  <c r="M32" i="3"/>
  <c r="O32" i="3" s="1"/>
  <c r="L32" i="3"/>
  <c r="K32" i="3"/>
  <c r="J32" i="3"/>
  <c r="I32" i="3"/>
  <c r="H32" i="3"/>
  <c r="G32" i="3"/>
  <c r="F32" i="3"/>
  <c r="E32" i="3"/>
  <c r="D32" i="3"/>
  <c r="C32" i="3"/>
  <c r="B32" i="3"/>
  <c r="Q31" i="3"/>
  <c r="P31" i="3"/>
  <c r="N31" i="3"/>
  <c r="M31" i="3"/>
  <c r="L31" i="3"/>
  <c r="K31" i="3"/>
  <c r="J31" i="3"/>
  <c r="I31" i="3"/>
  <c r="H31" i="3"/>
  <c r="G31" i="3"/>
  <c r="F31" i="3"/>
  <c r="E31" i="3"/>
  <c r="D31" i="3"/>
  <c r="C31" i="3"/>
  <c r="B31" i="3"/>
  <c r="Q30" i="3"/>
  <c r="P30" i="3"/>
  <c r="N30" i="3"/>
  <c r="M30" i="3"/>
  <c r="L30" i="3"/>
  <c r="K30" i="3"/>
  <c r="J30" i="3"/>
  <c r="I30" i="3"/>
  <c r="H30" i="3"/>
  <c r="G30" i="3"/>
  <c r="F30" i="3"/>
  <c r="E30" i="3"/>
  <c r="D30" i="3"/>
  <c r="C30" i="3"/>
  <c r="B30" i="3"/>
  <c r="Q29" i="3"/>
  <c r="P29" i="3"/>
  <c r="N29" i="3"/>
  <c r="M29" i="3"/>
  <c r="O29" i="3" s="1"/>
  <c r="L29" i="3"/>
  <c r="K29" i="3"/>
  <c r="J29" i="3"/>
  <c r="I29" i="3"/>
  <c r="H29" i="3"/>
  <c r="G29" i="3"/>
  <c r="F29" i="3"/>
  <c r="E29" i="3"/>
  <c r="D29" i="3"/>
  <c r="C29" i="3"/>
  <c r="B29" i="3"/>
  <c r="Q28" i="3"/>
  <c r="P28" i="3"/>
  <c r="N28" i="3"/>
  <c r="M28" i="3"/>
  <c r="L28" i="3"/>
  <c r="K28" i="3"/>
  <c r="J28" i="3"/>
  <c r="I28" i="3"/>
  <c r="H28" i="3"/>
  <c r="G28" i="3"/>
  <c r="F28" i="3"/>
  <c r="E28" i="3"/>
  <c r="D28" i="3"/>
  <c r="C28" i="3"/>
  <c r="B28" i="3"/>
  <c r="Q27" i="3"/>
  <c r="P27" i="3"/>
  <c r="N27" i="3"/>
  <c r="M27" i="3"/>
  <c r="L27" i="3"/>
  <c r="K27" i="3"/>
  <c r="J27" i="3"/>
  <c r="I27" i="3"/>
  <c r="H27" i="3"/>
  <c r="G27" i="3"/>
  <c r="F27" i="3"/>
  <c r="E27" i="3"/>
  <c r="D27" i="3"/>
  <c r="C27" i="3"/>
  <c r="B27" i="3"/>
  <c r="Q26" i="3"/>
  <c r="P26" i="3"/>
  <c r="N26" i="3"/>
  <c r="M26" i="3"/>
  <c r="L26" i="3"/>
  <c r="K26" i="3"/>
  <c r="J26" i="3"/>
  <c r="I26" i="3"/>
  <c r="H26" i="3"/>
  <c r="G26" i="3"/>
  <c r="F26" i="3"/>
  <c r="E26" i="3"/>
  <c r="D26" i="3"/>
  <c r="C26" i="3"/>
  <c r="B26" i="3"/>
  <c r="Q25" i="3"/>
  <c r="P25" i="3"/>
  <c r="N25" i="3"/>
  <c r="M25" i="3"/>
  <c r="L25" i="3"/>
  <c r="K25" i="3"/>
  <c r="J25" i="3"/>
  <c r="I25" i="3"/>
  <c r="H25" i="3"/>
  <c r="G25" i="3"/>
  <c r="F25" i="3"/>
  <c r="E25" i="3"/>
  <c r="D25" i="3"/>
  <c r="C25" i="3"/>
  <c r="B25" i="3"/>
  <c r="Q24" i="3"/>
  <c r="P24" i="3"/>
  <c r="N24" i="3"/>
  <c r="M24" i="3"/>
  <c r="O24" i="3" s="1"/>
  <c r="L24" i="3"/>
  <c r="K24" i="3"/>
  <c r="J24" i="3"/>
  <c r="I24" i="3"/>
  <c r="H24" i="3"/>
  <c r="G24" i="3"/>
  <c r="F24" i="3"/>
  <c r="E24" i="3"/>
  <c r="D24" i="3"/>
  <c r="C24" i="3"/>
  <c r="B24" i="3"/>
  <c r="Q23" i="3"/>
  <c r="P23" i="3"/>
  <c r="N23" i="3"/>
  <c r="M23" i="3"/>
  <c r="L23" i="3"/>
  <c r="K23" i="3"/>
  <c r="J23" i="3"/>
  <c r="I23" i="3"/>
  <c r="H23" i="3"/>
  <c r="G23" i="3"/>
  <c r="F23" i="3"/>
  <c r="E23" i="3"/>
  <c r="D23" i="3"/>
  <c r="C23" i="3"/>
  <c r="B23" i="3"/>
  <c r="Q22" i="3"/>
  <c r="P22" i="3"/>
  <c r="N22" i="3"/>
  <c r="M22" i="3"/>
  <c r="L22" i="3"/>
  <c r="K22" i="3"/>
  <c r="J22" i="3"/>
  <c r="I22" i="3"/>
  <c r="H22" i="3"/>
  <c r="G22" i="3"/>
  <c r="F22" i="3"/>
  <c r="E22" i="3"/>
  <c r="D22" i="3"/>
  <c r="C22" i="3"/>
  <c r="B22" i="3"/>
  <c r="O36" i="3" l="1"/>
  <c r="O52" i="3"/>
  <c r="O27" i="3"/>
  <c r="O51" i="3"/>
  <c r="O59" i="3"/>
  <c r="O67" i="3"/>
  <c r="O75" i="3"/>
  <c r="O83" i="3"/>
  <c r="O26" i="3"/>
  <c r="O34" i="3"/>
  <c r="O42" i="3"/>
  <c r="O50" i="3"/>
  <c r="O58" i="3"/>
  <c r="O66" i="3"/>
  <c r="O74" i="3"/>
  <c r="O82" i="3"/>
  <c r="O88" i="3"/>
  <c r="O96" i="3"/>
  <c r="O104" i="3"/>
  <c r="O112" i="3"/>
  <c r="O120" i="3"/>
  <c r="O128" i="3"/>
  <c r="O136" i="3"/>
  <c r="O144" i="3"/>
  <c r="O152" i="3"/>
  <c r="O160" i="3"/>
  <c r="O168" i="3"/>
  <c r="O44" i="3"/>
  <c r="O60" i="3"/>
  <c r="O68" i="3"/>
  <c r="O76" i="3"/>
  <c r="O35" i="3"/>
  <c r="O43" i="3"/>
  <c r="O25" i="3"/>
  <c r="O33" i="3"/>
  <c r="O41" i="3"/>
  <c r="O49" i="3"/>
  <c r="O57" i="3"/>
  <c r="O65" i="3"/>
  <c r="O73" i="3"/>
  <c r="O81" i="3"/>
  <c r="O28" i="3"/>
  <c r="O23" i="3"/>
  <c r="O31" i="3"/>
  <c r="O39" i="3"/>
  <c r="O47" i="3"/>
  <c r="O55" i="3"/>
  <c r="O63" i="3"/>
  <c r="O71" i="3"/>
  <c r="O79" i="3"/>
  <c r="O84" i="3"/>
  <c r="O22" i="3"/>
  <c r="O30" i="3"/>
  <c r="O38" i="3"/>
  <c r="O46" i="3"/>
  <c r="O54" i="3"/>
  <c r="O62" i="3"/>
  <c r="O70" i="3"/>
  <c r="O78" i="3"/>
  <c r="O87" i="3"/>
  <c r="O95" i="3"/>
  <c r="O103" i="3"/>
  <c r="O111" i="3"/>
  <c r="O119" i="3"/>
  <c r="O127" i="3"/>
  <c r="O135" i="3"/>
  <c r="O143" i="3"/>
  <c r="O151" i="3"/>
  <c r="O159" i="3"/>
  <c r="O167" i="3"/>
  <c r="O169" i="3"/>
  <c r="O86" i="3"/>
  <c r="O94" i="3"/>
  <c r="O110" i="3"/>
  <c r="O126" i="3"/>
  <c r="O150" i="3"/>
  <c r="O158" i="3"/>
  <c r="O166" i="3"/>
  <c r="O85" i="3"/>
  <c r="O93" i="3"/>
  <c r="O101" i="3"/>
  <c r="O109" i="3"/>
  <c r="O117" i="3"/>
  <c r="O125" i="3"/>
  <c r="O133" i="3"/>
  <c r="O141" i="3"/>
  <c r="O149" i="3"/>
  <c r="O157" i="3"/>
  <c r="O165" i="3"/>
  <c r="O102" i="3"/>
  <c r="O118" i="3"/>
  <c r="O134" i="3"/>
  <c r="O142" i="3"/>
  <c r="O92" i="3"/>
  <c r="O100" i="3"/>
  <c r="O108" i="3"/>
  <c r="O116" i="3"/>
  <c r="O124" i="3"/>
  <c r="O132" i="3"/>
  <c r="O140" i="3"/>
  <c r="O148" i="3"/>
  <c r="O156" i="3"/>
  <c r="O164" i="3"/>
  <c r="Q269" i="2"/>
  <c r="P269" i="2"/>
  <c r="N269" i="2"/>
  <c r="M269" i="2"/>
  <c r="L269" i="2"/>
  <c r="K269" i="2"/>
  <c r="J269" i="2"/>
  <c r="I269" i="2"/>
  <c r="H269" i="2"/>
  <c r="G269" i="2"/>
  <c r="F269" i="2"/>
  <c r="E269" i="2"/>
  <c r="D269" i="2"/>
  <c r="C269" i="2"/>
  <c r="B269" i="2"/>
  <c r="Q268" i="2"/>
  <c r="P268" i="2"/>
  <c r="N268" i="2"/>
  <c r="M268" i="2"/>
  <c r="L268" i="2"/>
  <c r="K268" i="2"/>
  <c r="J268" i="2"/>
  <c r="I268" i="2"/>
  <c r="H268" i="2"/>
  <c r="G268" i="2"/>
  <c r="F268" i="2"/>
  <c r="E268" i="2"/>
  <c r="D268" i="2"/>
  <c r="C268" i="2"/>
  <c r="B268" i="2"/>
  <c r="Q267" i="2"/>
  <c r="P267" i="2"/>
  <c r="N267" i="2"/>
  <c r="M267" i="2"/>
  <c r="L267" i="2"/>
  <c r="K267" i="2"/>
  <c r="J267" i="2"/>
  <c r="I267" i="2"/>
  <c r="H267" i="2"/>
  <c r="G267" i="2"/>
  <c r="F267" i="2"/>
  <c r="E267" i="2"/>
  <c r="D267" i="2"/>
  <c r="C267" i="2"/>
  <c r="B267" i="2"/>
  <c r="Q266" i="2"/>
  <c r="P266" i="2"/>
  <c r="N266" i="2"/>
  <c r="M266" i="2"/>
  <c r="L266" i="2"/>
  <c r="K266" i="2"/>
  <c r="J266" i="2"/>
  <c r="I266" i="2"/>
  <c r="H266" i="2"/>
  <c r="G266" i="2"/>
  <c r="F266" i="2"/>
  <c r="E266" i="2"/>
  <c r="D266" i="2"/>
  <c r="C266" i="2"/>
  <c r="B266" i="2"/>
  <c r="Q265" i="2"/>
  <c r="P265" i="2"/>
  <c r="N265" i="2"/>
  <c r="M265" i="2"/>
  <c r="L265" i="2"/>
  <c r="K265" i="2"/>
  <c r="J265" i="2"/>
  <c r="I265" i="2"/>
  <c r="H265" i="2"/>
  <c r="G265" i="2"/>
  <c r="F265" i="2"/>
  <c r="E265" i="2"/>
  <c r="D265" i="2"/>
  <c r="C265" i="2"/>
  <c r="B265" i="2"/>
  <c r="Q264" i="2"/>
  <c r="P264" i="2"/>
  <c r="N264" i="2"/>
  <c r="M264" i="2"/>
  <c r="L264" i="2"/>
  <c r="K264" i="2"/>
  <c r="J264" i="2"/>
  <c r="I264" i="2"/>
  <c r="H264" i="2"/>
  <c r="G264" i="2"/>
  <c r="F264" i="2"/>
  <c r="E264" i="2"/>
  <c r="D264" i="2"/>
  <c r="C264" i="2"/>
  <c r="B264" i="2"/>
  <c r="Q263" i="2"/>
  <c r="P263" i="2"/>
  <c r="N263" i="2"/>
  <c r="M263" i="2"/>
  <c r="L263" i="2"/>
  <c r="K263" i="2"/>
  <c r="J263" i="2"/>
  <c r="I263" i="2"/>
  <c r="H263" i="2"/>
  <c r="G263" i="2"/>
  <c r="F263" i="2"/>
  <c r="E263" i="2"/>
  <c r="D263" i="2"/>
  <c r="C263" i="2"/>
  <c r="B263" i="2"/>
  <c r="Q262" i="2"/>
  <c r="P262" i="2"/>
  <c r="N262" i="2"/>
  <c r="M262" i="2"/>
  <c r="L262" i="2"/>
  <c r="K262" i="2"/>
  <c r="J262" i="2"/>
  <c r="I262" i="2"/>
  <c r="H262" i="2"/>
  <c r="G262" i="2"/>
  <c r="F262" i="2"/>
  <c r="E262" i="2"/>
  <c r="D262" i="2"/>
  <c r="C262" i="2"/>
  <c r="B262" i="2"/>
  <c r="Q261" i="2"/>
  <c r="P261" i="2"/>
  <c r="N261" i="2"/>
  <c r="M261" i="2"/>
  <c r="L261" i="2"/>
  <c r="K261" i="2"/>
  <c r="J261" i="2"/>
  <c r="I261" i="2"/>
  <c r="H261" i="2"/>
  <c r="G261" i="2"/>
  <c r="F261" i="2"/>
  <c r="E261" i="2"/>
  <c r="D261" i="2"/>
  <c r="C261" i="2"/>
  <c r="B261" i="2"/>
  <c r="Q260" i="2"/>
  <c r="P260" i="2"/>
  <c r="N260" i="2"/>
  <c r="M260" i="2"/>
  <c r="L260" i="2"/>
  <c r="K260" i="2"/>
  <c r="J260" i="2"/>
  <c r="I260" i="2"/>
  <c r="H260" i="2"/>
  <c r="G260" i="2"/>
  <c r="F260" i="2"/>
  <c r="E260" i="2"/>
  <c r="D260" i="2"/>
  <c r="C260" i="2"/>
  <c r="B260" i="2"/>
  <c r="Q259" i="2"/>
  <c r="P259" i="2"/>
  <c r="N259" i="2"/>
  <c r="M259" i="2"/>
  <c r="L259" i="2"/>
  <c r="K259" i="2"/>
  <c r="J259" i="2"/>
  <c r="I259" i="2"/>
  <c r="H259" i="2"/>
  <c r="G259" i="2"/>
  <c r="F259" i="2"/>
  <c r="E259" i="2"/>
  <c r="D259" i="2"/>
  <c r="C259" i="2"/>
  <c r="B259" i="2"/>
  <c r="Q258" i="2"/>
  <c r="P258" i="2"/>
  <c r="N258" i="2"/>
  <c r="M258" i="2"/>
  <c r="L258" i="2"/>
  <c r="K258" i="2"/>
  <c r="J258" i="2"/>
  <c r="I258" i="2"/>
  <c r="H258" i="2"/>
  <c r="G258" i="2"/>
  <c r="F258" i="2"/>
  <c r="E258" i="2"/>
  <c r="D258" i="2"/>
  <c r="C258" i="2"/>
  <c r="B258" i="2"/>
  <c r="Q257" i="2"/>
  <c r="P257" i="2"/>
  <c r="N257" i="2"/>
  <c r="M257" i="2"/>
  <c r="L257" i="2"/>
  <c r="K257" i="2"/>
  <c r="J257" i="2"/>
  <c r="I257" i="2"/>
  <c r="H257" i="2"/>
  <c r="G257" i="2"/>
  <c r="F257" i="2"/>
  <c r="E257" i="2"/>
  <c r="D257" i="2"/>
  <c r="C257" i="2"/>
  <c r="B257" i="2"/>
  <c r="Q256" i="2"/>
  <c r="P256" i="2"/>
  <c r="N256" i="2"/>
  <c r="M256" i="2"/>
  <c r="L256" i="2"/>
  <c r="K256" i="2"/>
  <c r="J256" i="2"/>
  <c r="I256" i="2"/>
  <c r="H256" i="2"/>
  <c r="G256" i="2"/>
  <c r="F256" i="2"/>
  <c r="E256" i="2"/>
  <c r="D256" i="2"/>
  <c r="C256" i="2"/>
  <c r="B256" i="2"/>
  <c r="Q255" i="2"/>
  <c r="P255" i="2"/>
  <c r="N255" i="2"/>
  <c r="M255" i="2"/>
  <c r="L255" i="2"/>
  <c r="K255" i="2"/>
  <c r="J255" i="2"/>
  <c r="I255" i="2"/>
  <c r="H255" i="2"/>
  <c r="G255" i="2"/>
  <c r="F255" i="2"/>
  <c r="E255" i="2"/>
  <c r="D255" i="2"/>
  <c r="C255" i="2"/>
  <c r="B255" i="2"/>
  <c r="Q254" i="2"/>
  <c r="P254" i="2"/>
  <c r="N254" i="2"/>
  <c r="M254" i="2"/>
  <c r="L254" i="2"/>
  <c r="K254" i="2"/>
  <c r="J254" i="2"/>
  <c r="I254" i="2"/>
  <c r="H254" i="2"/>
  <c r="G254" i="2"/>
  <c r="F254" i="2"/>
  <c r="E254" i="2"/>
  <c r="D254" i="2"/>
  <c r="C254" i="2"/>
  <c r="B254" i="2"/>
  <c r="Q253" i="2"/>
  <c r="P253" i="2"/>
  <c r="N253" i="2"/>
  <c r="M253" i="2"/>
  <c r="L253" i="2"/>
  <c r="K253" i="2"/>
  <c r="J253" i="2"/>
  <c r="I253" i="2"/>
  <c r="H253" i="2"/>
  <c r="G253" i="2"/>
  <c r="F253" i="2"/>
  <c r="E253" i="2"/>
  <c r="D253" i="2"/>
  <c r="C253" i="2"/>
  <c r="B253" i="2"/>
  <c r="Q252" i="2"/>
  <c r="P252" i="2"/>
  <c r="N252" i="2"/>
  <c r="M252" i="2"/>
  <c r="L252" i="2"/>
  <c r="K252" i="2"/>
  <c r="J252" i="2"/>
  <c r="I252" i="2"/>
  <c r="H252" i="2"/>
  <c r="G252" i="2"/>
  <c r="F252" i="2"/>
  <c r="E252" i="2"/>
  <c r="D252" i="2"/>
  <c r="C252" i="2"/>
  <c r="B252" i="2"/>
  <c r="Q251" i="2"/>
  <c r="P251" i="2"/>
  <c r="N251" i="2"/>
  <c r="M251" i="2"/>
  <c r="L251" i="2"/>
  <c r="K251" i="2"/>
  <c r="J251" i="2"/>
  <c r="I251" i="2"/>
  <c r="H251" i="2"/>
  <c r="G251" i="2"/>
  <c r="F251" i="2"/>
  <c r="E251" i="2"/>
  <c r="D251" i="2"/>
  <c r="C251" i="2"/>
  <c r="B251" i="2"/>
  <c r="Q250" i="2"/>
  <c r="P250" i="2"/>
  <c r="N250" i="2"/>
  <c r="M250" i="2"/>
  <c r="L250" i="2"/>
  <c r="K250" i="2"/>
  <c r="J250" i="2"/>
  <c r="I250" i="2"/>
  <c r="H250" i="2"/>
  <c r="G250" i="2"/>
  <c r="F250" i="2"/>
  <c r="E250" i="2"/>
  <c r="D250" i="2"/>
  <c r="C250" i="2"/>
  <c r="B250" i="2"/>
  <c r="Q249" i="2"/>
  <c r="P249" i="2"/>
  <c r="N249" i="2"/>
  <c r="M249" i="2"/>
  <c r="L249" i="2"/>
  <c r="K249" i="2"/>
  <c r="J249" i="2"/>
  <c r="I249" i="2"/>
  <c r="H249" i="2"/>
  <c r="G249" i="2"/>
  <c r="F249" i="2"/>
  <c r="E249" i="2"/>
  <c r="D249" i="2"/>
  <c r="C249" i="2"/>
  <c r="B249" i="2"/>
  <c r="Q248" i="2"/>
  <c r="P248" i="2"/>
  <c r="N248" i="2"/>
  <c r="M248" i="2"/>
  <c r="L248" i="2"/>
  <c r="K248" i="2"/>
  <c r="J248" i="2"/>
  <c r="I248" i="2"/>
  <c r="H248" i="2"/>
  <c r="G248" i="2"/>
  <c r="F248" i="2"/>
  <c r="E248" i="2"/>
  <c r="D248" i="2"/>
  <c r="C248" i="2"/>
  <c r="B248" i="2"/>
  <c r="Q247" i="2"/>
  <c r="P247" i="2"/>
  <c r="N247" i="2"/>
  <c r="M247" i="2"/>
  <c r="L247" i="2"/>
  <c r="K247" i="2"/>
  <c r="J247" i="2"/>
  <c r="I247" i="2"/>
  <c r="H247" i="2"/>
  <c r="G247" i="2"/>
  <c r="F247" i="2"/>
  <c r="E247" i="2"/>
  <c r="D247" i="2"/>
  <c r="C247" i="2"/>
  <c r="B247" i="2"/>
  <c r="Q246" i="2"/>
  <c r="P246" i="2"/>
  <c r="N246" i="2"/>
  <c r="M246" i="2"/>
  <c r="L246" i="2"/>
  <c r="K246" i="2"/>
  <c r="J246" i="2"/>
  <c r="I246" i="2"/>
  <c r="H246" i="2"/>
  <c r="G246" i="2"/>
  <c r="F246" i="2"/>
  <c r="E246" i="2"/>
  <c r="D246" i="2"/>
  <c r="C246" i="2"/>
  <c r="B246" i="2"/>
  <c r="Q245" i="2"/>
  <c r="P245" i="2"/>
  <c r="N245" i="2"/>
  <c r="M245" i="2"/>
  <c r="L245" i="2"/>
  <c r="K245" i="2"/>
  <c r="J245" i="2"/>
  <c r="I245" i="2"/>
  <c r="H245" i="2"/>
  <c r="G245" i="2"/>
  <c r="F245" i="2"/>
  <c r="E245" i="2"/>
  <c r="D245" i="2"/>
  <c r="C245" i="2"/>
  <c r="B245" i="2"/>
  <c r="Q244" i="2"/>
  <c r="P244" i="2"/>
  <c r="N244" i="2"/>
  <c r="M244" i="2"/>
  <c r="L244" i="2"/>
  <c r="K244" i="2"/>
  <c r="J244" i="2"/>
  <c r="I244" i="2"/>
  <c r="H244" i="2"/>
  <c r="G244" i="2"/>
  <c r="F244" i="2"/>
  <c r="E244" i="2"/>
  <c r="D244" i="2"/>
  <c r="C244" i="2"/>
  <c r="B244" i="2"/>
  <c r="Q243" i="2"/>
  <c r="P243" i="2"/>
  <c r="N243" i="2"/>
  <c r="M243" i="2"/>
  <c r="L243" i="2"/>
  <c r="K243" i="2"/>
  <c r="J243" i="2"/>
  <c r="I243" i="2"/>
  <c r="H243" i="2"/>
  <c r="G243" i="2"/>
  <c r="F243" i="2"/>
  <c r="E243" i="2"/>
  <c r="D243" i="2"/>
  <c r="C243" i="2"/>
  <c r="B243" i="2"/>
  <c r="Q242" i="2"/>
  <c r="P242" i="2"/>
  <c r="N242" i="2"/>
  <c r="M242" i="2"/>
  <c r="L242" i="2"/>
  <c r="K242" i="2"/>
  <c r="J242" i="2"/>
  <c r="I242" i="2"/>
  <c r="H242" i="2"/>
  <c r="G242" i="2"/>
  <c r="F242" i="2"/>
  <c r="E242" i="2"/>
  <c r="D242" i="2"/>
  <c r="C242" i="2"/>
  <c r="B242" i="2"/>
  <c r="Q241" i="2"/>
  <c r="P241" i="2"/>
  <c r="N241" i="2"/>
  <c r="M241" i="2"/>
  <c r="L241" i="2"/>
  <c r="K241" i="2"/>
  <c r="J241" i="2"/>
  <c r="I241" i="2"/>
  <c r="H241" i="2"/>
  <c r="G241" i="2"/>
  <c r="F241" i="2"/>
  <c r="E241" i="2"/>
  <c r="D241" i="2"/>
  <c r="C241" i="2"/>
  <c r="B241" i="2"/>
  <c r="Q240" i="2"/>
  <c r="P240" i="2"/>
  <c r="N240" i="2"/>
  <c r="M240" i="2"/>
  <c r="L240" i="2"/>
  <c r="K240" i="2"/>
  <c r="J240" i="2"/>
  <c r="I240" i="2"/>
  <c r="H240" i="2"/>
  <c r="G240" i="2"/>
  <c r="F240" i="2"/>
  <c r="E240" i="2"/>
  <c r="D240" i="2"/>
  <c r="C240" i="2"/>
  <c r="B240" i="2"/>
  <c r="Q239" i="2"/>
  <c r="P239" i="2"/>
  <c r="N239" i="2"/>
  <c r="M239" i="2"/>
  <c r="L239" i="2"/>
  <c r="K239" i="2"/>
  <c r="J239" i="2"/>
  <c r="I239" i="2"/>
  <c r="H239" i="2"/>
  <c r="G239" i="2"/>
  <c r="F239" i="2"/>
  <c r="E239" i="2"/>
  <c r="D239" i="2"/>
  <c r="C239" i="2"/>
  <c r="B239" i="2"/>
  <c r="Q238" i="2"/>
  <c r="P238" i="2"/>
  <c r="N238" i="2"/>
  <c r="M238" i="2"/>
  <c r="L238" i="2"/>
  <c r="K238" i="2"/>
  <c r="J238" i="2"/>
  <c r="I238" i="2"/>
  <c r="H238" i="2"/>
  <c r="G238" i="2"/>
  <c r="F238" i="2"/>
  <c r="E238" i="2"/>
  <c r="D238" i="2"/>
  <c r="C238" i="2"/>
  <c r="B238" i="2"/>
  <c r="Q237" i="2"/>
  <c r="P237" i="2"/>
  <c r="N237" i="2"/>
  <c r="M237" i="2"/>
  <c r="L237" i="2"/>
  <c r="K237" i="2"/>
  <c r="J237" i="2"/>
  <c r="I237" i="2"/>
  <c r="H237" i="2"/>
  <c r="G237" i="2"/>
  <c r="F237" i="2"/>
  <c r="E237" i="2"/>
  <c r="D237" i="2"/>
  <c r="C237" i="2"/>
  <c r="B237" i="2"/>
  <c r="Q236" i="2"/>
  <c r="P236" i="2"/>
  <c r="N236" i="2"/>
  <c r="M236" i="2"/>
  <c r="L236" i="2"/>
  <c r="K236" i="2"/>
  <c r="J236" i="2"/>
  <c r="I236" i="2"/>
  <c r="H236" i="2"/>
  <c r="G236" i="2"/>
  <c r="F236" i="2"/>
  <c r="E236" i="2"/>
  <c r="D236" i="2"/>
  <c r="C236" i="2"/>
  <c r="B236" i="2"/>
  <c r="Q235" i="2"/>
  <c r="P235" i="2"/>
  <c r="N235" i="2"/>
  <c r="M235" i="2"/>
  <c r="L235" i="2"/>
  <c r="K235" i="2"/>
  <c r="J235" i="2"/>
  <c r="I235" i="2"/>
  <c r="H235" i="2"/>
  <c r="G235" i="2"/>
  <c r="F235" i="2"/>
  <c r="E235" i="2"/>
  <c r="D235" i="2"/>
  <c r="C235" i="2"/>
  <c r="B235" i="2"/>
  <c r="Q234" i="2"/>
  <c r="P234" i="2"/>
  <c r="N234" i="2"/>
  <c r="M234" i="2"/>
  <c r="L234" i="2"/>
  <c r="K234" i="2"/>
  <c r="J234" i="2"/>
  <c r="I234" i="2"/>
  <c r="H234" i="2"/>
  <c r="G234" i="2"/>
  <c r="F234" i="2"/>
  <c r="E234" i="2"/>
  <c r="D234" i="2"/>
  <c r="C234" i="2"/>
  <c r="B234" i="2"/>
  <c r="Q233" i="2"/>
  <c r="P233" i="2"/>
  <c r="N233" i="2"/>
  <c r="M233" i="2"/>
  <c r="L233" i="2"/>
  <c r="K233" i="2"/>
  <c r="J233" i="2"/>
  <c r="I233" i="2"/>
  <c r="H233" i="2"/>
  <c r="G233" i="2"/>
  <c r="F233" i="2"/>
  <c r="E233" i="2"/>
  <c r="D233" i="2"/>
  <c r="C233" i="2"/>
  <c r="B233" i="2"/>
  <c r="Q232" i="2"/>
  <c r="P232" i="2"/>
  <c r="N232" i="2"/>
  <c r="M232" i="2"/>
  <c r="L232" i="2"/>
  <c r="K232" i="2"/>
  <c r="J232" i="2"/>
  <c r="I232" i="2"/>
  <c r="H232" i="2"/>
  <c r="G232" i="2"/>
  <c r="F232" i="2"/>
  <c r="E232" i="2"/>
  <c r="D232" i="2"/>
  <c r="C232" i="2"/>
  <c r="B232" i="2"/>
  <c r="Q231" i="2"/>
  <c r="P231" i="2"/>
  <c r="N231" i="2"/>
  <c r="M231" i="2"/>
  <c r="L231" i="2"/>
  <c r="K231" i="2"/>
  <c r="J231" i="2"/>
  <c r="I231" i="2"/>
  <c r="H231" i="2"/>
  <c r="G231" i="2"/>
  <c r="F231" i="2"/>
  <c r="E231" i="2"/>
  <c r="D231" i="2"/>
  <c r="C231" i="2"/>
  <c r="B231" i="2"/>
  <c r="Q230" i="2"/>
  <c r="P230" i="2"/>
  <c r="N230" i="2"/>
  <c r="M230" i="2"/>
  <c r="L230" i="2"/>
  <c r="K230" i="2"/>
  <c r="J230" i="2"/>
  <c r="I230" i="2"/>
  <c r="H230" i="2"/>
  <c r="G230" i="2"/>
  <c r="F230" i="2"/>
  <c r="E230" i="2"/>
  <c r="D230" i="2"/>
  <c r="C230" i="2"/>
  <c r="B230" i="2"/>
  <c r="Q229" i="2"/>
  <c r="P229" i="2"/>
  <c r="N229" i="2"/>
  <c r="M229" i="2"/>
  <c r="L229" i="2"/>
  <c r="K229" i="2"/>
  <c r="J229" i="2"/>
  <c r="I229" i="2"/>
  <c r="H229" i="2"/>
  <c r="G229" i="2"/>
  <c r="F229" i="2"/>
  <c r="E229" i="2"/>
  <c r="D229" i="2"/>
  <c r="C229" i="2"/>
  <c r="B229" i="2"/>
  <c r="Q228" i="2"/>
  <c r="P228" i="2"/>
  <c r="N228" i="2"/>
  <c r="M228" i="2"/>
  <c r="L228" i="2"/>
  <c r="K228" i="2"/>
  <c r="J228" i="2"/>
  <c r="I228" i="2"/>
  <c r="H228" i="2"/>
  <c r="G228" i="2"/>
  <c r="F228" i="2"/>
  <c r="E228" i="2"/>
  <c r="D228" i="2"/>
  <c r="C228" i="2"/>
  <c r="B228" i="2"/>
  <c r="Q227" i="2"/>
  <c r="P227" i="2"/>
  <c r="N227" i="2"/>
  <c r="M227" i="2"/>
  <c r="L227" i="2"/>
  <c r="K227" i="2"/>
  <c r="J227" i="2"/>
  <c r="I227" i="2"/>
  <c r="H227" i="2"/>
  <c r="G227" i="2"/>
  <c r="F227" i="2"/>
  <c r="E227" i="2"/>
  <c r="D227" i="2"/>
  <c r="C227" i="2"/>
  <c r="B227" i="2"/>
  <c r="Q226" i="2"/>
  <c r="P226" i="2"/>
  <c r="N226" i="2"/>
  <c r="M226" i="2"/>
  <c r="L226" i="2"/>
  <c r="K226" i="2"/>
  <c r="J226" i="2"/>
  <c r="I226" i="2"/>
  <c r="H226" i="2"/>
  <c r="G226" i="2"/>
  <c r="F226" i="2"/>
  <c r="E226" i="2"/>
  <c r="D226" i="2"/>
  <c r="C226" i="2"/>
  <c r="B226" i="2"/>
  <c r="Q225" i="2"/>
  <c r="P225" i="2"/>
  <c r="N225" i="2"/>
  <c r="M225" i="2"/>
  <c r="L225" i="2"/>
  <c r="K225" i="2"/>
  <c r="J225" i="2"/>
  <c r="I225" i="2"/>
  <c r="H225" i="2"/>
  <c r="G225" i="2"/>
  <c r="F225" i="2"/>
  <c r="E225" i="2"/>
  <c r="D225" i="2"/>
  <c r="C225" i="2"/>
  <c r="B225" i="2"/>
  <c r="Q224" i="2"/>
  <c r="P224" i="2"/>
  <c r="N224" i="2"/>
  <c r="M224" i="2"/>
  <c r="L224" i="2"/>
  <c r="K224" i="2"/>
  <c r="J224" i="2"/>
  <c r="I224" i="2"/>
  <c r="H224" i="2"/>
  <c r="G224" i="2"/>
  <c r="F224" i="2"/>
  <c r="E224" i="2"/>
  <c r="D224" i="2"/>
  <c r="C224" i="2"/>
  <c r="B224" i="2"/>
  <c r="Q223" i="2"/>
  <c r="P223" i="2"/>
  <c r="N223" i="2"/>
  <c r="M223" i="2"/>
  <c r="L223" i="2"/>
  <c r="K223" i="2"/>
  <c r="J223" i="2"/>
  <c r="I223" i="2"/>
  <c r="H223" i="2"/>
  <c r="G223" i="2"/>
  <c r="F223" i="2"/>
  <c r="E223" i="2"/>
  <c r="D223" i="2"/>
  <c r="C223" i="2"/>
  <c r="B223" i="2"/>
  <c r="Q222" i="2"/>
  <c r="P222" i="2"/>
  <c r="N222" i="2"/>
  <c r="M222" i="2"/>
  <c r="L222" i="2"/>
  <c r="K222" i="2"/>
  <c r="J222" i="2"/>
  <c r="I222" i="2"/>
  <c r="H222" i="2"/>
  <c r="G222" i="2"/>
  <c r="F222" i="2"/>
  <c r="E222" i="2"/>
  <c r="D222" i="2"/>
  <c r="C222" i="2"/>
  <c r="B222" i="2"/>
  <c r="Q221" i="2"/>
  <c r="P221" i="2"/>
  <c r="N221" i="2"/>
  <c r="M221" i="2"/>
  <c r="L221" i="2"/>
  <c r="K221" i="2"/>
  <c r="J221" i="2"/>
  <c r="I221" i="2"/>
  <c r="H221" i="2"/>
  <c r="G221" i="2"/>
  <c r="F221" i="2"/>
  <c r="E221" i="2"/>
  <c r="D221" i="2"/>
  <c r="C221" i="2"/>
  <c r="B221" i="2"/>
  <c r="Q220" i="2"/>
  <c r="P220" i="2"/>
  <c r="N220" i="2"/>
  <c r="M220" i="2"/>
  <c r="L220" i="2"/>
  <c r="K220" i="2"/>
  <c r="J220" i="2"/>
  <c r="I220" i="2"/>
  <c r="H220" i="2"/>
  <c r="G220" i="2"/>
  <c r="F220" i="2"/>
  <c r="E220" i="2"/>
  <c r="D220" i="2"/>
  <c r="C220" i="2"/>
  <c r="B220" i="2"/>
  <c r="Q219" i="2"/>
  <c r="P219" i="2"/>
  <c r="N219" i="2"/>
  <c r="M219" i="2"/>
  <c r="L219" i="2"/>
  <c r="K219" i="2"/>
  <c r="J219" i="2"/>
  <c r="I219" i="2"/>
  <c r="H219" i="2"/>
  <c r="G219" i="2"/>
  <c r="F219" i="2"/>
  <c r="E219" i="2"/>
  <c r="D219" i="2"/>
  <c r="C219" i="2"/>
  <c r="B219" i="2"/>
  <c r="Q218" i="2"/>
  <c r="P218" i="2"/>
  <c r="N218" i="2"/>
  <c r="M218" i="2"/>
  <c r="L218" i="2"/>
  <c r="K218" i="2"/>
  <c r="J218" i="2"/>
  <c r="I218" i="2"/>
  <c r="H218" i="2"/>
  <c r="G218" i="2"/>
  <c r="F218" i="2"/>
  <c r="E218" i="2"/>
  <c r="D218" i="2"/>
  <c r="C218" i="2"/>
  <c r="B218" i="2"/>
  <c r="Q217" i="2"/>
  <c r="P217" i="2"/>
  <c r="N217" i="2"/>
  <c r="M217" i="2"/>
  <c r="L217" i="2"/>
  <c r="K217" i="2"/>
  <c r="J217" i="2"/>
  <c r="I217" i="2"/>
  <c r="H217" i="2"/>
  <c r="G217" i="2"/>
  <c r="F217" i="2"/>
  <c r="E217" i="2"/>
  <c r="D217" i="2"/>
  <c r="C217" i="2"/>
  <c r="B217" i="2"/>
  <c r="Q216" i="2"/>
  <c r="P216" i="2"/>
  <c r="N216" i="2"/>
  <c r="M216" i="2"/>
  <c r="L216" i="2"/>
  <c r="K216" i="2"/>
  <c r="J216" i="2"/>
  <c r="I216" i="2"/>
  <c r="H216" i="2"/>
  <c r="G216" i="2"/>
  <c r="F216" i="2"/>
  <c r="E216" i="2"/>
  <c r="D216" i="2"/>
  <c r="C216" i="2"/>
  <c r="B216" i="2"/>
  <c r="Q215" i="2"/>
  <c r="P215" i="2"/>
  <c r="N215" i="2"/>
  <c r="M215" i="2"/>
  <c r="L215" i="2"/>
  <c r="K215" i="2"/>
  <c r="J215" i="2"/>
  <c r="I215" i="2"/>
  <c r="H215" i="2"/>
  <c r="G215" i="2"/>
  <c r="F215" i="2"/>
  <c r="E215" i="2"/>
  <c r="D215" i="2"/>
  <c r="C215" i="2"/>
  <c r="B215" i="2"/>
  <c r="Q214" i="2"/>
  <c r="P214" i="2"/>
  <c r="N214" i="2"/>
  <c r="M214" i="2"/>
  <c r="L214" i="2"/>
  <c r="K214" i="2"/>
  <c r="J214" i="2"/>
  <c r="I214" i="2"/>
  <c r="H214" i="2"/>
  <c r="G214" i="2"/>
  <c r="F214" i="2"/>
  <c r="E214" i="2"/>
  <c r="D214" i="2"/>
  <c r="C214" i="2"/>
  <c r="B214" i="2"/>
  <c r="Q213" i="2"/>
  <c r="P213" i="2"/>
  <c r="N213" i="2"/>
  <c r="M213" i="2"/>
  <c r="L213" i="2"/>
  <c r="K213" i="2"/>
  <c r="J213" i="2"/>
  <c r="I213" i="2"/>
  <c r="H213" i="2"/>
  <c r="G213" i="2"/>
  <c r="F213" i="2"/>
  <c r="E213" i="2"/>
  <c r="D213" i="2"/>
  <c r="C213" i="2"/>
  <c r="B213" i="2"/>
  <c r="Q212" i="2"/>
  <c r="P212" i="2"/>
  <c r="N212" i="2"/>
  <c r="M212" i="2"/>
  <c r="L212" i="2"/>
  <c r="K212" i="2"/>
  <c r="J212" i="2"/>
  <c r="I212" i="2"/>
  <c r="H212" i="2"/>
  <c r="G212" i="2"/>
  <c r="F212" i="2"/>
  <c r="E212" i="2"/>
  <c r="D212" i="2"/>
  <c r="C212" i="2"/>
  <c r="B212" i="2"/>
  <c r="Q211" i="2"/>
  <c r="P211" i="2"/>
  <c r="N211" i="2"/>
  <c r="M211" i="2"/>
  <c r="L211" i="2"/>
  <c r="K211" i="2"/>
  <c r="J211" i="2"/>
  <c r="I211" i="2"/>
  <c r="H211" i="2"/>
  <c r="G211" i="2"/>
  <c r="F211" i="2"/>
  <c r="E211" i="2"/>
  <c r="D211" i="2"/>
  <c r="C211" i="2"/>
  <c r="B211" i="2"/>
  <c r="Q210" i="2"/>
  <c r="P210" i="2"/>
  <c r="N210" i="2"/>
  <c r="M210" i="2"/>
  <c r="L210" i="2"/>
  <c r="K210" i="2"/>
  <c r="J210" i="2"/>
  <c r="I210" i="2"/>
  <c r="H210" i="2"/>
  <c r="G210" i="2"/>
  <c r="F210" i="2"/>
  <c r="E210" i="2"/>
  <c r="D210" i="2"/>
  <c r="C210" i="2"/>
  <c r="B210" i="2"/>
  <c r="Q209" i="2"/>
  <c r="P209" i="2"/>
  <c r="N209" i="2"/>
  <c r="M209" i="2"/>
  <c r="L209" i="2"/>
  <c r="K209" i="2"/>
  <c r="J209" i="2"/>
  <c r="I209" i="2"/>
  <c r="H209" i="2"/>
  <c r="G209" i="2"/>
  <c r="F209" i="2"/>
  <c r="E209" i="2"/>
  <c r="D209" i="2"/>
  <c r="C209" i="2"/>
  <c r="B209" i="2"/>
  <c r="Q208" i="2"/>
  <c r="P208" i="2"/>
  <c r="N208" i="2"/>
  <c r="M208" i="2"/>
  <c r="L208" i="2"/>
  <c r="K208" i="2"/>
  <c r="J208" i="2"/>
  <c r="I208" i="2"/>
  <c r="H208" i="2"/>
  <c r="G208" i="2"/>
  <c r="F208" i="2"/>
  <c r="E208" i="2"/>
  <c r="D208" i="2"/>
  <c r="C208" i="2"/>
  <c r="B208" i="2"/>
  <c r="Q207" i="2"/>
  <c r="P207" i="2"/>
  <c r="N207" i="2"/>
  <c r="M207" i="2"/>
  <c r="L207" i="2"/>
  <c r="K207" i="2"/>
  <c r="J207" i="2"/>
  <c r="I207" i="2"/>
  <c r="H207" i="2"/>
  <c r="G207" i="2"/>
  <c r="F207" i="2"/>
  <c r="E207" i="2"/>
  <c r="D207" i="2"/>
  <c r="C207" i="2"/>
  <c r="B207" i="2"/>
  <c r="Q206" i="2"/>
  <c r="P206" i="2"/>
  <c r="N206" i="2"/>
  <c r="M206" i="2"/>
  <c r="L206" i="2"/>
  <c r="K206" i="2"/>
  <c r="J206" i="2"/>
  <c r="I206" i="2"/>
  <c r="H206" i="2"/>
  <c r="G206" i="2"/>
  <c r="F206" i="2"/>
  <c r="E206" i="2"/>
  <c r="D206" i="2"/>
  <c r="C206" i="2"/>
  <c r="B206" i="2"/>
  <c r="Q205" i="2"/>
  <c r="P205" i="2"/>
  <c r="N205" i="2"/>
  <c r="M205" i="2"/>
  <c r="L205" i="2"/>
  <c r="K205" i="2"/>
  <c r="J205" i="2"/>
  <c r="I205" i="2"/>
  <c r="H205" i="2"/>
  <c r="G205" i="2"/>
  <c r="F205" i="2"/>
  <c r="E205" i="2"/>
  <c r="D205" i="2"/>
  <c r="C205" i="2"/>
  <c r="B205" i="2"/>
  <c r="Q204" i="2"/>
  <c r="P204" i="2"/>
  <c r="N204" i="2"/>
  <c r="M204" i="2"/>
  <c r="L204" i="2"/>
  <c r="K204" i="2"/>
  <c r="J204" i="2"/>
  <c r="I204" i="2"/>
  <c r="H204" i="2"/>
  <c r="G204" i="2"/>
  <c r="F204" i="2"/>
  <c r="E204" i="2"/>
  <c r="D204" i="2"/>
  <c r="C204" i="2"/>
  <c r="B204" i="2"/>
  <c r="Q203" i="2"/>
  <c r="P203" i="2"/>
  <c r="N203" i="2"/>
  <c r="M203" i="2"/>
  <c r="L203" i="2"/>
  <c r="K203" i="2"/>
  <c r="J203" i="2"/>
  <c r="I203" i="2"/>
  <c r="H203" i="2"/>
  <c r="G203" i="2"/>
  <c r="F203" i="2"/>
  <c r="E203" i="2"/>
  <c r="D203" i="2"/>
  <c r="C203" i="2"/>
  <c r="B203" i="2"/>
  <c r="Q202" i="2"/>
  <c r="P202" i="2"/>
  <c r="N202" i="2"/>
  <c r="M202" i="2"/>
  <c r="L202" i="2"/>
  <c r="K202" i="2"/>
  <c r="J202" i="2"/>
  <c r="I202" i="2"/>
  <c r="H202" i="2"/>
  <c r="G202" i="2"/>
  <c r="F202" i="2"/>
  <c r="E202" i="2"/>
  <c r="D202" i="2"/>
  <c r="C202" i="2"/>
  <c r="B202" i="2"/>
  <c r="Q201" i="2"/>
  <c r="P201" i="2"/>
  <c r="N201" i="2"/>
  <c r="M201" i="2"/>
  <c r="L201" i="2"/>
  <c r="K201" i="2"/>
  <c r="J201" i="2"/>
  <c r="I201" i="2"/>
  <c r="H201" i="2"/>
  <c r="G201" i="2"/>
  <c r="F201" i="2"/>
  <c r="E201" i="2"/>
  <c r="D201" i="2"/>
  <c r="C201" i="2"/>
  <c r="B201" i="2"/>
  <c r="Q200" i="2"/>
  <c r="P200" i="2"/>
  <c r="N200" i="2"/>
  <c r="M200" i="2"/>
  <c r="L200" i="2"/>
  <c r="K200" i="2"/>
  <c r="J200" i="2"/>
  <c r="I200" i="2"/>
  <c r="H200" i="2"/>
  <c r="G200" i="2"/>
  <c r="F200" i="2"/>
  <c r="E200" i="2"/>
  <c r="D200" i="2"/>
  <c r="C200" i="2"/>
  <c r="B200" i="2"/>
  <c r="Q199" i="2"/>
  <c r="P199" i="2"/>
  <c r="N199" i="2"/>
  <c r="M199" i="2"/>
  <c r="L199" i="2"/>
  <c r="K199" i="2"/>
  <c r="J199" i="2"/>
  <c r="I199" i="2"/>
  <c r="H199" i="2"/>
  <c r="G199" i="2"/>
  <c r="F199" i="2"/>
  <c r="E199" i="2"/>
  <c r="D199" i="2"/>
  <c r="C199" i="2"/>
  <c r="B199" i="2"/>
  <c r="Q198" i="2"/>
  <c r="P198" i="2"/>
  <c r="N198" i="2"/>
  <c r="M198" i="2"/>
  <c r="L198" i="2"/>
  <c r="K198" i="2"/>
  <c r="J198" i="2"/>
  <c r="I198" i="2"/>
  <c r="H198" i="2"/>
  <c r="G198" i="2"/>
  <c r="F198" i="2"/>
  <c r="E198" i="2"/>
  <c r="D198" i="2"/>
  <c r="C198" i="2"/>
  <c r="B198" i="2"/>
  <c r="Q197" i="2"/>
  <c r="P197" i="2"/>
  <c r="N197" i="2"/>
  <c r="M197" i="2"/>
  <c r="L197" i="2"/>
  <c r="K197" i="2"/>
  <c r="J197" i="2"/>
  <c r="I197" i="2"/>
  <c r="H197" i="2"/>
  <c r="G197" i="2"/>
  <c r="F197" i="2"/>
  <c r="E197" i="2"/>
  <c r="D197" i="2"/>
  <c r="C197" i="2"/>
  <c r="B197" i="2"/>
  <c r="Q196" i="2"/>
  <c r="P196" i="2"/>
  <c r="N196" i="2"/>
  <c r="M196" i="2"/>
  <c r="L196" i="2"/>
  <c r="K196" i="2"/>
  <c r="J196" i="2"/>
  <c r="I196" i="2"/>
  <c r="H196" i="2"/>
  <c r="G196" i="2"/>
  <c r="F196" i="2"/>
  <c r="E196" i="2"/>
  <c r="D196" i="2"/>
  <c r="C196" i="2"/>
  <c r="B196" i="2"/>
  <c r="Q195" i="2"/>
  <c r="P195" i="2"/>
  <c r="N195" i="2"/>
  <c r="M195" i="2"/>
  <c r="L195" i="2"/>
  <c r="K195" i="2"/>
  <c r="J195" i="2"/>
  <c r="I195" i="2"/>
  <c r="H195" i="2"/>
  <c r="G195" i="2"/>
  <c r="F195" i="2"/>
  <c r="E195" i="2"/>
  <c r="D195" i="2"/>
  <c r="C195" i="2"/>
  <c r="B195" i="2"/>
  <c r="Q194" i="2"/>
  <c r="P194" i="2"/>
  <c r="N194" i="2"/>
  <c r="M194" i="2"/>
  <c r="L194" i="2"/>
  <c r="K194" i="2"/>
  <c r="J194" i="2"/>
  <c r="I194" i="2"/>
  <c r="H194" i="2"/>
  <c r="G194" i="2"/>
  <c r="F194" i="2"/>
  <c r="E194" i="2"/>
  <c r="D194" i="2"/>
  <c r="C194" i="2"/>
  <c r="B194" i="2"/>
  <c r="Q193" i="2"/>
  <c r="P193" i="2"/>
  <c r="N193" i="2"/>
  <c r="M193" i="2"/>
  <c r="L193" i="2"/>
  <c r="K193" i="2"/>
  <c r="J193" i="2"/>
  <c r="I193" i="2"/>
  <c r="H193" i="2"/>
  <c r="G193" i="2"/>
  <c r="F193" i="2"/>
  <c r="E193" i="2"/>
  <c r="D193" i="2"/>
  <c r="C193" i="2"/>
  <c r="B193" i="2"/>
  <c r="Q192" i="2"/>
  <c r="P192" i="2"/>
  <c r="N192" i="2"/>
  <c r="M192" i="2"/>
  <c r="L192" i="2"/>
  <c r="K192" i="2"/>
  <c r="J192" i="2"/>
  <c r="I192" i="2"/>
  <c r="H192" i="2"/>
  <c r="G192" i="2"/>
  <c r="F192" i="2"/>
  <c r="E192" i="2"/>
  <c r="D192" i="2"/>
  <c r="C192" i="2"/>
  <c r="B192" i="2"/>
  <c r="Q191" i="2"/>
  <c r="P191" i="2"/>
  <c r="N191" i="2"/>
  <c r="M191" i="2"/>
  <c r="L191" i="2"/>
  <c r="K191" i="2"/>
  <c r="J191" i="2"/>
  <c r="I191" i="2"/>
  <c r="H191" i="2"/>
  <c r="G191" i="2"/>
  <c r="F191" i="2"/>
  <c r="E191" i="2"/>
  <c r="D191" i="2"/>
  <c r="C191" i="2"/>
  <c r="B191" i="2"/>
  <c r="Q190" i="2"/>
  <c r="P190" i="2"/>
  <c r="N190" i="2"/>
  <c r="M190" i="2"/>
  <c r="L190" i="2"/>
  <c r="K190" i="2"/>
  <c r="J190" i="2"/>
  <c r="I190" i="2"/>
  <c r="H190" i="2"/>
  <c r="G190" i="2"/>
  <c r="F190" i="2"/>
  <c r="E190" i="2"/>
  <c r="D190" i="2"/>
  <c r="C190" i="2"/>
  <c r="B190" i="2"/>
  <c r="Q189" i="2"/>
  <c r="P189" i="2"/>
  <c r="N189" i="2"/>
  <c r="M189" i="2"/>
  <c r="L189" i="2"/>
  <c r="K189" i="2"/>
  <c r="J189" i="2"/>
  <c r="I189" i="2"/>
  <c r="H189" i="2"/>
  <c r="G189" i="2"/>
  <c r="F189" i="2"/>
  <c r="E189" i="2"/>
  <c r="D189" i="2"/>
  <c r="C189" i="2"/>
  <c r="B189" i="2"/>
  <c r="Q188" i="2"/>
  <c r="P188" i="2"/>
  <c r="N188" i="2"/>
  <c r="M188" i="2"/>
  <c r="L188" i="2"/>
  <c r="K188" i="2"/>
  <c r="J188" i="2"/>
  <c r="I188" i="2"/>
  <c r="H188" i="2"/>
  <c r="G188" i="2"/>
  <c r="F188" i="2"/>
  <c r="E188" i="2"/>
  <c r="D188" i="2"/>
  <c r="C188" i="2"/>
  <c r="B188" i="2"/>
  <c r="Q187" i="2"/>
  <c r="P187" i="2"/>
  <c r="N187" i="2"/>
  <c r="M187" i="2"/>
  <c r="L187" i="2"/>
  <c r="K187" i="2"/>
  <c r="J187" i="2"/>
  <c r="I187" i="2"/>
  <c r="H187" i="2"/>
  <c r="G187" i="2"/>
  <c r="F187" i="2"/>
  <c r="E187" i="2"/>
  <c r="D187" i="2"/>
  <c r="C187" i="2"/>
  <c r="B187" i="2"/>
  <c r="Q186" i="2"/>
  <c r="P186" i="2"/>
  <c r="N186" i="2"/>
  <c r="M186" i="2"/>
  <c r="L186" i="2"/>
  <c r="K186" i="2"/>
  <c r="J186" i="2"/>
  <c r="I186" i="2"/>
  <c r="H186" i="2"/>
  <c r="G186" i="2"/>
  <c r="F186" i="2"/>
  <c r="E186" i="2"/>
  <c r="D186" i="2"/>
  <c r="C186" i="2"/>
  <c r="B186" i="2"/>
  <c r="Q185" i="2"/>
  <c r="P185" i="2"/>
  <c r="N185" i="2"/>
  <c r="M185" i="2"/>
  <c r="L185" i="2"/>
  <c r="K185" i="2"/>
  <c r="J185" i="2"/>
  <c r="I185" i="2"/>
  <c r="H185" i="2"/>
  <c r="G185" i="2"/>
  <c r="F185" i="2"/>
  <c r="E185" i="2"/>
  <c r="D185" i="2"/>
  <c r="C185" i="2"/>
  <c r="B185" i="2"/>
  <c r="Q184" i="2"/>
  <c r="P184" i="2"/>
  <c r="N184" i="2"/>
  <c r="M184" i="2"/>
  <c r="L184" i="2"/>
  <c r="K184" i="2"/>
  <c r="J184" i="2"/>
  <c r="I184" i="2"/>
  <c r="H184" i="2"/>
  <c r="G184" i="2"/>
  <c r="F184" i="2"/>
  <c r="E184" i="2"/>
  <c r="D184" i="2"/>
  <c r="C184" i="2"/>
  <c r="B184" i="2"/>
  <c r="Q183" i="2"/>
  <c r="P183" i="2"/>
  <c r="N183" i="2"/>
  <c r="M183" i="2"/>
  <c r="L183" i="2"/>
  <c r="K183" i="2"/>
  <c r="J183" i="2"/>
  <c r="I183" i="2"/>
  <c r="H183" i="2"/>
  <c r="G183" i="2"/>
  <c r="F183" i="2"/>
  <c r="E183" i="2"/>
  <c r="D183" i="2"/>
  <c r="C183" i="2"/>
  <c r="B183" i="2"/>
  <c r="Q182" i="2"/>
  <c r="P182" i="2"/>
  <c r="N182" i="2"/>
  <c r="M182" i="2"/>
  <c r="L182" i="2"/>
  <c r="K182" i="2"/>
  <c r="J182" i="2"/>
  <c r="I182" i="2"/>
  <c r="H182" i="2"/>
  <c r="G182" i="2"/>
  <c r="F182" i="2"/>
  <c r="E182" i="2"/>
  <c r="D182" i="2"/>
  <c r="C182" i="2"/>
  <c r="B182" i="2"/>
  <c r="Q181" i="2"/>
  <c r="P181" i="2"/>
  <c r="N181" i="2"/>
  <c r="M181" i="2"/>
  <c r="L181" i="2"/>
  <c r="K181" i="2"/>
  <c r="J181" i="2"/>
  <c r="I181" i="2"/>
  <c r="H181" i="2"/>
  <c r="G181" i="2"/>
  <c r="F181" i="2"/>
  <c r="E181" i="2"/>
  <c r="D181" i="2"/>
  <c r="C181" i="2"/>
  <c r="B181" i="2"/>
  <c r="Q180" i="2"/>
  <c r="P180" i="2"/>
  <c r="N180" i="2"/>
  <c r="M180" i="2"/>
  <c r="L180" i="2"/>
  <c r="K180" i="2"/>
  <c r="J180" i="2"/>
  <c r="I180" i="2"/>
  <c r="H180" i="2"/>
  <c r="G180" i="2"/>
  <c r="F180" i="2"/>
  <c r="E180" i="2"/>
  <c r="D180" i="2"/>
  <c r="C180" i="2"/>
  <c r="B180" i="2"/>
  <c r="Q179" i="2"/>
  <c r="P179" i="2"/>
  <c r="N179" i="2"/>
  <c r="M179" i="2"/>
  <c r="L179" i="2"/>
  <c r="K179" i="2"/>
  <c r="J179" i="2"/>
  <c r="I179" i="2"/>
  <c r="H179" i="2"/>
  <c r="G179" i="2"/>
  <c r="F179" i="2"/>
  <c r="E179" i="2"/>
  <c r="D179" i="2"/>
  <c r="C179" i="2"/>
  <c r="B179" i="2"/>
  <c r="Q178" i="2"/>
  <c r="P178" i="2"/>
  <c r="N178" i="2"/>
  <c r="M178" i="2"/>
  <c r="L178" i="2"/>
  <c r="K178" i="2"/>
  <c r="J178" i="2"/>
  <c r="I178" i="2"/>
  <c r="H178" i="2"/>
  <c r="G178" i="2"/>
  <c r="F178" i="2"/>
  <c r="E178" i="2"/>
  <c r="D178" i="2"/>
  <c r="C178" i="2"/>
  <c r="B178" i="2"/>
  <c r="Q177" i="2"/>
  <c r="P177" i="2"/>
  <c r="N177" i="2"/>
  <c r="M177" i="2"/>
  <c r="L177" i="2"/>
  <c r="K177" i="2"/>
  <c r="J177" i="2"/>
  <c r="I177" i="2"/>
  <c r="H177" i="2"/>
  <c r="G177" i="2"/>
  <c r="F177" i="2"/>
  <c r="E177" i="2"/>
  <c r="D177" i="2"/>
  <c r="C177" i="2"/>
  <c r="B177" i="2"/>
  <c r="Q176" i="2"/>
  <c r="P176" i="2"/>
  <c r="N176" i="2"/>
  <c r="M176" i="2"/>
  <c r="L176" i="2"/>
  <c r="K176" i="2"/>
  <c r="J176" i="2"/>
  <c r="I176" i="2"/>
  <c r="H176" i="2"/>
  <c r="G176" i="2"/>
  <c r="F176" i="2"/>
  <c r="E176" i="2"/>
  <c r="D176" i="2"/>
  <c r="C176" i="2"/>
  <c r="B176" i="2"/>
  <c r="Q175" i="2"/>
  <c r="P175" i="2"/>
  <c r="N175" i="2"/>
  <c r="M175" i="2"/>
  <c r="L175" i="2"/>
  <c r="K175" i="2"/>
  <c r="J175" i="2"/>
  <c r="I175" i="2"/>
  <c r="H175" i="2"/>
  <c r="G175" i="2"/>
  <c r="F175" i="2"/>
  <c r="E175" i="2"/>
  <c r="D175" i="2"/>
  <c r="C175" i="2"/>
  <c r="B175" i="2"/>
  <c r="Q174" i="2"/>
  <c r="P174" i="2"/>
  <c r="N174" i="2"/>
  <c r="M174" i="2"/>
  <c r="L174" i="2"/>
  <c r="K174" i="2"/>
  <c r="J174" i="2"/>
  <c r="I174" i="2"/>
  <c r="H174" i="2"/>
  <c r="G174" i="2"/>
  <c r="F174" i="2"/>
  <c r="E174" i="2"/>
  <c r="D174" i="2"/>
  <c r="C174" i="2"/>
  <c r="B174" i="2"/>
  <c r="Q173" i="2"/>
  <c r="P173" i="2"/>
  <c r="N173" i="2"/>
  <c r="M173" i="2"/>
  <c r="L173" i="2"/>
  <c r="K173" i="2"/>
  <c r="J173" i="2"/>
  <c r="I173" i="2"/>
  <c r="H173" i="2"/>
  <c r="G173" i="2"/>
  <c r="F173" i="2"/>
  <c r="E173" i="2"/>
  <c r="D173" i="2"/>
  <c r="C173" i="2"/>
  <c r="B173" i="2"/>
  <c r="Q172" i="2"/>
  <c r="P172" i="2"/>
  <c r="N172" i="2"/>
  <c r="M172" i="2"/>
  <c r="L172" i="2"/>
  <c r="K172" i="2"/>
  <c r="J172" i="2"/>
  <c r="I172" i="2"/>
  <c r="H172" i="2"/>
  <c r="G172" i="2"/>
  <c r="F172" i="2"/>
  <c r="E172" i="2"/>
  <c r="D172" i="2"/>
  <c r="C172" i="2"/>
  <c r="B172" i="2"/>
  <c r="Q171" i="2"/>
  <c r="P171" i="2"/>
  <c r="N171" i="2"/>
  <c r="M171" i="2"/>
  <c r="L171" i="2"/>
  <c r="K171" i="2"/>
  <c r="J171" i="2"/>
  <c r="I171" i="2"/>
  <c r="H171" i="2"/>
  <c r="G171" i="2"/>
  <c r="F171" i="2"/>
  <c r="E171" i="2"/>
  <c r="D171" i="2"/>
  <c r="C171" i="2"/>
  <c r="B171" i="2"/>
  <c r="Q170" i="2"/>
  <c r="P170" i="2"/>
  <c r="N170" i="2"/>
  <c r="M170" i="2"/>
  <c r="L170" i="2"/>
  <c r="K170" i="2"/>
  <c r="J170" i="2"/>
  <c r="I170" i="2"/>
  <c r="H170" i="2"/>
  <c r="G170" i="2"/>
  <c r="F170" i="2"/>
  <c r="E170" i="2"/>
  <c r="D170" i="2"/>
  <c r="C170" i="2"/>
  <c r="B170" i="2"/>
  <c r="Q169" i="2"/>
  <c r="P169" i="2"/>
  <c r="N169" i="2"/>
  <c r="M169" i="2"/>
  <c r="L169" i="2"/>
  <c r="K169" i="2"/>
  <c r="J169" i="2"/>
  <c r="I169" i="2"/>
  <c r="H169" i="2"/>
  <c r="G169" i="2"/>
  <c r="F169" i="2"/>
  <c r="E169" i="2"/>
  <c r="D169" i="2"/>
  <c r="C169" i="2"/>
  <c r="B169" i="2"/>
  <c r="Q168" i="2"/>
  <c r="P168" i="2"/>
  <c r="N168" i="2"/>
  <c r="M168" i="2"/>
  <c r="L168" i="2"/>
  <c r="K168" i="2"/>
  <c r="J168" i="2"/>
  <c r="I168" i="2"/>
  <c r="H168" i="2"/>
  <c r="G168" i="2"/>
  <c r="F168" i="2"/>
  <c r="E168" i="2"/>
  <c r="D168" i="2"/>
  <c r="C168" i="2"/>
  <c r="B168" i="2"/>
  <c r="Q167" i="2"/>
  <c r="P167" i="2"/>
  <c r="N167" i="2"/>
  <c r="M167" i="2"/>
  <c r="L167" i="2"/>
  <c r="K167" i="2"/>
  <c r="J167" i="2"/>
  <c r="I167" i="2"/>
  <c r="H167" i="2"/>
  <c r="G167" i="2"/>
  <c r="F167" i="2"/>
  <c r="E167" i="2"/>
  <c r="D167" i="2"/>
  <c r="C167" i="2"/>
  <c r="B167" i="2"/>
  <c r="Q166" i="2"/>
  <c r="P166" i="2"/>
  <c r="N166" i="2"/>
  <c r="M166" i="2"/>
  <c r="L166" i="2"/>
  <c r="K166" i="2"/>
  <c r="J166" i="2"/>
  <c r="I166" i="2"/>
  <c r="H166" i="2"/>
  <c r="G166" i="2"/>
  <c r="F166" i="2"/>
  <c r="E166" i="2"/>
  <c r="D166" i="2"/>
  <c r="C166" i="2"/>
  <c r="B166" i="2"/>
  <c r="Q165" i="2"/>
  <c r="P165" i="2"/>
  <c r="N165" i="2"/>
  <c r="M165" i="2"/>
  <c r="L165" i="2"/>
  <c r="K165" i="2"/>
  <c r="J165" i="2"/>
  <c r="I165" i="2"/>
  <c r="H165" i="2"/>
  <c r="G165" i="2"/>
  <c r="F165" i="2"/>
  <c r="E165" i="2"/>
  <c r="D165" i="2"/>
  <c r="C165" i="2"/>
  <c r="B165" i="2"/>
  <c r="Q164" i="2"/>
  <c r="P164" i="2"/>
  <c r="N164" i="2"/>
  <c r="M164" i="2"/>
  <c r="L164" i="2"/>
  <c r="K164" i="2"/>
  <c r="J164" i="2"/>
  <c r="I164" i="2"/>
  <c r="H164" i="2"/>
  <c r="G164" i="2"/>
  <c r="F164" i="2"/>
  <c r="E164" i="2"/>
  <c r="D164" i="2"/>
  <c r="C164" i="2"/>
  <c r="B164" i="2"/>
  <c r="Q163" i="2"/>
  <c r="P163" i="2"/>
  <c r="N163" i="2"/>
  <c r="M163" i="2"/>
  <c r="L163" i="2"/>
  <c r="K163" i="2"/>
  <c r="J163" i="2"/>
  <c r="I163" i="2"/>
  <c r="H163" i="2"/>
  <c r="G163" i="2"/>
  <c r="F163" i="2"/>
  <c r="E163" i="2"/>
  <c r="D163" i="2"/>
  <c r="C163" i="2"/>
  <c r="B163" i="2"/>
  <c r="Q162" i="2"/>
  <c r="P162" i="2"/>
  <c r="N162" i="2"/>
  <c r="M162" i="2"/>
  <c r="L162" i="2"/>
  <c r="K162" i="2"/>
  <c r="J162" i="2"/>
  <c r="I162" i="2"/>
  <c r="H162" i="2"/>
  <c r="G162" i="2"/>
  <c r="F162" i="2"/>
  <c r="E162" i="2"/>
  <c r="D162" i="2"/>
  <c r="C162" i="2"/>
  <c r="B162" i="2"/>
  <c r="Q161" i="2"/>
  <c r="P161" i="2"/>
  <c r="N161" i="2"/>
  <c r="M161" i="2"/>
  <c r="L161" i="2"/>
  <c r="K161" i="2"/>
  <c r="J161" i="2"/>
  <c r="I161" i="2"/>
  <c r="H161" i="2"/>
  <c r="G161" i="2"/>
  <c r="F161" i="2"/>
  <c r="E161" i="2"/>
  <c r="D161" i="2"/>
  <c r="C161" i="2"/>
  <c r="B161" i="2"/>
  <c r="Q160" i="2"/>
  <c r="P160" i="2"/>
  <c r="N160" i="2"/>
  <c r="M160" i="2"/>
  <c r="L160" i="2"/>
  <c r="K160" i="2"/>
  <c r="J160" i="2"/>
  <c r="I160" i="2"/>
  <c r="H160" i="2"/>
  <c r="G160" i="2"/>
  <c r="F160" i="2"/>
  <c r="E160" i="2"/>
  <c r="D160" i="2"/>
  <c r="C160" i="2"/>
  <c r="B160" i="2"/>
  <c r="Q159" i="2"/>
  <c r="P159" i="2"/>
  <c r="N159" i="2"/>
  <c r="M159" i="2"/>
  <c r="L159" i="2"/>
  <c r="K159" i="2"/>
  <c r="J159" i="2"/>
  <c r="I159" i="2"/>
  <c r="H159" i="2"/>
  <c r="G159" i="2"/>
  <c r="F159" i="2"/>
  <c r="E159" i="2"/>
  <c r="D159" i="2"/>
  <c r="C159" i="2"/>
  <c r="B159" i="2"/>
  <c r="Q158" i="2"/>
  <c r="P158" i="2"/>
  <c r="N158" i="2"/>
  <c r="M158" i="2"/>
  <c r="L158" i="2"/>
  <c r="K158" i="2"/>
  <c r="J158" i="2"/>
  <c r="I158" i="2"/>
  <c r="H158" i="2"/>
  <c r="G158" i="2"/>
  <c r="F158" i="2"/>
  <c r="E158" i="2"/>
  <c r="D158" i="2"/>
  <c r="C158" i="2"/>
  <c r="B158" i="2"/>
  <c r="Q157" i="2"/>
  <c r="P157" i="2"/>
  <c r="N157" i="2"/>
  <c r="M157" i="2"/>
  <c r="L157" i="2"/>
  <c r="K157" i="2"/>
  <c r="J157" i="2"/>
  <c r="I157" i="2"/>
  <c r="H157" i="2"/>
  <c r="G157" i="2"/>
  <c r="F157" i="2"/>
  <c r="E157" i="2"/>
  <c r="D157" i="2"/>
  <c r="C157" i="2"/>
  <c r="B157" i="2"/>
  <c r="Q156" i="2"/>
  <c r="P156" i="2"/>
  <c r="N156" i="2"/>
  <c r="M156" i="2"/>
  <c r="L156" i="2"/>
  <c r="K156" i="2"/>
  <c r="J156" i="2"/>
  <c r="I156" i="2"/>
  <c r="H156" i="2"/>
  <c r="G156" i="2"/>
  <c r="F156" i="2"/>
  <c r="E156" i="2"/>
  <c r="D156" i="2"/>
  <c r="C156" i="2"/>
  <c r="B156" i="2"/>
  <c r="Q155" i="2"/>
  <c r="P155" i="2"/>
  <c r="N155" i="2"/>
  <c r="M155" i="2"/>
  <c r="L155" i="2"/>
  <c r="K155" i="2"/>
  <c r="J155" i="2"/>
  <c r="I155" i="2"/>
  <c r="H155" i="2"/>
  <c r="G155" i="2"/>
  <c r="F155" i="2"/>
  <c r="E155" i="2"/>
  <c r="D155" i="2"/>
  <c r="C155" i="2"/>
  <c r="B155" i="2"/>
  <c r="Q154" i="2"/>
  <c r="P154" i="2"/>
  <c r="N154" i="2"/>
  <c r="M154" i="2"/>
  <c r="L154" i="2"/>
  <c r="K154" i="2"/>
  <c r="J154" i="2"/>
  <c r="I154" i="2"/>
  <c r="H154" i="2"/>
  <c r="G154" i="2"/>
  <c r="F154" i="2"/>
  <c r="E154" i="2"/>
  <c r="D154" i="2"/>
  <c r="C154" i="2"/>
  <c r="B154" i="2"/>
  <c r="Q153" i="2"/>
  <c r="P153" i="2"/>
  <c r="N153" i="2"/>
  <c r="M153" i="2"/>
  <c r="L153" i="2"/>
  <c r="K153" i="2"/>
  <c r="J153" i="2"/>
  <c r="I153" i="2"/>
  <c r="H153" i="2"/>
  <c r="G153" i="2"/>
  <c r="F153" i="2"/>
  <c r="E153" i="2"/>
  <c r="D153" i="2"/>
  <c r="C153" i="2"/>
  <c r="B153" i="2"/>
  <c r="Q152" i="2"/>
  <c r="P152" i="2"/>
  <c r="N152" i="2"/>
  <c r="M152" i="2"/>
  <c r="L152" i="2"/>
  <c r="K152" i="2"/>
  <c r="J152" i="2"/>
  <c r="I152" i="2"/>
  <c r="H152" i="2"/>
  <c r="G152" i="2"/>
  <c r="F152" i="2"/>
  <c r="E152" i="2"/>
  <c r="D152" i="2"/>
  <c r="C152" i="2"/>
  <c r="B152" i="2"/>
  <c r="Q151" i="2"/>
  <c r="P151" i="2"/>
  <c r="N151" i="2"/>
  <c r="M151" i="2"/>
  <c r="L151" i="2"/>
  <c r="K151" i="2"/>
  <c r="J151" i="2"/>
  <c r="I151" i="2"/>
  <c r="H151" i="2"/>
  <c r="G151" i="2"/>
  <c r="F151" i="2"/>
  <c r="E151" i="2"/>
  <c r="D151" i="2"/>
  <c r="C151" i="2"/>
  <c r="B151" i="2"/>
  <c r="Q150" i="2"/>
  <c r="P150" i="2"/>
  <c r="N150" i="2"/>
  <c r="M150" i="2"/>
  <c r="L150" i="2"/>
  <c r="K150" i="2"/>
  <c r="J150" i="2"/>
  <c r="I150" i="2"/>
  <c r="H150" i="2"/>
  <c r="G150" i="2"/>
  <c r="F150" i="2"/>
  <c r="E150" i="2"/>
  <c r="D150" i="2"/>
  <c r="C150" i="2"/>
  <c r="B150" i="2"/>
  <c r="Q149" i="2"/>
  <c r="P149" i="2"/>
  <c r="N149" i="2"/>
  <c r="M149" i="2"/>
  <c r="L149" i="2"/>
  <c r="K149" i="2"/>
  <c r="J149" i="2"/>
  <c r="I149" i="2"/>
  <c r="H149" i="2"/>
  <c r="G149" i="2"/>
  <c r="F149" i="2"/>
  <c r="E149" i="2"/>
  <c r="D149" i="2"/>
  <c r="C149" i="2"/>
  <c r="B149" i="2"/>
  <c r="Q148" i="2"/>
  <c r="P148" i="2"/>
  <c r="N148" i="2"/>
  <c r="M148" i="2"/>
  <c r="L148" i="2"/>
  <c r="K148" i="2"/>
  <c r="J148" i="2"/>
  <c r="I148" i="2"/>
  <c r="H148" i="2"/>
  <c r="G148" i="2"/>
  <c r="F148" i="2"/>
  <c r="E148" i="2"/>
  <c r="D148" i="2"/>
  <c r="C148" i="2"/>
  <c r="B148" i="2"/>
  <c r="Q147" i="2"/>
  <c r="P147" i="2"/>
  <c r="N147" i="2"/>
  <c r="M147" i="2"/>
  <c r="L147" i="2"/>
  <c r="K147" i="2"/>
  <c r="J147" i="2"/>
  <c r="I147" i="2"/>
  <c r="H147" i="2"/>
  <c r="G147" i="2"/>
  <c r="F147" i="2"/>
  <c r="E147" i="2"/>
  <c r="D147" i="2"/>
  <c r="C147" i="2"/>
  <c r="B147" i="2"/>
  <c r="Q146" i="2"/>
  <c r="P146" i="2"/>
  <c r="N146" i="2"/>
  <c r="M146" i="2"/>
  <c r="L146" i="2"/>
  <c r="K146" i="2"/>
  <c r="J146" i="2"/>
  <c r="I146" i="2"/>
  <c r="H146" i="2"/>
  <c r="G146" i="2"/>
  <c r="F146" i="2"/>
  <c r="E146" i="2"/>
  <c r="D146" i="2"/>
  <c r="C146" i="2"/>
  <c r="B146" i="2"/>
  <c r="Q145" i="2"/>
  <c r="P145" i="2"/>
  <c r="N145" i="2"/>
  <c r="M145" i="2"/>
  <c r="L145" i="2"/>
  <c r="K145" i="2"/>
  <c r="J145" i="2"/>
  <c r="I145" i="2"/>
  <c r="H145" i="2"/>
  <c r="G145" i="2"/>
  <c r="F145" i="2"/>
  <c r="E145" i="2"/>
  <c r="D145" i="2"/>
  <c r="C145" i="2"/>
  <c r="B145" i="2"/>
  <c r="Q144" i="2"/>
  <c r="P144" i="2"/>
  <c r="N144" i="2"/>
  <c r="M144" i="2"/>
  <c r="L144" i="2"/>
  <c r="K144" i="2"/>
  <c r="J144" i="2"/>
  <c r="I144" i="2"/>
  <c r="H144" i="2"/>
  <c r="G144" i="2"/>
  <c r="F144" i="2"/>
  <c r="E144" i="2"/>
  <c r="D144" i="2"/>
  <c r="C144" i="2"/>
  <c r="B144" i="2"/>
  <c r="Q143" i="2"/>
  <c r="P143" i="2"/>
  <c r="N143" i="2"/>
  <c r="M143" i="2"/>
  <c r="L143" i="2"/>
  <c r="K143" i="2"/>
  <c r="J143" i="2"/>
  <c r="I143" i="2"/>
  <c r="H143" i="2"/>
  <c r="G143" i="2"/>
  <c r="F143" i="2"/>
  <c r="E143" i="2"/>
  <c r="D143" i="2"/>
  <c r="C143" i="2"/>
  <c r="B143" i="2"/>
  <c r="Q142" i="2"/>
  <c r="P142" i="2"/>
  <c r="N142" i="2"/>
  <c r="M142" i="2"/>
  <c r="L142" i="2"/>
  <c r="K142" i="2"/>
  <c r="J142" i="2"/>
  <c r="I142" i="2"/>
  <c r="H142" i="2"/>
  <c r="G142" i="2"/>
  <c r="F142" i="2"/>
  <c r="E142" i="2"/>
  <c r="D142" i="2"/>
  <c r="C142" i="2"/>
  <c r="B142" i="2"/>
  <c r="Q141" i="2"/>
  <c r="P141" i="2"/>
  <c r="N141" i="2"/>
  <c r="M141" i="2"/>
  <c r="L141" i="2"/>
  <c r="K141" i="2"/>
  <c r="J141" i="2"/>
  <c r="I141" i="2"/>
  <c r="H141" i="2"/>
  <c r="G141" i="2"/>
  <c r="F141" i="2"/>
  <c r="E141" i="2"/>
  <c r="D141" i="2"/>
  <c r="C141" i="2"/>
  <c r="B141" i="2"/>
  <c r="Q140" i="2"/>
  <c r="P140" i="2"/>
  <c r="N140" i="2"/>
  <c r="M140" i="2"/>
  <c r="L140" i="2"/>
  <c r="K140" i="2"/>
  <c r="J140" i="2"/>
  <c r="I140" i="2"/>
  <c r="H140" i="2"/>
  <c r="G140" i="2"/>
  <c r="F140" i="2"/>
  <c r="E140" i="2"/>
  <c r="D140" i="2"/>
  <c r="C140" i="2"/>
  <c r="B140" i="2"/>
  <c r="Q139" i="2"/>
  <c r="P139" i="2"/>
  <c r="N139" i="2"/>
  <c r="M139" i="2"/>
  <c r="L139" i="2"/>
  <c r="K139" i="2"/>
  <c r="J139" i="2"/>
  <c r="I139" i="2"/>
  <c r="H139" i="2"/>
  <c r="G139" i="2"/>
  <c r="F139" i="2"/>
  <c r="E139" i="2"/>
  <c r="D139" i="2"/>
  <c r="C139" i="2"/>
  <c r="B139" i="2"/>
  <c r="Q138" i="2"/>
  <c r="P138" i="2"/>
  <c r="N138" i="2"/>
  <c r="M138" i="2"/>
  <c r="L138" i="2"/>
  <c r="K138" i="2"/>
  <c r="J138" i="2"/>
  <c r="I138" i="2"/>
  <c r="H138" i="2"/>
  <c r="G138" i="2"/>
  <c r="F138" i="2"/>
  <c r="E138" i="2"/>
  <c r="D138" i="2"/>
  <c r="C138" i="2"/>
  <c r="B138" i="2"/>
  <c r="Q137" i="2"/>
  <c r="P137" i="2"/>
  <c r="N137" i="2"/>
  <c r="M137" i="2"/>
  <c r="L137" i="2"/>
  <c r="K137" i="2"/>
  <c r="J137" i="2"/>
  <c r="I137" i="2"/>
  <c r="H137" i="2"/>
  <c r="G137" i="2"/>
  <c r="F137" i="2"/>
  <c r="E137" i="2"/>
  <c r="D137" i="2"/>
  <c r="C137" i="2"/>
  <c r="B137" i="2"/>
  <c r="Q136" i="2"/>
  <c r="P136" i="2"/>
  <c r="N136" i="2"/>
  <c r="M136" i="2"/>
  <c r="L136" i="2"/>
  <c r="K136" i="2"/>
  <c r="J136" i="2"/>
  <c r="I136" i="2"/>
  <c r="H136" i="2"/>
  <c r="G136" i="2"/>
  <c r="F136" i="2"/>
  <c r="E136" i="2"/>
  <c r="D136" i="2"/>
  <c r="C136" i="2"/>
  <c r="B136" i="2"/>
  <c r="Q135" i="2"/>
  <c r="P135" i="2"/>
  <c r="N135" i="2"/>
  <c r="M135" i="2"/>
  <c r="L135" i="2"/>
  <c r="K135" i="2"/>
  <c r="J135" i="2"/>
  <c r="I135" i="2"/>
  <c r="H135" i="2"/>
  <c r="G135" i="2"/>
  <c r="F135" i="2"/>
  <c r="E135" i="2"/>
  <c r="D135" i="2"/>
  <c r="C135" i="2"/>
  <c r="B135" i="2"/>
  <c r="Q134" i="2"/>
  <c r="P134" i="2"/>
  <c r="N134" i="2"/>
  <c r="M134" i="2"/>
  <c r="L134" i="2"/>
  <c r="K134" i="2"/>
  <c r="J134" i="2"/>
  <c r="I134" i="2"/>
  <c r="H134" i="2"/>
  <c r="G134" i="2"/>
  <c r="F134" i="2"/>
  <c r="E134" i="2"/>
  <c r="D134" i="2"/>
  <c r="C134" i="2"/>
  <c r="B134" i="2"/>
  <c r="Q133" i="2"/>
  <c r="P133" i="2"/>
  <c r="N133" i="2"/>
  <c r="M133" i="2"/>
  <c r="L133" i="2"/>
  <c r="K133" i="2"/>
  <c r="J133" i="2"/>
  <c r="I133" i="2"/>
  <c r="H133" i="2"/>
  <c r="G133" i="2"/>
  <c r="F133" i="2"/>
  <c r="E133" i="2"/>
  <c r="D133" i="2"/>
  <c r="C133" i="2"/>
  <c r="B133" i="2"/>
  <c r="Q132" i="2"/>
  <c r="P132" i="2"/>
  <c r="N132" i="2"/>
  <c r="M132" i="2"/>
  <c r="L132" i="2"/>
  <c r="K132" i="2"/>
  <c r="J132" i="2"/>
  <c r="I132" i="2"/>
  <c r="H132" i="2"/>
  <c r="G132" i="2"/>
  <c r="F132" i="2"/>
  <c r="E132" i="2"/>
  <c r="D132" i="2"/>
  <c r="C132" i="2"/>
  <c r="B132" i="2"/>
  <c r="Q131" i="2"/>
  <c r="P131" i="2"/>
  <c r="N131" i="2"/>
  <c r="M131" i="2"/>
  <c r="L131" i="2"/>
  <c r="K131" i="2"/>
  <c r="J131" i="2"/>
  <c r="I131" i="2"/>
  <c r="H131" i="2"/>
  <c r="G131" i="2"/>
  <c r="F131" i="2"/>
  <c r="E131" i="2"/>
  <c r="D131" i="2"/>
  <c r="C131" i="2"/>
  <c r="B131" i="2"/>
  <c r="Q130" i="2"/>
  <c r="P130" i="2"/>
  <c r="N130" i="2"/>
  <c r="M130" i="2"/>
  <c r="L130" i="2"/>
  <c r="K130" i="2"/>
  <c r="J130" i="2"/>
  <c r="I130" i="2"/>
  <c r="H130" i="2"/>
  <c r="G130" i="2"/>
  <c r="F130" i="2"/>
  <c r="E130" i="2"/>
  <c r="D130" i="2"/>
  <c r="C130" i="2"/>
  <c r="B130" i="2"/>
  <c r="Q129" i="2"/>
  <c r="P129" i="2"/>
  <c r="N129" i="2"/>
  <c r="M129" i="2"/>
  <c r="L129" i="2"/>
  <c r="K129" i="2"/>
  <c r="J129" i="2"/>
  <c r="I129" i="2"/>
  <c r="H129" i="2"/>
  <c r="G129" i="2"/>
  <c r="F129" i="2"/>
  <c r="E129" i="2"/>
  <c r="D129" i="2"/>
  <c r="C129" i="2"/>
  <c r="B129" i="2"/>
  <c r="Q128" i="2"/>
  <c r="P128" i="2"/>
  <c r="N128" i="2"/>
  <c r="M128" i="2"/>
  <c r="L128" i="2"/>
  <c r="K128" i="2"/>
  <c r="J128" i="2"/>
  <c r="I128" i="2"/>
  <c r="H128" i="2"/>
  <c r="G128" i="2"/>
  <c r="F128" i="2"/>
  <c r="E128" i="2"/>
  <c r="D128" i="2"/>
  <c r="C128" i="2"/>
  <c r="B128" i="2"/>
  <c r="Q127" i="2"/>
  <c r="P127" i="2"/>
  <c r="N127" i="2"/>
  <c r="M127" i="2"/>
  <c r="L127" i="2"/>
  <c r="K127" i="2"/>
  <c r="J127" i="2"/>
  <c r="I127" i="2"/>
  <c r="H127" i="2"/>
  <c r="G127" i="2"/>
  <c r="F127" i="2"/>
  <c r="E127" i="2"/>
  <c r="D127" i="2"/>
  <c r="C127" i="2"/>
  <c r="B127" i="2"/>
  <c r="Q126" i="2"/>
  <c r="P126" i="2"/>
  <c r="N126" i="2"/>
  <c r="M126" i="2"/>
  <c r="L126" i="2"/>
  <c r="K126" i="2"/>
  <c r="J126" i="2"/>
  <c r="I126" i="2"/>
  <c r="H126" i="2"/>
  <c r="G126" i="2"/>
  <c r="F126" i="2"/>
  <c r="E126" i="2"/>
  <c r="D126" i="2"/>
  <c r="C126" i="2"/>
  <c r="B126" i="2"/>
  <c r="Q125" i="2"/>
  <c r="P125" i="2"/>
  <c r="N125" i="2"/>
  <c r="M125" i="2"/>
  <c r="L125" i="2"/>
  <c r="K125" i="2"/>
  <c r="J125" i="2"/>
  <c r="I125" i="2"/>
  <c r="H125" i="2"/>
  <c r="G125" i="2"/>
  <c r="F125" i="2"/>
  <c r="E125" i="2"/>
  <c r="D125" i="2"/>
  <c r="C125" i="2"/>
  <c r="B125" i="2"/>
  <c r="Q124" i="2"/>
  <c r="P124" i="2"/>
  <c r="N124" i="2"/>
  <c r="M124" i="2"/>
  <c r="L124" i="2"/>
  <c r="K124" i="2"/>
  <c r="J124" i="2"/>
  <c r="I124" i="2"/>
  <c r="H124" i="2"/>
  <c r="G124" i="2"/>
  <c r="F124" i="2"/>
  <c r="E124" i="2"/>
  <c r="D124" i="2"/>
  <c r="C124" i="2"/>
  <c r="B124" i="2"/>
  <c r="Q123" i="2"/>
  <c r="P123" i="2"/>
  <c r="N123" i="2"/>
  <c r="M123" i="2"/>
  <c r="L123" i="2"/>
  <c r="K123" i="2"/>
  <c r="J123" i="2"/>
  <c r="I123" i="2"/>
  <c r="H123" i="2"/>
  <c r="G123" i="2"/>
  <c r="F123" i="2"/>
  <c r="E123" i="2"/>
  <c r="D123" i="2"/>
  <c r="C123" i="2"/>
  <c r="B123" i="2"/>
  <c r="Q122" i="2"/>
  <c r="P122" i="2"/>
  <c r="N122" i="2"/>
  <c r="M122" i="2"/>
  <c r="L122" i="2"/>
  <c r="K122" i="2"/>
  <c r="J122" i="2"/>
  <c r="I122" i="2"/>
  <c r="H122" i="2"/>
  <c r="G122" i="2"/>
  <c r="F122" i="2"/>
  <c r="E122" i="2"/>
  <c r="D122" i="2"/>
  <c r="C122" i="2"/>
  <c r="B122" i="2"/>
  <c r="Q121" i="2"/>
  <c r="P121" i="2"/>
  <c r="N121" i="2"/>
  <c r="M121" i="2"/>
  <c r="L121" i="2"/>
  <c r="K121" i="2"/>
  <c r="J121" i="2"/>
  <c r="I121" i="2"/>
  <c r="H121" i="2"/>
  <c r="G121" i="2"/>
  <c r="F121" i="2"/>
  <c r="E121" i="2"/>
  <c r="D121" i="2"/>
  <c r="C121" i="2"/>
  <c r="B121" i="2"/>
  <c r="Q120" i="2"/>
  <c r="P120" i="2"/>
  <c r="N120" i="2"/>
  <c r="M120" i="2"/>
  <c r="L120" i="2"/>
  <c r="K120" i="2"/>
  <c r="J120" i="2"/>
  <c r="I120" i="2"/>
  <c r="H120" i="2"/>
  <c r="G120" i="2"/>
  <c r="F120" i="2"/>
  <c r="E120" i="2"/>
  <c r="D120" i="2"/>
  <c r="C120" i="2"/>
  <c r="B120" i="2"/>
  <c r="Q119" i="2"/>
  <c r="P119" i="2"/>
  <c r="N119" i="2"/>
  <c r="M119" i="2"/>
  <c r="L119" i="2"/>
  <c r="K119" i="2"/>
  <c r="J119" i="2"/>
  <c r="I119" i="2"/>
  <c r="H119" i="2"/>
  <c r="G119" i="2"/>
  <c r="F119" i="2"/>
  <c r="E119" i="2"/>
  <c r="D119" i="2"/>
  <c r="C119" i="2"/>
  <c r="B119" i="2"/>
  <c r="Q118" i="2"/>
  <c r="P118" i="2"/>
  <c r="N118" i="2"/>
  <c r="M118" i="2"/>
  <c r="L118" i="2"/>
  <c r="K118" i="2"/>
  <c r="J118" i="2"/>
  <c r="I118" i="2"/>
  <c r="H118" i="2"/>
  <c r="G118" i="2"/>
  <c r="F118" i="2"/>
  <c r="E118" i="2"/>
  <c r="D118" i="2"/>
  <c r="C118" i="2"/>
  <c r="B118" i="2"/>
  <c r="Q117" i="2"/>
  <c r="P117" i="2"/>
  <c r="N117" i="2"/>
  <c r="M117" i="2"/>
  <c r="L117" i="2"/>
  <c r="K117" i="2"/>
  <c r="J117" i="2"/>
  <c r="I117" i="2"/>
  <c r="H117" i="2"/>
  <c r="G117" i="2"/>
  <c r="F117" i="2"/>
  <c r="E117" i="2"/>
  <c r="D117" i="2"/>
  <c r="C117" i="2"/>
  <c r="B117" i="2"/>
  <c r="Q116" i="2"/>
  <c r="P116" i="2"/>
  <c r="N116" i="2"/>
  <c r="M116" i="2"/>
  <c r="L116" i="2"/>
  <c r="K116" i="2"/>
  <c r="J116" i="2"/>
  <c r="I116" i="2"/>
  <c r="H116" i="2"/>
  <c r="G116" i="2"/>
  <c r="F116" i="2"/>
  <c r="E116" i="2"/>
  <c r="D116" i="2"/>
  <c r="C116" i="2"/>
  <c r="B116" i="2"/>
  <c r="Q115" i="2"/>
  <c r="P115" i="2"/>
  <c r="N115" i="2"/>
  <c r="M115" i="2"/>
  <c r="L115" i="2"/>
  <c r="K115" i="2"/>
  <c r="J115" i="2"/>
  <c r="I115" i="2"/>
  <c r="H115" i="2"/>
  <c r="G115" i="2"/>
  <c r="F115" i="2"/>
  <c r="E115" i="2"/>
  <c r="D115" i="2"/>
  <c r="C115" i="2"/>
  <c r="B115" i="2"/>
  <c r="Q114" i="2"/>
  <c r="P114" i="2"/>
  <c r="N114" i="2"/>
  <c r="M114" i="2"/>
  <c r="L114" i="2"/>
  <c r="K114" i="2"/>
  <c r="J114" i="2"/>
  <c r="I114" i="2"/>
  <c r="H114" i="2"/>
  <c r="G114" i="2"/>
  <c r="F114" i="2"/>
  <c r="E114" i="2"/>
  <c r="D114" i="2"/>
  <c r="C114" i="2"/>
  <c r="B114" i="2"/>
  <c r="Q113" i="2"/>
  <c r="P113" i="2"/>
  <c r="N113" i="2"/>
  <c r="M113" i="2"/>
  <c r="L113" i="2"/>
  <c r="K113" i="2"/>
  <c r="J113" i="2"/>
  <c r="I113" i="2"/>
  <c r="H113" i="2"/>
  <c r="G113" i="2"/>
  <c r="F113" i="2"/>
  <c r="E113" i="2"/>
  <c r="D113" i="2"/>
  <c r="C113" i="2"/>
  <c r="B113" i="2"/>
  <c r="Q112" i="2"/>
  <c r="P112" i="2"/>
  <c r="N112" i="2"/>
  <c r="M112" i="2"/>
  <c r="L112" i="2"/>
  <c r="K112" i="2"/>
  <c r="J112" i="2"/>
  <c r="I112" i="2"/>
  <c r="H112" i="2"/>
  <c r="G112" i="2"/>
  <c r="F112" i="2"/>
  <c r="E112" i="2"/>
  <c r="D112" i="2"/>
  <c r="C112" i="2"/>
  <c r="B112" i="2"/>
  <c r="Q111" i="2"/>
  <c r="P111" i="2"/>
  <c r="N111" i="2"/>
  <c r="M111" i="2"/>
  <c r="L111" i="2"/>
  <c r="K111" i="2"/>
  <c r="J111" i="2"/>
  <c r="I111" i="2"/>
  <c r="H111" i="2"/>
  <c r="G111" i="2"/>
  <c r="F111" i="2"/>
  <c r="E111" i="2"/>
  <c r="D111" i="2"/>
  <c r="C111" i="2"/>
  <c r="B111" i="2"/>
  <c r="Q110" i="2"/>
  <c r="P110" i="2"/>
  <c r="N110" i="2"/>
  <c r="M110" i="2"/>
  <c r="L110" i="2"/>
  <c r="K110" i="2"/>
  <c r="J110" i="2"/>
  <c r="I110" i="2"/>
  <c r="H110" i="2"/>
  <c r="G110" i="2"/>
  <c r="F110" i="2"/>
  <c r="E110" i="2"/>
  <c r="D110" i="2"/>
  <c r="C110" i="2"/>
  <c r="B110" i="2"/>
  <c r="Q109" i="2"/>
  <c r="P109" i="2"/>
  <c r="N109" i="2"/>
  <c r="M109" i="2"/>
  <c r="L109" i="2"/>
  <c r="K109" i="2"/>
  <c r="J109" i="2"/>
  <c r="I109" i="2"/>
  <c r="H109" i="2"/>
  <c r="G109" i="2"/>
  <c r="F109" i="2"/>
  <c r="E109" i="2"/>
  <c r="D109" i="2"/>
  <c r="C109" i="2"/>
  <c r="B109" i="2"/>
  <c r="Q108" i="2"/>
  <c r="P108" i="2"/>
  <c r="N108" i="2"/>
  <c r="M108" i="2"/>
  <c r="L108" i="2"/>
  <c r="K108" i="2"/>
  <c r="J108" i="2"/>
  <c r="I108" i="2"/>
  <c r="H108" i="2"/>
  <c r="G108" i="2"/>
  <c r="F108" i="2"/>
  <c r="E108" i="2"/>
  <c r="D108" i="2"/>
  <c r="C108" i="2"/>
  <c r="B108" i="2"/>
  <c r="Q107" i="2"/>
  <c r="P107" i="2"/>
  <c r="N107" i="2"/>
  <c r="M107" i="2"/>
  <c r="L107" i="2"/>
  <c r="K107" i="2"/>
  <c r="J107" i="2"/>
  <c r="I107" i="2"/>
  <c r="H107" i="2"/>
  <c r="G107" i="2"/>
  <c r="F107" i="2"/>
  <c r="E107" i="2"/>
  <c r="D107" i="2"/>
  <c r="C107" i="2"/>
  <c r="B107" i="2"/>
  <c r="Q106" i="2"/>
  <c r="P106" i="2"/>
  <c r="N106" i="2"/>
  <c r="M106" i="2"/>
  <c r="L106" i="2"/>
  <c r="K106" i="2"/>
  <c r="J106" i="2"/>
  <c r="I106" i="2"/>
  <c r="H106" i="2"/>
  <c r="G106" i="2"/>
  <c r="F106" i="2"/>
  <c r="E106" i="2"/>
  <c r="D106" i="2"/>
  <c r="C106" i="2"/>
  <c r="B106" i="2"/>
  <c r="Q105" i="2"/>
  <c r="P105" i="2"/>
  <c r="N105" i="2"/>
  <c r="M105" i="2"/>
  <c r="L105" i="2"/>
  <c r="K105" i="2"/>
  <c r="J105" i="2"/>
  <c r="I105" i="2"/>
  <c r="H105" i="2"/>
  <c r="G105" i="2"/>
  <c r="F105" i="2"/>
  <c r="E105" i="2"/>
  <c r="D105" i="2"/>
  <c r="C105" i="2"/>
  <c r="B105" i="2"/>
  <c r="Q104" i="2"/>
  <c r="P104" i="2"/>
  <c r="N104" i="2"/>
  <c r="M104" i="2"/>
  <c r="L104" i="2"/>
  <c r="K104" i="2"/>
  <c r="J104" i="2"/>
  <c r="I104" i="2"/>
  <c r="H104" i="2"/>
  <c r="G104" i="2"/>
  <c r="F104" i="2"/>
  <c r="E104" i="2"/>
  <c r="D104" i="2"/>
  <c r="C104" i="2"/>
  <c r="B104" i="2"/>
  <c r="Q103" i="2"/>
  <c r="P103" i="2"/>
  <c r="N103" i="2"/>
  <c r="M103" i="2"/>
  <c r="L103" i="2"/>
  <c r="K103" i="2"/>
  <c r="J103" i="2"/>
  <c r="I103" i="2"/>
  <c r="H103" i="2"/>
  <c r="G103" i="2"/>
  <c r="F103" i="2"/>
  <c r="E103" i="2"/>
  <c r="D103" i="2"/>
  <c r="C103" i="2"/>
  <c r="B103" i="2"/>
  <c r="Q102" i="2"/>
  <c r="P102" i="2"/>
  <c r="N102" i="2"/>
  <c r="M102" i="2"/>
  <c r="L102" i="2"/>
  <c r="K102" i="2"/>
  <c r="J102" i="2"/>
  <c r="I102" i="2"/>
  <c r="H102" i="2"/>
  <c r="G102" i="2"/>
  <c r="F102" i="2"/>
  <c r="E102" i="2"/>
  <c r="D102" i="2"/>
  <c r="C102" i="2"/>
  <c r="B102" i="2"/>
  <c r="Q101" i="2"/>
  <c r="P101" i="2"/>
  <c r="N101" i="2"/>
  <c r="M101" i="2"/>
  <c r="L101" i="2"/>
  <c r="K101" i="2"/>
  <c r="J101" i="2"/>
  <c r="I101" i="2"/>
  <c r="H101" i="2"/>
  <c r="G101" i="2"/>
  <c r="F101" i="2"/>
  <c r="E101" i="2"/>
  <c r="D101" i="2"/>
  <c r="C101" i="2"/>
  <c r="B101" i="2"/>
  <c r="Q100" i="2"/>
  <c r="P100" i="2"/>
  <c r="N100" i="2"/>
  <c r="M100" i="2"/>
  <c r="L100" i="2"/>
  <c r="K100" i="2"/>
  <c r="J100" i="2"/>
  <c r="I100" i="2"/>
  <c r="H100" i="2"/>
  <c r="G100" i="2"/>
  <c r="F100" i="2"/>
  <c r="E100" i="2"/>
  <c r="D100" i="2"/>
  <c r="C100" i="2"/>
  <c r="B100" i="2"/>
  <c r="Q99" i="2"/>
  <c r="P99" i="2"/>
  <c r="N99" i="2"/>
  <c r="M99" i="2"/>
  <c r="L99" i="2"/>
  <c r="K99" i="2"/>
  <c r="J99" i="2"/>
  <c r="I99" i="2"/>
  <c r="H99" i="2"/>
  <c r="G99" i="2"/>
  <c r="F99" i="2"/>
  <c r="E99" i="2"/>
  <c r="D99" i="2"/>
  <c r="C99" i="2"/>
  <c r="B99" i="2"/>
  <c r="Q98" i="2"/>
  <c r="P98" i="2"/>
  <c r="N98" i="2"/>
  <c r="M98" i="2"/>
  <c r="L98" i="2"/>
  <c r="K98" i="2"/>
  <c r="J98" i="2"/>
  <c r="I98" i="2"/>
  <c r="H98" i="2"/>
  <c r="G98" i="2"/>
  <c r="F98" i="2"/>
  <c r="E98" i="2"/>
  <c r="D98" i="2"/>
  <c r="C98" i="2"/>
  <c r="B98" i="2"/>
  <c r="Q97" i="2"/>
  <c r="P97" i="2"/>
  <c r="N97" i="2"/>
  <c r="M97" i="2"/>
  <c r="L97" i="2"/>
  <c r="K97" i="2"/>
  <c r="J97" i="2"/>
  <c r="I97" i="2"/>
  <c r="H97" i="2"/>
  <c r="G97" i="2"/>
  <c r="F97" i="2"/>
  <c r="E97" i="2"/>
  <c r="D97" i="2"/>
  <c r="C97" i="2"/>
  <c r="B97" i="2"/>
  <c r="Q96" i="2"/>
  <c r="P96" i="2"/>
  <c r="N96" i="2"/>
  <c r="M96" i="2"/>
  <c r="L96" i="2"/>
  <c r="K96" i="2"/>
  <c r="J96" i="2"/>
  <c r="I96" i="2"/>
  <c r="H96" i="2"/>
  <c r="G96" i="2"/>
  <c r="F96" i="2"/>
  <c r="E96" i="2"/>
  <c r="D96" i="2"/>
  <c r="C96" i="2"/>
  <c r="B96" i="2"/>
  <c r="Q95" i="2"/>
  <c r="P95" i="2"/>
  <c r="N95" i="2"/>
  <c r="M95" i="2"/>
  <c r="L95" i="2"/>
  <c r="K95" i="2"/>
  <c r="J95" i="2"/>
  <c r="I95" i="2"/>
  <c r="H95" i="2"/>
  <c r="G95" i="2"/>
  <c r="F95" i="2"/>
  <c r="E95" i="2"/>
  <c r="D95" i="2"/>
  <c r="C95" i="2"/>
  <c r="B95" i="2"/>
  <c r="Q94" i="2"/>
  <c r="P94" i="2"/>
  <c r="N94" i="2"/>
  <c r="M94" i="2"/>
  <c r="L94" i="2"/>
  <c r="K94" i="2"/>
  <c r="J94" i="2"/>
  <c r="I94" i="2"/>
  <c r="H94" i="2"/>
  <c r="G94" i="2"/>
  <c r="F94" i="2"/>
  <c r="E94" i="2"/>
  <c r="D94" i="2"/>
  <c r="C94" i="2"/>
  <c r="B94" i="2"/>
  <c r="Q93" i="2"/>
  <c r="P93" i="2"/>
  <c r="N93" i="2"/>
  <c r="M93" i="2"/>
  <c r="L93" i="2"/>
  <c r="K93" i="2"/>
  <c r="J93" i="2"/>
  <c r="I93" i="2"/>
  <c r="H93" i="2"/>
  <c r="G93" i="2"/>
  <c r="F93" i="2"/>
  <c r="E93" i="2"/>
  <c r="D93" i="2"/>
  <c r="C93" i="2"/>
  <c r="B93" i="2"/>
  <c r="Q92" i="2"/>
  <c r="P92" i="2"/>
  <c r="N92" i="2"/>
  <c r="M92" i="2"/>
  <c r="L92" i="2"/>
  <c r="K92" i="2"/>
  <c r="J92" i="2"/>
  <c r="I92" i="2"/>
  <c r="H92" i="2"/>
  <c r="G92" i="2"/>
  <c r="F92" i="2"/>
  <c r="E92" i="2"/>
  <c r="D92" i="2"/>
  <c r="C92" i="2"/>
  <c r="B92" i="2"/>
  <c r="Q91" i="2"/>
  <c r="P91" i="2"/>
  <c r="N91" i="2"/>
  <c r="M91" i="2"/>
  <c r="L91" i="2"/>
  <c r="K91" i="2"/>
  <c r="J91" i="2"/>
  <c r="I91" i="2"/>
  <c r="H91" i="2"/>
  <c r="G91" i="2"/>
  <c r="F91" i="2"/>
  <c r="E91" i="2"/>
  <c r="D91" i="2"/>
  <c r="C91" i="2"/>
  <c r="B91" i="2"/>
  <c r="Q90" i="2"/>
  <c r="P90" i="2"/>
  <c r="N90" i="2"/>
  <c r="M90" i="2"/>
  <c r="L90" i="2"/>
  <c r="K90" i="2"/>
  <c r="J90" i="2"/>
  <c r="I90" i="2"/>
  <c r="H90" i="2"/>
  <c r="G90" i="2"/>
  <c r="F90" i="2"/>
  <c r="E90" i="2"/>
  <c r="D90" i="2"/>
  <c r="C90" i="2"/>
  <c r="B90" i="2"/>
  <c r="Q89" i="2"/>
  <c r="P89" i="2"/>
  <c r="N89" i="2"/>
  <c r="M89" i="2"/>
  <c r="L89" i="2"/>
  <c r="K89" i="2"/>
  <c r="J89" i="2"/>
  <c r="I89" i="2"/>
  <c r="H89" i="2"/>
  <c r="G89" i="2"/>
  <c r="F89" i="2"/>
  <c r="E89" i="2"/>
  <c r="D89" i="2"/>
  <c r="C89" i="2"/>
  <c r="B89" i="2"/>
  <c r="Q88" i="2"/>
  <c r="P88" i="2"/>
  <c r="N88" i="2"/>
  <c r="M88" i="2"/>
  <c r="L88" i="2"/>
  <c r="K88" i="2"/>
  <c r="J88" i="2"/>
  <c r="I88" i="2"/>
  <c r="H88" i="2"/>
  <c r="G88" i="2"/>
  <c r="F88" i="2"/>
  <c r="E88" i="2"/>
  <c r="D88" i="2"/>
  <c r="C88" i="2"/>
  <c r="B88" i="2"/>
  <c r="Q87" i="2"/>
  <c r="P87" i="2"/>
  <c r="N87" i="2"/>
  <c r="M87" i="2"/>
  <c r="L87" i="2"/>
  <c r="K87" i="2"/>
  <c r="J87" i="2"/>
  <c r="I87" i="2"/>
  <c r="H87" i="2"/>
  <c r="G87" i="2"/>
  <c r="F87" i="2"/>
  <c r="E87" i="2"/>
  <c r="D87" i="2"/>
  <c r="C87" i="2"/>
  <c r="B87" i="2"/>
  <c r="Q86" i="2"/>
  <c r="P86" i="2"/>
  <c r="N86" i="2"/>
  <c r="M86" i="2"/>
  <c r="L86" i="2"/>
  <c r="K86" i="2"/>
  <c r="J86" i="2"/>
  <c r="I86" i="2"/>
  <c r="H86" i="2"/>
  <c r="G86" i="2"/>
  <c r="F86" i="2"/>
  <c r="E86" i="2"/>
  <c r="D86" i="2"/>
  <c r="C86" i="2"/>
  <c r="B86" i="2"/>
  <c r="Q85" i="2"/>
  <c r="P85" i="2"/>
  <c r="N85" i="2"/>
  <c r="M85" i="2"/>
  <c r="L85" i="2"/>
  <c r="K85" i="2"/>
  <c r="J85" i="2"/>
  <c r="I85" i="2"/>
  <c r="H85" i="2"/>
  <c r="G85" i="2"/>
  <c r="F85" i="2"/>
  <c r="E85" i="2"/>
  <c r="D85" i="2"/>
  <c r="C85" i="2"/>
  <c r="B85" i="2"/>
  <c r="Q84" i="2"/>
  <c r="P84" i="2"/>
  <c r="N84" i="2"/>
  <c r="M84" i="2"/>
  <c r="L84" i="2"/>
  <c r="K84" i="2"/>
  <c r="J84" i="2"/>
  <c r="I84" i="2"/>
  <c r="H84" i="2"/>
  <c r="G84" i="2"/>
  <c r="F84" i="2"/>
  <c r="E84" i="2"/>
  <c r="D84" i="2"/>
  <c r="C84" i="2"/>
  <c r="B84" i="2"/>
  <c r="Q83" i="2"/>
  <c r="P83" i="2"/>
  <c r="N83" i="2"/>
  <c r="M83" i="2"/>
  <c r="L83" i="2"/>
  <c r="K83" i="2"/>
  <c r="J83" i="2"/>
  <c r="I83" i="2"/>
  <c r="H83" i="2"/>
  <c r="G83" i="2"/>
  <c r="F83" i="2"/>
  <c r="E83" i="2"/>
  <c r="D83" i="2"/>
  <c r="C83" i="2"/>
  <c r="B83" i="2"/>
  <c r="Q82" i="2"/>
  <c r="P82" i="2"/>
  <c r="N82" i="2"/>
  <c r="M82" i="2"/>
  <c r="L82" i="2"/>
  <c r="K82" i="2"/>
  <c r="J82" i="2"/>
  <c r="I82" i="2"/>
  <c r="H82" i="2"/>
  <c r="G82" i="2"/>
  <c r="F82" i="2"/>
  <c r="E82" i="2"/>
  <c r="D82" i="2"/>
  <c r="C82" i="2"/>
  <c r="B82" i="2"/>
  <c r="Q81" i="2"/>
  <c r="P81" i="2"/>
  <c r="N81" i="2"/>
  <c r="M81" i="2"/>
  <c r="L81" i="2"/>
  <c r="K81" i="2"/>
  <c r="J81" i="2"/>
  <c r="I81" i="2"/>
  <c r="H81" i="2"/>
  <c r="G81" i="2"/>
  <c r="F81" i="2"/>
  <c r="E81" i="2"/>
  <c r="D81" i="2"/>
  <c r="C81" i="2"/>
  <c r="B81" i="2"/>
  <c r="Q80" i="2"/>
  <c r="P80" i="2"/>
  <c r="N80" i="2"/>
  <c r="M80" i="2"/>
  <c r="L80" i="2"/>
  <c r="K80" i="2"/>
  <c r="J80" i="2"/>
  <c r="I80" i="2"/>
  <c r="H80" i="2"/>
  <c r="G80" i="2"/>
  <c r="F80" i="2"/>
  <c r="E80" i="2"/>
  <c r="D80" i="2"/>
  <c r="C80" i="2"/>
  <c r="B80" i="2"/>
  <c r="Q79" i="2"/>
  <c r="P79" i="2"/>
  <c r="N79" i="2"/>
  <c r="M79" i="2"/>
  <c r="L79" i="2"/>
  <c r="K79" i="2"/>
  <c r="J79" i="2"/>
  <c r="I79" i="2"/>
  <c r="H79" i="2"/>
  <c r="G79" i="2"/>
  <c r="F79" i="2"/>
  <c r="E79" i="2"/>
  <c r="D79" i="2"/>
  <c r="C79" i="2"/>
  <c r="B79" i="2"/>
  <c r="Q78" i="2"/>
  <c r="P78" i="2"/>
  <c r="N78" i="2"/>
  <c r="M78" i="2"/>
  <c r="L78" i="2"/>
  <c r="K78" i="2"/>
  <c r="J78" i="2"/>
  <c r="I78" i="2"/>
  <c r="H78" i="2"/>
  <c r="G78" i="2"/>
  <c r="F78" i="2"/>
  <c r="E78" i="2"/>
  <c r="D78" i="2"/>
  <c r="C78" i="2"/>
  <c r="B78" i="2"/>
  <c r="Q77" i="2"/>
  <c r="P77" i="2"/>
  <c r="N77" i="2"/>
  <c r="M77" i="2"/>
  <c r="L77" i="2"/>
  <c r="K77" i="2"/>
  <c r="J77" i="2"/>
  <c r="I77" i="2"/>
  <c r="H77" i="2"/>
  <c r="G77" i="2"/>
  <c r="F77" i="2"/>
  <c r="E77" i="2"/>
  <c r="D77" i="2"/>
  <c r="C77" i="2"/>
  <c r="B77" i="2"/>
  <c r="Q76" i="2"/>
  <c r="P76" i="2"/>
  <c r="N76" i="2"/>
  <c r="M76" i="2"/>
  <c r="L76" i="2"/>
  <c r="K76" i="2"/>
  <c r="J76" i="2"/>
  <c r="I76" i="2"/>
  <c r="H76" i="2"/>
  <c r="G76" i="2"/>
  <c r="F76" i="2"/>
  <c r="E76" i="2"/>
  <c r="D76" i="2"/>
  <c r="C76" i="2"/>
  <c r="B76" i="2"/>
  <c r="Q75" i="2"/>
  <c r="P75" i="2"/>
  <c r="N75" i="2"/>
  <c r="M75" i="2"/>
  <c r="L75" i="2"/>
  <c r="K75" i="2"/>
  <c r="J75" i="2"/>
  <c r="I75" i="2"/>
  <c r="H75" i="2"/>
  <c r="G75" i="2"/>
  <c r="F75" i="2"/>
  <c r="E75" i="2"/>
  <c r="D75" i="2"/>
  <c r="C75" i="2"/>
  <c r="B75" i="2"/>
  <c r="Q74" i="2"/>
  <c r="P74" i="2"/>
  <c r="N74" i="2"/>
  <c r="M74" i="2"/>
  <c r="L74" i="2"/>
  <c r="K74" i="2"/>
  <c r="J74" i="2"/>
  <c r="I74" i="2"/>
  <c r="H74" i="2"/>
  <c r="G74" i="2"/>
  <c r="F74" i="2"/>
  <c r="E74" i="2"/>
  <c r="D74" i="2"/>
  <c r="C74" i="2"/>
  <c r="B74" i="2"/>
  <c r="Q73" i="2"/>
  <c r="P73" i="2"/>
  <c r="N73" i="2"/>
  <c r="M73" i="2"/>
  <c r="L73" i="2"/>
  <c r="K73" i="2"/>
  <c r="J73" i="2"/>
  <c r="I73" i="2"/>
  <c r="H73" i="2"/>
  <c r="G73" i="2"/>
  <c r="F73" i="2"/>
  <c r="E73" i="2"/>
  <c r="D73" i="2"/>
  <c r="C73" i="2"/>
  <c r="B73" i="2"/>
  <c r="Q72" i="2"/>
  <c r="P72" i="2"/>
  <c r="N72" i="2"/>
  <c r="M72" i="2"/>
  <c r="L72" i="2"/>
  <c r="K72" i="2"/>
  <c r="J72" i="2"/>
  <c r="I72" i="2"/>
  <c r="H72" i="2"/>
  <c r="G72" i="2"/>
  <c r="F72" i="2"/>
  <c r="E72" i="2"/>
  <c r="D72" i="2"/>
  <c r="C72" i="2"/>
  <c r="B72" i="2"/>
  <c r="Q71" i="2"/>
  <c r="P71" i="2"/>
  <c r="N71" i="2"/>
  <c r="M71" i="2"/>
  <c r="L71" i="2"/>
  <c r="K71" i="2"/>
  <c r="J71" i="2"/>
  <c r="I71" i="2"/>
  <c r="H71" i="2"/>
  <c r="G71" i="2"/>
  <c r="F71" i="2"/>
  <c r="E71" i="2"/>
  <c r="D71" i="2"/>
  <c r="C71" i="2"/>
  <c r="B71" i="2"/>
  <c r="Q70" i="2"/>
  <c r="P70" i="2"/>
  <c r="N70" i="2"/>
  <c r="M70" i="2"/>
  <c r="L70" i="2"/>
  <c r="K70" i="2"/>
  <c r="J70" i="2"/>
  <c r="I70" i="2"/>
  <c r="H70" i="2"/>
  <c r="G70" i="2"/>
  <c r="F70" i="2"/>
  <c r="E70" i="2"/>
  <c r="D70" i="2"/>
  <c r="C70" i="2"/>
  <c r="B70" i="2"/>
  <c r="Q69" i="2"/>
  <c r="P69" i="2"/>
  <c r="N69" i="2"/>
  <c r="M69" i="2"/>
  <c r="L69" i="2"/>
  <c r="K69" i="2"/>
  <c r="J69" i="2"/>
  <c r="I69" i="2"/>
  <c r="H69" i="2"/>
  <c r="G69" i="2"/>
  <c r="F69" i="2"/>
  <c r="E69" i="2"/>
  <c r="D69" i="2"/>
  <c r="C69" i="2"/>
  <c r="B69" i="2"/>
  <c r="Q68" i="2"/>
  <c r="P68" i="2"/>
  <c r="N68" i="2"/>
  <c r="M68" i="2"/>
  <c r="L68" i="2"/>
  <c r="K68" i="2"/>
  <c r="J68" i="2"/>
  <c r="I68" i="2"/>
  <c r="H68" i="2"/>
  <c r="G68" i="2"/>
  <c r="F68" i="2"/>
  <c r="E68" i="2"/>
  <c r="D68" i="2"/>
  <c r="C68" i="2"/>
  <c r="B68" i="2"/>
  <c r="Q67" i="2"/>
  <c r="P67" i="2"/>
  <c r="N67" i="2"/>
  <c r="M67" i="2"/>
  <c r="L67" i="2"/>
  <c r="K67" i="2"/>
  <c r="J67" i="2"/>
  <c r="I67" i="2"/>
  <c r="H67" i="2"/>
  <c r="G67" i="2"/>
  <c r="F67" i="2"/>
  <c r="E67" i="2"/>
  <c r="D67" i="2"/>
  <c r="C67" i="2"/>
  <c r="B67" i="2"/>
  <c r="Q66" i="2"/>
  <c r="P66" i="2"/>
  <c r="N66" i="2"/>
  <c r="M66" i="2"/>
  <c r="L66" i="2"/>
  <c r="K66" i="2"/>
  <c r="J66" i="2"/>
  <c r="I66" i="2"/>
  <c r="H66" i="2"/>
  <c r="G66" i="2"/>
  <c r="F66" i="2"/>
  <c r="E66" i="2"/>
  <c r="D66" i="2"/>
  <c r="C66" i="2"/>
  <c r="B66" i="2"/>
  <c r="Q65" i="2"/>
  <c r="P65" i="2"/>
  <c r="N65" i="2"/>
  <c r="M65" i="2"/>
  <c r="L65" i="2"/>
  <c r="K65" i="2"/>
  <c r="J65" i="2"/>
  <c r="I65" i="2"/>
  <c r="H65" i="2"/>
  <c r="G65" i="2"/>
  <c r="F65" i="2"/>
  <c r="E65" i="2"/>
  <c r="D65" i="2"/>
  <c r="C65" i="2"/>
  <c r="B65" i="2"/>
  <c r="Q64" i="2"/>
  <c r="P64" i="2"/>
  <c r="N64" i="2"/>
  <c r="M64" i="2"/>
  <c r="L64" i="2"/>
  <c r="K64" i="2"/>
  <c r="J64" i="2"/>
  <c r="I64" i="2"/>
  <c r="H64" i="2"/>
  <c r="G64" i="2"/>
  <c r="F64" i="2"/>
  <c r="E64" i="2"/>
  <c r="D64" i="2"/>
  <c r="C64" i="2"/>
  <c r="B64" i="2"/>
  <c r="Q63" i="2"/>
  <c r="P63" i="2"/>
  <c r="N63" i="2"/>
  <c r="M63" i="2"/>
  <c r="L63" i="2"/>
  <c r="K63" i="2"/>
  <c r="J63" i="2"/>
  <c r="I63" i="2"/>
  <c r="H63" i="2"/>
  <c r="G63" i="2"/>
  <c r="F63" i="2"/>
  <c r="E63" i="2"/>
  <c r="D63" i="2"/>
  <c r="C63" i="2"/>
  <c r="B63" i="2"/>
  <c r="Q62" i="2"/>
  <c r="P62" i="2"/>
  <c r="N62" i="2"/>
  <c r="M62" i="2"/>
  <c r="L62" i="2"/>
  <c r="K62" i="2"/>
  <c r="J62" i="2"/>
  <c r="I62" i="2"/>
  <c r="H62" i="2"/>
  <c r="G62" i="2"/>
  <c r="F62" i="2"/>
  <c r="E62" i="2"/>
  <c r="D62" i="2"/>
  <c r="C62" i="2"/>
  <c r="B62" i="2"/>
  <c r="Q61" i="2"/>
  <c r="P61" i="2"/>
  <c r="N61" i="2"/>
  <c r="M61" i="2"/>
  <c r="L61" i="2"/>
  <c r="K61" i="2"/>
  <c r="J61" i="2"/>
  <c r="I61" i="2"/>
  <c r="H61" i="2"/>
  <c r="G61" i="2"/>
  <c r="F61" i="2"/>
  <c r="E61" i="2"/>
  <c r="D61" i="2"/>
  <c r="C61" i="2"/>
  <c r="B61" i="2"/>
  <c r="Q60" i="2"/>
  <c r="P60" i="2"/>
  <c r="N60" i="2"/>
  <c r="M60" i="2"/>
  <c r="L60" i="2"/>
  <c r="K60" i="2"/>
  <c r="J60" i="2"/>
  <c r="I60" i="2"/>
  <c r="H60" i="2"/>
  <c r="G60" i="2"/>
  <c r="F60" i="2"/>
  <c r="E60" i="2"/>
  <c r="D60" i="2"/>
  <c r="C60" i="2"/>
  <c r="B60" i="2"/>
  <c r="Q59" i="2"/>
  <c r="P59" i="2"/>
  <c r="N59" i="2"/>
  <c r="M59" i="2"/>
  <c r="L59" i="2"/>
  <c r="K59" i="2"/>
  <c r="J59" i="2"/>
  <c r="I59" i="2"/>
  <c r="H59" i="2"/>
  <c r="G59" i="2"/>
  <c r="F59" i="2"/>
  <c r="E59" i="2"/>
  <c r="D59" i="2"/>
  <c r="C59" i="2"/>
  <c r="B59" i="2"/>
  <c r="Q58" i="2"/>
  <c r="P58" i="2"/>
  <c r="N58" i="2"/>
  <c r="M58" i="2"/>
  <c r="L58" i="2"/>
  <c r="K58" i="2"/>
  <c r="J58" i="2"/>
  <c r="I58" i="2"/>
  <c r="H58" i="2"/>
  <c r="G58" i="2"/>
  <c r="F58" i="2"/>
  <c r="E58" i="2"/>
  <c r="D58" i="2"/>
  <c r="C58" i="2"/>
  <c r="B58" i="2"/>
  <c r="Q57" i="2"/>
  <c r="P57" i="2"/>
  <c r="N57" i="2"/>
  <c r="M57" i="2"/>
  <c r="L57" i="2"/>
  <c r="K57" i="2"/>
  <c r="J57" i="2"/>
  <c r="I57" i="2"/>
  <c r="H57" i="2"/>
  <c r="G57" i="2"/>
  <c r="F57" i="2"/>
  <c r="E57" i="2"/>
  <c r="D57" i="2"/>
  <c r="C57" i="2"/>
  <c r="B57" i="2"/>
  <c r="Q56" i="2"/>
  <c r="P56" i="2"/>
  <c r="N56" i="2"/>
  <c r="M56" i="2"/>
  <c r="L56" i="2"/>
  <c r="K56" i="2"/>
  <c r="J56" i="2"/>
  <c r="I56" i="2"/>
  <c r="H56" i="2"/>
  <c r="G56" i="2"/>
  <c r="F56" i="2"/>
  <c r="E56" i="2"/>
  <c r="D56" i="2"/>
  <c r="C56" i="2"/>
  <c r="B56" i="2"/>
  <c r="Q55" i="2"/>
  <c r="P55" i="2"/>
  <c r="N55" i="2"/>
  <c r="M55" i="2"/>
  <c r="L55" i="2"/>
  <c r="K55" i="2"/>
  <c r="J55" i="2"/>
  <c r="I55" i="2"/>
  <c r="H55" i="2"/>
  <c r="G55" i="2"/>
  <c r="F55" i="2"/>
  <c r="E55" i="2"/>
  <c r="D55" i="2"/>
  <c r="C55" i="2"/>
  <c r="B55" i="2"/>
  <c r="Q54" i="2"/>
  <c r="P54" i="2"/>
  <c r="N54" i="2"/>
  <c r="M54" i="2"/>
  <c r="L54" i="2"/>
  <c r="K54" i="2"/>
  <c r="J54" i="2"/>
  <c r="I54" i="2"/>
  <c r="H54" i="2"/>
  <c r="G54" i="2"/>
  <c r="F54" i="2"/>
  <c r="E54" i="2"/>
  <c r="D54" i="2"/>
  <c r="C54" i="2"/>
  <c r="B54" i="2"/>
  <c r="Q53" i="2"/>
  <c r="P53" i="2"/>
  <c r="N53" i="2"/>
  <c r="M53" i="2"/>
  <c r="L53" i="2"/>
  <c r="K53" i="2"/>
  <c r="J53" i="2"/>
  <c r="I53" i="2"/>
  <c r="H53" i="2"/>
  <c r="G53" i="2"/>
  <c r="F53" i="2"/>
  <c r="E53" i="2"/>
  <c r="D53" i="2"/>
  <c r="C53" i="2"/>
  <c r="B53" i="2"/>
  <c r="Q52" i="2"/>
  <c r="P52" i="2"/>
  <c r="N52" i="2"/>
  <c r="M52" i="2"/>
  <c r="L52" i="2"/>
  <c r="K52" i="2"/>
  <c r="J52" i="2"/>
  <c r="I52" i="2"/>
  <c r="H52" i="2"/>
  <c r="G52" i="2"/>
  <c r="F52" i="2"/>
  <c r="E52" i="2"/>
  <c r="D52" i="2"/>
  <c r="C52" i="2"/>
  <c r="B52" i="2"/>
  <c r="Q51" i="2"/>
  <c r="P51" i="2"/>
  <c r="N51" i="2"/>
  <c r="M51" i="2"/>
  <c r="L51" i="2"/>
  <c r="K51" i="2"/>
  <c r="J51" i="2"/>
  <c r="I51" i="2"/>
  <c r="H51" i="2"/>
  <c r="G51" i="2"/>
  <c r="F51" i="2"/>
  <c r="E51" i="2"/>
  <c r="D51" i="2"/>
  <c r="C51" i="2"/>
  <c r="B51" i="2"/>
  <c r="Q50" i="2"/>
  <c r="P50" i="2"/>
  <c r="N50" i="2"/>
  <c r="M50" i="2"/>
  <c r="L50" i="2"/>
  <c r="K50" i="2"/>
  <c r="J50" i="2"/>
  <c r="I50" i="2"/>
  <c r="H50" i="2"/>
  <c r="G50" i="2"/>
  <c r="F50" i="2"/>
  <c r="E50" i="2"/>
  <c r="D50" i="2"/>
  <c r="C50" i="2"/>
  <c r="B50" i="2"/>
  <c r="Q49" i="2"/>
  <c r="P49" i="2"/>
  <c r="N49" i="2"/>
  <c r="M49" i="2"/>
  <c r="L49" i="2"/>
  <c r="K49" i="2"/>
  <c r="J49" i="2"/>
  <c r="I49" i="2"/>
  <c r="H49" i="2"/>
  <c r="G49" i="2"/>
  <c r="F49" i="2"/>
  <c r="E49" i="2"/>
  <c r="D49" i="2"/>
  <c r="C49" i="2"/>
  <c r="B49" i="2"/>
  <c r="Q48" i="2"/>
  <c r="P48" i="2"/>
  <c r="N48" i="2"/>
  <c r="M48" i="2"/>
  <c r="L48" i="2"/>
  <c r="K48" i="2"/>
  <c r="J48" i="2"/>
  <c r="I48" i="2"/>
  <c r="H48" i="2"/>
  <c r="G48" i="2"/>
  <c r="F48" i="2"/>
  <c r="E48" i="2"/>
  <c r="D48" i="2"/>
  <c r="C48" i="2"/>
  <c r="B48" i="2"/>
  <c r="Q47" i="2"/>
  <c r="P47" i="2"/>
  <c r="N47" i="2"/>
  <c r="M47" i="2"/>
  <c r="L47" i="2"/>
  <c r="K47" i="2"/>
  <c r="J47" i="2"/>
  <c r="I47" i="2"/>
  <c r="H47" i="2"/>
  <c r="G47" i="2"/>
  <c r="F47" i="2"/>
  <c r="E47" i="2"/>
  <c r="D47" i="2"/>
  <c r="C47" i="2"/>
  <c r="B47" i="2"/>
  <c r="Q46" i="2"/>
  <c r="P46" i="2"/>
  <c r="N46" i="2"/>
  <c r="M46" i="2"/>
  <c r="L46" i="2"/>
  <c r="K46" i="2"/>
  <c r="J46" i="2"/>
  <c r="I46" i="2"/>
  <c r="H46" i="2"/>
  <c r="G46" i="2"/>
  <c r="F46" i="2"/>
  <c r="E46" i="2"/>
  <c r="D46" i="2"/>
  <c r="C46" i="2"/>
  <c r="B46" i="2"/>
  <c r="Q45" i="2"/>
  <c r="P45" i="2"/>
  <c r="N45" i="2"/>
  <c r="M45" i="2"/>
  <c r="L45" i="2"/>
  <c r="K45" i="2"/>
  <c r="J45" i="2"/>
  <c r="I45" i="2"/>
  <c r="H45" i="2"/>
  <c r="G45" i="2"/>
  <c r="F45" i="2"/>
  <c r="E45" i="2"/>
  <c r="D45" i="2"/>
  <c r="C45" i="2"/>
  <c r="B45" i="2"/>
  <c r="Q44" i="2"/>
  <c r="P44" i="2"/>
  <c r="N44" i="2"/>
  <c r="M44" i="2"/>
  <c r="L44" i="2"/>
  <c r="K44" i="2"/>
  <c r="J44" i="2"/>
  <c r="I44" i="2"/>
  <c r="H44" i="2"/>
  <c r="G44" i="2"/>
  <c r="F44" i="2"/>
  <c r="E44" i="2"/>
  <c r="D44" i="2"/>
  <c r="C44" i="2"/>
  <c r="B44" i="2"/>
  <c r="Q43" i="2"/>
  <c r="P43" i="2"/>
  <c r="N43" i="2"/>
  <c r="M43" i="2"/>
  <c r="L43" i="2"/>
  <c r="K43" i="2"/>
  <c r="J43" i="2"/>
  <c r="I43" i="2"/>
  <c r="H43" i="2"/>
  <c r="G43" i="2"/>
  <c r="F43" i="2"/>
  <c r="E43" i="2"/>
  <c r="D43" i="2"/>
  <c r="C43" i="2"/>
  <c r="B43" i="2"/>
  <c r="Q42" i="2"/>
  <c r="P42" i="2"/>
  <c r="N42" i="2"/>
  <c r="M42" i="2"/>
  <c r="L42" i="2"/>
  <c r="K42" i="2"/>
  <c r="J42" i="2"/>
  <c r="I42" i="2"/>
  <c r="H42" i="2"/>
  <c r="G42" i="2"/>
  <c r="F42" i="2"/>
  <c r="E42" i="2"/>
  <c r="D42" i="2"/>
  <c r="C42" i="2"/>
  <c r="B42" i="2"/>
  <c r="Q41" i="2"/>
  <c r="P41" i="2"/>
  <c r="N41" i="2"/>
  <c r="M41" i="2"/>
  <c r="L41" i="2"/>
  <c r="K41" i="2"/>
  <c r="J41" i="2"/>
  <c r="I41" i="2"/>
  <c r="H41" i="2"/>
  <c r="G41" i="2"/>
  <c r="F41" i="2"/>
  <c r="E41" i="2"/>
  <c r="D41" i="2"/>
  <c r="C41" i="2"/>
  <c r="B41" i="2"/>
  <c r="Q40" i="2"/>
  <c r="P40" i="2"/>
  <c r="N40" i="2"/>
  <c r="M40" i="2"/>
  <c r="L40" i="2"/>
  <c r="K40" i="2"/>
  <c r="J40" i="2"/>
  <c r="I40" i="2"/>
  <c r="H40" i="2"/>
  <c r="G40" i="2"/>
  <c r="F40" i="2"/>
  <c r="E40" i="2"/>
  <c r="D40" i="2"/>
  <c r="C40" i="2"/>
  <c r="B40" i="2"/>
  <c r="Q39" i="2"/>
  <c r="P39" i="2"/>
  <c r="N39" i="2"/>
  <c r="M39" i="2"/>
  <c r="L39" i="2"/>
  <c r="K39" i="2"/>
  <c r="J39" i="2"/>
  <c r="I39" i="2"/>
  <c r="H39" i="2"/>
  <c r="G39" i="2"/>
  <c r="F39" i="2"/>
  <c r="E39" i="2"/>
  <c r="D39" i="2"/>
  <c r="C39" i="2"/>
  <c r="B39" i="2"/>
  <c r="Q38" i="2"/>
  <c r="P38" i="2"/>
  <c r="N38" i="2"/>
  <c r="M38" i="2"/>
  <c r="L38" i="2"/>
  <c r="K38" i="2"/>
  <c r="J38" i="2"/>
  <c r="I38" i="2"/>
  <c r="H38" i="2"/>
  <c r="G38" i="2"/>
  <c r="F38" i="2"/>
  <c r="E38" i="2"/>
  <c r="D38" i="2"/>
  <c r="C38" i="2"/>
  <c r="B38" i="2"/>
  <c r="Q37" i="2"/>
  <c r="P37" i="2"/>
  <c r="N37" i="2"/>
  <c r="M37" i="2"/>
  <c r="L37" i="2"/>
  <c r="K37" i="2"/>
  <c r="J37" i="2"/>
  <c r="I37" i="2"/>
  <c r="H37" i="2"/>
  <c r="G37" i="2"/>
  <c r="F37" i="2"/>
  <c r="E37" i="2"/>
  <c r="D37" i="2"/>
  <c r="C37" i="2"/>
  <c r="B37" i="2"/>
  <c r="Q36" i="2"/>
  <c r="P36" i="2"/>
  <c r="N36" i="2"/>
  <c r="M36" i="2"/>
  <c r="L36" i="2"/>
  <c r="K36" i="2"/>
  <c r="J36" i="2"/>
  <c r="I36" i="2"/>
  <c r="H36" i="2"/>
  <c r="G36" i="2"/>
  <c r="F36" i="2"/>
  <c r="E36" i="2"/>
  <c r="D36" i="2"/>
  <c r="C36" i="2"/>
  <c r="B36" i="2"/>
  <c r="Q35" i="2"/>
  <c r="P35" i="2"/>
  <c r="N35" i="2"/>
  <c r="M35" i="2"/>
  <c r="L35" i="2"/>
  <c r="K35" i="2"/>
  <c r="J35" i="2"/>
  <c r="I35" i="2"/>
  <c r="H35" i="2"/>
  <c r="G35" i="2"/>
  <c r="F35" i="2"/>
  <c r="E35" i="2"/>
  <c r="D35" i="2"/>
  <c r="C35" i="2"/>
  <c r="B35" i="2"/>
  <c r="Q34" i="2"/>
  <c r="P34" i="2"/>
  <c r="N34" i="2"/>
  <c r="M34" i="2"/>
  <c r="L34" i="2"/>
  <c r="K34" i="2"/>
  <c r="J34" i="2"/>
  <c r="I34" i="2"/>
  <c r="H34" i="2"/>
  <c r="G34" i="2"/>
  <c r="F34" i="2"/>
  <c r="E34" i="2"/>
  <c r="D34" i="2"/>
  <c r="C34" i="2"/>
  <c r="B34" i="2"/>
  <c r="Q33" i="2"/>
  <c r="P33" i="2"/>
  <c r="N33" i="2"/>
  <c r="M33" i="2"/>
  <c r="L33" i="2"/>
  <c r="K33" i="2"/>
  <c r="J33" i="2"/>
  <c r="I33" i="2"/>
  <c r="H33" i="2"/>
  <c r="G33" i="2"/>
  <c r="F33" i="2"/>
  <c r="E33" i="2"/>
  <c r="D33" i="2"/>
  <c r="C33" i="2"/>
  <c r="B33" i="2"/>
  <c r="Q32" i="2"/>
  <c r="P32" i="2"/>
  <c r="N32" i="2"/>
  <c r="M32" i="2"/>
  <c r="L32" i="2"/>
  <c r="K32" i="2"/>
  <c r="J32" i="2"/>
  <c r="I32" i="2"/>
  <c r="H32" i="2"/>
  <c r="G32" i="2"/>
  <c r="F32" i="2"/>
  <c r="E32" i="2"/>
  <c r="D32" i="2"/>
  <c r="C32" i="2"/>
  <c r="B32" i="2"/>
  <c r="Q31" i="2"/>
  <c r="P31" i="2"/>
  <c r="N31" i="2"/>
  <c r="M31" i="2"/>
  <c r="L31" i="2"/>
  <c r="K31" i="2"/>
  <c r="J31" i="2"/>
  <c r="I31" i="2"/>
  <c r="H31" i="2"/>
  <c r="G31" i="2"/>
  <c r="F31" i="2"/>
  <c r="E31" i="2"/>
  <c r="D31" i="2"/>
  <c r="C31" i="2"/>
  <c r="B31" i="2"/>
  <c r="Q30" i="2"/>
  <c r="P30" i="2"/>
  <c r="N30" i="2"/>
  <c r="M30" i="2"/>
  <c r="L30" i="2"/>
  <c r="K30" i="2"/>
  <c r="J30" i="2"/>
  <c r="I30" i="2"/>
  <c r="H30" i="2"/>
  <c r="G30" i="2"/>
  <c r="F30" i="2"/>
  <c r="E30" i="2"/>
  <c r="D30" i="2"/>
  <c r="C30" i="2"/>
  <c r="B30" i="2"/>
  <c r="Q29" i="2"/>
  <c r="P29" i="2"/>
  <c r="N29" i="2"/>
  <c r="M29" i="2"/>
  <c r="L29" i="2"/>
  <c r="K29" i="2"/>
  <c r="J29" i="2"/>
  <c r="I29" i="2"/>
  <c r="H29" i="2"/>
  <c r="G29" i="2"/>
  <c r="F29" i="2"/>
  <c r="E29" i="2"/>
  <c r="D29" i="2"/>
  <c r="C29" i="2"/>
  <c r="B29" i="2"/>
  <c r="Q28" i="2"/>
  <c r="P28" i="2"/>
  <c r="N28" i="2"/>
  <c r="M28" i="2"/>
  <c r="L28" i="2"/>
  <c r="K28" i="2"/>
  <c r="J28" i="2"/>
  <c r="I28" i="2"/>
  <c r="H28" i="2"/>
  <c r="G28" i="2"/>
  <c r="F28" i="2"/>
  <c r="E28" i="2"/>
  <c r="D28" i="2"/>
  <c r="C28" i="2"/>
  <c r="B28" i="2"/>
  <c r="Q27" i="2"/>
  <c r="P27" i="2"/>
  <c r="N27" i="2"/>
  <c r="M27" i="2"/>
  <c r="L27" i="2"/>
  <c r="K27" i="2"/>
  <c r="J27" i="2"/>
  <c r="I27" i="2"/>
  <c r="H27" i="2"/>
  <c r="G27" i="2"/>
  <c r="F27" i="2"/>
  <c r="E27" i="2"/>
  <c r="D27" i="2"/>
  <c r="C27" i="2"/>
  <c r="B27" i="2"/>
  <c r="Q26" i="2"/>
  <c r="P26" i="2"/>
  <c r="N26" i="2"/>
  <c r="M26" i="2"/>
  <c r="L26" i="2"/>
  <c r="K26" i="2"/>
  <c r="J26" i="2"/>
  <c r="I26" i="2"/>
  <c r="H26" i="2"/>
  <c r="G26" i="2"/>
  <c r="F26" i="2"/>
  <c r="E26" i="2"/>
  <c r="D26" i="2"/>
  <c r="C26" i="2"/>
  <c r="B26" i="2"/>
  <c r="Q25" i="2"/>
  <c r="P25" i="2"/>
  <c r="N25" i="2"/>
  <c r="M25" i="2"/>
  <c r="L25" i="2"/>
  <c r="K25" i="2"/>
  <c r="J25" i="2"/>
  <c r="I25" i="2"/>
  <c r="H25" i="2"/>
  <c r="G25" i="2"/>
  <c r="F25" i="2"/>
  <c r="E25" i="2"/>
  <c r="D25" i="2"/>
  <c r="C25" i="2"/>
  <c r="B25" i="2"/>
  <c r="Q24" i="2"/>
  <c r="P24" i="2"/>
  <c r="N24" i="2"/>
  <c r="M24" i="2"/>
  <c r="L24" i="2"/>
  <c r="K24" i="2"/>
  <c r="J24" i="2"/>
  <c r="I24" i="2"/>
  <c r="H24" i="2"/>
  <c r="G24" i="2"/>
  <c r="F24" i="2"/>
  <c r="E24" i="2"/>
  <c r="D24" i="2"/>
  <c r="C24" i="2"/>
  <c r="B24" i="2"/>
  <c r="Q23" i="2"/>
  <c r="P23" i="2"/>
  <c r="N23" i="2"/>
  <c r="M23" i="2"/>
  <c r="L23" i="2"/>
  <c r="K23" i="2"/>
  <c r="J23" i="2"/>
  <c r="I23" i="2"/>
  <c r="H23" i="2"/>
  <c r="G23" i="2"/>
  <c r="F23" i="2"/>
  <c r="E23" i="2"/>
  <c r="D23" i="2"/>
  <c r="C23" i="2"/>
  <c r="B23" i="2"/>
  <c r="Q22" i="2"/>
  <c r="P22" i="2"/>
  <c r="N22" i="2"/>
  <c r="M22" i="2"/>
  <c r="L22" i="2"/>
  <c r="K22" i="2"/>
  <c r="J22" i="2"/>
  <c r="I22" i="2"/>
  <c r="H22" i="2"/>
  <c r="G22" i="2"/>
  <c r="F22" i="2"/>
  <c r="E22" i="2"/>
  <c r="D22" i="2"/>
  <c r="C22" i="2"/>
  <c r="B22" i="2"/>
  <c r="O58" i="2" l="1"/>
  <c r="O74" i="2"/>
  <c r="O24" i="2"/>
  <c r="O32" i="2"/>
  <c r="O40" i="2"/>
  <c r="O48" i="2"/>
  <c r="O56" i="2"/>
  <c r="O64" i="2"/>
  <c r="O72" i="2"/>
  <c r="O80" i="2"/>
  <c r="O88" i="2"/>
  <c r="O96" i="2"/>
  <c r="O104" i="2"/>
  <c r="O112" i="2"/>
  <c r="O120" i="2"/>
  <c r="O127" i="2"/>
  <c r="O135" i="2"/>
  <c r="O143" i="2"/>
  <c r="O151" i="2"/>
  <c r="O159" i="2"/>
  <c r="O167" i="2"/>
  <c r="O175" i="2"/>
  <c r="O183" i="2"/>
  <c r="O26" i="2"/>
  <c r="O34" i="2"/>
  <c r="O50" i="2"/>
  <c r="O98" i="2"/>
  <c r="O145" i="2"/>
  <c r="O169" i="2"/>
  <c r="O187" i="2"/>
  <c r="O195" i="2"/>
  <c r="O203" i="2"/>
  <c r="O211" i="2"/>
  <c r="O219" i="2"/>
  <c r="O227" i="2"/>
  <c r="O235" i="2"/>
  <c r="O243" i="2"/>
  <c r="O251" i="2"/>
  <c r="O259" i="2"/>
  <c r="O267" i="2"/>
  <c r="O90" i="2"/>
  <c r="O106" i="2"/>
  <c r="O114" i="2"/>
  <c r="O137" i="2"/>
  <c r="O177" i="2"/>
  <c r="O266" i="2"/>
  <c r="O42" i="2"/>
  <c r="O66" i="2"/>
  <c r="O82" i="2"/>
  <c r="O129" i="2"/>
  <c r="O153" i="2"/>
  <c r="O161" i="2"/>
  <c r="O23" i="2"/>
  <c r="O95" i="2"/>
  <c r="O111" i="2"/>
  <c r="O174" i="2"/>
  <c r="O182" i="2"/>
  <c r="O62" i="2"/>
  <c r="O70" i="2"/>
  <c r="O78" i="2"/>
  <c r="O86" i="2"/>
  <c r="O191" i="2"/>
  <c r="O199" i="2"/>
  <c r="O207" i="2"/>
  <c r="O215" i="2"/>
  <c r="O223" i="2"/>
  <c r="O231" i="2"/>
  <c r="O239" i="2"/>
  <c r="O247" i="2"/>
  <c r="O255" i="2"/>
  <c r="O263" i="2"/>
  <c r="O25" i="2"/>
  <c r="O33" i="2"/>
  <c r="O41" i="2"/>
  <c r="O49" i="2"/>
  <c r="O57" i="2"/>
  <c r="O65" i="2"/>
  <c r="O73" i="2"/>
  <c r="O81" i="2"/>
  <c r="O89" i="2"/>
  <c r="O97" i="2"/>
  <c r="O105" i="2"/>
  <c r="O113" i="2"/>
  <c r="O121" i="2"/>
  <c r="O128" i="2"/>
  <c r="O136" i="2"/>
  <c r="O144" i="2"/>
  <c r="O152" i="2"/>
  <c r="O160" i="2"/>
  <c r="O168" i="2"/>
  <c r="O176" i="2"/>
  <c r="O184" i="2"/>
  <c r="O190" i="2"/>
  <c r="O198" i="2"/>
  <c r="O206" i="2"/>
  <c r="O214" i="2"/>
  <c r="O222" i="2"/>
  <c r="O230" i="2"/>
  <c r="O238" i="2"/>
  <c r="O246" i="2"/>
  <c r="O254" i="2"/>
  <c r="O262" i="2"/>
  <c r="O47" i="2"/>
  <c r="O63" i="2"/>
  <c r="O71" i="2"/>
  <c r="O79" i="2"/>
  <c r="O126" i="2"/>
  <c r="O134" i="2"/>
  <c r="O142" i="2"/>
  <c r="O46" i="2"/>
  <c r="O54" i="2"/>
  <c r="O149" i="2"/>
  <c r="O157" i="2"/>
  <c r="O173" i="2"/>
  <c r="O181" i="2"/>
  <c r="O45" i="2"/>
  <c r="O53" i="2"/>
  <c r="O61" i="2"/>
  <c r="O69" i="2"/>
  <c r="O85" i="2"/>
  <c r="O93" i="2"/>
  <c r="O101" i="2"/>
  <c r="O124" i="2"/>
  <c r="O140" i="2"/>
  <c r="O156" i="2"/>
  <c r="O164" i="2"/>
  <c r="O180" i="2"/>
  <c r="O194" i="2"/>
  <c r="O202" i="2"/>
  <c r="O234" i="2"/>
  <c r="O250" i="2"/>
  <c r="O258" i="2"/>
  <c r="O28" i="2"/>
  <c r="O36" i="2"/>
  <c r="O44" i="2"/>
  <c r="O52" i="2"/>
  <c r="O60" i="2"/>
  <c r="O68" i="2"/>
  <c r="O76" i="2"/>
  <c r="O84" i="2"/>
  <c r="O92" i="2"/>
  <c r="O100" i="2"/>
  <c r="O108" i="2"/>
  <c r="O116" i="2"/>
  <c r="O123" i="2"/>
  <c r="O131" i="2"/>
  <c r="O139" i="2"/>
  <c r="O147" i="2"/>
  <c r="O155" i="2"/>
  <c r="O163" i="2"/>
  <c r="O171" i="2"/>
  <c r="O179" i="2"/>
  <c r="O31" i="2"/>
  <c r="O39" i="2"/>
  <c r="O55" i="2"/>
  <c r="O87" i="2"/>
  <c r="O103" i="2"/>
  <c r="O119" i="2"/>
  <c r="O150" i="2"/>
  <c r="O158" i="2"/>
  <c r="O166" i="2"/>
  <c r="O22" i="2"/>
  <c r="O30" i="2"/>
  <c r="O38" i="2"/>
  <c r="O94" i="2"/>
  <c r="O102" i="2"/>
  <c r="O110" i="2"/>
  <c r="O118" i="2"/>
  <c r="O165" i="2"/>
  <c r="O29" i="2"/>
  <c r="O37" i="2"/>
  <c r="O77" i="2"/>
  <c r="O109" i="2"/>
  <c r="O117" i="2"/>
  <c r="O132" i="2"/>
  <c r="O148" i="2"/>
  <c r="O172" i="2"/>
  <c r="O186" i="2"/>
  <c r="O210" i="2"/>
  <c r="O218" i="2"/>
  <c r="O226" i="2"/>
  <c r="O242" i="2"/>
  <c r="O27" i="2"/>
  <c r="O35" i="2"/>
  <c r="O43" i="2"/>
  <c r="O51" i="2"/>
  <c r="O59" i="2"/>
  <c r="O67" i="2"/>
  <c r="O75" i="2"/>
  <c r="O83" i="2"/>
  <c r="O91" i="2"/>
  <c r="O99" i="2"/>
  <c r="O107" i="2"/>
  <c r="O115" i="2"/>
  <c r="O154" i="2"/>
  <c r="O162" i="2"/>
  <c r="O170" i="2"/>
  <c r="O178" i="2"/>
  <c r="O125" i="2"/>
  <c r="O133" i="2"/>
  <c r="O141" i="2"/>
  <c r="O122" i="2"/>
  <c r="O130" i="2"/>
  <c r="O138" i="2"/>
  <c r="O146" i="2"/>
  <c r="O189" i="2"/>
  <c r="O197" i="2"/>
  <c r="O205" i="2"/>
  <c r="O213" i="2"/>
  <c r="O221" i="2"/>
  <c r="O229" i="2"/>
  <c r="O237" i="2"/>
  <c r="O245" i="2"/>
  <c r="O253" i="2"/>
  <c r="O261" i="2"/>
  <c r="O269" i="2"/>
  <c r="O188" i="2"/>
  <c r="O196" i="2"/>
  <c r="O204" i="2"/>
  <c r="O212" i="2"/>
  <c r="O220" i="2"/>
  <c r="O228" i="2"/>
  <c r="O236" i="2"/>
  <c r="O244" i="2"/>
  <c r="O252" i="2"/>
  <c r="O260" i="2"/>
  <c r="O268" i="2"/>
  <c r="O185" i="2"/>
  <c r="O193" i="2"/>
  <c r="O201" i="2"/>
  <c r="O209" i="2"/>
  <c r="O217" i="2"/>
  <c r="O225" i="2"/>
  <c r="O233" i="2"/>
  <c r="O241" i="2"/>
  <c r="O249" i="2"/>
  <c r="O257" i="2"/>
  <c r="O265" i="2"/>
  <c r="O192" i="2"/>
  <c r="O200" i="2"/>
  <c r="O208" i="2"/>
  <c r="O216" i="2"/>
  <c r="O224" i="2"/>
  <c r="O232" i="2"/>
  <c r="O240" i="2"/>
  <c r="O248" i="2"/>
  <c r="O256" i="2"/>
  <c r="O264" i="2"/>
  <c r="Q171" i="1" l="1"/>
  <c r="P171" i="1"/>
  <c r="O171" i="1"/>
  <c r="N171" i="1"/>
  <c r="M171" i="1"/>
  <c r="L171" i="1"/>
  <c r="K171" i="1"/>
  <c r="J171" i="1"/>
  <c r="I171" i="1"/>
  <c r="H171" i="1"/>
  <c r="G171" i="1"/>
  <c r="F171" i="1"/>
  <c r="E171" i="1"/>
  <c r="D171" i="1"/>
  <c r="C171" i="1"/>
  <c r="B171" i="1"/>
  <c r="Q170" i="1"/>
  <c r="P170" i="1"/>
  <c r="O170" i="1"/>
  <c r="N170" i="1"/>
  <c r="M170" i="1"/>
  <c r="L170" i="1"/>
  <c r="K170" i="1"/>
  <c r="J170" i="1"/>
  <c r="I170" i="1"/>
  <c r="H170" i="1"/>
  <c r="G170" i="1"/>
  <c r="F170" i="1"/>
  <c r="E170" i="1"/>
  <c r="D170" i="1"/>
  <c r="C170" i="1"/>
  <c r="B170" i="1"/>
  <c r="Q169" i="1"/>
  <c r="P169" i="1"/>
  <c r="O169" i="1"/>
  <c r="N169" i="1"/>
  <c r="M169" i="1"/>
  <c r="L169" i="1"/>
  <c r="K169" i="1"/>
  <c r="J169" i="1"/>
  <c r="I169" i="1"/>
  <c r="H169" i="1"/>
  <c r="G169" i="1"/>
  <c r="F169" i="1"/>
  <c r="E169" i="1"/>
  <c r="D169" i="1"/>
  <c r="C169" i="1"/>
  <c r="B169" i="1"/>
  <c r="Q168" i="1"/>
  <c r="P168" i="1"/>
  <c r="O168" i="1"/>
  <c r="N168" i="1"/>
  <c r="M168" i="1"/>
  <c r="L168" i="1"/>
  <c r="K168" i="1"/>
  <c r="J168" i="1"/>
  <c r="I168" i="1"/>
  <c r="H168" i="1"/>
  <c r="G168" i="1"/>
  <c r="F168" i="1"/>
  <c r="E168" i="1"/>
  <c r="D168" i="1"/>
  <c r="C168" i="1"/>
  <c r="B168" i="1"/>
  <c r="Q167" i="1"/>
  <c r="P167" i="1"/>
  <c r="O167" i="1"/>
  <c r="N167" i="1"/>
  <c r="M167" i="1"/>
  <c r="L167" i="1"/>
  <c r="K167" i="1"/>
  <c r="J167" i="1"/>
  <c r="I167" i="1"/>
  <c r="H167" i="1"/>
  <c r="G167" i="1"/>
  <c r="F167" i="1"/>
  <c r="E167" i="1"/>
  <c r="D167" i="1"/>
  <c r="C167" i="1"/>
  <c r="B167" i="1"/>
  <c r="Q166" i="1"/>
  <c r="P166" i="1"/>
  <c r="O166" i="1"/>
  <c r="N166" i="1"/>
  <c r="M166" i="1"/>
  <c r="L166" i="1"/>
  <c r="K166" i="1"/>
  <c r="J166" i="1"/>
  <c r="I166" i="1"/>
  <c r="H166" i="1"/>
  <c r="G166" i="1"/>
  <c r="F166" i="1"/>
  <c r="E166" i="1"/>
  <c r="D166" i="1"/>
  <c r="C166" i="1"/>
  <c r="B166" i="1"/>
  <c r="Q165" i="1"/>
  <c r="P165" i="1"/>
  <c r="O165" i="1"/>
  <c r="N165" i="1"/>
  <c r="M165" i="1"/>
  <c r="L165" i="1"/>
  <c r="K165" i="1"/>
  <c r="J165" i="1"/>
  <c r="I165" i="1"/>
  <c r="H165" i="1"/>
  <c r="G165" i="1"/>
  <c r="F165" i="1"/>
  <c r="E165" i="1"/>
  <c r="D165" i="1"/>
  <c r="C165" i="1"/>
  <c r="B165" i="1"/>
  <c r="Q164" i="1"/>
  <c r="P164" i="1"/>
  <c r="O164" i="1"/>
  <c r="N164" i="1"/>
  <c r="M164" i="1"/>
  <c r="L164" i="1"/>
  <c r="K164" i="1"/>
  <c r="J164" i="1"/>
  <c r="I164" i="1"/>
  <c r="H164" i="1"/>
  <c r="G164" i="1"/>
  <c r="F164" i="1"/>
  <c r="E164" i="1"/>
  <c r="D164" i="1"/>
  <c r="C164" i="1"/>
  <c r="B164" i="1"/>
  <c r="Q163" i="1"/>
  <c r="P163" i="1"/>
  <c r="O163" i="1"/>
  <c r="N163" i="1"/>
  <c r="M163" i="1"/>
  <c r="L163" i="1"/>
  <c r="K163" i="1"/>
  <c r="J163" i="1"/>
  <c r="I163" i="1"/>
  <c r="H163" i="1"/>
  <c r="G163" i="1"/>
  <c r="F163" i="1"/>
  <c r="E163" i="1"/>
  <c r="D163" i="1"/>
  <c r="C163" i="1"/>
  <c r="B163" i="1"/>
  <c r="Q162" i="1"/>
  <c r="P162" i="1"/>
  <c r="O162" i="1"/>
  <c r="N162" i="1"/>
  <c r="M162" i="1"/>
  <c r="L162" i="1"/>
  <c r="K162" i="1"/>
  <c r="J162" i="1"/>
  <c r="I162" i="1"/>
  <c r="H162" i="1"/>
  <c r="G162" i="1"/>
  <c r="F162" i="1"/>
  <c r="E162" i="1"/>
  <c r="D162" i="1"/>
  <c r="C162" i="1"/>
  <c r="B162" i="1"/>
  <c r="Q161" i="1"/>
  <c r="P161" i="1"/>
  <c r="O161" i="1"/>
  <c r="N161" i="1"/>
  <c r="M161" i="1"/>
  <c r="L161" i="1"/>
  <c r="K161" i="1"/>
  <c r="J161" i="1"/>
  <c r="I161" i="1"/>
  <c r="H161" i="1"/>
  <c r="G161" i="1"/>
  <c r="F161" i="1"/>
  <c r="E161" i="1"/>
  <c r="D161" i="1"/>
  <c r="C161" i="1"/>
  <c r="B161" i="1"/>
  <c r="Q160" i="1"/>
  <c r="P160" i="1"/>
  <c r="O160" i="1"/>
  <c r="N160" i="1"/>
  <c r="M160" i="1"/>
  <c r="L160" i="1"/>
  <c r="K160" i="1"/>
  <c r="J160" i="1"/>
  <c r="I160" i="1"/>
  <c r="H160" i="1"/>
  <c r="G160" i="1"/>
  <c r="F160" i="1"/>
  <c r="E160" i="1"/>
  <c r="D160" i="1"/>
  <c r="C160" i="1"/>
  <c r="B160" i="1"/>
  <c r="Q159" i="1"/>
  <c r="P159" i="1"/>
  <c r="O159" i="1"/>
  <c r="N159" i="1"/>
  <c r="M159" i="1"/>
  <c r="L159" i="1"/>
  <c r="K159" i="1"/>
  <c r="J159" i="1"/>
  <c r="I159" i="1"/>
  <c r="H159" i="1"/>
  <c r="G159" i="1"/>
  <c r="F159" i="1"/>
  <c r="E159" i="1"/>
  <c r="D159" i="1"/>
  <c r="C159" i="1"/>
  <c r="B159" i="1"/>
  <c r="Q158" i="1"/>
  <c r="P158" i="1"/>
  <c r="O158" i="1"/>
  <c r="N158" i="1"/>
  <c r="M158" i="1"/>
  <c r="L158" i="1"/>
  <c r="K158" i="1"/>
  <c r="J158" i="1"/>
  <c r="I158" i="1"/>
  <c r="H158" i="1"/>
  <c r="G158" i="1"/>
  <c r="F158" i="1"/>
  <c r="E158" i="1"/>
  <c r="D158" i="1"/>
  <c r="C158" i="1"/>
  <c r="B158" i="1"/>
  <c r="Q157" i="1"/>
  <c r="P157" i="1"/>
  <c r="O157" i="1"/>
  <c r="N157" i="1"/>
  <c r="M157" i="1"/>
  <c r="L157" i="1"/>
  <c r="K157" i="1"/>
  <c r="J157" i="1"/>
  <c r="I157" i="1"/>
  <c r="H157" i="1"/>
  <c r="G157" i="1"/>
  <c r="F157" i="1"/>
  <c r="E157" i="1"/>
  <c r="D157" i="1"/>
  <c r="C157" i="1"/>
  <c r="B157" i="1"/>
  <c r="Q156" i="1"/>
  <c r="P156" i="1"/>
  <c r="O156" i="1"/>
  <c r="N156" i="1"/>
  <c r="M156" i="1"/>
  <c r="L156" i="1"/>
  <c r="K156" i="1"/>
  <c r="J156" i="1"/>
  <c r="I156" i="1"/>
  <c r="H156" i="1"/>
  <c r="G156" i="1"/>
  <c r="F156" i="1"/>
  <c r="E156" i="1"/>
  <c r="D156" i="1"/>
  <c r="C156" i="1"/>
  <c r="B156" i="1"/>
  <c r="Q155" i="1"/>
  <c r="P155" i="1"/>
  <c r="O155" i="1"/>
  <c r="N155" i="1"/>
  <c r="M155" i="1"/>
  <c r="L155" i="1"/>
  <c r="K155" i="1"/>
  <c r="J155" i="1"/>
  <c r="I155" i="1"/>
  <c r="H155" i="1"/>
  <c r="G155" i="1"/>
  <c r="F155" i="1"/>
  <c r="E155" i="1"/>
  <c r="D155" i="1"/>
  <c r="C155" i="1"/>
  <c r="B155" i="1"/>
  <c r="Q154" i="1"/>
  <c r="P154" i="1"/>
  <c r="O154" i="1"/>
  <c r="N154" i="1"/>
  <c r="M154" i="1"/>
  <c r="L154" i="1"/>
  <c r="K154" i="1"/>
  <c r="J154" i="1"/>
  <c r="I154" i="1"/>
  <c r="H154" i="1"/>
  <c r="G154" i="1"/>
  <c r="F154" i="1"/>
  <c r="E154" i="1"/>
  <c r="D154" i="1"/>
  <c r="C154" i="1"/>
  <c r="B154" i="1"/>
  <c r="Q153" i="1"/>
  <c r="P153" i="1"/>
  <c r="O153" i="1"/>
  <c r="N153" i="1"/>
  <c r="M153" i="1"/>
  <c r="L153" i="1"/>
  <c r="K153" i="1"/>
  <c r="J153" i="1"/>
  <c r="I153" i="1"/>
  <c r="H153" i="1"/>
  <c r="G153" i="1"/>
  <c r="F153" i="1"/>
  <c r="E153" i="1"/>
  <c r="D153" i="1"/>
  <c r="C153" i="1"/>
  <c r="B153" i="1"/>
  <c r="Q152" i="1"/>
  <c r="P152" i="1"/>
  <c r="O152" i="1"/>
  <c r="N152" i="1"/>
  <c r="M152" i="1"/>
  <c r="L152" i="1"/>
  <c r="K152" i="1"/>
  <c r="J152" i="1"/>
  <c r="I152" i="1"/>
  <c r="H152" i="1"/>
  <c r="G152" i="1"/>
  <c r="F152" i="1"/>
  <c r="E152" i="1"/>
  <c r="D152" i="1"/>
  <c r="C152" i="1"/>
  <c r="B152" i="1"/>
  <c r="Q151" i="1"/>
  <c r="P151" i="1"/>
  <c r="O151" i="1"/>
  <c r="N151" i="1"/>
  <c r="M151" i="1"/>
  <c r="L151" i="1"/>
  <c r="K151" i="1"/>
  <c r="J151" i="1"/>
  <c r="I151" i="1"/>
  <c r="H151" i="1"/>
  <c r="G151" i="1"/>
  <c r="F151" i="1"/>
  <c r="E151" i="1"/>
  <c r="D151" i="1"/>
  <c r="C151" i="1"/>
  <c r="B151" i="1"/>
  <c r="Q150" i="1"/>
  <c r="P150" i="1"/>
  <c r="O150" i="1"/>
  <c r="N150" i="1"/>
  <c r="M150" i="1"/>
  <c r="L150" i="1"/>
  <c r="K150" i="1"/>
  <c r="J150" i="1"/>
  <c r="I150" i="1"/>
  <c r="H150" i="1"/>
  <c r="G150" i="1"/>
  <c r="F150" i="1"/>
  <c r="E150" i="1"/>
  <c r="D150" i="1"/>
  <c r="C150" i="1"/>
  <c r="B150" i="1"/>
  <c r="Q149" i="1"/>
  <c r="P149" i="1"/>
  <c r="O149" i="1"/>
  <c r="N149" i="1"/>
  <c r="M149" i="1"/>
  <c r="L149" i="1"/>
  <c r="K149" i="1"/>
  <c r="J149" i="1"/>
  <c r="I149" i="1"/>
  <c r="H149" i="1"/>
  <c r="G149" i="1"/>
  <c r="F149" i="1"/>
  <c r="E149" i="1"/>
  <c r="D149" i="1"/>
  <c r="C149" i="1"/>
  <c r="B149" i="1"/>
  <c r="Q148" i="1"/>
  <c r="P148" i="1"/>
  <c r="O148" i="1"/>
  <c r="N148" i="1"/>
  <c r="M148" i="1"/>
  <c r="L148" i="1"/>
  <c r="K148" i="1"/>
  <c r="J148" i="1"/>
  <c r="I148" i="1"/>
  <c r="H148" i="1"/>
  <c r="G148" i="1"/>
  <c r="F148" i="1"/>
  <c r="E148" i="1"/>
  <c r="D148" i="1"/>
  <c r="C148" i="1"/>
  <c r="B148" i="1"/>
  <c r="Q147" i="1"/>
  <c r="P147" i="1"/>
  <c r="O147" i="1"/>
  <c r="N147" i="1"/>
  <c r="M147" i="1"/>
  <c r="L147" i="1"/>
  <c r="K147" i="1"/>
  <c r="J147" i="1"/>
  <c r="I147" i="1"/>
  <c r="H147" i="1"/>
  <c r="G147" i="1"/>
  <c r="F147" i="1"/>
  <c r="E147" i="1"/>
  <c r="D147" i="1"/>
  <c r="C147" i="1"/>
  <c r="B147" i="1"/>
  <c r="Q146" i="1"/>
  <c r="P146" i="1"/>
  <c r="O146" i="1"/>
  <c r="N146" i="1"/>
  <c r="M146" i="1"/>
  <c r="L146" i="1"/>
  <c r="K146" i="1"/>
  <c r="J146" i="1"/>
  <c r="I146" i="1"/>
  <c r="H146" i="1"/>
  <c r="G146" i="1"/>
  <c r="F146" i="1"/>
  <c r="E146" i="1"/>
  <c r="D146" i="1"/>
  <c r="C146" i="1"/>
  <c r="B146" i="1"/>
  <c r="Q145" i="1"/>
  <c r="P145" i="1"/>
  <c r="O145" i="1"/>
  <c r="N145" i="1"/>
  <c r="M145" i="1"/>
  <c r="L145" i="1"/>
  <c r="K145" i="1"/>
  <c r="J145" i="1"/>
  <c r="I145" i="1"/>
  <c r="H145" i="1"/>
  <c r="G145" i="1"/>
  <c r="F145" i="1"/>
  <c r="E145" i="1"/>
  <c r="D145" i="1"/>
  <c r="C145" i="1"/>
  <c r="B145" i="1"/>
  <c r="Q144" i="1"/>
  <c r="P144" i="1"/>
  <c r="O144" i="1"/>
  <c r="N144" i="1"/>
  <c r="M144" i="1"/>
  <c r="L144" i="1"/>
  <c r="K144" i="1"/>
  <c r="J144" i="1"/>
  <c r="I144" i="1"/>
  <c r="H144" i="1"/>
  <c r="G144" i="1"/>
  <c r="F144" i="1"/>
  <c r="E144" i="1"/>
  <c r="D144" i="1"/>
  <c r="C144" i="1"/>
  <c r="B144" i="1"/>
  <c r="Q143" i="1"/>
  <c r="P143" i="1"/>
  <c r="O143" i="1"/>
  <c r="N143" i="1"/>
  <c r="M143" i="1"/>
  <c r="L143" i="1"/>
  <c r="K143" i="1"/>
  <c r="J143" i="1"/>
  <c r="I143" i="1"/>
  <c r="H143" i="1"/>
  <c r="G143" i="1"/>
  <c r="F143" i="1"/>
  <c r="E143" i="1"/>
  <c r="D143" i="1"/>
  <c r="C143" i="1"/>
  <c r="B143" i="1"/>
  <c r="Q142" i="1"/>
  <c r="P142" i="1"/>
  <c r="O142" i="1"/>
  <c r="N142" i="1"/>
  <c r="M142" i="1"/>
  <c r="L142" i="1"/>
  <c r="K142" i="1"/>
  <c r="J142" i="1"/>
  <c r="I142" i="1"/>
  <c r="H142" i="1"/>
  <c r="G142" i="1"/>
  <c r="F142" i="1"/>
  <c r="E142" i="1"/>
  <c r="D142" i="1"/>
  <c r="C142" i="1"/>
  <c r="B142" i="1"/>
  <c r="Q141" i="1"/>
  <c r="P141" i="1"/>
  <c r="O141" i="1"/>
  <c r="N141" i="1"/>
  <c r="M141" i="1"/>
  <c r="L141" i="1"/>
  <c r="K141" i="1"/>
  <c r="J141" i="1"/>
  <c r="I141" i="1"/>
  <c r="H141" i="1"/>
  <c r="G141" i="1"/>
  <c r="F141" i="1"/>
  <c r="E141" i="1"/>
  <c r="D141" i="1"/>
  <c r="C141" i="1"/>
  <c r="B141" i="1"/>
  <c r="Q140" i="1"/>
  <c r="P140" i="1"/>
  <c r="O140" i="1"/>
  <c r="N140" i="1"/>
  <c r="M140" i="1"/>
  <c r="L140" i="1"/>
  <c r="K140" i="1"/>
  <c r="J140" i="1"/>
  <c r="I140" i="1"/>
  <c r="H140" i="1"/>
  <c r="G140" i="1"/>
  <c r="F140" i="1"/>
  <c r="E140" i="1"/>
  <c r="D140" i="1"/>
  <c r="C140" i="1"/>
  <c r="B140" i="1"/>
  <c r="Q139" i="1"/>
  <c r="P139" i="1"/>
  <c r="O139" i="1"/>
  <c r="N139" i="1"/>
  <c r="M139" i="1"/>
  <c r="L139" i="1"/>
  <c r="K139" i="1"/>
  <c r="J139" i="1"/>
  <c r="I139" i="1"/>
  <c r="H139" i="1"/>
  <c r="G139" i="1"/>
  <c r="F139" i="1"/>
  <c r="E139" i="1"/>
  <c r="D139" i="1"/>
  <c r="C139" i="1"/>
  <c r="B139" i="1"/>
  <c r="Q138" i="1"/>
  <c r="P138" i="1"/>
  <c r="O138" i="1"/>
  <c r="N138" i="1"/>
  <c r="M138" i="1"/>
  <c r="L138" i="1"/>
  <c r="K138" i="1"/>
  <c r="J138" i="1"/>
  <c r="I138" i="1"/>
  <c r="H138" i="1"/>
  <c r="G138" i="1"/>
  <c r="F138" i="1"/>
  <c r="E138" i="1"/>
  <c r="D138" i="1"/>
  <c r="C138" i="1"/>
  <c r="B138" i="1"/>
  <c r="Q137" i="1"/>
  <c r="P137" i="1"/>
  <c r="O137" i="1"/>
  <c r="N137" i="1"/>
  <c r="M137" i="1"/>
  <c r="L137" i="1"/>
  <c r="K137" i="1"/>
  <c r="J137" i="1"/>
  <c r="I137" i="1"/>
  <c r="H137" i="1"/>
  <c r="G137" i="1"/>
  <c r="F137" i="1"/>
  <c r="E137" i="1"/>
  <c r="D137" i="1"/>
  <c r="C137" i="1"/>
  <c r="B137" i="1"/>
  <c r="Q136" i="1"/>
  <c r="P136" i="1"/>
  <c r="O136" i="1"/>
  <c r="N136" i="1"/>
  <c r="M136" i="1"/>
  <c r="L136" i="1"/>
  <c r="K136" i="1"/>
  <c r="J136" i="1"/>
  <c r="I136" i="1"/>
  <c r="H136" i="1"/>
  <c r="G136" i="1"/>
  <c r="F136" i="1"/>
  <c r="E136" i="1"/>
  <c r="D136" i="1"/>
  <c r="C136" i="1"/>
  <c r="B136" i="1"/>
  <c r="Q135" i="1"/>
  <c r="P135" i="1"/>
  <c r="O135" i="1"/>
  <c r="N135" i="1"/>
  <c r="M135" i="1"/>
  <c r="L135" i="1"/>
  <c r="K135" i="1"/>
  <c r="J135" i="1"/>
  <c r="I135" i="1"/>
  <c r="H135" i="1"/>
  <c r="G135" i="1"/>
  <c r="F135" i="1"/>
  <c r="E135" i="1"/>
  <c r="D135" i="1"/>
  <c r="C135" i="1"/>
  <c r="B135" i="1"/>
  <c r="Q134" i="1"/>
  <c r="P134" i="1"/>
  <c r="O134" i="1"/>
  <c r="N134" i="1"/>
  <c r="M134" i="1"/>
  <c r="L134" i="1"/>
  <c r="K134" i="1"/>
  <c r="J134" i="1"/>
  <c r="I134" i="1"/>
  <c r="H134" i="1"/>
  <c r="G134" i="1"/>
  <c r="F134" i="1"/>
  <c r="E134" i="1"/>
  <c r="D134" i="1"/>
  <c r="C134" i="1"/>
  <c r="B134" i="1"/>
  <c r="Q133" i="1"/>
  <c r="P133" i="1"/>
  <c r="O133" i="1"/>
  <c r="N133" i="1"/>
  <c r="M133" i="1"/>
  <c r="L133" i="1"/>
  <c r="K133" i="1"/>
  <c r="J133" i="1"/>
  <c r="I133" i="1"/>
  <c r="H133" i="1"/>
  <c r="G133" i="1"/>
  <c r="F133" i="1"/>
  <c r="E133" i="1"/>
  <c r="D133" i="1"/>
  <c r="C133" i="1"/>
  <c r="B133" i="1"/>
  <c r="Q132" i="1"/>
  <c r="P132" i="1"/>
  <c r="O132" i="1"/>
  <c r="N132" i="1"/>
  <c r="M132" i="1"/>
  <c r="L132" i="1"/>
  <c r="K132" i="1"/>
  <c r="J132" i="1"/>
  <c r="I132" i="1"/>
  <c r="H132" i="1"/>
  <c r="G132" i="1"/>
  <c r="F132" i="1"/>
  <c r="E132" i="1"/>
  <c r="D132" i="1"/>
  <c r="C132" i="1"/>
  <c r="B132" i="1"/>
  <c r="Q131" i="1"/>
  <c r="P131" i="1"/>
  <c r="O131" i="1"/>
  <c r="N131" i="1"/>
  <c r="M131" i="1"/>
  <c r="L131" i="1"/>
  <c r="K131" i="1"/>
  <c r="J131" i="1"/>
  <c r="I131" i="1"/>
  <c r="H131" i="1"/>
  <c r="G131" i="1"/>
  <c r="F131" i="1"/>
  <c r="E131" i="1"/>
  <c r="D131" i="1"/>
  <c r="C131" i="1"/>
  <c r="B131" i="1"/>
  <c r="Q130" i="1"/>
  <c r="P130" i="1"/>
  <c r="O130" i="1"/>
  <c r="N130" i="1"/>
  <c r="M130" i="1"/>
  <c r="L130" i="1"/>
  <c r="K130" i="1"/>
  <c r="J130" i="1"/>
  <c r="I130" i="1"/>
  <c r="H130" i="1"/>
  <c r="G130" i="1"/>
  <c r="F130" i="1"/>
  <c r="E130" i="1"/>
  <c r="D130" i="1"/>
  <c r="C130" i="1"/>
  <c r="B130" i="1"/>
  <c r="Q129" i="1"/>
  <c r="P129" i="1"/>
  <c r="O129" i="1"/>
  <c r="N129" i="1"/>
  <c r="M129" i="1"/>
  <c r="L129" i="1"/>
  <c r="K129" i="1"/>
  <c r="J129" i="1"/>
  <c r="I129" i="1"/>
  <c r="H129" i="1"/>
  <c r="G129" i="1"/>
  <c r="F129" i="1"/>
  <c r="E129" i="1"/>
  <c r="D129" i="1"/>
  <c r="C129" i="1"/>
  <c r="B129" i="1"/>
  <c r="Q128" i="1"/>
  <c r="P128" i="1"/>
  <c r="O128" i="1"/>
  <c r="N128" i="1"/>
  <c r="M128" i="1"/>
  <c r="L128" i="1"/>
  <c r="K128" i="1"/>
  <c r="J128" i="1"/>
  <c r="I128" i="1"/>
  <c r="H128" i="1"/>
  <c r="G128" i="1"/>
  <c r="F128" i="1"/>
  <c r="E128" i="1"/>
  <c r="D128" i="1"/>
  <c r="C128" i="1"/>
  <c r="B128" i="1"/>
  <c r="Q127" i="1"/>
  <c r="P127" i="1"/>
  <c r="O127" i="1"/>
  <c r="N127" i="1"/>
  <c r="M127" i="1"/>
  <c r="L127" i="1"/>
  <c r="K127" i="1"/>
  <c r="J127" i="1"/>
  <c r="I127" i="1"/>
  <c r="H127" i="1"/>
  <c r="G127" i="1"/>
  <c r="F127" i="1"/>
  <c r="E127" i="1"/>
  <c r="D127" i="1"/>
  <c r="C127" i="1"/>
  <c r="B127" i="1"/>
  <c r="Q126" i="1"/>
  <c r="P126" i="1"/>
  <c r="O126" i="1"/>
  <c r="N126" i="1"/>
  <c r="M126" i="1"/>
  <c r="L126" i="1"/>
  <c r="K126" i="1"/>
  <c r="J126" i="1"/>
  <c r="I126" i="1"/>
  <c r="H126" i="1"/>
  <c r="G126" i="1"/>
  <c r="F126" i="1"/>
  <c r="E126" i="1"/>
  <c r="D126" i="1"/>
  <c r="C126" i="1"/>
  <c r="B126" i="1"/>
  <c r="Q125" i="1"/>
  <c r="P125" i="1"/>
  <c r="O125" i="1"/>
  <c r="N125" i="1"/>
  <c r="M125" i="1"/>
  <c r="L125" i="1"/>
  <c r="K125" i="1"/>
  <c r="J125" i="1"/>
  <c r="I125" i="1"/>
  <c r="H125" i="1"/>
  <c r="G125" i="1"/>
  <c r="F125" i="1"/>
  <c r="E125" i="1"/>
  <c r="D125" i="1"/>
  <c r="C125" i="1"/>
  <c r="B125" i="1"/>
  <c r="Q124" i="1"/>
  <c r="P124" i="1"/>
  <c r="O124" i="1"/>
  <c r="N124" i="1"/>
  <c r="M124" i="1"/>
  <c r="L124" i="1"/>
  <c r="K124" i="1"/>
  <c r="J124" i="1"/>
  <c r="I124" i="1"/>
  <c r="H124" i="1"/>
  <c r="G124" i="1"/>
  <c r="F124" i="1"/>
  <c r="E124" i="1"/>
  <c r="D124" i="1"/>
  <c r="C124" i="1"/>
  <c r="B124" i="1"/>
  <c r="Q123" i="1"/>
  <c r="P123" i="1"/>
  <c r="O123" i="1"/>
  <c r="N123" i="1"/>
  <c r="M123" i="1"/>
  <c r="L123" i="1"/>
  <c r="K123" i="1"/>
  <c r="J123" i="1"/>
  <c r="I123" i="1"/>
  <c r="H123" i="1"/>
  <c r="G123" i="1"/>
  <c r="F123" i="1"/>
  <c r="E123" i="1"/>
  <c r="D123" i="1"/>
  <c r="C123" i="1"/>
  <c r="B123" i="1"/>
  <c r="Q122" i="1"/>
  <c r="P122" i="1"/>
  <c r="O122" i="1"/>
  <c r="N122" i="1"/>
  <c r="M122" i="1"/>
  <c r="L122" i="1"/>
  <c r="K122" i="1"/>
  <c r="J122" i="1"/>
  <c r="I122" i="1"/>
  <c r="H122" i="1"/>
  <c r="G122" i="1"/>
  <c r="F122" i="1"/>
  <c r="E122" i="1"/>
  <c r="D122" i="1"/>
  <c r="C122" i="1"/>
  <c r="B122" i="1"/>
  <c r="Q121" i="1"/>
  <c r="P121" i="1"/>
  <c r="O121" i="1"/>
  <c r="N121" i="1"/>
  <c r="M121" i="1"/>
  <c r="L121" i="1"/>
  <c r="K121" i="1"/>
  <c r="J121" i="1"/>
  <c r="I121" i="1"/>
  <c r="H121" i="1"/>
  <c r="G121" i="1"/>
  <c r="F121" i="1"/>
  <c r="E121" i="1"/>
  <c r="D121" i="1"/>
  <c r="C121" i="1"/>
  <c r="B121" i="1"/>
  <c r="Q120" i="1"/>
  <c r="P120" i="1"/>
  <c r="O120" i="1"/>
  <c r="N120" i="1"/>
  <c r="M120" i="1"/>
  <c r="L120" i="1"/>
  <c r="K120" i="1"/>
  <c r="J120" i="1"/>
  <c r="I120" i="1"/>
  <c r="H120" i="1"/>
  <c r="G120" i="1"/>
  <c r="F120" i="1"/>
  <c r="E120" i="1"/>
  <c r="D120" i="1"/>
  <c r="C120" i="1"/>
  <c r="B120" i="1"/>
  <c r="Q119" i="1"/>
  <c r="P119" i="1"/>
  <c r="O119" i="1"/>
  <c r="N119" i="1"/>
  <c r="M119" i="1"/>
  <c r="L119" i="1"/>
  <c r="K119" i="1"/>
  <c r="J119" i="1"/>
  <c r="I119" i="1"/>
  <c r="H119" i="1"/>
  <c r="G119" i="1"/>
  <c r="F119" i="1"/>
  <c r="E119" i="1"/>
  <c r="D119" i="1"/>
  <c r="C119" i="1"/>
  <c r="B119" i="1"/>
  <c r="Q118" i="1"/>
  <c r="P118" i="1"/>
  <c r="O118" i="1"/>
  <c r="N118" i="1"/>
  <c r="M118" i="1"/>
  <c r="L118" i="1"/>
  <c r="K118" i="1"/>
  <c r="J118" i="1"/>
  <c r="I118" i="1"/>
  <c r="H118" i="1"/>
  <c r="G118" i="1"/>
  <c r="F118" i="1"/>
  <c r="E118" i="1"/>
  <c r="D118" i="1"/>
  <c r="C118" i="1"/>
  <c r="B118" i="1"/>
  <c r="Q117" i="1"/>
  <c r="P117" i="1"/>
  <c r="O117" i="1"/>
  <c r="N117" i="1"/>
  <c r="M117" i="1"/>
  <c r="L117" i="1"/>
  <c r="K117" i="1"/>
  <c r="J117" i="1"/>
  <c r="I117" i="1"/>
  <c r="H117" i="1"/>
  <c r="G117" i="1"/>
  <c r="F117" i="1"/>
  <c r="E117" i="1"/>
  <c r="D117" i="1"/>
  <c r="C117" i="1"/>
  <c r="B117" i="1"/>
  <c r="Q116" i="1"/>
  <c r="P116" i="1"/>
  <c r="O116" i="1"/>
  <c r="N116" i="1"/>
  <c r="M116" i="1"/>
  <c r="L116" i="1"/>
  <c r="K116" i="1"/>
  <c r="J116" i="1"/>
  <c r="I116" i="1"/>
  <c r="H116" i="1"/>
  <c r="G116" i="1"/>
  <c r="F116" i="1"/>
  <c r="E116" i="1"/>
  <c r="D116" i="1"/>
  <c r="C116" i="1"/>
  <c r="B116" i="1"/>
  <c r="Q115" i="1"/>
  <c r="P115" i="1"/>
  <c r="O115" i="1"/>
  <c r="N115" i="1"/>
  <c r="M115" i="1"/>
  <c r="L115" i="1"/>
  <c r="K115" i="1"/>
  <c r="J115" i="1"/>
  <c r="I115" i="1"/>
  <c r="H115" i="1"/>
  <c r="G115" i="1"/>
  <c r="F115" i="1"/>
  <c r="E115" i="1"/>
  <c r="D115" i="1"/>
  <c r="C115" i="1"/>
  <c r="B115" i="1"/>
  <c r="Q114" i="1"/>
  <c r="P114" i="1"/>
  <c r="O114" i="1"/>
  <c r="N114" i="1"/>
  <c r="M114" i="1"/>
  <c r="L114" i="1"/>
  <c r="K114" i="1"/>
  <c r="J114" i="1"/>
  <c r="I114" i="1"/>
  <c r="H114" i="1"/>
  <c r="G114" i="1"/>
  <c r="F114" i="1"/>
  <c r="E114" i="1"/>
  <c r="D114" i="1"/>
  <c r="C114" i="1"/>
  <c r="B114" i="1"/>
  <c r="Q113" i="1"/>
  <c r="P113" i="1"/>
  <c r="O113" i="1"/>
  <c r="N113" i="1"/>
  <c r="M113" i="1"/>
  <c r="L113" i="1"/>
  <c r="K113" i="1"/>
  <c r="J113" i="1"/>
  <c r="I113" i="1"/>
  <c r="H113" i="1"/>
  <c r="G113" i="1"/>
  <c r="F113" i="1"/>
  <c r="E113" i="1"/>
  <c r="D113" i="1"/>
  <c r="C113" i="1"/>
  <c r="B113" i="1"/>
  <c r="Q112" i="1"/>
  <c r="P112" i="1"/>
  <c r="O112" i="1"/>
  <c r="N112" i="1"/>
  <c r="M112" i="1"/>
  <c r="L112" i="1"/>
  <c r="K112" i="1"/>
  <c r="J112" i="1"/>
  <c r="I112" i="1"/>
  <c r="H112" i="1"/>
  <c r="G112" i="1"/>
  <c r="F112" i="1"/>
  <c r="E112" i="1"/>
  <c r="D112" i="1"/>
  <c r="C112" i="1"/>
  <c r="B112" i="1"/>
  <c r="Q111" i="1"/>
  <c r="P111" i="1"/>
  <c r="O111" i="1"/>
  <c r="N111" i="1"/>
  <c r="M111" i="1"/>
  <c r="L111" i="1"/>
  <c r="K111" i="1"/>
  <c r="J111" i="1"/>
  <c r="I111" i="1"/>
  <c r="H111" i="1"/>
  <c r="G111" i="1"/>
  <c r="F111" i="1"/>
  <c r="E111" i="1"/>
  <c r="D111" i="1"/>
  <c r="C111" i="1"/>
  <c r="B111" i="1"/>
  <c r="Q110" i="1"/>
  <c r="P110" i="1"/>
  <c r="O110" i="1"/>
  <c r="N110" i="1"/>
  <c r="M110" i="1"/>
  <c r="L110" i="1"/>
  <c r="K110" i="1"/>
  <c r="J110" i="1"/>
  <c r="I110" i="1"/>
  <c r="H110" i="1"/>
  <c r="G110" i="1"/>
  <c r="F110" i="1"/>
  <c r="E110" i="1"/>
  <c r="D110" i="1"/>
  <c r="C110" i="1"/>
  <c r="B110" i="1"/>
  <c r="Q109" i="1"/>
  <c r="P109" i="1"/>
  <c r="O109" i="1"/>
  <c r="N109" i="1"/>
  <c r="M109" i="1"/>
  <c r="L109" i="1"/>
  <c r="K109" i="1"/>
  <c r="J109" i="1"/>
  <c r="I109" i="1"/>
  <c r="H109" i="1"/>
  <c r="G109" i="1"/>
  <c r="F109" i="1"/>
  <c r="E109" i="1"/>
  <c r="D109" i="1"/>
  <c r="C109" i="1"/>
  <c r="B109" i="1"/>
  <c r="Q108" i="1"/>
  <c r="P108" i="1"/>
  <c r="O108" i="1"/>
  <c r="N108" i="1"/>
  <c r="M108" i="1"/>
  <c r="L108" i="1"/>
  <c r="K108" i="1"/>
  <c r="J108" i="1"/>
  <c r="I108" i="1"/>
  <c r="H108" i="1"/>
  <c r="G108" i="1"/>
  <c r="F108" i="1"/>
  <c r="E108" i="1"/>
  <c r="D108" i="1"/>
  <c r="C108" i="1"/>
  <c r="B108" i="1"/>
  <c r="Q107" i="1"/>
  <c r="P107" i="1"/>
  <c r="O107" i="1"/>
  <c r="N107" i="1"/>
  <c r="M107" i="1"/>
  <c r="L107" i="1"/>
  <c r="K107" i="1"/>
  <c r="J107" i="1"/>
  <c r="I107" i="1"/>
  <c r="H107" i="1"/>
  <c r="G107" i="1"/>
  <c r="F107" i="1"/>
  <c r="E107" i="1"/>
  <c r="D107" i="1"/>
  <c r="C107" i="1"/>
  <c r="B107" i="1"/>
  <c r="Q106" i="1"/>
  <c r="P106" i="1"/>
  <c r="O106" i="1"/>
  <c r="N106" i="1"/>
  <c r="M106" i="1"/>
  <c r="L106" i="1"/>
  <c r="K106" i="1"/>
  <c r="J106" i="1"/>
  <c r="I106" i="1"/>
  <c r="H106" i="1"/>
  <c r="G106" i="1"/>
  <c r="F106" i="1"/>
  <c r="E106" i="1"/>
  <c r="D106" i="1"/>
  <c r="C106" i="1"/>
  <c r="B106" i="1"/>
  <c r="Q105" i="1"/>
  <c r="P105" i="1"/>
  <c r="O105" i="1"/>
  <c r="N105" i="1"/>
  <c r="M105" i="1"/>
  <c r="L105" i="1"/>
  <c r="K105" i="1"/>
  <c r="J105" i="1"/>
  <c r="I105" i="1"/>
  <c r="H105" i="1"/>
  <c r="G105" i="1"/>
  <c r="F105" i="1"/>
  <c r="E105" i="1"/>
  <c r="D105" i="1"/>
  <c r="C105" i="1"/>
  <c r="B105" i="1"/>
  <c r="Q104" i="1"/>
  <c r="P104" i="1"/>
  <c r="O104" i="1"/>
  <c r="N104" i="1"/>
  <c r="M104" i="1"/>
  <c r="L104" i="1"/>
  <c r="K104" i="1"/>
  <c r="J104" i="1"/>
  <c r="I104" i="1"/>
  <c r="H104" i="1"/>
  <c r="G104" i="1"/>
  <c r="F104" i="1"/>
  <c r="E104" i="1"/>
  <c r="D104" i="1"/>
  <c r="C104" i="1"/>
  <c r="B104" i="1"/>
  <c r="Q103" i="1"/>
  <c r="P103" i="1"/>
  <c r="O103" i="1"/>
  <c r="N103" i="1"/>
  <c r="M103" i="1"/>
  <c r="L103" i="1"/>
  <c r="K103" i="1"/>
  <c r="J103" i="1"/>
  <c r="I103" i="1"/>
  <c r="H103" i="1"/>
  <c r="G103" i="1"/>
  <c r="F103" i="1"/>
  <c r="E103" i="1"/>
  <c r="D103" i="1"/>
  <c r="C103" i="1"/>
  <c r="B103" i="1"/>
  <c r="Q102" i="1"/>
  <c r="P102" i="1"/>
  <c r="O102" i="1"/>
  <c r="N102" i="1"/>
  <c r="M102" i="1"/>
  <c r="L102" i="1"/>
  <c r="K102" i="1"/>
  <c r="J102" i="1"/>
  <c r="I102" i="1"/>
  <c r="H102" i="1"/>
  <c r="G102" i="1"/>
  <c r="F102" i="1"/>
  <c r="E102" i="1"/>
  <c r="D102" i="1"/>
  <c r="C102" i="1"/>
  <c r="B102" i="1"/>
  <c r="Q101" i="1"/>
  <c r="P101" i="1"/>
  <c r="O101" i="1"/>
  <c r="N101" i="1"/>
  <c r="M101" i="1"/>
  <c r="L101" i="1"/>
  <c r="K101" i="1"/>
  <c r="J101" i="1"/>
  <c r="I101" i="1"/>
  <c r="H101" i="1"/>
  <c r="G101" i="1"/>
  <c r="F101" i="1"/>
  <c r="E101" i="1"/>
  <c r="D101" i="1"/>
  <c r="C101" i="1"/>
  <c r="B101" i="1"/>
  <c r="Q100" i="1"/>
  <c r="P100" i="1"/>
  <c r="O100" i="1"/>
  <c r="N100" i="1"/>
  <c r="M100" i="1"/>
  <c r="L100" i="1"/>
  <c r="K100" i="1"/>
  <c r="J100" i="1"/>
  <c r="I100" i="1"/>
  <c r="H100" i="1"/>
  <c r="G100" i="1"/>
  <c r="F100" i="1"/>
  <c r="E100" i="1"/>
  <c r="D100" i="1"/>
  <c r="C100" i="1"/>
  <c r="B100" i="1"/>
  <c r="Q99" i="1"/>
  <c r="P99" i="1"/>
  <c r="O99" i="1"/>
  <c r="N99" i="1"/>
  <c r="M99" i="1"/>
  <c r="L99" i="1"/>
  <c r="K99" i="1"/>
  <c r="J99" i="1"/>
  <c r="I99" i="1"/>
  <c r="H99" i="1"/>
  <c r="G99" i="1"/>
  <c r="F99" i="1"/>
  <c r="E99" i="1"/>
  <c r="D99" i="1"/>
  <c r="C99" i="1"/>
  <c r="B99" i="1"/>
  <c r="Q98" i="1"/>
  <c r="P98" i="1"/>
  <c r="O98" i="1"/>
  <c r="N98" i="1"/>
  <c r="M98" i="1"/>
  <c r="L98" i="1"/>
  <c r="K98" i="1"/>
  <c r="J98" i="1"/>
  <c r="I98" i="1"/>
  <c r="H98" i="1"/>
  <c r="G98" i="1"/>
  <c r="F98" i="1"/>
  <c r="E98" i="1"/>
  <c r="D98" i="1"/>
  <c r="C98" i="1"/>
  <c r="B98" i="1"/>
  <c r="Q97" i="1"/>
  <c r="P97" i="1"/>
  <c r="O97" i="1"/>
  <c r="N97" i="1"/>
  <c r="M97" i="1"/>
  <c r="L97" i="1"/>
  <c r="K97" i="1"/>
  <c r="J97" i="1"/>
  <c r="I97" i="1"/>
  <c r="H97" i="1"/>
  <c r="G97" i="1"/>
  <c r="F97" i="1"/>
  <c r="E97" i="1"/>
  <c r="D97" i="1"/>
  <c r="C97" i="1"/>
  <c r="B97" i="1"/>
  <c r="Q96" i="1"/>
  <c r="P96" i="1"/>
  <c r="O96" i="1"/>
  <c r="N96" i="1"/>
  <c r="M96" i="1"/>
  <c r="L96" i="1"/>
  <c r="K96" i="1"/>
  <c r="J96" i="1"/>
  <c r="I96" i="1"/>
  <c r="H96" i="1"/>
  <c r="G96" i="1"/>
  <c r="F96" i="1"/>
  <c r="E96" i="1"/>
  <c r="D96" i="1"/>
  <c r="C96" i="1"/>
  <c r="B96" i="1"/>
  <c r="Q95" i="1"/>
  <c r="P95" i="1"/>
  <c r="O95" i="1"/>
  <c r="N95" i="1"/>
  <c r="M95" i="1"/>
  <c r="L95" i="1"/>
  <c r="K95" i="1"/>
  <c r="J95" i="1"/>
  <c r="I95" i="1"/>
  <c r="H95" i="1"/>
  <c r="G95" i="1"/>
  <c r="F95" i="1"/>
  <c r="E95" i="1"/>
  <c r="D95" i="1"/>
  <c r="C95" i="1"/>
  <c r="B95" i="1"/>
  <c r="Q94" i="1"/>
  <c r="P94" i="1"/>
  <c r="O94" i="1"/>
  <c r="N94" i="1"/>
  <c r="M94" i="1"/>
  <c r="L94" i="1"/>
  <c r="K94" i="1"/>
  <c r="J94" i="1"/>
  <c r="I94" i="1"/>
  <c r="H94" i="1"/>
  <c r="G94" i="1"/>
  <c r="F94" i="1"/>
  <c r="E94" i="1"/>
  <c r="D94" i="1"/>
  <c r="C94" i="1"/>
  <c r="B94" i="1"/>
  <c r="Q93" i="1"/>
  <c r="P93" i="1"/>
  <c r="O93" i="1"/>
  <c r="N93" i="1"/>
  <c r="M93" i="1"/>
  <c r="L93" i="1"/>
  <c r="K93" i="1"/>
  <c r="J93" i="1"/>
  <c r="I93" i="1"/>
  <c r="H93" i="1"/>
  <c r="G93" i="1"/>
  <c r="F93" i="1"/>
  <c r="E93" i="1"/>
  <c r="D93" i="1"/>
  <c r="C93" i="1"/>
  <c r="B93" i="1"/>
  <c r="Q92" i="1"/>
  <c r="P92" i="1"/>
  <c r="O92" i="1"/>
  <c r="N92" i="1"/>
  <c r="M92" i="1"/>
  <c r="L92" i="1"/>
  <c r="K92" i="1"/>
  <c r="J92" i="1"/>
  <c r="I92" i="1"/>
  <c r="H92" i="1"/>
  <c r="G92" i="1"/>
  <c r="F92" i="1"/>
  <c r="E92" i="1"/>
  <c r="D92" i="1"/>
  <c r="C92" i="1"/>
  <c r="B92" i="1"/>
  <c r="Q91" i="1"/>
  <c r="P91" i="1"/>
  <c r="O91" i="1"/>
  <c r="N91" i="1"/>
  <c r="M91" i="1"/>
  <c r="L91" i="1"/>
  <c r="K91" i="1"/>
  <c r="J91" i="1"/>
  <c r="I91" i="1"/>
  <c r="H91" i="1"/>
  <c r="G91" i="1"/>
  <c r="F91" i="1"/>
  <c r="E91" i="1"/>
  <c r="D91" i="1"/>
  <c r="C91" i="1"/>
  <c r="B91" i="1"/>
  <c r="Q90" i="1"/>
  <c r="P90" i="1"/>
  <c r="O90" i="1"/>
  <c r="N90" i="1"/>
  <c r="M90" i="1"/>
  <c r="L90" i="1"/>
  <c r="K90" i="1"/>
  <c r="J90" i="1"/>
  <c r="I90" i="1"/>
  <c r="H90" i="1"/>
  <c r="G90" i="1"/>
  <c r="F90" i="1"/>
  <c r="E90" i="1"/>
  <c r="D90" i="1"/>
  <c r="C90" i="1"/>
  <c r="B90" i="1"/>
  <c r="Q89" i="1"/>
  <c r="P89" i="1"/>
  <c r="O89" i="1"/>
  <c r="N89" i="1"/>
  <c r="M89" i="1"/>
  <c r="L89" i="1"/>
  <c r="K89" i="1"/>
  <c r="J89" i="1"/>
  <c r="I89" i="1"/>
  <c r="H89" i="1"/>
  <c r="G89" i="1"/>
  <c r="F89" i="1"/>
  <c r="E89" i="1"/>
  <c r="D89" i="1"/>
  <c r="C89" i="1"/>
  <c r="B89" i="1"/>
  <c r="Q88" i="1"/>
  <c r="P88" i="1"/>
  <c r="O88" i="1"/>
  <c r="N88" i="1"/>
  <c r="M88" i="1"/>
  <c r="L88" i="1"/>
  <c r="K88" i="1"/>
  <c r="J88" i="1"/>
  <c r="I88" i="1"/>
  <c r="H88" i="1"/>
  <c r="G88" i="1"/>
  <c r="F88" i="1"/>
  <c r="E88" i="1"/>
  <c r="D88" i="1"/>
  <c r="C88" i="1"/>
  <c r="B88" i="1"/>
  <c r="Q87" i="1"/>
  <c r="P87" i="1"/>
  <c r="O87" i="1"/>
  <c r="N87" i="1"/>
  <c r="M87" i="1"/>
  <c r="L87" i="1"/>
  <c r="K87" i="1"/>
  <c r="J87" i="1"/>
  <c r="I87" i="1"/>
  <c r="H87" i="1"/>
  <c r="G87" i="1"/>
  <c r="F87" i="1"/>
  <c r="E87" i="1"/>
  <c r="D87" i="1"/>
  <c r="C87" i="1"/>
  <c r="B87" i="1"/>
  <c r="Q86" i="1"/>
  <c r="P86" i="1"/>
  <c r="O86" i="1"/>
  <c r="N86" i="1"/>
  <c r="M86" i="1"/>
  <c r="L86" i="1"/>
  <c r="K86" i="1"/>
  <c r="J86" i="1"/>
  <c r="I86" i="1"/>
  <c r="H86" i="1"/>
  <c r="G86" i="1"/>
  <c r="F86" i="1"/>
  <c r="E86" i="1"/>
  <c r="D86" i="1"/>
  <c r="C86" i="1"/>
  <c r="B86" i="1"/>
  <c r="Q85" i="1"/>
  <c r="P85" i="1"/>
  <c r="O85" i="1"/>
  <c r="N85" i="1"/>
  <c r="M85" i="1"/>
  <c r="L85" i="1"/>
  <c r="K85" i="1"/>
  <c r="J85" i="1"/>
  <c r="I85" i="1"/>
  <c r="H85" i="1"/>
  <c r="G85" i="1"/>
  <c r="F85" i="1"/>
  <c r="E85" i="1"/>
  <c r="D85" i="1"/>
  <c r="C85" i="1"/>
  <c r="B85" i="1"/>
  <c r="Q84" i="1"/>
  <c r="P84" i="1"/>
  <c r="O84" i="1"/>
  <c r="N84" i="1"/>
  <c r="M84" i="1"/>
  <c r="L84" i="1"/>
  <c r="K84" i="1"/>
  <c r="J84" i="1"/>
  <c r="I84" i="1"/>
  <c r="H84" i="1"/>
  <c r="G84" i="1"/>
  <c r="F84" i="1"/>
  <c r="E84" i="1"/>
  <c r="D84" i="1"/>
  <c r="C84" i="1"/>
  <c r="B84" i="1"/>
  <c r="Q83" i="1"/>
  <c r="P83" i="1"/>
  <c r="O83" i="1"/>
  <c r="N83" i="1"/>
  <c r="M83" i="1"/>
  <c r="L83" i="1"/>
  <c r="K83" i="1"/>
  <c r="J83" i="1"/>
  <c r="I83" i="1"/>
  <c r="H83" i="1"/>
  <c r="G83" i="1"/>
  <c r="F83" i="1"/>
  <c r="E83" i="1"/>
  <c r="D83" i="1"/>
  <c r="C83" i="1"/>
  <c r="B83" i="1"/>
  <c r="Q82" i="1"/>
  <c r="P82" i="1"/>
  <c r="O82" i="1"/>
  <c r="N82" i="1"/>
  <c r="M82" i="1"/>
  <c r="L82" i="1"/>
  <c r="K82" i="1"/>
  <c r="J82" i="1"/>
  <c r="I82" i="1"/>
  <c r="H82" i="1"/>
  <c r="G82" i="1"/>
  <c r="F82" i="1"/>
  <c r="E82" i="1"/>
  <c r="D82" i="1"/>
  <c r="C82" i="1"/>
  <c r="B82" i="1"/>
  <c r="Q81" i="1"/>
  <c r="P81" i="1"/>
  <c r="O81" i="1"/>
  <c r="N81" i="1"/>
  <c r="M81" i="1"/>
  <c r="L81" i="1"/>
  <c r="K81" i="1"/>
  <c r="J81" i="1"/>
  <c r="I81" i="1"/>
  <c r="H81" i="1"/>
  <c r="G81" i="1"/>
  <c r="F81" i="1"/>
  <c r="E81" i="1"/>
  <c r="D81" i="1"/>
  <c r="C81" i="1"/>
  <c r="B81" i="1"/>
  <c r="Q80" i="1"/>
  <c r="P80" i="1"/>
  <c r="O80" i="1"/>
  <c r="N80" i="1"/>
  <c r="M80" i="1"/>
  <c r="L80" i="1"/>
  <c r="K80" i="1"/>
  <c r="J80" i="1"/>
  <c r="I80" i="1"/>
  <c r="H80" i="1"/>
  <c r="G80" i="1"/>
  <c r="F80" i="1"/>
  <c r="E80" i="1"/>
  <c r="D80" i="1"/>
  <c r="C80" i="1"/>
  <c r="B80" i="1"/>
  <c r="Q79" i="1"/>
  <c r="P79" i="1"/>
  <c r="O79" i="1"/>
  <c r="N79" i="1"/>
  <c r="M79" i="1"/>
  <c r="L79" i="1"/>
  <c r="K79" i="1"/>
  <c r="J79" i="1"/>
  <c r="I79" i="1"/>
  <c r="H79" i="1"/>
  <c r="G79" i="1"/>
  <c r="F79" i="1"/>
  <c r="E79" i="1"/>
  <c r="D79" i="1"/>
  <c r="C79" i="1"/>
  <c r="B79" i="1"/>
  <c r="Q78" i="1"/>
  <c r="P78" i="1"/>
  <c r="O78" i="1"/>
  <c r="N78" i="1"/>
  <c r="M78" i="1"/>
  <c r="L78" i="1"/>
  <c r="K78" i="1"/>
  <c r="J78" i="1"/>
  <c r="I78" i="1"/>
  <c r="H78" i="1"/>
  <c r="G78" i="1"/>
  <c r="F78" i="1"/>
  <c r="E78" i="1"/>
  <c r="D78" i="1"/>
  <c r="C78" i="1"/>
  <c r="B78" i="1"/>
  <c r="Q77" i="1"/>
  <c r="P77" i="1"/>
  <c r="O77" i="1"/>
  <c r="N77" i="1"/>
  <c r="M77" i="1"/>
  <c r="L77" i="1"/>
  <c r="K77" i="1"/>
  <c r="J77" i="1"/>
  <c r="I77" i="1"/>
  <c r="H77" i="1"/>
  <c r="G77" i="1"/>
  <c r="F77" i="1"/>
  <c r="E77" i="1"/>
  <c r="D77" i="1"/>
  <c r="C77" i="1"/>
  <c r="B77" i="1"/>
  <c r="Q76" i="1"/>
  <c r="P76" i="1"/>
  <c r="O76" i="1"/>
  <c r="N76" i="1"/>
  <c r="M76" i="1"/>
  <c r="L76" i="1"/>
  <c r="K76" i="1"/>
  <c r="J76" i="1"/>
  <c r="I76" i="1"/>
  <c r="H76" i="1"/>
  <c r="G76" i="1"/>
  <c r="F76" i="1"/>
  <c r="E76" i="1"/>
  <c r="D76" i="1"/>
  <c r="C76" i="1"/>
  <c r="B76" i="1"/>
  <c r="Q75" i="1"/>
  <c r="P75" i="1"/>
  <c r="O75" i="1"/>
  <c r="N75" i="1"/>
  <c r="M75" i="1"/>
  <c r="L75" i="1"/>
  <c r="K75" i="1"/>
  <c r="J75" i="1"/>
  <c r="I75" i="1"/>
  <c r="H75" i="1"/>
  <c r="G75" i="1"/>
  <c r="F75" i="1"/>
  <c r="E75" i="1"/>
  <c r="D75" i="1"/>
  <c r="C75" i="1"/>
  <c r="B75" i="1"/>
  <c r="Q74" i="1"/>
  <c r="P74" i="1"/>
  <c r="O74" i="1"/>
  <c r="N74" i="1"/>
  <c r="M74" i="1"/>
  <c r="L74" i="1"/>
  <c r="K74" i="1"/>
  <c r="J74" i="1"/>
  <c r="I74" i="1"/>
  <c r="H74" i="1"/>
  <c r="G74" i="1"/>
  <c r="F74" i="1"/>
  <c r="E74" i="1"/>
  <c r="D74" i="1"/>
  <c r="C74" i="1"/>
  <c r="B74" i="1"/>
  <c r="Q73" i="1"/>
  <c r="P73" i="1"/>
  <c r="O73" i="1"/>
  <c r="N73" i="1"/>
  <c r="M73" i="1"/>
  <c r="L73" i="1"/>
  <c r="K73" i="1"/>
  <c r="J73" i="1"/>
  <c r="I73" i="1"/>
  <c r="H73" i="1"/>
  <c r="G73" i="1"/>
  <c r="F73" i="1"/>
  <c r="E73" i="1"/>
  <c r="D73" i="1"/>
  <c r="C73" i="1"/>
  <c r="B73" i="1"/>
  <c r="Q72" i="1"/>
  <c r="P72" i="1"/>
  <c r="O72" i="1"/>
  <c r="N72" i="1"/>
  <c r="M72" i="1"/>
  <c r="L72" i="1"/>
  <c r="K72" i="1"/>
  <c r="J72" i="1"/>
  <c r="I72" i="1"/>
  <c r="H72" i="1"/>
  <c r="G72" i="1"/>
  <c r="F72" i="1"/>
  <c r="E72" i="1"/>
  <c r="D72" i="1"/>
  <c r="C72" i="1"/>
  <c r="B72" i="1"/>
  <c r="Q71" i="1"/>
  <c r="P71" i="1"/>
  <c r="O71" i="1"/>
  <c r="N71" i="1"/>
  <c r="M71" i="1"/>
  <c r="L71" i="1"/>
  <c r="K71" i="1"/>
  <c r="J71" i="1"/>
  <c r="I71" i="1"/>
  <c r="H71" i="1"/>
  <c r="G71" i="1"/>
  <c r="F71" i="1"/>
  <c r="E71" i="1"/>
  <c r="D71" i="1"/>
  <c r="C71" i="1"/>
  <c r="B71" i="1"/>
  <c r="Q70" i="1"/>
  <c r="P70" i="1"/>
  <c r="O70" i="1"/>
  <c r="N70" i="1"/>
  <c r="M70" i="1"/>
  <c r="L70" i="1"/>
  <c r="K70" i="1"/>
  <c r="J70" i="1"/>
  <c r="I70" i="1"/>
  <c r="H70" i="1"/>
  <c r="G70" i="1"/>
  <c r="F70" i="1"/>
  <c r="E70" i="1"/>
  <c r="D70" i="1"/>
  <c r="C70" i="1"/>
  <c r="B70" i="1"/>
  <c r="Q69" i="1"/>
  <c r="P69" i="1"/>
  <c r="O69" i="1"/>
  <c r="N69" i="1"/>
  <c r="M69" i="1"/>
  <c r="L69" i="1"/>
  <c r="K69" i="1"/>
  <c r="J69" i="1"/>
  <c r="I69" i="1"/>
  <c r="H69" i="1"/>
  <c r="G69" i="1"/>
  <c r="F69" i="1"/>
  <c r="E69" i="1"/>
  <c r="D69" i="1"/>
  <c r="C69" i="1"/>
  <c r="B69" i="1"/>
  <c r="Q68" i="1"/>
  <c r="P68" i="1"/>
  <c r="O68" i="1"/>
  <c r="N68" i="1"/>
  <c r="M68" i="1"/>
  <c r="L68" i="1"/>
  <c r="K68" i="1"/>
  <c r="J68" i="1"/>
  <c r="I68" i="1"/>
  <c r="H68" i="1"/>
  <c r="G68" i="1"/>
  <c r="F68" i="1"/>
  <c r="E68" i="1"/>
  <c r="D68" i="1"/>
  <c r="C68" i="1"/>
  <c r="B68" i="1"/>
  <c r="Q67" i="1"/>
  <c r="P67" i="1"/>
  <c r="O67" i="1"/>
  <c r="N67" i="1"/>
  <c r="M67" i="1"/>
  <c r="L67" i="1"/>
  <c r="K67" i="1"/>
  <c r="J67" i="1"/>
  <c r="I67" i="1"/>
  <c r="H67" i="1"/>
  <c r="G67" i="1"/>
  <c r="F67" i="1"/>
  <c r="E67" i="1"/>
  <c r="D67" i="1"/>
  <c r="C67" i="1"/>
  <c r="B67" i="1"/>
  <c r="Q66" i="1"/>
  <c r="P66" i="1"/>
  <c r="O66" i="1"/>
  <c r="N66" i="1"/>
  <c r="M66" i="1"/>
  <c r="L66" i="1"/>
  <c r="K66" i="1"/>
  <c r="J66" i="1"/>
  <c r="I66" i="1"/>
  <c r="H66" i="1"/>
  <c r="G66" i="1"/>
  <c r="F66" i="1"/>
  <c r="E66" i="1"/>
  <c r="D66" i="1"/>
  <c r="C66" i="1"/>
  <c r="B66" i="1"/>
  <c r="Q65" i="1"/>
  <c r="P65" i="1"/>
  <c r="O65" i="1"/>
  <c r="N65" i="1"/>
  <c r="M65" i="1"/>
  <c r="L65" i="1"/>
  <c r="K65" i="1"/>
  <c r="J65" i="1"/>
  <c r="I65" i="1"/>
  <c r="H65" i="1"/>
  <c r="G65" i="1"/>
  <c r="F65" i="1"/>
  <c r="E65" i="1"/>
  <c r="D65" i="1"/>
  <c r="C65" i="1"/>
  <c r="B65" i="1"/>
  <c r="Q64" i="1"/>
  <c r="P64" i="1"/>
  <c r="O64" i="1"/>
  <c r="N64" i="1"/>
  <c r="M64" i="1"/>
  <c r="L64" i="1"/>
  <c r="K64" i="1"/>
  <c r="J64" i="1"/>
  <c r="I64" i="1"/>
  <c r="H64" i="1"/>
  <c r="G64" i="1"/>
  <c r="F64" i="1"/>
  <c r="E64" i="1"/>
  <c r="D64" i="1"/>
  <c r="C64" i="1"/>
  <c r="B64" i="1"/>
  <c r="Q63" i="1"/>
  <c r="P63" i="1"/>
  <c r="O63" i="1"/>
  <c r="N63" i="1"/>
  <c r="M63" i="1"/>
  <c r="L63" i="1"/>
  <c r="K63" i="1"/>
  <c r="J63" i="1"/>
  <c r="I63" i="1"/>
  <c r="H63" i="1"/>
  <c r="G63" i="1"/>
  <c r="F63" i="1"/>
  <c r="E63" i="1"/>
  <c r="D63" i="1"/>
  <c r="C63" i="1"/>
  <c r="B63" i="1"/>
  <c r="Q62" i="1"/>
  <c r="P62" i="1"/>
  <c r="O62" i="1"/>
  <c r="N62" i="1"/>
  <c r="M62" i="1"/>
  <c r="L62" i="1"/>
  <c r="K62" i="1"/>
  <c r="J62" i="1"/>
  <c r="I62" i="1"/>
  <c r="H62" i="1"/>
  <c r="G62" i="1"/>
  <c r="F62" i="1"/>
  <c r="E62" i="1"/>
  <c r="D62" i="1"/>
  <c r="C62" i="1"/>
  <c r="B62" i="1"/>
  <c r="Q61" i="1"/>
  <c r="P61" i="1"/>
  <c r="O61" i="1"/>
  <c r="N61" i="1"/>
  <c r="M61" i="1"/>
  <c r="L61" i="1"/>
  <c r="K61" i="1"/>
  <c r="J61" i="1"/>
  <c r="I61" i="1"/>
  <c r="H61" i="1"/>
  <c r="G61" i="1"/>
  <c r="F61" i="1"/>
  <c r="E61" i="1"/>
  <c r="D61" i="1"/>
  <c r="C61" i="1"/>
  <c r="B61" i="1"/>
  <c r="Q60" i="1"/>
  <c r="P60" i="1"/>
  <c r="O60" i="1"/>
  <c r="N60" i="1"/>
  <c r="M60" i="1"/>
  <c r="L60" i="1"/>
  <c r="K60" i="1"/>
  <c r="J60" i="1"/>
  <c r="I60" i="1"/>
  <c r="H60" i="1"/>
  <c r="G60" i="1"/>
  <c r="F60" i="1"/>
  <c r="E60" i="1"/>
  <c r="D60" i="1"/>
  <c r="C60" i="1"/>
  <c r="B60" i="1"/>
  <c r="Q59" i="1"/>
  <c r="P59" i="1"/>
  <c r="O59" i="1"/>
  <c r="N59" i="1"/>
  <c r="M59" i="1"/>
  <c r="L59" i="1"/>
  <c r="K59" i="1"/>
  <c r="J59" i="1"/>
  <c r="I59" i="1"/>
  <c r="H59" i="1"/>
  <c r="G59" i="1"/>
  <c r="F59" i="1"/>
  <c r="E59" i="1"/>
  <c r="D59" i="1"/>
  <c r="C59" i="1"/>
  <c r="B59" i="1"/>
  <c r="Q58" i="1"/>
  <c r="P58" i="1"/>
  <c r="O58" i="1"/>
  <c r="N58" i="1"/>
  <c r="M58" i="1"/>
  <c r="L58" i="1"/>
  <c r="K58" i="1"/>
  <c r="J58" i="1"/>
  <c r="I58" i="1"/>
  <c r="H58" i="1"/>
  <c r="G58" i="1"/>
  <c r="F58" i="1"/>
  <c r="E58" i="1"/>
  <c r="D58" i="1"/>
  <c r="C58" i="1"/>
  <c r="B58" i="1"/>
  <c r="Q57" i="1"/>
  <c r="P57" i="1"/>
  <c r="O57" i="1"/>
  <c r="N57" i="1"/>
  <c r="M57" i="1"/>
  <c r="L57" i="1"/>
  <c r="K57" i="1"/>
  <c r="J57" i="1"/>
  <c r="I57" i="1"/>
  <c r="H57" i="1"/>
  <c r="G57" i="1"/>
  <c r="F57" i="1"/>
  <c r="E57" i="1"/>
  <c r="D57" i="1"/>
  <c r="C57" i="1"/>
  <c r="B57" i="1"/>
  <c r="Q56" i="1"/>
  <c r="P56" i="1"/>
  <c r="O56" i="1"/>
  <c r="N56" i="1"/>
  <c r="M56" i="1"/>
  <c r="L56" i="1"/>
  <c r="K56" i="1"/>
  <c r="J56" i="1"/>
  <c r="I56" i="1"/>
  <c r="H56" i="1"/>
  <c r="G56" i="1"/>
  <c r="F56" i="1"/>
  <c r="E56" i="1"/>
  <c r="D56" i="1"/>
  <c r="C56" i="1"/>
  <c r="B56" i="1"/>
  <c r="Q55" i="1"/>
  <c r="P55" i="1"/>
  <c r="O55" i="1"/>
  <c r="N55" i="1"/>
  <c r="M55" i="1"/>
  <c r="L55" i="1"/>
  <c r="K55" i="1"/>
  <c r="J55" i="1"/>
  <c r="I55" i="1"/>
  <c r="H55" i="1"/>
  <c r="G55" i="1"/>
  <c r="F55" i="1"/>
  <c r="E55" i="1"/>
  <c r="D55" i="1"/>
  <c r="C55" i="1"/>
  <c r="B55" i="1"/>
  <c r="Q54" i="1"/>
  <c r="P54" i="1"/>
  <c r="O54" i="1"/>
  <c r="N54" i="1"/>
  <c r="M54" i="1"/>
  <c r="L54" i="1"/>
  <c r="K54" i="1"/>
  <c r="J54" i="1"/>
  <c r="I54" i="1"/>
  <c r="H54" i="1"/>
  <c r="G54" i="1"/>
  <c r="F54" i="1"/>
  <c r="E54" i="1"/>
  <c r="D54" i="1"/>
  <c r="C54" i="1"/>
  <c r="B54" i="1"/>
  <c r="Q53" i="1"/>
  <c r="P53" i="1"/>
  <c r="O53" i="1"/>
  <c r="N53" i="1"/>
  <c r="M53" i="1"/>
  <c r="L53" i="1"/>
  <c r="K53" i="1"/>
  <c r="J53" i="1"/>
  <c r="I53" i="1"/>
  <c r="H53" i="1"/>
  <c r="G53" i="1"/>
  <c r="F53" i="1"/>
  <c r="E53" i="1"/>
  <c r="D53" i="1"/>
  <c r="C53" i="1"/>
  <c r="B53" i="1"/>
  <c r="Q52" i="1"/>
  <c r="P52" i="1"/>
  <c r="O52" i="1"/>
  <c r="N52" i="1"/>
  <c r="M52" i="1"/>
  <c r="L52" i="1"/>
  <c r="K52" i="1"/>
  <c r="J52" i="1"/>
  <c r="I52" i="1"/>
  <c r="H52" i="1"/>
  <c r="G52" i="1"/>
  <c r="F52" i="1"/>
  <c r="E52" i="1"/>
  <c r="D52" i="1"/>
  <c r="C52" i="1"/>
  <c r="B52" i="1"/>
  <c r="Q51" i="1"/>
  <c r="P51" i="1"/>
  <c r="O51" i="1"/>
  <c r="N51" i="1"/>
  <c r="M51" i="1"/>
  <c r="L51" i="1"/>
  <c r="K51" i="1"/>
  <c r="J51" i="1"/>
  <c r="I51" i="1"/>
  <c r="H51" i="1"/>
  <c r="G51" i="1"/>
  <c r="F51" i="1"/>
  <c r="E51" i="1"/>
  <c r="D51" i="1"/>
  <c r="C51" i="1"/>
  <c r="B51" i="1"/>
  <c r="Q50" i="1"/>
  <c r="P50" i="1"/>
  <c r="O50" i="1"/>
  <c r="N50" i="1"/>
  <c r="M50" i="1"/>
  <c r="L50" i="1"/>
  <c r="K50" i="1"/>
  <c r="J50" i="1"/>
  <c r="I50" i="1"/>
  <c r="H50" i="1"/>
  <c r="G50" i="1"/>
  <c r="F50" i="1"/>
  <c r="E50" i="1"/>
  <c r="D50" i="1"/>
  <c r="C50" i="1"/>
  <c r="B50" i="1"/>
  <c r="Q49" i="1"/>
  <c r="P49" i="1"/>
  <c r="O49" i="1"/>
  <c r="N49" i="1"/>
  <c r="M49" i="1"/>
  <c r="L49" i="1"/>
  <c r="K49" i="1"/>
  <c r="J49" i="1"/>
  <c r="I49" i="1"/>
  <c r="H49" i="1"/>
  <c r="G49" i="1"/>
  <c r="F49" i="1"/>
  <c r="E49" i="1"/>
  <c r="D49" i="1"/>
  <c r="C49" i="1"/>
  <c r="B49" i="1"/>
  <c r="Q48" i="1"/>
  <c r="P48" i="1"/>
  <c r="O48" i="1"/>
  <c r="N48" i="1"/>
  <c r="M48" i="1"/>
  <c r="L48" i="1"/>
  <c r="K48" i="1"/>
  <c r="J48" i="1"/>
  <c r="I48" i="1"/>
  <c r="H48" i="1"/>
  <c r="G48" i="1"/>
  <c r="F48" i="1"/>
  <c r="E48" i="1"/>
  <c r="D48" i="1"/>
  <c r="C48" i="1"/>
  <c r="B48" i="1"/>
  <c r="Q47" i="1"/>
  <c r="P47" i="1"/>
  <c r="O47" i="1"/>
  <c r="N47" i="1"/>
  <c r="M47" i="1"/>
  <c r="L47" i="1"/>
  <c r="K47" i="1"/>
  <c r="J47" i="1"/>
  <c r="I47" i="1"/>
  <c r="H47" i="1"/>
  <c r="G47" i="1"/>
  <c r="F47" i="1"/>
  <c r="E47" i="1"/>
  <c r="D47" i="1"/>
  <c r="C47" i="1"/>
  <c r="B47" i="1"/>
  <c r="Q46" i="1"/>
  <c r="P46" i="1"/>
  <c r="O46" i="1"/>
  <c r="N46" i="1"/>
  <c r="M46" i="1"/>
  <c r="L46" i="1"/>
  <c r="K46" i="1"/>
  <c r="J46" i="1"/>
  <c r="I46" i="1"/>
  <c r="H46" i="1"/>
  <c r="G46" i="1"/>
  <c r="F46" i="1"/>
  <c r="E46" i="1"/>
  <c r="D46" i="1"/>
  <c r="C46" i="1"/>
  <c r="B46" i="1"/>
  <c r="Q45" i="1"/>
  <c r="P45" i="1"/>
  <c r="O45" i="1"/>
  <c r="N45" i="1"/>
  <c r="M45" i="1"/>
  <c r="L45" i="1"/>
  <c r="K45" i="1"/>
  <c r="J45" i="1"/>
  <c r="I45" i="1"/>
  <c r="H45" i="1"/>
  <c r="G45" i="1"/>
  <c r="F45" i="1"/>
  <c r="E45" i="1"/>
  <c r="D45" i="1"/>
  <c r="C45" i="1"/>
  <c r="B45" i="1"/>
  <c r="Q44" i="1"/>
  <c r="P44" i="1"/>
  <c r="O44" i="1"/>
  <c r="N44" i="1"/>
  <c r="M44" i="1"/>
  <c r="L44" i="1"/>
  <c r="K44" i="1"/>
  <c r="J44" i="1"/>
  <c r="I44" i="1"/>
  <c r="H44" i="1"/>
  <c r="G44" i="1"/>
  <c r="F44" i="1"/>
  <c r="E44" i="1"/>
  <c r="D44" i="1"/>
  <c r="C44" i="1"/>
  <c r="B44" i="1"/>
  <c r="Q43" i="1"/>
  <c r="P43" i="1"/>
  <c r="O43" i="1"/>
  <c r="N43" i="1"/>
  <c r="M43" i="1"/>
  <c r="L43" i="1"/>
  <c r="K43" i="1"/>
  <c r="J43" i="1"/>
  <c r="I43" i="1"/>
  <c r="H43" i="1"/>
  <c r="G43" i="1"/>
  <c r="F43" i="1"/>
  <c r="E43" i="1"/>
  <c r="D43" i="1"/>
  <c r="C43" i="1"/>
  <c r="B43" i="1"/>
  <c r="Q42" i="1"/>
  <c r="P42" i="1"/>
  <c r="O42" i="1"/>
  <c r="N42" i="1"/>
  <c r="M42" i="1"/>
  <c r="L42" i="1"/>
  <c r="K42" i="1"/>
  <c r="J42" i="1"/>
  <c r="I42" i="1"/>
  <c r="H42" i="1"/>
  <c r="G42" i="1"/>
  <c r="F42" i="1"/>
  <c r="E42" i="1"/>
  <c r="D42" i="1"/>
  <c r="C42" i="1"/>
  <c r="B42" i="1"/>
  <c r="Q41" i="1"/>
  <c r="P41" i="1"/>
  <c r="O41" i="1"/>
  <c r="N41" i="1"/>
  <c r="M41" i="1"/>
  <c r="L41" i="1"/>
  <c r="K41" i="1"/>
  <c r="J41" i="1"/>
  <c r="I41" i="1"/>
  <c r="H41" i="1"/>
  <c r="G41" i="1"/>
  <c r="F41" i="1"/>
  <c r="E41" i="1"/>
  <c r="D41" i="1"/>
  <c r="C41" i="1"/>
  <c r="B41" i="1"/>
  <c r="Q40" i="1"/>
  <c r="P40" i="1"/>
  <c r="O40" i="1"/>
  <c r="N40" i="1"/>
  <c r="M40" i="1"/>
  <c r="L40" i="1"/>
  <c r="K40" i="1"/>
  <c r="J40" i="1"/>
  <c r="I40" i="1"/>
  <c r="H40" i="1"/>
  <c r="G40" i="1"/>
  <c r="F40" i="1"/>
  <c r="E40" i="1"/>
  <c r="D40" i="1"/>
  <c r="C40" i="1"/>
  <c r="B40" i="1"/>
  <c r="Q39" i="1"/>
  <c r="P39" i="1"/>
  <c r="O39" i="1"/>
  <c r="N39" i="1"/>
  <c r="M39" i="1"/>
  <c r="L39" i="1"/>
  <c r="K39" i="1"/>
  <c r="J39" i="1"/>
  <c r="I39" i="1"/>
  <c r="H39" i="1"/>
  <c r="G39" i="1"/>
  <c r="F39" i="1"/>
  <c r="E39" i="1"/>
  <c r="D39" i="1"/>
  <c r="C39" i="1"/>
  <c r="B39" i="1"/>
  <c r="Q38" i="1"/>
  <c r="P38" i="1"/>
  <c r="O38" i="1"/>
  <c r="N38" i="1"/>
  <c r="M38" i="1"/>
  <c r="L38" i="1"/>
  <c r="K38" i="1"/>
  <c r="J38" i="1"/>
  <c r="I38" i="1"/>
  <c r="H38" i="1"/>
  <c r="G38" i="1"/>
  <c r="F38" i="1"/>
  <c r="E38" i="1"/>
  <c r="D38" i="1"/>
  <c r="C38" i="1"/>
  <c r="B38" i="1"/>
  <c r="Q37" i="1"/>
  <c r="P37" i="1"/>
  <c r="O37" i="1"/>
  <c r="N37" i="1"/>
  <c r="M37" i="1"/>
  <c r="L37" i="1"/>
  <c r="K37" i="1"/>
  <c r="J37" i="1"/>
  <c r="I37" i="1"/>
  <c r="H37" i="1"/>
  <c r="G37" i="1"/>
  <c r="F37" i="1"/>
  <c r="E37" i="1"/>
  <c r="D37" i="1"/>
  <c r="C37" i="1"/>
  <c r="B37" i="1"/>
  <c r="Q36" i="1"/>
  <c r="P36" i="1"/>
  <c r="O36" i="1"/>
  <c r="N36" i="1"/>
  <c r="M36" i="1"/>
  <c r="L36" i="1"/>
  <c r="K36" i="1"/>
  <c r="J36" i="1"/>
  <c r="I36" i="1"/>
  <c r="H36" i="1"/>
  <c r="G36" i="1"/>
  <c r="F36" i="1"/>
  <c r="E36" i="1"/>
  <c r="D36" i="1"/>
  <c r="C36" i="1"/>
  <c r="B36" i="1"/>
  <c r="Q35" i="1"/>
  <c r="P35" i="1"/>
  <c r="O35" i="1"/>
  <c r="N35" i="1"/>
  <c r="M35" i="1"/>
  <c r="L35" i="1"/>
  <c r="K35" i="1"/>
  <c r="J35" i="1"/>
  <c r="I35" i="1"/>
  <c r="H35" i="1"/>
  <c r="G35" i="1"/>
  <c r="F35" i="1"/>
  <c r="E35" i="1"/>
  <c r="D35" i="1"/>
  <c r="C35" i="1"/>
  <c r="B35" i="1"/>
  <c r="Q34" i="1"/>
  <c r="P34" i="1"/>
  <c r="O34" i="1"/>
  <c r="N34" i="1"/>
  <c r="M34" i="1"/>
  <c r="L34" i="1"/>
  <c r="K34" i="1"/>
  <c r="J34" i="1"/>
  <c r="I34" i="1"/>
  <c r="H34" i="1"/>
  <c r="G34" i="1"/>
  <c r="F34" i="1"/>
  <c r="E34" i="1"/>
  <c r="D34" i="1"/>
  <c r="C34" i="1"/>
  <c r="B34" i="1"/>
  <c r="Q33" i="1"/>
  <c r="P33" i="1"/>
  <c r="O33" i="1"/>
  <c r="N33" i="1"/>
  <c r="M33" i="1"/>
  <c r="L33" i="1"/>
  <c r="K33" i="1"/>
  <c r="J33" i="1"/>
  <c r="I33" i="1"/>
  <c r="H33" i="1"/>
  <c r="G33" i="1"/>
  <c r="F33" i="1"/>
  <c r="E33" i="1"/>
  <c r="D33" i="1"/>
  <c r="C33" i="1"/>
  <c r="B33" i="1"/>
  <c r="Q32" i="1"/>
  <c r="P32" i="1"/>
  <c r="O32" i="1"/>
  <c r="N32" i="1"/>
  <c r="M32" i="1"/>
  <c r="L32" i="1"/>
  <c r="K32" i="1"/>
  <c r="J32" i="1"/>
  <c r="I32" i="1"/>
  <c r="H32" i="1"/>
  <c r="G32" i="1"/>
  <c r="F32" i="1"/>
  <c r="E32" i="1"/>
  <c r="D32" i="1"/>
  <c r="C32" i="1"/>
  <c r="B32" i="1"/>
  <c r="Q31" i="1"/>
  <c r="P31" i="1"/>
  <c r="O31" i="1"/>
  <c r="N31" i="1"/>
  <c r="M31" i="1"/>
  <c r="L31" i="1"/>
  <c r="K31" i="1"/>
  <c r="J31" i="1"/>
  <c r="I31" i="1"/>
  <c r="H31" i="1"/>
  <c r="G31" i="1"/>
  <c r="F31" i="1"/>
  <c r="E31" i="1"/>
  <c r="D31" i="1"/>
  <c r="C31" i="1"/>
  <c r="B31" i="1"/>
  <c r="Q30" i="1"/>
  <c r="P30" i="1"/>
  <c r="O30" i="1"/>
  <c r="N30" i="1"/>
  <c r="M30" i="1"/>
  <c r="L30" i="1"/>
  <c r="K30" i="1"/>
  <c r="J30" i="1"/>
  <c r="I30" i="1"/>
  <c r="H30" i="1"/>
  <c r="G30" i="1"/>
  <c r="F30" i="1"/>
  <c r="E30" i="1"/>
  <c r="D30" i="1"/>
  <c r="C30" i="1"/>
  <c r="B30" i="1"/>
  <c r="Q29" i="1"/>
  <c r="P29" i="1"/>
  <c r="O29" i="1"/>
  <c r="N29" i="1"/>
  <c r="M29" i="1"/>
  <c r="L29" i="1"/>
  <c r="K29" i="1"/>
  <c r="J29" i="1"/>
  <c r="I29" i="1"/>
  <c r="H29" i="1"/>
  <c r="G29" i="1"/>
  <c r="F29" i="1"/>
  <c r="E29" i="1"/>
  <c r="D29" i="1"/>
  <c r="C29" i="1"/>
  <c r="B29" i="1"/>
  <c r="Q28" i="1"/>
  <c r="P28" i="1"/>
  <c r="O28" i="1"/>
  <c r="N28" i="1"/>
  <c r="M28" i="1"/>
  <c r="L28" i="1"/>
  <c r="K28" i="1"/>
  <c r="J28" i="1"/>
  <c r="I28" i="1"/>
  <c r="H28" i="1"/>
  <c r="G28" i="1"/>
  <c r="F28" i="1"/>
  <c r="E28" i="1"/>
  <c r="D28" i="1"/>
  <c r="C28" i="1"/>
  <c r="B28" i="1"/>
  <c r="Q27" i="1"/>
  <c r="P27" i="1"/>
  <c r="O27" i="1"/>
  <c r="N27" i="1"/>
  <c r="M27" i="1"/>
  <c r="L27" i="1"/>
  <c r="K27" i="1"/>
  <c r="J27" i="1"/>
  <c r="I27" i="1"/>
  <c r="H27" i="1"/>
  <c r="G27" i="1"/>
  <c r="F27" i="1"/>
  <c r="E27" i="1"/>
  <c r="D27" i="1"/>
  <c r="C27" i="1"/>
  <c r="B27" i="1"/>
  <c r="Q26" i="1"/>
  <c r="P26" i="1"/>
  <c r="O26" i="1"/>
  <c r="N26" i="1"/>
  <c r="M26" i="1"/>
  <c r="L26" i="1"/>
  <c r="K26" i="1"/>
  <c r="J26" i="1"/>
  <c r="I26" i="1"/>
  <c r="H26" i="1"/>
  <c r="G26" i="1"/>
  <c r="F26" i="1"/>
  <c r="E26" i="1"/>
  <c r="D26" i="1"/>
  <c r="C26" i="1"/>
  <c r="B26" i="1"/>
  <c r="Q25" i="1"/>
  <c r="P25" i="1"/>
  <c r="O25" i="1"/>
  <c r="N25" i="1"/>
  <c r="M25" i="1"/>
  <c r="L25" i="1"/>
  <c r="K25" i="1"/>
  <c r="J25" i="1"/>
  <c r="I25" i="1"/>
  <c r="H25" i="1"/>
  <c r="G25" i="1"/>
  <c r="F25" i="1"/>
  <c r="E25" i="1"/>
  <c r="D25" i="1"/>
  <c r="C25" i="1"/>
  <c r="B25" i="1"/>
  <c r="Q24" i="1"/>
  <c r="P24" i="1"/>
  <c r="O24" i="1"/>
  <c r="N24" i="1"/>
  <c r="M24" i="1"/>
  <c r="L24" i="1"/>
  <c r="K24" i="1"/>
  <c r="J24" i="1"/>
  <c r="I24" i="1"/>
  <c r="H24" i="1"/>
  <c r="G24" i="1"/>
  <c r="F24" i="1"/>
  <c r="E24" i="1"/>
  <c r="D24" i="1"/>
  <c r="C24" i="1"/>
  <c r="B24" i="1"/>
  <c r="Q23" i="1"/>
  <c r="P23" i="1"/>
  <c r="O23" i="1"/>
  <c r="N23" i="1"/>
  <c r="M23" i="1"/>
  <c r="L23" i="1"/>
  <c r="K23" i="1"/>
  <c r="J23" i="1"/>
  <c r="I23" i="1"/>
  <c r="H23" i="1"/>
  <c r="G23" i="1"/>
  <c r="F23" i="1"/>
  <c r="E23" i="1"/>
  <c r="D23" i="1"/>
  <c r="C23" i="1"/>
  <c r="B23" i="1"/>
  <c r="Q22" i="1"/>
  <c r="P22" i="1"/>
  <c r="O22" i="1"/>
  <c r="N22" i="1"/>
  <c r="M22" i="1"/>
  <c r="L22" i="1"/>
  <c r="K22" i="1"/>
  <c r="J22" i="1"/>
  <c r="I22" i="1"/>
  <c r="H22" i="1"/>
  <c r="G22" i="1"/>
  <c r="F22" i="1"/>
  <c r="E22" i="1"/>
  <c r="D22" i="1"/>
  <c r="C22" i="1"/>
  <c r="B22" i="1"/>
</calcChain>
</file>

<file path=xl/sharedStrings.xml><?xml version="1.0" encoding="utf-8"?>
<sst xmlns="http://schemas.openxmlformats.org/spreadsheetml/2006/main" count="96605" uniqueCount="4759">
  <si>
    <t>Plantilla de Información para la Ejecución Física y Financiera Mensual</t>
  </si>
  <si>
    <t>Entidad</t>
  </si>
  <si>
    <t>Centro Deportivo Erick Barrondo</t>
  </si>
  <si>
    <t>Fecha</t>
  </si>
  <si>
    <t>Enero</t>
  </si>
  <si>
    <t>Sección 1 - Estructura Presupuestaria</t>
  </si>
  <si>
    <t>Estructura Programática</t>
  </si>
  <si>
    <t>Ejecución Financiera</t>
  </si>
  <si>
    <t>Ejecución Física</t>
  </si>
  <si>
    <t>Indicador</t>
  </si>
  <si>
    <t>PG</t>
  </si>
  <si>
    <t>SPG</t>
  </si>
  <si>
    <t>PY</t>
  </si>
  <si>
    <t>ACT</t>
  </si>
  <si>
    <t>OB</t>
  </si>
  <si>
    <t>Bien o Servicio a Entregar</t>
  </si>
  <si>
    <t xml:space="preserve">
Aprobado</t>
  </si>
  <si>
    <t xml:space="preserve">
Vigente</t>
  </si>
  <si>
    <t xml:space="preserve">
Ejecutado</t>
  </si>
  <si>
    <t>Meta
Inicial</t>
  </si>
  <si>
    <r>
      <rPr>
        <b/>
        <sz val="10"/>
        <color indexed="10"/>
        <rFont val="Times New Roman"/>
        <family val="1"/>
      </rPr>
      <t xml:space="preserve">
</t>
    </r>
    <r>
      <rPr>
        <b/>
        <sz val="10"/>
        <color indexed="8"/>
        <rFont val="Times New Roman"/>
        <family val="1"/>
      </rPr>
      <t xml:space="preserve">Vigente
</t>
    </r>
  </si>
  <si>
    <t xml:space="preserve">
Ejecutada
</t>
  </si>
  <si>
    <t>Ejecución</t>
  </si>
  <si>
    <t>003</t>
  </si>
  <si>
    <t>Beneficiarios</t>
  </si>
  <si>
    <t>14,072,110.00</t>
  </si>
  <si>
    <t>Sección 2 - Características de la Población Beneficiada</t>
  </si>
  <si>
    <t>Población Beneficiada</t>
  </si>
  <si>
    <t>Sexo</t>
  </si>
  <si>
    <t>Edad</t>
  </si>
  <si>
    <t>Grupo Étnico</t>
  </si>
  <si>
    <t>Lugar de Entrega de Bienes y Servicios Provistos</t>
  </si>
  <si>
    <t>Beneficiario</t>
  </si>
  <si>
    <t>F</t>
  </si>
  <si>
    <t>M</t>
  </si>
  <si>
    <t>CUI</t>
  </si>
  <si>
    <t>0 hasta Menores de 13 años
(Niñez)</t>
  </si>
  <si>
    <t>13 hasta 30 años
(Juventud)</t>
  </si>
  <si>
    <t>Mayores de 30 hasta 60 años
(Adultos)</t>
  </si>
  <si>
    <t>Mayores de 60 años
(Tercera Edad)</t>
  </si>
  <si>
    <t>Maya</t>
  </si>
  <si>
    <t>Xinca</t>
  </si>
  <si>
    <t>Garifuna</t>
  </si>
  <si>
    <t>Mestizo</t>
  </si>
  <si>
    <t>Otro</t>
  </si>
  <si>
    <t>Municipio</t>
  </si>
  <si>
    <t>Departamento</t>
  </si>
  <si>
    <t>Febrero</t>
  </si>
  <si>
    <t>0003</t>
  </si>
  <si>
    <t xml:space="preserve">Beneficiarios </t>
  </si>
  <si>
    <t>Marzo</t>
  </si>
  <si>
    <t>19,618,442.00</t>
  </si>
  <si>
    <t>Abril</t>
  </si>
  <si>
    <t>20,526,791.00</t>
  </si>
  <si>
    <t xml:space="preserve">Centro Deportivo Gerona </t>
  </si>
  <si>
    <t>3,663,637.00</t>
  </si>
  <si>
    <t>Centro Deportivo Gerona</t>
  </si>
  <si>
    <t>6,019,137.00</t>
  </si>
  <si>
    <t>6,502,158.00</t>
  </si>
  <si>
    <t>Centro Deportivo Roosevelt</t>
  </si>
  <si>
    <t xml:space="preserve">Enero </t>
  </si>
  <si>
    <t>5,803,282.00</t>
  </si>
  <si>
    <t>Cristian Alexander</t>
  </si>
  <si>
    <t>Bailon</t>
  </si>
  <si>
    <t xml:space="preserve"> </t>
  </si>
  <si>
    <t>X</t>
  </si>
  <si>
    <t xml:space="preserve">  </t>
  </si>
  <si>
    <t>x</t>
  </si>
  <si>
    <t>Guatemala</t>
  </si>
  <si>
    <t>Okelio</t>
  </si>
  <si>
    <t>Chuj</t>
  </si>
  <si>
    <t>Melvin Estuardo</t>
  </si>
  <si>
    <t>Perez Hernandez</t>
  </si>
  <si>
    <t>Juan Carlos</t>
  </si>
  <si>
    <t>Ixcaja Figueroa</t>
  </si>
  <si>
    <t>Boris Antonio</t>
  </si>
  <si>
    <t>Mazariegos Ramires</t>
  </si>
  <si>
    <t>Luis Pedro Gerardo</t>
  </si>
  <si>
    <t>Secaira Vargas</t>
  </si>
  <si>
    <t>Elvrin Fredy</t>
  </si>
  <si>
    <t>Mendez Lopez</t>
  </si>
  <si>
    <t>Rolando Villanueva</t>
  </si>
  <si>
    <t>Gonzalez Domingo</t>
  </si>
  <si>
    <t>Ramiro Ismael</t>
  </si>
  <si>
    <t>Ajpop Mejia</t>
  </si>
  <si>
    <t>Luis Dagoberto</t>
  </si>
  <si>
    <t>Quintanal</t>
  </si>
  <si>
    <t>Valeriano</t>
  </si>
  <si>
    <t>Bautista Ramos</t>
  </si>
  <si>
    <t>Francisco</t>
  </si>
  <si>
    <t>Gonzalez Oxlaj</t>
  </si>
  <si>
    <t>Adonias Estuardo</t>
  </si>
  <si>
    <t>Bol Coc</t>
  </si>
  <si>
    <t>Mario Arturo</t>
  </si>
  <si>
    <t>Lopez Velasquez</t>
  </si>
  <si>
    <t>Sergio Baldomero</t>
  </si>
  <si>
    <t>Juc Quim</t>
  </si>
  <si>
    <t>Marlon Valdermar</t>
  </si>
  <si>
    <t>Letrán Avila</t>
  </si>
  <si>
    <t>Maximiliano</t>
  </si>
  <si>
    <t>Sutuj Chavix</t>
  </si>
  <si>
    <t>Baltazar</t>
  </si>
  <si>
    <t>Lindo Algua</t>
  </si>
  <si>
    <t>Eddie Ottoniel</t>
  </si>
  <si>
    <t xml:space="preserve">Reyes </t>
  </si>
  <si>
    <t>Eduardo</t>
  </si>
  <si>
    <t>Ico Choc</t>
  </si>
  <si>
    <t>Milto Alexander</t>
  </si>
  <si>
    <t>Flores Hernandez</t>
  </si>
  <si>
    <t>Nicolas Gabriel</t>
  </si>
  <si>
    <t>Pirir Franco</t>
  </si>
  <si>
    <t>Himmer Agustin</t>
  </si>
  <si>
    <t>Castañon y Castañon</t>
  </si>
  <si>
    <t>Juan</t>
  </si>
  <si>
    <t>Choc Coc</t>
  </si>
  <si>
    <t>Jose Rofolfo</t>
  </si>
  <si>
    <t>Santos</t>
  </si>
  <si>
    <t>Marvin Rodrigo</t>
  </si>
  <si>
    <t>Lopez Coche</t>
  </si>
  <si>
    <t>Vigail</t>
  </si>
  <si>
    <t>Ayala Contreras</t>
  </si>
  <si>
    <t>Jose</t>
  </si>
  <si>
    <t>Chuta Garcia</t>
  </si>
  <si>
    <t>Manuel</t>
  </si>
  <si>
    <t>Ajanel Mejía</t>
  </si>
  <si>
    <t>Mario</t>
  </si>
  <si>
    <t>Tayún Pérez</t>
  </si>
  <si>
    <t>Pedro Julio</t>
  </si>
  <si>
    <t>Ajtun Itzep</t>
  </si>
  <si>
    <t>Mariano</t>
  </si>
  <si>
    <t>Velasquez Mam</t>
  </si>
  <si>
    <t>Samuel</t>
  </si>
  <si>
    <t>Chavez Perez</t>
  </si>
  <si>
    <t>Angel Oliverio</t>
  </si>
  <si>
    <t>Oxom Pacay</t>
  </si>
  <si>
    <t>Héctor Evaristo</t>
  </si>
  <si>
    <t>Castañon Pérez</t>
  </si>
  <si>
    <t>Amarildo Amado</t>
  </si>
  <si>
    <t>Lopez Fuentes</t>
  </si>
  <si>
    <t>Jeronimo Castillo</t>
  </si>
  <si>
    <t>Walter Noe</t>
  </si>
  <si>
    <t>Medrano Ovalle</t>
  </si>
  <si>
    <t>Ervin Rolando Enrique</t>
  </si>
  <si>
    <t>Caal Coc</t>
  </si>
  <si>
    <t>Rosa Ivette</t>
  </si>
  <si>
    <t>Figueroa Perez</t>
  </si>
  <si>
    <t>Jose Daniel</t>
  </si>
  <si>
    <t>Calderon Hernandez</t>
  </si>
  <si>
    <t>Ricardo</t>
  </si>
  <si>
    <t>Yat Cuz</t>
  </si>
  <si>
    <t>Yuri Aleandrovich</t>
  </si>
  <si>
    <t>Reyes Juarez</t>
  </si>
  <si>
    <t>Juan Jose</t>
  </si>
  <si>
    <t>Morales Gutierrez</t>
  </si>
  <si>
    <t>Jorge</t>
  </si>
  <si>
    <t>Fajardo</t>
  </si>
  <si>
    <t>NO TIENE</t>
  </si>
  <si>
    <t>Mayeli</t>
  </si>
  <si>
    <t>Vasquez</t>
  </si>
  <si>
    <t>Wilson</t>
  </si>
  <si>
    <t>Castro</t>
  </si>
  <si>
    <t>Gabriela</t>
  </si>
  <si>
    <t>Abdo</t>
  </si>
  <si>
    <t>García</t>
  </si>
  <si>
    <t>Feyserr</t>
  </si>
  <si>
    <t>Pérez</t>
  </si>
  <si>
    <t>Estefany</t>
  </si>
  <si>
    <t>Madrid</t>
  </si>
  <si>
    <t>Kiara</t>
  </si>
  <si>
    <t>Bravo</t>
  </si>
  <si>
    <t>Welington</t>
  </si>
  <si>
    <t>Vallar</t>
  </si>
  <si>
    <t>Keny</t>
  </si>
  <si>
    <t>Lopez</t>
  </si>
  <si>
    <t>Walter</t>
  </si>
  <si>
    <t>Abac</t>
  </si>
  <si>
    <t>Hector</t>
  </si>
  <si>
    <t>Luis</t>
  </si>
  <si>
    <t>Delcompare</t>
  </si>
  <si>
    <t>Josue</t>
  </si>
  <si>
    <t>Sandoval</t>
  </si>
  <si>
    <t>Edgar</t>
  </si>
  <si>
    <t>Milian</t>
  </si>
  <si>
    <t>Elias</t>
  </si>
  <si>
    <t>Cucul</t>
  </si>
  <si>
    <t>Oscar</t>
  </si>
  <si>
    <t>Ramirez</t>
  </si>
  <si>
    <t>Sergio</t>
  </si>
  <si>
    <t>Canel</t>
  </si>
  <si>
    <t>Carlos</t>
  </si>
  <si>
    <t>Morales</t>
  </si>
  <si>
    <t>Wilver</t>
  </si>
  <si>
    <t>Rodriguez</t>
  </si>
  <si>
    <t>Julia</t>
  </si>
  <si>
    <t>Marvin</t>
  </si>
  <si>
    <t>Patzán</t>
  </si>
  <si>
    <t>Rosales</t>
  </si>
  <si>
    <t>Axel</t>
  </si>
  <si>
    <t>Reyes</t>
  </si>
  <si>
    <t>Abel</t>
  </si>
  <si>
    <t>Mucia</t>
  </si>
  <si>
    <t>Esteban</t>
  </si>
  <si>
    <t>López</t>
  </si>
  <si>
    <t>Jislena</t>
  </si>
  <si>
    <t>Gonzales</t>
  </si>
  <si>
    <t>Martinez</t>
  </si>
  <si>
    <t>Marta</t>
  </si>
  <si>
    <t>Acajabón</t>
  </si>
  <si>
    <t>Felipe</t>
  </si>
  <si>
    <t>Obdulio</t>
  </si>
  <si>
    <t>Siguantay</t>
  </si>
  <si>
    <t>Toc</t>
  </si>
  <si>
    <t>Contreras</t>
  </si>
  <si>
    <t>Cárdenas</t>
  </si>
  <si>
    <t>Cesar</t>
  </si>
  <si>
    <t>Castillo</t>
  </si>
  <si>
    <t>Otto</t>
  </si>
  <si>
    <t>Larios</t>
  </si>
  <si>
    <t>Josselin</t>
  </si>
  <si>
    <t>Yucute</t>
  </si>
  <si>
    <t>Evelyn</t>
  </si>
  <si>
    <t>Segura</t>
  </si>
  <si>
    <t>JULIO</t>
  </si>
  <si>
    <t>MORAN</t>
  </si>
  <si>
    <t>GUATEMALA</t>
  </si>
  <si>
    <t>JOSE</t>
  </si>
  <si>
    <t>HERRERA</t>
  </si>
  <si>
    <t>RIGOBERTO</t>
  </si>
  <si>
    <t>COC</t>
  </si>
  <si>
    <t>CARLOS</t>
  </si>
  <si>
    <t>MORALES</t>
  </si>
  <si>
    <t>MATEO</t>
  </si>
  <si>
    <t>ICO</t>
  </si>
  <si>
    <t>MANUEL</t>
  </si>
  <si>
    <t>AJANEL</t>
  </si>
  <si>
    <t>JOSELINO</t>
  </si>
  <si>
    <t>SALES</t>
  </si>
  <si>
    <t>FRANCISCO</t>
  </si>
  <si>
    <t>GUILLERMO</t>
  </si>
  <si>
    <t>MARIO</t>
  </si>
  <si>
    <t>ICHICH</t>
  </si>
  <si>
    <t>KEVIN</t>
  </si>
  <si>
    <t>NUÑEZ</t>
  </si>
  <si>
    <t>LUIS</t>
  </si>
  <si>
    <t>QUINTANAL</t>
  </si>
  <si>
    <t>EDUARDO</t>
  </si>
  <si>
    <t>GONZALES</t>
  </si>
  <si>
    <t>GUSTAVO</t>
  </si>
  <si>
    <t>MONTERRROSO</t>
  </si>
  <si>
    <t>SAMUEL</t>
  </si>
  <si>
    <t>CHAVEZ</t>
  </si>
  <si>
    <t>ESTRADA</t>
  </si>
  <si>
    <t>VALERIANO</t>
  </si>
  <si>
    <t xml:space="preserve">BAUTISTA </t>
  </si>
  <si>
    <t>SANTOS</t>
  </si>
  <si>
    <t>ALVARADO</t>
  </si>
  <si>
    <t>MARCO</t>
  </si>
  <si>
    <t xml:space="preserve">OROZCO </t>
  </si>
  <si>
    <t>HUGO</t>
  </si>
  <si>
    <t>TAX</t>
  </si>
  <si>
    <t>BALTAZAR</t>
  </si>
  <si>
    <t>LINDO</t>
  </si>
  <si>
    <t>GARCIA</t>
  </si>
  <si>
    <t>ESTUARDO</t>
  </si>
  <si>
    <t>RAMIREZ</t>
  </si>
  <si>
    <t>HERNANDEZ</t>
  </si>
  <si>
    <t>CESAR</t>
  </si>
  <si>
    <t>ESTEBAN</t>
  </si>
  <si>
    <t>MILTON</t>
  </si>
  <si>
    <t>FLORES</t>
  </si>
  <si>
    <t>SALVADOR</t>
  </si>
  <si>
    <t>CAAL</t>
  </si>
  <si>
    <t>EDDIE</t>
  </si>
  <si>
    <t>REYES</t>
  </si>
  <si>
    <t>DIEGO</t>
  </si>
  <si>
    <t>CALEL</t>
  </si>
  <si>
    <t>CASTULO</t>
  </si>
  <si>
    <t>TEPEU</t>
  </si>
  <si>
    <t>RONY</t>
  </si>
  <si>
    <t>FUENTES</t>
  </si>
  <si>
    <t>GREGORIO</t>
  </si>
  <si>
    <t>XILOJ</t>
  </si>
  <si>
    <t>JUAN</t>
  </si>
  <si>
    <t>MULUL</t>
  </si>
  <si>
    <t>EMILIO</t>
  </si>
  <si>
    <t xml:space="preserve">TIPOL </t>
  </si>
  <si>
    <t>RAUL</t>
  </si>
  <si>
    <t>CHOC</t>
  </si>
  <si>
    <t>HECTOR</t>
  </si>
  <si>
    <t>CASTAÑON</t>
  </si>
  <si>
    <t>MIGUEL</t>
  </si>
  <si>
    <t>8,477,782.00</t>
  </si>
  <si>
    <t>Ico</t>
  </si>
  <si>
    <t>Joel</t>
  </si>
  <si>
    <t>Valenzuela</t>
  </si>
  <si>
    <t>Choc</t>
  </si>
  <si>
    <t>Rafael</t>
  </si>
  <si>
    <t xml:space="preserve">Bracamonte </t>
  </si>
  <si>
    <t>Vásquez</t>
  </si>
  <si>
    <t>Alvarado</t>
  </si>
  <si>
    <t>Cú</t>
  </si>
  <si>
    <t>Chávez</t>
  </si>
  <si>
    <t xml:space="preserve">Lima </t>
  </si>
  <si>
    <t>Pablo</t>
  </si>
  <si>
    <t>Marroquin</t>
  </si>
  <si>
    <t>Lindo</t>
  </si>
  <si>
    <t>Salvador</t>
  </si>
  <si>
    <t>Caal</t>
  </si>
  <si>
    <t>Hernández</t>
  </si>
  <si>
    <t>Milder</t>
  </si>
  <si>
    <t>Osorio</t>
  </si>
  <si>
    <t>Ronald</t>
  </si>
  <si>
    <t>González</t>
  </si>
  <si>
    <t>Guillermo</t>
  </si>
  <si>
    <t>Ixcajo</t>
  </si>
  <si>
    <t>Geovanni</t>
  </si>
  <si>
    <t>Milton</t>
  </si>
  <si>
    <t>Flores</t>
  </si>
  <si>
    <t>Ayala</t>
  </si>
  <si>
    <t>Armando</t>
  </si>
  <si>
    <t>Elmer</t>
  </si>
  <si>
    <t>Paau</t>
  </si>
  <si>
    <t>Esvin</t>
  </si>
  <si>
    <t>Hugo</t>
  </si>
  <si>
    <t>Sum</t>
  </si>
  <si>
    <t>Miguel</t>
  </si>
  <si>
    <t>Castañon</t>
  </si>
  <si>
    <t>Ajanel</t>
  </si>
  <si>
    <t>Tomas</t>
  </si>
  <si>
    <t>Ervin</t>
  </si>
  <si>
    <t>Yat</t>
  </si>
  <si>
    <t>Sebastian</t>
  </si>
  <si>
    <t>Martin</t>
  </si>
  <si>
    <t>Oliver</t>
  </si>
  <si>
    <t>Gustavo</t>
  </si>
  <si>
    <t>Monterroso</t>
  </si>
  <si>
    <t>Vicente</t>
  </si>
  <si>
    <t>Avila</t>
  </si>
  <si>
    <t>Ronny</t>
  </si>
  <si>
    <t>León</t>
  </si>
  <si>
    <t>Rosa</t>
  </si>
  <si>
    <t>Maldonado</t>
  </si>
  <si>
    <t>Alvaro</t>
  </si>
  <si>
    <t>Padilla</t>
  </si>
  <si>
    <t>Nelson</t>
  </si>
  <si>
    <t>Zeta</t>
  </si>
  <si>
    <t>Diego</t>
  </si>
  <si>
    <t>Calel</t>
  </si>
  <si>
    <t>Marco</t>
  </si>
  <si>
    <t>Tzi</t>
  </si>
  <si>
    <t>Julio</t>
  </si>
  <si>
    <t>Moran</t>
  </si>
  <si>
    <t>Carias</t>
  </si>
  <si>
    <t>Velásquez</t>
  </si>
  <si>
    <t>Eric</t>
  </si>
  <si>
    <t>Emilio</t>
  </si>
  <si>
    <t>Tipol</t>
  </si>
  <si>
    <t>Quib</t>
  </si>
  <si>
    <t>9,429,303.00</t>
  </si>
  <si>
    <t>Alex</t>
  </si>
  <si>
    <t>Cifuentes</t>
  </si>
  <si>
    <t xml:space="preserve">Moran </t>
  </si>
  <si>
    <t>Henry</t>
  </si>
  <si>
    <t>Pulex</t>
  </si>
  <si>
    <t>César</t>
  </si>
  <si>
    <t>Cu</t>
  </si>
  <si>
    <t>Almer</t>
  </si>
  <si>
    <t>Barbara</t>
  </si>
  <si>
    <t>Rivas</t>
  </si>
  <si>
    <t>José</t>
  </si>
  <si>
    <t>Bá</t>
  </si>
  <si>
    <t>Hérnandez</t>
  </si>
  <si>
    <t>Sebastián</t>
  </si>
  <si>
    <t>Martín</t>
  </si>
  <si>
    <t>Pedro</t>
  </si>
  <si>
    <t>Santiago</t>
  </si>
  <si>
    <t>Macario</t>
  </si>
  <si>
    <t>Estebán</t>
  </si>
  <si>
    <t>Danny</t>
  </si>
  <si>
    <t>Godoy</t>
  </si>
  <si>
    <t xml:space="preserve">Barrios </t>
  </si>
  <si>
    <t>Quiejú</t>
  </si>
  <si>
    <t>Medrano</t>
  </si>
  <si>
    <t>Erick Barrondo</t>
  </si>
  <si>
    <t>03</t>
  </si>
  <si>
    <t>Mayo</t>
  </si>
  <si>
    <t>Carolina</t>
  </si>
  <si>
    <t xml:space="preserve">García </t>
  </si>
  <si>
    <t>Alejandro</t>
  </si>
  <si>
    <t>Peréz</t>
  </si>
  <si>
    <t>Barahona</t>
  </si>
  <si>
    <t>Lebold</t>
  </si>
  <si>
    <t>Mazariegos</t>
  </si>
  <si>
    <t>Reina</t>
  </si>
  <si>
    <t>Karla</t>
  </si>
  <si>
    <t>Chacón</t>
  </si>
  <si>
    <t>Julián</t>
  </si>
  <si>
    <t>Mérida</t>
  </si>
  <si>
    <t>Godines</t>
  </si>
  <si>
    <t>Ludwin</t>
  </si>
  <si>
    <t>Anzueto</t>
  </si>
  <si>
    <t>Selvin</t>
  </si>
  <si>
    <t>Rivera</t>
  </si>
  <si>
    <t>Nora</t>
  </si>
  <si>
    <t>Grirón</t>
  </si>
  <si>
    <t>Bran</t>
  </si>
  <si>
    <t>Berta</t>
  </si>
  <si>
    <t>Blanca</t>
  </si>
  <si>
    <t>Osoy</t>
  </si>
  <si>
    <t>Esperanza</t>
  </si>
  <si>
    <t>Miriam</t>
  </si>
  <si>
    <t>Alburez</t>
  </si>
  <si>
    <t>Astrid</t>
  </si>
  <si>
    <t>María</t>
  </si>
  <si>
    <t>Andrino</t>
  </si>
  <si>
    <t>Ingrid</t>
  </si>
  <si>
    <t>Zacarías</t>
  </si>
  <si>
    <t>Vilma</t>
  </si>
  <si>
    <t>Dora</t>
  </si>
  <si>
    <t>Moreno</t>
  </si>
  <si>
    <t>Alexis</t>
  </si>
  <si>
    <t>Cindy</t>
  </si>
  <si>
    <t>Guamuche</t>
  </si>
  <si>
    <t>Eilyn</t>
  </si>
  <si>
    <t>Ariola</t>
  </si>
  <si>
    <t>Isabel</t>
  </si>
  <si>
    <t>Ochoa</t>
  </si>
  <si>
    <t>Victor</t>
  </si>
  <si>
    <t>Alvarez</t>
  </si>
  <si>
    <t>Liliana</t>
  </si>
  <si>
    <t>Chalí-Academias</t>
  </si>
  <si>
    <t>Caal-Nuevo</t>
  </si>
  <si>
    <t>Gramajo-Academias</t>
  </si>
  <si>
    <t>Olivarez-Academias</t>
  </si>
  <si>
    <t>Adelfo</t>
  </si>
  <si>
    <t>Fernandez-Academias</t>
  </si>
  <si>
    <t xml:space="preserve">María </t>
  </si>
  <si>
    <t>Andrino-trabajadora</t>
  </si>
  <si>
    <t>Estela</t>
  </si>
  <si>
    <t>Farfán</t>
  </si>
  <si>
    <t>Candy</t>
  </si>
  <si>
    <t>Herrera</t>
  </si>
  <si>
    <t>Escobar</t>
  </si>
  <si>
    <t>Laura</t>
  </si>
  <si>
    <t>Garcia</t>
  </si>
  <si>
    <t>Yenifer</t>
  </si>
  <si>
    <t>Aroche</t>
  </si>
  <si>
    <t>Cambronero</t>
  </si>
  <si>
    <t>Mynor</t>
  </si>
  <si>
    <t>Elvia</t>
  </si>
  <si>
    <t>Galvez</t>
  </si>
  <si>
    <t>Daman</t>
  </si>
  <si>
    <t>Edilma</t>
  </si>
  <si>
    <t xml:space="preserve">Pirir </t>
  </si>
  <si>
    <t>Suni</t>
  </si>
  <si>
    <t xml:space="preserve">Blanca </t>
  </si>
  <si>
    <t>Marroquín</t>
  </si>
  <si>
    <t>Nancí</t>
  </si>
  <si>
    <t>Josefina</t>
  </si>
  <si>
    <t>Orozco</t>
  </si>
  <si>
    <t>Diaz</t>
  </si>
  <si>
    <t>Gil</t>
  </si>
  <si>
    <t>Elier</t>
  </si>
  <si>
    <t>Barrera</t>
  </si>
  <si>
    <t>Jonathan</t>
  </si>
  <si>
    <t>Archila</t>
  </si>
  <si>
    <t>Gerber</t>
  </si>
  <si>
    <t>Kiessner</t>
  </si>
  <si>
    <t>Artola</t>
  </si>
  <si>
    <t>Damaris</t>
  </si>
  <si>
    <t>Lilian</t>
  </si>
  <si>
    <t>CRUZ</t>
  </si>
  <si>
    <t>Maria</t>
  </si>
  <si>
    <t xml:space="preserve">Lic </t>
  </si>
  <si>
    <t>Orlando</t>
  </si>
  <si>
    <t>Luisa</t>
  </si>
  <si>
    <t>Rudy</t>
  </si>
  <si>
    <t xml:space="preserve">Barillas </t>
  </si>
  <si>
    <t>Matías</t>
  </si>
  <si>
    <t>Angeles</t>
  </si>
  <si>
    <t>Barrios</t>
  </si>
  <si>
    <t>Ana</t>
  </si>
  <si>
    <t>Quinteros</t>
  </si>
  <si>
    <t>Josselyn</t>
  </si>
  <si>
    <t>Sara</t>
  </si>
  <si>
    <t>Mayen</t>
  </si>
  <si>
    <t>Katya</t>
  </si>
  <si>
    <t>Marisabel</t>
  </si>
  <si>
    <t>Menchú</t>
  </si>
  <si>
    <t>Mayén-Paciente</t>
  </si>
  <si>
    <t>Sanchez</t>
  </si>
  <si>
    <t>Gladiz</t>
  </si>
  <si>
    <t xml:space="preserve">Jhonathan </t>
  </si>
  <si>
    <t xml:space="preserve">Cordero </t>
  </si>
  <si>
    <t>Antohny</t>
  </si>
  <si>
    <t>Kevin</t>
  </si>
  <si>
    <t>Chicas</t>
  </si>
  <si>
    <t>Abner</t>
  </si>
  <si>
    <t>Crisóstomo</t>
  </si>
  <si>
    <t>Ashley</t>
  </si>
  <si>
    <t xml:space="preserve">Valdéz </t>
  </si>
  <si>
    <t>Bárbara</t>
  </si>
  <si>
    <t>Samayoa</t>
  </si>
  <si>
    <t xml:space="preserve">Caal </t>
  </si>
  <si>
    <t>Fernandez</t>
  </si>
  <si>
    <t>Olivarez</t>
  </si>
  <si>
    <t>Norma</t>
  </si>
  <si>
    <t>Cano</t>
  </si>
  <si>
    <t>Cristian</t>
  </si>
  <si>
    <t>Urbina</t>
  </si>
  <si>
    <t xml:space="preserve">Gonzalez </t>
  </si>
  <si>
    <t>Josué</t>
  </si>
  <si>
    <t>Cojom</t>
  </si>
  <si>
    <t>Gabri</t>
  </si>
  <si>
    <t>Reynoso</t>
  </si>
  <si>
    <t>Bryan</t>
  </si>
  <si>
    <t>Perez</t>
  </si>
  <si>
    <t>Irvin</t>
  </si>
  <si>
    <t xml:space="preserve">Cifuentes </t>
  </si>
  <si>
    <t>Chali</t>
  </si>
  <si>
    <t>Gramajo</t>
  </si>
  <si>
    <t>Gerona</t>
  </si>
  <si>
    <t>Carmen</t>
  </si>
  <si>
    <t>Roberto</t>
  </si>
  <si>
    <t xml:space="preserve">Boy </t>
  </si>
  <si>
    <t>Elizabeth</t>
  </si>
  <si>
    <t>Arriaza</t>
  </si>
  <si>
    <t xml:space="preserve">Maria </t>
  </si>
  <si>
    <t>Quiñonez</t>
  </si>
  <si>
    <t>]Boy</t>
  </si>
  <si>
    <t>Alba</t>
  </si>
  <si>
    <t>Calderon</t>
  </si>
  <si>
    <t>Lidia</t>
  </si>
  <si>
    <t>Guerra</t>
  </si>
  <si>
    <t>Bartolomino</t>
  </si>
  <si>
    <t>Chumajay</t>
  </si>
  <si>
    <t>Lucrecia</t>
  </si>
  <si>
    <t>Galindo</t>
  </si>
  <si>
    <t>Angelica</t>
  </si>
  <si>
    <t>Clara</t>
  </si>
  <si>
    <t>Alonzo</t>
  </si>
  <si>
    <t>Marlen</t>
  </si>
  <si>
    <t>Bolvito</t>
  </si>
  <si>
    <t>Argueta</t>
  </si>
  <si>
    <t>Magda</t>
  </si>
  <si>
    <t>Mendez</t>
  </si>
  <si>
    <t>Olga</t>
  </si>
  <si>
    <t>Elena</t>
  </si>
  <si>
    <t>Velasquez</t>
  </si>
  <si>
    <t>Mejia</t>
  </si>
  <si>
    <t>Griselda</t>
  </si>
  <si>
    <t>Mancilla</t>
  </si>
  <si>
    <t>Anabella</t>
  </si>
  <si>
    <t>Del Pinal</t>
  </si>
  <si>
    <t>Roosevelt</t>
  </si>
  <si>
    <t>Nataly</t>
  </si>
  <si>
    <t>Anderson</t>
  </si>
  <si>
    <t>Belsi</t>
  </si>
  <si>
    <t>Brayan</t>
  </si>
  <si>
    <t>Domingo</t>
  </si>
  <si>
    <t>Conos</t>
  </si>
  <si>
    <t>Mixco</t>
  </si>
  <si>
    <t>Nidia</t>
  </si>
  <si>
    <t>Aleida</t>
  </si>
  <si>
    <t>Gonzalez</t>
  </si>
  <si>
    <t>Myriam</t>
  </si>
  <si>
    <t>Floridalma</t>
  </si>
  <si>
    <t xml:space="preserve">Rosales Urzua </t>
  </si>
  <si>
    <t>Celia Veronica</t>
  </si>
  <si>
    <t xml:space="preserve">Garcia Garcia </t>
  </si>
  <si>
    <t>Marco Antonio</t>
  </si>
  <si>
    <t>Mendez Días</t>
  </si>
  <si>
    <t>Glenda Marcelina</t>
  </si>
  <si>
    <t>Gonzales Alvares</t>
  </si>
  <si>
    <t>Oscar Leonel</t>
  </si>
  <si>
    <t>Pixtun Curup</t>
  </si>
  <si>
    <t>Jackeline Florentina</t>
  </si>
  <si>
    <t>Marcial Ellington</t>
  </si>
  <si>
    <t>Ana Veronica</t>
  </si>
  <si>
    <t>Pinol</t>
  </si>
  <si>
    <t>Gonzales Queme</t>
  </si>
  <si>
    <t>Gustavo Antonio</t>
  </si>
  <si>
    <t>Juan Gabriel</t>
  </si>
  <si>
    <t>Gonzalez Morales</t>
  </si>
  <si>
    <t>Bladimir Cristian</t>
  </si>
  <si>
    <t>Jurado</t>
  </si>
  <si>
    <t>Jose Maria</t>
  </si>
  <si>
    <t>Dondiego Rodriguez</t>
  </si>
  <si>
    <t>Andres</t>
  </si>
  <si>
    <t>Vicente Ajqui</t>
  </si>
  <si>
    <t>Olga Patricia</t>
  </si>
  <si>
    <t>Soto Romero</t>
  </si>
  <si>
    <t>Carlos Alfredo</t>
  </si>
  <si>
    <t>Osuna Aguilar</t>
  </si>
  <si>
    <t>Brenda Elizabeth</t>
  </si>
  <si>
    <t xml:space="preserve">Cordon </t>
  </si>
  <si>
    <t>Rosa Maria</t>
  </si>
  <si>
    <t>Lopez Cuyan</t>
  </si>
  <si>
    <t>Elmer Gerardo</t>
  </si>
  <si>
    <t>Castillo Jimenez</t>
  </si>
  <si>
    <t>Brenda Rocio</t>
  </si>
  <si>
    <t>Gil Perez</t>
  </si>
  <si>
    <t>Juan Luis</t>
  </si>
  <si>
    <t>Lizarralde Alvarado</t>
  </si>
  <si>
    <t>Erwin Estuardo</t>
  </si>
  <si>
    <t>Juarez</t>
  </si>
  <si>
    <t>Norma Lisseth</t>
  </si>
  <si>
    <t>Vargas Estrada</t>
  </si>
  <si>
    <t>Brenda Ester</t>
  </si>
  <si>
    <t>Galindo Figueroa</t>
  </si>
  <si>
    <t>Gabriel Estuardo</t>
  </si>
  <si>
    <t>Montufar Rodriguez</t>
  </si>
  <si>
    <t>Yessica Karina</t>
  </si>
  <si>
    <t>Pineda Gonzales</t>
  </si>
  <si>
    <t>Luis Pedro</t>
  </si>
  <si>
    <t>Rojas Alvarado</t>
  </si>
  <si>
    <t>Joselin Mariela</t>
  </si>
  <si>
    <t>Monzon</t>
  </si>
  <si>
    <t>Maria Elena</t>
  </si>
  <si>
    <t>Hernandez Barzanallana</t>
  </si>
  <si>
    <t>Francisco Fredy</t>
  </si>
  <si>
    <t>Guzman Bran</t>
  </si>
  <si>
    <t>Maria Hilaria</t>
  </si>
  <si>
    <t>Tian Velasquez</t>
  </si>
  <si>
    <t xml:space="preserve">Juana Paola </t>
  </si>
  <si>
    <t>Garcia Merida</t>
  </si>
  <si>
    <t>Edgar Felipe</t>
  </si>
  <si>
    <t>Ramos Santillana</t>
  </si>
  <si>
    <t>Berta Leticia</t>
  </si>
  <si>
    <t xml:space="preserve">Lopez Canel </t>
  </si>
  <si>
    <t>Dorcas Filomena</t>
  </si>
  <si>
    <t xml:space="preserve">Aguilar Morales </t>
  </si>
  <si>
    <t>Daisy Edith</t>
  </si>
  <si>
    <t>Contreras Gelista</t>
  </si>
  <si>
    <t>Astrid Carolina</t>
  </si>
  <si>
    <t>Magnolia Alejandra</t>
  </si>
  <si>
    <t>Quijada Ericastilla</t>
  </si>
  <si>
    <t>Lesvia Carolina</t>
  </si>
  <si>
    <t>Olga Marina</t>
  </si>
  <si>
    <t>Damaris Siomara</t>
  </si>
  <si>
    <t>Vasquez Meda</t>
  </si>
  <si>
    <t>Maria Alejandra</t>
  </si>
  <si>
    <t>Coy Garcia</t>
  </si>
  <si>
    <t>Adulto Laboral</t>
  </si>
  <si>
    <t>Centros Permanentes</t>
  </si>
  <si>
    <t>CHIS</t>
  </si>
  <si>
    <t>JORGE</t>
  </si>
  <si>
    <t>FIGUEROA</t>
  </si>
  <si>
    <t>ALFONSO</t>
  </si>
  <si>
    <t>GÓMEZ</t>
  </si>
  <si>
    <t>MENDOZA</t>
  </si>
  <si>
    <t>EDGAR</t>
  </si>
  <si>
    <t>PALACIOS</t>
  </si>
  <si>
    <t>SILVIA</t>
  </si>
  <si>
    <t>KLUG</t>
  </si>
  <si>
    <t>CÁRCAMO</t>
  </si>
  <si>
    <t>ALEX</t>
  </si>
  <si>
    <t>VICENTE</t>
  </si>
  <si>
    <t>PÉREZ</t>
  </si>
  <si>
    <t>NÁJERA</t>
  </si>
  <si>
    <t>DÁVILA</t>
  </si>
  <si>
    <t>CANDY</t>
  </si>
  <si>
    <t>DE LEÓN</t>
  </si>
  <si>
    <t>ROSA</t>
  </si>
  <si>
    <t>CALDERÓN</t>
  </si>
  <si>
    <t>GARCÍA</t>
  </si>
  <si>
    <t>POLANCO</t>
  </si>
  <si>
    <t>LISS</t>
  </si>
  <si>
    <t>OLIVA</t>
  </si>
  <si>
    <t>OSCAR</t>
  </si>
  <si>
    <t>CACEROS</t>
  </si>
  <si>
    <t>TORRES</t>
  </si>
  <si>
    <t>TZUL</t>
  </si>
  <si>
    <t>KAREN</t>
  </si>
  <si>
    <t>LEÓN</t>
  </si>
  <si>
    <t>GABRIELA</t>
  </si>
  <si>
    <t>SOLORZANO</t>
  </si>
  <si>
    <t>RIVERA</t>
  </si>
  <si>
    <t>GLENDA</t>
  </si>
  <si>
    <t>PINEDA</t>
  </si>
  <si>
    <t>RUÍZ</t>
  </si>
  <si>
    <t>MAIRA</t>
  </si>
  <si>
    <t>GUARÉ</t>
  </si>
  <si>
    <t>MIRNA</t>
  </si>
  <si>
    <t>AGUILAR</t>
  </si>
  <si>
    <t>ESMERALDA</t>
  </si>
  <si>
    <t>LÓPEZ</t>
  </si>
  <si>
    <t>JUDITH</t>
  </si>
  <si>
    <t>RODRÍGUEZ</t>
  </si>
  <si>
    <t>ALMENGOR</t>
  </si>
  <si>
    <t>JOSUE</t>
  </si>
  <si>
    <t>CUM</t>
  </si>
  <si>
    <t>AURA</t>
  </si>
  <si>
    <t>NAJARRO</t>
  </si>
  <si>
    <t>ARACELY</t>
  </si>
  <si>
    <t>JUÁREZ</t>
  </si>
  <si>
    <t>MARIA</t>
  </si>
  <si>
    <t>ROJAS</t>
  </si>
  <si>
    <t>ROBERTO</t>
  </si>
  <si>
    <t>DEL CID</t>
  </si>
  <si>
    <t>ZAMORA</t>
  </si>
  <si>
    <t>FLOR</t>
  </si>
  <si>
    <t>URZÚA</t>
  </si>
  <si>
    <t>MARTA</t>
  </si>
  <si>
    <t>CHEW</t>
  </si>
  <si>
    <t>ANGELITA</t>
  </si>
  <si>
    <t>VICTOR</t>
  </si>
  <si>
    <t>ALEGRÍA</t>
  </si>
  <si>
    <t>ARMANDO</t>
  </si>
  <si>
    <t>GALINDO</t>
  </si>
  <si>
    <t>MENÉNDEZ</t>
  </si>
  <si>
    <t>EDWIN</t>
  </si>
  <si>
    <t>ÁLVAREZ</t>
  </si>
  <si>
    <t>LUCIA</t>
  </si>
  <si>
    <t>REYNA</t>
  </si>
  <si>
    <t>RODOLFO</t>
  </si>
  <si>
    <t>ERICK</t>
  </si>
  <si>
    <t>ARROYO</t>
  </si>
  <si>
    <t>DANILO</t>
  </si>
  <si>
    <t>DANIEL</t>
  </si>
  <si>
    <t>LEIVA</t>
  </si>
  <si>
    <t>RODRIGA</t>
  </si>
  <si>
    <t>ELIVER</t>
  </si>
  <si>
    <t>RUTH</t>
  </si>
  <si>
    <t>ANA</t>
  </si>
  <si>
    <t>EDY</t>
  </si>
  <si>
    <t>RÍOS</t>
  </si>
  <si>
    <t>WENDY</t>
  </si>
  <si>
    <t>ARÉVALO</t>
  </si>
  <si>
    <t>LUCAS</t>
  </si>
  <si>
    <t>ALVIZÚ</t>
  </si>
  <si>
    <t>SANDRA</t>
  </si>
  <si>
    <t>CHÚA</t>
  </si>
  <si>
    <t>RODAS</t>
  </si>
  <si>
    <t>LEMUS</t>
  </si>
  <si>
    <t>YOLANDA</t>
  </si>
  <si>
    <t>MORÁN</t>
  </si>
  <si>
    <t>ECHEVERRÍA</t>
  </si>
  <si>
    <t>ELVIA</t>
  </si>
  <si>
    <t>JAIME</t>
  </si>
  <si>
    <t>HERNÁNDEZ</t>
  </si>
  <si>
    <t>AYALA</t>
  </si>
  <si>
    <t>IRIS</t>
  </si>
  <si>
    <t>VÁSQUEZ</t>
  </si>
  <si>
    <t>PORTILLO</t>
  </si>
  <si>
    <t>VELÁSQUEZ</t>
  </si>
  <si>
    <t>ASDRUBAL</t>
  </si>
  <si>
    <t>TZOC</t>
  </si>
  <si>
    <t>TURRIZ</t>
  </si>
  <si>
    <t>NELSON</t>
  </si>
  <si>
    <t>CINDY</t>
  </si>
  <si>
    <t>DÍAZ</t>
  </si>
  <si>
    <t>MONROY</t>
  </si>
  <si>
    <t>ROSSANA</t>
  </si>
  <si>
    <t>CASTILLO</t>
  </si>
  <si>
    <t>MONICA</t>
  </si>
  <si>
    <t>YENIFER</t>
  </si>
  <si>
    <t>VALDÉZ</t>
  </si>
  <si>
    <t>CLAUDIA</t>
  </si>
  <si>
    <t>CHANG</t>
  </si>
  <si>
    <t>MARLON</t>
  </si>
  <si>
    <t>RAMAZZINI</t>
  </si>
  <si>
    <t>PABLO</t>
  </si>
  <si>
    <t>SARAVIA</t>
  </si>
  <si>
    <t>PADILLA</t>
  </si>
  <si>
    <t>IVONNE</t>
  </si>
  <si>
    <t xml:space="preserve">SAN JOSE </t>
  </si>
  <si>
    <t>DOUGLAS</t>
  </si>
  <si>
    <t>LEPE</t>
  </si>
  <si>
    <t>LIDIA</t>
  </si>
  <si>
    <t>CARRETO</t>
  </si>
  <si>
    <t>BYRON</t>
  </si>
  <si>
    <t>ORTÍZ</t>
  </si>
  <si>
    <t>KARIN</t>
  </si>
  <si>
    <t>BALDETTI</t>
  </si>
  <si>
    <t>TOMASA</t>
  </si>
  <si>
    <t>CAMPOSECO</t>
  </si>
  <si>
    <t>BERTHA</t>
  </si>
  <si>
    <t>ALVARO</t>
  </si>
  <si>
    <t>CHÁVEZ</t>
  </si>
  <si>
    <t>CYNTHIA</t>
  </si>
  <si>
    <t>PEÑA</t>
  </si>
  <si>
    <t>LIGIA</t>
  </si>
  <si>
    <t>DUQUE</t>
  </si>
  <si>
    <t>VIVIAN</t>
  </si>
  <si>
    <t>THELMA</t>
  </si>
  <si>
    <t>COJOC</t>
  </si>
  <si>
    <t>CHAVARRÍA</t>
  </si>
  <si>
    <t>SANDOVAL</t>
  </si>
  <si>
    <t>MARILYN</t>
  </si>
  <si>
    <t>ORELLANA</t>
  </si>
  <si>
    <t>SERGIO</t>
  </si>
  <si>
    <t>PARRILLA</t>
  </si>
  <si>
    <t>NANCY</t>
  </si>
  <si>
    <t>ERAZO</t>
  </si>
  <si>
    <t>NORA</t>
  </si>
  <si>
    <t>DOMÍNGUEZ</t>
  </si>
  <si>
    <t>CASANOVA</t>
  </si>
  <si>
    <t>WANDA</t>
  </si>
  <si>
    <t>URÍAS</t>
  </si>
  <si>
    <t>LUDVIN</t>
  </si>
  <si>
    <t>GIRÓN</t>
  </si>
  <si>
    <t>MIRTA</t>
  </si>
  <si>
    <t>ESPAÑA</t>
  </si>
  <si>
    <t>ARANA</t>
  </si>
  <si>
    <t>AXEL</t>
  </si>
  <si>
    <t>CAMPOS</t>
  </si>
  <si>
    <t>MELINTON</t>
  </si>
  <si>
    <t>GABRIEL</t>
  </si>
  <si>
    <t>BÁCHEZ</t>
  </si>
  <si>
    <t>BOSARREYES</t>
  </si>
  <si>
    <t>SELVIN</t>
  </si>
  <si>
    <t>DARWIN</t>
  </si>
  <si>
    <t>ALONZO</t>
  </si>
  <si>
    <t>KARLA</t>
  </si>
  <si>
    <t>RAMOS</t>
  </si>
  <si>
    <t>DALILA</t>
  </si>
  <si>
    <t>MILIGTZA</t>
  </si>
  <si>
    <t>CATHERINE</t>
  </si>
  <si>
    <t>BEAUMONT</t>
  </si>
  <si>
    <t>CELIA</t>
  </si>
  <si>
    <t>SIOMARA</t>
  </si>
  <si>
    <t>MERIDA</t>
  </si>
  <si>
    <t>FAJARDO</t>
  </si>
  <si>
    <t>CARDONA</t>
  </si>
  <si>
    <t>OLGA</t>
  </si>
  <si>
    <t>BATRES</t>
  </si>
  <si>
    <t>DUBÓN</t>
  </si>
  <si>
    <t>INGRID</t>
  </si>
  <si>
    <t>VEZA</t>
  </si>
  <si>
    <t>SINDY</t>
  </si>
  <si>
    <t>WILLIAM</t>
  </si>
  <si>
    <t>JEREZ</t>
  </si>
  <si>
    <t>LIMA</t>
  </si>
  <si>
    <t>ISABEL</t>
  </si>
  <si>
    <t>OCHOA</t>
  </si>
  <si>
    <t>GOMEZ</t>
  </si>
  <si>
    <t>MIRIAM</t>
  </si>
  <si>
    <t>ALLAN</t>
  </si>
  <si>
    <t>ARIAS</t>
  </si>
  <si>
    <t>ESTENIA</t>
  </si>
  <si>
    <t>MALDONADO</t>
  </si>
  <si>
    <t>VERONICA</t>
  </si>
  <si>
    <t>HANALY</t>
  </si>
  <si>
    <t>DE MARTÍNEZ</t>
  </si>
  <si>
    <t>EMILY</t>
  </si>
  <si>
    <t>OSORIO</t>
  </si>
  <si>
    <t>GRISELDA</t>
  </si>
  <si>
    <t>RAYMUNDO</t>
  </si>
  <si>
    <t>ZULETA</t>
  </si>
  <si>
    <t>SOSA</t>
  </si>
  <si>
    <t>ENMA</t>
  </si>
  <si>
    <t>FORONDA</t>
  </si>
  <si>
    <t>VALENCIA</t>
  </si>
  <si>
    <t>FREDY</t>
  </si>
  <si>
    <t>CHAPETA</t>
  </si>
  <si>
    <t>LESBIA</t>
  </si>
  <si>
    <t>MARROQUÍN</t>
  </si>
  <si>
    <t>YEINI</t>
  </si>
  <si>
    <t>ANTUCHE</t>
  </si>
  <si>
    <t>LILIAN</t>
  </si>
  <si>
    <t>DE LA ROSA</t>
  </si>
  <si>
    <t>TZIC</t>
  </si>
  <si>
    <t>ENIO</t>
  </si>
  <si>
    <t>GONZÁLEZ</t>
  </si>
  <si>
    <t>ESCOBAR</t>
  </si>
  <si>
    <t>CÓBAR</t>
  </si>
  <si>
    <t>RAMÍREZ</t>
  </si>
  <si>
    <t>CHAVALO</t>
  </si>
  <si>
    <t>BARRIENTOS</t>
  </si>
  <si>
    <t>NIJ</t>
  </si>
  <si>
    <t>ROMUALDO</t>
  </si>
  <si>
    <t>OVALLE</t>
  </si>
  <si>
    <t>BARRIOS</t>
  </si>
  <si>
    <t>ANACLETO</t>
  </si>
  <si>
    <t>YUMÁN</t>
  </si>
  <si>
    <t>JACQUELINE</t>
  </si>
  <si>
    <t>ISRAEL</t>
  </si>
  <si>
    <t>ANGEL</t>
  </si>
  <si>
    <t>VILMA</t>
  </si>
  <si>
    <t>BARRERA</t>
  </si>
  <si>
    <t>MUÑOZ</t>
  </si>
  <si>
    <t>EDVI</t>
  </si>
  <si>
    <t>AJQUIY</t>
  </si>
  <si>
    <t>TRANSITA</t>
  </si>
  <si>
    <t>MÉNDEZ</t>
  </si>
  <si>
    <t>GAITÁN</t>
  </si>
  <si>
    <t>ARRIOLA</t>
  </si>
  <si>
    <t>ELIDA</t>
  </si>
  <si>
    <t>AMILCAR</t>
  </si>
  <si>
    <t>QUINTERO</t>
  </si>
  <si>
    <t>PERALTA</t>
  </si>
  <si>
    <t>EDVIN</t>
  </si>
  <si>
    <t>ERWIN</t>
  </si>
  <si>
    <t>AQUINO</t>
  </si>
  <si>
    <t>PAZ</t>
  </si>
  <si>
    <t>NATANAEL</t>
  </si>
  <si>
    <t xml:space="preserve">SANCHEZ </t>
  </si>
  <si>
    <t>ALEXANDER</t>
  </si>
  <si>
    <t>QUINTO</t>
  </si>
  <si>
    <t>URRUTIA</t>
  </si>
  <si>
    <t>BRANDON</t>
  </si>
  <si>
    <t>WILDER</t>
  </si>
  <si>
    <t>CHINCHILLA</t>
  </si>
  <si>
    <t>LORENZO</t>
  </si>
  <si>
    <t>CHAY</t>
  </si>
  <si>
    <t>MARIELA</t>
  </si>
  <si>
    <t>COLOP</t>
  </si>
  <si>
    <t>LOURDES</t>
  </si>
  <si>
    <t>GREEN</t>
  </si>
  <si>
    <t>ARTURO</t>
  </si>
  <si>
    <t>CHUNÍ</t>
  </si>
  <si>
    <t>CANICHE</t>
  </si>
  <si>
    <t>BEATRIZ</t>
  </si>
  <si>
    <t>BOBADILLA</t>
  </si>
  <si>
    <t>TRABANINO</t>
  </si>
  <si>
    <t>DONAL</t>
  </si>
  <si>
    <t>QUIROA</t>
  </si>
  <si>
    <t>OVANDO</t>
  </si>
  <si>
    <t>DONIS</t>
  </si>
  <si>
    <t>GERARDO</t>
  </si>
  <si>
    <t>CUCUL</t>
  </si>
  <si>
    <t>SILIEZAR</t>
  </si>
  <si>
    <t>MAGDA</t>
  </si>
  <si>
    <t>MAZARIEGOS</t>
  </si>
  <si>
    <t>MANSILLA</t>
  </si>
  <si>
    <t>JESSICA</t>
  </si>
  <si>
    <t>GARNICA</t>
  </si>
  <si>
    <t>ISAI</t>
  </si>
  <si>
    <t>ZEPEDA</t>
  </si>
  <si>
    <t>COLINDRES</t>
  </si>
  <si>
    <t>OMAYRA</t>
  </si>
  <si>
    <t>LINARES</t>
  </si>
  <si>
    <t>SUYAPA</t>
  </si>
  <si>
    <t>SÁNCHEZ</t>
  </si>
  <si>
    <t>YURY</t>
  </si>
  <si>
    <t>EVELIN</t>
  </si>
  <si>
    <t>MARVIN</t>
  </si>
  <si>
    <t>ALEJANDRA</t>
  </si>
  <si>
    <t>ROSARIO</t>
  </si>
  <si>
    <t>RUBIO</t>
  </si>
  <si>
    <t>LAJUJ</t>
  </si>
  <si>
    <t>ALMEDA</t>
  </si>
  <si>
    <t>SANTIZO</t>
  </si>
  <si>
    <t>DORA</t>
  </si>
  <si>
    <t>ANDREA</t>
  </si>
  <si>
    <t>SALAZAR</t>
  </si>
  <si>
    <t>BOROR</t>
  </si>
  <si>
    <t>PERCY</t>
  </si>
  <si>
    <t>TOMAS</t>
  </si>
  <si>
    <t>MAXIMO</t>
  </si>
  <si>
    <t>SANTIAGO</t>
  </si>
  <si>
    <t>CERMEÑO</t>
  </si>
  <si>
    <t>VEGA</t>
  </si>
  <si>
    <t>MERCEDES</t>
  </si>
  <si>
    <t>SOCORRO</t>
  </si>
  <si>
    <t>LESLY</t>
  </si>
  <si>
    <t>HILDA</t>
  </si>
  <si>
    <t>LILIANA</t>
  </si>
  <si>
    <t>GLADYS</t>
  </si>
  <si>
    <t>ADELSO</t>
  </si>
  <si>
    <t>ÁVILA</t>
  </si>
  <si>
    <t>OTTO</t>
  </si>
  <si>
    <t>PEÑATE</t>
  </si>
  <si>
    <t>REINA</t>
  </si>
  <si>
    <t>GUERRERO</t>
  </si>
  <si>
    <t>ANEYDA</t>
  </si>
  <si>
    <t>MARA</t>
  </si>
  <si>
    <t>ELDER</t>
  </si>
  <si>
    <t>GERMAN</t>
  </si>
  <si>
    <t>BRENDA</t>
  </si>
  <si>
    <t>VILLAGRÁN</t>
  </si>
  <si>
    <t>IRMA</t>
  </si>
  <si>
    <t>ADAN</t>
  </si>
  <si>
    <t>RECINOS</t>
  </si>
  <si>
    <t>MAUREL</t>
  </si>
  <si>
    <t>GUTIÉRREZ</t>
  </si>
  <si>
    <t>LUBIA</t>
  </si>
  <si>
    <t>JENRY</t>
  </si>
  <si>
    <t>SONIA</t>
  </si>
  <si>
    <t>VIRULA</t>
  </si>
  <si>
    <t>JOCHOLÁ</t>
  </si>
  <si>
    <t>CANIL</t>
  </si>
  <si>
    <t>ZOILA</t>
  </si>
  <si>
    <t>CHÉN</t>
  </si>
  <si>
    <t>BRYAN</t>
  </si>
  <si>
    <t>DEL ÁGUILA</t>
  </si>
  <si>
    <t>RODBELLI</t>
  </si>
  <si>
    <t>DAVID</t>
  </si>
  <si>
    <t>MONZÓN</t>
  </si>
  <si>
    <t>XOYÓN</t>
  </si>
  <si>
    <t>ANTILLÓN</t>
  </si>
  <si>
    <t>OVIDIO</t>
  </si>
  <si>
    <t>VÉLIZ</t>
  </si>
  <si>
    <t>ELIU</t>
  </si>
  <si>
    <t>BADYN</t>
  </si>
  <si>
    <t>MENESES</t>
  </si>
  <si>
    <t>AMERICA</t>
  </si>
  <si>
    <t>CHACÓN</t>
  </si>
  <si>
    <t>MUÑÓZ</t>
  </si>
  <si>
    <t>BETY</t>
  </si>
  <si>
    <t>SIRÍN</t>
  </si>
  <si>
    <t>NAVARRO</t>
  </si>
  <si>
    <t>DONADO</t>
  </si>
  <si>
    <t>PEDRO</t>
  </si>
  <si>
    <t>TERCERO</t>
  </si>
  <si>
    <t>GUZMÁN</t>
  </si>
  <si>
    <t>AXPUÁC</t>
  </si>
  <si>
    <t>WOOEHNDY</t>
  </si>
  <si>
    <t>ANTONIO</t>
  </si>
  <si>
    <t>LIZBETH</t>
  </si>
  <si>
    <t>MOISES</t>
  </si>
  <si>
    <t>HURTARTE</t>
  </si>
  <si>
    <t>IVAN</t>
  </si>
  <si>
    <t>HENRY</t>
  </si>
  <si>
    <t>MIX</t>
  </si>
  <si>
    <t>FREDDY</t>
  </si>
  <si>
    <t>ADRIAN</t>
  </si>
  <si>
    <t>DARYN</t>
  </si>
  <si>
    <t>BARAHONA</t>
  </si>
  <si>
    <t>MARDOQUEO</t>
  </si>
  <si>
    <t>CARRILLO</t>
  </si>
  <si>
    <t>ORDÓÑEZ</t>
  </si>
  <si>
    <t>CORONADO</t>
  </si>
  <si>
    <t>BENITO</t>
  </si>
  <si>
    <t>SANDY</t>
  </si>
  <si>
    <t>SAJQUÍN</t>
  </si>
  <si>
    <t>SAZO</t>
  </si>
  <si>
    <t>BAYRON</t>
  </si>
  <si>
    <t>PAZOS</t>
  </si>
  <si>
    <t>RICARDO</t>
  </si>
  <si>
    <t>CIVIL</t>
  </si>
  <si>
    <t>ROMERO</t>
  </si>
  <si>
    <t>ALEJOS</t>
  </si>
  <si>
    <t>DOMINGO</t>
  </si>
  <si>
    <t>XURUC</t>
  </si>
  <si>
    <t>SAUCEDO</t>
  </si>
  <si>
    <t>NORMA</t>
  </si>
  <si>
    <t>MAYORGA</t>
  </si>
  <si>
    <t>ESTANISLAO</t>
  </si>
  <si>
    <t>VIDEZ</t>
  </si>
  <si>
    <t>FELIX</t>
  </si>
  <si>
    <t>ARNOLDO</t>
  </si>
  <si>
    <t>ALDANA</t>
  </si>
  <si>
    <t>BLANCA</t>
  </si>
  <si>
    <t>CAROLINA</t>
  </si>
  <si>
    <t>MEDINA</t>
  </si>
  <si>
    <t>EZEQUIEL</t>
  </si>
  <si>
    <t>AJQUÍ</t>
  </si>
  <si>
    <t>YONI</t>
  </si>
  <si>
    <t>ALIGTZA</t>
  </si>
  <si>
    <t>MELVIN</t>
  </si>
  <si>
    <t>MÓ</t>
  </si>
  <si>
    <t xml:space="preserve">ESTACUY </t>
  </si>
  <si>
    <t>NERY</t>
  </si>
  <si>
    <t>MONTEJO</t>
  </si>
  <si>
    <t>KIMBERLY</t>
  </si>
  <si>
    <t>BARILLAS</t>
  </si>
  <si>
    <t>SAQUIC</t>
  </si>
  <si>
    <t>CALLEJAS</t>
  </si>
  <si>
    <t>MONIKA</t>
  </si>
  <si>
    <t>CABALLEROS</t>
  </si>
  <si>
    <t>NOE</t>
  </si>
  <si>
    <t>RAGUÁY</t>
  </si>
  <si>
    <t>QUEMÉ</t>
  </si>
  <si>
    <t>ELMER</t>
  </si>
  <si>
    <t>MAYNOR</t>
  </si>
  <si>
    <t>MARTÍNEZ</t>
  </si>
  <si>
    <t>HÉCTOR</t>
  </si>
  <si>
    <t>SOLÍS</t>
  </si>
  <si>
    <t>ORLANDO</t>
  </si>
  <si>
    <t>SAMAYOA</t>
  </si>
  <si>
    <t>EDI</t>
  </si>
  <si>
    <t>CASTAÑEDA</t>
  </si>
  <si>
    <t>MORATAYA</t>
  </si>
  <si>
    <t>MOISÉS</t>
  </si>
  <si>
    <t>MILDO</t>
  </si>
  <si>
    <t>PUÁC</t>
  </si>
  <si>
    <t>IZQUIERDO</t>
  </si>
  <si>
    <t>ROGELIO</t>
  </si>
  <si>
    <t>ARMAS</t>
  </si>
  <si>
    <t>CÁMBARA</t>
  </si>
  <si>
    <t>MARÍA</t>
  </si>
  <si>
    <t>OLIVARES</t>
  </si>
  <si>
    <t>ROBLES</t>
  </si>
  <si>
    <t>OSMAR</t>
  </si>
  <si>
    <t>ACEITUNO</t>
  </si>
  <si>
    <t>VICTORINO</t>
  </si>
  <si>
    <t>TOYÓM</t>
  </si>
  <si>
    <t>TANYA</t>
  </si>
  <si>
    <t>KLEELIA</t>
  </si>
  <si>
    <t>DE LA PEÑA</t>
  </si>
  <si>
    <t>ILSE</t>
  </si>
  <si>
    <t>CÉSAR</t>
  </si>
  <si>
    <t>MELÉNDEZ</t>
  </si>
  <si>
    <t>NIDIA</t>
  </si>
  <si>
    <t xml:space="preserve">GALVEZ </t>
  </si>
  <si>
    <t>ADOLFO</t>
  </si>
  <si>
    <t>SAQUÉC</t>
  </si>
  <si>
    <t>JOHNY</t>
  </si>
  <si>
    <t>CIFUENTES</t>
  </si>
  <si>
    <t>MABIS</t>
  </si>
  <si>
    <t>WALTER</t>
  </si>
  <si>
    <t>VILLELA</t>
  </si>
  <si>
    <t>JOSÉ</t>
  </si>
  <si>
    <t>CRISTAL</t>
  </si>
  <si>
    <t>BEDOYA</t>
  </si>
  <si>
    <t>DE LA CRUZ</t>
  </si>
  <si>
    <t>DIANA</t>
  </si>
  <si>
    <t>JOVEL</t>
  </si>
  <si>
    <t>VÍCTOR</t>
  </si>
  <si>
    <t>UBEDA</t>
  </si>
  <si>
    <t>LUISA</t>
  </si>
  <si>
    <t>ROSELYN</t>
  </si>
  <si>
    <t>AUGUSTO</t>
  </si>
  <si>
    <t>DELMY</t>
  </si>
  <si>
    <t>MARTINEZ</t>
  </si>
  <si>
    <t>ALBERTA</t>
  </si>
  <si>
    <t>LOPEZ</t>
  </si>
  <si>
    <t>ALAN</t>
  </si>
  <si>
    <t>CALMO</t>
  </si>
  <si>
    <t>ALDO</t>
  </si>
  <si>
    <t>COSENZA</t>
  </si>
  <si>
    <t>EDDY</t>
  </si>
  <si>
    <t>RANDOLFO</t>
  </si>
  <si>
    <t>NINETTE</t>
  </si>
  <si>
    <t>TOLEDO</t>
  </si>
  <si>
    <t>JEMMY</t>
  </si>
  <si>
    <t>PRUDENCIO</t>
  </si>
  <si>
    <t>VARGAS</t>
  </si>
  <si>
    <t>MOSCOSO</t>
  </si>
  <si>
    <t>DANY</t>
  </si>
  <si>
    <t>RENAN</t>
  </si>
  <si>
    <t>GONGORA</t>
  </si>
  <si>
    <t>GUZMAN</t>
  </si>
  <si>
    <t>MAURO</t>
  </si>
  <si>
    <t>XICOL</t>
  </si>
  <si>
    <t>SET</t>
  </si>
  <si>
    <t>GAYTAN</t>
  </si>
  <si>
    <t>RUBEN</t>
  </si>
  <si>
    <t>NAVAS</t>
  </si>
  <si>
    <t>RUBILIO</t>
  </si>
  <si>
    <t>GRIJALVA</t>
  </si>
  <si>
    <t>INOCENCIO</t>
  </si>
  <si>
    <t>PEREZ</t>
  </si>
  <si>
    <t>BERON</t>
  </si>
  <si>
    <t>GIRON</t>
  </si>
  <si>
    <t>RODRIGUEZ</t>
  </si>
  <si>
    <t xml:space="preserve">DE LEON </t>
  </si>
  <si>
    <t>LESLIE</t>
  </si>
  <si>
    <t>ESCOBEDO</t>
  </si>
  <si>
    <t>RENATO</t>
  </si>
  <si>
    <t>EFRAIN</t>
  </si>
  <si>
    <t>ELENA</t>
  </si>
  <si>
    <t>DIAZ</t>
  </si>
  <si>
    <t>RAFAEL</t>
  </si>
  <si>
    <t>EVELIO</t>
  </si>
  <si>
    <t>CORADO</t>
  </si>
  <si>
    <t>NOJ</t>
  </si>
  <si>
    <t xml:space="preserve">VASQUEZ </t>
  </si>
  <si>
    <t>VELASQUEZ</t>
  </si>
  <si>
    <t>MATHEU</t>
  </si>
  <si>
    <t>ARNULFO</t>
  </si>
  <si>
    <t>MENDEZ</t>
  </si>
  <si>
    <t>Adulto Mayor</t>
  </si>
  <si>
    <t>CABRERA</t>
  </si>
  <si>
    <t>SAN JUAN SACATEPEQUEZ</t>
  </si>
  <si>
    <t>GABINA</t>
  </si>
  <si>
    <t>PIRIR</t>
  </si>
  <si>
    <t>LAURO</t>
  </si>
  <si>
    <t>BRIGIDA</t>
  </si>
  <si>
    <t>EUSEBIA</t>
  </si>
  <si>
    <t>NESTOR</t>
  </si>
  <si>
    <t>MATILDE</t>
  </si>
  <si>
    <t>AVELINO</t>
  </si>
  <si>
    <t>QUELEX</t>
  </si>
  <si>
    <t>LORENZA</t>
  </si>
  <si>
    <t>RAXON</t>
  </si>
  <si>
    <t>SEQUEN</t>
  </si>
  <si>
    <t>SUBULLUJ</t>
  </si>
  <si>
    <t>CHAICOJ</t>
  </si>
  <si>
    <t>PERFECTA</t>
  </si>
  <si>
    <t>RIZ</t>
  </si>
  <si>
    <t>JUANA</t>
  </si>
  <si>
    <t>ADQUEJAY</t>
  </si>
  <si>
    <t>MARTINA</t>
  </si>
  <si>
    <t>CANEL</t>
  </si>
  <si>
    <t>VENTURA</t>
  </si>
  <si>
    <t>CIRILA</t>
  </si>
  <si>
    <t>ROMPICH</t>
  </si>
  <si>
    <t>AJ</t>
  </si>
  <si>
    <t>PIO</t>
  </si>
  <si>
    <t>ELEODORO</t>
  </si>
  <si>
    <t xml:space="preserve">ANGEL  </t>
  </si>
  <si>
    <t>SURUY</t>
  </si>
  <si>
    <t>TOJ</t>
  </si>
  <si>
    <t>CUMES</t>
  </si>
  <si>
    <t>ILDEFONSO</t>
  </si>
  <si>
    <t>YOC</t>
  </si>
  <si>
    <t>FELICIANA</t>
  </si>
  <si>
    <t>BARTOLOME</t>
  </si>
  <si>
    <t>VALLEJO</t>
  </si>
  <si>
    <t>CHELEY</t>
  </si>
  <si>
    <t>BAUDILIA</t>
  </si>
  <si>
    <t>CHAMALE</t>
  </si>
  <si>
    <t>RAC</t>
  </si>
  <si>
    <t>CHAJÓN</t>
  </si>
  <si>
    <t>PASCUALA</t>
  </si>
  <si>
    <t>AJVIX</t>
  </si>
  <si>
    <t>ALICIA</t>
  </si>
  <si>
    <t>CUC</t>
  </si>
  <si>
    <t>SUBUYUJ</t>
  </si>
  <si>
    <t>FIDELIA</t>
  </si>
  <si>
    <t>PAXAN</t>
  </si>
  <si>
    <t>ANTONIA</t>
  </si>
  <si>
    <t>XIQUIN</t>
  </si>
  <si>
    <t>MATIAS</t>
  </si>
  <si>
    <t>TEPEC</t>
  </si>
  <si>
    <t>JULIA</t>
  </si>
  <si>
    <t>CHAYCOJ</t>
  </si>
  <si>
    <t>NARCISO</t>
  </si>
  <si>
    <t>PATZAN</t>
  </si>
  <si>
    <t>EULALIA</t>
  </si>
  <si>
    <t>SILVERIO</t>
  </si>
  <si>
    <t>EVARISTA</t>
  </si>
  <si>
    <t>BOC</t>
  </si>
  <si>
    <t>FAUSTINO</t>
  </si>
  <si>
    <t>TUBAC</t>
  </si>
  <si>
    <t xml:space="preserve">CAN </t>
  </si>
  <si>
    <t>COTZAJAY</t>
  </si>
  <si>
    <t>TRANQUILINA</t>
  </si>
  <si>
    <t>TEJAX</t>
  </si>
  <si>
    <t>ALEJANDRO</t>
  </si>
  <si>
    <t>TINTI</t>
  </si>
  <si>
    <t>MARCELA</t>
  </si>
  <si>
    <t>CONCOA</t>
  </si>
  <si>
    <t>PIOQUINTA</t>
  </si>
  <si>
    <t>SUMPANGO</t>
  </si>
  <si>
    <t>LARA</t>
  </si>
  <si>
    <t>ELDA</t>
  </si>
  <si>
    <t>MOLINA</t>
  </si>
  <si>
    <t>UJPÁN</t>
  </si>
  <si>
    <t>HERLINA</t>
  </si>
  <si>
    <t>YAX</t>
  </si>
  <si>
    <t>VASQUEZ</t>
  </si>
  <si>
    <t>AJSIP</t>
  </si>
  <si>
    <t>NATALIA</t>
  </si>
  <si>
    <t>EMETERIO</t>
  </si>
  <si>
    <t>CARCAMO</t>
  </si>
  <si>
    <t>ROSALIA</t>
  </si>
  <si>
    <t>SALAM</t>
  </si>
  <si>
    <t>CONCEPCIÓN</t>
  </si>
  <si>
    <t>PAULINA</t>
  </si>
  <si>
    <t>ILDA</t>
  </si>
  <si>
    <t>MOREIRA</t>
  </si>
  <si>
    <t>CARMEN</t>
  </si>
  <si>
    <t>JUAREZ</t>
  </si>
  <si>
    <t>CUQUE</t>
  </si>
  <si>
    <t>SILVESTRA</t>
  </si>
  <si>
    <t>ASELA</t>
  </si>
  <si>
    <t>AREVALO</t>
  </si>
  <si>
    <t>ANIBAL</t>
  </si>
  <si>
    <t>CAMEY</t>
  </si>
  <si>
    <t>ZENAIDA</t>
  </si>
  <si>
    <t>CATALINA</t>
  </si>
  <si>
    <t>AGUSTIN</t>
  </si>
  <si>
    <t>MOTA</t>
  </si>
  <si>
    <t>HUMBERTO</t>
  </si>
  <si>
    <t>MARGARITA</t>
  </si>
  <si>
    <t>JIATZ</t>
  </si>
  <si>
    <t>CATARINA</t>
  </si>
  <si>
    <t>PASTOR</t>
  </si>
  <si>
    <t>BUCH</t>
  </si>
  <si>
    <t>SIERRA</t>
  </si>
  <si>
    <t>FERNANDEZ</t>
  </si>
  <si>
    <t>SANCHEZ</t>
  </si>
  <si>
    <t xml:space="preserve">RAFAEL </t>
  </si>
  <si>
    <t>MARROQUIN</t>
  </si>
  <si>
    <t>GRANADOS</t>
  </si>
  <si>
    <t>NORIEGA</t>
  </si>
  <si>
    <t>CANUTO</t>
  </si>
  <si>
    <t>LEONARDO</t>
  </si>
  <si>
    <t xml:space="preserve">MANUEL </t>
  </si>
  <si>
    <t>SUSANA</t>
  </si>
  <si>
    <t>FABIAN</t>
  </si>
  <si>
    <t>VALDEZ</t>
  </si>
  <si>
    <t>VICTORIA</t>
  </si>
  <si>
    <t>COLAJ</t>
  </si>
  <si>
    <t>GLORIA</t>
  </si>
  <si>
    <t>VALIENTE</t>
  </si>
  <si>
    <t>EUGENIO</t>
  </si>
  <si>
    <t>EUSEBIO</t>
  </si>
  <si>
    <t>RABANALES</t>
  </si>
  <si>
    <t>SUJUY</t>
  </si>
  <si>
    <t>SABA</t>
  </si>
  <si>
    <t>LUCITANA</t>
  </si>
  <si>
    <t>FONES</t>
  </si>
  <si>
    <t>FIDELINA</t>
  </si>
  <si>
    <t>RUANO</t>
  </si>
  <si>
    <t>MEJIA</t>
  </si>
  <si>
    <t>ELY</t>
  </si>
  <si>
    <t>BLANCO</t>
  </si>
  <si>
    <t>ESTELA</t>
  </si>
  <si>
    <t>ALVAREZ</t>
  </si>
  <si>
    <t>FELISA</t>
  </si>
  <si>
    <t xml:space="preserve">VALLE </t>
  </si>
  <si>
    <t>GONZALEZ</t>
  </si>
  <si>
    <t>TELMA</t>
  </si>
  <si>
    <t>CRISTY</t>
  </si>
  <si>
    <t>RIVAS</t>
  </si>
  <si>
    <t>PERNILLA</t>
  </si>
  <si>
    <t>FRANCO</t>
  </si>
  <si>
    <t>ACETUM</t>
  </si>
  <si>
    <t>SHENY</t>
  </si>
  <si>
    <t>OBREGON</t>
  </si>
  <si>
    <t>DINA</t>
  </si>
  <si>
    <t>ACUTE</t>
  </si>
  <si>
    <t>MAYRA</t>
  </si>
  <si>
    <t>ESPERANZA</t>
  </si>
  <si>
    <t>MO</t>
  </si>
  <si>
    <t>PALENCIA</t>
  </si>
  <si>
    <t>OTILIA</t>
  </si>
  <si>
    <t>ARRIAZA</t>
  </si>
  <si>
    <t>GUADALUPE</t>
  </si>
  <si>
    <t>AJCUC</t>
  </si>
  <si>
    <t>GUERRA</t>
  </si>
  <si>
    <t>HOLANDA</t>
  </si>
  <si>
    <t>GATICA</t>
  </si>
  <si>
    <t>GEORGINA</t>
  </si>
  <si>
    <t>NIMPA</t>
  </si>
  <si>
    <t>CORDOVA</t>
  </si>
  <si>
    <t>GUISELA</t>
  </si>
  <si>
    <t>EDNA</t>
  </si>
  <si>
    <t>MORENO</t>
  </si>
  <si>
    <t>MILDRED</t>
  </si>
  <si>
    <t>CARRERA</t>
  </si>
  <si>
    <t>VELIZ</t>
  </si>
  <si>
    <t>DE DUARTE</t>
  </si>
  <si>
    <t>MELGAR</t>
  </si>
  <si>
    <t>AMAYA</t>
  </si>
  <si>
    <t>ZELAYA</t>
  </si>
  <si>
    <t xml:space="preserve">EVA  </t>
  </si>
  <si>
    <t>DE LEON</t>
  </si>
  <si>
    <t>CACERES</t>
  </si>
  <si>
    <t>EL PROGRESO</t>
  </si>
  <si>
    <t>GUDIEL</t>
  </si>
  <si>
    <t>TOMÁS</t>
  </si>
  <si>
    <t>FELIPA</t>
  </si>
  <si>
    <t>SABINO</t>
  </si>
  <si>
    <t>ORTEGA</t>
  </si>
  <si>
    <t>JOSEFINA</t>
  </si>
  <si>
    <t>SOLIS</t>
  </si>
  <si>
    <t xml:space="preserve">TOMAS </t>
  </si>
  <si>
    <t>ASENSIO</t>
  </si>
  <si>
    <t>ANGELA</t>
  </si>
  <si>
    <t>JUSTINA</t>
  </si>
  <si>
    <t>SEGURA</t>
  </si>
  <si>
    <t>EUGENIA</t>
  </si>
  <si>
    <t>ENRIQUE</t>
  </si>
  <si>
    <t>LU</t>
  </si>
  <si>
    <t>GARRIDO</t>
  </si>
  <si>
    <t>RUIZ</t>
  </si>
  <si>
    <t>006</t>
  </si>
  <si>
    <t>8,308,720.00</t>
  </si>
  <si>
    <t>18,200,000.00</t>
  </si>
  <si>
    <t>Galicia</t>
  </si>
  <si>
    <t>Jutiapa</t>
  </si>
  <si>
    <t>Conguaco</t>
  </si>
  <si>
    <t>Angela</t>
  </si>
  <si>
    <t>Cruz</t>
  </si>
  <si>
    <t>Ledy</t>
  </si>
  <si>
    <t>Juana</t>
  </si>
  <si>
    <t>Gutierrez</t>
  </si>
  <si>
    <t>Ventura</t>
  </si>
  <si>
    <t>Antonia</t>
  </si>
  <si>
    <t>Jerónimo</t>
  </si>
  <si>
    <t>Lazo</t>
  </si>
  <si>
    <t>Silveria</t>
  </si>
  <si>
    <t xml:space="preserve">López </t>
  </si>
  <si>
    <t>Luz</t>
  </si>
  <si>
    <t>Josseling</t>
  </si>
  <si>
    <t>Margarita</t>
  </si>
  <si>
    <t>Inés</t>
  </si>
  <si>
    <t>Glenda</t>
  </si>
  <si>
    <t xml:space="preserve">Ventura </t>
  </si>
  <si>
    <t xml:space="preserve">Gálvez </t>
  </si>
  <si>
    <t>Aura</t>
  </si>
  <si>
    <t>Najarro</t>
  </si>
  <si>
    <t>Eugenia</t>
  </si>
  <si>
    <t>Esmeralda</t>
  </si>
  <si>
    <t>Cortéz</t>
  </si>
  <si>
    <t>Rosalva</t>
  </si>
  <si>
    <t>Rodríguez</t>
  </si>
  <si>
    <t>Cristobal</t>
  </si>
  <si>
    <t>Chuc</t>
  </si>
  <si>
    <t>Quetzaltenango</t>
  </si>
  <si>
    <t>Salcajá</t>
  </si>
  <si>
    <t>Alexander</t>
  </si>
  <si>
    <t xml:space="preserve">Ovalle </t>
  </si>
  <si>
    <t>Hermes</t>
  </si>
  <si>
    <t xml:space="preserve">Vásquez </t>
  </si>
  <si>
    <t>Pacheco</t>
  </si>
  <si>
    <t>Menor de Edad</t>
  </si>
  <si>
    <t xml:space="preserve">Daniela </t>
  </si>
  <si>
    <t>Guadalupe</t>
  </si>
  <si>
    <t>Hernandez</t>
  </si>
  <si>
    <t>Cabrera</t>
  </si>
  <si>
    <t>Girón</t>
  </si>
  <si>
    <t>Adrián</t>
  </si>
  <si>
    <t>Javier</t>
  </si>
  <si>
    <t>Guí</t>
  </si>
  <si>
    <t>Anthony</t>
  </si>
  <si>
    <t>Cordero</t>
  </si>
  <si>
    <t>Gael</t>
  </si>
  <si>
    <t xml:space="preserve">Menor de Edad </t>
  </si>
  <si>
    <t>Meylin</t>
  </si>
  <si>
    <t>Geraldi</t>
  </si>
  <si>
    <t xml:space="preserve">Walter </t>
  </si>
  <si>
    <t>A1 302088</t>
  </si>
  <si>
    <t>Kerryanne</t>
  </si>
  <si>
    <t>Dorian</t>
  </si>
  <si>
    <t xml:space="preserve">Edras </t>
  </si>
  <si>
    <t>Jaqueline</t>
  </si>
  <si>
    <t>Valdez</t>
  </si>
  <si>
    <t>Jimmy</t>
  </si>
  <si>
    <t>Gonzales-Academias</t>
  </si>
  <si>
    <t>Valentina</t>
  </si>
  <si>
    <t>Fuentes-Nuevo</t>
  </si>
  <si>
    <t xml:space="preserve">Ana </t>
  </si>
  <si>
    <t xml:space="preserve">Batzín </t>
  </si>
  <si>
    <t xml:space="preserve"> Menor de Edad</t>
  </si>
  <si>
    <t>Cojón</t>
  </si>
  <si>
    <t>Ajche</t>
  </si>
  <si>
    <t>Jairo</t>
  </si>
  <si>
    <t>De Paz</t>
  </si>
  <si>
    <t>Ortiz</t>
  </si>
  <si>
    <t>Clarissa</t>
  </si>
  <si>
    <t>Jocoy</t>
  </si>
  <si>
    <t>Leonard</t>
  </si>
  <si>
    <t>Marilyn</t>
  </si>
  <si>
    <t>Chicol</t>
  </si>
  <si>
    <t>Douglas</t>
  </si>
  <si>
    <t>Coronado</t>
  </si>
  <si>
    <t>Cerna</t>
  </si>
  <si>
    <t>Cartagena</t>
  </si>
  <si>
    <t>Nery</t>
  </si>
  <si>
    <t>Jocón</t>
  </si>
  <si>
    <t>Mitsy</t>
  </si>
  <si>
    <t xml:space="preserve">Recinos </t>
  </si>
  <si>
    <t>Freddy</t>
  </si>
  <si>
    <t>Arturo</t>
  </si>
  <si>
    <t>Marin</t>
  </si>
  <si>
    <t xml:space="preserve">Christina </t>
  </si>
  <si>
    <t>Thelma</t>
  </si>
  <si>
    <t>Batz</t>
  </si>
  <si>
    <t>Temaj</t>
  </si>
  <si>
    <t>Gladyz</t>
  </si>
  <si>
    <t>Gomez</t>
  </si>
  <si>
    <t>Pineda</t>
  </si>
  <si>
    <t>Valeria</t>
  </si>
  <si>
    <t>menor de edad</t>
  </si>
  <si>
    <t>Leonardo</t>
  </si>
  <si>
    <t>Giron</t>
  </si>
  <si>
    <t>Pec</t>
  </si>
  <si>
    <t>Dayana</t>
  </si>
  <si>
    <t>Alejandra</t>
  </si>
  <si>
    <t>Cecilio</t>
  </si>
  <si>
    <t>Xetumul</t>
  </si>
  <si>
    <t>Lucas</t>
  </si>
  <si>
    <t>Menor de edad</t>
  </si>
  <si>
    <t>Sales</t>
  </si>
  <si>
    <t>Tommy</t>
  </si>
  <si>
    <t>Roca</t>
  </si>
  <si>
    <t>Sipac</t>
  </si>
  <si>
    <t>A1471994</t>
  </si>
  <si>
    <t xml:space="preserve">Jocó </t>
  </si>
  <si>
    <t>Obando</t>
  </si>
  <si>
    <t>Ariana</t>
  </si>
  <si>
    <t>Rosario</t>
  </si>
  <si>
    <t>Iracema</t>
  </si>
  <si>
    <t>Bocanegra</t>
  </si>
  <si>
    <t>Paola</t>
  </si>
  <si>
    <t>Scarlleth</t>
  </si>
  <si>
    <t>Chicai</t>
  </si>
  <si>
    <t>Maura</t>
  </si>
  <si>
    <t>San Marcos</t>
  </si>
  <si>
    <t>Guazacapán</t>
  </si>
  <si>
    <t>Dulce</t>
  </si>
  <si>
    <t>Ramiréz</t>
  </si>
  <si>
    <t>Arreaga</t>
  </si>
  <si>
    <t>Jennifer</t>
  </si>
  <si>
    <t>Amada</t>
  </si>
  <si>
    <t>Chavarría</t>
  </si>
  <si>
    <t>James</t>
  </si>
  <si>
    <t>Mota</t>
  </si>
  <si>
    <t xml:space="preserve">menor de edad </t>
  </si>
  <si>
    <t>Iñaki</t>
  </si>
  <si>
    <t>Camey</t>
  </si>
  <si>
    <t>Ian</t>
  </si>
  <si>
    <t>Maryoly</t>
  </si>
  <si>
    <t xml:space="preserve">Fatima </t>
  </si>
  <si>
    <t>Corado</t>
  </si>
  <si>
    <t>Melany</t>
  </si>
  <si>
    <t>Mamerta</t>
  </si>
  <si>
    <t>Colomba</t>
  </si>
  <si>
    <t>Alessandro</t>
  </si>
  <si>
    <t>Marlon</t>
  </si>
  <si>
    <t>Barrientos</t>
  </si>
  <si>
    <t xml:space="preserve">Zacarìas </t>
  </si>
  <si>
    <t>Natalì</t>
  </si>
  <si>
    <t>Arenales</t>
  </si>
  <si>
    <t>Melgar</t>
  </si>
  <si>
    <t xml:space="preserve">Cinthìa </t>
  </si>
  <si>
    <t>Garcìa</t>
  </si>
  <si>
    <t>Marroquìn</t>
  </si>
  <si>
    <t>Arriaga</t>
  </si>
  <si>
    <t>Ostin</t>
  </si>
  <si>
    <t>Borrayo</t>
  </si>
  <si>
    <t>Daniela</t>
  </si>
  <si>
    <t>Perèz</t>
  </si>
  <si>
    <t>Gerson</t>
  </si>
  <si>
    <t>Illezcas</t>
  </si>
  <si>
    <t xml:space="preserve">menos de edad </t>
  </si>
  <si>
    <t>Salomon</t>
  </si>
  <si>
    <t xml:space="preserve">Ingrid </t>
  </si>
  <si>
    <t xml:space="preserve">Zacarias </t>
  </si>
  <si>
    <t>259888982 0101</t>
  </si>
  <si>
    <t xml:space="preserve">Jaqueline </t>
  </si>
  <si>
    <t>Sarapec</t>
  </si>
  <si>
    <t xml:space="preserve">Villatoro </t>
  </si>
  <si>
    <t>Amanda</t>
  </si>
  <si>
    <t xml:space="preserve">de Leon </t>
  </si>
  <si>
    <t xml:space="preserve">Valeria </t>
  </si>
  <si>
    <t>Lourdes</t>
  </si>
  <si>
    <t>Upul</t>
  </si>
  <si>
    <t>Jessica</t>
  </si>
  <si>
    <t>Davila</t>
  </si>
  <si>
    <t>Chavarria</t>
  </si>
  <si>
    <t>Monica</t>
  </si>
  <si>
    <t>Tic</t>
  </si>
  <si>
    <t xml:space="preserve">Irma </t>
  </si>
  <si>
    <t>Godinez</t>
  </si>
  <si>
    <t>Roselia</t>
  </si>
  <si>
    <t xml:space="preserve">Morales </t>
  </si>
  <si>
    <t>Arana</t>
  </si>
  <si>
    <t xml:space="preserve">Chavarria </t>
  </si>
  <si>
    <t>Veato</t>
  </si>
  <si>
    <t>Menor de Edas</t>
  </si>
  <si>
    <t>Jimena</t>
  </si>
  <si>
    <t>Camila</t>
  </si>
  <si>
    <t>Ajbal</t>
  </si>
  <si>
    <t>Está en Tramite</t>
  </si>
  <si>
    <t>Eunice</t>
  </si>
  <si>
    <t>Patsan</t>
  </si>
  <si>
    <t>Pendiente</t>
  </si>
  <si>
    <t>Gerón</t>
  </si>
  <si>
    <t>Menor De Edad</t>
  </si>
  <si>
    <t xml:space="preserve">Juan </t>
  </si>
  <si>
    <t>Carrá</t>
  </si>
  <si>
    <t>Picón</t>
  </si>
  <si>
    <t xml:space="preserve">Byron </t>
  </si>
  <si>
    <t>Sandra</t>
  </si>
  <si>
    <t>Sánchez N</t>
  </si>
  <si>
    <t>Esquite</t>
  </si>
  <si>
    <t>Mayorga</t>
  </si>
  <si>
    <t>Menor De edad</t>
  </si>
  <si>
    <t>Mariana</t>
  </si>
  <si>
    <t>Antony</t>
  </si>
  <si>
    <t>Roldan</t>
  </si>
  <si>
    <t>menor de Edad</t>
  </si>
  <si>
    <t>Mirna</t>
  </si>
  <si>
    <t>Oliva</t>
  </si>
  <si>
    <t>Lux</t>
  </si>
  <si>
    <t>Eva</t>
  </si>
  <si>
    <t>De León</t>
  </si>
  <si>
    <t>Pirir</t>
  </si>
  <si>
    <t>Ericka</t>
  </si>
  <si>
    <t>Pichila</t>
  </si>
  <si>
    <t>Chimaltenango</t>
  </si>
  <si>
    <t>San Martín Jilotepeque</t>
  </si>
  <si>
    <t>Garrido</t>
  </si>
  <si>
    <t>Kimberly</t>
  </si>
  <si>
    <t>Gordillo</t>
  </si>
  <si>
    <t>Huehuetenango</t>
  </si>
  <si>
    <t>Alonso</t>
  </si>
  <si>
    <t>Anahí</t>
  </si>
  <si>
    <t>Billafranco</t>
  </si>
  <si>
    <t>Consuelo</t>
  </si>
  <si>
    <t>0292640-9</t>
  </si>
  <si>
    <t>Sharol</t>
  </si>
  <si>
    <t>Elvin</t>
  </si>
  <si>
    <t xml:space="preserve">Marvin </t>
  </si>
  <si>
    <t xml:space="preserve">Garrido </t>
  </si>
  <si>
    <t>Silvia</t>
  </si>
  <si>
    <t>kimberly</t>
  </si>
  <si>
    <t xml:space="preserve">Ticas </t>
  </si>
  <si>
    <t xml:space="preserve">Duran </t>
  </si>
  <si>
    <t>Heidi</t>
  </si>
  <si>
    <t xml:space="preserve">Manuel </t>
  </si>
  <si>
    <t>Diana</t>
  </si>
  <si>
    <t>Alvin</t>
  </si>
  <si>
    <t>Hernadez</t>
  </si>
  <si>
    <t>Erick</t>
  </si>
  <si>
    <t>Barillas</t>
  </si>
  <si>
    <t>Illescas</t>
  </si>
  <si>
    <t>Erazo</t>
  </si>
  <si>
    <t>Cesia</t>
  </si>
  <si>
    <t>Juarez-paciente</t>
  </si>
  <si>
    <t>Franklin</t>
  </si>
  <si>
    <t>Kelver</t>
  </si>
  <si>
    <t>Tejada</t>
  </si>
  <si>
    <t xml:space="preserve">Matías </t>
  </si>
  <si>
    <t xml:space="preserve">Erick </t>
  </si>
  <si>
    <t>Vasquéz</t>
  </si>
  <si>
    <t>Wagner</t>
  </si>
  <si>
    <t>Addler</t>
  </si>
  <si>
    <t>Lemus</t>
  </si>
  <si>
    <t>Maldonado N</t>
  </si>
  <si>
    <t xml:space="preserve">Yennifer </t>
  </si>
  <si>
    <t>Maribel</t>
  </si>
  <si>
    <t>Samines</t>
  </si>
  <si>
    <t xml:space="preserve">Yoselin </t>
  </si>
  <si>
    <t>Katia</t>
  </si>
  <si>
    <t>Borrallo</t>
  </si>
  <si>
    <t>Yeimi</t>
  </si>
  <si>
    <t>Yool</t>
  </si>
  <si>
    <t>Mia</t>
  </si>
  <si>
    <t>Ramiro</t>
  </si>
  <si>
    <t>Jefry</t>
  </si>
  <si>
    <t>Lopéz</t>
  </si>
  <si>
    <t>Hans</t>
  </si>
  <si>
    <t>Petén</t>
  </si>
  <si>
    <t>Poptún</t>
  </si>
  <si>
    <t>Claudia</t>
  </si>
  <si>
    <t>Gladys</t>
  </si>
  <si>
    <t>Calixto</t>
  </si>
  <si>
    <t>Quiché</t>
  </si>
  <si>
    <t>Sacapulas</t>
  </si>
  <si>
    <t>ingrid</t>
  </si>
  <si>
    <t>Santa Rosa</t>
  </si>
  <si>
    <t>Vasquèz</t>
  </si>
  <si>
    <t>David</t>
  </si>
  <si>
    <t xml:space="preserve">Cano </t>
  </si>
  <si>
    <t xml:space="preserve">Josue </t>
  </si>
  <si>
    <t>Jefri</t>
  </si>
  <si>
    <t xml:space="preserve">Osveli </t>
  </si>
  <si>
    <t>Eraso</t>
  </si>
  <si>
    <t>Fredy</t>
  </si>
  <si>
    <t>Byron</t>
  </si>
  <si>
    <t>Vidal</t>
  </si>
  <si>
    <t>Abigail</t>
  </si>
  <si>
    <t>Penagos</t>
  </si>
  <si>
    <t>Rodrigo</t>
  </si>
  <si>
    <t>Solares</t>
  </si>
  <si>
    <t xml:space="preserve">Kimberli </t>
  </si>
  <si>
    <t xml:space="preserve">Garcia </t>
  </si>
  <si>
    <t>Jurgem</t>
  </si>
  <si>
    <t>Max</t>
  </si>
  <si>
    <t>Peña</t>
  </si>
  <si>
    <t>Brandon</t>
  </si>
  <si>
    <t>Enriquez</t>
  </si>
  <si>
    <t xml:space="preserve">Marroquin </t>
  </si>
  <si>
    <t>Castañeda</t>
  </si>
  <si>
    <t>Enrique</t>
  </si>
  <si>
    <t>Suret</t>
  </si>
  <si>
    <t>Fryndy</t>
  </si>
  <si>
    <t>Aldana</t>
  </si>
  <si>
    <t>Franco</t>
  </si>
  <si>
    <t>menor de edead</t>
  </si>
  <si>
    <t>Almicar</t>
  </si>
  <si>
    <t>Aparicio</t>
  </si>
  <si>
    <t>Paniagua</t>
  </si>
  <si>
    <t>Edwin</t>
  </si>
  <si>
    <t>Ruedas</t>
  </si>
  <si>
    <t>Linares</t>
  </si>
  <si>
    <t>Gudiel</t>
  </si>
  <si>
    <t>Aroldo</t>
  </si>
  <si>
    <t xml:space="preserve">Valentina </t>
  </si>
  <si>
    <t xml:space="preserve">Giron </t>
  </si>
  <si>
    <t>Deidy</t>
  </si>
  <si>
    <t>Gutierres</t>
  </si>
  <si>
    <t>Michael</t>
  </si>
  <si>
    <t xml:space="preserve">Lidia </t>
  </si>
  <si>
    <t>sharol</t>
  </si>
  <si>
    <t xml:space="preserve">Reyna </t>
  </si>
  <si>
    <t xml:space="preserve">William </t>
  </si>
  <si>
    <t>Veronica</t>
  </si>
  <si>
    <t>Puluc</t>
  </si>
  <si>
    <t xml:space="preserve">Bonificacia </t>
  </si>
  <si>
    <t>Elman</t>
  </si>
  <si>
    <t>Keila</t>
  </si>
  <si>
    <t>Bonificacia</t>
  </si>
  <si>
    <t>Ilda</t>
  </si>
  <si>
    <t>Janeth</t>
  </si>
  <si>
    <t xml:space="preserve">Emanuel </t>
  </si>
  <si>
    <t xml:space="preserve">Solorzano </t>
  </si>
  <si>
    <t>Heidy</t>
  </si>
  <si>
    <t>William</t>
  </si>
  <si>
    <t>Angel</t>
  </si>
  <si>
    <t>Catalan</t>
  </si>
  <si>
    <t>Duran</t>
  </si>
  <si>
    <t>karla</t>
  </si>
  <si>
    <t>Arnoldo</t>
  </si>
  <si>
    <t>Fidel</t>
  </si>
  <si>
    <t>Janeira</t>
  </si>
  <si>
    <t>Yulisa</t>
  </si>
  <si>
    <t xml:space="preserve">De Leon </t>
  </si>
  <si>
    <t>Jeimy</t>
  </si>
  <si>
    <t>Benavente</t>
  </si>
  <si>
    <t>Antoni</t>
  </si>
  <si>
    <t>Solorzano</t>
  </si>
  <si>
    <t>Marisol</t>
  </si>
  <si>
    <t>Zacarias</t>
  </si>
  <si>
    <t>Raul</t>
  </si>
  <si>
    <t xml:space="preserve">Vidal </t>
  </si>
  <si>
    <t>Andree</t>
  </si>
  <si>
    <t xml:space="preserve">Quinteros </t>
  </si>
  <si>
    <t>Mauro</t>
  </si>
  <si>
    <t>Gloria</t>
  </si>
  <si>
    <t xml:space="preserve">Eduardo </t>
  </si>
  <si>
    <t>ostin</t>
  </si>
  <si>
    <t>Ruben</t>
  </si>
  <si>
    <t xml:space="preserve">De leon </t>
  </si>
  <si>
    <t>pendiente</t>
  </si>
  <si>
    <t xml:space="preserve">Brayan </t>
  </si>
  <si>
    <t>Ajché</t>
  </si>
  <si>
    <t>Jairon</t>
  </si>
  <si>
    <t xml:space="preserve">Gabriel </t>
  </si>
  <si>
    <t>Estrada</t>
  </si>
  <si>
    <t>Denis</t>
  </si>
  <si>
    <t>Muñoz</t>
  </si>
  <si>
    <t>De Leon</t>
  </si>
  <si>
    <t>Iker</t>
  </si>
  <si>
    <t xml:space="preserve">Girón </t>
  </si>
  <si>
    <t>Andrés</t>
  </si>
  <si>
    <t>Estefani</t>
  </si>
  <si>
    <t>Mateo</t>
  </si>
  <si>
    <t xml:space="preserve">Fonseca </t>
  </si>
  <si>
    <t>Scarleth</t>
  </si>
  <si>
    <t xml:space="preserve"> Nicaragua          01-000321012</t>
  </si>
  <si>
    <t xml:space="preserve">Silvia </t>
  </si>
  <si>
    <t>Loarca</t>
  </si>
  <si>
    <t>Sofia</t>
  </si>
  <si>
    <t>Nimrod</t>
  </si>
  <si>
    <t>Cinthya</t>
  </si>
  <si>
    <t>Melida</t>
  </si>
  <si>
    <t>Peneleu</t>
  </si>
  <si>
    <t>Ana Marielsy</t>
  </si>
  <si>
    <t>Adrian</t>
  </si>
  <si>
    <t>Yac</t>
  </si>
  <si>
    <t>Anderzon</t>
  </si>
  <si>
    <t>Ruddy</t>
  </si>
  <si>
    <t>Yoselin</t>
  </si>
  <si>
    <t>Rucum</t>
  </si>
  <si>
    <t>Angélica</t>
  </si>
  <si>
    <t>Rucun</t>
  </si>
  <si>
    <t>Caterin</t>
  </si>
  <si>
    <t>Recinos</t>
  </si>
  <si>
    <t>Yaque</t>
  </si>
  <si>
    <t>Ericson</t>
  </si>
  <si>
    <t>Ramírez</t>
  </si>
  <si>
    <t>Paula</t>
  </si>
  <si>
    <t>NO PRESENTO</t>
  </si>
  <si>
    <t xml:space="preserve">Jose </t>
  </si>
  <si>
    <t>Ovalle</t>
  </si>
  <si>
    <t>Emily</t>
  </si>
  <si>
    <t>Irma</t>
  </si>
  <si>
    <t>Del Cid</t>
  </si>
  <si>
    <t>Justa</t>
  </si>
  <si>
    <t>Mendoza</t>
  </si>
  <si>
    <t>Garzona</t>
  </si>
  <si>
    <t>Alicia</t>
  </si>
  <si>
    <t>Espinoza</t>
  </si>
  <si>
    <t>Nely</t>
  </si>
  <si>
    <t>Mauricio</t>
  </si>
  <si>
    <t>Donis</t>
  </si>
  <si>
    <t>Andrey</t>
  </si>
  <si>
    <t>Izquierdo</t>
  </si>
  <si>
    <t>Tun</t>
  </si>
  <si>
    <t>Capir</t>
  </si>
  <si>
    <t>Fatima</t>
  </si>
  <si>
    <t xml:space="preserve">Diaz </t>
  </si>
  <si>
    <t>German</t>
  </si>
  <si>
    <t>Suchini</t>
  </si>
  <si>
    <t>Irene</t>
  </si>
  <si>
    <t>Guzman</t>
  </si>
  <si>
    <t>Adolfo</t>
  </si>
  <si>
    <t>Rangel</t>
  </si>
  <si>
    <t>Leonel</t>
  </si>
  <si>
    <t>Roman</t>
  </si>
  <si>
    <t>Yordi</t>
  </si>
  <si>
    <t>Fernanda</t>
  </si>
  <si>
    <t>Portillo</t>
  </si>
  <si>
    <t>Patricia</t>
  </si>
  <si>
    <t>Marjorie</t>
  </si>
  <si>
    <t>Lucero</t>
  </si>
  <si>
    <t>Angie</t>
  </si>
  <si>
    <t>Natalia</t>
  </si>
  <si>
    <t>Alison</t>
  </si>
  <si>
    <t>Avendaño</t>
  </si>
  <si>
    <t>Joshua</t>
  </si>
  <si>
    <t>Natalie</t>
  </si>
  <si>
    <t>Zepeda</t>
  </si>
  <si>
    <t>Miranda</t>
  </si>
  <si>
    <t>Pactricia</t>
  </si>
  <si>
    <t>Sicajá</t>
  </si>
  <si>
    <t>Orantes</t>
  </si>
  <si>
    <t>Keneth</t>
  </si>
  <si>
    <t>Ramos</t>
  </si>
  <si>
    <t>Lacayo</t>
  </si>
  <si>
    <t>Telma</t>
  </si>
  <si>
    <t>Pelén</t>
  </si>
  <si>
    <t>Puac</t>
  </si>
  <si>
    <t>Yolanda</t>
  </si>
  <si>
    <t>Sabedra</t>
  </si>
  <si>
    <t>Castellanos</t>
  </si>
  <si>
    <t>Visenta</t>
  </si>
  <si>
    <t>Monrroy</t>
  </si>
  <si>
    <t>Monroy</t>
  </si>
  <si>
    <t>Castellan</t>
  </si>
  <si>
    <t>2537601862206</t>
  </si>
  <si>
    <t>1784662040205</t>
  </si>
  <si>
    <t>Londy</t>
  </si>
  <si>
    <t>Pellecer</t>
  </si>
  <si>
    <t>1888991700101</t>
  </si>
  <si>
    <t>Joe</t>
  </si>
  <si>
    <t>2416486530101</t>
  </si>
  <si>
    <t>Gonsalez</t>
  </si>
  <si>
    <t>2491154411101</t>
  </si>
  <si>
    <t>2335173911205</t>
  </si>
  <si>
    <t>Cardona</t>
  </si>
  <si>
    <t>1990666471212</t>
  </si>
  <si>
    <t>Nicol</t>
  </si>
  <si>
    <t>Feliciana</t>
  </si>
  <si>
    <t>Granados</t>
  </si>
  <si>
    <t>1637816050100</t>
  </si>
  <si>
    <t>Cardenas</t>
  </si>
  <si>
    <t>1979664460101</t>
  </si>
  <si>
    <t>1708254340101</t>
  </si>
  <si>
    <t>2520624340101</t>
  </si>
  <si>
    <t>Susana</t>
  </si>
  <si>
    <t>de Paz</t>
  </si>
  <si>
    <t>Donado</t>
  </si>
  <si>
    <t>Sulmary</t>
  </si>
  <si>
    <t>2579120880101</t>
  </si>
  <si>
    <t>Patrcia</t>
  </si>
  <si>
    <t>3195822540101</t>
  </si>
  <si>
    <t>1637816050101</t>
  </si>
  <si>
    <t>1684624270101</t>
  </si>
  <si>
    <t>Harold</t>
  </si>
  <si>
    <t>Muria</t>
  </si>
  <si>
    <t>Amalia</t>
  </si>
  <si>
    <t>2258424160101</t>
  </si>
  <si>
    <t>1808371410101</t>
  </si>
  <si>
    <t>Gilbert</t>
  </si>
  <si>
    <t>2566724580101</t>
  </si>
  <si>
    <t>1625011292002</t>
  </si>
  <si>
    <t>Celma</t>
  </si>
  <si>
    <t>2234319580101</t>
  </si>
  <si>
    <t>Noj</t>
  </si>
  <si>
    <t>2520269690312</t>
  </si>
  <si>
    <t>Clemencia</t>
  </si>
  <si>
    <t>M. del Carmen</t>
  </si>
  <si>
    <t>1684564680101</t>
  </si>
  <si>
    <t>Areas</t>
  </si>
  <si>
    <t>Jonatan</t>
  </si>
  <si>
    <t>Arias</t>
  </si>
  <si>
    <t>2639035400101</t>
  </si>
  <si>
    <t>Sicaja</t>
  </si>
  <si>
    <t>Aririaza</t>
  </si>
  <si>
    <t>2288407630506</t>
  </si>
  <si>
    <t>2888407630506</t>
  </si>
  <si>
    <t>Orellana</t>
  </si>
  <si>
    <t>2745770891014</t>
  </si>
  <si>
    <t>1704270210101</t>
  </si>
  <si>
    <t>Michel</t>
  </si>
  <si>
    <t>2753060702004</t>
  </si>
  <si>
    <t>1625011292022</t>
  </si>
  <si>
    <t>MariaFernanda</t>
  </si>
  <si>
    <t>2978933430101</t>
  </si>
  <si>
    <t>Esther</t>
  </si>
  <si>
    <t>Crispin</t>
  </si>
  <si>
    <t>1837269601014</t>
  </si>
  <si>
    <t>1991856700101</t>
  </si>
  <si>
    <t>Benjamin</t>
  </si>
  <si>
    <t>Toledo</t>
  </si>
  <si>
    <t>Jakeline</t>
  </si>
  <si>
    <t>Vega</t>
  </si>
  <si>
    <t>1882448440010</t>
  </si>
  <si>
    <t>1708254310101</t>
  </si>
  <si>
    <t>1602097140101</t>
  </si>
  <si>
    <t>2235778390301</t>
  </si>
  <si>
    <t>Jackeline</t>
  </si>
  <si>
    <t>1882448400101</t>
  </si>
  <si>
    <t>Magaly</t>
  </si>
  <si>
    <t xml:space="preserve">Ana  </t>
  </si>
  <si>
    <t>2429056840101</t>
  </si>
  <si>
    <t>Jefersson</t>
  </si>
  <si>
    <t>Bautista</t>
  </si>
  <si>
    <t>2445764622007</t>
  </si>
  <si>
    <t>1,602,696 1</t>
  </si>
  <si>
    <t>Amaza</t>
  </si>
  <si>
    <t>Yax</t>
  </si>
  <si>
    <t>Jhoseline</t>
  </si>
  <si>
    <t>Martínez</t>
  </si>
  <si>
    <t>Edy</t>
  </si>
  <si>
    <t>Cono</t>
  </si>
  <si>
    <t>Zaylin</t>
  </si>
  <si>
    <t>Sarahí</t>
  </si>
  <si>
    <t>Bal</t>
  </si>
  <si>
    <t xml:space="preserve">Galilea </t>
  </si>
  <si>
    <t>Ruano</t>
  </si>
  <si>
    <t>Yasmin</t>
  </si>
  <si>
    <t>Marcos</t>
  </si>
  <si>
    <t>Hilario</t>
  </si>
  <si>
    <t>Erwin</t>
  </si>
  <si>
    <t>Tagua</t>
  </si>
  <si>
    <t>Wendy</t>
  </si>
  <si>
    <t>Yefini</t>
  </si>
  <si>
    <t>Uziel</t>
  </si>
  <si>
    <t>Chocoy</t>
  </si>
  <si>
    <t>Gordano</t>
  </si>
  <si>
    <t>Rita</t>
  </si>
  <si>
    <t>Eliza</t>
  </si>
  <si>
    <t>Juárez</t>
  </si>
  <si>
    <t>Marelin</t>
  </si>
  <si>
    <t>Dayri</t>
  </si>
  <si>
    <t>Tamaris</t>
  </si>
  <si>
    <t>Chamier</t>
  </si>
  <si>
    <t>Jhosselin</t>
  </si>
  <si>
    <t>Macz</t>
  </si>
  <si>
    <t>Rebeca</t>
  </si>
  <si>
    <t>Güix</t>
  </si>
  <si>
    <t>Johao</t>
  </si>
  <si>
    <t>Frederick</t>
  </si>
  <si>
    <t>Darwin</t>
  </si>
  <si>
    <t>Ambrocio</t>
  </si>
  <si>
    <t xml:space="preserve">Fernando </t>
  </si>
  <si>
    <t>de la Cruz</t>
  </si>
  <si>
    <t>Carol</t>
  </si>
  <si>
    <t>Maryorie</t>
  </si>
  <si>
    <t xml:space="preserve">Evelyn </t>
  </si>
  <si>
    <t>Ajau</t>
  </si>
  <si>
    <t>Lessy</t>
  </si>
  <si>
    <t>Carpio</t>
  </si>
  <si>
    <t>Erlinda</t>
  </si>
  <si>
    <t>Andrea</t>
  </si>
  <si>
    <t>Figueroa</t>
  </si>
  <si>
    <t>Brenda</t>
  </si>
  <si>
    <t>Joselyn</t>
  </si>
  <si>
    <t xml:space="preserve">Claudia </t>
  </si>
  <si>
    <t>Pichillá</t>
  </si>
  <si>
    <t>Jesica</t>
  </si>
  <si>
    <t>Galhy</t>
  </si>
  <si>
    <t>Stefani</t>
  </si>
  <si>
    <t>Leidy</t>
  </si>
  <si>
    <t>Siam</t>
  </si>
  <si>
    <t>Maryeli</t>
  </si>
  <si>
    <t>Leslie</t>
  </si>
  <si>
    <t>Legna</t>
  </si>
  <si>
    <t>Fuentes</t>
  </si>
  <si>
    <t>Chabac</t>
  </si>
  <si>
    <t xml:space="preserve">Olga </t>
  </si>
  <si>
    <t>Arroyo</t>
  </si>
  <si>
    <t>Vives</t>
  </si>
  <si>
    <t>Amézquita</t>
  </si>
  <si>
    <t>Sinkia</t>
  </si>
  <si>
    <t>Guevara</t>
  </si>
  <si>
    <t>Séfora</t>
  </si>
  <si>
    <t>Mildred</t>
  </si>
  <si>
    <t>Lima</t>
  </si>
  <si>
    <t>Guanderley</t>
  </si>
  <si>
    <t>Duarte</t>
  </si>
  <si>
    <t>Luvia</t>
  </si>
  <si>
    <t>Chub</t>
  </si>
  <si>
    <t>Sayda</t>
  </si>
  <si>
    <t>Rashel</t>
  </si>
  <si>
    <t>Evelin</t>
  </si>
  <si>
    <t>Sazo</t>
  </si>
  <si>
    <t>Aylin</t>
  </si>
  <si>
    <t>Luna</t>
  </si>
  <si>
    <t>Andrick Laudiny</t>
  </si>
  <si>
    <t>Paiz Arevalo</t>
  </si>
  <si>
    <t xml:space="preserve">Nelly Yolanda </t>
  </si>
  <si>
    <t>Veliz Estaban</t>
  </si>
  <si>
    <t>Bernabe Jeremias</t>
  </si>
  <si>
    <t>Leon Pelico</t>
  </si>
  <si>
    <t>Jose Alfredo</t>
  </si>
  <si>
    <t>Lopez Orizabal</t>
  </si>
  <si>
    <t>Dencel Jose</t>
  </si>
  <si>
    <t>Lopez Melendez</t>
  </si>
  <si>
    <t>Aura Elizabeth</t>
  </si>
  <si>
    <t>Melendez Olivares</t>
  </si>
  <si>
    <t>Carlos Jesus</t>
  </si>
  <si>
    <t>Ajtun Cuyuch</t>
  </si>
  <si>
    <t>Hugo Manuel</t>
  </si>
  <si>
    <t>Trujillo Delgado</t>
  </si>
  <si>
    <t>Irene de Jesus</t>
  </si>
  <si>
    <t xml:space="preserve">Lester Daniel </t>
  </si>
  <si>
    <t>Ramos Moscoso</t>
  </si>
  <si>
    <t>Kevin Andres</t>
  </si>
  <si>
    <t>Cruz Gonzales</t>
  </si>
  <si>
    <t>Luis Alfredo</t>
  </si>
  <si>
    <t>Choc Ovalle</t>
  </si>
  <si>
    <t>Rene Estuardo</t>
  </si>
  <si>
    <t>Ramirez Monzon</t>
  </si>
  <si>
    <t>002</t>
  </si>
  <si>
    <t>5,070,120.00</t>
  </si>
  <si>
    <t>4,802,762.00</t>
  </si>
  <si>
    <t>1712855060101</t>
  </si>
  <si>
    <t>1740672830101</t>
  </si>
  <si>
    <t>Domínguez</t>
  </si>
  <si>
    <t>1739806940101</t>
  </si>
  <si>
    <t>Raquel</t>
  </si>
  <si>
    <t>Molina</t>
  </si>
  <si>
    <t>1889542790101</t>
  </si>
  <si>
    <t>2406109891416</t>
  </si>
  <si>
    <t>Mirsa</t>
  </si>
  <si>
    <t>2353517090101</t>
  </si>
  <si>
    <t>Ashly</t>
  </si>
  <si>
    <t>1843048060101</t>
  </si>
  <si>
    <t>Navarro</t>
  </si>
  <si>
    <t>2531080390101</t>
  </si>
  <si>
    <t>Zuly</t>
  </si>
  <si>
    <t>2660608701304</t>
  </si>
  <si>
    <t>Porres</t>
  </si>
  <si>
    <t>1970714490101</t>
  </si>
  <si>
    <t>Virginia</t>
  </si>
  <si>
    <t>Jiménez</t>
  </si>
  <si>
    <t>2116379120101</t>
  </si>
  <si>
    <t>Mirza</t>
  </si>
  <si>
    <t>Cúmez</t>
  </si>
  <si>
    <t>2622021900101</t>
  </si>
  <si>
    <t>Leisy</t>
  </si>
  <si>
    <t>2570836690101</t>
  </si>
  <si>
    <t>Dinora</t>
  </si>
  <si>
    <t>1756897331202</t>
  </si>
  <si>
    <t>1994968970101</t>
  </si>
  <si>
    <t>Eluvia</t>
  </si>
  <si>
    <t>Gómez</t>
  </si>
  <si>
    <t>2272602289411</t>
  </si>
  <si>
    <t>Bolaños</t>
  </si>
  <si>
    <t>2379546560101</t>
  </si>
  <si>
    <t>Carla</t>
  </si>
  <si>
    <t>Quezada</t>
  </si>
  <si>
    <t>2353360411105</t>
  </si>
  <si>
    <t>Sucuquí</t>
  </si>
  <si>
    <t>2325053060101</t>
  </si>
  <si>
    <t>1723427910101</t>
  </si>
  <si>
    <t>Loyes</t>
  </si>
  <si>
    <t>2189841700507</t>
  </si>
  <si>
    <t>Hub</t>
  </si>
  <si>
    <t>2590861770101</t>
  </si>
  <si>
    <t>Ponce</t>
  </si>
  <si>
    <t>1926595960101</t>
  </si>
  <si>
    <t>Calderón</t>
  </si>
  <si>
    <t>2490565690101</t>
  </si>
  <si>
    <t>Mariel</t>
  </si>
  <si>
    <t>2527025810101</t>
  </si>
  <si>
    <t>3,913,315.00</t>
  </si>
  <si>
    <t>3,949,158.00</t>
  </si>
  <si>
    <t>DE LAINEZ</t>
  </si>
  <si>
    <t>OFELIA</t>
  </si>
  <si>
    <t>MEDRANO</t>
  </si>
  <si>
    <t>JEANET</t>
  </si>
  <si>
    <t>DORIS</t>
  </si>
  <si>
    <t>DEL AGUILA</t>
  </si>
  <si>
    <t>CORDÓN</t>
  </si>
  <si>
    <t>DE ARAGON</t>
  </si>
  <si>
    <t>SUSY</t>
  </si>
  <si>
    <t>ARDON</t>
  </si>
  <si>
    <t>BOCA DEL MONTE</t>
  </si>
  <si>
    <t>SURAMA</t>
  </si>
  <si>
    <t>LOLA</t>
  </si>
  <si>
    <t>MIGUE</t>
  </si>
  <si>
    <t>FLORA</t>
  </si>
  <si>
    <t>LLAMAS</t>
  </si>
  <si>
    <t>JULIAN</t>
  </si>
  <si>
    <t>SAN MIGUEL PETAPA</t>
  </si>
  <si>
    <t>CASTRILLO</t>
  </si>
  <si>
    <t>LITIDIA</t>
  </si>
  <si>
    <t>CHOLOM</t>
  </si>
  <si>
    <t>EUFEMIA</t>
  </si>
  <si>
    <t>BERNARDA</t>
  </si>
  <si>
    <t>SOTO</t>
  </si>
  <si>
    <t>ROSIBEL</t>
  </si>
  <si>
    <t>HERMENEGILDA</t>
  </si>
  <si>
    <t>EVA</t>
  </si>
  <si>
    <t>ELSA</t>
  </si>
  <si>
    <t>ZAVALA</t>
  </si>
  <si>
    <t>LEONZA</t>
  </si>
  <si>
    <t>PIERRI</t>
  </si>
  <si>
    <t>DOLORES</t>
  </si>
  <si>
    <t>BAUTISTA</t>
  </si>
  <si>
    <t>TERESA</t>
  </si>
  <si>
    <t>CAGUASLÁN</t>
  </si>
  <si>
    <t>LUCINDA</t>
  </si>
  <si>
    <t>OTZOY</t>
  </si>
  <si>
    <t>VIDAURA</t>
  </si>
  <si>
    <t>BERTA</t>
  </si>
  <si>
    <t>AGUIRRE</t>
  </si>
  <si>
    <t>LETICIA</t>
  </si>
  <si>
    <t>BUEZO</t>
  </si>
  <si>
    <t>ARGENTINA</t>
  </si>
  <si>
    <t>DE PALMA</t>
  </si>
  <si>
    <t>A-1 404363</t>
  </si>
  <si>
    <t>AMBAR</t>
  </si>
  <si>
    <t>MONTENEGRO</t>
  </si>
  <si>
    <t>ARACELI</t>
  </si>
  <si>
    <t>CASTRO</t>
  </si>
  <si>
    <t>PAREDES</t>
  </si>
  <si>
    <t>NOEMI</t>
  </si>
  <si>
    <t>ANABELLA</t>
  </si>
  <si>
    <t>ROSALES</t>
  </si>
  <si>
    <t>MONTERROSO</t>
  </si>
  <si>
    <t>JIMÉNEZ</t>
  </si>
  <si>
    <t>ELGA</t>
  </si>
  <si>
    <t>AVILA</t>
  </si>
  <si>
    <t>DE SÁNCHEZ</t>
  </si>
  <si>
    <t>DE CRUZ</t>
  </si>
  <si>
    <t>LUCRECIA</t>
  </si>
  <si>
    <t xml:space="preserve">JULIA </t>
  </si>
  <si>
    <t>DE CABRERA</t>
  </si>
  <si>
    <t xml:space="preserve">LILIAN </t>
  </si>
  <si>
    <t>DE ORDOÑEZ</t>
  </si>
  <si>
    <t>ACABALDE</t>
  </si>
  <si>
    <t>LOTI</t>
  </si>
  <si>
    <t>LYLIA</t>
  </si>
  <si>
    <t>ZEIDA</t>
  </si>
  <si>
    <t>GODOY</t>
  </si>
  <si>
    <t>REINALDO</t>
  </si>
  <si>
    <t>RIOS</t>
  </si>
  <si>
    <t>ADRIANA</t>
  </si>
  <si>
    <t>MANUELA</t>
  </si>
  <si>
    <t>VARELA</t>
  </si>
  <si>
    <t>ANGELINA</t>
  </si>
  <si>
    <t>LUCERO</t>
  </si>
  <si>
    <t>SILVERIA</t>
  </si>
  <si>
    <t>MARINA</t>
  </si>
  <si>
    <t>CONTRERAS</t>
  </si>
  <si>
    <t>ENOE</t>
  </si>
  <si>
    <t>ALBERTINA</t>
  </si>
  <si>
    <t>TEODORA</t>
  </si>
  <si>
    <t>GALVEZ</t>
  </si>
  <si>
    <t>JESUS</t>
  </si>
  <si>
    <t>CHUTAN</t>
  </si>
  <si>
    <t>DIÉGUEZ</t>
  </si>
  <si>
    <t>NISTHAL</t>
  </si>
  <si>
    <t>LAURA</t>
  </si>
  <si>
    <t>MUÑOS</t>
  </si>
  <si>
    <t>TOVAR</t>
  </si>
  <si>
    <t>ASTURIAS</t>
  </si>
  <si>
    <t>DOMINGUEZ</t>
  </si>
  <si>
    <t>FRANCISCA</t>
  </si>
  <si>
    <t>SECAIDA</t>
  </si>
  <si>
    <t>ADA</t>
  </si>
  <si>
    <t>RANULFO</t>
  </si>
  <si>
    <t>QUINTANA</t>
  </si>
  <si>
    <t>CANDIDA</t>
  </si>
  <si>
    <t>RAFAELA</t>
  </si>
  <si>
    <t>AMANDA</t>
  </si>
  <si>
    <t>NEMECIO</t>
  </si>
  <si>
    <t>PEDROZA</t>
  </si>
  <si>
    <t>CLARA</t>
  </si>
  <si>
    <t>CAMILA</t>
  </si>
  <si>
    <t>CARIAS</t>
  </si>
  <si>
    <t>ELUVINA</t>
  </si>
  <si>
    <t>ALFREDO</t>
  </si>
  <si>
    <t>GIL</t>
  </si>
  <si>
    <t>GUILLERMINA</t>
  </si>
  <si>
    <t>ELVIRA</t>
  </si>
  <si>
    <t>ORFILIA</t>
  </si>
  <si>
    <t>GUILLEN</t>
  </si>
  <si>
    <t>ABEL</t>
  </si>
  <si>
    <t>JOSEFA</t>
  </si>
  <si>
    <t>TAQUE</t>
  </si>
  <si>
    <t>EMMA</t>
  </si>
  <si>
    <t>CUELLAR</t>
  </si>
  <si>
    <t>ALBA</t>
  </si>
  <si>
    <t>REGALADO</t>
  </si>
  <si>
    <t>MERLOS</t>
  </si>
  <si>
    <t>MIXCO</t>
  </si>
  <si>
    <t>ADELAIDA</t>
  </si>
  <si>
    <t>ALVA</t>
  </si>
  <si>
    <t>BERNARDO</t>
  </si>
  <si>
    <t>PECHE</t>
  </si>
  <si>
    <t>CARMELA</t>
  </si>
  <si>
    <t>VILLATORO</t>
  </si>
  <si>
    <t>EFRAINA</t>
  </si>
  <si>
    <t>EXOLINA</t>
  </si>
  <si>
    <t>INDALECIA</t>
  </si>
  <si>
    <t>CHUB</t>
  </si>
  <si>
    <t>ASENCIO</t>
  </si>
  <si>
    <t>GAITAN</t>
  </si>
  <si>
    <t>BOTEO</t>
  </si>
  <si>
    <t>MAURICIA</t>
  </si>
  <si>
    <t>XAJAP</t>
  </si>
  <si>
    <t>NERI</t>
  </si>
  <si>
    <t>YAC</t>
  </si>
  <si>
    <t>MAAS</t>
  </si>
  <si>
    <t>RIGOBERTA</t>
  </si>
  <si>
    <t>ROBERTA</t>
  </si>
  <si>
    <t>NICOLAS</t>
  </si>
  <si>
    <t>COREA</t>
  </si>
  <si>
    <t>MARIANA</t>
  </si>
  <si>
    <t>DE MOTA</t>
  </si>
  <si>
    <t>GAUDENCIO</t>
  </si>
  <si>
    <t>CHIN</t>
  </si>
  <si>
    <t>VIDAL</t>
  </si>
  <si>
    <t>0004</t>
  </si>
  <si>
    <t>9,897,991.00</t>
  </si>
  <si>
    <t>2,368,107.00</t>
  </si>
  <si>
    <t/>
  </si>
  <si>
    <t>Osoria</t>
  </si>
  <si>
    <t>Gallego</t>
  </si>
  <si>
    <t>Mayra</t>
  </si>
  <si>
    <t>Monzón</t>
  </si>
  <si>
    <t xml:space="preserve">Pozuelo </t>
  </si>
  <si>
    <t>Marilú</t>
  </si>
  <si>
    <t>Alay</t>
  </si>
  <si>
    <t>Magalí</t>
  </si>
  <si>
    <t xml:space="preserve">Acuña </t>
  </si>
  <si>
    <t>Kelly</t>
  </si>
  <si>
    <t>Ilce</t>
  </si>
  <si>
    <t>Fernández</t>
  </si>
  <si>
    <t xml:space="preserve">Escobar </t>
  </si>
  <si>
    <t>Teresa</t>
  </si>
  <si>
    <t>Coronodo</t>
  </si>
  <si>
    <t>Romero</t>
  </si>
  <si>
    <t>Luísa</t>
  </si>
  <si>
    <t xml:space="preserve">Ramírez </t>
  </si>
  <si>
    <t>Sofía</t>
  </si>
  <si>
    <t xml:space="preserve">Marroquín </t>
  </si>
  <si>
    <t>Zoila</t>
  </si>
  <si>
    <t>Neidy</t>
  </si>
  <si>
    <t>Vivian</t>
  </si>
  <si>
    <t>Sarceño</t>
  </si>
  <si>
    <t>María Estela</t>
  </si>
  <si>
    <t xml:space="preserve">Menchú </t>
  </si>
  <si>
    <t>Cilvia</t>
  </si>
  <si>
    <t>Saavedra</t>
  </si>
  <si>
    <t xml:space="preserve">Isquierdo </t>
  </si>
  <si>
    <t>Ara</t>
  </si>
  <si>
    <t>Iliana</t>
  </si>
  <si>
    <t>Adriana</t>
  </si>
  <si>
    <t>Cux</t>
  </si>
  <si>
    <t>Ulises</t>
  </si>
  <si>
    <t>Elida</t>
  </si>
  <si>
    <t xml:space="preserve">Ruano </t>
  </si>
  <si>
    <t>Zuñiga</t>
  </si>
  <si>
    <t>Alvizures</t>
  </si>
  <si>
    <t>Méndoza</t>
  </si>
  <si>
    <t>Beatriz</t>
  </si>
  <si>
    <t>Muralles</t>
  </si>
  <si>
    <t>Seb</t>
  </si>
  <si>
    <t>Izabal</t>
  </si>
  <si>
    <t>El Estor</t>
  </si>
  <si>
    <t>Sam</t>
  </si>
  <si>
    <t>Pitan</t>
  </si>
  <si>
    <t>El EStor</t>
  </si>
  <si>
    <t>Xo</t>
  </si>
  <si>
    <t>Chinchilla</t>
  </si>
  <si>
    <t>Mo</t>
  </si>
  <si>
    <t>Keyri</t>
  </si>
  <si>
    <t>Coc</t>
  </si>
  <si>
    <t>Montepeque</t>
  </si>
  <si>
    <t>Carrillo</t>
  </si>
  <si>
    <t>Yennifer|</t>
  </si>
  <si>
    <t>Orfa</t>
  </si>
  <si>
    <t>Ethel</t>
  </si>
  <si>
    <t>Rax</t>
  </si>
  <si>
    <t>Eligia</t>
  </si>
  <si>
    <t>Maquin</t>
  </si>
  <si>
    <t>Abelardo</t>
  </si>
  <si>
    <t>Can</t>
  </si>
  <si>
    <t>Nancy</t>
  </si>
  <si>
    <t>Mejicano</t>
  </si>
  <si>
    <t>Retalhuleu</t>
  </si>
  <si>
    <t>San Martín Zapotitlán</t>
  </si>
  <si>
    <t>Helen</t>
  </si>
  <si>
    <t>Soto</t>
  </si>
  <si>
    <t>Ramirez|</t>
  </si>
  <si>
    <t>Rosaura</t>
  </si>
  <si>
    <t>Enma</t>
  </si>
  <si>
    <t>Aguilar</t>
  </si>
  <si>
    <t>Ani</t>
  </si>
  <si>
    <t>Jackocelei</t>
  </si>
  <si>
    <t>Jesenia</t>
  </si>
  <si>
    <t>Reinosa</t>
  </si>
  <si>
    <t>Cayax</t>
  </si>
  <si>
    <t>Izep</t>
  </si>
  <si>
    <t>Quiroa</t>
  </si>
  <si>
    <t>Moh</t>
  </si>
  <si>
    <t>Ajxup</t>
  </si>
  <si>
    <t>Omar</t>
  </si>
  <si>
    <t xml:space="preserve">De León </t>
  </si>
  <si>
    <t>Jeyman</t>
  </si>
  <si>
    <t>Héctor</t>
  </si>
  <si>
    <t>Pelicó</t>
  </si>
  <si>
    <t>8,598,687.00</t>
  </si>
  <si>
    <t>14,181,045.00</t>
  </si>
  <si>
    <t>Fernando</t>
  </si>
  <si>
    <t>Gabriel</t>
  </si>
  <si>
    <t>Guzmán</t>
  </si>
  <si>
    <t>Darlin</t>
  </si>
  <si>
    <t>Lemús</t>
  </si>
  <si>
    <t>margarita</t>
  </si>
  <si>
    <t>soila</t>
  </si>
  <si>
    <t>ventura</t>
  </si>
  <si>
    <t>carlos</t>
  </si>
  <si>
    <t>roldan</t>
  </si>
  <si>
    <t>estrada</t>
  </si>
  <si>
    <t>izabel</t>
  </si>
  <si>
    <t>giron</t>
  </si>
  <si>
    <t>madelin</t>
  </si>
  <si>
    <t>cervantes</t>
  </si>
  <si>
    <t>joselin</t>
  </si>
  <si>
    <t>fernandez</t>
  </si>
  <si>
    <t>danilo</t>
  </si>
  <si>
    <t>claros</t>
  </si>
  <si>
    <t>wendy</t>
  </si>
  <si>
    <t>tejeda</t>
  </si>
  <si>
    <t>carla</t>
  </si>
  <si>
    <t xml:space="preserve">jose </t>
  </si>
  <si>
    <t xml:space="preserve">soto </t>
  </si>
  <si>
    <t>alejandro</t>
  </si>
  <si>
    <t>arenales</t>
  </si>
  <si>
    <t>edy</t>
  </si>
  <si>
    <t>prado</t>
  </si>
  <si>
    <t>nahomy</t>
  </si>
  <si>
    <t>garcia</t>
  </si>
  <si>
    <t>maynor</t>
  </si>
  <si>
    <t>alvarez</t>
  </si>
  <si>
    <t>gabriela</t>
  </si>
  <si>
    <t>pazos</t>
  </si>
  <si>
    <t>walter</t>
  </si>
  <si>
    <t>donis</t>
  </si>
  <si>
    <t>emily</t>
  </si>
  <si>
    <t>hernandez</t>
  </si>
  <si>
    <t>heidy</t>
  </si>
  <si>
    <t>villavicencia</t>
  </si>
  <si>
    <t>jose</t>
  </si>
  <si>
    <t>muñoz</t>
  </si>
  <si>
    <t>sofia</t>
  </si>
  <si>
    <t>wilson</t>
  </si>
  <si>
    <t>rojas</t>
  </si>
  <si>
    <t>ian</t>
  </si>
  <si>
    <t>lopez</t>
  </si>
  <si>
    <t>cdy</t>
  </si>
  <si>
    <t>tenehy</t>
  </si>
  <si>
    <t>alvaro</t>
  </si>
  <si>
    <t>din</t>
  </si>
  <si>
    <t>luis</t>
  </si>
  <si>
    <t>lopéz</t>
  </si>
  <si>
    <t>henry</t>
  </si>
  <si>
    <t>milian</t>
  </si>
  <si>
    <t>maria fernanda</t>
  </si>
  <si>
    <t>villatoro</t>
  </si>
  <si>
    <t>valentina</t>
  </si>
  <si>
    <t>carmen</t>
  </si>
  <si>
    <t>palma</t>
  </si>
  <si>
    <t>keila</t>
  </si>
  <si>
    <t>mario</t>
  </si>
  <si>
    <t>chuc</t>
  </si>
  <si>
    <t>jonathan</t>
  </si>
  <si>
    <t xml:space="preserve">trejo </t>
  </si>
  <si>
    <t>pablo</t>
  </si>
  <si>
    <t>job</t>
  </si>
  <si>
    <t>gloria</t>
  </si>
  <si>
    <t>misua</t>
  </si>
  <si>
    <t>ely</t>
  </si>
  <si>
    <t>chinchilla</t>
  </si>
  <si>
    <t>eugenio</t>
  </si>
  <si>
    <t>madelyn</t>
  </si>
  <si>
    <t>diter</t>
  </si>
  <si>
    <t>elmer</t>
  </si>
  <si>
    <t>alejandra</t>
  </si>
  <si>
    <t>gomez</t>
  </si>
  <si>
    <t>elias</t>
  </si>
  <si>
    <t>poo</t>
  </si>
  <si>
    <t>lucia</t>
  </si>
  <si>
    <t xml:space="preserve">menendez </t>
  </si>
  <si>
    <t>julio</t>
  </si>
  <si>
    <t>conte</t>
  </si>
  <si>
    <t>ruiz</t>
  </si>
  <si>
    <t>karina</t>
  </si>
  <si>
    <t>christian</t>
  </si>
  <si>
    <t>anderson</t>
  </si>
  <si>
    <t>teresa</t>
  </si>
  <si>
    <t>dominguez</t>
  </si>
  <si>
    <t>rachel</t>
  </si>
  <si>
    <t>rupies</t>
  </si>
  <si>
    <t>mercedes</t>
  </si>
  <si>
    <t>marta</t>
  </si>
  <si>
    <t>juez</t>
  </si>
  <si>
    <t>miguel</t>
  </si>
  <si>
    <t>taira</t>
  </si>
  <si>
    <t>culajay</t>
  </si>
  <si>
    <t>cristian</t>
  </si>
  <si>
    <t xml:space="preserve">borrayo </t>
  </si>
  <si>
    <t>004</t>
  </si>
  <si>
    <t>6,028.16 5,057,788.62</t>
  </si>
  <si>
    <t xml:space="preserve">Rut </t>
  </si>
  <si>
    <t xml:space="preserve">Gomez </t>
  </si>
  <si>
    <t>Suany</t>
  </si>
  <si>
    <t xml:space="preserve">Escobedo </t>
  </si>
  <si>
    <t xml:space="preserve">Vaquez </t>
  </si>
  <si>
    <t>Beronica</t>
  </si>
  <si>
    <t xml:space="preserve">Leyda </t>
  </si>
  <si>
    <t xml:space="preserve">Villagran </t>
  </si>
  <si>
    <t xml:space="preserve">Lux </t>
  </si>
  <si>
    <t xml:space="preserve">Marlen </t>
  </si>
  <si>
    <t>Marelyn</t>
  </si>
  <si>
    <t>Sherley</t>
  </si>
  <si>
    <t xml:space="preserve">del Cid </t>
  </si>
  <si>
    <t xml:space="preserve">Norma </t>
  </si>
  <si>
    <t xml:space="preserve">Rodriguez </t>
  </si>
  <si>
    <t xml:space="preserve">Sara </t>
  </si>
  <si>
    <t xml:space="preserve">Lopez </t>
  </si>
  <si>
    <t xml:space="preserve">Lucrecia </t>
  </si>
  <si>
    <t xml:space="preserve">Urrea </t>
  </si>
  <si>
    <t xml:space="preserve">Maila </t>
  </si>
  <si>
    <t xml:space="preserve">Herrea </t>
  </si>
  <si>
    <t xml:space="preserve">Chavez </t>
  </si>
  <si>
    <t xml:space="preserve">Flor </t>
  </si>
  <si>
    <t xml:space="preserve">Palencia </t>
  </si>
  <si>
    <t xml:space="preserve">Miriam </t>
  </si>
  <si>
    <t xml:space="preserve">Tobar </t>
  </si>
  <si>
    <t>Ligia</t>
  </si>
  <si>
    <t>Albañez</t>
  </si>
  <si>
    <t xml:space="preserve">Aragon </t>
  </si>
  <si>
    <t xml:space="preserve">Gutierrez </t>
  </si>
  <si>
    <t xml:space="preserve">Miriam  </t>
  </si>
  <si>
    <t xml:space="preserve">Ortiz </t>
  </si>
  <si>
    <t xml:space="preserve">Castro </t>
  </si>
  <si>
    <t xml:space="preserve">Lesly </t>
  </si>
  <si>
    <t>Chacon</t>
  </si>
  <si>
    <t xml:space="preserve">Marta </t>
  </si>
  <si>
    <t xml:space="preserve">Rodas </t>
  </si>
  <si>
    <t xml:space="preserve">Nancy </t>
  </si>
  <si>
    <t xml:space="preserve">Enriquez </t>
  </si>
  <si>
    <t>Edna</t>
  </si>
  <si>
    <t xml:space="preserve">Perez </t>
  </si>
  <si>
    <t xml:space="preserve">Sucely </t>
  </si>
  <si>
    <t>2,418,107.00</t>
  </si>
  <si>
    <t>184,350 1</t>
  </si>
  <si>
    <t>Eleana</t>
  </si>
  <si>
    <t xml:space="preserve">Barrientos </t>
  </si>
  <si>
    <t xml:space="preserve">Jimenez </t>
  </si>
  <si>
    <t xml:space="preserve">Silvestre </t>
  </si>
  <si>
    <t>Soc</t>
  </si>
  <si>
    <t xml:space="preserve">Francisca </t>
  </si>
  <si>
    <t xml:space="preserve">Ujpan </t>
  </si>
  <si>
    <t xml:space="preserve">Johanes </t>
  </si>
  <si>
    <t xml:space="preserve">Blanca  </t>
  </si>
  <si>
    <t xml:space="preserve">Silvia  </t>
  </si>
  <si>
    <t xml:space="preserve">Carranza </t>
  </si>
  <si>
    <t xml:space="preserve">Gladys  </t>
  </si>
  <si>
    <t xml:space="preserve">Campollo </t>
  </si>
  <si>
    <t xml:space="preserve">Alma  </t>
  </si>
  <si>
    <t xml:space="preserve">Chiroy </t>
  </si>
  <si>
    <t xml:space="preserve">Paola </t>
  </si>
  <si>
    <t xml:space="preserve">Estrada </t>
  </si>
  <si>
    <t xml:space="preserve">Zonia  </t>
  </si>
  <si>
    <t xml:space="preserve">Martinez </t>
  </si>
  <si>
    <t xml:space="preserve">Mildred  </t>
  </si>
  <si>
    <t xml:space="preserve">Sumale </t>
  </si>
  <si>
    <t xml:space="preserve">Santa  </t>
  </si>
  <si>
    <t xml:space="preserve">Ilda  </t>
  </si>
  <si>
    <t xml:space="preserve">Zoila  </t>
  </si>
  <si>
    <t xml:space="preserve">Najera </t>
  </si>
  <si>
    <t xml:space="preserve">Floridalma  </t>
  </si>
  <si>
    <t xml:space="preserve">Espinosa </t>
  </si>
  <si>
    <t xml:space="preserve">Carmen  </t>
  </si>
  <si>
    <t>Pompa</t>
  </si>
  <si>
    <t xml:space="preserve">Marleni </t>
  </si>
  <si>
    <t xml:space="preserve">Uvaltina  </t>
  </si>
  <si>
    <t xml:space="preserve">Cecilia </t>
  </si>
  <si>
    <t xml:space="preserve">Cindy </t>
  </si>
  <si>
    <t xml:space="preserve">Iboy </t>
  </si>
  <si>
    <t xml:space="preserve">Vilma </t>
  </si>
  <si>
    <t xml:space="preserve">Aceituno </t>
  </si>
  <si>
    <t xml:space="preserve">Wendy  </t>
  </si>
  <si>
    <t xml:space="preserve">Guzman </t>
  </si>
  <si>
    <t xml:space="preserve">Berta </t>
  </si>
  <si>
    <t xml:space="preserve">Bran </t>
  </si>
  <si>
    <t xml:space="preserve">Aldina </t>
  </si>
  <si>
    <t xml:space="preserve">Mendez </t>
  </si>
  <si>
    <t xml:space="preserve">Maria  </t>
  </si>
  <si>
    <t xml:space="preserve">Floridalma </t>
  </si>
  <si>
    <t xml:space="preserve">Teceta </t>
  </si>
  <si>
    <t xml:space="preserve">Elida  </t>
  </si>
  <si>
    <t>Menriquez</t>
  </si>
  <si>
    <t xml:space="preserve">Serrano </t>
  </si>
  <si>
    <t xml:space="preserve">Rosa  </t>
  </si>
  <si>
    <t xml:space="preserve">Rafael </t>
  </si>
  <si>
    <t xml:space="preserve">Juana  </t>
  </si>
  <si>
    <t xml:space="preserve">Palma </t>
  </si>
  <si>
    <t xml:space="preserve">Osiris  </t>
  </si>
  <si>
    <t xml:space="preserve">Lainez </t>
  </si>
  <si>
    <t xml:space="preserve">Ingraria  </t>
  </si>
  <si>
    <t xml:space="preserve">Urias </t>
  </si>
  <si>
    <t xml:space="preserve">Lucia </t>
  </si>
  <si>
    <t xml:space="preserve">del Aguila </t>
  </si>
  <si>
    <t xml:space="preserve">Zoila </t>
  </si>
  <si>
    <t xml:space="preserve">Elda  </t>
  </si>
  <si>
    <t xml:space="preserve">Barrilas </t>
  </si>
  <si>
    <t xml:space="preserve">Violeta </t>
  </si>
  <si>
    <t xml:space="preserve">Astrid  </t>
  </si>
  <si>
    <t xml:space="preserve">Gonzales </t>
  </si>
  <si>
    <t xml:space="preserve">Vicente </t>
  </si>
  <si>
    <t xml:space="preserve">Olga  </t>
  </si>
  <si>
    <t>a-04091915</t>
  </si>
  <si>
    <t xml:space="preserve">Sandra </t>
  </si>
  <si>
    <t>A-358248</t>
  </si>
  <si>
    <t xml:space="preserve">Noj </t>
  </si>
  <si>
    <t>A-270010</t>
  </si>
  <si>
    <t xml:space="preserve">Zcarias Herrera </t>
  </si>
  <si>
    <t>A-1900062</t>
  </si>
  <si>
    <t xml:space="preserve">Marco  </t>
  </si>
  <si>
    <t>Anleu</t>
  </si>
  <si>
    <t>Angelina</t>
  </si>
  <si>
    <t xml:space="preserve">Gabriela </t>
  </si>
  <si>
    <t xml:space="preserve">Veliz </t>
  </si>
  <si>
    <t xml:space="preserve">Rosa </t>
  </si>
  <si>
    <t xml:space="preserve">Damarilis  </t>
  </si>
  <si>
    <t>Cortez</t>
  </si>
  <si>
    <t xml:space="preserve">Sara  </t>
  </si>
  <si>
    <t>Sambrano</t>
  </si>
  <si>
    <t xml:space="preserve">Ana Lilian </t>
  </si>
  <si>
    <t xml:space="preserve">Cabrera </t>
  </si>
  <si>
    <t xml:space="preserve">Aura </t>
  </si>
  <si>
    <t xml:space="preserve">Rios </t>
  </si>
  <si>
    <t xml:space="preserve">Kelly </t>
  </si>
  <si>
    <t xml:space="preserve">Flores </t>
  </si>
  <si>
    <t xml:space="preserve">Patricia  </t>
  </si>
  <si>
    <t>K-1128880</t>
  </si>
  <si>
    <t xml:space="preserve">Natividad </t>
  </si>
  <si>
    <t>Polanco</t>
  </si>
  <si>
    <t xml:space="preserve">Elena </t>
  </si>
  <si>
    <t xml:space="preserve">Velasquez </t>
  </si>
  <si>
    <t xml:space="preserve">Elsa </t>
  </si>
  <si>
    <t>Vargas</t>
  </si>
  <si>
    <t xml:space="preserve">Mayra </t>
  </si>
  <si>
    <t xml:space="preserve">Heidy  </t>
  </si>
  <si>
    <t xml:space="preserve">Yolanda </t>
  </si>
  <si>
    <t>Culajay</t>
  </si>
  <si>
    <t xml:space="preserve">Santos  </t>
  </si>
  <si>
    <t>Boc</t>
  </si>
  <si>
    <t xml:space="preserve">Lesbia </t>
  </si>
  <si>
    <t xml:space="preserve">Paula  </t>
  </si>
  <si>
    <t>Suruy</t>
  </si>
  <si>
    <t xml:space="preserve">Tuquer </t>
  </si>
  <si>
    <t xml:space="preserve">Bertha  </t>
  </si>
  <si>
    <t xml:space="preserve">Maricela </t>
  </si>
  <si>
    <t xml:space="preserve">Chajon </t>
  </si>
  <si>
    <t xml:space="preserve">Diana  </t>
  </si>
  <si>
    <t xml:space="preserve">Alicia </t>
  </si>
  <si>
    <t>Sarpec</t>
  </si>
  <si>
    <t xml:space="preserve">Cristina </t>
  </si>
  <si>
    <t xml:space="preserve">Marta  </t>
  </si>
  <si>
    <t xml:space="preserve">Boror </t>
  </si>
  <si>
    <t xml:space="preserve">Sheyla </t>
  </si>
  <si>
    <t xml:space="preserve">Alvarado </t>
  </si>
  <si>
    <t xml:space="preserve">Myrna </t>
  </si>
  <si>
    <t>MENOR</t>
  </si>
  <si>
    <t xml:space="preserve">Hemelinda </t>
  </si>
  <si>
    <t xml:space="preserve">Ernestina </t>
  </si>
  <si>
    <t xml:space="preserve">Patzan </t>
  </si>
  <si>
    <t xml:space="preserve">Gladys </t>
  </si>
  <si>
    <t xml:space="preserve">Darlin </t>
  </si>
  <si>
    <t xml:space="preserve">Maitza </t>
  </si>
  <si>
    <t xml:space="preserve">Heydi </t>
  </si>
  <si>
    <t xml:space="preserve">Jennifer </t>
  </si>
  <si>
    <t xml:space="preserve">Mariela </t>
  </si>
  <si>
    <t xml:space="preserve">Sandy </t>
  </si>
  <si>
    <t xml:space="preserve">Contreras </t>
  </si>
  <si>
    <t xml:space="preserve">Luany </t>
  </si>
  <si>
    <t xml:space="preserve">Karen </t>
  </si>
  <si>
    <t xml:space="preserve">Mirza </t>
  </si>
  <si>
    <t xml:space="preserve">Arevalo </t>
  </si>
  <si>
    <t xml:space="preserve">Adilia </t>
  </si>
  <si>
    <t xml:space="preserve">Katherinne </t>
  </si>
  <si>
    <t xml:space="preserve">España </t>
  </si>
  <si>
    <t xml:space="preserve">Catarina </t>
  </si>
  <si>
    <t xml:space="preserve">Sanchez </t>
  </si>
  <si>
    <t xml:space="preserve">Zuñiga </t>
  </si>
  <si>
    <t xml:space="preserve">Natalia </t>
  </si>
  <si>
    <t xml:space="preserve">Dimas </t>
  </si>
  <si>
    <t xml:space="preserve">Gloria  </t>
  </si>
  <si>
    <t xml:space="preserve">Elsa  </t>
  </si>
  <si>
    <t xml:space="preserve">Erazo </t>
  </si>
  <si>
    <t xml:space="preserve">Mirna </t>
  </si>
  <si>
    <t xml:space="preserve">Valdez </t>
  </si>
  <si>
    <t xml:space="preserve">Juan  </t>
  </si>
  <si>
    <t xml:space="preserve">Hernandez </t>
  </si>
  <si>
    <t xml:space="preserve">Brenda  </t>
  </si>
  <si>
    <t xml:space="preserve">Mishel </t>
  </si>
  <si>
    <t>Alarcon</t>
  </si>
  <si>
    <t xml:space="preserve">Guillermina </t>
  </si>
  <si>
    <t xml:space="preserve">Gloria Maina </t>
  </si>
  <si>
    <t xml:space="preserve">Chua </t>
  </si>
  <si>
    <t xml:space="preserve">Carolina </t>
  </si>
  <si>
    <t>Magnani</t>
  </si>
  <si>
    <t xml:space="preserve">Trinidad </t>
  </si>
  <si>
    <t xml:space="preserve">Baten </t>
  </si>
  <si>
    <t xml:space="preserve">Emilia </t>
  </si>
  <si>
    <t>Jannete</t>
  </si>
  <si>
    <t xml:space="preserve">Matinez </t>
  </si>
  <si>
    <t xml:space="preserve">Lilian </t>
  </si>
  <si>
    <t xml:space="preserve">Candida </t>
  </si>
  <si>
    <t xml:space="preserve">Barcacel </t>
  </si>
  <si>
    <t xml:space="preserve">Nohemi </t>
  </si>
  <si>
    <t xml:space="preserve">Ruth  </t>
  </si>
  <si>
    <t>Yach</t>
  </si>
  <si>
    <t xml:space="preserve">Samayoa </t>
  </si>
  <si>
    <t xml:space="preserve">Anelis  </t>
  </si>
  <si>
    <t>Chinol</t>
  </si>
  <si>
    <t xml:space="preserve">Kimberly  </t>
  </si>
  <si>
    <t xml:space="preserve">Ramos </t>
  </si>
  <si>
    <t xml:space="preserve">Cecilia  </t>
  </si>
  <si>
    <t xml:space="preserve">Santizo </t>
  </si>
  <si>
    <t xml:space="preserve">Roxana  </t>
  </si>
  <si>
    <t xml:space="preserve">Nora  </t>
  </si>
  <si>
    <t xml:space="preserve">Santiago </t>
  </si>
  <si>
    <t>Rac</t>
  </si>
  <si>
    <t xml:space="preserve">Leticia </t>
  </si>
  <si>
    <t xml:space="preserve">Venegas </t>
  </si>
  <si>
    <t xml:space="preserve">Cruz </t>
  </si>
  <si>
    <t xml:space="preserve">Irma  </t>
  </si>
  <si>
    <t>Yol</t>
  </si>
  <si>
    <t xml:space="preserve">Glendy  </t>
  </si>
  <si>
    <t xml:space="preserve">Nicolas </t>
  </si>
  <si>
    <t>Obrego</t>
  </si>
  <si>
    <t xml:space="preserve">Heidy </t>
  </si>
  <si>
    <t xml:space="preserve">Mejia </t>
  </si>
  <si>
    <t xml:space="preserve">Sofia </t>
  </si>
  <si>
    <t xml:space="preserve">Peralta </t>
  </si>
  <si>
    <t xml:space="preserve">Luis </t>
  </si>
  <si>
    <t xml:space="preserve">Virginia </t>
  </si>
  <si>
    <t xml:space="preserve">Franco </t>
  </si>
  <si>
    <t>Sandy</t>
  </si>
  <si>
    <t>Victoria</t>
  </si>
  <si>
    <t xml:space="preserve">Gramajo </t>
  </si>
  <si>
    <t xml:space="preserve">Sandra  </t>
  </si>
  <si>
    <t xml:space="preserve">Armas </t>
  </si>
  <si>
    <t xml:space="preserve">Yony  </t>
  </si>
  <si>
    <t xml:space="preserve">Lorena </t>
  </si>
  <si>
    <t>Camposeco</t>
  </si>
  <si>
    <t xml:space="preserve">Ayala </t>
  </si>
  <si>
    <t xml:space="preserve">Aura  </t>
  </si>
  <si>
    <t xml:space="preserve">Vega </t>
  </si>
  <si>
    <t xml:space="preserve">Evelin  </t>
  </si>
  <si>
    <t>Santizo</t>
  </si>
  <si>
    <t xml:space="preserve">Thelma  </t>
  </si>
  <si>
    <t xml:space="preserve">Orantes </t>
  </si>
  <si>
    <t xml:space="preserve">Sindy  </t>
  </si>
  <si>
    <t xml:space="preserve">Edson  </t>
  </si>
  <si>
    <t xml:space="preserve">Serechi </t>
  </si>
  <si>
    <t xml:space="preserve">Cumes </t>
  </si>
  <si>
    <t xml:space="preserve">Lucy  </t>
  </si>
  <si>
    <t xml:space="preserve">Santay </t>
  </si>
  <si>
    <t xml:space="preserve">Pamela </t>
  </si>
  <si>
    <t xml:space="preserve">Oliva </t>
  </si>
  <si>
    <t>Ruth</t>
  </si>
  <si>
    <t xml:space="preserve">Gloria </t>
  </si>
  <si>
    <t xml:space="preserve">Palacios </t>
  </si>
  <si>
    <t xml:space="preserve">Melida </t>
  </si>
  <si>
    <t xml:space="preserve">Luz </t>
  </si>
  <si>
    <t xml:space="preserve">Sindy </t>
  </si>
  <si>
    <t xml:space="preserve">Herrera </t>
  </si>
  <si>
    <t xml:space="preserve">Dorcas  </t>
  </si>
  <si>
    <t xml:space="preserve">Amaya </t>
  </si>
  <si>
    <t xml:space="preserve">Corado </t>
  </si>
  <si>
    <t xml:space="preserve">Andrea  </t>
  </si>
  <si>
    <t>de La Rosa</t>
  </si>
  <si>
    <t xml:space="preserve">Dominga </t>
  </si>
  <si>
    <t xml:space="preserve">Cuxil </t>
  </si>
  <si>
    <t xml:space="preserve">Andrade </t>
  </si>
  <si>
    <t xml:space="preserve">Atilio  </t>
  </si>
  <si>
    <t xml:space="preserve">Andres </t>
  </si>
  <si>
    <t xml:space="preserve">Fuentez </t>
  </si>
  <si>
    <t xml:space="preserve">Oscar  </t>
  </si>
  <si>
    <t>Cifuentez</t>
  </si>
  <si>
    <t xml:space="preserve">Esperanza   </t>
  </si>
  <si>
    <t xml:space="preserve">Segura </t>
  </si>
  <si>
    <t xml:space="preserve">Avila </t>
  </si>
  <si>
    <t xml:space="preserve">Reynaldo </t>
  </si>
  <si>
    <t xml:space="preserve">Jorge </t>
  </si>
  <si>
    <t xml:space="preserve">Sanapa </t>
  </si>
  <si>
    <t xml:space="preserve">Corina </t>
  </si>
  <si>
    <t xml:space="preserve">Barrera </t>
  </si>
  <si>
    <t xml:space="preserve">Vraney </t>
  </si>
  <si>
    <t xml:space="preserve">Fernanda </t>
  </si>
  <si>
    <t xml:space="preserve">Vilma  </t>
  </si>
  <si>
    <t xml:space="preserve">Orellana </t>
  </si>
  <si>
    <t xml:space="preserve">Maricruz </t>
  </si>
  <si>
    <t xml:space="preserve">Juarez </t>
  </si>
  <si>
    <t xml:space="preserve">Susana </t>
  </si>
  <si>
    <t xml:space="preserve">Vasquez </t>
  </si>
  <si>
    <t xml:space="preserve">Ortencia </t>
  </si>
  <si>
    <t>Tocay</t>
  </si>
  <si>
    <t xml:space="preserve">Hilda  </t>
  </si>
  <si>
    <t xml:space="preserve">Ajcuc </t>
  </si>
  <si>
    <t xml:space="preserve">Silva </t>
  </si>
  <si>
    <t xml:space="preserve">Tocay </t>
  </si>
  <si>
    <t xml:space="preserve">Yuri  </t>
  </si>
  <si>
    <t xml:space="preserve">Martha  </t>
  </si>
  <si>
    <t xml:space="preserve">Castellano </t>
  </si>
  <si>
    <t xml:space="preserve">Pocon </t>
  </si>
  <si>
    <t xml:space="preserve">Leslie </t>
  </si>
  <si>
    <t xml:space="preserve">Campos </t>
  </si>
  <si>
    <t xml:space="preserve">Cristina  </t>
  </si>
  <si>
    <t xml:space="preserve">Linda  </t>
  </si>
  <si>
    <t>Top</t>
  </si>
  <si>
    <t xml:space="preserve">Rebeca </t>
  </si>
  <si>
    <t xml:space="preserve">Xiquin </t>
  </si>
  <si>
    <t xml:space="preserve">Elvia  </t>
  </si>
  <si>
    <t xml:space="preserve">Top </t>
  </si>
  <si>
    <t xml:space="preserve">Benita </t>
  </si>
  <si>
    <t>Rompichi</t>
  </si>
  <si>
    <t xml:space="preserve">Evelyn  </t>
  </si>
  <si>
    <t xml:space="preserve">Karla  </t>
  </si>
  <si>
    <t xml:space="preserve">Atrid  </t>
  </si>
  <si>
    <t xml:space="preserve">Ecute </t>
  </si>
  <si>
    <t xml:space="preserve">Canel </t>
  </si>
  <si>
    <t xml:space="preserve">Sugey </t>
  </si>
  <si>
    <t xml:space="preserve">Bush </t>
  </si>
  <si>
    <t xml:space="preserve">Marlin  </t>
  </si>
  <si>
    <t xml:space="preserve">Molina </t>
  </si>
  <si>
    <t xml:space="preserve">Deivin  </t>
  </si>
  <si>
    <t xml:space="preserve">Raxon </t>
  </si>
  <si>
    <t xml:space="preserve">Yesenia  </t>
  </si>
  <si>
    <t xml:space="preserve">Ponce </t>
  </si>
  <si>
    <t xml:space="preserve">Rosario </t>
  </si>
  <si>
    <t xml:space="preserve">Guarchaj </t>
  </si>
  <si>
    <t xml:space="preserve">Norma  </t>
  </si>
  <si>
    <t xml:space="preserve">Rojas </t>
  </si>
  <si>
    <t>Subuyuj</t>
  </si>
  <si>
    <t xml:space="preserve">Orozco </t>
  </si>
  <si>
    <t xml:space="preserve">Mutz </t>
  </si>
  <si>
    <t xml:space="preserve">Angela  </t>
  </si>
  <si>
    <t xml:space="preserve">Joaquin </t>
  </si>
  <si>
    <t>Tepeu</t>
  </si>
  <si>
    <t xml:space="preserve">Tepeu </t>
  </si>
  <si>
    <t xml:space="preserve">Kimberley </t>
  </si>
  <si>
    <t xml:space="preserve">Elias </t>
  </si>
  <si>
    <t xml:space="preserve">Monroy </t>
  </si>
  <si>
    <t xml:space="preserve">Catalina </t>
  </si>
  <si>
    <t xml:space="preserve">Sian </t>
  </si>
  <si>
    <t xml:space="preserve">Claudia  </t>
  </si>
  <si>
    <t xml:space="preserve">Granandos </t>
  </si>
  <si>
    <t xml:space="preserve">Bolos </t>
  </si>
  <si>
    <t xml:space="preserve">Sheni </t>
  </si>
  <si>
    <t xml:space="preserve">Josefa </t>
  </si>
  <si>
    <t xml:space="preserve">Culajay </t>
  </si>
  <si>
    <t>Boror</t>
  </si>
  <si>
    <t xml:space="preserve">Brenda </t>
  </si>
  <si>
    <t xml:space="preserve">Ballestero </t>
  </si>
  <si>
    <t xml:space="preserve">Ingrid  </t>
  </si>
  <si>
    <t xml:space="preserve">Montufar </t>
  </si>
  <si>
    <t xml:space="preserve">Mario </t>
  </si>
  <si>
    <t xml:space="preserve">Leon </t>
  </si>
  <si>
    <t>Rabanales</t>
  </si>
  <si>
    <t xml:space="preserve">Eddy  </t>
  </si>
  <si>
    <t xml:space="preserve">Rabanales </t>
  </si>
  <si>
    <t xml:space="preserve">Berta  </t>
  </si>
  <si>
    <t xml:space="preserve">Morataya </t>
  </si>
  <si>
    <t xml:space="preserve">Patricia </t>
  </si>
  <si>
    <t xml:space="preserve">Delmi  </t>
  </si>
  <si>
    <t xml:space="preserve">Menendez </t>
  </si>
  <si>
    <t xml:space="preserve">Adela </t>
  </si>
  <si>
    <t>Normalicia</t>
  </si>
  <si>
    <t xml:space="preserve">Cuca </t>
  </si>
  <si>
    <t xml:space="preserve">Eymi </t>
  </si>
  <si>
    <t xml:space="preserve">Figueroa </t>
  </si>
  <si>
    <t xml:space="preserve">Osorio </t>
  </si>
  <si>
    <t>Resultados alcanzados</t>
  </si>
  <si>
    <t>Como adquirir la documentación solicitada en las matrices:</t>
  </si>
  <si>
    <r>
      <t xml:space="preserve">Según el Decreto 50-2016 en el Capítulo II y artículo 15, establece que las instituciones públicas deben de registrar las ejecuciones fisicas y financieras en los sistemas informaticos. Para ello el Ministerio de Finanzas Públicas por medio de la Dirección Técnica del Presupuesto ha establecido ciertas matrices para que la Entidad pueda llenarlas y publicarlas en la página web de fácil acceso correspondiente. A continuación se detallan la documentación a utilizar.
</t>
    </r>
    <r>
      <rPr>
        <b/>
        <sz val="10"/>
        <color indexed="8"/>
        <rFont val="Times New Roman"/>
        <family val="1"/>
      </rPr>
      <t>1.</t>
    </r>
    <r>
      <rPr>
        <sz val="10"/>
        <color indexed="8"/>
        <rFont val="Times New Roman"/>
        <family val="1"/>
      </rPr>
      <t xml:space="preserve"> Reporte Analítico de Ejecución Física y Financiera No. 00815611 (Sicoin) y Reporte de Ejecución Física y Financiera No. R00817597 (Siges).
</t>
    </r>
    <r>
      <rPr>
        <b/>
        <sz val="10"/>
        <color indexed="8"/>
        <rFont val="Times New Roman"/>
        <family val="1"/>
      </rPr>
      <t>2.</t>
    </r>
    <r>
      <rPr>
        <sz val="10"/>
        <color indexed="8"/>
        <rFont val="Times New Roman"/>
        <family val="1"/>
      </rPr>
      <t xml:space="preserve"> Reporte Ejecución del Presupuesto (Grupos Dinámicos) No. 00804768 (Sicoin) y Reporte Dinámico de Ejecución de Presupuesto por Resultados No. R00818265.
</t>
    </r>
    <r>
      <rPr>
        <b/>
        <sz val="10"/>
        <color indexed="8"/>
        <rFont val="Times New Roman"/>
        <family val="1"/>
      </rPr>
      <t>3.</t>
    </r>
    <r>
      <rPr>
        <sz val="10"/>
        <color indexed="8"/>
        <rFont val="Times New Roman"/>
        <family val="1"/>
      </rPr>
      <t xml:space="preserve"> Reporte de Indicadores No. 00813673 DTP 5 (Sicoin).
</t>
    </r>
    <r>
      <rPr>
        <b/>
        <sz val="10"/>
        <color indexed="8"/>
        <rFont val="Times New Roman"/>
        <family val="1"/>
      </rPr>
      <t>4.</t>
    </r>
    <r>
      <rPr>
        <sz val="10"/>
        <color indexed="8"/>
        <rFont val="Times New Roman"/>
        <family val="1"/>
      </rPr>
      <t xml:space="preserve"> Seguimiento de Clasificador Temático Normal No. R00820773.
</t>
    </r>
    <r>
      <rPr>
        <b/>
        <sz val="10"/>
        <color indexed="8"/>
        <rFont val="Times New Roman"/>
        <family val="1"/>
      </rPr>
      <t>5</t>
    </r>
    <r>
      <rPr>
        <sz val="10"/>
        <color indexed="8"/>
        <rFont val="Times New Roman"/>
        <family val="1"/>
      </rPr>
      <t>. Ficha de producto No. R00817509 (Siges) y registros internos.</t>
    </r>
  </si>
  <si>
    <t>0;-0;;@</t>
  </si>
  <si>
    <t>Ministerio de Cultura y Deportes-Viceministerio del Deporte y la Recreacion-Direccion General del Deporte y la Recreacion-Direccion de Areas Sustantivas-Jefatura de Centros Deportivos</t>
  </si>
  <si>
    <t>Tobar</t>
  </si>
  <si>
    <t>Jeffry</t>
  </si>
  <si>
    <t>Arni</t>
  </si>
  <si>
    <t>Tanya</t>
  </si>
  <si>
    <t>Rojas</t>
  </si>
  <si>
    <t>Cristopher</t>
  </si>
  <si>
    <t>Jasmin</t>
  </si>
  <si>
    <t>Sucely</t>
  </si>
  <si>
    <t>Jimenez</t>
  </si>
  <si>
    <t>Jiberto</t>
  </si>
  <si>
    <t>Patzan</t>
  </si>
  <si>
    <t>Humberto</t>
  </si>
  <si>
    <t>Jilma</t>
  </si>
  <si>
    <t>Ibañez</t>
  </si>
  <si>
    <t xml:space="preserve">Galindo </t>
  </si>
  <si>
    <t>Celestina</t>
  </si>
  <si>
    <t>Merida</t>
  </si>
  <si>
    <t>Shily</t>
  </si>
  <si>
    <t>Fabiola</t>
  </si>
  <si>
    <t>Julian</t>
  </si>
  <si>
    <t>Tanny</t>
  </si>
  <si>
    <t>Cristina</t>
  </si>
  <si>
    <t>Ruiz</t>
  </si>
  <si>
    <t>Heydi</t>
  </si>
  <si>
    <t>Caterine</t>
  </si>
  <si>
    <t>Melanie</t>
  </si>
  <si>
    <t>Quel</t>
  </si>
  <si>
    <t xml:space="preserve">Sandoval </t>
  </si>
  <si>
    <t>Lucy</t>
  </si>
  <si>
    <t>Ordoñez</t>
  </si>
  <si>
    <t xml:space="preserve">menor de edad  </t>
  </si>
  <si>
    <t>Joseph</t>
  </si>
  <si>
    <t>Hortensia</t>
  </si>
  <si>
    <t>Chavez</t>
  </si>
  <si>
    <t>Maiko</t>
  </si>
  <si>
    <t>Keiler</t>
  </si>
  <si>
    <t>Angelo</t>
  </si>
  <si>
    <t>tramite de dpi</t>
  </si>
  <si>
    <t>Rudi</t>
  </si>
  <si>
    <t xml:space="preserve">Mynor </t>
  </si>
  <si>
    <t>Alma</t>
  </si>
  <si>
    <t>Conrado</t>
  </si>
  <si>
    <t>Armenia</t>
  </si>
  <si>
    <t xml:space="preserve">Wendi </t>
  </si>
  <si>
    <t>Ever</t>
  </si>
  <si>
    <t xml:space="preserve">Guadalupe </t>
  </si>
  <si>
    <t>Salma</t>
  </si>
  <si>
    <t>Elseghir</t>
  </si>
  <si>
    <t>Mayori</t>
  </si>
  <si>
    <t>Daniel</t>
  </si>
  <si>
    <t>Percy</t>
  </si>
  <si>
    <t>Rios</t>
  </si>
  <si>
    <t>Consuegra</t>
  </si>
  <si>
    <t>España</t>
  </si>
  <si>
    <t>dpi tramite</t>
  </si>
  <si>
    <t>Sheily</t>
  </si>
  <si>
    <t>Vazquez</t>
  </si>
  <si>
    <t>welther</t>
  </si>
  <si>
    <t>Grifalva</t>
  </si>
  <si>
    <t xml:space="preserve">Dorian </t>
  </si>
  <si>
    <t>Chai</t>
  </si>
  <si>
    <t>Karina</t>
  </si>
  <si>
    <t xml:space="preserve">Manuela </t>
  </si>
  <si>
    <t>Moralez</t>
  </si>
  <si>
    <t>A-1 889546</t>
  </si>
  <si>
    <t>Abby</t>
  </si>
  <si>
    <t>Haide</t>
  </si>
  <si>
    <t>Lesbia</t>
  </si>
  <si>
    <t>Jarly</t>
  </si>
  <si>
    <t xml:space="preserve">Ruben </t>
  </si>
  <si>
    <t>Jailine</t>
  </si>
  <si>
    <t>Tello</t>
  </si>
  <si>
    <t>Kimberli</t>
  </si>
  <si>
    <t>Melvin</t>
  </si>
  <si>
    <t>Uyu</t>
  </si>
  <si>
    <t>Bac</t>
  </si>
  <si>
    <t>Keyli</t>
  </si>
  <si>
    <t>Armas</t>
  </si>
  <si>
    <t>Albino</t>
  </si>
  <si>
    <t xml:space="preserve">Fidelina </t>
  </si>
  <si>
    <t>Kuej</t>
  </si>
  <si>
    <t>Sanic</t>
  </si>
  <si>
    <t>Lester</t>
  </si>
  <si>
    <t>Leidi</t>
  </si>
  <si>
    <t>Chen</t>
  </si>
  <si>
    <t>Judith</t>
  </si>
  <si>
    <t>Back</t>
  </si>
  <si>
    <t>Ilario</t>
  </si>
  <si>
    <t>Pagan</t>
  </si>
  <si>
    <t xml:space="preserve">Macario </t>
  </si>
  <si>
    <t>Felisa</t>
  </si>
  <si>
    <t>I-9 13923</t>
  </si>
  <si>
    <t>Andulby</t>
  </si>
  <si>
    <t xml:space="preserve">Alejandro </t>
  </si>
  <si>
    <t>Felix</t>
  </si>
  <si>
    <t>Audelina</t>
  </si>
  <si>
    <t xml:space="preserve">Machan </t>
  </si>
  <si>
    <t>Menchor</t>
  </si>
  <si>
    <t xml:space="preserve">Henry </t>
  </si>
  <si>
    <t>Cal</t>
  </si>
  <si>
    <t>Derick</t>
  </si>
  <si>
    <t>Rolda</t>
  </si>
  <si>
    <t>Feliz</t>
  </si>
  <si>
    <t>Zita</t>
  </si>
  <si>
    <t>Amaya</t>
  </si>
  <si>
    <t>Yaz</t>
  </si>
  <si>
    <t xml:space="preserve">Sonia </t>
  </si>
  <si>
    <t>De Castillo</t>
  </si>
  <si>
    <t>Jesus</t>
  </si>
  <si>
    <t>Aracely</t>
  </si>
  <si>
    <t>Rony</t>
  </si>
  <si>
    <t>Sibal</t>
  </si>
  <si>
    <t>Germanie</t>
  </si>
  <si>
    <t>Gamboa</t>
  </si>
  <si>
    <t>Danilo</t>
  </si>
  <si>
    <t>Caravantes</t>
  </si>
  <si>
    <t>Tranquilina</t>
  </si>
  <si>
    <t>Nazario</t>
  </si>
  <si>
    <t>Camux</t>
  </si>
  <si>
    <t>Guerrero</t>
  </si>
  <si>
    <t>Lara</t>
  </si>
  <si>
    <t xml:space="preserve">Ellyn </t>
  </si>
  <si>
    <t>Arriola</t>
  </si>
  <si>
    <t xml:space="preserve">Duarte </t>
  </si>
  <si>
    <t>Arbizu</t>
  </si>
  <si>
    <t xml:space="preserve">Polanco </t>
  </si>
  <si>
    <t>Gerardo</t>
  </si>
  <si>
    <t>Coroy</t>
  </si>
  <si>
    <t>Imelia</t>
  </si>
  <si>
    <t xml:space="preserve">Archila </t>
  </si>
  <si>
    <t>Kendra</t>
  </si>
  <si>
    <t>no tiene dpi</t>
  </si>
  <si>
    <t>Ludwuing</t>
  </si>
  <si>
    <t xml:space="preserve">Anzueto </t>
  </si>
  <si>
    <t xml:space="preserve">Cristian </t>
  </si>
  <si>
    <t>Ozorio</t>
  </si>
  <si>
    <t xml:space="preserve">Monica </t>
  </si>
  <si>
    <t>Gilberta</t>
  </si>
  <si>
    <t>Valladares</t>
  </si>
  <si>
    <t>Agustin</t>
  </si>
  <si>
    <t>Hilary</t>
  </si>
  <si>
    <t>Esdras</t>
  </si>
  <si>
    <t xml:space="preserve">Jonathan </t>
  </si>
  <si>
    <t>Germaine</t>
  </si>
  <si>
    <t xml:space="preserve">Israel </t>
  </si>
  <si>
    <t>Reyna</t>
  </si>
  <si>
    <t xml:space="preserve">Miraida </t>
  </si>
  <si>
    <t>Yoc</t>
  </si>
  <si>
    <t>pendiente dpi</t>
  </si>
  <si>
    <t>Bayron</t>
  </si>
  <si>
    <t>Melia</t>
  </si>
  <si>
    <t>Jacobo</t>
  </si>
  <si>
    <t>Carmelina</t>
  </si>
  <si>
    <t>N-14 49343</t>
  </si>
  <si>
    <t>Leal</t>
  </si>
  <si>
    <t>Eder</t>
  </si>
  <si>
    <t>Cover</t>
  </si>
  <si>
    <t>Nasario</t>
  </si>
  <si>
    <t xml:space="preserve">Briana </t>
  </si>
  <si>
    <t>Boris</t>
  </si>
  <si>
    <t>Giovanni</t>
  </si>
  <si>
    <t xml:space="preserve">Alison </t>
  </si>
  <si>
    <t>Croker</t>
  </si>
  <si>
    <t xml:space="preserve">Melia </t>
  </si>
  <si>
    <t>Geronimo</t>
  </si>
  <si>
    <t xml:space="preserve">Allan </t>
  </si>
  <si>
    <t>Andy</t>
  </si>
  <si>
    <t>Dominguez</t>
  </si>
  <si>
    <t>Elder</t>
  </si>
  <si>
    <t>Cobar</t>
  </si>
  <si>
    <t>Briseida</t>
  </si>
  <si>
    <t>Valery</t>
  </si>
  <si>
    <t>Domiguez</t>
  </si>
  <si>
    <t xml:space="preserve">Hugo </t>
  </si>
  <si>
    <t>Yus</t>
  </si>
  <si>
    <t>Chiguichon</t>
  </si>
  <si>
    <t>Taz</t>
  </si>
  <si>
    <t>Nahomi</t>
  </si>
  <si>
    <t>Aguilera</t>
  </si>
  <si>
    <t>Kanth</t>
  </si>
  <si>
    <t>I-930778</t>
  </si>
  <si>
    <t>Dennis</t>
  </si>
  <si>
    <t>Vela</t>
  </si>
  <si>
    <t>Tojin</t>
  </si>
  <si>
    <t>Jimy</t>
  </si>
  <si>
    <t>Boche</t>
  </si>
  <si>
    <t>Palma</t>
  </si>
  <si>
    <t>Anahi</t>
  </si>
  <si>
    <t>Nis</t>
  </si>
  <si>
    <t xml:space="preserve">Laura </t>
  </si>
  <si>
    <t>Rouslanth</t>
  </si>
  <si>
    <t>Delia</t>
  </si>
  <si>
    <t>Rodas</t>
  </si>
  <si>
    <t>Coy</t>
  </si>
  <si>
    <t xml:space="preserve">Angela </t>
  </si>
  <si>
    <t>Albin</t>
  </si>
  <si>
    <t>Brian</t>
  </si>
  <si>
    <t xml:space="preserve">Rodrigo </t>
  </si>
  <si>
    <t>Dennys</t>
  </si>
  <si>
    <t>Vitalina</t>
  </si>
  <si>
    <t xml:space="preserve">Aceytuno </t>
  </si>
  <si>
    <t>Carrera</t>
  </si>
  <si>
    <t xml:space="preserve">Celestina </t>
  </si>
  <si>
    <t>Felia</t>
  </si>
  <si>
    <t>Madeline</t>
  </si>
  <si>
    <t xml:space="preserve">Chicos </t>
  </si>
  <si>
    <t>Lesli</t>
  </si>
  <si>
    <t>Machan</t>
  </si>
  <si>
    <t>A-1 184238</t>
  </si>
  <si>
    <t>Estuardo</t>
  </si>
  <si>
    <t>Grijalva</t>
  </si>
  <si>
    <t>Lucia</t>
  </si>
  <si>
    <t>Warner</t>
  </si>
  <si>
    <t>Catia</t>
  </si>
  <si>
    <t>Marnie</t>
  </si>
  <si>
    <t>Trinidad</t>
  </si>
  <si>
    <t xml:space="preserve">Kimberly </t>
  </si>
  <si>
    <t>Karen</t>
  </si>
  <si>
    <t>Rousland</t>
  </si>
  <si>
    <t>Dahylinne</t>
  </si>
  <si>
    <t>Anamaria</t>
  </si>
  <si>
    <t>2603004620101</t>
  </si>
  <si>
    <t>Welther</t>
  </si>
  <si>
    <t>Divas</t>
  </si>
  <si>
    <t xml:space="preserve">María de los Angeles </t>
  </si>
  <si>
    <t>Según el Decreto 50-2016 en el Capítulo II y artículo 15, establece que las instituciones públicas deben de registrar las ejecuciones fisicas y financieras en los sistemas informaticos. Para ello el Ministerio de Finanzas Públicas por medio de la Dirección Técnica del Presupuesto ha establecido ciertas matrices para que la Entidad pueda llenarlas y publicarlas en la página web de fácil acceso correspondiente. A continuación se detallan la documentación a utilizar.
1. Reporte Analítico de Ejecución Física y Financiera No. 00815611 (Sicoin) y Reporte de Ejecución Física y Financiera No. R00817597 (Siges).
2. Reporte Ejecución del Presupuesto (Grupos Dinámicos) No. 00804768 (Sicoin) y Reporte Dinámico de Ejecución de Presupuesto por Resultados No. R00818265.
3. Reporte de Indicadores No. 00813673 DTP 5 (Sicoin).
4. Seguimiento de Clasificador Temático Normal No. R00820773.
5. Ficha de producto No. R00817509 (Siges) y registros internos.</t>
  </si>
  <si>
    <t>Centro Deportivo Campo de Marte</t>
  </si>
  <si>
    <t>VANESA</t>
  </si>
  <si>
    <t>PAMBY</t>
  </si>
  <si>
    <t>ABIGAIL</t>
  </si>
  <si>
    <t>CULAJAY</t>
  </si>
  <si>
    <t>TAYRA</t>
  </si>
  <si>
    <t>CRISTIAN</t>
  </si>
  <si>
    <t>ALLISON</t>
  </si>
  <si>
    <t>TRINIDAD</t>
  </si>
  <si>
    <t>CARTAGENA</t>
  </si>
  <si>
    <t xml:space="preserve">CALEBE </t>
  </si>
  <si>
    <t>OLIVEIRA</t>
  </si>
  <si>
    <t>MIRANDA</t>
  </si>
  <si>
    <t>FATIMA</t>
  </si>
  <si>
    <t xml:space="preserve">ABEL </t>
  </si>
  <si>
    <t>CALANCHE</t>
  </si>
  <si>
    <t>DARWING</t>
  </si>
  <si>
    <t>CALEV</t>
  </si>
  <si>
    <t>ACEVEDO</t>
  </si>
  <si>
    <t xml:space="preserve">LUIS </t>
  </si>
  <si>
    <t>BONILLA</t>
  </si>
  <si>
    <t>CARILLO</t>
  </si>
  <si>
    <t>NAJERA</t>
  </si>
  <si>
    <t>MINGO</t>
  </si>
  <si>
    <t>REANDA</t>
  </si>
  <si>
    <t>ASHLY</t>
  </si>
  <si>
    <t>ARDEY</t>
  </si>
  <si>
    <t>FERVI</t>
  </si>
  <si>
    <t>DANIELA</t>
  </si>
  <si>
    <t>ROSE MARIA</t>
  </si>
  <si>
    <t>JONATHAN</t>
  </si>
  <si>
    <t>WILSER</t>
  </si>
  <si>
    <t>FERNANDO</t>
  </si>
  <si>
    <t>MURCLER</t>
  </si>
  <si>
    <t>AVASCAL</t>
  </si>
  <si>
    <t>JAVES</t>
  </si>
  <si>
    <t>JORA</t>
  </si>
  <si>
    <t>MAGNOLIA</t>
  </si>
  <si>
    <t>NIRA</t>
  </si>
  <si>
    <t>ORDOÑEZ</t>
  </si>
  <si>
    <t>BRAN</t>
  </si>
  <si>
    <t>PATRICIA</t>
  </si>
  <si>
    <t>GERSON</t>
  </si>
  <si>
    <t>GUYTAN</t>
  </si>
  <si>
    <t>PAIZ</t>
  </si>
  <si>
    <t>JOVA</t>
  </si>
  <si>
    <t>AVELARDO</t>
  </si>
  <si>
    <t>POP</t>
  </si>
  <si>
    <t>HELEN</t>
  </si>
  <si>
    <t>OROZCO</t>
  </si>
  <si>
    <t>ZULEMA</t>
  </si>
  <si>
    <t>OFEIDA</t>
  </si>
  <si>
    <t>JUAN CARLOS</t>
  </si>
  <si>
    <t>RENOJ</t>
  </si>
  <si>
    <t>RUBI</t>
  </si>
  <si>
    <t>CHIQUITO</t>
  </si>
  <si>
    <t>ZUCELY</t>
  </si>
  <si>
    <t>ADONAI</t>
  </si>
  <si>
    <t>AEGEATO</t>
  </si>
  <si>
    <t>GUEVARA</t>
  </si>
  <si>
    <t>ALISON</t>
  </si>
  <si>
    <t>HEIDY</t>
  </si>
  <si>
    <t>ESTEPHANIE</t>
  </si>
  <si>
    <t>MARRIN</t>
  </si>
  <si>
    <t>MIJANGOS</t>
  </si>
  <si>
    <t>JAVIER</t>
  </si>
  <si>
    <t>JOSHUA</t>
  </si>
  <si>
    <t>GERAL</t>
  </si>
  <si>
    <t>STEVE</t>
  </si>
  <si>
    <t>PAMELA</t>
  </si>
  <si>
    <t>SUGEIDI</t>
  </si>
  <si>
    <t>FERNANDA</t>
  </si>
  <si>
    <t>DULCE</t>
  </si>
  <si>
    <t>MENSUS</t>
  </si>
  <si>
    <t>MELADY</t>
  </si>
  <si>
    <t>STIVEN</t>
  </si>
  <si>
    <t>JIMENEZ</t>
  </si>
  <si>
    <t>MAGANTE</t>
  </si>
  <si>
    <t>ANGIE</t>
  </si>
  <si>
    <t>TURCIOS</t>
  </si>
  <si>
    <t>BUTE</t>
  </si>
  <si>
    <t xml:space="preserve">ANA </t>
  </si>
  <si>
    <t>WILSON</t>
  </si>
  <si>
    <t>REGINA</t>
  </si>
  <si>
    <t>FABIOLA</t>
  </si>
  <si>
    <t>LORENZANA</t>
  </si>
  <si>
    <t xml:space="preserve">JUAN  </t>
  </si>
  <si>
    <t>INES</t>
  </si>
  <si>
    <t>DAVILA</t>
  </si>
  <si>
    <t>SARMIENTO</t>
  </si>
  <si>
    <t>SARA</t>
  </si>
  <si>
    <t>GARAN</t>
  </si>
  <si>
    <t>ENRIQUEZ</t>
  </si>
  <si>
    <t>HERRARTE</t>
  </si>
  <si>
    <t>LEARLIA</t>
  </si>
  <si>
    <t>SARAI</t>
  </si>
  <si>
    <t>ARRIVILLAGA</t>
  </si>
  <si>
    <t>ANTONIETA</t>
  </si>
  <si>
    <t>DAGNNY</t>
  </si>
  <si>
    <t>CAJINA</t>
  </si>
  <si>
    <t>ESTER</t>
  </si>
  <si>
    <t>ORTIZ</t>
  </si>
  <si>
    <t>ASTRID</t>
  </si>
  <si>
    <t>Gersón</t>
  </si>
  <si>
    <t>Sop</t>
  </si>
  <si>
    <t>Suchitepéquez</t>
  </si>
  <si>
    <t>Pueblo Nuevo</t>
  </si>
  <si>
    <t>Solórzano</t>
  </si>
  <si>
    <t>Villatoro</t>
  </si>
  <si>
    <t>Santay</t>
  </si>
  <si>
    <t>Elvis</t>
  </si>
  <si>
    <t>Jeataz</t>
  </si>
  <si>
    <t>Pos</t>
  </si>
  <si>
    <t>Guare</t>
  </si>
  <si>
    <t>Chay</t>
  </si>
  <si>
    <t>Rocael</t>
  </si>
  <si>
    <t>Lesús</t>
  </si>
  <si>
    <t>Robinson</t>
  </si>
  <si>
    <t>Alxup</t>
  </si>
  <si>
    <t>Mejicanos</t>
  </si>
  <si>
    <t xml:space="preserve">Gómez </t>
  </si>
  <si>
    <t xml:space="preserve">Aguilar </t>
  </si>
  <si>
    <t>Añi</t>
  </si>
  <si>
    <t>Jackovelm</t>
  </si>
  <si>
    <t xml:space="preserve">González </t>
  </si>
  <si>
    <t>Roodriguez</t>
  </si>
  <si>
    <t>Trujillo</t>
  </si>
  <si>
    <t xml:space="preserve">Roberto </t>
  </si>
  <si>
    <t>Sequén</t>
  </si>
  <si>
    <t>Emerson</t>
  </si>
  <si>
    <t xml:space="preserve">Josué </t>
  </si>
  <si>
    <t>Colindres</t>
  </si>
  <si>
    <t>Deniss</t>
  </si>
  <si>
    <t>Jefferson</t>
  </si>
  <si>
    <t xml:space="preserve">Emily </t>
  </si>
  <si>
    <t>Iris</t>
  </si>
  <si>
    <t>Santa Cruz</t>
  </si>
  <si>
    <t>Karin</t>
  </si>
  <si>
    <t>Xicará</t>
  </si>
  <si>
    <t>Lezana</t>
  </si>
  <si>
    <t>Hilda</t>
  </si>
  <si>
    <t>Cáceres</t>
  </si>
  <si>
    <t>Rosemary</t>
  </si>
  <si>
    <t>Midian</t>
  </si>
  <si>
    <t>Méndez</t>
  </si>
  <si>
    <t>Hilaria</t>
  </si>
  <si>
    <t xml:space="preserve">Diego </t>
  </si>
  <si>
    <t>Friely</t>
  </si>
  <si>
    <t>Veliz</t>
  </si>
  <si>
    <t xml:space="preserve">Pablo </t>
  </si>
  <si>
    <t>Pacaja</t>
  </si>
  <si>
    <t>Tzoy</t>
  </si>
  <si>
    <t>Funes</t>
  </si>
  <si>
    <t>Juleisa</t>
  </si>
  <si>
    <t>Ortíz</t>
  </si>
  <si>
    <t>Adison</t>
  </si>
  <si>
    <t>Landaverde</t>
  </si>
  <si>
    <t>Carolanne</t>
  </si>
  <si>
    <t>Tunchez</t>
  </si>
  <si>
    <t>Rancho</t>
  </si>
  <si>
    <t xml:space="preserve">Julia </t>
  </si>
  <si>
    <t>Ixpec</t>
  </si>
  <si>
    <t>Erikson</t>
  </si>
  <si>
    <t>Edson</t>
  </si>
  <si>
    <t>Justo</t>
  </si>
  <si>
    <t>Lenyn</t>
  </si>
  <si>
    <t xml:space="preserve">Nidia </t>
  </si>
  <si>
    <t xml:space="preserve">Jheremy </t>
  </si>
  <si>
    <t xml:space="preserve">Daniel </t>
  </si>
  <si>
    <t>Josselinne</t>
  </si>
  <si>
    <t>Musús</t>
  </si>
  <si>
    <t>Cecilia</t>
  </si>
  <si>
    <t>Maria de los</t>
  </si>
  <si>
    <t>Amarilis</t>
  </si>
  <si>
    <t>Jonathan Augusto</t>
  </si>
  <si>
    <t>Ochoa Garcia</t>
  </si>
  <si>
    <t>Jonatan Jeremias</t>
  </si>
  <si>
    <t>Cruz Bautista</t>
  </si>
  <si>
    <t>Michael Esteven</t>
  </si>
  <si>
    <t>Angel Arroyo</t>
  </si>
  <si>
    <t>Adison Itzmael</t>
  </si>
  <si>
    <t>Perez Angel</t>
  </si>
  <si>
    <t>Samuel Stuard</t>
  </si>
  <si>
    <t xml:space="preserve">Ministerio de Cultura y Deportes / Dirección General del Deporte y la Recreación </t>
  </si>
  <si>
    <t xml:space="preserve">Agosto </t>
  </si>
  <si>
    <r>
      <rPr>
        <b/>
        <sz val="10"/>
        <color indexed="10"/>
        <rFont val="Calibri"/>
        <family val="2"/>
        <scheme val="minor"/>
      </rPr>
      <t xml:space="preserve">
</t>
    </r>
    <r>
      <rPr>
        <b/>
        <sz val="10"/>
        <color indexed="8"/>
        <rFont val="Calibri"/>
        <family val="2"/>
        <scheme val="minor"/>
      </rPr>
      <t xml:space="preserve">Vigente
</t>
    </r>
  </si>
  <si>
    <t>00</t>
  </si>
  <si>
    <t>000</t>
  </si>
  <si>
    <t>SERVICIOS DE APOYO AL DEPORTE Y A LA RECREACIÓN</t>
  </si>
  <si>
    <t>% ejecución = 56,034 / 148,012 x 100
% ejecución = 37.86</t>
  </si>
  <si>
    <t>SERVICIOS DE ATENCIÓN EN CENTROS DEPORTIVOS</t>
  </si>
  <si>
    <t>32,137,716.00</t>
  </si>
  <si>
    <t>50,510,364.00</t>
  </si>
  <si>
    <t>% ejecución = 2,635,766 / 5,170,788 x 100
% ejecución = 50.97</t>
  </si>
  <si>
    <t>DOTACIÓN DE IMPLEMENTOS DEPORTIVOS</t>
  </si>
  <si>
    <t>14,508,806.00</t>
  </si>
  <si>
    <t>% ejecución = 244 / 203,650 x 100
% ejecución = 0.12</t>
  </si>
  <si>
    <t xml:space="preserve">Subpproducto asociado </t>
  </si>
  <si>
    <t>008-002-0005</t>
  </si>
  <si>
    <t>008-002-0006</t>
  </si>
  <si>
    <t>Lilian Yolanda</t>
  </si>
  <si>
    <t>Rosa Elvira</t>
  </si>
  <si>
    <t xml:space="preserve">Goméz Camey </t>
  </si>
  <si>
    <t>Eugenia Yolanda</t>
  </si>
  <si>
    <t>Sanchéz Palencia</t>
  </si>
  <si>
    <t xml:space="preserve">Lima Rodriguez </t>
  </si>
  <si>
    <t>Almenia</t>
  </si>
  <si>
    <t>Celeste</t>
  </si>
  <si>
    <t>Angelia</t>
  </si>
  <si>
    <t>Sandoval de Anauscia</t>
  </si>
  <si>
    <t>Berta Lidia</t>
  </si>
  <si>
    <t>Díaz Miranda</t>
  </si>
  <si>
    <t>Flora Patricia</t>
  </si>
  <si>
    <t xml:space="preserve"> Aventura Cervantes</t>
  </si>
  <si>
    <t>Maria Teresa</t>
  </si>
  <si>
    <t>Estrada Marroquin</t>
  </si>
  <si>
    <t>Otilia</t>
  </si>
  <si>
    <t>Peréz Arrianza</t>
  </si>
  <si>
    <t>Mirtala</t>
  </si>
  <si>
    <t>Georgina</t>
  </si>
  <si>
    <t>Ramirez Orozco</t>
  </si>
  <si>
    <t>Aldana Sanchez</t>
  </si>
  <si>
    <t>Azusana</t>
  </si>
  <si>
    <t>Marta Izabel</t>
  </si>
  <si>
    <t>Barahona Peréz</t>
  </si>
  <si>
    <t>Emilia</t>
  </si>
  <si>
    <t>Siguinza</t>
  </si>
  <si>
    <t>Juana Julieta</t>
  </si>
  <si>
    <t>Batres</t>
  </si>
  <si>
    <t>Marina</t>
  </si>
  <si>
    <t>Alvares de Flores</t>
  </si>
  <si>
    <t>Rivera Zapeta</t>
  </si>
  <si>
    <t>Maria Cristina</t>
  </si>
  <si>
    <t>Reyna Beatriz</t>
  </si>
  <si>
    <t>008-006-0001</t>
  </si>
  <si>
    <t>Panraga</t>
  </si>
  <si>
    <t>Belinda</t>
  </si>
  <si>
    <t>Azarion</t>
  </si>
  <si>
    <t>Pichilla</t>
  </si>
  <si>
    <t>Jade</t>
  </si>
  <si>
    <t>Glendy</t>
  </si>
  <si>
    <t>Pastun</t>
  </si>
  <si>
    <t>Quijada</t>
  </si>
  <si>
    <t>Ulmaria</t>
  </si>
  <si>
    <t xml:space="preserve">Emerson </t>
  </si>
  <si>
    <t>Tzum</t>
  </si>
  <si>
    <t xml:space="preserve">Paniagua </t>
  </si>
  <si>
    <t>Acosta</t>
  </si>
  <si>
    <t>Farfan</t>
  </si>
  <si>
    <t>A-1 2474633</t>
  </si>
  <si>
    <t>Rene</t>
  </si>
  <si>
    <t>Marcelino</t>
  </si>
  <si>
    <t>Zurdo</t>
  </si>
  <si>
    <t>Pricila</t>
  </si>
  <si>
    <t>Rueda</t>
  </si>
  <si>
    <t>Natali</t>
  </si>
  <si>
    <t xml:space="preserve">David </t>
  </si>
  <si>
    <t>del Cid</t>
  </si>
  <si>
    <t>Rosenberg</t>
  </si>
  <si>
    <t>Aleyda</t>
  </si>
  <si>
    <t xml:space="preserve">Franklin </t>
  </si>
  <si>
    <t>Alexandra</t>
  </si>
  <si>
    <t>Noriega</t>
  </si>
  <si>
    <t>Joseline</t>
  </si>
  <si>
    <t>Dias</t>
  </si>
  <si>
    <t>Jason</t>
  </si>
  <si>
    <t>Gordinez</t>
  </si>
  <si>
    <t>Eldizar</t>
  </si>
  <si>
    <t>Son</t>
  </si>
  <si>
    <t>Sapon</t>
  </si>
  <si>
    <t>Cristel</t>
  </si>
  <si>
    <t>Catalina</t>
  </si>
  <si>
    <t>Maritza</t>
  </si>
  <si>
    <t>Xocoj</t>
  </si>
  <si>
    <t>Alfredo</t>
  </si>
  <si>
    <t>Bachoc</t>
  </si>
  <si>
    <t>Silia</t>
  </si>
  <si>
    <t>Ixca</t>
  </si>
  <si>
    <t>Eswin</t>
  </si>
  <si>
    <t>Azañon</t>
  </si>
  <si>
    <t>menor de ead</t>
  </si>
  <si>
    <t>Norinda</t>
  </si>
  <si>
    <t xml:space="preserve">Upun </t>
  </si>
  <si>
    <t>Tipaz</t>
  </si>
  <si>
    <t>Aldredo</t>
  </si>
  <si>
    <t>Yanira</t>
  </si>
  <si>
    <t>Andulbi</t>
  </si>
  <si>
    <t>Filadelfo</t>
  </si>
  <si>
    <t>Elsa</t>
  </si>
  <si>
    <t xml:space="preserve">Domingo </t>
  </si>
  <si>
    <t>Anduvil</t>
  </si>
  <si>
    <t xml:space="preserve">Castillo </t>
  </si>
  <si>
    <t xml:space="preserve">Filadelfo </t>
  </si>
  <si>
    <t>Ginez</t>
  </si>
  <si>
    <t>Castellado</t>
  </si>
  <si>
    <t>Odilia</t>
  </si>
  <si>
    <t xml:space="preserve">Miranda </t>
  </si>
  <si>
    <t>Pichardo</t>
  </si>
  <si>
    <t>Querrium</t>
  </si>
  <si>
    <t>Han</t>
  </si>
  <si>
    <t xml:space="preserve">Miguel </t>
  </si>
  <si>
    <t xml:space="preserve">Lemus </t>
  </si>
  <si>
    <t>Aron</t>
  </si>
  <si>
    <t xml:space="preserve">Genesis </t>
  </si>
  <si>
    <t xml:space="preserve">Andrino </t>
  </si>
  <si>
    <t>Jeremi</t>
  </si>
  <si>
    <t xml:space="preserve">Castellanos </t>
  </si>
  <si>
    <t xml:space="preserve">Robison </t>
  </si>
  <si>
    <t>Abriado</t>
  </si>
  <si>
    <t>Chelsie</t>
  </si>
  <si>
    <t>Elsi</t>
  </si>
  <si>
    <t>Boy</t>
  </si>
  <si>
    <t xml:space="preserve">Ruth </t>
  </si>
  <si>
    <t>Haydelin</t>
  </si>
  <si>
    <t>Obispo</t>
  </si>
  <si>
    <t>Wilber</t>
  </si>
  <si>
    <t>Godillo</t>
  </si>
  <si>
    <t>Mayoli</t>
  </si>
  <si>
    <t>Nulian</t>
  </si>
  <si>
    <t>Nunjia</t>
  </si>
  <si>
    <t>Silbia</t>
  </si>
  <si>
    <t>Jeremy</t>
  </si>
  <si>
    <t>Tzo</t>
  </si>
  <si>
    <t xml:space="preserve">Soto </t>
  </si>
  <si>
    <t>Isau</t>
  </si>
  <si>
    <t xml:space="preserve">Paroj </t>
  </si>
  <si>
    <t xml:space="preserve">pendiente </t>
  </si>
  <si>
    <t>Ema</t>
  </si>
  <si>
    <t>Salazar</t>
  </si>
  <si>
    <t xml:space="preserve">Azañon </t>
  </si>
  <si>
    <t xml:space="preserve">Jesus </t>
  </si>
  <si>
    <t>Robin</t>
  </si>
  <si>
    <t xml:space="preserve">Chun </t>
  </si>
  <si>
    <t>Neftali</t>
  </si>
  <si>
    <t>Leticia</t>
  </si>
  <si>
    <t>Gorody</t>
  </si>
  <si>
    <t>Cajas</t>
  </si>
  <si>
    <t>Demetrio</t>
  </si>
  <si>
    <t>Heiden</t>
  </si>
  <si>
    <t>Tulio</t>
  </si>
  <si>
    <t xml:space="preserve">Marcos </t>
  </si>
  <si>
    <t>Noah</t>
  </si>
  <si>
    <t xml:space="preserve">Huertaz </t>
  </si>
  <si>
    <t xml:space="preserve">Katerine </t>
  </si>
  <si>
    <t xml:space="preserve">Cristales </t>
  </si>
  <si>
    <t xml:space="preserve">Teresa </t>
  </si>
  <si>
    <t>Yaguas</t>
  </si>
  <si>
    <t>Mayerli</t>
  </si>
  <si>
    <t>Grively</t>
  </si>
  <si>
    <t>Sumpango</t>
  </si>
  <si>
    <t>menro de edad</t>
  </si>
  <si>
    <t xml:space="preserve">Selena </t>
  </si>
  <si>
    <t xml:space="preserve">Jairo </t>
  </si>
  <si>
    <t xml:space="preserve">Esteban </t>
  </si>
  <si>
    <t xml:space="preserve">Julio </t>
  </si>
  <si>
    <t>Ovado</t>
  </si>
  <si>
    <t xml:space="preserve">Chiquichon </t>
  </si>
  <si>
    <t>Giovani</t>
  </si>
  <si>
    <t>Perrez</t>
  </si>
  <si>
    <t xml:space="preserve">Roldan </t>
  </si>
  <si>
    <t>Danna</t>
  </si>
  <si>
    <t>Dardon</t>
  </si>
  <si>
    <t>Bertha</t>
  </si>
  <si>
    <t>PENDIENTE</t>
  </si>
  <si>
    <t>Prado</t>
  </si>
  <si>
    <t>Calisto</t>
  </si>
  <si>
    <t xml:space="preserve">Emilio </t>
  </si>
  <si>
    <t>Teyo</t>
  </si>
  <si>
    <t>A-1 1084238</t>
  </si>
  <si>
    <t xml:space="preserve">Carias </t>
  </si>
  <si>
    <t>Ofelia</t>
  </si>
  <si>
    <t xml:space="preserve">Salvador </t>
  </si>
  <si>
    <t>Clariza</t>
  </si>
  <si>
    <t>Ibon</t>
  </si>
  <si>
    <t>Izabelle</t>
  </si>
  <si>
    <t xml:space="preserve">Derick </t>
  </si>
  <si>
    <t>Boch</t>
  </si>
  <si>
    <t>Israel</t>
  </si>
  <si>
    <t>Milda</t>
  </si>
  <si>
    <t>Gatica</t>
  </si>
  <si>
    <t xml:space="preserve">Ostin </t>
  </si>
  <si>
    <t>Borayo</t>
  </si>
  <si>
    <t>Michelle</t>
  </si>
  <si>
    <t>Lucky</t>
  </si>
  <si>
    <t>Roda</t>
  </si>
  <si>
    <t>Eliseo</t>
  </si>
  <si>
    <t>Sherly</t>
  </si>
  <si>
    <t>Selena</t>
  </si>
  <si>
    <t>Mildre</t>
  </si>
  <si>
    <t>Estephanie</t>
  </si>
  <si>
    <t>Dulbi</t>
  </si>
  <si>
    <t>Joy</t>
  </si>
  <si>
    <t>Jaimy</t>
  </si>
  <si>
    <t>Mejilla</t>
  </si>
  <si>
    <t xml:space="preserve">Pineda </t>
  </si>
  <si>
    <t>Baten</t>
  </si>
  <si>
    <t>Sajche</t>
  </si>
  <si>
    <t>Madlen</t>
  </si>
  <si>
    <t>Campos</t>
  </si>
  <si>
    <t xml:space="preserve">Carlos </t>
  </si>
  <si>
    <t>Gaspar</t>
  </si>
  <si>
    <t>Arisandieta</t>
  </si>
  <si>
    <t>02926480-9</t>
  </si>
  <si>
    <t>Per</t>
  </si>
  <si>
    <t>Ines</t>
  </si>
  <si>
    <t>Noemi</t>
  </si>
  <si>
    <t>Siria</t>
  </si>
  <si>
    <t>Arizandieta</t>
  </si>
  <si>
    <t xml:space="preserve">Caballeros </t>
  </si>
  <si>
    <t>Rocio</t>
  </si>
  <si>
    <t>Ivone</t>
  </si>
  <si>
    <t>Xiomara</t>
  </si>
  <si>
    <t xml:space="preserve">Aquino </t>
  </si>
  <si>
    <t>Geovani</t>
  </si>
  <si>
    <t>Pajarez</t>
  </si>
  <si>
    <t xml:space="preserve">Arana </t>
  </si>
  <si>
    <t>Ixcaquic</t>
  </si>
  <si>
    <t>tramite</t>
  </si>
  <si>
    <t>Abraham</t>
  </si>
  <si>
    <t>Curuchiche</t>
  </si>
  <si>
    <t>Palala</t>
  </si>
  <si>
    <t>Malin</t>
  </si>
  <si>
    <t>Morataya</t>
  </si>
  <si>
    <t>Joselin</t>
  </si>
  <si>
    <t>Ivonne</t>
  </si>
  <si>
    <t>Matias</t>
  </si>
  <si>
    <t>Barrondo</t>
  </si>
  <si>
    <t>Inocente</t>
  </si>
  <si>
    <t>Victoriano</t>
  </si>
  <si>
    <t>Magdalena</t>
  </si>
  <si>
    <t>Crocker</t>
  </si>
  <si>
    <t>Pamela</t>
  </si>
  <si>
    <t>Zamora</t>
  </si>
  <si>
    <t>Goncalez</t>
  </si>
  <si>
    <t>fernanda</t>
  </si>
  <si>
    <t>Dairin</t>
  </si>
  <si>
    <t>Siquic</t>
  </si>
  <si>
    <t>Melissa</t>
  </si>
  <si>
    <t xml:space="preserve">Alfaro </t>
  </si>
  <si>
    <t>Melchor</t>
  </si>
  <si>
    <t>Corrales</t>
  </si>
  <si>
    <t>Aguirre</t>
  </si>
  <si>
    <t>Acabal</t>
  </si>
  <si>
    <t>Efrén</t>
  </si>
  <si>
    <t>Prisila</t>
  </si>
  <si>
    <t>Rabinal</t>
  </si>
  <si>
    <t>Edilzar</t>
  </si>
  <si>
    <t>Xocoy</t>
  </si>
  <si>
    <t>Esly</t>
  </si>
  <si>
    <t>Elva</t>
  </si>
  <si>
    <t>Chun</t>
  </si>
  <si>
    <t>Víctor</t>
  </si>
  <si>
    <t>Huertas</t>
  </si>
  <si>
    <t>Damoneth</t>
  </si>
  <si>
    <t>008-006-0002</t>
  </si>
  <si>
    <t xml:space="preserve">Turcios </t>
  </si>
  <si>
    <t>Leyder</t>
  </si>
  <si>
    <t>Chamalé</t>
  </si>
  <si>
    <t>Dávila</t>
  </si>
  <si>
    <t>Alfonso</t>
  </si>
  <si>
    <t>Tesén</t>
  </si>
  <si>
    <t>Casasola</t>
  </si>
  <si>
    <t>2421442171804</t>
  </si>
  <si>
    <t>Jeferson</t>
  </si>
  <si>
    <t>Jacinto</t>
  </si>
  <si>
    <t>Izaquille</t>
  </si>
  <si>
    <t>Ester</t>
  </si>
  <si>
    <t>Pilar</t>
  </si>
  <si>
    <t>Bustamante</t>
  </si>
  <si>
    <t>Vitalino</t>
  </si>
  <si>
    <t>Suchité</t>
  </si>
  <si>
    <t>Manolo</t>
  </si>
  <si>
    <t>Arquello</t>
  </si>
  <si>
    <t>Bresian</t>
  </si>
  <si>
    <t>Italo</t>
  </si>
  <si>
    <t>Rogelio</t>
  </si>
  <si>
    <t>Avedaño</t>
  </si>
  <si>
    <t>Flor</t>
  </si>
  <si>
    <t>Bruno</t>
  </si>
  <si>
    <t>Busto</t>
  </si>
  <si>
    <t>Dieguez</t>
  </si>
  <si>
    <t>Arcadio</t>
  </si>
  <si>
    <t>Ozuna</t>
  </si>
  <si>
    <t>Leyla</t>
  </si>
  <si>
    <t>Abate</t>
  </si>
  <si>
    <t>Montenegro</t>
  </si>
  <si>
    <t>Utrera</t>
  </si>
  <si>
    <t>Aragon</t>
  </si>
  <si>
    <t>Galeano</t>
  </si>
  <si>
    <t>Grey</t>
  </si>
  <si>
    <t>Pivarales</t>
  </si>
  <si>
    <t>Gelsen</t>
  </si>
  <si>
    <t xml:space="preserve">Trigueño </t>
  </si>
  <si>
    <t xml:space="preserve">Godoy </t>
  </si>
  <si>
    <t>Chiguicheu</t>
  </si>
  <si>
    <t>Ronal</t>
  </si>
  <si>
    <t>Lesly</t>
  </si>
  <si>
    <t>Mansilla</t>
  </si>
  <si>
    <t>Us</t>
  </si>
  <si>
    <t>Dilan</t>
  </si>
  <si>
    <t>Ivan</t>
  </si>
  <si>
    <t>Corcely</t>
  </si>
  <si>
    <t>Lipa</t>
  </si>
  <si>
    <t>Geovany</t>
  </si>
  <si>
    <t>Jan</t>
  </si>
  <si>
    <t>Monge</t>
  </si>
  <si>
    <t>Chaclan</t>
  </si>
  <si>
    <t>Najaro</t>
  </si>
  <si>
    <t>Nadia</t>
  </si>
  <si>
    <t>Ortega</t>
  </si>
  <si>
    <t>Santiz</t>
  </si>
  <si>
    <t>Debora</t>
  </si>
  <si>
    <t>Maryori</t>
  </si>
  <si>
    <t>Antonita</t>
  </si>
  <si>
    <t>Manuela</t>
  </si>
  <si>
    <t>Aaron</t>
  </si>
  <si>
    <t>Sique</t>
  </si>
  <si>
    <t>Patzun</t>
  </si>
  <si>
    <t>Jair</t>
  </si>
  <si>
    <t>Pardo</t>
  </si>
  <si>
    <t>Adan</t>
  </si>
  <si>
    <t>Grajeda</t>
  </si>
  <si>
    <t>008-006-0003</t>
  </si>
  <si>
    <t>Maynor</t>
  </si>
  <si>
    <t>Natareno</t>
  </si>
  <si>
    <t>Emanuel</t>
  </si>
  <si>
    <t>Marlón</t>
  </si>
  <si>
    <t>Zabaleta</t>
  </si>
  <si>
    <t>Sindy</t>
  </si>
  <si>
    <t>Chitay</t>
  </si>
  <si>
    <t>Almir</t>
  </si>
  <si>
    <t>Lanuza</t>
  </si>
  <si>
    <t>Samantha</t>
  </si>
  <si>
    <t>Simon</t>
  </si>
  <si>
    <t>Denilson</t>
  </si>
  <si>
    <t>Darling</t>
  </si>
  <si>
    <t>Oxcal</t>
  </si>
  <si>
    <t>Chicoj</t>
  </si>
  <si>
    <t>Jean</t>
  </si>
  <si>
    <t>Chuta</t>
  </si>
  <si>
    <t>Basan</t>
  </si>
  <si>
    <t>Nardelly</t>
  </si>
  <si>
    <t>Jaquelin</t>
  </si>
  <si>
    <t>Crúz</t>
  </si>
  <si>
    <t>Bail</t>
  </si>
  <si>
    <t>Mehelin</t>
  </si>
  <si>
    <t>Tanchez</t>
  </si>
  <si>
    <t>Krisna</t>
  </si>
  <si>
    <t>Juliana</t>
  </si>
  <si>
    <t>Mendizabal</t>
  </si>
  <si>
    <t>Sheila</t>
  </si>
  <si>
    <t>Riquiac</t>
  </si>
  <si>
    <t>Andre Alejandro</t>
  </si>
  <si>
    <t>Cordon Quiñonez</t>
  </si>
  <si>
    <t>Heiser Alejandro</t>
  </si>
  <si>
    <t>Aguilar Hernandez</t>
  </si>
  <si>
    <t>Jose Luis</t>
  </si>
  <si>
    <t>Beltran</t>
  </si>
  <si>
    <t>Maria del Rosario</t>
  </si>
  <si>
    <t>Mendez Prado</t>
  </si>
  <si>
    <t>Lucia Margarita</t>
  </si>
  <si>
    <t>Damian</t>
  </si>
  <si>
    <t>José Javier</t>
  </si>
  <si>
    <t>Oroxon</t>
  </si>
  <si>
    <t>Luciano</t>
  </si>
  <si>
    <t>Godínez</t>
  </si>
  <si>
    <t>Willy</t>
  </si>
  <si>
    <t xml:space="preserve">Fuentes </t>
  </si>
  <si>
    <t>008-006-0004</t>
  </si>
  <si>
    <t>2262937420101</t>
  </si>
  <si>
    <t>1627568810101</t>
  </si>
  <si>
    <t>2235790840101</t>
  </si>
  <si>
    <t>Marcela</t>
  </si>
  <si>
    <t>3005762850101</t>
  </si>
  <si>
    <t>1942267860101</t>
  </si>
  <si>
    <t>Alisson</t>
  </si>
  <si>
    <t>Altan</t>
  </si>
  <si>
    <t>1724053430102</t>
  </si>
  <si>
    <t>2216169521802</t>
  </si>
  <si>
    <t>1585330050408</t>
  </si>
  <si>
    <t>Justhin</t>
  </si>
  <si>
    <t>1582935680101</t>
  </si>
  <si>
    <t>1609150151213</t>
  </si>
  <si>
    <t>2231256280101</t>
  </si>
  <si>
    <t>1958966530101</t>
  </si>
  <si>
    <t>2362341291001</t>
  </si>
  <si>
    <t>Jocholá</t>
  </si>
  <si>
    <t>2666721080101</t>
  </si>
  <si>
    <t>Sintya</t>
  </si>
  <si>
    <t>Yandy</t>
  </si>
  <si>
    <t>Justo Rufino</t>
  </si>
  <si>
    <t>Higueros</t>
  </si>
  <si>
    <t>Yessica</t>
  </si>
  <si>
    <t>Madelin</t>
  </si>
  <si>
    <t>Romey</t>
  </si>
  <si>
    <t>Escalante</t>
  </si>
  <si>
    <t>Ana Sofia</t>
  </si>
  <si>
    <t>Exeu</t>
  </si>
  <si>
    <t>2264213090408</t>
  </si>
  <si>
    <t>Mejía</t>
  </si>
  <si>
    <t>2382360990114</t>
  </si>
  <si>
    <t>2253385130101</t>
  </si>
  <si>
    <t>Loria</t>
  </si>
  <si>
    <t>Barreda</t>
  </si>
  <si>
    <t>2366378940191</t>
  </si>
  <si>
    <t>Ana Maria</t>
  </si>
  <si>
    <t>2613104610301</t>
  </si>
  <si>
    <t>008-005-0001</t>
  </si>
  <si>
    <t>Ceron</t>
  </si>
  <si>
    <t>El Progreso</t>
  </si>
  <si>
    <t>Sanarate</t>
  </si>
  <si>
    <t>Isaias</t>
  </si>
  <si>
    <t>Ralda</t>
  </si>
  <si>
    <t>Jenner</t>
  </si>
  <si>
    <t>Toreros</t>
  </si>
  <si>
    <t>Panjoj</t>
  </si>
  <si>
    <t>Hilder</t>
  </si>
  <si>
    <t>Janir</t>
  </si>
  <si>
    <t>Monteros</t>
  </si>
  <si>
    <t>Marili</t>
  </si>
  <si>
    <t>Montecino</t>
  </si>
  <si>
    <t>Delmi</t>
  </si>
  <si>
    <t>Leon</t>
  </si>
  <si>
    <t>Laj</t>
  </si>
  <si>
    <t>Wendi</t>
  </si>
  <si>
    <t>Sonia</t>
  </si>
  <si>
    <t>Cinthia</t>
  </si>
  <si>
    <t>Maylin</t>
  </si>
  <si>
    <t>Jassmyn</t>
  </si>
  <si>
    <t>Sanches</t>
  </si>
  <si>
    <t>Rolando</t>
  </si>
  <si>
    <t>Tazarax</t>
  </si>
  <si>
    <t>Ellas</t>
  </si>
  <si>
    <t>Yantuche</t>
  </si>
  <si>
    <t>Coxaj</t>
  </si>
  <si>
    <t>Nehemias</t>
  </si>
  <si>
    <t>LOpez</t>
  </si>
  <si>
    <t>Pocom</t>
  </si>
  <si>
    <t>Lesvia</t>
  </si>
  <si>
    <t>Abdalla</t>
  </si>
  <si>
    <t>Jóse</t>
  </si>
  <si>
    <t>Jerez</t>
  </si>
  <si>
    <t>Pantaleon</t>
  </si>
  <si>
    <t>Martha</t>
  </si>
  <si>
    <t>Edvin</t>
  </si>
  <si>
    <t>Stebe</t>
  </si>
  <si>
    <t>Aceituno</t>
  </si>
  <si>
    <t>Noé</t>
  </si>
  <si>
    <t>Hinestroza</t>
  </si>
  <si>
    <t>Rodolfo</t>
  </si>
  <si>
    <t>Cubule</t>
  </si>
  <si>
    <t>Jalapa</t>
  </si>
  <si>
    <t>Mataquescuintla</t>
  </si>
  <si>
    <t>Wilfredo</t>
  </si>
  <si>
    <t>Ranulfo</t>
  </si>
  <si>
    <t>Porfirio</t>
  </si>
  <si>
    <t>Mairo</t>
  </si>
  <si>
    <t>Wilmer</t>
  </si>
  <si>
    <t>Lorenzo</t>
  </si>
  <si>
    <t>Navos</t>
  </si>
  <si>
    <t>Enriqueta</t>
  </si>
  <si>
    <t>Barroyo</t>
  </si>
  <si>
    <t>Amparo</t>
  </si>
  <si>
    <t>Francisca</t>
  </si>
  <si>
    <t>Palencia</t>
  </si>
  <si>
    <t>Everilda</t>
  </si>
  <si>
    <t>Mes de Septiembre</t>
  </si>
  <si>
    <t>Chriss</t>
  </si>
  <si>
    <t>Madelyn</t>
  </si>
  <si>
    <t>Montoya</t>
  </si>
  <si>
    <t>Yong</t>
  </si>
  <si>
    <t>Arrivillaga</t>
  </si>
  <si>
    <t>Leonor</t>
  </si>
  <si>
    <t>Sierra</t>
  </si>
  <si>
    <t>Lainfiesta</t>
  </si>
  <si>
    <t>Moises</t>
  </si>
  <si>
    <t>Fonseca</t>
  </si>
  <si>
    <t>Dolores</t>
  </si>
  <si>
    <t>Menendez</t>
  </si>
  <si>
    <t>Ada</t>
  </si>
  <si>
    <t>Antonio</t>
  </si>
  <si>
    <t>Sanchinelli</t>
  </si>
  <si>
    <t>Amado</t>
  </si>
  <si>
    <t>Asturias</t>
  </si>
  <si>
    <t>Delfina</t>
  </si>
  <si>
    <t>Susbielles</t>
  </si>
  <si>
    <t>Aristides</t>
  </si>
  <si>
    <t>Mercedes</t>
  </si>
  <si>
    <t>Cajina</t>
  </si>
  <si>
    <t>Florentina</t>
  </si>
  <si>
    <t>Urrea</t>
  </si>
  <si>
    <t>Bonan</t>
  </si>
  <si>
    <t>Adela</t>
  </si>
  <si>
    <t>Cordova</t>
  </si>
  <si>
    <t>Del Valle</t>
  </si>
  <si>
    <t>Derek</t>
  </si>
  <si>
    <t>Marilu</t>
  </si>
  <si>
    <t>Salas</t>
  </si>
  <si>
    <t>Calanche</t>
  </si>
  <si>
    <t>Katerin</t>
  </si>
  <si>
    <t>Sianlingi</t>
  </si>
  <si>
    <t>Martini</t>
  </si>
  <si>
    <t>Paz</t>
  </si>
  <si>
    <t>Silva</t>
  </si>
  <si>
    <t>Aida</t>
  </si>
  <si>
    <t>Graciela</t>
  </si>
  <si>
    <t>Najera</t>
  </si>
  <si>
    <t>Lily</t>
  </si>
  <si>
    <t>Cliay</t>
  </si>
  <si>
    <t>Azurdia</t>
  </si>
  <si>
    <t>Solano</t>
  </si>
  <si>
    <t>Heuira</t>
  </si>
  <si>
    <t>Rubi</t>
  </si>
  <si>
    <t>Chiquito</t>
  </si>
  <si>
    <t>Mishel</t>
  </si>
  <si>
    <t>Ovando</t>
  </si>
  <si>
    <t>Vinicio</t>
  </si>
  <si>
    <t>Ixcoy</t>
  </si>
  <si>
    <t xml:space="preserve"> &lt;</t>
  </si>
  <si>
    <t>Macu</t>
  </si>
  <si>
    <t>Mike</t>
  </si>
  <si>
    <t>Keyla</t>
  </si>
  <si>
    <t>Alan</t>
  </si>
  <si>
    <t>Edward</t>
  </si>
  <si>
    <t>Lia</t>
  </si>
  <si>
    <t>Stephany</t>
  </si>
  <si>
    <t>Donatto</t>
  </si>
  <si>
    <t>Amner</t>
  </si>
  <si>
    <t>Jasler</t>
  </si>
  <si>
    <t>Quej</t>
  </si>
  <si>
    <t>Esler</t>
  </si>
  <si>
    <t>Merelyn</t>
  </si>
  <si>
    <t>Sebastiana</t>
  </si>
  <si>
    <t xml:space="preserve">Tai </t>
  </si>
  <si>
    <t>Gúzman</t>
  </si>
  <si>
    <t>Hellen</t>
  </si>
  <si>
    <t>Velasqeuz</t>
  </si>
  <si>
    <t>Piriz</t>
  </si>
  <si>
    <t>Cincal</t>
  </si>
  <si>
    <t>TOledo</t>
  </si>
  <si>
    <t>Baldo</t>
  </si>
  <si>
    <t>Alexa</t>
  </si>
  <si>
    <t>Choy</t>
  </si>
  <si>
    <t>Johnny</t>
  </si>
  <si>
    <t>Paulo</t>
  </si>
  <si>
    <t>Geremy</t>
  </si>
  <si>
    <t xml:space="preserve">Dennis </t>
  </si>
  <si>
    <t>Xiong-ni</t>
  </si>
  <si>
    <t>Conde</t>
  </si>
  <si>
    <t>Shirley</t>
  </si>
  <si>
    <t>Medina</t>
  </si>
  <si>
    <t xml:space="preserve">Ludwing </t>
  </si>
  <si>
    <t>Kleever</t>
  </si>
  <si>
    <t>Enríquez</t>
  </si>
  <si>
    <t xml:space="preserve">Sandor </t>
  </si>
  <si>
    <t>Xochil</t>
  </si>
  <si>
    <t>Lawrence</t>
  </si>
  <si>
    <t xml:space="preserve">Mirella </t>
  </si>
  <si>
    <t>Aguilar Ibañez</t>
  </si>
  <si>
    <t>Edson Ivan</t>
  </si>
  <si>
    <t>Lopez Barrientos</t>
  </si>
  <si>
    <t>Carlos Fernando</t>
  </si>
  <si>
    <t>Cruz Perez</t>
  </si>
  <si>
    <t>Juan Francisco</t>
  </si>
  <si>
    <t>386,368 1</t>
  </si>
  <si>
    <t>Dora Natvidad</t>
  </si>
  <si>
    <t xml:space="preserve"> Arriaga Pinzón</t>
  </si>
  <si>
    <t xml:space="preserve">Girón Perez </t>
  </si>
  <si>
    <t>Aspuac Matias</t>
  </si>
  <si>
    <t>Rosa Luisa</t>
  </si>
  <si>
    <t>Escobar Rojas</t>
  </si>
  <si>
    <t xml:space="preserve">Aldana Sanchez </t>
  </si>
  <si>
    <t>Azucena</t>
  </si>
  <si>
    <t>Orellana de Aguayo</t>
  </si>
  <si>
    <t xml:space="preserve"> Lili Yolanda</t>
  </si>
  <si>
    <t xml:space="preserve">Gomez Camey </t>
  </si>
  <si>
    <t xml:space="preserve">Ehma Yolanda </t>
  </si>
  <si>
    <t>Maria Ines</t>
  </si>
  <si>
    <t>Blanca Rosa</t>
  </si>
  <si>
    <t>Gonzaleas</t>
  </si>
  <si>
    <t>Dora Izabel</t>
  </si>
  <si>
    <t>Dias de Vallejo</t>
  </si>
  <si>
    <t xml:space="preserve"> Seninaro Almengor</t>
  </si>
  <si>
    <t>Zolila</t>
  </si>
  <si>
    <t>Ojeda Lopéz</t>
  </si>
  <si>
    <t>Sandoval Interiano</t>
  </si>
  <si>
    <t xml:space="preserve">
Vigente
</t>
  </si>
  <si>
    <t>CHANAX</t>
  </si>
  <si>
    <t>CÚMEZ</t>
  </si>
  <si>
    <t>YAT</t>
  </si>
  <si>
    <t>MÁRLON</t>
  </si>
  <si>
    <t>MARY</t>
  </si>
  <si>
    <t>MAURICIO</t>
  </si>
  <si>
    <t>ADALBERTO</t>
  </si>
  <si>
    <t>ALMA</t>
  </si>
  <si>
    <t>ÁLVARO</t>
  </si>
  <si>
    <t>ANALUCÍA</t>
  </si>
  <si>
    <t>ANDRÉS</t>
  </si>
  <si>
    <t>TOCAY</t>
  </si>
  <si>
    <t>CHACÓM</t>
  </si>
  <si>
    <t>GALICIA</t>
  </si>
  <si>
    <t>BRISNA</t>
  </si>
  <si>
    <t>BOY</t>
  </si>
  <si>
    <t>MADRID</t>
  </si>
  <si>
    <t>MAYÉN</t>
  </si>
  <si>
    <t>ENRÍQUEZ</t>
  </si>
  <si>
    <t>DARYL</t>
  </si>
  <si>
    <t>CANO</t>
  </si>
  <si>
    <t>COSTOP</t>
  </si>
  <si>
    <t>EDIT</t>
  </si>
  <si>
    <t>XOL</t>
  </si>
  <si>
    <t>ELICEO</t>
  </si>
  <si>
    <t>ELIEZER</t>
  </si>
  <si>
    <t>ZAPETA</t>
  </si>
  <si>
    <t>ELODIA</t>
  </si>
  <si>
    <t>ELVIS</t>
  </si>
  <si>
    <t>PEQUE</t>
  </si>
  <si>
    <t>ERICKA</t>
  </si>
  <si>
    <t>ERVIN</t>
  </si>
  <si>
    <t xml:space="preserve">CÚ </t>
  </si>
  <si>
    <t>ESVIN</t>
  </si>
  <si>
    <t>CHÚN</t>
  </si>
  <si>
    <t>EVELYN</t>
  </si>
  <si>
    <t xml:space="preserve">FLOR </t>
  </si>
  <si>
    <t>FLORIDALMA</t>
  </si>
  <si>
    <t>SOLARES</t>
  </si>
  <si>
    <t>GÉRSON</t>
  </si>
  <si>
    <t>SONTAY</t>
  </si>
  <si>
    <t>GIOMARA</t>
  </si>
  <si>
    <t>GLENDI</t>
  </si>
  <si>
    <t>MÉRIDA</t>
  </si>
  <si>
    <t>GRACIELA</t>
  </si>
  <si>
    <t>SARCEÑO</t>
  </si>
  <si>
    <t>ABRAHAM</t>
  </si>
  <si>
    <t>BEISY</t>
  </si>
  <si>
    <t>BORIS</t>
  </si>
  <si>
    <t>TEZO</t>
  </si>
  <si>
    <t>CERÉN</t>
  </si>
  <si>
    <t>CLARISA</t>
  </si>
  <si>
    <t>JUÍ</t>
  </si>
  <si>
    <t>CAJBÓN</t>
  </si>
  <si>
    <t>EYMER</t>
  </si>
  <si>
    <t>ILEANA</t>
  </si>
  <si>
    <t>XUYÁ</t>
  </si>
  <si>
    <t>ROMÁN</t>
  </si>
  <si>
    <t>RUSTRIÁN</t>
  </si>
  <si>
    <t>KRINGS</t>
  </si>
  <si>
    <t>ILLESCAS</t>
  </si>
  <si>
    <t>LORENA</t>
  </si>
  <si>
    <t>BÁTEN</t>
  </si>
  <si>
    <t>MEJÍA</t>
  </si>
  <si>
    <t>OROXÓN</t>
  </si>
  <si>
    <t>CERNA</t>
  </si>
  <si>
    <t>MATEHU</t>
  </si>
  <si>
    <t>MAUDIEL</t>
  </si>
  <si>
    <t>MÁRELIN</t>
  </si>
  <si>
    <t>TELLO</t>
  </si>
  <si>
    <t>RUBÉN</t>
  </si>
  <si>
    <t>DEL COMPARE</t>
  </si>
  <si>
    <t>SCINDY</t>
  </si>
  <si>
    <t>CASTELLANOS</t>
  </si>
  <si>
    <t>ARANGO</t>
  </si>
  <si>
    <t>VICTORINA</t>
  </si>
  <si>
    <t>BENÍTEZ</t>
  </si>
  <si>
    <t>SINAY</t>
  </si>
  <si>
    <t>ZECEÑA</t>
  </si>
  <si>
    <t>ELBA</t>
  </si>
  <si>
    <t>VALLE</t>
  </si>
  <si>
    <t>FAUSTO</t>
  </si>
  <si>
    <t>DURINI</t>
  </si>
  <si>
    <t>ILSA</t>
  </si>
  <si>
    <t>MONTEAGUDO</t>
  </si>
  <si>
    <t>SINCAL</t>
  </si>
  <si>
    <t>MIRIAN</t>
  </si>
  <si>
    <t>AROCHE</t>
  </si>
  <si>
    <t>PONCIANO</t>
  </si>
  <si>
    <t>NATALIE</t>
  </si>
  <si>
    <t>CORDERO</t>
  </si>
  <si>
    <t>ADELINA</t>
  </si>
  <si>
    <t>NICHO</t>
  </si>
  <si>
    <t>SIMEONA</t>
  </si>
  <si>
    <t>SIC</t>
  </si>
  <si>
    <t>AGUSTÍN</t>
  </si>
  <si>
    <t>PELICÓ</t>
  </si>
  <si>
    <t>AURELIO</t>
  </si>
  <si>
    <t>HURTADO</t>
  </si>
  <si>
    <t>COZ</t>
  </si>
  <si>
    <t>DELFINA</t>
  </si>
  <si>
    <t>ARCÓN</t>
  </si>
  <si>
    <t>AJQUEJAY</t>
  </si>
  <si>
    <t>GILDA</t>
  </si>
  <si>
    <t>SON</t>
  </si>
  <si>
    <t>HELLEN</t>
  </si>
  <si>
    <t>AJCIGINAC</t>
  </si>
  <si>
    <t>SAGASTUME</t>
  </si>
  <si>
    <t>IXKOTZ'IJ</t>
  </si>
  <si>
    <t>TUM</t>
  </si>
  <si>
    <t>LISBETH</t>
  </si>
  <si>
    <t>LUCKY</t>
  </si>
  <si>
    <t>IXMATÁ</t>
  </si>
  <si>
    <t>TUTUC</t>
  </si>
  <si>
    <t>AJÚ</t>
  </si>
  <si>
    <t>PERÉN</t>
  </si>
  <si>
    <t>MÁXIMO</t>
  </si>
  <si>
    <t xml:space="preserve">MELVI </t>
  </si>
  <si>
    <t>MYRNA</t>
  </si>
  <si>
    <t>XAJPOT</t>
  </si>
  <si>
    <t>PRUDENCIA</t>
  </si>
  <si>
    <t>RENÉ</t>
  </si>
  <si>
    <t>SOLÓRZANO</t>
  </si>
  <si>
    <t>RITA</t>
  </si>
  <si>
    <t>LÁYNEZ</t>
  </si>
  <si>
    <t>ROSENDO</t>
  </si>
  <si>
    <t>RÓMULO</t>
  </si>
  <si>
    <t>XICAY</t>
  </si>
  <si>
    <t>QUIACAÍN</t>
  </si>
  <si>
    <t>ADRIÁN</t>
  </si>
  <si>
    <t>ARMIREZ</t>
  </si>
  <si>
    <t xml:space="preserve">CARRILLO </t>
  </si>
  <si>
    <t>ARGELIA</t>
  </si>
  <si>
    <t>AVENDAÑO</t>
  </si>
  <si>
    <t>TENY</t>
  </si>
  <si>
    <t>CLAUDIO</t>
  </si>
  <si>
    <t>TZAY</t>
  </si>
  <si>
    <t>EBELY</t>
  </si>
  <si>
    <t>HERBERT</t>
  </si>
  <si>
    <t>TINEY</t>
  </si>
  <si>
    <t>SIMÓN</t>
  </si>
  <si>
    <t>MATA</t>
  </si>
  <si>
    <t>SILVA</t>
  </si>
  <si>
    <t>MIRZA</t>
  </si>
  <si>
    <t>MÓNICA</t>
  </si>
  <si>
    <t>NOLBERTA</t>
  </si>
  <si>
    <t>SAQUEC</t>
  </si>
  <si>
    <t>PAVLOVA</t>
  </si>
  <si>
    <t>BAUDILIO</t>
  </si>
  <si>
    <t>SACAYÓN</t>
  </si>
  <si>
    <t>ÉLIDA</t>
  </si>
  <si>
    <t>HAROLDO</t>
  </si>
  <si>
    <t xml:space="preserve">MORENO </t>
  </si>
  <si>
    <t>VIOLETA</t>
  </si>
  <si>
    <t>ARREDONDO</t>
  </si>
  <si>
    <t xml:space="preserve">KARLA </t>
  </si>
  <si>
    <t>MARLEN</t>
  </si>
  <si>
    <t>RUÏZ</t>
  </si>
  <si>
    <t>GÄMEZ</t>
  </si>
  <si>
    <t>YURI</t>
  </si>
  <si>
    <t xml:space="preserve"> DIEGO</t>
  </si>
  <si>
    <t>EDELMAR</t>
  </si>
  <si>
    <t xml:space="preserve">ELBA </t>
  </si>
  <si>
    <t>DOMÏGUEZ</t>
  </si>
  <si>
    <t>ESMELIN</t>
  </si>
  <si>
    <t xml:space="preserve">CASASOLA </t>
  </si>
  <si>
    <t>SALGUERO</t>
  </si>
  <si>
    <t>NIEVES</t>
  </si>
  <si>
    <t>BAIZA</t>
  </si>
  <si>
    <t>CRISTÓBAL</t>
  </si>
  <si>
    <t>JASMIN</t>
  </si>
  <si>
    <t>JOHN</t>
  </si>
  <si>
    <t>ANTÓN</t>
  </si>
  <si>
    <t xml:space="preserve">MONZÓN </t>
  </si>
  <si>
    <t>MENCHÚ</t>
  </si>
  <si>
    <t>MARTHA</t>
  </si>
  <si>
    <t>CASTAÑÓN</t>
  </si>
  <si>
    <t>MAXIMILIANO</t>
  </si>
  <si>
    <t xml:space="preserve">ABAJ </t>
  </si>
  <si>
    <t>NEHEMÍAS</t>
  </si>
  <si>
    <t>NURI</t>
  </si>
  <si>
    <t xml:space="preserve">RUANO </t>
  </si>
  <si>
    <t>RAMÓN</t>
  </si>
  <si>
    <t xml:space="preserve">LUTÍN </t>
  </si>
  <si>
    <t>RAÚL</t>
  </si>
  <si>
    <t>CHIQUÍN</t>
  </si>
  <si>
    <t>YANY</t>
  </si>
  <si>
    <t>BERREONDO</t>
  </si>
  <si>
    <t>MASAYATE</t>
  </si>
  <si>
    <t>PAOLA</t>
  </si>
  <si>
    <t xml:space="preserve">VALENZUELA </t>
  </si>
  <si>
    <t>Paulina</t>
  </si>
  <si>
    <t>San Francisco La Unión</t>
  </si>
  <si>
    <t>Rafaela</t>
  </si>
  <si>
    <t>Saira</t>
  </si>
  <si>
    <t>Lila</t>
  </si>
  <si>
    <t>Renoj</t>
  </si>
  <si>
    <t>Fermina</t>
  </si>
  <si>
    <t>Chanax</t>
  </si>
  <si>
    <t>Tomasa</t>
  </si>
  <si>
    <t>Hermelin</t>
  </si>
  <si>
    <t>Paxtor</t>
  </si>
  <si>
    <t>Donato</t>
  </si>
  <si>
    <t>Hernesto</t>
  </si>
  <si>
    <t>Colon</t>
  </si>
  <si>
    <t>Florencio</t>
  </si>
  <si>
    <t>Catarino</t>
  </si>
  <si>
    <t>Matul</t>
  </si>
  <si>
    <t>Raúl</t>
  </si>
  <si>
    <t>Estefana</t>
  </si>
  <si>
    <t>Edilia</t>
  </si>
  <si>
    <t>Adelia</t>
  </si>
  <si>
    <t>Maricela</t>
  </si>
  <si>
    <t>Gilton</t>
  </si>
  <si>
    <t>Silsa</t>
  </si>
  <si>
    <t>Floricelda</t>
  </si>
  <si>
    <t>Davíla</t>
  </si>
  <si>
    <t>Reynaldo</t>
  </si>
  <si>
    <t>Fabián</t>
  </si>
  <si>
    <t>Espino</t>
  </si>
  <si>
    <t>Barrilas</t>
  </si>
  <si>
    <t>Roldán</t>
  </si>
  <si>
    <t>Lisbeth</t>
  </si>
  <si>
    <t>Catarina</t>
  </si>
  <si>
    <t>Alta Verapaz</t>
  </si>
  <si>
    <t>Panzos</t>
  </si>
  <si>
    <t>Teodora</t>
  </si>
  <si>
    <t>Juc</t>
  </si>
  <si>
    <t>Sión</t>
  </si>
  <si>
    <t>Itz</t>
  </si>
  <si>
    <t>Concepción</t>
  </si>
  <si>
    <t>Sub</t>
  </si>
  <si>
    <t>Petrona</t>
  </si>
  <si>
    <t>Tiul</t>
  </si>
  <si>
    <t>Dominga</t>
  </si>
  <si>
    <t>Ical</t>
  </si>
  <si>
    <t>Ash</t>
  </si>
  <si>
    <t>Elvira</t>
  </si>
  <si>
    <t>Cus</t>
  </si>
  <si>
    <t>Sacul</t>
  </si>
  <si>
    <t>Raymunda</t>
  </si>
  <si>
    <t>Ichich</t>
  </si>
  <si>
    <t>Albertina</t>
  </si>
  <si>
    <t>Xol</t>
  </si>
  <si>
    <t>Mac</t>
  </si>
  <si>
    <t>Ja</t>
  </si>
  <si>
    <t>Carcamo</t>
  </si>
  <si>
    <t>Chiquid</t>
  </si>
  <si>
    <t>Poou</t>
  </si>
  <si>
    <t>Cucúl</t>
  </si>
  <si>
    <t>Floriccelda</t>
  </si>
  <si>
    <t>Cancho</t>
  </si>
  <si>
    <t>Caz</t>
  </si>
  <si>
    <t>Pop</t>
  </si>
  <si>
    <t>Rosby</t>
  </si>
  <si>
    <t>Quiej</t>
  </si>
  <si>
    <t>Ac</t>
  </si>
  <si>
    <t>Cuc</t>
  </si>
  <si>
    <t>Liseth</t>
  </si>
  <si>
    <t>Co</t>
  </si>
  <si>
    <t>Rosalia</t>
  </si>
  <si>
    <t>Carlota</t>
  </si>
  <si>
    <t>Chojoj</t>
  </si>
  <si>
    <t>Piedad</t>
  </si>
  <si>
    <t>Mas</t>
  </si>
  <si>
    <t>Priscila</t>
  </si>
  <si>
    <t>Jalal</t>
  </si>
  <si>
    <t>Isem</t>
  </si>
  <si>
    <t>Crisitna</t>
  </si>
  <si>
    <t>Mol</t>
  </si>
  <si>
    <t>Rotilia</t>
  </si>
  <si>
    <t>Tuj</t>
  </si>
  <si>
    <t>Cos</t>
  </si>
  <si>
    <t>Tzib</t>
  </si>
  <si>
    <t>Maas</t>
  </si>
  <si>
    <t>Edelmira</t>
  </si>
  <si>
    <t>Putul</t>
  </si>
  <si>
    <t>Eustaquia</t>
  </si>
  <si>
    <t>Chal</t>
  </si>
  <si>
    <t>Man</t>
  </si>
  <si>
    <t>Bol</t>
  </si>
  <si>
    <t>Matilde</t>
  </si>
  <si>
    <t>Tox</t>
  </si>
  <si>
    <t>Tuy</t>
  </si>
  <si>
    <t>Alvina</t>
  </si>
  <si>
    <t>Cac</t>
  </si>
  <si>
    <t>Vicenta</t>
  </si>
  <si>
    <t>Col</t>
  </si>
  <si>
    <t>Filomena</t>
  </si>
  <si>
    <t>Chú</t>
  </si>
  <si>
    <t>Navas</t>
  </si>
  <si>
    <t>Carmela</t>
  </si>
  <si>
    <t>Chúb</t>
  </si>
  <si>
    <t>Xoy</t>
  </si>
  <si>
    <t>Nahildy</t>
  </si>
  <si>
    <t>Jucub</t>
  </si>
  <si>
    <t>Herminia</t>
  </si>
  <si>
    <t>Avida</t>
  </si>
  <si>
    <t>Catalán</t>
  </si>
  <si>
    <t>chun</t>
  </si>
  <si>
    <t>Candelaria</t>
  </si>
  <si>
    <t>Lucía</t>
  </si>
  <si>
    <t>Feliza</t>
  </si>
  <si>
    <t>Chic</t>
  </si>
  <si>
    <t>Rosi</t>
  </si>
  <si>
    <t>Dorotea</t>
  </si>
  <si>
    <t>Mez</t>
  </si>
  <si>
    <t>Xona</t>
  </si>
  <si>
    <t>Cacao</t>
  </si>
  <si>
    <t>Lol</t>
  </si>
  <si>
    <t>Chob</t>
  </si>
  <si>
    <t>Pacay</t>
  </si>
  <si>
    <t>Chajón</t>
  </si>
  <si>
    <t>Hilmer</t>
  </si>
  <si>
    <t>Meléndez</t>
  </si>
  <si>
    <t>Binnui</t>
  </si>
  <si>
    <t>Ilsi</t>
  </si>
  <si>
    <t>Sicán</t>
  </si>
  <si>
    <t>Mercedez</t>
  </si>
  <si>
    <t>Salvatierra</t>
  </si>
  <si>
    <t>Cisneros</t>
  </si>
  <si>
    <t>Melva</t>
  </si>
  <si>
    <t>Mich</t>
  </si>
  <si>
    <t>Celia</t>
  </si>
  <si>
    <t>Francis</t>
  </si>
  <si>
    <t>Vallejo</t>
  </si>
  <si>
    <t xml:space="preserve">Ministerio de Cultura y Depores, Direccion General del Deporte y la Recreacion </t>
  </si>
  <si>
    <t>septiembre,2017</t>
  </si>
  <si>
    <t xml:space="preserve">Ministerio de Cultura y Deportes/ Viceministerio del Deporte y la Recreacion </t>
  </si>
  <si>
    <t>octubre</t>
  </si>
  <si>
    <t>JUAN PABLO</t>
  </si>
  <si>
    <t>IMERI</t>
  </si>
  <si>
    <t>RODIL</t>
  </si>
  <si>
    <t>ADELA</t>
  </si>
  <si>
    <t>MIRON</t>
  </si>
  <si>
    <t>IZPACHE</t>
  </si>
  <si>
    <t>VELIA</t>
  </si>
  <si>
    <t>MENENDEZ</t>
  </si>
  <si>
    <t>UBALDO</t>
  </si>
  <si>
    <t>ANA MARIA</t>
  </si>
  <si>
    <t>CHAVARRIA</t>
  </si>
  <si>
    <t>RILDO</t>
  </si>
  <si>
    <t>HORTENSIA</t>
  </si>
  <si>
    <t>ROLANDO</t>
  </si>
  <si>
    <t>SOFIA</t>
  </si>
  <si>
    <t>DUARTE</t>
  </si>
  <si>
    <t>FLOR DE MARIA</t>
  </si>
  <si>
    <t>ANA RUTH</t>
  </si>
  <si>
    <t xml:space="preserve">RUIZ </t>
  </si>
  <si>
    <t>URREA</t>
  </si>
  <si>
    <t>LIRA</t>
  </si>
  <si>
    <t>GEOVANY</t>
  </si>
  <si>
    <t>PUAC</t>
  </si>
  <si>
    <t>MAX</t>
  </si>
  <si>
    <t>GUTIERREZ</t>
  </si>
  <si>
    <t>JAIRO</t>
  </si>
  <si>
    <t>PALALA</t>
  </si>
  <si>
    <t>ANA PAOLA</t>
  </si>
  <si>
    <t>EDITH</t>
  </si>
  <si>
    <t>ANGELICA</t>
  </si>
  <si>
    <t>DEREK</t>
  </si>
  <si>
    <t>SALAS</t>
  </si>
  <si>
    <t>KATHERINE</t>
  </si>
  <si>
    <t>ZANTIZO</t>
  </si>
  <si>
    <t>LIAMBIUGI</t>
  </si>
  <si>
    <t>MARTIN</t>
  </si>
  <si>
    <t>MUY</t>
  </si>
  <si>
    <t>AIDA</t>
  </si>
  <si>
    <t>JEYSON</t>
  </si>
  <si>
    <t>CONSUELO</t>
  </si>
  <si>
    <t>NATALY</t>
  </si>
  <si>
    <t>LILY</t>
  </si>
  <si>
    <t>ANDRES</t>
  </si>
  <si>
    <t>AZURDIA</t>
  </si>
  <si>
    <t>ADOLA</t>
  </si>
  <si>
    <t>AGUITE</t>
  </si>
  <si>
    <t>PALMA</t>
  </si>
  <si>
    <t>EMANUEL</t>
  </si>
  <si>
    <t>ARENALES</t>
  </si>
  <si>
    <t>HEIRCRA</t>
  </si>
  <si>
    <t>RUBU</t>
  </si>
  <si>
    <t>MISHELL</t>
  </si>
  <si>
    <t>VINICIO</t>
  </si>
  <si>
    <t>IXCOY</t>
  </si>
  <si>
    <t>KEYLA</t>
  </si>
  <si>
    <t>JARET</t>
  </si>
  <si>
    <t>CIAN</t>
  </si>
  <si>
    <t>ELIAS</t>
  </si>
  <si>
    <t>ILIANA</t>
  </si>
  <si>
    <t>CALDERON</t>
  </si>
  <si>
    <t>CEACUY</t>
  </si>
  <si>
    <t>ELIZABETH</t>
  </si>
  <si>
    <t>ROY</t>
  </si>
  <si>
    <t>KEILY</t>
  </si>
  <si>
    <t>VILA</t>
  </si>
  <si>
    <t>JOSELYN</t>
  </si>
  <si>
    <t>CARRANZA</t>
  </si>
  <si>
    <t>ALEXIS</t>
  </si>
  <si>
    <t>RETANA</t>
  </si>
  <si>
    <t>IVANA</t>
  </si>
  <si>
    <t>ANGEIDY</t>
  </si>
  <si>
    <t>LETRAN</t>
  </si>
  <si>
    <t>ESTIADA</t>
  </si>
  <si>
    <t>CORINA</t>
  </si>
  <si>
    <t>STEFANY</t>
  </si>
  <si>
    <t>QUINTANILLA</t>
  </si>
  <si>
    <t>CUX</t>
  </si>
  <si>
    <t>IASER</t>
  </si>
  <si>
    <t>LAN</t>
  </si>
  <si>
    <t>MUYUC</t>
  </si>
  <si>
    <t>CRISTOFER</t>
  </si>
  <si>
    <t>IGNACIO</t>
  </si>
  <si>
    <t>SHIYA</t>
  </si>
  <si>
    <t>KEYDI</t>
  </si>
  <si>
    <t>EDRIAS</t>
  </si>
  <si>
    <t>ALONSO</t>
  </si>
  <si>
    <t>BIANKA</t>
  </si>
  <si>
    <t>BRAYAN</t>
  </si>
  <si>
    <t>DE VALDEZ</t>
  </si>
  <si>
    <t>MERLIN</t>
  </si>
  <si>
    <t>MARZORI</t>
  </si>
  <si>
    <t>MOYA</t>
  </si>
  <si>
    <t>JEFERSON</t>
  </si>
  <si>
    <t>GUALIN</t>
  </si>
  <si>
    <t>KENY</t>
  </si>
  <si>
    <t>KEREC</t>
  </si>
  <si>
    <t>MINERA</t>
  </si>
  <si>
    <t>CRISTA</t>
  </si>
  <si>
    <t>RODRIGO</t>
  </si>
  <si>
    <t>CHEN</t>
  </si>
  <si>
    <t>BAQUIAX</t>
  </si>
  <si>
    <t>MINAS</t>
  </si>
  <si>
    <t>APEN</t>
  </si>
  <si>
    <t>CARDENAS</t>
  </si>
  <si>
    <t>SARAÍ</t>
  </si>
  <si>
    <t>JENNIFER</t>
  </si>
  <si>
    <t>ANDRÉ</t>
  </si>
  <si>
    <t>CHAN</t>
  </si>
  <si>
    <t>DENIS</t>
  </si>
  <si>
    <t>MONG</t>
  </si>
  <si>
    <t>GRAMAJO</t>
  </si>
  <si>
    <t>JULISSA</t>
  </si>
  <si>
    <t>EUNICE</t>
  </si>
  <si>
    <t>MILLIE</t>
  </si>
  <si>
    <t>LARIOS</t>
  </si>
  <si>
    <t>ZULTAN</t>
  </si>
  <si>
    <t>CUGUA</t>
  </si>
  <si>
    <t>ZUCUVAL</t>
  </si>
  <si>
    <t>ESPINOZA</t>
  </si>
  <si>
    <t>CHUY</t>
  </si>
  <si>
    <t>BERDOMO</t>
  </si>
  <si>
    <t>CROKER</t>
  </si>
  <si>
    <t>WALESKA</t>
  </si>
  <si>
    <t>VELASCO</t>
  </si>
  <si>
    <t>SALOMON</t>
  </si>
  <si>
    <t>PINTO</t>
  </si>
  <si>
    <t>ALAY</t>
  </si>
  <si>
    <t>EDISSON</t>
  </si>
  <si>
    <t>CATALAN</t>
  </si>
  <si>
    <t>DERICK</t>
  </si>
  <si>
    <t>ANDRIC</t>
  </si>
  <si>
    <t>BENJAMIN</t>
  </si>
  <si>
    <t>SKARLETH</t>
  </si>
  <si>
    <t>ARIANA</t>
  </si>
  <si>
    <t>VAQUIAXCHIL</t>
  </si>
  <si>
    <t>Jeffersón</t>
  </si>
  <si>
    <t xml:space="preserve">Coronado </t>
  </si>
  <si>
    <t>Esthefanni</t>
  </si>
  <si>
    <t>Gálvez</t>
  </si>
  <si>
    <t>Jeimmy</t>
  </si>
  <si>
    <t>Lobos</t>
  </si>
  <si>
    <t>Stheisy</t>
  </si>
  <si>
    <t>Díaz</t>
  </si>
  <si>
    <t>Angél</t>
  </si>
  <si>
    <t>de la Crúz</t>
  </si>
  <si>
    <t>Carranza</t>
  </si>
  <si>
    <t>Cristofer</t>
  </si>
  <si>
    <t>Beberlin</t>
  </si>
  <si>
    <t>Jostyn</t>
  </si>
  <si>
    <t>Daniel Orlando</t>
  </si>
  <si>
    <t>Juarez Rodriguez</t>
  </si>
  <si>
    <t>Rosa Angelica</t>
  </si>
  <si>
    <t>Rogriguez Alvarado</t>
  </si>
  <si>
    <t>Billy Giuseppe</t>
  </si>
  <si>
    <t>Roca Martinez</t>
  </si>
  <si>
    <t>Ixtan Macario</t>
  </si>
  <si>
    <t>Aura Guadalupe</t>
  </si>
  <si>
    <t>Yuman Cermeño</t>
  </si>
  <si>
    <t>Carlos David</t>
  </si>
  <si>
    <t>Guijalva Agustin</t>
  </si>
  <si>
    <t>Tzep Tambriz</t>
  </si>
  <si>
    <t>Sergio David</t>
  </si>
  <si>
    <t>Hernandez Suyuc</t>
  </si>
  <si>
    <t>Quintanilla</t>
  </si>
  <si>
    <t>Tzoc</t>
  </si>
  <si>
    <t>Nelly</t>
  </si>
  <si>
    <t>Coleen</t>
  </si>
  <si>
    <t>Kenneth</t>
  </si>
  <si>
    <t>Valerie</t>
  </si>
  <si>
    <t>Valencia</t>
  </si>
  <si>
    <t xml:space="preserve">Elda </t>
  </si>
  <si>
    <t>Jusue</t>
  </si>
  <si>
    <t>Cameros</t>
  </si>
  <si>
    <t>Maidy</t>
  </si>
  <si>
    <t>Stokes</t>
  </si>
  <si>
    <t xml:space="preserve">José </t>
  </si>
  <si>
    <t>Palacios</t>
  </si>
  <si>
    <t>Déneri</t>
  </si>
  <si>
    <t xml:space="preserve">Marco </t>
  </si>
  <si>
    <t>Abelarde</t>
  </si>
  <si>
    <t>Valle</t>
  </si>
  <si>
    <t>Aisha</t>
  </si>
  <si>
    <t>Edizon</t>
  </si>
  <si>
    <t>Ruíz</t>
  </si>
  <si>
    <t>Angelly</t>
  </si>
  <si>
    <t>Dereck</t>
  </si>
  <si>
    <t>Yosthin</t>
  </si>
  <si>
    <t>Jeshua</t>
  </si>
  <si>
    <t>Kristell</t>
  </si>
  <si>
    <t>Álin</t>
  </si>
  <si>
    <t>Dubón</t>
  </si>
  <si>
    <t>Wilder</t>
  </si>
  <si>
    <t>Sarat</t>
  </si>
  <si>
    <t>De la Cruz</t>
  </si>
  <si>
    <t>Eveling</t>
  </si>
  <si>
    <t>Bellorin</t>
  </si>
  <si>
    <t>Chaávez</t>
  </si>
  <si>
    <t>Simaj</t>
  </si>
  <si>
    <t>Adrick</t>
  </si>
  <si>
    <t>Vanessa</t>
  </si>
  <si>
    <t>Ajpop</t>
  </si>
  <si>
    <t>Jeremias</t>
  </si>
  <si>
    <t>Andersson</t>
  </si>
  <si>
    <t>Retana</t>
  </si>
  <si>
    <t>Jack</t>
  </si>
  <si>
    <t>Alvey</t>
  </si>
  <si>
    <t>Dylan</t>
  </si>
  <si>
    <t>Shirly</t>
  </si>
  <si>
    <t>Genesis</t>
  </si>
  <si>
    <t>Mávery</t>
  </si>
  <si>
    <t>Darolin</t>
  </si>
  <si>
    <t>Britany</t>
  </si>
  <si>
    <t>Benitez</t>
  </si>
  <si>
    <t>Arreola</t>
  </si>
  <si>
    <t>GOLDIN</t>
  </si>
  <si>
    <t>NADRA</t>
  </si>
  <si>
    <t>NINON</t>
  </si>
  <si>
    <t>MORENA</t>
  </si>
  <si>
    <t>JALMY</t>
  </si>
  <si>
    <t>QUINTEROS</t>
  </si>
  <si>
    <t>BALCÁRCEL</t>
  </si>
  <si>
    <t>DE PAZ</t>
  </si>
  <si>
    <t>VIDES</t>
  </si>
  <si>
    <t>MURALLES</t>
  </si>
  <si>
    <t>QUIÑÓNEZ</t>
  </si>
  <si>
    <t>CABAÑAS</t>
  </si>
  <si>
    <t>POCÓN</t>
  </si>
  <si>
    <t>EVANS</t>
  </si>
  <si>
    <t>AROLDO</t>
  </si>
  <si>
    <t>ALCÁNTARA</t>
  </si>
  <si>
    <t>CELSO</t>
  </si>
  <si>
    <t>MONTÚFAR</t>
  </si>
  <si>
    <t>EDUVIGES</t>
  </si>
  <si>
    <t>CHOCOOJ</t>
  </si>
  <si>
    <t>FLORENCIA</t>
  </si>
  <si>
    <t>URÍZAR</t>
  </si>
  <si>
    <t>AFRE</t>
  </si>
  <si>
    <t>HOSANA</t>
  </si>
  <si>
    <t>PÁIZ</t>
  </si>
  <si>
    <t>CHAMALÉ</t>
  </si>
  <si>
    <t>LIGORRÍA</t>
  </si>
  <si>
    <t>LESLLY</t>
  </si>
  <si>
    <t>NIMATUJ</t>
  </si>
  <si>
    <t>LOIDA</t>
  </si>
  <si>
    <t>MÜLLER</t>
  </si>
  <si>
    <t>DEL VALLE</t>
  </si>
  <si>
    <t>QUIM</t>
  </si>
  <si>
    <t>OLIVIA</t>
  </si>
  <si>
    <t xml:space="preserve">PAZ </t>
  </si>
  <si>
    <t>ROMELIA</t>
  </si>
  <si>
    <t>ROSSEN</t>
  </si>
  <si>
    <t>MIRÓN</t>
  </si>
  <si>
    <t>RUBERTO</t>
  </si>
  <si>
    <t>VIVIANE</t>
  </si>
  <si>
    <t>BOLAÑOS</t>
  </si>
  <si>
    <t>ÁLAN</t>
  </si>
  <si>
    <t>YADIRA</t>
  </si>
  <si>
    <t>XIQUÍN</t>
  </si>
  <si>
    <t>LESVIA</t>
  </si>
  <si>
    <t>SAM</t>
  </si>
  <si>
    <t>MARIAN</t>
  </si>
  <si>
    <t>MARIBEL</t>
  </si>
  <si>
    <t>NOEMY</t>
  </si>
  <si>
    <t>MARÍN</t>
  </si>
  <si>
    <t>PENAGOS</t>
  </si>
  <si>
    <t>EMY</t>
  </si>
  <si>
    <t>OJEDA</t>
  </si>
  <si>
    <t>PINILLOS</t>
  </si>
  <si>
    <t>VELVET</t>
  </si>
  <si>
    <t>ANGÉLICA</t>
  </si>
  <si>
    <t>CESSIA</t>
  </si>
  <si>
    <t>COLLADO</t>
  </si>
  <si>
    <t>KAROLINA</t>
  </si>
  <si>
    <t>CASASOLA</t>
  </si>
  <si>
    <t>PACHECO</t>
  </si>
  <si>
    <t>CUYÁN</t>
  </si>
  <si>
    <t>OCTAVIO</t>
  </si>
  <si>
    <t>LONE</t>
  </si>
  <si>
    <t>STEPHENSON</t>
  </si>
  <si>
    <t>RINA</t>
  </si>
  <si>
    <t>SAJQUIM</t>
  </si>
  <si>
    <t>ROSELIA</t>
  </si>
  <si>
    <t>VELAZCO</t>
  </si>
  <si>
    <t>VALENTÍN</t>
  </si>
  <si>
    <t>ICAL</t>
  </si>
  <si>
    <t>YESENIA</t>
  </si>
  <si>
    <t xml:space="preserve">SALAZAR </t>
  </si>
  <si>
    <t>YOISI</t>
  </si>
  <si>
    <t>MARSICOVETERE</t>
  </si>
  <si>
    <t>LOTÁN</t>
  </si>
  <si>
    <t>ÁNGEL</t>
  </si>
  <si>
    <t>ANÍBAL</t>
  </si>
  <si>
    <t>ANNABELLA</t>
  </si>
  <si>
    <t>ARNALDO</t>
  </si>
  <si>
    <t>BEATRÍZ</t>
  </si>
  <si>
    <t>BÓGAR</t>
  </si>
  <si>
    <t>DIALBI</t>
  </si>
  <si>
    <t>GALLARDO</t>
  </si>
  <si>
    <t>PAÁU</t>
  </si>
  <si>
    <t>GLADIS</t>
  </si>
  <si>
    <t>INOCENCIA</t>
  </si>
  <si>
    <t>JACINTO</t>
  </si>
  <si>
    <t>JEANNETTE</t>
  </si>
  <si>
    <t>JÉRSON</t>
  </si>
  <si>
    <t>TAY</t>
  </si>
  <si>
    <t>GODÍNEZ</t>
  </si>
  <si>
    <t>LESTER</t>
  </si>
  <si>
    <t>VIRGINIA</t>
  </si>
  <si>
    <t>ORANTES</t>
  </si>
  <si>
    <t>ZAYDA</t>
  </si>
  <si>
    <t>ZULMA</t>
  </si>
  <si>
    <t>ASIJTUJ</t>
  </si>
  <si>
    <t>BORRAYO</t>
  </si>
  <si>
    <t>CARLOTA</t>
  </si>
  <si>
    <t>CALITO</t>
  </si>
  <si>
    <t>CAYETANO</t>
  </si>
  <si>
    <t>DELFO</t>
  </si>
  <si>
    <t>CETINO</t>
  </si>
  <si>
    <t>PORTALES</t>
  </si>
  <si>
    <t>EMILSA</t>
  </si>
  <si>
    <t>JORDÁN</t>
  </si>
  <si>
    <t>ROLDÁN</t>
  </si>
  <si>
    <t>MARCELL</t>
  </si>
  <si>
    <t>CUJCUY</t>
  </si>
  <si>
    <t>MARILÚ</t>
  </si>
  <si>
    <t>ICUTÉ</t>
  </si>
  <si>
    <t>CUÉLLAR</t>
  </si>
  <si>
    <t>MYRA</t>
  </si>
  <si>
    <t>PENSAMIENTO</t>
  </si>
  <si>
    <t>FLORIÁN</t>
  </si>
  <si>
    <t>ZETINO</t>
  </si>
  <si>
    <t>TANIA</t>
  </si>
  <si>
    <t>VERA</t>
  </si>
  <si>
    <t>BRACAMONTE</t>
  </si>
  <si>
    <t>NINFA</t>
  </si>
  <si>
    <t>PATRICIO</t>
  </si>
  <si>
    <t>DARDÓN</t>
  </si>
  <si>
    <t>NYDIA</t>
  </si>
  <si>
    <t>CANÚ</t>
  </si>
  <si>
    <t>PATZÁN</t>
  </si>
  <si>
    <t>DAMARIS</t>
  </si>
  <si>
    <t>ZIL</t>
  </si>
  <si>
    <t>ERIKA</t>
  </si>
  <si>
    <t>ESQUIVEL</t>
  </si>
  <si>
    <t>KHARLA</t>
  </si>
  <si>
    <t>JENNER</t>
  </si>
  <si>
    <t>LISANDRO</t>
  </si>
  <si>
    <t>BOESCH</t>
  </si>
  <si>
    <t>IRÍAS</t>
  </si>
  <si>
    <t>ZAIDA</t>
  </si>
  <si>
    <t>ARAGÓN</t>
  </si>
  <si>
    <t>ARELLANOS</t>
  </si>
  <si>
    <t>CARMELINA</t>
  </si>
  <si>
    <t>DAYANARA</t>
  </si>
  <si>
    <t>CAY</t>
  </si>
  <si>
    <t>RUEDAS</t>
  </si>
  <si>
    <t>IDANIA</t>
  </si>
  <si>
    <t>ILMA</t>
  </si>
  <si>
    <t>SICÁN</t>
  </si>
  <si>
    <t>MAURA</t>
  </si>
  <si>
    <t>LLANOS</t>
  </si>
  <si>
    <t>ARGUETA</t>
  </si>
  <si>
    <t>SAÚL</t>
  </si>
  <si>
    <t>SANTELÍZ</t>
  </si>
  <si>
    <t>SOFÍA</t>
  </si>
  <si>
    <t>NEGREROS</t>
  </si>
  <si>
    <t>VANESSA</t>
  </si>
  <si>
    <t>GAMBOA</t>
  </si>
  <si>
    <t>VITTI</t>
  </si>
  <si>
    <t>PIVARAL</t>
  </si>
  <si>
    <t>ARCHER</t>
  </si>
  <si>
    <t>BILLY</t>
  </si>
  <si>
    <t>US</t>
  </si>
  <si>
    <t>KESTLER</t>
  </si>
  <si>
    <t>ANNA</t>
  </si>
  <si>
    <t>CUAREZMA</t>
  </si>
  <si>
    <t>AZALIA</t>
  </si>
  <si>
    <t>VIELMAN</t>
  </si>
  <si>
    <t>HORALDA</t>
  </si>
  <si>
    <t>IRENE</t>
  </si>
  <si>
    <t>TOBAR</t>
  </si>
  <si>
    <t>DE LA ROCA</t>
  </si>
  <si>
    <t>CINTHIA</t>
  </si>
  <si>
    <t>CARÍAS</t>
  </si>
  <si>
    <t>SELMA</t>
  </si>
  <si>
    <t>DÉBORA</t>
  </si>
  <si>
    <t>MEJICANOS</t>
  </si>
  <si>
    <t>JANIE</t>
  </si>
  <si>
    <t>NEWBERY</t>
  </si>
  <si>
    <t>MILVIA</t>
  </si>
  <si>
    <t>BATZ</t>
  </si>
  <si>
    <t>CORTÉS</t>
  </si>
  <si>
    <t>Candida</t>
  </si>
  <si>
    <t>Vielman</t>
  </si>
  <si>
    <t>Aquino</t>
  </si>
  <si>
    <t>Ursula</t>
  </si>
  <si>
    <t>Ferrer</t>
  </si>
  <si>
    <t>Zulma</t>
  </si>
  <si>
    <t>Quelex</t>
  </si>
  <si>
    <t>Sacatepéquez</t>
  </si>
  <si>
    <t>Rompich</t>
  </si>
  <si>
    <t>Hortencia</t>
  </si>
  <si>
    <t>San Pedro Sacatepéquez</t>
  </si>
  <si>
    <t>Josefa</t>
  </si>
  <si>
    <t xml:space="preserve">Colindres </t>
  </si>
  <si>
    <t xml:space="preserve">Guatemala </t>
  </si>
  <si>
    <t>SCP</t>
  </si>
  <si>
    <t xml:space="preserve">Solares </t>
  </si>
  <si>
    <t xml:space="preserve">Lesvia </t>
  </si>
  <si>
    <t xml:space="preserve">Lorenzana </t>
  </si>
  <si>
    <t>Rosalina</t>
  </si>
  <si>
    <t xml:space="preserve">Davila </t>
  </si>
  <si>
    <t>Monteroso</t>
  </si>
  <si>
    <t xml:space="preserve">zoila </t>
  </si>
  <si>
    <t xml:space="preserve">Cintya </t>
  </si>
  <si>
    <t>Rut</t>
  </si>
  <si>
    <t xml:space="preserve">Cley </t>
  </si>
  <si>
    <t xml:space="preserve">Marquez </t>
  </si>
  <si>
    <t>Sac</t>
  </si>
  <si>
    <t xml:space="preserve">Eluvia </t>
  </si>
  <si>
    <t>Olaga</t>
  </si>
  <si>
    <t>Herlinda</t>
  </si>
  <si>
    <t>Meza</t>
  </si>
  <si>
    <t>Gilma</t>
  </si>
  <si>
    <t>Leiva</t>
  </si>
  <si>
    <t>Nowell</t>
  </si>
  <si>
    <t>Schumann</t>
  </si>
  <si>
    <t>America</t>
  </si>
  <si>
    <t>Alvaraez</t>
  </si>
  <si>
    <t>Perfecta</t>
  </si>
  <si>
    <t>Cuz</t>
  </si>
  <si>
    <t xml:space="preserve">Chen </t>
  </si>
  <si>
    <t>Haroldo</t>
  </si>
  <si>
    <t>Cabnal</t>
  </si>
  <si>
    <t>Botzoc</t>
  </si>
  <si>
    <t>Abrahan</t>
  </si>
  <si>
    <t>Tut</t>
  </si>
  <si>
    <t>Li</t>
  </si>
  <si>
    <t>Ich</t>
  </si>
  <si>
    <t>Hor</t>
  </si>
  <si>
    <t>Gonzalo</t>
  </si>
  <si>
    <t>Saqui</t>
  </si>
  <si>
    <t>Filiberto</t>
  </si>
  <si>
    <t>Tec</t>
  </si>
  <si>
    <t xml:space="preserve">Tun </t>
  </si>
  <si>
    <t>Jhonny</t>
  </si>
  <si>
    <t>Waldemar</t>
  </si>
  <si>
    <t>Cahuec</t>
  </si>
  <si>
    <t>Federico</t>
  </si>
  <si>
    <t>Edin</t>
  </si>
  <si>
    <t>An</t>
  </si>
  <si>
    <t>Ajtzalam</t>
  </si>
  <si>
    <t>Solola</t>
  </si>
  <si>
    <t>Nahuala</t>
  </si>
  <si>
    <t>Ixmata</t>
  </si>
  <si>
    <t>Chovon</t>
  </si>
  <si>
    <t>Joj</t>
  </si>
  <si>
    <t>Pascual</t>
  </si>
  <si>
    <t>Cotiy</t>
  </si>
  <si>
    <t>MIguel</t>
  </si>
  <si>
    <t>Perechu</t>
  </si>
  <si>
    <t>Tahay</t>
  </si>
  <si>
    <t>Perechuy</t>
  </si>
  <si>
    <t>Guarchaj</t>
  </si>
  <si>
    <t>Narcizo</t>
  </si>
  <si>
    <t>Santa Apolonia</t>
  </si>
  <si>
    <t>Cujcuy</t>
  </si>
  <si>
    <t>Felípe</t>
  </si>
  <si>
    <t>Chonay</t>
  </si>
  <si>
    <t>Marío</t>
  </si>
  <si>
    <t>Semet</t>
  </si>
  <si>
    <t>Loida</t>
  </si>
  <si>
    <t>Matha</t>
  </si>
  <si>
    <t>Vaquiax</t>
  </si>
  <si>
    <t>Tubac</t>
  </si>
  <si>
    <t>11130015 - 104 - MINISTERIO DE CULTURA Y DEPORTE</t>
  </si>
  <si>
    <t>Noviembre</t>
  </si>
  <si>
    <t>MYNOR</t>
  </si>
  <si>
    <t>ULUÁN</t>
  </si>
  <si>
    <t>NÉLIDA</t>
  </si>
  <si>
    <t>MONTEPEQUE</t>
  </si>
  <si>
    <t>ONEIDA</t>
  </si>
  <si>
    <t>PAOLO</t>
  </si>
  <si>
    <t>CAJAS</t>
  </si>
  <si>
    <t>TOL</t>
  </si>
  <si>
    <t>VILLACORTA</t>
  </si>
  <si>
    <t>HIDALGO</t>
  </si>
  <si>
    <t>RUBIDIA</t>
  </si>
  <si>
    <t>REYNOSO</t>
  </si>
  <si>
    <t>RUDY</t>
  </si>
  <si>
    <t>SAMARA</t>
  </si>
  <si>
    <t>BITZOL</t>
  </si>
  <si>
    <t>TECÚM</t>
  </si>
  <si>
    <t>SINTIA</t>
  </si>
  <si>
    <t>MENEGAZZO</t>
  </si>
  <si>
    <t>SUZAN</t>
  </si>
  <si>
    <t>YEE</t>
  </si>
  <si>
    <t>YANSY</t>
  </si>
  <si>
    <t>YERRY</t>
  </si>
  <si>
    <t>YESSIRA</t>
  </si>
  <si>
    <t>HERCILIA</t>
  </si>
  <si>
    <t>ALFARO</t>
  </si>
  <si>
    <t>FERNÁNDEZ</t>
  </si>
  <si>
    <t>ISEL</t>
  </si>
  <si>
    <t>ITZÁ</t>
  </si>
  <si>
    <t>JACKELINE</t>
  </si>
  <si>
    <t>JAQUELINE</t>
  </si>
  <si>
    <t>JENNIFFER</t>
  </si>
  <si>
    <t>JENNY</t>
  </si>
  <si>
    <t>BERGES</t>
  </si>
  <si>
    <t>TAMBITO</t>
  </si>
  <si>
    <t>MALTÉZ</t>
  </si>
  <si>
    <t>JOSUÉ</t>
  </si>
  <si>
    <t>JACOBO</t>
  </si>
  <si>
    <t>KIMBERLI</t>
  </si>
  <si>
    <t>KLELIA</t>
  </si>
  <si>
    <t>CRISPÍN</t>
  </si>
  <si>
    <t>IXPATÁ</t>
  </si>
  <si>
    <t>LUDIN</t>
  </si>
  <si>
    <t>CAL</t>
  </si>
  <si>
    <t>LUZ</t>
  </si>
  <si>
    <t xml:space="preserve">ESPADA </t>
  </si>
  <si>
    <t>XITUMUL</t>
  </si>
  <si>
    <t>BAJXAC</t>
  </si>
  <si>
    <t>CUEVAS</t>
  </si>
  <si>
    <t>MARLENE</t>
  </si>
  <si>
    <t>SIÁN</t>
  </si>
  <si>
    <t>CHÍN</t>
  </si>
  <si>
    <t>HUIT</t>
  </si>
  <si>
    <t>ADÁN</t>
  </si>
  <si>
    <t>ADONÍAS</t>
  </si>
  <si>
    <t>SAQUIL</t>
  </si>
  <si>
    <t>AÍDA</t>
  </si>
  <si>
    <t>SECAIRA</t>
  </si>
  <si>
    <t>AMALIA</t>
  </si>
  <si>
    <t>AMARILIS</t>
  </si>
  <si>
    <t>AMPARO</t>
  </si>
  <si>
    <t>LOYO</t>
  </si>
  <si>
    <t>ANABELI</t>
  </si>
  <si>
    <t>ANITA</t>
  </si>
  <si>
    <t>CÚ</t>
  </si>
  <si>
    <t>ÁSTRID</t>
  </si>
  <si>
    <t>ABICHE</t>
  </si>
  <si>
    <t>CARLA</t>
  </si>
  <si>
    <t>XOCOY</t>
  </si>
  <si>
    <t>CRISTOPHER</t>
  </si>
  <si>
    <t>DAYVID</t>
  </si>
  <si>
    <t>DIGNA</t>
  </si>
  <si>
    <t>DILIA</t>
  </si>
  <si>
    <t>EDER</t>
  </si>
  <si>
    <t>ELIXINIA</t>
  </si>
  <si>
    <t>ELVA</t>
  </si>
  <si>
    <t>ERICKSON</t>
  </si>
  <si>
    <t xml:space="preserve">CASTILLO </t>
  </si>
  <si>
    <t>BRAVO</t>
  </si>
  <si>
    <t>GERLADINE</t>
  </si>
  <si>
    <t>HERBERTH</t>
  </si>
  <si>
    <t>PONCE</t>
  </si>
  <si>
    <t>CELESTE</t>
  </si>
  <si>
    <t>MATÍAS</t>
  </si>
  <si>
    <t>ERITZA</t>
  </si>
  <si>
    <t>EVERARDO</t>
  </si>
  <si>
    <t>CASTAÑAZA</t>
  </si>
  <si>
    <t>FARFÁN</t>
  </si>
  <si>
    <t>LAGUARDIA</t>
  </si>
  <si>
    <t>JHONNY</t>
  </si>
  <si>
    <t>GÁLVEZ</t>
  </si>
  <si>
    <t>ZAPATA</t>
  </si>
  <si>
    <t>LUIIS</t>
  </si>
  <si>
    <t>TOT</t>
  </si>
  <si>
    <t>PINELO</t>
  </si>
  <si>
    <t>MIREYA</t>
  </si>
  <si>
    <t>SILVESTRE</t>
  </si>
  <si>
    <t>LAZO</t>
  </si>
  <si>
    <t>MÍLIN</t>
  </si>
  <si>
    <t>SALGUIERO</t>
  </si>
  <si>
    <t>SOBERANIS</t>
  </si>
  <si>
    <t>PASCUAL</t>
  </si>
  <si>
    <t>PERLA</t>
  </si>
  <si>
    <t>YOHANA</t>
  </si>
  <si>
    <t>ALTÁN</t>
  </si>
  <si>
    <t>STÉFANNY</t>
  </si>
  <si>
    <t>BRUCE</t>
  </si>
  <si>
    <t>ORREGO</t>
  </si>
  <si>
    <t>DWAN</t>
  </si>
  <si>
    <t>EDWEAR</t>
  </si>
  <si>
    <t>LINDA</t>
  </si>
  <si>
    <t>MANCILLA</t>
  </si>
  <si>
    <t>MARIANO</t>
  </si>
  <si>
    <t>MARITZA</t>
  </si>
  <si>
    <t>VLADÉZ</t>
  </si>
  <si>
    <t>MISCHELLE</t>
  </si>
  <si>
    <t>LUTHER</t>
  </si>
  <si>
    <t>DURÁN</t>
  </si>
  <si>
    <t>SHARON</t>
  </si>
  <si>
    <t>ÁNGELA</t>
  </si>
  <si>
    <t xml:space="preserve">MEDA </t>
  </si>
  <si>
    <t xml:space="preserve">Edna </t>
  </si>
  <si>
    <t>Forlàn</t>
  </si>
  <si>
    <t xml:space="preserve">Zolila </t>
  </si>
  <si>
    <t>Ozaeta</t>
  </si>
  <si>
    <t xml:space="preserve">Sànchez </t>
  </si>
  <si>
    <t>Tania</t>
  </si>
  <si>
    <t xml:space="preserve">Irizar </t>
  </si>
  <si>
    <t>Hernàndez</t>
  </si>
  <si>
    <t>Dìaz</t>
  </si>
  <si>
    <t>Emiliano</t>
  </si>
  <si>
    <t xml:space="preserve">Josè </t>
  </si>
  <si>
    <t xml:space="preserve">Coroy </t>
  </si>
  <si>
    <t xml:space="preserve">Lòpez </t>
  </si>
  <si>
    <t>Alberto</t>
  </si>
  <si>
    <t xml:space="preserve">Hernàndez </t>
  </si>
  <si>
    <t>Felipa</t>
  </si>
  <si>
    <t xml:space="preserve">Pèrez </t>
  </si>
  <si>
    <t>Saberiana</t>
  </si>
  <si>
    <t xml:space="preserve">Telòn </t>
  </si>
  <si>
    <t xml:space="preserve">Apèn </t>
  </si>
  <si>
    <t>Benedicto</t>
  </si>
  <si>
    <t>Lòpez</t>
  </si>
  <si>
    <t>Rutila</t>
  </si>
  <si>
    <t>Ilma</t>
  </si>
  <si>
    <t xml:space="preserve">Guaràn </t>
  </si>
  <si>
    <t>Leandra</t>
  </si>
  <si>
    <t>SERVICIOS DE ATENCION EN CENTROS DEPORTIVOS</t>
  </si>
  <si>
    <t>DIRECCION GENERAL DEL PATRIMONIO CULTURAL Y NATURAL</t>
  </si>
  <si>
    <t>DICIEMBRE DE 2017</t>
  </si>
  <si>
    <r>
      <rPr>
        <b/>
        <sz val="10"/>
        <color rgb="FFFF0000"/>
        <rFont val="Times New Roman"/>
        <family val="1"/>
      </rPr>
      <t xml:space="preserve">
</t>
    </r>
    <r>
      <rPr>
        <b/>
        <sz val="10"/>
        <color rgb="FF000000"/>
        <rFont val="Times New Roman"/>
        <family val="1"/>
      </rPr>
      <t xml:space="preserve">Vigente
</t>
    </r>
  </si>
  <si>
    <t>visitantes atendidos</t>
  </si>
  <si>
    <t>005</t>
  </si>
  <si>
    <t>0.00</t>
  </si>
  <si>
    <t>007</t>
  </si>
  <si>
    <t>Personas</t>
  </si>
  <si>
    <t>Toda la República</t>
  </si>
  <si>
    <t>Dificultades encontradas: Los datos que se presentan son globales debido a que los visitantes se niegan a proporcionar información a pesar de demostrar que este proceso se encuentra normado por Decreto. Los visitantes expresan que se desconoce la finalidad de los datos que se solicitan. Los visitantes atendidos no quieren brindar información debido a la falta de sustento y seguridad en cuanto a sus datos personales y la finalidad de los mismos. No se cuenta con la estructura administrastiva ni la tecnología adecuada para la recopilación eficiente de datos en los centros que atienden visitantes.</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</si>
</sst>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4" formatCode="_(&quot;Q&quot;* #,##0.00_);_(&quot;Q&quot;* \(#,##0.00\);_(&quot;Q&quot;* &quot;-&quot;??_);_(@_)"/>
    <numFmt numFmtId="43" formatCode="_(* #,##0.00_);_(* \(#,##0.00\);_(* &quot;-&quot;??_);_(@_)"/>
    <numFmt numFmtId="164" formatCode="&quot;Q&quot;#,##0.0"/>
    <numFmt numFmtId="165" formatCode="0;\-0;;@"/>
    <numFmt numFmtId="166" formatCode="_-[$Q-100A]* #,##0.00_-;\-[$Q-100A]* #,##0.00_-;_-[$Q-100A]* &quot;-&quot;??_-;_-@_-"/>
    <numFmt numFmtId="167" formatCode="&quot;Q&quot;#,##0.00"/>
    <numFmt numFmtId="168" formatCode="0_);\(0\)"/>
    <numFmt numFmtId="169" formatCode="_-* #,##0.0\ _€_-;\-* #,##0.0\ _€_-;_-* &quot;-&quot;?\ _€_-;_-@_-"/>
    <numFmt numFmtId="170" formatCode="_-* #,##0.00\ _€_-;\-* #,##0.00\ _€_-;_-* &quot;-&quot;??\ _€_-;_-@_-"/>
  </numFmts>
  <fonts count="45" x14ac:knownFonts="1">
    <font>
      <sz val="11"/>
      <color theme="1"/>
      <name val="Calibri"/>
      <family val="2"/>
      <scheme val="minor"/>
    </font>
    <font>
      <sz val="11"/>
      <color theme="1"/>
      <name val="Calibri"/>
      <family val="2"/>
      <scheme val="minor"/>
    </font>
    <font>
      <b/>
      <sz val="11"/>
      <color theme="1"/>
      <name val="Calibri"/>
      <family val="2"/>
      <scheme val="minor"/>
    </font>
    <font>
      <sz val="11"/>
      <color indexed="8"/>
      <name val="Arial"/>
      <family val="2"/>
    </font>
    <font>
      <b/>
      <sz val="12"/>
      <color indexed="8"/>
      <name val="Times New Roman"/>
      <family val="1"/>
    </font>
    <font>
      <b/>
      <sz val="11"/>
      <name val="Times New Roman"/>
      <family val="1"/>
    </font>
    <font>
      <sz val="11"/>
      <color theme="1"/>
      <name val="Times New Roman"/>
      <family val="1"/>
    </font>
    <font>
      <b/>
      <sz val="11"/>
      <color indexed="8"/>
      <name val="Times New Roman"/>
      <family val="1"/>
    </font>
    <font>
      <sz val="11"/>
      <color indexed="8"/>
      <name val="Times New Roman"/>
      <family val="1"/>
    </font>
    <font>
      <b/>
      <sz val="9"/>
      <color indexed="8"/>
      <name val="Arial"/>
      <family val="2"/>
    </font>
    <font>
      <b/>
      <sz val="10"/>
      <name val="Times New Roman"/>
      <family val="1"/>
    </font>
    <font>
      <b/>
      <sz val="10"/>
      <color indexed="8"/>
      <name val="Times New Roman"/>
      <family val="1"/>
    </font>
    <font>
      <b/>
      <sz val="10"/>
      <color indexed="48"/>
      <name val="Times New Roman"/>
      <family val="1"/>
    </font>
    <font>
      <b/>
      <sz val="10"/>
      <color indexed="10"/>
      <name val="Times New Roman"/>
      <family val="1"/>
    </font>
    <font>
      <sz val="10"/>
      <color indexed="8"/>
      <name val="Times New Roman"/>
      <family val="1"/>
    </font>
    <font>
      <b/>
      <sz val="11"/>
      <color theme="1"/>
      <name val="Times New Roman"/>
      <family val="1"/>
    </font>
    <font>
      <sz val="9"/>
      <color indexed="8"/>
      <name val="Arial"/>
      <family val="2"/>
    </font>
    <font>
      <sz val="12"/>
      <color indexed="8"/>
      <name val="Calibri"/>
      <family val="2"/>
      <scheme val="minor"/>
    </font>
    <font>
      <b/>
      <sz val="11"/>
      <color indexed="8"/>
      <name val="Arial"/>
      <family val="2"/>
    </font>
    <font>
      <sz val="12"/>
      <color indexed="8"/>
      <name val="Arial"/>
      <family val="2"/>
    </font>
    <font>
      <sz val="10"/>
      <color indexed="8"/>
      <name val="Arial"/>
      <family val="2"/>
    </font>
    <font>
      <sz val="11"/>
      <color rgb="FF2F2F2F"/>
      <name val="Segoe UI"/>
      <family val="2"/>
    </font>
    <font>
      <sz val="10"/>
      <color theme="1"/>
      <name val="Calibri"/>
      <family val="2"/>
      <scheme val="minor"/>
    </font>
    <font>
      <sz val="10"/>
      <color indexed="8"/>
      <name val="Calibri"/>
      <family val="2"/>
      <scheme val="minor"/>
    </font>
    <font>
      <b/>
      <sz val="10"/>
      <color indexed="8"/>
      <name val="Calibri"/>
      <family val="2"/>
      <scheme val="minor"/>
    </font>
    <font>
      <b/>
      <sz val="10"/>
      <name val="Calibri"/>
      <family val="2"/>
      <scheme val="minor"/>
    </font>
    <font>
      <b/>
      <sz val="10"/>
      <color indexed="48"/>
      <name val="Calibri"/>
      <family val="2"/>
      <scheme val="minor"/>
    </font>
    <font>
      <b/>
      <sz val="10"/>
      <color indexed="10"/>
      <name val="Calibri"/>
      <family val="2"/>
      <scheme val="minor"/>
    </font>
    <font>
      <b/>
      <sz val="10"/>
      <color theme="1"/>
      <name val="Calibri"/>
      <family val="2"/>
      <scheme val="minor"/>
    </font>
    <font>
      <sz val="12"/>
      <color indexed="8"/>
      <name val="Times New Roman"/>
      <family val="1"/>
    </font>
    <font>
      <sz val="12"/>
      <color rgb="FF000000"/>
      <name val="Times New Roman"/>
      <family val="1"/>
    </font>
    <font>
      <sz val="9"/>
      <color indexed="8"/>
      <name val="Times New Roman"/>
      <family val="1"/>
    </font>
    <font>
      <sz val="9"/>
      <color theme="1"/>
      <name val="Calibri"/>
      <family val="2"/>
      <scheme val="minor"/>
    </font>
    <font>
      <sz val="11"/>
      <color rgb="FF000000"/>
      <name val="Calibri"/>
      <family val="2"/>
      <scheme val="minor"/>
    </font>
    <font>
      <b/>
      <sz val="11"/>
      <color rgb="FF000000"/>
      <name val="Arial"/>
      <family val="2"/>
    </font>
    <font>
      <sz val="11"/>
      <color rgb="FF000000"/>
      <name val="Arial"/>
      <family val="2"/>
    </font>
    <font>
      <b/>
      <sz val="12"/>
      <color rgb="FF000000"/>
      <name val="Times New Roman"/>
      <family val="1"/>
    </font>
    <font>
      <b/>
      <sz val="11"/>
      <color rgb="FF000000"/>
      <name val="Times New Roman"/>
      <family val="1"/>
    </font>
    <font>
      <sz val="11"/>
      <color rgb="FF000000"/>
      <name val="Times New Roman"/>
      <family val="1"/>
    </font>
    <font>
      <b/>
      <sz val="9"/>
      <color rgb="FF000000"/>
      <name val="Arial"/>
      <family val="2"/>
    </font>
    <font>
      <b/>
      <sz val="10"/>
      <color rgb="FF000000"/>
      <name val="Times New Roman"/>
      <family val="1"/>
    </font>
    <font>
      <b/>
      <sz val="10"/>
      <color rgb="FF3366FF"/>
      <name val="Times New Roman"/>
      <family val="1"/>
    </font>
    <font>
      <b/>
      <sz val="10"/>
      <color rgb="FFFF0000"/>
      <name val="Times New Roman"/>
      <family val="1"/>
    </font>
    <font>
      <sz val="10"/>
      <color rgb="FF000000"/>
      <name val="Times New Roman"/>
      <family val="1"/>
    </font>
    <font>
      <sz val="10"/>
      <color rgb="FF000000"/>
      <name val="Arial"/>
      <family val="2"/>
    </font>
  </fonts>
  <fills count="14">
    <fill>
      <patternFill patternType="none"/>
    </fill>
    <fill>
      <patternFill patternType="gray125"/>
    </fill>
    <fill>
      <patternFill patternType="solid">
        <fgColor rgb="FFFFFFCC"/>
      </patternFill>
    </fill>
    <fill>
      <patternFill patternType="solid">
        <fgColor theme="7" tint="0.79998168889431442"/>
        <bgColor indexed="65"/>
      </patternFill>
    </fill>
    <fill>
      <patternFill patternType="solid">
        <fgColor theme="7" tint="0.59999389629810485"/>
        <bgColor indexed="65"/>
      </patternFill>
    </fill>
    <fill>
      <patternFill patternType="solid">
        <fgColor indexed="9"/>
        <bgColor indexed="64"/>
      </patternFill>
    </fill>
    <fill>
      <patternFill patternType="solid">
        <fgColor theme="1"/>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3"/>
        <bgColor indexed="64"/>
      </patternFill>
    </fill>
    <fill>
      <patternFill patternType="solid">
        <fgColor rgb="FFFFFFFF"/>
        <bgColor rgb="FF000000"/>
      </patternFill>
    </fill>
    <fill>
      <patternFill patternType="solid">
        <fgColor rgb="FFFFFFFF"/>
        <bgColor indexed="64"/>
      </patternFill>
    </fill>
    <fill>
      <patternFill patternType="solid">
        <fgColor rgb="FFCCC0D9"/>
      </patternFill>
    </fill>
    <fill>
      <patternFill patternType="solid">
        <fgColor rgb="FFE5DFEC"/>
      </patternFill>
    </fill>
  </fills>
  <borders count="63">
    <border>
      <left/>
      <right/>
      <top/>
      <bottom/>
      <diagonal/>
    </border>
    <border>
      <left style="thin">
        <color rgb="FFB2B2B2"/>
      </left>
      <right style="thin">
        <color rgb="FFB2B2B2"/>
      </right>
      <top style="thin">
        <color rgb="FFB2B2B2"/>
      </top>
      <bottom style="thin">
        <color rgb="FFB2B2B2"/>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auto="1"/>
      </left>
      <right/>
      <top/>
      <bottom style="thin">
        <color auto="1"/>
      </bottom>
      <diagonal/>
    </border>
    <border>
      <left style="thin">
        <color auto="1"/>
      </left>
      <right/>
      <top style="thin">
        <color auto="1"/>
      </top>
      <bottom style="medium">
        <color auto="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s>
  <cellStyleXfs count="8">
    <xf numFmtId="0" fontId="0" fillId="0" borderId="0"/>
    <xf numFmtId="43" fontId="1" fillId="0" borderId="0" applyFont="0" applyFill="0" applyBorder="0" applyAlignment="0" applyProtection="0"/>
    <xf numFmtId="44" fontId="1" fillId="0" borderId="0" applyFont="0" applyFill="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9" fontId="1" fillId="0" borderId="0" applyFont="0" applyFill="0" applyBorder="0" applyAlignment="0" applyProtection="0"/>
    <xf numFmtId="0" fontId="33" fillId="0" borderId="0"/>
  </cellStyleXfs>
  <cellXfs count="570">
    <xf numFmtId="0" fontId="0" fillId="0" borderId="0" xfId="0"/>
    <xf numFmtId="0" fontId="3" fillId="5" borderId="0" xfId="0" applyFont="1" applyFill="1"/>
    <xf numFmtId="0" fontId="5" fillId="5" borderId="0" xfId="0" applyFont="1" applyFill="1" applyAlignment="1">
      <alignment horizontal="left"/>
    </xf>
    <xf numFmtId="0" fontId="6" fillId="0" borderId="0" xfId="0" applyFont="1" applyAlignment="1"/>
    <xf numFmtId="0" fontId="7" fillId="5" borderId="0" xfId="0" applyFont="1" applyFill="1" applyAlignment="1">
      <alignment horizontal="center"/>
    </xf>
    <xf numFmtId="0" fontId="8" fillId="5" borderId="0" xfId="0" applyFont="1" applyFill="1" applyBorder="1"/>
    <xf numFmtId="0" fontId="8" fillId="5" borderId="0" xfId="0" applyFont="1" applyFill="1" applyBorder="1" applyAlignment="1">
      <alignment horizontal="center" vertical="center"/>
    </xf>
    <xf numFmtId="0" fontId="8" fillId="5" borderId="0" xfId="0" applyFont="1" applyFill="1"/>
    <xf numFmtId="0" fontId="9" fillId="5" borderId="0" xfId="0" applyFont="1" applyFill="1"/>
    <xf numFmtId="0" fontId="6" fillId="0" borderId="0" xfId="0" applyFont="1"/>
    <xf numFmtId="0" fontId="9" fillId="5" borderId="0" xfId="0" applyFont="1" applyFill="1" applyBorder="1"/>
    <xf numFmtId="0" fontId="10" fillId="3" borderId="2" xfId="4" applyFont="1" applyBorder="1" applyAlignment="1">
      <alignment horizontal="center" vertical="center" wrapText="1"/>
    </xf>
    <xf numFmtId="0" fontId="11" fillId="5" borderId="8" xfId="0" applyFont="1" applyFill="1" applyBorder="1" applyAlignment="1">
      <alignment horizontal="center" vertical="center" wrapText="1"/>
    </xf>
    <xf numFmtId="0" fontId="11" fillId="5" borderId="9" xfId="0" applyFont="1" applyFill="1" applyBorder="1" applyAlignment="1">
      <alignment horizontal="center" vertical="center" wrapText="1"/>
    </xf>
    <xf numFmtId="0" fontId="11" fillId="5" borderId="10" xfId="0" applyFont="1" applyFill="1" applyBorder="1" applyAlignment="1">
      <alignment horizontal="center" vertical="center" wrapText="1"/>
    </xf>
    <xf numFmtId="0" fontId="11" fillId="5" borderId="11" xfId="0" applyFont="1" applyFill="1" applyBorder="1" applyAlignment="1">
      <alignment horizontal="center" vertical="center" wrapText="1"/>
    </xf>
    <xf numFmtId="0" fontId="11" fillId="5" borderId="5" xfId="0" applyFont="1" applyFill="1" applyBorder="1" applyAlignment="1">
      <alignment horizontal="center" vertical="center" wrapText="1"/>
    </xf>
    <xf numFmtId="0" fontId="12" fillId="5" borderId="9" xfId="0" applyFont="1" applyFill="1" applyBorder="1" applyAlignment="1">
      <alignment horizontal="center" vertical="center" wrapText="1"/>
    </xf>
    <xf numFmtId="0" fontId="11" fillId="5" borderId="12" xfId="0" applyFont="1" applyFill="1" applyBorder="1" applyAlignment="1">
      <alignment horizontal="center" vertical="center" wrapText="1"/>
    </xf>
    <xf numFmtId="0" fontId="11" fillId="5" borderId="5" xfId="0" applyFont="1" applyFill="1" applyBorder="1" applyAlignment="1">
      <alignment horizontal="center" vertical="center" wrapText="1"/>
    </xf>
    <xf numFmtId="0" fontId="7" fillId="5" borderId="0" xfId="0" applyFont="1" applyFill="1" applyBorder="1" applyAlignment="1">
      <alignment horizontal="center" vertical="center" wrapText="1"/>
    </xf>
    <xf numFmtId="0" fontId="14" fillId="5" borderId="13" xfId="0" applyFont="1" applyFill="1" applyBorder="1" applyAlignment="1"/>
    <xf numFmtId="0" fontId="14" fillId="6" borderId="14" xfId="0" applyFont="1" applyFill="1" applyBorder="1" applyAlignment="1"/>
    <xf numFmtId="49" fontId="14" fillId="5" borderId="14" xfId="0" applyNumberFormat="1" applyFont="1" applyFill="1" applyBorder="1" applyAlignment="1">
      <alignment horizontal="right"/>
    </xf>
    <xf numFmtId="49" fontId="14" fillId="6" borderId="14" xfId="0" applyNumberFormat="1" applyFont="1" applyFill="1" applyBorder="1" applyAlignment="1">
      <alignment horizontal="center" vertical="center"/>
    </xf>
    <xf numFmtId="49" fontId="14" fillId="5" borderId="15" xfId="0" applyNumberFormat="1" applyFont="1" applyFill="1" applyBorder="1" applyAlignment="1">
      <alignment horizontal="center" vertical="center"/>
    </xf>
    <xf numFmtId="49" fontId="14" fillId="5" borderId="16" xfId="0" applyNumberFormat="1" applyFont="1" applyFill="1" applyBorder="1" applyAlignment="1">
      <alignment horizontal="center" vertical="center"/>
    </xf>
    <xf numFmtId="49" fontId="14" fillId="5" borderId="14" xfId="0" applyNumberFormat="1" applyFont="1" applyFill="1" applyBorder="1" applyAlignment="1">
      <alignment horizontal="center" vertical="center"/>
    </xf>
    <xf numFmtId="164" fontId="14" fillId="5" borderId="17" xfId="0" applyNumberFormat="1" applyFont="1" applyFill="1" applyBorder="1" applyAlignment="1">
      <alignment horizontal="right"/>
    </xf>
    <xf numFmtId="3" fontId="0" fillId="0" borderId="0" xfId="0" applyNumberFormat="1"/>
    <xf numFmtId="0" fontId="7" fillId="5" borderId="0" xfId="0" applyFont="1" applyFill="1" applyBorder="1"/>
    <xf numFmtId="0" fontId="14" fillId="5" borderId="20" xfId="0" applyFont="1" applyFill="1" applyBorder="1" applyAlignment="1"/>
    <xf numFmtId="0" fontId="14" fillId="6" borderId="21" xfId="0" applyFont="1" applyFill="1" applyBorder="1" applyAlignment="1"/>
    <xf numFmtId="164" fontId="14" fillId="5" borderId="16" xfId="0" applyNumberFormat="1" applyFont="1" applyFill="1" applyBorder="1" applyAlignment="1">
      <alignment horizontal="right"/>
    </xf>
    <xf numFmtId="164" fontId="14" fillId="5" borderId="14" xfId="0" applyNumberFormat="1" applyFont="1" applyFill="1" applyBorder="1" applyAlignment="1">
      <alignment horizontal="right"/>
    </xf>
    <xf numFmtId="4" fontId="14" fillId="5" borderId="22" xfId="0" applyNumberFormat="1" applyFont="1" applyFill="1" applyBorder="1" applyAlignment="1">
      <alignment horizontal="right"/>
    </xf>
    <xf numFmtId="49" fontId="14" fillId="5" borderId="21" xfId="0" applyNumberFormat="1" applyFont="1" applyFill="1" applyBorder="1" applyAlignment="1">
      <alignment horizontal="right"/>
    </xf>
    <xf numFmtId="49" fontId="14" fillId="6" borderId="21" xfId="0" applyNumberFormat="1" applyFont="1" applyFill="1" applyBorder="1" applyAlignment="1">
      <alignment horizontal="center" vertical="center"/>
    </xf>
    <xf numFmtId="49" fontId="14" fillId="5" borderId="25" xfId="0" applyNumberFormat="1" applyFont="1" applyFill="1" applyBorder="1" applyAlignment="1">
      <alignment horizontal="center" vertical="center"/>
    </xf>
    <xf numFmtId="49" fontId="14" fillId="5" borderId="23" xfId="0" applyNumberFormat="1" applyFont="1" applyFill="1" applyBorder="1" applyAlignment="1">
      <alignment horizontal="center" vertical="center"/>
    </xf>
    <xf numFmtId="49" fontId="14" fillId="5" borderId="21" xfId="0" applyNumberFormat="1" applyFont="1" applyFill="1" applyBorder="1" applyAlignment="1">
      <alignment horizontal="center" vertical="center"/>
    </xf>
    <xf numFmtId="164" fontId="14" fillId="5" borderId="24" xfId="0" applyNumberFormat="1" applyFont="1" applyFill="1" applyBorder="1" applyAlignment="1">
      <alignment horizontal="right"/>
    </xf>
    <xf numFmtId="164" fontId="14" fillId="5" borderId="23" xfId="0" applyNumberFormat="1" applyFont="1" applyFill="1" applyBorder="1" applyAlignment="1">
      <alignment horizontal="right"/>
    </xf>
    <xf numFmtId="164" fontId="14" fillId="5" borderId="21" xfId="0" applyNumberFormat="1" applyFont="1" applyFill="1" applyBorder="1" applyAlignment="1">
      <alignment horizontal="right"/>
    </xf>
    <xf numFmtId="4" fontId="14" fillId="5" borderId="26" xfId="0" applyNumberFormat="1" applyFont="1" applyFill="1" applyBorder="1" applyAlignment="1">
      <alignment horizontal="right"/>
    </xf>
    <xf numFmtId="0" fontId="14" fillId="5" borderId="27" xfId="0" applyFont="1" applyFill="1" applyBorder="1" applyAlignment="1"/>
    <xf numFmtId="0" fontId="14" fillId="6" borderId="28" xfId="0" applyFont="1" applyFill="1" applyBorder="1" applyAlignment="1"/>
    <xf numFmtId="49" fontId="14" fillId="5" borderId="28" xfId="0" applyNumberFormat="1" applyFont="1" applyFill="1" applyBorder="1" applyAlignment="1">
      <alignment horizontal="right"/>
    </xf>
    <xf numFmtId="49" fontId="14" fillId="6" borderId="28" xfId="0" applyNumberFormat="1" applyFont="1" applyFill="1" applyBorder="1" applyAlignment="1">
      <alignment horizontal="center" vertical="center"/>
    </xf>
    <xf numFmtId="49" fontId="14" fillId="5" borderId="29" xfId="0" applyNumberFormat="1" applyFont="1" applyFill="1" applyBorder="1" applyAlignment="1">
      <alignment horizontal="center" vertical="center"/>
    </xf>
    <xf numFmtId="49" fontId="14" fillId="5" borderId="30" xfId="0" applyNumberFormat="1" applyFont="1" applyFill="1" applyBorder="1" applyAlignment="1">
      <alignment horizontal="center" vertical="center"/>
    </xf>
    <xf numFmtId="49" fontId="14" fillId="5" borderId="28" xfId="0" applyNumberFormat="1" applyFont="1" applyFill="1" applyBorder="1" applyAlignment="1">
      <alignment horizontal="center" vertical="center"/>
    </xf>
    <xf numFmtId="164" fontId="14" fillId="5" borderId="31" xfId="0" applyNumberFormat="1" applyFont="1" applyFill="1" applyBorder="1" applyAlignment="1">
      <alignment horizontal="right"/>
    </xf>
    <xf numFmtId="164" fontId="14" fillId="5" borderId="30" xfId="0" applyNumberFormat="1" applyFont="1" applyFill="1" applyBorder="1" applyAlignment="1">
      <alignment horizontal="right"/>
    </xf>
    <xf numFmtId="164" fontId="14" fillId="5" borderId="28" xfId="0" applyNumberFormat="1" applyFont="1" applyFill="1" applyBorder="1" applyAlignment="1">
      <alignment horizontal="right"/>
    </xf>
    <xf numFmtId="4" fontId="14" fillId="5" borderId="32" xfId="0" applyNumberFormat="1" applyFont="1" applyFill="1" applyBorder="1" applyAlignment="1">
      <alignment horizontal="right"/>
    </xf>
    <xf numFmtId="0" fontId="7" fillId="5" borderId="0" xfId="0" applyFont="1" applyFill="1" applyBorder="1" applyAlignment="1">
      <alignment horizontal="center" vertical="center"/>
    </xf>
    <xf numFmtId="0" fontId="7" fillId="5" borderId="0" xfId="0" applyFont="1" applyFill="1"/>
    <xf numFmtId="0" fontId="9" fillId="5" borderId="0" xfId="0" applyFont="1" applyFill="1" applyBorder="1" applyAlignment="1">
      <alignment horizontal="center"/>
    </xf>
    <xf numFmtId="0" fontId="11" fillId="5" borderId="9" xfId="0" applyFont="1" applyFill="1" applyBorder="1" applyAlignment="1">
      <alignment horizontal="center" vertical="center"/>
    </xf>
    <xf numFmtId="0" fontId="11" fillId="5" borderId="12" xfId="0" applyFont="1" applyFill="1" applyBorder="1" applyAlignment="1">
      <alignment horizontal="center" vertical="center"/>
    </xf>
    <xf numFmtId="0" fontId="11" fillId="5" borderId="6" xfId="0" applyFont="1" applyFill="1" applyBorder="1" applyAlignment="1">
      <alignment horizontal="center" vertical="center" wrapText="1"/>
    </xf>
    <xf numFmtId="0" fontId="11" fillId="5" borderId="11" xfId="0" applyFont="1" applyFill="1" applyBorder="1" applyAlignment="1">
      <alignment horizontal="center" vertical="center"/>
    </xf>
    <xf numFmtId="0" fontId="11" fillId="5" borderId="10" xfId="0" applyFont="1" applyFill="1" applyBorder="1" applyAlignment="1">
      <alignment horizontal="center" vertical="center"/>
    </xf>
    <xf numFmtId="0" fontId="11" fillId="5" borderId="8" xfId="0" applyFont="1" applyFill="1" applyBorder="1" applyAlignment="1">
      <alignment horizontal="center" vertical="center"/>
    </xf>
    <xf numFmtId="0" fontId="11" fillId="5" borderId="7" xfId="0" applyFont="1" applyFill="1" applyBorder="1" applyAlignment="1">
      <alignment horizontal="center" vertical="center"/>
    </xf>
    <xf numFmtId="165" fontId="16" fillId="5" borderId="34" xfId="0" applyNumberFormat="1" applyFont="1" applyFill="1" applyBorder="1" applyAlignment="1" applyProtection="1">
      <alignment horizontal="right" vertical="center"/>
      <protection hidden="1"/>
    </xf>
    <xf numFmtId="165" fontId="8" fillId="5" borderId="35" xfId="0" applyNumberFormat="1" applyFont="1" applyFill="1" applyBorder="1" applyAlignment="1" applyProtection="1">
      <alignment horizontal="left" vertical="center"/>
      <protection hidden="1"/>
    </xf>
    <xf numFmtId="3" fontId="8" fillId="5" borderId="21" xfId="0" applyNumberFormat="1" applyFont="1" applyFill="1" applyBorder="1" applyAlignment="1" applyProtection="1">
      <alignment horizontal="center" vertical="center"/>
      <protection hidden="1"/>
    </xf>
    <xf numFmtId="165" fontId="8" fillId="5" borderId="21" xfId="0" applyNumberFormat="1" applyFont="1" applyFill="1" applyBorder="1" applyAlignment="1" applyProtection="1">
      <alignment horizontal="center" vertical="center"/>
      <protection hidden="1"/>
    </xf>
    <xf numFmtId="165" fontId="8" fillId="5" borderId="21" xfId="0" applyNumberFormat="1" applyFont="1" applyFill="1" applyBorder="1" applyAlignment="1" applyProtection="1">
      <alignment horizontal="center"/>
      <protection hidden="1"/>
    </xf>
    <xf numFmtId="0" fontId="11" fillId="5" borderId="37" xfId="0" applyFont="1" applyFill="1" applyBorder="1" applyAlignment="1">
      <alignment horizontal="center" vertical="center"/>
    </xf>
    <xf numFmtId="0" fontId="11" fillId="5" borderId="38" xfId="0" applyFont="1" applyFill="1" applyBorder="1" applyAlignment="1">
      <alignment horizontal="center" vertical="center"/>
    </xf>
    <xf numFmtId="0" fontId="11" fillId="5" borderId="39" xfId="0" applyFont="1" applyFill="1" applyBorder="1" applyAlignment="1">
      <alignment horizontal="center" vertical="center" wrapText="1"/>
    </xf>
    <xf numFmtId="0" fontId="11" fillId="5" borderId="40" xfId="0" applyFont="1" applyFill="1" applyBorder="1" applyAlignment="1">
      <alignment horizontal="center" vertical="center" wrapText="1"/>
    </xf>
    <xf numFmtId="0" fontId="11" fillId="5" borderId="3" xfId="0" applyFont="1" applyFill="1" applyBorder="1" applyAlignment="1">
      <alignment horizontal="center" vertical="center" wrapText="1"/>
    </xf>
    <xf numFmtId="0" fontId="11" fillId="5" borderId="38" xfId="0" applyFont="1" applyFill="1" applyBorder="1" applyAlignment="1">
      <alignment horizontal="center" vertical="center" wrapText="1"/>
    </xf>
    <xf numFmtId="0" fontId="11" fillId="5" borderId="36" xfId="0" applyFont="1" applyFill="1" applyBorder="1" applyAlignment="1">
      <alignment horizontal="center" vertical="center"/>
    </xf>
    <xf numFmtId="0" fontId="11" fillId="5" borderId="39" xfId="0" applyFont="1" applyFill="1" applyBorder="1" applyAlignment="1">
      <alignment horizontal="center" vertical="center"/>
    </xf>
    <xf numFmtId="0" fontId="11" fillId="5" borderId="40" xfId="0" applyFont="1" applyFill="1" applyBorder="1" applyAlignment="1">
      <alignment horizontal="center" vertical="center"/>
    </xf>
    <xf numFmtId="0" fontId="11" fillId="5" borderId="4" xfId="0" applyFont="1" applyFill="1" applyBorder="1" applyAlignment="1">
      <alignment horizontal="center" vertical="center"/>
    </xf>
    <xf numFmtId="165" fontId="16" fillId="5" borderId="21" xfId="0" applyNumberFormat="1" applyFont="1" applyFill="1" applyBorder="1" applyAlignment="1" applyProtection="1">
      <alignment horizontal="right" vertical="center"/>
      <protection hidden="1"/>
    </xf>
    <xf numFmtId="165" fontId="8" fillId="5" borderId="21" xfId="0" applyNumberFormat="1" applyFont="1" applyFill="1" applyBorder="1" applyAlignment="1" applyProtection="1">
      <alignment horizontal="left" vertical="center"/>
      <protection hidden="1"/>
    </xf>
    <xf numFmtId="0" fontId="10" fillId="3" borderId="5" xfId="4" applyFont="1" applyBorder="1" applyAlignment="1">
      <alignment horizontal="center" vertical="center" wrapText="1"/>
    </xf>
    <xf numFmtId="0" fontId="10" fillId="3" borderId="7" xfId="4" applyFont="1" applyBorder="1" applyAlignment="1">
      <alignment horizontal="center" vertical="center" wrapText="1"/>
    </xf>
    <xf numFmtId="0" fontId="11" fillId="5" borderId="7" xfId="0" applyFont="1" applyFill="1" applyBorder="1" applyAlignment="1">
      <alignment horizontal="center" vertical="center" wrapText="1"/>
    </xf>
    <xf numFmtId="4" fontId="14" fillId="5" borderId="19" xfId="0" applyNumberFormat="1" applyFont="1" applyFill="1" applyBorder="1" applyAlignment="1">
      <alignment horizontal="center"/>
    </xf>
    <xf numFmtId="4" fontId="14" fillId="5" borderId="24" xfId="0" applyNumberFormat="1" applyFont="1" applyFill="1" applyBorder="1" applyAlignment="1">
      <alignment horizontal="center"/>
    </xf>
    <xf numFmtId="4" fontId="14" fillId="5" borderId="31" xfId="0" applyNumberFormat="1" applyFont="1" applyFill="1" applyBorder="1" applyAlignment="1">
      <alignment horizontal="center"/>
    </xf>
    <xf numFmtId="0" fontId="15" fillId="0" borderId="0" xfId="0" applyFont="1" applyAlignment="1">
      <alignment horizontal="center"/>
    </xf>
    <xf numFmtId="0" fontId="15" fillId="4" borderId="0" xfId="5" applyFont="1" applyBorder="1" applyAlignment="1">
      <alignment horizontal="center"/>
    </xf>
    <xf numFmtId="0" fontId="10" fillId="3" borderId="0" xfId="4" applyFont="1" applyBorder="1" applyAlignment="1">
      <alignment horizontal="center" vertical="center" wrapText="1"/>
    </xf>
    <xf numFmtId="165" fontId="16" fillId="5" borderId="41" xfId="0" applyNumberFormat="1" applyFont="1" applyFill="1" applyBorder="1" applyAlignment="1" applyProtection="1">
      <alignment horizontal="right" vertical="center"/>
      <protection hidden="1"/>
    </xf>
    <xf numFmtId="165" fontId="8" fillId="5" borderId="42" xfId="0" applyNumberFormat="1" applyFont="1" applyFill="1" applyBorder="1" applyAlignment="1" applyProtection="1">
      <alignment horizontal="left" vertical="center"/>
      <protection hidden="1"/>
    </xf>
    <xf numFmtId="3" fontId="8" fillId="5" borderId="14" xfId="0" applyNumberFormat="1" applyFont="1" applyFill="1" applyBorder="1" applyAlignment="1" applyProtection="1">
      <alignment horizontal="center" vertical="center"/>
      <protection hidden="1"/>
    </xf>
    <xf numFmtId="165" fontId="8" fillId="5" borderId="14" xfId="0" applyNumberFormat="1" applyFont="1" applyFill="1" applyBorder="1" applyAlignment="1" applyProtection="1">
      <alignment horizontal="center" vertical="center"/>
      <protection hidden="1"/>
    </xf>
    <xf numFmtId="165" fontId="8" fillId="5" borderId="14" xfId="0" applyNumberFormat="1" applyFont="1" applyFill="1" applyBorder="1" applyAlignment="1" applyProtection="1">
      <alignment horizontal="center"/>
      <protection hidden="1"/>
    </xf>
    <xf numFmtId="0" fontId="11" fillId="5" borderId="5" xfId="0" applyFont="1" applyFill="1" applyBorder="1" applyAlignment="1">
      <alignment horizontal="center" vertical="center"/>
    </xf>
    <xf numFmtId="165" fontId="0" fillId="0" borderId="0" xfId="0" applyNumberFormat="1"/>
    <xf numFmtId="0" fontId="0" fillId="0" borderId="21" xfId="0" applyBorder="1"/>
    <xf numFmtId="1" fontId="0" fillId="0" borderId="21" xfId="0" applyNumberFormat="1" applyBorder="1"/>
    <xf numFmtId="165" fontId="0" fillId="0" borderId="21" xfId="0" applyNumberFormat="1" applyBorder="1"/>
    <xf numFmtId="3" fontId="0" fillId="0" borderId="21" xfId="0" applyNumberFormat="1" applyBorder="1"/>
    <xf numFmtId="0" fontId="2" fillId="0" borderId="21" xfId="0" applyFont="1" applyBorder="1"/>
    <xf numFmtId="0" fontId="2" fillId="0" borderId="21" xfId="0" applyFont="1" applyBorder="1" applyAlignment="1">
      <alignment wrapText="1"/>
    </xf>
    <xf numFmtId="165" fontId="16" fillId="5" borderId="34" xfId="0" applyNumberFormat="1" applyFont="1" applyFill="1" applyBorder="1" applyAlignment="1" applyProtection="1">
      <alignment horizontal="center" vertical="center"/>
      <protection hidden="1"/>
    </xf>
    <xf numFmtId="0" fontId="14" fillId="5" borderId="13" xfId="0" applyFont="1" applyFill="1" applyBorder="1" applyAlignment="1">
      <alignment horizontal="center" vertical="center"/>
    </xf>
    <xf numFmtId="166" fontId="14" fillId="5" borderId="16" xfId="0" applyNumberFormat="1" applyFont="1" applyFill="1" applyBorder="1" applyAlignment="1">
      <alignment horizontal="center" vertical="center"/>
    </xf>
    <xf numFmtId="166" fontId="14" fillId="5" borderId="14" xfId="0" applyNumberFormat="1" applyFont="1" applyFill="1" applyBorder="1" applyAlignment="1">
      <alignment horizontal="center" vertical="center"/>
    </xf>
    <xf numFmtId="167" fontId="14" fillId="5" borderId="17" xfId="0" applyNumberFormat="1" applyFont="1" applyFill="1" applyBorder="1" applyAlignment="1">
      <alignment horizontal="center" vertical="center"/>
    </xf>
    <xf numFmtId="3" fontId="14" fillId="5" borderId="16" xfId="0" applyNumberFormat="1" applyFont="1" applyFill="1" applyBorder="1" applyAlignment="1">
      <alignment horizontal="center" vertical="center"/>
    </xf>
    <xf numFmtId="4" fontId="14" fillId="5" borderId="43" xfId="0" applyNumberFormat="1" applyFont="1" applyFill="1" applyBorder="1" applyAlignment="1">
      <alignment horizontal="center" vertical="center"/>
    </xf>
    <xf numFmtId="164" fontId="14" fillId="5" borderId="17" xfId="0" applyNumberFormat="1" applyFont="1" applyFill="1" applyBorder="1" applyAlignment="1">
      <alignment horizontal="center" vertical="center"/>
    </xf>
    <xf numFmtId="164" fontId="14" fillId="5" borderId="16" xfId="0" applyNumberFormat="1" applyFont="1" applyFill="1" applyBorder="1" applyAlignment="1">
      <alignment horizontal="center" vertical="center"/>
    </xf>
    <xf numFmtId="164" fontId="14" fillId="5" borderId="14" xfId="0" applyNumberFormat="1" applyFont="1" applyFill="1" applyBorder="1" applyAlignment="1">
      <alignment horizontal="center" vertical="center"/>
    </xf>
    <xf numFmtId="4" fontId="14" fillId="5" borderId="22" xfId="0" applyNumberFormat="1" applyFont="1" applyFill="1" applyBorder="1" applyAlignment="1">
      <alignment horizontal="center" vertical="center"/>
    </xf>
    <xf numFmtId="164" fontId="14" fillId="5" borderId="24" xfId="0" applyNumberFormat="1" applyFont="1" applyFill="1" applyBorder="1" applyAlignment="1">
      <alignment horizontal="center" vertical="center"/>
    </xf>
    <xf numFmtId="164" fontId="14" fillId="5" borderId="23" xfId="0" applyNumberFormat="1" applyFont="1" applyFill="1" applyBorder="1" applyAlignment="1">
      <alignment horizontal="center" vertical="center"/>
    </xf>
    <xf numFmtId="164" fontId="14" fillId="5" borderId="21" xfId="0" applyNumberFormat="1" applyFont="1" applyFill="1" applyBorder="1" applyAlignment="1">
      <alignment horizontal="center" vertical="center"/>
    </xf>
    <xf numFmtId="4" fontId="14" fillId="5" borderId="26" xfId="0" applyNumberFormat="1" applyFont="1" applyFill="1" applyBorder="1" applyAlignment="1">
      <alignment horizontal="center" vertical="center"/>
    </xf>
    <xf numFmtId="164" fontId="14" fillId="5" borderId="31" xfId="0" applyNumberFormat="1" applyFont="1" applyFill="1" applyBorder="1" applyAlignment="1">
      <alignment horizontal="center" vertical="center"/>
    </xf>
    <xf numFmtId="164" fontId="14" fillId="5" borderId="30" xfId="0" applyNumberFormat="1" applyFont="1" applyFill="1" applyBorder="1" applyAlignment="1">
      <alignment horizontal="center" vertical="center"/>
    </xf>
    <xf numFmtId="164" fontId="14" fillId="5" borderId="28" xfId="0" applyNumberFormat="1" applyFont="1" applyFill="1" applyBorder="1" applyAlignment="1">
      <alignment horizontal="center" vertical="center"/>
    </xf>
    <xf numFmtId="4" fontId="14" fillId="5" borderId="32" xfId="0" applyNumberFormat="1" applyFont="1" applyFill="1" applyBorder="1" applyAlignment="1">
      <alignment horizontal="center" vertical="center"/>
    </xf>
    <xf numFmtId="167" fontId="14" fillId="5" borderId="17" xfId="0" applyNumberFormat="1" applyFont="1" applyFill="1" applyBorder="1" applyAlignment="1">
      <alignment horizontal="right"/>
    </xf>
    <xf numFmtId="3" fontId="14" fillId="5" borderId="16" xfId="0" applyNumberFormat="1" applyFont="1" applyFill="1" applyBorder="1" applyAlignment="1">
      <alignment horizontal="right"/>
    </xf>
    <xf numFmtId="3" fontId="14" fillId="5" borderId="22" xfId="0" applyNumberFormat="1" applyFont="1" applyFill="1" applyBorder="1" applyAlignment="1">
      <alignment horizontal="right"/>
    </xf>
    <xf numFmtId="0" fontId="14" fillId="5" borderId="20" xfId="0" applyFont="1" applyFill="1" applyBorder="1" applyAlignment="1">
      <alignment horizontal="center" vertical="center"/>
    </xf>
    <xf numFmtId="0" fontId="14" fillId="5" borderId="27" xfId="0" applyFont="1" applyFill="1" applyBorder="1" applyAlignment="1">
      <alignment horizontal="center" vertical="center"/>
    </xf>
    <xf numFmtId="0" fontId="11" fillId="5" borderId="11" xfId="0" applyFont="1" applyFill="1" applyBorder="1" applyAlignment="1">
      <alignment horizontal="center" vertical="center" wrapText="1"/>
    </xf>
    <xf numFmtId="165" fontId="8" fillId="5" borderId="35" xfId="0" applyNumberFormat="1" applyFont="1" applyFill="1" applyBorder="1" applyAlignment="1" applyProtection="1">
      <alignment horizontal="center" vertical="center"/>
      <protection hidden="1"/>
    </xf>
    <xf numFmtId="44" fontId="14" fillId="5" borderId="16" xfId="2" applyFont="1" applyFill="1" applyBorder="1" applyAlignment="1">
      <alignment horizontal="center" vertical="center"/>
    </xf>
    <xf numFmtId="3" fontId="14" fillId="5" borderId="14" xfId="0" applyNumberFormat="1" applyFont="1" applyFill="1" applyBorder="1" applyAlignment="1">
      <alignment horizontal="right"/>
    </xf>
    <xf numFmtId="3" fontId="14" fillId="5" borderId="22" xfId="1" applyNumberFormat="1" applyFont="1" applyFill="1" applyBorder="1" applyAlignment="1">
      <alignment horizontal="right"/>
    </xf>
    <xf numFmtId="0" fontId="14" fillId="5" borderId="44" xfId="0" applyFont="1" applyFill="1" applyBorder="1" applyAlignment="1">
      <alignment horizontal="center"/>
    </xf>
    <xf numFmtId="0" fontId="14" fillId="5" borderId="42" xfId="0" applyFont="1" applyFill="1" applyBorder="1" applyAlignment="1"/>
    <xf numFmtId="0" fontId="14" fillId="5" borderId="45" xfId="0" applyFont="1" applyFill="1" applyBorder="1" applyAlignment="1"/>
    <xf numFmtId="0" fontId="14" fillId="5" borderId="45" xfId="0" applyFont="1" applyFill="1" applyBorder="1" applyAlignment="1">
      <alignment horizontal="center" vertical="center"/>
    </xf>
    <xf numFmtId="0" fontId="14" fillId="5" borderId="46" xfId="0" applyFont="1" applyFill="1" applyBorder="1" applyAlignment="1"/>
    <xf numFmtId="0" fontId="14" fillId="5" borderId="13" xfId="0" applyFont="1" applyFill="1" applyBorder="1" applyAlignment="1">
      <alignment horizontal="center" vertical="center" wrapText="1"/>
    </xf>
    <xf numFmtId="0" fontId="14" fillId="5" borderId="14" xfId="0" applyFont="1" applyFill="1" applyBorder="1" applyAlignment="1"/>
    <xf numFmtId="49" fontId="14" fillId="5" borderId="15" xfId="0" applyNumberFormat="1" applyFont="1" applyFill="1" applyBorder="1" applyAlignment="1">
      <alignment horizontal="right"/>
    </xf>
    <xf numFmtId="49" fontId="14" fillId="5" borderId="16" xfId="0" applyNumberFormat="1" applyFont="1" applyFill="1" applyBorder="1" applyAlignment="1">
      <alignment horizontal="right"/>
    </xf>
    <xf numFmtId="0" fontId="14" fillId="5" borderId="35" xfId="0" applyFont="1" applyFill="1" applyBorder="1" applyAlignment="1"/>
    <xf numFmtId="0" fontId="14" fillId="5" borderId="21" xfId="0" applyFont="1" applyFill="1" applyBorder="1" applyAlignment="1"/>
    <xf numFmtId="49" fontId="14" fillId="5" borderId="25" xfId="0" applyNumberFormat="1" applyFont="1" applyFill="1" applyBorder="1" applyAlignment="1">
      <alignment horizontal="right"/>
    </xf>
    <xf numFmtId="49" fontId="14" fillId="5" borderId="23" xfId="0" applyNumberFormat="1" applyFont="1" applyFill="1" applyBorder="1" applyAlignment="1">
      <alignment horizontal="right"/>
    </xf>
    <xf numFmtId="0" fontId="14" fillId="5" borderId="47" xfId="0" applyFont="1" applyFill="1" applyBorder="1" applyAlignment="1"/>
    <xf numFmtId="0" fontId="14" fillId="5" borderId="28" xfId="0" applyFont="1" applyFill="1" applyBorder="1" applyAlignment="1"/>
    <xf numFmtId="49" fontId="14" fillId="5" borderId="29" xfId="0" applyNumberFormat="1" applyFont="1" applyFill="1" applyBorder="1" applyAlignment="1">
      <alignment horizontal="right"/>
    </xf>
    <xf numFmtId="49" fontId="14" fillId="5" borderId="30" xfId="0" applyNumberFormat="1" applyFont="1" applyFill="1" applyBorder="1" applyAlignment="1">
      <alignment horizontal="right"/>
    </xf>
    <xf numFmtId="0" fontId="11" fillId="5" borderId="7" xfId="0" applyFont="1" applyFill="1" applyBorder="1" applyAlignment="1">
      <alignment horizontal="center" vertical="center"/>
    </xf>
    <xf numFmtId="0" fontId="11" fillId="5" borderId="49" xfId="0" applyFont="1" applyFill="1" applyBorder="1" applyAlignment="1">
      <alignment horizontal="center" vertical="center"/>
    </xf>
    <xf numFmtId="0" fontId="11" fillId="5" borderId="3" xfId="0" applyFont="1" applyFill="1" applyBorder="1" applyAlignment="1">
      <alignment horizontal="center" vertical="center"/>
    </xf>
    <xf numFmtId="0" fontId="11" fillId="5" borderId="49" xfId="0" applyFont="1" applyFill="1" applyBorder="1" applyAlignment="1">
      <alignment horizontal="center" vertical="center" wrapText="1"/>
    </xf>
    <xf numFmtId="3" fontId="8" fillId="5" borderId="22" xfId="0" applyNumberFormat="1" applyFont="1" applyFill="1" applyBorder="1" applyAlignment="1">
      <alignment horizontal="right"/>
    </xf>
    <xf numFmtId="3" fontId="8" fillId="5" borderId="17" xfId="0" applyNumberFormat="1" applyFont="1" applyFill="1" applyBorder="1" applyAlignment="1">
      <alignment horizontal="left"/>
    </xf>
    <xf numFmtId="3" fontId="8" fillId="5" borderId="42" xfId="0" applyNumberFormat="1" applyFont="1" applyFill="1" applyBorder="1" applyAlignment="1">
      <alignment horizontal="center"/>
    </xf>
    <xf numFmtId="168" fontId="8" fillId="5" borderId="15" xfId="0" applyNumberFormat="1" applyFont="1" applyFill="1" applyBorder="1" applyAlignment="1">
      <alignment horizontal="center" vertical="center"/>
    </xf>
    <xf numFmtId="3" fontId="8" fillId="5" borderId="44" xfId="0" applyNumberFormat="1" applyFont="1" applyFill="1" applyBorder="1" applyAlignment="1">
      <alignment horizontal="center" vertical="center"/>
    </xf>
    <xf numFmtId="3" fontId="8" fillId="5" borderId="50" xfId="0" applyNumberFormat="1" applyFont="1" applyFill="1" applyBorder="1" applyAlignment="1">
      <alignment horizontal="center" vertical="center"/>
    </xf>
    <xf numFmtId="165" fontId="8" fillId="5" borderId="42" xfId="0" applyNumberFormat="1" applyFont="1" applyFill="1" applyBorder="1" applyAlignment="1">
      <alignment horizontal="center" vertical="center"/>
    </xf>
    <xf numFmtId="165" fontId="7" fillId="5" borderId="45" xfId="0" applyNumberFormat="1" applyFont="1" applyFill="1" applyBorder="1" applyAlignment="1">
      <alignment horizontal="center" vertical="center"/>
    </xf>
    <xf numFmtId="165" fontId="8" fillId="5" borderId="45" xfId="0" applyNumberFormat="1" applyFont="1" applyFill="1" applyBorder="1" applyAlignment="1">
      <alignment horizontal="center" vertical="center"/>
    </xf>
    <xf numFmtId="0" fontId="7" fillId="5" borderId="44" xfId="0" applyFont="1" applyFill="1" applyBorder="1"/>
    <xf numFmtId="0" fontId="7" fillId="5" borderId="50" xfId="0" applyFont="1" applyFill="1" applyBorder="1"/>
    <xf numFmtId="0" fontId="7" fillId="5" borderId="20" xfId="0" applyFont="1" applyFill="1" applyBorder="1"/>
    <xf numFmtId="0" fontId="7" fillId="5" borderId="25" xfId="0" applyFont="1" applyFill="1" applyBorder="1"/>
    <xf numFmtId="0" fontId="15" fillId="0" borderId="0" xfId="0" applyFont="1" applyAlignment="1">
      <alignment horizontal="left"/>
    </xf>
    <xf numFmtId="0" fontId="15" fillId="4" borderId="48" xfId="5" applyFont="1" applyBorder="1" applyAlignment="1">
      <alignment horizontal="center"/>
    </xf>
    <xf numFmtId="0" fontId="11" fillId="5" borderId="51" xfId="0" applyFont="1" applyFill="1" applyBorder="1" applyAlignment="1">
      <alignment horizontal="center" vertical="center"/>
    </xf>
    <xf numFmtId="0" fontId="11" fillId="5" borderId="51" xfId="0" applyFont="1" applyFill="1" applyBorder="1" applyAlignment="1">
      <alignment horizontal="center" vertical="center" wrapText="1"/>
    </xf>
    <xf numFmtId="3" fontId="8" fillId="5" borderId="22" xfId="0" applyNumberFormat="1" applyFont="1" applyFill="1" applyBorder="1" applyAlignment="1">
      <alignment horizontal="left"/>
    </xf>
    <xf numFmtId="3" fontId="8" fillId="5" borderId="21" xfId="0" applyNumberFormat="1" applyFont="1" applyFill="1" applyBorder="1" applyAlignment="1">
      <alignment horizontal="center"/>
    </xf>
    <xf numFmtId="168" fontId="8" fillId="5" borderId="21" xfId="0" applyNumberFormat="1" applyFont="1" applyFill="1" applyBorder="1" applyAlignment="1">
      <alignment horizontal="center" vertical="center"/>
    </xf>
    <xf numFmtId="3" fontId="8" fillId="5" borderId="21" xfId="0" applyNumberFormat="1" applyFont="1" applyFill="1" applyBorder="1" applyAlignment="1">
      <alignment horizontal="center" vertical="center"/>
    </xf>
    <xf numFmtId="165" fontId="8" fillId="5" borderId="21" xfId="0" applyNumberFormat="1" applyFont="1" applyFill="1" applyBorder="1" applyAlignment="1">
      <alignment horizontal="center" vertical="center"/>
    </xf>
    <xf numFmtId="165" fontId="7" fillId="5" borderId="21" xfId="0" applyNumberFormat="1" applyFont="1" applyFill="1" applyBorder="1" applyAlignment="1">
      <alignment horizontal="center" vertical="center"/>
    </xf>
    <xf numFmtId="0" fontId="7" fillId="5" borderId="21" xfId="0" applyFont="1" applyFill="1" applyBorder="1"/>
    <xf numFmtId="165" fontId="17" fillId="5" borderId="41" xfId="0" applyNumberFormat="1" applyFont="1" applyFill="1" applyBorder="1" applyAlignment="1" applyProtection="1">
      <alignment horizontal="right" vertical="center"/>
      <protection hidden="1"/>
    </xf>
    <xf numFmtId="165" fontId="17" fillId="5" borderId="42" xfId="0" applyNumberFormat="1" applyFont="1" applyFill="1" applyBorder="1" applyAlignment="1" applyProtection="1">
      <alignment horizontal="left" vertical="center"/>
      <protection hidden="1"/>
    </xf>
    <xf numFmtId="3" fontId="17" fillId="5" borderId="14" xfId="0" applyNumberFormat="1" applyFont="1" applyFill="1" applyBorder="1" applyAlignment="1" applyProtection="1">
      <alignment horizontal="center" vertical="center"/>
      <protection hidden="1"/>
    </xf>
    <xf numFmtId="165" fontId="17" fillId="5" borderId="14" xfId="0" applyNumberFormat="1" applyFont="1" applyFill="1" applyBorder="1" applyAlignment="1" applyProtection="1">
      <alignment horizontal="center" vertical="center"/>
      <protection hidden="1"/>
    </xf>
    <xf numFmtId="165" fontId="17" fillId="5" borderId="14" xfId="0" applyNumberFormat="1" applyFont="1" applyFill="1" applyBorder="1" applyAlignment="1" applyProtection="1">
      <alignment horizontal="center"/>
      <protection hidden="1"/>
    </xf>
    <xf numFmtId="0" fontId="18" fillId="5" borderId="0" xfId="0" applyFont="1" applyFill="1"/>
    <xf numFmtId="0" fontId="3" fillId="5" borderId="0" xfId="0" applyFont="1" applyFill="1" applyAlignment="1">
      <alignment horizontal="center" vertical="center"/>
    </xf>
    <xf numFmtId="0" fontId="9" fillId="5" borderId="0" xfId="0" applyFont="1" applyFill="1" applyBorder="1" applyAlignment="1">
      <alignment horizontal="center" vertical="center"/>
    </xf>
    <xf numFmtId="165" fontId="19" fillId="5" borderId="41" xfId="0" applyNumberFormat="1" applyFont="1" applyFill="1" applyBorder="1" applyAlignment="1" applyProtection="1">
      <alignment horizontal="right" vertical="center"/>
      <protection hidden="1"/>
    </xf>
    <xf numFmtId="165" fontId="19" fillId="5" borderId="42" xfId="0" applyNumberFormat="1" applyFont="1" applyFill="1" applyBorder="1" applyAlignment="1" applyProtection="1">
      <alignment horizontal="left" vertical="center" wrapText="1"/>
      <protection hidden="1"/>
    </xf>
    <xf numFmtId="3" fontId="8" fillId="5" borderId="14" xfId="0" applyNumberFormat="1" applyFont="1" applyFill="1" applyBorder="1" applyAlignment="1" applyProtection="1">
      <alignment horizontal="center" vertical="center" wrapText="1"/>
      <protection hidden="1"/>
    </xf>
    <xf numFmtId="165" fontId="8" fillId="5" borderId="14" xfId="0" applyNumberFormat="1" applyFont="1" applyFill="1" applyBorder="1" applyAlignment="1" applyProtection="1">
      <alignment horizontal="center" vertical="center" wrapText="1"/>
      <protection hidden="1"/>
    </xf>
    <xf numFmtId="0" fontId="3" fillId="5" borderId="0" xfId="0" applyFont="1" applyFill="1" applyAlignment="1"/>
    <xf numFmtId="0" fontId="21" fillId="0" borderId="0" xfId="0" applyFont="1"/>
    <xf numFmtId="0" fontId="0" fillId="0" borderId="0" xfId="0" applyAlignment="1">
      <alignment horizontal="center" vertical="center"/>
    </xf>
    <xf numFmtId="0" fontId="14" fillId="6" borderId="14" xfId="0" applyFont="1" applyFill="1" applyBorder="1" applyAlignment="1">
      <alignment horizontal="center" vertical="center" wrapText="1"/>
    </xf>
    <xf numFmtId="49" fontId="14" fillId="5" borderId="14" xfId="0" applyNumberFormat="1" applyFont="1" applyFill="1" applyBorder="1" applyAlignment="1">
      <alignment horizontal="center" vertical="center" wrapText="1"/>
    </xf>
    <xf numFmtId="49" fontId="14" fillId="6" borderId="14" xfId="0" applyNumberFormat="1" applyFont="1" applyFill="1" applyBorder="1" applyAlignment="1">
      <alignment horizontal="center" vertical="center" wrapText="1"/>
    </xf>
    <xf numFmtId="49" fontId="14" fillId="5" borderId="15" xfId="0" applyNumberFormat="1" applyFont="1" applyFill="1" applyBorder="1" applyAlignment="1">
      <alignment horizontal="center" vertical="center" wrapText="1"/>
    </xf>
    <xf numFmtId="49" fontId="14" fillId="5" borderId="16" xfId="0" applyNumberFormat="1" applyFont="1" applyFill="1" applyBorder="1" applyAlignment="1">
      <alignment horizontal="center" vertical="center" wrapText="1"/>
    </xf>
    <xf numFmtId="164" fontId="14" fillId="5" borderId="17" xfId="0" applyNumberFormat="1" applyFont="1" applyFill="1" applyBorder="1" applyAlignment="1">
      <alignment horizontal="center" vertical="center" wrapText="1"/>
    </xf>
    <xf numFmtId="164" fontId="14" fillId="5" borderId="16" xfId="0" applyNumberFormat="1" applyFont="1" applyFill="1" applyBorder="1" applyAlignment="1">
      <alignment horizontal="center" vertical="center" wrapText="1"/>
    </xf>
    <xf numFmtId="164" fontId="14" fillId="5" borderId="14" xfId="0" applyNumberFormat="1" applyFont="1" applyFill="1" applyBorder="1" applyAlignment="1">
      <alignment horizontal="center" vertical="center" wrapText="1"/>
    </xf>
    <xf numFmtId="4" fontId="14" fillId="5" borderId="22" xfId="0" applyNumberFormat="1" applyFont="1" applyFill="1" applyBorder="1" applyAlignment="1">
      <alignment horizontal="center" vertical="center" wrapText="1"/>
    </xf>
    <xf numFmtId="3" fontId="8" fillId="5" borderId="45" xfId="0" applyNumberFormat="1" applyFont="1" applyFill="1" applyBorder="1" applyAlignment="1" applyProtection="1">
      <alignment horizontal="center" vertical="center"/>
      <protection hidden="1"/>
    </xf>
    <xf numFmtId="165" fontId="8" fillId="5" borderId="45" xfId="0" applyNumberFormat="1" applyFont="1" applyFill="1" applyBorder="1" applyAlignment="1" applyProtection="1">
      <alignment horizontal="center" vertical="center"/>
      <protection hidden="1"/>
    </xf>
    <xf numFmtId="165" fontId="8" fillId="5" borderId="45" xfId="0" applyNumberFormat="1" applyFont="1" applyFill="1" applyBorder="1" applyAlignment="1" applyProtection="1">
      <alignment horizontal="center"/>
      <protection hidden="1"/>
    </xf>
    <xf numFmtId="0" fontId="22" fillId="0" borderId="0" xfId="0" applyFont="1"/>
    <xf numFmtId="0" fontId="23" fillId="5" borderId="0" xfId="0" applyFont="1" applyFill="1" applyAlignment="1">
      <alignment horizontal="center"/>
    </xf>
    <xf numFmtId="0" fontId="24" fillId="5" borderId="0" xfId="0" applyFont="1" applyFill="1" applyAlignment="1">
      <alignment horizontal="center"/>
    </xf>
    <xf numFmtId="0" fontId="23" fillId="5" borderId="0" xfId="0" applyFont="1" applyFill="1"/>
    <xf numFmtId="0" fontId="23" fillId="5" borderId="0" xfId="0" applyFont="1" applyFill="1" applyAlignment="1">
      <alignment horizontal="center" vertical="center"/>
    </xf>
    <xf numFmtId="0" fontId="25" fillId="5" borderId="0" xfId="0" applyFont="1" applyFill="1" applyAlignment="1">
      <alignment horizontal="center"/>
    </xf>
    <xf numFmtId="0" fontId="22" fillId="0" borderId="0" xfId="0" applyFont="1" applyAlignment="1">
      <alignment horizontal="center" vertical="center"/>
    </xf>
    <xf numFmtId="0" fontId="23" fillId="5" borderId="0" xfId="0" applyFont="1" applyFill="1" applyBorder="1" applyAlignment="1">
      <alignment horizontal="center"/>
    </xf>
    <xf numFmtId="0" fontId="23" fillId="5" borderId="0" xfId="0" applyFont="1" applyFill="1" applyBorder="1"/>
    <xf numFmtId="0" fontId="23" fillId="5" borderId="0" xfId="0" applyFont="1" applyFill="1" applyBorder="1" applyAlignment="1">
      <alignment horizontal="center" vertical="center"/>
    </xf>
    <xf numFmtId="0" fontId="24" fillId="5" borderId="0" xfId="0" applyFont="1" applyFill="1"/>
    <xf numFmtId="0" fontId="24" fillId="5" borderId="0" xfId="0" applyFont="1" applyFill="1" applyBorder="1" applyAlignment="1">
      <alignment horizontal="center"/>
    </xf>
    <xf numFmtId="0" fontId="24" fillId="5" borderId="0" xfId="0" applyFont="1" applyFill="1" applyBorder="1"/>
    <xf numFmtId="0" fontId="24" fillId="8" borderId="40" xfId="0" applyFont="1" applyFill="1" applyBorder="1" applyAlignment="1">
      <alignment horizontal="center" vertical="center" wrapText="1"/>
    </xf>
    <xf numFmtId="0" fontId="24" fillId="8" borderId="37" xfId="0" applyFont="1" applyFill="1" applyBorder="1" applyAlignment="1">
      <alignment horizontal="center" vertical="center" wrapText="1"/>
    </xf>
    <xf numFmtId="0" fontId="24" fillId="8" borderId="39" xfId="0" applyFont="1" applyFill="1" applyBorder="1" applyAlignment="1">
      <alignment horizontal="center" vertical="center" wrapText="1"/>
    </xf>
    <xf numFmtId="0" fontId="24" fillId="8" borderId="36" xfId="0" applyFont="1" applyFill="1" applyBorder="1" applyAlignment="1">
      <alignment horizontal="center" vertical="center" wrapText="1"/>
    </xf>
    <xf numFmtId="0" fontId="24" fillId="8" borderId="2" xfId="0" applyFont="1" applyFill="1" applyBorder="1" applyAlignment="1">
      <alignment horizontal="center" vertical="center" wrapText="1"/>
    </xf>
    <xf numFmtId="0" fontId="26" fillId="8" borderId="37" xfId="0" applyFont="1" applyFill="1" applyBorder="1" applyAlignment="1">
      <alignment horizontal="center" vertical="center" wrapText="1"/>
    </xf>
    <xf numFmtId="0" fontId="24" fillId="8" borderId="38" xfId="0" applyFont="1" applyFill="1" applyBorder="1" applyAlignment="1">
      <alignment horizontal="center" vertical="center" wrapText="1"/>
    </xf>
    <xf numFmtId="0" fontId="24" fillId="5" borderId="0" xfId="0" applyFont="1" applyFill="1" applyBorder="1" applyAlignment="1">
      <alignment horizontal="center" vertical="center" wrapText="1"/>
    </xf>
    <xf numFmtId="0" fontId="24" fillId="5" borderId="0" xfId="0" applyFont="1" applyFill="1" applyBorder="1" applyAlignment="1">
      <alignment horizontal="center" vertical="center"/>
    </xf>
    <xf numFmtId="0" fontId="23" fillId="5" borderId="8" xfId="0" applyFont="1" applyFill="1" applyBorder="1" applyAlignment="1">
      <alignment horizontal="center" vertical="center"/>
    </xf>
    <xf numFmtId="49" fontId="23" fillId="5" borderId="9" xfId="0" applyNumberFormat="1" applyFont="1" applyFill="1" applyBorder="1" applyAlignment="1">
      <alignment horizontal="center" vertical="center"/>
    </xf>
    <xf numFmtId="49" fontId="23" fillId="5" borderId="10" xfId="0" applyNumberFormat="1" applyFont="1" applyFill="1" applyBorder="1" applyAlignment="1">
      <alignment horizontal="center" vertical="center" wrapText="1"/>
    </xf>
    <xf numFmtId="164" fontId="23" fillId="5" borderId="8" xfId="0" applyNumberFormat="1" applyFont="1" applyFill="1" applyBorder="1" applyAlignment="1">
      <alignment horizontal="center" vertical="center"/>
    </xf>
    <xf numFmtId="164" fontId="23" fillId="5" borderId="9" xfId="0" applyNumberFormat="1" applyFont="1" applyFill="1" applyBorder="1" applyAlignment="1">
      <alignment horizontal="center" vertical="center"/>
    </xf>
    <xf numFmtId="164" fontId="23" fillId="5" borderId="12" xfId="0" applyNumberFormat="1" applyFont="1" applyFill="1" applyBorder="1" applyAlignment="1">
      <alignment horizontal="center" vertical="center"/>
    </xf>
    <xf numFmtId="3" fontId="23" fillId="5" borderId="8" xfId="0" applyNumberFormat="1" applyFont="1" applyFill="1" applyBorder="1" applyAlignment="1">
      <alignment horizontal="center" vertical="center"/>
    </xf>
    <xf numFmtId="3" fontId="23" fillId="5" borderId="9" xfId="0" applyNumberFormat="1" applyFont="1" applyFill="1" applyBorder="1" applyAlignment="1">
      <alignment horizontal="center" vertical="center"/>
    </xf>
    <xf numFmtId="3" fontId="23" fillId="5" borderId="10" xfId="0" applyNumberFormat="1" applyFont="1" applyFill="1" applyBorder="1" applyAlignment="1">
      <alignment horizontal="center" vertical="center"/>
    </xf>
    <xf numFmtId="0" fontId="23" fillId="0" borderId="8" xfId="0" applyFont="1" applyFill="1" applyBorder="1" applyAlignment="1">
      <alignment horizontal="center" vertical="center"/>
    </xf>
    <xf numFmtId="49" fontId="23" fillId="0" borderId="9" xfId="0" applyNumberFormat="1" applyFont="1" applyFill="1" applyBorder="1" applyAlignment="1">
      <alignment horizontal="center" vertical="center"/>
    </xf>
    <xf numFmtId="0" fontId="22" fillId="0" borderId="10" xfId="0" applyFont="1" applyBorder="1" applyAlignment="1">
      <alignment horizontal="center" vertical="center" wrapText="1"/>
    </xf>
    <xf numFmtId="49" fontId="23" fillId="5" borderId="8" xfId="0" applyNumberFormat="1" applyFont="1" applyFill="1" applyBorder="1" applyAlignment="1">
      <alignment horizontal="center" vertical="center"/>
    </xf>
    <xf numFmtId="164" fontId="23" fillId="5" borderId="10" xfId="0" applyNumberFormat="1" applyFont="1" applyFill="1" applyBorder="1" applyAlignment="1">
      <alignment horizontal="center" vertical="center"/>
    </xf>
    <xf numFmtId="3" fontId="22" fillId="0" borderId="10" xfId="0" applyNumberFormat="1" applyFont="1" applyBorder="1" applyAlignment="1">
      <alignment horizontal="center" vertical="center"/>
    </xf>
    <xf numFmtId="49" fontId="23" fillId="0" borderId="10" xfId="0" applyNumberFormat="1" applyFont="1" applyFill="1" applyBorder="1" applyAlignment="1">
      <alignment horizontal="center" vertical="center" wrapText="1"/>
    </xf>
    <xf numFmtId="166" fontId="23" fillId="5" borderId="8" xfId="2" applyNumberFormat="1" applyFont="1" applyFill="1" applyBorder="1" applyAlignment="1">
      <alignment horizontal="center" vertical="center"/>
    </xf>
    <xf numFmtId="166" fontId="23" fillId="5" borderId="9" xfId="2" applyNumberFormat="1" applyFont="1" applyFill="1" applyBorder="1" applyAlignment="1">
      <alignment horizontal="center" vertical="center"/>
    </xf>
    <xf numFmtId="166" fontId="23" fillId="5" borderId="10" xfId="2" applyNumberFormat="1" applyFont="1" applyFill="1" applyBorder="1" applyAlignment="1">
      <alignment horizontal="center" vertical="center"/>
    </xf>
    <xf numFmtId="0" fontId="22" fillId="7" borderId="0" xfId="0" applyFont="1" applyFill="1"/>
    <xf numFmtId="0" fontId="24" fillId="8" borderId="49" xfId="0" applyFont="1" applyFill="1" applyBorder="1" applyAlignment="1">
      <alignment horizontal="center" vertical="center" wrapText="1"/>
    </xf>
    <xf numFmtId="0" fontId="24" fillId="8" borderId="9" xfId="0" applyFont="1" applyFill="1" applyBorder="1" applyAlignment="1">
      <alignment horizontal="center" vertical="center"/>
    </xf>
    <xf numFmtId="0" fontId="24" fillId="8" borderId="12" xfId="0" applyFont="1" applyFill="1" applyBorder="1" applyAlignment="1">
      <alignment horizontal="center" vertical="center"/>
    </xf>
    <xf numFmtId="0" fontId="24" fillId="8" borderId="10" xfId="0" applyFont="1" applyFill="1" applyBorder="1" applyAlignment="1">
      <alignment horizontal="center" vertical="center" wrapText="1"/>
    </xf>
    <xf numFmtId="0" fontId="24" fillId="8" borderId="8" xfId="0" applyFont="1" applyFill="1" applyBorder="1" applyAlignment="1">
      <alignment horizontal="center" vertical="center" wrapText="1"/>
    </xf>
    <xf numFmtId="0" fontId="24" fillId="8" borderId="6" xfId="0" applyFont="1" applyFill="1" applyBorder="1" applyAlignment="1">
      <alignment horizontal="center" vertical="center" wrapText="1"/>
    </xf>
    <xf numFmtId="0" fontId="24" fillId="8" borderId="12" xfId="0" applyFont="1" applyFill="1" applyBorder="1" applyAlignment="1">
      <alignment horizontal="center" vertical="center" wrapText="1"/>
    </xf>
    <xf numFmtId="0" fontId="24" fillId="8" borderId="11" xfId="0" applyFont="1" applyFill="1" applyBorder="1" applyAlignment="1">
      <alignment horizontal="center" vertical="center"/>
    </xf>
    <xf numFmtId="0" fontId="24" fillId="8" borderId="10" xfId="0" applyFont="1" applyFill="1" applyBorder="1" applyAlignment="1">
      <alignment horizontal="center" vertical="center"/>
    </xf>
    <xf numFmtId="0" fontId="24" fillId="8" borderId="8" xfId="0" applyFont="1" applyFill="1" applyBorder="1" applyAlignment="1">
      <alignment horizontal="center" vertical="center"/>
    </xf>
    <xf numFmtId="0" fontId="24" fillId="8" borderId="7" xfId="0" applyFont="1" applyFill="1" applyBorder="1" applyAlignment="1">
      <alignment horizontal="center" vertical="center"/>
    </xf>
    <xf numFmtId="165" fontId="23" fillId="5" borderId="52" xfId="0" applyNumberFormat="1" applyFont="1" applyFill="1" applyBorder="1" applyAlignment="1" applyProtection="1">
      <alignment horizontal="center" vertical="center"/>
      <protection hidden="1"/>
    </xf>
    <xf numFmtId="165" fontId="23" fillId="5" borderId="42" xfId="0" applyNumberFormat="1" applyFont="1" applyFill="1" applyBorder="1" applyAlignment="1" applyProtection="1">
      <alignment horizontal="center" vertical="center"/>
      <protection hidden="1"/>
    </xf>
    <xf numFmtId="3" fontId="23" fillId="5" borderId="14" xfId="0" applyNumberFormat="1" applyFont="1" applyFill="1" applyBorder="1" applyAlignment="1" applyProtection="1">
      <alignment horizontal="center" vertical="center"/>
      <protection hidden="1"/>
    </xf>
    <xf numFmtId="165" fontId="23" fillId="5" borderId="14" xfId="0" applyNumberFormat="1" applyFont="1" applyFill="1" applyBorder="1" applyAlignment="1" applyProtection="1">
      <alignment horizontal="center" vertical="center"/>
      <protection hidden="1"/>
    </xf>
    <xf numFmtId="165" fontId="23" fillId="5" borderId="14" xfId="0" applyNumberFormat="1" applyFont="1" applyFill="1" applyBorder="1" applyAlignment="1" applyProtection="1">
      <alignment horizontal="center"/>
      <protection hidden="1"/>
    </xf>
    <xf numFmtId="165" fontId="23" fillId="5" borderId="21" xfId="0" applyNumberFormat="1" applyFont="1" applyFill="1" applyBorder="1" applyAlignment="1" applyProtection="1">
      <alignment horizontal="center"/>
      <protection hidden="1"/>
    </xf>
    <xf numFmtId="165" fontId="23" fillId="5" borderId="52" xfId="0" applyNumberFormat="1" applyFont="1" applyFill="1" applyBorder="1" applyAlignment="1" applyProtection="1">
      <alignment horizontal="center" vertical="center" wrapText="1"/>
      <protection hidden="1"/>
    </xf>
    <xf numFmtId="165" fontId="23" fillId="5" borderId="42" xfId="0" applyNumberFormat="1" applyFont="1" applyFill="1" applyBorder="1" applyAlignment="1" applyProtection="1">
      <alignment horizontal="center" vertical="center" wrapText="1"/>
      <protection hidden="1"/>
    </xf>
    <xf numFmtId="3" fontId="23" fillId="5" borderId="14" xfId="0" applyNumberFormat="1" applyFont="1" applyFill="1" applyBorder="1" applyAlignment="1" applyProtection="1">
      <alignment horizontal="center" vertical="center" wrapText="1"/>
      <protection hidden="1"/>
    </xf>
    <xf numFmtId="165" fontId="23" fillId="5" borderId="14" xfId="0" applyNumberFormat="1" applyFont="1" applyFill="1" applyBorder="1" applyAlignment="1" applyProtection="1">
      <alignment horizontal="center" vertical="center" wrapText="1"/>
      <protection hidden="1"/>
    </xf>
    <xf numFmtId="165" fontId="23" fillId="5" borderId="14" xfId="0" applyNumberFormat="1" applyFont="1" applyFill="1" applyBorder="1" applyAlignment="1" applyProtection="1">
      <alignment horizontal="center" wrapText="1"/>
      <protection hidden="1"/>
    </xf>
    <xf numFmtId="0" fontId="22" fillId="9" borderId="0" xfId="0" applyFont="1" applyFill="1"/>
    <xf numFmtId="165" fontId="23" fillId="9" borderId="0" xfId="0" applyNumberFormat="1" applyFont="1" applyFill="1" applyBorder="1" applyAlignment="1" applyProtection="1">
      <alignment horizontal="center" vertical="center"/>
      <protection hidden="1"/>
    </xf>
    <xf numFmtId="3" fontId="23" fillId="9" borderId="0" xfId="0" applyNumberFormat="1" applyFont="1" applyFill="1" applyBorder="1" applyAlignment="1" applyProtection="1">
      <alignment horizontal="center" vertical="center"/>
      <protection hidden="1"/>
    </xf>
    <xf numFmtId="165" fontId="23" fillId="9" borderId="0" xfId="0" applyNumberFormat="1" applyFont="1" applyFill="1" applyBorder="1" applyAlignment="1" applyProtection="1">
      <alignment horizontal="center"/>
      <protection hidden="1"/>
    </xf>
    <xf numFmtId="0" fontId="23" fillId="5" borderId="21" xfId="0" applyFont="1" applyFill="1" applyBorder="1" applyAlignment="1">
      <alignment horizontal="center" vertical="center"/>
    </xf>
    <xf numFmtId="2" fontId="23" fillId="5" borderId="21" xfId="0" applyNumberFormat="1" applyFont="1" applyFill="1" applyBorder="1" applyAlignment="1">
      <alignment horizontal="center" vertical="center"/>
    </xf>
    <xf numFmtId="0" fontId="22" fillId="0" borderId="21" xfId="0" applyFont="1" applyBorder="1" applyAlignment="1">
      <alignment horizontal="center" vertical="center"/>
    </xf>
    <xf numFmtId="2" fontId="22" fillId="0" borderId="21" xfId="0" applyNumberFormat="1" applyFont="1" applyBorder="1" applyAlignment="1">
      <alignment horizontal="center" vertical="center"/>
    </xf>
    <xf numFmtId="0" fontId="22" fillId="9" borderId="0" xfId="0" applyFont="1" applyFill="1" applyAlignment="1">
      <alignment horizontal="center"/>
    </xf>
    <xf numFmtId="0" fontId="22" fillId="9" borderId="0" xfId="0" applyFont="1" applyFill="1" applyAlignment="1">
      <alignment horizontal="center" vertical="center"/>
    </xf>
    <xf numFmtId="0" fontId="22" fillId="0" borderId="21" xfId="0" applyFont="1" applyBorder="1" applyAlignment="1">
      <alignment horizontal="center"/>
    </xf>
    <xf numFmtId="1" fontId="22" fillId="0" borderId="21" xfId="0" applyNumberFormat="1" applyFont="1" applyBorder="1" applyAlignment="1">
      <alignment horizontal="center" vertical="center"/>
    </xf>
    <xf numFmtId="0" fontId="22" fillId="0" borderId="0" xfId="0" applyFont="1" applyAlignment="1">
      <alignment horizontal="center"/>
    </xf>
    <xf numFmtId="0" fontId="11" fillId="5" borderId="11" xfId="0" applyFont="1" applyFill="1" applyBorder="1" applyAlignment="1">
      <alignment horizontal="center" vertical="center"/>
    </xf>
    <xf numFmtId="0" fontId="11" fillId="5" borderId="7" xfId="0" applyFont="1" applyFill="1" applyBorder="1" applyAlignment="1">
      <alignment horizontal="center" vertical="center"/>
    </xf>
    <xf numFmtId="0" fontId="10" fillId="3" borderId="2" xfId="4" applyFont="1" applyBorder="1" applyAlignment="1">
      <alignment horizontal="center" vertical="center" wrapText="1"/>
    </xf>
    <xf numFmtId="0" fontId="11" fillId="5" borderId="11" xfId="0" applyFont="1" applyFill="1" applyBorder="1" applyAlignment="1">
      <alignment horizontal="center" vertical="center"/>
    </xf>
    <xf numFmtId="0" fontId="11" fillId="5" borderId="5" xfId="0" applyFont="1" applyFill="1" applyBorder="1" applyAlignment="1">
      <alignment horizontal="center" vertical="center" wrapText="1"/>
    </xf>
    <xf numFmtId="0" fontId="15" fillId="0" borderId="0" xfId="0" applyFont="1" applyAlignment="1">
      <alignment horizontal="center"/>
    </xf>
    <xf numFmtId="0" fontId="5" fillId="0" borderId="0" xfId="0" applyFont="1" applyAlignment="1">
      <alignment horizontal="left"/>
    </xf>
    <xf numFmtId="0" fontId="4" fillId="5" borderId="0" xfId="0" applyFont="1" applyFill="1" applyAlignment="1">
      <alignment horizontal="center"/>
    </xf>
    <xf numFmtId="0" fontId="11" fillId="5" borderId="7" xfId="0" applyFont="1" applyFill="1" applyBorder="1" applyAlignment="1">
      <alignment horizontal="center" vertical="center"/>
    </xf>
    <xf numFmtId="0" fontId="11" fillId="5" borderId="11" xfId="0" applyFont="1" applyFill="1" applyBorder="1" applyAlignment="1">
      <alignment horizontal="center" vertical="center" wrapText="1"/>
    </xf>
    <xf numFmtId="0" fontId="15" fillId="3" borderId="5" xfId="4" applyFont="1" applyBorder="1"/>
    <xf numFmtId="0" fontId="8" fillId="5" borderId="5" xfId="0" applyFont="1" applyFill="1" applyBorder="1" applyAlignment="1">
      <alignment horizontal="center" vertical="top" wrapText="1"/>
    </xf>
    <xf numFmtId="0" fontId="7" fillId="5" borderId="0" xfId="0" applyFont="1" applyFill="1" applyAlignment="1">
      <alignment horizontal="left"/>
    </xf>
    <xf numFmtId="0" fontId="14" fillId="5" borderId="0" xfId="0" applyFont="1" applyFill="1" applyAlignment="1">
      <alignment horizontal="justify" vertical="justify" wrapText="1"/>
    </xf>
    <xf numFmtId="0" fontId="11" fillId="5" borderId="36" xfId="0" applyFont="1" applyFill="1" applyBorder="1" applyAlignment="1">
      <alignment horizontal="center" vertical="center" wrapText="1"/>
    </xf>
    <xf numFmtId="0" fontId="11" fillId="5" borderId="2" xfId="0" applyFont="1" applyFill="1" applyBorder="1" applyAlignment="1">
      <alignment horizontal="center" vertical="center" wrapText="1"/>
    </xf>
    <xf numFmtId="0" fontId="12" fillId="5" borderId="37" xfId="0" applyFont="1" applyFill="1" applyBorder="1" applyAlignment="1">
      <alignment horizontal="center" vertical="center" wrapText="1"/>
    </xf>
    <xf numFmtId="0" fontId="14" fillId="5" borderId="8" xfId="0" applyFont="1" applyFill="1" applyBorder="1" applyAlignment="1">
      <alignment horizontal="center" vertical="center"/>
    </xf>
    <xf numFmtId="0" fontId="14" fillId="6" borderId="9" xfId="0" applyFont="1" applyFill="1" applyBorder="1" applyAlignment="1">
      <alignment horizontal="center" vertical="center"/>
    </xf>
    <xf numFmtId="49" fontId="14" fillId="5" borderId="9" xfId="0" applyNumberFormat="1" applyFont="1" applyFill="1" applyBorder="1" applyAlignment="1">
      <alignment horizontal="center" vertical="center"/>
    </xf>
    <xf numFmtId="49" fontId="14" fillId="6" borderId="9" xfId="0" applyNumberFormat="1" applyFont="1" applyFill="1" applyBorder="1" applyAlignment="1">
      <alignment horizontal="center" vertical="center"/>
    </xf>
    <xf numFmtId="0" fontId="0" fillId="0" borderId="6" xfId="0" applyBorder="1" applyAlignment="1">
      <alignment horizontal="center" vertical="center" wrapText="1"/>
    </xf>
    <xf numFmtId="44" fontId="0" fillId="0" borderId="8" xfId="2" applyFont="1" applyBorder="1" applyAlignment="1">
      <alignment horizontal="center" vertical="center"/>
    </xf>
    <xf numFmtId="44" fontId="0" fillId="0" borderId="9" xfId="2" applyFont="1" applyBorder="1" applyAlignment="1">
      <alignment horizontal="center" vertical="center"/>
    </xf>
    <xf numFmtId="44" fontId="0" fillId="0" borderId="12" xfId="2" applyFont="1" applyBorder="1" applyAlignment="1">
      <alignment horizontal="center" vertical="center"/>
    </xf>
    <xf numFmtId="3" fontId="0" fillId="0" borderId="8" xfId="0" applyNumberFormat="1" applyBorder="1" applyAlignment="1">
      <alignment horizontal="center" vertical="center"/>
    </xf>
    <xf numFmtId="3" fontId="0" fillId="0" borderId="9" xfId="0" applyNumberFormat="1" applyBorder="1" applyAlignment="1">
      <alignment horizontal="center" vertical="center"/>
    </xf>
    <xf numFmtId="3" fontId="0" fillId="0" borderId="10" xfId="0" applyNumberFormat="1" applyBorder="1" applyAlignment="1">
      <alignment horizontal="center" vertical="center"/>
    </xf>
    <xf numFmtId="165" fontId="19" fillId="5" borderId="34" xfId="0" applyNumberFormat="1" applyFont="1" applyFill="1" applyBorder="1" applyAlignment="1" applyProtection="1">
      <alignment horizontal="right" vertical="center"/>
      <protection hidden="1"/>
    </xf>
    <xf numFmtId="165" fontId="29" fillId="5" borderId="35" xfId="0" applyNumberFormat="1" applyFont="1" applyFill="1" applyBorder="1" applyAlignment="1" applyProtection="1">
      <alignment horizontal="left" vertical="center"/>
      <protection hidden="1"/>
    </xf>
    <xf numFmtId="3" fontId="29" fillId="5" borderId="21" xfId="0" applyNumberFormat="1" applyFont="1" applyFill="1" applyBorder="1" applyAlignment="1" applyProtection="1">
      <alignment horizontal="center" vertical="center"/>
      <protection hidden="1"/>
    </xf>
    <xf numFmtId="165" fontId="29" fillId="5" borderId="21" xfId="0" applyNumberFormat="1" applyFont="1" applyFill="1" applyBorder="1" applyAlignment="1" applyProtection="1">
      <alignment horizontal="center" vertical="center"/>
      <protection hidden="1"/>
    </xf>
    <xf numFmtId="165" fontId="29" fillId="5" borderId="21" xfId="0" applyNumberFormat="1" applyFont="1" applyFill="1" applyBorder="1" applyAlignment="1" applyProtection="1">
      <alignment horizontal="center"/>
      <protection hidden="1"/>
    </xf>
    <xf numFmtId="165" fontId="29" fillId="5" borderId="42" xfId="0" applyNumberFormat="1" applyFont="1" applyFill="1" applyBorder="1" applyAlignment="1" applyProtection="1">
      <alignment horizontal="left" vertical="center"/>
      <protection hidden="1"/>
    </xf>
    <xf numFmtId="3" fontId="29" fillId="5" borderId="14" xfId="0" applyNumberFormat="1" applyFont="1" applyFill="1" applyBorder="1" applyAlignment="1" applyProtection="1">
      <alignment horizontal="center" vertical="center"/>
      <protection hidden="1"/>
    </xf>
    <xf numFmtId="165" fontId="29" fillId="5" borderId="14" xfId="0" applyNumberFormat="1" applyFont="1" applyFill="1" applyBorder="1" applyAlignment="1" applyProtection="1">
      <alignment horizontal="center" vertical="center"/>
      <protection hidden="1"/>
    </xf>
    <xf numFmtId="165" fontId="29" fillId="5" borderId="14" xfId="0" applyNumberFormat="1" applyFont="1" applyFill="1" applyBorder="1" applyAlignment="1" applyProtection="1">
      <alignment horizontal="center"/>
      <protection hidden="1"/>
    </xf>
    <xf numFmtId="165" fontId="19" fillId="5" borderId="38" xfId="0" applyNumberFormat="1" applyFont="1" applyFill="1" applyBorder="1" applyAlignment="1" applyProtection="1">
      <alignment horizontal="right" vertical="center"/>
      <protection hidden="1"/>
    </xf>
    <xf numFmtId="165" fontId="29" fillId="5" borderId="36" xfId="0" applyNumberFormat="1" applyFont="1" applyFill="1" applyBorder="1" applyAlignment="1" applyProtection="1">
      <alignment horizontal="left" vertical="center"/>
      <protection hidden="1"/>
    </xf>
    <xf numFmtId="0" fontId="0" fillId="0" borderId="34" xfId="0" applyBorder="1"/>
    <xf numFmtId="0" fontId="0" fillId="0" borderId="35" xfId="0" applyBorder="1"/>
    <xf numFmtId="165" fontId="30" fillId="10" borderId="14" xfId="0" applyNumberFormat="1" applyFont="1" applyFill="1" applyBorder="1" applyAlignment="1" applyProtection="1">
      <alignment horizontal="center" vertical="center"/>
      <protection hidden="1"/>
    </xf>
    <xf numFmtId="0" fontId="0" fillId="0" borderId="21" xfId="0" applyBorder="1" applyAlignment="1">
      <alignment horizontal="center" vertical="center"/>
    </xf>
    <xf numFmtId="0" fontId="9" fillId="5" borderId="0" xfId="0" applyFont="1" applyFill="1" applyBorder="1" applyAlignment="1">
      <alignment vertical="center"/>
    </xf>
    <xf numFmtId="49" fontId="14" fillId="5" borderId="10" xfId="0" applyNumberFormat="1" applyFont="1" applyFill="1" applyBorder="1" applyAlignment="1">
      <alignment horizontal="center" vertical="center" wrapText="1"/>
    </xf>
    <xf numFmtId="44" fontId="0" fillId="0" borderId="8" xfId="2" applyFont="1" applyBorder="1" applyAlignment="1">
      <alignment vertical="center"/>
    </xf>
    <xf numFmtId="44" fontId="0" fillId="0" borderId="9" xfId="2" applyFont="1" applyBorder="1" applyAlignment="1">
      <alignment vertical="center"/>
    </xf>
    <xf numFmtId="0" fontId="0" fillId="0" borderId="9" xfId="0" applyBorder="1" applyAlignment="1">
      <alignment vertical="center"/>
    </xf>
    <xf numFmtId="3" fontId="0" fillId="0" borderId="9" xfId="0" applyNumberFormat="1" applyBorder="1" applyAlignment="1">
      <alignment vertical="center"/>
    </xf>
    <xf numFmtId="3" fontId="0" fillId="0" borderId="10" xfId="0" applyNumberFormat="1" applyBorder="1" applyAlignment="1">
      <alignment vertical="center"/>
    </xf>
    <xf numFmtId="0" fontId="7" fillId="5" borderId="0" xfId="0" applyFont="1" applyFill="1" applyBorder="1" applyAlignment="1">
      <alignment vertical="center"/>
    </xf>
    <xf numFmtId="0" fontId="11" fillId="5" borderId="37" xfId="0" applyFont="1" applyFill="1" applyBorder="1" applyAlignment="1">
      <alignment horizontal="center" vertical="center" wrapText="1"/>
    </xf>
    <xf numFmtId="0" fontId="14" fillId="5" borderId="21" xfId="0" applyFont="1" applyFill="1" applyBorder="1" applyAlignment="1">
      <alignment vertical="center"/>
    </xf>
    <xf numFmtId="0" fontId="14" fillId="6" borderId="21" xfId="0" applyFont="1" applyFill="1" applyBorder="1" applyAlignment="1">
      <alignment vertical="center"/>
    </xf>
    <xf numFmtId="49" fontId="14" fillId="5" borderId="21" xfId="0" applyNumberFormat="1" applyFont="1" applyFill="1" applyBorder="1" applyAlignment="1">
      <alignment horizontal="right" vertical="center"/>
    </xf>
    <xf numFmtId="49" fontId="14" fillId="5" borderId="21" xfId="0" applyNumberFormat="1" applyFont="1" applyFill="1" applyBorder="1" applyAlignment="1">
      <alignment horizontal="center" vertical="center" wrapText="1"/>
    </xf>
    <xf numFmtId="44" fontId="0" fillId="0" borderId="21" xfId="2" applyFont="1" applyBorder="1" applyAlignment="1">
      <alignment vertical="center"/>
    </xf>
    <xf numFmtId="3" fontId="0" fillId="0" borderId="21" xfId="0" applyNumberFormat="1" applyBorder="1" applyAlignment="1">
      <alignment horizontal="center" vertical="center"/>
    </xf>
    <xf numFmtId="0" fontId="11" fillId="5" borderId="5" xfId="0" applyFont="1" applyFill="1" applyBorder="1" applyAlignment="1">
      <alignment horizontal="center" vertical="center" wrapText="1"/>
    </xf>
    <xf numFmtId="0" fontId="11" fillId="5" borderId="11" xfId="0" applyFont="1" applyFill="1" applyBorder="1" applyAlignment="1">
      <alignment horizontal="center" vertical="center"/>
    </xf>
    <xf numFmtId="0" fontId="11" fillId="5" borderId="7" xfId="0" applyFont="1" applyFill="1" applyBorder="1" applyAlignment="1">
      <alignment horizontal="center" vertical="center"/>
    </xf>
    <xf numFmtId="0" fontId="11" fillId="5" borderId="11" xfId="0" applyFont="1" applyFill="1" applyBorder="1" applyAlignment="1">
      <alignment horizontal="center" vertical="center" wrapText="1"/>
    </xf>
    <xf numFmtId="0" fontId="14" fillId="6" borderId="14" xfId="0" applyFont="1" applyFill="1" applyBorder="1" applyAlignment="1">
      <alignment horizontal="center" vertical="center"/>
    </xf>
    <xf numFmtId="166" fontId="14" fillId="5" borderId="17" xfId="0" applyNumberFormat="1" applyFont="1" applyFill="1" applyBorder="1" applyAlignment="1">
      <alignment horizontal="center" vertical="center"/>
    </xf>
    <xf numFmtId="3" fontId="14" fillId="5" borderId="14" xfId="0" applyNumberFormat="1" applyFont="1" applyFill="1" applyBorder="1" applyAlignment="1">
      <alignment horizontal="center" vertical="center"/>
    </xf>
    <xf numFmtId="3" fontId="14" fillId="5" borderId="22" xfId="0" applyNumberFormat="1" applyFont="1" applyFill="1" applyBorder="1" applyAlignment="1">
      <alignment horizontal="center" vertical="center"/>
    </xf>
    <xf numFmtId="0" fontId="14" fillId="5" borderId="44" xfId="0" applyFont="1" applyFill="1" applyBorder="1" applyAlignment="1">
      <alignment horizontal="center" vertical="center"/>
    </xf>
    <xf numFmtId="0" fontId="14" fillId="5" borderId="42" xfId="0" quotePrefix="1" applyFont="1" applyFill="1" applyBorder="1" applyAlignment="1">
      <alignment horizontal="center" vertical="center"/>
    </xf>
    <xf numFmtId="0" fontId="14" fillId="5" borderId="45" xfId="0" quotePrefix="1" applyFont="1" applyFill="1" applyBorder="1" applyAlignment="1">
      <alignment horizontal="center" vertical="center"/>
    </xf>
    <xf numFmtId="0" fontId="14" fillId="5" borderId="46" xfId="0" quotePrefix="1" applyFont="1" applyFill="1" applyBorder="1" applyAlignment="1">
      <alignment horizontal="center" vertical="center"/>
    </xf>
    <xf numFmtId="169" fontId="14" fillId="5" borderId="17" xfId="0" applyNumberFormat="1" applyFont="1" applyFill="1" applyBorder="1" applyAlignment="1">
      <alignment horizontal="center" vertical="center"/>
    </xf>
    <xf numFmtId="0" fontId="14" fillId="5" borderId="42" xfId="0" quotePrefix="1" applyFont="1" applyFill="1" applyBorder="1" applyAlignment="1">
      <alignment horizontal="center"/>
    </xf>
    <xf numFmtId="0" fontId="14" fillId="5" borderId="45" xfId="0" quotePrefix="1" applyFont="1" applyFill="1" applyBorder="1" applyAlignment="1">
      <alignment horizontal="center"/>
    </xf>
    <xf numFmtId="0" fontId="14" fillId="5" borderId="46" xfId="0" quotePrefix="1" applyFont="1" applyFill="1" applyBorder="1" applyAlignment="1">
      <alignment horizontal="center"/>
    </xf>
    <xf numFmtId="49" fontId="31" fillId="5" borderId="29" xfId="0" applyNumberFormat="1" applyFont="1" applyFill="1" applyBorder="1" applyAlignment="1">
      <alignment horizontal="center" vertical="center" wrapText="1"/>
    </xf>
    <xf numFmtId="170" fontId="14" fillId="5" borderId="30" xfId="0" applyNumberFormat="1" applyFont="1" applyFill="1" applyBorder="1" applyAlignment="1">
      <alignment horizontal="center" vertical="center"/>
    </xf>
    <xf numFmtId="170" fontId="14" fillId="5" borderId="49" xfId="0" applyNumberFormat="1" applyFont="1" applyFill="1" applyBorder="1" applyAlignment="1">
      <alignment horizontal="right"/>
    </xf>
    <xf numFmtId="170" fontId="14" fillId="5" borderId="31" xfId="0" applyNumberFormat="1" applyFont="1" applyFill="1" applyBorder="1" applyAlignment="1">
      <alignment horizontal="right"/>
    </xf>
    <xf numFmtId="170" fontId="14" fillId="5" borderId="30" xfId="0" applyNumberFormat="1" applyFont="1" applyFill="1" applyBorder="1" applyAlignment="1">
      <alignment horizontal="right"/>
    </xf>
    <xf numFmtId="170" fontId="14" fillId="5" borderId="28" xfId="0" applyNumberFormat="1" applyFont="1" applyFill="1" applyBorder="1" applyAlignment="1">
      <alignment horizontal="right"/>
    </xf>
    <xf numFmtId="170" fontId="14" fillId="5" borderId="32" xfId="0" applyNumberFormat="1" applyFont="1" applyFill="1" applyBorder="1" applyAlignment="1">
      <alignment horizontal="right"/>
    </xf>
    <xf numFmtId="0" fontId="32" fillId="0" borderId="21" xfId="0" applyFont="1" applyBorder="1" applyAlignment="1">
      <alignment horizontal="right"/>
    </xf>
    <xf numFmtId="0" fontId="32" fillId="0" borderId="21" xfId="0" applyFont="1" applyBorder="1" applyAlignment="1">
      <alignment horizontal="left"/>
    </xf>
    <xf numFmtId="1" fontId="32" fillId="0" borderId="21" xfId="0" applyNumberFormat="1" applyFont="1" applyBorder="1" applyAlignment="1">
      <alignment horizontal="center"/>
    </xf>
    <xf numFmtId="0" fontId="32" fillId="0" borderId="41" xfId="0" applyFont="1" applyBorder="1" applyAlignment="1">
      <alignment horizontal="right"/>
    </xf>
    <xf numFmtId="0" fontId="32" fillId="0" borderId="42" xfId="0" applyFont="1" applyBorder="1" applyAlignment="1">
      <alignment horizontal="left"/>
    </xf>
    <xf numFmtId="0" fontId="32" fillId="0" borderId="21" xfId="0" applyFont="1" applyFill="1" applyBorder="1" applyAlignment="1">
      <alignment horizontal="center"/>
    </xf>
    <xf numFmtId="0" fontId="32" fillId="0" borderId="21" xfId="0" applyFont="1" applyBorder="1" applyAlignment="1">
      <alignment horizontal="center" wrapText="1"/>
    </xf>
    <xf numFmtId="0" fontId="32" fillId="0" borderId="34" xfId="0" applyFont="1" applyBorder="1" applyAlignment="1">
      <alignment horizontal="right"/>
    </xf>
    <xf numFmtId="0" fontId="32" fillId="0" borderId="35" xfId="0" applyFont="1" applyBorder="1" applyAlignment="1">
      <alignment horizontal="left"/>
    </xf>
    <xf numFmtId="167" fontId="14" fillId="5" borderId="16" xfId="0" applyNumberFormat="1" applyFont="1" applyFill="1" applyBorder="1" applyAlignment="1">
      <alignment horizontal="center" vertical="center"/>
    </xf>
    <xf numFmtId="167" fontId="14" fillId="5" borderId="14" xfId="0" applyNumberFormat="1" applyFont="1" applyFill="1" applyBorder="1" applyAlignment="1">
      <alignment horizontal="center" vertical="center"/>
    </xf>
    <xf numFmtId="167" fontId="14" fillId="5" borderId="17" xfId="0" applyNumberFormat="1" applyFont="1" applyFill="1" applyBorder="1" applyAlignment="1">
      <alignment horizontal="right" vertical="center"/>
    </xf>
    <xf numFmtId="165" fontId="16" fillId="5" borderId="0" xfId="0" applyNumberFormat="1" applyFont="1" applyFill="1" applyBorder="1" applyAlignment="1" applyProtection="1">
      <alignment horizontal="right" vertical="center"/>
      <protection hidden="1"/>
    </xf>
    <xf numFmtId="165" fontId="8" fillId="5" borderId="0" xfId="0" applyNumberFormat="1" applyFont="1" applyFill="1" applyBorder="1" applyAlignment="1" applyProtection="1">
      <alignment horizontal="left" vertical="center"/>
      <protection hidden="1"/>
    </xf>
    <xf numFmtId="3" fontId="8" fillId="5" borderId="0" xfId="0" applyNumberFormat="1" applyFont="1" applyFill="1" applyBorder="1" applyAlignment="1" applyProtection="1">
      <alignment horizontal="center" vertical="center"/>
      <protection hidden="1"/>
    </xf>
    <xf numFmtId="165" fontId="8" fillId="5" borderId="0" xfId="0" applyNumberFormat="1" applyFont="1" applyFill="1" applyBorder="1" applyAlignment="1" applyProtection="1">
      <alignment horizontal="center" vertical="center"/>
      <protection hidden="1"/>
    </xf>
    <xf numFmtId="165" fontId="8" fillId="5" borderId="0" xfId="0" applyNumberFormat="1" applyFont="1" applyFill="1" applyBorder="1" applyAlignment="1" applyProtection="1">
      <alignment horizontal="center"/>
      <protection hidden="1"/>
    </xf>
    <xf numFmtId="4" fontId="14" fillId="5" borderId="23" xfId="0" applyNumberFormat="1" applyFont="1" applyFill="1" applyBorder="1" applyAlignment="1">
      <alignment horizontal="center"/>
    </xf>
    <xf numFmtId="4" fontId="14" fillId="5" borderId="24" xfId="0" applyNumberFormat="1" applyFont="1" applyFill="1" applyBorder="1" applyAlignment="1">
      <alignment horizontal="center"/>
    </xf>
    <xf numFmtId="0" fontId="4" fillId="5" borderId="0" xfId="0" applyFont="1" applyFill="1" applyAlignment="1">
      <alignment horizontal="center"/>
    </xf>
    <xf numFmtId="0" fontId="6" fillId="4" borderId="0" xfId="5" applyFont="1"/>
    <xf numFmtId="0" fontId="5" fillId="0" borderId="0" xfId="0" applyFont="1" applyAlignment="1">
      <alignment horizontal="left"/>
    </xf>
    <xf numFmtId="0" fontId="10" fillId="3" borderId="2" xfId="4" applyFont="1" applyBorder="1" applyAlignment="1">
      <alignment horizontal="center" vertical="center" wrapText="1"/>
    </xf>
    <xf numFmtId="0" fontId="10" fillId="3" borderId="3" xfId="4" applyFont="1" applyBorder="1" applyAlignment="1">
      <alignment horizontal="center" vertical="center" wrapText="1"/>
    </xf>
    <xf numFmtId="0" fontId="10" fillId="3" borderId="4" xfId="4" applyFont="1" applyBorder="1" applyAlignment="1">
      <alignment horizontal="center" vertical="center" wrapText="1"/>
    </xf>
    <xf numFmtId="0" fontId="10" fillId="3" borderId="5" xfId="4" applyFont="1" applyBorder="1" applyAlignment="1">
      <alignment horizontal="center" vertical="center" wrapText="1"/>
    </xf>
    <xf numFmtId="0" fontId="10" fillId="3" borderId="6" xfId="4" applyFont="1" applyBorder="1" applyAlignment="1">
      <alignment horizontal="center" vertical="center" wrapText="1"/>
    </xf>
    <xf numFmtId="0" fontId="10" fillId="3" borderId="7" xfId="4" applyFont="1" applyBorder="1" applyAlignment="1">
      <alignment horizontal="center" vertical="center" wrapText="1"/>
    </xf>
    <xf numFmtId="0" fontId="11" fillId="5" borderId="5" xfId="0" applyFont="1" applyFill="1" applyBorder="1" applyAlignment="1">
      <alignment horizontal="center" vertical="center" wrapText="1"/>
    </xf>
    <xf numFmtId="0" fontId="11" fillId="5" borderId="7" xfId="0" applyFont="1" applyFill="1" applyBorder="1" applyAlignment="1">
      <alignment horizontal="center" vertical="center" wrapText="1"/>
    </xf>
    <xf numFmtId="4" fontId="14" fillId="5" borderId="18" xfId="0" applyNumberFormat="1" applyFont="1" applyFill="1" applyBorder="1" applyAlignment="1">
      <alignment horizontal="center"/>
    </xf>
    <xf numFmtId="4" fontId="14" fillId="5" borderId="19" xfId="0" applyNumberFormat="1" applyFont="1" applyFill="1" applyBorder="1" applyAlignment="1">
      <alignment horizontal="center"/>
    </xf>
    <xf numFmtId="4" fontId="14" fillId="5" borderId="30" xfId="0" applyNumberFormat="1" applyFont="1" applyFill="1" applyBorder="1" applyAlignment="1">
      <alignment horizontal="center"/>
    </xf>
    <xf numFmtId="4" fontId="14" fillId="5" borderId="31" xfId="0" applyNumberFormat="1" applyFont="1" applyFill="1" applyBorder="1" applyAlignment="1">
      <alignment horizontal="center"/>
    </xf>
    <xf numFmtId="0" fontId="15" fillId="0" borderId="0" xfId="0" applyFont="1" applyAlignment="1">
      <alignment horizontal="center"/>
    </xf>
    <xf numFmtId="0" fontId="15" fillId="4" borderId="0" xfId="5" applyFont="1" applyBorder="1" applyAlignment="1">
      <alignment horizontal="center"/>
    </xf>
    <xf numFmtId="0" fontId="10" fillId="3" borderId="0" xfId="4" applyFont="1" applyBorder="1" applyAlignment="1">
      <alignment horizontal="center" vertical="center" wrapText="1"/>
    </xf>
    <xf numFmtId="0" fontId="10" fillId="3" borderId="33" xfId="4" applyFont="1" applyBorder="1" applyAlignment="1">
      <alignment horizontal="center" vertical="center" wrapText="1"/>
    </xf>
    <xf numFmtId="0" fontId="11" fillId="5" borderId="5" xfId="0" applyFont="1" applyFill="1" applyBorder="1" applyAlignment="1">
      <alignment horizontal="center" vertical="center"/>
    </xf>
    <xf numFmtId="0" fontId="11" fillId="5" borderId="11" xfId="0" applyFont="1" applyFill="1" applyBorder="1" applyAlignment="1">
      <alignment horizontal="center" vertical="center"/>
    </xf>
    <xf numFmtId="0" fontId="2" fillId="0" borderId="34" xfId="0" applyFont="1" applyBorder="1" applyAlignment="1">
      <alignment horizontal="center"/>
    </xf>
    <xf numFmtId="0" fontId="2" fillId="0" borderId="26" xfId="0" applyFont="1" applyBorder="1" applyAlignment="1">
      <alignment horizontal="center"/>
    </xf>
    <xf numFmtId="0" fontId="2" fillId="0" borderId="35" xfId="0" applyFont="1" applyBorder="1" applyAlignment="1">
      <alignment horizontal="center"/>
    </xf>
    <xf numFmtId="0" fontId="2" fillId="2" borderId="1" xfId="3" applyFont="1" applyAlignment="1">
      <alignment horizontal="center"/>
    </xf>
    <xf numFmtId="0" fontId="11" fillId="5" borderId="2" xfId="0" applyFont="1" applyFill="1" applyBorder="1" applyAlignment="1">
      <alignment horizontal="center" vertical="center"/>
    </xf>
    <xf numFmtId="0" fontId="11" fillId="5" borderId="36" xfId="0" applyFont="1" applyFill="1" applyBorder="1" applyAlignment="1">
      <alignment horizontal="center" vertical="center"/>
    </xf>
    <xf numFmtId="0" fontId="0" fillId="7" borderId="21" xfId="0" applyFill="1" applyBorder="1" applyAlignment="1">
      <alignment horizontal="center"/>
    </xf>
    <xf numFmtId="0" fontId="2" fillId="0" borderId="21" xfId="0" applyFont="1" applyBorder="1" applyAlignment="1">
      <alignment horizontal="center"/>
    </xf>
    <xf numFmtId="0" fontId="11" fillId="5" borderId="7" xfId="0" applyFont="1" applyFill="1" applyBorder="1" applyAlignment="1">
      <alignment horizontal="center" vertical="center"/>
    </xf>
    <xf numFmtId="0" fontId="15" fillId="0" borderId="0" xfId="0" applyFont="1" applyAlignment="1">
      <alignment horizontal="left"/>
    </xf>
    <xf numFmtId="0" fontId="15" fillId="4" borderId="48" xfId="5" applyFont="1" applyBorder="1" applyAlignment="1">
      <alignment horizontal="center"/>
    </xf>
    <xf numFmtId="4" fontId="14" fillId="5" borderId="18" xfId="0" applyNumberFormat="1" applyFont="1" applyFill="1" applyBorder="1" applyAlignment="1">
      <alignment horizontal="center" vertical="center"/>
    </xf>
    <xf numFmtId="4" fontId="14" fillId="5" borderId="19" xfId="0" applyNumberFormat="1" applyFont="1" applyFill="1" applyBorder="1" applyAlignment="1">
      <alignment horizontal="center" vertical="center"/>
    </xf>
    <xf numFmtId="4" fontId="14" fillId="5" borderId="23" xfId="0" applyNumberFormat="1" applyFont="1" applyFill="1" applyBorder="1" applyAlignment="1">
      <alignment horizontal="center" vertical="center"/>
    </xf>
    <xf numFmtId="4" fontId="14" fillId="5" borderId="24" xfId="0" applyNumberFormat="1" applyFont="1" applyFill="1" applyBorder="1" applyAlignment="1">
      <alignment horizontal="center" vertical="center"/>
    </xf>
    <xf numFmtId="4" fontId="14" fillId="5" borderId="30" xfId="0" applyNumberFormat="1" applyFont="1" applyFill="1" applyBorder="1" applyAlignment="1">
      <alignment horizontal="center" vertical="center"/>
    </xf>
    <xf numFmtId="4" fontId="14" fillId="5" borderId="31" xfId="0" applyNumberFormat="1" applyFont="1" applyFill="1" applyBorder="1" applyAlignment="1">
      <alignment horizontal="center" vertical="center"/>
    </xf>
    <xf numFmtId="0" fontId="11" fillId="5" borderId="11" xfId="0" applyFont="1" applyFill="1" applyBorder="1" applyAlignment="1">
      <alignment horizontal="center" vertical="center" wrapText="1"/>
    </xf>
    <xf numFmtId="0" fontId="6" fillId="4" borderId="0" xfId="5" applyFont="1" applyAlignment="1"/>
    <xf numFmtId="0" fontId="15" fillId="3" borderId="5" xfId="4" applyFont="1" applyBorder="1"/>
    <xf numFmtId="0" fontId="15" fillId="3" borderId="6" xfId="4" applyFont="1" applyBorder="1"/>
    <xf numFmtId="0" fontId="15" fillId="3" borderId="7" xfId="4" applyFont="1" applyBorder="1"/>
    <xf numFmtId="0" fontId="8" fillId="5" borderId="5" xfId="0" applyFont="1" applyFill="1" applyBorder="1" applyAlignment="1">
      <alignment horizontal="center" vertical="top" wrapText="1"/>
    </xf>
    <xf numFmtId="0" fontId="8" fillId="5" borderId="6" xfId="0" applyFont="1" applyFill="1" applyBorder="1" applyAlignment="1">
      <alignment horizontal="center" vertical="top" wrapText="1"/>
    </xf>
    <xf numFmtId="0" fontId="8" fillId="5" borderId="7" xfId="0" applyFont="1" applyFill="1" applyBorder="1" applyAlignment="1">
      <alignment horizontal="center" vertical="top" wrapText="1"/>
    </xf>
    <xf numFmtId="0" fontId="7" fillId="5" borderId="0" xfId="0" applyFont="1" applyFill="1" applyAlignment="1">
      <alignment horizontal="left"/>
    </xf>
    <xf numFmtId="0" fontId="18" fillId="5" borderId="0" xfId="0" applyFont="1" applyFill="1" applyAlignment="1">
      <alignment horizontal="left"/>
    </xf>
    <xf numFmtId="0" fontId="14" fillId="5" borderId="0" xfId="0" applyFont="1" applyFill="1" applyAlignment="1">
      <alignment horizontal="justify" vertical="justify" wrapText="1"/>
    </xf>
    <xf numFmtId="0" fontId="20" fillId="5" borderId="0" xfId="0" applyFont="1" applyFill="1" applyAlignment="1">
      <alignment horizontal="justify" vertical="justify" wrapText="1"/>
    </xf>
    <xf numFmtId="4" fontId="14" fillId="5" borderId="18" xfId="0" applyNumberFormat="1" applyFont="1" applyFill="1" applyBorder="1" applyAlignment="1">
      <alignment horizontal="center" vertical="center" wrapText="1"/>
    </xf>
    <xf numFmtId="4" fontId="14" fillId="5" borderId="19" xfId="0" applyNumberFormat="1" applyFont="1" applyFill="1" applyBorder="1" applyAlignment="1">
      <alignment horizontal="center" vertical="center" wrapText="1"/>
    </xf>
    <xf numFmtId="0" fontId="22" fillId="0" borderId="55" xfId="0" applyFont="1" applyBorder="1" applyAlignment="1">
      <alignment horizontal="center" vertical="center"/>
    </xf>
    <xf numFmtId="0" fontId="22" fillId="0" borderId="56" xfId="0" applyFont="1" applyBorder="1" applyAlignment="1">
      <alignment horizontal="center" vertical="center"/>
    </xf>
    <xf numFmtId="0" fontId="22" fillId="0" borderId="14" xfId="0" applyFont="1" applyBorder="1" applyAlignment="1">
      <alignment horizontal="center" vertical="center"/>
    </xf>
    <xf numFmtId="0" fontId="25" fillId="3" borderId="0" xfId="4" applyFont="1" applyBorder="1" applyAlignment="1">
      <alignment horizontal="center" vertical="center" wrapText="1"/>
    </xf>
    <xf numFmtId="0" fontId="25" fillId="3" borderId="33" xfId="4" applyFont="1" applyBorder="1" applyAlignment="1">
      <alignment horizontal="center" vertical="center" wrapText="1"/>
    </xf>
    <xf numFmtId="0" fontId="25" fillId="3" borderId="2" xfId="4" applyFont="1" applyBorder="1" applyAlignment="1">
      <alignment horizontal="center" vertical="center" wrapText="1"/>
    </xf>
    <xf numFmtId="0" fontId="25" fillId="3" borderId="3" xfId="4" applyFont="1" applyBorder="1" applyAlignment="1">
      <alignment horizontal="center" vertical="center" wrapText="1"/>
    </xf>
    <xf numFmtId="0" fontId="25" fillId="3" borderId="4" xfId="4" applyFont="1" applyBorder="1" applyAlignment="1">
      <alignment horizontal="center" vertical="center" wrapText="1"/>
    </xf>
    <xf numFmtId="0" fontId="24" fillId="8" borderId="5" xfId="0" applyFont="1" applyFill="1" applyBorder="1" applyAlignment="1">
      <alignment horizontal="center" vertical="center"/>
    </xf>
    <xf numFmtId="0" fontId="24" fillId="8" borderId="11" xfId="0" applyFont="1" applyFill="1" applyBorder="1" applyAlignment="1">
      <alignment horizontal="center" vertical="center"/>
    </xf>
    <xf numFmtId="0" fontId="22" fillId="0" borderId="51" xfId="0" applyFont="1" applyBorder="1" applyAlignment="1">
      <alignment horizontal="center" vertical="top" wrapText="1"/>
    </xf>
    <xf numFmtId="0" fontId="22" fillId="0" borderId="53" xfId="0" applyFont="1" applyBorder="1" applyAlignment="1">
      <alignment horizontal="center" vertical="top" wrapText="1"/>
    </xf>
    <xf numFmtId="0" fontId="22" fillId="0" borderId="54" xfId="0" applyFont="1" applyBorder="1" applyAlignment="1">
      <alignment horizontal="center" vertical="top" wrapText="1"/>
    </xf>
    <xf numFmtId="0" fontId="28" fillId="4" borderId="0" xfId="5" applyFont="1" applyBorder="1" applyAlignment="1">
      <alignment horizontal="center"/>
    </xf>
    <xf numFmtId="0" fontId="24" fillId="5" borderId="0" xfId="0" applyFont="1" applyFill="1" applyAlignment="1">
      <alignment horizontal="center"/>
    </xf>
    <xf numFmtId="0" fontId="22" fillId="4" borderId="0" xfId="5" applyFont="1"/>
    <xf numFmtId="0" fontId="25" fillId="0" borderId="0" xfId="0" applyFont="1" applyAlignment="1">
      <alignment horizontal="left"/>
    </xf>
    <xf numFmtId="0" fontId="25" fillId="3" borderId="5" xfId="4" applyFont="1" applyBorder="1" applyAlignment="1">
      <alignment horizontal="center" vertical="center" wrapText="1"/>
    </xf>
    <xf numFmtId="0" fontId="25" fillId="3" borderId="6" xfId="4" applyFont="1" applyBorder="1" applyAlignment="1">
      <alignment horizontal="center" vertical="center" wrapText="1"/>
    </xf>
    <xf numFmtId="0" fontId="25" fillId="3" borderId="7" xfId="4" applyFont="1" applyBorder="1" applyAlignment="1">
      <alignment horizontal="center" vertical="center" wrapText="1"/>
    </xf>
    <xf numFmtId="0" fontId="24" fillId="8" borderId="5" xfId="0" applyFont="1" applyFill="1" applyBorder="1" applyAlignment="1">
      <alignment horizontal="center" vertical="center" wrapText="1"/>
    </xf>
    <xf numFmtId="0" fontId="24" fillId="8" borderId="7" xfId="0" applyFont="1" applyFill="1" applyBorder="1" applyAlignment="1">
      <alignment horizontal="center" vertical="center" wrapText="1"/>
    </xf>
    <xf numFmtId="4" fontId="23" fillId="5" borderId="5" xfId="0" applyNumberFormat="1" applyFont="1" applyFill="1" applyBorder="1" applyAlignment="1">
      <alignment horizontal="center" vertical="center" wrapText="1"/>
    </xf>
    <xf numFmtId="4" fontId="23" fillId="5" borderId="7" xfId="0" applyNumberFormat="1" applyFont="1" applyFill="1" applyBorder="1" applyAlignment="1">
      <alignment horizontal="center" vertical="center"/>
    </xf>
    <xf numFmtId="0" fontId="28" fillId="0" borderId="0" xfId="0" applyFont="1" applyAlignment="1">
      <alignment horizontal="center"/>
    </xf>
    <xf numFmtId="4" fontId="14" fillId="5" borderId="52" xfId="0" applyNumberFormat="1" applyFont="1" applyFill="1" applyBorder="1" applyAlignment="1">
      <alignment horizontal="center" vertical="center"/>
    </xf>
    <xf numFmtId="4" fontId="14" fillId="5" borderId="5" xfId="0" applyNumberFormat="1" applyFont="1" applyFill="1" applyBorder="1" applyAlignment="1">
      <alignment horizontal="center" vertical="center"/>
    </xf>
    <xf numFmtId="4" fontId="14" fillId="5" borderId="7" xfId="0" applyNumberFormat="1" applyFont="1" applyFill="1" applyBorder="1" applyAlignment="1">
      <alignment horizontal="center" vertical="center"/>
    </xf>
    <xf numFmtId="4" fontId="14" fillId="5" borderId="6" xfId="0" applyNumberFormat="1" applyFont="1" applyFill="1" applyBorder="1" applyAlignment="1">
      <alignment horizontal="center" vertical="center"/>
    </xf>
    <xf numFmtId="17" fontId="6" fillId="4" borderId="0" xfId="5" applyNumberFormat="1" applyFont="1" applyAlignment="1">
      <alignment horizontal="left"/>
    </xf>
    <xf numFmtId="0" fontId="6" fillId="4" borderId="0" xfId="5" applyFont="1" applyAlignment="1">
      <alignment horizontal="left"/>
    </xf>
    <xf numFmtId="9" fontId="14" fillId="5" borderId="18" xfId="6" applyFont="1" applyFill="1" applyBorder="1" applyAlignment="1">
      <alignment horizontal="center" vertical="center"/>
    </xf>
    <xf numFmtId="9" fontId="14" fillId="5" borderId="19" xfId="6" applyFont="1" applyFill="1" applyBorder="1" applyAlignment="1">
      <alignment horizontal="center" vertical="center"/>
    </xf>
    <xf numFmtId="10" fontId="14" fillId="5" borderId="18" xfId="6" applyNumberFormat="1" applyFont="1" applyFill="1" applyBorder="1" applyAlignment="1">
      <alignment horizontal="center" vertical="center"/>
    </xf>
    <xf numFmtId="10" fontId="14" fillId="5" borderId="19" xfId="6" applyNumberFormat="1" applyFont="1" applyFill="1" applyBorder="1" applyAlignment="1">
      <alignment horizontal="center" vertical="center"/>
    </xf>
    <xf numFmtId="0" fontId="34" fillId="11" borderId="0" xfId="7" applyFont="1" applyFill="1"/>
    <xf numFmtId="0" fontId="35" fillId="11" borderId="0" xfId="7" applyFont="1" applyFill="1"/>
    <xf numFmtId="0" fontId="36" fillId="11" borderId="0" xfId="7" applyFont="1" applyFill="1" applyAlignment="1">
      <alignment horizontal="center"/>
    </xf>
    <xf numFmtId="0" fontId="37" fillId="11" borderId="0" xfId="7" applyFont="1" applyFill="1" applyAlignment="1">
      <alignment horizontal="left"/>
    </xf>
    <xf numFmtId="0" fontId="38" fillId="12" borderId="0" xfId="7" applyFont="1" applyFill="1"/>
    <xf numFmtId="0" fontId="38" fillId="0" borderId="0" xfId="7" applyFont="1"/>
    <xf numFmtId="0" fontId="37" fillId="11" borderId="0" xfId="7" applyFont="1" applyFill="1" applyAlignment="1">
      <alignment horizontal="center"/>
    </xf>
    <xf numFmtId="0" fontId="38" fillId="11" borderId="0" xfId="7" applyFont="1" applyFill="1"/>
    <xf numFmtId="0" fontId="37" fillId="0" borderId="0" xfId="7" applyFont="1" applyAlignment="1">
      <alignment horizontal="left"/>
    </xf>
    <xf numFmtId="0" fontId="39" fillId="11" borderId="0" xfId="7" applyFont="1" applyFill="1"/>
    <xf numFmtId="0" fontId="40" fillId="13" borderId="2" xfId="7" applyFont="1" applyFill="1" applyBorder="1" applyAlignment="1">
      <alignment horizontal="center" vertical="center" wrapText="1"/>
    </xf>
    <xf numFmtId="0" fontId="40" fillId="13" borderId="3" xfId="7" applyFont="1" applyFill="1" applyBorder="1" applyAlignment="1">
      <alignment horizontal="center" vertical="center" wrapText="1"/>
    </xf>
    <xf numFmtId="0" fontId="40" fillId="13" borderId="4" xfId="7" applyFont="1" applyFill="1" applyBorder="1" applyAlignment="1">
      <alignment horizontal="center" vertical="center" wrapText="1"/>
    </xf>
    <xf numFmtId="0" fontId="40" fillId="13" borderId="5" xfId="7" applyFont="1" applyFill="1" applyBorder="1" applyAlignment="1">
      <alignment horizontal="center" vertical="center" wrapText="1"/>
    </xf>
    <xf numFmtId="0" fontId="40" fillId="13" borderId="6" xfId="7" applyFont="1" applyFill="1" applyBorder="1" applyAlignment="1">
      <alignment horizontal="center" vertical="center" wrapText="1"/>
    </xf>
    <xf numFmtId="0" fontId="40" fillId="13" borderId="7" xfId="7" applyFont="1" applyFill="1" applyBorder="1" applyAlignment="1">
      <alignment horizontal="center" vertical="center" wrapText="1"/>
    </xf>
    <xf numFmtId="0" fontId="40" fillId="11" borderId="8" xfId="7" applyFont="1" applyFill="1" applyBorder="1" applyAlignment="1">
      <alignment horizontal="center" vertical="center" wrapText="1"/>
    </xf>
    <xf numFmtId="0" fontId="40" fillId="11" borderId="9" xfId="7" applyFont="1" applyFill="1" applyBorder="1" applyAlignment="1">
      <alignment horizontal="center" vertical="center" wrapText="1"/>
    </xf>
    <xf numFmtId="0" fontId="40" fillId="11" borderId="12" xfId="7" applyFont="1" applyFill="1" applyBorder="1" applyAlignment="1">
      <alignment horizontal="center" vertical="center" wrapText="1"/>
    </xf>
    <xf numFmtId="0" fontId="40" fillId="11" borderId="11" xfId="7" applyFont="1" applyFill="1" applyBorder="1" applyAlignment="1">
      <alignment horizontal="center" vertical="center" wrapText="1"/>
    </xf>
    <xf numFmtId="0" fontId="40" fillId="11" borderId="10" xfId="7" applyFont="1" applyFill="1" applyBorder="1" applyAlignment="1">
      <alignment horizontal="center" vertical="center" wrapText="1"/>
    </xf>
    <xf numFmtId="0" fontId="40" fillId="11" borderId="5" xfId="7" applyFont="1" applyFill="1" applyBorder="1" applyAlignment="1">
      <alignment horizontal="center" vertical="center" wrapText="1"/>
    </xf>
    <xf numFmtId="0" fontId="41" fillId="11" borderId="9" xfId="7" applyFont="1" applyFill="1" applyBorder="1" applyAlignment="1">
      <alignment horizontal="center" vertical="center" wrapText="1"/>
    </xf>
    <xf numFmtId="0" fontId="40" fillId="11" borderId="5" xfId="7" applyFont="1" applyFill="1" applyBorder="1" applyAlignment="1">
      <alignment horizontal="center" vertical="center" wrapText="1"/>
    </xf>
    <xf numFmtId="0" fontId="40" fillId="11" borderId="7" xfId="7" applyFont="1" applyFill="1" applyBorder="1" applyAlignment="1">
      <alignment horizontal="center" vertical="center" wrapText="1"/>
    </xf>
    <xf numFmtId="0" fontId="37" fillId="11" borderId="0" xfId="7" applyFont="1" applyFill="1" applyAlignment="1">
      <alignment horizontal="center" vertical="center" wrapText="1"/>
    </xf>
    <xf numFmtId="0" fontId="43" fillId="11" borderId="13" xfId="7" applyFont="1" applyFill="1" applyBorder="1"/>
    <xf numFmtId="0" fontId="43" fillId="11" borderId="14" xfId="7" applyFont="1" applyFill="1" applyBorder="1"/>
    <xf numFmtId="49" fontId="43" fillId="11" borderId="14" xfId="7" applyNumberFormat="1" applyFont="1" applyFill="1" applyBorder="1" applyAlignment="1">
      <alignment horizontal="right"/>
    </xf>
    <xf numFmtId="49" fontId="43" fillId="11" borderId="57" xfId="7" applyNumberFormat="1" applyFont="1" applyFill="1" applyBorder="1" applyAlignment="1">
      <alignment horizontal="right"/>
    </xf>
    <xf numFmtId="1" fontId="43" fillId="11" borderId="13" xfId="7" applyNumberFormat="1" applyFont="1" applyFill="1" applyBorder="1" applyAlignment="1">
      <alignment horizontal="right"/>
    </xf>
    <xf numFmtId="1" fontId="43" fillId="11" borderId="14" xfId="7" applyNumberFormat="1" applyFont="1" applyFill="1" applyBorder="1" applyAlignment="1">
      <alignment horizontal="right"/>
    </xf>
    <xf numFmtId="1" fontId="43" fillId="11" borderId="15" xfId="7" applyNumberFormat="1" applyFont="1" applyFill="1" applyBorder="1" applyAlignment="1">
      <alignment horizontal="right"/>
    </xf>
    <xf numFmtId="4" fontId="43" fillId="11" borderId="18" xfId="7" applyNumberFormat="1" applyFont="1" applyFill="1" applyBorder="1" applyAlignment="1">
      <alignment horizontal="center"/>
    </xf>
    <xf numFmtId="4" fontId="43" fillId="11" borderId="19" xfId="7" applyNumberFormat="1" applyFont="1" applyFill="1" applyBorder="1" applyAlignment="1">
      <alignment horizontal="center"/>
    </xf>
    <xf numFmtId="0" fontId="37" fillId="11" borderId="0" xfId="7" applyFont="1" applyFill="1"/>
    <xf numFmtId="0" fontId="43" fillId="11" borderId="20" xfId="7" applyFont="1" applyFill="1" applyBorder="1"/>
    <xf numFmtId="0" fontId="43" fillId="11" borderId="21" xfId="7" applyFont="1" applyFill="1" applyBorder="1"/>
    <xf numFmtId="1" fontId="43" fillId="11" borderId="20" xfId="7" applyNumberFormat="1" applyFont="1" applyFill="1" applyBorder="1" applyAlignment="1">
      <alignment horizontal="right"/>
    </xf>
    <xf numFmtId="1" fontId="43" fillId="11" borderId="21" xfId="7" applyNumberFormat="1" applyFont="1" applyFill="1" applyBorder="1" applyAlignment="1">
      <alignment horizontal="right"/>
    </xf>
    <xf numFmtId="1" fontId="43" fillId="11" borderId="25" xfId="7" applyNumberFormat="1" applyFont="1" applyFill="1" applyBorder="1" applyAlignment="1">
      <alignment horizontal="right"/>
    </xf>
    <xf numFmtId="4" fontId="43" fillId="11" borderId="23" xfId="7" applyNumberFormat="1" applyFont="1" applyFill="1" applyBorder="1" applyAlignment="1">
      <alignment horizontal="center"/>
    </xf>
    <xf numFmtId="4" fontId="43" fillId="11" borderId="24" xfId="7" applyNumberFormat="1" applyFont="1" applyFill="1" applyBorder="1" applyAlignment="1">
      <alignment horizontal="center"/>
    </xf>
    <xf numFmtId="49" fontId="43" fillId="11" borderId="25" xfId="7" applyNumberFormat="1" applyFont="1" applyFill="1" applyBorder="1" applyAlignment="1">
      <alignment horizontal="right"/>
    </xf>
    <xf numFmtId="49" fontId="43" fillId="11" borderId="23" xfId="7" applyNumberFormat="1" applyFont="1" applyFill="1" applyBorder="1" applyAlignment="1">
      <alignment horizontal="center"/>
    </xf>
    <xf numFmtId="49" fontId="43" fillId="11" borderId="24" xfId="7" applyNumberFormat="1" applyFont="1" applyFill="1" applyBorder="1" applyAlignment="1">
      <alignment horizontal="center"/>
    </xf>
    <xf numFmtId="49" fontId="43" fillId="11" borderId="21" xfId="7" applyNumberFormat="1" applyFont="1" applyFill="1" applyBorder="1" applyAlignment="1">
      <alignment horizontal="right"/>
    </xf>
    <xf numFmtId="0" fontId="43" fillId="11" borderId="27" xfId="7" applyFont="1" applyFill="1" applyBorder="1"/>
    <xf numFmtId="0" fontId="43" fillId="11" borderId="28" xfId="7" applyFont="1" applyFill="1" applyBorder="1"/>
    <xf numFmtId="49" fontId="43" fillId="11" borderId="28" xfId="7" applyNumberFormat="1" applyFont="1" applyFill="1" applyBorder="1" applyAlignment="1">
      <alignment horizontal="right"/>
    </xf>
    <xf numFmtId="49" fontId="43" fillId="11" borderId="58" xfId="7" applyNumberFormat="1" applyFont="1" applyFill="1" applyBorder="1" applyAlignment="1">
      <alignment horizontal="right"/>
    </xf>
    <xf numFmtId="1" fontId="43" fillId="11" borderId="27" xfId="7" applyNumberFormat="1" applyFont="1" applyFill="1" applyBorder="1" applyAlignment="1">
      <alignment horizontal="right"/>
    </xf>
    <xf numFmtId="1" fontId="43" fillId="11" borderId="28" xfId="7" applyNumberFormat="1" applyFont="1" applyFill="1" applyBorder="1" applyAlignment="1">
      <alignment horizontal="right"/>
    </xf>
    <xf numFmtId="1" fontId="43" fillId="11" borderId="29" xfId="7" applyNumberFormat="1" applyFont="1" applyFill="1" applyBorder="1" applyAlignment="1">
      <alignment horizontal="right"/>
    </xf>
    <xf numFmtId="4" fontId="43" fillId="11" borderId="30" xfId="7" applyNumberFormat="1" applyFont="1" applyFill="1" applyBorder="1" applyAlignment="1">
      <alignment horizontal="center"/>
    </xf>
    <xf numFmtId="4" fontId="43" fillId="11" borderId="31" xfId="7" applyNumberFormat="1" applyFont="1" applyFill="1" applyBorder="1" applyAlignment="1">
      <alignment horizontal="center"/>
    </xf>
    <xf numFmtId="0" fontId="37" fillId="12" borderId="48" xfId="7" applyFont="1" applyFill="1" applyBorder="1" applyAlignment="1">
      <alignment horizontal="center"/>
    </xf>
    <xf numFmtId="0" fontId="40" fillId="11" borderId="40" xfId="7" applyFont="1" applyFill="1" applyBorder="1" applyAlignment="1">
      <alignment horizontal="center" vertical="center"/>
    </xf>
    <xf numFmtId="0" fontId="40" fillId="11" borderId="37" xfId="7" applyFont="1" applyFill="1" applyBorder="1" applyAlignment="1">
      <alignment horizontal="center" vertical="center"/>
    </xf>
    <xf numFmtId="0" fontId="40" fillId="11" borderId="38" xfId="7" applyFont="1" applyFill="1" applyBorder="1" applyAlignment="1">
      <alignment horizontal="center" vertical="center"/>
    </xf>
    <xf numFmtId="0" fontId="40" fillId="11" borderId="6" xfId="7" applyFont="1" applyFill="1" applyBorder="1" applyAlignment="1">
      <alignment horizontal="center" vertical="center" wrapText="1"/>
    </xf>
    <xf numFmtId="0" fontId="40" fillId="11" borderId="11" xfId="7" applyFont="1" applyFill="1" applyBorder="1" applyAlignment="1">
      <alignment horizontal="center" vertical="center"/>
    </xf>
    <xf numFmtId="0" fontId="40" fillId="11" borderId="9" xfId="7" applyFont="1" applyFill="1" applyBorder="1" applyAlignment="1">
      <alignment horizontal="center" vertical="center"/>
    </xf>
    <xf numFmtId="0" fontId="40" fillId="11" borderId="12" xfId="7" applyFont="1" applyFill="1" applyBorder="1" applyAlignment="1">
      <alignment horizontal="center" vertical="center"/>
    </xf>
    <xf numFmtId="0" fontId="40" fillId="11" borderId="10" xfId="7" applyFont="1" applyFill="1" applyBorder="1" applyAlignment="1">
      <alignment horizontal="center" vertical="center"/>
    </xf>
    <xf numFmtId="0" fontId="40" fillId="11" borderId="8" xfId="7" applyFont="1" applyFill="1" applyBorder="1" applyAlignment="1">
      <alignment horizontal="center" vertical="center"/>
    </xf>
    <xf numFmtId="0" fontId="40" fillId="11" borderId="4" xfId="7" applyFont="1" applyFill="1" applyBorder="1" applyAlignment="1">
      <alignment horizontal="center" vertical="center"/>
    </xf>
    <xf numFmtId="0" fontId="39" fillId="11" borderId="0" xfId="7" applyFont="1" applyFill="1" applyAlignment="1">
      <alignment horizontal="center" vertical="center"/>
    </xf>
    <xf numFmtId="3" fontId="38" fillId="11" borderId="44" xfId="7" applyNumberFormat="1" applyFont="1" applyFill="1" applyBorder="1" applyAlignment="1">
      <alignment horizontal="right"/>
    </xf>
    <xf numFmtId="3" fontId="38" fillId="11" borderId="45" xfId="7" applyNumberFormat="1" applyFont="1" applyFill="1" applyBorder="1" applyAlignment="1">
      <alignment horizontal="right"/>
    </xf>
    <xf numFmtId="3" fontId="38" fillId="11" borderId="41" xfId="7" applyNumberFormat="1" applyFont="1" applyFill="1" applyBorder="1" applyAlignment="1">
      <alignment horizontal="right"/>
    </xf>
    <xf numFmtId="3" fontId="38" fillId="11" borderId="50" xfId="7" applyNumberFormat="1" applyFont="1" applyFill="1" applyBorder="1" applyAlignment="1">
      <alignment horizontal="right"/>
    </xf>
    <xf numFmtId="3" fontId="38" fillId="11" borderId="52" xfId="7" applyNumberFormat="1" applyFont="1" applyFill="1" applyBorder="1" applyAlignment="1">
      <alignment horizontal="right"/>
    </xf>
    <xf numFmtId="0" fontId="37" fillId="11" borderId="44" xfId="7" applyFont="1" applyFill="1" applyBorder="1"/>
    <xf numFmtId="3" fontId="38" fillId="11" borderId="13" xfId="7" applyNumberFormat="1" applyFont="1" applyFill="1" applyBorder="1" applyAlignment="1">
      <alignment horizontal="right"/>
    </xf>
    <xf numFmtId="3" fontId="38" fillId="11" borderId="14" xfId="7" applyNumberFormat="1" applyFont="1" applyFill="1" applyBorder="1" applyAlignment="1">
      <alignment horizontal="right"/>
    </xf>
    <xf numFmtId="3" fontId="37" fillId="11" borderId="57" xfId="7" applyNumberFormat="1" applyFont="1" applyFill="1" applyBorder="1" applyAlignment="1">
      <alignment horizontal="right"/>
    </xf>
    <xf numFmtId="3" fontId="38" fillId="11" borderId="15" xfId="7" applyNumberFormat="1" applyFont="1" applyFill="1" applyBorder="1" applyAlignment="1">
      <alignment horizontal="right"/>
    </xf>
    <xf numFmtId="3" fontId="38" fillId="11" borderId="22" xfId="7" applyNumberFormat="1" applyFont="1" applyFill="1" applyBorder="1" applyAlignment="1">
      <alignment horizontal="right"/>
    </xf>
    <xf numFmtId="3" fontId="37" fillId="11" borderId="14" xfId="7" applyNumberFormat="1" applyFont="1" applyFill="1" applyBorder="1" applyAlignment="1">
      <alignment horizontal="right"/>
    </xf>
    <xf numFmtId="0" fontId="37" fillId="11" borderId="20" xfId="7" applyFont="1" applyFill="1" applyBorder="1"/>
    <xf numFmtId="0" fontId="37" fillId="11" borderId="25" xfId="7" applyFont="1" applyFill="1" applyBorder="1"/>
    <xf numFmtId="3" fontId="38" fillId="11" borderId="59" xfId="7" applyNumberFormat="1" applyFont="1" applyFill="1" applyBorder="1" applyAlignment="1">
      <alignment horizontal="right"/>
    </xf>
    <xf numFmtId="3" fontId="38" fillId="11" borderId="60" xfId="7" applyNumberFormat="1" applyFont="1" applyFill="1" applyBorder="1" applyAlignment="1">
      <alignment horizontal="right"/>
    </xf>
    <xf numFmtId="3" fontId="37" fillId="11" borderId="61" xfId="7" applyNumberFormat="1" applyFont="1" applyFill="1" applyBorder="1" applyAlignment="1">
      <alignment horizontal="right"/>
    </xf>
    <xf numFmtId="3" fontId="38" fillId="11" borderId="62" xfId="7" applyNumberFormat="1" applyFont="1" applyFill="1" applyBorder="1" applyAlignment="1">
      <alignment horizontal="right"/>
    </xf>
    <xf numFmtId="3" fontId="38" fillId="11" borderId="48" xfId="7" applyNumberFormat="1" applyFont="1" applyFill="1" applyBorder="1" applyAlignment="1">
      <alignment horizontal="right"/>
    </xf>
    <xf numFmtId="3" fontId="37" fillId="11" borderId="60" xfId="7" applyNumberFormat="1" applyFont="1" applyFill="1" applyBorder="1" applyAlignment="1">
      <alignment horizontal="right"/>
    </xf>
    <xf numFmtId="0" fontId="37" fillId="11" borderId="27" xfId="7" applyFont="1" applyFill="1" applyBorder="1"/>
    <xf numFmtId="0" fontId="37" fillId="11" borderId="29" xfId="7" applyFont="1" applyFill="1" applyBorder="1"/>
    <xf numFmtId="0" fontId="37" fillId="13" borderId="5" xfId="7" applyFont="1" applyFill="1" applyBorder="1"/>
    <xf numFmtId="0" fontId="37" fillId="13" borderId="6" xfId="7" applyFont="1" applyFill="1" applyBorder="1"/>
    <xf numFmtId="0" fontId="37" fillId="13" borderId="7" xfId="7" applyFont="1" applyFill="1" applyBorder="1"/>
    <xf numFmtId="0" fontId="38" fillId="11" borderId="5" xfId="7" applyFont="1" applyFill="1" applyBorder="1" applyAlignment="1">
      <alignment horizontal="center" vertical="top" wrapText="1"/>
    </xf>
    <xf numFmtId="0" fontId="38" fillId="11" borderId="6" xfId="7" applyFont="1" applyFill="1" applyBorder="1" applyAlignment="1">
      <alignment horizontal="center" vertical="top" wrapText="1"/>
    </xf>
    <xf numFmtId="0" fontId="38" fillId="11" borderId="7" xfId="7" applyFont="1" applyFill="1" applyBorder="1" applyAlignment="1">
      <alignment horizontal="center" vertical="top" wrapText="1"/>
    </xf>
    <xf numFmtId="0" fontId="37" fillId="11" borderId="0" xfId="7" applyFont="1" applyFill="1" applyAlignment="1">
      <alignment horizontal="left"/>
    </xf>
    <xf numFmtId="0" fontId="34" fillId="11" borderId="0" xfId="7" applyFont="1" applyFill="1" applyAlignment="1">
      <alignment horizontal="left"/>
    </xf>
    <xf numFmtId="0" fontId="43" fillId="11" borderId="0" xfId="7" applyFont="1" applyFill="1" applyAlignment="1">
      <alignment horizontal="justify" vertical="justify" wrapText="1"/>
    </xf>
    <xf numFmtId="0" fontId="44" fillId="11" borderId="0" xfId="7" applyFont="1" applyFill="1" applyAlignment="1">
      <alignment horizontal="justify" vertical="justify" wrapText="1"/>
    </xf>
  </cellXfs>
  <cellStyles count="8">
    <cellStyle name="20% - Énfasis4" xfId="4" builtinId="42"/>
    <cellStyle name="40% - Énfasis4" xfId="5" builtinId="43"/>
    <cellStyle name="Millares" xfId="1" builtinId="3"/>
    <cellStyle name="Moneda" xfId="2" builtinId="4"/>
    <cellStyle name="Normal" xfId="0" builtinId="0"/>
    <cellStyle name="Normal 2" xfId="7"/>
    <cellStyle name="Notas" xfId="3" builtinId="10"/>
    <cellStyle name="Porcentaje" xfId="6" builtinId="5"/>
  </cellStyles>
  <dxfs count="606">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
      <font>
        <b val="0"/>
        <i val="0"/>
        <color theme="1"/>
      </font>
    </dxf>
    <dxf>
      <font>
        <strike/>
        <color rgb="FFFF66FF"/>
      </font>
    </dxf>
    <dxf>
      <font>
        <strike/>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externalLink" Target="externalLinks/externalLink9.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LBERT~1/AppData/Local/Temp/7zO340C.tmp/Mides-Finanzas%20Barrondo%20Ener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LBERT~1/AppData/Local/Temp/7zOBFD7.tmp/Mides-Finanzas%20Barrondo%20Febrer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LBERT~1/AppData/Local/Temp/7zO97DE.tmp/Mides-Finanzas%20Barrondo%20Marz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ALBERT~1/AppData/Local/Temp/7zO44C1.tmp/Mides-Finanzas%20Barrondo%20Abril.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Alberto%20Ramirez/Desktop/02-%20Art.%2015%20Ejecuci&#243;n%20F&#237;sica%20y%20Financiera%20(Mensual)/1er%20Cuatrimestre/104-%20Direcci&#243;n%20General%20del%20Deporte%20y%20la%20Recreaci&#243;n/Julio/A.%20Mayor.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Alberto%20Ramirez/Desktop/Gestion%202017/Excel/Informes%20Presupuestarios%20Dto%2050-2016/Matriz%20beneficiarios%20MINFIN.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Alberto%20Ramirez/Desktop/02-%20Art.%2015%20Ejecuci&#243;n%20F&#237;sica%20y%20Financiera%20(Mensual)/1er%20Cuatrimestre/104-%20Direcci&#243;n%20General%20del%20Deporte%20y%20la%20Recreaci&#243;n/Septiembre/Centros%20Deportivo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Alberto%20Ramirez/Desktop/02-%20Art.%2015%20Ejecuci&#243;n%20F&#237;sica%20y%20Financiera%20(Mensual)/1er%20Cuatrimestre/104-%20Direcci&#243;n%20General%20del%20Deporte%20y%20la%20Recreaci&#243;n/Octubre/Barrondo,%20Campo%20Marte,%20Roosevelt%20y%20Gerona.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Alberto%20Ramirez/Desktop/02-%20Art.%2015%20Ejecuci&#243;n%20F&#237;sica%20y%20Financiera%20(Mensual)/1er%20Cuatrimestre/104-%20Direcci&#243;n%20General%20del%20Deporte%20y%20la%20Recreaci&#243;n/Noviembre/Barrondo,%20Marte,%20Roosevelt%20y%20Geron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des"/>
      <sheetName val="Fianzas"/>
      <sheetName val="Codigos"/>
    </sheetNames>
    <sheetDataSet>
      <sheetData sheetId="0">
        <row r="8">
          <cell r="B8">
            <v>0</v>
          </cell>
          <cell r="D8" t="str">
            <v>Orantes</v>
          </cell>
          <cell r="E8" t="str">
            <v xml:space="preserve">Benjamín </v>
          </cell>
          <cell r="F8">
            <v>2</v>
          </cell>
          <cell r="H8">
            <v>8</v>
          </cell>
          <cell r="K8">
            <v>0</v>
          </cell>
          <cell r="L8">
            <v>0</v>
          </cell>
          <cell r="M8" t="str">
            <v>X</v>
          </cell>
          <cell r="N8">
            <v>0</v>
          </cell>
          <cell r="R8" t="str">
            <v>Guatemala</v>
          </cell>
          <cell r="S8" t="str">
            <v>Guatemala</v>
          </cell>
        </row>
        <row r="9">
          <cell r="B9">
            <v>2423094290101</v>
          </cell>
          <cell r="D9" t="str">
            <v>Chivichoy</v>
          </cell>
          <cell r="E9" t="str">
            <v>maria</v>
          </cell>
          <cell r="F9">
            <v>2</v>
          </cell>
          <cell r="H9">
            <v>46</v>
          </cell>
          <cell r="K9">
            <v>0</v>
          </cell>
          <cell r="L9">
            <v>0</v>
          </cell>
          <cell r="M9" t="str">
            <v>X</v>
          </cell>
          <cell r="N9">
            <v>0</v>
          </cell>
          <cell r="R9" t="str">
            <v>Guatemala</v>
          </cell>
          <cell r="S9" t="str">
            <v>Guatemala</v>
          </cell>
        </row>
        <row r="10">
          <cell r="B10" t="str">
            <v>Menor de Edad</v>
          </cell>
          <cell r="D10" t="str">
            <v>hernandez</v>
          </cell>
          <cell r="E10" t="str">
            <v>sergio</v>
          </cell>
          <cell r="F10">
            <v>1</v>
          </cell>
          <cell r="H10">
            <v>16</v>
          </cell>
          <cell r="K10">
            <v>0</v>
          </cell>
          <cell r="L10">
            <v>0</v>
          </cell>
          <cell r="M10" t="str">
            <v>X</v>
          </cell>
          <cell r="N10">
            <v>0</v>
          </cell>
          <cell r="R10" t="str">
            <v>Guatemala</v>
          </cell>
          <cell r="S10" t="str">
            <v>Guatemala</v>
          </cell>
        </row>
        <row r="11">
          <cell r="B11" t="str">
            <v>Menor de Edad</v>
          </cell>
          <cell r="D11" t="str">
            <v>rojas</v>
          </cell>
          <cell r="E11" t="str">
            <v>obidio</v>
          </cell>
          <cell r="F11">
            <v>1</v>
          </cell>
          <cell r="H11">
            <v>5</v>
          </cell>
          <cell r="K11">
            <v>0</v>
          </cell>
          <cell r="L11">
            <v>0</v>
          </cell>
          <cell r="M11" t="str">
            <v>X</v>
          </cell>
          <cell r="N11">
            <v>0</v>
          </cell>
          <cell r="R11" t="str">
            <v>Guatemala</v>
          </cell>
          <cell r="S11" t="str">
            <v>Guatemala</v>
          </cell>
        </row>
        <row r="12">
          <cell r="B12" t="str">
            <v>Menor de Edad</v>
          </cell>
          <cell r="D12" t="str">
            <v>sotoj</v>
          </cell>
          <cell r="E12" t="str">
            <v>Rosa</v>
          </cell>
          <cell r="F12">
            <v>1</v>
          </cell>
          <cell r="H12">
            <v>38</v>
          </cell>
          <cell r="K12">
            <v>0</v>
          </cell>
          <cell r="L12">
            <v>0</v>
          </cell>
          <cell r="M12" t="str">
            <v>X</v>
          </cell>
          <cell r="N12">
            <v>0</v>
          </cell>
          <cell r="R12" t="str">
            <v>Guatemala</v>
          </cell>
          <cell r="S12" t="str">
            <v>Guatemala</v>
          </cell>
        </row>
        <row r="13">
          <cell r="B13">
            <v>0</v>
          </cell>
          <cell r="D13" t="str">
            <v xml:space="preserve">lopez </v>
          </cell>
          <cell r="E13" t="str">
            <v>Cesar</v>
          </cell>
          <cell r="F13">
            <v>1</v>
          </cell>
          <cell r="H13">
            <v>11</v>
          </cell>
          <cell r="K13">
            <v>0</v>
          </cell>
          <cell r="L13">
            <v>0</v>
          </cell>
          <cell r="M13" t="str">
            <v>X</v>
          </cell>
          <cell r="N13">
            <v>0</v>
          </cell>
          <cell r="R13" t="str">
            <v>Guatemala</v>
          </cell>
          <cell r="S13" t="str">
            <v>Guatemala</v>
          </cell>
        </row>
        <row r="14">
          <cell r="B14">
            <v>0</v>
          </cell>
          <cell r="D14" t="str">
            <v>Marroquin</v>
          </cell>
          <cell r="E14" t="str">
            <v xml:space="preserve">Janeth </v>
          </cell>
          <cell r="F14">
            <v>2</v>
          </cell>
          <cell r="H14">
            <v>22</v>
          </cell>
          <cell r="K14">
            <v>0</v>
          </cell>
          <cell r="L14">
            <v>0</v>
          </cell>
          <cell r="M14" t="str">
            <v>X</v>
          </cell>
          <cell r="N14">
            <v>0</v>
          </cell>
          <cell r="R14" t="str">
            <v>Guatemala</v>
          </cell>
          <cell r="S14" t="str">
            <v>Guatemala</v>
          </cell>
        </row>
        <row r="15">
          <cell r="B15">
            <v>2420855550620</v>
          </cell>
          <cell r="D15" t="str">
            <v>Garcia</v>
          </cell>
          <cell r="E15" t="str">
            <v>Carlos</v>
          </cell>
          <cell r="F15">
            <v>1</v>
          </cell>
          <cell r="H15">
            <v>62</v>
          </cell>
          <cell r="K15">
            <v>0</v>
          </cell>
          <cell r="L15">
            <v>0</v>
          </cell>
          <cell r="M15" t="str">
            <v>X</v>
          </cell>
          <cell r="N15">
            <v>0</v>
          </cell>
          <cell r="R15" t="str">
            <v>Guatemala</v>
          </cell>
          <cell r="S15" t="str">
            <v>Guatemala</v>
          </cell>
        </row>
        <row r="16">
          <cell r="B16">
            <v>0</v>
          </cell>
          <cell r="D16" t="str">
            <v xml:space="preserve">Johana </v>
          </cell>
          <cell r="E16" t="str">
            <v>Noj</v>
          </cell>
          <cell r="F16">
            <v>2</v>
          </cell>
          <cell r="H16">
            <v>17</v>
          </cell>
          <cell r="K16">
            <v>0</v>
          </cell>
          <cell r="L16">
            <v>0</v>
          </cell>
          <cell r="M16" t="str">
            <v>x</v>
          </cell>
          <cell r="N16">
            <v>0</v>
          </cell>
          <cell r="R16" t="str">
            <v>Guatemala</v>
          </cell>
          <cell r="S16" t="str">
            <v>Guatemala</v>
          </cell>
        </row>
        <row r="17">
          <cell r="B17">
            <v>0</v>
          </cell>
          <cell r="D17" t="str">
            <v>Garcia</v>
          </cell>
          <cell r="E17" t="str">
            <v>Brenda</v>
          </cell>
          <cell r="F17">
            <v>1</v>
          </cell>
          <cell r="H17">
            <v>14</v>
          </cell>
          <cell r="K17">
            <v>0</v>
          </cell>
          <cell r="L17">
            <v>0</v>
          </cell>
          <cell r="M17" t="str">
            <v>X</v>
          </cell>
          <cell r="N17">
            <v>0</v>
          </cell>
          <cell r="R17" t="str">
            <v>Guatemala</v>
          </cell>
          <cell r="S17" t="str">
            <v>Guatemala</v>
          </cell>
        </row>
        <row r="18">
          <cell r="B18">
            <v>3003878220101</v>
          </cell>
          <cell r="D18" t="str">
            <v>Leal</v>
          </cell>
          <cell r="E18" t="str">
            <v>Obed</v>
          </cell>
          <cell r="F18">
            <v>1</v>
          </cell>
          <cell r="H18">
            <v>20</v>
          </cell>
          <cell r="K18">
            <v>0</v>
          </cell>
          <cell r="L18">
            <v>0</v>
          </cell>
          <cell r="M18" t="str">
            <v>x</v>
          </cell>
          <cell r="N18">
            <v>0</v>
          </cell>
          <cell r="R18" t="str">
            <v>Guatemala</v>
          </cell>
          <cell r="S18" t="str">
            <v>Guatemala</v>
          </cell>
        </row>
        <row r="19">
          <cell r="B19">
            <v>1990666550101</v>
          </cell>
          <cell r="D19" t="str">
            <v>Gonzales</v>
          </cell>
          <cell r="E19" t="str">
            <v>Freddy</v>
          </cell>
          <cell r="F19">
            <v>2</v>
          </cell>
          <cell r="H19">
            <v>87</v>
          </cell>
          <cell r="K19">
            <v>0</v>
          </cell>
          <cell r="L19">
            <v>0</v>
          </cell>
          <cell r="M19" t="str">
            <v>x</v>
          </cell>
          <cell r="N19">
            <v>0</v>
          </cell>
          <cell r="R19" t="str">
            <v>Guatemala</v>
          </cell>
          <cell r="S19" t="str">
            <v>Guatemala</v>
          </cell>
        </row>
        <row r="20">
          <cell r="B20">
            <v>2444796560905</v>
          </cell>
          <cell r="D20" t="str">
            <v>Caballeros</v>
          </cell>
          <cell r="E20" t="str">
            <v>Mario</v>
          </cell>
          <cell r="F20">
            <v>2</v>
          </cell>
          <cell r="H20">
            <v>67</v>
          </cell>
          <cell r="K20">
            <v>0</v>
          </cell>
          <cell r="L20">
            <v>0</v>
          </cell>
          <cell r="M20" t="str">
            <v>x</v>
          </cell>
          <cell r="N20">
            <v>0</v>
          </cell>
          <cell r="R20" t="str">
            <v>Guatemala</v>
          </cell>
          <cell r="S20" t="str">
            <v>Guatemala</v>
          </cell>
        </row>
        <row r="21">
          <cell r="B21" t="str">
            <v>Menor de Edad</v>
          </cell>
          <cell r="D21" t="str">
            <v>Hernnadez</v>
          </cell>
          <cell r="E21" t="str">
            <v>tatiana</v>
          </cell>
          <cell r="F21">
            <v>1</v>
          </cell>
          <cell r="H21">
            <v>8</v>
          </cell>
          <cell r="K21">
            <v>0</v>
          </cell>
          <cell r="L21">
            <v>0</v>
          </cell>
          <cell r="M21" t="str">
            <v>x</v>
          </cell>
          <cell r="N21">
            <v>0</v>
          </cell>
          <cell r="R21" t="str">
            <v>Guatemala</v>
          </cell>
          <cell r="S21" t="str">
            <v>Guatemala</v>
          </cell>
        </row>
        <row r="22">
          <cell r="B22">
            <v>0</v>
          </cell>
          <cell r="D22" t="str">
            <v>Hernandez</v>
          </cell>
          <cell r="E22" t="str">
            <v>Alicia</v>
          </cell>
          <cell r="F22">
            <v>1</v>
          </cell>
          <cell r="H22">
            <v>74</v>
          </cell>
          <cell r="K22">
            <v>0</v>
          </cell>
          <cell r="L22">
            <v>0</v>
          </cell>
          <cell r="M22" t="str">
            <v>X</v>
          </cell>
          <cell r="N22">
            <v>0</v>
          </cell>
          <cell r="R22" t="str">
            <v>Guatemala</v>
          </cell>
          <cell r="S22" t="str">
            <v>Guatemala</v>
          </cell>
        </row>
        <row r="23">
          <cell r="B23">
            <v>0</v>
          </cell>
          <cell r="D23" t="str">
            <v xml:space="preserve">Rivas </v>
          </cell>
          <cell r="E23" t="str">
            <v xml:space="preserve">Enrique </v>
          </cell>
          <cell r="F23">
            <v>2</v>
          </cell>
          <cell r="H23">
            <v>74</v>
          </cell>
          <cell r="K23">
            <v>0</v>
          </cell>
          <cell r="L23">
            <v>0</v>
          </cell>
          <cell r="M23" t="str">
            <v>X</v>
          </cell>
          <cell r="N23">
            <v>0</v>
          </cell>
          <cell r="R23" t="str">
            <v>Guatemala</v>
          </cell>
          <cell r="S23" t="str">
            <v>Guatemala</v>
          </cell>
        </row>
        <row r="24">
          <cell r="B24">
            <v>2166615870101</v>
          </cell>
          <cell r="D24" t="str">
            <v xml:space="preserve">Revolorio </v>
          </cell>
          <cell r="E24" t="str">
            <v>Kevin</v>
          </cell>
          <cell r="F24">
            <v>2</v>
          </cell>
          <cell r="H24">
            <v>24</v>
          </cell>
          <cell r="K24">
            <v>0</v>
          </cell>
          <cell r="L24">
            <v>0</v>
          </cell>
          <cell r="M24" t="str">
            <v>X</v>
          </cell>
          <cell r="N24">
            <v>0</v>
          </cell>
          <cell r="R24" t="str">
            <v>Guatemala</v>
          </cell>
          <cell r="S24" t="str">
            <v>Guatemala</v>
          </cell>
        </row>
        <row r="25">
          <cell r="B25" t="str">
            <v>Menor de Edad</v>
          </cell>
          <cell r="D25" t="str">
            <v xml:space="preserve">Moran </v>
          </cell>
          <cell r="E25" t="str">
            <v xml:space="preserve">Paula </v>
          </cell>
          <cell r="F25">
            <v>1</v>
          </cell>
          <cell r="H25">
            <v>17</v>
          </cell>
          <cell r="K25">
            <v>0</v>
          </cell>
          <cell r="L25">
            <v>0</v>
          </cell>
          <cell r="M25" t="str">
            <v>x</v>
          </cell>
          <cell r="N25">
            <v>0</v>
          </cell>
          <cell r="R25" t="str">
            <v>Guatemala</v>
          </cell>
          <cell r="S25" t="str">
            <v>Guatemala</v>
          </cell>
        </row>
        <row r="26">
          <cell r="B26" t="str">
            <v>Menor de Edad</v>
          </cell>
          <cell r="D26" t="str">
            <v xml:space="preserve">Sandoval </v>
          </cell>
          <cell r="E26" t="str">
            <v>Ana</v>
          </cell>
          <cell r="F26">
            <v>1</v>
          </cell>
          <cell r="H26">
            <v>0</v>
          </cell>
          <cell r="K26">
            <v>0</v>
          </cell>
          <cell r="L26">
            <v>0</v>
          </cell>
          <cell r="M26" t="str">
            <v>X</v>
          </cell>
          <cell r="N26">
            <v>0</v>
          </cell>
          <cell r="R26" t="str">
            <v>Guatemala</v>
          </cell>
          <cell r="S26" t="str">
            <v>Guatemala</v>
          </cell>
        </row>
        <row r="27">
          <cell r="B27">
            <v>0</v>
          </cell>
          <cell r="D27" t="str">
            <v xml:space="preserve">ROTRIA </v>
          </cell>
          <cell r="E27" t="str">
            <v>PEREZ</v>
          </cell>
          <cell r="F27">
            <v>1</v>
          </cell>
          <cell r="H27">
            <v>31</v>
          </cell>
          <cell r="K27">
            <v>0</v>
          </cell>
          <cell r="L27">
            <v>0</v>
          </cell>
          <cell r="M27" t="str">
            <v>X</v>
          </cell>
          <cell r="N27">
            <v>0</v>
          </cell>
          <cell r="R27" t="str">
            <v>Guatemala</v>
          </cell>
          <cell r="S27" t="str">
            <v>Guatemala</v>
          </cell>
        </row>
        <row r="28">
          <cell r="B28">
            <v>1934662280101</v>
          </cell>
          <cell r="D28" t="str">
            <v>GARCIA</v>
          </cell>
          <cell r="E28" t="str">
            <v>CLAUDIA</v>
          </cell>
          <cell r="F28">
            <v>1</v>
          </cell>
          <cell r="H28">
            <v>5</v>
          </cell>
          <cell r="K28">
            <v>0</v>
          </cell>
          <cell r="L28">
            <v>0</v>
          </cell>
          <cell r="M28" t="str">
            <v>X</v>
          </cell>
          <cell r="N28">
            <v>0</v>
          </cell>
          <cell r="R28" t="str">
            <v>Guatemala</v>
          </cell>
          <cell r="S28" t="str">
            <v>Guatemala</v>
          </cell>
        </row>
        <row r="29">
          <cell r="B29" t="str">
            <v>Menor de Edad</v>
          </cell>
          <cell r="D29" t="str">
            <v>SANCHEZ</v>
          </cell>
          <cell r="E29" t="str">
            <v>JIMENA</v>
          </cell>
          <cell r="F29">
            <v>2</v>
          </cell>
          <cell r="H29">
            <v>12</v>
          </cell>
          <cell r="K29">
            <v>0</v>
          </cell>
          <cell r="L29">
            <v>0</v>
          </cell>
          <cell r="M29" t="str">
            <v>x</v>
          </cell>
          <cell r="N29">
            <v>0</v>
          </cell>
          <cell r="R29" t="str">
            <v>Guatemala</v>
          </cell>
          <cell r="S29" t="str">
            <v>Guatemala</v>
          </cell>
        </row>
        <row r="30">
          <cell r="B30">
            <v>2530399750101</v>
          </cell>
          <cell r="D30" t="str">
            <v>DE PAZ</v>
          </cell>
          <cell r="E30" t="str">
            <v>PAOLA</v>
          </cell>
          <cell r="F30">
            <v>2</v>
          </cell>
          <cell r="H30">
            <v>30</v>
          </cell>
          <cell r="K30">
            <v>0</v>
          </cell>
          <cell r="L30">
            <v>0</v>
          </cell>
          <cell r="M30">
            <v>0</v>
          </cell>
          <cell r="N30">
            <v>0</v>
          </cell>
          <cell r="R30">
            <v>0</v>
          </cell>
          <cell r="S30">
            <v>0</v>
          </cell>
        </row>
        <row r="31">
          <cell r="B31">
            <v>2474290107</v>
          </cell>
          <cell r="D31" t="str">
            <v>RAMIREZ</v>
          </cell>
          <cell r="E31" t="str">
            <v>MARIBEL</v>
          </cell>
          <cell r="F31">
            <v>1</v>
          </cell>
          <cell r="H31">
            <v>26</v>
          </cell>
          <cell r="K31">
            <v>0</v>
          </cell>
          <cell r="L31">
            <v>0</v>
          </cell>
          <cell r="M31" t="str">
            <v>X</v>
          </cell>
          <cell r="N31">
            <v>0</v>
          </cell>
          <cell r="R31" t="str">
            <v>GUATEMALA</v>
          </cell>
          <cell r="S31" t="str">
            <v>GUATEMALA</v>
          </cell>
        </row>
        <row r="32">
          <cell r="B32" t="str">
            <v>Menor de Edad</v>
          </cell>
          <cell r="D32" t="str">
            <v>MORALES</v>
          </cell>
          <cell r="E32" t="str">
            <v>JESUS</v>
          </cell>
          <cell r="F32">
            <v>1</v>
          </cell>
          <cell r="H32">
            <v>33</v>
          </cell>
          <cell r="K32">
            <v>0</v>
          </cell>
          <cell r="L32">
            <v>0</v>
          </cell>
          <cell r="M32" t="str">
            <v>x</v>
          </cell>
          <cell r="N32">
            <v>0</v>
          </cell>
          <cell r="R32" t="str">
            <v>GUATEMALA</v>
          </cell>
          <cell r="S32" t="str">
            <v>GUATEMALA</v>
          </cell>
        </row>
        <row r="33">
          <cell r="B33" t="str">
            <v>Menor de Edad</v>
          </cell>
          <cell r="D33" t="str">
            <v>GOMEZ</v>
          </cell>
          <cell r="E33" t="str">
            <v>MEYLIN</v>
          </cell>
          <cell r="F33">
            <v>1</v>
          </cell>
          <cell r="H33">
            <v>32</v>
          </cell>
          <cell r="K33">
            <v>0</v>
          </cell>
          <cell r="L33">
            <v>0</v>
          </cell>
          <cell r="M33" t="str">
            <v>x</v>
          </cell>
          <cell r="N33">
            <v>0</v>
          </cell>
          <cell r="R33" t="str">
            <v>GUATEMALA</v>
          </cell>
          <cell r="S33" t="str">
            <v>GUATEMALA</v>
          </cell>
        </row>
        <row r="34">
          <cell r="B34">
            <v>2212646042207</v>
          </cell>
          <cell r="D34" t="str">
            <v>LORENZANA</v>
          </cell>
          <cell r="E34" t="str">
            <v>ERICKA</v>
          </cell>
          <cell r="F34">
            <v>1</v>
          </cell>
          <cell r="H34">
            <v>38</v>
          </cell>
          <cell r="K34">
            <v>0</v>
          </cell>
          <cell r="L34">
            <v>0</v>
          </cell>
          <cell r="M34" t="str">
            <v>x</v>
          </cell>
          <cell r="N34">
            <v>0</v>
          </cell>
          <cell r="R34" t="str">
            <v>GUATEMALA</v>
          </cell>
          <cell r="S34" t="str">
            <v>GUATEMALA</v>
          </cell>
        </row>
        <row r="35">
          <cell r="B35">
            <v>0</v>
          </cell>
          <cell r="D35" t="str">
            <v>SANCHEZ</v>
          </cell>
          <cell r="E35" t="str">
            <v>ANEIDE</v>
          </cell>
          <cell r="F35">
            <v>2</v>
          </cell>
          <cell r="H35">
            <v>0</v>
          </cell>
          <cell r="K35">
            <v>0</v>
          </cell>
          <cell r="L35">
            <v>0</v>
          </cell>
          <cell r="M35">
            <v>0</v>
          </cell>
          <cell r="N35">
            <v>0</v>
          </cell>
          <cell r="R35">
            <v>0</v>
          </cell>
          <cell r="S35">
            <v>0</v>
          </cell>
        </row>
        <row r="36">
          <cell r="B36">
            <v>1664201581802</v>
          </cell>
          <cell r="D36" t="str">
            <v>GAMBOA</v>
          </cell>
          <cell r="E36" t="str">
            <v>GEMANI</v>
          </cell>
          <cell r="F36">
            <v>1</v>
          </cell>
          <cell r="H36">
            <v>7</v>
          </cell>
          <cell r="K36">
            <v>0</v>
          </cell>
          <cell r="L36">
            <v>0</v>
          </cell>
          <cell r="M36" t="str">
            <v>x</v>
          </cell>
          <cell r="N36">
            <v>0</v>
          </cell>
          <cell r="R36" t="str">
            <v>GUATEMALA</v>
          </cell>
          <cell r="S36" t="str">
            <v>GUATEMALA</v>
          </cell>
        </row>
        <row r="37">
          <cell r="B37">
            <v>0</v>
          </cell>
          <cell r="D37" t="str">
            <v>PEREZ</v>
          </cell>
          <cell r="E37" t="str">
            <v xml:space="preserve">ALAN </v>
          </cell>
          <cell r="F37">
            <v>1</v>
          </cell>
          <cell r="H37">
            <v>24</v>
          </cell>
          <cell r="K37">
            <v>0</v>
          </cell>
          <cell r="L37">
            <v>0</v>
          </cell>
          <cell r="M37" t="str">
            <v>X</v>
          </cell>
          <cell r="N37">
            <v>0</v>
          </cell>
          <cell r="R37" t="str">
            <v>GUATEMALA</v>
          </cell>
          <cell r="S37" t="str">
            <v>GUATEMALA</v>
          </cell>
        </row>
        <row r="38">
          <cell r="B38">
            <v>1731139071801</v>
          </cell>
          <cell r="D38" t="str">
            <v xml:space="preserve">RAMON </v>
          </cell>
          <cell r="E38" t="str">
            <v>CARIAS</v>
          </cell>
          <cell r="F38">
            <v>1</v>
          </cell>
          <cell r="H38">
            <v>94</v>
          </cell>
          <cell r="K38">
            <v>0</v>
          </cell>
          <cell r="L38">
            <v>0</v>
          </cell>
          <cell r="M38" t="str">
            <v>X</v>
          </cell>
          <cell r="N38">
            <v>0</v>
          </cell>
          <cell r="R38" t="str">
            <v>GUATEMALA</v>
          </cell>
          <cell r="S38" t="str">
            <v>GUATEMALA</v>
          </cell>
        </row>
        <row r="39">
          <cell r="B39">
            <v>2100678371603</v>
          </cell>
          <cell r="D39" t="str">
            <v xml:space="preserve">LEMUS </v>
          </cell>
          <cell r="E39" t="str">
            <v>sergio</v>
          </cell>
          <cell r="F39">
            <v>1</v>
          </cell>
          <cell r="H39">
            <v>25</v>
          </cell>
          <cell r="K39">
            <v>0</v>
          </cell>
          <cell r="L39">
            <v>0</v>
          </cell>
          <cell r="M39" t="str">
            <v>X</v>
          </cell>
          <cell r="N39">
            <v>0</v>
          </cell>
          <cell r="R39" t="str">
            <v>GUATEMALA</v>
          </cell>
          <cell r="S39" t="str">
            <v>GUATEMALA</v>
          </cell>
        </row>
        <row r="40">
          <cell r="B40">
            <v>25184705050505</v>
          </cell>
          <cell r="D40" t="str">
            <v>VICTOR</v>
          </cell>
          <cell r="E40" t="str">
            <v>PEREZ</v>
          </cell>
          <cell r="F40">
            <v>2</v>
          </cell>
          <cell r="H40">
            <v>38</v>
          </cell>
          <cell r="K40">
            <v>0</v>
          </cell>
          <cell r="L40">
            <v>0</v>
          </cell>
          <cell r="M40" t="str">
            <v>X</v>
          </cell>
          <cell r="N40">
            <v>0</v>
          </cell>
          <cell r="R40" t="str">
            <v>GUATEMALA</v>
          </cell>
          <cell r="S40" t="str">
            <v>GUATEMALA</v>
          </cell>
        </row>
        <row r="41">
          <cell r="B41" t="str">
            <v>Menor de Edad</v>
          </cell>
          <cell r="D41" t="str">
            <v xml:space="preserve">CARLOS </v>
          </cell>
          <cell r="E41" t="str">
            <v>GARCIA</v>
          </cell>
          <cell r="F41">
            <v>2</v>
          </cell>
          <cell r="H41">
            <v>0</v>
          </cell>
          <cell r="K41">
            <v>0</v>
          </cell>
          <cell r="L41">
            <v>0</v>
          </cell>
          <cell r="M41">
            <v>0</v>
          </cell>
          <cell r="N41">
            <v>0</v>
          </cell>
          <cell r="R41">
            <v>0</v>
          </cell>
          <cell r="S41">
            <v>0</v>
          </cell>
        </row>
        <row r="42">
          <cell r="B42">
            <v>2091153270101</v>
          </cell>
          <cell r="D42" t="str">
            <v xml:space="preserve">CESAR </v>
          </cell>
          <cell r="E42" t="str">
            <v>GARCIA</v>
          </cell>
          <cell r="F42">
            <v>2</v>
          </cell>
          <cell r="H42">
            <v>0</v>
          </cell>
          <cell r="K42">
            <v>0</v>
          </cell>
          <cell r="L42">
            <v>0</v>
          </cell>
          <cell r="M42">
            <v>0</v>
          </cell>
          <cell r="N42">
            <v>0</v>
          </cell>
          <cell r="R42">
            <v>0</v>
          </cell>
          <cell r="S42">
            <v>0</v>
          </cell>
        </row>
        <row r="43">
          <cell r="B43">
            <v>1851230151901</v>
          </cell>
          <cell r="D43" t="str">
            <v>CANACHU</v>
          </cell>
          <cell r="E43" t="str">
            <v>ALEXANDER</v>
          </cell>
          <cell r="F43">
            <v>1</v>
          </cell>
          <cell r="H43">
            <v>0</v>
          </cell>
          <cell r="K43">
            <v>0</v>
          </cell>
          <cell r="L43">
            <v>0</v>
          </cell>
          <cell r="M43">
            <v>0</v>
          </cell>
          <cell r="N43">
            <v>0</v>
          </cell>
          <cell r="R43">
            <v>0</v>
          </cell>
          <cell r="S43">
            <v>0</v>
          </cell>
        </row>
        <row r="44">
          <cell r="B44">
            <v>0</v>
          </cell>
          <cell r="D44" t="str">
            <v>PEREZ</v>
          </cell>
          <cell r="E44" t="str">
            <v>ROSIO</v>
          </cell>
          <cell r="F44">
            <v>1</v>
          </cell>
          <cell r="H44">
            <v>0</v>
          </cell>
          <cell r="K44">
            <v>0</v>
          </cell>
          <cell r="L44">
            <v>0</v>
          </cell>
          <cell r="M44">
            <v>0</v>
          </cell>
          <cell r="N44">
            <v>0</v>
          </cell>
          <cell r="R44">
            <v>0</v>
          </cell>
          <cell r="S44">
            <v>0</v>
          </cell>
        </row>
        <row r="45">
          <cell r="B45" t="str">
            <v>Menor de Edad</v>
          </cell>
          <cell r="D45" t="str">
            <v xml:space="preserve">ACEITUNO </v>
          </cell>
          <cell r="E45" t="str">
            <v>IRENE</v>
          </cell>
          <cell r="F45">
            <v>1</v>
          </cell>
          <cell r="H45">
            <v>4</v>
          </cell>
          <cell r="K45">
            <v>0</v>
          </cell>
          <cell r="L45">
            <v>0</v>
          </cell>
          <cell r="M45">
            <v>0</v>
          </cell>
          <cell r="N45">
            <v>0</v>
          </cell>
          <cell r="R45">
            <v>0</v>
          </cell>
          <cell r="S45">
            <v>0</v>
          </cell>
        </row>
        <row r="46">
          <cell r="B46">
            <v>0</v>
          </cell>
          <cell r="D46" t="str">
            <v>QUINTEROS</v>
          </cell>
          <cell r="E46" t="str">
            <v>ROSALINDA</v>
          </cell>
          <cell r="F46">
            <v>1</v>
          </cell>
          <cell r="H46">
            <v>0</v>
          </cell>
          <cell r="K46">
            <v>0</v>
          </cell>
          <cell r="L46">
            <v>0</v>
          </cell>
          <cell r="M46">
            <v>0</v>
          </cell>
          <cell r="N46">
            <v>0</v>
          </cell>
          <cell r="R46">
            <v>0</v>
          </cell>
          <cell r="S46">
            <v>0</v>
          </cell>
        </row>
        <row r="47">
          <cell r="B47">
            <v>0</v>
          </cell>
          <cell r="D47" t="str">
            <v>QUINTEROS</v>
          </cell>
          <cell r="E47" t="str">
            <v>FABIOLA</v>
          </cell>
          <cell r="F47">
            <v>1</v>
          </cell>
          <cell r="H47">
            <v>0</v>
          </cell>
          <cell r="K47">
            <v>0</v>
          </cell>
          <cell r="L47">
            <v>0</v>
          </cell>
          <cell r="M47">
            <v>0</v>
          </cell>
          <cell r="N47">
            <v>0</v>
          </cell>
          <cell r="R47">
            <v>0</v>
          </cell>
          <cell r="S47">
            <v>0</v>
          </cell>
        </row>
        <row r="48">
          <cell r="B48">
            <v>2184932820108</v>
          </cell>
          <cell r="D48" t="str">
            <v>PEREZ</v>
          </cell>
          <cell r="E48" t="str">
            <v>VERONICA</v>
          </cell>
          <cell r="F48">
            <v>1</v>
          </cell>
          <cell r="H48">
            <v>0</v>
          </cell>
          <cell r="K48">
            <v>0</v>
          </cell>
          <cell r="L48">
            <v>0</v>
          </cell>
          <cell r="M48">
            <v>0</v>
          </cell>
          <cell r="N48">
            <v>0</v>
          </cell>
          <cell r="R48">
            <v>0</v>
          </cell>
          <cell r="S48">
            <v>0</v>
          </cell>
        </row>
        <row r="49">
          <cell r="B49" t="str">
            <v>Menor de Edad</v>
          </cell>
          <cell r="D49" t="str">
            <v>PEREZ</v>
          </cell>
          <cell r="E49" t="str">
            <v>ALEJANDRO</v>
          </cell>
          <cell r="F49">
            <v>2</v>
          </cell>
          <cell r="H49">
            <v>0</v>
          </cell>
          <cell r="K49">
            <v>0</v>
          </cell>
          <cell r="L49">
            <v>0</v>
          </cell>
          <cell r="M49">
            <v>0</v>
          </cell>
          <cell r="N49">
            <v>0</v>
          </cell>
          <cell r="R49">
            <v>0</v>
          </cell>
          <cell r="S49">
            <v>0</v>
          </cell>
        </row>
        <row r="50">
          <cell r="B50" t="str">
            <v>Menor de Edad</v>
          </cell>
          <cell r="D50" t="str">
            <v>KARLA</v>
          </cell>
          <cell r="E50" t="str">
            <v>PEREZ</v>
          </cell>
          <cell r="F50">
            <v>2</v>
          </cell>
          <cell r="H50">
            <v>0</v>
          </cell>
          <cell r="K50">
            <v>0</v>
          </cell>
          <cell r="L50">
            <v>0</v>
          </cell>
          <cell r="M50">
            <v>0</v>
          </cell>
          <cell r="N50">
            <v>0</v>
          </cell>
          <cell r="R50">
            <v>0</v>
          </cell>
          <cell r="S50">
            <v>0</v>
          </cell>
        </row>
        <row r="51">
          <cell r="B51" t="str">
            <v>Menor de Edad</v>
          </cell>
          <cell r="D51" t="str">
            <v>DIAZ</v>
          </cell>
          <cell r="E51" t="str">
            <v>EMILIANO</v>
          </cell>
          <cell r="F51">
            <v>2</v>
          </cell>
          <cell r="H51">
            <v>0</v>
          </cell>
          <cell r="K51">
            <v>0</v>
          </cell>
          <cell r="L51">
            <v>0</v>
          </cell>
          <cell r="M51">
            <v>0</v>
          </cell>
          <cell r="N51">
            <v>0</v>
          </cell>
          <cell r="R51">
            <v>0</v>
          </cell>
          <cell r="S51">
            <v>0</v>
          </cell>
        </row>
        <row r="52">
          <cell r="B52" t="str">
            <v>Menor de Edad</v>
          </cell>
          <cell r="D52" t="str">
            <v>RAMIREZ</v>
          </cell>
          <cell r="E52" t="str">
            <v>HEDER</v>
          </cell>
          <cell r="F52">
            <v>2</v>
          </cell>
          <cell r="H52">
            <v>0</v>
          </cell>
          <cell r="K52">
            <v>0</v>
          </cell>
          <cell r="L52">
            <v>0</v>
          </cell>
          <cell r="M52">
            <v>0</v>
          </cell>
          <cell r="N52">
            <v>0</v>
          </cell>
          <cell r="R52">
            <v>0</v>
          </cell>
          <cell r="S52">
            <v>0</v>
          </cell>
        </row>
        <row r="53">
          <cell r="B53">
            <v>0</v>
          </cell>
          <cell r="D53" t="str">
            <v>KARGA</v>
          </cell>
          <cell r="E53" t="str">
            <v>ROSARIO</v>
          </cell>
          <cell r="F53">
            <v>1</v>
          </cell>
          <cell r="H53">
            <v>0</v>
          </cell>
          <cell r="K53">
            <v>0</v>
          </cell>
          <cell r="L53">
            <v>0</v>
          </cell>
          <cell r="M53">
            <v>0</v>
          </cell>
          <cell r="N53">
            <v>0</v>
          </cell>
          <cell r="R53">
            <v>0</v>
          </cell>
          <cell r="S53">
            <v>0</v>
          </cell>
        </row>
        <row r="54">
          <cell r="B54">
            <v>0</v>
          </cell>
          <cell r="D54" t="str">
            <v>GONZALES</v>
          </cell>
          <cell r="E54" t="str">
            <v>JAQUELINE</v>
          </cell>
          <cell r="F54">
            <v>1</v>
          </cell>
          <cell r="H54">
            <v>0</v>
          </cell>
          <cell r="K54">
            <v>0</v>
          </cell>
          <cell r="L54">
            <v>0</v>
          </cell>
          <cell r="M54">
            <v>0</v>
          </cell>
          <cell r="N54">
            <v>0</v>
          </cell>
          <cell r="R54">
            <v>0</v>
          </cell>
          <cell r="S54">
            <v>0</v>
          </cell>
        </row>
        <row r="55">
          <cell r="B55" t="str">
            <v>Menor de Edad</v>
          </cell>
          <cell r="D55" t="str">
            <v>CALMO</v>
          </cell>
          <cell r="E55" t="str">
            <v>LUIS</v>
          </cell>
          <cell r="F55">
            <v>2</v>
          </cell>
          <cell r="H55">
            <v>0</v>
          </cell>
          <cell r="K55">
            <v>0</v>
          </cell>
          <cell r="L55">
            <v>0</v>
          </cell>
          <cell r="M55">
            <v>0</v>
          </cell>
          <cell r="N55">
            <v>0</v>
          </cell>
          <cell r="R55">
            <v>0</v>
          </cell>
          <cell r="S55">
            <v>0</v>
          </cell>
        </row>
        <row r="56">
          <cell r="B56">
            <v>2240044090101</v>
          </cell>
          <cell r="D56" t="str">
            <v xml:space="preserve">LOPEZ </v>
          </cell>
          <cell r="E56" t="str">
            <v>ERIC K</v>
          </cell>
          <cell r="F56">
            <v>2</v>
          </cell>
          <cell r="H56">
            <v>0</v>
          </cell>
          <cell r="K56">
            <v>0</v>
          </cell>
          <cell r="L56">
            <v>0</v>
          </cell>
          <cell r="M56">
            <v>0</v>
          </cell>
          <cell r="N56">
            <v>0</v>
          </cell>
          <cell r="R56">
            <v>0</v>
          </cell>
          <cell r="S56">
            <v>0</v>
          </cell>
        </row>
        <row r="57">
          <cell r="B57" t="str">
            <v>Menor de Edad</v>
          </cell>
          <cell r="D57" t="str">
            <v>PEC</v>
          </cell>
          <cell r="E57" t="str">
            <v>VIVIAN</v>
          </cell>
          <cell r="F57">
            <v>1</v>
          </cell>
          <cell r="H57">
            <v>0</v>
          </cell>
          <cell r="K57">
            <v>0</v>
          </cell>
          <cell r="L57">
            <v>0</v>
          </cell>
          <cell r="M57">
            <v>0</v>
          </cell>
          <cell r="N57">
            <v>0</v>
          </cell>
          <cell r="R57">
            <v>0</v>
          </cell>
          <cell r="S57">
            <v>0</v>
          </cell>
        </row>
        <row r="58">
          <cell r="B58" t="str">
            <v>Menor de Edad</v>
          </cell>
          <cell r="D58">
            <v>0</v>
          </cell>
          <cell r="E58" t="str">
            <v>KATTY</v>
          </cell>
          <cell r="F58">
            <v>2</v>
          </cell>
          <cell r="H58">
            <v>0</v>
          </cell>
          <cell r="K58">
            <v>0</v>
          </cell>
          <cell r="L58">
            <v>0</v>
          </cell>
          <cell r="M58">
            <v>0</v>
          </cell>
          <cell r="N58">
            <v>0</v>
          </cell>
          <cell r="R58">
            <v>0</v>
          </cell>
          <cell r="S58">
            <v>0</v>
          </cell>
        </row>
        <row r="59">
          <cell r="B59" t="str">
            <v>Menor de Edad</v>
          </cell>
          <cell r="D59" t="str">
            <v>ARIAS</v>
          </cell>
          <cell r="E59" t="str">
            <v>ADRIAN</v>
          </cell>
          <cell r="F59">
            <v>2</v>
          </cell>
          <cell r="H59">
            <v>0</v>
          </cell>
          <cell r="K59">
            <v>0</v>
          </cell>
          <cell r="L59">
            <v>0</v>
          </cell>
          <cell r="M59">
            <v>0</v>
          </cell>
          <cell r="N59">
            <v>0</v>
          </cell>
          <cell r="R59">
            <v>0</v>
          </cell>
          <cell r="S59">
            <v>0</v>
          </cell>
        </row>
        <row r="60">
          <cell r="B60">
            <v>0</v>
          </cell>
          <cell r="D60" t="str">
            <v>JOSE</v>
          </cell>
          <cell r="E60" t="str">
            <v>MARTINEZ</v>
          </cell>
          <cell r="F60">
            <v>1</v>
          </cell>
          <cell r="H60">
            <v>0</v>
          </cell>
          <cell r="K60">
            <v>0</v>
          </cell>
          <cell r="L60">
            <v>0</v>
          </cell>
          <cell r="M60">
            <v>0</v>
          </cell>
          <cell r="N60">
            <v>0</v>
          </cell>
          <cell r="R60">
            <v>0</v>
          </cell>
          <cell r="S60">
            <v>0</v>
          </cell>
        </row>
        <row r="61">
          <cell r="B61">
            <v>214422160101</v>
          </cell>
          <cell r="D61" t="str">
            <v>RIVERA</v>
          </cell>
          <cell r="E61" t="str">
            <v>ROSA</v>
          </cell>
          <cell r="F61">
            <v>2</v>
          </cell>
          <cell r="H61">
            <v>0</v>
          </cell>
          <cell r="K61">
            <v>0</v>
          </cell>
          <cell r="L61">
            <v>0</v>
          </cell>
          <cell r="M61">
            <v>0</v>
          </cell>
          <cell r="N61">
            <v>0</v>
          </cell>
          <cell r="R61">
            <v>0</v>
          </cell>
          <cell r="S61">
            <v>0</v>
          </cell>
        </row>
        <row r="62">
          <cell r="B62">
            <v>2142361240101</v>
          </cell>
          <cell r="D62" t="str">
            <v>ARIAS</v>
          </cell>
          <cell r="E62" t="str">
            <v>STEVE</v>
          </cell>
          <cell r="F62">
            <v>2</v>
          </cell>
          <cell r="H62">
            <v>0</v>
          </cell>
          <cell r="K62">
            <v>0</v>
          </cell>
          <cell r="L62">
            <v>0</v>
          </cell>
          <cell r="M62">
            <v>0</v>
          </cell>
          <cell r="N62">
            <v>0</v>
          </cell>
          <cell r="R62">
            <v>0</v>
          </cell>
          <cell r="S62">
            <v>0</v>
          </cell>
        </row>
        <row r="63">
          <cell r="B63" t="str">
            <v xml:space="preserve">PENDIENTE </v>
          </cell>
          <cell r="D63" t="str">
            <v>Castillo</v>
          </cell>
          <cell r="E63" t="str">
            <v>Sandra</v>
          </cell>
          <cell r="F63">
            <v>1</v>
          </cell>
          <cell r="H63">
            <v>59</v>
          </cell>
          <cell r="K63">
            <v>0</v>
          </cell>
          <cell r="L63">
            <v>0</v>
          </cell>
          <cell r="M63" t="str">
            <v>X</v>
          </cell>
          <cell r="N63">
            <v>0</v>
          </cell>
          <cell r="R63" t="str">
            <v>Guatemala</v>
          </cell>
          <cell r="S63" t="str">
            <v>Guatemala</v>
          </cell>
        </row>
        <row r="64">
          <cell r="B64" t="str">
            <v xml:space="preserve">PENDIENTE </v>
          </cell>
          <cell r="D64" t="str">
            <v xml:space="preserve">Ruano </v>
          </cell>
          <cell r="E64" t="str">
            <v>Luis</v>
          </cell>
          <cell r="F64">
            <v>2</v>
          </cell>
          <cell r="H64">
            <v>28</v>
          </cell>
          <cell r="K64">
            <v>0</v>
          </cell>
          <cell r="L64">
            <v>0</v>
          </cell>
          <cell r="M64" t="str">
            <v>X</v>
          </cell>
          <cell r="N64">
            <v>0</v>
          </cell>
          <cell r="R64" t="str">
            <v>Guatemala</v>
          </cell>
          <cell r="S64" t="str">
            <v>Guatemala</v>
          </cell>
        </row>
        <row r="65">
          <cell r="B65" t="str">
            <v xml:space="preserve">PENDIENTE </v>
          </cell>
          <cell r="D65" t="str">
            <v>Barrios</v>
          </cell>
          <cell r="E65" t="str">
            <v>Fatima</v>
          </cell>
          <cell r="F65">
            <v>1</v>
          </cell>
          <cell r="H65">
            <v>9</v>
          </cell>
          <cell r="K65">
            <v>0</v>
          </cell>
          <cell r="L65">
            <v>0</v>
          </cell>
          <cell r="M65" t="str">
            <v>X</v>
          </cell>
          <cell r="N65">
            <v>0</v>
          </cell>
          <cell r="R65" t="str">
            <v>Guatemala</v>
          </cell>
          <cell r="S65" t="str">
            <v>Guatemala</v>
          </cell>
        </row>
        <row r="66">
          <cell r="B66" t="str">
            <v xml:space="preserve">PENDIENTE </v>
          </cell>
          <cell r="D66" t="str">
            <v xml:space="preserve">Morales </v>
          </cell>
          <cell r="E66" t="str">
            <v>Margely</v>
          </cell>
          <cell r="F66">
            <v>1</v>
          </cell>
          <cell r="H66">
            <v>42</v>
          </cell>
          <cell r="K66">
            <v>0</v>
          </cell>
          <cell r="L66">
            <v>0</v>
          </cell>
          <cell r="M66" t="str">
            <v>X</v>
          </cell>
          <cell r="N66">
            <v>0</v>
          </cell>
          <cell r="R66" t="str">
            <v>Guatemala</v>
          </cell>
          <cell r="S66" t="str">
            <v>Guatemala</v>
          </cell>
        </row>
        <row r="67">
          <cell r="B67" t="str">
            <v xml:space="preserve">PENDIENTE </v>
          </cell>
          <cell r="D67" t="str">
            <v xml:space="preserve">Pelico </v>
          </cell>
          <cell r="E67" t="str">
            <v>Melany</v>
          </cell>
          <cell r="F67">
            <v>1</v>
          </cell>
          <cell r="H67">
            <v>11</v>
          </cell>
          <cell r="K67">
            <v>0</v>
          </cell>
          <cell r="L67">
            <v>0</v>
          </cell>
          <cell r="M67" t="str">
            <v>x</v>
          </cell>
          <cell r="N67">
            <v>0</v>
          </cell>
          <cell r="R67" t="str">
            <v>Guatemala</v>
          </cell>
          <cell r="S67" t="str">
            <v>Guatemala</v>
          </cell>
        </row>
        <row r="68">
          <cell r="B68" t="str">
            <v xml:space="preserve">PENDIENTE </v>
          </cell>
          <cell r="D68" t="str">
            <v>Gordillo</v>
          </cell>
          <cell r="E68" t="str">
            <v>Irene</v>
          </cell>
          <cell r="F68">
            <v>1</v>
          </cell>
          <cell r="H68">
            <v>0</v>
          </cell>
          <cell r="K68">
            <v>0</v>
          </cell>
          <cell r="L68">
            <v>0</v>
          </cell>
          <cell r="M68" t="str">
            <v>x</v>
          </cell>
          <cell r="N68">
            <v>0</v>
          </cell>
          <cell r="R68" t="str">
            <v>Guatemala</v>
          </cell>
          <cell r="S68" t="str">
            <v>Guatemala</v>
          </cell>
        </row>
        <row r="69">
          <cell r="B69" t="str">
            <v xml:space="preserve">PENDIENTE </v>
          </cell>
          <cell r="D69" t="str">
            <v xml:space="preserve">Marroquin </v>
          </cell>
          <cell r="E69" t="str">
            <v>Carla</v>
          </cell>
          <cell r="F69">
            <v>1</v>
          </cell>
          <cell r="H69">
            <v>19</v>
          </cell>
          <cell r="K69">
            <v>0</v>
          </cell>
          <cell r="L69">
            <v>0</v>
          </cell>
          <cell r="M69" t="str">
            <v>x</v>
          </cell>
          <cell r="N69">
            <v>0</v>
          </cell>
          <cell r="R69" t="str">
            <v>Guatemala</v>
          </cell>
          <cell r="S69" t="str">
            <v>Guatemala</v>
          </cell>
        </row>
        <row r="70">
          <cell r="B70" t="str">
            <v xml:space="preserve">PENDIENTE </v>
          </cell>
          <cell r="D70" t="str">
            <v xml:space="preserve">Marroquin </v>
          </cell>
          <cell r="E70" t="str">
            <v>Janeth</v>
          </cell>
          <cell r="F70">
            <v>1</v>
          </cell>
          <cell r="H70">
            <v>15</v>
          </cell>
          <cell r="K70">
            <v>0</v>
          </cell>
          <cell r="L70">
            <v>0</v>
          </cell>
          <cell r="M70" t="str">
            <v>x</v>
          </cell>
          <cell r="N70">
            <v>0</v>
          </cell>
          <cell r="R70" t="str">
            <v>Guatemala</v>
          </cell>
          <cell r="S70" t="str">
            <v>Guatemala</v>
          </cell>
        </row>
        <row r="71">
          <cell r="B71" t="str">
            <v xml:space="preserve">PENDIENTE </v>
          </cell>
          <cell r="D71" t="str">
            <v>Contreras</v>
          </cell>
          <cell r="E71" t="str">
            <v>Estibaliz</v>
          </cell>
          <cell r="F71">
            <v>2</v>
          </cell>
          <cell r="H71">
            <v>23</v>
          </cell>
          <cell r="K71">
            <v>0</v>
          </cell>
          <cell r="L71">
            <v>0</v>
          </cell>
          <cell r="M71" t="str">
            <v>x</v>
          </cell>
          <cell r="N71">
            <v>0</v>
          </cell>
          <cell r="R71" t="str">
            <v>Guatemala</v>
          </cell>
          <cell r="S71" t="str">
            <v>Guatemala</v>
          </cell>
        </row>
        <row r="72">
          <cell r="B72" t="str">
            <v xml:space="preserve">PENDIENTE </v>
          </cell>
          <cell r="D72" t="str">
            <v xml:space="preserve">Davila </v>
          </cell>
          <cell r="E72" t="str">
            <v>Jessica</v>
          </cell>
          <cell r="F72">
            <v>1</v>
          </cell>
          <cell r="H72">
            <v>31</v>
          </cell>
          <cell r="K72">
            <v>0</v>
          </cell>
          <cell r="L72">
            <v>0</v>
          </cell>
          <cell r="M72" t="str">
            <v>x</v>
          </cell>
          <cell r="N72">
            <v>0</v>
          </cell>
          <cell r="R72" t="str">
            <v>Guatemala</v>
          </cell>
          <cell r="S72" t="str">
            <v>Guatemala</v>
          </cell>
        </row>
        <row r="73">
          <cell r="B73" t="str">
            <v xml:space="preserve">PENDIENTE </v>
          </cell>
          <cell r="D73" t="str">
            <v>Estrada</v>
          </cell>
          <cell r="E73" t="str">
            <v xml:space="preserve">Jose </v>
          </cell>
          <cell r="F73">
            <v>2</v>
          </cell>
          <cell r="H73">
            <v>27</v>
          </cell>
          <cell r="K73">
            <v>0</v>
          </cell>
          <cell r="L73">
            <v>0</v>
          </cell>
          <cell r="M73" t="str">
            <v>x</v>
          </cell>
          <cell r="N73">
            <v>0</v>
          </cell>
          <cell r="R73" t="str">
            <v>Guatemala</v>
          </cell>
          <cell r="S73" t="str">
            <v>Guatemala</v>
          </cell>
        </row>
        <row r="74">
          <cell r="B74" t="str">
            <v xml:space="preserve">PENDIENTE </v>
          </cell>
          <cell r="D74" t="str">
            <v>Perez</v>
          </cell>
          <cell r="E74" t="str">
            <v xml:space="preserve">Jose </v>
          </cell>
          <cell r="F74">
            <v>2</v>
          </cell>
          <cell r="H74">
            <v>24</v>
          </cell>
          <cell r="K74">
            <v>0</v>
          </cell>
          <cell r="L74">
            <v>0</v>
          </cell>
          <cell r="M74" t="str">
            <v>x</v>
          </cell>
          <cell r="N74">
            <v>0</v>
          </cell>
          <cell r="R74" t="str">
            <v>Guatemala</v>
          </cell>
          <cell r="S74" t="str">
            <v>Guatemala</v>
          </cell>
        </row>
        <row r="75">
          <cell r="B75" t="str">
            <v xml:space="preserve">PENDIENTE </v>
          </cell>
          <cell r="D75" t="str">
            <v>Ixtamalic</v>
          </cell>
          <cell r="E75" t="str">
            <v>Jairo</v>
          </cell>
          <cell r="F75">
            <v>2</v>
          </cell>
          <cell r="H75">
            <v>0</v>
          </cell>
          <cell r="K75">
            <v>0</v>
          </cell>
          <cell r="L75">
            <v>0</v>
          </cell>
          <cell r="M75" t="str">
            <v>x</v>
          </cell>
          <cell r="N75">
            <v>0</v>
          </cell>
          <cell r="R75" t="str">
            <v>Guatemala</v>
          </cell>
          <cell r="S75" t="str">
            <v>Guatemala</v>
          </cell>
        </row>
        <row r="76">
          <cell r="B76" t="str">
            <v xml:space="preserve">PENDIENTE </v>
          </cell>
          <cell r="D76" t="str">
            <v xml:space="preserve">Moreno </v>
          </cell>
          <cell r="E76" t="str">
            <v>Luisa</v>
          </cell>
          <cell r="F76">
            <v>1</v>
          </cell>
          <cell r="H76">
            <v>13</v>
          </cell>
          <cell r="K76">
            <v>0</v>
          </cell>
          <cell r="L76">
            <v>0</v>
          </cell>
          <cell r="M76" t="str">
            <v>x</v>
          </cell>
          <cell r="N76">
            <v>0</v>
          </cell>
          <cell r="R76" t="str">
            <v>Guatemala</v>
          </cell>
          <cell r="S76" t="str">
            <v>Guatemala</v>
          </cell>
        </row>
        <row r="77">
          <cell r="B77" t="str">
            <v xml:space="preserve">PENDIENTE </v>
          </cell>
          <cell r="D77" t="str">
            <v xml:space="preserve">Germani </v>
          </cell>
          <cell r="E77" t="str">
            <v>Gamboa</v>
          </cell>
          <cell r="F77">
            <v>2</v>
          </cell>
          <cell r="H77">
            <v>46</v>
          </cell>
          <cell r="K77">
            <v>0</v>
          </cell>
          <cell r="L77">
            <v>0</v>
          </cell>
          <cell r="M77" t="str">
            <v>x</v>
          </cell>
          <cell r="N77">
            <v>0</v>
          </cell>
          <cell r="R77" t="str">
            <v>Guatemala</v>
          </cell>
          <cell r="S77" t="str">
            <v>Guatemala</v>
          </cell>
        </row>
        <row r="78">
          <cell r="B78" t="str">
            <v xml:space="preserve">PENDIENTE </v>
          </cell>
          <cell r="D78" t="str">
            <v>Fernandez</v>
          </cell>
          <cell r="E78" t="str">
            <v>Amilcar</v>
          </cell>
          <cell r="F78">
            <v>2</v>
          </cell>
          <cell r="H78">
            <v>58</v>
          </cell>
          <cell r="K78">
            <v>0</v>
          </cell>
          <cell r="L78">
            <v>0</v>
          </cell>
          <cell r="M78" t="str">
            <v>x</v>
          </cell>
          <cell r="N78">
            <v>0</v>
          </cell>
          <cell r="R78" t="str">
            <v>Guatemala</v>
          </cell>
          <cell r="S78" t="str">
            <v>Guatemala</v>
          </cell>
        </row>
        <row r="79">
          <cell r="B79" t="str">
            <v xml:space="preserve">PENDIENTE </v>
          </cell>
          <cell r="D79" t="str">
            <v>Castillo</v>
          </cell>
          <cell r="E79" t="str">
            <v>Bianca</v>
          </cell>
          <cell r="F79">
            <v>2</v>
          </cell>
          <cell r="H79">
            <v>10</v>
          </cell>
          <cell r="K79">
            <v>0</v>
          </cell>
          <cell r="L79">
            <v>0</v>
          </cell>
          <cell r="M79" t="str">
            <v>x</v>
          </cell>
          <cell r="N79">
            <v>0</v>
          </cell>
          <cell r="R79" t="str">
            <v>Guatemala</v>
          </cell>
          <cell r="S79" t="str">
            <v>Guatemala</v>
          </cell>
        </row>
        <row r="80">
          <cell r="B80" t="str">
            <v xml:space="preserve">PENDIENTE </v>
          </cell>
          <cell r="D80" t="str">
            <v>Juarez</v>
          </cell>
          <cell r="E80" t="str">
            <v>Blanca</v>
          </cell>
          <cell r="F80">
            <v>1</v>
          </cell>
          <cell r="H80">
            <v>42</v>
          </cell>
          <cell r="K80">
            <v>0</v>
          </cell>
          <cell r="L80">
            <v>0</v>
          </cell>
          <cell r="M80" t="str">
            <v>x</v>
          </cell>
          <cell r="N80">
            <v>0</v>
          </cell>
          <cell r="R80" t="str">
            <v>Guatemala</v>
          </cell>
          <cell r="S80" t="str">
            <v>Guatemala</v>
          </cell>
        </row>
        <row r="81">
          <cell r="B81" t="str">
            <v xml:space="preserve">PENDIENTE </v>
          </cell>
          <cell r="D81" t="str">
            <v>Mota</v>
          </cell>
          <cell r="E81" t="str">
            <v>Abigail</v>
          </cell>
          <cell r="F81">
            <v>1</v>
          </cell>
          <cell r="H81">
            <v>9</v>
          </cell>
          <cell r="K81">
            <v>0</v>
          </cell>
          <cell r="L81">
            <v>0</v>
          </cell>
          <cell r="M81" t="str">
            <v>x</v>
          </cell>
          <cell r="N81">
            <v>0</v>
          </cell>
          <cell r="R81" t="str">
            <v>Guatemala</v>
          </cell>
          <cell r="S81" t="str">
            <v>Guatemala</v>
          </cell>
        </row>
        <row r="82">
          <cell r="B82" t="str">
            <v xml:space="preserve">PENDIENTE </v>
          </cell>
          <cell r="D82" t="str">
            <v>Rodriguez</v>
          </cell>
          <cell r="E82" t="str">
            <v xml:space="preserve">Susana </v>
          </cell>
          <cell r="F82">
            <v>1</v>
          </cell>
          <cell r="H82">
            <v>57</v>
          </cell>
          <cell r="K82">
            <v>0</v>
          </cell>
          <cell r="L82">
            <v>0</v>
          </cell>
          <cell r="M82" t="str">
            <v>x</v>
          </cell>
          <cell r="N82">
            <v>0</v>
          </cell>
          <cell r="R82" t="str">
            <v>Guatemala</v>
          </cell>
          <cell r="S82" t="str">
            <v>Guatemala</v>
          </cell>
        </row>
        <row r="83">
          <cell r="B83" t="str">
            <v xml:space="preserve">PENDIENTE </v>
          </cell>
          <cell r="D83" t="str">
            <v>Romero</v>
          </cell>
          <cell r="E83" t="str">
            <v>Yesenia</v>
          </cell>
          <cell r="F83">
            <v>1</v>
          </cell>
          <cell r="H83">
            <v>43</v>
          </cell>
          <cell r="K83">
            <v>0</v>
          </cell>
          <cell r="L83">
            <v>0</v>
          </cell>
          <cell r="M83" t="str">
            <v>x</v>
          </cell>
          <cell r="N83">
            <v>0</v>
          </cell>
          <cell r="R83" t="str">
            <v>Guatemala</v>
          </cell>
          <cell r="S83" t="str">
            <v>Guatemala</v>
          </cell>
        </row>
        <row r="84">
          <cell r="B84" t="str">
            <v xml:space="preserve">PENDIENTE </v>
          </cell>
          <cell r="D84" t="str">
            <v xml:space="preserve">Aceituno </v>
          </cell>
          <cell r="E84" t="str">
            <v>Alicia</v>
          </cell>
          <cell r="F84">
            <v>1</v>
          </cell>
          <cell r="H84">
            <v>28</v>
          </cell>
          <cell r="K84">
            <v>0</v>
          </cell>
          <cell r="L84">
            <v>0</v>
          </cell>
          <cell r="M84" t="str">
            <v>x</v>
          </cell>
          <cell r="N84">
            <v>0</v>
          </cell>
          <cell r="R84" t="str">
            <v>Guatemala</v>
          </cell>
          <cell r="S84" t="str">
            <v>Guatemala</v>
          </cell>
        </row>
        <row r="85">
          <cell r="B85" t="str">
            <v xml:space="preserve">PENDIENTE </v>
          </cell>
          <cell r="D85" t="str">
            <v>Contreras</v>
          </cell>
          <cell r="E85" t="str">
            <v>Cesia</v>
          </cell>
          <cell r="F85">
            <v>1</v>
          </cell>
          <cell r="H85">
            <v>34</v>
          </cell>
          <cell r="K85">
            <v>0</v>
          </cell>
          <cell r="L85">
            <v>0</v>
          </cell>
          <cell r="M85" t="str">
            <v>x</v>
          </cell>
          <cell r="N85">
            <v>0</v>
          </cell>
          <cell r="R85" t="str">
            <v>Guatemala</v>
          </cell>
          <cell r="S85" t="str">
            <v>Guatemala</v>
          </cell>
        </row>
        <row r="86">
          <cell r="B86" t="str">
            <v>INCORRECTO</v>
          </cell>
          <cell r="D86" t="str">
            <v>Ermelinda</v>
          </cell>
          <cell r="E86">
            <v>1</v>
          </cell>
          <cell r="F86">
            <v>0</v>
          </cell>
          <cell r="H86" t="str">
            <v>Guatemala</v>
          </cell>
          <cell r="K86">
            <v>0</v>
          </cell>
          <cell r="L86" t="str">
            <v>X</v>
          </cell>
          <cell r="M86">
            <v>0</v>
          </cell>
          <cell r="N86">
            <v>25</v>
          </cell>
          <cell r="R86" t="str">
            <v>Guatemala</v>
          </cell>
          <cell r="S86">
            <v>42746</v>
          </cell>
        </row>
        <row r="87">
          <cell r="B87" t="str">
            <v>INCORRECTO</v>
          </cell>
          <cell r="D87" t="str">
            <v>Josue</v>
          </cell>
          <cell r="E87">
            <v>2</v>
          </cell>
          <cell r="F87">
            <v>0</v>
          </cell>
          <cell r="H87" t="str">
            <v>Guatemala</v>
          </cell>
          <cell r="K87">
            <v>0</v>
          </cell>
          <cell r="L87" t="str">
            <v>X</v>
          </cell>
          <cell r="M87">
            <v>0</v>
          </cell>
          <cell r="N87">
            <v>25</v>
          </cell>
          <cell r="R87" t="str">
            <v>Guatemala</v>
          </cell>
          <cell r="S87">
            <v>42746</v>
          </cell>
        </row>
        <row r="88">
          <cell r="B88" t="str">
            <v>INCORRECTO</v>
          </cell>
          <cell r="D88" t="str">
            <v>Paola</v>
          </cell>
          <cell r="E88">
            <v>1</v>
          </cell>
          <cell r="F88">
            <v>0</v>
          </cell>
          <cell r="H88" t="str">
            <v>Guatemala</v>
          </cell>
          <cell r="K88">
            <v>0</v>
          </cell>
          <cell r="L88" t="str">
            <v>X</v>
          </cell>
          <cell r="M88">
            <v>0</v>
          </cell>
          <cell r="N88">
            <v>25</v>
          </cell>
          <cell r="R88" t="str">
            <v>Guatemala</v>
          </cell>
          <cell r="S88">
            <v>42746</v>
          </cell>
        </row>
        <row r="89">
          <cell r="B89" t="str">
            <v>INCORRECTO</v>
          </cell>
          <cell r="D89" t="str">
            <v>Joan</v>
          </cell>
          <cell r="E89">
            <v>2</v>
          </cell>
          <cell r="F89">
            <v>0</v>
          </cell>
          <cell r="H89" t="str">
            <v>Guatemala</v>
          </cell>
          <cell r="K89">
            <v>0</v>
          </cell>
          <cell r="L89" t="str">
            <v>X</v>
          </cell>
          <cell r="M89">
            <v>0</v>
          </cell>
          <cell r="N89">
            <v>25</v>
          </cell>
          <cell r="R89" t="str">
            <v>Guatemala</v>
          </cell>
          <cell r="S89">
            <v>0</v>
          </cell>
        </row>
        <row r="90">
          <cell r="B90" t="str">
            <v>INCORRECTO</v>
          </cell>
          <cell r="D90" t="str">
            <v>Mario</v>
          </cell>
          <cell r="E90">
            <v>0</v>
          </cell>
          <cell r="F90">
            <v>0</v>
          </cell>
          <cell r="H90" t="str">
            <v>Guatemala</v>
          </cell>
          <cell r="K90">
            <v>0</v>
          </cell>
          <cell r="L90" t="str">
            <v>X</v>
          </cell>
          <cell r="M90">
            <v>0</v>
          </cell>
          <cell r="N90">
            <v>25</v>
          </cell>
          <cell r="R90" t="str">
            <v>Guatemala</v>
          </cell>
          <cell r="S90">
            <v>0</v>
          </cell>
        </row>
        <row r="91">
          <cell r="B91">
            <v>2554684760101</v>
          </cell>
          <cell r="D91" t="str">
            <v>Guamux</v>
          </cell>
          <cell r="E91" t="str">
            <v>Adriana</v>
          </cell>
          <cell r="F91">
            <v>1</v>
          </cell>
          <cell r="H91">
            <v>5</v>
          </cell>
          <cell r="K91">
            <v>0</v>
          </cell>
          <cell r="L91">
            <v>0</v>
          </cell>
          <cell r="M91" t="str">
            <v>X</v>
          </cell>
          <cell r="N91">
            <v>0</v>
          </cell>
          <cell r="R91" t="str">
            <v>Guatemala</v>
          </cell>
          <cell r="S91" t="str">
            <v>Guatemala</v>
          </cell>
        </row>
        <row r="92">
          <cell r="B92">
            <v>0</v>
          </cell>
          <cell r="D92" t="str">
            <v>Morales</v>
          </cell>
          <cell r="E92" t="str">
            <v>Daniel</v>
          </cell>
          <cell r="F92">
            <v>2</v>
          </cell>
          <cell r="H92">
            <v>13</v>
          </cell>
          <cell r="K92">
            <v>0</v>
          </cell>
          <cell r="L92">
            <v>0</v>
          </cell>
          <cell r="M92" t="str">
            <v>X</v>
          </cell>
          <cell r="N92">
            <v>0</v>
          </cell>
          <cell r="R92" t="str">
            <v>Guatemala</v>
          </cell>
          <cell r="S92" t="str">
            <v>Guatemala</v>
          </cell>
        </row>
        <row r="93">
          <cell r="B93">
            <v>2148181870301</v>
          </cell>
          <cell r="D93" t="str">
            <v>Zabala</v>
          </cell>
          <cell r="E93" t="str">
            <v>Andrea</v>
          </cell>
          <cell r="F93">
            <v>1</v>
          </cell>
          <cell r="H93">
            <v>6</v>
          </cell>
          <cell r="K93">
            <v>0</v>
          </cell>
          <cell r="L93">
            <v>0</v>
          </cell>
          <cell r="M93" t="str">
            <v>X</v>
          </cell>
          <cell r="N93">
            <v>0</v>
          </cell>
          <cell r="R93" t="str">
            <v>Guatemala</v>
          </cell>
          <cell r="S93" t="str">
            <v>Guatemala</v>
          </cell>
        </row>
        <row r="94">
          <cell r="B94">
            <v>2659751310101</v>
          </cell>
          <cell r="D94" t="str">
            <v>Muñoz</v>
          </cell>
          <cell r="E94" t="str">
            <v>Aislynn</v>
          </cell>
          <cell r="F94">
            <v>1</v>
          </cell>
          <cell r="H94">
            <v>4</v>
          </cell>
          <cell r="K94">
            <v>0</v>
          </cell>
          <cell r="L94">
            <v>0</v>
          </cell>
          <cell r="M94" t="str">
            <v>X</v>
          </cell>
          <cell r="N94">
            <v>0</v>
          </cell>
          <cell r="R94" t="str">
            <v>Guatemala</v>
          </cell>
          <cell r="S94" t="str">
            <v>Guatemala</v>
          </cell>
        </row>
        <row r="95">
          <cell r="B95">
            <v>2877548470101</v>
          </cell>
          <cell r="D95" t="str">
            <v>Camey</v>
          </cell>
          <cell r="E95" t="str">
            <v>Evelyn</v>
          </cell>
          <cell r="F95">
            <v>1</v>
          </cell>
          <cell r="H95">
            <v>3</v>
          </cell>
          <cell r="K95">
            <v>0</v>
          </cell>
          <cell r="L95">
            <v>0</v>
          </cell>
          <cell r="M95" t="str">
            <v>X</v>
          </cell>
          <cell r="N95">
            <v>0</v>
          </cell>
          <cell r="R95" t="str">
            <v>Guatemala</v>
          </cell>
          <cell r="S95" t="str">
            <v>Guatemala</v>
          </cell>
        </row>
        <row r="96">
          <cell r="B96">
            <v>2552910020101</v>
          </cell>
          <cell r="D96" t="str">
            <v>Hernandez</v>
          </cell>
          <cell r="E96" t="str">
            <v>Dorian</v>
          </cell>
          <cell r="F96">
            <v>2</v>
          </cell>
          <cell r="H96">
            <v>5</v>
          </cell>
          <cell r="K96">
            <v>0</v>
          </cell>
          <cell r="L96">
            <v>0</v>
          </cell>
          <cell r="M96" t="str">
            <v>X</v>
          </cell>
          <cell r="N96">
            <v>0</v>
          </cell>
          <cell r="R96" t="str">
            <v>Guatemala</v>
          </cell>
          <cell r="S96" t="str">
            <v>Guatemala</v>
          </cell>
        </row>
        <row r="97">
          <cell r="B97">
            <v>2159453950101</v>
          </cell>
          <cell r="D97" t="str">
            <v xml:space="preserve">De Leon </v>
          </cell>
          <cell r="E97" t="str">
            <v>Elmer</v>
          </cell>
          <cell r="F97">
            <v>2</v>
          </cell>
          <cell r="H97">
            <v>6</v>
          </cell>
          <cell r="K97">
            <v>0</v>
          </cell>
          <cell r="L97">
            <v>0</v>
          </cell>
          <cell r="M97" t="str">
            <v>X</v>
          </cell>
          <cell r="N97">
            <v>0</v>
          </cell>
          <cell r="R97" t="str">
            <v>Guatemala</v>
          </cell>
          <cell r="S97" t="str">
            <v>Guatemala</v>
          </cell>
        </row>
        <row r="98">
          <cell r="B98">
            <v>2171620960101</v>
          </cell>
          <cell r="D98" t="str">
            <v>Say</v>
          </cell>
          <cell r="E98" t="str">
            <v>Nashia</v>
          </cell>
          <cell r="F98">
            <v>1</v>
          </cell>
          <cell r="H98">
            <v>6</v>
          </cell>
          <cell r="K98">
            <v>0</v>
          </cell>
          <cell r="L98">
            <v>0</v>
          </cell>
          <cell r="M98" t="str">
            <v>X</v>
          </cell>
          <cell r="N98">
            <v>0</v>
          </cell>
          <cell r="R98" t="str">
            <v>Guatemala</v>
          </cell>
          <cell r="S98" t="str">
            <v>Guatemala</v>
          </cell>
        </row>
        <row r="99">
          <cell r="B99">
            <v>2036354930101</v>
          </cell>
          <cell r="D99" t="str">
            <v>Orozco</v>
          </cell>
          <cell r="E99" t="str">
            <v>Estephany</v>
          </cell>
          <cell r="F99">
            <v>1</v>
          </cell>
          <cell r="H99">
            <v>7</v>
          </cell>
          <cell r="K99">
            <v>0</v>
          </cell>
          <cell r="L99">
            <v>0</v>
          </cell>
          <cell r="M99" t="str">
            <v>X</v>
          </cell>
          <cell r="N99">
            <v>0</v>
          </cell>
          <cell r="R99" t="str">
            <v>Guatemala</v>
          </cell>
          <cell r="S99" t="str">
            <v>Guatemala</v>
          </cell>
        </row>
        <row r="100">
          <cell r="B100">
            <v>2012288660101</v>
          </cell>
          <cell r="D100" t="str">
            <v xml:space="preserve">De Leon </v>
          </cell>
          <cell r="E100" t="str">
            <v>María</v>
          </cell>
          <cell r="F100">
            <v>1</v>
          </cell>
          <cell r="H100">
            <v>8</v>
          </cell>
          <cell r="K100">
            <v>0</v>
          </cell>
          <cell r="L100">
            <v>0</v>
          </cell>
          <cell r="M100" t="str">
            <v>X</v>
          </cell>
          <cell r="N100">
            <v>0</v>
          </cell>
          <cell r="R100" t="str">
            <v>Guatemala</v>
          </cell>
          <cell r="S100" t="str">
            <v>Guatemala</v>
          </cell>
        </row>
        <row r="101">
          <cell r="B101">
            <v>2939521670101</v>
          </cell>
          <cell r="D101" t="str">
            <v>Galan</v>
          </cell>
          <cell r="E101" t="str">
            <v>Graciela</v>
          </cell>
          <cell r="F101">
            <v>1</v>
          </cell>
          <cell r="H101">
            <v>8</v>
          </cell>
          <cell r="K101">
            <v>0</v>
          </cell>
          <cell r="L101">
            <v>0</v>
          </cell>
          <cell r="M101" t="str">
            <v>X</v>
          </cell>
          <cell r="N101">
            <v>0</v>
          </cell>
          <cell r="R101" t="str">
            <v>Guatemala</v>
          </cell>
          <cell r="S101" t="str">
            <v>Guatemala</v>
          </cell>
        </row>
        <row r="102">
          <cell r="B102">
            <v>3624126500101</v>
          </cell>
          <cell r="D102" t="str">
            <v>Requena</v>
          </cell>
          <cell r="E102" t="str">
            <v>Mia</v>
          </cell>
          <cell r="F102">
            <v>1</v>
          </cell>
          <cell r="H102">
            <v>12</v>
          </cell>
          <cell r="K102">
            <v>0</v>
          </cell>
          <cell r="L102">
            <v>0</v>
          </cell>
          <cell r="M102" t="str">
            <v>X</v>
          </cell>
          <cell r="N102">
            <v>0</v>
          </cell>
          <cell r="R102" t="str">
            <v>Guatemala</v>
          </cell>
          <cell r="S102" t="str">
            <v>Guatemala</v>
          </cell>
        </row>
        <row r="103">
          <cell r="B103">
            <v>0</v>
          </cell>
          <cell r="D103" t="str">
            <v>Soto</v>
          </cell>
          <cell r="E103" t="str">
            <v>Alejandra</v>
          </cell>
          <cell r="F103">
            <v>1</v>
          </cell>
          <cell r="H103">
            <v>13</v>
          </cell>
          <cell r="K103">
            <v>0</v>
          </cell>
          <cell r="L103">
            <v>0</v>
          </cell>
          <cell r="M103" t="str">
            <v>X</v>
          </cell>
          <cell r="N103">
            <v>0</v>
          </cell>
          <cell r="R103" t="str">
            <v>Guatemala</v>
          </cell>
          <cell r="S103" t="str">
            <v>Guatemala</v>
          </cell>
        </row>
        <row r="104">
          <cell r="B104">
            <v>2810785210101</v>
          </cell>
          <cell r="D104" t="str">
            <v xml:space="preserve">Rodriquez </v>
          </cell>
          <cell r="E104" t="str">
            <v>Ana</v>
          </cell>
          <cell r="F104">
            <v>1</v>
          </cell>
          <cell r="H104">
            <v>9</v>
          </cell>
          <cell r="K104">
            <v>0</v>
          </cell>
          <cell r="L104">
            <v>0</v>
          </cell>
          <cell r="M104" t="str">
            <v>X</v>
          </cell>
          <cell r="N104">
            <v>0</v>
          </cell>
          <cell r="R104" t="str">
            <v>Guatemala</v>
          </cell>
          <cell r="S104" t="str">
            <v>Guatemala</v>
          </cell>
        </row>
        <row r="105">
          <cell r="B105">
            <v>0</v>
          </cell>
          <cell r="D105" t="str">
            <v xml:space="preserve">Alvarado </v>
          </cell>
          <cell r="E105" t="str">
            <v>Sophia</v>
          </cell>
          <cell r="F105">
            <v>1</v>
          </cell>
          <cell r="H105">
            <v>14</v>
          </cell>
          <cell r="K105">
            <v>0</v>
          </cell>
          <cell r="L105">
            <v>0</v>
          </cell>
          <cell r="M105" t="str">
            <v>X</v>
          </cell>
          <cell r="N105">
            <v>0</v>
          </cell>
          <cell r="R105" t="str">
            <v>Guatemala</v>
          </cell>
          <cell r="S105" t="str">
            <v>Guatemala</v>
          </cell>
        </row>
        <row r="106">
          <cell r="B106">
            <v>0</v>
          </cell>
          <cell r="D106" t="str">
            <v>Molina</v>
          </cell>
          <cell r="E106" t="str">
            <v xml:space="preserve">Carlos </v>
          </cell>
          <cell r="F106">
            <v>2</v>
          </cell>
          <cell r="H106">
            <v>13</v>
          </cell>
          <cell r="K106">
            <v>0</v>
          </cell>
          <cell r="L106">
            <v>0</v>
          </cell>
          <cell r="M106" t="str">
            <v>X</v>
          </cell>
          <cell r="N106">
            <v>0</v>
          </cell>
          <cell r="R106" t="str">
            <v>Guatemala</v>
          </cell>
          <cell r="S106" t="str">
            <v>Guatemala</v>
          </cell>
        </row>
        <row r="107">
          <cell r="B107">
            <v>2810784320101</v>
          </cell>
          <cell r="D107" t="str">
            <v>Rodriguez</v>
          </cell>
          <cell r="E107" t="str">
            <v>Melida</v>
          </cell>
          <cell r="F107">
            <v>1</v>
          </cell>
          <cell r="H107">
            <v>17</v>
          </cell>
          <cell r="K107">
            <v>0</v>
          </cell>
          <cell r="L107">
            <v>0</v>
          </cell>
          <cell r="M107" t="str">
            <v>X</v>
          </cell>
          <cell r="N107">
            <v>0</v>
          </cell>
          <cell r="R107" t="str">
            <v>Guatemala</v>
          </cell>
          <cell r="S107" t="str">
            <v>Guatemala</v>
          </cell>
        </row>
        <row r="108">
          <cell r="B108">
            <v>0</v>
          </cell>
          <cell r="D108" t="str">
            <v xml:space="preserve">Monterroso </v>
          </cell>
          <cell r="E108" t="str">
            <v xml:space="preserve">paola </v>
          </cell>
          <cell r="F108">
            <v>1</v>
          </cell>
          <cell r="H108">
            <v>10</v>
          </cell>
          <cell r="K108">
            <v>0</v>
          </cell>
          <cell r="L108">
            <v>0</v>
          </cell>
          <cell r="M108" t="str">
            <v>X</v>
          </cell>
          <cell r="N108">
            <v>0</v>
          </cell>
          <cell r="R108" t="str">
            <v>Guatemala</v>
          </cell>
          <cell r="S108" t="str">
            <v>Guatemala</v>
          </cell>
        </row>
        <row r="109">
          <cell r="B109">
            <v>0</v>
          </cell>
          <cell r="D109" t="str">
            <v xml:space="preserve">Muñez </v>
          </cell>
          <cell r="E109" t="str">
            <v>Deysy</v>
          </cell>
          <cell r="F109">
            <v>1</v>
          </cell>
          <cell r="H109">
            <v>10</v>
          </cell>
          <cell r="K109">
            <v>0</v>
          </cell>
          <cell r="L109">
            <v>0</v>
          </cell>
          <cell r="M109" t="str">
            <v>X</v>
          </cell>
          <cell r="N109">
            <v>0</v>
          </cell>
          <cell r="R109" t="str">
            <v>Guatemala</v>
          </cell>
          <cell r="S109" t="str">
            <v>Guatemala</v>
          </cell>
        </row>
        <row r="110">
          <cell r="B110">
            <v>0</v>
          </cell>
          <cell r="D110" t="str">
            <v>Montes</v>
          </cell>
          <cell r="E110" t="str">
            <v>Andrea</v>
          </cell>
          <cell r="F110">
            <v>1</v>
          </cell>
          <cell r="H110">
            <v>9</v>
          </cell>
          <cell r="K110">
            <v>0</v>
          </cell>
          <cell r="L110">
            <v>0</v>
          </cell>
          <cell r="M110" t="str">
            <v>X</v>
          </cell>
          <cell r="N110">
            <v>0</v>
          </cell>
          <cell r="R110" t="str">
            <v>Guatemala</v>
          </cell>
          <cell r="S110" t="str">
            <v>Guatemala</v>
          </cell>
        </row>
        <row r="111">
          <cell r="B111">
            <v>0</v>
          </cell>
          <cell r="D111" t="str">
            <v>Vasquez</v>
          </cell>
          <cell r="E111" t="str">
            <v>Abigail</v>
          </cell>
          <cell r="F111">
            <v>1</v>
          </cell>
          <cell r="H111">
            <v>9</v>
          </cell>
          <cell r="K111">
            <v>0</v>
          </cell>
          <cell r="L111">
            <v>0</v>
          </cell>
          <cell r="M111" t="str">
            <v>X</v>
          </cell>
          <cell r="N111">
            <v>0</v>
          </cell>
          <cell r="R111" t="str">
            <v>Guatemala</v>
          </cell>
          <cell r="S111" t="str">
            <v>Guatemala</v>
          </cell>
        </row>
        <row r="112">
          <cell r="B112">
            <v>0</v>
          </cell>
          <cell r="D112" t="str">
            <v>Gordillo</v>
          </cell>
          <cell r="E112" t="str">
            <v>Pamela</v>
          </cell>
          <cell r="F112">
            <v>1</v>
          </cell>
          <cell r="H112">
            <v>9</v>
          </cell>
          <cell r="K112">
            <v>0</v>
          </cell>
          <cell r="L112">
            <v>0</v>
          </cell>
          <cell r="M112" t="str">
            <v>X</v>
          </cell>
          <cell r="N112">
            <v>0</v>
          </cell>
          <cell r="R112" t="str">
            <v>Guatemala</v>
          </cell>
          <cell r="S112" t="str">
            <v>Guatemala</v>
          </cell>
        </row>
        <row r="113">
          <cell r="B113">
            <v>0</v>
          </cell>
          <cell r="D113" t="str">
            <v xml:space="preserve">Vasquez </v>
          </cell>
          <cell r="E113" t="str">
            <v>Maria</v>
          </cell>
          <cell r="F113">
            <v>1</v>
          </cell>
          <cell r="H113">
            <v>11</v>
          </cell>
          <cell r="K113">
            <v>0</v>
          </cell>
          <cell r="L113">
            <v>0</v>
          </cell>
          <cell r="M113" t="str">
            <v>X</v>
          </cell>
          <cell r="N113">
            <v>0</v>
          </cell>
          <cell r="R113" t="str">
            <v>Guatemala</v>
          </cell>
          <cell r="S113" t="str">
            <v>Guatemala</v>
          </cell>
        </row>
        <row r="114">
          <cell r="B114">
            <v>0</v>
          </cell>
          <cell r="D114" t="str">
            <v>Tista</v>
          </cell>
          <cell r="E114" t="str">
            <v xml:space="preserve">Angela </v>
          </cell>
          <cell r="F114">
            <v>1</v>
          </cell>
          <cell r="H114">
            <v>11</v>
          </cell>
          <cell r="K114">
            <v>0</v>
          </cell>
          <cell r="L114">
            <v>0</v>
          </cell>
          <cell r="M114" t="str">
            <v>X</v>
          </cell>
          <cell r="N114">
            <v>0</v>
          </cell>
          <cell r="R114" t="str">
            <v>Guatemala</v>
          </cell>
          <cell r="S114" t="str">
            <v>Guatemala</v>
          </cell>
        </row>
        <row r="115">
          <cell r="B115">
            <v>0</v>
          </cell>
          <cell r="D115" t="str">
            <v xml:space="preserve">Vasquez </v>
          </cell>
          <cell r="E115" t="str">
            <v>Libmi</v>
          </cell>
          <cell r="F115">
            <v>1</v>
          </cell>
          <cell r="H115">
            <v>13</v>
          </cell>
          <cell r="K115">
            <v>0</v>
          </cell>
          <cell r="L115">
            <v>0</v>
          </cell>
          <cell r="M115" t="str">
            <v>X</v>
          </cell>
          <cell r="N115">
            <v>0</v>
          </cell>
          <cell r="R115" t="str">
            <v>Guatemala</v>
          </cell>
          <cell r="S115" t="str">
            <v>Guatemala</v>
          </cell>
        </row>
        <row r="116">
          <cell r="B116">
            <v>3012102250101</v>
          </cell>
          <cell r="D116" t="str">
            <v xml:space="preserve">Chavez </v>
          </cell>
          <cell r="E116" t="str">
            <v>Julia</v>
          </cell>
          <cell r="F116">
            <v>1</v>
          </cell>
          <cell r="H116">
            <v>12</v>
          </cell>
          <cell r="K116">
            <v>0</v>
          </cell>
          <cell r="L116">
            <v>0</v>
          </cell>
          <cell r="M116" t="str">
            <v>X</v>
          </cell>
          <cell r="N116">
            <v>0</v>
          </cell>
          <cell r="R116" t="str">
            <v>Guatemala</v>
          </cell>
          <cell r="S116" t="str">
            <v>Guatemala</v>
          </cell>
        </row>
        <row r="117">
          <cell r="B117">
            <v>2295607250108</v>
          </cell>
          <cell r="D117" t="str">
            <v xml:space="preserve">Canga </v>
          </cell>
          <cell r="E117" t="str">
            <v>Nicolle</v>
          </cell>
          <cell r="F117">
            <v>1</v>
          </cell>
          <cell r="H117">
            <v>5</v>
          </cell>
          <cell r="K117">
            <v>0</v>
          </cell>
          <cell r="L117">
            <v>0</v>
          </cell>
          <cell r="M117" t="str">
            <v>X</v>
          </cell>
          <cell r="N117">
            <v>0</v>
          </cell>
          <cell r="R117" t="str">
            <v>Guatemala</v>
          </cell>
          <cell r="S117" t="str">
            <v>Guatemala</v>
          </cell>
        </row>
        <row r="118">
          <cell r="B118">
            <v>0</v>
          </cell>
          <cell r="D118" t="str">
            <v>Godoy</v>
          </cell>
          <cell r="E118" t="str">
            <v>Mariela</v>
          </cell>
          <cell r="F118">
            <v>1</v>
          </cell>
          <cell r="H118">
            <v>7</v>
          </cell>
          <cell r="K118">
            <v>0</v>
          </cell>
          <cell r="L118">
            <v>0</v>
          </cell>
          <cell r="M118" t="str">
            <v>X</v>
          </cell>
          <cell r="N118">
            <v>0</v>
          </cell>
          <cell r="R118" t="str">
            <v>Guatemala</v>
          </cell>
          <cell r="S118" t="str">
            <v>Guatemala</v>
          </cell>
        </row>
        <row r="119">
          <cell r="B119">
            <v>2160927440101</v>
          </cell>
          <cell r="D119" t="str">
            <v>Villatoro</v>
          </cell>
          <cell r="E119" t="str">
            <v>Debora</v>
          </cell>
          <cell r="F119">
            <v>1</v>
          </cell>
          <cell r="H119">
            <v>6</v>
          </cell>
          <cell r="K119">
            <v>0</v>
          </cell>
          <cell r="L119">
            <v>0</v>
          </cell>
          <cell r="M119" t="str">
            <v>X</v>
          </cell>
          <cell r="N119">
            <v>0</v>
          </cell>
          <cell r="R119" t="str">
            <v>Guatemala</v>
          </cell>
          <cell r="S119" t="str">
            <v>Guatemala</v>
          </cell>
        </row>
        <row r="120">
          <cell r="B120">
            <v>0</v>
          </cell>
          <cell r="D120" t="str">
            <v>Morales</v>
          </cell>
          <cell r="E120" t="str">
            <v>Alexa</v>
          </cell>
          <cell r="F120">
            <v>1</v>
          </cell>
          <cell r="H120">
            <v>8</v>
          </cell>
          <cell r="K120">
            <v>0</v>
          </cell>
          <cell r="L120">
            <v>0</v>
          </cell>
          <cell r="M120" t="str">
            <v>X</v>
          </cell>
          <cell r="N120">
            <v>0</v>
          </cell>
          <cell r="R120" t="str">
            <v>Guatemala</v>
          </cell>
          <cell r="S120" t="str">
            <v>Guatemala</v>
          </cell>
        </row>
        <row r="121">
          <cell r="B121">
            <v>2052818930101</v>
          </cell>
          <cell r="D121" t="str">
            <v>Sanchez</v>
          </cell>
          <cell r="E121" t="str">
            <v>Jimena</v>
          </cell>
          <cell r="F121">
            <v>1</v>
          </cell>
          <cell r="H121">
            <v>8</v>
          </cell>
          <cell r="K121">
            <v>0</v>
          </cell>
          <cell r="L121">
            <v>0</v>
          </cell>
          <cell r="M121" t="str">
            <v>X</v>
          </cell>
          <cell r="N121">
            <v>0</v>
          </cell>
          <cell r="R121" t="str">
            <v>Guatemala</v>
          </cell>
          <cell r="S121" t="str">
            <v>Guatemala</v>
          </cell>
        </row>
        <row r="122">
          <cell r="B122">
            <v>0</v>
          </cell>
          <cell r="D122" t="str">
            <v>Belteton</v>
          </cell>
          <cell r="E122" t="str">
            <v>Natalia</v>
          </cell>
          <cell r="F122">
            <v>1</v>
          </cell>
          <cell r="H122">
            <v>7</v>
          </cell>
          <cell r="K122">
            <v>0</v>
          </cell>
          <cell r="L122">
            <v>0</v>
          </cell>
          <cell r="M122" t="str">
            <v>X</v>
          </cell>
          <cell r="N122">
            <v>0</v>
          </cell>
          <cell r="R122" t="str">
            <v>Guatemala</v>
          </cell>
          <cell r="S122" t="str">
            <v>Guatemala</v>
          </cell>
        </row>
        <row r="123">
          <cell r="B123">
            <v>3008506030101</v>
          </cell>
          <cell r="D123" t="str">
            <v>Ibarra</v>
          </cell>
          <cell r="E123" t="str">
            <v>Ammy</v>
          </cell>
          <cell r="F123">
            <v>1</v>
          </cell>
          <cell r="H123">
            <v>9</v>
          </cell>
          <cell r="K123">
            <v>0</v>
          </cell>
          <cell r="L123">
            <v>0</v>
          </cell>
          <cell r="M123" t="str">
            <v>X</v>
          </cell>
          <cell r="N123">
            <v>0</v>
          </cell>
          <cell r="R123" t="str">
            <v>Guatemala</v>
          </cell>
          <cell r="S123" t="str">
            <v>Guatemala</v>
          </cell>
        </row>
        <row r="124">
          <cell r="B124">
            <v>0</v>
          </cell>
          <cell r="D124" t="str">
            <v>Tobias</v>
          </cell>
          <cell r="E124" t="str">
            <v>Fatima</v>
          </cell>
          <cell r="F124">
            <v>1</v>
          </cell>
          <cell r="H124">
            <v>12</v>
          </cell>
          <cell r="K124">
            <v>0</v>
          </cell>
          <cell r="L124">
            <v>0</v>
          </cell>
          <cell r="M124" t="str">
            <v>X</v>
          </cell>
          <cell r="N124">
            <v>0</v>
          </cell>
          <cell r="R124" t="str">
            <v>Guatemala</v>
          </cell>
          <cell r="S124" t="str">
            <v>Guatemala</v>
          </cell>
        </row>
        <row r="125">
          <cell r="B125">
            <v>0</v>
          </cell>
          <cell r="D125" t="str">
            <v>Villatoro</v>
          </cell>
          <cell r="E125" t="str">
            <v>Luisa</v>
          </cell>
          <cell r="F125">
            <v>1</v>
          </cell>
          <cell r="H125">
            <v>12</v>
          </cell>
          <cell r="K125">
            <v>0</v>
          </cell>
          <cell r="L125">
            <v>0</v>
          </cell>
          <cell r="M125" t="str">
            <v>X</v>
          </cell>
          <cell r="N125">
            <v>0</v>
          </cell>
          <cell r="R125" t="str">
            <v>Guatemala</v>
          </cell>
          <cell r="S125" t="str">
            <v>Guatemala</v>
          </cell>
        </row>
        <row r="126">
          <cell r="B126">
            <v>0</v>
          </cell>
          <cell r="D126" t="str">
            <v xml:space="preserve">Castillo </v>
          </cell>
          <cell r="E126" t="str">
            <v xml:space="preserve">Marina </v>
          </cell>
          <cell r="F126">
            <v>1</v>
          </cell>
          <cell r="H126">
            <v>9</v>
          </cell>
          <cell r="K126">
            <v>0</v>
          </cell>
          <cell r="L126">
            <v>0</v>
          </cell>
          <cell r="M126" t="str">
            <v>X</v>
          </cell>
          <cell r="N126">
            <v>0</v>
          </cell>
          <cell r="R126" t="str">
            <v>Guatemala</v>
          </cell>
          <cell r="S126" t="str">
            <v>Guatemala</v>
          </cell>
        </row>
        <row r="127">
          <cell r="B127">
            <v>2306427210101</v>
          </cell>
          <cell r="D127" t="str">
            <v>Montenegro</v>
          </cell>
          <cell r="E127" t="str">
            <v>Valeria</v>
          </cell>
          <cell r="F127">
            <v>1</v>
          </cell>
          <cell r="H127">
            <v>5</v>
          </cell>
          <cell r="K127">
            <v>0</v>
          </cell>
          <cell r="L127">
            <v>0</v>
          </cell>
          <cell r="M127" t="str">
            <v>X</v>
          </cell>
          <cell r="N127">
            <v>0</v>
          </cell>
          <cell r="R127" t="str">
            <v>Guatemala</v>
          </cell>
          <cell r="S127" t="str">
            <v>Guatemala</v>
          </cell>
        </row>
        <row r="128">
          <cell r="B128">
            <v>0</v>
          </cell>
          <cell r="D128" t="str">
            <v>Orozco</v>
          </cell>
          <cell r="E128" t="str">
            <v>Debora</v>
          </cell>
          <cell r="F128">
            <v>1</v>
          </cell>
          <cell r="H128">
            <v>5</v>
          </cell>
          <cell r="K128">
            <v>0</v>
          </cell>
          <cell r="L128">
            <v>0</v>
          </cell>
          <cell r="M128" t="str">
            <v>X</v>
          </cell>
          <cell r="N128">
            <v>0</v>
          </cell>
          <cell r="R128" t="str">
            <v>Guatemala</v>
          </cell>
          <cell r="S128" t="str">
            <v>Guatemala</v>
          </cell>
        </row>
        <row r="129">
          <cell r="B129">
            <v>2676870520101</v>
          </cell>
          <cell r="D129" t="str">
            <v xml:space="preserve">Ochoa </v>
          </cell>
          <cell r="E129" t="str">
            <v>Ivanna</v>
          </cell>
          <cell r="F129">
            <v>1</v>
          </cell>
          <cell r="H129">
            <v>4</v>
          </cell>
          <cell r="K129">
            <v>0</v>
          </cell>
          <cell r="L129">
            <v>0</v>
          </cell>
          <cell r="M129" t="str">
            <v>X</v>
          </cell>
          <cell r="N129">
            <v>0</v>
          </cell>
          <cell r="R129" t="str">
            <v>Guatemala</v>
          </cell>
          <cell r="S129" t="str">
            <v>Guatemala</v>
          </cell>
        </row>
        <row r="130">
          <cell r="B130">
            <v>2172924960101</v>
          </cell>
          <cell r="D130" t="str">
            <v>Lopez</v>
          </cell>
          <cell r="E130" t="str">
            <v>Emily</v>
          </cell>
          <cell r="F130">
            <v>1</v>
          </cell>
          <cell r="H130">
            <v>6</v>
          </cell>
          <cell r="K130">
            <v>0</v>
          </cell>
          <cell r="L130">
            <v>0</v>
          </cell>
          <cell r="M130" t="str">
            <v>X</v>
          </cell>
          <cell r="N130">
            <v>0</v>
          </cell>
          <cell r="R130" t="str">
            <v>Guatemala</v>
          </cell>
          <cell r="S130" t="str">
            <v>Guatemala</v>
          </cell>
        </row>
        <row r="131">
          <cell r="B131">
            <v>2168959280101</v>
          </cell>
          <cell r="D131" t="str">
            <v>Chew</v>
          </cell>
          <cell r="E131" t="str">
            <v>Isabella</v>
          </cell>
          <cell r="F131">
            <v>1</v>
          </cell>
          <cell r="H131">
            <v>6</v>
          </cell>
          <cell r="K131">
            <v>0</v>
          </cell>
          <cell r="L131">
            <v>0</v>
          </cell>
          <cell r="M131" t="str">
            <v>X</v>
          </cell>
          <cell r="N131">
            <v>0</v>
          </cell>
          <cell r="R131" t="str">
            <v>Guatemala</v>
          </cell>
          <cell r="S131" t="str">
            <v>Guatemala</v>
          </cell>
        </row>
        <row r="132">
          <cell r="B132">
            <v>2324386810101</v>
          </cell>
          <cell r="D132" t="str">
            <v>Sosa</v>
          </cell>
          <cell r="E132" t="str">
            <v>Victoria</v>
          </cell>
          <cell r="F132">
            <v>1</v>
          </cell>
          <cell r="H132">
            <v>5</v>
          </cell>
          <cell r="K132">
            <v>0</v>
          </cell>
          <cell r="L132">
            <v>0</v>
          </cell>
          <cell r="M132" t="str">
            <v>X</v>
          </cell>
          <cell r="N132">
            <v>0</v>
          </cell>
          <cell r="R132" t="str">
            <v>Guatemala</v>
          </cell>
          <cell r="S132" t="str">
            <v>Guatemala</v>
          </cell>
        </row>
        <row r="133">
          <cell r="B133">
            <v>0</v>
          </cell>
          <cell r="D133" t="str">
            <v>Herrera</v>
          </cell>
          <cell r="E133" t="str">
            <v>Anna</v>
          </cell>
          <cell r="F133">
            <v>1</v>
          </cell>
          <cell r="H133">
            <v>6</v>
          </cell>
          <cell r="K133">
            <v>0</v>
          </cell>
          <cell r="L133">
            <v>0</v>
          </cell>
          <cell r="M133" t="str">
            <v>X</v>
          </cell>
          <cell r="N133">
            <v>0</v>
          </cell>
          <cell r="R133" t="str">
            <v>Guatemala</v>
          </cell>
          <cell r="S133" t="str">
            <v>Guatemala</v>
          </cell>
        </row>
        <row r="134">
          <cell r="B134">
            <v>2004451110101</v>
          </cell>
          <cell r="D134" t="str">
            <v>Hidalgo</v>
          </cell>
          <cell r="E134" t="str">
            <v xml:space="preserve">paola </v>
          </cell>
          <cell r="F134">
            <v>1</v>
          </cell>
          <cell r="H134">
            <v>8</v>
          </cell>
          <cell r="K134">
            <v>0</v>
          </cell>
          <cell r="L134">
            <v>0</v>
          </cell>
          <cell r="M134" t="str">
            <v>X</v>
          </cell>
          <cell r="N134">
            <v>0</v>
          </cell>
          <cell r="R134" t="str">
            <v>Guatemala</v>
          </cell>
          <cell r="S134" t="str">
            <v>Guatemala</v>
          </cell>
        </row>
        <row r="135">
          <cell r="B135">
            <v>2011538310101</v>
          </cell>
          <cell r="D135" t="str">
            <v>Hernandez</v>
          </cell>
          <cell r="E135" t="str">
            <v>Genesis</v>
          </cell>
          <cell r="F135">
            <v>1</v>
          </cell>
          <cell r="H135">
            <v>8</v>
          </cell>
          <cell r="K135">
            <v>0</v>
          </cell>
          <cell r="L135">
            <v>0</v>
          </cell>
          <cell r="M135" t="str">
            <v>X</v>
          </cell>
          <cell r="N135">
            <v>0</v>
          </cell>
          <cell r="R135" t="str">
            <v>Guatemala</v>
          </cell>
          <cell r="S135" t="str">
            <v>Guatemala</v>
          </cell>
        </row>
        <row r="136">
          <cell r="B136">
            <v>1934662280101</v>
          </cell>
          <cell r="D136" t="str">
            <v>Garcia</v>
          </cell>
          <cell r="E136" t="str">
            <v>Claudia</v>
          </cell>
          <cell r="F136">
            <v>1</v>
          </cell>
          <cell r="H136">
            <v>29</v>
          </cell>
          <cell r="K136">
            <v>0</v>
          </cell>
          <cell r="L136">
            <v>0</v>
          </cell>
          <cell r="M136" t="str">
            <v>X</v>
          </cell>
          <cell r="N136">
            <v>0</v>
          </cell>
          <cell r="R136" t="str">
            <v>Guatemala</v>
          </cell>
          <cell r="S136" t="str">
            <v>Guatemala</v>
          </cell>
        </row>
        <row r="137">
          <cell r="B137">
            <v>2365053780101</v>
          </cell>
          <cell r="D137" t="str">
            <v xml:space="preserve">Castillo </v>
          </cell>
          <cell r="E137" t="str">
            <v>Gloria</v>
          </cell>
          <cell r="F137">
            <v>1</v>
          </cell>
          <cell r="H137">
            <v>41</v>
          </cell>
          <cell r="K137">
            <v>0</v>
          </cell>
          <cell r="L137">
            <v>0</v>
          </cell>
          <cell r="M137" t="str">
            <v>X</v>
          </cell>
          <cell r="N137">
            <v>0</v>
          </cell>
          <cell r="R137" t="str">
            <v>Guatemala</v>
          </cell>
          <cell r="S137" t="str">
            <v>Guatemala</v>
          </cell>
        </row>
        <row r="138">
          <cell r="B138">
            <v>1623859942001</v>
          </cell>
          <cell r="D138" t="str">
            <v>Diaz</v>
          </cell>
          <cell r="E138" t="str">
            <v>Maria</v>
          </cell>
          <cell r="F138">
            <v>1</v>
          </cell>
          <cell r="H138">
            <v>51</v>
          </cell>
          <cell r="K138">
            <v>0</v>
          </cell>
          <cell r="L138">
            <v>0</v>
          </cell>
          <cell r="M138" t="str">
            <v>X</v>
          </cell>
          <cell r="N138">
            <v>0</v>
          </cell>
          <cell r="R138" t="str">
            <v>Guatemala</v>
          </cell>
          <cell r="S138" t="str">
            <v>Guatemala</v>
          </cell>
        </row>
        <row r="139">
          <cell r="B139">
            <v>1760514120101</v>
          </cell>
          <cell r="D139" t="str">
            <v>Sosa</v>
          </cell>
          <cell r="E139" t="str">
            <v>Susana</v>
          </cell>
          <cell r="F139">
            <v>1</v>
          </cell>
          <cell r="H139">
            <v>38</v>
          </cell>
          <cell r="K139">
            <v>0</v>
          </cell>
          <cell r="L139">
            <v>0</v>
          </cell>
          <cell r="M139" t="str">
            <v>X</v>
          </cell>
          <cell r="N139">
            <v>0</v>
          </cell>
          <cell r="R139" t="str">
            <v>Guatemala</v>
          </cell>
          <cell r="S139" t="str">
            <v>Guatemala</v>
          </cell>
        </row>
        <row r="140">
          <cell r="B140">
            <v>1682221590101</v>
          </cell>
          <cell r="D140" t="str">
            <v>Vasquez</v>
          </cell>
          <cell r="E140" t="str">
            <v>Angelica</v>
          </cell>
          <cell r="F140">
            <v>1</v>
          </cell>
          <cell r="H140">
            <v>30</v>
          </cell>
          <cell r="K140">
            <v>0</v>
          </cell>
          <cell r="L140">
            <v>0</v>
          </cell>
          <cell r="M140" t="str">
            <v>X</v>
          </cell>
          <cell r="N140">
            <v>0</v>
          </cell>
          <cell r="R140" t="str">
            <v>Guatemala</v>
          </cell>
          <cell r="S140" t="str">
            <v>Guatemala</v>
          </cell>
        </row>
        <row r="141">
          <cell r="B141">
            <v>2457141110101</v>
          </cell>
          <cell r="D141" t="str">
            <v>Chico</v>
          </cell>
          <cell r="E141" t="str">
            <v>Silvia</v>
          </cell>
          <cell r="F141">
            <v>1</v>
          </cell>
          <cell r="H141">
            <v>42</v>
          </cell>
          <cell r="K141">
            <v>0</v>
          </cell>
          <cell r="L141">
            <v>0</v>
          </cell>
          <cell r="M141" t="str">
            <v>X</v>
          </cell>
          <cell r="N141">
            <v>0</v>
          </cell>
          <cell r="R141" t="str">
            <v>Guatemala</v>
          </cell>
          <cell r="S141" t="str">
            <v>Guatemala</v>
          </cell>
        </row>
        <row r="142">
          <cell r="B142">
            <v>2620393450101</v>
          </cell>
          <cell r="D142" t="str">
            <v xml:space="preserve">Monterroso </v>
          </cell>
          <cell r="E142" t="str">
            <v>Miriam</v>
          </cell>
          <cell r="F142">
            <v>1</v>
          </cell>
          <cell r="H142">
            <v>50</v>
          </cell>
          <cell r="K142">
            <v>0</v>
          </cell>
          <cell r="L142">
            <v>0</v>
          </cell>
          <cell r="M142" t="str">
            <v>X</v>
          </cell>
          <cell r="N142">
            <v>0</v>
          </cell>
          <cell r="R142" t="str">
            <v>Guatemala</v>
          </cell>
          <cell r="S142" t="str">
            <v>Guatemala</v>
          </cell>
        </row>
        <row r="143">
          <cell r="B143">
            <v>2131458472217</v>
          </cell>
          <cell r="D143" t="str">
            <v xml:space="preserve">Esquivel </v>
          </cell>
          <cell r="E143" t="str">
            <v>Karina</v>
          </cell>
          <cell r="F143">
            <v>1</v>
          </cell>
          <cell r="H143">
            <v>24</v>
          </cell>
          <cell r="K143">
            <v>0</v>
          </cell>
          <cell r="L143">
            <v>0</v>
          </cell>
          <cell r="M143" t="str">
            <v>X</v>
          </cell>
          <cell r="N143">
            <v>0</v>
          </cell>
          <cell r="R143" t="str">
            <v>Guatemala</v>
          </cell>
          <cell r="S143" t="str">
            <v>Guatemala</v>
          </cell>
        </row>
        <row r="144">
          <cell r="B144">
            <v>2090790610101</v>
          </cell>
          <cell r="D144" t="str">
            <v>Benavente</v>
          </cell>
          <cell r="E144" t="str">
            <v>Jeimy</v>
          </cell>
          <cell r="F144">
            <v>1</v>
          </cell>
          <cell r="H144">
            <v>25</v>
          </cell>
          <cell r="K144">
            <v>0</v>
          </cell>
          <cell r="L144">
            <v>0</v>
          </cell>
          <cell r="M144" t="str">
            <v>X</v>
          </cell>
          <cell r="N144">
            <v>0</v>
          </cell>
          <cell r="R144" t="str">
            <v>Guatemala</v>
          </cell>
          <cell r="S144" t="str">
            <v>Guatemala</v>
          </cell>
        </row>
        <row r="145">
          <cell r="B145">
            <v>2149412991215</v>
          </cell>
          <cell r="D145" t="str">
            <v>Lopez</v>
          </cell>
          <cell r="E145" t="str">
            <v>Claudia</v>
          </cell>
          <cell r="F145">
            <v>1</v>
          </cell>
          <cell r="H145">
            <v>24</v>
          </cell>
          <cell r="K145">
            <v>0</v>
          </cell>
          <cell r="L145">
            <v>0</v>
          </cell>
          <cell r="M145" t="str">
            <v>X</v>
          </cell>
          <cell r="N145">
            <v>0</v>
          </cell>
          <cell r="R145" t="str">
            <v>Guatemala</v>
          </cell>
          <cell r="S145" t="str">
            <v>Guatemala</v>
          </cell>
        </row>
        <row r="146">
          <cell r="B146">
            <v>1632967070101</v>
          </cell>
          <cell r="D146" t="str">
            <v>Acosta</v>
          </cell>
          <cell r="E146" t="str">
            <v>Alma</v>
          </cell>
          <cell r="F146">
            <v>1</v>
          </cell>
          <cell r="H146">
            <v>53</v>
          </cell>
          <cell r="K146">
            <v>0</v>
          </cell>
          <cell r="L146">
            <v>0</v>
          </cell>
          <cell r="M146" t="str">
            <v>X</v>
          </cell>
          <cell r="N146">
            <v>0</v>
          </cell>
          <cell r="R146" t="str">
            <v>Guatemala</v>
          </cell>
          <cell r="S146" t="str">
            <v>Guatemala</v>
          </cell>
        </row>
        <row r="147">
          <cell r="B147">
            <v>2512499990101</v>
          </cell>
          <cell r="D147" t="str">
            <v>Garcia</v>
          </cell>
          <cell r="E147" t="str">
            <v>Mayron</v>
          </cell>
          <cell r="F147">
            <v>1</v>
          </cell>
          <cell r="H147">
            <v>26</v>
          </cell>
          <cell r="K147">
            <v>0</v>
          </cell>
          <cell r="L147">
            <v>0</v>
          </cell>
          <cell r="M147" t="str">
            <v>X</v>
          </cell>
          <cell r="N147">
            <v>0</v>
          </cell>
          <cell r="R147" t="str">
            <v>Guatemala</v>
          </cell>
          <cell r="S147" t="str">
            <v>Guatemala</v>
          </cell>
        </row>
        <row r="148">
          <cell r="B148">
            <v>1835953780101</v>
          </cell>
          <cell r="D148" t="str">
            <v xml:space="preserve">Alvarado </v>
          </cell>
          <cell r="E148" t="str">
            <v>Angelica</v>
          </cell>
          <cell r="F148">
            <v>1</v>
          </cell>
          <cell r="H148">
            <v>67</v>
          </cell>
          <cell r="K148">
            <v>0</v>
          </cell>
          <cell r="L148">
            <v>0</v>
          </cell>
          <cell r="M148" t="str">
            <v>X</v>
          </cell>
          <cell r="N148">
            <v>0</v>
          </cell>
          <cell r="R148" t="str">
            <v>Guatemala</v>
          </cell>
          <cell r="S148" t="str">
            <v>Guatemala</v>
          </cell>
        </row>
        <row r="149">
          <cell r="B149">
            <v>0</v>
          </cell>
          <cell r="D149" t="str">
            <v xml:space="preserve">Silvestre </v>
          </cell>
          <cell r="E149" t="str">
            <v xml:space="preserve">Kandy </v>
          </cell>
          <cell r="F149">
            <v>1</v>
          </cell>
          <cell r="H149">
            <v>15</v>
          </cell>
          <cell r="K149">
            <v>0</v>
          </cell>
          <cell r="L149">
            <v>0</v>
          </cell>
          <cell r="M149" t="str">
            <v>X</v>
          </cell>
          <cell r="N149">
            <v>0</v>
          </cell>
          <cell r="R149" t="str">
            <v>Guatemala</v>
          </cell>
          <cell r="S149" t="str">
            <v>Guatemala</v>
          </cell>
        </row>
        <row r="150">
          <cell r="B150">
            <v>1694447320114</v>
          </cell>
          <cell r="D150" t="str">
            <v xml:space="preserve">Suarez </v>
          </cell>
          <cell r="E150" t="str">
            <v xml:space="preserve">Brenda </v>
          </cell>
          <cell r="F150">
            <v>1</v>
          </cell>
          <cell r="H150">
            <v>60</v>
          </cell>
          <cell r="K150">
            <v>0</v>
          </cell>
          <cell r="L150">
            <v>0</v>
          </cell>
          <cell r="M150" t="str">
            <v>X</v>
          </cell>
          <cell r="N150">
            <v>0</v>
          </cell>
          <cell r="R150" t="str">
            <v>Guatemala</v>
          </cell>
          <cell r="S150" t="str">
            <v>Guatemala</v>
          </cell>
        </row>
        <row r="151">
          <cell r="B151">
            <v>2158875061680</v>
          </cell>
          <cell r="D151" t="str">
            <v>Xol</v>
          </cell>
          <cell r="E151" t="str">
            <v>Hugo</v>
          </cell>
          <cell r="F151">
            <v>2</v>
          </cell>
          <cell r="H151">
            <v>25</v>
          </cell>
          <cell r="K151">
            <v>0</v>
          </cell>
          <cell r="L151">
            <v>0</v>
          </cell>
          <cell r="M151" t="str">
            <v>X</v>
          </cell>
          <cell r="N151">
            <v>0</v>
          </cell>
          <cell r="R151" t="str">
            <v>Guatemala</v>
          </cell>
          <cell r="S151" t="str">
            <v>Guatemala</v>
          </cell>
        </row>
        <row r="152">
          <cell r="B152">
            <v>0</v>
          </cell>
          <cell r="D152" t="str">
            <v>Godoy</v>
          </cell>
          <cell r="E152" t="str">
            <v xml:space="preserve">Perez </v>
          </cell>
          <cell r="F152">
            <v>1</v>
          </cell>
          <cell r="H152">
            <v>10</v>
          </cell>
          <cell r="K152">
            <v>0</v>
          </cell>
          <cell r="L152">
            <v>0</v>
          </cell>
          <cell r="M152" t="str">
            <v>X</v>
          </cell>
          <cell r="N152">
            <v>0</v>
          </cell>
          <cell r="R152" t="str">
            <v>Guatemala</v>
          </cell>
          <cell r="S152" t="str">
            <v>Guatemala</v>
          </cell>
        </row>
        <row r="153">
          <cell r="B153">
            <v>3023286020101</v>
          </cell>
          <cell r="D153" t="str">
            <v xml:space="preserve">Barrios </v>
          </cell>
          <cell r="E153" t="str">
            <v>Elsy</v>
          </cell>
          <cell r="F153">
            <v>1</v>
          </cell>
          <cell r="H153">
            <v>10</v>
          </cell>
          <cell r="K153">
            <v>0</v>
          </cell>
          <cell r="L153">
            <v>0</v>
          </cell>
          <cell r="M153" t="str">
            <v>X</v>
          </cell>
          <cell r="N153">
            <v>0</v>
          </cell>
          <cell r="R153" t="str">
            <v>Guatemala</v>
          </cell>
          <cell r="S153" t="str">
            <v>Guatemala</v>
          </cell>
        </row>
        <row r="154">
          <cell r="B154">
            <v>0</v>
          </cell>
          <cell r="D154" t="str">
            <v>Cardenas</v>
          </cell>
          <cell r="E154" t="str">
            <v>Fernando</v>
          </cell>
          <cell r="F154">
            <v>1</v>
          </cell>
          <cell r="H154">
            <v>14</v>
          </cell>
          <cell r="K154">
            <v>0</v>
          </cell>
          <cell r="L154">
            <v>0</v>
          </cell>
          <cell r="M154" t="str">
            <v>X</v>
          </cell>
          <cell r="N154">
            <v>0</v>
          </cell>
          <cell r="R154" t="str">
            <v>Guatemala</v>
          </cell>
          <cell r="S154" t="str">
            <v>Guatemala</v>
          </cell>
        </row>
        <row r="155">
          <cell r="B155">
            <v>3617718190101</v>
          </cell>
          <cell r="D155" t="str">
            <v>Anamaria</v>
          </cell>
          <cell r="E155" t="str">
            <v xml:space="preserve">Josue </v>
          </cell>
          <cell r="F155">
            <v>2</v>
          </cell>
          <cell r="H155">
            <v>15</v>
          </cell>
          <cell r="K155">
            <v>0</v>
          </cell>
          <cell r="L155">
            <v>0</v>
          </cell>
          <cell r="M155" t="str">
            <v>X</v>
          </cell>
          <cell r="N155">
            <v>0</v>
          </cell>
          <cell r="R155" t="str">
            <v>Guatemala</v>
          </cell>
          <cell r="S155" t="str">
            <v>Guatemala</v>
          </cell>
        </row>
        <row r="156">
          <cell r="B156">
            <v>0</v>
          </cell>
          <cell r="D156">
            <v>0</v>
          </cell>
          <cell r="E156">
            <v>0</v>
          </cell>
          <cell r="F156">
            <v>0</v>
          </cell>
          <cell r="H156">
            <v>0</v>
          </cell>
          <cell r="K156">
            <v>0</v>
          </cell>
          <cell r="L156">
            <v>0</v>
          </cell>
          <cell r="M156">
            <v>0</v>
          </cell>
          <cell r="N156">
            <v>0</v>
          </cell>
          <cell r="R156">
            <v>0</v>
          </cell>
          <cell r="S156">
            <v>0</v>
          </cell>
        </row>
        <row r="157">
          <cell r="B157">
            <v>0</v>
          </cell>
          <cell r="D157">
            <v>0</v>
          </cell>
          <cell r="E157">
            <v>0</v>
          </cell>
          <cell r="F157">
            <v>0</v>
          </cell>
          <cell r="H157">
            <v>0</v>
          </cell>
          <cell r="K157">
            <v>0</v>
          </cell>
          <cell r="L157">
            <v>0</v>
          </cell>
          <cell r="M157">
            <v>0</v>
          </cell>
          <cell r="N157">
            <v>0</v>
          </cell>
          <cell r="R157">
            <v>0</v>
          </cell>
          <cell r="S157">
            <v>0</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des"/>
      <sheetName val="Fianzas"/>
      <sheetName val="Codigos"/>
    </sheetNames>
    <sheetDataSet>
      <sheetData sheetId="0">
        <row r="8">
          <cell r="B8" t="str">
            <v xml:space="preserve">PENDIENTE </v>
          </cell>
          <cell r="D8" t="str">
            <v>Caal</v>
          </cell>
          <cell r="E8" t="str">
            <v>Ericka</v>
          </cell>
          <cell r="F8">
            <v>1</v>
          </cell>
          <cell r="H8">
            <v>36</v>
          </cell>
          <cell r="K8">
            <v>0</v>
          </cell>
          <cell r="L8">
            <v>0</v>
          </cell>
          <cell r="M8" t="str">
            <v>X</v>
          </cell>
          <cell r="N8">
            <v>0</v>
          </cell>
          <cell r="R8" t="str">
            <v>Guatemala</v>
          </cell>
          <cell r="S8" t="str">
            <v>Guatemala</v>
          </cell>
        </row>
        <row r="9">
          <cell r="B9" t="str">
            <v xml:space="preserve">PENDIENTE </v>
          </cell>
          <cell r="D9" t="str">
            <v>Garcia</v>
          </cell>
          <cell r="E9" t="str">
            <v>Krisbeth</v>
          </cell>
          <cell r="F9">
            <v>1</v>
          </cell>
          <cell r="H9">
            <v>10</v>
          </cell>
          <cell r="K9">
            <v>0</v>
          </cell>
          <cell r="L9">
            <v>0</v>
          </cell>
          <cell r="M9" t="str">
            <v>X</v>
          </cell>
          <cell r="N9">
            <v>0</v>
          </cell>
          <cell r="R9" t="str">
            <v>Guatemala</v>
          </cell>
          <cell r="S9" t="str">
            <v>Guatemala</v>
          </cell>
        </row>
        <row r="10">
          <cell r="B10" t="str">
            <v xml:space="preserve">PENDIENTE </v>
          </cell>
          <cell r="D10" t="str">
            <v>Ortiz</v>
          </cell>
          <cell r="E10" t="str">
            <v>Angela</v>
          </cell>
          <cell r="F10">
            <v>1</v>
          </cell>
          <cell r="H10">
            <v>39</v>
          </cell>
          <cell r="K10">
            <v>0</v>
          </cell>
          <cell r="L10">
            <v>0</v>
          </cell>
          <cell r="M10" t="str">
            <v>x</v>
          </cell>
          <cell r="N10">
            <v>0</v>
          </cell>
          <cell r="R10" t="str">
            <v>Guatemala</v>
          </cell>
          <cell r="S10" t="str">
            <v>Guatemala</v>
          </cell>
        </row>
        <row r="11">
          <cell r="B11" t="str">
            <v xml:space="preserve">PENDIENTE </v>
          </cell>
          <cell r="D11" t="str">
            <v>Gomez</v>
          </cell>
          <cell r="E11" t="str">
            <v>Ericka</v>
          </cell>
          <cell r="F11">
            <v>1</v>
          </cell>
          <cell r="H11">
            <v>45</v>
          </cell>
          <cell r="K11">
            <v>0</v>
          </cell>
          <cell r="L11">
            <v>0</v>
          </cell>
          <cell r="M11" t="str">
            <v>x</v>
          </cell>
          <cell r="N11">
            <v>0</v>
          </cell>
          <cell r="R11" t="str">
            <v>Guatemala</v>
          </cell>
          <cell r="S11" t="str">
            <v>Guatemala</v>
          </cell>
        </row>
        <row r="12">
          <cell r="B12" t="str">
            <v xml:space="preserve">PENDIENTE </v>
          </cell>
          <cell r="D12" t="str">
            <v>Aguilar</v>
          </cell>
          <cell r="E12" t="str">
            <v xml:space="preserve">Maria </v>
          </cell>
          <cell r="F12">
            <v>1</v>
          </cell>
          <cell r="H12">
            <v>40</v>
          </cell>
          <cell r="K12">
            <v>0</v>
          </cell>
          <cell r="L12">
            <v>0</v>
          </cell>
          <cell r="M12" t="str">
            <v>x</v>
          </cell>
          <cell r="N12">
            <v>0</v>
          </cell>
          <cell r="R12" t="str">
            <v>Guatemala</v>
          </cell>
          <cell r="S12" t="str">
            <v>Guatemala</v>
          </cell>
        </row>
        <row r="13">
          <cell r="B13" t="str">
            <v xml:space="preserve">PENDIENTE </v>
          </cell>
          <cell r="D13" t="str">
            <v>Mansilla</v>
          </cell>
          <cell r="E13" t="str">
            <v>Jennifer</v>
          </cell>
          <cell r="F13">
            <v>1</v>
          </cell>
          <cell r="H13">
            <v>35</v>
          </cell>
          <cell r="K13">
            <v>0</v>
          </cell>
          <cell r="L13">
            <v>0</v>
          </cell>
          <cell r="M13" t="str">
            <v>x</v>
          </cell>
          <cell r="N13">
            <v>0</v>
          </cell>
          <cell r="R13" t="str">
            <v>Guatemala</v>
          </cell>
          <cell r="S13" t="str">
            <v>Guatemala</v>
          </cell>
        </row>
        <row r="14">
          <cell r="B14" t="str">
            <v xml:space="preserve">PENDIENTE </v>
          </cell>
          <cell r="D14" t="str">
            <v>Rodriguez</v>
          </cell>
          <cell r="E14" t="str">
            <v>Susana</v>
          </cell>
          <cell r="F14">
            <v>1</v>
          </cell>
          <cell r="H14">
            <v>57</v>
          </cell>
          <cell r="K14">
            <v>0</v>
          </cell>
          <cell r="L14">
            <v>0</v>
          </cell>
          <cell r="M14" t="str">
            <v>x</v>
          </cell>
          <cell r="N14">
            <v>0</v>
          </cell>
          <cell r="R14" t="str">
            <v>Guatemala</v>
          </cell>
          <cell r="S14" t="str">
            <v>Guatemala</v>
          </cell>
        </row>
        <row r="15">
          <cell r="B15" t="str">
            <v xml:space="preserve">PENDIENTE </v>
          </cell>
          <cell r="D15" t="str">
            <v>Romero</v>
          </cell>
          <cell r="E15" t="str">
            <v>Jesenia</v>
          </cell>
          <cell r="F15">
            <v>1</v>
          </cell>
          <cell r="H15">
            <v>43</v>
          </cell>
          <cell r="K15">
            <v>0</v>
          </cell>
          <cell r="L15">
            <v>0</v>
          </cell>
          <cell r="M15" t="str">
            <v>x</v>
          </cell>
          <cell r="N15">
            <v>0</v>
          </cell>
          <cell r="R15" t="str">
            <v>Guatemala</v>
          </cell>
          <cell r="S15" t="str">
            <v>Guatemala</v>
          </cell>
        </row>
        <row r="16">
          <cell r="B16" t="str">
            <v xml:space="preserve">PENDIENTE </v>
          </cell>
          <cell r="D16" t="str">
            <v>Mansilla</v>
          </cell>
          <cell r="E16" t="str">
            <v>Byron</v>
          </cell>
          <cell r="F16">
            <v>2</v>
          </cell>
          <cell r="H16">
            <v>32</v>
          </cell>
          <cell r="K16">
            <v>0</v>
          </cell>
          <cell r="L16">
            <v>0</v>
          </cell>
          <cell r="M16" t="str">
            <v>x</v>
          </cell>
          <cell r="N16">
            <v>0</v>
          </cell>
          <cell r="R16" t="str">
            <v>Guatemala</v>
          </cell>
          <cell r="S16" t="str">
            <v>Guatemala</v>
          </cell>
        </row>
        <row r="17">
          <cell r="B17" t="str">
            <v xml:space="preserve">PENDIENTE </v>
          </cell>
          <cell r="D17" t="str">
            <v>Lic</v>
          </cell>
          <cell r="E17" t="str">
            <v>Sheny</v>
          </cell>
          <cell r="F17">
            <v>1</v>
          </cell>
          <cell r="H17">
            <v>39</v>
          </cell>
          <cell r="K17">
            <v>0</v>
          </cell>
          <cell r="L17">
            <v>0</v>
          </cell>
          <cell r="M17" t="str">
            <v>x</v>
          </cell>
          <cell r="N17">
            <v>0</v>
          </cell>
          <cell r="R17" t="str">
            <v>Guatemala</v>
          </cell>
          <cell r="S17" t="str">
            <v>Guatemala</v>
          </cell>
        </row>
        <row r="18">
          <cell r="B18" t="str">
            <v xml:space="preserve">PENDIENTE </v>
          </cell>
          <cell r="D18" t="str">
            <v>Illezcas</v>
          </cell>
          <cell r="E18" t="str">
            <v>Marta</v>
          </cell>
          <cell r="F18">
            <v>1</v>
          </cell>
          <cell r="H18">
            <v>56</v>
          </cell>
          <cell r="K18">
            <v>0</v>
          </cell>
          <cell r="L18">
            <v>0</v>
          </cell>
          <cell r="M18" t="str">
            <v>x</v>
          </cell>
          <cell r="N18">
            <v>0</v>
          </cell>
          <cell r="R18" t="str">
            <v>Guatemala</v>
          </cell>
          <cell r="S18" t="str">
            <v>Guatemala</v>
          </cell>
        </row>
        <row r="19">
          <cell r="B19" t="str">
            <v xml:space="preserve">PENDIENTE </v>
          </cell>
          <cell r="D19" t="str">
            <v>Chet</v>
          </cell>
          <cell r="E19" t="str">
            <v>Marta</v>
          </cell>
          <cell r="F19">
            <v>1</v>
          </cell>
          <cell r="H19">
            <v>18</v>
          </cell>
          <cell r="K19">
            <v>0</v>
          </cell>
          <cell r="L19">
            <v>0</v>
          </cell>
          <cell r="M19" t="str">
            <v>x</v>
          </cell>
          <cell r="N19">
            <v>0</v>
          </cell>
          <cell r="R19" t="str">
            <v>Guatemala</v>
          </cell>
          <cell r="S19" t="str">
            <v>Guatemala</v>
          </cell>
        </row>
        <row r="20">
          <cell r="B20" t="str">
            <v xml:space="preserve">PENDIENTE </v>
          </cell>
          <cell r="D20" t="str">
            <v>Aceituno</v>
          </cell>
          <cell r="E20" t="str">
            <v>Alicia</v>
          </cell>
          <cell r="F20">
            <v>1</v>
          </cell>
          <cell r="H20">
            <v>28</v>
          </cell>
          <cell r="K20">
            <v>0</v>
          </cell>
          <cell r="L20">
            <v>0</v>
          </cell>
          <cell r="M20" t="str">
            <v>x</v>
          </cell>
          <cell r="N20">
            <v>0</v>
          </cell>
          <cell r="R20" t="str">
            <v>Guatemala</v>
          </cell>
          <cell r="S20" t="str">
            <v>Guatemala</v>
          </cell>
        </row>
        <row r="21">
          <cell r="B21" t="str">
            <v xml:space="preserve">PENDIENTE </v>
          </cell>
          <cell r="D21" t="str">
            <v>Garcia</v>
          </cell>
          <cell r="E21" t="str">
            <v>Sabina</v>
          </cell>
          <cell r="F21">
            <v>1</v>
          </cell>
          <cell r="H21">
            <v>39</v>
          </cell>
          <cell r="K21">
            <v>0</v>
          </cell>
          <cell r="L21">
            <v>0</v>
          </cell>
          <cell r="M21" t="str">
            <v>x</v>
          </cell>
          <cell r="N21">
            <v>0</v>
          </cell>
          <cell r="R21" t="str">
            <v>Guatemala</v>
          </cell>
          <cell r="S21" t="str">
            <v>Guatemala</v>
          </cell>
        </row>
        <row r="22">
          <cell r="B22" t="str">
            <v xml:space="preserve">PENDIENTE </v>
          </cell>
          <cell r="D22" t="str">
            <v>Arana</v>
          </cell>
          <cell r="E22" t="str">
            <v>Lilian</v>
          </cell>
          <cell r="F22">
            <v>1</v>
          </cell>
          <cell r="H22">
            <v>62</v>
          </cell>
          <cell r="K22">
            <v>0</v>
          </cell>
          <cell r="L22">
            <v>0</v>
          </cell>
          <cell r="M22" t="str">
            <v>x</v>
          </cell>
          <cell r="N22">
            <v>0</v>
          </cell>
          <cell r="R22" t="str">
            <v>Guatemala</v>
          </cell>
          <cell r="S22" t="str">
            <v>Guatemala</v>
          </cell>
        </row>
        <row r="23">
          <cell r="B23" t="str">
            <v xml:space="preserve">PENDIENTE </v>
          </cell>
          <cell r="D23" t="str">
            <v>Lic</v>
          </cell>
          <cell r="E23" t="str">
            <v>Sheny</v>
          </cell>
          <cell r="F23">
            <v>1</v>
          </cell>
          <cell r="H23">
            <v>39</v>
          </cell>
          <cell r="K23">
            <v>0</v>
          </cell>
          <cell r="L23">
            <v>0</v>
          </cell>
          <cell r="M23" t="str">
            <v>x</v>
          </cell>
          <cell r="N23">
            <v>0</v>
          </cell>
          <cell r="R23" t="str">
            <v>Guatemala</v>
          </cell>
          <cell r="S23" t="str">
            <v>Guatemala</v>
          </cell>
        </row>
        <row r="24">
          <cell r="B24" t="str">
            <v xml:space="preserve">PENDIENTE </v>
          </cell>
          <cell r="D24" t="str">
            <v>Rodriguez</v>
          </cell>
          <cell r="E24" t="str">
            <v>Susana</v>
          </cell>
          <cell r="F24">
            <v>1</v>
          </cell>
          <cell r="H24">
            <v>57</v>
          </cell>
          <cell r="K24">
            <v>0</v>
          </cell>
          <cell r="L24">
            <v>0</v>
          </cell>
          <cell r="M24" t="str">
            <v>x</v>
          </cell>
          <cell r="N24">
            <v>0</v>
          </cell>
          <cell r="R24" t="str">
            <v>Guatemala</v>
          </cell>
          <cell r="S24" t="str">
            <v>Guatemala</v>
          </cell>
        </row>
        <row r="25">
          <cell r="B25" t="str">
            <v xml:space="preserve">PENDIENTE </v>
          </cell>
          <cell r="D25" t="str">
            <v>Romero</v>
          </cell>
          <cell r="E25" t="str">
            <v>Yesenia</v>
          </cell>
          <cell r="F25">
            <v>1</v>
          </cell>
          <cell r="H25">
            <v>43</v>
          </cell>
          <cell r="K25">
            <v>0</v>
          </cell>
          <cell r="L25">
            <v>0</v>
          </cell>
          <cell r="M25" t="str">
            <v>x</v>
          </cell>
          <cell r="N25">
            <v>0</v>
          </cell>
          <cell r="R25" t="str">
            <v>Guatemala</v>
          </cell>
          <cell r="S25" t="str">
            <v>Guatemala</v>
          </cell>
        </row>
        <row r="26">
          <cell r="B26" t="str">
            <v xml:space="preserve">PENDIENTE </v>
          </cell>
          <cell r="D26" t="str">
            <v>Orozco</v>
          </cell>
          <cell r="E26" t="str">
            <v>Giovanni</v>
          </cell>
          <cell r="F26">
            <v>2</v>
          </cell>
          <cell r="H26">
            <v>51</v>
          </cell>
          <cell r="K26">
            <v>0</v>
          </cell>
          <cell r="L26">
            <v>0</v>
          </cell>
          <cell r="M26" t="str">
            <v>x</v>
          </cell>
          <cell r="N26">
            <v>0</v>
          </cell>
          <cell r="R26" t="str">
            <v>Guatemala</v>
          </cell>
          <cell r="S26" t="str">
            <v>Guatemala</v>
          </cell>
        </row>
        <row r="27">
          <cell r="B27" t="str">
            <v xml:space="preserve">PENDIENTE </v>
          </cell>
          <cell r="D27" t="str">
            <v xml:space="preserve">Orellana </v>
          </cell>
          <cell r="E27" t="str">
            <v xml:space="preserve">Mirna </v>
          </cell>
          <cell r="F27">
            <v>1</v>
          </cell>
          <cell r="H27">
            <v>47</v>
          </cell>
          <cell r="K27">
            <v>0</v>
          </cell>
          <cell r="L27">
            <v>0</v>
          </cell>
          <cell r="M27" t="str">
            <v>x</v>
          </cell>
          <cell r="N27">
            <v>0</v>
          </cell>
          <cell r="R27" t="str">
            <v>Guatemala</v>
          </cell>
          <cell r="S27" t="str">
            <v>Guatemala</v>
          </cell>
        </row>
        <row r="28">
          <cell r="B28" t="str">
            <v xml:space="preserve">PENDIENTE </v>
          </cell>
          <cell r="D28" t="str">
            <v>Orozco</v>
          </cell>
          <cell r="E28" t="str">
            <v>Stepphanie</v>
          </cell>
          <cell r="F28">
            <v>1</v>
          </cell>
          <cell r="H28">
            <v>8</v>
          </cell>
          <cell r="K28">
            <v>0</v>
          </cell>
          <cell r="L28">
            <v>0</v>
          </cell>
          <cell r="M28" t="str">
            <v>x</v>
          </cell>
          <cell r="N28">
            <v>0</v>
          </cell>
          <cell r="R28" t="str">
            <v>Guatemala</v>
          </cell>
          <cell r="S28" t="str">
            <v>Guatemala</v>
          </cell>
        </row>
        <row r="29">
          <cell r="B29" t="str">
            <v xml:space="preserve">PENDIENTE </v>
          </cell>
          <cell r="D29" t="str">
            <v>Morales</v>
          </cell>
          <cell r="E29" t="str">
            <v>Angelica</v>
          </cell>
          <cell r="F29">
            <v>1</v>
          </cell>
          <cell r="H29">
            <v>47</v>
          </cell>
          <cell r="K29">
            <v>0</v>
          </cell>
          <cell r="L29">
            <v>0</v>
          </cell>
          <cell r="M29" t="str">
            <v>x</v>
          </cell>
          <cell r="N29">
            <v>0</v>
          </cell>
          <cell r="R29" t="str">
            <v>Guatemala</v>
          </cell>
          <cell r="S29" t="str">
            <v>Guatemala</v>
          </cell>
        </row>
        <row r="30">
          <cell r="B30" t="str">
            <v xml:space="preserve">PENDIENTE </v>
          </cell>
          <cell r="D30" t="str">
            <v>Garcia</v>
          </cell>
          <cell r="E30" t="str">
            <v>Helen</v>
          </cell>
          <cell r="F30">
            <v>1</v>
          </cell>
          <cell r="H30">
            <v>34</v>
          </cell>
          <cell r="K30">
            <v>0</v>
          </cell>
          <cell r="L30">
            <v>0</v>
          </cell>
          <cell r="M30" t="str">
            <v>x</v>
          </cell>
          <cell r="N30">
            <v>0</v>
          </cell>
          <cell r="R30" t="str">
            <v>Guatemala</v>
          </cell>
          <cell r="S30" t="str">
            <v>Guatemala</v>
          </cell>
        </row>
        <row r="31">
          <cell r="B31" t="str">
            <v xml:space="preserve">PENDIENTE </v>
          </cell>
          <cell r="D31" t="str">
            <v xml:space="preserve">Macal </v>
          </cell>
          <cell r="E31" t="str">
            <v>Dennis</v>
          </cell>
          <cell r="F31">
            <v>2</v>
          </cell>
          <cell r="H31">
            <v>28</v>
          </cell>
          <cell r="K31">
            <v>0</v>
          </cell>
          <cell r="L31">
            <v>0</v>
          </cell>
          <cell r="M31" t="str">
            <v>x</v>
          </cell>
          <cell r="N31">
            <v>0</v>
          </cell>
          <cell r="R31" t="str">
            <v>Guatemala</v>
          </cell>
          <cell r="S31" t="str">
            <v>Guatemala</v>
          </cell>
        </row>
        <row r="32">
          <cell r="B32" t="str">
            <v xml:space="preserve">PENDIENTE </v>
          </cell>
          <cell r="D32" t="str">
            <v>Orozco</v>
          </cell>
          <cell r="E32" t="str">
            <v>Stephanie</v>
          </cell>
          <cell r="F32">
            <v>1</v>
          </cell>
          <cell r="H32">
            <v>8</v>
          </cell>
          <cell r="K32">
            <v>0</v>
          </cell>
          <cell r="L32">
            <v>0</v>
          </cell>
          <cell r="M32" t="str">
            <v>x</v>
          </cell>
          <cell r="N32">
            <v>0</v>
          </cell>
          <cell r="R32" t="str">
            <v>Guatemala</v>
          </cell>
          <cell r="S32" t="str">
            <v>Guatemala</v>
          </cell>
        </row>
        <row r="33">
          <cell r="B33" t="str">
            <v xml:space="preserve">PENDIENTE </v>
          </cell>
          <cell r="D33" t="str">
            <v xml:space="preserve">Aceituno </v>
          </cell>
          <cell r="E33" t="str">
            <v>Alicia</v>
          </cell>
          <cell r="F33">
            <v>1</v>
          </cell>
          <cell r="H33">
            <v>28</v>
          </cell>
          <cell r="K33">
            <v>0</v>
          </cell>
          <cell r="L33">
            <v>0</v>
          </cell>
          <cell r="M33" t="str">
            <v>x</v>
          </cell>
          <cell r="N33">
            <v>0</v>
          </cell>
          <cell r="R33" t="str">
            <v>Guatemala</v>
          </cell>
          <cell r="S33" t="str">
            <v>Guatemala</v>
          </cell>
        </row>
        <row r="34">
          <cell r="B34" t="str">
            <v xml:space="preserve">PENDIENTE </v>
          </cell>
          <cell r="D34" t="str">
            <v>Romero</v>
          </cell>
          <cell r="E34" t="str">
            <v>Miguel</v>
          </cell>
          <cell r="F34">
            <v>2</v>
          </cell>
          <cell r="H34">
            <v>20</v>
          </cell>
          <cell r="K34">
            <v>0</v>
          </cell>
          <cell r="L34">
            <v>0</v>
          </cell>
          <cell r="M34" t="str">
            <v>x</v>
          </cell>
          <cell r="N34">
            <v>0</v>
          </cell>
          <cell r="R34" t="str">
            <v>Guatemala</v>
          </cell>
          <cell r="S34" t="str">
            <v>Guatemala</v>
          </cell>
        </row>
        <row r="35">
          <cell r="B35" t="str">
            <v xml:space="preserve">PENDIENTE </v>
          </cell>
          <cell r="D35" t="str">
            <v>De Garcia</v>
          </cell>
          <cell r="E35" t="str">
            <v>Ana</v>
          </cell>
          <cell r="F35">
            <v>1</v>
          </cell>
          <cell r="H35">
            <v>46</v>
          </cell>
          <cell r="K35">
            <v>0</v>
          </cell>
          <cell r="L35">
            <v>0</v>
          </cell>
          <cell r="M35" t="str">
            <v>x</v>
          </cell>
          <cell r="N35">
            <v>0</v>
          </cell>
          <cell r="R35" t="str">
            <v>Guatemala</v>
          </cell>
          <cell r="S35" t="str">
            <v>Guatemala</v>
          </cell>
        </row>
        <row r="36">
          <cell r="B36" t="str">
            <v xml:space="preserve">PENDIENTE </v>
          </cell>
          <cell r="D36" t="str">
            <v>Molina</v>
          </cell>
          <cell r="E36" t="str">
            <v>Brenda</v>
          </cell>
          <cell r="F36">
            <v>1</v>
          </cell>
          <cell r="H36">
            <v>41</v>
          </cell>
          <cell r="K36">
            <v>0</v>
          </cell>
          <cell r="L36">
            <v>0</v>
          </cell>
          <cell r="M36" t="str">
            <v>x</v>
          </cell>
          <cell r="N36">
            <v>0</v>
          </cell>
          <cell r="R36" t="str">
            <v>Guatemala</v>
          </cell>
          <cell r="S36" t="str">
            <v>Guatemala</v>
          </cell>
        </row>
        <row r="37">
          <cell r="B37" t="str">
            <v xml:space="preserve">PENDIENTE </v>
          </cell>
          <cell r="D37" t="str">
            <v xml:space="preserve">Lic </v>
          </cell>
          <cell r="E37" t="str">
            <v>Sheny</v>
          </cell>
          <cell r="F37">
            <v>1</v>
          </cell>
          <cell r="H37">
            <v>39</v>
          </cell>
          <cell r="K37">
            <v>0</v>
          </cell>
          <cell r="L37">
            <v>0</v>
          </cell>
          <cell r="M37" t="str">
            <v>x</v>
          </cell>
          <cell r="N37">
            <v>0</v>
          </cell>
          <cell r="R37" t="str">
            <v>Guatemala</v>
          </cell>
          <cell r="S37" t="str">
            <v>Guatemala</v>
          </cell>
        </row>
        <row r="38">
          <cell r="B38" t="str">
            <v xml:space="preserve">PENDIENTE </v>
          </cell>
          <cell r="D38" t="str">
            <v>Rodriguez</v>
          </cell>
          <cell r="E38" t="str">
            <v>Susana</v>
          </cell>
          <cell r="F38">
            <v>1</v>
          </cell>
          <cell r="H38">
            <v>0</v>
          </cell>
          <cell r="K38">
            <v>0</v>
          </cell>
          <cell r="L38">
            <v>0</v>
          </cell>
          <cell r="M38" t="str">
            <v>x</v>
          </cell>
          <cell r="N38">
            <v>0</v>
          </cell>
          <cell r="R38" t="str">
            <v>Guatemala</v>
          </cell>
          <cell r="S38" t="str">
            <v>Guatemala</v>
          </cell>
        </row>
        <row r="39">
          <cell r="B39" t="str">
            <v xml:space="preserve">PENDIENTE </v>
          </cell>
          <cell r="D39" t="str">
            <v xml:space="preserve">Romero </v>
          </cell>
          <cell r="E39" t="str">
            <v>Rossy</v>
          </cell>
          <cell r="F39">
            <v>1</v>
          </cell>
          <cell r="H39">
            <v>0</v>
          </cell>
          <cell r="K39">
            <v>0</v>
          </cell>
          <cell r="L39">
            <v>0</v>
          </cell>
          <cell r="M39" t="str">
            <v>x</v>
          </cell>
          <cell r="N39">
            <v>0</v>
          </cell>
          <cell r="R39" t="str">
            <v>Guatemala</v>
          </cell>
          <cell r="S39" t="str">
            <v>Guatemala</v>
          </cell>
        </row>
        <row r="40">
          <cell r="B40" t="str">
            <v xml:space="preserve">PENDIENTE </v>
          </cell>
          <cell r="D40" t="str">
            <v>Soc</v>
          </cell>
          <cell r="E40" t="str">
            <v>Jose</v>
          </cell>
          <cell r="F40">
            <v>2</v>
          </cell>
          <cell r="H40">
            <v>9</v>
          </cell>
          <cell r="K40">
            <v>0</v>
          </cell>
          <cell r="L40">
            <v>0</v>
          </cell>
          <cell r="M40" t="str">
            <v>x</v>
          </cell>
          <cell r="N40">
            <v>0</v>
          </cell>
          <cell r="R40" t="str">
            <v>Guatemala</v>
          </cell>
          <cell r="S40" t="str">
            <v>Guatemala</v>
          </cell>
        </row>
        <row r="41">
          <cell r="B41" t="str">
            <v xml:space="preserve">PENDIENTE </v>
          </cell>
          <cell r="D41" t="str">
            <v>Puche</v>
          </cell>
          <cell r="E41" t="str">
            <v>Petrana</v>
          </cell>
          <cell r="F41">
            <v>1</v>
          </cell>
          <cell r="H41">
            <v>48</v>
          </cell>
          <cell r="K41">
            <v>0</v>
          </cell>
          <cell r="L41">
            <v>0</v>
          </cell>
          <cell r="M41" t="str">
            <v>x</v>
          </cell>
          <cell r="N41">
            <v>0</v>
          </cell>
          <cell r="R41" t="str">
            <v>Guatemala</v>
          </cell>
          <cell r="S41" t="str">
            <v>Guatemala</v>
          </cell>
        </row>
        <row r="42">
          <cell r="B42" t="str">
            <v xml:space="preserve">PENDIENTE </v>
          </cell>
          <cell r="D42" t="str">
            <v>Alvarez</v>
          </cell>
          <cell r="E42" t="str">
            <v>Kevin</v>
          </cell>
          <cell r="F42">
            <v>2</v>
          </cell>
          <cell r="H42">
            <v>19</v>
          </cell>
          <cell r="K42">
            <v>0</v>
          </cell>
          <cell r="L42">
            <v>0</v>
          </cell>
          <cell r="M42" t="str">
            <v>x</v>
          </cell>
          <cell r="N42">
            <v>0</v>
          </cell>
          <cell r="R42" t="str">
            <v>Guatemala</v>
          </cell>
          <cell r="S42" t="str">
            <v>Guatemala</v>
          </cell>
        </row>
        <row r="43">
          <cell r="B43" t="str">
            <v xml:space="preserve">PENDIENTE </v>
          </cell>
          <cell r="D43" t="str">
            <v>Jimenez</v>
          </cell>
          <cell r="E43" t="str">
            <v>Jorge</v>
          </cell>
          <cell r="F43">
            <v>2</v>
          </cell>
          <cell r="H43">
            <v>17</v>
          </cell>
          <cell r="K43">
            <v>0</v>
          </cell>
          <cell r="L43">
            <v>0</v>
          </cell>
          <cell r="M43" t="str">
            <v>x</v>
          </cell>
          <cell r="N43">
            <v>0</v>
          </cell>
          <cell r="R43" t="str">
            <v>Guatemala</v>
          </cell>
          <cell r="S43" t="str">
            <v>Guatemala</v>
          </cell>
        </row>
        <row r="44">
          <cell r="B44" t="str">
            <v xml:space="preserve">PENDIENTE </v>
          </cell>
          <cell r="D44" t="str">
            <v>Garcia</v>
          </cell>
          <cell r="E44" t="str">
            <v>sabina</v>
          </cell>
          <cell r="F44">
            <v>1</v>
          </cell>
          <cell r="H44">
            <v>39</v>
          </cell>
          <cell r="K44">
            <v>0</v>
          </cell>
          <cell r="L44">
            <v>0</v>
          </cell>
          <cell r="M44" t="str">
            <v>x</v>
          </cell>
          <cell r="N44">
            <v>0</v>
          </cell>
          <cell r="R44" t="str">
            <v>Guatemala</v>
          </cell>
          <cell r="S44" t="str">
            <v>Guatemala</v>
          </cell>
        </row>
        <row r="45">
          <cell r="B45" t="str">
            <v xml:space="preserve">PENDIENTE </v>
          </cell>
          <cell r="D45" t="str">
            <v>Diaz</v>
          </cell>
          <cell r="E45" t="str">
            <v>Ivan</v>
          </cell>
          <cell r="F45">
            <v>2</v>
          </cell>
          <cell r="H45">
            <v>42</v>
          </cell>
          <cell r="K45">
            <v>0</v>
          </cell>
          <cell r="L45">
            <v>0</v>
          </cell>
          <cell r="M45" t="str">
            <v>x</v>
          </cell>
          <cell r="N45">
            <v>0</v>
          </cell>
          <cell r="R45" t="str">
            <v>Guatemala</v>
          </cell>
          <cell r="S45" t="str">
            <v>Guatemala</v>
          </cell>
        </row>
        <row r="46">
          <cell r="B46" t="str">
            <v xml:space="preserve">PENDIENTE </v>
          </cell>
          <cell r="D46" t="str">
            <v>Chavarria</v>
          </cell>
          <cell r="E46" t="str">
            <v>Karla</v>
          </cell>
          <cell r="F46">
            <v>1</v>
          </cell>
          <cell r="H46">
            <v>40</v>
          </cell>
          <cell r="K46">
            <v>0</v>
          </cell>
          <cell r="L46">
            <v>0</v>
          </cell>
          <cell r="M46" t="str">
            <v>x</v>
          </cell>
          <cell r="N46">
            <v>0</v>
          </cell>
          <cell r="R46" t="str">
            <v>Guatemala</v>
          </cell>
          <cell r="S46" t="str">
            <v>Guatemala</v>
          </cell>
        </row>
        <row r="47">
          <cell r="B47" t="str">
            <v xml:space="preserve">PENDIENTE </v>
          </cell>
          <cell r="D47" t="str">
            <v>Morales</v>
          </cell>
          <cell r="E47" t="str">
            <v xml:space="preserve">Maria </v>
          </cell>
          <cell r="F47">
            <v>1</v>
          </cell>
          <cell r="H47">
            <v>47</v>
          </cell>
          <cell r="K47">
            <v>0</v>
          </cell>
          <cell r="L47">
            <v>0</v>
          </cell>
          <cell r="M47" t="str">
            <v>x</v>
          </cell>
          <cell r="N47">
            <v>0</v>
          </cell>
          <cell r="R47" t="str">
            <v>Guatemala</v>
          </cell>
          <cell r="S47" t="str">
            <v>Guatemala</v>
          </cell>
        </row>
        <row r="48">
          <cell r="B48" t="str">
            <v xml:space="preserve">PENDIENTE </v>
          </cell>
          <cell r="D48" t="str">
            <v>Batres</v>
          </cell>
          <cell r="E48" t="str">
            <v>Antony</v>
          </cell>
          <cell r="F48">
            <v>2</v>
          </cell>
          <cell r="H48">
            <v>25</v>
          </cell>
          <cell r="K48">
            <v>0</v>
          </cell>
          <cell r="L48">
            <v>0</v>
          </cell>
          <cell r="M48" t="str">
            <v>x</v>
          </cell>
          <cell r="N48">
            <v>0</v>
          </cell>
          <cell r="R48" t="str">
            <v>Guatemala</v>
          </cell>
          <cell r="S48" t="str">
            <v>Guatemala</v>
          </cell>
        </row>
        <row r="49">
          <cell r="B49" t="str">
            <v xml:space="preserve">PENDIENTE </v>
          </cell>
          <cell r="D49" t="str">
            <v>Garcia</v>
          </cell>
          <cell r="E49" t="str">
            <v>Helen</v>
          </cell>
          <cell r="F49">
            <v>1</v>
          </cell>
          <cell r="H49">
            <v>34</v>
          </cell>
          <cell r="K49">
            <v>0</v>
          </cell>
          <cell r="L49">
            <v>0</v>
          </cell>
          <cell r="M49" t="str">
            <v>x</v>
          </cell>
          <cell r="N49">
            <v>0</v>
          </cell>
          <cell r="R49" t="str">
            <v>Guatemala</v>
          </cell>
          <cell r="S49" t="str">
            <v>Guatemala</v>
          </cell>
        </row>
        <row r="50">
          <cell r="B50" t="str">
            <v xml:space="preserve">PENDIENTE </v>
          </cell>
          <cell r="D50" t="str">
            <v xml:space="preserve">Lima </v>
          </cell>
          <cell r="E50" t="str">
            <v>Ricardo</v>
          </cell>
          <cell r="F50">
            <v>2</v>
          </cell>
          <cell r="H50">
            <v>63</v>
          </cell>
          <cell r="K50">
            <v>0</v>
          </cell>
          <cell r="L50">
            <v>0</v>
          </cell>
          <cell r="M50" t="str">
            <v>x</v>
          </cell>
          <cell r="N50">
            <v>0</v>
          </cell>
          <cell r="R50" t="str">
            <v>Guatemala</v>
          </cell>
          <cell r="S50" t="str">
            <v>Guatemala</v>
          </cell>
        </row>
        <row r="51">
          <cell r="B51" t="str">
            <v xml:space="preserve">PENDIENTE </v>
          </cell>
          <cell r="D51" t="str">
            <v>Quinteros</v>
          </cell>
          <cell r="E51" t="str">
            <v>Rosa</v>
          </cell>
          <cell r="F51">
            <v>1</v>
          </cell>
          <cell r="H51">
            <v>39</v>
          </cell>
          <cell r="K51">
            <v>0</v>
          </cell>
          <cell r="L51">
            <v>0</v>
          </cell>
          <cell r="M51" t="str">
            <v>x</v>
          </cell>
          <cell r="N51">
            <v>0</v>
          </cell>
          <cell r="R51" t="str">
            <v>Guatemala</v>
          </cell>
          <cell r="S51" t="str">
            <v>Guatemala</v>
          </cell>
        </row>
        <row r="52">
          <cell r="B52" t="str">
            <v xml:space="preserve">PENDIENTE </v>
          </cell>
          <cell r="D52" t="str">
            <v>Molina</v>
          </cell>
          <cell r="E52" t="str">
            <v>Brenda</v>
          </cell>
          <cell r="F52">
            <v>1</v>
          </cell>
          <cell r="H52">
            <v>0</v>
          </cell>
          <cell r="K52">
            <v>0</v>
          </cell>
          <cell r="L52">
            <v>0</v>
          </cell>
          <cell r="M52" t="str">
            <v>x</v>
          </cell>
          <cell r="N52">
            <v>0</v>
          </cell>
          <cell r="R52" t="str">
            <v>Guatemala</v>
          </cell>
          <cell r="S52" t="str">
            <v>Guatemala</v>
          </cell>
        </row>
        <row r="53">
          <cell r="B53" t="str">
            <v xml:space="preserve">PENDIENTE </v>
          </cell>
          <cell r="D53" t="str">
            <v>Quinteros</v>
          </cell>
          <cell r="E53" t="str">
            <v>Rosa</v>
          </cell>
          <cell r="F53">
            <v>1</v>
          </cell>
          <cell r="H53">
            <v>39</v>
          </cell>
          <cell r="K53">
            <v>0</v>
          </cell>
          <cell r="L53">
            <v>0</v>
          </cell>
          <cell r="M53" t="str">
            <v>x</v>
          </cell>
          <cell r="N53">
            <v>0</v>
          </cell>
          <cell r="R53" t="str">
            <v>Guatemala</v>
          </cell>
          <cell r="S53" t="str">
            <v>Guatemala</v>
          </cell>
        </row>
        <row r="54">
          <cell r="B54" t="str">
            <v xml:space="preserve">PENDIENTE </v>
          </cell>
          <cell r="D54" t="str">
            <v>Escobedo</v>
          </cell>
          <cell r="E54" t="str">
            <v>Odalis</v>
          </cell>
          <cell r="F54">
            <v>1</v>
          </cell>
          <cell r="H54">
            <v>32</v>
          </cell>
          <cell r="K54">
            <v>0</v>
          </cell>
          <cell r="L54">
            <v>0</v>
          </cell>
          <cell r="M54" t="str">
            <v>x</v>
          </cell>
          <cell r="N54">
            <v>0</v>
          </cell>
          <cell r="R54" t="str">
            <v>Guatemala</v>
          </cell>
          <cell r="S54" t="str">
            <v>Guatemala</v>
          </cell>
        </row>
        <row r="55">
          <cell r="B55" t="str">
            <v xml:space="preserve">PENDIENTE </v>
          </cell>
          <cell r="D55" t="str">
            <v xml:space="preserve">Camelo </v>
          </cell>
          <cell r="E55" t="str">
            <v>Carlos</v>
          </cell>
          <cell r="F55">
            <v>2</v>
          </cell>
          <cell r="H55">
            <v>33</v>
          </cell>
          <cell r="K55">
            <v>0</v>
          </cell>
          <cell r="L55">
            <v>0</v>
          </cell>
          <cell r="M55" t="str">
            <v>x</v>
          </cell>
          <cell r="N55">
            <v>0</v>
          </cell>
          <cell r="R55" t="str">
            <v>Guatemala</v>
          </cell>
          <cell r="S55" t="str">
            <v>Guatemala</v>
          </cell>
        </row>
        <row r="56">
          <cell r="B56" t="str">
            <v xml:space="preserve">PENDIENTE </v>
          </cell>
          <cell r="D56" t="str">
            <v xml:space="preserve">Per </v>
          </cell>
          <cell r="E56" t="str">
            <v>Juan</v>
          </cell>
          <cell r="F56">
            <v>2</v>
          </cell>
          <cell r="H56">
            <v>11</v>
          </cell>
          <cell r="K56">
            <v>0</v>
          </cell>
          <cell r="L56">
            <v>0</v>
          </cell>
          <cell r="M56" t="str">
            <v>x</v>
          </cell>
          <cell r="N56">
            <v>0</v>
          </cell>
          <cell r="R56" t="str">
            <v>Guatemala</v>
          </cell>
          <cell r="S56" t="str">
            <v>Guatemala</v>
          </cell>
        </row>
        <row r="57">
          <cell r="B57" t="str">
            <v xml:space="preserve">PENDIENTE </v>
          </cell>
          <cell r="D57" t="str">
            <v>Perez</v>
          </cell>
          <cell r="E57" t="str">
            <v>Rocio</v>
          </cell>
          <cell r="F57">
            <v>1</v>
          </cell>
          <cell r="H57">
            <v>24</v>
          </cell>
          <cell r="K57">
            <v>0</v>
          </cell>
          <cell r="L57">
            <v>0</v>
          </cell>
          <cell r="M57" t="str">
            <v>x</v>
          </cell>
          <cell r="N57">
            <v>0</v>
          </cell>
          <cell r="R57" t="str">
            <v>Guatemala</v>
          </cell>
          <cell r="S57" t="str">
            <v>Guatemala</v>
          </cell>
        </row>
        <row r="58">
          <cell r="B58" t="str">
            <v xml:space="preserve">PENDIENTE </v>
          </cell>
          <cell r="D58" t="str">
            <v>De Leon</v>
          </cell>
          <cell r="E58" t="str">
            <v>Estephanie</v>
          </cell>
          <cell r="F58">
            <v>1</v>
          </cell>
          <cell r="H58">
            <v>17</v>
          </cell>
          <cell r="K58">
            <v>0</v>
          </cell>
          <cell r="L58">
            <v>0</v>
          </cell>
          <cell r="M58" t="str">
            <v>x</v>
          </cell>
          <cell r="N58">
            <v>0</v>
          </cell>
          <cell r="R58" t="str">
            <v>Guatemala</v>
          </cell>
          <cell r="S58" t="str">
            <v>Guatemala</v>
          </cell>
        </row>
        <row r="59">
          <cell r="B59" t="str">
            <v xml:space="preserve">PENDIENTE </v>
          </cell>
          <cell r="D59" t="str">
            <v xml:space="preserve">De Leon </v>
          </cell>
          <cell r="E59" t="str">
            <v>Marvin</v>
          </cell>
          <cell r="F59">
            <v>2</v>
          </cell>
          <cell r="H59">
            <v>46</v>
          </cell>
          <cell r="K59">
            <v>0</v>
          </cell>
          <cell r="L59">
            <v>0</v>
          </cell>
          <cell r="M59" t="str">
            <v>x</v>
          </cell>
          <cell r="N59">
            <v>0</v>
          </cell>
          <cell r="R59" t="str">
            <v>Guatemala</v>
          </cell>
          <cell r="S59" t="str">
            <v>Guatemala</v>
          </cell>
        </row>
        <row r="60">
          <cell r="B60" t="str">
            <v xml:space="preserve">PENDIENTE </v>
          </cell>
          <cell r="D60" t="str">
            <v xml:space="preserve">Quinteros </v>
          </cell>
          <cell r="E60" t="str">
            <v>Ofelia</v>
          </cell>
          <cell r="F60">
            <v>1</v>
          </cell>
          <cell r="H60">
            <v>61</v>
          </cell>
          <cell r="K60">
            <v>0</v>
          </cell>
          <cell r="L60">
            <v>0</v>
          </cell>
          <cell r="M60" t="str">
            <v>x</v>
          </cell>
          <cell r="N60">
            <v>0</v>
          </cell>
          <cell r="R60" t="str">
            <v>Guatemala</v>
          </cell>
          <cell r="S60" t="str">
            <v>Guatemala</v>
          </cell>
        </row>
        <row r="61">
          <cell r="B61" t="str">
            <v xml:space="preserve">PENDIENTE </v>
          </cell>
          <cell r="D61" t="str">
            <v>Garcia</v>
          </cell>
          <cell r="E61" t="str">
            <v>Silvia</v>
          </cell>
          <cell r="F61">
            <v>1</v>
          </cell>
          <cell r="H61">
            <v>35</v>
          </cell>
          <cell r="K61">
            <v>0</v>
          </cell>
          <cell r="L61">
            <v>0</v>
          </cell>
          <cell r="M61" t="str">
            <v>x</v>
          </cell>
          <cell r="N61">
            <v>0</v>
          </cell>
          <cell r="R61" t="str">
            <v>Guatemala</v>
          </cell>
          <cell r="S61" t="str">
            <v>Guatemala</v>
          </cell>
        </row>
        <row r="62">
          <cell r="B62" t="str">
            <v xml:space="preserve">PENDIENTE </v>
          </cell>
          <cell r="D62" t="str">
            <v>Chavarria</v>
          </cell>
          <cell r="E62" t="str">
            <v>Karla</v>
          </cell>
          <cell r="F62">
            <v>1</v>
          </cell>
          <cell r="H62">
            <v>40</v>
          </cell>
          <cell r="K62">
            <v>0</v>
          </cell>
          <cell r="L62">
            <v>0</v>
          </cell>
          <cell r="M62" t="str">
            <v>x</v>
          </cell>
          <cell r="N62">
            <v>0</v>
          </cell>
          <cell r="R62" t="str">
            <v>Guatemala</v>
          </cell>
          <cell r="S62" t="str">
            <v>Guatemala</v>
          </cell>
        </row>
        <row r="63">
          <cell r="B63" t="str">
            <v xml:space="preserve">PENDIENTE </v>
          </cell>
          <cell r="D63" t="str">
            <v>Maldonado</v>
          </cell>
          <cell r="E63" t="str">
            <v>Javier</v>
          </cell>
          <cell r="F63">
            <v>2</v>
          </cell>
          <cell r="H63">
            <v>62</v>
          </cell>
          <cell r="K63">
            <v>0</v>
          </cell>
          <cell r="L63">
            <v>0</v>
          </cell>
          <cell r="M63" t="str">
            <v>x</v>
          </cell>
          <cell r="N63">
            <v>0</v>
          </cell>
          <cell r="R63" t="str">
            <v>Guatemala</v>
          </cell>
          <cell r="S63" t="str">
            <v>Guatemala</v>
          </cell>
        </row>
        <row r="64">
          <cell r="B64" t="str">
            <v xml:space="preserve">PENDIENTE </v>
          </cell>
          <cell r="D64" t="str">
            <v>Ramirez</v>
          </cell>
          <cell r="E64" t="str">
            <v>Maribel</v>
          </cell>
          <cell r="F64">
            <v>1</v>
          </cell>
          <cell r="H64">
            <v>35</v>
          </cell>
          <cell r="K64">
            <v>0</v>
          </cell>
          <cell r="L64">
            <v>0</v>
          </cell>
          <cell r="M64" t="str">
            <v>x</v>
          </cell>
          <cell r="N64">
            <v>0</v>
          </cell>
          <cell r="R64" t="str">
            <v>Guatemala</v>
          </cell>
          <cell r="S64" t="str">
            <v>Guatemala</v>
          </cell>
        </row>
        <row r="65">
          <cell r="B65" t="str">
            <v xml:space="preserve">PENDIENTE </v>
          </cell>
          <cell r="D65" t="str">
            <v>Ramirez</v>
          </cell>
          <cell r="E65" t="str">
            <v>Dorian</v>
          </cell>
          <cell r="F65">
            <v>2</v>
          </cell>
          <cell r="H65">
            <v>5</v>
          </cell>
          <cell r="K65">
            <v>0</v>
          </cell>
          <cell r="L65">
            <v>0</v>
          </cell>
          <cell r="M65" t="str">
            <v>x</v>
          </cell>
          <cell r="N65">
            <v>0</v>
          </cell>
          <cell r="R65" t="str">
            <v>Guatemala</v>
          </cell>
          <cell r="S65" t="str">
            <v>Guatemala</v>
          </cell>
        </row>
        <row r="66">
          <cell r="B66" t="str">
            <v xml:space="preserve">PENDIENTE </v>
          </cell>
          <cell r="D66" t="str">
            <v>Balan</v>
          </cell>
          <cell r="E66" t="str">
            <v>Ingrid</v>
          </cell>
          <cell r="F66">
            <v>1</v>
          </cell>
          <cell r="H66">
            <v>0</v>
          </cell>
          <cell r="K66">
            <v>0</v>
          </cell>
          <cell r="L66">
            <v>0</v>
          </cell>
          <cell r="M66" t="str">
            <v>x</v>
          </cell>
          <cell r="N66">
            <v>0</v>
          </cell>
          <cell r="R66" t="str">
            <v>Guatemala</v>
          </cell>
          <cell r="S66" t="str">
            <v>Guatemala</v>
          </cell>
        </row>
        <row r="67">
          <cell r="B67" t="str">
            <v xml:space="preserve">PENDIENTE </v>
          </cell>
          <cell r="D67" t="str">
            <v>Diaz</v>
          </cell>
          <cell r="E67" t="str">
            <v>Izabel</v>
          </cell>
          <cell r="F67">
            <v>1</v>
          </cell>
          <cell r="H67">
            <v>41</v>
          </cell>
          <cell r="K67">
            <v>0</v>
          </cell>
          <cell r="L67">
            <v>0</v>
          </cell>
          <cell r="M67" t="str">
            <v>x</v>
          </cell>
          <cell r="N67">
            <v>0</v>
          </cell>
          <cell r="R67" t="str">
            <v>Guatemala</v>
          </cell>
          <cell r="S67" t="str">
            <v>Guatemala</v>
          </cell>
        </row>
        <row r="68">
          <cell r="B68" t="str">
            <v xml:space="preserve">PENDIENTE </v>
          </cell>
          <cell r="D68" t="str">
            <v>Morales</v>
          </cell>
          <cell r="E68" t="str">
            <v xml:space="preserve">Maria </v>
          </cell>
          <cell r="F68">
            <v>1</v>
          </cell>
          <cell r="H68">
            <v>0</v>
          </cell>
          <cell r="K68">
            <v>0</v>
          </cell>
          <cell r="L68">
            <v>0</v>
          </cell>
          <cell r="M68" t="str">
            <v>x</v>
          </cell>
          <cell r="N68">
            <v>0</v>
          </cell>
          <cell r="R68" t="str">
            <v>Guatemala</v>
          </cell>
          <cell r="S68" t="str">
            <v>Guatemala</v>
          </cell>
        </row>
        <row r="69">
          <cell r="B69" t="str">
            <v xml:space="preserve">PENDIENTE </v>
          </cell>
          <cell r="D69" t="str">
            <v>Chavarria</v>
          </cell>
          <cell r="E69" t="str">
            <v>karla</v>
          </cell>
          <cell r="F69">
            <v>1</v>
          </cell>
          <cell r="H69">
            <v>40</v>
          </cell>
          <cell r="K69">
            <v>0</v>
          </cell>
          <cell r="L69">
            <v>0</v>
          </cell>
          <cell r="M69" t="str">
            <v>x</v>
          </cell>
          <cell r="N69">
            <v>0</v>
          </cell>
          <cell r="R69" t="str">
            <v>Guatemala</v>
          </cell>
          <cell r="S69" t="str">
            <v>Guatemala</v>
          </cell>
        </row>
        <row r="70">
          <cell r="B70" t="str">
            <v xml:space="preserve">PENDIENTE </v>
          </cell>
          <cell r="D70" t="str">
            <v>Molina</v>
          </cell>
          <cell r="E70" t="str">
            <v>Brenda</v>
          </cell>
          <cell r="F70">
            <v>1</v>
          </cell>
          <cell r="H70">
            <v>0</v>
          </cell>
          <cell r="K70">
            <v>0</v>
          </cell>
          <cell r="L70">
            <v>0</v>
          </cell>
          <cell r="M70" t="str">
            <v>x</v>
          </cell>
          <cell r="N70">
            <v>0</v>
          </cell>
          <cell r="R70" t="str">
            <v>Guatemala</v>
          </cell>
          <cell r="S70" t="str">
            <v>Guatemala</v>
          </cell>
        </row>
        <row r="71">
          <cell r="B71" t="str">
            <v xml:space="preserve">PENDIENTE </v>
          </cell>
          <cell r="D71" t="str">
            <v>Lopez</v>
          </cell>
          <cell r="E71" t="str">
            <v>Alejandro</v>
          </cell>
          <cell r="F71">
            <v>2</v>
          </cell>
          <cell r="H71">
            <v>32</v>
          </cell>
          <cell r="K71">
            <v>0</v>
          </cell>
          <cell r="L71">
            <v>0</v>
          </cell>
          <cell r="M71" t="str">
            <v>x</v>
          </cell>
          <cell r="N71">
            <v>0</v>
          </cell>
          <cell r="R71" t="str">
            <v>Guatemala</v>
          </cell>
          <cell r="S71" t="str">
            <v>Guatemala</v>
          </cell>
        </row>
        <row r="72">
          <cell r="B72" t="str">
            <v xml:space="preserve">PENDIENTE </v>
          </cell>
          <cell r="D72" t="str">
            <v xml:space="preserve">Bran </v>
          </cell>
          <cell r="E72" t="str">
            <v>Gricelda</v>
          </cell>
          <cell r="F72">
            <v>1</v>
          </cell>
          <cell r="H72">
            <v>24</v>
          </cell>
          <cell r="K72">
            <v>0</v>
          </cell>
          <cell r="L72">
            <v>0</v>
          </cell>
          <cell r="M72" t="str">
            <v>x</v>
          </cell>
          <cell r="N72">
            <v>0</v>
          </cell>
          <cell r="R72" t="str">
            <v>Guatemala</v>
          </cell>
          <cell r="S72" t="str">
            <v>Guatemala</v>
          </cell>
        </row>
        <row r="73">
          <cell r="B73" t="str">
            <v xml:space="preserve">PENDIENTE </v>
          </cell>
          <cell r="D73" t="str">
            <v>Lemus</v>
          </cell>
          <cell r="E73" t="str">
            <v>Wendy</v>
          </cell>
          <cell r="F73">
            <v>1</v>
          </cell>
          <cell r="H73">
            <v>36</v>
          </cell>
          <cell r="K73">
            <v>0</v>
          </cell>
          <cell r="L73">
            <v>0</v>
          </cell>
          <cell r="M73" t="str">
            <v>x</v>
          </cell>
          <cell r="N73">
            <v>0</v>
          </cell>
          <cell r="R73" t="str">
            <v>Guatemala</v>
          </cell>
          <cell r="S73" t="str">
            <v>Guatemala</v>
          </cell>
        </row>
        <row r="74">
          <cell r="B74" t="str">
            <v xml:space="preserve">PENDIENTE </v>
          </cell>
          <cell r="D74" t="str">
            <v>Per</v>
          </cell>
          <cell r="E74" t="str">
            <v>Fatima</v>
          </cell>
          <cell r="F74">
            <v>1</v>
          </cell>
          <cell r="H74">
            <v>5</v>
          </cell>
          <cell r="K74">
            <v>0</v>
          </cell>
          <cell r="L74">
            <v>0</v>
          </cell>
          <cell r="M74" t="str">
            <v>x</v>
          </cell>
          <cell r="N74">
            <v>0</v>
          </cell>
          <cell r="R74" t="str">
            <v>Guatemala</v>
          </cell>
          <cell r="S74" t="str">
            <v>Guatemala</v>
          </cell>
        </row>
        <row r="75">
          <cell r="B75" t="str">
            <v xml:space="preserve">PENDIENTE </v>
          </cell>
          <cell r="D75" t="str">
            <v>Fuentes</v>
          </cell>
          <cell r="E75" t="str">
            <v>Cesar</v>
          </cell>
          <cell r="F75">
            <v>2</v>
          </cell>
          <cell r="H75">
            <v>38</v>
          </cell>
          <cell r="K75">
            <v>0</v>
          </cell>
          <cell r="L75">
            <v>0</v>
          </cell>
          <cell r="M75" t="str">
            <v>x</v>
          </cell>
          <cell r="N75">
            <v>0</v>
          </cell>
          <cell r="R75" t="str">
            <v>Guatemala</v>
          </cell>
          <cell r="S75" t="str">
            <v>Guatemala</v>
          </cell>
        </row>
        <row r="76">
          <cell r="B76" t="str">
            <v xml:space="preserve">PENDIENTE </v>
          </cell>
          <cell r="D76" t="str">
            <v>Sanchez</v>
          </cell>
          <cell r="E76" t="str">
            <v>Carolina</v>
          </cell>
          <cell r="F76">
            <v>1</v>
          </cell>
          <cell r="H76">
            <v>27</v>
          </cell>
          <cell r="K76">
            <v>0</v>
          </cell>
          <cell r="L76">
            <v>0</v>
          </cell>
          <cell r="M76" t="str">
            <v>x</v>
          </cell>
          <cell r="N76">
            <v>0</v>
          </cell>
          <cell r="R76" t="str">
            <v>Guatemala</v>
          </cell>
          <cell r="S76" t="str">
            <v>Guatemala</v>
          </cell>
        </row>
        <row r="77">
          <cell r="B77" t="str">
            <v xml:space="preserve">PENDIENTE </v>
          </cell>
          <cell r="D77" t="str">
            <v xml:space="preserve">Mayorga </v>
          </cell>
          <cell r="E77" t="str">
            <v>Sonia</v>
          </cell>
          <cell r="F77">
            <v>1</v>
          </cell>
          <cell r="H77">
            <v>40</v>
          </cell>
          <cell r="K77">
            <v>0</v>
          </cell>
          <cell r="L77">
            <v>0</v>
          </cell>
          <cell r="M77" t="str">
            <v>x</v>
          </cell>
          <cell r="N77">
            <v>0</v>
          </cell>
          <cell r="R77" t="str">
            <v>Guatemala</v>
          </cell>
          <cell r="S77" t="str">
            <v>Guatemala</v>
          </cell>
        </row>
        <row r="78">
          <cell r="B78" t="str">
            <v xml:space="preserve">PENDIENTE </v>
          </cell>
          <cell r="D78" t="str">
            <v>Pu</v>
          </cell>
          <cell r="E78" t="str">
            <v>Petrona</v>
          </cell>
          <cell r="F78">
            <v>1</v>
          </cell>
          <cell r="H78">
            <v>48</v>
          </cell>
          <cell r="K78">
            <v>0</v>
          </cell>
          <cell r="L78">
            <v>0</v>
          </cell>
          <cell r="M78" t="str">
            <v>x</v>
          </cell>
          <cell r="N78">
            <v>0</v>
          </cell>
          <cell r="R78" t="str">
            <v>Guatemala</v>
          </cell>
          <cell r="S78" t="str">
            <v>Guatemala</v>
          </cell>
        </row>
        <row r="79">
          <cell r="B79" t="str">
            <v xml:space="preserve">PENDIENTE </v>
          </cell>
          <cell r="D79" t="str">
            <v>Serrano</v>
          </cell>
          <cell r="E79" t="str">
            <v>Paul</v>
          </cell>
          <cell r="F79">
            <v>2</v>
          </cell>
          <cell r="H79">
            <v>25</v>
          </cell>
          <cell r="K79">
            <v>0</v>
          </cell>
          <cell r="L79">
            <v>0</v>
          </cell>
          <cell r="M79" t="str">
            <v>x</v>
          </cell>
          <cell r="N79">
            <v>0</v>
          </cell>
          <cell r="R79" t="str">
            <v>Guatemala</v>
          </cell>
          <cell r="S79" t="str">
            <v>Guatemala</v>
          </cell>
        </row>
        <row r="80">
          <cell r="B80" t="str">
            <v xml:space="preserve">PENDIENTE </v>
          </cell>
          <cell r="D80" t="str">
            <v>Morales</v>
          </cell>
          <cell r="E80" t="str">
            <v>Johana</v>
          </cell>
          <cell r="F80">
            <v>2</v>
          </cell>
          <cell r="H80">
            <v>16</v>
          </cell>
          <cell r="K80">
            <v>0</v>
          </cell>
          <cell r="L80">
            <v>0</v>
          </cell>
          <cell r="M80" t="str">
            <v>x</v>
          </cell>
          <cell r="N80">
            <v>0</v>
          </cell>
          <cell r="R80" t="str">
            <v>Guatemala</v>
          </cell>
          <cell r="S80" t="str">
            <v>Guatemala</v>
          </cell>
        </row>
        <row r="81">
          <cell r="B81" t="str">
            <v xml:space="preserve">PENDIENTE </v>
          </cell>
          <cell r="D81" t="str">
            <v>Gonzalez</v>
          </cell>
          <cell r="E81" t="str">
            <v>Jonathan</v>
          </cell>
          <cell r="F81">
            <v>2</v>
          </cell>
          <cell r="H81">
            <v>22</v>
          </cell>
          <cell r="K81">
            <v>0</v>
          </cell>
          <cell r="L81">
            <v>0</v>
          </cell>
          <cell r="M81" t="str">
            <v>x</v>
          </cell>
          <cell r="N81">
            <v>0</v>
          </cell>
          <cell r="R81" t="str">
            <v>Guatemala</v>
          </cell>
          <cell r="S81" t="str">
            <v>Guatemala</v>
          </cell>
        </row>
        <row r="82">
          <cell r="B82" t="str">
            <v xml:space="preserve">PENDIENTE </v>
          </cell>
          <cell r="D82" t="str">
            <v>Alvarez</v>
          </cell>
          <cell r="E82" t="str">
            <v>Kevin</v>
          </cell>
          <cell r="F82">
            <v>2</v>
          </cell>
          <cell r="H82">
            <v>19</v>
          </cell>
          <cell r="K82">
            <v>0</v>
          </cell>
          <cell r="L82">
            <v>0</v>
          </cell>
          <cell r="M82" t="str">
            <v>x</v>
          </cell>
          <cell r="N82">
            <v>0</v>
          </cell>
          <cell r="R82" t="str">
            <v>Guatemala</v>
          </cell>
          <cell r="S82" t="str">
            <v>Guatemala</v>
          </cell>
        </row>
        <row r="83">
          <cell r="B83" t="str">
            <v xml:space="preserve">PENDIENTE </v>
          </cell>
          <cell r="D83" t="str">
            <v>Alvarez</v>
          </cell>
          <cell r="E83" t="str">
            <v>Sucely</v>
          </cell>
          <cell r="F83">
            <v>1</v>
          </cell>
          <cell r="H83">
            <v>14</v>
          </cell>
          <cell r="K83">
            <v>0</v>
          </cell>
          <cell r="L83">
            <v>0</v>
          </cell>
          <cell r="M83" t="str">
            <v>x</v>
          </cell>
          <cell r="N83">
            <v>0</v>
          </cell>
          <cell r="R83" t="str">
            <v>Guatemala</v>
          </cell>
          <cell r="S83" t="str">
            <v>Guatemala</v>
          </cell>
        </row>
        <row r="84">
          <cell r="B84" t="str">
            <v xml:space="preserve">PENDIENTE </v>
          </cell>
          <cell r="D84" t="str">
            <v>Ortiz</v>
          </cell>
          <cell r="E84" t="str">
            <v>Ofelia</v>
          </cell>
          <cell r="F84">
            <v>1</v>
          </cell>
          <cell r="H84">
            <v>61</v>
          </cell>
          <cell r="K84">
            <v>0</v>
          </cell>
          <cell r="L84">
            <v>0</v>
          </cell>
          <cell r="M84" t="str">
            <v>x</v>
          </cell>
          <cell r="N84">
            <v>0</v>
          </cell>
          <cell r="R84" t="str">
            <v>Guatemala</v>
          </cell>
          <cell r="S84" t="str">
            <v>Guatemala</v>
          </cell>
        </row>
        <row r="85">
          <cell r="B85" t="str">
            <v xml:space="preserve">PENDIENTE </v>
          </cell>
          <cell r="D85" t="str">
            <v xml:space="preserve">De Leon </v>
          </cell>
          <cell r="E85" t="str">
            <v xml:space="preserve">Fabiola </v>
          </cell>
          <cell r="F85">
            <v>1</v>
          </cell>
          <cell r="H85">
            <v>19</v>
          </cell>
          <cell r="K85">
            <v>0</v>
          </cell>
          <cell r="L85">
            <v>0</v>
          </cell>
          <cell r="M85" t="str">
            <v>x</v>
          </cell>
          <cell r="N85">
            <v>0</v>
          </cell>
          <cell r="R85" t="str">
            <v>Guatemala</v>
          </cell>
          <cell r="S85" t="str">
            <v>Guatemala</v>
          </cell>
        </row>
        <row r="86">
          <cell r="B86" t="str">
            <v xml:space="preserve">PENDIENTE </v>
          </cell>
          <cell r="D86" t="str">
            <v>Rodriguez</v>
          </cell>
          <cell r="E86" t="str">
            <v>Surama</v>
          </cell>
          <cell r="F86">
            <v>1</v>
          </cell>
          <cell r="H86">
            <v>0</v>
          </cell>
          <cell r="K86">
            <v>0</v>
          </cell>
          <cell r="L86">
            <v>0</v>
          </cell>
          <cell r="M86" t="str">
            <v>x</v>
          </cell>
          <cell r="N86">
            <v>0</v>
          </cell>
          <cell r="R86" t="str">
            <v>Guatemala</v>
          </cell>
          <cell r="S86" t="str">
            <v>Guatemala</v>
          </cell>
        </row>
        <row r="87">
          <cell r="B87" t="str">
            <v xml:space="preserve">PENDIENTE </v>
          </cell>
          <cell r="D87" t="str">
            <v>Romero</v>
          </cell>
          <cell r="E87" t="str">
            <v>yesi</v>
          </cell>
          <cell r="F87">
            <v>1</v>
          </cell>
          <cell r="H87">
            <v>0</v>
          </cell>
          <cell r="K87">
            <v>0</v>
          </cell>
          <cell r="L87">
            <v>0</v>
          </cell>
          <cell r="M87" t="str">
            <v>x</v>
          </cell>
          <cell r="N87">
            <v>0</v>
          </cell>
          <cell r="R87" t="str">
            <v>Guatemala</v>
          </cell>
          <cell r="S87" t="str">
            <v>Guatemala</v>
          </cell>
        </row>
        <row r="88">
          <cell r="B88" t="str">
            <v xml:space="preserve">PENDIENTE </v>
          </cell>
          <cell r="D88" t="str">
            <v>Zuñiga</v>
          </cell>
          <cell r="E88" t="str">
            <v>Carlos</v>
          </cell>
          <cell r="F88">
            <v>1</v>
          </cell>
          <cell r="H88">
            <v>13</v>
          </cell>
          <cell r="K88">
            <v>0</v>
          </cell>
          <cell r="L88">
            <v>0</v>
          </cell>
          <cell r="M88" t="str">
            <v>x</v>
          </cell>
          <cell r="N88">
            <v>0</v>
          </cell>
          <cell r="R88" t="str">
            <v>Guatemala</v>
          </cell>
          <cell r="S88" t="str">
            <v>Guatemala</v>
          </cell>
        </row>
        <row r="89">
          <cell r="B89" t="str">
            <v xml:space="preserve">PENDIENTE </v>
          </cell>
          <cell r="D89" t="str">
            <v xml:space="preserve">Moreno </v>
          </cell>
          <cell r="E89" t="str">
            <v>Luisa</v>
          </cell>
          <cell r="F89">
            <v>1</v>
          </cell>
          <cell r="H89">
            <v>12</v>
          </cell>
          <cell r="K89">
            <v>0</v>
          </cell>
          <cell r="L89">
            <v>0</v>
          </cell>
          <cell r="M89" t="str">
            <v>x</v>
          </cell>
          <cell r="N89">
            <v>0</v>
          </cell>
          <cell r="R89" t="str">
            <v>Guatemala</v>
          </cell>
          <cell r="S89" t="str">
            <v>Guatemala</v>
          </cell>
        </row>
        <row r="90">
          <cell r="B90" t="str">
            <v xml:space="preserve">PENDIENTE </v>
          </cell>
          <cell r="D90" t="str">
            <v>Quinteros</v>
          </cell>
          <cell r="E90" t="str">
            <v>Norberto</v>
          </cell>
          <cell r="F90">
            <v>2</v>
          </cell>
          <cell r="H90">
            <v>63</v>
          </cell>
          <cell r="K90">
            <v>0</v>
          </cell>
          <cell r="L90">
            <v>0</v>
          </cell>
          <cell r="M90" t="str">
            <v>x</v>
          </cell>
          <cell r="N90">
            <v>0</v>
          </cell>
          <cell r="R90" t="str">
            <v>Guatemala</v>
          </cell>
          <cell r="S90" t="str">
            <v>Guatemala</v>
          </cell>
        </row>
        <row r="91">
          <cell r="B91" t="str">
            <v xml:space="preserve">PENDIENTE </v>
          </cell>
          <cell r="D91" t="str">
            <v>Diaz</v>
          </cell>
          <cell r="E91" t="str">
            <v>Jose</v>
          </cell>
          <cell r="F91">
            <v>2</v>
          </cell>
          <cell r="H91">
            <v>17</v>
          </cell>
          <cell r="K91">
            <v>0</v>
          </cell>
          <cell r="L91">
            <v>0</v>
          </cell>
          <cell r="M91" t="str">
            <v>x</v>
          </cell>
          <cell r="N91">
            <v>0</v>
          </cell>
          <cell r="R91" t="str">
            <v>Guatemala</v>
          </cell>
          <cell r="S91" t="str">
            <v>Guatemala</v>
          </cell>
        </row>
        <row r="92">
          <cell r="B92" t="str">
            <v xml:space="preserve">PENDIENTE </v>
          </cell>
          <cell r="D92" t="str">
            <v>Lopez</v>
          </cell>
          <cell r="E92" t="str">
            <v>Alejandra</v>
          </cell>
          <cell r="F92">
            <v>1</v>
          </cell>
          <cell r="H92">
            <v>37</v>
          </cell>
          <cell r="K92">
            <v>0</v>
          </cell>
          <cell r="L92">
            <v>0</v>
          </cell>
          <cell r="M92" t="str">
            <v>x</v>
          </cell>
          <cell r="N92">
            <v>0</v>
          </cell>
          <cell r="R92" t="str">
            <v>Guatemala</v>
          </cell>
          <cell r="S92" t="str">
            <v>Guatemala</v>
          </cell>
        </row>
        <row r="93">
          <cell r="B93" t="str">
            <v xml:space="preserve">PENDIENTE </v>
          </cell>
          <cell r="D93" t="str">
            <v>Sandoval</v>
          </cell>
          <cell r="E93" t="str">
            <v>Celestina</v>
          </cell>
          <cell r="F93">
            <v>1</v>
          </cell>
          <cell r="H93">
            <v>62</v>
          </cell>
          <cell r="K93">
            <v>0</v>
          </cell>
          <cell r="L93">
            <v>0</v>
          </cell>
          <cell r="M93" t="str">
            <v>x</v>
          </cell>
          <cell r="N93">
            <v>0</v>
          </cell>
          <cell r="R93" t="str">
            <v>Guatemala</v>
          </cell>
          <cell r="S93" t="str">
            <v>Guatemala</v>
          </cell>
        </row>
        <row r="94">
          <cell r="B94">
            <v>2441112351301</v>
          </cell>
          <cell r="D94" t="str">
            <v>GORDILLO</v>
          </cell>
          <cell r="E94" t="str">
            <v>IRENE</v>
          </cell>
          <cell r="F94" t="str">
            <v>F</v>
          </cell>
          <cell r="H94">
            <v>45</v>
          </cell>
          <cell r="K94">
            <v>0</v>
          </cell>
          <cell r="L94">
            <v>0</v>
          </cell>
          <cell r="M94" t="str">
            <v>X</v>
          </cell>
          <cell r="N94">
            <v>0</v>
          </cell>
          <cell r="R94">
            <v>0</v>
          </cell>
          <cell r="S94">
            <v>0</v>
          </cell>
        </row>
        <row r="95">
          <cell r="B95">
            <v>18274253900101</v>
          </cell>
          <cell r="D95" t="str">
            <v xml:space="preserve">ILLESCAS </v>
          </cell>
          <cell r="E95" t="str">
            <v>GERSON</v>
          </cell>
          <cell r="F95" t="str">
            <v>M</v>
          </cell>
          <cell r="H95">
            <v>38</v>
          </cell>
          <cell r="K95">
            <v>0</v>
          </cell>
          <cell r="L95">
            <v>0</v>
          </cell>
          <cell r="M95">
            <v>0</v>
          </cell>
          <cell r="N95">
            <v>0</v>
          </cell>
          <cell r="R95">
            <v>0</v>
          </cell>
          <cell r="S95">
            <v>0</v>
          </cell>
        </row>
        <row r="96">
          <cell r="B96" t="str">
            <v>MENOR</v>
          </cell>
          <cell r="D96" t="str">
            <v>BATZUN</v>
          </cell>
          <cell r="E96" t="str">
            <v>ANA</v>
          </cell>
          <cell r="F96" t="str">
            <v>F</v>
          </cell>
          <cell r="H96">
            <v>7</v>
          </cell>
          <cell r="K96">
            <v>0</v>
          </cell>
          <cell r="L96">
            <v>0</v>
          </cell>
          <cell r="M96">
            <v>0</v>
          </cell>
          <cell r="N96">
            <v>0</v>
          </cell>
          <cell r="R96">
            <v>0</v>
          </cell>
          <cell r="S96">
            <v>0</v>
          </cell>
        </row>
        <row r="97">
          <cell r="B97" t="str">
            <v>MENOR</v>
          </cell>
          <cell r="D97" t="str">
            <v>ICOZA</v>
          </cell>
          <cell r="E97" t="str">
            <v>LUIS</v>
          </cell>
          <cell r="F97" t="str">
            <v>M</v>
          </cell>
          <cell r="H97">
            <v>17</v>
          </cell>
          <cell r="K97">
            <v>0</v>
          </cell>
          <cell r="L97">
            <v>0</v>
          </cell>
          <cell r="M97">
            <v>0</v>
          </cell>
          <cell r="N97">
            <v>0</v>
          </cell>
          <cell r="R97">
            <v>0</v>
          </cell>
          <cell r="S97">
            <v>0</v>
          </cell>
        </row>
        <row r="98">
          <cell r="B98" t="str">
            <v>MENOR</v>
          </cell>
          <cell r="D98" t="str">
            <v>BARRERA</v>
          </cell>
          <cell r="E98" t="str">
            <v xml:space="preserve">JOSUE </v>
          </cell>
          <cell r="F98" t="str">
            <v>M</v>
          </cell>
          <cell r="H98">
            <v>10</v>
          </cell>
          <cell r="K98">
            <v>0</v>
          </cell>
          <cell r="L98">
            <v>0</v>
          </cell>
          <cell r="M98">
            <v>0</v>
          </cell>
          <cell r="N98">
            <v>0</v>
          </cell>
          <cell r="R98">
            <v>0</v>
          </cell>
          <cell r="S98">
            <v>0</v>
          </cell>
        </row>
        <row r="99">
          <cell r="B99">
            <v>1991371611502</v>
          </cell>
          <cell r="D99" t="str">
            <v>XITUMUL</v>
          </cell>
          <cell r="E99" t="str">
            <v>CECILIO</v>
          </cell>
          <cell r="F99" t="str">
            <v>M</v>
          </cell>
          <cell r="H99">
            <v>57</v>
          </cell>
          <cell r="K99">
            <v>0</v>
          </cell>
          <cell r="L99">
            <v>0</v>
          </cell>
          <cell r="M99">
            <v>0</v>
          </cell>
          <cell r="N99">
            <v>0</v>
          </cell>
          <cell r="R99">
            <v>0</v>
          </cell>
          <cell r="S99">
            <v>0</v>
          </cell>
        </row>
        <row r="100">
          <cell r="B100">
            <v>1918207760101</v>
          </cell>
          <cell r="D100" t="str">
            <v>BOLAÑOS</v>
          </cell>
          <cell r="E100" t="str">
            <v>JESSICA</v>
          </cell>
          <cell r="F100" t="str">
            <v>F</v>
          </cell>
          <cell r="H100">
            <v>27</v>
          </cell>
          <cell r="K100">
            <v>0</v>
          </cell>
          <cell r="L100">
            <v>0</v>
          </cell>
          <cell r="M100">
            <v>0</v>
          </cell>
          <cell r="N100">
            <v>0</v>
          </cell>
          <cell r="R100">
            <v>0</v>
          </cell>
          <cell r="S100">
            <v>0</v>
          </cell>
        </row>
        <row r="101">
          <cell r="B101">
            <v>3010207440101</v>
          </cell>
          <cell r="D101" t="str">
            <v>PAIZ</v>
          </cell>
          <cell r="E101" t="str">
            <v xml:space="preserve">DAVID </v>
          </cell>
          <cell r="F101" t="str">
            <v>M</v>
          </cell>
          <cell r="H101">
            <v>20</v>
          </cell>
          <cell r="K101">
            <v>0</v>
          </cell>
          <cell r="L101">
            <v>0</v>
          </cell>
          <cell r="M101">
            <v>0</v>
          </cell>
          <cell r="N101">
            <v>0</v>
          </cell>
          <cell r="R101">
            <v>0</v>
          </cell>
          <cell r="S101">
            <v>0</v>
          </cell>
        </row>
        <row r="102">
          <cell r="B102">
            <v>2404969811101</v>
          </cell>
          <cell r="D102" t="str">
            <v>JUAREZ</v>
          </cell>
          <cell r="E102" t="str">
            <v>MARIA</v>
          </cell>
          <cell r="F102" t="str">
            <v>M</v>
          </cell>
          <cell r="H102">
            <v>22</v>
          </cell>
          <cell r="K102">
            <v>0</v>
          </cell>
          <cell r="L102">
            <v>0</v>
          </cell>
          <cell r="M102">
            <v>0</v>
          </cell>
          <cell r="N102">
            <v>0</v>
          </cell>
          <cell r="R102">
            <v>0</v>
          </cell>
          <cell r="S102">
            <v>0</v>
          </cell>
        </row>
        <row r="103">
          <cell r="B103">
            <v>244637560101</v>
          </cell>
          <cell r="D103" t="str">
            <v>BOY</v>
          </cell>
          <cell r="E103" t="str">
            <v>ANA</v>
          </cell>
          <cell r="F103" t="str">
            <v>F</v>
          </cell>
          <cell r="H103">
            <v>22</v>
          </cell>
          <cell r="K103">
            <v>0</v>
          </cell>
          <cell r="L103">
            <v>0</v>
          </cell>
          <cell r="M103">
            <v>0</v>
          </cell>
          <cell r="N103">
            <v>0</v>
          </cell>
          <cell r="R103">
            <v>0</v>
          </cell>
          <cell r="S103">
            <v>0</v>
          </cell>
        </row>
        <row r="104">
          <cell r="B104" t="str">
            <v>MENOR</v>
          </cell>
          <cell r="D104" t="str">
            <v>BIRD</v>
          </cell>
          <cell r="E104" t="str">
            <v>NICOLE</v>
          </cell>
          <cell r="F104" t="str">
            <v>F</v>
          </cell>
          <cell r="H104">
            <v>9</v>
          </cell>
          <cell r="K104">
            <v>0</v>
          </cell>
          <cell r="L104">
            <v>0</v>
          </cell>
          <cell r="M104">
            <v>0</v>
          </cell>
          <cell r="N104">
            <v>0</v>
          </cell>
          <cell r="R104">
            <v>0</v>
          </cell>
          <cell r="S104">
            <v>0</v>
          </cell>
        </row>
        <row r="105">
          <cell r="B105">
            <v>2468976510101</v>
          </cell>
          <cell r="D105" t="str">
            <v xml:space="preserve">SERGIO </v>
          </cell>
          <cell r="E105" t="str">
            <v>GATICA</v>
          </cell>
          <cell r="F105" t="str">
            <v>M</v>
          </cell>
          <cell r="H105">
            <v>39</v>
          </cell>
          <cell r="K105">
            <v>0</v>
          </cell>
          <cell r="L105">
            <v>0</v>
          </cell>
          <cell r="M105">
            <v>0</v>
          </cell>
          <cell r="N105">
            <v>0</v>
          </cell>
          <cell r="R105">
            <v>0</v>
          </cell>
          <cell r="S105">
            <v>0</v>
          </cell>
        </row>
        <row r="106">
          <cell r="B106">
            <v>3009935870101</v>
          </cell>
          <cell r="D106" t="str">
            <v>DAVID</v>
          </cell>
          <cell r="E106" t="str">
            <v xml:space="preserve">RUANO </v>
          </cell>
          <cell r="F106" t="str">
            <v>M</v>
          </cell>
          <cell r="H106">
            <v>20</v>
          </cell>
          <cell r="K106">
            <v>0</v>
          </cell>
          <cell r="L106">
            <v>0</v>
          </cell>
          <cell r="M106">
            <v>0</v>
          </cell>
          <cell r="N106">
            <v>0</v>
          </cell>
          <cell r="R106">
            <v>0</v>
          </cell>
          <cell r="S106">
            <v>0</v>
          </cell>
        </row>
        <row r="107">
          <cell r="B107">
            <v>0</v>
          </cell>
          <cell r="D107" t="str">
            <v>GONZALEZ</v>
          </cell>
          <cell r="E107" t="str">
            <v>GLORIA</v>
          </cell>
          <cell r="F107" t="str">
            <v>F</v>
          </cell>
          <cell r="H107">
            <v>47</v>
          </cell>
          <cell r="K107">
            <v>0</v>
          </cell>
          <cell r="L107">
            <v>0</v>
          </cell>
          <cell r="M107">
            <v>0</v>
          </cell>
          <cell r="N107">
            <v>0</v>
          </cell>
          <cell r="R107">
            <v>0</v>
          </cell>
          <cell r="S107">
            <v>0</v>
          </cell>
        </row>
        <row r="108">
          <cell r="B108" t="str">
            <v>MENOR</v>
          </cell>
          <cell r="D108" t="str">
            <v>GONZALEZ</v>
          </cell>
          <cell r="E108" t="str">
            <v>OSCAR</v>
          </cell>
          <cell r="F108" t="str">
            <v>M</v>
          </cell>
          <cell r="H108">
            <v>17</v>
          </cell>
          <cell r="K108">
            <v>0</v>
          </cell>
          <cell r="L108">
            <v>0</v>
          </cell>
          <cell r="M108">
            <v>0</v>
          </cell>
          <cell r="N108">
            <v>0</v>
          </cell>
          <cell r="R108">
            <v>0</v>
          </cell>
          <cell r="S108">
            <v>0</v>
          </cell>
        </row>
        <row r="109">
          <cell r="B109">
            <v>2283103690901</v>
          </cell>
          <cell r="D109" t="str">
            <v>JUAREZ</v>
          </cell>
          <cell r="E109" t="str">
            <v>ISAIAS</v>
          </cell>
          <cell r="F109" t="str">
            <v>M</v>
          </cell>
          <cell r="H109">
            <v>39</v>
          </cell>
          <cell r="K109">
            <v>0</v>
          </cell>
          <cell r="L109">
            <v>0</v>
          </cell>
          <cell r="M109">
            <v>0</v>
          </cell>
          <cell r="N109">
            <v>0</v>
          </cell>
          <cell r="R109">
            <v>0</v>
          </cell>
          <cell r="S109">
            <v>0</v>
          </cell>
        </row>
        <row r="110">
          <cell r="B110">
            <v>1636174570101</v>
          </cell>
          <cell r="D110" t="str">
            <v>MENDOZA</v>
          </cell>
          <cell r="E110" t="str">
            <v>MARGA</v>
          </cell>
          <cell r="F110" t="str">
            <v>F</v>
          </cell>
          <cell r="H110">
            <v>50</v>
          </cell>
          <cell r="K110">
            <v>0</v>
          </cell>
          <cell r="L110">
            <v>0</v>
          </cell>
          <cell r="M110">
            <v>0</v>
          </cell>
          <cell r="N110">
            <v>0</v>
          </cell>
          <cell r="R110">
            <v>0</v>
          </cell>
          <cell r="S110">
            <v>0</v>
          </cell>
        </row>
        <row r="111">
          <cell r="B111" t="str">
            <v>MENOR</v>
          </cell>
          <cell r="D111" t="str">
            <v>GONZALES</v>
          </cell>
          <cell r="E111" t="str">
            <v>OSCAR</v>
          </cell>
          <cell r="F111" t="str">
            <v>M</v>
          </cell>
          <cell r="H111">
            <v>16</v>
          </cell>
          <cell r="K111">
            <v>0</v>
          </cell>
          <cell r="L111">
            <v>0</v>
          </cell>
          <cell r="M111">
            <v>0</v>
          </cell>
          <cell r="N111">
            <v>0</v>
          </cell>
          <cell r="R111">
            <v>0</v>
          </cell>
          <cell r="S111">
            <v>0</v>
          </cell>
        </row>
        <row r="112">
          <cell r="B112">
            <v>1787520020101</v>
          </cell>
          <cell r="D112" t="str">
            <v>CHITOY</v>
          </cell>
          <cell r="E112" t="str">
            <v>ANA</v>
          </cell>
          <cell r="F112" t="str">
            <v>F</v>
          </cell>
          <cell r="H112">
            <v>33</v>
          </cell>
          <cell r="K112">
            <v>0</v>
          </cell>
          <cell r="L112">
            <v>0</v>
          </cell>
          <cell r="M112">
            <v>0</v>
          </cell>
          <cell r="N112">
            <v>0</v>
          </cell>
          <cell r="R112">
            <v>0</v>
          </cell>
          <cell r="S112">
            <v>0</v>
          </cell>
        </row>
        <row r="113">
          <cell r="B113">
            <v>260366940101</v>
          </cell>
          <cell r="D113" t="str">
            <v>GODIZ</v>
          </cell>
          <cell r="E113" t="str">
            <v>IRMA</v>
          </cell>
          <cell r="F113" t="str">
            <v>F</v>
          </cell>
          <cell r="H113">
            <v>58</v>
          </cell>
          <cell r="K113">
            <v>0</v>
          </cell>
          <cell r="L113">
            <v>0</v>
          </cell>
          <cell r="M113">
            <v>0</v>
          </cell>
          <cell r="N113">
            <v>0</v>
          </cell>
          <cell r="R113">
            <v>0</v>
          </cell>
          <cell r="S113">
            <v>0</v>
          </cell>
        </row>
        <row r="114">
          <cell r="B114">
            <v>2146054850101</v>
          </cell>
          <cell r="D114" t="str">
            <v>DE LEON</v>
          </cell>
          <cell r="E114" t="str">
            <v xml:space="preserve">PEDRO </v>
          </cell>
          <cell r="F114" t="str">
            <v>M</v>
          </cell>
          <cell r="H114">
            <v>24</v>
          </cell>
          <cell r="K114">
            <v>0</v>
          </cell>
          <cell r="L114">
            <v>0</v>
          </cell>
          <cell r="M114">
            <v>0</v>
          </cell>
          <cell r="N114">
            <v>0</v>
          </cell>
          <cell r="R114">
            <v>0</v>
          </cell>
          <cell r="S114">
            <v>0</v>
          </cell>
        </row>
        <row r="115">
          <cell r="B115">
            <v>2085446820101</v>
          </cell>
          <cell r="D115" t="str">
            <v>MONTENEGRO</v>
          </cell>
          <cell r="E115" t="str">
            <v>MARIO</v>
          </cell>
          <cell r="F115" t="str">
            <v>M</v>
          </cell>
          <cell r="H115">
            <v>25</v>
          </cell>
          <cell r="K115">
            <v>0</v>
          </cell>
          <cell r="L115">
            <v>0</v>
          </cell>
          <cell r="M115">
            <v>0</v>
          </cell>
          <cell r="N115">
            <v>0</v>
          </cell>
          <cell r="R115">
            <v>0</v>
          </cell>
          <cell r="S115">
            <v>0</v>
          </cell>
        </row>
        <row r="116">
          <cell r="B116" t="str">
            <v>MENOR</v>
          </cell>
          <cell r="D116" t="str">
            <v xml:space="preserve">GUZMAN </v>
          </cell>
          <cell r="E116" t="str">
            <v>MARCELA</v>
          </cell>
          <cell r="F116" t="str">
            <v>F</v>
          </cell>
          <cell r="H116">
            <v>4</v>
          </cell>
          <cell r="K116">
            <v>0</v>
          </cell>
          <cell r="L116">
            <v>0</v>
          </cell>
          <cell r="M116">
            <v>0</v>
          </cell>
          <cell r="N116">
            <v>0</v>
          </cell>
          <cell r="R116">
            <v>0</v>
          </cell>
          <cell r="S116">
            <v>0</v>
          </cell>
        </row>
        <row r="117">
          <cell r="B117">
            <v>1578291110101</v>
          </cell>
          <cell r="D117" t="str">
            <v>GODINEZ</v>
          </cell>
          <cell r="E117" t="str">
            <v>JOSE</v>
          </cell>
          <cell r="F117" t="str">
            <v>M</v>
          </cell>
          <cell r="H117">
            <v>33</v>
          </cell>
          <cell r="K117">
            <v>0</v>
          </cell>
          <cell r="L117">
            <v>0</v>
          </cell>
          <cell r="M117">
            <v>0</v>
          </cell>
          <cell r="N117">
            <v>0</v>
          </cell>
          <cell r="R117">
            <v>0</v>
          </cell>
          <cell r="S117">
            <v>0</v>
          </cell>
        </row>
        <row r="118">
          <cell r="B118" t="str">
            <v>MENOR</v>
          </cell>
          <cell r="D118" t="str">
            <v>DIAZ</v>
          </cell>
          <cell r="E118" t="str">
            <v xml:space="preserve">EMILIANO </v>
          </cell>
          <cell r="F118" t="str">
            <v>M</v>
          </cell>
          <cell r="H118">
            <v>8</v>
          </cell>
          <cell r="K118">
            <v>0</v>
          </cell>
          <cell r="L118">
            <v>0</v>
          </cell>
          <cell r="M118">
            <v>0</v>
          </cell>
          <cell r="N118">
            <v>0</v>
          </cell>
          <cell r="R118">
            <v>0</v>
          </cell>
          <cell r="S118">
            <v>0</v>
          </cell>
        </row>
        <row r="119">
          <cell r="B119" t="str">
            <v>MENOR</v>
          </cell>
          <cell r="D119" t="str">
            <v>DIAZ</v>
          </cell>
          <cell r="E119" t="str">
            <v>VALERIA</v>
          </cell>
          <cell r="F119" t="str">
            <v>F</v>
          </cell>
          <cell r="H119">
            <v>9</v>
          </cell>
          <cell r="K119">
            <v>0</v>
          </cell>
          <cell r="L119">
            <v>0</v>
          </cell>
          <cell r="M119">
            <v>0</v>
          </cell>
          <cell r="N119">
            <v>0</v>
          </cell>
          <cell r="R119">
            <v>0</v>
          </cell>
          <cell r="S119">
            <v>0</v>
          </cell>
        </row>
        <row r="120">
          <cell r="B120">
            <v>1873828750101</v>
          </cell>
          <cell r="D120" t="str">
            <v>GRANADOS</v>
          </cell>
          <cell r="E120" t="str">
            <v>EVELYN</v>
          </cell>
          <cell r="F120" t="str">
            <v>F</v>
          </cell>
          <cell r="H120">
            <v>31</v>
          </cell>
          <cell r="K120">
            <v>0</v>
          </cell>
          <cell r="L120">
            <v>0</v>
          </cell>
          <cell r="M120">
            <v>0</v>
          </cell>
          <cell r="N120">
            <v>0</v>
          </cell>
          <cell r="R120">
            <v>0</v>
          </cell>
          <cell r="S120">
            <v>0</v>
          </cell>
        </row>
        <row r="121">
          <cell r="B121">
            <v>0</v>
          </cell>
          <cell r="D121" t="str">
            <v>RANGEL</v>
          </cell>
          <cell r="E121" t="str">
            <v>BLANCA</v>
          </cell>
          <cell r="F121" t="str">
            <v>F</v>
          </cell>
          <cell r="H121">
            <v>73</v>
          </cell>
          <cell r="K121">
            <v>0</v>
          </cell>
          <cell r="L121">
            <v>0</v>
          </cell>
          <cell r="M121">
            <v>0</v>
          </cell>
          <cell r="N121">
            <v>0</v>
          </cell>
          <cell r="R121">
            <v>0</v>
          </cell>
          <cell r="S121">
            <v>0</v>
          </cell>
        </row>
        <row r="122">
          <cell r="B122">
            <v>2143032920204</v>
          </cell>
          <cell r="D122" t="str">
            <v>MORALES</v>
          </cell>
          <cell r="E122" t="str">
            <v>HUGO</v>
          </cell>
          <cell r="F122" t="str">
            <v>M</v>
          </cell>
          <cell r="H122">
            <v>24</v>
          </cell>
          <cell r="K122">
            <v>0</v>
          </cell>
          <cell r="L122">
            <v>0</v>
          </cell>
          <cell r="M122">
            <v>0</v>
          </cell>
          <cell r="N122">
            <v>0</v>
          </cell>
          <cell r="R122">
            <v>0</v>
          </cell>
          <cell r="S122">
            <v>0</v>
          </cell>
        </row>
        <row r="123">
          <cell r="B123" t="str">
            <v>MENOR</v>
          </cell>
          <cell r="D123" t="str">
            <v>PIRIR</v>
          </cell>
          <cell r="E123" t="str">
            <v>ERICK</v>
          </cell>
          <cell r="F123" t="str">
            <v>M</v>
          </cell>
          <cell r="H123">
            <v>17</v>
          </cell>
          <cell r="K123">
            <v>0</v>
          </cell>
          <cell r="L123">
            <v>0</v>
          </cell>
          <cell r="M123">
            <v>0</v>
          </cell>
          <cell r="N123">
            <v>0</v>
          </cell>
          <cell r="R123">
            <v>0</v>
          </cell>
          <cell r="S123">
            <v>0</v>
          </cell>
        </row>
        <row r="124">
          <cell r="B124" t="str">
            <v>MENOR</v>
          </cell>
          <cell r="D124" t="str">
            <v>ARREAGA</v>
          </cell>
          <cell r="E124" t="str">
            <v>EDNA</v>
          </cell>
          <cell r="F124" t="str">
            <v>F</v>
          </cell>
          <cell r="H124">
            <v>72</v>
          </cell>
          <cell r="K124">
            <v>0</v>
          </cell>
          <cell r="L124">
            <v>0</v>
          </cell>
          <cell r="M124">
            <v>0</v>
          </cell>
          <cell r="N124">
            <v>0</v>
          </cell>
          <cell r="R124">
            <v>0</v>
          </cell>
          <cell r="S124">
            <v>0</v>
          </cell>
        </row>
        <row r="125">
          <cell r="B125" t="str">
            <v>MENOR</v>
          </cell>
          <cell r="D125" t="str">
            <v>MOLINA</v>
          </cell>
          <cell r="E125" t="str">
            <v>CARLOS</v>
          </cell>
          <cell r="F125" t="str">
            <v>M</v>
          </cell>
          <cell r="H125">
            <v>14</v>
          </cell>
          <cell r="K125">
            <v>0</v>
          </cell>
          <cell r="L125">
            <v>0</v>
          </cell>
          <cell r="M125">
            <v>0</v>
          </cell>
          <cell r="N125">
            <v>0</v>
          </cell>
          <cell r="R125">
            <v>0</v>
          </cell>
          <cell r="S125">
            <v>0</v>
          </cell>
        </row>
        <row r="126">
          <cell r="B126" t="str">
            <v>MENOR</v>
          </cell>
          <cell r="D126" t="str">
            <v>ROBLETO</v>
          </cell>
          <cell r="E126" t="str">
            <v xml:space="preserve">JUAN </v>
          </cell>
          <cell r="F126" t="str">
            <v>M</v>
          </cell>
          <cell r="H126">
            <v>54</v>
          </cell>
          <cell r="K126">
            <v>0</v>
          </cell>
          <cell r="L126">
            <v>0</v>
          </cell>
          <cell r="M126">
            <v>0</v>
          </cell>
          <cell r="N126">
            <v>0</v>
          </cell>
          <cell r="R126">
            <v>0</v>
          </cell>
          <cell r="S126">
            <v>0</v>
          </cell>
        </row>
        <row r="127">
          <cell r="B127" t="str">
            <v>MENOR</v>
          </cell>
          <cell r="D127" t="str">
            <v>BONILLA</v>
          </cell>
          <cell r="E127" t="str">
            <v>SOFIA</v>
          </cell>
          <cell r="F127" t="str">
            <v>F</v>
          </cell>
          <cell r="H127">
            <v>9</v>
          </cell>
          <cell r="K127">
            <v>0</v>
          </cell>
          <cell r="L127">
            <v>0</v>
          </cell>
          <cell r="M127">
            <v>0</v>
          </cell>
          <cell r="N127">
            <v>0</v>
          </cell>
          <cell r="R127">
            <v>0</v>
          </cell>
          <cell r="S127">
            <v>0</v>
          </cell>
        </row>
        <row r="128">
          <cell r="B128" t="str">
            <v>MENOR</v>
          </cell>
          <cell r="D128" t="str">
            <v>BONILLA</v>
          </cell>
          <cell r="E128" t="str">
            <v>RAUL</v>
          </cell>
          <cell r="F128" t="str">
            <v>M</v>
          </cell>
          <cell r="H128">
            <v>12</v>
          </cell>
          <cell r="K128">
            <v>0</v>
          </cell>
          <cell r="L128">
            <v>0</v>
          </cell>
          <cell r="M128">
            <v>0</v>
          </cell>
          <cell r="N128">
            <v>0</v>
          </cell>
          <cell r="R128">
            <v>0</v>
          </cell>
          <cell r="S128">
            <v>0</v>
          </cell>
        </row>
        <row r="129">
          <cell r="B129" t="str">
            <v>MENOR</v>
          </cell>
          <cell r="D129" t="str">
            <v>BONILLA</v>
          </cell>
          <cell r="E129" t="str">
            <v>MARIANA</v>
          </cell>
          <cell r="F129" t="str">
            <v>F</v>
          </cell>
          <cell r="H129">
            <v>9</v>
          </cell>
          <cell r="K129">
            <v>0</v>
          </cell>
          <cell r="L129">
            <v>0</v>
          </cell>
          <cell r="M129">
            <v>0</v>
          </cell>
          <cell r="N129">
            <v>0</v>
          </cell>
          <cell r="R129">
            <v>0</v>
          </cell>
          <cell r="S129">
            <v>0</v>
          </cell>
        </row>
        <row r="130">
          <cell r="B130" t="str">
            <v>MENOR</v>
          </cell>
          <cell r="D130" t="str">
            <v>BONILLA</v>
          </cell>
          <cell r="E130" t="str">
            <v>DANIELA</v>
          </cell>
          <cell r="F130" t="str">
            <v>F</v>
          </cell>
          <cell r="H130">
            <v>14</v>
          </cell>
          <cell r="K130">
            <v>0</v>
          </cell>
          <cell r="L130">
            <v>0</v>
          </cell>
          <cell r="M130">
            <v>0</v>
          </cell>
          <cell r="N130">
            <v>0</v>
          </cell>
          <cell r="R130">
            <v>0</v>
          </cell>
          <cell r="S130">
            <v>0</v>
          </cell>
        </row>
        <row r="131">
          <cell r="B131">
            <v>2712340830101</v>
          </cell>
          <cell r="D131" t="str">
            <v>LOPEZ</v>
          </cell>
          <cell r="E131" t="str">
            <v xml:space="preserve">SILVIA </v>
          </cell>
          <cell r="F131" t="str">
            <v>F</v>
          </cell>
          <cell r="H131">
            <v>45</v>
          </cell>
          <cell r="K131">
            <v>0</v>
          </cell>
          <cell r="L131">
            <v>0</v>
          </cell>
          <cell r="M131">
            <v>0</v>
          </cell>
          <cell r="N131">
            <v>0</v>
          </cell>
          <cell r="R131">
            <v>0</v>
          </cell>
          <cell r="S131">
            <v>0</v>
          </cell>
        </row>
        <row r="132">
          <cell r="B132">
            <v>2686207760101</v>
          </cell>
          <cell r="D132" t="str">
            <v>CHAVARRIA</v>
          </cell>
          <cell r="E132" t="str">
            <v>KARLA</v>
          </cell>
          <cell r="F132" t="str">
            <v>F</v>
          </cell>
          <cell r="H132">
            <v>40</v>
          </cell>
          <cell r="K132">
            <v>0</v>
          </cell>
          <cell r="L132">
            <v>0</v>
          </cell>
          <cell r="M132">
            <v>0</v>
          </cell>
          <cell r="N132">
            <v>0</v>
          </cell>
          <cell r="R132">
            <v>0</v>
          </cell>
          <cell r="S132">
            <v>0</v>
          </cell>
        </row>
        <row r="133">
          <cell r="B133">
            <v>1808679460901</v>
          </cell>
          <cell r="D133" t="str">
            <v>PALACIOS</v>
          </cell>
          <cell r="E133" t="str">
            <v>MARTA</v>
          </cell>
          <cell r="F133" t="str">
            <v>F</v>
          </cell>
          <cell r="H133">
            <v>60</v>
          </cell>
          <cell r="K133">
            <v>0</v>
          </cell>
          <cell r="L133">
            <v>0</v>
          </cell>
          <cell r="M133">
            <v>0</v>
          </cell>
          <cell r="N133">
            <v>0</v>
          </cell>
          <cell r="R133">
            <v>0</v>
          </cell>
          <cell r="S133">
            <v>0</v>
          </cell>
        </row>
        <row r="134">
          <cell r="B134">
            <v>2466218340917</v>
          </cell>
          <cell r="D134" t="str">
            <v>MONTERROSO</v>
          </cell>
          <cell r="E134" t="str">
            <v>IRMA</v>
          </cell>
          <cell r="F134" t="str">
            <v>F</v>
          </cell>
          <cell r="H134">
            <v>66</v>
          </cell>
          <cell r="K134">
            <v>0</v>
          </cell>
          <cell r="L134">
            <v>0</v>
          </cell>
          <cell r="M134">
            <v>0</v>
          </cell>
          <cell r="N134">
            <v>0</v>
          </cell>
          <cell r="R134">
            <v>0</v>
          </cell>
          <cell r="S134">
            <v>0</v>
          </cell>
        </row>
        <row r="135">
          <cell r="B135">
            <v>3003261220101</v>
          </cell>
          <cell r="D135" t="str">
            <v>MEJIA</v>
          </cell>
          <cell r="E135" t="str">
            <v>ABNER</v>
          </cell>
          <cell r="F135" t="str">
            <v>M</v>
          </cell>
          <cell r="H135">
            <v>19</v>
          </cell>
          <cell r="K135">
            <v>0</v>
          </cell>
          <cell r="L135">
            <v>0</v>
          </cell>
          <cell r="M135">
            <v>0</v>
          </cell>
          <cell r="N135">
            <v>0</v>
          </cell>
          <cell r="R135">
            <v>0</v>
          </cell>
          <cell r="S135">
            <v>0</v>
          </cell>
        </row>
        <row r="136">
          <cell r="B136" t="str">
            <v>MENOR</v>
          </cell>
          <cell r="D136" t="str">
            <v>BATZUN</v>
          </cell>
          <cell r="E136" t="str">
            <v>ANA</v>
          </cell>
          <cell r="F136" t="str">
            <v>F</v>
          </cell>
          <cell r="H136">
            <v>7</v>
          </cell>
          <cell r="K136">
            <v>0</v>
          </cell>
          <cell r="L136">
            <v>0</v>
          </cell>
          <cell r="M136">
            <v>0</v>
          </cell>
          <cell r="N136">
            <v>0</v>
          </cell>
          <cell r="R136">
            <v>0</v>
          </cell>
          <cell r="S136">
            <v>0</v>
          </cell>
        </row>
        <row r="137">
          <cell r="B137">
            <v>0</v>
          </cell>
          <cell r="D137" t="str">
            <v>SECAIDA</v>
          </cell>
          <cell r="E137" t="str">
            <v>NINFA</v>
          </cell>
          <cell r="F137" t="str">
            <v>F</v>
          </cell>
          <cell r="H137">
            <v>21</v>
          </cell>
          <cell r="K137">
            <v>0</v>
          </cell>
          <cell r="L137">
            <v>0</v>
          </cell>
          <cell r="M137">
            <v>0</v>
          </cell>
          <cell r="N137">
            <v>0</v>
          </cell>
          <cell r="R137">
            <v>0</v>
          </cell>
          <cell r="S137">
            <v>0</v>
          </cell>
        </row>
        <row r="138">
          <cell r="B138">
            <v>2091153270101</v>
          </cell>
          <cell r="D138" t="str">
            <v>PAC</v>
          </cell>
          <cell r="E138">
            <v>0</v>
          </cell>
          <cell r="F138">
            <v>0</v>
          </cell>
          <cell r="H138">
            <v>0</v>
          </cell>
          <cell r="K138">
            <v>0</v>
          </cell>
          <cell r="L138">
            <v>0</v>
          </cell>
          <cell r="M138">
            <v>0</v>
          </cell>
          <cell r="N138">
            <v>0</v>
          </cell>
          <cell r="R138">
            <v>0</v>
          </cell>
          <cell r="S138">
            <v>0</v>
          </cell>
        </row>
        <row r="139">
          <cell r="B139">
            <v>0</v>
          </cell>
          <cell r="D139" t="str">
            <v>Sandoval</v>
          </cell>
          <cell r="E139" t="str">
            <v>Denilson</v>
          </cell>
          <cell r="F139">
            <v>2</v>
          </cell>
          <cell r="H139">
            <v>17</v>
          </cell>
          <cell r="K139">
            <v>0</v>
          </cell>
          <cell r="L139">
            <v>0</v>
          </cell>
          <cell r="M139" t="str">
            <v>X</v>
          </cell>
          <cell r="N139">
            <v>0</v>
          </cell>
          <cell r="R139" t="str">
            <v>Guatemala</v>
          </cell>
          <cell r="S139" t="str">
            <v>Guatemala</v>
          </cell>
        </row>
        <row r="140">
          <cell r="B140">
            <v>0</v>
          </cell>
          <cell r="D140" t="str">
            <v>Hernandez</v>
          </cell>
          <cell r="E140" t="str">
            <v>Angel</v>
          </cell>
          <cell r="F140">
            <v>2</v>
          </cell>
          <cell r="H140">
            <v>18</v>
          </cell>
          <cell r="K140">
            <v>0</v>
          </cell>
          <cell r="L140">
            <v>0</v>
          </cell>
          <cell r="M140" t="str">
            <v>X</v>
          </cell>
          <cell r="N140">
            <v>0</v>
          </cell>
          <cell r="R140" t="str">
            <v>Guatemala</v>
          </cell>
          <cell r="S140" t="str">
            <v>Guatemala</v>
          </cell>
        </row>
        <row r="141">
          <cell r="B141">
            <v>0</v>
          </cell>
          <cell r="D141" t="str">
            <v>Salazar</v>
          </cell>
          <cell r="E141" t="str">
            <v>Enma</v>
          </cell>
          <cell r="F141">
            <v>1</v>
          </cell>
          <cell r="H141">
            <v>44</v>
          </cell>
          <cell r="K141">
            <v>0</v>
          </cell>
          <cell r="L141">
            <v>0</v>
          </cell>
          <cell r="M141" t="str">
            <v>X</v>
          </cell>
          <cell r="N141">
            <v>0</v>
          </cell>
          <cell r="R141" t="str">
            <v>Guatemala</v>
          </cell>
          <cell r="S141" t="str">
            <v>Guatemala</v>
          </cell>
        </row>
        <row r="142">
          <cell r="B142">
            <v>0</v>
          </cell>
          <cell r="D142" t="str">
            <v>Carias</v>
          </cell>
          <cell r="E142" t="str">
            <v>Ramon</v>
          </cell>
          <cell r="F142">
            <v>2</v>
          </cell>
          <cell r="H142">
            <v>94</v>
          </cell>
          <cell r="K142">
            <v>0</v>
          </cell>
          <cell r="L142">
            <v>0</v>
          </cell>
          <cell r="M142" t="str">
            <v>X</v>
          </cell>
          <cell r="N142">
            <v>0</v>
          </cell>
          <cell r="R142" t="str">
            <v>Guatemala</v>
          </cell>
          <cell r="S142" t="str">
            <v>Guatemala</v>
          </cell>
        </row>
        <row r="143">
          <cell r="B143">
            <v>0</v>
          </cell>
          <cell r="D143" t="str">
            <v>Gomez</v>
          </cell>
          <cell r="E143" t="str">
            <v>Max</v>
          </cell>
          <cell r="F143">
            <v>2</v>
          </cell>
          <cell r="H143">
            <v>52</v>
          </cell>
          <cell r="K143">
            <v>0</v>
          </cell>
          <cell r="L143">
            <v>0</v>
          </cell>
          <cell r="M143" t="str">
            <v>X</v>
          </cell>
          <cell r="N143">
            <v>0</v>
          </cell>
          <cell r="R143" t="str">
            <v>Guatemala</v>
          </cell>
          <cell r="S143" t="str">
            <v>Guatemala</v>
          </cell>
        </row>
        <row r="144">
          <cell r="B144">
            <v>0</v>
          </cell>
          <cell r="D144" t="str">
            <v>Estrada</v>
          </cell>
          <cell r="E144" t="str">
            <v>Jorge</v>
          </cell>
          <cell r="F144">
            <v>2</v>
          </cell>
          <cell r="H144">
            <v>59</v>
          </cell>
          <cell r="K144">
            <v>0</v>
          </cell>
          <cell r="L144">
            <v>0</v>
          </cell>
          <cell r="M144" t="str">
            <v>X</v>
          </cell>
          <cell r="N144">
            <v>0</v>
          </cell>
          <cell r="R144" t="str">
            <v>Guatemala</v>
          </cell>
          <cell r="S144" t="str">
            <v>Guatemala</v>
          </cell>
        </row>
        <row r="145">
          <cell r="B145">
            <v>0</v>
          </cell>
          <cell r="D145" t="str">
            <v>Salazar</v>
          </cell>
          <cell r="E145" t="str">
            <v>Abigail</v>
          </cell>
          <cell r="F145">
            <v>1</v>
          </cell>
          <cell r="H145">
            <v>15</v>
          </cell>
          <cell r="K145">
            <v>0</v>
          </cell>
          <cell r="L145">
            <v>0</v>
          </cell>
          <cell r="M145" t="str">
            <v>X</v>
          </cell>
          <cell r="N145">
            <v>0</v>
          </cell>
          <cell r="R145" t="str">
            <v>Guatemala</v>
          </cell>
          <cell r="S145" t="str">
            <v>Guatemala</v>
          </cell>
        </row>
        <row r="146">
          <cell r="B146">
            <v>2539213840101</v>
          </cell>
          <cell r="D146" t="str">
            <v>Bamaca</v>
          </cell>
          <cell r="E146" t="str">
            <v>Yesenia</v>
          </cell>
          <cell r="F146">
            <v>1</v>
          </cell>
          <cell r="H146">
            <v>37</v>
          </cell>
          <cell r="K146">
            <v>0</v>
          </cell>
          <cell r="L146">
            <v>0</v>
          </cell>
          <cell r="M146" t="str">
            <v>X</v>
          </cell>
          <cell r="N146">
            <v>0</v>
          </cell>
          <cell r="R146" t="str">
            <v>Guatemala</v>
          </cell>
          <cell r="S146" t="str">
            <v>Guatemala</v>
          </cell>
        </row>
        <row r="147">
          <cell r="B147">
            <v>2116400220108</v>
          </cell>
          <cell r="D147" t="str">
            <v>Orantes</v>
          </cell>
          <cell r="E147" t="str">
            <v>Hernan</v>
          </cell>
          <cell r="F147">
            <v>2</v>
          </cell>
          <cell r="H147">
            <v>65</v>
          </cell>
          <cell r="K147">
            <v>0</v>
          </cell>
          <cell r="L147">
            <v>0</v>
          </cell>
          <cell r="M147" t="str">
            <v>X</v>
          </cell>
          <cell r="N147">
            <v>0</v>
          </cell>
          <cell r="R147" t="str">
            <v>Guatemala</v>
          </cell>
          <cell r="S147" t="str">
            <v>Guatemala</v>
          </cell>
        </row>
        <row r="148">
          <cell r="B148">
            <v>0</v>
          </cell>
          <cell r="D148" t="str">
            <v>Aquino</v>
          </cell>
          <cell r="E148" t="str">
            <v>Dulce</v>
          </cell>
          <cell r="F148">
            <v>1</v>
          </cell>
          <cell r="H148">
            <v>55</v>
          </cell>
          <cell r="K148">
            <v>0</v>
          </cell>
          <cell r="L148">
            <v>0</v>
          </cell>
          <cell r="M148" t="str">
            <v>X</v>
          </cell>
          <cell r="N148">
            <v>0</v>
          </cell>
          <cell r="R148" t="str">
            <v>Guatemala</v>
          </cell>
          <cell r="S148" t="str">
            <v>Guatemala</v>
          </cell>
        </row>
        <row r="149">
          <cell r="B149">
            <v>0</v>
          </cell>
          <cell r="D149" t="str">
            <v>Diaz</v>
          </cell>
          <cell r="E149" t="str">
            <v>Candy</v>
          </cell>
          <cell r="F149">
            <v>1</v>
          </cell>
          <cell r="H149">
            <v>18</v>
          </cell>
          <cell r="K149">
            <v>0</v>
          </cell>
          <cell r="L149">
            <v>0</v>
          </cell>
          <cell r="M149" t="str">
            <v>X</v>
          </cell>
          <cell r="N149">
            <v>0</v>
          </cell>
          <cell r="R149" t="str">
            <v>Guatemala</v>
          </cell>
          <cell r="S149" t="str">
            <v>Guatemala</v>
          </cell>
        </row>
        <row r="150">
          <cell r="B150">
            <v>0</v>
          </cell>
          <cell r="D150" t="str">
            <v>Marroquin</v>
          </cell>
          <cell r="E150" t="str">
            <v>Carla</v>
          </cell>
          <cell r="F150">
            <v>1</v>
          </cell>
          <cell r="H150">
            <v>19</v>
          </cell>
          <cell r="K150">
            <v>0</v>
          </cell>
          <cell r="L150">
            <v>0</v>
          </cell>
          <cell r="M150" t="str">
            <v>X</v>
          </cell>
          <cell r="N150">
            <v>0</v>
          </cell>
          <cell r="R150" t="str">
            <v>Guatemala</v>
          </cell>
          <cell r="S150" t="str">
            <v>Guatemala</v>
          </cell>
        </row>
        <row r="151">
          <cell r="B151">
            <v>1816377070101</v>
          </cell>
          <cell r="D151" t="str">
            <v>De Leon</v>
          </cell>
          <cell r="E151" t="str">
            <v>Pablo</v>
          </cell>
          <cell r="F151">
            <v>2</v>
          </cell>
          <cell r="H151">
            <v>30</v>
          </cell>
          <cell r="K151">
            <v>0</v>
          </cell>
          <cell r="L151">
            <v>0</v>
          </cell>
          <cell r="M151" t="str">
            <v>X</v>
          </cell>
          <cell r="N151">
            <v>0</v>
          </cell>
          <cell r="R151" t="str">
            <v>Guatemala</v>
          </cell>
          <cell r="S151" t="str">
            <v>Guatemala</v>
          </cell>
        </row>
        <row r="152">
          <cell r="B152">
            <v>2664798122203</v>
          </cell>
          <cell r="D152" t="str">
            <v>Hernandez</v>
          </cell>
          <cell r="E152" t="str">
            <v>Francsico</v>
          </cell>
          <cell r="F152">
            <v>2</v>
          </cell>
          <cell r="H152">
            <v>50</v>
          </cell>
          <cell r="K152">
            <v>0</v>
          </cell>
          <cell r="L152">
            <v>0</v>
          </cell>
          <cell r="M152">
            <v>0</v>
          </cell>
          <cell r="N152">
            <v>0</v>
          </cell>
          <cell r="R152">
            <v>0</v>
          </cell>
          <cell r="S152">
            <v>0</v>
          </cell>
        </row>
        <row r="153">
          <cell r="B153">
            <v>2356972730101</v>
          </cell>
          <cell r="D153" t="str">
            <v>Amiel</v>
          </cell>
          <cell r="E153" t="str">
            <v>Luis</v>
          </cell>
          <cell r="F153">
            <v>2</v>
          </cell>
          <cell r="H153">
            <v>53</v>
          </cell>
          <cell r="K153">
            <v>0</v>
          </cell>
          <cell r="L153">
            <v>0</v>
          </cell>
          <cell r="M153">
            <v>0</v>
          </cell>
          <cell r="N153">
            <v>0</v>
          </cell>
          <cell r="R153">
            <v>0</v>
          </cell>
          <cell r="S153">
            <v>0</v>
          </cell>
        </row>
        <row r="154">
          <cell r="B154">
            <v>0</v>
          </cell>
          <cell r="D154" t="str">
            <v>Lemus</v>
          </cell>
          <cell r="E154" t="str">
            <v>Maria</v>
          </cell>
          <cell r="F154">
            <v>1</v>
          </cell>
          <cell r="H154">
            <v>9</v>
          </cell>
          <cell r="K154">
            <v>0</v>
          </cell>
          <cell r="L154">
            <v>0</v>
          </cell>
          <cell r="M154">
            <v>0</v>
          </cell>
          <cell r="N154">
            <v>0</v>
          </cell>
          <cell r="R154">
            <v>0</v>
          </cell>
          <cell r="S154">
            <v>0</v>
          </cell>
        </row>
        <row r="155">
          <cell r="B155">
            <v>0</v>
          </cell>
          <cell r="D155" t="str">
            <v>Pishabaj</v>
          </cell>
          <cell r="E155" t="str">
            <v>Oscar</v>
          </cell>
          <cell r="F155">
            <v>2</v>
          </cell>
          <cell r="H155">
            <v>17</v>
          </cell>
          <cell r="K155">
            <v>0</v>
          </cell>
          <cell r="L155">
            <v>0</v>
          </cell>
          <cell r="M155">
            <v>0</v>
          </cell>
          <cell r="N155">
            <v>0</v>
          </cell>
          <cell r="R155">
            <v>0</v>
          </cell>
          <cell r="S155">
            <v>0</v>
          </cell>
        </row>
        <row r="156">
          <cell r="B156">
            <v>0</v>
          </cell>
          <cell r="D156" t="str">
            <v>Molineros</v>
          </cell>
          <cell r="E156" t="str">
            <v>Alejandro</v>
          </cell>
          <cell r="F156">
            <v>2</v>
          </cell>
          <cell r="H156">
            <v>22</v>
          </cell>
          <cell r="K156">
            <v>0</v>
          </cell>
          <cell r="L156">
            <v>0</v>
          </cell>
          <cell r="M156">
            <v>0</v>
          </cell>
          <cell r="N156">
            <v>0</v>
          </cell>
          <cell r="R156">
            <v>0</v>
          </cell>
          <cell r="S156">
            <v>0</v>
          </cell>
        </row>
        <row r="157">
          <cell r="B157">
            <v>0</v>
          </cell>
          <cell r="D157" t="str">
            <v>Amilcar</v>
          </cell>
          <cell r="E157" t="str">
            <v>William</v>
          </cell>
          <cell r="F157">
            <v>2</v>
          </cell>
          <cell r="H157">
            <v>22</v>
          </cell>
          <cell r="K157">
            <v>0</v>
          </cell>
          <cell r="L157">
            <v>0</v>
          </cell>
          <cell r="M157">
            <v>0</v>
          </cell>
          <cell r="N157">
            <v>0</v>
          </cell>
          <cell r="R157">
            <v>0</v>
          </cell>
          <cell r="S157">
            <v>0</v>
          </cell>
        </row>
        <row r="158">
          <cell r="B158">
            <v>0</v>
          </cell>
          <cell r="D158" t="str">
            <v>Marroquin</v>
          </cell>
          <cell r="E158" t="str">
            <v>Jorge</v>
          </cell>
          <cell r="F158">
            <v>2</v>
          </cell>
          <cell r="H158">
            <v>31</v>
          </cell>
          <cell r="K158">
            <v>0</v>
          </cell>
          <cell r="L158">
            <v>0</v>
          </cell>
          <cell r="M158">
            <v>0</v>
          </cell>
          <cell r="N158">
            <v>0</v>
          </cell>
          <cell r="R158">
            <v>0</v>
          </cell>
          <cell r="S158">
            <v>0</v>
          </cell>
        </row>
        <row r="159">
          <cell r="B159">
            <v>2375304062102</v>
          </cell>
          <cell r="D159" t="str">
            <v>Lopez</v>
          </cell>
          <cell r="E159" t="str">
            <v>Evelin</v>
          </cell>
          <cell r="F159">
            <v>1</v>
          </cell>
          <cell r="H159">
            <v>23</v>
          </cell>
          <cell r="K159">
            <v>0</v>
          </cell>
          <cell r="L159">
            <v>0</v>
          </cell>
          <cell r="M159">
            <v>0</v>
          </cell>
          <cell r="N159">
            <v>0</v>
          </cell>
          <cell r="R159">
            <v>0</v>
          </cell>
          <cell r="S159">
            <v>0</v>
          </cell>
        </row>
        <row r="160">
          <cell r="B160">
            <v>0</v>
          </cell>
          <cell r="D160" t="str">
            <v>Cardenas</v>
          </cell>
          <cell r="E160" t="str">
            <v>Julio</v>
          </cell>
          <cell r="F160">
            <v>2</v>
          </cell>
          <cell r="H160">
            <v>26</v>
          </cell>
          <cell r="K160">
            <v>0</v>
          </cell>
          <cell r="L160">
            <v>0</v>
          </cell>
          <cell r="M160">
            <v>0</v>
          </cell>
          <cell r="N160">
            <v>0</v>
          </cell>
          <cell r="R160">
            <v>0</v>
          </cell>
          <cell r="S160">
            <v>0</v>
          </cell>
        </row>
        <row r="161">
          <cell r="B161">
            <v>0</v>
          </cell>
          <cell r="D161" t="str">
            <v>Rodriguez</v>
          </cell>
          <cell r="E161" t="str">
            <v>Mario</v>
          </cell>
          <cell r="F161">
            <v>2</v>
          </cell>
          <cell r="H161">
            <v>20</v>
          </cell>
          <cell r="K161">
            <v>0</v>
          </cell>
          <cell r="L161">
            <v>0</v>
          </cell>
          <cell r="M161">
            <v>0</v>
          </cell>
          <cell r="N161">
            <v>0</v>
          </cell>
          <cell r="R161">
            <v>0</v>
          </cell>
          <cell r="S161">
            <v>0</v>
          </cell>
        </row>
        <row r="162">
          <cell r="B162">
            <v>2559583150101</v>
          </cell>
          <cell r="D162" t="str">
            <v>Martinez</v>
          </cell>
          <cell r="E162" t="str">
            <v>Rosario</v>
          </cell>
          <cell r="F162">
            <v>1</v>
          </cell>
          <cell r="H162">
            <v>22</v>
          </cell>
          <cell r="K162">
            <v>0</v>
          </cell>
          <cell r="L162">
            <v>0</v>
          </cell>
          <cell r="M162">
            <v>0</v>
          </cell>
          <cell r="N162">
            <v>0</v>
          </cell>
          <cell r="R162">
            <v>0</v>
          </cell>
          <cell r="S162">
            <v>0</v>
          </cell>
        </row>
        <row r="163">
          <cell r="B163">
            <v>0</v>
          </cell>
          <cell r="D163" t="str">
            <v>Pineda</v>
          </cell>
          <cell r="E163" t="str">
            <v>Roxana</v>
          </cell>
          <cell r="F163">
            <v>1</v>
          </cell>
          <cell r="H163">
            <v>26</v>
          </cell>
          <cell r="K163">
            <v>0</v>
          </cell>
          <cell r="L163">
            <v>0</v>
          </cell>
          <cell r="M163">
            <v>0</v>
          </cell>
          <cell r="N163">
            <v>0</v>
          </cell>
          <cell r="R163">
            <v>0</v>
          </cell>
          <cell r="S163">
            <v>0</v>
          </cell>
        </row>
        <row r="164">
          <cell r="B164">
            <v>0</v>
          </cell>
          <cell r="D164" t="str">
            <v>Talan</v>
          </cell>
          <cell r="E164" t="str">
            <v>Telma</v>
          </cell>
          <cell r="F164">
            <v>1</v>
          </cell>
          <cell r="H164">
            <v>22</v>
          </cell>
          <cell r="K164">
            <v>0</v>
          </cell>
          <cell r="L164">
            <v>0</v>
          </cell>
          <cell r="M164">
            <v>0</v>
          </cell>
          <cell r="N164">
            <v>0</v>
          </cell>
          <cell r="R164">
            <v>0</v>
          </cell>
          <cell r="S164">
            <v>0</v>
          </cell>
        </row>
        <row r="165">
          <cell r="B165">
            <v>0</v>
          </cell>
          <cell r="D165" t="str">
            <v>Gonzalez</v>
          </cell>
          <cell r="E165" t="str">
            <v>Lilian</v>
          </cell>
          <cell r="F165">
            <v>1</v>
          </cell>
          <cell r="H165">
            <v>34</v>
          </cell>
          <cell r="K165">
            <v>0</v>
          </cell>
          <cell r="L165">
            <v>0</v>
          </cell>
          <cell r="M165">
            <v>0</v>
          </cell>
          <cell r="N165">
            <v>0</v>
          </cell>
          <cell r="R165">
            <v>0</v>
          </cell>
          <cell r="S165">
            <v>0</v>
          </cell>
        </row>
        <row r="166">
          <cell r="B166">
            <v>0</v>
          </cell>
          <cell r="D166" t="str">
            <v>Moran</v>
          </cell>
          <cell r="E166" t="str">
            <v>Luis</v>
          </cell>
          <cell r="F166">
            <v>2</v>
          </cell>
          <cell r="H166">
            <v>48</v>
          </cell>
          <cell r="K166">
            <v>0</v>
          </cell>
          <cell r="L166">
            <v>0</v>
          </cell>
          <cell r="M166">
            <v>0</v>
          </cell>
          <cell r="N166">
            <v>0</v>
          </cell>
          <cell r="R166">
            <v>0</v>
          </cell>
          <cell r="S166">
            <v>0</v>
          </cell>
        </row>
        <row r="167">
          <cell r="B167">
            <v>0</v>
          </cell>
          <cell r="D167" t="str">
            <v>Moreira</v>
          </cell>
          <cell r="E167" t="str">
            <v>Emerson</v>
          </cell>
          <cell r="F167">
            <v>2</v>
          </cell>
          <cell r="H167">
            <v>9</v>
          </cell>
          <cell r="K167">
            <v>0</v>
          </cell>
          <cell r="L167">
            <v>0</v>
          </cell>
          <cell r="M167">
            <v>0</v>
          </cell>
          <cell r="N167">
            <v>0</v>
          </cell>
          <cell r="R167">
            <v>0</v>
          </cell>
          <cell r="S167">
            <v>0</v>
          </cell>
        </row>
        <row r="168">
          <cell r="B168">
            <v>0</v>
          </cell>
          <cell r="D168" t="str">
            <v>Torero</v>
          </cell>
          <cell r="E168" t="str">
            <v>Armando</v>
          </cell>
          <cell r="F168">
            <v>2</v>
          </cell>
          <cell r="H168">
            <v>53</v>
          </cell>
          <cell r="K168">
            <v>0</v>
          </cell>
          <cell r="L168">
            <v>0</v>
          </cell>
          <cell r="M168">
            <v>0</v>
          </cell>
          <cell r="N168">
            <v>0</v>
          </cell>
          <cell r="R168">
            <v>0</v>
          </cell>
          <cell r="S168">
            <v>0</v>
          </cell>
        </row>
        <row r="169">
          <cell r="B169">
            <v>0</v>
          </cell>
          <cell r="D169" t="str">
            <v xml:space="preserve">Barrios </v>
          </cell>
          <cell r="E169" t="str">
            <v>Ramon</v>
          </cell>
          <cell r="F169">
            <v>2</v>
          </cell>
          <cell r="H169">
            <v>60</v>
          </cell>
          <cell r="K169">
            <v>0</v>
          </cell>
          <cell r="L169">
            <v>0</v>
          </cell>
          <cell r="M169">
            <v>0</v>
          </cell>
          <cell r="N169">
            <v>0</v>
          </cell>
          <cell r="R169">
            <v>0</v>
          </cell>
          <cell r="S169">
            <v>0</v>
          </cell>
        </row>
        <row r="170">
          <cell r="B170">
            <v>1618439721107</v>
          </cell>
          <cell r="D170" t="str">
            <v>Perez</v>
          </cell>
          <cell r="E170" t="str">
            <v>Melvin</v>
          </cell>
          <cell r="F170">
            <v>2</v>
          </cell>
          <cell r="H170">
            <v>31</v>
          </cell>
          <cell r="K170">
            <v>0</v>
          </cell>
          <cell r="L170">
            <v>0</v>
          </cell>
          <cell r="M170">
            <v>0</v>
          </cell>
          <cell r="N170">
            <v>0</v>
          </cell>
          <cell r="R170">
            <v>0</v>
          </cell>
          <cell r="S170">
            <v>0</v>
          </cell>
        </row>
        <row r="171">
          <cell r="B171">
            <v>2652565850101</v>
          </cell>
          <cell r="D171" t="str">
            <v>De la Cruz</v>
          </cell>
          <cell r="E171" t="str">
            <v>Diego</v>
          </cell>
          <cell r="F171">
            <v>2</v>
          </cell>
          <cell r="H171">
            <v>29</v>
          </cell>
          <cell r="K171">
            <v>0</v>
          </cell>
          <cell r="L171">
            <v>0</v>
          </cell>
          <cell r="M171">
            <v>0</v>
          </cell>
          <cell r="N171">
            <v>0</v>
          </cell>
          <cell r="R171">
            <v>0</v>
          </cell>
          <cell r="S171">
            <v>0</v>
          </cell>
        </row>
        <row r="172">
          <cell r="B172">
            <v>0</v>
          </cell>
          <cell r="D172" t="str">
            <v>Lopez</v>
          </cell>
          <cell r="E172" t="str">
            <v>Amalia</v>
          </cell>
          <cell r="F172">
            <v>1</v>
          </cell>
          <cell r="H172">
            <v>4</v>
          </cell>
          <cell r="K172">
            <v>0</v>
          </cell>
          <cell r="L172">
            <v>0</v>
          </cell>
          <cell r="M172">
            <v>0</v>
          </cell>
          <cell r="N172">
            <v>0</v>
          </cell>
          <cell r="R172">
            <v>0</v>
          </cell>
          <cell r="S172">
            <v>0</v>
          </cell>
        </row>
        <row r="173">
          <cell r="B173">
            <v>0</v>
          </cell>
          <cell r="D173" t="str">
            <v>Corado</v>
          </cell>
          <cell r="E173" t="str">
            <v>Kimberly</v>
          </cell>
          <cell r="F173">
            <v>1</v>
          </cell>
          <cell r="H173">
            <v>28</v>
          </cell>
          <cell r="K173">
            <v>0</v>
          </cell>
          <cell r="L173">
            <v>0</v>
          </cell>
          <cell r="M173">
            <v>0</v>
          </cell>
          <cell r="N173">
            <v>0</v>
          </cell>
          <cell r="R173">
            <v>0</v>
          </cell>
          <cell r="S173">
            <v>0</v>
          </cell>
        </row>
        <row r="174">
          <cell r="B174">
            <v>5557353200101</v>
          </cell>
          <cell r="D174" t="str">
            <v>Alvarado</v>
          </cell>
          <cell r="E174" t="str">
            <v>Byron</v>
          </cell>
          <cell r="F174">
            <v>2</v>
          </cell>
          <cell r="H174">
            <v>20</v>
          </cell>
          <cell r="K174">
            <v>0</v>
          </cell>
          <cell r="L174">
            <v>0</v>
          </cell>
          <cell r="M174">
            <v>0</v>
          </cell>
          <cell r="N174">
            <v>0</v>
          </cell>
          <cell r="R174">
            <v>0</v>
          </cell>
          <cell r="S174">
            <v>0</v>
          </cell>
        </row>
        <row r="175">
          <cell r="B175">
            <v>2692343750101</v>
          </cell>
          <cell r="D175" t="str">
            <v>Reyes</v>
          </cell>
          <cell r="E175" t="str">
            <v>Sergio</v>
          </cell>
          <cell r="F175">
            <v>2</v>
          </cell>
          <cell r="H175">
            <v>21</v>
          </cell>
          <cell r="K175">
            <v>0</v>
          </cell>
          <cell r="L175">
            <v>0</v>
          </cell>
          <cell r="M175">
            <v>0</v>
          </cell>
          <cell r="N175">
            <v>0</v>
          </cell>
          <cell r="R175">
            <v>0</v>
          </cell>
          <cell r="S175">
            <v>0</v>
          </cell>
        </row>
        <row r="176">
          <cell r="B176">
            <v>0</v>
          </cell>
          <cell r="D176" t="str">
            <v>Coronado</v>
          </cell>
          <cell r="E176" t="str">
            <v>Elder</v>
          </cell>
          <cell r="F176">
            <v>2</v>
          </cell>
          <cell r="H176">
            <v>31</v>
          </cell>
          <cell r="K176">
            <v>0</v>
          </cell>
          <cell r="L176">
            <v>0</v>
          </cell>
          <cell r="M176">
            <v>0</v>
          </cell>
          <cell r="N176">
            <v>0</v>
          </cell>
          <cell r="R176">
            <v>0</v>
          </cell>
          <cell r="S176">
            <v>0</v>
          </cell>
        </row>
        <row r="177">
          <cell r="B177">
            <v>0</v>
          </cell>
          <cell r="D177" t="str">
            <v>Marroquin</v>
          </cell>
          <cell r="E177" t="str">
            <v>Janeth</v>
          </cell>
          <cell r="F177">
            <v>1</v>
          </cell>
          <cell r="H177">
            <v>16</v>
          </cell>
          <cell r="K177">
            <v>0</v>
          </cell>
          <cell r="L177">
            <v>0</v>
          </cell>
          <cell r="M177">
            <v>0</v>
          </cell>
          <cell r="N177">
            <v>0</v>
          </cell>
          <cell r="R177">
            <v>0</v>
          </cell>
          <cell r="S177">
            <v>0</v>
          </cell>
        </row>
        <row r="178">
          <cell r="B178">
            <v>0</v>
          </cell>
          <cell r="D178" t="str">
            <v>Calderon</v>
          </cell>
          <cell r="E178" t="str">
            <v>Ramon</v>
          </cell>
          <cell r="F178">
            <v>2</v>
          </cell>
          <cell r="H178">
            <v>76</v>
          </cell>
          <cell r="K178">
            <v>0</v>
          </cell>
          <cell r="L178">
            <v>0</v>
          </cell>
          <cell r="M178">
            <v>0</v>
          </cell>
          <cell r="N178">
            <v>0</v>
          </cell>
          <cell r="R178">
            <v>0</v>
          </cell>
          <cell r="S178">
            <v>0</v>
          </cell>
        </row>
        <row r="179">
          <cell r="B179">
            <v>2116400770108</v>
          </cell>
          <cell r="D179" t="str">
            <v>Orantes</v>
          </cell>
          <cell r="E179" t="str">
            <v>Hernan</v>
          </cell>
          <cell r="F179">
            <v>2</v>
          </cell>
          <cell r="H179">
            <v>65</v>
          </cell>
          <cell r="K179">
            <v>0</v>
          </cell>
          <cell r="L179">
            <v>0</v>
          </cell>
          <cell r="M179">
            <v>0</v>
          </cell>
          <cell r="N179">
            <v>0</v>
          </cell>
          <cell r="R179">
            <v>0</v>
          </cell>
          <cell r="S179">
            <v>0</v>
          </cell>
        </row>
        <row r="180">
          <cell r="B180">
            <v>0</v>
          </cell>
          <cell r="D180" t="str">
            <v>Herrera</v>
          </cell>
          <cell r="E180" t="str">
            <v>Joaquin</v>
          </cell>
          <cell r="F180">
            <v>2</v>
          </cell>
          <cell r="H180">
            <v>6</v>
          </cell>
          <cell r="K180">
            <v>0</v>
          </cell>
          <cell r="L180">
            <v>0</v>
          </cell>
          <cell r="M180">
            <v>0</v>
          </cell>
          <cell r="N180">
            <v>0</v>
          </cell>
          <cell r="R180">
            <v>0</v>
          </cell>
          <cell r="S180">
            <v>0</v>
          </cell>
        </row>
        <row r="181">
          <cell r="B181">
            <v>0</v>
          </cell>
          <cell r="D181" t="str">
            <v>Garza</v>
          </cell>
          <cell r="E181" t="str">
            <v>Romeo</v>
          </cell>
          <cell r="F181">
            <v>2</v>
          </cell>
          <cell r="H181">
            <v>32</v>
          </cell>
          <cell r="K181">
            <v>0</v>
          </cell>
          <cell r="L181">
            <v>0</v>
          </cell>
          <cell r="M181">
            <v>0</v>
          </cell>
          <cell r="N181">
            <v>0</v>
          </cell>
          <cell r="R181">
            <v>0</v>
          </cell>
          <cell r="S181">
            <v>0</v>
          </cell>
        </row>
        <row r="182">
          <cell r="B182">
            <v>0</v>
          </cell>
          <cell r="D182" t="str">
            <v>Osorio</v>
          </cell>
          <cell r="E182" t="str">
            <v>Estephanie</v>
          </cell>
          <cell r="F182">
            <v>1</v>
          </cell>
          <cell r="H182">
            <v>12</v>
          </cell>
          <cell r="K182">
            <v>0</v>
          </cell>
          <cell r="L182">
            <v>0</v>
          </cell>
          <cell r="M182">
            <v>0</v>
          </cell>
          <cell r="N182">
            <v>0</v>
          </cell>
          <cell r="R182">
            <v>0</v>
          </cell>
          <cell r="S182">
            <v>0</v>
          </cell>
        </row>
        <row r="183">
          <cell r="B183">
            <v>0</v>
          </cell>
          <cell r="D183" t="str">
            <v>Lopez</v>
          </cell>
          <cell r="E183" t="str">
            <v>Cesar</v>
          </cell>
          <cell r="F183">
            <v>2</v>
          </cell>
          <cell r="H183">
            <v>7</v>
          </cell>
          <cell r="K183">
            <v>0</v>
          </cell>
          <cell r="L183">
            <v>0</v>
          </cell>
          <cell r="M183">
            <v>0</v>
          </cell>
          <cell r="N183">
            <v>0</v>
          </cell>
          <cell r="R183">
            <v>0</v>
          </cell>
          <cell r="S183">
            <v>0</v>
          </cell>
        </row>
        <row r="184">
          <cell r="B184">
            <v>0</v>
          </cell>
          <cell r="D184" t="str">
            <v>Carias</v>
          </cell>
          <cell r="E184" t="str">
            <v>Ramon</v>
          </cell>
          <cell r="F184">
            <v>2</v>
          </cell>
          <cell r="H184">
            <v>94</v>
          </cell>
          <cell r="K184">
            <v>0</v>
          </cell>
          <cell r="L184">
            <v>0</v>
          </cell>
          <cell r="M184">
            <v>0</v>
          </cell>
          <cell r="N184">
            <v>0</v>
          </cell>
          <cell r="R184">
            <v>0</v>
          </cell>
          <cell r="S184">
            <v>0</v>
          </cell>
        </row>
        <row r="185">
          <cell r="B185">
            <v>0</v>
          </cell>
          <cell r="D185" t="str">
            <v>Alonzo</v>
          </cell>
          <cell r="E185" t="str">
            <v>Jose</v>
          </cell>
          <cell r="F185">
            <v>2</v>
          </cell>
          <cell r="H185">
            <v>48</v>
          </cell>
          <cell r="K185">
            <v>0</v>
          </cell>
          <cell r="L185">
            <v>0</v>
          </cell>
          <cell r="M185">
            <v>0</v>
          </cell>
          <cell r="N185">
            <v>0</v>
          </cell>
          <cell r="R185">
            <v>0</v>
          </cell>
          <cell r="S185">
            <v>0</v>
          </cell>
        </row>
        <row r="186">
          <cell r="B186">
            <v>0</v>
          </cell>
          <cell r="D186" t="str">
            <v>Ovalle</v>
          </cell>
          <cell r="E186" t="str">
            <v>Ludwing</v>
          </cell>
          <cell r="F186">
            <v>2</v>
          </cell>
          <cell r="H186">
            <v>5</v>
          </cell>
          <cell r="K186">
            <v>0</v>
          </cell>
          <cell r="L186">
            <v>0</v>
          </cell>
          <cell r="M186">
            <v>0</v>
          </cell>
          <cell r="N186">
            <v>0</v>
          </cell>
          <cell r="R186">
            <v>0</v>
          </cell>
          <cell r="S186">
            <v>0</v>
          </cell>
        </row>
        <row r="187">
          <cell r="B187">
            <v>0</v>
          </cell>
          <cell r="D187" t="str">
            <v>Sandoval</v>
          </cell>
          <cell r="E187" t="str">
            <v>Dorian</v>
          </cell>
          <cell r="F187">
            <v>2</v>
          </cell>
          <cell r="H187">
            <v>4</v>
          </cell>
          <cell r="K187">
            <v>0</v>
          </cell>
          <cell r="L187">
            <v>0</v>
          </cell>
          <cell r="M187">
            <v>0</v>
          </cell>
          <cell r="N187">
            <v>0</v>
          </cell>
          <cell r="R187">
            <v>0</v>
          </cell>
          <cell r="S187">
            <v>0</v>
          </cell>
        </row>
        <row r="188">
          <cell r="B188">
            <v>0</v>
          </cell>
          <cell r="D188" t="str">
            <v>Guerra</v>
          </cell>
          <cell r="E188" t="str">
            <v>Danilo</v>
          </cell>
          <cell r="F188">
            <v>2</v>
          </cell>
          <cell r="H188">
            <v>16</v>
          </cell>
          <cell r="K188">
            <v>0</v>
          </cell>
          <cell r="L188">
            <v>0</v>
          </cell>
          <cell r="M188">
            <v>0</v>
          </cell>
          <cell r="N188">
            <v>0</v>
          </cell>
          <cell r="R188">
            <v>0</v>
          </cell>
          <cell r="S188">
            <v>0</v>
          </cell>
        </row>
        <row r="189">
          <cell r="B189">
            <v>0</v>
          </cell>
          <cell r="D189" t="str">
            <v>Marroquin</v>
          </cell>
          <cell r="E189" t="str">
            <v>Janeth</v>
          </cell>
          <cell r="F189">
            <v>2</v>
          </cell>
          <cell r="H189">
            <v>16</v>
          </cell>
          <cell r="K189">
            <v>0</v>
          </cell>
          <cell r="L189">
            <v>0</v>
          </cell>
          <cell r="M189">
            <v>0</v>
          </cell>
          <cell r="N189">
            <v>0</v>
          </cell>
          <cell r="R189">
            <v>0</v>
          </cell>
          <cell r="S189">
            <v>0</v>
          </cell>
        </row>
        <row r="190">
          <cell r="B190">
            <v>0</v>
          </cell>
          <cell r="D190" t="str">
            <v xml:space="preserve">Mejia </v>
          </cell>
          <cell r="E190" t="str">
            <v>Marco</v>
          </cell>
          <cell r="F190">
            <v>2</v>
          </cell>
          <cell r="H190">
            <v>49</v>
          </cell>
          <cell r="K190">
            <v>0</v>
          </cell>
          <cell r="L190">
            <v>0</v>
          </cell>
          <cell r="M190">
            <v>0</v>
          </cell>
          <cell r="N190">
            <v>0</v>
          </cell>
          <cell r="R190">
            <v>0</v>
          </cell>
          <cell r="S190">
            <v>0</v>
          </cell>
        </row>
        <row r="191">
          <cell r="B191">
            <v>0</v>
          </cell>
          <cell r="D191" t="str">
            <v>Choc</v>
          </cell>
          <cell r="E191" t="str">
            <v>Victor</v>
          </cell>
          <cell r="F191">
            <v>2</v>
          </cell>
          <cell r="H191">
            <v>14</v>
          </cell>
          <cell r="K191">
            <v>0</v>
          </cell>
          <cell r="L191">
            <v>0</v>
          </cell>
          <cell r="M191">
            <v>0</v>
          </cell>
          <cell r="N191">
            <v>0</v>
          </cell>
          <cell r="R191">
            <v>0</v>
          </cell>
          <cell r="S191">
            <v>0</v>
          </cell>
        </row>
        <row r="192">
          <cell r="B192">
            <v>0</v>
          </cell>
          <cell r="D192" t="str">
            <v>Sajquin</v>
          </cell>
          <cell r="E192" t="str">
            <v>Sara</v>
          </cell>
          <cell r="F192">
            <v>1</v>
          </cell>
          <cell r="H192">
            <v>10</v>
          </cell>
          <cell r="K192">
            <v>0</v>
          </cell>
          <cell r="L192">
            <v>0</v>
          </cell>
          <cell r="M192">
            <v>0</v>
          </cell>
          <cell r="N192">
            <v>0</v>
          </cell>
          <cell r="R192">
            <v>0</v>
          </cell>
          <cell r="S192">
            <v>0</v>
          </cell>
        </row>
        <row r="193">
          <cell r="B193">
            <v>1780934912011</v>
          </cell>
          <cell r="D193" t="str">
            <v xml:space="preserve">Mejia </v>
          </cell>
          <cell r="E193" t="str">
            <v>Antonio</v>
          </cell>
          <cell r="F193">
            <v>2</v>
          </cell>
          <cell r="H193">
            <v>49</v>
          </cell>
          <cell r="K193">
            <v>0</v>
          </cell>
          <cell r="L193">
            <v>0</v>
          </cell>
          <cell r="M193">
            <v>0</v>
          </cell>
          <cell r="N193">
            <v>0</v>
          </cell>
          <cell r="R193">
            <v>0</v>
          </cell>
          <cell r="S193">
            <v>0</v>
          </cell>
        </row>
        <row r="194">
          <cell r="B194">
            <v>0</v>
          </cell>
          <cell r="D194" t="str">
            <v>Cojulun</v>
          </cell>
          <cell r="E194" t="str">
            <v>Oscar</v>
          </cell>
          <cell r="F194">
            <v>2</v>
          </cell>
          <cell r="H194">
            <v>34</v>
          </cell>
          <cell r="K194">
            <v>0</v>
          </cell>
          <cell r="L194">
            <v>0</v>
          </cell>
          <cell r="M194">
            <v>0</v>
          </cell>
          <cell r="N194">
            <v>0</v>
          </cell>
          <cell r="R194">
            <v>0</v>
          </cell>
          <cell r="S194">
            <v>0</v>
          </cell>
        </row>
        <row r="195">
          <cell r="B195">
            <v>0</v>
          </cell>
          <cell r="D195" t="str">
            <v>Ortiz</v>
          </cell>
          <cell r="E195" t="str">
            <v>Juan0</v>
          </cell>
          <cell r="F195">
            <v>2</v>
          </cell>
          <cell r="H195">
            <v>8</v>
          </cell>
          <cell r="K195">
            <v>0</v>
          </cell>
          <cell r="L195">
            <v>0</v>
          </cell>
          <cell r="M195">
            <v>0</v>
          </cell>
          <cell r="N195">
            <v>0</v>
          </cell>
          <cell r="R195">
            <v>0</v>
          </cell>
          <cell r="S195">
            <v>0</v>
          </cell>
        </row>
        <row r="196">
          <cell r="B196">
            <v>2396397580101</v>
          </cell>
          <cell r="D196" t="str">
            <v>Martinez</v>
          </cell>
          <cell r="E196" t="str">
            <v>Luis</v>
          </cell>
          <cell r="F196">
            <v>2</v>
          </cell>
          <cell r="H196">
            <v>33</v>
          </cell>
          <cell r="K196">
            <v>0</v>
          </cell>
          <cell r="L196">
            <v>0</v>
          </cell>
          <cell r="M196">
            <v>0</v>
          </cell>
          <cell r="N196">
            <v>0</v>
          </cell>
          <cell r="R196">
            <v>0</v>
          </cell>
          <cell r="S196">
            <v>0</v>
          </cell>
        </row>
        <row r="197">
          <cell r="B197">
            <v>1844672410101</v>
          </cell>
          <cell r="D197" t="str">
            <v>Pinto</v>
          </cell>
          <cell r="E197" t="str">
            <v>Leslie</v>
          </cell>
          <cell r="F197">
            <v>1</v>
          </cell>
          <cell r="H197">
            <v>38</v>
          </cell>
          <cell r="K197">
            <v>0</v>
          </cell>
          <cell r="L197">
            <v>0</v>
          </cell>
          <cell r="M197">
            <v>0</v>
          </cell>
          <cell r="N197">
            <v>0</v>
          </cell>
          <cell r="R197">
            <v>0</v>
          </cell>
          <cell r="S197">
            <v>0</v>
          </cell>
        </row>
        <row r="198">
          <cell r="B198">
            <v>2725316260101</v>
          </cell>
          <cell r="D198" t="str">
            <v>Gramajo</v>
          </cell>
          <cell r="E198" t="str">
            <v>Guillermo</v>
          </cell>
          <cell r="F198">
            <v>2</v>
          </cell>
          <cell r="H198">
            <v>21</v>
          </cell>
          <cell r="K198">
            <v>0</v>
          </cell>
          <cell r="L198">
            <v>0</v>
          </cell>
          <cell r="M198">
            <v>0</v>
          </cell>
          <cell r="N198">
            <v>0</v>
          </cell>
          <cell r="R198">
            <v>0</v>
          </cell>
          <cell r="S198">
            <v>0</v>
          </cell>
        </row>
        <row r="199">
          <cell r="B199">
            <v>0</v>
          </cell>
          <cell r="D199" t="str">
            <v>Sarche</v>
          </cell>
          <cell r="E199" t="str">
            <v>Byron</v>
          </cell>
          <cell r="F199">
            <v>2</v>
          </cell>
          <cell r="H199">
            <v>30</v>
          </cell>
          <cell r="K199">
            <v>0</v>
          </cell>
          <cell r="L199">
            <v>0</v>
          </cell>
          <cell r="M199">
            <v>0</v>
          </cell>
          <cell r="N199">
            <v>0</v>
          </cell>
          <cell r="R199">
            <v>0</v>
          </cell>
          <cell r="S199">
            <v>0</v>
          </cell>
        </row>
        <row r="200">
          <cell r="B200">
            <v>0</v>
          </cell>
          <cell r="D200" t="str">
            <v>Montecinos</v>
          </cell>
          <cell r="E200" t="str">
            <v>Eduardo</v>
          </cell>
          <cell r="F200">
            <v>2</v>
          </cell>
          <cell r="H200">
            <v>5</v>
          </cell>
          <cell r="K200">
            <v>0</v>
          </cell>
          <cell r="L200">
            <v>0</v>
          </cell>
          <cell r="M200">
            <v>0</v>
          </cell>
          <cell r="N200">
            <v>0</v>
          </cell>
          <cell r="R200">
            <v>0</v>
          </cell>
          <cell r="S200">
            <v>0</v>
          </cell>
        </row>
        <row r="201">
          <cell r="B201">
            <v>0</v>
          </cell>
          <cell r="D201" t="str">
            <v>Devnes</v>
          </cell>
          <cell r="E201" t="str">
            <v>Aleesha</v>
          </cell>
          <cell r="F201">
            <v>1</v>
          </cell>
          <cell r="H201">
            <v>18</v>
          </cell>
          <cell r="K201">
            <v>0</v>
          </cell>
          <cell r="L201">
            <v>0</v>
          </cell>
          <cell r="M201">
            <v>0</v>
          </cell>
          <cell r="N201">
            <v>0</v>
          </cell>
          <cell r="R201">
            <v>0</v>
          </cell>
          <cell r="S201">
            <v>0</v>
          </cell>
        </row>
        <row r="202">
          <cell r="B202">
            <v>0</v>
          </cell>
          <cell r="D202" t="str">
            <v>Sanchez</v>
          </cell>
          <cell r="E202" t="str">
            <v>Ronaldo</v>
          </cell>
          <cell r="F202">
            <v>2</v>
          </cell>
          <cell r="H202">
            <v>14</v>
          </cell>
          <cell r="K202">
            <v>0</v>
          </cell>
          <cell r="L202">
            <v>0</v>
          </cell>
          <cell r="M202">
            <v>0</v>
          </cell>
          <cell r="N202">
            <v>0</v>
          </cell>
          <cell r="R202">
            <v>0</v>
          </cell>
          <cell r="S202">
            <v>0</v>
          </cell>
        </row>
        <row r="203">
          <cell r="B203">
            <v>0</v>
          </cell>
          <cell r="D203" t="str">
            <v>Orozco</v>
          </cell>
          <cell r="E203" t="str">
            <v>Gerbert</v>
          </cell>
          <cell r="F203">
            <v>2</v>
          </cell>
          <cell r="H203">
            <v>11</v>
          </cell>
          <cell r="K203">
            <v>0</v>
          </cell>
          <cell r="L203">
            <v>0</v>
          </cell>
          <cell r="M203">
            <v>0</v>
          </cell>
          <cell r="N203">
            <v>0</v>
          </cell>
          <cell r="R203">
            <v>0</v>
          </cell>
          <cell r="S203">
            <v>0</v>
          </cell>
        </row>
        <row r="204">
          <cell r="B204">
            <v>0</v>
          </cell>
          <cell r="D204" t="str">
            <v>Torres</v>
          </cell>
          <cell r="E204" t="str">
            <v>Agusto</v>
          </cell>
          <cell r="F204">
            <v>2</v>
          </cell>
          <cell r="H204">
            <v>13</v>
          </cell>
          <cell r="K204">
            <v>0</v>
          </cell>
          <cell r="L204">
            <v>0</v>
          </cell>
          <cell r="M204">
            <v>0</v>
          </cell>
          <cell r="N204">
            <v>0</v>
          </cell>
          <cell r="R204">
            <v>0</v>
          </cell>
          <cell r="S204">
            <v>0</v>
          </cell>
        </row>
        <row r="205">
          <cell r="B205">
            <v>2992203700101</v>
          </cell>
          <cell r="D205" t="str">
            <v>cano</v>
          </cell>
          <cell r="E205" t="str">
            <v xml:space="preserve">wendy </v>
          </cell>
          <cell r="F205">
            <v>2</v>
          </cell>
          <cell r="H205">
            <v>6</v>
          </cell>
          <cell r="K205">
            <v>0</v>
          </cell>
          <cell r="L205">
            <v>0</v>
          </cell>
          <cell r="M205" t="str">
            <v>X</v>
          </cell>
          <cell r="N205">
            <v>0</v>
          </cell>
          <cell r="R205" t="str">
            <v>Guatemala</v>
          </cell>
          <cell r="S205" t="str">
            <v>Guatemala</v>
          </cell>
        </row>
        <row r="206">
          <cell r="B206">
            <v>3044114340114</v>
          </cell>
          <cell r="D206" t="str">
            <v>muralles</v>
          </cell>
          <cell r="E206" t="str">
            <v>hilmar</v>
          </cell>
          <cell r="F206">
            <v>1</v>
          </cell>
          <cell r="H206">
            <v>21</v>
          </cell>
          <cell r="K206">
            <v>0</v>
          </cell>
          <cell r="L206">
            <v>0</v>
          </cell>
          <cell r="M206" t="str">
            <v>X</v>
          </cell>
          <cell r="N206">
            <v>0</v>
          </cell>
          <cell r="R206" t="str">
            <v>Guatemala</v>
          </cell>
          <cell r="S206" t="str">
            <v>Guatemala</v>
          </cell>
        </row>
        <row r="207">
          <cell r="B207">
            <v>2438188900101</v>
          </cell>
          <cell r="D207" t="str">
            <v>estrada</v>
          </cell>
          <cell r="E207" t="str">
            <v>jeson</v>
          </cell>
          <cell r="F207">
            <v>1</v>
          </cell>
          <cell r="H207">
            <v>23</v>
          </cell>
          <cell r="K207">
            <v>0</v>
          </cell>
          <cell r="L207">
            <v>0</v>
          </cell>
          <cell r="M207" t="str">
            <v>X</v>
          </cell>
          <cell r="N207">
            <v>0</v>
          </cell>
          <cell r="R207" t="str">
            <v>Guatemala</v>
          </cell>
          <cell r="S207" t="str">
            <v>Guatemala</v>
          </cell>
        </row>
        <row r="208">
          <cell r="B208">
            <v>1618443240101</v>
          </cell>
          <cell r="D208" t="str">
            <v>melgar</v>
          </cell>
          <cell r="E208" t="str">
            <v>Emerson</v>
          </cell>
          <cell r="F208">
            <v>1</v>
          </cell>
          <cell r="H208">
            <v>23</v>
          </cell>
          <cell r="K208">
            <v>0</v>
          </cell>
          <cell r="L208">
            <v>0</v>
          </cell>
          <cell r="M208" t="str">
            <v>X</v>
          </cell>
          <cell r="N208">
            <v>0</v>
          </cell>
          <cell r="R208" t="str">
            <v>Guatemala</v>
          </cell>
          <cell r="S208" t="str">
            <v>Guatemala</v>
          </cell>
        </row>
        <row r="209">
          <cell r="B209">
            <v>3001523100101</v>
          </cell>
          <cell r="D209" t="str">
            <v>Fonseca</v>
          </cell>
          <cell r="E209" t="str">
            <v>Natalia</v>
          </cell>
          <cell r="F209">
            <v>2</v>
          </cell>
          <cell r="H209">
            <v>20</v>
          </cell>
          <cell r="K209">
            <v>0</v>
          </cell>
          <cell r="L209">
            <v>0</v>
          </cell>
          <cell r="M209" t="str">
            <v>X</v>
          </cell>
          <cell r="N209">
            <v>0</v>
          </cell>
          <cell r="R209" t="str">
            <v>Guatemala</v>
          </cell>
          <cell r="S209" t="str">
            <v>Guatemala</v>
          </cell>
        </row>
        <row r="210">
          <cell r="B210">
            <v>2988661020101</v>
          </cell>
          <cell r="D210" t="str">
            <v>Ordoñez</v>
          </cell>
          <cell r="E210" t="str">
            <v>Jackim</v>
          </cell>
          <cell r="F210">
            <v>2</v>
          </cell>
          <cell r="H210">
            <v>15</v>
          </cell>
          <cell r="K210">
            <v>0</v>
          </cell>
          <cell r="L210">
            <v>0</v>
          </cell>
          <cell r="M210" t="str">
            <v>X</v>
          </cell>
          <cell r="N210">
            <v>0</v>
          </cell>
          <cell r="R210" t="str">
            <v>Guatemala</v>
          </cell>
          <cell r="S210" t="str">
            <v>Guatemala</v>
          </cell>
        </row>
        <row r="211">
          <cell r="B211">
            <v>3001762870101</v>
          </cell>
          <cell r="D211" t="str">
            <v>Donis</v>
          </cell>
          <cell r="E211" t="str">
            <v>Melanie</v>
          </cell>
          <cell r="F211">
            <v>2</v>
          </cell>
          <cell r="H211">
            <v>20</v>
          </cell>
          <cell r="K211">
            <v>0</v>
          </cell>
          <cell r="L211">
            <v>0</v>
          </cell>
          <cell r="M211" t="str">
            <v>X</v>
          </cell>
          <cell r="N211">
            <v>0</v>
          </cell>
          <cell r="R211" t="str">
            <v>Guatemala</v>
          </cell>
          <cell r="S211" t="str">
            <v>Guatemala</v>
          </cell>
        </row>
        <row r="212">
          <cell r="B212">
            <v>0</v>
          </cell>
          <cell r="D212" t="str">
            <v>Diaz</v>
          </cell>
          <cell r="E212" t="str">
            <v>Valeria</v>
          </cell>
          <cell r="F212">
            <v>2</v>
          </cell>
          <cell r="H212">
            <v>10</v>
          </cell>
          <cell r="K212">
            <v>0</v>
          </cell>
          <cell r="L212">
            <v>0</v>
          </cell>
          <cell r="M212" t="str">
            <v>X</v>
          </cell>
          <cell r="N212">
            <v>0</v>
          </cell>
          <cell r="R212" t="str">
            <v>Guatemala</v>
          </cell>
          <cell r="S212" t="str">
            <v>Guatemala</v>
          </cell>
        </row>
        <row r="213">
          <cell r="B213">
            <v>0</v>
          </cell>
          <cell r="D213" t="str">
            <v>Enriquez</v>
          </cell>
          <cell r="E213" t="str">
            <v>Bryan</v>
          </cell>
          <cell r="F213">
            <v>2</v>
          </cell>
          <cell r="H213">
            <v>12</v>
          </cell>
          <cell r="K213">
            <v>0</v>
          </cell>
          <cell r="L213">
            <v>0</v>
          </cell>
          <cell r="M213" t="str">
            <v>X</v>
          </cell>
          <cell r="N213">
            <v>0</v>
          </cell>
          <cell r="R213" t="str">
            <v>Guatemala</v>
          </cell>
          <cell r="S213" t="str">
            <v>Guatemala</v>
          </cell>
        </row>
        <row r="214">
          <cell r="B214">
            <v>3031154240108</v>
          </cell>
          <cell r="D214" t="str">
            <v>Sis</v>
          </cell>
          <cell r="E214" t="str">
            <v>Zabdi</v>
          </cell>
          <cell r="F214">
            <v>2</v>
          </cell>
          <cell r="H214">
            <v>20</v>
          </cell>
          <cell r="K214">
            <v>0</v>
          </cell>
          <cell r="L214">
            <v>0</v>
          </cell>
          <cell r="M214" t="str">
            <v>X</v>
          </cell>
          <cell r="N214">
            <v>0</v>
          </cell>
          <cell r="R214" t="str">
            <v>Guatemala</v>
          </cell>
          <cell r="S214" t="str">
            <v>Guatemala</v>
          </cell>
        </row>
        <row r="215">
          <cell r="B215">
            <v>1877789572201</v>
          </cell>
          <cell r="D215" t="str">
            <v>Lopez</v>
          </cell>
          <cell r="E215" t="str">
            <v>Carlos</v>
          </cell>
          <cell r="F215">
            <v>2</v>
          </cell>
          <cell r="H215">
            <v>36</v>
          </cell>
          <cell r="K215">
            <v>0</v>
          </cell>
          <cell r="L215">
            <v>0</v>
          </cell>
          <cell r="M215" t="str">
            <v>X</v>
          </cell>
          <cell r="N215">
            <v>0</v>
          </cell>
          <cell r="R215" t="str">
            <v>Guatemala</v>
          </cell>
          <cell r="S215" t="str">
            <v>Guatemala</v>
          </cell>
        </row>
        <row r="216">
          <cell r="B216">
            <v>1734832590101</v>
          </cell>
          <cell r="D216" t="str">
            <v>Tay</v>
          </cell>
          <cell r="E216" t="str">
            <v xml:space="preserve">Claudia </v>
          </cell>
          <cell r="F216">
            <v>1</v>
          </cell>
          <cell r="H216">
            <v>35</v>
          </cell>
          <cell r="K216">
            <v>0</v>
          </cell>
          <cell r="L216">
            <v>0</v>
          </cell>
          <cell r="M216" t="str">
            <v>X</v>
          </cell>
          <cell r="N216">
            <v>0</v>
          </cell>
          <cell r="R216" t="str">
            <v>Guatemala</v>
          </cell>
          <cell r="S216" t="str">
            <v>Guatemala</v>
          </cell>
        </row>
        <row r="217">
          <cell r="B217">
            <v>1984563791406</v>
          </cell>
          <cell r="D217" t="str">
            <v>De Leon</v>
          </cell>
          <cell r="E217" t="str">
            <v>Carlos</v>
          </cell>
          <cell r="F217">
            <v>1</v>
          </cell>
          <cell r="H217">
            <v>63</v>
          </cell>
          <cell r="K217">
            <v>0</v>
          </cell>
          <cell r="L217">
            <v>0</v>
          </cell>
          <cell r="M217" t="str">
            <v>X</v>
          </cell>
          <cell r="N217">
            <v>0</v>
          </cell>
          <cell r="R217" t="str">
            <v>Guatemala</v>
          </cell>
          <cell r="S217" t="str">
            <v>Guatemala</v>
          </cell>
        </row>
        <row r="218">
          <cell r="B218">
            <v>2354027290921</v>
          </cell>
          <cell r="D218" t="str">
            <v>Villegas</v>
          </cell>
          <cell r="E218" t="str">
            <v>Ninfa</v>
          </cell>
          <cell r="F218">
            <v>1</v>
          </cell>
          <cell r="H218">
            <v>49</v>
          </cell>
          <cell r="K218">
            <v>0</v>
          </cell>
          <cell r="L218">
            <v>0</v>
          </cell>
          <cell r="M218" t="str">
            <v>X</v>
          </cell>
          <cell r="N218">
            <v>0</v>
          </cell>
          <cell r="R218" t="str">
            <v>Guatemala</v>
          </cell>
          <cell r="S218" t="str">
            <v>Guatemala</v>
          </cell>
        </row>
        <row r="219">
          <cell r="B219">
            <v>1993792030101</v>
          </cell>
          <cell r="D219" t="str">
            <v>De Leon</v>
          </cell>
          <cell r="E219" t="str">
            <v>Mauricio</v>
          </cell>
          <cell r="F219">
            <v>2</v>
          </cell>
          <cell r="H219">
            <v>44</v>
          </cell>
          <cell r="K219">
            <v>0</v>
          </cell>
          <cell r="L219">
            <v>0</v>
          </cell>
          <cell r="M219" t="str">
            <v>X</v>
          </cell>
          <cell r="N219">
            <v>0</v>
          </cell>
          <cell r="R219" t="str">
            <v>Guatemala</v>
          </cell>
          <cell r="S219" t="str">
            <v>Guatemala</v>
          </cell>
        </row>
        <row r="220">
          <cell r="B220">
            <v>2132834330101</v>
          </cell>
          <cell r="D220" t="str">
            <v>Turcios</v>
          </cell>
          <cell r="E220" t="str">
            <v>Josue</v>
          </cell>
          <cell r="F220">
            <v>2</v>
          </cell>
          <cell r="H220">
            <v>7</v>
          </cell>
          <cell r="K220">
            <v>0</v>
          </cell>
          <cell r="L220">
            <v>0</v>
          </cell>
          <cell r="M220" t="str">
            <v>X</v>
          </cell>
          <cell r="N220">
            <v>0</v>
          </cell>
          <cell r="R220" t="str">
            <v>Guatemala</v>
          </cell>
          <cell r="S220" t="str">
            <v>Guatemala</v>
          </cell>
        </row>
        <row r="221">
          <cell r="B221">
            <v>0</v>
          </cell>
          <cell r="D221" t="str">
            <v>Ortiz</v>
          </cell>
          <cell r="E221" t="str">
            <v>Sebastian</v>
          </cell>
          <cell r="F221">
            <v>2</v>
          </cell>
          <cell r="H221">
            <v>8</v>
          </cell>
          <cell r="K221">
            <v>0</v>
          </cell>
          <cell r="L221">
            <v>0</v>
          </cell>
          <cell r="M221" t="str">
            <v>X</v>
          </cell>
          <cell r="N221">
            <v>0</v>
          </cell>
          <cell r="R221" t="str">
            <v>Guatemala</v>
          </cell>
          <cell r="S221" t="str">
            <v>Guatemala</v>
          </cell>
        </row>
        <row r="222">
          <cell r="B222">
            <v>2469749150701</v>
          </cell>
          <cell r="D222" t="str">
            <v>Saminez</v>
          </cell>
          <cell r="E222" t="str">
            <v>Ramibel</v>
          </cell>
          <cell r="F222">
            <v>1</v>
          </cell>
          <cell r="H222">
            <v>37</v>
          </cell>
          <cell r="K222">
            <v>0</v>
          </cell>
          <cell r="L222">
            <v>0</v>
          </cell>
          <cell r="M222" t="str">
            <v>X</v>
          </cell>
          <cell r="N222">
            <v>0</v>
          </cell>
          <cell r="R222" t="str">
            <v>Guatemala</v>
          </cell>
          <cell r="S222" t="str">
            <v>Guatemala</v>
          </cell>
        </row>
        <row r="223">
          <cell r="B223">
            <v>2799253360108</v>
          </cell>
          <cell r="D223" t="str">
            <v>Bonilla</v>
          </cell>
          <cell r="E223" t="str">
            <v>Daniela</v>
          </cell>
          <cell r="F223">
            <v>1</v>
          </cell>
          <cell r="H223">
            <v>15</v>
          </cell>
          <cell r="K223">
            <v>0</v>
          </cell>
          <cell r="L223">
            <v>0</v>
          </cell>
          <cell r="M223" t="str">
            <v>X</v>
          </cell>
          <cell r="N223">
            <v>0</v>
          </cell>
          <cell r="R223" t="str">
            <v>Guatemala</v>
          </cell>
          <cell r="S223" t="str">
            <v>Guatemala</v>
          </cell>
        </row>
        <row r="224">
          <cell r="B224">
            <v>1582893740101</v>
          </cell>
          <cell r="D224" t="str">
            <v>Cabrera</v>
          </cell>
          <cell r="E224" t="str">
            <v>Londi</v>
          </cell>
          <cell r="F224">
            <v>1</v>
          </cell>
          <cell r="H224">
            <v>46</v>
          </cell>
          <cell r="K224">
            <v>0</v>
          </cell>
          <cell r="L224">
            <v>0</v>
          </cell>
          <cell r="M224" t="str">
            <v>X</v>
          </cell>
          <cell r="N224">
            <v>0</v>
          </cell>
          <cell r="R224" t="str">
            <v>Guatemala</v>
          </cell>
          <cell r="S224" t="str">
            <v>Guatemala</v>
          </cell>
        </row>
        <row r="225">
          <cell r="B225">
            <v>2780346080101</v>
          </cell>
          <cell r="D225" t="str">
            <v>Chuga</v>
          </cell>
          <cell r="E225" t="str">
            <v>Karla</v>
          </cell>
          <cell r="F225">
            <v>1</v>
          </cell>
          <cell r="H225">
            <v>42</v>
          </cell>
          <cell r="K225">
            <v>0</v>
          </cell>
          <cell r="L225">
            <v>0</v>
          </cell>
          <cell r="M225" t="str">
            <v>X</v>
          </cell>
          <cell r="N225">
            <v>0</v>
          </cell>
          <cell r="R225" t="str">
            <v>Guatemala</v>
          </cell>
          <cell r="S225" t="str">
            <v>Guatemala</v>
          </cell>
        </row>
        <row r="226">
          <cell r="B226">
            <v>0</v>
          </cell>
          <cell r="D226" t="str">
            <v>Roquel</v>
          </cell>
          <cell r="E226" t="str">
            <v>Angela</v>
          </cell>
          <cell r="F226">
            <v>1</v>
          </cell>
          <cell r="H226">
            <v>13</v>
          </cell>
          <cell r="K226">
            <v>0</v>
          </cell>
          <cell r="L226">
            <v>0</v>
          </cell>
          <cell r="M226" t="str">
            <v>X</v>
          </cell>
          <cell r="N226">
            <v>0</v>
          </cell>
          <cell r="R226" t="str">
            <v>Guatemala</v>
          </cell>
          <cell r="S226" t="str">
            <v>Guatemala</v>
          </cell>
        </row>
        <row r="227">
          <cell r="B227">
            <v>0</v>
          </cell>
          <cell r="D227" t="str">
            <v>Gomez</v>
          </cell>
          <cell r="E227" t="str">
            <v>Haylin</v>
          </cell>
          <cell r="F227">
            <v>1</v>
          </cell>
          <cell r="H227">
            <v>11</v>
          </cell>
          <cell r="K227">
            <v>0</v>
          </cell>
          <cell r="L227">
            <v>0</v>
          </cell>
          <cell r="M227" t="str">
            <v>X</v>
          </cell>
          <cell r="N227">
            <v>0</v>
          </cell>
          <cell r="R227" t="str">
            <v>Guatemala</v>
          </cell>
          <cell r="S227" t="str">
            <v>Guatemala</v>
          </cell>
        </row>
        <row r="228">
          <cell r="B228">
            <v>2447149400101</v>
          </cell>
          <cell r="D228" t="str">
            <v>Acuta</v>
          </cell>
          <cell r="E228" t="str">
            <v>Meri</v>
          </cell>
          <cell r="F228">
            <v>1</v>
          </cell>
          <cell r="H228">
            <v>34</v>
          </cell>
          <cell r="K228">
            <v>0</v>
          </cell>
          <cell r="L228">
            <v>0</v>
          </cell>
          <cell r="M228" t="str">
            <v>X</v>
          </cell>
          <cell r="N228">
            <v>0</v>
          </cell>
          <cell r="R228" t="str">
            <v>Guatemala</v>
          </cell>
          <cell r="S228" t="str">
            <v>Guatemala</v>
          </cell>
        </row>
        <row r="229">
          <cell r="B229">
            <v>2622159500411</v>
          </cell>
          <cell r="D229" t="str">
            <v>Santos</v>
          </cell>
          <cell r="E229" t="str">
            <v>Lilian</v>
          </cell>
          <cell r="F229">
            <v>1</v>
          </cell>
          <cell r="H229">
            <v>33</v>
          </cell>
          <cell r="K229">
            <v>0</v>
          </cell>
          <cell r="L229">
            <v>0</v>
          </cell>
          <cell r="M229" t="str">
            <v>X</v>
          </cell>
          <cell r="N229">
            <v>0</v>
          </cell>
          <cell r="R229" t="str">
            <v>Guatemala</v>
          </cell>
          <cell r="S229" t="str">
            <v>Guatemala</v>
          </cell>
        </row>
        <row r="230">
          <cell r="B230">
            <v>0</v>
          </cell>
          <cell r="D230" t="str">
            <v>Gomez</v>
          </cell>
          <cell r="E230" t="str">
            <v>ZabdY</v>
          </cell>
          <cell r="F230">
            <v>1</v>
          </cell>
          <cell r="H230">
            <v>14</v>
          </cell>
          <cell r="K230">
            <v>0</v>
          </cell>
          <cell r="L230">
            <v>0</v>
          </cell>
          <cell r="M230" t="str">
            <v>X</v>
          </cell>
          <cell r="N230">
            <v>0</v>
          </cell>
          <cell r="R230" t="str">
            <v>Guatemala</v>
          </cell>
          <cell r="S230" t="str">
            <v>Guatemala</v>
          </cell>
        </row>
        <row r="231">
          <cell r="B231">
            <v>1819441890101</v>
          </cell>
          <cell r="D231" t="str">
            <v>Monzon</v>
          </cell>
          <cell r="E231" t="str">
            <v>Eluvia</v>
          </cell>
          <cell r="F231">
            <v>1</v>
          </cell>
          <cell r="H231">
            <v>34</v>
          </cell>
          <cell r="K231">
            <v>0</v>
          </cell>
          <cell r="L231">
            <v>0</v>
          </cell>
          <cell r="M231" t="str">
            <v>X</v>
          </cell>
          <cell r="N231">
            <v>0</v>
          </cell>
          <cell r="R231" t="str">
            <v>Guatemala</v>
          </cell>
          <cell r="S231" t="str">
            <v>Guatemala</v>
          </cell>
        </row>
        <row r="232">
          <cell r="B232">
            <v>2447394120101</v>
          </cell>
          <cell r="D232" t="str">
            <v>Lemus</v>
          </cell>
          <cell r="E232" t="str">
            <v xml:space="preserve">Mirna </v>
          </cell>
          <cell r="F232">
            <v>1</v>
          </cell>
          <cell r="H232">
            <v>31</v>
          </cell>
          <cell r="K232">
            <v>0</v>
          </cell>
          <cell r="L232">
            <v>0</v>
          </cell>
          <cell r="M232" t="str">
            <v>X</v>
          </cell>
          <cell r="N232">
            <v>0</v>
          </cell>
          <cell r="R232" t="str">
            <v>Guatemala</v>
          </cell>
          <cell r="S232" t="str">
            <v>Guatemala</v>
          </cell>
        </row>
        <row r="233">
          <cell r="B233">
            <v>1788047620101</v>
          </cell>
          <cell r="D233" t="str">
            <v>Revolorio</v>
          </cell>
          <cell r="E233" t="str">
            <v>Rossy</v>
          </cell>
          <cell r="F233">
            <v>1</v>
          </cell>
          <cell r="H233">
            <v>32</v>
          </cell>
          <cell r="K233">
            <v>0</v>
          </cell>
          <cell r="L233">
            <v>0</v>
          </cell>
          <cell r="M233" t="str">
            <v>X</v>
          </cell>
          <cell r="N233">
            <v>0</v>
          </cell>
          <cell r="R233" t="str">
            <v>Guatemala</v>
          </cell>
          <cell r="S233" t="str">
            <v>Guatemala</v>
          </cell>
        </row>
        <row r="234">
          <cell r="B234">
            <v>2433337300101</v>
          </cell>
          <cell r="D234" t="str">
            <v>Menchu</v>
          </cell>
          <cell r="E234" t="str">
            <v>Marisabel</v>
          </cell>
          <cell r="F234">
            <v>1</v>
          </cell>
          <cell r="H234">
            <v>51</v>
          </cell>
          <cell r="K234">
            <v>0</v>
          </cell>
          <cell r="L234">
            <v>0</v>
          </cell>
          <cell r="M234" t="str">
            <v>X</v>
          </cell>
          <cell r="N234">
            <v>0</v>
          </cell>
          <cell r="R234" t="str">
            <v>Guatemala</v>
          </cell>
          <cell r="S234" t="str">
            <v>Guatemala</v>
          </cell>
        </row>
        <row r="235">
          <cell r="B235">
            <v>2280210060101</v>
          </cell>
          <cell r="D235" t="str">
            <v>Del cid</v>
          </cell>
          <cell r="E235" t="str">
            <v>Monica</v>
          </cell>
          <cell r="F235">
            <v>1</v>
          </cell>
          <cell r="H235">
            <v>36</v>
          </cell>
          <cell r="K235">
            <v>0</v>
          </cell>
          <cell r="L235">
            <v>0</v>
          </cell>
          <cell r="M235" t="str">
            <v>X</v>
          </cell>
          <cell r="N235">
            <v>0</v>
          </cell>
          <cell r="R235" t="str">
            <v>Guatemala</v>
          </cell>
          <cell r="S235" t="str">
            <v>Guatemala</v>
          </cell>
        </row>
        <row r="236">
          <cell r="B236">
            <v>0</v>
          </cell>
          <cell r="D236" t="str">
            <v>Franco</v>
          </cell>
          <cell r="E236" t="str">
            <v>Rebeca</v>
          </cell>
          <cell r="F236">
            <v>1</v>
          </cell>
          <cell r="H236">
            <v>18</v>
          </cell>
          <cell r="K236">
            <v>0</v>
          </cell>
          <cell r="L236">
            <v>0</v>
          </cell>
          <cell r="M236" t="str">
            <v>X</v>
          </cell>
          <cell r="N236">
            <v>0</v>
          </cell>
          <cell r="R236" t="str">
            <v>Guatemala</v>
          </cell>
          <cell r="S236" t="str">
            <v>Guatemala</v>
          </cell>
        </row>
        <row r="237">
          <cell r="B237">
            <v>1783175940101</v>
          </cell>
          <cell r="D237" t="str">
            <v>Ramirez</v>
          </cell>
          <cell r="E237" t="str">
            <v>Ingrid</v>
          </cell>
          <cell r="F237">
            <v>1</v>
          </cell>
          <cell r="H237">
            <v>44</v>
          </cell>
          <cell r="K237">
            <v>0</v>
          </cell>
          <cell r="L237">
            <v>0</v>
          </cell>
          <cell r="M237" t="str">
            <v>X</v>
          </cell>
          <cell r="N237">
            <v>0</v>
          </cell>
          <cell r="R237" t="str">
            <v>Guatemala</v>
          </cell>
          <cell r="S237" t="str">
            <v>Guatemala</v>
          </cell>
        </row>
        <row r="238">
          <cell r="B238">
            <v>1634875611211</v>
          </cell>
          <cell r="D238" t="str">
            <v>Cax</v>
          </cell>
          <cell r="E238" t="str">
            <v>Susely</v>
          </cell>
          <cell r="F238">
            <v>1</v>
          </cell>
          <cell r="H238">
            <v>36</v>
          </cell>
          <cell r="K238">
            <v>0</v>
          </cell>
          <cell r="L238">
            <v>0</v>
          </cell>
          <cell r="M238" t="str">
            <v>X</v>
          </cell>
          <cell r="N238">
            <v>0</v>
          </cell>
          <cell r="R238" t="str">
            <v>Guatemala</v>
          </cell>
          <cell r="S238" t="str">
            <v>Guatemala</v>
          </cell>
        </row>
        <row r="239">
          <cell r="B239">
            <v>2485890080101</v>
          </cell>
          <cell r="D239" t="str">
            <v>Cabrera</v>
          </cell>
          <cell r="E239" t="str">
            <v>Sindy</v>
          </cell>
          <cell r="F239">
            <v>1</v>
          </cell>
          <cell r="H239">
            <v>30</v>
          </cell>
          <cell r="K239">
            <v>0</v>
          </cell>
          <cell r="L239">
            <v>0</v>
          </cell>
          <cell r="M239" t="str">
            <v>X</v>
          </cell>
          <cell r="N239">
            <v>0</v>
          </cell>
          <cell r="R239" t="str">
            <v>Guatemala</v>
          </cell>
          <cell r="S239" t="str">
            <v>Guatemala</v>
          </cell>
        </row>
        <row r="240">
          <cell r="B240">
            <v>2793862730101</v>
          </cell>
          <cell r="D240" t="str">
            <v>Maquiz</v>
          </cell>
          <cell r="E240" t="str">
            <v>Jeaniffer</v>
          </cell>
          <cell r="F240">
            <v>1</v>
          </cell>
          <cell r="H240">
            <v>31</v>
          </cell>
          <cell r="K240">
            <v>0</v>
          </cell>
          <cell r="L240">
            <v>0</v>
          </cell>
          <cell r="M240" t="str">
            <v>X</v>
          </cell>
          <cell r="N240">
            <v>0</v>
          </cell>
          <cell r="R240" t="str">
            <v>Guatemala</v>
          </cell>
          <cell r="S240" t="str">
            <v>Guatemala</v>
          </cell>
        </row>
        <row r="241">
          <cell r="B241">
            <v>2520240870101</v>
          </cell>
          <cell r="D241" t="str">
            <v>Rodriguez</v>
          </cell>
          <cell r="E241" t="str">
            <v>Veronica</v>
          </cell>
          <cell r="F241">
            <v>1</v>
          </cell>
          <cell r="H241">
            <v>56</v>
          </cell>
          <cell r="K241">
            <v>0</v>
          </cell>
          <cell r="L241">
            <v>0</v>
          </cell>
          <cell r="M241" t="str">
            <v>X</v>
          </cell>
          <cell r="N241">
            <v>0</v>
          </cell>
          <cell r="R241" t="str">
            <v>Guatemala</v>
          </cell>
          <cell r="S241" t="str">
            <v>Guatemala</v>
          </cell>
        </row>
        <row r="242">
          <cell r="B242">
            <v>2533953210101</v>
          </cell>
          <cell r="D242" t="str">
            <v>Mazariegoz</v>
          </cell>
          <cell r="E242" t="str">
            <v>Maria</v>
          </cell>
          <cell r="F242">
            <v>1</v>
          </cell>
          <cell r="H242">
            <v>23</v>
          </cell>
          <cell r="K242">
            <v>0</v>
          </cell>
          <cell r="L242">
            <v>0</v>
          </cell>
          <cell r="M242" t="str">
            <v>X</v>
          </cell>
          <cell r="N242">
            <v>0</v>
          </cell>
          <cell r="R242" t="str">
            <v>Guatemala</v>
          </cell>
          <cell r="S242" t="str">
            <v>Guatemala</v>
          </cell>
        </row>
        <row r="243">
          <cell r="B243">
            <v>2135150320101</v>
          </cell>
          <cell r="D243" t="str">
            <v>Vasquez</v>
          </cell>
          <cell r="E243" t="str">
            <v>Josue</v>
          </cell>
          <cell r="F243">
            <v>2</v>
          </cell>
          <cell r="H243">
            <v>25</v>
          </cell>
          <cell r="K243">
            <v>0</v>
          </cell>
          <cell r="L243">
            <v>0</v>
          </cell>
          <cell r="M243" t="str">
            <v>X</v>
          </cell>
          <cell r="N243">
            <v>0</v>
          </cell>
          <cell r="R243" t="str">
            <v>Guatemala</v>
          </cell>
          <cell r="S243" t="str">
            <v>Guatemala</v>
          </cell>
        </row>
        <row r="244">
          <cell r="B244">
            <v>3607333710917</v>
          </cell>
          <cell r="D244" t="str">
            <v>Gomez</v>
          </cell>
          <cell r="E244" t="str">
            <v>Elsi</v>
          </cell>
          <cell r="F244">
            <v>1</v>
          </cell>
          <cell r="H244">
            <v>63</v>
          </cell>
          <cell r="K244">
            <v>0</v>
          </cell>
          <cell r="L244">
            <v>0</v>
          </cell>
          <cell r="M244" t="str">
            <v>X</v>
          </cell>
          <cell r="N244">
            <v>0</v>
          </cell>
          <cell r="R244" t="str">
            <v>Guatemala</v>
          </cell>
          <cell r="S244" t="str">
            <v>Guatemala</v>
          </cell>
        </row>
        <row r="245">
          <cell r="B245">
            <v>2780346080101</v>
          </cell>
          <cell r="D245" t="str">
            <v>Chuga</v>
          </cell>
          <cell r="E245" t="str">
            <v>Karla</v>
          </cell>
          <cell r="F245">
            <v>1</v>
          </cell>
          <cell r="H245">
            <v>42</v>
          </cell>
          <cell r="K245">
            <v>0</v>
          </cell>
          <cell r="L245">
            <v>0</v>
          </cell>
          <cell r="M245" t="str">
            <v>X</v>
          </cell>
          <cell r="N245">
            <v>0</v>
          </cell>
          <cell r="R245" t="str">
            <v>Guatemala</v>
          </cell>
          <cell r="S245" t="str">
            <v>Guatemala</v>
          </cell>
        </row>
        <row r="246">
          <cell r="B246">
            <v>2325889960101</v>
          </cell>
          <cell r="D246" t="str">
            <v>Hermandez</v>
          </cell>
          <cell r="E246" t="str">
            <v>Ivonne</v>
          </cell>
          <cell r="F246">
            <v>1</v>
          </cell>
          <cell r="H246">
            <v>47</v>
          </cell>
          <cell r="K246">
            <v>0</v>
          </cell>
          <cell r="L246">
            <v>0</v>
          </cell>
          <cell r="M246" t="str">
            <v>X</v>
          </cell>
          <cell r="N246">
            <v>0</v>
          </cell>
          <cell r="R246" t="str">
            <v>Guatemala</v>
          </cell>
          <cell r="S246" t="str">
            <v>Guatemala</v>
          </cell>
        </row>
        <row r="247">
          <cell r="B247">
            <v>1821028230101</v>
          </cell>
          <cell r="D247" t="str">
            <v>Zamora</v>
          </cell>
          <cell r="E247" t="str">
            <v>Johana</v>
          </cell>
          <cell r="F247">
            <v>1</v>
          </cell>
          <cell r="H247">
            <v>37</v>
          </cell>
          <cell r="K247">
            <v>0</v>
          </cell>
          <cell r="L247">
            <v>0</v>
          </cell>
          <cell r="M247" t="str">
            <v>X</v>
          </cell>
          <cell r="N247">
            <v>0</v>
          </cell>
          <cell r="R247" t="str">
            <v>Guatemala</v>
          </cell>
          <cell r="S247" t="str">
            <v>Guatemala</v>
          </cell>
        </row>
        <row r="248">
          <cell r="B248">
            <v>2712340830101</v>
          </cell>
          <cell r="D248" t="str">
            <v>Lopez</v>
          </cell>
          <cell r="E248" t="str">
            <v>Silvia</v>
          </cell>
          <cell r="F248">
            <v>1</v>
          </cell>
          <cell r="H248">
            <v>46</v>
          </cell>
          <cell r="K248">
            <v>0</v>
          </cell>
          <cell r="L248">
            <v>0</v>
          </cell>
          <cell r="M248" t="str">
            <v>X</v>
          </cell>
          <cell r="N248">
            <v>0</v>
          </cell>
          <cell r="R248" t="str">
            <v>Guatemala</v>
          </cell>
          <cell r="S248" t="str">
            <v>Guatemala</v>
          </cell>
        </row>
        <row r="249">
          <cell r="B249">
            <v>2413185800101</v>
          </cell>
          <cell r="D249" t="str">
            <v>Conde</v>
          </cell>
          <cell r="E249" t="str">
            <v>Cristina</v>
          </cell>
          <cell r="F249">
            <v>1</v>
          </cell>
          <cell r="H249">
            <v>5</v>
          </cell>
          <cell r="K249">
            <v>0</v>
          </cell>
          <cell r="L249">
            <v>0</v>
          </cell>
          <cell r="M249" t="str">
            <v>X</v>
          </cell>
          <cell r="N249">
            <v>0</v>
          </cell>
          <cell r="R249" t="str">
            <v>Guatemala</v>
          </cell>
          <cell r="S249" t="str">
            <v>Guatemala</v>
          </cell>
        </row>
        <row r="250">
          <cell r="B250">
            <v>2041577300101</v>
          </cell>
          <cell r="D250" t="str">
            <v>Mejia</v>
          </cell>
          <cell r="E250" t="str">
            <v>Mia</v>
          </cell>
          <cell r="F250">
            <v>1</v>
          </cell>
          <cell r="H250">
            <v>8</v>
          </cell>
          <cell r="K250">
            <v>0</v>
          </cell>
          <cell r="L250">
            <v>0</v>
          </cell>
          <cell r="M250" t="str">
            <v>X</v>
          </cell>
          <cell r="N250">
            <v>0</v>
          </cell>
          <cell r="R250" t="str">
            <v>Guatemala</v>
          </cell>
          <cell r="S250" t="str">
            <v>Guatemala</v>
          </cell>
        </row>
        <row r="251">
          <cell r="B251">
            <v>2279338850101</v>
          </cell>
          <cell r="D251" t="str">
            <v>Mejia</v>
          </cell>
          <cell r="E251" t="str">
            <v>Maria</v>
          </cell>
          <cell r="F251">
            <v>1</v>
          </cell>
          <cell r="H251">
            <v>6</v>
          </cell>
          <cell r="K251">
            <v>0</v>
          </cell>
          <cell r="L251">
            <v>0</v>
          </cell>
          <cell r="M251" t="str">
            <v>X</v>
          </cell>
          <cell r="N251">
            <v>0</v>
          </cell>
          <cell r="R251" t="str">
            <v>Guatemala</v>
          </cell>
          <cell r="S251" t="str">
            <v>Guatemala</v>
          </cell>
        </row>
        <row r="252">
          <cell r="B252">
            <v>281445180101</v>
          </cell>
          <cell r="D252" t="str">
            <v>Brizuela</v>
          </cell>
          <cell r="E252" t="str">
            <v>Eily</v>
          </cell>
          <cell r="F252">
            <v>1</v>
          </cell>
          <cell r="H252">
            <v>10</v>
          </cell>
          <cell r="K252">
            <v>0</v>
          </cell>
          <cell r="L252">
            <v>0</v>
          </cell>
          <cell r="M252" t="str">
            <v>X</v>
          </cell>
          <cell r="N252">
            <v>0</v>
          </cell>
          <cell r="R252" t="str">
            <v>Guatemala</v>
          </cell>
          <cell r="S252" t="str">
            <v>Guatemala</v>
          </cell>
        </row>
        <row r="253">
          <cell r="B253">
            <v>2993595060101</v>
          </cell>
          <cell r="D253" t="str">
            <v>Guzman</v>
          </cell>
          <cell r="E253" t="str">
            <v>Jaqueline</v>
          </cell>
          <cell r="F253">
            <v>1</v>
          </cell>
          <cell r="H253">
            <v>17</v>
          </cell>
          <cell r="K253">
            <v>0</v>
          </cell>
          <cell r="L253">
            <v>0</v>
          </cell>
          <cell r="M253" t="str">
            <v>X</v>
          </cell>
          <cell r="N253">
            <v>0</v>
          </cell>
          <cell r="R253" t="str">
            <v>Guatemala</v>
          </cell>
          <cell r="S253" t="str">
            <v>Guatemala</v>
          </cell>
        </row>
        <row r="254">
          <cell r="B254">
            <v>0</v>
          </cell>
          <cell r="D254" t="str">
            <v>Lima</v>
          </cell>
          <cell r="E254" t="str">
            <v>Dania</v>
          </cell>
          <cell r="F254">
            <v>1</v>
          </cell>
          <cell r="H254">
            <v>7</v>
          </cell>
          <cell r="K254">
            <v>0</v>
          </cell>
          <cell r="L254">
            <v>0</v>
          </cell>
          <cell r="M254" t="str">
            <v>X</v>
          </cell>
          <cell r="N254">
            <v>0</v>
          </cell>
          <cell r="R254" t="str">
            <v>Guatemala</v>
          </cell>
          <cell r="S254" t="str">
            <v>Guatemala</v>
          </cell>
        </row>
        <row r="255">
          <cell r="B255">
            <v>2681829570101</v>
          </cell>
          <cell r="D255" t="str">
            <v>Calderon</v>
          </cell>
          <cell r="E255" t="str">
            <v>Lucelly</v>
          </cell>
          <cell r="F255">
            <v>1</v>
          </cell>
          <cell r="H255">
            <v>22</v>
          </cell>
          <cell r="K255">
            <v>0</v>
          </cell>
          <cell r="L255">
            <v>0</v>
          </cell>
          <cell r="M255" t="str">
            <v>X</v>
          </cell>
          <cell r="N255">
            <v>0</v>
          </cell>
          <cell r="R255" t="str">
            <v>Guatemala</v>
          </cell>
          <cell r="S255" t="str">
            <v>Guatemala</v>
          </cell>
        </row>
      </sheetData>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des"/>
      <sheetName val="Fianzas"/>
      <sheetName val="Codigos"/>
    </sheetNames>
    <sheetDataSet>
      <sheetData sheetId="0">
        <row r="8">
          <cell r="B8">
            <v>195380754101</v>
          </cell>
          <cell r="D8" t="str">
            <v>POZUELOS</v>
          </cell>
          <cell r="E8" t="str">
            <v>ERWIN</v>
          </cell>
          <cell r="F8">
            <v>2</v>
          </cell>
          <cell r="H8">
            <v>0</v>
          </cell>
          <cell r="K8">
            <v>0</v>
          </cell>
          <cell r="L8">
            <v>0</v>
          </cell>
          <cell r="M8" t="str">
            <v>X</v>
          </cell>
          <cell r="N8">
            <v>0</v>
          </cell>
          <cell r="R8" t="str">
            <v>Guatemala</v>
          </cell>
          <cell r="S8" t="str">
            <v>Guatemala</v>
          </cell>
        </row>
        <row r="9">
          <cell r="B9">
            <v>2299591930101</v>
          </cell>
          <cell r="D9" t="str">
            <v>POZUELOS</v>
          </cell>
          <cell r="E9" t="str">
            <v>GABRIEL</v>
          </cell>
          <cell r="F9">
            <v>2</v>
          </cell>
          <cell r="H9">
            <v>0</v>
          </cell>
          <cell r="K9">
            <v>0</v>
          </cell>
          <cell r="L9">
            <v>0</v>
          </cell>
          <cell r="M9" t="str">
            <v>X</v>
          </cell>
          <cell r="N9">
            <v>0</v>
          </cell>
          <cell r="R9" t="str">
            <v>Guatemala</v>
          </cell>
          <cell r="S9" t="str">
            <v>Guatemala</v>
          </cell>
        </row>
        <row r="10">
          <cell r="B10">
            <v>1999164430101</v>
          </cell>
          <cell r="D10" t="str">
            <v>BETETA</v>
          </cell>
          <cell r="E10" t="str">
            <v>CLAUDIE</v>
          </cell>
          <cell r="F10">
            <v>1</v>
          </cell>
          <cell r="H10">
            <v>0</v>
          </cell>
          <cell r="K10">
            <v>0</v>
          </cell>
          <cell r="L10">
            <v>0</v>
          </cell>
          <cell r="M10" t="str">
            <v>x</v>
          </cell>
          <cell r="N10">
            <v>0</v>
          </cell>
          <cell r="R10" t="str">
            <v>Guatemala</v>
          </cell>
          <cell r="S10" t="str">
            <v>Guatemala</v>
          </cell>
        </row>
        <row r="11">
          <cell r="B11" t="str">
            <v>MENOR DE EDAD</v>
          </cell>
          <cell r="D11" t="str">
            <v>BELTETON</v>
          </cell>
          <cell r="E11" t="str">
            <v>NATALIE</v>
          </cell>
          <cell r="F11">
            <v>1</v>
          </cell>
          <cell r="H11">
            <v>0</v>
          </cell>
          <cell r="K11">
            <v>0</v>
          </cell>
          <cell r="L11">
            <v>0</v>
          </cell>
          <cell r="M11" t="str">
            <v>x</v>
          </cell>
          <cell r="N11">
            <v>0</v>
          </cell>
          <cell r="R11" t="str">
            <v>Guatemala</v>
          </cell>
          <cell r="S11" t="str">
            <v>Guatemala</v>
          </cell>
        </row>
        <row r="12">
          <cell r="B12">
            <v>1607778950101</v>
          </cell>
          <cell r="D12" t="str">
            <v xml:space="preserve">GODOY </v>
          </cell>
          <cell r="E12" t="str">
            <v>MERCEDES</v>
          </cell>
          <cell r="F12">
            <v>1</v>
          </cell>
          <cell r="H12">
            <v>0</v>
          </cell>
          <cell r="K12">
            <v>0</v>
          </cell>
          <cell r="L12">
            <v>0</v>
          </cell>
          <cell r="M12" t="str">
            <v>x</v>
          </cell>
          <cell r="N12">
            <v>0</v>
          </cell>
          <cell r="R12" t="str">
            <v>Guatemala</v>
          </cell>
          <cell r="S12" t="str">
            <v>Guatemala</v>
          </cell>
        </row>
        <row r="13">
          <cell r="B13" t="str">
            <v>MENOR DE EDAD</v>
          </cell>
          <cell r="D13" t="str">
            <v xml:space="preserve">FARFAN </v>
          </cell>
          <cell r="E13" t="str">
            <v>CHELSIE</v>
          </cell>
          <cell r="F13">
            <v>1</v>
          </cell>
          <cell r="H13">
            <v>0</v>
          </cell>
          <cell r="K13">
            <v>0</v>
          </cell>
          <cell r="L13">
            <v>0</v>
          </cell>
          <cell r="M13" t="str">
            <v>x</v>
          </cell>
          <cell r="N13">
            <v>0</v>
          </cell>
          <cell r="R13" t="str">
            <v>Guatemala</v>
          </cell>
          <cell r="S13" t="str">
            <v>Guatemala</v>
          </cell>
        </row>
        <row r="14">
          <cell r="B14" t="str">
            <v>MENOR DE EDAD</v>
          </cell>
          <cell r="D14" t="str">
            <v>COZAJAY</v>
          </cell>
          <cell r="E14" t="str">
            <v>PAMELA</v>
          </cell>
          <cell r="F14">
            <v>1</v>
          </cell>
          <cell r="H14">
            <v>0</v>
          </cell>
          <cell r="K14">
            <v>0</v>
          </cell>
          <cell r="L14">
            <v>0</v>
          </cell>
          <cell r="M14" t="str">
            <v>x</v>
          </cell>
          <cell r="N14">
            <v>0</v>
          </cell>
          <cell r="R14" t="str">
            <v>Guatemala</v>
          </cell>
          <cell r="S14" t="str">
            <v>Guatemala</v>
          </cell>
        </row>
        <row r="15">
          <cell r="B15" t="str">
            <v>MENOR DE EDAD</v>
          </cell>
          <cell r="D15" t="str">
            <v>JUAREZ</v>
          </cell>
          <cell r="E15" t="str">
            <v>HANS</v>
          </cell>
          <cell r="F15">
            <v>2</v>
          </cell>
          <cell r="H15">
            <v>0</v>
          </cell>
          <cell r="K15">
            <v>0</v>
          </cell>
          <cell r="L15">
            <v>0</v>
          </cell>
          <cell r="M15" t="str">
            <v>x</v>
          </cell>
          <cell r="N15">
            <v>0</v>
          </cell>
          <cell r="R15" t="str">
            <v>Guatemala</v>
          </cell>
          <cell r="S15" t="str">
            <v>Guatemala</v>
          </cell>
        </row>
        <row r="16">
          <cell r="B16" t="str">
            <v>MENOR DE EDAD</v>
          </cell>
          <cell r="D16" t="str">
            <v>PACHECO</v>
          </cell>
          <cell r="E16" t="str">
            <v>ANDREA</v>
          </cell>
          <cell r="F16">
            <v>1</v>
          </cell>
          <cell r="H16">
            <v>0</v>
          </cell>
          <cell r="K16">
            <v>0</v>
          </cell>
          <cell r="L16">
            <v>0</v>
          </cell>
          <cell r="M16" t="str">
            <v>x</v>
          </cell>
          <cell r="N16">
            <v>0</v>
          </cell>
          <cell r="R16" t="str">
            <v>Guatemala</v>
          </cell>
          <cell r="S16" t="str">
            <v>Guatemala</v>
          </cell>
        </row>
        <row r="17">
          <cell r="B17" t="str">
            <v>MENOR DE EDAD</v>
          </cell>
          <cell r="D17" t="str">
            <v xml:space="preserve">PACHECO </v>
          </cell>
          <cell r="E17" t="str">
            <v>ANDERSON</v>
          </cell>
          <cell r="F17">
            <v>2</v>
          </cell>
          <cell r="H17">
            <v>0</v>
          </cell>
          <cell r="K17">
            <v>0</v>
          </cell>
          <cell r="L17">
            <v>0</v>
          </cell>
          <cell r="M17" t="str">
            <v>x</v>
          </cell>
          <cell r="N17">
            <v>0</v>
          </cell>
          <cell r="R17" t="str">
            <v>Guatemala</v>
          </cell>
          <cell r="S17" t="str">
            <v>Guatemala</v>
          </cell>
        </row>
        <row r="18">
          <cell r="B18" t="str">
            <v>MENOR DE EDAD</v>
          </cell>
          <cell r="D18" t="str">
            <v xml:space="preserve">CASTILLO </v>
          </cell>
          <cell r="E18" t="str">
            <v xml:space="preserve">VICTORINO </v>
          </cell>
          <cell r="F18">
            <v>2</v>
          </cell>
          <cell r="H18">
            <v>0</v>
          </cell>
          <cell r="K18">
            <v>0</v>
          </cell>
          <cell r="L18">
            <v>0</v>
          </cell>
          <cell r="M18" t="str">
            <v>x</v>
          </cell>
          <cell r="N18">
            <v>0</v>
          </cell>
          <cell r="R18" t="str">
            <v>Guatemala</v>
          </cell>
          <cell r="S18" t="str">
            <v>Guatemala</v>
          </cell>
        </row>
        <row r="19">
          <cell r="B19" t="str">
            <v>MENOR DE EDAD</v>
          </cell>
          <cell r="D19" t="str">
            <v>LOPEZ</v>
          </cell>
          <cell r="E19" t="str">
            <v xml:space="preserve">JEFFREY </v>
          </cell>
          <cell r="F19">
            <v>2</v>
          </cell>
          <cell r="H19">
            <v>0</v>
          </cell>
          <cell r="K19">
            <v>0</v>
          </cell>
          <cell r="L19">
            <v>0</v>
          </cell>
          <cell r="M19" t="str">
            <v>x</v>
          </cell>
          <cell r="N19">
            <v>0</v>
          </cell>
          <cell r="R19" t="str">
            <v>Guatemala</v>
          </cell>
          <cell r="S19" t="str">
            <v>Guatemala</v>
          </cell>
        </row>
        <row r="20">
          <cell r="B20" t="str">
            <v>MENOR DE EDAD</v>
          </cell>
          <cell r="D20" t="str">
            <v xml:space="preserve">BARREDA </v>
          </cell>
          <cell r="E20" t="str">
            <v>MAYRA</v>
          </cell>
          <cell r="F20">
            <v>1</v>
          </cell>
          <cell r="H20">
            <v>0</v>
          </cell>
          <cell r="K20">
            <v>0</v>
          </cell>
          <cell r="L20">
            <v>0</v>
          </cell>
          <cell r="M20" t="str">
            <v>x</v>
          </cell>
          <cell r="N20">
            <v>0</v>
          </cell>
          <cell r="R20" t="str">
            <v>Guatemala</v>
          </cell>
          <cell r="S20" t="str">
            <v>Guatemala</v>
          </cell>
        </row>
        <row r="21">
          <cell r="B21" t="str">
            <v>MENOR DE EDAD</v>
          </cell>
          <cell r="D21" t="str">
            <v xml:space="preserve">SANTOS </v>
          </cell>
          <cell r="E21" t="str">
            <v>JULIAN</v>
          </cell>
          <cell r="F21">
            <v>2</v>
          </cell>
          <cell r="H21">
            <v>0</v>
          </cell>
          <cell r="K21">
            <v>0</v>
          </cell>
          <cell r="L21">
            <v>0</v>
          </cell>
          <cell r="M21" t="str">
            <v>x</v>
          </cell>
          <cell r="N21">
            <v>0</v>
          </cell>
          <cell r="R21" t="str">
            <v>Guatemala</v>
          </cell>
          <cell r="S21" t="str">
            <v>Guatemala</v>
          </cell>
        </row>
        <row r="22">
          <cell r="B22" t="str">
            <v>MENOR DE EDAD</v>
          </cell>
          <cell r="D22" t="str">
            <v>GOMEZ</v>
          </cell>
          <cell r="E22" t="str">
            <v xml:space="preserve">HEYLIN </v>
          </cell>
          <cell r="F22">
            <v>1</v>
          </cell>
          <cell r="H22">
            <v>0</v>
          </cell>
          <cell r="K22">
            <v>0</v>
          </cell>
          <cell r="L22">
            <v>0</v>
          </cell>
          <cell r="M22" t="str">
            <v>x</v>
          </cell>
          <cell r="N22">
            <v>0</v>
          </cell>
          <cell r="R22" t="str">
            <v>Guatemala</v>
          </cell>
          <cell r="S22" t="str">
            <v>Guatemala</v>
          </cell>
        </row>
        <row r="23">
          <cell r="B23">
            <v>1604755540101</v>
          </cell>
          <cell r="D23" t="str">
            <v>ARANA</v>
          </cell>
          <cell r="E23" t="str">
            <v>LOURDES</v>
          </cell>
          <cell r="F23">
            <v>1</v>
          </cell>
          <cell r="H23">
            <v>0</v>
          </cell>
          <cell r="K23">
            <v>0</v>
          </cell>
          <cell r="L23">
            <v>0</v>
          </cell>
          <cell r="M23" t="str">
            <v>x</v>
          </cell>
          <cell r="N23">
            <v>0</v>
          </cell>
          <cell r="R23" t="str">
            <v>Guatemala</v>
          </cell>
          <cell r="S23" t="str">
            <v>Guatemala</v>
          </cell>
        </row>
        <row r="24">
          <cell r="B24" t="str">
            <v>MENOR DE EDAD</v>
          </cell>
          <cell r="D24" t="str">
            <v>GOMEZ</v>
          </cell>
          <cell r="E24" t="str">
            <v>EVELYN</v>
          </cell>
          <cell r="F24">
            <v>1</v>
          </cell>
          <cell r="H24">
            <v>0</v>
          </cell>
          <cell r="K24">
            <v>0</v>
          </cell>
          <cell r="L24">
            <v>0</v>
          </cell>
          <cell r="M24" t="str">
            <v>x</v>
          </cell>
          <cell r="N24">
            <v>0</v>
          </cell>
          <cell r="R24" t="str">
            <v>Guatemala</v>
          </cell>
          <cell r="S24" t="str">
            <v>Guatemala</v>
          </cell>
        </row>
        <row r="25">
          <cell r="B25" t="str">
            <v>MENOR DE EDAD</v>
          </cell>
          <cell r="D25" t="str">
            <v>PEREZ</v>
          </cell>
          <cell r="E25" t="str">
            <v>GIOBANNY</v>
          </cell>
          <cell r="F25">
            <v>2</v>
          </cell>
          <cell r="H25">
            <v>0</v>
          </cell>
          <cell r="K25">
            <v>0</v>
          </cell>
          <cell r="L25">
            <v>0</v>
          </cell>
          <cell r="M25" t="str">
            <v>x</v>
          </cell>
          <cell r="N25">
            <v>0</v>
          </cell>
          <cell r="R25" t="str">
            <v>Guatemala</v>
          </cell>
          <cell r="S25" t="str">
            <v>Guatemala</v>
          </cell>
        </row>
        <row r="26">
          <cell r="B26" t="str">
            <v>MENOR DE EDAD</v>
          </cell>
          <cell r="D26" t="str">
            <v>CANON</v>
          </cell>
          <cell r="E26" t="str">
            <v>NORMAN</v>
          </cell>
          <cell r="F26">
            <v>2</v>
          </cell>
          <cell r="H26">
            <v>0</v>
          </cell>
          <cell r="K26">
            <v>0</v>
          </cell>
          <cell r="L26">
            <v>0</v>
          </cell>
          <cell r="M26" t="str">
            <v>x</v>
          </cell>
          <cell r="N26">
            <v>0</v>
          </cell>
          <cell r="R26" t="str">
            <v>Guatemala</v>
          </cell>
          <cell r="S26" t="str">
            <v>Guatemala</v>
          </cell>
        </row>
        <row r="27">
          <cell r="B27">
            <v>2594018460602</v>
          </cell>
          <cell r="D27" t="str">
            <v>BARILLAS</v>
          </cell>
          <cell r="E27" t="str">
            <v xml:space="preserve">GUILLERMO </v>
          </cell>
          <cell r="F27">
            <v>2</v>
          </cell>
          <cell r="H27">
            <v>0</v>
          </cell>
          <cell r="K27">
            <v>0</v>
          </cell>
          <cell r="L27">
            <v>0</v>
          </cell>
          <cell r="M27" t="str">
            <v>x</v>
          </cell>
          <cell r="N27">
            <v>0</v>
          </cell>
          <cell r="R27" t="str">
            <v>Guatemala</v>
          </cell>
          <cell r="S27" t="str">
            <v>Guatemala</v>
          </cell>
        </row>
        <row r="28">
          <cell r="B28" t="str">
            <v xml:space="preserve">PENDIENTE </v>
          </cell>
          <cell r="D28" t="str">
            <v>Lopez</v>
          </cell>
          <cell r="E28" t="str">
            <v>Sara</v>
          </cell>
          <cell r="F28">
            <v>1</v>
          </cell>
          <cell r="H28">
            <v>36</v>
          </cell>
          <cell r="K28">
            <v>0</v>
          </cell>
          <cell r="L28">
            <v>0</v>
          </cell>
          <cell r="M28" t="str">
            <v>X</v>
          </cell>
          <cell r="N28">
            <v>0</v>
          </cell>
          <cell r="R28" t="str">
            <v>Guatemala</v>
          </cell>
          <cell r="S28" t="str">
            <v>Guatemala</v>
          </cell>
        </row>
        <row r="29">
          <cell r="B29" t="str">
            <v xml:space="preserve">PENDIENTE </v>
          </cell>
          <cell r="D29" t="str">
            <v xml:space="preserve">Sican </v>
          </cell>
          <cell r="E29" t="str">
            <v>Javes</v>
          </cell>
          <cell r="F29">
            <v>2</v>
          </cell>
          <cell r="H29">
            <v>5</v>
          </cell>
          <cell r="K29">
            <v>0</v>
          </cell>
          <cell r="L29">
            <v>0</v>
          </cell>
          <cell r="M29" t="str">
            <v>X</v>
          </cell>
          <cell r="N29">
            <v>0</v>
          </cell>
          <cell r="R29" t="str">
            <v>Guatemala</v>
          </cell>
          <cell r="S29" t="str">
            <v>Guatemala</v>
          </cell>
        </row>
        <row r="30">
          <cell r="B30" t="str">
            <v xml:space="preserve">PENDIENTE </v>
          </cell>
          <cell r="D30" t="str">
            <v xml:space="preserve">Serrano </v>
          </cell>
          <cell r="E30" t="str">
            <v>Raul</v>
          </cell>
          <cell r="F30">
            <v>2</v>
          </cell>
          <cell r="H30">
            <v>25</v>
          </cell>
          <cell r="K30">
            <v>0</v>
          </cell>
          <cell r="L30">
            <v>0</v>
          </cell>
          <cell r="M30" t="str">
            <v>X</v>
          </cell>
          <cell r="N30">
            <v>0</v>
          </cell>
          <cell r="R30" t="str">
            <v>Guatemala</v>
          </cell>
          <cell r="S30" t="str">
            <v>Guatemala</v>
          </cell>
        </row>
        <row r="31">
          <cell r="B31" t="str">
            <v xml:space="preserve">PENDIENTE </v>
          </cell>
          <cell r="D31" t="str">
            <v>Gonzalez</v>
          </cell>
          <cell r="E31" t="str">
            <v>Ebria</v>
          </cell>
          <cell r="F31">
            <v>1</v>
          </cell>
          <cell r="H31">
            <v>48</v>
          </cell>
          <cell r="K31">
            <v>0</v>
          </cell>
          <cell r="L31">
            <v>0</v>
          </cell>
          <cell r="M31" t="str">
            <v>X</v>
          </cell>
          <cell r="N31">
            <v>0</v>
          </cell>
          <cell r="R31" t="str">
            <v>Guatemala</v>
          </cell>
          <cell r="S31" t="str">
            <v>Guatemala</v>
          </cell>
        </row>
        <row r="32">
          <cell r="B32" t="str">
            <v xml:space="preserve">PENDIENTE </v>
          </cell>
          <cell r="D32" t="str">
            <v>Chavarria</v>
          </cell>
          <cell r="E32" t="str">
            <v>Karla</v>
          </cell>
          <cell r="F32">
            <v>1</v>
          </cell>
          <cell r="H32">
            <v>0</v>
          </cell>
          <cell r="K32">
            <v>0</v>
          </cell>
          <cell r="L32">
            <v>0</v>
          </cell>
          <cell r="M32" t="str">
            <v>x</v>
          </cell>
          <cell r="N32">
            <v>0</v>
          </cell>
          <cell r="R32" t="str">
            <v>Guatemala</v>
          </cell>
          <cell r="S32" t="str">
            <v>Guatemala</v>
          </cell>
        </row>
        <row r="33">
          <cell r="B33" t="str">
            <v xml:space="preserve">PENDIENTE </v>
          </cell>
          <cell r="D33" t="str">
            <v>Muñoz</v>
          </cell>
          <cell r="E33" t="str">
            <v>Jorge</v>
          </cell>
          <cell r="F33">
            <v>2</v>
          </cell>
          <cell r="H33">
            <v>33</v>
          </cell>
          <cell r="K33">
            <v>0</v>
          </cell>
          <cell r="L33">
            <v>0</v>
          </cell>
          <cell r="M33" t="str">
            <v>x</v>
          </cell>
          <cell r="N33">
            <v>0</v>
          </cell>
          <cell r="R33" t="str">
            <v>Guatemala</v>
          </cell>
          <cell r="S33" t="str">
            <v>Guatemala</v>
          </cell>
        </row>
        <row r="34">
          <cell r="B34" t="str">
            <v xml:space="preserve">PENDIENTE </v>
          </cell>
          <cell r="D34" t="str">
            <v>Lara</v>
          </cell>
          <cell r="E34" t="str">
            <v>Cecilia</v>
          </cell>
          <cell r="F34">
            <v>1</v>
          </cell>
          <cell r="H34">
            <v>28</v>
          </cell>
          <cell r="K34">
            <v>0</v>
          </cell>
          <cell r="L34">
            <v>0</v>
          </cell>
          <cell r="M34" t="str">
            <v>x</v>
          </cell>
          <cell r="N34">
            <v>0</v>
          </cell>
          <cell r="R34" t="str">
            <v>Guatemala</v>
          </cell>
          <cell r="S34" t="str">
            <v>Guatemala</v>
          </cell>
        </row>
        <row r="35">
          <cell r="B35" t="str">
            <v xml:space="preserve">PENDIENTE </v>
          </cell>
          <cell r="D35" t="str">
            <v>Cruz</v>
          </cell>
          <cell r="E35" t="str">
            <v>Luky</v>
          </cell>
          <cell r="F35">
            <v>1</v>
          </cell>
          <cell r="H35">
            <v>35</v>
          </cell>
          <cell r="K35">
            <v>0</v>
          </cell>
          <cell r="L35">
            <v>0</v>
          </cell>
          <cell r="M35" t="str">
            <v>x</v>
          </cell>
          <cell r="N35">
            <v>0</v>
          </cell>
          <cell r="R35" t="str">
            <v>Guatemala</v>
          </cell>
          <cell r="S35" t="str">
            <v>Guatemala</v>
          </cell>
        </row>
        <row r="36">
          <cell r="B36" t="str">
            <v xml:space="preserve">PENDIENTE </v>
          </cell>
          <cell r="D36" t="str">
            <v>Castillo</v>
          </cell>
          <cell r="E36" t="str">
            <v>Sandra</v>
          </cell>
          <cell r="F36">
            <v>1</v>
          </cell>
          <cell r="H36">
            <v>59</v>
          </cell>
          <cell r="K36">
            <v>0</v>
          </cell>
          <cell r="L36">
            <v>0</v>
          </cell>
          <cell r="M36" t="str">
            <v>x</v>
          </cell>
          <cell r="N36">
            <v>0</v>
          </cell>
          <cell r="R36" t="str">
            <v>Guatemala</v>
          </cell>
          <cell r="S36" t="str">
            <v>Guatemala</v>
          </cell>
        </row>
        <row r="37">
          <cell r="B37" t="str">
            <v xml:space="preserve">PENDIENTE </v>
          </cell>
          <cell r="D37" t="str">
            <v>Gonzalez</v>
          </cell>
          <cell r="E37" t="str">
            <v>Astrid</v>
          </cell>
          <cell r="F37">
            <v>1</v>
          </cell>
          <cell r="H37">
            <v>42</v>
          </cell>
          <cell r="K37">
            <v>0</v>
          </cell>
          <cell r="L37">
            <v>0</v>
          </cell>
          <cell r="M37" t="str">
            <v>x</v>
          </cell>
          <cell r="N37">
            <v>0</v>
          </cell>
          <cell r="R37" t="str">
            <v>Guatemala</v>
          </cell>
          <cell r="S37" t="str">
            <v>Guatemala</v>
          </cell>
        </row>
        <row r="38">
          <cell r="B38" t="str">
            <v xml:space="preserve">PENDIENTE </v>
          </cell>
          <cell r="D38" t="str">
            <v>Mogollon</v>
          </cell>
          <cell r="E38" t="str">
            <v>Shirley</v>
          </cell>
          <cell r="F38">
            <v>1</v>
          </cell>
          <cell r="H38">
            <v>37</v>
          </cell>
          <cell r="K38">
            <v>0</v>
          </cell>
          <cell r="L38">
            <v>0</v>
          </cell>
          <cell r="M38" t="str">
            <v>x</v>
          </cell>
          <cell r="N38">
            <v>0</v>
          </cell>
          <cell r="R38" t="str">
            <v>Guatemala</v>
          </cell>
          <cell r="S38" t="str">
            <v>Guatemala</v>
          </cell>
        </row>
        <row r="39">
          <cell r="B39" t="str">
            <v xml:space="preserve">PENDIENTE </v>
          </cell>
          <cell r="D39" t="str">
            <v>Valiente</v>
          </cell>
          <cell r="E39" t="str">
            <v>Manuel</v>
          </cell>
          <cell r="F39">
            <v>2</v>
          </cell>
          <cell r="H39">
            <v>37</v>
          </cell>
          <cell r="K39">
            <v>0</v>
          </cell>
          <cell r="L39">
            <v>0</v>
          </cell>
          <cell r="M39" t="str">
            <v>x</v>
          </cell>
          <cell r="N39">
            <v>0</v>
          </cell>
          <cell r="R39" t="str">
            <v>Guatemala</v>
          </cell>
          <cell r="S39" t="str">
            <v>Guatemala</v>
          </cell>
        </row>
        <row r="40">
          <cell r="B40" t="str">
            <v xml:space="preserve">PENDIENTE </v>
          </cell>
          <cell r="D40" t="str">
            <v>Lopez</v>
          </cell>
          <cell r="E40" t="str">
            <v>Miguel</v>
          </cell>
          <cell r="F40">
            <v>2</v>
          </cell>
          <cell r="H40">
            <v>38</v>
          </cell>
          <cell r="K40">
            <v>0</v>
          </cell>
          <cell r="L40">
            <v>0</v>
          </cell>
          <cell r="M40" t="str">
            <v>x</v>
          </cell>
          <cell r="N40">
            <v>0</v>
          </cell>
          <cell r="R40" t="str">
            <v>Guatemala</v>
          </cell>
          <cell r="S40" t="str">
            <v>Guatemala</v>
          </cell>
        </row>
        <row r="41">
          <cell r="B41" t="str">
            <v xml:space="preserve">PENDIENTE </v>
          </cell>
          <cell r="D41" t="str">
            <v xml:space="preserve">Moreno </v>
          </cell>
          <cell r="E41" t="str">
            <v>Dara</v>
          </cell>
          <cell r="F41">
            <v>1</v>
          </cell>
          <cell r="H41">
            <v>45</v>
          </cell>
          <cell r="K41">
            <v>0</v>
          </cell>
          <cell r="L41">
            <v>0</v>
          </cell>
          <cell r="M41" t="str">
            <v>x</v>
          </cell>
          <cell r="N41">
            <v>0</v>
          </cell>
          <cell r="R41" t="str">
            <v>Guatemala</v>
          </cell>
          <cell r="S41" t="str">
            <v>Guatemala</v>
          </cell>
        </row>
        <row r="42">
          <cell r="B42" t="str">
            <v xml:space="preserve">PENDIENTE </v>
          </cell>
          <cell r="D42" t="str">
            <v>Yuman</v>
          </cell>
          <cell r="E42" t="str">
            <v>Karina</v>
          </cell>
          <cell r="F42">
            <v>1</v>
          </cell>
          <cell r="H42">
            <v>43</v>
          </cell>
          <cell r="K42">
            <v>0</v>
          </cell>
          <cell r="L42">
            <v>0</v>
          </cell>
          <cell r="M42" t="str">
            <v>x</v>
          </cell>
          <cell r="N42">
            <v>0</v>
          </cell>
          <cell r="R42" t="str">
            <v>Guatemala</v>
          </cell>
          <cell r="S42" t="str">
            <v>Guatemala</v>
          </cell>
        </row>
        <row r="43">
          <cell r="B43" t="str">
            <v xml:space="preserve">PENDIENTE </v>
          </cell>
          <cell r="D43" t="str">
            <v>Ordoñez</v>
          </cell>
          <cell r="E43" t="str">
            <v>Dagoberto</v>
          </cell>
          <cell r="F43">
            <v>2</v>
          </cell>
          <cell r="H43">
            <v>68</v>
          </cell>
          <cell r="K43">
            <v>0</v>
          </cell>
          <cell r="L43">
            <v>0</v>
          </cell>
          <cell r="M43" t="str">
            <v>x</v>
          </cell>
          <cell r="N43">
            <v>0</v>
          </cell>
          <cell r="R43" t="str">
            <v>Guatemala</v>
          </cell>
          <cell r="S43" t="str">
            <v>Guatemala</v>
          </cell>
        </row>
        <row r="44">
          <cell r="B44" t="str">
            <v xml:space="preserve">PENDIENTE </v>
          </cell>
          <cell r="D44" t="str">
            <v>Malario</v>
          </cell>
          <cell r="E44" t="str">
            <v>Norma</v>
          </cell>
          <cell r="F44">
            <v>1</v>
          </cell>
          <cell r="H44">
            <v>47</v>
          </cell>
          <cell r="K44">
            <v>0</v>
          </cell>
          <cell r="L44">
            <v>0</v>
          </cell>
          <cell r="M44" t="str">
            <v>x</v>
          </cell>
          <cell r="N44">
            <v>0</v>
          </cell>
          <cell r="R44" t="str">
            <v>Guatemala</v>
          </cell>
          <cell r="S44" t="str">
            <v>Guatemala</v>
          </cell>
        </row>
        <row r="45">
          <cell r="B45" t="str">
            <v xml:space="preserve">PENDIENTE </v>
          </cell>
          <cell r="D45" t="str">
            <v>Velazquez</v>
          </cell>
          <cell r="E45" t="str">
            <v>Lidia</v>
          </cell>
          <cell r="F45">
            <v>1</v>
          </cell>
          <cell r="H45">
            <v>35</v>
          </cell>
          <cell r="K45">
            <v>0</v>
          </cell>
          <cell r="L45">
            <v>0</v>
          </cell>
          <cell r="M45" t="str">
            <v>x</v>
          </cell>
          <cell r="N45">
            <v>0</v>
          </cell>
          <cell r="R45" t="str">
            <v>Guatemala</v>
          </cell>
          <cell r="S45" t="str">
            <v>Guatemala</v>
          </cell>
        </row>
        <row r="46">
          <cell r="B46" t="str">
            <v xml:space="preserve">PENDIENTE </v>
          </cell>
          <cell r="D46" t="str">
            <v>Roque</v>
          </cell>
          <cell r="E46" t="str">
            <v>Byron</v>
          </cell>
          <cell r="F46">
            <v>2</v>
          </cell>
          <cell r="H46">
            <v>11</v>
          </cell>
          <cell r="K46">
            <v>0</v>
          </cell>
          <cell r="L46">
            <v>0</v>
          </cell>
          <cell r="M46" t="str">
            <v>x</v>
          </cell>
          <cell r="N46">
            <v>0</v>
          </cell>
          <cell r="R46" t="str">
            <v>Guatemala</v>
          </cell>
          <cell r="S46" t="str">
            <v>Guatemala</v>
          </cell>
        </row>
        <row r="47">
          <cell r="B47" t="str">
            <v xml:space="preserve">PENDIENTE </v>
          </cell>
          <cell r="D47" t="str">
            <v>Roque</v>
          </cell>
          <cell r="E47" t="str">
            <v>Abigail</v>
          </cell>
          <cell r="F47">
            <v>1</v>
          </cell>
          <cell r="H47">
            <v>6</v>
          </cell>
          <cell r="K47">
            <v>0</v>
          </cell>
          <cell r="L47">
            <v>0</v>
          </cell>
          <cell r="M47" t="str">
            <v>x</v>
          </cell>
          <cell r="N47">
            <v>0</v>
          </cell>
          <cell r="R47" t="str">
            <v>Guatemala</v>
          </cell>
          <cell r="S47" t="str">
            <v>Guatemala</v>
          </cell>
        </row>
        <row r="48">
          <cell r="B48" t="str">
            <v xml:space="preserve">PENDIENTE </v>
          </cell>
          <cell r="D48" t="str">
            <v>Roque</v>
          </cell>
          <cell r="E48" t="str">
            <v>Rudy</v>
          </cell>
          <cell r="F48">
            <v>1</v>
          </cell>
          <cell r="H48">
            <v>36</v>
          </cell>
          <cell r="K48">
            <v>0</v>
          </cell>
          <cell r="L48">
            <v>0</v>
          </cell>
          <cell r="M48" t="str">
            <v>x</v>
          </cell>
          <cell r="N48">
            <v>0</v>
          </cell>
          <cell r="R48" t="str">
            <v>Guatemala</v>
          </cell>
          <cell r="S48" t="str">
            <v>Guatemala</v>
          </cell>
        </row>
        <row r="49">
          <cell r="B49" t="str">
            <v xml:space="preserve">PENDIENTE </v>
          </cell>
          <cell r="D49" t="str">
            <v>Rivera</v>
          </cell>
          <cell r="E49" t="str">
            <v>Cony</v>
          </cell>
          <cell r="F49">
            <v>1</v>
          </cell>
          <cell r="H49">
            <v>60</v>
          </cell>
          <cell r="K49">
            <v>0</v>
          </cell>
          <cell r="L49">
            <v>0</v>
          </cell>
          <cell r="M49" t="str">
            <v>x</v>
          </cell>
          <cell r="N49">
            <v>0</v>
          </cell>
          <cell r="R49" t="str">
            <v>Guatemala</v>
          </cell>
          <cell r="S49" t="str">
            <v>Guatemala</v>
          </cell>
        </row>
        <row r="50">
          <cell r="B50" t="str">
            <v xml:space="preserve">PENDIENTE </v>
          </cell>
          <cell r="D50">
            <v>0</v>
          </cell>
          <cell r="E50" t="str">
            <v>Maritza</v>
          </cell>
          <cell r="F50">
            <v>1</v>
          </cell>
          <cell r="H50">
            <v>60</v>
          </cell>
          <cell r="K50">
            <v>0</v>
          </cell>
          <cell r="L50">
            <v>0</v>
          </cell>
          <cell r="M50" t="str">
            <v>x</v>
          </cell>
          <cell r="N50">
            <v>0</v>
          </cell>
          <cell r="R50" t="str">
            <v>Guatemala</v>
          </cell>
          <cell r="S50" t="str">
            <v>Guatemala</v>
          </cell>
        </row>
        <row r="51">
          <cell r="B51" t="str">
            <v xml:space="preserve">PENDIENTE </v>
          </cell>
          <cell r="D51" t="str">
            <v>Polanco</v>
          </cell>
          <cell r="E51" t="str">
            <v>Alba</v>
          </cell>
          <cell r="F51">
            <v>1</v>
          </cell>
          <cell r="H51">
            <v>53</v>
          </cell>
          <cell r="K51">
            <v>0</v>
          </cell>
          <cell r="L51">
            <v>0</v>
          </cell>
          <cell r="M51" t="str">
            <v>x</v>
          </cell>
          <cell r="N51">
            <v>0</v>
          </cell>
          <cell r="R51" t="str">
            <v>Guatemala</v>
          </cell>
          <cell r="S51" t="str">
            <v>Guatemala</v>
          </cell>
        </row>
        <row r="52">
          <cell r="B52" t="str">
            <v xml:space="preserve">PENDIENTE </v>
          </cell>
          <cell r="D52" t="str">
            <v>Illezcas</v>
          </cell>
          <cell r="E52" t="str">
            <v>Feliz</v>
          </cell>
          <cell r="F52">
            <v>2</v>
          </cell>
          <cell r="H52">
            <v>19</v>
          </cell>
          <cell r="K52">
            <v>0</v>
          </cell>
          <cell r="L52">
            <v>0</v>
          </cell>
          <cell r="M52" t="str">
            <v>x</v>
          </cell>
          <cell r="N52">
            <v>0</v>
          </cell>
          <cell r="R52" t="str">
            <v>Guatemala</v>
          </cell>
          <cell r="S52" t="str">
            <v>Guatemala</v>
          </cell>
        </row>
        <row r="53">
          <cell r="B53" t="str">
            <v xml:space="preserve">PENDIENTE </v>
          </cell>
          <cell r="D53" t="str">
            <v>Illezcas</v>
          </cell>
          <cell r="E53" t="str">
            <v>Ana</v>
          </cell>
          <cell r="F53">
            <v>1</v>
          </cell>
          <cell r="H53">
            <v>17</v>
          </cell>
          <cell r="K53">
            <v>0</v>
          </cell>
          <cell r="L53">
            <v>0</v>
          </cell>
          <cell r="M53" t="str">
            <v>x</v>
          </cell>
          <cell r="N53">
            <v>0</v>
          </cell>
          <cell r="R53" t="str">
            <v>Guatemala</v>
          </cell>
          <cell r="S53" t="str">
            <v>Guatemala</v>
          </cell>
        </row>
        <row r="54">
          <cell r="B54" t="str">
            <v xml:space="preserve">PENDIENTE </v>
          </cell>
          <cell r="D54" t="str">
            <v>Chet</v>
          </cell>
          <cell r="E54" t="str">
            <v>Marta</v>
          </cell>
          <cell r="F54">
            <v>1</v>
          </cell>
          <cell r="H54">
            <v>18</v>
          </cell>
          <cell r="K54">
            <v>0</v>
          </cell>
          <cell r="L54">
            <v>0</v>
          </cell>
          <cell r="M54" t="str">
            <v>x</v>
          </cell>
          <cell r="N54">
            <v>0</v>
          </cell>
          <cell r="R54" t="str">
            <v>Guatemala</v>
          </cell>
          <cell r="S54" t="str">
            <v>Guatemala</v>
          </cell>
        </row>
        <row r="55">
          <cell r="B55" t="str">
            <v xml:space="preserve">PENDIENTE </v>
          </cell>
          <cell r="D55" t="str">
            <v>Alba</v>
          </cell>
          <cell r="E55" t="str">
            <v>Pamela</v>
          </cell>
          <cell r="F55">
            <v>1</v>
          </cell>
          <cell r="H55">
            <v>22</v>
          </cell>
          <cell r="K55">
            <v>0</v>
          </cell>
          <cell r="L55">
            <v>0</v>
          </cell>
          <cell r="M55" t="str">
            <v>x</v>
          </cell>
          <cell r="N55">
            <v>0</v>
          </cell>
          <cell r="R55" t="str">
            <v>Guatemala</v>
          </cell>
          <cell r="S55" t="str">
            <v>Guatemala</v>
          </cell>
        </row>
        <row r="56">
          <cell r="B56" t="str">
            <v xml:space="preserve">PENDIENTE </v>
          </cell>
          <cell r="D56" t="str">
            <v>Atlan</v>
          </cell>
          <cell r="E56" t="str">
            <v>Marle</v>
          </cell>
          <cell r="F56">
            <v>1</v>
          </cell>
          <cell r="H56">
            <v>19</v>
          </cell>
          <cell r="K56">
            <v>0</v>
          </cell>
          <cell r="L56">
            <v>0</v>
          </cell>
          <cell r="M56" t="str">
            <v>x</v>
          </cell>
          <cell r="N56">
            <v>0</v>
          </cell>
          <cell r="R56" t="str">
            <v>Guatemala</v>
          </cell>
          <cell r="S56" t="str">
            <v>Guatemala</v>
          </cell>
        </row>
        <row r="57">
          <cell r="B57" t="str">
            <v xml:space="preserve">PENDIENTE </v>
          </cell>
          <cell r="D57" t="str">
            <v>Rivera</v>
          </cell>
          <cell r="E57" t="str">
            <v>Cony</v>
          </cell>
          <cell r="F57">
            <v>1</v>
          </cell>
          <cell r="H57">
            <v>60</v>
          </cell>
          <cell r="K57">
            <v>0</v>
          </cell>
          <cell r="L57">
            <v>0</v>
          </cell>
          <cell r="M57" t="str">
            <v>x</v>
          </cell>
          <cell r="N57">
            <v>0</v>
          </cell>
          <cell r="R57" t="str">
            <v>Guatemala</v>
          </cell>
          <cell r="S57" t="str">
            <v>Guatemala</v>
          </cell>
        </row>
        <row r="58">
          <cell r="B58" t="str">
            <v xml:space="preserve">PENDIENTE </v>
          </cell>
          <cell r="D58" t="str">
            <v>Lopez</v>
          </cell>
          <cell r="E58" t="str">
            <v>jennifer</v>
          </cell>
          <cell r="F58">
            <v>1</v>
          </cell>
          <cell r="H58">
            <v>6</v>
          </cell>
          <cell r="K58">
            <v>0</v>
          </cell>
          <cell r="L58">
            <v>0</v>
          </cell>
          <cell r="M58" t="str">
            <v>x</v>
          </cell>
          <cell r="N58">
            <v>0</v>
          </cell>
          <cell r="R58" t="str">
            <v>Guatemala</v>
          </cell>
          <cell r="S58" t="str">
            <v>Guatemala</v>
          </cell>
        </row>
        <row r="59">
          <cell r="B59" t="str">
            <v xml:space="preserve">PENDIENTE </v>
          </cell>
          <cell r="D59" t="str">
            <v>Arias</v>
          </cell>
          <cell r="E59" t="str">
            <v>Glandy</v>
          </cell>
          <cell r="F59">
            <v>1</v>
          </cell>
          <cell r="H59">
            <v>21</v>
          </cell>
          <cell r="K59">
            <v>0</v>
          </cell>
          <cell r="L59">
            <v>0</v>
          </cell>
          <cell r="M59" t="str">
            <v>x</v>
          </cell>
          <cell r="N59">
            <v>0</v>
          </cell>
          <cell r="R59" t="str">
            <v>Guatemala</v>
          </cell>
          <cell r="S59" t="str">
            <v>Guatemala</v>
          </cell>
        </row>
        <row r="60">
          <cell r="B60" t="str">
            <v xml:space="preserve">PENDIENTE </v>
          </cell>
          <cell r="D60" t="str">
            <v>Zuñiga</v>
          </cell>
          <cell r="E60" t="str">
            <v>Paolo</v>
          </cell>
          <cell r="F60">
            <v>2</v>
          </cell>
          <cell r="H60">
            <v>18</v>
          </cell>
          <cell r="K60">
            <v>0</v>
          </cell>
          <cell r="L60">
            <v>0</v>
          </cell>
          <cell r="M60" t="str">
            <v>x</v>
          </cell>
          <cell r="N60">
            <v>0</v>
          </cell>
          <cell r="R60" t="str">
            <v>Guatemala</v>
          </cell>
          <cell r="S60" t="str">
            <v>Guatemala</v>
          </cell>
        </row>
        <row r="61">
          <cell r="B61" t="str">
            <v xml:space="preserve">PENDIENTE </v>
          </cell>
          <cell r="D61" t="str">
            <v>Diaz</v>
          </cell>
          <cell r="E61" t="str">
            <v>Delmison</v>
          </cell>
          <cell r="F61">
            <v>2</v>
          </cell>
          <cell r="H61">
            <v>19</v>
          </cell>
          <cell r="K61">
            <v>0</v>
          </cell>
          <cell r="L61">
            <v>0</v>
          </cell>
          <cell r="M61" t="str">
            <v>x</v>
          </cell>
          <cell r="N61">
            <v>0</v>
          </cell>
          <cell r="R61" t="str">
            <v>Guatemala</v>
          </cell>
          <cell r="S61" t="str">
            <v>Guatemala</v>
          </cell>
        </row>
        <row r="62">
          <cell r="B62" t="str">
            <v xml:space="preserve">PENDIENTE </v>
          </cell>
          <cell r="D62" t="str">
            <v>Rios</v>
          </cell>
          <cell r="E62" t="str">
            <v>Chelsea</v>
          </cell>
          <cell r="F62">
            <v>1</v>
          </cell>
          <cell r="H62">
            <v>5</v>
          </cell>
          <cell r="K62">
            <v>0</v>
          </cell>
          <cell r="L62">
            <v>0</v>
          </cell>
          <cell r="M62" t="str">
            <v>x</v>
          </cell>
          <cell r="N62">
            <v>0</v>
          </cell>
          <cell r="R62" t="str">
            <v>Guatemala</v>
          </cell>
          <cell r="S62" t="str">
            <v>Guatemala</v>
          </cell>
        </row>
        <row r="63">
          <cell r="B63" t="str">
            <v xml:space="preserve">PENDIENTE </v>
          </cell>
          <cell r="D63" t="str">
            <v>Carvajal</v>
          </cell>
          <cell r="E63" t="str">
            <v>Leslie</v>
          </cell>
          <cell r="F63">
            <v>1</v>
          </cell>
          <cell r="H63">
            <v>22</v>
          </cell>
          <cell r="K63">
            <v>0</v>
          </cell>
          <cell r="L63">
            <v>0</v>
          </cell>
          <cell r="M63" t="str">
            <v>x</v>
          </cell>
          <cell r="N63">
            <v>0</v>
          </cell>
          <cell r="R63" t="str">
            <v>Guatemala</v>
          </cell>
          <cell r="S63" t="str">
            <v>Guatemala</v>
          </cell>
        </row>
        <row r="64">
          <cell r="B64" t="str">
            <v xml:space="preserve">PENDIENTE </v>
          </cell>
          <cell r="D64" t="str">
            <v>Lopez</v>
          </cell>
          <cell r="E64" t="str">
            <v>Fabian</v>
          </cell>
          <cell r="F64">
            <v>2</v>
          </cell>
          <cell r="H64">
            <v>51</v>
          </cell>
          <cell r="K64">
            <v>0</v>
          </cell>
          <cell r="L64">
            <v>0</v>
          </cell>
          <cell r="M64" t="str">
            <v>x</v>
          </cell>
          <cell r="N64">
            <v>0</v>
          </cell>
          <cell r="R64" t="str">
            <v>Guatemala</v>
          </cell>
          <cell r="S64" t="str">
            <v>Guatemala</v>
          </cell>
        </row>
        <row r="65">
          <cell r="B65" t="str">
            <v xml:space="preserve">PENDIENTE </v>
          </cell>
          <cell r="D65" t="str">
            <v>Alvarado</v>
          </cell>
          <cell r="E65" t="str">
            <v>Marisabel</v>
          </cell>
          <cell r="F65">
            <v>1</v>
          </cell>
          <cell r="H65">
            <v>17</v>
          </cell>
          <cell r="K65">
            <v>0</v>
          </cell>
          <cell r="L65">
            <v>0</v>
          </cell>
          <cell r="M65" t="str">
            <v>x</v>
          </cell>
          <cell r="N65">
            <v>0</v>
          </cell>
          <cell r="R65" t="str">
            <v>Guatemala</v>
          </cell>
          <cell r="S65" t="str">
            <v>Guatemala</v>
          </cell>
        </row>
        <row r="66">
          <cell r="B66" t="str">
            <v xml:space="preserve">PENDIENTE </v>
          </cell>
          <cell r="D66" t="str">
            <v>Gonzalez</v>
          </cell>
          <cell r="E66" t="str">
            <v>Blanca</v>
          </cell>
          <cell r="F66">
            <v>1</v>
          </cell>
          <cell r="H66">
            <v>53</v>
          </cell>
          <cell r="K66">
            <v>0</v>
          </cell>
          <cell r="L66">
            <v>0</v>
          </cell>
          <cell r="M66" t="str">
            <v>x</v>
          </cell>
          <cell r="N66">
            <v>0</v>
          </cell>
          <cell r="R66" t="str">
            <v>Guatemala</v>
          </cell>
          <cell r="S66" t="str">
            <v>Guatemala</v>
          </cell>
        </row>
        <row r="67">
          <cell r="B67" t="str">
            <v xml:space="preserve">PENDIENTE </v>
          </cell>
          <cell r="D67" t="str">
            <v>Godinez</v>
          </cell>
          <cell r="E67" t="str">
            <v>Otto</v>
          </cell>
          <cell r="F67">
            <v>2</v>
          </cell>
          <cell r="H67">
            <v>15</v>
          </cell>
          <cell r="K67">
            <v>0</v>
          </cell>
          <cell r="L67">
            <v>0</v>
          </cell>
          <cell r="M67" t="str">
            <v>x</v>
          </cell>
          <cell r="N67">
            <v>0</v>
          </cell>
          <cell r="R67" t="str">
            <v>Guatemala</v>
          </cell>
          <cell r="S67" t="str">
            <v>Guatemala</v>
          </cell>
        </row>
        <row r="68">
          <cell r="B68" t="str">
            <v xml:space="preserve">PENDIENTE </v>
          </cell>
          <cell r="D68" t="str">
            <v>Cordova</v>
          </cell>
          <cell r="E68" t="str">
            <v>Rita</v>
          </cell>
          <cell r="F68">
            <v>1</v>
          </cell>
          <cell r="H68">
            <v>17</v>
          </cell>
          <cell r="K68">
            <v>0</v>
          </cell>
          <cell r="L68">
            <v>0</v>
          </cell>
          <cell r="M68" t="str">
            <v>x</v>
          </cell>
          <cell r="N68">
            <v>0</v>
          </cell>
          <cell r="R68" t="str">
            <v>Guatemala</v>
          </cell>
          <cell r="S68" t="str">
            <v>Guatemala</v>
          </cell>
        </row>
        <row r="69">
          <cell r="B69" t="str">
            <v xml:space="preserve">PENDIENTE </v>
          </cell>
          <cell r="D69" t="str">
            <v>Velazques</v>
          </cell>
          <cell r="E69" t="str">
            <v>Shenny</v>
          </cell>
          <cell r="F69">
            <v>1</v>
          </cell>
          <cell r="H69">
            <v>15</v>
          </cell>
          <cell r="K69">
            <v>0</v>
          </cell>
          <cell r="L69">
            <v>0</v>
          </cell>
          <cell r="M69" t="str">
            <v>x</v>
          </cell>
          <cell r="N69">
            <v>0</v>
          </cell>
          <cell r="R69" t="str">
            <v>Guatemala</v>
          </cell>
          <cell r="S69" t="str">
            <v>Guatemala</v>
          </cell>
        </row>
        <row r="70">
          <cell r="B70" t="str">
            <v xml:space="preserve">PENDIENTE </v>
          </cell>
          <cell r="D70" t="str">
            <v>Recinos</v>
          </cell>
          <cell r="E70" t="str">
            <v>Carlos</v>
          </cell>
          <cell r="F70">
            <v>2</v>
          </cell>
          <cell r="H70">
            <v>13</v>
          </cell>
          <cell r="K70">
            <v>0</v>
          </cell>
          <cell r="L70">
            <v>0</v>
          </cell>
          <cell r="M70" t="str">
            <v>x</v>
          </cell>
          <cell r="N70">
            <v>0</v>
          </cell>
          <cell r="R70" t="str">
            <v>Guatemala</v>
          </cell>
          <cell r="S70" t="str">
            <v>Guatemala</v>
          </cell>
        </row>
        <row r="71">
          <cell r="B71" t="str">
            <v xml:space="preserve">PENDIENTE </v>
          </cell>
          <cell r="D71" t="str">
            <v>Cruz</v>
          </cell>
          <cell r="E71" t="str">
            <v>Lucky</v>
          </cell>
          <cell r="F71">
            <v>1</v>
          </cell>
          <cell r="H71">
            <v>35</v>
          </cell>
          <cell r="K71">
            <v>0</v>
          </cell>
          <cell r="L71">
            <v>0</v>
          </cell>
          <cell r="M71" t="str">
            <v>x</v>
          </cell>
          <cell r="N71">
            <v>0</v>
          </cell>
          <cell r="R71" t="str">
            <v>Guatemala</v>
          </cell>
          <cell r="S71" t="str">
            <v>Guatemala</v>
          </cell>
        </row>
        <row r="72">
          <cell r="B72" t="str">
            <v xml:space="preserve">PENDIENTE </v>
          </cell>
          <cell r="D72" t="str">
            <v>Cruz</v>
          </cell>
          <cell r="E72" t="str">
            <v>Cecilia</v>
          </cell>
          <cell r="F72">
            <v>1</v>
          </cell>
          <cell r="H72">
            <v>26</v>
          </cell>
          <cell r="K72">
            <v>0</v>
          </cell>
          <cell r="L72">
            <v>0</v>
          </cell>
          <cell r="M72" t="str">
            <v>x</v>
          </cell>
          <cell r="N72">
            <v>0</v>
          </cell>
          <cell r="R72" t="str">
            <v>Guatemala</v>
          </cell>
          <cell r="S72" t="str">
            <v>Guatemala</v>
          </cell>
        </row>
        <row r="73">
          <cell r="B73" t="str">
            <v xml:space="preserve">PENDIENTE </v>
          </cell>
          <cell r="D73" t="str">
            <v>Vidal</v>
          </cell>
          <cell r="E73" t="str">
            <v>Edwin</v>
          </cell>
          <cell r="F73">
            <v>2</v>
          </cell>
          <cell r="H73">
            <v>24</v>
          </cell>
          <cell r="K73">
            <v>0</v>
          </cell>
          <cell r="L73">
            <v>0</v>
          </cell>
          <cell r="M73" t="str">
            <v>x</v>
          </cell>
          <cell r="N73">
            <v>0</v>
          </cell>
          <cell r="R73" t="str">
            <v>Guatemala</v>
          </cell>
          <cell r="S73" t="str">
            <v>Guatemala</v>
          </cell>
        </row>
        <row r="74">
          <cell r="B74" t="str">
            <v xml:space="preserve">PENDIENTE </v>
          </cell>
          <cell r="D74" t="str">
            <v>Rivera</v>
          </cell>
          <cell r="E74" t="str">
            <v>Conny</v>
          </cell>
          <cell r="F74">
            <v>1</v>
          </cell>
          <cell r="H74">
            <v>60</v>
          </cell>
          <cell r="K74">
            <v>0</v>
          </cell>
          <cell r="L74">
            <v>0</v>
          </cell>
          <cell r="M74" t="str">
            <v>x</v>
          </cell>
          <cell r="N74">
            <v>0</v>
          </cell>
          <cell r="R74" t="str">
            <v>Guatemala</v>
          </cell>
          <cell r="S74" t="str">
            <v>Guatemala</v>
          </cell>
        </row>
        <row r="75">
          <cell r="B75" t="str">
            <v xml:space="preserve">PENDIENTE </v>
          </cell>
          <cell r="D75" t="str">
            <v>Coronado</v>
          </cell>
          <cell r="E75" t="str">
            <v>Zunny</v>
          </cell>
          <cell r="F75">
            <v>1</v>
          </cell>
          <cell r="H75">
            <v>20</v>
          </cell>
          <cell r="K75">
            <v>0</v>
          </cell>
          <cell r="L75">
            <v>0</v>
          </cell>
          <cell r="M75" t="str">
            <v>x</v>
          </cell>
          <cell r="N75">
            <v>0</v>
          </cell>
          <cell r="R75" t="str">
            <v>Guatemala</v>
          </cell>
          <cell r="S75" t="str">
            <v>Guatemala</v>
          </cell>
        </row>
        <row r="76">
          <cell r="B76" t="str">
            <v xml:space="preserve">PENDIENTE </v>
          </cell>
          <cell r="D76" t="str">
            <v>Lopez</v>
          </cell>
          <cell r="E76" t="str">
            <v>Fabian</v>
          </cell>
          <cell r="F76">
            <v>2</v>
          </cell>
          <cell r="H76">
            <v>51</v>
          </cell>
          <cell r="K76">
            <v>0</v>
          </cell>
          <cell r="L76">
            <v>0</v>
          </cell>
          <cell r="M76" t="str">
            <v>x</v>
          </cell>
          <cell r="N76">
            <v>0</v>
          </cell>
          <cell r="R76" t="str">
            <v>Guatemala</v>
          </cell>
          <cell r="S76" t="str">
            <v>Guatemala</v>
          </cell>
        </row>
        <row r="77">
          <cell r="B77" t="str">
            <v xml:space="preserve">PENDIENTE </v>
          </cell>
          <cell r="D77" t="str">
            <v>Coronado</v>
          </cell>
          <cell r="E77" t="str">
            <v>Marmeta</v>
          </cell>
          <cell r="F77">
            <v>1</v>
          </cell>
          <cell r="H77">
            <v>55</v>
          </cell>
          <cell r="K77">
            <v>0</v>
          </cell>
          <cell r="L77">
            <v>0</v>
          </cell>
          <cell r="M77" t="str">
            <v>x</v>
          </cell>
          <cell r="N77">
            <v>0</v>
          </cell>
          <cell r="R77" t="str">
            <v>Guatemala</v>
          </cell>
          <cell r="S77" t="str">
            <v>Guatemala</v>
          </cell>
        </row>
        <row r="78">
          <cell r="B78" t="str">
            <v xml:space="preserve">PENDIENTE </v>
          </cell>
          <cell r="D78" t="str">
            <v>Pirir</v>
          </cell>
          <cell r="E78" t="str">
            <v>Belibeth</v>
          </cell>
          <cell r="F78">
            <v>1</v>
          </cell>
          <cell r="H78">
            <v>25</v>
          </cell>
          <cell r="K78">
            <v>0</v>
          </cell>
          <cell r="L78">
            <v>0</v>
          </cell>
          <cell r="M78" t="str">
            <v>x</v>
          </cell>
          <cell r="N78">
            <v>0</v>
          </cell>
          <cell r="R78" t="str">
            <v>Guatemala</v>
          </cell>
          <cell r="S78" t="str">
            <v>Guatemala</v>
          </cell>
        </row>
        <row r="79">
          <cell r="B79" t="str">
            <v xml:space="preserve">PENDIENTE </v>
          </cell>
          <cell r="D79" t="str">
            <v>Lopez</v>
          </cell>
          <cell r="E79" t="str">
            <v>Miguel</v>
          </cell>
          <cell r="F79">
            <v>2</v>
          </cell>
          <cell r="H79">
            <v>43</v>
          </cell>
          <cell r="K79">
            <v>0</v>
          </cell>
          <cell r="L79">
            <v>0</v>
          </cell>
          <cell r="M79" t="str">
            <v>x</v>
          </cell>
          <cell r="N79">
            <v>0</v>
          </cell>
          <cell r="R79" t="str">
            <v>Guatemala</v>
          </cell>
          <cell r="S79" t="str">
            <v>Guatemala</v>
          </cell>
        </row>
        <row r="80">
          <cell r="B80" t="str">
            <v xml:space="preserve">PENDIENTE </v>
          </cell>
          <cell r="D80" t="str">
            <v>Quiej</v>
          </cell>
          <cell r="E80" t="str">
            <v>Estela</v>
          </cell>
          <cell r="F80">
            <v>1</v>
          </cell>
          <cell r="H80">
            <v>33</v>
          </cell>
          <cell r="K80">
            <v>0</v>
          </cell>
          <cell r="L80">
            <v>0</v>
          </cell>
          <cell r="M80" t="str">
            <v>x</v>
          </cell>
          <cell r="N80">
            <v>0</v>
          </cell>
          <cell r="R80" t="str">
            <v>Guatemala</v>
          </cell>
          <cell r="S80" t="str">
            <v>Guatemala</v>
          </cell>
        </row>
        <row r="81">
          <cell r="B81" t="str">
            <v xml:space="preserve">PENDIENTE </v>
          </cell>
          <cell r="D81" t="str">
            <v xml:space="preserve">Santizo </v>
          </cell>
          <cell r="E81" t="str">
            <v>Joaquin</v>
          </cell>
          <cell r="F81">
            <v>2</v>
          </cell>
          <cell r="H81">
            <v>9</v>
          </cell>
          <cell r="K81">
            <v>0</v>
          </cell>
          <cell r="L81">
            <v>0</v>
          </cell>
          <cell r="M81" t="str">
            <v>x</v>
          </cell>
          <cell r="N81">
            <v>0</v>
          </cell>
          <cell r="R81" t="str">
            <v>Guatemala</v>
          </cell>
          <cell r="S81" t="str">
            <v>Guatemala</v>
          </cell>
        </row>
        <row r="82">
          <cell r="B82" t="str">
            <v xml:space="preserve">PENDIENTE </v>
          </cell>
          <cell r="D82" t="str">
            <v xml:space="preserve">Santizo </v>
          </cell>
          <cell r="E82" t="str">
            <v>Sandra</v>
          </cell>
          <cell r="F82">
            <v>1</v>
          </cell>
          <cell r="H82">
            <v>39</v>
          </cell>
          <cell r="K82">
            <v>0</v>
          </cell>
          <cell r="L82">
            <v>0</v>
          </cell>
          <cell r="M82" t="str">
            <v>x</v>
          </cell>
          <cell r="N82">
            <v>0</v>
          </cell>
          <cell r="R82" t="str">
            <v>Guatemala</v>
          </cell>
          <cell r="S82" t="str">
            <v>Guatemala</v>
          </cell>
        </row>
        <row r="83">
          <cell r="B83" t="str">
            <v xml:space="preserve">PENDIENTE </v>
          </cell>
          <cell r="D83" t="str">
            <v>Barrera</v>
          </cell>
          <cell r="E83" t="str">
            <v>Maria</v>
          </cell>
          <cell r="F83">
            <v>1</v>
          </cell>
          <cell r="H83">
            <v>58</v>
          </cell>
          <cell r="K83">
            <v>0</v>
          </cell>
          <cell r="L83">
            <v>0</v>
          </cell>
          <cell r="M83" t="str">
            <v>x</v>
          </cell>
          <cell r="N83">
            <v>0</v>
          </cell>
          <cell r="R83" t="str">
            <v>Guatemala</v>
          </cell>
          <cell r="S83" t="str">
            <v>Guatemala</v>
          </cell>
        </row>
        <row r="84">
          <cell r="B84" t="str">
            <v xml:space="preserve">PENDIENTE </v>
          </cell>
          <cell r="D84" t="str">
            <v>Roja</v>
          </cell>
          <cell r="E84" t="str">
            <v>Clara</v>
          </cell>
          <cell r="F84">
            <v>1</v>
          </cell>
          <cell r="H84">
            <v>38</v>
          </cell>
          <cell r="K84">
            <v>0</v>
          </cell>
          <cell r="L84">
            <v>0</v>
          </cell>
          <cell r="M84" t="str">
            <v>x</v>
          </cell>
          <cell r="N84">
            <v>0</v>
          </cell>
          <cell r="R84" t="str">
            <v>Guatemala</v>
          </cell>
          <cell r="S84" t="str">
            <v>Guatemala</v>
          </cell>
        </row>
        <row r="85">
          <cell r="B85" t="str">
            <v xml:space="preserve">PENDIENTE </v>
          </cell>
          <cell r="D85" t="str">
            <v>Perez</v>
          </cell>
          <cell r="E85" t="str">
            <v>Hector</v>
          </cell>
          <cell r="F85">
            <v>2</v>
          </cell>
          <cell r="H85">
            <v>63</v>
          </cell>
          <cell r="K85">
            <v>0</v>
          </cell>
          <cell r="L85">
            <v>0</v>
          </cell>
          <cell r="M85" t="str">
            <v>x</v>
          </cell>
          <cell r="N85">
            <v>0</v>
          </cell>
          <cell r="R85" t="str">
            <v>Guatemala</v>
          </cell>
          <cell r="S85" t="str">
            <v>Guatemala</v>
          </cell>
        </row>
        <row r="86">
          <cell r="B86" t="str">
            <v xml:space="preserve">PENDIENTE </v>
          </cell>
          <cell r="D86" t="str">
            <v>Santiago</v>
          </cell>
          <cell r="E86" t="str">
            <v>Ana</v>
          </cell>
          <cell r="F86">
            <v>1</v>
          </cell>
          <cell r="H86">
            <v>58</v>
          </cell>
          <cell r="K86">
            <v>0</v>
          </cell>
          <cell r="L86">
            <v>0</v>
          </cell>
          <cell r="M86" t="str">
            <v>x</v>
          </cell>
          <cell r="N86">
            <v>0</v>
          </cell>
          <cell r="R86" t="str">
            <v>Guatemala</v>
          </cell>
          <cell r="S86" t="str">
            <v>Guatemala</v>
          </cell>
        </row>
        <row r="87">
          <cell r="B87" t="str">
            <v xml:space="preserve">PENDIENTE </v>
          </cell>
          <cell r="D87" t="str">
            <v>Castillo</v>
          </cell>
          <cell r="E87" t="str">
            <v>Julio</v>
          </cell>
          <cell r="F87">
            <v>2</v>
          </cell>
          <cell r="H87">
            <v>20</v>
          </cell>
          <cell r="K87">
            <v>0</v>
          </cell>
          <cell r="L87">
            <v>0</v>
          </cell>
          <cell r="M87" t="str">
            <v>x</v>
          </cell>
          <cell r="N87">
            <v>0</v>
          </cell>
          <cell r="R87" t="str">
            <v>Guatemala</v>
          </cell>
          <cell r="S87" t="str">
            <v>Guatemala</v>
          </cell>
        </row>
        <row r="88">
          <cell r="B88" t="str">
            <v xml:space="preserve">PENDIENTE </v>
          </cell>
          <cell r="D88" t="str">
            <v>Godinez</v>
          </cell>
          <cell r="E88" t="str">
            <v>Pamela</v>
          </cell>
          <cell r="F88">
            <v>1</v>
          </cell>
          <cell r="H88">
            <v>12</v>
          </cell>
          <cell r="K88">
            <v>0</v>
          </cell>
          <cell r="L88">
            <v>0</v>
          </cell>
          <cell r="M88" t="str">
            <v>x</v>
          </cell>
          <cell r="N88">
            <v>0</v>
          </cell>
          <cell r="R88" t="str">
            <v>Guatemala</v>
          </cell>
          <cell r="S88" t="str">
            <v>Guatemala</v>
          </cell>
        </row>
        <row r="89">
          <cell r="B89" t="str">
            <v xml:space="preserve">PENDIENTE </v>
          </cell>
          <cell r="D89" t="str">
            <v>Fernando</v>
          </cell>
          <cell r="E89" t="str">
            <v>Felipe</v>
          </cell>
          <cell r="F89">
            <v>2</v>
          </cell>
          <cell r="H89">
            <v>11</v>
          </cell>
          <cell r="K89">
            <v>0</v>
          </cell>
          <cell r="L89">
            <v>0</v>
          </cell>
          <cell r="M89" t="str">
            <v>x</v>
          </cell>
          <cell r="N89">
            <v>0</v>
          </cell>
          <cell r="R89" t="str">
            <v>Guatemala</v>
          </cell>
          <cell r="S89" t="str">
            <v>Guatemala</v>
          </cell>
        </row>
        <row r="90">
          <cell r="B90" t="str">
            <v xml:space="preserve">PENDIENTE </v>
          </cell>
          <cell r="D90" t="str">
            <v>Godinez</v>
          </cell>
          <cell r="E90" t="str">
            <v>Otto</v>
          </cell>
          <cell r="F90">
            <v>2</v>
          </cell>
          <cell r="H90">
            <v>16</v>
          </cell>
          <cell r="K90">
            <v>0</v>
          </cell>
          <cell r="L90">
            <v>0</v>
          </cell>
          <cell r="M90" t="str">
            <v>x</v>
          </cell>
          <cell r="N90">
            <v>0</v>
          </cell>
          <cell r="R90" t="str">
            <v>Guatemala</v>
          </cell>
          <cell r="S90" t="str">
            <v>Guatemala</v>
          </cell>
        </row>
        <row r="91">
          <cell r="B91" t="str">
            <v xml:space="preserve">PENDIENTE </v>
          </cell>
          <cell r="D91" t="str">
            <v>Guerra</v>
          </cell>
          <cell r="E91" t="str">
            <v>Claudia</v>
          </cell>
          <cell r="F91">
            <v>1</v>
          </cell>
          <cell r="H91">
            <v>38</v>
          </cell>
          <cell r="K91">
            <v>0</v>
          </cell>
          <cell r="L91">
            <v>0</v>
          </cell>
          <cell r="M91" t="str">
            <v>x</v>
          </cell>
          <cell r="N91">
            <v>0</v>
          </cell>
          <cell r="R91" t="str">
            <v>Guatemala</v>
          </cell>
          <cell r="S91" t="str">
            <v>Guatemala</v>
          </cell>
        </row>
        <row r="92">
          <cell r="B92" t="str">
            <v xml:space="preserve">PENDIENTE </v>
          </cell>
          <cell r="D92" t="str">
            <v>Morales</v>
          </cell>
          <cell r="E92" t="str">
            <v>Elmer</v>
          </cell>
          <cell r="F92">
            <v>2</v>
          </cell>
          <cell r="H92">
            <v>42</v>
          </cell>
          <cell r="K92">
            <v>0</v>
          </cell>
          <cell r="L92">
            <v>0</v>
          </cell>
          <cell r="M92" t="str">
            <v>x</v>
          </cell>
          <cell r="N92">
            <v>0</v>
          </cell>
          <cell r="R92" t="str">
            <v>Guatemala</v>
          </cell>
          <cell r="S92" t="str">
            <v>Guatemala</v>
          </cell>
        </row>
        <row r="93">
          <cell r="B93" t="str">
            <v xml:space="preserve">PENDIENTE </v>
          </cell>
          <cell r="D93" t="str">
            <v>Mayen</v>
          </cell>
          <cell r="E93" t="str">
            <v>Maria</v>
          </cell>
          <cell r="F93">
            <v>1</v>
          </cell>
          <cell r="H93">
            <v>43</v>
          </cell>
          <cell r="K93">
            <v>0</v>
          </cell>
          <cell r="L93">
            <v>0</v>
          </cell>
          <cell r="M93" t="str">
            <v>x</v>
          </cell>
          <cell r="N93">
            <v>0</v>
          </cell>
          <cell r="R93" t="str">
            <v>Guatemala</v>
          </cell>
          <cell r="S93" t="str">
            <v>Guatemala</v>
          </cell>
        </row>
        <row r="94">
          <cell r="B94" t="str">
            <v xml:space="preserve">PENDIENTE </v>
          </cell>
          <cell r="D94" t="str">
            <v>Lemus</v>
          </cell>
          <cell r="E94" t="str">
            <v>Wendy</v>
          </cell>
          <cell r="F94">
            <v>1</v>
          </cell>
          <cell r="H94">
            <v>37</v>
          </cell>
          <cell r="K94">
            <v>0</v>
          </cell>
          <cell r="L94">
            <v>0</v>
          </cell>
          <cell r="M94" t="str">
            <v>x</v>
          </cell>
          <cell r="N94">
            <v>0</v>
          </cell>
          <cell r="R94" t="str">
            <v>Guatemala</v>
          </cell>
          <cell r="S94" t="str">
            <v>Guatemala</v>
          </cell>
        </row>
        <row r="95">
          <cell r="B95" t="str">
            <v xml:space="preserve">PENDIENTE </v>
          </cell>
          <cell r="D95">
            <v>0</v>
          </cell>
          <cell r="E95" t="str">
            <v>Astrid</v>
          </cell>
          <cell r="F95">
            <v>1</v>
          </cell>
          <cell r="H95">
            <v>18</v>
          </cell>
          <cell r="K95">
            <v>0</v>
          </cell>
          <cell r="L95">
            <v>0</v>
          </cell>
          <cell r="M95" t="str">
            <v>x</v>
          </cell>
          <cell r="N95">
            <v>0</v>
          </cell>
          <cell r="R95" t="str">
            <v>Guatemala</v>
          </cell>
          <cell r="S95" t="str">
            <v>Guatemala</v>
          </cell>
        </row>
        <row r="96">
          <cell r="B96" t="str">
            <v xml:space="preserve">PENDIENTE </v>
          </cell>
          <cell r="D96" t="str">
            <v>Morales</v>
          </cell>
          <cell r="E96" t="str">
            <v>Mayra</v>
          </cell>
          <cell r="F96">
            <v>1</v>
          </cell>
          <cell r="H96">
            <v>45</v>
          </cell>
          <cell r="K96">
            <v>0</v>
          </cell>
          <cell r="L96">
            <v>0</v>
          </cell>
          <cell r="M96" t="str">
            <v>x</v>
          </cell>
          <cell r="N96">
            <v>0</v>
          </cell>
          <cell r="R96" t="str">
            <v>Guatemala</v>
          </cell>
          <cell r="S96" t="str">
            <v>Guatemala</v>
          </cell>
        </row>
        <row r="97">
          <cell r="B97" t="str">
            <v xml:space="preserve">PENDIENTE </v>
          </cell>
          <cell r="D97" t="str">
            <v>Sales</v>
          </cell>
          <cell r="E97" t="str">
            <v>Bermudez</v>
          </cell>
          <cell r="F97">
            <v>1</v>
          </cell>
          <cell r="H97">
            <v>6</v>
          </cell>
          <cell r="K97">
            <v>0</v>
          </cell>
          <cell r="L97">
            <v>0</v>
          </cell>
          <cell r="M97" t="str">
            <v>x</v>
          </cell>
          <cell r="N97">
            <v>0</v>
          </cell>
          <cell r="R97" t="str">
            <v>Guatemala</v>
          </cell>
          <cell r="S97" t="str">
            <v>Guatemala</v>
          </cell>
        </row>
        <row r="98">
          <cell r="B98" t="str">
            <v xml:space="preserve">PENDIENTE </v>
          </cell>
          <cell r="D98" t="str">
            <v>Castellanos</v>
          </cell>
          <cell r="E98" t="str">
            <v>Glavani</v>
          </cell>
          <cell r="F98">
            <v>2</v>
          </cell>
          <cell r="H98">
            <v>45</v>
          </cell>
          <cell r="K98">
            <v>0</v>
          </cell>
          <cell r="L98">
            <v>0</v>
          </cell>
          <cell r="M98" t="str">
            <v>x</v>
          </cell>
          <cell r="N98">
            <v>0</v>
          </cell>
          <cell r="R98" t="str">
            <v>Guatemala</v>
          </cell>
          <cell r="S98" t="str">
            <v>Guatemala</v>
          </cell>
        </row>
        <row r="99">
          <cell r="B99" t="str">
            <v xml:space="preserve">PENDIENTE </v>
          </cell>
          <cell r="D99" t="str">
            <v>Guzman</v>
          </cell>
          <cell r="E99" t="str">
            <v>Angel</v>
          </cell>
          <cell r="F99">
            <v>2</v>
          </cell>
          <cell r="H99">
            <v>7</v>
          </cell>
          <cell r="K99">
            <v>0</v>
          </cell>
          <cell r="L99">
            <v>0</v>
          </cell>
          <cell r="M99" t="str">
            <v>x</v>
          </cell>
          <cell r="N99">
            <v>0</v>
          </cell>
          <cell r="R99" t="str">
            <v>Guatemala</v>
          </cell>
          <cell r="S99" t="str">
            <v>Guatemala</v>
          </cell>
        </row>
        <row r="100">
          <cell r="B100" t="str">
            <v xml:space="preserve">PENDIENTE </v>
          </cell>
          <cell r="D100" t="str">
            <v xml:space="preserve">Moreno </v>
          </cell>
          <cell r="E100" t="str">
            <v>Luisa</v>
          </cell>
          <cell r="F100">
            <v>1</v>
          </cell>
          <cell r="H100">
            <v>0</v>
          </cell>
          <cell r="K100">
            <v>0</v>
          </cell>
          <cell r="L100">
            <v>0</v>
          </cell>
          <cell r="M100" t="str">
            <v>x</v>
          </cell>
          <cell r="N100">
            <v>0</v>
          </cell>
          <cell r="R100" t="str">
            <v>Guatemala</v>
          </cell>
          <cell r="S100" t="str">
            <v>Guatemala</v>
          </cell>
        </row>
        <row r="101">
          <cell r="B101" t="str">
            <v xml:space="preserve">PENDIENTE </v>
          </cell>
          <cell r="D101" t="str">
            <v>Elias</v>
          </cell>
          <cell r="E101" t="str">
            <v>Fernanda</v>
          </cell>
          <cell r="F101">
            <v>1</v>
          </cell>
          <cell r="H101">
            <v>6</v>
          </cell>
          <cell r="K101">
            <v>0</v>
          </cell>
          <cell r="L101">
            <v>0</v>
          </cell>
          <cell r="M101" t="str">
            <v>x</v>
          </cell>
          <cell r="N101">
            <v>0</v>
          </cell>
          <cell r="R101" t="str">
            <v>Guatemala</v>
          </cell>
          <cell r="S101" t="str">
            <v>Guatemala</v>
          </cell>
        </row>
        <row r="102">
          <cell r="B102" t="str">
            <v xml:space="preserve">PENDIENTE </v>
          </cell>
          <cell r="D102" t="str">
            <v>Puluc</v>
          </cell>
          <cell r="E102" t="str">
            <v>Reyna</v>
          </cell>
          <cell r="F102">
            <v>1</v>
          </cell>
          <cell r="H102">
            <v>23</v>
          </cell>
          <cell r="K102">
            <v>0</v>
          </cell>
          <cell r="L102">
            <v>0</v>
          </cell>
          <cell r="M102" t="str">
            <v>x</v>
          </cell>
          <cell r="N102">
            <v>0</v>
          </cell>
          <cell r="R102" t="str">
            <v>Guatemala</v>
          </cell>
          <cell r="S102" t="str">
            <v>Guatemala</v>
          </cell>
        </row>
        <row r="103">
          <cell r="B103" t="str">
            <v xml:space="preserve">PENDIENTE </v>
          </cell>
          <cell r="D103" t="str">
            <v>Ambrosio</v>
          </cell>
          <cell r="E103" t="str">
            <v>Ester</v>
          </cell>
          <cell r="F103">
            <v>1</v>
          </cell>
          <cell r="H103">
            <v>5</v>
          </cell>
          <cell r="K103">
            <v>0</v>
          </cell>
          <cell r="L103">
            <v>0</v>
          </cell>
          <cell r="M103" t="str">
            <v>x</v>
          </cell>
          <cell r="N103">
            <v>0</v>
          </cell>
          <cell r="R103" t="str">
            <v>Guatemala</v>
          </cell>
          <cell r="S103" t="str">
            <v>Guatemala</v>
          </cell>
        </row>
        <row r="104">
          <cell r="B104" t="str">
            <v xml:space="preserve">PENDIENTE </v>
          </cell>
          <cell r="D104" t="str">
            <v>Yoc</v>
          </cell>
          <cell r="E104" t="str">
            <v>Ceticia</v>
          </cell>
          <cell r="F104">
            <v>1</v>
          </cell>
          <cell r="H104">
            <v>28</v>
          </cell>
          <cell r="K104">
            <v>0</v>
          </cell>
          <cell r="L104">
            <v>0</v>
          </cell>
          <cell r="M104" t="str">
            <v>x</v>
          </cell>
          <cell r="N104">
            <v>0</v>
          </cell>
          <cell r="R104" t="str">
            <v>Guatemala</v>
          </cell>
          <cell r="S104" t="str">
            <v>Guatemala</v>
          </cell>
        </row>
        <row r="105">
          <cell r="B105" t="str">
            <v xml:space="preserve">PENDIENTE </v>
          </cell>
          <cell r="D105" t="str">
            <v>Roque</v>
          </cell>
          <cell r="E105" t="str">
            <v>Rudy</v>
          </cell>
          <cell r="F105">
            <v>2</v>
          </cell>
          <cell r="H105">
            <v>36</v>
          </cell>
          <cell r="K105">
            <v>0</v>
          </cell>
          <cell r="L105">
            <v>0</v>
          </cell>
          <cell r="M105" t="str">
            <v>x</v>
          </cell>
          <cell r="N105">
            <v>0</v>
          </cell>
          <cell r="R105" t="str">
            <v>Guatemala</v>
          </cell>
          <cell r="S105" t="str">
            <v>Guatemala</v>
          </cell>
        </row>
        <row r="106">
          <cell r="B106" t="str">
            <v xml:space="preserve">PENDIENTE </v>
          </cell>
          <cell r="D106" t="str">
            <v>Lopez</v>
          </cell>
          <cell r="E106" t="str">
            <v>Fabian</v>
          </cell>
          <cell r="F106">
            <v>2</v>
          </cell>
          <cell r="H106">
            <v>51</v>
          </cell>
          <cell r="K106">
            <v>0</v>
          </cell>
          <cell r="L106">
            <v>0</v>
          </cell>
          <cell r="M106" t="str">
            <v>x</v>
          </cell>
          <cell r="N106">
            <v>0</v>
          </cell>
          <cell r="R106" t="str">
            <v>Guatemala</v>
          </cell>
          <cell r="S106" t="str">
            <v>Guatemala</v>
          </cell>
        </row>
        <row r="107">
          <cell r="B107" t="str">
            <v xml:space="preserve">PENDIENTE </v>
          </cell>
          <cell r="D107" t="str">
            <v>Calito</v>
          </cell>
          <cell r="E107" t="str">
            <v>Evelyn</v>
          </cell>
          <cell r="F107">
            <v>1</v>
          </cell>
          <cell r="H107">
            <v>35</v>
          </cell>
          <cell r="K107">
            <v>0</v>
          </cell>
          <cell r="L107">
            <v>0</v>
          </cell>
          <cell r="M107" t="str">
            <v>x</v>
          </cell>
          <cell r="N107">
            <v>0</v>
          </cell>
          <cell r="R107" t="str">
            <v>Guatemala</v>
          </cell>
          <cell r="S107" t="str">
            <v>Guatemala</v>
          </cell>
        </row>
        <row r="108">
          <cell r="B108" t="str">
            <v xml:space="preserve">PENDIENTE </v>
          </cell>
          <cell r="D108" t="str">
            <v>Calito</v>
          </cell>
          <cell r="E108" t="str">
            <v>Estuardo</v>
          </cell>
          <cell r="F108">
            <v>2</v>
          </cell>
          <cell r="H108">
            <v>7</v>
          </cell>
          <cell r="K108">
            <v>0</v>
          </cell>
          <cell r="L108">
            <v>0</v>
          </cell>
          <cell r="M108" t="str">
            <v>x</v>
          </cell>
          <cell r="N108">
            <v>0</v>
          </cell>
          <cell r="R108" t="str">
            <v>Guatemala</v>
          </cell>
          <cell r="S108" t="str">
            <v>Guatemala</v>
          </cell>
        </row>
        <row r="109">
          <cell r="B109" t="str">
            <v xml:space="preserve">PENDIENTE </v>
          </cell>
          <cell r="D109" t="str">
            <v>Calito</v>
          </cell>
          <cell r="E109" t="str">
            <v>Camilo</v>
          </cell>
          <cell r="F109">
            <v>2</v>
          </cell>
          <cell r="H109">
            <v>10</v>
          </cell>
          <cell r="K109">
            <v>0</v>
          </cell>
          <cell r="L109">
            <v>0</v>
          </cell>
          <cell r="M109" t="str">
            <v>x</v>
          </cell>
          <cell r="N109">
            <v>0</v>
          </cell>
          <cell r="R109" t="str">
            <v>Guatemala</v>
          </cell>
          <cell r="S109" t="str">
            <v>Guatemala</v>
          </cell>
        </row>
        <row r="110">
          <cell r="B110" t="str">
            <v xml:space="preserve">PENDIENTE </v>
          </cell>
          <cell r="D110" t="str">
            <v>Castillo</v>
          </cell>
          <cell r="E110" t="str">
            <v>Sandra</v>
          </cell>
          <cell r="F110">
            <v>1</v>
          </cell>
          <cell r="H110">
            <v>59</v>
          </cell>
          <cell r="K110">
            <v>0</v>
          </cell>
          <cell r="L110">
            <v>0</v>
          </cell>
          <cell r="M110" t="str">
            <v>x</v>
          </cell>
          <cell r="N110">
            <v>0</v>
          </cell>
          <cell r="R110" t="str">
            <v>Guatemala</v>
          </cell>
          <cell r="S110" t="str">
            <v>Guatemala</v>
          </cell>
        </row>
        <row r="111">
          <cell r="B111" t="str">
            <v xml:space="preserve">PENDIENTE </v>
          </cell>
          <cell r="D111" t="str">
            <v>Roca</v>
          </cell>
          <cell r="E111" t="str">
            <v>Manuel</v>
          </cell>
          <cell r="F111">
            <v>2</v>
          </cell>
          <cell r="H111">
            <v>40</v>
          </cell>
          <cell r="K111">
            <v>0</v>
          </cell>
          <cell r="L111">
            <v>0</v>
          </cell>
          <cell r="M111" t="str">
            <v>x</v>
          </cell>
          <cell r="N111">
            <v>0</v>
          </cell>
          <cell r="R111" t="str">
            <v>Guatemala</v>
          </cell>
          <cell r="S111" t="str">
            <v>Guatemala</v>
          </cell>
        </row>
        <row r="112">
          <cell r="B112" t="str">
            <v xml:space="preserve">PENDIENTE </v>
          </cell>
          <cell r="D112" t="str">
            <v>Perez</v>
          </cell>
          <cell r="E112" t="str">
            <v>Jessy</v>
          </cell>
          <cell r="F112">
            <v>1</v>
          </cell>
          <cell r="H112">
            <v>31</v>
          </cell>
          <cell r="K112">
            <v>0</v>
          </cell>
          <cell r="L112">
            <v>0</v>
          </cell>
          <cell r="M112" t="str">
            <v>x</v>
          </cell>
          <cell r="N112">
            <v>0</v>
          </cell>
          <cell r="R112" t="str">
            <v>Guatemala</v>
          </cell>
          <cell r="S112" t="str">
            <v>Guatemala</v>
          </cell>
        </row>
        <row r="113">
          <cell r="B113" t="str">
            <v xml:space="preserve">PENDIENTE </v>
          </cell>
          <cell r="D113" t="str">
            <v>Reyes</v>
          </cell>
          <cell r="E113" t="str">
            <v>Astrid</v>
          </cell>
          <cell r="F113">
            <v>1</v>
          </cell>
          <cell r="H113">
            <v>13</v>
          </cell>
          <cell r="K113">
            <v>0</v>
          </cell>
          <cell r="L113">
            <v>0</v>
          </cell>
          <cell r="M113" t="str">
            <v>x</v>
          </cell>
          <cell r="N113">
            <v>0</v>
          </cell>
          <cell r="R113" t="str">
            <v>Guatemala</v>
          </cell>
          <cell r="S113" t="str">
            <v>Guatemala</v>
          </cell>
        </row>
        <row r="114">
          <cell r="B114" t="str">
            <v xml:space="preserve">PENDIENTE </v>
          </cell>
          <cell r="D114" t="str">
            <v>Reyes</v>
          </cell>
          <cell r="E114" t="str">
            <v>Kevin</v>
          </cell>
          <cell r="F114">
            <v>2</v>
          </cell>
          <cell r="H114">
            <v>16</v>
          </cell>
          <cell r="K114">
            <v>0</v>
          </cell>
          <cell r="L114">
            <v>0</v>
          </cell>
          <cell r="M114" t="str">
            <v>x</v>
          </cell>
          <cell r="N114">
            <v>0</v>
          </cell>
          <cell r="R114" t="str">
            <v>Guatemala</v>
          </cell>
          <cell r="S114" t="str">
            <v>Guatemala</v>
          </cell>
        </row>
        <row r="115">
          <cell r="B115" t="str">
            <v xml:space="preserve">PENDIENTE </v>
          </cell>
          <cell r="D115" t="str">
            <v>Bird</v>
          </cell>
          <cell r="E115" t="str">
            <v>Pamela</v>
          </cell>
          <cell r="F115">
            <v>1</v>
          </cell>
          <cell r="H115">
            <v>10</v>
          </cell>
          <cell r="K115">
            <v>0</v>
          </cell>
          <cell r="L115">
            <v>0</v>
          </cell>
          <cell r="M115" t="str">
            <v>x</v>
          </cell>
          <cell r="N115">
            <v>0</v>
          </cell>
          <cell r="R115" t="str">
            <v>Guatemala</v>
          </cell>
          <cell r="S115" t="str">
            <v>Guatemala</v>
          </cell>
        </row>
        <row r="116">
          <cell r="B116" t="str">
            <v xml:space="preserve">PENDIENTE </v>
          </cell>
          <cell r="D116" t="str">
            <v>Gordillo</v>
          </cell>
          <cell r="E116" t="str">
            <v>Irene</v>
          </cell>
          <cell r="F116">
            <v>1</v>
          </cell>
          <cell r="H116">
            <v>0</v>
          </cell>
          <cell r="K116">
            <v>0</v>
          </cell>
          <cell r="L116">
            <v>0</v>
          </cell>
          <cell r="M116" t="str">
            <v>x</v>
          </cell>
          <cell r="N116">
            <v>0</v>
          </cell>
          <cell r="R116" t="str">
            <v>Guatemala</v>
          </cell>
          <cell r="S116" t="str">
            <v>Guatemala</v>
          </cell>
        </row>
        <row r="117">
          <cell r="B117" t="str">
            <v xml:space="preserve">PENDIENTE </v>
          </cell>
          <cell r="D117" t="str">
            <v>Muralles</v>
          </cell>
          <cell r="E117" t="str">
            <v>Dulcemaria</v>
          </cell>
          <cell r="F117">
            <v>1</v>
          </cell>
          <cell r="H117">
            <v>24</v>
          </cell>
          <cell r="K117">
            <v>0</v>
          </cell>
          <cell r="L117">
            <v>0</v>
          </cell>
          <cell r="M117" t="str">
            <v>x</v>
          </cell>
          <cell r="N117">
            <v>0</v>
          </cell>
          <cell r="R117" t="str">
            <v>Guatemala</v>
          </cell>
          <cell r="S117" t="str">
            <v>Guatemala</v>
          </cell>
        </row>
        <row r="118">
          <cell r="B118" t="str">
            <v xml:space="preserve">PENDIENTE </v>
          </cell>
          <cell r="D118" t="str">
            <v>Santos</v>
          </cell>
          <cell r="E118" t="str">
            <v>Liliana</v>
          </cell>
          <cell r="F118">
            <v>1</v>
          </cell>
          <cell r="H118">
            <v>32</v>
          </cell>
          <cell r="K118">
            <v>0</v>
          </cell>
          <cell r="L118">
            <v>0</v>
          </cell>
          <cell r="M118" t="str">
            <v>x</v>
          </cell>
          <cell r="N118">
            <v>0</v>
          </cell>
          <cell r="R118" t="str">
            <v>Guatemala</v>
          </cell>
          <cell r="S118" t="str">
            <v>Guatemala</v>
          </cell>
        </row>
        <row r="119">
          <cell r="B119" t="str">
            <v xml:space="preserve">PENDIENTE </v>
          </cell>
          <cell r="D119" t="str">
            <v>Lopez</v>
          </cell>
          <cell r="E119" t="str">
            <v>Erick</v>
          </cell>
          <cell r="F119">
            <v>2</v>
          </cell>
          <cell r="H119">
            <v>23</v>
          </cell>
          <cell r="K119">
            <v>0</v>
          </cell>
          <cell r="L119">
            <v>0</v>
          </cell>
          <cell r="M119" t="str">
            <v>x</v>
          </cell>
          <cell r="N119">
            <v>0</v>
          </cell>
          <cell r="R119" t="str">
            <v>Guatemala</v>
          </cell>
          <cell r="S119" t="str">
            <v>Guatemala</v>
          </cell>
        </row>
        <row r="120">
          <cell r="B120" t="str">
            <v xml:space="preserve">PENDIENTE </v>
          </cell>
          <cell r="D120" t="str">
            <v>Juarez</v>
          </cell>
          <cell r="E120" t="str">
            <v>Sonia</v>
          </cell>
          <cell r="F120">
            <v>1</v>
          </cell>
          <cell r="H120">
            <v>45</v>
          </cell>
          <cell r="K120">
            <v>0</v>
          </cell>
          <cell r="L120">
            <v>0</v>
          </cell>
          <cell r="M120" t="str">
            <v>x</v>
          </cell>
          <cell r="N120">
            <v>0</v>
          </cell>
          <cell r="R120" t="str">
            <v>Guatemala</v>
          </cell>
          <cell r="S120" t="str">
            <v>Guatemala</v>
          </cell>
        </row>
        <row r="121">
          <cell r="B121" t="str">
            <v xml:space="preserve">PENDIENTE </v>
          </cell>
          <cell r="D121" t="str">
            <v>Edwin</v>
          </cell>
          <cell r="E121" t="str">
            <v>Roldan</v>
          </cell>
          <cell r="F121">
            <v>2</v>
          </cell>
          <cell r="H121">
            <v>32</v>
          </cell>
          <cell r="K121">
            <v>0</v>
          </cell>
          <cell r="L121">
            <v>0</v>
          </cell>
          <cell r="M121" t="str">
            <v>x</v>
          </cell>
          <cell r="N121">
            <v>0</v>
          </cell>
          <cell r="R121" t="str">
            <v>Guatemala</v>
          </cell>
          <cell r="S121" t="str">
            <v>Guatemala</v>
          </cell>
        </row>
        <row r="122">
          <cell r="B122" t="str">
            <v xml:space="preserve">PENDIENTE </v>
          </cell>
          <cell r="D122" t="str">
            <v>Martinez</v>
          </cell>
          <cell r="E122" t="str">
            <v>Marvin</v>
          </cell>
          <cell r="F122">
            <v>2</v>
          </cell>
          <cell r="H122">
            <v>23</v>
          </cell>
          <cell r="K122">
            <v>0</v>
          </cell>
          <cell r="L122">
            <v>0</v>
          </cell>
          <cell r="M122" t="str">
            <v>x</v>
          </cell>
          <cell r="N122">
            <v>0</v>
          </cell>
          <cell r="R122" t="str">
            <v>Guatemala</v>
          </cell>
          <cell r="S122" t="str">
            <v>Guatemala</v>
          </cell>
        </row>
        <row r="123">
          <cell r="B123" t="str">
            <v xml:space="preserve">PENDIENTE </v>
          </cell>
          <cell r="D123" t="str">
            <v>Recinos</v>
          </cell>
          <cell r="E123" t="str">
            <v>Oscar</v>
          </cell>
          <cell r="F123">
            <v>2</v>
          </cell>
          <cell r="H123">
            <v>36</v>
          </cell>
          <cell r="K123">
            <v>0</v>
          </cell>
          <cell r="L123">
            <v>0</v>
          </cell>
          <cell r="M123" t="str">
            <v>x</v>
          </cell>
          <cell r="N123">
            <v>0</v>
          </cell>
          <cell r="R123" t="str">
            <v>Guatemala</v>
          </cell>
          <cell r="S123" t="str">
            <v>Guatemala</v>
          </cell>
        </row>
        <row r="124">
          <cell r="B124" t="str">
            <v xml:space="preserve">PENDIENTE </v>
          </cell>
          <cell r="D124" t="str">
            <v>Ordoñez</v>
          </cell>
          <cell r="E124" t="str">
            <v>Ruth</v>
          </cell>
          <cell r="F124">
            <v>1</v>
          </cell>
          <cell r="H124">
            <v>21</v>
          </cell>
          <cell r="K124">
            <v>0</v>
          </cell>
          <cell r="L124">
            <v>0</v>
          </cell>
          <cell r="M124" t="str">
            <v>x</v>
          </cell>
          <cell r="N124">
            <v>0</v>
          </cell>
          <cell r="R124" t="str">
            <v>Guatemala</v>
          </cell>
          <cell r="S124" t="str">
            <v>Guatemala</v>
          </cell>
        </row>
        <row r="125">
          <cell r="B125" t="str">
            <v xml:space="preserve">PENDIENTE </v>
          </cell>
          <cell r="D125" t="str">
            <v>Ordoñez</v>
          </cell>
          <cell r="E125" t="str">
            <v>Noemi</v>
          </cell>
          <cell r="F125">
            <v>1</v>
          </cell>
          <cell r="H125">
            <v>14</v>
          </cell>
          <cell r="K125">
            <v>0</v>
          </cell>
          <cell r="L125">
            <v>0</v>
          </cell>
          <cell r="M125" t="str">
            <v>x</v>
          </cell>
          <cell r="N125">
            <v>0</v>
          </cell>
          <cell r="R125" t="str">
            <v>Guatemala</v>
          </cell>
          <cell r="S125" t="str">
            <v>Guatemala</v>
          </cell>
        </row>
        <row r="126">
          <cell r="B126" t="str">
            <v xml:space="preserve">PENDIENTE </v>
          </cell>
          <cell r="D126" t="str">
            <v>Ordoñez</v>
          </cell>
          <cell r="E126" t="str">
            <v>Iris</v>
          </cell>
          <cell r="F126">
            <v>1</v>
          </cell>
          <cell r="H126">
            <v>6</v>
          </cell>
          <cell r="K126">
            <v>0</v>
          </cell>
          <cell r="L126">
            <v>0</v>
          </cell>
          <cell r="M126" t="str">
            <v>x</v>
          </cell>
          <cell r="N126">
            <v>0</v>
          </cell>
          <cell r="R126" t="str">
            <v>Guatemala</v>
          </cell>
          <cell r="S126" t="str">
            <v>Guatemala</v>
          </cell>
        </row>
        <row r="127">
          <cell r="B127" t="str">
            <v xml:space="preserve">PENDIENTE </v>
          </cell>
          <cell r="D127" t="str">
            <v>Chacon</v>
          </cell>
          <cell r="E127" t="str">
            <v>Maria</v>
          </cell>
          <cell r="F127">
            <v>1</v>
          </cell>
          <cell r="H127">
            <v>42</v>
          </cell>
          <cell r="K127">
            <v>0</v>
          </cell>
          <cell r="L127">
            <v>0</v>
          </cell>
          <cell r="M127" t="str">
            <v>x</v>
          </cell>
          <cell r="N127">
            <v>0</v>
          </cell>
          <cell r="R127" t="str">
            <v>Guatemala</v>
          </cell>
          <cell r="S127" t="str">
            <v>Guatemala</v>
          </cell>
        </row>
        <row r="128">
          <cell r="B128" t="str">
            <v xml:space="preserve">PENDIENTE </v>
          </cell>
          <cell r="D128" t="str">
            <v>Guerra</v>
          </cell>
          <cell r="E128" t="str">
            <v>Otto</v>
          </cell>
          <cell r="F128">
            <v>2</v>
          </cell>
          <cell r="H128">
            <v>13</v>
          </cell>
          <cell r="K128">
            <v>0</v>
          </cell>
          <cell r="L128">
            <v>0</v>
          </cell>
          <cell r="M128" t="str">
            <v>x</v>
          </cell>
          <cell r="N128">
            <v>0</v>
          </cell>
          <cell r="R128" t="str">
            <v>Guatemala</v>
          </cell>
          <cell r="S128" t="str">
            <v>Guatemala</v>
          </cell>
        </row>
        <row r="129">
          <cell r="B129" t="str">
            <v xml:space="preserve">PENDIENTE </v>
          </cell>
          <cell r="D129" t="str">
            <v>Perez</v>
          </cell>
          <cell r="E129" t="str">
            <v>Reyna</v>
          </cell>
          <cell r="F129">
            <v>1</v>
          </cell>
          <cell r="H129">
            <v>6</v>
          </cell>
          <cell r="K129">
            <v>0</v>
          </cell>
          <cell r="L129">
            <v>0</v>
          </cell>
          <cell r="M129" t="str">
            <v>x</v>
          </cell>
          <cell r="N129">
            <v>0</v>
          </cell>
          <cell r="R129" t="str">
            <v>Guatemala</v>
          </cell>
          <cell r="S129" t="str">
            <v>Guatemala</v>
          </cell>
        </row>
        <row r="130">
          <cell r="B130" t="str">
            <v xml:space="preserve">PENDIENTE </v>
          </cell>
          <cell r="D130" t="str">
            <v>Perez</v>
          </cell>
          <cell r="E130" t="str">
            <v>Augusto</v>
          </cell>
          <cell r="F130">
            <v>2</v>
          </cell>
          <cell r="H130">
            <v>8</v>
          </cell>
          <cell r="K130">
            <v>0</v>
          </cell>
          <cell r="L130">
            <v>0</v>
          </cell>
          <cell r="M130" t="str">
            <v>x</v>
          </cell>
          <cell r="N130">
            <v>0</v>
          </cell>
          <cell r="R130" t="str">
            <v>Guatemala</v>
          </cell>
          <cell r="S130" t="str">
            <v>Guatemala</v>
          </cell>
        </row>
        <row r="131">
          <cell r="B131" t="str">
            <v xml:space="preserve">PENDIENTE </v>
          </cell>
          <cell r="D131" t="str">
            <v>Osorio</v>
          </cell>
          <cell r="E131" t="str">
            <v>Violeta</v>
          </cell>
          <cell r="F131">
            <v>1</v>
          </cell>
          <cell r="H131">
            <v>52</v>
          </cell>
          <cell r="K131">
            <v>0</v>
          </cell>
          <cell r="L131">
            <v>0</v>
          </cell>
          <cell r="M131" t="str">
            <v>x</v>
          </cell>
          <cell r="N131">
            <v>0</v>
          </cell>
          <cell r="R131" t="str">
            <v>Guatemala</v>
          </cell>
          <cell r="S131" t="str">
            <v>Guatemala</v>
          </cell>
        </row>
        <row r="132">
          <cell r="B132" t="str">
            <v xml:space="preserve">PENDIENTE </v>
          </cell>
          <cell r="D132" t="str">
            <v>Franco</v>
          </cell>
          <cell r="E132" t="str">
            <v>Carmen</v>
          </cell>
          <cell r="F132">
            <v>1</v>
          </cell>
          <cell r="H132">
            <v>41</v>
          </cell>
          <cell r="K132">
            <v>0</v>
          </cell>
          <cell r="L132">
            <v>0</v>
          </cell>
          <cell r="M132" t="str">
            <v>x</v>
          </cell>
          <cell r="N132">
            <v>0</v>
          </cell>
          <cell r="R132" t="str">
            <v>Guatemala</v>
          </cell>
          <cell r="S132" t="str">
            <v>Guatemala</v>
          </cell>
        </row>
        <row r="133">
          <cell r="B133" t="str">
            <v xml:space="preserve">PENDIENTE </v>
          </cell>
          <cell r="D133" t="str">
            <v>Segura</v>
          </cell>
          <cell r="E133" t="str">
            <v>Nora</v>
          </cell>
          <cell r="F133">
            <v>1</v>
          </cell>
          <cell r="H133">
            <v>20</v>
          </cell>
          <cell r="K133">
            <v>0</v>
          </cell>
          <cell r="L133">
            <v>0</v>
          </cell>
          <cell r="M133" t="str">
            <v>x</v>
          </cell>
          <cell r="N133">
            <v>0</v>
          </cell>
          <cell r="R133" t="str">
            <v>Guatemala</v>
          </cell>
          <cell r="S133" t="str">
            <v>Guatemala</v>
          </cell>
        </row>
        <row r="134">
          <cell r="B134">
            <v>0</v>
          </cell>
          <cell r="D134" t="str">
            <v>Chancho</v>
          </cell>
          <cell r="E134" t="str">
            <v>Edwin</v>
          </cell>
          <cell r="F134" t="str">
            <v>M</v>
          </cell>
          <cell r="H134">
            <v>15</v>
          </cell>
          <cell r="K134">
            <v>0</v>
          </cell>
          <cell r="L134">
            <v>0</v>
          </cell>
          <cell r="M134" t="str">
            <v>X</v>
          </cell>
          <cell r="N134">
            <v>0</v>
          </cell>
          <cell r="R134" t="str">
            <v>Guatemala</v>
          </cell>
          <cell r="S134" t="str">
            <v>Guatemala</v>
          </cell>
        </row>
        <row r="135">
          <cell r="B135">
            <v>2736387930101</v>
          </cell>
          <cell r="D135" t="str">
            <v>Aguilar</v>
          </cell>
          <cell r="E135" t="str">
            <v>Jeyson</v>
          </cell>
          <cell r="F135" t="str">
            <v>M</v>
          </cell>
          <cell r="H135">
            <v>22</v>
          </cell>
          <cell r="K135">
            <v>0</v>
          </cell>
          <cell r="L135">
            <v>0</v>
          </cell>
          <cell r="M135" t="str">
            <v>X</v>
          </cell>
          <cell r="N135">
            <v>0</v>
          </cell>
          <cell r="R135">
            <v>0</v>
          </cell>
          <cell r="S135">
            <v>0</v>
          </cell>
        </row>
        <row r="136">
          <cell r="B136">
            <v>1664201581802</v>
          </cell>
          <cell r="D136" t="str">
            <v>Gamboa</v>
          </cell>
          <cell r="E136" t="str">
            <v>Germain</v>
          </cell>
          <cell r="F136" t="str">
            <v>M</v>
          </cell>
          <cell r="H136">
            <v>44</v>
          </cell>
          <cell r="K136">
            <v>0</v>
          </cell>
          <cell r="L136">
            <v>0</v>
          </cell>
          <cell r="M136" t="str">
            <v>X</v>
          </cell>
          <cell r="N136">
            <v>0</v>
          </cell>
          <cell r="R136">
            <v>0</v>
          </cell>
          <cell r="S136">
            <v>0</v>
          </cell>
        </row>
        <row r="137">
          <cell r="B137">
            <v>3000687270101</v>
          </cell>
          <cell r="D137" t="str">
            <v>Garcia</v>
          </cell>
          <cell r="E137" t="str">
            <v>Kevin</v>
          </cell>
          <cell r="F137" t="str">
            <v>M</v>
          </cell>
          <cell r="H137">
            <v>20</v>
          </cell>
          <cell r="K137">
            <v>0</v>
          </cell>
          <cell r="L137">
            <v>0</v>
          </cell>
          <cell r="M137" t="str">
            <v>X</v>
          </cell>
          <cell r="N137">
            <v>0</v>
          </cell>
          <cell r="R137">
            <v>0</v>
          </cell>
          <cell r="S137">
            <v>0</v>
          </cell>
        </row>
        <row r="138">
          <cell r="B138">
            <v>3154202270803</v>
          </cell>
          <cell r="D138" t="str">
            <v xml:space="preserve">Oxloj </v>
          </cell>
          <cell r="E138" t="str">
            <v>Edgar</v>
          </cell>
          <cell r="F138" t="str">
            <v>M</v>
          </cell>
          <cell r="H138">
            <v>21</v>
          </cell>
          <cell r="K138">
            <v>0</v>
          </cell>
          <cell r="L138">
            <v>0</v>
          </cell>
          <cell r="M138" t="str">
            <v>X</v>
          </cell>
          <cell r="N138">
            <v>0</v>
          </cell>
          <cell r="R138">
            <v>0</v>
          </cell>
          <cell r="S138">
            <v>0</v>
          </cell>
        </row>
        <row r="139">
          <cell r="B139">
            <v>2597868100101</v>
          </cell>
          <cell r="D139" t="str">
            <v>Rios</v>
          </cell>
          <cell r="E139" t="str">
            <v>Miriam</v>
          </cell>
          <cell r="F139" t="str">
            <v>F</v>
          </cell>
          <cell r="H139">
            <v>26</v>
          </cell>
          <cell r="K139">
            <v>0</v>
          </cell>
          <cell r="L139">
            <v>0</v>
          </cell>
          <cell r="M139" t="str">
            <v>X</v>
          </cell>
          <cell r="N139">
            <v>0</v>
          </cell>
          <cell r="R139">
            <v>0</v>
          </cell>
          <cell r="S139">
            <v>0</v>
          </cell>
        </row>
        <row r="140">
          <cell r="B140">
            <v>2490667180101</v>
          </cell>
          <cell r="D140" t="str">
            <v>Farfán</v>
          </cell>
          <cell r="E140" t="str">
            <v>Leslie</v>
          </cell>
          <cell r="F140" t="str">
            <v>F</v>
          </cell>
          <cell r="H140">
            <v>22</v>
          </cell>
          <cell r="K140">
            <v>0</v>
          </cell>
          <cell r="L140">
            <v>0</v>
          </cell>
          <cell r="M140" t="str">
            <v>X</v>
          </cell>
          <cell r="N140">
            <v>0</v>
          </cell>
          <cell r="R140">
            <v>0</v>
          </cell>
          <cell r="S140">
            <v>0</v>
          </cell>
        </row>
        <row r="141">
          <cell r="B141">
            <v>0</v>
          </cell>
          <cell r="D141" t="str">
            <v>Ríos</v>
          </cell>
          <cell r="E141" t="str">
            <v>Norma</v>
          </cell>
          <cell r="F141" t="str">
            <v>F</v>
          </cell>
          <cell r="H141">
            <v>47</v>
          </cell>
          <cell r="K141">
            <v>0</v>
          </cell>
          <cell r="L141">
            <v>0</v>
          </cell>
          <cell r="M141" t="str">
            <v>X</v>
          </cell>
          <cell r="N141">
            <v>0</v>
          </cell>
          <cell r="R141">
            <v>0</v>
          </cell>
          <cell r="S141">
            <v>0</v>
          </cell>
        </row>
        <row r="142">
          <cell r="B142">
            <v>3102902601406</v>
          </cell>
          <cell r="D142" t="str">
            <v>Larios</v>
          </cell>
          <cell r="E142" t="str">
            <v>Manuela</v>
          </cell>
          <cell r="F142" t="str">
            <v>F</v>
          </cell>
          <cell r="H142">
            <v>19</v>
          </cell>
          <cell r="K142">
            <v>0</v>
          </cell>
          <cell r="L142">
            <v>0</v>
          </cell>
          <cell r="M142" t="str">
            <v>X</v>
          </cell>
          <cell r="N142">
            <v>0</v>
          </cell>
          <cell r="R142">
            <v>0</v>
          </cell>
          <cell r="S142">
            <v>0</v>
          </cell>
        </row>
        <row r="143">
          <cell r="B143">
            <v>0</v>
          </cell>
          <cell r="D143" t="str">
            <v>Ruano</v>
          </cell>
          <cell r="E143" t="str">
            <v>Erick</v>
          </cell>
          <cell r="F143" t="str">
            <v>M</v>
          </cell>
          <cell r="H143">
            <v>15</v>
          </cell>
          <cell r="K143">
            <v>0</v>
          </cell>
          <cell r="L143">
            <v>0</v>
          </cell>
          <cell r="M143" t="str">
            <v>X</v>
          </cell>
          <cell r="N143">
            <v>0</v>
          </cell>
          <cell r="R143">
            <v>0</v>
          </cell>
          <cell r="S143">
            <v>0</v>
          </cell>
        </row>
        <row r="144">
          <cell r="B144">
            <v>0</v>
          </cell>
          <cell r="D144" t="str">
            <v>Ortega</v>
          </cell>
          <cell r="E144" t="str">
            <v>Elias</v>
          </cell>
          <cell r="F144" t="str">
            <v>M</v>
          </cell>
          <cell r="H144">
            <v>9</v>
          </cell>
          <cell r="K144">
            <v>0</v>
          </cell>
          <cell r="L144">
            <v>0</v>
          </cell>
          <cell r="M144" t="str">
            <v>X</v>
          </cell>
          <cell r="N144">
            <v>0</v>
          </cell>
          <cell r="R144">
            <v>0</v>
          </cell>
          <cell r="S144">
            <v>0</v>
          </cell>
        </row>
        <row r="145">
          <cell r="B145">
            <v>0</v>
          </cell>
          <cell r="D145" t="str">
            <v>Miranda</v>
          </cell>
          <cell r="E145" t="str">
            <v>Crista</v>
          </cell>
          <cell r="F145" t="str">
            <v>F</v>
          </cell>
          <cell r="H145">
            <v>3</v>
          </cell>
          <cell r="K145">
            <v>0</v>
          </cell>
          <cell r="L145">
            <v>0</v>
          </cell>
          <cell r="M145" t="str">
            <v>X</v>
          </cell>
          <cell r="N145">
            <v>0</v>
          </cell>
          <cell r="R145">
            <v>0</v>
          </cell>
          <cell r="S145">
            <v>0</v>
          </cell>
        </row>
        <row r="146">
          <cell r="B146" t="str">
            <v>NICA  00102076200602</v>
          </cell>
          <cell r="D146" t="str">
            <v>Robleto</v>
          </cell>
          <cell r="E146" t="str">
            <v>Juan</v>
          </cell>
          <cell r="F146" t="str">
            <v>M</v>
          </cell>
          <cell r="H146">
            <v>54</v>
          </cell>
          <cell r="K146">
            <v>0</v>
          </cell>
          <cell r="L146">
            <v>0</v>
          </cell>
          <cell r="M146" t="str">
            <v>X</v>
          </cell>
          <cell r="N146">
            <v>0</v>
          </cell>
          <cell r="R146">
            <v>0</v>
          </cell>
          <cell r="S146">
            <v>0</v>
          </cell>
        </row>
        <row r="147">
          <cell r="B147">
            <v>0</v>
          </cell>
          <cell r="D147" t="str">
            <v>De León</v>
          </cell>
          <cell r="E147" t="str">
            <v>Jairo</v>
          </cell>
          <cell r="F147" t="str">
            <v>M</v>
          </cell>
          <cell r="H147">
            <v>13</v>
          </cell>
          <cell r="K147">
            <v>0</v>
          </cell>
          <cell r="L147">
            <v>0</v>
          </cell>
          <cell r="M147" t="str">
            <v>X</v>
          </cell>
          <cell r="N147">
            <v>0</v>
          </cell>
          <cell r="R147">
            <v>0</v>
          </cell>
          <cell r="S147">
            <v>0</v>
          </cell>
        </row>
        <row r="148">
          <cell r="B148">
            <v>0</v>
          </cell>
          <cell r="D148" t="str">
            <v xml:space="preserve">Rivas </v>
          </cell>
          <cell r="E148" t="str">
            <v>Valerie</v>
          </cell>
          <cell r="F148" t="str">
            <v>F</v>
          </cell>
          <cell r="H148">
            <v>10</v>
          </cell>
          <cell r="K148">
            <v>0</v>
          </cell>
          <cell r="L148">
            <v>0</v>
          </cell>
          <cell r="M148" t="str">
            <v>X</v>
          </cell>
          <cell r="N148">
            <v>0</v>
          </cell>
          <cell r="R148">
            <v>0</v>
          </cell>
          <cell r="S148">
            <v>0</v>
          </cell>
        </row>
        <row r="149">
          <cell r="B149">
            <v>0</v>
          </cell>
          <cell r="D149" t="str">
            <v xml:space="preserve">Vásquez </v>
          </cell>
          <cell r="E149" t="str">
            <v>Luz</v>
          </cell>
          <cell r="F149" t="str">
            <v>F</v>
          </cell>
          <cell r="H149">
            <v>7</v>
          </cell>
          <cell r="K149">
            <v>0</v>
          </cell>
          <cell r="L149">
            <v>0</v>
          </cell>
          <cell r="M149" t="str">
            <v>X</v>
          </cell>
          <cell r="N149">
            <v>0</v>
          </cell>
          <cell r="R149">
            <v>0</v>
          </cell>
          <cell r="S149">
            <v>0</v>
          </cell>
        </row>
        <row r="150">
          <cell r="B150">
            <v>1762224720101</v>
          </cell>
          <cell r="D150" t="str">
            <v xml:space="preserve">Ramós </v>
          </cell>
          <cell r="E150" t="str">
            <v>Gerson</v>
          </cell>
          <cell r="F150" t="str">
            <v>M</v>
          </cell>
          <cell r="H150">
            <v>35</v>
          </cell>
          <cell r="K150">
            <v>0</v>
          </cell>
          <cell r="L150">
            <v>0</v>
          </cell>
          <cell r="M150" t="str">
            <v>X</v>
          </cell>
          <cell r="N150">
            <v>0</v>
          </cell>
          <cell r="R150">
            <v>0</v>
          </cell>
          <cell r="S150">
            <v>0</v>
          </cell>
        </row>
        <row r="151">
          <cell r="B151">
            <v>0</v>
          </cell>
          <cell r="D151" t="str">
            <v>Santos</v>
          </cell>
          <cell r="E151" t="str">
            <v>Kenedy</v>
          </cell>
          <cell r="F151" t="str">
            <v>M</v>
          </cell>
          <cell r="H151">
            <v>1</v>
          </cell>
          <cell r="K151">
            <v>0</v>
          </cell>
          <cell r="L151">
            <v>0</v>
          </cell>
          <cell r="M151" t="str">
            <v>X</v>
          </cell>
          <cell r="N151">
            <v>0</v>
          </cell>
          <cell r="R151">
            <v>0</v>
          </cell>
          <cell r="S151">
            <v>0</v>
          </cell>
        </row>
        <row r="152">
          <cell r="B152">
            <v>0</v>
          </cell>
          <cell r="D152" t="str">
            <v xml:space="preserve">Muñoz </v>
          </cell>
          <cell r="E152" t="str">
            <v>Genesis</v>
          </cell>
          <cell r="F152" t="str">
            <v>F</v>
          </cell>
          <cell r="H152">
            <v>2</v>
          </cell>
          <cell r="K152">
            <v>0</v>
          </cell>
          <cell r="L152">
            <v>0</v>
          </cell>
          <cell r="M152" t="str">
            <v>X</v>
          </cell>
          <cell r="N152">
            <v>0</v>
          </cell>
          <cell r="R152">
            <v>0</v>
          </cell>
          <cell r="S152">
            <v>0</v>
          </cell>
        </row>
        <row r="153">
          <cell r="B153">
            <v>0</v>
          </cell>
          <cell r="D153" t="str">
            <v xml:space="preserve">Muñoz </v>
          </cell>
          <cell r="E153" t="str">
            <v xml:space="preserve">Mario </v>
          </cell>
          <cell r="F153" t="str">
            <v>M</v>
          </cell>
          <cell r="H153">
            <v>12</v>
          </cell>
          <cell r="K153">
            <v>0</v>
          </cell>
          <cell r="L153">
            <v>0</v>
          </cell>
          <cell r="M153" t="str">
            <v>X</v>
          </cell>
          <cell r="N153">
            <v>0</v>
          </cell>
          <cell r="R153">
            <v>0</v>
          </cell>
          <cell r="S153">
            <v>0</v>
          </cell>
        </row>
        <row r="154">
          <cell r="B154">
            <v>0</v>
          </cell>
          <cell r="D154">
            <v>0</v>
          </cell>
          <cell r="E154">
            <v>0</v>
          </cell>
          <cell r="F154">
            <v>0</v>
          </cell>
          <cell r="H154">
            <v>0</v>
          </cell>
          <cell r="K154">
            <v>0</v>
          </cell>
          <cell r="L154">
            <v>0</v>
          </cell>
          <cell r="M154">
            <v>0</v>
          </cell>
          <cell r="N154">
            <v>0</v>
          </cell>
          <cell r="R154">
            <v>0</v>
          </cell>
          <cell r="S154">
            <v>0</v>
          </cell>
        </row>
        <row r="155">
          <cell r="B155">
            <v>0</v>
          </cell>
          <cell r="D155">
            <v>0</v>
          </cell>
          <cell r="E155">
            <v>0</v>
          </cell>
          <cell r="F155">
            <v>0</v>
          </cell>
          <cell r="H155">
            <v>0</v>
          </cell>
          <cell r="K155">
            <v>0</v>
          </cell>
          <cell r="L155">
            <v>0</v>
          </cell>
          <cell r="M155">
            <v>0</v>
          </cell>
          <cell r="N155">
            <v>0</v>
          </cell>
          <cell r="R155">
            <v>0</v>
          </cell>
          <cell r="S155">
            <v>0</v>
          </cell>
        </row>
      </sheetData>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des"/>
      <sheetName val="Fianzas"/>
      <sheetName val="Codigos"/>
    </sheetNames>
    <sheetDataSet>
      <sheetData sheetId="0">
        <row r="8">
          <cell r="B8" t="str">
            <v>MENOR DE EDAD</v>
          </cell>
          <cell r="D8" t="str">
            <v xml:space="preserve">MENDEZ </v>
          </cell>
          <cell r="E8" t="str">
            <v>CELESTINO</v>
          </cell>
          <cell r="F8">
            <v>2</v>
          </cell>
          <cell r="H8">
            <v>0</v>
          </cell>
          <cell r="K8">
            <v>0</v>
          </cell>
          <cell r="L8">
            <v>0</v>
          </cell>
          <cell r="M8" t="str">
            <v>X</v>
          </cell>
          <cell r="N8">
            <v>0</v>
          </cell>
          <cell r="R8" t="str">
            <v>Guatemala</v>
          </cell>
          <cell r="S8" t="str">
            <v>Guatemala</v>
          </cell>
        </row>
        <row r="9">
          <cell r="B9" t="str">
            <v>MENOR DE EDAD</v>
          </cell>
          <cell r="D9" t="str">
            <v xml:space="preserve">TOJIN </v>
          </cell>
          <cell r="E9" t="str">
            <v>FRANKLIN</v>
          </cell>
          <cell r="F9">
            <v>2</v>
          </cell>
          <cell r="H9">
            <v>0</v>
          </cell>
          <cell r="K9">
            <v>0</v>
          </cell>
          <cell r="L9">
            <v>0</v>
          </cell>
          <cell r="M9" t="str">
            <v>X</v>
          </cell>
          <cell r="N9">
            <v>0</v>
          </cell>
          <cell r="R9" t="str">
            <v>Guatemala</v>
          </cell>
          <cell r="S9" t="str">
            <v>Guatemala</v>
          </cell>
        </row>
        <row r="10">
          <cell r="B10" t="str">
            <v>MENOR DE EDAD</v>
          </cell>
          <cell r="D10" t="str">
            <v xml:space="preserve">TOJIN </v>
          </cell>
          <cell r="E10" t="str">
            <v>KELVER</v>
          </cell>
          <cell r="F10">
            <v>2</v>
          </cell>
          <cell r="H10">
            <v>0</v>
          </cell>
          <cell r="K10">
            <v>0</v>
          </cell>
          <cell r="L10">
            <v>0</v>
          </cell>
          <cell r="M10" t="str">
            <v>x</v>
          </cell>
          <cell r="N10">
            <v>0</v>
          </cell>
          <cell r="R10" t="str">
            <v>Guatemala</v>
          </cell>
          <cell r="S10" t="str">
            <v>Guatemala</v>
          </cell>
        </row>
        <row r="11">
          <cell r="B11">
            <v>2323622540101</v>
          </cell>
          <cell r="D11" t="str">
            <v>MORALES</v>
          </cell>
          <cell r="E11" t="str">
            <v xml:space="preserve">BRAULIO </v>
          </cell>
          <cell r="F11">
            <v>2</v>
          </cell>
          <cell r="H11">
            <v>0</v>
          </cell>
          <cell r="K11">
            <v>0</v>
          </cell>
          <cell r="L11">
            <v>0</v>
          </cell>
          <cell r="M11" t="str">
            <v>x</v>
          </cell>
          <cell r="N11">
            <v>0</v>
          </cell>
          <cell r="R11" t="str">
            <v>Guatemala</v>
          </cell>
          <cell r="S11" t="str">
            <v>Guatemala</v>
          </cell>
        </row>
        <row r="12">
          <cell r="B12" t="str">
            <v>MENOR DE EDAD</v>
          </cell>
          <cell r="D12" t="str">
            <v xml:space="preserve">GARCIA </v>
          </cell>
          <cell r="E12" t="str">
            <v xml:space="preserve">SALVINA </v>
          </cell>
          <cell r="F12">
            <v>1</v>
          </cell>
          <cell r="H12">
            <v>0</v>
          </cell>
          <cell r="K12">
            <v>0</v>
          </cell>
          <cell r="L12">
            <v>0</v>
          </cell>
          <cell r="M12" t="str">
            <v>x</v>
          </cell>
          <cell r="N12">
            <v>0</v>
          </cell>
          <cell r="R12" t="str">
            <v>Guatemala</v>
          </cell>
          <cell r="S12" t="str">
            <v>Guatemala</v>
          </cell>
        </row>
        <row r="13">
          <cell r="B13">
            <v>2268963610101</v>
          </cell>
          <cell r="D13" t="str">
            <v>CAMELL</v>
          </cell>
          <cell r="E13" t="str">
            <v>CARLOS</v>
          </cell>
          <cell r="F13">
            <v>1</v>
          </cell>
          <cell r="H13">
            <v>0</v>
          </cell>
          <cell r="K13">
            <v>0</v>
          </cell>
          <cell r="L13">
            <v>0</v>
          </cell>
          <cell r="M13" t="str">
            <v>x</v>
          </cell>
          <cell r="N13">
            <v>0</v>
          </cell>
          <cell r="R13" t="str">
            <v>Guatemala</v>
          </cell>
          <cell r="S13" t="str">
            <v>Guatemala</v>
          </cell>
        </row>
        <row r="14">
          <cell r="B14">
            <v>1958864290101</v>
          </cell>
          <cell r="D14" t="str">
            <v>LEMUS</v>
          </cell>
          <cell r="E14" t="str">
            <v xml:space="preserve">ADLER </v>
          </cell>
          <cell r="F14">
            <v>1</v>
          </cell>
          <cell r="H14">
            <v>0</v>
          </cell>
          <cell r="K14">
            <v>0</v>
          </cell>
          <cell r="L14">
            <v>0</v>
          </cell>
          <cell r="M14" t="str">
            <v>x</v>
          </cell>
          <cell r="N14">
            <v>0</v>
          </cell>
          <cell r="R14" t="str">
            <v>Guatemala</v>
          </cell>
          <cell r="S14" t="str">
            <v>Guatemala</v>
          </cell>
        </row>
        <row r="15">
          <cell r="B15">
            <v>2086713070101</v>
          </cell>
          <cell r="D15" t="str">
            <v>QUINTEROS</v>
          </cell>
          <cell r="E15" t="str">
            <v xml:space="preserve">ANA </v>
          </cell>
          <cell r="F15">
            <v>1</v>
          </cell>
          <cell r="H15">
            <v>0</v>
          </cell>
          <cell r="K15">
            <v>0</v>
          </cell>
          <cell r="L15">
            <v>0</v>
          </cell>
          <cell r="M15" t="str">
            <v>x</v>
          </cell>
          <cell r="N15">
            <v>0</v>
          </cell>
          <cell r="R15" t="str">
            <v>Guatemala</v>
          </cell>
          <cell r="S15" t="str">
            <v>Guatemala</v>
          </cell>
        </row>
        <row r="16">
          <cell r="B16" t="str">
            <v>C-668162</v>
          </cell>
          <cell r="D16" t="str">
            <v xml:space="preserve">FONSECA </v>
          </cell>
          <cell r="E16" t="str">
            <v xml:space="preserve">SCARLET </v>
          </cell>
          <cell r="F16">
            <v>1</v>
          </cell>
          <cell r="H16">
            <v>0</v>
          </cell>
          <cell r="K16">
            <v>0</v>
          </cell>
          <cell r="L16">
            <v>0</v>
          </cell>
          <cell r="M16" t="str">
            <v>x</v>
          </cell>
          <cell r="N16">
            <v>0</v>
          </cell>
          <cell r="R16" t="str">
            <v>Guatemala</v>
          </cell>
          <cell r="S16" t="str">
            <v>Guatemala</v>
          </cell>
        </row>
        <row r="17">
          <cell r="B17">
            <v>2636995790101</v>
          </cell>
          <cell r="D17" t="str">
            <v>REYES</v>
          </cell>
          <cell r="E17" t="str">
            <v xml:space="preserve">EDUARDO </v>
          </cell>
          <cell r="F17">
            <v>1</v>
          </cell>
          <cell r="H17">
            <v>0</v>
          </cell>
          <cell r="K17">
            <v>0</v>
          </cell>
          <cell r="L17">
            <v>0</v>
          </cell>
          <cell r="M17" t="str">
            <v>x</v>
          </cell>
          <cell r="N17">
            <v>0</v>
          </cell>
          <cell r="R17" t="str">
            <v>Guatemala</v>
          </cell>
          <cell r="S17" t="str">
            <v>Guatemala</v>
          </cell>
        </row>
        <row r="18">
          <cell r="B18" t="str">
            <v xml:space="preserve">PENDIENTE </v>
          </cell>
          <cell r="D18" t="str">
            <v>Muralles</v>
          </cell>
          <cell r="E18" t="str">
            <v>Dulcemaria</v>
          </cell>
          <cell r="F18">
            <v>1</v>
          </cell>
          <cell r="H18">
            <v>24</v>
          </cell>
          <cell r="K18">
            <v>0</v>
          </cell>
          <cell r="L18">
            <v>0</v>
          </cell>
          <cell r="M18" t="str">
            <v>X</v>
          </cell>
          <cell r="N18">
            <v>0</v>
          </cell>
          <cell r="R18" t="str">
            <v>Guatemala</v>
          </cell>
          <cell r="S18" t="str">
            <v>Guatemala</v>
          </cell>
        </row>
        <row r="19">
          <cell r="B19" t="str">
            <v xml:space="preserve">PENDIENTE </v>
          </cell>
          <cell r="D19" t="str">
            <v xml:space="preserve">Arana </v>
          </cell>
          <cell r="E19" t="str">
            <v>Natalie</v>
          </cell>
          <cell r="F19">
            <v>1</v>
          </cell>
          <cell r="H19">
            <v>5</v>
          </cell>
          <cell r="K19">
            <v>0</v>
          </cell>
          <cell r="L19">
            <v>0</v>
          </cell>
          <cell r="M19" t="str">
            <v>X</v>
          </cell>
          <cell r="N19">
            <v>0</v>
          </cell>
          <cell r="R19" t="str">
            <v>Guatemala</v>
          </cell>
          <cell r="S19" t="str">
            <v>Guatemala</v>
          </cell>
        </row>
        <row r="20">
          <cell r="B20" t="str">
            <v xml:space="preserve">PENDIENTE </v>
          </cell>
          <cell r="D20" t="str">
            <v>Velasquez</v>
          </cell>
          <cell r="E20" t="str">
            <v>Julio</v>
          </cell>
          <cell r="F20">
            <v>2</v>
          </cell>
          <cell r="H20">
            <v>10</v>
          </cell>
          <cell r="K20">
            <v>0</v>
          </cell>
          <cell r="L20">
            <v>0</v>
          </cell>
          <cell r="M20" t="str">
            <v>X</v>
          </cell>
          <cell r="N20">
            <v>0</v>
          </cell>
          <cell r="R20" t="str">
            <v>Guatemala</v>
          </cell>
          <cell r="S20" t="str">
            <v>Guatemala</v>
          </cell>
        </row>
        <row r="21">
          <cell r="B21" t="str">
            <v xml:space="preserve">PENDIENTE </v>
          </cell>
          <cell r="D21" t="str">
            <v>Velasquez</v>
          </cell>
          <cell r="E21" t="str">
            <v>Marlon</v>
          </cell>
          <cell r="F21">
            <v>2</v>
          </cell>
          <cell r="H21">
            <v>23</v>
          </cell>
          <cell r="K21">
            <v>0</v>
          </cell>
          <cell r="L21">
            <v>0</v>
          </cell>
          <cell r="M21" t="str">
            <v>X</v>
          </cell>
          <cell r="N21">
            <v>0</v>
          </cell>
          <cell r="R21" t="str">
            <v>Guatemala</v>
          </cell>
          <cell r="S21" t="str">
            <v>Guatemala</v>
          </cell>
        </row>
        <row r="22">
          <cell r="B22" t="str">
            <v xml:space="preserve">PENDIENTE </v>
          </cell>
          <cell r="D22" t="str">
            <v>Perez</v>
          </cell>
          <cell r="E22" t="str">
            <v>Melany</v>
          </cell>
          <cell r="F22">
            <v>1</v>
          </cell>
          <cell r="H22">
            <v>27</v>
          </cell>
          <cell r="K22">
            <v>0</v>
          </cell>
          <cell r="L22">
            <v>0</v>
          </cell>
          <cell r="M22" t="str">
            <v>x</v>
          </cell>
          <cell r="N22">
            <v>0</v>
          </cell>
          <cell r="R22" t="str">
            <v>Guatemala</v>
          </cell>
          <cell r="S22" t="str">
            <v>Guatemala</v>
          </cell>
        </row>
        <row r="23">
          <cell r="B23" t="str">
            <v xml:space="preserve">PENDIENTE </v>
          </cell>
          <cell r="D23" t="str">
            <v>Zuñiga</v>
          </cell>
          <cell r="E23" t="str">
            <v>Julio</v>
          </cell>
          <cell r="F23">
            <v>2</v>
          </cell>
          <cell r="H23">
            <v>10</v>
          </cell>
          <cell r="K23">
            <v>0</v>
          </cell>
          <cell r="L23">
            <v>0</v>
          </cell>
          <cell r="M23" t="str">
            <v>x</v>
          </cell>
          <cell r="N23">
            <v>0</v>
          </cell>
          <cell r="R23" t="str">
            <v>Guatemala</v>
          </cell>
          <cell r="S23" t="str">
            <v>Guatemala</v>
          </cell>
        </row>
        <row r="24">
          <cell r="B24" t="str">
            <v xml:space="preserve">PENDIENTE </v>
          </cell>
          <cell r="D24" t="str">
            <v>Najaro</v>
          </cell>
          <cell r="E24" t="str">
            <v>Jennifer</v>
          </cell>
          <cell r="F24">
            <v>1</v>
          </cell>
          <cell r="H24">
            <v>23</v>
          </cell>
          <cell r="K24">
            <v>0</v>
          </cell>
          <cell r="L24">
            <v>0</v>
          </cell>
          <cell r="M24" t="str">
            <v>x</v>
          </cell>
          <cell r="N24">
            <v>0</v>
          </cell>
          <cell r="R24" t="str">
            <v>Guatemala</v>
          </cell>
          <cell r="S24" t="str">
            <v>Guatemala</v>
          </cell>
        </row>
        <row r="25">
          <cell r="B25" t="str">
            <v xml:space="preserve">PENDIENTE </v>
          </cell>
          <cell r="D25" t="str">
            <v>Cuc</v>
          </cell>
          <cell r="E25" t="str">
            <v>Mara</v>
          </cell>
          <cell r="F25">
            <v>1</v>
          </cell>
          <cell r="H25">
            <v>43</v>
          </cell>
          <cell r="K25">
            <v>0</v>
          </cell>
          <cell r="L25">
            <v>0</v>
          </cell>
          <cell r="M25" t="str">
            <v>x</v>
          </cell>
          <cell r="N25">
            <v>0</v>
          </cell>
          <cell r="R25" t="str">
            <v>Guatemala</v>
          </cell>
          <cell r="S25" t="str">
            <v>Guatemala</v>
          </cell>
        </row>
        <row r="26">
          <cell r="B26" t="str">
            <v xml:space="preserve">PENDIENTE </v>
          </cell>
          <cell r="D26" t="str">
            <v>Velazquez</v>
          </cell>
          <cell r="E26" t="str">
            <v>Lidia</v>
          </cell>
          <cell r="F26">
            <v>1</v>
          </cell>
          <cell r="H26">
            <v>35</v>
          </cell>
          <cell r="K26">
            <v>0</v>
          </cell>
          <cell r="L26">
            <v>0</v>
          </cell>
          <cell r="M26" t="str">
            <v>x</v>
          </cell>
          <cell r="N26">
            <v>0</v>
          </cell>
          <cell r="R26" t="str">
            <v>Guatemala</v>
          </cell>
          <cell r="S26" t="str">
            <v>Guatemala</v>
          </cell>
        </row>
        <row r="27">
          <cell r="B27" t="str">
            <v xml:space="preserve">PENDIENTE </v>
          </cell>
          <cell r="D27" t="str">
            <v>Lopez</v>
          </cell>
          <cell r="E27" t="str">
            <v>Erick</v>
          </cell>
          <cell r="F27">
            <v>2</v>
          </cell>
          <cell r="H27">
            <v>23</v>
          </cell>
          <cell r="K27">
            <v>0</v>
          </cell>
          <cell r="L27">
            <v>0</v>
          </cell>
          <cell r="M27" t="str">
            <v>x</v>
          </cell>
          <cell r="N27">
            <v>0</v>
          </cell>
          <cell r="R27" t="str">
            <v>Guatemala</v>
          </cell>
          <cell r="S27" t="str">
            <v>Guatemala</v>
          </cell>
        </row>
        <row r="28">
          <cell r="B28" t="str">
            <v xml:space="preserve">PENDIENTE </v>
          </cell>
          <cell r="D28" t="str">
            <v xml:space="preserve">Gabriel </v>
          </cell>
          <cell r="E28" t="str">
            <v>Jose</v>
          </cell>
          <cell r="F28">
            <v>2</v>
          </cell>
          <cell r="H28">
            <v>6</v>
          </cell>
          <cell r="K28">
            <v>0</v>
          </cell>
          <cell r="L28">
            <v>0</v>
          </cell>
          <cell r="M28" t="str">
            <v>x</v>
          </cell>
          <cell r="N28">
            <v>0</v>
          </cell>
          <cell r="R28" t="str">
            <v>Guatemala</v>
          </cell>
          <cell r="S28" t="str">
            <v>Guatemala</v>
          </cell>
        </row>
        <row r="29">
          <cell r="B29" t="str">
            <v xml:space="preserve">PENDIENTE </v>
          </cell>
          <cell r="D29" t="str">
            <v>Solis</v>
          </cell>
          <cell r="E29" t="str">
            <v>Jose</v>
          </cell>
          <cell r="F29">
            <v>2</v>
          </cell>
          <cell r="H29">
            <v>22</v>
          </cell>
          <cell r="K29">
            <v>0</v>
          </cell>
          <cell r="L29">
            <v>0</v>
          </cell>
          <cell r="M29" t="str">
            <v>x</v>
          </cell>
          <cell r="N29">
            <v>0</v>
          </cell>
          <cell r="R29" t="str">
            <v>Guatemala</v>
          </cell>
          <cell r="S29" t="str">
            <v>Guatemala</v>
          </cell>
        </row>
        <row r="30">
          <cell r="B30" t="str">
            <v xml:space="preserve">PENDIENTE </v>
          </cell>
          <cell r="D30" t="str">
            <v xml:space="preserve">Lima </v>
          </cell>
          <cell r="E30" t="str">
            <v>Josue</v>
          </cell>
          <cell r="F30">
            <v>2</v>
          </cell>
          <cell r="H30">
            <v>14</v>
          </cell>
          <cell r="K30">
            <v>0</v>
          </cell>
          <cell r="L30">
            <v>0</v>
          </cell>
          <cell r="M30" t="str">
            <v>x</v>
          </cell>
          <cell r="N30">
            <v>0</v>
          </cell>
          <cell r="R30" t="str">
            <v>Guatemala</v>
          </cell>
          <cell r="S30" t="str">
            <v>Guatemala</v>
          </cell>
        </row>
        <row r="31">
          <cell r="B31" t="str">
            <v xml:space="preserve">PENDIENTE </v>
          </cell>
          <cell r="D31" t="str">
            <v>Najarro</v>
          </cell>
          <cell r="E31" t="str">
            <v>Jennifer</v>
          </cell>
          <cell r="F31">
            <v>1</v>
          </cell>
          <cell r="H31">
            <v>23</v>
          </cell>
          <cell r="K31">
            <v>0</v>
          </cell>
          <cell r="L31">
            <v>0</v>
          </cell>
          <cell r="M31" t="str">
            <v>x</v>
          </cell>
          <cell r="N31">
            <v>0</v>
          </cell>
          <cell r="R31" t="str">
            <v>Guatemala</v>
          </cell>
          <cell r="S31" t="str">
            <v>Guatemala</v>
          </cell>
        </row>
        <row r="32">
          <cell r="B32" t="str">
            <v xml:space="preserve">PENDIENTE </v>
          </cell>
          <cell r="D32" t="str">
            <v>Gutierrez</v>
          </cell>
          <cell r="E32" t="str">
            <v>Rosaura</v>
          </cell>
          <cell r="F32">
            <v>1</v>
          </cell>
          <cell r="H32">
            <v>22</v>
          </cell>
          <cell r="K32">
            <v>0</v>
          </cell>
          <cell r="L32">
            <v>0</v>
          </cell>
          <cell r="M32" t="str">
            <v>x</v>
          </cell>
          <cell r="N32">
            <v>0</v>
          </cell>
          <cell r="R32" t="str">
            <v>Guatemala</v>
          </cell>
          <cell r="S32" t="str">
            <v>Guatemala</v>
          </cell>
        </row>
        <row r="33">
          <cell r="B33" t="str">
            <v xml:space="preserve">PENDIENTE </v>
          </cell>
          <cell r="D33" t="str">
            <v xml:space="preserve">Lima </v>
          </cell>
          <cell r="E33" t="str">
            <v>Leonora</v>
          </cell>
          <cell r="F33">
            <v>1</v>
          </cell>
          <cell r="H33">
            <v>40</v>
          </cell>
          <cell r="K33">
            <v>0</v>
          </cell>
          <cell r="L33">
            <v>0</v>
          </cell>
          <cell r="M33" t="str">
            <v>x</v>
          </cell>
          <cell r="N33">
            <v>0</v>
          </cell>
          <cell r="R33" t="str">
            <v>Guatemala</v>
          </cell>
          <cell r="S33" t="str">
            <v>Guatemala</v>
          </cell>
        </row>
        <row r="34">
          <cell r="B34" t="str">
            <v xml:space="preserve">PENDIENTE </v>
          </cell>
          <cell r="D34" t="str">
            <v>Sarate</v>
          </cell>
          <cell r="E34" t="str">
            <v>Silvia</v>
          </cell>
          <cell r="F34">
            <v>1</v>
          </cell>
          <cell r="H34">
            <v>39</v>
          </cell>
          <cell r="K34">
            <v>0</v>
          </cell>
          <cell r="L34">
            <v>0</v>
          </cell>
          <cell r="M34" t="str">
            <v>x</v>
          </cell>
          <cell r="N34">
            <v>0</v>
          </cell>
          <cell r="R34" t="str">
            <v>Guatemala</v>
          </cell>
          <cell r="S34" t="str">
            <v>Guatemala</v>
          </cell>
        </row>
        <row r="35">
          <cell r="B35" t="str">
            <v xml:space="preserve">PENDIENTE </v>
          </cell>
          <cell r="D35" t="str">
            <v>Najarro</v>
          </cell>
          <cell r="E35" t="str">
            <v>Marlon</v>
          </cell>
          <cell r="F35">
            <v>2</v>
          </cell>
          <cell r="H35">
            <v>25</v>
          </cell>
          <cell r="K35">
            <v>0</v>
          </cell>
          <cell r="L35">
            <v>0</v>
          </cell>
          <cell r="M35" t="str">
            <v>x</v>
          </cell>
          <cell r="N35">
            <v>0</v>
          </cell>
          <cell r="R35" t="str">
            <v>Guatemala</v>
          </cell>
          <cell r="S35" t="str">
            <v>Guatemala</v>
          </cell>
        </row>
        <row r="36">
          <cell r="B36" t="str">
            <v xml:space="preserve">PENDIENTE </v>
          </cell>
          <cell r="D36" t="str">
            <v>Salazar</v>
          </cell>
          <cell r="E36" t="str">
            <v>Samy</v>
          </cell>
          <cell r="F36">
            <v>1</v>
          </cell>
          <cell r="H36">
            <v>20</v>
          </cell>
          <cell r="K36">
            <v>0</v>
          </cell>
          <cell r="L36">
            <v>0</v>
          </cell>
          <cell r="M36" t="str">
            <v>x</v>
          </cell>
          <cell r="N36">
            <v>0</v>
          </cell>
          <cell r="R36" t="str">
            <v>Guatemala</v>
          </cell>
          <cell r="S36" t="str">
            <v>Guatemala</v>
          </cell>
        </row>
        <row r="37">
          <cell r="B37" t="str">
            <v xml:space="preserve">PENDIENTE </v>
          </cell>
          <cell r="D37" t="str">
            <v>Juarez</v>
          </cell>
          <cell r="E37" t="str">
            <v>Danilo</v>
          </cell>
          <cell r="F37">
            <v>2</v>
          </cell>
          <cell r="H37">
            <v>43</v>
          </cell>
          <cell r="K37">
            <v>0</v>
          </cell>
          <cell r="L37">
            <v>0</v>
          </cell>
          <cell r="M37" t="str">
            <v>x</v>
          </cell>
          <cell r="N37">
            <v>0</v>
          </cell>
          <cell r="R37" t="str">
            <v>Guatemala</v>
          </cell>
          <cell r="S37" t="str">
            <v>Guatemala</v>
          </cell>
        </row>
        <row r="38">
          <cell r="B38" t="str">
            <v xml:space="preserve">PENDIENTE </v>
          </cell>
          <cell r="D38" t="str">
            <v>Melendez</v>
          </cell>
          <cell r="E38" t="str">
            <v>Mirna</v>
          </cell>
          <cell r="F38">
            <v>1</v>
          </cell>
          <cell r="H38">
            <v>59</v>
          </cell>
          <cell r="K38">
            <v>0</v>
          </cell>
          <cell r="L38">
            <v>0</v>
          </cell>
          <cell r="M38" t="str">
            <v>x</v>
          </cell>
          <cell r="N38">
            <v>0</v>
          </cell>
          <cell r="R38" t="str">
            <v>Guatemala</v>
          </cell>
          <cell r="S38" t="str">
            <v>Guatemala</v>
          </cell>
        </row>
        <row r="39">
          <cell r="B39" t="str">
            <v xml:space="preserve">PENDIENTE </v>
          </cell>
          <cell r="D39" t="str">
            <v>Garcia</v>
          </cell>
          <cell r="E39" t="str">
            <v>Ingrid</v>
          </cell>
          <cell r="F39">
            <v>1</v>
          </cell>
          <cell r="H39">
            <v>30</v>
          </cell>
          <cell r="K39">
            <v>0</v>
          </cell>
          <cell r="L39">
            <v>0</v>
          </cell>
          <cell r="M39" t="str">
            <v>x</v>
          </cell>
          <cell r="N39">
            <v>0</v>
          </cell>
          <cell r="R39" t="str">
            <v>Guatemala</v>
          </cell>
          <cell r="S39" t="str">
            <v>Guatemala</v>
          </cell>
        </row>
        <row r="40">
          <cell r="B40" t="str">
            <v xml:space="preserve">PENDIENTE </v>
          </cell>
          <cell r="D40" t="str">
            <v>Najarro</v>
          </cell>
          <cell r="E40" t="str">
            <v>Jennifer</v>
          </cell>
          <cell r="F40">
            <v>1</v>
          </cell>
          <cell r="H40">
            <v>23</v>
          </cell>
          <cell r="K40">
            <v>0</v>
          </cell>
          <cell r="L40">
            <v>0</v>
          </cell>
          <cell r="M40" t="str">
            <v>x</v>
          </cell>
          <cell r="N40">
            <v>0</v>
          </cell>
          <cell r="R40" t="str">
            <v>Guatemala</v>
          </cell>
          <cell r="S40" t="str">
            <v>Guatemala</v>
          </cell>
        </row>
        <row r="41">
          <cell r="B41" t="str">
            <v xml:space="preserve">PENDIENTE </v>
          </cell>
          <cell r="D41" t="str">
            <v>Chivac</v>
          </cell>
          <cell r="E41" t="str">
            <v>Carla</v>
          </cell>
          <cell r="F41">
            <v>1</v>
          </cell>
          <cell r="H41">
            <v>40</v>
          </cell>
          <cell r="K41">
            <v>0</v>
          </cell>
          <cell r="L41">
            <v>0</v>
          </cell>
          <cell r="M41" t="str">
            <v>x</v>
          </cell>
          <cell r="N41">
            <v>0</v>
          </cell>
          <cell r="R41" t="str">
            <v>Guatemala</v>
          </cell>
          <cell r="S41" t="str">
            <v>Guatemala</v>
          </cell>
        </row>
        <row r="42">
          <cell r="B42" t="str">
            <v xml:space="preserve">PENDIENTE </v>
          </cell>
          <cell r="D42" t="str">
            <v>Borrayo</v>
          </cell>
          <cell r="E42" t="str">
            <v>Jorge</v>
          </cell>
          <cell r="F42">
            <v>2</v>
          </cell>
          <cell r="H42">
            <v>28</v>
          </cell>
          <cell r="K42">
            <v>0</v>
          </cell>
          <cell r="L42">
            <v>0</v>
          </cell>
          <cell r="M42" t="str">
            <v>x</v>
          </cell>
          <cell r="N42">
            <v>0</v>
          </cell>
          <cell r="R42" t="str">
            <v>Guatemala</v>
          </cell>
          <cell r="S42" t="str">
            <v>Guatemala</v>
          </cell>
        </row>
        <row r="43">
          <cell r="B43" t="str">
            <v xml:space="preserve">PENDIENTE </v>
          </cell>
          <cell r="D43">
            <v>0</v>
          </cell>
          <cell r="E43" t="str">
            <v>Erick</v>
          </cell>
          <cell r="F43">
            <v>2</v>
          </cell>
          <cell r="H43">
            <v>50</v>
          </cell>
          <cell r="K43">
            <v>0</v>
          </cell>
          <cell r="L43">
            <v>0</v>
          </cell>
          <cell r="M43" t="str">
            <v>x</v>
          </cell>
          <cell r="N43">
            <v>0</v>
          </cell>
          <cell r="R43" t="str">
            <v>Guatemala</v>
          </cell>
          <cell r="S43" t="str">
            <v>Guatemala</v>
          </cell>
        </row>
        <row r="44">
          <cell r="B44" t="str">
            <v xml:space="preserve">PENDIENTE </v>
          </cell>
          <cell r="D44" t="str">
            <v>Lopez</v>
          </cell>
          <cell r="E44" t="str">
            <v>Erick</v>
          </cell>
          <cell r="F44">
            <v>2</v>
          </cell>
          <cell r="H44">
            <v>24</v>
          </cell>
          <cell r="K44">
            <v>0</v>
          </cell>
          <cell r="L44">
            <v>0</v>
          </cell>
          <cell r="M44" t="str">
            <v>x</v>
          </cell>
          <cell r="N44">
            <v>0</v>
          </cell>
          <cell r="R44" t="str">
            <v>Guatemala</v>
          </cell>
          <cell r="S44" t="str">
            <v>Guatemala</v>
          </cell>
        </row>
        <row r="45">
          <cell r="B45" t="str">
            <v xml:space="preserve">PENDIENTE </v>
          </cell>
          <cell r="D45" t="str">
            <v>Mejia</v>
          </cell>
          <cell r="E45" t="str">
            <v>Elizabeth</v>
          </cell>
          <cell r="F45">
            <v>1</v>
          </cell>
          <cell r="H45">
            <v>6</v>
          </cell>
          <cell r="K45">
            <v>0</v>
          </cell>
          <cell r="L45">
            <v>0</v>
          </cell>
          <cell r="M45" t="str">
            <v>x</v>
          </cell>
          <cell r="N45">
            <v>0</v>
          </cell>
          <cell r="R45" t="str">
            <v>Guatemala</v>
          </cell>
          <cell r="S45" t="str">
            <v>Guatemala</v>
          </cell>
        </row>
        <row r="46">
          <cell r="B46" t="str">
            <v xml:space="preserve">PENDIENTE </v>
          </cell>
          <cell r="D46" t="str">
            <v>Ruano</v>
          </cell>
          <cell r="E46" t="str">
            <v>Arturo</v>
          </cell>
          <cell r="F46">
            <v>2</v>
          </cell>
          <cell r="H46">
            <v>35</v>
          </cell>
          <cell r="K46">
            <v>0</v>
          </cell>
          <cell r="L46">
            <v>0</v>
          </cell>
          <cell r="M46" t="str">
            <v>x</v>
          </cell>
          <cell r="N46">
            <v>0</v>
          </cell>
          <cell r="R46" t="str">
            <v>Guatemala</v>
          </cell>
          <cell r="S46" t="str">
            <v>Guatemala</v>
          </cell>
        </row>
        <row r="47">
          <cell r="B47" t="str">
            <v xml:space="preserve">PENDIENTE </v>
          </cell>
          <cell r="D47" t="str">
            <v>Roman</v>
          </cell>
          <cell r="E47" t="str">
            <v>Leslie</v>
          </cell>
          <cell r="F47">
            <v>1</v>
          </cell>
          <cell r="H47">
            <v>20</v>
          </cell>
          <cell r="K47">
            <v>0</v>
          </cell>
          <cell r="L47">
            <v>0</v>
          </cell>
          <cell r="M47" t="str">
            <v>x</v>
          </cell>
          <cell r="N47">
            <v>0</v>
          </cell>
          <cell r="R47" t="str">
            <v>Guatemala</v>
          </cell>
          <cell r="S47" t="str">
            <v>Guatemala</v>
          </cell>
        </row>
        <row r="48">
          <cell r="B48" t="str">
            <v xml:space="preserve">PENDIENTE </v>
          </cell>
          <cell r="D48" t="str">
            <v>Aguilar</v>
          </cell>
          <cell r="E48" t="str">
            <v>Sheny</v>
          </cell>
          <cell r="F48">
            <v>1</v>
          </cell>
          <cell r="H48">
            <v>47</v>
          </cell>
          <cell r="K48">
            <v>0</v>
          </cell>
          <cell r="L48">
            <v>0</v>
          </cell>
          <cell r="M48" t="str">
            <v>x</v>
          </cell>
          <cell r="N48">
            <v>0</v>
          </cell>
          <cell r="R48" t="str">
            <v>Guatemala</v>
          </cell>
          <cell r="S48" t="str">
            <v>Guatemala</v>
          </cell>
        </row>
        <row r="49">
          <cell r="B49" t="str">
            <v xml:space="preserve">PENDIENTE </v>
          </cell>
          <cell r="D49" t="str">
            <v>Chiche</v>
          </cell>
          <cell r="E49" t="str">
            <v>Blanca</v>
          </cell>
          <cell r="F49">
            <v>1</v>
          </cell>
          <cell r="H49">
            <v>47</v>
          </cell>
          <cell r="K49">
            <v>0</v>
          </cell>
          <cell r="L49">
            <v>0</v>
          </cell>
          <cell r="M49" t="str">
            <v>x</v>
          </cell>
          <cell r="N49">
            <v>0</v>
          </cell>
          <cell r="R49" t="str">
            <v>Guatemala</v>
          </cell>
          <cell r="S49" t="str">
            <v>Guatemala</v>
          </cell>
        </row>
        <row r="50">
          <cell r="B50" t="str">
            <v xml:space="preserve">PENDIENTE </v>
          </cell>
          <cell r="D50" t="str">
            <v>Zacarias</v>
          </cell>
          <cell r="E50" t="str">
            <v>Jose</v>
          </cell>
          <cell r="F50">
            <v>2</v>
          </cell>
          <cell r="H50">
            <v>16</v>
          </cell>
          <cell r="K50">
            <v>0</v>
          </cell>
          <cell r="L50">
            <v>0</v>
          </cell>
          <cell r="M50" t="str">
            <v>x</v>
          </cell>
          <cell r="N50">
            <v>0</v>
          </cell>
          <cell r="R50" t="str">
            <v>Guatemala</v>
          </cell>
          <cell r="S50" t="str">
            <v>Guatemala</v>
          </cell>
        </row>
        <row r="51">
          <cell r="B51" t="str">
            <v xml:space="preserve">PENDIENTE </v>
          </cell>
          <cell r="D51" t="str">
            <v>Velasquez</v>
          </cell>
          <cell r="E51" t="str">
            <v>Gloria</v>
          </cell>
          <cell r="F51">
            <v>1</v>
          </cell>
          <cell r="H51">
            <v>44</v>
          </cell>
          <cell r="K51">
            <v>0</v>
          </cell>
          <cell r="L51">
            <v>0</v>
          </cell>
          <cell r="M51" t="str">
            <v>x</v>
          </cell>
          <cell r="N51">
            <v>0</v>
          </cell>
          <cell r="R51" t="str">
            <v>Guatemala</v>
          </cell>
          <cell r="S51" t="str">
            <v>Guatemala</v>
          </cell>
        </row>
        <row r="52">
          <cell r="B52" t="str">
            <v xml:space="preserve">PENDIENTE </v>
          </cell>
          <cell r="D52" t="str">
            <v>Figueroa</v>
          </cell>
          <cell r="E52" t="str">
            <v>Jorge</v>
          </cell>
          <cell r="F52">
            <v>2</v>
          </cell>
          <cell r="H52">
            <v>35</v>
          </cell>
          <cell r="K52">
            <v>0</v>
          </cell>
          <cell r="L52">
            <v>0</v>
          </cell>
          <cell r="M52" t="str">
            <v>x</v>
          </cell>
          <cell r="N52">
            <v>0</v>
          </cell>
          <cell r="R52" t="str">
            <v>Guatemala</v>
          </cell>
          <cell r="S52" t="str">
            <v>Guatemala</v>
          </cell>
        </row>
        <row r="53">
          <cell r="B53" t="str">
            <v xml:space="preserve">PENDIENTE </v>
          </cell>
          <cell r="D53" t="str">
            <v>Izcal</v>
          </cell>
          <cell r="E53" t="str">
            <v>Miavalentina</v>
          </cell>
          <cell r="F53">
            <v>1</v>
          </cell>
          <cell r="H53">
            <v>8</v>
          </cell>
          <cell r="K53">
            <v>0</v>
          </cell>
          <cell r="L53">
            <v>0</v>
          </cell>
          <cell r="M53" t="str">
            <v>x</v>
          </cell>
          <cell r="N53">
            <v>0</v>
          </cell>
          <cell r="R53" t="str">
            <v>Guatemala</v>
          </cell>
          <cell r="S53" t="str">
            <v>Guatemala</v>
          </cell>
        </row>
        <row r="54">
          <cell r="B54" t="str">
            <v xml:space="preserve">PENDIENTE </v>
          </cell>
          <cell r="D54" t="str">
            <v>Estrada</v>
          </cell>
          <cell r="E54" t="str">
            <v>Mayra</v>
          </cell>
          <cell r="F54">
            <v>1</v>
          </cell>
          <cell r="H54">
            <v>33</v>
          </cell>
          <cell r="K54">
            <v>0</v>
          </cell>
          <cell r="L54">
            <v>0</v>
          </cell>
          <cell r="M54" t="str">
            <v>x</v>
          </cell>
          <cell r="N54">
            <v>0</v>
          </cell>
          <cell r="R54" t="str">
            <v>Guatemala</v>
          </cell>
          <cell r="S54" t="str">
            <v>Guatemala</v>
          </cell>
        </row>
        <row r="55">
          <cell r="B55" t="str">
            <v xml:space="preserve">PENDIENTE </v>
          </cell>
          <cell r="D55" t="str">
            <v>Marroquin</v>
          </cell>
          <cell r="E55" t="str">
            <v>Samuel</v>
          </cell>
          <cell r="F55">
            <v>2</v>
          </cell>
          <cell r="H55">
            <v>37</v>
          </cell>
          <cell r="K55">
            <v>0</v>
          </cell>
          <cell r="L55">
            <v>0</v>
          </cell>
          <cell r="M55" t="str">
            <v>x</v>
          </cell>
          <cell r="N55">
            <v>0</v>
          </cell>
          <cell r="R55" t="str">
            <v>Guatemala</v>
          </cell>
          <cell r="S55" t="str">
            <v>Guatemala</v>
          </cell>
        </row>
        <row r="56">
          <cell r="B56" t="str">
            <v xml:space="preserve">PENDIENTE </v>
          </cell>
          <cell r="D56" t="str">
            <v>Chinchilla</v>
          </cell>
          <cell r="E56" t="str">
            <v>Alicedis</v>
          </cell>
          <cell r="F56">
            <v>2</v>
          </cell>
          <cell r="H56">
            <v>44</v>
          </cell>
          <cell r="K56">
            <v>0</v>
          </cell>
          <cell r="L56">
            <v>0</v>
          </cell>
          <cell r="M56" t="str">
            <v>x</v>
          </cell>
          <cell r="N56">
            <v>0</v>
          </cell>
          <cell r="R56" t="str">
            <v>Guatemala</v>
          </cell>
          <cell r="S56" t="str">
            <v>Guatemala</v>
          </cell>
        </row>
        <row r="57">
          <cell r="B57">
            <v>2130634922101</v>
          </cell>
          <cell r="D57" t="str">
            <v>ORELLANA</v>
          </cell>
          <cell r="E57" t="str">
            <v>JULIO CESAR</v>
          </cell>
          <cell r="F57">
            <v>2</v>
          </cell>
          <cell r="H57">
            <v>26</v>
          </cell>
          <cell r="K57">
            <v>0</v>
          </cell>
          <cell r="L57">
            <v>0</v>
          </cell>
          <cell r="M57" t="str">
            <v>X</v>
          </cell>
          <cell r="N57">
            <v>0</v>
          </cell>
          <cell r="R57" t="str">
            <v>Guatemala</v>
          </cell>
          <cell r="S57" t="str">
            <v>Guatemala</v>
          </cell>
        </row>
        <row r="58">
          <cell r="B58">
            <v>1642926080106</v>
          </cell>
          <cell r="D58" t="str">
            <v>LIC</v>
          </cell>
          <cell r="E58" t="str">
            <v>EUGENIA</v>
          </cell>
          <cell r="F58">
            <v>1</v>
          </cell>
          <cell r="H58">
            <v>39</v>
          </cell>
          <cell r="K58">
            <v>0</v>
          </cell>
          <cell r="L58">
            <v>0</v>
          </cell>
          <cell r="M58" t="str">
            <v>X</v>
          </cell>
          <cell r="N58">
            <v>0</v>
          </cell>
          <cell r="R58" t="str">
            <v>Guatemala</v>
          </cell>
          <cell r="S58" t="str">
            <v>Guatemala</v>
          </cell>
        </row>
        <row r="59">
          <cell r="B59">
            <v>1662198860101</v>
          </cell>
          <cell r="D59" t="str">
            <v xml:space="preserve">ANDRINO </v>
          </cell>
          <cell r="E59" t="str">
            <v>ROSARIO</v>
          </cell>
          <cell r="F59">
            <v>1</v>
          </cell>
          <cell r="H59">
            <v>61</v>
          </cell>
          <cell r="K59">
            <v>0</v>
          </cell>
          <cell r="L59">
            <v>0</v>
          </cell>
          <cell r="M59" t="str">
            <v>X</v>
          </cell>
          <cell r="N59">
            <v>0</v>
          </cell>
          <cell r="R59" t="str">
            <v>Guatemala</v>
          </cell>
          <cell r="S59" t="str">
            <v>Guatemala</v>
          </cell>
        </row>
        <row r="60">
          <cell r="B60">
            <v>1667480800101</v>
          </cell>
          <cell r="D60" t="str">
            <v>MORALES</v>
          </cell>
          <cell r="E60" t="str">
            <v>LUIS</v>
          </cell>
          <cell r="F60">
            <v>2</v>
          </cell>
          <cell r="H60">
            <v>38</v>
          </cell>
          <cell r="K60">
            <v>0</v>
          </cell>
          <cell r="L60">
            <v>0</v>
          </cell>
          <cell r="M60" t="str">
            <v>X</v>
          </cell>
          <cell r="N60">
            <v>0</v>
          </cell>
          <cell r="R60" t="str">
            <v>Guatemala</v>
          </cell>
          <cell r="S60" t="str">
            <v>Guatemala</v>
          </cell>
        </row>
        <row r="61">
          <cell r="B61" t="str">
            <v xml:space="preserve"> </v>
          </cell>
          <cell r="D61" t="str">
            <v>COXOJ</v>
          </cell>
          <cell r="E61" t="str">
            <v>SARA ITZEL</v>
          </cell>
          <cell r="F61">
            <v>1</v>
          </cell>
          <cell r="H61">
            <v>14</v>
          </cell>
          <cell r="K61">
            <v>0</v>
          </cell>
          <cell r="L61">
            <v>0</v>
          </cell>
          <cell r="M61" t="str">
            <v>X</v>
          </cell>
          <cell r="N61">
            <v>0</v>
          </cell>
          <cell r="R61" t="str">
            <v>Guatemala</v>
          </cell>
          <cell r="S61" t="str">
            <v>Guatemala</v>
          </cell>
        </row>
        <row r="62">
          <cell r="B62">
            <v>0</v>
          </cell>
          <cell r="D62" t="str">
            <v>PRETZNTZIN</v>
          </cell>
          <cell r="E62" t="str">
            <v>MELINA</v>
          </cell>
          <cell r="F62">
            <v>1</v>
          </cell>
          <cell r="H62">
            <v>17</v>
          </cell>
          <cell r="K62">
            <v>0</v>
          </cell>
          <cell r="L62">
            <v>0</v>
          </cell>
          <cell r="M62" t="str">
            <v>X</v>
          </cell>
          <cell r="N62">
            <v>0</v>
          </cell>
          <cell r="R62" t="str">
            <v>Guatemala</v>
          </cell>
          <cell r="S62" t="str">
            <v>Guatemala</v>
          </cell>
        </row>
        <row r="63">
          <cell r="B63">
            <v>1775784081904</v>
          </cell>
          <cell r="D63" t="str">
            <v>GARCIA</v>
          </cell>
          <cell r="E63" t="str">
            <v>CARLOS RENE</v>
          </cell>
          <cell r="F63">
            <v>2</v>
          </cell>
          <cell r="H63">
            <v>75</v>
          </cell>
          <cell r="K63">
            <v>0</v>
          </cell>
          <cell r="L63">
            <v>0</v>
          </cell>
          <cell r="M63" t="str">
            <v>X</v>
          </cell>
          <cell r="N63">
            <v>0</v>
          </cell>
          <cell r="R63" t="str">
            <v>Guatemala</v>
          </cell>
          <cell r="S63" t="str">
            <v>Guatemala</v>
          </cell>
        </row>
        <row r="64">
          <cell r="B64" t="str">
            <v xml:space="preserve"> </v>
          </cell>
          <cell r="D64" t="str">
            <v>MUÑOZ</v>
          </cell>
          <cell r="E64" t="str">
            <v>IRENE</v>
          </cell>
          <cell r="F64">
            <v>1</v>
          </cell>
          <cell r="H64">
            <v>2</v>
          </cell>
          <cell r="K64">
            <v>0</v>
          </cell>
          <cell r="L64">
            <v>0</v>
          </cell>
          <cell r="M64" t="str">
            <v>X</v>
          </cell>
          <cell r="N64">
            <v>0</v>
          </cell>
          <cell r="R64" t="str">
            <v>Guatemala</v>
          </cell>
          <cell r="S64" t="str">
            <v>Guatemala</v>
          </cell>
        </row>
        <row r="65">
          <cell r="B65">
            <v>2727081270101</v>
          </cell>
          <cell r="D65" t="str">
            <v>JUAREZ</v>
          </cell>
          <cell r="E65" t="str">
            <v xml:space="preserve">CARLOS  </v>
          </cell>
          <cell r="F65">
            <v>2</v>
          </cell>
          <cell r="H65">
            <v>77</v>
          </cell>
          <cell r="K65">
            <v>0</v>
          </cell>
          <cell r="L65">
            <v>0</v>
          </cell>
          <cell r="M65" t="str">
            <v>X</v>
          </cell>
          <cell r="N65">
            <v>0</v>
          </cell>
          <cell r="R65" t="str">
            <v>Guatemala</v>
          </cell>
          <cell r="S65" t="str">
            <v>Guatemala</v>
          </cell>
        </row>
        <row r="66">
          <cell r="B66">
            <v>2780055000101</v>
          </cell>
          <cell r="D66" t="str">
            <v>ORDOÑEZ</v>
          </cell>
          <cell r="E66" t="str">
            <v>GABRIELA</v>
          </cell>
          <cell r="F66">
            <v>1</v>
          </cell>
          <cell r="H66">
            <v>21</v>
          </cell>
          <cell r="K66">
            <v>0</v>
          </cell>
          <cell r="L66">
            <v>0</v>
          </cell>
          <cell r="M66" t="str">
            <v>X</v>
          </cell>
          <cell r="N66">
            <v>0</v>
          </cell>
          <cell r="R66" t="str">
            <v>Guatemala</v>
          </cell>
          <cell r="S66" t="str">
            <v>Guatemala</v>
          </cell>
        </row>
        <row r="67">
          <cell r="B67" t="str">
            <v xml:space="preserve"> </v>
          </cell>
          <cell r="D67" t="str">
            <v>GONZALEZ</v>
          </cell>
          <cell r="E67" t="str">
            <v>AXEL NOE</v>
          </cell>
          <cell r="F67">
            <v>2</v>
          </cell>
          <cell r="H67">
            <v>17</v>
          </cell>
          <cell r="K67">
            <v>0</v>
          </cell>
          <cell r="L67">
            <v>0</v>
          </cell>
          <cell r="M67" t="str">
            <v>X</v>
          </cell>
          <cell r="N67">
            <v>0</v>
          </cell>
          <cell r="R67" t="str">
            <v>Guatemala</v>
          </cell>
          <cell r="S67" t="str">
            <v>Guatemala</v>
          </cell>
        </row>
        <row r="68">
          <cell r="B68">
            <v>2727081270101</v>
          </cell>
          <cell r="D68" t="str">
            <v>RODRIGUEZ</v>
          </cell>
          <cell r="E68" t="str">
            <v>MARIO</v>
          </cell>
          <cell r="F68">
            <v>2</v>
          </cell>
          <cell r="H68">
            <v>21</v>
          </cell>
          <cell r="K68">
            <v>0</v>
          </cell>
          <cell r="L68">
            <v>0</v>
          </cell>
          <cell r="M68" t="str">
            <v>X</v>
          </cell>
          <cell r="N68">
            <v>0</v>
          </cell>
          <cell r="R68" t="str">
            <v>Guatemala</v>
          </cell>
          <cell r="S68" t="str">
            <v>Guatemala</v>
          </cell>
        </row>
        <row r="69">
          <cell r="B69" t="str">
            <v xml:space="preserve"> </v>
          </cell>
          <cell r="D69" t="str">
            <v>LOPEZ</v>
          </cell>
          <cell r="E69" t="str">
            <v>MONICA</v>
          </cell>
          <cell r="F69">
            <v>1</v>
          </cell>
          <cell r="H69">
            <v>18</v>
          </cell>
          <cell r="K69">
            <v>0</v>
          </cell>
          <cell r="L69">
            <v>0</v>
          </cell>
          <cell r="M69" t="str">
            <v>X</v>
          </cell>
          <cell r="N69">
            <v>0</v>
          </cell>
          <cell r="R69" t="str">
            <v>Guatemala</v>
          </cell>
          <cell r="S69" t="str">
            <v>Guatemala</v>
          </cell>
        </row>
        <row r="70">
          <cell r="B70">
            <v>2226006241503</v>
          </cell>
          <cell r="D70" t="str">
            <v>PANGAN</v>
          </cell>
          <cell r="E70" t="str">
            <v>HILARIO</v>
          </cell>
          <cell r="F70">
            <v>2</v>
          </cell>
          <cell r="H70">
            <v>43</v>
          </cell>
          <cell r="K70">
            <v>0</v>
          </cell>
          <cell r="L70">
            <v>0</v>
          </cell>
          <cell r="M70">
            <v>0</v>
          </cell>
          <cell r="N70">
            <v>0</v>
          </cell>
          <cell r="R70" t="str">
            <v>Guatemala</v>
          </cell>
          <cell r="S70" t="str">
            <v>Guatemala</v>
          </cell>
        </row>
        <row r="71">
          <cell r="B71">
            <v>2010816870101</v>
          </cell>
          <cell r="D71" t="str">
            <v>GODINEZ</v>
          </cell>
          <cell r="E71" t="str">
            <v xml:space="preserve">LIONI </v>
          </cell>
          <cell r="F71">
            <v>2</v>
          </cell>
          <cell r="H71">
            <v>19</v>
          </cell>
          <cell r="K71">
            <v>0</v>
          </cell>
          <cell r="L71">
            <v>0</v>
          </cell>
          <cell r="M71">
            <v>0</v>
          </cell>
          <cell r="N71">
            <v>0</v>
          </cell>
          <cell r="R71" t="str">
            <v>Guatemala</v>
          </cell>
          <cell r="S71" t="str">
            <v>Guatemala</v>
          </cell>
        </row>
        <row r="72">
          <cell r="B72">
            <v>1844395312107</v>
          </cell>
          <cell r="D72" t="str">
            <v xml:space="preserve">BONILLA </v>
          </cell>
          <cell r="E72" t="str">
            <v>ROSA DEL CARMEN</v>
          </cell>
          <cell r="F72">
            <v>1</v>
          </cell>
          <cell r="H72">
            <v>65</v>
          </cell>
          <cell r="K72">
            <v>0</v>
          </cell>
          <cell r="L72">
            <v>0</v>
          </cell>
          <cell r="M72">
            <v>0</v>
          </cell>
          <cell r="N72">
            <v>0</v>
          </cell>
          <cell r="R72" t="str">
            <v>Guatemala</v>
          </cell>
          <cell r="S72" t="str">
            <v>Guatemala</v>
          </cell>
        </row>
        <row r="73">
          <cell r="B73">
            <v>0</v>
          </cell>
          <cell r="D73" t="str">
            <v>HERNANDEZ</v>
          </cell>
          <cell r="E73" t="str">
            <v>JEREMY</v>
          </cell>
          <cell r="F73">
            <v>2</v>
          </cell>
          <cell r="H73">
            <v>12</v>
          </cell>
          <cell r="K73">
            <v>0</v>
          </cell>
          <cell r="L73">
            <v>0</v>
          </cell>
          <cell r="M73">
            <v>0</v>
          </cell>
          <cell r="N73">
            <v>0</v>
          </cell>
          <cell r="R73" t="str">
            <v>Guatemala</v>
          </cell>
          <cell r="S73" t="str">
            <v>Guatemala</v>
          </cell>
        </row>
        <row r="74">
          <cell r="B74">
            <v>0</v>
          </cell>
          <cell r="D74" t="str">
            <v>HERNANDEZ</v>
          </cell>
          <cell r="E74" t="str">
            <v>MONICA</v>
          </cell>
          <cell r="F74">
            <v>1</v>
          </cell>
          <cell r="H74">
            <v>14</v>
          </cell>
          <cell r="K74">
            <v>0</v>
          </cell>
          <cell r="L74">
            <v>0</v>
          </cell>
          <cell r="M74">
            <v>0</v>
          </cell>
          <cell r="N74">
            <v>0</v>
          </cell>
          <cell r="R74" t="str">
            <v>Guatemala</v>
          </cell>
          <cell r="S74" t="str">
            <v>Guatemala</v>
          </cell>
        </row>
        <row r="75">
          <cell r="B75">
            <v>0</v>
          </cell>
          <cell r="D75" t="str">
            <v>GARCIA</v>
          </cell>
          <cell r="E75" t="str">
            <v>FRANKLIN</v>
          </cell>
          <cell r="F75">
            <v>2</v>
          </cell>
          <cell r="H75">
            <v>12</v>
          </cell>
          <cell r="K75">
            <v>0</v>
          </cell>
          <cell r="L75">
            <v>0</v>
          </cell>
          <cell r="M75">
            <v>0</v>
          </cell>
          <cell r="N75">
            <v>0</v>
          </cell>
          <cell r="R75">
            <v>0</v>
          </cell>
          <cell r="S75">
            <v>0</v>
          </cell>
        </row>
        <row r="76">
          <cell r="B76">
            <v>2976414170101</v>
          </cell>
          <cell r="D76" t="str">
            <v>GONZALEZ</v>
          </cell>
          <cell r="E76" t="str">
            <v>BERTA</v>
          </cell>
          <cell r="F76">
            <v>1</v>
          </cell>
          <cell r="H76">
            <v>26</v>
          </cell>
          <cell r="K76">
            <v>0</v>
          </cell>
          <cell r="L76">
            <v>0</v>
          </cell>
          <cell r="M76">
            <v>0</v>
          </cell>
          <cell r="N76">
            <v>0</v>
          </cell>
          <cell r="R76">
            <v>0</v>
          </cell>
          <cell r="S76">
            <v>0</v>
          </cell>
        </row>
        <row r="77">
          <cell r="B77">
            <v>0</v>
          </cell>
          <cell r="D77" t="str">
            <v>ARRIOLA</v>
          </cell>
          <cell r="E77" t="str">
            <v>ALEX</v>
          </cell>
          <cell r="F77">
            <v>1</v>
          </cell>
          <cell r="H77">
            <v>12</v>
          </cell>
          <cell r="K77">
            <v>0</v>
          </cell>
          <cell r="L77">
            <v>0</v>
          </cell>
          <cell r="M77">
            <v>0</v>
          </cell>
          <cell r="N77">
            <v>0</v>
          </cell>
          <cell r="R77">
            <v>0</v>
          </cell>
          <cell r="S77">
            <v>0</v>
          </cell>
        </row>
        <row r="78">
          <cell r="B78">
            <v>1783278750101</v>
          </cell>
          <cell r="D78" t="str">
            <v>JUAREZ</v>
          </cell>
          <cell r="E78" t="str">
            <v>THELMA</v>
          </cell>
          <cell r="F78">
            <v>2</v>
          </cell>
          <cell r="H78">
            <v>44</v>
          </cell>
          <cell r="K78">
            <v>0</v>
          </cell>
          <cell r="L78">
            <v>0</v>
          </cell>
          <cell r="M78">
            <v>0</v>
          </cell>
          <cell r="N78">
            <v>0</v>
          </cell>
          <cell r="R78">
            <v>0</v>
          </cell>
          <cell r="S78">
            <v>0</v>
          </cell>
        </row>
        <row r="79">
          <cell r="B79">
            <v>1998087751803</v>
          </cell>
          <cell r="D79" t="str">
            <v>BARRERA</v>
          </cell>
          <cell r="E79" t="str">
            <v>ELIER</v>
          </cell>
          <cell r="F79">
            <v>2</v>
          </cell>
          <cell r="H79">
            <v>34</v>
          </cell>
          <cell r="K79">
            <v>0</v>
          </cell>
          <cell r="L79">
            <v>0</v>
          </cell>
          <cell r="M79">
            <v>0</v>
          </cell>
          <cell r="N79">
            <v>0</v>
          </cell>
          <cell r="R79">
            <v>0</v>
          </cell>
          <cell r="S79">
            <v>0</v>
          </cell>
        </row>
        <row r="80">
          <cell r="B80">
            <v>0</v>
          </cell>
          <cell r="D80" t="str">
            <v>VELASQUEZ</v>
          </cell>
          <cell r="E80" t="str">
            <v>WAGNER</v>
          </cell>
          <cell r="F80">
            <v>2</v>
          </cell>
          <cell r="H80">
            <v>17</v>
          </cell>
          <cell r="K80">
            <v>0</v>
          </cell>
          <cell r="L80">
            <v>0</v>
          </cell>
          <cell r="M80">
            <v>0</v>
          </cell>
          <cell r="N80">
            <v>0</v>
          </cell>
          <cell r="R80" t="str">
            <v>Guatemala</v>
          </cell>
          <cell r="S80">
            <v>0</v>
          </cell>
        </row>
        <row r="81">
          <cell r="B81">
            <v>0</v>
          </cell>
          <cell r="D81" t="str">
            <v>ALVARADO</v>
          </cell>
          <cell r="E81" t="str">
            <v>JIMMY</v>
          </cell>
          <cell r="F81">
            <v>2</v>
          </cell>
          <cell r="H81">
            <v>3</v>
          </cell>
          <cell r="K81">
            <v>0</v>
          </cell>
          <cell r="L81">
            <v>0</v>
          </cell>
          <cell r="M81">
            <v>0</v>
          </cell>
          <cell r="N81">
            <v>0</v>
          </cell>
          <cell r="R81">
            <v>0</v>
          </cell>
          <cell r="S81">
            <v>0</v>
          </cell>
        </row>
        <row r="82">
          <cell r="B82">
            <v>0</v>
          </cell>
          <cell r="D82" t="str">
            <v>ALVARADO</v>
          </cell>
          <cell r="E82" t="str">
            <v>JOSE S.</v>
          </cell>
          <cell r="F82">
            <v>2</v>
          </cell>
          <cell r="H82" t="str">
            <v>8MESES</v>
          </cell>
          <cell r="K82">
            <v>0</v>
          </cell>
          <cell r="L82">
            <v>0</v>
          </cell>
          <cell r="M82">
            <v>0</v>
          </cell>
          <cell r="N82">
            <v>0</v>
          </cell>
          <cell r="R82">
            <v>0</v>
          </cell>
          <cell r="S82">
            <v>0</v>
          </cell>
        </row>
        <row r="83">
          <cell r="B83">
            <v>0</v>
          </cell>
          <cell r="D83" t="str">
            <v>PU</v>
          </cell>
          <cell r="E83" t="str">
            <v>GERSON DAVID</v>
          </cell>
          <cell r="F83">
            <v>2</v>
          </cell>
          <cell r="H83">
            <v>17</v>
          </cell>
          <cell r="K83">
            <v>0</v>
          </cell>
          <cell r="L83">
            <v>0</v>
          </cell>
          <cell r="M83">
            <v>0</v>
          </cell>
          <cell r="N83">
            <v>0</v>
          </cell>
          <cell r="R83">
            <v>0</v>
          </cell>
          <cell r="S83">
            <v>0</v>
          </cell>
        </row>
        <row r="84">
          <cell r="B84">
            <v>0</v>
          </cell>
          <cell r="D84" t="str">
            <v>LETONA</v>
          </cell>
          <cell r="E84" t="str">
            <v>DULCE MARIA</v>
          </cell>
          <cell r="F84">
            <v>1</v>
          </cell>
          <cell r="H84">
            <v>9</v>
          </cell>
          <cell r="K84">
            <v>0</v>
          </cell>
          <cell r="L84">
            <v>0</v>
          </cell>
          <cell r="M84">
            <v>0</v>
          </cell>
          <cell r="N84">
            <v>0</v>
          </cell>
          <cell r="R84">
            <v>0</v>
          </cell>
          <cell r="S84">
            <v>0</v>
          </cell>
        </row>
        <row r="85">
          <cell r="B85">
            <v>0</v>
          </cell>
          <cell r="D85" t="str">
            <v>MORALES</v>
          </cell>
          <cell r="E85" t="str">
            <v>BRAULIO</v>
          </cell>
          <cell r="F85">
            <v>2</v>
          </cell>
          <cell r="H85">
            <v>51</v>
          </cell>
          <cell r="K85">
            <v>0</v>
          </cell>
          <cell r="L85">
            <v>0</v>
          </cell>
          <cell r="M85">
            <v>0</v>
          </cell>
          <cell r="N85">
            <v>0</v>
          </cell>
          <cell r="R85">
            <v>0</v>
          </cell>
          <cell r="S85">
            <v>0</v>
          </cell>
        </row>
        <row r="86">
          <cell r="B86">
            <v>1719634230101</v>
          </cell>
          <cell r="D86" t="str">
            <v>QUIJIVIX</v>
          </cell>
          <cell r="E86" t="str">
            <v>OLGA</v>
          </cell>
          <cell r="F86">
            <v>1</v>
          </cell>
          <cell r="H86">
            <v>48</v>
          </cell>
          <cell r="K86">
            <v>0</v>
          </cell>
          <cell r="L86">
            <v>0</v>
          </cell>
          <cell r="M86">
            <v>0</v>
          </cell>
          <cell r="N86">
            <v>0</v>
          </cell>
          <cell r="R86">
            <v>0</v>
          </cell>
          <cell r="S86">
            <v>0</v>
          </cell>
        </row>
        <row r="87">
          <cell r="B87">
            <v>2780055000101</v>
          </cell>
          <cell r="D87" t="str">
            <v>ORDOÑEZ</v>
          </cell>
          <cell r="E87" t="str">
            <v>GABRIELA</v>
          </cell>
          <cell r="F87">
            <v>1</v>
          </cell>
          <cell r="H87">
            <v>21</v>
          </cell>
          <cell r="K87">
            <v>0</v>
          </cell>
          <cell r="L87">
            <v>0</v>
          </cell>
          <cell r="M87">
            <v>0</v>
          </cell>
          <cell r="N87">
            <v>0</v>
          </cell>
          <cell r="R87">
            <v>0</v>
          </cell>
          <cell r="S87">
            <v>0</v>
          </cell>
        </row>
        <row r="88">
          <cell r="B88">
            <v>1593857411201</v>
          </cell>
          <cell r="D88" t="str">
            <v>BARRIOS</v>
          </cell>
          <cell r="E88" t="str">
            <v>FELICIANA</v>
          </cell>
          <cell r="F88">
            <v>1</v>
          </cell>
          <cell r="H88">
            <v>65</v>
          </cell>
          <cell r="K88">
            <v>0</v>
          </cell>
          <cell r="L88">
            <v>0</v>
          </cell>
          <cell r="M88">
            <v>0</v>
          </cell>
          <cell r="N88">
            <v>0</v>
          </cell>
          <cell r="R88">
            <v>0</v>
          </cell>
          <cell r="S88">
            <v>0</v>
          </cell>
        </row>
        <row r="89">
          <cell r="B89">
            <v>1969946830101</v>
          </cell>
          <cell r="D89" t="str">
            <v xml:space="preserve">FARFAN </v>
          </cell>
          <cell r="E89" t="str">
            <v>ESTELA</v>
          </cell>
          <cell r="F89">
            <v>1</v>
          </cell>
          <cell r="H89">
            <v>70</v>
          </cell>
          <cell r="K89">
            <v>0</v>
          </cell>
          <cell r="L89">
            <v>0</v>
          </cell>
          <cell r="M89">
            <v>0</v>
          </cell>
          <cell r="N89">
            <v>0</v>
          </cell>
          <cell r="R89">
            <v>0</v>
          </cell>
          <cell r="S89">
            <v>0</v>
          </cell>
        </row>
        <row r="90">
          <cell r="B90">
            <v>1974013780101</v>
          </cell>
          <cell r="D90" t="str">
            <v>ELIAS</v>
          </cell>
          <cell r="E90" t="str">
            <v>MIRIAM</v>
          </cell>
          <cell r="F90">
            <v>1</v>
          </cell>
          <cell r="H90">
            <v>46</v>
          </cell>
          <cell r="K90">
            <v>0</v>
          </cell>
          <cell r="L90">
            <v>0</v>
          </cell>
          <cell r="M90">
            <v>0</v>
          </cell>
          <cell r="N90">
            <v>0</v>
          </cell>
          <cell r="R90">
            <v>0</v>
          </cell>
          <cell r="S90">
            <v>0</v>
          </cell>
        </row>
        <row r="91">
          <cell r="B91">
            <v>0</v>
          </cell>
          <cell r="D91" t="str">
            <v>PAZ</v>
          </cell>
          <cell r="E91" t="str">
            <v>JUNIOR JOSE</v>
          </cell>
          <cell r="F91">
            <v>2</v>
          </cell>
          <cell r="H91">
            <v>14</v>
          </cell>
          <cell r="K91">
            <v>0</v>
          </cell>
          <cell r="L91">
            <v>0</v>
          </cell>
          <cell r="M91">
            <v>0</v>
          </cell>
          <cell r="N91">
            <v>0</v>
          </cell>
          <cell r="R91">
            <v>0</v>
          </cell>
          <cell r="S91">
            <v>0</v>
          </cell>
        </row>
        <row r="92">
          <cell r="B92">
            <v>2727081270101</v>
          </cell>
          <cell r="D92" t="str">
            <v>RODRIGUEZ</v>
          </cell>
          <cell r="E92" t="str">
            <v>MARIO</v>
          </cell>
          <cell r="F92">
            <v>2</v>
          </cell>
          <cell r="H92">
            <v>21</v>
          </cell>
          <cell r="K92">
            <v>0</v>
          </cell>
          <cell r="L92">
            <v>0</v>
          </cell>
          <cell r="M92">
            <v>0</v>
          </cell>
          <cell r="N92">
            <v>0</v>
          </cell>
          <cell r="R92">
            <v>0</v>
          </cell>
          <cell r="S92">
            <v>0</v>
          </cell>
        </row>
        <row r="93">
          <cell r="B93">
            <v>0</v>
          </cell>
          <cell r="D93" t="str">
            <v>JUAREZ</v>
          </cell>
          <cell r="E93" t="str">
            <v>THELMA</v>
          </cell>
          <cell r="F93">
            <v>1</v>
          </cell>
          <cell r="H93">
            <v>44</v>
          </cell>
          <cell r="K93">
            <v>0</v>
          </cell>
          <cell r="L93">
            <v>0</v>
          </cell>
          <cell r="M93">
            <v>0</v>
          </cell>
          <cell r="N93">
            <v>0</v>
          </cell>
          <cell r="R93">
            <v>0</v>
          </cell>
          <cell r="S93">
            <v>0</v>
          </cell>
        </row>
        <row r="94">
          <cell r="B94">
            <v>0</v>
          </cell>
          <cell r="D94" t="str">
            <v>MUÑOZ</v>
          </cell>
          <cell r="E94" t="str">
            <v>GENESIS</v>
          </cell>
          <cell r="F94">
            <v>1</v>
          </cell>
          <cell r="H94">
            <v>3</v>
          </cell>
          <cell r="K94">
            <v>0</v>
          </cell>
          <cell r="L94">
            <v>0</v>
          </cell>
          <cell r="M94">
            <v>0</v>
          </cell>
          <cell r="N94">
            <v>0</v>
          </cell>
          <cell r="R94">
            <v>0</v>
          </cell>
          <cell r="S94">
            <v>0</v>
          </cell>
        </row>
        <row r="95">
          <cell r="B95">
            <v>1953535440101</v>
          </cell>
          <cell r="D95" t="str">
            <v>BENAVENTE</v>
          </cell>
          <cell r="E95" t="str">
            <v>KARINA</v>
          </cell>
          <cell r="F95">
            <v>2</v>
          </cell>
          <cell r="H95">
            <v>47</v>
          </cell>
          <cell r="K95">
            <v>0</v>
          </cell>
          <cell r="L95">
            <v>0</v>
          </cell>
          <cell r="M95">
            <v>0</v>
          </cell>
          <cell r="N95">
            <v>0</v>
          </cell>
          <cell r="R95">
            <v>0</v>
          </cell>
          <cell r="S95">
            <v>0</v>
          </cell>
        </row>
        <row r="96">
          <cell r="B96">
            <v>0</v>
          </cell>
          <cell r="D96" t="str">
            <v>RAMIREZ</v>
          </cell>
          <cell r="E96" t="str">
            <v>ANDY</v>
          </cell>
          <cell r="F96">
            <v>2</v>
          </cell>
          <cell r="H96">
            <v>14</v>
          </cell>
          <cell r="K96">
            <v>0</v>
          </cell>
          <cell r="L96">
            <v>0</v>
          </cell>
          <cell r="M96">
            <v>0</v>
          </cell>
          <cell r="N96">
            <v>0</v>
          </cell>
          <cell r="R96">
            <v>0</v>
          </cell>
          <cell r="S96">
            <v>0</v>
          </cell>
        </row>
        <row r="97">
          <cell r="B97">
            <v>2722699990101</v>
          </cell>
          <cell r="D97" t="str">
            <v>QUINTANILLA</v>
          </cell>
          <cell r="E97" t="str">
            <v>SHELINNE</v>
          </cell>
          <cell r="F97">
            <v>1</v>
          </cell>
          <cell r="H97">
            <v>21</v>
          </cell>
          <cell r="K97">
            <v>0</v>
          </cell>
          <cell r="L97">
            <v>0</v>
          </cell>
          <cell r="M97">
            <v>0</v>
          </cell>
          <cell r="N97">
            <v>0</v>
          </cell>
          <cell r="R97">
            <v>0</v>
          </cell>
          <cell r="S97">
            <v>0</v>
          </cell>
        </row>
        <row r="98">
          <cell r="B98">
            <v>2412929130101</v>
          </cell>
          <cell r="D98" t="str">
            <v>AGUILAR</v>
          </cell>
          <cell r="E98" t="str">
            <v>JUAN CARLOS</v>
          </cell>
          <cell r="F98">
            <v>2</v>
          </cell>
          <cell r="H98">
            <v>21</v>
          </cell>
          <cell r="K98">
            <v>0</v>
          </cell>
          <cell r="L98">
            <v>0</v>
          </cell>
          <cell r="M98">
            <v>0</v>
          </cell>
          <cell r="N98">
            <v>0</v>
          </cell>
          <cell r="R98">
            <v>0</v>
          </cell>
          <cell r="S98">
            <v>0</v>
          </cell>
        </row>
        <row r="99">
          <cell r="B99">
            <v>2172378270410</v>
          </cell>
          <cell r="D99" t="str">
            <v>COROY</v>
          </cell>
          <cell r="E99" t="str">
            <v>GERSON ROXJAL</v>
          </cell>
          <cell r="F99">
            <v>2</v>
          </cell>
          <cell r="H99">
            <v>24</v>
          </cell>
          <cell r="K99">
            <v>0</v>
          </cell>
          <cell r="L99">
            <v>0</v>
          </cell>
          <cell r="M99">
            <v>0</v>
          </cell>
          <cell r="N99">
            <v>0</v>
          </cell>
          <cell r="R99">
            <v>0</v>
          </cell>
          <cell r="S99">
            <v>0</v>
          </cell>
        </row>
        <row r="100">
          <cell r="B100">
            <v>2426580670101</v>
          </cell>
          <cell r="D100" t="str">
            <v>LOPEZ</v>
          </cell>
          <cell r="E100" t="str">
            <v>ALIDA ISELDA</v>
          </cell>
          <cell r="F100">
            <v>1</v>
          </cell>
          <cell r="H100">
            <v>30</v>
          </cell>
          <cell r="K100">
            <v>0</v>
          </cell>
          <cell r="L100">
            <v>0</v>
          </cell>
          <cell r="M100">
            <v>0</v>
          </cell>
          <cell r="N100">
            <v>0</v>
          </cell>
          <cell r="R100">
            <v>0</v>
          </cell>
          <cell r="S100">
            <v>0</v>
          </cell>
        </row>
        <row r="101">
          <cell r="B101">
            <v>3005242180101</v>
          </cell>
          <cell r="D101" t="str">
            <v>KELLER MOYCA</v>
          </cell>
          <cell r="E101" t="str">
            <v>TOMMY</v>
          </cell>
          <cell r="F101">
            <v>2</v>
          </cell>
          <cell r="H101">
            <v>18</v>
          </cell>
          <cell r="K101">
            <v>0</v>
          </cell>
          <cell r="L101">
            <v>0</v>
          </cell>
          <cell r="M101">
            <v>0</v>
          </cell>
          <cell r="N101">
            <v>0</v>
          </cell>
          <cell r="R101">
            <v>0</v>
          </cell>
          <cell r="S101">
            <v>0</v>
          </cell>
        </row>
        <row r="102">
          <cell r="B102">
            <v>2727081270101</v>
          </cell>
          <cell r="D102" t="str">
            <v>RODRIGUEZ</v>
          </cell>
          <cell r="E102" t="str">
            <v>MARIO</v>
          </cell>
          <cell r="F102">
            <v>2</v>
          </cell>
          <cell r="H102">
            <v>21</v>
          </cell>
          <cell r="K102">
            <v>0</v>
          </cell>
          <cell r="L102">
            <v>0</v>
          </cell>
          <cell r="M102">
            <v>0</v>
          </cell>
          <cell r="N102">
            <v>0</v>
          </cell>
          <cell r="R102">
            <v>0</v>
          </cell>
          <cell r="S102">
            <v>0</v>
          </cell>
        </row>
        <row r="103">
          <cell r="B103">
            <v>0</v>
          </cell>
          <cell r="D103" t="str">
            <v>TOBIAS</v>
          </cell>
          <cell r="E103" t="str">
            <v>ALEJANDRA</v>
          </cell>
          <cell r="F103">
            <v>1</v>
          </cell>
          <cell r="H103">
            <v>14</v>
          </cell>
          <cell r="K103">
            <v>0</v>
          </cell>
          <cell r="L103">
            <v>0</v>
          </cell>
          <cell r="M103">
            <v>0</v>
          </cell>
          <cell r="N103">
            <v>0</v>
          </cell>
          <cell r="R103">
            <v>0</v>
          </cell>
          <cell r="S103">
            <v>0</v>
          </cell>
        </row>
        <row r="104">
          <cell r="B104">
            <v>1908690381410</v>
          </cell>
          <cell r="D104" t="str">
            <v>TUNDE</v>
          </cell>
          <cell r="E104" t="str">
            <v>LUCIA</v>
          </cell>
          <cell r="F104">
            <v>1</v>
          </cell>
          <cell r="H104">
            <v>64</v>
          </cell>
          <cell r="K104">
            <v>0</v>
          </cell>
          <cell r="L104">
            <v>0</v>
          </cell>
          <cell r="M104">
            <v>0</v>
          </cell>
          <cell r="N104">
            <v>0</v>
          </cell>
          <cell r="R104">
            <v>0</v>
          </cell>
          <cell r="S104">
            <v>0</v>
          </cell>
        </row>
        <row r="105">
          <cell r="B105">
            <v>0</v>
          </cell>
          <cell r="D105" t="str">
            <v>REYES</v>
          </cell>
          <cell r="E105" t="str">
            <v>FIDELINA</v>
          </cell>
          <cell r="F105">
            <v>1</v>
          </cell>
          <cell r="H105">
            <v>1</v>
          </cell>
          <cell r="K105">
            <v>0</v>
          </cell>
          <cell r="L105">
            <v>0</v>
          </cell>
          <cell r="M105">
            <v>0</v>
          </cell>
          <cell r="N105">
            <v>0</v>
          </cell>
          <cell r="R105">
            <v>0</v>
          </cell>
          <cell r="S105">
            <v>0</v>
          </cell>
        </row>
        <row r="106">
          <cell r="B106">
            <v>0</v>
          </cell>
          <cell r="D106" t="str">
            <v>REYES</v>
          </cell>
          <cell r="E106" t="str">
            <v>ALBINO</v>
          </cell>
          <cell r="F106">
            <v>2</v>
          </cell>
          <cell r="H106">
            <v>2</v>
          </cell>
          <cell r="K106">
            <v>0</v>
          </cell>
          <cell r="L106">
            <v>0</v>
          </cell>
          <cell r="M106">
            <v>0</v>
          </cell>
          <cell r="N106">
            <v>0</v>
          </cell>
          <cell r="R106">
            <v>0</v>
          </cell>
          <cell r="S106">
            <v>0</v>
          </cell>
        </row>
        <row r="107">
          <cell r="B107">
            <v>3009743100101</v>
          </cell>
          <cell r="D107" t="str">
            <v>LOARCA</v>
          </cell>
          <cell r="E107" t="str">
            <v>DYLAN</v>
          </cell>
          <cell r="F107">
            <v>2</v>
          </cell>
          <cell r="H107">
            <v>18</v>
          </cell>
          <cell r="K107">
            <v>0</v>
          </cell>
          <cell r="L107">
            <v>0</v>
          </cell>
          <cell r="M107">
            <v>0</v>
          </cell>
          <cell r="N107">
            <v>0</v>
          </cell>
          <cell r="R107">
            <v>0</v>
          </cell>
          <cell r="S107">
            <v>0</v>
          </cell>
        </row>
        <row r="108">
          <cell r="B108">
            <v>3359800151901</v>
          </cell>
          <cell r="D108" t="str">
            <v>RAMIREZ</v>
          </cell>
          <cell r="E108" t="str">
            <v>LESTER</v>
          </cell>
          <cell r="F108">
            <v>2</v>
          </cell>
          <cell r="H108">
            <v>20</v>
          </cell>
          <cell r="K108">
            <v>0</v>
          </cell>
          <cell r="L108">
            <v>0</v>
          </cell>
          <cell r="M108">
            <v>0</v>
          </cell>
          <cell r="N108">
            <v>0</v>
          </cell>
          <cell r="R108">
            <v>0</v>
          </cell>
          <cell r="S108">
            <v>0</v>
          </cell>
        </row>
        <row r="109">
          <cell r="B109">
            <v>2111679670101</v>
          </cell>
          <cell r="D109" t="str">
            <v>CARPIO M</v>
          </cell>
          <cell r="E109" t="str">
            <v>ANDREA</v>
          </cell>
          <cell r="F109">
            <v>1</v>
          </cell>
          <cell r="H109">
            <v>25</v>
          </cell>
          <cell r="K109">
            <v>0</v>
          </cell>
          <cell r="L109">
            <v>0</v>
          </cell>
          <cell r="M109">
            <v>0</v>
          </cell>
          <cell r="N109">
            <v>0</v>
          </cell>
          <cell r="R109">
            <v>0</v>
          </cell>
          <cell r="S109">
            <v>0</v>
          </cell>
        </row>
        <row r="110">
          <cell r="B110">
            <v>0</v>
          </cell>
          <cell r="D110" t="str">
            <v xml:space="preserve">GUZMAN </v>
          </cell>
          <cell r="E110" t="str">
            <v>DEBORA</v>
          </cell>
          <cell r="F110">
            <v>1</v>
          </cell>
          <cell r="H110">
            <v>8</v>
          </cell>
          <cell r="K110">
            <v>0</v>
          </cell>
          <cell r="L110">
            <v>0</v>
          </cell>
          <cell r="M110">
            <v>0</v>
          </cell>
          <cell r="N110">
            <v>0</v>
          </cell>
          <cell r="R110">
            <v>0</v>
          </cell>
          <cell r="S110">
            <v>0</v>
          </cell>
        </row>
        <row r="111">
          <cell r="B111">
            <v>0</v>
          </cell>
          <cell r="D111" t="str">
            <v>JUAREZ</v>
          </cell>
          <cell r="E111" t="str">
            <v>THELMA</v>
          </cell>
          <cell r="F111">
            <v>1</v>
          </cell>
          <cell r="H111">
            <v>44</v>
          </cell>
          <cell r="K111">
            <v>0</v>
          </cell>
          <cell r="L111">
            <v>0</v>
          </cell>
          <cell r="M111">
            <v>0</v>
          </cell>
          <cell r="N111">
            <v>0</v>
          </cell>
          <cell r="R111">
            <v>0</v>
          </cell>
          <cell r="S111">
            <v>0</v>
          </cell>
        </row>
        <row r="112">
          <cell r="B112">
            <v>0</v>
          </cell>
          <cell r="D112" t="str">
            <v>ORDOÑEZ</v>
          </cell>
          <cell r="E112" t="str">
            <v>LINSY</v>
          </cell>
          <cell r="F112">
            <v>1</v>
          </cell>
          <cell r="H112">
            <v>8</v>
          </cell>
          <cell r="K112">
            <v>0</v>
          </cell>
          <cell r="L112">
            <v>0</v>
          </cell>
          <cell r="M112">
            <v>0</v>
          </cell>
          <cell r="N112">
            <v>0</v>
          </cell>
          <cell r="R112">
            <v>0</v>
          </cell>
          <cell r="S112">
            <v>0</v>
          </cell>
        </row>
        <row r="113">
          <cell r="B113">
            <v>0</v>
          </cell>
          <cell r="D113" t="str">
            <v>LOPEZ</v>
          </cell>
          <cell r="E113" t="str">
            <v>PABLO DAVID</v>
          </cell>
          <cell r="F113">
            <v>2</v>
          </cell>
          <cell r="H113">
            <v>17</v>
          </cell>
          <cell r="K113">
            <v>0</v>
          </cell>
          <cell r="L113">
            <v>0</v>
          </cell>
          <cell r="M113">
            <v>0</v>
          </cell>
          <cell r="N113">
            <v>0</v>
          </cell>
          <cell r="R113">
            <v>0</v>
          </cell>
          <cell r="S113">
            <v>0</v>
          </cell>
        </row>
        <row r="114">
          <cell r="B114">
            <v>0</v>
          </cell>
          <cell r="D114" t="str">
            <v>CHAVEZ</v>
          </cell>
          <cell r="E114" t="str">
            <v>ELDER</v>
          </cell>
          <cell r="F114">
            <v>2</v>
          </cell>
          <cell r="H114">
            <v>17</v>
          </cell>
          <cell r="K114">
            <v>0</v>
          </cell>
          <cell r="L114">
            <v>0</v>
          </cell>
          <cell r="M114">
            <v>0</v>
          </cell>
          <cell r="N114">
            <v>0</v>
          </cell>
          <cell r="R114">
            <v>0</v>
          </cell>
          <cell r="S114">
            <v>0</v>
          </cell>
        </row>
        <row r="115">
          <cell r="B115">
            <v>0</v>
          </cell>
          <cell r="D115" t="str">
            <v>GARCIA</v>
          </cell>
          <cell r="E115" t="str">
            <v>JENNIFER</v>
          </cell>
          <cell r="F115">
            <v>1</v>
          </cell>
          <cell r="H115">
            <v>2</v>
          </cell>
          <cell r="K115">
            <v>0</v>
          </cell>
          <cell r="L115">
            <v>0</v>
          </cell>
          <cell r="M115">
            <v>0</v>
          </cell>
          <cell r="N115">
            <v>0</v>
          </cell>
          <cell r="R115">
            <v>0</v>
          </cell>
          <cell r="S115">
            <v>0</v>
          </cell>
        </row>
        <row r="116">
          <cell r="B116">
            <v>1797945820101</v>
          </cell>
          <cell r="D116" t="str">
            <v>DAVILA</v>
          </cell>
          <cell r="E116" t="str">
            <v>JESSICA</v>
          </cell>
          <cell r="F116">
            <v>1</v>
          </cell>
          <cell r="H116">
            <v>31</v>
          </cell>
          <cell r="K116">
            <v>0</v>
          </cell>
          <cell r="L116">
            <v>0</v>
          </cell>
          <cell r="M116">
            <v>0</v>
          </cell>
          <cell r="N116">
            <v>0</v>
          </cell>
          <cell r="R116">
            <v>0</v>
          </cell>
          <cell r="S116">
            <v>0</v>
          </cell>
        </row>
        <row r="117">
          <cell r="B117">
            <v>0</v>
          </cell>
          <cell r="D117" t="str">
            <v>GOMEZ</v>
          </cell>
          <cell r="E117" t="str">
            <v>EDISON SANTIAGO</v>
          </cell>
          <cell r="F117">
            <v>2</v>
          </cell>
          <cell r="H117">
            <v>8</v>
          </cell>
          <cell r="K117">
            <v>0</v>
          </cell>
          <cell r="L117">
            <v>0</v>
          </cell>
          <cell r="M117">
            <v>0</v>
          </cell>
          <cell r="N117">
            <v>0</v>
          </cell>
          <cell r="R117">
            <v>0</v>
          </cell>
          <cell r="S117">
            <v>0</v>
          </cell>
        </row>
        <row r="118">
          <cell r="B118">
            <v>2404969811101</v>
          </cell>
          <cell r="D118" t="str">
            <v>JUAREZ</v>
          </cell>
          <cell r="E118" t="str">
            <v>ROSARIO</v>
          </cell>
          <cell r="F118">
            <v>1</v>
          </cell>
          <cell r="H118">
            <v>23</v>
          </cell>
          <cell r="K118">
            <v>0</v>
          </cell>
          <cell r="L118">
            <v>0</v>
          </cell>
          <cell r="M118">
            <v>0</v>
          </cell>
          <cell r="N118">
            <v>0</v>
          </cell>
          <cell r="R118">
            <v>0</v>
          </cell>
          <cell r="S118">
            <v>0</v>
          </cell>
        </row>
        <row r="119">
          <cell r="B119">
            <v>2319233380101</v>
          </cell>
          <cell r="D119" t="str">
            <v>gARCIA</v>
          </cell>
          <cell r="E119" t="str">
            <v xml:space="preserve">MARVIN </v>
          </cell>
          <cell r="F119">
            <v>1</v>
          </cell>
          <cell r="H119">
            <v>22</v>
          </cell>
          <cell r="K119">
            <v>0</v>
          </cell>
          <cell r="L119">
            <v>0</v>
          </cell>
          <cell r="M119" t="str">
            <v>X</v>
          </cell>
          <cell r="N119">
            <v>0</v>
          </cell>
          <cell r="R119" t="str">
            <v>Guatemala</v>
          </cell>
          <cell r="S119" t="str">
            <v>Guatemala</v>
          </cell>
        </row>
        <row r="120">
          <cell r="B120" t="str">
            <v>Menor de Edad</v>
          </cell>
          <cell r="D120" t="str">
            <v>bRAndon</v>
          </cell>
          <cell r="E120" t="str">
            <v>PEREZ</v>
          </cell>
          <cell r="F120">
            <v>2</v>
          </cell>
          <cell r="H120">
            <v>12</v>
          </cell>
          <cell r="K120">
            <v>0</v>
          </cell>
          <cell r="L120">
            <v>0</v>
          </cell>
          <cell r="M120" t="str">
            <v>x</v>
          </cell>
          <cell r="N120">
            <v>0</v>
          </cell>
          <cell r="R120" t="str">
            <v>Guatemala</v>
          </cell>
          <cell r="S120" t="str">
            <v>Guatemala</v>
          </cell>
        </row>
        <row r="121">
          <cell r="B121">
            <v>8605088561</v>
          </cell>
          <cell r="D121" t="str">
            <v>dolores</v>
          </cell>
          <cell r="E121" t="str">
            <v>julio</v>
          </cell>
          <cell r="F121">
            <v>2</v>
          </cell>
          <cell r="H121">
            <v>30</v>
          </cell>
          <cell r="K121">
            <v>0</v>
          </cell>
          <cell r="L121">
            <v>0</v>
          </cell>
          <cell r="M121">
            <v>0</v>
          </cell>
          <cell r="N121">
            <v>0</v>
          </cell>
          <cell r="R121">
            <v>0</v>
          </cell>
          <cell r="S121">
            <v>0</v>
          </cell>
        </row>
        <row r="122">
          <cell r="B122">
            <v>3537758870101</v>
          </cell>
          <cell r="D122" t="str">
            <v>alvarez</v>
          </cell>
          <cell r="E122" t="str">
            <v>BYRON</v>
          </cell>
          <cell r="F122">
            <v>1</v>
          </cell>
          <cell r="H122">
            <v>26</v>
          </cell>
          <cell r="K122">
            <v>0</v>
          </cell>
          <cell r="L122">
            <v>0</v>
          </cell>
          <cell r="M122" t="str">
            <v>X</v>
          </cell>
          <cell r="N122">
            <v>0</v>
          </cell>
          <cell r="R122" t="str">
            <v>GUATEMALA</v>
          </cell>
          <cell r="S122" t="str">
            <v>GUATEMALA</v>
          </cell>
        </row>
        <row r="123">
          <cell r="B123">
            <v>5857082851003</v>
          </cell>
          <cell r="D123" t="str">
            <v>martines</v>
          </cell>
          <cell r="E123" t="str">
            <v>bosdeli</v>
          </cell>
          <cell r="F123">
            <v>1</v>
          </cell>
          <cell r="H123">
            <v>33</v>
          </cell>
          <cell r="K123">
            <v>0</v>
          </cell>
          <cell r="L123">
            <v>0</v>
          </cell>
          <cell r="M123" t="str">
            <v>x</v>
          </cell>
          <cell r="N123">
            <v>0</v>
          </cell>
          <cell r="R123" t="str">
            <v>GUATEMALA</v>
          </cell>
          <cell r="S123" t="str">
            <v>GUATEMALA</v>
          </cell>
        </row>
        <row r="124">
          <cell r="B124">
            <v>1853199390101</v>
          </cell>
          <cell r="D124" t="str">
            <v>rodas</v>
          </cell>
          <cell r="E124" t="str">
            <v>estuardo</v>
          </cell>
          <cell r="F124">
            <v>1</v>
          </cell>
          <cell r="H124">
            <v>32</v>
          </cell>
          <cell r="K124">
            <v>0</v>
          </cell>
          <cell r="L124">
            <v>0</v>
          </cell>
          <cell r="M124" t="str">
            <v>x</v>
          </cell>
          <cell r="N124">
            <v>0</v>
          </cell>
          <cell r="R124" t="str">
            <v>GUATEMALA</v>
          </cell>
          <cell r="S124" t="str">
            <v>GUATEMALA</v>
          </cell>
        </row>
        <row r="125">
          <cell r="B125" t="str">
            <v>Menor de Edad</v>
          </cell>
          <cell r="D125" t="str">
            <v>monterroso</v>
          </cell>
          <cell r="E125" t="str">
            <v>javier</v>
          </cell>
          <cell r="F125">
            <v>1</v>
          </cell>
          <cell r="H125">
            <v>38</v>
          </cell>
          <cell r="K125">
            <v>0</v>
          </cell>
          <cell r="L125">
            <v>0</v>
          </cell>
          <cell r="M125" t="str">
            <v>x</v>
          </cell>
          <cell r="N125">
            <v>0</v>
          </cell>
          <cell r="R125" t="str">
            <v>GUATEMALA</v>
          </cell>
          <cell r="S125" t="str">
            <v>GUATEMALA</v>
          </cell>
        </row>
        <row r="126">
          <cell r="B126" t="str">
            <v>Menor de Edad</v>
          </cell>
          <cell r="D126">
            <v>0</v>
          </cell>
          <cell r="E126">
            <v>0</v>
          </cell>
          <cell r="F126">
            <v>0</v>
          </cell>
          <cell r="H126">
            <v>0</v>
          </cell>
          <cell r="K126">
            <v>0</v>
          </cell>
          <cell r="L126">
            <v>0</v>
          </cell>
          <cell r="M126">
            <v>0</v>
          </cell>
          <cell r="N126">
            <v>0</v>
          </cell>
          <cell r="R126">
            <v>0</v>
          </cell>
          <cell r="S126">
            <v>0</v>
          </cell>
        </row>
        <row r="127">
          <cell r="B127" t="str">
            <v>Menor de Edad</v>
          </cell>
          <cell r="D127" t="str">
            <v>cristofer</v>
          </cell>
          <cell r="E127" t="str">
            <v>ramirez</v>
          </cell>
          <cell r="F127">
            <v>1</v>
          </cell>
          <cell r="H127">
            <v>7</v>
          </cell>
          <cell r="K127">
            <v>0</v>
          </cell>
          <cell r="L127">
            <v>0</v>
          </cell>
          <cell r="M127" t="str">
            <v>x</v>
          </cell>
          <cell r="N127">
            <v>0</v>
          </cell>
          <cell r="R127" t="str">
            <v>GUATEMALA</v>
          </cell>
          <cell r="S127" t="str">
            <v>GUATEMALA</v>
          </cell>
        </row>
        <row r="128">
          <cell r="B128">
            <v>0</v>
          </cell>
          <cell r="D128" t="str">
            <v>PEREZ</v>
          </cell>
          <cell r="E128" t="str">
            <v xml:space="preserve">ALAN </v>
          </cell>
          <cell r="F128">
            <v>1</v>
          </cell>
          <cell r="H128">
            <v>24</v>
          </cell>
          <cell r="K128">
            <v>0</v>
          </cell>
          <cell r="L128">
            <v>0</v>
          </cell>
          <cell r="M128" t="str">
            <v>X</v>
          </cell>
          <cell r="N128">
            <v>0</v>
          </cell>
          <cell r="R128" t="str">
            <v>GUATEMALA</v>
          </cell>
          <cell r="S128" t="str">
            <v>GUATEMALA</v>
          </cell>
        </row>
        <row r="129">
          <cell r="B129">
            <v>1731139071801</v>
          </cell>
          <cell r="D129" t="str">
            <v xml:space="preserve">RAMON </v>
          </cell>
          <cell r="E129" t="str">
            <v>CARIAS</v>
          </cell>
          <cell r="F129">
            <v>1</v>
          </cell>
          <cell r="H129">
            <v>94</v>
          </cell>
          <cell r="K129">
            <v>0</v>
          </cell>
          <cell r="L129">
            <v>0</v>
          </cell>
          <cell r="M129" t="str">
            <v>X</v>
          </cell>
          <cell r="N129">
            <v>0</v>
          </cell>
          <cell r="R129" t="str">
            <v>GUATEMALA</v>
          </cell>
          <cell r="S129" t="str">
            <v>GUATEMALA</v>
          </cell>
        </row>
        <row r="130">
          <cell r="B130">
            <v>2100678371603</v>
          </cell>
          <cell r="D130" t="str">
            <v xml:space="preserve">LEMUS </v>
          </cell>
          <cell r="E130" t="str">
            <v>sergio</v>
          </cell>
          <cell r="F130">
            <v>1</v>
          </cell>
          <cell r="H130">
            <v>25</v>
          </cell>
          <cell r="K130">
            <v>0</v>
          </cell>
          <cell r="L130">
            <v>0</v>
          </cell>
          <cell r="M130" t="str">
            <v>X</v>
          </cell>
          <cell r="N130">
            <v>0</v>
          </cell>
          <cell r="R130" t="str">
            <v>GUATEMALA</v>
          </cell>
          <cell r="S130" t="str">
            <v>GUATEMALA</v>
          </cell>
        </row>
        <row r="131">
          <cell r="B131">
            <v>25184705050505</v>
          </cell>
          <cell r="D131" t="str">
            <v>VICTOR</v>
          </cell>
          <cell r="E131" t="str">
            <v>PEREZ</v>
          </cell>
          <cell r="F131">
            <v>2</v>
          </cell>
          <cell r="H131">
            <v>38</v>
          </cell>
          <cell r="K131">
            <v>0</v>
          </cell>
          <cell r="L131">
            <v>0</v>
          </cell>
          <cell r="M131" t="str">
            <v>X</v>
          </cell>
          <cell r="N131">
            <v>0</v>
          </cell>
          <cell r="R131" t="str">
            <v>GUATEMALA</v>
          </cell>
          <cell r="S131" t="str">
            <v>GUATEMALA</v>
          </cell>
        </row>
        <row r="132">
          <cell r="B132">
            <v>0</v>
          </cell>
          <cell r="D132">
            <v>0</v>
          </cell>
          <cell r="E132">
            <v>0</v>
          </cell>
          <cell r="F132">
            <v>0</v>
          </cell>
          <cell r="H132">
            <v>0</v>
          </cell>
          <cell r="K132">
            <v>0</v>
          </cell>
          <cell r="L132">
            <v>0</v>
          </cell>
          <cell r="M132">
            <v>0</v>
          </cell>
          <cell r="N132">
            <v>0</v>
          </cell>
          <cell r="R132">
            <v>0</v>
          </cell>
          <cell r="S132">
            <v>0</v>
          </cell>
        </row>
        <row r="133">
          <cell r="B133">
            <v>0</v>
          </cell>
          <cell r="D133">
            <v>0</v>
          </cell>
          <cell r="E133">
            <v>0</v>
          </cell>
          <cell r="F133">
            <v>0</v>
          </cell>
          <cell r="H133">
            <v>0</v>
          </cell>
          <cell r="K133">
            <v>0</v>
          </cell>
          <cell r="L133">
            <v>0</v>
          </cell>
          <cell r="M133">
            <v>0</v>
          </cell>
          <cell r="N133">
            <v>0</v>
          </cell>
          <cell r="R133">
            <v>0</v>
          </cell>
          <cell r="S133">
            <v>0</v>
          </cell>
        </row>
      </sheetData>
      <sheetData sheetId="1"/>
      <sheetData sheetId="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des"/>
      <sheetName val="Fianzas"/>
      <sheetName val="Codigos"/>
    </sheetNames>
    <sheetDataSet>
      <sheetData sheetId="0">
        <row r="6">
          <cell r="B6">
            <v>1665603161001</v>
          </cell>
          <cell r="C6" t="str">
            <v>Chavez Rivas</v>
          </cell>
          <cell r="D6" t="str">
            <v>Alda Remijia</v>
          </cell>
          <cell r="E6">
            <v>1</v>
          </cell>
          <cell r="G6">
            <v>69</v>
          </cell>
          <cell r="J6">
            <v>0</v>
          </cell>
          <cell r="K6">
            <v>0</v>
          </cell>
          <cell r="L6" t="str">
            <v>X</v>
          </cell>
          <cell r="M6">
            <v>0</v>
          </cell>
          <cell r="Q6" t="str">
            <v>GUATEMALA</v>
          </cell>
          <cell r="R6" t="str">
            <v>GUATEMALA</v>
          </cell>
        </row>
        <row r="7">
          <cell r="B7">
            <v>2448829240101</v>
          </cell>
          <cell r="C7" t="str">
            <v>Castro Morales</v>
          </cell>
          <cell r="D7" t="str">
            <v>Ana Maria</v>
          </cell>
          <cell r="E7">
            <v>1</v>
          </cell>
          <cell r="G7">
            <v>73</v>
          </cell>
          <cell r="J7">
            <v>0</v>
          </cell>
          <cell r="K7">
            <v>0</v>
          </cell>
          <cell r="L7" t="str">
            <v>X</v>
          </cell>
          <cell r="M7">
            <v>0</v>
          </cell>
          <cell r="Q7" t="str">
            <v>GUATEMALA</v>
          </cell>
          <cell r="R7" t="str">
            <v>GUATEMALA</v>
          </cell>
        </row>
        <row r="8">
          <cell r="B8">
            <v>2701794291001</v>
          </cell>
          <cell r="C8" t="str">
            <v>Rubi</v>
          </cell>
          <cell r="D8" t="str">
            <v>Flores</v>
          </cell>
          <cell r="E8">
            <v>1</v>
          </cell>
          <cell r="G8">
            <v>68</v>
          </cell>
          <cell r="J8">
            <v>0</v>
          </cell>
          <cell r="K8">
            <v>0</v>
          </cell>
          <cell r="L8" t="str">
            <v>X</v>
          </cell>
          <cell r="M8">
            <v>0</v>
          </cell>
          <cell r="Q8" t="str">
            <v>GUATEMALA</v>
          </cell>
          <cell r="R8" t="str">
            <v>GUATEMALA</v>
          </cell>
        </row>
        <row r="9">
          <cell r="B9">
            <v>2298993742207</v>
          </cell>
          <cell r="C9" t="str">
            <v>Santos</v>
          </cell>
          <cell r="D9" t="str">
            <v>Angela</v>
          </cell>
          <cell r="E9">
            <v>1</v>
          </cell>
          <cell r="G9">
            <v>74</v>
          </cell>
          <cell r="J9">
            <v>0</v>
          </cell>
          <cell r="K9">
            <v>0</v>
          </cell>
          <cell r="L9" t="str">
            <v>X</v>
          </cell>
          <cell r="M9">
            <v>0</v>
          </cell>
          <cell r="Q9" t="str">
            <v>GUATEMALA</v>
          </cell>
          <cell r="R9" t="str">
            <v>GUATEMALA</v>
          </cell>
        </row>
        <row r="10">
          <cell r="B10">
            <v>1968899441211</v>
          </cell>
          <cell r="C10" t="str">
            <v>De León</v>
          </cell>
          <cell r="D10" t="str">
            <v>Blanca Haydes</v>
          </cell>
          <cell r="E10">
            <v>1</v>
          </cell>
          <cell r="G10">
            <v>81</v>
          </cell>
          <cell r="J10">
            <v>0</v>
          </cell>
          <cell r="K10">
            <v>0</v>
          </cell>
          <cell r="L10" t="str">
            <v>X</v>
          </cell>
          <cell r="M10">
            <v>0</v>
          </cell>
          <cell r="Q10" t="str">
            <v>GUATEMALA</v>
          </cell>
          <cell r="R10" t="str">
            <v>GUATEMALA</v>
          </cell>
        </row>
        <row r="11">
          <cell r="B11">
            <v>2214997170101</v>
          </cell>
          <cell r="C11" t="str">
            <v>Gomez</v>
          </cell>
          <cell r="D11" t="str">
            <v>Blanca lidia</v>
          </cell>
          <cell r="E11">
            <v>1</v>
          </cell>
          <cell r="G11">
            <v>72</v>
          </cell>
          <cell r="J11">
            <v>0</v>
          </cell>
          <cell r="K11">
            <v>0</v>
          </cell>
          <cell r="L11" t="str">
            <v>X</v>
          </cell>
          <cell r="M11">
            <v>0</v>
          </cell>
          <cell r="Q11" t="str">
            <v>GUATEMALA</v>
          </cell>
          <cell r="R11" t="str">
            <v>GUATEMALA</v>
          </cell>
        </row>
        <row r="12">
          <cell r="B12">
            <v>1597954781805</v>
          </cell>
          <cell r="C12" t="str">
            <v>Duarte</v>
          </cell>
          <cell r="D12" t="str">
            <v>Carmen Ruth</v>
          </cell>
          <cell r="E12">
            <v>1</v>
          </cell>
          <cell r="G12">
            <v>60</v>
          </cell>
          <cell r="J12">
            <v>0</v>
          </cell>
          <cell r="K12">
            <v>0</v>
          </cell>
          <cell r="L12" t="str">
            <v>X</v>
          </cell>
          <cell r="M12">
            <v>0</v>
          </cell>
          <cell r="Q12" t="str">
            <v>GUATEMALA</v>
          </cell>
          <cell r="R12" t="str">
            <v>GUATEMALA</v>
          </cell>
        </row>
        <row r="13">
          <cell r="B13">
            <v>1714508682217</v>
          </cell>
          <cell r="C13" t="str">
            <v>Chinchilla Hernandéz</v>
          </cell>
          <cell r="D13" t="str">
            <v>Catalino</v>
          </cell>
          <cell r="E13">
            <v>1</v>
          </cell>
          <cell r="G13">
            <v>69</v>
          </cell>
          <cell r="J13">
            <v>0</v>
          </cell>
          <cell r="K13">
            <v>0</v>
          </cell>
          <cell r="L13" t="str">
            <v>X</v>
          </cell>
          <cell r="M13">
            <v>0</v>
          </cell>
          <cell r="Q13" t="str">
            <v>GUATEMALA</v>
          </cell>
          <cell r="R13" t="str">
            <v>GUATEMALA</v>
          </cell>
        </row>
        <row r="14">
          <cell r="B14">
            <v>3635938450116</v>
          </cell>
          <cell r="C14" t="str">
            <v>Godinez Letrán</v>
          </cell>
          <cell r="D14" t="str">
            <v>Daniel</v>
          </cell>
          <cell r="E14">
            <v>1</v>
          </cell>
          <cell r="G14">
            <v>82</v>
          </cell>
          <cell r="J14">
            <v>0</v>
          </cell>
          <cell r="K14">
            <v>0</v>
          </cell>
          <cell r="L14" t="str">
            <v>X</v>
          </cell>
          <cell r="M14">
            <v>0</v>
          </cell>
          <cell r="Q14" t="str">
            <v>GUATEMALA</v>
          </cell>
          <cell r="R14" t="str">
            <v>GUATEMALA</v>
          </cell>
        </row>
        <row r="15">
          <cell r="B15">
            <v>2503820401501</v>
          </cell>
          <cell r="C15" t="str">
            <v xml:space="preserve">López Pérez </v>
          </cell>
          <cell r="D15" t="str">
            <v>Dominga</v>
          </cell>
          <cell r="E15">
            <v>1</v>
          </cell>
          <cell r="G15">
            <v>68</v>
          </cell>
          <cell r="J15">
            <v>0</v>
          </cell>
          <cell r="K15">
            <v>0</v>
          </cell>
          <cell r="L15" t="str">
            <v>X</v>
          </cell>
          <cell r="M15">
            <v>0</v>
          </cell>
          <cell r="Q15" t="str">
            <v>GUATEMALA</v>
          </cell>
          <cell r="R15" t="str">
            <v>GUATEMALA</v>
          </cell>
        </row>
        <row r="16">
          <cell r="B16">
            <v>1969678991016</v>
          </cell>
          <cell r="C16" t="str">
            <v>Marín Cujcuj</v>
          </cell>
          <cell r="D16" t="str">
            <v>Erena</v>
          </cell>
          <cell r="E16">
            <v>1</v>
          </cell>
          <cell r="G16">
            <v>66</v>
          </cell>
          <cell r="J16">
            <v>0</v>
          </cell>
          <cell r="K16">
            <v>0</v>
          </cell>
          <cell r="L16" t="str">
            <v>X</v>
          </cell>
          <cell r="M16">
            <v>0</v>
          </cell>
          <cell r="Q16" t="str">
            <v>GUATEMALA</v>
          </cell>
          <cell r="R16" t="str">
            <v>GUATEMALA</v>
          </cell>
        </row>
        <row r="17">
          <cell r="B17">
            <v>2601013890102</v>
          </cell>
          <cell r="C17" t="str">
            <v>Montenegro</v>
          </cell>
          <cell r="D17" t="str">
            <v>Eulalio</v>
          </cell>
          <cell r="E17">
            <v>1</v>
          </cell>
          <cell r="G17">
            <v>86</v>
          </cell>
          <cell r="J17">
            <v>0</v>
          </cell>
          <cell r="K17">
            <v>0</v>
          </cell>
          <cell r="L17" t="str">
            <v>X</v>
          </cell>
          <cell r="M17">
            <v>0</v>
          </cell>
          <cell r="Q17" t="str">
            <v>GUATEMALA</v>
          </cell>
          <cell r="R17" t="str">
            <v>GUATEMALA</v>
          </cell>
        </row>
        <row r="18">
          <cell r="B18">
            <v>2633839030102</v>
          </cell>
          <cell r="C18" t="str">
            <v>Franco Garcia</v>
          </cell>
          <cell r="D18" t="str">
            <v>Faustina</v>
          </cell>
          <cell r="E18">
            <v>1</v>
          </cell>
          <cell r="G18">
            <v>69</v>
          </cell>
          <cell r="J18">
            <v>0</v>
          </cell>
          <cell r="K18">
            <v>0</v>
          </cell>
          <cell r="L18" t="str">
            <v>X</v>
          </cell>
          <cell r="M18">
            <v>0</v>
          </cell>
          <cell r="Q18" t="str">
            <v>GUATEMALA</v>
          </cell>
          <cell r="R18" t="str">
            <v>BOCA DEL MONTE</v>
          </cell>
        </row>
        <row r="19">
          <cell r="B19">
            <v>1680184702101</v>
          </cell>
          <cell r="C19" t="str">
            <v>Ramirez Jimenez</v>
          </cell>
          <cell r="D19" t="str">
            <v>Felipa</v>
          </cell>
          <cell r="E19">
            <v>1</v>
          </cell>
          <cell r="G19">
            <v>65</v>
          </cell>
          <cell r="J19">
            <v>0</v>
          </cell>
          <cell r="K19">
            <v>0</v>
          </cell>
          <cell r="L19" t="str">
            <v>X</v>
          </cell>
          <cell r="M19">
            <v>0</v>
          </cell>
          <cell r="Q19" t="str">
            <v>GUATEMALA</v>
          </cell>
          <cell r="R19" t="str">
            <v>BOCA DEL MONTE</v>
          </cell>
        </row>
        <row r="20">
          <cell r="B20">
            <v>2573532670101</v>
          </cell>
          <cell r="C20" t="str">
            <v>Reyes Ruiz</v>
          </cell>
          <cell r="D20" t="str">
            <v>Florencia</v>
          </cell>
          <cell r="E20">
            <v>1</v>
          </cell>
          <cell r="G20">
            <v>71</v>
          </cell>
          <cell r="J20">
            <v>0</v>
          </cell>
          <cell r="K20">
            <v>0</v>
          </cell>
          <cell r="L20" t="str">
            <v>X</v>
          </cell>
          <cell r="M20">
            <v>0</v>
          </cell>
          <cell r="Q20" t="str">
            <v>GUATEMALA</v>
          </cell>
          <cell r="R20" t="str">
            <v>BOCA DEL MONTE</v>
          </cell>
        </row>
        <row r="21">
          <cell r="B21">
            <v>1644914731601</v>
          </cell>
          <cell r="C21" t="str">
            <v>Sória De La Cruz</v>
          </cell>
          <cell r="D21" t="str">
            <v>Flory</v>
          </cell>
          <cell r="E21">
            <v>1</v>
          </cell>
          <cell r="G21">
            <v>71</v>
          </cell>
          <cell r="J21">
            <v>0</v>
          </cell>
          <cell r="K21">
            <v>0</v>
          </cell>
          <cell r="L21" t="str">
            <v>X</v>
          </cell>
          <cell r="M21">
            <v>0</v>
          </cell>
          <cell r="Q21" t="str">
            <v>GUATEMALA</v>
          </cell>
          <cell r="R21" t="str">
            <v>BOCA DEL MONTE</v>
          </cell>
        </row>
        <row r="22">
          <cell r="B22">
            <v>1714509060101</v>
          </cell>
          <cell r="C22" t="str">
            <v>Chiroy  Fuentes</v>
          </cell>
          <cell r="D22" t="str">
            <v>Francisca Bernardina</v>
          </cell>
          <cell r="E22">
            <v>1</v>
          </cell>
          <cell r="G22">
            <v>65</v>
          </cell>
          <cell r="J22">
            <v>0</v>
          </cell>
          <cell r="K22">
            <v>0</v>
          </cell>
          <cell r="L22" t="str">
            <v>X</v>
          </cell>
          <cell r="M22">
            <v>0</v>
          </cell>
          <cell r="Q22" t="str">
            <v>GUATEMALA</v>
          </cell>
          <cell r="R22" t="str">
            <v>GUATEMALA</v>
          </cell>
        </row>
        <row r="23">
          <cell r="B23">
            <v>1648751740102</v>
          </cell>
          <cell r="C23" t="str">
            <v>Luca</v>
          </cell>
          <cell r="D23" t="str">
            <v>Francisca</v>
          </cell>
          <cell r="E23">
            <v>1</v>
          </cell>
          <cell r="G23">
            <v>83</v>
          </cell>
          <cell r="J23">
            <v>0</v>
          </cell>
          <cell r="K23">
            <v>0</v>
          </cell>
          <cell r="L23" t="str">
            <v>X</v>
          </cell>
          <cell r="M23">
            <v>0</v>
          </cell>
          <cell r="Q23" t="str">
            <v>GUATEMALA</v>
          </cell>
          <cell r="R23" t="str">
            <v>GUATEMALA</v>
          </cell>
        </row>
        <row r="24">
          <cell r="B24">
            <v>1632057960404</v>
          </cell>
          <cell r="C24" t="str">
            <v>Perén Mux</v>
          </cell>
          <cell r="D24" t="str">
            <v>Francisca</v>
          </cell>
          <cell r="E24">
            <v>1</v>
          </cell>
          <cell r="G24">
            <v>74</v>
          </cell>
          <cell r="J24">
            <v>0</v>
          </cell>
          <cell r="K24">
            <v>0</v>
          </cell>
          <cell r="L24" t="str">
            <v>X</v>
          </cell>
          <cell r="M24">
            <v>0</v>
          </cell>
          <cell r="Q24" t="str">
            <v>GUATEMALA</v>
          </cell>
          <cell r="R24" t="str">
            <v>GUATEMALA</v>
          </cell>
        </row>
        <row r="25">
          <cell r="B25">
            <v>2193754610601</v>
          </cell>
          <cell r="C25" t="str">
            <v xml:space="preserve">Pineda Gomez </v>
          </cell>
          <cell r="D25" t="str">
            <v>Francisca De Borja</v>
          </cell>
          <cell r="E25">
            <v>1</v>
          </cell>
          <cell r="G25">
            <v>77</v>
          </cell>
          <cell r="J25">
            <v>0</v>
          </cell>
          <cell r="K25">
            <v>0</v>
          </cell>
          <cell r="L25" t="str">
            <v>X</v>
          </cell>
          <cell r="M25">
            <v>0</v>
          </cell>
          <cell r="Q25" t="str">
            <v>GUATEMALA</v>
          </cell>
          <cell r="R25" t="str">
            <v>GUATEMALA</v>
          </cell>
        </row>
        <row r="26">
          <cell r="B26">
            <v>1815692480613</v>
          </cell>
          <cell r="C26" t="str">
            <v>Cifuentes Montenegro</v>
          </cell>
          <cell r="D26" t="str">
            <v>Gilda Rubenia</v>
          </cell>
          <cell r="E26">
            <v>1</v>
          </cell>
          <cell r="G26">
            <v>67</v>
          </cell>
          <cell r="J26">
            <v>0</v>
          </cell>
          <cell r="K26">
            <v>0</v>
          </cell>
          <cell r="L26" t="str">
            <v>X</v>
          </cell>
          <cell r="M26">
            <v>0</v>
          </cell>
          <cell r="Q26" t="str">
            <v>GUATEMALA</v>
          </cell>
          <cell r="R26" t="str">
            <v>GUATEMALA</v>
          </cell>
        </row>
        <row r="27">
          <cell r="B27">
            <v>1698814310506</v>
          </cell>
          <cell r="C27" t="str">
            <v>Garcia</v>
          </cell>
          <cell r="D27" t="str">
            <v>Gloria Marina</v>
          </cell>
          <cell r="E27">
            <v>1</v>
          </cell>
          <cell r="G27">
            <v>62</v>
          </cell>
          <cell r="J27">
            <v>0</v>
          </cell>
          <cell r="K27">
            <v>0</v>
          </cell>
          <cell r="L27" t="str">
            <v>X</v>
          </cell>
          <cell r="M27">
            <v>0</v>
          </cell>
          <cell r="Q27" t="str">
            <v>GUATEMALA</v>
          </cell>
          <cell r="R27" t="str">
            <v>GUATEMALA</v>
          </cell>
        </row>
        <row r="28">
          <cell r="B28">
            <v>2276854900101</v>
          </cell>
          <cell r="C28" t="str">
            <v>Torres Galiano</v>
          </cell>
          <cell r="D28" t="str">
            <v>Guadalupe</v>
          </cell>
          <cell r="E28">
            <v>1</v>
          </cell>
          <cell r="G28">
            <v>81</v>
          </cell>
          <cell r="J28">
            <v>0</v>
          </cell>
          <cell r="K28">
            <v>0</v>
          </cell>
          <cell r="L28" t="str">
            <v>X</v>
          </cell>
          <cell r="M28">
            <v>0</v>
          </cell>
          <cell r="Q28" t="str">
            <v>GUATEMALA</v>
          </cell>
          <cell r="R28" t="str">
            <v>GUATEMALA</v>
          </cell>
        </row>
        <row r="29">
          <cell r="B29">
            <v>2467117280102</v>
          </cell>
          <cell r="C29" t="str">
            <v>Ramirez Granados</v>
          </cell>
          <cell r="D29" t="str">
            <v>Gregoria</v>
          </cell>
          <cell r="E29">
            <v>1</v>
          </cell>
          <cell r="G29">
            <v>75</v>
          </cell>
          <cell r="J29">
            <v>0</v>
          </cell>
          <cell r="K29">
            <v>0</v>
          </cell>
          <cell r="L29" t="str">
            <v>X</v>
          </cell>
          <cell r="M29">
            <v>0</v>
          </cell>
          <cell r="Q29" t="str">
            <v>GUATEMALA</v>
          </cell>
          <cell r="R29" t="str">
            <v>GUATEMALA</v>
          </cell>
        </row>
        <row r="30">
          <cell r="B30">
            <v>1919750950609</v>
          </cell>
          <cell r="C30" t="str">
            <v>Melgar Orellana</v>
          </cell>
          <cell r="D30" t="str">
            <v>Héctor Baudilio</v>
          </cell>
          <cell r="E30">
            <v>1</v>
          </cell>
          <cell r="G30">
            <v>74</v>
          </cell>
          <cell r="J30">
            <v>0</v>
          </cell>
          <cell r="K30">
            <v>0</v>
          </cell>
          <cell r="L30" t="str">
            <v>X</v>
          </cell>
          <cell r="M30">
            <v>0</v>
          </cell>
          <cell r="Q30" t="str">
            <v>GUATEMALA</v>
          </cell>
          <cell r="R30" t="str">
            <v>GUATEMALA</v>
          </cell>
        </row>
        <row r="31">
          <cell r="B31">
            <v>1929932910102</v>
          </cell>
          <cell r="C31" t="str">
            <v>Gallardo Trujillo</v>
          </cell>
          <cell r="D31" t="str">
            <v>Higinio</v>
          </cell>
          <cell r="E31">
            <v>1</v>
          </cell>
          <cell r="G31">
            <v>87</v>
          </cell>
          <cell r="J31">
            <v>0</v>
          </cell>
          <cell r="K31">
            <v>0</v>
          </cell>
          <cell r="L31" t="str">
            <v>X</v>
          </cell>
          <cell r="M31">
            <v>0</v>
          </cell>
          <cell r="Q31" t="str">
            <v>GUATEMALA</v>
          </cell>
          <cell r="R31" t="str">
            <v>GUATEMALA</v>
          </cell>
        </row>
        <row r="32">
          <cell r="B32">
            <v>2679716801014</v>
          </cell>
          <cell r="C32" t="str">
            <v>Villatoro Noriega</v>
          </cell>
          <cell r="D32" t="str">
            <v>Hilda</v>
          </cell>
          <cell r="E32">
            <v>1</v>
          </cell>
          <cell r="G32">
            <v>62</v>
          </cell>
          <cell r="J32">
            <v>0</v>
          </cell>
          <cell r="K32">
            <v>0</v>
          </cell>
          <cell r="L32" t="str">
            <v>X</v>
          </cell>
          <cell r="M32">
            <v>0</v>
          </cell>
          <cell r="Q32" t="str">
            <v>GUATEMALA</v>
          </cell>
          <cell r="R32" t="str">
            <v>SAN MIGUEL PETAPA</v>
          </cell>
        </row>
        <row r="33">
          <cell r="B33">
            <v>1797695100102</v>
          </cell>
          <cell r="C33" t="str">
            <v>Delgado Pérez</v>
          </cell>
          <cell r="D33" t="str">
            <v>José Salomón</v>
          </cell>
          <cell r="E33">
            <v>1</v>
          </cell>
          <cell r="G33">
            <v>74</v>
          </cell>
          <cell r="J33">
            <v>0</v>
          </cell>
          <cell r="K33">
            <v>0</v>
          </cell>
          <cell r="L33" t="str">
            <v>X</v>
          </cell>
          <cell r="M33">
            <v>0</v>
          </cell>
          <cell r="Q33" t="str">
            <v>GUATEMALA</v>
          </cell>
          <cell r="R33" t="str">
            <v>SAN MIGUEL PETAPA</v>
          </cell>
        </row>
        <row r="34">
          <cell r="B34">
            <v>1992159360116</v>
          </cell>
          <cell r="C34" t="str">
            <v>Carin Rodriguez</v>
          </cell>
          <cell r="D34" t="str">
            <v>Juan</v>
          </cell>
          <cell r="E34">
            <v>1</v>
          </cell>
          <cell r="G34">
            <v>70</v>
          </cell>
          <cell r="J34">
            <v>0</v>
          </cell>
          <cell r="K34">
            <v>0</v>
          </cell>
          <cell r="L34" t="str">
            <v>X</v>
          </cell>
          <cell r="M34">
            <v>0</v>
          </cell>
          <cell r="Q34" t="str">
            <v>GUATEMALA</v>
          </cell>
          <cell r="R34" t="str">
            <v>SAN MIGUEL PETAPA</v>
          </cell>
        </row>
        <row r="35">
          <cell r="B35">
            <v>1765594931202</v>
          </cell>
          <cell r="C35" t="str">
            <v>Orozco Monzón</v>
          </cell>
          <cell r="D35" t="str">
            <v>Juan Enrique</v>
          </cell>
          <cell r="E35">
            <v>1</v>
          </cell>
          <cell r="G35">
            <v>76</v>
          </cell>
          <cell r="J35">
            <v>0</v>
          </cell>
          <cell r="K35">
            <v>0</v>
          </cell>
          <cell r="L35" t="str">
            <v>X</v>
          </cell>
          <cell r="M35">
            <v>0</v>
          </cell>
          <cell r="Q35" t="str">
            <v>GUATEMALA</v>
          </cell>
          <cell r="R35" t="str">
            <v>SAN MIGUEL PETAPA</v>
          </cell>
        </row>
        <row r="36">
          <cell r="B36">
            <v>2409506150102</v>
          </cell>
          <cell r="C36" t="str">
            <v>Delgado López</v>
          </cell>
          <cell r="D36" t="str">
            <v>Juana Patrona</v>
          </cell>
          <cell r="E36">
            <v>1</v>
          </cell>
          <cell r="G36">
            <v>81</v>
          </cell>
          <cell r="J36">
            <v>0</v>
          </cell>
          <cell r="K36">
            <v>0</v>
          </cell>
          <cell r="L36" t="str">
            <v>X</v>
          </cell>
          <cell r="M36">
            <v>0</v>
          </cell>
          <cell r="Q36" t="str">
            <v>GUATEMALA</v>
          </cell>
          <cell r="R36" t="str">
            <v>SAN MIGUEL PETAPA</v>
          </cell>
        </row>
        <row r="37">
          <cell r="B37">
            <v>1853402101210</v>
          </cell>
          <cell r="C37" t="str">
            <v xml:space="preserve">Castañon </v>
          </cell>
          <cell r="D37" t="str">
            <v>Juana Fermina</v>
          </cell>
          <cell r="E37">
            <v>1</v>
          </cell>
          <cell r="G37">
            <v>72</v>
          </cell>
          <cell r="J37">
            <v>0</v>
          </cell>
          <cell r="K37">
            <v>0</v>
          </cell>
          <cell r="L37" t="str">
            <v>X</v>
          </cell>
          <cell r="M37">
            <v>0</v>
          </cell>
          <cell r="Q37" t="str">
            <v>GUATEMALA</v>
          </cell>
          <cell r="R37" t="str">
            <v>SAN MIGUEL PETAPA</v>
          </cell>
        </row>
        <row r="38">
          <cell r="B38">
            <v>2264647090101</v>
          </cell>
          <cell r="C38" t="str">
            <v>Díaz Santos</v>
          </cell>
          <cell r="D38" t="str">
            <v>Lizandro</v>
          </cell>
          <cell r="E38">
            <v>1</v>
          </cell>
          <cell r="G38">
            <v>67</v>
          </cell>
          <cell r="J38">
            <v>0</v>
          </cell>
          <cell r="K38">
            <v>0</v>
          </cell>
          <cell r="L38" t="str">
            <v>X</v>
          </cell>
          <cell r="M38">
            <v>0</v>
          </cell>
          <cell r="Q38" t="str">
            <v>GUATEMALA</v>
          </cell>
          <cell r="R38" t="str">
            <v>SAN MIGUEL PETAPA</v>
          </cell>
        </row>
        <row r="39">
          <cell r="B39">
            <v>1867153660102</v>
          </cell>
          <cell r="C39" t="str">
            <v>Garcia Hernádez</v>
          </cell>
          <cell r="D39" t="str">
            <v>Luisa</v>
          </cell>
          <cell r="E39">
            <v>1</v>
          </cell>
          <cell r="G39">
            <v>68</v>
          </cell>
          <cell r="J39">
            <v>0</v>
          </cell>
          <cell r="K39">
            <v>0</v>
          </cell>
          <cell r="L39" t="str">
            <v>X</v>
          </cell>
          <cell r="M39">
            <v>0</v>
          </cell>
          <cell r="Q39" t="str">
            <v>GUATEMALA</v>
          </cell>
          <cell r="R39" t="str">
            <v>SAN MIGUEL PETAPA</v>
          </cell>
        </row>
        <row r="40">
          <cell r="B40">
            <v>2499924850909</v>
          </cell>
          <cell r="C40" t="str">
            <v>Escobar Villagran</v>
          </cell>
          <cell r="D40" t="str">
            <v>Manuela Modesta</v>
          </cell>
          <cell r="E40">
            <v>1</v>
          </cell>
          <cell r="G40">
            <v>80</v>
          </cell>
          <cell r="J40">
            <v>0</v>
          </cell>
          <cell r="K40">
            <v>0</v>
          </cell>
          <cell r="L40" t="str">
            <v>X</v>
          </cell>
          <cell r="M40">
            <v>0</v>
          </cell>
          <cell r="Q40" t="str">
            <v>GUATEMALA</v>
          </cell>
          <cell r="R40" t="str">
            <v>SAN MIGUEL PETAPA</v>
          </cell>
        </row>
        <row r="41">
          <cell r="B41">
            <v>2537817280101</v>
          </cell>
          <cell r="C41" t="str">
            <v>Sipacque Perez</v>
          </cell>
          <cell r="D41" t="str">
            <v>Marcelino</v>
          </cell>
          <cell r="E41">
            <v>1</v>
          </cell>
          <cell r="G41">
            <v>78</v>
          </cell>
          <cell r="J41">
            <v>0</v>
          </cell>
          <cell r="K41">
            <v>0</v>
          </cell>
          <cell r="L41" t="str">
            <v>X</v>
          </cell>
          <cell r="M41">
            <v>0</v>
          </cell>
          <cell r="Q41" t="str">
            <v>GUATEMALA</v>
          </cell>
          <cell r="R41" t="str">
            <v>SAN MIGUEL PETAPA</v>
          </cell>
        </row>
        <row r="42">
          <cell r="B42">
            <v>2597549192001</v>
          </cell>
          <cell r="C42" t="str">
            <v>Guerra Gonzáles</v>
          </cell>
          <cell r="D42" t="str">
            <v>Maria del Carmen</v>
          </cell>
          <cell r="E42">
            <v>1</v>
          </cell>
          <cell r="G42">
            <v>79</v>
          </cell>
          <cell r="J42">
            <v>0</v>
          </cell>
          <cell r="K42">
            <v>0</v>
          </cell>
          <cell r="L42" t="str">
            <v>X</v>
          </cell>
          <cell r="M42">
            <v>0</v>
          </cell>
          <cell r="Q42" t="str">
            <v>GUATEMALA</v>
          </cell>
          <cell r="R42" t="str">
            <v>SAN MIGUEL PETAPA</v>
          </cell>
        </row>
        <row r="43">
          <cell r="B43">
            <v>1655542820102</v>
          </cell>
          <cell r="C43" t="str">
            <v>Contreras Alvarez</v>
          </cell>
          <cell r="D43" t="str">
            <v>Maria Elena</v>
          </cell>
          <cell r="E43">
            <v>1</v>
          </cell>
          <cell r="G43">
            <v>70</v>
          </cell>
          <cell r="J43">
            <v>0</v>
          </cell>
          <cell r="K43">
            <v>0</v>
          </cell>
          <cell r="L43" t="str">
            <v>X</v>
          </cell>
          <cell r="M43">
            <v>0</v>
          </cell>
          <cell r="Q43" t="str">
            <v>GUATEMALA</v>
          </cell>
          <cell r="R43" t="str">
            <v>SAN MIGUEL PETAPA</v>
          </cell>
        </row>
        <row r="44">
          <cell r="B44">
            <v>2265945990403</v>
          </cell>
          <cell r="C44" t="str">
            <v>López Balán</v>
          </cell>
          <cell r="D44" t="str">
            <v>Maria Modesta</v>
          </cell>
          <cell r="E44">
            <v>1</v>
          </cell>
          <cell r="G44">
            <v>79</v>
          </cell>
          <cell r="J44">
            <v>0</v>
          </cell>
          <cell r="K44">
            <v>0</v>
          </cell>
          <cell r="L44" t="str">
            <v>X</v>
          </cell>
          <cell r="M44">
            <v>0</v>
          </cell>
          <cell r="Q44" t="str">
            <v>GUATEMALA</v>
          </cell>
          <cell r="R44" t="str">
            <v>SAN MIGUEL PETAPA</v>
          </cell>
        </row>
        <row r="45">
          <cell r="B45">
            <v>1914959050102</v>
          </cell>
          <cell r="C45" t="str">
            <v>lópez Polanco</v>
          </cell>
          <cell r="D45" t="str">
            <v>Maria Regina</v>
          </cell>
          <cell r="E45">
            <v>1</v>
          </cell>
          <cell r="G45">
            <v>79</v>
          </cell>
          <cell r="J45">
            <v>0</v>
          </cell>
          <cell r="K45">
            <v>0</v>
          </cell>
          <cell r="L45" t="str">
            <v>X</v>
          </cell>
          <cell r="M45">
            <v>0</v>
          </cell>
          <cell r="Q45" t="str">
            <v>GUATEMALA</v>
          </cell>
          <cell r="R45" t="str">
            <v>SAN MIGUEL PETAPA</v>
          </cell>
        </row>
        <row r="46">
          <cell r="B46">
            <v>2650410150113</v>
          </cell>
          <cell r="C46" t="str">
            <v>Palencia Lucas</v>
          </cell>
          <cell r="D46" t="str">
            <v>Maria Reyes</v>
          </cell>
          <cell r="E46">
            <v>1</v>
          </cell>
          <cell r="G46">
            <v>74</v>
          </cell>
          <cell r="J46">
            <v>0</v>
          </cell>
          <cell r="K46">
            <v>0</v>
          </cell>
          <cell r="L46" t="str">
            <v>X</v>
          </cell>
          <cell r="M46">
            <v>0</v>
          </cell>
          <cell r="Q46" t="str">
            <v>GUATEMALA</v>
          </cell>
          <cell r="R46" t="str">
            <v>SAN MIGUEL PETAPA</v>
          </cell>
        </row>
        <row r="47">
          <cell r="B47">
            <v>1760676200116</v>
          </cell>
          <cell r="C47" t="str">
            <v>Zelada Aroche</v>
          </cell>
          <cell r="D47" t="str">
            <v>Maria</v>
          </cell>
          <cell r="E47">
            <v>1</v>
          </cell>
          <cell r="G47">
            <v>81</v>
          </cell>
          <cell r="J47">
            <v>0</v>
          </cell>
          <cell r="K47">
            <v>0</v>
          </cell>
          <cell r="L47" t="str">
            <v>X</v>
          </cell>
          <cell r="M47">
            <v>0</v>
          </cell>
          <cell r="Q47" t="str">
            <v>GUATEMALA</v>
          </cell>
          <cell r="R47" t="str">
            <v>SAN MIGUEL PETAPA</v>
          </cell>
        </row>
        <row r="48">
          <cell r="B48">
            <v>2310593451801</v>
          </cell>
          <cell r="C48" t="str">
            <v>Santizo López</v>
          </cell>
          <cell r="D48" t="str">
            <v>Mario Roberto</v>
          </cell>
          <cell r="E48">
            <v>1</v>
          </cell>
          <cell r="G48">
            <v>65</v>
          </cell>
          <cell r="J48">
            <v>0</v>
          </cell>
          <cell r="K48">
            <v>0</v>
          </cell>
          <cell r="L48" t="str">
            <v>X</v>
          </cell>
          <cell r="M48">
            <v>0</v>
          </cell>
          <cell r="Q48" t="str">
            <v>GUATEMALA</v>
          </cell>
          <cell r="R48" t="str">
            <v>SAN MIGUEL PETAPA</v>
          </cell>
        </row>
        <row r="49">
          <cell r="B49">
            <v>1654969670101</v>
          </cell>
          <cell r="C49" t="str">
            <v>Carrera Cano</v>
          </cell>
          <cell r="D49" t="str">
            <v>Marta</v>
          </cell>
          <cell r="E49">
            <v>1</v>
          </cell>
          <cell r="G49">
            <v>64</v>
          </cell>
          <cell r="J49">
            <v>0</v>
          </cell>
          <cell r="K49">
            <v>0</v>
          </cell>
          <cell r="L49" t="str">
            <v>X</v>
          </cell>
          <cell r="M49">
            <v>0</v>
          </cell>
          <cell r="Q49" t="str">
            <v>GUATEMALA</v>
          </cell>
          <cell r="R49" t="str">
            <v>SAN MIGUEL PETAPA</v>
          </cell>
        </row>
        <row r="50">
          <cell r="B50">
            <v>1688211762010</v>
          </cell>
          <cell r="C50" t="str">
            <v>Mendez Ramirez</v>
          </cell>
          <cell r="D50" t="str">
            <v>Marta Lidia</v>
          </cell>
          <cell r="E50">
            <v>1</v>
          </cell>
          <cell r="G50">
            <v>64</v>
          </cell>
          <cell r="J50">
            <v>0</v>
          </cell>
          <cell r="K50">
            <v>0</v>
          </cell>
          <cell r="L50" t="str">
            <v>X</v>
          </cell>
          <cell r="M50">
            <v>0</v>
          </cell>
          <cell r="Q50" t="str">
            <v>GUATEMALA</v>
          </cell>
          <cell r="R50" t="str">
            <v>SAN MIGUEL PETAPA</v>
          </cell>
        </row>
        <row r="51">
          <cell r="B51">
            <v>2492169301108</v>
          </cell>
          <cell r="C51" t="str">
            <v>González Alvarado</v>
          </cell>
          <cell r="D51" t="str">
            <v>Olivia</v>
          </cell>
          <cell r="E51">
            <v>1</v>
          </cell>
          <cell r="G51">
            <v>75</v>
          </cell>
          <cell r="J51">
            <v>0</v>
          </cell>
          <cell r="K51">
            <v>0</v>
          </cell>
          <cell r="L51" t="str">
            <v>X</v>
          </cell>
          <cell r="M51">
            <v>0</v>
          </cell>
          <cell r="Q51" t="str">
            <v>GUATEMALA</v>
          </cell>
          <cell r="R51" t="str">
            <v>SAN MIGUEL PETAPA</v>
          </cell>
        </row>
        <row r="52">
          <cell r="B52">
            <v>1573681300614</v>
          </cell>
          <cell r="C52" t="str">
            <v>Cuque Albisurez</v>
          </cell>
          <cell r="D52" t="str">
            <v>Paulino</v>
          </cell>
          <cell r="E52">
            <v>1</v>
          </cell>
          <cell r="G52">
            <v>62</v>
          </cell>
          <cell r="J52">
            <v>0</v>
          </cell>
          <cell r="K52">
            <v>0</v>
          </cell>
          <cell r="L52" t="str">
            <v>X</v>
          </cell>
          <cell r="M52">
            <v>0</v>
          </cell>
          <cell r="Q52" t="str">
            <v>GUATEMALA</v>
          </cell>
          <cell r="R52" t="str">
            <v>GUATEMALA</v>
          </cell>
        </row>
        <row r="53">
          <cell r="B53">
            <v>2233335731006</v>
          </cell>
          <cell r="C53" t="str">
            <v>Berganza Solorzano</v>
          </cell>
          <cell r="D53" t="str">
            <v>Pedro</v>
          </cell>
          <cell r="E53">
            <v>1</v>
          </cell>
          <cell r="G53">
            <v>78</v>
          </cell>
          <cell r="J53">
            <v>0</v>
          </cell>
          <cell r="K53">
            <v>0</v>
          </cell>
          <cell r="L53" t="str">
            <v>X</v>
          </cell>
          <cell r="M53">
            <v>0</v>
          </cell>
          <cell r="Q53" t="str">
            <v>GUATEMALA</v>
          </cell>
          <cell r="R53" t="str">
            <v>GUATEMALA</v>
          </cell>
        </row>
        <row r="54">
          <cell r="B54">
            <v>2341503940113</v>
          </cell>
          <cell r="C54" t="str">
            <v>Hernández Gonzales</v>
          </cell>
          <cell r="D54" t="str">
            <v>Piedad</v>
          </cell>
          <cell r="E54">
            <v>1</v>
          </cell>
          <cell r="G54">
            <v>77</v>
          </cell>
          <cell r="J54">
            <v>0</v>
          </cell>
          <cell r="K54">
            <v>0</v>
          </cell>
          <cell r="L54" t="str">
            <v>X</v>
          </cell>
          <cell r="M54">
            <v>0</v>
          </cell>
          <cell r="Q54" t="str">
            <v>GUATEMALA</v>
          </cell>
          <cell r="R54" t="str">
            <v>GUATEMALA</v>
          </cell>
        </row>
        <row r="55">
          <cell r="B55">
            <v>2409877480505</v>
          </cell>
          <cell r="C55" t="str">
            <v>Monroy</v>
          </cell>
          <cell r="D55" t="str">
            <v>Piedad</v>
          </cell>
          <cell r="E55">
            <v>1</v>
          </cell>
          <cell r="G55">
            <v>74</v>
          </cell>
          <cell r="J55">
            <v>0</v>
          </cell>
          <cell r="K55">
            <v>0</v>
          </cell>
          <cell r="L55" t="str">
            <v>X</v>
          </cell>
          <cell r="M55">
            <v>0</v>
          </cell>
          <cell r="Q55" t="str">
            <v>GUATEMALA</v>
          </cell>
          <cell r="R55" t="str">
            <v>GUATEMALA</v>
          </cell>
        </row>
        <row r="56">
          <cell r="B56">
            <v>1893242360113</v>
          </cell>
          <cell r="C56" t="str">
            <v>Zetino Hernández</v>
          </cell>
          <cell r="D56" t="str">
            <v>Reina</v>
          </cell>
          <cell r="E56">
            <v>1</v>
          </cell>
          <cell r="G56">
            <v>63</v>
          </cell>
          <cell r="J56">
            <v>0</v>
          </cell>
          <cell r="K56">
            <v>0</v>
          </cell>
          <cell r="L56" t="str">
            <v>X</v>
          </cell>
          <cell r="M56">
            <v>0</v>
          </cell>
          <cell r="Q56" t="str">
            <v>GUATEMALA</v>
          </cell>
          <cell r="R56" t="str">
            <v>GUATEMALA</v>
          </cell>
        </row>
        <row r="57">
          <cell r="B57">
            <v>2712960460101</v>
          </cell>
          <cell r="C57" t="str">
            <v xml:space="preserve">Asturias Martínez </v>
          </cell>
          <cell r="D57" t="str">
            <v>René</v>
          </cell>
          <cell r="E57">
            <v>1</v>
          </cell>
          <cell r="G57">
            <v>72</v>
          </cell>
          <cell r="J57">
            <v>0</v>
          </cell>
          <cell r="K57">
            <v>0</v>
          </cell>
          <cell r="L57" t="str">
            <v>X</v>
          </cell>
          <cell r="M57">
            <v>0</v>
          </cell>
          <cell r="Q57" t="str">
            <v>GUATEMALA</v>
          </cell>
          <cell r="R57" t="str">
            <v>GUATEMALA</v>
          </cell>
        </row>
        <row r="58">
          <cell r="B58">
            <v>1699231262104</v>
          </cell>
          <cell r="C58" t="str">
            <v>Hernández Vasquez</v>
          </cell>
          <cell r="D58" t="str">
            <v>Rosalvina</v>
          </cell>
          <cell r="E58">
            <v>1</v>
          </cell>
          <cell r="G58">
            <v>84</v>
          </cell>
          <cell r="J58">
            <v>0</v>
          </cell>
          <cell r="K58">
            <v>0</v>
          </cell>
          <cell r="L58" t="str">
            <v>X</v>
          </cell>
          <cell r="M58">
            <v>0</v>
          </cell>
          <cell r="Q58" t="str">
            <v>GUATEMALA</v>
          </cell>
          <cell r="R58" t="str">
            <v>GUATEMALA</v>
          </cell>
        </row>
        <row r="59">
          <cell r="B59">
            <v>1677273030103</v>
          </cell>
          <cell r="C59" t="str">
            <v>Rustrian Monterroso</v>
          </cell>
          <cell r="D59" t="str">
            <v>Santiago</v>
          </cell>
          <cell r="E59">
            <v>1</v>
          </cell>
          <cell r="G59">
            <v>79</v>
          </cell>
          <cell r="J59">
            <v>0</v>
          </cell>
          <cell r="K59">
            <v>0</v>
          </cell>
          <cell r="L59" t="str">
            <v>X</v>
          </cell>
          <cell r="M59">
            <v>0</v>
          </cell>
          <cell r="Q59" t="str">
            <v>GUATEMALA</v>
          </cell>
          <cell r="R59" t="str">
            <v>GUATEMALA</v>
          </cell>
        </row>
        <row r="60">
          <cell r="B60">
            <v>2589144240102</v>
          </cell>
          <cell r="C60" t="str">
            <v>Monterroso</v>
          </cell>
          <cell r="D60" t="str">
            <v>Alvarízaes</v>
          </cell>
          <cell r="E60">
            <v>1</v>
          </cell>
          <cell r="G60">
            <v>85</v>
          </cell>
          <cell r="J60">
            <v>0</v>
          </cell>
          <cell r="K60">
            <v>0</v>
          </cell>
          <cell r="L60" t="str">
            <v>X</v>
          </cell>
          <cell r="M60">
            <v>0</v>
          </cell>
          <cell r="Q60" t="str">
            <v>GUATEMALA</v>
          </cell>
          <cell r="R60" t="str">
            <v>GUATEMALA</v>
          </cell>
        </row>
        <row r="61">
          <cell r="B61">
            <v>2185031130713</v>
          </cell>
          <cell r="C61" t="str">
            <v>Tereta</v>
          </cell>
          <cell r="D61" t="str">
            <v>Vicente</v>
          </cell>
          <cell r="E61">
            <v>1</v>
          </cell>
          <cell r="G61">
            <v>80</v>
          </cell>
          <cell r="J61">
            <v>0</v>
          </cell>
          <cell r="K61">
            <v>0</v>
          </cell>
          <cell r="L61" t="str">
            <v>X</v>
          </cell>
          <cell r="M61">
            <v>0</v>
          </cell>
          <cell r="Q61" t="str">
            <v>GUATEMALA</v>
          </cell>
          <cell r="R61" t="str">
            <v>GUATEMALA</v>
          </cell>
        </row>
        <row r="62">
          <cell r="B62">
            <v>1793782390903</v>
          </cell>
          <cell r="C62" t="str">
            <v>Mejia Ordónez</v>
          </cell>
          <cell r="D62" t="str">
            <v>Victor</v>
          </cell>
          <cell r="E62">
            <v>1</v>
          </cell>
          <cell r="G62">
            <v>67</v>
          </cell>
          <cell r="J62">
            <v>0</v>
          </cell>
          <cell r="K62">
            <v>0</v>
          </cell>
          <cell r="L62" t="str">
            <v>X</v>
          </cell>
          <cell r="M62">
            <v>0</v>
          </cell>
          <cell r="Q62" t="str">
            <v>GUATEMALA</v>
          </cell>
          <cell r="R62" t="str">
            <v>GUATEMALA</v>
          </cell>
        </row>
        <row r="63">
          <cell r="B63">
            <v>2614627840101</v>
          </cell>
          <cell r="C63" t="str">
            <v>Herrera Marroquin</v>
          </cell>
          <cell r="D63" t="str">
            <v>Lidia</v>
          </cell>
          <cell r="E63">
            <v>1</v>
          </cell>
          <cell r="G63">
            <v>69</v>
          </cell>
          <cell r="J63">
            <v>0</v>
          </cell>
          <cell r="K63">
            <v>0</v>
          </cell>
          <cell r="L63" t="str">
            <v>X</v>
          </cell>
          <cell r="M63">
            <v>0</v>
          </cell>
          <cell r="Q63" t="str">
            <v>GUATEMALA</v>
          </cell>
          <cell r="R63" t="str">
            <v>GUATEMALA</v>
          </cell>
        </row>
        <row r="64">
          <cell r="B64">
            <v>2484704850101</v>
          </cell>
          <cell r="C64" t="str">
            <v>Boche Lopez</v>
          </cell>
          <cell r="D64" t="str">
            <v>Lucrecia</v>
          </cell>
          <cell r="E64">
            <v>1</v>
          </cell>
          <cell r="G64">
            <v>70</v>
          </cell>
          <cell r="J64">
            <v>0</v>
          </cell>
          <cell r="K64">
            <v>0</v>
          </cell>
          <cell r="L64" t="str">
            <v>X</v>
          </cell>
          <cell r="M64">
            <v>0</v>
          </cell>
          <cell r="Q64" t="str">
            <v>GUATEMALA</v>
          </cell>
          <cell r="R64" t="str">
            <v>GUATEMALA</v>
          </cell>
        </row>
        <row r="65">
          <cell r="B65">
            <v>1845534230101</v>
          </cell>
          <cell r="C65" t="str">
            <v>Chicol Dian</v>
          </cell>
          <cell r="D65" t="str">
            <v>Amelia</v>
          </cell>
          <cell r="E65">
            <v>1</v>
          </cell>
          <cell r="G65">
            <v>73</v>
          </cell>
          <cell r="J65">
            <v>0</v>
          </cell>
          <cell r="K65">
            <v>0</v>
          </cell>
          <cell r="L65" t="str">
            <v>X</v>
          </cell>
          <cell r="M65">
            <v>0</v>
          </cell>
          <cell r="Q65" t="str">
            <v>GUATEMALA</v>
          </cell>
          <cell r="R65" t="str">
            <v>GUATEMALA</v>
          </cell>
        </row>
        <row r="66">
          <cell r="B66">
            <v>1782360960919</v>
          </cell>
          <cell r="C66" t="str">
            <v>Miranda</v>
          </cell>
          <cell r="D66" t="str">
            <v>Margarita</v>
          </cell>
          <cell r="E66">
            <v>1</v>
          </cell>
          <cell r="G66">
            <v>76</v>
          </cell>
          <cell r="J66">
            <v>0</v>
          </cell>
          <cell r="K66">
            <v>0</v>
          </cell>
          <cell r="L66" t="str">
            <v>X</v>
          </cell>
          <cell r="M66">
            <v>0</v>
          </cell>
          <cell r="Q66" t="str">
            <v>GUATEMALA</v>
          </cell>
          <cell r="R66" t="str">
            <v>GUATEMALA</v>
          </cell>
        </row>
        <row r="67">
          <cell r="B67">
            <v>2420287480101</v>
          </cell>
          <cell r="C67" t="str">
            <v>Mendez Gudiel</v>
          </cell>
          <cell r="D67" t="str">
            <v>Alba</v>
          </cell>
          <cell r="E67">
            <v>1</v>
          </cell>
          <cell r="G67">
            <v>76</v>
          </cell>
          <cell r="J67">
            <v>0</v>
          </cell>
          <cell r="K67">
            <v>0</v>
          </cell>
          <cell r="L67" t="str">
            <v>X</v>
          </cell>
          <cell r="M67">
            <v>0</v>
          </cell>
          <cell r="Q67" t="str">
            <v>GUATEMALA</v>
          </cell>
          <cell r="R67" t="str">
            <v>GUATEMALA</v>
          </cell>
        </row>
        <row r="68">
          <cell r="B68">
            <v>2364086950101</v>
          </cell>
          <cell r="C68" t="str">
            <v>Hernandez</v>
          </cell>
          <cell r="D68" t="str">
            <v>Miriam</v>
          </cell>
          <cell r="E68">
            <v>1</v>
          </cell>
          <cell r="G68">
            <v>61</v>
          </cell>
          <cell r="J68">
            <v>0</v>
          </cell>
          <cell r="K68">
            <v>0</v>
          </cell>
          <cell r="L68" t="str">
            <v>X</v>
          </cell>
          <cell r="M68">
            <v>0</v>
          </cell>
          <cell r="Q68" t="str">
            <v>GUATEMALA</v>
          </cell>
          <cell r="R68" t="str">
            <v>GUATEMALA</v>
          </cell>
        </row>
        <row r="69">
          <cell r="B69">
            <v>1240929063101</v>
          </cell>
          <cell r="C69" t="str">
            <v>Monterroso</v>
          </cell>
          <cell r="D69" t="str">
            <v>Leticia</v>
          </cell>
          <cell r="E69">
            <v>1</v>
          </cell>
          <cell r="G69">
            <v>65</v>
          </cell>
          <cell r="J69">
            <v>0</v>
          </cell>
          <cell r="K69">
            <v>0</v>
          </cell>
          <cell r="L69" t="str">
            <v>X</v>
          </cell>
          <cell r="M69">
            <v>0</v>
          </cell>
          <cell r="Q69" t="str">
            <v>GUATEMALA</v>
          </cell>
          <cell r="R69" t="str">
            <v>GUATEMALA</v>
          </cell>
        </row>
        <row r="70">
          <cell r="B70">
            <v>2326308601001</v>
          </cell>
          <cell r="C70" t="str">
            <v>Galvéz</v>
          </cell>
          <cell r="D70" t="str">
            <v>Lili</v>
          </cell>
          <cell r="E70">
            <v>1</v>
          </cell>
          <cell r="G70">
            <v>75</v>
          </cell>
          <cell r="J70">
            <v>0</v>
          </cell>
          <cell r="K70">
            <v>0</v>
          </cell>
          <cell r="L70" t="str">
            <v>X</v>
          </cell>
          <cell r="M70">
            <v>0</v>
          </cell>
          <cell r="Q70" t="str">
            <v>GUATEMALA</v>
          </cell>
          <cell r="R70" t="str">
            <v>GUATEMALA</v>
          </cell>
        </row>
        <row r="71">
          <cell r="B71">
            <v>1753312000101</v>
          </cell>
          <cell r="C71" t="str">
            <v>Tovar Dardón</v>
          </cell>
          <cell r="D71" t="str">
            <v>Carlos Humberto</v>
          </cell>
          <cell r="E71">
            <v>1</v>
          </cell>
          <cell r="G71">
            <v>80</v>
          </cell>
          <cell r="J71">
            <v>0</v>
          </cell>
          <cell r="K71">
            <v>0</v>
          </cell>
          <cell r="L71" t="str">
            <v>X</v>
          </cell>
          <cell r="M71">
            <v>0</v>
          </cell>
          <cell r="Q71" t="str">
            <v>GUATEMALA</v>
          </cell>
          <cell r="R71" t="str">
            <v>GUATEMALA</v>
          </cell>
        </row>
        <row r="72">
          <cell r="B72">
            <v>2535073910101</v>
          </cell>
          <cell r="C72" t="str">
            <v>Méndez</v>
          </cell>
          <cell r="D72" t="str">
            <v>Claudia</v>
          </cell>
          <cell r="E72">
            <v>1</v>
          </cell>
          <cell r="G72">
            <v>69</v>
          </cell>
          <cell r="J72">
            <v>0</v>
          </cell>
          <cell r="K72">
            <v>0</v>
          </cell>
          <cell r="L72" t="str">
            <v>X</v>
          </cell>
          <cell r="M72">
            <v>0</v>
          </cell>
          <cell r="Q72" t="str">
            <v>GUATEMALA</v>
          </cell>
          <cell r="R72" t="str">
            <v>GUATEMALA</v>
          </cell>
        </row>
        <row r="73">
          <cell r="B73">
            <v>2428323420101</v>
          </cell>
          <cell r="C73" t="str">
            <v xml:space="preserve">Bonilla </v>
          </cell>
          <cell r="D73" t="str">
            <v>Ana Patricia</v>
          </cell>
          <cell r="E73">
            <v>1</v>
          </cell>
          <cell r="G73">
            <v>62</v>
          </cell>
          <cell r="J73">
            <v>0</v>
          </cell>
          <cell r="K73">
            <v>0</v>
          </cell>
          <cell r="L73" t="str">
            <v>X</v>
          </cell>
          <cell r="M73">
            <v>0</v>
          </cell>
          <cell r="Q73" t="str">
            <v>GUATEMALA</v>
          </cell>
          <cell r="R73" t="str">
            <v>GUATEMALA</v>
          </cell>
        </row>
        <row r="74">
          <cell r="B74">
            <v>2411172241015</v>
          </cell>
          <cell r="C74" t="str">
            <v>Albizu Mazariegos</v>
          </cell>
          <cell r="D74" t="str">
            <v>Gumercinda</v>
          </cell>
          <cell r="E74">
            <v>1</v>
          </cell>
          <cell r="G74">
            <v>62</v>
          </cell>
          <cell r="J74">
            <v>0</v>
          </cell>
          <cell r="K74">
            <v>0</v>
          </cell>
          <cell r="L74" t="str">
            <v>X</v>
          </cell>
          <cell r="M74">
            <v>0</v>
          </cell>
          <cell r="Q74" t="str">
            <v>GUATEMALA</v>
          </cell>
          <cell r="R74" t="str">
            <v>GUATEMALA</v>
          </cell>
        </row>
        <row r="75">
          <cell r="B75">
            <v>1820101431301</v>
          </cell>
          <cell r="C75" t="str">
            <v>Garrido de Rivas</v>
          </cell>
          <cell r="D75" t="str">
            <v>Sonia</v>
          </cell>
          <cell r="E75">
            <v>1</v>
          </cell>
          <cell r="G75">
            <v>79</v>
          </cell>
          <cell r="J75">
            <v>0</v>
          </cell>
          <cell r="K75">
            <v>0</v>
          </cell>
          <cell r="L75" t="str">
            <v>X</v>
          </cell>
          <cell r="M75">
            <v>0</v>
          </cell>
          <cell r="Q75" t="str">
            <v>GUATEMALA</v>
          </cell>
          <cell r="R75" t="str">
            <v>GUATEMALA</v>
          </cell>
        </row>
        <row r="76">
          <cell r="B76">
            <v>1237576460613</v>
          </cell>
          <cell r="C76" t="str">
            <v xml:space="preserve">Divas Chinchilla </v>
          </cell>
          <cell r="D76" t="str">
            <v>Hipolita</v>
          </cell>
          <cell r="E76">
            <v>1</v>
          </cell>
          <cell r="G76">
            <v>72</v>
          </cell>
          <cell r="J76">
            <v>0</v>
          </cell>
          <cell r="K76">
            <v>0</v>
          </cell>
          <cell r="L76" t="str">
            <v>X</v>
          </cell>
          <cell r="M76">
            <v>0</v>
          </cell>
          <cell r="Q76" t="str">
            <v>GUATEMALA</v>
          </cell>
          <cell r="R76" t="str">
            <v>GUATEMALA</v>
          </cell>
        </row>
        <row r="77">
          <cell r="B77">
            <v>2178106190101</v>
          </cell>
          <cell r="C77" t="str">
            <v>Rivera Lesmo</v>
          </cell>
          <cell r="D77" t="str">
            <v>Jorge</v>
          </cell>
          <cell r="E77">
            <v>1</v>
          </cell>
          <cell r="G77">
            <v>82</v>
          </cell>
          <cell r="J77">
            <v>0</v>
          </cell>
          <cell r="K77">
            <v>0</v>
          </cell>
          <cell r="L77" t="str">
            <v>X</v>
          </cell>
          <cell r="M77">
            <v>0</v>
          </cell>
          <cell r="Q77" t="str">
            <v>GUATEMALA</v>
          </cell>
          <cell r="R77" t="str">
            <v>GUATEMALA</v>
          </cell>
        </row>
        <row r="78">
          <cell r="B78">
            <v>1221825652205</v>
          </cell>
          <cell r="C78" t="str">
            <v xml:space="preserve">Linares de Paredes </v>
          </cell>
          <cell r="D78" t="str">
            <v>Juanita</v>
          </cell>
          <cell r="E78">
            <v>1</v>
          </cell>
          <cell r="G78">
            <v>64</v>
          </cell>
          <cell r="J78">
            <v>0</v>
          </cell>
          <cell r="K78">
            <v>0</v>
          </cell>
          <cell r="L78" t="str">
            <v>X</v>
          </cell>
          <cell r="M78">
            <v>0</v>
          </cell>
          <cell r="Q78" t="str">
            <v>GUATEMALA</v>
          </cell>
          <cell r="R78" t="str">
            <v>GUATEMALA</v>
          </cell>
        </row>
        <row r="79">
          <cell r="B79">
            <v>2306694090101</v>
          </cell>
          <cell r="C79" t="str">
            <v>Morasque</v>
          </cell>
          <cell r="D79" t="str">
            <v>Maria</v>
          </cell>
          <cell r="E79">
            <v>1</v>
          </cell>
          <cell r="G79">
            <v>76</v>
          </cell>
          <cell r="J79">
            <v>0</v>
          </cell>
          <cell r="K79">
            <v>0</v>
          </cell>
          <cell r="L79" t="str">
            <v>X</v>
          </cell>
          <cell r="M79">
            <v>0</v>
          </cell>
          <cell r="Q79" t="str">
            <v>GUATEMALA</v>
          </cell>
          <cell r="R79" t="str">
            <v>GUATEMALA</v>
          </cell>
        </row>
        <row r="80">
          <cell r="B80">
            <v>2348480220101</v>
          </cell>
          <cell r="C80" t="str">
            <v>Cordero de Hernandez</v>
          </cell>
          <cell r="D80" t="str">
            <v>Berta</v>
          </cell>
          <cell r="E80">
            <v>1</v>
          </cell>
          <cell r="G80">
            <v>81</v>
          </cell>
          <cell r="J80">
            <v>0</v>
          </cell>
          <cell r="K80">
            <v>0</v>
          </cell>
          <cell r="L80" t="str">
            <v>X</v>
          </cell>
          <cell r="M80">
            <v>0</v>
          </cell>
          <cell r="Q80" t="str">
            <v>GUATEMALA</v>
          </cell>
          <cell r="R80" t="str">
            <v>GUATEMALA</v>
          </cell>
        </row>
        <row r="81">
          <cell r="B81">
            <v>1984482360101</v>
          </cell>
          <cell r="C81" t="str">
            <v>Lam López</v>
          </cell>
          <cell r="D81" t="str">
            <v>Marta</v>
          </cell>
          <cell r="E81">
            <v>1</v>
          </cell>
          <cell r="G81">
            <v>72</v>
          </cell>
          <cell r="J81">
            <v>0</v>
          </cell>
          <cell r="K81">
            <v>0</v>
          </cell>
          <cell r="L81" t="str">
            <v>X</v>
          </cell>
          <cell r="M81">
            <v>0</v>
          </cell>
          <cell r="Q81" t="str">
            <v>GUATEMALA</v>
          </cell>
          <cell r="R81" t="str">
            <v>GUATEMALA</v>
          </cell>
        </row>
        <row r="82">
          <cell r="B82">
            <v>2407489420101</v>
          </cell>
          <cell r="C82" t="str">
            <v>Pivaral</v>
          </cell>
          <cell r="D82" t="str">
            <v>Adelaida</v>
          </cell>
          <cell r="E82">
            <v>1</v>
          </cell>
          <cell r="G82">
            <v>77</v>
          </cell>
          <cell r="J82">
            <v>0</v>
          </cell>
          <cell r="K82">
            <v>0</v>
          </cell>
          <cell r="L82" t="str">
            <v>X</v>
          </cell>
          <cell r="M82">
            <v>0</v>
          </cell>
          <cell r="Q82" t="str">
            <v>GUATEMALA</v>
          </cell>
          <cell r="R82" t="str">
            <v>GUATEMALA</v>
          </cell>
        </row>
        <row r="83">
          <cell r="B83">
            <v>2701852750107</v>
          </cell>
          <cell r="C83" t="str">
            <v>Veliz Carrera</v>
          </cell>
          <cell r="D83" t="str">
            <v>Vilma</v>
          </cell>
          <cell r="E83">
            <v>1</v>
          </cell>
          <cell r="G83">
            <v>66</v>
          </cell>
          <cell r="J83">
            <v>0</v>
          </cell>
          <cell r="K83">
            <v>0</v>
          </cell>
          <cell r="L83" t="str">
            <v>X</v>
          </cell>
          <cell r="M83">
            <v>0</v>
          </cell>
          <cell r="Q83" t="str">
            <v>GUATEMALA</v>
          </cell>
          <cell r="R83" t="str">
            <v>GUATEMALA</v>
          </cell>
        </row>
        <row r="84">
          <cell r="B84">
            <v>2512563240506</v>
          </cell>
          <cell r="C84" t="str">
            <v>Samayoa</v>
          </cell>
          <cell r="D84" t="str">
            <v>Elizabeth</v>
          </cell>
          <cell r="E84">
            <v>1</v>
          </cell>
          <cell r="G84">
            <v>61</v>
          </cell>
          <cell r="J84">
            <v>0</v>
          </cell>
          <cell r="K84">
            <v>0</v>
          </cell>
          <cell r="L84" t="str">
            <v>X</v>
          </cell>
          <cell r="M84">
            <v>0</v>
          </cell>
          <cell r="Q84" t="str">
            <v>GUATEMALA</v>
          </cell>
          <cell r="R84" t="str">
            <v>GUATEMALA</v>
          </cell>
        </row>
        <row r="85">
          <cell r="B85">
            <v>1823985790101</v>
          </cell>
          <cell r="C85" t="str">
            <v>Quemé Cuton</v>
          </cell>
          <cell r="D85" t="str">
            <v>Maria del Carmen</v>
          </cell>
          <cell r="E85">
            <v>1</v>
          </cell>
          <cell r="G85">
            <v>60</v>
          </cell>
          <cell r="J85">
            <v>0</v>
          </cell>
          <cell r="K85">
            <v>0</v>
          </cell>
          <cell r="L85" t="str">
            <v>X</v>
          </cell>
          <cell r="M85">
            <v>0</v>
          </cell>
          <cell r="Q85" t="str">
            <v>GUATEMALA</v>
          </cell>
          <cell r="R85" t="str">
            <v>GUATEMALA</v>
          </cell>
        </row>
        <row r="86">
          <cell r="B86">
            <v>2347317530101</v>
          </cell>
          <cell r="C86" t="str">
            <v xml:space="preserve">Ozoelva </v>
          </cell>
          <cell r="D86" t="str">
            <v>Yelva</v>
          </cell>
          <cell r="E86">
            <v>1</v>
          </cell>
          <cell r="G86">
            <v>68</v>
          </cell>
          <cell r="J86">
            <v>0</v>
          </cell>
          <cell r="K86">
            <v>0</v>
          </cell>
          <cell r="L86" t="str">
            <v>X</v>
          </cell>
          <cell r="M86">
            <v>0</v>
          </cell>
          <cell r="Q86" t="str">
            <v>GUATEMALA</v>
          </cell>
          <cell r="R86" t="str">
            <v>GUATEMALA</v>
          </cell>
        </row>
        <row r="87">
          <cell r="B87">
            <v>1636775492204</v>
          </cell>
          <cell r="C87" t="str">
            <v>Colindres</v>
          </cell>
          <cell r="D87" t="str">
            <v>Velia Rubilia</v>
          </cell>
          <cell r="E87">
            <v>1</v>
          </cell>
          <cell r="G87">
            <v>61</v>
          </cell>
          <cell r="J87">
            <v>0</v>
          </cell>
          <cell r="K87">
            <v>0</v>
          </cell>
          <cell r="L87" t="str">
            <v>X</v>
          </cell>
          <cell r="M87">
            <v>0</v>
          </cell>
          <cell r="Q87" t="str">
            <v>GUATEMALA</v>
          </cell>
          <cell r="R87" t="str">
            <v>GUATEMALA</v>
          </cell>
        </row>
        <row r="88">
          <cell r="B88">
            <v>1715063751202</v>
          </cell>
          <cell r="C88" t="str">
            <v>Orozco Orozco</v>
          </cell>
          <cell r="D88" t="str">
            <v>Bertha</v>
          </cell>
          <cell r="E88">
            <v>1</v>
          </cell>
          <cell r="G88">
            <v>68</v>
          </cell>
          <cell r="J88">
            <v>0</v>
          </cell>
          <cell r="K88">
            <v>0</v>
          </cell>
          <cell r="L88" t="str">
            <v>X</v>
          </cell>
          <cell r="M88">
            <v>0</v>
          </cell>
          <cell r="Q88" t="str">
            <v>GUATEMALA</v>
          </cell>
          <cell r="R88" t="str">
            <v>GUATEMALA</v>
          </cell>
        </row>
        <row r="89">
          <cell r="B89">
            <v>2387854161210</v>
          </cell>
          <cell r="C89" t="str">
            <v>Solis Castro</v>
          </cell>
          <cell r="D89" t="str">
            <v>Giberto Vicente</v>
          </cell>
          <cell r="E89">
            <v>1</v>
          </cell>
          <cell r="G89">
            <v>77</v>
          </cell>
          <cell r="J89">
            <v>0</v>
          </cell>
          <cell r="K89">
            <v>0</v>
          </cell>
          <cell r="L89" t="str">
            <v>X</v>
          </cell>
          <cell r="M89">
            <v>0</v>
          </cell>
          <cell r="Q89" t="str">
            <v>GUATEMALA</v>
          </cell>
          <cell r="R89" t="str">
            <v>GUATEMALA</v>
          </cell>
        </row>
        <row r="90">
          <cell r="B90">
            <v>240299910101</v>
          </cell>
          <cell r="C90" t="str">
            <v>Chavez Rivas</v>
          </cell>
          <cell r="D90" t="str">
            <v>Beatriz</v>
          </cell>
          <cell r="E90">
            <v>1</v>
          </cell>
          <cell r="G90">
            <v>73</v>
          </cell>
          <cell r="J90">
            <v>0</v>
          </cell>
          <cell r="K90">
            <v>0</v>
          </cell>
          <cell r="L90" t="str">
            <v>X</v>
          </cell>
          <cell r="M90">
            <v>0</v>
          </cell>
          <cell r="Q90" t="str">
            <v>GUATEMALA</v>
          </cell>
          <cell r="R90" t="str">
            <v>GUATEMALA</v>
          </cell>
        </row>
        <row r="91">
          <cell r="Q91">
            <v>0</v>
          </cell>
          <cell r="R91">
            <v>0</v>
          </cell>
        </row>
      </sheetData>
      <sheetData sheetId="1"/>
      <sheetData sheetId="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des"/>
      <sheetName val="Consolidado agosto 2017"/>
      <sheetName val="Actividad 2"/>
      <sheetName val="Centros Deportivos"/>
      <sheetName val="Implementación"/>
      <sheetName val="Codigos"/>
    </sheetNames>
    <sheetDataSet>
      <sheetData sheetId="0">
        <row r="6">
          <cell r="B6">
            <v>2284639470802</v>
          </cell>
          <cell r="C6" t="str">
            <v>CHANAX</v>
          </cell>
          <cell r="D6" t="str">
            <v>MARÍA</v>
          </cell>
          <cell r="E6">
            <v>1</v>
          </cell>
          <cell r="G6">
            <v>30</v>
          </cell>
          <cell r="J6">
            <v>0</v>
          </cell>
          <cell r="K6">
            <v>0</v>
          </cell>
          <cell r="L6">
            <v>0</v>
          </cell>
          <cell r="M6" t="str">
            <v>X</v>
          </cell>
          <cell r="Q6" t="str">
            <v>Guatemala</v>
          </cell>
          <cell r="R6" t="str">
            <v>Guatemala</v>
          </cell>
        </row>
        <row r="7">
          <cell r="B7">
            <v>2448009950117</v>
          </cell>
          <cell r="C7" t="str">
            <v>OSORIO</v>
          </cell>
          <cell r="D7" t="str">
            <v>MARÍA</v>
          </cell>
          <cell r="E7">
            <v>1</v>
          </cell>
          <cell r="G7">
            <v>28</v>
          </cell>
          <cell r="J7">
            <v>0</v>
          </cell>
          <cell r="K7">
            <v>0</v>
          </cell>
          <cell r="L7" t="str">
            <v>X</v>
          </cell>
          <cell r="M7">
            <v>0</v>
          </cell>
          <cell r="Q7" t="str">
            <v>Guatemala</v>
          </cell>
          <cell r="R7" t="str">
            <v>Guatemala</v>
          </cell>
        </row>
        <row r="8">
          <cell r="B8">
            <v>2514291560101</v>
          </cell>
          <cell r="C8" t="str">
            <v>SAMAYOA</v>
          </cell>
          <cell r="D8" t="str">
            <v>MARÍA</v>
          </cell>
          <cell r="E8">
            <v>1</v>
          </cell>
          <cell r="G8">
            <v>23</v>
          </cell>
          <cell r="J8">
            <v>0</v>
          </cell>
          <cell r="K8">
            <v>0</v>
          </cell>
          <cell r="L8" t="str">
            <v>X</v>
          </cell>
          <cell r="M8">
            <v>0</v>
          </cell>
          <cell r="Q8" t="str">
            <v>Guatemala</v>
          </cell>
          <cell r="R8" t="str">
            <v>Guatemala</v>
          </cell>
        </row>
        <row r="9">
          <cell r="B9">
            <v>3087775731406</v>
          </cell>
          <cell r="C9" t="str">
            <v>CÚMEZ</v>
          </cell>
          <cell r="D9" t="str">
            <v>MARIO</v>
          </cell>
          <cell r="E9">
            <v>2</v>
          </cell>
          <cell r="G9">
            <v>20</v>
          </cell>
          <cell r="J9">
            <v>0</v>
          </cell>
          <cell r="K9">
            <v>0</v>
          </cell>
          <cell r="L9">
            <v>0</v>
          </cell>
          <cell r="M9" t="str">
            <v>X</v>
          </cell>
          <cell r="Q9" t="str">
            <v>Guatemala</v>
          </cell>
          <cell r="R9" t="str">
            <v>Guatemala</v>
          </cell>
        </row>
        <row r="10">
          <cell r="B10">
            <v>1857332631605</v>
          </cell>
          <cell r="C10" t="str">
            <v>YAT</v>
          </cell>
          <cell r="D10" t="str">
            <v>MARIO</v>
          </cell>
          <cell r="E10">
            <v>2</v>
          </cell>
          <cell r="G10">
            <v>41</v>
          </cell>
          <cell r="J10">
            <v>0</v>
          </cell>
          <cell r="K10">
            <v>0</v>
          </cell>
          <cell r="L10">
            <v>0</v>
          </cell>
          <cell r="M10" t="str">
            <v>X</v>
          </cell>
          <cell r="Q10" t="str">
            <v>Guatemala</v>
          </cell>
          <cell r="R10" t="str">
            <v>Guatemala</v>
          </cell>
        </row>
        <row r="11">
          <cell r="B11">
            <v>1580891620101</v>
          </cell>
          <cell r="C11" t="str">
            <v>ROSALES</v>
          </cell>
          <cell r="D11" t="str">
            <v>MARIO</v>
          </cell>
          <cell r="E11">
            <v>2</v>
          </cell>
          <cell r="G11">
            <v>72</v>
          </cell>
          <cell r="J11">
            <v>0</v>
          </cell>
          <cell r="K11">
            <v>0</v>
          </cell>
          <cell r="L11" t="str">
            <v>X</v>
          </cell>
          <cell r="M11">
            <v>0</v>
          </cell>
          <cell r="Q11" t="str">
            <v>Guatemala</v>
          </cell>
          <cell r="R11" t="str">
            <v>Guatemala</v>
          </cell>
        </row>
        <row r="12">
          <cell r="B12">
            <v>2605177470101</v>
          </cell>
          <cell r="C12" t="str">
            <v>GARCÍA</v>
          </cell>
          <cell r="D12" t="str">
            <v>MARLON</v>
          </cell>
          <cell r="E12">
            <v>2</v>
          </cell>
          <cell r="G12">
            <v>43</v>
          </cell>
          <cell r="J12">
            <v>0</v>
          </cell>
          <cell r="K12">
            <v>0</v>
          </cell>
          <cell r="L12" t="str">
            <v>X</v>
          </cell>
          <cell r="M12">
            <v>0</v>
          </cell>
          <cell r="Q12" t="str">
            <v>Guatemala</v>
          </cell>
          <cell r="R12" t="str">
            <v>Guatemala</v>
          </cell>
        </row>
        <row r="13">
          <cell r="B13">
            <v>1593159800101</v>
          </cell>
          <cell r="C13" t="str">
            <v>PEDROZA</v>
          </cell>
          <cell r="D13" t="str">
            <v>MARY</v>
          </cell>
          <cell r="E13">
            <v>1</v>
          </cell>
          <cell r="G13">
            <v>32</v>
          </cell>
          <cell r="J13">
            <v>0</v>
          </cell>
          <cell r="K13">
            <v>0</v>
          </cell>
          <cell r="L13" t="str">
            <v>X</v>
          </cell>
          <cell r="M13">
            <v>0</v>
          </cell>
          <cell r="Q13" t="str">
            <v>Guatemala</v>
          </cell>
          <cell r="R13" t="str">
            <v>Guatemala</v>
          </cell>
        </row>
        <row r="14">
          <cell r="B14">
            <v>1969907690101</v>
          </cell>
          <cell r="C14" t="str">
            <v>GIRÓN</v>
          </cell>
          <cell r="D14" t="str">
            <v>MAURICIO</v>
          </cell>
          <cell r="E14">
            <v>2</v>
          </cell>
          <cell r="G14">
            <v>43</v>
          </cell>
          <cell r="J14">
            <v>0</v>
          </cell>
          <cell r="K14">
            <v>0</v>
          </cell>
          <cell r="L14" t="str">
            <v>X</v>
          </cell>
          <cell r="M14">
            <v>0</v>
          </cell>
          <cell r="Q14" t="str">
            <v>Guatemala</v>
          </cell>
          <cell r="R14" t="str">
            <v>Guatemala</v>
          </cell>
        </row>
        <row r="15">
          <cell r="B15">
            <v>2257245101501</v>
          </cell>
          <cell r="C15" t="str">
            <v>HERNÁNDEZ</v>
          </cell>
          <cell r="D15" t="str">
            <v>MAYRA</v>
          </cell>
          <cell r="E15">
            <v>1</v>
          </cell>
          <cell r="G15">
            <v>41</v>
          </cell>
          <cell r="J15">
            <v>0</v>
          </cell>
          <cell r="K15">
            <v>0</v>
          </cell>
          <cell r="L15" t="str">
            <v>X</v>
          </cell>
          <cell r="M15">
            <v>0</v>
          </cell>
          <cell r="Q15" t="str">
            <v>Guatemala</v>
          </cell>
          <cell r="R15" t="str">
            <v>Guatemala</v>
          </cell>
        </row>
        <row r="16">
          <cell r="B16">
            <v>2547627781213</v>
          </cell>
          <cell r="C16" t="str">
            <v>MAZARIEGOS</v>
          </cell>
          <cell r="D16" t="str">
            <v>ABEL</v>
          </cell>
          <cell r="E16">
            <v>2</v>
          </cell>
          <cell r="G16">
            <v>53</v>
          </cell>
          <cell r="J16">
            <v>0</v>
          </cell>
          <cell r="K16">
            <v>0</v>
          </cell>
          <cell r="L16" t="str">
            <v>X</v>
          </cell>
          <cell r="M16">
            <v>0</v>
          </cell>
          <cell r="Q16" t="str">
            <v>Guatemala</v>
          </cell>
          <cell r="R16" t="str">
            <v>Guatemala</v>
          </cell>
        </row>
        <row r="17">
          <cell r="B17">
            <v>2488990072206</v>
          </cell>
          <cell r="C17" t="str">
            <v>AGUSTÍN</v>
          </cell>
          <cell r="D17" t="str">
            <v>ADALBERTO</v>
          </cell>
          <cell r="E17">
            <v>2</v>
          </cell>
          <cell r="G17">
            <v>56</v>
          </cell>
          <cell r="J17">
            <v>0</v>
          </cell>
          <cell r="K17">
            <v>0</v>
          </cell>
          <cell r="L17" t="str">
            <v>X</v>
          </cell>
          <cell r="M17">
            <v>0</v>
          </cell>
          <cell r="Q17" t="str">
            <v>Guatemala</v>
          </cell>
          <cell r="R17" t="str">
            <v>Guatemala</v>
          </cell>
        </row>
        <row r="18">
          <cell r="B18">
            <v>2448003670101</v>
          </cell>
          <cell r="C18" t="str">
            <v>ALVA</v>
          </cell>
          <cell r="D18" t="str">
            <v>ALMA</v>
          </cell>
          <cell r="E18">
            <v>1</v>
          </cell>
          <cell r="G18">
            <v>47</v>
          </cell>
          <cell r="J18">
            <v>0</v>
          </cell>
          <cell r="K18">
            <v>0</v>
          </cell>
          <cell r="L18" t="str">
            <v>X</v>
          </cell>
          <cell r="M18">
            <v>0</v>
          </cell>
          <cell r="Q18" t="str">
            <v>Guatemala</v>
          </cell>
          <cell r="R18" t="str">
            <v>Guatemala</v>
          </cell>
        </row>
        <row r="19">
          <cell r="B19">
            <v>1705529420101</v>
          </cell>
          <cell r="C19" t="str">
            <v>LEONARDO</v>
          </cell>
          <cell r="D19" t="str">
            <v>ÁLVARO</v>
          </cell>
          <cell r="E19">
            <v>2</v>
          </cell>
          <cell r="G19">
            <v>49</v>
          </cell>
          <cell r="J19">
            <v>0</v>
          </cell>
          <cell r="K19">
            <v>0</v>
          </cell>
          <cell r="L19" t="str">
            <v>X</v>
          </cell>
          <cell r="M19">
            <v>0</v>
          </cell>
          <cell r="Q19" t="str">
            <v>Guatemala</v>
          </cell>
          <cell r="R19" t="str">
            <v>Guatemala</v>
          </cell>
        </row>
        <row r="20">
          <cell r="B20">
            <v>1864602791908</v>
          </cell>
          <cell r="C20" t="str">
            <v>LEMUS</v>
          </cell>
          <cell r="D20" t="str">
            <v>ANA</v>
          </cell>
          <cell r="E20">
            <v>1</v>
          </cell>
          <cell r="G20">
            <v>31</v>
          </cell>
          <cell r="J20">
            <v>0</v>
          </cell>
          <cell r="K20">
            <v>0</v>
          </cell>
          <cell r="L20" t="str">
            <v>X</v>
          </cell>
          <cell r="M20">
            <v>0</v>
          </cell>
          <cell r="Q20" t="str">
            <v>Guatemala</v>
          </cell>
          <cell r="R20" t="str">
            <v>Guatemala</v>
          </cell>
        </row>
        <row r="21">
          <cell r="B21">
            <v>2354254000101</v>
          </cell>
          <cell r="C21" t="str">
            <v>MARTÍNEZ</v>
          </cell>
          <cell r="D21" t="str">
            <v>ANALUCÍA</v>
          </cell>
          <cell r="E21">
            <v>1</v>
          </cell>
          <cell r="G21">
            <v>32</v>
          </cell>
          <cell r="J21">
            <v>0</v>
          </cell>
          <cell r="K21">
            <v>0</v>
          </cell>
          <cell r="L21" t="str">
            <v>X</v>
          </cell>
          <cell r="M21">
            <v>0</v>
          </cell>
          <cell r="Q21" t="str">
            <v>Guatemala</v>
          </cell>
          <cell r="R21" t="str">
            <v>Guatemala</v>
          </cell>
        </row>
        <row r="22">
          <cell r="B22">
            <v>2573834091013</v>
          </cell>
          <cell r="C22" t="str">
            <v>SAZO</v>
          </cell>
          <cell r="D22" t="str">
            <v>ANDRÉS</v>
          </cell>
          <cell r="E22">
            <v>2</v>
          </cell>
          <cell r="G22">
            <v>47</v>
          </cell>
          <cell r="J22">
            <v>0</v>
          </cell>
          <cell r="K22">
            <v>0</v>
          </cell>
          <cell r="L22" t="str">
            <v>X</v>
          </cell>
          <cell r="M22" t="str">
            <v>X</v>
          </cell>
          <cell r="Q22" t="str">
            <v>Guatemala</v>
          </cell>
          <cell r="R22" t="str">
            <v>Guatemala</v>
          </cell>
        </row>
        <row r="23">
          <cell r="B23">
            <v>2449850140101</v>
          </cell>
          <cell r="C23" t="str">
            <v>TOCAY</v>
          </cell>
          <cell r="D23" t="str">
            <v>ARMANDO</v>
          </cell>
          <cell r="E23">
            <v>2</v>
          </cell>
          <cell r="G23">
            <v>39</v>
          </cell>
          <cell r="J23">
            <v>0</v>
          </cell>
          <cell r="K23">
            <v>0</v>
          </cell>
          <cell r="L23">
            <v>0</v>
          </cell>
          <cell r="M23">
            <v>0</v>
          </cell>
          <cell r="Q23" t="str">
            <v>Guatemala</v>
          </cell>
          <cell r="R23" t="str">
            <v>Guatemala</v>
          </cell>
        </row>
        <row r="24">
          <cell r="B24">
            <v>2226187870101</v>
          </cell>
          <cell r="C24" t="str">
            <v>MONTENEGRO</v>
          </cell>
          <cell r="D24" t="str">
            <v>AUGUSTO</v>
          </cell>
          <cell r="E24">
            <v>2</v>
          </cell>
          <cell r="G24">
            <v>51</v>
          </cell>
          <cell r="J24">
            <v>0</v>
          </cell>
          <cell r="K24">
            <v>0</v>
          </cell>
          <cell r="L24" t="str">
            <v>X</v>
          </cell>
          <cell r="M24" t="str">
            <v>X</v>
          </cell>
          <cell r="Q24" t="str">
            <v>Guatemala</v>
          </cell>
          <cell r="R24" t="str">
            <v>Guatemala</v>
          </cell>
        </row>
        <row r="25">
          <cell r="B25">
            <v>2560924940707</v>
          </cell>
          <cell r="C25" t="str">
            <v>CHACÓM</v>
          </cell>
          <cell r="D25" t="str">
            <v>AUGUSTO</v>
          </cell>
          <cell r="E25">
            <v>2</v>
          </cell>
          <cell r="G25">
            <v>37</v>
          </cell>
          <cell r="J25">
            <v>0</v>
          </cell>
          <cell r="K25">
            <v>0</v>
          </cell>
          <cell r="L25">
            <v>0</v>
          </cell>
          <cell r="M25">
            <v>0</v>
          </cell>
          <cell r="Q25" t="str">
            <v>Guatemala</v>
          </cell>
          <cell r="R25" t="str">
            <v>Guatemala</v>
          </cell>
        </row>
        <row r="26">
          <cell r="B26">
            <v>2184146842214</v>
          </cell>
          <cell r="C26" t="str">
            <v>GALICIA</v>
          </cell>
          <cell r="D26" t="str">
            <v>AURA</v>
          </cell>
          <cell r="E26">
            <v>1</v>
          </cell>
          <cell r="G26">
            <v>29</v>
          </cell>
          <cell r="J26">
            <v>0</v>
          </cell>
          <cell r="K26">
            <v>0</v>
          </cell>
          <cell r="L26" t="str">
            <v>X</v>
          </cell>
          <cell r="M26">
            <v>0</v>
          </cell>
          <cell r="Q26" t="str">
            <v>Guatemala</v>
          </cell>
          <cell r="R26" t="str">
            <v>Guatemala</v>
          </cell>
        </row>
        <row r="27">
          <cell r="B27">
            <v>2448014950101</v>
          </cell>
          <cell r="C27" t="str">
            <v>MOLINA</v>
          </cell>
          <cell r="D27" t="str">
            <v>AURA</v>
          </cell>
          <cell r="E27">
            <v>1</v>
          </cell>
          <cell r="G27">
            <v>50</v>
          </cell>
          <cell r="J27">
            <v>0</v>
          </cell>
          <cell r="K27">
            <v>0</v>
          </cell>
          <cell r="L27" t="str">
            <v>X</v>
          </cell>
          <cell r="M27" t="str">
            <v>X</v>
          </cell>
          <cell r="Q27" t="str">
            <v>Guatemala</v>
          </cell>
          <cell r="R27" t="str">
            <v>Guatemala</v>
          </cell>
        </row>
        <row r="28">
          <cell r="B28">
            <v>2457780391001</v>
          </cell>
          <cell r="C28" t="str">
            <v>BOY</v>
          </cell>
          <cell r="D28" t="str">
            <v>BRISNA</v>
          </cell>
          <cell r="E28">
            <v>1</v>
          </cell>
          <cell r="G28">
            <v>38</v>
          </cell>
          <cell r="J28">
            <v>0</v>
          </cell>
          <cell r="K28">
            <v>0</v>
          </cell>
          <cell r="L28">
            <v>0</v>
          </cell>
          <cell r="M28">
            <v>0</v>
          </cell>
          <cell r="Q28" t="str">
            <v>Guatemala</v>
          </cell>
          <cell r="R28" t="str">
            <v>Guatemala</v>
          </cell>
        </row>
        <row r="29">
          <cell r="B29">
            <v>1857228140101</v>
          </cell>
          <cell r="C29" t="str">
            <v>PÉREZ</v>
          </cell>
          <cell r="D29" t="str">
            <v>BYRON</v>
          </cell>
          <cell r="E29">
            <v>2</v>
          </cell>
          <cell r="G29">
            <v>44</v>
          </cell>
          <cell r="J29">
            <v>0</v>
          </cell>
          <cell r="K29">
            <v>0</v>
          </cell>
          <cell r="L29" t="str">
            <v>X</v>
          </cell>
          <cell r="M29">
            <v>0</v>
          </cell>
          <cell r="Q29" t="str">
            <v>Guatemala</v>
          </cell>
          <cell r="R29" t="str">
            <v>Guatemala</v>
          </cell>
        </row>
        <row r="30">
          <cell r="B30">
            <v>1674207550101</v>
          </cell>
          <cell r="C30" t="str">
            <v>MÉNDEZ</v>
          </cell>
          <cell r="D30" t="str">
            <v>CARLOS</v>
          </cell>
          <cell r="E30">
            <v>2</v>
          </cell>
          <cell r="G30">
            <v>63</v>
          </cell>
          <cell r="J30">
            <v>0</v>
          </cell>
          <cell r="K30">
            <v>0</v>
          </cell>
          <cell r="L30" t="str">
            <v>X</v>
          </cell>
          <cell r="M30">
            <v>0</v>
          </cell>
          <cell r="Q30" t="str">
            <v>Guatemala</v>
          </cell>
          <cell r="R30" t="str">
            <v>Guatemala</v>
          </cell>
        </row>
        <row r="31">
          <cell r="B31">
            <v>2236366650301</v>
          </cell>
          <cell r="C31" t="str">
            <v>JIMÉNEZ</v>
          </cell>
          <cell r="D31" t="str">
            <v>CARLOS</v>
          </cell>
          <cell r="E31">
            <v>2</v>
          </cell>
          <cell r="G31">
            <v>31</v>
          </cell>
          <cell r="J31">
            <v>0</v>
          </cell>
          <cell r="K31">
            <v>0</v>
          </cell>
          <cell r="L31" t="str">
            <v>X</v>
          </cell>
          <cell r="M31">
            <v>0</v>
          </cell>
          <cell r="Q31" t="str">
            <v>Guatemala</v>
          </cell>
          <cell r="R31" t="str">
            <v>Guatemala</v>
          </cell>
        </row>
        <row r="32">
          <cell r="B32">
            <v>1844652811703</v>
          </cell>
          <cell r="C32" t="str">
            <v>PÉREZ</v>
          </cell>
          <cell r="D32" t="str">
            <v>CARLOS</v>
          </cell>
          <cell r="E32">
            <v>2</v>
          </cell>
          <cell r="G32">
            <v>37</v>
          </cell>
          <cell r="J32">
            <v>0</v>
          </cell>
          <cell r="K32">
            <v>0</v>
          </cell>
          <cell r="L32" t="str">
            <v>X</v>
          </cell>
          <cell r="M32">
            <v>0</v>
          </cell>
          <cell r="Q32" t="str">
            <v>Guatemala</v>
          </cell>
          <cell r="R32" t="str">
            <v>Guatemala</v>
          </cell>
        </row>
        <row r="33">
          <cell r="B33">
            <v>2327402751901</v>
          </cell>
          <cell r="C33" t="str">
            <v>GUZMÁN</v>
          </cell>
          <cell r="D33" t="str">
            <v>CARLOS</v>
          </cell>
          <cell r="E33">
            <v>2</v>
          </cell>
          <cell r="G33">
            <v>30</v>
          </cell>
          <cell r="J33">
            <v>0</v>
          </cell>
          <cell r="K33">
            <v>0</v>
          </cell>
          <cell r="L33" t="str">
            <v>X</v>
          </cell>
          <cell r="M33">
            <v>0</v>
          </cell>
          <cell r="Q33" t="str">
            <v>Guatemala</v>
          </cell>
          <cell r="R33" t="str">
            <v>Guatemala</v>
          </cell>
        </row>
        <row r="34">
          <cell r="B34">
            <v>2449853400101</v>
          </cell>
          <cell r="C34" t="str">
            <v>SAMAYOA</v>
          </cell>
          <cell r="D34" t="str">
            <v>CARLOS</v>
          </cell>
          <cell r="E34">
            <v>2</v>
          </cell>
          <cell r="G34">
            <v>42</v>
          </cell>
          <cell r="J34">
            <v>0</v>
          </cell>
          <cell r="K34">
            <v>0</v>
          </cell>
          <cell r="L34" t="str">
            <v>X</v>
          </cell>
          <cell r="M34">
            <v>0</v>
          </cell>
          <cell r="Q34" t="str">
            <v>Guatemala</v>
          </cell>
          <cell r="R34" t="str">
            <v>Guatemala</v>
          </cell>
        </row>
        <row r="35">
          <cell r="B35">
            <v>2199659780509</v>
          </cell>
          <cell r="C35" t="str">
            <v>GUTIÉRREZ</v>
          </cell>
          <cell r="D35" t="str">
            <v>CÉSAR</v>
          </cell>
          <cell r="E35">
            <v>2</v>
          </cell>
          <cell r="G35">
            <v>65</v>
          </cell>
          <cell r="J35">
            <v>0</v>
          </cell>
          <cell r="K35">
            <v>0</v>
          </cell>
          <cell r="L35" t="str">
            <v>X</v>
          </cell>
          <cell r="M35">
            <v>0</v>
          </cell>
          <cell r="Q35" t="str">
            <v>Guatemala</v>
          </cell>
          <cell r="R35" t="str">
            <v>Guatemala</v>
          </cell>
        </row>
        <row r="36">
          <cell r="B36">
            <v>1783907391503</v>
          </cell>
          <cell r="C36" t="str">
            <v>TAX</v>
          </cell>
          <cell r="D36" t="str">
            <v>CLAUDIA</v>
          </cell>
          <cell r="E36">
            <v>1</v>
          </cell>
          <cell r="G36">
            <v>38</v>
          </cell>
          <cell r="J36">
            <v>0</v>
          </cell>
          <cell r="K36">
            <v>0</v>
          </cell>
          <cell r="L36">
            <v>0</v>
          </cell>
          <cell r="M36" t="str">
            <v>X</v>
          </cell>
          <cell r="Q36" t="str">
            <v>Guatemala</v>
          </cell>
          <cell r="R36" t="str">
            <v>Guatemala</v>
          </cell>
        </row>
        <row r="37">
          <cell r="B37">
            <v>2292069211010</v>
          </cell>
          <cell r="C37" t="str">
            <v>MADRID</v>
          </cell>
          <cell r="D37" t="str">
            <v>CLAUDIA</v>
          </cell>
          <cell r="E37">
            <v>1</v>
          </cell>
          <cell r="G37">
            <v>42</v>
          </cell>
          <cell r="J37">
            <v>0</v>
          </cell>
          <cell r="K37">
            <v>0</v>
          </cell>
          <cell r="L37" t="str">
            <v>X</v>
          </cell>
          <cell r="M37">
            <v>0</v>
          </cell>
          <cell r="Q37" t="str">
            <v>Guatemala</v>
          </cell>
          <cell r="R37" t="str">
            <v>Guatemala</v>
          </cell>
        </row>
        <row r="38">
          <cell r="B38">
            <v>2510195350801</v>
          </cell>
          <cell r="C38" t="str">
            <v>MAYÉN</v>
          </cell>
          <cell r="D38" t="str">
            <v>CRISTIAN</v>
          </cell>
          <cell r="E38">
            <v>2</v>
          </cell>
          <cell r="G38">
            <v>36</v>
          </cell>
          <cell r="J38">
            <v>0</v>
          </cell>
          <cell r="K38">
            <v>0</v>
          </cell>
          <cell r="L38" t="str">
            <v>X</v>
          </cell>
          <cell r="M38">
            <v>0</v>
          </cell>
          <cell r="Q38" t="str">
            <v>Guatemala</v>
          </cell>
          <cell r="R38" t="str">
            <v>Guatemala</v>
          </cell>
        </row>
        <row r="39">
          <cell r="B39">
            <v>2448014870607</v>
          </cell>
          <cell r="C39" t="str">
            <v>ENRÍQUEZ</v>
          </cell>
          <cell r="D39" t="str">
            <v>DALILA</v>
          </cell>
          <cell r="E39">
            <v>1</v>
          </cell>
          <cell r="G39">
            <v>31</v>
          </cell>
          <cell r="J39">
            <v>0</v>
          </cell>
          <cell r="K39">
            <v>0</v>
          </cell>
          <cell r="L39" t="str">
            <v>X</v>
          </cell>
          <cell r="M39">
            <v>0</v>
          </cell>
          <cell r="Q39" t="str">
            <v>Guatemala</v>
          </cell>
          <cell r="R39" t="str">
            <v>Guatemala</v>
          </cell>
        </row>
        <row r="40">
          <cell r="B40">
            <v>2337393431328</v>
          </cell>
          <cell r="C40" t="str">
            <v>LÓPEZ</v>
          </cell>
          <cell r="D40" t="str">
            <v>DANIEL</v>
          </cell>
          <cell r="E40">
            <v>2</v>
          </cell>
          <cell r="G40">
            <v>52</v>
          </cell>
          <cell r="J40">
            <v>0</v>
          </cell>
          <cell r="K40">
            <v>0</v>
          </cell>
          <cell r="L40" t="str">
            <v>X</v>
          </cell>
          <cell r="M40">
            <v>0</v>
          </cell>
          <cell r="Q40" t="str">
            <v>Guatemala</v>
          </cell>
          <cell r="R40" t="str">
            <v>Guatemala</v>
          </cell>
        </row>
        <row r="41">
          <cell r="B41">
            <v>2486716341202</v>
          </cell>
          <cell r="C41" t="str">
            <v>VELÁSQUEZ</v>
          </cell>
          <cell r="D41" t="str">
            <v>DARWIN</v>
          </cell>
          <cell r="E41">
            <v>2</v>
          </cell>
          <cell r="G41">
            <v>31</v>
          </cell>
          <cell r="J41">
            <v>0</v>
          </cell>
          <cell r="K41">
            <v>0</v>
          </cell>
          <cell r="L41" t="str">
            <v>X</v>
          </cell>
          <cell r="M41">
            <v>0</v>
          </cell>
          <cell r="Q41" t="str">
            <v>Guatemala</v>
          </cell>
          <cell r="R41" t="str">
            <v>Guatemala</v>
          </cell>
        </row>
        <row r="42">
          <cell r="B42">
            <v>2196574160101</v>
          </cell>
          <cell r="C42" t="str">
            <v>MELGAR</v>
          </cell>
          <cell r="D42" t="str">
            <v>DARYL</v>
          </cell>
          <cell r="E42">
            <v>2</v>
          </cell>
          <cell r="G42">
            <v>29</v>
          </cell>
          <cell r="J42">
            <v>0</v>
          </cell>
          <cell r="K42">
            <v>0</v>
          </cell>
          <cell r="L42" t="str">
            <v>X</v>
          </cell>
          <cell r="M42">
            <v>0</v>
          </cell>
          <cell r="Q42" t="str">
            <v>Guatemala</v>
          </cell>
          <cell r="R42" t="str">
            <v>Guatemala</v>
          </cell>
        </row>
        <row r="43">
          <cell r="B43">
            <v>1774802380920</v>
          </cell>
          <cell r="C43" t="str">
            <v>VÁSQUEZ</v>
          </cell>
          <cell r="D43" t="str">
            <v>DIEGO</v>
          </cell>
          <cell r="E43">
            <v>2</v>
          </cell>
          <cell r="G43">
            <v>30</v>
          </cell>
          <cell r="J43">
            <v>0</v>
          </cell>
          <cell r="K43">
            <v>0</v>
          </cell>
          <cell r="L43" t="str">
            <v>X</v>
          </cell>
          <cell r="M43">
            <v>0</v>
          </cell>
          <cell r="Q43" t="str">
            <v>Guatemala</v>
          </cell>
          <cell r="R43" t="str">
            <v>Guatemala</v>
          </cell>
        </row>
        <row r="44">
          <cell r="B44">
            <v>2342116871216</v>
          </cell>
          <cell r="C44" t="str">
            <v>FUENTES</v>
          </cell>
          <cell r="D44" t="str">
            <v>DORA</v>
          </cell>
          <cell r="E44">
            <v>1</v>
          </cell>
          <cell r="G44">
            <v>58</v>
          </cell>
          <cell r="J44">
            <v>0</v>
          </cell>
          <cell r="K44">
            <v>0</v>
          </cell>
          <cell r="L44" t="str">
            <v>X</v>
          </cell>
          <cell r="M44">
            <v>0</v>
          </cell>
          <cell r="Q44" t="str">
            <v>Guatemala</v>
          </cell>
          <cell r="R44" t="str">
            <v>Guatemala</v>
          </cell>
        </row>
        <row r="45">
          <cell r="B45">
            <v>2356958150101</v>
          </cell>
          <cell r="C45" t="str">
            <v>REYES</v>
          </cell>
          <cell r="D45" t="str">
            <v>DORA</v>
          </cell>
          <cell r="E45">
            <v>1</v>
          </cell>
          <cell r="G45">
            <v>55</v>
          </cell>
          <cell r="J45">
            <v>0</v>
          </cell>
          <cell r="K45">
            <v>0</v>
          </cell>
          <cell r="L45" t="str">
            <v>X</v>
          </cell>
          <cell r="M45">
            <v>0</v>
          </cell>
          <cell r="Q45" t="str">
            <v>Guatemala</v>
          </cell>
          <cell r="R45" t="str">
            <v>Guatemala</v>
          </cell>
        </row>
        <row r="46">
          <cell r="B46">
            <v>1577027662011</v>
          </cell>
          <cell r="C46" t="str">
            <v>TOVAR</v>
          </cell>
          <cell r="D46" t="str">
            <v>DORA</v>
          </cell>
          <cell r="E46">
            <v>1</v>
          </cell>
          <cell r="G46">
            <v>63</v>
          </cell>
          <cell r="J46">
            <v>0</v>
          </cell>
          <cell r="K46">
            <v>0</v>
          </cell>
          <cell r="L46" t="str">
            <v>X</v>
          </cell>
          <cell r="M46">
            <v>0</v>
          </cell>
          <cell r="Q46" t="str">
            <v>Guatemala</v>
          </cell>
          <cell r="R46" t="str">
            <v>Guatemala</v>
          </cell>
        </row>
        <row r="47">
          <cell r="B47">
            <v>2485122180101</v>
          </cell>
          <cell r="C47" t="str">
            <v>CANO</v>
          </cell>
          <cell r="D47" t="str">
            <v>DORA</v>
          </cell>
          <cell r="E47">
            <v>1</v>
          </cell>
          <cell r="G47">
            <v>56</v>
          </cell>
          <cell r="J47">
            <v>0</v>
          </cell>
          <cell r="K47">
            <v>0</v>
          </cell>
          <cell r="L47" t="str">
            <v>X</v>
          </cell>
          <cell r="M47">
            <v>0</v>
          </cell>
          <cell r="Q47" t="str">
            <v>Guatemala</v>
          </cell>
          <cell r="R47" t="str">
            <v>Guatemala</v>
          </cell>
        </row>
        <row r="48">
          <cell r="B48">
            <v>1831426751101</v>
          </cell>
          <cell r="C48" t="str">
            <v>MAZARIEGOS</v>
          </cell>
          <cell r="D48" t="str">
            <v>EDDY</v>
          </cell>
          <cell r="E48">
            <v>2</v>
          </cell>
          <cell r="G48">
            <v>35</v>
          </cell>
          <cell r="J48">
            <v>0</v>
          </cell>
          <cell r="K48">
            <v>0</v>
          </cell>
          <cell r="L48" t="str">
            <v>X</v>
          </cell>
          <cell r="M48">
            <v>0</v>
          </cell>
          <cell r="Q48" t="str">
            <v>Guatemala</v>
          </cell>
          <cell r="R48" t="str">
            <v>Guatemala</v>
          </cell>
        </row>
        <row r="49">
          <cell r="B49">
            <v>2433204182007</v>
          </cell>
          <cell r="C49" t="str">
            <v>CHINCHILLA</v>
          </cell>
          <cell r="D49" t="str">
            <v>EDGAR</v>
          </cell>
          <cell r="E49">
            <v>2</v>
          </cell>
          <cell r="G49">
            <v>39</v>
          </cell>
          <cell r="J49">
            <v>0</v>
          </cell>
          <cell r="K49">
            <v>0</v>
          </cell>
          <cell r="L49" t="str">
            <v>X</v>
          </cell>
          <cell r="M49">
            <v>0</v>
          </cell>
          <cell r="Q49" t="str">
            <v>Guatemala</v>
          </cell>
          <cell r="R49" t="str">
            <v>Guatemala</v>
          </cell>
        </row>
        <row r="50">
          <cell r="B50">
            <v>1605008260114</v>
          </cell>
          <cell r="C50" t="str">
            <v>MORALES</v>
          </cell>
          <cell r="D50" t="str">
            <v>EDGAR</v>
          </cell>
          <cell r="E50">
            <v>2</v>
          </cell>
          <cell r="G50">
            <v>36</v>
          </cell>
          <cell r="J50">
            <v>0</v>
          </cell>
          <cell r="K50">
            <v>0</v>
          </cell>
          <cell r="L50" t="str">
            <v>X</v>
          </cell>
          <cell r="M50">
            <v>0</v>
          </cell>
          <cell r="Q50" t="str">
            <v>Guatemala</v>
          </cell>
          <cell r="R50" t="str">
            <v>Guatemala</v>
          </cell>
        </row>
        <row r="51">
          <cell r="B51">
            <v>1818946610406</v>
          </cell>
          <cell r="C51" t="str">
            <v>COSTOP</v>
          </cell>
          <cell r="D51" t="str">
            <v>EDGAR</v>
          </cell>
          <cell r="E51">
            <v>2</v>
          </cell>
          <cell r="G51">
            <v>34</v>
          </cell>
          <cell r="J51">
            <v>0</v>
          </cell>
          <cell r="K51">
            <v>0</v>
          </cell>
          <cell r="L51">
            <v>0</v>
          </cell>
          <cell r="M51" t="str">
            <v>X</v>
          </cell>
          <cell r="Q51" t="str">
            <v>Guatemala</v>
          </cell>
          <cell r="R51" t="str">
            <v>Guatemala</v>
          </cell>
        </row>
        <row r="52">
          <cell r="B52">
            <v>1835637351301</v>
          </cell>
          <cell r="C52" t="str">
            <v>DE LEÓN</v>
          </cell>
          <cell r="D52" t="str">
            <v>EDGAR</v>
          </cell>
          <cell r="E52">
            <v>2</v>
          </cell>
          <cell r="G52">
            <v>60</v>
          </cell>
          <cell r="J52">
            <v>0</v>
          </cell>
          <cell r="K52">
            <v>0</v>
          </cell>
          <cell r="L52" t="str">
            <v>X</v>
          </cell>
          <cell r="M52">
            <v>0</v>
          </cell>
          <cell r="Q52" t="str">
            <v>Guatemala</v>
          </cell>
          <cell r="R52" t="str">
            <v>Guatemala</v>
          </cell>
        </row>
        <row r="53">
          <cell r="B53">
            <v>2446129191709</v>
          </cell>
          <cell r="C53" t="str">
            <v>VEGA</v>
          </cell>
          <cell r="D53" t="str">
            <v>EDIT</v>
          </cell>
          <cell r="E53">
            <v>1</v>
          </cell>
          <cell r="G53">
            <v>43</v>
          </cell>
          <cell r="J53">
            <v>0</v>
          </cell>
          <cell r="K53">
            <v>0</v>
          </cell>
          <cell r="L53" t="str">
            <v>X</v>
          </cell>
          <cell r="M53">
            <v>0</v>
          </cell>
          <cell r="Q53" t="str">
            <v>Guatemala</v>
          </cell>
          <cell r="R53" t="str">
            <v>Guatemala</v>
          </cell>
        </row>
        <row r="54">
          <cell r="B54">
            <v>2738011471805</v>
          </cell>
          <cell r="C54" t="str">
            <v>XOL</v>
          </cell>
          <cell r="D54" t="str">
            <v>EDWIN</v>
          </cell>
          <cell r="E54">
            <v>2</v>
          </cell>
          <cell r="G54">
            <v>33</v>
          </cell>
          <cell r="J54">
            <v>0</v>
          </cell>
          <cell r="K54">
            <v>0</v>
          </cell>
          <cell r="L54">
            <v>0</v>
          </cell>
          <cell r="M54" t="str">
            <v>X</v>
          </cell>
          <cell r="Q54" t="str">
            <v>Guatemala</v>
          </cell>
          <cell r="R54" t="str">
            <v>Guatemala</v>
          </cell>
        </row>
        <row r="55">
          <cell r="B55">
            <v>2487136121106</v>
          </cell>
          <cell r="C55" t="str">
            <v>AGUILAR</v>
          </cell>
          <cell r="D55" t="str">
            <v>ELICEO</v>
          </cell>
          <cell r="E55">
            <v>2</v>
          </cell>
          <cell r="G55">
            <v>45</v>
          </cell>
          <cell r="J55">
            <v>0</v>
          </cell>
          <cell r="K55">
            <v>0</v>
          </cell>
          <cell r="L55" t="str">
            <v>X</v>
          </cell>
          <cell r="M55">
            <v>0</v>
          </cell>
          <cell r="Q55" t="str">
            <v>Guatemala</v>
          </cell>
          <cell r="R55" t="str">
            <v>Guatemala</v>
          </cell>
        </row>
        <row r="56">
          <cell r="B56">
            <v>1995222940101</v>
          </cell>
          <cell r="C56" t="str">
            <v>ZAPETA</v>
          </cell>
          <cell r="D56" t="str">
            <v>ELIEZER</v>
          </cell>
          <cell r="E56">
            <v>2</v>
          </cell>
          <cell r="G56">
            <v>29</v>
          </cell>
          <cell r="J56">
            <v>0</v>
          </cell>
          <cell r="K56">
            <v>0</v>
          </cell>
          <cell r="L56" t="str">
            <v>X</v>
          </cell>
          <cell r="M56">
            <v>0</v>
          </cell>
          <cell r="Q56" t="str">
            <v>Guatemala</v>
          </cell>
          <cell r="R56" t="str">
            <v>Guatemala</v>
          </cell>
        </row>
        <row r="57">
          <cell r="B57">
            <v>1785622971207</v>
          </cell>
          <cell r="C57" t="str">
            <v>GONZÁLEZ</v>
          </cell>
          <cell r="D57" t="str">
            <v>ELODIA</v>
          </cell>
          <cell r="E57">
            <v>1</v>
          </cell>
          <cell r="G57">
            <v>56</v>
          </cell>
          <cell r="J57">
            <v>0</v>
          </cell>
          <cell r="K57">
            <v>0</v>
          </cell>
          <cell r="L57" t="str">
            <v>X</v>
          </cell>
          <cell r="M57">
            <v>0</v>
          </cell>
          <cell r="Q57" t="str">
            <v>Guatemala</v>
          </cell>
          <cell r="R57" t="str">
            <v>Guatemala</v>
          </cell>
        </row>
        <row r="58">
          <cell r="B58">
            <v>2352822001010</v>
          </cell>
          <cell r="C58" t="str">
            <v>HERRERA</v>
          </cell>
          <cell r="D58" t="str">
            <v>ELVIRA</v>
          </cell>
          <cell r="E58">
            <v>1</v>
          </cell>
          <cell r="G58">
            <v>65</v>
          </cell>
          <cell r="J58">
            <v>0</v>
          </cell>
          <cell r="K58">
            <v>0</v>
          </cell>
          <cell r="L58" t="str">
            <v>X</v>
          </cell>
          <cell r="M58">
            <v>0</v>
          </cell>
          <cell r="Q58" t="str">
            <v>Guatemala</v>
          </cell>
          <cell r="R58" t="str">
            <v>Guatemala</v>
          </cell>
        </row>
        <row r="59">
          <cell r="B59">
            <v>2448004212106</v>
          </cell>
          <cell r="C59" t="str">
            <v>PEQUE</v>
          </cell>
          <cell r="D59" t="str">
            <v>ELVIS</v>
          </cell>
          <cell r="E59">
            <v>2</v>
          </cell>
          <cell r="G59">
            <v>31</v>
          </cell>
          <cell r="J59">
            <v>0</v>
          </cell>
          <cell r="K59">
            <v>0</v>
          </cell>
          <cell r="L59">
            <v>0</v>
          </cell>
          <cell r="M59" t="str">
            <v>X</v>
          </cell>
          <cell r="Q59" t="str">
            <v>Guatemala</v>
          </cell>
          <cell r="R59" t="str">
            <v>Guatemala</v>
          </cell>
        </row>
        <row r="60">
          <cell r="B60">
            <v>1756244290603</v>
          </cell>
          <cell r="C60" t="str">
            <v>GONZÁLEZ</v>
          </cell>
          <cell r="D60" t="str">
            <v>ELVIS</v>
          </cell>
          <cell r="E60">
            <v>2</v>
          </cell>
          <cell r="G60">
            <v>34</v>
          </cell>
          <cell r="J60">
            <v>0</v>
          </cell>
          <cell r="K60">
            <v>0</v>
          </cell>
          <cell r="L60" t="str">
            <v>X</v>
          </cell>
          <cell r="M60">
            <v>0</v>
          </cell>
          <cell r="Q60" t="str">
            <v>Guatemala</v>
          </cell>
          <cell r="R60" t="str">
            <v>Guatemala</v>
          </cell>
        </row>
        <row r="61">
          <cell r="B61">
            <v>2311329800101</v>
          </cell>
          <cell r="C61" t="str">
            <v>MENDOZA</v>
          </cell>
          <cell r="D61" t="str">
            <v>ENRIQUE</v>
          </cell>
          <cell r="E61">
            <v>2</v>
          </cell>
          <cell r="G61">
            <v>71</v>
          </cell>
          <cell r="J61">
            <v>0</v>
          </cell>
          <cell r="K61">
            <v>0</v>
          </cell>
          <cell r="L61" t="str">
            <v>X</v>
          </cell>
          <cell r="M61">
            <v>0</v>
          </cell>
          <cell r="Q61" t="str">
            <v>Guatemala</v>
          </cell>
          <cell r="R61" t="str">
            <v>Guatemala</v>
          </cell>
        </row>
        <row r="62">
          <cell r="B62">
            <v>1800347230101</v>
          </cell>
          <cell r="C62" t="str">
            <v>GARCÍA</v>
          </cell>
          <cell r="D62" t="str">
            <v>ERICK</v>
          </cell>
          <cell r="E62">
            <v>2</v>
          </cell>
          <cell r="G62">
            <v>35</v>
          </cell>
          <cell r="J62">
            <v>0</v>
          </cell>
          <cell r="K62">
            <v>0</v>
          </cell>
          <cell r="L62" t="str">
            <v>X</v>
          </cell>
          <cell r="M62">
            <v>0</v>
          </cell>
          <cell r="Q62" t="str">
            <v>Guatemala</v>
          </cell>
          <cell r="R62" t="str">
            <v>Guatemala</v>
          </cell>
        </row>
        <row r="63">
          <cell r="B63">
            <v>1893493440901</v>
          </cell>
          <cell r="C63" t="str">
            <v>PÉREZ</v>
          </cell>
          <cell r="D63" t="str">
            <v>ERICK</v>
          </cell>
          <cell r="E63">
            <v>2</v>
          </cell>
          <cell r="G63">
            <v>40</v>
          </cell>
          <cell r="J63">
            <v>0</v>
          </cell>
          <cell r="K63">
            <v>0</v>
          </cell>
          <cell r="L63" t="str">
            <v>X</v>
          </cell>
          <cell r="M63">
            <v>0</v>
          </cell>
          <cell r="Q63" t="str">
            <v>Guatemala</v>
          </cell>
          <cell r="R63" t="str">
            <v>Guatemala</v>
          </cell>
        </row>
        <row r="64">
          <cell r="B64">
            <v>2552605390101</v>
          </cell>
          <cell r="C64" t="str">
            <v>FLORES</v>
          </cell>
          <cell r="D64" t="str">
            <v>ERICK</v>
          </cell>
          <cell r="E64">
            <v>2</v>
          </cell>
          <cell r="G64">
            <v>36</v>
          </cell>
          <cell r="J64">
            <v>0</v>
          </cell>
          <cell r="K64">
            <v>0</v>
          </cell>
          <cell r="L64" t="str">
            <v>X</v>
          </cell>
          <cell r="M64">
            <v>0</v>
          </cell>
          <cell r="Q64" t="str">
            <v>Guatemala</v>
          </cell>
          <cell r="R64" t="str">
            <v>Guatemala</v>
          </cell>
        </row>
        <row r="65">
          <cell r="B65">
            <v>2278662820101</v>
          </cell>
          <cell r="C65" t="str">
            <v>RAMÍREZ</v>
          </cell>
          <cell r="D65" t="str">
            <v>ERICKA</v>
          </cell>
          <cell r="E65">
            <v>1</v>
          </cell>
          <cell r="G65">
            <v>38</v>
          </cell>
          <cell r="J65">
            <v>0</v>
          </cell>
          <cell r="K65">
            <v>0</v>
          </cell>
          <cell r="L65" t="str">
            <v>X</v>
          </cell>
          <cell r="M65">
            <v>0</v>
          </cell>
          <cell r="Q65" t="str">
            <v>Guatemala</v>
          </cell>
          <cell r="R65" t="str">
            <v>Guatemala</v>
          </cell>
        </row>
        <row r="66">
          <cell r="B66">
            <v>2538428752212</v>
          </cell>
          <cell r="C66" t="str">
            <v>RIVAS</v>
          </cell>
          <cell r="D66" t="str">
            <v>ERVIN</v>
          </cell>
          <cell r="E66">
            <v>2</v>
          </cell>
          <cell r="G66">
            <v>44</v>
          </cell>
          <cell r="J66">
            <v>0</v>
          </cell>
          <cell r="K66">
            <v>0</v>
          </cell>
          <cell r="L66" t="str">
            <v>X</v>
          </cell>
          <cell r="M66">
            <v>0</v>
          </cell>
          <cell r="Q66" t="str">
            <v>Guatemala</v>
          </cell>
          <cell r="R66" t="str">
            <v>Guatemala</v>
          </cell>
        </row>
        <row r="67">
          <cell r="B67">
            <v>2449150670413</v>
          </cell>
          <cell r="C67" t="str">
            <v>MENDOZA</v>
          </cell>
          <cell r="D67" t="str">
            <v>ERVIN</v>
          </cell>
          <cell r="E67">
            <v>2</v>
          </cell>
          <cell r="G67">
            <v>27</v>
          </cell>
          <cell r="J67">
            <v>0</v>
          </cell>
          <cell r="K67">
            <v>0</v>
          </cell>
          <cell r="L67" t="str">
            <v>X</v>
          </cell>
          <cell r="M67">
            <v>0</v>
          </cell>
          <cell r="Q67" t="str">
            <v>Guatemala</v>
          </cell>
          <cell r="R67" t="str">
            <v>Guatemala</v>
          </cell>
        </row>
        <row r="68">
          <cell r="B68">
            <v>1913774490609</v>
          </cell>
          <cell r="C68" t="str">
            <v>LÓPEZ</v>
          </cell>
          <cell r="D68" t="str">
            <v>ERVIN</v>
          </cell>
          <cell r="E68">
            <v>2</v>
          </cell>
          <cell r="G68">
            <v>34</v>
          </cell>
          <cell r="J68">
            <v>0</v>
          </cell>
          <cell r="K68">
            <v>0</v>
          </cell>
          <cell r="L68" t="str">
            <v>X</v>
          </cell>
          <cell r="M68">
            <v>0</v>
          </cell>
          <cell r="Q68" t="str">
            <v>Guatemala</v>
          </cell>
          <cell r="R68" t="str">
            <v>Guatemala</v>
          </cell>
        </row>
        <row r="69">
          <cell r="B69">
            <v>1874974940101</v>
          </cell>
          <cell r="C69" t="str">
            <v>CÚMEZ</v>
          </cell>
          <cell r="D69" t="str">
            <v>ESTUARDO</v>
          </cell>
          <cell r="E69">
            <v>2</v>
          </cell>
          <cell r="G69">
            <v>49</v>
          </cell>
          <cell r="J69">
            <v>0</v>
          </cell>
          <cell r="K69">
            <v>0</v>
          </cell>
          <cell r="L69">
            <v>0</v>
          </cell>
          <cell r="M69" t="str">
            <v>X</v>
          </cell>
          <cell r="Q69" t="str">
            <v>Guatemala</v>
          </cell>
          <cell r="R69" t="str">
            <v>Guatemala</v>
          </cell>
        </row>
        <row r="70">
          <cell r="B70">
            <v>1801835910919</v>
          </cell>
          <cell r="C70" t="str">
            <v>CHÚN</v>
          </cell>
          <cell r="D70" t="str">
            <v>ESVIN</v>
          </cell>
          <cell r="E70">
            <v>2</v>
          </cell>
          <cell r="G70">
            <v>41</v>
          </cell>
          <cell r="J70">
            <v>0</v>
          </cell>
          <cell r="K70">
            <v>0</v>
          </cell>
          <cell r="L70">
            <v>0</v>
          </cell>
          <cell r="M70" t="str">
            <v>X</v>
          </cell>
          <cell r="Q70" t="str">
            <v>Guatemala</v>
          </cell>
          <cell r="R70" t="str">
            <v>Guatemala</v>
          </cell>
        </row>
        <row r="71">
          <cell r="B71">
            <v>1965332280101</v>
          </cell>
          <cell r="C71" t="str">
            <v>SAZO</v>
          </cell>
          <cell r="D71" t="str">
            <v>EVELYN</v>
          </cell>
          <cell r="E71">
            <v>1</v>
          </cell>
          <cell r="G71">
            <v>38</v>
          </cell>
          <cell r="J71">
            <v>0</v>
          </cell>
          <cell r="K71">
            <v>0</v>
          </cell>
          <cell r="L71" t="str">
            <v>X</v>
          </cell>
          <cell r="M71">
            <v>0</v>
          </cell>
          <cell r="Q71" t="str">
            <v>Guatemala</v>
          </cell>
          <cell r="R71" t="str">
            <v>Guatemala</v>
          </cell>
        </row>
        <row r="72">
          <cell r="B72">
            <v>2466025030202</v>
          </cell>
          <cell r="C72" t="str">
            <v>CASTAÑEDA</v>
          </cell>
          <cell r="D72" t="str">
            <v xml:space="preserve">FLOR </v>
          </cell>
          <cell r="E72">
            <v>1</v>
          </cell>
          <cell r="G72">
            <v>35</v>
          </cell>
          <cell r="J72">
            <v>0</v>
          </cell>
          <cell r="K72">
            <v>0</v>
          </cell>
          <cell r="L72" t="str">
            <v>X</v>
          </cell>
          <cell r="M72">
            <v>0</v>
          </cell>
          <cell r="Q72" t="str">
            <v>Guatemala</v>
          </cell>
          <cell r="R72" t="str">
            <v>Guatemala</v>
          </cell>
        </row>
        <row r="73">
          <cell r="B73">
            <v>1750810422205</v>
          </cell>
          <cell r="C73" t="str">
            <v>GARCÍA</v>
          </cell>
          <cell r="D73" t="str">
            <v>FLORIDALMA</v>
          </cell>
          <cell r="E73">
            <v>1</v>
          </cell>
          <cell r="G73">
            <v>43</v>
          </cell>
          <cell r="J73">
            <v>0</v>
          </cell>
          <cell r="K73">
            <v>0</v>
          </cell>
          <cell r="L73" t="str">
            <v>X</v>
          </cell>
          <cell r="M73">
            <v>0</v>
          </cell>
          <cell r="Q73" t="str">
            <v>Guatemala</v>
          </cell>
          <cell r="R73" t="str">
            <v>Guatemala</v>
          </cell>
        </row>
        <row r="74">
          <cell r="B74">
            <v>1931062721401</v>
          </cell>
          <cell r="C74" t="str">
            <v>LÓPEZ</v>
          </cell>
          <cell r="D74" t="str">
            <v>FRANCISCO</v>
          </cell>
          <cell r="E74">
            <v>2</v>
          </cell>
          <cell r="G74">
            <v>67</v>
          </cell>
          <cell r="J74">
            <v>0</v>
          </cell>
          <cell r="K74">
            <v>0</v>
          </cell>
          <cell r="L74" t="str">
            <v>X</v>
          </cell>
          <cell r="M74">
            <v>0</v>
          </cell>
          <cell r="Q74" t="str">
            <v>Guatemala</v>
          </cell>
          <cell r="R74" t="str">
            <v>Guatemala</v>
          </cell>
        </row>
        <row r="75">
          <cell r="B75">
            <v>2185231570101</v>
          </cell>
          <cell r="C75" t="str">
            <v>SOLARES</v>
          </cell>
          <cell r="D75" t="str">
            <v>GERARDO</v>
          </cell>
          <cell r="E75">
            <v>2</v>
          </cell>
          <cell r="G75">
            <v>52</v>
          </cell>
          <cell r="J75">
            <v>0</v>
          </cell>
          <cell r="K75">
            <v>0</v>
          </cell>
          <cell r="L75" t="str">
            <v>X</v>
          </cell>
          <cell r="M75">
            <v>0</v>
          </cell>
          <cell r="Q75" t="str">
            <v>Guatemala</v>
          </cell>
          <cell r="R75" t="str">
            <v>Guatemala</v>
          </cell>
        </row>
        <row r="76">
          <cell r="B76">
            <v>1739026850808</v>
          </cell>
          <cell r="C76" t="str">
            <v>SONTAY</v>
          </cell>
          <cell r="D76" t="str">
            <v>GÉRSON</v>
          </cell>
          <cell r="E76">
            <v>2</v>
          </cell>
          <cell r="G76">
            <v>38</v>
          </cell>
          <cell r="J76">
            <v>0</v>
          </cell>
          <cell r="K76">
            <v>0</v>
          </cell>
          <cell r="L76">
            <v>0</v>
          </cell>
          <cell r="M76" t="str">
            <v>X</v>
          </cell>
          <cell r="Q76" t="str">
            <v>Guatemala</v>
          </cell>
          <cell r="R76" t="str">
            <v>Guatemala</v>
          </cell>
        </row>
        <row r="77">
          <cell r="B77">
            <v>2176403970101</v>
          </cell>
          <cell r="C77" t="str">
            <v>LEMUS</v>
          </cell>
          <cell r="D77" t="str">
            <v>GIOMARA</v>
          </cell>
          <cell r="E77">
            <v>1</v>
          </cell>
          <cell r="G77">
            <v>45</v>
          </cell>
          <cell r="J77">
            <v>0</v>
          </cell>
          <cell r="K77">
            <v>0</v>
          </cell>
          <cell r="L77" t="str">
            <v>X</v>
          </cell>
          <cell r="M77">
            <v>0</v>
          </cell>
          <cell r="Q77" t="str">
            <v>Guatemala</v>
          </cell>
          <cell r="R77" t="str">
            <v>Guatemala</v>
          </cell>
        </row>
        <row r="78">
          <cell r="B78">
            <v>2564729470101</v>
          </cell>
          <cell r="C78" t="str">
            <v>MÉRIDA</v>
          </cell>
          <cell r="D78" t="str">
            <v>GLENDI</v>
          </cell>
          <cell r="E78">
            <v>1</v>
          </cell>
          <cell r="G78">
            <v>34</v>
          </cell>
          <cell r="J78">
            <v>0</v>
          </cell>
          <cell r="K78">
            <v>0</v>
          </cell>
          <cell r="L78" t="str">
            <v>X</v>
          </cell>
          <cell r="M78">
            <v>0</v>
          </cell>
          <cell r="Q78" t="str">
            <v>Guatemala</v>
          </cell>
          <cell r="R78" t="str">
            <v>Guatemala</v>
          </cell>
        </row>
        <row r="79">
          <cell r="B79">
            <v>2448010962214</v>
          </cell>
          <cell r="C79" t="str">
            <v>SARCEÑO</v>
          </cell>
          <cell r="D79" t="str">
            <v>GRACIELA</v>
          </cell>
          <cell r="E79">
            <v>1</v>
          </cell>
          <cell r="G79">
            <v>49</v>
          </cell>
          <cell r="J79">
            <v>0</v>
          </cell>
          <cell r="K79">
            <v>0</v>
          </cell>
          <cell r="L79" t="str">
            <v>X</v>
          </cell>
          <cell r="M79">
            <v>0</v>
          </cell>
          <cell r="Q79" t="str">
            <v>Guatemala</v>
          </cell>
          <cell r="R79" t="str">
            <v>Guatemala</v>
          </cell>
        </row>
        <row r="80">
          <cell r="B80">
            <v>2301749730101</v>
          </cell>
          <cell r="C80" t="str">
            <v>RIVERA</v>
          </cell>
          <cell r="D80" t="str">
            <v>ABRAHAM</v>
          </cell>
          <cell r="E80">
            <v>2</v>
          </cell>
          <cell r="G80">
            <v>39</v>
          </cell>
          <cell r="J80">
            <v>0</v>
          </cell>
          <cell r="K80">
            <v>0</v>
          </cell>
          <cell r="L80" t="str">
            <v>X</v>
          </cell>
          <cell r="M80">
            <v>0</v>
          </cell>
          <cell r="Q80" t="str">
            <v>Guatemala</v>
          </cell>
          <cell r="R80" t="str">
            <v>Guatemala</v>
          </cell>
        </row>
        <row r="81">
          <cell r="B81">
            <v>1894553300101</v>
          </cell>
          <cell r="C81" t="str">
            <v>VÁSQUEZ</v>
          </cell>
          <cell r="D81" t="str">
            <v>WALTER</v>
          </cell>
          <cell r="E81">
            <v>2</v>
          </cell>
          <cell r="G81">
            <v>35</v>
          </cell>
          <cell r="J81">
            <v>0</v>
          </cell>
          <cell r="K81">
            <v>0</v>
          </cell>
          <cell r="L81" t="str">
            <v>X</v>
          </cell>
          <cell r="M81">
            <v>0</v>
          </cell>
          <cell r="Q81" t="str">
            <v>Guatemala</v>
          </cell>
          <cell r="R81" t="str">
            <v>Guatemala</v>
          </cell>
        </row>
        <row r="82">
          <cell r="B82">
            <v>2339076880101</v>
          </cell>
          <cell r="C82" t="str">
            <v>MORALES</v>
          </cell>
          <cell r="D82" t="str">
            <v>ÁLVARO</v>
          </cell>
          <cell r="E82">
            <v>2</v>
          </cell>
          <cell r="G82">
            <v>32</v>
          </cell>
          <cell r="J82">
            <v>0</v>
          </cell>
          <cell r="K82">
            <v>0</v>
          </cell>
          <cell r="L82" t="str">
            <v>X</v>
          </cell>
          <cell r="M82">
            <v>0</v>
          </cell>
          <cell r="Q82" t="str">
            <v>Guatemala</v>
          </cell>
          <cell r="R82" t="str">
            <v>Guatemala</v>
          </cell>
        </row>
        <row r="83">
          <cell r="B83">
            <v>2461206220718</v>
          </cell>
          <cell r="C83" t="str">
            <v>PÉREZ</v>
          </cell>
          <cell r="D83" t="str">
            <v>ANA</v>
          </cell>
          <cell r="E83">
            <v>1</v>
          </cell>
          <cell r="G83">
            <v>41</v>
          </cell>
          <cell r="J83">
            <v>0</v>
          </cell>
          <cell r="K83">
            <v>0</v>
          </cell>
          <cell r="L83" t="str">
            <v>X</v>
          </cell>
          <cell r="M83">
            <v>0</v>
          </cell>
          <cell r="Q83" t="str">
            <v>Guatemala</v>
          </cell>
          <cell r="R83" t="str">
            <v>Guatemala</v>
          </cell>
        </row>
        <row r="84">
          <cell r="B84">
            <v>2449856690101</v>
          </cell>
          <cell r="C84" t="str">
            <v>UBEDA</v>
          </cell>
          <cell r="D84" t="str">
            <v>ANDRÉS</v>
          </cell>
          <cell r="E84">
            <v>2</v>
          </cell>
          <cell r="G84">
            <v>33</v>
          </cell>
          <cell r="J84">
            <v>0</v>
          </cell>
          <cell r="K84">
            <v>0</v>
          </cell>
          <cell r="L84" t="str">
            <v>X</v>
          </cell>
          <cell r="M84">
            <v>0</v>
          </cell>
          <cell r="Q84" t="str">
            <v>Guatemala</v>
          </cell>
          <cell r="R84" t="str">
            <v>Guatemala</v>
          </cell>
        </row>
        <row r="85">
          <cell r="B85">
            <v>1766225002201</v>
          </cell>
          <cell r="C85" t="str">
            <v>GARCÍA</v>
          </cell>
          <cell r="D85" t="str">
            <v>BEISY</v>
          </cell>
          <cell r="E85">
            <v>1</v>
          </cell>
          <cell r="G85">
            <v>28</v>
          </cell>
          <cell r="J85">
            <v>0</v>
          </cell>
          <cell r="K85">
            <v>0</v>
          </cell>
          <cell r="L85" t="str">
            <v>X</v>
          </cell>
          <cell r="M85">
            <v>0</v>
          </cell>
          <cell r="Q85" t="str">
            <v>Guatemala</v>
          </cell>
          <cell r="R85" t="str">
            <v>Guatemala</v>
          </cell>
        </row>
        <row r="86">
          <cell r="B86">
            <v>2449850810101</v>
          </cell>
          <cell r="C86" t="str">
            <v>MÉNDEZ</v>
          </cell>
          <cell r="D86" t="str">
            <v>BORIS</v>
          </cell>
          <cell r="E86">
            <v>2</v>
          </cell>
          <cell r="G86">
            <v>35</v>
          </cell>
          <cell r="J86">
            <v>0</v>
          </cell>
          <cell r="K86">
            <v>0</v>
          </cell>
          <cell r="L86" t="str">
            <v>X</v>
          </cell>
          <cell r="M86">
            <v>0</v>
          </cell>
          <cell r="Q86" t="str">
            <v>Guatemala</v>
          </cell>
          <cell r="R86" t="str">
            <v>Guatemala</v>
          </cell>
        </row>
        <row r="87">
          <cell r="B87">
            <v>2424248560201</v>
          </cell>
          <cell r="C87" t="str">
            <v>TEZO</v>
          </cell>
          <cell r="D87" t="str">
            <v>CARLOS</v>
          </cell>
          <cell r="E87">
            <v>2</v>
          </cell>
          <cell r="G87">
            <v>31</v>
          </cell>
          <cell r="J87">
            <v>0</v>
          </cell>
          <cell r="K87">
            <v>0</v>
          </cell>
          <cell r="L87" t="str">
            <v>X</v>
          </cell>
          <cell r="M87">
            <v>0</v>
          </cell>
          <cell r="Q87" t="str">
            <v>Guatemala</v>
          </cell>
          <cell r="R87" t="str">
            <v>Guatemala</v>
          </cell>
        </row>
        <row r="88">
          <cell r="B88">
            <v>2499233430101</v>
          </cell>
          <cell r="C88" t="str">
            <v>GUZMÁN</v>
          </cell>
          <cell r="D88" t="str">
            <v>CARLOS</v>
          </cell>
          <cell r="E88">
            <v>2</v>
          </cell>
          <cell r="G88">
            <v>35</v>
          </cell>
          <cell r="J88">
            <v>0</v>
          </cell>
          <cell r="K88">
            <v>0</v>
          </cell>
          <cell r="L88" t="str">
            <v>X</v>
          </cell>
          <cell r="M88">
            <v>0</v>
          </cell>
          <cell r="Q88" t="str">
            <v>Guatemala</v>
          </cell>
          <cell r="R88" t="str">
            <v>Guatemala</v>
          </cell>
        </row>
        <row r="89">
          <cell r="B89">
            <v>2248103160101</v>
          </cell>
          <cell r="C89" t="str">
            <v>CERÉN</v>
          </cell>
          <cell r="D89" t="str">
            <v>CARLOS</v>
          </cell>
          <cell r="E89">
            <v>2</v>
          </cell>
          <cell r="G89">
            <v>46</v>
          </cell>
          <cell r="J89">
            <v>0</v>
          </cell>
          <cell r="K89">
            <v>0</v>
          </cell>
          <cell r="L89">
            <v>0</v>
          </cell>
          <cell r="M89" t="str">
            <v>X</v>
          </cell>
          <cell r="Q89" t="str">
            <v>Guatemala</v>
          </cell>
          <cell r="R89" t="str">
            <v>Guatemala</v>
          </cell>
        </row>
        <row r="90">
          <cell r="B90">
            <v>2258878190101</v>
          </cell>
          <cell r="C90" t="str">
            <v>BARILLAS</v>
          </cell>
          <cell r="D90" t="str">
            <v>CLARISA</v>
          </cell>
          <cell r="E90">
            <v>1</v>
          </cell>
          <cell r="G90">
            <v>30</v>
          </cell>
          <cell r="J90">
            <v>0</v>
          </cell>
          <cell r="K90">
            <v>0</v>
          </cell>
          <cell r="L90" t="str">
            <v>X</v>
          </cell>
          <cell r="M90">
            <v>0</v>
          </cell>
          <cell r="Q90" t="str">
            <v>Guatemala</v>
          </cell>
          <cell r="R90" t="str">
            <v>Guatemala</v>
          </cell>
        </row>
        <row r="91">
          <cell r="B91">
            <v>1827521511201</v>
          </cell>
          <cell r="C91" t="str">
            <v>JUÍ</v>
          </cell>
          <cell r="D91" t="str">
            <v>DAVID</v>
          </cell>
          <cell r="E91">
            <v>2</v>
          </cell>
          <cell r="G91">
            <v>33</v>
          </cell>
          <cell r="J91">
            <v>0</v>
          </cell>
          <cell r="K91">
            <v>0</v>
          </cell>
          <cell r="L91">
            <v>0</v>
          </cell>
          <cell r="M91" t="str">
            <v>X</v>
          </cell>
          <cell r="Q91" t="str">
            <v>Guatemala</v>
          </cell>
          <cell r="R91" t="str">
            <v>Guatemala</v>
          </cell>
        </row>
        <row r="92">
          <cell r="B92">
            <v>2452338490304</v>
          </cell>
          <cell r="C92" t="str">
            <v>CAJBÓN</v>
          </cell>
          <cell r="D92" t="str">
            <v>EDGAR</v>
          </cell>
          <cell r="E92">
            <v>2</v>
          </cell>
          <cell r="G92">
            <v>42</v>
          </cell>
          <cell r="J92">
            <v>0</v>
          </cell>
          <cell r="K92">
            <v>0</v>
          </cell>
          <cell r="L92">
            <v>0</v>
          </cell>
          <cell r="M92" t="str">
            <v>X</v>
          </cell>
          <cell r="Q92" t="str">
            <v>Guatemala</v>
          </cell>
          <cell r="R92" t="str">
            <v>Guatemala</v>
          </cell>
        </row>
        <row r="93">
          <cell r="B93">
            <v>1746410010101</v>
          </cell>
          <cell r="C93" t="str">
            <v>LÓPEZ</v>
          </cell>
          <cell r="D93" t="str">
            <v>EDGAR</v>
          </cell>
          <cell r="E93">
            <v>2</v>
          </cell>
          <cell r="G93">
            <v>40</v>
          </cell>
          <cell r="J93">
            <v>0</v>
          </cell>
          <cell r="K93">
            <v>0</v>
          </cell>
          <cell r="L93" t="str">
            <v>X</v>
          </cell>
          <cell r="M93">
            <v>0</v>
          </cell>
          <cell r="Q93" t="str">
            <v>Guatemala</v>
          </cell>
          <cell r="R93" t="str">
            <v>Guatemala</v>
          </cell>
        </row>
        <row r="94">
          <cell r="B94">
            <v>2449848910101</v>
          </cell>
          <cell r="C94" t="str">
            <v>RIVAS</v>
          </cell>
          <cell r="D94" t="str">
            <v>EDGAR</v>
          </cell>
          <cell r="E94">
            <v>2</v>
          </cell>
          <cell r="G94">
            <v>38</v>
          </cell>
          <cell r="J94">
            <v>0</v>
          </cell>
          <cell r="K94">
            <v>0</v>
          </cell>
          <cell r="L94" t="str">
            <v>X</v>
          </cell>
          <cell r="M94">
            <v>0</v>
          </cell>
          <cell r="Q94" t="str">
            <v>Guatemala</v>
          </cell>
          <cell r="R94" t="str">
            <v>Guatemala</v>
          </cell>
        </row>
        <row r="95">
          <cell r="B95">
            <v>1575906232001</v>
          </cell>
          <cell r="C95" t="str">
            <v>VILLAGRÁN</v>
          </cell>
          <cell r="D95" t="str">
            <v>EDUARDO</v>
          </cell>
          <cell r="E95">
            <v>2</v>
          </cell>
          <cell r="G95">
            <v>31</v>
          </cell>
          <cell r="J95">
            <v>0</v>
          </cell>
          <cell r="K95">
            <v>0</v>
          </cell>
          <cell r="L95" t="str">
            <v>X</v>
          </cell>
          <cell r="M95">
            <v>0</v>
          </cell>
          <cell r="Q95" t="str">
            <v>Guatemala</v>
          </cell>
          <cell r="R95" t="str">
            <v>Guatemala</v>
          </cell>
        </row>
        <row r="96">
          <cell r="B96">
            <v>2240340060101</v>
          </cell>
          <cell r="C96" t="str">
            <v>MORENO</v>
          </cell>
          <cell r="D96" t="str">
            <v>ESTUARDO</v>
          </cell>
          <cell r="E96">
            <v>2</v>
          </cell>
          <cell r="G96">
            <v>36</v>
          </cell>
          <cell r="J96">
            <v>0</v>
          </cell>
          <cell r="K96">
            <v>0</v>
          </cell>
          <cell r="L96" t="str">
            <v>X</v>
          </cell>
          <cell r="M96">
            <v>0</v>
          </cell>
          <cell r="Q96" t="str">
            <v>Guatemala</v>
          </cell>
          <cell r="R96" t="str">
            <v>Guatemala</v>
          </cell>
        </row>
        <row r="97">
          <cell r="B97">
            <v>2448003910101</v>
          </cell>
          <cell r="C97" t="str">
            <v>JUÁREZ</v>
          </cell>
          <cell r="D97" t="str">
            <v>EYMER</v>
          </cell>
          <cell r="E97">
            <v>2</v>
          </cell>
          <cell r="G97">
            <v>33</v>
          </cell>
          <cell r="J97">
            <v>0</v>
          </cell>
          <cell r="K97">
            <v>0</v>
          </cell>
          <cell r="L97" t="str">
            <v>X</v>
          </cell>
          <cell r="M97">
            <v>0</v>
          </cell>
          <cell r="Q97" t="str">
            <v>Guatemala</v>
          </cell>
          <cell r="R97" t="str">
            <v>Guatemala</v>
          </cell>
        </row>
        <row r="98">
          <cell r="B98">
            <v>2336370360101</v>
          </cell>
          <cell r="C98" t="str">
            <v>SALAZAR</v>
          </cell>
          <cell r="D98" t="str">
            <v>GÉRSON</v>
          </cell>
          <cell r="E98">
            <v>2</v>
          </cell>
          <cell r="G98">
            <v>46</v>
          </cell>
          <cell r="J98">
            <v>0</v>
          </cell>
          <cell r="K98">
            <v>0</v>
          </cell>
          <cell r="L98" t="str">
            <v>X</v>
          </cell>
          <cell r="M98">
            <v>0</v>
          </cell>
          <cell r="Q98" t="str">
            <v>Guatemala</v>
          </cell>
          <cell r="R98" t="str">
            <v>Guatemala</v>
          </cell>
        </row>
        <row r="99">
          <cell r="B99">
            <v>1783198560101</v>
          </cell>
          <cell r="C99" t="str">
            <v>VÉLIZ</v>
          </cell>
          <cell r="D99" t="str">
            <v>ILEANA</v>
          </cell>
          <cell r="E99">
            <v>1</v>
          </cell>
          <cell r="G99">
            <v>41</v>
          </cell>
          <cell r="J99">
            <v>0</v>
          </cell>
          <cell r="K99">
            <v>0</v>
          </cell>
          <cell r="L99" t="str">
            <v>X</v>
          </cell>
          <cell r="M99">
            <v>0</v>
          </cell>
          <cell r="Q99" t="str">
            <v>Guatemala</v>
          </cell>
          <cell r="R99" t="str">
            <v>Guatemala</v>
          </cell>
        </row>
        <row r="100">
          <cell r="B100">
            <v>1888973990308</v>
          </cell>
          <cell r="C100" t="str">
            <v>XUYÁ</v>
          </cell>
          <cell r="D100" t="str">
            <v>JOSÉ</v>
          </cell>
          <cell r="E100">
            <v>2</v>
          </cell>
          <cell r="G100">
            <v>34</v>
          </cell>
          <cell r="J100">
            <v>0</v>
          </cell>
          <cell r="K100">
            <v>0</v>
          </cell>
          <cell r="L100">
            <v>0</v>
          </cell>
          <cell r="M100" t="str">
            <v>X</v>
          </cell>
          <cell r="Q100" t="str">
            <v>Guatemala</v>
          </cell>
          <cell r="R100" t="str">
            <v>Guatemala</v>
          </cell>
        </row>
        <row r="101">
          <cell r="B101">
            <v>2531305650101</v>
          </cell>
          <cell r="C101" t="str">
            <v>SÁNCHEZ</v>
          </cell>
          <cell r="D101" t="str">
            <v>JOSÉ</v>
          </cell>
          <cell r="E101">
            <v>2</v>
          </cell>
          <cell r="G101">
            <v>49</v>
          </cell>
          <cell r="J101">
            <v>0</v>
          </cell>
          <cell r="K101">
            <v>0</v>
          </cell>
          <cell r="L101" t="str">
            <v>X</v>
          </cell>
          <cell r="M101">
            <v>0</v>
          </cell>
          <cell r="Q101" t="str">
            <v>Guatemala</v>
          </cell>
          <cell r="R101" t="str">
            <v>Guatemala</v>
          </cell>
        </row>
        <row r="102">
          <cell r="B102">
            <v>1816579960101</v>
          </cell>
          <cell r="C102" t="str">
            <v>ROMÁN</v>
          </cell>
          <cell r="D102" t="str">
            <v>JOSÉ</v>
          </cell>
          <cell r="E102">
            <v>2</v>
          </cell>
          <cell r="G102">
            <v>26</v>
          </cell>
          <cell r="J102">
            <v>0</v>
          </cell>
          <cell r="K102">
            <v>0</v>
          </cell>
          <cell r="L102" t="str">
            <v>X</v>
          </cell>
          <cell r="M102">
            <v>0</v>
          </cell>
          <cell r="Q102" t="str">
            <v>Guatemala</v>
          </cell>
          <cell r="R102" t="str">
            <v>Guatemala</v>
          </cell>
        </row>
        <row r="103">
          <cell r="B103">
            <v>2457426030101</v>
          </cell>
          <cell r="C103" t="str">
            <v>GUERRERO</v>
          </cell>
          <cell r="D103" t="str">
            <v>JUAN</v>
          </cell>
          <cell r="E103">
            <v>2</v>
          </cell>
          <cell r="G103">
            <v>43</v>
          </cell>
          <cell r="J103">
            <v>0</v>
          </cell>
          <cell r="K103">
            <v>0</v>
          </cell>
          <cell r="L103" t="str">
            <v>X</v>
          </cell>
          <cell r="M103">
            <v>0</v>
          </cell>
          <cell r="Q103" t="str">
            <v>Guatemala</v>
          </cell>
          <cell r="R103" t="str">
            <v>Guatemala</v>
          </cell>
        </row>
        <row r="104">
          <cell r="B104">
            <v>2249383980101</v>
          </cell>
          <cell r="C104" t="str">
            <v>RUSTRIÁN</v>
          </cell>
          <cell r="D104" t="str">
            <v>JUAN</v>
          </cell>
          <cell r="E104">
            <v>2</v>
          </cell>
          <cell r="G104">
            <v>43</v>
          </cell>
          <cell r="J104">
            <v>0</v>
          </cell>
          <cell r="K104">
            <v>0</v>
          </cell>
          <cell r="L104" t="str">
            <v>X</v>
          </cell>
          <cell r="M104">
            <v>0</v>
          </cell>
          <cell r="Q104" t="str">
            <v>Guatemala</v>
          </cell>
          <cell r="R104" t="str">
            <v>Guatemala</v>
          </cell>
        </row>
        <row r="105">
          <cell r="B105">
            <v>1951876950605</v>
          </cell>
          <cell r="C105" t="str">
            <v>KRINGS</v>
          </cell>
          <cell r="D105" t="str">
            <v>JUAN</v>
          </cell>
          <cell r="E105">
            <v>2</v>
          </cell>
          <cell r="G105">
            <v>34</v>
          </cell>
          <cell r="J105">
            <v>0</v>
          </cell>
          <cell r="K105">
            <v>0</v>
          </cell>
          <cell r="L105" t="str">
            <v>X</v>
          </cell>
          <cell r="M105">
            <v>0</v>
          </cell>
          <cell r="Q105" t="str">
            <v>Guatemala</v>
          </cell>
          <cell r="R105" t="str">
            <v>Guatemala</v>
          </cell>
        </row>
      </sheetData>
      <sheetData sheetId="1"/>
      <sheetData sheetId="2"/>
      <sheetData sheetId="3"/>
      <sheetData sheetId="4"/>
      <sheetData sheetId="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des"/>
      <sheetName val="Fianzas"/>
      <sheetName val="Codigos"/>
    </sheetNames>
    <sheetDataSet>
      <sheetData sheetId="0">
        <row r="6">
          <cell r="B6">
            <v>3206645381318</v>
          </cell>
          <cell r="D6" t="str">
            <v xml:space="preserve">García </v>
          </cell>
          <cell r="E6" t="str">
            <v>Carolina</v>
          </cell>
          <cell r="F6">
            <v>1</v>
          </cell>
          <cell r="H6" t="str">
            <v>18 años</v>
          </cell>
          <cell r="N6" t="str">
            <v>X</v>
          </cell>
          <cell r="R6" t="str">
            <v>Guatemala</v>
          </cell>
          <cell r="S6" t="str">
            <v>Guatemala</v>
          </cell>
        </row>
        <row r="7">
          <cell r="B7">
            <v>2319122530917</v>
          </cell>
          <cell r="D7" t="str">
            <v>Peréz</v>
          </cell>
          <cell r="E7" t="str">
            <v>Alejandro</v>
          </cell>
          <cell r="F7">
            <v>2</v>
          </cell>
          <cell r="H7" t="str">
            <v>55 años</v>
          </cell>
          <cell r="M7" t="str">
            <v>X</v>
          </cell>
          <cell r="R7" t="str">
            <v>Guatemala</v>
          </cell>
          <cell r="S7" t="str">
            <v>Guatemala</v>
          </cell>
        </row>
        <row r="8">
          <cell r="B8">
            <v>1737990510116</v>
          </cell>
          <cell r="D8" t="str">
            <v>Barahona</v>
          </cell>
          <cell r="E8" t="str">
            <v>Francisco</v>
          </cell>
          <cell r="F8">
            <v>2</v>
          </cell>
          <cell r="H8" t="str">
            <v xml:space="preserve">41 años </v>
          </cell>
          <cell r="M8" t="str">
            <v>X</v>
          </cell>
          <cell r="R8" t="str">
            <v>Guatemala</v>
          </cell>
          <cell r="S8" t="str">
            <v>Guatemala</v>
          </cell>
        </row>
        <row r="9">
          <cell r="B9">
            <v>2324834690710</v>
          </cell>
          <cell r="D9" t="str">
            <v>Lebold</v>
          </cell>
          <cell r="E9" t="str">
            <v>Oscar</v>
          </cell>
          <cell r="F9">
            <v>2</v>
          </cell>
          <cell r="H9" t="str">
            <v>45 años</v>
          </cell>
          <cell r="M9" t="str">
            <v>X</v>
          </cell>
          <cell r="R9" t="str">
            <v>Guatemala</v>
          </cell>
          <cell r="S9" t="str">
            <v>Guatemala</v>
          </cell>
        </row>
        <row r="10">
          <cell r="B10">
            <v>2351945490101</v>
          </cell>
          <cell r="D10" t="str">
            <v>Reina</v>
          </cell>
          <cell r="E10" t="str">
            <v>Mazariegos</v>
          </cell>
          <cell r="F10">
            <v>1</v>
          </cell>
          <cell r="H10" t="str">
            <v>28 años</v>
          </cell>
          <cell r="M10" t="str">
            <v>X</v>
          </cell>
          <cell r="R10" t="str">
            <v>Guatemala</v>
          </cell>
          <cell r="S10" t="str">
            <v>Guatemala</v>
          </cell>
        </row>
        <row r="11">
          <cell r="B11" t="str">
            <v>Menor de Edad</v>
          </cell>
          <cell r="D11" t="str">
            <v>Pacheco</v>
          </cell>
          <cell r="E11" t="str">
            <v>Cesar</v>
          </cell>
          <cell r="F11">
            <v>2</v>
          </cell>
          <cell r="H11" t="str">
            <v xml:space="preserve">7 años </v>
          </cell>
          <cell r="M11" t="str">
            <v>X</v>
          </cell>
          <cell r="R11" t="str">
            <v>Guatemala</v>
          </cell>
          <cell r="S11" t="str">
            <v>Guatemala</v>
          </cell>
        </row>
        <row r="12">
          <cell r="B12" t="str">
            <v>Menor de Edad</v>
          </cell>
          <cell r="D12" t="str">
            <v>Pacheco</v>
          </cell>
          <cell r="E12" t="str">
            <v xml:space="preserve">Daniela </v>
          </cell>
          <cell r="F12">
            <v>1</v>
          </cell>
          <cell r="H12" t="str">
            <v xml:space="preserve">9 años </v>
          </cell>
          <cell r="M12" t="str">
            <v>X</v>
          </cell>
          <cell r="R12" t="str">
            <v>Guatemala</v>
          </cell>
          <cell r="S12" t="str">
            <v>Guatemala</v>
          </cell>
        </row>
        <row r="13">
          <cell r="B13" t="str">
            <v>Menor de Edad</v>
          </cell>
          <cell r="D13" t="str">
            <v>Hernandez</v>
          </cell>
          <cell r="E13" t="str">
            <v>Guadalupe</v>
          </cell>
          <cell r="F13">
            <v>1</v>
          </cell>
          <cell r="H13" t="str">
            <v>12 años</v>
          </cell>
          <cell r="M13" t="str">
            <v>X</v>
          </cell>
          <cell r="R13" t="str">
            <v>Guatemala</v>
          </cell>
          <cell r="S13" t="str">
            <v>Guatemala</v>
          </cell>
        </row>
        <row r="14">
          <cell r="B14">
            <v>1970415820101</v>
          </cell>
          <cell r="D14" t="str">
            <v>Chacón</v>
          </cell>
          <cell r="E14" t="str">
            <v>Karla</v>
          </cell>
          <cell r="F14">
            <v>1</v>
          </cell>
          <cell r="H14" t="str">
            <v xml:space="preserve">46 años </v>
          </cell>
          <cell r="M14" t="str">
            <v>X</v>
          </cell>
          <cell r="R14" t="str">
            <v>Guatemala</v>
          </cell>
          <cell r="S14" t="str">
            <v>Guatemala</v>
          </cell>
        </row>
        <row r="15">
          <cell r="B15" t="str">
            <v>Menor de Edad</v>
          </cell>
          <cell r="D15" t="str">
            <v>Cabrera</v>
          </cell>
          <cell r="E15" t="str">
            <v>Esmeralda</v>
          </cell>
          <cell r="F15">
            <v>1</v>
          </cell>
          <cell r="H15" t="str">
            <v>13 años</v>
          </cell>
          <cell r="M15" t="str">
            <v>X</v>
          </cell>
          <cell r="R15" t="str">
            <v>Guatemala</v>
          </cell>
          <cell r="S15" t="str">
            <v>Guatemala</v>
          </cell>
        </row>
        <row r="16">
          <cell r="B16">
            <v>1844690740506</v>
          </cell>
          <cell r="D16" t="str">
            <v>Ramirez</v>
          </cell>
          <cell r="E16" t="str">
            <v>Marco</v>
          </cell>
          <cell r="F16">
            <v>2</v>
          </cell>
          <cell r="H16" t="str">
            <v>52 años</v>
          </cell>
          <cell r="M16" t="str">
            <v>X</v>
          </cell>
          <cell r="R16" t="str">
            <v>Guatemala</v>
          </cell>
          <cell r="S16" t="str">
            <v>Guatemala</v>
          </cell>
        </row>
        <row r="17">
          <cell r="B17">
            <v>2437185191013</v>
          </cell>
          <cell r="D17" t="str">
            <v>López</v>
          </cell>
          <cell r="E17" t="str">
            <v>Julián</v>
          </cell>
          <cell r="F17">
            <v>2</v>
          </cell>
          <cell r="H17" t="str">
            <v>66 años</v>
          </cell>
          <cell r="N17" t="str">
            <v>X</v>
          </cell>
          <cell r="R17" t="str">
            <v>Guatemala</v>
          </cell>
          <cell r="S17" t="str">
            <v>Guatemala</v>
          </cell>
        </row>
        <row r="18">
          <cell r="B18">
            <v>2868783560101</v>
          </cell>
          <cell r="D18" t="str">
            <v>Castillo</v>
          </cell>
          <cell r="E18" t="str">
            <v>Pablo</v>
          </cell>
          <cell r="F18">
            <v>2</v>
          </cell>
          <cell r="H18" t="str">
            <v>20 años</v>
          </cell>
          <cell r="M18" t="str">
            <v>X</v>
          </cell>
          <cell r="R18" t="str">
            <v>Guatemala</v>
          </cell>
          <cell r="S18" t="str">
            <v>Guatemala</v>
          </cell>
        </row>
        <row r="19">
          <cell r="B19">
            <v>2666052570101</v>
          </cell>
          <cell r="D19" t="str">
            <v>Mérida</v>
          </cell>
          <cell r="E19" t="str">
            <v>Francisco</v>
          </cell>
          <cell r="F19">
            <v>2</v>
          </cell>
          <cell r="H19" t="str">
            <v>29 años</v>
          </cell>
          <cell r="M19" t="str">
            <v>X</v>
          </cell>
          <cell r="R19" t="str">
            <v>Guatemala</v>
          </cell>
          <cell r="S19" t="str">
            <v>Guatemala</v>
          </cell>
        </row>
        <row r="20">
          <cell r="B20">
            <v>1822850730208</v>
          </cell>
          <cell r="D20" t="str">
            <v>Godines</v>
          </cell>
          <cell r="E20" t="str">
            <v>Mario</v>
          </cell>
          <cell r="F20">
            <v>2</v>
          </cell>
          <cell r="H20" t="str">
            <v>27 años</v>
          </cell>
          <cell r="M20" t="str">
            <v>X</v>
          </cell>
          <cell r="R20" t="str">
            <v>Guatemala</v>
          </cell>
          <cell r="S20" t="str">
            <v>Guatemala</v>
          </cell>
        </row>
        <row r="21">
          <cell r="B21">
            <v>1996003920101</v>
          </cell>
          <cell r="D21" t="str">
            <v>Anzueto</v>
          </cell>
          <cell r="E21" t="str">
            <v>Ludwin</v>
          </cell>
          <cell r="F21">
            <v>2</v>
          </cell>
          <cell r="H21" t="str">
            <v xml:space="preserve">46 años </v>
          </cell>
          <cell r="M21" t="str">
            <v>X</v>
          </cell>
          <cell r="R21" t="str">
            <v>Guatemala</v>
          </cell>
          <cell r="S21" t="str">
            <v>Guatemala</v>
          </cell>
        </row>
        <row r="22">
          <cell r="B22">
            <v>2280565781801</v>
          </cell>
          <cell r="D22" t="str">
            <v>Rivera</v>
          </cell>
          <cell r="E22" t="str">
            <v>Selvin</v>
          </cell>
          <cell r="F22">
            <v>2</v>
          </cell>
          <cell r="H22" t="str">
            <v>27 años</v>
          </cell>
          <cell r="M22" t="str">
            <v>X</v>
          </cell>
          <cell r="R22" t="str">
            <v>Guatemala</v>
          </cell>
          <cell r="S22" t="str">
            <v>Guatemala</v>
          </cell>
        </row>
        <row r="23">
          <cell r="B23">
            <v>2200722210101</v>
          </cell>
          <cell r="D23" t="str">
            <v>Grirón</v>
          </cell>
          <cell r="E23" t="str">
            <v>Nora</v>
          </cell>
          <cell r="F23">
            <v>1</v>
          </cell>
          <cell r="H23" t="str">
            <v>35 años</v>
          </cell>
          <cell r="M23" t="str">
            <v>X</v>
          </cell>
          <cell r="R23" t="str">
            <v>Guatemala</v>
          </cell>
          <cell r="S23" t="str">
            <v>Guatemala</v>
          </cell>
        </row>
        <row r="24">
          <cell r="B24" t="str">
            <v>Menor de Edad</v>
          </cell>
          <cell r="D24" t="str">
            <v>Girón</v>
          </cell>
          <cell r="E24" t="str">
            <v>Alejandro</v>
          </cell>
          <cell r="F24">
            <v>2</v>
          </cell>
          <cell r="H24" t="str">
            <v>3 años</v>
          </cell>
          <cell r="M24" t="str">
            <v>X</v>
          </cell>
          <cell r="R24" t="str">
            <v>Guatemala</v>
          </cell>
          <cell r="S24" t="str">
            <v>Guatemala</v>
          </cell>
        </row>
        <row r="25">
          <cell r="B25" t="str">
            <v>Menor de Edad</v>
          </cell>
          <cell r="D25" t="str">
            <v>Girón</v>
          </cell>
          <cell r="E25" t="str">
            <v>Adrián</v>
          </cell>
          <cell r="F25">
            <v>2</v>
          </cell>
          <cell r="H25" t="str">
            <v xml:space="preserve">7 años </v>
          </cell>
          <cell r="M25" t="str">
            <v>X</v>
          </cell>
          <cell r="R25" t="str">
            <v>Guatemala</v>
          </cell>
          <cell r="S25" t="str">
            <v>Guatemala</v>
          </cell>
        </row>
        <row r="26">
          <cell r="B26">
            <v>2594316050101</v>
          </cell>
          <cell r="D26" t="str">
            <v>Berta</v>
          </cell>
          <cell r="E26" t="str">
            <v>Bran</v>
          </cell>
          <cell r="F26">
            <v>1</v>
          </cell>
          <cell r="H26" t="str">
            <v>72 años</v>
          </cell>
          <cell r="M26" t="str">
            <v>X</v>
          </cell>
          <cell r="R26" t="str">
            <v>Guatemala</v>
          </cell>
          <cell r="S26" t="str">
            <v>Guatemala</v>
          </cell>
        </row>
        <row r="27">
          <cell r="B27" t="str">
            <v>Menor de Edad</v>
          </cell>
          <cell r="D27" t="str">
            <v>Chicas</v>
          </cell>
          <cell r="E27" t="str">
            <v>Kevin</v>
          </cell>
          <cell r="F27">
            <v>2</v>
          </cell>
          <cell r="H27" t="str">
            <v>14 años</v>
          </cell>
          <cell r="M27" t="str">
            <v>X</v>
          </cell>
          <cell r="R27" t="str">
            <v>Guatemala</v>
          </cell>
          <cell r="S27" t="str">
            <v>Guatemala</v>
          </cell>
        </row>
        <row r="28">
          <cell r="B28" t="str">
            <v>Menor de Edad</v>
          </cell>
          <cell r="D28" t="str">
            <v>Chicas</v>
          </cell>
          <cell r="E28" t="str">
            <v>Alex</v>
          </cell>
          <cell r="F28">
            <v>2</v>
          </cell>
          <cell r="H28" t="str">
            <v xml:space="preserve">12 años </v>
          </cell>
          <cell r="M28" t="str">
            <v>X</v>
          </cell>
          <cell r="R28" t="str">
            <v>Guatemala</v>
          </cell>
          <cell r="S28" t="str">
            <v>Guatemala</v>
          </cell>
        </row>
        <row r="29">
          <cell r="B29" t="str">
            <v>Menor de Edad</v>
          </cell>
          <cell r="D29" t="str">
            <v>Chicas</v>
          </cell>
          <cell r="E29" t="str">
            <v>Luis</v>
          </cell>
          <cell r="F29">
            <v>2</v>
          </cell>
          <cell r="H29" t="str">
            <v>8 años</v>
          </cell>
          <cell r="M29" t="str">
            <v>X</v>
          </cell>
          <cell r="R29" t="str">
            <v>Guatemala</v>
          </cell>
          <cell r="S29" t="str">
            <v>Guatemala</v>
          </cell>
        </row>
        <row r="30">
          <cell r="B30">
            <v>2273453980101</v>
          </cell>
          <cell r="D30" t="str">
            <v>Osoy</v>
          </cell>
          <cell r="E30" t="str">
            <v>Blanca</v>
          </cell>
          <cell r="F30">
            <v>1</v>
          </cell>
          <cell r="H30" t="str">
            <v>52 años</v>
          </cell>
          <cell r="M30" t="str">
            <v>X</v>
          </cell>
          <cell r="R30" t="str">
            <v>Guatemala</v>
          </cell>
          <cell r="S30" t="str">
            <v>Guatemala</v>
          </cell>
        </row>
        <row r="31">
          <cell r="B31">
            <v>1669234511221</v>
          </cell>
          <cell r="D31" t="str">
            <v>Peréz</v>
          </cell>
          <cell r="E31" t="str">
            <v>Esperanza</v>
          </cell>
          <cell r="F31">
            <v>1</v>
          </cell>
          <cell r="H31" t="str">
            <v>40 años</v>
          </cell>
          <cell r="M31" t="str">
            <v>X</v>
          </cell>
          <cell r="R31" t="str">
            <v>Guatemala</v>
          </cell>
          <cell r="S31" t="str">
            <v>Guatemala</v>
          </cell>
        </row>
        <row r="32">
          <cell r="B32" t="str">
            <v>Menor de Edad</v>
          </cell>
          <cell r="D32" t="str">
            <v>Guí</v>
          </cell>
          <cell r="E32" t="str">
            <v>Javier</v>
          </cell>
          <cell r="F32">
            <v>2</v>
          </cell>
          <cell r="H32" t="str">
            <v>10 años</v>
          </cell>
          <cell r="M32" t="str">
            <v>X</v>
          </cell>
          <cell r="R32" t="str">
            <v>Guatemala</v>
          </cell>
          <cell r="S32" t="str">
            <v>Guatemala</v>
          </cell>
        </row>
        <row r="33">
          <cell r="B33" t="str">
            <v>Menor de Edad</v>
          </cell>
          <cell r="D33" t="str">
            <v>Alburez</v>
          </cell>
          <cell r="E33" t="str">
            <v>Anthony</v>
          </cell>
          <cell r="F33">
            <v>2</v>
          </cell>
          <cell r="H33" t="str">
            <v>8 años</v>
          </cell>
          <cell r="M33" t="str">
            <v>X</v>
          </cell>
          <cell r="R33" t="str">
            <v>Guatemala</v>
          </cell>
          <cell r="S33" t="str">
            <v>Guatemala</v>
          </cell>
        </row>
        <row r="34">
          <cell r="B34" t="str">
            <v>Menor de Edad</v>
          </cell>
          <cell r="D34" t="str">
            <v>Cordero</v>
          </cell>
          <cell r="E34" t="str">
            <v>Jonathan</v>
          </cell>
          <cell r="F34">
            <v>2</v>
          </cell>
          <cell r="H34" t="str">
            <v xml:space="preserve">7 años </v>
          </cell>
          <cell r="M34" t="str">
            <v>X</v>
          </cell>
          <cell r="R34" t="str">
            <v>Guatemala</v>
          </cell>
          <cell r="S34" t="str">
            <v>Guatemala</v>
          </cell>
        </row>
        <row r="35">
          <cell r="B35" t="str">
            <v xml:space="preserve">Menor de Edad </v>
          </cell>
          <cell r="D35" t="str">
            <v>Cordero</v>
          </cell>
          <cell r="E35" t="str">
            <v>Gael</v>
          </cell>
          <cell r="F35">
            <v>2</v>
          </cell>
          <cell r="H35" t="str">
            <v>13 años</v>
          </cell>
          <cell r="M35" t="str">
            <v>X</v>
          </cell>
          <cell r="R35" t="str">
            <v>Guatemala</v>
          </cell>
          <cell r="S35" t="str">
            <v>Guatemala</v>
          </cell>
        </row>
        <row r="36">
          <cell r="B36">
            <v>2457699270102</v>
          </cell>
          <cell r="D36" t="str">
            <v>Alburez</v>
          </cell>
          <cell r="E36" t="str">
            <v>Miriam</v>
          </cell>
          <cell r="F36">
            <v>1</v>
          </cell>
          <cell r="H36" t="str">
            <v>38 años</v>
          </cell>
          <cell r="M36" t="str">
            <v>X</v>
          </cell>
          <cell r="R36" t="str">
            <v>Guatemala</v>
          </cell>
          <cell r="S36" t="str">
            <v>Guatemala</v>
          </cell>
        </row>
        <row r="37">
          <cell r="B37">
            <v>2817591380101</v>
          </cell>
          <cell r="D37" t="str">
            <v>López</v>
          </cell>
          <cell r="E37" t="str">
            <v>Astrid</v>
          </cell>
          <cell r="F37">
            <v>1</v>
          </cell>
          <cell r="H37">
            <v>21</v>
          </cell>
          <cell r="M37" t="str">
            <v>X</v>
          </cell>
          <cell r="R37" t="str">
            <v>Guatemala</v>
          </cell>
          <cell r="S37" t="str">
            <v>Guatemala</v>
          </cell>
        </row>
        <row r="38">
          <cell r="B38" t="str">
            <v>Menor de Edad</v>
          </cell>
          <cell r="D38" t="str">
            <v>Sandoval</v>
          </cell>
          <cell r="E38" t="str">
            <v>Meylin</v>
          </cell>
          <cell r="F38">
            <v>1</v>
          </cell>
          <cell r="H38">
            <v>1</v>
          </cell>
          <cell r="M38" t="str">
            <v>X</v>
          </cell>
          <cell r="R38" t="str">
            <v>Guatemala</v>
          </cell>
          <cell r="S38" t="str">
            <v>Guatemala</v>
          </cell>
        </row>
        <row r="39">
          <cell r="B39" t="str">
            <v>Menor de Edad</v>
          </cell>
          <cell r="D39" t="str">
            <v>Sandoval</v>
          </cell>
          <cell r="E39" t="str">
            <v>Geraldi</v>
          </cell>
          <cell r="F39">
            <v>1</v>
          </cell>
          <cell r="H39">
            <v>4</v>
          </cell>
          <cell r="M39" t="str">
            <v>X</v>
          </cell>
          <cell r="R39" t="str">
            <v>Guatemala</v>
          </cell>
          <cell r="S39" t="str">
            <v>Guatemala</v>
          </cell>
        </row>
        <row r="40">
          <cell r="B40">
            <v>1662198860101</v>
          </cell>
          <cell r="D40" t="str">
            <v>Andrino</v>
          </cell>
          <cell r="E40" t="str">
            <v>María</v>
          </cell>
          <cell r="F40">
            <v>1</v>
          </cell>
          <cell r="H40">
            <v>61</v>
          </cell>
          <cell r="M40" t="str">
            <v>X</v>
          </cell>
          <cell r="R40" t="str">
            <v>Guatemala</v>
          </cell>
          <cell r="S40" t="str">
            <v>Guatemala</v>
          </cell>
        </row>
        <row r="41">
          <cell r="B41">
            <v>2598889820101</v>
          </cell>
          <cell r="D41" t="str">
            <v>Zacarías</v>
          </cell>
          <cell r="E41" t="str">
            <v>Ingrid</v>
          </cell>
          <cell r="F41">
            <v>1</v>
          </cell>
          <cell r="H41">
            <v>31</v>
          </cell>
          <cell r="M41" t="str">
            <v>X</v>
          </cell>
          <cell r="R41" t="str">
            <v>Guatemala</v>
          </cell>
          <cell r="S41" t="str">
            <v>Guatemala</v>
          </cell>
        </row>
        <row r="42">
          <cell r="B42" t="str">
            <v>Menor de Edad</v>
          </cell>
          <cell r="D42" t="str">
            <v>Gonzales</v>
          </cell>
          <cell r="E42" t="str">
            <v xml:space="preserve">Walter </v>
          </cell>
          <cell r="F42">
            <v>2</v>
          </cell>
          <cell r="H42">
            <v>11</v>
          </cell>
          <cell r="M42" t="str">
            <v>X</v>
          </cell>
          <cell r="R42" t="str">
            <v>Guatemala</v>
          </cell>
          <cell r="S42" t="str">
            <v>Guatemala</v>
          </cell>
        </row>
        <row r="43">
          <cell r="B43">
            <v>2435182850611</v>
          </cell>
          <cell r="D43" t="str">
            <v>Santos</v>
          </cell>
          <cell r="E43" t="str">
            <v>Vilma</v>
          </cell>
          <cell r="F43">
            <v>1</v>
          </cell>
          <cell r="H43">
            <v>65</v>
          </cell>
          <cell r="M43" t="str">
            <v>X</v>
          </cell>
          <cell r="R43" t="str">
            <v>Guatemala</v>
          </cell>
          <cell r="S43" t="str">
            <v>Guatemala</v>
          </cell>
        </row>
        <row r="44">
          <cell r="B44">
            <v>2273453980101</v>
          </cell>
          <cell r="D44" t="str">
            <v>Osoy</v>
          </cell>
          <cell r="E44" t="str">
            <v>Blanca</v>
          </cell>
          <cell r="F44">
            <v>1</v>
          </cell>
          <cell r="H44">
            <v>52</v>
          </cell>
          <cell r="M44" t="str">
            <v>X</v>
          </cell>
          <cell r="R44" t="str">
            <v>Guatemala</v>
          </cell>
          <cell r="S44" t="str">
            <v>Guatemala</v>
          </cell>
        </row>
        <row r="45">
          <cell r="B45">
            <v>2976826951420</v>
          </cell>
          <cell r="D45" t="str">
            <v>López</v>
          </cell>
          <cell r="E45" t="str">
            <v>Esteban</v>
          </cell>
          <cell r="F45">
            <v>2</v>
          </cell>
          <cell r="H45">
            <v>21</v>
          </cell>
          <cell r="N45" t="str">
            <v>X</v>
          </cell>
          <cell r="R45" t="str">
            <v>Guatemala</v>
          </cell>
          <cell r="S45" t="str">
            <v>Guatemala</v>
          </cell>
        </row>
        <row r="46">
          <cell r="B46">
            <v>2527033590509</v>
          </cell>
          <cell r="D46" t="str">
            <v>Moreno</v>
          </cell>
          <cell r="E46" t="str">
            <v>Dora</v>
          </cell>
          <cell r="F46">
            <v>1</v>
          </cell>
          <cell r="H46">
            <v>45</v>
          </cell>
          <cell r="M46" t="str">
            <v>X</v>
          </cell>
          <cell r="R46" t="str">
            <v>Guatemala</v>
          </cell>
          <cell r="S46" t="str">
            <v>Guatemala</v>
          </cell>
        </row>
        <row r="47">
          <cell r="B47">
            <v>1996275411001</v>
          </cell>
          <cell r="D47" t="str">
            <v>Pérez</v>
          </cell>
          <cell r="E47" t="str">
            <v>José</v>
          </cell>
          <cell r="F47">
            <v>2</v>
          </cell>
          <cell r="H47">
            <v>60</v>
          </cell>
          <cell r="M47" t="str">
            <v>X</v>
          </cell>
          <cell r="R47" t="str">
            <v>Guatemala</v>
          </cell>
          <cell r="S47" t="str">
            <v>Guatemala</v>
          </cell>
        </row>
        <row r="48">
          <cell r="B48">
            <v>1949555160101</v>
          </cell>
          <cell r="D48" t="str">
            <v>Martinez</v>
          </cell>
          <cell r="E48" t="str">
            <v>Alexis</v>
          </cell>
          <cell r="F48">
            <v>2</v>
          </cell>
          <cell r="H48">
            <v>39</v>
          </cell>
          <cell r="M48" t="str">
            <v>X</v>
          </cell>
          <cell r="R48" t="str">
            <v>Guatemala</v>
          </cell>
          <cell r="S48" t="str">
            <v>Guatemala</v>
          </cell>
        </row>
        <row r="49">
          <cell r="B49" t="str">
            <v>A1 302088</v>
          </cell>
          <cell r="D49" t="str">
            <v>Escobar</v>
          </cell>
          <cell r="E49" t="str">
            <v>María</v>
          </cell>
          <cell r="F49">
            <v>1</v>
          </cell>
          <cell r="H49">
            <v>74</v>
          </cell>
          <cell r="M49" t="str">
            <v>X</v>
          </cell>
          <cell r="R49" t="str">
            <v>Guatemala</v>
          </cell>
          <cell r="S49" t="str">
            <v>Guatemala</v>
          </cell>
        </row>
        <row r="50">
          <cell r="B50" t="str">
            <v>Menor de Edad</v>
          </cell>
          <cell r="D50" t="str">
            <v>Hernandez</v>
          </cell>
          <cell r="E50" t="str">
            <v>Kerryanne</v>
          </cell>
          <cell r="F50">
            <v>1</v>
          </cell>
          <cell r="H50">
            <v>10</v>
          </cell>
          <cell r="M50" t="str">
            <v>X</v>
          </cell>
          <cell r="R50" t="str">
            <v>Guatemala</v>
          </cell>
          <cell r="S50" t="str">
            <v>Guatemala</v>
          </cell>
        </row>
        <row r="51">
          <cell r="B51" t="str">
            <v>Menor de Edad</v>
          </cell>
          <cell r="D51" t="str">
            <v>Hernandez</v>
          </cell>
          <cell r="E51" t="str">
            <v>Dorian</v>
          </cell>
          <cell r="F51">
            <v>2</v>
          </cell>
          <cell r="H51">
            <v>6</v>
          </cell>
          <cell r="M51" t="str">
            <v>X</v>
          </cell>
          <cell r="R51" t="str">
            <v>Guatemala</v>
          </cell>
          <cell r="S51" t="str">
            <v>Guatemala</v>
          </cell>
        </row>
        <row r="52">
          <cell r="B52" t="str">
            <v>Menor de Edad</v>
          </cell>
          <cell r="D52" t="str">
            <v>Archila</v>
          </cell>
          <cell r="E52" t="str">
            <v xml:space="preserve">Edras </v>
          </cell>
          <cell r="F52">
            <v>2</v>
          </cell>
          <cell r="H52">
            <v>8</v>
          </cell>
          <cell r="M52" t="str">
            <v>X</v>
          </cell>
          <cell r="R52" t="str">
            <v>Guatemala</v>
          </cell>
          <cell r="S52" t="str">
            <v>Guatemala</v>
          </cell>
        </row>
        <row r="53">
          <cell r="B53" t="str">
            <v>Menor de Edad</v>
          </cell>
          <cell r="D53" t="str">
            <v>Valdez</v>
          </cell>
          <cell r="E53" t="str">
            <v>Jaqueline</v>
          </cell>
          <cell r="F53">
            <v>1</v>
          </cell>
          <cell r="H53">
            <v>8</v>
          </cell>
          <cell r="M53" t="str">
            <v>X</v>
          </cell>
          <cell r="R53" t="str">
            <v>Guatemala</v>
          </cell>
          <cell r="S53" t="str">
            <v>Guatemala</v>
          </cell>
        </row>
        <row r="54">
          <cell r="B54" t="str">
            <v>Menor de Edad</v>
          </cell>
          <cell r="D54" t="str">
            <v>Samayoa</v>
          </cell>
          <cell r="E54" t="str">
            <v>Barbara</v>
          </cell>
          <cell r="F54">
            <v>1</v>
          </cell>
          <cell r="H54">
            <v>8</v>
          </cell>
          <cell r="M54" t="str">
            <v>X</v>
          </cell>
          <cell r="R54" t="str">
            <v>Guatemala</v>
          </cell>
          <cell r="S54" t="str">
            <v>Guatemala</v>
          </cell>
        </row>
        <row r="55">
          <cell r="B55" t="str">
            <v>Menor de Edad</v>
          </cell>
          <cell r="D55" t="str">
            <v>Valdez</v>
          </cell>
          <cell r="E55" t="str">
            <v>Ashley</v>
          </cell>
          <cell r="F55">
            <v>1</v>
          </cell>
          <cell r="H55">
            <v>4</v>
          </cell>
          <cell r="M55" t="str">
            <v>X</v>
          </cell>
          <cell r="R55" t="str">
            <v>Guatemala</v>
          </cell>
          <cell r="S55" t="str">
            <v>Guatemala</v>
          </cell>
        </row>
        <row r="56">
          <cell r="B56">
            <v>2226173061015</v>
          </cell>
          <cell r="D56" t="str">
            <v>Gonzales</v>
          </cell>
          <cell r="E56" t="str">
            <v>Cindy</v>
          </cell>
          <cell r="F56">
            <v>1</v>
          </cell>
          <cell r="H56">
            <v>28</v>
          </cell>
          <cell r="M56" t="str">
            <v>X</v>
          </cell>
          <cell r="R56" t="str">
            <v>Guatemala</v>
          </cell>
          <cell r="S56" t="str">
            <v>Guatemala</v>
          </cell>
        </row>
        <row r="57">
          <cell r="B57">
            <v>1732630380101</v>
          </cell>
          <cell r="D57" t="str">
            <v>Guamuche</v>
          </cell>
          <cell r="E57" t="str">
            <v>María</v>
          </cell>
          <cell r="F57">
            <v>1</v>
          </cell>
          <cell r="H57">
            <v>40</v>
          </cell>
          <cell r="M57" t="str">
            <v>X</v>
          </cell>
          <cell r="R57" t="str">
            <v>Guatemala</v>
          </cell>
          <cell r="S57" t="str">
            <v>Guatemala</v>
          </cell>
        </row>
        <row r="58">
          <cell r="B58">
            <v>1007176880101</v>
          </cell>
          <cell r="D58" t="str">
            <v>Ariola</v>
          </cell>
          <cell r="E58" t="str">
            <v>Eilyn</v>
          </cell>
          <cell r="F58">
            <v>1</v>
          </cell>
          <cell r="H58">
            <v>26</v>
          </cell>
          <cell r="M58" t="str">
            <v>X</v>
          </cell>
          <cell r="R58" t="str">
            <v>Guatemala</v>
          </cell>
          <cell r="S58" t="str">
            <v>Guatemala</v>
          </cell>
        </row>
        <row r="59">
          <cell r="B59">
            <v>2184266901601</v>
          </cell>
          <cell r="D59" t="str">
            <v>Ochoa</v>
          </cell>
          <cell r="E59" t="str">
            <v>Isabel</v>
          </cell>
          <cell r="F59">
            <v>1</v>
          </cell>
          <cell r="H59">
            <v>67</v>
          </cell>
          <cell r="N59" t="str">
            <v>X</v>
          </cell>
          <cell r="R59" t="str">
            <v>Guatemala</v>
          </cell>
          <cell r="S59" t="str">
            <v>Guatemala</v>
          </cell>
        </row>
        <row r="60">
          <cell r="B60">
            <v>2273453980101</v>
          </cell>
          <cell r="D60" t="str">
            <v>Osoy</v>
          </cell>
          <cell r="E60" t="str">
            <v>Blanca</v>
          </cell>
          <cell r="F60">
            <v>1</v>
          </cell>
          <cell r="H60">
            <v>52</v>
          </cell>
          <cell r="M60" t="str">
            <v>X</v>
          </cell>
          <cell r="R60" t="str">
            <v>Guatemala</v>
          </cell>
          <cell r="S60" t="str">
            <v>Guatemala</v>
          </cell>
        </row>
        <row r="61">
          <cell r="B61" t="str">
            <v>Menor de Edad</v>
          </cell>
          <cell r="D61" t="str">
            <v>Alvarado</v>
          </cell>
          <cell r="E61" t="str">
            <v>Jose</v>
          </cell>
          <cell r="F61">
            <v>2</v>
          </cell>
          <cell r="H61" t="str">
            <v>9 meses</v>
          </cell>
          <cell r="M61" t="str">
            <v>X</v>
          </cell>
          <cell r="R61" t="str">
            <v>Guatemala</v>
          </cell>
          <cell r="S61" t="str">
            <v>Guatemala</v>
          </cell>
        </row>
        <row r="62">
          <cell r="B62" t="str">
            <v>Menor de Edad</v>
          </cell>
          <cell r="D62" t="str">
            <v>Alvarado</v>
          </cell>
          <cell r="E62" t="str">
            <v>Jimmy</v>
          </cell>
          <cell r="F62">
            <v>2</v>
          </cell>
          <cell r="H62">
            <v>3</v>
          </cell>
          <cell r="M62" t="str">
            <v>X</v>
          </cell>
          <cell r="R62" t="str">
            <v>Guatemala</v>
          </cell>
          <cell r="S62" t="str">
            <v>Guatemala</v>
          </cell>
        </row>
        <row r="63">
          <cell r="B63">
            <v>2226173061015</v>
          </cell>
          <cell r="D63" t="str">
            <v>Gonzales</v>
          </cell>
          <cell r="E63" t="str">
            <v>Cindy</v>
          </cell>
          <cell r="F63">
            <v>1</v>
          </cell>
          <cell r="H63">
            <v>28</v>
          </cell>
          <cell r="M63" t="str">
            <v>X</v>
          </cell>
          <cell r="R63" t="str">
            <v>Guatemala</v>
          </cell>
          <cell r="S63" t="str">
            <v>Guatemala</v>
          </cell>
        </row>
        <row r="64">
          <cell r="B64">
            <v>1732630380101</v>
          </cell>
          <cell r="D64" t="str">
            <v>Guamuche</v>
          </cell>
          <cell r="E64" t="str">
            <v>María</v>
          </cell>
          <cell r="F64">
            <v>1</v>
          </cell>
          <cell r="H64">
            <v>40</v>
          </cell>
          <cell r="M64" t="str">
            <v>X</v>
          </cell>
          <cell r="R64" t="str">
            <v>Guatemala</v>
          </cell>
          <cell r="S64" t="str">
            <v>Guatemala</v>
          </cell>
        </row>
        <row r="65">
          <cell r="B65">
            <v>1007176880101</v>
          </cell>
          <cell r="D65" t="str">
            <v>Ariola</v>
          </cell>
          <cell r="E65" t="str">
            <v>Eilyn</v>
          </cell>
          <cell r="F65">
            <v>1</v>
          </cell>
          <cell r="H65">
            <v>26</v>
          </cell>
          <cell r="M65" t="str">
            <v>X</v>
          </cell>
          <cell r="R65" t="str">
            <v>Guatemala</v>
          </cell>
          <cell r="S65" t="str">
            <v>Guatemala</v>
          </cell>
        </row>
        <row r="66">
          <cell r="B66">
            <v>2184266901601</v>
          </cell>
          <cell r="D66" t="str">
            <v>Ochoa</v>
          </cell>
          <cell r="E66" t="str">
            <v>Isabel</v>
          </cell>
          <cell r="F66">
            <v>1</v>
          </cell>
          <cell r="H66">
            <v>67</v>
          </cell>
          <cell r="N66" t="str">
            <v>X</v>
          </cell>
          <cell r="R66" t="str">
            <v>Guatemala</v>
          </cell>
          <cell r="S66" t="str">
            <v>Guatemala</v>
          </cell>
        </row>
        <row r="67">
          <cell r="B67">
            <v>2273453980101</v>
          </cell>
          <cell r="D67" t="str">
            <v>Osoy</v>
          </cell>
          <cell r="E67" t="str">
            <v>Blanca</v>
          </cell>
          <cell r="F67">
            <v>1</v>
          </cell>
          <cell r="H67">
            <v>52</v>
          </cell>
          <cell r="M67" t="str">
            <v>X</v>
          </cell>
          <cell r="R67" t="str">
            <v>Guatemala</v>
          </cell>
          <cell r="S67" t="str">
            <v>Guatemala</v>
          </cell>
        </row>
        <row r="68">
          <cell r="B68" t="str">
            <v>Menor de Edad</v>
          </cell>
          <cell r="D68" t="str">
            <v>Alvarado</v>
          </cell>
          <cell r="E68" t="str">
            <v>Jose</v>
          </cell>
          <cell r="F68">
            <v>2</v>
          </cell>
          <cell r="H68" t="str">
            <v>9 meses</v>
          </cell>
          <cell r="M68" t="str">
            <v>X</v>
          </cell>
          <cell r="R68" t="str">
            <v>Guatemala</v>
          </cell>
          <cell r="S68" t="str">
            <v>Guatemala</v>
          </cell>
        </row>
        <row r="69">
          <cell r="B69" t="str">
            <v>Menor de Edad</v>
          </cell>
          <cell r="D69" t="str">
            <v>Alvarado</v>
          </cell>
          <cell r="E69" t="str">
            <v>Jimmy</v>
          </cell>
          <cell r="F69">
            <v>2</v>
          </cell>
          <cell r="H69">
            <v>3</v>
          </cell>
          <cell r="M69" t="str">
            <v>X</v>
          </cell>
          <cell r="R69" t="str">
            <v>Guatemala</v>
          </cell>
          <cell r="S69" t="str">
            <v>Guatemala</v>
          </cell>
        </row>
        <row r="70">
          <cell r="B70">
            <v>2204932350101</v>
          </cell>
          <cell r="D70" t="str">
            <v>Alvarez</v>
          </cell>
          <cell r="E70" t="str">
            <v>Victor</v>
          </cell>
          <cell r="F70">
            <v>2</v>
          </cell>
          <cell r="H70">
            <v>36</v>
          </cell>
          <cell r="M70" t="str">
            <v>X</v>
          </cell>
          <cell r="R70" t="str">
            <v>Guatemala</v>
          </cell>
          <cell r="S70" t="str">
            <v>Guatemala</v>
          </cell>
        </row>
        <row r="71">
          <cell r="B71">
            <v>2634358220101</v>
          </cell>
          <cell r="D71" t="str">
            <v>Chalí-Academias</v>
          </cell>
          <cell r="E71" t="str">
            <v>Liliana</v>
          </cell>
          <cell r="F71">
            <v>1</v>
          </cell>
          <cell r="H71">
            <v>27</v>
          </cell>
          <cell r="M71" t="str">
            <v>X</v>
          </cell>
          <cell r="R71" t="str">
            <v>Guatemala</v>
          </cell>
          <cell r="S71" t="str">
            <v>Guatemala</v>
          </cell>
        </row>
        <row r="72">
          <cell r="B72">
            <v>2234018031601</v>
          </cell>
          <cell r="D72" t="str">
            <v>Caal-Nuevo</v>
          </cell>
          <cell r="E72" t="str">
            <v>Marvin</v>
          </cell>
          <cell r="F72">
            <v>2</v>
          </cell>
          <cell r="H72">
            <v>39</v>
          </cell>
          <cell r="M72" t="str">
            <v>X</v>
          </cell>
          <cell r="R72" t="str">
            <v>Guatemala</v>
          </cell>
          <cell r="S72" t="str">
            <v>Guatemala</v>
          </cell>
        </row>
        <row r="73">
          <cell r="B73">
            <v>2575172780101</v>
          </cell>
          <cell r="D73" t="str">
            <v>Gramajo-Academias</v>
          </cell>
          <cell r="E73" t="str">
            <v>Jorge</v>
          </cell>
          <cell r="F73">
            <v>2</v>
          </cell>
          <cell r="H73">
            <v>23</v>
          </cell>
          <cell r="M73" t="str">
            <v>X</v>
          </cell>
          <cell r="R73" t="str">
            <v>Guatemala</v>
          </cell>
          <cell r="S73" t="str">
            <v>Guatemala</v>
          </cell>
        </row>
        <row r="74">
          <cell r="B74">
            <v>2236818491705</v>
          </cell>
          <cell r="D74" t="str">
            <v>Olivarez-Academias</v>
          </cell>
          <cell r="E74" t="str">
            <v>José</v>
          </cell>
          <cell r="F74">
            <v>2</v>
          </cell>
          <cell r="H74">
            <v>28</v>
          </cell>
          <cell r="M74" t="str">
            <v>X</v>
          </cell>
          <cell r="R74" t="str">
            <v>Guatemala</v>
          </cell>
          <cell r="S74" t="str">
            <v>Guatemala</v>
          </cell>
        </row>
        <row r="75">
          <cell r="B75">
            <v>2429530930101</v>
          </cell>
          <cell r="D75" t="str">
            <v>Fernandez-Academias</v>
          </cell>
          <cell r="E75" t="str">
            <v>Adelfo</v>
          </cell>
          <cell r="F75">
            <v>2</v>
          </cell>
          <cell r="H75">
            <v>33</v>
          </cell>
          <cell r="M75" t="str">
            <v>X</v>
          </cell>
          <cell r="R75" t="str">
            <v>Guatemala</v>
          </cell>
          <cell r="S75" t="str">
            <v>Guatemala</v>
          </cell>
        </row>
        <row r="76">
          <cell r="B76" t="str">
            <v>Menor de Edad</v>
          </cell>
          <cell r="D76" t="str">
            <v>Gonzales-Academias</v>
          </cell>
          <cell r="E76" t="str">
            <v>Luis</v>
          </cell>
          <cell r="F76">
            <v>2</v>
          </cell>
          <cell r="H76">
            <v>16</v>
          </cell>
          <cell r="M76" t="str">
            <v>X</v>
          </cell>
          <cell r="R76" t="str">
            <v>Guatemala</v>
          </cell>
          <cell r="S76" t="str">
            <v>Guatemala</v>
          </cell>
        </row>
        <row r="77">
          <cell r="B77">
            <v>1662198860101</v>
          </cell>
          <cell r="D77" t="str">
            <v>Andrino-trabajadora</v>
          </cell>
          <cell r="E77" t="str">
            <v xml:space="preserve">María </v>
          </cell>
          <cell r="F77">
            <v>1</v>
          </cell>
          <cell r="H77">
            <v>61</v>
          </cell>
          <cell r="M77" t="str">
            <v>X</v>
          </cell>
          <cell r="R77" t="str">
            <v>Guatemala</v>
          </cell>
          <cell r="S77" t="str">
            <v>Guatemala</v>
          </cell>
        </row>
        <row r="78">
          <cell r="B78" t="str">
            <v>Menor de Edad</v>
          </cell>
          <cell r="D78" t="str">
            <v>Fuentes-Nuevo</v>
          </cell>
          <cell r="E78" t="str">
            <v>Valentina</v>
          </cell>
          <cell r="F78">
            <v>1</v>
          </cell>
          <cell r="H78">
            <v>1</v>
          </cell>
          <cell r="M78" t="str">
            <v>X</v>
          </cell>
          <cell r="R78" t="str">
            <v>Guatemala</v>
          </cell>
          <cell r="S78" t="str">
            <v>Guatemala</v>
          </cell>
        </row>
        <row r="79">
          <cell r="B79">
            <v>1969946830101</v>
          </cell>
          <cell r="D79" t="str">
            <v>Farfán</v>
          </cell>
          <cell r="E79" t="str">
            <v>Estela</v>
          </cell>
          <cell r="F79">
            <v>1</v>
          </cell>
          <cell r="H79">
            <v>70</v>
          </cell>
          <cell r="M79" t="str">
            <v>X</v>
          </cell>
          <cell r="R79" t="str">
            <v>Guatemala</v>
          </cell>
          <cell r="S79" t="str">
            <v>Guatemala</v>
          </cell>
        </row>
        <row r="80">
          <cell r="B80">
            <v>2528272600101</v>
          </cell>
          <cell r="D80" t="str">
            <v>Herrera</v>
          </cell>
          <cell r="E80" t="str">
            <v>Candy</v>
          </cell>
          <cell r="F80">
            <v>1</v>
          </cell>
          <cell r="H80">
            <v>33</v>
          </cell>
          <cell r="M80" t="str">
            <v>X</v>
          </cell>
          <cell r="R80" t="str">
            <v>Guatemala</v>
          </cell>
          <cell r="S80" t="str">
            <v>Guatemala</v>
          </cell>
        </row>
        <row r="81">
          <cell r="B81">
            <v>2467029902217</v>
          </cell>
          <cell r="D81" t="str">
            <v>Escobar</v>
          </cell>
          <cell r="E81" t="str">
            <v>Blanca</v>
          </cell>
          <cell r="F81">
            <v>2</v>
          </cell>
          <cell r="H81">
            <v>60</v>
          </cell>
          <cell r="M81" t="str">
            <v>X</v>
          </cell>
          <cell r="R81" t="str">
            <v>Guatemala</v>
          </cell>
          <cell r="S81" t="str">
            <v>Guatemala</v>
          </cell>
        </row>
        <row r="82">
          <cell r="B82">
            <v>1783739310101</v>
          </cell>
          <cell r="D82" t="str">
            <v>Garcia</v>
          </cell>
          <cell r="E82" t="str">
            <v>Laura</v>
          </cell>
          <cell r="F82">
            <v>1</v>
          </cell>
          <cell r="H82">
            <v>31</v>
          </cell>
          <cell r="M82" t="str">
            <v>X</v>
          </cell>
          <cell r="R82" t="str">
            <v>Guatemala</v>
          </cell>
          <cell r="S82" t="str">
            <v>Guatemala</v>
          </cell>
        </row>
        <row r="83">
          <cell r="B83" t="str">
            <v xml:space="preserve"> Menor de Edad</v>
          </cell>
          <cell r="D83" t="str">
            <v xml:space="preserve">Batzín </v>
          </cell>
          <cell r="E83" t="str">
            <v xml:space="preserve">Ana </v>
          </cell>
          <cell r="F83">
            <v>1</v>
          </cell>
          <cell r="H83">
            <v>7</v>
          </cell>
          <cell r="M83" t="str">
            <v>X</v>
          </cell>
          <cell r="R83" t="str">
            <v>Guatemala</v>
          </cell>
          <cell r="S83" t="str">
            <v>Guatemala</v>
          </cell>
        </row>
        <row r="84">
          <cell r="B84" t="str">
            <v>Menor de Edad</v>
          </cell>
          <cell r="D84" t="str">
            <v>Cifuentes</v>
          </cell>
          <cell r="E84" t="str">
            <v>Irvin</v>
          </cell>
          <cell r="F84">
            <v>2</v>
          </cell>
          <cell r="H84">
            <v>22</v>
          </cell>
          <cell r="M84" t="str">
            <v>X</v>
          </cell>
          <cell r="R84" t="str">
            <v>Guatemala</v>
          </cell>
          <cell r="S84" t="str">
            <v>Guatemala</v>
          </cell>
        </row>
        <row r="85">
          <cell r="B85">
            <v>2421657880101</v>
          </cell>
          <cell r="D85" t="str">
            <v>Cojón</v>
          </cell>
          <cell r="E85" t="str">
            <v>Josue</v>
          </cell>
          <cell r="F85">
            <v>2</v>
          </cell>
          <cell r="H85">
            <v>23</v>
          </cell>
          <cell r="M85" t="str">
            <v>X</v>
          </cell>
          <cell r="R85" t="str">
            <v>Guatemala</v>
          </cell>
          <cell r="S85" t="str">
            <v>Guatemala</v>
          </cell>
        </row>
        <row r="86">
          <cell r="B86">
            <v>2938378030101</v>
          </cell>
          <cell r="D86" t="str">
            <v>Ajche</v>
          </cell>
          <cell r="E86" t="str">
            <v>Bryan</v>
          </cell>
          <cell r="F86">
            <v>2</v>
          </cell>
          <cell r="H86">
            <v>19</v>
          </cell>
          <cell r="M86" t="str">
            <v>X</v>
          </cell>
          <cell r="R86" t="str">
            <v>Guatemala</v>
          </cell>
          <cell r="S86" t="str">
            <v>Guatemala</v>
          </cell>
        </row>
        <row r="87">
          <cell r="B87">
            <v>1662198860101</v>
          </cell>
          <cell r="D87" t="str">
            <v>Andrino</v>
          </cell>
          <cell r="E87" t="str">
            <v xml:space="preserve">María </v>
          </cell>
          <cell r="F87">
            <v>1</v>
          </cell>
          <cell r="H87">
            <v>61</v>
          </cell>
          <cell r="M87" t="str">
            <v>X</v>
          </cell>
          <cell r="R87" t="str">
            <v>Guatemala</v>
          </cell>
          <cell r="S87" t="str">
            <v>Guatemala</v>
          </cell>
        </row>
        <row r="88">
          <cell r="B88">
            <v>2646505060610</v>
          </cell>
          <cell r="D88" t="str">
            <v>De Paz</v>
          </cell>
          <cell r="E88" t="str">
            <v>Jairo</v>
          </cell>
          <cell r="F88">
            <v>2</v>
          </cell>
          <cell r="H88">
            <v>27</v>
          </cell>
          <cell r="M88" t="str">
            <v>X</v>
          </cell>
          <cell r="R88" t="str">
            <v>Guatemala</v>
          </cell>
          <cell r="S88" t="str">
            <v>Guatemala</v>
          </cell>
        </row>
        <row r="89">
          <cell r="B89" t="str">
            <v>Menor de Edad</v>
          </cell>
          <cell r="D89" t="str">
            <v>Ortiz</v>
          </cell>
          <cell r="E89" t="str">
            <v>Dorian</v>
          </cell>
          <cell r="F89">
            <v>2</v>
          </cell>
          <cell r="H89">
            <v>17</v>
          </cell>
          <cell r="M89" t="str">
            <v>X</v>
          </cell>
          <cell r="R89" t="str">
            <v>Guatemala</v>
          </cell>
          <cell r="S89" t="str">
            <v>Guatemala</v>
          </cell>
        </row>
        <row r="90">
          <cell r="B90" t="str">
            <v>Menor de Edad</v>
          </cell>
          <cell r="D90" t="str">
            <v>Jocoy</v>
          </cell>
          <cell r="E90" t="str">
            <v>Clarissa</v>
          </cell>
          <cell r="F90">
            <v>1</v>
          </cell>
          <cell r="H90">
            <v>16</v>
          </cell>
          <cell r="M90" t="str">
            <v>X</v>
          </cell>
          <cell r="R90" t="str">
            <v>Guatemala</v>
          </cell>
          <cell r="S90" t="str">
            <v>Guatemala</v>
          </cell>
        </row>
        <row r="91">
          <cell r="B91" t="str">
            <v>Menor de Edad</v>
          </cell>
          <cell r="D91" t="str">
            <v>García</v>
          </cell>
          <cell r="E91" t="str">
            <v>Leonard</v>
          </cell>
          <cell r="F91">
            <v>2</v>
          </cell>
          <cell r="H91">
            <v>17</v>
          </cell>
          <cell r="M91" t="str">
            <v>X</v>
          </cell>
          <cell r="R91" t="str">
            <v>Guatemala</v>
          </cell>
          <cell r="S91" t="str">
            <v>Guatemala</v>
          </cell>
        </row>
        <row r="92">
          <cell r="B92">
            <v>3030873310108</v>
          </cell>
          <cell r="D92" t="str">
            <v>García</v>
          </cell>
          <cell r="E92" t="str">
            <v>Kevin</v>
          </cell>
          <cell r="F92">
            <v>2</v>
          </cell>
          <cell r="H92">
            <v>18</v>
          </cell>
          <cell r="M92" t="str">
            <v>X</v>
          </cell>
          <cell r="R92" t="str">
            <v>Guatemala</v>
          </cell>
          <cell r="S92" t="str">
            <v>Guatemala</v>
          </cell>
        </row>
        <row r="93">
          <cell r="B93">
            <v>2467029902217</v>
          </cell>
          <cell r="D93" t="str">
            <v>Escobar</v>
          </cell>
          <cell r="E93" t="str">
            <v>Blanca</v>
          </cell>
          <cell r="F93">
            <v>1</v>
          </cell>
          <cell r="H93">
            <v>60</v>
          </cell>
          <cell r="M93" t="str">
            <v>X</v>
          </cell>
          <cell r="R93" t="str">
            <v>Guatemala</v>
          </cell>
          <cell r="S93" t="str">
            <v>Guatemala</v>
          </cell>
        </row>
        <row r="94">
          <cell r="B94" t="str">
            <v>Menor de Edad</v>
          </cell>
          <cell r="D94" t="str">
            <v>Chicol</v>
          </cell>
          <cell r="E94" t="str">
            <v>Marilyn</v>
          </cell>
          <cell r="F94">
            <v>1</v>
          </cell>
          <cell r="H94">
            <v>18</v>
          </cell>
          <cell r="M94" t="str">
            <v>X</v>
          </cell>
          <cell r="R94" t="str">
            <v>Guatemala</v>
          </cell>
          <cell r="S94" t="str">
            <v>Guatemala</v>
          </cell>
        </row>
        <row r="95">
          <cell r="B95">
            <v>2348318042212</v>
          </cell>
          <cell r="D95" t="str">
            <v>Coronado</v>
          </cell>
          <cell r="E95" t="str">
            <v>Douglas</v>
          </cell>
          <cell r="F95">
            <v>2</v>
          </cell>
          <cell r="H95">
            <v>23</v>
          </cell>
          <cell r="M95" t="str">
            <v>X</v>
          </cell>
          <cell r="R95" t="str">
            <v>Guatemala</v>
          </cell>
          <cell r="S95" t="str">
            <v>Guatemala</v>
          </cell>
        </row>
        <row r="96">
          <cell r="B96" t="str">
            <v>Menor de Edad</v>
          </cell>
          <cell r="D96" t="str">
            <v>Cerna</v>
          </cell>
          <cell r="E96" t="str">
            <v xml:space="preserve">Ana </v>
          </cell>
          <cell r="F96">
            <v>1</v>
          </cell>
          <cell r="H96">
            <v>11</v>
          </cell>
          <cell r="M96" t="str">
            <v>X</v>
          </cell>
          <cell r="R96" t="str">
            <v>Guatemala</v>
          </cell>
          <cell r="S96" t="str">
            <v>Guatemala</v>
          </cell>
        </row>
        <row r="97">
          <cell r="B97">
            <v>2153941511801</v>
          </cell>
          <cell r="D97" t="str">
            <v>Cartagena</v>
          </cell>
          <cell r="E97" t="str">
            <v>Karla</v>
          </cell>
          <cell r="F97">
            <v>1</v>
          </cell>
          <cell r="H97">
            <v>24</v>
          </cell>
          <cell r="M97" t="str">
            <v>X</v>
          </cell>
          <cell r="R97" t="str">
            <v>Guatemala</v>
          </cell>
          <cell r="S97" t="str">
            <v>Guatemala</v>
          </cell>
        </row>
        <row r="98">
          <cell r="B98">
            <v>3033037000108</v>
          </cell>
          <cell r="D98" t="str">
            <v>Jocón</v>
          </cell>
          <cell r="E98" t="str">
            <v>Nery</v>
          </cell>
          <cell r="F98">
            <v>2</v>
          </cell>
          <cell r="H98">
            <v>20</v>
          </cell>
          <cell r="M98" t="str">
            <v>X</v>
          </cell>
          <cell r="R98" t="str">
            <v>Guatemala</v>
          </cell>
          <cell r="S98" t="str">
            <v>Guatemala</v>
          </cell>
        </row>
        <row r="99">
          <cell r="B99">
            <v>2484329660101</v>
          </cell>
          <cell r="D99" t="str">
            <v xml:space="preserve">Recinos </v>
          </cell>
          <cell r="E99" t="str">
            <v>Mitsy</v>
          </cell>
          <cell r="F99">
            <v>1</v>
          </cell>
          <cell r="H99">
            <v>36</v>
          </cell>
          <cell r="M99" t="str">
            <v>X</v>
          </cell>
          <cell r="R99" t="str">
            <v>Guatemala</v>
          </cell>
          <cell r="S99" t="str">
            <v>Guatemala</v>
          </cell>
        </row>
        <row r="100">
          <cell r="B100">
            <v>1990666550101</v>
          </cell>
          <cell r="D100" t="str">
            <v>Gonzales</v>
          </cell>
          <cell r="E100" t="str">
            <v>Freddy</v>
          </cell>
          <cell r="F100">
            <v>2</v>
          </cell>
          <cell r="H100">
            <v>37</v>
          </cell>
          <cell r="M100" t="str">
            <v>X</v>
          </cell>
          <cell r="R100" t="str">
            <v>Guatemala</v>
          </cell>
          <cell r="S100" t="str">
            <v>Guatemala</v>
          </cell>
        </row>
        <row r="101">
          <cell r="B101">
            <v>1614349750101</v>
          </cell>
          <cell r="D101" t="str">
            <v>Marin</v>
          </cell>
          <cell r="E101" t="str">
            <v>Arturo</v>
          </cell>
          <cell r="F101">
            <v>2</v>
          </cell>
          <cell r="H101">
            <v>59</v>
          </cell>
          <cell r="M101" t="str">
            <v>X</v>
          </cell>
          <cell r="R101" t="str">
            <v>Guatemala</v>
          </cell>
          <cell r="S101" t="str">
            <v>Guatemala</v>
          </cell>
        </row>
        <row r="102">
          <cell r="B102">
            <v>1643801671210</v>
          </cell>
          <cell r="D102" t="str">
            <v>Pérez</v>
          </cell>
          <cell r="E102" t="str">
            <v xml:space="preserve">Christina </v>
          </cell>
          <cell r="F102">
            <v>1</v>
          </cell>
          <cell r="H102">
            <v>27</v>
          </cell>
          <cell r="M102" t="str">
            <v>X</v>
          </cell>
          <cell r="R102" t="str">
            <v>Guatemala</v>
          </cell>
          <cell r="S102" t="str">
            <v>Guatemala</v>
          </cell>
        </row>
        <row r="103">
          <cell r="B103">
            <v>1783278750101</v>
          </cell>
          <cell r="D103" t="str">
            <v>Juarez</v>
          </cell>
          <cell r="E103" t="str">
            <v>Thelma</v>
          </cell>
          <cell r="F103">
            <v>1</v>
          </cell>
          <cell r="H103">
            <v>44</v>
          </cell>
          <cell r="M103" t="str">
            <v>X</v>
          </cell>
          <cell r="R103" t="str">
            <v>Guatemala</v>
          </cell>
          <cell r="S103" t="str">
            <v>Guatemala</v>
          </cell>
        </row>
        <row r="104">
          <cell r="B104">
            <v>1662198860101</v>
          </cell>
          <cell r="D104" t="str">
            <v>Andrino</v>
          </cell>
          <cell r="E104" t="str">
            <v>María</v>
          </cell>
          <cell r="F104">
            <v>1</v>
          </cell>
          <cell r="H104">
            <v>61</v>
          </cell>
          <cell r="M104" t="str">
            <v>X</v>
          </cell>
          <cell r="R104" t="str">
            <v>Guatemala</v>
          </cell>
          <cell r="S104" t="str">
            <v>Guatemala</v>
          </cell>
        </row>
        <row r="105">
          <cell r="B105">
            <v>3019472190101</v>
          </cell>
          <cell r="D105" t="str">
            <v>Batz</v>
          </cell>
          <cell r="E105" t="str">
            <v>Oscar</v>
          </cell>
          <cell r="F105">
            <v>2</v>
          </cell>
          <cell r="H105">
            <v>19</v>
          </cell>
          <cell r="M105" t="str">
            <v>X</v>
          </cell>
          <cell r="R105" t="str">
            <v>Guatemala</v>
          </cell>
          <cell r="S105" t="str">
            <v>Guatemala</v>
          </cell>
        </row>
        <row r="106">
          <cell r="B106">
            <v>2496345031204</v>
          </cell>
          <cell r="D106" t="str">
            <v>Temaj</v>
          </cell>
          <cell r="E106" t="str">
            <v>Isabel</v>
          </cell>
          <cell r="F106">
            <v>1</v>
          </cell>
          <cell r="H106">
            <v>52</v>
          </cell>
          <cell r="N106" t="str">
            <v>X</v>
          </cell>
          <cell r="R106" t="str">
            <v>Guatemala</v>
          </cell>
          <cell r="S106" t="str">
            <v>Guatemala</v>
          </cell>
        </row>
        <row r="107">
          <cell r="B107">
            <v>2338066950101</v>
          </cell>
          <cell r="D107" t="str">
            <v>Gomez</v>
          </cell>
          <cell r="E107" t="str">
            <v>Gladyz</v>
          </cell>
          <cell r="F107">
            <v>1</v>
          </cell>
          <cell r="H107">
            <v>36</v>
          </cell>
          <cell r="M107" t="str">
            <v>X</v>
          </cell>
          <cell r="R107" t="str">
            <v>Guatemala</v>
          </cell>
          <cell r="S107" t="str">
            <v>Guatemala</v>
          </cell>
        </row>
        <row r="108">
          <cell r="B108">
            <v>2572049540101</v>
          </cell>
          <cell r="D108" t="str">
            <v>Pineda</v>
          </cell>
          <cell r="E108" t="str">
            <v>Yenifer</v>
          </cell>
          <cell r="F108">
            <v>1</v>
          </cell>
          <cell r="H108">
            <v>30</v>
          </cell>
          <cell r="M108" t="str">
            <v>X</v>
          </cell>
          <cell r="R108" t="str">
            <v>Guatemala</v>
          </cell>
          <cell r="S108" t="str">
            <v>Guatemala</v>
          </cell>
        </row>
        <row r="109">
          <cell r="B109" t="str">
            <v>menor de edad</v>
          </cell>
          <cell r="D109" t="str">
            <v>Girón</v>
          </cell>
          <cell r="E109" t="str">
            <v>Valeria</v>
          </cell>
          <cell r="F109">
            <v>1</v>
          </cell>
          <cell r="H109">
            <v>10</v>
          </cell>
          <cell r="M109" t="str">
            <v>X</v>
          </cell>
          <cell r="R109" t="str">
            <v>Guatemala</v>
          </cell>
          <cell r="S109" t="str">
            <v>Guatemala</v>
          </cell>
        </row>
        <row r="110">
          <cell r="B110" t="str">
            <v>menor de edad</v>
          </cell>
          <cell r="D110" t="str">
            <v>Giron</v>
          </cell>
          <cell r="E110" t="str">
            <v>Leonardo</v>
          </cell>
          <cell r="F110">
            <v>2</v>
          </cell>
          <cell r="H110">
            <v>6</v>
          </cell>
          <cell r="M110" t="str">
            <v>X</v>
          </cell>
          <cell r="R110" t="str">
            <v>Guatemala</v>
          </cell>
          <cell r="S110" t="str">
            <v>Guatemala</v>
          </cell>
        </row>
        <row r="111">
          <cell r="B111" t="str">
            <v>menor de edad</v>
          </cell>
          <cell r="D111" t="str">
            <v>Pec</v>
          </cell>
          <cell r="E111" t="str">
            <v>Karla</v>
          </cell>
          <cell r="F111">
            <v>1</v>
          </cell>
          <cell r="H111">
            <v>12</v>
          </cell>
          <cell r="M111" t="str">
            <v>X</v>
          </cell>
          <cell r="R111" t="str">
            <v>Guatemala</v>
          </cell>
          <cell r="S111" t="str">
            <v>Guatemala</v>
          </cell>
        </row>
        <row r="112">
          <cell r="B112" t="str">
            <v>menor de edad</v>
          </cell>
          <cell r="D112" t="str">
            <v>Pec</v>
          </cell>
          <cell r="E112" t="str">
            <v>Dayana</v>
          </cell>
          <cell r="F112">
            <v>1</v>
          </cell>
          <cell r="H112">
            <v>12</v>
          </cell>
          <cell r="M112" t="str">
            <v>X</v>
          </cell>
          <cell r="R112" t="str">
            <v>Guatemala</v>
          </cell>
          <cell r="S112" t="str">
            <v>Guatemala</v>
          </cell>
        </row>
        <row r="113">
          <cell r="B113" t="str">
            <v>menor de edad</v>
          </cell>
          <cell r="D113" t="str">
            <v>Pec</v>
          </cell>
          <cell r="E113" t="str">
            <v>Alejandra</v>
          </cell>
          <cell r="F113">
            <v>1</v>
          </cell>
          <cell r="H113">
            <v>9</v>
          </cell>
        </row>
        <row r="115">
          <cell r="B115">
            <v>1991371711502</v>
          </cell>
          <cell r="D115" t="str">
            <v>Xetumul</v>
          </cell>
          <cell r="E115" t="str">
            <v>Cecilio</v>
          </cell>
          <cell r="F115">
            <v>2</v>
          </cell>
          <cell r="H115">
            <v>58</v>
          </cell>
        </row>
        <row r="116">
          <cell r="D116" t="str">
            <v>Marin</v>
          </cell>
          <cell r="E116" t="str">
            <v>Arturo</v>
          </cell>
          <cell r="F116">
            <v>2</v>
          </cell>
          <cell r="H116">
            <v>59</v>
          </cell>
          <cell r="M116" t="str">
            <v>X</v>
          </cell>
          <cell r="R116" t="str">
            <v>Guatemala</v>
          </cell>
          <cell r="S116" t="str">
            <v>Guatemala</v>
          </cell>
        </row>
        <row r="117">
          <cell r="B117" t="str">
            <v>Menor de edad</v>
          </cell>
          <cell r="D117" t="str">
            <v>Lucas</v>
          </cell>
          <cell r="E117" t="str">
            <v>Nidia</v>
          </cell>
          <cell r="F117">
            <v>1</v>
          </cell>
          <cell r="H117">
            <v>17</v>
          </cell>
          <cell r="M117" t="str">
            <v>X</v>
          </cell>
          <cell r="R117" t="str">
            <v>Guatemala</v>
          </cell>
          <cell r="S117" t="str">
            <v>Guatemala</v>
          </cell>
        </row>
        <row r="118">
          <cell r="B118">
            <v>2509800450917</v>
          </cell>
          <cell r="D118" t="str">
            <v>Sales</v>
          </cell>
          <cell r="E118" t="str">
            <v>Roberto</v>
          </cell>
          <cell r="F118">
            <v>2</v>
          </cell>
          <cell r="H118">
            <v>64</v>
          </cell>
          <cell r="M118" t="str">
            <v>X</v>
          </cell>
          <cell r="R118" t="str">
            <v>Guatemala</v>
          </cell>
          <cell r="S118" t="str">
            <v>Guatemala</v>
          </cell>
        </row>
        <row r="119">
          <cell r="B119">
            <v>2996330040101</v>
          </cell>
          <cell r="D119" t="str">
            <v>Cruz</v>
          </cell>
          <cell r="E119" t="str">
            <v>Tommy</v>
          </cell>
          <cell r="F119">
            <v>2</v>
          </cell>
          <cell r="H119">
            <v>19</v>
          </cell>
          <cell r="M119" t="str">
            <v>X</v>
          </cell>
          <cell r="R119" t="str">
            <v>Guatemala</v>
          </cell>
          <cell r="S119" t="str">
            <v>Guatemala</v>
          </cell>
        </row>
        <row r="120">
          <cell r="B120">
            <v>2314251710101</v>
          </cell>
          <cell r="D120" t="str">
            <v>Roca</v>
          </cell>
          <cell r="E120" t="str">
            <v>Ana</v>
          </cell>
          <cell r="F120">
            <v>1</v>
          </cell>
          <cell r="H120">
            <v>41</v>
          </cell>
          <cell r="M120" t="str">
            <v>X</v>
          </cell>
          <cell r="R120" t="str">
            <v>Guatemala</v>
          </cell>
          <cell r="S120" t="str">
            <v>Guatemala</v>
          </cell>
        </row>
        <row r="121">
          <cell r="B121" t="str">
            <v>Menor de edad</v>
          </cell>
          <cell r="D121" t="str">
            <v>Sipac</v>
          </cell>
          <cell r="E121" t="str">
            <v>Clarissa</v>
          </cell>
          <cell r="F121">
            <v>1</v>
          </cell>
          <cell r="H121">
            <v>15</v>
          </cell>
          <cell r="M121" t="str">
            <v>X</v>
          </cell>
          <cell r="R121" t="str">
            <v>Guatemala</v>
          </cell>
          <cell r="S121" t="str">
            <v>Guatemala</v>
          </cell>
        </row>
        <row r="122">
          <cell r="B122" t="str">
            <v>Menor de edad</v>
          </cell>
          <cell r="D122" t="str">
            <v>Perez</v>
          </cell>
          <cell r="E122" t="str">
            <v>Samuel</v>
          </cell>
          <cell r="F122">
            <v>2</v>
          </cell>
          <cell r="H122">
            <v>12</v>
          </cell>
          <cell r="M122" t="str">
            <v>X</v>
          </cell>
          <cell r="R122" t="str">
            <v>Guatemala</v>
          </cell>
          <cell r="S122" t="str">
            <v>Guatemala</v>
          </cell>
        </row>
        <row r="123">
          <cell r="B123" t="str">
            <v>A1471994</v>
          </cell>
          <cell r="D123" t="str">
            <v>Lazo</v>
          </cell>
          <cell r="E123" t="str">
            <v>María</v>
          </cell>
          <cell r="F123">
            <v>1</v>
          </cell>
          <cell r="H123">
            <v>64</v>
          </cell>
          <cell r="M123" t="str">
            <v>X</v>
          </cell>
          <cell r="R123" t="str">
            <v>Guatemala</v>
          </cell>
          <cell r="S123" t="str">
            <v>Guatemala</v>
          </cell>
        </row>
        <row r="124">
          <cell r="B124" t="str">
            <v>Menor de edad</v>
          </cell>
          <cell r="D124" t="str">
            <v>José</v>
          </cell>
          <cell r="E124" t="str">
            <v xml:space="preserve">Jocó </v>
          </cell>
          <cell r="F124">
            <v>2</v>
          </cell>
          <cell r="H124">
            <v>7</v>
          </cell>
          <cell r="M124" t="str">
            <v>X</v>
          </cell>
          <cell r="R124" t="str">
            <v>Guatemala</v>
          </cell>
          <cell r="S124" t="str">
            <v>Guatemala</v>
          </cell>
        </row>
        <row r="125">
          <cell r="B125" t="str">
            <v>Menor de edad</v>
          </cell>
          <cell r="D125" t="str">
            <v>Ariana</v>
          </cell>
          <cell r="E125" t="str">
            <v>Obando</v>
          </cell>
          <cell r="F125">
            <v>1</v>
          </cell>
          <cell r="H125">
            <v>9</v>
          </cell>
          <cell r="M125" t="str">
            <v>X</v>
          </cell>
          <cell r="R125" t="str">
            <v>Guatemala</v>
          </cell>
          <cell r="S125" t="str">
            <v>Guatemala</v>
          </cell>
        </row>
        <row r="126">
          <cell r="B126">
            <v>1662198260101</v>
          </cell>
          <cell r="D126" t="str">
            <v>Andrino</v>
          </cell>
          <cell r="E126" t="str">
            <v>Rosario</v>
          </cell>
          <cell r="F126">
            <v>1</v>
          </cell>
          <cell r="H126">
            <v>61</v>
          </cell>
          <cell r="M126" t="str">
            <v>X</v>
          </cell>
          <cell r="R126" t="str">
            <v>Guatemala</v>
          </cell>
          <cell r="S126" t="str">
            <v>Guatemala</v>
          </cell>
        </row>
        <row r="127">
          <cell r="B127" t="str">
            <v>Menor de edad</v>
          </cell>
          <cell r="D127" t="str">
            <v>Morales</v>
          </cell>
          <cell r="E127" t="str">
            <v>Andres</v>
          </cell>
          <cell r="F127">
            <v>2</v>
          </cell>
          <cell r="H127">
            <v>11</v>
          </cell>
          <cell r="M127" t="str">
            <v>X</v>
          </cell>
          <cell r="R127" t="str">
            <v>Guatemala</v>
          </cell>
          <cell r="S127" t="str">
            <v>Guatemala</v>
          </cell>
        </row>
        <row r="128">
          <cell r="B128">
            <v>249453620206</v>
          </cell>
          <cell r="D128" t="str">
            <v>Bocanegra</v>
          </cell>
          <cell r="E128" t="str">
            <v>Iracema</v>
          </cell>
          <cell r="F128">
            <v>1</v>
          </cell>
          <cell r="H128">
            <v>36</v>
          </cell>
          <cell r="M128" t="str">
            <v>X</v>
          </cell>
          <cell r="R128" t="str">
            <v>Guatemala</v>
          </cell>
          <cell r="S128" t="str">
            <v>Guatemala</v>
          </cell>
        </row>
        <row r="129">
          <cell r="B129">
            <v>2998734200101</v>
          </cell>
          <cell r="D129" t="str">
            <v>Gonzales</v>
          </cell>
          <cell r="E129" t="str">
            <v>Josue</v>
          </cell>
          <cell r="F129">
            <v>2</v>
          </cell>
          <cell r="H129">
            <v>19</v>
          </cell>
          <cell r="M129" t="str">
            <v>X</v>
          </cell>
          <cell r="R129" t="str">
            <v>Guatemala</v>
          </cell>
          <cell r="S129" t="str">
            <v>Guatemala</v>
          </cell>
        </row>
        <row r="130">
          <cell r="B130" t="str">
            <v>Menor de edad</v>
          </cell>
          <cell r="D130" t="str">
            <v>Cristobal</v>
          </cell>
          <cell r="E130" t="str">
            <v>Griselda</v>
          </cell>
          <cell r="F130">
            <v>1</v>
          </cell>
          <cell r="H130">
            <v>15</v>
          </cell>
          <cell r="N130" t="str">
            <v>X</v>
          </cell>
          <cell r="R130" t="str">
            <v>Guatemala</v>
          </cell>
          <cell r="S130" t="str">
            <v>Guatemala</v>
          </cell>
        </row>
        <row r="131">
          <cell r="B131">
            <v>1949555160101</v>
          </cell>
          <cell r="D131" t="str">
            <v>Alexis</v>
          </cell>
          <cell r="E131" t="str">
            <v>Martinez</v>
          </cell>
          <cell r="F131">
            <v>2</v>
          </cell>
          <cell r="H131">
            <v>39</v>
          </cell>
          <cell r="M131" t="str">
            <v>X</v>
          </cell>
          <cell r="R131" t="str">
            <v>Guatemala</v>
          </cell>
          <cell r="S131" t="str">
            <v>Guatemala</v>
          </cell>
        </row>
        <row r="132">
          <cell r="B132">
            <v>1615288990920</v>
          </cell>
          <cell r="D132" t="str">
            <v>Castillo</v>
          </cell>
          <cell r="E132" t="str">
            <v>Cesar</v>
          </cell>
          <cell r="F132">
            <v>2</v>
          </cell>
          <cell r="H132">
            <v>44</v>
          </cell>
          <cell r="M132" t="str">
            <v>X</v>
          </cell>
          <cell r="R132" t="str">
            <v>Guatemala</v>
          </cell>
          <cell r="S132" t="str">
            <v>Guatemala</v>
          </cell>
        </row>
        <row r="133">
          <cell r="B133">
            <v>22212607320101</v>
          </cell>
          <cell r="D133" t="str">
            <v>Ariola</v>
          </cell>
          <cell r="E133" t="str">
            <v>Paola</v>
          </cell>
          <cell r="F133">
            <v>1</v>
          </cell>
          <cell r="H133">
            <v>29</v>
          </cell>
          <cell r="M133" t="str">
            <v>X</v>
          </cell>
          <cell r="R133" t="str">
            <v>Guatemala</v>
          </cell>
          <cell r="S133" t="str">
            <v>Guatemala</v>
          </cell>
        </row>
        <row r="134">
          <cell r="B134" t="str">
            <v>Menor de Edad</v>
          </cell>
          <cell r="D134" t="str">
            <v>Chicai</v>
          </cell>
          <cell r="E134" t="str">
            <v>Scarlleth</v>
          </cell>
          <cell r="F134">
            <v>1</v>
          </cell>
          <cell r="H134">
            <v>12</v>
          </cell>
          <cell r="M134" t="str">
            <v>X</v>
          </cell>
          <cell r="R134" t="str">
            <v>Guatemala</v>
          </cell>
          <cell r="S134" t="str">
            <v>Guatemala</v>
          </cell>
        </row>
        <row r="135">
          <cell r="B135">
            <v>1662427050611</v>
          </cell>
          <cell r="D135" t="str">
            <v>Peréz</v>
          </cell>
          <cell r="E135" t="str">
            <v>Maura</v>
          </cell>
          <cell r="F135">
            <v>1</v>
          </cell>
          <cell r="H135">
            <v>39</v>
          </cell>
          <cell r="M135" t="str">
            <v>X</v>
          </cell>
          <cell r="R135" t="str">
            <v>San Marcos</v>
          </cell>
          <cell r="S135" t="str">
            <v>Guazacapán</v>
          </cell>
        </row>
        <row r="136">
          <cell r="B136" t="str">
            <v>Menor de Edad</v>
          </cell>
          <cell r="D136" t="str">
            <v>Ramiréz</v>
          </cell>
          <cell r="E136" t="str">
            <v>Dulce</v>
          </cell>
          <cell r="F136">
            <v>1</v>
          </cell>
          <cell r="H136">
            <v>15</v>
          </cell>
          <cell r="M136" t="str">
            <v>X</v>
          </cell>
          <cell r="R136" t="str">
            <v>Guatemala</v>
          </cell>
          <cell r="S136" t="str">
            <v>Guatemala</v>
          </cell>
        </row>
        <row r="137">
          <cell r="B137">
            <v>2975831230101</v>
          </cell>
          <cell r="D137" t="str">
            <v>Arreaga</v>
          </cell>
          <cell r="E137" t="str">
            <v>Brayan</v>
          </cell>
          <cell r="F137">
            <v>2</v>
          </cell>
          <cell r="H137">
            <v>21</v>
          </cell>
          <cell r="M137" t="str">
            <v>X</v>
          </cell>
          <cell r="R137" t="str">
            <v>Guatemala</v>
          </cell>
          <cell r="S137" t="str">
            <v>Guatemala</v>
          </cell>
        </row>
        <row r="138">
          <cell r="B138" t="str">
            <v>Menor de Edad</v>
          </cell>
          <cell r="D138" t="str">
            <v>Lopez</v>
          </cell>
          <cell r="E138" t="str">
            <v>Jennifer</v>
          </cell>
          <cell r="F138">
            <v>1</v>
          </cell>
          <cell r="H138">
            <v>12</v>
          </cell>
          <cell r="M138" t="str">
            <v>X</v>
          </cell>
          <cell r="R138" t="str">
            <v>Guatemala</v>
          </cell>
          <cell r="S138" t="str">
            <v>Guatemala</v>
          </cell>
        </row>
        <row r="139">
          <cell r="D139" t="str">
            <v>Martinez</v>
          </cell>
          <cell r="E139" t="str">
            <v>Emilio</v>
          </cell>
          <cell r="F139">
            <v>2</v>
          </cell>
          <cell r="H139">
            <v>17</v>
          </cell>
          <cell r="M139" t="str">
            <v>X</v>
          </cell>
          <cell r="R139" t="str">
            <v>Guatemala</v>
          </cell>
          <cell r="S139" t="str">
            <v>Guatemala</v>
          </cell>
        </row>
        <row r="140">
          <cell r="B140">
            <v>1816706820101</v>
          </cell>
          <cell r="D140" t="str">
            <v>Chavarría</v>
          </cell>
          <cell r="E140" t="str">
            <v>Amada</v>
          </cell>
          <cell r="F140">
            <v>1</v>
          </cell>
          <cell r="H140">
            <v>35</v>
          </cell>
          <cell r="M140" t="str">
            <v>X</v>
          </cell>
          <cell r="R140" t="str">
            <v>Guatemala</v>
          </cell>
          <cell r="S140" t="str">
            <v>Guatemala</v>
          </cell>
        </row>
        <row r="141">
          <cell r="B141" t="str">
            <v xml:space="preserve">menor de edad </v>
          </cell>
          <cell r="D141" t="str">
            <v>Mota</v>
          </cell>
          <cell r="E141" t="str">
            <v>James</v>
          </cell>
          <cell r="F141">
            <v>2</v>
          </cell>
          <cell r="H141">
            <v>5</v>
          </cell>
          <cell r="M141" t="str">
            <v>X</v>
          </cell>
          <cell r="R141" t="str">
            <v>Guatemala</v>
          </cell>
          <cell r="S141" t="str">
            <v>Guatemala</v>
          </cell>
        </row>
        <row r="142">
          <cell r="B142">
            <v>1662198860101</v>
          </cell>
          <cell r="D142" t="str">
            <v>Andrino</v>
          </cell>
          <cell r="E142" t="str">
            <v xml:space="preserve">María </v>
          </cell>
          <cell r="F142">
            <v>1</v>
          </cell>
          <cell r="H142">
            <v>61</v>
          </cell>
          <cell r="M142" t="str">
            <v>X</v>
          </cell>
          <cell r="R142" t="str">
            <v>Guatemala</v>
          </cell>
          <cell r="S142" t="str">
            <v>Guatemala</v>
          </cell>
        </row>
        <row r="143">
          <cell r="B143" t="str">
            <v xml:space="preserve">menor de edad </v>
          </cell>
          <cell r="D143" t="str">
            <v>Camey</v>
          </cell>
          <cell r="E143" t="str">
            <v>Iñaki</v>
          </cell>
          <cell r="F143">
            <v>2</v>
          </cell>
          <cell r="H143">
            <v>7</v>
          </cell>
          <cell r="M143" t="str">
            <v>X</v>
          </cell>
          <cell r="R143" t="str">
            <v>Guatemala</v>
          </cell>
          <cell r="S143" t="str">
            <v>Guatemala</v>
          </cell>
        </row>
        <row r="144">
          <cell r="B144" t="str">
            <v xml:space="preserve">menor de edad </v>
          </cell>
          <cell r="D144" t="str">
            <v>López</v>
          </cell>
          <cell r="E144" t="str">
            <v>Ian</v>
          </cell>
          <cell r="F144">
            <v>2</v>
          </cell>
          <cell r="H144">
            <v>12</v>
          </cell>
          <cell r="M144" t="str">
            <v>X</v>
          </cell>
          <cell r="R144" t="str">
            <v>Guatemala</v>
          </cell>
          <cell r="S144" t="str">
            <v>Guatemala</v>
          </cell>
        </row>
        <row r="145">
          <cell r="B145" t="str">
            <v xml:space="preserve">menor de edad </v>
          </cell>
          <cell r="D145" t="str">
            <v>Alvarez</v>
          </cell>
          <cell r="E145" t="str">
            <v>Maryoly</v>
          </cell>
          <cell r="F145">
            <v>1</v>
          </cell>
          <cell r="H145">
            <v>12</v>
          </cell>
          <cell r="M145" t="str">
            <v>X</v>
          </cell>
          <cell r="R145" t="str">
            <v>Guatemala</v>
          </cell>
          <cell r="S145" t="str">
            <v>Guatemala</v>
          </cell>
        </row>
        <row r="146">
          <cell r="B146" t="str">
            <v xml:space="preserve">menor de edad </v>
          </cell>
          <cell r="D146" t="str">
            <v>Flores</v>
          </cell>
          <cell r="E146" t="str">
            <v xml:space="preserve">Fatima </v>
          </cell>
          <cell r="F146">
            <v>1</v>
          </cell>
          <cell r="H146">
            <v>11</v>
          </cell>
          <cell r="M146" t="str">
            <v>X</v>
          </cell>
          <cell r="R146" t="str">
            <v>Guatemala</v>
          </cell>
          <cell r="S146" t="str">
            <v>Guatemala</v>
          </cell>
        </row>
        <row r="147">
          <cell r="B147">
            <v>2541656640101</v>
          </cell>
          <cell r="D147" t="str">
            <v>Corado</v>
          </cell>
          <cell r="E147" t="str">
            <v>Gladiz</v>
          </cell>
          <cell r="F147">
            <v>1</v>
          </cell>
          <cell r="H147">
            <v>42</v>
          </cell>
          <cell r="M147" t="str">
            <v>X</v>
          </cell>
          <cell r="R147" t="str">
            <v>Guatemala</v>
          </cell>
          <cell r="S147" t="str">
            <v>Guatemala</v>
          </cell>
        </row>
        <row r="148">
          <cell r="B148" t="str">
            <v xml:space="preserve">menor de edad </v>
          </cell>
          <cell r="D148" t="str">
            <v>Rodriguez</v>
          </cell>
          <cell r="E148" t="str">
            <v xml:space="preserve">Daniela </v>
          </cell>
          <cell r="F148">
            <v>1</v>
          </cell>
          <cell r="H148">
            <v>15</v>
          </cell>
          <cell r="M148" t="str">
            <v>X</v>
          </cell>
          <cell r="R148" t="str">
            <v>Guatemala</v>
          </cell>
          <cell r="S148" t="str">
            <v>Guatemala</v>
          </cell>
        </row>
        <row r="149">
          <cell r="B149" t="str">
            <v xml:space="preserve">menor de edad </v>
          </cell>
          <cell r="D149" t="str">
            <v>García</v>
          </cell>
          <cell r="E149" t="str">
            <v>Ashley</v>
          </cell>
          <cell r="F149">
            <v>1</v>
          </cell>
          <cell r="H149">
            <v>16</v>
          </cell>
          <cell r="M149" t="str">
            <v>X</v>
          </cell>
          <cell r="R149" t="str">
            <v>Guatemala</v>
          </cell>
          <cell r="S149" t="str">
            <v>Guatemala</v>
          </cell>
        </row>
        <row r="150">
          <cell r="B150">
            <v>2395596730102</v>
          </cell>
          <cell r="D150" t="str">
            <v>Sanchez</v>
          </cell>
          <cell r="E150" t="str">
            <v>Ana</v>
          </cell>
          <cell r="F150">
            <v>1</v>
          </cell>
          <cell r="H150">
            <v>34</v>
          </cell>
          <cell r="M150" t="str">
            <v>X</v>
          </cell>
          <cell r="R150" t="str">
            <v>Guatemala</v>
          </cell>
          <cell r="S150" t="str">
            <v>Guatemala</v>
          </cell>
        </row>
        <row r="151">
          <cell r="B151">
            <v>2247961780101</v>
          </cell>
          <cell r="D151" t="str">
            <v>Morales</v>
          </cell>
          <cell r="E151" t="str">
            <v>Melany</v>
          </cell>
          <cell r="F151">
            <v>1</v>
          </cell>
          <cell r="H151">
            <v>28</v>
          </cell>
          <cell r="M151" t="str">
            <v>X</v>
          </cell>
          <cell r="R151" t="str">
            <v>Guatemala</v>
          </cell>
          <cell r="S151" t="str">
            <v>Guatemala</v>
          </cell>
        </row>
        <row r="152">
          <cell r="B152">
            <v>2345994640917</v>
          </cell>
          <cell r="D152" t="str">
            <v>Coronado</v>
          </cell>
          <cell r="E152" t="str">
            <v>Mamerta</v>
          </cell>
          <cell r="F152">
            <v>1</v>
          </cell>
          <cell r="H152">
            <v>55</v>
          </cell>
          <cell r="M152" t="str">
            <v>X</v>
          </cell>
          <cell r="R152" t="str">
            <v>Quetzaltenango</v>
          </cell>
          <cell r="S152" t="str">
            <v>Colomba</v>
          </cell>
        </row>
        <row r="153">
          <cell r="B153" t="str">
            <v xml:space="preserve">menor de edad </v>
          </cell>
          <cell r="D153" t="str">
            <v>Peréz</v>
          </cell>
          <cell r="E153" t="str">
            <v>Alessandro</v>
          </cell>
          <cell r="F153">
            <v>2</v>
          </cell>
          <cell r="H153">
            <v>3</v>
          </cell>
          <cell r="M153" t="str">
            <v>X</v>
          </cell>
          <cell r="R153" t="str">
            <v>Guatemala</v>
          </cell>
          <cell r="S153" t="str">
            <v>Guatemala</v>
          </cell>
        </row>
        <row r="154">
          <cell r="B154" t="str">
            <v xml:space="preserve">menor de edad </v>
          </cell>
          <cell r="D154" t="str">
            <v>Barrientos</v>
          </cell>
          <cell r="E154" t="str">
            <v>Marlon</v>
          </cell>
          <cell r="F154">
            <v>2</v>
          </cell>
          <cell r="H154">
            <v>15</v>
          </cell>
          <cell r="M154" t="str">
            <v>X</v>
          </cell>
          <cell r="R154" t="str">
            <v>Guatemala</v>
          </cell>
          <cell r="S154" t="str">
            <v>Guatemala</v>
          </cell>
        </row>
        <row r="155">
          <cell r="B155">
            <v>2598889820101</v>
          </cell>
          <cell r="D155" t="str">
            <v xml:space="preserve">Zacarìas </v>
          </cell>
          <cell r="E155" t="str">
            <v>Ingrid</v>
          </cell>
          <cell r="F155">
            <v>1</v>
          </cell>
          <cell r="H155">
            <v>32</v>
          </cell>
          <cell r="M155" t="str">
            <v>X</v>
          </cell>
          <cell r="R155" t="str">
            <v>Guatemala</v>
          </cell>
          <cell r="S155" t="str">
            <v>Guatemala</v>
          </cell>
        </row>
        <row r="156">
          <cell r="B156">
            <v>1627809660101</v>
          </cell>
          <cell r="D156" t="str">
            <v>Arenales</v>
          </cell>
          <cell r="E156" t="str">
            <v>Natalì</v>
          </cell>
          <cell r="F156">
            <v>1</v>
          </cell>
          <cell r="H156">
            <v>31</v>
          </cell>
          <cell r="M156" t="str">
            <v>X</v>
          </cell>
          <cell r="R156" t="str">
            <v>Guatemala</v>
          </cell>
          <cell r="S156" t="str">
            <v>Guatemala</v>
          </cell>
        </row>
        <row r="157">
          <cell r="B157">
            <v>2423094290101</v>
          </cell>
          <cell r="D157" t="str">
            <v>Melgar</v>
          </cell>
          <cell r="E157" t="str">
            <v>Hugo</v>
          </cell>
          <cell r="F157">
            <v>2</v>
          </cell>
          <cell r="H157">
            <v>71</v>
          </cell>
          <cell r="M157" t="str">
            <v>X</v>
          </cell>
          <cell r="R157" t="str">
            <v>Guatemala</v>
          </cell>
          <cell r="S157" t="str">
            <v>Guatemala</v>
          </cell>
        </row>
        <row r="158">
          <cell r="B158">
            <v>2153941511801</v>
          </cell>
          <cell r="D158" t="str">
            <v>Cartagena</v>
          </cell>
          <cell r="E158" t="str">
            <v>Karla</v>
          </cell>
          <cell r="F158">
            <v>1</v>
          </cell>
          <cell r="H158">
            <v>25</v>
          </cell>
          <cell r="M158" t="str">
            <v>X</v>
          </cell>
          <cell r="R158" t="str">
            <v>Guatemala</v>
          </cell>
          <cell r="S158" t="str">
            <v>Guatemala</v>
          </cell>
        </row>
        <row r="159">
          <cell r="B159" t="str">
            <v>Menor de Edad</v>
          </cell>
          <cell r="D159" t="str">
            <v>Garcìa</v>
          </cell>
          <cell r="E159" t="str">
            <v xml:space="preserve">Cinthìa </v>
          </cell>
          <cell r="F159">
            <v>1</v>
          </cell>
          <cell r="H159">
            <v>16</v>
          </cell>
          <cell r="M159" t="str">
            <v>X</v>
          </cell>
          <cell r="R159" t="str">
            <v>Guatemala</v>
          </cell>
          <cell r="S159" t="str">
            <v>Guatemala</v>
          </cell>
        </row>
        <row r="160">
          <cell r="B160" t="str">
            <v>Menor de Edad</v>
          </cell>
          <cell r="D160" t="str">
            <v>Marroquìn</v>
          </cell>
          <cell r="E160" t="str">
            <v>Jennifer</v>
          </cell>
          <cell r="F160">
            <v>1</v>
          </cell>
          <cell r="H160">
            <v>14</v>
          </cell>
          <cell r="M160" t="str">
            <v>X</v>
          </cell>
          <cell r="R160" t="str">
            <v>Guatemala</v>
          </cell>
          <cell r="S160" t="str">
            <v>Guatemala</v>
          </cell>
        </row>
        <row r="161">
          <cell r="B161">
            <v>2766150340101</v>
          </cell>
          <cell r="D161" t="str">
            <v>Arriaga</v>
          </cell>
          <cell r="E161" t="str">
            <v>Rodriguez</v>
          </cell>
          <cell r="F161">
            <v>1</v>
          </cell>
          <cell r="H161">
            <v>35</v>
          </cell>
          <cell r="M161" t="str">
            <v>X</v>
          </cell>
          <cell r="R161" t="str">
            <v>Guatemala</v>
          </cell>
          <cell r="S161" t="str">
            <v>Guatemala</v>
          </cell>
        </row>
        <row r="162">
          <cell r="B162">
            <v>2676262580101</v>
          </cell>
          <cell r="D162" t="str">
            <v>Borrayo</v>
          </cell>
          <cell r="E162" t="str">
            <v>Ostin</v>
          </cell>
          <cell r="F162">
            <v>2</v>
          </cell>
          <cell r="H162">
            <v>22</v>
          </cell>
          <cell r="M162" t="str">
            <v>X</v>
          </cell>
          <cell r="R162" t="str">
            <v>Guatemala</v>
          </cell>
          <cell r="S162" t="str">
            <v>Guatemala</v>
          </cell>
        </row>
        <row r="163">
          <cell r="B163" t="str">
            <v>Menor de Edad</v>
          </cell>
          <cell r="D163" t="str">
            <v>Perèz</v>
          </cell>
          <cell r="E163" t="str">
            <v>Daniela</v>
          </cell>
          <cell r="F163">
            <v>1</v>
          </cell>
          <cell r="H163">
            <v>10</v>
          </cell>
          <cell r="M163" t="str">
            <v>X</v>
          </cell>
          <cell r="R163" t="str">
            <v>Guatemala</v>
          </cell>
          <cell r="S163" t="str">
            <v>Guatemala</v>
          </cell>
        </row>
        <row r="164">
          <cell r="B164">
            <v>1827425390101</v>
          </cell>
          <cell r="D164" t="str">
            <v>Illezcas</v>
          </cell>
          <cell r="E164" t="str">
            <v>Gerson</v>
          </cell>
          <cell r="F164">
            <v>2</v>
          </cell>
          <cell r="H164">
            <v>39</v>
          </cell>
          <cell r="M164" t="str">
            <v>X</v>
          </cell>
          <cell r="R164" t="str">
            <v>Guatemala</v>
          </cell>
          <cell r="S164" t="str">
            <v>Guatemala</v>
          </cell>
        </row>
        <row r="165">
          <cell r="B165">
            <v>2326857150101</v>
          </cell>
          <cell r="D165" t="str">
            <v>Gomez</v>
          </cell>
          <cell r="E165" t="str">
            <v>Jairo</v>
          </cell>
          <cell r="F165">
            <v>2</v>
          </cell>
          <cell r="H165">
            <v>29</v>
          </cell>
          <cell r="M165" t="str">
            <v>x</v>
          </cell>
          <cell r="R165" t="str">
            <v>Guatemala</v>
          </cell>
          <cell r="S165" t="str">
            <v>Guatemala</v>
          </cell>
        </row>
        <row r="166">
          <cell r="B166" t="str">
            <v xml:space="preserve">menos de edad </v>
          </cell>
          <cell r="D166" t="str">
            <v>Marroquin</v>
          </cell>
          <cell r="E166" t="str">
            <v>Oscar</v>
          </cell>
          <cell r="F166">
            <v>2</v>
          </cell>
          <cell r="H166">
            <v>4</v>
          </cell>
          <cell r="M166" t="str">
            <v>x</v>
          </cell>
          <cell r="R166" t="str">
            <v>Guatemala</v>
          </cell>
          <cell r="S166" t="str">
            <v>Guatemala</v>
          </cell>
        </row>
        <row r="167">
          <cell r="B167" t="str">
            <v xml:space="preserve">menos de edad </v>
          </cell>
          <cell r="D167" t="str">
            <v>Marroquin</v>
          </cell>
          <cell r="E167" t="str">
            <v>Salomon</v>
          </cell>
          <cell r="F167">
            <v>2</v>
          </cell>
          <cell r="H167">
            <v>1</v>
          </cell>
          <cell r="M167" t="str">
            <v>x</v>
          </cell>
          <cell r="R167" t="str">
            <v>Guatemala</v>
          </cell>
          <cell r="S167" t="str">
            <v>Guatemala</v>
          </cell>
        </row>
        <row r="168">
          <cell r="B168">
            <v>1662198860101</v>
          </cell>
          <cell r="D168" t="str">
            <v>Andrino</v>
          </cell>
          <cell r="E168" t="str">
            <v>Rosario</v>
          </cell>
          <cell r="F168">
            <v>1</v>
          </cell>
          <cell r="H168">
            <v>61</v>
          </cell>
          <cell r="M168" t="str">
            <v>x</v>
          </cell>
          <cell r="R168" t="str">
            <v>Guatemala</v>
          </cell>
          <cell r="S168" t="str">
            <v>Guatemala</v>
          </cell>
        </row>
        <row r="169">
          <cell r="B169" t="str">
            <v>259888982 0101</v>
          </cell>
          <cell r="D169" t="str">
            <v xml:space="preserve">Zacarias </v>
          </cell>
          <cell r="E169" t="str">
            <v xml:space="preserve">Ingrid </v>
          </cell>
          <cell r="F169">
            <v>1</v>
          </cell>
          <cell r="H169">
            <v>30</v>
          </cell>
          <cell r="M169" t="str">
            <v>x</v>
          </cell>
          <cell r="R169" t="str">
            <v>Guatemala</v>
          </cell>
          <cell r="S169" t="str">
            <v>Guatemala</v>
          </cell>
        </row>
        <row r="170">
          <cell r="B170" t="str">
            <v xml:space="preserve">menos de edad </v>
          </cell>
          <cell r="D170" t="str">
            <v>Sarapec</v>
          </cell>
          <cell r="E170" t="str">
            <v xml:space="preserve">Jaqueline </v>
          </cell>
          <cell r="F170">
            <v>1</v>
          </cell>
          <cell r="H170">
            <v>16</v>
          </cell>
          <cell r="M170" t="str">
            <v>x</v>
          </cell>
          <cell r="R170" t="str">
            <v>Guatemala</v>
          </cell>
          <cell r="S170" t="str">
            <v>Guatemala</v>
          </cell>
        </row>
        <row r="171">
          <cell r="B171">
            <v>1696490320101</v>
          </cell>
          <cell r="D171" t="str">
            <v xml:space="preserve">Villatoro </v>
          </cell>
          <cell r="E171" t="str">
            <v xml:space="preserve">Ingrid </v>
          </cell>
          <cell r="F171">
            <v>1</v>
          </cell>
          <cell r="H171">
            <v>31</v>
          </cell>
          <cell r="M171" t="str">
            <v>x</v>
          </cell>
          <cell r="R171" t="str">
            <v>Guatemala</v>
          </cell>
          <cell r="S171" t="str">
            <v>Guatemala</v>
          </cell>
        </row>
        <row r="172">
          <cell r="B172">
            <v>1783739310101</v>
          </cell>
          <cell r="D172" t="str">
            <v>Garcia</v>
          </cell>
          <cell r="E172" t="str">
            <v>Laura</v>
          </cell>
          <cell r="F172">
            <v>1</v>
          </cell>
          <cell r="H172">
            <v>31</v>
          </cell>
          <cell r="M172" t="str">
            <v>x</v>
          </cell>
          <cell r="R172" t="str">
            <v>Guatemala</v>
          </cell>
          <cell r="S172" t="str">
            <v>Guatemala</v>
          </cell>
        </row>
        <row r="173">
          <cell r="B173" t="str">
            <v>menor de edad</v>
          </cell>
          <cell r="D173" t="str">
            <v xml:space="preserve">de Leon </v>
          </cell>
          <cell r="E173" t="str">
            <v>Amanda</v>
          </cell>
          <cell r="F173">
            <v>1</v>
          </cell>
          <cell r="H173" t="str">
            <v>8 meses</v>
          </cell>
          <cell r="M173" t="str">
            <v>x</v>
          </cell>
          <cell r="R173" t="str">
            <v>Guatemala</v>
          </cell>
          <cell r="S173" t="str">
            <v>Guatemala</v>
          </cell>
        </row>
        <row r="174">
          <cell r="B174" t="str">
            <v>menor de edad</v>
          </cell>
          <cell r="D174" t="str">
            <v xml:space="preserve">de Leon </v>
          </cell>
          <cell r="E174" t="str">
            <v>Alexander</v>
          </cell>
          <cell r="F174">
            <v>2</v>
          </cell>
          <cell r="H174">
            <v>2</v>
          </cell>
          <cell r="M174" t="str">
            <v>x</v>
          </cell>
          <cell r="R174" t="str">
            <v>Guatemala</v>
          </cell>
          <cell r="S174" t="str">
            <v>Guatemala</v>
          </cell>
        </row>
        <row r="175">
          <cell r="B175" t="str">
            <v>menor de edad</v>
          </cell>
          <cell r="D175" t="str">
            <v>Morales</v>
          </cell>
          <cell r="E175" t="str">
            <v xml:space="preserve">Valeria </v>
          </cell>
          <cell r="F175">
            <v>1</v>
          </cell>
          <cell r="H175">
            <v>8</v>
          </cell>
          <cell r="M175" t="str">
            <v>x</v>
          </cell>
          <cell r="R175" t="str">
            <v>Guatemala</v>
          </cell>
          <cell r="S175" t="str">
            <v>Guatemala</v>
          </cell>
        </row>
        <row r="176">
          <cell r="B176" t="str">
            <v>menor de edad</v>
          </cell>
          <cell r="D176" t="str">
            <v>Upul</v>
          </cell>
          <cell r="E176" t="str">
            <v>Lourdes</v>
          </cell>
          <cell r="F176">
            <v>1</v>
          </cell>
          <cell r="H176">
            <v>14</v>
          </cell>
          <cell r="M176" t="str">
            <v>x</v>
          </cell>
          <cell r="R176" t="str">
            <v>Guatemala</v>
          </cell>
          <cell r="S176" t="str">
            <v>Guatemala</v>
          </cell>
        </row>
        <row r="177">
          <cell r="B177">
            <v>1797945820101</v>
          </cell>
          <cell r="D177" t="str">
            <v>Davila</v>
          </cell>
          <cell r="E177" t="str">
            <v>Jessica</v>
          </cell>
          <cell r="F177">
            <v>1</v>
          </cell>
          <cell r="H177">
            <v>31</v>
          </cell>
          <cell r="M177" t="str">
            <v>x</v>
          </cell>
          <cell r="R177" t="str">
            <v>Guatemala</v>
          </cell>
          <cell r="S177" t="str">
            <v>Guatemala</v>
          </cell>
        </row>
        <row r="178">
          <cell r="B178">
            <v>1816706820101</v>
          </cell>
          <cell r="D178" t="str">
            <v>Chavarria</v>
          </cell>
          <cell r="E178" t="str">
            <v>Amada</v>
          </cell>
          <cell r="F178">
            <v>1</v>
          </cell>
          <cell r="H178">
            <v>35</v>
          </cell>
          <cell r="M178" t="str">
            <v>X</v>
          </cell>
          <cell r="R178" t="str">
            <v>Guatemala</v>
          </cell>
          <cell r="S178" t="str">
            <v>Guatemala</v>
          </cell>
        </row>
        <row r="179">
          <cell r="B179">
            <v>1662198860101</v>
          </cell>
          <cell r="D179" t="str">
            <v>Andrino</v>
          </cell>
          <cell r="E179" t="str">
            <v>Maria</v>
          </cell>
          <cell r="F179">
            <v>1</v>
          </cell>
          <cell r="H179">
            <v>61</v>
          </cell>
          <cell r="M179" t="str">
            <v>x</v>
          </cell>
          <cell r="R179" t="str">
            <v>Guatemala</v>
          </cell>
          <cell r="S179" t="str">
            <v>Guatemala</v>
          </cell>
        </row>
        <row r="180">
          <cell r="B180">
            <v>3662769560115</v>
          </cell>
          <cell r="D180" t="str">
            <v>Tic</v>
          </cell>
          <cell r="E180" t="str">
            <v>Monica</v>
          </cell>
          <cell r="F180">
            <v>1</v>
          </cell>
          <cell r="H180">
            <v>18</v>
          </cell>
          <cell r="M180" t="str">
            <v>X</v>
          </cell>
          <cell r="R180" t="str">
            <v>Guatemala</v>
          </cell>
          <cell r="S180" t="str">
            <v>Guatemala</v>
          </cell>
        </row>
        <row r="181">
          <cell r="B181">
            <v>2603669940101</v>
          </cell>
          <cell r="D181" t="str">
            <v>Godinez</v>
          </cell>
          <cell r="E181" t="str">
            <v xml:space="preserve">Irma </v>
          </cell>
          <cell r="F181">
            <v>1</v>
          </cell>
          <cell r="H181">
            <v>59</v>
          </cell>
          <cell r="M181" t="str">
            <v>X</v>
          </cell>
          <cell r="R181" t="str">
            <v>Guatemala</v>
          </cell>
          <cell r="S181" t="str">
            <v>Guatemala</v>
          </cell>
        </row>
        <row r="182">
          <cell r="B182">
            <v>2433393132005</v>
          </cell>
          <cell r="D182" t="str">
            <v>Guerra</v>
          </cell>
          <cell r="E182" t="str">
            <v>Roselia</v>
          </cell>
          <cell r="F182">
            <v>1</v>
          </cell>
          <cell r="H182">
            <v>83</v>
          </cell>
          <cell r="M182" t="str">
            <v>x</v>
          </cell>
          <cell r="R182" t="str">
            <v>Guatemala</v>
          </cell>
          <cell r="S182" t="str">
            <v>Guatemala</v>
          </cell>
        </row>
        <row r="183">
          <cell r="B183">
            <v>2247961780101</v>
          </cell>
          <cell r="D183" t="str">
            <v xml:space="preserve">Morales </v>
          </cell>
          <cell r="E183" t="str">
            <v>Melany</v>
          </cell>
          <cell r="F183">
            <v>1</v>
          </cell>
          <cell r="H183">
            <v>28</v>
          </cell>
          <cell r="M183" t="str">
            <v>x</v>
          </cell>
          <cell r="R183" t="str">
            <v>Guatemala</v>
          </cell>
          <cell r="S183" t="str">
            <v>Guatemala</v>
          </cell>
        </row>
        <row r="184">
          <cell r="B184">
            <v>2598889820101</v>
          </cell>
          <cell r="D184" t="str">
            <v xml:space="preserve">Zacarias </v>
          </cell>
          <cell r="E184" t="str">
            <v>Ingrid</v>
          </cell>
          <cell r="F184">
            <v>1</v>
          </cell>
          <cell r="H184">
            <v>31</v>
          </cell>
          <cell r="M184" t="str">
            <v>x</v>
          </cell>
          <cell r="R184" t="str">
            <v>Guatemala</v>
          </cell>
          <cell r="S184" t="str">
            <v>Guatemala</v>
          </cell>
        </row>
        <row r="185">
          <cell r="B185">
            <v>1604755540101</v>
          </cell>
          <cell r="D185" t="str">
            <v>Arana</v>
          </cell>
          <cell r="E185" t="str">
            <v>Lourdes</v>
          </cell>
          <cell r="F185">
            <v>1</v>
          </cell>
          <cell r="H185">
            <v>30</v>
          </cell>
          <cell r="M185" t="str">
            <v>x</v>
          </cell>
          <cell r="R185" t="str">
            <v>Guatemala</v>
          </cell>
          <cell r="S185" t="str">
            <v>Guatemala</v>
          </cell>
        </row>
        <row r="186">
          <cell r="B186">
            <v>1662198860101</v>
          </cell>
          <cell r="D186" t="str">
            <v>Andrino</v>
          </cell>
          <cell r="E186" t="str">
            <v>Rosario</v>
          </cell>
          <cell r="F186">
            <v>1</v>
          </cell>
          <cell r="H186">
            <v>61</v>
          </cell>
          <cell r="M186" t="str">
            <v>X</v>
          </cell>
          <cell r="R186" t="str">
            <v>Guatemala</v>
          </cell>
          <cell r="S186" t="str">
            <v>Guatemala</v>
          </cell>
        </row>
        <row r="187">
          <cell r="B187" t="str">
            <v xml:space="preserve">menor de edad </v>
          </cell>
          <cell r="D187" t="str">
            <v>Lopez</v>
          </cell>
          <cell r="E187" t="str">
            <v xml:space="preserve">Daniela </v>
          </cell>
          <cell r="F187">
            <v>1</v>
          </cell>
          <cell r="H187">
            <v>17</v>
          </cell>
          <cell r="M187" t="str">
            <v>x</v>
          </cell>
          <cell r="R187" t="str">
            <v>Guatemala</v>
          </cell>
          <cell r="S187" t="str">
            <v>Guatemala</v>
          </cell>
        </row>
        <row r="188">
          <cell r="B188">
            <v>1816706820101</v>
          </cell>
          <cell r="D188" t="str">
            <v xml:space="preserve">Chavarria </v>
          </cell>
          <cell r="E188" t="str">
            <v>Amada</v>
          </cell>
          <cell r="F188">
            <v>1</v>
          </cell>
          <cell r="H188">
            <v>35</v>
          </cell>
          <cell r="M188" t="str">
            <v>x</v>
          </cell>
          <cell r="R188" t="str">
            <v>Guatemala</v>
          </cell>
          <cell r="S188" t="str">
            <v>Guatemala</v>
          </cell>
        </row>
        <row r="189">
          <cell r="B189">
            <v>1615273531416</v>
          </cell>
          <cell r="D189" t="str">
            <v>Lopez</v>
          </cell>
          <cell r="E189" t="str">
            <v>Maria</v>
          </cell>
          <cell r="F189">
            <v>1</v>
          </cell>
          <cell r="H189">
            <v>37</v>
          </cell>
          <cell r="M189" t="str">
            <v>x</v>
          </cell>
          <cell r="R189" t="str">
            <v>Guatemala</v>
          </cell>
          <cell r="S189" t="str">
            <v>Guatemala</v>
          </cell>
        </row>
        <row r="190">
          <cell r="B190" t="str">
            <v>Menor de Edad</v>
          </cell>
          <cell r="D190" t="str">
            <v>López</v>
          </cell>
          <cell r="E190" t="str">
            <v>Carlos</v>
          </cell>
          <cell r="F190">
            <v>2</v>
          </cell>
          <cell r="H190">
            <v>12</v>
          </cell>
          <cell r="M190" t="str">
            <v>X</v>
          </cell>
          <cell r="R190" t="str">
            <v>Guatemala</v>
          </cell>
          <cell r="S190" t="str">
            <v>Guatemala</v>
          </cell>
        </row>
        <row r="191">
          <cell r="B191" t="str">
            <v>Menor de Edad</v>
          </cell>
          <cell r="D191" t="str">
            <v>Sandoval</v>
          </cell>
          <cell r="E191" t="str">
            <v>Jose</v>
          </cell>
          <cell r="F191">
            <v>2</v>
          </cell>
          <cell r="H191">
            <v>6</v>
          </cell>
          <cell r="M191" t="str">
            <v>X</v>
          </cell>
          <cell r="R191" t="str">
            <v>Guatemala</v>
          </cell>
          <cell r="S191" t="str">
            <v>Guatemala</v>
          </cell>
        </row>
        <row r="192">
          <cell r="B192" t="str">
            <v>Menor de Edad</v>
          </cell>
          <cell r="D192" t="str">
            <v>Sandoval</v>
          </cell>
          <cell r="E192" t="str">
            <v>Geraldi</v>
          </cell>
          <cell r="F192">
            <v>1</v>
          </cell>
          <cell r="H192">
            <v>4</v>
          </cell>
          <cell r="M192" t="str">
            <v>X</v>
          </cell>
          <cell r="R192" t="str">
            <v>Guatemala</v>
          </cell>
          <cell r="S192" t="str">
            <v>Guatemala</v>
          </cell>
        </row>
        <row r="193">
          <cell r="B193">
            <v>2817591380101</v>
          </cell>
          <cell r="D193" t="str">
            <v>López</v>
          </cell>
          <cell r="E193" t="str">
            <v>Astrid</v>
          </cell>
          <cell r="F193">
            <v>1</v>
          </cell>
          <cell r="H193">
            <v>21</v>
          </cell>
          <cell r="M193" t="str">
            <v>X</v>
          </cell>
          <cell r="R193" t="str">
            <v>Guatemala</v>
          </cell>
          <cell r="S193" t="str">
            <v>Guatemala</v>
          </cell>
        </row>
        <row r="194">
          <cell r="B194">
            <v>1638752000101</v>
          </cell>
          <cell r="D194" t="str">
            <v>Zacarías</v>
          </cell>
          <cell r="E194" t="str">
            <v>Nancí</v>
          </cell>
          <cell r="F194">
            <v>1</v>
          </cell>
          <cell r="H194">
            <v>33</v>
          </cell>
          <cell r="M194" t="str">
            <v>X</v>
          </cell>
          <cell r="R194" t="str">
            <v>Guatemala</v>
          </cell>
          <cell r="S194" t="str">
            <v>Guatemala</v>
          </cell>
        </row>
        <row r="195">
          <cell r="B195">
            <v>2435182850611</v>
          </cell>
          <cell r="D195" t="str">
            <v>Santos</v>
          </cell>
          <cell r="E195" t="str">
            <v>Josefina</v>
          </cell>
          <cell r="F195">
            <v>1</v>
          </cell>
          <cell r="H195">
            <v>65</v>
          </cell>
          <cell r="M195" t="str">
            <v>X</v>
          </cell>
          <cell r="R195" t="str">
            <v>Guatemala</v>
          </cell>
          <cell r="S195" t="str">
            <v>Guatemala</v>
          </cell>
        </row>
        <row r="196">
          <cell r="B196">
            <v>2400379601006</v>
          </cell>
          <cell r="D196" t="str">
            <v>Orozco</v>
          </cell>
          <cell r="E196" t="str">
            <v>Vilma</v>
          </cell>
          <cell r="F196">
            <v>1</v>
          </cell>
          <cell r="H196">
            <v>45</v>
          </cell>
          <cell r="M196" t="str">
            <v>X</v>
          </cell>
          <cell r="R196" t="str">
            <v>Guatemala</v>
          </cell>
          <cell r="S196" t="str">
            <v>Guatemala</v>
          </cell>
        </row>
        <row r="197">
          <cell r="B197">
            <v>1637806840101</v>
          </cell>
          <cell r="D197" t="str">
            <v>Diaz</v>
          </cell>
          <cell r="E197" t="str">
            <v>Marco</v>
          </cell>
          <cell r="F197">
            <v>2</v>
          </cell>
          <cell r="H197">
            <v>52</v>
          </cell>
          <cell r="M197" t="str">
            <v>X</v>
          </cell>
          <cell r="R197" t="str">
            <v>Guatemala</v>
          </cell>
          <cell r="S197" t="str">
            <v>Guatemala</v>
          </cell>
        </row>
        <row r="198">
          <cell r="B198">
            <v>2508357540101</v>
          </cell>
          <cell r="D198" t="str">
            <v>Gil</v>
          </cell>
          <cell r="E198" t="str">
            <v>María</v>
          </cell>
          <cell r="F198">
            <v>1</v>
          </cell>
          <cell r="H198">
            <v>36</v>
          </cell>
          <cell r="M198" t="str">
            <v>X</v>
          </cell>
          <cell r="R198" t="str">
            <v>Guatemala</v>
          </cell>
          <cell r="S198" t="str">
            <v>Guatemala</v>
          </cell>
        </row>
        <row r="199">
          <cell r="B199" t="str">
            <v>Menor de Edas</v>
          </cell>
          <cell r="D199" t="str">
            <v>Veato</v>
          </cell>
          <cell r="E199" t="str">
            <v>Jorge</v>
          </cell>
          <cell r="F199">
            <v>2</v>
          </cell>
          <cell r="H199">
            <v>12</v>
          </cell>
          <cell r="R199" t="str">
            <v>Guatemala</v>
          </cell>
          <cell r="S199" t="str">
            <v>Guatemala</v>
          </cell>
        </row>
        <row r="200">
          <cell r="B200" t="str">
            <v>Menor de Edas</v>
          </cell>
          <cell r="D200" t="str">
            <v>Veato</v>
          </cell>
          <cell r="E200" t="str">
            <v>Jimena</v>
          </cell>
          <cell r="F200">
            <v>1</v>
          </cell>
          <cell r="H200">
            <v>8</v>
          </cell>
          <cell r="R200" t="str">
            <v>Guatemala</v>
          </cell>
          <cell r="S200" t="str">
            <v>Guatemala</v>
          </cell>
        </row>
        <row r="201">
          <cell r="B201" t="str">
            <v>Menor de Edad</v>
          </cell>
          <cell r="D201" t="str">
            <v>Veato</v>
          </cell>
          <cell r="E201" t="str">
            <v>Camila</v>
          </cell>
          <cell r="F201">
            <v>1</v>
          </cell>
          <cell r="H201">
            <v>4</v>
          </cell>
          <cell r="M201" t="str">
            <v>X</v>
          </cell>
          <cell r="R201" t="str">
            <v>Guatemala</v>
          </cell>
          <cell r="S201" t="str">
            <v>Guatemala</v>
          </cell>
        </row>
        <row r="202">
          <cell r="B202">
            <v>1998087751803</v>
          </cell>
          <cell r="D202" t="str">
            <v>Barrera</v>
          </cell>
          <cell r="E202" t="str">
            <v>Elier</v>
          </cell>
          <cell r="F202">
            <v>2</v>
          </cell>
          <cell r="H202">
            <v>36</v>
          </cell>
          <cell r="M202" t="str">
            <v>X</v>
          </cell>
          <cell r="R202" t="str">
            <v>Guatemala</v>
          </cell>
          <cell r="S202" t="str">
            <v>Guatemala</v>
          </cell>
        </row>
        <row r="203">
          <cell r="B203" t="str">
            <v>Está en Tramite</v>
          </cell>
          <cell r="D203" t="str">
            <v>Ajbal</v>
          </cell>
          <cell r="E203" t="str">
            <v>Rudy</v>
          </cell>
          <cell r="F203">
            <v>2</v>
          </cell>
          <cell r="H203">
            <v>18</v>
          </cell>
          <cell r="M203" t="str">
            <v>X</v>
          </cell>
          <cell r="R203" t="str">
            <v>Guatemala</v>
          </cell>
          <cell r="S203" t="str">
            <v>Guatemala</v>
          </cell>
        </row>
        <row r="204">
          <cell r="B204" t="str">
            <v>Pendiente</v>
          </cell>
          <cell r="D204" t="str">
            <v>Patsan</v>
          </cell>
          <cell r="E204" t="str">
            <v>Eunice</v>
          </cell>
          <cell r="F204">
            <v>1</v>
          </cell>
          <cell r="H204">
            <v>30</v>
          </cell>
          <cell r="M204" t="str">
            <v>X</v>
          </cell>
          <cell r="R204" t="str">
            <v>Guatemala</v>
          </cell>
          <cell r="S204" t="str">
            <v>Guatemala</v>
          </cell>
        </row>
        <row r="205">
          <cell r="B205">
            <v>1603554511904</v>
          </cell>
          <cell r="D205" t="str">
            <v>Archila</v>
          </cell>
          <cell r="E205" t="str">
            <v>Jonathan</v>
          </cell>
          <cell r="F205">
            <v>2</v>
          </cell>
          <cell r="H205">
            <v>31</v>
          </cell>
          <cell r="M205" t="str">
            <v>X</v>
          </cell>
          <cell r="R205" t="str">
            <v>Guatemala</v>
          </cell>
          <cell r="S205" t="str">
            <v>Guatemala</v>
          </cell>
        </row>
        <row r="206">
          <cell r="B206">
            <v>2375539020101</v>
          </cell>
          <cell r="D206" t="str">
            <v>Kiessner</v>
          </cell>
          <cell r="E206" t="str">
            <v>Gerber</v>
          </cell>
          <cell r="F206">
            <v>2</v>
          </cell>
          <cell r="H206">
            <v>32</v>
          </cell>
          <cell r="M206" t="str">
            <v>X</v>
          </cell>
          <cell r="R206" t="str">
            <v>Guatemala</v>
          </cell>
          <cell r="S206" t="str">
            <v>Guatemala</v>
          </cell>
        </row>
        <row r="207">
          <cell r="B207">
            <v>2314383460101</v>
          </cell>
          <cell r="D207" t="str">
            <v>Artola</v>
          </cell>
          <cell r="E207" t="str">
            <v>Carlos</v>
          </cell>
          <cell r="F207">
            <v>2</v>
          </cell>
          <cell r="H207">
            <v>34</v>
          </cell>
          <cell r="M207" t="str">
            <v>X</v>
          </cell>
          <cell r="R207" t="str">
            <v>Guatemala</v>
          </cell>
          <cell r="S207" t="str">
            <v>Guatemala</v>
          </cell>
        </row>
        <row r="208">
          <cell r="B208" t="str">
            <v>Menor De Edad</v>
          </cell>
          <cell r="D208" t="str">
            <v>Artola</v>
          </cell>
          <cell r="E208" t="str">
            <v>Gerón</v>
          </cell>
          <cell r="F208">
            <v>2</v>
          </cell>
          <cell r="H208">
            <v>7</v>
          </cell>
          <cell r="M208" t="str">
            <v>X</v>
          </cell>
          <cell r="R208" t="str">
            <v>Guatemala</v>
          </cell>
          <cell r="S208" t="str">
            <v>Guatemala</v>
          </cell>
        </row>
        <row r="209">
          <cell r="B209" t="str">
            <v>Menor de Edad</v>
          </cell>
          <cell r="D209" t="str">
            <v>Carrá</v>
          </cell>
          <cell r="E209" t="str">
            <v xml:space="preserve">Juan </v>
          </cell>
          <cell r="F209">
            <v>2</v>
          </cell>
          <cell r="H209">
            <v>11</v>
          </cell>
          <cell r="M209" t="str">
            <v>X</v>
          </cell>
          <cell r="R209" t="str">
            <v>Guatemala</v>
          </cell>
          <cell r="S209" t="str">
            <v>Guatemala</v>
          </cell>
        </row>
        <row r="210">
          <cell r="B210">
            <v>2256066230101</v>
          </cell>
          <cell r="D210" t="str">
            <v>Peréz</v>
          </cell>
          <cell r="E210" t="str">
            <v>Damaris</v>
          </cell>
          <cell r="F210">
            <v>1</v>
          </cell>
          <cell r="H210">
            <v>26</v>
          </cell>
          <cell r="M210" t="str">
            <v>X</v>
          </cell>
          <cell r="R210" t="str">
            <v>Guatemala</v>
          </cell>
          <cell r="S210" t="str">
            <v>Guatemala</v>
          </cell>
        </row>
        <row r="211">
          <cell r="B211">
            <v>1853011850101</v>
          </cell>
          <cell r="D211" t="str">
            <v>CRUZ</v>
          </cell>
          <cell r="E211" t="str">
            <v>Lilian</v>
          </cell>
          <cell r="F211">
            <v>1</v>
          </cell>
          <cell r="H211">
            <v>43</v>
          </cell>
          <cell r="M211" t="str">
            <v>X</v>
          </cell>
          <cell r="R211" t="str">
            <v>Guatemala</v>
          </cell>
          <cell r="S211" t="str">
            <v>Guatemala</v>
          </cell>
        </row>
        <row r="212">
          <cell r="B212">
            <v>1642926080106</v>
          </cell>
          <cell r="D212" t="str">
            <v xml:space="preserve">Lic </v>
          </cell>
          <cell r="E212" t="str">
            <v>Maria</v>
          </cell>
          <cell r="F212">
            <v>1</v>
          </cell>
          <cell r="H212">
            <v>39</v>
          </cell>
          <cell r="M212" t="str">
            <v>x</v>
          </cell>
          <cell r="R212" t="str">
            <v>Guatemala</v>
          </cell>
          <cell r="S212" t="str">
            <v>Guatemala</v>
          </cell>
        </row>
        <row r="213">
          <cell r="B213">
            <v>2185059060101</v>
          </cell>
          <cell r="D213" t="str">
            <v>Picón</v>
          </cell>
          <cell r="E213" t="str">
            <v>Victor</v>
          </cell>
          <cell r="F213">
            <v>2</v>
          </cell>
          <cell r="H213">
            <v>41</v>
          </cell>
          <cell r="M213" t="str">
            <v>X</v>
          </cell>
          <cell r="R213" t="str">
            <v>Guatemala</v>
          </cell>
          <cell r="S213" t="str">
            <v>Guatemala</v>
          </cell>
        </row>
        <row r="214">
          <cell r="B214">
            <v>1587538360101</v>
          </cell>
          <cell r="D214" t="str">
            <v>López</v>
          </cell>
          <cell r="E214" t="str">
            <v xml:space="preserve">Byron </v>
          </cell>
          <cell r="F214">
            <v>2</v>
          </cell>
          <cell r="H214">
            <v>40</v>
          </cell>
          <cell r="M214" t="str">
            <v>X</v>
          </cell>
          <cell r="R214" t="str">
            <v>Guatemala</v>
          </cell>
          <cell r="S214" t="str">
            <v>Guatemala</v>
          </cell>
        </row>
        <row r="215">
          <cell r="B215">
            <v>2692612220101</v>
          </cell>
          <cell r="D215" t="str">
            <v>Sánchez N</v>
          </cell>
          <cell r="E215" t="str">
            <v>Sandra</v>
          </cell>
          <cell r="F215">
            <v>1</v>
          </cell>
          <cell r="H215">
            <v>38</v>
          </cell>
          <cell r="M215" t="str">
            <v>X</v>
          </cell>
          <cell r="R215" t="str">
            <v>Guatemala</v>
          </cell>
          <cell r="S215" t="str">
            <v>Guatemala</v>
          </cell>
        </row>
        <row r="216">
          <cell r="B216">
            <v>2316675150116</v>
          </cell>
          <cell r="D216" t="str">
            <v>Esquite</v>
          </cell>
          <cell r="E216" t="str">
            <v>Mario</v>
          </cell>
          <cell r="F216">
            <v>2</v>
          </cell>
          <cell r="H216">
            <v>43</v>
          </cell>
          <cell r="M216" t="str">
            <v>X</v>
          </cell>
          <cell r="R216" t="str">
            <v>Guatemala</v>
          </cell>
          <cell r="S216" t="str">
            <v>Guatemala</v>
          </cell>
        </row>
        <row r="217">
          <cell r="B217">
            <v>2553349580101</v>
          </cell>
          <cell r="D217" t="str">
            <v>Mayorga</v>
          </cell>
          <cell r="E217" t="str">
            <v>Francisco</v>
          </cell>
          <cell r="F217">
            <v>2</v>
          </cell>
          <cell r="H217">
            <v>22</v>
          </cell>
          <cell r="M217" t="str">
            <v>X</v>
          </cell>
          <cell r="R217" t="str">
            <v>Guatemala</v>
          </cell>
          <cell r="S217" t="str">
            <v>Guatemala</v>
          </cell>
        </row>
        <row r="218">
          <cell r="B218" t="str">
            <v>Menor De edad</v>
          </cell>
          <cell r="D218" t="str">
            <v>Larios</v>
          </cell>
          <cell r="E218" t="str">
            <v>Josue</v>
          </cell>
          <cell r="F218">
            <v>2</v>
          </cell>
          <cell r="H218">
            <v>7</v>
          </cell>
          <cell r="M218" t="str">
            <v>X</v>
          </cell>
          <cell r="R218" t="str">
            <v>Guatemala</v>
          </cell>
          <cell r="S218" t="str">
            <v>Guatemala</v>
          </cell>
        </row>
        <row r="219">
          <cell r="B219">
            <v>1961378881802</v>
          </cell>
          <cell r="D219" t="str">
            <v>Baltazar</v>
          </cell>
          <cell r="E219" t="str">
            <v>Mariana</v>
          </cell>
          <cell r="F219">
            <v>1</v>
          </cell>
          <cell r="H219">
            <v>51</v>
          </cell>
          <cell r="L219" t="str">
            <v>X</v>
          </cell>
          <cell r="R219" t="str">
            <v>Guatemala</v>
          </cell>
          <cell r="S219" t="str">
            <v>Guatemala</v>
          </cell>
        </row>
        <row r="220">
          <cell r="B220" t="str">
            <v>menor de Edad</v>
          </cell>
          <cell r="D220" t="str">
            <v>Roldan</v>
          </cell>
          <cell r="E220" t="str">
            <v>Antony</v>
          </cell>
          <cell r="F220">
            <v>2</v>
          </cell>
          <cell r="H220">
            <v>8</v>
          </cell>
          <cell r="M220" t="str">
            <v>X</v>
          </cell>
          <cell r="R220" t="str">
            <v>Guatemala</v>
          </cell>
          <cell r="S220" t="str">
            <v>Guatemala</v>
          </cell>
        </row>
        <row r="221">
          <cell r="B221" t="str">
            <v>Menor de Edad</v>
          </cell>
          <cell r="D221" t="str">
            <v>Oliva</v>
          </cell>
          <cell r="E221" t="str">
            <v>Mirna</v>
          </cell>
          <cell r="F221">
            <v>1</v>
          </cell>
          <cell r="H221">
            <v>15</v>
          </cell>
          <cell r="M221" t="str">
            <v>X</v>
          </cell>
          <cell r="R221" t="str">
            <v>Guatemala</v>
          </cell>
          <cell r="S221" t="str">
            <v>Guatemala</v>
          </cell>
        </row>
        <row r="222">
          <cell r="B222" t="str">
            <v>menor de Edad</v>
          </cell>
          <cell r="D222" t="str">
            <v>Oliva</v>
          </cell>
          <cell r="E222" t="str">
            <v>José</v>
          </cell>
          <cell r="F222">
            <v>2</v>
          </cell>
          <cell r="H222">
            <v>12</v>
          </cell>
          <cell r="M222" t="str">
            <v>X</v>
          </cell>
          <cell r="R222" t="str">
            <v>Guatemala</v>
          </cell>
          <cell r="S222" t="str">
            <v>Guatemala</v>
          </cell>
        </row>
        <row r="223">
          <cell r="B223" t="str">
            <v>menor de Edad</v>
          </cell>
          <cell r="D223" t="str">
            <v>Lux</v>
          </cell>
          <cell r="E223" t="str">
            <v>Alex</v>
          </cell>
          <cell r="F223">
            <v>2</v>
          </cell>
          <cell r="H223">
            <v>5</v>
          </cell>
          <cell r="M223" t="str">
            <v>X</v>
          </cell>
          <cell r="R223" t="str">
            <v>Guatemala</v>
          </cell>
          <cell r="S223" t="str">
            <v>Guatemala</v>
          </cell>
        </row>
        <row r="224">
          <cell r="B224">
            <v>1958864290101</v>
          </cell>
          <cell r="D224" t="str">
            <v>Sanchez</v>
          </cell>
          <cell r="E224" t="str">
            <v>Sandra</v>
          </cell>
          <cell r="F224">
            <v>1</v>
          </cell>
          <cell r="H224">
            <v>38</v>
          </cell>
          <cell r="M224" t="str">
            <v>X</v>
          </cell>
          <cell r="R224" t="str">
            <v>Guatemala</v>
          </cell>
          <cell r="S224" t="str">
            <v>Guatemala</v>
          </cell>
        </row>
        <row r="225">
          <cell r="B225">
            <v>2223309222214</v>
          </cell>
          <cell r="D225" t="str">
            <v>De León</v>
          </cell>
          <cell r="E225" t="str">
            <v>Eva</v>
          </cell>
          <cell r="F225">
            <v>1</v>
          </cell>
          <cell r="H225">
            <v>41</v>
          </cell>
          <cell r="M225" t="str">
            <v>X</v>
          </cell>
          <cell r="R225" t="str">
            <v>Guatemala</v>
          </cell>
          <cell r="S225" t="str">
            <v>Guatemala</v>
          </cell>
        </row>
        <row r="226">
          <cell r="B226">
            <v>2314251710101</v>
          </cell>
          <cell r="D226" t="str">
            <v>Roca</v>
          </cell>
          <cell r="E226" t="str">
            <v>Ana</v>
          </cell>
          <cell r="F226">
            <v>1</v>
          </cell>
          <cell r="H226">
            <v>41</v>
          </cell>
          <cell r="M226" t="str">
            <v>X</v>
          </cell>
          <cell r="R226" t="str">
            <v>Guatemala</v>
          </cell>
          <cell r="S226" t="str">
            <v>Guatemala</v>
          </cell>
        </row>
        <row r="227">
          <cell r="B227">
            <v>1820760080101</v>
          </cell>
          <cell r="D227" t="str">
            <v>Padilla</v>
          </cell>
          <cell r="E227" t="str">
            <v>Luis</v>
          </cell>
          <cell r="F227">
            <v>2</v>
          </cell>
          <cell r="H227">
            <v>36</v>
          </cell>
          <cell r="M227" t="str">
            <v>X</v>
          </cell>
          <cell r="R227" t="str">
            <v>Guatemala</v>
          </cell>
          <cell r="S227" t="str">
            <v>Guatemala</v>
          </cell>
        </row>
        <row r="228">
          <cell r="B228">
            <v>2085484910101</v>
          </cell>
          <cell r="D228" t="str">
            <v>Pirir</v>
          </cell>
          <cell r="E228" t="str">
            <v>Edilma</v>
          </cell>
          <cell r="F228">
            <v>1</v>
          </cell>
          <cell r="H228">
            <v>25</v>
          </cell>
          <cell r="M228" t="str">
            <v>X</v>
          </cell>
          <cell r="R228" t="str">
            <v>Guatemala</v>
          </cell>
          <cell r="S228" t="str">
            <v>Guatemala</v>
          </cell>
        </row>
        <row r="229">
          <cell r="B229" t="str">
            <v>Menor de Edad</v>
          </cell>
          <cell r="D229" t="str">
            <v>Oliva</v>
          </cell>
          <cell r="E229" t="str">
            <v>Mirna</v>
          </cell>
          <cell r="F229">
            <v>1</v>
          </cell>
          <cell r="H229">
            <v>13</v>
          </cell>
          <cell r="M229" t="str">
            <v>X</v>
          </cell>
          <cell r="R229" t="str">
            <v>Guatemala</v>
          </cell>
          <cell r="S229" t="str">
            <v>Guatemala</v>
          </cell>
        </row>
        <row r="230">
          <cell r="B230" t="str">
            <v>Menor de Edad</v>
          </cell>
          <cell r="D230" t="str">
            <v>Oliva</v>
          </cell>
          <cell r="E230" t="str">
            <v>José</v>
          </cell>
          <cell r="F230">
            <v>2</v>
          </cell>
          <cell r="H230">
            <v>14</v>
          </cell>
          <cell r="M230" t="str">
            <v>X</v>
          </cell>
          <cell r="R230" t="str">
            <v>Guatemala</v>
          </cell>
          <cell r="S230" t="str">
            <v>Guatemala</v>
          </cell>
        </row>
        <row r="231">
          <cell r="B231">
            <v>2692612220101</v>
          </cell>
          <cell r="D231" t="str">
            <v>Sanchez</v>
          </cell>
          <cell r="E231" t="str">
            <v>Sandra</v>
          </cell>
          <cell r="F231">
            <v>1</v>
          </cell>
          <cell r="H231">
            <v>35</v>
          </cell>
          <cell r="M231" t="str">
            <v>X</v>
          </cell>
          <cell r="R231" t="str">
            <v>Guatemala</v>
          </cell>
          <cell r="S231" t="str">
            <v>Guatemala</v>
          </cell>
        </row>
        <row r="232">
          <cell r="B232">
            <v>2523254000403</v>
          </cell>
          <cell r="D232" t="str">
            <v>Pichila</v>
          </cell>
          <cell r="E232" t="str">
            <v>Ericka</v>
          </cell>
          <cell r="F232">
            <v>1</v>
          </cell>
          <cell r="H232">
            <v>27</v>
          </cell>
          <cell r="M232" t="str">
            <v>X</v>
          </cell>
          <cell r="R232" t="str">
            <v>Chimaltenango</v>
          </cell>
          <cell r="S232" t="str">
            <v>San Martín Jilotepeque</v>
          </cell>
        </row>
        <row r="233">
          <cell r="B233" t="str">
            <v>Menor De Edad</v>
          </cell>
          <cell r="D233" t="str">
            <v>Garrido</v>
          </cell>
          <cell r="E233" t="str">
            <v>Marvin</v>
          </cell>
          <cell r="F233">
            <v>2</v>
          </cell>
          <cell r="H233">
            <v>12</v>
          </cell>
          <cell r="M233" t="str">
            <v>X</v>
          </cell>
          <cell r="R233" t="str">
            <v>Guatemala</v>
          </cell>
          <cell r="S233" t="str">
            <v>Guatemala</v>
          </cell>
        </row>
        <row r="234">
          <cell r="B234" t="str">
            <v>Menor De Edad</v>
          </cell>
          <cell r="D234" t="str">
            <v>Garrido</v>
          </cell>
          <cell r="E234" t="str">
            <v>Lidia</v>
          </cell>
          <cell r="F234">
            <v>1</v>
          </cell>
          <cell r="H234">
            <v>11</v>
          </cell>
          <cell r="M234" t="str">
            <v>X</v>
          </cell>
          <cell r="R234" t="str">
            <v>Guatemala</v>
          </cell>
          <cell r="S234" t="str">
            <v>Guatemala</v>
          </cell>
        </row>
        <row r="235">
          <cell r="B235" t="str">
            <v>Menor De Edad</v>
          </cell>
          <cell r="D235" t="str">
            <v>Garrido</v>
          </cell>
          <cell r="E235" t="str">
            <v>Jose</v>
          </cell>
          <cell r="F235">
            <v>2</v>
          </cell>
          <cell r="H235">
            <v>9</v>
          </cell>
          <cell r="M235" t="str">
            <v>X</v>
          </cell>
          <cell r="R235" t="str">
            <v>Guatemala</v>
          </cell>
          <cell r="S235" t="str">
            <v>Guatemala</v>
          </cell>
        </row>
        <row r="236">
          <cell r="B236">
            <v>2247961780101</v>
          </cell>
          <cell r="D236" t="str">
            <v>Gordillo</v>
          </cell>
          <cell r="E236" t="str">
            <v>Kimberly</v>
          </cell>
          <cell r="F236">
            <v>2</v>
          </cell>
          <cell r="H236">
            <v>72</v>
          </cell>
          <cell r="M236" t="str">
            <v>X</v>
          </cell>
          <cell r="R236" t="str">
            <v>Huehuetenango</v>
          </cell>
          <cell r="S236" t="str">
            <v>Guatemala</v>
          </cell>
        </row>
        <row r="237">
          <cell r="B237">
            <v>2345994640917</v>
          </cell>
          <cell r="D237" t="str">
            <v>Coronado</v>
          </cell>
          <cell r="E237" t="str">
            <v>Mamerta</v>
          </cell>
          <cell r="F237">
            <v>1</v>
          </cell>
          <cell r="H237">
            <v>55</v>
          </cell>
          <cell r="M237" t="str">
            <v>X</v>
          </cell>
          <cell r="R237" t="str">
            <v>Quetzaltenango</v>
          </cell>
          <cell r="S237" t="str">
            <v>Colomba</v>
          </cell>
        </row>
        <row r="238">
          <cell r="B238">
            <v>2177534422007</v>
          </cell>
          <cell r="D238" t="str">
            <v>Alonso</v>
          </cell>
          <cell r="E238" t="str">
            <v>Ana</v>
          </cell>
          <cell r="F238">
            <v>1</v>
          </cell>
          <cell r="H238">
            <v>28</v>
          </cell>
          <cell r="M238" t="str">
            <v>X</v>
          </cell>
          <cell r="R238" t="str">
            <v>Guatemala</v>
          </cell>
          <cell r="S238" t="str">
            <v>Guatemala</v>
          </cell>
        </row>
        <row r="239">
          <cell r="B239">
            <v>2223309222214</v>
          </cell>
          <cell r="D239" t="str">
            <v>De León</v>
          </cell>
          <cell r="E239" t="str">
            <v>Eva</v>
          </cell>
          <cell r="F239">
            <v>1</v>
          </cell>
          <cell r="H239">
            <v>41</v>
          </cell>
          <cell r="M239" t="str">
            <v>X</v>
          </cell>
          <cell r="R239" t="str">
            <v>Guatemala</v>
          </cell>
          <cell r="S239" t="str">
            <v>Guatemala</v>
          </cell>
        </row>
        <row r="240">
          <cell r="B240" t="str">
            <v>Menor De Edad</v>
          </cell>
          <cell r="D240" t="str">
            <v>De León</v>
          </cell>
          <cell r="E240" t="str">
            <v>Anahí</v>
          </cell>
          <cell r="F240">
            <v>1</v>
          </cell>
          <cell r="H240">
            <v>10</v>
          </cell>
          <cell r="M240" t="str">
            <v>X</v>
          </cell>
          <cell r="R240" t="str">
            <v>Guatemala</v>
          </cell>
          <cell r="S240" t="str">
            <v>Guatemala</v>
          </cell>
        </row>
        <row r="241">
          <cell r="D241" t="str">
            <v>Billafranco</v>
          </cell>
          <cell r="E241" t="str">
            <v>Baltazar</v>
          </cell>
          <cell r="F241">
            <v>1</v>
          </cell>
          <cell r="H241">
            <v>55</v>
          </cell>
          <cell r="L241" t="str">
            <v>X</v>
          </cell>
          <cell r="R241" t="str">
            <v>Guatemala</v>
          </cell>
          <cell r="S241" t="str">
            <v>Guatemala</v>
          </cell>
        </row>
        <row r="242">
          <cell r="B242">
            <v>1820760080101</v>
          </cell>
          <cell r="D242" t="str">
            <v>Padilla</v>
          </cell>
          <cell r="E242" t="str">
            <v>Luis</v>
          </cell>
          <cell r="F242">
            <v>2</v>
          </cell>
          <cell r="H242">
            <v>36</v>
          </cell>
          <cell r="L242" t="str">
            <v>X</v>
          </cell>
          <cell r="R242" t="str">
            <v>Guatemala</v>
          </cell>
          <cell r="S242" t="str">
            <v>Guatemala</v>
          </cell>
        </row>
        <row r="243">
          <cell r="B243" t="str">
            <v>0292640-9</v>
          </cell>
          <cell r="D243" t="str">
            <v>Rivera</v>
          </cell>
          <cell r="E243" t="str">
            <v>Consuelo</v>
          </cell>
          <cell r="F243">
            <v>1</v>
          </cell>
          <cell r="H243">
            <v>60</v>
          </cell>
          <cell r="M243" t="str">
            <v>X</v>
          </cell>
        </row>
        <row r="244">
          <cell r="B244">
            <v>2565426510101</v>
          </cell>
          <cell r="D244" t="str">
            <v>Macario</v>
          </cell>
          <cell r="E244" t="str">
            <v>Sharol</v>
          </cell>
          <cell r="F244">
            <v>1</v>
          </cell>
          <cell r="H244">
            <v>44</v>
          </cell>
          <cell r="M244" t="str">
            <v>X</v>
          </cell>
          <cell r="R244" t="str">
            <v>Guatemala</v>
          </cell>
          <cell r="S244" t="str">
            <v>Guatemala</v>
          </cell>
        </row>
        <row r="245">
          <cell r="B245" t="str">
            <v>Menor de Edad</v>
          </cell>
          <cell r="D245" t="str">
            <v>Oliva</v>
          </cell>
          <cell r="E245" t="str">
            <v>Mirna</v>
          </cell>
          <cell r="F245">
            <v>1</v>
          </cell>
          <cell r="H245">
            <v>14</v>
          </cell>
          <cell r="M245" t="str">
            <v>X</v>
          </cell>
          <cell r="R245" t="str">
            <v>Guatemala</v>
          </cell>
          <cell r="S245" t="str">
            <v>Guatemala</v>
          </cell>
        </row>
        <row r="246">
          <cell r="B246" t="str">
            <v>Menor de Edad</v>
          </cell>
          <cell r="D246" t="str">
            <v>Oliva</v>
          </cell>
          <cell r="E246" t="str">
            <v>Josue</v>
          </cell>
          <cell r="F246">
            <v>2</v>
          </cell>
          <cell r="H246">
            <v>13</v>
          </cell>
          <cell r="M246" t="str">
            <v>X</v>
          </cell>
          <cell r="R246" t="str">
            <v>Guatemala</v>
          </cell>
          <cell r="S246" t="str">
            <v>Guatemala</v>
          </cell>
        </row>
        <row r="247">
          <cell r="B247">
            <v>1795070360101</v>
          </cell>
          <cell r="D247" t="str">
            <v>Ramirez</v>
          </cell>
          <cell r="E247" t="str">
            <v>Elvin</v>
          </cell>
          <cell r="F247">
            <v>2</v>
          </cell>
          <cell r="H247">
            <v>49</v>
          </cell>
          <cell r="M247" t="str">
            <v>X</v>
          </cell>
          <cell r="R247" t="str">
            <v>Guatemala</v>
          </cell>
          <cell r="S247" t="str">
            <v>Guatemala</v>
          </cell>
        </row>
        <row r="248">
          <cell r="B248" t="str">
            <v xml:space="preserve">menor de edad </v>
          </cell>
          <cell r="D248" t="str">
            <v xml:space="preserve">Garrido </v>
          </cell>
          <cell r="E248" t="str">
            <v xml:space="preserve">Marvin </v>
          </cell>
          <cell r="F248">
            <v>2</v>
          </cell>
          <cell r="H248">
            <v>12</v>
          </cell>
          <cell r="M248" t="str">
            <v>x</v>
          </cell>
          <cell r="R248" t="str">
            <v>Guatemala</v>
          </cell>
          <cell r="S248" t="str">
            <v>Guatemala</v>
          </cell>
        </row>
        <row r="249">
          <cell r="B249">
            <v>2337475830101</v>
          </cell>
          <cell r="D249" t="str">
            <v>Mendez</v>
          </cell>
          <cell r="E249" t="str">
            <v>Silvia</v>
          </cell>
          <cell r="F249">
            <v>1</v>
          </cell>
          <cell r="H249">
            <v>29</v>
          </cell>
          <cell r="M249" t="str">
            <v>x</v>
          </cell>
          <cell r="R249" t="str">
            <v>Guatemala</v>
          </cell>
          <cell r="S249" t="str">
            <v>Guatemala</v>
          </cell>
        </row>
        <row r="250">
          <cell r="B250">
            <v>2636585890101</v>
          </cell>
          <cell r="D250" t="str">
            <v xml:space="preserve">Ticas </v>
          </cell>
          <cell r="E250" t="str">
            <v>kimberly</v>
          </cell>
          <cell r="F250">
            <v>1</v>
          </cell>
          <cell r="H250">
            <v>22</v>
          </cell>
          <cell r="M250" t="str">
            <v>x</v>
          </cell>
          <cell r="R250" t="str">
            <v>Guatemala</v>
          </cell>
          <cell r="S250" t="str">
            <v>Guatemala</v>
          </cell>
        </row>
        <row r="251">
          <cell r="B251">
            <v>2370597380101</v>
          </cell>
          <cell r="D251" t="str">
            <v>Perez</v>
          </cell>
          <cell r="E251" t="str">
            <v>Lidia</v>
          </cell>
          <cell r="F251">
            <v>1</v>
          </cell>
          <cell r="H251">
            <v>32</v>
          </cell>
          <cell r="M251" t="str">
            <v>x</v>
          </cell>
          <cell r="R251" t="str">
            <v>Guatemala</v>
          </cell>
          <cell r="S251" t="str">
            <v>Guatemala</v>
          </cell>
        </row>
        <row r="252">
          <cell r="B252">
            <v>3472288600101</v>
          </cell>
          <cell r="D252" t="str">
            <v xml:space="preserve">Duran </v>
          </cell>
          <cell r="E252" t="str">
            <v>Clara</v>
          </cell>
          <cell r="F252">
            <v>1</v>
          </cell>
          <cell r="H252">
            <v>21</v>
          </cell>
          <cell r="M252" t="str">
            <v>x</v>
          </cell>
          <cell r="R252" t="str">
            <v>Guatemala</v>
          </cell>
          <cell r="S252" t="str">
            <v>Guatemala</v>
          </cell>
        </row>
        <row r="253">
          <cell r="B253">
            <v>1741895240101</v>
          </cell>
          <cell r="D253" t="str">
            <v xml:space="preserve">Duran </v>
          </cell>
          <cell r="E253" t="str">
            <v>Heidi</v>
          </cell>
          <cell r="F253">
            <v>1</v>
          </cell>
          <cell r="H253">
            <v>27</v>
          </cell>
          <cell r="M253" t="str">
            <v>x</v>
          </cell>
          <cell r="R253" t="str">
            <v>Guatemala</v>
          </cell>
          <cell r="S253" t="str">
            <v>Guatemala</v>
          </cell>
        </row>
        <row r="254">
          <cell r="B254" t="str">
            <v xml:space="preserve">menor de edad </v>
          </cell>
          <cell r="D254" t="str">
            <v>Lopez</v>
          </cell>
          <cell r="E254" t="str">
            <v>Rudy</v>
          </cell>
          <cell r="F254">
            <v>2</v>
          </cell>
          <cell r="H254">
            <v>15</v>
          </cell>
          <cell r="M254" t="str">
            <v>x</v>
          </cell>
          <cell r="R254" t="str">
            <v>Guatemala</v>
          </cell>
          <cell r="S254" t="str">
            <v>Guatemala</v>
          </cell>
        </row>
        <row r="255">
          <cell r="B255" t="str">
            <v xml:space="preserve">menor de edad </v>
          </cell>
          <cell r="D255" t="str">
            <v>Oliva</v>
          </cell>
          <cell r="E255" t="str">
            <v>Mirna</v>
          </cell>
          <cell r="F255">
            <v>1</v>
          </cell>
          <cell r="H255">
            <v>14</v>
          </cell>
          <cell r="M255" t="str">
            <v>x</v>
          </cell>
          <cell r="R255" t="str">
            <v>Guatemala</v>
          </cell>
          <cell r="S255" t="str">
            <v>Guatemala</v>
          </cell>
        </row>
        <row r="256">
          <cell r="B256" t="str">
            <v xml:space="preserve">menor de edad </v>
          </cell>
          <cell r="D256" t="str">
            <v>Oliva</v>
          </cell>
          <cell r="E256" t="str">
            <v>Jose</v>
          </cell>
          <cell r="F256">
            <v>2</v>
          </cell>
          <cell r="H256">
            <v>13</v>
          </cell>
          <cell r="M256" t="str">
            <v>x</v>
          </cell>
          <cell r="R256" t="str">
            <v>Guatemala</v>
          </cell>
          <cell r="S256" t="str">
            <v>Guatemala</v>
          </cell>
        </row>
        <row r="257">
          <cell r="B257" t="str">
            <v xml:space="preserve">menor de edad </v>
          </cell>
          <cell r="D257" t="str">
            <v>Vicente</v>
          </cell>
          <cell r="E257" t="str">
            <v xml:space="preserve">Manuel </v>
          </cell>
          <cell r="F257">
            <v>2</v>
          </cell>
          <cell r="H257">
            <v>9</v>
          </cell>
          <cell r="M257" t="str">
            <v>x</v>
          </cell>
          <cell r="R257" t="str">
            <v>Guatemala</v>
          </cell>
          <cell r="S257" t="str">
            <v>Guatemala</v>
          </cell>
        </row>
        <row r="258">
          <cell r="B258">
            <v>2753056510101</v>
          </cell>
          <cell r="D258" t="str">
            <v>Rivas</v>
          </cell>
          <cell r="E258" t="str">
            <v>Orlando</v>
          </cell>
          <cell r="F258">
            <v>2</v>
          </cell>
          <cell r="H258" t="str">
            <v>54 años</v>
          </cell>
          <cell r="M258" t="str">
            <v>X</v>
          </cell>
          <cell r="R258" t="str">
            <v>Guatemala</v>
          </cell>
          <cell r="S258" t="str">
            <v>Guatemala</v>
          </cell>
        </row>
        <row r="259">
          <cell r="B259">
            <v>1710919140608</v>
          </cell>
          <cell r="D259" t="str">
            <v>Gonzales</v>
          </cell>
          <cell r="E259" t="str">
            <v>Luisa</v>
          </cell>
          <cell r="F259">
            <v>1</v>
          </cell>
          <cell r="H259" t="str">
            <v xml:space="preserve">38 años </v>
          </cell>
          <cell r="M259" t="str">
            <v>X</v>
          </cell>
          <cell r="R259" t="str">
            <v>Guatemala</v>
          </cell>
          <cell r="S259" t="str">
            <v>Guatemala</v>
          </cell>
        </row>
        <row r="260">
          <cell r="B260" t="str">
            <v>Menor de Edad</v>
          </cell>
          <cell r="D260" t="str">
            <v>Chicas</v>
          </cell>
          <cell r="E260" t="str">
            <v>Alex</v>
          </cell>
          <cell r="F260">
            <v>1</v>
          </cell>
          <cell r="H260" t="str">
            <v>12 años</v>
          </cell>
          <cell r="M260" t="str">
            <v>X</v>
          </cell>
          <cell r="R260" t="str">
            <v>Guatemala</v>
          </cell>
          <cell r="S260" t="str">
            <v>Guatemala</v>
          </cell>
        </row>
        <row r="261">
          <cell r="B261" t="str">
            <v>Menor de Edad</v>
          </cell>
          <cell r="D261" t="str">
            <v xml:space="preserve">Barillas </v>
          </cell>
          <cell r="E261" t="str">
            <v>Diana</v>
          </cell>
          <cell r="F261">
            <v>1</v>
          </cell>
          <cell r="H261" t="str">
            <v>13 años</v>
          </cell>
          <cell r="M261" t="str">
            <v>X</v>
          </cell>
          <cell r="R261" t="str">
            <v>Guatemala</v>
          </cell>
          <cell r="S261" t="str">
            <v>Guatemala</v>
          </cell>
        </row>
        <row r="262">
          <cell r="B262">
            <v>2294813960101</v>
          </cell>
          <cell r="D262" t="str">
            <v xml:space="preserve">Barillas </v>
          </cell>
          <cell r="E262" t="str">
            <v>Rudy</v>
          </cell>
          <cell r="F262">
            <v>2</v>
          </cell>
          <cell r="H262" t="str">
            <v>44 años</v>
          </cell>
          <cell r="M262" t="str">
            <v>X</v>
          </cell>
          <cell r="R262" t="str">
            <v>Guatemala</v>
          </cell>
          <cell r="S262" t="str">
            <v>Guatemala</v>
          </cell>
        </row>
        <row r="263">
          <cell r="B263">
            <v>2636995790101</v>
          </cell>
          <cell r="D263" t="str">
            <v>Matías</v>
          </cell>
          <cell r="E263" t="str">
            <v>Eduardo</v>
          </cell>
          <cell r="F263">
            <v>2</v>
          </cell>
          <cell r="H263">
            <v>28</v>
          </cell>
          <cell r="M263" t="str">
            <v>X</v>
          </cell>
          <cell r="R263" t="str">
            <v>Guatemala</v>
          </cell>
          <cell r="S263" t="str">
            <v>Guatemala</v>
          </cell>
        </row>
        <row r="264">
          <cell r="B264">
            <v>1645639700101</v>
          </cell>
          <cell r="D264" t="str">
            <v>Barrios</v>
          </cell>
          <cell r="E264" t="str">
            <v>Angeles</v>
          </cell>
          <cell r="F264">
            <v>1</v>
          </cell>
          <cell r="H264">
            <v>38</v>
          </cell>
          <cell r="M264" t="str">
            <v>X</v>
          </cell>
          <cell r="R264" t="str">
            <v>Guatemala</v>
          </cell>
          <cell r="S264" t="str">
            <v>Guatemala</v>
          </cell>
        </row>
        <row r="265">
          <cell r="B265" t="str">
            <v>Menor de edad</v>
          </cell>
          <cell r="D265" t="str">
            <v>Reyes</v>
          </cell>
          <cell r="E265" t="str">
            <v>Astrid</v>
          </cell>
          <cell r="F265">
            <v>1</v>
          </cell>
          <cell r="H265">
            <v>13</v>
          </cell>
          <cell r="M265" t="str">
            <v>X</v>
          </cell>
          <cell r="R265" t="str">
            <v>Guatemala</v>
          </cell>
          <cell r="S265" t="str">
            <v>Guatemala</v>
          </cell>
        </row>
        <row r="266">
          <cell r="B266" t="str">
            <v>Menor de edad</v>
          </cell>
          <cell r="D266" t="str">
            <v>Reyes</v>
          </cell>
          <cell r="E266" t="str">
            <v>Brayan</v>
          </cell>
          <cell r="F266">
            <v>2</v>
          </cell>
          <cell r="H266">
            <v>8</v>
          </cell>
          <cell r="M266" t="str">
            <v>X</v>
          </cell>
          <cell r="R266" t="str">
            <v>Guatemala</v>
          </cell>
          <cell r="S266" t="str">
            <v>Guatemala</v>
          </cell>
        </row>
        <row r="267">
          <cell r="B267" t="str">
            <v>Menor de edad</v>
          </cell>
          <cell r="D267" t="str">
            <v>Reyes</v>
          </cell>
          <cell r="E267" t="str">
            <v>Alvin</v>
          </cell>
          <cell r="F267">
            <v>2</v>
          </cell>
          <cell r="H267">
            <v>9</v>
          </cell>
          <cell r="M267" t="str">
            <v>X</v>
          </cell>
          <cell r="R267" t="str">
            <v>Guatemala</v>
          </cell>
          <cell r="S267" t="str">
            <v>Guatemala</v>
          </cell>
        </row>
        <row r="268">
          <cell r="B268">
            <v>2086713070110</v>
          </cell>
          <cell r="D268" t="str">
            <v>Quinteros</v>
          </cell>
          <cell r="E268" t="str">
            <v>Ana</v>
          </cell>
          <cell r="F268">
            <v>1</v>
          </cell>
          <cell r="H268">
            <v>25</v>
          </cell>
          <cell r="M268" t="str">
            <v>X</v>
          </cell>
          <cell r="R268" t="str">
            <v>Guatemala</v>
          </cell>
          <cell r="S268" t="str">
            <v>Guatemala</v>
          </cell>
        </row>
        <row r="269">
          <cell r="B269">
            <v>1811705312010</v>
          </cell>
          <cell r="D269" t="str">
            <v>Vasquez</v>
          </cell>
          <cell r="E269" t="str">
            <v>Gabriela</v>
          </cell>
          <cell r="F269">
            <v>1</v>
          </cell>
          <cell r="H269">
            <v>29</v>
          </cell>
          <cell r="M269" t="str">
            <v>X</v>
          </cell>
          <cell r="R269" t="str">
            <v>Guatemala</v>
          </cell>
          <cell r="S269" t="str">
            <v>Guatemala</v>
          </cell>
        </row>
        <row r="270">
          <cell r="B270" t="str">
            <v>Menor De Edad</v>
          </cell>
          <cell r="D270" t="str">
            <v>Larios</v>
          </cell>
          <cell r="E270" t="str">
            <v>Josué</v>
          </cell>
          <cell r="F270">
            <v>2</v>
          </cell>
          <cell r="H270">
            <v>7</v>
          </cell>
          <cell r="M270" t="str">
            <v>X</v>
          </cell>
          <cell r="R270" t="str">
            <v>Guatemala</v>
          </cell>
          <cell r="S270" t="str">
            <v>Guatemala</v>
          </cell>
        </row>
        <row r="271">
          <cell r="B271" t="str">
            <v>Menor De Edad</v>
          </cell>
          <cell r="D271" t="str">
            <v>Larios</v>
          </cell>
          <cell r="E271" t="str">
            <v>Brayan</v>
          </cell>
          <cell r="F271">
            <v>2</v>
          </cell>
          <cell r="H271">
            <v>5</v>
          </cell>
          <cell r="M271" t="str">
            <v>X</v>
          </cell>
          <cell r="R271" t="str">
            <v>Guatemala</v>
          </cell>
          <cell r="S271" t="str">
            <v>Guatemala</v>
          </cell>
        </row>
        <row r="272">
          <cell r="B272" t="str">
            <v>Menor De Edad</v>
          </cell>
          <cell r="D272" t="str">
            <v>Hernadez</v>
          </cell>
          <cell r="E272" t="str">
            <v>Dorian</v>
          </cell>
          <cell r="F272">
            <v>2</v>
          </cell>
          <cell r="H272">
            <v>6</v>
          </cell>
          <cell r="M272" t="str">
            <v>X</v>
          </cell>
          <cell r="R272" t="str">
            <v>Guatemala</v>
          </cell>
          <cell r="S272" t="str">
            <v>Guatemala</v>
          </cell>
        </row>
        <row r="273">
          <cell r="B273">
            <v>2553292290101</v>
          </cell>
          <cell r="D273" t="str">
            <v>Pérez</v>
          </cell>
          <cell r="E273" t="str">
            <v>Josselyn</v>
          </cell>
          <cell r="F273">
            <v>1</v>
          </cell>
          <cell r="H273">
            <v>27</v>
          </cell>
          <cell r="M273" t="str">
            <v>X</v>
          </cell>
          <cell r="R273" t="str">
            <v>Guatemala</v>
          </cell>
          <cell r="S273" t="str">
            <v>Guatemala</v>
          </cell>
        </row>
        <row r="274">
          <cell r="B274" t="str">
            <v>Menor De Edad</v>
          </cell>
          <cell r="D274" t="str">
            <v>Canel</v>
          </cell>
          <cell r="E274" t="str">
            <v>Freddy</v>
          </cell>
          <cell r="F274">
            <v>2</v>
          </cell>
          <cell r="H274">
            <v>12</v>
          </cell>
          <cell r="M274" t="str">
            <v>X</v>
          </cell>
          <cell r="R274" t="str">
            <v>Guatemala</v>
          </cell>
          <cell r="S274" t="str">
            <v>Guatemala</v>
          </cell>
        </row>
        <row r="275">
          <cell r="B275">
            <v>1814209201712</v>
          </cell>
          <cell r="D275" t="str">
            <v>Mayen</v>
          </cell>
          <cell r="E275" t="str">
            <v>Sara</v>
          </cell>
          <cell r="F275">
            <v>1</v>
          </cell>
          <cell r="H275">
            <v>38</v>
          </cell>
          <cell r="M275" t="str">
            <v>X</v>
          </cell>
          <cell r="R275" t="str">
            <v>Guatemala</v>
          </cell>
          <cell r="S275" t="str">
            <v>Guatemala</v>
          </cell>
        </row>
        <row r="276">
          <cell r="B276" t="str">
            <v>Menor De Edad</v>
          </cell>
          <cell r="D276" t="str">
            <v>Juarez</v>
          </cell>
          <cell r="E276" t="str">
            <v>Josue</v>
          </cell>
          <cell r="F276">
            <v>2</v>
          </cell>
          <cell r="H276">
            <v>12</v>
          </cell>
          <cell r="M276" t="str">
            <v>X</v>
          </cell>
          <cell r="R276" t="str">
            <v>Guatemala</v>
          </cell>
          <cell r="S276" t="str">
            <v>Guatemala</v>
          </cell>
        </row>
        <row r="277">
          <cell r="B277">
            <v>2226173061015</v>
          </cell>
          <cell r="D277" t="str">
            <v>Gonzales</v>
          </cell>
          <cell r="E277" t="str">
            <v>Cindy</v>
          </cell>
          <cell r="F277">
            <v>1</v>
          </cell>
          <cell r="H277">
            <v>28</v>
          </cell>
          <cell r="M277" t="str">
            <v>X</v>
          </cell>
          <cell r="R277" t="str">
            <v>Guatemala</v>
          </cell>
          <cell r="S277" t="str">
            <v>Guatemala</v>
          </cell>
        </row>
        <row r="278">
          <cell r="B278">
            <v>2553292290101</v>
          </cell>
          <cell r="D278" t="str">
            <v>Peréz</v>
          </cell>
          <cell r="E278" t="str">
            <v>Josselyn</v>
          </cell>
          <cell r="F278">
            <v>1</v>
          </cell>
          <cell r="H278">
            <v>27</v>
          </cell>
          <cell r="M278" t="str">
            <v>X</v>
          </cell>
          <cell r="R278" t="str">
            <v>Guatemala</v>
          </cell>
          <cell r="S278" t="str">
            <v>Guatemala</v>
          </cell>
        </row>
        <row r="279">
          <cell r="B279">
            <v>2314383460101</v>
          </cell>
          <cell r="D279" t="str">
            <v>Artola</v>
          </cell>
          <cell r="E279" t="str">
            <v>Carlos</v>
          </cell>
          <cell r="F279">
            <v>1</v>
          </cell>
          <cell r="H279">
            <v>28</v>
          </cell>
          <cell r="M279" t="str">
            <v>X</v>
          </cell>
          <cell r="R279" t="str">
            <v>Guatemala</v>
          </cell>
          <cell r="S279" t="str">
            <v>Guatemala</v>
          </cell>
        </row>
        <row r="280">
          <cell r="B280" t="str">
            <v>Menor De Edad</v>
          </cell>
          <cell r="D280" t="str">
            <v>Barillas</v>
          </cell>
          <cell r="E280" t="str">
            <v>Erick</v>
          </cell>
          <cell r="F280">
            <v>2</v>
          </cell>
          <cell r="H280">
            <v>3</v>
          </cell>
          <cell r="M280" t="str">
            <v>X</v>
          </cell>
          <cell r="R280" t="str">
            <v>Guatemala</v>
          </cell>
          <cell r="S280" t="str">
            <v>Guatemala</v>
          </cell>
        </row>
        <row r="281">
          <cell r="B281" t="str">
            <v>Menor De Edad</v>
          </cell>
          <cell r="D281" t="str">
            <v>Illescas</v>
          </cell>
          <cell r="E281" t="str">
            <v>Josué</v>
          </cell>
          <cell r="F281">
            <v>2</v>
          </cell>
          <cell r="H281">
            <v>9</v>
          </cell>
          <cell r="M281" t="str">
            <v>X</v>
          </cell>
          <cell r="R281" t="str">
            <v>Guatemala</v>
          </cell>
          <cell r="S281" t="str">
            <v>Guatemala</v>
          </cell>
        </row>
        <row r="282">
          <cell r="B282">
            <v>2215065430408</v>
          </cell>
          <cell r="D282" t="str">
            <v>Gonzales</v>
          </cell>
          <cell r="E282" t="str">
            <v>Katya</v>
          </cell>
          <cell r="F282">
            <v>1</v>
          </cell>
          <cell r="H282">
            <v>46</v>
          </cell>
          <cell r="M282" t="str">
            <v>X</v>
          </cell>
          <cell r="R282" t="str">
            <v>Guatemala</v>
          </cell>
          <cell r="S282" t="str">
            <v>Guatemala</v>
          </cell>
        </row>
        <row r="283">
          <cell r="B283">
            <v>2433337300101</v>
          </cell>
          <cell r="D283" t="str">
            <v>Menchú</v>
          </cell>
          <cell r="E283" t="str">
            <v>Marisabel</v>
          </cell>
          <cell r="F283">
            <v>1</v>
          </cell>
          <cell r="H283">
            <v>50</v>
          </cell>
          <cell r="M283" t="str">
            <v>X</v>
          </cell>
          <cell r="R283" t="str">
            <v>Guatemala</v>
          </cell>
          <cell r="S283" t="str">
            <v>Guatemala</v>
          </cell>
        </row>
        <row r="284">
          <cell r="B284" t="str">
            <v>Menor de Edad</v>
          </cell>
          <cell r="D284" t="str">
            <v>Erazo</v>
          </cell>
          <cell r="E284" t="str">
            <v>Julio</v>
          </cell>
          <cell r="F284">
            <v>2</v>
          </cell>
          <cell r="H284">
            <v>13</v>
          </cell>
          <cell r="M284" t="str">
            <v>X</v>
          </cell>
          <cell r="R284" t="str">
            <v>Guatemala</v>
          </cell>
          <cell r="S284" t="str">
            <v>Guatemala</v>
          </cell>
        </row>
        <row r="285">
          <cell r="B285" t="str">
            <v>Menor de Edad</v>
          </cell>
          <cell r="D285" t="str">
            <v>Juarez</v>
          </cell>
          <cell r="E285" t="str">
            <v>Cesia</v>
          </cell>
          <cell r="F285">
            <v>1</v>
          </cell>
          <cell r="H285">
            <v>16</v>
          </cell>
          <cell r="M285" t="str">
            <v>X</v>
          </cell>
          <cell r="R285" t="str">
            <v>Guatemala</v>
          </cell>
          <cell r="S285" t="str">
            <v>Guatemala</v>
          </cell>
        </row>
        <row r="286">
          <cell r="B286">
            <v>1814209101712</v>
          </cell>
          <cell r="D286" t="str">
            <v>Mayén-Paciente</v>
          </cell>
          <cell r="E286" t="str">
            <v>Sara</v>
          </cell>
          <cell r="F286">
            <v>1</v>
          </cell>
          <cell r="H286">
            <v>38</v>
          </cell>
          <cell r="M286" t="str">
            <v>X</v>
          </cell>
          <cell r="R286" t="str">
            <v>Guatemala</v>
          </cell>
          <cell r="S286" t="str">
            <v>Guatemala</v>
          </cell>
        </row>
        <row r="287">
          <cell r="B287" t="str">
            <v>Menor de Edad</v>
          </cell>
          <cell r="D287" t="str">
            <v>Juarez-paciente</v>
          </cell>
          <cell r="E287" t="str">
            <v>Jose</v>
          </cell>
          <cell r="F287">
            <v>2</v>
          </cell>
          <cell r="H287">
            <v>12</v>
          </cell>
          <cell r="M287" t="str">
            <v>X</v>
          </cell>
          <cell r="R287" t="str">
            <v>Guatemala</v>
          </cell>
          <cell r="S287" t="str">
            <v>Guatemala</v>
          </cell>
        </row>
        <row r="288">
          <cell r="B288">
            <v>2528272600101</v>
          </cell>
          <cell r="D288" t="str">
            <v>Herrera</v>
          </cell>
          <cell r="E288" t="str">
            <v>Candy</v>
          </cell>
          <cell r="F288">
            <v>1</v>
          </cell>
          <cell r="H288">
            <v>33</v>
          </cell>
          <cell r="M288" t="str">
            <v>X</v>
          </cell>
          <cell r="R288" t="str">
            <v>Guatemala</v>
          </cell>
          <cell r="S288" t="str">
            <v>Guatemala</v>
          </cell>
        </row>
        <row r="289">
          <cell r="B289" t="str">
            <v>Menor de Edad</v>
          </cell>
          <cell r="D289" t="str">
            <v>Franklin</v>
          </cell>
          <cell r="E289" t="str">
            <v>Diaz</v>
          </cell>
          <cell r="F289">
            <v>2</v>
          </cell>
          <cell r="H289">
            <v>8</v>
          </cell>
          <cell r="M289" t="str">
            <v>X</v>
          </cell>
          <cell r="R289" t="str">
            <v>Guatemala</v>
          </cell>
          <cell r="S289" t="str">
            <v>Guatemala</v>
          </cell>
        </row>
        <row r="290">
          <cell r="B290" t="str">
            <v>Menor de Edad</v>
          </cell>
          <cell r="D290" t="str">
            <v>Kelver</v>
          </cell>
          <cell r="E290" t="str">
            <v>Diaz</v>
          </cell>
          <cell r="F290">
            <v>2</v>
          </cell>
          <cell r="H290">
            <v>6</v>
          </cell>
          <cell r="M290" t="str">
            <v>X</v>
          </cell>
          <cell r="R290" t="str">
            <v>Guatemala</v>
          </cell>
          <cell r="S290" t="str">
            <v>Guatemala</v>
          </cell>
        </row>
        <row r="291">
          <cell r="B291">
            <v>2696064670101</v>
          </cell>
          <cell r="D291" t="str">
            <v>Gladiz</v>
          </cell>
          <cell r="E291" t="str">
            <v>Sanchez</v>
          </cell>
          <cell r="F291">
            <v>1</v>
          </cell>
          <cell r="H291">
            <v>38</v>
          </cell>
          <cell r="M291" t="str">
            <v>X</v>
          </cell>
          <cell r="R291" t="str">
            <v>Guatemala</v>
          </cell>
          <cell r="S291" t="str">
            <v>Guatemala</v>
          </cell>
        </row>
        <row r="292">
          <cell r="B292">
            <v>2674584790101</v>
          </cell>
          <cell r="D292" t="str">
            <v>Gonzales</v>
          </cell>
          <cell r="E292" t="str">
            <v>Ana</v>
          </cell>
          <cell r="F292">
            <v>1</v>
          </cell>
          <cell r="H292">
            <v>36</v>
          </cell>
          <cell r="M292" t="str">
            <v>X</v>
          </cell>
          <cell r="R292" t="str">
            <v>Guatemala</v>
          </cell>
          <cell r="S292" t="str">
            <v>Guatemala</v>
          </cell>
        </row>
        <row r="293">
          <cell r="B293" t="str">
            <v>Menor De Edad</v>
          </cell>
          <cell r="D293" t="str">
            <v>Tejada</v>
          </cell>
          <cell r="E293" t="str">
            <v>Daniela</v>
          </cell>
          <cell r="F293">
            <v>1</v>
          </cell>
          <cell r="H293">
            <v>7</v>
          </cell>
          <cell r="M293" t="str">
            <v>X</v>
          </cell>
          <cell r="R293" t="str">
            <v>Guatemala</v>
          </cell>
          <cell r="S293" t="str">
            <v>Guatemala</v>
          </cell>
        </row>
        <row r="294">
          <cell r="B294">
            <v>2636995790101</v>
          </cell>
          <cell r="D294" t="str">
            <v xml:space="preserve">Matías </v>
          </cell>
          <cell r="E294" t="str">
            <v>Eduardo</v>
          </cell>
          <cell r="F294">
            <v>2</v>
          </cell>
          <cell r="H294">
            <v>28</v>
          </cell>
          <cell r="M294" t="str">
            <v>X</v>
          </cell>
          <cell r="R294" t="str">
            <v>Guatemala</v>
          </cell>
          <cell r="S294" t="str">
            <v>Guatemala</v>
          </cell>
        </row>
        <row r="295">
          <cell r="B295">
            <v>2240044090101</v>
          </cell>
          <cell r="D295" t="str">
            <v xml:space="preserve">Erick </v>
          </cell>
          <cell r="E295" t="str">
            <v>López</v>
          </cell>
          <cell r="F295">
            <v>2</v>
          </cell>
          <cell r="H295">
            <v>24</v>
          </cell>
          <cell r="M295" t="str">
            <v>X</v>
          </cell>
          <cell r="R295" t="str">
            <v>Guatemala</v>
          </cell>
          <cell r="S295" t="str">
            <v>Guatemala</v>
          </cell>
        </row>
        <row r="296">
          <cell r="B296">
            <v>1811705312010</v>
          </cell>
          <cell r="D296" t="str">
            <v>Vasquéz</v>
          </cell>
          <cell r="E296" t="str">
            <v>Gabriela</v>
          </cell>
          <cell r="F296">
            <v>1</v>
          </cell>
          <cell r="H296">
            <v>29</v>
          </cell>
          <cell r="M296" t="str">
            <v>X</v>
          </cell>
          <cell r="R296" t="str">
            <v>Guatemala</v>
          </cell>
          <cell r="S296" t="str">
            <v>Guatemala</v>
          </cell>
        </row>
        <row r="297">
          <cell r="B297" t="str">
            <v>Menor De Edad</v>
          </cell>
          <cell r="D297" t="str">
            <v>Larios</v>
          </cell>
          <cell r="E297" t="str">
            <v>Josué</v>
          </cell>
          <cell r="F297">
            <v>2</v>
          </cell>
          <cell r="H297">
            <v>7</v>
          </cell>
          <cell r="M297" t="str">
            <v>X</v>
          </cell>
          <cell r="R297" t="str">
            <v>Guatemala</v>
          </cell>
          <cell r="S297" t="str">
            <v>Guatemala</v>
          </cell>
        </row>
        <row r="298">
          <cell r="B298" t="str">
            <v>Menor De Edad</v>
          </cell>
          <cell r="D298" t="str">
            <v>Larios</v>
          </cell>
          <cell r="E298" t="str">
            <v>Brayan</v>
          </cell>
          <cell r="F298">
            <v>2</v>
          </cell>
          <cell r="H298">
            <v>5</v>
          </cell>
          <cell r="M298" t="str">
            <v>X</v>
          </cell>
          <cell r="R298" t="str">
            <v>Guatemala</v>
          </cell>
          <cell r="S298" t="str">
            <v>Guatemala</v>
          </cell>
        </row>
        <row r="299">
          <cell r="B299">
            <v>2567397810194</v>
          </cell>
          <cell r="D299" t="str">
            <v>García</v>
          </cell>
          <cell r="E299" t="str">
            <v>Wagner</v>
          </cell>
          <cell r="F299">
            <v>2</v>
          </cell>
          <cell r="H299">
            <v>28</v>
          </cell>
          <cell r="M299" t="str">
            <v>X</v>
          </cell>
          <cell r="R299" t="str">
            <v>Guatemala</v>
          </cell>
          <cell r="S299" t="str">
            <v>Guatemala</v>
          </cell>
        </row>
        <row r="300">
          <cell r="B300" t="str">
            <v>Menor De Edad</v>
          </cell>
          <cell r="D300" t="str">
            <v>Gil</v>
          </cell>
          <cell r="E300" t="str">
            <v>María</v>
          </cell>
          <cell r="F300">
            <v>1</v>
          </cell>
          <cell r="H300">
            <v>8</v>
          </cell>
          <cell r="M300" t="str">
            <v>X</v>
          </cell>
          <cell r="R300" t="str">
            <v>Guatemala</v>
          </cell>
          <cell r="S300" t="str">
            <v>Guatemala</v>
          </cell>
        </row>
        <row r="301">
          <cell r="B301" t="str">
            <v>Menor De Edad</v>
          </cell>
          <cell r="D301" t="str">
            <v>Gil</v>
          </cell>
          <cell r="E301" t="str">
            <v>Gabriela</v>
          </cell>
          <cell r="F301">
            <v>1</v>
          </cell>
          <cell r="H301">
            <v>7</v>
          </cell>
          <cell r="M301" t="str">
            <v>X</v>
          </cell>
          <cell r="R301" t="str">
            <v>Guatemala</v>
          </cell>
          <cell r="S301" t="str">
            <v>Guatemala</v>
          </cell>
        </row>
        <row r="302">
          <cell r="B302">
            <v>1958864290101</v>
          </cell>
          <cell r="D302" t="str">
            <v>Lemus</v>
          </cell>
          <cell r="E302" t="str">
            <v>Addler</v>
          </cell>
          <cell r="F302">
            <v>2</v>
          </cell>
          <cell r="H302">
            <v>28</v>
          </cell>
          <cell r="M302" t="str">
            <v>X</v>
          </cell>
          <cell r="R302" t="str">
            <v>Guatemala</v>
          </cell>
          <cell r="S302" t="str">
            <v>Guatemala</v>
          </cell>
        </row>
        <row r="303">
          <cell r="B303" t="str">
            <v xml:space="preserve">Menor de Edad </v>
          </cell>
          <cell r="D303" t="str">
            <v>Maldonado N</v>
          </cell>
          <cell r="E303" t="str">
            <v>Dayana</v>
          </cell>
          <cell r="F303">
            <v>1</v>
          </cell>
          <cell r="H303">
            <v>13</v>
          </cell>
          <cell r="M303" t="str">
            <v>X</v>
          </cell>
          <cell r="R303" t="str">
            <v>Guatemala</v>
          </cell>
          <cell r="S303" t="str">
            <v>Guatemala</v>
          </cell>
        </row>
        <row r="304">
          <cell r="B304">
            <v>3018779980101</v>
          </cell>
          <cell r="D304" t="str">
            <v>Maldonado N</v>
          </cell>
          <cell r="E304" t="str">
            <v xml:space="preserve">Yennifer </v>
          </cell>
          <cell r="F304">
            <v>1</v>
          </cell>
          <cell r="H304">
            <v>20</v>
          </cell>
          <cell r="M304" t="str">
            <v>X</v>
          </cell>
          <cell r="R304" t="str">
            <v>Guatemala</v>
          </cell>
          <cell r="S304" t="str">
            <v>Guatemala</v>
          </cell>
        </row>
        <row r="305">
          <cell r="B305">
            <v>2086713070110</v>
          </cell>
          <cell r="D305" t="str">
            <v>Quinteros</v>
          </cell>
          <cell r="E305" t="str">
            <v>Ana</v>
          </cell>
          <cell r="F305">
            <v>1</v>
          </cell>
          <cell r="H305">
            <v>25</v>
          </cell>
          <cell r="M305" t="str">
            <v>X</v>
          </cell>
          <cell r="R305" t="str">
            <v>Guatemala</v>
          </cell>
          <cell r="S305" t="str">
            <v>Guatemala</v>
          </cell>
        </row>
        <row r="306">
          <cell r="B306">
            <v>2237460100101</v>
          </cell>
          <cell r="D306" t="str">
            <v>Morales</v>
          </cell>
          <cell r="E306" t="str">
            <v>Isabel</v>
          </cell>
          <cell r="F306">
            <v>1</v>
          </cell>
          <cell r="H306">
            <v>67</v>
          </cell>
          <cell r="M306" t="str">
            <v>X</v>
          </cell>
          <cell r="R306" t="str">
            <v>Guatemala</v>
          </cell>
          <cell r="S306" t="str">
            <v>Guatemala</v>
          </cell>
        </row>
        <row r="307">
          <cell r="B307" t="str">
            <v>Menor de Edad</v>
          </cell>
          <cell r="D307" t="str">
            <v>Diaz</v>
          </cell>
          <cell r="E307" t="str">
            <v>Franklin</v>
          </cell>
          <cell r="F307">
            <v>2</v>
          </cell>
          <cell r="H307">
            <v>8</v>
          </cell>
          <cell r="M307" t="str">
            <v>X</v>
          </cell>
          <cell r="R307" t="str">
            <v>Guatemala</v>
          </cell>
          <cell r="S307" t="str">
            <v>Guatemala</v>
          </cell>
        </row>
        <row r="308">
          <cell r="B308" t="str">
            <v>Menor de Edad</v>
          </cell>
          <cell r="D308" t="str">
            <v>Illescas</v>
          </cell>
          <cell r="E308" t="str">
            <v>Josue</v>
          </cell>
          <cell r="F308">
            <v>2</v>
          </cell>
          <cell r="H308">
            <v>19</v>
          </cell>
          <cell r="M308" t="str">
            <v>X</v>
          </cell>
          <cell r="R308" t="str">
            <v>Guatemala</v>
          </cell>
          <cell r="S308" t="str">
            <v>Guatemala</v>
          </cell>
        </row>
        <row r="309">
          <cell r="B309" t="str">
            <v>menor de Edad</v>
          </cell>
          <cell r="D309" t="str">
            <v>Hernandez</v>
          </cell>
          <cell r="E309" t="str">
            <v>Dorian</v>
          </cell>
          <cell r="F309">
            <v>2</v>
          </cell>
          <cell r="H309">
            <v>6</v>
          </cell>
          <cell r="M309" t="str">
            <v>X</v>
          </cell>
          <cell r="R309" t="str">
            <v>Guatemala</v>
          </cell>
          <cell r="S309" t="str">
            <v>Guatemala</v>
          </cell>
        </row>
        <row r="310">
          <cell r="B310">
            <v>2464915160701</v>
          </cell>
          <cell r="D310" t="str">
            <v>Samines</v>
          </cell>
          <cell r="E310" t="str">
            <v>Maribel</v>
          </cell>
          <cell r="F310">
            <v>1</v>
          </cell>
          <cell r="H310">
            <v>32</v>
          </cell>
          <cell r="M310" t="str">
            <v>X</v>
          </cell>
          <cell r="R310" t="str">
            <v>Guatemala</v>
          </cell>
          <cell r="S310" t="str">
            <v>Guatemala</v>
          </cell>
        </row>
        <row r="311">
          <cell r="B311">
            <v>2553292290101</v>
          </cell>
          <cell r="D311" t="str">
            <v>Peréz</v>
          </cell>
          <cell r="E311" t="str">
            <v xml:space="preserve">Yoselin </v>
          </cell>
          <cell r="F311">
            <v>1</v>
          </cell>
          <cell r="H311">
            <v>27</v>
          </cell>
          <cell r="M311" t="str">
            <v>X</v>
          </cell>
          <cell r="R311" t="str">
            <v>Guatemala</v>
          </cell>
          <cell r="S311" t="str">
            <v>Guatemala</v>
          </cell>
        </row>
        <row r="312">
          <cell r="B312">
            <v>2215065430401</v>
          </cell>
          <cell r="D312" t="str">
            <v>Gonzales</v>
          </cell>
          <cell r="E312" t="str">
            <v>Katia</v>
          </cell>
          <cell r="F312">
            <v>1</v>
          </cell>
          <cell r="H312">
            <v>46</v>
          </cell>
          <cell r="M312" t="str">
            <v>X</v>
          </cell>
          <cell r="R312" t="str">
            <v>Guatemala</v>
          </cell>
          <cell r="S312" t="str">
            <v>Guatemala</v>
          </cell>
        </row>
        <row r="313">
          <cell r="B313" t="str">
            <v>Menor de Edad</v>
          </cell>
          <cell r="D313" t="str">
            <v>Diaz</v>
          </cell>
          <cell r="E313" t="str">
            <v>Kelver</v>
          </cell>
          <cell r="F313">
            <v>2</v>
          </cell>
          <cell r="H313">
            <v>6</v>
          </cell>
          <cell r="M313" t="str">
            <v>X</v>
          </cell>
          <cell r="R313" t="str">
            <v>Guatemala</v>
          </cell>
          <cell r="S313" t="str">
            <v>Guatemala</v>
          </cell>
        </row>
        <row r="314">
          <cell r="B314" t="str">
            <v>Pendiente</v>
          </cell>
          <cell r="D314" t="str">
            <v>Borrallo</v>
          </cell>
          <cell r="E314" t="str">
            <v>Ostin</v>
          </cell>
          <cell r="F314">
            <v>2</v>
          </cell>
          <cell r="H314">
            <v>22</v>
          </cell>
        </row>
        <row r="315">
          <cell r="B315">
            <v>2604073560101</v>
          </cell>
          <cell r="D315" t="str">
            <v>Yool</v>
          </cell>
          <cell r="E315" t="str">
            <v>Yeimi</v>
          </cell>
          <cell r="F315">
            <v>1</v>
          </cell>
          <cell r="H315">
            <v>32</v>
          </cell>
          <cell r="M315" t="str">
            <v>X</v>
          </cell>
          <cell r="R315" t="str">
            <v>Guatemala</v>
          </cell>
          <cell r="S315" t="str">
            <v>Guatemala</v>
          </cell>
        </row>
        <row r="316">
          <cell r="B316" t="str">
            <v>Menor de Edad</v>
          </cell>
          <cell r="D316" t="str">
            <v>Yool</v>
          </cell>
          <cell r="E316" t="str">
            <v>Mia</v>
          </cell>
          <cell r="F316">
            <v>1</v>
          </cell>
          <cell r="H316">
            <v>9</v>
          </cell>
          <cell r="M316" t="str">
            <v>X</v>
          </cell>
          <cell r="R316" t="str">
            <v>Guatemala</v>
          </cell>
          <cell r="S316" t="str">
            <v>Guatemala</v>
          </cell>
        </row>
        <row r="317">
          <cell r="B317">
            <v>1811705312010</v>
          </cell>
          <cell r="D317" t="str">
            <v>Vasquez</v>
          </cell>
          <cell r="E317" t="str">
            <v>Gabriela</v>
          </cell>
          <cell r="F317">
            <v>1</v>
          </cell>
          <cell r="H317">
            <v>29</v>
          </cell>
          <cell r="M317" t="str">
            <v>X</v>
          </cell>
          <cell r="R317" t="str">
            <v>Guatemala</v>
          </cell>
          <cell r="S317" t="str">
            <v>Guatemala</v>
          </cell>
        </row>
        <row r="318">
          <cell r="B318" t="str">
            <v>Menor de Edad</v>
          </cell>
          <cell r="D318" t="str">
            <v>Larios</v>
          </cell>
          <cell r="E318" t="str">
            <v>Josue</v>
          </cell>
          <cell r="F318">
            <v>2</v>
          </cell>
          <cell r="H318">
            <v>7</v>
          </cell>
          <cell r="M318" t="str">
            <v>X</v>
          </cell>
          <cell r="R318" t="str">
            <v>Guatemala</v>
          </cell>
          <cell r="S318" t="str">
            <v>Guatemala</v>
          </cell>
        </row>
        <row r="319">
          <cell r="B319" t="str">
            <v>Menor de Edad</v>
          </cell>
          <cell r="D319" t="str">
            <v>Larios</v>
          </cell>
          <cell r="E319" t="str">
            <v>Brayan</v>
          </cell>
          <cell r="F319">
            <v>2</v>
          </cell>
          <cell r="H319">
            <v>5</v>
          </cell>
          <cell r="M319" t="str">
            <v>X</v>
          </cell>
          <cell r="R319" t="str">
            <v>Guatemala</v>
          </cell>
          <cell r="S319" t="str">
            <v>Guatemala</v>
          </cell>
        </row>
        <row r="320">
          <cell r="B320">
            <v>1958864290101</v>
          </cell>
          <cell r="D320" t="str">
            <v>Lemus</v>
          </cell>
          <cell r="E320" t="str">
            <v>Ramiro</v>
          </cell>
          <cell r="F320">
            <v>2</v>
          </cell>
          <cell r="H320">
            <v>28</v>
          </cell>
          <cell r="M320" t="str">
            <v>X</v>
          </cell>
          <cell r="R320" t="str">
            <v>Guatemala</v>
          </cell>
          <cell r="S320" t="str">
            <v>Guatemala</v>
          </cell>
        </row>
        <row r="321">
          <cell r="B321">
            <v>2221261360101</v>
          </cell>
          <cell r="D321" t="str">
            <v>Ariola</v>
          </cell>
          <cell r="E321" t="str">
            <v>Paola</v>
          </cell>
          <cell r="F321">
            <v>2</v>
          </cell>
          <cell r="H321">
            <v>29</v>
          </cell>
          <cell r="M321" t="str">
            <v>X</v>
          </cell>
          <cell r="R321" t="str">
            <v>Guatemala</v>
          </cell>
          <cell r="S321" t="str">
            <v>Guatemala</v>
          </cell>
        </row>
        <row r="322">
          <cell r="D322" t="str">
            <v>Borrallo</v>
          </cell>
          <cell r="E322" t="str">
            <v>Ostin</v>
          </cell>
          <cell r="F322">
            <v>2</v>
          </cell>
          <cell r="H322">
            <v>22</v>
          </cell>
        </row>
        <row r="323">
          <cell r="B323" t="str">
            <v>Menor de Edad</v>
          </cell>
          <cell r="D323" t="str">
            <v>Lopéz</v>
          </cell>
          <cell r="E323" t="str">
            <v>Jefry</v>
          </cell>
          <cell r="F323">
            <v>2</v>
          </cell>
          <cell r="H323">
            <v>16</v>
          </cell>
          <cell r="M323" t="str">
            <v>X</v>
          </cell>
          <cell r="R323" t="str">
            <v>Guatemala</v>
          </cell>
          <cell r="S323" t="str">
            <v>Guatemala</v>
          </cell>
        </row>
        <row r="324">
          <cell r="B324">
            <v>2422783961301</v>
          </cell>
          <cell r="D324" t="str">
            <v>Cano</v>
          </cell>
          <cell r="E324" t="str">
            <v>Norma</v>
          </cell>
          <cell r="F324">
            <v>1</v>
          </cell>
          <cell r="H324">
            <v>45</v>
          </cell>
          <cell r="M324" t="str">
            <v>X</v>
          </cell>
          <cell r="R324" t="str">
            <v>Guatemala</v>
          </cell>
          <cell r="S324" t="str">
            <v>Guatemala</v>
          </cell>
        </row>
        <row r="325">
          <cell r="B325" t="str">
            <v>Menor de Edad</v>
          </cell>
          <cell r="D325" t="str">
            <v>Juarez</v>
          </cell>
          <cell r="E325" t="str">
            <v>Hans</v>
          </cell>
          <cell r="F325">
            <v>2</v>
          </cell>
          <cell r="H325">
            <v>10</v>
          </cell>
          <cell r="M325" t="str">
            <v>X</v>
          </cell>
          <cell r="R325" t="str">
            <v>Guatemala</v>
          </cell>
          <cell r="S325" t="str">
            <v>Guatemala</v>
          </cell>
        </row>
        <row r="326">
          <cell r="B326">
            <v>1662427050611</v>
          </cell>
          <cell r="D326" t="str">
            <v>Peréz</v>
          </cell>
          <cell r="E326" t="str">
            <v>Maura</v>
          </cell>
          <cell r="F326">
            <v>1</v>
          </cell>
          <cell r="H326">
            <v>39</v>
          </cell>
          <cell r="M326" t="str">
            <v>X</v>
          </cell>
          <cell r="R326" t="str">
            <v>Guatemala</v>
          </cell>
          <cell r="S326" t="str">
            <v>Guatemala</v>
          </cell>
        </row>
        <row r="327">
          <cell r="B327" t="str">
            <v>Menor de Edad</v>
          </cell>
          <cell r="D327" t="str">
            <v>Rivas</v>
          </cell>
          <cell r="E327" t="str">
            <v>Erick</v>
          </cell>
          <cell r="F327">
            <v>2</v>
          </cell>
          <cell r="H327">
            <v>54</v>
          </cell>
          <cell r="M327" t="str">
            <v>X</v>
          </cell>
          <cell r="R327" t="str">
            <v>Guatemala</v>
          </cell>
          <cell r="S327" t="str">
            <v>Guatemala</v>
          </cell>
        </row>
        <row r="328">
          <cell r="B328">
            <v>2753056510101</v>
          </cell>
          <cell r="D328" t="str">
            <v>Rivas</v>
          </cell>
          <cell r="E328" t="str">
            <v>Erick</v>
          </cell>
          <cell r="F328">
            <v>2</v>
          </cell>
          <cell r="H328">
            <v>7</v>
          </cell>
          <cell r="M328" t="str">
            <v>X</v>
          </cell>
          <cell r="R328" t="str">
            <v>Guatemala</v>
          </cell>
          <cell r="S328" t="str">
            <v>Guatemala</v>
          </cell>
        </row>
        <row r="329">
          <cell r="B329" t="str">
            <v>Menor de Edad</v>
          </cell>
          <cell r="D329" t="str">
            <v>Juarez</v>
          </cell>
          <cell r="E329" t="str">
            <v>Jose</v>
          </cell>
          <cell r="F329">
            <v>2</v>
          </cell>
          <cell r="H329">
            <v>12</v>
          </cell>
          <cell r="M329" t="str">
            <v>X</v>
          </cell>
          <cell r="R329" t="str">
            <v>Guatemala</v>
          </cell>
          <cell r="S329" t="str">
            <v>Guatemala</v>
          </cell>
        </row>
        <row r="330">
          <cell r="B330" t="str">
            <v>Menor de Edad</v>
          </cell>
          <cell r="D330" t="str">
            <v>Juarez</v>
          </cell>
          <cell r="E330" t="str">
            <v>Sara</v>
          </cell>
          <cell r="F330">
            <v>1</v>
          </cell>
          <cell r="H330">
            <v>8</v>
          </cell>
          <cell r="M330" t="str">
            <v>X</v>
          </cell>
          <cell r="R330" t="str">
            <v>Guatemala</v>
          </cell>
          <cell r="S330" t="str">
            <v>Guatemala</v>
          </cell>
        </row>
        <row r="331">
          <cell r="B331">
            <v>1814209101712</v>
          </cell>
          <cell r="D331" t="str">
            <v>Mayen</v>
          </cell>
          <cell r="E331" t="str">
            <v>Sara</v>
          </cell>
          <cell r="F331">
            <v>1</v>
          </cell>
          <cell r="H331">
            <v>38</v>
          </cell>
          <cell r="M331" t="str">
            <v>X</v>
          </cell>
          <cell r="R331" t="str">
            <v>Petén</v>
          </cell>
          <cell r="S331" t="str">
            <v>Poptún</v>
          </cell>
        </row>
        <row r="332">
          <cell r="B332">
            <v>1866110990101</v>
          </cell>
          <cell r="D332" t="str">
            <v>Borrallo</v>
          </cell>
          <cell r="E332" t="str">
            <v>Claudia</v>
          </cell>
          <cell r="F332">
            <v>1</v>
          </cell>
          <cell r="H332">
            <v>44</v>
          </cell>
          <cell r="M332" t="str">
            <v>X</v>
          </cell>
          <cell r="R332" t="str">
            <v>Guatemala</v>
          </cell>
          <cell r="S332" t="str">
            <v>Guatemala</v>
          </cell>
        </row>
        <row r="333">
          <cell r="B333" t="str">
            <v>Menor de Edad</v>
          </cell>
          <cell r="D333" t="str">
            <v>Flores</v>
          </cell>
          <cell r="E333" t="str">
            <v>Gladys</v>
          </cell>
          <cell r="F333">
            <v>1</v>
          </cell>
          <cell r="H333">
            <v>15</v>
          </cell>
          <cell r="M333" t="str">
            <v>X</v>
          </cell>
          <cell r="R333" t="str">
            <v>Guatemala</v>
          </cell>
          <cell r="S333" t="str">
            <v>Guatemala</v>
          </cell>
        </row>
        <row r="334">
          <cell r="B334" t="str">
            <v>Menor de Edad</v>
          </cell>
          <cell r="D334" t="str">
            <v>Rodriguez</v>
          </cell>
          <cell r="E334" t="str">
            <v>Daniela</v>
          </cell>
          <cell r="F334">
            <v>1</v>
          </cell>
          <cell r="H334">
            <v>15</v>
          </cell>
          <cell r="M334" t="str">
            <v>X</v>
          </cell>
          <cell r="R334" t="str">
            <v>Guatemala</v>
          </cell>
          <cell r="S334" t="str">
            <v>Guatemala</v>
          </cell>
        </row>
        <row r="335">
          <cell r="B335">
            <v>2177534422007</v>
          </cell>
          <cell r="D335" t="str">
            <v>Alonso</v>
          </cell>
          <cell r="E335" t="str">
            <v>Ana</v>
          </cell>
          <cell r="F335">
            <v>1</v>
          </cell>
          <cell r="H335">
            <v>28</v>
          </cell>
          <cell r="M335" t="str">
            <v>X</v>
          </cell>
          <cell r="R335" t="str">
            <v>Guatemala</v>
          </cell>
          <cell r="S335" t="str">
            <v>Guatemala</v>
          </cell>
        </row>
        <row r="336">
          <cell r="B336" t="str">
            <v>Menor de Edad</v>
          </cell>
          <cell r="D336" t="str">
            <v>Barillas</v>
          </cell>
          <cell r="E336" t="str">
            <v>Erick</v>
          </cell>
          <cell r="F336">
            <v>2</v>
          </cell>
          <cell r="H336">
            <v>4</v>
          </cell>
          <cell r="M336" t="str">
            <v>X</v>
          </cell>
          <cell r="R336" t="str">
            <v>Guatemala</v>
          </cell>
          <cell r="S336" t="str">
            <v>Guatemala</v>
          </cell>
        </row>
        <row r="337">
          <cell r="B337" t="str">
            <v>Menor de Edad</v>
          </cell>
          <cell r="D337" t="str">
            <v>García</v>
          </cell>
          <cell r="E337" t="str">
            <v>Kimberly</v>
          </cell>
          <cell r="F337">
            <v>1</v>
          </cell>
          <cell r="H337">
            <v>7</v>
          </cell>
          <cell r="M337" t="str">
            <v>X</v>
          </cell>
          <cell r="R337" t="str">
            <v>Guatemala</v>
          </cell>
          <cell r="S337" t="str">
            <v>Guatemala</v>
          </cell>
        </row>
        <row r="338">
          <cell r="B338">
            <v>1615273611416</v>
          </cell>
          <cell r="D338" t="str">
            <v>García</v>
          </cell>
          <cell r="E338" t="str">
            <v>Calixto</v>
          </cell>
          <cell r="F338">
            <v>2</v>
          </cell>
          <cell r="H338">
            <v>34</v>
          </cell>
          <cell r="M338" t="str">
            <v>X</v>
          </cell>
          <cell r="R338" t="str">
            <v>Quiché</v>
          </cell>
          <cell r="S338" t="str">
            <v>Sacapulas</v>
          </cell>
        </row>
        <row r="339">
          <cell r="B339">
            <v>1645639700101</v>
          </cell>
          <cell r="D339" t="str">
            <v>Barrios</v>
          </cell>
          <cell r="E339" t="str">
            <v>Angeles</v>
          </cell>
          <cell r="F339">
            <v>1</v>
          </cell>
          <cell r="H339">
            <v>38</v>
          </cell>
          <cell r="M339" t="str">
            <v>X</v>
          </cell>
          <cell r="R339" t="str">
            <v>Guatemala</v>
          </cell>
          <cell r="S339" t="str">
            <v>Guatemala</v>
          </cell>
        </row>
        <row r="340">
          <cell r="B340" t="str">
            <v>Menor de Edad</v>
          </cell>
          <cell r="D340" t="str">
            <v>Reyes</v>
          </cell>
          <cell r="E340" t="str">
            <v>Astrid</v>
          </cell>
          <cell r="F340">
            <v>1</v>
          </cell>
          <cell r="H340">
            <v>13</v>
          </cell>
          <cell r="M340" t="str">
            <v>X</v>
          </cell>
          <cell r="R340" t="str">
            <v>Guatemala</v>
          </cell>
          <cell r="S340" t="str">
            <v>Guatemala</v>
          </cell>
        </row>
        <row r="341">
          <cell r="B341" t="str">
            <v>Menor de Edad</v>
          </cell>
          <cell r="D341" t="str">
            <v>Reyes</v>
          </cell>
          <cell r="E341" t="str">
            <v>Alvin</v>
          </cell>
          <cell r="F341">
            <v>2</v>
          </cell>
          <cell r="H341">
            <v>9</v>
          </cell>
          <cell r="M341" t="str">
            <v>X</v>
          </cell>
          <cell r="R341" t="str">
            <v>Guatemala</v>
          </cell>
          <cell r="S341" t="str">
            <v>Guatemala</v>
          </cell>
        </row>
        <row r="342">
          <cell r="B342" t="str">
            <v>Menor de Edad</v>
          </cell>
          <cell r="D342" t="str">
            <v>Reyes</v>
          </cell>
          <cell r="E342" t="str">
            <v>Brayan</v>
          </cell>
          <cell r="F342">
            <v>2</v>
          </cell>
          <cell r="H342">
            <v>8</v>
          </cell>
          <cell r="M342" t="str">
            <v>X</v>
          </cell>
          <cell r="R342" t="str">
            <v>Guatemala</v>
          </cell>
          <cell r="S342" t="str">
            <v>Guatemala</v>
          </cell>
        </row>
        <row r="343">
          <cell r="B343" t="str">
            <v>Menor de Edad</v>
          </cell>
          <cell r="D343" t="str">
            <v>Gil</v>
          </cell>
          <cell r="E343" t="str">
            <v>Maria</v>
          </cell>
          <cell r="F343">
            <v>1</v>
          </cell>
          <cell r="H343">
            <v>9</v>
          </cell>
          <cell r="M343" t="str">
            <v>X</v>
          </cell>
          <cell r="R343" t="str">
            <v>Guatemala</v>
          </cell>
          <cell r="S343" t="str">
            <v>Guatemala</v>
          </cell>
        </row>
        <row r="344">
          <cell r="B344" t="str">
            <v>Menor de Edad</v>
          </cell>
          <cell r="D344" t="str">
            <v>Gil</v>
          </cell>
          <cell r="E344" t="str">
            <v>Gabriela</v>
          </cell>
          <cell r="F344">
            <v>1</v>
          </cell>
          <cell r="H344">
            <v>7</v>
          </cell>
          <cell r="M344" t="str">
            <v>X</v>
          </cell>
          <cell r="R344" t="str">
            <v>Guatemala</v>
          </cell>
          <cell r="S344" t="str">
            <v>Guatemala</v>
          </cell>
        </row>
        <row r="345">
          <cell r="B345">
            <v>2567397810114</v>
          </cell>
          <cell r="D345" t="str">
            <v>García</v>
          </cell>
          <cell r="E345" t="str">
            <v>Wagner</v>
          </cell>
          <cell r="F345">
            <v>2</v>
          </cell>
          <cell r="H345">
            <v>28</v>
          </cell>
          <cell r="M345" t="str">
            <v>X</v>
          </cell>
          <cell r="R345" t="str">
            <v>Guatemala</v>
          </cell>
          <cell r="S345" t="str">
            <v>Guatemala</v>
          </cell>
        </row>
        <row r="346">
          <cell r="B346">
            <v>2598889820101</v>
          </cell>
          <cell r="D346" t="str">
            <v xml:space="preserve">Zacarìas </v>
          </cell>
          <cell r="E346" t="str">
            <v>ingrid</v>
          </cell>
          <cell r="F346">
            <v>1</v>
          </cell>
          <cell r="H346">
            <v>32</v>
          </cell>
          <cell r="M346" t="str">
            <v>X</v>
          </cell>
          <cell r="R346" t="str">
            <v>Guatemala</v>
          </cell>
          <cell r="S346" t="str">
            <v>Guatemala</v>
          </cell>
        </row>
        <row r="347">
          <cell r="B347">
            <v>1662427050611</v>
          </cell>
          <cell r="D347" t="str">
            <v>Perèz</v>
          </cell>
          <cell r="E347" t="str">
            <v>Maura</v>
          </cell>
          <cell r="F347">
            <v>1</v>
          </cell>
          <cell r="H347">
            <v>39</v>
          </cell>
          <cell r="M347" t="str">
            <v>X</v>
          </cell>
          <cell r="R347" t="str">
            <v>Santa Rosa</v>
          </cell>
          <cell r="S347" t="str">
            <v>Guazacapán</v>
          </cell>
        </row>
        <row r="348">
          <cell r="B348" t="str">
            <v>Menor de edad</v>
          </cell>
          <cell r="D348" t="str">
            <v>Perèz</v>
          </cell>
          <cell r="E348" t="str">
            <v>Daniela</v>
          </cell>
          <cell r="F348">
            <v>1</v>
          </cell>
          <cell r="H348">
            <v>10</v>
          </cell>
          <cell r="M348" t="str">
            <v>X</v>
          </cell>
          <cell r="R348" t="str">
            <v>Santa Rosa</v>
          </cell>
          <cell r="S348" t="str">
            <v>Guazacapán</v>
          </cell>
        </row>
        <row r="349">
          <cell r="B349">
            <v>1811705312010</v>
          </cell>
          <cell r="D349" t="str">
            <v>Vasquèz</v>
          </cell>
          <cell r="E349" t="str">
            <v>Gabriela</v>
          </cell>
          <cell r="F349">
            <v>1</v>
          </cell>
          <cell r="H349">
            <v>29</v>
          </cell>
          <cell r="M349" t="str">
            <v>X</v>
          </cell>
          <cell r="R349" t="str">
            <v>Guatemala</v>
          </cell>
          <cell r="S349" t="str">
            <v>Guatemala</v>
          </cell>
        </row>
        <row r="350">
          <cell r="B350" t="str">
            <v>Menor de edad</v>
          </cell>
          <cell r="D350" t="str">
            <v>Larios</v>
          </cell>
          <cell r="E350" t="str">
            <v>Josue</v>
          </cell>
          <cell r="F350">
            <v>2</v>
          </cell>
          <cell r="H350">
            <v>7</v>
          </cell>
          <cell r="M350" t="str">
            <v>X</v>
          </cell>
          <cell r="R350" t="str">
            <v>Guatemala</v>
          </cell>
          <cell r="S350" t="str">
            <v>Guatemala</v>
          </cell>
        </row>
        <row r="351">
          <cell r="B351" t="str">
            <v>Menor de edad</v>
          </cell>
          <cell r="D351" t="str">
            <v>Larios</v>
          </cell>
          <cell r="E351" t="str">
            <v>David</v>
          </cell>
          <cell r="F351">
            <v>2</v>
          </cell>
          <cell r="H351">
            <v>5</v>
          </cell>
          <cell r="M351" t="str">
            <v>X</v>
          </cell>
          <cell r="R351" t="str">
            <v>Guatemala</v>
          </cell>
          <cell r="S351" t="str">
            <v>Guatemala</v>
          </cell>
        </row>
        <row r="352">
          <cell r="B352">
            <v>2471591507011</v>
          </cell>
          <cell r="D352" t="str">
            <v>Samines</v>
          </cell>
          <cell r="E352" t="str">
            <v>Maribel</v>
          </cell>
          <cell r="F352">
            <v>1</v>
          </cell>
          <cell r="H352">
            <v>32</v>
          </cell>
          <cell r="M352" t="str">
            <v>X</v>
          </cell>
          <cell r="R352" t="str">
            <v>Guatemala</v>
          </cell>
          <cell r="S352" t="str">
            <v>Guatemala</v>
          </cell>
        </row>
        <row r="353">
          <cell r="B353" t="str">
            <v>Menor de edad</v>
          </cell>
          <cell r="D353" t="str">
            <v>Hernandez</v>
          </cell>
          <cell r="E353" t="str">
            <v>Dorian</v>
          </cell>
          <cell r="F353">
            <v>2</v>
          </cell>
          <cell r="H353">
            <v>6</v>
          </cell>
          <cell r="M353" t="str">
            <v>X</v>
          </cell>
          <cell r="R353" t="str">
            <v>Guatemala</v>
          </cell>
          <cell r="S353" t="str">
            <v>Guatemala</v>
          </cell>
        </row>
        <row r="354">
          <cell r="B354">
            <v>2422783961301</v>
          </cell>
          <cell r="D354" t="str">
            <v xml:space="preserve">Cano </v>
          </cell>
          <cell r="E354" t="str">
            <v>Norma</v>
          </cell>
          <cell r="F354">
            <v>1</v>
          </cell>
          <cell r="H354">
            <v>45</v>
          </cell>
          <cell r="M354" t="str">
            <v>X</v>
          </cell>
          <cell r="R354" t="str">
            <v>Guatemala</v>
          </cell>
          <cell r="S354" t="str">
            <v>Guatemala</v>
          </cell>
        </row>
        <row r="355">
          <cell r="B355" t="str">
            <v>Menor de edad</v>
          </cell>
          <cell r="D355" t="str">
            <v>Juarez</v>
          </cell>
          <cell r="E355" t="str">
            <v>Hans</v>
          </cell>
          <cell r="F355">
            <v>2</v>
          </cell>
          <cell r="H355">
            <v>10</v>
          </cell>
          <cell r="M355" t="str">
            <v>X</v>
          </cell>
          <cell r="R355" t="str">
            <v>Guatemala</v>
          </cell>
          <cell r="S355" t="str">
            <v>Guatemala</v>
          </cell>
        </row>
        <row r="356">
          <cell r="B356">
            <v>2529080150101</v>
          </cell>
          <cell r="D356" t="str">
            <v>Lopez</v>
          </cell>
          <cell r="E356" t="str">
            <v>Luz</v>
          </cell>
          <cell r="F356">
            <v>1</v>
          </cell>
          <cell r="H356">
            <v>34</v>
          </cell>
          <cell r="M356" t="str">
            <v>x</v>
          </cell>
          <cell r="R356" t="str">
            <v>Guatemala</v>
          </cell>
          <cell r="S356" t="str">
            <v>Guatemala</v>
          </cell>
        </row>
        <row r="357">
          <cell r="B357">
            <v>2215065430408</v>
          </cell>
          <cell r="D357" t="str">
            <v>Gonzalez</v>
          </cell>
          <cell r="E357" t="str">
            <v>Katia</v>
          </cell>
          <cell r="F357">
            <v>1</v>
          </cell>
          <cell r="H357">
            <v>46</v>
          </cell>
          <cell r="M357" t="str">
            <v>x</v>
          </cell>
          <cell r="R357" t="str">
            <v>Guatemala</v>
          </cell>
          <cell r="S357" t="str">
            <v>Guatemala</v>
          </cell>
        </row>
        <row r="358">
          <cell r="B358">
            <v>2567397810114</v>
          </cell>
          <cell r="D358" t="str">
            <v>Garcia</v>
          </cell>
          <cell r="E358" t="str">
            <v>Wagner</v>
          </cell>
          <cell r="F358">
            <v>2</v>
          </cell>
          <cell r="H358">
            <v>28</v>
          </cell>
          <cell r="M358" t="str">
            <v>x</v>
          </cell>
          <cell r="R358" t="str">
            <v>Guatemala</v>
          </cell>
          <cell r="S358" t="str">
            <v>Guatemala</v>
          </cell>
        </row>
        <row r="359">
          <cell r="B359" t="str">
            <v>menor de edad</v>
          </cell>
          <cell r="D359" t="str">
            <v>Illezcas</v>
          </cell>
          <cell r="E359" t="str">
            <v xml:space="preserve">Josue </v>
          </cell>
          <cell r="F359">
            <v>2</v>
          </cell>
          <cell r="H359">
            <v>9</v>
          </cell>
          <cell r="M359" t="str">
            <v>x</v>
          </cell>
          <cell r="R359" t="str">
            <v>Guatemala</v>
          </cell>
          <cell r="S359" t="str">
            <v>Guatemala</v>
          </cell>
        </row>
        <row r="360">
          <cell r="B360" t="str">
            <v>menor de edad</v>
          </cell>
          <cell r="D360" t="str">
            <v>Diaz</v>
          </cell>
          <cell r="E360" t="str">
            <v>Franklin</v>
          </cell>
          <cell r="F360">
            <v>2</v>
          </cell>
          <cell r="H360">
            <v>8</v>
          </cell>
          <cell r="M360" t="str">
            <v>x</v>
          </cell>
          <cell r="R360" t="str">
            <v>Guatemala</v>
          </cell>
          <cell r="S360" t="str">
            <v>Guatemala</v>
          </cell>
        </row>
        <row r="361">
          <cell r="B361" t="str">
            <v>menor de edad</v>
          </cell>
          <cell r="D361" t="str">
            <v>Diaz</v>
          </cell>
          <cell r="E361" t="str">
            <v>Kelver</v>
          </cell>
          <cell r="F361">
            <v>2</v>
          </cell>
          <cell r="H361">
            <v>6</v>
          </cell>
          <cell r="M361" t="str">
            <v>x</v>
          </cell>
          <cell r="R361" t="str">
            <v>Guatemala</v>
          </cell>
          <cell r="S361" t="str">
            <v>Guatemala</v>
          </cell>
        </row>
        <row r="362">
          <cell r="B362" t="str">
            <v>menor de edad</v>
          </cell>
          <cell r="D362" t="str">
            <v>Juarez</v>
          </cell>
          <cell r="E362" t="str">
            <v>Sara</v>
          </cell>
          <cell r="F362">
            <v>2</v>
          </cell>
          <cell r="H362">
            <v>8</v>
          </cell>
          <cell r="M362" t="str">
            <v>x</v>
          </cell>
          <cell r="R362" t="str">
            <v>Guatemala</v>
          </cell>
          <cell r="S362" t="str">
            <v>Guatemala</v>
          </cell>
        </row>
        <row r="363">
          <cell r="B363" t="str">
            <v>menor de edad</v>
          </cell>
          <cell r="D363" t="str">
            <v>Juarez</v>
          </cell>
          <cell r="E363" t="str">
            <v>Jose</v>
          </cell>
          <cell r="F363">
            <v>1</v>
          </cell>
          <cell r="H363">
            <v>12</v>
          </cell>
          <cell r="M363" t="str">
            <v>x</v>
          </cell>
          <cell r="R363" t="str">
            <v>Guatemala</v>
          </cell>
          <cell r="S363" t="str">
            <v>Guatemala</v>
          </cell>
        </row>
        <row r="364">
          <cell r="B364" t="str">
            <v xml:space="preserve">menor de edad </v>
          </cell>
          <cell r="D364" t="str">
            <v xml:space="preserve">Osveli </v>
          </cell>
          <cell r="E364" t="str">
            <v>Jefri</v>
          </cell>
          <cell r="F364">
            <v>2</v>
          </cell>
          <cell r="H364">
            <v>16</v>
          </cell>
          <cell r="M364" t="str">
            <v>x</v>
          </cell>
          <cell r="R364" t="str">
            <v>Guatemala</v>
          </cell>
          <cell r="S364" t="str">
            <v>Guatemala</v>
          </cell>
        </row>
        <row r="365">
          <cell r="B365">
            <v>2753056510101</v>
          </cell>
          <cell r="D365" t="str">
            <v>Rivas</v>
          </cell>
          <cell r="E365" t="str">
            <v>Erick</v>
          </cell>
          <cell r="F365">
            <v>2</v>
          </cell>
          <cell r="H365">
            <v>30</v>
          </cell>
          <cell r="M365" t="str">
            <v>x</v>
          </cell>
          <cell r="R365" t="str">
            <v>Guatemala</v>
          </cell>
          <cell r="S365" t="str">
            <v>Guatemala</v>
          </cell>
        </row>
        <row r="366">
          <cell r="B366">
            <v>2376489890101</v>
          </cell>
          <cell r="D366" t="str">
            <v>Morales</v>
          </cell>
          <cell r="E366" t="str">
            <v>Ingrid</v>
          </cell>
          <cell r="F366">
            <v>1</v>
          </cell>
          <cell r="H366">
            <v>38</v>
          </cell>
          <cell r="M366" t="str">
            <v>x</v>
          </cell>
          <cell r="R366" t="str">
            <v>Guatemala</v>
          </cell>
          <cell r="S366" t="str">
            <v>Guatemala</v>
          </cell>
        </row>
        <row r="367">
          <cell r="B367" t="str">
            <v xml:space="preserve">menor de edad </v>
          </cell>
          <cell r="D367" t="str">
            <v>Eraso</v>
          </cell>
          <cell r="E367" t="str">
            <v>Julio</v>
          </cell>
          <cell r="F367">
            <v>2</v>
          </cell>
          <cell r="H367">
            <v>13</v>
          </cell>
          <cell r="M367" t="str">
            <v>x</v>
          </cell>
          <cell r="R367" t="str">
            <v>Guatemala</v>
          </cell>
          <cell r="S367" t="str">
            <v>Guatemala</v>
          </cell>
        </row>
        <row r="368">
          <cell r="B368" t="str">
            <v xml:space="preserve">menor de edad </v>
          </cell>
          <cell r="D368" t="str">
            <v>Canel</v>
          </cell>
          <cell r="E368" t="str">
            <v>Fredy</v>
          </cell>
          <cell r="F368">
            <v>2</v>
          </cell>
          <cell r="H368">
            <v>12</v>
          </cell>
          <cell r="M368" t="str">
            <v>x</v>
          </cell>
          <cell r="R368" t="str">
            <v>Guatemala</v>
          </cell>
          <cell r="S368" t="str">
            <v>Guatemala</v>
          </cell>
        </row>
        <row r="369">
          <cell r="B369">
            <v>2451292270101</v>
          </cell>
          <cell r="D369" t="str">
            <v>Vidal</v>
          </cell>
          <cell r="E369" t="str">
            <v>Byron</v>
          </cell>
          <cell r="F369">
            <v>2</v>
          </cell>
          <cell r="H369">
            <v>41</v>
          </cell>
          <cell r="M369" t="str">
            <v>x</v>
          </cell>
          <cell r="R369" t="str">
            <v>Guatemala</v>
          </cell>
          <cell r="S369" t="str">
            <v>Guatemala</v>
          </cell>
        </row>
        <row r="370">
          <cell r="B370" t="str">
            <v>menor de edad</v>
          </cell>
          <cell r="D370" t="str">
            <v>Barillas</v>
          </cell>
          <cell r="E370" t="str">
            <v>Abigail</v>
          </cell>
          <cell r="F370">
            <v>1</v>
          </cell>
          <cell r="H370">
            <v>17</v>
          </cell>
          <cell r="M370" t="str">
            <v>x</v>
          </cell>
          <cell r="R370" t="str">
            <v>Guatemala</v>
          </cell>
          <cell r="S370" t="str">
            <v>Guatemala</v>
          </cell>
        </row>
        <row r="371">
          <cell r="B371" t="str">
            <v>menor de edad</v>
          </cell>
          <cell r="D371" t="str">
            <v>Penagos</v>
          </cell>
          <cell r="E371" t="str">
            <v>Jose</v>
          </cell>
          <cell r="F371">
            <v>2</v>
          </cell>
          <cell r="H371">
            <v>14</v>
          </cell>
          <cell r="M371" t="str">
            <v>x</v>
          </cell>
          <cell r="R371" t="str">
            <v>Guatemala</v>
          </cell>
          <cell r="S371" t="str">
            <v>Guatemala</v>
          </cell>
        </row>
        <row r="372">
          <cell r="B372" t="str">
            <v>menor de edad</v>
          </cell>
          <cell r="D372" t="str">
            <v>Solares</v>
          </cell>
          <cell r="E372" t="str">
            <v>Rodrigo</v>
          </cell>
          <cell r="F372">
            <v>2</v>
          </cell>
          <cell r="H372">
            <v>13</v>
          </cell>
          <cell r="M372" t="str">
            <v>x</v>
          </cell>
          <cell r="R372" t="str">
            <v>Guatemala</v>
          </cell>
          <cell r="S372" t="str">
            <v>Guatemala</v>
          </cell>
        </row>
        <row r="373">
          <cell r="B373" t="str">
            <v>menor de edad</v>
          </cell>
          <cell r="D373" t="str">
            <v xml:space="preserve">Garcia </v>
          </cell>
          <cell r="E373" t="str">
            <v xml:space="preserve">Kimberli </v>
          </cell>
          <cell r="F373">
            <v>1</v>
          </cell>
          <cell r="H373">
            <v>7</v>
          </cell>
          <cell r="M373" t="str">
            <v>x</v>
          </cell>
          <cell r="R373" t="str">
            <v>Guatemala</v>
          </cell>
          <cell r="S373" t="str">
            <v>Guatemala</v>
          </cell>
        </row>
        <row r="374">
          <cell r="B374">
            <v>1934662280101</v>
          </cell>
          <cell r="D374" t="str">
            <v xml:space="preserve">Garcia </v>
          </cell>
          <cell r="E374" t="str">
            <v>Claudia</v>
          </cell>
          <cell r="F374">
            <v>1</v>
          </cell>
          <cell r="H374">
            <v>30</v>
          </cell>
          <cell r="M374" t="str">
            <v>x</v>
          </cell>
          <cell r="R374" t="str">
            <v>Guatemala</v>
          </cell>
          <cell r="S374" t="str">
            <v>Guatemala</v>
          </cell>
        </row>
        <row r="375">
          <cell r="B375">
            <v>2457699270102</v>
          </cell>
          <cell r="D375" t="str">
            <v>Alburez</v>
          </cell>
          <cell r="E375" t="str">
            <v>Miriam</v>
          </cell>
          <cell r="F375">
            <v>1</v>
          </cell>
          <cell r="H375">
            <v>38</v>
          </cell>
          <cell r="M375" t="str">
            <v>x</v>
          </cell>
          <cell r="R375" t="str">
            <v>Guatemala</v>
          </cell>
          <cell r="S375" t="str">
            <v>Guatemala</v>
          </cell>
        </row>
        <row r="376">
          <cell r="B376">
            <v>3493774560101</v>
          </cell>
          <cell r="D376" t="str">
            <v xml:space="preserve">Cordero </v>
          </cell>
          <cell r="E376" t="str">
            <v xml:space="preserve">Jhonathan </v>
          </cell>
          <cell r="F376">
            <v>2</v>
          </cell>
          <cell r="H376">
            <v>7</v>
          </cell>
          <cell r="M376" t="str">
            <v>x</v>
          </cell>
          <cell r="R376" t="str">
            <v>Guatemala</v>
          </cell>
          <cell r="S376" t="str">
            <v>Guatemala</v>
          </cell>
        </row>
        <row r="377">
          <cell r="B377">
            <v>2044526000108</v>
          </cell>
          <cell r="D377" t="str">
            <v>Alburez</v>
          </cell>
          <cell r="E377" t="str">
            <v>Antohny</v>
          </cell>
          <cell r="F377">
            <v>2</v>
          </cell>
          <cell r="H377">
            <v>8</v>
          </cell>
          <cell r="M377" t="str">
            <v>x</v>
          </cell>
          <cell r="R377" t="str">
            <v>Guatemala</v>
          </cell>
          <cell r="S377" t="str">
            <v>Guatemala</v>
          </cell>
        </row>
        <row r="378">
          <cell r="D378" t="str">
            <v xml:space="preserve">Cordero </v>
          </cell>
          <cell r="E378" t="str">
            <v>Jurgem</v>
          </cell>
          <cell r="F378">
            <v>2</v>
          </cell>
          <cell r="H378">
            <v>13</v>
          </cell>
          <cell r="M378" t="str">
            <v>x</v>
          </cell>
          <cell r="R378" t="str">
            <v>Guatemala</v>
          </cell>
          <cell r="S378" t="str">
            <v>Guatemala</v>
          </cell>
        </row>
        <row r="379">
          <cell r="D379" t="str">
            <v>Chicas</v>
          </cell>
          <cell r="E379" t="str">
            <v>Alex</v>
          </cell>
          <cell r="F379">
            <v>2</v>
          </cell>
          <cell r="H379">
            <v>12</v>
          </cell>
          <cell r="M379" t="str">
            <v>x</v>
          </cell>
          <cell r="R379" t="str">
            <v>Guatemala</v>
          </cell>
          <cell r="S379" t="str">
            <v>Guatemala</v>
          </cell>
        </row>
        <row r="380">
          <cell r="B380">
            <v>3010776140101</v>
          </cell>
          <cell r="D380" t="str">
            <v>Chicas</v>
          </cell>
          <cell r="E380" t="str">
            <v>Kevin</v>
          </cell>
          <cell r="F380">
            <v>2</v>
          </cell>
          <cell r="H380">
            <v>14</v>
          </cell>
          <cell r="M380" t="str">
            <v>x</v>
          </cell>
          <cell r="R380" t="str">
            <v>Guatemala</v>
          </cell>
          <cell r="S380" t="str">
            <v>Guatemala</v>
          </cell>
        </row>
        <row r="381">
          <cell r="D381" t="str">
            <v>Chicas</v>
          </cell>
          <cell r="E381" t="str">
            <v>Alex</v>
          </cell>
          <cell r="F381">
            <v>2</v>
          </cell>
          <cell r="H381">
            <v>12</v>
          </cell>
          <cell r="M381" t="str">
            <v>x</v>
          </cell>
          <cell r="R381" t="str">
            <v>Guatemala</v>
          </cell>
          <cell r="S381" t="str">
            <v>Guatemala</v>
          </cell>
        </row>
        <row r="382">
          <cell r="B382">
            <v>2009656970101</v>
          </cell>
          <cell r="D382" t="str">
            <v>Chicas</v>
          </cell>
          <cell r="E382" t="str">
            <v>Luis</v>
          </cell>
          <cell r="F382">
            <v>2</v>
          </cell>
          <cell r="H382">
            <v>8</v>
          </cell>
          <cell r="M382" t="str">
            <v>x</v>
          </cell>
          <cell r="R382" t="str">
            <v>Guatemala</v>
          </cell>
          <cell r="S382" t="str">
            <v>Guatemala</v>
          </cell>
        </row>
        <row r="383">
          <cell r="B383">
            <v>2009656970101</v>
          </cell>
          <cell r="D383" t="str">
            <v>Chicas</v>
          </cell>
          <cell r="E383" t="str">
            <v>Luis</v>
          </cell>
          <cell r="F383">
            <v>2</v>
          </cell>
          <cell r="H383">
            <v>8</v>
          </cell>
          <cell r="M383" t="str">
            <v>x</v>
          </cell>
          <cell r="R383" t="str">
            <v>Guatemala</v>
          </cell>
          <cell r="S383" t="str">
            <v>Guatemala</v>
          </cell>
        </row>
        <row r="384">
          <cell r="B384">
            <v>3010776140101</v>
          </cell>
          <cell r="D384" t="str">
            <v>Chicas</v>
          </cell>
          <cell r="E384" t="str">
            <v>Kevin</v>
          </cell>
          <cell r="F384">
            <v>2</v>
          </cell>
          <cell r="H384">
            <v>14</v>
          </cell>
          <cell r="M384" t="str">
            <v>x</v>
          </cell>
          <cell r="R384" t="str">
            <v>Guatemala</v>
          </cell>
          <cell r="S384" t="str">
            <v>Guatemala</v>
          </cell>
        </row>
        <row r="385">
          <cell r="B385">
            <v>512200601364</v>
          </cell>
          <cell r="D385" t="str">
            <v xml:space="preserve">Gonzalez </v>
          </cell>
          <cell r="E385" t="str">
            <v>Walter</v>
          </cell>
          <cell r="F385">
            <v>2</v>
          </cell>
          <cell r="H385">
            <v>11</v>
          </cell>
          <cell r="M385" t="str">
            <v>x</v>
          </cell>
          <cell r="R385" t="str">
            <v>Guatemala</v>
          </cell>
          <cell r="S385" t="str">
            <v>Guatemala</v>
          </cell>
        </row>
        <row r="386">
          <cell r="B386">
            <v>2081157490101</v>
          </cell>
          <cell r="D386" t="str">
            <v>Crisóstomo</v>
          </cell>
          <cell r="E386" t="str">
            <v>Abner</v>
          </cell>
          <cell r="F386">
            <v>2</v>
          </cell>
          <cell r="H386">
            <v>26</v>
          </cell>
          <cell r="M386" t="str">
            <v>x</v>
          </cell>
          <cell r="R386" t="str">
            <v>Guatemala</v>
          </cell>
          <cell r="S386" t="str">
            <v>Guatemala</v>
          </cell>
        </row>
        <row r="387">
          <cell r="B387">
            <v>2802026600101</v>
          </cell>
          <cell r="D387" t="str">
            <v xml:space="preserve">Valdéz </v>
          </cell>
          <cell r="E387" t="str">
            <v>Ashley</v>
          </cell>
          <cell r="F387">
            <v>1</v>
          </cell>
          <cell r="H387">
            <v>4</v>
          </cell>
          <cell r="M387" t="str">
            <v>x</v>
          </cell>
          <cell r="R387" t="str">
            <v>Guatemala</v>
          </cell>
          <cell r="S387" t="str">
            <v>Guatemala</v>
          </cell>
        </row>
        <row r="388">
          <cell r="D388" t="str">
            <v>Valdez</v>
          </cell>
          <cell r="E388" t="str">
            <v>Jaqueline</v>
          </cell>
          <cell r="F388">
            <v>1</v>
          </cell>
          <cell r="H388">
            <v>8</v>
          </cell>
          <cell r="M388" t="str">
            <v>x</v>
          </cell>
          <cell r="R388" t="str">
            <v>Guatemala</v>
          </cell>
          <cell r="S388" t="str">
            <v>Guatemala</v>
          </cell>
        </row>
        <row r="389">
          <cell r="B389">
            <v>2084922160108</v>
          </cell>
          <cell r="D389" t="str">
            <v>Samayoa</v>
          </cell>
          <cell r="E389" t="str">
            <v>Bárbara</v>
          </cell>
          <cell r="F389">
            <v>1</v>
          </cell>
          <cell r="H389">
            <v>8</v>
          </cell>
          <cell r="M389" t="str">
            <v>x</v>
          </cell>
          <cell r="R389" t="str">
            <v>Guatemala</v>
          </cell>
          <cell r="S389" t="str">
            <v>Guatemala</v>
          </cell>
        </row>
        <row r="390">
          <cell r="B390">
            <v>2976826951420</v>
          </cell>
          <cell r="D390" t="str">
            <v>López</v>
          </cell>
          <cell r="E390" t="str">
            <v>Esteban</v>
          </cell>
          <cell r="F390">
            <v>2</v>
          </cell>
          <cell r="H390">
            <v>21</v>
          </cell>
          <cell r="N390" t="str">
            <v>x</v>
          </cell>
          <cell r="R390" t="str">
            <v>Guatemala</v>
          </cell>
          <cell r="S390" t="str">
            <v>Guatemala</v>
          </cell>
        </row>
        <row r="391">
          <cell r="B391">
            <v>2234018031601</v>
          </cell>
          <cell r="D391" t="str">
            <v xml:space="preserve">Caal </v>
          </cell>
          <cell r="E391" t="str">
            <v>Marvin</v>
          </cell>
          <cell r="F391">
            <v>2</v>
          </cell>
          <cell r="H391">
            <v>39</v>
          </cell>
          <cell r="M391" t="str">
            <v>x</v>
          </cell>
          <cell r="N391" t="str">
            <v>x</v>
          </cell>
          <cell r="R391" t="str">
            <v>Guatemala</v>
          </cell>
          <cell r="S391" t="str">
            <v>Guatemala</v>
          </cell>
        </row>
        <row r="392">
          <cell r="B392">
            <v>2429530930101</v>
          </cell>
          <cell r="D392" t="str">
            <v>Fernandez</v>
          </cell>
          <cell r="E392" t="str">
            <v>Adelfo</v>
          </cell>
          <cell r="F392">
            <v>2</v>
          </cell>
          <cell r="H392">
            <v>33</v>
          </cell>
          <cell r="M392" t="str">
            <v>x</v>
          </cell>
          <cell r="R392" t="str">
            <v>Guatemala</v>
          </cell>
          <cell r="S392" t="str">
            <v>Guatemala</v>
          </cell>
        </row>
        <row r="393">
          <cell r="B393">
            <v>2236818491705</v>
          </cell>
          <cell r="D393" t="str">
            <v>Olivarez</v>
          </cell>
          <cell r="E393" t="str">
            <v>José</v>
          </cell>
          <cell r="F393">
            <v>2</v>
          </cell>
          <cell r="H393">
            <v>28</v>
          </cell>
          <cell r="M393" t="str">
            <v>x</v>
          </cell>
          <cell r="R393" t="str">
            <v>Guatemala</v>
          </cell>
          <cell r="S393" t="str">
            <v>Guatemala</v>
          </cell>
        </row>
        <row r="394">
          <cell r="B394">
            <v>2422783961301</v>
          </cell>
          <cell r="D394" t="str">
            <v>Cano</v>
          </cell>
          <cell r="E394" t="str">
            <v>Norma</v>
          </cell>
          <cell r="F394">
            <v>1</v>
          </cell>
          <cell r="H394">
            <v>45</v>
          </cell>
          <cell r="M394" t="str">
            <v>x</v>
          </cell>
          <cell r="R394" t="str">
            <v>Guatemala</v>
          </cell>
          <cell r="S394" t="str">
            <v>Guatemala</v>
          </cell>
        </row>
        <row r="395">
          <cell r="B395">
            <v>2117560320101</v>
          </cell>
          <cell r="D395" t="str">
            <v>Urbina</v>
          </cell>
          <cell r="E395" t="str">
            <v>Cristian</v>
          </cell>
          <cell r="F395">
            <v>2</v>
          </cell>
          <cell r="H395">
            <v>26</v>
          </cell>
          <cell r="M395" t="str">
            <v>x</v>
          </cell>
          <cell r="R395" t="str">
            <v>Guatemala</v>
          </cell>
          <cell r="S395" t="str">
            <v>Guatemala</v>
          </cell>
        </row>
        <row r="396">
          <cell r="B396">
            <v>3183670331506</v>
          </cell>
          <cell r="D396" t="str">
            <v xml:space="preserve">Gonzalez </v>
          </cell>
          <cell r="E396" t="str">
            <v>Luis</v>
          </cell>
          <cell r="F396">
            <v>2</v>
          </cell>
          <cell r="H396">
            <v>16</v>
          </cell>
          <cell r="M396" t="str">
            <v>x</v>
          </cell>
          <cell r="R396" t="str">
            <v>Guatemala</v>
          </cell>
          <cell r="S396" t="str">
            <v>Guatemala</v>
          </cell>
        </row>
        <row r="397">
          <cell r="D397" t="str">
            <v>Gil</v>
          </cell>
          <cell r="E397" t="str">
            <v>Max</v>
          </cell>
          <cell r="F397">
            <v>2</v>
          </cell>
          <cell r="H397">
            <v>9</v>
          </cell>
          <cell r="M397" t="str">
            <v>x</v>
          </cell>
          <cell r="R397" t="str">
            <v>Guatemala</v>
          </cell>
          <cell r="S397" t="str">
            <v>Guatemala</v>
          </cell>
        </row>
        <row r="398">
          <cell r="B398">
            <v>2421657880101</v>
          </cell>
          <cell r="D398" t="str">
            <v>Cojom</v>
          </cell>
          <cell r="E398" t="str">
            <v>Josué</v>
          </cell>
          <cell r="F398">
            <v>2</v>
          </cell>
          <cell r="H398">
            <v>23</v>
          </cell>
          <cell r="M398" t="str">
            <v>x</v>
          </cell>
          <cell r="R398" t="str">
            <v>Guatemala</v>
          </cell>
          <cell r="S398" t="str">
            <v>Guatemala</v>
          </cell>
        </row>
        <row r="399">
          <cell r="B399">
            <v>2994557260101</v>
          </cell>
          <cell r="D399" t="str">
            <v>Reynoso</v>
          </cell>
          <cell r="E399" t="str">
            <v>Gabri</v>
          </cell>
          <cell r="F399">
            <v>2</v>
          </cell>
          <cell r="H399">
            <v>17</v>
          </cell>
          <cell r="M399" t="str">
            <v>x</v>
          </cell>
          <cell r="R399" t="str">
            <v>Guatemala</v>
          </cell>
          <cell r="S399" t="str">
            <v>Guatemala</v>
          </cell>
        </row>
        <row r="400">
          <cell r="B400">
            <v>3017846040101</v>
          </cell>
          <cell r="D400" t="str">
            <v>Perez</v>
          </cell>
          <cell r="E400" t="str">
            <v>Bryan</v>
          </cell>
          <cell r="F400">
            <v>2</v>
          </cell>
          <cell r="H400">
            <v>19</v>
          </cell>
          <cell r="M400" t="str">
            <v>x</v>
          </cell>
          <cell r="R400" t="str">
            <v>Guatemala</v>
          </cell>
          <cell r="S400" t="str">
            <v>Guatemala</v>
          </cell>
        </row>
        <row r="401">
          <cell r="B401">
            <v>2717377510108</v>
          </cell>
          <cell r="D401" t="str">
            <v xml:space="preserve">Cifuentes </v>
          </cell>
          <cell r="E401" t="str">
            <v>Irvin</v>
          </cell>
          <cell r="F401">
            <v>2</v>
          </cell>
          <cell r="H401">
            <v>22</v>
          </cell>
          <cell r="M401" t="str">
            <v>x</v>
          </cell>
          <cell r="R401" t="str">
            <v>Guatemala</v>
          </cell>
          <cell r="S401" t="str">
            <v>Guatemala</v>
          </cell>
        </row>
        <row r="402">
          <cell r="B402">
            <v>2634358220101</v>
          </cell>
          <cell r="D402" t="str">
            <v>Chali</v>
          </cell>
          <cell r="E402" t="str">
            <v>Liliana</v>
          </cell>
          <cell r="F402">
            <v>2</v>
          </cell>
          <cell r="H402">
            <v>27</v>
          </cell>
          <cell r="M402" t="str">
            <v>x</v>
          </cell>
          <cell r="R402" t="str">
            <v>Guatemala</v>
          </cell>
          <cell r="S402" t="str">
            <v>Guatemala</v>
          </cell>
        </row>
        <row r="403">
          <cell r="B403">
            <v>2575172780101</v>
          </cell>
          <cell r="D403" t="str">
            <v>Gramajo</v>
          </cell>
          <cell r="E403" t="str">
            <v>Jorge</v>
          </cell>
          <cell r="F403">
            <v>2</v>
          </cell>
          <cell r="H403">
            <v>23</v>
          </cell>
          <cell r="M403" t="str">
            <v>x</v>
          </cell>
          <cell r="R403" t="str">
            <v>Guatemala</v>
          </cell>
          <cell r="S403" t="str">
            <v>Guatemala</v>
          </cell>
        </row>
        <row r="404">
          <cell r="B404">
            <v>3030873310108</v>
          </cell>
          <cell r="D404" t="str">
            <v>García</v>
          </cell>
          <cell r="E404" t="str">
            <v>Kevin</v>
          </cell>
          <cell r="F404">
            <v>2</v>
          </cell>
          <cell r="H404">
            <v>18</v>
          </cell>
          <cell r="M404" t="str">
            <v>x</v>
          </cell>
          <cell r="R404" t="str">
            <v>Guatemala</v>
          </cell>
          <cell r="S404" t="str">
            <v>Guatemala</v>
          </cell>
        </row>
        <row r="405">
          <cell r="B405">
            <v>2646505060610</v>
          </cell>
          <cell r="D405" t="str">
            <v>De Paz</v>
          </cell>
          <cell r="E405" t="str">
            <v>Jairon</v>
          </cell>
          <cell r="F405">
            <v>2</v>
          </cell>
          <cell r="H405">
            <v>27</v>
          </cell>
          <cell r="M405" t="str">
            <v>x</v>
          </cell>
          <cell r="R405" t="str">
            <v>Guatemala</v>
          </cell>
          <cell r="S405" t="str">
            <v>Guatemala</v>
          </cell>
        </row>
        <row r="406">
          <cell r="D406" t="str">
            <v>Quiñonez</v>
          </cell>
          <cell r="E406" t="str">
            <v xml:space="preserve">Gabriel </v>
          </cell>
          <cell r="F406">
            <v>2</v>
          </cell>
          <cell r="H406">
            <v>10</v>
          </cell>
          <cell r="M406" t="str">
            <v>x</v>
          </cell>
          <cell r="R406" t="str">
            <v>Guatemala</v>
          </cell>
          <cell r="S406" t="str">
            <v>Guatemala</v>
          </cell>
        </row>
        <row r="407">
          <cell r="B407">
            <v>1611383060101</v>
          </cell>
          <cell r="D407" t="str">
            <v>Estrada</v>
          </cell>
          <cell r="E407" t="str">
            <v>Alejandra</v>
          </cell>
          <cell r="F407">
            <v>1</v>
          </cell>
          <cell r="H407">
            <v>30</v>
          </cell>
          <cell r="M407" t="str">
            <v>x</v>
          </cell>
          <cell r="R407" t="str">
            <v>Guatemala</v>
          </cell>
          <cell r="S407" t="str">
            <v>Guatemala</v>
          </cell>
        </row>
        <row r="408">
          <cell r="B408">
            <v>2999146580101</v>
          </cell>
          <cell r="D408" t="str">
            <v>Cerna</v>
          </cell>
          <cell r="E408" t="str">
            <v>Ana</v>
          </cell>
          <cell r="F408">
            <v>1</v>
          </cell>
          <cell r="H408">
            <v>11</v>
          </cell>
          <cell r="M408" t="str">
            <v>x</v>
          </cell>
          <cell r="R408" t="str">
            <v>Guatemala</v>
          </cell>
          <cell r="S408" t="str">
            <v>Guatemala</v>
          </cell>
        </row>
        <row r="409">
          <cell r="D409" t="str">
            <v>Garcia</v>
          </cell>
          <cell r="E409" t="str">
            <v>Denis</v>
          </cell>
          <cell r="F409">
            <v>2</v>
          </cell>
          <cell r="H409">
            <v>17</v>
          </cell>
          <cell r="M409" t="str">
            <v>x</v>
          </cell>
          <cell r="R409" t="str">
            <v>Guatemala</v>
          </cell>
          <cell r="S409" t="str">
            <v>Guatemala</v>
          </cell>
        </row>
        <row r="410">
          <cell r="B410">
            <v>3206645381318</v>
          </cell>
          <cell r="D410" t="str">
            <v>García</v>
          </cell>
          <cell r="E410" t="str">
            <v>Carolina</v>
          </cell>
          <cell r="F410">
            <v>2</v>
          </cell>
          <cell r="H410">
            <v>18</v>
          </cell>
          <cell r="M410" t="str">
            <v>x</v>
          </cell>
          <cell r="R410" t="str">
            <v>Guatemala</v>
          </cell>
          <cell r="S410" t="str">
            <v>Guatemala</v>
          </cell>
        </row>
        <row r="411">
          <cell r="B411">
            <v>2996106400101</v>
          </cell>
          <cell r="D411" t="str">
            <v>Velasquez</v>
          </cell>
          <cell r="E411" t="str">
            <v>Diego</v>
          </cell>
          <cell r="F411">
            <v>2</v>
          </cell>
          <cell r="H411">
            <v>18</v>
          </cell>
          <cell r="M411" t="str">
            <v>x</v>
          </cell>
          <cell r="R411" t="str">
            <v>Guatemala</v>
          </cell>
          <cell r="S411" t="str">
            <v>Guatemala</v>
          </cell>
        </row>
        <row r="412">
          <cell r="B412">
            <v>1850584690101</v>
          </cell>
          <cell r="D412" t="str">
            <v>Muñoz</v>
          </cell>
          <cell r="E412" t="str">
            <v>Javier</v>
          </cell>
          <cell r="F412">
            <v>2</v>
          </cell>
          <cell r="H412">
            <v>26</v>
          </cell>
          <cell r="M412" t="str">
            <v>x</v>
          </cell>
          <cell r="R412" t="str">
            <v>Guatemala</v>
          </cell>
          <cell r="S412" t="str">
            <v>Guatemala</v>
          </cell>
        </row>
        <row r="413">
          <cell r="B413">
            <v>2012288660101</v>
          </cell>
          <cell r="D413" t="str">
            <v>De Leon</v>
          </cell>
          <cell r="E413" t="str">
            <v>Maria</v>
          </cell>
          <cell r="F413">
            <v>2</v>
          </cell>
          <cell r="H413">
            <v>8</v>
          </cell>
          <cell r="M413" t="str">
            <v>x</v>
          </cell>
          <cell r="R413" t="str">
            <v>Guatemala</v>
          </cell>
          <cell r="S413" t="str">
            <v>Guatemala</v>
          </cell>
        </row>
        <row r="414">
          <cell r="B414">
            <v>2159453950101</v>
          </cell>
          <cell r="D414" t="str">
            <v>De Leon</v>
          </cell>
          <cell r="E414" t="str">
            <v>Elmer</v>
          </cell>
          <cell r="F414">
            <v>2</v>
          </cell>
          <cell r="H414">
            <v>6</v>
          </cell>
          <cell r="M414" t="str">
            <v>x</v>
          </cell>
          <cell r="R414" t="str">
            <v>Guatemala</v>
          </cell>
          <cell r="S414" t="str">
            <v>Guatemala</v>
          </cell>
        </row>
        <row r="415">
          <cell r="B415">
            <v>2572049540101</v>
          </cell>
          <cell r="D415" t="str">
            <v>Pineda</v>
          </cell>
          <cell r="E415" t="str">
            <v>Jennifer</v>
          </cell>
          <cell r="F415">
            <v>2</v>
          </cell>
          <cell r="H415">
            <v>30</v>
          </cell>
          <cell r="M415" t="str">
            <v>x</v>
          </cell>
          <cell r="R415" t="str">
            <v>Guatemala</v>
          </cell>
          <cell r="S415" t="str">
            <v>Guatemala</v>
          </cell>
        </row>
        <row r="416">
          <cell r="B416">
            <v>2170454800101</v>
          </cell>
          <cell r="D416" t="str">
            <v xml:space="preserve">Girón </v>
          </cell>
          <cell r="E416" t="str">
            <v>Iker</v>
          </cell>
          <cell r="F416">
            <v>2</v>
          </cell>
          <cell r="H416">
            <v>6</v>
          </cell>
          <cell r="M416" t="str">
            <v>x</v>
          </cell>
          <cell r="R416" t="str">
            <v>Guatemala</v>
          </cell>
          <cell r="S416" t="str">
            <v>Guatemala</v>
          </cell>
        </row>
        <row r="417">
          <cell r="B417">
            <v>3529777950101</v>
          </cell>
          <cell r="D417" t="str">
            <v xml:space="preserve">Girón </v>
          </cell>
          <cell r="E417" t="str">
            <v>Valeria</v>
          </cell>
          <cell r="F417">
            <v>1</v>
          </cell>
          <cell r="H417">
            <v>10</v>
          </cell>
          <cell r="M417" t="str">
            <v>x</v>
          </cell>
          <cell r="R417" t="str">
            <v>Guatemala</v>
          </cell>
          <cell r="S417" t="str">
            <v>Guatemala</v>
          </cell>
        </row>
        <row r="418">
          <cell r="D418" t="str">
            <v>Morales</v>
          </cell>
          <cell r="E418" t="str">
            <v>Andrés</v>
          </cell>
          <cell r="F418">
            <v>2</v>
          </cell>
          <cell r="H418">
            <v>11</v>
          </cell>
          <cell r="M418" t="str">
            <v>x</v>
          </cell>
          <cell r="R418" t="str">
            <v>Guatemala</v>
          </cell>
          <cell r="S418" t="str">
            <v>Guatemala</v>
          </cell>
        </row>
        <row r="419">
          <cell r="B419">
            <v>2998734200101</v>
          </cell>
          <cell r="D419" t="str">
            <v xml:space="preserve">Gonzalez </v>
          </cell>
          <cell r="E419" t="str">
            <v>Josué</v>
          </cell>
          <cell r="F419">
            <v>2</v>
          </cell>
          <cell r="H419">
            <v>19</v>
          </cell>
          <cell r="M419" t="str">
            <v>x</v>
          </cell>
          <cell r="R419" t="str">
            <v>Guatemala</v>
          </cell>
          <cell r="S419" t="str">
            <v>Guatemala</v>
          </cell>
        </row>
        <row r="420">
          <cell r="B420">
            <v>2998734200101</v>
          </cell>
          <cell r="D420" t="str">
            <v xml:space="preserve">Gonzalez </v>
          </cell>
          <cell r="E420" t="str">
            <v>Josué</v>
          </cell>
          <cell r="F420">
            <v>2</v>
          </cell>
          <cell r="H420">
            <v>19</v>
          </cell>
          <cell r="M420" t="str">
            <v>x</v>
          </cell>
          <cell r="R420" t="str">
            <v>Guatemala</v>
          </cell>
          <cell r="S420" t="str">
            <v>Guatemala</v>
          </cell>
        </row>
        <row r="421">
          <cell r="B421">
            <v>3006470340101</v>
          </cell>
          <cell r="D421" t="str">
            <v>Mateo</v>
          </cell>
          <cell r="E421" t="str">
            <v>Estefani</v>
          </cell>
          <cell r="F421">
            <v>1</v>
          </cell>
          <cell r="H421">
            <v>18</v>
          </cell>
          <cell r="M421" t="str">
            <v>x</v>
          </cell>
          <cell r="R421" t="str">
            <v>Guatemala</v>
          </cell>
          <cell r="S421" t="str">
            <v>Guatemala</v>
          </cell>
        </row>
        <row r="422">
          <cell r="B422">
            <v>2975831230101</v>
          </cell>
          <cell r="D422" t="str">
            <v>Arreaga</v>
          </cell>
          <cell r="E422" t="str">
            <v>Brayan</v>
          </cell>
          <cell r="F422">
            <v>2</v>
          </cell>
          <cell r="H422">
            <v>21</v>
          </cell>
          <cell r="M422" t="str">
            <v>x</v>
          </cell>
          <cell r="R422" t="str">
            <v>Guatemala</v>
          </cell>
          <cell r="S422" t="str">
            <v>Guatemala</v>
          </cell>
        </row>
        <row r="423">
          <cell r="B423">
            <v>2086713070110</v>
          </cell>
          <cell r="D423" t="str">
            <v>Quinteros</v>
          </cell>
          <cell r="E423" t="str">
            <v>Ana</v>
          </cell>
          <cell r="F423">
            <v>1</v>
          </cell>
          <cell r="H423">
            <v>25</v>
          </cell>
          <cell r="M423" t="str">
            <v>x</v>
          </cell>
          <cell r="R423" t="str">
            <v>Guatemala</v>
          </cell>
          <cell r="S423" t="str">
            <v>Guatemala</v>
          </cell>
        </row>
        <row r="424">
          <cell r="B424" t="str">
            <v xml:space="preserve"> Nicaragua          01-000321012</v>
          </cell>
          <cell r="D424" t="str">
            <v>Scarleth</v>
          </cell>
          <cell r="E424" t="str">
            <v xml:space="preserve">Fonseca </v>
          </cell>
          <cell r="F424">
            <v>1</v>
          </cell>
          <cell r="H424">
            <v>27</v>
          </cell>
          <cell r="M424" t="str">
            <v>x</v>
          </cell>
        </row>
        <row r="425">
          <cell r="B425">
            <v>2633001100101</v>
          </cell>
          <cell r="D425" t="str">
            <v>Loarca</v>
          </cell>
          <cell r="E425" t="str">
            <v xml:space="preserve">Silvia </v>
          </cell>
          <cell r="F425">
            <v>1</v>
          </cell>
          <cell r="H425">
            <v>35</v>
          </cell>
          <cell r="M425" t="str">
            <v>x</v>
          </cell>
          <cell r="R425" t="str">
            <v>Guatemala</v>
          </cell>
          <cell r="S425" t="str">
            <v>Guatemala</v>
          </cell>
        </row>
        <row r="426">
          <cell r="B426">
            <v>1837127140108</v>
          </cell>
          <cell r="D426" t="str">
            <v>Galvez</v>
          </cell>
          <cell r="E426" t="str">
            <v>Sofia</v>
          </cell>
          <cell r="F426">
            <v>1</v>
          </cell>
          <cell r="H426">
            <v>40</v>
          </cell>
          <cell r="M426" t="str">
            <v>x</v>
          </cell>
          <cell r="R426" t="str">
            <v>Guatemala</v>
          </cell>
          <cell r="S426" t="str">
            <v>Guatemala</v>
          </cell>
        </row>
        <row r="427">
          <cell r="D427" t="str">
            <v>Castro</v>
          </cell>
          <cell r="E427" t="str">
            <v>Josué</v>
          </cell>
          <cell r="F427">
            <v>2</v>
          </cell>
          <cell r="H427">
            <v>12</v>
          </cell>
          <cell r="M427" t="str">
            <v>x</v>
          </cell>
          <cell r="R427" t="str">
            <v>Guatemala</v>
          </cell>
          <cell r="S427" t="str">
            <v>Guatemala</v>
          </cell>
        </row>
        <row r="428">
          <cell r="D428" t="str">
            <v>Ortiz</v>
          </cell>
          <cell r="E428" t="str">
            <v>Nimrod</v>
          </cell>
          <cell r="F428">
            <v>2</v>
          </cell>
          <cell r="H428">
            <v>11</v>
          </cell>
          <cell r="M428" t="str">
            <v>x</v>
          </cell>
          <cell r="R428" t="str">
            <v>Guatemala</v>
          </cell>
          <cell r="S428" t="str">
            <v>Guatemala</v>
          </cell>
        </row>
        <row r="429">
          <cell r="B429">
            <v>3719688790101</v>
          </cell>
          <cell r="D429" t="str">
            <v>García</v>
          </cell>
          <cell r="E429" t="str">
            <v>Cinthya</v>
          </cell>
          <cell r="F429">
            <v>1</v>
          </cell>
          <cell r="H429">
            <v>16</v>
          </cell>
          <cell r="M429" t="str">
            <v>x</v>
          </cell>
          <cell r="R429" t="str">
            <v>Guatemala</v>
          </cell>
          <cell r="S429" t="str">
            <v>Guatemala</v>
          </cell>
        </row>
        <row r="430">
          <cell r="D430" t="str">
            <v>Pérez</v>
          </cell>
          <cell r="E430" t="str">
            <v>Daniela</v>
          </cell>
          <cell r="F430">
            <v>1</v>
          </cell>
          <cell r="H430">
            <v>10</v>
          </cell>
          <cell r="M430" t="str">
            <v>x</v>
          </cell>
          <cell r="R430" t="str">
            <v>Guatemala</v>
          </cell>
          <cell r="S430" t="str">
            <v>Guatemala</v>
          </cell>
        </row>
        <row r="431">
          <cell r="D431" t="str">
            <v>González</v>
          </cell>
          <cell r="E431" t="str">
            <v>María</v>
          </cell>
          <cell r="F431">
            <v>1</v>
          </cell>
          <cell r="H431">
            <v>8</v>
          </cell>
          <cell r="M431" t="str">
            <v>x</v>
          </cell>
          <cell r="R431" t="str">
            <v>Guatemala</v>
          </cell>
          <cell r="S431" t="str">
            <v>Guatemala</v>
          </cell>
        </row>
        <row r="432">
          <cell r="B432">
            <v>2810784320101</v>
          </cell>
          <cell r="D432" t="str">
            <v>Peneleu</v>
          </cell>
          <cell r="E432" t="str">
            <v>Melida</v>
          </cell>
          <cell r="F432">
            <v>1</v>
          </cell>
          <cell r="H432">
            <v>17</v>
          </cell>
          <cell r="M432" t="str">
            <v>x</v>
          </cell>
          <cell r="R432" t="str">
            <v>Guatemala</v>
          </cell>
          <cell r="S432" t="str">
            <v>Guatemala</v>
          </cell>
        </row>
        <row r="433">
          <cell r="B433">
            <v>2810785210101</v>
          </cell>
          <cell r="D433" t="str">
            <v>Peneleu</v>
          </cell>
          <cell r="E433" t="str">
            <v>Ana Marielsy</v>
          </cell>
          <cell r="F433">
            <v>1</v>
          </cell>
          <cell r="H433">
            <v>13</v>
          </cell>
          <cell r="M433" t="str">
            <v>x</v>
          </cell>
          <cell r="R433" t="str">
            <v>Guatemala</v>
          </cell>
          <cell r="S433" t="str">
            <v>Guatemala</v>
          </cell>
        </row>
        <row r="434">
          <cell r="D434" t="str">
            <v>Yac</v>
          </cell>
          <cell r="E434" t="str">
            <v>Adrian</v>
          </cell>
          <cell r="F434">
            <v>2</v>
          </cell>
          <cell r="H434">
            <v>7</v>
          </cell>
          <cell r="M434" t="str">
            <v>x</v>
          </cell>
          <cell r="R434" t="str">
            <v>Guatemala</v>
          </cell>
          <cell r="S434" t="str">
            <v>Guatemala</v>
          </cell>
        </row>
        <row r="435">
          <cell r="B435">
            <v>3626923350101</v>
          </cell>
          <cell r="D435" t="str">
            <v>Flores</v>
          </cell>
          <cell r="E435" t="str">
            <v>Anderzon</v>
          </cell>
          <cell r="F435">
            <v>2</v>
          </cell>
          <cell r="H435">
            <v>16</v>
          </cell>
          <cell r="M435" t="str">
            <v>x</v>
          </cell>
          <cell r="R435" t="str">
            <v>Guatemala</v>
          </cell>
          <cell r="S435" t="str">
            <v>Guatemala</v>
          </cell>
        </row>
        <row r="436">
          <cell r="D436" t="str">
            <v>López</v>
          </cell>
          <cell r="E436" t="str">
            <v>Ruddy</v>
          </cell>
          <cell r="F436">
            <v>2</v>
          </cell>
          <cell r="H436">
            <v>15</v>
          </cell>
          <cell r="M436" t="str">
            <v>x</v>
          </cell>
          <cell r="R436" t="str">
            <v>Guatemala</v>
          </cell>
          <cell r="S436" t="str">
            <v>Guatemala</v>
          </cell>
        </row>
        <row r="437">
          <cell r="D437" t="str">
            <v>Rucum</v>
          </cell>
          <cell r="E437" t="str">
            <v>Yoselin</v>
          </cell>
          <cell r="F437">
            <v>1</v>
          </cell>
          <cell r="H437">
            <v>15</v>
          </cell>
          <cell r="M437" t="str">
            <v>x</v>
          </cell>
          <cell r="R437" t="str">
            <v>Guatemala</v>
          </cell>
          <cell r="S437" t="str">
            <v>Guatemala</v>
          </cell>
        </row>
        <row r="438">
          <cell r="D438" t="str">
            <v>Rucun</v>
          </cell>
          <cell r="E438" t="str">
            <v>Angélica</v>
          </cell>
          <cell r="F438">
            <v>1</v>
          </cell>
          <cell r="H438">
            <v>10</v>
          </cell>
          <cell r="M438" t="str">
            <v>x</v>
          </cell>
          <cell r="R438" t="str">
            <v>Guatemala</v>
          </cell>
          <cell r="S438" t="str">
            <v>Guatemala</v>
          </cell>
        </row>
        <row r="439">
          <cell r="B439" t="str">
            <v>pendiente</v>
          </cell>
          <cell r="D439" t="str">
            <v>Andrino</v>
          </cell>
          <cell r="E439" t="str">
            <v>Rosario</v>
          </cell>
          <cell r="F439">
            <v>1</v>
          </cell>
          <cell r="M439" t="str">
            <v>x</v>
          </cell>
          <cell r="R439" t="str">
            <v>Guatemala</v>
          </cell>
          <cell r="S439" t="str">
            <v>Guatemala</v>
          </cell>
        </row>
        <row r="440">
          <cell r="B440">
            <v>2973150430101</v>
          </cell>
          <cell r="D440" t="str">
            <v>Salazar</v>
          </cell>
          <cell r="E440" t="str">
            <v>Delia</v>
          </cell>
          <cell r="H440">
            <v>25</v>
          </cell>
          <cell r="M440" t="str">
            <v>x</v>
          </cell>
          <cell r="R440" t="str">
            <v>Guatemala</v>
          </cell>
          <cell r="S440" t="str">
            <v>Guatemala</v>
          </cell>
        </row>
        <row r="441">
          <cell r="B441" t="str">
            <v>menor de edad</v>
          </cell>
          <cell r="D441" t="str">
            <v>Gonzalez</v>
          </cell>
          <cell r="E441" t="str">
            <v>Angely</v>
          </cell>
          <cell r="F441">
            <v>1</v>
          </cell>
          <cell r="H441">
            <v>7</v>
          </cell>
          <cell r="M441" t="str">
            <v>x</v>
          </cell>
          <cell r="R441" t="str">
            <v>Guatemala</v>
          </cell>
          <cell r="S441" t="str">
            <v>Guatemala</v>
          </cell>
        </row>
        <row r="442">
          <cell r="B442">
            <v>2435137400101</v>
          </cell>
          <cell r="D442" t="str">
            <v>Yoc</v>
          </cell>
          <cell r="E442" t="str">
            <v>Luis</v>
          </cell>
          <cell r="F442">
            <v>2</v>
          </cell>
          <cell r="H442">
            <v>37</v>
          </cell>
          <cell r="M442" t="str">
            <v>X</v>
          </cell>
          <cell r="R442" t="str">
            <v>Guatemala</v>
          </cell>
          <cell r="S442" t="str">
            <v>Guatemala</v>
          </cell>
        </row>
        <row r="443">
          <cell r="B443">
            <v>2073150430101</v>
          </cell>
          <cell r="D443" t="str">
            <v>Arago</v>
          </cell>
          <cell r="E443" t="str">
            <v>Delia</v>
          </cell>
          <cell r="F443">
            <v>1</v>
          </cell>
          <cell r="H443">
            <v>20</v>
          </cell>
          <cell r="M443" t="str">
            <v>X</v>
          </cell>
          <cell r="R443" t="str">
            <v>Guatemala</v>
          </cell>
          <cell r="S443" t="str">
            <v>Guatemala</v>
          </cell>
        </row>
        <row r="444">
          <cell r="B444">
            <v>2735028320101</v>
          </cell>
          <cell r="D444" t="str">
            <v>Macario</v>
          </cell>
          <cell r="E444" t="str">
            <v>Maria</v>
          </cell>
          <cell r="F444">
            <v>1</v>
          </cell>
          <cell r="H444">
            <v>23</v>
          </cell>
          <cell r="M444" t="str">
            <v>X</v>
          </cell>
          <cell r="R444" t="str">
            <v>Guatemala</v>
          </cell>
          <cell r="S444" t="str">
            <v>Guatemala</v>
          </cell>
        </row>
        <row r="445">
          <cell r="B445">
            <v>2226006241503</v>
          </cell>
          <cell r="D445" t="str">
            <v>Pangan</v>
          </cell>
          <cell r="E445" t="str">
            <v xml:space="preserve">Hilario </v>
          </cell>
          <cell r="F445">
            <v>2</v>
          </cell>
          <cell r="M445" t="str">
            <v>X</v>
          </cell>
          <cell r="R445" t="str">
            <v>Guatemala</v>
          </cell>
          <cell r="S445" t="str">
            <v>Guatemala</v>
          </cell>
        </row>
        <row r="446">
          <cell r="B446" t="str">
            <v>menor de edad</v>
          </cell>
          <cell r="D446" t="str">
            <v>Andrino</v>
          </cell>
          <cell r="E446" t="str">
            <v>Rosario</v>
          </cell>
          <cell r="F446">
            <v>2</v>
          </cell>
          <cell r="M446" t="str">
            <v>X</v>
          </cell>
          <cell r="R446" t="str">
            <v>Guatemala</v>
          </cell>
          <cell r="S446" t="str">
            <v>Guatemala</v>
          </cell>
        </row>
        <row r="447">
          <cell r="B447" t="str">
            <v>pendiente</v>
          </cell>
          <cell r="D447" t="str">
            <v>Peña</v>
          </cell>
          <cell r="E447" t="str">
            <v>Nancy</v>
          </cell>
          <cell r="F447">
            <v>2</v>
          </cell>
          <cell r="H447">
            <v>22</v>
          </cell>
          <cell r="M447" t="str">
            <v>X</v>
          </cell>
          <cell r="R447" t="str">
            <v>Guatemala</v>
          </cell>
          <cell r="S447" t="str">
            <v>Guatemala</v>
          </cell>
        </row>
        <row r="448">
          <cell r="B448">
            <v>2581582121415</v>
          </cell>
          <cell r="D448" t="str">
            <v>Jom</v>
          </cell>
          <cell r="E448" t="str">
            <v>Rene</v>
          </cell>
          <cell r="F448">
            <v>1</v>
          </cell>
          <cell r="H448">
            <v>41</v>
          </cell>
          <cell r="M448" t="str">
            <v>X</v>
          </cell>
          <cell r="R448" t="str">
            <v>Guatemala</v>
          </cell>
          <cell r="S448" t="str">
            <v>Guatemala</v>
          </cell>
        </row>
        <row r="449">
          <cell r="B449">
            <v>2371279890101</v>
          </cell>
          <cell r="D449" t="str">
            <v>Mazariegos</v>
          </cell>
          <cell r="E449" t="str">
            <v>Silvia</v>
          </cell>
          <cell r="F449">
            <v>1</v>
          </cell>
          <cell r="H449">
            <v>48</v>
          </cell>
          <cell r="M449" t="str">
            <v>X</v>
          </cell>
          <cell r="R449" t="str">
            <v>Guatemala</v>
          </cell>
          <cell r="S449" t="str">
            <v>Guatemala</v>
          </cell>
        </row>
        <row r="450">
          <cell r="B450" t="str">
            <v>menor de edad</v>
          </cell>
          <cell r="D450" t="str">
            <v>Gomez</v>
          </cell>
          <cell r="E450" t="str">
            <v>Marvin</v>
          </cell>
          <cell r="F450">
            <v>2</v>
          </cell>
          <cell r="H450">
            <v>11</v>
          </cell>
          <cell r="M450" t="str">
            <v>X</v>
          </cell>
          <cell r="R450" t="str">
            <v>Guatemala</v>
          </cell>
          <cell r="S450" t="str">
            <v>Guatemala</v>
          </cell>
        </row>
        <row r="451">
          <cell r="B451" t="str">
            <v xml:space="preserve">menor de edad </v>
          </cell>
          <cell r="D451" t="str">
            <v>Ordoñez</v>
          </cell>
          <cell r="E451" t="str">
            <v>Jeni</v>
          </cell>
          <cell r="F451">
            <v>1</v>
          </cell>
          <cell r="H451">
            <v>5</v>
          </cell>
          <cell r="M451" t="str">
            <v>X</v>
          </cell>
          <cell r="R451" t="str">
            <v>Guatemala</v>
          </cell>
          <cell r="S451" t="str">
            <v>Guatemala</v>
          </cell>
        </row>
        <row r="452">
          <cell r="B452" t="str">
            <v>menor de edad</v>
          </cell>
          <cell r="D452" t="str">
            <v>Ordoñez</v>
          </cell>
          <cell r="E452" t="str">
            <v>Rosa</v>
          </cell>
          <cell r="F452">
            <v>1</v>
          </cell>
          <cell r="H452">
            <v>13</v>
          </cell>
          <cell r="M452" t="str">
            <v>X</v>
          </cell>
          <cell r="R452" t="str">
            <v>Guatemala</v>
          </cell>
          <cell r="S452" t="str">
            <v>Guatemala</v>
          </cell>
        </row>
        <row r="453">
          <cell r="B453">
            <v>3701701480101</v>
          </cell>
          <cell r="D453" t="str">
            <v>Corado</v>
          </cell>
          <cell r="E453" t="str">
            <v>Entimo</v>
          </cell>
          <cell r="F453">
            <v>1</v>
          </cell>
          <cell r="H453">
            <v>35</v>
          </cell>
          <cell r="M453" t="str">
            <v>X</v>
          </cell>
          <cell r="R453" t="str">
            <v>Guatemala</v>
          </cell>
          <cell r="S453" t="str">
            <v>Guatemala</v>
          </cell>
        </row>
        <row r="454">
          <cell r="B454" t="str">
            <v>menor de edad</v>
          </cell>
          <cell r="D454" t="str">
            <v xml:space="preserve">Aceituno </v>
          </cell>
          <cell r="E454" t="str">
            <v>Diana</v>
          </cell>
          <cell r="F454">
            <v>1</v>
          </cell>
          <cell r="H454">
            <v>4</v>
          </cell>
          <cell r="M454" t="str">
            <v>X</v>
          </cell>
          <cell r="R454" t="str">
            <v>Guatemala</v>
          </cell>
          <cell r="S454" t="str">
            <v>Guatemala</v>
          </cell>
        </row>
        <row r="455">
          <cell r="B455">
            <v>2371279840114</v>
          </cell>
          <cell r="D455" t="str">
            <v>Mazariegos</v>
          </cell>
          <cell r="E455" t="str">
            <v>Silvia</v>
          </cell>
          <cell r="F455">
            <v>1</v>
          </cell>
          <cell r="H455">
            <v>48</v>
          </cell>
          <cell r="M455" t="str">
            <v>X</v>
          </cell>
          <cell r="R455" t="str">
            <v>Guatemala</v>
          </cell>
          <cell r="S455" t="str">
            <v>Guatemala</v>
          </cell>
        </row>
        <row r="456">
          <cell r="B456">
            <v>2319121530917</v>
          </cell>
          <cell r="D456" t="str">
            <v>Perez</v>
          </cell>
          <cell r="E456" t="str">
            <v>Alejandro</v>
          </cell>
          <cell r="F456">
            <v>2</v>
          </cell>
          <cell r="H456">
            <v>55</v>
          </cell>
          <cell r="M456" t="str">
            <v>X</v>
          </cell>
          <cell r="R456" t="str">
            <v>Guatemala</v>
          </cell>
          <cell r="S456" t="str">
            <v>Guatemala</v>
          </cell>
        </row>
        <row r="457">
          <cell r="B457" t="str">
            <v>menor de edad</v>
          </cell>
          <cell r="D457" t="str">
            <v>Ortiz</v>
          </cell>
          <cell r="E457" t="str">
            <v>Carmen</v>
          </cell>
          <cell r="F457">
            <v>1</v>
          </cell>
          <cell r="H457">
            <v>14</v>
          </cell>
          <cell r="M457" t="str">
            <v>X</v>
          </cell>
          <cell r="R457" t="str">
            <v>Guatemala</v>
          </cell>
          <cell r="S457" t="str">
            <v>Guatemala</v>
          </cell>
        </row>
        <row r="458">
          <cell r="D458" t="str">
            <v>Suret</v>
          </cell>
          <cell r="E458" t="str">
            <v>Karla</v>
          </cell>
          <cell r="F458">
            <v>1</v>
          </cell>
          <cell r="H458">
            <v>38</v>
          </cell>
          <cell r="M458" t="str">
            <v>X</v>
          </cell>
          <cell r="R458" t="str">
            <v>Guatemala</v>
          </cell>
          <cell r="S458" t="str">
            <v>Guatemala</v>
          </cell>
        </row>
        <row r="459">
          <cell r="B459">
            <v>2319121530917</v>
          </cell>
          <cell r="D459" t="str">
            <v>Perez</v>
          </cell>
          <cell r="E459" t="str">
            <v>Alejandro</v>
          </cell>
          <cell r="F459">
            <v>2</v>
          </cell>
          <cell r="H459">
            <v>55</v>
          </cell>
          <cell r="M459" t="str">
            <v>X</v>
          </cell>
          <cell r="R459" t="str">
            <v>Guatemala</v>
          </cell>
          <cell r="S459" t="str">
            <v>Guatemala</v>
          </cell>
        </row>
        <row r="460">
          <cell r="B460">
            <v>37011701481323</v>
          </cell>
          <cell r="D460" t="str">
            <v>Corado</v>
          </cell>
          <cell r="E460" t="str">
            <v>Etimo</v>
          </cell>
          <cell r="F460">
            <v>2</v>
          </cell>
          <cell r="H460">
            <v>35</v>
          </cell>
          <cell r="M460" t="str">
            <v>X</v>
          </cell>
          <cell r="R460" t="str">
            <v>Guatemala</v>
          </cell>
          <cell r="S460" t="str">
            <v>Guatemala</v>
          </cell>
        </row>
        <row r="461">
          <cell r="B461">
            <v>2603669940101</v>
          </cell>
          <cell r="D461" t="str">
            <v>Gordinez</v>
          </cell>
          <cell r="E461" t="str">
            <v>Irma</v>
          </cell>
          <cell r="F461">
            <v>1</v>
          </cell>
          <cell r="H461">
            <v>59</v>
          </cell>
          <cell r="M461" t="str">
            <v>X</v>
          </cell>
          <cell r="R461" t="str">
            <v>Guatemala</v>
          </cell>
          <cell r="S461" t="str">
            <v>Guatemala</v>
          </cell>
        </row>
        <row r="462">
          <cell r="B462">
            <v>1572964071213</v>
          </cell>
          <cell r="D462" t="str">
            <v>Ovalle</v>
          </cell>
          <cell r="E462" t="str">
            <v>Jose</v>
          </cell>
          <cell r="F462">
            <v>2</v>
          </cell>
          <cell r="H462">
            <v>40</v>
          </cell>
          <cell r="M462" t="str">
            <v>X</v>
          </cell>
          <cell r="R462" t="str">
            <v>Guatemala</v>
          </cell>
          <cell r="S462" t="str">
            <v>Guatemala</v>
          </cell>
        </row>
        <row r="463">
          <cell r="B463" t="str">
            <v>menor de edad</v>
          </cell>
          <cell r="D463" t="str">
            <v>Flores</v>
          </cell>
          <cell r="E463" t="str">
            <v>Alizon</v>
          </cell>
          <cell r="F463">
            <v>1</v>
          </cell>
          <cell r="H463">
            <v>15</v>
          </cell>
          <cell r="M463" t="str">
            <v>X</v>
          </cell>
          <cell r="R463" t="str">
            <v>Guatemala</v>
          </cell>
          <cell r="S463" t="str">
            <v>Guatemala</v>
          </cell>
        </row>
        <row r="464">
          <cell r="B464">
            <v>2658897580101</v>
          </cell>
          <cell r="D464" t="str">
            <v>Alvarado</v>
          </cell>
          <cell r="E464" t="str">
            <v>Angel</v>
          </cell>
          <cell r="F464">
            <v>2</v>
          </cell>
          <cell r="H464">
            <v>46</v>
          </cell>
          <cell r="M464" t="str">
            <v>X</v>
          </cell>
          <cell r="R464" t="str">
            <v>Guatemala</v>
          </cell>
          <cell r="S464" t="str">
            <v>Guatemala</v>
          </cell>
        </row>
        <row r="465">
          <cell r="B465">
            <v>2393526880101</v>
          </cell>
          <cell r="D465" t="str">
            <v>Flores</v>
          </cell>
          <cell r="E465" t="str">
            <v>Angel</v>
          </cell>
          <cell r="F465">
            <v>2</v>
          </cell>
          <cell r="H465">
            <v>40</v>
          </cell>
          <cell r="M465" t="str">
            <v>X</v>
          </cell>
          <cell r="R465" t="str">
            <v>Guatemala</v>
          </cell>
          <cell r="S465" t="str">
            <v>Guatemala</v>
          </cell>
        </row>
        <row r="466">
          <cell r="M466" t="str">
            <v>X</v>
          </cell>
          <cell r="R466" t="str">
            <v>Guatemala</v>
          </cell>
          <cell r="S466" t="str">
            <v>Guatemala</v>
          </cell>
        </row>
        <row r="467">
          <cell r="B467">
            <v>1662198860101</v>
          </cell>
          <cell r="D467" t="str">
            <v>Andrino</v>
          </cell>
          <cell r="E467" t="str">
            <v>Rosario</v>
          </cell>
          <cell r="F467">
            <v>1</v>
          </cell>
          <cell r="H467">
            <v>61</v>
          </cell>
          <cell r="M467" t="str">
            <v>X</v>
          </cell>
          <cell r="R467" t="str">
            <v>Guatemala</v>
          </cell>
          <cell r="S467" t="str">
            <v>Guatemala</v>
          </cell>
        </row>
        <row r="468">
          <cell r="B468">
            <v>2991592050101</v>
          </cell>
          <cell r="D468" t="str">
            <v xml:space="preserve">Chun </v>
          </cell>
          <cell r="E468" t="str">
            <v>Lucas</v>
          </cell>
          <cell r="F468">
            <v>2</v>
          </cell>
          <cell r="H468">
            <v>20</v>
          </cell>
          <cell r="M468" t="str">
            <v>X</v>
          </cell>
          <cell r="R468" t="str">
            <v>Guatemala</v>
          </cell>
          <cell r="S468" t="str">
            <v>Guatemala</v>
          </cell>
        </row>
        <row r="469">
          <cell r="B469">
            <v>1822850730208</v>
          </cell>
          <cell r="D469" t="str">
            <v>Godinez</v>
          </cell>
          <cell r="E469" t="str">
            <v>Mario</v>
          </cell>
          <cell r="F469">
            <v>2</v>
          </cell>
          <cell r="H469">
            <v>28</v>
          </cell>
          <cell r="M469" t="str">
            <v>X</v>
          </cell>
          <cell r="R469" t="str">
            <v>Guatemala</v>
          </cell>
          <cell r="S469" t="str">
            <v>Guatemala</v>
          </cell>
        </row>
        <row r="470">
          <cell r="B470">
            <v>2514080510110</v>
          </cell>
          <cell r="D470" t="str">
            <v>Rac</v>
          </cell>
          <cell r="E470" t="str">
            <v>Maria</v>
          </cell>
          <cell r="F470">
            <v>1</v>
          </cell>
          <cell r="H470">
            <v>79</v>
          </cell>
          <cell r="M470" t="str">
            <v>X</v>
          </cell>
          <cell r="R470" t="str">
            <v>Guatemala</v>
          </cell>
          <cell r="S470" t="str">
            <v>Guatemala</v>
          </cell>
        </row>
        <row r="471">
          <cell r="B471" t="str">
            <v>menor de edad</v>
          </cell>
          <cell r="D471" t="str">
            <v>Stupe</v>
          </cell>
          <cell r="E471" t="str">
            <v>Estefania</v>
          </cell>
          <cell r="F471">
            <v>1</v>
          </cell>
          <cell r="H471">
            <v>11</v>
          </cell>
          <cell r="M471" t="str">
            <v>X</v>
          </cell>
          <cell r="R471" t="str">
            <v>Guatemala</v>
          </cell>
          <cell r="S471" t="str">
            <v>Guatemala</v>
          </cell>
        </row>
        <row r="472">
          <cell r="B472" t="str">
            <v>menor de edad</v>
          </cell>
          <cell r="D472" t="str">
            <v xml:space="preserve">Aceituno </v>
          </cell>
          <cell r="E472" t="str">
            <v>Robin</v>
          </cell>
          <cell r="F472">
            <v>2</v>
          </cell>
          <cell r="H472">
            <v>4</v>
          </cell>
          <cell r="M472" t="str">
            <v>X</v>
          </cell>
          <cell r="R472" t="str">
            <v>Guatemala</v>
          </cell>
          <cell r="S472" t="str">
            <v>Guatemala</v>
          </cell>
        </row>
        <row r="473">
          <cell r="B473" t="str">
            <v>menor de edad</v>
          </cell>
          <cell r="D473" t="str">
            <v>Montenegro</v>
          </cell>
          <cell r="E473" t="str">
            <v>Samuel</v>
          </cell>
          <cell r="F473">
            <v>2</v>
          </cell>
          <cell r="H473">
            <v>16</v>
          </cell>
          <cell r="M473" t="str">
            <v>X</v>
          </cell>
          <cell r="R473" t="str">
            <v>Guatemala</v>
          </cell>
          <cell r="S473" t="str">
            <v>Guatemala</v>
          </cell>
        </row>
        <row r="474">
          <cell r="B474" t="str">
            <v>menor de edad</v>
          </cell>
          <cell r="D474" t="str">
            <v>Tzos</v>
          </cell>
          <cell r="E474" t="str">
            <v>Samanta</v>
          </cell>
          <cell r="F474">
            <v>1</v>
          </cell>
          <cell r="H474">
            <v>10</v>
          </cell>
          <cell r="M474" t="str">
            <v>X</v>
          </cell>
          <cell r="R474" t="str">
            <v>Guatemala</v>
          </cell>
          <cell r="S474" t="str">
            <v>Guatemala</v>
          </cell>
        </row>
        <row r="475">
          <cell r="B475" t="str">
            <v>menor de edad</v>
          </cell>
          <cell r="D475" t="str">
            <v>Tzos</v>
          </cell>
          <cell r="E475" t="str">
            <v>Rachell</v>
          </cell>
          <cell r="F475">
            <v>1</v>
          </cell>
          <cell r="H475">
            <v>5</v>
          </cell>
          <cell r="M475" t="str">
            <v>X</v>
          </cell>
          <cell r="R475" t="str">
            <v>Guatemala</v>
          </cell>
          <cell r="S475" t="str">
            <v>Guatemala</v>
          </cell>
        </row>
        <row r="476">
          <cell r="B476">
            <v>2425661700101</v>
          </cell>
          <cell r="D476" t="str">
            <v>Gomez</v>
          </cell>
          <cell r="E476" t="str">
            <v>Carlos</v>
          </cell>
          <cell r="F476">
            <v>2</v>
          </cell>
          <cell r="H476">
            <v>77</v>
          </cell>
          <cell r="M476" t="str">
            <v>X</v>
          </cell>
          <cell r="R476" t="str">
            <v>Guatemala</v>
          </cell>
          <cell r="S476" t="str">
            <v>Guatemala</v>
          </cell>
        </row>
        <row r="477">
          <cell r="B477">
            <v>2518214120101</v>
          </cell>
          <cell r="D477" t="str">
            <v>Gonzalez</v>
          </cell>
          <cell r="E477" t="str">
            <v>Johana</v>
          </cell>
          <cell r="F477">
            <v>1</v>
          </cell>
          <cell r="H477">
            <v>46</v>
          </cell>
          <cell r="M477" t="str">
            <v>X</v>
          </cell>
          <cell r="R477" t="str">
            <v>Guatemala</v>
          </cell>
          <cell r="S477" t="str">
            <v>Guatemala</v>
          </cell>
        </row>
        <row r="478">
          <cell r="B478">
            <v>2416610480101</v>
          </cell>
          <cell r="D478" t="str">
            <v>Carballo</v>
          </cell>
          <cell r="E478" t="str">
            <v>Emilio</v>
          </cell>
          <cell r="F478">
            <v>2</v>
          </cell>
          <cell r="H478">
            <v>28</v>
          </cell>
          <cell r="M478" t="str">
            <v>X</v>
          </cell>
          <cell r="R478" t="str">
            <v>Guatemala</v>
          </cell>
          <cell r="S478" t="str">
            <v>Guatemala</v>
          </cell>
        </row>
        <row r="479">
          <cell r="B479" t="str">
            <v>menor de edad</v>
          </cell>
          <cell r="D479" t="str">
            <v>Chocoy</v>
          </cell>
          <cell r="E479" t="str">
            <v>Jorge</v>
          </cell>
          <cell r="F479">
            <v>2</v>
          </cell>
          <cell r="H479">
            <v>16</v>
          </cell>
          <cell r="M479" t="str">
            <v>X</v>
          </cell>
          <cell r="R479" t="str">
            <v>Guatemala</v>
          </cell>
          <cell r="S479" t="str">
            <v>Guatemala</v>
          </cell>
        </row>
        <row r="480">
          <cell r="B480">
            <v>1969946830101</v>
          </cell>
          <cell r="D480" t="str">
            <v>Estela</v>
          </cell>
          <cell r="E480" t="str">
            <v>Farfan</v>
          </cell>
          <cell r="F480">
            <v>1</v>
          </cell>
          <cell r="H480">
            <v>70</v>
          </cell>
          <cell r="M480" t="str">
            <v>X</v>
          </cell>
          <cell r="R480" t="str">
            <v>Guatemala</v>
          </cell>
          <cell r="S480" t="str">
            <v>Guatemala</v>
          </cell>
        </row>
        <row r="481">
          <cell r="B481">
            <v>2100678371603</v>
          </cell>
          <cell r="D481" t="str">
            <v>Lem</v>
          </cell>
          <cell r="E481" t="str">
            <v>Sergio</v>
          </cell>
          <cell r="F481">
            <v>2</v>
          </cell>
          <cell r="H481">
            <v>25</v>
          </cell>
          <cell r="M481" t="str">
            <v>X</v>
          </cell>
          <cell r="R481" t="str">
            <v>Guatemala</v>
          </cell>
          <cell r="S481" t="str">
            <v>Guatemala</v>
          </cell>
        </row>
        <row r="482">
          <cell r="B482">
            <v>2130109170101</v>
          </cell>
          <cell r="D482" t="str">
            <v>Julian</v>
          </cell>
          <cell r="E482" t="str">
            <v>Aleyda</v>
          </cell>
          <cell r="F482">
            <v>1</v>
          </cell>
          <cell r="H482">
            <v>25</v>
          </cell>
          <cell r="M482" t="str">
            <v>X</v>
          </cell>
          <cell r="R482" t="str">
            <v>Guatemala</v>
          </cell>
          <cell r="S482" t="str">
            <v>Guatemala</v>
          </cell>
        </row>
        <row r="483">
          <cell r="B483">
            <v>3018104270101</v>
          </cell>
          <cell r="D483" t="str">
            <v>Castillo</v>
          </cell>
          <cell r="E483" t="str">
            <v>Glendy</v>
          </cell>
          <cell r="F483">
            <v>1</v>
          </cell>
          <cell r="H483">
            <v>20</v>
          </cell>
          <cell r="M483" t="str">
            <v>X</v>
          </cell>
          <cell r="R483" t="str">
            <v>Guatemala</v>
          </cell>
          <cell r="S483" t="str">
            <v>Guatemala</v>
          </cell>
        </row>
        <row r="484">
          <cell r="B484">
            <v>2989866390101</v>
          </cell>
          <cell r="D484" t="str">
            <v>Pineda</v>
          </cell>
          <cell r="E484" t="str">
            <v>Yan</v>
          </cell>
          <cell r="F484">
            <v>2</v>
          </cell>
          <cell r="H484">
            <v>19</v>
          </cell>
          <cell r="M484" t="str">
            <v>X</v>
          </cell>
          <cell r="R484" t="str">
            <v>Guatemala</v>
          </cell>
          <cell r="S484" t="str">
            <v>Guatemala</v>
          </cell>
        </row>
        <row r="485">
          <cell r="B485">
            <v>3006532390101</v>
          </cell>
          <cell r="D485" t="str">
            <v>Cabrera</v>
          </cell>
          <cell r="E485" t="str">
            <v>Alison</v>
          </cell>
          <cell r="F485">
            <v>1</v>
          </cell>
          <cell r="H485">
            <v>18</v>
          </cell>
          <cell r="M485" t="str">
            <v>x</v>
          </cell>
          <cell r="R485" t="str">
            <v>Guatemala</v>
          </cell>
          <cell r="S485" t="str">
            <v>Guatemala</v>
          </cell>
        </row>
        <row r="486">
          <cell r="B486">
            <v>2550040360101</v>
          </cell>
          <cell r="D486" t="str">
            <v>Rivera</v>
          </cell>
          <cell r="E486" t="str">
            <v>Yuri</v>
          </cell>
          <cell r="F486">
            <v>1</v>
          </cell>
          <cell r="H486">
            <v>31</v>
          </cell>
          <cell r="M486" t="str">
            <v>x</v>
          </cell>
          <cell r="R486" t="str">
            <v>Guatemala</v>
          </cell>
          <cell r="S486" t="str">
            <v>Guatemala</v>
          </cell>
        </row>
        <row r="487">
          <cell r="B487">
            <v>2639341520101</v>
          </cell>
          <cell r="D487" t="str">
            <v>Catalan</v>
          </cell>
          <cell r="E487" t="str">
            <v>Khristian</v>
          </cell>
          <cell r="F487">
            <v>2</v>
          </cell>
          <cell r="H487">
            <v>26</v>
          </cell>
          <cell r="M487" t="str">
            <v>x</v>
          </cell>
          <cell r="R487" t="str">
            <v>Guatemala</v>
          </cell>
          <cell r="S487" t="str">
            <v>Guatemala</v>
          </cell>
        </row>
        <row r="488">
          <cell r="B488">
            <v>3701701481323</v>
          </cell>
          <cell r="D488" t="str">
            <v>Corado</v>
          </cell>
          <cell r="E488" t="str">
            <v>Hentimo</v>
          </cell>
          <cell r="F488">
            <v>2</v>
          </cell>
          <cell r="H488">
            <v>35</v>
          </cell>
          <cell r="M488" t="str">
            <v>x</v>
          </cell>
          <cell r="R488" t="str">
            <v>Guatemala</v>
          </cell>
          <cell r="S488" t="str">
            <v>Guatemala</v>
          </cell>
        </row>
        <row r="489">
          <cell r="B489" t="str">
            <v>menor de edad</v>
          </cell>
          <cell r="D489" t="str">
            <v>Marroquin</v>
          </cell>
          <cell r="E489" t="str">
            <v>Maria</v>
          </cell>
          <cell r="F489">
            <v>1</v>
          </cell>
          <cell r="H489">
            <v>16</v>
          </cell>
          <cell r="M489" t="str">
            <v>x</v>
          </cell>
          <cell r="R489" t="str">
            <v>Guatemala</v>
          </cell>
          <cell r="S489" t="str">
            <v>Guatemala</v>
          </cell>
        </row>
        <row r="490">
          <cell r="B490" t="str">
            <v>menor de edad</v>
          </cell>
          <cell r="D490" t="str">
            <v>Barrientos</v>
          </cell>
          <cell r="E490" t="str">
            <v>Mirna</v>
          </cell>
          <cell r="F490">
            <v>1</v>
          </cell>
          <cell r="H490">
            <v>7</v>
          </cell>
          <cell r="M490" t="str">
            <v>x</v>
          </cell>
          <cell r="R490" t="str">
            <v>Guatemala</v>
          </cell>
          <cell r="S490" t="str">
            <v>Guatemala</v>
          </cell>
        </row>
        <row r="491">
          <cell r="B491">
            <v>1662198860101</v>
          </cell>
          <cell r="D491" t="str">
            <v>Andrino</v>
          </cell>
          <cell r="E491" t="str">
            <v>Rosario</v>
          </cell>
          <cell r="F491">
            <v>1</v>
          </cell>
          <cell r="H491">
            <v>61</v>
          </cell>
          <cell r="M491" t="str">
            <v>x</v>
          </cell>
          <cell r="R491" t="str">
            <v>Guatemala</v>
          </cell>
          <cell r="S491" t="str">
            <v>Guatemala</v>
          </cell>
        </row>
        <row r="492">
          <cell r="B492">
            <v>2239015200101</v>
          </cell>
          <cell r="D492" t="str">
            <v>Rustrian</v>
          </cell>
          <cell r="E492" t="str">
            <v>Cristina</v>
          </cell>
          <cell r="F492">
            <v>1</v>
          </cell>
          <cell r="H492">
            <v>71</v>
          </cell>
          <cell r="M492" t="str">
            <v>x</v>
          </cell>
          <cell r="R492" t="str">
            <v>Guatemala</v>
          </cell>
          <cell r="S492" t="str">
            <v>Guatemala</v>
          </cell>
        </row>
        <row r="493">
          <cell r="B493" t="str">
            <v>menor de edad</v>
          </cell>
          <cell r="D493" t="str">
            <v>Lopez</v>
          </cell>
          <cell r="E493" t="str">
            <v>Oscar</v>
          </cell>
          <cell r="F493">
            <v>2</v>
          </cell>
          <cell r="H493">
            <v>17</v>
          </cell>
          <cell r="M493" t="str">
            <v>x</v>
          </cell>
          <cell r="R493" t="str">
            <v>Guatemala</v>
          </cell>
          <cell r="S493" t="str">
            <v>Guatemala</v>
          </cell>
        </row>
        <row r="494">
          <cell r="B494" t="str">
            <v>menor de edad</v>
          </cell>
          <cell r="D494" t="str">
            <v>Sierra</v>
          </cell>
          <cell r="E494" t="str">
            <v xml:space="preserve">Mariano </v>
          </cell>
          <cell r="F494">
            <v>2</v>
          </cell>
          <cell r="H494">
            <v>15</v>
          </cell>
          <cell r="M494" t="str">
            <v>x</v>
          </cell>
          <cell r="R494" t="str">
            <v>Guatemala</v>
          </cell>
          <cell r="S494" t="str">
            <v>Guatemala</v>
          </cell>
        </row>
        <row r="495">
          <cell r="B495" t="str">
            <v>menor de edad</v>
          </cell>
          <cell r="D495" t="str">
            <v>De Leon</v>
          </cell>
          <cell r="E495" t="str">
            <v xml:space="preserve">Cristal </v>
          </cell>
          <cell r="F495">
            <v>1</v>
          </cell>
          <cell r="H495">
            <v>4</v>
          </cell>
          <cell r="M495" t="str">
            <v>x</v>
          </cell>
          <cell r="R495" t="str">
            <v>Guatemala</v>
          </cell>
          <cell r="S495" t="str">
            <v>Guatemala</v>
          </cell>
        </row>
        <row r="496">
          <cell r="B496">
            <v>1642926080106</v>
          </cell>
          <cell r="D496" t="str">
            <v>Lic</v>
          </cell>
          <cell r="E496" t="str">
            <v>Eugenia</v>
          </cell>
          <cell r="F496">
            <v>1</v>
          </cell>
          <cell r="H496">
            <v>39</v>
          </cell>
          <cell r="M496" t="str">
            <v>x</v>
          </cell>
          <cell r="R496" t="str">
            <v>Guatemala</v>
          </cell>
          <cell r="S496" t="str">
            <v>Guatemala</v>
          </cell>
        </row>
        <row r="497">
          <cell r="B497" t="str">
            <v>menor de edad</v>
          </cell>
          <cell r="D497" t="str">
            <v>Carrillo</v>
          </cell>
          <cell r="E497" t="str">
            <v>Aida</v>
          </cell>
          <cell r="F497">
            <v>1</v>
          </cell>
          <cell r="H497">
            <v>12</v>
          </cell>
          <cell r="M497" t="str">
            <v>x</v>
          </cell>
          <cell r="R497" t="str">
            <v>Guatemala</v>
          </cell>
          <cell r="S497" t="str">
            <v>Guatemala</v>
          </cell>
        </row>
        <row r="498">
          <cell r="B498" t="str">
            <v xml:space="preserve">menor de edad </v>
          </cell>
          <cell r="D498" t="str">
            <v>Carrillo</v>
          </cell>
          <cell r="E498" t="str">
            <v>Jeymi</v>
          </cell>
          <cell r="F498">
            <v>1</v>
          </cell>
          <cell r="H498">
            <v>9</v>
          </cell>
          <cell r="M498" t="str">
            <v>x</v>
          </cell>
          <cell r="R498" t="str">
            <v>Guatemala</v>
          </cell>
          <cell r="S498" t="str">
            <v>Guatemala</v>
          </cell>
        </row>
        <row r="499">
          <cell r="B499" t="str">
            <v>menor de edad</v>
          </cell>
          <cell r="D499" t="str">
            <v>Gudiel</v>
          </cell>
          <cell r="E499" t="str">
            <v>Yoili</v>
          </cell>
          <cell r="F499">
            <v>1</v>
          </cell>
          <cell r="H499">
            <v>8</v>
          </cell>
          <cell r="M499" t="str">
            <v>x</v>
          </cell>
          <cell r="R499" t="str">
            <v>Guatemala</v>
          </cell>
          <cell r="S499" t="str">
            <v>Guatemala</v>
          </cell>
        </row>
        <row r="500">
          <cell r="B500" t="str">
            <v>menor de edad</v>
          </cell>
          <cell r="D500" t="str">
            <v xml:space="preserve">Guridel </v>
          </cell>
          <cell r="E500" t="str">
            <v>Airlin</v>
          </cell>
          <cell r="F500">
            <v>1</v>
          </cell>
          <cell r="H500">
            <v>12</v>
          </cell>
          <cell r="M500" t="str">
            <v>x</v>
          </cell>
          <cell r="R500" t="str">
            <v>Guatemala</v>
          </cell>
          <cell r="S500" t="str">
            <v>Guatemala</v>
          </cell>
        </row>
        <row r="501">
          <cell r="B501" t="str">
            <v>menor de edad</v>
          </cell>
          <cell r="D501" t="str">
            <v>Lopez</v>
          </cell>
          <cell r="E501" t="str">
            <v>Milagros</v>
          </cell>
          <cell r="F501">
            <v>1</v>
          </cell>
          <cell r="H501">
            <v>8</v>
          </cell>
          <cell r="M501" t="str">
            <v>x</v>
          </cell>
          <cell r="R501" t="str">
            <v>Guatemala</v>
          </cell>
          <cell r="S501" t="str">
            <v>Guatemala</v>
          </cell>
        </row>
        <row r="502">
          <cell r="B502" t="str">
            <v>menor de edad</v>
          </cell>
          <cell r="D502" t="str">
            <v>Mejia</v>
          </cell>
          <cell r="E502" t="str">
            <v xml:space="preserve">Daniel </v>
          </cell>
          <cell r="F502">
            <v>2</v>
          </cell>
          <cell r="H502">
            <v>12</v>
          </cell>
          <cell r="M502" t="str">
            <v>x</v>
          </cell>
          <cell r="R502" t="str">
            <v>Guatemala</v>
          </cell>
          <cell r="S502" t="str">
            <v>Guatemala</v>
          </cell>
        </row>
        <row r="503">
          <cell r="B503" t="str">
            <v>menor de edad</v>
          </cell>
          <cell r="D503" t="str">
            <v>Monzon</v>
          </cell>
          <cell r="E503" t="str">
            <v>Allan</v>
          </cell>
          <cell r="F503">
            <v>2</v>
          </cell>
          <cell r="H503">
            <v>15</v>
          </cell>
          <cell r="M503" t="str">
            <v>x</v>
          </cell>
          <cell r="R503" t="str">
            <v>Guatemala</v>
          </cell>
          <cell r="S503" t="str">
            <v>Guatemala</v>
          </cell>
        </row>
        <row r="504">
          <cell r="B504">
            <v>1969946830101</v>
          </cell>
          <cell r="D504" t="str">
            <v>Farfan</v>
          </cell>
          <cell r="E504" t="str">
            <v>Estela</v>
          </cell>
          <cell r="F504">
            <v>1</v>
          </cell>
          <cell r="H504">
            <v>70</v>
          </cell>
          <cell r="M504" t="str">
            <v>x</v>
          </cell>
          <cell r="R504" t="str">
            <v>Guatemala</v>
          </cell>
          <cell r="S504" t="str">
            <v>Guatemala</v>
          </cell>
        </row>
        <row r="505">
          <cell r="B505" t="str">
            <v>menor de edad</v>
          </cell>
          <cell r="D505" t="str">
            <v>Monterrozo</v>
          </cell>
          <cell r="E505" t="str">
            <v>Jonathan</v>
          </cell>
          <cell r="F505">
            <v>2</v>
          </cell>
          <cell r="H505">
            <v>18</v>
          </cell>
          <cell r="M505" t="str">
            <v>x</v>
          </cell>
          <cell r="R505" t="str">
            <v>Guatemala</v>
          </cell>
          <cell r="S505" t="str">
            <v>Guatemala</v>
          </cell>
        </row>
        <row r="506">
          <cell r="B506" t="str">
            <v>menor de edad</v>
          </cell>
          <cell r="D506" t="str">
            <v>Abac</v>
          </cell>
          <cell r="E506" t="str">
            <v>Ermerson</v>
          </cell>
          <cell r="F506">
            <v>2</v>
          </cell>
          <cell r="H506">
            <v>15</v>
          </cell>
          <cell r="M506" t="str">
            <v>x</v>
          </cell>
          <cell r="R506" t="str">
            <v>Guatemala</v>
          </cell>
          <cell r="S506" t="str">
            <v>Guatemala</v>
          </cell>
        </row>
        <row r="507">
          <cell r="B507">
            <v>2319121530917</v>
          </cell>
          <cell r="D507" t="str">
            <v>Perez</v>
          </cell>
          <cell r="E507" t="str">
            <v>Alejandro</v>
          </cell>
          <cell r="F507">
            <v>2</v>
          </cell>
          <cell r="H507">
            <v>55</v>
          </cell>
          <cell r="M507" t="str">
            <v>x</v>
          </cell>
          <cell r="R507" t="str">
            <v>Guatemala</v>
          </cell>
          <cell r="S507" t="str">
            <v>Guatemala</v>
          </cell>
        </row>
        <row r="508">
          <cell r="B508" t="str">
            <v xml:space="preserve">menor de edad </v>
          </cell>
          <cell r="D508" t="str">
            <v>Lopez</v>
          </cell>
          <cell r="E508" t="str">
            <v>Oscar</v>
          </cell>
          <cell r="F508">
            <v>2</v>
          </cell>
          <cell r="H508">
            <v>9</v>
          </cell>
          <cell r="M508" t="str">
            <v>x</v>
          </cell>
          <cell r="R508" t="str">
            <v>Guatemala</v>
          </cell>
          <cell r="S508" t="str">
            <v>Guatemala</v>
          </cell>
        </row>
        <row r="509">
          <cell r="B509">
            <v>2130109170101</v>
          </cell>
          <cell r="D509" t="str">
            <v>Aguilar</v>
          </cell>
          <cell r="E509" t="str">
            <v>Julian</v>
          </cell>
          <cell r="F509">
            <v>2</v>
          </cell>
          <cell r="H509">
            <v>17</v>
          </cell>
          <cell r="M509" t="str">
            <v>x</v>
          </cell>
          <cell r="R509" t="str">
            <v>Guatemala</v>
          </cell>
          <cell r="S509" t="str">
            <v>Guatemala</v>
          </cell>
        </row>
        <row r="510">
          <cell r="B510">
            <v>1662198860101</v>
          </cell>
          <cell r="D510" t="str">
            <v>Andrino</v>
          </cell>
          <cell r="E510" t="str">
            <v>Rosario</v>
          </cell>
          <cell r="F510">
            <v>1</v>
          </cell>
          <cell r="H510">
            <v>61</v>
          </cell>
          <cell r="M510" t="str">
            <v>x</v>
          </cell>
          <cell r="R510" t="str">
            <v>Guatemala</v>
          </cell>
          <cell r="S510" t="str">
            <v>Guatemala</v>
          </cell>
        </row>
        <row r="511">
          <cell r="B511">
            <v>301810270101</v>
          </cell>
          <cell r="D511" t="str">
            <v>Castillo</v>
          </cell>
          <cell r="E511" t="str">
            <v>Glendy</v>
          </cell>
          <cell r="F511">
            <v>1</v>
          </cell>
          <cell r="H511">
            <v>21</v>
          </cell>
          <cell r="M511" t="str">
            <v>x</v>
          </cell>
          <cell r="R511" t="str">
            <v>Guatemala</v>
          </cell>
          <cell r="S511" t="str">
            <v>Guatemala</v>
          </cell>
        </row>
        <row r="512">
          <cell r="B512">
            <v>189433350101</v>
          </cell>
          <cell r="D512" t="str">
            <v xml:space="preserve">Cristales </v>
          </cell>
          <cell r="E512" t="str">
            <v>Elsa</v>
          </cell>
          <cell r="F512">
            <v>1</v>
          </cell>
          <cell r="H512">
            <v>61</v>
          </cell>
          <cell r="M512" t="str">
            <v>x</v>
          </cell>
          <cell r="R512" t="str">
            <v>Guatemala</v>
          </cell>
          <cell r="S512" t="str">
            <v>Guatemala</v>
          </cell>
        </row>
        <row r="513">
          <cell r="B513">
            <v>2226006241503</v>
          </cell>
          <cell r="D513" t="str">
            <v>Pangan</v>
          </cell>
          <cell r="E513" t="str">
            <v xml:space="preserve">Hilario </v>
          </cell>
          <cell r="F513">
            <v>2</v>
          </cell>
          <cell r="H513">
            <v>43</v>
          </cell>
          <cell r="M513" t="str">
            <v>x</v>
          </cell>
          <cell r="R513" t="str">
            <v>Guatemala</v>
          </cell>
          <cell r="S513" t="str">
            <v>Guatemala</v>
          </cell>
        </row>
        <row r="514">
          <cell r="B514">
            <v>2437185191013</v>
          </cell>
          <cell r="D514" t="str">
            <v>Lopez</v>
          </cell>
          <cell r="E514" t="str">
            <v>Julian</v>
          </cell>
          <cell r="F514">
            <v>2</v>
          </cell>
          <cell r="H514">
            <v>67</v>
          </cell>
          <cell r="M514" t="str">
            <v>x</v>
          </cell>
          <cell r="R514" t="str">
            <v>Guatemala</v>
          </cell>
          <cell r="S514" t="str">
            <v>Guatemala</v>
          </cell>
        </row>
        <row r="515">
          <cell r="B515">
            <v>2248666560101</v>
          </cell>
          <cell r="D515" t="str">
            <v>Gonzales</v>
          </cell>
          <cell r="E515" t="str">
            <v>Aldri</v>
          </cell>
          <cell r="F515">
            <v>1</v>
          </cell>
          <cell r="H515">
            <v>25</v>
          </cell>
          <cell r="M515" t="str">
            <v>x</v>
          </cell>
          <cell r="R515" t="str">
            <v>Guatemala</v>
          </cell>
          <cell r="S515" t="str">
            <v>Guatemala</v>
          </cell>
        </row>
        <row r="516">
          <cell r="B516" t="str">
            <v>menor de edad</v>
          </cell>
          <cell r="D516" t="str">
            <v xml:space="preserve">Guerrero </v>
          </cell>
          <cell r="E516" t="str">
            <v xml:space="preserve">Cristel </v>
          </cell>
          <cell r="F516">
            <v>1</v>
          </cell>
          <cell r="H516">
            <v>11</v>
          </cell>
          <cell r="M516" t="str">
            <v>x</v>
          </cell>
          <cell r="R516" t="str">
            <v>Guatemala</v>
          </cell>
          <cell r="S516" t="str">
            <v>Guatemala</v>
          </cell>
        </row>
        <row r="517">
          <cell r="B517">
            <v>2240044090101</v>
          </cell>
          <cell r="D517" t="str">
            <v>Lopez</v>
          </cell>
          <cell r="E517" t="str">
            <v>Erick</v>
          </cell>
          <cell r="F517">
            <v>2</v>
          </cell>
          <cell r="H517">
            <v>24</v>
          </cell>
          <cell r="M517" t="str">
            <v>x</v>
          </cell>
          <cell r="R517" t="str">
            <v>Guatemala</v>
          </cell>
          <cell r="S517" t="str">
            <v>Guatemala</v>
          </cell>
        </row>
        <row r="518">
          <cell r="B518" t="str">
            <v>menor de edad</v>
          </cell>
          <cell r="D518" t="str">
            <v>Monterrozo</v>
          </cell>
          <cell r="E518" t="str">
            <v>Jonathan</v>
          </cell>
          <cell r="F518">
            <v>2</v>
          </cell>
          <cell r="H518">
            <v>18</v>
          </cell>
          <cell r="M518" t="str">
            <v>x</v>
          </cell>
          <cell r="R518" t="str">
            <v>Guatemala</v>
          </cell>
          <cell r="S518" t="str">
            <v>Guatemala</v>
          </cell>
        </row>
        <row r="519">
          <cell r="B519">
            <v>2363118400101</v>
          </cell>
          <cell r="D519" t="str">
            <v>Chonay</v>
          </cell>
          <cell r="E519" t="str">
            <v>Jorge</v>
          </cell>
          <cell r="F519">
            <v>2</v>
          </cell>
          <cell r="H519">
            <v>31</v>
          </cell>
          <cell r="M519" t="str">
            <v>x</v>
          </cell>
          <cell r="R519" t="str">
            <v>Guatemala</v>
          </cell>
          <cell r="S519" t="str">
            <v>Guatemala</v>
          </cell>
        </row>
        <row r="520">
          <cell r="B520">
            <v>2994197620101</v>
          </cell>
          <cell r="D520" t="str">
            <v>Cano</v>
          </cell>
          <cell r="E520" t="str">
            <v xml:space="preserve">Estefani </v>
          </cell>
          <cell r="F520">
            <v>1</v>
          </cell>
          <cell r="H520">
            <v>19</v>
          </cell>
          <cell r="M520" t="str">
            <v>x</v>
          </cell>
          <cell r="R520" t="str">
            <v>Guatemala</v>
          </cell>
          <cell r="S520" t="str">
            <v>Guatemala</v>
          </cell>
        </row>
        <row r="521">
          <cell r="B521">
            <v>2524681120101</v>
          </cell>
          <cell r="D521" t="str">
            <v>Beteta</v>
          </cell>
          <cell r="E521" t="str">
            <v>Mariel</v>
          </cell>
          <cell r="F521">
            <v>1</v>
          </cell>
          <cell r="H521">
            <v>90</v>
          </cell>
          <cell r="M521" t="str">
            <v>x</v>
          </cell>
          <cell r="R521" t="str">
            <v>Guatemala</v>
          </cell>
          <cell r="S521" t="str">
            <v>Guatemala</v>
          </cell>
        </row>
        <row r="522">
          <cell r="B522">
            <v>2939641730101</v>
          </cell>
          <cell r="D522" t="str">
            <v>lopez</v>
          </cell>
          <cell r="E522" t="str">
            <v>Jose</v>
          </cell>
          <cell r="F522">
            <v>2</v>
          </cell>
          <cell r="H522">
            <v>21</v>
          </cell>
          <cell r="M522" t="str">
            <v>x</v>
          </cell>
          <cell r="R522" t="str">
            <v>Guatemala</v>
          </cell>
          <cell r="S522" t="str">
            <v>Guatemala</v>
          </cell>
        </row>
        <row r="523">
          <cell r="B523">
            <v>2603669940101</v>
          </cell>
          <cell r="D523" t="str">
            <v>Godinez</v>
          </cell>
          <cell r="E523" t="str">
            <v xml:space="preserve">Irma </v>
          </cell>
          <cell r="F523">
            <v>1</v>
          </cell>
          <cell r="H523">
            <v>59</v>
          </cell>
          <cell r="M523" t="str">
            <v>x</v>
          </cell>
          <cell r="R523" t="str">
            <v>Guatemala</v>
          </cell>
          <cell r="S523" t="str">
            <v>Guatemala</v>
          </cell>
        </row>
        <row r="524">
          <cell r="B524">
            <v>2239015200101</v>
          </cell>
          <cell r="D524" t="str">
            <v>Perez</v>
          </cell>
          <cell r="E524" t="str">
            <v>Cristina</v>
          </cell>
          <cell r="F524">
            <v>1</v>
          </cell>
          <cell r="H524">
            <v>72</v>
          </cell>
          <cell r="M524" t="str">
            <v>x</v>
          </cell>
          <cell r="R524" t="str">
            <v>Guatemala</v>
          </cell>
          <cell r="S524" t="str">
            <v>Guatemala</v>
          </cell>
        </row>
        <row r="525">
          <cell r="B525">
            <v>301810270109</v>
          </cell>
          <cell r="M525" t="str">
            <v>x</v>
          </cell>
          <cell r="R525" t="str">
            <v>Guatemala</v>
          </cell>
          <cell r="S525" t="str">
            <v>Guatemala</v>
          </cell>
        </row>
        <row r="526">
          <cell r="B526">
            <v>3019308210101</v>
          </cell>
          <cell r="D526" t="str">
            <v>Camey</v>
          </cell>
          <cell r="E526" t="str">
            <v>Josseline</v>
          </cell>
          <cell r="F526">
            <v>1</v>
          </cell>
          <cell r="H526">
            <v>18</v>
          </cell>
          <cell r="M526" t="str">
            <v>x</v>
          </cell>
          <cell r="R526" t="str">
            <v>Guatemala</v>
          </cell>
          <cell r="S526" t="str">
            <v>Guatemala</v>
          </cell>
        </row>
        <row r="527">
          <cell r="B527">
            <v>1623897870101</v>
          </cell>
          <cell r="D527" t="str">
            <v>Osorio</v>
          </cell>
          <cell r="E527" t="str">
            <v>Jheymi</v>
          </cell>
          <cell r="F527">
            <v>1</v>
          </cell>
          <cell r="H527">
            <v>27</v>
          </cell>
          <cell r="M527" t="str">
            <v>x</v>
          </cell>
          <cell r="R527" t="str">
            <v>Guatemala</v>
          </cell>
          <cell r="S527" t="str">
            <v>Guatemala</v>
          </cell>
        </row>
        <row r="528">
          <cell r="B528">
            <v>218129720101</v>
          </cell>
          <cell r="D528" t="str">
            <v>Rosa</v>
          </cell>
          <cell r="E528" t="str">
            <v>Mirna</v>
          </cell>
          <cell r="F528">
            <v>1</v>
          </cell>
          <cell r="H528">
            <v>39</v>
          </cell>
          <cell r="M528" t="str">
            <v>x</v>
          </cell>
          <cell r="R528" t="str">
            <v>Guatemala</v>
          </cell>
          <cell r="S528" t="str">
            <v>Guatemala</v>
          </cell>
        </row>
        <row r="529">
          <cell r="B529">
            <v>2452916360101</v>
          </cell>
          <cell r="D529" t="str">
            <v>Wnkol</v>
          </cell>
          <cell r="E529" t="str">
            <v xml:space="preserve">Pablo </v>
          </cell>
          <cell r="F529">
            <v>2</v>
          </cell>
          <cell r="H529">
            <v>38</v>
          </cell>
          <cell r="M529" t="str">
            <v>x</v>
          </cell>
          <cell r="R529" t="str">
            <v>Guatemala</v>
          </cell>
          <cell r="S529" t="str">
            <v>Guatemala</v>
          </cell>
        </row>
        <row r="530">
          <cell r="B530">
            <v>2319121530917</v>
          </cell>
          <cell r="D530" t="str">
            <v>Perez</v>
          </cell>
          <cell r="E530" t="str">
            <v>Alejandro</v>
          </cell>
          <cell r="F530">
            <v>2</v>
          </cell>
          <cell r="H530">
            <v>55</v>
          </cell>
          <cell r="M530" t="str">
            <v>x</v>
          </cell>
          <cell r="R530" t="str">
            <v>Guatemala</v>
          </cell>
          <cell r="S530" t="str">
            <v>Guatemala</v>
          </cell>
        </row>
        <row r="531">
          <cell r="B531" t="str">
            <v>menor de edad</v>
          </cell>
          <cell r="D531" t="str">
            <v>Hernandez</v>
          </cell>
          <cell r="E531" t="str">
            <v>Keiler</v>
          </cell>
          <cell r="F531">
            <v>2</v>
          </cell>
          <cell r="H531">
            <v>3</v>
          </cell>
          <cell r="M531" t="str">
            <v>x</v>
          </cell>
          <cell r="R531" t="str">
            <v>Guatemala</v>
          </cell>
          <cell r="S531" t="str">
            <v>Guatemala</v>
          </cell>
        </row>
        <row r="532">
          <cell r="B532">
            <v>2425661700101</v>
          </cell>
          <cell r="D532" t="str">
            <v>Gomez</v>
          </cell>
          <cell r="E532" t="str">
            <v>Carlos</v>
          </cell>
          <cell r="F532">
            <v>2</v>
          </cell>
          <cell r="H532">
            <v>77</v>
          </cell>
          <cell r="M532" t="str">
            <v>x</v>
          </cell>
          <cell r="R532" t="str">
            <v>Guatemala</v>
          </cell>
          <cell r="S532" t="str">
            <v>Guatemala</v>
          </cell>
        </row>
        <row r="533">
          <cell r="B533">
            <v>2371279890114</v>
          </cell>
          <cell r="D533" t="str">
            <v>Mazariegos</v>
          </cell>
          <cell r="E533" t="str">
            <v>Silvia</v>
          </cell>
          <cell r="F533">
            <v>1</v>
          </cell>
          <cell r="H533">
            <v>48</v>
          </cell>
          <cell r="M533" t="str">
            <v>x</v>
          </cell>
          <cell r="R533" t="str">
            <v>Guatemala</v>
          </cell>
          <cell r="S533" t="str">
            <v>Guatemala</v>
          </cell>
        </row>
        <row r="534">
          <cell r="B534" t="str">
            <v>menor de edad</v>
          </cell>
          <cell r="D534" t="str">
            <v>Tojin</v>
          </cell>
          <cell r="E534" t="str">
            <v>Kelver</v>
          </cell>
          <cell r="F534">
            <v>2</v>
          </cell>
          <cell r="H534">
            <v>6</v>
          </cell>
          <cell r="M534" t="str">
            <v>x</v>
          </cell>
          <cell r="R534" t="str">
            <v>Guatemala</v>
          </cell>
          <cell r="S534" t="str">
            <v>Guatemala</v>
          </cell>
        </row>
        <row r="535">
          <cell r="B535">
            <v>2554350022001</v>
          </cell>
          <cell r="D535" t="str">
            <v>Diaz</v>
          </cell>
          <cell r="E535" t="str">
            <v>Celestina</v>
          </cell>
          <cell r="F535">
            <v>1</v>
          </cell>
          <cell r="H535">
            <v>49</v>
          </cell>
          <cell r="M535" t="str">
            <v>x</v>
          </cell>
          <cell r="R535" t="str">
            <v>Guatemala</v>
          </cell>
          <cell r="S535" t="str">
            <v>Guatemala</v>
          </cell>
        </row>
        <row r="536">
          <cell r="B536" t="str">
            <v xml:space="preserve">menor de edad </v>
          </cell>
          <cell r="D536" t="str">
            <v>Conde</v>
          </cell>
          <cell r="E536" t="str">
            <v>Melany</v>
          </cell>
          <cell r="F536">
            <v>1</v>
          </cell>
          <cell r="H536">
            <v>15</v>
          </cell>
          <cell r="M536" t="str">
            <v>x</v>
          </cell>
          <cell r="R536" t="str">
            <v>Guatemala</v>
          </cell>
          <cell r="S536" t="str">
            <v>Guatemala</v>
          </cell>
        </row>
        <row r="537">
          <cell r="B537" t="str">
            <v>menor de edad</v>
          </cell>
          <cell r="D537" t="str">
            <v>Conde</v>
          </cell>
          <cell r="E537" t="str">
            <v>Nataly</v>
          </cell>
          <cell r="F537">
            <v>1</v>
          </cell>
          <cell r="H537">
            <v>9</v>
          </cell>
          <cell r="M537" t="str">
            <v>x</v>
          </cell>
          <cell r="R537" t="str">
            <v>Guatemala</v>
          </cell>
          <cell r="S537" t="str">
            <v>Guatemala</v>
          </cell>
        </row>
        <row r="538">
          <cell r="B538" t="str">
            <v>menor de edad</v>
          </cell>
          <cell r="D538" t="str">
            <v>Carrillo</v>
          </cell>
          <cell r="E538" t="str">
            <v>Andre</v>
          </cell>
          <cell r="F538">
            <v>2</v>
          </cell>
          <cell r="H538">
            <v>7</v>
          </cell>
          <cell r="M538" t="str">
            <v>x</v>
          </cell>
          <cell r="R538" t="str">
            <v>Guatemala</v>
          </cell>
          <cell r="S538" t="str">
            <v>Guatemala</v>
          </cell>
        </row>
        <row r="539">
          <cell r="B539">
            <v>1893844680101</v>
          </cell>
          <cell r="D539" t="str">
            <v>Gonzalez</v>
          </cell>
          <cell r="E539" t="str">
            <v>Gloria</v>
          </cell>
          <cell r="F539">
            <v>1</v>
          </cell>
          <cell r="H539">
            <v>48</v>
          </cell>
          <cell r="M539" t="str">
            <v>x</v>
          </cell>
          <cell r="R539" t="str">
            <v>Guatemala</v>
          </cell>
          <cell r="S539" t="str">
            <v>Guatemala</v>
          </cell>
        </row>
        <row r="540">
          <cell r="B540">
            <v>2603669940101</v>
          </cell>
          <cell r="D540" t="str">
            <v>Godinez</v>
          </cell>
          <cell r="E540" t="str">
            <v>Irma</v>
          </cell>
          <cell r="F540">
            <v>1</v>
          </cell>
          <cell r="H540">
            <v>57</v>
          </cell>
          <cell r="M540" t="str">
            <v>x</v>
          </cell>
          <cell r="R540" t="str">
            <v>Guatemala</v>
          </cell>
          <cell r="S540" t="str">
            <v>Guatemala</v>
          </cell>
        </row>
        <row r="541">
          <cell r="B541">
            <v>2964997300101</v>
          </cell>
          <cell r="D541" t="str">
            <v xml:space="preserve">Gaspar </v>
          </cell>
          <cell r="E541" t="str">
            <v>Yoselin</v>
          </cell>
          <cell r="F541">
            <v>1</v>
          </cell>
          <cell r="H541">
            <v>20</v>
          </cell>
          <cell r="M541" t="str">
            <v>x</v>
          </cell>
          <cell r="R541" t="str">
            <v>Guatemala</v>
          </cell>
          <cell r="S541" t="str">
            <v>Guatemala</v>
          </cell>
        </row>
        <row r="542">
          <cell r="B542">
            <v>2951017920101</v>
          </cell>
          <cell r="D542" t="str">
            <v>Wever</v>
          </cell>
          <cell r="E542" t="str">
            <v>Madeline</v>
          </cell>
          <cell r="F542">
            <v>1</v>
          </cell>
          <cell r="M542" t="str">
            <v>x</v>
          </cell>
          <cell r="R542" t="str">
            <v>Guatemala</v>
          </cell>
          <cell r="S542" t="str">
            <v>Guatemala</v>
          </cell>
        </row>
        <row r="543">
          <cell r="B543">
            <v>1993486930801</v>
          </cell>
          <cell r="D543" t="str">
            <v>Sapon</v>
          </cell>
          <cell r="E543" t="str">
            <v>Jose</v>
          </cell>
          <cell r="F543">
            <v>2</v>
          </cell>
          <cell r="H543">
            <v>77</v>
          </cell>
          <cell r="M543" t="str">
            <v>x</v>
          </cell>
          <cell r="R543" t="str">
            <v>Guatemala</v>
          </cell>
          <cell r="S543" t="str">
            <v>Guatemala</v>
          </cell>
        </row>
        <row r="544">
          <cell r="B544" t="str">
            <v>menor de edad</v>
          </cell>
          <cell r="D544" t="str">
            <v>Gomez</v>
          </cell>
          <cell r="E544" t="str">
            <v>Luis</v>
          </cell>
          <cell r="F544">
            <v>2</v>
          </cell>
          <cell r="H544">
            <v>15</v>
          </cell>
          <cell r="M544" t="str">
            <v>x</v>
          </cell>
          <cell r="R544" t="str">
            <v>Guatemala</v>
          </cell>
          <cell r="S544" t="str">
            <v>Guatemala</v>
          </cell>
        </row>
        <row r="545">
          <cell r="B545">
            <v>2247882050101</v>
          </cell>
          <cell r="D545" t="str">
            <v>Juarez</v>
          </cell>
          <cell r="E545" t="str">
            <v>Danilo</v>
          </cell>
          <cell r="F545">
            <v>2</v>
          </cell>
          <cell r="H545">
            <v>47</v>
          </cell>
          <cell r="M545" t="str">
            <v>x</v>
          </cell>
          <cell r="R545" t="str">
            <v>Guatemala</v>
          </cell>
          <cell r="S545" t="str">
            <v>Guatemala</v>
          </cell>
        </row>
        <row r="546">
          <cell r="B546">
            <v>3005481920101</v>
          </cell>
          <cell r="D546" t="str">
            <v>Luna</v>
          </cell>
          <cell r="E546" t="str">
            <v>Wilber</v>
          </cell>
          <cell r="F546">
            <v>2</v>
          </cell>
          <cell r="H546">
            <v>18</v>
          </cell>
          <cell r="M546" t="str">
            <v>x</v>
          </cell>
          <cell r="R546" t="str">
            <v>Guatemala</v>
          </cell>
          <cell r="S546" t="str">
            <v>Guatemala</v>
          </cell>
        </row>
        <row r="547">
          <cell r="B547">
            <v>2951017920101</v>
          </cell>
          <cell r="E547" t="str">
            <v>Madeline</v>
          </cell>
          <cell r="F547">
            <v>1</v>
          </cell>
          <cell r="H547">
            <v>35</v>
          </cell>
          <cell r="M547" t="str">
            <v>x</v>
          </cell>
          <cell r="R547" t="str">
            <v>Guatemala</v>
          </cell>
          <cell r="S547" t="str">
            <v>Guatemala</v>
          </cell>
        </row>
        <row r="548">
          <cell r="B548">
            <v>1662198860101</v>
          </cell>
          <cell r="D548" t="str">
            <v>Andrino</v>
          </cell>
          <cell r="E548" t="str">
            <v>Rosario</v>
          </cell>
          <cell r="F548">
            <v>1</v>
          </cell>
          <cell r="H548">
            <v>61</v>
          </cell>
          <cell r="M548" t="str">
            <v>x</v>
          </cell>
          <cell r="R548" t="str">
            <v>Guatemala</v>
          </cell>
          <cell r="S548" t="str">
            <v>Guatemala</v>
          </cell>
        </row>
        <row r="549">
          <cell r="B549">
            <v>1606438720101</v>
          </cell>
          <cell r="D549" t="str">
            <v>Boche</v>
          </cell>
          <cell r="E549" t="str">
            <v>Silvia</v>
          </cell>
          <cell r="F549">
            <v>1</v>
          </cell>
          <cell r="M549" t="str">
            <v>x</v>
          </cell>
          <cell r="R549" t="str">
            <v>Guatemala</v>
          </cell>
          <cell r="S549" t="str">
            <v>Guatemala</v>
          </cell>
        </row>
        <row r="550">
          <cell r="B550">
            <v>3701701481323</v>
          </cell>
          <cell r="D550" t="str">
            <v>Corado</v>
          </cell>
          <cell r="E550" t="str">
            <v>Entimo</v>
          </cell>
          <cell r="F550">
            <v>2</v>
          </cell>
          <cell r="H550">
            <v>35</v>
          </cell>
          <cell r="M550" t="str">
            <v>x</v>
          </cell>
          <cell r="R550" t="str">
            <v>Guatemala</v>
          </cell>
          <cell r="S550" t="str">
            <v>Guatemala</v>
          </cell>
        </row>
        <row r="551">
          <cell r="B551">
            <v>2817551321802</v>
          </cell>
          <cell r="D551" t="str">
            <v>Sanchez</v>
          </cell>
          <cell r="E551" t="str">
            <v>Malic</v>
          </cell>
          <cell r="F551">
            <v>2</v>
          </cell>
          <cell r="H551">
            <v>21</v>
          </cell>
          <cell r="M551" t="str">
            <v>x</v>
          </cell>
          <cell r="R551" t="str">
            <v>Guatemala</v>
          </cell>
          <cell r="S551" t="str">
            <v>Guatemala</v>
          </cell>
        </row>
        <row r="552">
          <cell r="B552">
            <v>2451148070101</v>
          </cell>
          <cell r="D552" t="str">
            <v>Morah</v>
          </cell>
          <cell r="E552" t="str">
            <v>Ricardo</v>
          </cell>
          <cell r="F552">
            <v>2</v>
          </cell>
          <cell r="H552">
            <v>23</v>
          </cell>
          <cell r="M552" t="str">
            <v>x</v>
          </cell>
          <cell r="R552" t="str">
            <v>Guatemala</v>
          </cell>
          <cell r="S552" t="str">
            <v>Guatemala</v>
          </cell>
        </row>
        <row r="553">
          <cell r="B553" t="str">
            <v>menor de edad</v>
          </cell>
          <cell r="D553" t="str">
            <v>Avila</v>
          </cell>
          <cell r="E553" t="str">
            <v>Celeste</v>
          </cell>
          <cell r="F553">
            <v>1</v>
          </cell>
          <cell r="H553">
            <v>9</v>
          </cell>
          <cell r="M553" t="str">
            <v>x</v>
          </cell>
          <cell r="R553" t="str">
            <v>Guatemala</v>
          </cell>
          <cell r="S553" t="str">
            <v>Guatemala</v>
          </cell>
        </row>
        <row r="554">
          <cell r="B554">
            <v>2586303450101</v>
          </cell>
          <cell r="D554" t="str">
            <v>Contreras</v>
          </cell>
          <cell r="E554" t="str">
            <v>Aura</v>
          </cell>
          <cell r="F554">
            <v>1</v>
          </cell>
          <cell r="H554">
            <v>40</v>
          </cell>
          <cell r="M554" t="str">
            <v>x</v>
          </cell>
          <cell r="R554" t="str">
            <v>Guatemala</v>
          </cell>
          <cell r="S554" t="str">
            <v>Guatemala</v>
          </cell>
        </row>
        <row r="555">
          <cell r="B555">
            <v>2648350180101</v>
          </cell>
          <cell r="D555" t="str">
            <v>Colindres</v>
          </cell>
          <cell r="E555" t="str">
            <v>Maria</v>
          </cell>
          <cell r="F555">
            <v>1</v>
          </cell>
          <cell r="H555">
            <v>76</v>
          </cell>
          <cell r="M555" t="str">
            <v>x</v>
          </cell>
          <cell r="R555" t="str">
            <v>Guatemala</v>
          </cell>
          <cell r="S555" t="str">
            <v>Guatemala</v>
          </cell>
        </row>
        <row r="556">
          <cell r="B556" t="str">
            <v>menor de edad</v>
          </cell>
          <cell r="D556" t="str">
            <v>Pacheco</v>
          </cell>
          <cell r="E556" t="str">
            <v>Izabel</v>
          </cell>
          <cell r="F556">
            <v>1</v>
          </cell>
          <cell r="H556">
            <v>16</v>
          </cell>
          <cell r="M556" t="str">
            <v>x</v>
          </cell>
          <cell r="R556" t="str">
            <v>Guatemala</v>
          </cell>
          <cell r="S556" t="str">
            <v>Guatemala</v>
          </cell>
        </row>
        <row r="557">
          <cell r="B557" t="str">
            <v>menor de edad</v>
          </cell>
          <cell r="D557" t="str">
            <v>Carrillo</v>
          </cell>
          <cell r="E557" t="str">
            <v>Jose</v>
          </cell>
          <cell r="F557">
            <v>2</v>
          </cell>
          <cell r="H557">
            <v>14</v>
          </cell>
          <cell r="M557" t="str">
            <v>x</v>
          </cell>
          <cell r="R557" t="str">
            <v>Guatemala</v>
          </cell>
          <cell r="S557" t="str">
            <v>Guatemala</v>
          </cell>
        </row>
        <row r="558">
          <cell r="B558" t="str">
            <v>menor de edad</v>
          </cell>
          <cell r="D558" t="str">
            <v>Bolcarcel</v>
          </cell>
          <cell r="E558" t="str">
            <v>Antony</v>
          </cell>
          <cell r="F558">
            <v>2</v>
          </cell>
          <cell r="H558">
            <v>7</v>
          </cell>
          <cell r="M558" t="str">
            <v>x</v>
          </cell>
          <cell r="R558" t="str">
            <v>Guatemala</v>
          </cell>
          <cell r="S558" t="str">
            <v>Guatemala</v>
          </cell>
        </row>
        <row r="559">
          <cell r="B559" t="str">
            <v>menor de edad</v>
          </cell>
          <cell r="D559" t="str">
            <v>Carrillo</v>
          </cell>
          <cell r="E559" t="str">
            <v>Andre</v>
          </cell>
          <cell r="F559">
            <v>2</v>
          </cell>
          <cell r="H559">
            <v>8</v>
          </cell>
          <cell r="M559" t="str">
            <v>x</v>
          </cell>
          <cell r="R559" t="str">
            <v>Guatemala</v>
          </cell>
          <cell r="S559" t="str">
            <v>Guatemala</v>
          </cell>
        </row>
        <row r="560">
          <cell r="B560">
            <v>1713373600801</v>
          </cell>
          <cell r="D560" t="str">
            <v>Sapon</v>
          </cell>
          <cell r="E560" t="str">
            <v>Maria</v>
          </cell>
          <cell r="F560">
            <v>1</v>
          </cell>
          <cell r="H560">
            <v>43</v>
          </cell>
          <cell r="M560" t="str">
            <v>x</v>
          </cell>
          <cell r="R560" t="str">
            <v>Guatemala</v>
          </cell>
          <cell r="S560" t="str">
            <v>Guatemala</v>
          </cell>
        </row>
        <row r="561">
          <cell r="B561">
            <v>3005481920101</v>
          </cell>
          <cell r="D561" t="str">
            <v>Luna</v>
          </cell>
          <cell r="E561" t="str">
            <v>Wilber</v>
          </cell>
          <cell r="F561">
            <v>2</v>
          </cell>
          <cell r="H561">
            <v>18</v>
          </cell>
          <cell r="M561" t="str">
            <v>x</v>
          </cell>
          <cell r="R561" t="str">
            <v>Guatemala</v>
          </cell>
          <cell r="S561" t="str">
            <v>Guatemala</v>
          </cell>
        </row>
        <row r="562">
          <cell r="B562" t="str">
            <v>menor de edad</v>
          </cell>
          <cell r="D562" t="str">
            <v>Palacios</v>
          </cell>
          <cell r="E562" t="str">
            <v>Nalleli</v>
          </cell>
          <cell r="F562">
            <v>1</v>
          </cell>
          <cell r="H562">
            <v>16</v>
          </cell>
          <cell r="M562" t="str">
            <v>x</v>
          </cell>
          <cell r="R562" t="str">
            <v>Guatemala</v>
          </cell>
          <cell r="S562" t="str">
            <v>Guatemala</v>
          </cell>
        </row>
        <row r="563">
          <cell r="B563" t="str">
            <v>menor de edad</v>
          </cell>
          <cell r="D563" t="str">
            <v>Vazquez</v>
          </cell>
          <cell r="E563" t="str">
            <v>Jaqueline</v>
          </cell>
          <cell r="F563">
            <v>1</v>
          </cell>
          <cell r="H563">
            <v>16</v>
          </cell>
          <cell r="M563" t="str">
            <v>x</v>
          </cell>
          <cell r="R563" t="str">
            <v>Guatemala</v>
          </cell>
          <cell r="S563" t="str">
            <v>Guatemala</v>
          </cell>
        </row>
        <row r="564">
          <cell r="B564" t="str">
            <v>menor de edad</v>
          </cell>
          <cell r="D564" t="str">
            <v>Lopez</v>
          </cell>
          <cell r="E564" t="str">
            <v>Vanesa</v>
          </cell>
          <cell r="F564">
            <v>1</v>
          </cell>
          <cell r="H564">
            <v>17</v>
          </cell>
          <cell r="M564" t="str">
            <v>x</v>
          </cell>
          <cell r="R564" t="str">
            <v>Guatemala</v>
          </cell>
          <cell r="S564" t="str">
            <v>Guatemala</v>
          </cell>
        </row>
        <row r="565">
          <cell r="B565">
            <v>3478380220501</v>
          </cell>
          <cell r="D565" t="str">
            <v>Moran</v>
          </cell>
          <cell r="E565" t="str">
            <v>Jose</v>
          </cell>
          <cell r="F565">
            <v>2</v>
          </cell>
          <cell r="H565">
            <v>20</v>
          </cell>
          <cell r="M565" t="str">
            <v>x</v>
          </cell>
          <cell r="R565" t="str">
            <v>Guatemala</v>
          </cell>
          <cell r="S565" t="str">
            <v>Guatemala</v>
          </cell>
        </row>
        <row r="566">
          <cell r="B566" t="str">
            <v>menor de edad</v>
          </cell>
          <cell r="D566" t="str">
            <v>Vasquez</v>
          </cell>
          <cell r="E566" t="str">
            <v>Shirley</v>
          </cell>
          <cell r="F566">
            <v>1</v>
          </cell>
          <cell r="H566">
            <v>12</v>
          </cell>
          <cell r="M566" t="str">
            <v>x</v>
          </cell>
          <cell r="R566" t="str">
            <v>Guatemala</v>
          </cell>
          <cell r="S566" t="str">
            <v>Guatemala</v>
          </cell>
        </row>
        <row r="567">
          <cell r="B567">
            <v>2940720120101</v>
          </cell>
          <cell r="D567" t="str">
            <v>Rosales</v>
          </cell>
          <cell r="E567" t="str">
            <v>Cristian</v>
          </cell>
          <cell r="F567">
            <v>2</v>
          </cell>
          <cell r="H567">
            <v>21</v>
          </cell>
          <cell r="M567" t="str">
            <v>x</v>
          </cell>
          <cell r="R567" t="str">
            <v>Guatemala</v>
          </cell>
          <cell r="S567" t="str">
            <v>Guatemala</v>
          </cell>
        </row>
        <row r="568">
          <cell r="B568">
            <v>1783739310101</v>
          </cell>
          <cell r="D568" t="str">
            <v>Garcia</v>
          </cell>
          <cell r="E568" t="str">
            <v>Laura</v>
          </cell>
          <cell r="F568">
            <v>1</v>
          </cell>
          <cell r="H568">
            <v>31</v>
          </cell>
          <cell r="M568" t="str">
            <v>x</v>
          </cell>
          <cell r="R568" t="str">
            <v>Guatemala</v>
          </cell>
          <cell r="S568" t="str">
            <v>Guatemala</v>
          </cell>
        </row>
        <row r="569">
          <cell r="B569" t="str">
            <v>menro de edad</v>
          </cell>
          <cell r="D569" t="str">
            <v>Marroquin</v>
          </cell>
          <cell r="E569" t="str">
            <v>Javier</v>
          </cell>
          <cell r="F569">
            <v>2</v>
          </cell>
          <cell r="H569">
            <v>9</v>
          </cell>
          <cell r="M569" t="str">
            <v>x</v>
          </cell>
          <cell r="R569" t="str">
            <v>Guatemala</v>
          </cell>
          <cell r="S569" t="str">
            <v>Guatemala</v>
          </cell>
        </row>
        <row r="570">
          <cell r="B570">
            <v>2204932350101</v>
          </cell>
          <cell r="D570" t="str">
            <v>Alvarez</v>
          </cell>
          <cell r="E570" t="str">
            <v>Victor</v>
          </cell>
          <cell r="F570">
            <v>2</v>
          </cell>
          <cell r="M570" t="str">
            <v>x</v>
          </cell>
          <cell r="R570" t="str">
            <v>Guatemala</v>
          </cell>
          <cell r="S570" t="str">
            <v>Guatemala</v>
          </cell>
        </row>
        <row r="571">
          <cell r="B571" t="str">
            <v>menor de edad</v>
          </cell>
          <cell r="D571" t="str">
            <v>Ixchoy</v>
          </cell>
          <cell r="E571" t="str">
            <v>Alexander</v>
          </cell>
          <cell r="F571">
            <v>2</v>
          </cell>
          <cell r="H571">
            <v>14</v>
          </cell>
          <cell r="M571" t="str">
            <v>x</v>
          </cell>
          <cell r="R571" t="str">
            <v>Guatemala</v>
          </cell>
          <cell r="S571" t="str">
            <v>Guatemala</v>
          </cell>
        </row>
        <row r="572">
          <cell r="B572">
            <v>2987953450101</v>
          </cell>
          <cell r="D572" t="str">
            <v>Monterrozo</v>
          </cell>
          <cell r="E572" t="str">
            <v>Jonathan</v>
          </cell>
          <cell r="F572">
            <v>2</v>
          </cell>
          <cell r="H572">
            <v>18</v>
          </cell>
          <cell r="M572" t="str">
            <v>x</v>
          </cell>
          <cell r="R572" t="str">
            <v>Guatemala</v>
          </cell>
          <cell r="S572" t="str">
            <v>Guatemala</v>
          </cell>
        </row>
        <row r="573">
          <cell r="B573">
            <v>1662198860101</v>
          </cell>
          <cell r="D573" t="str">
            <v>Andrino</v>
          </cell>
          <cell r="E573" t="str">
            <v>Rosario</v>
          </cell>
          <cell r="F573">
            <v>1</v>
          </cell>
          <cell r="H573">
            <v>61</v>
          </cell>
          <cell r="M573" t="str">
            <v>x</v>
          </cell>
          <cell r="R573" t="str">
            <v>Guatemala</v>
          </cell>
          <cell r="S573" t="str">
            <v>Guatemala</v>
          </cell>
        </row>
        <row r="574">
          <cell r="B574">
            <v>1993486930801</v>
          </cell>
          <cell r="D574" t="str">
            <v>Sapon</v>
          </cell>
          <cell r="E574" t="str">
            <v>Jose</v>
          </cell>
          <cell r="F574">
            <v>2</v>
          </cell>
          <cell r="H574">
            <v>72</v>
          </cell>
          <cell r="M574" t="str">
            <v>x</v>
          </cell>
          <cell r="R574" t="str">
            <v>Guatemala</v>
          </cell>
          <cell r="S574" t="str">
            <v>Guatemala</v>
          </cell>
        </row>
        <row r="575">
          <cell r="B575" t="str">
            <v>menor de edad</v>
          </cell>
          <cell r="D575" t="str">
            <v xml:space="preserve">Gramajo </v>
          </cell>
          <cell r="E575" t="str">
            <v>Kevin</v>
          </cell>
          <cell r="F575">
            <v>2</v>
          </cell>
          <cell r="H575">
            <v>17</v>
          </cell>
          <cell r="M575" t="str">
            <v>x</v>
          </cell>
          <cell r="R575" t="str">
            <v>Guatemala</v>
          </cell>
          <cell r="S575" t="str">
            <v>Guatemala</v>
          </cell>
        </row>
        <row r="576">
          <cell r="B576">
            <v>2371279890114</v>
          </cell>
          <cell r="D576" t="str">
            <v>Mazariegos</v>
          </cell>
          <cell r="E576" t="str">
            <v>Silvia</v>
          </cell>
          <cell r="F576">
            <v>1</v>
          </cell>
          <cell r="H576">
            <v>48</v>
          </cell>
          <cell r="M576" t="str">
            <v>x</v>
          </cell>
          <cell r="R576" t="str">
            <v>Guatemala</v>
          </cell>
          <cell r="S576" t="str">
            <v>Guatemala</v>
          </cell>
        </row>
        <row r="577">
          <cell r="B577">
            <v>1713373600801</v>
          </cell>
          <cell r="D577" t="str">
            <v>Sapon</v>
          </cell>
          <cell r="E577" t="str">
            <v>Maria</v>
          </cell>
          <cell r="F577">
            <v>1</v>
          </cell>
          <cell r="H577">
            <v>43</v>
          </cell>
          <cell r="M577" t="str">
            <v>x</v>
          </cell>
          <cell r="R577" t="str">
            <v>Guatemala</v>
          </cell>
          <cell r="S577" t="str">
            <v>Guatemala</v>
          </cell>
        </row>
        <row r="578">
          <cell r="B578" t="str">
            <v>menor de edad</v>
          </cell>
          <cell r="D578" t="str">
            <v>Garcia</v>
          </cell>
          <cell r="E578" t="str">
            <v>Aura</v>
          </cell>
          <cell r="F578">
            <v>1</v>
          </cell>
          <cell r="H578">
            <v>9</v>
          </cell>
          <cell r="M578" t="str">
            <v>x</v>
          </cell>
          <cell r="R578" t="str">
            <v>Guatemala</v>
          </cell>
          <cell r="S578" t="str">
            <v>Guatemala</v>
          </cell>
        </row>
        <row r="579">
          <cell r="B579" t="str">
            <v>menor de edad</v>
          </cell>
          <cell r="D579" t="str">
            <v>Flores</v>
          </cell>
          <cell r="E579" t="str">
            <v>Fatima</v>
          </cell>
          <cell r="F579">
            <v>1</v>
          </cell>
          <cell r="H579">
            <v>11</v>
          </cell>
          <cell r="M579" t="str">
            <v>x</v>
          </cell>
          <cell r="R579" t="str">
            <v>Guatemala</v>
          </cell>
          <cell r="S579" t="str">
            <v>Guatemala</v>
          </cell>
        </row>
        <row r="580">
          <cell r="B580">
            <v>2431223650101</v>
          </cell>
          <cell r="D580" t="str">
            <v>Santizo</v>
          </cell>
          <cell r="E580" t="str">
            <v>Cuindy</v>
          </cell>
          <cell r="F580">
            <v>1</v>
          </cell>
          <cell r="H580">
            <v>27</v>
          </cell>
          <cell r="M580" t="str">
            <v>x</v>
          </cell>
          <cell r="R580" t="str">
            <v>Guatemala</v>
          </cell>
          <cell r="S580" t="str">
            <v>Guatemala</v>
          </cell>
        </row>
        <row r="581">
          <cell r="B581">
            <v>2461872470101</v>
          </cell>
          <cell r="D581" t="str">
            <v>Arita</v>
          </cell>
          <cell r="E581" t="str">
            <v>Jose</v>
          </cell>
          <cell r="F581">
            <v>2</v>
          </cell>
          <cell r="H581">
            <v>60</v>
          </cell>
          <cell r="M581" t="str">
            <v>x</v>
          </cell>
          <cell r="R581" t="str">
            <v>Guatemala</v>
          </cell>
          <cell r="S581" t="str">
            <v>Guatemala</v>
          </cell>
        </row>
        <row r="582">
          <cell r="B582" t="str">
            <v>menor de edad</v>
          </cell>
          <cell r="D582" t="str">
            <v>Lopez</v>
          </cell>
          <cell r="E582" t="str">
            <v xml:space="preserve">horizon </v>
          </cell>
          <cell r="F582">
            <v>2</v>
          </cell>
          <cell r="H582">
            <v>9</v>
          </cell>
          <cell r="M582" t="str">
            <v>x</v>
          </cell>
          <cell r="R582" t="str">
            <v>Guatemala</v>
          </cell>
          <cell r="S582" t="str">
            <v>Guatemala</v>
          </cell>
        </row>
        <row r="583">
          <cell r="B583" t="str">
            <v>menor de edad</v>
          </cell>
          <cell r="D583" t="str">
            <v>Fernandez</v>
          </cell>
          <cell r="E583" t="str">
            <v>Angel</v>
          </cell>
          <cell r="F583">
            <v>2</v>
          </cell>
          <cell r="H583">
            <v>15</v>
          </cell>
          <cell r="M583" t="str">
            <v>x</v>
          </cell>
          <cell r="R583" t="str">
            <v>Guatemala</v>
          </cell>
          <cell r="S583" t="str">
            <v>Guatemala</v>
          </cell>
        </row>
        <row r="584">
          <cell r="B584" t="str">
            <v>menor de edad</v>
          </cell>
          <cell r="D584" t="str">
            <v>Cunay</v>
          </cell>
          <cell r="E584" t="str">
            <v>Nelson</v>
          </cell>
          <cell r="F584">
            <v>2</v>
          </cell>
          <cell r="H584">
            <v>15</v>
          </cell>
          <cell r="M584" t="str">
            <v>x</v>
          </cell>
          <cell r="R584" t="str">
            <v>Guatemala</v>
          </cell>
          <cell r="S584" t="str">
            <v>Guatemala</v>
          </cell>
        </row>
        <row r="585">
          <cell r="B585" t="str">
            <v>menor de edad</v>
          </cell>
          <cell r="D585" t="str">
            <v>Cabrera</v>
          </cell>
          <cell r="E585" t="str">
            <v xml:space="preserve">Brian </v>
          </cell>
          <cell r="F585">
            <v>2</v>
          </cell>
          <cell r="H585">
            <v>16</v>
          </cell>
          <cell r="M585" t="str">
            <v>x</v>
          </cell>
          <cell r="R585" t="str">
            <v>Guatemala</v>
          </cell>
          <cell r="S585" t="str">
            <v>Guatemala</v>
          </cell>
        </row>
        <row r="586">
          <cell r="B586" t="str">
            <v>menor de edad</v>
          </cell>
          <cell r="D586" t="str">
            <v>Sumale</v>
          </cell>
          <cell r="E586" t="str">
            <v>Jeremi</v>
          </cell>
          <cell r="F586">
            <v>2</v>
          </cell>
          <cell r="H586">
            <v>17</v>
          </cell>
          <cell r="M586" t="str">
            <v>x</v>
          </cell>
          <cell r="R586" t="str">
            <v>Guatemala</v>
          </cell>
          <cell r="S586" t="str">
            <v>Guatemala</v>
          </cell>
        </row>
        <row r="587">
          <cell r="B587">
            <v>1796351900101</v>
          </cell>
          <cell r="D587" t="str">
            <v>Gonzalez</v>
          </cell>
          <cell r="E587" t="str">
            <v>Karen</v>
          </cell>
          <cell r="F587">
            <v>1</v>
          </cell>
          <cell r="H587">
            <v>37</v>
          </cell>
          <cell r="M587" t="str">
            <v>x</v>
          </cell>
          <cell r="R587" t="str">
            <v>Guatemala</v>
          </cell>
          <cell r="S587" t="str">
            <v>Guatemala</v>
          </cell>
        </row>
        <row r="588">
          <cell r="B588">
            <v>2435137470101</v>
          </cell>
          <cell r="D588" t="str">
            <v>Morales</v>
          </cell>
          <cell r="E588" t="str">
            <v>Luis</v>
          </cell>
          <cell r="F588">
            <v>2</v>
          </cell>
          <cell r="H588">
            <v>38</v>
          </cell>
          <cell r="M588" t="str">
            <v>x</v>
          </cell>
          <cell r="R588" t="str">
            <v>Guatemala</v>
          </cell>
          <cell r="S588" t="str">
            <v>Guatemala</v>
          </cell>
        </row>
        <row r="589">
          <cell r="B589">
            <v>1605390210101</v>
          </cell>
          <cell r="D589" t="str">
            <v>Cruz</v>
          </cell>
          <cell r="E589" t="str">
            <v>Marlos</v>
          </cell>
          <cell r="F589">
            <v>2</v>
          </cell>
          <cell r="H589">
            <v>50</v>
          </cell>
          <cell r="M589" t="str">
            <v>x</v>
          </cell>
          <cell r="R589" t="str">
            <v>Guatemala</v>
          </cell>
          <cell r="S589" t="str">
            <v>Guatemala</v>
          </cell>
        </row>
        <row r="590">
          <cell r="B590">
            <v>2200722210101</v>
          </cell>
          <cell r="D590" t="str">
            <v>Giron</v>
          </cell>
          <cell r="E590" t="str">
            <v>Nora</v>
          </cell>
          <cell r="F590">
            <v>1</v>
          </cell>
          <cell r="H590">
            <v>36</v>
          </cell>
          <cell r="M590" t="str">
            <v>x</v>
          </cell>
          <cell r="R590" t="str">
            <v>Guatemala</v>
          </cell>
          <cell r="S590" t="str">
            <v>Guatemala</v>
          </cell>
        </row>
        <row r="591">
          <cell r="B591">
            <v>3701701481323</v>
          </cell>
          <cell r="D591" t="str">
            <v>Corado</v>
          </cell>
          <cell r="E591" t="str">
            <v>Entimo</v>
          </cell>
          <cell r="F591">
            <v>2</v>
          </cell>
          <cell r="H591">
            <v>35</v>
          </cell>
          <cell r="M591" t="str">
            <v>x</v>
          </cell>
          <cell r="R591" t="str">
            <v>Guatemala</v>
          </cell>
          <cell r="S591" t="str">
            <v>Guatemala</v>
          </cell>
        </row>
        <row r="592">
          <cell r="B592">
            <v>2239015200101</v>
          </cell>
          <cell r="D592" t="str">
            <v>Rustrian</v>
          </cell>
          <cell r="E592" t="str">
            <v>Cristina</v>
          </cell>
          <cell r="F592">
            <v>1</v>
          </cell>
          <cell r="H592">
            <v>71</v>
          </cell>
          <cell r="M592" t="str">
            <v>x</v>
          </cell>
          <cell r="R592" t="str">
            <v>Guatemala</v>
          </cell>
          <cell r="S592" t="str">
            <v>Guatemala</v>
          </cell>
        </row>
        <row r="593">
          <cell r="B593">
            <v>197005217146</v>
          </cell>
          <cell r="D593" t="str">
            <v xml:space="preserve">Aceituno </v>
          </cell>
          <cell r="E593" t="str">
            <v>Elder</v>
          </cell>
          <cell r="F593">
            <v>2</v>
          </cell>
          <cell r="H593">
            <v>32</v>
          </cell>
          <cell r="M593" t="str">
            <v>x</v>
          </cell>
          <cell r="R593" t="str">
            <v>Guatemala</v>
          </cell>
          <cell r="S593" t="str">
            <v>Guatemala</v>
          </cell>
        </row>
        <row r="594">
          <cell r="B594">
            <v>1611011270408</v>
          </cell>
          <cell r="D594" t="str">
            <v>Noj</v>
          </cell>
          <cell r="E594" t="str">
            <v>Lucrecia</v>
          </cell>
          <cell r="F594">
            <v>1</v>
          </cell>
          <cell r="H594">
            <v>49</v>
          </cell>
          <cell r="M594" t="str">
            <v>x</v>
          </cell>
          <cell r="R594" t="str">
            <v>Guatemala</v>
          </cell>
          <cell r="S594" t="str">
            <v>Guatemala</v>
          </cell>
        </row>
        <row r="595">
          <cell r="B595">
            <v>1662198860101</v>
          </cell>
          <cell r="D595" t="str">
            <v>Andrino</v>
          </cell>
          <cell r="E595" t="str">
            <v>Rosario</v>
          </cell>
          <cell r="F595">
            <v>1</v>
          </cell>
          <cell r="H595">
            <v>61</v>
          </cell>
          <cell r="M595" t="str">
            <v>x</v>
          </cell>
          <cell r="R595" t="str">
            <v>Guatemala</v>
          </cell>
          <cell r="S595" t="str">
            <v>Guatemala</v>
          </cell>
        </row>
        <row r="596">
          <cell r="B596">
            <v>2354042330101</v>
          </cell>
          <cell r="D596" t="str">
            <v>Lopez</v>
          </cell>
          <cell r="E596" t="str">
            <v>Mario</v>
          </cell>
          <cell r="F596">
            <v>2</v>
          </cell>
          <cell r="H596">
            <v>56</v>
          </cell>
          <cell r="M596" t="str">
            <v>x</v>
          </cell>
          <cell r="R596" t="str">
            <v>Guatemala</v>
          </cell>
          <cell r="S596" t="str">
            <v>Guatemala</v>
          </cell>
        </row>
        <row r="597">
          <cell r="B597" t="str">
            <v>menor de edad</v>
          </cell>
          <cell r="D597" t="str">
            <v>Lopez</v>
          </cell>
          <cell r="E597" t="str">
            <v>Fatima</v>
          </cell>
          <cell r="F597">
            <v>1</v>
          </cell>
          <cell r="H597">
            <v>7</v>
          </cell>
          <cell r="M597" t="str">
            <v>x</v>
          </cell>
          <cell r="R597" t="str">
            <v>Guatemala</v>
          </cell>
          <cell r="S597" t="str">
            <v>Guatemala</v>
          </cell>
        </row>
        <row r="598">
          <cell r="B598" t="str">
            <v>menor de edad</v>
          </cell>
          <cell r="D598" t="str">
            <v>Sican</v>
          </cell>
          <cell r="E598" t="str">
            <v>Oscar</v>
          </cell>
          <cell r="F598">
            <v>2</v>
          </cell>
          <cell r="H598">
            <v>6</v>
          </cell>
          <cell r="M598" t="str">
            <v>x</v>
          </cell>
          <cell r="R598" t="str">
            <v>Guatemala</v>
          </cell>
          <cell r="S598" t="str">
            <v>Guatemala</v>
          </cell>
        </row>
        <row r="599">
          <cell r="B599">
            <v>1815619561612</v>
          </cell>
          <cell r="D599" t="str">
            <v>Cuz</v>
          </cell>
          <cell r="E599" t="str">
            <v>Rodrigo</v>
          </cell>
          <cell r="F599">
            <v>2</v>
          </cell>
          <cell r="H599">
            <v>27</v>
          </cell>
          <cell r="M599" t="str">
            <v>x</v>
          </cell>
          <cell r="R599" t="str">
            <v>Guatemala</v>
          </cell>
          <cell r="S599" t="str">
            <v>Guatemala</v>
          </cell>
        </row>
        <row r="600">
          <cell r="B600" t="str">
            <v>menor de edad</v>
          </cell>
          <cell r="D600" t="str">
            <v>Samayoa</v>
          </cell>
          <cell r="E600" t="str">
            <v>Camila</v>
          </cell>
          <cell r="F600">
            <v>1</v>
          </cell>
          <cell r="H600">
            <v>8</v>
          </cell>
          <cell r="M600" t="str">
            <v>x</v>
          </cell>
          <cell r="R600" t="str">
            <v>Guatemala</v>
          </cell>
          <cell r="S600" t="str">
            <v>Guatemala</v>
          </cell>
        </row>
        <row r="601">
          <cell r="B601" t="str">
            <v>menor de edad</v>
          </cell>
          <cell r="D601" t="str">
            <v>Marroquin</v>
          </cell>
          <cell r="E601" t="str">
            <v xml:space="preserve">Salomon </v>
          </cell>
          <cell r="F601">
            <v>2</v>
          </cell>
          <cell r="H601">
            <v>1</v>
          </cell>
          <cell r="M601" t="str">
            <v>x</v>
          </cell>
          <cell r="R601" t="str">
            <v>Guatemala</v>
          </cell>
          <cell r="S601" t="str">
            <v>Guatemala</v>
          </cell>
        </row>
        <row r="602">
          <cell r="B602" t="str">
            <v>menor de edad</v>
          </cell>
          <cell r="D602" t="str">
            <v>Marroquin</v>
          </cell>
          <cell r="E602" t="str">
            <v>Enrique</v>
          </cell>
          <cell r="F602">
            <v>2</v>
          </cell>
          <cell r="H602">
            <v>4</v>
          </cell>
          <cell r="M602" t="str">
            <v>x</v>
          </cell>
          <cell r="R602" t="str">
            <v>Guatemala</v>
          </cell>
          <cell r="S602" t="str">
            <v>Guatemala</v>
          </cell>
        </row>
        <row r="603">
          <cell r="B603">
            <v>2531213370101</v>
          </cell>
          <cell r="D603" t="str">
            <v>Sapon</v>
          </cell>
          <cell r="E603" t="str">
            <v>Zoila</v>
          </cell>
          <cell r="F603">
            <v>1</v>
          </cell>
          <cell r="H603">
            <v>56</v>
          </cell>
          <cell r="M603" t="str">
            <v>x</v>
          </cell>
          <cell r="R603" t="str">
            <v>Guatemala</v>
          </cell>
          <cell r="S603" t="str">
            <v>Guatemala</v>
          </cell>
        </row>
        <row r="604">
          <cell r="B604" t="str">
            <v>pendiente</v>
          </cell>
          <cell r="D604" t="str">
            <v>Sacarias</v>
          </cell>
          <cell r="E604" t="str">
            <v>Vitalina</v>
          </cell>
          <cell r="F604">
            <v>1</v>
          </cell>
          <cell r="H604">
            <v>31</v>
          </cell>
          <cell r="M604" t="str">
            <v>x</v>
          </cell>
          <cell r="R604" t="str">
            <v>Guatemala</v>
          </cell>
          <cell r="S604" t="str">
            <v>Guatemala</v>
          </cell>
        </row>
        <row r="605">
          <cell r="B605" t="str">
            <v>menor de edad</v>
          </cell>
          <cell r="D605" t="str">
            <v>Giron</v>
          </cell>
          <cell r="E605" t="str">
            <v>Robinson</v>
          </cell>
          <cell r="M605" t="str">
            <v>x</v>
          </cell>
          <cell r="R605" t="str">
            <v>Guatemala</v>
          </cell>
          <cell r="S605" t="str">
            <v>Guatemala</v>
          </cell>
        </row>
        <row r="606">
          <cell r="B606">
            <v>197005217146</v>
          </cell>
          <cell r="D606" t="str">
            <v xml:space="preserve">Aceituno </v>
          </cell>
          <cell r="E606" t="str">
            <v>Elder</v>
          </cell>
          <cell r="F606">
            <v>2</v>
          </cell>
          <cell r="H606">
            <v>32</v>
          </cell>
          <cell r="M606" t="str">
            <v>x</v>
          </cell>
          <cell r="R606" t="str">
            <v>Guatemala</v>
          </cell>
          <cell r="S606" t="str">
            <v>Guatemala</v>
          </cell>
        </row>
        <row r="607">
          <cell r="B607">
            <v>1991379350101</v>
          </cell>
          <cell r="D607" t="str">
            <v>Mazariegos</v>
          </cell>
          <cell r="E607" t="str">
            <v>Amanda</v>
          </cell>
          <cell r="F607">
            <v>1</v>
          </cell>
          <cell r="H607">
            <v>39</v>
          </cell>
          <cell r="M607" t="str">
            <v>x</v>
          </cell>
          <cell r="R607" t="str">
            <v>Guatemala</v>
          </cell>
          <cell r="S607" t="str">
            <v>Guatemala</v>
          </cell>
        </row>
        <row r="608">
          <cell r="B608">
            <v>1949525682212</v>
          </cell>
          <cell r="D608" t="str">
            <v>Garcia</v>
          </cell>
          <cell r="E608" t="str">
            <v>Angel</v>
          </cell>
          <cell r="F608">
            <v>2</v>
          </cell>
          <cell r="H608">
            <v>28</v>
          </cell>
          <cell r="M608" t="str">
            <v>x</v>
          </cell>
          <cell r="R608" t="str">
            <v>Guatemala</v>
          </cell>
          <cell r="S608" t="str">
            <v>Guatemala</v>
          </cell>
        </row>
        <row r="609">
          <cell r="B609" t="str">
            <v>menor de edad</v>
          </cell>
          <cell r="D609" t="str">
            <v>Vatzin</v>
          </cell>
          <cell r="E609" t="str">
            <v>Ana</v>
          </cell>
          <cell r="F609">
            <v>1</v>
          </cell>
          <cell r="H609">
            <v>7</v>
          </cell>
          <cell r="M609" t="str">
            <v>x</v>
          </cell>
          <cell r="R609" t="str">
            <v>Guatemala</v>
          </cell>
          <cell r="S609" t="str">
            <v>Guatemala</v>
          </cell>
        </row>
        <row r="610">
          <cell r="B610">
            <v>2341561711301</v>
          </cell>
          <cell r="D610" t="str">
            <v>Gutierrez</v>
          </cell>
          <cell r="E610" t="str">
            <v>Augusto</v>
          </cell>
          <cell r="F610">
            <v>2</v>
          </cell>
          <cell r="H610">
            <v>81</v>
          </cell>
          <cell r="M610" t="str">
            <v>x</v>
          </cell>
          <cell r="R610" t="str">
            <v>Guatemala</v>
          </cell>
          <cell r="S610" t="str">
            <v>Guatemala</v>
          </cell>
        </row>
        <row r="611">
          <cell r="B611" t="str">
            <v>menor de edad</v>
          </cell>
          <cell r="D611" t="str">
            <v>Reyes</v>
          </cell>
          <cell r="E611" t="str">
            <v xml:space="preserve">Albino </v>
          </cell>
          <cell r="F611">
            <v>2</v>
          </cell>
          <cell r="H611">
            <v>3</v>
          </cell>
          <cell r="M611" t="str">
            <v>x</v>
          </cell>
          <cell r="R611" t="str">
            <v>Guatemala</v>
          </cell>
          <cell r="S611" t="str">
            <v>Guatemala</v>
          </cell>
        </row>
        <row r="612">
          <cell r="B612" t="str">
            <v>menor de edad</v>
          </cell>
          <cell r="D612" t="str">
            <v>Reyes</v>
          </cell>
          <cell r="E612" t="str">
            <v>Fidelina</v>
          </cell>
          <cell r="F612">
            <v>1</v>
          </cell>
          <cell r="H612">
            <v>1</v>
          </cell>
          <cell r="M612" t="str">
            <v>x</v>
          </cell>
          <cell r="R612" t="str">
            <v>Guatemala</v>
          </cell>
          <cell r="S612" t="str">
            <v>Guatemala</v>
          </cell>
        </row>
        <row r="613">
          <cell r="B613">
            <v>1776709162101</v>
          </cell>
          <cell r="D613" t="str">
            <v>Peña</v>
          </cell>
          <cell r="E613" t="str">
            <v>Nora</v>
          </cell>
          <cell r="F613">
            <v>1</v>
          </cell>
          <cell r="H613">
            <v>52</v>
          </cell>
          <cell r="M613" t="str">
            <v>x</v>
          </cell>
          <cell r="R613" t="str">
            <v>Guatemala</v>
          </cell>
          <cell r="S613" t="str">
            <v>Guatemala</v>
          </cell>
        </row>
        <row r="614">
          <cell r="B614" t="str">
            <v>menor de edad</v>
          </cell>
          <cell r="D614" t="str">
            <v>Barreda</v>
          </cell>
          <cell r="E614" t="str">
            <v>Jose</v>
          </cell>
          <cell r="F614">
            <v>2</v>
          </cell>
          <cell r="H614">
            <v>13</v>
          </cell>
          <cell r="M614" t="str">
            <v>x</v>
          </cell>
          <cell r="R614" t="str">
            <v>Guatemala</v>
          </cell>
          <cell r="S614" t="str">
            <v>Guatemala</v>
          </cell>
        </row>
        <row r="615">
          <cell r="B615">
            <v>3033073580108</v>
          </cell>
          <cell r="D615" t="str">
            <v>Ramos</v>
          </cell>
          <cell r="E615" t="str">
            <v>Delmi</v>
          </cell>
          <cell r="F615">
            <v>1</v>
          </cell>
          <cell r="H615">
            <v>20</v>
          </cell>
          <cell r="M615" t="str">
            <v>x</v>
          </cell>
          <cell r="R615" t="str">
            <v>Guatemala</v>
          </cell>
          <cell r="S615" t="str">
            <v>Guatemala</v>
          </cell>
        </row>
        <row r="616">
          <cell r="B616">
            <v>1771449470101</v>
          </cell>
          <cell r="D616" t="str">
            <v>Mejia</v>
          </cell>
          <cell r="E616" t="str">
            <v>Laura</v>
          </cell>
          <cell r="F616">
            <v>1</v>
          </cell>
          <cell r="H616">
            <v>37</v>
          </cell>
          <cell r="M616" t="str">
            <v>x</v>
          </cell>
          <cell r="R616" t="str">
            <v>Guatemala</v>
          </cell>
          <cell r="S616" t="str">
            <v>Guatemala</v>
          </cell>
        </row>
        <row r="617">
          <cell r="B617">
            <v>2319121530917</v>
          </cell>
          <cell r="D617" t="str">
            <v>Perez</v>
          </cell>
          <cell r="E617" t="str">
            <v>Alejandro</v>
          </cell>
          <cell r="F617">
            <v>2</v>
          </cell>
          <cell r="H617">
            <v>55</v>
          </cell>
          <cell r="M617" t="str">
            <v>x</v>
          </cell>
          <cell r="R617" t="str">
            <v>Guatemala</v>
          </cell>
          <cell r="S617" t="str">
            <v>Guatemala</v>
          </cell>
        </row>
        <row r="618">
          <cell r="B618" t="str">
            <v>menor de edad</v>
          </cell>
          <cell r="D618" t="str">
            <v>Rodriguez</v>
          </cell>
          <cell r="E618" t="str">
            <v>Marioly</v>
          </cell>
          <cell r="F618">
            <v>1</v>
          </cell>
          <cell r="H618">
            <v>13</v>
          </cell>
          <cell r="M618" t="str">
            <v>x</v>
          </cell>
          <cell r="R618" t="str">
            <v>Guatemala</v>
          </cell>
          <cell r="S618" t="str">
            <v>Guatemala</v>
          </cell>
        </row>
        <row r="619">
          <cell r="B619">
            <v>1611011270408</v>
          </cell>
          <cell r="D619" t="str">
            <v>Noj</v>
          </cell>
          <cell r="E619" t="str">
            <v>Lucrecia</v>
          </cell>
          <cell r="F619">
            <v>1</v>
          </cell>
          <cell r="H619">
            <v>49</v>
          </cell>
          <cell r="M619" t="str">
            <v>x</v>
          </cell>
          <cell r="R619" t="str">
            <v>Guatemala</v>
          </cell>
          <cell r="S619" t="str">
            <v>Guatemala</v>
          </cell>
        </row>
        <row r="620">
          <cell r="B620">
            <v>239352680101</v>
          </cell>
          <cell r="D620" t="str">
            <v>Flores</v>
          </cell>
          <cell r="E620" t="str">
            <v>Angel</v>
          </cell>
          <cell r="F620">
            <v>2</v>
          </cell>
          <cell r="H620">
            <v>40</v>
          </cell>
          <cell r="M620" t="str">
            <v>x</v>
          </cell>
          <cell r="R620" t="str">
            <v>Guatemala</v>
          </cell>
          <cell r="S620" t="str">
            <v>Guatemala</v>
          </cell>
        </row>
        <row r="621">
          <cell r="B621">
            <v>1783739310101</v>
          </cell>
          <cell r="D621" t="str">
            <v>Garcia</v>
          </cell>
          <cell r="E621" t="str">
            <v>Laura</v>
          </cell>
          <cell r="F621">
            <v>1</v>
          </cell>
          <cell r="H621">
            <v>31</v>
          </cell>
          <cell r="M621" t="str">
            <v>x</v>
          </cell>
          <cell r="R621" t="str">
            <v>Guatemala</v>
          </cell>
          <cell r="S621" t="str">
            <v>Guatemala</v>
          </cell>
        </row>
        <row r="622">
          <cell r="B622">
            <v>3701701480101</v>
          </cell>
          <cell r="D622" t="str">
            <v>Corado</v>
          </cell>
          <cell r="E622" t="str">
            <v>Entimo</v>
          </cell>
          <cell r="F622">
            <v>1</v>
          </cell>
          <cell r="H622">
            <v>35</v>
          </cell>
          <cell r="M622" t="str">
            <v>x</v>
          </cell>
          <cell r="R622" t="str">
            <v>Guatemala</v>
          </cell>
          <cell r="S622" t="str">
            <v>Guatemala</v>
          </cell>
        </row>
        <row r="623">
          <cell r="B623" t="str">
            <v>menor de edad</v>
          </cell>
          <cell r="D623" t="str">
            <v>Vado</v>
          </cell>
          <cell r="E623" t="str">
            <v>Dilan</v>
          </cell>
          <cell r="F623">
            <v>2</v>
          </cell>
          <cell r="H623">
            <v>2</v>
          </cell>
          <cell r="M623" t="str">
            <v>x</v>
          </cell>
          <cell r="R623" t="str">
            <v>Guatemala</v>
          </cell>
          <cell r="S623" t="str">
            <v>Guatemala</v>
          </cell>
        </row>
        <row r="624">
          <cell r="B624">
            <v>282223665010101</v>
          </cell>
          <cell r="D624" t="str">
            <v>Castro</v>
          </cell>
          <cell r="E624" t="str">
            <v>Luis</v>
          </cell>
          <cell r="F624">
            <v>2</v>
          </cell>
          <cell r="H624">
            <v>18</v>
          </cell>
          <cell r="M624" t="str">
            <v>x</v>
          </cell>
          <cell r="R624" t="str">
            <v>Guatemala</v>
          </cell>
          <cell r="S624" t="str">
            <v>Guatemala</v>
          </cell>
        </row>
        <row r="625">
          <cell r="B625" t="str">
            <v>menor de edad</v>
          </cell>
          <cell r="D625" t="str">
            <v>Gomez</v>
          </cell>
          <cell r="E625" t="str">
            <v>Mario</v>
          </cell>
          <cell r="F625">
            <v>2</v>
          </cell>
          <cell r="H625">
            <v>16</v>
          </cell>
          <cell r="M625" t="str">
            <v>x</v>
          </cell>
          <cell r="R625" t="str">
            <v>Guatemala</v>
          </cell>
          <cell r="S625" t="str">
            <v>Guatemala</v>
          </cell>
        </row>
        <row r="626">
          <cell r="B626">
            <v>2658547330101</v>
          </cell>
          <cell r="D626" t="str">
            <v>Hernandez</v>
          </cell>
          <cell r="E626" t="str">
            <v>Ronald</v>
          </cell>
          <cell r="F626">
            <v>2</v>
          </cell>
          <cell r="H626">
            <v>40</v>
          </cell>
          <cell r="M626" t="str">
            <v>x</v>
          </cell>
          <cell r="R626" t="str">
            <v>Guatemala</v>
          </cell>
          <cell r="S626" t="str">
            <v>Guatemala</v>
          </cell>
        </row>
        <row r="627">
          <cell r="B627">
            <v>2554350022001</v>
          </cell>
          <cell r="D627" t="str">
            <v>Diaz</v>
          </cell>
          <cell r="E627" t="str">
            <v>Celestina</v>
          </cell>
          <cell r="F627">
            <v>1</v>
          </cell>
          <cell r="H627">
            <v>49</v>
          </cell>
          <cell r="M627" t="str">
            <v>x</v>
          </cell>
          <cell r="R627" t="str">
            <v>Guatemala</v>
          </cell>
          <cell r="S627" t="str">
            <v>Guatemala</v>
          </cell>
        </row>
        <row r="628">
          <cell r="B628" t="str">
            <v>menor de edad</v>
          </cell>
          <cell r="D628" t="str">
            <v>Anderson</v>
          </cell>
          <cell r="E628" t="str">
            <v xml:space="preserve">Anibal </v>
          </cell>
          <cell r="F628">
            <v>2</v>
          </cell>
          <cell r="H628">
            <v>14</v>
          </cell>
          <cell r="M628" t="str">
            <v>x</v>
          </cell>
          <cell r="R628" t="str">
            <v>Guatemala</v>
          </cell>
          <cell r="S628" t="str">
            <v>Guatemala</v>
          </cell>
        </row>
        <row r="629">
          <cell r="B629" t="str">
            <v>menor de edad</v>
          </cell>
          <cell r="D629" t="str">
            <v>Hernandez</v>
          </cell>
          <cell r="E629" t="str">
            <v xml:space="preserve">Cristian </v>
          </cell>
          <cell r="F629">
            <v>2</v>
          </cell>
          <cell r="H629">
            <v>15</v>
          </cell>
          <cell r="M629" t="str">
            <v>x</v>
          </cell>
          <cell r="R629" t="str">
            <v>Guatemala</v>
          </cell>
          <cell r="S629" t="str">
            <v>Guatemala</v>
          </cell>
        </row>
        <row r="630">
          <cell r="B630" t="str">
            <v>menor de edad</v>
          </cell>
          <cell r="D630" t="str">
            <v xml:space="preserve">Aceituno </v>
          </cell>
          <cell r="E630" t="str">
            <v>Julio</v>
          </cell>
          <cell r="F630">
            <v>2</v>
          </cell>
          <cell r="H630">
            <v>2</v>
          </cell>
          <cell r="M630" t="str">
            <v>x</v>
          </cell>
          <cell r="R630" t="str">
            <v>Guatemala</v>
          </cell>
          <cell r="S630" t="str">
            <v>Guatemala</v>
          </cell>
        </row>
        <row r="631">
          <cell r="B631">
            <v>242566170051</v>
          </cell>
          <cell r="D631" t="str">
            <v>Gomez</v>
          </cell>
          <cell r="E631" t="str">
            <v>Carlos</v>
          </cell>
          <cell r="F631">
            <v>2</v>
          </cell>
          <cell r="H631">
            <v>78</v>
          </cell>
          <cell r="M631" t="str">
            <v>x</v>
          </cell>
          <cell r="R631" t="str">
            <v>Guatemala</v>
          </cell>
          <cell r="S631" t="str">
            <v>Guatemala</v>
          </cell>
        </row>
        <row r="632">
          <cell r="B632" t="str">
            <v>pendiente</v>
          </cell>
          <cell r="D632" t="str">
            <v>Ramirez</v>
          </cell>
          <cell r="E632" t="str">
            <v>Nineth</v>
          </cell>
          <cell r="F632">
            <v>1</v>
          </cell>
          <cell r="H632">
            <v>49</v>
          </cell>
          <cell r="M632" t="str">
            <v>x</v>
          </cell>
          <cell r="R632" t="str">
            <v>Guatemala</v>
          </cell>
          <cell r="S632" t="str">
            <v>Guatemala</v>
          </cell>
        </row>
        <row r="633">
          <cell r="B633">
            <v>1662198860101</v>
          </cell>
          <cell r="D633" t="str">
            <v>Andrino</v>
          </cell>
          <cell r="E633" t="str">
            <v>Rosario</v>
          </cell>
          <cell r="F633">
            <v>1</v>
          </cell>
          <cell r="H633">
            <v>61</v>
          </cell>
          <cell r="M633" t="str">
            <v>x</v>
          </cell>
          <cell r="R633" t="str">
            <v>Guatemala</v>
          </cell>
          <cell r="S633" t="str">
            <v>Guatemala</v>
          </cell>
        </row>
        <row r="634">
          <cell r="B634" t="str">
            <v>menor de edad</v>
          </cell>
          <cell r="D634" t="str">
            <v>Lopez</v>
          </cell>
          <cell r="E634" t="str">
            <v xml:space="preserve">Carlos </v>
          </cell>
          <cell r="F634">
            <v>2</v>
          </cell>
          <cell r="H634">
            <v>6</v>
          </cell>
          <cell r="M634" t="str">
            <v>x</v>
          </cell>
          <cell r="R634" t="str">
            <v>Guatemala</v>
          </cell>
          <cell r="S634" t="str">
            <v>Guatemala</v>
          </cell>
        </row>
        <row r="635">
          <cell r="B635">
            <v>1991371611502</v>
          </cell>
          <cell r="D635" t="str">
            <v>Chitumul</v>
          </cell>
          <cell r="E635" t="str">
            <v>Cecilio</v>
          </cell>
          <cell r="F635">
            <v>2</v>
          </cell>
          <cell r="H635">
            <v>58</v>
          </cell>
          <cell r="M635" t="str">
            <v>x</v>
          </cell>
          <cell r="R635" t="str">
            <v>Guatemala</v>
          </cell>
          <cell r="S635" t="str">
            <v>Guatemala</v>
          </cell>
        </row>
        <row r="636">
          <cell r="B636" t="str">
            <v>menor de edad</v>
          </cell>
          <cell r="D636" t="str">
            <v>Reyes</v>
          </cell>
          <cell r="E636" t="str">
            <v xml:space="preserve">Albino </v>
          </cell>
          <cell r="F636">
            <v>2</v>
          </cell>
          <cell r="H636">
            <v>3</v>
          </cell>
          <cell r="M636" t="str">
            <v>x</v>
          </cell>
          <cell r="R636" t="str">
            <v>Guatemala</v>
          </cell>
          <cell r="S636" t="str">
            <v>Guatemala</v>
          </cell>
        </row>
        <row r="637">
          <cell r="B637" t="str">
            <v>menor de edad</v>
          </cell>
          <cell r="D637" t="str">
            <v>Reyes</v>
          </cell>
          <cell r="E637" t="str">
            <v>Fidelina</v>
          </cell>
          <cell r="F637">
            <v>1</v>
          </cell>
          <cell r="H637">
            <v>1</v>
          </cell>
          <cell r="M637" t="str">
            <v>x</v>
          </cell>
          <cell r="R637" t="str">
            <v>Guatemala</v>
          </cell>
          <cell r="S637" t="str">
            <v>Guatemala</v>
          </cell>
        </row>
        <row r="638">
          <cell r="D638" t="str">
            <v>Laynez</v>
          </cell>
          <cell r="E638" t="str">
            <v>Marina</v>
          </cell>
          <cell r="F638">
            <v>1</v>
          </cell>
          <cell r="H638">
            <v>55</v>
          </cell>
          <cell r="M638" t="str">
            <v>x</v>
          </cell>
          <cell r="R638" t="str">
            <v>Guatemala</v>
          </cell>
          <cell r="S638" t="str">
            <v>Guatemala</v>
          </cell>
        </row>
        <row r="639">
          <cell r="B639">
            <v>2453162050115</v>
          </cell>
          <cell r="D639" t="str">
            <v>Piche</v>
          </cell>
          <cell r="E639" t="str">
            <v>Elida</v>
          </cell>
          <cell r="F639">
            <v>1</v>
          </cell>
          <cell r="H639">
            <v>29</v>
          </cell>
          <cell r="M639" t="str">
            <v>x</v>
          </cell>
          <cell r="R639" t="str">
            <v>Guatemala</v>
          </cell>
          <cell r="S639" t="str">
            <v>Guatemala</v>
          </cell>
        </row>
        <row r="640">
          <cell r="D640" t="str">
            <v>Gonzalez</v>
          </cell>
          <cell r="E640" t="str">
            <v>Tranquilina</v>
          </cell>
          <cell r="F640">
            <v>1</v>
          </cell>
          <cell r="H640">
            <v>47</v>
          </cell>
          <cell r="M640" t="str">
            <v>x</v>
          </cell>
          <cell r="R640" t="str">
            <v>Guatemala</v>
          </cell>
          <cell r="S640" t="str">
            <v>Guatemala</v>
          </cell>
        </row>
        <row r="641">
          <cell r="B641" t="str">
            <v>menor de edad</v>
          </cell>
          <cell r="D641" t="str">
            <v>Contreras</v>
          </cell>
          <cell r="E641" t="str">
            <v>Danilo</v>
          </cell>
          <cell r="F641">
            <v>2</v>
          </cell>
          <cell r="H641">
            <v>7</v>
          </cell>
          <cell r="M641" t="str">
            <v>x</v>
          </cell>
          <cell r="R641" t="str">
            <v>Guatemala</v>
          </cell>
          <cell r="S641" t="str">
            <v>Guatemala</v>
          </cell>
        </row>
        <row r="642">
          <cell r="B642">
            <v>178373930101</v>
          </cell>
          <cell r="D642" t="str">
            <v>Garcia</v>
          </cell>
          <cell r="E642" t="str">
            <v>Laura</v>
          </cell>
          <cell r="F642">
            <v>1</v>
          </cell>
          <cell r="H642">
            <v>31</v>
          </cell>
          <cell r="M642" t="str">
            <v>x</v>
          </cell>
          <cell r="R642" t="str">
            <v>Guatemala</v>
          </cell>
          <cell r="S642" t="str">
            <v>Guatemala</v>
          </cell>
        </row>
        <row r="643">
          <cell r="B643">
            <v>2976826951420</v>
          </cell>
          <cell r="D643" t="str">
            <v>Lopez</v>
          </cell>
          <cell r="E643" t="str">
            <v>Esteban</v>
          </cell>
          <cell r="F643">
            <v>2</v>
          </cell>
          <cell r="H643">
            <v>21</v>
          </cell>
          <cell r="M643" t="str">
            <v>x</v>
          </cell>
          <cell r="R643" t="str">
            <v>Guatemala</v>
          </cell>
          <cell r="S643" t="str">
            <v>Guatemala</v>
          </cell>
        </row>
        <row r="644">
          <cell r="B644">
            <v>2224472300101</v>
          </cell>
          <cell r="D644" t="str">
            <v>Lemus</v>
          </cell>
          <cell r="E644" t="str">
            <v>Wendy</v>
          </cell>
          <cell r="F644">
            <v>1</v>
          </cell>
          <cell r="H644">
            <v>36</v>
          </cell>
          <cell r="M644" t="str">
            <v>x</v>
          </cell>
          <cell r="R644" t="str">
            <v>Guatemala</v>
          </cell>
          <cell r="S644" t="str">
            <v>Guatemala</v>
          </cell>
        </row>
        <row r="645">
          <cell r="B645" t="str">
            <v>menor de edad</v>
          </cell>
          <cell r="D645" t="str">
            <v>Archila</v>
          </cell>
          <cell r="E645" t="str">
            <v>Imelia</v>
          </cell>
          <cell r="F645">
            <v>1</v>
          </cell>
          <cell r="H645">
            <v>4</v>
          </cell>
          <cell r="M645" t="str">
            <v>x</v>
          </cell>
          <cell r="R645" t="str">
            <v>Guatemala</v>
          </cell>
          <cell r="S645" t="str">
            <v>Guatemala</v>
          </cell>
        </row>
        <row r="646">
          <cell r="B646">
            <v>2447001090101</v>
          </cell>
          <cell r="D646" t="str">
            <v>Solid</v>
          </cell>
          <cell r="E646" t="str">
            <v>Evelyn</v>
          </cell>
          <cell r="F646">
            <v>1</v>
          </cell>
          <cell r="H646">
            <v>23</v>
          </cell>
          <cell r="M646" t="str">
            <v>x</v>
          </cell>
          <cell r="R646" t="str">
            <v>Guatemala</v>
          </cell>
          <cell r="S646" t="str">
            <v>Guatemala</v>
          </cell>
        </row>
        <row r="647">
          <cell r="B647">
            <v>1953535440101</v>
          </cell>
          <cell r="D647" t="str">
            <v>Benavente</v>
          </cell>
          <cell r="E647" t="str">
            <v>Karina</v>
          </cell>
          <cell r="F647">
            <v>1</v>
          </cell>
          <cell r="H647">
            <v>47</v>
          </cell>
          <cell r="M647" t="str">
            <v>x</v>
          </cell>
          <cell r="R647" t="str">
            <v>Guatemala</v>
          </cell>
          <cell r="S647" t="str">
            <v>Guatemala</v>
          </cell>
        </row>
        <row r="648">
          <cell r="B648">
            <v>1704986542212</v>
          </cell>
          <cell r="D648" t="str">
            <v>Vazquez</v>
          </cell>
          <cell r="E648" t="str">
            <v>Juan</v>
          </cell>
          <cell r="F648">
            <v>2</v>
          </cell>
          <cell r="H648">
            <v>53</v>
          </cell>
          <cell r="M648" t="str">
            <v>x</v>
          </cell>
          <cell r="R648" t="str">
            <v>Guatemala</v>
          </cell>
          <cell r="S648" t="str">
            <v>Guatemala</v>
          </cell>
        </row>
        <row r="649">
          <cell r="B649" t="str">
            <v>menor de edad</v>
          </cell>
          <cell r="D649" t="str">
            <v xml:space="preserve">Garcia </v>
          </cell>
          <cell r="E649" t="str">
            <v xml:space="preserve">Santiago </v>
          </cell>
          <cell r="F649">
            <v>2</v>
          </cell>
          <cell r="H649">
            <v>1</v>
          </cell>
          <cell r="M649" t="str">
            <v>x</v>
          </cell>
          <cell r="R649" t="str">
            <v>Guatemala</v>
          </cell>
          <cell r="S649" t="str">
            <v>Guatemala</v>
          </cell>
        </row>
        <row r="650">
          <cell r="B650" t="str">
            <v xml:space="preserve">tramite extraviado </v>
          </cell>
          <cell r="D650" t="str">
            <v>Vazquez</v>
          </cell>
          <cell r="E650" t="str">
            <v>Fidel</v>
          </cell>
          <cell r="F650">
            <v>2</v>
          </cell>
          <cell r="H650">
            <v>38</v>
          </cell>
          <cell r="M650" t="str">
            <v>x</v>
          </cell>
          <cell r="R650" t="str">
            <v>Guatemala</v>
          </cell>
          <cell r="S650" t="str">
            <v>Guatemala</v>
          </cell>
        </row>
        <row r="651">
          <cell r="B651">
            <v>2559705520101</v>
          </cell>
          <cell r="D651" t="str">
            <v>Xoy</v>
          </cell>
          <cell r="E651" t="str">
            <v>Hugo</v>
          </cell>
          <cell r="F651">
            <v>2</v>
          </cell>
          <cell r="H651">
            <v>54</v>
          </cell>
          <cell r="M651" t="str">
            <v>x</v>
          </cell>
          <cell r="R651" t="str">
            <v>Guatemala</v>
          </cell>
          <cell r="S651" t="str">
            <v>Guatemala</v>
          </cell>
        </row>
        <row r="652">
          <cell r="B652">
            <v>1642926080106</v>
          </cell>
          <cell r="D652" t="str">
            <v>Lic</v>
          </cell>
          <cell r="E652" t="str">
            <v>Eugenia</v>
          </cell>
          <cell r="F652">
            <v>1</v>
          </cell>
          <cell r="H652">
            <v>40</v>
          </cell>
          <cell r="M652" t="str">
            <v>x</v>
          </cell>
          <cell r="R652" t="str">
            <v>Guatemala</v>
          </cell>
          <cell r="S652" t="str">
            <v>Guatemala</v>
          </cell>
        </row>
        <row r="653">
          <cell r="B653">
            <v>1662198860101</v>
          </cell>
          <cell r="D653" t="str">
            <v>Andrino</v>
          </cell>
          <cell r="E653" t="str">
            <v>Rosario</v>
          </cell>
          <cell r="F653">
            <v>1</v>
          </cell>
          <cell r="H653">
            <v>61</v>
          </cell>
          <cell r="M653" t="str">
            <v>x</v>
          </cell>
          <cell r="R653" t="str">
            <v>Guatemala</v>
          </cell>
          <cell r="S653" t="str">
            <v>Guatemala</v>
          </cell>
        </row>
        <row r="654">
          <cell r="B654">
            <v>2365427961001</v>
          </cell>
          <cell r="D654" t="str">
            <v xml:space="preserve">Polanco </v>
          </cell>
          <cell r="E654" t="str">
            <v>Jose</v>
          </cell>
          <cell r="F654">
            <v>1</v>
          </cell>
          <cell r="H654">
            <v>47</v>
          </cell>
          <cell r="M654" t="str">
            <v>x</v>
          </cell>
          <cell r="R654" t="str">
            <v>Guatemala</v>
          </cell>
          <cell r="S654" t="str">
            <v>Guatemala</v>
          </cell>
        </row>
        <row r="655">
          <cell r="B655" t="str">
            <v>menor de edad</v>
          </cell>
          <cell r="D655" t="str">
            <v>Escobar</v>
          </cell>
          <cell r="E655" t="str">
            <v>Gabriela</v>
          </cell>
          <cell r="F655">
            <v>1</v>
          </cell>
          <cell r="H655" t="str">
            <v xml:space="preserve">1 y 9 meses </v>
          </cell>
          <cell r="M655" t="str">
            <v>x</v>
          </cell>
          <cell r="R655" t="str">
            <v>Guatemala</v>
          </cell>
          <cell r="S655" t="str">
            <v>Guatemala</v>
          </cell>
        </row>
        <row r="656">
          <cell r="B656">
            <v>2373940490416</v>
          </cell>
          <cell r="D656" t="str">
            <v>Avila</v>
          </cell>
          <cell r="E656" t="str">
            <v>Sandra</v>
          </cell>
          <cell r="F656">
            <v>1</v>
          </cell>
          <cell r="H656">
            <v>42</v>
          </cell>
          <cell r="M656" t="str">
            <v>x</v>
          </cell>
          <cell r="R656" t="str">
            <v>Guatemala</v>
          </cell>
          <cell r="S656" t="str">
            <v>Guatemala</v>
          </cell>
        </row>
        <row r="657">
          <cell r="B657">
            <v>2588535810904</v>
          </cell>
          <cell r="D657" t="str">
            <v>Larios</v>
          </cell>
          <cell r="E657" t="str">
            <v>Vissi</v>
          </cell>
          <cell r="F657">
            <v>1</v>
          </cell>
          <cell r="H657">
            <v>22</v>
          </cell>
          <cell r="M657" t="str">
            <v>x</v>
          </cell>
          <cell r="R657" t="str">
            <v>Guatemala</v>
          </cell>
          <cell r="S657" t="str">
            <v>Guatemala</v>
          </cell>
        </row>
        <row r="658">
          <cell r="B658" t="str">
            <v>menor de edad</v>
          </cell>
          <cell r="D658" t="str">
            <v>Queme</v>
          </cell>
          <cell r="E658" t="str">
            <v>Josue</v>
          </cell>
          <cell r="F658">
            <v>2</v>
          </cell>
          <cell r="H658" t="str">
            <v>3 meses</v>
          </cell>
          <cell r="M658" t="str">
            <v>x</v>
          </cell>
          <cell r="R658" t="str">
            <v>Guatemala</v>
          </cell>
          <cell r="S658" t="str">
            <v>Guatemala</v>
          </cell>
        </row>
        <row r="659">
          <cell r="B659">
            <v>2976826951420</v>
          </cell>
          <cell r="D659" t="str">
            <v>Lopez</v>
          </cell>
          <cell r="E659" t="str">
            <v>Esteban</v>
          </cell>
          <cell r="F659">
            <v>2</v>
          </cell>
          <cell r="H659">
            <v>21</v>
          </cell>
          <cell r="M659" t="str">
            <v>x</v>
          </cell>
          <cell r="R659" t="str">
            <v>Guatemala</v>
          </cell>
          <cell r="S659" t="str">
            <v>Guatemala</v>
          </cell>
        </row>
        <row r="660">
          <cell r="B660">
            <v>1631221130613</v>
          </cell>
          <cell r="D660" t="str">
            <v>Rafael</v>
          </cell>
          <cell r="E660" t="str">
            <v>Fernando</v>
          </cell>
          <cell r="F660">
            <v>2</v>
          </cell>
          <cell r="H660">
            <v>30</v>
          </cell>
          <cell r="M660" t="str">
            <v>x</v>
          </cell>
          <cell r="R660" t="str">
            <v>Guatemala</v>
          </cell>
          <cell r="S660" t="str">
            <v>Guatemala</v>
          </cell>
        </row>
        <row r="661">
          <cell r="B661" t="str">
            <v>menor de edad</v>
          </cell>
          <cell r="D661" t="str">
            <v xml:space="preserve">Guerrero </v>
          </cell>
          <cell r="E661" t="str">
            <v xml:space="preserve">Cristel </v>
          </cell>
          <cell r="F661">
            <v>1</v>
          </cell>
          <cell r="H661">
            <v>11</v>
          </cell>
          <cell r="M661" t="str">
            <v>x</v>
          </cell>
          <cell r="R661" t="str">
            <v>Guatemala</v>
          </cell>
          <cell r="S661" t="str">
            <v>Guatemala</v>
          </cell>
        </row>
        <row r="662">
          <cell r="B662">
            <v>2153941511801</v>
          </cell>
          <cell r="D662" t="str">
            <v>Cartagena</v>
          </cell>
          <cell r="E662" t="str">
            <v>Karla</v>
          </cell>
          <cell r="F662">
            <v>1</v>
          </cell>
          <cell r="H662">
            <v>25</v>
          </cell>
          <cell r="M662" t="str">
            <v>x</v>
          </cell>
          <cell r="R662" t="str">
            <v>Guatemala</v>
          </cell>
          <cell r="S662" t="str">
            <v>Guatemala</v>
          </cell>
        </row>
        <row r="663">
          <cell r="B663">
            <v>1662198860101</v>
          </cell>
          <cell r="D663" t="str">
            <v>Andrino</v>
          </cell>
          <cell r="E663" t="str">
            <v>Rosario</v>
          </cell>
          <cell r="F663">
            <v>1</v>
          </cell>
          <cell r="H663">
            <v>61</v>
          </cell>
          <cell r="M663" t="str">
            <v>x</v>
          </cell>
          <cell r="R663" t="str">
            <v>Guatemala</v>
          </cell>
          <cell r="S663" t="str">
            <v>Guatemala</v>
          </cell>
        </row>
        <row r="664">
          <cell r="B664">
            <v>2362969780101</v>
          </cell>
          <cell r="D664" t="str">
            <v>Itzep</v>
          </cell>
          <cell r="E664" t="str">
            <v>Gerson</v>
          </cell>
          <cell r="F664">
            <v>2</v>
          </cell>
          <cell r="H664">
            <v>31</v>
          </cell>
          <cell r="M664" t="str">
            <v>x</v>
          </cell>
          <cell r="R664" t="str">
            <v>Guatemala</v>
          </cell>
          <cell r="S664" t="str">
            <v>Guatemala</v>
          </cell>
        </row>
        <row r="665">
          <cell r="B665">
            <v>2365427961001</v>
          </cell>
          <cell r="D665" t="str">
            <v xml:space="preserve">Polanco </v>
          </cell>
          <cell r="E665" t="str">
            <v>Jose</v>
          </cell>
          <cell r="F665">
            <v>1</v>
          </cell>
          <cell r="H665">
            <v>47</v>
          </cell>
          <cell r="M665" t="str">
            <v>x</v>
          </cell>
          <cell r="R665" t="str">
            <v>Guatemala</v>
          </cell>
          <cell r="S665" t="str">
            <v>Guatemala</v>
          </cell>
        </row>
        <row r="666">
          <cell r="B666">
            <v>2345682400101</v>
          </cell>
          <cell r="D666" t="str">
            <v>Carrillo</v>
          </cell>
          <cell r="E666" t="str">
            <v>Kevin</v>
          </cell>
          <cell r="F666">
            <v>2</v>
          </cell>
          <cell r="H666">
            <v>29</v>
          </cell>
          <cell r="M666" t="str">
            <v>x</v>
          </cell>
          <cell r="R666" t="str">
            <v>Guatemala</v>
          </cell>
          <cell r="S666" t="str">
            <v>Guatemala</v>
          </cell>
        </row>
        <row r="667">
          <cell r="B667">
            <v>2676262580101</v>
          </cell>
          <cell r="D667" t="str">
            <v>Borrayo</v>
          </cell>
          <cell r="E667" t="str">
            <v xml:space="preserve">Ostin </v>
          </cell>
          <cell r="F667">
            <v>2</v>
          </cell>
          <cell r="H667">
            <v>22</v>
          </cell>
          <cell r="M667" t="str">
            <v>x</v>
          </cell>
          <cell r="R667" t="str">
            <v>Guatemala</v>
          </cell>
          <cell r="S667" t="str">
            <v>Guatemala</v>
          </cell>
        </row>
        <row r="668">
          <cell r="B668">
            <v>2385589830101</v>
          </cell>
          <cell r="D668" t="str">
            <v xml:space="preserve">Ruano </v>
          </cell>
          <cell r="E668" t="str">
            <v>Jorge</v>
          </cell>
          <cell r="F668">
            <v>2</v>
          </cell>
          <cell r="H668">
            <v>43</v>
          </cell>
          <cell r="M668" t="str">
            <v>x</v>
          </cell>
          <cell r="R668" t="str">
            <v>Guatemala</v>
          </cell>
          <cell r="S668" t="str">
            <v>Guatemala</v>
          </cell>
        </row>
        <row r="669">
          <cell r="B669">
            <v>2086713070110</v>
          </cell>
          <cell r="D669" t="str">
            <v>Quinteros</v>
          </cell>
          <cell r="E669" t="str">
            <v>Ana</v>
          </cell>
          <cell r="F669">
            <v>1</v>
          </cell>
          <cell r="H669">
            <v>25</v>
          </cell>
          <cell r="M669" t="str">
            <v>x</v>
          </cell>
          <cell r="R669" t="str">
            <v>Guatemala</v>
          </cell>
          <cell r="S669" t="str">
            <v>Guatemala</v>
          </cell>
        </row>
        <row r="670">
          <cell r="B670" t="str">
            <v>menor de edad</v>
          </cell>
          <cell r="D670" t="str">
            <v>Godoy</v>
          </cell>
          <cell r="E670" t="str">
            <v>Michelle</v>
          </cell>
          <cell r="F670">
            <v>1</v>
          </cell>
          <cell r="H670">
            <v>14</v>
          </cell>
          <cell r="M670" t="str">
            <v>x</v>
          </cell>
          <cell r="R670" t="str">
            <v>Guatemala</v>
          </cell>
          <cell r="S670" t="str">
            <v>Guatemala</v>
          </cell>
        </row>
        <row r="671">
          <cell r="B671">
            <v>1996288900101</v>
          </cell>
          <cell r="D671" t="str">
            <v>Godoy</v>
          </cell>
          <cell r="E671" t="str">
            <v>Wendy</v>
          </cell>
          <cell r="F671">
            <v>1</v>
          </cell>
          <cell r="H671">
            <v>34</v>
          </cell>
          <cell r="M671" t="str">
            <v>x</v>
          </cell>
          <cell r="R671" t="str">
            <v>Guatemala</v>
          </cell>
          <cell r="S671" t="str">
            <v>Guatemala</v>
          </cell>
        </row>
        <row r="672">
          <cell r="B672" t="str">
            <v>menor de edad</v>
          </cell>
          <cell r="D672" t="str">
            <v>Godoy</v>
          </cell>
          <cell r="E672" t="str">
            <v>Geovana</v>
          </cell>
          <cell r="F672">
            <v>1</v>
          </cell>
          <cell r="H672">
            <v>10</v>
          </cell>
          <cell r="M672" t="str">
            <v>x</v>
          </cell>
          <cell r="R672" t="str">
            <v>Guatemala</v>
          </cell>
          <cell r="S672" t="str">
            <v>Guatemala</v>
          </cell>
        </row>
        <row r="673">
          <cell r="B673">
            <v>1781727580101</v>
          </cell>
          <cell r="D673" t="str">
            <v>Mejia</v>
          </cell>
          <cell r="E673" t="str">
            <v>Dennys</v>
          </cell>
          <cell r="F673">
            <v>2</v>
          </cell>
          <cell r="H673">
            <v>40</v>
          </cell>
          <cell r="M673" t="str">
            <v>x</v>
          </cell>
          <cell r="R673" t="str">
            <v>Guatemala</v>
          </cell>
          <cell r="S673" t="str">
            <v>Guatemala</v>
          </cell>
        </row>
        <row r="674">
          <cell r="B674">
            <v>2676262580101</v>
          </cell>
          <cell r="D674" t="str">
            <v>Borrayo</v>
          </cell>
          <cell r="E674" t="str">
            <v xml:space="preserve">Ostin </v>
          </cell>
          <cell r="F674">
            <v>2</v>
          </cell>
          <cell r="H674">
            <v>22</v>
          </cell>
          <cell r="M674" t="str">
            <v>x</v>
          </cell>
          <cell r="R674" t="str">
            <v>Guatemala</v>
          </cell>
          <cell r="S674" t="str">
            <v>Guatemala</v>
          </cell>
        </row>
        <row r="675">
          <cell r="B675" t="str">
            <v>menor de edad</v>
          </cell>
          <cell r="D675" t="str">
            <v>Erazo</v>
          </cell>
          <cell r="E675" t="str">
            <v>Julio</v>
          </cell>
          <cell r="F675">
            <v>2</v>
          </cell>
          <cell r="H675">
            <v>13</v>
          </cell>
          <cell r="M675" t="str">
            <v>x</v>
          </cell>
          <cell r="R675" t="str">
            <v>Guatemala</v>
          </cell>
          <cell r="S675" t="str">
            <v>Guatemala</v>
          </cell>
        </row>
        <row r="676">
          <cell r="B676">
            <v>2468527712011</v>
          </cell>
          <cell r="D676" t="str">
            <v>Guerra</v>
          </cell>
          <cell r="E676" t="str">
            <v>Dunia</v>
          </cell>
          <cell r="F676">
            <v>1</v>
          </cell>
          <cell r="M676" t="str">
            <v>x</v>
          </cell>
          <cell r="R676" t="str">
            <v>Guatemala</v>
          </cell>
          <cell r="S676" t="str">
            <v>Guatemala</v>
          </cell>
        </row>
        <row r="677">
          <cell r="B677">
            <v>2989628610101</v>
          </cell>
          <cell r="D677" t="str">
            <v>Cifuentes</v>
          </cell>
          <cell r="E677" t="str">
            <v>Estefani</v>
          </cell>
          <cell r="F677">
            <v>1</v>
          </cell>
          <cell r="H677">
            <v>18</v>
          </cell>
          <cell r="M677" t="str">
            <v>x</v>
          </cell>
          <cell r="R677" t="str">
            <v>Guatemala</v>
          </cell>
          <cell r="S677" t="str">
            <v>Guatemala</v>
          </cell>
        </row>
        <row r="678">
          <cell r="B678">
            <v>2385589830101</v>
          </cell>
          <cell r="D678" t="str">
            <v xml:space="preserve">Ruano </v>
          </cell>
          <cell r="E678" t="str">
            <v>Jorge</v>
          </cell>
          <cell r="F678">
            <v>2</v>
          </cell>
          <cell r="M678" t="str">
            <v>x</v>
          </cell>
          <cell r="R678" t="str">
            <v>Guatemala</v>
          </cell>
          <cell r="S678" t="str">
            <v>Guatemala</v>
          </cell>
        </row>
        <row r="679">
          <cell r="B679" t="str">
            <v>menor de edad</v>
          </cell>
          <cell r="D679" t="str">
            <v>Juarez</v>
          </cell>
          <cell r="E679" t="str">
            <v>Hans</v>
          </cell>
          <cell r="F679">
            <v>2</v>
          </cell>
          <cell r="H679">
            <v>10</v>
          </cell>
          <cell r="M679" t="str">
            <v>x</v>
          </cell>
          <cell r="R679" t="str">
            <v>Guatemala</v>
          </cell>
          <cell r="S679" t="str">
            <v>Guatemala</v>
          </cell>
        </row>
        <row r="680">
          <cell r="B680" t="str">
            <v>menor de edad</v>
          </cell>
          <cell r="D680" t="str">
            <v>Contreras</v>
          </cell>
          <cell r="E680" t="str">
            <v>Danilo</v>
          </cell>
          <cell r="F680">
            <v>2</v>
          </cell>
          <cell r="H680">
            <v>7</v>
          </cell>
          <cell r="M680" t="str">
            <v>x</v>
          </cell>
          <cell r="R680" t="str">
            <v>Guatemala</v>
          </cell>
          <cell r="S680" t="str">
            <v>Guatemala</v>
          </cell>
        </row>
        <row r="681">
          <cell r="B681" t="str">
            <v>menor de edad</v>
          </cell>
          <cell r="D681" t="str">
            <v>Curruchiche</v>
          </cell>
          <cell r="E681" t="str">
            <v>Paola</v>
          </cell>
          <cell r="F681">
            <v>1</v>
          </cell>
          <cell r="H681">
            <v>22</v>
          </cell>
          <cell r="M681" t="str">
            <v>x</v>
          </cell>
          <cell r="R681" t="str">
            <v>Guatemala</v>
          </cell>
          <cell r="S681" t="str">
            <v>Guatemala</v>
          </cell>
        </row>
        <row r="682">
          <cell r="B682">
            <v>2670728210101</v>
          </cell>
          <cell r="D682" t="str">
            <v>Hernandez</v>
          </cell>
          <cell r="E682" t="str">
            <v>Daniel</v>
          </cell>
          <cell r="F682">
            <v>2</v>
          </cell>
          <cell r="M682" t="str">
            <v>x</v>
          </cell>
          <cell r="R682" t="str">
            <v>Guatemala</v>
          </cell>
          <cell r="S682" t="str">
            <v>Guatemala</v>
          </cell>
        </row>
        <row r="683">
          <cell r="B683" t="str">
            <v>menor de edad</v>
          </cell>
          <cell r="D683" t="str">
            <v>Hernandez</v>
          </cell>
          <cell r="E683" t="str">
            <v>Dorian</v>
          </cell>
          <cell r="F683">
            <v>2</v>
          </cell>
          <cell r="H683">
            <v>6</v>
          </cell>
          <cell r="M683" t="str">
            <v>x</v>
          </cell>
          <cell r="R683" t="str">
            <v>Guatemala</v>
          </cell>
          <cell r="S683" t="str">
            <v>Guatemala</v>
          </cell>
        </row>
        <row r="684">
          <cell r="B684" t="str">
            <v>menor de edad</v>
          </cell>
          <cell r="D684" t="str">
            <v>Hernandez</v>
          </cell>
          <cell r="E684" t="str">
            <v>Eliseo</v>
          </cell>
          <cell r="F684">
            <v>2</v>
          </cell>
          <cell r="H684">
            <v>7</v>
          </cell>
          <cell r="M684" t="str">
            <v>x</v>
          </cell>
          <cell r="R684" t="str">
            <v>Guatemala</v>
          </cell>
          <cell r="S684" t="str">
            <v>Guatemala</v>
          </cell>
        </row>
        <row r="685">
          <cell r="B685" t="str">
            <v>menor de edad</v>
          </cell>
          <cell r="D685" t="str">
            <v>Hernandez</v>
          </cell>
          <cell r="E685" t="str">
            <v>Evelyn</v>
          </cell>
          <cell r="F685">
            <v>1</v>
          </cell>
          <cell r="H685">
            <v>5</v>
          </cell>
          <cell r="M685" t="str">
            <v>x</v>
          </cell>
          <cell r="R685" t="str">
            <v>Guatemala</v>
          </cell>
          <cell r="S685" t="str">
            <v>Guatemala</v>
          </cell>
        </row>
        <row r="686">
          <cell r="B686" t="str">
            <v>menor de edad</v>
          </cell>
          <cell r="D686" t="str">
            <v>Reyes</v>
          </cell>
          <cell r="E686" t="str">
            <v>Alvin</v>
          </cell>
          <cell r="F686">
            <v>2</v>
          </cell>
          <cell r="H686">
            <v>10</v>
          </cell>
          <cell r="M686" t="str">
            <v>x</v>
          </cell>
          <cell r="R686" t="str">
            <v>Guatemala</v>
          </cell>
          <cell r="S686" t="str">
            <v>Guatemala</v>
          </cell>
        </row>
        <row r="687">
          <cell r="B687" t="str">
            <v>menor de edad</v>
          </cell>
          <cell r="D687" t="str">
            <v>Reyes</v>
          </cell>
          <cell r="E687" t="str">
            <v>Brian</v>
          </cell>
          <cell r="F687">
            <v>2</v>
          </cell>
          <cell r="H687">
            <v>8</v>
          </cell>
          <cell r="M687" t="str">
            <v>x</v>
          </cell>
          <cell r="R687" t="str">
            <v>Guatemala</v>
          </cell>
          <cell r="S687" t="str">
            <v>Guatemala</v>
          </cell>
        </row>
        <row r="688">
          <cell r="B688">
            <v>2518218380101</v>
          </cell>
          <cell r="D688" t="str">
            <v>Arias</v>
          </cell>
          <cell r="E688" t="str">
            <v>Nancy</v>
          </cell>
          <cell r="F688">
            <v>1</v>
          </cell>
          <cell r="H688">
            <v>34</v>
          </cell>
          <cell r="M688" t="str">
            <v>x</v>
          </cell>
          <cell r="R688" t="str">
            <v>Guatemala</v>
          </cell>
          <cell r="S688" t="str">
            <v>Guatemala</v>
          </cell>
        </row>
        <row r="689">
          <cell r="B689">
            <v>2676262580101</v>
          </cell>
          <cell r="D689" t="str">
            <v>Borrayo</v>
          </cell>
          <cell r="E689" t="str">
            <v xml:space="preserve">Ostin </v>
          </cell>
          <cell r="F689">
            <v>2</v>
          </cell>
          <cell r="H689">
            <v>25</v>
          </cell>
          <cell r="M689" t="str">
            <v>x</v>
          </cell>
          <cell r="R689" t="str">
            <v>Guatemala</v>
          </cell>
          <cell r="S689" t="str">
            <v>Guatemala</v>
          </cell>
        </row>
        <row r="690">
          <cell r="B690">
            <v>2240044090101</v>
          </cell>
          <cell r="D690" t="str">
            <v>Lopez</v>
          </cell>
          <cell r="E690" t="str">
            <v>Erick</v>
          </cell>
          <cell r="F690">
            <v>2</v>
          </cell>
          <cell r="H690">
            <v>24</v>
          </cell>
          <cell r="M690" t="str">
            <v>x</v>
          </cell>
          <cell r="R690" t="str">
            <v>Guatemala</v>
          </cell>
          <cell r="S690" t="str">
            <v>Guatemala</v>
          </cell>
        </row>
        <row r="691">
          <cell r="B691" t="str">
            <v>menor de edad</v>
          </cell>
          <cell r="D691" t="str">
            <v>Barillas</v>
          </cell>
          <cell r="E691" t="str">
            <v>Erick</v>
          </cell>
          <cell r="F691">
            <v>2</v>
          </cell>
          <cell r="H691">
            <v>4</v>
          </cell>
          <cell r="M691" t="str">
            <v>x</v>
          </cell>
          <cell r="R691" t="str">
            <v>Guatemala</v>
          </cell>
          <cell r="S691" t="str">
            <v>Guatemala</v>
          </cell>
        </row>
        <row r="692">
          <cell r="B692" t="str">
            <v>menor de edad</v>
          </cell>
          <cell r="D692" t="str">
            <v>Morales</v>
          </cell>
          <cell r="E692" t="str">
            <v xml:space="preserve">Salvador </v>
          </cell>
          <cell r="F692">
            <v>2</v>
          </cell>
          <cell r="H692">
            <v>6</v>
          </cell>
          <cell r="M692" t="str">
            <v>x</v>
          </cell>
          <cell r="R692" t="str">
            <v>Guatemala</v>
          </cell>
          <cell r="S692" t="str">
            <v>Guatemala</v>
          </cell>
        </row>
        <row r="693">
          <cell r="B693">
            <v>2699812680513</v>
          </cell>
          <cell r="D693" t="str">
            <v>Rodas</v>
          </cell>
          <cell r="E693" t="str">
            <v>Delia</v>
          </cell>
          <cell r="F693">
            <v>1</v>
          </cell>
          <cell r="H693">
            <v>44</v>
          </cell>
          <cell r="M693" t="str">
            <v>x</v>
          </cell>
          <cell r="R693" t="str">
            <v>Guatemala</v>
          </cell>
          <cell r="S693" t="str">
            <v>Guatemala</v>
          </cell>
        </row>
        <row r="694">
          <cell r="B694" t="str">
            <v>menor de edad</v>
          </cell>
          <cell r="D694" t="str">
            <v xml:space="preserve">Aceytuno </v>
          </cell>
          <cell r="E694" t="str">
            <v>Diana</v>
          </cell>
          <cell r="F694">
            <v>1</v>
          </cell>
          <cell r="H694">
            <v>4</v>
          </cell>
          <cell r="M694" t="str">
            <v>x</v>
          </cell>
          <cell r="R694" t="str">
            <v>Guatemala</v>
          </cell>
          <cell r="S694" t="str">
            <v>Guatemala</v>
          </cell>
        </row>
        <row r="695">
          <cell r="B695">
            <v>1790058390101</v>
          </cell>
          <cell r="D695" t="str">
            <v>Lopez</v>
          </cell>
          <cell r="E695" t="str">
            <v>Ruben</v>
          </cell>
          <cell r="F695">
            <v>2</v>
          </cell>
          <cell r="H695">
            <v>35</v>
          </cell>
          <cell r="M695" t="str">
            <v>x</v>
          </cell>
          <cell r="R695" t="str">
            <v>Guatemala</v>
          </cell>
          <cell r="S695" t="str">
            <v>Guatemala</v>
          </cell>
        </row>
        <row r="696">
          <cell r="B696">
            <v>2215065430408</v>
          </cell>
          <cell r="D696" t="str">
            <v>Gonzalez</v>
          </cell>
          <cell r="E696" t="str">
            <v>Katia</v>
          </cell>
          <cell r="F696">
            <v>1</v>
          </cell>
          <cell r="H696">
            <v>47</v>
          </cell>
          <cell r="M696" t="str">
            <v>x</v>
          </cell>
          <cell r="R696" t="str">
            <v>Guatemala</v>
          </cell>
          <cell r="S696" t="str">
            <v>Guatemala</v>
          </cell>
        </row>
        <row r="697">
          <cell r="B697" t="str">
            <v>menor de edad</v>
          </cell>
          <cell r="D697" t="str">
            <v>Tojin</v>
          </cell>
          <cell r="E697" t="str">
            <v xml:space="preserve">Franklin </v>
          </cell>
          <cell r="F697">
            <v>2</v>
          </cell>
          <cell r="H697">
            <v>8</v>
          </cell>
          <cell r="M697" t="str">
            <v>x</v>
          </cell>
          <cell r="R697" t="str">
            <v>Guatemala</v>
          </cell>
          <cell r="S697" t="str">
            <v>Guatemala</v>
          </cell>
        </row>
        <row r="698">
          <cell r="B698" t="str">
            <v>menor de edad</v>
          </cell>
          <cell r="D698" t="str">
            <v>Alvarez</v>
          </cell>
          <cell r="E698" t="str">
            <v>Gabriel</v>
          </cell>
          <cell r="F698">
            <v>2</v>
          </cell>
          <cell r="H698">
            <v>9</v>
          </cell>
          <cell r="M698" t="str">
            <v>x</v>
          </cell>
          <cell r="R698" t="str">
            <v>Guatemala</v>
          </cell>
          <cell r="S698" t="str">
            <v>Guatemala</v>
          </cell>
        </row>
        <row r="699">
          <cell r="B699">
            <v>2508568080101</v>
          </cell>
          <cell r="D699" t="str">
            <v>De Alvarez</v>
          </cell>
          <cell r="E699" t="str">
            <v>Sara</v>
          </cell>
          <cell r="F699">
            <v>1</v>
          </cell>
          <cell r="H699">
            <v>43</v>
          </cell>
          <cell r="M699" t="str">
            <v>x</v>
          </cell>
          <cell r="R699" t="str">
            <v>Guatemala</v>
          </cell>
          <cell r="S699" t="str">
            <v>Guatemala</v>
          </cell>
        </row>
        <row r="700">
          <cell r="B700">
            <v>1781727580101</v>
          </cell>
          <cell r="D700" t="str">
            <v>Mejia</v>
          </cell>
          <cell r="E700" t="str">
            <v>Dennys</v>
          </cell>
          <cell r="F700">
            <v>2</v>
          </cell>
          <cell r="M700" t="str">
            <v>x</v>
          </cell>
          <cell r="R700" t="str">
            <v>Guatemala</v>
          </cell>
          <cell r="S700" t="str">
            <v>Guatemala</v>
          </cell>
        </row>
        <row r="701">
          <cell r="B701">
            <v>2676262580101</v>
          </cell>
          <cell r="D701" t="str">
            <v>Borrayo</v>
          </cell>
          <cell r="E701" t="str">
            <v xml:space="preserve">Ostin </v>
          </cell>
          <cell r="F701">
            <v>2</v>
          </cell>
          <cell r="H701">
            <v>25</v>
          </cell>
          <cell r="M701" t="str">
            <v>x</v>
          </cell>
          <cell r="R701" t="str">
            <v>Guatemala</v>
          </cell>
          <cell r="S701" t="str">
            <v>Guatemala</v>
          </cell>
        </row>
        <row r="702">
          <cell r="B702">
            <v>1790058390101</v>
          </cell>
          <cell r="D702" t="str">
            <v>Lopez</v>
          </cell>
          <cell r="E702" t="str">
            <v>Ruben</v>
          </cell>
          <cell r="F702">
            <v>2</v>
          </cell>
          <cell r="M702" t="str">
            <v>x</v>
          </cell>
          <cell r="R702" t="str">
            <v>Guatemala</v>
          </cell>
          <cell r="S702" t="str">
            <v>Guatemala</v>
          </cell>
        </row>
        <row r="703">
          <cell r="B703" t="str">
            <v>menor de edad</v>
          </cell>
          <cell r="D703" t="str">
            <v>Erazo</v>
          </cell>
          <cell r="E703" t="str">
            <v>Julio</v>
          </cell>
          <cell r="F703">
            <v>2</v>
          </cell>
          <cell r="H703">
            <v>14</v>
          </cell>
          <cell r="M703" t="str">
            <v>x</v>
          </cell>
          <cell r="R703" t="str">
            <v>Guatemala</v>
          </cell>
          <cell r="S703" t="str">
            <v>Guatemala</v>
          </cell>
        </row>
        <row r="704">
          <cell r="B704" t="str">
            <v>menor de edad</v>
          </cell>
          <cell r="D704" t="str">
            <v>Roldan</v>
          </cell>
          <cell r="E704" t="str">
            <v>Erick</v>
          </cell>
          <cell r="F704">
            <v>2</v>
          </cell>
          <cell r="H704">
            <v>8</v>
          </cell>
          <cell r="M704" t="str">
            <v>x</v>
          </cell>
          <cell r="R704" t="str">
            <v>Guatemala</v>
          </cell>
          <cell r="S704" t="str">
            <v>Guatemala</v>
          </cell>
        </row>
        <row r="705">
          <cell r="B705" t="str">
            <v>menor de edad</v>
          </cell>
          <cell r="D705" t="str">
            <v>Contreras</v>
          </cell>
          <cell r="E705" t="str">
            <v>Danilo</v>
          </cell>
          <cell r="F705">
            <v>2</v>
          </cell>
          <cell r="H705">
            <v>7</v>
          </cell>
          <cell r="M705" t="str">
            <v>x</v>
          </cell>
          <cell r="R705" t="str">
            <v>Guatemala</v>
          </cell>
          <cell r="S705" t="str">
            <v>Guatemala</v>
          </cell>
        </row>
        <row r="706">
          <cell r="B706" t="str">
            <v>menor de edad</v>
          </cell>
          <cell r="D706" t="str">
            <v>Mendoza</v>
          </cell>
          <cell r="E706" t="str">
            <v>Angel</v>
          </cell>
          <cell r="F706">
            <v>2</v>
          </cell>
          <cell r="H706">
            <v>10</v>
          </cell>
          <cell r="M706" t="str">
            <v>x</v>
          </cell>
          <cell r="R706" t="str">
            <v>Guatemala</v>
          </cell>
          <cell r="S706" t="str">
            <v>Guatemala</v>
          </cell>
        </row>
        <row r="707">
          <cell r="B707" t="str">
            <v>menor de edad</v>
          </cell>
          <cell r="D707" t="str">
            <v>Mendoza</v>
          </cell>
          <cell r="E707" t="str">
            <v>Diego</v>
          </cell>
          <cell r="F707">
            <v>2</v>
          </cell>
          <cell r="H707">
            <v>7</v>
          </cell>
          <cell r="M707" t="str">
            <v>x</v>
          </cell>
          <cell r="R707" t="str">
            <v>Guatemala</v>
          </cell>
          <cell r="S707" t="str">
            <v>Guatemala</v>
          </cell>
        </row>
        <row r="708">
          <cell r="B708" t="str">
            <v>menor de edad</v>
          </cell>
          <cell r="D708" t="str">
            <v>Mendoza</v>
          </cell>
          <cell r="E708" t="str">
            <v>Izabela</v>
          </cell>
          <cell r="F708">
            <v>1</v>
          </cell>
          <cell r="H708">
            <v>5</v>
          </cell>
          <cell r="M708" t="str">
            <v>x</v>
          </cell>
          <cell r="R708" t="str">
            <v>Guatemala</v>
          </cell>
          <cell r="S708" t="str">
            <v>Guatemala</v>
          </cell>
        </row>
        <row r="709">
          <cell r="B709">
            <v>2989628610101</v>
          </cell>
          <cell r="D709" t="str">
            <v>Cifuentes</v>
          </cell>
          <cell r="E709" t="str">
            <v>Estefany</v>
          </cell>
          <cell r="F709">
            <v>1</v>
          </cell>
          <cell r="H709">
            <v>18</v>
          </cell>
          <cell r="M709" t="str">
            <v>x</v>
          </cell>
          <cell r="R709" t="str">
            <v>Guatemala</v>
          </cell>
          <cell r="S709" t="str">
            <v>Guatemala</v>
          </cell>
        </row>
        <row r="710">
          <cell r="B710" t="str">
            <v>menor de edad</v>
          </cell>
          <cell r="D710" t="str">
            <v>Juarez</v>
          </cell>
          <cell r="E710" t="str">
            <v>Hans</v>
          </cell>
          <cell r="F710">
            <v>2</v>
          </cell>
          <cell r="H710">
            <v>10</v>
          </cell>
          <cell r="M710" t="str">
            <v>x</v>
          </cell>
          <cell r="R710" t="str">
            <v>Guatemala</v>
          </cell>
          <cell r="S710" t="str">
            <v>Guatemala</v>
          </cell>
        </row>
        <row r="711">
          <cell r="B711">
            <v>2468527712011</v>
          </cell>
          <cell r="D711" t="str">
            <v>Guerra</v>
          </cell>
          <cell r="E711" t="str">
            <v>Dunia</v>
          </cell>
          <cell r="F711">
            <v>1</v>
          </cell>
          <cell r="H711">
            <v>47</v>
          </cell>
          <cell r="M711" t="str">
            <v>x</v>
          </cell>
          <cell r="R711" t="str">
            <v>Guatemala</v>
          </cell>
          <cell r="S711" t="str">
            <v>Guatemala</v>
          </cell>
        </row>
        <row r="712">
          <cell r="B712" t="str">
            <v>menor de edad</v>
          </cell>
          <cell r="D712" t="str">
            <v>Garcia</v>
          </cell>
          <cell r="E712" t="str">
            <v>Karen</v>
          </cell>
          <cell r="F712">
            <v>1</v>
          </cell>
          <cell r="H712">
            <v>9</v>
          </cell>
          <cell r="M712" t="str">
            <v>x</v>
          </cell>
          <cell r="R712" t="str">
            <v>Guatemala</v>
          </cell>
          <cell r="S712" t="str">
            <v>Guatemala</v>
          </cell>
        </row>
        <row r="713">
          <cell r="B713" t="str">
            <v>menor de edad</v>
          </cell>
          <cell r="D713" t="str">
            <v>Garcia</v>
          </cell>
          <cell r="E713" t="str">
            <v>Kimberlin</v>
          </cell>
          <cell r="F713">
            <v>1</v>
          </cell>
          <cell r="H713">
            <v>7</v>
          </cell>
          <cell r="M713" t="str">
            <v>x</v>
          </cell>
          <cell r="R713" t="str">
            <v>Guatemala</v>
          </cell>
          <cell r="S713" t="str">
            <v>Guatemala</v>
          </cell>
        </row>
        <row r="714">
          <cell r="B714" t="str">
            <v>menor de edad</v>
          </cell>
          <cell r="D714" t="str">
            <v>Hernandez</v>
          </cell>
          <cell r="E714" t="str">
            <v>Dorian</v>
          </cell>
          <cell r="F714">
            <v>2</v>
          </cell>
          <cell r="H714">
            <v>6</v>
          </cell>
          <cell r="M714" t="str">
            <v>x</v>
          </cell>
          <cell r="R714" t="str">
            <v>Guatemala</v>
          </cell>
          <cell r="S714" t="str">
            <v>Guatemala</v>
          </cell>
        </row>
        <row r="715">
          <cell r="B715" t="str">
            <v>menor de edad</v>
          </cell>
          <cell r="D715" t="str">
            <v xml:space="preserve">Ruano </v>
          </cell>
          <cell r="E715" t="str">
            <v>Jeimy</v>
          </cell>
          <cell r="F715">
            <v>1</v>
          </cell>
          <cell r="H715">
            <v>9</v>
          </cell>
          <cell r="M715" t="str">
            <v>x</v>
          </cell>
          <cell r="R715" t="str">
            <v>Guatemala</v>
          </cell>
          <cell r="S715" t="str">
            <v>Guatemala</v>
          </cell>
        </row>
        <row r="716">
          <cell r="B716" t="str">
            <v>menor de edad</v>
          </cell>
          <cell r="D716" t="str">
            <v>Reyes</v>
          </cell>
          <cell r="E716" t="str">
            <v>Astrid</v>
          </cell>
          <cell r="F716">
            <v>1</v>
          </cell>
          <cell r="H716">
            <v>14</v>
          </cell>
          <cell r="M716" t="str">
            <v>x</v>
          </cell>
          <cell r="R716" t="str">
            <v>Guatemala</v>
          </cell>
          <cell r="S716" t="str">
            <v>Guatemala</v>
          </cell>
        </row>
        <row r="717">
          <cell r="B717" t="str">
            <v>menor de edad</v>
          </cell>
          <cell r="D717" t="str">
            <v>Mendez</v>
          </cell>
          <cell r="E717" t="str">
            <v>Rousland</v>
          </cell>
          <cell r="F717">
            <v>2</v>
          </cell>
          <cell r="H717">
            <v>15</v>
          </cell>
          <cell r="M717" t="str">
            <v>x</v>
          </cell>
          <cell r="R717" t="str">
            <v>Guatemala</v>
          </cell>
          <cell r="S717" t="str">
            <v>Guatemala</v>
          </cell>
        </row>
        <row r="718">
          <cell r="B718">
            <v>2699812680513</v>
          </cell>
          <cell r="D718" t="str">
            <v>Rodas</v>
          </cell>
          <cell r="E718" t="str">
            <v>Delia</v>
          </cell>
          <cell r="F718">
            <v>1</v>
          </cell>
          <cell r="H718">
            <v>44</v>
          </cell>
          <cell r="M718" t="str">
            <v>x</v>
          </cell>
          <cell r="R718" t="str">
            <v>Guatemala</v>
          </cell>
          <cell r="S718" t="str">
            <v>Guatemala</v>
          </cell>
        </row>
        <row r="719">
          <cell r="B719">
            <v>267626250101</v>
          </cell>
          <cell r="D719" t="str">
            <v>Borrayo</v>
          </cell>
          <cell r="E719" t="str">
            <v xml:space="preserve">Ostin </v>
          </cell>
          <cell r="F719">
            <v>2</v>
          </cell>
          <cell r="H719">
            <v>22</v>
          </cell>
          <cell r="M719" t="str">
            <v>x</v>
          </cell>
          <cell r="R719" t="str">
            <v>Guatemala</v>
          </cell>
          <cell r="S719" t="str">
            <v>Guatemala</v>
          </cell>
        </row>
        <row r="720">
          <cell r="B720">
            <v>18766110990101</v>
          </cell>
          <cell r="D720" t="str">
            <v>Borrayo</v>
          </cell>
          <cell r="E720" t="str">
            <v>Claudia</v>
          </cell>
          <cell r="F720">
            <v>1</v>
          </cell>
          <cell r="H720">
            <v>44</v>
          </cell>
          <cell r="M720" t="str">
            <v>x</v>
          </cell>
          <cell r="R720" t="str">
            <v>Guatemala</v>
          </cell>
          <cell r="S720" t="str">
            <v>Guatemala</v>
          </cell>
        </row>
        <row r="721">
          <cell r="B721">
            <v>2086713070110</v>
          </cell>
          <cell r="D721" t="str">
            <v>Quinteros</v>
          </cell>
          <cell r="E721" t="str">
            <v>Ana</v>
          </cell>
          <cell r="F721">
            <v>1</v>
          </cell>
          <cell r="H721">
            <v>25</v>
          </cell>
          <cell r="M721" t="str">
            <v>x</v>
          </cell>
          <cell r="R721" t="str">
            <v>Guatemala</v>
          </cell>
          <cell r="S721" t="str">
            <v>Guatemala</v>
          </cell>
        </row>
        <row r="722">
          <cell r="B722" t="str">
            <v>menor de edad</v>
          </cell>
          <cell r="D722" t="str">
            <v>Gutierrez</v>
          </cell>
          <cell r="E722" t="str">
            <v>Joeñ</v>
          </cell>
          <cell r="F722">
            <v>2</v>
          </cell>
          <cell r="H722">
            <v>10</v>
          </cell>
          <cell r="M722" t="str">
            <v>x</v>
          </cell>
          <cell r="R722" t="str">
            <v>Guatemala</v>
          </cell>
          <cell r="S722" t="str">
            <v>Guatemala</v>
          </cell>
        </row>
        <row r="723">
          <cell r="B723" t="str">
            <v>menor de edad</v>
          </cell>
          <cell r="D723" t="str">
            <v>Gutierrez</v>
          </cell>
          <cell r="E723" t="str">
            <v>Angelo</v>
          </cell>
          <cell r="F723">
            <v>2</v>
          </cell>
          <cell r="H723">
            <v>7</v>
          </cell>
          <cell r="M723" t="str">
            <v>x</v>
          </cell>
          <cell r="R723" t="str">
            <v>Guatemala</v>
          </cell>
          <cell r="S723" t="str">
            <v>Guatemala</v>
          </cell>
        </row>
        <row r="724">
          <cell r="B724" t="str">
            <v>menor de edad</v>
          </cell>
          <cell r="D724" t="str">
            <v>Gutierrez</v>
          </cell>
          <cell r="E724" t="str">
            <v>Antony</v>
          </cell>
          <cell r="F724">
            <v>2</v>
          </cell>
          <cell r="H724">
            <v>5</v>
          </cell>
          <cell r="M724" t="str">
            <v>x</v>
          </cell>
          <cell r="R724" t="str">
            <v>Guatemala</v>
          </cell>
          <cell r="S724" t="str">
            <v>Guatemala</v>
          </cell>
        </row>
        <row r="725">
          <cell r="B725">
            <v>2280724172215</v>
          </cell>
          <cell r="D725" t="str">
            <v>Gutierrez</v>
          </cell>
          <cell r="E725" t="str">
            <v>Mirna</v>
          </cell>
          <cell r="F725">
            <v>1</v>
          </cell>
          <cell r="H725">
            <v>32</v>
          </cell>
          <cell r="M725" t="str">
            <v>x</v>
          </cell>
          <cell r="R725" t="str">
            <v>Guatemala</v>
          </cell>
          <cell r="S725" t="str">
            <v>Guatemala</v>
          </cell>
        </row>
        <row r="726">
          <cell r="B726" t="str">
            <v>menor de edad</v>
          </cell>
          <cell r="D726" t="str">
            <v>Gutierrez</v>
          </cell>
          <cell r="E726" t="str">
            <v>Estuardo</v>
          </cell>
          <cell r="F726">
            <v>2</v>
          </cell>
          <cell r="H726">
            <v>1</v>
          </cell>
          <cell r="M726" t="str">
            <v>x</v>
          </cell>
          <cell r="R726" t="str">
            <v>Guatemala</v>
          </cell>
          <cell r="S726" t="str">
            <v>Guatemala</v>
          </cell>
        </row>
        <row r="727">
          <cell r="B727">
            <v>2280724172215</v>
          </cell>
          <cell r="D727" t="str">
            <v>Gutierrez</v>
          </cell>
          <cell r="E727" t="str">
            <v>Mirna</v>
          </cell>
          <cell r="F727">
            <v>1</v>
          </cell>
          <cell r="H727">
            <v>32</v>
          </cell>
          <cell r="M727" t="str">
            <v>x</v>
          </cell>
          <cell r="R727" t="str">
            <v>Guatemala</v>
          </cell>
          <cell r="S727" t="str">
            <v>Guatemala</v>
          </cell>
        </row>
        <row r="728">
          <cell r="B728">
            <v>2215065430408</v>
          </cell>
          <cell r="D728" t="str">
            <v>Gonzalez</v>
          </cell>
          <cell r="E728" t="str">
            <v>Katia</v>
          </cell>
          <cell r="F728">
            <v>1</v>
          </cell>
          <cell r="H728" t="str">
            <v>47m</v>
          </cell>
          <cell r="M728" t="str">
            <v>x</v>
          </cell>
          <cell r="R728" t="str">
            <v>Guatemala</v>
          </cell>
          <cell r="S728" t="str">
            <v>Guatemala</v>
          </cell>
        </row>
        <row r="729">
          <cell r="B729" t="str">
            <v>menor de edad</v>
          </cell>
          <cell r="D729" t="str">
            <v>Illescas</v>
          </cell>
          <cell r="E729" t="str">
            <v>Josue</v>
          </cell>
          <cell r="F729">
            <v>2</v>
          </cell>
          <cell r="H729">
            <v>7</v>
          </cell>
          <cell r="M729" t="str">
            <v>x</v>
          </cell>
          <cell r="R729" t="str">
            <v>Guatemala</v>
          </cell>
          <cell r="S729" t="str">
            <v>Guatemala</v>
          </cell>
        </row>
        <row r="730">
          <cell r="B730" t="str">
            <v>menor de edad</v>
          </cell>
          <cell r="D730" t="str">
            <v>Alvarez</v>
          </cell>
          <cell r="E730" t="str">
            <v>Gabriel</v>
          </cell>
          <cell r="F730">
            <v>2</v>
          </cell>
          <cell r="H730">
            <v>9</v>
          </cell>
          <cell r="M730" t="str">
            <v>x</v>
          </cell>
          <cell r="R730" t="str">
            <v>Guatemala</v>
          </cell>
          <cell r="S730" t="str">
            <v>Guatemala</v>
          </cell>
        </row>
        <row r="731">
          <cell r="B731" t="str">
            <v>menor de edad</v>
          </cell>
          <cell r="D731" t="str">
            <v>Raimirez</v>
          </cell>
          <cell r="E731" t="str">
            <v>Core</v>
          </cell>
          <cell r="F731">
            <v>1</v>
          </cell>
          <cell r="M731" t="str">
            <v>x</v>
          </cell>
          <cell r="R731" t="str">
            <v>Guatemala</v>
          </cell>
          <cell r="S731" t="str">
            <v>Guatemala</v>
          </cell>
        </row>
        <row r="732">
          <cell r="B732">
            <v>2676262580101</v>
          </cell>
          <cell r="D732" t="str">
            <v>Borrayo</v>
          </cell>
          <cell r="E732" t="str">
            <v xml:space="preserve">Ostin </v>
          </cell>
          <cell r="F732">
            <v>2</v>
          </cell>
          <cell r="H732">
            <v>22</v>
          </cell>
          <cell r="M732" t="str">
            <v>x</v>
          </cell>
          <cell r="R732" t="str">
            <v>Guatemala</v>
          </cell>
          <cell r="S732" t="str">
            <v>Guatemala</v>
          </cell>
        </row>
        <row r="733">
          <cell r="B733" t="str">
            <v>menor de edad</v>
          </cell>
          <cell r="D733" t="str">
            <v>Guamuch</v>
          </cell>
          <cell r="E733" t="str">
            <v>David</v>
          </cell>
          <cell r="F733">
            <v>2</v>
          </cell>
          <cell r="H733">
            <v>7</v>
          </cell>
          <cell r="M733" t="str">
            <v>x</v>
          </cell>
          <cell r="R733" t="str">
            <v>Guatemala</v>
          </cell>
          <cell r="S733" t="str">
            <v>Guatemala</v>
          </cell>
        </row>
        <row r="734">
          <cell r="B734" t="str">
            <v>menor de edad</v>
          </cell>
          <cell r="D734" t="str">
            <v>Guamuch</v>
          </cell>
          <cell r="E734" t="str">
            <v xml:space="preserve">Diego </v>
          </cell>
          <cell r="F734">
            <v>2</v>
          </cell>
          <cell r="H734">
            <v>10</v>
          </cell>
          <cell r="M734" t="str">
            <v>x</v>
          </cell>
          <cell r="R734" t="str">
            <v>Guatemala</v>
          </cell>
          <cell r="S734" t="str">
            <v>Guatemala</v>
          </cell>
        </row>
        <row r="735">
          <cell r="B735" t="str">
            <v>menor de edad</v>
          </cell>
          <cell r="D735" t="str">
            <v>Guamuch</v>
          </cell>
          <cell r="E735" t="str">
            <v>Josue</v>
          </cell>
          <cell r="F735">
            <v>2</v>
          </cell>
          <cell r="H735">
            <v>12</v>
          </cell>
          <cell r="M735" t="str">
            <v>x</v>
          </cell>
          <cell r="R735" t="str">
            <v>Guatemala</v>
          </cell>
          <cell r="S735" t="str">
            <v>Guatemala</v>
          </cell>
        </row>
        <row r="736">
          <cell r="B736" t="str">
            <v>menor de edad</v>
          </cell>
          <cell r="D736" t="str">
            <v>Guamuch</v>
          </cell>
          <cell r="E736" t="str">
            <v>Antonio</v>
          </cell>
          <cell r="F736">
            <v>2</v>
          </cell>
          <cell r="H736">
            <v>8</v>
          </cell>
          <cell r="M736" t="str">
            <v>x</v>
          </cell>
          <cell r="R736" t="str">
            <v>Guatemala</v>
          </cell>
          <cell r="S736" t="str">
            <v>Guatemala</v>
          </cell>
        </row>
        <row r="737">
          <cell r="B737">
            <v>1734694001401</v>
          </cell>
          <cell r="D737" t="str">
            <v>Sacarias</v>
          </cell>
          <cell r="E737" t="str">
            <v>vitalina</v>
          </cell>
          <cell r="F737">
            <v>1</v>
          </cell>
          <cell r="H737">
            <v>31</v>
          </cell>
          <cell r="M737" t="str">
            <v>x</v>
          </cell>
          <cell r="R737" t="str">
            <v>Guatemala</v>
          </cell>
          <cell r="S737" t="str">
            <v>Guatemala</v>
          </cell>
        </row>
        <row r="738">
          <cell r="B738" t="str">
            <v>menor de edad</v>
          </cell>
          <cell r="D738" t="str">
            <v>Mendoza</v>
          </cell>
          <cell r="E738" t="str">
            <v>Angel</v>
          </cell>
          <cell r="F738">
            <v>2</v>
          </cell>
          <cell r="H738">
            <v>10</v>
          </cell>
          <cell r="M738" t="str">
            <v>x</v>
          </cell>
          <cell r="R738" t="str">
            <v>Guatemala</v>
          </cell>
          <cell r="S738" t="str">
            <v>Guatemala</v>
          </cell>
        </row>
        <row r="739">
          <cell r="B739" t="str">
            <v>menor de edad</v>
          </cell>
          <cell r="D739" t="str">
            <v>Mendoza</v>
          </cell>
          <cell r="E739" t="str">
            <v>Diego</v>
          </cell>
          <cell r="F739">
            <v>2</v>
          </cell>
          <cell r="H739">
            <v>7</v>
          </cell>
          <cell r="M739" t="str">
            <v>x</v>
          </cell>
          <cell r="R739" t="str">
            <v>Guatemala</v>
          </cell>
          <cell r="S739" t="str">
            <v>Guatemala</v>
          </cell>
        </row>
        <row r="740">
          <cell r="B740" t="str">
            <v>menor de edad</v>
          </cell>
          <cell r="D740" t="str">
            <v>Mendoza</v>
          </cell>
          <cell r="E740" t="str">
            <v>Izabela</v>
          </cell>
          <cell r="F740">
            <v>1</v>
          </cell>
          <cell r="H740">
            <v>5</v>
          </cell>
          <cell r="M740" t="str">
            <v>x</v>
          </cell>
          <cell r="R740" t="str">
            <v>Guatemala</v>
          </cell>
          <cell r="S740" t="str">
            <v>Guatemala</v>
          </cell>
        </row>
        <row r="741">
          <cell r="B741">
            <v>2567397810114</v>
          </cell>
          <cell r="D741" t="str">
            <v>Garcia</v>
          </cell>
          <cell r="E741" t="str">
            <v>Warner</v>
          </cell>
          <cell r="F741">
            <v>2</v>
          </cell>
          <cell r="H741">
            <v>28</v>
          </cell>
          <cell r="M741" t="str">
            <v>x</v>
          </cell>
          <cell r="R741" t="str">
            <v>Guatemala</v>
          </cell>
          <cell r="S741" t="str">
            <v>Guatemala</v>
          </cell>
        </row>
        <row r="742">
          <cell r="B742" t="str">
            <v>menor de edad</v>
          </cell>
          <cell r="D742" t="str">
            <v>Gaspar</v>
          </cell>
          <cell r="E742" t="str">
            <v>Camila</v>
          </cell>
          <cell r="F742">
            <v>1</v>
          </cell>
          <cell r="H742" t="str">
            <v>8 meses</v>
          </cell>
          <cell r="M742" t="str">
            <v>x</v>
          </cell>
          <cell r="R742" t="str">
            <v>Guatemala</v>
          </cell>
          <cell r="S742" t="str">
            <v>Guatemala</v>
          </cell>
        </row>
        <row r="743">
          <cell r="B743">
            <v>2086713070110</v>
          </cell>
          <cell r="D743" t="str">
            <v>Quinteros</v>
          </cell>
          <cell r="E743" t="str">
            <v>Ana</v>
          </cell>
          <cell r="F743">
            <v>1</v>
          </cell>
          <cell r="H743">
            <v>25</v>
          </cell>
          <cell r="M743" t="str">
            <v>x</v>
          </cell>
          <cell r="R743" t="str">
            <v>Guatemala</v>
          </cell>
          <cell r="S743" t="str">
            <v>Guatemala</v>
          </cell>
        </row>
        <row r="744">
          <cell r="B744">
            <v>2215065430408</v>
          </cell>
          <cell r="D744" t="str">
            <v>Gonzalez</v>
          </cell>
          <cell r="E744" t="str">
            <v>Katia</v>
          </cell>
          <cell r="F744">
            <v>1</v>
          </cell>
          <cell r="H744">
            <v>47</v>
          </cell>
          <cell r="M744" t="str">
            <v>x</v>
          </cell>
          <cell r="R744" t="str">
            <v>Guatemala</v>
          </cell>
          <cell r="S744" t="str">
            <v>Guatemala</v>
          </cell>
        </row>
        <row r="745">
          <cell r="B745" t="str">
            <v>menor de edad</v>
          </cell>
          <cell r="D745" t="str">
            <v>Illescas</v>
          </cell>
          <cell r="E745" t="str">
            <v>Josue</v>
          </cell>
          <cell r="F745">
            <v>2</v>
          </cell>
          <cell r="H745">
            <v>9</v>
          </cell>
          <cell r="M745" t="str">
            <v>x</v>
          </cell>
          <cell r="R745" t="str">
            <v>Guatemala</v>
          </cell>
          <cell r="S745" t="str">
            <v>Guatemala</v>
          </cell>
        </row>
        <row r="746">
          <cell r="B746" t="str">
            <v>menor de edad</v>
          </cell>
          <cell r="D746" t="str">
            <v>Diaz</v>
          </cell>
          <cell r="E746" t="str">
            <v>Franklin</v>
          </cell>
          <cell r="F746">
            <v>2</v>
          </cell>
          <cell r="H746">
            <v>8</v>
          </cell>
          <cell r="M746" t="str">
            <v>x</v>
          </cell>
          <cell r="R746" t="str">
            <v>Guatemala</v>
          </cell>
          <cell r="S746" t="str">
            <v>Guatemala</v>
          </cell>
        </row>
        <row r="747">
          <cell r="B747" t="str">
            <v>menor de edad</v>
          </cell>
          <cell r="D747" t="str">
            <v>Diaz</v>
          </cell>
          <cell r="E747" t="str">
            <v>Kelver</v>
          </cell>
          <cell r="F747">
            <v>2</v>
          </cell>
          <cell r="H747">
            <v>6</v>
          </cell>
          <cell r="M747" t="str">
            <v>x</v>
          </cell>
          <cell r="R747" t="str">
            <v>Guatemala</v>
          </cell>
          <cell r="S747" t="str">
            <v>Guatemala</v>
          </cell>
        </row>
        <row r="748">
          <cell r="B748" t="str">
            <v>menor de edad</v>
          </cell>
          <cell r="D748" t="str">
            <v>Alvarez</v>
          </cell>
          <cell r="E748" t="str">
            <v>Gabriel</v>
          </cell>
          <cell r="F748">
            <v>2</v>
          </cell>
          <cell r="H748">
            <v>9</v>
          </cell>
          <cell r="M748" t="str">
            <v>x</v>
          </cell>
          <cell r="R748" t="str">
            <v>Guatemala</v>
          </cell>
          <cell r="S748" t="str">
            <v>Guatemala</v>
          </cell>
        </row>
        <row r="749">
          <cell r="B749">
            <v>2676262580101</v>
          </cell>
          <cell r="D749" t="str">
            <v>Borrayo</v>
          </cell>
          <cell r="E749" t="str">
            <v xml:space="preserve">Ostin </v>
          </cell>
          <cell r="F749">
            <v>2</v>
          </cell>
          <cell r="H749">
            <v>22</v>
          </cell>
          <cell r="M749" t="str">
            <v>x</v>
          </cell>
          <cell r="R749" t="str">
            <v>Guatemala</v>
          </cell>
          <cell r="S749" t="str">
            <v>Guatemala</v>
          </cell>
        </row>
        <row r="750">
          <cell r="B750">
            <v>1945191120101</v>
          </cell>
          <cell r="D750" t="str">
            <v>Reyes</v>
          </cell>
          <cell r="E750" t="str">
            <v>Jose</v>
          </cell>
          <cell r="F750">
            <v>2</v>
          </cell>
          <cell r="H750">
            <v>27</v>
          </cell>
          <cell r="M750" t="str">
            <v>x</v>
          </cell>
          <cell r="R750" t="str">
            <v>Guatemala</v>
          </cell>
          <cell r="S750" t="str">
            <v>Guatemala</v>
          </cell>
        </row>
        <row r="751">
          <cell r="B751" t="str">
            <v>menor de edad</v>
          </cell>
          <cell r="D751" t="str">
            <v>Godinez</v>
          </cell>
          <cell r="E751" t="str">
            <v>Jeferson</v>
          </cell>
          <cell r="F751">
            <v>2</v>
          </cell>
          <cell r="H751">
            <v>7</v>
          </cell>
          <cell r="M751" t="str">
            <v>x</v>
          </cell>
          <cell r="R751" t="str">
            <v>Guatemala</v>
          </cell>
          <cell r="S751" t="str">
            <v>Guatemala</v>
          </cell>
        </row>
        <row r="752">
          <cell r="B752">
            <v>2488328080101</v>
          </cell>
          <cell r="D752" t="str">
            <v>Ramirez</v>
          </cell>
          <cell r="E752" t="str">
            <v>Cora</v>
          </cell>
          <cell r="F752">
            <v>1</v>
          </cell>
          <cell r="H752">
            <v>32</v>
          </cell>
          <cell r="M752" t="str">
            <v>x</v>
          </cell>
          <cell r="R752" t="str">
            <v>Guatemala</v>
          </cell>
          <cell r="S752" t="str">
            <v>Guatemala</v>
          </cell>
        </row>
        <row r="753">
          <cell r="B753" t="str">
            <v>menor de edad</v>
          </cell>
          <cell r="D753" t="str">
            <v>Contreras</v>
          </cell>
          <cell r="E753" t="str">
            <v>Danilo</v>
          </cell>
          <cell r="F753">
            <v>2</v>
          </cell>
          <cell r="H753">
            <v>7</v>
          </cell>
          <cell r="M753" t="str">
            <v>x</v>
          </cell>
          <cell r="R753" t="str">
            <v>Guatemala</v>
          </cell>
          <cell r="S753" t="str">
            <v>Guatemala</v>
          </cell>
        </row>
        <row r="754">
          <cell r="B754" t="str">
            <v>menor de edad</v>
          </cell>
          <cell r="D754" t="str">
            <v>Mendez</v>
          </cell>
          <cell r="E754" t="str">
            <v>Rousland</v>
          </cell>
          <cell r="F754">
            <v>2</v>
          </cell>
          <cell r="H754">
            <v>15</v>
          </cell>
          <cell r="M754" t="str">
            <v>x</v>
          </cell>
          <cell r="R754" t="str">
            <v>Guatemala</v>
          </cell>
          <cell r="S754" t="str">
            <v>Guatemala</v>
          </cell>
        </row>
        <row r="755">
          <cell r="B755">
            <v>2699812680513</v>
          </cell>
          <cell r="D755" t="str">
            <v>Rodas</v>
          </cell>
          <cell r="E755" t="str">
            <v>Delia</v>
          </cell>
          <cell r="F755">
            <v>1</v>
          </cell>
          <cell r="H755">
            <v>44</v>
          </cell>
          <cell r="M755" t="str">
            <v>x</v>
          </cell>
          <cell r="R755" t="str">
            <v>Guatemala</v>
          </cell>
          <cell r="S755" t="str">
            <v>Guatemala</v>
          </cell>
        </row>
        <row r="756">
          <cell r="B756" t="str">
            <v xml:space="preserve">tramite </v>
          </cell>
          <cell r="D756" t="str">
            <v>Rodriguez</v>
          </cell>
          <cell r="E756" t="str">
            <v>Sergio</v>
          </cell>
          <cell r="F756">
            <v>2</v>
          </cell>
          <cell r="H756">
            <v>18</v>
          </cell>
          <cell r="M756" t="str">
            <v>x</v>
          </cell>
          <cell r="R756" t="str">
            <v>Guatemala</v>
          </cell>
          <cell r="S756" t="str">
            <v>Guatemala</v>
          </cell>
        </row>
        <row r="757">
          <cell r="B757">
            <v>3498703570101</v>
          </cell>
          <cell r="D757" t="str">
            <v>Escobar</v>
          </cell>
          <cell r="E757" t="str">
            <v>Monica</v>
          </cell>
          <cell r="F757">
            <v>1</v>
          </cell>
          <cell r="H757">
            <v>44</v>
          </cell>
          <cell r="M757" t="str">
            <v>x</v>
          </cell>
          <cell r="R757" t="str">
            <v>Guatemala</v>
          </cell>
          <cell r="S757" t="str">
            <v>Guatemala</v>
          </cell>
        </row>
        <row r="758">
          <cell r="B758">
            <v>2309467120101</v>
          </cell>
          <cell r="D758" t="str">
            <v>Ramirez</v>
          </cell>
          <cell r="E758" t="str">
            <v>Jorge</v>
          </cell>
          <cell r="F758">
            <v>2</v>
          </cell>
          <cell r="H758">
            <v>23</v>
          </cell>
          <cell r="M758" t="str">
            <v>x</v>
          </cell>
          <cell r="R758" t="str">
            <v>Guatemala</v>
          </cell>
          <cell r="S758" t="str">
            <v>Guatemala</v>
          </cell>
        </row>
        <row r="759">
          <cell r="B759" t="str">
            <v>menor de edad</v>
          </cell>
          <cell r="D759" t="str">
            <v xml:space="preserve">Ruano </v>
          </cell>
          <cell r="E759" t="str">
            <v>Cristian</v>
          </cell>
          <cell r="F759">
            <v>2</v>
          </cell>
          <cell r="H759">
            <v>11</v>
          </cell>
          <cell r="M759" t="str">
            <v>x</v>
          </cell>
          <cell r="R759" t="str">
            <v>Guatemala</v>
          </cell>
          <cell r="S759" t="str">
            <v>Guatemala</v>
          </cell>
        </row>
        <row r="760">
          <cell r="B760">
            <v>3002881660101</v>
          </cell>
          <cell r="D760" t="str">
            <v>Gomez</v>
          </cell>
          <cell r="E760" t="str">
            <v>Ebellyn</v>
          </cell>
          <cell r="F760">
            <v>1</v>
          </cell>
          <cell r="H760">
            <v>30</v>
          </cell>
          <cell r="M760" t="str">
            <v>x</v>
          </cell>
          <cell r="R760" t="str">
            <v>Guatemala</v>
          </cell>
          <cell r="S760" t="str">
            <v>Guatemala</v>
          </cell>
        </row>
        <row r="761">
          <cell r="B761" t="str">
            <v>menor de edad</v>
          </cell>
          <cell r="D761" t="str">
            <v>Jerez</v>
          </cell>
          <cell r="E761" t="str">
            <v>Itzany</v>
          </cell>
          <cell r="F761">
            <v>1</v>
          </cell>
          <cell r="H761">
            <v>4</v>
          </cell>
          <cell r="M761" t="str">
            <v>x</v>
          </cell>
          <cell r="R761" t="str">
            <v>Guatemala</v>
          </cell>
          <cell r="S761" t="str">
            <v>Guatemala</v>
          </cell>
        </row>
        <row r="762">
          <cell r="B762">
            <v>2676262580101</v>
          </cell>
          <cell r="D762" t="str">
            <v>Borayo</v>
          </cell>
          <cell r="E762" t="str">
            <v xml:space="preserve">Ostin </v>
          </cell>
          <cell r="F762">
            <v>2</v>
          </cell>
          <cell r="H762">
            <v>23</v>
          </cell>
          <cell r="M762" t="str">
            <v>x</v>
          </cell>
          <cell r="R762" t="str">
            <v>Guatemala</v>
          </cell>
          <cell r="S762" t="str">
            <v>Guatemala</v>
          </cell>
        </row>
        <row r="763">
          <cell r="B763" t="str">
            <v xml:space="preserve">tramite </v>
          </cell>
          <cell r="D763" t="str">
            <v>Rodriguez</v>
          </cell>
          <cell r="E763" t="str">
            <v>Sergio</v>
          </cell>
          <cell r="F763">
            <v>2</v>
          </cell>
          <cell r="H763">
            <v>18</v>
          </cell>
          <cell r="M763" t="str">
            <v>x</v>
          </cell>
          <cell r="R763" t="str">
            <v>Guatemala</v>
          </cell>
          <cell r="S763" t="str">
            <v>Guatemala</v>
          </cell>
        </row>
        <row r="764">
          <cell r="B764">
            <v>3498703570101</v>
          </cell>
          <cell r="D764" t="str">
            <v>Escobar</v>
          </cell>
          <cell r="E764" t="str">
            <v>Monica</v>
          </cell>
          <cell r="F764">
            <v>1</v>
          </cell>
          <cell r="H764">
            <v>44</v>
          </cell>
          <cell r="M764" t="str">
            <v>x</v>
          </cell>
          <cell r="R764" t="str">
            <v>Guatemala</v>
          </cell>
          <cell r="S764" t="str">
            <v>Guatemala</v>
          </cell>
        </row>
        <row r="765">
          <cell r="B765">
            <v>1667480800101</v>
          </cell>
          <cell r="D765" t="str">
            <v>Moralez</v>
          </cell>
          <cell r="E765" t="str">
            <v>Luis</v>
          </cell>
          <cell r="F765">
            <v>2</v>
          </cell>
          <cell r="H765">
            <v>38</v>
          </cell>
          <cell r="M765" t="str">
            <v>x</v>
          </cell>
          <cell r="R765" t="str">
            <v>Guatemala</v>
          </cell>
          <cell r="S765" t="str">
            <v>Guatemala</v>
          </cell>
        </row>
        <row r="766">
          <cell r="B766">
            <v>1637806840101</v>
          </cell>
          <cell r="D766" t="str">
            <v>Morales</v>
          </cell>
          <cell r="E766" t="str">
            <v>Marco</v>
          </cell>
          <cell r="F766">
            <v>2</v>
          </cell>
          <cell r="H766">
            <v>52</v>
          </cell>
          <cell r="M766" t="str">
            <v>x</v>
          </cell>
          <cell r="R766" t="str">
            <v>Guatemala</v>
          </cell>
          <cell r="S766" t="str">
            <v>Guatemala</v>
          </cell>
        </row>
        <row r="767">
          <cell r="B767" t="str">
            <v>menor de edad</v>
          </cell>
          <cell r="D767" t="str">
            <v>Lopez</v>
          </cell>
          <cell r="E767" t="str">
            <v>Dairin</v>
          </cell>
          <cell r="F767">
            <v>1</v>
          </cell>
          <cell r="H767">
            <v>8</v>
          </cell>
          <cell r="M767" t="str">
            <v>x</v>
          </cell>
          <cell r="R767" t="str">
            <v>Guatemala</v>
          </cell>
          <cell r="S767" t="str">
            <v>Guatemala</v>
          </cell>
        </row>
        <row r="768">
          <cell r="B768">
            <v>2573114670101</v>
          </cell>
          <cell r="D768" t="str">
            <v>Galicia</v>
          </cell>
          <cell r="E768" t="str">
            <v>Sandra</v>
          </cell>
          <cell r="F768">
            <v>1</v>
          </cell>
          <cell r="H768">
            <v>34</v>
          </cell>
          <cell r="M768" t="str">
            <v>x</v>
          </cell>
          <cell r="R768" t="str">
            <v>Guatemala</v>
          </cell>
          <cell r="S768" t="str">
            <v>Guatemala</v>
          </cell>
        </row>
        <row r="769">
          <cell r="B769">
            <v>2250545230101</v>
          </cell>
          <cell r="D769" t="str">
            <v>Gonzalez</v>
          </cell>
          <cell r="E769" t="str">
            <v>Glenda</v>
          </cell>
          <cell r="F769">
            <v>1</v>
          </cell>
          <cell r="H769">
            <v>46</v>
          </cell>
          <cell r="M769" t="str">
            <v>x</v>
          </cell>
          <cell r="R769" t="str">
            <v>Guatemala</v>
          </cell>
          <cell r="S769" t="str">
            <v>Guatemala</v>
          </cell>
        </row>
        <row r="770">
          <cell r="B770">
            <v>243513740101</v>
          </cell>
          <cell r="D770" t="str">
            <v>Yoc</v>
          </cell>
          <cell r="E770" t="str">
            <v>Luis</v>
          </cell>
          <cell r="F770">
            <v>2</v>
          </cell>
          <cell r="H770">
            <v>37</v>
          </cell>
          <cell r="M770" t="str">
            <v>x</v>
          </cell>
          <cell r="R770" t="str">
            <v>Guatemala</v>
          </cell>
          <cell r="S770" t="str">
            <v>Guatemala</v>
          </cell>
        </row>
        <row r="771">
          <cell r="B771">
            <v>1630630870101</v>
          </cell>
          <cell r="D771" t="str">
            <v>Modenas</v>
          </cell>
          <cell r="E771" t="str">
            <v>Marco</v>
          </cell>
          <cell r="F771">
            <v>2</v>
          </cell>
          <cell r="H771">
            <v>37</v>
          </cell>
          <cell r="M771" t="str">
            <v>x</v>
          </cell>
          <cell r="R771" t="str">
            <v>Guatemala</v>
          </cell>
          <cell r="S771" t="str">
            <v>Guatemala</v>
          </cell>
        </row>
        <row r="772">
          <cell r="B772">
            <v>2537794800601</v>
          </cell>
          <cell r="D772" t="str">
            <v>Lopez</v>
          </cell>
          <cell r="E772" t="str">
            <v>Edna</v>
          </cell>
          <cell r="F772">
            <v>1</v>
          </cell>
          <cell r="H772">
            <v>59</v>
          </cell>
          <cell r="M772" t="str">
            <v>x</v>
          </cell>
          <cell r="R772" t="str">
            <v>Guatemala</v>
          </cell>
          <cell r="S772" t="str">
            <v>Guatemala</v>
          </cell>
        </row>
        <row r="773">
          <cell r="B773">
            <v>2735028320101</v>
          </cell>
          <cell r="D773" t="str">
            <v xml:space="preserve">Macario </v>
          </cell>
          <cell r="E773" t="str">
            <v>Maria</v>
          </cell>
          <cell r="F773">
            <v>1</v>
          </cell>
          <cell r="H773">
            <v>23</v>
          </cell>
          <cell r="M773" t="str">
            <v>x</v>
          </cell>
          <cell r="R773" t="str">
            <v>Guatemala</v>
          </cell>
          <cell r="S773" t="str">
            <v>Guatemala</v>
          </cell>
        </row>
        <row r="774">
          <cell r="B774">
            <v>2581582121415</v>
          </cell>
          <cell r="D774" t="str">
            <v>Jom</v>
          </cell>
          <cell r="E774" t="str">
            <v>Rene</v>
          </cell>
          <cell r="F774">
            <v>1</v>
          </cell>
          <cell r="H774">
            <v>41</v>
          </cell>
          <cell r="M774" t="str">
            <v>x</v>
          </cell>
          <cell r="R774" t="str">
            <v>Guatemala</v>
          </cell>
          <cell r="S774" t="str">
            <v>Guatemala</v>
          </cell>
        </row>
        <row r="775">
          <cell r="B775">
            <v>2226006241503</v>
          </cell>
          <cell r="D775" t="str">
            <v>Pangan</v>
          </cell>
          <cell r="E775" t="str">
            <v xml:space="preserve">Hilario </v>
          </cell>
          <cell r="F775">
            <v>2</v>
          </cell>
          <cell r="H775">
            <v>57</v>
          </cell>
          <cell r="M775" t="str">
            <v>x</v>
          </cell>
          <cell r="R775" t="str">
            <v>Guatemala</v>
          </cell>
          <cell r="S775" t="str">
            <v>Guatemala</v>
          </cell>
        </row>
        <row r="776">
          <cell r="B776" t="str">
            <v>menor de edad</v>
          </cell>
          <cell r="D776" t="str">
            <v>Ordoñez</v>
          </cell>
          <cell r="E776" t="str">
            <v>Jenni</v>
          </cell>
          <cell r="F776">
            <v>1</v>
          </cell>
          <cell r="H776">
            <v>5</v>
          </cell>
          <cell r="M776" t="str">
            <v>x</v>
          </cell>
          <cell r="R776" t="str">
            <v>Guatemala</v>
          </cell>
          <cell r="S776" t="str">
            <v>Guatemala</v>
          </cell>
        </row>
        <row r="777">
          <cell r="B777">
            <v>2530184200101</v>
          </cell>
          <cell r="D777" t="str">
            <v>Lopez</v>
          </cell>
          <cell r="E777" t="str">
            <v>Glendy</v>
          </cell>
          <cell r="F777">
            <v>1</v>
          </cell>
          <cell r="H777">
            <v>29</v>
          </cell>
          <cell r="M777" t="str">
            <v>x</v>
          </cell>
          <cell r="R777" t="str">
            <v>Guatemala</v>
          </cell>
          <cell r="S777" t="str">
            <v>Guatemala</v>
          </cell>
        </row>
        <row r="778">
          <cell r="B778">
            <v>2621305800101</v>
          </cell>
          <cell r="D778" t="str">
            <v>Lopez</v>
          </cell>
          <cell r="E778" t="str">
            <v>Omar</v>
          </cell>
          <cell r="F778">
            <v>2</v>
          </cell>
          <cell r="H778">
            <v>35</v>
          </cell>
          <cell r="M778" t="str">
            <v>x</v>
          </cell>
          <cell r="R778" t="str">
            <v>Guatemala</v>
          </cell>
          <cell r="S778" t="str">
            <v>Guatemala</v>
          </cell>
        </row>
        <row r="779">
          <cell r="B779">
            <v>2550040360101</v>
          </cell>
          <cell r="D779" t="str">
            <v>Rivera</v>
          </cell>
          <cell r="E779" t="str">
            <v>Yuri</v>
          </cell>
          <cell r="F779">
            <v>1</v>
          </cell>
          <cell r="H779">
            <v>30</v>
          </cell>
          <cell r="M779" t="str">
            <v>x</v>
          </cell>
          <cell r="R779" t="str">
            <v>Guatemala</v>
          </cell>
          <cell r="S779" t="str">
            <v>Guatemala</v>
          </cell>
        </row>
        <row r="780">
          <cell r="B780">
            <v>2956296730101</v>
          </cell>
          <cell r="D780" t="str">
            <v>Chocoyo</v>
          </cell>
          <cell r="E780" t="str">
            <v>Klesly</v>
          </cell>
          <cell r="F780">
            <v>1</v>
          </cell>
          <cell r="H780">
            <v>21</v>
          </cell>
          <cell r="M780" t="str">
            <v>x</v>
          </cell>
          <cell r="R780" t="str">
            <v>Guatemala</v>
          </cell>
          <cell r="S780" t="str">
            <v>Guatemala</v>
          </cell>
        </row>
        <row r="781">
          <cell r="B781">
            <v>2224612680101</v>
          </cell>
          <cell r="D781" t="str">
            <v>Borrayo</v>
          </cell>
          <cell r="E781" t="str">
            <v>Arturo</v>
          </cell>
          <cell r="F781">
            <v>2</v>
          </cell>
          <cell r="H781">
            <v>24</v>
          </cell>
          <cell r="M781" t="str">
            <v>x</v>
          </cell>
          <cell r="R781" t="str">
            <v>Guatemala</v>
          </cell>
          <cell r="S781" t="str">
            <v>Guatemala</v>
          </cell>
        </row>
        <row r="782">
          <cell r="B782">
            <v>3270360361604</v>
          </cell>
          <cell r="D782" t="str">
            <v>Cac</v>
          </cell>
          <cell r="E782" t="str">
            <v>Deisy</v>
          </cell>
          <cell r="F782">
            <v>1</v>
          </cell>
          <cell r="H782">
            <v>19</v>
          </cell>
          <cell r="M782" t="str">
            <v>x</v>
          </cell>
          <cell r="R782" t="str">
            <v>Guatemala</v>
          </cell>
          <cell r="S782" t="str">
            <v>Guatemala</v>
          </cell>
        </row>
        <row r="783">
          <cell r="B783">
            <v>2474033331101</v>
          </cell>
          <cell r="D783" t="str">
            <v>Molina</v>
          </cell>
          <cell r="E783" t="str">
            <v>Bertha</v>
          </cell>
          <cell r="F783">
            <v>1</v>
          </cell>
          <cell r="H783">
            <v>82</v>
          </cell>
          <cell r="M783" t="str">
            <v>x</v>
          </cell>
          <cell r="R783" t="str">
            <v>Guatemala</v>
          </cell>
          <cell r="S783" t="str">
            <v>Guatemala</v>
          </cell>
        </row>
        <row r="784">
          <cell r="B784">
            <v>2735028320101</v>
          </cell>
          <cell r="D784" t="str">
            <v xml:space="preserve">Macario </v>
          </cell>
          <cell r="E784" t="str">
            <v>Maria</v>
          </cell>
          <cell r="F784">
            <v>1</v>
          </cell>
          <cell r="H784">
            <v>23</v>
          </cell>
          <cell r="M784" t="str">
            <v>x</v>
          </cell>
          <cell r="R784" t="str">
            <v>Guatemala</v>
          </cell>
          <cell r="S784" t="str">
            <v>Guatemala</v>
          </cell>
        </row>
        <row r="785">
          <cell r="B785" t="str">
            <v>menor de edad</v>
          </cell>
          <cell r="D785" t="str">
            <v>Rodriguez</v>
          </cell>
          <cell r="E785" t="str">
            <v>Paola</v>
          </cell>
          <cell r="F785">
            <v>1</v>
          </cell>
          <cell r="H785">
            <v>7</v>
          </cell>
          <cell r="M785" t="str">
            <v>x</v>
          </cell>
          <cell r="R785" t="str">
            <v>Guatemala</v>
          </cell>
          <cell r="S785" t="str">
            <v>Guatemala</v>
          </cell>
        </row>
        <row r="786">
          <cell r="B786">
            <v>1783739310101</v>
          </cell>
          <cell r="D786" t="str">
            <v>Garcia</v>
          </cell>
          <cell r="E786" t="str">
            <v>Laura</v>
          </cell>
          <cell r="F786">
            <v>1</v>
          </cell>
          <cell r="H786">
            <v>31</v>
          </cell>
          <cell r="M786" t="str">
            <v>x</v>
          </cell>
          <cell r="R786" t="str">
            <v>Guatemala</v>
          </cell>
          <cell r="S786" t="str">
            <v>Guatemala</v>
          </cell>
        </row>
        <row r="787">
          <cell r="B787">
            <v>2656492690101</v>
          </cell>
          <cell r="D787" t="str">
            <v>Guzman</v>
          </cell>
          <cell r="E787" t="str">
            <v>Gilda</v>
          </cell>
          <cell r="F787">
            <v>1</v>
          </cell>
          <cell r="H787">
            <v>44</v>
          </cell>
          <cell r="M787" t="str">
            <v>x</v>
          </cell>
          <cell r="R787" t="str">
            <v>Guatemala</v>
          </cell>
          <cell r="S787" t="str">
            <v>Guatemala</v>
          </cell>
        </row>
        <row r="788">
          <cell r="B788">
            <v>2351275580613</v>
          </cell>
          <cell r="D788" t="str">
            <v>Morales</v>
          </cell>
          <cell r="E788" t="str">
            <v>Luis</v>
          </cell>
          <cell r="F788">
            <v>2</v>
          </cell>
          <cell r="H788">
            <v>58</v>
          </cell>
          <cell r="M788" t="str">
            <v>x</v>
          </cell>
          <cell r="R788" t="str">
            <v>Guatemala</v>
          </cell>
          <cell r="S788" t="str">
            <v>Guatemala</v>
          </cell>
        </row>
        <row r="789">
          <cell r="B789">
            <v>1783739310101</v>
          </cell>
          <cell r="D789" t="str">
            <v>Garcia</v>
          </cell>
          <cell r="E789" t="str">
            <v>Laura</v>
          </cell>
          <cell r="F789">
            <v>1</v>
          </cell>
          <cell r="H789">
            <v>31</v>
          </cell>
          <cell r="M789" t="str">
            <v>x</v>
          </cell>
          <cell r="R789" t="str">
            <v>Guatemala</v>
          </cell>
          <cell r="S789" t="str">
            <v>Guatemala</v>
          </cell>
        </row>
        <row r="790">
          <cell r="B790">
            <v>9637806840101</v>
          </cell>
          <cell r="D790" t="str">
            <v>Diaz</v>
          </cell>
          <cell r="E790" t="str">
            <v>Marco</v>
          </cell>
          <cell r="F790">
            <v>2</v>
          </cell>
          <cell r="H790">
            <v>53</v>
          </cell>
          <cell r="M790" t="str">
            <v>x</v>
          </cell>
          <cell r="R790" t="str">
            <v>Guatemala</v>
          </cell>
          <cell r="S790" t="str">
            <v>Guatemala</v>
          </cell>
        </row>
        <row r="791">
          <cell r="B791">
            <v>228391601710</v>
          </cell>
          <cell r="D791" t="str">
            <v>Palala</v>
          </cell>
          <cell r="E791" t="str">
            <v>Mario</v>
          </cell>
          <cell r="F791">
            <v>2</v>
          </cell>
          <cell r="H791">
            <v>24</v>
          </cell>
          <cell r="M791" t="str">
            <v>x</v>
          </cell>
          <cell r="R791" t="str">
            <v>Guatemala</v>
          </cell>
          <cell r="S791" t="str">
            <v>Guatemala</v>
          </cell>
        </row>
        <row r="792">
          <cell r="B792" t="str">
            <v>menor de edad</v>
          </cell>
          <cell r="D792" t="str">
            <v>Pereno</v>
          </cell>
          <cell r="E792" t="str">
            <v>Cristal</v>
          </cell>
          <cell r="F792">
            <v>1</v>
          </cell>
          <cell r="H792">
            <v>9</v>
          </cell>
          <cell r="M792" t="str">
            <v>x</v>
          </cell>
          <cell r="R792" t="str">
            <v>Guatemala</v>
          </cell>
          <cell r="S792" t="str">
            <v>Guatemala</v>
          </cell>
        </row>
        <row r="793">
          <cell r="B793">
            <v>1711793660101</v>
          </cell>
          <cell r="D793" t="str">
            <v>Rodriguez</v>
          </cell>
          <cell r="E793" t="str">
            <v>Boyan</v>
          </cell>
          <cell r="F793">
            <v>2</v>
          </cell>
          <cell r="H793">
            <v>28</v>
          </cell>
          <cell r="M793" t="str">
            <v>x</v>
          </cell>
          <cell r="R793" t="str">
            <v>Guatemala</v>
          </cell>
          <cell r="S793" t="str">
            <v>Guatemala</v>
          </cell>
        </row>
        <row r="794">
          <cell r="B794">
            <v>1517085950101</v>
          </cell>
          <cell r="D794" t="str">
            <v>Zetino</v>
          </cell>
          <cell r="E794" t="str">
            <v>Luis</v>
          </cell>
          <cell r="F794">
            <v>2</v>
          </cell>
          <cell r="H794">
            <v>53</v>
          </cell>
          <cell r="M794" t="str">
            <v>x</v>
          </cell>
          <cell r="R794" t="str">
            <v>Guatemala</v>
          </cell>
          <cell r="S794" t="str">
            <v>Guatemala</v>
          </cell>
        </row>
        <row r="795">
          <cell r="B795" t="str">
            <v>menor de edad</v>
          </cell>
          <cell r="D795" t="str">
            <v>Guerrero</v>
          </cell>
          <cell r="E795" t="str">
            <v>Cristel</v>
          </cell>
          <cell r="F795">
            <v>1</v>
          </cell>
          <cell r="H795">
            <v>11</v>
          </cell>
          <cell r="M795" t="str">
            <v>x</v>
          </cell>
          <cell r="R795" t="str">
            <v>Guatemala</v>
          </cell>
          <cell r="S795" t="str">
            <v>Guatemala</v>
          </cell>
        </row>
        <row r="796">
          <cell r="B796" t="str">
            <v>menor de edad</v>
          </cell>
          <cell r="D796" t="str">
            <v>Perez</v>
          </cell>
          <cell r="E796" t="str">
            <v xml:space="preserve">Vivian </v>
          </cell>
          <cell r="F796">
            <v>1</v>
          </cell>
          <cell r="H796">
            <v>7</v>
          </cell>
          <cell r="M796" t="str">
            <v>x</v>
          </cell>
          <cell r="R796" t="str">
            <v>Guatemala</v>
          </cell>
          <cell r="S796" t="str">
            <v>Guatemala</v>
          </cell>
        </row>
        <row r="797">
          <cell r="B797" t="str">
            <v>menor de edad</v>
          </cell>
          <cell r="D797" t="str">
            <v>Castillo</v>
          </cell>
          <cell r="E797" t="str">
            <v>Leslie</v>
          </cell>
          <cell r="F797">
            <v>1</v>
          </cell>
          <cell r="H797">
            <v>16</v>
          </cell>
          <cell r="M797" t="str">
            <v>x</v>
          </cell>
          <cell r="R797" t="str">
            <v>Guatemala</v>
          </cell>
          <cell r="S797" t="str">
            <v>Guatemala</v>
          </cell>
        </row>
        <row r="798">
          <cell r="B798" t="str">
            <v>menor de edad</v>
          </cell>
          <cell r="D798" t="str">
            <v>Sicajau</v>
          </cell>
          <cell r="E798" t="str">
            <v>Erick</v>
          </cell>
          <cell r="F798">
            <v>2</v>
          </cell>
          <cell r="H798">
            <v>7</v>
          </cell>
          <cell r="M798" t="str">
            <v>x</v>
          </cell>
          <cell r="R798" t="str">
            <v>Guatemala</v>
          </cell>
          <cell r="S798" t="str">
            <v>Guatemala</v>
          </cell>
        </row>
        <row r="799">
          <cell r="B799" t="str">
            <v>menor de edad</v>
          </cell>
          <cell r="D799" t="str">
            <v>Sicajau</v>
          </cell>
          <cell r="E799" t="str">
            <v>Maglis</v>
          </cell>
          <cell r="F799">
            <v>1</v>
          </cell>
          <cell r="H799">
            <v>5</v>
          </cell>
          <cell r="M799" t="str">
            <v>x</v>
          </cell>
          <cell r="R799" t="str">
            <v>Guatemala</v>
          </cell>
          <cell r="S799" t="str">
            <v>Guatemala</v>
          </cell>
        </row>
        <row r="800">
          <cell r="B800">
            <v>2628413470805</v>
          </cell>
          <cell r="D800" t="str">
            <v>Herrera</v>
          </cell>
          <cell r="E800" t="str">
            <v>Ortencia</v>
          </cell>
          <cell r="F800">
            <v>1</v>
          </cell>
          <cell r="H800">
            <v>33</v>
          </cell>
          <cell r="M800" t="str">
            <v>x</v>
          </cell>
          <cell r="R800" t="str">
            <v>Guatemala</v>
          </cell>
          <cell r="S800" t="str">
            <v>Guatemala</v>
          </cell>
        </row>
        <row r="801">
          <cell r="B801">
            <v>2268470711803</v>
          </cell>
          <cell r="D801" t="str">
            <v>Caal</v>
          </cell>
          <cell r="E801" t="str">
            <v>Mauricio</v>
          </cell>
          <cell r="F801">
            <v>2</v>
          </cell>
          <cell r="H801">
            <v>35</v>
          </cell>
          <cell r="M801" t="str">
            <v>x</v>
          </cell>
          <cell r="R801" t="str">
            <v>Guatemala</v>
          </cell>
          <cell r="S801" t="str">
            <v>Guatemala</v>
          </cell>
        </row>
        <row r="802">
          <cell r="B802" t="str">
            <v>menor de edad</v>
          </cell>
          <cell r="D802" t="str">
            <v>Alvarez</v>
          </cell>
          <cell r="E802" t="str">
            <v>Brandon</v>
          </cell>
          <cell r="F802">
            <v>2</v>
          </cell>
          <cell r="H802">
            <v>14</v>
          </cell>
          <cell r="M802" t="str">
            <v>x</v>
          </cell>
          <cell r="R802" t="str">
            <v>Guatemala</v>
          </cell>
          <cell r="S802" t="str">
            <v>Guatemala</v>
          </cell>
        </row>
        <row r="803">
          <cell r="B803">
            <v>2741278491705</v>
          </cell>
          <cell r="D803" t="str">
            <v>Albizurez</v>
          </cell>
          <cell r="E803" t="str">
            <v>Ada</v>
          </cell>
          <cell r="F803">
            <v>1</v>
          </cell>
          <cell r="H803">
            <v>37</v>
          </cell>
          <cell r="M803" t="str">
            <v>x</v>
          </cell>
          <cell r="R803" t="str">
            <v>Guatemala</v>
          </cell>
          <cell r="S803" t="str">
            <v>Guatemala</v>
          </cell>
        </row>
        <row r="804">
          <cell r="B804" t="str">
            <v>menor de edad</v>
          </cell>
          <cell r="D804" t="str">
            <v>Roldan</v>
          </cell>
          <cell r="E804" t="str">
            <v>Erick</v>
          </cell>
          <cell r="F804">
            <v>2</v>
          </cell>
          <cell r="H804">
            <v>8</v>
          </cell>
          <cell r="M804" t="str">
            <v>x</v>
          </cell>
          <cell r="R804" t="str">
            <v>Guatemala</v>
          </cell>
          <cell r="S804" t="str">
            <v>Guatemala</v>
          </cell>
        </row>
        <row r="805">
          <cell r="B805">
            <v>2638076300101</v>
          </cell>
          <cell r="D805" t="str">
            <v>Curruchiche</v>
          </cell>
          <cell r="E805" t="str">
            <v>Heidy</v>
          </cell>
          <cell r="F805">
            <v>1</v>
          </cell>
          <cell r="H805">
            <v>23</v>
          </cell>
          <cell r="M805" t="str">
            <v>x</v>
          </cell>
          <cell r="R805" t="str">
            <v>Guatemala</v>
          </cell>
          <cell r="S805" t="str">
            <v>Guatemala</v>
          </cell>
        </row>
        <row r="806">
          <cell r="B806">
            <v>1615288990920</v>
          </cell>
          <cell r="D806" t="str">
            <v>Castillo</v>
          </cell>
          <cell r="E806" t="str">
            <v>Cesar</v>
          </cell>
          <cell r="F806">
            <v>2</v>
          </cell>
          <cell r="H806">
            <v>44</v>
          </cell>
          <cell r="M806" t="str">
            <v>x</v>
          </cell>
          <cell r="R806" t="str">
            <v>Guatemala</v>
          </cell>
          <cell r="S806" t="str">
            <v>Guatemala</v>
          </cell>
        </row>
        <row r="807">
          <cell r="B807">
            <v>1643311740101</v>
          </cell>
          <cell r="D807" t="str">
            <v>Rodriguez</v>
          </cell>
          <cell r="E807" t="str">
            <v>Dora</v>
          </cell>
          <cell r="F807">
            <v>1</v>
          </cell>
          <cell r="H807">
            <v>26</v>
          </cell>
          <cell r="M807" t="str">
            <v>x</v>
          </cell>
          <cell r="R807" t="str">
            <v>Guatemala</v>
          </cell>
          <cell r="S807" t="str">
            <v>Guatemala</v>
          </cell>
        </row>
        <row r="808">
          <cell r="B808">
            <v>2663198900505</v>
          </cell>
          <cell r="D808" t="str">
            <v>Rodriguez</v>
          </cell>
          <cell r="E808" t="str">
            <v>Eddie</v>
          </cell>
          <cell r="F808">
            <v>2</v>
          </cell>
          <cell r="H808">
            <v>30</v>
          </cell>
          <cell r="M808" t="str">
            <v>x</v>
          </cell>
          <cell r="R808" t="str">
            <v>Guatemala</v>
          </cell>
          <cell r="S808" t="str">
            <v>Guatemala</v>
          </cell>
        </row>
        <row r="809">
          <cell r="B809">
            <v>2990454710101</v>
          </cell>
          <cell r="D809" t="str">
            <v>Garcia</v>
          </cell>
          <cell r="E809" t="str">
            <v>Kevin</v>
          </cell>
          <cell r="F809">
            <v>2</v>
          </cell>
          <cell r="H809">
            <v>19</v>
          </cell>
          <cell r="M809" t="str">
            <v>x</v>
          </cell>
          <cell r="R809" t="str">
            <v>Guatemala</v>
          </cell>
          <cell r="S809" t="str">
            <v>Guatemala</v>
          </cell>
        </row>
        <row r="810">
          <cell r="B810">
            <v>1683298080101</v>
          </cell>
          <cell r="D810" t="str">
            <v>Flores</v>
          </cell>
          <cell r="E810" t="str">
            <v>Maria</v>
          </cell>
          <cell r="F810">
            <v>1</v>
          </cell>
          <cell r="H810">
            <v>42</v>
          </cell>
          <cell r="M810" t="str">
            <v>x</v>
          </cell>
          <cell r="R810" t="str">
            <v>Guatemala</v>
          </cell>
          <cell r="S810" t="str">
            <v>Guatemala</v>
          </cell>
        </row>
        <row r="811">
          <cell r="B811">
            <v>2351016210101</v>
          </cell>
          <cell r="D811" t="str">
            <v>Garcia</v>
          </cell>
          <cell r="E811" t="str">
            <v>Karla</v>
          </cell>
          <cell r="F811">
            <v>1</v>
          </cell>
          <cell r="H811">
            <v>24</v>
          </cell>
          <cell r="M811" t="str">
            <v>x</v>
          </cell>
          <cell r="R811" t="str">
            <v>Guatemala</v>
          </cell>
          <cell r="S811" t="str">
            <v>Guatemala</v>
          </cell>
        </row>
        <row r="812">
          <cell r="B812">
            <v>1637806840101</v>
          </cell>
          <cell r="D812" t="str">
            <v>Diaz</v>
          </cell>
          <cell r="E812" t="str">
            <v>Marco</v>
          </cell>
          <cell r="F812">
            <v>2</v>
          </cell>
          <cell r="H812">
            <v>52</v>
          </cell>
          <cell r="M812" t="str">
            <v>x</v>
          </cell>
          <cell r="R812" t="str">
            <v>Guatemala</v>
          </cell>
          <cell r="S812" t="str">
            <v>Guatemala</v>
          </cell>
        </row>
        <row r="813">
          <cell r="B813">
            <v>2250545230101</v>
          </cell>
          <cell r="D813" t="str">
            <v>Gonzalez</v>
          </cell>
          <cell r="E813" t="str">
            <v>Glenda</v>
          </cell>
          <cell r="F813">
            <v>1</v>
          </cell>
          <cell r="H813">
            <v>46</v>
          </cell>
          <cell r="M813" t="str">
            <v>x</v>
          </cell>
          <cell r="R813" t="str">
            <v>Guatemala</v>
          </cell>
          <cell r="S813" t="str">
            <v>Guatemala</v>
          </cell>
        </row>
        <row r="814">
          <cell r="B814" t="str">
            <v>menor de edad</v>
          </cell>
          <cell r="D814" t="str">
            <v>Sunux</v>
          </cell>
          <cell r="E814" t="str">
            <v>Josue</v>
          </cell>
          <cell r="F814">
            <v>2</v>
          </cell>
          <cell r="H814">
            <v>9</v>
          </cell>
          <cell r="M814" t="str">
            <v>x</v>
          </cell>
          <cell r="R814" t="str">
            <v>Guatemala</v>
          </cell>
          <cell r="S814" t="str">
            <v>Guatemala</v>
          </cell>
        </row>
        <row r="815">
          <cell r="B815" t="str">
            <v>menor de edad</v>
          </cell>
          <cell r="D815" t="str">
            <v>Sicajau</v>
          </cell>
          <cell r="E815" t="str">
            <v>Erick</v>
          </cell>
          <cell r="F815">
            <v>2</v>
          </cell>
          <cell r="H815">
            <v>7</v>
          </cell>
          <cell r="M815" t="str">
            <v>x</v>
          </cell>
          <cell r="R815" t="str">
            <v>Guatemala</v>
          </cell>
          <cell r="S815" t="str">
            <v>Guatemala</v>
          </cell>
        </row>
        <row r="816">
          <cell r="B816" t="str">
            <v>menor de edad</v>
          </cell>
          <cell r="D816" t="str">
            <v>Sicajau</v>
          </cell>
          <cell r="E816" t="str">
            <v>Maguis</v>
          </cell>
          <cell r="F816">
            <v>1</v>
          </cell>
          <cell r="H816">
            <v>5</v>
          </cell>
          <cell r="M816" t="str">
            <v>x</v>
          </cell>
          <cell r="R816" t="str">
            <v>Guatemala</v>
          </cell>
          <cell r="S816" t="str">
            <v>Guatemala</v>
          </cell>
        </row>
        <row r="817">
          <cell r="B817">
            <v>2628413470805</v>
          </cell>
          <cell r="D817" t="str">
            <v>Herrera</v>
          </cell>
          <cell r="E817" t="str">
            <v>Ortencia</v>
          </cell>
          <cell r="F817">
            <v>1</v>
          </cell>
          <cell r="H817">
            <v>33</v>
          </cell>
          <cell r="M817" t="str">
            <v>x</v>
          </cell>
          <cell r="R817" t="str">
            <v>Guatemala</v>
          </cell>
          <cell r="S817" t="str">
            <v>Guatemala</v>
          </cell>
        </row>
        <row r="818">
          <cell r="B818">
            <v>1678526040101</v>
          </cell>
          <cell r="D818" t="str">
            <v>Vinela</v>
          </cell>
          <cell r="E818" t="str">
            <v>Edwin</v>
          </cell>
          <cell r="F818">
            <v>2</v>
          </cell>
          <cell r="H818">
            <v>37</v>
          </cell>
          <cell r="M818" t="str">
            <v>x</v>
          </cell>
          <cell r="R818" t="str">
            <v>Guatemala</v>
          </cell>
          <cell r="S818" t="str">
            <v>Guatemala</v>
          </cell>
        </row>
        <row r="819">
          <cell r="B819">
            <v>1584109120101</v>
          </cell>
          <cell r="D819" t="str">
            <v>Guerra</v>
          </cell>
          <cell r="E819" t="str">
            <v>Rodolfo</v>
          </cell>
          <cell r="F819">
            <v>2</v>
          </cell>
          <cell r="H819">
            <v>46</v>
          </cell>
          <cell r="M819" t="str">
            <v>x</v>
          </cell>
          <cell r="R819" t="str">
            <v>Guatemala</v>
          </cell>
          <cell r="S819" t="str">
            <v>Guatemala</v>
          </cell>
        </row>
        <row r="820">
          <cell r="B820">
            <v>2537794800601</v>
          </cell>
          <cell r="D820" t="str">
            <v>Lopez</v>
          </cell>
          <cell r="E820" t="str">
            <v>Edna</v>
          </cell>
          <cell r="F820">
            <v>1</v>
          </cell>
          <cell r="H820">
            <v>59</v>
          </cell>
          <cell r="M820" t="str">
            <v>x</v>
          </cell>
          <cell r="R820" t="str">
            <v>Guatemala</v>
          </cell>
          <cell r="S820" t="str">
            <v>Guatemala</v>
          </cell>
        </row>
        <row r="821">
          <cell r="B821" t="str">
            <v>menor de edad</v>
          </cell>
          <cell r="D821" t="str">
            <v>Guerrero</v>
          </cell>
          <cell r="E821" t="str">
            <v>Cristel</v>
          </cell>
          <cell r="F821">
            <v>1</v>
          </cell>
          <cell r="H821">
            <v>11</v>
          </cell>
          <cell r="M821" t="str">
            <v>x</v>
          </cell>
          <cell r="R821" t="str">
            <v>Guatemala</v>
          </cell>
          <cell r="S821" t="str">
            <v>Guatemala</v>
          </cell>
        </row>
        <row r="822">
          <cell r="B822">
            <v>2319121530917</v>
          </cell>
          <cell r="D822" t="str">
            <v>Perez</v>
          </cell>
          <cell r="E822" t="str">
            <v>Alejandro</v>
          </cell>
          <cell r="F822">
            <v>2</v>
          </cell>
          <cell r="H822">
            <v>55</v>
          </cell>
          <cell r="M822" t="str">
            <v>x</v>
          </cell>
          <cell r="R822" t="str">
            <v>Guatemala</v>
          </cell>
          <cell r="S822" t="str">
            <v>Guatemala</v>
          </cell>
        </row>
        <row r="823">
          <cell r="B823" t="str">
            <v xml:space="preserve">pendiente </v>
          </cell>
          <cell r="D823" t="str">
            <v>Ramirez</v>
          </cell>
          <cell r="E823" t="str">
            <v>Miriam</v>
          </cell>
          <cell r="F823">
            <v>1</v>
          </cell>
          <cell r="H823">
            <v>55</v>
          </cell>
          <cell r="M823" t="str">
            <v>x</v>
          </cell>
          <cell r="R823" t="str">
            <v>Guatemala</v>
          </cell>
          <cell r="S823" t="str">
            <v>Guatemala</v>
          </cell>
        </row>
        <row r="824">
          <cell r="B824">
            <v>3001975190101</v>
          </cell>
          <cell r="D824" t="str">
            <v>Ramirez</v>
          </cell>
          <cell r="E824" t="str">
            <v>Luis</v>
          </cell>
          <cell r="F824">
            <v>2</v>
          </cell>
          <cell r="H824">
            <v>19</v>
          </cell>
          <cell r="M824" t="str">
            <v>x</v>
          </cell>
          <cell r="R824" t="str">
            <v>Guatemala</v>
          </cell>
          <cell r="S824" t="str">
            <v>Guatemala</v>
          </cell>
        </row>
        <row r="825">
          <cell r="B825" t="str">
            <v>menor de edad</v>
          </cell>
          <cell r="D825" t="str">
            <v>Diaz</v>
          </cell>
          <cell r="E825" t="str">
            <v>Kimberly</v>
          </cell>
          <cell r="F825">
            <v>1</v>
          </cell>
          <cell r="H825">
            <v>14</v>
          </cell>
          <cell r="M825" t="str">
            <v>x</v>
          </cell>
          <cell r="R825" t="str">
            <v>Guatemala</v>
          </cell>
          <cell r="S825" t="str">
            <v>Guatemala</v>
          </cell>
        </row>
        <row r="826">
          <cell r="B826" t="str">
            <v>2292151571001</v>
          </cell>
          <cell r="D826" t="str">
            <v>Perez</v>
          </cell>
          <cell r="E826" t="str">
            <v>Ruth</v>
          </cell>
          <cell r="F826">
            <v>1</v>
          </cell>
          <cell r="H826">
            <v>37</v>
          </cell>
          <cell r="M826" t="str">
            <v>x</v>
          </cell>
          <cell r="R826" t="str">
            <v>Guatemala</v>
          </cell>
          <cell r="S826" t="str">
            <v>Guatemala</v>
          </cell>
        </row>
        <row r="827">
          <cell r="B827">
            <v>2663561920601</v>
          </cell>
          <cell r="D827" t="str">
            <v>Muñoz</v>
          </cell>
          <cell r="E827" t="str">
            <v>Elida</v>
          </cell>
          <cell r="F827">
            <v>1</v>
          </cell>
          <cell r="H827">
            <v>42</v>
          </cell>
          <cell r="M827" t="str">
            <v>x</v>
          </cell>
          <cell r="R827" t="str">
            <v>Guatemala</v>
          </cell>
          <cell r="S827" t="str">
            <v>Guatemala</v>
          </cell>
        </row>
        <row r="828">
          <cell r="B828">
            <v>2351016210101</v>
          </cell>
          <cell r="D828" t="str">
            <v>Garcia</v>
          </cell>
          <cell r="E828" t="str">
            <v>Karla</v>
          </cell>
          <cell r="F828">
            <v>1</v>
          </cell>
          <cell r="H828">
            <v>24</v>
          </cell>
          <cell r="M828" t="str">
            <v>x</v>
          </cell>
          <cell r="R828" t="str">
            <v>Guatemala</v>
          </cell>
          <cell r="S828" t="str">
            <v>Guatemala</v>
          </cell>
        </row>
        <row r="829">
          <cell r="B829">
            <v>3032006770108</v>
          </cell>
          <cell r="D829" t="str">
            <v>Garcia</v>
          </cell>
          <cell r="E829" t="str">
            <v>Branda</v>
          </cell>
          <cell r="F829">
            <v>1</v>
          </cell>
          <cell r="H829">
            <v>19</v>
          </cell>
          <cell r="M829" t="str">
            <v>x</v>
          </cell>
          <cell r="R829" t="str">
            <v>Guatemala</v>
          </cell>
          <cell r="S829" t="str">
            <v>Guatemala</v>
          </cell>
        </row>
        <row r="830">
          <cell r="B830">
            <v>2606606471504</v>
          </cell>
          <cell r="D830" t="str">
            <v>Gonzalez</v>
          </cell>
          <cell r="E830" t="str">
            <v>Angela</v>
          </cell>
          <cell r="F830">
            <v>1</v>
          </cell>
          <cell r="H830">
            <v>71</v>
          </cell>
          <cell r="M830" t="str">
            <v>x</v>
          </cell>
          <cell r="R830" t="str">
            <v>Guatemala</v>
          </cell>
          <cell r="S830" t="str">
            <v>Guatemala</v>
          </cell>
        </row>
        <row r="831">
          <cell r="B831">
            <v>1615288990920</v>
          </cell>
          <cell r="D831" t="str">
            <v>Castillo</v>
          </cell>
          <cell r="E831" t="str">
            <v>Cesar</v>
          </cell>
          <cell r="F831">
            <v>2</v>
          </cell>
          <cell r="H831">
            <v>44</v>
          </cell>
          <cell r="M831" t="str">
            <v>x</v>
          </cell>
          <cell r="R831" t="str">
            <v>Guatemala</v>
          </cell>
          <cell r="S831" t="str">
            <v>Guatemala</v>
          </cell>
        </row>
        <row r="832">
          <cell r="B832">
            <v>2238501520101</v>
          </cell>
          <cell r="D832" t="str">
            <v>Carranza</v>
          </cell>
          <cell r="E832" t="str">
            <v>Ana</v>
          </cell>
          <cell r="F832">
            <v>1</v>
          </cell>
          <cell r="H832">
            <v>30</v>
          </cell>
          <cell r="M832" t="str">
            <v>x</v>
          </cell>
          <cell r="R832" t="str">
            <v>Guatemala</v>
          </cell>
          <cell r="S832" t="str">
            <v>Guatemala</v>
          </cell>
        </row>
        <row r="833">
          <cell r="B833">
            <v>2351016210101</v>
          </cell>
          <cell r="D833" t="str">
            <v>Garcia</v>
          </cell>
          <cell r="E833" t="str">
            <v>Karla</v>
          </cell>
          <cell r="F833">
            <v>1</v>
          </cell>
          <cell r="H833">
            <v>24</v>
          </cell>
          <cell r="M833" t="str">
            <v>x</v>
          </cell>
          <cell r="R833" t="str">
            <v>Guatemala</v>
          </cell>
          <cell r="S833" t="str">
            <v>Guatemala</v>
          </cell>
        </row>
        <row r="834">
          <cell r="B834">
            <v>1615288990920</v>
          </cell>
          <cell r="D834" t="str">
            <v>Castillo</v>
          </cell>
          <cell r="E834" t="str">
            <v>Cesar</v>
          </cell>
          <cell r="F834">
            <v>2</v>
          </cell>
          <cell r="H834">
            <v>44</v>
          </cell>
          <cell r="M834" t="str">
            <v>x</v>
          </cell>
          <cell r="R834" t="str">
            <v>Guatemala</v>
          </cell>
          <cell r="S834" t="str">
            <v>Guatemala</v>
          </cell>
        </row>
        <row r="835">
          <cell r="B835">
            <v>2510106510101</v>
          </cell>
          <cell r="D835" t="str">
            <v>Sapon</v>
          </cell>
          <cell r="E835" t="str">
            <v>Rosa</v>
          </cell>
          <cell r="F835">
            <v>1</v>
          </cell>
          <cell r="H835">
            <v>52</v>
          </cell>
          <cell r="M835" t="str">
            <v>x</v>
          </cell>
          <cell r="R835" t="str">
            <v>Guatemala</v>
          </cell>
          <cell r="S835" t="str">
            <v>Guatemala</v>
          </cell>
        </row>
        <row r="836">
          <cell r="B836">
            <v>3537452270101</v>
          </cell>
          <cell r="D836" t="str">
            <v>Patzan</v>
          </cell>
          <cell r="E836" t="str">
            <v xml:space="preserve">Carin </v>
          </cell>
          <cell r="F836">
            <v>1</v>
          </cell>
          <cell r="H836">
            <v>35</v>
          </cell>
          <cell r="M836" t="str">
            <v>x</v>
          </cell>
          <cell r="R836" t="str">
            <v>Guatemala</v>
          </cell>
          <cell r="S836" t="str">
            <v>Guatemala</v>
          </cell>
        </row>
        <row r="837">
          <cell r="B837">
            <v>22157015157101</v>
          </cell>
          <cell r="D837" t="str">
            <v>Perez</v>
          </cell>
          <cell r="E837" t="str">
            <v>Ruth</v>
          </cell>
          <cell r="F837">
            <v>1</v>
          </cell>
          <cell r="H837">
            <v>37</v>
          </cell>
          <cell r="M837" t="str">
            <v>x</v>
          </cell>
          <cell r="R837" t="str">
            <v>Guatemala</v>
          </cell>
          <cell r="S837" t="str">
            <v>Guatemala</v>
          </cell>
        </row>
        <row r="838">
          <cell r="B838">
            <v>1976968130101</v>
          </cell>
          <cell r="D838" t="str">
            <v>Olivarez</v>
          </cell>
          <cell r="E838" t="str">
            <v>Josue</v>
          </cell>
          <cell r="F838">
            <v>2</v>
          </cell>
          <cell r="H838">
            <v>39</v>
          </cell>
          <cell r="M838" t="str">
            <v>x</v>
          </cell>
          <cell r="R838" t="str">
            <v>Guatemala</v>
          </cell>
          <cell r="S838" t="str">
            <v>Guatemala</v>
          </cell>
        </row>
        <row r="839">
          <cell r="B839">
            <v>1593232311210</v>
          </cell>
          <cell r="D839" t="str">
            <v xml:space="preserve">Cun </v>
          </cell>
          <cell r="E839" t="str">
            <v>lendy</v>
          </cell>
          <cell r="F839">
            <v>1</v>
          </cell>
          <cell r="H839">
            <v>27</v>
          </cell>
          <cell r="M839" t="str">
            <v>x</v>
          </cell>
          <cell r="R839" t="str">
            <v>Guatemala</v>
          </cell>
          <cell r="S839" t="str">
            <v>Guatemala</v>
          </cell>
        </row>
        <row r="840">
          <cell r="B840">
            <v>2466548130101</v>
          </cell>
          <cell r="D840" t="str">
            <v>Gomez</v>
          </cell>
          <cell r="E840" t="str">
            <v>Veronica</v>
          </cell>
          <cell r="F840">
            <v>1</v>
          </cell>
          <cell r="H840">
            <v>32</v>
          </cell>
          <cell r="M840" t="str">
            <v>x</v>
          </cell>
          <cell r="R840" t="str">
            <v>Guatemala</v>
          </cell>
          <cell r="S840" t="str">
            <v>Guatemala</v>
          </cell>
        </row>
        <row r="841">
          <cell r="B841">
            <v>1746979022104</v>
          </cell>
          <cell r="D841" t="str">
            <v>Perez</v>
          </cell>
          <cell r="E841" t="str">
            <v>Hercto</v>
          </cell>
          <cell r="F841">
            <v>2</v>
          </cell>
          <cell r="H841">
            <v>58</v>
          </cell>
          <cell r="M841" t="str">
            <v>x</v>
          </cell>
          <cell r="R841" t="str">
            <v>Guatemala</v>
          </cell>
          <cell r="S841" t="str">
            <v>Guatemala</v>
          </cell>
        </row>
        <row r="842">
          <cell r="B842" t="str">
            <v>menor de edad</v>
          </cell>
          <cell r="D842" t="str">
            <v>Morales</v>
          </cell>
          <cell r="E842" t="str">
            <v>Dulce</v>
          </cell>
          <cell r="F842">
            <v>1</v>
          </cell>
          <cell r="H842">
            <v>13</v>
          </cell>
          <cell r="M842" t="str">
            <v>x</v>
          </cell>
          <cell r="R842" t="str">
            <v>Guatemala</v>
          </cell>
          <cell r="S842" t="str">
            <v>Guatemala</v>
          </cell>
        </row>
        <row r="843">
          <cell r="B843">
            <v>2499191330101</v>
          </cell>
          <cell r="D843" t="str">
            <v>Cordero</v>
          </cell>
          <cell r="E843" t="str">
            <v>Dery</v>
          </cell>
          <cell r="F843">
            <v>1</v>
          </cell>
          <cell r="H843">
            <v>22</v>
          </cell>
          <cell r="M843" t="str">
            <v>x</v>
          </cell>
          <cell r="R843" t="str">
            <v>Guatemala</v>
          </cell>
          <cell r="S843" t="str">
            <v>Guatemala</v>
          </cell>
        </row>
        <row r="844">
          <cell r="B844">
            <v>1976968130101</v>
          </cell>
          <cell r="D844" t="str">
            <v>Olivarez</v>
          </cell>
          <cell r="E844" t="str">
            <v>Josue</v>
          </cell>
          <cell r="F844">
            <v>2</v>
          </cell>
          <cell r="H844">
            <v>39</v>
          </cell>
          <cell r="M844" t="str">
            <v>x</v>
          </cell>
          <cell r="R844" t="str">
            <v>Guatemala</v>
          </cell>
          <cell r="S844" t="str">
            <v>Guatemala</v>
          </cell>
        </row>
        <row r="845">
          <cell r="B845">
            <v>2663561920601</v>
          </cell>
          <cell r="D845" t="str">
            <v>Muñoz</v>
          </cell>
          <cell r="E845" t="str">
            <v>Elida</v>
          </cell>
          <cell r="F845">
            <v>1</v>
          </cell>
          <cell r="H845">
            <v>32</v>
          </cell>
          <cell r="M845" t="str">
            <v>x</v>
          </cell>
          <cell r="R845" t="str">
            <v>Guatemala</v>
          </cell>
          <cell r="S845" t="str">
            <v>Guatemala</v>
          </cell>
        </row>
        <row r="846">
          <cell r="B846">
            <v>1746979022104</v>
          </cell>
          <cell r="D846" t="str">
            <v>Perez</v>
          </cell>
          <cell r="E846" t="str">
            <v>Hercto</v>
          </cell>
          <cell r="F846">
            <v>2</v>
          </cell>
          <cell r="H846">
            <v>58</v>
          </cell>
          <cell r="M846" t="str">
            <v>x</v>
          </cell>
          <cell r="R846" t="str">
            <v>Guatemala</v>
          </cell>
          <cell r="S846" t="str">
            <v>Guatemala</v>
          </cell>
        </row>
        <row r="847">
          <cell r="B847">
            <v>2268470711803</v>
          </cell>
          <cell r="D847" t="str">
            <v>Caal</v>
          </cell>
          <cell r="E847" t="str">
            <v>Mauricio</v>
          </cell>
          <cell r="F847">
            <v>2</v>
          </cell>
          <cell r="H847">
            <v>35</v>
          </cell>
          <cell r="M847" t="str">
            <v>x</v>
          </cell>
          <cell r="R847" t="str">
            <v>Guatemala</v>
          </cell>
          <cell r="S847" t="str">
            <v>Guatemala</v>
          </cell>
        </row>
        <row r="848">
          <cell r="B848">
            <v>2531075980101</v>
          </cell>
          <cell r="D848" t="str">
            <v>Ixim</v>
          </cell>
          <cell r="E848" t="str">
            <v>Ana</v>
          </cell>
          <cell r="F848">
            <v>1</v>
          </cell>
          <cell r="H848">
            <v>28</v>
          </cell>
          <cell r="M848" t="str">
            <v>x</v>
          </cell>
          <cell r="R848" t="str">
            <v>Guatemala</v>
          </cell>
          <cell r="S848" t="str">
            <v>Guatemala</v>
          </cell>
        </row>
        <row r="849">
          <cell r="B849">
            <v>3032006770108</v>
          </cell>
          <cell r="D849" t="str">
            <v>Garcia</v>
          </cell>
          <cell r="E849" t="str">
            <v>Brenda</v>
          </cell>
          <cell r="F849">
            <v>1</v>
          </cell>
          <cell r="H849">
            <v>19</v>
          </cell>
          <cell r="M849" t="str">
            <v>x</v>
          </cell>
          <cell r="R849" t="str">
            <v>Guatemala</v>
          </cell>
          <cell r="S849" t="str">
            <v>Guatemala</v>
          </cell>
        </row>
        <row r="850">
          <cell r="B850">
            <v>1995450490602</v>
          </cell>
          <cell r="D850" t="str">
            <v>Del Cid</v>
          </cell>
          <cell r="E850" t="str">
            <v>Toribio</v>
          </cell>
          <cell r="F850">
            <v>2</v>
          </cell>
          <cell r="H850">
            <v>47</v>
          </cell>
          <cell r="M850" t="str">
            <v>x</v>
          </cell>
          <cell r="R850" t="str">
            <v>Guatemala</v>
          </cell>
          <cell r="S850" t="str">
            <v>Guatemala</v>
          </cell>
        </row>
        <row r="851">
          <cell r="B851" t="str">
            <v>pendiente</v>
          </cell>
          <cell r="D851" t="str">
            <v>Agustin</v>
          </cell>
          <cell r="E851" t="str">
            <v>Ericka</v>
          </cell>
          <cell r="F851">
            <v>1</v>
          </cell>
          <cell r="H851">
            <v>32</v>
          </cell>
          <cell r="M851" t="str">
            <v>x</v>
          </cell>
          <cell r="R851" t="str">
            <v>Guatemala</v>
          </cell>
          <cell r="S851" t="str">
            <v>Guatemala</v>
          </cell>
        </row>
        <row r="852">
          <cell r="B852">
            <v>2466548130101</v>
          </cell>
          <cell r="D852" t="str">
            <v>Gomez</v>
          </cell>
          <cell r="E852" t="str">
            <v>Veronica</v>
          </cell>
          <cell r="F852">
            <v>1</v>
          </cell>
          <cell r="H852">
            <v>32</v>
          </cell>
          <cell r="M852" t="str">
            <v>x</v>
          </cell>
          <cell r="R852" t="str">
            <v>Guatemala</v>
          </cell>
          <cell r="S852" t="str">
            <v>Guatemala</v>
          </cell>
        </row>
        <row r="853">
          <cell r="B853">
            <v>1728922602214</v>
          </cell>
          <cell r="D853" t="str">
            <v>Martinez</v>
          </cell>
          <cell r="E853" t="str">
            <v>Briseida</v>
          </cell>
          <cell r="F853">
            <v>1</v>
          </cell>
          <cell r="H853">
            <v>54</v>
          </cell>
          <cell r="M853" t="str">
            <v>x</v>
          </cell>
          <cell r="R853" t="str">
            <v>Guatemala</v>
          </cell>
          <cell r="S853" t="str">
            <v>Guatemala</v>
          </cell>
        </row>
        <row r="854">
          <cell r="B854">
            <v>2268470711803</v>
          </cell>
          <cell r="D854" t="str">
            <v>Caal</v>
          </cell>
          <cell r="E854" t="str">
            <v>Mauricio</v>
          </cell>
          <cell r="F854">
            <v>2</v>
          </cell>
          <cell r="H854">
            <v>35</v>
          </cell>
          <cell r="M854" t="str">
            <v>x</v>
          </cell>
          <cell r="R854" t="str">
            <v>Guatemala</v>
          </cell>
          <cell r="S854" t="str">
            <v>Guatemala</v>
          </cell>
        </row>
        <row r="855">
          <cell r="B855">
            <v>1995450490602</v>
          </cell>
          <cell r="D855" t="str">
            <v>Del Cid</v>
          </cell>
          <cell r="E855" t="str">
            <v>Toribio</v>
          </cell>
          <cell r="F855">
            <v>2</v>
          </cell>
          <cell r="H855">
            <v>47</v>
          </cell>
          <cell r="M855" t="str">
            <v>x</v>
          </cell>
          <cell r="R855" t="str">
            <v>Guatemala</v>
          </cell>
          <cell r="S855" t="str">
            <v>Guatemala</v>
          </cell>
        </row>
        <row r="856">
          <cell r="B856">
            <v>2537794800601</v>
          </cell>
          <cell r="D856" t="str">
            <v>Lopez</v>
          </cell>
          <cell r="E856" t="str">
            <v>Edna</v>
          </cell>
          <cell r="F856">
            <v>1</v>
          </cell>
          <cell r="H856">
            <v>59</v>
          </cell>
          <cell r="M856" t="str">
            <v>x</v>
          </cell>
          <cell r="R856" t="str">
            <v>Guatemala</v>
          </cell>
          <cell r="S856" t="str">
            <v>Guatemala</v>
          </cell>
        </row>
        <row r="857">
          <cell r="B857">
            <v>2153941511801</v>
          </cell>
          <cell r="D857" t="str">
            <v>Cartagena</v>
          </cell>
          <cell r="E857" t="str">
            <v>Karla</v>
          </cell>
          <cell r="F857">
            <v>1</v>
          </cell>
          <cell r="H857">
            <v>25</v>
          </cell>
          <cell r="M857" t="str">
            <v>x</v>
          </cell>
          <cell r="R857" t="str">
            <v>Guatemala</v>
          </cell>
          <cell r="S857" t="str">
            <v>Guatemala</v>
          </cell>
        </row>
        <row r="858">
          <cell r="B858" t="str">
            <v>menor de edad</v>
          </cell>
          <cell r="D858" t="str">
            <v>Luna</v>
          </cell>
          <cell r="E858" t="str">
            <v xml:space="preserve">Priscila </v>
          </cell>
          <cell r="F858">
            <v>1</v>
          </cell>
          <cell r="H858">
            <v>4</v>
          </cell>
          <cell r="M858" t="str">
            <v>x</v>
          </cell>
          <cell r="R858" t="str">
            <v>Guatemala</v>
          </cell>
          <cell r="S858" t="str">
            <v>Guatemala</v>
          </cell>
        </row>
        <row r="859">
          <cell r="B859" t="str">
            <v>menor de edad</v>
          </cell>
          <cell r="D859" t="str">
            <v>Garrido</v>
          </cell>
          <cell r="E859" t="str">
            <v>Marvin</v>
          </cell>
          <cell r="F859">
            <v>2</v>
          </cell>
          <cell r="H859">
            <v>11</v>
          </cell>
          <cell r="M859" t="str">
            <v>x</v>
          </cell>
          <cell r="R859" t="str">
            <v>Guatemala</v>
          </cell>
          <cell r="S859" t="str">
            <v>Guatemala</v>
          </cell>
        </row>
        <row r="860">
          <cell r="B860" t="str">
            <v>menor de edad</v>
          </cell>
          <cell r="D860" t="str">
            <v>Garrido</v>
          </cell>
          <cell r="E860" t="str">
            <v>Jose</v>
          </cell>
          <cell r="F860">
            <v>2</v>
          </cell>
          <cell r="H860">
            <v>10</v>
          </cell>
          <cell r="M860" t="str">
            <v>x</v>
          </cell>
          <cell r="R860" t="str">
            <v>Guatemala</v>
          </cell>
          <cell r="S860" t="str">
            <v>Guatemala</v>
          </cell>
        </row>
        <row r="861">
          <cell r="B861">
            <v>2370597380101</v>
          </cell>
          <cell r="D861" t="str">
            <v>Perez</v>
          </cell>
          <cell r="E861" t="str">
            <v>Lidia</v>
          </cell>
          <cell r="F861">
            <v>1</v>
          </cell>
          <cell r="H861">
            <v>32</v>
          </cell>
          <cell r="M861" t="str">
            <v>x</v>
          </cell>
          <cell r="R861" t="str">
            <v>Guatemala</v>
          </cell>
          <cell r="S861" t="str">
            <v>Guatemala</v>
          </cell>
        </row>
        <row r="862">
          <cell r="B862" t="str">
            <v>menor de edad</v>
          </cell>
          <cell r="D862" t="str">
            <v>Perez</v>
          </cell>
          <cell r="E862" t="str">
            <v>Lidia</v>
          </cell>
          <cell r="F862">
            <v>1</v>
          </cell>
          <cell r="H862">
            <v>11</v>
          </cell>
          <cell r="M862" t="str">
            <v>x</v>
          </cell>
          <cell r="R862" t="str">
            <v>Guatemala</v>
          </cell>
          <cell r="S862" t="str">
            <v>Guatemala</v>
          </cell>
        </row>
        <row r="863">
          <cell r="B863">
            <v>2466548130101</v>
          </cell>
          <cell r="D863" t="str">
            <v>Gomez</v>
          </cell>
          <cell r="E863" t="str">
            <v>Veronica</v>
          </cell>
          <cell r="F863">
            <v>1</v>
          </cell>
          <cell r="H863">
            <v>32</v>
          </cell>
          <cell r="M863" t="str">
            <v>x</v>
          </cell>
          <cell r="R863" t="str">
            <v>Guatemala</v>
          </cell>
          <cell r="S863" t="str">
            <v>Guatemala</v>
          </cell>
        </row>
        <row r="864">
          <cell r="B864">
            <v>2976826951420</v>
          </cell>
          <cell r="D864" t="str">
            <v>Lopez</v>
          </cell>
          <cell r="E864" t="str">
            <v>Esteban</v>
          </cell>
          <cell r="F864">
            <v>2</v>
          </cell>
          <cell r="H864">
            <v>21</v>
          </cell>
          <cell r="M864" t="str">
            <v>x</v>
          </cell>
          <cell r="R864" t="str">
            <v>Guatemala</v>
          </cell>
          <cell r="S864" t="str">
            <v>Guatemala</v>
          </cell>
        </row>
        <row r="865">
          <cell r="B865">
            <v>3478380220501</v>
          </cell>
          <cell r="D865" t="str">
            <v>Moreno</v>
          </cell>
          <cell r="E865" t="str">
            <v>Jose</v>
          </cell>
          <cell r="F865">
            <v>2</v>
          </cell>
          <cell r="H865">
            <v>22</v>
          </cell>
          <cell r="M865" t="str">
            <v>x</v>
          </cell>
          <cell r="R865" t="str">
            <v>Guatemala</v>
          </cell>
          <cell r="S865" t="str">
            <v>Guatemala</v>
          </cell>
        </row>
        <row r="866">
          <cell r="B866" t="str">
            <v>menor de edad</v>
          </cell>
          <cell r="D866" t="str">
            <v xml:space="preserve">Guerrero </v>
          </cell>
          <cell r="E866" t="str">
            <v xml:space="preserve">Cristel </v>
          </cell>
          <cell r="F866">
            <v>1</v>
          </cell>
          <cell r="H866">
            <v>11</v>
          </cell>
          <cell r="M866" t="str">
            <v>x</v>
          </cell>
          <cell r="R866" t="str">
            <v>Guatemala</v>
          </cell>
          <cell r="S866" t="str">
            <v>Guatemala</v>
          </cell>
        </row>
        <row r="867">
          <cell r="B867" t="str">
            <v xml:space="preserve">menor de edad </v>
          </cell>
          <cell r="D867" t="str">
            <v>Flores</v>
          </cell>
          <cell r="E867" t="str">
            <v>Nasly</v>
          </cell>
          <cell r="F867">
            <v>1</v>
          </cell>
          <cell r="H867">
            <v>7</v>
          </cell>
          <cell r="M867" t="str">
            <v>x</v>
          </cell>
          <cell r="R867" t="str">
            <v>Guatemala</v>
          </cell>
          <cell r="S867" t="str">
            <v>Guatemala</v>
          </cell>
        </row>
        <row r="868">
          <cell r="B868">
            <v>3005260910101</v>
          </cell>
          <cell r="D868" t="str">
            <v xml:space="preserve">García </v>
          </cell>
          <cell r="E868" t="str">
            <v>José</v>
          </cell>
          <cell r="F868">
            <v>2</v>
          </cell>
          <cell r="H868">
            <v>18</v>
          </cell>
          <cell r="M868" t="str">
            <v>X</v>
          </cell>
          <cell r="R868" t="str">
            <v>Guatemala</v>
          </cell>
          <cell r="S868" t="str">
            <v>Guatemala</v>
          </cell>
        </row>
        <row r="869">
          <cell r="B869">
            <v>3005260910101</v>
          </cell>
          <cell r="D869" t="str">
            <v xml:space="preserve">García </v>
          </cell>
          <cell r="E869" t="str">
            <v>José</v>
          </cell>
          <cell r="F869">
            <v>2</v>
          </cell>
          <cell r="H869">
            <v>18</v>
          </cell>
          <cell r="M869" t="str">
            <v>X</v>
          </cell>
          <cell r="R869" t="str">
            <v>Guatemala</v>
          </cell>
          <cell r="S869" t="str">
            <v>Guatemala</v>
          </cell>
        </row>
        <row r="870">
          <cell r="B870">
            <v>2588130670101</v>
          </cell>
          <cell r="D870" t="str">
            <v>Hernández</v>
          </cell>
          <cell r="E870" t="str">
            <v>Maynor</v>
          </cell>
          <cell r="F870">
            <v>2</v>
          </cell>
          <cell r="H870">
            <v>22</v>
          </cell>
          <cell r="M870" t="str">
            <v>X</v>
          </cell>
          <cell r="R870" t="str">
            <v>Guatemala</v>
          </cell>
          <cell r="S870" t="str">
            <v>Guatemala</v>
          </cell>
        </row>
        <row r="871">
          <cell r="B871">
            <v>2297304180101</v>
          </cell>
          <cell r="D871" t="str">
            <v>Veliz</v>
          </cell>
          <cell r="E871" t="str">
            <v>Kevin</v>
          </cell>
          <cell r="F871">
            <v>2</v>
          </cell>
          <cell r="H871">
            <v>25</v>
          </cell>
          <cell r="M871" t="str">
            <v>X</v>
          </cell>
          <cell r="R871" t="str">
            <v>Guatemala</v>
          </cell>
          <cell r="S871" t="str">
            <v>Guatemala</v>
          </cell>
        </row>
        <row r="872">
          <cell r="B872">
            <v>2252910020101</v>
          </cell>
          <cell r="D872" t="str">
            <v>Hernández</v>
          </cell>
          <cell r="E872" t="str">
            <v>Dorian</v>
          </cell>
          <cell r="F872">
            <v>2</v>
          </cell>
          <cell r="H872">
            <v>6</v>
          </cell>
          <cell r="M872" t="str">
            <v>X</v>
          </cell>
          <cell r="R872" t="str">
            <v>Guatemala</v>
          </cell>
          <cell r="S872" t="str">
            <v>Guatemala</v>
          </cell>
        </row>
        <row r="873">
          <cell r="B873">
            <v>2991592050101</v>
          </cell>
          <cell r="D873" t="str">
            <v>Chún</v>
          </cell>
          <cell r="E873" t="str">
            <v>Lucas</v>
          </cell>
          <cell r="F873">
            <v>2</v>
          </cell>
          <cell r="H873">
            <v>20</v>
          </cell>
          <cell r="M873" t="str">
            <v>X</v>
          </cell>
          <cell r="R873" t="str">
            <v>Guatemala</v>
          </cell>
          <cell r="S873" t="str">
            <v>Guatemala</v>
          </cell>
        </row>
        <row r="874">
          <cell r="B874">
            <v>3432920922215</v>
          </cell>
          <cell r="D874" t="str">
            <v>Montenegro</v>
          </cell>
          <cell r="E874" t="str">
            <v>Samuel</v>
          </cell>
          <cell r="F874">
            <v>2</v>
          </cell>
          <cell r="H874">
            <v>16</v>
          </cell>
          <cell r="M874" t="str">
            <v>X</v>
          </cell>
          <cell r="R874" t="str">
            <v>Guatemala</v>
          </cell>
          <cell r="S874" t="str">
            <v>Guatemala</v>
          </cell>
        </row>
        <row r="875">
          <cell r="B875">
            <v>2346174620101</v>
          </cell>
          <cell r="D875" t="str">
            <v>Tzoc</v>
          </cell>
          <cell r="E875" t="str">
            <v>Rachell</v>
          </cell>
          <cell r="F875">
            <v>1</v>
          </cell>
          <cell r="H875">
            <v>5</v>
          </cell>
          <cell r="M875" t="str">
            <v>X</v>
          </cell>
          <cell r="R875" t="str">
            <v>Guatemala</v>
          </cell>
          <cell r="S875" t="str">
            <v>Guatemala</v>
          </cell>
        </row>
        <row r="876">
          <cell r="B876">
            <v>2550040360101</v>
          </cell>
          <cell r="D876" t="str">
            <v xml:space="preserve">Rivera </v>
          </cell>
          <cell r="E876" t="str">
            <v>Yuri</v>
          </cell>
          <cell r="F876">
            <v>1</v>
          </cell>
          <cell r="H876">
            <v>31</v>
          </cell>
          <cell r="M876" t="str">
            <v>X</v>
          </cell>
          <cell r="R876" t="str">
            <v>Guatemala</v>
          </cell>
          <cell r="S876" t="str">
            <v>Guatemala</v>
          </cell>
        </row>
        <row r="877">
          <cell r="B877">
            <v>2989866390101</v>
          </cell>
          <cell r="D877" t="str">
            <v>Pineda</v>
          </cell>
          <cell r="E877" t="str">
            <v>Ian</v>
          </cell>
          <cell r="F877">
            <v>2</v>
          </cell>
          <cell r="H877">
            <v>19</v>
          </cell>
          <cell r="M877" t="str">
            <v>X</v>
          </cell>
          <cell r="R877" t="str">
            <v>Guatemala</v>
          </cell>
          <cell r="S877" t="str">
            <v>Guatemala</v>
          </cell>
        </row>
        <row r="878">
          <cell r="B878">
            <v>3006532390101</v>
          </cell>
          <cell r="D878" t="str">
            <v>Cabrera</v>
          </cell>
          <cell r="E878" t="str">
            <v>Alison</v>
          </cell>
          <cell r="F878">
            <v>1</v>
          </cell>
          <cell r="H878">
            <v>18</v>
          </cell>
          <cell r="M878" t="str">
            <v>X</v>
          </cell>
          <cell r="R878" t="str">
            <v>Guatemala</v>
          </cell>
          <cell r="S878" t="str">
            <v>Guatemala</v>
          </cell>
        </row>
        <row r="879">
          <cell r="B879">
            <v>2639341520101</v>
          </cell>
          <cell r="D879" t="str">
            <v>Catalán</v>
          </cell>
          <cell r="E879" t="str">
            <v>Khristian</v>
          </cell>
          <cell r="F879">
            <v>2</v>
          </cell>
          <cell r="H879">
            <v>26</v>
          </cell>
          <cell r="M879" t="str">
            <v>X</v>
          </cell>
          <cell r="R879" t="str">
            <v>Guatemala</v>
          </cell>
          <cell r="S879" t="str">
            <v>Guatemala</v>
          </cell>
        </row>
        <row r="880">
          <cell r="B880">
            <v>2248666560101</v>
          </cell>
          <cell r="D880" t="str">
            <v>González</v>
          </cell>
          <cell r="E880" t="str">
            <v>Aldri</v>
          </cell>
          <cell r="F880">
            <v>2</v>
          </cell>
          <cell r="H880">
            <v>25</v>
          </cell>
          <cell r="M880" t="str">
            <v>X</v>
          </cell>
          <cell r="R880" t="str">
            <v>Guatemala</v>
          </cell>
          <cell r="S880" t="str">
            <v>Guatemala</v>
          </cell>
        </row>
        <row r="881">
          <cell r="B881">
            <v>2790956940108</v>
          </cell>
          <cell r="D881" t="str">
            <v xml:space="preserve">De León </v>
          </cell>
          <cell r="E881" t="str">
            <v>Crista</v>
          </cell>
          <cell r="F881">
            <v>1</v>
          </cell>
          <cell r="H881">
            <v>4</v>
          </cell>
          <cell r="M881" t="str">
            <v>X</v>
          </cell>
          <cell r="R881" t="str">
            <v>Guatemala</v>
          </cell>
          <cell r="S881" t="str">
            <v>Guatemala</v>
          </cell>
        </row>
        <row r="882">
          <cell r="D882" t="str">
            <v>López</v>
          </cell>
          <cell r="E882" t="str">
            <v>Milagros</v>
          </cell>
          <cell r="F882">
            <v>1</v>
          </cell>
          <cell r="H882">
            <v>7</v>
          </cell>
          <cell r="M882" t="str">
            <v>X</v>
          </cell>
          <cell r="R882" t="str">
            <v>Guatemala</v>
          </cell>
          <cell r="S882" t="str">
            <v>Guatemala</v>
          </cell>
        </row>
        <row r="883">
          <cell r="B883">
            <v>2363118400101</v>
          </cell>
          <cell r="D883" t="str">
            <v>Chonay</v>
          </cell>
          <cell r="E883" t="str">
            <v>Jorge</v>
          </cell>
          <cell r="F883">
            <v>2</v>
          </cell>
          <cell r="H883">
            <v>31</v>
          </cell>
          <cell r="M883" t="str">
            <v>X</v>
          </cell>
          <cell r="R883" t="str">
            <v>Guatemala</v>
          </cell>
          <cell r="S883" t="str">
            <v>Guatemala</v>
          </cell>
        </row>
        <row r="884">
          <cell r="B884">
            <v>1623897870101</v>
          </cell>
          <cell r="D884" t="str">
            <v>Osorio</v>
          </cell>
          <cell r="E884" t="str">
            <v>Jheymi</v>
          </cell>
          <cell r="F884">
            <v>1</v>
          </cell>
          <cell r="H884">
            <v>27</v>
          </cell>
          <cell r="M884" t="str">
            <v>X</v>
          </cell>
          <cell r="R884" t="str">
            <v>Guatemala</v>
          </cell>
          <cell r="S884" t="str">
            <v>Guatemala</v>
          </cell>
        </row>
        <row r="885">
          <cell r="B885">
            <v>3019308210101</v>
          </cell>
          <cell r="D885" t="str">
            <v>Camey</v>
          </cell>
          <cell r="E885" t="str">
            <v>Josseline</v>
          </cell>
          <cell r="F885">
            <v>1</v>
          </cell>
          <cell r="H885">
            <v>18</v>
          </cell>
          <cell r="M885" t="str">
            <v>X</v>
          </cell>
          <cell r="R885" t="str">
            <v>Guatemala</v>
          </cell>
          <cell r="S885" t="str">
            <v>Guatemala</v>
          </cell>
        </row>
        <row r="886">
          <cell r="B886">
            <v>2939641730101</v>
          </cell>
          <cell r="D886" t="str">
            <v>Lopéz</v>
          </cell>
          <cell r="E886" t="str">
            <v xml:space="preserve">Jose </v>
          </cell>
          <cell r="F886">
            <v>2</v>
          </cell>
          <cell r="H886">
            <v>21</v>
          </cell>
          <cell r="M886" t="str">
            <v>X</v>
          </cell>
          <cell r="R886" t="str">
            <v>Guatemala</v>
          </cell>
          <cell r="S886" t="str">
            <v>Guatemala</v>
          </cell>
        </row>
        <row r="887">
          <cell r="B887">
            <v>2994197620101</v>
          </cell>
          <cell r="D887" t="str">
            <v>Cano</v>
          </cell>
          <cell r="E887" t="str">
            <v>Sthefanie</v>
          </cell>
          <cell r="F887">
            <v>1</v>
          </cell>
          <cell r="H887">
            <v>19</v>
          </cell>
          <cell r="M887" t="str">
            <v>X</v>
          </cell>
          <cell r="R887" t="str">
            <v>Guatemala</v>
          </cell>
          <cell r="S887" t="str">
            <v>Guatemala</v>
          </cell>
        </row>
        <row r="888">
          <cell r="B888">
            <v>2451148070101</v>
          </cell>
          <cell r="D888" t="str">
            <v>Morán</v>
          </cell>
          <cell r="E888" t="str">
            <v>Ricardo</v>
          </cell>
          <cell r="F888">
            <v>2</v>
          </cell>
          <cell r="H888">
            <v>23</v>
          </cell>
          <cell r="M888" t="str">
            <v>X</v>
          </cell>
          <cell r="R888" t="str">
            <v>Guatemala</v>
          </cell>
          <cell r="S888" t="str">
            <v>Guatemala</v>
          </cell>
        </row>
        <row r="889">
          <cell r="B889">
            <v>3014015780101</v>
          </cell>
          <cell r="D889" t="str">
            <v>Carrillo</v>
          </cell>
          <cell r="E889" t="str">
            <v>José</v>
          </cell>
          <cell r="F889">
            <v>2</v>
          </cell>
          <cell r="H889">
            <v>14</v>
          </cell>
          <cell r="M889" t="str">
            <v>X</v>
          </cell>
          <cell r="R889" t="str">
            <v>Guatemala</v>
          </cell>
          <cell r="S889" t="str">
            <v>Guatemala</v>
          </cell>
        </row>
        <row r="890">
          <cell r="B890">
            <v>2153241370101</v>
          </cell>
          <cell r="D890" t="str">
            <v>Balcárcel</v>
          </cell>
          <cell r="E890" t="str">
            <v>Anthony</v>
          </cell>
          <cell r="F890">
            <v>2</v>
          </cell>
          <cell r="H890">
            <v>6</v>
          </cell>
          <cell r="M890" t="str">
            <v>X</v>
          </cell>
          <cell r="R890" t="str">
            <v>Guatemala</v>
          </cell>
          <cell r="S890" t="str">
            <v>Guatemala</v>
          </cell>
        </row>
        <row r="891">
          <cell r="B891">
            <v>2055568920101</v>
          </cell>
          <cell r="D891" t="str">
            <v>Carrillo</v>
          </cell>
          <cell r="E891" t="str">
            <v>Andre</v>
          </cell>
          <cell r="F891">
            <v>2</v>
          </cell>
          <cell r="H891">
            <v>8</v>
          </cell>
          <cell r="M891" t="str">
            <v>X</v>
          </cell>
          <cell r="R891" t="str">
            <v>Guatemala</v>
          </cell>
          <cell r="S891" t="str">
            <v>Guatemala</v>
          </cell>
        </row>
        <row r="892">
          <cell r="D892" t="str">
            <v>López</v>
          </cell>
          <cell r="E892" t="str">
            <v>Vanessa</v>
          </cell>
          <cell r="F892">
            <v>1</v>
          </cell>
          <cell r="H892">
            <v>17</v>
          </cell>
          <cell r="M892" t="str">
            <v>X</v>
          </cell>
          <cell r="R892" t="str">
            <v>Guatemala</v>
          </cell>
          <cell r="S892" t="str">
            <v>Guatemala</v>
          </cell>
        </row>
        <row r="893">
          <cell r="B893">
            <v>3003151120101</v>
          </cell>
          <cell r="D893" t="str">
            <v>López</v>
          </cell>
          <cell r="E893" t="str">
            <v>Kevin</v>
          </cell>
          <cell r="F893">
            <v>2</v>
          </cell>
          <cell r="H893">
            <v>19</v>
          </cell>
          <cell r="M893" t="str">
            <v>X</v>
          </cell>
          <cell r="R893" t="str">
            <v>Guatemala</v>
          </cell>
          <cell r="S893" t="str">
            <v>Guatemala</v>
          </cell>
        </row>
        <row r="894">
          <cell r="D894" t="str">
            <v>Lopez</v>
          </cell>
          <cell r="E894" t="str">
            <v>Nelly</v>
          </cell>
          <cell r="F894">
            <v>1</v>
          </cell>
          <cell r="H894">
            <v>14</v>
          </cell>
          <cell r="M894" t="str">
            <v>X</v>
          </cell>
          <cell r="R894" t="str">
            <v>Guatemala</v>
          </cell>
          <cell r="S894" t="str">
            <v>Guatemala</v>
          </cell>
        </row>
        <row r="895">
          <cell r="D895" t="str">
            <v>Lopez</v>
          </cell>
          <cell r="E895" t="str">
            <v>Dilan</v>
          </cell>
          <cell r="F895">
            <v>2</v>
          </cell>
          <cell r="H895">
            <v>16</v>
          </cell>
          <cell r="M895" t="str">
            <v>X</v>
          </cell>
          <cell r="R895" t="str">
            <v>Guatemala</v>
          </cell>
          <cell r="S895" t="str">
            <v>Guatemala</v>
          </cell>
        </row>
        <row r="896">
          <cell r="B896">
            <v>2940720120101</v>
          </cell>
          <cell r="D896" t="str">
            <v>Rosales</v>
          </cell>
          <cell r="E896" t="str">
            <v>Cristian</v>
          </cell>
          <cell r="F896">
            <v>2</v>
          </cell>
          <cell r="H896">
            <v>21</v>
          </cell>
          <cell r="M896" t="str">
            <v>X</v>
          </cell>
          <cell r="R896" t="str">
            <v>Guatemala</v>
          </cell>
          <cell r="S896" t="str">
            <v>Guatemala</v>
          </cell>
        </row>
        <row r="897">
          <cell r="D897" t="str">
            <v>Ventura</v>
          </cell>
          <cell r="E897" t="str">
            <v>Jackelin</v>
          </cell>
          <cell r="F897">
            <v>1</v>
          </cell>
          <cell r="H897">
            <v>16</v>
          </cell>
          <cell r="M897" t="str">
            <v>X</v>
          </cell>
          <cell r="R897" t="str">
            <v>Guatemala</v>
          </cell>
          <cell r="S897" t="str">
            <v>Guatemala</v>
          </cell>
        </row>
        <row r="898">
          <cell r="B898">
            <v>3009131840101</v>
          </cell>
          <cell r="D898" t="str">
            <v>Palacios</v>
          </cell>
          <cell r="E898" t="str">
            <v>Nayeli</v>
          </cell>
          <cell r="F898">
            <v>1</v>
          </cell>
          <cell r="H898">
            <v>16</v>
          </cell>
          <cell r="M898" t="str">
            <v>X</v>
          </cell>
          <cell r="R898" t="str">
            <v>Guatemala</v>
          </cell>
          <cell r="S898" t="str">
            <v>Guatemala</v>
          </cell>
        </row>
        <row r="899">
          <cell r="B899">
            <v>2730678500101</v>
          </cell>
          <cell r="D899" t="str">
            <v xml:space="preserve">Gramajo </v>
          </cell>
          <cell r="E899" t="str">
            <v>Kewin</v>
          </cell>
          <cell r="F899">
            <v>2</v>
          </cell>
          <cell r="H899">
            <v>17</v>
          </cell>
          <cell r="M899" t="str">
            <v>X</v>
          </cell>
          <cell r="R899" t="str">
            <v>Guatemala</v>
          </cell>
          <cell r="S899" t="str">
            <v>Guatemala</v>
          </cell>
        </row>
        <row r="900">
          <cell r="B900">
            <v>2805396570101</v>
          </cell>
          <cell r="D900" t="str">
            <v>Avendaño</v>
          </cell>
          <cell r="E900" t="str">
            <v>Angel</v>
          </cell>
          <cell r="F900">
            <v>2</v>
          </cell>
          <cell r="H900">
            <v>21</v>
          </cell>
          <cell r="M900" t="str">
            <v>X</v>
          </cell>
          <cell r="R900" t="str">
            <v>Guatemala</v>
          </cell>
          <cell r="S900" t="str">
            <v>Guatemala</v>
          </cell>
        </row>
        <row r="901">
          <cell r="D901" t="str">
            <v>Sumalé</v>
          </cell>
          <cell r="E901" t="str">
            <v>Jeremy</v>
          </cell>
          <cell r="F901">
            <v>2</v>
          </cell>
          <cell r="H901">
            <v>17</v>
          </cell>
          <cell r="M901" t="str">
            <v>X</v>
          </cell>
          <cell r="R901" t="str">
            <v>Guatemala</v>
          </cell>
          <cell r="S901" t="str">
            <v>Guatemala</v>
          </cell>
        </row>
        <row r="902">
          <cell r="D902" t="str">
            <v>Bámaca</v>
          </cell>
          <cell r="E902" t="str">
            <v>Brallan</v>
          </cell>
          <cell r="F902">
            <v>2</v>
          </cell>
          <cell r="H902">
            <v>16</v>
          </cell>
          <cell r="M902" t="str">
            <v>X</v>
          </cell>
          <cell r="R902" t="str">
            <v>Guatemala</v>
          </cell>
          <cell r="S902" t="str">
            <v>Guatemala</v>
          </cell>
        </row>
        <row r="903">
          <cell r="B903">
            <v>3021036590101</v>
          </cell>
          <cell r="D903" t="str">
            <v>Xocoxic</v>
          </cell>
          <cell r="E903" t="str">
            <v>Nelson</v>
          </cell>
          <cell r="F903">
            <v>2</v>
          </cell>
          <cell r="H903">
            <v>15</v>
          </cell>
          <cell r="M903" t="str">
            <v>X</v>
          </cell>
          <cell r="R903" t="str">
            <v>Guatemala</v>
          </cell>
          <cell r="S903" t="str">
            <v>Guatemala</v>
          </cell>
        </row>
        <row r="904">
          <cell r="B904">
            <v>3009296840101</v>
          </cell>
          <cell r="D904" t="str">
            <v>Dardón</v>
          </cell>
          <cell r="E904" t="str">
            <v>Angel</v>
          </cell>
          <cell r="F904">
            <v>2</v>
          </cell>
          <cell r="H904">
            <v>15</v>
          </cell>
          <cell r="M904" t="str">
            <v>X</v>
          </cell>
          <cell r="R904" t="str">
            <v>Guatemala</v>
          </cell>
          <cell r="S904" t="str">
            <v>Guatemala</v>
          </cell>
        </row>
        <row r="905">
          <cell r="B905">
            <v>2105736270101</v>
          </cell>
          <cell r="D905" t="str">
            <v>López</v>
          </cell>
          <cell r="E905" t="str">
            <v>Fátima</v>
          </cell>
          <cell r="F905">
            <v>1</v>
          </cell>
          <cell r="H905">
            <v>7</v>
          </cell>
          <cell r="M905" t="str">
            <v>X</v>
          </cell>
          <cell r="R905" t="str">
            <v>Guatemala</v>
          </cell>
          <cell r="S905" t="str">
            <v>Guatemala</v>
          </cell>
        </row>
      </sheetData>
      <sheetData sheetId="1" refreshError="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des"/>
      <sheetName val="Fianzas"/>
      <sheetName val="Codigos"/>
    </sheetNames>
    <sheetDataSet>
      <sheetData sheetId="0">
        <row r="6">
          <cell r="B6">
            <v>3206645381318</v>
          </cell>
          <cell r="D6" t="str">
            <v xml:space="preserve">García </v>
          </cell>
          <cell r="E6" t="str">
            <v>Carolina</v>
          </cell>
          <cell r="F6">
            <v>1</v>
          </cell>
          <cell r="H6" t="str">
            <v>18 años</v>
          </cell>
          <cell r="N6" t="str">
            <v>X</v>
          </cell>
          <cell r="R6" t="str">
            <v>Guatemala</v>
          </cell>
          <cell r="S6" t="str">
            <v>Guatemala</v>
          </cell>
        </row>
        <row r="7">
          <cell r="B7">
            <v>2319122530917</v>
          </cell>
          <cell r="D7" t="str">
            <v>Peréz</v>
          </cell>
          <cell r="E7" t="str">
            <v>Alejandro</v>
          </cell>
          <cell r="F7">
            <v>2</v>
          </cell>
          <cell r="H7" t="str">
            <v>55 años</v>
          </cell>
          <cell r="M7" t="str">
            <v>X</v>
          </cell>
          <cell r="R7" t="str">
            <v>Guatemala</v>
          </cell>
          <cell r="S7" t="str">
            <v>Guatemala</v>
          </cell>
        </row>
        <row r="8">
          <cell r="B8">
            <v>1737990510116</v>
          </cell>
          <cell r="D8" t="str">
            <v>Barahona</v>
          </cell>
          <cell r="E8" t="str">
            <v>Francisco</v>
          </cell>
          <cell r="F8">
            <v>2</v>
          </cell>
          <cell r="H8" t="str">
            <v xml:space="preserve">41 años </v>
          </cell>
          <cell r="M8" t="str">
            <v>X</v>
          </cell>
          <cell r="R8" t="str">
            <v>Guatemala</v>
          </cell>
          <cell r="S8" t="str">
            <v>Guatemala</v>
          </cell>
        </row>
        <row r="9">
          <cell r="B9">
            <v>2324834690710</v>
          </cell>
          <cell r="D9" t="str">
            <v>Lebold</v>
          </cell>
          <cell r="E9" t="str">
            <v>Oscar</v>
          </cell>
          <cell r="F9">
            <v>2</v>
          </cell>
          <cell r="H9" t="str">
            <v>45 años</v>
          </cell>
          <cell r="M9" t="str">
            <v>X</v>
          </cell>
          <cell r="R9" t="str">
            <v>Guatemala</v>
          </cell>
          <cell r="S9" t="str">
            <v>Guatemala</v>
          </cell>
        </row>
        <row r="10">
          <cell r="B10">
            <v>2351945490101</v>
          </cell>
          <cell r="D10" t="str">
            <v>Reina</v>
          </cell>
          <cell r="E10" t="str">
            <v>Mazariegos</v>
          </cell>
          <cell r="F10">
            <v>1</v>
          </cell>
          <cell r="H10" t="str">
            <v>28 años</v>
          </cell>
          <cell r="M10" t="str">
            <v>X</v>
          </cell>
          <cell r="R10" t="str">
            <v>Guatemala</v>
          </cell>
          <cell r="S10" t="str">
            <v>Guatemala</v>
          </cell>
        </row>
        <row r="11">
          <cell r="B11" t="str">
            <v>Menor de Edad</v>
          </cell>
          <cell r="D11" t="str">
            <v>Pacheco</v>
          </cell>
          <cell r="E11" t="str">
            <v>Cesar</v>
          </cell>
          <cell r="F11">
            <v>2</v>
          </cell>
          <cell r="H11" t="str">
            <v xml:space="preserve">7 años </v>
          </cell>
          <cell r="M11" t="str">
            <v>X</v>
          </cell>
          <cell r="R11" t="str">
            <v>Guatemala</v>
          </cell>
          <cell r="S11" t="str">
            <v>Guatemala</v>
          </cell>
        </row>
        <row r="12">
          <cell r="B12" t="str">
            <v>Menor de Edad</v>
          </cell>
          <cell r="D12" t="str">
            <v>Pacheco</v>
          </cell>
          <cell r="E12" t="str">
            <v xml:space="preserve">Daniela </v>
          </cell>
          <cell r="F12">
            <v>1</v>
          </cell>
          <cell r="H12" t="str">
            <v xml:space="preserve">9 años </v>
          </cell>
          <cell r="M12" t="str">
            <v>X</v>
          </cell>
          <cell r="R12" t="str">
            <v>Guatemala</v>
          </cell>
          <cell r="S12" t="str">
            <v>Guatemala</v>
          </cell>
        </row>
        <row r="13">
          <cell r="B13" t="str">
            <v>Menor de Edad</v>
          </cell>
          <cell r="D13" t="str">
            <v>Hernandez</v>
          </cell>
          <cell r="E13" t="str">
            <v>Guadalupe</v>
          </cell>
          <cell r="F13">
            <v>1</v>
          </cell>
          <cell r="H13" t="str">
            <v>12 años</v>
          </cell>
          <cell r="M13" t="str">
            <v>X</v>
          </cell>
          <cell r="R13" t="str">
            <v>Guatemala</v>
          </cell>
          <cell r="S13" t="str">
            <v>Guatemala</v>
          </cell>
        </row>
        <row r="14">
          <cell r="B14">
            <v>1970415820101</v>
          </cell>
          <cell r="D14" t="str">
            <v>Chacón</v>
          </cell>
          <cell r="E14" t="str">
            <v>Karla</v>
          </cell>
          <cell r="F14">
            <v>1</v>
          </cell>
          <cell r="H14" t="str">
            <v xml:space="preserve">46 años </v>
          </cell>
          <cell r="M14" t="str">
            <v>X</v>
          </cell>
          <cell r="R14" t="str">
            <v>Guatemala</v>
          </cell>
          <cell r="S14" t="str">
            <v>Guatemala</v>
          </cell>
        </row>
        <row r="15">
          <cell r="B15" t="str">
            <v>Menor de Edad</v>
          </cell>
          <cell r="D15" t="str">
            <v>Cabrera</v>
          </cell>
          <cell r="E15" t="str">
            <v>Esmeralda</v>
          </cell>
          <cell r="F15">
            <v>1</v>
          </cell>
          <cell r="H15" t="str">
            <v>13 años</v>
          </cell>
          <cell r="M15" t="str">
            <v>X</v>
          </cell>
          <cell r="R15" t="str">
            <v>Guatemala</v>
          </cell>
          <cell r="S15" t="str">
            <v>Guatemala</v>
          </cell>
        </row>
        <row r="16">
          <cell r="B16">
            <v>1844690740506</v>
          </cell>
          <cell r="D16" t="str">
            <v>Ramirez</v>
          </cell>
          <cell r="E16" t="str">
            <v>Marco</v>
          </cell>
          <cell r="F16">
            <v>2</v>
          </cell>
          <cell r="H16" t="str">
            <v>52 años</v>
          </cell>
          <cell r="M16" t="str">
            <v>X</v>
          </cell>
          <cell r="R16" t="str">
            <v>Guatemala</v>
          </cell>
          <cell r="S16" t="str">
            <v>Guatemala</v>
          </cell>
        </row>
        <row r="17">
          <cell r="B17">
            <v>2437185191013</v>
          </cell>
          <cell r="D17" t="str">
            <v>López</v>
          </cell>
          <cell r="E17" t="str">
            <v>Julián</v>
          </cell>
          <cell r="F17">
            <v>2</v>
          </cell>
          <cell r="H17" t="str">
            <v>66 años</v>
          </cell>
          <cell r="N17" t="str">
            <v>X</v>
          </cell>
          <cell r="R17" t="str">
            <v>Guatemala</v>
          </cell>
          <cell r="S17" t="str">
            <v>Guatemala</v>
          </cell>
        </row>
        <row r="18">
          <cell r="B18">
            <v>2868783560101</v>
          </cell>
          <cell r="D18" t="str">
            <v>Castillo</v>
          </cell>
          <cell r="E18" t="str">
            <v>Pablo</v>
          </cell>
          <cell r="F18">
            <v>2</v>
          </cell>
          <cell r="H18" t="str">
            <v>20 años</v>
          </cell>
          <cell r="M18" t="str">
            <v>X</v>
          </cell>
          <cell r="R18" t="str">
            <v>Guatemala</v>
          </cell>
          <cell r="S18" t="str">
            <v>Guatemala</v>
          </cell>
        </row>
        <row r="19">
          <cell r="B19">
            <v>2666052570101</v>
          </cell>
          <cell r="D19" t="str">
            <v>Mérida</v>
          </cell>
          <cell r="E19" t="str">
            <v>Francisco</v>
          </cell>
          <cell r="F19">
            <v>2</v>
          </cell>
          <cell r="H19" t="str">
            <v>29 años</v>
          </cell>
          <cell r="M19" t="str">
            <v>X</v>
          </cell>
          <cell r="R19" t="str">
            <v>Guatemala</v>
          </cell>
          <cell r="S19" t="str">
            <v>Guatemala</v>
          </cell>
        </row>
        <row r="20">
          <cell r="B20">
            <v>1822850730208</v>
          </cell>
          <cell r="D20" t="str">
            <v>Godines</v>
          </cell>
          <cell r="E20" t="str">
            <v>Mario</v>
          </cell>
          <cell r="F20">
            <v>2</v>
          </cell>
          <cell r="H20" t="str">
            <v>27 años</v>
          </cell>
          <cell r="M20" t="str">
            <v>X</v>
          </cell>
          <cell r="R20" t="str">
            <v>Guatemala</v>
          </cell>
          <cell r="S20" t="str">
            <v>Guatemala</v>
          </cell>
        </row>
        <row r="21">
          <cell r="B21">
            <v>1996003920101</v>
          </cell>
          <cell r="D21" t="str">
            <v>Anzueto</v>
          </cell>
          <cell r="E21" t="str">
            <v>Ludwin</v>
          </cell>
          <cell r="F21">
            <v>2</v>
          </cell>
          <cell r="H21" t="str">
            <v xml:space="preserve">46 años </v>
          </cell>
          <cell r="M21" t="str">
            <v>X</v>
          </cell>
          <cell r="R21" t="str">
            <v>Guatemala</v>
          </cell>
          <cell r="S21" t="str">
            <v>Guatemala</v>
          </cell>
        </row>
        <row r="22">
          <cell r="B22">
            <v>2280565781801</v>
          </cell>
          <cell r="D22" t="str">
            <v>Rivera</v>
          </cell>
          <cell r="E22" t="str">
            <v>Selvin</v>
          </cell>
          <cell r="F22">
            <v>2</v>
          </cell>
          <cell r="H22" t="str">
            <v>27 años</v>
          </cell>
          <cell r="M22" t="str">
            <v>X</v>
          </cell>
          <cell r="R22" t="str">
            <v>Guatemala</v>
          </cell>
          <cell r="S22" t="str">
            <v>Guatemala</v>
          </cell>
        </row>
        <row r="23">
          <cell r="B23">
            <v>2200722210101</v>
          </cell>
          <cell r="D23" t="str">
            <v>Grirón</v>
          </cell>
          <cell r="E23" t="str">
            <v>Nora</v>
          </cell>
          <cell r="F23">
            <v>1</v>
          </cell>
          <cell r="H23" t="str">
            <v>35 años</v>
          </cell>
          <cell r="M23" t="str">
            <v>X</v>
          </cell>
          <cell r="R23" t="str">
            <v>Guatemala</v>
          </cell>
          <cell r="S23" t="str">
            <v>Guatemala</v>
          </cell>
        </row>
        <row r="24">
          <cell r="B24" t="str">
            <v>Menor de Edad</v>
          </cell>
          <cell r="D24" t="str">
            <v>Girón</v>
          </cell>
          <cell r="E24" t="str">
            <v>Alejandro</v>
          </cell>
          <cell r="F24">
            <v>2</v>
          </cell>
          <cell r="H24" t="str">
            <v>3 años</v>
          </cell>
          <cell r="M24" t="str">
            <v>X</v>
          </cell>
          <cell r="R24" t="str">
            <v>Guatemala</v>
          </cell>
          <cell r="S24" t="str">
            <v>Guatemala</v>
          </cell>
        </row>
        <row r="25">
          <cell r="B25" t="str">
            <v>Menor de Edad</v>
          </cell>
          <cell r="D25" t="str">
            <v>Girón</v>
          </cell>
          <cell r="E25" t="str">
            <v>Adrián</v>
          </cell>
          <cell r="F25">
            <v>2</v>
          </cell>
          <cell r="H25" t="str">
            <v xml:space="preserve">7 años </v>
          </cell>
          <cell r="M25" t="str">
            <v>X</v>
          </cell>
          <cell r="R25" t="str">
            <v>Guatemala</v>
          </cell>
          <cell r="S25" t="str">
            <v>Guatemala</v>
          </cell>
        </row>
        <row r="26">
          <cell r="B26">
            <v>2594316050101</v>
          </cell>
          <cell r="D26" t="str">
            <v>Berta</v>
          </cell>
          <cell r="E26" t="str">
            <v>Bran</v>
          </cell>
          <cell r="F26">
            <v>1</v>
          </cell>
          <cell r="H26" t="str">
            <v>72 años</v>
          </cell>
          <cell r="M26" t="str">
            <v>X</v>
          </cell>
          <cell r="R26" t="str">
            <v>Guatemala</v>
          </cell>
          <cell r="S26" t="str">
            <v>Guatemala</v>
          </cell>
        </row>
        <row r="27">
          <cell r="B27" t="str">
            <v>Menor de Edad</v>
          </cell>
          <cell r="D27" t="str">
            <v>Chicas</v>
          </cell>
          <cell r="E27" t="str">
            <v>Kevin</v>
          </cell>
          <cell r="F27">
            <v>2</v>
          </cell>
          <cell r="H27" t="str">
            <v>14 años</v>
          </cell>
          <cell r="M27" t="str">
            <v>X</v>
          </cell>
          <cell r="R27" t="str">
            <v>Guatemala</v>
          </cell>
          <cell r="S27" t="str">
            <v>Guatemala</v>
          </cell>
        </row>
        <row r="28">
          <cell r="B28" t="str">
            <v>Menor de Edad</v>
          </cell>
          <cell r="D28" t="str">
            <v>Chicas</v>
          </cell>
          <cell r="E28" t="str">
            <v>Alex</v>
          </cell>
          <cell r="F28">
            <v>2</v>
          </cell>
          <cell r="H28" t="str">
            <v xml:space="preserve">12 años </v>
          </cell>
          <cell r="M28" t="str">
            <v>X</v>
          </cell>
          <cell r="R28" t="str">
            <v>Guatemala</v>
          </cell>
          <cell r="S28" t="str">
            <v>Guatemala</v>
          </cell>
        </row>
        <row r="29">
          <cell r="B29" t="str">
            <v>Menor de Edad</v>
          </cell>
          <cell r="D29" t="str">
            <v>Chicas</v>
          </cell>
          <cell r="E29" t="str">
            <v>Luis</v>
          </cell>
          <cell r="F29">
            <v>2</v>
          </cell>
          <cell r="H29" t="str">
            <v>8 años</v>
          </cell>
          <cell r="M29" t="str">
            <v>X</v>
          </cell>
          <cell r="R29" t="str">
            <v>Guatemala</v>
          </cell>
          <cell r="S29" t="str">
            <v>Guatemala</v>
          </cell>
        </row>
        <row r="30">
          <cell r="B30">
            <v>2273453980101</v>
          </cell>
          <cell r="D30" t="str">
            <v>Osoy</v>
          </cell>
          <cell r="E30" t="str">
            <v>Blanca</v>
          </cell>
          <cell r="F30">
            <v>1</v>
          </cell>
          <cell r="H30" t="str">
            <v>52 años</v>
          </cell>
          <cell r="M30" t="str">
            <v>X</v>
          </cell>
          <cell r="R30" t="str">
            <v>Guatemala</v>
          </cell>
          <cell r="S30" t="str">
            <v>Guatemala</v>
          </cell>
        </row>
        <row r="31">
          <cell r="B31">
            <v>1669234511221</v>
          </cell>
          <cell r="D31" t="str">
            <v>Peréz</v>
          </cell>
          <cell r="E31" t="str">
            <v>Esperanza</v>
          </cell>
          <cell r="F31">
            <v>1</v>
          </cell>
          <cell r="H31" t="str">
            <v>40 años</v>
          </cell>
          <cell r="M31" t="str">
            <v>X</v>
          </cell>
          <cell r="R31" t="str">
            <v>Guatemala</v>
          </cell>
          <cell r="S31" t="str">
            <v>Guatemala</v>
          </cell>
        </row>
        <row r="32">
          <cell r="B32" t="str">
            <v>Menor de Edad</v>
          </cell>
          <cell r="D32" t="str">
            <v>Guí</v>
          </cell>
          <cell r="E32" t="str">
            <v>Javier</v>
          </cell>
          <cell r="F32">
            <v>2</v>
          </cell>
          <cell r="H32" t="str">
            <v>10 años</v>
          </cell>
          <cell r="M32" t="str">
            <v>X</v>
          </cell>
          <cell r="R32" t="str">
            <v>Guatemala</v>
          </cell>
          <cell r="S32" t="str">
            <v>Guatemala</v>
          </cell>
        </row>
        <row r="33">
          <cell r="B33" t="str">
            <v>Menor de Edad</v>
          </cell>
          <cell r="D33" t="str">
            <v>Alburez</v>
          </cell>
          <cell r="E33" t="str">
            <v>Anthony</v>
          </cell>
          <cell r="F33">
            <v>2</v>
          </cell>
          <cell r="H33" t="str">
            <v>8 años</v>
          </cell>
          <cell r="M33" t="str">
            <v>X</v>
          </cell>
          <cell r="R33" t="str">
            <v>Guatemala</v>
          </cell>
          <cell r="S33" t="str">
            <v>Guatemala</v>
          </cell>
        </row>
        <row r="34">
          <cell r="B34" t="str">
            <v>Menor de Edad</v>
          </cell>
          <cell r="D34" t="str">
            <v>Cordero</v>
          </cell>
          <cell r="E34" t="str">
            <v>Jonathan</v>
          </cell>
          <cell r="F34">
            <v>2</v>
          </cell>
          <cell r="H34" t="str">
            <v xml:space="preserve">7 años </v>
          </cell>
          <cell r="M34" t="str">
            <v>X</v>
          </cell>
          <cell r="R34" t="str">
            <v>Guatemala</v>
          </cell>
          <cell r="S34" t="str">
            <v>Guatemala</v>
          </cell>
        </row>
        <row r="35">
          <cell r="B35" t="str">
            <v xml:space="preserve">Menor de Edad </v>
          </cell>
          <cell r="D35" t="str">
            <v>Cordero</v>
          </cell>
          <cell r="E35" t="str">
            <v>Gael</v>
          </cell>
          <cell r="F35">
            <v>2</v>
          </cell>
          <cell r="H35" t="str">
            <v>13 años</v>
          </cell>
          <cell r="M35" t="str">
            <v>X</v>
          </cell>
          <cell r="R35" t="str">
            <v>Guatemala</v>
          </cell>
          <cell r="S35" t="str">
            <v>Guatemala</v>
          </cell>
        </row>
        <row r="36">
          <cell r="B36">
            <v>2457699270102</v>
          </cell>
          <cell r="D36" t="str">
            <v>Alburez</v>
          </cell>
          <cell r="E36" t="str">
            <v>Miriam</v>
          </cell>
          <cell r="F36">
            <v>1</v>
          </cell>
          <cell r="H36" t="str">
            <v>38 años</v>
          </cell>
          <cell r="M36" t="str">
            <v>X</v>
          </cell>
          <cell r="R36" t="str">
            <v>Guatemala</v>
          </cell>
          <cell r="S36" t="str">
            <v>Guatemala</v>
          </cell>
        </row>
        <row r="37">
          <cell r="B37">
            <v>2817591380101</v>
          </cell>
          <cell r="D37" t="str">
            <v>López</v>
          </cell>
          <cell r="E37" t="str">
            <v>Astrid</v>
          </cell>
          <cell r="F37">
            <v>1</v>
          </cell>
          <cell r="H37">
            <v>21</v>
          </cell>
          <cell r="M37" t="str">
            <v>X</v>
          </cell>
          <cell r="R37" t="str">
            <v>Guatemala</v>
          </cell>
          <cell r="S37" t="str">
            <v>Guatemala</v>
          </cell>
        </row>
        <row r="38">
          <cell r="B38" t="str">
            <v>Menor de Edad</v>
          </cell>
          <cell r="D38" t="str">
            <v>Sandoval</v>
          </cell>
          <cell r="E38" t="str">
            <v>Meylin</v>
          </cell>
          <cell r="F38">
            <v>1</v>
          </cell>
          <cell r="H38">
            <v>1</v>
          </cell>
          <cell r="M38" t="str">
            <v>X</v>
          </cell>
          <cell r="R38" t="str">
            <v>Guatemala</v>
          </cell>
          <cell r="S38" t="str">
            <v>Guatemala</v>
          </cell>
        </row>
        <row r="39">
          <cell r="B39" t="str">
            <v>Menor de Edad</v>
          </cell>
          <cell r="D39" t="str">
            <v>Sandoval</v>
          </cell>
          <cell r="E39" t="str">
            <v>Geraldi</v>
          </cell>
          <cell r="F39">
            <v>1</v>
          </cell>
          <cell r="H39">
            <v>4</v>
          </cell>
          <cell r="M39" t="str">
            <v>X</v>
          </cell>
          <cell r="R39" t="str">
            <v>Guatemala</v>
          </cell>
          <cell r="S39" t="str">
            <v>Guatemala</v>
          </cell>
        </row>
        <row r="40">
          <cell r="B40">
            <v>1662198860101</v>
          </cell>
          <cell r="D40" t="str">
            <v>Andrino</v>
          </cell>
          <cell r="E40" t="str">
            <v>María</v>
          </cell>
          <cell r="F40">
            <v>1</v>
          </cell>
          <cell r="H40">
            <v>61</v>
          </cell>
          <cell r="M40" t="str">
            <v>X</v>
          </cell>
          <cell r="R40" t="str">
            <v>Guatemala</v>
          </cell>
          <cell r="S40" t="str">
            <v>Guatemala</v>
          </cell>
        </row>
        <row r="41">
          <cell r="B41">
            <v>2598889820101</v>
          </cell>
          <cell r="D41" t="str">
            <v>Zacarías</v>
          </cell>
          <cell r="E41" t="str">
            <v>Ingrid</v>
          </cell>
          <cell r="F41">
            <v>1</v>
          </cell>
          <cell r="H41">
            <v>31</v>
          </cell>
          <cell r="M41" t="str">
            <v>X</v>
          </cell>
          <cell r="R41" t="str">
            <v>Guatemala</v>
          </cell>
          <cell r="S41" t="str">
            <v>Guatemala</v>
          </cell>
        </row>
        <row r="42">
          <cell r="B42" t="str">
            <v>Menor de Edad</v>
          </cell>
          <cell r="D42" t="str">
            <v>Gonzales</v>
          </cell>
          <cell r="E42" t="str">
            <v xml:space="preserve">Walter </v>
          </cell>
          <cell r="F42">
            <v>2</v>
          </cell>
          <cell r="H42">
            <v>11</v>
          </cell>
          <cell r="M42" t="str">
            <v>X</v>
          </cell>
          <cell r="R42" t="str">
            <v>Guatemala</v>
          </cell>
          <cell r="S42" t="str">
            <v>Guatemala</v>
          </cell>
        </row>
        <row r="43">
          <cell r="B43">
            <v>2435182850611</v>
          </cell>
          <cell r="D43" t="str">
            <v>Santos</v>
          </cell>
          <cell r="E43" t="str">
            <v>Vilma</v>
          </cell>
          <cell r="F43">
            <v>1</v>
          </cell>
          <cell r="H43">
            <v>65</v>
          </cell>
          <cell r="M43" t="str">
            <v>X</v>
          </cell>
          <cell r="R43" t="str">
            <v>Guatemala</v>
          </cell>
          <cell r="S43" t="str">
            <v>Guatemala</v>
          </cell>
        </row>
        <row r="44">
          <cell r="B44">
            <v>2273453980101</v>
          </cell>
          <cell r="D44" t="str">
            <v>Osoy</v>
          </cell>
          <cell r="E44" t="str">
            <v>Blanca</v>
          </cell>
          <cell r="F44">
            <v>1</v>
          </cell>
          <cell r="H44">
            <v>52</v>
          </cell>
          <cell r="M44" t="str">
            <v>X</v>
          </cell>
          <cell r="R44" t="str">
            <v>Guatemala</v>
          </cell>
          <cell r="S44" t="str">
            <v>Guatemala</v>
          </cell>
        </row>
        <row r="45">
          <cell r="B45">
            <v>2976826951420</v>
          </cell>
          <cell r="D45" t="str">
            <v>López</v>
          </cell>
          <cell r="E45" t="str">
            <v>Esteban</v>
          </cell>
          <cell r="F45">
            <v>2</v>
          </cell>
          <cell r="H45">
            <v>21</v>
          </cell>
          <cell r="N45" t="str">
            <v>X</v>
          </cell>
          <cell r="R45" t="str">
            <v>Guatemala</v>
          </cell>
          <cell r="S45" t="str">
            <v>Guatemala</v>
          </cell>
        </row>
        <row r="46">
          <cell r="B46">
            <v>2527033590509</v>
          </cell>
          <cell r="D46" t="str">
            <v>Moreno</v>
          </cell>
          <cell r="E46" t="str">
            <v>Dora</v>
          </cell>
          <cell r="F46">
            <v>1</v>
          </cell>
          <cell r="H46">
            <v>45</v>
          </cell>
          <cell r="M46" t="str">
            <v>X</v>
          </cell>
          <cell r="R46" t="str">
            <v>Guatemala</v>
          </cell>
          <cell r="S46" t="str">
            <v>Guatemala</v>
          </cell>
        </row>
        <row r="47">
          <cell r="B47">
            <v>1996275411001</v>
          </cell>
          <cell r="D47" t="str">
            <v>Pérez</v>
          </cell>
          <cell r="E47" t="str">
            <v>José</v>
          </cell>
          <cell r="F47">
            <v>2</v>
          </cell>
          <cell r="H47">
            <v>60</v>
          </cell>
          <cell r="M47" t="str">
            <v>X</v>
          </cell>
          <cell r="R47" t="str">
            <v>Guatemala</v>
          </cell>
          <cell r="S47" t="str">
            <v>Guatemala</v>
          </cell>
        </row>
        <row r="48">
          <cell r="B48">
            <v>1949555160101</v>
          </cell>
          <cell r="D48" t="str">
            <v>Martinez</v>
          </cell>
          <cell r="E48" t="str">
            <v>Alexis</v>
          </cell>
          <cell r="F48">
            <v>2</v>
          </cell>
          <cell r="H48">
            <v>39</v>
          </cell>
          <cell r="M48" t="str">
            <v>X</v>
          </cell>
          <cell r="R48" t="str">
            <v>Guatemala</v>
          </cell>
          <cell r="S48" t="str">
            <v>Guatemala</v>
          </cell>
        </row>
        <row r="49">
          <cell r="B49" t="str">
            <v>A1 302088</v>
          </cell>
          <cell r="D49" t="str">
            <v>Escobar</v>
          </cell>
          <cell r="E49" t="str">
            <v>María</v>
          </cell>
          <cell r="F49">
            <v>1</v>
          </cell>
          <cell r="H49">
            <v>74</v>
          </cell>
          <cell r="M49" t="str">
            <v>X</v>
          </cell>
          <cell r="R49" t="str">
            <v>Guatemala</v>
          </cell>
          <cell r="S49" t="str">
            <v>Guatemala</v>
          </cell>
        </row>
        <row r="50">
          <cell r="B50" t="str">
            <v>Menor de Edad</v>
          </cell>
          <cell r="D50" t="str">
            <v>Hernandez</v>
          </cell>
          <cell r="E50" t="str">
            <v>Kerryanne</v>
          </cell>
          <cell r="F50">
            <v>1</v>
          </cell>
          <cell r="H50">
            <v>10</v>
          </cell>
          <cell r="M50" t="str">
            <v>X</v>
          </cell>
          <cell r="R50" t="str">
            <v>Guatemala</v>
          </cell>
          <cell r="S50" t="str">
            <v>Guatemala</v>
          </cell>
        </row>
        <row r="51">
          <cell r="B51" t="str">
            <v>Menor de Edad</v>
          </cell>
          <cell r="D51" t="str">
            <v>Hernandez</v>
          </cell>
          <cell r="E51" t="str">
            <v>Dorian</v>
          </cell>
          <cell r="F51">
            <v>2</v>
          </cell>
          <cell r="H51">
            <v>6</v>
          </cell>
          <cell r="M51" t="str">
            <v>X</v>
          </cell>
          <cell r="R51" t="str">
            <v>Guatemala</v>
          </cell>
          <cell r="S51" t="str">
            <v>Guatemala</v>
          </cell>
        </row>
        <row r="52">
          <cell r="B52" t="str">
            <v>Menor de Edad</v>
          </cell>
          <cell r="D52" t="str">
            <v>Archila</v>
          </cell>
          <cell r="E52" t="str">
            <v xml:space="preserve">Edras </v>
          </cell>
          <cell r="F52">
            <v>2</v>
          </cell>
          <cell r="H52">
            <v>8</v>
          </cell>
          <cell r="M52" t="str">
            <v>X</v>
          </cell>
          <cell r="R52" t="str">
            <v>Guatemala</v>
          </cell>
          <cell r="S52" t="str">
            <v>Guatemala</v>
          </cell>
        </row>
        <row r="53">
          <cell r="B53" t="str">
            <v>Menor de Edad</v>
          </cell>
          <cell r="D53" t="str">
            <v>Valdez</v>
          </cell>
          <cell r="E53" t="str">
            <v>Jaqueline</v>
          </cell>
          <cell r="F53">
            <v>1</v>
          </cell>
          <cell r="H53">
            <v>8</v>
          </cell>
          <cell r="M53" t="str">
            <v>X</v>
          </cell>
          <cell r="R53" t="str">
            <v>Guatemala</v>
          </cell>
          <cell r="S53" t="str">
            <v>Guatemala</v>
          </cell>
        </row>
        <row r="54">
          <cell r="B54" t="str">
            <v>Menor de Edad</v>
          </cell>
          <cell r="D54" t="str">
            <v>Samayoa</v>
          </cell>
          <cell r="E54" t="str">
            <v>Barbara</v>
          </cell>
          <cell r="F54">
            <v>1</v>
          </cell>
          <cell r="H54">
            <v>8</v>
          </cell>
          <cell r="M54" t="str">
            <v>X</v>
          </cell>
          <cell r="R54" t="str">
            <v>Guatemala</v>
          </cell>
          <cell r="S54" t="str">
            <v>Guatemala</v>
          </cell>
        </row>
        <row r="55">
          <cell r="B55" t="str">
            <v>Menor de Edad</v>
          </cell>
          <cell r="D55" t="str">
            <v>Valdez</v>
          </cell>
          <cell r="E55" t="str">
            <v>Ashley</v>
          </cell>
          <cell r="F55">
            <v>1</v>
          </cell>
          <cell r="H55">
            <v>4</v>
          </cell>
          <cell r="M55" t="str">
            <v>X</v>
          </cell>
          <cell r="R55" t="str">
            <v>Guatemala</v>
          </cell>
          <cell r="S55" t="str">
            <v>Guatemala</v>
          </cell>
        </row>
        <row r="56">
          <cell r="B56">
            <v>2226173061015</v>
          </cell>
          <cell r="D56" t="str">
            <v>Gonzales</v>
          </cell>
          <cell r="E56" t="str">
            <v>Cindy</v>
          </cell>
          <cell r="F56">
            <v>1</v>
          </cell>
          <cell r="H56">
            <v>28</v>
          </cell>
          <cell r="M56" t="str">
            <v>X</v>
          </cell>
          <cell r="R56" t="str">
            <v>Guatemala</v>
          </cell>
          <cell r="S56" t="str">
            <v>Guatemala</v>
          </cell>
        </row>
        <row r="57">
          <cell r="B57">
            <v>1732630380101</v>
          </cell>
          <cell r="D57" t="str">
            <v>Guamuche</v>
          </cell>
          <cell r="E57" t="str">
            <v>María</v>
          </cell>
          <cell r="F57">
            <v>1</v>
          </cell>
          <cell r="H57">
            <v>40</v>
          </cell>
          <cell r="M57" t="str">
            <v>X</v>
          </cell>
          <cell r="R57" t="str">
            <v>Guatemala</v>
          </cell>
          <cell r="S57" t="str">
            <v>Guatemala</v>
          </cell>
        </row>
        <row r="58">
          <cell r="B58">
            <v>1007176880101</v>
          </cell>
          <cell r="D58" t="str">
            <v>Ariola</v>
          </cell>
          <cell r="E58" t="str">
            <v>Eilyn</v>
          </cell>
          <cell r="F58">
            <v>1</v>
          </cell>
          <cell r="H58">
            <v>26</v>
          </cell>
          <cell r="M58" t="str">
            <v>X</v>
          </cell>
          <cell r="R58" t="str">
            <v>Guatemala</v>
          </cell>
          <cell r="S58" t="str">
            <v>Guatemala</v>
          </cell>
        </row>
        <row r="59">
          <cell r="B59">
            <v>2184266901601</v>
          </cell>
          <cell r="D59" t="str">
            <v>Ochoa</v>
          </cell>
          <cell r="E59" t="str">
            <v>Isabel</v>
          </cell>
          <cell r="F59">
            <v>1</v>
          </cell>
          <cell r="H59">
            <v>67</v>
          </cell>
          <cell r="N59" t="str">
            <v>X</v>
          </cell>
          <cell r="R59" t="str">
            <v>Guatemala</v>
          </cell>
          <cell r="S59" t="str">
            <v>Guatemala</v>
          </cell>
        </row>
        <row r="60">
          <cell r="B60">
            <v>2273453980101</v>
          </cell>
          <cell r="D60" t="str">
            <v>Osoy</v>
          </cell>
          <cell r="E60" t="str">
            <v>Blanca</v>
          </cell>
          <cell r="F60">
            <v>1</v>
          </cell>
          <cell r="H60">
            <v>52</v>
          </cell>
          <cell r="M60" t="str">
            <v>X</v>
          </cell>
          <cell r="R60" t="str">
            <v>Guatemala</v>
          </cell>
          <cell r="S60" t="str">
            <v>Guatemala</v>
          </cell>
        </row>
        <row r="61">
          <cell r="B61" t="str">
            <v>Menor de Edad</v>
          </cell>
          <cell r="D61" t="str">
            <v>Alvarado</v>
          </cell>
          <cell r="E61" t="str">
            <v>Jose</v>
          </cell>
          <cell r="F61">
            <v>2</v>
          </cell>
          <cell r="H61" t="str">
            <v>9 meses</v>
          </cell>
          <cell r="M61" t="str">
            <v>X</v>
          </cell>
          <cell r="R61" t="str">
            <v>Guatemala</v>
          </cell>
          <cell r="S61" t="str">
            <v>Guatemala</v>
          </cell>
        </row>
        <row r="62">
          <cell r="B62" t="str">
            <v>Menor de Edad</v>
          </cell>
          <cell r="D62" t="str">
            <v>Alvarado</v>
          </cell>
          <cell r="E62" t="str">
            <v>Jimmy</v>
          </cell>
          <cell r="F62">
            <v>2</v>
          </cell>
          <cell r="H62">
            <v>3</v>
          </cell>
          <cell r="M62" t="str">
            <v>X</v>
          </cell>
          <cell r="R62" t="str">
            <v>Guatemala</v>
          </cell>
          <cell r="S62" t="str">
            <v>Guatemala</v>
          </cell>
        </row>
        <row r="63">
          <cell r="B63">
            <v>2226173061015</v>
          </cell>
          <cell r="D63" t="str">
            <v>Gonzales</v>
          </cell>
          <cell r="E63" t="str">
            <v>Cindy</v>
          </cell>
          <cell r="F63">
            <v>1</v>
          </cell>
          <cell r="H63">
            <v>28</v>
          </cell>
          <cell r="M63" t="str">
            <v>X</v>
          </cell>
          <cell r="R63" t="str">
            <v>Guatemala</v>
          </cell>
          <cell r="S63" t="str">
            <v>Guatemala</v>
          </cell>
        </row>
        <row r="64">
          <cell r="B64">
            <v>1732630380101</v>
          </cell>
          <cell r="D64" t="str">
            <v>Guamuche</v>
          </cell>
          <cell r="E64" t="str">
            <v>María</v>
          </cell>
          <cell r="F64">
            <v>1</v>
          </cell>
          <cell r="H64">
            <v>40</v>
          </cell>
          <cell r="M64" t="str">
            <v>X</v>
          </cell>
          <cell r="R64" t="str">
            <v>Guatemala</v>
          </cell>
          <cell r="S64" t="str">
            <v>Guatemala</v>
          </cell>
        </row>
        <row r="65">
          <cell r="B65">
            <v>1007176880101</v>
          </cell>
          <cell r="D65" t="str">
            <v>Ariola</v>
          </cell>
          <cell r="E65" t="str">
            <v>Eilyn</v>
          </cell>
          <cell r="F65">
            <v>1</v>
          </cell>
          <cell r="H65">
            <v>26</v>
          </cell>
          <cell r="M65" t="str">
            <v>X</v>
          </cell>
          <cell r="R65" t="str">
            <v>Guatemala</v>
          </cell>
          <cell r="S65" t="str">
            <v>Guatemala</v>
          </cell>
        </row>
        <row r="66">
          <cell r="B66">
            <v>2184266901601</v>
          </cell>
          <cell r="D66" t="str">
            <v>Ochoa</v>
          </cell>
          <cell r="E66" t="str">
            <v>Isabel</v>
          </cell>
          <cell r="F66">
            <v>1</v>
          </cell>
          <cell r="H66">
            <v>67</v>
          </cell>
          <cell r="N66" t="str">
            <v>X</v>
          </cell>
          <cell r="R66" t="str">
            <v>Guatemala</v>
          </cell>
          <cell r="S66" t="str">
            <v>Guatemala</v>
          </cell>
        </row>
        <row r="67">
          <cell r="B67">
            <v>2273453980101</v>
          </cell>
          <cell r="D67" t="str">
            <v>Osoy</v>
          </cell>
          <cell r="E67" t="str">
            <v>Blanca</v>
          </cell>
          <cell r="F67">
            <v>1</v>
          </cell>
          <cell r="H67">
            <v>52</v>
          </cell>
          <cell r="M67" t="str">
            <v>X</v>
          </cell>
          <cell r="R67" t="str">
            <v>Guatemala</v>
          </cell>
          <cell r="S67" t="str">
            <v>Guatemala</v>
          </cell>
        </row>
        <row r="68">
          <cell r="B68" t="str">
            <v>Menor de Edad</v>
          </cell>
          <cell r="D68" t="str">
            <v>Alvarado</v>
          </cell>
          <cell r="E68" t="str">
            <v>Jose</v>
          </cell>
          <cell r="F68">
            <v>2</v>
          </cell>
          <cell r="H68" t="str">
            <v>9 meses</v>
          </cell>
          <cell r="M68" t="str">
            <v>X</v>
          </cell>
          <cell r="R68" t="str">
            <v>Guatemala</v>
          </cell>
          <cell r="S68" t="str">
            <v>Guatemala</v>
          </cell>
        </row>
        <row r="69">
          <cell r="B69" t="str">
            <v>Menor de Edad</v>
          </cell>
          <cell r="D69" t="str">
            <v>Alvarado</v>
          </cell>
          <cell r="E69" t="str">
            <v>Jimmy</v>
          </cell>
          <cell r="F69">
            <v>2</v>
          </cell>
          <cell r="H69">
            <v>3</v>
          </cell>
          <cell r="M69" t="str">
            <v>X</v>
          </cell>
          <cell r="R69" t="str">
            <v>Guatemala</v>
          </cell>
          <cell r="S69" t="str">
            <v>Guatemala</v>
          </cell>
        </row>
        <row r="70">
          <cell r="B70">
            <v>2204932350101</v>
          </cell>
          <cell r="D70" t="str">
            <v>Alvarez</v>
          </cell>
          <cell r="E70" t="str">
            <v>Victor</v>
          </cell>
          <cell r="F70">
            <v>2</v>
          </cell>
          <cell r="H70">
            <v>36</v>
          </cell>
          <cell r="M70" t="str">
            <v>X</v>
          </cell>
          <cell r="R70" t="str">
            <v>Guatemala</v>
          </cell>
          <cell r="S70" t="str">
            <v>Guatemala</v>
          </cell>
        </row>
        <row r="71">
          <cell r="B71">
            <v>2634358220101</v>
          </cell>
          <cell r="D71" t="str">
            <v>Chalí-Academias</v>
          </cell>
          <cell r="E71" t="str">
            <v>Liliana</v>
          </cell>
          <cell r="F71">
            <v>1</v>
          </cell>
          <cell r="H71">
            <v>27</v>
          </cell>
          <cell r="M71" t="str">
            <v>X</v>
          </cell>
          <cell r="R71" t="str">
            <v>Guatemala</v>
          </cell>
          <cell r="S71" t="str">
            <v>Guatemala</v>
          </cell>
        </row>
        <row r="72">
          <cell r="B72">
            <v>2234018031601</v>
          </cell>
          <cell r="D72" t="str">
            <v>Caal-Nuevo</v>
          </cell>
          <cell r="E72" t="str">
            <v>Marvin</v>
          </cell>
          <cell r="F72">
            <v>2</v>
          </cell>
          <cell r="H72">
            <v>39</v>
          </cell>
          <cell r="M72" t="str">
            <v>X</v>
          </cell>
          <cell r="R72" t="str">
            <v>Guatemala</v>
          </cell>
          <cell r="S72" t="str">
            <v>Guatemala</v>
          </cell>
        </row>
        <row r="73">
          <cell r="B73">
            <v>2575172780101</v>
          </cell>
          <cell r="D73" t="str">
            <v>Gramajo-Academias</v>
          </cell>
          <cell r="E73" t="str">
            <v>Jorge</v>
          </cell>
          <cell r="F73">
            <v>2</v>
          </cell>
          <cell r="H73">
            <v>23</v>
          </cell>
          <cell r="M73" t="str">
            <v>X</v>
          </cell>
          <cell r="R73" t="str">
            <v>Guatemala</v>
          </cell>
          <cell r="S73" t="str">
            <v>Guatemala</v>
          </cell>
        </row>
        <row r="74">
          <cell r="B74">
            <v>2236818491705</v>
          </cell>
          <cell r="D74" t="str">
            <v>Olivarez-Academias</v>
          </cell>
          <cell r="E74" t="str">
            <v>José</v>
          </cell>
          <cell r="F74">
            <v>2</v>
          </cell>
          <cell r="H74">
            <v>28</v>
          </cell>
          <cell r="M74" t="str">
            <v>X</v>
          </cell>
          <cell r="R74" t="str">
            <v>Guatemala</v>
          </cell>
          <cell r="S74" t="str">
            <v>Guatemala</v>
          </cell>
        </row>
        <row r="75">
          <cell r="B75">
            <v>2429530930101</v>
          </cell>
          <cell r="D75" t="str">
            <v>Fernandez-Academias</v>
          </cell>
          <cell r="E75" t="str">
            <v>Adelfo</v>
          </cell>
          <cell r="F75">
            <v>2</v>
          </cell>
          <cell r="H75">
            <v>33</v>
          </cell>
          <cell r="M75" t="str">
            <v>X</v>
          </cell>
          <cell r="R75" t="str">
            <v>Guatemala</v>
          </cell>
          <cell r="S75" t="str">
            <v>Guatemala</v>
          </cell>
        </row>
        <row r="76">
          <cell r="B76" t="str">
            <v>Menor de Edad</v>
          </cell>
          <cell r="D76" t="str">
            <v>Gonzales-Academias</v>
          </cell>
          <cell r="E76" t="str">
            <v>Luis</v>
          </cell>
          <cell r="F76">
            <v>2</v>
          </cell>
          <cell r="H76">
            <v>16</v>
          </cell>
          <cell r="M76" t="str">
            <v>X</v>
          </cell>
          <cell r="R76" t="str">
            <v>Guatemala</v>
          </cell>
          <cell r="S76" t="str">
            <v>Guatemala</v>
          </cell>
        </row>
        <row r="77">
          <cell r="B77">
            <v>1662198860101</v>
          </cell>
          <cell r="D77" t="str">
            <v>Andrino-trabajadora</v>
          </cell>
          <cell r="E77" t="str">
            <v xml:space="preserve">María </v>
          </cell>
          <cell r="F77">
            <v>1</v>
          </cell>
          <cell r="H77">
            <v>61</v>
          </cell>
          <cell r="M77" t="str">
            <v>X</v>
          </cell>
          <cell r="R77" t="str">
            <v>Guatemala</v>
          </cell>
          <cell r="S77" t="str">
            <v>Guatemala</v>
          </cell>
        </row>
        <row r="78">
          <cell r="B78" t="str">
            <v>Menor de Edad</v>
          </cell>
          <cell r="D78" t="str">
            <v>Fuentes-Nuevo</v>
          </cell>
          <cell r="E78" t="str">
            <v>Valentina</v>
          </cell>
          <cell r="F78">
            <v>1</v>
          </cell>
          <cell r="H78">
            <v>1</v>
          </cell>
          <cell r="M78" t="str">
            <v>X</v>
          </cell>
          <cell r="R78" t="str">
            <v>Guatemala</v>
          </cell>
          <cell r="S78" t="str">
            <v>Guatemala</v>
          </cell>
        </row>
        <row r="79">
          <cell r="B79">
            <v>1969946830101</v>
          </cell>
          <cell r="D79" t="str">
            <v>Farfán</v>
          </cell>
          <cell r="E79" t="str">
            <v>Estela</v>
          </cell>
          <cell r="F79">
            <v>1</v>
          </cell>
          <cell r="H79">
            <v>70</v>
          </cell>
          <cell r="M79" t="str">
            <v>X</v>
          </cell>
          <cell r="R79" t="str">
            <v>Guatemala</v>
          </cell>
          <cell r="S79" t="str">
            <v>Guatemala</v>
          </cell>
        </row>
        <row r="80">
          <cell r="B80">
            <v>2528272600101</v>
          </cell>
          <cell r="D80" t="str">
            <v>Herrera</v>
          </cell>
          <cell r="E80" t="str">
            <v>Candy</v>
          </cell>
          <cell r="F80">
            <v>1</v>
          </cell>
          <cell r="H80">
            <v>33</v>
          </cell>
          <cell r="M80" t="str">
            <v>X</v>
          </cell>
          <cell r="R80" t="str">
            <v>Guatemala</v>
          </cell>
          <cell r="S80" t="str">
            <v>Guatemala</v>
          </cell>
        </row>
        <row r="81">
          <cell r="B81">
            <v>2467029902217</v>
          </cell>
          <cell r="D81" t="str">
            <v>Escobar</v>
          </cell>
          <cell r="E81" t="str">
            <v>Blanca</v>
          </cell>
          <cell r="F81">
            <v>2</v>
          </cell>
          <cell r="H81">
            <v>60</v>
          </cell>
          <cell r="M81" t="str">
            <v>X</v>
          </cell>
          <cell r="R81" t="str">
            <v>Guatemala</v>
          </cell>
          <cell r="S81" t="str">
            <v>Guatemala</v>
          </cell>
        </row>
        <row r="82">
          <cell r="B82">
            <v>1783739310101</v>
          </cell>
          <cell r="D82" t="str">
            <v>Garcia</v>
          </cell>
          <cell r="E82" t="str">
            <v>Laura</v>
          </cell>
          <cell r="F82">
            <v>1</v>
          </cell>
          <cell r="H82">
            <v>31</v>
          </cell>
          <cell r="M82" t="str">
            <v>X</v>
          </cell>
          <cell r="R82" t="str">
            <v>Guatemala</v>
          </cell>
          <cell r="S82" t="str">
            <v>Guatemala</v>
          </cell>
        </row>
        <row r="83">
          <cell r="B83" t="str">
            <v xml:space="preserve"> Menor de Edad</v>
          </cell>
          <cell r="D83" t="str">
            <v xml:space="preserve">Batzín </v>
          </cell>
          <cell r="E83" t="str">
            <v xml:space="preserve">Ana </v>
          </cell>
          <cell r="F83">
            <v>1</v>
          </cell>
          <cell r="H83">
            <v>7</v>
          </cell>
          <cell r="M83" t="str">
            <v>X</v>
          </cell>
          <cell r="R83" t="str">
            <v>Guatemala</v>
          </cell>
          <cell r="S83" t="str">
            <v>Guatemala</v>
          </cell>
        </row>
        <row r="84">
          <cell r="B84" t="str">
            <v>Menor de Edad</v>
          </cell>
          <cell r="D84" t="str">
            <v>Cifuentes</v>
          </cell>
          <cell r="E84" t="str">
            <v>Irvin</v>
          </cell>
          <cell r="F84">
            <v>2</v>
          </cell>
          <cell r="H84">
            <v>22</v>
          </cell>
          <cell r="M84" t="str">
            <v>X</v>
          </cell>
          <cell r="R84" t="str">
            <v>Guatemala</v>
          </cell>
          <cell r="S84" t="str">
            <v>Guatemala</v>
          </cell>
        </row>
        <row r="85">
          <cell r="B85">
            <v>2421657880101</v>
          </cell>
          <cell r="D85" t="str">
            <v>Cojón</v>
          </cell>
          <cell r="E85" t="str">
            <v>Josue</v>
          </cell>
          <cell r="F85">
            <v>2</v>
          </cell>
          <cell r="H85">
            <v>23</v>
          </cell>
          <cell r="M85" t="str">
            <v>X</v>
          </cell>
          <cell r="R85" t="str">
            <v>Guatemala</v>
          </cell>
          <cell r="S85" t="str">
            <v>Guatemala</v>
          </cell>
        </row>
        <row r="86">
          <cell r="B86">
            <v>2938378030101</v>
          </cell>
          <cell r="D86" t="str">
            <v>Ajche</v>
          </cell>
          <cell r="E86" t="str">
            <v>Bryan</v>
          </cell>
          <cell r="F86">
            <v>2</v>
          </cell>
          <cell r="H86">
            <v>19</v>
          </cell>
          <cell r="M86" t="str">
            <v>X</v>
          </cell>
          <cell r="R86" t="str">
            <v>Guatemala</v>
          </cell>
          <cell r="S86" t="str">
            <v>Guatemala</v>
          </cell>
        </row>
        <row r="87">
          <cell r="B87">
            <v>1662198860101</v>
          </cell>
          <cell r="D87" t="str">
            <v>Andrino</v>
          </cell>
          <cell r="E87" t="str">
            <v xml:space="preserve">María </v>
          </cell>
          <cell r="F87">
            <v>1</v>
          </cell>
          <cell r="H87">
            <v>61</v>
          </cell>
          <cell r="M87" t="str">
            <v>X</v>
          </cell>
          <cell r="R87" t="str">
            <v>Guatemala</v>
          </cell>
          <cell r="S87" t="str">
            <v>Guatemala</v>
          </cell>
        </row>
        <row r="88">
          <cell r="B88">
            <v>2646505060610</v>
          </cell>
          <cell r="D88" t="str">
            <v>De Paz</v>
          </cell>
          <cell r="E88" t="str">
            <v>Jairo</v>
          </cell>
          <cell r="F88">
            <v>2</v>
          </cell>
          <cell r="H88">
            <v>27</v>
          </cell>
          <cell r="M88" t="str">
            <v>X</v>
          </cell>
          <cell r="R88" t="str">
            <v>Guatemala</v>
          </cell>
          <cell r="S88" t="str">
            <v>Guatemala</v>
          </cell>
        </row>
        <row r="89">
          <cell r="B89" t="str">
            <v>Menor de Edad</v>
          </cell>
          <cell r="D89" t="str">
            <v>Ortiz</v>
          </cell>
          <cell r="E89" t="str">
            <v>Dorian</v>
          </cell>
          <cell r="F89">
            <v>2</v>
          </cell>
          <cell r="H89">
            <v>17</v>
          </cell>
          <cell r="M89" t="str">
            <v>X</v>
          </cell>
          <cell r="R89" t="str">
            <v>Guatemala</v>
          </cell>
          <cell r="S89" t="str">
            <v>Guatemala</v>
          </cell>
        </row>
        <row r="90">
          <cell r="B90" t="str">
            <v>Menor de Edad</v>
          </cell>
          <cell r="D90" t="str">
            <v>Jocoy</v>
          </cell>
          <cell r="E90" t="str">
            <v>Clarissa</v>
          </cell>
          <cell r="F90">
            <v>1</v>
          </cell>
          <cell r="H90">
            <v>16</v>
          </cell>
          <cell r="M90" t="str">
            <v>X</v>
          </cell>
          <cell r="R90" t="str">
            <v>Guatemala</v>
          </cell>
          <cell r="S90" t="str">
            <v>Guatemala</v>
          </cell>
        </row>
        <row r="91">
          <cell r="B91" t="str">
            <v>Menor de Edad</v>
          </cell>
          <cell r="D91" t="str">
            <v>García</v>
          </cell>
          <cell r="E91" t="str">
            <v>Leonard</v>
          </cell>
          <cell r="F91">
            <v>2</v>
          </cell>
          <cell r="H91">
            <v>17</v>
          </cell>
          <cell r="M91" t="str">
            <v>X</v>
          </cell>
          <cell r="R91" t="str">
            <v>Guatemala</v>
          </cell>
          <cell r="S91" t="str">
            <v>Guatemala</v>
          </cell>
        </row>
        <row r="92">
          <cell r="B92">
            <v>3030873310108</v>
          </cell>
          <cell r="D92" t="str">
            <v>García</v>
          </cell>
          <cell r="E92" t="str">
            <v>Kevin</v>
          </cell>
          <cell r="F92">
            <v>2</v>
          </cell>
          <cell r="H92">
            <v>18</v>
          </cell>
          <cell r="M92" t="str">
            <v>X</v>
          </cell>
          <cell r="R92" t="str">
            <v>Guatemala</v>
          </cell>
          <cell r="S92" t="str">
            <v>Guatemala</v>
          </cell>
        </row>
        <row r="93">
          <cell r="B93">
            <v>2467029902217</v>
          </cell>
          <cell r="D93" t="str">
            <v>Escobar</v>
          </cell>
          <cell r="E93" t="str">
            <v>Blanca</v>
          </cell>
          <cell r="F93">
            <v>1</v>
          </cell>
          <cell r="H93">
            <v>60</v>
          </cell>
          <cell r="M93" t="str">
            <v>X</v>
          </cell>
          <cell r="R93" t="str">
            <v>Guatemala</v>
          </cell>
          <cell r="S93" t="str">
            <v>Guatemala</v>
          </cell>
        </row>
        <row r="94">
          <cell r="B94" t="str">
            <v>Menor de Edad</v>
          </cell>
          <cell r="D94" t="str">
            <v>Chicol</v>
          </cell>
          <cell r="E94" t="str">
            <v>Marilyn</v>
          </cell>
          <cell r="F94">
            <v>1</v>
          </cell>
          <cell r="H94">
            <v>18</v>
          </cell>
          <cell r="M94" t="str">
            <v>X</v>
          </cell>
          <cell r="R94" t="str">
            <v>Guatemala</v>
          </cell>
          <cell r="S94" t="str">
            <v>Guatemala</v>
          </cell>
        </row>
        <row r="95">
          <cell r="B95">
            <v>2348318042212</v>
          </cell>
          <cell r="D95" t="str">
            <v>Coronado</v>
          </cell>
          <cell r="E95" t="str">
            <v>Douglas</v>
          </cell>
          <cell r="F95">
            <v>2</v>
          </cell>
          <cell r="H95">
            <v>23</v>
          </cell>
          <cell r="M95" t="str">
            <v>X</v>
          </cell>
          <cell r="R95" t="str">
            <v>Guatemala</v>
          </cell>
          <cell r="S95" t="str">
            <v>Guatemala</v>
          </cell>
        </row>
        <row r="96">
          <cell r="B96" t="str">
            <v>Menor de Edad</v>
          </cell>
          <cell r="D96" t="str">
            <v>Cerna</v>
          </cell>
          <cell r="E96" t="str">
            <v xml:space="preserve">Ana </v>
          </cell>
          <cell r="F96">
            <v>1</v>
          </cell>
          <cell r="H96">
            <v>11</v>
          </cell>
          <cell r="M96" t="str">
            <v>X</v>
          </cell>
          <cell r="R96" t="str">
            <v>Guatemala</v>
          </cell>
          <cell r="S96" t="str">
            <v>Guatemala</v>
          </cell>
        </row>
        <row r="97">
          <cell r="B97">
            <v>2153941511801</v>
          </cell>
          <cell r="D97" t="str">
            <v>Cartagena</v>
          </cell>
          <cell r="E97" t="str">
            <v>Karla</v>
          </cell>
          <cell r="F97">
            <v>1</v>
          </cell>
          <cell r="H97">
            <v>24</v>
          </cell>
          <cell r="M97" t="str">
            <v>X</v>
          </cell>
          <cell r="R97" t="str">
            <v>Guatemala</v>
          </cell>
          <cell r="S97" t="str">
            <v>Guatemala</v>
          </cell>
        </row>
        <row r="98">
          <cell r="B98">
            <v>3033037000108</v>
          </cell>
          <cell r="D98" t="str">
            <v>Jocón</v>
          </cell>
          <cell r="E98" t="str">
            <v>Nery</v>
          </cell>
          <cell r="F98">
            <v>2</v>
          </cell>
          <cell r="H98">
            <v>20</v>
          </cell>
          <cell r="M98" t="str">
            <v>X</v>
          </cell>
          <cell r="R98" t="str">
            <v>Guatemala</v>
          </cell>
          <cell r="S98" t="str">
            <v>Guatemala</v>
          </cell>
        </row>
        <row r="99">
          <cell r="B99">
            <v>2484329660101</v>
          </cell>
          <cell r="D99" t="str">
            <v xml:space="preserve">Recinos </v>
          </cell>
          <cell r="E99" t="str">
            <v>Mitsy</v>
          </cell>
          <cell r="F99">
            <v>1</v>
          </cell>
          <cell r="H99">
            <v>36</v>
          </cell>
          <cell r="M99" t="str">
            <v>X</v>
          </cell>
          <cell r="R99" t="str">
            <v>Guatemala</v>
          </cell>
          <cell r="S99" t="str">
            <v>Guatemala</v>
          </cell>
        </row>
        <row r="100">
          <cell r="B100">
            <v>1990666550101</v>
          </cell>
          <cell r="D100" t="str">
            <v>Gonzales</v>
          </cell>
          <cell r="E100" t="str">
            <v>Freddy</v>
          </cell>
          <cell r="F100">
            <v>2</v>
          </cell>
          <cell r="H100">
            <v>37</v>
          </cell>
          <cell r="M100" t="str">
            <v>X</v>
          </cell>
          <cell r="R100" t="str">
            <v>Guatemala</v>
          </cell>
          <cell r="S100" t="str">
            <v>Guatemala</v>
          </cell>
        </row>
        <row r="101">
          <cell r="B101">
            <v>1614349750101</v>
          </cell>
          <cell r="D101" t="str">
            <v>Marin</v>
          </cell>
          <cell r="E101" t="str">
            <v>Arturo</v>
          </cell>
          <cell r="F101">
            <v>2</v>
          </cell>
          <cell r="H101">
            <v>59</v>
          </cell>
          <cell r="M101" t="str">
            <v>X</v>
          </cell>
          <cell r="R101" t="str">
            <v>Guatemala</v>
          </cell>
          <cell r="S101" t="str">
            <v>Guatemala</v>
          </cell>
        </row>
        <row r="102">
          <cell r="B102">
            <v>1643801671210</v>
          </cell>
          <cell r="D102" t="str">
            <v>Pérez</v>
          </cell>
          <cell r="E102" t="str">
            <v xml:space="preserve">Christina </v>
          </cell>
          <cell r="F102">
            <v>1</v>
          </cell>
          <cell r="H102">
            <v>27</v>
          </cell>
          <cell r="M102" t="str">
            <v>X</v>
          </cell>
          <cell r="R102" t="str">
            <v>Guatemala</v>
          </cell>
          <cell r="S102" t="str">
            <v>Guatemala</v>
          </cell>
        </row>
        <row r="103">
          <cell r="B103">
            <v>1783278750101</v>
          </cell>
          <cell r="D103" t="str">
            <v>Juarez</v>
          </cell>
          <cell r="E103" t="str">
            <v>Thelma</v>
          </cell>
          <cell r="F103">
            <v>1</v>
          </cell>
          <cell r="H103">
            <v>44</v>
          </cell>
          <cell r="M103" t="str">
            <v>X</v>
          </cell>
          <cell r="R103" t="str">
            <v>Guatemala</v>
          </cell>
          <cell r="S103" t="str">
            <v>Guatemala</v>
          </cell>
        </row>
        <row r="104">
          <cell r="B104">
            <v>1662198860101</v>
          </cell>
          <cell r="D104" t="str">
            <v>Andrino</v>
          </cell>
          <cell r="E104" t="str">
            <v>María</v>
          </cell>
          <cell r="F104">
            <v>1</v>
          </cell>
          <cell r="H104">
            <v>61</v>
          </cell>
          <cell r="M104" t="str">
            <v>X</v>
          </cell>
          <cell r="R104" t="str">
            <v>Guatemala</v>
          </cell>
          <cell r="S104" t="str">
            <v>Guatemala</v>
          </cell>
        </row>
        <row r="105">
          <cell r="B105">
            <v>3019472190101</v>
          </cell>
          <cell r="D105" t="str">
            <v>Batz</v>
          </cell>
          <cell r="E105" t="str">
            <v>Oscar</v>
          </cell>
          <cell r="F105">
            <v>2</v>
          </cell>
          <cell r="H105">
            <v>19</v>
          </cell>
          <cell r="M105" t="str">
            <v>X</v>
          </cell>
          <cell r="R105" t="str">
            <v>Guatemala</v>
          </cell>
          <cell r="S105" t="str">
            <v>Guatemala</v>
          </cell>
        </row>
        <row r="106">
          <cell r="B106">
            <v>2496345031204</v>
          </cell>
          <cell r="D106" t="str">
            <v>Temaj</v>
          </cell>
          <cell r="E106" t="str">
            <v>Isabel</v>
          </cell>
          <cell r="F106">
            <v>1</v>
          </cell>
          <cell r="H106">
            <v>52</v>
          </cell>
          <cell r="N106" t="str">
            <v>X</v>
          </cell>
          <cell r="R106" t="str">
            <v>Guatemala</v>
          </cell>
          <cell r="S106" t="str">
            <v>Guatemala</v>
          </cell>
        </row>
        <row r="107">
          <cell r="B107">
            <v>2338066950101</v>
          </cell>
          <cell r="D107" t="str">
            <v>Gomez</v>
          </cell>
          <cell r="E107" t="str">
            <v>Gladyz</v>
          </cell>
          <cell r="F107">
            <v>1</v>
          </cell>
          <cell r="H107">
            <v>36</v>
          </cell>
          <cell r="M107" t="str">
            <v>X</v>
          </cell>
          <cell r="R107" t="str">
            <v>Guatemala</v>
          </cell>
          <cell r="S107" t="str">
            <v>Guatemala</v>
          </cell>
        </row>
        <row r="108">
          <cell r="B108">
            <v>2572049540101</v>
          </cell>
          <cell r="D108" t="str">
            <v>Pineda</v>
          </cell>
          <cell r="E108" t="str">
            <v>Yenifer</v>
          </cell>
          <cell r="F108">
            <v>1</v>
          </cell>
          <cell r="H108">
            <v>30</v>
          </cell>
          <cell r="M108" t="str">
            <v>X</v>
          </cell>
          <cell r="R108" t="str">
            <v>Guatemala</v>
          </cell>
          <cell r="S108" t="str">
            <v>Guatemala</v>
          </cell>
        </row>
        <row r="109">
          <cell r="B109" t="str">
            <v>menor de edad</v>
          </cell>
          <cell r="D109" t="str">
            <v>Girón</v>
          </cell>
          <cell r="E109" t="str">
            <v>Valeria</v>
          </cell>
          <cell r="F109">
            <v>1</v>
          </cell>
          <cell r="H109">
            <v>10</v>
          </cell>
          <cell r="M109" t="str">
            <v>X</v>
          </cell>
          <cell r="R109" t="str">
            <v>Guatemala</v>
          </cell>
          <cell r="S109" t="str">
            <v>Guatemala</v>
          </cell>
        </row>
        <row r="110">
          <cell r="B110" t="str">
            <v>menor de edad</v>
          </cell>
          <cell r="D110" t="str">
            <v>Giron</v>
          </cell>
          <cell r="E110" t="str">
            <v>Leonardo</v>
          </cell>
          <cell r="F110">
            <v>2</v>
          </cell>
          <cell r="H110">
            <v>6</v>
          </cell>
          <cell r="M110" t="str">
            <v>X</v>
          </cell>
          <cell r="R110" t="str">
            <v>Guatemala</v>
          </cell>
          <cell r="S110" t="str">
            <v>Guatemala</v>
          </cell>
        </row>
        <row r="111">
          <cell r="B111" t="str">
            <v>menor de edad</v>
          </cell>
          <cell r="D111" t="str">
            <v>Pec</v>
          </cell>
          <cell r="E111" t="str">
            <v>Karla</v>
          </cell>
          <cell r="F111">
            <v>1</v>
          </cell>
          <cell r="H111">
            <v>12</v>
          </cell>
          <cell r="M111" t="str">
            <v>X</v>
          </cell>
          <cell r="R111" t="str">
            <v>Guatemala</v>
          </cell>
          <cell r="S111" t="str">
            <v>Guatemala</v>
          </cell>
        </row>
        <row r="112">
          <cell r="B112" t="str">
            <v>menor de edad</v>
          </cell>
          <cell r="D112" t="str">
            <v>Pec</v>
          </cell>
          <cell r="E112" t="str">
            <v>Dayana</v>
          </cell>
          <cell r="F112">
            <v>1</v>
          </cell>
          <cell r="H112">
            <v>12</v>
          </cell>
          <cell r="M112" t="str">
            <v>X</v>
          </cell>
          <cell r="R112" t="str">
            <v>Guatemala</v>
          </cell>
          <cell r="S112" t="str">
            <v>Guatemala</v>
          </cell>
        </row>
        <row r="113">
          <cell r="B113" t="str">
            <v>menor de edad</v>
          </cell>
          <cell r="D113" t="str">
            <v>Pec</v>
          </cell>
          <cell r="E113" t="str">
            <v>Alejandra</v>
          </cell>
          <cell r="F113">
            <v>1</v>
          </cell>
          <cell r="H113">
            <v>9</v>
          </cell>
        </row>
        <row r="114">
          <cell r="B114" t="str">
            <v>Cesar</v>
          </cell>
        </row>
        <row r="115">
          <cell r="B115">
            <v>1991371711502</v>
          </cell>
          <cell r="D115" t="str">
            <v>Xetumul</v>
          </cell>
          <cell r="E115" t="str">
            <v>Cecilio</v>
          </cell>
          <cell r="F115">
            <v>2</v>
          </cell>
          <cell r="H115">
            <v>58</v>
          </cell>
        </row>
        <row r="116">
          <cell r="D116" t="str">
            <v>Marin</v>
          </cell>
          <cell r="E116" t="str">
            <v>Arturo</v>
          </cell>
          <cell r="F116">
            <v>2</v>
          </cell>
          <cell r="H116">
            <v>59</v>
          </cell>
          <cell r="M116" t="str">
            <v>X</v>
          </cell>
          <cell r="R116" t="str">
            <v>Guatemala</v>
          </cell>
          <cell r="S116" t="str">
            <v>Guatemala</v>
          </cell>
        </row>
        <row r="117">
          <cell r="B117" t="str">
            <v>Menor de edad</v>
          </cell>
          <cell r="D117" t="str">
            <v>Lucas</v>
          </cell>
          <cell r="E117" t="str">
            <v>Nidia</v>
          </cell>
          <cell r="F117">
            <v>1</v>
          </cell>
          <cell r="H117">
            <v>17</v>
          </cell>
          <cell r="M117" t="str">
            <v>X</v>
          </cell>
          <cell r="R117" t="str">
            <v>Guatemala</v>
          </cell>
          <cell r="S117" t="str">
            <v>Guatemala</v>
          </cell>
        </row>
        <row r="118">
          <cell r="B118">
            <v>2509800450917</v>
          </cell>
          <cell r="D118" t="str">
            <v>Sales</v>
          </cell>
          <cell r="E118" t="str">
            <v>Roberto</v>
          </cell>
          <cell r="F118">
            <v>2</v>
          </cell>
          <cell r="H118">
            <v>64</v>
          </cell>
          <cell r="M118" t="str">
            <v>X</v>
          </cell>
          <cell r="R118" t="str">
            <v>Guatemala</v>
          </cell>
          <cell r="S118" t="str">
            <v>Guatemala</v>
          </cell>
        </row>
        <row r="119">
          <cell r="B119">
            <v>2996330040101</v>
          </cell>
          <cell r="D119" t="str">
            <v>Cruz</v>
          </cell>
          <cell r="E119" t="str">
            <v>Tommy</v>
          </cell>
          <cell r="F119">
            <v>2</v>
          </cell>
          <cell r="H119">
            <v>19</v>
          </cell>
          <cell r="M119" t="str">
            <v>X</v>
          </cell>
          <cell r="R119" t="str">
            <v>Guatemala</v>
          </cell>
          <cell r="S119" t="str">
            <v>Guatemala</v>
          </cell>
        </row>
        <row r="120">
          <cell r="B120">
            <v>2314251710101</v>
          </cell>
          <cell r="D120" t="str">
            <v>Roca</v>
          </cell>
          <cell r="E120" t="str">
            <v>Ana</v>
          </cell>
          <cell r="F120">
            <v>1</v>
          </cell>
          <cell r="H120">
            <v>41</v>
          </cell>
          <cell r="M120" t="str">
            <v>X</v>
          </cell>
          <cell r="R120" t="str">
            <v>Guatemala</v>
          </cell>
          <cell r="S120" t="str">
            <v>Guatemala</v>
          </cell>
        </row>
        <row r="121">
          <cell r="B121" t="str">
            <v>Menor de edad</v>
          </cell>
          <cell r="D121" t="str">
            <v>Sipac</v>
          </cell>
          <cell r="E121" t="str">
            <v>Clarissa</v>
          </cell>
          <cell r="F121">
            <v>1</v>
          </cell>
          <cell r="H121">
            <v>15</v>
          </cell>
          <cell r="M121" t="str">
            <v>X</v>
          </cell>
          <cell r="R121" t="str">
            <v>Guatemala</v>
          </cell>
          <cell r="S121" t="str">
            <v>Guatemala</v>
          </cell>
        </row>
        <row r="122">
          <cell r="B122" t="str">
            <v>Menor de edad</v>
          </cell>
          <cell r="D122" t="str">
            <v>Perez</v>
          </cell>
          <cell r="E122" t="str">
            <v>Samuel</v>
          </cell>
          <cell r="F122">
            <v>2</v>
          </cell>
          <cell r="H122">
            <v>12</v>
          </cell>
          <cell r="M122" t="str">
            <v>X</v>
          </cell>
          <cell r="R122" t="str">
            <v>Guatemala</v>
          </cell>
          <cell r="S122" t="str">
            <v>Guatemala</v>
          </cell>
        </row>
        <row r="123">
          <cell r="B123" t="str">
            <v>A1471994</v>
          </cell>
          <cell r="D123" t="str">
            <v>Lazo</v>
          </cell>
          <cell r="E123" t="str">
            <v>María</v>
          </cell>
          <cell r="F123">
            <v>1</v>
          </cell>
          <cell r="H123">
            <v>64</v>
          </cell>
          <cell r="M123" t="str">
            <v>X</v>
          </cell>
          <cell r="R123" t="str">
            <v>Guatemala</v>
          </cell>
          <cell r="S123" t="str">
            <v>Guatemala</v>
          </cell>
        </row>
        <row r="124">
          <cell r="B124" t="str">
            <v>Menor de edad</v>
          </cell>
          <cell r="D124" t="str">
            <v>José</v>
          </cell>
          <cell r="E124" t="str">
            <v xml:space="preserve">Jocó </v>
          </cell>
          <cell r="F124">
            <v>2</v>
          </cell>
          <cell r="H124">
            <v>7</v>
          </cell>
          <cell r="M124" t="str">
            <v>X</v>
          </cell>
          <cell r="R124" t="str">
            <v>Guatemala</v>
          </cell>
          <cell r="S124" t="str">
            <v>Guatemala</v>
          </cell>
        </row>
        <row r="125">
          <cell r="B125" t="str">
            <v>Menor de edad</v>
          </cell>
          <cell r="D125" t="str">
            <v>Ariana</v>
          </cell>
          <cell r="E125" t="str">
            <v>Obando</v>
          </cell>
          <cell r="F125">
            <v>1</v>
          </cell>
          <cell r="H125">
            <v>9</v>
          </cell>
          <cell r="M125" t="str">
            <v>X</v>
          </cell>
          <cell r="R125" t="str">
            <v>Guatemala</v>
          </cell>
          <cell r="S125" t="str">
            <v>Guatemala</v>
          </cell>
        </row>
        <row r="126">
          <cell r="B126">
            <v>1662198260101</v>
          </cell>
          <cell r="D126" t="str">
            <v>Andrino</v>
          </cell>
          <cell r="E126" t="str">
            <v>Rosario</v>
          </cell>
          <cell r="F126">
            <v>1</v>
          </cell>
          <cell r="H126">
            <v>61</v>
          </cell>
          <cell r="M126" t="str">
            <v>X</v>
          </cell>
          <cell r="R126" t="str">
            <v>Guatemala</v>
          </cell>
          <cell r="S126" t="str">
            <v>Guatemala</v>
          </cell>
        </row>
        <row r="127">
          <cell r="B127" t="str">
            <v>Menor de edad</v>
          </cell>
          <cell r="D127" t="str">
            <v>Morales</v>
          </cell>
          <cell r="E127" t="str">
            <v>Andres</v>
          </cell>
          <cell r="F127">
            <v>2</v>
          </cell>
          <cell r="H127">
            <v>11</v>
          </cell>
          <cell r="M127" t="str">
            <v>X</v>
          </cell>
          <cell r="R127" t="str">
            <v>Guatemala</v>
          </cell>
          <cell r="S127" t="str">
            <v>Guatemala</v>
          </cell>
        </row>
        <row r="128">
          <cell r="B128">
            <v>249453620206</v>
          </cell>
          <cell r="D128" t="str">
            <v>Bocanegra</v>
          </cell>
          <cell r="E128" t="str">
            <v>Iracema</v>
          </cell>
          <cell r="F128">
            <v>1</v>
          </cell>
          <cell r="H128">
            <v>36</v>
          </cell>
          <cell r="M128" t="str">
            <v>X</v>
          </cell>
          <cell r="R128" t="str">
            <v>Guatemala</v>
          </cell>
          <cell r="S128" t="str">
            <v>Guatemala</v>
          </cell>
        </row>
        <row r="129">
          <cell r="B129">
            <v>2998734200101</v>
          </cell>
          <cell r="D129" t="str">
            <v>Gonzales</v>
          </cell>
          <cell r="E129" t="str">
            <v>Josue</v>
          </cell>
          <cell r="F129">
            <v>2</v>
          </cell>
          <cell r="H129">
            <v>19</v>
          </cell>
          <cell r="M129" t="str">
            <v>X</v>
          </cell>
          <cell r="R129" t="str">
            <v>Guatemala</v>
          </cell>
          <cell r="S129" t="str">
            <v>Guatemala</v>
          </cell>
        </row>
        <row r="130">
          <cell r="B130" t="str">
            <v>Menor de edad</v>
          </cell>
          <cell r="D130" t="str">
            <v>Cristobal</v>
          </cell>
          <cell r="E130" t="str">
            <v>Griselda</v>
          </cell>
          <cell r="F130">
            <v>1</v>
          </cell>
          <cell r="H130">
            <v>15</v>
          </cell>
          <cell r="N130" t="str">
            <v>X</v>
          </cell>
          <cell r="R130" t="str">
            <v>Guatemala</v>
          </cell>
          <cell r="S130" t="str">
            <v>Guatemala</v>
          </cell>
        </row>
        <row r="131">
          <cell r="B131">
            <v>1949555160101</v>
          </cell>
          <cell r="D131" t="str">
            <v>Alexis</v>
          </cell>
          <cell r="E131" t="str">
            <v>Martinez</v>
          </cell>
          <cell r="F131">
            <v>2</v>
          </cell>
          <cell r="H131">
            <v>39</v>
          </cell>
          <cell r="M131" t="str">
            <v>X</v>
          </cell>
          <cell r="R131" t="str">
            <v>Guatemala</v>
          </cell>
          <cell r="S131" t="str">
            <v>Guatemala</v>
          </cell>
        </row>
        <row r="132">
          <cell r="B132">
            <v>1615288990920</v>
          </cell>
          <cell r="D132" t="str">
            <v>Castillo</v>
          </cell>
          <cell r="E132" t="str">
            <v>Cesar</v>
          </cell>
          <cell r="F132">
            <v>2</v>
          </cell>
          <cell r="H132">
            <v>44</v>
          </cell>
          <cell r="M132" t="str">
            <v>X</v>
          </cell>
          <cell r="R132" t="str">
            <v>Guatemala</v>
          </cell>
          <cell r="S132" t="str">
            <v>Guatemala</v>
          </cell>
        </row>
        <row r="133">
          <cell r="B133">
            <v>22212607320101</v>
          </cell>
          <cell r="D133" t="str">
            <v>Ariola</v>
          </cell>
          <cell r="E133" t="str">
            <v>Paola</v>
          </cell>
          <cell r="F133">
            <v>1</v>
          </cell>
          <cell r="H133">
            <v>29</v>
          </cell>
          <cell r="M133" t="str">
            <v>X</v>
          </cell>
          <cell r="R133" t="str">
            <v>Guatemala</v>
          </cell>
          <cell r="S133" t="str">
            <v>Guatemala</v>
          </cell>
        </row>
        <row r="134">
          <cell r="B134" t="str">
            <v>Menor de Edad</v>
          </cell>
          <cell r="D134" t="str">
            <v>Chicai</v>
          </cell>
          <cell r="E134" t="str">
            <v>Scarlleth</v>
          </cell>
          <cell r="F134">
            <v>1</v>
          </cell>
          <cell r="H134">
            <v>12</v>
          </cell>
          <cell r="M134" t="str">
            <v>X</v>
          </cell>
          <cell r="R134" t="str">
            <v>Guatemala</v>
          </cell>
          <cell r="S134" t="str">
            <v>Guatemala</v>
          </cell>
        </row>
        <row r="135">
          <cell r="B135">
            <v>1662427050611</v>
          </cell>
          <cell r="D135" t="str">
            <v>Peréz</v>
          </cell>
          <cell r="E135" t="str">
            <v>Maura</v>
          </cell>
          <cell r="F135">
            <v>1</v>
          </cell>
          <cell r="H135">
            <v>39</v>
          </cell>
          <cell r="M135" t="str">
            <v>X</v>
          </cell>
          <cell r="R135" t="str">
            <v>San Marcos</v>
          </cell>
          <cell r="S135" t="str">
            <v>Guazacapán</v>
          </cell>
        </row>
        <row r="136">
          <cell r="B136" t="str">
            <v>Menor de Edad</v>
          </cell>
          <cell r="D136" t="str">
            <v>Ramiréz</v>
          </cell>
          <cell r="E136" t="str">
            <v>Dulce</v>
          </cell>
          <cell r="F136">
            <v>1</v>
          </cell>
          <cell r="H136">
            <v>15</v>
          </cell>
          <cell r="M136" t="str">
            <v>X</v>
          </cell>
          <cell r="R136" t="str">
            <v>Guatemala</v>
          </cell>
          <cell r="S136" t="str">
            <v>Guatemala</v>
          </cell>
        </row>
        <row r="137">
          <cell r="B137">
            <v>2975831230101</v>
          </cell>
          <cell r="D137" t="str">
            <v>Arreaga</v>
          </cell>
          <cell r="E137" t="str">
            <v>Brayan</v>
          </cell>
          <cell r="F137">
            <v>2</v>
          </cell>
          <cell r="H137">
            <v>21</v>
          </cell>
          <cell r="M137" t="str">
            <v>X</v>
          </cell>
          <cell r="R137" t="str">
            <v>Guatemala</v>
          </cell>
          <cell r="S137" t="str">
            <v>Guatemala</v>
          </cell>
        </row>
        <row r="138">
          <cell r="B138" t="str">
            <v>Menor de Edad</v>
          </cell>
          <cell r="D138" t="str">
            <v>Lopez</v>
          </cell>
          <cell r="E138" t="str">
            <v>Jennifer</v>
          </cell>
          <cell r="F138">
            <v>1</v>
          </cell>
          <cell r="H138">
            <v>12</v>
          </cell>
          <cell r="M138" t="str">
            <v>X</v>
          </cell>
          <cell r="R138" t="str">
            <v>Guatemala</v>
          </cell>
          <cell r="S138" t="str">
            <v>Guatemala</v>
          </cell>
        </row>
        <row r="139">
          <cell r="D139" t="str">
            <v>Martinez</v>
          </cell>
          <cell r="E139" t="str">
            <v>Emilio</v>
          </cell>
          <cell r="F139">
            <v>2</v>
          </cell>
          <cell r="H139">
            <v>17</v>
          </cell>
          <cell r="M139" t="str">
            <v>X</v>
          </cell>
          <cell r="R139" t="str">
            <v>Guatemala</v>
          </cell>
          <cell r="S139" t="str">
            <v>Guatemala</v>
          </cell>
        </row>
        <row r="140">
          <cell r="B140">
            <v>1816706820101</v>
          </cell>
          <cell r="D140" t="str">
            <v>Chavarría</v>
          </cell>
          <cell r="E140" t="str">
            <v>Amada</v>
          </cell>
          <cell r="F140">
            <v>1</v>
          </cell>
          <cell r="H140">
            <v>35</v>
          </cell>
          <cell r="M140" t="str">
            <v>X</v>
          </cell>
          <cell r="R140" t="str">
            <v>Guatemala</v>
          </cell>
          <cell r="S140" t="str">
            <v>Guatemala</v>
          </cell>
        </row>
        <row r="141">
          <cell r="B141" t="str">
            <v xml:space="preserve">menor de edad </v>
          </cell>
          <cell r="D141" t="str">
            <v>Mota</v>
          </cell>
          <cell r="E141" t="str">
            <v>James</v>
          </cell>
          <cell r="F141">
            <v>2</v>
          </cell>
          <cell r="H141">
            <v>5</v>
          </cell>
          <cell r="M141" t="str">
            <v>X</v>
          </cell>
          <cell r="R141" t="str">
            <v>Guatemala</v>
          </cell>
          <cell r="S141" t="str">
            <v>Guatemala</v>
          </cell>
        </row>
        <row r="142">
          <cell r="B142">
            <v>1662198860101</v>
          </cell>
          <cell r="D142" t="str">
            <v>Andrino</v>
          </cell>
          <cell r="E142" t="str">
            <v xml:space="preserve">María </v>
          </cell>
          <cell r="F142">
            <v>1</v>
          </cell>
          <cell r="H142">
            <v>61</v>
          </cell>
          <cell r="M142" t="str">
            <v>X</v>
          </cell>
          <cell r="R142" t="str">
            <v>Guatemala</v>
          </cell>
          <cell r="S142" t="str">
            <v>Guatemala</v>
          </cell>
        </row>
        <row r="143">
          <cell r="B143" t="str">
            <v xml:space="preserve">menor de edad </v>
          </cell>
          <cell r="D143" t="str">
            <v>Camey</v>
          </cell>
          <cell r="E143" t="str">
            <v>Iñaki</v>
          </cell>
          <cell r="F143">
            <v>2</v>
          </cell>
          <cell r="H143">
            <v>7</v>
          </cell>
          <cell r="M143" t="str">
            <v>X</v>
          </cell>
          <cell r="R143" t="str">
            <v>Guatemala</v>
          </cell>
          <cell r="S143" t="str">
            <v>Guatemala</v>
          </cell>
        </row>
        <row r="144">
          <cell r="B144" t="str">
            <v xml:space="preserve">menor de edad </v>
          </cell>
          <cell r="D144" t="str">
            <v>López</v>
          </cell>
          <cell r="E144" t="str">
            <v>Ian</v>
          </cell>
          <cell r="F144">
            <v>2</v>
          </cell>
          <cell r="H144">
            <v>12</v>
          </cell>
          <cell r="M144" t="str">
            <v>X</v>
          </cell>
          <cell r="R144" t="str">
            <v>Guatemala</v>
          </cell>
          <cell r="S144" t="str">
            <v>Guatemala</v>
          </cell>
        </row>
        <row r="145">
          <cell r="B145" t="str">
            <v xml:space="preserve">menor de edad </v>
          </cell>
          <cell r="D145" t="str">
            <v>Alvarez</v>
          </cell>
          <cell r="E145" t="str">
            <v>Maryoly</v>
          </cell>
          <cell r="F145">
            <v>1</v>
          </cell>
          <cell r="H145">
            <v>12</v>
          </cell>
          <cell r="M145" t="str">
            <v>X</v>
          </cell>
          <cell r="R145" t="str">
            <v>Guatemala</v>
          </cell>
          <cell r="S145" t="str">
            <v>Guatemala</v>
          </cell>
        </row>
        <row r="146">
          <cell r="B146" t="str">
            <v xml:space="preserve">menor de edad </v>
          </cell>
          <cell r="D146" t="str">
            <v>Flores</v>
          </cell>
          <cell r="E146" t="str">
            <v xml:space="preserve">Fatima </v>
          </cell>
          <cell r="F146">
            <v>1</v>
          </cell>
          <cell r="H146">
            <v>11</v>
          </cell>
          <cell r="M146" t="str">
            <v>X</v>
          </cell>
          <cell r="R146" t="str">
            <v>Guatemala</v>
          </cell>
          <cell r="S146" t="str">
            <v>Guatemala</v>
          </cell>
        </row>
        <row r="147">
          <cell r="B147">
            <v>2541656640101</v>
          </cell>
          <cell r="D147" t="str">
            <v>Corado</v>
          </cell>
          <cell r="E147" t="str">
            <v>Gladiz</v>
          </cell>
          <cell r="F147">
            <v>1</v>
          </cell>
          <cell r="H147">
            <v>42</v>
          </cell>
          <cell r="M147" t="str">
            <v>X</v>
          </cell>
          <cell r="R147" t="str">
            <v>Guatemala</v>
          </cell>
          <cell r="S147" t="str">
            <v>Guatemala</v>
          </cell>
        </row>
        <row r="148">
          <cell r="B148" t="str">
            <v xml:space="preserve">menor de edad </v>
          </cell>
          <cell r="D148" t="str">
            <v>Rodriguez</v>
          </cell>
          <cell r="E148" t="str">
            <v xml:space="preserve">Daniela </v>
          </cell>
          <cell r="F148">
            <v>1</v>
          </cell>
          <cell r="H148">
            <v>15</v>
          </cell>
          <cell r="M148" t="str">
            <v>X</v>
          </cell>
          <cell r="R148" t="str">
            <v>Guatemala</v>
          </cell>
          <cell r="S148" t="str">
            <v>Guatemala</v>
          </cell>
        </row>
        <row r="149">
          <cell r="B149" t="str">
            <v xml:space="preserve">menor de edad </v>
          </cell>
          <cell r="D149" t="str">
            <v>García</v>
          </cell>
          <cell r="E149" t="str">
            <v>Ashley</v>
          </cell>
          <cell r="F149">
            <v>1</v>
          </cell>
          <cell r="H149">
            <v>16</v>
          </cell>
          <cell r="M149" t="str">
            <v>X</v>
          </cell>
          <cell r="R149" t="str">
            <v>Guatemala</v>
          </cell>
          <cell r="S149" t="str">
            <v>Guatemala</v>
          </cell>
        </row>
        <row r="150">
          <cell r="B150">
            <v>2395596730102</v>
          </cell>
          <cell r="D150" t="str">
            <v>Sanchez</v>
          </cell>
          <cell r="E150" t="str">
            <v>Ana</v>
          </cell>
          <cell r="F150">
            <v>1</v>
          </cell>
          <cell r="H150">
            <v>34</v>
          </cell>
          <cell r="M150" t="str">
            <v>X</v>
          </cell>
          <cell r="R150" t="str">
            <v>Guatemala</v>
          </cell>
          <cell r="S150" t="str">
            <v>Guatemala</v>
          </cell>
        </row>
        <row r="151">
          <cell r="B151">
            <v>2247961780101</v>
          </cell>
          <cell r="D151" t="str">
            <v>Morales</v>
          </cell>
          <cell r="E151" t="str">
            <v>Melany</v>
          </cell>
          <cell r="F151">
            <v>1</v>
          </cell>
          <cell r="H151">
            <v>28</v>
          </cell>
          <cell r="M151" t="str">
            <v>X</v>
          </cell>
          <cell r="R151" t="str">
            <v>Guatemala</v>
          </cell>
          <cell r="S151" t="str">
            <v>Guatemala</v>
          </cell>
        </row>
        <row r="152">
          <cell r="B152">
            <v>2345994640917</v>
          </cell>
          <cell r="D152" t="str">
            <v>Coronado</v>
          </cell>
          <cell r="E152" t="str">
            <v>Mamerta</v>
          </cell>
          <cell r="F152">
            <v>1</v>
          </cell>
          <cell r="H152">
            <v>55</v>
          </cell>
          <cell r="M152" t="str">
            <v>X</v>
          </cell>
          <cell r="R152" t="str">
            <v>Quetzaltenango</v>
          </cell>
          <cell r="S152" t="str">
            <v>Colomba</v>
          </cell>
        </row>
        <row r="153">
          <cell r="B153" t="str">
            <v xml:space="preserve">menor de edad </v>
          </cell>
          <cell r="D153" t="str">
            <v>Peréz</v>
          </cell>
          <cell r="E153" t="str">
            <v>Alessandro</v>
          </cell>
          <cell r="F153">
            <v>2</v>
          </cell>
          <cell r="H153">
            <v>3</v>
          </cell>
          <cell r="M153" t="str">
            <v>X</v>
          </cell>
          <cell r="R153" t="str">
            <v>Guatemala</v>
          </cell>
          <cell r="S153" t="str">
            <v>Guatemala</v>
          </cell>
        </row>
        <row r="154">
          <cell r="B154" t="str">
            <v xml:space="preserve">menor de edad </v>
          </cell>
          <cell r="D154" t="str">
            <v>Barrientos</v>
          </cell>
          <cell r="E154" t="str">
            <v>Marlon</v>
          </cell>
          <cell r="F154">
            <v>2</v>
          </cell>
          <cell r="H154">
            <v>15</v>
          </cell>
          <cell r="M154" t="str">
            <v>X</v>
          </cell>
          <cell r="R154" t="str">
            <v>Guatemala</v>
          </cell>
          <cell r="S154" t="str">
            <v>Guatemala</v>
          </cell>
        </row>
        <row r="155">
          <cell r="B155">
            <v>2598889820101</v>
          </cell>
          <cell r="D155" t="str">
            <v xml:space="preserve">Zacarìas </v>
          </cell>
          <cell r="E155" t="str">
            <v>Ingrid</v>
          </cell>
          <cell r="F155">
            <v>1</v>
          </cell>
          <cell r="H155">
            <v>32</v>
          </cell>
          <cell r="M155" t="str">
            <v>X</v>
          </cell>
          <cell r="R155" t="str">
            <v>Guatemala</v>
          </cell>
          <cell r="S155" t="str">
            <v>Guatemala</v>
          </cell>
        </row>
        <row r="156">
          <cell r="B156">
            <v>1627809660101</v>
          </cell>
          <cell r="D156" t="str">
            <v>Arenales</v>
          </cell>
          <cell r="E156" t="str">
            <v>Natalì</v>
          </cell>
          <cell r="F156">
            <v>1</v>
          </cell>
          <cell r="H156">
            <v>31</v>
          </cell>
          <cell r="M156" t="str">
            <v>X</v>
          </cell>
          <cell r="R156" t="str">
            <v>Guatemala</v>
          </cell>
          <cell r="S156" t="str">
            <v>Guatemala</v>
          </cell>
        </row>
        <row r="157">
          <cell r="B157">
            <v>2423094290101</v>
          </cell>
          <cell r="D157" t="str">
            <v>Melgar</v>
          </cell>
          <cell r="E157" t="str">
            <v>Hugo</v>
          </cell>
          <cell r="F157">
            <v>2</v>
          </cell>
          <cell r="H157">
            <v>71</v>
          </cell>
          <cell r="M157" t="str">
            <v>X</v>
          </cell>
          <cell r="R157" t="str">
            <v>Guatemala</v>
          </cell>
          <cell r="S157" t="str">
            <v>Guatemala</v>
          </cell>
        </row>
        <row r="158">
          <cell r="B158">
            <v>2153941511801</v>
          </cell>
          <cell r="D158" t="str">
            <v>Cartagena</v>
          </cell>
          <cell r="E158" t="str">
            <v>Karla</v>
          </cell>
          <cell r="F158">
            <v>1</v>
          </cell>
          <cell r="H158">
            <v>25</v>
          </cell>
          <cell r="M158" t="str">
            <v>X</v>
          </cell>
          <cell r="R158" t="str">
            <v>Guatemala</v>
          </cell>
          <cell r="S158" t="str">
            <v>Guatemala</v>
          </cell>
        </row>
        <row r="159">
          <cell r="B159" t="str">
            <v>Menor de Edad</v>
          </cell>
          <cell r="D159" t="str">
            <v>Garcìa</v>
          </cell>
          <cell r="E159" t="str">
            <v xml:space="preserve">Cinthìa </v>
          </cell>
          <cell r="F159">
            <v>1</v>
          </cell>
          <cell r="H159">
            <v>16</v>
          </cell>
          <cell r="M159" t="str">
            <v>X</v>
          </cell>
          <cell r="R159" t="str">
            <v>Guatemala</v>
          </cell>
          <cell r="S159" t="str">
            <v>Guatemala</v>
          </cell>
        </row>
        <row r="160">
          <cell r="B160" t="str">
            <v>Menor de Edad</v>
          </cell>
          <cell r="D160" t="str">
            <v>Marroquìn</v>
          </cell>
          <cell r="E160" t="str">
            <v>Jennifer</v>
          </cell>
          <cell r="F160">
            <v>1</v>
          </cell>
          <cell r="H160">
            <v>14</v>
          </cell>
          <cell r="M160" t="str">
            <v>X</v>
          </cell>
          <cell r="R160" t="str">
            <v>Guatemala</v>
          </cell>
          <cell r="S160" t="str">
            <v>Guatemala</v>
          </cell>
        </row>
        <row r="161">
          <cell r="B161">
            <v>2766150340101</v>
          </cell>
          <cell r="D161" t="str">
            <v>Arriaga</v>
          </cell>
          <cell r="E161" t="str">
            <v>Rodriguez</v>
          </cell>
          <cell r="F161">
            <v>1</v>
          </cell>
          <cell r="H161">
            <v>35</v>
          </cell>
          <cell r="M161" t="str">
            <v>X</v>
          </cell>
          <cell r="R161" t="str">
            <v>Guatemala</v>
          </cell>
          <cell r="S161" t="str">
            <v>Guatemala</v>
          </cell>
        </row>
        <row r="162">
          <cell r="B162">
            <v>2676262580101</v>
          </cell>
          <cell r="D162" t="str">
            <v>Borrayo</v>
          </cell>
          <cell r="E162" t="str">
            <v>Ostin</v>
          </cell>
          <cell r="F162">
            <v>2</v>
          </cell>
          <cell r="H162">
            <v>22</v>
          </cell>
          <cell r="M162" t="str">
            <v>X</v>
          </cell>
          <cell r="R162" t="str">
            <v>Guatemala</v>
          </cell>
          <cell r="S162" t="str">
            <v>Guatemala</v>
          </cell>
        </row>
        <row r="163">
          <cell r="B163" t="str">
            <v>Menor de Edad</v>
          </cell>
          <cell r="D163" t="str">
            <v>Perèz</v>
          </cell>
          <cell r="E163" t="str">
            <v>Daniela</v>
          </cell>
          <cell r="F163">
            <v>1</v>
          </cell>
          <cell r="H163">
            <v>10</v>
          </cell>
          <cell r="M163" t="str">
            <v>X</v>
          </cell>
          <cell r="R163" t="str">
            <v>Guatemala</v>
          </cell>
          <cell r="S163" t="str">
            <v>Guatemala</v>
          </cell>
        </row>
        <row r="164">
          <cell r="B164">
            <v>1827425390101</v>
          </cell>
          <cell r="D164" t="str">
            <v>Illezcas</v>
          </cell>
          <cell r="E164" t="str">
            <v>Gerson</v>
          </cell>
          <cell r="F164">
            <v>2</v>
          </cell>
          <cell r="H164">
            <v>39</v>
          </cell>
          <cell r="M164" t="str">
            <v>X</v>
          </cell>
          <cell r="R164" t="str">
            <v>Guatemala</v>
          </cell>
          <cell r="S164" t="str">
            <v>Guatemala</v>
          </cell>
        </row>
        <row r="165">
          <cell r="B165">
            <v>2326857150101</v>
          </cell>
          <cell r="D165" t="str">
            <v>Gomez</v>
          </cell>
          <cell r="E165" t="str">
            <v>Jairo</v>
          </cell>
          <cell r="F165">
            <v>2</v>
          </cell>
          <cell r="H165">
            <v>29</v>
          </cell>
          <cell r="M165" t="str">
            <v>x</v>
          </cell>
          <cell r="R165" t="str">
            <v>Guatemala</v>
          </cell>
          <cell r="S165" t="str">
            <v>Guatemala</v>
          </cell>
        </row>
        <row r="166">
          <cell r="B166" t="str">
            <v xml:space="preserve">menos de edad </v>
          </cell>
          <cell r="D166" t="str">
            <v>Marroquin</v>
          </cell>
          <cell r="E166" t="str">
            <v>Oscar</v>
          </cell>
          <cell r="F166">
            <v>2</v>
          </cell>
          <cell r="H166">
            <v>4</v>
          </cell>
          <cell r="M166" t="str">
            <v>x</v>
          </cell>
          <cell r="R166" t="str">
            <v>Guatemala</v>
          </cell>
          <cell r="S166" t="str">
            <v>Guatemala</v>
          </cell>
        </row>
        <row r="167">
          <cell r="B167" t="str">
            <v xml:space="preserve">menos de edad </v>
          </cell>
          <cell r="D167" t="str">
            <v>Marroquin</v>
          </cell>
          <cell r="E167" t="str">
            <v>Salomon</v>
          </cell>
          <cell r="F167">
            <v>2</v>
          </cell>
          <cell r="H167">
            <v>1</v>
          </cell>
          <cell r="M167" t="str">
            <v>x</v>
          </cell>
          <cell r="R167" t="str">
            <v>Guatemala</v>
          </cell>
          <cell r="S167" t="str">
            <v>Guatemala</v>
          </cell>
        </row>
        <row r="168">
          <cell r="B168">
            <v>1662198860101</v>
          </cell>
          <cell r="D168" t="str">
            <v>Andrino</v>
          </cell>
          <cell r="E168" t="str">
            <v>Rosario</v>
          </cell>
          <cell r="F168">
            <v>1</v>
          </cell>
          <cell r="H168">
            <v>61</v>
          </cell>
          <cell r="M168" t="str">
            <v>x</v>
          </cell>
          <cell r="R168" t="str">
            <v>Guatemala</v>
          </cell>
          <cell r="S168" t="str">
            <v>Guatemala</v>
          </cell>
        </row>
        <row r="169">
          <cell r="B169" t="str">
            <v>259888982 0101</v>
          </cell>
          <cell r="D169" t="str">
            <v xml:space="preserve">Zacarias </v>
          </cell>
          <cell r="E169" t="str">
            <v xml:space="preserve">Ingrid </v>
          </cell>
          <cell r="F169">
            <v>1</v>
          </cell>
          <cell r="H169">
            <v>30</v>
          </cell>
          <cell r="M169" t="str">
            <v>x</v>
          </cell>
          <cell r="R169" t="str">
            <v>Guatemala</v>
          </cell>
          <cell r="S169" t="str">
            <v>Guatemala</v>
          </cell>
        </row>
        <row r="170">
          <cell r="B170" t="str">
            <v xml:space="preserve">menos de edad </v>
          </cell>
          <cell r="D170" t="str">
            <v>Sarapec</v>
          </cell>
          <cell r="E170" t="str">
            <v xml:space="preserve">Jaqueline </v>
          </cell>
          <cell r="F170">
            <v>1</v>
          </cell>
          <cell r="H170">
            <v>16</v>
          </cell>
          <cell r="M170" t="str">
            <v>x</v>
          </cell>
          <cell r="R170" t="str">
            <v>Guatemala</v>
          </cell>
          <cell r="S170" t="str">
            <v>Guatemala</v>
          </cell>
        </row>
        <row r="171">
          <cell r="B171">
            <v>1696490320101</v>
          </cell>
          <cell r="D171" t="str">
            <v xml:space="preserve">Villatoro </v>
          </cell>
          <cell r="E171" t="str">
            <v xml:space="preserve">Ingrid </v>
          </cell>
          <cell r="F171">
            <v>1</v>
          </cell>
          <cell r="H171">
            <v>31</v>
          </cell>
          <cell r="M171" t="str">
            <v>x</v>
          </cell>
          <cell r="R171" t="str">
            <v>Guatemala</v>
          </cell>
          <cell r="S171" t="str">
            <v>Guatemala</v>
          </cell>
        </row>
        <row r="172">
          <cell r="B172">
            <v>1783739310101</v>
          </cell>
          <cell r="D172" t="str">
            <v>Garcia</v>
          </cell>
          <cell r="E172" t="str">
            <v>Laura</v>
          </cell>
          <cell r="F172">
            <v>1</v>
          </cell>
          <cell r="H172">
            <v>31</v>
          </cell>
          <cell r="M172" t="str">
            <v>x</v>
          </cell>
          <cell r="R172" t="str">
            <v>Guatemala</v>
          </cell>
          <cell r="S172" t="str">
            <v>Guatemala</v>
          </cell>
        </row>
        <row r="173">
          <cell r="B173" t="str">
            <v>menor de edad</v>
          </cell>
          <cell r="D173" t="str">
            <v xml:space="preserve">de Leon </v>
          </cell>
          <cell r="E173" t="str">
            <v>Amanda</v>
          </cell>
          <cell r="F173">
            <v>1</v>
          </cell>
          <cell r="H173" t="str">
            <v>8 meses</v>
          </cell>
          <cell r="M173" t="str">
            <v>x</v>
          </cell>
          <cell r="R173" t="str">
            <v>Guatemala</v>
          </cell>
          <cell r="S173" t="str">
            <v>Guatemala</v>
          </cell>
        </row>
        <row r="174">
          <cell r="B174" t="str">
            <v>menor de edad</v>
          </cell>
          <cell r="D174" t="str">
            <v xml:space="preserve">de Leon </v>
          </cell>
          <cell r="E174" t="str">
            <v>Alexander</v>
          </cell>
          <cell r="F174">
            <v>2</v>
          </cell>
          <cell r="H174">
            <v>2</v>
          </cell>
          <cell r="M174" t="str">
            <v>x</v>
          </cell>
          <cell r="R174" t="str">
            <v>Guatemala</v>
          </cell>
          <cell r="S174" t="str">
            <v>Guatemala</v>
          </cell>
        </row>
        <row r="175">
          <cell r="B175" t="str">
            <v>menor de edad</v>
          </cell>
          <cell r="D175" t="str">
            <v>Morales</v>
          </cell>
          <cell r="E175" t="str">
            <v xml:space="preserve">Valeria </v>
          </cell>
          <cell r="F175">
            <v>1</v>
          </cell>
          <cell r="H175">
            <v>8</v>
          </cell>
          <cell r="M175" t="str">
            <v>x</v>
          </cell>
          <cell r="R175" t="str">
            <v>Guatemala</v>
          </cell>
          <cell r="S175" t="str">
            <v>Guatemala</v>
          </cell>
        </row>
        <row r="176">
          <cell r="B176" t="str">
            <v>menor de edad</v>
          </cell>
          <cell r="D176" t="str">
            <v>Upul</v>
          </cell>
          <cell r="E176" t="str">
            <v>Lourdes</v>
          </cell>
          <cell r="F176">
            <v>1</v>
          </cell>
          <cell r="H176">
            <v>14</v>
          </cell>
          <cell r="M176" t="str">
            <v>x</v>
          </cell>
          <cell r="R176" t="str">
            <v>Guatemala</v>
          </cell>
          <cell r="S176" t="str">
            <v>Guatemala</v>
          </cell>
        </row>
        <row r="177">
          <cell r="B177">
            <v>1797945820101</v>
          </cell>
          <cell r="D177" t="str">
            <v>Davila</v>
          </cell>
          <cell r="E177" t="str">
            <v>Jessica</v>
          </cell>
          <cell r="F177">
            <v>1</v>
          </cell>
          <cell r="H177">
            <v>31</v>
          </cell>
          <cell r="M177" t="str">
            <v>x</v>
          </cell>
          <cell r="R177" t="str">
            <v>Guatemala</v>
          </cell>
          <cell r="S177" t="str">
            <v>Guatemala</v>
          </cell>
        </row>
        <row r="178">
          <cell r="B178">
            <v>1816706820101</v>
          </cell>
          <cell r="D178" t="str">
            <v>Chavarria</v>
          </cell>
          <cell r="E178" t="str">
            <v>Amada</v>
          </cell>
          <cell r="F178">
            <v>1</v>
          </cell>
          <cell r="H178">
            <v>35</v>
          </cell>
          <cell r="M178" t="str">
            <v>X</v>
          </cell>
          <cell r="R178" t="str">
            <v>Guatemala</v>
          </cell>
          <cell r="S178" t="str">
            <v>Guatemala</v>
          </cell>
        </row>
        <row r="179">
          <cell r="B179">
            <v>1662198860101</v>
          </cell>
          <cell r="D179" t="str">
            <v>Andrino</v>
          </cell>
          <cell r="E179" t="str">
            <v>Maria</v>
          </cell>
          <cell r="F179">
            <v>1</v>
          </cell>
          <cell r="H179">
            <v>61</v>
          </cell>
          <cell r="M179" t="str">
            <v>x</v>
          </cell>
          <cell r="R179" t="str">
            <v>Guatemala</v>
          </cell>
          <cell r="S179" t="str">
            <v>Guatemala</v>
          </cell>
        </row>
        <row r="180">
          <cell r="B180">
            <v>3662769560115</v>
          </cell>
          <cell r="D180" t="str">
            <v>Tic</v>
          </cell>
          <cell r="E180" t="str">
            <v>Monica</v>
          </cell>
          <cell r="F180">
            <v>1</v>
          </cell>
          <cell r="H180">
            <v>18</v>
          </cell>
          <cell r="M180" t="str">
            <v>X</v>
          </cell>
          <cell r="R180" t="str">
            <v>Guatemala</v>
          </cell>
          <cell r="S180" t="str">
            <v>Guatemala</v>
          </cell>
        </row>
        <row r="181">
          <cell r="B181">
            <v>2603669940101</v>
          </cell>
          <cell r="D181" t="str">
            <v>Godinez</v>
          </cell>
          <cell r="E181" t="str">
            <v xml:space="preserve">Irma </v>
          </cell>
          <cell r="F181">
            <v>1</v>
          </cell>
          <cell r="H181">
            <v>59</v>
          </cell>
          <cell r="M181" t="str">
            <v>X</v>
          </cell>
          <cell r="R181" t="str">
            <v>Guatemala</v>
          </cell>
          <cell r="S181" t="str">
            <v>Guatemala</v>
          </cell>
        </row>
        <row r="182">
          <cell r="B182">
            <v>2433393132005</v>
          </cell>
          <cell r="D182" t="str">
            <v>Guerra</v>
          </cell>
          <cell r="E182" t="str">
            <v>Roselia</v>
          </cell>
          <cell r="F182">
            <v>1</v>
          </cell>
          <cell r="H182">
            <v>83</v>
          </cell>
          <cell r="M182" t="str">
            <v>x</v>
          </cell>
          <cell r="R182" t="str">
            <v>Guatemala</v>
          </cell>
          <cell r="S182" t="str">
            <v>Guatemala</v>
          </cell>
        </row>
        <row r="183">
          <cell r="B183">
            <v>2247961780101</v>
          </cell>
          <cell r="D183" t="str">
            <v xml:space="preserve">Morales </v>
          </cell>
          <cell r="E183" t="str">
            <v>Melany</v>
          </cell>
          <cell r="F183">
            <v>1</v>
          </cell>
          <cell r="H183">
            <v>28</v>
          </cell>
          <cell r="M183" t="str">
            <v>x</v>
          </cell>
          <cell r="R183" t="str">
            <v>Guatemala</v>
          </cell>
          <cell r="S183" t="str">
            <v>Guatemala</v>
          </cell>
        </row>
        <row r="184">
          <cell r="B184">
            <v>2598889820101</v>
          </cell>
          <cell r="D184" t="str">
            <v xml:space="preserve">Zacarias </v>
          </cell>
          <cell r="E184" t="str">
            <v>Ingrid</v>
          </cell>
          <cell r="F184">
            <v>1</v>
          </cell>
          <cell r="H184">
            <v>31</v>
          </cell>
          <cell r="M184" t="str">
            <v>x</v>
          </cell>
          <cell r="R184" t="str">
            <v>Guatemala</v>
          </cell>
          <cell r="S184" t="str">
            <v>Guatemala</v>
          </cell>
        </row>
        <row r="185">
          <cell r="B185">
            <v>1604755540101</v>
          </cell>
          <cell r="D185" t="str">
            <v>Arana</v>
          </cell>
          <cell r="E185" t="str">
            <v>Lourdes</v>
          </cell>
          <cell r="F185">
            <v>1</v>
          </cell>
          <cell r="H185">
            <v>30</v>
          </cell>
          <cell r="M185" t="str">
            <v>x</v>
          </cell>
          <cell r="R185" t="str">
            <v>Guatemala</v>
          </cell>
          <cell r="S185" t="str">
            <v>Guatemala</v>
          </cell>
        </row>
        <row r="186">
          <cell r="B186">
            <v>1662198860101</v>
          </cell>
          <cell r="D186" t="str">
            <v>Andrino</v>
          </cell>
          <cell r="E186" t="str">
            <v>Rosario</v>
          </cell>
          <cell r="F186">
            <v>1</v>
          </cell>
          <cell r="H186">
            <v>61</v>
          </cell>
          <cell r="M186" t="str">
            <v>X</v>
          </cell>
          <cell r="R186" t="str">
            <v>Guatemala</v>
          </cell>
          <cell r="S186" t="str">
            <v>Guatemala</v>
          </cell>
        </row>
        <row r="187">
          <cell r="B187" t="str">
            <v xml:space="preserve">menor de edad </v>
          </cell>
          <cell r="D187" t="str">
            <v>Lopez</v>
          </cell>
          <cell r="E187" t="str">
            <v xml:space="preserve">Daniela </v>
          </cell>
          <cell r="F187">
            <v>1</v>
          </cell>
          <cell r="H187">
            <v>17</v>
          </cell>
          <cell r="M187" t="str">
            <v>x</v>
          </cell>
          <cell r="R187" t="str">
            <v>Guatemala</v>
          </cell>
          <cell r="S187" t="str">
            <v>Guatemala</v>
          </cell>
        </row>
        <row r="188">
          <cell r="B188">
            <v>1816706820101</v>
          </cell>
          <cell r="D188" t="str">
            <v xml:space="preserve">Chavarria </v>
          </cell>
          <cell r="E188" t="str">
            <v>Amada</v>
          </cell>
          <cell r="F188">
            <v>1</v>
          </cell>
          <cell r="H188">
            <v>35</v>
          </cell>
          <cell r="M188" t="str">
            <v>x</v>
          </cell>
          <cell r="R188" t="str">
            <v>Guatemala</v>
          </cell>
          <cell r="S188" t="str">
            <v>Guatemala</v>
          </cell>
        </row>
        <row r="189">
          <cell r="B189">
            <v>1615273531416</v>
          </cell>
          <cell r="D189" t="str">
            <v>Lopez</v>
          </cell>
          <cell r="E189" t="str">
            <v>Maria</v>
          </cell>
          <cell r="F189">
            <v>1</v>
          </cell>
          <cell r="H189">
            <v>37</v>
          </cell>
          <cell r="M189" t="str">
            <v>x</v>
          </cell>
          <cell r="R189" t="str">
            <v>Guatemala</v>
          </cell>
          <cell r="S189" t="str">
            <v>Guatemala</v>
          </cell>
        </row>
        <row r="190">
          <cell r="B190" t="str">
            <v>Menor de Edad</v>
          </cell>
          <cell r="D190" t="str">
            <v>López</v>
          </cell>
          <cell r="E190" t="str">
            <v>Carlos</v>
          </cell>
          <cell r="F190">
            <v>2</v>
          </cell>
          <cell r="H190">
            <v>12</v>
          </cell>
          <cell r="M190" t="str">
            <v>X</v>
          </cell>
          <cell r="R190" t="str">
            <v>Guatemala</v>
          </cell>
          <cell r="S190" t="str">
            <v>Guatemala</v>
          </cell>
        </row>
        <row r="191">
          <cell r="B191" t="str">
            <v>Menor de Edad</v>
          </cell>
          <cell r="D191" t="str">
            <v>Sandoval</v>
          </cell>
          <cell r="E191" t="str">
            <v>Jose</v>
          </cell>
          <cell r="F191">
            <v>2</v>
          </cell>
          <cell r="H191">
            <v>6</v>
          </cell>
          <cell r="M191" t="str">
            <v>X</v>
          </cell>
          <cell r="R191" t="str">
            <v>Guatemala</v>
          </cell>
          <cell r="S191" t="str">
            <v>Guatemala</v>
          </cell>
        </row>
        <row r="192">
          <cell r="B192" t="str">
            <v>Menor de Edad</v>
          </cell>
          <cell r="D192" t="str">
            <v>Sandoval</v>
          </cell>
          <cell r="E192" t="str">
            <v>Geraldi</v>
          </cell>
          <cell r="F192">
            <v>1</v>
          </cell>
          <cell r="H192">
            <v>4</v>
          </cell>
          <cell r="M192" t="str">
            <v>X</v>
          </cell>
          <cell r="R192" t="str">
            <v>Guatemala</v>
          </cell>
          <cell r="S192" t="str">
            <v>Guatemala</v>
          </cell>
        </row>
        <row r="193">
          <cell r="B193">
            <v>2817591380101</v>
          </cell>
          <cell r="D193" t="str">
            <v>López</v>
          </cell>
          <cell r="E193" t="str">
            <v>Astrid</v>
          </cell>
          <cell r="F193">
            <v>1</v>
          </cell>
          <cell r="H193">
            <v>21</v>
          </cell>
          <cell r="M193" t="str">
            <v>X</v>
          </cell>
          <cell r="R193" t="str">
            <v>Guatemala</v>
          </cell>
          <cell r="S193" t="str">
            <v>Guatemala</v>
          </cell>
        </row>
        <row r="194">
          <cell r="B194">
            <v>1638752000101</v>
          </cell>
          <cell r="D194" t="str">
            <v>Zacarías</v>
          </cell>
          <cell r="E194" t="str">
            <v>Nancí</v>
          </cell>
          <cell r="F194">
            <v>1</v>
          </cell>
          <cell r="H194">
            <v>33</v>
          </cell>
          <cell r="M194" t="str">
            <v>X</v>
          </cell>
          <cell r="R194" t="str">
            <v>Guatemala</v>
          </cell>
          <cell r="S194" t="str">
            <v>Guatemala</v>
          </cell>
        </row>
        <row r="195">
          <cell r="B195">
            <v>2435182850611</v>
          </cell>
          <cell r="D195" t="str">
            <v>Santos</v>
          </cell>
          <cell r="E195" t="str">
            <v>Josefina</v>
          </cell>
          <cell r="F195">
            <v>1</v>
          </cell>
          <cell r="H195">
            <v>65</v>
          </cell>
          <cell r="M195" t="str">
            <v>X</v>
          </cell>
          <cell r="R195" t="str">
            <v>Guatemala</v>
          </cell>
          <cell r="S195" t="str">
            <v>Guatemala</v>
          </cell>
        </row>
        <row r="196">
          <cell r="B196">
            <v>2400379601006</v>
          </cell>
          <cell r="D196" t="str">
            <v>Orozco</v>
          </cell>
          <cell r="E196" t="str">
            <v>Vilma</v>
          </cell>
          <cell r="F196">
            <v>1</v>
          </cell>
          <cell r="H196">
            <v>45</v>
          </cell>
          <cell r="M196" t="str">
            <v>X</v>
          </cell>
          <cell r="R196" t="str">
            <v>Guatemala</v>
          </cell>
          <cell r="S196" t="str">
            <v>Guatemala</v>
          </cell>
        </row>
        <row r="197">
          <cell r="B197">
            <v>1637806840101</v>
          </cell>
          <cell r="D197" t="str">
            <v>Diaz</v>
          </cell>
          <cell r="E197" t="str">
            <v>Marco</v>
          </cell>
          <cell r="F197">
            <v>2</v>
          </cell>
          <cell r="H197">
            <v>52</v>
          </cell>
          <cell r="M197" t="str">
            <v>X</v>
          </cell>
          <cell r="R197" t="str">
            <v>Guatemala</v>
          </cell>
          <cell r="S197" t="str">
            <v>Guatemala</v>
          </cell>
        </row>
        <row r="198">
          <cell r="B198">
            <v>2508357540101</v>
          </cell>
          <cell r="D198" t="str">
            <v>Gil</v>
          </cell>
          <cell r="E198" t="str">
            <v>María</v>
          </cell>
          <cell r="F198">
            <v>1</v>
          </cell>
          <cell r="H198">
            <v>36</v>
          </cell>
          <cell r="M198" t="str">
            <v>X</v>
          </cell>
          <cell r="R198" t="str">
            <v>Guatemala</v>
          </cell>
          <cell r="S198" t="str">
            <v>Guatemala</v>
          </cell>
        </row>
        <row r="199">
          <cell r="B199" t="str">
            <v>Menor de Edas</v>
          </cell>
          <cell r="D199" t="str">
            <v>Veato</v>
          </cell>
          <cell r="E199" t="str">
            <v>Jorge</v>
          </cell>
          <cell r="F199">
            <v>2</v>
          </cell>
          <cell r="H199">
            <v>12</v>
          </cell>
          <cell r="R199" t="str">
            <v>Guatemala</v>
          </cell>
          <cell r="S199" t="str">
            <v>Guatemala</v>
          </cell>
        </row>
        <row r="200">
          <cell r="B200" t="str">
            <v>Menor de Edas</v>
          </cell>
          <cell r="D200" t="str">
            <v>Veato</v>
          </cell>
          <cell r="E200" t="str">
            <v>Jimena</v>
          </cell>
          <cell r="F200">
            <v>1</v>
          </cell>
          <cell r="H200">
            <v>8</v>
          </cell>
          <cell r="R200" t="str">
            <v>Guatemala</v>
          </cell>
          <cell r="S200" t="str">
            <v>Guatemala</v>
          </cell>
        </row>
        <row r="201">
          <cell r="B201" t="str">
            <v>Menor de Edad</v>
          </cell>
          <cell r="D201" t="str">
            <v>Veato</v>
          </cell>
          <cell r="E201" t="str">
            <v>Camila</v>
          </cell>
          <cell r="F201">
            <v>1</v>
          </cell>
          <cell r="H201">
            <v>4</v>
          </cell>
          <cell r="M201" t="str">
            <v>X</v>
          </cell>
          <cell r="R201" t="str">
            <v>Guatemala</v>
          </cell>
          <cell r="S201" t="str">
            <v>Guatemala</v>
          </cell>
        </row>
        <row r="202">
          <cell r="B202">
            <v>1998087751803</v>
          </cell>
          <cell r="D202" t="str">
            <v>Barrera</v>
          </cell>
          <cell r="E202" t="str">
            <v>Elier</v>
          </cell>
          <cell r="F202">
            <v>2</v>
          </cell>
          <cell r="H202">
            <v>36</v>
          </cell>
          <cell r="M202" t="str">
            <v>X</v>
          </cell>
          <cell r="R202" t="str">
            <v>Guatemala</v>
          </cell>
          <cell r="S202" t="str">
            <v>Guatemala</v>
          </cell>
        </row>
        <row r="203">
          <cell r="B203" t="str">
            <v>Está en Tramite</v>
          </cell>
          <cell r="D203" t="str">
            <v>Ajbal</v>
          </cell>
          <cell r="E203" t="str">
            <v>Rudy</v>
          </cell>
          <cell r="F203">
            <v>2</v>
          </cell>
          <cell r="H203">
            <v>18</v>
          </cell>
          <cell r="M203" t="str">
            <v>X</v>
          </cell>
          <cell r="R203" t="str">
            <v>Guatemala</v>
          </cell>
          <cell r="S203" t="str">
            <v>Guatemala</v>
          </cell>
        </row>
        <row r="204">
          <cell r="B204" t="str">
            <v>Pendiente</v>
          </cell>
          <cell r="D204" t="str">
            <v>Patsan</v>
          </cell>
          <cell r="E204" t="str">
            <v>Eunice</v>
          </cell>
          <cell r="F204">
            <v>1</v>
          </cell>
          <cell r="H204">
            <v>30</v>
          </cell>
          <cell r="M204" t="str">
            <v>X</v>
          </cell>
          <cell r="R204" t="str">
            <v>Guatemala</v>
          </cell>
          <cell r="S204" t="str">
            <v>Guatemala</v>
          </cell>
        </row>
        <row r="205">
          <cell r="B205">
            <v>1603554511904</v>
          </cell>
          <cell r="D205" t="str">
            <v>Archila</v>
          </cell>
          <cell r="E205" t="str">
            <v>Jonathan</v>
          </cell>
          <cell r="F205">
            <v>2</v>
          </cell>
          <cell r="H205">
            <v>31</v>
          </cell>
          <cell r="M205" t="str">
            <v>X</v>
          </cell>
          <cell r="R205" t="str">
            <v>Guatemala</v>
          </cell>
          <cell r="S205" t="str">
            <v>Guatemala</v>
          </cell>
        </row>
        <row r="206">
          <cell r="B206">
            <v>2375539020101</v>
          </cell>
          <cell r="D206" t="str">
            <v>Kiessner</v>
          </cell>
          <cell r="E206" t="str">
            <v>Gerber</v>
          </cell>
          <cell r="F206">
            <v>2</v>
          </cell>
          <cell r="H206">
            <v>32</v>
          </cell>
          <cell r="M206" t="str">
            <v>X</v>
          </cell>
          <cell r="R206" t="str">
            <v>Guatemala</v>
          </cell>
          <cell r="S206" t="str">
            <v>Guatemala</v>
          </cell>
        </row>
        <row r="207">
          <cell r="B207">
            <v>2314383460101</v>
          </cell>
          <cell r="D207" t="str">
            <v>Artola</v>
          </cell>
          <cell r="E207" t="str">
            <v>Carlos</v>
          </cell>
          <cell r="F207">
            <v>2</v>
          </cell>
          <cell r="H207">
            <v>34</v>
          </cell>
          <cell r="M207" t="str">
            <v>X</v>
          </cell>
          <cell r="R207" t="str">
            <v>Guatemala</v>
          </cell>
          <cell r="S207" t="str">
            <v>Guatemala</v>
          </cell>
        </row>
        <row r="208">
          <cell r="B208" t="str">
            <v>Menor De Edad</v>
          </cell>
          <cell r="D208" t="str">
            <v>Artola</v>
          </cell>
          <cell r="E208" t="str">
            <v>Gerón</v>
          </cell>
          <cell r="F208">
            <v>2</v>
          </cell>
          <cell r="H208">
            <v>7</v>
          </cell>
          <cell r="M208" t="str">
            <v>X</v>
          </cell>
          <cell r="R208" t="str">
            <v>Guatemala</v>
          </cell>
          <cell r="S208" t="str">
            <v>Guatemala</v>
          </cell>
        </row>
        <row r="209">
          <cell r="B209" t="str">
            <v>Menor de Edad</v>
          </cell>
          <cell r="D209" t="str">
            <v>Carrá</v>
          </cell>
          <cell r="E209" t="str">
            <v xml:space="preserve">Juan </v>
          </cell>
          <cell r="F209">
            <v>2</v>
          </cell>
          <cell r="H209">
            <v>11</v>
          </cell>
          <cell r="M209" t="str">
            <v>X</v>
          </cell>
          <cell r="R209" t="str">
            <v>Guatemala</v>
          </cell>
          <cell r="S209" t="str">
            <v>Guatemala</v>
          </cell>
        </row>
        <row r="210">
          <cell r="B210">
            <v>2256066230101</v>
          </cell>
          <cell r="D210" t="str">
            <v>Peréz</v>
          </cell>
          <cell r="E210" t="str">
            <v>Damaris</v>
          </cell>
          <cell r="F210">
            <v>1</v>
          </cell>
          <cell r="H210">
            <v>26</v>
          </cell>
          <cell r="M210" t="str">
            <v>X</v>
          </cell>
          <cell r="R210" t="str">
            <v>Guatemala</v>
          </cell>
          <cell r="S210" t="str">
            <v>Guatemala</v>
          </cell>
        </row>
        <row r="211">
          <cell r="B211">
            <v>1853011850101</v>
          </cell>
          <cell r="D211" t="str">
            <v>CRUZ</v>
          </cell>
          <cell r="E211" t="str">
            <v>Lilian</v>
          </cell>
          <cell r="F211">
            <v>1</v>
          </cell>
          <cell r="H211">
            <v>43</v>
          </cell>
          <cell r="M211" t="str">
            <v>X</v>
          </cell>
          <cell r="R211" t="str">
            <v>Guatemala</v>
          </cell>
          <cell r="S211" t="str">
            <v>Guatemala</v>
          </cell>
        </row>
        <row r="212">
          <cell r="B212">
            <v>1642926080106</v>
          </cell>
          <cell r="D212" t="str">
            <v xml:space="preserve">Lic </v>
          </cell>
          <cell r="E212" t="str">
            <v>Maria</v>
          </cell>
          <cell r="F212">
            <v>1</v>
          </cell>
          <cell r="H212">
            <v>39</v>
          </cell>
          <cell r="M212" t="str">
            <v>x</v>
          </cell>
          <cell r="R212" t="str">
            <v>Guatemala</v>
          </cell>
          <cell r="S212" t="str">
            <v>Guatemala</v>
          </cell>
        </row>
        <row r="213">
          <cell r="B213">
            <v>2185059060101</v>
          </cell>
          <cell r="D213" t="str">
            <v>Picón</v>
          </cell>
          <cell r="E213" t="str">
            <v>Victor</v>
          </cell>
          <cell r="F213">
            <v>2</v>
          </cell>
          <cell r="H213">
            <v>41</v>
          </cell>
          <cell r="M213" t="str">
            <v>X</v>
          </cell>
          <cell r="R213" t="str">
            <v>Guatemala</v>
          </cell>
          <cell r="S213" t="str">
            <v>Guatemala</v>
          </cell>
        </row>
        <row r="214">
          <cell r="B214">
            <v>1587538360101</v>
          </cell>
          <cell r="D214" t="str">
            <v>López</v>
          </cell>
          <cell r="E214" t="str">
            <v xml:space="preserve">Byron </v>
          </cell>
          <cell r="F214">
            <v>2</v>
          </cell>
          <cell r="H214">
            <v>40</v>
          </cell>
          <cell r="M214" t="str">
            <v>X</v>
          </cell>
          <cell r="R214" t="str">
            <v>Guatemala</v>
          </cell>
          <cell r="S214" t="str">
            <v>Guatemala</v>
          </cell>
        </row>
        <row r="215">
          <cell r="B215">
            <v>2692612220101</v>
          </cell>
          <cell r="D215" t="str">
            <v>Sánchez N</v>
          </cell>
          <cell r="E215" t="str">
            <v>Sandra</v>
          </cell>
          <cell r="F215">
            <v>1</v>
          </cell>
          <cell r="H215">
            <v>38</v>
          </cell>
          <cell r="M215" t="str">
            <v>X</v>
          </cell>
          <cell r="R215" t="str">
            <v>Guatemala</v>
          </cell>
          <cell r="S215" t="str">
            <v>Guatemala</v>
          </cell>
        </row>
        <row r="216">
          <cell r="B216">
            <v>2316675150116</v>
          </cell>
          <cell r="D216" t="str">
            <v>Esquite</v>
          </cell>
          <cell r="E216" t="str">
            <v>Mario</v>
          </cell>
          <cell r="F216">
            <v>2</v>
          </cell>
          <cell r="H216">
            <v>43</v>
          </cell>
          <cell r="M216" t="str">
            <v>X</v>
          </cell>
          <cell r="R216" t="str">
            <v>Guatemala</v>
          </cell>
          <cell r="S216" t="str">
            <v>Guatemala</v>
          </cell>
        </row>
        <row r="217">
          <cell r="B217">
            <v>2553349580101</v>
          </cell>
          <cell r="D217" t="str">
            <v>Mayorga</v>
          </cell>
          <cell r="E217" t="str">
            <v>Francisco</v>
          </cell>
          <cell r="F217">
            <v>2</v>
          </cell>
          <cell r="H217">
            <v>22</v>
          </cell>
          <cell r="M217" t="str">
            <v>X</v>
          </cell>
          <cell r="R217" t="str">
            <v>Guatemala</v>
          </cell>
          <cell r="S217" t="str">
            <v>Guatemala</v>
          </cell>
        </row>
        <row r="218">
          <cell r="B218" t="str">
            <v>Menor De edad</v>
          </cell>
          <cell r="D218" t="str">
            <v>Larios</v>
          </cell>
          <cell r="E218" t="str">
            <v>Josue</v>
          </cell>
          <cell r="F218">
            <v>2</v>
          </cell>
          <cell r="H218">
            <v>7</v>
          </cell>
          <cell r="M218" t="str">
            <v>X</v>
          </cell>
          <cell r="R218" t="str">
            <v>Guatemala</v>
          </cell>
          <cell r="S218" t="str">
            <v>Guatemala</v>
          </cell>
        </row>
        <row r="219">
          <cell r="B219">
            <v>1961378881802</v>
          </cell>
          <cell r="D219" t="str">
            <v>Baltazar</v>
          </cell>
          <cell r="E219" t="str">
            <v>Mariana</v>
          </cell>
          <cell r="F219">
            <v>1</v>
          </cell>
          <cell r="H219">
            <v>51</v>
          </cell>
          <cell r="L219" t="str">
            <v>X</v>
          </cell>
          <cell r="R219" t="str">
            <v>Guatemala</v>
          </cell>
          <cell r="S219" t="str">
            <v>Guatemala</v>
          </cell>
        </row>
        <row r="220">
          <cell r="B220" t="str">
            <v>menor de Edad</v>
          </cell>
          <cell r="D220" t="str">
            <v>Roldan</v>
          </cell>
          <cell r="E220" t="str">
            <v>Antony</v>
          </cell>
          <cell r="F220">
            <v>2</v>
          </cell>
          <cell r="H220">
            <v>8</v>
          </cell>
          <cell r="M220" t="str">
            <v>X</v>
          </cell>
          <cell r="R220" t="str">
            <v>Guatemala</v>
          </cell>
          <cell r="S220" t="str">
            <v>Guatemala</v>
          </cell>
        </row>
        <row r="221">
          <cell r="B221" t="str">
            <v>Menor de Edad</v>
          </cell>
          <cell r="D221" t="str">
            <v>Oliva</v>
          </cell>
          <cell r="E221" t="str">
            <v>Mirna</v>
          </cell>
          <cell r="F221">
            <v>1</v>
          </cell>
          <cell r="H221">
            <v>15</v>
          </cell>
          <cell r="M221" t="str">
            <v>X</v>
          </cell>
          <cell r="R221" t="str">
            <v>Guatemala</v>
          </cell>
          <cell r="S221" t="str">
            <v>Guatemala</v>
          </cell>
        </row>
        <row r="222">
          <cell r="B222" t="str">
            <v>menor de Edad</v>
          </cell>
          <cell r="D222" t="str">
            <v>Oliva</v>
          </cell>
          <cell r="E222" t="str">
            <v>José</v>
          </cell>
          <cell r="F222">
            <v>2</v>
          </cell>
          <cell r="H222">
            <v>12</v>
          </cell>
          <cell r="M222" t="str">
            <v>X</v>
          </cell>
          <cell r="R222" t="str">
            <v>Guatemala</v>
          </cell>
          <cell r="S222" t="str">
            <v>Guatemala</v>
          </cell>
        </row>
        <row r="223">
          <cell r="B223" t="str">
            <v>menor de Edad</v>
          </cell>
          <cell r="D223" t="str">
            <v>Lux</v>
          </cell>
          <cell r="E223" t="str">
            <v>Alex</v>
          </cell>
          <cell r="F223">
            <v>2</v>
          </cell>
          <cell r="H223">
            <v>5</v>
          </cell>
          <cell r="M223" t="str">
            <v>X</v>
          </cell>
          <cell r="R223" t="str">
            <v>Guatemala</v>
          </cell>
          <cell r="S223" t="str">
            <v>Guatemala</v>
          </cell>
        </row>
        <row r="224">
          <cell r="B224">
            <v>1958864290101</v>
          </cell>
          <cell r="D224" t="str">
            <v>Sanchez</v>
          </cell>
          <cell r="E224" t="str">
            <v>Sandra</v>
          </cell>
          <cell r="F224">
            <v>1</v>
          </cell>
          <cell r="H224">
            <v>38</v>
          </cell>
          <cell r="M224" t="str">
            <v>X</v>
          </cell>
          <cell r="R224" t="str">
            <v>Guatemala</v>
          </cell>
          <cell r="S224" t="str">
            <v>Guatemala</v>
          </cell>
        </row>
        <row r="225">
          <cell r="B225">
            <v>2223309222214</v>
          </cell>
          <cell r="D225" t="str">
            <v>De León</v>
          </cell>
          <cell r="E225" t="str">
            <v>Eva</v>
          </cell>
          <cell r="F225">
            <v>1</v>
          </cell>
          <cell r="H225">
            <v>41</v>
          </cell>
          <cell r="M225" t="str">
            <v>X</v>
          </cell>
          <cell r="R225" t="str">
            <v>Guatemala</v>
          </cell>
          <cell r="S225" t="str">
            <v>Guatemala</v>
          </cell>
        </row>
        <row r="226">
          <cell r="B226">
            <v>2314251710101</v>
          </cell>
          <cell r="D226" t="str">
            <v>Roca</v>
          </cell>
          <cell r="E226" t="str">
            <v>Ana</v>
          </cell>
          <cell r="F226">
            <v>1</v>
          </cell>
          <cell r="H226">
            <v>41</v>
          </cell>
          <cell r="M226" t="str">
            <v>X</v>
          </cell>
          <cell r="R226" t="str">
            <v>Guatemala</v>
          </cell>
          <cell r="S226" t="str">
            <v>Guatemala</v>
          </cell>
        </row>
        <row r="227">
          <cell r="B227">
            <v>1820760080101</v>
          </cell>
          <cell r="D227" t="str">
            <v>Padilla</v>
          </cell>
          <cell r="E227" t="str">
            <v>Luis</v>
          </cell>
          <cell r="F227">
            <v>2</v>
          </cell>
          <cell r="H227">
            <v>36</v>
          </cell>
          <cell r="M227" t="str">
            <v>X</v>
          </cell>
          <cell r="R227" t="str">
            <v>Guatemala</v>
          </cell>
          <cell r="S227" t="str">
            <v>Guatemala</v>
          </cell>
        </row>
        <row r="228">
          <cell r="B228">
            <v>2085484910101</v>
          </cell>
          <cell r="D228" t="str">
            <v>Pirir</v>
          </cell>
          <cell r="E228" t="str">
            <v>Edilma</v>
          </cell>
          <cell r="F228">
            <v>1</v>
          </cell>
          <cell r="H228">
            <v>25</v>
          </cell>
          <cell r="M228" t="str">
            <v>X</v>
          </cell>
          <cell r="R228" t="str">
            <v>Guatemala</v>
          </cell>
          <cell r="S228" t="str">
            <v>Guatemala</v>
          </cell>
        </row>
        <row r="229">
          <cell r="B229" t="str">
            <v>Menor de Edad</v>
          </cell>
          <cell r="D229" t="str">
            <v>Oliva</v>
          </cell>
          <cell r="E229" t="str">
            <v>Mirna</v>
          </cell>
          <cell r="F229">
            <v>1</v>
          </cell>
          <cell r="H229">
            <v>13</v>
          </cell>
          <cell r="M229" t="str">
            <v>X</v>
          </cell>
          <cell r="R229" t="str">
            <v>Guatemala</v>
          </cell>
          <cell r="S229" t="str">
            <v>Guatemala</v>
          </cell>
        </row>
        <row r="230">
          <cell r="B230" t="str">
            <v>Menor de Edad</v>
          </cell>
          <cell r="D230" t="str">
            <v>Oliva</v>
          </cell>
          <cell r="E230" t="str">
            <v>José</v>
          </cell>
          <cell r="F230">
            <v>2</v>
          </cell>
          <cell r="H230">
            <v>14</v>
          </cell>
          <cell r="M230" t="str">
            <v>X</v>
          </cell>
          <cell r="R230" t="str">
            <v>Guatemala</v>
          </cell>
          <cell r="S230" t="str">
            <v>Guatemala</v>
          </cell>
        </row>
        <row r="231">
          <cell r="B231">
            <v>2692612220101</v>
          </cell>
          <cell r="D231" t="str">
            <v>Sanchez</v>
          </cell>
          <cell r="E231" t="str">
            <v>Sandra</v>
          </cell>
          <cell r="F231">
            <v>1</v>
          </cell>
          <cell r="H231">
            <v>35</v>
          </cell>
          <cell r="M231" t="str">
            <v>X</v>
          </cell>
          <cell r="R231" t="str">
            <v>Guatemala</v>
          </cell>
          <cell r="S231" t="str">
            <v>Guatemala</v>
          </cell>
        </row>
        <row r="232">
          <cell r="B232">
            <v>2523254000403</v>
          </cell>
          <cell r="D232" t="str">
            <v>Pichila</v>
          </cell>
          <cell r="E232" t="str">
            <v>Ericka</v>
          </cell>
          <cell r="F232">
            <v>1</v>
          </cell>
          <cell r="H232">
            <v>27</v>
          </cell>
          <cell r="M232" t="str">
            <v>X</v>
          </cell>
          <cell r="R232" t="str">
            <v>Chimaltenango</v>
          </cell>
          <cell r="S232" t="str">
            <v>San Martín Jilotepeque</v>
          </cell>
        </row>
        <row r="233">
          <cell r="B233" t="str">
            <v>Menor De Edad</v>
          </cell>
          <cell r="D233" t="str">
            <v>Garrido</v>
          </cell>
          <cell r="E233" t="str">
            <v>Marvin</v>
          </cell>
          <cell r="F233">
            <v>2</v>
          </cell>
          <cell r="H233">
            <v>12</v>
          </cell>
          <cell r="M233" t="str">
            <v>X</v>
          </cell>
          <cell r="R233" t="str">
            <v>Guatemala</v>
          </cell>
          <cell r="S233" t="str">
            <v>Guatemala</v>
          </cell>
        </row>
        <row r="234">
          <cell r="B234" t="str">
            <v>Menor De Edad</v>
          </cell>
          <cell r="D234" t="str">
            <v>Garrido</v>
          </cell>
          <cell r="E234" t="str">
            <v>Lidia</v>
          </cell>
          <cell r="F234">
            <v>1</v>
          </cell>
          <cell r="H234">
            <v>11</v>
          </cell>
          <cell r="M234" t="str">
            <v>X</v>
          </cell>
          <cell r="R234" t="str">
            <v>Guatemala</v>
          </cell>
          <cell r="S234" t="str">
            <v>Guatemala</v>
          </cell>
        </row>
        <row r="235">
          <cell r="B235" t="str">
            <v>Menor De Edad</v>
          </cell>
          <cell r="D235" t="str">
            <v>Garrido</v>
          </cell>
          <cell r="E235" t="str">
            <v>Jose</v>
          </cell>
          <cell r="F235">
            <v>2</v>
          </cell>
          <cell r="H235">
            <v>9</v>
          </cell>
          <cell r="M235" t="str">
            <v>X</v>
          </cell>
          <cell r="R235" t="str">
            <v>Guatemala</v>
          </cell>
          <cell r="S235" t="str">
            <v>Guatemala</v>
          </cell>
        </row>
        <row r="236">
          <cell r="B236">
            <v>2247961780101</v>
          </cell>
          <cell r="D236" t="str">
            <v>Gordillo</v>
          </cell>
          <cell r="E236" t="str">
            <v>Kimberly</v>
          </cell>
          <cell r="F236">
            <v>2</v>
          </cell>
          <cell r="H236">
            <v>72</v>
          </cell>
          <cell r="M236" t="str">
            <v>X</v>
          </cell>
          <cell r="R236" t="str">
            <v>Huehuetenango</v>
          </cell>
          <cell r="S236" t="str">
            <v>Guatemala</v>
          </cell>
        </row>
        <row r="237">
          <cell r="B237">
            <v>2345994640917</v>
          </cell>
          <cell r="D237" t="str">
            <v>Coronado</v>
          </cell>
          <cell r="E237" t="str">
            <v>Mamerta</v>
          </cell>
          <cell r="F237">
            <v>1</v>
          </cell>
          <cell r="H237">
            <v>55</v>
          </cell>
          <cell r="M237" t="str">
            <v>X</v>
          </cell>
          <cell r="R237" t="str">
            <v>Quetzaltenango</v>
          </cell>
          <cell r="S237" t="str">
            <v>Colomba</v>
          </cell>
        </row>
        <row r="238">
          <cell r="B238">
            <v>2177534422007</v>
          </cell>
          <cell r="D238" t="str">
            <v>Alonso</v>
          </cell>
          <cell r="E238" t="str">
            <v>Ana</v>
          </cell>
          <cell r="F238">
            <v>1</v>
          </cell>
          <cell r="H238">
            <v>28</v>
          </cell>
          <cell r="M238" t="str">
            <v>X</v>
          </cell>
          <cell r="R238" t="str">
            <v>Guatemala</v>
          </cell>
          <cell r="S238" t="str">
            <v>Guatemala</v>
          </cell>
        </row>
        <row r="239">
          <cell r="B239">
            <v>2223309222214</v>
          </cell>
          <cell r="D239" t="str">
            <v>De León</v>
          </cell>
          <cell r="E239" t="str">
            <v>Eva</v>
          </cell>
          <cell r="F239">
            <v>1</v>
          </cell>
          <cell r="H239">
            <v>41</v>
          </cell>
          <cell r="M239" t="str">
            <v>X</v>
          </cell>
          <cell r="R239" t="str">
            <v>Guatemala</v>
          </cell>
          <cell r="S239" t="str">
            <v>Guatemala</v>
          </cell>
        </row>
        <row r="240">
          <cell r="B240" t="str">
            <v>Menor De Edad</v>
          </cell>
          <cell r="D240" t="str">
            <v>De León</v>
          </cell>
          <cell r="E240" t="str">
            <v>Anahí</v>
          </cell>
          <cell r="F240">
            <v>1</v>
          </cell>
          <cell r="H240">
            <v>10</v>
          </cell>
          <cell r="M240" t="str">
            <v>X</v>
          </cell>
          <cell r="R240" t="str">
            <v>Guatemala</v>
          </cell>
          <cell r="S240" t="str">
            <v>Guatemala</v>
          </cell>
        </row>
        <row r="241">
          <cell r="D241" t="str">
            <v>Billafranco</v>
          </cell>
          <cell r="E241" t="str">
            <v>Baltazar</v>
          </cell>
          <cell r="F241">
            <v>1</v>
          </cell>
          <cell r="H241">
            <v>55</v>
          </cell>
          <cell r="L241" t="str">
            <v>X</v>
          </cell>
          <cell r="R241" t="str">
            <v>Guatemala</v>
          </cell>
          <cell r="S241" t="str">
            <v>Guatemala</v>
          </cell>
        </row>
        <row r="242">
          <cell r="B242">
            <v>1820760080101</v>
          </cell>
          <cell r="D242" t="str">
            <v>Padilla</v>
          </cell>
          <cell r="E242" t="str">
            <v>Luis</v>
          </cell>
          <cell r="F242">
            <v>2</v>
          </cell>
          <cell r="H242">
            <v>36</v>
          </cell>
          <cell r="L242" t="str">
            <v>X</v>
          </cell>
          <cell r="R242" t="str">
            <v>Guatemala</v>
          </cell>
          <cell r="S242" t="str">
            <v>Guatemala</v>
          </cell>
        </row>
        <row r="243">
          <cell r="B243" t="str">
            <v>0292640-9</v>
          </cell>
          <cell r="D243" t="str">
            <v>Rivera</v>
          </cell>
          <cell r="E243" t="str">
            <v>Consuelo</v>
          </cell>
          <cell r="F243">
            <v>1</v>
          </cell>
          <cell r="H243">
            <v>60</v>
          </cell>
          <cell r="M243" t="str">
            <v>X</v>
          </cell>
        </row>
        <row r="244">
          <cell r="B244">
            <v>2565426510101</v>
          </cell>
          <cell r="D244" t="str">
            <v>Macario</v>
          </cell>
          <cell r="E244" t="str">
            <v>Sharol</v>
          </cell>
          <cell r="F244">
            <v>1</v>
          </cell>
          <cell r="H244">
            <v>44</v>
          </cell>
          <cell r="M244" t="str">
            <v>X</v>
          </cell>
          <cell r="R244" t="str">
            <v>Guatemala</v>
          </cell>
          <cell r="S244" t="str">
            <v>Guatemala</v>
          </cell>
        </row>
        <row r="245">
          <cell r="B245" t="str">
            <v>Menor de Edad</v>
          </cell>
          <cell r="D245" t="str">
            <v>Oliva</v>
          </cell>
          <cell r="E245" t="str">
            <v>Mirna</v>
          </cell>
          <cell r="F245">
            <v>1</v>
          </cell>
          <cell r="H245">
            <v>14</v>
          </cell>
          <cell r="M245" t="str">
            <v>X</v>
          </cell>
          <cell r="R245" t="str">
            <v>Guatemala</v>
          </cell>
          <cell r="S245" t="str">
            <v>Guatemala</v>
          </cell>
        </row>
        <row r="246">
          <cell r="B246" t="str">
            <v>Menor de Edad</v>
          </cell>
          <cell r="D246" t="str">
            <v>Oliva</v>
          </cell>
          <cell r="E246" t="str">
            <v>Josue</v>
          </cell>
          <cell r="F246">
            <v>2</v>
          </cell>
          <cell r="H246">
            <v>13</v>
          </cell>
          <cell r="M246" t="str">
            <v>X</v>
          </cell>
          <cell r="R246" t="str">
            <v>Guatemala</v>
          </cell>
          <cell r="S246" t="str">
            <v>Guatemala</v>
          </cell>
        </row>
        <row r="247">
          <cell r="B247">
            <v>1795070360101</v>
          </cell>
          <cell r="D247" t="str">
            <v>Ramirez</v>
          </cell>
          <cell r="E247" t="str">
            <v>Elvin</v>
          </cell>
          <cell r="F247">
            <v>2</v>
          </cell>
          <cell r="H247">
            <v>49</v>
          </cell>
          <cell r="M247" t="str">
            <v>X</v>
          </cell>
          <cell r="R247" t="str">
            <v>Guatemala</v>
          </cell>
          <cell r="S247" t="str">
            <v>Guatemala</v>
          </cell>
        </row>
        <row r="248">
          <cell r="B248" t="str">
            <v xml:space="preserve">menor de edad </v>
          </cell>
          <cell r="D248" t="str">
            <v xml:space="preserve">Garrido </v>
          </cell>
          <cell r="E248" t="str">
            <v xml:space="preserve">Marvin </v>
          </cell>
          <cell r="F248">
            <v>2</v>
          </cell>
          <cell r="H248">
            <v>12</v>
          </cell>
          <cell r="M248" t="str">
            <v>x</v>
          </cell>
          <cell r="R248" t="str">
            <v>Guatemala</v>
          </cell>
          <cell r="S248" t="str">
            <v>Guatemala</v>
          </cell>
        </row>
        <row r="249">
          <cell r="B249">
            <v>2337475830101</v>
          </cell>
          <cell r="D249" t="str">
            <v>Mendez</v>
          </cell>
          <cell r="E249" t="str">
            <v>Silvia</v>
          </cell>
          <cell r="F249">
            <v>1</v>
          </cell>
          <cell r="H249">
            <v>29</v>
          </cell>
          <cell r="M249" t="str">
            <v>x</v>
          </cell>
          <cell r="R249" t="str">
            <v>Guatemala</v>
          </cell>
          <cell r="S249" t="str">
            <v>Guatemala</v>
          </cell>
        </row>
        <row r="250">
          <cell r="B250">
            <v>2636585890101</v>
          </cell>
          <cell r="D250" t="str">
            <v xml:space="preserve">Ticas </v>
          </cell>
          <cell r="E250" t="str">
            <v>kimberly</v>
          </cell>
          <cell r="F250">
            <v>1</v>
          </cell>
          <cell r="H250">
            <v>22</v>
          </cell>
          <cell r="M250" t="str">
            <v>x</v>
          </cell>
          <cell r="R250" t="str">
            <v>Guatemala</v>
          </cell>
          <cell r="S250" t="str">
            <v>Guatemala</v>
          </cell>
        </row>
        <row r="251">
          <cell r="B251">
            <v>2370597380101</v>
          </cell>
          <cell r="D251" t="str">
            <v>Perez</v>
          </cell>
          <cell r="E251" t="str">
            <v>Lidia</v>
          </cell>
          <cell r="F251">
            <v>1</v>
          </cell>
          <cell r="H251">
            <v>32</v>
          </cell>
          <cell r="M251" t="str">
            <v>x</v>
          </cell>
          <cell r="R251" t="str">
            <v>Guatemala</v>
          </cell>
          <cell r="S251" t="str">
            <v>Guatemala</v>
          </cell>
        </row>
        <row r="252">
          <cell r="B252">
            <v>3472288600101</v>
          </cell>
          <cell r="D252" t="str">
            <v xml:space="preserve">Duran </v>
          </cell>
          <cell r="E252" t="str">
            <v>Clara</v>
          </cell>
          <cell r="F252">
            <v>1</v>
          </cell>
          <cell r="H252">
            <v>21</v>
          </cell>
          <cell r="M252" t="str">
            <v>x</v>
          </cell>
          <cell r="R252" t="str">
            <v>Guatemala</v>
          </cell>
          <cell r="S252" t="str">
            <v>Guatemala</v>
          </cell>
        </row>
        <row r="253">
          <cell r="B253">
            <v>1741895240101</v>
          </cell>
          <cell r="D253" t="str">
            <v xml:space="preserve">Duran </v>
          </cell>
          <cell r="E253" t="str">
            <v>Heidi</v>
          </cell>
          <cell r="F253">
            <v>1</v>
          </cell>
          <cell r="H253">
            <v>27</v>
          </cell>
          <cell r="M253" t="str">
            <v>x</v>
          </cell>
          <cell r="R253" t="str">
            <v>Guatemala</v>
          </cell>
          <cell r="S253" t="str">
            <v>Guatemala</v>
          </cell>
        </row>
        <row r="254">
          <cell r="B254" t="str">
            <v xml:space="preserve">menor de edad </v>
          </cell>
          <cell r="D254" t="str">
            <v>Lopez</v>
          </cell>
          <cell r="E254" t="str">
            <v>Rudy</v>
          </cell>
          <cell r="F254">
            <v>2</v>
          </cell>
          <cell r="H254">
            <v>15</v>
          </cell>
          <cell r="M254" t="str">
            <v>x</v>
          </cell>
          <cell r="R254" t="str">
            <v>Guatemala</v>
          </cell>
          <cell r="S254" t="str">
            <v>Guatemala</v>
          </cell>
        </row>
        <row r="255">
          <cell r="B255" t="str">
            <v xml:space="preserve">menor de edad </v>
          </cell>
          <cell r="D255" t="str">
            <v>Oliva</v>
          </cell>
          <cell r="E255" t="str">
            <v>Mirna</v>
          </cell>
          <cell r="F255">
            <v>1</v>
          </cell>
          <cell r="H255">
            <v>14</v>
          </cell>
          <cell r="M255" t="str">
            <v>x</v>
          </cell>
          <cell r="R255" t="str">
            <v>Guatemala</v>
          </cell>
          <cell r="S255" t="str">
            <v>Guatemala</v>
          </cell>
        </row>
        <row r="256">
          <cell r="B256" t="str">
            <v xml:space="preserve">menor de edad </v>
          </cell>
          <cell r="D256" t="str">
            <v>Oliva</v>
          </cell>
          <cell r="E256" t="str">
            <v>Jose</v>
          </cell>
          <cell r="F256">
            <v>2</v>
          </cell>
          <cell r="H256">
            <v>13</v>
          </cell>
          <cell r="M256" t="str">
            <v>x</v>
          </cell>
          <cell r="R256" t="str">
            <v>Guatemala</v>
          </cell>
          <cell r="S256" t="str">
            <v>Guatemala</v>
          </cell>
        </row>
        <row r="257">
          <cell r="B257" t="str">
            <v xml:space="preserve">menor de edad </v>
          </cell>
          <cell r="D257" t="str">
            <v>Vicente</v>
          </cell>
          <cell r="E257" t="str">
            <v xml:space="preserve">Manuel </v>
          </cell>
          <cell r="F257">
            <v>2</v>
          </cell>
          <cell r="H257">
            <v>9</v>
          </cell>
          <cell r="M257" t="str">
            <v>x</v>
          </cell>
          <cell r="R257" t="str">
            <v>Guatemala</v>
          </cell>
          <cell r="S257" t="str">
            <v>Guatemala</v>
          </cell>
        </row>
        <row r="258">
          <cell r="B258">
            <v>2753056510101</v>
          </cell>
          <cell r="D258" t="str">
            <v>Rivas</v>
          </cell>
          <cell r="E258" t="str">
            <v>Orlando</v>
          </cell>
          <cell r="F258">
            <v>2</v>
          </cell>
          <cell r="H258" t="str">
            <v>54 años</v>
          </cell>
          <cell r="M258" t="str">
            <v>X</v>
          </cell>
          <cell r="R258" t="str">
            <v>Guatemala</v>
          </cell>
          <cell r="S258" t="str">
            <v>Guatemala</v>
          </cell>
        </row>
        <row r="259">
          <cell r="B259">
            <v>1710919140608</v>
          </cell>
          <cell r="D259" t="str">
            <v>Gonzales</v>
          </cell>
          <cell r="E259" t="str">
            <v>Luisa</v>
          </cell>
          <cell r="F259">
            <v>1</v>
          </cell>
          <cell r="H259" t="str">
            <v xml:space="preserve">38 años </v>
          </cell>
          <cell r="M259" t="str">
            <v>X</v>
          </cell>
          <cell r="R259" t="str">
            <v>Guatemala</v>
          </cell>
          <cell r="S259" t="str">
            <v>Guatemala</v>
          </cell>
        </row>
        <row r="260">
          <cell r="B260" t="str">
            <v>Menor de Edad</v>
          </cell>
          <cell r="D260" t="str">
            <v>Chicas</v>
          </cell>
          <cell r="E260" t="str">
            <v>Alex</v>
          </cell>
          <cell r="F260">
            <v>1</v>
          </cell>
          <cell r="H260" t="str">
            <v>12 años</v>
          </cell>
          <cell r="M260" t="str">
            <v>X</v>
          </cell>
          <cell r="R260" t="str">
            <v>Guatemala</v>
          </cell>
          <cell r="S260" t="str">
            <v>Guatemala</v>
          </cell>
        </row>
        <row r="261">
          <cell r="B261" t="str">
            <v>Menor de Edad</v>
          </cell>
          <cell r="D261" t="str">
            <v xml:space="preserve">Barillas </v>
          </cell>
          <cell r="E261" t="str">
            <v>Diana</v>
          </cell>
          <cell r="F261">
            <v>1</v>
          </cell>
          <cell r="H261" t="str">
            <v>13 años</v>
          </cell>
          <cell r="M261" t="str">
            <v>X</v>
          </cell>
          <cell r="R261" t="str">
            <v>Guatemala</v>
          </cell>
          <cell r="S261" t="str">
            <v>Guatemala</v>
          </cell>
        </row>
        <row r="262">
          <cell r="B262">
            <v>2294813960101</v>
          </cell>
          <cell r="D262" t="str">
            <v xml:space="preserve">Barillas </v>
          </cell>
          <cell r="E262" t="str">
            <v>Rudy</v>
          </cell>
          <cell r="F262">
            <v>2</v>
          </cell>
          <cell r="H262" t="str">
            <v>44 años</v>
          </cell>
          <cell r="M262" t="str">
            <v>X</v>
          </cell>
          <cell r="R262" t="str">
            <v>Guatemala</v>
          </cell>
          <cell r="S262" t="str">
            <v>Guatemala</v>
          </cell>
        </row>
        <row r="263">
          <cell r="B263">
            <v>2636995790101</v>
          </cell>
          <cell r="D263" t="str">
            <v>Matías</v>
          </cell>
          <cell r="E263" t="str">
            <v>Eduardo</v>
          </cell>
          <cell r="F263">
            <v>2</v>
          </cell>
          <cell r="H263">
            <v>28</v>
          </cell>
          <cell r="M263" t="str">
            <v>X</v>
          </cell>
          <cell r="R263" t="str">
            <v>Guatemala</v>
          </cell>
          <cell r="S263" t="str">
            <v>Guatemala</v>
          </cell>
        </row>
        <row r="264">
          <cell r="B264">
            <v>1645639700101</v>
          </cell>
          <cell r="D264" t="str">
            <v>Barrios</v>
          </cell>
          <cell r="E264" t="str">
            <v>Angeles</v>
          </cell>
          <cell r="F264">
            <v>1</v>
          </cell>
          <cell r="H264">
            <v>38</v>
          </cell>
          <cell r="M264" t="str">
            <v>X</v>
          </cell>
          <cell r="R264" t="str">
            <v>Guatemala</v>
          </cell>
          <cell r="S264" t="str">
            <v>Guatemala</v>
          </cell>
        </row>
        <row r="265">
          <cell r="B265" t="str">
            <v>Menor de edad</v>
          </cell>
          <cell r="D265" t="str">
            <v>Reyes</v>
          </cell>
          <cell r="E265" t="str">
            <v>Astrid</v>
          </cell>
          <cell r="F265">
            <v>1</v>
          </cell>
          <cell r="H265">
            <v>13</v>
          </cell>
          <cell r="M265" t="str">
            <v>X</v>
          </cell>
          <cell r="R265" t="str">
            <v>Guatemala</v>
          </cell>
          <cell r="S265" t="str">
            <v>Guatemala</v>
          </cell>
        </row>
        <row r="266">
          <cell r="B266" t="str">
            <v>Menor de edad</v>
          </cell>
          <cell r="D266" t="str">
            <v>Reyes</v>
          </cell>
          <cell r="E266" t="str">
            <v>Brayan</v>
          </cell>
          <cell r="F266">
            <v>2</v>
          </cell>
          <cell r="H266">
            <v>8</v>
          </cell>
          <cell r="M266" t="str">
            <v>X</v>
          </cell>
          <cell r="R266" t="str">
            <v>Guatemala</v>
          </cell>
          <cell r="S266" t="str">
            <v>Guatemala</v>
          </cell>
        </row>
        <row r="267">
          <cell r="B267" t="str">
            <v>Menor de edad</v>
          </cell>
          <cell r="D267" t="str">
            <v>Reyes</v>
          </cell>
          <cell r="E267" t="str">
            <v>Alvin</v>
          </cell>
          <cell r="F267">
            <v>2</v>
          </cell>
          <cell r="H267">
            <v>9</v>
          </cell>
          <cell r="M267" t="str">
            <v>X</v>
          </cell>
          <cell r="R267" t="str">
            <v>Guatemala</v>
          </cell>
          <cell r="S267" t="str">
            <v>Guatemala</v>
          </cell>
        </row>
        <row r="268">
          <cell r="B268">
            <v>2086713070110</v>
          </cell>
          <cell r="D268" t="str">
            <v>Quinteros</v>
          </cell>
          <cell r="E268" t="str">
            <v>Ana</v>
          </cell>
          <cell r="F268">
            <v>1</v>
          </cell>
          <cell r="H268">
            <v>25</v>
          </cell>
          <cell r="M268" t="str">
            <v>X</v>
          </cell>
          <cell r="R268" t="str">
            <v>Guatemala</v>
          </cell>
          <cell r="S268" t="str">
            <v>Guatemala</v>
          </cell>
        </row>
        <row r="269">
          <cell r="B269">
            <v>1811705312010</v>
          </cell>
          <cell r="D269" t="str">
            <v>Vasquez</v>
          </cell>
          <cell r="E269" t="str">
            <v>Gabriela</v>
          </cell>
          <cell r="F269">
            <v>1</v>
          </cell>
          <cell r="H269">
            <v>29</v>
          </cell>
          <cell r="M269" t="str">
            <v>X</v>
          </cell>
          <cell r="R269" t="str">
            <v>Guatemala</v>
          </cell>
          <cell r="S269" t="str">
            <v>Guatemala</v>
          </cell>
        </row>
        <row r="270">
          <cell r="B270" t="str">
            <v>Menor De Edad</v>
          </cell>
          <cell r="D270" t="str">
            <v>Larios</v>
          </cell>
          <cell r="E270" t="str">
            <v>Josué</v>
          </cell>
          <cell r="F270">
            <v>2</v>
          </cell>
          <cell r="H270">
            <v>7</v>
          </cell>
          <cell r="M270" t="str">
            <v>X</v>
          </cell>
          <cell r="R270" t="str">
            <v>Guatemala</v>
          </cell>
          <cell r="S270" t="str">
            <v>Guatemala</v>
          </cell>
        </row>
        <row r="271">
          <cell r="B271" t="str">
            <v>Menor De Edad</v>
          </cell>
          <cell r="D271" t="str">
            <v>Larios</v>
          </cell>
          <cell r="E271" t="str">
            <v>Brayan</v>
          </cell>
          <cell r="F271">
            <v>2</v>
          </cell>
          <cell r="H271">
            <v>5</v>
          </cell>
          <cell r="M271" t="str">
            <v>X</v>
          </cell>
          <cell r="R271" t="str">
            <v>Guatemala</v>
          </cell>
          <cell r="S271" t="str">
            <v>Guatemala</v>
          </cell>
        </row>
        <row r="272">
          <cell r="B272" t="str">
            <v>Menor De Edad</v>
          </cell>
          <cell r="D272" t="str">
            <v>Hernadez</v>
          </cell>
          <cell r="E272" t="str">
            <v>Dorian</v>
          </cell>
          <cell r="F272">
            <v>2</v>
          </cell>
          <cell r="H272">
            <v>6</v>
          </cell>
          <cell r="M272" t="str">
            <v>X</v>
          </cell>
          <cell r="R272" t="str">
            <v>Guatemala</v>
          </cell>
          <cell r="S272" t="str">
            <v>Guatemala</v>
          </cell>
        </row>
        <row r="273">
          <cell r="B273">
            <v>2553292290101</v>
          </cell>
          <cell r="D273" t="str">
            <v>Pérez</v>
          </cell>
          <cell r="E273" t="str">
            <v>Josselyn</v>
          </cell>
          <cell r="F273">
            <v>1</v>
          </cell>
          <cell r="H273">
            <v>27</v>
          </cell>
          <cell r="M273" t="str">
            <v>X</v>
          </cell>
          <cell r="R273" t="str">
            <v>Guatemala</v>
          </cell>
          <cell r="S273" t="str">
            <v>Guatemala</v>
          </cell>
        </row>
        <row r="274">
          <cell r="B274" t="str">
            <v>Menor De Edad</v>
          </cell>
          <cell r="D274" t="str">
            <v>Canel</v>
          </cell>
          <cell r="E274" t="str">
            <v>Freddy</v>
          </cell>
          <cell r="F274">
            <v>2</v>
          </cell>
          <cell r="H274">
            <v>12</v>
          </cell>
          <cell r="M274" t="str">
            <v>X</v>
          </cell>
          <cell r="R274" t="str">
            <v>Guatemala</v>
          </cell>
          <cell r="S274" t="str">
            <v>Guatemala</v>
          </cell>
        </row>
        <row r="275">
          <cell r="B275">
            <v>1814209201712</v>
          </cell>
          <cell r="D275" t="str">
            <v>Mayen</v>
          </cell>
          <cell r="E275" t="str">
            <v>Sara</v>
          </cell>
          <cell r="F275">
            <v>1</v>
          </cell>
          <cell r="H275">
            <v>38</v>
          </cell>
          <cell r="M275" t="str">
            <v>X</v>
          </cell>
          <cell r="R275" t="str">
            <v>Guatemala</v>
          </cell>
          <cell r="S275" t="str">
            <v>Guatemala</v>
          </cell>
        </row>
        <row r="276">
          <cell r="B276" t="str">
            <v>Menor De Edad</v>
          </cell>
          <cell r="D276" t="str">
            <v>Juarez</v>
          </cell>
          <cell r="E276" t="str">
            <v>Josue</v>
          </cell>
          <cell r="F276">
            <v>2</v>
          </cell>
          <cell r="H276">
            <v>12</v>
          </cell>
          <cell r="M276" t="str">
            <v>X</v>
          </cell>
          <cell r="R276" t="str">
            <v>Guatemala</v>
          </cell>
          <cell r="S276" t="str">
            <v>Guatemala</v>
          </cell>
        </row>
        <row r="277">
          <cell r="B277">
            <v>2226173061015</v>
          </cell>
          <cell r="D277" t="str">
            <v>Gonzales</v>
          </cell>
          <cell r="E277" t="str">
            <v>Cindy</v>
          </cell>
          <cell r="F277">
            <v>1</v>
          </cell>
          <cell r="H277">
            <v>28</v>
          </cell>
          <cell r="M277" t="str">
            <v>X</v>
          </cell>
          <cell r="R277" t="str">
            <v>Guatemala</v>
          </cell>
          <cell r="S277" t="str">
            <v>Guatemala</v>
          </cell>
        </row>
        <row r="278">
          <cell r="B278">
            <v>2553292290101</v>
          </cell>
          <cell r="D278" t="str">
            <v>Peréz</v>
          </cell>
          <cell r="E278" t="str">
            <v>Josselyn</v>
          </cell>
          <cell r="F278">
            <v>1</v>
          </cell>
          <cell r="H278">
            <v>27</v>
          </cell>
          <cell r="M278" t="str">
            <v>X</v>
          </cell>
          <cell r="R278" t="str">
            <v>Guatemala</v>
          </cell>
          <cell r="S278" t="str">
            <v>Guatemala</v>
          </cell>
        </row>
        <row r="279">
          <cell r="B279">
            <v>2314383460101</v>
          </cell>
          <cell r="D279" t="str">
            <v>Artola</v>
          </cell>
          <cell r="E279" t="str">
            <v>Carlos</v>
          </cell>
          <cell r="F279">
            <v>1</v>
          </cell>
          <cell r="H279">
            <v>28</v>
          </cell>
          <cell r="M279" t="str">
            <v>X</v>
          </cell>
          <cell r="R279" t="str">
            <v>Guatemala</v>
          </cell>
          <cell r="S279" t="str">
            <v>Guatemala</v>
          </cell>
        </row>
        <row r="280">
          <cell r="B280" t="str">
            <v>Menor De Edad</v>
          </cell>
          <cell r="D280" t="str">
            <v>Barillas</v>
          </cell>
          <cell r="E280" t="str">
            <v>Erick</v>
          </cell>
          <cell r="F280">
            <v>2</v>
          </cell>
          <cell r="H280">
            <v>3</v>
          </cell>
          <cell r="M280" t="str">
            <v>X</v>
          </cell>
          <cell r="R280" t="str">
            <v>Guatemala</v>
          </cell>
          <cell r="S280" t="str">
            <v>Guatemala</v>
          </cell>
        </row>
        <row r="281">
          <cell r="B281" t="str">
            <v>Menor De Edad</v>
          </cell>
          <cell r="D281" t="str">
            <v>Illescas</v>
          </cell>
          <cell r="E281" t="str">
            <v>Josué</v>
          </cell>
          <cell r="F281">
            <v>2</v>
          </cell>
          <cell r="H281">
            <v>9</v>
          </cell>
          <cell r="M281" t="str">
            <v>X</v>
          </cell>
          <cell r="R281" t="str">
            <v>Guatemala</v>
          </cell>
          <cell r="S281" t="str">
            <v>Guatemala</v>
          </cell>
        </row>
        <row r="282">
          <cell r="B282">
            <v>2215065430408</v>
          </cell>
          <cell r="D282" t="str">
            <v>Gonzales</v>
          </cell>
          <cell r="E282" t="str">
            <v>Katya</v>
          </cell>
          <cell r="F282">
            <v>1</v>
          </cell>
          <cell r="H282">
            <v>46</v>
          </cell>
          <cell r="M282" t="str">
            <v>X</v>
          </cell>
          <cell r="R282" t="str">
            <v>Guatemala</v>
          </cell>
          <cell r="S282" t="str">
            <v>Guatemala</v>
          </cell>
        </row>
        <row r="283">
          <cell r="B283">
            <v>2433337300101</v>
          </cell>
          <cell r="D283" t="str">
            <v>Menchú</v>
          </cell>
          <cell r="E283" t="str">
            <v>Marisabel</v>
          </cell>
          <cell r="F283">
            <v>1</v>
          </cell>
          <cell r="H283">
            <v>50</v>
          </cell>
          <cell r="M283" t="str">
            <v>X</v>
          </cell>
          <cell r="R283" t="str">
            <v>Guatemala</v>
          </cell>
          <cell r="S283" t="str">
            <v>Guatemala</v>
          </cell>
        </row>
        <row r="284">
          <cell r="B284" t="str">
            <v>Menor de Edad</v>
          </cell>
          <cell r="D284" t="str">
            <v>Erazo</v>
          </cell>
          <cell r="E284" t="str">
            <v>Julio</v>
          </cell>
          <cell r="F284">
            <v>2</v>
          </cell>
          <cell r="H284">
            <v>13</v>
          </cell>
          <cell r="M284" t="str">
            <v>X</v>
          </cell>
          <cell r="R284" t="str">
            <v>Guatemala</v>
          </cell>
          <cell r="S284" t="str">
            <v>Guatemala</v>
          </cell>
        </row>
        <row r="285">
          <cell r="B285" t="str">
            <v>Menor de Edad</v>
          </cell>
          <cell r="D285" t="str">
            <v>Juarez</v>
          </cell>
          <cell r="E285" t="str">
            <v>Cesia</v>
          </cell>
          <cell r="F285">
            <v>1</v>
          </cell>
          <cell r="H285">
            <v>16</v>
          </cell>
          <cell r="M285" t="str">
            <v>X</v>
          </cell>
          <cell r="R285" t="str">
            <v>Guatemala</v>
          </cell>
          <cell r="S285" t="str">
            <v>Guatemala</v>
          </cell>
        </row>
        <row r="286">
          <cell r="B286">
            <v>1814209101712</v>
          </cell>
          <cell r="D286" t="str">
            <v>Mayén-Paciente</v>
          </cell>
          <cell r="E286" t="str">
            <v>Sara</v>
          </cell>
          <cell r="F286">
            <v>1</v>
          </cell>
          <cell r="H286">
            <v>38</v>
          </cell>
          <cell r="M286" t="str">
            <v>X</v>
          </cell>
          <cell r="R286" t="str">
            <v>Guatemala</v>
          </cell>
          <cell r="S286" t="str">
            <v>Guatemala</v>
          </cell>
        </row>
        <row r="287">
          <cell r="B287" t="str">
            <v>Menor de Edad</v>
          </cell>
          <cell r="D287" t="str">
            <v>Juarez-paciente</v>
          </cell>
          <cell r="E287" t="str">
            <v>Jose</v>
          </cell>
          <cell r="F287">
            <v>2</v>
          </cell>
          <cell r="H287">
            <v>12</v>
          </cell>
          <cell r="M287" t="str">
            <v>X</v>
          </cell>
          <cell r="R287" t="str">
            <v>Guatemala</v>
          </cell>
          <cell r="S287" t="str">
            <v>Guatemala</v>
          </cell>
        </row>
        <row r="288">
          <cell r="B288">
            <v>2528272600101</v>
          </cell>
          <cell r="D288" t="str">
            <v>Herrera</v>
          </cell>
          <cell r="E288" t="str">
            <v>Candy</v>
          </cell>
          <cell r="F288">
            <v>1</v>
          </cell>
          <cell r="H288">
            <v>33</v>
          </cell>
          <cell r="M288" t="str">
            <v>X</v>
          </cell>
          <cell r="R288" t="str">
            <v>Guatemala</v>
          </cell>
          <cell r="S288" t="str">
            <v>Guatemala</v>
          </cell>
        </row>
        <row r="289">
          <cell r="B289" t="str">
            <v>Menor de Edad</v>
          </cell>
          <cell r="D289" t="str">
            <v>Franklin</v>
          </cell>
          <cell r="E289" t="str">
            <v>Diaz</v>
          </cell>
          <cell r="F289">
            <v>2</v>
          </cell>
          <cell r="H289">
            <v>8</v>
          </cell>
          <cell r="M289" t="str">
            <v>X</v>
          </cell>
          <cell r="R289" t="str">
            <v>Guatemala</v>
          </cell>
          <cell r="S289" t="str">
            <v>Guatemala</v>
          </cell>
        </row>
        <row r="290">
          <cell r="B290" t="str">
            <v>Menor de Edad</v>
          </cell>
          <cell r="D290" t="str">
            <v>Kelver</v>
          </cell>
          <cell r="E290" t="str">
            <v>Diaz</v>
          </cell>
          <cell r="F290">
            <v>2</v>
          </cell>
          <cell r="H290">
            <v>6</v>
          </cell>
          <cell r="M290" t="str">
            <v>X</v>
          </cell>
          <cell r="R290" t="str">
            <v>Guatemala</v>
          </cell>
          <cell r="S290" t="str">
            <v>Guatemala</v>
          </cell>
        </row>
        <row r="291">
          <cell r="B291">
            <v>2696064670101</v>
          </cell>
          <cell r="D291" t="str">
            <v>Gladiz</v>
          </cell>
          <cell r="E291" t="str">
            <v>Sanchez</v>
          </cell>
          <cell r="F291">
            <v>1</v>
          </cell>
          <cell r="H291">
            <v>38</v>
          </cell>
          <cell r="M291" t="str">
            <v>X</v>
          </cell>
          <cell r="R291" t="str">
            <v>Guatemala</v>
          </cell>
          <cell r="S291" t="str">
            <v>Guatemala</v>
          </cell>
        </row>
        <row r="292">
          <cell r="B292">
            <v>2674584790101</v>
          </cell>
          <cell r="D292" t="str">
            <v>Gonzales</v>
          </cell>
          <cell r="E292" t="str">
            <v>Ana</v>
          </cell>
          <cell r="F292">
            <v>1</v>
          </cell>
          <cell r="H292">
            <v>36</v>
          </cell>
          <cell r="M292" t="str">
            <v>X</v>
          </cell>
          <cell r="R292" t="str">
            <v>Guatemala</v>
          </cell>
          <cell r="S292" t="str">
            <v>Guatemala</v>
          </cell>
        </row>
        <row r="293">
          <cell r="B293" t="str">
            <v>Menor De Edad</v>
          </cell>
          <cell r="D293" t="str">
            <v>Tejada</v>
          </cell>
          <cell r="E293" t="str">
            <v>Daniela</v>
          </cell>
          <cell r="F293">
            <v>1</v>
          </cell>
          <cell r="H293">
            <v>7</v>
          </cell>
          <cell r="M293" t="str">
            <v>X</v>
          </cell>
          <cell r="R293" t="str">
            <v>Guatemala</v>
          </cell>
          <cell r="S293" t="str">
            <v>Guatemala</v>
          </cell>
        </row>
        <row r="294">
          <cell r="B294">
            <v>2636995790101</v>
          </cell>
          <cell r="D294" t="str">
            <v xml:space="preserve">Matías </v>
          </cell>
          <cell r="E294" t="str">
            <v>Eduardo</v>
          </cell>
          <cell r="F294">
            <v>2</v>
          </cell>
          <cell r="H294">
            <v>28</v>
          </cell>
          <cell r="M294" t="str">
            <v>X</v>
          </cell>
          <cell r="R294" t="str">
            <v>Guatemala</v>
          </cell>
          <cell r="S294" t="str">
            <v>Guatemala</v>
          </cell>
        </row>
        <row r="295">
          <cell r="B295">
            <v>2240044090101</v>
          </cell>
          <cell r="D295" t="str">
            <v xml:space="preserve">Erick </v>
          </cell>
          <cell r="E295" t="str">
            <v>López</v>
          </cell>
          <cell r="F295">
            <v>2</v>
          </cell>
          <cell r="H295">
            <v>24</v>
          </cell>
          <cell r="M295" t="str">
            <v>X</v>
          </cell>
          <cell r="R295" t="str">
            <v>Guatemala</v>
          </cell>
          <cell r="S295" t="str">
            <v>Guatemala</v>
          </cell>
        </row>
        <row r="296">
          <cell r="B296">
            <v>1811705312010</v>
          </cell>
          <cell r="D296" t="str">
            <v>Vasquéz</v>
          </cell>
          <cell r="E296" t="str">
            <v>Gabriela</v>
          </cell>
          <cell r="F296">
            <v>1</v>
          </cell>
          <cell r="H296">
            <v>29</v>
          </cell>
          <cell r="M296" t="str">
            <v>X</v>
          </cell>
          <cell r="R296" t="str">
            <v>Guatemala</v>
          </cell>
          <cell r="S296" t="str">
            <v>Guatemala</v>
          </cell>
        </row>
        <row r="297">
          <cell r="B297" t="str">
            <v>Menor De Edad</v>
          </cell>
          <cell r="D297" t="str">
            <v>Larios</v>
          </cell>
          <cell r="E297" t="str">
            <v>Josué</v>
          </cell>
          <cell r="F297">
            <v>2</v>
          </cell>
          <cell r="H297">
            <v>7</v>
          </cell>
          <cell r="M297" t="str">
            <v>X</v>
          </cell>
          <cell r="R297" t="str">
            <v>Guatemala</v>
          </cell>
          <cell r="S297" t="str">
            <v>Guatemala</v>
          </cell>
        </row>
        <row r="298">
          <cell r="B298" t="str">
            <v>Menor De Edad</v>
          </cell>
          <cell r="D298" t="str">
            <v>Larios</v>
          </cell>
          <cell r="E298" t="str">
            <v>Brayan</v>
          </cell>
          <cell r="F298">
            <v>2</v>
          </cell>
          <cell r="H298">
            <v>5</v>
          </cell>
          <cell r="M298" t="str">
            <v>X</v>
          </cell>
          <cell r="R298" t="str">
            <v>Guatemala</v>
          </cell>
          <cell r="S298" t="str">
            <v>Guatemala</v>
          </cell>
        </row>
        <row r="299">
          <cell r="B299">
            <v>2567397810194</v>
          </cell>
          <cell r="D299" t="str">
            <v>García</v>
          </cell>
          <cell r="E299" t="str">
            <v>Wagner</v>
          </cell>
          <cell r="F299">
            <v>2</v>
          </cell>
          <cell r="H299">
            <v>28</v>
          </cell>
          <cell r="M299" t="str">
            <v>X</v>
          </cell>
          <cell r="R299" t="str">
            <v>Guatemala</v>
          </cell>
          <cell r="S299" t="str">
            <v>Guatemala</v>
          </cell>
        </row>
        <row r="300">
          <cell r="B300" t="str">
            <v>Menor De Edad</v>
          </cell>
          <cell r="D300" t="str">
            <v>Gil</v>
          </cell>
          <cell r="E300" t="str">
            <v>María</v>
          </cell>
          <cell r="F300">
            <v>1</v>
          </cell>
          <cell r="H300">
            <v>8</v>
          </cell>
          <cell r="M300" t="str">
            <v>X</v>
          </cell>
          <cell r="R300" t="str">
            <v>Guatemala</v>
          </cell>
          <cell r="S300" t="str">
            <v>Guatemala</v>
          </cell>
        </row>
        <row r="301">
          <cell r="B301" t="str">
            <v>Menor De Edad</v>
          </cell>
          <cell r="D301" t="str">
            <v>Gil</v>
          </cell>
          <cell r="E301" t="str">
            <v>Gabriela</v>
          </cell>
          <cell r="F301">
            <v>1</v>
          </cell>
          <cell r="H301">
            <v>7</v>
          </cell>
          <cell r="M301" t="str">
            <v>X</v>
          </cell>
          <cell r="R301" t="str">
            <v>Guatemala</v>
          </cell>
          <cell r="S301" t="str">
            <v>Guatemala</v>
          </cell>
        </row>
        <row r="302">
          <cell r="B302">
            <v>1958864290101</v>
          </cell>
          <cell r="D302" t="str">
            <v>Lemus</v>
          </cell>
          <cell r="E302" t="str">
            <v>Addler</v>
          </cell>
          <cell r="F302">
            <v>2</v>
          </cell>
          <cell r="H302">
            <v>28</v>
          </cell>
          <cell r="M302" t="str">
            <v>X</v>
          </cell>
          <cell r="R302" t="str">
            <v>Guatemala</v>
          </cell>
          <cell r="S302" t="str">
            <v>Guatemala</v>
          </cell>
        </row>
        <row r="303">
          <cell r="B303" t="str">
            <v xml:space="preserve">Menor de Edad </v>
          </cell>
          <cell r="D303" t="str">
            <v>Maldonado N</v>
          </cell>
          <cell r="E303" t="str">
            <v>Dayana</v>
          </cell>
          <cell r="F303">
            <v>1</v>
          </cell>
          <cell r="H303">
            <v>13</v>
          </cell>
          <cell r="M303" t="str">
            <v>X</v>
          </cell>
          <cell r="R303" t="str">
            <v>Guatemala</v>
          </cell>
          <cell r="S303" t="str">
            <v>Guatemala</v>
          </cell>
        </row>
        <row r="304">
          <cell r="B304">
            <v>3018779980101</v>
          </cell>
          <cell r="D304" t="str">
            <v>Maldonado N</v>
          </cell>
          <cell r="E304" t="str">
            <v xml:space="preserve">Yennifer </v>
          </cell>
          <cell r="F304">
            <v>1</v>
          </cell>
          <cell r="H304">
            <v>20</v>
          </cell>
          <cell r="M304" t="str">
            <v>X</v>
          </cell>
          <cell r="R304" t="str">
            <v>Guatemala</v>
          </cell>
          <cell r="S304" t="str">
            <v>Guatemala</v>
          </cell>
        </row>
        <row r="305">
          <cell r="B305">
            <v>2086713070110</v>
          </cell>
          <cell r="D305" t="str">
            <v>Quinteros</v>
          </cell>
          <cell r="E305" t="str">
            <v>Ana</v>
          </cell>
          <cell r="F305">
            <v>1</v>
          </cell>
          <cell r="H305">
            <v>25</v>
          </cell>
          <cell r="M305" t="str">
            <v>X</v>
          </cell>
          <cell r="R305" t="str">
            <v>Guatemala</v>
          </cell>
          <cell r="S305" t="str">
            <v>Guatemala</v>
          </cell>
        </row>
        <row r="306">
          <cell r="B306">
            <v>2237460100101</v>
          </cell>
          <cell r="D306" t="str">
            <v>Morales</v>
          </cell>
          <cell r="E306" t="str">
            <v>Isabel</v>
          </cell>
          <cell r="F306">
            <v>1</v>
          </cell>
          <cell r="H306">
            <v>67</v>
          </cell>
          <cell r="M306" t="str">
            <v>X</v>
          </cell>
          <cell r="R306" t="str">
            <v>Guatemala</v>
          </cell>
          <cell r="S306" t="str">
            <v>Guatemala</v>
          </cell>
        </row>
        <row r="307">
          <cell r="B307" t="str">
            <v>Menor de Edad</v>
          </cell>
          <cell r="D307" t="str">
            <v>Diaz</v>
          </cell>
          <cell r="E307" t="str">
            <v>Franklin</v>
          </cell>
          <cell r="F307">
            <v>2</v>
          </cell>
          <cell r="H307">
            <v>8</v>
          </cell>
          <cell r="M307" t="str">
            <v>X</v>
          </cell>
          <cell r="R307" t="str">
            <v>Guatemala</v>
          </cell>
          <cell r="S307" t="str">
            <v>Guatemala</v>
          </cell>
        </row>
        <row r="308">
          <cell r="B308" t="str">
            <v>Menor de Edad</v>
          </cell>
          <cell r="D308" t="str">
            <v>Illescas</v>
          </cell>
          <cell r="E308" t="str">
            <v>Josue</v>
          </cell>
          <cell r="F308">
            <v>2</v>
          </cell>
          <cell r="H308">
            <v>19</v>
          </cell>
          <cell r="M308" t="str">
            <v>X</v>
          </cell>
          <cell r="R308" t="str">
            <v>Guatemala</v>
          </cell>
          <cell r="S308" t="str">
            <v>Guatemala</v>
          </cell>
        </row>
        <row r="309">
          <cell r="B309" t="str">
            <v>menor de Edad</v>
          </cell>
          <cell r="D309" t="str">
            <v>Hernandez</v>
          </cell>
          <cell r="E309" t="str">
            <v>Dorian</v>
          </cell>
          <cell r="F309">
            <v>2</v>
          </cell>
          <cell r="H309">
            <v>6</v>
          </cell>
          <cell r="M309" t="str">
            <v>X</v>
          </cell>
          <cell r="R309" t="str">
            <v>Guatemala</v>
          </cell>
          <cell r="S309" t="str">
            <v>Guatemala</v>
          </cell>
        </row>
        <row r="310">
          <cell r="B310">
            <v>2464915160701</v>
          </cell>
          <cell r="D310" t="str">
            <v>Samines</v>
          </cell>
          <cell r="E310" t="str">
            <v>Maribel</v>
          </cell>
          <cell r="F310">
            <v>1</v>
          </cell>
          <cell r="H310">
            <v>32</v>
          </cell>
          <cell r="M310" t="str">
            <v>X</v>
          </cell>
          <cell r="R310" t="str">
            <v>Guatemala</v>
          </cell>
          <cell r="S310" t="str">
            <v>Guatemala</v>
          </cell>
        </row>
        <row r="311">
          <cell r="B311">
            <v>2553292290101</v>
          </cell>
          <cell r="D311" t="str">
            <v>Peréz</v>
          </cell>
          <cell r="E311" t="str">
            <v xml:space="preserve">Yoselin </v>
          </cell>
          <cell r="F311">
            <v>1</v>
          </cell>
          <cell r="H311">
            <v>27</v>
          </cell>
          <cell r="M311" t="str">
            <v>X</v>
          </cell>
          <cell r="R311" t="str">
            <v>Guatemala</v>
          </cell>
          <cell r="S311" t="str">
            <v>Guatemala</v>
          </cell>
        </row>
        <row r="312">
          <cell r="B312">
            <v>2215065430401</v>
          </cell>
          <cell r="D312" t="str">
            <v>Gonzales</v>
          </cell>
          <cell r="E312" t="str">
            <v>Katia</v>
          </cell>
          <cell r="F312">
            <v>1</v>
          </cell>
          <cell r="H312">
            <v>46</v>
          </cell>
          <cell r="M312" t="str">
            <v>X</v>
          </cell>
          <cell r="R312" t="str">
            <v>Guatemala</v>
          </cell>
          <cell r="S312" t="str">
            <v>Guatemala</v>
          </cell>
        </row>
        <row r="313">
          <cell r="B313" t="str">
            <v>Menor de Edad</v>
          </cell>
          <cell r="D313" t="str">
            <v>Diaz</v>
          </cell>
          <cell r="E313" t="str">
            <v>Kelver</v>
          </cell>
          <cell r="F313">
            <v>2</v>
          </cell>
          <cell r="H313">
            <v>6</v>
          </cell>
          <cell r="M313" t="str">
            <v>X</v>
          </cell>
          <cell r="R313" t="str">
            <v>Guatemala</v>
          </cell>
          <cell r="S313" t="str">
            <v>Guatemala</v>
          </cell>
        </row>
        <row r="314">
          <cell r="B314" t="str">
            <v>Pendiente</v>
          </cell>
          <cell r="D314" t="str">
            <v>Borrallo</v>
          </cell>
          <cell r="E314" t="str">
            <v>Ostin</v>
          </cell>
          <cell r="F314">
            <v>2</v>
          </cell>
          <cell r="H314">
            <v>22</v>
          </cell>
        </row>
        <row r="315">
          <cell r="B315">
            <v>2604073560101</v>
          </cell>
          <cell r="D315" t="str">
            <v>Yool</v>
          </cell>
          <cell r="E315" t="str">
            <v>Yeimi</v>
          </cell>
          <cell r="F315">
            <v>1</v>
          </cell>
          <cell r="H315">
            <v>32</v>
          </cell>
          <cell r="M315" t="str">
            <v>X</v>
          </cell>
          <cell r="R315" t="str">
            <v>Guatemala</v>
          </cell>
          <cell r="S315" t="str">
            <v>Guatemala</v>
          </cell>
        </row>
        <row r="316">
          <cell r="B316" t="str">
            <v>Menor de Edad</v>
          </cell>
          <cell r="D316" t="str">
            <v>Yool</v>
          </cell>
          <cell r="E316" t="str">
            <v>Mia</v>
          </cell>
          <cell r="F316">
            <v>1</v>
          </cell>
          <cell r="H316">
            <v>9</v>
          </cell>
          <cell r="M316" t="str">
            <v>X</v>
          </cell>
          <cell r="R316" t="str">
            <v>Guatemala</v>
          </cell>
          <cell r="S316" t="str">
            <v>Guatemala</v>
          </cell>
        </row>
        <row r="317">
          <cell r="B317">
            <v>1811705312010</v>
          </cell>
          <cell r="D317" t="str">
            <v>Vasquez</v>
          </cell>
          <cell r="E317" t="str">
            <v>Gabriela</v>
          </cell>
          <cell r="F317">
            <v>1</v>
          </cell>
          <cell r="H317">
            <v>29</v>
          </cell>
          <cell r="M317" t="str">
            <v>X</v>
          </cell>
          <cell r="R317" t="str">
            <v>Guatemala</v>
          </cell>
          <cell r="S317" t="str">
            <v>Guatemala</v>
          </cell>
        </row>
        <row r="318">
          <cell r="B318" t="str">
            <v>Menor de Edad</v>
          </cell>
          <cell r="D318" t="str">
            <v>Larios</v>
          </cell>
          <cell r="E318" t="str">
            <v>Josue</v>
          </cell>
          <cell r="F318">
            <v>2</v>
          </cell>
          <cell r="H318">
            <v>7</v>
          </cell>
          <cell r="M318" t="str">
            <v>X</v>
          </cell>
          <cell r="R318" t="str">
            <v>Guatemala</v>
          </cell>
          <cell r="S318" t="str">
            <v>Guatemala</v>
          </cell>
        </row>
        <row r="319">
          <cell r="B319" t="str">
            <v>Menor de Edad</v>
          </cell>
          <cell r="D319" t="str">
            <v>Larios</v>
          </cell>
          <cell r="E319" t="str">
            <v>Brayan</v>
          </cell>
          <cell r="F319">
            <v>2</v>
          </cell>
          <cell r="H319">
            <v>5</v>
          </cell>
          <cell r="M319" t="str">
            <v>X</v>
          </cell>
          <cell r="R319" t="str">
            <v>Guatemala</v>
          </cell>
          <cell r="S319" t="str">
            <v>Guatemala</v>
          </cell>
        </row>
        <row r="320">
          <cell r="B320">
            <v>1958864290101</v>
          </cell>
          <cell r="D320" t="str">
            <v>Lemus</v>
          </cell>
          <cell r="E320" t="str">
            <v>Ramiro</v>
          </cell>
          <cell r="F320">
            <v>2</v>
          </cell>
          <cell r="H320">
            <v>28</v>
          </cell>
          <cell r="M320" t="str">
            <v>X</v>
          </cell>
          <cell r="R320" t="str">
            <v>Guatemala</v>
          </cell>
          <cell r="S320" t="str">
            <v>Guatemala</v>
          </cell>
        </row>
        <row r="321">
          <cell r="B321">
            <v>2221261360101</v>
          </cell>
          <cell r="D321" t="str">
            <v>Ariola</v>
          </cell>
          <cell r="E321" t="str">
            <v>Paola</v>
          </cell>
          <cell r="F321">
            <v>2</v>
          </cell>
          <cell r="H321">
            <v>29</v>
          </cell>
          <cell r="M321" t="str">
            <v>X</v>
          </cell>
          <cell r="R321" t="str">
            <v>Guatemala</v>
          </cell>
          <cell r="S321" t="str">
            <v>Guatemala</v>
          </cell>
        </row>
        <row r="322">
          <cell r="D322" t="str">
            <v>Borrallo</v>
          </cell>
          <cell r="E322" t="str">
            <v>Ostin</v>
          </cell>
          <cell r="F322">
            <v>2</v>
          </cell>
          <cell r="H322">
            <v>22</v>
          </cell>
        </row>
        <row r="323">
          <cell r="B323" t="str">
            <v>Menor de Edad</v>
          </cell>
          <cell r="D323" t="str">
            <v>Lopéz</v>
          </cell>
          <cell r="E323" t="str">
            <v>Jefry</v>
          </cell>
          <cell r="F323">
            <v>2</v>
          </cell>
          <cell r="H323">
            <v>16</v>
          </cell>
          <cell r="M323" t="str">
            <v>X</v>
          </cell>
          <cell r="R323" t="str">
            <v>Guatemala</v>
          </cell>
          <cell r="S323" t="str">
            <v>Guatemala</v>
          </cell>
        </row>
        <row r="324">
          <cell r="B324">
            <v>2422783961301</v>
          </cell>
          <cell r="D324" t="str">
            <v>Cano</v>
          </cell>
          <cell r="E324" t="str">
            <v>Norma</v>
          </cell>
          <cell r="F324">
            <v>1</v>
          </cell>
          <cell r="H324">
            <v>45</v>
          </cell>
          <cell r="M324" t="str">
            <v>X</v>
          </cell>
          <cell r="R324" t="str">
            <v>Guatemala</v>
          </cell>
          <cell r="S324" t="str">
            <v>Guatemala</v>
          </cell>
        </row>
        <row r="325">
          <cell r="B325" t="str">
            <v>Menor de Edad</v>
          </cell>
          <cell r="D325" t="str">
            <v>Juarez</v>
          </cell>
          <cell r="E325" t="str">
            <v>Hans</v>
          </cell>
          <cell r="F325">
            <v>2</v>
          </cell>
          <cell r="H325">
            <v>10</v>
          </cell>
          <cell r="M325" t="str">
            <v>X</v>
          </cell>
          <cell r="R325" t="str">
            <v>Guatemala</v>
          </cell>
          <cell r="S325" t="str">
            <v>Guatemala</v>
          </cell>
        </row>
        <row r="326">
          <cell r="B326">
            <v>1662427050611</v>
          </cell>
          <cell r="D326" t="str">
            <v>Peréz</v>
          </cell>
          <cell r="E326" t="str">
            <v>Maura</v>
          </cell>
          <cell r="F326">
            <v>1</v>
          </cell>
          <cell r="H326">
            <v>39</v>
          </cell>
          <cell r="M326" t="str">
            <v>X</v>
          </cell>
          <cell r="R326" t="str">
            <v>Guatemala</v>
          </cell>
          <cell r="S326" t="str">
            <v>Guatemala</v>
          </cell>
        </row>
        <row r="327">
          <cell r="B327" t="str">
            <v>Menor de Edad</v>
          </cell>
          <cell r="D327" t="str">
            <v>Rivas</v>
          </cell>
          <cell r="E327" t="str">
            <v>Erick</v>
          </cell>
          <cell r="F327">
            <v>2</v>
          </cell>
          <cell r="H327">
            <v>54</v>
          </cell>
          <cell r="M327" t="str">
            <v>X</v>
          </cell>
          <cell r="R327" t="str">
            <v>Guatemala</v>
          </cell>
          <cell r="S327" t="str">
            <v>Guatemala</v>
          </cell>
        </row>
        <row r="328">
          <cell r="B328">
            <v>2753056510101</v>
          </cell>
          <cell r="D328" t="str">
            <v>Rivas</v>
          </cell>
          <cell r="E328" t="str">
            <v>Erick</v>
          </cell>
          <cell r="F328">
            <v>2</v>
          </cell>
          <cell r="H328">
            <v>7</v>
          </cell>
          <cell r="M328" t="str">
            <v>X</v>
          </cell>
          <cell r="R328" t="str">
            <v>Guatemala</v>
          </cell>
          <cell r="S328" t="str">
            <v>Guatemala</v>
          </cell>
        </row>
        <row r="329">
          <cell r="B329" t="str">
            <v>Menor de Edad</v>
          </cell>
          <cell r="D329" t="str">
            <v>Juarez</v>
          </cell>
          <cell r="E329" t="str">
            <v>Jose</v>
          </cell>
          <cell r="F329">
            <v>2</v>
          </cell>
          <cell r="H329">
            <v>12</v>
          </cell>
          <cell r="M329" t="str">
            <v>X</v>
          </cell>
          <cell r="R329" t="str">
            <v>Guatemala</v>
          </cell>
          <cell r="S329" t="str">
            <v>Guatemala</v>
          </cell>
        </row>
        <row r="330">
          <cell r="B330" t="str">
            <v>Menor de Edad</v>
          </cell>
          <cell r="D330" t="str">
            <v>Juarez</v>
          </cell>
          <cell r="E330" t="str">
            <v>Sara</v>
          </cell>
          <cell r="F330">
            <v>1</v>
          </cell>
          <cell r="H330">
            <v>8</v>
          </cell>
          <cell r="M330" t="str">
            <v>X</v>
          </cell>
          <cell r="R330" t="str">
            <v>Guatemala</v>
          </cell>
          <cell r="S330" t="str">
            <v>Guatemala</v>
          </cell>
        </row>
        <row r="331">
          <cell r="B331">
            <v>1814209101712</v>
          </cell>
          <cell r="D331" t="str">
            <v>Mayen</v>
          </cell>
          <cell r="E331" t="str">
            <v>Sara</v>
          </cell>
          <cell r="F331">
            <v>1</v>
          </cell>
          <cell r="H331">
            <v>38</v>
          </cell>
          <cell r="M331" t="str">
            <v>X</v>
          </cell>
          <cell r="R331" t="str">
            <v>Petén</v>
          </cell>
          <cell r="S331" t="str">
            <v>Poptún</v>
          </cell>
        </row>
        <row r="332">
          <cell r="B332">
            <v>1866110990101</v>
          </cell>
          <cell r="D332" t="str">
            <v>Borrallo</v>
          </cell>
          <cell r="E332" t="str">
            <v>Claudia</v>
          </cell>
          <cell r="F332">
            <v>1</v>
          </cell>
          <cell r="H332">
            <v>44</v>
          </cell>
          <cell r="M332" t="str">
            <v>X</v>
          </cell>
          <cell r="R332" t="str">
            <v>Guatemala</v>
          </cell>
          <cell r="S332" t="str">
            <v>Guatemala</v>
          </cell>
        </row>
        <row r="333">
          <cell r="B333" t="str">
            <v>Menor de Edad</v>
          </cell>
          <cell r="D333" t="str">
            <v>Flores</v>
          </cell>
          <cell r="E333" t="str">
            <v>Gladys</v>
          </cell>
          <cell r="F333">
            <v>1</v>
          </cell>
          <cell r="H333">
            <v>15</v>
          </cell>
          <cell r="M333" t="str">
            <v>X</v>
          </cell>
          <cell r="R333" t="str">
            <v>Guatemala</v>
          </cell>
          <cell r="S333" t="str">
            <v>Guatemala</v>
          </cell>
        </row>
        <row r="334">
          <cell r="B334" t="str">
            <v>Menor de Edad</v>
          </cell>
          <cell r="D334" t="str">
            <v>Rodriguez</v>
          </cell>
          <cell r="E334" t="str">
            <v>Daniela</v>
          </cell>
          <cell r="F334">
            <v>1</v>
          </cell>
          <cell r="H334">
            <v>15</v>
          </cell>
          <cell r="M334" t="str">
            <v>X</v>
          </cell>
          <cell r="R334" t="str">
            <v>Guatemala</v>
          </cell>
          <cell r="S334" t="str">
            <v>Guatemala</v>
          </cell>
        </row>
        <row r="335">
          <cell r="B335">
            <v>2177534422007</v>
          </cell>
          <cell r="D335" t="str">
            <v>Alonso</v>
          </cell>
          <cell r="E335" t="str">
            <v>Ana</v>
          </cell>
          <cell r="F335">
            <v>1</v>
          </cell>
          <cell r="H335">
            <v>28</v>
          </cell>
          <cell r="M335" t="str">
            <v>X</v>
          </cell>
          <cell r="R335" t="str">
            <v>Guatemala</v>
          </cell>
          <cell r="S335" t="str">
            <v>Guatemala</v>
          </cell>
        </row>
        <row r="336">
          <cell r="B336" t="str">
            <v>Menor de Edad</v>
          </cell>
          <cell r="D336" t="str">
            <v>Barillas</v>
          </cell>
          <cell r="E336" t="str">
            <v>Erick</v>
          </cell>
          <cell r="F336">
            <v>2</v>
          </cell>
          <cell r="H336">
            <v>4</v>
          </cell>
          <cell r="M336" t="str">
            <v>X</v>
          </cell>
          <cell r="R336" t="str">
            <v>Guatemala</v>
          </cell>
          <cell r="S336" t="str">
            <v>Guatemala</v>
          </cell>
        </row>
        <row r="337">
          <cell r="B337" t="str">
            <v>Menor de Edad</v>
          </cell>
          <cell r="D337" t="str">
            <v>García</v>
          </cell>
          <cell r="E337" t="str">
            <v>Kimberly</v>
          </cell>
          <cell r="F337">
            <v>1</v>
          </cell>
          <cell r="H337">
            <v>7</v>
          </cell>
          <cell r="M337" t="str">
            <v>X</v>
          </cell>
          <cell r="R337" t="str">
            <v>Guatemala</v>
          </cell>
          <cell r="S337" t="str">
            <v>Guatemala</v>
          </cell>
        </row>
        <row r="338">
          <cell r="B338">
            <v>1615273611416</v>
          </cell>
          <cell r="D338" t="str">
            <v>García</v>
          </cell>
          <cell r="E338" t="str">
            <v>Calixto</v>
          </cell>
          <cell r="F338">
            <v>2</v>
          </cell>
          <cell r="H338">
            <v>34</v>
          </cell>
          <cell r="M338" t="str">
            <v>X</v>
          </cell>
          <cell r="R338" t="str">
            <v>Quiché</v>
          </cell>
          <cell r="S338" t="str">
            <v>Sacapulas</v>
          </cell>
        </row>
        <row r="339">
          <cell r="B339">
            <v>1645639700101</v>
          </cell>
          <cell r="D339" t="str">
            <v>Barrios</v>
          </cell>
          <cell r="E339" t="str">
            <v>Angeles</v>
          </cell>
          <cell r="F339">
            <v>1</v>
          </cell>
          <cell r="H339">
            <v>38</v>
          </cell>
          <cell r="M339" t="str">
            <v>X</v>
          </cell>
          <cell r="R339" t="str">
            <v>Guatemala</v>
          </cell>
          <cell r="S339" t="str">
            <v>Guatemala</v>
          </cell>
        </row>
        <row r="340">
          <cell r="B340" t="str">
            <v>Menor de Edad</v>
          </cell>
          <cell r="D340" t="str">
            <v>Reyes</v>
          </cell>
          <cell r="E340" t="str">
            <v>Astrid</v>
          </cell>
          <cell r="F340">
            <v>1</v>
          </cell>
          <cell r="H340">
            <v>13</v>
          </cell>
          <cell r="M340" t="str">
            <v>X</v>
          </cell>
          <cell r="R340" t="str">
            <v>Guatemala</v>
          </cell>
          <cell r="S340" t="str">
            <v>Guatemala</v>
          </cell>
        </row>
        <row r="341">
          <cell r="B341" t="str">
            <v>Menor de Edad</v>
          </cell>
          <cell r="D341" t="str">
            <v>Reyes</v>
          </cell>
          <cell r="E341" t="str">
            <v>Alvin</v>
          </cell>
          <cell r="F341">
            <v>2</v>
          </cell>
          <cell r="H341">
            <v>9</v>
          </cell>
          <cell r="M341" t="str">
            <v>X</v>
          </cell>
          <cell r="R341" t="str">
            <v>Guatemala</v>
          </cell>
          <cell r="S341" t="str">
            <v>Guatemala</v>
          </cell>
        </row>
        <row r="342">
          <cell r="B342" t="str">
            <v>Menor de Edad</v>
          </cell>
          <cell r="D342" t="str">
            <v>Reyes</v>
          </cell>
          <cell r="E342" t="str">
            <v>Brayan</v>
          </cell>
          <cell r="F342">
            <v>2</v>
          </cell>
          <cell r="H342">
            <v>8</v>
          </cell>
          <cell r="M342" t="str">
            <v>X</v>
          </cell>
          <cell r="R342" t="str">
            <v>Guatemala</v>
          </cell>
          <cell r="S342" t="str">
            <v>Guatemala</v>
          </cell>
        </row>
        <row r="343">
          <cell r="B343" t="str">
            <v>Menor de Edad</v>
          </cell>
          <cell r="D343" t="str">
            <v>Gil</v>
          </cell>
          <cell r="E343" t="str">
            <v>Maria</v>
          </cell>
          <cell r="F343">
            <v>1</v>
          </cell>
          <cell r="H343">
            <v>9</v>
          </cell>
          <cell r="M343" t="str">
            <v>X</v>
          </cell>
          <cell r="R343" t="str">
            <v>Guatemala</v>
          </cell>
          <cell r="S343" t="str">
            <v>Guatemala</v>
          </cell>
        </row>
        <row r="344">
          <cell r="B344" t="str">
            <v>Menor de Edad</v>
          </cell>
          <cell r="D344" t="str">
            <v>Gil</v>
          </cell>
          <cell r="E344" t="str">
            <v>Gabriela</v>
          </cell>
          <cell r="F344">
            <v>1</v>
          </cell>
          <cell r="H344">
            <v>7</v>
          </cell>
          <cell r="M344" t="str">
            <v>X</v>
          </cell>
          <cell r="R344" t="str">
            <v>Guatemala</v>
          </cell>
          <cell r="S344" t="str">
            <v>Guatemala</v>
          </cell>
        </row>
        <row r="345">
          <cell r="B345">
            <v>2567397810114</v>
          </cell>
          <cell r="D345" t="str">
            <v>García</v>
          </cell>
          <cell r="E345" t="str">
            <v>Wagner</v>
          </cell>
          <cell r="F345">
            <v>2</v>
          </cell>
          <cell r="H345">
            <v>28</v>
          </cell>
          <cell r="M345" t="str">
            <v>X</v>
          </cell>
          <cell r="R345" t="str">
            <v>Guatemala</v>
          </cell>
          <cell r="S345" t="str">
            <v>Guatemala</v>
          </cell>
        </row>
        <row r="346">
          <cell r="B346">
            <v>2598889820101</v>
          </cell>
          <cell r="D346" t="str">
            <v xml:space="preserve">Zacarìas </v>
          </cell>
          <cell r="E346" t="str">
            <v>ingrid</v>
          </cell>
          <cell r="F346">
            <v>1</v>
          </cell>
          <cell r="H346">
            <v>32</v>
          </cell>
          <cell r="M346" t="str">
            <v>X</v>
          </cell>
          <cell r="R346" t="str">
            <v>Guatemala</v>
          </cell>
          <cell r="S346" t="str">
            <v>Guatemala</v>
          </cell>
        </row>
        <row r="347">
          <cell r="B347">
            <v>1662427050611</v>
          </cell>
          <cell r="D347" t="str">
            <v>Perèz</v>
          </cell>
          <cell r="E347" t="str">
            <v>Maura</v>
          </cell>
          <cell r="F347">
            <v>1</v>
          </cell>
          <cell r="H347">
            <v>39</v>
          </cell>
          <cell r="M347" t="str">
            <v>X</v>
          </cell>
          <cell r="R347" t="str">
            <v>Santa Rosa</v>
          </cell>
          <cell r="S347" t="str">
            <v>Guazacapán</v>
          </cell>
        </row>
        <row r="348">
          <cell r="B348" t="str">
            <v>Menor de edad</v>
          </cell>
          <cell r="D348" t="str">
            <v>Perèz</v>
          </cell>
          <cell r="E348" t="str">
            <v>Daniela</v>
          </cell>
          <cell r="F348">
            <v>1</v>
          </cell>
          <cell r="H348">
            <v>10</v>
          </cell>
          <cell r="M348" t="str">
            <v>X</v>
          </cell>
          <cell r="R348" t="str">
            <v>Santa Rosa</v>
          </cell>
          <cell r="S348" t="str">
            <v>Guazacapán</v>
          </cell>
        </row>
        <row r="349">
          <cell r="B349">
            <v>1811705312010</v>
          </cell>
          <cell r="D349" t="str">
            <v>Vasquèz</v>
          </cell>
          <cell r="E349" t="str">
            <v>Gabriela</v>
          </cell>
          <cell r="F349">
            <v>1</v>
          </cell>
          <cell r="H349">
            <v>29</v>
          </cell>
          <cell r="M349" t="str">
            <v>X</v>
          </cell>
          <cell r="R349" t="str">
            <v>Guatemala</v>
          </cell>
          <cell r="S349" t="str">
            <v>Guatemala</v>
          </cell>
        </row>
        <row r="350">
          <cell r="B350" t="str">
            <v>Menor de edad</v>
          </cell>
          <cell r="D350" t="str">
            <v>Larios</v>
          </cell>
          <cell r="E350" t="str">
            <v>Josue</v>
          </cell>
          <cell r="F350">
            <v>2</v>
          </cell>
          <cell r="H350">
            <v>7</v>
          </cell>
          <cell r="M350" t="str">
            <v>X</v>
          </cell>
          <cell r="R350" t="str">
            <v>Guatemala</v>
          </cell>
          <cell r="S350" t="str">
            <v>Guatemala</v>
          </cell>
        </row>
        <row r="351">
          <cell r="B351" t="str">
            <v>Menor de edad</v>
          </cell>
          <cell r="D351" t="str">
            <v>Larios</v>
          </cell>
          <cell r="E351" t="str">
            <v>David</v>
          </cell>
          <cell r="F351">
            <v>2</v>
          </cell>
          <cell r="H351">
            <v>5</v>
          </cell>
          <cell r="M351" t="str">
            <v>X</v>
          </cell>
          <cell r="R351" t="str">
            <v>Guatemala</v>
          </cell>
          <cell r="S351" t="str">
            <v>Guatemala</v>
          </cell>
        </row>
        <row r="352">
          <cell r="B352">
            <v>2471591507011</v>
          </cell>
          <cell r="D352" t="str">
            <v>Samines</v>
          </cell>
          <cell r="E352" t="str">
            <v>Maribel</v>
          </cell>
          <cell r="F352">
            <v>1</v>
          </cell>
          <cell r="H352">
            <v>32</v>
          </cell>
          <cell r="M352" t="str">
            <v>X</v>
          </cell>
          <cell r="R352" t="str">
            <v>Guatemala</v>
          </cell>
          <cell r="S352" t="str">
            <v>Guatemala</v>
          </cell>
        </row>
        <row r="353">
          <cell r="B353" t="str">
            <v>Menor de edad</v>
          </cell>
          <cell r="D353" t="str">
            <v>Hernandez</v>
          </cell>
          <cell r="E353" t="str">
            <v>Dorian</v>
          </cell>
          <cell r="F353">
            <v>2</v>
          </cell>
          <cell r="H353">
            <v>6</v>
          </cell>
          <cell r="M353" t="str">
            <v>X</v>
          </cell>
          <cell r="R353" t="str">
            <v>Guatemala</v>
          </cell>
          <cell r="S353" t="str">
            <v>Guatemala</v>
          </cell>
        </row>
        <row r="354">
          <cell r="B354">
            <v>2422783961301</v>
          </cell>
          <cell r="D354" t="str">
            <v xml:space="preserve">Cano </v>
          </cell>
          <cell r="E354" t="str">
            <v>Norma</v>
          </cell>
          <cell r="F354">
            <v>1</v>
          </cell>
          <cell r="H354">
            <v>45</v>
          </cell>
          <cell r="M354" t="str">
            <v>X</v>
          </cell>
          <cell r="R354" t="str">
            <v>Guatemala</v>
          </cell>
          <cell r="S354" t="str">
            <v>Guatemala</v>
          </cell>
        </row>
        <row r="355">
          <cell r="B355" t="str">
            <v>Menor de edad</v>
          </cell>
          <cell r="D355" t="str">
            <v>Juarez</v>
          </cell>
          <cell r="E355" t="str">
            <v>Hans</v>
          </cell>
          <cell r="F355">
            <v>2</v>
          </cell>
          <cell r="H355">
            <v>10</v>
          </cell>
          <cell r="M355" t="str">
            <v>X</v>
          </cell>
          <cell r="R355" t="str">
            <v>Guatemala</v>
          </cell>
          <cell r="S355" t="str">
            <v>Guatemala</v>
          </cell>
        </row>
        <row r="356">
          <cell r="B356">
            <v>2529080150101</v>
          </cell>
          <cell r="D356" t="str">
            <v>Lopez</v>
          </cell>
          <cell r="E356" t="str">
            <v>Luz</v>
          </cell>
          <cell r="F356">
            <v>1</v>
          </cell>
          <cell r="H356">
            <v>34</v>
          </cell>
          <cell r="M356" t="str">
            <v>x</v>
          </cell>
          <cell r="R356" t="str">
            <v>Guatemala</v>
          </cell>
          <cell r="S356" t="str">
            <v>Guatemala</v>
          </cell>
        </row>
        <row r="357">
          <cell r="B357">
            <v>2215065430408</v>
          </cell>
          <cell r="D357" t="str">
            <v>Gonzalez</v>
          </cell>
          <cell r="E357" t="str">
            <v>Katia</v>
          </cell>
          <cell r="F357">
            <v>1</v>
          </cell>
          <cell r="H357">
            <v>46</v>
          </cell>
          <cell r="M357" t="str">
            <v>x</v>
          </cell>
          <cell r="R357" t="str">
            <v>Guatemala</v>
          </cell>
          <cell r="S357" t="str">
            <v>Guatemala</v>
          </cell>
        </row>
        <row r="358">
          <cell r="B358">
            <v>2567397810114</v>
          </cell>
          <cell r="D358" t="str">
            <v>Garcia</v>
          </cell>
          <cell r="E358" t="str">
            <v>Wagner</v>
          </cell>
          <cell r="F358">
            <v>2</v>
          </cell>
          <cell r="H358">
            <v>28</v>
          </cell>
          <cell r="M358" t="str">
            <v>x</v>
          </cell>
          <cell r="R358" t="str">
            <v>Guatemala</v>
          </cell>
          <cell r="S358" t="str">
            <v>Guatemala</v>
          </cell>
        </row>
        <row r="359">
          <cell r="B359" t="str">
            <v>menor de edad</v>
          </cell>
          <cell r="D359" t="str">
            <v>Illezcas</v>
          </cell>
          <cell r="E359" t="str">
            <v xml:space="preserve">Josue </v>
          </cell>
          <cell r="F359">
            <v>2</v>
          </cell>
          <cell r="H359">
            <v>9</v>
          </cell>
          <cell r="M359" t="str">
            <v>x</v>
          </cell>
          <cell r="R359" t="str">
            <v>Guatemala</v>
          </cell>
          <cell r="S359" t="str">
            <v>Guatemala</v>
          </cell>
        </row>
        <row r="360">
          <cell r="B360" t="str">
            <v>menor de edad</v>
          </cell>
          <cell r="D360" t="str">
            <v>Diaz</v>
          </cell>
          <cell r="E360" t="str">
            <v>Franklin</v>
          </cell>
          <cell r="F360">
            <v>2</v>
          </cell>
          <cell r="H360">
            <v>8</v>
          </cell>
          <cell r="M360" t="str">
            <v>x</v>
          </cell>
          <cell r="R360" t="str">
            <v>Guatemala</v>
          </cell>
          <cell r="S360" t="str">
            <v>Guatemala</v>
          </cell>
        </row>
        <row r="361">
          <cell r="B361" t="str">
            <v>menor de edad</v>
          </cell>
          <cell r="D361" t="str">
            <v>Diaz</v>
          </cell>
          <cell r="E361" t="str">
            <v>Kelver</v>
          </cell>
          <cell r="F361">
            <v>2</v>
          </cell>
          <cell r="H361">
            <v>6</v>
          </cell>
          <cell r="M361" t="str">
            <v>x</v>
          </cell>
          <cell r="R361" t="str">
            <v>Guatemala</v>
          </cell>
          <cell r="S361" t="str">
            <v>Guatemala</v>
          </cell>
        </row>
        <row r="362">
          <cell r="B362" t="str">
            <v>menor de edad</v>
          </cell>
          <cell r="D362" t="str">
            <v>Juarez</v>
          </cell>
          <cell r="E362" t="str">
            <v>Sara</v>
          </cell>
          <cell r="F362">
            <v>2</v>
          </cell>
          <cell r="H362">
            <v>8</v>
          </cell>
          <cell r="M362" t="str">
            <v>x</v>
          </cell>
          <cell r="R362" t="str">
            <v>Guatemala</v>
          </cell>
          <cell r="S362" t="str">
            <v>Guatemala</v>
          </cell>
        </row>
        <row r="363">
          <cell r="B363" t="str">
            <v>menor de edad</v>
          </cell>
          <cell r="D363" t="str">
            <v>Juarez</v>
          </cell>
          <cell r="E363" t="str">
            <v>Jose</v>
          </cell>
          <cell r="F363">
            <v>1</v>
          </cell>
          <cell r="H363">
            <v>12</v>
          </cell>
          <cell r="M363" t="str">
            <v>x</v>
          </cell>
          <cell r="R363" t="str">
            <v>Guatemala</v>
          </cell>
          <cell r="S363" t="str">
            <v>Guatemala</v>
          </cell>
        </row>
        <row r="364">
          <cell r="B364" t="str">
            <v xml:space="preserve">menor de edad </v>
          </cell>
          <cell r="D364" t="str">
            <v xml:space="preserve">Osveli </v>
          </cell>
          <cell r="E364" t="str">
            <v>Jefri</v>
          </cell>
          <cell r="F364">
            <v>2</v>
          </cell>
          <cell r="H364">
            <v>16</v>
          </cell>
          <cell r="M364" t="str">
            <v>x</v>
          </cell>
          <cell r="R364" t="str">
            <v>Guatemala</v>
          </cell>
          <cell r="S364" t="str">
            <v>Guatemala</v>
          </cell>
        </row>
        <row r="365">
          <cell r="B365">
            <v>2753056510101</v>
          </cell>
          <cell r="D365" t="str">
            <v>Rivas</v>
          </cell>
          <cell r="E365" t="str">
            <v>Erick</v>
          </cell>
          <cell r="F365">
            <v>2</v>
          </cell>
          <cell r="H365">
            <v>30</v>
          </cell>
          <cell r="M365" t="str">
            <v>x</v>
          </cell>
          <cell r="R365" t="str">
            <v>Guatemala</v>
          </cell>
          <cell r="S365" t="str">
            <v>Guatemala</v>
          </cell>
        </row>
        <row r="366">
          <cell r="B366">
            <v>2376489890101</v>
          </cell>
          <cell r="D366" t="str">
            <v>Morales</v>
          </cell>
          <cell r="E366" t="str">
            <v>Ingrid</v>
          </cell>
          <cell r="F366">
            <v>1</v>
          </cell>
          <cell r="H366">
            <v>38</v>
          </cell>
          <cell r="M366" t="str">
            <v>x</v>
          </cell>
          <cell r="R366" t="str">
            <v>Guatemala</v>
          </cell>
          <cell r="S366" t="str">
            <v>Guatemala</v>
          </cell>
        </row>
        <row r="367">
          <cell r="B367" t="str">
            <v xml:space="preserve">menor de edad </v>
          </cell>
          <cell r="D367" t="str">
            <v>Eraso</v>
          </cell>
          <cell r="E367" t="str">
            <v>Julio</v>
          </cell>
          <cell r="F367">
            <v>2</v>
          </cell>
          <cell r="H367">
            <v>13</v>
          </cell>
          <cell r="M367" t="str">
            <v>x</v>
          </cell>
          <cell r="R367" t="str">
            <v>Guatemala</v>
          </cell>
          <cell r="S367" t="str">
            <v>Guatemala</v>
          </cell>
        </row>
        <row r="368">
          <cell r="B368" t="str">
            <v xml:space="preserve">menor de edad </v>
          </cell>
          <cell r="D368" t="str">
            <v>Canel</v>
          </cell>
          <cell r="E368" t="str">
            <v>Fredy</v>
          </cell>
          <cell r="F368">
            <v>2</v>
          </cell>
          <cell r="H368">
            <v>12</v>
          </cell>
          <cell r="M368" t="str">
            <v>x</v>
          </cell>
          <cell r="R368" t="str">
            <v>Guatemala</v>
          </cell>
          <cell r="S368" t="str">
            <v>Guatemala</v>
          </cell>
        </row>
        <row r="369">
          <cell r="B369">
            <v>2451292270101</v>
          </cell>
          <cell r="D369" t="str">
            <v>Vidal</v>
          </cell>
          <cell r="E369" t="str">
            <v>Byron</v>
          </cell>
          <cell r="F369">
            <v>2</v>
          </cell>
          <cell r="H369">
            <v>41</v>
          </cell>
          <cell r="M369" t="str">
            <v>x</v>
          </cell>
          <cell r="R369" t="str">
            <v>Guatemala</v>
          </cell>
          <cell r="S369" t="str">
            <v>Guatemala</v>
          </cell>
        </row>
        <row r="370">
          <cell r="B370" t="str">
            <v>menor de edad</v>
          </cell>
          <cell r="D370" t="str">
            <v>Barillas</v>
          </cell>
          <cell r="E370" t="str">
            <v>Abigail</v>
          </cell>
          <cell r="F370">
            <v>1</v>
          </cell>
          <cell r="H370">
            <v>17</v>
          </cell>
          <cell r="M370" t="str">
            <v>x</v>
          </cell>
          <cell r="R370" t="str">
            <v>Guatemala</v>
          </cell>
          <cell r="S370" t="str">
            <v>Guatemala</v>
          </cell>
        </row>
        <row r="371">
          <cell r="B371" t="str">
            <v>menor de edad</v>
          </cell>
          <cell r="D371" t="str">
            <v>Penagos</v>
          </cell>
          <cell r="E371" t="str">
            <v>Jose</v>
          </cell>
          <cell r="F371">
            <v>2</v>
          </cell>
          <cell r="H371">
            <v>14</v>
          </cell>
          <cell r="M371" t="str">
            <v>x</v>
          </cell>
          <cell r="R371" t="str">
            <v>Guatemala</v>
          </cell>
          <cell r="S371" t="str">
            <v>Guatemala</v>
          </cell>
        </row>
        <row r="372">
          <cell r="B372" t="str">
            <v>menor de edad</v>
          </cell>
          <cell r="D372" t="str">
            <v>Solares</v>
          </cell>
          <cell r="E372" t="str">
            <v>Rodrigo</v>
          </cell>
          <cell r="F372">
            <v>2</v>
          </cell>
          <cell r="H372">
            <v>13</v>
          </cell>
          <cell r="M372" t="str">
            <v>x</v>
          </cell>
          <cell r="R372" t="str">
            <v>Guatemala</v>
          </cell>
          <cell r="S372" t="str">
            <v>Guatemala</v>
          </cell>
        </row>
        <row r="373">
          <cell r="B373" t="str">
            <v>menor de edad</v>
          </cell>
          <cell r="D373" t="str">
            <v xml:space="preserve">Garcia </v>
          </cell>
          <cell r="E373" t="str">
            <v xml:space="preserve">Kimberli </v>
          </cell>
          <cell r="F373">
            <v>1</v>
          </cell>
          <cell r="H373">
            <v>7</v>
          </cell>
          <cell r="M373" t="str">
            <v>x</v>
          </cell>
          <cell r="R373" t="str">
            <v>Guatemala</v>
          </cell>
          <cell r="S373" t="str">
            <v>Guatemala</v>
          </cell>
        </row>
        <row r="374">
          <cell r="B374">
            <v>1934662280101</v>
          </cell>
          <cell r="D374" t="str">
            <v xml:space="preserve">Garcia </v>
          </cell>
          <cell r="E374" t="str">
            <v>Claudia</v>
          </cell>
          <cell r="F374">
            <v>1</v>
          </cell>
          <cell r="H374">
            <v>30</v>
          </cell>
          <cell r="M374" t="str">
            <v>x</v>
          </cell>
          <cell r="R374" t="str">
            <v>Guatemala</v>
          </cell>
          <cell r="S374" t="str">
            <v>Guatemala</v>
          </cell>
        </row>
        <row r="375">
          <cell r="B375">
            <v>2457699270102</v>
          </cell>
          <cell r="D375" t="str">
            <v>Alburez</v>
          </cell>
          <cell r="E375" t="str">
            <v>Miriam</v>
          </cell>
          <cell r="F375">
            <v>1</v>
          </cell>
          <cell r="H375">
            <v>38</v>
          </cell>
          <cell r="M375" t="str">
            <v>x</v>
          </cell>
          <cell r="R375" t="str">
            <v>Guatemala</v>
          </cell>
          <cell r="S375" t="str">
            <v>Guatemala</v>
          </cell>
        </row>
        <row r="376">
          <cell r="B376">
            <v>3493774560101</v>
          </cell>
          <cell r="D376" t="str">
            <v xml:space="preserve">Cordero </v>
          </cell>
          <cell r="E376" t="str">
            <v xml:space="preserve">Jhonathan </v>
          </cell>
          <cell r="F376">
            <v>2</v>
          </cell>
          <cell r="H376">
            <v>7</v>
          </cell>
          <cell r="M376" t="str">
            <v>x</v>
          </cell>
          <cell r="R376" t="str">
            <v>Guatemala</v>
          </cell>
          <cell r="S376" t="str">
            <v>Guatemala</v>
          </cell>
        </row>
        <row r="377">
          <cell r="B377">
            <v>2044526000108</v>
          </cell>
          <cell r="D377" t="str">
            <v>Alburez</v>
          </cell>
          <cell r="E377" t="str">
            <v>Antohny</v>
          </cell>
          <cell r="F377">
            <v>2</v>
          </cell>
          <cell r="H377">
            <v>8</v>
          </cell>
          <cell r="M377" t="str">
            <v>x</v>
          </cell>
          <cell r="R377" t="str">
            <v>Guatemala</v>
          </cell>
          <cell r="S377" t="str">
            <v>Guatemala</v>
          </cell>
        </row>
        <row r="378">
          <cell r="D378" t="str">
            <v xml:space="preserve">Cordero </v>
          </cell>
          <cell r="E378" t="str">
            <v>Jurgem</v>
          </cell>
          <cell r="F378">
            <v>2</v>
          </cell>
          <cell r="H378">
            <v>13</v>
          </cell>
          <cell r="M378" t="str">
            <v>x</v>
          </cell>
          <cell r="R378" t="str">
            <v>Guatemala</v>
          </cell>
          <cell r="S378" t="str">
            <v>Guatemala</v>
          </cell>
        </row>
        <row r="379">
          <cell r="D379" t="str">
            <v>Chicas</v>
          </cell>
          <cell r="E379" t="str">
            <v>Alex</v>
          </cell>
          <cell r="F379">
            <v>2</v>
          </cell>
          <cell r="H379">
            <v>12</v>
          </cell>
          <cell r="M379" t="str">
            <v>x</v>
          </cell>
          <cell r="R379" t="str">
            <v>Guatemala</v>
          </cell>
          <cell r="S379" t="str">
            <v>Guatemala</v>
          </cell>
        </row>
        <row r="380">
          <cell r="B380">
            <v>3010776140101</v>
          </cell>
          <cell r="D380" t="str">
            <v>Chicas</v>
          </cell>
          <cell r="E380" t="str">
            <v>Kevin</v>
          </cell>
          <cell r="F380">
            <v>2</v>
          </cell>
          <cell r="H380">
            <v>14</v>
          </cell>
          <cell r="M380" t="str">
            <v>x</v>
          </cell>
          <cell r="R380" t="str">
            <v>Guatemala</v>
          </cell>
          <cell r="S380" t="str">
            <v>Guatemala</v>
          </cell>
        </row>
        <row r="381">
          <cell r="D381" t="str">
            <v>Chicas</v>
          </cell>
          <cell r="E381" t="str">
            <v>Alex</v>
          </cell>
          <cell r="F381">
            <v>2</v>
          </cell>
          <cell r="H381">
            <v>12</v>
          </cell>
          <cell r="M381" t="str">
            <v>x</v>
          </cell>
          <cell r="R381" t="str">
            <v>Guatemala</v>
          </cell>
          <cell r="S381" t="str">
            <v>Guatemala</v>
          </cell>
        </row>
        <row r="382">
          <cell r="B382">
            <v>2009656970101</v>
          </cell>
          <cell r="D382" t="str">
            <v>Chicas</v>
          </cell>
          <cell r="E382" t="str">
            <v>Luis</v>
          </cell>
          <cell r="F382">
            <v>2</v>
          </cell>
          <cell r="H382">
            <v>8</v>
          </cell>
          <cell r="M382" t="str">
            <v>x</v>
          </cell>
          <cell r="R382" t="str">
            <v>Guatemala</v>
          </cell>
          <cell r="S382" t="str">
            <v>Guatemala</v>
          </cell>
        </row>
        <row r="383">
          <cell r="B383">
            <v>2009656970101</v>
          </cell>
          <cell r="D383" t="str">
            <v>Chicas</v>
          </cell>
          <cell r="E383" t="str">
            <v>Luis</v>
          </cell>
          <cell r="F383">
            <v>2</v>
          </cell>
          <cell r="H383">
            <v>8</v>
          </cell>
          <cell r="M383" t="str">
            <v>x</v>
          </cell>
          <cell r="R383" t="str">
            <v>Guatemala</v>
          </cell>
          <cell r="S383" t="str">
            <v>Guatemala</v>
          </cell>
        </row>
        <row r="384">
          <cell r="B384">
            <v>3010776140101</v>
          </cell>
          <cell r="D384" t="str">
            <v>Chicas</v>
          </cell>
          <cell r="E384" t="str">
            <v>Kevin</v>
          </cell>
          <cell r="F384">
            <v>2</v>
          </cell>
          <cell r="H384">
            <v>14</v>
          </cell>
          <cell r="M384" t="str">
            <v>x</v>
          </cell>
          <cell r="R384" t="str">
            <v>Guatemala</v>
          </cell>
          <cell r="S384" t="str">
            <v>Guatemala</v>
          </cell>
        </row>
        <row r="385">
          <cell r="B385">
            <v>512200601364</v>
          </cell>
          <cell r="D385" t="str">
            <v xml:space="preserve">Gonzalez </v>
          </cell>
          <cell r="E385" t="str">
            <v>Walter</v>
          </cell>
          <cell r="F385">
            <v>2</v>
          </cell>
          <cell r="H385">
            <v>11</v>
          </cell>
          <cell r="M385" t="str">
            <v>x</v>
          </cell>
          <cell r="R385" t="str">
            <v>Guatemala</v>
          </cell>
          <cell r="S385" t="str">
            <v>Guatemala</v>
          </cell>
        </row>
        <row r="386">
          <cell r="B386">
            <v>2081157490101</v>
          </cell>
          <cell r="D386" t="str">
            <v>Crisóstomo</v>
          </cell>
          <cell r="E386" t="str">
            <v>Abner</v>
          </cell>
          <cell r="F386">
            <v>2</v>
          </cell>
          <cell r="H386">
            <v>26</v>
          </cell>
          <cell r="M386" t="str">
            <v>x</v>
          </cell>
          <cell r="R386" t="str">
            <v>Guatemala</v>
          </cell>
          <cell r="S386" t="str">
            <v>Guatemala</v>
          </cell>
        </row>
        <row r="387">
          <cell r="B387">
            <v>2802026600101</v>
          </cell>
          <cell r="D387" t="str">
            <v xml:space="preserve">Valdéz </v>
          </cell>
          <cell r="E387" t="str">
            <v>Ashley</v>
          </cell>
          <cell r="F387">
            <v>1</v>
          </cell>
          <cell r="H387">
            <v>4</v>
          </cell>
          <cell r="M387" t="str">
            <v>x</v>
          </cell>
          <cell r="R387" t="str">
            <v>Guatemala</v>
          </cell>
          <cell r="S387" t="str">
            <v>Guatemala</v>
          </cell>
        </row>
        <row r="388">
          <cell r="D388" t="str">
            <v>Valdez</v>
          </cell>
          <cell r="E388" t="str">
            <v>Jaqueline</v>
          </cell>
          <cell r="F388">
            <v>1</v>
          </cell>
          <cell r="H388">
            <v>8</v>
          </cell>
          <cell r="M388" t="str">
            <v>x</v>
          </cell>
          <cell r="R388" t="str">
            <v>Guatemala</v>
          </cell>
          <cell r="S388" t="str">
            <v>Guatemala</v>
          </cell>
        </row>
        <row r="389">
          <cell r="B389">
            <v>2084922160108</v>
          </cell>
          <cell r="D389" t="str">
            <v>Samayoa</v>
          </cell>
          <cell r="E389" t="str">
            <v>Bárbara</v>
          </cell>
          <cell r="F389">
            <v>1</v>
          </cell>
          <cell r="H389">
            <v>8</v>
          </cell>
          <cell r="M389" t="str">
            <v>x</v>
          </cell>
          <cell r="R389" t="str">
            <v>Guatemala</v>
          </cell>
          <cell r="S389" t="str">
            <v>Guatemala</v>
          </cell>
        </row>
        <row r="390">
          <cell r="B390">
            <v>2976826951420</v>
          </cell>
          <cell r="D390" t="str">
            <v>López</v>
          </cell>
          <cell r="E390" t="str">
            <v>Esteban</v>
          </cell>
          <cell r="F390">
            <v>2</v>
          </cell>
          <cell r="H390">
            <v>21</v>
          </cell>
          <cell r="N390" t="str">
            <v>x</v>
          </cell>
          <cell r="R390" t="str">
            <v>Guatemala</v>
          </cell>
          <cell r="S390" t="str">
            <v>Guatemala</v>
          </cell>
        </row>
        <row r="391">
          <cell r="B391">
            <v>2234018031601</v>
          </cell>
          <cell r="D391" t="str">
            <v xml:space="preserve">Caal </v>
          </cell>
          <cell r="E391" t="str">
            <v>Marvin</v>
          </cell>
          <cell r="F391">
            <v>2</v>
          </cell>
          <cell r="H391">
            <v>39</v>
          </cell>
          <cell r="M391" t="str">
            <v>x</v>
          </cell>
          <cell r="N391" t="str">
            <v>x</v>
          </cell>
          <cell r="R391" t="str">
            <v>Guatemala</v>
          </cell>
          <cell r="S391" t="str">
            <v>Guatemala</v>
          </cell>
        </row>
        <row r="392">
          <cell r="B392">
            <v>2429530930101</v>
          </cell>
          <cell r="D392" t="str">
            <v>Fernandez</v>
          </cell>
          <cell r="E392" t="str">
            <v>Adelfo</v>
          </cell>
          <cell r="F392">
            <v>2</v>
          </cell>
          <cell r="H392">
            <v>33</v>
          </cell>
          <cell r="M392" t="str">
            <v>x</v>
          </cell>
          <cell r="R392" t="str">
            <v>Guatemala</v>
          </cell>
          <cell r="S392" t="str">
            <v>Guatemala</v>
          </cell>
        </row>
        <row r="393">
          <cell r="B393">
            <v>2236818491705</v>
          </cell>
          <cell r="D393" t="str">
            <v>Olivarez</v>
          </cell>
          <cell r="E393" t="str">
            <v>José</v>
          </cell>
          <cell r="F393">
            <v>2</v>
          </cell>
          <cell r="H393">
            <v>28</v>
          </cell>
          <cell r="M393" t="str">
            <v>x</v>
          </cell>
          <cell r="R393" t="str">
            <v>Guatemala</v>
          </cell>
          <cell r="S393" t="str">
            <v>Guatemala</v>
          </cell>
        </row>
        <row r="394">
          <cell r="B394">
            <v>2422783961301</v>
          </cell>
          <cell r="D394" t="str">
            <v>Cano</v>
          </cell>
          <cell r="E394" t="str">
            <v>Norma</v>
          </cell>
          <cell r="F394">
            <v>1</v>
          </cell>
          <cell r="H394">
            <v>45</v>
          </cell>
          <cell r="M394" t="str">
            <v>x</v>
          </cell>
          <cell r="R394" t="str">
            <v>Guatemala</v>
          </cell>
          <cell r="S394" t="str">
            <v>Guatemala</v>
          </cell>
        </row>
        <row r="395">
          <cell r="B395">
            <v>2117560320101</v>
          </cell>
          <cell r="D395" t="str">
            <v>Urbina</v>
          </cell>
          <cell r="E395" t="str">
            <v>Cristian</v>
          </cell>
          <cell r="F395">
            <v>2</v>
          </cell>
          <cell r="H395">
            <v>26</v>
          </cell>
          <cell r="M395" t="str">
            <v>x</v>
          </cell>
          <cell r="R395" t="str">
            <v>Guatemala</v>
          </cell>
          <cell r="S395" t="str">
            <v>Guatemala</v>
          </cell>
        </row>
        <row r="396">
          <cell r="B396">
            <v>3183670331506</v>
          </cell>
          <cell r="D396" t="str">
            <v xml:space="preserve">Gonzalez </v>
          </cell>
          <cell r="E396" t="str">
            <v>Luis</v>
          </cell>
          <cell r="F396">
            <v>2</v>
          </cell>
          <cell r="H396">
            <v>16</v>
          </cell>
          <cell r="M396" t="str">
            <v>x</v>
          </cell>
          <cell r="R396" t="str">
            <v>Guatemala</v>
          </cell>
          <cell r="S396" t="str">
            <v>Guatemala</v>
          </cell>
        </row>
        <row r="397">
          <cell r="D397" t="str">
            <v>Gil</v>
          </cell>
          <cell r="E397" t="str">
            <v>Max</v>
          </cell>
          <cell r="F397">
            <v>2</v>
          </cell>
          <cell r="H397">
            <v>9</v>
          </cell>
          <cell r="M397" t="str">
            <v>x</v>
          </cell>
          <cell r="R397" t="str">
            <v>Guatemala</v>
          </cell>
          <cell r="S397" t="str">
            <v>Guatemala</v>
          </cell>
        </row>
        <row r="398">
          <cell r="B398">
            <v>2421657880101</v>
          </cell>
          <cell r="D398" t="str">
            <v>Cojom</v>
          </cell>
          <cell r="E398" t="str">
            <v>Josué</v>
          </cell>
          <cell r="F398">
            <v>2</v>
          </cell>
          <cell r="H398">
            <v>23</v>
          </cell>
          <cell r="M398" t="str">
            <v>x</v>
          </cell>
          <cell r="R398" t="str">
            <v>Guatemala</v>
          </cell>
          <cell r="S398" t="str">
            <v>Guatemala</v>
          </cell>
        </row>
        <row r="399">
          <cell r="B399">
            <v>3030873310108</v>
          </cell>
          <cell r="D399" t="str">
            <v>García</v>
          </cell>
          <cell r="E399" t="str">
            <v>Kevin</v>
          </cell>
          <cell r="F399">
            <v>2</v>
          </cell>
          <cell r="H399">
            <v>18</v>
          </cell>
          <cell r="M399" t="str">
            <v>x</v>
          </cell>
          <cell r="R399" t="str">
            <v>Guatemala</v>
          </cell>
          <cell r="S399" t="str">
            <v>Guatemala</v>
          </cell>
        </row>
        <row r="400">
          <cell r="B400">
            <v>2646505060610</v>
          </cell>
          <cell r="D400" t="str">
            <v>De Paz</v>
          </cell>
          <cell r="E400" t="str">
            <v>Jairon</v>
          </cell>
          <cell r="F400">
            <v>2</v>
          </cell>
          <cell r="H400">
            <v>27</v>
          </cell>
          <cell r="M400" t="str">
            <v>x</v>
          </cell>
          <cell r="R400" t="str">
            <v>Guatemala</v>
          </cell>
          <cell r="S400" t="str">
            <v>Guatemala</v>
          </cell>
        </row>
        <row r="401">
          <cell r="D401" t="str">
            <v>Quiñonez</v>
          </cell>
          <cell r="E401" t="str">
            <v xml:space="preserve">Gabriel </v>
          </cell>
          <cell r="F401">
            <v>2</v>
          </cell>
          <cell r="H401">
            <v>10</v>
          </cell>
          <cell r="M401" t="str">
            <v>x</v>
          </cell>
          <cell r="R401" t="str">
            <v>Guatemala</v>
          </cell>
          <cell r="S401" t="str">
            <v>Guatemala</v>
          </cell>
        </row>
        <row r="402">
          <cell r="B402">
            <v>1611383060101</v>
          </cell>
          <cell r="D402" t="str">
            <v>Estrada</v>
          </cell>
          <cell r="E402" t="str">
            <v>Alejandra</v>
          </cell>
          <cell r="F402">
            <v>1</v>
          </cell>
          <cell r="H402">
            <v>30</v>
          </cell>
          <cell r="M402" t="str">
            <v>x</v>
          </cell>
          <cell r="R402" t="str">
            <v>Guatemala</v>
          </cell>
          <cell r="S402" t="str">
            <v>Guatemala</v>
          </cell>
        </row>
        <row r="403">
          <cell r="B403">
            <v>2999146580101</v>
          </cell>
          <cell r="D403" t="str">
            <v>Cerna</v>
          </cell>
          <cell r="E403" t="str">
            <v>Ana</v>
          </cell>
          <cell r="F403">
            <v>1</v>
          </cell>
          <cell r="H403">
            <v>11</v>
          </cell>
          <cell r="M403" t="str">
            <v>x</v>
          </cell>
          <cell r="R403" t="str">
            <v>Guatemala</v>
          </cell>
          <cell r="S403" t="str">
            <v>Guatemala</v>
          </cell>
        </row>
        <row r="404">
          <cell r="D404" t="str">
            <v>Garcia</v>
          </cell>
          <cell r="E404" t="str">
            <v>Denis</v>
          </cell>
          <cell r="F404">
            <v>2</v>
          </cell>
          <cell r="H404">
            <v>17</v>
          </cell>
          <cell r="M404" t="str">
            <v>x</v>
          </cell>
          <cell r="R404" t="str">
            <v>Guatemala</v>
          </cell>
          <cell r="S404" t="str">
            <v>Guatemala</v>
          </cell>
        </row>
        <row r="405">
          <cell r="B405">
            <v>3206645381318</v>
          </cell>
          <cell r="D405" t="str">
            <v>García</v>
          </cell>
          <cell r="E405" t="str">
            <v>Carolina</v>
          </cell>
          <cell r="F405">
            <v>2</v>
          </cell>
          <cell r="H405">
            <v>18</v>
          </cell>
          <cell r="M405" t="str">
            <v>x</v>
          </cell>
          <cell r="R405" t="str">
            <v>Guatemala</v>
          </cell>
          <cell r="S405" t="str">
            <v>Guatemala</v>
          </cell>
        </row>
        <row r="406">
          <cell r="B406">
            <v>2996106400101</v>
          </cell>
          <cell r="D406" t="str">
            <v>Velasquez</v>
          </cell>
          <cell r="E406" t="str">
            <v>Diego</v>
          </cell>
          <cell r="F406">
            <v>2</v>
          </cell>
          <cell r="H406">
            <v>18</v>
          </cell>
          <cell r="M406" t="str">
            <v>x</v>
          </cell>
          <cell r="R406" t="str">
            <v>Guatemala</v>
          </cell>
          <cell r="S406" t="str">
            <v>Guatemala</v>
          </cell>
        </row>
        <row r="407">
          <cell r="B407">
            <v>1850584690101</v>
          </cell>
          <cell r="D407" t="str">
            <v>Muñoz</v>
          </cell>
          <cell r="E407" t="str">
            <v>Javier</v>
          </cell>
          <cell r="F407">
            <v>2</v>
          </cell>
          <cell r="H407">
            <v>26</v>
          </cell>
          <cell r="M407" t="str">
            <v>x</v>
          </cell>
          <cell r="R407" t="str">
            <v>Guatemala</v>
          </cell>
          <cell r="S407" t="str">
            <v>Guatemala</v>
          </cell>
        </row>
        <row r="408">
          <cell r="B408">
            <v>2012288660101</v>
          </cell>
          <cell r="D408" t="str">
            <v>De Leon</v>
          </cell>
          <cell r="E408" t="str">
            <v>Maria</v>
          </cell>
          <cell r="F408">
            <v>2</v>
          </cell>
          <cell r="H408">
            <v>8</v>
          </cell>
          <cell r="M408" t="str">
            <v>x</v>
          </cell>
          <cell r="R408" t="str">
            <v>Guatemala</v>
          </cell>
          <cell r="S408" t="str">
            <v>Guatemala</v>
          </cell>
        </row>
        <row r="409">
          <cell r="B409">
            <v>2159453950101</v>
          </cell>
          <cell r="D409" t="str">
            <v>De Leon</v>
          </cell>
          <cell r="E409" t="str">
            <v>Elmer</v>
          </cell>
          <cell r="F409">
            <v>2</v>
          </cell>
          <cell r="H409">
            <v>6</v>
          </cell>
          <cell r="M409" t="str">
            <v>x</v>
          </cell>
          <cell r="R409" t="str">
            <v>Guatemala</v>
          </cell>
          <cell r="S409" t="str">
            <v>Guatemala</v>
          </cell>
        </row>
        <row r="410">
          <cell r="B410">
            <v>2572049540101</v>
          </cell>
          <cell r="D410" t="str">
            <v>Pineda</v>
          </cell>
          <cell r="E410" t="str">
            <v>Jennifer</v>
          </cell>
          <cell r="F410">
            <v>2</v>
          </cell>
          <cell r="H410">
            <v>30</v>
          </cell>
          <cell r="M410" t="str">
            <v>x</v>
          </cell>
          <cell r="R410" t="str">
            <v>Guatemala</v>
          </cell>
          <cell r="S410" t="str">
            <v>Guatemala</v>
          </cell>
        </row>
        <row r="411">
          <cell r="B411">
            <v>2170454800101</v>
          </cell>
          <cell r="D411" t="str">
            <v xml:space="preserve">Girón </v>
          </cell>
          <cell r="E411" t="str">
            <v>Iker</v>
          </cell>
          <cell r="F411">
            <v>2</v>
          </cell>
          <cell r="H411">
            <v>6</v>
          </cell>
          <cell r="M411" t="str">
            <v>x</v>
          </cell>
          <cell r="R411" t="str">
            <v>Guatemala</v>
          </cell>
          <cell r="S411" t="str">
            <v>Guatemala</v>
          </cell>
        </row>
        <row r="412">
          <cell r="B412">
            <v>3529777950101</v>
          </cell>
          <cell r="D412" t="str">
            <v xml:space="preserve">Girón </v>
          </cell>
          <cell r="E412" t="str">
            <v>Valeria</v>
          </cell>
          <cell r="F412">
            <v>1</v>
          </cell>
          <cell r="H412">
            <v>10</v>
          </cell>
          <cell r="M412" t="str">
            <v>x</v>
          </cell>
          <cell r="R412" t="str">
            <v>Guatemala</v>
          </cell>
          <cell r="S412" t="str">
            <v>Guatemala</v>
          </cell>
        </row>
        <row r="413">
          <cell r="D413" t="str">
            <v>Morales</v>
          </cell>
          <cell r="E413" t="str">
            <v>Andrés</v>
          </cell>
          <cell r="F413">
            <v>2</v>
          </cell>
          <cell r="H413">
            <v>11</v>
          </cell>
          <cell r="M413" t="str">
            <v>x</v>
          </cell>
          <cell r="R413" t="str">
            <v>Guatemala</v>
          </cell>
          <cell r="S413" t="str">
            <v>Guatemala</v>
          </cell>
        </row>
        <row r="414">
          <cell r="B414">
            <v>2998734200101</v>
          </cell>
          <cell r="D414" t="str">
            <v xml:space="preserve">Gonzalez </v>
          </cell>
          <cell r="E414" t="str">
            <v>Josué</v>
          </cell>
          <cell r="F414">
            <v>2</v>
          </cell>
          <cell r="H414">
            <v>19</v>
          </cell>
          <cell r="M414" t="str">
            <v>x</v>
          </cell>
          <cell r="R414" t="str">
            <v>Guatemala</v>
          </cell>
          <cell r="S414" t="str">
            <v>Guatemala</v>
          </cell>
        </row>
        <row r="415">
          <cell r="B415">
            <v>2998734200101</v>
          </cell>
          <cell r="D415" t="str">
            <v xml:space="preserve">Gonzalez </v>
          </cell>
          <cell r="E415" t="str">
            <v>Josué</v>
          </cell>
          <cell r="F415">
            <v>2</v>
          </cell>
          <cell r="H415">
            <v>19</v>
          </cell>
          <cell r="M415" t="str">
            <v>x</v>
          </cell>
          <cell r="R415" t="str">
            <v>Guatemala</v>
          </cell>
          <cell r="S415" t="str">
            <v>Guatemala</v>
          </cell>
        </row>
        <row r="416">
          <cell r="B416">
            <v>3006470340101</v>
          </cell>
          <cell r="D416" t="str">
            <v>Mateo</v>
          </cell>
          <cell r="E416" t="str">
            <v>Estefani</v>
          </cell>
          <cell r="F416">
            <v>1</v>
          </cell>
          <cell r="H416">
            <v>18</v>
          </cell>
          <cell r="M416" t="str">
            <v>x</v>
          </cell>
          <cell r="R416" t="str">
            <v>Guatemala</v>
          </cell>
          <cell r="S416" t="str">
            <v>Guatemala</v>
          </cell>
        </row>
        <row r="417">
          <cell r="B417">
            <v>2975831230101</v>
          </cell>
          <cell r="D417" t="str">
            <v>Arreaga</v>
          </cell>
          <cell r="E417" t="str">
            <v>Brayan</v>
          </cell>
          <cell r="F417">
            <v>2</v>
          </cell>
          <cell r="H417">
            <v>21</v>
          </cell>
          <cell r="M417" t="str">
            <v>x</v>
          </cell>
          <cell r="R417" t="str">
            <v>Guatemala</v>
          </cell>
          <cell r="S417" t="str">
            <v>Guatemala</v>
          </cell>
        </row>
        <row r="418">
          <cell r="B418">
            <v>2086713070110</v>
          </cell>
          <cell r="D418" t="str">
            <v>Quinteros</v>
          </cell>
          <cell r="E418" t="str">
            <v>Ana</v>
          </cell>
          <cell r="F418">
            <v>1</v>
          </cell>
          <cell r="H418">
            <v>25</v>
          </cell>
          <cell r="M418" t="str">
            <v>x</v>
          </cell>
          <cell r="R418" t="str">
            <v>Guatemala</v>
          </cell>
          <cell r="S418" t="str">
            <v>Guatemala</v>
          </cell>
        </row>
        <row r="419">
          <cell r="B419" t="str">
            <v xml:space="preserve"> Nicaragua          01-000321012</v>
          </cell>
          <cell r="D419" t="str">
            <v>Scarleth</v>
          </cell>
          <cell r="E419" t="str">
            <v xml:space="preserve">Fonseca </v>
          </cell>
          <cell r="F419">
            <v>1</v>
          </cell>
          <cell r="H419">
            <v>27</v>
          </cell>
          <cell r="M419" t="str">
            <v>x</v>
          </cell>
        </row>
        <row r="420">
          <cell r="B420">
            <v>2633001100101</v>
          </cell>
          <cell r="D420" t="str">
            <v>Loarca</v>
          </cell>
          <cell r="E420" t="str">
            <v xml:space="preserve">Silvia </v>
          </cell>
          <cell r="F420">
            <v>1</v>
          </cell>
          <cell r="H420">
            <v>35</v>
          </cell>
          <cell r="M420" t="str">
            <v>x</v>
          </cell>
          <cell r="R420" t="str">
            <v>Guatemala</v>
          </cell>
          <cell r="S420" t="str">
            <v>Guatemala</v>
          </cell>
        </row>
        <row r="421">
          <cell r="B421">
            <v>1837127140108</v>
          </cell>
          <cell r="D421" t="str">
            <v>Galvez</v>
          </cell>
          <cell r="E421" t="str">
            <v>Sofia</v>
          </cell>
          <cell r="F421">
            <v>1</v>
          </cell>
          <cell r="H421">
            <v>40</v>
          </cell>
          <cell r="M421" t="str">
            <v>x</v>
          </cell>
          <cell r="R421" t="str">
            <v>Guatemala</v>
          </cell>
          <cell r="S421" t="str">
            <v>Guatemala</v>
          </cell>
        </row>
        <row r="422">
          <cell r="D422" t="str">
            <v>Castro</v>
          </cell>
          <cell r="E422" t="str">
            <v>Josué</v>
          </cell>
          <cell r="F422">
            <v>2</v>
          </cell>
          <cell r="H422">
            <v>12</v>
          </cell>
          <cell r="M422" t="str">
            <v>x</v>
          </cell>
          <cell r="R422" t="str">
            <v>Guatemala</v>
          </cell>
          <cell r="S422" t="str">
            <v>Guatemala</v>
          </cell>
        </row>
        <row r="423">
          <cell r="D423" t="str">
            <v>Ortiz</v>
          </cell>
          <cell r="E423" t="str">
            <v>Nimrod</v>
          </cell>
          <cell r="F423">
            <v>2</v>
          </cell>
          <cell r="H423">
            <v>11</v>
          </cell>
          <cell r="M423" t="str">
            <v>x</v>
          </cell>
          <cell r="R423" t="str">
            <v>Guatemala</v>
          </cell>
          <cell r="S423" t="str">
            <v>Guatemala</v>
          </cell>
        </row>
        <row r="424">
          <cell r="B424">
            <v>3719688790101</v>
          </cell>
          <cell r="D424" t="str">
            <v>García</v>
          </cell>
          <cell r="E424" t="str">
            <v>Cinthya</v>
          </cell>
          <cell r="F424">
            <v>1</v>
          </cell>
          <cell r="H424">
            <v>16</v>
          </cell>
          <cell r="M424" t="str">
            <v>x</v>
          </cell>
          <cell r="R424" t="str">
            <v>Guatemala</v>
          </cell>
          <cell r="S424" t="str">
            <v>Guatemala</v>
          </cell>
        </row>
        <row r="425">
          <cell r="D425" t="str">
            <v>Pérez</v>
          </cell>
          <cell r="E425" t="str">
            <v>Daniela</v>
          </cell>
          <cell r="F425">
            <v>1</v>
          </cell>
          <cell r="H425">
            <v>10</v>
          </cell>
          <cell r="M425" t="str">
            <v>x</v>
          </cell>
          <cell r="R425" t="str">
            <v>Guatemala</v>
          </cell>
          <cell r="S425" t="str">
            <v>Guatemala</v>
          </cell>
        </row>
        <row r="426">
          <cell r="D426" t="str">
            <v>González</v>
          </cell>
          <cell r="E426" t="str">
            <v>María</v>
          </cell>
          <cell r="F426">
            <v>1</v>
          </cell>
          <cell r="H426">
            <v>8</v>
          </cell>
          <cell r="M426" t="str">
            <v>x</v>
          </cell>
          <cell r="R426" t="str">
            <v>Guatemala</v>
          </cell>
          <cell r="S426" t="str">
            <v>Guatemala</v>
          </cell>
        </row>
        <row r="427">
          <cell r="B427">
            <v>2810784320101</v>
          </cell>
          <cell r="D427" t="str">
            <v>Peneleu</v>
          </cell>
          <cell r="E427" t="str">
            <v>Melida</v>
          </cell>
          <cell r="F427">
            <v>1</v>
          </cell>
          <cell r="H427">
            <v>17</v>
          </cell>
          <cell r="M427" t="str">
            <v>x</v>
          </cell>
          <cell r="R427" t="str">
            <v>Guatemala</v>
          </cell>
          <cell r="S427" t="str">
            <v>Guatemala</v>
          </cell>
        </row>
        <row r="428">
          <cell r="B428">
            <v>2810785210101</v>
          </cell>
          <cell r="D428" t="str">
            <v>Peneleu</v>
          </cell>
          <cell r="E428" t="str">
            <v>Ana Marielsy</v>
          </cell>
          <cell r="F428">
            <v>1</v>
          </cell>
          <cell r="H428">
            <v>13</v>
          </cell>
          <cell r="M428" t="str">
            <v>x</v>
          </cell>
          <cell r="R428" t="str">
            <v>Guatemala</v>
          </cell>
          <cell r="S428" t="str">
            <v>Guatemala</v>
          </cell>
        </row>
        <row r="429">
          <cell r="D429" t="str">
            <v>Yac</v>
          </cell>
          <cell r="E429" t="str">
            <v>Adrian</v>
          </cell>
          <cell r="F429">
            <v>2</v>
          </cell>
          <cell r="H429">
            <v>7</v>
          </cell>
          <cell r="M429" t="str">
            <v>x</v>
          </cell>
          <cell r="R429" t="str">
            <v>Guatemala</v>
          </cell>
          <cell r="S429" t="str">
            <v>Guatemala</v>
          </cell>
        </row>
        <row r="430">
          <cell r="B430">
            <v>3626923350101</v>
          </cell>
          <cell r="D430" t="str">
            <v>Flores</v>
          </cell>
          <cell r="E430" t="str">
            <v>Anderzon</v>
          </cell>
          <cell r="F430">
            <v>2</v>
          </cell>
          <cell r="H430">
            <v>16</v>
          </cell>
          <cell r="M430" t="str">
            <v>x</v>
          </cell>
          <cell r="R430" t="str">
            <v>Guatemala</v>
          </cell>
          <cell r="S430" t="str">
            <v>Guatemala</v>
          </cell>
        </row>
        <row r="431">
          <cell r="D431" t="str">
            <v>López</v>
          </cell>
          <cell r="E431" t="str">
            <v>Ruddy</v>
          </cell>
          <cell r="F431">
            <v>2</v>
          </cell>
          <cell r="H431">
            <v>15</v>
          </cell>
          <cell r="M431" t="str">
            <v>x</v>
          </cell>
          <cell r="R431" t="str">
            <v>Guatemala</v>
          </cell>
          <cell r="S431" t="str">
            <v>Guatemala</v>
          </cell>
        </row>
        <row r="432">
          <cell r="D432" t="str">
            <v>Rucum</v>
          </cell>
          <cell r="E432" t="str">
            <v>Yoselin</v>
          </cell>
          <cell r="F432">
            <v>1</v>
          </cell>
          <cell r="H432">
            <v>15</v>
          </cell>
          <cell r="M432" t="str">
            <v>x</v>
          </cell>
          <cell r="R432" t="str">
            <v>Guatemala</v>
          </cell>
          <cell r="S432" t="str">
            <v>Guatemala</v>
          </cell>
        </row>
        <row r="433">
          <cell r="D433" t="str">
            <v>Rucun</v>
          </cell>
          <cell r="E433" t="str">
            <v>Angélica</v>
          </cell>
          <cell r="F433">
            <v>1</v>
          </cell>
          <cell r="H433">
            <v>10</v>
          </cell>
          <cell r="M433" t="str">
            <v>x</v>
          </cell>
          <cell r="R433" t="str">
            <v>Guatemala</v>
          </cell>
          <cell r="S433" t="str">
            <v>Guatemala</v>
          </cell>
        </row>
        <row r="434">
          <cell r="B434">
            <v>1662198860101</v>
          </cell>
          <cell r="D434" t="str">
            <v>Andrino</v>
          </cell>
          <cell r="E434" t="str">
            <v>Rosario</v>
          </cell>
          <cell r="F434">
            <v>1</v>
          </cell>
          <cell r="H434">
            <v>61</v>
          </cell>
          <cell r="M434" t="str">
            <v>x</v>
          </cell>
          <cell r="R434" t="str">
            <v>Guatemala</v>
          </cell>
          <cell r="S434" t="str">
            <v>Guatemala</v>
          </cell>
        </row>
        <row r="435">
          <cell r="B435">
            <v>2365427961001</v>
          </cell>
          <cell r="D435" t="str">
            <v xml:space="preserve">Polanco </v>
          </cell>
          <cell r="E435" t="str">
            <v>Jose</v>
          </cell>
          <cell r="F435">
            <v>1</v>
          </cell>
          <cell r="H435">
            <v>47</v>
          </cell>
          <cell r="M435" t="str">
            <v>x</v>
          </cell>
          <cell r="R435" t="str">
            <v>Guatemala</v>
          </cell>
          <cell r="S435" t="str">
            <v>Guatemala</v>
          </cell>
        </row>
        <row r="436">
          <cell r="B436" t="str">
            <v>menor de edad</v>
          </cell>
          <cell r="D436" t="str">
            <v>Escobar</v>
          </cell>
          <cell r="E436" t="str">
            <v>Gabriela</v>
          </cell>
          <cell r="F436">
            <v>1</v>
          </cell>
          <cell r="H436" t="str">
            <v xml:space="preserve">1 y 9 meses </v>
          </cell>
          <cell r="M436" t="str">
            <v>x</v>
          </cell>
          <cell r="R436" t="str">
            <v>Guatemala</v>
          </cell>
          <cell r="S436" t="str">
            <v>Guatemala</v>
          </cell>
        </row>
        <row r="437">
          <cell r="B437">
            <v>2373940490416</v>
          </cell>
          <cell r="D437" t="str">
            <v>Avila</v>
          </cell>
          <cell r="E437" t="str">
            <v>Sandra</v>
          </cell>
          <cell r="F437">
            <v>1</v>
          </cell>
          <cell r="H437">
            <v>42</v>
          </cell>
          <cell r="M437" t="str">
            <v>x</v>
          </cell>
          <cell r="R437" t="str">
            <v>Guatemala</v>
          </cell>
          <cell r="S437" t="str">
            <v>Guatemala</v>
          </cell>
        </row>
        <row r="438">
          <cell r="B438">
            <v>2588535810904</v>
          </cell>
          <cell r="D438" t="str">
            <v>Larios</v>
          </cell>
          <cell r="E438" t="str">
            <v>Vissi</v>
          </cell>
          <cell r="F438">
            <v>1</v>
          </cell>
          <cell r="H438">
            <v>22</v>
          </cell>
          <cell r="M438" t="str">
            <v>x</v>
          </cell>
          <cell r="R438" t="str">
            <v>Guatemala</v>
          </cell>
          <cell r="S438" t="str">
            <v>Guatemala</v>
          </cell>
        </row>
        <row r="439">
          <cell r="B439" t="str">
            <v>menor de edad</v>
          </cell>
          <cell r="D439" t="str">
            <v>Queme</v>
          </cell>
          <cell r="E439" t="str">
            <v>Josue</v>
          </cell>
          <cell r="F439">
            <v>2</v>
          </cell>
          <cell r="H439" t="str">
            <v>3 meses</v>
          </cell>
          <cell r="M439" t="str">
            <v>x</v>
          </cell>
          <cell r="R439" t="str">
            <v>Guatemala</v>
          </cell>
          <cell r="S439" t="str">
            <v>Guatemala</v>
          </cell>
        </row>
        <row r="440">
          <cell r="B440">
            <v>2976826951420</v>
          </cell>
          <cell r="D440" t="str">
            <v>Lopez</v>
          </cell>
          <cell r="E440" t="str">
            <v>Esteban</v>
          </cell>
          <cell r="F440">
            <v>2</v>
          </cell>
          <cell r="H440">
            <v>21</v>
          </cell>
          <cell r="M440" t="str">
            <v>x</v>
          </cell>
          <cell r="R440" t="str">
            <v>Guatemala</v>
          </cell>
          <cell r="S440" t="str">
            <v>Guatemala</v>
          </cell>
        </row>
        <row r="441">
          <cell r="B441">
            <v>1631221130613</v>
          </cell>
          <cell r="D441" t="str">
            <v>Rafael</v>
          </cell>
          <cell r="E441" t="str">
            <v>Fernando</v>
          </cell>
          <cell r="F441">
            <v>2</v>
          </cell>
          <cell r="H441">
            <v>30</v>
          </cell>
          <cell r="M441" t="str">
            <v>x</v>
          </cell>
          <cell r="R441" t="str">
            <v>Guatemala</v>
          </cell>
          <cell r="S441" t="str">
            <v>Guatemala</v>
          </cell>
        </row>
        <row r="442">
          <cell r="B442" t="str">
            <v>menor de edad</v>
          </cell>
          <cell r="D442" t="str">
            <v xml:space="preserve">Guerrero </v>
          </cell>
          <cell r="E442" t="str">
            <v xml:space="preserve">Cristel </v>
          </cell>
          <cell r="F442">
            <v>1</v>
          </cell>
          <cell r="H442">
            <v>11</v>
          </cell>
          <cell r="M442" t="str">
            <v>x</v>
          </cell>
          <cell r="R442" t="str">
            <v>Guatemala</v>
          </cell>
          <cell r="S442" t="str">
            <v>Guatemala</v>
          </cell>
        </row>
        <row r="443">
          <cell r="B443">
            <v>2153941511801</v>
          </cell>
          <cell r="D443" t="str">
            <v>Cartagena</v>
          </cell>
          <cell r="E443" t="str">
            <v>Karla</v>
          </cell>
          <cell r="F443">
            <v>1</v>
          </cell>
          <cell r="H443">
            <v>25</v>
          </cell>
          <cell r="M443" t="str">
            <v>x</v>
          </cell>
          <cell r="R443" t="str">
            <v>Guatemala</v>
          </cell>
          <cell r="S443" t="str">
            <v>Guatemala</v>
          </cell>
        </row>
        <row r="444">
          <cell r="B444">
            <v>1662198860101</v>
          </cell>
          <cell r="D444" t="str">
            <v>Andrino</v>
          </cell>
          <cell r="E444" t="str">
            <v>Rosario</v>
          </cell>
          <cell r="F444">
            <v>1</v>
          </cell>
          <cell r="H444">
            <v>61</v>
          </cell>
          <cell r="M444" t="str">
            <v>x</v>
          </cell>
          <cell r="R444" t="str">
            <v>Guatemala</v>
          </cell>
          <cell r="S444" t="str">
            <v>Guatemala</v>
          </cell>
        </row>
        <row r="445">
          <cell r="B445">
            <v>2362969780101</v>
          </cell>
          <cell r="D445" t="str">
            <v>Itzep</v>
          </cell>
          <cell r="E445" t="str">
            <v>Gerson</v>
          </cell>
          <cell r="F445">
            <v>2</v>
          </cell>
          <cell r="H445">
            <v>31</v>
          </cell>
          <cell r="M445" t="str">
            <v>x</v>
          </cell>
          <cell r="R445" t="str">
            <v>Guatemala</v>
          </cell>
          <cell r="S445" t="str">
            <v>Guatemala</v>
          </cell>
        </row>
        <row r="446">
          <cell r="B446">
            <v>2365427961001</v>
          </cell>
          <cell r="D446" t="str">
            <v xml:space="preserve">Polanco </v>
          </cell>
          <cell r="E446" t="str">
            <v>Jose</v>
          </cell>
          <cell r="F446">
            <v>1</v>
          </cell>
          <cell r="H446">
            <v>47</v>
          </cell>
          <cell r="M446" t="str">
            <v>x</v>
          </cell>
          <cell r="R446" t="str">
            <v>Guatemala</v>
          </cell>
          <cell r="S446" t="str">
            <v>Guatemala</v>
          </cell>
        </row>
        <row r="447">
          <cell r="B447" t="str">
            <v>menor de edad</v>
          </cell>
          <cell r="D447" t="str">
            <v>Avila</v>
          </cell>
          <cell r="E447" t="str">
            <v>Carlos</v>
          </cell>
          <cell r="F447">
            <v>2</v>
          </cell>
          <cell r="H447">
            <v>10</v>
          </cell>
          <cell r="M447" t="str">
            <v>x</v>
          </cell>
          <cell r="R447" t="str">
            <v>Guatemala</v>
          </cell>
          <cell r="S447" t="str">
            <v>Guatemala</v>
          </cell>
        </row>
        <row r="448">
          <cell r="B448">
            <v>2319121530917</v>
          </cell>
          <cell r="D448" t="str">
            <v>Perez</v>
          </cell>
          <cell r="E448" t="str">
            <v>Alejandro</v>
          </cell>
          <cell r="F448">
            <v>2</v>
          </cell>
          <cell r="H448">
            <v>55</v>
          </cell>
          <cell r="M448" t="str">
            <v>x</v>
          </cell>
          <cell r="R448" t="str">
            <v>Guatemala</v>
          </cell>
          <cell r="S448" t="str">
            <v>Guatemala</v>
          </cell>
        </row>
        <row r="449">
          <cell r="B449" t="str">
            <v xml:space="preserve">menor de edad </v>
          </cell>
          <cell r="D449" t="str">
            <v>Cano</v>
          </cell>
          <cell r="E449" t="str">
            <v>Genesis</v>
          </cell>
          <cell r="F449">
            <v>1</v>
          </cell>
          <cell r="H449">
            <v>4</v>
          </cell>
          <cell r="M449" t="str">
            <v>x</v>
          </cell>
          <cell r="R449" t="str">
            <v>Guatemala</v>
          </cell>
          <cell r="S449" t="str">
            <v>Guatemala</v>
          </cell>
        </row>
        <row r="450">
          <cell r="B450">
            <v>1725672620101</v>
          </cell>
          <cell r="D450" t="str">
            <v>Alvarez</v>
          </cell>
          <cell r="E450" t="str">
            <v>Sonia</v>
          </cell>
          <cell r="F450">
            <v>1</v>
          </cell>
          <cell r="H450">
            <v>46</v>
          </cell>
          <cell r="M450" t="str">
            <v>x</v>
          </cell>
          <cell r="R450" t="str">
            <v>Guatemala</v>
          </cell>
          <cell r="S450" t="str">
            <v>Guatemala</v>
          </cell>
        </row>
        <row r="451">
          <cell r="B451">
            <v>1760576760502</v>
          </cell>
          <cell r="D451" t="str">
            <v>Barrios</v>
          </cell>
          <cell r="E451" t="str">
            <v>Hector</v>
          </cell>
          <cell r="F451">
            <v>2</v>
          </cell>
          <cell r="H451">
            <v>54</v>
          </cell>
          <cell r="M451" t="str">
            <v>x</v>
          </cell>
          <cell r="R451" t="str">
            <v>Guatemala</v>
          </cell>
          <cell r="S451" t="str">
            <v>Guatemala</v>
          </cell>
        </row>
        <row r="452">
          <cell r="B452">
            <v>1696285582207</v>
          </cell>
          <cell r="D452" t="str">
            <v>Mendoza</v>
          </cell>
          <cell r="E452" t="str">
            <v>Daisy</v>
          </cell>
          <cell r="F452">
            <v>1</v>
          </cell>
          <cell r="H452">
            <v>43</v>
          </cell>
          <cell r="M452" t="str">
            <v>x</v>
          </cell>
          <cell r="R452" t="str">
            <v>Guatemala</v>
          </cell>
          <cell r="S452" t="str">
            <v>Guatemala</v>
          </cell>
        </row>
        <row r="453">
          <cell r="B453">
            <v>2446375630101</v>
          </cell>
          <cell r="D453" t="str">
            <v>Boy</v>
          </cell>
          <cell r="E453" t="str">
            <v>Ana</v>
          </cell>
          <cell r="F453">
            <v>1</v>
          </cell>
          <cell r="H453">
            <v>23</v>
          </cell>
          <cell r="M453" t="str">
            <v>x</v>
          </cell>
          <cell r="R453" t="str">
            <v>Guatemala</v>
          </cell>
          <cell r="S453" t="str">
            <v>Guatemala</v>
          </cell>
        </row>
        <row r="454">
          <cell r="B454" t="str">
            <v>menor de edad</v>
          </cell>
          <cell r="D454" t="str">
            <v>Perez</v>
          </cell>
          <cell r="E454" t="str">
            <v xml:space="preserve">Daniel </v>
          </cell>
          <cell r="F454">
            <v>2</v>
          </cell>
          <cell r="H454">
            <v>6</v>
          </cell>
          <cell r="M454" t="str">
            <v>x</v>
          </cell>
          <cell r="R454" t="str">
            <v>Guatemala</v>
          </cell>
          <cell r="S454" t="str">
            <v>Guatemala</v>
          </cell>
        </row>
        <row r="455">
          <cell r="B455">
            <v>2514080510110</v>
          </cell>
          <cell r="D455" t="str">
            <v>Rac</v>
          </cell>
          <cell r="E455" t="str">
            <v>Maria</v>
          </cell>
          <cell r="F455">
            <v>1</v>
          </cell>
          <cell r="H455">
            <v>78</v>
          </cell>
          <cell r="M455" t="str">
            <v>x</v>
          </cell>
          <cell r="R455" t="str">
            <v>Guatemala</v>
          </cell>
          <cell r="S455" t="str">
            <v>Guatemala</v>
          </cell>
        </row>
        <row r="456">
          <cell r="B456">
            <v>1741895240101</v>
          </cell>
          <cell r="D456" t="str">
            <v>Duran</v>
          </cell>
          <cell r="E456" t="str">
            <v>Heydi</v>
          </cell>
          <cell r="F456">
            <v>1</v>
          </cell>
          <cell r="H456">
            <v>27</v>
          </cell>
          <cell r="M456" t="str">
            <v>x</v>
          </cell>
          <cell r="R456" t="str">
            <v>Guatemala</v>
          </cell>
          <cell r="S456" t="str">
            <v>Guatemala</v>
          </cell>
        </row>
        <row r="457">
          <cell r="B457">
            <v>2822239080101</v>
          </cell>
          <cell r="D457" t="str">
            <v>Icaza</v>
          </cell>
          <cell r="E457" t="str">
            <v>Maiko</v>
          </cell>
          <cell r="F457">
            <v>2</v>
          </cell>
          <cell r="H457">
            <v>18</v>
          </cell>
          <cell r="M457" t="str">
            <v>x</v>
          </cell>
          <cell r="R457" t="str">
            <v>Guatemala</v>
          </cell>
          <cell r="S457" t="str">
            <v>Guatemala</v>
          </cell>
        </row>
        <row r="458">
          <cell r="B458" t="str">
            <v>menor de edad</v>
          </cell>
          <cell r="D458" t="str">
            <v>Bonilla</v>
          </cell>
          <cell r="E458" t="str">
            <v>Fernando</v>
          </cell>
          <cell r="F458">
            <v>2</v>
          </cell>
          <cell r="H458">
            <v>14</v>
          </cell>
          <cell r="M458" t="str">
            <v>x</v>
          </cell>
          <cell r="R458" t="str">
            <v>Guatemala</v>
          </cell>
          <cell r="S458" t="str">
            <v>Guatemala</v>
          </cell>
        </row>
        <row r="459">
          <cell r="B459">
            <v>1662198860101</v>
          </cell>
          <cell r="D459" t="str">
            <v>Andrino</v>
          </cell>
          <cell r="E459" t="str">
            <v>Rosario</v>
          </cell>
          <cell r="F459">
            <v>1</v>
          </cell>
          <cell r="H459">
            <v>61</v>
          </cell>
          <cell r="M459" t="str">
            <v>x</v>
          </cell>
          <cell r="R459" t="str">
            <v>Guatemala</v>
          </cell>
          <cell r="S459" t="str">
            <v>Guatemala</v>
          </cell>
        </row>
        <row r="460">
          <cell r="B460" t="str">
            <v>menor de edad</v>
          </cell>
          <cell r="D460" t="str">
            <v>Patzan</v>
          </cell>
          <cell r="E460" t="str">
            <v>Katerine</v>
          </cell>
          <cell r="F460">
            <v>1</v>
          </cell>
          <cell r="H460">
            <v>1</v>
          </cell>
          <cell r="M460" t="str">
            <v>x</v>
          </cell>
          <cell r="R460" t="str">
            <v>Guatemala</v>
          </cell>
          <cell r="S460" t="str">
            <v>Guatemala</v>
          </cell>
        </row>
        <row r="461">
          <cell r="B461">
            <v>2425661700101</v>
          </cell>
          <cell r="D461" t="str">
            <v>Gomez</v>
          </cell>
          <cell r="E461" t="str">
            <v>Carlos</v>
          </cell>
          <cell r="F461">
            <v>2</v>
          </cell>
          <cell r="H461">
            <v>77</v>
          </cell>
          <cell r="M461" t="str">
            <v>x</v>
          </cell>
          <cell r="R461" t="str">
            <v>Guatemala</v>
          </cell>
          <cell r="S461" t="str">
            <v>Guatemala</v>
          </cell>
        </row>
        <row r="462">
          <cell r="B462" t="str">
            <v>menor de edad</v>
          </cell>
          <cell r="D462" t="str">
            <v>Flores</v>
          </cell>
          <cell r="E462" t="str">
            <v>Valdemar</v>
          </cell>
          <cell r="F462">
            <v>2</v>
          </cell>
          <cell r="H462" t="str">
            <v>6 meses</v>
          </cell>
          <cell r="M462" t="str">
            <v>x</v>
          </cell>
          <cell r="R462" t="str">
            <v>Guatemala</v>
          </cell>
          <cell r="S462" t="str">
            <v>Guatemala</v>
          </cell>
        </row>
        <row r="463">
          <cell r="B463">
            <v>2597191880101</v>
          </cell>
          <cell r="D463" t="str">
            <v>Revolorio</v>
          </cell>
          <cell r="E463" t="str">
            <v>Edgar</v>
          </cell>
          <cell r="F463">
            <v>2</v>
          </cell>
          <cell r="H463">
            <v>58</v>
          </cell>
          <cell r="M463" t="str">
            <v>x</v>
          </cell>
          <cell r="R463" t="str">
            <v>Guatemala</v>
          </cell>
          <cell r="S463" t="str">
            <v>Guatemala</v>
          </cell>
        </row>
        <row r="464">
          <cell r="B464" t="str">
            <v>menor de edad</v>
          </cell>
          <cell r="D464" t="str">
            <v>Matias</v>
          </cell>
          <cell r="E464" t="str">
            <v>Dieoo</v>
          </cell>
          <cell r="F464">
            <v>2</v>
          </cell>
          <cell r="H464">
            <v>14</v>
          </cell>
          <cell r="M464" t="str">
            <v>x</v>
          </cell>
          <cell r="R464" t="str">
            <v>Guatemala</v>
          </cell>
          <cell r="S464" t="str">
            <v>Guatemala</v>
          </cell>
        </row>
        <row r="465">
          <cell r="B465">
            <v>37011701481323</v>
          </cell>
          <cell r="D465" t="str">
            <v>Corado</v>
          </cell>
          <cell r="E465" t="str">
            <v>Etimo</v>
          </cell>
          <cell r="F465">
            <v>2</v>
          </cell>
          <cell r="H465">
            <v>35</v>
          </cell>
          <cell r="M465" t="str">
            <v>x</v>
          </cell>
          <cell r="R465" t="str">
            <v>Guatemala</v>
          </cell>
          <cell r="S465" t="str">
            <v>Guatemala</v>
          </cell>
        </row>
        <row r="466">
          <cell r="B466" t="str">
            <v>menor de edad</v>
          </cell>
          <cell r="D466" t="str">
            <v>Sai</v>
          </cell>
          <cell r="E466" t="str">
            <v>Hesler</v>
          </cell>
          <cell r="F466">
            <v>2</v>
          </cell>
          <cell r="H466">
            <v>3</v>
          </cell>
          <cell r="M466" t="str">
            <v>x</v>
          </cell>
          <cell r="R466" t="str">
            <v>Guatemala</v>
          </cell>
          <cell r="S466" t="str">
            <v>Guatemala</v>
          </cell>
        </row>
        <row r="467">
          <cell r="B467">
            <v>2319121530917</v>
          </cell>
          <cell r="D467" t="str">
            <v>Perez</v>
          </cell>
          <cell r="E467" t="str">
            <v>Alejandro</v>
          </cell>
          <cell r="F467">
            <v>2</v>
          </cell>
          <cell r="H467">
            <v>55</v>
          </cell>
          <cell r="M467" t="str">
            <v>x</v>
          </cell>
          <cell r="R467" t="str">
            <v>Guatemala</v>
          </cell>
          <cell r="S467" t="str">
            <v>Guatemala</v>
          </cell>
        </row>
        <row r="468">
          <cell r="B468">
            <v>2443023320101</v>
          </cell>
          <cell r="D468" t="str">
            <v>Angel</v>
          </cell>
          <cell r="E468" t="str">
            <v>Byron</v>
          </cell>
          <cell r="F468">
            <v>2</v>
          </cell>
          <cell r="H468">
            <v>50</v>
          </cell>
          <cell r="M468" t="str">
            <v>x</v>
          </cell>
          <cell r="R468" t="str">
            <v>Guatemala</v>
          </cell>
          <cell r="S468" t="str">
            <v>Guatemala</v>
          </cell>
        </row>
        <row r="469">
          <cell r="B469">
            <v>1662198860101</v>
          </cell>
          <cell r="D469" t="str">
            <v>Andrino</v>
          </cell>
          <cell r="E469" t="str">
            <v>Rosario</v>
          </cell>
          <cell r="F469">
            <v>1</v>
          </cell>
          <cell r="H469">
            <v>61</v>
          </cell>
          <cell r="M469" t="str">
            <v>x</v>
          </cell>
          <cell r="R469" t="str">
            <v>Guatemala</v>
          </cell>
          <cell r="S469" t="str">
            <v>Guatemala</v>
          </cell>
        </row>
        <row r="470">
          <cell r="B470">
            <v>1773175740101</v>
          </cell>
          <cell r="D470" t="str">
            <v>Perez</v>
          </cell>
          <cell r="E470" t="str">
            <v>Mirna</v>
          </cell>
          <cell r="F470">
            <v>1</v>
          </cell>
          <cell r="H470">
            <v>37</v>
          </cell>
          <cell r="M470" t="str">
            <v>x</v>
          </cell>
          <cell r="R470" t="str">
            <v>Guatemala</v>
          </cell>
          <cell r="S470" t="str">
            <v>Guatemala</v>
          </cell>
        </row>
        <row r="471">
          <cell r="B471">
            <v>2486234940101</v>
          </cell>
          <cell r="D471" t="str">
            <v xml:space="preserve">Chun </v>
          </cell>
          <cell r="E471" t="str">
            <v>Kimberlin</v>
          </cell>
          <cell r="F471">
            <v>1</v>
          </cell>
          <cell r="H471">
            <v>26</v>
          </cell>
          <cell r="M471" t="str">
            <v>x</v>
          </cell>
          <cell r="R471" t="str">
            <v>Guatemala</v>
          </cell>
          <cell r="S471" t="str">
            <v>Guatemala</v>
          </cell>
        </row>
        <row r="472">
          <cell r="B472">
            <v>2298824390101</v>
          </cell>
          <cell r="D472" t="str">
            <v xml:space="preserve">Chun </v>
          </cell>
          <cell r="E472" t="str">
            <v>Jaqueline</v>
          </cell>
          <cell r="F472">
            <v>1</v>
          </cell>
          <cell r="H472">
            <v>24</v>
          </cell>
          <cell r="M472" t="str">
            <v>x</v>
          </cell>
          <cell r="R472" t="str">
            <v>Guatemala</v>
          </cell>
          <cell r="S472" t="str">
            <v>Guatemala</v>
          </cell>
        </row>
        <row r="473">
          <cell r="B473">
            <v>1790058390101</v>
          </cell>
          <cell r="D473" t="str">
            <v>Lopez</v>
          </cell>
          <cell r="E473" t="str">
            <v>Ruben</v>
          </cell>
          <cell r="F473">
            <v>2</v>
          </cell>
          <cell r="H473">
            <v>35</v>
          </cell>
          <cell r="M473" t="str">
            <v>x</v>
          </cell>
          <cell r="R473" t="str">
            <v>Guatemala</v>
          </cell>
          <cell r="S473" t="str">
            <v>Guatemala</v>
          </cell>
        </row>
        <row r="474">
          <cell r="B474">
            <v>2226006241503</v>
          </cell>
          <cell r="D474" t="str">
            <v>Pangan</v>
          </cell>
          <cell r="E474" t="str">
            <v>Ilario</v>
          </cell>
          <cell r="F474">
            <v>2</v>
          </cell>
          <cell r="H474">
            <v>40</v>
          </cell>
          <cell r="M474" t="str">
            <v>x</v>
          </cell>
          <cell r="R474" t="str">
            <v>Guatemala</v>
          </cell>
          <cell r="S474" t="str">
            <v>Guatemala</v>
          </cell>
        </row>
        <row r="475">
          <cell r="B475">
            <v>3005778850101</v>
          </cell>
          <cell r="D475" t="str">
            <v>Corado</v>
          </cell>
          <cell r="E475" t="str">
            <v>Oscar</v>
          </cell>
          <cell r="F475">
            <v>1</v>
          </cell>
          <cell r="H475">
            <v>18</v>
          </cell>
          <cell r="M475" t="str">
            <v>x</v>
          </cell>
          <cell r="R475" t="str">
            <v>Guatemala</v>
          </cell>
          <cell r="S475" t="str">
            <v>Guatemala</v>
          </cell>
        </row>
        <row r="476">
          <cell r="B476">
            <v>1741895240101</v>
          </cell>
          <cell r="D476" t="str">
            <v>Duran</v>
          </cell>
          <cell r="E476" t="str">
            <v>Heidy</v>
          </cell>
          <cell r="F476">
            <v>1</v>
          </cell>
          <cell r="H476">
            <v>27</v>
          </cell>
          <cell r="M476" t="str">
            <v>x</v>
          </cell>
          <cell r="R476" t="str">
            <v>Guatemala</v>
          </cell>
          <cell r="S476" t="str">
            <v>Guatemala</v>
          </cell>
        </row>
        <row r="477">
          <cell r="B477">
            <v>2298824390101</v>
          </cell>
          <cell r="D477" t="str">
            <v xml:space="preserve">Chun </v>
          </cell>
          <cell r="E477" t="str">
            <v>Jaqueline</v>
          </cell>
          <cell r="F477">
            <v>1</v>
          </cell>
          <cell r="H477">
            <v>24</v>
          </cell>
          <cell r="M477" t="str">
            <v>x</v>
          </cell>
          <cell r="R477" t="str">
            <v>Guatemala</v>
          </cell>
          <cell r="S477" t="str">
            <v>Guatemala</v>
          </cell>
        </row>
        <row r="478">
          <cell r="B478">
            <v>1760576760502</v>
          </cell>
          <cell r="D478" t="str">
            <v>Barrios</v>
          </cell>
          <cell r="E478" t="str">
            <v>Hector</v>
          </cell>
          <cell r="F478">
            <v>2</v>
          </cell>
          <cell r="H478">
            <v>54</v>
          </cell>
          <cell r="M478" t="str">
            <v>x</v>
          </cell>
          <cell r="R478" t="str">
            <v>Guatemala</v>
          </cell>
          <cell r="S478" t="str">
            <v>Guatemala</v>
          </cell>
        </row>
        <row r="479">
          <cell r="B479" t="str">
            <v>menor de edad</v>
          </cell>
          <cell r="D479" t="str">
            <v>Hernandez</v>
          </cell>
          <cell r="E479" t="str">
            <v xml:space="preserve">Dorian </v>
          </cell>
          <cell r="F479">
            <v>2</v>
          </cell>
          <cell r="H479">
            <v>6</v>
          </cell>
          <cell r="M479" t="str">
            <v>x</v>
          </cell>
          <cell r="R479" t="str">
            <v>Guatemala</v>
          </cell>
          <cell r="S479" t="str">
            <v>Guatemala</v>
          </cell>
        </row>
        <row r="480">
          <cell r="B480">
            <v>2603669940101</v>
          </cell>
          <cell r="D480" t="str">
            <v>Godinez</v>
          </cell>
          <cell r="E480" t="str">
            <v xml:space="preserve">Irma </v>
          </cell>
          <cell r="F480">
            <v>1</v>
          </cell>
          <cell r="H480">
            <v>59</v>
          </cell>
          <cell r="M480" t="str">
            <v>x</v>
          </cell>
          <cell r="R480" t="str">
            <v>Guatemala</v>
          </cell>
          <cell r="S480" t="str">
            <v>Guatemala</v>
          </cell>
        </row>
        <row r="481">
          <cell r="B481" t="str">
            <v>menor de edad</v>
          </cell>
          <cell r="D481" t="str">
            <v>Lopez</v>
          </cell>
          <cell r="E481" t="str">
            <v>Soani</v>
          </cell>
          <cell r="F481">
            <v>1</v>
          </cell>
          <cell r="H481">
            <v>5</v>
          </cell>
          <cell r="M481" t="str">
            <v>x</v>
          </cell>
          <cell r="R481" t="str">
            <v>Guatemala</v>
          </cell>
          <cell r="S481" t="str">
            <v>Guatemala</v>
          </cell>
        </row>
        <row r="482">
          <cell r="B482">
            <v>1662198860101</v>
          </cell>
          <cell r="D482" t="str">
            <v>Andrino</v>
          </cell>
          <cell r="E482" t="str">
            <v>Rosario</v>
          </cell>
          <cell r="F482">
            <v>1</v>
          </cell>
          <cell r="H482">
            <v>61</v>
          </cell>
          <cell r="M482" t="str">
            <v>x</v>
          </cell>
          <cell r="R482" t="str">
            <v>Guatemala</v>
          </cell>
          <cell r="S482" t="str">
            <v>Guatemala</v>
          </cell>
        </row>
        <row r="483">
          <cell r="B483">
            <v>1622804240101</v>
          </cell>
          <cell r="D483" t="str">
            <v>Mendez</v>
          </cell>
          <cell r="E483" t="str">
            <v>Eva</v>
          </cell>
          <cell r="F483">
            <v>1</v>
          </cell>
          <cell r="H483">
            <v>48</v>
          </cell>
          <cell r="M483" t="str">
            <v>x</v>
          </cell>
          <cell r="R483" t="str">
            <v>Guatemala</v>
          </cell>
          <cell r="S483" t="str">
            <v>Guatemala</v>
          </cell>
        </row>
        <row r="484">
          <cell r="B484">
            <v>1579988271401</v>
          </cell>
          <cell r="D484" t="str">
            <v>Zacarias</v>
          </cell>
          <cell r="E484" t="str">
            <v>Francisco</v>
          </cell>
          <cell r="F484">
            <v>2</v>
          </cell>
          <cell r="H484">
            <v>73</v>
          </cell>
          <cell r="M484" t="str">
            <v>x</v>
          </cell>
          <cell r="R484" t="str">
            <v>Guatemala</v>
          </cell>
          <cell r="S484" t="str">
            <v>Guatemala</v>
          </cell>
        </row>
        <row r="485">
          <cell r="B485" t="str">
            <v>menor de edad</v>
          </cell>
          <cell r="D485" t="str">
            <v>Cano</v>
          </cell>
          <cell r="E485" t="str">
            <v>Genesis</v>
          </cell>
          <cell r="F485">
            <v>1</v>
          </cell>
          <cell r="H485">
            <v>4</v>
          </cell>
          <cell r="M485" t="str">
            <v>x</v>
          </cell>
          <cell r="R485" t="str">
            <v>Guatemala</v>
          </cell>
          <cell r="S485" t="str">
            <v>Guatemala</v>
          </cell>
        </row>
        <row r="486">
          <cell r="B486">
            <v>1907176880101</v>
          </cell>
          <cell r="D486" t="str">
            <v>Arriola</v>
          </cell>
          <cell r="E486" t="str">
            <v>Elin</v>
          </cell>
          <cell r="F486">
            <v>1</v>
          </cell>
          <cell r="H486">
            <v>26</v>
          </cell>
          <cell r="M486" t="str">
            <v>x</v>
          </cell>
          <cell r="R486" t="str">
            <v>Guatemala</v>
          </cell>
          <cell r="S486" t="str">
            <v>Guatemala</v>
          </cell>
        </row>
        <row r="487">
          <cell r="B487">
            <v>3065429000513</v>
          </cell>
          <cell r="D487" t="str">
            <v>Bentacour</v>
          </cell>
          <cell r="E487" t="str">
            <v xml:space="preserve">Jonathan </v>
          </cell>
          <cell r="F487">
            <v>2</v>
          </cell>
          <cell r="H487">
            <v>20</v>
          </cell>
          <cell r="M487" t="str">
            <v>x</v>
          </cell>
          <cell r="R487" t="str">
            <v>Guatemala</v>
          </cell>
          <cell r="S487" t="str">
            <v>Guatemala</v>
          </cell>
        </row>
        <row r="488">
          <cell r="B488">
            <v>2997318120101</v>
          </cell>
          <cell r="D488" t="str">
            <v>Dominguez</v>
          </cell>
          <cell r="E488" t="str">
            <v>Jose</v>
          </cell>
          <cell r="F488">
            <v>2</v>
          </cell>
          <cell r="H488">
            <v>18</v>
          </cell>
          <cell r="M488" t="str">
            <v>x</v>
          </cell>
          <cell r="R488" t="str">
            <v>Guatemala</v>
          </cell>
          <cell r="S488" t="str">
            <v>Guatemala</v>
          </cell>
        </row>
        <row r="489">
          <cell r="B489">
            <v>2752911620901</v>
          </cell>
          <cell r="D489" t="str">
            <v>Chan</v>
          </cell>
          <cell r="E489" t="str">
            <v>William</v>
          </cell>
          <cell r="F489">
            <v>2</v>
          </cell>
          <cell r="H489">
            <v>35</v>
          </cell>
          <cell r="M489" t="str">
            <v>x</v>
          </cell>
          <cell r="R489" t="str">
            <v>Guatemala</v>
          </cell>
          <cell r="S489" t="str">
            <v>Guatemala</v>
          </cell>
        </row>
        <row r="490">
          <cell r="B490">
            <v>2117390220101</v>
          </cell>
          <cell r="D490" t="str">
            <v>Menendez</v>
          </cell>
          <cell r="E490" t="str">
            <v>Manuel</v>
          </cell>
          <cell r="F490">
            <v>2</v>
          </cell>
          <cell r="H490">
            <v>25</v>
          </cell>
          <cell r="M490" t="str">
            <v>x</v>
          </cell>
          <cell r="R490" t="str">
            <v>Guatemala</v>
          </cell>
          <cell r="S490" t="str">
            <v>Guatemala</v>
          </cell>
        </row>
        <row r="491">
          <cell r="B491">
            <v>2556450580101</v>
          </cell>
          <cell r="D491" t="str">
            <v>Jimenez</v>
          </cell>
          <cell r="E491" t="str">
            <v>Isandra</v>
          </cell>
          <cell r="F491">
            <v>1</v>
          </cell>
          <cell r="H491">
            <v>35</v>
          </cell>
          <cell r="M491" t="str">
            <v>x</v>
          </cell>
          <cell r="R491" t="str">
            <v>Guatemala</v>
          </cell>
          <cell r="S491" t="str">
            <v>Guatemala</v>
          </cell>
        </row>
        <row r="492">
          <cell r="B492">
            <v>1579988271401</v>
          </cell>
          <cell r="D492" t="str">
            <v>Zacarias</v>
          </cell>
          <cell r="E492" t="str">
            <v>Francisco</v>
          </cell>
          <cell r="F492">
            <v>2</v>
          </cell>
          <cell r="H492">
            <v>73</v>
          </cell>
          <cell r="M492" t="str">
            <v>x</v>
          </cell>
          <cell r="R492" t="str">
            <v>Guatemala</v>
          </cell>
          <cell r="S492" t="str">
            <v>Guatemala</v>
          </cell>
        </row>
        <row r="493">
          <cell r="B493">
            <v>2588812830101</v>
          </cell>
          <cell r="D493" t="str">
            <v>Forondo</v>
          </cell>
          <cell r="E493" t="str">
            <v>Jonatan</v>
          </cell>
          <cell r="F493">
            <v>2</v>
          </cell>
          <cell r="H493">
            <v>22</v>
          </cell>
          <cell r="M493" t="str">
            <v>x</v>
          </cell>
          <cell r="R493" t="str">
            <v>Guatemala</v>
          </cell>
          <cell r="S493" t="str">
            <v>Guatemala</v>
          </cell>
        </row>
        <row r="494">
          <cell r="B494" t="str">
            <v>menor de edad</v>
          </cell>
          <cell r="D494" t="str">
            <v>Contreras</v>
          </cell>
          <cell r="E494" t="str">
            <v>Danilo</v>
          </cell>
          <cell r="F494">
            <v>2</v>
          </cell>
          <cell r="H494">
            <v>7</v>
          </cell>
          <cell r="M494" t="str">
            <v>x</v>
          </cell>
          <cell r="R494" t="str">
            <v>Guatemala</v>
          </cell>
          <cell r="S494" t="str">
            <v>Guatemala</v>
          </cell>
        </row>
        <row r="495">
          <cell r="D495" t="str">
            <v>Tello</v>
          </cell>
          <cell r="E495" t="str">
            <v>Blanca</v>
          </cell>
          <cell r="F495">
            <v>2</v>
          </cell>
          <cell r="H495">
            <v>45</v>
          </cell>
          <cell r="M495" t="str">
            <v>x</v>
          </cell>
          <cell r="R495" t="str">
            <v>Guatemala</v>
          </cell>
          <cell r="S495" t="str">
            <v>Guatemala</v>
          </cell>
        </row>
        <row r="496">
          <cell r="B496">
            <v>1611011270408</v>
          </cell>
          <cell r="D496" t="str">
            <v>Noj</v>
          </cell>
          <cell r="E496" t="str">
            <v>Lucrecia</v>
          </cell>
          <cell r="F496">
            <v>1</v>
          </cell>
          <cell r="H496">
            <v>49</v>
          </cell>
          <cell r="M496" t="str">
            <v>x</v>
          </cell>
          <cell r="R496" t="str">
            <v>Guatemala</v>
          </cell>
          <cell r="S496" t="str">
            <v>Guatemala</v>
          </cell>
        </row>
        <row r="497">
          <cell r="B497" t="str">
            <v>menor de edad</v>
          </cell>
          <cell r="D497" t="str">
            <v>Aguilar</v>
          </cell>
          <cell r="E497" t="str">
            <v>Jimena</v>
          </cell>
          <cell r="F497">
            <v>1</v>
          </cell>
          <cell r="H497">
            <v>12</v>
          </cell>
          <cell r="M497" t="str">
            <v>x</v>
          </cell>
          <cell r="R497" t="str">
            <v>Guatemala</v>
          </cell>
          <cell r="S497" t="str">
            <v>Guatemala</v>
          </cell>
        </row>
        <row r="498">
          <cell r="B498" t="str">
            <v>menor de edad</v>
          </cell>
          <cell r="D498" t="str">
            <v>Caal</v>
          </cell>
          <cell r="E498" t="str">
            <v xml:space="preserve">Hugo </v>
          </cell>
          <cell r="F498">
            <v>2</v>
          </cell>
          <cell r="H498">
            <v>7</v>
          </cell>
          <cell r="M498" t="str">
            <v>x</v>
          </cell>
          <cell r="R498" t="str">
            <v>Guatemala</v>
          </cell>
          <cell r="S498" t="str">
            <v>Guatemala</v>
          </cell>
        </row>
        <row r="499">
          <cell r="B499" t="str">
            <v>tramite</v>
          </cell>
          <cell r="D499" t="str">
            <v>Dominguez</v>
          </cell>
          <cell r="E499" t="str">
            <v>Jose</v>
          </cell>
          <cell r="F499">
            <v>2</v>
          </cell>
          <cell r="H499">
            <v>18</v>
          </cell>
          <cell r="M499" t="str">
            <v>x</v>
          </cell>
          <cell r="R499" t="str">
            <v>Guatemala</v>
          </cell>
          <cell r="S499" t="str">
            <v>Guatemala</v>
          </cell>
        </row>
        <row r="500">
          <cell r="B500" t="str">
            <v>menor de edad</v>
          </cell>
          <cell r="D500" t="str">
            <v>Morales</v>
          </cell>
          <cell r="E500" t="str">
            <v>Alejandro</v>
          </cell>
          <cell r="F500">
            <v>2</v>
          </cell>
          <cell r="H500">
            <v>4</v>
          </cell>
          <cell r="M500" t="str">
            <v>x</v>
          </cell>
          <cell r="R500" t="str">
            <v>Guatemala</v>
          </cell>
          <cell r="S500" t="str">
            <v>Guatemala</v>
          </cell>
        </row>
        <row r="501">
          <cell r="B501">
            <v>2575965850402</v>
          </cell>
          <cell r="D501" t="str">
            <v>Perez</v>
          </cell>
          <cell r="E501" t="str">
            <v>Isabel</v>
          </cell>
          <cell r="F501">
            <v>1</v>
          </cell>
          <cell r="H501">
            <v>38</v>
          </cell>
          <cell r="M501" t="str">
            <v>x</v>
          </cell>
          <cell r="R501" t="str">
            <v>Guatemala</v>
          </cell>
          <cell r="S501" t="str">
            <v>Guatemala</v>
          </cell>
        </row>
        <row r="502">
          <cell r="B502">
            <v>2382717490301</v>
          </cell>
          <cell r="D502" t="str">
            <v>Monterroso</v>
          </cell>
          <cell r="E502" t="str">
            <v xml:space="preserve">Manuel </v>
          </cell>
          <cell r="F502">
            <v>2</v>
          </cell>
          <cell r="H502">
            <v>70</v>
          </cell>
          <cell r="M502" t="str">
            <v>x</v>
          </cell>
          <cell r="R502" t="str">
            <v>Guatemala</v>
          </cell>
          <cell r="S502" t="str">
            <v>Guatemala</v>
          </cell>
        </row>
        <row r="503">
          <cell r="B503">
            <v>2570840960101</v>
          </cell>
          <cell r="D503" t="str">
            <v>Lantan</v>
          </cell>
          <cell r="E503" t="str">
            <v>Esdras</v>
          </cell>
          <cell r="F503">
            <v>2</v>
          </cell>
          <cell r="H503">
            <v>29</v>
          </cell>
          <cell r="M503" t="str">
            <v>x</v>
          </cell>
          <cell r="R503" t="str">
            <v>Guatemala</v>
          </cell>
          <cell r="S503" t="str">
            <v>Guatemala</v>
          </cell>
        </row>
        <row r="504">
          <cell r="B504">
            <v>3033073580108</v>
          </cell>
          <cell r="D504" t="str">
            <v>Ramos</v>
          </cell>
          <cell r="E504" t="str">
            <v>Delmi</v>
          </cell>
          <cell r="F504">
            <v>1</v>
          </cell>
          <cell r="H504">
            <v>19</v>
          </cell>
          <cell r="M504" t="str">
            <v>x</v>
          </cell>
          <cell r="R504" t="str">
            <v>Guatemala</v>
          </cell>
          <cell r="S504" t="str">
            <v>Guatemala</v>
          </cell>
        </row>
        <row r="505">
          <cell r="B505">
            <v>1615288990920</v>
          </cell>
          <cell r="D505" t="str">
            <v>Castillo</v>
          </cell>
          <cell r="E505" t="str">
            <v>Cesar</v>
          </cell>
          <cell r="H505">
            <v>44</v>
          </cell>
          <cell r="M505" t="str">
            <v>x</v>
          </cell>
          <cell r="R505" t="str">
            <v>Guatemala</v>
          </cell>
          <cell r="S505" t="str">
            <v>Guatemala</v>
          </cell>
        </row>
        <row r="506">
          <cell r="B506">
            <v>3430667772212</v>
          </cell>
          <cell r="D506" t="str">
            <v>Ramirez</v>
          </cell>
          <cell r="E506" t="str">
            <v>Junior</v>
          </cell>
          <cell r="F506">
            <v>2</v>
          </cell>
          <cell r="H506">
            <v>20</v>
          </cell>
          <cell r="M506" t="str">
            <v>x</v>
          </cell>
          <cell r="R506" t="str">
            <v>Guatemala</v>
          </cell>
          <cell r="S506" t="str">
            <v>Guatemala</v>
          </cell>
        </row>
        <row r="507">
          <cell r="B507">
            <v>2443023320101</v>
          </cell>
          <cell r="D507" t="str">
            <v>Sepeda</v>
          </cell>
          <cell r="E507" t="str">
            <v>Angel</v>
          </cell>
          <cell r="F507">
            <v>2</v>
          </cell>
          <cell r="H507">
            <v>50</v>
          </cell>
          <cell r="M507" t="str">
            <v>x</v>
          </cell>
          <cell r="R507" t="str">
            <v>Guatemala</v>
          </cell>
          <cell r="S507" t="str">
            <v>Guatemala</v>
          </cell>
        </row>
        <row r="508">
          <cell r="B508">
            <v>1611011270408</v>
          </cell>
          <cell r="D508" t="str">
            <v>Noj</v>
          </cell>
          <cell r="E508" t="str">
            <v>Lucrecia</v>
          </cell>
          <cell r="F508">
            <v>1</v>
          </cell>
          <cell r="H508">
            <v>49</v>
          </cell>
          <cell r="M508" t="str">
            <v>x</v>
          </cell>
          <cell r="R508" t="str">
            <v>Guatemala</v>
          </cell>
          <cell r="S508" t="str">
            <v>Guatemala</v>
          </cell>
        </row>
        <row r="509">
          <cell r="B509">
            <v>2727081270101</v>
          </cell>
          <cell r="D509" t="str">
            <v>Rodriguez</v>
          </cell>
          <cell r="E509" t="str">
            <v>Mario</v>
          </cell>
          <cell r="F509">
            <v>2</v>
          </cell>
          <cell r="H509">
            <v>22</v>
          </cell>
          <cell r="M509" t="str">
            <v>x</v>
          </cell>
          <cell r="R509" t="str">
            <v>Guatemala</v>
          </cell>
          <cell r="S509" t="str">
            <v>Guatemala</v>
          </cell>
        </row>
        <row r="510">
          <cell r="B510" t="str">
            <v>menor de edad</v>
          </cell>
          <cell r="D510" t="str">
            <v>Muñoz</v>
          </cell>
          <cell r="E510" t="str">
            <v>genesis</v>
          </cell>
          <cell r="F510">
            <v>1</v>
          </cell>
          <cell r="H510">
            <v>3</v>
          </cell>
          <cell r="M510" t="str">
            <v>x</v>
          </cell>
          <cell r="R510" t="str">
            <v>Guatemala</v>
          </cell>
          <cell r="S510" t="str">
            <v>Guatemala</v>
          </cell>
        </row>
        <row r="511">
          <cell r="B511">
            <v>1579988271401</v>
          </cell>
          <cell r="D511" t="str">
            <v>Morales</v>
          </cell>
          <cell r="E511" t="str">
            <v>Francisco</v>
          </cell>
          <cell r="F511">
            <v>2</v>
          </cell>
          <cell r="H511">
            <v>73</v>
          </cell>
          <cell r="M511" t="str">
            <v>x</v>
          </cell>
          <cell r="R511" t="str">
            <v>Guatemala</v>
          </cell>
          <cell r="S511" t="str">
            <v>Guatemala</v>
          </cell>
        </row>
        <row r="512">
          <cell r="B512">
            <v>1662198860101</v>
          </cell>
          <cell r="D512" t="str">
            <v>Andrino</v>
          </cell>
          <cell r="E512" t="str">
            <v>Rosario</v>
          </cell>
          <cell r="F512">
            <v>1</v>
          </cell>
          <cell r="H512">
            <v>61</v>
          </cell>
          <cell r="M512" t="str">
            <v>x</v>
          </cell>
          <cell r="R512" t="str">
            <v>Guatemala</v>
          </cell>
          <cell r="S512" t="str">
            <v>Guatemala</v>
          </cell>
        </row>
        <row r="513">
          <cell r="B513">
            <v>1675061530607</v>
          </cell>
          <cell r="D513" t="str">
            <v>Garcia</v>
          </cell>
          <cell r="E513" t="str">
            <v>Mynor</v>
          </cell>
          <cell r="F513">
            <v>2</v>
          </cell>
          <cell r="H513">
            <v>31</v>
          </cell>
          <cell r="M513" t="str">
            <v>x</v>
          </cell>
          <cell r="R513" t="str">
            <v>Guatemala</v>
          </cell>
          <cell r="S513" t="str">
            <v>Guatemala</v>
          </cell>
        </row>
        <row r="514">
          <cell r="B514">
            <v>3034055030108</v>
          </cell>
          <cell r="D514" t="str">
            <v>Rosales</v>
          </cell>
          <cell r="E514" t="str">
            <v>Marta</v>
          </cell>
          <cell r="F514">
            <v>1</v>
          </cell>
          <cell r="H514">
            <v>18</v>
          </cell>
          <cell r="M514" t="str">
            <v>x</v>
          </cell>
          <cell r="R514" t="str">
            <v>Guatemala</v>
          </cell>
          <cell r="S514" t="str">
            <v>Guatemala</v>
          </cell>
        </row>
        <row r="515">
          <cell r="B515" t="str">
            <v xml:space="preserve"> </v>
          </cell>
          <cell r="D515" t="str">
            <v>Perez</v>
          </cell>
          <cell r="E515" t="str">
            <v>Kenzet</v>
          </cell>
          <cell r="F515">
            <v>2</v>
          </cell>
          <cell r="H515">
            <v>28</v>
          </cell>
          <cell r="M515" t="str">
            <v>x</v>
          </cell>
          <cell r="R515" t="str">
            <v>Guatemala</v>
          </cell>
          <cell r="S515" t="str">
            <v>Guatemala</v>
          </cell>
        </row>
        <row r="516">
          <cell r="B516">
            <v>2727081270101</v>
          </cell>
          <cell r="D516" t="str">
            <v>Rodriguez</v>
          </cell>
          <cell r="E516" t="str">
            <v>Mario</v>
          </cell>
          <cell r="F516">
            <v>2</v>
          </cell>
          <cell r="H516">
            <v>22</v>
          </cell>
          <cell r="M516" t="str">
            <v>x</v>
          </cell>
          <cell r="R516" t="str">
            <v>Guatemala</v>
          </cell>
          <cell r="S516" t="str">
            <v>Guatemala</v>
          </cell>
        </row>
        <row r="517">
          <cell r="B517" t="str">
            <v>menor de edad</v>
          </cell>
          <cell r="D517" t="str">
            <v>Barrientos</v>
          </cell>
          <cell r="E517" t="str">
            <v>Nicole</v>
          </cell>
          <cell r="F517">
            <v>1</v>
          </cell>
          <cell r="H517">
            <v>5</v>
          </cell>
          <cell r="M517" t="str">
            <v>x</v>
          </cell>
          <cell r="R517" t="str">
            <v>Guatemala</v>
          </cell>
          <cell r="S517" t="str">
            <v>Guatemala</v>
          </cell>
        </row>
        <row r="518">
          <cell r="B518">
            <v>1662198860101</v>
          </cell>
          <cell r="D518" t="str">
            <v>Andrino</v>
          </cell>
          <cell r="E518" t="str">
            <v>Rosario</v>
          </cell>
          <cell r="F518">
            <v>1</v>
          </cell>
          <cell r="H518">
            <v>61</v>
          </cell>
          <cell r="M518" t="str">
            <v>x</v>
          </cell>
          <cell r="R518" t="str">
            <v>Guatemala</v>
          </cell>
          <cell r="S518" t="str">
            <v>Guatemala</v>
          </cell>
        </row>
        <row r="519">
          <cell r="B519" t="str">
            <v>menor de edad</v>
          </cell>
          <cell r="D519" t="str">
            <v>Solorzano</v>
          </cell>
          <cell r="E519" t="str">
            <v>Abner</v>
          </cell>
          <cell r="F519">
            <v>2</v>
          </cell>
          <cell r="H519">
            <v>8</v>
          </cell>
          <cell r="M519" t="str">
            <v>x</v>
          </cell>
          <cell r="R519" t="str">
            <v>Guatemala</v>
          </cell>
          <cell r="S519" t="str">
            <v>Guatemala</v>
          </cell>
        </row>
        <row r="520">
          <cell r="B520" t="str">
            <v>menor de edad</v>
          </cell>
          <cell r="D520" t="str">
            <v>Chamale</v>
          </cell>
          <cell r="E520" t="str">
            <v>Katerine</v>
          </cell>
          <cell r="F520">
            <v>1</v>
          </cell>
          <cell r="H520">
            <v>17</v>
          </cell>
          <cell r="M520" t="str">
            <v>x</v>
          </cell>
          <cell r="R520" t="str">
            <v>Guatemala</v>
          </cell>
          <cell r="S520" t="str">
            <v>Guatemala</v>
          </cell>
        </row>
        <row r="521">
          <cell r="B521" t="str">
            <v>menor de edad</v>
          </cell>
          <cell r="D521" t="str">
            <v>Lopez</v>
          </cell>
          <cell r="E521" t="str">
            <v>Brandon</v>
          </cell>
          <cell r="F521">
            <v>2</v>
          </cell>
          <cell r="H521">
            <v>16</v>
          </cell>
          <cell r="M521" t="str">
            <v>x</v>
          </cell>
          <cell r="R521" t="str">
            <v>Guatemala</v>
          </cell>
          <cell r="S521" t="str">
            <v>Guatemala</v>
          </cell>
        </row>
        <row r="522">
          <cell r="B522">
            <v>2319121530917</v>
          </cell>
          <cell r="D522" t="str">
            <v>Perez</v>
          </cell>
          <cell r="E522" t="str">
            <v>Alejandro</v>
          </cell>
          <cell r="F522">
            <v>2</v>
          </cell>
          <cell r="H522">
            <v>55</v>
          </cell>
          <cell r="M522" t="str">
            <v>x</v>
          </cell>
          <cell r="R522" t="str">
            <v>Guatemala</v>
          </cell>
          <cell r="S522" t="str">
            <v>Guatemala</v>
          </cell>
        </row>
        <row r="523">
          <cell r="B523" t="str">
            <v>menor de edad</v>
          </cell>
          <cell r="D523" t="str">
            <v>Hernandez</v>
          </cell>
          <cell r="E523" t="str">
            <v xml:space="preserve">Dorian </v>
          </cell>
          <cell r="F523">
            <v>2</v>
          </cell>
          <cell r="H523">
            <v>6</v>
          </cell>
          <cell r="M523" t="str">
            <v>x</v>
          </cell>
          <cell r="R523" t="str">
            <v>Guatemala</v>
          </cell>
          <cell r="S523" t="str">
            <v>Guatemala</v>
          </cell>
        </row>
        <row r="524">
          <cell r="B524">
            <v>2467954090101</v>
          </cell>
          <cell r="D524" t="str">
            <v>Saban</v>
          </cell>
          <cell r="E524" t="str">
            <v>Juana</v>
          </cell>
          <cell r="F524">
            <v>1</v>
          </cell>
          <cell r="H524">
            <v>65</v>
          </cell>
          <cell r="M524" t="str">
            <v>x</v>
          </cell>
          <cell r="R524" t="str">
            <v>Guatemala</v>
          </cell>
          <cell r="S524" t="str">
            <v>Guatemala</v>
          </cell>
        </row>
        <row r="525">
          <cell r="B525">
            <v>1662198860101</v>
          </cell>
          <cell r="D525" t="str">
            <v>Andrino</v>
          </cell>
          <cell r="E525" t="str">
            <v>Rosario</v>
          </cell>
          <cell r="F525">
            <v>1</v>
          </cell>
          <cell r="H525">
            <v>61</v>
          </cell>
          <cell r="M525" t="str">
            <v>x</v>
          </cell>
          <cell r="R525" t="str">
            <v>Guatemala</v>
          </cell>
          <cell r="S525" t="str">
            <v>Guatemala</v>
          </cell>
        </row>
        <row r="526">
          <cell r="B526">
            <v>2866828770922</v>
          </cell>
          <cell r="D526" t="str">
            <v>Oxlaj</v>
          </cell>
          <cell r="E526" t="str">
            <v>Francisco</v>
          </cell>
          <cell r="F526">
            <v>2</v>
          </cell>
          <cell r="H526">
            <v>62</v>
          </cell>
          <cell r="M526" t="str">
            <v>x</v>
          </cell>
          <cell r="R526" t="str">
            <v>Guatemala</v>
          </cell>
          <cell r="S526" t="str">
            <v>Guatemala</v>
          </cell>
        </row>
        <row r="527">
          <cell r="B527" t="str">
            <v>menor de edad</v>
          </cell>
          <cell r="D527" t="str">
            <v>Mendez</v>
          </cell>
          <cell r="E527" t="str">
            <v xml:space="preserve">Pablo </v>
          </cell>
          <cell r="F527">
            <v>2</v>
          </cell>
          <cell r="H527" t="str">
            <v>2 años y 7meses</v>
          </cell>
          <cell r="M527" t="str">
            <v>x</v>
          </cell>
          <cell r="R527" t="str">
            <v>Guatemala</v>
          </cell>
          <cell r="S527" t="str">
            <v>Guatemala</v>
          </cell>
        </row>
        <row r="528">
          <cell r="B528">
            <v>2332813040110</v>
          </cell>
          <cell r="D528" t="str">
            <v>Cheley</v>
          </cell>
          <cell r="E528" t="str">
            <v>Martin</v>
          </cell>
          <cell r="F528">
            <v>2</v>
          </cell>
          <cell r="H528">
            <v>41</v>
          </cell>
          <cell r="M528" t="str">
            <v>x</v>
          </cell>
          <cell r="R528" t="str">
            <v>Guatemala</v>
          </cell>
          <cell r="S528" t="str">
            <v>Guatemala</v>
          </cell>
        </row>
        <row r="529">
          <cell r="B529">
            <v>2531213370101</v>
          </cell>
          <cell r="D529" t="str">
            <v xml:space="preserve">Sapon </v>
          </cell>
          <cell r="E529" t="str">
            <v>Zoila</v>
          </cell>
          <cell r="F529">
            <v>1</v>
          </cell>
          <cell r="H529">
            <v>57</v>
          </cell>
          <cell r="M529" t="str">
            <v>x</v>
          </cell>
          <cell r="R529" t="str">
            <v>Guatemala</v>
          </cell>
          <cell r="S529" t="str">
            <v>Guatemala</v>
          </cell>
        </row>
        <row r="530">
          <cell r="B530">
            <v>2488095630101</v>
          </cell>
          <cell r="D530" t="str">
            <v>Vasquez</v>
          </cell>
          <cell r="E530" t="str">
            <v>Roxana</v>
          </cell>
          <cell r="F530">
            <v>1</v>
          </cell>
          <cell r="H530">
            <v>33</v>
          </cell>
          <cell r="M530" t="str">
            <v>x</v>
          </cell>
          <cell r="R530" t="str">
            <v>Guatemala</v>
          </cell>
          <cell r="S530" t="str">
            <v>Guatemala</v>
          </cell>
        </row>
        <row r="531">
          <cell r="B531">
            <v>37011701481323</v>
          </cell>
          <cell r="D531" t="str">
            <v>Corado</v>
          </cell>
          <cell r="E531" t="str">
            <v>Etimo</v>
          </cell>
          <cell r="F531">
            <v>2</v>
          </cell>
          <cell r="H531">
            <v>35</v>
          </cell>
          <cell r="M531" t="str">
            <v>x</v>
          </cell>
          <cell r="R531" t="str">
            <v>Guatemala</v>
          </cell>
          <cell r="S531" t="str">
            <v>Guatemala</v>
          </cell>
        </row>
        <row r="532">
          <cell r="B532">
            <v>1678526040101</v>
          </cell>
          <cell r="D532" t="str">
            <v>Villela</v>
          </cell>
          <cell r="E532" t="str">
            <v>Edwin</v>
          </cell>
          <cell r="F532">
            <v>2</v>
          </cell>
          <cell r="H532">
            <v>38</v>
          </cell>
          <cell r="M532" t="str">
            <v>x</v>
          </cell>
          <cell r="R532" t="str">
            <v>Guatemala</v>
          </cell>
          <cell r="S532" t="str">
            <v>Guatemala</v>
          </cell>
        </row>
        <row r="533">
          <cell r="B533">
            <v>2515192790110</v>
          </cell>
          <cell r="D533" t="str">
            <v>Sayquiy</v>
          </cell>
          <cell r="E533" t="str">
            <v>Trinidad</v>
          </cell>
          <cell r="F533">
            <v>1</v>
          </cell>
          <cell r="H533">
            <v>74</v>
          </cell>
          <cell r="M533" t="str">
            <v>x</v>
          </cell>
          <cell r="R533" t="str">
            <v>Guatemala</v>
          </cell>
          <cell r="S533" t="str">
            <v>Guatemala</v>
          </cell>
        </row>
        <row r="534">
          <cell r="B534">
            <v>2994197620101</v>
          </cell>
          <cell r="D534" t="str">
            <v xml:space="preserve">Cano </v>
          </cell>
          <cell r="E534" t="str">
            <v>Estephani</v>
          </cell>
          <cell r="F534">
            <v>1</v>
          </cell>
          <cell r="H534">
            <v>19</v>
          </cell>
          <cell r="M534" t="str">
            <v>x</v>
          </cell>
          <cell r="R534" t="str">
            <v>Guatemala</v>
          </cell>
          <cell r="S534" t="str">
            <v>Guatemala</v>
          </cell>
        </row>
        <row r="535">
          <cell r="B535">
            <v>2332813040110</v>
          </cell>
          <cell r="D535" t="str">
            <v>Patzan</v>
          </cell>
          <cell r="E535" t="str">
            <v>Martin</v>
          </cell>
          <cell r="F535">
            <v>2</v>
          </cell>
          <cell r="H535">
            <v>40</v>
          </cell>
          <cell r="M535" t="str">
            <v>x</v>
          </cell>
          <cell r="R535" t="str">
            <v>Guatemala</v>
          </cell>
          <cell r="S535" t="str">
            <v>Guatemala</v>
          </cell>
        </row>
        <row r="536">
          <cell r="B536">
            <v>1662198860101</v>
          </cell>
          <cell r="D536" t="str">
            <v>Andrino</v>
          </cell>
          <cell r="E536" t="str">
            <v>Rosario</v>
          </cell>
          <cell r="F536">
            <v>1</v>
          </cell>
          <cell r="H536">
            <v>61</v>
          </cell>
          <cell r="M536" t="str">
            <v>x</v>
          </cell>
          <cell r="R536" t="str">
            <v>Guatemala</v>
          </cell>
          <cell r="S536" t="str">
            <v>Guatemala</v>
          </cell>
        </row>
        <row r="537">
          <cell r="B537">
            <v>2441112351301</v>
          </cell>
          <cell r="D537" t="str">
            <v>Gordillo</v>
          </cell>
          <cell r="E537" t="str">
            <v>Irene</v>
          </cell>
          <cell r="F537">
            <v>1</v>
          </cell>
          <cell r="H537">
            <v>46</v>
          </cell>
          <cell r="M537" t="str">
            <v>x</v>
          </cell>
          <cell r="R537" t="str">
            <v>Guatemala</v>
          </cell>
          <cell r="S537" t="str">
            <v>Guatemala</v>
          </cell>
        </row>
        <row r="538">
          <cell r="B538">
            <v>1887089280101</v>
          </cell>
          <cell r="D538" t="str">
            <v>De Cruz</v>
          </cell>
          <cell r="E538" t="str">
            <v>Raquel</v>
          </cell>
          <cell r="F538">
            <v>1</v>
          </cell>
          <cell r="H538">
            <v>49</v>
          </cell>
          <cell r="M538" t="str">
            <v>x</v>
          </cell>
          <cell r="R538" t="str">
            <v>Guatemala</v>
          </cell>
          <cell r="S538" t="str">
            <v>Guatemala</v>
          </cell>
        </row>
        <row r="539">
          <cell r="B539" t="str">
            <v>menor de edad</v>
          </cell>
          <cell r="D539" t="str">
            <v xml:space="preserve">Carias </v>
          </cell>
          <cell r="E539" t="str">
            <v>Juan</v>
          </cell>
          <cell r="F539">
            <v>2</v>
          </cell>
          <cell r="H539">
            <v>15</v>
          </cell>
          <cell r="M539" t="str">
            <v>x</v>
          </cell>
          <cell r="R539" t="str">
            <v>Guatemala</v>
          </cell>
          <cell r="S539" t="str">
            <v>Guatemala</v>
          </cell>
        </row>
        <row r="540">
          <cell r="B540" t="str">
            <v>menor de edad</v>
          </cell>
          <cell r="D540" t="str">
            <v>Herrera</v>
          </cell>
          <cell r="E540" t="str">
            <v>Diana</v>
          </cell>
          <cell r="F540">
            <v>1</v>
          </cell>
          <cell r="H540">
            <v>14</v>
          </cell>
          <cell r="M540" t="str">
            <v>x</v>
          </cell>
          <cell r="R540" t="str">
            <v>Guatemala</v>
          </cell>
          <cell r="S540" t="str">
            <v>Guatemala</v>
          </cell>
        </row>
        <row r="541">
          <cell r="B541" t="str">
            <v>menor de edad</v>
          </cell>
          <cell r="D541" t="str">
            <v>De Paz</v>
          </cell>
          <cell r="E541" t="str">
            <v>Karla</v>
          </cell>
          <cell r="F541">
            <v>1</v>
          </cell>
          <cell r="H541">
            <v>14</v>
          </cell>
          <cell r="M541" t="str">
            <v>x</v>
          </cell>
          <cell r="R541" t="str">
            <v>Guatemala</v>
          </cell>
          <cell r="S541" t="str">
            <v>Guatemala</v>
          </cell>
        </row>
        <row r="542">
          <cell r="B542" t="str">
            <v>menor de edad</v>
          </cell>
          <cell r="D542" t="str">
            <v>Santos</v>
          </cell>
          <cell r="E542" t="str">
            <v>Doris</v>
          </cell>
          <cell r="F542">
            <v>1</v>
          </cell>
          <cell r="H542">
            <v>14</v>
          </cell>
          <cell r="M542" t="str">
            <v>x</v>
          </cell>
          <cell r="R542" t="str">
            <v>Guatemala</v>
          </cell>
          <cell r="S542" t="str">
            <v>Guatemala</v>
          </cell>
        </row>
        <row r="543">
          <cell r="B543" t="str">
            <v>menor de edad</v>
          </cell>
          <cell r="D543" t="str">
            <v>Vazquez</v>
          </cell>
          <cell r="E543" t="str">
            <v>Edgar</v>
          </cell>
          <cell r="F543">
            <v>2</v>
          </cell>
          <cell r="H543">
            <v>17</v>
          </cell>
          <cell r="M543" t="str">
            <v>x</v>
          </cell>
          <cell r="R543" t="str">
            <v>Guatemala</v>
          </cell>
          <cell r="S543" t="str">
            <v>Guatemala</v>
          </cell>
        </row>
        <row r="544">
          <cell r="B544" t="str">
            <v>menor de edad</v>
          </cell>
          <cell r="D544" t="str">
            <v>Birdgirdillo</v>
          </cell>
          <cell r="E544" t="str">
            <v>Pamela</v>
          </cell>
          <cell r="F544">
            <v>1</v>
          </cell>
          <cell r="H544">
            <v>10</v>
          </cell>
          <cell r="M544" t="str">
            <v>x</v>
          </cell>
          <cell r="R544" t="str">
            <v>Guatemala</v>
          </cell>
          <cell r="S544" t="str">
            <v>Guatemala</v>
          </cell>
        </row>
        <row r="545">
          <cell r="B545">
            <v>2251931320101</v>
          </cell>
          <cell r="D545" t="str">
            <v>Lainez</v>
          </cell>
          <cell r="E545" t="str">
            <v>Maria</v>
          </cell>
          <cell r="F545">
            <v>1</v>
          </cell>
          <cell r="H545">
            <v>32</v>
          </cell>
          <cell r="M545" t="str">
            <v>x</v>
          </cell>
          <cell r="R545" t="str">
            <v>Guatemala</v>
          </cell>
          <cell r="S545" t="str">
            <v>Guatemala</v>
          </cell>
        </row>
        <row r="546">
          <cell r="B546">
            <v>2570840960101</v>
          </cell>
          <cell r="D546" t="str">
            <v>Lantan</v>
          </cell>
          <cell r="E546" t="str">
            <v>Esdras</v>
          </cell>
          <cell r="F546">
            <v>2</v>
          </cell>
          <cell r="H546">
            <v>29</v>
          </cell>
          <cell r="M546" t="str">
            <v>x</v>
          </cell>
          <cell r="R546" t="str">
            <v>Guatemala</v>
          </cell>
          <cell r="S546" t="str">
            <v>Guatemala</v>
          </cell>
        </row>
        <row r="547">
          <cell r="B547">
            <v>224835711603</v>
          </cell>
          <cell r="D547" t="str">
            <v>Gualin</v>
          </cell>
          <cell r="E547" t="str">
            <v>Rosario</v>
          </cell>
          <cell r="F547">
            <v>1</v>
          </cell>
          <cell r="H547">
            <v>35</v>
          </cell>
          <cell r="M547" t="str">
            <v>x</v>
          </cell>
          <cell r="R547" t="str">
            <v>Guatemala</v>
          </cell>
          <cell r="S547" t="str">
            <v>Guatemala</v>
          </cell>
        </row>
        <row r="548">
          <cell r="B548">
            <v>2134128020101</v>
          </cell>
          <cell r="D548" t="str">
            <v>Perez</v>
          </cell>
          <cell r="E548" t="str">
            <v>Joel</v>
          </cell>
          <cell r="F548">
            <v>2</v>
          </cell>
          <cell r="H548">
            <v>25</v>
          </cell>
          <cell r="M548" t="str">
            <v>x</v>
          </cell>
          <cell r="R548" t="str">
            <v>Guatemala</v>
          </cell>
          <cell r="S548" t="str">
            <v>Guatemala</v>
          </cell>
        </row>
        <row r="549">
          <cell r="B549">
            <v>1645648451213</v>
          </cell>
          <cell r="D549" t="str">
            <v>Mendez</v>
          </cell>
          <cell r="E549" t="str">
            <v>Mirna</v>
          </cell>
          <cell r="F549">
            <v>1</v>
          </cell>
          <cell r="H549">
            <v>37</v>
          </cell>
          <cell r="M549" t="str">
            <v>x</v>
          </cell>
          <cell r="R549" t="str">
            <v>Guatemala</v>
          </cell>
          <cell r="S549" t="str">
            <v>Guatemala</v>
          </cell>
        </row>
        <row r="550">
          <cell r="B550">
            <v>1586322801227</v>
          </cell>
          <cell r="D550" t="str">
            <v>Gonzalez</v>
          </cell>
          <cell r="E550" t="str">
            <v>Maria</v>
          </cell>
          <cell r="F550">
            <v>1</v>
          </cell>
          <cell r="H550">
            <v>32</v>
          </cell>
          <cell r="M550" t="str">
            <v>x</v>
          </cell>
          <cell r="R550" t="str">
            <v>Guatemala</v>
          </cell>
          <cell r="S550" t="str">
            <v>Guatemala</v>
          </cell>
        </row>
        <row r="551">
          <cell r="B551">
            <v>2406136270601</v>
          </cell>
          <cell r="D551" t="str">
            <v>Grijalva</v>
          </cell>
          <cell r="E551" t="str">
            <v>Mario</v>
          </cell>
          <cell r="F551">
            <v>2</v>
          </cell>
          <cell r="H551">
            <v>23</v>
          </cell>
          <cell r="M551" t="str">
            <v>x</v>
          </cell>
          <cell r="R551" t="str">
            <v>Guatemala</v>
          </cell>
          <cell r="S551" t="str">
            <v>Guatemala</v>
          </cell>
        </row>
        <row r="552">
          <cell r="B552">
            <v>2222902500101</v>
          </cell>
          <cell r="D552" t="str">
            <v>Bamaca</v>
          </cell>
          <cell r="E552" t="str">
            <v>Victor</v>
          </cell>
          <cell r="F552">
            <v>2</v>
          </cell>
          <cell r="H552">
            <v>46</v>
          </cell>
          <cell r="M552" t="str">
            <v>x</v>
          </cell>
          <cell r="R552" t="str">
            <v>Guatemala</v>
          </cell>
          <cell r="S552" t="str">
            <v>Guatemala</v>
          </cell>
        </row>
        <row r="553">
          <cell r="B553">
            <v>1662198860101</v>
          </cell>
          <cell r="D553" t="str">
            <v>Andrino</v>
          </cell>
          <cell r="E553" t="str">
            <v>Rosario</v>
          </cell>
          <cell r="F553">
            <v>1</v>
          </cell>
          <cell r="H553">
            <v>61</v>
          </cell>
          <cell r="M553" t="str">
            <v>x</v>
          </cell>
          <cell r="R553" t="str">
            <v>Guatemala</v>
          </cell>
          <cell r="S553" t="str">
            <v>Guatemala</v>
          </cell>
        </row>
        <row r="554">
          <cell r="B554">
            <v>2515192790110</v>
          </cell>
          <cell r="D554" t="str">
            <v>Sajquiy</v>
          </cell>
          <cell r="E554" t="str">
            <v>Trinidad</v>
          </cell>
          <cell r="F554">
            <v>1</v>
          </cell>
          <cell r="H554">
            <v>74</v>
          </cell>
          <cell r="M554" t="str">
            <v>x</v>
          </cell>
          <cell r="R554" t="str">
            <v>Guatemala</v>
          </cell>
          <cell r="S554" t="str">
            <v>Guatemala</v>
          </cell>
        </row>
        <row r="555">
          <cell r="B555" t="str">
            <v>menor de edad</v>
          </cell>
          <cell r="D555" t="str">
            <v>Melendez</v>
          </cell>
          <cell r="E555" t="str">
            <v>Ana</v>
          </cell>
          <cell r="F555">
            <v>1</v>
          </cell>
          <cell r="H555">
            <v>10</v>
          </cell>
          <cell r="M555" t="str">
            <v>x</v>
          </cell>
          <cell r="R555" t="str">
            <v>Guatemala</v>
          </cell>
          <cell r="S555" t="str">
            <v>Guatemala</v>
          </cell>
        </row>
        <row r="556">
          <cell r="B556">
            <v>3004606860101</v>
          </cell>
          <cell r="D556" t="str">
            <v>Sanchez</v>
          </cell>
          <cell r="E556" t="str">
            <v xml:space="preserve">Diego </v>
          </cell>
          <cell r="F556">
            <v>2</v>
          </cell>
          <cell r="H556">
            <v>19</v>
          </cell>
          <cell r="M556" t="str">
            <v>x</v>
          </cell>
          <cell r="R556" t="str">
            <v>Guatemala</v>
          </cell>
          <cell r="S556" t="str">
            <v>Guatemala</v>
          </cell>
        </row>
        <row r="557">
          <cell r="B557" t="str">
            <v>menor de edad</v>
          </cell>
          <cell r="D557" t="str">
            <v>Lopez</v>
          </cell>
          <cell r="E557" t="str">
            <v>Dulce</v>
          </cell>
          <cell r="F557">
            <v>1</v>
          </cell>
          <cell r="H557">
            <v>16</v>
          </cell>
          <cell r="M557" t="str">
            <v>x</v>
          </cell>
          <cell r="R557" t="str">
            <v>Guatemala</v>
          </cell>
          <cell r="S557" t="str">
            <v>Guatemala</v>
          </cell>
        </row>
        <row r="558">
          <cell r="B558" t="str">
            <v>menor de edad</v>
          </cell>
          <cell r="D558" t="str">
            <v>Ronquillo</v>
          </cell>
          <cell r="E558" t="str">
            <v>Daniela</v>
          </cell>
          <cell r="F558">
            <v>1</v>
          </cell>
          <cell r="H558">
            <v>7</v>
          </cell>
          <cell r="M558" t="str">
            <v>x</v>
          </cell>
          <cell r="R558" t="str">
            <v>Guatemala</v>
          </cell>
          <cell r="S558" t="str">
            <v>Guatemala</v>
          </cell>
        </row>
        <row r="559">
          <cell r="B559" t="str">
            <v>menor de edad</v>
          </cell>
          <cell r="D559" t="str">
            <v>Saluero</v>
          </cell>
          <cell r="E559" t="str">
            <v>Fernando</v>
          </cell>
          <cell r="F559">
            <v>2</v>
          </cell>
          <cell r="H559">
            <v>6</v>
          </cell>
          <cell r="M559" t="str">
            <v>x</v>
          </cell>
          <cell r="R559" t="str">
            <v>Guatemala</v>
          </cell>
          <cell r="S559" t="str">
            <v>Guatemala</v>
          </cell>
        </row>
        <row r="560">
          <cell r="B560">
            <v>2398989070101</v>
          </cell>
          <cell r="D560" t="str">
            <v>Boche</v>
          </cell>
          <cell r="E560" t="str">
            <v>Enma</v>
          </cell>
          <cell r="F560">
            <v>2</v>
          </cell>
          <cell r="H560">
            <v>52</v>
          </cell>
          <cell r="M560" t="str">
            <v>x</v>
          </cell>
          <cell r="R560" t="str">
            <v>Guatemala</v>
          </cell>
          <cell r="S560" t="str">
            <v>Guatemala</v>
          </cell>
        </row>
        <row r="561">
          <cell r="B561">
            <v>1662198860101</v>
          </cell>
          <cell r="D561" t="str">
            <v>Andrino</v>
          </cell>
          <cell r="E561" t="str">
            <v>Rosario</v>
          </cell>
          <cell r="F561">
            <v>1</v>
          </cell>
          <cell r="H561">
            <v>61</v>
          </cell>
          <cell r="M561" t="str">
            <v>x</v>
          </cell>
          <cell r="R561" t="str">
            <v>Guatemala</v>
          </cell>
          <cell r="S561" t="str">
            <v>Guatemala</v>
          </cell>
        </row>
        <row r="562">
          <cell r="B562" t="str">
            <v xml:space="preserve">menor de edad </v>
          </cell>
          <cell r="D562" t="str">
            <v>Miranda</v>
          </cell>
          <cell r="E562" t="str">
            <v>Lucia</v>
          </cell>
          <cell r="F562">
            <v>1</v>
          </cell>
          <cell r="H562">
            <v>11</v>
          </cell>
          <cell r="M562" t="str">
            <v>x</v>
          </cell>
          <cell r="R562" t="str">
            <v>Guatemala</v>
          </cell>
          <cell r="S562" t="str">
            <v>Guatemala</v>
          </cell>
        </row>
        <row r="563">
          <cell r="B563">
            <v>2506396371503</v>
          </cell>
          <cell r="D563" t="str">
            <v>Tojin</v>
          </cell>
          <cell r="E563" t="str">
            <v>Dulce</v>
          </cell>
          <cell r="F563">
            <v>1</v>
          </cell>
          <cell r="H563">
            <v>33</v>
          </cell>
          <cell r="M563" t="str">
            <v>x</v>
          </cell>
          <cell r="R563" t="str">
            <v>Guatemala</v>
          </cell>
          <cell r="S563" t="str">
            <v>Guatemala</v>
          </cell>
        </row>
        <row r="564">
          <cell r="B564">
            <v>2283997420101</v>
          </cell>
          <cell r="D564" t="str">
            <v xml:space="preserve">Santos </v>
          </cell>
          <cell r="E564" t="str">
            <v>Laura</v>
          </cell>
          <cell r="F564">
            <v>1</v>
          </cell>
          <cell r="H564">
            <v>32</v>
          </cell>
          <cell r="M564" t="str">
            <v>x</v>
          </cell>
          <cell r="R564" t="str">
            <v>Guatemala</v>
          </cell>
          <cell r="S564" t="str">
            <v>Guatemala</v>
          </cell>
        </row>
        <row r="565">
          <cell r="B565" t="str">
            <v xml:space="preserve">menor de edad </v>
          </cell>
          <cell r="D565" t="str">
            <v>Vicente</v>
          </cell>
          <cell r="E565" t="str">
            <v>Sheyli</v>
          </cell>
          <cell r="F565">
            <v>1</v>
          </cell>
          <cell r="H565">
            <v>9</v>
          </cell>
          <cell r="M565" t="str">
            <v>x</v>
          </cell>
          <cell r="R565" t="str">
            <v>Guatemala</v>
          </cell>
          <cell r="S565" t="str">
            <v>Guatemala</v>
          </cell>
        </row>
        <row r="566">
          <cell r="B566" t="str">
            <v>menor de edad</v>
          </cell>
          <cell r="D566" t="str">
            <v>Pinzon</v>
          </cell>
          <cell r="E566" t="str">
            <v>Ian</v>
          </cell>
          <cell r="F566">
            <v>2</v>
          </cell>
          <cell r="H566">
            <v>12</v>
          </cell>
          <cell r="M566" t="str">
            <v>x</v>
          </cell>
          <cell r="R566" t="str">
            <v>Guatemala</v>
          </cell>
          <cell r="S566" t="str">
            <v>Guatemala</v>
          </cell>
        </row>
        <row r="567">
          <cell r="B567" t="str">
            <v>menor de edad</v>
          </cell>
          <cell r="D567" t="str">
            <v>Vicente</v>
          </cell>
          <cell r="E567" t="str">
            <v>Daniel</v>
          </cell>
          <cell r="F567">
            <v>2</v>
          </cell>
          <cell r="H567">
            <v>11</v>
          </cell>
          <cell r="M567" t="str">
            <v>x</v>
          </cell>
          <cell r="R567" t="str">
            <v>Guatemala</v>
          </cell>
          <cell r="S567" t="str">
            <v>Guatemala</v>
          </cell>
        </row>
        <row r="568">
          <cell r="B568" t="str">
            <v>menor de edad</v>
          </cell>
          <cell r="D568" t="str">
            <v>Petzey</v>
          </cell>
          <cell r="E568" t="str">
            <v>Jose</v>
          </cell>
          <cell r="F568">
            <v>2</v>
          </cell>
          <cell r="H568">
            <v>8</v>
          </cell>
          <cell r="M568" t="str">
            <v>x</v>
          </cell>
          <cell r="R568" t="str">
            <v>Guatemala</v>
          </cell>
          <cell r="S568" t="str">
            <v>Guatemala</v>
          </cell>
        </row>
        <row r="569">
          <cell r="B569" t="str">
            <v>menor de edad</v>
          </cell>
          <cell r="D569" t="str">
            <v>Medrano</v>
          </cell>
          <cell r="E569" t="str">
            <v>Luis</v>
          </cell>
          <cell r="F569">
            <v>2</v>
          </cell>
          <cell r="H569">
            <v>14</v>
          </cell>
          <cell r="M569" t="str">
            <v>x</v>
          </cell>
          <cell r="R569" t="str">
            <v>Guatemala</v>
          </cell>
          <cell r="S569" t="str">
            <v>Guatemala</v>
          </cell>
        </row>
        <row r="570">
          <cell r="B570" t="str">
            <v>menor de edad</v>
          </cell>
          <cell r="D570" t="str">
            <v>Pineda</v>
          </cell>
          <cell r="E570" t="str">
            <v>Cristina</v>
          </cell>
          <cell r="F570">
            <v>2</v>
          </cell>
          <cell r="H570">
            <v>14</v>
          </cell>
          <cell r="M570" t="str">
            <v>x</v>
          </cell>
          <cell r="R570" t="str">
            <v>Guatemala</v>
          </cell>
          <cell r="S570" t="str">
            <v>Guatemala</v>
          </cell>
        </row>
        <row r="571">
          <cell r="B571">
            <v>2704812141013</v>
          </cell>
          <cell r="D571" t="str">
            <v>Garcia</v>
          </cell>
          <cell r="E571" t="str">
            <v xml:space="preserve">Pablo </v>
          </cell>
          <cell r="F571">
            <v>2</v>
          </cell>
          <cell r="H571">
            <v>45</v>
          </cell>
          <cell r="M571" t="str">
            <v>x</v>
          </cell>
          <cell r="R571" t="str">
            <v>Guatemala</v>
          </cell>
          <cell r="S571" t="str">
            <v>Guatemala</v>
          </cell>
        </row>
        <row r="572">
          <cell r="B572" t="str">
            <v>menor de edad</v>
          </cell>
          <cell r="D572" t="str">
            <v>Tin</v>
          </cell>
          <cell r="E572" t="str">
            <v>Yi</v>
          </cell>
          <cell r="F572">
            <v>1</v>
          </cell>
          <cell r="H572">
            <v>11</v>
          </cell>
          <cell r="M572" t="str">
            <v>x</v>
          </cell>
          <cell r="R572" t="str">
            <v>Guatemala</v>
          </cell>
          <cell r="S572" t="str">
            <v>Guatemala</v>
          </cell>
        </row>
        <row r="573">
          <cell r="B573" t="str">
            <v>menor de edad</v>
          </cell>
          <cell r="D573" t="str">
            <v xml:space="preserve">Tin </v>
          </cell>
          <cell r="E573" t="str">
            <v>Chu</v>
          </cell>
          <cell r="F573">
            <v>2</v>
          </cell>
          <cell r="H573">
            <v>8</v>
          </cell>
          <cell r="M573" t="str">
            <v>x</v>
          </cell>
          <cell r="R573" t="str">
            <v>Guatemala</v>
          </cell>
          <cell r="S573" t="str">
            <v>Guatemala</v>
          </cell>
        </row>
        <row r="574">
          <cell r="B574" t="str">
            <v>menor de edad</v>
          </cell>
          <cell r="D574" t="str">
            <v>Hernandez</v>
          </cell>
          <cell r="E574" t="str">
            <v xml:space="preserve">Dorian </v>
          </cell>
          <cell r="F574">
            <v>2</v>
          </cell>
          <cell r="H574">
            <v>6</v>
          </cell>
          <cell r="M574" t="str">
            <v>x</v>
          </cell>
          <cell r="R574" t="str">
            <v>Guatemala</v>
          </cell>
          <cell r="S574" t="str">
            <v>Guatemala</v>
          </cell>
        </row>
        <row r="575">
          <cell r="B575" t="str">
            <v>menor de edad</v>
          </cell>
          <cell r="D575" t="str">
            <v>Medrano</v>
          </cell>
          <cell r="E575" t="str">
            <v>Diana</v>
          </cell>
          <cell r="F575">
            <v>1</v>
          </cell>
          <cell r="H575">
            <v>11</v>
          </cell>
          <cell r="M575" t="str">
            <v>x</v>
          </cell>
          <cell r="R575" t="str">
            <v>Guatemala</v>
          </cell>
          <cell r="S575" t="str">
            <v>Guatemala</v>
          </cell>
        </row>
        <row r="576">
          <cell r="B576" t="str">
            <v>menor de edad</v>
          </cell>
          <cell r="D576" t="str">
            <v>Melendez</v>
          </cell>
          <cell r="E576" t="str">
            <v>Jose</v>
          </cell>
          <cell r="F576">
            <v>2</v>
          </cell>
          <cell r="H576">
            <v>12</v>
          </cell>
          <cell r="M576" t="str">
            <v>x</v>
          </cell>
          <cell r="R576" t="str">
            <v>Guatemala</v>
          </cell>
          <cell r="S576" t="str">
            <v>Guatemala</v>
          </cell>
        </row>
        <row r="577">
          <cell r="B577" t="str">
            <v xml:space="preserve">menor de edad </v>
          </cell>
          <cell r="D577" t="str">
            <v>Walters</v>
          </cell>
          <cell r="E577" t="str">
            <v>Bryan</v>
          </cell>
          <cell r="F577">
            <v>1</v>
          </cell>
          <cell r="H577">
            <v>10</v>
          </cell>
          <cell r="M577" t="str">
            <v>x</v>
          </cell>
          <cell r="R577" t="str">
            <v>Guatemala</v>
          </cell>
          <cell r="S577" t="str">
            <v>Guatemala</v>
          </cell>
        </row>
        <row r="578">
          <cell r="B578" t="str">
            <v>menor de edad</v>
          </cell>
          <cell r="D578" t="str">
            <v>Lopez</v>
          </cell>
          <cell r="E578" t="str">
            <v>Darlin</v>
          </cell>
          <cell r="F578">
            <v>1</v>
          </cell>
          <cell r="H578">
            <v>10</v>
          </cell>
          <cell r="M578" t="str">
            <v>x</v>
          </cell>
          <cell r="R578" t="str">
            <v>Guatemala</v>
          </cell>
          <cell r="S578" t="str">
            <v>Guatemala</v>
          </cell>
        </row>
        <row r="579">
          <cell r="B579" t="str">
            <v>menor de edad</v>
          </cell>
          <cell r="D579" t="str">
            <v>Lopez</v>
          </cell>
          <cell r="E579" t="str">
            <v>Evelyn</v>
          </cell>
          <cell r="F579">
            <v>1</v>
          </cell>
          <cell r="H579">
            <v>12</v>
          </cell>
          <cell r="M579" t="str">
            <v>x</v>
          </cell>
          <cell r="R579" t="str">
            <v>Guatemala</v>
          </cell>
          <cell r="S579" t="str">
            <v>Guatemala</v>
          </cell>
        </row>
        <row r="580">
          <cell r="B580" t="str">
            <v>menor de edad</v>
          </cell>
          <cell r="D580" t="str">
            <v>de Paz</v>
          </cell>
          <cell r="E580" t="str">
            <v>Karla</v>
          </cell>
          <cell r="F580">
            <v>1</v>
          </cell>
          <cell r="H580">
            <v>15</v>
          </cell>
          <cell r="M580" t="str">
            <v>x</v>
          </cell>
          <cell r="R580" t="str">
            <v>Guatemala</v>
          </cell>
          <cell r="S580" t="str">
            <v>Guatemala</v>
          </cell>
        </row>
        <row r="581">
          <cell r="B581" t="str">
            <v>menor de edad</v>
          </cell>
          <cell r="D581" t="str">
            <v>Hernandez</v>
          </cell>
          <cell r="E581" t="str">
            <v>Cleidy</v>
          </cell>
          <cell r="F581">
            <v>1</v>
          </cell>
          <cell r="H581">
            <v>15</v>
          </cell>
          <cell r="M581" t="str">
            <v>x</v>
          </cell>
          <cell r="R581" t="str">
            <v>Guatemala</v>
          </cell>
          <cell r="S581" t="str">
            <v>Guatemala</v>
          </cell>
        </row>
        <row r="582">
          <cell r="B582" t="str">
            <v>menor de edad</v>
          </cell>
          <cell r="D582" t="str">
            <v>Velar</v>
          </cell>
          <cell r="E582" t="str">
            <v>Ian</v>
          </cell>
          <cell r="F582">
            <v>2</v>
          </cell>
          <cell r="H582">
            <v>12</v>
          </cell>
          <cell r="M582" t="str">
            <v>x</v>
          </cell>
          <cell r="R582" t="str">
            <v>Guatemala</v>
          </cell>
          <cell r="S582" t="str">
            <v>Guatemala</v>
          </cell>
        </row>
        <row r="583">
          <cell r="B583" t="str">
            <v>menor de edad</v>
          </cell>
          <cell r="D583" t="str">
            <v>Garcia</v>
          </cell>
          <cell r="E583" t="str">
            <v>Eunice</v>
          </cell>
          <cell r="F583">
            <v>1</v>
          </cell>
          <cell r="H583">
            <v>9</v>
          </cell>
          <cell r="M583" t="str">
            <v>x</v>
          </cell>
          <cell r="R583" t="str">
            <v>Guatemala</v>
          </cell>
          <cell r="S583" t="str">
            <v>Guatemala</v>
          </cell>
        </row>
        <row r="584">
          <cell r="B584">
            <v>13508630320101</v>
          </cell>
          <cell r="D584" t="str">
            <v>Chacon</v>
          </cell>
          <cell r="E584" t="str">
            <v>Abdul</v>
          </cell>
          <cell r="F584">
            <v>2</v>
          </cell>
          <cell r="H584">
            <v>18</v>
          </cell>
          <cell r="M584" t="str">
            <v>x</v>
          </cell>
          <cell r="R584" t="str">
            <v>Guatemala</v>
          </cell>
          <cell r="S584" t="str">
            <v>Guatemala</v>
          </cell>
        </row>
        <row r="585">
          <cell r="B585">
            <v>2648350180101</v>
          </cell>
          <cell r="D585" t="str">
            <v>Contreras</v>
          </cell>
          <cell r="E585" t="str">
            <v>Maria</v>
          </cell>
          <cell r="F585">
            <v>1</v>
          </cell>
          <cell r="H585">
            <v>76</v>
          </cell>
          <cell r="M585" t="str">
            <v>x</v>
          </cell>
          <cell r="R585" t="str">
            <v>Guatemala</v>
          </cell>
          <cell r="S585" t="str">
            <v>Guatemala</v>
          </cell>
        </row>
        <row r="586">
          <cell r="B586" t="str">
            <v>menor de edad</v>
          </cell>
          <cell r="D586" t="str">
            <v>Conde</v>
          </cell>
          <cell r="E586" t="str">
            <v>Nataly</v>
          </cell>
          <cell r="F586">
            <v>1</v>
          </cell>
          <cell r="H586">
            <v>9</v>
          </cell>
          <cell r="M586" t="str">
            <v>x</v>
          </cell>
          <cell r="R586" t="str">
            <v>Guatemala</v>
          </cell>
          <cell r="S586" t="str">
            <v>Guatemala</v>
          </cell>
        </row>
        <row r="587">
          <cell r="B587" t="str">
            <v>menor de edad</v>
          </cell>
          <cell r="D587" t="str">
            <v>Conde</v>
          </cell>
          <cell r="E587" t="str">
            <v>Malany</v>
          </cell>
          <cell r="F587">
            <v>1</v>
          </cell>
          <cell r="H587">
            <v>15</v>
          </cell>
          <cell r="M587" t="str">
            <v>x</v>
          </cell>
          <cell r="R587" t="str">
            <v>Guatemala</v>
          </cell>
          <cell r="S587" t="str">
            <v>Guatemala</v>
          </cell>
        </row>
        <row r="588">
          <cell r="B588" t="str">
            <v>menor de edad</v>
          </cell>
          <cell r="D588" t="str">
            <v>Lopez</v>
          </cell>
          <cell r="E588" t="str">
            <v>Darlyn</v>
          </cell>
          <cell r="F588">
            <v>1</v>
          </cell>
          <cell r="H588">
            <v>10</v>
          </cell>
          <cell r="M588" t="str">
            <v>x</v>
          </cell>
          <cell r="R588" t="str">
            <v>Guatemala</v>
          </cell>
          <cell r="S588" t="str">
            <v>Guatemala</v>
          </cell>
        </row>
        <row r="589">
          <cell r="B589" t="str">
            <v>menor de edad</v>
          </cell>
          <cell r="D589" t="str">
            <v>Lopez</v>
          </cell>
          <cell r="E589" t="str">
            <v>Evelyn</v>
          </cell>
          <cell r="F589">
            <v>1</v>
          </cell>
          <cell r="H589">
            <v>12</v>
          </cell>
          <cell r="M589" t="str">
            <v>x</v>
          </cell>
          <cell r="R589" t="str">
            <v>Guatemala</v>
          </cell>
          <cell r="S589" t="str">
            <v>Guatemala</v>
          </cell>
        </row>
        <row r="590">
          <cell r="B590" t="str">
            <v>menor de edad</v>
          </cell>
          <cell r="D590" t="str">
            <v>Lopez</v>
          </cell>
          <cell r="E590" t="str">
            <v>Juan</v>
          </cell>
          <cell r="F590">
            <v>2</v>
          </cell>
          <cell r="H590">
            <v>12</v>
          </cell>
          <cell r="M590" t="str">
            <v>x</v>
          </cell>
          <cell r="R590" t="str">
            <v>Guatemala</v>
          </cell>
          <cell r="S590" t="str">
            <v>Guatemala</v>
          </cell>
        </row>
        <row r="591">
          <cell r="B591" t="str">
            <v>menor de edad</v>
          </cell>
          <cell r="D591" t="str">
            <v>España</v>
          </cell>
          <cell r="E591" t="str">
            <v>Esteban</v>
          </cell>
          <cell r="F591">
            <v>2</v>
          </cell>
          <cell r="H591">
            <v>12</v>
          </cell>
          <cell r="M591" t="str">
            <v>x</v>
          </cell>
          <cell r="R591" t="str">
            <v>Guatemala</v>
          </cell>
          <cell r="S591" t="str">
            <v>Guatemala</v>
          </cell>
        </row>
        <row r="592">
          <cell r="B592" t="str">
            <v>menor de edad</v>
          </cell>
          <cell r="D592" t="str">
            <v xml:space="preserve">Maldonado </v>
          </cell>
          <cell r="E592" t="str">
            <v>Benjamin</v>
          </cell>
          <cell r="F592">
            <v>2</v>
          </cell>
          <cell r="H592">
            <v>9</v>
          </cell>
          <cell r="M592" t="str">
            <v>x</v>
          </cell>
          <cell r="R592" t="str">
            <v>Guatemala</v>
          </cell>
          <cell r="S592" t="str">
            <v>Guatemala</v>
          </cell>
        </row>
        <row r="593">
          <cell r="B593" t="str">
            <v>menor de edad</v>
          </cell>
          <cell r="D593" t="str">
            <v>Guardia</v>
          </cell>
          <cell r="E593" t="str">
            <v>Alexa</v>
          </cell>
          <cell r="F593">
            <v>1</v>
          </cell>
          <cell r="H593">
            <v>7</v>
          </cell>
          <cell r="M593" t="str">
            <v>x</v>
          </cell>
          <cell r="R593" t="str">
            <v>Guatemala</v>
          </cell>
          <cell r="S593" t="str">
            <v>Guatemala</v>
          </cell>
        </row>
        <row r="594">
          <cell r="B594" t="str">
            <v xml:space="preserve">menor de edad </v>
          </cell>
          <cell r="D594" t="str">
            <v>Marroquin</v>
          </cell>
          <cell r="E594" t="str">
            <v>Jeanet</v>
          </cell>
          <cell r="F594">
            <v>1</v>
          </cell>
          <cell r="H594">
            <v>16</v>
          </cell>
          <cell r="M594" t="str">
            <v>x</v>
          </cell>
          <cell r="R594" t="str">
            <v>Guatemala</v>
          </cell>
          <cell r="S594" t="str">
            <v>Guatemala</v>
          </cell>
        </row>
        <row r="595">
          <cell r="B595" t="str">
            <v>menor de edad</v>
          </cell>
          <cell r="D595" t="str">
            <v>Castillo</v>
          </cell>
          <cell r="E595" t="str">
            <v>Estefani</v>
          </cell>
          <cell r="F595">
            <v>1</v>
          </cell>
          <cell r="H595">
            <v>12</v>
          </cell>
          <cell r="M595" t="str">
            <v>x</v>
          </cell>
          <cell r="R595" t="str">
            <v>Guatemala</v>
          </cell>
          <cell r="S595" t="str">
            <v>Guatemala</v>
          </cell>
        </row>
        <row r="596">
          <cell r="B596">
            <v>1731139071801</v>
          </cell>
          <cell r="D596" t="str">
            <v xml:space="preserve">Carias </v>
          </cell>
          <cell r="E596" t="str">
            <v>Juan</v>
          </cell>
          <cell r="F596">
            <v>2</v>
          </cell>
          <cell r="H596">
            <v>94</v>
          </cell>
          <cell r="M596" t="str">
            <v>x</v>
          </cell>
          <cell r="R596" t="str">
            <v>Guatemala</v>
          </cell>
          <cell r="S596" t="str">
            <v>Guatemala</v>
          </cell>
        </row>
        <row r="597">
          <cell r="B597" t="str">
            <v>menor de edad</v>
          </cell>
          <cell r="D597" t="str">
            <v>Vicente</v>
          </cell>
          <cell r="E597" t="str">
            <v>Javier</v>
          </cell>
          <cell r="F597">
            <v>2</v>
          </cell>
          <cell r="H597">
            <v>7</v>
          </cell>
          <cell r="M597" t="str">
            <v>x</v>
          </cell>
          <cell r="R597" t="str">
            <v>Guatemala</v>
          </cell>
          <cell r="S597" t="str">
            <v>Guatemala</v>
          </cell>
        </row>
        <row r="598">
          <cell r="B598" t="str">
            <v>menor de edad</v>
          </cell>
          <cell r="D598" t="str">
            <v>Vicente</v>
          </cell>
          <cell r="E598" t="str">
            <v>Joseline</v>
          </cell>
          <cell r="F598">
            <v>1</v>
          </cell>
          <cell r="H598">
            <v>15</v>
          </cell>
          <cell r="M598" t="str">
            <v>x</v>
          </cell>
          <cell r="R598" t="str">
            <v>Guatemala</v>
          </cell>
          <cell r="S598" t="str">
            <v>Guatemala</v>
          </cell>
        </row>
        <row r="599">
          <cell r="B599" t="str">
            <v>menor de edad</v>
          </cell>
          <cell r="D599" t="str">
            <v>Escobar</v>
          </cell>
          <cell r="E599" t="str">
            <v xml:space="preserve">Diego </v>
          </cell>
          <cell r="F599">
            <v>2</v>
          </cell>
          <cell r="H599">
            <v>6</v>
          </cell>
          <cell r="M599" t="str">
            <v>x</v>
          </cell>
          <cell r="R599" t="str">
            <v>Guatemala</v>
          </cell>
          <cell r="S599" t="str">
            <v>Guatemala</v>
          </cell>
        </row>
        <row r="600">
          <cell r="B600">
            <v>1695178370101</v>
          </cell>
          <cell r="D600" t="str">
            <v>Escobar</v>
          </cell>
          <cell r="E600" t="str">
            <v>Ramirez</v>
          </cell>
          <cell r="F600">
            <v>2</v>
          </cell>
          <cell r="H600">
            <v>35</v>
          </cell>
          <cell r="M600" t="str">
            <v>x</v>
          </cell>
          <cell r="R600" t="str">
            <v>Guatemala</v>
          </cell>
          <cell r="S600" t="str">
            <v>Guatemala</v>
          </cell>
        </row>
        <row r="601">
          <cell r="B601" t="str">
            <v>menor de edad</v>
          </cell>
          <cell r="D601" t="str">
            <v>Escobar</v>
          </cell>
          <cell r="E601" t="str">
            <v>Jael</v>
          </cell>
          <cell r="F601">
            <v>2</v>
          </cell>
          <cell r="H601">
            <v>9</v>
          </cell>
          <cell r="M601" t="str">
            <v>x</v>
          </cell>
          <cell r="R601" t="str">
            <v>Guatemala</v>
          </cell>
          <cell r="S601" t="str">
            <v>Guatemala</v>
          </cell>
        </row>
        <row r="602">
          <cell r="B602" t="str">
            <v>menor de edad</v>
          </cell>
          <cell r="D602" t="str">
            <v>Escobar</v>
          </cell>
          <cell r="E602" t="str">
            <v>Iam</v>
          </cell>
          <cell r="F602">
            <v>2</v>
          </cell>
          <cell r="H602">
            <v>7</v>
          </cell>
          <cell r="M602" t="str">
            <v>x</v>
          </cell>
          <cell r="R602" t="str">
            <v>Guatemala</v>
          </cell>
          <cell r="S602" t="str">
            <v>Guatemala</v>
          </cell>
        </row>
        <row r="603">
          <cell r="B603" t="str">
            <v>menor de edad</v>
          </cell>
          <cell r="D603" t="str">
            <v>Romero</v>
          </cell>
          <cell r="E603" t="str">
            <v>Jose</v>
          </cell>
          <cell r="F603">
            <v>2</v>
          </cell>
          <cell r="H603">
            <v>8</v>
          </cell>
          <cell r="M603" t="str">
            <v>x</v>
          </cell>
          <cell r="R603" t="str">
            <v>Guatemala</v>
          </cell>
          <cell r="S603" t="str">
            <v>Guatemala</v>
          </cell>
        </row>
        <row r="604">
          <cell r="B604" t="str">
            <v>menor de edad</v>
          </cell>
          <cell r="D604" t="str">
            <v>Romero</v>
          </cell>
          <cell r="E604" t="str">
            <v xml:space="preserve">Santiago </v>
          </cell>
          <cell r="F604">
            <v>2</v>
          </cell>
          <cell r="H604">
            <v>7</v>
          </cell>
          <cell r="M604" t="str">
            <v>x</v>
          </cell>
          <cell r="R604" t="str">
            <v>Guatemala</v>
          </cell>
          <cell r="S604" t="str">
            <v>Guatemala</v>
          </cell>
        </row>
        <row r="605">
          <cell r="B605">
            <v>1747047200101</v>
          </cell>
          <cell r="D605" t="str">
            <v>Castillo</v>
          </cell>
          <cell r="E605" t="str">
            <v>Silvia</v>
          </cell>
          <cell r="F605">
            <v>1</v>
          </cell>
          <cell r="H605">
            <v>62</v>
          </cell>
          <cell r="M605" t="str">
            <v>x</v>
          </cell>
          <cell r="R605" t="str">
            <v>Guatemala</v>
          </cell>
          <cell r="S605" t="str">
            <v>Guatemala</v>
          </cell>
        </row>
        <row r="606">
          <cell r="B606" t="str">
            <v>menor de edad</v>
          </cell>
          <cell r="D606" t="str">
            <v>Illezcas</v>
          </cell>
          <cell r="E606" t="str">
            <v>Josue</v>
          </cell>
          <cell r="F606">
            <v>2</v>
          </cell>
          <cell r="H606">
            <v>9</v>
          </cell>
          <cell r="M606" t="str">
            <v>x</v>
          </cell>
          <cell r="R606" t="str">
            <v>Guatemala</v>
          </cell>
          <cell r="S606" t="str">
            <v>Guatemala</v>
          </cell>
        </row>
        <row r="607">
          <cell r="B607" t="str">
            <v>menor de edad</v>
          </cell>
          <cell r="D607" t="str">
            <v xml:space="preserve">Franco </v>
          </cell>
          <cell r="E607" t="str">
            <v>Maylin</v>
          </cell>
          <cell r="F607">
            <v>1</v>
          </cell>
          <cell r="H607">
            <v>16</v>
          </cell>
          <cell r="M607" t="str">
            <v>x</v>
          </cell>
          <cell r="R607" t="str">
            <v>Guatemala</v>
          </cell>
          <cell r="S607" t="str">
            <v>Guatemala</v>
          </cell>
        </row>
        <row r="608">
          <cell r="B608">
            <v>1662198860101</v>
          </cell>
          <cell r="D608" t="str">
            <v>Andrino</v>
          </cell>
          <cell r="E608" t="str">
            <v>Rosario</v>
          </cell>
          <cell r="F608">
            <v>1</v>
          </cell>
          <cell r="H608">
            <v>61</v>
          </cell>
          <cell r="M608" t="str">
            <v>x</v>
          </cell>
          <cell r="R608" t="str">
            <v>Guatemala</v>
          </cell>
          <cell r="S608" t="str">
            <v>Guatemala</v>
          </cell>
        </row>
        <row r="609">
          <cell r="B609" t="str">
            <v>menor de edad</v>
          </cell>
          <cell r="D609" t="str">
            <v>Fines</v>
          </cell>
          <cell r="E609" t="str">
            <v>Ostin</v>
          </cell>
          <cell r="F609">
            <v>2</v>
          </cell>
          <cell r="H609">
            <v>10</v>
          </cell>
          <cell r="M609" t="str">
            <v>x</v>
          </cell>
          <cell r="R609" t="str">
            <v>Guatemala</v>
          </cell>
          <cell r="S609" t="str">
            <v>Guatemala</v>
          </cell>
        </row>
        <row r="610">
          <cell r="B610" t="str">
            <v>menor de edad</v>
          </cell>
          <cell r="D610" t="str">
            <v>Charles</v>
          </cell>
          <cell r="E610" t="str">
            <v>Jose</v>
          </cell>
          <cell r="F610">
            <v>2</v>
          </cell>
          <cell r="H610">
            <v>10</v>
          </cell>
          <cell r="M610" t="str">
            <v>x</v>
          </cell>
          <cell r="R610" t="str">
            <v>Guatemala</v>
          </cell>
          <cell r="S610" t="str">
            <v>Guatemala</v>
          </cell>
        </row>
        <row r="611">
          <cell r="B611" t="str">
            <v>menor de edad</v>
          </cell>
          <cell r="D611" t="str">
            <v>Benjamin</v>
          </cell>
          <cell r="E611" t="str">
            <v>Elmer</v>
          </cell>
          <cell r="F611">
            <v>2</v>
          </cell>
          <cell r="H611">
            <v>11</v>
          </cell>
          <cell r="M611" t="str">
            <v>x</v>
          </cell>
          <cell r="R611" t="str">
            <v>Guatemala</v>
          </cell>
          <cell r="S611" t="str">
            <v>Guatemala</v>
          </cell>
        </row>
        <row r="612">
          <cell r="B612" t="str">
            <v>menor de edad</v>
          </cell>
          <cell r="D612" t="str">
            <v>Contreras</v>
          </cell>
          <cell r="E612" t="str">
            <v>Danilo</v>
          </cell>
          <cell r="F612">
            <v>2</v>
          </cell>
          <cell r="H612">
            <v>7</v>
          </cell>
          <cell r="M612" t="str">
            <v>x</v>
          </cell>
          <cell r="R612" t="str">
            <v>Guatemala</v>
          </cell>
          <cell r="S612" t="str">
            <v>Guatemala</v>
          </cell>
        </row>
        <row r="613">
          <cell r="B613" t="str">
            <v>menor de edad</v>
          </cell>
          <cell r="D613" t="str">
            <v>Ayala</v>
          </cell>
          <cell r="E613" t="str">
            <v>Maria</v>
          </cell>
          <cell r="F613">
            <v>1</v>
          </cell>
          <cell r="H613">
            <v>10</v>
          </cell>
          <cell r="M613" t="str">
            <v>x</v>
          </cell>
          <cell r="R613" t="str">
            <v>Guatemala</v>
          </cell>
          <cell r="S613" t="str">
            <v>Guatemala</v>
          </cell>
        </row>
        <row r="614">
          <cell r="B614" t="str">
            <v>menor de edad</v>
          </cell>
          <cell r="D614" t="str">
            <v>Diaz</v>
          </cell>
          <cell r="E614" t="str">
            <v>Estephan</v>
          </cell>
          <cell r="F614">
            <v>2</v>
          </cell>
          <cell r="H614">
            <v>12</v>
          </cell>
          <cell r="M614" t="str">
            <v>x</v>
          </cell>
          <cell r="R614" t="str">
            <v>Guatemala</v>
          </cell>
          <cell r="S614" t="str">
            <v>Guatemala</v>
          </cell>
        </row>
        <row r="615">
          <cell r="B615" t="str">
            <v>menor de edad</v>
          </cell>
          <cell r="D615" t="str">
            <v>Garcia</v>
          </cell>
          <cell r="E615" t="str">
            <v>Edwuar</v>
          </cell>
          <cell r="F615">
            <v>1</v>
          </cell>
          <cell r="H615">
            <v>9</v>
          </cell>
          <cell r="M615" t="str">
            <v>x</v>
          </cell>
          <cell r="R615" t="str">
            <v>Guatemala</v>
          </cell>
          <cell r="S615" t="str">
            <v>Guatemala</v>
          </cell>
        </row>
        <row r="616">
          <cell r="B616" t="str">
            <v>menor de edad</v>
          </cell>
          <cell r="D616" t="str">
            <v>Garcia</v>
          </cell>
          <cell r="E616" t="str">
            <v>Alexandra</v>
          </cell>
          <cell r="F616">
            <v>1</v>
          </cell>
          <cell r="H616">
            <v>5</v>
          </cell>
          <cell r="M616" t="str">
            <v>x</v>
          </cell>
          <cell r="R616" t="str">
            <v>Guatemala</v>
          </cell>
          <cell r="S616" t="str">
            <v>Guatemala</v>
          </cell>
        </row>
        <row r="617">
          <cell r="B617" t="str">
            <v>menor de edad</v>
          </cell>
          <cell r="D617" t="str">
            <v>Bolaños</v>
          </cell>
          <cell r="E617" t="str">
            <v>Genesis</v>
          </cell>
          <cell r="F617">
            <v>1</v>
          </cell>
          <cell r="H617">
            <v>9</v>
          </cell>
          <cell r="M617" t="str">
            <v>x</v>
          </cell>
          <cell r="R617" t="str">
            <v>Guatemala</v>
          </cell>
          <cell r="S617" t="str">
            <v>Guatemala</v>
          </cell>
        </row>
        <row r="618">
          <cell r="B618" t="str">
            <v>menor de edad</v>
          </cell>
          <cell r="D618" t="str">
            <v>Bolaños</v>
          </cell>
          <cell r="E618" t="str">
            <v>Cesar</v>
          </cell>
          <cell r="F618">
            <v>2</v>
          </cell>
          <cell r="H618">
            <v>12</v>
          </cell>
          <cell r="M618" t="str">
            <v>x</v>
          </cell>
          <cell r="R618" t="str">
            <v>Guatemala</v>
          </cell>
          <cell r="S618" t="str">
            <v>Guatemala</v>
          </cell>
        </row>
        <row r="619">
          <cell r="B619" t="str">
            <v>menor de edad</v>
          </cell>
          <cell r="D619" t="str">
            <v>Silva</v>
          </cell>
          <cell r="E619" t="str">
            <v>Eve</v>
          </cell>
          <cell r="F619">
            <v>1</v>
          </cell>
          <cell r="H619">
            <v>8</v>
          </cell>
          <cell r="M619" t="str">
            <v>x</v>
          </cell>
          <cell r="R619" t="str">
            <v>Guatemala</v>
          </cell>
          <cell r="S619" t="str">
            <v>Guatemala</v>
          </cell>
        </row>
        <row r="620">
          <cell r="B620" t="str">
            <v>menor de edad</v>
          </cell>
          <cell r="D620" t="str">
            <v>Reyes</v>
          </cell>
          <cell r="E620" t="str">
            <v>Shirly</v>
          </cell>
          <cell r="F620">
            <v>2</v>
          </cell>
          <cell r="H620">
            <v>7</v>
          </cell>
          <cell r="M620" t="str">
            <v>x</v>
          </cell>
          <cell r="R620" t="str">
            <v>Guatemala</v>
          </cell>
          <cell r="S620" t="str">
            <v>Guatemala</v>
          </cell>
        </row>
        <row r="621">
          <cell r="B621" t="str">
            <v>menor de edad</v>
          </cell>
          <cell r="D621" t="str">
            <v>Gonzalez</v>
          </cell>
          <cell r="E621" t="str">
            <v>Kevin</v>
          </cell>
          <cell r="F621">
            <v>2</v>
          </cell>
          <cell r="H621">
            <v>17</v>
          </cell>
          <cell r="M621" t="str">
            <v>x</v>
          </cell>
          <cell r="R621" t="str">
            <v>Guatemala</v>
          </cell>
          <cell r="S621" t="str">
            <v>Guatemala</v>
          </cell>
        </row>
        <row r="622">
          <cell r="B622" t="str">
            <v>menor de edad</v>
          </cell>
          <cell r="D622" t="str">
            <v xml:space="preserve">Recinos </v>
          </cell>
          <cell r="E622" t="str">
            <v>Andrea</v>
          </cell>
          <cell r="F622">
            <v>1</v>
          </cell>
          <cell r="H622">
            <v>5</v>
          </cell>
          <cell r="M622" t="str">
            <v>x</v>
          </cell>
          <cell r="R622" t="str">
            <v>Guatemala</v>
          </cell>
          <cell r="S622" t="str">
            <v>Guatemala</v>
          </cell>
        </row>
        <row r="623">
          <cell r="B623" t="str">
            <v>menor de edad</v>
          </cell>
          <cell r="D623" t="str">
            <v xml:space="preserve">Recinos </v>
          </cell>
          <cell r="E623" t="str">
            <v>Carlos</v>
          </cell>
          <cell r="F623">
            <v>2</v>
          </cell>
          <cell r="H623">
            <v>4</v>
          </cell>
          <cell r="M623" t="str">
            <v>x</v>
          </cell>
          <cell r="R623" t="str">
            <v>Guatemala</v>
          </cell>
          <cell r="S623" t="str">
            <v>Guatemala</v>
          </cell>
        </row>
        <row r="624">
          <cell r="B624" t="str">
            <v>menor de edad</v>
          </cell>
          <cell r="D624" t="str">
            <v>Gonzalez</v>
          </cell>
          <cell r="E624" t="str">
            <v>Madely</v>
          </cell>
          <cell r="F624">
            <v>1</v>
          </cell>
          <cell r="H624">
            <v>8</v>
          </cell>
          <cell r="M624" t="str">
            <v>x</v>
          </cell>
          <cell r="R624" t="str">
            <v>Guatemala</v>
          </cell>
          <cell r="S624" t="str">
            <v>Guatemala</v>
          </cell>
        </row>
        <row r="625">
          <cell r="B625">
            <v>2603665600101</v>
          </cell>
          <cell r="D625" t="str">
            <v>Suntay</v>
          </cell>
          <cell r="E625" t="str">
            <v>Marco</v>
          </cell>
          <cell r="F625">
            <v>2</v>
          </cell>
          <cell r="H625">
            <v>29</v>
          </cell>
          <cell r="M625" t="str">
            <v>x</v>
          </cell>
          <cell r="R625" t="str">
            <v>Guatemala</v>
          </cell>
          <cell r="S625" t="str">
            <v>Guatemala</v>
          </cell>
        </row>
        <row r="626">
          <cell r="B626" t="str">
            <v>menor de edad</v>
          </cell>
          <cell r="D626" t="str">
            <v xml:space="preserve">Cifuentes </v>
          </cell>
          <cell r="E626" t="str">
            <v>Ronald</v>
          </cell>
          <cell r="F626">
            <v>2</v>
          </cell>
          <cell r="H626">
            <v>6</v>
          </cell>
          <cell r="M626" t="str">
            <v>x</v>
          </cell>
          <cell r="R626" t="str">
            <v>Guatemala</v>
          </cell>
          <cell r="S626" t="str">
            <v>Guatemala</v>
          </cell>
        </row>
        <row r="627">
          <cell r="B627">
            <v>1776709162001</v>
          </cell>
          <cell r="D627" t="str">
            <v>Peña</v>
          </cell>
          <cell r="E627" t="str">
            <v>Nora</v>
          </cell>
          <cell r="F627">
            <v>1</v>
          </cell>
          <cell r="H627">
            <v>52</v>
          </cell>
          <cell r="M627" t="str">
            <v>x</v>
          </cell>
          <cell r="R627" t="str">
            <v>Guatemala</v>
          </cell>
          <cell r="S627" t="str">
            <v>Guatemala</v>
          </cell>
        </row>
        <row r="628">
          <cell r="B628" t="str">
            <v>menor de edad</v>
          </cell>
          <cell r="D628" t="str">
            <v>Lopez</v>
          </cell>
          <cell r="E628" t="str">
            <v>Jeferson</v>
          </cell>
          <cell r="F628">
            <v>2</v>
          </cell>
          <cell r="H628">
            <v>10</v>
          </cell>
          <cell r="M628" t="str">
            <v>x</v>
          </cell>
          <cell r="R628" t="str">
            <v>Guatemala</v>
          </cell>
          <cell r="S628" t="str">
            <v>Guatemala</v>
          </cell>
        </row>
        <row r="629">
          <cell r="B629" t="str">
            <v>menor de edad</v>
          </cell>
          <cell r="D629" t="str">
            <v>Lopez</v>
          </cell>
          <cell r="E629" t="str">
            <v>Kimberly</v>
          </cell>
          <cell r="F629">
            <v>1</v>
          </cell>
          <cell r="H629">
            <v>14</v>
          </cell>
          <cell r="M629" t="str">
            <v>x</v>
          </cell>
          <cell r="R629" t="str">
            <v>Guatemala</v>
          </cell>
          <cell r="S629" t="str">
            <v>Guatemala</v>
          </cell>
        </row>
        <row r="630">
          <cell r="B630" t="str">
            <v>menor de edad</v>
          </cell>
          <cell r="D630" t="str">
            <v>Lopez</v>
          </cell>
          <cell r="E630" t="str">
            <v>Junior</v>
          </cell>
          <cell r="F630">
            <v>2</v>
          </cell>
          <cell r="H630">
            <v>10</v>
          </cell>
          <cell r="M630" t="str">
            <v>x</v>
          </cell>
          <cell r="R630" t="str">
            <v>Guatemala</v>
          </cell>
          <cell r="S630" t="str">
            <v>Guatemala</v>
          </cell>
        </row>
        <row r="631">
          <cell r="B631" t="str">
            <v>menor de edad</v>
          </cell>
          <cell r="D631" t="str">
            <v>España</v>
          </cell>
          <cell r="E631" t="str">
            <v>Estevan</v>
          </cell>
          <cell r="F631">
            <v>2</v>
          </cell>
          <cell r="H631">
            <v>12</v>
          </cell>
          <cell r="M631" t="str">
            <v>x</v>
          </cell>
          <cell r="R631" t="str">
            <v>Guatemala</v>
          </cell>
          <cell r="S631" t="str">
            <v>Guatemala</v>
          </cell>
        </row>
        <row r="632">
          <cell r="B632" t="str">
            <v>menor de edad</v>
          </cell>
          <cell r="D632" t="str">
            <v xml:space="preserve">Garcia </v>
          </cell>
          <cell r="E632" t="str">
            <v>Sofia</v>
          </cell>
          <cell r="F632">
            <v>1</v>
          </cell>
          <cell r="H632">
            <v>11</v>
          </cell>
          <cell r="M632" t="str">
            <v>x</v>
          </cell>
          <cell r="R632" t="str">
            <v>Guatemala</v>
          </cell>
          <cell r="S632" t="str">
            <v>Guatemala</v>
          </cell>
        </row>
        <row r="633">
          <cell r="B633" t="str">
            <v>menor de edad</v>
          </cell>
          <cell r="D633" t="str">
            <v xml:space="preserve">Garcia </v>
          </cell>
          <cell r="E633" t="str">
            <v>Mercedez</v>
          </cell>
          <cell r="F633">
            <v>1</v>
          </cell>
          <cell r="H633">
            <v>12</v>
          </cell>
          <cell r="M633" t="str">
            <v>x</v>
          </cell>
          <cell r="R633" t="str">
            <v>Guatemala</v>
          </cell>
          <cell r="S633" t="str">
            <v>Guatemala</v>
          </cell>
        </row>
        <row r="634">
          <cell r="B634" t="str">
            <v>menor de edad</v>
          </cell>
          <cell r="D634" t="str">
            <v xml:space="preserve">Garcia </v>
          </cell>
          <cell r="E634" t="str">
            <v>Dulce</v>
          </cell>
          <cell r="F634">
            <v>1</v>
          </cell>
          <cell r="H634">
            <v>7</v>
          </cell>
          <cell r="M634" t="str">
            <v>x</v>
          </cell>
          <cell r="R634" t="str">
            <v>Guatemala</v>
          </cell>
          <cell r="S634" t="str">
            <v>Guatemala</v>
          </cell>
        </row>
        <row r="635">
          <cell r="B635" t="str">
            <v>pendiente</v>
          </cell>
          <cell r="D635" t="str">
            <v xml:space="preserve">Galindo </v>
          </cell>
          <cell r="E635" t="str">
            <v>Elda</v>
          </cell>
          <cell r="F635">
            <v>1</v>
          </cell>
          <cell r="H635">
            <v>63</v>
          </cell>
          <cell r="M635" t="str">
            <v>x</v>
          </cell>
          <cell r="R635" t="str">
            <v>Guatemala</v>
          </cell>
          <cell r="S635" t="str">
            <v>Guatemala</v>
          </cell>
        </row>
        <row r="636">
          <cell r="B636" t="str">
            <v>pendiente</v>
          </cell>
          <cell r="D636" t="str">
            <v xml:space="preserve">Garcia </v>
          </cell>
          <cell r="E636" t="str">
            <v>Dinora</v>
          </cell>
          <cell r="F636">
            <v>1</v>
          </cell>
          <cell r="H636">
            <v>41</v>
          </cell>
          <cell r="M636" t="str">
            <v>x</v>
          </cell>
          <cell r="R636" t="str">
            <v>Guatemala</v>
          </cell>
          <cell r="S636" t="str">
            <v>Guatemala</v>
          </cell>
        </row>
        <row r="637">
          <cell r="B637" t="str">
            <v xml:space="preserve">menor de edad </v>
          </cell>
          <cell r="D637" t="str">
            <v>Silvestre</v>
          </cell>
          <cell r="E637" t="str">
            <v>Kevin</v>
          </cell>
          <cell r="F637">
            <v>2</v>
          </cell>
          <cell r="H637">
            <v>9</v>
          </cell>
          <cell r="M637" t="str">
            <v>x</v>
          </cell>
          <cell r="R637" t="str">
            <v>Guatemala</v>
          </cell>
          <cell r="S637" t="str">
            <v>Guatemala</v>
          </cell>
        </row>
        <row r="638">
          <cell r="B638" t="str">
            <v>menor de edad</v>
          </cell>
          <cell r="D638" t="str">
            <v>Silvestre</v>
          </cell>
          <cell r="E638" t="str">
            <v>Candy</v>
          </cell>
          <cell r="F638">
            <v>1</v>
          </cell>
          <cell r="H638">
            <v>15</v>
          </cell>
          <cell r="M638" t="str">
            <v>x</v>
          </cell>
          <cell r="R638" t="str">
            <v>Guatemala</v>
          </cell>
          <cell r="S638" t="str">
            <v>Guatemala</v>
          </cell>
        </row>
        <row r="639">
          <cell r="B639">
            <v>1945191120101</v>
          </cell>
          <cell r="D639" t="str">
            <v>Reyes</v>
          </cell>
          <cell r="E639" t="str">
            <v>David</v>
          </cell>
          <cell r="F639">
            <v>2</v>
          </cell>
          <cell r="H639">
            <v>27</v>
          </cell>
          <cell r="M639" t="str">
            <v>x</v>
          </cell>
          <cell r="R639" t="str">
            <v>Guatemala</v>
          </cell>
          <cell r="S639" t="str">
            <v>Guatemala</v>
          </cell>
        </row>
        <row r="640">
          <cell r="B640" t="str">
            <v>menor de edad</v>
          </cell>
          <cell r="D640" t="str">
            <v>Cerin</v>
          </cell>
          <cell r="E640" t="str">
            <v>Esvin</v>
          </cell>
          <cell r="F640">
            <v>2</v>
          </cell>
          <cell r="H640">
            <v>14</v>
          </cell>
          <cell r="M640" t="str">
            <v>x</v>
          </cell>
          <cell r="R640" t="str">
            <v>Guatemala</v>
          </cell>
          <cell r="S640" t="str">
            <v>Guatemala</v>
          </cell>
        </row>
        <row r="641">
          <cell r="B641" t="str">
            <v>menor de edad</v>
          </cell>
          <cell r="D641" t="str">
            <v xml:space="preserve">Gudiel </v>
          </cell>
          <cell r="E641" t="str">
            <v>Allan</v>
          </cell>
          <cell r="F641">
            <v>2</v>
          </cell>
          <cell r="H641">
            <v>12</v>
          </cell>
          <cell r="M641" t="str">
            <v>x</v>
          </cell>
          <cell r="R641" t="str">
            <v>Guatemala</v>
          </cell>
          <cell r="S641" t="str">
            <v>Guatemala</v>
          </cell>
        </row>
        <row r="642">
          <cell r="B642" t="str">
            <v>menor de edad</v>
          </cell>
          <cell r="D642" t="str">
            <v>Noguera</v>
          </cell>
          <cell r="E642" t="str">
            <v>Daniel</v>
          </cell>
          <cell r="F642">
            <v>2</v>
          </cell>
          <cell r="H642">
            <v>11</v>
          </cell>
          <cell r="M642" t="str">
            <v>x</v>
          </cell>
          <cell r="R642" t="str">
            <v>Guatemala</v>
          </cell>
          <cell r="S642" t="str">
            <v>Guatemala</v>
          </cell>
        </row>
        <row r="643">
          <cell r="B643" t="str">
            <v>menor de edad</v>
          </cell>
          <cell r="D643" t="str">
            <v xml:space="preserve">Noguera </v>
          </cell>
          <cell r="E643" t="str">
            <v>Joseline</v>
          </cell>
          <cell r="F643">
            <v>1</v>
          </cell>
          <cell r="H643">
            <v>11</v>
          </cell>
          <cell r="M643" t="str">
            <v>x</v>
          </cell>
          <cell r="R643" t="str">
            <v>Guatemala</v>
          </cell>
          <cell r="S643" t="str">
            <v>Guatemala</v>
          </cell>
        </row>
        <row r="644">
          <cell r="B644" t="str">
            <v>menor de edad</v>
          </cell>
          <cell r="D644" t="str">
            <v xml:space="preserve">Higueros </v>
          </cell>
          <cell r="E644" t="str">
            <v>Nicole</v>
          </cell>
          <cell r="F644">
            <v>1</v>
          </cell>
          <cell r="H644">
            <v>11</v>
          </cell>
          <cell r="M644" t="str">
            <v>x</v>
          </cell>
          <cell r="R644" t="str">
            <v>Guatemala</v>
          </cell>
          <cell r="S644" t="str">
            <v>Guatemala</v>
          </cell>
        </row>
        <row r="645">
          <cell r="B645" t="str">
            <v>menor de edad</v>
          </cell>
          <cell r="D645" t="str">
            <v xml:space="preserve">Higueros </v>
          </cell>
          <cell r="E645" t="str">
            <v>Denis</v>
          </cell>
          <cell r="F645">
            <v>2</v>
          </cell>
          <cell r="H645">
            <v>4</v>
          </cell>
          <cell r="M645" t="str">
            <v>x</v>
          </cell>
          <cell r="R645" t="str">
            <v>Guatemala</v>
          </cell>
          <cell r="S645" t="str">
            <v>Guatemala</v>
          </cell>
        </row>
        <row r="646">
          <cell r="B646" t="str">
            <v xml:space="preserve">menor de edad </v>
          </cell>
          <cell r="D646" t="str">
            <v>Erazo</v>
          </cell>
          <cell r="E646" t="str">
            <v xml:space="preserve">Higueros </v>
          </cell>
          <cell r="F646">
            <v>2</v>
          </cell>
          <cell r="H646">
            <v>14</v>
          </cell>
          <cell r="M646" t="str">
            <v>x</v>
          </cell>
          <cell r="R646" t="str">
            <v>Guatemala</v>
          </cell>
          <cell r="S646" t="str">
            <v>Guatemala</v>
          </cell>
        </row>
        <row r="647">
          <cell r="B647" t="str">
            <v>pendiente</v>
          </cell>
          <cell r="D647" t="str">
            <v xml:space="preserve">Menchu </v>
          </cell>
          <cell r="E647" t="str">
            <v>Marisol</v>
          </cell>
          <cell r="F647">
            <v>1</v>
          </cell>
          <cell r="H647">
            <v>51</v>
          </cell>
          <cell r="M647" t="str">
            <v>x</v>
          </cell>
          <cell r="R647" t="str">
            <v>Guatemala</v>
          </cell>
          <cell r="S647" t="str">
            <v>Guatemala</v>
          </cell>
        </row>
        <row r="648">
          <cell r="B648" t="str">
            <v>menor de edad</v>
          </cell>
          <cell r="D648" t="str">
            <v xml:space="preserve">Santos </v>
          </cell>
          <cell r="E648" t="str">
            <v>Jemina</v>
          </cell>
          <cell r="F648">
            <v>1</v>
          </cell>
          <cell r="H648">
            <v>10</v>
          </cell>
          <cell r="M648" t="str">
            <v>x</v>
          </cell>
          <cell r="R648" t="str">
            <v>Guatemala</v>
          </cell>
          <cell r="S648" t="str">
            <v>Guatemala</v>
          </cell>
        </row>
        <row r="649">
          <cell r="B649" t="str">
            <v>menor de edad</v>
          </cell>
          <cell r="D649" t="str">
            <v xml:space="preserve">Santos </v>
          </cell>
          <cell r="E649" t="str">
            <v xml:space="preserve">Ottoniel </v>
          </cell>
          <cell r="F649">
            <v>2</v>
          </cell>
          <cell r="H649">
            <v>11</v>
          </cell>
          <cell r="M649" t="str">
            <v>x</v>
          </cell>
          <cell r="R649" t="str">
            <v>Guatemala</v>
          </cell>
          <cell r="S649" t="str">
            <v>Guatemala</v>
          </cell>
        </row>
        <row r="650">
          <cell r="B650" t="str">
            <v>menor de edad</v>
          </cell>
          <cell r="D650" t="str">
            <v>Alvarez</v>
          </cell>
          <cell r="E650" t="str">
            <v>Mynor</v>
          </cell>
          <cell r="F650">
            <v>2</v>
          </cell>
          <cell r="H650">
            <v>15</v>
          </cell>
          <cell r="M650" t="str">
            <v>x</v>
          </cell>
          <cell r="R650" t="str">
            <v>Guatemala</v>
          </cell>
          <cell r="S650" t="str">
            <v>Guatemala</v>
          </cell>
        </row>
        <row r="651">
          <cell r="B651" t="str">
            <v>menor de edad</v>
          </cell>
          <cell r="D651" t="str">
            <v>Godinez</v>
          </cell>
          <cell r="E651" t="str">
            <v>Angel</v>
          </cell>
          <cell r="F651">
            <v>2</v>
          </cell>
          <cell r="H651">
            <v>6</v>
          </cell>
          <cell r="M651" t="str">
            <v>x</v>
          </cell>
          <cell r="R651" t="str">
            <v>Guatemala</v>
          </cell>
          <cell r="S651" t="str">
            <v>Guatemala</v>
          </cell>
        </row>
        <row r="652">
          <cell r="B652">
            <v>2129345890101</v>
          </cell>
          <cell r="D652" t="str">
            <v>Perez</v>
          </cell>
          <cell r="E652" t="str">
            <v>Carlos</v>
          </cell>
          <cell r="F652">
            <v>2</v>
          </cell>
          <cell r="H652">
            <v>25</v>
          </cell>
          <cell r="M652" t="str">
            <v>x</v>
          </cell>
          <cell r="R652" t="str">
            <v>Guatemala</v>
          </cell>
          <cell r="S652" t="str">
            <v>Guatemala</v>
          </cell>
        </row>
        <row r="653">
          <cell r="B653" t="str">
            <v>menor de edad</v>
          </cell>
          <cell r="D653" t="str">
            <v xml:space="preserve">Farfan </v>
          </cell>
          <cell r="E653" t="str">
            <v>Antony</v>
          </cell>
          <cell r="F653">
            <v>2</v>
          </cell>
          <cell r="H653">
            <v>8</v>
          </cell>
          <cell r="M653" t="str">
            <v>x</v>
          </cell>
          <cell r="R653" t="str">
            <v>Guatemala</v>
          </cell>
          <cell r="S653" t="str">
            <v>Guatemala</v>
          </cell>
        </row>
        <row r="654">
          <cell r="B654" t="str">
            <v>menor de edad</v>
          </cell>
          <cell r="D654" t="str">
            <v>Patzan</v>
          </cell>
          <cell r="E654" t="str">
            <v>Juan</v>
          </cell>
          <cell r="F654">
            <v>2</v>
          </cell>
          <cell r="H654">
            <v>6</v>
          </cell>
          <cell r="M654" t="str">
            <v>x</v>
          </cell>
          <cell r="R654" t="str">
            <v>Guatemala</v>
          </cell>
          <cell r="S654" t="str">
            <v>Guatemala</v>
          </cell>
        </row>
        <row r="655">
          <cell r="B655" t="str">
            <v>menor de edad</v>
          </cell>
          <cell r="D655" t="str">
            <v>Cordon</v>
          </cell>
          <cell r="E655" t="str">
            <v>Susana</v>
          </cell>
          <cell r="F655">
            <v>1</v>
          </cell>
          <cell r="H655">
            <v>8</v>
          </cell>
          <cell r="M655" t="str">
            <v>x</v>
          </cell>
          <cell r="R655" t="str">
            <v>Guatemala</v>
          </cell>
          <cell r="S655" t="str">
            <v>Guatemala</v>
          </cell>
        </row>
        <row r="656">
          <cell r="B656" t="str">
            <v>menor de edad</v>
          </cell>
          <cell r="D656" t="str">
            <v xml:space="preserve">Acebedo </v>
          </cell>
          <cell r="E656" t="str">
            <v>Noemi</v>
          </cell>
          <cell r="F656">
            <v>1</v>
          </cell>
          <cell r="H656">
            <v>9</v>
          </cell>
          <cell r="M656" t="str">
            <v>x</v>
          </cell>
          <cell r="R656" t="str">
            <v>Guatemala</v>
          </cell>
          <cell r="S656" t="str">
            <v>Guatemala</v>
          </cell>
        </row>
        <row r="657">
          <cell r="B657" t="str">
            <v>menor de edad</v>
          </cell>
          <cell r="D657" t="str">
            <v xml:space="preserve">Acebedo </v>
          </cell>
          <cell r="E657" t="str">
            <v>Zaory</v>
          </cell>
          <cell r="F657">
            <v>1</v>
          </cell>
          <cell r="H657">
            <v>10</v>
          </cell>
          <cell r="M657" t="str">
            <v>x</v>
          </cell>
          <cell r="R657" t="str">
            <v>Guatemala</v>
          </cell>
          <cell r="S657" t="str">
            <v>Guatemala</v>
          </cell>
        </row>
        <row r="658">
          <cell r="B658" t="str">
            <v>menor de edad</v>
          </cell>
          <cell r="D658" t="str">
            <v xml:space="preserve">Acebedo </v>
          </cell>
          <cell r="E658" t="str">
            <v>Edgar</v>
          </cell>
          <cell r="F658">
            <v>2</v>
          </cell>
          <cell r="H658">
            <v>13</v>
          </cell>
          <cell r="M658" t="str">
            <v>x</v>
          </cell>
          <cell r="R658" t="str">
            <v>Guatemala</v>
          </cell>
          <cell r="S658" t="str">
            <v>Guatemala</v>
          </cell>
        </row>
        <row r="659">
          <cell r="B659" t="str">
            <v>menor de edad</v>
          </cell>
          <cell r="D659" t="str">
            <v xml:space="preserve">Acebedo </v>
          </cell>
          <cell r="E659" t="str">
            <v>Alejandro</v>
          </cell>
          <cell r="F659">
            <v>1</v>
          </cell>
          <cell r="H659">
            <v>15</v>
          </cell>
          <cell r="M659" t="str">
            <v>x</v>
          </cell>
          <cell r="R659" t="str">
            <v>Guatemala</v>
          </cell>
          <cell r="S659" t="str">
            <v>Guatemala</v>
          </cell>
        </row>
        <row r="660">
          <cell r="B660">
            <v>1600318260101</v>
          </cell>
          <cell r="D660" t="str">
            <v>Hernandez</v>
          </cell>
          <cell r="E660" t="str">
            <v>Nancy</v>
          </cell>
          <cell r="F660">
            <v>1</v>
          </cell>
          <cell r="H660">
            <v>35</v>
          </cell>
          <cell r="M660" t="str">
            <v>x</v>
          </cell>
          <cell r="R660" t="str">
            <v>Guatemala</v>
          </cell>
          <cell r="S660" t="str">
            <v>Guatemala</v>
          </cell>
        </row>
        <row r="661">
          <cell r="B661" t="str">
            <v>menor de edad</v>
          </cell>
          <cell r="D661" t="str">
            <v>Paredes</v>
          </cell>
          <cell r="E661" t="str">
            <v>Jaqueline</v>
          </cell>
          <cell r="F661">
            <v>1</v>
          </cell>
          <cell r="H661">
            <v>5</v>
          </cell>
          <cell r="M661" t="str">
            <v>x</v>
          </cell>
          <cell r="R661" t="str">
            <v>Guatemala</v>
          </cell>
          <cell r="S661" t="str">
            <v>Guatemala</v>
          </cell>
        </row>
        <row r="662">
          <cell r="B662" t="str">
            <v>menor de edad</v>
          </cell>
          <cell r="D662" t="str">
            <v>Paredes</v>
          </cell>
          <cell r="E662" t="str">
            <v>Alejandra</v>
          </cell>
          <cell r="F662">
            <v>1</v>
          </cell>
          <cell r="H662">
            <v>9</v>
          </cell>
          <cell r="M662" t="str">
            <v>x</v>
          </cell>
          <cell r="R662" t="str">
            <v>Guatemala</v>
          </cell>
          <cell r="S662" t="str">
            <v>Guatemala</v>
          </cell>
        </row>
        <row r="663">
          <cell r="B663" t="str">
            <v>menor de edad</v>
          </cell>
          <cell r="D663" t="str">
            <v>Paredes</v>
          </cell>
          <cell r="E663" t="str">
            <v>Fermin</v>
          </cell>
          <cell r="F663">
            <v>2</v>
          </cell>
          <cell r="H663">
            <v>14</v>
          </cell>
          <cell r="M663" t="str">
            <v>x</v>
          </cell>
          <cell r="R663" t="str">
            <v>Guatemala</v>
          </cell>
          <cell r="S663" t="str">
            <v>Guatemala</v>
          </cell>
        </row>
        <row r="664">
          <cell r="B664" t="str">
            <v>menor de edad</v>
          </cell>
          <cell r="D664" t="str">
            <v>Ortiz</v>
          </cell>
          <cell r="E664" t="str">
            <v>Keren</v>
          </cell>
          <cell r="F664">
            <v>1</v>
          </cell>
          <cell r="H664">
            <v>9</v>
          </cell>
          <cell r="M664" t="str">
            <v>x</v>
          </cell>
          <cell r="R664" t="str">
            <v>Guatemala</v>
          </cell>
          <cell r="S664" t="str">
            <v>Guatemala</v>
          </cell>
        </row>
        <row r="665">
          <cell r="B665" t="str">
            <v>menor de edad</v>
          </cell>
          <cell r="D665" t="str">
            <v>Tay</v>
          </cell>
          <cell r="E665" t="str">
            <v xml:space="preserve">Steven </v>
          </cell>
          <cell r="F665">
            <v>2</v>
          </cell>
          <cell r="H665">
            <v>15</v>
          </cell>
          <cell r="M665" t="str">
            <v>x</v>
          </cell>
          <cell r="R665" t="str">
            <v>Guatemala</v>
          </cell>
          <cell r="S665" t="str">
            <v>Guatemala</v>
          </cell>
        </row>
        <row r="666">
          <cell r="B666">
            <v>224004400101</v>
          </cell>
          <cell r="D666" t="str">
            <v>Lopez</v>
          </cell>
          <cell r="E666" t="str">
            <v>Erika</v>
          </cell>
          <cell r="F666">
            <v>1</v>
          </cell>
          <cell r="H666">
            <v>24</v>
          </cell>
          <cell r="M666" t="str">
            <v>x</v>
          </cell>
          <cell r="R666" t="str">
            <v>Guatemala</v>
          </cell>
          <cell r="S666" t="str">
            <v>Guatemala</v>
          </cell>
        </row>
        <row r="667">
          <cell r="B667" t="str">
            <v>Menor de e dad</v>
          </cell>
          <cell r="D667" t="str">
            <v>López</v>
          </cell>
          <cell r="E667" t="str">
            <v>Alex</v>
          </cell>
          <cell r="F667">
            <v>2</v>
          </cell>
          <cell r="H667">
            <v>12</v>
          </cell>
          <cell r="M667" t="str">
            <v>x</v>
          </cell>
          <cell r="R667" t="str">
            <v>Guatemala</v>
          </cell>
          <cell r="S667" t="str">
            <v>Guatemala</v>
          </cell>
        </row>
        <row r="668">
          <cell r="B668" t="str">
            <v xml:space="preserve">Menor de edad </v>
          </cell>
          <cell r="D668" t="str">
            <v>López</v>
          </cell>
          <cell r="E668" t="str">
            <v>Sandy</v>
          </cell>
          <cell r="F668">
            <v>1</v>
          </cell>
          <cell r="H668">
            <v>8</v>
          </cell>
          <cell r="M668" t="str">
            <v>x</v>
          </cell>
          <cell r="R668" t="str">
            <v>Guatemala</v>
          </cell>
          <cell r="S668" t="str">
            <v>Guatemala</v>
          </cell>
        </row>
        <row r="669">
          <cell r="B669" t="str">
            <v>menor de edad</v>
          </cell>
          <cell r="D669" t="str">
            <v>Rodriguez</v>
          </cell>
          <cell r="E669" t="str">
            <v>Brenda</v>
          </cell>
          <cell r="F669">
            <v>1</v>
          </cell>
          <cell r="H669">
            <v>8</v>
          </cell>
          <cell r="M669" t="str">
            <v>x</v>
          </cell>
          <cell r="R669" t="str">
            <v>Guatemala</v>
          </cell>
          <cell r="S669" t="str">
            <v>Guatemala</v>
          </cell>
        </row>
        <row r="670">
          <cell r="B670" t="str">
            <v>menor de edad</v>
          </cell>
          <cell r="D670" t="str">
            <v>Estrada</v>
          </cell>
          <cell r="E670" t="str">
            <v>Lara</v>
          </cell>
          <cell r="F670">
            <v>1</v>
          </cell>
          <cell r="H670">
            <v>11</v>
          </cell>
          <cell r="M670" t="str">
            <v>x</v>
          </cell>
          <cell r="R670" t="str">
            <v>Guatemala</v>
          </cell>
          <cell r="S670" t="str">
            <v>Guatemala</v>
          </cell>
        </row>
        <row r="671">
          <cell r="B671" t="str">
            <v xml:space="preserve">menor de edad </v>
          </cell>
          <cell r="D671" t="str">
            <v xml:space="preserve">Perez </v>
          </cell>
          <cell r="E671" t="str">
            <v>Estefany</v>
          </cell>
          <cell r="F671">
            <v>1</v>
          </cell>
          <cell r="H671">
            <v>7</v>
          </cell>
          <cell r="M671" t="str">
            <v>x</v>
          </cell>
          <cell r="R671" t="str">
            <v>Guatemala</v>
          </cell>
          <cell r="S671" t="str">
            <v>Guatemala</v>
          </cell>
        </row>
        <row r="672">
          <cell r="B672" t="str">
            <v>menor de edad</v>
          </cell>
          <cell r="D672" t="str">
            <v>Perez</v>
          </cell>
          <cell r="E672" t="str">
            <v>Jeferson</v>
          </cell>
          <cell r="F672">
            <v>2</v>
          </cell>
          <cell r="H672">
            <v>11</v>
          </cell>
          <cell r="M672" t="str">
            <v>x</v>
          </cell>
          <cell r="R672" t="str">
            <v>Guatemala</v>
          </cell>
          <cell r="S672" t="str">
            <v>Guatemala</v>
          </cell>
        </row>
        <row r="673">
          <cell r="B673" t="str">
            <v>menor de edad</v>
          </cell>
          <cell r="D673" t="str">
            <v>Hernandez</v>
          </cell>
          <cell r="E673" t="str">
            <v>Joseph</v>
          </cell>
          <cell r="F673">
            <v>2</v>
          </cell>
          <cell r="H673">
            <v>11</v>
          </cell>
          <cell r="M673" t="str">
            <v>x</v>
          </cell>
          <cell r="R673" t="str">
            <v>Guatemala</v>
          </cell>
          <cell r="S673" t="str">
            <v>Guatemala</v>
          </cell>
        </row>
        <row r="674">
          <cell r="B674" t="str">
            <v>menor de edad</v>
          </cell>
          <cell r="D674" t="str">
            <v>Hernandez</v>
          </cell>
          <cell r="E674" t="str">
            <v>Katerine</v>
          </cell>
          <cell r="F674">
            <v>1</v>
          </cell>
          <cell r="H674">
            <v>9</v>
          </cell>
          <cell r="M674" t="str">
            <v>x</v>
          </cell>
          <cell r="R674" t="str">
            <v>Guatemala</v>
          </cell>
          <cell r="S674" t="str">
            <v>Guatemala</v>
          </cell>
        </row>
        <row r="675">
          <cell r="B675" t="str">
            <v>menor de edad</v>
          </cell>
          <cell r="D675" t="str">
            <v>Perez</v>
          </cell>
          <cell r="E675" t="str">
            <v>Jose</v>
          </cell>
          <cell r="F675">
            <v>2</v>
          </cell>
          <cell r="H675">
            <v>13</v>
          </cell>
          <cell r="M675" t="str">
            <v>x</v>
          </cell>
          <cell r="R675" t="str">
            <v>Guatemala</v>
          </cell>
          <cell r="S675" t="str">
            <v>Guatemala</v>
          </cell>
        </row>
        <row r="676">
          <cell r="B676" t="str">
            <v>menor de edad</v>
          </cell>
          <cell r="D676" t="str">
            <v>Selkin</v>
          </cell>
          <cell r="E676" t="str">
            <v>Nataly</v>
          </cell>
          <cell r="F676">
            <v>1</v>
          </cell>
          <cell r="H676">
            <v>6</v>
          </cell>
          <cell r="M676" t="str">
            <v>x</v>
          </cell>
          <cell r="R676" t="str">
            <v>Guatemala</v>
          </cell>
          <cell r="S676" t="str">
            <v>Guatemala</v>
          </cell>
        </row>
        <row r="677">
          <cell r="B677" t="str">
            <v>menor de edad</v>
          </cell>
          <cell r="D677" t="str">
            <v>Sanchez</v>
          </cell>
          <cell r="E677" t="str">
            <v>Oscar</v>
          </cell>
          <cell r="F677">
            <v>2</v>
          </cell>
          <cell r="H677">
            <v>10</v>
          </cell>
          <cell r="M677" t="str">
            <v>x</v>
          </cell>
          <cell r="R677" t="str">
            <v>Guatemala</v>
          </cell>
          <cell r="S677" t="str">
            <v>Guatemala</v>
          </cell>
        </row>
        <row r="678">
          <cell r="B678">
            <v>3065911700513</v>
          </cell>
          <cell r="D678" t="str">
            <v>Zeyala</v>
          </cell>
          <cell r="E678" t="str">
            <v>Franklin</v>
          </cell>
          <cell r="F678">
            <v>2</v>
          </cell>
          <cell r="H678">
            <v>18</v>
          </cell>
          <cell r="M678" t="str">
            <v>x</v>
          </cell>
          <cell r="R678" t="str">
            <v>Guatemala</v>
          </cell>
          <cell r="S678" t="str">
            <v>Guatemala</v>
          </cell>
        </row>
        <row r="679">
          <cell r="B679" t="str">
            <v>menor de edad</v>
          </cell>
          <cell r="D679" t="str">
            <v>Escobar</v>
          </cell>
          <cell r="E679" t="str">
            <v xml:space="preserve">Bryan </v>
          </cell>
          <cell r="F679">
            <v>2</v>
          </cell>
          <cell r="H679">
            <v>16</v>
          </cell>
          <cell r="M679" t="str">
            <v>x</v>
          </cell>
          <cell r="R679" t="str">
            <v>Guatemala</v>
          </cell>
          <cell r="S679" t="str">
            <v>Guatemala</v>
          </cell>
        </row>
        <row r="680">
          <cell r="B680" t="str">
            <v>menor de edad</v>
          </cell>
          <cell r="D680" t="str">
            <v>Alvarez</v>
          </cell>
          <cell r="E680" t="str">
            <v>Sofia</v>
          </cell>
          <cell r="F680">
            <v>1</v>
          </cell>
          <cell r="H680">
            <v>10</v>
          </cell>
          <cell r="M680" t="str">
            <v>x</v>
          </cell>
          <cell r="R680" t="str">
            <v>Guatemala</v>
          </cell>
          <cell r="S680" t="str">
            <v>Guatemala</v>
          </cell>
        </row>
        <row r="681">
          <cell r="B681" t="str">
            <v>menor de edad</v>
          </cell>
          <cell r="D681" t="str">
            <v>Zepeda</v>
          </cell>
          <cell r="E681" t="str">
            <v>Allan</v>
          </cell>
          <cell r="F681">
            <v>2</v>
          </cell>
          <cell r="H681">
            <v>14</v>
          </cell>
          <cell r="M681" t="str">
            <v>x</v>
          </cell>
          <cell r="R681" t="str">
            <v>Guatemala</v>
          </cell>
          <cell r="S681" t="str">
            <v>Guatemala</v>
          </cell>
        </row>
        <row r="682">
          <cell r="B682" t="str">
            <v>menor de edad</v>
          </cell>
          <cell r="D682" t="str">
            <v>Chicoj</v>
          </cell>
          <cell r="E682" t="str">
            <v>Sasha</v>
          </cell>
          <cell r="F682">
            <v>1</v>
          </cell>
          <cell r="H682">
            <v>7</v>
          </cell>
          <cell r="M682" t="str">
            <v>x</v>
          </cell>
          <cell r="R682" t="str">
            <v>Guatemala</v>
          </cell>
          <cell r="S682" t="str">
            <v>Guatemala</v>
          </cell>
        </row>
        <row r="683">
          <cell r="B683" t="str">
            <v>menor de edad</v>
          </cell>
          <cell r="D683" t="str">
            <v>Bran</v>
          </cell>
          <cell r="E683" t="str">
            <v>Fatima</v>
          </cell>
          <cell r="F683">
            <v>1</v>
          </cell>
          <cell r="H683">
            <v>11</v>
          </cell>
          <cell r="M683" t="str">
            <v>x</v>
          </cell>
          <cell r="R683" t="str">
            <v>Guatemala</v>
          </cell>
          <cell r="S683" t="str">
            <v>Guatemala</v>
          </cell>
        </row>
        <row r="684">
          <cell r="B684" t="str">
            <v>menor de edad</v>
          </cell>
          <cell r="D684" t="str">
            <v xml:space="preserve">Garcia </v>
          </cell>
          <cell r="E684" t="str">
            <v>Fabio</v>
          </cell>
          <cell r="F684">
            <v>2</v>
          </cell>
          <cell r="H684">
            <v>12</v>
          </cell>
          <cell r="M684" t="str">
            <v>x</v>
          </cell>
          <cell r="R684" t="str">
            <v>Guatemala</v>
          </cell>
          <cell r="S684" t="str">
            <v>Guatemala</v>
          </cell>
        </row>
        <row r="685">
          <cell r="B685" t="str">
            <v>menor de edad</v>
          </cell>
          <cell r="D685" t="str">
            <v>Gonzalez</v>
          </cell>
          <cell r="E685" t="str">
            <v>Luis</v>
          </cell>
          <cell r="F685">
            <v>2</v>
          </cell>
          <cell r="H685">
            <v>8</v>
          </cell>
          <cell r="M685" t="str">
            <v>x</v>
          </cell>
          <cell r="R685" t="str">
            <v>Guatemala</v>
          </cell>
          <cell r="S685" t="str">
            <v>Guatemala</v>
          </cell>
        </row>
        <row r="686">
          <cell r="B686" t="str">
            <v>menor de edad</v>
          </cell>
          <cell r="D686" t="str">
            <v>Davila</v>
          </cell>
          <cell r="E686" t="str">
            <v>Brandon</v>
          </cell>
          <cell r="F686">
            <v>2</v>
          </cell>
          <cell r="H686">
            <v>17</v>
          </cell>
          <cell r="M686" t="str">
            <v>x</v>
          </cell>
          <cell r="R686" t="str">
            <v>Guatemala</v>
          </cell>
          <cell r="S686" t="str">
            <v>Guatemala</v>
          </cell>
        </row>
        <row r="687">
          <cell r="B687">
            <v>1990975691802</v>
          </cell>
          <cell r="D687" t="str">
            <v>Garcia</v>
          </cell>
          <cell r="E687" t="str">
            <v>Barbara</v>
          </cell>
          <cell r="F687">
            <v>1</v>
          </cell>
          <cell r="H687">
            <v>39</v>
          </cell>
          <cell r="M687" t="str">
            <v>x</v>
          </cell>
          <cell r="R687" t="str">
            <v>Guatemala</v>
          </cell>
          <cell r="S687" t="str">
            <v>Guatemala</v>
          </cell>
        </row>
        <row r="688">
          <cell r="B688">
            <v>2426405320101</v>
          </cell>
          <cell r="D688" t="str">
            <v>Urlay</v>
          </cell>
          <cell r="E688" t="str">
            <v>Heidy</v>
          </cell>
          <cell r="F688">
            <v>1</v>
          </cell>
          <cell r="H688">
            <v>34</v>
          </cell>
          <cell r="M688" t="str">
            <v>x</v>
          </cell>
          <cell r="R688" t="str">
            <v>Guatemala</v>
          </cell>
          <cell r="S688" t="str">
            <v>Guatemala</v>
          </cell>
        </row>
        <row r="689">
          <cell r="B689">
            <v>2462875510101</v>
          </cell>
          <cell r="D689" t="str">
            <v>Garcia</v>
          </cell>
          <cell r="E689" t="str">
            <v>Aura</v>
          </cell>
          <cell r="F689">
            <v>1</v>
          </cell>
          <cell r="H689">
            <v>47</v>
          </cell>
          <cell r="M689" t="str">
            <v>x</v>
          </cell>
          <cell r="R689" t="str">
            <v>Guatemala</v>
          </cell>
          <cell r="S689" t="str">
            <v>Guatemala</v>
          </cell>
        </row>
        <row r="690">
          <cell r="B690">
            <v>1633631450101</v>
          </cell>
          <cell r="D690" t="str">
            <v>Pellecer</v>
          </cell>
          <cell r="E690" t="str">
            <v>Claudia</v>
          </cell>
          <cell r="F690">
            <v>1</v>
          </cell>
          <cell r="H690">
            <v>48</v>
          </cell>
          <cell r="M690" t="str">
            <v>x</v>
          </cell>
          <cell r="R690" t="str">
            <v>Guatemala</v>
          </cell>
          <cell r="S690" t="str">
            <v>Guatemala</v>
          </cell>
        </row>
        <row r="691">
          <cell r="B691">
            <v>1587175620101</v>
          </cell>
          <cell r="D691" t="str">
            <v>Esquivel</v>
          </cell>
          <cell r="E691" t="str">
            <v>Mirian</v>
          </cell>
          <cell r="F691">
            <v>1</v>
          </cell>
          <cell r="H691">
            <v>33</v>
          </cell>
          <cell r="M691" t="str">
            <v>x</v>
          </cell>
          <cell r="R691" t="str">
            <v>Guatemala</v>
          </cell>
          <cell r="S691" t="str">
            <v>Guatemala</v>
          </cell>
        </row>
        <row r="692">
          <cell r="B692" t="str">
            <v>menor de edad</v>
          </cell>
          <cell r="D692" t="str">
            <v xml:space="preserve">Avellar </v>
          </cell>
          <cell r="E692" t="str">
            <v xml:space="preserve">Diego </v>
          </cell>
          <cell r="F692">
            <v>2</v>
          </cell>
          <cell r="H692">
            <v>15</v>
          </cell>
          <cell r="M692" t="str">
            <v>x</v>
          </cell>
          <cell r="R692" t="str">
            <v>Guatemala</v>
          </cell>
          <cell r="S692" t="str">
            <v>Guatemala</v>
          </cell>
        </row>
        <row r="693">
          <cell r="B693">
            <v>1776709162101</v>
          </cell>
          <cell r="D693" t="str">
            <v>Peña</v>
          </cell>
          <cell r="E693" t="str">
            <v>Nora</v>
          </cell>
          <cell r="F693">
            <v>1</v>
          </cell>
          <cell r="H693">
            <v>52</v>
          </cell>
          <cell r="M693" t="str">
            <v>x</v>
          </cell>
          <cell r="R693" t="str">
            <v>Guatemala</v>
          </cell>
          <cell r="S693" t="str">
            <v>Guatemala</v>
          </cell>
        </row>
        <row r="694">
          <cell r="B694" t="str">
            <v>menor de edad</v>
          </cell>
          <cell r="D694" t="str">
            <v>Portillo</v>
          </cell>
          <cell r="E694" t="str">
            <v>Maria</v>
          </cell>
          <cell r="F694">
            <v>1</v>
          </cell>
          <cell r="H694">
            <v>5</v>
          </cell>
          <cell r="M694" t="str">
            <v>x</v>
          </cell>
          <cell r="R694" t="str">
            <v>Guatemala</v>
          </cell>
          <cell r="S694" t="str">
            <v>Guatemala</v>
          </cell>
        </row>
        <row r="695">
          <cell r="B695" t="str">
            <v>menor de edad</v>
          </cell>
          <cell r="D695" t="str">
            <v>Doradea</v>
          </cell>
          <cell r="E695" t="str">
            <v>Danilo</v>
          </cell>
          <cell r="F695">
            <v>2</v>
          </cell>
          <cell r="H695">
            <v>12</v>
          </cell>
          <cell r="M695" t="str">
            <v>x</v>
          </cell>
          <cell r="R695" t="str">
            <v>Guatemala</v>
          </cell>
          <cell r="S695" t="str">
            <v>Guatemala</v>
          </cell>
        </row>
        <row r="696">
          <cell r="B696" t="str">
            <v>menor de edad</v>
          </cell>
          <cell r="D696" t="str">
            <v>Doradea</v>
          </cell>
          <cell r="E696" t="str">
            <v>Sandra</v>
          </cell>
          <cell r="F696">
            <v>1</v>
          </cell>
          <cell r="H696">
            <v>16</v>
          </cell>
          <cell r="M696" t="str">
            <v>x</v>
          </cell>
          <cell r="R696" t="str">
            <v>Guatemala</v>
          </cell>
          <cell r="S696" t="str">
            <v>Guatemala</v>
          </cell>
        </row>
        <row r="697">
          <cell r="B697" t="str">
            <v>menor de edad</v>
          </cell>
          <cell r="D697" t="str">
            <v xml:space="preserve">Luna </v>
          </cell>
          <cell r="E697" t="str">
            <v>Angy</v>
          </cell>
          <cell r="F697">
            <v>1</v>
          </cell>
          <cell r="H697">
            <v>7</v>
          </cell>
          <cell r="M697" t="str">
            <v>x</v>
          </cell>
          <cell r="R697" t="str">
            <v>Guatemala</v>
          </cell>
          <cell r="S697" t="str">
            <v>Guatemala</v>
          </cell>
        </row>
        <row r="698">
          <cell r="B698" t="str">
            <v>menor de edad</v>
          </cell>
          <cell r="D698" t="str">
            <v xml:space="preserve">Luna </v>
          </cell>
          <cell r="E698" t="str">
            <v>Evelyn</v>
          </cell>
          <cell r="F698">
            <v>1</v>
          </cell>
          <cell r="H698">
            <v>4</v>
          </cell>
          <cell r="M698" t="str">
            <v>x</v>
          </cell>
          <cell r="R698" t="str">
            <v>Guatemala</v>
          </cell>
          <cell r="S698" t="str">
            <v>Guatemala</v>
          </cell>
        </row>
        <row r="699">
          <cell r="B699" t="str">
            <v>menor de edad</v>
          </cell>
          <cell r="D699" t="str">
            <v xml:space="preserve">Luna </v>
          </cell>
          <cell r="E699" t="str">
            <v>Briseida</v>
          </cell>
          <cell r="F699">
            <v>1</v>
          </cell>
          <cell r="H699">
            <v>8</v>
          </cell>
          <cell r="M699" t="str">
            <v>x</v>
          </cell>
          <cell r="R699" t="str">
            <v>Guatemala</v>
          </cell>
          <cell r="S699" t="str">
            <v>Guatemala</v>
          </cell>
        </row>
        <row r="700">
          <cell r="B700" t="str">
            <v>menor de edad</v>
          </cell>
          <cell r="D700" t="str">
            <v>Escobar</v>
          </cell>
          <cell r="E700" t="str">
            <v>Valezka</v>
          </cell>
          <cell r="F700">
            <v>1</v>
          </cell>
          <cell r="H700">
            <v>4</v>
          </cell>
          <cell r="M700" t="str">
            <v>x</v>
          </cell>
          <cell r="R700" t="str">
            <v>Guatemala</v>
          </cell>
          <cell r="S700" t="str">
            <v>Guatemala</v>
          </cell>
        </row>
        <row r="701">
          <cell r="B701" t="str">
            <v>menor de edad</v>
          </cell>
          <cell r="D701" t="str">
            <v>Tejada</v>
          </cell>
          <cell r="E701" t="str">
            <v>Antony</v>
          </cell>
          <cell r="F701">
            <v>2</v>
          </cell>
          <cell r="H701">
            <v>6</v>
          </cell>
          <cell r="M701" t="str">
            <v>x</v>
          </cell>
          <cell r="R701" t="str">
            <v>Guatemala</v>
          </cell>
          <cell r="S701" t="str">
            <v>Guatemala</v>
          </cell>
        </row>
        <row r="702">
          <cell r="B702" t="str">
            <v>menor de edad</v>
          </cell>
          <cell r="D702" t="str">
            <v xml:space="preserve">Tejado </v>
          </cell>
          <cell r="E702" t="str">
            <v>Alizon</v>
          </cell>
          <cell r="F702">
            <v>1</v>
          </cell>
          <cell r="H702">
            <v>9</v>
          </cell>
          <cell r="M702" t="str">
            <v>x</v>
          </cell>
          <cell r="R702" t="str">
            <v>Guatemala</v>
          </cell>
          <cell r="S702" t="str">
            <v>Guatemala</v>
          </cell>
        </row>
        <row r="703">
          <cell r="B703" t="str">
            <v>menor de edad</v>
          </cell>
          <cell r="D703" t="str">
            <v>Mejicano</v>
          </cell>
          <cell r="E703" t="str">
            <v>Damaris</v>
          </cell>
          <cell r="F703">
            <v>1</v>
          </cell>
          <cell r="H703">
            <v>8</v>
          </cell>
          <cell r="M703" t="str">
            <v>x</v>
          </cell>
          <cell r="R703" t="str">
            <v>Guatemala</v>
          </cell>
          <cell r="S703" t="str">
            <v>Guatemala</v>
          </cell>
        </row>
        <row r="704">
          <cell r="B704" t="str">
            <v>menor de edad</v>
          </cell>
          <cell r="D704" t="str">
            <v xml:space="preserve">de Leon </v>
          </cell>
          <cell r="E704" t="str">
            <v xml:space="preserve">Maria </v>
          </cell>
          <cell r="F704">
            <v>1</v>
          </cell>
          <cell r="H704">
            <v>16</v>
          </cell>
          <cell r="M704" t="str">
            <v>x</v>
          </cell>
          <cell r="R704" t="str">
            <v>Guatemala</v>
          </cell>
          <cell r="S704" t="str">
            <v>Guatemala</v>
          </cell>
        </row>
        <row r="705">
          <cell r="B705" t="str">
            <v>menor de edad</v>
          </cell>
          <cell r="D705" t="str">
            <v xml:space="preserve">de Leon </v>
          </cell>
          <cell r="E705" t="str">
            <v>Mirella</v>
          </cell>
          <cell r="F705">
            <v>1</v>
          </cell>
          <cell r="H705">
            <v>6</v>
          </cell>
          <cell r="M705" t="str">
            <v>x</v>
          </cell>
          <cell r="R705" t="str">
            <v>Guatemala</v>
          </cell>
          <cell r="S705" t="str">
            <v>Guatemala</v>
          </cell>
        </row>
        <row r="706">
          <cell r="B706" t="str">
            <v>menor de edad</v>
          </cell>
          <cell r="D706" t="str">
            <v xml:space="preserve">de Leon </v>
          </cell>
          <cell r="E706" t="str">
            <v>Jimena</v>
          </cell>
          <cell r="F706">
            <v>1</v>
          </cell>
          <cell r="H706">
            <v>4</v>
          </cell>
          <cell r="M706" t="str">
            <v>x</v>
          </cell>
          <cell r="R706" t="str">
            <v>Guatemala</v>
          </cell>
          <cell r="S706" t="str">
            <v>Guatemala</v>
          </cell>
        </row>
        <row r="707">
          <cell r="B707" t="str">
            <v>menor de edad</v>
          </cell>
          <cell r="D707" t="str">
            <v>Lopez</v>
          </cell>
          <cell r="E707" t="str">
            <v>Katerine</v>
          </cell>
          <cell r="F707">
            <v>1</v>
          </cell>
          <cell r="H707">
            <v>7</v>
          </cell>
          <cell r="M707" t="str">
            <v>x</v>
          </cell>
          <cell r="R707" t="str">
            <v>Guatemala</v>
          </cell>
          <cell r="S707" t="str">
            <v>Guatemala</v>
          </cell>
        </row>
        <row r="708">
          <cell r="B708" t="str">
            <v>menor de edad</v>
          </cell>
          <cell r="D708" t="str">
            <v>Lopez</v>
          </cell>
          <cell r="E708" t="str">
            <v>Gabriela</v>
          </cell>
          <cell r="F708">
            <v>1</v>
          </cell>
          <cell r="H708">
            <v>11</v>
          </cell>
          <cell r="M708" t="str">
            <v>x</v>
          </cell>
          <cell r="R708" t="str">
            <v>Guatemala</v>
          </cell>
          <cell r="S708" t="str">
            <v>Guatemala</v>
          </cell>
        </row>
        <row r="709">
          <cell r="B709">
            <v>1743611810101</v>
          </cell>
          <cell r="D709" t="str">
            <v>Lopez</v>
          </cell>
          <cell r="E709" t="str">
            <v>Carmen</v>
          </cell>
          <cell r="F709">
            <v>1</v>
          </cell>
          <cell r="H709">
            <v>29</v>
          </cell>
          <cell r="M709" t="str">
            <v>x</v>
          </cell>
          <cell r="R709" t="str">
            <v>Guatemala</v>
          </cell>
          <cell r="S709" t="str">
            <v>Guatemala</v>
          </cell>
        </row>
        <row r="710">
          <cell r="B710" t="str">
            <v>menor de edad</v>
          </cell>
          <cell r="D710" t="str">
            <v>Avila</v>
          </cell>
          <cell r="E710" t="str">
            <v>Valeria</v>
          </cell>
          <cell r="F710">
            <v>1</v>
          </cell>
          <cell r="H710">
            <v>11</v>
          </cell>
          <cell r="M710" t="str">
            <v>x</v>
          </cell>
          <cell r="R710" t="str">
            <v>Guatemala</v>
          </cell>
          <cell r="S710" t="str">
            <v>Guatemala</v>
          </cell>
        </row>
        <row r="711">
          <cell r="B711" t="str">
            <v>menor de edad</v>
          </cell>
          <cell r="D711" t="str">
            <v>Sandoval</v>
          </cell>
          <cell r="E711" t="str">
            <v>Isrs</v>
          </cell>
          <cell r="F711">
            <v>2</v>
          </cell>
          <cell r="H711">
            <v>17</v>
          </cell>
          <cell r="M711" t="str">
            <v>x</v>
          </cell>
          <cell r="R711" t="str">
            <v>Guatemala</v>
          </cell>
          <cell r="S711" t="str">
            <v>Guatemala</v>
          </cell>
        </row>
        <row r="712">
          <cell r="B712">
            <v>2978535700101</v>
          </cell>
          <cell r="D712" t="str">
            <v>Ibañez</v>
          </cell>
          <cell r="E712" t="str">
            <v>Erick</v>
          </cell>
          <cell r="F712">
            <v>1</v>
          </cell>
          <cell r="H712">
            <v>21</v>
          </cell>
          <cell r="M712" t="str">
            <v>x</v>
          </cell>
          <cell r="R712" t="str">
            <v>Guatemala</v>
          </cell>
          <cell r="S712" t="str">
            <v>Guatemala</v>
          </cell>
        </row>
        <row r="713">
          <cell r="B713">
            <v>2511926959507</v>
          </cell>
          <cell r="D713" t="str">
            <v>Ortiz</v>
          </cell>
          <cell r="E713" t="str">
            <v>Silvia</v>
          </cell>
          <cell r="F713">
            <v>1</v>
          </cell>
          <cell r="H713">
            <v>45</v>
          </cell>
          <cell r="M713" t="str">
            <v>x</v>
          </cell>
          <cell r="R713" t="str">
            <v>Guatemala</v>
          </cell>
          <cell r="S713" t="str">
            <v>Guatemala</v>
          </cell>
        </row>
        <row r="714">
          <cell r="B714" t="str">
            <v>menor de edad</v>
          </cell>
          <cell r="D714" t="str">
            <v>Davila</v>
          </cell>
          <cell r="E714" t="str">
            <v xml:space="preserve">Maria </v>
          </cell>
          <cell r="F714">
            <v>1</v>
          </cell>
          <cell r="H714">
            <v>10</v>
          </cell>
          <cell r="M714" t="str">
            <v>x</v>
          </cell>
          <cell r="R714" t="str">
            <v>Guatemala</v>
          </cell>
          <cell r="S714" t="str">
            <v>Guatemala</v>
          </cell>
        </row>
        <row r="715">
          <cell r="B715">
            <v>2351275580613</v>
          </cell>
          <cell r="D715" t="str">
            <v>Morales</v>
          </cell>
          <cell r="E715" t="str">
            <v>Luis</v>
          </cell>
          <cell r="F715">
            <v>2</v>
          </cell>
          <cell r="H715">
            <v>58</v>
          </cell>
          <cell r="M715" t="str">
            <v>x</v>
          </cell>
          <cell r="R715" t="str">
            <v>Guatemala</v>
          </cell>
          <cell r="S715" t="str">
            <v>Guatemala</v>
          </cell>
        </row>
        <row r="716">
          <cell r="B716">
            <v>2053852650101</v>
          </cell>
          <cell r="D716" t="str">
            <v xml:space="preserve">Calderon </v>
          </cell>
          <cell r="E716" t="str">
            <v>paola</v>
          </cell>
          <cell r="F716">
            <v>1</v>
          </cell>
          <cell r="H716">
            <v>26</v>
          </cell>
          <cell r="M716" t="str">
            <v>x</v>
          </cell>
          <cell r="R716" t="str">
            <v>Guatemala</v>
          </cell>
          <cell r="S716" t="str">
            <v>Guatemala</v>
          </cell>
        </row>
        <row r="717">
          <cell r="B717" t="str">
            <v>menor de edad</v>
          </cell>
          <cell r="D717" t="str">
            <v>Suarez</v>
          </cell>
          <cell r="E717" t="str">
            <v xml:space="preserve">Angela </v>
          </cell>
          <cell r="F717">
            <v>1</v>
          </cell>
          <cell r="H717">
            <v>13</v>
          </cell>
          <cell r="M717" t="str">
            <v>x</v>
          </cell>
          <cell r="R717" t="str">
            <v>Guatemala</v>
          </cell>
          <cell r="S717" t="str">
            <v>Guatemala</v>
          </cell>
        </row>
        <row r="718">
          <cell r="B718" t="str">
            <v>menor de edad</v>
          </cell>
          <cell r="D718" t="str">
            <v>Garcia</v>
          </cell>
          <cell r="E718" t="str">
            <v>Cesar</v>
          </cell>
          <cell r="F718">
            <v>2</v>
          </cell>
          <cell r="H718">
            <v>15</v>
          </cell>
          <cell r="M718" t="str">
            <v>x</v>
          </cell>
          <cell r="R718" t="str">
            <v>Guatemala</v>
          </cell>
          <cell r="S718" t="str">
            <v>Guatemala</v>
          </cell>
        </row>
        <row r="719">
          <cell r="B719" t="str">
            <v>menor de edad</v>
          </cell>
          <cell r="D719" t="str">
            <v>Oelary</v>
          </cell>
          <cell r="E719" t="str">
            <v xml:space="preserve">Daniel </v>
          </cell>
          <cell r="F719">
            <v>2</v>
          </cell>
          <cell r="H719">
            <v>7</v>
          </cell>
          <cell r="M719" t="str">
            <v>x</v>
          </cell>
          <cell r="R719" t="str">
            <v>Guatemala</v>
          </cell>
          <cell r="S719" t="str">
            <v>Guatemala</v>
          </cell>
        </row>
        <row r="720">
          <cell r="B720" t="str">
            <v>menor de edad</v>
          </cell>
          <cell r="D720" t="str">
            <v>Castañeda</v>
          </cell>
          <cell r="E720" t="str">
            <v>Alejandra</v>
          </cell>
          <cell r="F720">
            <v>1</v>
          </cell>
          <cell r="H720">
            <v>14</v>
          </cell>
          <cell r="M720" t="str">
            <v>x</v>
          </cell>
          <cell r="R720" t="str">
            <v>Guatemala</v>
          </cell>
          <cell r="S720" t="str">
            <v>Guatemala</v>
          </cell>
        </row>
        <row r="721">
          <cell r="B721" t="str">
            <v>menor de edad</v>
          </cell>
          <cell r="D721" t="str">
            <v>castañeda</v>
          </cell>
          <cell r="E721" t="str">
            <v>Daniel</v>
          </cell>
          <cell r="F721">
            <v>2</v>
          </cell>
          <cell r="H721">
            <v>12</v>
          </cell>
          <cell r="M721" t="str">
            <v>x</v>
          </cell>
          <cell r="R721" t="str">
            <v>Guatemala</v>
          </cell>
          <cell r="S721" t="str">
            <v>Guatemala</v>
          </cell>
        </row>
        <row r="722">
          <cell r="B722" t="str">
            <v>menor de edad</v>
          </cell>
          <cell r="D722" t="str">
            <v>Matias</v>
          </cell>
          <cell r="E722" t="str">
            <v>Andres</v>
          </cell>
          <cell r="F722">
            <v>2</v>
          </cell>
          <cell r="H722">
            <v>14</v>
          </cell>
          <cell r="M722" t="str">
            <v>x</v>
          </cell>
          <cell r="R722" t="str">
            <v>Guatemala</v>
          </cell>
          <cell r="S722" t="str">
            <v>Guatemala</v>
          </cell>
        </row>
        <row r="723">
          <cell r="B723" t="str">
            <v>menor de edad</v>
          </cell>
          <cell r="D723" t="str">
            <v>Alvarez</v>
          </cell>
          <cell r="E723" t="str">
            <v>Jennifer</v>
          </cell>
          <cell r="F723">
            <v>1</v>
          </cell>
          <cell r="H723">
            <v>11</v>
          </cell>
          <cell r="M723" t="str">
            <v>x</v>
          </cell>
          <cell r="R723" t="str">
            <v>Guatemala</v>
          </cell>
          <cell r="S723" t="str">
            <v>Guatemala</v>
          </cell>
        </row>
        <row r="724">
          <cell r="B724" t="str">
            <v>menor de edad</v>
          </cell>
          <cell r="D724" t="str">
            <v>Gonzalez</v>
          </cell>
          <cell r="E724" t="str">
            <v>Pamela</v>
          </cell>
          <cell r="F724">
            <v>1</v>
          </cell>
          <cell r="H724">
            <v>12</v>
          </cell>
          <cell r="M724" t="str">
            <v>x</v>
          </cell>
          <cell r="R724" t="str">
            <v>Guatemala</v>
          </cell>
          <cell r="S724" t="str">
            <v>Guatemala</v>
          </cell>
        </row>
        <row r="725">
          <cell r="B725" t="str">
            <v>menor de edad</v>
          </cell>
          <cell r="D725" t="str">
            <v>Diaz</v>
          </cell>
          <cell r="E725" t="str">
            <v>Cristal</v>
          </cell>
          <cell r="F725">
            <v>1</v>
          </cell>
          <cell r="H725">
            <v>11</v>
          </cell>
          <cell r="M725" t="str">
            <v>x</v>
          </cell>
          <cell r="R725" t="str">
            <v>Guatemala</v>
          </cell>
          <cell r="S725" t="str">
            <v>Guatemala</v>
          </cell>
        </row>
        <row r="726">
          <cell r="B726" t="str">
            <v>menor de edad</v>
          </cell>
          <cell r="D726" t="str">
            <v>Gonzalez</v>
          </cell>
          <cell r="E726" t="str">
            <v>Jose</v>
          </cell>
          <cell r="F726">
            <v>2</v>
          </cell>
          <cell r="H726">
            <v>7</v>
          </cell>
          <cell r="M726" t="str">
            <v>x</v>
          </cell>
          <cell r="R726" t="str">
            <v>Guatemala</v>
          </cell>
          <cell r="S726" t="str">
            <v>Guatemala</v>
          </cell>
        </row>
        <row r="727">
          <cell r="B727" t="str">
            <v>menor de edad</v>
          </cell>
          <cell r="D727" t="str">
            <v>Alvarez</v>
          </cell>
          <cell r="E727" t="str">
            <v>Henry</v>
          </cell>
          <cell r="F727">
            <v>2</v>
          </cell>
          <cell r="H727">
            <v>7</v>
          </cell>
          <cell r="M727" t="str">
            <v>x</v>
          </cell>
          <cell r="R727" t="str">
            <v>Guatemala</v>
          </cell>
          <cell r="S727" t="str">
            <v>Guatemala</v>
          </cell>
        </row>
        <row r="728">
          <cell r="B728">
            <v>1790058390101</v>
          </cell>
          <cell r="D728" t="str">
            <v>Lopez</v>
          </cell>
          <cell r="E728" t="str">
            <v xml:space="preserve">Ruben </v>
          </cell>
          <cell r="F728">
            <v>2</v>
          </cell>
          <cell r="H728">
            <v>35</v>
          </cell>
          <cell r="M728" t="str">
            <v>x</v>
          </cell>
          <cell r="R728" t="str">
            <v>Guatemala</v>
          </cell>
          <cell r="S728" t="str">
            <v>Guatemala</v>
          </cell>
        </row>
        <row r="729">
          <cell r="B729" t="str">
            <v>menro de edad</v>
          </cell>
          <cell r="D729" t="str">
            <v>Hernandez</v>
          </cell>
          <cell r="E729" t="str">
            <v>Britany</v>
          </cell>
          <cell r="F729">
            <v>1</v>
          </cell>
          <cell r="H729">
            <v>9</v>
          </cell>
          <cell r="M729" t="str">
            <v>x</v>
          </cell>
          <cell r="R729" t="str">
            <v>Guatemala</v>
          </cell>
          <cell r="S729" t="str">
            <v>Guatemala</v>
          </cell>
        </row>
        <row r="730">
          <cell r="B730" t="str">
            <v>menor de edad</v>
          </cell>
          <cell r="D730" t="str">
            <v>Hernandez</v>
          </cell>
          <cell r="E730" t="str">
            <v>Cristofer</v>
          </cell>
          <cell r="F730">
            <v>2</v>
          </cell>
          <cell r="H730">
            <v>11</v>
          </cell>
          <cell r="M730" t="str">
            <v>x</v>
          </cell>
          <cell r="R730" t="str">
            <v>Guatemala</v>
          </cell>
          <cell r="S730" t="str">
            <v>Guatemala</v>
          </cell>
        </row>
        <row r="731">
          <cell r="B731">
            <v>2603665600101</v>
          </cell>
          <cell r="D731" t="str">
            <v>Santay</v>
          </cell>
          <cell r="E731" t="str">
            <v xml:space="preserve">Pablo </v>
          </cell>
          <cell r="F731">
            <v>2</v>
          </cell>
          <cell r="H731">
            <v>29</v>
          </cell>
          <cell r="M731" t="str">
            <v>x</v>
          </cell>
          <cell r="R731" t="str">
            <v>Guatemala</v>
          </cell>
          <cell r="S731" t="str">
            <v>Guatemala</v>
          </cell>
        </row>
        <row r="732">
          <cell r="B732" t="str">
            <v>menor de edad</v>
          </cell>
          <cell r="D732" t="str">
            <v>Gonzalez</v>
          </cell>
          <cell r="E732" t="str">
            <v>Nahomi</v>
          </cell>
          <cell r="F732">
            <v>1</v>
          </cell>
          <cell r="H732">
            <v>11</v>
          </cell>
          <cell r="M732" t="str">
            <v>x</v>
          </cell>
          <cell r="R732" t="str">
            <v>Guatemala</v>
          </cell>
          <cell r="S732" t="str">
            <v>Guatemala</v>
          </cell>
        </row>
        <row r="733">
          <cell r="B733" t="str">
            <v>menor de edad</v>
          </cell>
          <cell r="D733" t="str">
            <v xml:space="preserve">Santos </v>
          </cell>
          <cell r="E733" t="str">
            <v>Jeared</v>
          </cell>
          <cell r="F733">
            <v>2</v>
          </cell>
          <cell r="H733">
            <v>11</v>
          </cell>
          <cell r="M733" t="str">
            <v>x</v>
          </cell>
          <cell r="R733" t="str">
            <v>Guatemala</v>
          </cell>
          <cell r="S733" t="str">
            <v>Guatemala</v>
          </cell>
        </row>
        <row r="734">
          <cell r="B734" t="str">
            <v>menro de edad</v>
          </cell>
          <cell r="D734" t="str">
            <v>Santos</v>
          </cell>
          <cell r="E734" t="str">
            <v>Skarlet</v>
          </cell>
          <cell r="F734">
            <v>1</v>
          </cell>
          <cell r="H734">
            <v>9</v>
          </cell>
          <cell r="M734" t="str">
            <v>x</v>
          </cell>
          <cell r="R734" t="str">
            <v>Guatemala</v>
          </cell>
          <cell r="S734" t="str">
            <v>Guatemala</v>
          </cell>
        </row>
        <row r="735">
          <cell r="B735" t="str">
            <v>menor de edad</v>
          </cell>
          <cell r="D735" t="str">
            <v xml:space="preserve">Santos </v>
          </cell>
          <cell r="E735" t="str">
            <v>Ilian</v>
          </cell>
          <cell r="F735">
            <v>2</v>
          </cell>
          <cell r="H735">
            <v>7</v>
          </cell>
          <cell r="M735" t="str">
            <v>x</v>
          </cell>
          <cell r="R735" t="str">
            <v>Guatemala</v>
          </cell>
          <cell r="S735" t="str">
            <v>Guatemala</v>
          </cell>
        </row>
        <row r="736">
          <cell r="B736" t="str">
            <v>menor de edad</v>
          </cell>
          <cell r="D736" t="str">
            <v xml:space="preserve">Aguilar </v>
          </cell>
          <cell r="E736" t="str">
            <v>Fatima</v>
          </cell>
          <cell r="F736">
            <v>1</v>
          </cell>
          <cell r="H736">
            <v>8</v>
          </cell>
          <cell r="M736" t="str">
            <v>x</v>
          </cell>
          <cell r="R736" t="str">
            <v>Guatemala</v>
          </cell>
          <cell r="S736" t="str">
            <v>Guatemala</v>
          </cell>
        </row>
        <row r="737">
          <cell r="B737">
            <v>2090790610101</v>
          </cell>
          <cell r="D737" t="str">
            <v>Benavente</v>
          </cell>
          <cell r="E737" t="str">
            <v>Jeimy</v>
          </cell>
          <cell r="F737">
            <v>2</v>
          </cell>
          <cell r="H737">
            <v>26</v>
          </cell>
          <cell r="M737" t="str">
            <v>x</v>
          </cell>
          <cell r="R737" t="str">
            <v>Guatemala</v>
          </cell>
          <cell r="S737" t="str">
            <v>Guatemala</v>
          </cell>
        </row>
        <row r="738">
          <cell r="B738" t="str">
            <v>menor de edad</v>
          </cell>
          <cell r="D738" t="str">
            <v>Tipaz</v>
          </cell>
          <cell r="E738" t="str">
            <v xml:space="preserve">Miguel </v>
          </cell>
          <cell r="F738">
            <v>2</v>
          </cell>
          <cell r="H738">
            <v>10</v>
          </cell>
          <cell r="M738" t="str">
            <v>x</v>
          </cell>
          <cell r="R738" t="str">
            <v>Guatemala</v>
          </cell>
          <cell r="S738" t="str">
            <v>Guatemala</v>
          </cell>
        </row>
        <row r="739">
          <cell r="B739" t="str">
            <v>menor de edad</v>
          </cell>
          <cell r="D739" t="str">
            <v xml:space="preserve">Aguilar </v>
          </cell>
          <cell r="E739" t="str">
            <v>Ariana</v>
          </cell>
          <cell r="F739">
            <v>1</v>
          </cell>
          <cell r="H739">
            <v>6</v>
          </cell>
          <cell r="M739" t="str">
            <v>x</v>
          </cell>
          <cell r="R739" t="str">
            <v>Guatemala</v>
          </cell>
          <cell r="S739" t="str">
            <v>Guatemala</v>
          </cell>
        </row>
        <row r="740">
          <cell r="B740" t="str">
            <v>menor de edad</v>
          </cell>
          <cell r="D740" t="str">
            <v>Aguilar</v>
          </cell>
          <cell r="E740" t="str">
            <v>Izabela</v>
          </cell>
          <cell r="F740">
            <v>1</v>
          </cell>
          <cell r="H740">
            <v>4</v>
          </cell>
          <cell r="M740" t="str">
            <v>x</v>
          </cell>
          <cell r="R740" t="str">
            <v>Guatemala</v>
          </cell>
          <cell r="S740" t="str">
            <v>Guatemala</v>
          </cell>
        </row>
        <row r="741">
          <cell r="B741" t="str">
            <v>menor de edad</v>
          </cell>
          <cell r="D741" t="str">
            <v>Gonzalez</v>
          </cell>
          <cell r="E741" t="str">
            <v>Sebastian</v>
          </cell>
          <cell r="F741">
            <v>2</v>
          </cell>
          <cell r="H741">
            <v>13</v>
          </cell>
          <cell r="M741" t="str">
            <v>x</v>
          </cell>
          <cell r="R741" t="str">
            <v>Guatemala</v>
          </cell>
          <cell r="S741" t="str">
            <v>Guatemala</v>
          </cell>
        </row>
        <row r="742">
          <cell r="B742" t="str">
            <v>menor de edad</v>
          </cell>
          <cell r="D742" t="str">
            <v>Suarez</v>
          </cell>
          <cell r="E742" t="str">
            <v>Angela</v>
          </cell>
          <cell r="F742">
            <v>1</v>
          </cell>
          <cell r="H742">
            <v>13</v>
          </cell>
          <cell r="M742" t="str">
            <v>x</v>
          </cell>
          <cell r="R742" t="str">
            <v>Guatemala</v>
          </cell>
          <cell r="S742" t="str">
            <v>Guatemala</v>
          </cell>
        </row>
        <row r="743">
          <cell r="B743" t="str">
            <v>menor de edad</v>
          </cell>
          <cell r="D743" t="str">
            <v>Pérez</v>
          </cell>
          <cell r="E743" t="str">
            <v xml:space="preserve">Diego </v>
          </cell>
          <cell r="F743">
            <v>2</v>
          </cell>
          <cell r="H743">
            <v>6</v>
          </cell>
          <cell r="M743" t="str">
            <v>x</v>
          </cell>
          <cell r="R743" t="str">
            <v>Guatemala</v>
          </cell>
          <cell r="S743" t="str">
            <v>Guatemala</v>
          </cell>
        </row>
        <row r="744">
          <cell r="B744" t="str">
            <v>menor de edad</v>
          </cell>
          <cell r="D744" t="str">
            <v>Merida</v>
          </cell>
          <cell r="E744" t="str">
            <v>María</v>
          </cell>
          <cell r="F744">
            <v>2</v>
          </cell>
          <cell r="H744">
            <v>11</v>
          </cell>
          <cell r="M744" t="str">
            <v>x</v>
          </cell>
          <cell r="R744" t="str">
            <v>Guatemala</v>
          </cell>
          <cell r="S744" t="str">
            <v>Guatemala</v>
          </cell>
        </row>
        <row r="745">
          <cell r="B745">
            <v>9633888900101</v>
          </cell>
          <cell r="D745" t="str">
            <v>Tubac</v>
          </cell>
          <cell r="E745" t="str">
            <v>Joel</v>
          </cell>
          <cell r="F745">
            <v>1</v>
          </cell>
          <cell r="H745">
            <v>18</v>
          </cell>
          <cell r="M745" t="str">
            <v>x</v>
          </cell>
          <cell r="R745" t="str">
            <v>Guatemala</v>
          </cell>
          <cell r="S745" t="str">
            <v>Guatemala</v>
          </cell>
        </row>
        <row r="746">
          <cell r="B746" t="str">
            <v>menor de edad</v>
          </cell>
          <cell r="D746" t="str">
            <v>Lima</v>
          </cell>
          <cell r="E746" t="str">
            <v>Daniela</v>
          </cell>
          <cell r="F746">
            <v>2</v>
          </cell>
          <cell r="H746">
            <v>6</v>
          </cell>
          <cell r="M746" t="str">
            <v>x</v>
          </cell>
          <cell r="R746" t="str">
            <v>Guatemala</v>
          </cell>
          <cell r="S746" t="str">
            <v>Guatemala</v>
          </cell>
        </row>
        <row r="747">
          <cell r="B747" t="str">
            <v>menor de edad</v>
          </cell>
          <cell r="D747" t="str">
            <v>Lima</v>
          </cell>
          <cell r="E747" t="str">
            <v>Eunice</v>
          </cell>
          <cell r="F747">
            <v>2</v>
          </cell>
          <cell r="H747">
            <v>8</v>
          </cell>
          <cell r="M747" t="str">
            <v>x</v>
          </cell>
          <cell r="R747" t="str">
            <v>Guatemala</v>
          </cell>
          <cell r="S747" t="str">
            <v>Guatemala</v>
          </cell>
        </row>
        <row r="748">
          <cell r="B748" t="str">
            <v>menor de edad</v>
          </cell>
          <cell r="D748" t="str">
            <v>Meza</v>
          </cell>
          <cell r="E748" t="str">
            <v>José</v>
          </cell>
          <cell r="F748">
            <v>1</v>
          </cell>
          <cell r="H748">
            <v>13</v>
          </cell>
          <cell r="M748" t="str">
            <v>x</v>
          </cell>
          <cell r="R748" t="str">
            <v>Guatemala</v>
          </cell>
          <cell r="S748" t="str">
            <v>Guatemala</v>
          </cell>
        </row>
        <row r="749">
          <cell r="B749" t="str">
            <v>menor de edad</v>
          </cell>
          <cell r="D749" t="str">
            <v>Gómez</v>
          </cell>
          <cell r="E749" t="str">
            <v>Meylin</v>
          </cell>
          <cell r="F749">
            <v>2</v>
          </cell>
          <cell r="H749">
            <v>13</v>
          </cell>
          <cell r="M749" t="str">
            <v>x</v>
          </cell>
          <cell r="R749" t="str">
            <v>Guatemala</v>
          </cell>
          <cell r="S749" t="str">
            <v>Guatemala</v>
          </cell>
        </row>
        <row r="750">
          <cell r="B750">
            <v>3044114340114</v>
          </cell>
          <cell r="D750" t="str">
            <v>Muralles</v>
          </cell>
          <cell r="E750" t="str">
            <v>Rogelio</v>
          </cell>
          <cell r="F750">
            <v>2</v>
          </cell>
          <cell r="H750">
            <v>21</v>
          </cell>
          <cell r="M750" t="str">
            <v>x</v>
          </cell>
          <cell r="R750" t="str">
            <v>Guatemala</v>
          </cell>
          <cell r="S750" t="str">
            <v>Guatemala</v>
          </cell>
        </row>
        <row r="751">
          <cell r="B751" t="str">
            <v>menor de edad</v>
          </cell>
          <cell r="D751" t="str">
            <v xml:space="preserve">Aquino </v>
          </cell>
          <cell r="E751" t="str">
            <v>Rogelio</v>
          </cell>
          <cell r="F751">
            <v>2</v>
          </cell>
          <cell r="H751">
            <v>12</v>
          </cell>
          <cell r="M751" t="str">
            <v>x</v>
          </cell>
          <cell r="R751" t="str">
            <v>Guatemala</v>
          </cell>
          <cell r="S751" t="str">
            <v>Guatemala</v>
          </cell>
        </row>
        <row r="752">
          <cell r="B752" t="str">
            <v>menor de edad</v>
          </cell>
          <cell r="D752" t="str">
            <v xml:space="preserve">Aguilar </v>
          </cell>
          <cell r="E752" t="str">
            <v xml:space="preserve">Pablo </v>
          </cell>
          <cell r="F752">
            <v>2</v>
          </cell>
          <cell r="H752">
            <v>18</v>
          </cell>
          <cell r="M752" t="str">
            <v>x</v>
          </cell>
          <cell r="R752" t="str">
            <v>Guatemala</v>
          </cell>
          <cell r="S752" t="str">
            <v>Guatemala</v>
          </cell>
        </row>
        <row r="753">
          <cell r="B753" t="str">
            <v>menor de edad</v>
          </cell>
          <cell r="D753" t="str">
            <v>Paneja</v>
          </cell>
          <cell r="E753" t="str">
            <v>Alisson</v>
          </cell>
          <cell r="F753">
            <v>1</v>
          </cell>
          <cell r="H753">
            <v>4</v>
          </cell>
          <cell r="M753" t="str">
            <v>x</v>
          </cell>
          <cell r="R753" t="str">
            <v>Guatemala</v>
          </cell>
          <cell r="S753" t="str">
            <v>Guatemala</v>
          </cell>
        </row>
        <row r="754">
          <cell r="B754" t="str">
            <v>menor de edad</v>
          </cell>
          <cell r="D754" t="str">
            <v xml:space="preserve">Ramos </v>
          </cell>
          <cell r="E754" t="str">
            <v xml:space="preserve">Diego </v>
          </cell>
          <cell r="F754">
            <v>2</v>
          </cell>
          <cell r="H754">
            <v>9</v>
          </cell>
          <cell r="M754" t="str">
            <v>x</v>
          </cell>
          <cell r="R754" t="str">
            <v>Guatemala</v>
          </cell>
          <cell r="S754" t="str">
            <v>Guatemala</v>
          </cell>
        </row>
        <row r="755">
          <cell r="B755" t="str">
            <v>menor de edad</v>
          </cell>
          <cell r="D755" t="str">
            <v>Ramirez</v>
          </cell>
          <cell r="E755" t="str">
            <v>Katerine</v>
          </cell>
          <cell r="F755">
            <v>1</v>
          </cell>
          <cell r="H755">
            <v>13</v>
          </cell>
          <cell r="M755" t="str">
            <v>x</v>
          </cell>
          <cell r="R755" t="str">
            <v>Guatemala</v>
          </cell>
          <cell r="S755" t="str">
            <v>Guatemala</v>
          </cell>
        </row>
        <row r="756">
          <cell r="B756" t="str">
            <v>menor de edad</v>
          </cell>
          <cell r="D756" t="str">
            <v>Jerez</v>
          </cell>
          <cell r="E756" t="str">
            <v>Noelia</v>
          </cell>
          <cell r="F756">
            <v>2</v>
          </cell>
          <cell r="H756">
            <v>10</v>
          </cell>
          <cell r="M756" t="str">
            <v>x</v>
          </cell>
          <cell r="R756" t="str">
            <v>Guatemala</v>
          </cell>
          <cell r="S756" t="str">
            <v>Guatemala</v>
          </cell>
        </row>
        <row r="757">
          <cell r="B757" t="str">
            <v>menor de edad</v>
          </cell>
          <cell r="D757" t="str">
            <v>Jerez</v>
          </cell>
          <cell r="E757" t="str">
            <v>Juliana</v>
          </cell>
          <cell r="F757">
            <v>2</v>
          </cell>
          <cell r="H757">
            <v>15</v>
          </cell>
          <cell r="M757" t="str">
            <v>x</v>
          </cell>
          <cell r="R757" t="str">
            <v>Guatemala</v>
          </cell>
          <cell r="S757" t="str">
            <v>Guatemala</v>
          </cell>
        </row>
        <row r="758">
          <cell r="B758">
            <v>2442187426101</v>
          </cell>
          <cell r="D758" t="str">
            <v xml:space="preserve">Romero </v>
          </cell>
          <cell r="E758" t="str">
            <v>Amada</v>
          </cell>
          <cell r="F758">
            <v>1</v>
          </cell>
          <cell r="H758">
            <v>76</v>
          </cell>
          <cell r="M758" t="str">
            <v>x</v>
          </cell>
          <cell r="R758" t="str">
            <v>Guatemala</v>
          </cell>
          <cell r="S758" t="str">
            <v>Guatemala</v>
          </cell>
        </row>
        <row r="759">
          <cell r="B759" t="str">
            <v>menor de edad</v>
          </cell>
          <cell r="D759" t="str">
            <v>Mendoza</v>
          </cell>
          <cell r="E759" t="str">
            <v>Angel</v>
          </cell>
          <cell r="F759">
            <v>2</v>
          </cell>
          <cell r="H759">
            <v>10</v>
          </cell>
          <cell r="M759" t="str">
            <v>x</v>
          </cell>
          <cell r="R759" t="str">
            <v>Guatemala</v>
          </cell>
          <cell r="S759" t="str">
            <v>Guatemala</v>
          </cell>
        </row>
        <row r="760">
          <cell r="B760" t="str">
            <v>menor de edad</v>
          </cell>
          <cell r="D760" t="str">
            <v>Mendoza</v>
          </cell>
          <cell r="E760" t="str">
            <v xml:space="preserve">Diego </v>
          </cell>
          <cell r="F760">
            <v>2</v>
          </cell>
          <cell r="H760">
            <v>7</v>
          </cell>
          <cell r="M760" t="str">
            <v>x</v>
          </cell>
          <cell r="R760" t="str">
            <v>Guatemala</v>
          </cell>
          <cell r="S760" t="str">
            <v>Guatemala</v>
          </cell>
        </row>
        <row r="761">
          <cell r="B761" t="str">
            <v>menor de edad</v>
          </cell>
          <cell r="D761" t="str">
            <v>Mendoza</v>
          </cell>
          <cell r="E761" t="str">
            <v>Izabela</v>
          </cell>
          <cell r="F761">
            <v>1</v>
          </cell>
          <cell r="H761">
            <v>5</v>
          </cell>
          <cell r="M761" t="str">
            <v>x</v>
          </cell>
          <cell r="R761" t="str">
            <v>Guatemala</v>
          </cell>
          <cell r="S761" t="str">
            <v>Guatemala</v>
          </cell>
        </row>
        <row r="762">
          <cell r="B762" t="str">
            <v>menro de edad</v>
          </cell>
          <cell r="D762" t="str">
            <v>Diaz</v>
          </cell>
          <cell r="E762" t="str">
            <v>Daniela</v>
          </cell>
          <cell r="F762">
            <v>1</v>
          </cell>
          <cell r="H762">
            <v>12</v>
          </cell>
          <cell r="M762" t="str">
            <v>x</v>
          </cell>
          <cell r="R762" t="str">
            <v>Guatemala</v>
          </cell>
          <cell r="S762" t="str">
            <v>Guatemala</v>
          </cell>
        </row>
        <row r="763">
          <cell r="B763" t="str">
            <v>menor de edad</v>
          </cell>
          <cell r="D763" t="str">
            <v>Per</v>
          </cell>
          <cell r="E763" t="str">
            <v>Juan</v>
          </cell>
          <cell r="F763">
            <v>2</v>
          </cell>
          <cell r="H763">
            <v>11</v>
          </cell>
          <cell r="M763" t="str">
            <v>x</v>
          </cell>
          <cell r="R763" t="str">
            <v>Guatemala</v>
          </cell>
          <cell r="S763" t="str">
            <v>Guatemala</v>
          </cell>
        </row>
        <row r="764">
          <cell r="B764" t="str">
            <v>menor de edad</v>
          </cell>
          <cell r="D764" t="str">
            <v>Per</v>
          </cell>
          <cell r="E764" t="str">
            <v>Teresa</v>
          </cell>
          <cell r="F764">
            <v>1</v>
          </cell>
          <cell r="H764">
            <v>9</v>
          </cell>
          <cell r="M764" t="str">
            <v>x</v>
          </cell>
          <cell r="R764" t="str">
            <v>Guatemala</v>
          </cell>
          <cell r="S764" t="str">
            <v>Guatemala</v>
          </cell>
        </row>
        <row r="765">
          <cell r="B765" t="str">
            <v>menor de edad</v>
          </cell>
          <cell r="D765" t="str">
            <v>Per</v>
          </cell>
          <cell r="E765" t="str">
            <v>Ines</v>
          </cell>
          <cell r="F765">
            <v>1</v>
          </cell>
          <cell r="H765">
            <v>9</v>
          </cell>
          <cell r="M765" t="str">
            <v>x</v>
          </cell>
          <cell r="R765" t="str">
            <v>Guatemala</v>
          </cell>
          <cell r="S765" t="str">
            <v>Guatemala</v>
          </cell>
        </row>
        <row r="766">
          <cell r="B766" t="str">
            <v>pendiente</v>
          </cell>
          <cell r="D766" t="str">
            <v>Per</v>
          </cell>
          <cell r="E766" t="str">
            <v>Fatima</v>
          </cell>
          <cell r="F766">
            <v>1</v>
          </cell>
          <cell r="H766">
            <v>37</v>
          </cell>
          <cell r="M766" t="str">
            <v>x</v>
          </cell>
          <cell r="R766" t="str">
            <v>Guatemala</v>
          </cell>
          <cell r="S766" t="str">
            <v>Guatemala</v>
          </cell>
        </row>
        <row r="767">
          <cell r="B767">
            <v>23024137090101</v>
          </cell>
          <cell r="D767" t="str">
            <v>Lopez</v>
          </cell>
          <cell r="E767" t="str">
            <v>Violeta</v>
          </cell>
          <cell r="F767">
            <v>1</v>
          </cell>
          <cell r="H767">
            <v>24</v>
          </cell>
          <cell r="M767" t="str">
            <v>x</v>
          </cell>
          <cell r="R767" t="str">
            <v>Guatemala</v>
          </cell>
          <cell r="S767" t="str">
            <v>Guatemala</v>
          </cell>
        </row>
        <row r="768">
          <cell r="B768" t="str">
            <v>pendiente</v>
          </cell>
          <cell r="D768" t="str">
            <v>Madelin</v>
          </cell>
          <cell r="E768" t="str">
            <v>Ochoa</v>
          </cell>
          <cell r="F768">
            <v>1</v>
          </cell>
          <cell r="H768">
            <v>35</v>
          </cell>
          <cell r="M768" t="str">
            <v>x</v>
          </cell>
          <cell r="R768" t="str">
            <v>Guatemala</v>
          </cell>
          <cell r="S768" t="str">
            <v>Guatemala</v>
          </cell>
        </row>
        <row r="769">
          <cell r="B769" t="str">
            <v>menor de edad</v>
          </cell>
          <cell r="D769" t="str">
            <v>Aguilar</v>
          </cell>
          <cell r="E769" t="str">
            <v>Jacobo</v>
          </cell>
          <cell r="F769">
            <v>2</v>
          </cell>
          <cell r="H769">
            <v>30</v>
          </cell>
          <cell r="M769" t="str">
            <v>x</v>
          </cell>
          <cell r="R769" t="str">
            <v>Guatemala</v>
          </cell>
          <cell r="S769" t="str">
            <v>Guatemala</v>
          </cell>
        </row>
        <row r="770">
          <cell r="B770" t="str">
            <v>menor de edad</v>
          </cell>
          <cell r="D770" t="str">
            <v>Colindres</v>
          </cell>
          <cell r="E770" t="str">
            <v>Jose</v>
          </cell>
          <cell r="F770">
            <v>2</v>
          </cell>
          <cell r="H770">
            <v>9</v>
          </cell>
          <cell r="M770" t="str">
            <v>x</v>
          </cell>
          <cell r="R770" t="str">
            <v>Guatemala</v>
          </cell>
          <cell r="S770" t="str">
            <v>Guatemala</v>
          </cell>
        </row>
        <row r="771">
          <cell r="B771" t="str">
            <v>pendiente</v>
          </cell>
          <cell r="D771" t="str">
            <v>Peres</v>
          </cell>
          <cell r="E771" t="str">
            <v>Porfirio</v>
          </cell>
          <cell r="F771">
            <v>2</v>
          </cell>
          <cell r="H771">
            <v>55</v>
          </cell>
          <cell r="M771" t="str">
            <v>x</v>
          </cell>
          <cell r="R771" t="str">
            <v>Guatemala</v>
          </cell>
          <cell r="S771" t="str">
            <v>Guatemala</v>
          </cell>
        </row>
        <row r="772">
          <cell r="B772" t="str">
            <v>menor de edad</v>
          </cell>
          <cell r="D772" t="str">
            <v>Patzan</v>
          </cell>
          <cell r="E772" t="str">
            <v>Cristel</v>
          </cell>
          <cell r="F772">
            <v>1</v>
          </cell>
          <cell r="H772">
            <v>13</v>
          </cell>
          <cell r="M772" t="str">
            <v>x</v>
          </cell>
          <cell r="R772" t="str">
            <v>Guatemala</v>
          </cell>
          <cell r="S772" t="str">
            <v>Guatemala</v>
          </cell>
        </row>
        <row r="773">
          <cell r="B773" t="str">
            <v>pendiente</v>
          </cell>
          <cell r="D773" t="str">
            <v xml:space="preserve">Aguilar </v>
          </cell>
          <cell r="E773" t="str">
            <v>Jacobo</v>
          </cell>
          <cell r="F773">
            <v>2</v>
          </cell>
          <cell r="H773">
            <v>50</v>
          </cell>
          <cell r="M773" t="str">
            <v>x</v>
          </cell>
          <cell r="R773" t="str">
            <v>Guatemala</v>
          </cell>
          <cell r="S773" t="str">
            <v>Guatemala</v>
          </cell>
        </row>
        <row r="774">
          <cell r="B774" t="str">
            <v>menor de edad</v>
          </cell>
          <cell r="D774" t="str">
            <v>Muralles</v>
          </cell>
          <cell r="E774" t="str">
            <v>Samuel</v>
          </cell>
          <cell r="F774">
            <v>2</v>
          </cell>
          <cell r="H774">
            <v>9</v>
          </cell>
          <cell r="M774" t="str">
            <v>x</v>
          </cell>
          <cell r="R774" t="str">
            <v>Guatemala</v>
          </cell>
          <cell r="S774" t="str">
            <v>Guatemala</v>
          </cell>
        </row>
        <row r="775">
          <cell r="B775" t="str">
            <v>menor de edad</v>
          </cell>
          <cell r="D775" t="str">
            <v>Herrera</v>
          </cell>
          <cell r="E775" t="str">
            <v>David</v>
          </cell>
          <cell r="F775">
            <v>2</v>
          </cell>
          <cell r="H775">
            <v>12</v>
          </cell>
          <cell r="M775" t="str">
            <v>x</v>
          </cell>
          <cell r="R775" t="str">
            <v>Guatemala</v>
          </cell>
          <cell r="S775" t="str">
            <v>Guatemala</v>
          </cell>
        </row>
        <row r="776">
          <cell r="B776">
            <v>2310393600101</v>
          </cell>
          <cell r="D776" t="str">
            <v>Martinez</v>
          </cell>
          <cell r="E776" t="str">
            <v>Herber</v>
          </cell>
          <cell r="F776">
            <v>2</v>
          </cell>
          <cell r="H776">
            <v>28</v>
          </cell>
          <cell r="M776" t="str">
            <v>x</v>
          </cell>
          <cell r="R776" t="str">
            <v>Guatemala</v>
          </cell>
          <cell r="S776" t="str">
            <v>Guatemala</v>
          </cell>
        </row>
        <row r="777">
          <cell r="B777">
            <v>2530184200101</v>
          </cell>
          <cell r="D777" t="str">
            <v>Lopez</v>
          </cell>
          <cell r="E777" t="str">
            <v>Glendy</v>
          </cell>
          <cell r="F777">
            <v>1</v>
          </cell>
          <cell r="H777">
            <v>29</v>
          </cell>
          <cell r="M777" t="str">
            <v>x</v>
          </cell>
          <cell r="R777" t="str">
            <v>Guatemala</v>
          </cell>
          <cell r="S777" t="str">
            <v>Guatemala</v>
          </cell>
        </row>
        <row r="778">
          <cell r="B778" t="str">
            <v>menor de edad</v>
          </cell>
          <cell r="D778" t="str">
            <v xml:space="preserve">Roque </v>
          </cell>
          <cell r="E778" t="str">
            <v xml:space="preserve">Brian </v>
          </cell>
          <cell r="F778">
            <v>2</v>
          </cell>
          <cell r="H778">
            <v>11</v>
          </cell>
          <cell r="M778" t="str">
            <v>x</v>
          </cell>
          <cell r="R778" t="str">
            <v>Guatemala</v>
          </cell>
          <cell r="S778" t="str">
            <v>Guatemala</v>
          </cell>
        </row>
        <row r="779">
          <cell r="B779" t="str">
            <v>menor de edad</v>
          </cell>
          <cell r="D779" t="str">
            <v>Gessell</v>
          </cell>
          <cell r="E779" t="str">
            <v>Valeska</v>
          </cell>
          <cell r="F779">
            <v>1</v>
          </cell>
          <cell r="H779">
            <v>12</v>
          </cell>
          <cell r="M779" t="str">
            <v>x</v>
          </cell>
          <cell r="R779" t="str">
            <v>Guatemala</v>
          </cell>
          <cell r="S779" t="str">
            <v>Guatemala</v>
          </cell>
        </row>
        <row r="780">
          <cell r="B780" t="str">
            <v>menor de edad</v>
          </cell>
          <cell r="D780" t="str">
            <v>Baran</v>
          </cell>
          <cell r="E780" t="str">
            <v>Natalia</v>
          </cell>
          <cell r="F780">
            <v>1</v>
          </cell>
          <cell r="H780">
            <v>7</v>
          </cell>
          <cell r="M780" t="str">
            <v>x</v>
          </cell>
          <cell r="R780" t="str">
            <v>Guatemala</v>
          </cell>
          <cell r="S780" t="str">
            <v>Guatemala</v>
          </cell>
        </row>
        <row r="781">
          <cell r="B781" t="str">
            <v>menor de edad</v>
          </cell>
          <cell r="D781" t="str">
            <v xml:space="preserve">Campos </v>
          </cell>
          <cell r="E781" t="str">
            <v>Maria</v>
          </cell>
          <cell r="F781">
            <v>1</v>
          </cell>
          <cell r="H781">
            <v>7</v>
          </cell>
          <cell r="M781" t="str">
            <v>x</v>
          </cell>
          <cell r="R781" t="str">
            <v>Guatemala</v>
          </cell>
          <cell r="S781" t="str">
            <v>Guatemala</v>
          </cell>
        </row>
        <row r="782">
          <cell r="B782" t="str">
            <v>menro de edad</v>
          </cell>
          <cell r="D782" t="str">
            <v>Hernandez</v>
          </cell>
          <cell r="E782" t="str">
            <v>Keitli</v>
          </cell>
          <cell r="F782">
            <v>1</v>
          </cell>
          <cell r="H782">
            <v>8</v>
          </cell>
          <cell r="M782" t="str">
            <v>x</v>
          </cell>
          <cell r="R782" t="str">
            <v>Guatemala</v>
          </cell>
          <cell r="S782" t="str">
            <v>Guatemala</v>
          </cell>
        </row>
        <row r="783">
          <cell r="B783" t="str">
            <v>menor de edad</v>
          </cell>
          <cell r="D783" t="str">
            <v>Matus</v>
          </cell>
          <cell r="E783" t="str">
            <v>Jhon</v>
          </cell>
          <cell r="F783">
            <v>2</v>
          </cell>
          <cell r="H783">
            <v>11</v>
          </cell>
          <cell r="M783" t="str">
            <v>x</v>
          </cell>
          <cell r="R783" t="str">
            <v>Guatemala</v>
          </cell>
          <cell r="S783" t="str">
            <v>Guatemala</v>
          </cell>
        </row>
        <row r="784">
          <cell r="B784" t="str">
            <v>menor de edad</v>
          </cell>
          <cell r="D784" t="str">
            <v xml:space="preserve">Campos </v>
          </cell>
          <cell r="E784" t="str">
            <v>Jaira</v>
          </cell>
          <cell r="F784">
            <v>1</v>
          </cell>
          <cell r="H784">
            <v>15</v>
          </cell>
          <cell r="M784" t="str">
            <v>x</v>
          </cell>
          <cell r="R784" t="str">
            <v>Guatemala</v>
          </cell>
          <cell r="S784" t="str">
            <v>Guatemala</v>
          </cell>
        </row>
        <row r="785">
          <cell r="B785" t="str">
            <v>menor de edad</v>
          </cell>
          <cell r="D785" t="str">
            <v>Fernandez</v>
          </cell>
          <cell r="E785" t="str">
            <v>Fernando</v>
          </cell>
          <cell r="F785">
            <v>2</v>
          </cell>
          <cell r="H785">
            <v>13</v>
          </cell>
          <cell r="M785" t="str">
            <v>x</v>
          </cell>
          <cell r="R785" t="str">
            <v>Guatemala</v>
          </cell>
          <cell r="S785" t="str">
            <v>Guatemala</v>
          </cell>
        </row>
        <row r="786">
          <cell r="B786" t="str">
            <v>menro de edad</v>
          </cell>
          <cell r="D786" t="str">
            <v>Gonzalez</v>
          </cell>
          <cell r="E786" t="str">
            <v>Kenen</v>
          </cell>
          <cell r="F786">
            <v>2</v>
          </cell>
          <cell r="H786">
            <v>10</v>
          </cell>
          <cell r="M786" t="str">
            <v>x</v>
          </cell>
          <cell r="R786" t="str">
            <v>Guatemala</v>
          </cell>
          <cell r="S786" t="str">
            <v>Guatemala</v>
          </cell>
        </row>
        <row r="787">
          <cell r="B787">
            <v>1945190900101</v>
          </cell>
          <cell r="D787" t="str">
            <v>Leiva</v>
          </cell>
          <cell r="E787" t="str">
            <v>Davila</v>
          </cell>
          <cell r="F787">
            <v>2</v>
          </cell>
          <cell r="H787">
            <v>65</v>
          </cell>
          <cell r="M787" t="str">
            <v>x</v>
          </cell>
          <cell r="R787" t="str">
            <v>Guatemala</v>
          </cell>
          <cell r="S787" t="str">
            <v>Guatemala</v>
          </cell>
        </row>
        <row r="788">
          <cell r="B788">
            <v>1763903080101</v>
          </cell>
          <cell r="D788" t="str">
            <v>Rodriguez</v>
          </cell>
          <cell r="E788" t="str">
            <v>Marta</v>
          </cell>
          <cell r="F788">
            <v>1</v>
          </cell>
          <cell r="H788">
            <v>56</v>
          </cell>
          <cell r="M788" t="str">
            <v>x</v>
          </cell>
          <cell r="R788" t="str">
            <v>Guatemala</v>
          </cell>
          <cell r="S788" t="str">
            <v>Guatemala</v>
          </cell>
        </row>
        <row r="789">
          <cell r="B789">
            <v>2779276170101</v>
          </cell>
          <cell r="D789" t="str">
            <v xml:space="preserve">Vidal </v>
          </cell>
          <cell r="E789" t="str">
            <v>Keany</v>
          </cell>
          <cell r="F789">
            <v>1</v>
          </cell>
          <cell r="H789">
            <v>19</v>
          </cell>
          <cell r="M789" t="str">
            <v>x</v>
          </cell>
          <cell r="R789" t="str">
            <v>Guatemala</v>
          </cell>
          <cell r="S789" t="str">
            <v>Guatemala</v>
          </cell>
        </row>
        <row r="790">
          <cell r="B790">
            <v>1996102150101</v>
          </cell>
          <cell r="D790" t="str">
            <v>Illezcas</v>
          </cell>
          <cell r="E790" t="str">
            <v>Lidia</v>
          </cell>
          <cell r="F790">
            <v>1</v>
          </cell>
          <cell r="H790">
            <v>37</v>
          </cell>
          <cell r="M790" t="str">
            <v>x</v>
          </cell>
          <cell r="R790" t="str">
            <v>Guatemala</v>
          </cell>
          <cell r="S790" t="str">
            <v>Guatemala</v>
          </cell>
        </row>
        <row r="791">
          <cell r="B791" t="str">
            <v xml:space="preserve">menor de edad </v>
          </cell>
          <cell r="D791" t="str">
            <v>Ozorio</v>
          </cell>
          <cell r="E791" t="str">
            <v>Tifani</v>
          </cell>
          <cell r="F791">
            <v>1</v>
          </cell>
          <cell r="H791">
            <v>7</v>
          </cell>
          <cell r="M791" t="str">
            <v>x</v>
          </cell>
          <cell r="R791" t="str">
            <v>Guatemala</v>
          </cell>
          <cell r="S791" t="str">
            <v>Guatemala</v>
          </cell>
        </row>
        <row r="792">
          <cell r="B792" t="str">
            <v>menor de edad</v>
          </cell>
          <cell r="D792" t="str">
            <v>Garcia</v>
          </cell>
          <cell r="E792" t="str">
            <v>Fatima</v>
          </cell>
          <cell r="F792">
            <v>1</v>
          </cell>
          <cell r="H792">
            <v>8</v>
          </cell>
          <cell r="M792" t="str">
            <v>x</v>
          </cell>
          <cell r="R792" t="str">
            <v>Guatemala</v>
          </cell>
          <cell r="S792" t="str">
            <v>Guatemala</v>
          </cell>
        </row>
        <row r="793">
          <cell r="B793" t="str">
            <v>menor de edad</v>
          </cell>
          <cell r="D793" t="str">
            <v>Vazquez</v>
          </cell>
          <cell r="E793" t="str">
            <v>Ana</v>
          </cell>
          <cell r="F793">
            <v>1</v>
          </cell>
          <cell r="H793">
            <v>17</v>
          </cell>
          <cell r="M793" t="str">
            <v>x</v>
          </cell>
          <cell r="R793" t="str">
            <v>Guatemala</v>
          </cell>
          <cell r="S793" t="str">
            <v>Guatemala</v>
          </cell>
        </row>
        <row r="794">
          <cell r="B794" t="str">
            <v>menor de edad</v>
          </cell>
          <cell r="D794" t="str">
            <v>Vazquez</v>
          </cell>
          <cell r="E794" t="str">
            <v>Ricardo</v>
          </cell>
          <cell r="F794">
            <v>2</v>
          </cell>
          <cell r="H794">
            <v>16</v>
          </cell>
          <cell r="M794" t="str">
            <v>x</v>
          </cell>
          <cell r="R794" t="str">
            <v>Guatemala</v>
          </cell>
          <cell r="S794" t="str">
            <v>Guatemala</v>
          </cell>
        </row>
        <row r="795">
          <cell r="B795" t="str">
            <v>menor de edad</v>
          </cell>
          <cell r="D795" t="str">
            <v>Mota</v>
          </cell>
          <cell r="E795" t="str">
            <v>Zaiell</v>
          </cell>
          <cell r="F795">
            <v>1</v>
          </cell>
          <cell r="H795">
            <v>11</v>
          </cell>
          <cell r="M795" t="str">
            <v>x</v>
          </cell>
          <cell r="R795" t="str">
            <v>Guatemala</v>
          </cell>
          <cell r="S795" t="str">
            <v>Guatemala</v>
          </cell>
        </row>
        <row r="796">
          <cell r="B796" t="str">
            <v>menor de edad</v>
          </cell>
          <cell r="D796" t="str">
            <v>Marroquin</v>
          </cell>
          <cell r="E796" t="str">
            <v>Daniela</v>
          </cell>
          <cell r="F796">
            <v>1</v>
          </cell>
          <cell r="H796">
            <v>8</v>
          </cell>
          <cell r="M796" t="str">
            <v>x</v>
          </cell>
          <cell r="R796" t="str">
            <v>Guatemala</v>
          </cell>
          <cell r="S796" t="str">
            <v>Guatemala</v>
          </cell>
        </row>
        <row r="797">
          <cell r="B797" t="str">
            <v>menor de edad</v>
          </cell>
          <cell r="D797" t="str">
            <v>Marroquin</v>
          </cell>
          <cell r="E797" t="str">
            <v>Yoseline</v>
          </cell>
          <cell r="F797">
            <v>1</v>
          </cell>
          <cell r="H797">
            <v>13</v>
          </cell>
          <cell r="M797" t="str">
            <v>x</v>
          </cell>
          <cell r="R797" t="str">
            <v>Guatemala</v>
          </cell>
          <cell r="S797" t="str">
            <v>Guatemala</v>
          </cell>
        </row>
        <row r="798">
          <cell r="B798" t="str">
            <v>menro de edad</v>
          </cell>
          <cell r="D798" t="str">
            <v>Mota</v>
          </cell>
          <cell r="E798" t="str">
            <v>William</v>
          </cell>
          <cell r="F798">
            <v>2</v>
          </cell>
          <cell r="H798">
            <v>14</v>
          </cell>
          <cell r="M798" t="str">
            <v>x</v>
          </cell>
          <cell r="R798" t="str">
            <v>Guatemala</v>
          </cell>
          <cell r="S798" t="str">
            <v>Guatemala</v>
          </cell>
        </row>
        <row r="799">
          <cell r="B799">
            <v>2948678050101</v>
          </cell>
          <cell r="D799" t="str">
            <v>Hernandez</v>
          </cell>
          <cell r="E799" t="str">
            <v>Iris</v>
          </cell>
          <cell r="F799">
            <v>1</v>
          </cell>
          <cell r="H799">
            <v>33</v>
          </cell>
          <cell r="M799" t="str">
            <v>x</v>
          </cell>
          <cell r="R799" t="str">
            <v>Guatemala</v>
          </cell>
          <cell r="S799" t="str">
            <v>Guatemala</v>
          </cell>
        </row>
        <row r="800">
          <cell r="B800">
            <v>1826237490208</v>
          </cell>
          <cell r="D800" t="str">
            <v>Lopez</v>
          </cell>
          <cell r="E800" t="str">
            <v>Carlos</v>
          </cell>
          <cell r="F800">
            <v>2</v>
          </cell>
          <cell r="H800">
            <v>59</v>
          </cell>
          <cell r="M800" t="str">
            <v>x</v>
          </cell>
          <cell r="R800" t="str">
            <v>Guatemala</v>
          </cell>
          <cell r="S800" t="str">
            <v>Guatemala</v>
          </cell>
        </row>
        <row r="801">
          <cell r="B801">
            <v>25301842001001</v>
          </cell>
          <cell r="D801" t="str">
            <v>Lopez</v>
          </cell>
          <cell r="E801" t="str">
            <v>Glendy</v>
          </cell>
          <cell r="F801">
            <v>1</v>
          </cell>
          <cell r="H801">
            <v>29</v>
          </cell>
          <cell r="M801" t="str">
            <v>x</v>
          </cell>
          <cell r="R801" t="str">
            <v>Guatemala</v>
          </cell>
          <cell r="S801" t="str">
            <v>Guatemala</v>
          </cell>
        </row>
        <row r="802">
          <cell r="B802" t="str">
            <v>menro de edad</v>
          </cell>
          <cell r="D802" t="str">
            <v>Guzman</v>
          </cell>
          <cell r="E802" t="str">
            <v>Emy</v>
          </cell>
          <cell r="F802">
            <v>1</v>
          </cell>
          <cell r="H802">
            <v>7</v>
          </cell>
          <cell r="R802" t="str">
            <v>Guatemala</v>
          </cell>
          <cell r="S802" t="str">
            <v>Guatemala</v>
          </cell>
        </row>
        <row r="803">
          <cell r="B803" t="str">
            <v>menor de edad</v>
          </cell>
          <cell r="D803" t="str">
            <v>Rebolorio</v>
          </cell>
          <cell r="E803" t="str">
            <v>Silvia</v>
          </cell>
          <cell r="F803">
            <v>1</v>
          </cell>
          <cell r="H803">
            <v>13</v>
          </cell>
          <cell r="M803" t="str">
            <v>x</v>
          </cell>
          <cell r="R803" t="str">
            <v>Guatemala</v>
          </cell>
          <cell r="S803" t="str">
            <v>Guatemala</v>
          </cell>
        </row>
        <row r="804">
          <cell r="B804">
            <v>2518212420101</v>
          </cell>
          <cell r="D804" t="str">
            <v>Gonzalez</v>
          </cell>
          <cell r="E804" t="str">
            <v>Jennifer</v>
          </cell>
          <cell r="F804">
            <v>1</v>
          </cell>
          <cell r="H804">
            <v>28</v>
          </cell>
          <cell r="M804" t="str">
            <v>x</v>
          </cell>
          <cell r="R804" t="str">
            <v>Guatemala</v>
          </cell>
          <cell r="S804" t="str">
            <v>Guatemala</v>
          </cell>
        </row>
        <row r="805">
          <cell r="B805" t="str">
            <v>pendiente</v>
          </cell>
          <cell r="D805" t="str">
            <v>Luch</v>
          </cell>
          <cell r="E805" t="str">
            <v>Crisanta</v>
          </cell>
          <cell r="F805">
            <v>1</v>
          </cell>
          <cell r="H805">
            <v>70</v>
          </cell>
          <cell r="M805" t="str">
            <v>x</v>
          </cell>
          <cell r="R805" t="str">
            <v>Guatemala</v>
          </cell>
          <cell r="S805" t="str">
            <v>Guatemala</v>
          </cell>
        </row>
        <row r="806">
          <cell r="B806" t="str">
            <v>menor de edad</v>
          </cell>
          <cell r="D806" t="str">
            <v xml:space="preserve">Illescas </v>
          </cell>
          <cell r="E806" t="str">
            <v>Josue</v>
          </cell>
          <cell r="F806">
            <v>2</v>
          </cell>
          <cell r="H806">
            <v>9</v>
          </cell>
          <cell r="M806" t="str">
            <v>x</v>
          </cell>
          <cell r="R806" t="str">
            <v>Guatemala</v>
          </cell>
          <cell r="S806" t="str">
            <v>Guatemala</v>
          </cell>
        </row>
        <row r="807">
          <cell r="B807" t="str">
            <v>menor de edad</v>
          </cell>
          <cell r="D807" t="str">
            <v>Villagran</v>
          </cell>
          <cell r="E807" t="str">
            <v>Ricargo</v>
          </cell>
          <cell r="F807">
            <v>2</v>
          </cell>
          <cell r="H807">
            <v>11</v>
          </cell>
          <cell r="M807" t="str">
            <v>x</v>
          </cell>
          <cell r="R807" t="str">
            <v>Guatemala</v>
          </cell>
          <cell r="S807" t="str">
            <v>Guatemala</v>
          </cell>
        </row>
        <row r="808">
          <cell r="B808" t="str">
            <v>menor de edad</v>
          </cell>
          <cell r="D808" t="str">
            <v>Fernandez</v>
          </cell>
          <cell r="E808" t="str">
            <v>Fernando</v>
          </cell>
          <cell r="F808">
            <v>2</v>
          </cell>
          <cell r="H808">
            <v>13</v>
          </cell>
          <cell r="M808" t="str">
            <v>x</v>
          </cell>
          <cell r="R808" t="str">
            <v>Guatemala</v>
          </cell>
          <cell r="S808" t="str">
            <v>Guatemala</v>
          </cell>
        </row>
        <row r="809">
          <cell r="B809" t="str">
            <v>menor de edad</v>
          </cell>
          <cell r="D809" t="str">
            <v xml:space="preserve">Chavez </v>
          </cell>
          <cell r="E809" t="str">
            <v xml:space="preserve">Victor </v>
          </cell>
          <cell r="F809">
            <v>2</v>
          </cell>
          <cell r="H809">
            <v>13</v>
          </cell>
          <cell r="M809" t="str">
            <v>x</v>
          </cell>
          <cell r="R809" t="str">
            <v>Guatemala</v>
          </cell>
          <cell r="S809" t="str">
            <v>Guatemala</v>
          </cell>
        </row>
        <row r="810">
          <cell r="B810" t="str">
            <v>menor de edad</v>
          </cell>
          <cell r="D810" t="str">
            <v xml:space="preserve">Chavez </v>
          </cell>
          <cell r="E810" t="str">
            <v xml:space="preserve">Hector </v>
          </cell>
          <cell r="F810">
            <v>2</v>
          </cell>
          <cell r="H810">
            <v>9</v>
          </cell>
          <cell r="M810" t="str">
            <v>x</v>
          </cell>
          <cell r="R810" t="str">
            <v>Guatemala</v>
          </cell>
          <cell r="S810" t="str">
            <v>Guatemala</v>
          </cell>
        </row>
        <row r="811">
          <cell r="B811" t="str">
            <v>tramite</v>
          </cell>
          <cell r="D811" t="str">
            <v>Rivera</v>
          </cell>
          <cell r="E811" t="str">
            <v>Rafael</v>
          </cell>
          <cell r="F811">
            <v>2</v>
          </cell>
          <cell r="H811">
            <v>18</v>
          </cell>
          <cell r="M811" t="str">
            <v>x</v>
          </cell>
          <cell r="R811" t="str">
            <v>Guatemala</v>
          </cell>
          <cell r="S811" t="str">
            <v>Guatemala</v>
          </cell>
        </row>
        <row r="812">
          <cell r="B812" t="str">
            <v>menor de edad</v>
          </cell>
          <cell r="D812" t="str">
            <v>Orrego</v>
          </cell>
          <cell r="E812" t="str">
            <v>Saul</v>
          </cell>
          <cell r="F812">
            <v>2</v>
          </cell>
          <cell r="H812">
            <v>7</v>
          </cell>
          <cell r="M812" t="str">
            <v>x</v>
          </cell>
          <cell r="R812" t="str">
            <v>Guatemala</v>
          </cell>
          <cell r="S812" t="str">
            <v>Guatemala</v>
          </cell>
        </row>
        <row r="813">
          <cell r="B813" t="str">
            <v>menor de edad</v>
          </cell>
          <cell r="D813" t="str">
            <v>Orrego</v>
          </cell>
          <cell r="E813" t="str">
            <v>Keyla</v>
          </cell>
          <cell r="F813">
            <v>1</v>
          </cell>
          <cell r="H813">
            <v>5</v>
          </cell>
          <cell r="M813" t="str">
            <v>x</v>
          </cell>
          <cell r="R813" t="str">
            <v>Guatemala</v>
          </cell>
          <cell r="S813" t="str">
            <v>Guatemala</v>
          </cell>
        </row>
        <row r="814">
          <cell r="B814" t="str">
            <v>menor de edad</v>
          </cell>
          <cell r="D814" t="str">
            <v>Cordova</v>
          </cell>
          <cell r="E814" t="str">
            <v>Jose</v>
          </cell>
          <cell r="F814">
            <v>2</v>
          </cell>
          <cell r="H814">
            <v>10</v>
          </cell>
          <cell r="M814" t="str">
            <v>x</v>
          </cell>
          <cell r="R814" t="str">
            <v>Guatemala</v>
          </cell>
          <cell r="S814" t="str">
            <v>Guatemala</v>
          </cell>
        </row>
        <row r="815">
          <cell r="B815">
            <v>22085433000101</v>
          </cell>
          <cell r="D815" t="str">
            <v>Sica</v>
          </cell>
          <cell r="E815" t="str">
            <v>Walter</v>
          </cell>
          <cell r="F815">
            <v>2</v>
          </cell>
          <cell r="H815">
            <v>24</v>
          </cell>
          <cell r="M815" t="str">
            <v>x</v>
          </cell>
          <cell r="R815" t="str">
            <v>Guatemala</v>
          </cell>
          <cell r="S815" t="str">
            <v>Guatemala</v>
          </cell>
        </row>
        <row r="816">
          <cell r="B816" t="str">
            <v>menor de edad</v>
          </cell>
          <cell r="D816" t="str">
            <v>Castillo</v>
          </cell>
          <cell r="E816" t="str">
            <v>Alejandra</v>
          </cell>
          <cell r="F816">
            <v>1</v>
          </cell>
          <cell r="H816">
            <v>3</v>
          </cell>
          <cell r="M816" t="str">
            <v>x</v>
          </cell>
          <cell r="R816" t="str">
            <v>Guatemala</v>
          </cell>
          <cell r="S816" t="str">
            <v>Guatemala</v>
          </cell>
        </row>
        <row r="817">
          <cell r="B817">
            <v>2518210380101</v>
          </cell>
          <cell r="D817" t="str">
            <v>Arias</v>
          </cell>
          <cell r="E817" t="str">
            <v>Nancy</v>
          </cell>
          <cell r="F817">
            <v>1</v>
          </cell>
          <cell r="H817">
            <v>34</v>
          </cell>
          <cell r="M817" t="str">
            <v>x</v>
          </cell>
          <cell r="R817" t="str">
            <v>Guatemala</v>
          </cell>
          <cell r="S817" t="str">
            <v>Guatemala</v>
          </cell>
        </row>
        <row r="818">
          <cell r="B818" t="str">
            <v>menor de edad</v>
          </cell>
          <cell r="D818" t="str">
            <v>Vilda</v>
          </cell>
          <cell r="E818" t="str">
            <v>Benjamin</v>
          </cell>
          <cell r="F818">
            <v>2</v>
          </cell>
          <cell r="H818">
            <v>15</v>
          </cell>
          <cell r="M818" t="str">
            <v>x</v>
          </cell>
          <cell r="R818" t="str">
            <v>Guatemala</v>
          </cell>
          <cell r="S818" t="str">
            <v>Guatemala</v>
          </cell>
        </row>
        <row r="819">
          <cell r="B819" t="str">
            <v xml:space="preserve">menor de edad </v>
          </cell>
          <cell r="D819" t="str">
            <v xml:space="preserve">Monzon </v>
          </cell>
          <cell r="E819" t="str">
            <v>Jose</v>
          </cell>
          <cell r="F819">
            <v>2</v>
          </cell>
          <cell r="H819">
            <v>10</v>
          </cell>
          <cell r="M819" t="str">
            <v>x</v>
          </cell>
          <cell r="R819" t="str">
            <v>Guatemala</v>
          </cell>
          <cell r="S819" t="str">
            <v>Guatemala</v>
          </cell>
        </row>
        <row r="820">
          <cell r="B820" t="str">
            <v>menor de edad</v>
          </cell>
          <cell r="D820" t="str">
            <v xml:space="preserve">Mejia </v>
          </cell>
          <cell r="E820" t="str">
            <v>Noemi</v>
          </cell>
          <cell r="F820">
            <v>1</v>
          </cell>
          <cell r="H820">
            <v>7</v>
          </cell>
          <cell r="M820" t="str">
            <v>x</v>
          </cell>
          <cell r="R820" t="str">
            <v>Guatemala</v>
          </cell>
          <cell r="S820" t="str">
            <v>Guatemala</v>
          </cell>
        </row>
        <row r="821">
          <cell r="B821" t="str">
            <v>menor de edad</v>
          </cell>
          <cell r="D821" t="str">
            <v xml:space="preserve">Monzon </v>
          </cell>
          <cell r="E821" t="str">
            <v xml:space="preserve">Angel </v>
          </cell>
          <cell r="F821">
            <v>2</v>
          </cell>
          <cell r="H821">
            <v>13</v>
          </cell>
          <cell r="M821" t="str">
            <v>x</v>
          </cell>
          <cell r="R821" t="str">
            <v>Guatemala</v>
          </cell>
          <cell r="S821" t="str">
            <v>Guatemala</v>
          </cell>
        </row>
        <row r="822">
          <cell r="B822" t="str">
            <v>menor de edad</v>
          </cell>
          <cell r="D822" t="str">
            <v>Lopez</v>
          </cell>
          <cell r="E822" t="str">
            <v>Naomi</v>
          </cell>
          <cell r="F822">
            <v>1</v>
          </cell>
          <cell r="H822">
            <v>9</v>
          </cell>
          <cell r="M822" t="str">
            <v>x</v>
          </cell>
          <cell r="R822" t="str">
            <v>Guatemala</v>
          </cell>
          <cell r="S822" t="str">
            <v>Guatemala</v>
          </cell>
        </row>
        <row r="823">
          <cell r="B823" t="str">
            <v>menor de edad</v>
          </cell>
          <cell r="D823" t="str">
            <v>Lopez</v>
          </cell>
          <cell r="E823" t="str">
            <v>Jordi</v>
          </cell>
          <cell r="F823">
            <v>2</v>
          </cell>
          <cell r="H823">
            <v>15</v>
          </cell>
          <cell r="M823" t="str">
            <v>x</v>
          </cell>
          <cell r="R823" t="str">
            <v>Guatemala</v>
          </cell>
          <cell r="S823" t="str">
            <v>Guatemala</v>
          </cell>
        </row>
        <row r="824">
          <cell r="B824" t="str">
            <v>menor de edad</v>
          </cell>
          <cell r="D824" t="str">
            <v>Alvarez</v>
          </cell>
          <cell r="E824" t="str">
            <v>Gabriel</v>
          </cell>
          <cell r="F824">
            <v>2</v>
          </cell>
          <cell r="H824">
            <v>9</v>
          </cell>
          <cell r="M824" t="str">
            <v>x</v>
          </cell>
          <cell r="R824" t="str">
            <v>Guatemala</v>
          </cell>
          <cell r="S824" t="str">
            <v>Guatemala</v>
          </cell>
        </row>
        <row r="825">
          <cell r="B825">
            <v>2573136990101</v>
          </cell>
          <cell r="D825" t="str">
            <v>Soto</v>
          </cell>
          <cell r="E825" t="str">
            <v>juan</v>
          </cell>
          <cell r="F825">
            <v>2</v>
          </cell>
          <cell r="H825">
            <v>52</v>
          </cell>
          <cell r="M825" t="str">
            <v>x</v>
          </cell>
          <cell r="R825" t="str">
            <v>Guatemala</v>
          </cell>
          <cell r="S825" t="str">
            <v>Guatemala</v>
          </cell>
        </row>
        <row r="826">
          <cell r="B826" t="str">
            <v>menor de edad</v>
          </cell>
          <cell r="D826" t="str">
            <v>Ramos</v>
          </cell>
          <cell r="E826" t="str">
            <v>Mirna</v>
          </cell>
          <cell r="F826">
            <v>1</v>
          </cell>
          <cell r="H826">
            <v>9</v>
          </cell>
          <cell r="M826" t="str">
            <v>x</v>
          </cell>
          <cell r="R826" t="str">
            <v>Guatemala</v>
          </cell>
          <cell r="S826" t="str">
            <v>Guatemala</v>
          </cell>
        </row>
        <row r="827">
          <cell r="B827" t="str">
            <v>menor de edad</v>
          </cell>
          <cell r="D827" t="str">
            <v xml:space="preserve">Ramos </v>
          </cell>
          <cell r="E827" t="str">
            <v>Jose</v>
          </cell>
          <cell r="F827">
            <v>2</v>
          </cell>
          <cell r="H827">
            <v>6</v>
          </cell>
          <cell r="M827" t="str">
            <v>x</v>
          </cell>
          <cell r="R827" t="str">
            <v>Guatemala</v>
          </cell>
          <cell r="S827" t="str">
            <v>Guatemala</v>
          </cell>
        </row>
        <row r="828">
          <cell r="B828" t="str">
            <v>pendiente</v>
          </cell>
          <cell r="D828" t="str">
            <v>Loarca</v>
          </cell>
          <cell r="E828" t="str">
            <v>Licia</v>
          </cell>
          <cell r="F828">
            <v>1</v>
          </cell>
          <cell r="H828">
            <v>60</v>
          </cell>
          <cell r="M828" t="str">
            <v>x</v>
          </cell>
          <cell r="R828" t="str">
            <v>Guatemala</v>
          </cell>
          <cell r="S828" t="str">
            <v>Guatemala</v>
          </cell>
        </row>
        <row r="829">
          <cell r="B829" t="str">
            <v>menor de edad</v>
          </cell>
          <cell r="D829" t="str">
            <v xml:space="preserve">Mendez </v>
          </cell>
          <cell r="E829" t="str">
            <v>Alison</v>
          </cell>
          <cell r="F829">
            <v>1</v>
          </cell>
          <cell r="H829">
            <v>9</v>
          </cell>
          <cell r="M829" t="str">
            <v>x</v>
          </cell>
          <cell r="R829" t="str">
            <v>Guatemala</v>
          </cell>
          <cell r="S829" t="str">
            <v>Guatemala</v>
          </cell>
        </row>
        <row r="830">
          <cell r="B830" t="str">
            <v>menor de edad</v>
          </cell>
          <cell r="D830" t="str">
            <v xml:space="preserve">Aredando </v>
          </cell>
          <cell r="E830" t="str">
            <v>Jonathan</v>
          </cell>
          <cell r="F830">
            <v>2</v>
          </cell>
          <cell r="H830">
            <v>15</v>
          </cell>
          <cell r="M830" t="str">
            <v>x</v>
          </cell>
          <cell r="R830" t="str">
            <v>Guatemala</v>
          </cell>
          <cell r="S830" t="str">
            <v>Guatemala</v>
          </cell>
        </row>
        <row r="831">
          <cell r="B831">
            <v>2447860970108</v>
          </cell>
          <cell r="D831" t="str">
            <v>Melendez</v>
          </cell>
          <cell r="E831" t="str">
            <v>Dolores</v>
          </cell>
          <cell r="F831">
            <v>1</v>
          </cell>
          <cell r="H831">
            <v>28</v>
          </cell>
          <cell r="M831" t="str">
            <v>x</v>
          </cell>
          <cell r="R831" t="str">
            <v>Guatemala</v>
          </cell>
          <cell r="S831" t="str">
            <v>Guatemala</v>
          </cell>
        </row>
        <row r="832">
          <cell r="B832" t="str">
            <v>menor de edad</v>
          </cell>
          <cell r="D832" t="str">
            <v>Leiva</v>
          </cell>
          <cell r="E832" t="str">
            <v>Marco</v>
          </cell>
          <cell r="F832">
            <v>2</v>
          </cell>
          <cell r="H832">
            <v>10</v>
          </cell>
          <cell r="M832" t="str">
            <v>x</v>
          </cell>
          <cell r="R832" t="str">
            <v>Guatemala</v>
          </cell>
          <cell r="S832" t="str">
            <v>Guatemala</v>
          </cell>
        </row>
        <row r="833">
          <cell r="B833" t="str">
            <v>menor de edad</v>
          </cell>
          <cell r="D833" t="str">
            <v>Orellana</v>
          </cell>
          <cell r="E833" t="str">
            <v xml:space="preserve">Angel </v>
          </cell>
          <cell r="F833">
            <v>2</v>
          </cell>
          <cell r="H833">
            <v>13</v>
          </cell>
          <cell r="M833" t="str">
            <v>x</v>
          </cell>
          <cell r="R833" t="str">
            <v>Guatemala</v>
          </cell>
          <cell r="S833" t="str">
            <v>Guatemala</v>
          </cell>
        </row>
        <row r="834">
          <cell r="B834" t="str">
            <v>menor de edad</v>
          </cell>
          <cell r="D834" t="str">
            <v>Orellana</v>
          </cell>
          <cell r="E834" t="str">
            <v>Brandon</v>
          </cell>
          <cell r="F834">
            <v>2</v>
          </cell>
          <cell r="H834">
            <v>9</v>
          </cell>
          <cell r="M834" t="str">
            <v>x</v>
          </cell>
          <cell r="R834" t="str">
            <v>Guatemala</v>
          </cell>
          <cell r="S834" t="str">
            <v>Guatemala</v>
          </cell>
        </row>
        <row r="835">
          <cell r="B835" t="str">
            <v>menro de edad</v>
          </cell>
          <cell r="D835" t="str">
            <v xml:space="preserve">Mendez </v>
          </cell>
          <cell r="E835" t="str">
            <v>Sofia</v>
          </cell>
          <cell r="F835">
            <v>1</v>
          </cell>
          <cell r="H835">
            <v>12</v>
          </cell>
          <cell r="M835" t="str">
            <v>x</v>
          </cell>
          <cell r="R835" t="str">
            <v>Guatemala</v>
          </cell>
          <cell r="S835" t="str">
            <v>Guatemala</v>
          </cell>
        </row>
        <row r="836">
          <cell r="B836" t="str">
            <v>menor de edad</v>
          </cell>
          <cell r="D836" t="str">
            <v>Leal</v>
          </cell>
          <cell r="E836" t="str">
            <v>Renata</v>
          </cell>
          <cell r="F836">
            <v>1</v>
          </cell>
          <cell r="H836">
            <v>11</v>
          </cell>
          <cell r="M836" t="str">
            <v>x</v>
          </cell>
          <cell r="R836" t="str">
            <v>Guatemala</v>
          </cell>
          <cell r="S836" t="str">
            <v>Guatemala</v>
          </cell>
        </row>
        <row r="837">
          <cell r="B837" t="str">
            <v>menor de edad</v>
          </cell>
          <cell r="D837" t="str">
            <v>Mazariegos</v>
          </cell>
          <cell r="E837" t="str">
            <v>Mariana</v>
          </cell>
          <cell r="F837">
            <v>1</v>
          </cell>
          <cell r="H837">
            <v>5</v>
          </cell>
          <cell r="M837" t="str">
            <v>x</v>
          </cell>
          <cell r="R837" t="str">
            <v>Guatemala</v>
          </cell>
          <cell r="S837" t="str">
            <v>Guatemala</v>
          </cell>
        </row>
        <row r="838">
          <cell r="B838" t="str">
            <v>menor de edad</v>
          </cell>
          <cell r="D838" t="str">
            <v>Mazariegos</v>
          </cell>
          <cell r="E838" t="str">
            <v>Ana</v>
          </cell>
          <cell r="F838">
            <v>1</v>
          </cell>
          <cell r="H838">
            <v>10</v>
          </cell>
          <cell r="M838" t="str">
            <v>x</v>
          </cell>
          <cell r="R838" t="str">
            <v>Guatemala</v>
          </cell>
          <cell r="S838" t="str">
            <v>Guatemala</v>
          </cell>
        </row>
        <row r="839">
          <cell r="B839" t="str">
            <v>menor de edad</v>
          </cell>
          <cell r="D839" t="str">
            <v>Mazariegos</v>
          </cell>
          <cell r="E839" t="str">
            <v>Maria</v>
          </cell>
          <cell r="F839">
            <v>1</v>
          </cell>
          <cell r="H839">
            <v>12</v>
          </cell>
          <cell r="M839" t="str">
            <v>x</v>
          </cell>
          <cell r="R839" t="str">
            <v>Guatemala</v>
          </cell>
          <cell r="S839" t="str">
            <v>Guatemala</v>
          </cell>
        </row>
        <row r="840">
          <cell r="B840" t="str">
            <v>menor de edad</v>
          </cell>
          <cell r="D840" t="str">
            <v>Cordova</v>
          </cell>
          <cell r="E840" t="str">
            <v>Santiago</v>
          </cell>
          <cell r="F840">
            <v>2</v>
          </cell>
          <cell r="H840">
            <v>8</v>
          </cell>
          <cell r="M840" t="str">
            <v>x</v>
          </cell>
          <cell r="R840" t="str">
            <v>Guatemala</v>
          </cell>
          <cell r="S840" t="str">
            <v>Guatemala</v>
          </cell>
        </row>
        <row r="841">
          <cell r="B841" t="str">
            <v>menor de edad</v>
          </cell>
          <cell r="D841" t="str">
            <v>Orellana</v>
          </cell>
          <cell r="E841" t="str">
            <v>Fatima</v>
          </cell>
          <cell r="F841">
            <v>1</v>
          </cell>
          <cell r="H841">
            <v>6</v>
          </cell>
          <cell r="M841" t="str">
            <v>x</v>
          </cell>
          <cell r="R841" t="str">
            <v>Guatemala</v>
          </cell>
          <cell r="S841" t="str">
            <v>Guatemala</v>
          </cell>
        </row>
        <row r="842">
          <cell r="B842" t="str">
            <v>menor de edad</v>
          </cell>
          <cell r="D842" t="str">
            <v>Saquic</v>
          </cell>
          <cell r="E842" t="str">
            <v>Mishell</v>
          </cell>
          <cell r="F842">
            <v>1</v>
          </cell>
          <cell r="H842">
            <v>13</v>
          </cell>
          <cell r="M842" t="str">
            <v>x</v>
          </cell>
          <cell r="R842" t="str">
            <v>Guatemala</v>
          </cell>
          <cell r="S842" t="str">
            <v>Guatemala</v>
          </cell>
        </row>
        <row r="843">
          <cell r="B843" t="str">
            <v>menor de edad</v>
          </cell>
          <cell r="D843" t="str">
            <v>Saquic</v>
          </cell>
          <cell r="E843" t="str">
            <v>Allison</v>
          </cell>
          <cell r="F843">
            <v>1</v>
          </cell>
          <cell r="H843">
            <v>9</v>
          </cell>
          <cell r="M843" t="str">
            <v>x</v>
          </cell>
          <cell r="R843" t="str">
            <v>Guatemala</v>
          </cell>
          <cell r="S843" t="str">
            <v>Guatemala</v>
          </cell>
        </row>
        <row r="844">
          <cell r="B844" t="str">
            <v>menor de edad</v>
          </cell>
          <cell r="D844" t="str">
            <v>Hernandez</v>
          </cell>
          <cell r="E844" t="str">
            <v>Reina</v>
          </cell>
          <cell r="F844">
            <v>1</v>
          </cell>
          <cell r="H844">
            <v>50</v>
          </cell>
          <cell r="M844" t="str">
            <v>x</v>
          </cell>
          <cell r="R844" t="str">
            <v>Guatemala</v>
          </cell>
          <cell r="S844" t="str">
            <v>Guatemala</v>
          </cell>
        </row>
        <row r="845">
          <cell r="B845" t="str">
            <v>menor de edad</v>
          </cell>
          <cell r="D845" t="str">
            <v>Cxutul</v>
          </cell>
          <cell r="E845" t="str">
            <v>Fernando</v>
          </cell>
          <cell r="F845">
            <v>2</v>
          </cell>
          <cell r="H845">
            <v>13</v>
          </cell>
          <cell r="M845" t="str">
            <v>x</v>
          </cell>
          <cell r="R845" t="str">
            <v>Guatemala</v>
          </cell>
          <cell r="S845" t="str">
            <v>Guatemala</v>
          </cell>
        </row>
        <row r="846">
          <cell r="B846">
            <v>2264699480101</v>
          </cell>
          <cell r="D846" t="str">
            <v>Gonzalez</v>
          </cell>
          <cell r="E846" t="str">
            <v>Rodolfo</v>
          </cell>
          <cell r="F846">
            <v>2</v>
          </cell>
          <cell r="H846">
            <v>54</v>
          </cell>
          <cell r="M846" t="str">
            <v>x</v>
          </cell>
          <cell r="R846" t="str">
            <v>Guatemala</v>
          </cell>
          <cell r="S846" t="str">
            <v>Guatemala</v>
          </cell>
        </row>
        <row r="847">
          <cell r="B847" t="str">
            <v>menor de edad</v>
          </cell>
          <cell r="D847" t="str">
            <v xml:space="preserve">Davila </v>
          </cell>
          <cell r="E847" t="str">
            <v>Maria</v>
          </cell>
          <cell r="F847">
            <v>1</v>
          </cell>
          <cell r="H847">
            <v>14</v>
          </cell>
          <cell r="M847" t="str">
            <v>x</v>
          </cell>
          <cell r="R847" t="str">
            <v>Guatemala</v>
          </cell>
          <cell r="S847" t="str">
            <v>Guatemala</v>
          </cell>
        </row>
        <row r="848">
          <cell r="B848" t="str">
            <v>menor de edad</v>
          </cell>
          <cell r="D848" t="str">
            <v>Castillo</v>
          </cell>
          <cell r="E848" t="str">
            <v>Julio</v>
          </cell>
          <cell r="F848">
            <v>2</v>
          </cell>
          <cell r="H848">
            <v>17</v>
          </cell>
          <cell r="M848" t="str">
            <v>x</v>
          </cell>
          <cell r="R848" t="str">
            <v>Guatemala</v>
          </cell>
          <cell r="S848" t="str">
            <v>Guatemala</v>
          </cell>
        </row>
        <row r="849">
          <cell r="B849" t="str">
            <v>menor de edad</v>
          </cell>
          <cell r="D849" t="str">
            <v>Alvarado</v>
          </cell>
          <cell r="E849" t="str">
            <v>Benjamin</v>
          </cell>
          <cell r="F849">
            <v>2</v>
          </cell>
          <cell r="H849">
            <v>7</v>
          </cell>
          <cell r="M849" t="str">
            <v>x</v>
          </cell>
          <cell r="R849" t="str">
            <v>Guatemala</v>
          </cell>
          <cell r="S849" t="str">
            <v>Guatemala</v>
          </cell>
        </row>
        <row r="850">
          <cell r="B850" t="str">
            <v>menor de edad</v>
          </cell>
          <cell r="D850" t="str">
            <v>Samora</v>
          </cell>
          <cell r="E850" t="str">
            <v>Javier</v>
          </cell>
          <cell r="F850">
            <v>2</v>
          </cell>
          <cell r="H850">
            <v>10</v>
          </cell>
          <cell r="M850" t="str">
            <v>x</v>
          </cell>
          <cell r="R850" t="str">
            <v>Guatemala</v>
          </cell>
          <cell r="S850" t="str">
            <v>Guatemala</v>
          </cell>
        </row>
        <row r="851">
          <cell r="B851" t="str">
            <v>menor de edad</v>
          </cell>
          <cell r="D851" t="str">
            <v>Samora</v>
          </cell>
          <cell r="E851" t="str">
            <v>Marcos</v>
          </cell>
          <cell r="F851">
            <v>2</v>
          </cell>
          <cell r="H851">
            <v>10</v>
          </cell>
          <cell r="M851" t="str">
            <v>x</v>
          </cell>
          <cell r="R851" t="str">
            <v>Guatemala</v>
          </cell>
          <cell r="S851" t="str">
            <v>Guatemala</v>
          </cell>
        </row>
        <row r="852">
          <cell r="B852" t="str">
            <v>menor de edad</v>
          </cell>
          <cell r="D852" t="str">
            <v>Samora</v>
          </cell>
          <cell r="E852" t="str">
            <v>Zoe</v>
          </cell>
          <cell r="F852">
            <v>1</v>
          </cell>
          <cell r="H852">
            <v>4</v>
          </cell>
          <cell r="M852" t="str">
            <v>x</v>
          </cell>
          <cell r="R852" t="str">
            <v>Guatemala</v>
          </cell>
          <cell r="S852" t="str">
            <v>Guatemala</v>
          </cell>
        </row>
        <row r="853">
          <cell r="B853" t="str">
            <v>menro de edad</v>
          </cell>
          <cell r="D853" t="str">
            <v>Osorio</v>
          </cell>
          <cell r="E853" t="str">
            <v>Joshua</v>
          </cell>
          <cell r="F853">
            <v>2</v>
          </cell>
          <cell r="H853">
            <v>11</v>
          </cell>
          <cell r="M853" t="str">
            <v>x</v>
          </cell>
          <cell r="R853" t="str">
            <v>Guatemala</v>
          </cell>
          <cell r="S853" t="str">
            <v>Guatemala</v>
          </cell>
        </row>
        <row r="854">
          <cell r="B854" t="str">
            <v>menor de edad</v>
          </cell>
          <cell r="D854" t="str">
            <v xml:space="preserve">Recinos </v>
          </cell>
          <cell r="E854" t="str">
            <v>Aguilar</v>
          </cell>
          <cell r="F854">
            <v>2</v>
          </cell>
          <cell r="H854">
            <v>7</v>
          </cell>
          <cell r="M854" t="str">
            <v>x</v>
          </cell>
          <cell r="R854" t="str">
            <v>Guatemala</v>
          </cell>
          <cell r="S854" t="str">
            <v>Guatemala</v>
          </cell>
        </row>
        <row r="855">
          <cell r="B855" t="str">
            <v>menor de edad</v>
          </cell>
          <cell r="D855" t="str">
            <v xml:space="preserve">Recinos </v>
          </cell>
          <cell r="E855" t="str">
            <v xml:space="preserve">Diego </v>
          </cell>
          <cell r="F855">
            <v>2</v>
          </cell>
          <cell r="H855">
            <v>7</v>
          </cell>
          <cell r="M855" t="str">
            <v>x</v>
          </cell>
          <cell r="R855" t="str">
            <v>Guatemala</v>
          </cell>
          <cell r="S855" t="str">
            <v>Guatemala</v>
          </cell>
        </row>
        <row r="856">
          <cell r="B856" t="str">
            <v>menor de edad</v>
          </cell>
          <cell r="D856" t="str">
            <v>Lopez</v>
          </cell>
          <cell r="E856" t="str">
            <v xml:space="preserve">Pablo </v>
          </cell>
          <cell r="F856">
            <v>2</v>
          </cell>
          <cell r="H856">
            <v>16</v>
          </cell>
          <cell r="M856" t="str">
            <v>x</v>
          </cell>
          <cell r="R856" t="str">
            <v>Guatemala</v>
          </cell>
          <cell r="S856" t="str">
            <v>Guatemala</v>
          </cell>
        </row>
        <row r="857">
          <cell r="B857" t="str">
            <v>menor de edad</v>
          </cell>
          <cell r="D857" t="str">
            <v>Mazariegos</v>
          </cell>
          <cell r="E857" t="str">
            <v>Carmina</v>
          </cell>
          <cell r="F857">
            <v>1</v>
          </cell>
          <cell r="H857">
            <v>10</v>
          </cell>
          <cell r="M857" t="str">
            <v>x</v>
          </cell>
          <cell r="R857" t="str">
            <v>Guatemala</v>
          </cell>
          <cell r="S857" t="str">
            <v>Guatemala</v>
          </cell>
        </row>
        <row r="858">
          <cell r="B858" t="str">
            <v>pendiente</v>
          </cell>
          <cell r="D858" t="str">
            <v>Rodiguez</v>
          </cell>
          <cell r="E858" t="str">
            <v>Gustavo</v>
          </cell>
          <cell r="F858">
            <v>2</v>
          </cell>
          <cell r="H858">
            <v>20</v>
          </cell>
          <cell r="M858" t="str">
            <v>x</v>
          </cell>
          <cell r="R858" t="str">
            <v>Guatemala</v>
          </cell>
          <cell r="S858" t="str">
            <v>Guatemala</v>
          </cell>
        </row>
        <row r="859">
          <cell r="B859" t="str">
            <v>menor de edad</v>
          </cell>
          <cell r="D859" t="str">
            <v>Sanchez</v>
          </cell>
          <cell r="E859" t="str">
            <v>Miguel</v>
          </cell>
          <cell r="F859">
            <v>2</v>
          </cell>
          <cell r="H859">
            <v>14</v>
          </cell>
          <cell r="M859" t="str">
            <v>x</v>
          </cell>
          <cell r="R859" t="str">
            <v>Guatemala</v>
          </cell>
          <cell r="S859" t="str">
            <v>Guatemala</v>
          </cell>
        </row>
        <row r="860">
          <cell r="B860" t="str">
            <v>menor de edad</v>
          </cell>
          <cell r="D860" t="str">
            <v xml:space="preserve">Gramajo </v>
          </cell>
          <cell r="E860" t="str">
            <v>Jose</v>
          </cell>
          <cell r="F860">
            <v>2</v>
          </cell>
          <cell r="H860">
            <v>13</v>
          </cell>
          <cell r="M860" t="str">
            <v>x</v>
          </cell>
          <cell r="R860" t="str">
            <v>Guatemala</v>
          </cell>
          <cell r="S860" t="str">
            <v>Guatemala</v>
          </cell>
        </row>
        <row r="861">
          <cell r="B861" t="str">
            <v>menor de edad</v>
          </cell>
          <cell r="D861" t="str">
            <v xml:space="preserve">Gramajo </v>
          </cell>
          <cell r="E861" t="str">
            <v>Emilio</v>
          </cell>
          <cell r="F861">
            <v>2</v>
          </cell>
          <cell r="H861">
            <v>10</v>
          </cell>
          <cell r="M861" t="str">
            <v>x</v>
          </cell>
          <cell r="R861" t="str">
            <v>Guatemala</v>
          </cell>
          <cell r="S861" t="str">
            <v>Guatemala</v>
          </cell>
        </row>
        <row r="862">
          <cell r="B862" t="str">
            <v>pendiente</v>
          </cell>
          <cell r="D862" t="str">
            <v xml:space="preserve">Gramajo </v>
          </cell>
          <cell r="E862" t="str">
            <v>Nancy</v>
          </cell>
          <cell r="F862">
            <v>1</v>
          </cell>
          <cell r="H862">
            <v>18</v>
          </cell>
          <cell r="M862" t="str">
            <v>x</v>
          </cell>
          <cell r="R862" t="str">
            <v>Guatemala</v>
          </cell>
          <cell r="S862" t="str">
            <v>Guatemala</v>
          </cell>
        </row>
        <row r="863">
          <cell r="B863" t="str">
            <v>menor de edad</v>
          </cell>
          <cell r="D863" t="str">
            <v>Rodas</v>
          </cell>
          <cell r="E863" t="str">
            <v>Antony</v>
          </cell>
          <cell r="F863">
            <v>2</v>
          </cell>
          <cell r="H863">
            <v>15</v>
          </cell>
          <cell r="M863" t="str">
            <v>x</v>
          </cell>
          <cell r="R863" t="str">
            <v>Guatemala</v>
          </cell>
          <cell r="S863" t="str">
            <v>Guatemala</v>
          </cell>
        </row>
        <row r="864">
          <cell r="B864">
            <v>2357538820101</v>
          </cell>
          <cell r="D864" t="str">
            <v>Ortiz</v>
          </cell>
          <cell r="E864" t="str">
            <v>Ana</v>
          </cell>
          <cell r="F864">
            <v>1</v>
          </cell>
          <cell r="H864">
            <v>41</v>
          </cell>
          <cell r="M864" t="str">
            <v>x</v>
          </cell>
          <cell r="R864" t="str">
            <v>Guatemala</v>
          </cell>
          <cell r="S864" t="str">
            <v>Guatemala</v>
          </cell>
        </row>
        <row r="865">
          <cell r="B865" t="str">
            <v>menor de edad</v>
          </cell>
          <cell r="D865" t="str">
            <v>Escobar</v>
          </cell>
          <cell r="E865" t="str">
            <v>Franco</v>
          </cell>
          <cell r="F865">
            <v>2</v>
          </cell>
          <cell r="H865">
            <v>7</v>
          </cell>
          <cell r="M865" t="str">
            <v>x</v>
          </cell>
          <cell r="R865" t="str">
            <v>Guatemala</v>
          </cell>
          <cell r="S865" t="str">
            <v>Guatemala</v>
          </cell>
        </row>
        <row r="866">
          <cell r="B866" t="str">
            <v>menor de edad</v>
          </cell>
          <cell r="D866" t="str">
            <v>Trujillo</v>
          </cell>
          <cell r="E866" t="str">
            <v>Luis</v>
          </cell>
          <cell r="F866">
            <v>2</v>
          </cell>
          <cell r="H866">
            <v>10</v>
          </cell>
          <cell r="M866" t="str">
            <v>x</v>
          </cell>
          <cell r="R866" t="str">
            <v>Guatemala</v>
          </cell>
          <cell r="S866" t="str">
            <v>Guatemala</v>
          </cell>
        </row>
        <row r="867">
          <cell r="B867" t="str">
            <v>menor de edad</v>
          </cell>
          <cell r="D867" t="str">
            <v>Mijangos</v>
          </cell>
          <cell r="E867" t="str">
            <v>Andrea</v>
          </cell>
          <cell r="F867">
            <v>1</v>
          </cell>
          <cell r="H867">
            <v>8</v>
          </cell>
          <cell r="M867" t="str">
            <v>x</v>
          </cell>
          <cell r="R867" t="str">
            <v>Guatemala</v>
          </cell>
          <cell r="S867" t="str">
            <v>Guatemala</v>
          </cell>
        </row>
        <row r="868">
          <cell r="B868" t="str">
            <v>menor de edad</v>
          </cell>
          <cell r="D868" t="str">
            <v>Mijangos</v>
          </cell>
          <cell r="E868" t="str">
            <v>Josue</v>
          </cell>
          <cell r="F868">
            <v>2</v>
          </cell>
          <cell r="H868">
            <v>6</v>
          </cell>
          <cell r="M868" t="str">
            <v>x</v>
          </cell>
          <cell r="R868" t="str">
            <v>Guatemala</v>
          </cell>
          <cell r="S868" t="str">
            <v>Guatemala</v>
          </cell>
        </row>
        <row r="869">
          <cell r="B869" t="str">
            <v>menor de edad</v>
          </cell>
          <cell r="D869" t="str">
            <v>Wait</v>
          </cell>
          <cell r="E869" t="str">
            <v>Emily</v>
          </cell>
          <cell r="F869">
            <v>1</v>
          </cell>
          <cell r="H869">
            <v>8</v>
          </cell>
          <cell r="M869" t="str">
            <v>x</v>
          </cell>
          <cell r="R869" t="str">
            <v>Guatemala</v>
          </cell>
          <cell r="S869" t="str">
            <v>Guatemala</v>
          </cell>
        </row>
        <row r="870">
          <cell r="B870" t="str">
            <v>pendiente</v>
          </cell>
          <cell r="D870" t="str">
            <v>Arana</v>
          </cell>
          <cell r="E870" t="str">
            <v>Katerine</v>
          </cell>
          <cell r="F870">
            <v>1</v>
          </cell>
          <cell r="H870">
            <v>18</v>
          </cell>
          <cell r="M870" t="str">
            <v>x</v>
          </cell>
          <cell r="R870" t="str">
            <v>Guatemala</v>
          </cell>
          <cell r="S870" t="str">
            <v>Guatemala</v>
          </cell>
        </row>
        <row r="871">
          <cell r="B871" t="str">
            <v>menor de edad</v>
          </cell>
          <cell r="D871" t="str">
            <v>Arana</v>
          </cell>
          <cell r="E871" t="str">
            <v>Kenet</v>
          </cell>
          <cell r="F871">
            <v>2</v>
          </cell>
          <cell r="H871">
            <v>10</v>
          </cell>
          <cell r="M871" t="str">
            <v>x</v>
          </cell>
          <cell r="R871" t="str">
            <v>Guatemala</v>
          </cell>
          <cell r="S871" t="str">
            <v>Guatemala</v>
          </cell>
        </row>
        <row r="872">
          <cell r="B872" t="str">
            <v>menor de edad</v>
          </cell>
          <cell r="D872" t="str">
            <v>Arana</v>
          </cell>
          <cell r="E872" t="str">
            <v>Eyor</v>
          </cell>
          <cell r="F872">
            <v>2</v>
          </cell>
          <cell r="H872">
            <v>11</v>
          </cell>
          <cell r="M872" t="str">
            <v>x</v>
          </cell>
          <cell r="R872" t="str">
            <v>Guatemala</v>
          </cell>
          <cell r="S872" t="str">
            <v>Guatemala</v>
          </cell>
        </row>
        <row r="873">
          <cell r="B873" t="str">
            <v>menor de edad</v>
          </cell>
          <cell r="D873" t="str">
            <v>Intoriciano</v>
          </cell>
          <cell r="E873" t="str">
            <v>Erick</v>
          </cell>
          <cell r="F873">
            <v>2</v>
          </cell>
          <cell r="H873">
            <v>9</v>
          </cell>
          <cell r="M873" t="str">
            <v>x</v>
          </cell>
          <cell r="R873" t="str">
            <v>Guatemala</v>
          </cell>
          <cell r="S873" t="str">
            <v>Guatemala</v>
          </cell>
        </row>
        <row r="874">
          <cell r="B874" t="str">
            <v>menor de edad</v>
          </cell>
          <cell r="D874" t="str">
            <v>Burgos</v>
          </cell>
          <cell r="E874" t="str">
            <v>Dulce</v>
          </cell>
          <cell r="F874">
            <v>1</v>
          </cell>
          <cell r="H874">
            <v>9</v>
          </cell>
          <cell r="M874" t="str">
            <v>x</v>
          </cell>
          <cell r="R874" t="str">
            <v>Guatemala</v>
          </cell>
          <cell r="S874" t="str">
            <v>Guatemala</v>
          </cell>
        </row>
        <row r="875">
          <cell r="B875" t="str">
            <v>menor de edad</v>
          </cell>
          <cell r="D875" t="str">
            <v>Guzman</v>
          </cell>
          <cell r="E875" t="str">
            <v>Andrea</v>
          </cell>
          <cell r="F875">
            <v>1</v>
          </cell>
          <cell r="H875">
            <v>6</v>
          </cell>
          <cell r="M875" t="str">
            <v>x</v>
          </cell>
          <cell r="R875" t="str">
            <v>Guatemala</v>
          </cell>
          <cell r="S875" t="str">
            <v>Guatemala</v>
          </cell>
        </row>
        <row r="876">
          <cell r="B876" t="str">
            <v>menor de edad</v>
          </cell>
          <cell r="D876" t="str">
            <v xml:space="preserve">Gramajo </v>
          </cell>
          <cell r="E876" t="str">
            <v>Angel</v>
          </cell>
          <cell r="F876">
            <v>2</v>
          </cell>
          <cell r="H876">
            <v>10</v>
          </cell>
          <cell r="M876" t="str">
            <v>x</v>
          </cell>
          <cell r="R876" t="str">
            <v>Guatemala</v>
          </cell>
          <cell r="S876" t="str">
            <v>Guatemala</v>
          </cell>
        </row>
        <row r="877">
          <cell r="B877" t="str">
            <v>menor de edad</v>
          </cell>
          <cell r="D877" t="str">
            <v>Roman</v>
          </cell>
          <cell r="E877" t="str">
            <v>Fatima</v>
          </cell>
          <cell r="F877">
            <v>1</v>
          </cell>
          <cell r="H877">
            <v>13</v>
          </cell>
          <cell r="M877" t="str">
            <v>x</v>
          </cell>
          <cell r="R877" t="str">
            <v>Guatemala</v>
          </cell>
          <cell r="S877" t="str">
            <v>Guatemala</v>
          </cell>
        </row>
        <row r="878">
          <cell r="B878" t="str">
            <v>menor de edad</v>
          </cell>
          <cell r="D878" t="str">
            <v>Roman</v>
          </cell>
          <cell r="E878" t="str">
            <v>Dpaner</v>
          </cell>
          <cell r="F878">
            <v>1</v>
          </cell>
          <cell r="H878">
            <v>9</v>
          </cell>
          <cell r="M878" t="str">
            <v>x</v>
          </cell>
          <cell r="R878" t="str">
            <v>Guatemala</v>
          </cell>
          <cell r="S878" t="str">
            <v>Guatemala</v>
          </cell>
        </row>
        <row r="879">
          <cell r="B879" t="str">
            <v>menor de edad</v>
          </cell>
          <cell r="D879" t="str">
            <v>Roman</v>
          </cell>
          <cell r="E879" t="str">
            <v>Camila</v>
          </cell>
          <cell r="F879">
            <v>1</v>
          </cell>
          <cell r="H879">
            <v>7</v>
          </cell>
          <cell r="M879" t="str">
            <v>x</v>
          </cell>
          <cell r="R879" t="str">
            <v>Guatemala</v>
          </cell>
          <cell r="S879" t="str">
            <v>Guatemala</v>
          </cell>
        </row>
        <row r="880">
          <cell r="B880" t="str">
            <v>menor de edad</v>
          </cell>
          <cell r="D880" t="str">
            <v>Roman</v>
          </cell>
          <cell r="E880" t="str">
            <v xml:space="preserve">Diego </v>
          </cell>
          <cell r="F880">
            <v>2</v>
          </cell>
          <cell r="H880">
            <v>5</v>
          </cell>
          <cell r="M880" t="str">
            <v>x</v>
          </cell>
          <cell r="R880" t="str">
            <v>Guatemala</v>
          </cell>
          <cell r="S880" t="str">
            <v>Guatemala</v>
          </cell>
        </row>
        <row r="881">
          <cell r="B881" t="str">
            <v>menor de edad</v>
          </cell>
          <cell r="D881" t="str">
            <v>Colon</v>
          </cell>
          <cell r="E881" t="str">
            <v>Katerine</v>
          </cell>
          <cell r="F881">
            <v>1</v>
          </cell>
          <cell r="H881">
            <v>6</v>
          </cell>
          <cell r="M881" t="str">
            <v>x</v>
          </cell>
          <cell r="R881" t="str">
            <v>Guatemala</v>
          </cell>
          <cell r="S881" t="str">
            <v>Guatemala</v>
          </cell>
        </row>
        <row r="882">
          <cell r="B882" t="str">
            <v>menor de edad</v>
          </cell>
          <cell r="D882" t="str">
            <v>Mayer</v>
          </cell>
          <cell r="E882" t="str">
            <v>Kerdir</v>
          </cell>
          <cell r="F882">
            <v>2</v>
          </cell>
          <cell r="H882">
            <v>8</v>
          </cell>
          <cell r="M882" t="str">
            <v>x</v>
          </cell>
          <cell r="R882" t="str">
            <v>Guatemala</v>
          </cell>
          <cell r="S882" t="str">
            <v>Guatemala</v>
          </cell>
        </row>
        <row r="883">
          <cell r="B883" t="str">
            <v>pendiente</v>
          </cell>
          <cell r="D883" t="str">
            <v>Rodas</v>
          </cell>
          <cell r="E883" t="str">
            <v>Delia</v>
          </cell>
          <cell r="F883">
            <v>1</v>
          </cell>
          <cell r="H883">
            <v>39</v>
          </cell>
          <cell r="M883" t="str">
            <v>x</v>
          </cell>
          <cell r="R883" t="str">
            <v>Guatemala</v>
          </cell>
          <cell r="S883" t="str">
            <v>Guatemala</v>
          </cell>
        </row>
        <row r="884">
          <cell r="B884" t="str">
            <v>menor de edad</v>
          </cell>
          <cell r="D884" t="str">
            <v>Hernandez</v>
          </cell>
          <cell r="E884" t="str">
            <v>Cristian</v>
          </cell>
          <cell r="F884">
            <v>2</v>
          </cell>
          <cell r="H884">
            <v>8</v>
          </cell>
          <cell r="M884" t="str">
            <v>x</v>
          </cell>
          <cell r="R884" t="str">
            <v>Guatemala</v>
          </cell>
          <cell r="S884" t="str">
            <v>Guatemala</v>
          </cell>
        </row>
        <row r="885">
          <cell r="B885">
            <v>2951017920101</v>
          </cell>
          <cell r="D885" t="str">
            <v>Wever</v>
          </cell>
          <cell r="E885" t="str">
            <v>Madeline</v>
          </cell>
          <cell r="F885">
            <v>1</v>
          </cell>
          <cell r="H885">
            <v>35</v>
          </cell>
          <cell r="M885" t="str">
            <v>x</v>
          </cell>
          <cell r="R885" t="str">
            <v>Guatemala</v>
          </cell>
          <cell r="S885" t="str">
            <v>Guatemala</v>
          </cell>
        </row>
        <row r="886">
          <cell r="B886">
            <v>2226006241503</v>
          </cell>
          <cell r="D886" t="str">
            <v>Pangan</v>
          </cell>
          <cell r="E886" t="str">
            <v xml:space="preserve">Hilario </v>
          </cell>
          <cell r="F886">
            <v>2</v>
          </cell>
          <cell r="H886">
            <v>43</v>
          </cell>
          <cell r="M886" t="str">
            <v>x</v>
          </cell>
          <cell r="R886" t="str">
            <v>Guatemala</v>
          </cell>
          <cell r="S886" t="str">
            <v>Guatemala</v>
          </cell>
        </row>
        <row r="887">
          <cell r="B887" t="str">
            <v>menor de edad</v>
          </cell>
          <cell r="D887" t="str">
            <v>Valey</v>
          </cell>
          <cell r="E887" t="str">
            <v>Dayri</v>
          </cell>
          <cell r="F887">
            <v>1</v>
          </cell>
          <cell r="H887">
            <v>10</v>
          </cell>
          <cell r="M887" t="str">
            <v>x</v>
          </cell>
          <cell r="R887" t="str">
            <v>Guatemala</v>
          </cell>
          <cell r="S887" t="str">
            <v>Guatemala</v>
          </cell>
        </row>
        <row r="888">
          <cell r="B888" t="str">
            <v>menor de edad</v>
          </cell>
          <cell r="D888" t="str">
            <v>Chacon</v>
          </cell>
          <cell r="E888" t="str">
            <v>Helen</v>
          </cell>
          <cell r="F888">
            <v>1</v>
          </cell>
          <cell r="H888">
            <v>10</v>
          </cell>
          <cell r="M888" t="str">
            <v>x</v>
          </cell>
          <cell r="R888" t="str">
            <v>Guatemala</v>
          </cell>
          <cell r="S888" t="str">
            <v>Guatemala</v>
          </cell>
        </row>
        <row r="889">
          <cell r="B889" t="str">
            <v>menor de edad</v>
          </cell>
          <cell r="D889" t="str">
            <v>Archila</v>
          </cell>
          <cell r="E889" t="str">
            <v>Isaac</v>
          </cell>
          <cell r="F889">
            <v>2</v>
          </cell>
          <cell r="H889">
            <v>5</v>
          </cell>
          <cell r="M889" t="str">
            <v>x</v>
          </cell>
          <cell r="R889" t="str">
            <v>Guatemala</v>
          </cell>
          <cell r="S889" t="str">
            <v>Guatemala</v>
          </cell>
        </row>
        <row r="890">
          <cell r="B890" t="str">
            <v>menor de edad</v>
          </cell>
          <cell r="D890" t="str">
            <v>Ramirez</v>
          </cell>
          <cell r="E890" t="str">
            <v>Alison</v>
          </cell>
          <cell r="F890">
            <v>1</v>
          </cell>
          <cell r="H890">
            <v>7</v>
          </cell>
          <cell r="M890" t="str">
            <v>x</v>
          </cell>
          <cell r="R890" t="str">
            <v>Guatemala</v>
          </cell>
          <cell r="S890" t="str">
            <v>Guatemala</v>
          </cell>
        </row>
        <row r="891">
          <cell r="B891" t="str">
            <v>menor de edad</v>
          </cell>
          <cell r="D891" t="str">
            <v xml:space="preserve">Garcia </v>
          </cell>
          <cell r="E891" t="str">
            <v>Elda</v>
          </cell>
          <cell r="F891">
            <v>1</v>
          </cell>
          <cell r="H891">
            <v>13</v>
          </cell>
          <cell r="M891" t="str">
            <v>x</v>
          </cell>
          <cell r="R891" t="str">
            <v>Guatemala</v>
          </cell>
          <cell r="S891" t="str">
            <v>Guatemala</v>
          </cell>
        </row>
        <row r="892">
          <cell r="B892" t="str">
            <v>menor de edad</v>
          </cell>
          <cell r="D892" t="str">
            <v>Garcia</v>
          </cell>
          <cell r="E892" t="str">
            <v>Sofi</v>
          </cell>
          <cell r="F892">
            <v>1</v>
          </cell>
          <cell r="H892">
            <v>11</v>
          </cell>
          <cell r="M892" t="str">
            <v>x</v>
          </cell>
          <cell r="R892" t="str">
            <v>Guatemala</v>
          </cell>
          <cell r="S892" t="str">
            <v>Guatemala</v>
          </cell>
        </row>
        <row r="893">
          <cell r="B893" t="str">
            <v>menor de edad</v>
          </cell>
          <cell r="D893" t="str">
            <v>Garcia</v>
          </cell>
          <cell r="E893" t="str">
            <v>Dulce</v>
          </cell>
          <cell r="F893">
            <v>1</v>
          </cell>
          <cell r="H893">
            <v>7</v>
          </cell>
          <cell r="M893" t="str">
            <v>x</v>
          </cell>
          <cell r="R893" t="str">
            <v>Guatemala</v>
          </cell>
          <cell r="S893" t="str">
            <v>Guatemala</v>
          </cell>
        </row>
        <row r="894">
          <cell r="B894" t="str">
            <v>pendiente</v>
          </cell>
          <cell r="D894" t="str">
            <v>Galindo</v>
          </cell>
          <cell r="E894" t="str">
            <v>Elda</v>
          </cell>
          <cell r="F894">
            <v>1</v>
          </cell>
          <cell r="H894">
            <v>65</v>
          </cell>
          <cell r="M894" t="str">
            <v>x</v>
          </cell>
          <cell r="R894" t="str">
            <v>Guatemala</v>
          </cell>
          <cell r="S894" t="str">
            <v>Guatemala</v>
          </cell>
        </row>
        <row r="895">
          <cell r="B895" t="str">
            <v>pendiente</v>
          </cell>
          <cell r="D895" t="str">
            <v xml:space="preserve">De Garcia </v>
          </cell>
          <cell r="E895" t="str">
            <v>Dinora</v>
          </cell>
          <cell r="F895">
            <v>1</v>
          </cell>
          <cell r="H895">
            <v>41</v>
          </cell>
          <cell r="M895" t="str">
            <v>x</v>
          </cell>
          <cell r="R895" t="str">
            <v>Guatemala</v>
          </cell>
          <cell r="S895" t="str">
            <v>Guatemala</v>
          </cell>
        </row>
        <row r="896">
          <cell r="B896">
            <v>2727081270101</v>
          </cell>
          <cell r="D896" t="str">
            <v>Rodriguez</v>
          </cell>
          <cell r="E896" t="str">
            <v>Mario</v>
          </cell>
          <cell r="F896">
            <v>2</v>
          </cell>
          <cell r="H896">
            <v>22</v>
          </cell>
          <cell r="M896" t="str">
            <v>x</v>
          </cell>
          <cell r="R896" t="str">
            <v>Guatemala</v>
          </cell>
          <cell r="S896" t="str">
            <v>Guatemala</v>
          </cell>
        </row>
        <row r="897">
          <cell r="B897" t="str">
            <v>menor de edad</v>
          </cell>
          <cell r="D897" t="str">
            <v>Garcia</v>
          </cell>
          <cell r="E897" t="str">
            <v>Aby</v>
          </cell>
          <cell r="F897">
            <v>1</v>
          </cell>
          <cell r="H897">
            <v>15</v>
          </cell>
          <cell r="M897" t="str">
            <v>x</v>
          </cell>
          <cell r="R897" t="str">
            <v>Guatemala</v>
          </cell>
          <cell r="S897" t="str">
            <v>Guatemala</v>
          </cell>
        </row>
        <row r="898">
          <cell r="B898" t="str">
            <v>menor de edad</v>
          </cell>
          <cell r="D898" t="str">
            <v xml:space="preserve">Ruano </v>
          </cell>
          <cell r="E898" t="str">
            <v>Cristian</v>
          </cell>
          <cell r="F898">
            <v>2</v>
          </cell>
          <cell r="H898">
            <v>11</v>
          </cell>
          <cell r="M898" t="str">
            <v>x</v>
          </cell>
          <cell r="R898" t="str">
            <v>Guatemala</v>
          </cell>
          <cell r="S898" t="str">
            <v>Guatemala</v>
          </cell>
        </row>
        <row r="899">
          <cell r="B899">
            <v>3002881660101</v>
          </cell>
          <cell r="D899" t="str">
            <v>Gomez</v>
          </cell>
          <cell r="E899" t="str">
            <v>Ebellyn</v>
          </cell>
          <cell r="F899">
            <v>1</v>
          </cell>
          <cell r="H899">
            <v>30</v>
          </cell>
          <cell r="M899" t="str">
            <v>x</v>
          </cell>
          <cell r="R899" t="str">
            <v>Guatemala</v>
          </cell>
          <cell r="S899" t="str">
            <v>Guatemala</v>
          </cell>
        </row>
        <row r="900">
          <cell r="B900" t="str">
            <v>menor de edad</v>
          </cell>
          <cell r="D900" t="str">
            <v>Jerez</v>
          </cell>
          <cell r="E900" t="str">
            <v>Itzany</v>
          </cell>
          <cell r="F900">
            <v>1</v>
          </cell>
          <cell r="H900">
            <v>4</v>
          </cell>
          <cell r="M900" t="str">
            <v>x</v>
          </cell>
          <cell r="R900" t="str">
            <v>Guatemala</v>
          </cell>
          <cell r="S900" t="str">
            <v>Guatemala</v>
          </cell>
        </row>
        <row r="901">
          <cell r="B901">
            <v>2676262580101</v>
          </cell>
          <cell r="D901" t="str">
            <v>Borayo</v>
          </cell>
          <cell r="E901" t="str">
            <v xml:space="preserve">Ostin </v>
          </cell>
          <cell r="F901">
            <v>2</v>
          </cell>
          <cell r="H901">
            <v>23</v>
          </cell>
          <cell r="M901" t="str">
            <v>x</v>
          </cell>
          <cell r="R901" t="str">
            <v>Guatemala</v>
          </cell>
          <cell r="S901" t="str">
            <v>Guatemala</v>
          </cell>
        </row>
        <row r="902">
          <cell r="B902" t="str">
            <v xml:space="preserve">tramite </v>
          </cell>
          <cell r="D902" t="str">
            <v>Rodriguez</v>
          </cell>
          <cell r="E902" t="str">
            <v>Sergio</v>
          </cell>
          <cell r="F902">
            <v>2</v>
          </cell>
          <cell r="H902">
            <v>18</v>
          </cell>
          <cell r="M902" t="str">
            <v>x</v>
          </cell>
          <cell r="R902" t="str">
            <v>Guatemala</v>
          </cell>
          <cell r="S902" t="str">
            <v>Guatemala</v>
          </cell>
        </row>
        <row r="903">
          <cell r="B903">
            <v>3498703570101</v>
          </cell>
          <cell r="D903" t="str">
            <v>Escobar</v>
          </cell>
          <cell r="E903" t="str">
            <v>Monica</v>
          </cell>
          <cell r="F903">
            <v>1</v>
          </cell>
          <cell r="H903">
            <v>44</v>
          </cell>
          <cell r="M903" t="str">
            <v>x</v>
          </cell>
          <cell r="R903" t="str">
            <v>Guatemala</v>
          </cell>
          <cell r="S903" t="str">
            <v>Guatemala</v>
          </cell>
        </row>
        <row r="904">
          <cell r="B904" t="str">
            <v>menor de edad</v>
          </cell>
          <cell r="D904" t="str">
            <v>Alvarez</v>
          </cell>
          <cell r="E904" t="str">
            <v>Gabriel</v>
          </cell>
          <cell r="F904">
            <v>2</v>
          </cell>
          <cell r="H904">
            <v>9</v>
          </cell>
          <cell r="M904" t="str">
            <v>x</v>
          </cell>
          <cell r="R904" t="str">
            <v>Guatemala</v>
          </cell>
          <cell r="S904" t="str">
            <v>Guatemala</v>
          </cell>
        </row>
        <row r="905">
          <cell r="B905">
            <v>1945191120101</v>
          </cell>
          <cell r="D905" t="str">
            <v>Reyes</v>
          </cell>
          <cell r="E905" t="str">
            <v>David</v>
          </cell>
          <cell r="F905">
            <v>2</v>
          </cell>
          <cell r="H905">
            <v>27</v>
          </cell>
          <cell r="M905" t="str">
            <v>x</v>
          </cell>
          <cell r="R905" t="str">
            <v>Guatemala</v>
          </cell>
          <cell r="S905" t="str">
            <v>Guatemala</v>
          </cell>
        </row>
        <row r="906">
          <cell r="B906">
            <v>2676262580101</v>
          </cell>
          <cell r="D906" t="str">
            <v>Borrayo</v>
          </cell>
          <cell r="E906" t="str">
            <v xml:space="preserve">Ostin </v>
          </cell>
          <cell r="F906">
            <v>2</v>
          </cell>
          <cell r="H906">
            <v>22</v>
          </cell>
          <cell r="M906" t="str">
            <v>x</v>
          </cell>
          <cell r="R906" t="str">
            <v>Guatemala</v>
          </cell>
          <cell r="S906" t="str">
            <v>Guatemala</v>
          </cell>
        </row>
        <row r="907">
          <cell r="B907" t="str">
            <v>menor de edad</v>
          </cell>
          <cell r="D907" t="str">
            <v>Erazo</v>
          </cell>
          <cell r="E907" t="str">
            <v>Julio</v>
          </cell>
          <cell r="F907">
            <v>2</v>
          </cell>
          <cell r="H907">
            <v>13</v>
          </cell>
          <cell r="M907" t="str">
            <v>x</v>
          </cell>
          <cell r="R907" t="str">
            <v>Guatemala</v>
          </cell>
          <cell r="S907" t="str">
            <v>Guatemala</v>
          </cell>
        </row>
        <row r="908">
          <cell r="B908">
            <v>2433337300101</v>
          </cell>
          <cell r="D908" t="str">
            <v>Menchu</v>
          </cell>
          <cell r="E908" t="str">
            <v>Maria</v>
          </cell>
          <cell r="F908">
            <v>1</v>
          </cell>
          <cell r="H908">
            <v>51</v>
          </cell>
          <cell r="M908" t="str">
            <v>x</v>
          </cell>
          <cell r="R908" t="str">
            <v>Guatemala</v>
          </cell>
          <cell r="S908" t="str">
            <v>Guatemala</v>
          </cell>
        </row>
        <row r="909">
          <cell r="B909" t="str">
            <v>menor de edad</v>
          </cell>
          <cell r="D909" t="str">
            <v>Guamuch</v>
          </cell>
          <cell r="E909" t="str">
            <v>David</v>
          </cell>
          <cell r="F909">
            <v>2</v>
          </cell>
          <cell r="H909">
            <v>7</v>
          </cell>
          <cell r="M909" t="str">
            <v>x</v>
          </cell>
          <cell r="R909" t="str">
            <v>Guatemala</v>
          </cell>
          <cell r="S909" t="str">
            <v>Guatemala</v>
          </cell>
        </row>
        <row r="910">
          <cell r="B910">
            <v>2351306210101</v>
          </cell>
          <cell r="D910" t="str">
            <v>Guamuch</v>
          </cell>
          <cell r="E910" t="str">
            <v>Luis</v>
          </cell>
          <cell r="F910">
            <v>2</v>
          </cell>
          <cell r="H910">
            <v>38</v>
          </cell>
          <cell r="M910" t="str">
            <v>x</v>
          </cell>
          <cell r="R910" t="str">
            <v>Guatemala</v>
          </cell>
          <cell r="S910" t="str">
            <v>Guatemala</v>
          </cell>
        </row>
        <row r="911">
          <cell r="B911">
            <v>2488328080101</v>
          </cell>
          <cell r="D911" t="str">
            <v>Ramirez</v>
          </cell>
          <cell r="E911" t="str">
            <v>Cora</v>
          </cell>
          <cell r="F911">
            <v>1</v>
          </cell>
          <cell r="H911">
            <v>32</v>
          </cell>
          <cell r="M911" t="str">
            <v>x</v>
          </cell>
          <cell r="R911" t="str">
            <v>Guatemala</v>
          </cell>
          <cell r="S911" t="str">
            <v>Guatemala</v>
          </cell>
        </row>
        <row r="912">
          <cell r="B912" t="str">
            <v>menor de edad</v>
          </cell>
          <cell r="D912" t="str">
            <v>Chicoj</v>
          </cell>
          <cell r="E912" t="str">
            <v>Jazmin</v>
          </cell>
          <cell r="F912">
            <v>1</v>
          </cell>
          <cell r="H912">
            <v>3</v>
          </cell>
          <cell r="M912" t="str">
            <v>x</v>
          </cell>
          <cell r="R912" t="str">
            <v>Guatemala</v>
          </cell>
          <cell r="S912" t="str">
            <v>Guatemala</v>
          </cell>
        </row>
        <row r="913">
          <cell r="B913" t="str">
            <v>menor de edad</v>
          </cell>
          <cell r="D913" t="str">
            <v>Chicoj</v>
          </cell>
          <cell r="E913" t="str">
            <v>Jose</v>
          </cell>
          <cell r="F913">
            <v>2</v>
          </cell>
          <cell r="H913">
            <v>5</v>
          </cell>
          <cell r="M913" t="str">
            <v>x</v>
          </cell>
          <cell r="R913" t="str">
            <v>Guatemala</v>
          </cell>
          <cell r="S913" t="str">
            <v>Guatemala</v>
          </cell>
        </row>
        <row r="914">
          <cell r="B914">
            <v>2871186220101</v>
          </cell>
          <cell r="D914" t="str">
            <v>Barahona</v>
          </cell>
          <cell r="E914" t="str">
            <v>Irlanda</v>
          </cell>
          <cell r="F914">
            <v>1</v>
          </cell>
          <cell r="H914">
            <v>30</v>
          </cell>
          <cell r="M914" t="str">
            <v>x</v>
          </cell>
          <cell r="R914" t="str">
            <v>Guatemala</v>
          </cell>
          <cell r="S914" t="str">
            <v>Guatemala</v>
          </cell>
        </row>
        <row r="915">
          <cell r="B915" t="str">
            <v>menor de edad</v>
          </cell>
          <cell r="D915" t="str">
            <v>Hernandez</v>
          </cell>
          <cell r="E915" t="str">
            <v xml:space="preserve">Dorian </v>
          </cell>
          <cell r="F915">
            <v>2</v>
          </cell>
          <cell r="H915">
            <v>6</v>
          </cell>
          <cell r="M915" t="str">
            <v>x</v>
          </cell>
          <cell r="R915" t="str">
            <v>Guatemala</v>
          </cell>
          <cell r="S915" t="str">
            <v>Guatemala</v>
          </cell>
        </row>
        <row r="916">
          <cell r="B916" t="str">
            <v>menor de edad</v>
          </cell>
          <cell r="D916" t="str">
            <v>Reyes</v>
          </cell>
          <cell r="E916" t="str">
            <v>Astrid</v>
          </cell>
          <cell r="F916">
            <v>1</v>
          </cell>
          <cell r="H916">
            <v>14</v>
          </cell>
          <cell r="M916" t="str">
            <v>x</v>
          </cell>
          <cell r="R916" t="str">
            <v>Guatemala</v>
          </cell>
          <cell r="S916" t="str">
            <v>Guatemala</v>
          </cell>
        </row>
        <row r="917">
          <cell r="B917">
            <v>2699812680513</v>
          </cell>
          <cell r="D917" t="str">
            <v>Rodas</v>
          </cell>
          <cell r="E917" t="str">
            <v>Delia</v>
          </cell>
          <cell r="F917">
            <v>1</v>
          </cell>
          <cell r="H917">
            <v>39</v>
          </cell>
          <cell r="M917" t="str">
            <v>x</v>
          </cell>
          <cell r="R917" t="str">
            <v>Guatemala</v>
          </cell>
          <cell r="S917" t="str">
            <v>Guatemala</v>
          </cell>
        </row>
        <row r="918">
          <cell r="B918" t="str">
            <v>menor de edad</v>
          </cell>
          <cell r="D918" t="str">
            <v>Mendez</v>
          </cell>
          <cell r="E918" t="str">
            <v>Rousland</v>
          </cell>
          <cell r="F918">
            <v>2</v>
          </cell>
          <cell r="H918">
            <v>15</v>
          </cell>
          <cell r="M918" t="str">
            <v>x</v>
          </cell>
          <cell r="R918" t="str">
            <v>Guatemala</v>
          </cell>
          <cell r="S918" t="str">
            <v>Guatemala</v>
          </cell>
        </row>
        <row r="919">
          <cell r="B919">
            <v>1781727580101</v>
          </cell>
          <cell r="D919" t="str">
            <v>Mejia</v>
          </cell>
          <cell r="E919" t="str">
            <v>Dennis</v>
          </cell>
          <cell r="F919">
            <v>2</v>
          </cell>
          <cell r="H919">
            <v>40</v>
          </cell>
          <cell r="M919" t="str">
            <v>x</v>
          </cell>
          <cell r="R919" t="str">
            <v>Guatemala</v>
          </cell>
          <cell r="S919" t="str">
            <v>Guatemala</v>
          </cell>
        </row>
        <row r="920">
          <cell r="B920">
            <v>2676262580101</v>
          </cell>
          <cell r="D920" t="str">
            <v>Borrayo</v>
          </cell>
          <cell r="E920" t="str">
            <v xml:space="preserve">Ostin </v>
          </cell>
          <cell r="F920">
            <v>2</v>
          </cell>
          <cell r="H920">
            <v>22</v>
          </cell>
          <cell r="M920" t="str">
            <v>x</v>
          </cell>
          <cell r="R920" t="str">
            <v>Guatemala</v>
          </cell>
          <cell r="S920" t="str">
            <v>Guatemala</v>
          </cell>
        </row>
        <row r="921">
          <cell r="B921">
            <v>2086713070110</v>
          </cell>
          <cell r="D921" t="str">
            <v>Quinteros</v>
          </cell>
          <cell r="E921" t="str">
            <v>Ana</v>
          </cell>
          <cell r="F921">
            <v>1</v>
          </cell>
          <cell r="H921">
            <v>25</v>
          </cell>
          <cell r="M921" t="str">
            <v>x</v>
          </cell>
          <cell r="R921" t="str">
            <v>Guatemala</v>
          </cell>
          <cell r="S921" t="str">
            <v>Guatemala</v>
          </cell>
        </row>
        <row r="922">
          <cell r="B922" t="str">
            <v>menor de edad</v>
          </cell>
          <cell r="D922" t="str">
            <v xml:space="preserve">Aceytuno </v>
          </cell>
          <cell r="E922" t="str">
            <v>Diana</v>
          </cell>
          <cell r="F922">
            <v>1</v>
          </cell>
          <cell r="H922">
            <v>4</v>
          </cell>
          <cell r="M922" t="str">
            <v>x</v>
          </cell>
          <cell r="R922" t="str">
            <v>Guatemala</v>
          </cell>
          <cell r="S922" t="str">
            <v>Guatemala</v>
          </cell>
        </row>
        <row r="923">
          <cell r="B923">
            <v>2240044090101</v>
          </cell>
          <cell r="D923" t="str">
            <v>Lopez</v>
          </cell>
          <cell r="E923" t="str">
            <v>Erick</v>
          </cell>
          <cell r="F923">
            <v>2</v>
          </cell>
          <cell r="H923">
            <v>24</v>
          </cell>
          <cell r="M923" t="str">
            <v>x</v>
          </cell>
          <cell r="R923" t="str">
            <v>Guatemala</v>
          </cell>
          <cell r="S923" t="str">
            <v>Guatemala</v>
          </cell>
        </row>
        <row r="924">
          <cell r="B924" t="str">
            <v>pendiente</v>
          </cell>
          <cell r="D924" t="str">
            <v>Chan</v>
          </cell>
          <cell r="E924" t="str">
            <v>Maria</v>
          </cell>
          <cell r="F924">
            <v>1</v>
          </cell>
          <cell r="H924">
            <v>35</v>
          </cell>
          <cell r="M924" t="str">
            <v>x</v>
          </cell>
          <cell r="R924" t="str">
            <v>Guatemala</v>
          </cell>
          <cell r="S924" t="str">
            <v>Guatemala</v>
          </cell>
        </row>
        <row r="925">
          <cell r="B925">
            <v>2676262580101</v>
          </cell>
          <cell r="D925" t="str">
            <v>Borrayo</v>
          </cell>
          <cell r="E925" t="str">
            <v xml:space="preserve">Ostin </v>
          </cell>
          <cell r="F925">
            <v>2</v>
          </cell>
          <cell r="H925">
            <v>22</v>
          </cell>
          <cell r="M925" t="str">
            <v>x</v>
          </cell>
          <cell r="R925" t="str">
            <v>Guatemala</v>
          </cell>
          <cell r="S925" t="str">
            <v>Guatemala</v>
          </cell>
        </row>
        <row r="926">
          <cell r="B926">
            <v>1945191120101</v>
          </cell>
          <cell r="D926" t="str">
            <v>lopez</v>
          </cell>
          <cell r="E926" t="str">
            <v>David</v>
          </cell>
          <cell r="F926">
            <v>2</v>
          </cell>
          <cell r="H926">
            <v>27</v>
          </cell>
          <cell r="M926" t="str">
            <v>x</v>
          </cell>
          <cell r="R926" t="str">
            <v>Guatemala</v>
          </cell>
          <cell r="S926" t="str">
            <v>Guatemala</v>
          </cell>
        </row>
        <row r="927">
          <cell r="B927" t="str">
            <v>menor de edad</v>
          </cell>
          <cell r="D927" t="str">
            <v>Erazo</v>
          </cell>
          <cell r="E927" t="str">
            <v>Julio</v>
          </cell>
          <cell r="F927">
            <v>2</v>
          </cell>
          <cell r="H927">
            <v>13</v>
          </cell>
          <cell r="M927" t="str">
            <v>x</v>
          </cell>
          <cell r="R927" t="str">
            <v>Guatemala</v>
          </cell>
          <cell r="S927" t="str">
            <v>Guatemala</v>
          </cell>
        </row>
        <row r="928">
          <cell r="B928" t="str">
            <v>menor de edad</v>
          </cell>
          <cell r="D928" t="str">
            <v>Mendoza</v>
          </cell>
          <cell r="E928" t="str">
            <v>Angel</v>
          </cell>
          <cell r="F928">
            <v>2</v>
          </cell>
          <cell r="H928">
            <v>10</v>
          </cell>
          <cell r="M928" t="str">
            <v>x</v>
          </cell>
          <cell r="R928" t="str">
            <v>Guatemala</v>
          </cell>
          <cell r="S928" t="str">
            <v>Guatemala</v>
          </cell>
        </row>
        <row r="929">
          <cell r="B929" t="str">
            <v>menor de edad</v>
          </cell>
          <cell r="D929" t="str">
            <v>Mendoza</v>
          </cell>
          <cell r="E929" t="str">
            <v>Diego</v>
          </cell>
          <cell r="F929">
            <v>2</v>
          </cell>
          <cell r="H929">
            <v>7</v>
          </cell>
          <cell r="M929" t="str">
            <v>x</v>
          </cell>
          <cell r="R929" t="str">
            <v>Guatemala</v>
          </cell>
          <cell r="S929" t="str">
            <v>Guatemala</v>
          </cell>
        </row>
        <row r="930">
          <cell r="B930" t="str">
            <v>menor de edad</v>
          </cell>
          <cell r="D930" t="str">
            <v>Mendoza</v>
          </cell>
          <cell r="E930" t="str">
            <v>Izabela</v>
          </cell>
          <cell r="F930">
            <v>1</v>
          </cell>
          <cell r="H930">
            <v>5</v>
          </cell>
          <cell r="M930" t="str">
            <v>x</v>
          </cell>
          <cell r="R930" t="str">
            <v>Guatemala</v>
          </cell>
          <cell r="S930" t="str">
            <v>Guatemala</v>
          </cell>
        </row>
        <row r="931">
          <cell r="B931" t="str">
            <v>menor de edad</v>
          </cell>
          <cell r="D931" t="str">
            <v>Herez</v>
          </cell>
          <cell r="E931" t="str">
            <v>Lucero</v>
          </cell>
          <cell r="F931">
            <v>1</v>
          </cell>
          <cell r="H931">
            <v>4</v>
          </cell>
          <cell r="M931" t="str">
            <v>x</v>
          </cell>
          <cell r="R931" t="str">
            <v>Guatemala</v>
          </cell>
          <cell r="S931" t="str">
            <v>Guatemala</v>
          </cell>
        </row>
        <row r="932">
          <cell r="B932">
            <v>2661364940101</v>
          </cell>
          <cell r="D932" t="str">
            <v>Lopez</v>
          </cell>
          <cell r="E932" t="str">
            <v>Susan</v>
          </cell>
          <cell r="F932">
            <v>1</v>
          </cell>
          <cell r="H932">
            <v>27</v>
          </cell>
          <cell r="M932" t="str">
            <v>x</v>
          </cell>
          <cell r="R932" t="str">
            <v>Guatemala</v>
          </cell>
          <cell r="S932" t="str">
            <v>Guatemala</v>
          </cell>
        </row>
        <row r="933">
          <cell r="B933">
            <v>2661364940101</v>
          </cell>
          <cell r="D933" t="str">
            <v>Lopez</v>
          </cell>
          <cell r="E933" t="str">
            <v>Susan</v>
          </cell>
          <cell r="F933">
            <v>1</v>
          </cell>
          <cell r="H933">
            <v>27</v>
          </cell>
          <cell r="M933" t="str">
            <v>x</v>
          </cell>
          <cell r="R933" t="str">
            <v>Guatemala</v>
          </cell>
          <cell r="S933" t="str">
            <v>Guatemala</v>
          </cell>
        </row>
        <row r="934">
          <cell r="B934">
            <v>1611011270408</v>
          </cell>
          <cell r="D934" t="str">
            <v>Noj</v>
          </cell>
          <cell r="E934" t="str">
            <v>Lucrecia</v>
          </cell>
          <cell r="F934">
            <v>1</v>
          </cell>
          <cell r="H934">
            <v>49</v>
          </cell>
          <cell r="M934" t="str">
            <v>x</v>
          </cell>
          <cell r="R934" t="str">
            <v>Guatemala</v>
          </cell>
          <cell r="S934" t="str">
            <v>Guatemala</v>
          </cell>
        </row>
        <row r="935">
          <cell r="B935">
            <v>2515192790110</v>
          </cell>
          <cell r="D935" t="str">
            <v>Sajquiy</v>
          </cell>
          <cell r="E935" t="str">
            <v>Trinidad</v>
          </cell>
          <cell r="F935">
            <v>1</v>
          </cell>
          <cell r="H935">
            <v>74</v>
          </cell>
          <cell r="M935" t="str">
            <v>x</v>
          </cell>
          <cell r="R935" t="str">
            <v>Guatemala</v>
          </cell>
          <cell r="S935" t="str">
            <v>Guatemala</v>
          </cell>
        </row>
        <row r="936">
          <cell r="B936" t="str">
            <v>menor de edad</v>
          </cell>
          <cell r="D936" t="str">
            <v>Cicoj</v>
          </cell>
          <cell r="E936" t="str">
            <v>Jose</v>
          </cell>
          <cell r="F936">
            <v>2</v>
          </cell>
          <cell r="H936">
            <v>5</v>
          </cell>
          <cell r="M936" t="str">
            <v>x</v>
          </cell>
          <cell r="R936" t="str">
            <v>Guatemala</v>
          </cell>
          <cell r="S936" t="str">
            <v>Guatemala</v>
          </cell>
        </row>
        <row r="937">
          <cell r="B937" t="str">
            <v>menor de edad</v>
          </cell>
          <cell r="D937" t="str">
            <v>Cicoj</v>
          </cell>
          <cell r="E937" t="str">
            <v>Jazmin</v>
          </cell>
          <cell r="F937">
            <v>1</v>
          </cell>
          <cell r="H937">
            <v>3</v>
          </cell>
          <cell r="M937" t="str">
            <v>x</v>
          </cell>
          <cell r="R937" t="str">
            <v>Guatemala</v>
          </cell>
          <cell r="S937" t="str">
            <v>Guatemala</v>
          </cell>
        </row>
        <row r="938">
          <cell r="B938" t="str">
            <v>menor de edad</v>
          </cell>
          <cell r="D938" t="str">
            <v>Reyes</v>
          </cell>
          <cell r="E938" t="str">
            <v>javier</v>
          </cell>
          <cell r="F938">
            <v>2</v>
          </cell>
          <cell r="H938">
            <v>10</v>
          </cell>
          <cell r="M938" t="str">
            <v>x</v>
          </cell>
          <cell r="R938" t="str">
            <v>Guatemala</v>
          </cell>
          <cell r="S938" t="str">
            <v>Guatemala</v>
          </cell>
        </row>
        <row r="939">
          <cell r="B939" t="str">
            <v>menor de edad</v>
          </cell>
          <cell r="D939" t="str">
            <v>Reyes</v>
          </cell>
          <cell r="E939" t="str">
            <v>Bryan</v>
          </cell>
          <cell r="F939">
            <v>2</v>
          </cell>
          <cell r="H939">
            <v>8</v>
          </cell>
          <cell r="M939" t="str">
            <v>x</v>
          </cell>
          <cell r="R939" t="str">
            <v>Guatemala</v>
          </cell>
          <cell r="S939" t="str">
            <v>Guatemala</v>
          </cell>
        </row>
        <row r="940">
          <cell r="B940">
            <v>2676262580101</v>
          </cell>
          <cell r="D940" t="str">
            <v>Borrayo</v>
          </cell>
          <cell r="E940" t="str">
            <v xml:space="preserve">Ostin </v>
          </cell>
          <cell r="F940">
            <v>2</v>
          </cell>
          <cell r="H940">
            <v>22</v>
          </cell>
          <cell r="M940" t="str">
            <v>x</v>
          </cell>
          <cell r="R940" t="str">
            <v>Guatemala</v>
          </cell>
          <cell r="S940" t="str">
            <v>Guatemala</v>
          </cell>
        </row>
        <row r="941">
          <cell r="B941">
            <v>2457670100101</v>
          </cell>
          <cell r="D941" t="str">
            <v>Matillas</v>
          </cell>
          <cell r="E941" t="str">
            <v>Nora</v>
          </cell>
          <cell r="F941">
            <v>1</v>
          </cell>
          <cell r="H941">
            <v>31</v>
          </cell>
          <cell r="M941" t="str">
            <v>x</v>
          </cell>
          <cell r="R941" t="str">
            <v>Guatemala</v>
          </cell>
          <cell r="S941" t="str">
            <v>Guatemala</v>
          </cell>
        </row>
        <row r="942">
          <cell r="B942" t="str">
            <v>menor de edad</v>
          </cell>
          <cell r="D942" t="str">
            <v>Tello</v>
          </cell>
          <cell r="E942" t="str">
            <v>Paola</v>
          </cell>
          <cell r="F942">
            <v>1</v>
          </cell>
          <cell r="H942">
            <v>16</v>
          </cell>
          <cell r="M942" t="str">
            <v>x</v>
          </cell>
          <cell r="R942" t="str">
            <v>Guatemala</v>
          </cell>
          <cell r="S942" t="str">
            <v>Guatemala</v>
          </cell>
        </row>
        <row r="943">
          <cell r="B943" t="str">
            <v>menor de edad</v>
          </cell>
          <cell r="D943" t="str">
            <v>Hernandez</v>
          </cell>
          <cell r="E943" t="str">
            <v>Cristian</v>
          </cell>
          <cell r="F943">
            <v>2</v>
          </cell>
          <cell r="H943">
            <v>8</v>
          </cell>
          <cell r="M943" t="str">
            <v>x</v>
          </cell>
          <cell r="R943" t="str">
            <v>Guatemala</v>
          </cell>
          <cell r="S943" t="str">
            <v>Guatemala</v>
          </cell>
        </row>
        <row r="944">
          <cell r="B944">
            <v>2235948061503</v>
          </cell>
          <cell r="D944" t="str">
            <v>Estrada</v>
          </cell>
          <cell r="E944" t="str">
            <v>Aura</v>
          </cell>
          <cell r="F944">
            <v>1</v>
          </cell>
          <cell r="H944">
            <v>47</v>
          </cell>
          <cell r="M944" t="str">
            <v>x</v>
          </cell>
          <cell r="R944" t="str">
            <v>Guatemala</v>
          </cell>
          <cell r="S944" t="str">
            <v>Guatemala</v>
          </cell>
        </row>
        <row r="945">
          <cell r="M945" t="str">
            <v>x</v>
          </cell>
          <cell r="R945" t="str">
            <v>Guatemala</v>
          </cell>
          <cell r="S945" t="str">
            <v>Guatemala</v>
          </cell>
        </row>
        <row r="946">
          <cell r="M946" t="str">
            <v>x</v>
          </cell>
          <cell r="R946" t="str">
            <v>Guatemala</v>
          </cell>
          <cell r="S946" t="str">
            <v>Guatemala</v>
          </cell>
        </row>
        <row r="947">
          <cell r="B947" t="str">
            <v>menor de edad</v>
          </cell>
          <cell r="D947" t="str">
            <v>Josue</v>
          </cell>
          <cell r="E947" t="str">
            <v>Illescas</v>
          </cell>
          <cell r="F947">
            <v>2</v>
          </cell>
          <cell r="H947">
            <v>9</v>
          </cell>
          <cell r="M947" t="str">
            <v>x</v>
          </cell>
          <cell r="R947" t="str">
            <v>Guatemala</v>
          </cell>
          <cell r="S947" t="str">
            <v>Guatemala</v>
          </cell>
        </row>
        <row r="948">
          <cell r="B948">
            <v>2676262580101</v>
          </cell>
          <cell r="D948" t="str">
            <v>Borrayo</v>
          </cell>
          <cell r="E948" t="str">
            <v xml:space="preserve">Ostin </v>
          </cell>
          <cell r="F948">
            <v>2</v>
          </cell>
          <cell r="H948">
            <v>22</v>
          </cell>
          <cell r="M948" t="str">
            <v>x</v>
          </cell>
          <cell r="R948" t="str">
            <v>Guatemala</v>
          </cell>
          <cell r="S948" t="str">
            <v>Guatemala</v>
          </cell>
        </row>
        <row r="949">
          <cell r="B949" t="str">
            <v>menor de edad</v>
          </cell>
          <cell r="D949" t="str">
            <v>Mendoza</v>
          </cell>
          <cell r="E949" t="str">
            <v>Angel</v>
          </cell>
          <cell r="F949">
            <v>2</v>
          </cell>
          <cell r="H949">
            <v>10</v>
          </cell>
          <cell r="M949" t="str">
            <v>x</v>
          </cell>
          <cell r="R949" t="str">
            <v>Guatemala</v>
          </cell>
          <cell r="S949" t="str">
            <v>Guatemala</v>
          </cell>
        </row>
        <row r="950">
          <cell r="B950" t="str">
            <v>menor de edad</v>
          </cell>
          <cell r="D950" t="str">
            <v>Mendoza</v>
          </cell>
          <cell r="E950" t="str">
            <v>Diego</v>
          </cell>
          <cell r="F950">
            <v>2</v>
          </cell>
          <cell r="H950">
            <v>7</v>
          </cell>
          <cell r="M950" t="str">
            <v>x</v>
          </cell>
          <cell r="R950" t="str">
            <v>Guatemala</v>
          </cell>
          <cell r="S950" t="str">
            <v>Guatemala</v>
          </cell>
        </row>
        <row r="951">
          <cell r="B951" t="str">
            <v>menor de edad</v>
          </cell>
          <cell r="D951" t="str">
            <v>Mendoza</v>
          </cell>
          <cell r="E951" t="str">
            <v>Izabela</v>
          </cell>
          <cell r="F951">
            <v>1</v>
          </cell>
          <cell r="H951">
            <v>5</v>
          </cell>
          <cell r="M951" t="str">
            <v>x</v>
          </cell>
          <cell r="R951" t="str">
            <v>Guatemala</v>
          </cell>
          <cell r="S951" t="str">
            <v>Guatemala</v>
          </cell>
        </row>
        <row r="952">
          <cell r="B952">
            <v>2398989070101</v>
          </cell>
          <cell r="D952" t="str">
            <v>Boche</v>
          </cell>
          <cell r="E952" t="str">
            <v>Enma</v>
          </cell>
          <cell r="F952">
            <v>1</v>
          </cell>
          <cell r="H952">
            <v>52</v>
          </cell>
          <cell r="M952" t="str">
            <v>x</v>
          </cell>
          <cell r="R952" t="str">
            <v>Guatemala</v>
          </cell>
          <cell r="S952" t="str">
            <v>Guatemala</v>
          </cell>
        </row>
        <row r="953">
          <cell r="B953">
            <v>2661364940101</v>
          </cell>
          <cell r="D953" t="str">
            <v>Lopez</v>
          </cell>
          <cell r="E953" t="str">
            <v>Susan</v>
          </cell>
          <cell r="F953">
            <v>1</v>
          </cell>
          <cell r="H953">
            <v>27</v>
          </cell>
          <cell r="M953" t="str">
            <v>x</v>
          </cell>
          <cell r="R953" t="str">
            <v>Guatemala</v>
          </cell>
          <cell r="S953" t="str">
            <v>Guatemala</v>
          </cell>
        </row>
        <row r="954">
          <cell r="B954">
            <v>2240044090101</v>
          </cell>
          <cell r="D954" t="str">
            <v>Lopez</v>
          </cell>
          <cell r="E954" t="str">
            <v>Erick</v>
          </cell>
          <cell r="F954">
            <v>2</v>
          </cell>
          <cell r="H954">
            <v>24</v>
          </cell>
          <cell r="M954" t="str">
            <v>x</v>
          </cell>
          <cell r="R954" t="str">
            <v>Guatemala</v>
          </cell>
          <cell r="S954" t="str">
            <v>Guatemala</v>
          </cell>
        </row>
        <row r="955">
          <cell r="B955">
            <v>2398989070101</v>
          </cell>
          <cell r="D955" t="str">
            <v>Boche</v>
          </cell>
          <cell r="E955" t="str">
            <v>Enma</v>
          </cell>
          <cell r="F955">
            <v>1</v>
          </cell>
          <cell r="H955">
            <v>52</v>
          </cell>
          <cell r="M955" t="str">
            <v>x</v>
          </cell>
          <cell r="R955" t="str">
            <v>Guatemala</v>
          </cell>
          <cell r="S955" t="str">
            <v>Guatemala</v>
          </cell>
        </row>
        <row r="956">
          <cell r="B956">
            <v>3508855160101</v>
          </cell>
          <cell r="D956" t="str">
            <v>Hernandez</v>
          </cell>
          <cell r="E956" t="str">
            <v>Evelyn</v>
          </cell>
          <cell r="F956">
            <v>1</v>
          </cell>
          <cell r="H956">
            <v>41</v>
          </cell>
          <cell r="M956" t="str">
            <v>x</v>
          </cell>
          <cell r="R956" t="str">
            <v>Guatemala</v>
          </cell>
          <cell r="S956" t="str">
            <v>Guatemala</v>
          </cell>
        </row>
        <row r="957">
          <cell r="B957" t="str">
            <v>menor de edad</v>
          </cell>
          <cell r="D957" t="str">
            <v>Chicoj</v>
          </cell>
          <cell r="E957" t="str">
            <v>Jose</v>
          </cell>
          <cell r="F957">
            <v>2</v>
          </cell>
          <cell r="H957">
            <v>5</v>
          </cell>
          <cell r="M957" t="str">
            <v>x</v>
          </cell>
          <cell r="R957" t="str">
            <v>Guatemala</v>
          </cell>
          <cell r="S957" t="str">
            <v>Guatemala</v>
          </cell>
        </row>
        <row r="958">
          <cell r="B958" t="str">
            <v>menor de edad</v>
          </cell>
          <cell r="D958" t="str">
            <v>Chicoj</v>
          </cell>
          <cell r="E958" t="str">
            <v>Jasmin</v>
          </cell>
          <cell r="F958">
            <v>1</v>
          </cell>
          <cell r="H958">
            <v>3</v>
          </cell>
          <cell r="M958" t="str">
            <v>x</v>
          </cell>
          <cell r="R958" t="str">
            <v>Guatemala</v>
          </cell>
          <cell r="S958" t="str">
            <v>Guatemala</v>
          </cell>
        </row>
        <row r="959">
          <cell r="B959" t="str">
            <v>menor de edad</v>
          </cell>
          <cell r="D959" t="str">
            <v>Hernandez</v>
          </cell>
          <cell r="E959" t="str">
            <v>Alexander</v>
          </cell>
          <cell r="F959">
            <v>2</v>
          </cell>
          <cell r="H959">
            <v>8</v>
          </cell>
          <cell r="M959" t="str">
            <v>x</v>
          </cell>
          <cell r="R959" t="str">
            <v>Guatemala</v>
          </cell>
          <cell r="S959" t="str">
            <v>Guatemala</v>
          </cell>
        </row>
        <row r="960">
          <cell r="B960">
            <v>2420855550602</v>
          </cell>
          <cell r="D960" t="str">
            <v>Sicon</v>
          </cell>
          <cell r="E960" t="str">
            <v>Carlos</v>
          </cell>
          <cell r="F960">
            <v>2</v>
          </cell>
          <cell r="H960">
            <v>62</v>
          </cell>
          <cell r="M960" t="str">
            <v>x</v>
          </cell>
          <cell r="R960" t="str">
            <v>Guatemala</v>
          </cell>
          <cell r="S960" t="str">
            <v>Guatemala</v>
          </cell>
        </row>
        <row r="961">
          <cell r="B961" t="str">
            <v>menor de edad</v>
          </cell>
          <cell r="D961" t="str">
            <v>Tello</v>
          </cell>
          <cell r="E961" t="str">
            <v>Paola</v>
          </cell>
          <cell r="F961">
            <v>1</v>
          </cell>
          <cell r="H961">
            <v>16</v>
          </cell>
          <cell r="M961" t="str">
            <v>x</v>
          </cell>
          <cell r="R961" t="str">
            <v>Guatemala</v>
          </cell>
          <cell r="S961" t="str">
            <v>Guatemala</v>
          </cell>
        </row>
        <row r="962">
          <cell r="B962">
            <v>2398989070101</v>
          </cell>
          <cell r="D962" t="str">
            <v>Boche</v>
          </cell>
          <cell r="E962" t="str">
            <v>Enma</v>
          </cell>
          <cell r="F962">
            <v>1</v>
          </cell>
          <cell r="H962">
            <v>52</v>
          </cell>
          <cell r="M962" t="str">
            <v>x</v>
          </cell>
          <cell r="R962" t="str">
            <v>Guatemala</v>
          </cell>
          <cell r="S962" t="str">
            <v>Guatemala</v>
          </cell>
        </row>
        <row r="963">
          <cell r="B963">
            <v>221565430408</v>
          </cell>
          <cell r="D963" t="str">
            <v>Gonzalez</v>
          </cell>
          <cell r="E963" t="str">
            <v>Katia</v>
          </cell>
          <cell r="F963">
            <v>1</v>
          </cell>
          <cell r="H963">
            <v>37</v>
          </cell>
          <cell r="M963" t="str">
            <v>x</v>
          </cell>
          <cell r="R963" t="str">
            <v>Guatemala</v>
          </cell>
          <cell r="S963" t="str">
            <v>Guatemala</v>
          </cell>
        </row>
        <row r="964">
          <cell r="B964">
            <v>1695178370101</v>
          </cell>
          <cell r="D964" t="str">
            <v>Escobar</v>
          </cell>
          <cell r="E964" t="str">
            <v>Ramiro</v>
          </cell>
          <cell r="F964">
            <v>2</v>
          </cell>
          <cell r="M964" t="str">
            <v>x</v>
          </cell>
          <cell r="R964" t="str">
            <v>Guatemala</v>
          </cell>
          <cell r="S964" t="str">
            <v>Guatemala</v>
          </cell>
        </row>
        <row r="965">
          <cell r="B965" t="str">
            <v>menor de edad</v>
          </cell>
          <cell r="D965" t="str">
            <v>Hernandez</v>
          </cell>
          <cell r="E965" t="str">
            <v>Dorian</v>
          </cell>
          <cell r="F965">
            <v>2</v>
          </cell>
          <cell r="H965">
            <v>6</v>
          </cell>
          <cell r="M965" t="str">
            <v>x</v>
          </cell>
          <cell r="R965" t="str">
            <v>Guatemala</v>
          </cell>
          <cell r="S965" t="str">
            <v>Guatemala</v>
          </cell>
        </row>
        <row r="966">
          <cell r="B966" t="str">
            <v>menor de edad</v>
          </cell>
          <cell r="D966" t="str">
            <v>Leon</v>
          </cell>
          <cell r="E966" t="str">
            <v>Katerine</v>
          </cell>
          <cell r="F966">
            <v>1</v>
          </cell>
          <cell r="H966">
            <v>16</v>
          </cell>
          <cell r="M966" t="str">
            <v>x</v>
          </cell>
          <cell r="R966" t="str">
            <v>Guatemala</v>
          </cell>
          <cell r="S966" t="str">
            <v>Guatemala</v>
          </cell>
        </row>
        <row r="967">
          <cell r="B967" t="str">
            <v>menor de edad</v>
          </cell>
          <cell r="D967" t="str">
            <v>Erazo</v>
          </cell>
          <cell r="E967" t="str">
            <v xml:space="preserve">Julio </v>
          </cell>
          <cell r="F967">
            <v>2</v>
          </cell>
          <cell r="H967">
            <v>14</v>
          </cell>
          <cell r="M967" t="str">
            <v>x</v>
          </cell>
          <cell r="R967" t="str">
            <v>Guatemala</v>
          </cell>
          <cell r="S967" t="str">
            <v>Guatemala</v>
          </cell>
        </row>
        <row r="968">
          <cell r="B968" t="str">
            <v>pendiente</v>
          </cell>
          <cell r="D968" t="str">
            <v>Menchu</v>
          </cell>
          <cell r="E968" t="str">
            <v>Marisol</v>
          </cell>
          <cell r="F968">
            <v>1</v>
          </cell>
          <cell r="H968">
            <v>51</v>
          </cell>
          <cell r="M968" t="str">
            <v>x</v>
          </cell>
          <cell r="R968" t="str">
            <v>Guatemala</v>
          </cell>
          <cell r="S968" t="str">
            <v>Guatemala</v>
          </cell>
        </row>
        <row r="969">
          <cell r="B969" t="str">
            <v>menor de edad</v>
          </cell>
          <cell r="D969" t="str">
            <v>Mendoza</v>
          </cell>
          <cell r="E969" t="str">
            <v>Angel</v>
          </cell>
          <cell r="F969">
            <v>2</v>
          </cell>
          <cell r="H969">
            <v>10</v>
          </cell>
          <cell r="M969" t="str">
            <v>x</v>
          </cell>
          <cell r="R969" t="str">
            <v>Guatemala</v>
          </cell>
          <cell r="S969" t="str">
            <v>Guatemala</v>
          </cell>
        </row>
        <row r="970">
          <cell r="B970" t="str">
            <v>menor de edad</v>
          </cell>
          <cell r="D970" t="str">
            <v>Mendoza</v>
          </cell>
          <cell r="E970" t="str">
            <v>Diego</v>
          </cell>
          <cell r="F970">
            <v>2</v>
          </cell>
          <cell r="H970">
            <v>7</v>
          </cell>
          <cell r="M970" t="str">
            <v>x</v>
          </cell>
          <cell r="R970" t="str">
            <v>Guatemala</v>
          </cell>
          <cell r="S970" t="str">
            <v>Guatemala</v>
          </cell>
        </row>
        <row r="971">
          <cell r="B971" t="str">
            <v>menor de edad</v>
          </cell>
          <cell r="D971" t="str">
            <v>Mendoza</v>
          </cell>
          <cell r="E971" t="str">
            <v>Izabela</v>
          </cell>
          <cell r="F971">
            <v>1</v>
          </cell>
          <cell r="H971">
            <v>5</v>
          </cell>
          <cell r="M971" t="str">
            <v>x</v>
          </cell>
          <cell r="R971" t="str">
            <v>Guatemala</v>
          </cell>
          <cell r="S971" t="str">
            <v>Guatemala</v>
          </cell>
        </row>
        <row r="972">
          <cell r="B972">
            <v>1586788340101</v>
          </cell>
          <cell r="D972" t="str">
            <v>Lopez</v>
          </cell>
          <cell r="E972" t="str">
            <v>Katia</v>
          </cell>
          <cell r="F972">
            <v>1</v>
          </cell>
          <cell r="H972">
            <v>47</v>
          </cell>
          <cell r="M972" t="str">
            <v>x</v>
          </cell>
          <cell r="R972" t="str">
            <v>Guatemala</v>
          </cell>
          <cell r="S972" t="str">
            <v>Guatemala</v>
          </cell>
        </row>
        <row r="973">
          <cell r="B973" t="str">
            <v>menor de edad</v>
          </cell>
          <cell r="D973" t="str">
            <v>Jose</v>
          </cell>
          <cell r="E973" t="str">
            <v>Carlos</v>
          </cell>
          <cell r="F973">
            <v>2</v>
          </cell>
          <cell r="H973">
            <v>8</v>
          </cell>
          <cell r="M973" t="str">
            <v>x</v>
          </cell>
          <cell r="R973" t="str">
            <v>Guatemala</v>
          </cell>
          <cell r="S973" t="str">
            <v>Guatemala</v>
          </cell>
        </row>
        <row r="974">
          <cell r="B974" t="str">
            <v>menor de edad</v>
          </cell>
          <cell r="D974" t="str">
            <v>Hernandez</v>
          </cell>
          <cell r="E974" t="str">
            <v>Cristian</v>
          </cell>
          <cell r="F974">
            <v>2</v>
          </cell>
          <cell r="H974">
            <v>8</v>
          </cell>
          <cell r="M974" t="str">
            <v>x</v>
          </cell>
          <cell r="R974" t="str">
            <v>Guatemala</v>
          </cell>
          <cell r="S974" t="str">
            <v>Guatemala</v>
          </cell>
        </row>
        <row r="975">
          <cell r="B975" t="str">
            <v>menor de edad</v>
          </cell>
          <cell r="D975" t="str">
            <v>De Leon</v>
          </cell>
          <cell r="E975" t="str">
            <v>Maria</v>
          </cell>
          <cell r="F975">
            <v>1</v>
          </cell>
          <cell r="H975">
            <v>16</v>
          </cell>
          <cell r="M975" t="str">
            <v>x</v>
          </cell>
          <cell r="R975" t="str">
            <v>Guatemala</v>
          </cell>
          <cell r="S975" t="str">
            <v>Guatemala</v>
          </cell>
        </row>
        <row r="976">
          <cell r="B976">
            <v>2514357170101</v>
          </cell>
          <cell r="D976" t="str">
            <v>de Leon</v>
          </cell>
          <cell r="E976" t="str">
            <v>Veronica</v>
          </cell>
          <cell r="F976">
            <v>1</v>
          </cell>
          <cell r="H976">
            <v>40</v>
          </cell>
          <cell r="M976" t="str">
            <v>x</v>
          </cell>
          <cell r="R976" t="str">
            <v>Guatemala</v>
          </cell>
          <cell r="S976" t="str">
            <v>Guatemala</v>
          </cell>
        </row>
        <row r="977">
          <cell r="B977" t="str">
            <v>menor de edad</v>
          </cell>
          <cell r="D977" t="str">
            <v>Lopez</v>
          </cell>
          <cell r="E977" t="str">
            <v>Carlos</v>
          </cell>
          <cell r="F977">
            <v>2</v>
          </cell>
          <cell r="H977">
            <v>8</v>
          </cell>
          <cell r="M977" t="str">
            <v>x</v>
          </cell>
          <cell r="R977" t="str">
            <v>Guatemala</v>
          </cell>
          <cell r="S977" t="str">
            <v>Guatemala</v>
          </cell>
        </row>
        <row r="978">
          <cell r="B978" t="str">
            <v>menor de edad</v>
          </cell>
          <cell r="D978" t="str">
            <v>Bonilla</v>
          </cell>
          <cell r="E978" t="str">
            <v>Erick</v>
          </cell>
          <cell r="F978">
            <v>2</v>
          </cell>
          <cell r="H978">
            <v>4</v>
          </cell>
          <cell r="M978" t="str">
            <v>x</v>
          </cell>
          <cell r="R978" t="str">
            <v>Guatemala</v>
          </cell>
          <cell r="S978" t="str">
            <v>Guatemala</v>
          </cell>
        </row>
        <row r="979">
          <cell r="B979" t="str">
            <v>menor de edad</v>
          </cell>
          <cell r="D979" t="str">
            <v>Tello</v>
          </cell>
          <cell r="E979" t="str">
            <v>Edgar</v>
          </cell>
          <cell r="F979">
            <v>2</v>
          </cell>
          <cell r="H979">
            <v>16</v>
          </cell>
          <cell r="M979" t="str">
            <v>x</v>
          </cell>
          <cell r="R979" t="str">
            <v>Guatemala</v>
          </cell>
          <cell r="S979" t="str">
            <v>Guatemala</v>
          </cell>
        </row>
        <row r="980">
          <cell r="B980">
            <v>1911763970101</v>
          </cell>
          <cell r="D980" t="str">
            <v xml:space="preserve">Loarca </v>
          </cell>
          <cell r="E980" t="str">
            <v>Lilian</v>
          </cell>
          <cell r="F980">
            <v>1</v>
          </cell>
          <cell r="H980">
            <v>60</v>
          </cell>
          <cell r="M980" t="str">
            <v>x</v>
          </cell>
          <cell r="R980" t="str">
            <v>Guatemala</v>
          </cell>
          <cell r="S980" t="str">
            <v>Guatemala</v>
          </cell>
        </row>
        <row r="981">
          <cell r="B981" t="str">
            <v>menor de edad</v>
          </cell>
          <cell r="D981" t="str">
            <v>Gil</v>
          </cell>
          <cell r="E981" t="str">
            <v>Ashly</v>
          </cell>
          <cell r="F981">
            <v>1</v>
          </cell>
          <cell r="H981">
            <v>9</v>
          </cell>
          <cell r="M981" t="str">
            <v>x</v>
          </cell>
          <cell r="R981" t="str">
            <v>Guatemala</v>
          </cell>
          <cell r="S981" t="str">
            <v>Guatemala</v>
          </cell>
        </row>
        <row r="982">
          <cell r="B982">
            <v>20900060101</v>
          </cell>
          <cell r="D982" t="str">
            <v>Bravo</v>
          </cell>
          <cell r="E982" t="str">
            <v>Jaime</v>
          </cell>
          <cell r="F982">
            <v>2</v>
          </cell>
          <cell r="H982">
            <v>26</v>
          </cell>
          <cell r="M982" t="str">
            <v>x</v>
          </cell>
          <cell r="R982" t="str">
            <v>Guatemala</v>
          </cell>
          <cell r="S982" t="str">
            <v>Guatemala</v>
          </cell>
        </row>
        <row r="983">
          <cell r="B983">
            <v>1945191120101</v>
          </cell>
          <cell r="D983" t="str">
            <v>Reyes</v>
          </cell>
          <cell r="E983" t="str">
            <v>David</v>
          </cell>
          <cell r="F983">
            <v>2</v>
          </cell>
          <cell r="H983">
            <v>27</v>
          </cell>
          <cell r="M983" t="str">
            <v>x</v>
          </cell>
          <cell r="R983" t="str">
            <v>Guatemala</v>
          </cell>
          <cell r="S983" t="str">
            <v>Guatemala</v>
          </cell>
        </row>
        <row r="984">
          <cell r="B984">
            <v>2319121530917</v>
          </cell>
          <cell r="D984" t="str">
            <v>Patricia</v>
          </cell>
          <cell r="E984" t="str">
            <v>Alejandro</v>
          </cell>
          <cell r="F984">
            <v>2</v>
          </cell>
          <cell r="H984">
            <v>55</v>
          </cell>
          <cell r="M984" t="str">
            <v>x</v>
          </cell>
          <cell r="R984" t="str">
            <v>Guatemala</v>
          </cell>
          <cell r="S984" t="str">
            <v>Guatemala</v>
          </cell>
        </row>
        <row r="985">
          <cell r="B985" t="str">
            <v>pendiente</v>
          </cell>
          <cell r="D985" t="str">
            <v>Alvarez</v>
          </cell>
          <cell r="E985" t="str">
            <v>Sandra</v>
          </cell>
          <cell r="F985">
            <v>1</v>
          </cell>
          <cell r="H985">
            <v>43</v>
          </cell>
          <cell r="M985" t="str">
            <v>x</v>
          </cell>
          <cell r="R985" t="str">
            <v>Guatemala</v>
          </cell>
          <cell r="S985" t="str">
            <v>Guatemala</v>
          </cell>
        </row>
        <row r="986">
          <cell r="B986" t="str">
            <v>menor de edad</v>
          </cell>
          <cell r="D986" t="str">
            <v>Soto</v>
          </cell>
          <cell r="E986" t="str">
            <v>Osman</v>
          </cell>
          <cell r="F986">
            <v>2</v>
          </cell>
          <cell r="H986">
            <v>7</v>
          </cell>
          <cell r="M986" t="str">
            <v>x</v>
          </cell>
          <cell r="R986" t="str">
            <v>Guatemala</v>
          </cell>
          <cell r="S986" t="str">
            <v>Guatemala</v>
          </cell>
        </row>
        <row r="987">
          <cell r="B987" t="str">
            <v>menor de edad</v>
          </cell>
          <cell r="D987" t="str">
            <v>Mendez</v>
          </cell>
          <cell r="E987" t="str">
            <v xml:space="preserve">Valeria </v>
          </cell>
          <cell r="F987">
            <v>1</v>
          </cell>
          <cell r="H987">
            <v>11</v>
          </cell>
          <cell r="M987" t="str">
            <v>x</v>
          </cell>
          <cell r="R987" t="str">
            <v>Guatemala</v>
          </cell>
          <cell r="S987" t="str">
            <v>Guatemala</v>
          </cell>
        </row>
        <row r="988">
          <cell r="B988" t="str">
            <v>menor de edad</v>
          </cell>
          <cell r="D988" t="str">
            <v>Mendoza</v>
          </cell>
          <cell r="E988" t="str">
            <v>Angel</v>
          </cell>
          <cell r="F988">
            <v>2</v>
          </cell>
          <cell r="H988">
            <v>10</v>
          </cell>
          <cell r="M988" t="str">
            <v>x</v>
          </cell>
          <cell r="R988" t="str">
            <v>Guatemala</v>
          </cell>
          <cell r="S988" t="str">
            <v>Guatemala</v>
          </cell>
        </row>
        <row r="989">
          <cell r="B989" t="str">
            <v>menor de edad</v>
          </cell>
          <cell r="D989" t="str">
            <v>Mendoza</v>
          </cell>
          <cell r="E989" t="str">
            <v>Diego</v>
          </cell>
          <cell r="F989">
            <v>2</v>
          </cell>
          <cell r="H989">
            <v>7</v>
          </cell>
          <cell r="M989" t="str">
            <v>x</v>
          </cell>
          <cell r="R989" t="str">
            <v>Guatemala</v>
          </cell>
          <cell r="S989" t="str">
            <v>Guatemala</v>
          </cell>
        </row>
        <row r="990">
          <cell r="B990" t="str">
            <v>menor de edad</v>
          </cell>
          <cell r="D990" t="str">
            <v>Mendoza</v>
          </cell>
          <cell r="E990" t="str">
            <v>Izabela</v>
          </cell>
          <cell r="F990">
            <v>1</v>
          </cell>
          <cell r="H990">
            <v>5</v>
          </cell>
          <cell r="M990" t="str">
            <v>x</v>
          </cell>
          <cell r="R990" t="str">
            <v>Guatemala</v>
          </cell>
          <cell r="S990" t="str">
            <v>Guatemala</v>
          </cell>
        </row>
        <row r="991">
          <cell r="B991" t="str">
            <v>menor de edad</v>
          </cell>
          <cell r="D991" t="str">
            <v xml:space="preserve">Matias </v>
          </cell>
          <cell r="E991" t="str">
            <v>Steven</v>
          </cell>
          <cell r="F991">
            <v>2</v>
          </cell>
          <cell r="H991">
            <v>10</v>
          </cell>
          <cell r="M991" t="str">
            <v>x</v>
          </cell>
          <cell r="R991" t="str">
            <v>Guatemala</v>
          </cell>
          <cell r="S991" t="str">
            <v>Guatemala</v>
          </cell>
        </row>
        <row r="992">
          <cell r="B992" t="str">
            <v>menor de edad</v>
          </cell>
          <cell r="D992" t="str">
            <v xml:space="preserve">Matias </v>
          </cell>
          <cell r="E992" t="str">
            <v>Edras</v>
          </cell>
          <cell r="F992">
            <v>2</v>
          </cell>
          <cell r="H992">
            <v>5</v>
          </cell>
          <cell r="M992" t="str">
            <v>x</v>
          </cell>
          <cell r="R992" t="str">
            <v>Guatemala</v>
          </cell>
          <cell r="S992" t="str">
            <v>Guatemala</v>
          </cell>
        </row>
        <row r="993">
          <cell r="B993">
            <v>2457670100101</v>
          </cell>
          <cell r="D993" t="str">
            <v xml:space="preserve">Matias </v>
          </cell>
          <cell r="E993" t="str">
            <v>Nora</v>
          </cell>
          <cell r="F993">
            <v>1</v>
          </cell>
          <cell r="H993">
            <v>31</v>
          </cell>
          <cell r="M993" t="str">
            <v>x</v>
          </cell>
          <cell r="R993" t="str">
            <v>Guatemala</v>
          </cell>
          <cell r="S993" t="str">
            <v>Guatemala</v>
          </cell>
        </row>
        <row r="994">
          <cell r="B994">
            <v>2275027520101</v>
          </cell>
          <cell r="D994" t="str">
            <v>Lopez</v>
          </cell>
          <cell r="E994" t="str">
            <v>Gabriela</v>
          </cell>
          <cell r="F994">
            <v>1</v>
          </cell>
          <cell r="H994">
            <v>30</v>
          </cell>
          <cell r="M994" t="str">
            <v>x</v>
          </cell>
          <cell r="R994" t="str">
            <v>Guatemala</v>
          </cell>
          <cell r="S994" t="str">
            <v>Guatemala</v>
          </cell>
        </row>
        <row r="995">
          <cell r="B995" t="str">
            <v>menor de edad</v>
          </cell>
          <cell r="D995" t="str">
            <v>Garrido</v>
          </cell>
          <cell r="E995" t="str">
            <v>Marvin</v>
          </cell>
          <cell r="F995">
            <v>2</v>
          </cell>
          <cell r="H995">
            <v>11</v>
          </cell>
          <cell r="M995" t="str">
            <v>x</v>
          </cell>
          <cell r="R995" t="str">
            <v>Guatemala</v>
          </cell>
          <cell r="S995" t="str">
            <v>Guatemala</v>
          </cell>
        </row>
        <row r="996">
          <cell r="B996" t="str">
            <v>menor de edad</v>
          </cell>
          <cell r="D996" t="str">
            <v>Garrido</v>
          </cell>
          <cell r="E996" t="str">
            <v>Jose</v>
          </cell>
          <cell r="F996">
            <v>2</v>
          </cell>
          <cell r="H996">
            <v>10</v>
          </cell>
          <cell r="M996" t="str">
            <v>x</v>
          </cell>
          <cell r="R996" t="str">
            <v>Guatemala</v>
          </cell>
          <cell r="S996" t="str">
            <v>Guatemala</v>
          </cell>
        </row>
        <row r="997">
          <cell r="B997">
            <v>2370597380101</v>
          </cell>
          <cell r="D997" t="str">
            <v>Perez</v>
          </cell>
          <cell r="E997" t="str">
            <v>Lidia</v>
          </cell>
          <cell r="F997">
            <v>1</v>
          </cell>
          <cell r="H997">
            <v>32</v>
          </cell>
          <cell r="M997" t="str">
            <v>x</v>
          </cell>
          <cell r="R997" t="str">
            <v>Guatemala</v>
          </cell>
          <cell r="S997" t="str">
            <v>Guatemala</v>
          </cell>
        </row>
        <row r="998">
          <cell r="B998" t="str">
            <v>menor de edad</v>
          </cell>
          <cell r="D998" t="str">
            <v>Perez</v>
          </cell>
          <cell r="E998" t="str">
            <v>Lidia</v>
          </cell>
          <cell r="F998">
            <v>1</v>
          </cell>
          <cell r="H998">
            <v>11</v>
          </cell>
          <cell r="M998" t="str">
            <v>x</v>
          </cell>
          <cell r="R998" t="str">
            <v>Guatemala</v>
          </cell>
          <cell r="S998" t="str">
            <v>Guatemala</v>
          </cell>
        </row>
        <row r="999">
          <cell r="B999">
            <v>2466548130101</v>
          </cell>
          <cell r="D999" t="str">
            <v>Gomez</v>
          </cell>
          <cell r="E999" t="str">
            <v>Veronica</v>
          </cell>
          <cell r="F999">
            <v>1</v>
          </cell>
          <cell r="H999">
            <v>32</v>
          </cell>
          <cell r="M999" t="str">
            <v>x</v>
          </cell>
          <cell r="R999" t="str">
            <v>Guatemala</v>
          </cell>
          <cell r="S999" t="str">
            <v>Guatemala</v>
          </cell>
        </row>
        <row r="1000">
          <cell r="B1000">
            <v>2976826951420</v>
          </cell>
          <cell r="D1000" t="str">
            <v>Lopez</v>
          </cell>
          <cell r="E1000" t="str">
            <v>Esteban</v>
          </cell>
          <cell r="F1000">
            <v>2</v>
          </cell>
          <cell r="H1000">
            <v>21</v>
          </cell>
          <cell r="M1000" t="str">
            <v>x</v>
          </cell>
          <cell r="R1000" t="str">
            <v>Guatemala</v>
          </cell>
          <cell r="S1000" t="str">
            <v>Guatemala</v>
          </cell>
        </row>
        <row r="1001">
          <cell r="B1001">
            <v>3478380220501</v>
          </cell>
          <cell r="D1001" t="str">
            <v>Moreno</v>
          </cell>
          <cell r="E1001" t="str">
            <v>Jose</v>
          </cell>
          <cell r="F1001">
            <v>2</v>
          </cell>
          <cell r="H1001">
            <v>22</v>
          </cell>
          <cell r="M1001" t="str">
            <v>x</v>
          </cell>
          <cell r="R1001" t="str">
            <v>Guatemala</v>
          </cell>
          <cell r="S1001" t="str">
            <v>Guatemala</v>
          </cell>
        </row>
        <row r="1002">
          <cell r="B1002" t="str">
            <v>menor de edad</v>
          </cell>
          <cell r="D1002" t="str">
            <v xml:space="preserve">Guerrero </v>
          </cell>
          <cell r="E1002" t="str">
            <v xml:space="preserve">Cristel </v>
          </cell>
          <cell r="F1002">
            <v>1</v>
          </cell>
          <cell r="H1002">
            <v>11</v>
          </cell>
          <cell r="M1002" t="str">
            <v>x</v>
          </cell>
          <cell r="R1002" t="str">
            <v>Guatemala</v>
          </cell>
          <cell r="S1002" t="str">
            <v>Guatemala</v>
          </cell>
        </row>
        <row r="1003">
          <cell r="B1003" t="str">
            <v xml:space="preserve">menor de edad </v>
          </cell>
          <cell r="D1003" t="str">
            <v>Flores</v>
          </cell>
          <cell r="E1003" t="str">
            <v>Nasly</v>
          </cell>
          <cell r="F1003">
            <v>1</v>
          </cell>
          <cell r="H1003">
            <v>7</v>
          </cell>
          <cell r="M1003" t="str">
            <v>x</v>
          </cell>
          <cell r="R1003" t="str">
            <v>Guatemala</v>
          </cell>
          <cell r="S1003" t="str">
            <v>Guatemala</v>
          </cell>
        </row>
        <row r="1004">
          <cell r="B1004">
            <v>2365427961001</v>
          </cell>
          <cell r="D1004" t="str">
            <v xml:space="preserve">Polanco </v>
          </cell>
          <cell r="E1004" t="str">
            <v>Jose</v>
          </cell>
          <cell r="F1004">
            <v>1</v>
          </cell>
          <cell r="H1004">
            <v>47</v>
          </cell>
          <cell r="M1004" t="str">
            <v>x</v>
          </cell>
          <cell r="R1004" t="str">
            <v>Guatemala</v>
          </cell>
          <cell r="S1004" t="str">
            <v>Guatemala</v>
          </cell>
        </row>
        <row r="1005">
          <cell r="B1005">
            <v>2365427961002</v>
          </cell>
          <cell r="D1005" t="str">
            <v xml:space="preserve">Polanco </v>
          </cell>
          <cell r="E1005" t="str">
            <v>Jose</v>
          </cell>
          <cell r="F1005">
            <v>2</v>
          </cell>
          <cell r="H1005">
            <v>48</v>
          </cell>
          <cell r="M1005" t="str">
            <v>x</v>
          </cell>
          <cell r="R1005" t="str">
            <v>Guatemala</v>
          </cell>
          <cell r="S1005" t="str">
            <v>Guatemala</v>
          </cell>
        </row>
        <row r="1006">
          <cell r="B1006">
            <v>2446612190101</v>
          </cell>
          <cell r="D1006" t="str">
            <v>Illezcas</v>
          </cell>
          <cell r="E1006" t="str">
            <v>Ibeth</v>
          </cell>
          <cell r="F1006">
            <v>1</v>
          </cell>
          <cell r="H1006">
            <v>34</v>
          </cell>
          <cell r="M1006" t="str">
            <v>x</v>
          </cell>
          <cell r="R1006" t="str">
            <v>Guatemala</v>
          </cell>
          <cell r="S1006" t="str">
            <v>Guatemala</v>
          </cell>
        </row>
        <row r="1007">
          <cell r="B1007">
            <v>1870983790101</v>
          </cell>
          <cell r="D1007" t="str">
            <v>Perez</v>
          </cell>
          <cell r="E1007" t="str">
            <v>jessy</v>
          </cell>
          <cell r="F1007">
            <v>1</v>
          </cell>
          <cell r="H1007">
            <v>32</v>
          </cell>
          <cell r="M1007" t="str">
            <v>x</v>
          </cell>
          <cell r="R1007" t="str">
            <v>Guatemala</v>
          </cell>
          <cell r="S1007" t="str">
            <v>Guatemala</v>
          </cell>
        </row>
        <row r="1008">
          <cell r="B1008">
            <v>2283916011710</v>
          </cell>
          <cell r="D1008" t="str">
            <v>Palala</v>
          </cell>
          <cell r="E1008" t="str">
            <v>Mario</v>
          </cell>
          <cell r="F1008">
            <v>1</v>
          </cell>
          <cell r="H1008">
            <v>24</v>
          </cell>
          <cell r="M1008" t="str">
            <v>x</v>
          </cell>
          <cell r="R1008" t="str">
            <v>Guatemala</v>
          </cell>
          <cell r="S1008" t="str">
            <v>Guatemala</v>
          </cell>
        </row>
        <row r="1009">
          <cell r="D1009" t="str">
            <v>Perez</v>
          </cell>
          <cell r="E1009" t="str">
            <v>w</v>
          </cell>
          <cell r="M1009" t="str">
            <v>x</v>
          </cell>
          <cell r="R1009" t="str">
            <v>Guatemala</v>
          </cell>
          <cell r="S1009" t="str">
            <v>Guatemala</v>
          </cell>
        </row>
        <row r="1010">
          <cell r="B1010" t="str">
            <v>menor de edad</v>
          </cell>
          <cell r="D1010" t="str">
            <v xml:space="preserve">  </v>
          </cell>
          <cell r="E1010" t="str">
            <v>Heber</v>
          </cell>
          <cell r="F1010">
            <v>2</v>
          </cell>
          <cell r="H1010">
            <v>7</v>
          </cell>
          <cell r="M1010" t="str">
            <v>x</v>
          </cell>
          <cell r="R1010" t="str">
            <v>Guatemala</v>
          </cell>
          <cell r="S1010" t="str">
            <v>Guatemala</v>
          </cell>
        </row>
        <row r="1011">
          <cell r="B1011">
            <v>1842371572211</v>
          </cell>
          <cell r="D1011" t="str">
            <v>Martinez</v>
          </cell>
          <cell r="E1011" t="str">
            <v>Robin</v>
          </cell>
          <cell r="F1011">
            <v>2</v>
          </cell>
          <cell r="H1011">
            <v>34</v>
          </cell>
          <cell r="M1011" t="str">
            <v>x</v>
          </cell>
          <cell r="R1011" t="str">
            <v>Guatemala</v>
          </cell>
          <cell r="S1011" t="str">
            <v>Guatemala</v>
          </cell>
        </row>
        <row r="1012">
          <cell r="B1012" t="str">
            <v>menor de edad</v>
          </cell>
          <cell r="D1012" t="str">
            <v>Perez</v>
          </cell>
          <cell r="E1012" t="str">
            <v xml:space="preserve">Guadalupe </v>
          </cell>
          <cell r="F1012">
            <v>1</v>
          </cell>
          <cell r="H1012">
            <v>9</v>
          </cell>
          <cell r="M1012" t="str">
            <v>x</v>
          </cell>
          <cell r="R1012" t="str">
            <v>Guatemala</v>
          </cell>
          <cell r="S1012" t="str">
            <v>Guatemala</v>
          </cell>
        </row>
        <row r="1013">
          <cell r="D1013" t="str">
            <v>Suret</v>
          </cell>
          <cell r="E1013" t="str">
            <v>Karla</v>
          </cell>
          <cell r="F1013">
            <v>1</v>
          </cell>
          <cell r="H1013">
            <v>34</v>
          </cell>
          <cell r="M1013" t="str">
            <v>x</v>
          </cell>
          <cell r="R1013" t="str">
            <v>Guatemala</v>
          </cell>
          <cell r="S1013" t="str">
            <v>Guatemala</v>
          </cell>
        </row>
        <row r="1014">
          <cell r="B1014">
            <v>2286995920101</v>
          </cell>
          <cell r="D1014" t="str">
            <v>Garcia</v>
          </cell>
          <cell r="E1014" t="str">
            <v>Percy</v>
          </cell>
          <cell r="F1014">
            <v>2</v>
          </cell>
          <cell r="H1014">
            <v>35</v>
          </cell>
          <cell r="M1014" t="str">
            <v>x</v>
          </cell>
          <cell r="R1014" t="str">
            <v>Guatemala</v>
          </cell>
          <cell r="S1014" t="str">
            <v>Guatemala</v>
          </cell>
        </row>
        <row r="1015">
          <cell r="B1015">
            <v>2815174600101</v>
          </cell>
          <cell r="D1015" t="str">
            <v>Garcia</v>
          </cell>
          <cell r="E1015" t="str">
            <v>Vannia</v>
          </cell>
          <cell r="F1015">
            <v>1</v>
          </cell>
          <cell r="H1015">
            <v>28</v>
          </cell>
          <cell r="M1015" t="str">
            <v>x</v>
          </cell>
          <cell r="R1015" t="str">
            <v>Guatemala</v>
          </cell>
          <cell r="S1015" t="str">
            <v>Guatemala</v>
          </cell>
        </row>
        <row r="1016">
          <cell r="B1016">
            <v>2620342200101</v>
          </cell>
          <cell r="D1016" t="str">
            <v>Granados</v>
          </cell>
          <cell r="E1016" t="str">
            <v>Eva</v>
          </cell>
          <cell r="F1016">
            <v>1</v>
          </cell>
          <cell r="H1016">
            <v>47</v>
          </cell>
          <cell r="M1016" t="str">
            <v>x</v>
          </cell>
          <cell r="R1016" t="str">
            <v>Guatemala</v>
          </cell>
          <cell r="S1016" t="str">
            <v>Guatemala</v>
          </cell>
        </row>
        <row r="1017">
          <cell r="B1017" t="str">
            <v>menor de edad</v>
          </cell>
          <cell r="D1017" t="str">
            <v>Martinez</v>
          </cell>
          <cell r="E1017" t="str">
            <v>Brandon</v>
          </cell>
          <cell r="F1017">
            <v>2</v>
          </cell>
          <cell r="H1017">
            <v>17</v>
          </cell>
          <cell r="M1017" t="str">
            <v>x</v>
          </cell>
          <cell r="R1017" t="str">
            <v>Guatemala</v>
          </cell>
          <cell r="S1017" t="str">
            <v>Guatemala</v>
          </cell>
        </row>
        <row r="1018">
          <cell r="B1018" t="str">
            <v>menor de edad</v>
          </cell>
          <cell r="D1018" t="str">
            <v>Garcia</v>
          </cell>
          <cell r="E1018" t="str">
            <v>Leiner</v>
          </cell>
          <cell r="F1018">
            <v>2</v>
          </cell>
          <cell r="H1018">
            <v>17</v>
          </cell>
          <cell r="M1018" t="str">
            <v>x</v>
          </cell>
          <cell r="R1018" t="str">
            <v>Guatemala</v>
          </cell>
          <cell r="S1018" t="str">
            <v>Guatemala</v>
          </cell>
        </row>
        <row r="1019">
          <cell r="B1019">
            <v>2535455010101</v>
          </cell>
          <cell r="D1019" t="str">
            <v>Arana</v>
          </cell>
          <cell r="E1019" t="str">
            <v>Claudia</v>
          </cell>
          <cell r="F1019">
            <v>1</v>
          </cell>
          <cell r="H1019">
            <v>29</v>
          </cell>
          <cell r="M1019" t="str">
            <v>x</v>
          </cell>
          <cell r="R1019" t="str">
            <v>Guatemala</v>
          </cell>
          <cell r="S1019" t="str">
            <v>Guatemala</v>
          </cell>
        </row>
        <row r="1020">
          <cell r="B1020">
            <v>1799399040101</v>
          </cell>
          <cell r="D1020" t="str">
            <v>Poroj</v>
          </cell>
          <cell r="E1020" t="str">
            <v>Jorge</v>
          </cell>
          <cell r="F1020">
            <v>2</v>
          </cell>
          <cell r="H1020">
            <v>28</v>
          </cell>
          <cell r="M1020" t="str">
            <v>x</v>
          </cell>
          <cell r="R1020" t="str">
            <v>Guatemala</v>
          </cell>
          <cell r="S1020" t="str">
            <v>Guatemala</v>
          </cell>
        </row>
        <row r="1021">
          <cell r="B1021">
            <v>2663734610101</v>
          </cell>
          <cell r="D1021" t="str">
            <v>Turcios</v>
          </cell>
          <cell r="E1021" t="str">
            <v>Jose</v>
          </cell>
          <cell r="F1021">
            <v>2</v>
          </cell>
          <cell r="H1021">
            <v>23</v>
          </cell>
          <cell r="M1021" t="str">
            <v>x</v>
          </cell>
          <cell r="R1021" t="str">
            <v>Guatemala</v>
          </cell>
          <cell r="S1021" t="str">
            <v>Guatemala</v>
          </cell>
        </row>
        <row r="1022">
          <cell r="B1022">
            <v>207315430101</v>
          </cell>
          <cell r="D1022" t="str">
            <v>Salazar</v>
          </cell>
          <cell r="E1022" t="str">
            <v>Delia</v>
          </cell>
          <cell r="F1022">
            <v>1</v>
          </cell>
          <cell r="H1022">
            <v>26</v>
          </cell>
          <cell r="M1022" t="str">
            <v>x</v>
          </cell>
          <cell r="R1022" t="str">
            <v>Guatemala</v>
          </cell>
          <cell r="S1022" t="str">
            <v>Guatemala</v>
          </cell>
        </row>
        <row r="1023">
          <cell r="B1023" t="str">
            <v>tramite</v>
          </cell>
          <cell r="D1023" t="str">
            <v>Hernandez</v>
          </cell>
          <cell r="E1023" t="str">
            <v>Estela</v>
          </cell>
          <cell r="F1023">
            <v>1</v>
          </cell>
          <cell r="H1023">
            <v>25</v>
          </cell>
          <cell r="M1023" t="str">
            <v>x</v>
          </cell>
          <cell r="R1023" t="str">
            <v>Guatemala</v>
          </cell>
          <cell r="S1023" t="str">
            <v>Guatemala</v>
          </cell>
        </row>
        <row r="1024">
          <cell r="B1024">
            <v>2487240611712</v>
          </cell>
          <cell r="D1024" t="str">
            <v>Garcia</v>
          </cell>
          <cell r="E1024" t="str">
            <v>Maria</v>
          </cell>
          <cell r="F1024">
            <v>1</v>
          </cell>
          <cell r="H1024">
            <v>54</v>
          </cell>
          <cell r="M1024" t="str">
            <v>x</v>
          </cell>
          <cell r="R1024" t="str">
            <v>Guatemala</v>
          </cell>
          <cell r="S1024" t="str">
            <v>Guatemala</v>
          </cell>
        </row>
        <row r="1025">
          <cell r="B1025">
            <v>2504383640101</v>
          </cell>
          <cell r="D1025" t="str">
            <v>Orantes</v>
          </cell>
          <cell r="E1025" t="str">
            <v>Ada</v>
          </cell>
          <cell r="F1025">
            <v>1</v>
          </cell>
          <cell r="H1025">
            <v>43</v>
          </cell>
          <cell r="M1025" t="str">
            <v>x</v>
          </cell>
          <cell r="R1025" t="str">
            <v>Guatemala</v>
          </cell>
          <cell r="S1025" t="str">
            <v>Guatemala</v>
          </cell>
        </row>
        <row r="1026">
          <cell r="B1026">
            <v>3478380220501</v>
          </cell>
          <cell r="D1026" t="str">
            <v>Moreno</v>
          </cell>
          <cell r="E1026" t="str">
            <v>Jose</v>
          </cell>
          <cell r="F1026">
            <v>2</v>
          </cell>
          <cell r="H1026">
            <v>20</v>
          </cell>
          <cell r="M1026" t="str">
            <v>x</v>
          </cell>
          <cell r="R1026" t="str">
            <v>Guatemala</v>
          </cell>
          <cell r="S1026" t="str">
            <v>Guatemala</v>
          </cell>
        </row>
        <row r="1027">
          <cell r="B1027">
            <v>1728922602214</v>
          </cell>
          <cell r="D1027" t="str">
            <v>Martinez</v>
          </cell>
          <cell r="E1027" t="str">
            <v>Briseida</v>
          </cell>
          <cell r="F1027">
            <v>1</v>
          </cell>
          <cell r="H1027">
            <v>54</v>
          </cell>
          <cell r="M1027" t="str">
            <v>x</v>
          </cell>
          <cell r="R1027" t="str">
            <v>Guatemala</v>
          </cell>
          <cell r="S1027" t="str">
            <v>Guatemala</v>
          </cell>
        </row>
        <row r="1028">
          <cell r="B1028">
            <v>2200403460101</v>
          </cell>
          <cell r="D1028" t="str">
            <v>Caal</v>
          </cell>
          <cell r="E1028" t="str">
            <v>Jetro</v>
          </cell>
          <cell r="F1028">
            <v>2</v>
          </cell>
          <cell r="H1028">
            <v>24</v>
          </cell>
          <cell r="M1028" t="str">
            <v>x</v>
          </cell>
          <cell r="R1028" t="str">
            <v>Guatemala</v>
          </cell>
          <cell r="S1028" t="str">
            <v>Guatemala</v>
          </cell>
        </row>
        <row r="1029">
          <cell r="B1029" t="str">
            <v>menor de edad</v>
          </cell>
          <cell r="D1029" t="str">
            <v>Arana</v>
          </cell>
          <cell r="E1029" t="str">
            <v>Jeremy</v>
          </cell>
          <cell r="F1029">
            <v>2</v>
          </cell>
          <cell r="H1029">
            <v>9</v>
          </cell>
          <cell r="M1029" t="str">
            <v>x</v>
          </cell>
          <cell r="R1029" t="str">
            <v>Guatemala</v>
          </cell>
          <cell r="S1029" t="str">
            <v>Guatemala</v>
          </cell>
        </row>
        <row r="1030">
          <cell r="B1030">
            <v>2535455010101</v>
          </cell>
          <cell r="D1030" t="str">
            <v>Arana</v>
          </cell>
          <cell r="E1030" t="str">
            <v>Claudia</v>
          </cell>
          <cell r="F1030">
            <v>1</v>
          </cell>
          <cell r="H1030">
            <v>29</v>
          </cell>
          <cell r="M1030" t="str">
            <v>x</v>
          </cell>
          <cell r="R1030" t="str">
            <v>Guatemala</v>
          </cell>
          <cell r="S1030" t="str">
            <v>Guatemala</v>
          </cell>
        </row>
        <row r="1031">
          <cell r="B1031" t="str">
            <v>menor de edad</v>
          </cell>
          <cell r="D1031" t="str">
            <v>Solorzano</v>
          </cell>
          <cell r="E1031" t="str">
            <v>Abner</v>
          </cell>
          <cell r="F1031">
            <v>2</v>
          </cell>
          <cell r="H1031">
            <v>8</v>
          </cell>
          <cell r="M1031" t="str">
            <v>x</v>
          </cell>
          <cell r="R1031" t="str">
            <v>Guatemala</v>
          </cell>
          <cell r="S1031" t="str">
            <v>Guatemala</v>
          </cell>
        </row>
        <row r="1032">
          <cell r="B1032">
            <v>1970415820101</v>
          </cell>
          <cell r="D1032" t="str">
            <v>Cabrera</v>
          </cell>
          <cell r="E1032" t="str">
            <v>Karla</v>
          </cell>
          <cell r="F1032">
            <v>1</v>
          </cell>
          <cell r="H1032">
            <v>46</v>
          </cell>
          <cell r="M1032" t="str">
            <v>x</v>
          </cell>
          <cell r="R1032" t="str">
            <v>Guatemala</v>
          </cell>
          <cell r="S1032" t="str">
            <v>Guatemala</v>
          </cell>
        </row>
        <row r="1033">
          <cell r="B1033">
            <v>1995998820101</v>
          </cell>
          <cell r="D1033" t="str">
            <v>Alvarez</v>
          </cell>
          <cell r="E1033" t="str">
            <v>Cesar</v>
          </cell>
          <cell r="F1033">
            <v>2</v>
          </cell>
          <cell r="H1033">
            <v>35</v>
          </cell>
          <cell r="M1033" t="str">
            <v>x</v>
          </cell>
          <cell r="R1033" t="str">
            <v>Guatemala</v>
          </cell>
          <cell r="S1033" t="str">
            <v>Guatemala</v>
          </cell>
        </row>
        <row r="1034">
          <cell r="B1034">
            <v>2363118400101</v>
          </cell>
          <cell r="D1034" t="str">
            <v>Chonay</v>
          </cell>
          <cell r="E1034" t="str">
            <v xml:space="preserve">Jorge </v>
          </cell>
          <cell r="F1034">
            <v>2</v>
          </cell>
          <cell r="H1034">
            <v>31</v>
          </cell>
          <cell r="M1034" t="str">
            <v>x</v>
          </cell>
          <cell r="R1034" t="str">
            <v>Guatemala</v>
          </cell>
          <cell r="S1034" t="str">
            <v>Guatemala</v>
          </cell>
        </row>
        <row r="1035">
          <cell r="B1035" t="str">
            <v>menor de edad</v>
          </cell>
          <cell r="D1035" t="str">
            <v>Aventura</v>
          </cell>
          <cell r="E1035" t="str">
            <v>Joshua</v>
          </cell>
          <cell r="F1035">
            <v>2</v>
          </cell>
          <cell r="H1035">
            <v>5</v>
          </cell>
          <cell r="M1035" t="str">
            <v>x</v>
          </cell>
          <cell r="R1035" t="str">
            <v>Guatemala</v>
          </cell>
          <cell r="S1035" t="str">
            <v>Guatemala</v>
          </cell>
        </row>
        <row r="1036">
          <cell r="B1036">
            <v>175285243516</v>
          </cell>
          <cell r="D1036" t="str">
            <v>Ruano</v>
          </cell>
          <cell r="E1036" t="str">
            <v>Luis</v>
          </cell>
          <cell r="F1036">
            <v>2</v>
          </cell>
          <cell r="H1036">
            <v>28</v>
          </cell>
          <cell r="M1036" t="str">
            <v>x</v>
          </cell>
          <cell r="R1036" t="str">
            <v>Guatemala</v>
          </cell>
          <cell r="S1036" t="str">
            <v>Guatemala</v>
          </cell>
        </row>
        <row r="1037">
          <cell r="B1037">
            <v>2169058850101</v>
          </cell>
          <cell r="D1037" t="str">
            <v>Sique</v>
          </cell>
          <cell r="E1037" t="str">
            <v>Maria</v>
          </cell>
          <cell r="F1037">
            <v>1</v>
          </cell>
          <cell r="H1037">
            <v>25</v>
          </cell>
          <cell r="M1037" t="str">
            <v>x</v>
          </cell>
          <cell r="R1037" t="str">
            <v>Guatemala</v>
          </cell>
          <cell r="S1037" t="str">
            <v>Guatemala</v>
          </cell>
        </row>
        <row r="1038">
          <cell r="B1038">
            <v>1615579880101</v>
          </cell>
          <cell r="D1038" t="str">
            <v>Gomez</v>
          </cell>
          <cell r="E1038" t="str">
            <v>Maritza</v>
          </cell>
          <cell r="F1038">
            <v>1</v>
          </cell>
          <cell r="H1038">
            <v>50</v>
          </cell>
          <cell r="M1038" t="str">
            <v>x</v>
          </cell>
          <cell r="R1038" t="str">
            <v>Guatemala</v>
          </cell>
          <cell r="S1038" t="str">
            <v>Guatemala</v>
          </cell>
        </row>
        <row r="1039">
          <cell r="B1039" t="str">
            <v>menor de edad</v>
          </cell>
          <cell r="D1039" t="str">
            <v xml:space="preserve">Macario </v>
          </cell>
          <cell r="E1039" t="str">
            <v>Alimber</v>
          </cell>
          <cell r="F1039">
            <v>1</v>
          </cell>
          <cell r="H1039">
            <v>6</v>
          </cell>
          <cell r="M1039" t="str">
            <v>x</v>
          </cell>
          <cell r="R1039" t="str">
            <v>Guatemala</v>
          </cell>
          <cell r="S1039" t="str">
            <v>Guatemala</v>
          </cell>
        </row>
        <row r="1040">
          <cell r="B1040">
            <v>2735028320101</v>
          </cell>
          <cell r="D1040" t="str">
            <v xml:space="preserve">Macario </v>
          </cell>
          <cell r="E1040" t="str">
            <v>Maria</v>
          </cell>
          <cell r="F1040">
            <v>1</v>
          </cell>
          <cell r="H1040">
            <v>23</v>
          </cell>
          <cell r="M1040" t="str">
            <v>x</v>
          </cell>
          <cell r="R1040" t="str">
            <v>Guatemala</v>
          </cell>
          <cell r="S1040" t="str">
            <v>Guatemala</v>
          </cell>
        </row>
        <row r="1041">
          <cell r="B1041">
            <v>2704812141013</v>
          </cell>
          <cell r="D1041" t="str">
            <v>Chiquival</v>
          </cell>
          <cell r="E1041" t="str">
            <v xml:space="preserve">Pablo </v>
          </cell>
          <cell r="F1041">
            <v>2</v>
          </cell>
          <cell r="H1041">
            <v>43</v>
          </cell>
          <cell r="M1041" t="str">
            <v>x</v>
          </cell>
          <cell r="R1041" t="str">
            <v>Guatemala</v>
          </cell>
          <cell r="S1041" t="str">
            <v>Guatemala</v>
          </cell>
        </row>
        <row r="1042">
          <cell r="B1042">
            <v>2330649230602</v>
          </cell>
          <cell r="D1042" t="str">
            <v>Alaya</v>
          </cell>
          <cell r="E1042" t="str">
            <v>Silvia</v>
          </cell>
          <cell r="F1042">
            <v>1</v>
          </cell>
          <cell r="H1042">
            <v>39</v>
          </cell>
          <cell r="M1042" t="str">
            <v>x</v>
          </cell>
          <cell r="R1042" t="str">
            <v>Guatemala</v>
          </cell>
          <cell r="S1042" t="str">
            <v>Guatemala</v>
          </cell>
        </row>
        <row r="1043">
          <cell r="B1043">
            <v>2260434010101</v>
          </cell>
          <cell r="D1043" t="str">
            <v>Calel</v>
          </cell>
          <cell r="E1043" t="str">
            <v>Berta</v>
          </cell>
          <cell r="F1043">
            <v>1</v>
          </cell>
          <cell r="H1043">
            <v>31</v>
          </cell>
          <cell r="M1043" t="str">
            <v>x</v>
          </cell>
          <cell r="R1043" t="str">
            <v>Guatemala</v>
          </cell>
          <cell r="S1043" t="str">
            <v>Guatemala</v>
          </cell>
        </row>
        <row r="1044">
          <cell r="B1044">
            <v>1582404990112</v>
          </cell>
          <cell r="D1044" t="str">
            <v>Perez</v>
          </cell>
          <cell r="E1044" t="str">
            <v>Santos</v>
          </cell>
          <cell r="F1044">
            <v>2</v>
          </cell>
          <cell r="H1044">
            <v>53</v>
          </cell>
          <cell r="M1044" t="str">
            <v>x</v>
          </cell>
          <cell r="R1044" t="str">
            <v>Guatemala</v>
          </cell>
          <cell r="S1044" t="str">
            <v>Guatemala</v>
          </cell>
        </row>
        <row r="1045">
          <cell r="B1045">
            <v>1995450490602</v>
          </cell>
          <cell r="D1045" t="str">
            <v>Del Cid</v>
          </cell>
          <cell r="E1045" t="str">
            <v>Toribio</v>
          </cell>
          <cell r="F1045">
            <v>2</v>
          </cell>
          <cell r="H1045">
            <v>47</v>
          </cell>
          <cell r="M1045" t="str">
            <v>x</v>
          </cell>
          <cell r="R1045" t="str">
            <v>Guatemala</v>
          </cell>
          <cell r="S1045" t="str">
            <v>Guatemala</v>
          </cell>
        </row>
        <row r="1046">
          <cell r="B1046">
            <v>2535455010101</v>
          </cell>
          <cell r="D1046" t="str">
            <v>Arana</v>
          </cell>
          <cell r="E1046" t="str">
            <v>Claudia</v>
          </cell>
          <cell r="F1046">
            <v>1</v>
          </cell>
          <cell r="H1046">
            <v>29</v>
          </cell>
          <cell r="M1046" t="str">
            <v>x</v>
          </cell>
          <cell r="R1046" t="str">
            <v>Guatemala</v>
          </cell>
          <cell r="S1046" t="str">
            <v>Guatemala</v>
          </cell>
        </row>
        <row r="1047">
          <cell r="B1047">
            <v>2704812141013</v>
          </cell>
          <cell r="D1047" t="str">
            <v>Garcia</v>
          </cell>
          <cell r="E1047" t="str">
            <v xml:space="preserve">Pablo </v>
          </cell>
          <cell r="F1047">
            <v>2</v>
          </cell>
          <cell r="H1047">
            <v>43</v>
          </cell>
          <cell r="M1047" t="str">
            <v>x</v>
          </cell>
          <cell r="R1047" t="str">
            <v>Guatemala</v>
          </cell>
          <cell r="S1047" t="str">
            <v>Guatemala</v>
          </cell>
        </row>
        <row r="1048">
          <cell r="B1048">
            <v>2871652520101</v>
          </cell>
          <cell r="D1048" t="str">
            <v>Barahona</v>
          </cell>
          <cell r="E1048" t="str">
            <v>Irlanda</v>
          </cell>
          <cell r="F1048">
            <v>1</v>
          </cell>
          <cell r="H1048">
            <v>30</v>
          </cell>
          <cell r="M1048" t="str">
            <v>x</v>
          </cell>
          <cell r="R1048" t="str">
            <v>Guatemala</v>
          </cell>
          <cell r="S1048" t="str">
            <v>Guatemala</v>
          </cell>
        </row>
        <row r="1049">
          <cell r="B1049">
            <v>233064930602</v>
          </cell>
          <cell r="D1049" t="str">
            <v>Ayala</v>
          </cell>
          <cell r="E1049" t="str">
            <v>Silvia</v>
          </cell>
          <cell r="F1049">
            <v>1</v>
          </cell>
          <cell r="H1049">
            <v>39</v>
          </cell>
          <cell r="M1049" t="str">
            <v>x</v>
          </cell>
          <cell r="R1049" t="str">
            <v>Guatemala</v>
          </cell>
          <cell r="S1049" t="str">
            <v>Guatemala</v>
          </cell>
        </row>
        <row r="1050">
          <cell r="B1050">
            <v>1902505690606</v>
          </cell>
          <cell r="D1050" t="str">
            <v>Hernandez</v>
          </cell>
          <cell r="E1050" t="str">
            <v>Maria</v>
          </cell>
          <cell r="F1050">
            <v>1</v>
          </cell>
          <cell r="H1050">
            <v>46</v>
          </cell>
          <cell r="M1050" t="str">
            <v>x</v>
          </cell>
          <cell r="R1050" t="str">
            <v>Guatemala</v>
          </cell>
          <cell r="S1050" t="str">
            <v>Guatemala</v>
          </cell>
        </row>
        <row r="1051">
          <cell r="B1051">
            <v>2257505700601</v>
          </cell>
          <cell r="D1051" t="str">
            <v>Franco</v>
          </cell>
          <cell r="E1051" t="str">
            <v>Luis</v>
          </cell>
          <cell r="F1051">
            <v>2</v>
          </cell>
          <cell r="H1051">
            <v>38</v>
          </cell>
          <cell r="M1051" t="str">
            <v>x</v>
          </cell>
          <cell r="R1051" t="str">
            <v>Guatemala</v>
          </cell>
          <cell r="S1051" t="str">
            <v>Guatemala</v>
          </cell>
        </row>
        <row r="1052">
          <cell r="B1052">
            <v>3004084120101</v>
          </cell>
          <cell r="D1052" t="str">
            <v>Molina</v>
          </cell>
          <cell r="E1052" t="str">
            <v>Rivera</v>
          </cell>
          <cell r="F1052">
            <v>2</v>
          </cell>
          <cell r="H1052">
            <v>20</v>
          </cell>
          <cell r="M1052" t="str">
            <v>x</v>
          </cell>
          <cell r="R1052" t="str">
            <v>Guatemala</v>
          </cell>
          <cell r="S1052" t="str">
            <v>Guatemala</v>
          </cell>
        </row>
        <row r="1053">
          <cell r="B1053" t="str">
            <v>menor de edad</v>
          </cell>
          <cell r="D1053" t="str">
            <v xml:space="preserve">Franco </v>
          </cell>
          <cell r="E1053" t="str">
            <v xml:space="preserve">Luis </v>
          </cell>
          <cell r="F1053">
            <v>2</v>
          </cell>
          <cell r="H1053">
            <v>14</v>
          </cell>
          <cell r="M1053" t="str">
            <v>x</v>
          </cell>
          <cell r="R1053" t="str">
            <v>Guatemala</v>
          </cell>
          <cell r="S1053" t="str">
            <v>Guatemala</v>
          </cell>
        </row>
        <row r="1054">
          <cell r="B1054" t="str">
            <v>menor de edad</v>
          </cell>
          <cell r="D1054" t="str">
            <v>Franco</v>
          </cell>
          <cell r="E1054" t="str">
            <v>Hzuri</v>
          </cell>
          <cell r="F1054">
            <v>1</v>
          </cell>
          <cell r="H1054">
            <v>11</v>
          </cell>
          <cell r="M1054" t="str">
            <v>x</v>
          </cell>
          <cell r="R1054" t="str">
            <v>Guatemala</v>
          </cell>
          <cell r="S1054" t="str">
            <v>Guatemala</v>
          </cell>
        </row>
        <row r="1055">
          <cell r="B1055">
            <v>2621305800101</v>
          </cell>
          <cell r="D1055" t="str">
            <v>Lopez</v>
          </cell>
          <cell r="E1055" t="str">
            <v>Omar</v>
          </cell>
          <cell r="F1055">
            <v>2</v>
          </cell>
          <cell r="H1055">
            <v>35</v>
          </cell>
          <cell r="M1055" t="str">
            <v>x</v>
          </cell>
          <cell r="R1055" t="str">
            <v>Guatemala</v>
          </cell>
          <cell r="S1055" t="str">
            <v>Guatemala</v>
          </cell>
        </row>
        <row r="1056">
          <cell r="B1056" t="str">
            <v>menor de edad</v>
          </cell>
          <cell r="D1056" t="str">
            <v>Mendoza</v>
          </cell>
          <cell r="E1056" t="str">
            <v>Izabela</v>
          </cell>
          <cell r="F1056">
            <v>1</v>
          </cell>
          <cell r="H1056">
            <v>5</v>
          </cell>
          <cell r="M1056" t="str">
            <v>x</v>
          </cell>
          <cell r="R1056" t="str">
            <v>Guatemala</v>
          </cell>
          <cell r="S1056" t="str">
            <v>Guatemala</v>
          </cell>
        </row>
        <row r="1057">
          <cell r="B1057" t="str">
            <v>menor de edad</v>
          </cell>
          <cell r="D1057" t="str">
            <v>Selkin</v>
          </cell>
          <cell r="E1057" t="str">
            <v>Nataly</v>
          </cell>
          <cell r="F1057">
            <v>1</v>
          </cell>
          <cell r="H1057">
            <v>6</v>
          </cell>
          <cell r="M1057" t="str">
            <v>x</v>
          </cell>
          <cell r="R1057" t="str">
            <v>Guatemala</v>
          </cell>
          <cell r="S1057" t="str">
            <v>Guatemala</v>
          </cell>
        </row>
        <row r="1058">
          <cell r="B1058">
            <v>1953535440101</v>
          </cell>
          <cell r="D1058" t="str">
            <v>Benaventura</v>
          </cell>
          <cell r="E1058" t="str">
            <v>Karina</v>
          </cell>
          <cell r="F1058">
            <v>1</v>
          </cell>
          <cell r="H1058">
            <v>47</v>
          </cell>
          <cell r="M1058" t="str">
            <v>x</v>
          </cell>
          <cell r="R1058" t="str">
            <v>Guatemala</v>
          </cell>
          <cell r="S1058" t="str">
            <v>Guatemala</v>
          </cell>
        </row>
        <row r="1059">
          <cell r="B1059">
            <v>1683381490101</v>
          </cell>
          <cell r="D1059" t="str">
            <v>Barahona</v>
          </cell>
          <cell r="E1059" t="str">
            <v>Francisco</v>
          </cell>
          <cell r="F1059">
            <v>2</v>
          </cell>
          <cell r="H1059">
            <v>28</v>
          </cell>
          <cell r="M1059" t="str">
            <v>x</v>
          </cell>
          <cell r="R1059" t="str">
            <v>Guatemala</v>
          </cell>
          <cell r="S1059" t="str">
            <v>Guatemala</v>
          </cell>
        </row>
        <row r="1060">
          <cell r="B1060" t="str">
            <v>pendiente</v>
          </cell>
          <cell r="D1060" t="str">
            <v>Garcia</v>
          </cell>
          <cell r="E1060" t="str">
            <v>Sabina</v>
          </cell>
          <cell r="F1060">
            <v>1</v>
          </cell>
          <cell r="H1060">
            <v>39</v>
          </cell>
          <cell r="M1060" t="str">
            <v>x</v>
          </cell>
          <cell r="R1060" t="str">
            <v>Guatemala</v>
          </cell>
          <cell r="S1060" t="str">
            <v>Guatemala</v>
          </cell>
        </row>
        <row r="1061">
          <cell r="B1061" t="str">
            <v>pendiente</v>
          </cell>
          <cell r="D1061" t="str">
            <v>Batres</v>
          </cell>
          <cell r="E1061" t="str">
            <v>Ingrid</v>
          </cell>
          <cell r="F1061">
            <v>1</v>
          </cell>
          <cell r="H1061">
            <v>45</v>
          </cell>
          <cell r="M1061" t="str">
            <v>x</v>
          </cell>
          <cell r="R1061" t="str">
            <v>Guatemala</v>
          </cell>
          <cell r="S1061" t="str">
            <v>Guatemala</v>
          </cell>
        </row>
        <row r="1062">
          <cell r="B1062">
            <v>2377258940101</v>
          </cell>
          <cell r="D1062" t="str">
            <v xml:space="preserve">Roca </v>
          </cell>
          <cell r="E1062" t="str">
            <v xml:space="preserve">Manuel </v>
          </cell>
          <cell r="F1062">
            <v>2</v>
          </cell>
          <cell r="H1062">
            <v>41</v>
          </cell>
          <cell r="M1062" t="str">
            <v>x</v>
          </cell>
          <cell r="R1062" t="str">
            <v>Guatemala</v>
          </cell>
          <cell r="S1062" t="str">
            <v>Guatemala</v>
          </cell>
        </row>
        <row r="1063">
          <cell r="B1063">
            <v>1709974561209</v>
          </cell>
          <cell r="D1063" t="str">
            <v>Yoc</v>
          </cell>
          <cell r="E1063" t="str">
            <v>Iranda</v>
          </cell>
          <cell r="F1063">
            <v>1</v>
          </cell>
          <cell r="H1063">
            <v>28</v>
          </cell>
          <cell r="M1063" t="str">
            <v>x</v>
          </cell>
          <cell r="R1063" t="str">
            <v>Guatemala</v>
          </cell>
          <cell r="S1063" t="str">
            <v>Guatemala</v>
          </cell>
        </row>
        <row r="1064">
          <cell r="B1064">
            <v>2530184200101</v>
          </cell>
          <cell r="D1064" t="str">
            <v>Ixen</v>
          </cell>
          <cell r="E1064" t="str">
            <v>Claudia</v>
          </cell>
          <cell r="F1064">
            <v>1</v>
          </cell>
          <cell r="H1064">
            <v>39</v>
          </cell>
          <cell r="M1064" t="str">
            <v>x</v>
          </cell>
          <cell r="R1064" t="str">
            <v>Guatemala</v>
          </cell>
          <cell r="S1064" t="str">
            <v>Guatemala</v>
          </cell>
        </row>
        <row r="1065">
          <cell r="B1065">
            <v>1911763970101</v>
          </cell>
          <cell r="D1065" t="str">
            <v>Loarca</v>
          </cell>
          <cell r="E1065" t="str">
            <v>Lilian</v>
          </cell>
          <cell r="F1065">
            <v>1</v>
          </cell>
          <cell r="H1065">
            <v>60</v>
          </cell>
          <cell r="M1065" t="str">
            <v>x</v>
          </cell>
          <cell r="R1065" t="str">
            <v>Guatemala</v>
          </cell>
          <cell r="S1065" t="str">
            <v>Guatemala</v>
          </cell>
        </row>
        <row r="1066">
          <cell r="B1066" t="str">
            <v>menor de edad</v>
          </cell>
          <cell r="D1066" t="str">
            <v>Herrera</v>
          </cell>
          <cell r="E1066" t="str">
            <v>David</v>
          </cell>
          <cell r="F1066">
            <v>2</v>
          </cell>
          <cell r="H1066">
            <v>12</v>
          </cell>
          <cell r="M1066" t="str">
            <v>x</v>
          </cell>
          <cell r="R1066" t="str">
            <v>Guatemala</v>
          </cell>
          <cell r="S1066" t="str">
            <v>Guatemala</v>
          </cell>
        </row>
        <row r="1067">
          <cell r="B1067" t="str">
            <v>menor de edad</v>
          </cell>
          <cell r="D1067" t="str">
            <v xml:space="preserve">Roque </v>
          </cell>
          <cell r="E1067" t="str">
            <v>Andrea</v>
          </cell>
          <cell r="F1067">
            <v>1</v>
          </cell>
          <cell r="H1067">
            <v>7</v>
          </cell>
          <cell r="M1067" t="str">
            <v>x</v>
          </cell>
          <cell r="R1067" t="str">
            <v>Guatemala</v>
          </cell>
          <cell r="S1067" t="str">
            <v>Guatemala</v>
          </cell>
        </row>
        <row r="1068">
          <cell r="B1068">
            <v>2737571640101</v>
          </cell>
          <cell r="D1068" t="str">
            <v>Pangan</v>
          </cell>
          <cell r="E1068" t="str">
            <v xml:space="preserve">Hilario </v>
          </cell>
          <cell r="F1068">
            <v>2</v>
          </cell>
          <cell r="H1068">
            <v>57</v>
          </cell>
          <cell r="M1068" t="str">
            <v>x</v>
          </cell>
          <cell r="R1068" t="str">
            <v>Guatemala</v>
          </cell>
          <cell r="S1068" t="str">
            <v>Guatemala</v>
          </cell>
        </row>
        <row r="1069">
          <cell r="B1069">
            <v>1826237490282</v>
          </cell>
          <cell r="D1069" t="str">
            <v>Lopez</v>
          </cell>
          <cell r="E1069" t="str">
            <v>Carlos</v>
          </cell>
          <cell r="F1069">
            <v>2</v>
          </cell>
          <cell r="H1069">
            <v>59</v>
          </cell>
          <cell r="M1069" t="str">
            <v>x</v>
          </cell>
          <cell r="R1069" t="str">
            <v>Guatemala</v>
          </cell>
          <cell r="S1069" t="str">
            <v>Guatemala</v>
          </cell>
        </row>
        <row r="1070">
          <cell r="B1070" t="str">
            <v>menor de edad</v>
          </cell>
          <cell r="D1070" t="str">
            <v xml:space="preserve">Franco </v>
          </cell>
          <cell r="E1070" t="str">
            <v xml:space="preserve">Luis </v>
          </cell>
          <cell r="F1070">
            <v>2</v>
          </cell>
          <cell r="H1070">
            <v>14</v>
          </cell>
          <cell r="M1070" t="str">
            <v>x</v>
          </cell>
          <cell r="R1070" t="str">
            <v>Guatemala</v>
          </cell>
          <cell r="S1070" t="str">
            <v>Guatemala</v>
          </cell>
        </row>
        <row r="1071">
          <cell r="B1071" t="str">
            <v>menor de edad</v>
          </cell>
          <cell r="D1071" t="str">
            <v>Franco</v>
          </cell>
          <cell r="E1071" t="str">
            <v>Itzuri</v>
          </cell>
          <cell r="F1071">
            <v>1</v>
          </cell>
          <cell r="H1071">
            <v>11</v>
          </cell>
          <cell r="M1071" t="str">
            <v>x</v>
          </cell>
          <cell r="R1071" t="str">
            <v>Guatemala</v>
          </cell>
          <cell r="S1071" t="str">
            <v>Guatemala</v>
          </cell>
        </row>
        <row r="1072">
          <cell r="B1072" t="str">
            <v>menor de edad</v>
          </cell>
          <cell r="D1072" t="str">
            <v xml:space="preserve">Delgado </v>
          </cell>
          <cell r="E1072" t="str">
            <v>Angy</v>
          </cell>
          <cell r="F1072">
            <v>1</v>
          </cell>
          <cell r="H1072">
            <v>5</v>
          </cell>
          <cell r="M1072" t="str">
            <v>x</v>
          </cell>
          <cell r="R1072" t="str">
            <v>Guatemala</v>
          </cell>
          <cell r="S1072" t="str">
            <v>Guatemala</v>
          </cell>
        </row>
        <row r="1073">
          <cell r="B1073">
            <v>1952527990101</v>
          </cell>
          <cell r="D1073" t="str">
            <v>Carillo</v>
          </cell>
          <cell r="E1073" t="str">
            <v>Geisi</v>
          </cell>
          <cell r="F1073">
            <v>1</v>
          </cell>
          <cell r="H1073">
            <v>33</v>
          </cell>
          <cell r="M1073" t="str">
            <v>x</v>
          </cell>
          <cell r="R1073" t="str">
            <v>Guatemala</v>
          </cell>
          <cell r="S1073" t="str">
            <v>Guatemala</v>
          </cell>
        </row>
        <row r="1074">
          <cell r="B1074">
            <v>1663251550101</v>
          </cell>
          <cell r="D1074" t="str">
            <v>Pacheco</v>
          </cell>
          <cell r="E1074" t="str">
            <v>Victor</v>
          </cell>
          <cell r="F1074">
            <v>2</v>
          </cell>
          <cell r="H1074">
            <v>56</v>
          </cell>
          <cell r="M1074" t="str">
            <v>x</v>
          </cell>
          <cell r="R1074" t="str">
            <v>Guatemala</v>
          </cell>
          <cell r="S1074" t="str">
            <v>Guatemala</v>
          </cell>
        </row>
        <row r="1075">
          <cell r="B1075">
            <v>2022271030101</v>
          </cell>
          <cell r="D1075" t="str">
            <v>Conde</v>
          </cell>
          <cell r="E1075" t="str">
            <v>Nataly</v>
          </cell>
          <cell r="F1075">
            <v>1</v>
          </cell>
          <cell r="H1075">
            <v>9</v>
          </cell>
          <cell r="M1075" t="str">
            <v>X</v>
          </cell>
          <cell r="R1075" t="str">
            <v>Guatemala</v>
          </cell>
          <cell r="S1075" t="str">
            <v>Guatemala</v>
          </cell>
        </row>
        <row r="1076">
          <cell r="D1076" t="str">
            <v>Conde</v>
          </cell>
          <cell r="E1076" t="str">
            <v>Melany</v>
          </cell>
          <cell r="F1076">
            <v>1</v>
          </cell>
          <cell r="H1076">
            <v>15</v>
          </cell>
          <cell r="M1076" t="str">
            <v>X</v>
          </cell>
          <cell r="R1076" t="str">
            <v>Guatemala</v>
          </cell>
          <cell r="S1076" t="str">
            <v>Guatemala</v>
          </cell>
        </row>
        <row r="1077">
          <cell r="B1077">
            <v>3019920960101</v>
          </cell>
          <cell r="D1077" t="str">
            <v>Tzoc</v>
          </cell>
          <cell r="E1077" t="str">
            <v>Akane</v>
          </cell>
          <cell r="F1077">
            <v>1</v>
          </cell>
          <cell r="H1077">
            <v>9</v>
          </cell>
          <cell r="M1077" t="str">
            <v>X</v>
          </cell>
          <cell r="R1077" t="str">
            <v>Guatemala</v>
          </cell>
          <cell r="S1077" t="str">
            <v>Guatemala</v>
          </cell>
        </row>
        <row r="1078">
          <cell r="B1078">
            <v>3014015780101</v>
          </cell>
          <cell r="D1078" t="str">
            <v>Carrillo</v>
          </cell>
          <cell r="E1078" t="str">
            <v>José</v>
          </cell>
          <cell r="F1078">
            <v>1</v>
          </cell>
          <cell r="H1078">
            <v>14</v>
          </cell>
          <cell r="M1078" t="str">
            <v>X</v>
          </cell>
          <cell r="R1078" t="str">
            <v>Guatemala</v>
          </cell>
          <cell r="S1078" t="str">
            <v>Guatemala</v>
          </cell>
        </row>
        <row r="1079">
          <cell r="B1079">
            <v>2658547330101</v>
          </cell>
          <cell r="D1079" t="str">
            <v>Hernández</v>
          </cell>
          <cell r="E1079" t="str">
            <v>Ronald</v>
          </cell>
          <cell r="F1079">
            <v>2</v>
          </cell>
          <cell r="H1079">
            <v>40</v>
          </cell>
          <cell r="M1079" t="str">
            <v>X</v>
          </cell>
          <cell r="R1079" t="str">
            <v>Guatemala</v>
          </cell>
          <cell r="S1079" t="str">
            <v>Guatemala</v>
          </cell>
        </row>
        <row r="1080">
          <cell r="B1080">
            <v>3019895160101</v>
          </cell>
          <cell r="D1080" t="str">
            <v>Velásquez</v>
          </cell>
          <cell r="E1080" t="str">
            <v>Didier</v>
          </cell>
          <cell r="F1080">
            <v>1</v>
          </cell>
          <cell r="H1080">
            <v>17</v>
          </cell>
          <cell r="M1080" t="str">
            <v>X</v>
          </cell>
          <cell r="R1080" t="str">
            <v>Guatemala</v>
          </cell>
          <cell r="S1080" t="str">
            <v>Guatemala</v>
          </cell>
        </row>
        <row r="1081">
          <cell r="D1081" t="str">
            <v>García</v>
          </cell>
          <cell r="E1081" t="str">
            <v>Denis</v>
          </cell>
          <cell r="F1081">
            <v>2</v>
          </cell>
          <cell r="H1081">
            <v>17</v>
          </cell>
          <cell r="M1081" t="str">
            <v>X</v>
          </cell>
          <cell r="R1081" t="str">
            <v>Guatemala</v>
          </cell>
          <cell r="S1081" t="str">
            <v>Guatemala</v>
          </cell>
        </row>
        <row r="1082">
          <cell r="B1082">
            <v>3065429000513</v>
          </cell>
          <cell r="D1082" t="str">
            <v>Bethancourt</v>
          </cell>
          <cell r="E1082" t="str">
            <v>Jonathan</v>
          </cell>
          <cell r="F1082">
            <v>2</v>
          </cell>
          <cell r="H1082">
            <v>20</v>
          </cell>
          <cell r="M1082" t="str">
            <v>X</v>
          </cell>
          <cell r="R1082" t="str">
            <v>Guatemala</v>
          </cell>
          <cell r="S1082" t="str">
            <v>Guatemala</v>
          </cell>
        </row>
        <row r="1083">
          <cell r="B1083">
            <v>2117390220101</v>
          </cell>
          <cell r="D1083" t="str">
            <v>Menéndez</v>
          </cell>
          <cell r="E1083" t="str">
            <v>Manuel</v>
          </cell>
          <cell r="F1083">
            <v>2</v>
          </cell>
          <cell r="H1083">
            <v>25</v>
          </cell>
          <cell r="M1083" t="str">
            <v>X</v>
          </cell>
          <cell r="R1083" t="str">
            <v>Guatemala</v>
          </cell>
          <cell r="S1083" t="str">
            <v>Guatemala</v>
          </cell>
        </row>
        <row r="1084">
          <cell r="B1084">
            <v>2486234940101</v>
          </cell>
          <cell r="D1084" t="str">
            <v>Chun</v>
          </cell>
          <cell r="E1084" t="str">
            <v>Kimberlin</v>
          </cell>
          <cell r="F1084">
            <v>1</v>
          </cell>
          <cell r="H1084">
            <v>26</v>
          </cell>
          <cell r="M1084" t="str">
            <v>X</v>
          </cell>
          <cell r="R1084" t="str">
            <v>Guatemala</v>
          </cell>
          <cell r="S1084" t="str">
            <v>Guatemala</v>
          </cell>
        </row>
        <row r="1085">
          <cell r="B1085">
            <v>2298824390101</v>
          </cell>
          <cell r="D1085" t="str">
            <v>Chun</v>
          </cell>
          <cell r="E1085" t="str">
            <v>Jaquelin</v>
          </cell>
          <cell r="F1085">
            <v>1</v>
          </cell>
          <cell r="H1085">
            <v>24</v>
          </cell>
          <cell r="M1085" t="str">
            <v>X</v>
          </cell>
          <cell r="R1085" t="str">
            <v>Guatemala</v>
          </cell>
          <cell r="S1085" t="str">
            <v>Guatemala</v>
          </cell>
        </row>
        <row r="1086">
          <cell r="B1086">
            <v>1622804240101</v>
          </cell>
          <cell r="D1086" t="str">
            <v>Méndez</v>
          </cell>
          <cell r="E1086" t="str">
            <v>Elba</v>
          </cell>
          <cell r="F1086">
            <v>1</v>
          </cell>
          <cell r="H1086">
            <v>48</v>
          </cell>
          <cell r="M1086" t="str">
            <v>X</v>
          </cell>
          <cell r="R1086" t="str">
            <v>Guatemala</v>
          </cell>
          <cell r="S1086" t="str">
            <v>Guatemala</v>
          </cell>
        </row>
        <row r="1087">
          <cell r="B1087">
            <v>2752911630901</v>
          </cell>
          <cell r="D1087" t="str">
            <v>Ixcot</v>
          </cell>
          <cell r="E1087" t="str">
            <v>William</v>
          </cell>
          <cell r="F1087">
            <v>2</v>
          </cell>
          <cell r="H1087">
            <v>35</v>
          </cell>
          <cell r="M1087" t="str">
            <v>X</v>
          </cell>
          <cell r="R1087" t="str">
            <v>Guatemala</v>
          </cell>
          <cell r="S1087" t="str">
            <v>Guatemala</v>
          </cell>
        </row>
        <row r="1088">
          <cell r="B1088">
            <v>2556450580101</v>
          </cell>
          <cell r="D1088" t="str">
            <v>Jiménez</v>
          </cell>
          <cell r="E1088" t="str">
            <v>Sandra</v>
          </cell>
          <cell r="F1088">
            <v>1</v>
          </cell>
          <cell r="H1088">
            <v>35</v>
          </cell>
          <cell r="M1088" t="str">
            <v>X</v>
          </cell>
          <cell r="R1088" t="str">
            <v>Guatemala</v>
          </cell>
          <cell r="S1088" t="str">
            <v>Guatemala</v>
          </cell>
        </row>
        <row r="1089">
          <cell r="B1089">
            <v>2588812830101</v>
          </cell>
          <cell r="D1089" t="str">
            <v>Foronda</v>
          </cell>
          <cell r="E1089" t="str">
            <v>Jonathan</v>
          </cell>
          <cell r="F1089">
            <v>2</v>
          </cell>
          <cell r="H1089">
            <v>22</v>
          </cell>
          <cell r="M1089" t="str">
            <v>X</v>
          </cell>
          <cell r="R1089" t="str">
            <v>Guatemala</v>
          </cell>
          <cell r="S1089" t="str">
            <v>Guatemala</v>
          </cell>
        </row>
        <row r="1090">
          <cell r="B1090">
            <v>2955301400101</v>
          </cell>
          <cell r="D1090" t="str">
            <v>Reyes</v>
          </cell>
          <cell r="E1090" t="str">
            <v>Angel</v>
          </cell>
          <cell r="F1090">
            <v>2</v>
          </cell>
          <cell r="H1090">
            <v>15</v>
          </cell>
          <cell r="M1090" t="str">
            <v>X</v>
          </cell>
          <cell r="R1090" t="str">
            <v>Guatemala</v>
          </cell>
          <cell r="S1090" t="str">
            <v>Guatemala</v>
          </cell>
        </row>
        <row r="1091">
          <cell r="B1091">
            <v>2997318120101</v>
          </cell>
          <cell r="D1091" t="str">
            <v>Dominguez</v>
          </cell>
          <cell r="E1091" t="str">
            <v>Jose</v>
          </cell>
          <cell r="F1091">
            <v>2</v>
          </cell>
          <cell r="H1091">
            <v>18</v>
          </cell>
          <cell r="M1091" t="str">
            <v>X</v>
          </cell>
          <cell r="R1091" t="str">
            <v>Guatemala</v>
          </cell>
          <cell r="S1091" t="str">
            <v>Guatemala</v>
          </cell>
        </row>
        <row r="1092">
          <cell r="B1092">
            <v>3701701481223</v>
          </cell>
          <cell r="D1092" t="str">
            <v>Corado</v>
          </cell>
          <cell r="E1092" t="str">
            <v>Entino</v>
          </cell>
          <cell r="F1092">
            <v>2</v>
          </cell>
          <cell r="H1092">
            <v>35</v>
          </cell>
          <cell r="M1092" t="str">
            <v>X</v>
          </cell>
          <cell r="R1092" t="str">
            <v>Guatemala</v>
          </cell>
          <cell r="S1092" t="str">
            <v>Guatemala</v>
          </cell>
        </row>
      </sheetData>
      <sheetData sheetId="1" refreshError="1"/>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des"/>
      <sheetName val="Fianzas"/>
      <sheetName val="Codigos"/>
    </sheetNames>
    <sheetDataSet>
      <sheetData sheetId="0">
        <row r="304">
          <cell r="B304" t="str">
            <v>menor de edad</v>
          </cell>
          <cell r="D304" t="str">
            <v>Guevara</v>
          </cell>
          <cell r="E304" t="str">
            <v xml:space="preserve">Erick </v>
          </cell>
          <cell r="F304">
            <v>2</v>
          </cell>
          <cell r="H304">
            <v>11</v>
          </cell>
          <cell r="M304" t="str">
            <v>x</v>
          </cell>
          <cell r="R304" t="str">
            <v>Guatemala</v>
          </cell>
          <cell r="S304" t="str">
            <v>Guatemala</v>
          </cell>
        </row>
        <row r="305">
          <cell r="B305" t="str">
            <v>menor de edad</v>
          </cell>
          <cell r="D305" t="str">
            <v>Miranda</v>
          </cell>
          <cell r="E305" t="str">
            <v>Sandra</v>
          </cell>
          <cell r="F305">
            <v>1</v>
          </cell>
          <cell r="H305">
            <v>12</v>
          </cell>
          <cell r="M305" t="str">
            <v>x</v>
          </cell>
          <cell r="R305" t="str">
            <v>Guatemala</v>
          </cell>
          <cell r="S305" t="str">
            <v>Guatemala</v>
          </cell>
        </row>
        <row r="306">
          <cell r="B306">
            <v>19850651013</v>
          </cell>
          <cell r="D306" t="str">
            <v>Mara</v>
          </cell>
          <cell r="E306" t="str">
            <v>Jose</v>
          </cell>
          <cell r="F306">
            <v>2</v>
          </cell>
          <cell r="H306">
            <v>59</v>
          </cell>
          <cell r="M306" t="str">
            <v>x</v>
          </cell>
          <cell r="R306" t="str">
            <v>Guatemala</v>
          </cell>
          <cell r="S306" t="str">
            <v>Guatemala</v>
          </cell>
        </row>
        <row r="307">
          <cell r="B307" t="str">
            <v>menor de edad</v>
          </cell>
          <cell r="D307" t="str">
            <v>leiva</v>
          </cell>
          <cell r="E307" t="str">
            <v>Victor</v>
          </cell>
          <cell r="F307">
            <v>2</v>
          </cell>
          <cell r="H307">
            <v>9</v>
          </cell>
          <cell r="M307" t="str">
            <v>x</v>
          </cell>
          <cell r="R307" t="str">
            <v>Guatemala</v>
          </cell>
          <cell r="S307" t="str">
            <v>Guatemala</v>
          </cell>
        </row>
        <row r="308">
          <cell r="B308" t="str">
            <v>menor de edad</v>
          </cell>
          <cell r="D308" t="str">
            <v>Valye</v>
          </cell>
          <cell r="E308" t="str">
            <v>Benjamin</v>
          </cell>
          <cell r="F308">
            <v>2</v>
          </cell>
          <cell r="H308">
            <v>6</v>
          </cell>
          <cell r="M308" t="str">
            <v>x</v>
          </cell>
          <cell r="R308" t="str">
            <v>Guatemala</v>
          </cell>
          <cell r="S308" t="str">
            <v>Guatemala</v>
          </cell>
        </row>
        <row r="309">
          <cell r="B309">
            <v>2205643610101</v>
          </cell>
          <cell r="D309" t="str">
            <v xml:space="preserve">Solis </v>
          </cell>
          <cell r="E309" t="str">
            <v>Azucena</v>
          </cell>
          <cell r="F309">
            <v>1</v>
          </cell>
          <cell r="H309">
            <v>35</v>
          </cell>
          <cell r="M309" t="str">
            <v>x</v>
          </cell>
          <cell r="R309" t="str">
            <v>Guatemala</v>
          </cell>
          <cell r="S309" t="str">
            <v>Guatemala</v>
          </cell>
        </row>
        <row r="310">
          <cell r="B310" t="str">
            <v>menor de edad</v>
          </cell>
          <cell r="D310" t="str">
            <v>Fernadez</v>
          </cell>
          <cell r="E310" t="str">
            <v>Paulo</v>
          </cell>
          <cell r="F310">
            <v>2</v>
          </cell>
          <cell r="H310">
            <v>8</v>
          </cell>
          <cell r="M310" t="str">
            <v>x</v>
          </cell>
          <cell r="R310" t="str">
            <v>Guatemala</v>
          </cell>
          <cell r="S310" t="str">
            <v>Guatemala</v>
          </cell>
        </row>
        <row r="311">
          <cell r="B311" t="str">
            <v>menor de edad</v>
          </cell>
          <cell r="D311" t="str">
            <v>Rodriguez</v>
          </cell>
          <cell r="E311" t="str">
            <v>Brena</v>
          </cell>
          <cell r="F311">
            <v>1</v>
          </cell>
          <cell r="H311">
            <v>10</v>
          </cell>
          <cell r="M311" t="str">
            <v>x</v>
          </cell>
          <cell r="R311" t="str">
            <v>Guatemala</v>
          </cell>
          <cell r="S311" t="str">
            <v>Guatemala</v>
          </cell>
        </row>
        <row r="312">
          <cell r="B312" t="str">
            <v>menor de edad</v>
          </cell>
          <cell r="D312" t="str">
            <v xml:space="preserve">Recinos </v>
          </cell>
          <cell r="E312" t="str">
            <v>camila</v>
          </cell>
          <cell r="F312">
            <v>1</v>
          </cell>
          <cell r="H312">
            <v>9</v>
          </cell>
          <cell r="M312" t="str">
            <v>x</v>
          </cell>
          <cell r="R312" t="str">
            <v>Guatemala</v>
          </cell>
          <cell r="S312" t="str">
            <v>Guatemala</v>
          </cell>
        </row>
        <row r="313">
          <cell r="B313" t="str">
            <v>menor de edad</v>
          </cell>
          <cell r="D313" t="str">
            <v>Gerra</v>
          </cell>
          <cell r="E313" t="str">
            <v>Rodrigo</v>
          </cell>
          <cell r="F313">
            <v>2</v>
          </cell>
          <cell r="H313">
            <v>13</v>
          </cell>
          <cell r="M313" t="str">
            <v>x</v>
          </cell>
          <cell r="R313" t="str">
            <v>Guatemala</v>
          </cell>
          <cell r="S313" t="str">
            <v>Guatemala</v>
          </cell>
        </row>
        <row r="314">
          <cell r="B314" t="str">
            <v>menor  de edad</v>
          </cell>
          <cell r="D314" t="str">
            <v>Miranda</v>
          </cell>
          <cell r="E314" t="str">
            <v>Pablo</v>
          </cell>
          <cell r="F314">
            <v>2</v>
          </cell>
          <cell r="H314">
            <v>9</v>
          </cell>
          <cell r="M314" t="str">
            <v>x</v>
          </cell>
          <cell r="R314" t="str">
            <v>Guatemala</v>
          </cell>
          <cell r="S314" t="str">
            <v>Guatemala</v>
          </cell>
        </row>
        <row r="315">
          <cell r="B315" t="str">
            <v>menor de edad</v>
          </cell>
          <cell r="D315" t="str">
            <v>Silva</v>
          </cell>
          <cell r="E315" t="str">
            <v>Dara</v>
          </cell>
          <cell r="F315">
            <v>1</v>
          </cell>
          <cell r="H315">
            <v>8</v>
          </cell>
          <cell r="M315" t="str">
            <v>x</v>
          </cell>
          <cell r="R315" t="str">
            <v>Guatemala</v>
          </cell>
          <cell r="S315" t="str">
            <v>Guatemala</v>
          </cell>
        </row>
        <row r="316">
          <cell r="B316" t="str">
            <v>menor de edad</v>
          </cell>
          <cell r="D316" t="str">
            <v>Gonzalez</v>
          </cell>
          <cell r="E316" t="str">
            <v>Sebastian</v>
          </cell>
          <cell r="F316">
            <v>2</v>
          </cell>
          <cell r="H316">
            <v>13</v>
          </cell>
          <cell r="M316" t="str">
            <v>x</v>
          </cell>
          <cell r="R316" t="str">
            <v>Guatemala</v>
          </cell>
          <cell r="S316" t="str">
            <v>Guatemala</v>
          </cell>
        </row>
        <row r="317">
          <cell r="B317" t="str">
            <v>menor de edad</v>
          </cell>
          <cell r="D317" t="str">
            <v>Monasterio</v>
          </cell>
          <cell r="E317" t="str">
            <v>Juan</v>
          </cell>
          <cell r="F317">
            <v>2</v>
          </cell>
          <cell r="H317">
            <v>9</v>
          </cell>
          <cell r="M317" t="str">
            <v>x</v>
          </cell>
          <cell r="R317" t="str">
            <v>Guatemala</v>
          </cell>
          <cell r="S317" t="str">
            <v>Guatemala</v>
          </cell>
        </row>
        <row r="318">
          <cell r="B318">
            <v>17630103080101</v>
          </cell>
          <cell r="D318" t="str">
            <v>Vargas</v>
          </cell>
          <cell r="E318" t="str">
            <v>Marta</v>
          </cell>
          <cell r="F318">
            <v>1</v>
          </cell>
          <cell r="H318">
            <v>56</v>
          </cell>
          <cell r="M318" t="str">
            <v>x</v>
          </cell>
          <cell r="R318" t="str">
            <v>Guatemala</v>
          </cell>
          <cell r="S318" t="str">
            <v>Guatemala</v>
          </cell>
        </row>
        <row r="319">
          <cell r="B319">
            <v>2520807420101</v>
          </cell>
          <cell r="D319" t="str">
            <v>de Cid</v>
          </cell>
          <cell r="E319" t="str">
            <v>Ana</v>
          </cell>
          <cell r="F319">
            <v>1</v>
          </cell>
          <cell r="H319">
            <v>33</v>
          </cell>
          <cell r="M319" t="str">
            <v>x</v>
          </cell>
          <cell r="R319" t="str">
            <v>Guatemala</v>
          </cell>
          <cell r="S319" t="str">
            <v>Guatemala</v>
          </cell>
        </row>
        <row r="320">
          <cell r="B320">
            <v>181670682010</v>
          </cell>
          <cell r="D320" t="str">
            <v>Chavarria</v>
          </cell>
          <cell r="E320" t="str">
            <v>Amada</v>
          </cell>
          <cell r="F320">
            <v>1</v>
          </cell>
          <cell r="H320">
            <v>35</v>
          </cell>
          <cell r="M320" t="str">
            <v>x</v>
          </cell>
          <cell r="R320" t="str">
            <v>Guatemala</v>
          </cell>
          <cell r="S320" t="str">
            <v>Guatemala</v>
          </cell>
        </row>
        <row r="321">
          <cell r="B321" t="str">
            <v>menor de edad</v>
          </cell>
          <cell r="D321" t="str">
            <v>Alvarado</v>
          </cell>
          <cell r="E321" t="str">
            <v>Saby</v>
          </cell>
          <cell r="F321">
            <v>1</v>
          </cell>
          <cell r="H321">
            <v>13</v>
          </cell>
          <cell r="M321" t="str">
            <v>x</v>
          </cell>
          <cell r="R321" t="str">
            <v>Guatemala</v>
          </cell>
          <cell r="S321" t="str">
            <v>Guatemala</v>
          </cell>
        </row>
        <row r="322">
          <cell r="B322" t="str">
            <v>menor de edad</v>
          </cell>
          <cell r="D322" t="str">
            <v>Solorzano</v>
          </cell>
          <cell r="E322" t="str">
            <v>Alinton</v>
          </cell>
          <cell r="F322">
            <v>2</v>
          </cell>
          <cell r="H322">
            <v>13</v>
          </cell>
          <cell r="M322" t="str">
            <v>x</v>
          </cell>
          <cell r="R322" t="str">
            <v>Guatemala</v>
          </cell>
          <cell r="S322" t="str">
            <v>Guatemala</v>
          </cell>
        </row>
        <row r="323">
          <cell r="B323" t="str">
            <v>menor de edad</v>
          </cell>
          <cell r="D323" t="str">
            <v>Solorzano</v>
          </cell>
          <cell r="E323" t="str">
            <v>Angel</v>
          </cell>
          <cell r="F323">
            <v>2</v>
          </cell>
          <cell r="H323">
            <v>12</v>
          </cell>
          <cell r="M323" t="str">
            <v>x</v>
          </cell>
          <cell r="R323" t="str">
            <v>Guatemala</v>
          </cell>
          <cell r="S323" t="str">
            <v>Guatemala</v>
          </cell>
        </row>
        <row r="324">
          <cell r="B324" t="str">
            <v>menor de edad</v>
          </cell>
          <cell r="D324" t="str">
            <v>Perez</v>
          </cell>
          <cell r="E324" t="str">
            <v>Alinton</v>
          </cell>
          <cell r="F324">
            <v>2</v>
          </cell>
          <cell r="H324">
            <v>12</v>
          </cell>
          <cell r="M324" t="str">
            <v>x</v>
          </cell>
          <cell r="R324" t="str">
            <v>Guatemala</v>
          </cell>
          <cell r="S324" t="str">
            <v>Guatemala</v>
          </cell>
        </row>
        <row r="325">
          <cell r="B325" t="str">
            <v>menor de edad</v>
          </cell>
          <cell r="D325" t="str">
            <v>Gonzalez</v>
          </cell>
          <cell r="E325" t="str">
            <v>Alizon</v>
          </cell>
          <cell r="F325">
            <v>1</v>
          </cell>
          <cell r="H325">
            <v>8</v>
          </cell>
          <cell r="M325" t="str">
            <v>x</v>
          </cell>
          <cell r="R325" t="str">
            <v>Guatemala</v>
          </cell>
          <cell r="S325" t="str">
            <v>Guatemala</v>
          </cell>
        </row>
        <row r="326">
          <cell r="B326" t="str">
            <v>menor de edad</v>
          </cell>
          <cell r="D326" t="str">
            <v>Rivas</v>
          </cell>
          <cell r="E326" t="str">
            <v>Maria</v>
          </cell>
          <cell r="F326">
            <v>1</v>
          </cell>
          <cell r="H326">
            <v>10</v>
          </cell>
          <cell r="M326" t="str">
            <v>x</v>
          </cell>
          <cell r="R326" t="str">
            <v>Guatemala</v>
          </cell>
          <cell r="S326" t="str">
            <v>Guatemala</v>
          </cell>
        </row>
        <row r="327">
          <cell r="B327" t="str">
            <v>menor de edad</v>
          </cell>
          <cell r="D327" t="str">
            <v>Ortiz</v>
          </cell>
          <cell r="E327" t="str">
            <v>Emilin</v>
          </cell>
          <cell r="F327">
            <v>1</v>
          </cell>
          <cell r="H327">
            <v>16</v>
          </cell>
          <cell r="M327" t="str">
            <v>x</v>
          </cell>
          <cell r="R327" t="str">
            <v>Guatemala</v>
          </cell>
          <cell r="S327" t="str">
            <v>Guatemala</v>
          </cell>
        </row>
        <row r="328">
          <cell r="B328" t="str">
            <v>menor de edad</v>
          </cell>
          <cell r="D328" t="str">
            <v>Ortiz</v>
          </cell>
          <cell r="E328" t="str">
            <v>Osmar</v>
          </cell>
          <cell r="F328">
            <v>2</v>
          </cell>
          <cell r="H328">
            <v>13</v>
          </cell>
          <cell r="M328" t="str">
            <v>x</v>
          </cell>
          <cell r="R328" t="str">
            <v>Guatemala</v>
          </cell>
          <cell r="S328" t="str">
            <v>Guatemala</v>
          </cell>
        </row>
        <row r="329">
          <cell r="B329" t="str">
            <v>menor de edad</v>
          </cell>
          <cell r="D329" t="str">
            <v>Ortiz</v>
          </cell>
          <cell r="E329" t="str">
            <v>Mateo</v>
          </cell>
          <cell r="F329">
            <v>2</v>
          </cell>
          <cell r="H329">
            <v>8</v>
          </cell>
          <cell r="M329" t="str">
            <v>x</v>
          </cell>
          <cell r="R329" t="str">
            <v>Guatemala</v>
          </cell>
          <cell r="S329" t="str">
            <v>Guatemala</v>
          </cell>
        </row>
        <row r="330">
          <cell r="B330" t="str">
            <v>menor de edad</v>
          </cell>
          <cell r="D330" t="str">
            <v>Ramirez</v>
          </cell>
          <cell r="E330" t="str">
            <v>Gelder</v>
          </cell>
          <cell r="F330">
            <v>2</v>
          </cell>
          <cell r="H330">
            <v>17</v>
          </cell>
          <cell r="M330" t="str">
            <v>x</v>
          </cell>
          <cell r="R330" t="str">
            <v>Guatemala</v>
          </cell>
          <cell r="S330" t="str">
            <v>Guatemala</v>
          </cell>
        </row>
        <row r="331">
          <cell r="B331">
            <v>2179986900101</v>
          </cell>
          <cell r="D331" t="str">
            <v>Gonzalez</v>
          </cell>
          <cell r="E331" t="str">
            <v>Mirna</v>
          </cell>
          <cell r="F331">
            <v>1</v>
          </cell>
          <cell r="H331">
            <v>36</v>
          </cell>
          <cell r="M331" t="str">
            <v>x</v>
          </cell>
          <cell r="R331" t="str">
            <v>Guatemala</v>
          </cell>
          <cell r="S331" t="str">
            <v>Guatemala</v>
          </cell>
        </row>
        <row r="332">
          <cell r="B332">
            <v>2567397810114</v>
          </cell>
          <cell r="D332" t="str">
            <v>Garcia</v>
          </cell>
          <cell r="E332" t="str">
            <v>Warner</v>
          </cell>
          <cell r="F332">
            <v>2</v>
          </cell>
          <cell r="H332">
            <v>29</v>
          </cell>
          <cell r="M332" t="str">
            <v>X</v>
          </cell>
          <cell r="R332" t="str">
            <v>Guatemala</v>
          </cell>
          <cell r="S332" t="str">
            <v>Guatemala</v>
          </cell>
        </row>
        <row r="333">
          <cell r="B333" t="str">
            <v xml:space="preserve">menor de edad </v>
          </cell>
          <cell r="D333" t="str">
            <v>Figueroa</v>
          </cell>
          <cell r="E333" t="str">
            <v>Estefani</v>
          </cell>
          <cell r="F333">
            <v>1</v>
          </cell>
          <cell r="H333">
            <v>8</v>
          </cell>
          <cell r="M333" t="str">
            <v>X</v>
          </cell>
          <cell r="R333" t="str">
            <v>Guatemala</v>
          </cell>
          <cell r="S333" t="str">
            <v>Guatemala</v>
          </cell>
        </row>
        <row r="334">
          <cell r="B334">
            <v>2641279350101</v>
          </cell>
          <cell r="D334" t="str">
            <v>Bravo</v>
          </cell>
          <cell r="E334" t="str">
            <v>Ivana</v>
          </cell>
          <cell r="F334">
            <v>1</v>
          </cell>
          <cell r="H334">
            <v>46</v>
          </cell>
          <cell r="M334" t="str">
            <v>X</v>
          </cell>
          <cell r="R334" t="str">
            <v>Guatemala</v>
          </cell>
          <cell r="S334" t="str">
            <v>Guatemala</v>
          </cell>
        </row>
        <row r="335">
          <cell r="B335" t="str">
            <v>pendiente</v>
          </cell>
          <cell r="D335" t="str">
            <v>Lopez</v>
          </cell>
          <cell r="E335" t="str">
            <v>Armenia</v>
          </cell>
          <cell r="F335">
            <v>1</v>
          </cell>
          <cell r="H335">
            <v>54</v>
          </cell>
          <cell r="M335" t="str">
            <v>X</v>
          </cell>
          <cell r="R335" t="str">
            <v>Guatemala</v>
          </cell>
          <cell r="S335" t="str">
            <v>Guatemala</v>
          </cell>
        </row>
        <row r="336">
          <cell r="B336" t="str">
            <v>menor de edad</v>
          </cell>
          <cell r="D336" t="str">
            <v xml:space="preserve">Mogollon </v>
          </cell>
          <cell r="E336" t="str">
            <v>Estheban</v>
          </cell>
          <cell r="F336">
            <v>2</v>
          </cell>
          <cell r="H336">
            <v>11</v>
          </cell>
          <cell r="M336" t="str">
            <v>X</v>
          </cell>
          <cell r="R336" t="str">
            <v>Guatemala</v>
          </cell>
          <cell r="S336" t="str">
            <v>Guatemala</v>
          </cell>
        </row>
        <row r="337">
          <cell r="B337" t="str">
            <v>menor de edad</v>
          </cell>
          <cell r="D337" t="str">
            <v>Tejada</v>
          </cell>
          <cell r="E337" t="str">
            <v>Byron</v>
          </cell>
          <cell r="F337">
            <v>2</v>
          </cell>
          <cell r="H337">
            <v>6</v>
          </cell>
          <cell r="M337" t="str">
            <v>X</v>
          </cell>
          <cell r="R337" t="str">
            <v>Guatemala</v>
          </cell>
          <cell r="S337" t="str">
            <v>Guatemala</v>
          </cell>
        </row>
        <row r="338">
          <cell r="B338">
            <v>1725067940101</v>
          </cell>
          <cell r="D338" t="str">
            <v>Peinado</v>
          </cell>
          <cell r="E338" t="str">
            <v>Brenda</v>
          </cell>
          <cell r="F338">
            <v>1</v>
          </cell>
          <cell r="H338">
            <v>37</v>
          </cell>
          <cell r="M338" t="str">
            <v>X</v>
          </cell>
          <cell r="R338" t="str">
            <v>Guatemala</v>
          </cell>
          <cell r="S338" t="str">
            <v>Guatemala</v>
          </cell>
        </row>
        <row r="339">
          <cell r="B339" t="str">
            <v>menor de edad</v>
          </cell>
          <cell r="D339" t="str">
            <v>Herrera</v>
          </cell>
          <cell r="E339" t="str">
            <v>Kimberly</v>
          </cell>
          <cell r="F339">
            <v>1</v>
          </cell>
          <cell r="H339">
            <v>14</v>
          </cell>
          <cell r="M339" t="str">
            <v>X</v>
          </cell>
          <cell r="R339" t="str">
            <v>Guatemala</v>
          </cell>
          <cell r="S339" t="str">
            <v>Guatemala</v>
          </cell>
        </row>
        <row r="340">
          <cell r="B340" t="str">
            <v>menor de edad</v>
          </cell>
          <cell r="D340" t="str">
            <v>Erazo</v>
          </cell>
          <cell r="E340" t="str">
            <v>Julio</v>
          </cell>
          <cell r="F340">
            <v>2</v>
          </cell>
          <cell r="H340">
            <v>14</v>
          </cell>
          <cell r="M340" t="str">
            <v>X</v>
          </cell>
          <cell r="R340" t="str">
            <v>Guatemala</v>
          </cell>
          <cell r="S340" t="str">
            <v>Guatemala</v>
          </cell>
        </row>
        <row r="341">
          <cell r="B341" t="str">
            <v>menor de edad</v>
          </cell>
          <cell r="D341" t="str">
            <v>Hill</v>
          </cell>
          <cell r="E341" t="str">
            <v>Jazmin</v>
          </cell>
          <cell r="F341">
            <v>1</v>
          </cell>
          <cell r="H341">
            <v>9</v>
          </cell>
          <cell r="M341" t="str">
            <v>X</v>
          </cell>
          <cell r="R341" t="str">
            <v>Guatemala</v>
          </cell>
          <cell r="S341" t="str">
            <v>Guatemala</v>
          </cell>
        </row>
        <row r="342">
          <cell r="B342" t="str">
            <v>menor de edad</v>
          </cell>
          <cell r="D342" t="str">
            <v>Lopez</v>
          </cell>
          <cell r="E342" t="str">
            <v xml:space="preserve">Luis </v>
          </cell>
          <cell r="F342">
            <v>2</v>
          </cell>
          <cell r="H342">
            <v>9</v>
          </cell>
          <cell r="M342" t="str">
            <v>x</v>
          </cell>
          <cell r="R342" t="str">
            <v>Guatemala</v>
          </cell>
          <cell r="S342" t="str">
            <v>Guatemala</v>
          </cell>
        </row>
        <row r="343">
          <cell r="B343">
            <v>2192644300101</v>
          </cell>
          <cell r="D343" t="str">
            <v>Gramajo</v>
          </cell>
          <cell r="E343" t="str">
            <v>Carlos</v>
          </cell>
          <cell r="F343">
            <v>2</v>
          </cell>
          <cell r="H343">
            <v>45</v>
          </cell>
          <cell r="M343" t="str">
            <v>x</v>
          </cell>
          <cell r="R343" t="str">
            <v>Guatemala</v>
          </cell>
          <cell r="S343" t="str">
            <v>Guatemala</v>
          </cell>
        </row>
        <row r="344">
          <cell r="B344" t="str">
            <v>menor de edad</v>
          </cell>
          <cell r="D344" t="str">
            <v>Herrera</v>
          </cell>
          <cell r="E344" t="str">
            <v>Ana</v>
          </cell>
          <cell r="F344">
            <v>1</v>
          </cell>
          <cell r="H344">
            <v>7</v>
          </cell>
          <cell r="M344" t="str">
            <v>x</v>
          </cell>
          <cell r="R344" t="str">
            <v>Guatemala</v>
          </cell>
          <cell r="S344" t="str">
            <v>Guatemala</v>
          </cell>
        </row>
        <row r="345">
          <cell r="B345" t="str">
            <v>menor de edad</v>
          </cell>
          <cell r="D345" t="str">
            <v>Raxon</v>
          </cell>
          <cell r="E345" t="str">
            <v>Gerardo</v>
          </cell>
          <cell r="F345">
            <v>2</v>
          </cell>
          <cell r="H345">
            <v>17</v>
          </cell>
          <cell r="M345" t="str">
            <v>x</v>
          </cell>
          <cell r="R345" t="str">
            <v>Guatemala</v>
          </cell>
          <cell r="S345" t="str">
            <v>Guatemala</v>
          </cell>
        </row>
        <row r="346">
          <cell r="B346" t="str">
            <v>menor de edad</v>
          </cell>
          <cell r="D346" t="str">
            <v>Diaz</v>
          </cell>
          <cell r="E346" t="str">
            <v>Javier</v>
          </cell>
          <cell r="F346">
            <v>1</v>
          </cell>
          <cell r="H346">
            <v>15</v>
          </cell>
          <cell r="M346" t="str">
            <v>x</v>
          </cell>
          <cell r="R346" t="str">
            <v>Guatemala</v>
          </cell>
          <cell r="S346" t="str">
            <v>Guatemala</v>
          </cell>
        </row>
        <row r="347">
          <cell r="B347" t="str">
            <v>menor de edad</v>
          </cell>
          <cell r="D347" t="str">
            <v>Diaz</v>
          </cell>
          <cell r="E347" t="str">
            <v>Andres</v>
          </cell>
          <cell r="F347">
            <v>2</v>
          </cell>
          <cell r="H347">
            <v>11</v>
          </cell>
          <cell r="M347" t="str">
            <v>x</v>
          </cell>
          <cell r="R347" t="str">
            <v>Guatemala</v>
          </cell>
          <cell r="S347" t="str">
            <v>Guatemala</v>
          </cell>
        </row>
        <row r="348">
          <cell r="B348" t="str">
            <v xml:space="preserve">menor de edad </v>
          </cell>
          <cell r="D348" t="str">
            <v>Caceres</v>
          </cell>
          <cell r="E348" t="str">
            <v>Zoe</v>
          </cell>
          <cell r="F348">
            <v>1</v>
          </cell>
          <cell r="H348">
            <v>3</v>
          </cell>
          <cell r="M348" t="str">
            <v>x</v>
          </cell>
          <cell r="R348" t="str">
            <v>Guatemala</v>
          </cell>
          <cell r="S348" t="str">
            <v>Guatemala</v>
          </cell>
        </row>
        <row r="349">
          <cell r="B349" t="str">
            <v>menor de edad</v>
          </cell>
          <cell r="D349" t="str">
            <v>Caceres</v>
          </cell>
          <cell r="E349" t="str">
            <v>Lisbeth</v>
          </cell>
          <cell r="F349">
            <v>1</v>
          </cell>
          <cell r="H349">
            <v>6</v>
          </cell>
          <cell r="M349" t="str">
            <v>x</v>
          </cell>
          <cell r="R349" t="str">
            <v>Guatemala</v>
          </cell>
          <cell r="S349" t="str">
            <v>Guatemala</v>
          </cell>
        </row>
        <row r="350">
          <cell r="B350" t="str">
            <v>menor de edad</v>
          </cell>
          <cell r="D350" t="str">
            <v>Hernandez</v>
          </cell>
          <cell r="E350" t="str">
            <v>Cristian</v>
          </cell>
          <cell r="F350">
            <v>2</v>
          </cell>
          <cell r="H350">
            <v>8</v>
          </cell>
          <cell r="M350" t="str">
            <v>x</v>
          </cell>
          <cell r="R350" t="str">
            <v>Guatemala</v>
          </cell>
          <cell r="S350" t="str">
            <v>Guatemala</v>
          </cell>
        </row>
        <row r="351">
          <cell r="B351">
            <v>2658543690115</v>
          </cell>
          <cell r="D351" t="str">
            <v>Vazquez</v>
          </cell>
          <cell r="E351" t="str">
            <v>Jose</v>
          </cell>
          <cell r="F351">
            <v>2</v>
          </cell>
          <cell r="H351">
            <v>42</v>
          </cell>
          <cell r="M351" t="str">
            <v>x</v>
          </cell>
          <cell r="R351" t="str">
            <v>Guatemala</v>
          </cell>
          <cell r="S351" t="str">
            <v>Guatemala</v>
          </cell>
        </row>
        <row r="352">
          <cell r="B352">
            <v>3005885690101</v>
          </cell>
          <cell r="D352" t="str">
            <v>España</v>
          </cell>
          <cell r="E352" t="str">
            <v>Ana</v>
          </cell>
          <cell r="F352">
            <v>1</v>
          </cell>
          <cell r="H352">
            <v>18</v>
          </cell>
          <cell r="M352" t="str">
            <v>x</v>
          </cell>
          <cell r="R352" t="str">
            <v>Guatemala</v>
          </cell>
          <cell r="S352" t="str">
            <v>Guatemala</v>
          </cell>
        </row>
        <row r="353">
          <cell r="B353" t="str">
            <v>menor de edad</v>
          </cell>
          <cell r="D353" t="str">
            <v xml:space="preserve">Tino </v>
          </cell>
          <cell r="E353" t="str">
            <v>Karla</v>
          </cell>
          <cell r="F353">
            <v>1</v>
          </cell>
          <cell r="H353">
            <v>14</v>
          </cell>
          <cell r="M353" t="str">
            <v>x</v>
          </cell>
          <cell r="R353" t="str">
            <v>Guatemala</v>
          </cell>
          <cell r="S353" t="str">
            <v>Guatemala</v>
          </cell>
        </row>
        <row r="354">
          <cell r="B354" t="str">
            <v>menor de edad</v>
          </cell>
          <cell r="D354" t="str">
            <v>Ortiz</v>
          </cell>
          <cell r="E354" t="str">
            <v>Ana</v>
          </cell>
          <cell r="F354">
            <v>1</v>
          </cell>
          <cell r="H354">
            <v>10</v>
          </cell>
          <cell r="M354" t="str">
            <v>x</v>
          </cell>
          <cell r="R354" t="str">
            <v>Guatemala</v>
          </cell>
          <cell r="S354" t="str">
            <v>Guatemala</v>
          </cell>
        </row>
        <row r="355">
          <cell r="B355" t="str">
            <v>menor de edad</v>
          </cell>
          <cell r="D355" t="str">
            <v>Ortiz</v>
          </cell>
          <cell r="E355" t="str">
            <v>Emili</v>
          </cell>
          <cell r="F355">
            <v>1</v>
          </cell>
          <cell r="H355">
            <v>16</v>
          </cell>
          <cell r="M355" t="str">
            <v>x</v>
          </cell>
          <cell r="R355" t="str">
            <v>Guatemala</v>
          </cell>
          <cell r="S355" t="str">
            <v>Guatemala</v>
          </cell>
        </row>
        <row r="356">
          <cell r="B356" t="str">
            <v>menor de edad</v>
          </cell>
          <cell r="D356" t="str">
            <v xml:space="preserve">Chavez </v>
          </cell>
          <cell r="E356" t="str">
            <v>Dallana</v>
          </cell>
          <cell r="F356">
            <v>1</v>
          </cell>
          <cell r="H356">
            <v>9</v>
          </cell>
          <cell r="M356" t="str">
            <v>x</v>
          </cell>
          <cell r="R356" t="str">
            <v>Guatemala</v>
          </cell>
          <cell r="S356" t="str">
            <v>Guatemala</v>
          </cell>
        </row>
        <row r="357">
          <cell r="B357" t="str">
            <v>menor de edad</v>
          </cell>
          <cell r="D357" t="str">
            <v xml:space="preserve">Chavez </v>
          </cell>
          <cell r="E357" t="str">
            <v>Alison</v>
          </cell>
          <cell r="F357">
            <v>1</v>
          </cell>
          <cell r="H357">
            <v>8</v>
          </cell>
          <cell r="M357" t="str">
            <v>x</v>
          </cell>
          <cell r="R357" t="str">
            <v>Guatemala</v>
          </cell>
          <cell r="S357" t="str">
            <v>Guatemala</v>
          </cell>
        </row>
        <row r="358">
          <cell r="B358">
            <v>2658829170101</v>
          </cell>
          <cell r="D358" t="str">
            <v>Christian Daniel, Olcot Urizar</v>
          </cell>
          <cell r="F358">
            <v>2</v>
          </cell>
          <cell r="H358">
            <v>15</v>
          </cell>
          <cell r="M358" t="str">
            <v>x</v>
          </cell>
          <cell r="R358" t="str">
            <v>Guatemala</v>
          </cell>
          <cell r="S358" t="str">
            <v>Guatemala</v>
          </cell>
        </row>
        <row r="359">
          <cell r="B359">
            <v>1970368480101</v>
          </cell>
          <cell r="D359" t="str">
            <v>Hugo René, Woc Dubón</v>
          </cell>
          <cell r="F359">
            <v>2</v>
          </cell>
          <cell r="H359">
            <v>38</v>
          </cell>
          <cell r="M359" t="str">
            <v>x</v>
          </cell>
          <cell r="R359" t="str">
            <v>Guatemala</v>
          </cell>
          <cell r="S359" t="str">
            <v>Guatemala</v>
          </cell>
        </row>
        <row r="360">
          <cell r="B360" t="str">
            <v>menor de edad</v>
          </cell>
          <cell r="D360" t="str">
            <v>Bryan, Walter Lucero</v>
          </cell>
          <cell r="F360">
            <v>2</v>
          </cell>
          <cell r="H360">
            <v>10</v>
          </cell>
          <cell r="M360" t="str">
            <v>x</v>
          </cell>
          <cell r="R360" t="str">
            <v>Guatemala</v>
          </cell>
          <cell r="S360" t="str">
            <v>Guatemala</v>
          </cell>
        </row>
        <row r="361">
          <cell r="B361" t="str">
            <v>menor de edad</v>
          </cell>
          <cell r="D361" t="str">
            <v>Carlos Fernando, De La Cruz Gomez</v>
          </cell>
          <cell r="F361">
            <v>2</v>
          </cell>
          <cell r="H361">
            <v>11</v>
          </cell>
          <cell r="M361" t="str">
            <v>x</v>
          </cell>
          <cell r="R361" t="str">
            <v>Guatemala</v>
          </cell>
          <cell r="S361" t="str">
            <v>Guatemala</v>
          </cell>
        </row>
        <row r="362">
          <cell r="B362" t="str">
            <v>menor de edad</v>
          </cell>
          <cell r="D362" t="str">
            <v>Ricardo Emanuel, Vásquez Orellana</v>
          </cell>
          <cell r="F362">
            <v>2</v>
          </cell>
          <cell r="H362">
            <v>16</v>
          </cell>
          <cell r="M362" t="str">
            <v>x</v>
          </cell>
          <cell r="R362" t="str">
            <v>Guatemala</v>
          </cell>
          <cell r="S362" t="str">
            <v>Guatemala</v>
          </cell>
        </row>
        <row r="363">
          <cell r="B363">
            <v>21293457890101</v>
          </cell>
          <cell r="D363" t="str">
            <v>Carlos Estuardo, Pérez Santizo</v>
          </cell>
          <cell r="F363">
            <v>2</v>
          </cell>
          <cell r="H363">
            <v>25</v>
          </cell>
          <cell r="M363" t="str">
            <v>x</v>
          </cell>
          <cell r="R363" t="str">
            <v>Guatemala</v>
          </cell>
          <cell r="S363" t="str">
            <v>Guatemala</v>
          </cell>
        </row>
        <row r="364">
          <cell r="B364">
            <v>2056797730101</v>
          </cell>
          <cell r="D364" t="str">
            <v>Leonardo Daniel, Gonzalez Ruíz</v>
          </cell>
          <cell r="F364">
            <v>2</v>
          </cell>
          <cell r="H364">
            <v>8</v>
          </cell>
          <cell r="M364" t="str">
            <v>x</v>
          </cell>
          <cell r="R364" t="str">
            <v>Guatemala</v>
          </cell>
          <cell r="S364" t="str">
            <v>Guatemala</v>
          </cell>
        </row>
        <row r="365">
          <cell r="B365">
            <v>2787778800101</v>
          </cell>
          <cell r="D365" t="str">
            <v>Jonatán Eleazar, Ramos Monroy</v>
          </cell>
          <cell r="F365">
            <v>2</v>
          </cell>
          <cell r="H365">
            <v>13</v>
          </cell>
          <cell r="M365" t="str">
            <v>x</v>
          </cell>
          <cell r="R365" t="str">
            <v>Guatemala</v>
          </cell>
          <cell r="S365" t="str">
            <v>Guatemala</v>
          </cell>
        </row>
        <row r="366">
          <cell r="B366">
            <v>3471659240101</v>
          </cell>
          <cell r="D366" t="str">
            <v>Julio Antonio, Erazo Menchú</v>
          </cell>
          <cell r="F366">
            <v>2</v>
          </cell>
          <cell r="H366">
            <v>14</v>
          </cell>
          <cell r="M366" t="str">
            <v>x</v>
          </cell>
          <cell r="R366" t="str">
            <v>Guatemala</v>
          </cell>
          <cell r="S366" t="str">
            <v>Guatemala</v>
          </cell>
        </row>
        <row r="367">
          <cell r="B367" t="str">
            <v>menor de edad</v>
          </cell>
          <cell r="D367" t="str">
            <v>Diego Alejandro, Can Castillo</v>
          </cell>
          <cell r="F367">
            <v>2</v>
          </cell>
          <cell r="H367">
            <v>11</v>
          </cell>
          <cell r="M367" t="str">
            <v>x</v>
          </cell>
          <cell r="R367" t="str">
            <v>Guatemala</v>
          </cell>
          <cell r="S367" t="str">
            <v>Guatemala</v>
          </cell>
        </row>
        <row r="368">
          <cell r="B368" t="str">
            <v>menor de edad</v>
          </cell>
          <cell r="D368" t="str">
            <v>Justyn Eduardo, Monroy Barrios</v>
          </cell>
          <cell r="F368">
            <v>2</v>
          </cell>
          <cell r="H368">
            <v>18</v>
          </cell>
          <cell r="M368" t="str">
            <v>x</v>
          </cell>
          <cell r="R368" t="str">
            <v>Guatemala</v>
          </cell>
          <cell r="S368" t="str">
            <v>Guatemala</v>
          </cell>
        </row>
        <row r="369">
          <cell r="B369" t="str">
            <v>menor de edad</v>
          </cell>
          <cell r="D369" t="str">
            <v>Carlos Iván, Posadas Grave</v>
          </cell>
          <cell r="F369">
            <v>2</v>
          </cell>
          <cell r="H369">
            <v>13</v>
          </cell>
          <cell r="M369" t="str">
            <v>x</v>
          </cell>
          <cell r="R369" t="str">
            <v>Guatemala</v>
          </cell>
          <cell r="S369" t="str">
            <v>Guatemala</v>
          </cell>
        </row>
        <row r="370">
          <cell r="B370">
            <v>3612670880101</v>
          </cell>
          <cell r="D370" t="str">
            <v>Oscar Oswaldo, Gonzalez Estrada</v>
          </cell>
          <cell r="F370">
            <v>2</v>
          </cell>
          <cell r="H370">
            <v>37</v>
          </cell>
          <cell r="M370" t="str">
            <v>x</v>
          </cell>
          <cell r="R370" t="str">
            <v>Guatemala</v>
          </cell>
          <cell r="S370" t="str">
            <v>Guatemala</v>
          </cell>
        </row>
        <row r="371">
          <cell r="B371">
            <v>2018910930101</v>
          </cell>
          <cell r="D371" t="str">
            <v>José Rodolfo, Carrillo  gularte</v>
          </cell>
          <cell r="F371">
            <v>2</v>
          </cell>
          <cell r="H371">
            <v>9</v>
          </cell>
          <cell r="M371" t="str">
            <v>x</v>
          </cell>
          <cell r="R371" t="str">
            <v>Guatemala</v>
          </cell>
          <cell r="S371" t="str">
            <v>Guatemala</v>
          </cell>
        </row>
        <row r="372">
          <cell r="B372">
            <v>1922082250101</v>
          </cell>
          <cell r="D372" t="str">
            <v>Pedro Pablo, Carrillo Gularte</v>
          </cell>
          <cell r="F372">
            <v>2</v>
          </cell>
          <cell r="H372">
            <v>11</v>
          </cell>
          <cell r="M372" t="str">
            <v>x</v>
          </cell>
          <cell r="R372" t="str">
            <v>Guatemala</v>
          </cell>
          <cell r="S372" t="str">
            <v>Guatemala</v>
          </cell>
        </row>
        <row r="373">
          <cell r="B373" t="str">
            <v>menor de edad</v>
          </cell>
          <cell r="D373" t="str">
            <v>Javier Estuardo, Godinez Gudiel</v>
          </cell>
          <cell r="F373">
            <v>2</v>
          </cell>
          <cell r="H373">
            <v>13</v>
          </cell>
          <cell r="M373" t="str">
            <v>x</v>
          </cell>
          <cell r="R373" t="str">
            <v>Guatemala</v>
          </cell>
          <cell r="S373" t="str">
            <v>Guatemala</v>
          </cell>
        </row>
        <row r="374">
          <cell r="B374" t="str">
            <v>menor de edad</v>
          </cell>
          <cell r="D374" t="str">
            <v xml:space="preserve">Jefferson Luciano Gómez Canté </v>
          </cell>
          <cell r="F374">
            <v>2</v>
          </cell>
          <cell r="H374">
            <v>9</v>
          </cell>
          <cell r="M374" t="str">
            <v>x</v>
          </cell>
          <cell r="R374" t="str">
            <v>Guatemala</v>
          </cell>
          <cell r="S374" t="str">
            <v>Guatemala</v>
          </cell>
        </row>
        <row r="375">
          <cell r="B375">
            <v>2346177640101</v>
          </cell>
          <cell r="D375" t="str">
            <v xml:space="preserve">Cristel Anaí Chicoj Canté </v>
          </cell>
          <cell r="F375">
            <v>2</v>
          </cell>
          <cell r="H375">
            <v>5</v>
          </cell>
          <cell r="M375" t="str">
            <v>x</v>
          </cell>
          <cell r="R375" t="str">
            <v>Guatemala</v>
          </cell>
          <cell r="S375" t="str">
            <v>Guatemala</v>
          </cell>
        </row>
        <row r="376">
          <cell r="B376">
            <v>2694138040101</v>
          </cell>
          <cell r="D376" t="str">
            <v xml:space="preserve">José Pablo Valentin Beteta Gatica </v>
          </cell>
          <cell r="F376">
            <v>2</v>
          </cell>
          <cell r="H376">
            <v>5</v>
          </cell>
          <cell r="M376" t="str">
            <v>x</v>
          </cell>
          <cell r="R376" t="str">
            <v>Guatemala</v>
          </cell>
          <cell r="S376" t="str">
            <v>Guatemala</v>
          </cell>
        </row>
        <row r="377">
          <cell r="B377">
            <v>2052789060101</v>
          </cell>
          <cell r="D377" t="str">
            <v xml:space="preserve">Josue David Guerra Robles </v>
          </cell>
          <cell r="F377">
            <v>2</v>
          </cell>
          <cell r="H377">
            <v>8</v>
          </cell>
          <cell r="M377" t="str">
            <v>x</v>
          </cell>
          <cell r="R377" t="str">
            <v>Guatemala</v>
          </cell>
          <cell r="S377" t="str">
            <v>Guatemala</v>
          </cell>
        </row>
        <row r="378">
          <cell r="B378" t="str">
            <v>menor de edad</v>
          </cell>
          <cell r="D378" t="str">
            <v>Marroquin</v>
          </cell>
          <cell r="E378" t="str">
            <v>Carlos</v>
          </cell>
          <cell r="F378">
            <v>2</v>
          </cell>
          <cell r="H378">
            <v>12</v>
          </cell>
          <cell r="M378" t="str">
            <v>x</v>
          </cell>
          <cell r="R378" t="str">
            <v>Guatemala</v>
          </cell>
          <cell r="S378" t="str">
            <v>Guatemala</v>
          </cell>
        </row>
        <row r="379">
          <cell r="B379" t="str">
            <v>menor de edad</v>
          </cell>
          <cell r="D379" t="str">
            <v>Cisneros</v>
          </cell>
          <cell r="E379" t="str">
            <v>Yeraldi</v>
          </cell>
          <cell r="F379">
            <v>1</v>
          </cell>
          <cell r="H379">
            <v>15</v>
          </cell>
          <cell r="M379" t="str">
            <v>x</v>
          </cell>
          <cell r="R379" t="str">
            <v>Guatemala</v>
          </cell>
          <cell r="S379" t="str">
            <v>Guatemala</v>
          </cell>
        </row>
        <row r="380">
          <cell r="B380" t="str">
            <v>menor de edad</v>
          </cell>
          <cell r="D380" t="str">
            <v>Alvarez</v>
          </cell>
          <cell r="E380" t="str">
            <v>Karen</v>
          </cell>
          <cell r="F380">
            <v>1</v>
          </cell>
          <cell r="H380">
            <v>15</v>
          </cell>
          <cell r="M380" t="str">
            <v>x</v>
          </cell>
          <cell r="R380" t="str">
            <v>Guatemala</v>
          </cell>
          <cell r="S380" t="str">
            <v>Guatemala</v>
          </cell>
        </row>
        <row r="381">
          <cell r="B381" t="str">
            <v>menor de edad</v>
          </cell>
          <cell r="D381" t="str">
            <v>Porras</v>
          </cell>
          <cell r="E381" t="str">
            <v>Geraldine</v>
          </cell>
          <cell r="F381">
            <v>1</v>
          </cell>
          <cell r="H381">
            <v>4</v>
          </cell>
          <cell r="M381" t="str">
            <v>x</v>
          </cell>
          <cell r="R381" t="str">
            <v>Guatemala</v>
          </cell>
          <cell r="S381" t="str">
            <v>Guatemala</v>
          </cell>
        </row>
        <row r="382">
          <cell r="B382" t="str">
            <v>menor de edad</v>
          </cell>
          <cell r="D382" t="str">
            <v>Yool</v>
          </cell>
          <cell r="E382" t="str">
            <v>Gabriel</v>
          </cell>
          <cell r="F382">
            <v>2</v>
          </cell>
          <cell r="H382">
            <v>14</v>
          </cell>
          <cell r="M382" t="str">
            <v>x</v>
          </cell>
          <cell r="R382" t="str">
            <v>Guatemala</v>
          </cell>
          <cell r="S382" t="str">
            <v>Guatemala</v>
          </cell>
        </row>
        <row r="383">
          <cell r="B383" t="str">
            <v>menor de edad</v>
          </cell>
          <cell r="D383" t="str">
            <v xml:space="preserve">Donis </v>
          </cell>
          <cell r="E383" t="str">
            <v>Yazmin</v>
          </cell>
          <cell r="F383">
            <v>1</v>
          </cell>
          <cell r="H383">
            <v>13</v>
          </cell>
          <cell r="M383" t="str">
            <v>x</v>
          </cell>
          <cell r="R383" t="str">
            <v>Guatemala</v>
          </cell>
          <cell r="S383" t="str">
            <v>Guatemala</v>
          </cell>
        </row>
        <row r="384">
          <cell r="B384">
            <v>2296174170101</v>
          </cell>
          <cell r="D384" t="str">
            <v>Alvarado</v>
          </cell>
          <cell r="E384" t="str">
            <v>Ana</v>
          </cell>
          <cell r="F384">
            <v>1</v>
          </cell>
          <cell r="H384">
            <v>24</v>
          </cell>
          <cell r="M384" t="str">
            <v>x</v>
          </cell>
          <cell r="R384" t="str">
            <v>Guatemala</v>
          </cell>
          <cell r="S384" t="str">
            <v>Guatemala</v>
          </cell>
        </row>
        <row r="385">
          <cell r="B385" t="str">
            <v>menor de edad</v>
          </cell>
          <cell r="D385" t="str">
            <v>Escobar</v>
          </cell>
          <cell r="E385" t="str">
            <v>Joel</v>
          </cell>
          <cell r="F385">
            <v>2</v>
          </cell>
          <cell r="H385">
            <v>14</v>
          </cell>
          <cell r="M385" t="str">
            <v>x</v>
          </cell>
          <cell r="R385" t="str">
            <v>Guatemala</v>
          </cell>
          <cell r="S385" t="str">
            <v>Guatemala</v>
          </cell>
        </row>
        <row r="386">
          <cell r="B386" t="str">
            <v>menor de edad</v>
          </cell>
          <cell r="D386" t="str">
            <v>Rodriguez</v>
          </cell>
          <cell r="E386" t="str">
            <v>Anderson</v>
          </cell>
          <cell r="F386">
            <v>2</v>
          </cell>
          <cell r="H386">
            <v>6</v>
          </cell>
          <cell r="M386" t="str">
            <v>x</v>
          </cell>
          <cell r="R386" t="str">
            <v>Guatemala</v>
          </cell>
          <cell r="S386" t="str">
            <v>Guatemala</v>
          </cell>
        </row>
        <row r="387">
          <cell r="B387" t="str">
            <v>menor de edad</v>
          </cell>
          <cell r="D387" t="str">
            <v>Noj</v>
          </cell>
          <cell r="E387" t="str">
            <v>Esdras</v>
          </cell>
          <cell r="F387">
            <v>2</v>
          </cell>
          <cell r="H387">
            <v>21</v>
          </cell>
          <cell r="M387" t="str">
            <v>x</v>
          </cell>
          <cell r="R387" t="str">
            <v>Guatemala</v>
          </cell>
          <cell r="S387" t="str">
            <v>Guatemala</v>
          </cell>
        </row>
        <row r="388">
          <cell r="B388" t="str">
            <v>2530 184200101</v>
          </cell>
          <cell r="D388" t="str">
            <v>Lopez</v>
          </cell>
          <cell r="E388" t="str">
            <v>Glendy</v>
          </cell>
          <cell r="F388">
            <v>1</v>
          </cell>
          <cell r="H388">
            <v>29</v>
          </cell>
          <cell r="M388" t="str">
            <v>x</v>
          </cell>
          <cell r="R388" t="str">
            <v>Guatemala</v>
          </cell>
          <cell r="S388" t="str">
            <v>Guatemala</v>
          </cell>
        </row>
        <row r="389">
          <cell r="B389" t="str">
            <v>menor de edad</v>
          </cell>
          <cell r="D389" t="str">
            <v>Godinez</v>
          </cell>
          <cell r="E389" t="str">
            <v>Javier</v>
          </cell>
          <cell r="F389">
            <v>2</v>
          </cell>
          <cell r="H389">
            <v>13</v>
          </cell>
          <cell r="M389" t="str">
            <v>x</v>
          </cell>
          <cell r="R389" t="str">
            <v>Guatemala</v>
          </cell>
          <cell r="S389" t="str">
            <v>Guatemala</v>
          </cell>
        </row>
        <row r="390">
          <cell r="B390" t="str">
            <v>menor de edad</v>
          </cell>
          <cell r="D390" t="str">
            <v>Samayoa</v>
          </cell>
          <cell r="E390" t="str">
            <v>Maria</v>
          </cell>
          <cell r="F390">
            <v>1</v>
          </cell>
          <cell r="H390">
            <v>9</v>
          </cell>
          <cell r="M390" t="str">
            <v>x</v>
          </cell>
          <cell r="R390" t="str">
            <v>Guatemala</v>
          </cell>
          <cell r="S390" t="str">
            <v>Guatemala</v>
          </cell>
        </row>
        <row r="391">
          <cell r="B391">
            <v>3771028730101</v>
          </cell>
          <cell r="D391" t="str">
            <v xml:space="preserve">Henri Isaí  Caal Gonzalez </v>
          </cell>
          <cell r="F391">
            <v>2</v>
          </cell>
          <cell r="H391">
            <v>11</v>
          </cell>
          <cell r="M391" t="str">
            <v>x</v>
          </cell>
          <cell r="R391" t="str">
            <v>Guatemala</v>
          </cell>
          <cell r="S391" t="str">
            <v>Guatemala</v>
          </cell>
        </row>
        <row r="392">
          <cell r="B392">
            <v>3014553680101</v>
          </cell>
          <cell r="D392" t="str">
            <v xml:space="preserve">Carlos Antonio Chang Sanchez </v>
          </cell>
          <cell r="F392">
            <v>2</v>
          </cell>
          <cell r="H392">
            <v>10</v>
          </cell>
          <cell r="M392" t="str">
            <v>x</v>
          </cell>
          <cell r="R392" t="str">
            <v>Guatemala</v>
          </cell>
          <cell r="S392" t="str">
            <v>Guatemala</v>
          </cell>
        </row>
        <row r="393">
          <cell r="B393" t="str">
            <v>menor de edad</v>
          </cell>
          <cell r="D393" t="str">
            <v>Ana Isabelle Herrera Toledo</v>
          </cell>
          <cell r="F393">
            <v>1</v>
          </cell>
          <cell r="H393">
            <v>7</v>
          </cell>
          <cell r="M393" t="str">
            <v>x</v>
          </cell>
          <cell r="R393" t="str">
            <v>Guatemala</v>
          </cell>
          <cell r="S393" t="str">
            <v>Guatemala</v>
          </cell>
        </row>
        <row r="394">
          <cell r="B394">
            <v>2031652330101</v>
          </cell>
          <cell r="D394" t="str">
            <v xml:space="preserve">Santiago Mejia Mendizabal </v>
          </cell>
          <cell r="F394">
            <v>2</v>
          </cell>
          <cell r="H394">
            <v>8</v>
          </cell>
          <cell r="M394" t="str">
            <v>x</v>
          </cell>
          <cell r="R394" t="str">
            <v>Guatemala</v>
          </cell>
          <cell r="S394" t="str">
            <v>Guatemala</v>
          </cell>
        </row>
        <row r="395">
          <cell r="B395">
            <v>2995199450101</v>
          </cell>
          <cell r="D395" t="str">
            <v>Carlos Stiven Marroquin Sian</v>
          </cell>
          <cell r="F395">
            <v>2</v>
          </cell>
          <cell r="H395">
            <v>12</v>
          </cell>
          <cell r="M395" t="str">
            <v>x</v>
          </cell>
          <cell r="R395" t="str">
            <v>Guatemala</v>
          </cell>
          <cell r="S395" t="str">
            <v>Guatemala</v>
          </cell>
        </row>
        <row r="396">
          <cell r="B396">
            <v>3597387100101</v>
          </cell>
          <cell r="D396" t="str">
            <v xml:space="preserve">Elda Mercedes Garcia Reina </v>
          </cell>
          <cell r="F396">
            <v>1</v>
          </cell>
          <cell r="H396">
            <v>13</v>
          </cell>
          <cell r="M396" t="str">
            <v>x</v>
          </cell>
          <cell r="R396" t="str">
            <v>Guatemala</v>
          </cell>
          <cell r="S396" t="str">
            <v>Guatemala</v>
          </cell>
        </row>
        <row r="397">
          <cell r="B397">
            <v>3597393260101</v>
          </cell>
          <cell r="D397" t="str">
            <v xml:space="preserve">Dinora Sofia Garcia Reina </v>
          </cell>
          <cell r="F397">
            <v>1</v>
          </cell>
          <cell r="H397">
            <v>11</v>
          </cell>
          <cell r="M397" t="str">
            <v>x</v>
          </cell>
          <cell r="R397" t="str">
            <v>Guatemala</v>
          </cell>
          <cell r="S397" t="str">
            <v>Guatemala</v>
          </cell>
        </row>
        <row r="398">
          <cell r="B398">
            <v>2008520350101</v>
          </cell>
          <cell r="D398" t="str">
            <v xml:space="preserve">Sarah Nahomi Gomez Carrillo </v>
          </cell>
          <cell r="F398">
            <v>1</v>
          </cell>
          <cell r="H398">
            <v>9</v>
          </cell>
          <cell r="M398" t="str">
            <v>x</v>
          </cell>
          <cell r="R398" t="str">
            <v>Guatemala</v>
          </cell>
          <cell r="S398" t="str">
            <v>Guatemala</v>
          </cell>
        </row>
        <row r="399">
          <cell r="B399" t="str">
            <v>menor de edad</v>
          </cell>
          <cell r="D399" t="str">
            <v xml:space="preserve">Diego Jose Carrillo Chang </v>
          </cell>
          <cell r="F399">
            <v>2</v>
          </cell>
          <cell r="H399">
            <v>8</v>
          </cell>
          <cell r="M399" t="str">
            <v>x</v>
          </cell>
          <cell r="R399" t="str">
            <v>Guatemala</v>
          </cell>
          <cell r="S399" t="str">
            <v>Guatemala</v>
          </cell>
        </row>
        <row r="400">
          <cell r="B400" t="str">
            <v>menor de edad</v>
          </cell>
          <cell r="D400" t="str">
            <v xml:space="preserve">Sofia Ninet Gomez Carrillo </v>
          </cell>
          <cell r="F400">
            <v>1</v>
          </cell>
          <cell r="H400">
            <v>10</v>
          </cell>
          <cell r="M400" t="str">
            <v>x</v>
          </cell>
          <cell r="R400" t="str">
            <v>Guatemala</v>
          </cell>
          <cell r="S400" t="str">
            <v>Guatemala</v>
          </cell>
        </row>
        <row r="401">
          <cell r="B401">
            <v>2077203120101</v>
          </cell>
          <cell r="D401" t="str">
            <v xml:space="preserve">Santiago Isaac Cordoba Orellana </v>
          </cell>
          <cell r="F401">
            <v>2</v>
          </cell>
          <cell r="H401">
            <v>8</v>
          </cell>
          <cell r="M401" t="str">
            <v>x</v>
          </cell>
          <cell r="R401" t="str">
            <v>Guatemala</v>
          </cell>
          <cell r="S401" t="str">
            <v>Guatemala</v>
          </cell>
        </row>
        <row r="402">
          <cell r="B402">
            <v>2064047940108</v>
          </cell>
          <cell r="D402" t="str">
            <v xml:space="preserve">Damaris Andrea Mejicanos Carbajal </v>
          </cell>
          <cell r="F402">
            <v>1</v>
          </cell>
          <cell r="H402">
            <v>8</v>
          </cell>
          <cell r="M402" t="str">
            <v>x</v>
          </cell>
          <cell r="R402" t="str">
            <v>Guatemala</v>
          </cell>
          <cell r="S402" t="str">
            <v>Guatemala</v>
          </cell>
        </row>
        <row r="403">
          <cell r="B403">
            <v>3610709420101</v>
          </cell>
          <cell r="D403" t="str">
            <v xml:space="preserve">Dennis Joel Perez Herrera </v>
          </cell>
          <cell r="F403">
            <v>2</v>
          </cell>
          <cell r="H403">
            <v>12</v>
          </cell>
          <cell r="M403" t="str">
            <v>x</v>
          </cell>
          <cell r="R403" t="str">
            <v>Guatemala</v>
          </cell>
          <cell r="S403" t="str">
            <v>Guatemala</v>
          </cell>
        </row>
        <row r="404">
          <cell r="B404">
            <v>3620189870114</v>
          </cell>
          <cell r="D404" t="str">
            <v xml:space="preserve">Kenneth Alexander Jimenez Lopez </v>
          </cell>
          <cell r="F404">
            <v>2</v>
          </cell>
          <cell r="H404">
            <v>10</v>
          </cell>
          <cell r="M404" t="str">
            <v>x</v>
          </cell>
          <cell r="R404" t="str">
            <v>Guatemala</v>
          </cell>
          <cell r="S404" t="str">
            <v>Guatemala</v>
          </cell>
        </row>
        <row r="405">
          <cell r="B405">
            <v>3563880770101</v>
          </cell>
          <cell r="D405" t="str">
            <v>Daniel Alberto Noguera Beltrand</v>
          </cell>
          <cell r="F405">
            <v>2</v>
          </cell>
          <cell r="H405">
            <v>11</v>
          </cell>
          <cell r="M405" t="str">
            <v>x</v>
          </cell>
          <cell r="R405" t="str">
            <v>Guatemala</v>
          </cell>
          <cell r="S405" t="str">
            <v>Guatemala</v>
          </cell>
        </row>
        <row r="406">
          <cell r="B406">
            <v>3564604950101</v>
          </cell>
          <cell r="D406" t="str">
            <v xml:space="preserve">Josselyne Galilea Noguera perez </v>
          </cell>
          <cell r="F406">
            <v>1</v>
          </cell>
          <cell r="H406">
            <v>11</v>
          </cell>
          <cell r="M406" t="str">
            <v>x</v>
          </cell>
          <cell r="R406" t="str">
            <v>Guatemala</v>
          </cell>
          <cell r="S406" t="str">
            <v>Guatemala</v>
          </cell>
        </row>
        <row r="407">
          <cell r="B407" t="str">
            <v>menor de edad</v>
          </cell>
          <cell r="D407" t="str">
            <v xml:space="preserve">Daniel Vicente Ixcatcoy </v>
          </cell>
          <cell r="F407">
            <v>2</v>
          </cell>
          <cell r="H407">
            <v>11</v>
          </cell>
          <cell r="M407" t="str">
            <v>x</v>
          </cell>
          <cell r="R407" t="str">
            <v>Guatemala</v>
          </cell>
          <cell r="S407" t="str">
            <v>Guatemala</v>
          </cell>
        </row>
        <row r="408">
          <cell r="B408" t="str">
            <v>menor de edad</v>
          </cell>
          <cell r="D408" t="str">
            <v xml:space="preserve">Marco Antonio Samora Recinos </v>
          </cell>
          <cell r="F408">
            <v>2</v>
          </cell>
          <cell r="H408">
            <v>10</v>
          </cell>
          <cell r="M408" t="str">
            <v>x</v>
          </cell>
          <cell r="R408" t="str">
            <v>Guatemala</v>
          </cell>
          <cell r="S408" t="str">
            <v>Guatemala</v>
          </cell>
        </row>
        <row r="409">
          <cell r="B409" t="str">
            <v>menor de edad</v>
          </cell>
          <cell r="D409" t="str">
            <v xml:space="preserve">Javier Alejandro Samora Recinos </v>
          </cell>
          <cell r="F409">
            <v>2</v>
          </cell>
          <cell r="H409">
            <v>10</v>
          </cell>
          <cell r="M409" t="str">
            <v>x</v>
          </cell>
          <cell r="R409" t="str">
            <v>Guatemala</v>
          </cell>
          <cell r="S409" t="str">
            <v>Guatemala</v>
          </cell>
        </row>
        <row r="410">
          <cell r="B410">
            <v>2011203480101</v>
          </cell>
          <cell r="D410" t="str">
            <v xml:space="preserve">Dostyn Agusto Alexander Garcia Tello </v>
          </cell>
          <cell r="F410">
            <v>2</v>
          </cell>
          <cell r="H410">
            <v>10</v>
          </cell>
          <cell r="M410" t="str">
            <v>x</v>
          </cell>
          <cell r="R410" t="str">
            <v>Guatemala</v>
          </cell>
          <cell r="S410" t="str">
            <v>Guatemala</v>
          </cell>
        </row>
        <row r="411">
          <cell r="B411">
            <v>2011202160101</v>
          </cell>
          <cell r="D411" t="str">
            <v xml:space="preserve">Mia Manuela de Jesus Garcia Tello </v>
          </cell>
          <cell r="F411">
            <v>1</v>
          </cell>
          <cell r="H411">
            <v>9</v>
          </cell>
          <cell r="M411" t="str">
            <v>x</v>
          </cell>
          <cell r="R411" t="str">
            <v>Guatemala</v>
          </cell>
          <cell r="S411" t="str">
            <v>Guatemala</v>
          </cell>
        </row>
        <row r="412">
          <cell r="B412">
            <v>3618050470101</v>
          </cell>
          <cell r="D412" t="str">
            <v xml:space="preserve">Jorge Luis Atonio Ibañez </v>
          </cell>
          <cell r="F412">
            <v>2</v>
          </cell>
          <cell r="H412">
            <v>10</v>
          </cell>
          <cell r="M412" t="str">
            <v>x</v>
          </cell>
          <cell r="R412" t="str">
            <v>Guatemala</v>
          </cell>
          <cell r="S412" t="str">
            <v>Guatemala</v>
          </cell>
        </row>
        <row r="413">
          <cell r="B413">
            <v>2370051820101</v>
          </cell>
          <cell r="D413" t="str">
            <v xml:space="preserve">Alison Abigahil Tejada Avila </v>
          </cell>
          <cell r="F413">
            <v>1</v>
          </cell>
          <cell r="H413">
            <v>10</v>
          </cell>
          <cell r="M413" t="str">
            <v>x</v>
          </cell>
          <cell r="R413" t="str">
            <v>Guatemala</v>
          </cell>
          <cell r="S413" t="str">
            <v>Guatemala</v>
          </cell>
        </row>
        <row r="414">
          <cell r="B414">
            <v>3749894350101</v>
          </cell>
          <cell r="D414" t="str">
            <v xml:space="preserve">Emely Pamela Lopez Florez </v>
          </cell>
          <cell r="F414">
            <v>1</v>
          </cell>
          <cell r="H414">
            <v>18</v>
          </cell>
          <cell r="M414" t="str">
            <v>x</v>
          </cell>
          <cell r="R414" t="str">
            <v>Guatemala</v>
          </cell>
          <cell r="S414" t="str">
            <v>Guatemala</v>
          </cell>
        </row>
        <row r="415">
          <cell r="B415">
            <v>3030046730108</v>
          </cell>
          <cell r="D415" t="str">
            <v xml:space="preserve">Fernando Sebastian Sigue Dominguez </v>
          </cell>
          <cell r="F415">
            <v>2</v>
          </cell>
          <cell r="H415">
            <v>10</v>
          </cell>
          <cell r="M415" t="str">
            <v>x</v>
          </cell>
          <cell r="R415" t="str">
            <v>Guatemala</v>
          </cell>
          <cell r="S415" t="str">
            <v>Guatemala</v>
          </cell>
        </row>
        <row r="416">
          <cell r="B416">
            <v>2016966140101</v>
          </cell>
          <cell r="D416" t="str">
            <v xml:space="preserve">Sofia Fernanda Blanco Monzón </v>
          </cell>
          <cell r="F416">
            <v>1</v>
          </cell>
          <cell r="H416">
            <v>9</v>
          </cell>
          <cell r="M416" t="str">
            <v>x</v>
          </cell>
          <cell r="R416" t="str">
            <v>Guatemala</v>
          </cell>
          <cell r="S416" t="str">
            <v>Guatemala</v>
          </cell>
        </row>
        <row r="417">
          <cell r="B417">
            <v>2692542500101</v>
          </cell>
          <cell r="D417" t="str">
            <v xml:space="preserve">Ian Josue Valdez Rodriguez </v>
          </cell>
          <cell r="F417">
            <v>2</v>
          </cell>
          <cell r="H417">
            <v>5</v>
          </cell>
          <cell r="M417" t="str">
            <v>x</v>
          </cell>
          <cell r="R417" t="str">
            <v>Guatemala</v>
          </cell>
          <cell r="S417" t="str">
            <v>Guatemala</v>
          </cell>
        </row>
        <row r="418">
          <cell r="B418">
            <v>3014450790101</v>
          </cell>
          <cell r="D418" t="str">
            <v xml:space="preserve">Jaquelin Melissa Pajoc Ambrocio </v>
          </cell>
          <cell r="F418">
            <v>1</v>
          </cell>
          <cell r="H418">
            <v>11</v>
          </cell>
          <cell r="M418" t="str">
            <v>x</v>
          </cell>
          <cell r="R418" t="str">
            <v>Guatemala</v>
          </cell>
          <cell r="S418" t="str">
            <v>Guatemala</v>
          </cell>
        </row>
        <row r="419">
          <cell r="B419">
            <v>2022946170101</v>
          </cell>
          <cell r="D419" t="str">
            <v xml:space="preserve">Marlon Fabian Leonardo Montero Ambrocio </v>
          </cell>
          <cell r="F419">
            <v>2</v>
          </cell>
          <cell r="H419">
            <v>9</v>
          </cell>
          <cell r="M419" t="str">
            <v>x</v>
          </cell>
          <cell r="R419" t="str">
            <v>Guatemala</v>
          </cell>
          <cell r="S419" t="str">
            <v>Guatemala</v>
          </cell>
        </row>
        <row r="420">
          <cell r="B420">
            <v>2007719060101</v>
          </cell>
          <cell r="D420" t="str">
            <v xml:space="preserve">Alan Samuel Perez Herrera </v>
          </cell>
          <cell r="F420">
            <v>2</v>
          </cell>
          <cell r="H420">
            <v>9</v>
          </cell>
          <cell r="M420" t="str">
            <v>x</v>
          </cell>
          <cell r="R420" t="str">
            <v>Guatemala</v>
          </cell>
          <cell r="S420" t="str">
            <v>Guatemala</v>
          </cell>
        </row>
        <row r="421">
          <cell r="B421">
            <v>2162639210101</v>
          </cell>
          <cell r="D421" t="str">
            <v xml:space="preserve">Javier Benjamin Perez Herrera </v>
          </cell>
          <cell r="F421">
            <v>2</v>
          </cell>
          <cell r="H421">
            <v>6</v>
          </cell>
          <cell r="M421" t="str">
            <v>x</v>
          </cell>
          <cell r="R421" t="str">
            <v>Guatemala</v>
          </cell>
          <cell r="S421" t="str">
            <v>Guatemala</v>
          </cell>
        </row>
        <row r="422">
          <cell r="B422">
            <v>2024950780101</v>
          </cell>
          <cell r="D422" t="str">
            <v xml:space="preserve">Gabriel Cabañas Solis </v>
          </cell>
          <cell r="F422">
            <v>2</v>
          </cell>
          <cell r="H422">
            <v>8</v>
          </cell>
          <cell r="M422" t="str">
            <v>x</v>
          </cell>
          <cell r="R422" t="str">
            <v>Guatemala</v>
          </cell>
          <cell r="S422" t="str">
            <v>Guatemala</v>
          </cell>
        </row>
        <row r="423">
          <cell r="B423">
            <v>2095196490101</v>
          </cell>
          <cell r="D423" t="str">
            <v xml:space="preserve">Maria Jose Garcia Flores </v>
          </cell>
          <cell r="F423">
            <v>1</v>
          </cell>
          <cell r="H423">
            <v>7</v>
          </cell>
          <cell r="M423" t="str">
            <v>x</v>
          </cell>
          <cell r="R423" t="str">
            <v>Guatemala</v>
          </cell>
          <cell r="S423" t="str">
            <v>Guatemala</v>
          </cell>
        </row>
        <row r="424">
          <cell r="B424">
            <v>2020188220101</v>
          </cell>
          <cell r="D424" t="str">
            <v xml:space="preserve">Samuel Isaias, Barrios Donis </v>
          </cell>
          <cell r="F424">
            <v>2</v>
          </cell>
          <cell r="H424">
            <v>9</v>
          </cell>
          <cell r="M424" t="str">
            <v>x</v>
          </cell>
          <cell r="R424" t="str">
            <v>Guatemala</v>
          </cell>
          <cell r="S424" t="str">
            <v>Guatemala</v>
          </cell>
        </row>
        <row r="425">
          <cell r="B425">
            <v>3014308100101</v>
          </cell>
          <cell r="D425" t="str">
            <v xml:space="preserve">Monica Beatriz Chicoj Canté </v>
          </cell>
          <cell r="F425">
            <v>1</v>
          </cell>
          <cell r="H425">
            <v>14</v>
          </cell>
          <cell r="M425" t="str">
            <v>x</v>
          </cell>
          <cell r="R425" t="str">
            <v>Guatemala</v>
          </cell>
          <cell r="S425" t="str">
            <v>Guatemala</v>
          </cell>
        </row>
        <row r="426">
          <cell r="B426">
            <v>3016878620101</v>
          </cell>
          <cell r="D426" t="str">
            <v xml:space="preserve">Lourdes Estefania Garcia Flores </v>
          </cell>
          <cell r="F426">
            <v>1</v>
          </cell>
          <cell r="H426">
            <v>16</v>
          </cell>
          <cell r="M426" t="str">
            <v>x</v>
          </cell>
          <cell r="R426" t="str">
            <v>Guatemala</v>
          </cell>
          <cell r="S426" t="str">
            <v>Guatemala</v>
          </cell>
        </row>
        <row r="427">
          <cell r="B427">
            <v>2080673021213</v>
          </cell>
          <cell r="D427" t="str">
            <v>Cristel Mileidy Velasque Gutierrez</v>
          </cell>
          <cell r="F427">
            <v>1</v>
          </cell>
          <cell r="H427">
            <v>13</v>
          </cell>
          <cell r="M427" t="str">
            <v>x</v>
          </cell>
          <cell r="R427" t="str">
            <v>Guatemala</v>
          </cell>
          <cell r="S427" t="str">
            <v>Guatemala</v>
          </cell>
        </row>
        <row r="428">
          <cell r="D428" t="str">
            <v xml:space="preserve">Joselyne Magaly Barrera Cruz </v>
          </cell>
          <cell r="F428">
            <v>1</v>
          </cell>
          <cell r="H428">
            <v>13</v>
          </cell>
          <cell r="M428" t="str">
            <v>x</v>
          </cell>
          <cell r="R428" t="str">
            <v>Guatemala</v>
          </cell>
          <cell r="S428" t="str">
            <v>Guatemala</v>
          </cell>
        </row>
        <row r="429">
          <cell r="B429">
            <v>3015921950101</v>
          </cell>
          <cell r="D429" t="str">
            <v xml:space="preserve">Emely Dayana Garcia Flores </v>
          </cell>
          <cell r="F429">
            <v>1</v>
          </cell>
          <cell r="H429">
            <v>13</v>
          </cell>
          <cell r="M429" t="str">
            <v>x</v>
          </cell>
          <cell r="R429" t="str">
            <v>Guatemala</v>
          </cell>
          <cell r="S429" t="str">
            <v>Guatemala</v>
          </cell>
        </row>
        <row r="430">
          <cell r="B430">
            <v>3021653040101</v>
          </cell>
          <cell r="D430" t="str">
            <v>Jeffrey Denilson Avalo Holtmann</v>
          </cell>
          <cell r="F430">
            <v>2</v>
          </cell>
          <cell r="H430">
            <v>10</v>
          </cell>
          <cell r="M430" t="str">
            <v>x</v>
          </cell>
          <cell r="R430" t="str">
            <v>Guatemala</v>
          </cell>
          <cell r="S430" t="str">
            <v>Guatemala</v>
          </cell>
        </row>
        <row r="431">
          <cell r="B431">
            <v>2021071240101</v>
          </cell>
          <cell r="D431" t="str">
            <v xml:space="preserve">Sheili Nicole Vicente Ixcatcoy </v>
          </cell>
          <cell r="F431">
            <v>1</v>
          </cell>
          <cell r="H431">
            <v>9</v>
          </cell>
          <cell r="M431" t="str">
            <v>x</v>
          </cell>
          <cell r="R431" t="str">
            <v>Guatemala</v>
          </cell>
          <cell r="S431" t="str">
            <v>Guatemala</v>
          </cell>
        </row>
        <row r="432">
          <cell r="B432">
            <v>3015599100101</v>
          </cell>
          <cell r="D432" t="str">
            <v xml:space="preserve">Alan Josue Perez Esteban </v>
          </cell>
          <cell r="F432">
            <v>2</v>
          </cell>
          <cell r="H432">
            <v>12</v>
          </cell>
          <cell r="M432" t="str">
            <v>x</v>
          </cell>
          <cell r="R432" t="str">
            <v>Guatemala</v>
          </cell>
          <cell r="S432" t="str">
            <v>Guatemala</v>
          </cell>
        </row>
        <row r="433">
          <cell r="B433" t="str">
            <v>MENOR DE EDAD</v>
          </cell>
          <cell r="D433" t="str">
            <v xml:space="preserve">Kevin Samuel Perez Esteban </v>
          </cell>
          <cell r="F433">
            <v>2</v>
          </cell>
          <cell r="H433">
            <v>11</v>
          </cell>
          <cell r="M433" t="str">
            <v>x</v>
          </cell>
          <cell r="R433" t="str">
            <v>Guatemala</v>
          </cell>
          <cell r="S433" t="str">
            <v>Guatemala</v>
          </cell>
        </row>
        <row r="434">
          <cell r="B434">
            <v>2054296020101</v>
          </cell>
          <cell r="D434" t="str">
            <v xml:space="preserve">Ever Napoleon Silva Chinga </v>
          </cell>
          <cell r="F434">
            <v>2</v>
          </cell>
          <cell r="H434">
            <v>8</v>
          </cell>
          <cell r="M434" t="str">
            <v>x</v>
          </cell>
          <cell r="R434" t="str">
            <v>Guatemala</v>
          </cell>
          <cell r="S434" t="str">
            <v>Guatemala</v>
          </cell>
        </row>
        <row r="435">
          <cell r="B435">
            <v>2008335450101</v>
          </cell>
          <cell r="D435" t="str">
            <v xml:space="preserve">Luis Eduardo Hernandez Perez </v>
          </cell>
          <cell r="F435">
            <v>2</v>
          </cell>
          <cell r="H435">
            <v>9</v>
          </cell>
          <cell r="M435" t="str">
            <v>x</v>
          </cell>
          <cell r="R435" t="str">
            <v>Guatemala</v>
          </cell>
          <cell r="S435" t="str">
            <v>Guatemala</v>
          </cell>
        </row>
        <row r="436">
          <cell r="B436" t="str">
            <v>MENOR DE EDAD</v>
          </cell>
          <cell r="D436" t="str">
            <v xml:space="preserve">Jordy Edilson Jumenez Sarceño </v>
          </cell>
          <cell r="F436">
            <v>2</v>
          </cell>
          <cell r="H436">
            <v>14</v>
          </cell>
          <cell r="M436" t="str">
            <v>x</v>
          </cell>
          <cell r="R436" t="str">
            <v>Guatemala</v>
          </cell>
          <cell r="S436" t="str">
            <v>Guatemala</v>
          </cell>
        </row>
        <row r="437">
          <cell r="B437">
            <v>3632064850101</v>
          </cell>
          <cell r="D437" t="str">
            <v xml:space="preserve">Luis Rafael Solares Lopez </v>
          </cell>
          <cell r="F437">
            <v>2</v>
          </cell>
          <cell r="H437">
            <v>12</v>
          </cell>
          <cell r="M437" t="str">
            <v>x</v>
          </cell>
          <cell r="R437" t="str">
            <v>Guatemala</v>
          </cell>
          <cell r="S437" t="str">
            <v>Guatemala</v>
          </cell>
        </row>
        <row r="438">
          <cell r="B438" t="str">
            <v>MENOR DE EDAD</v>
          </cell>
          <cell r="D438" t="str">
            <v xml:space="preserve">Helen Dayana Cosajay Mijangos </v>
          </cell>
          <cell r="F438">
            <v>1</v>
          </cell>
          <cell r="H438">
            <v>11</v>
          </cell>
          <cell r="M438" t="str">
            <v>x</v>
          </cell>
          <cell r="R438" t="str">
            <v>Guatemala</v>
          </cell>
          <cell r="S438" t="str">
            <v>Guatemala</v>
          </cell>
        </row>
        <row r="439">
          <cell r="B439">
            <v>2998776390101</v>
          </cell>
          <cell r="D439" t="str">
            <v xml:space="preserve">Daniel Pablo Lopez Guerra </v>
          </cell>
          <cell r="F439">
            <v>2</v>
          </cell>
          <cell r="H439">
            <v>10</v>
          </cell>
          <cell r="M439" t="str">
            <v>x</v>
          </cell>
          <cell r="R439" t="str">
            <v>Guatemala</v>
          </cell>
          <cell r="S439" t="str">
            <v>Guatemala</v>
          </cell>
        </row>
        <row r="440">
          <cell r="B440">
            <v>2220808410101</v>
          </cell>
          <cell r="D440" t="str">
            <v xml:space="preserve">Antony Josue Icaal Tejada </v>
          </cell>
          <cell r="F440">
            <v>2</v>
          </cell>
          <cell r="H440">
            <v>6</v>
          </cell>
          <cell r="M440" t="str">
            <v>x</v>
          </cell>
          <cell r="R440" t="str">
            <v>Guatemala</v>
          </cell>
          <cell r="S440" t="str">
            <v>Guatemala</v>
          </cell>
        </row>
        <row r="441">
          <cell r="B441">
            <v>2004931400101</v>
          </cell>
          <cell r="D441" t="str">
            <v xml:space="preserve">Haydee Samantha Say Aguilar </v>
          </cell>
          <cell r="F441">
            <v>1</v>
          </cell>
          <cell r="H441">
            <v>9</v>
          </cell>
          <cell r="M441" t="str">
            <v>x</v>
          </cell>
          <cell r="R441" t="str">
            <v>Guatemala</v>
          </cell>
          <cell r="S441" t="str">
            <v>Guatemala</v>
          </cell>
        </row>
        <row r="442">
          <cell r="B442">
            <v>2971071940608</v>
          </cell>
          <cell r="D442" t="str">
            <v xml:space="preserve">Bryan Alberto Garcia Rivera </v>
          </cell>
          <cell r="F442">
            <v>2</v>
          </cell>
          <cell r="H442">
            <v>12</v>
          </cell>
          <cell r="M442" t="str">
            <v>x</v>
          </cell>
          <cell r="R442" t="str">
            <v>Guatemala</v>
          </cell>
          <cell r="S442" t="str">
            <v>Guatemala</v>
          </cell>
        </row>
        <row r="443">
          <cell r="B443" t="str">
            <v>menor de edad</v>
          </cell>
          <cell r="D443" t="str">
            <v xml:space="preserve">Kamila Alejandra Chacón Franco </v>
          </cell>
          <cell r="F443">
            <v>1</v>
          </cell>
          <cell r="H443">
            <v>7</v>
          </cell>
          <cell r="M443" t="str">
            <v>x</v>
          </cell>
          <cell r="R443" t="str">
            <v>Guatemala</v>
          </cell>
          <cell r="S443" t="str">
            <v>Guatemala</v>
          </cell>
        </row>
        <row r="444">
          <cell r="B444" t="str">
            <v>menor de edad</v>
          </cell>
          <cell r="D444" t="str">
            <v xml:space="preserve">Saul Enrique Garcia Chacon </v>
          </cell>
          <cell r="F444">
            <v>1</v>
          </cell>
          <cell r="H444">
            <v>10</v>
          </cell>
          <cell r="M444" t="str">
            <v>x</v>
          </cell>
          <cell r="R444" t="str">
            <v>Guatemala</v>
          </cell>
          <cell r="S444" t="str">
            <v>Guatemala</v>
          </cell>
        </row>
        <row r="445">
          <cell r="B445" t="str">
            <v>menor de edad</v>
          </cell>
          <cell r="D445" t="str">
            <v xml:space="preserve">Axel Leonardo Pineda Gonzalez </v>
          </cell>
          <cell r="F445">
            <v>2</v>
          </cell>
          <cell r="H445">
            <v>15</v>
          </cell>
          <cell r="M445" t="str">
            <v>x</v>
          </cell>
          <cell r="R445" t="str">
            <v>Guatemala</v>
          </cell>
          <cell r="S445" t="str">
            <v>Guatemala</v>
          </cell>
        </row>
        <row r="446">
          <cell r="B446">
            <v>2989865580101</v>
          </cell>
          <cell r="D446" t="str">
            <v xml:space="preserve">Joel Adolfo Tubar Zuleta </v>
          </cell>
          <cell r="F446">
            <v>2</v>
          </cell>
          <cell r="H446">
            <v>18</v>
          </cell>
          <cell r="M446" t="str">
            <v>x</v>
          </cell>
          <cell r="R446" t="str">
            <v>Guatemala</v>
          </cell>
          <cell r="S446" t="str">
            <v>Guatemala</v>
          </cell>
        </row>
        <row r="447">
          <cell r="B447">
            <v>2963888900101</v>
          </cell>
          <cell r="D447" t="str">
            <v xml:space="preserve">Dulce Shekinah Hernandez Rodriguez </v>
          </cell>
          <cell r="F447">
            <v>2</v>
          </cell>
          <cell r="H447">
            <v>13</v>
          </cell>
          <cell r="M447" t="str">
            <v>x</v>
          </cell>
          <cell r="R447" t="str">
            <v>Guatemala</v>
          </cell>
          <cell r="S447" t="str">
            <v>Guatemala</v>
          </cell>
        </row>
        <row r="448">
          <cell r="B448">
            <v>2999341950101</v>
          </cell>
          <cell r="D448" t="str">
            <v xml:space="preserve">Hector Gabriel Chavez Pineda </v>
          </cell>
          <cell r="F448">
            <v>1</v>
          </cell>
          <cell r="H448">
            <v>9</v>
          </cell>
          <cell r="M448" t="str">
            <v>x</v>
          </cell>
          <cell r="R448" t="str">
            <v>Guatemala</v>
          </cell>
          <cell r="S448" t="str">
            <v>Guatemala</v>
          </cell>
        </row>
        <row r="449">
          <cell r="B449">
            <v>2016961770101</v>
          </cell>
          <cell r="D449" t="str">
            <v xml:space="preserve">Victor Andres Chavez Pineda </v>
          </cell>
          <cell r="F449">
            <v>2</v>
          </cell>
          <cell r="H449">
            <v>13</v>
          </cell>
          <cell r="M449" t="str">
            <v>x</v>
          </cell>
          <cell r="R449" t="str">
            <v>Guatemala</v>
          </cell>
          <cell r="S449" t="str">
            <v>Guatemala</v>
          </cell>
        </row>
        <row r="450">
          <cell r="B450" t="str">
            <v>menor de edad</v>
          </cell>
          <cell r="D450" t="str">
            <v xml:space="preserve">Cristian Israel De Jesus Revorolio Aquino </v>
          </cell>
          <cell r="F450">
            <v>2</v>
          </cell>
          <cell r="H450">
            <v>12</v>
          </cell>
          <cell r="M450" t="str">
            <v>x</v>
          </cell>
          <cell r="R450" t="str">
            <v>Guatemala</v>
          </cell>
          <cell r="S450" t="str">
            <v>Guatemala</v>
          </cell>
        </row>
        <row r="451">
          <cell r="B451" t="str">
            <v>menor de edad</v>
          </cell>
          <cell r="D451" t="str">
            <v xml:space="preserve">Aliz Shirly Castillo Villagran </v>
          </cell>
          <cell r="F451">
            <v>2</v>
          </cell>
          <cell r="H451">
            <v>13</v>
          </cell>
          <cell r="M451" t="str">
            <v>x</v>
          </cell>
          <cell r="R451" t="str">
            <v>Guatemala</v>
          </cell>
          <cell r="S451" t="str">
            <v>Guatemala</v>
          </cell>
        </row>
        <row r="452">
          <cell r="B452" t="str">
            <v>menor de edad</v>
          </cell>
          <cell r="D452" t="str">
            <v xml:space="preserve">Ian Gudiel López Mazariegos </v>
          </cell>
          <cell r="F452">
            <v>1</v>
          </cell>
          <cell r="H452">
            <v>9</v>
          </cell>
          <cell r="M452" t="str">
            <v>x</v>
          </cell>
          <cell r="R452" t="str">
            <v>Guatemala</v>
          </cell>
          <cell r="S452" t="str">
            <v>Guatemala</v>
          </cell>
        </row>
        <row r="453">
          <cell r="B453">
            <v>2007681740101</v>
          </cell>
          <cell r="D453" t="str">
            <v xml:space="preserve">Javier Antonio Vicente Ixcotcoy </v>
          </cell>
          <cell r="F453">
            <v>2</v>
          </cell>
          <cell r="H453">
            <v>7</v>
          </cell>
          <cell r="M453" t="str">
            <v>x</v>
          </cell>
          <cell r="R453" t="str">
            <v>Guatemala</v>
          </cell>
          <cell r="S453" t="str">
            <v>Guatemala</v>
          </cell>
        </row>
        <row r="454">
          <cell r="B454">
            <v>2156207390101</v>
          </cell>
          <cell r="D454" t="str">
            <v xml:space="preserve">Joseline Maribel Vicente Ixcotcoy </v>
          </cell>
          <cell r="F454">
            <v>2</v>
          </cell>
          <cell r="H454">
            <v>15</v>
          </cell>
          <cell r="M454" t="str">
            <v>x</v>
          </cell>
          <cell r="R454" t="str">
            <v>Guatemala</v>
          </cell>
          <cell r="S454" t="str">
            <v>Guatemala</v>
          </cell>
        </row>
        <row r="455">
          <cell r="B455" t="str">
            <v>menor de edad</v>
          </cell>
          <cell r="D455" t="str">
            <v xml:space="preserve">Alex Eduardo Mayen </v>
          </cell>
          <cell r="F455">
            <v>1</v>
          </cell>
          <cell r="H455">
            <v>12</v>
          </cell>
          <cell r="M455" t="str">
            <v>x</v>
          </cell>
          <cell r="R455" t="str">
            <v>Guatemala</v>
          </cell>
          <cell r="S455" t="str">
            <v>Guatemala</v>
          </cell>
        </row>
        <row r="456">
          <cell r="B456" t="str">
            <v>menor de edad</v>
          </cell>
          <cell r="D456" t="str">
            <v xml:space="preserve">Anghi Karina Luna Solis </v>
          </cell>
          <cell r="F456">
            <v>2</v>
          </cell>
          <cell r="H456">
            <v>7</v>
          </cell>
          <cell r="M456" t="str">
            <v>x</v>
          </cell>
          <cell r="R456" t="str">
            <v>Guatemala</v>
          </cell>
          <cell r="S456" t="str">
            <v>Guatemala</v>
          </cell>
        </row>
        <row r="457">
          <cell r="B457">
            <v>2115952170101</v>
          </cell>
          <cell r="D457" t="str">
            <v>Ana Maria,Aguilar Sosa</v>
          </cell>
          <cell r="F457">
            <v>1</v>
          </cell>
          <cell r="H457">
            <v>18</v>
          </cell>
          <cell r="M457" t="str">
            <v>x</v>
          </cell>
          <cell r="R457" t="str">
            <v>Guatemala</v>
          </cell>
          <cell r="S457" t="str">
            <v>Guatemala</v>
          </cell>
        </row>
        <row r="458">
          <cell r="B458" t="str">
            <v>menor de edad</v>
          </cell>
          <cell r="D458" t="str">
            <v xml:space="preserve">Anyela Elizabeth Suaréz Herrera </v>
          </cell>
          <cell r="F458">
            <v>1</v>
          </cell>
          <cell r="H458">
            <v>13</v>
          </cell>
          <cell r="M458" t="str">
            <v>x</v>
          </cell>
          <cell r="R458" t="str">
            <v>Guatemala</v>
          </cell>
          <cell r="S458" t="str">
            <v>Guatemala</v>
          </cell>
        </row>
        <row r="459">
          <cell r="B459">
            <v>3012113610101</v>
          </cell>
          <cell r="D459" t="str">
            <v>Marco Alejandro Chavez Merk</v>
          </cell>
          <cell r="F459">
            <v>2</v>
          </cell>
          <cell r="H459">
            <v>11</v>
          </cell>
          <cell r="M459" t="str">
            <v>x</v>
          </cell>
          <cell r="R459" t="str">
            <v>Guatemala</v>
          </cell>
          <cell r="S459" t="str">
            <v>Guatemala</v>
          </cell>
        </row>
        <row r="460">
          <cell r="B460">
            <v>2252910020101</v>
          </cell>
          <cell r="D460" t="str">
            <v xml:space="preserve"> Dorian Roberto Hernandez Saminez </v>
          </cell>
          <cell r="F460">
            <v>2</v>
          </cell>
          <cell r="H460">
            <v>6</v>
          </cell>
          <cell r="M460" t="str">
            <v>x</v>
          </cell>
          <cell r="R460" t="str">
            <v>Guatemala</v>
          </cell>
          <cell r="S460" t="str">
            <v>Guatemala</v>
          </cell>
        </row>
        <row r="461">
          <cell r="B461" t="str">
            <v>MENOR DE EDAD</v>
          </cell>
          <cell r="D461" t="str">
            <v xml:space="preserve">Ana Gabriela López Morales </v>
          </cell>
          <cell r="F461">
            <v>1</v>
          </cell>
          <cell r="H461">
            <v>42</v>
          </cell>
          <cell r="M461" t="str">
            <v>x</v>
          </cell>
          <cell r="R461" t="str">
            <v>Guatemala</v>
          </cell>
          <cell r="S461" t="str">
            <v>Guatemala</v>
          </cell>
        </row>
        <row r="462">
          <cell r="B462">
            <v>3030157130108</v>
          </cell>
          <cell r="D462" t="str">
            <v xml:space="preserve">Maria Teresa Merida Garcia </v>
          </cell>
          <cell r="F462">
            <v>1</v>
          </cell>
          <cell r="H462">
            <v>11</v>
          </cell>
          <cell r="M462" t="str">
            <v>x</v>
          </cell>
          <cell r="R462" t="str">
            <v>Guatemala</v>
          </cell>
          <cell r="S462" t="str">
            <v>Guatemala</v>
          </cell>
        </row>
        <row r="463">
          <cell r="B463">
            <v>2157753330101</v>
          </cell>
          <cell r="D463" t="str">
            <v xml:space="preserve">Diego Mauricio Pérez Merida </v>
          </cell>
          <cell r="F463">
            <v>2</v>
          </cell>
          <cell r="H463">
            <v>6</v>
          </cell>
          <cell r="M463" t="str">
            <v>x</v>
          </cell>
          <cell r="R463" t="str">
            <v>Guatemala</v>
          </cell>
          <cell r="S463" t="str">
            <v>Guatemala</v>
          </cell>
        </row>
        <row r="464">
          <cell r="B464">
            <v>3697615960101</v>
          </cell>
          <cell r="D464" t="str">
            <v xml:space="preserve">Dulce Alejandra Ixcoy Yool </v>
          </cell>
          <cell r="F464">
            <v>1</v>
          </cell>
          <cell r="H464">
            <v>13</v>
          </cell>
          <cell r="M464" t="str">
            <v>x</v>
          </cell>
          <cell r="R464" t="str">
            <v>Guatemala</v>
          </cell>
          <cell r="S464" t="str">
            <v>Guatemala</v>
          </cell>
        </row>
        <row r="465">
          <cell r="B465">
            <v>3009093730101</v>
          </cell>
          <cell r="D465" t="str">
            <v xml:space="preserve">Antony Alexander Santos Rojas </v>
          </cell>
          <cell r="F465">
            <v>2</v>
          </cell>
          <cell r="H465">
            <v>16</v>
          </cell>
          <cell r="M465" t="str">
            <v>x</v>
          </cell>
          <cell r="R465" t="str">
            <v>Guatemala</v>
          </cell>
          <cell r="S465" t="str">
            <v>Guatemala</v>
          </cell>
        </row>
        <row r="466">
          <cell r="B466">
            <v>3001792780101</v>
          </cell>
          <cell r="D466" t="str">
            <v xml:space="preserve">Joselin Johana Santos Rojas </v>
          </cell>
          <cell r="F466">
            <v>1</v>
          </cell>
          <cell r="H466">
            <v>18</v>
          </cell>
          <cell r="M466" t="str">
            <v>x</v>
          </cell>
          <cell r="R466" t="str">
            <v>Guatemala</v>
          </cell>
          <cell r="S466" t="str">
            <v>Guatemala</v>
          </cell>
        </row>
        <row r="467">
          <cell r="B467">
            <v>3014015780101</v>
          </cell>
          <cell r="D467" t="str">
            <v xml:space="preserve">Jose Abraham Carrillo Balcarcel </v>
          </cell>
          <cell r="F467">
            <v>2</v>
          </cell>
          <cell r="H467">
            <v>14</v>
          </cell>
          <cell r="M467" t="str">
            <v>x</v>
          </cell>
          <cell r="R467" t="str">
            <v>Guatemala</v>
          </cell>
          <cell r="S467" t="str">
            <v>Guatemala</v>
          </cell>
        </row>
        <row r="468">
          <cell r="B468">
            <v>2055568920101</v>
          </cell>
          <cell r="D468" t="str">
            <v xml:space="preserve">Andre Isai Carrillo Balcarcel </v>
          </cell>
          <cell r="F468">
            <v>2</v>
          </cell>
          <cell r="H468">
            <v>8</v>
          </cell>
          <cell r="M468" t="str">
            <v>x</v>
          </cell>
          <cell r="R468" t="str">
            <v>Guatemala</v>
          </cell>
          <cell r="S468" t="str">
            <v>Guatemala</v>
          </cell>
        </row>
        <row r="469">
          <cell r="B469">
            <v>3751659240101</v>
          </cell>
          <cell r="D469" t="str">
            <v>Julio Antonio Erazo Menchú</v>
          </cell>
          <cell r="F469">
            <v>2</v>
          </cell>
          <cell r="H469">
            <v>14</v>
          </cell>
          <cell r="M469" t="str">
            <v>x</v>
          </cell>
          <cell r="R469" t="str">
            <v>Guatemala</v>
          </cell>
          <cell r="S469" t="str">
            <v>Guatemala</v>
          </cell>
        </row>
        <row r="470">
          <cell r="B470">
            <v>2330415240101</v>
          </cell>
          <cell r="D470" t="str">
            <v xml:space="preserve">Marcos Gabriel Muñoz López </v>
          </cell>
          <cell r="F470">
            <v>2</v>
          </cell>
          <cell r="H470">
            <v>6</v>
          </cell>
          <cell r="M470" t="str">
            <v>x</v>
          </cell>
          <cell r="R470" t="str">
            <v>Guatemala</v>
          </cell>
          <cell r="S470" t="str">
            <v>Guatemala</v>
          </cell>
        </row>
        <row r="471">
          <cell r="B471">
            <v>2864508010101</v>
          </cell>
          <cell r="D471" t="str">
            <v xml:space="preserve">Hugo Gabriel Lopez Muñoz </v>
          </cell>
          <cell r="F471">
            <v>2</v>
          </cell>
          <cell r="H471">
            <v>4</v>
          </cell>
          <cell r="M471" t="str">
            <v>x</v>
          </cell>
          <cell r="R471" t="str">
            <v>Guatemala</v>
          </cell>
          <cell r="S471" t="str">
            <v>Guatemala</v>
          </cell>
        </row>
        <row r="472">
          <cell r="B472">
            <v>2040142040104</v>
          </cell>
          <cell r="D472" t="str">
            <v xml:space="preserve">Gabriel Estuardo Meñoz López </v>
          </cell>
          <cell r="F472">
            <v>2</v>
          </cell>
          <cell r="H472">
            <v>8</v>
          </cell>
          <cell r="M472" t="str">
            <v>x</v>
          </cell>
          <cell r="R472" t="str">
            <v>Guatemala</v>
          </cell>
          <cell r="S472" t="str">
            <v>Guatemala</v>
          </cell>
        </row>
        <row r="473">
          <cell r="B473" t="str">
            <v>MENOR DE EDAD</v>
          </cell>
          <cell r="D473" t="str">
            <v xml:space="preserve">Gabriel Alejandro López Villatoro </v>
          </cell>
          <cell r="F473">
            <v>2</v>
          </cell>
          <cell r="H473">
            <v>10</v>
          </cell>
          <cell r="M473" t="str">
            <v>x</v>
          </cell>
          <cell r="R473" t="str">
            <v>Guatemala</v>
          </cell>
          <cell r="S473" t="str">
            <v>Guatemala</v>
          </cell>
        </row>
        <row r="474">
          <cell r="B474" t="str">
            <v>MENOR DE EDAD</v>
          </cell>
          <cell r="D474" t="str">
            <v xml:space="preserve">Jose Rodrigo Martinez Hernandez </v>
          </cell>
          <cell r="F474">
            <v>2</v>
          </cell>
          <cell r="H474">
            <v>7</v>
          </cell>
          <cell r="M474" t="str">
            <v>x</v>
          </cell>
          <cell r="R474" t="str">
            <v>Guatemala</v>
          </cell>
          <cell r="S474" t="str">
            <v>Guatemala</v>
          </cell>
        </row>
        <row r="475">
          <cell r="B475" t="str">
            <v>MENOR DE EDAD</v>
          </cell>
          <cell r="D475" t="str">
            <v xml:space="preserve">Valerie Sofia Martinez Hernandez </v>
          </cell>
          <cell r="F475">
            <v>1</v>
          </cell>
          <cell r="H475">
            <v>10</v>
          </cell>
          <cell r="M475" t="str">
            <v>x</v>
          </cell>
          <cell r="R475" t="str">
            <v>Guatemala</v>
          </cell>
          <cell r="S475" t="str">
            <v>Guatemala</v>
          </cell>
        </row>
        <row r="476">
          <cell r="B476" t="str">
            <v>MENOR DE EDAD</v>
          </cell>
          <cell r="D476" t="str">
            <v>Angel Jonathan Hernandez Boc</v>
          </cell>
          <cell r="F476">
            <v>2</v>
          </cell>
          <cell r="H476">
            <v>11</v>
          </cell>
          <cell r="M476" t="str">
            <v>x</v>
          </cell>
          <cell r="R476" t="str">
            <v>Guatemala</v>
          </cell>
          <cell r="S476" t="str">
            <v>Guatemala</v>
          </cell>
        </row>
        <row r="477">
          <cell r="B477" t="str">
            <v>MENOR DE EDAD</v>
          </cell>
          <cell r="D477" t="str">
            <v xml:space="preserve">Jose Alejandro Pérez Boc </v>
          </cell>
          <cell r="F477">
            <v>2</v>
          </cell>
          <cell r="H477">
            <v>13</v>
          </cell>
          <cell r="M477" t="str">
            <v>x</v>
          </cell>
          <cell r="R477" t="str">
            <v>Guatemala</v>
          </cell>
          <cell r="S477" t="str">
            <v>Guatemala</v>
          </cell>
        </row>
        <row r="478">
          <cell r="B478">
            <v>3009216910101</v>
          </cell>
          <cell r="D478" t="str">
            <v xml:space="preserve">Catherine Juliana Delgado López </v>
          </cell>
          <cell r="F478">
            <v>1</v>
          </cell>
          <cell r="H478">
            <v>15</v>
          </cell>
          <cell r="M478" t="str">
            <v>x</v>
          </cell>
          <cell r="R478" t="str">
            <v>Guatemala</v>
          </cell>
          <cell r="S478" t="str">
            <v>Guatemala</v>
          </cell>
        </row>
        <row r="479">
          <cell r="B479">
            <v>3015088600101</v>
          </cell>
          <cell r="D479" t="str">
            <v xml:space="preserve">Fermin Eduardo Paredes Boc </v>
          </cell>
          <cell r="F479">
            <v>2</v>
          </cell>
          <cell r="H479">
            <v>15</v>
          </cell>
          <cell r="M479" t="str">
            <v>x</v>
          </cell>
          <cell r="R479" t="str">
            <v>Guatemala</v>
          </cell>
          <cell r="S479" t="str">
            <v>Guatemala</v>
          </cell>
        </row>
        <row r="480">
          <cell r="B480" t="str">
            <v>MENOR DE EDAD</v>
          </cell>
          <cell r="D480" t="str">
            <v xml:space="preserve">Josue Anderson Hernandez Boc </v>
          </cell>
          <cell r="F480">
            <v>1</v>
          </cell>
          <cell r="H480">
            <v>13</v>
          </cell>
          <cell r="M480" t="str">
            <v>x</v>
          </cell>
          <cell r="R480" t="str">
            <v>Guatemala</v>
          </cell>
          <cell r="S480" t="str">
            <v>Guatemala</v>
          </cell>
        </row>
        <row r="481">
          <cell r="B481">
            <v>3603762740101</v>
          </cell>
          <cell r="D481" t="str">
            <v xml:space="preserve">Oswaldo Rene Lopez Padilla </v>
          </cell>
          <cell r="F481">
            <v>2</v>
          </cell>
          <cell r="H481">
            <v>12</v>
          </cell>
          <cell r="M481" t="str">
            <v>x</v>
          </cell>
          <cell r="R481" t="str">
            <v>Guatemala</v>
          </cell>
          <cell r="S481" t="str">
            <v>Guatemala</v>
          </cell>
        </row>
        <row r="482">
          <cell r="B482">
            <v>3022054890101</v>
          </cell>
          <cell r="D482" t="str">
            <v xml:space="preserve">Delany Jamileth Cartagena Diaz </v>
          </cell>
          <cell r="F482">
            <v>1</v>
          </cell>
          <cell r="H482">
            <v>16</v>
          </cell>
          <cell r="M482" t="str">
            <v>x</v>
          </cell>
          <cell r="R482" t="str">
            <v>Guatemala</v>
          </cell>
          <cell r="S482" t="str">
            <v>Guatemala</v>
          </cell>
        </row>
        <row r="483">
          <cell r="B483">
            <v>2170434290101</v>
          </cell>
          <cell r="D483" t="str">
            <v xml:space="preserve">Jared Aram Cartagena Diaz </v>
          </cell>
          <cell r="F483">
            <v>1</v>
          </cell>
          <cell r="H483">
            <v>8</v>
          </cell>
          <cell r="M483" t="str">
            <v>x</v>
          </cell>
          <cell r="R483" t="str">
            <v>Guatemala</v>
          </cell>
          <cell r="S483" t="str">
            <v>Guatemala</v>
          </cell>
        </row>
        <row r="484">
          <cell r="B484">
            <v>1851809570101</v>
          </cell>
          <cell r="D484" t="str">
            <v>Carolina Yasmin Yoque Domingo</v>
          </cell>
          <cell r="F484">
            <v>1</v>
          </cell>
          <cell r="H484">
            <v>27</v>
          </cell>
          <cell r="M484" t="str">
            <v>x</v>
          </cell>
          <cell r="R484" t="str">
            <v>Guatemala</v>
          </cell>
          <cell r="S484" t="str">
            <v>Guatemala</v>
          </cell>
        </row>
        <row r="485">
          <cell r="B485">
            <v>2991950230101</v>
          </cell>
          <cell r="D485" t="str">
            <v xml:space="preserve">Erick Alejandro Pérez Rivera </v>
          </cell>
          <cell r="F485">
            <v>2</v>
          </cell>
          <cell r="H485">
            <v>19</v>
          </cell>
          <cell r="M485" t="str">
            <v>x</v>
          </cell>
          <cell r="R485" t="str">
            <v>Guatemala</v>
          </cell>
          <cell r="S485" t="str">
            <v>Guatemala</v>
          </cell>
        </row>
        <row r="486">
          <cell r="B486">
            <v>2998734200101</v>
          </cell>
          <cell r="D486" t="str">
            <v xml:space="preserve">Josue Rafael Gonzalez Trinidad </v>
          </cell>
          <cell r="F486">
            <v>2</v>
          </cell>
          <cell r="H486">
            <v>20</v>
          </cell>
          <cell r="M486" t="str">
            <v>x</v>
          </cell>
          <cell r="R486" t="str">
            <v>Guatemala</v>
          </cell>
          <cell r="S486" t="str">
            <v>Guatemala</v>
          </cell>
        </row>
        <row r="487">
          <cell r="B487">
            <v>3758920790101</v>
          </cell>
          <cell r="D487" t="str">
            <v xml:space="preserve">David Jonathan Aragon Vasquez </v>
          </cell>
          <cell r="F487">
            <v>2</v>
          </cell>
          <cell r="H487">
            <v>14</v>
          </cell>
          <cell r="M487" t="str">
            <v>x</v>
          </cell>
          <cell r="R487" t="str">
            <v>Guatemala</v>
          </cell>
          <cell r="S487" t="str">
            <v>Guatemala</v>
          </cell>
        </row>
        <row r="488">
          <cell r="B488">
            <v>2812338610101</v>
          </cell>
          <cell r="D488" t="str">
            <v xml:space="preserve">Lester Gerardo Paniaguas Gomez </v>
          </cell>
          <cell r="F488">
            <v>2</v>
          </cell>
          <cell r="H488">
            <v>22</v>
          </cell>
          <cell r="M488" t="str">
            <v>x</v>
          </cell>
          <cell r="R488" t="str">
            <v>Guatemala</v>
          </cell>
          <cell r="S488" t="str">
            <v>Guatemala</v>
          </cell>
        </row>
        <row r="489">
          <cell r="B489">
            <v>3021421420101</v>
          </cell>
          <cell r="D489" t="str">
            <v xml:space="preserve">Diego Andres Aguja Alvarado </v>
          </cell>
          <cell r="F489">
            <v>2</v>
          </cell>
          <cell r="H489">
            <v>13</v>
          </cell>
          <cell r="M489" t="str">
            <v>x</v>
          </cell>
          <cell r="R489" t="str">
            <v>Guatemala</v>
          </cell>
          <cell r="S489" t="str">
            <v>Guatemala</v>
          </cell>
        </row>
        <row r="490">
          <cell r="B490" t="str">
            <v>menor de edad</v>
          </cell>
          <cell r="D490" t="str">
            <v xml:space="preserve">Erick Aroldo Lopez Padilla </v>
          </cell>
          <cell r="F490">
            <v>2</v>
          </cell>
          <cell r="H490">
            <v>24</v>
          </cell>
          <cell r="M490" t="str">
            <v>x</v>
          </cell>
          <cell r="R490" t="str">
            <v>Guatemala</v>
          </cell>
          <cell r="S490" t="str">
            <v>Guatemala</v>
          </cell>
        </row>
        <row r="491">
          <cell r="B491">
            <v>2690023150101</v>
          </cell>
          <cell r="D491" t="str">
            <v xml:space="preserve">Ana Lucia Pinto Morfin </v>
          </cell>
          <cell r="F491">
            <v>1</v>
          </cell>
          <cell r="H491">
            <v>30</v>
          </cell>
          <cell r="M491" t="str">
            <v>x</v>
          </cell>
          <cell r="R491" t="str">
            <v>Guatemala</v>
          </cell>
          <cell r="S491" t="str">
            <v>Guatemala</v>
          </cell>
        </row>
        <row r="492">
          <cell r="B492">
            <v>2657214820101</v>
          </cell>
          <cell r="D492" t="str">
            <v xml:space="preserve">Francisco Javier Lemus Vicente </v>
          </cell>
          <cell r="F492">
            <v>2</v>
          </cell>
          <cell r="H492">
            <v>22</v>
          </cell>
          <cell r="M492" t="str">
            <v>x</v>
          </cell>
          <cell r="R492" t="str">
            <v>Guatemala</v>
          </cell>
          <cell r="S492" t="str">
            <v>Guatemala</v>
          </cell>
        </row>
        <row r="493">
          <cell r="B493">
            <v>2452820330101</v>
          </cell>
          <cell r="D493" t="str">
            <v xml:space="preserve">Leonardo Jeroban Sigui De Paz </v>
          </cell>
          <cell r="F493">
            <v>2</v>
          </cell>
          <cell r="H493">
            <v>37</v>
          </cell>
          <cell r="M493" t="str">
            <v>x</v>
          </cell>
          <cell r="R493" t="str">
            <v>Guatemala</v>
          </cell>
          <cell r="S493" t="str">
            <v>Guatemala</v>
          </cell>
        </row>
        <row r="494">
          <cell r="B494">
            <v>2690414000101</v>
          </cell>
          <cell r="D494" t="str">
            <v xml:space="preserve">Eduardo Esteban Valle Coy </v>
          </cell>
          <cell r="F494">
            <v>2</v>
          </cell>
          <cell r="H494">
            <v>47</v>
          </cell>
          <cell r="M494" t="str">
            <v>x</v>
          </cell>
          <cell r="R494" t="str">
            <v>Guatemala</v>
          </cell>
          <cell r="S494" t="str">
            <v>Guatemala</v>
          </cell>
        </row>
        <row r="495">
          <cell r="B495">
            <v>2291253280101</v>
          </cell>
          <cell r="D495" t="str">
            <v xml:space="preserve">Andrea Michelle Dominguez Cividanis </v>
          </cell>
          <cell r="F495">
            <v>1</v>
          </cell>
          <cell r="H495">
            <v>35</v>
          </cell>
          <cell r="M495" t="str">
            <v>x</v>
          </cell>
          <cell r="R495" t="str">
            <v>Guatemala</v>
          </cell>
          <cell r="S495" t="str">
            <v>Guatemala</v>
          </cell>
        </row>
        <row r="496">
          <cell r="B496">
            <v>2814019850101</v>
          </cell>
          <cell r="D496" t="str">
            <v xml:space="preserve">Alejandra Blanca Parada Acifunia </v>
          </cell>
          <cell r="F496">
            <v>1</v>
          </cell>
          <cell r="H496">
            <v>22</v>
          </cell>
          <cell r="M496" t="str">
            <v>x</v>
          </cell>
          <cell r="R496" t="str">
            <v>Guatemala</v>
          </cell>
          <cell r="S496" t="str">
            <v>Guatemala</v>
          </cell>
        </row>
        <row r="497">
          <cell r="B497">
            <v>3003375230101</v>
          </cell>
          <cell r="D497" t="str">
            <v xml:space="preserve">Keyla Abigil Alburez Miranda </v>
          </cell>
          <cell r="F497">
            <v>1</v>
          </cell>
          <cell r="H497">
            <v>19</v>
          </cell>
          <cell r="M497" t="str">
            <v>x</v>
          </cell>
          <cell r="R497" t="str">
            <v>Guatemala</v>
          </cell>
          <cell r="S497" t="str">
            <v>Guatemala</v>
          </cell>
        </row>
        <row r="498">
          <cell r="B498" t="str">
            <v>menor de edad</v>
          </cell>
          <cell r="D498" t="str">
            <v xml:space="preserve">Jose Angel Gabriel Boche Polanco </v>
          </cell>
          <cell r="F498">
            <v>2</v>
          </cell>
          <cell r="H498">
            <v>17</v>
          </cell>
          <cell r="M498" t="str">
            <v>x</v>
          </cell>
          <cell r="R498" t="str">
            <v>Guatemala</v>
          </cell>
          <cell r="S498" t="str">
            <v>Guatemala</v>
          </cell>
        </row>
        <row r="499">
          <cell r="B499">
            <v>3718838060101</v>
          </cell>
          <cell r="D499" t="str">
            <v xml:space="preserve">Rafael André Rivera López </v>
          </cell>
          <cell r="F499">
            <v>2</v>
          </cell>
          <cell r="H499">
            <v>18</v>
          </cell>
          <cell r="M499" t="str">
            <v>x</v>
          </cell>
          <cell r="R499" t="str">
            <v>Guatemala</v>
          </cell>
          <cell r="S499" t="str">
            <v>Guatemala</v>
          </cell>
        </row>
        <row r="500">
          <cell r="B500" t="str">
            <v>menor de edad</v>
          </cell>
          <cell r="D500" t="str">
            <v xml:space="preserve">Bryan Estid Virula Escobar </v>
          </cell>
          <cell r="F500">
            <v>1</v>
          </cell>
          <cell r="H500">
            <v>16</v>
          </cell>
          <cell r="M500" t="str">
            <v>x</v>
          </cell>
          <cell r="R500" t="str">
            <v>Guatemala</v>
          </cell>
          <cell r="S500" t="str">
            <v>Guatemala</v>
          </cell>
        </row>
        <row r="501">
          <cell r="B501">
            <v>3701584070101</v>
          </cell>
          <cell r="D501" t="str">
            <v xml:space="preserve">Adrian Eduardo Lopez Gonzalez </v>
          </cell>
          <cell r="F501">
            <v>2</v>
          </cell>
          <cell r="H501">
            <v>11</v>
          </cell>
          <cell r="M501" t="str">
            <v>x</v>
          </cell>
          <cell r="R501" t="str">
            <v>Guatemala</v>
          </cell>
          <cell r="S501" t="str">
            <v>Guatemala</v>
          </cell>
        </row>
        <row r="502">
          <cell r="B502" t="str">
            <v>menor de edad</v>
          </cell>
          <cell r="D502" t="str">
            <v>Aura Pamela Mendoza Menchú</v>
          </cell>
          <cell r="H502">
            <v>9</v>
          </cell>
          <cell r="M502" t="str">
            <v>x</v>
          </cell>
          <cell r="R502" t="str">
            <v>Guatemala</v>
          </cell>
          <cell r="S502" t="str">
            <v>Guatemala</v>
          </cell>
        </row>
        <row r="503">
          <cell r="B503">
            <v>2112835090101</v>
          </cell>
          <cell r="D503" t="str">
            <v xml:space="preserve">Brenda Marisol Tepen Lopez </v>
          </cell>
          <cell r="F503">
            <v>1</v>
          </cell>
          <cell r="H503">
            <v>7</v>
          </cell>
          <cell r="M503" t="str">
            <v>x</v>
          </cell>
          <cell r="R503" t="str">
            <v>Guatemala</v>
          </cell>
          <cell r="S503" t="str">
            <v>Guatemala</v>
          </cell>
        </row>
        <row r="504">
          <cell r="B504">
            <v>2401368020101</v>
          </cell>
          <cell r="D504" t="str">
            <v>Pablo Andrez Argueta Miranda</v>
          </cell>
          <cell r="F504">
            <v>1</v>
          </cell>
          <cell r="H504">
            <v>9</v>
          </cell>
          <cell r="M504" t="str">
            <v>x</v>
          </cell>
          <cell r="R504" t="str">
            <v>Guatemala</v>
          </cell>
          <cell r="S504" t="str">
            <v>Guatemala</v>
          </cell>
        </row>
        <row r="505">
          <cell r="B505">
            <v>2115954460101</v>
          </cell>
          <cell r="D505" t="str">
            <v>Marissa Gabriela Pérez Anavisca</v>
          </cell>
          <cell r="F505">
            <v>1</v>
          </cell>
          <cell r="H505">
            <v>7</v>
          </cell>
          <cell r="M505" t="str">
            <v>x</v>
          </cell>
          <cell r="R505" t="str">
            <v>Guatemala</v>
          </cell>
          <cell r="S505" t="str">
            <v>Guatemala</v>
          </cell>
        </row>
        <row r="506">
          <cell r="B506">
            <v>2237088950101</v>
          </cell>
          <cell r="D506" t="str">
            <v xml:space="preserve">Douglas Gudiel Armando Cardona </v>
          </cell>
          <cell r="F506">
            <v>2</v>
          </cell>
          <cell r="H506">
            <v>7</v>
          </cell>
          <cell r="M506" t="str">
            <v>x</v>
          </cell>
          <cell r="R506" t="str">
            <v>Guatemala</v>
          </cell>
          <cell r="S506" t="str">
            <v>Guatemala</v>
          </cell>
        </row>
        <row r="507">
          <cell r="B507">
            <v>2296271100101</v>
          </cell>
          <cell r="D507" t="str">
            <v xml:space="preserve">Lizel Carolina  Maldonado Alvarez </v>
          </cell>
          <cell r="F507">
            <v>1</v>
          </cell>
          <cell r="H507">
            <v>6</v>
          </cell>
          <cell r="M507" t="str">
            <v>x</v>
          </cell>
          <cell r="R507" t="str">
            <v>Guatemala</v>
          </cell>
          <cell r="S507" t="str">
            <v>Guatemala</v>
          </cell>
        </row>
        <row r="508">
          <cell r="B508" t="str">
            <v>menor de edad</v>
          </cell>
          <cell r="D508" t="str">
            <v xml:space="preserve">Ashly Nataly Giron Garcia </v>
          </cell>
          <cell r="F508">
            <v>1</v>
          </cell>
          <cell r="H508">
            <v>9</v>
          </cell>
          <cell r="M508" t="str">
            <v>x</v>
          </cell>
          <cell r="R508" t="str">
            <v>Guatemala</v>
          </cell>
          <cell r="S508" t="str">
            <v>Guatemala</v>
          </cell>
        </row>
        <row r="509">
          <cell r="B509">
            <v>2235685700101</v>
          </cell>
          <cell r="D509" t="str">
            <v xml:space="preserve">Damaria Cesia Lima Boch </v>
          </cell>
          <cell r="F509">
            <v>1</v>
          </cell>
          <cell r="H509">
            <v>42</v>
          </cell>
          <cell r="M509" t="str">
            <v>x</v>
          </cell>
          <cell r="R509" t="str">
            <v>Guatemala</v>
          </cell>
          <cell r="S509" t="str">
            <v>Guatemala</v>
          </cell>
        </row>
        <row r="510">
          <cell r="B510">
            <v>2682668240101</v>
          </cell>
          <cell r="D510" t="str">
            <v xml:space="preserve">Denise Garbiela Higueros Lima </v>
          </cell>
          <cell r="F510">
            <v>1</v>
          </cell>
          <cell r="H510">
            <v>5</v>
          </cell>
          <cell r="M510" t="str">
            <v>x</v>
          </cell>
          <cell r="R510" t="str">
            <v>Guatemala</v>
          </cell>
          <cell r="S510" t="str">
            <v>Guatemala</v>
          </cell>
        </row>
        <row r="511">
          <cell r="B511" t="str">
            <v>MENOR DE EDAD</v>
          </cell>
          <cell r="D511" t="str">
            <v xml:space="preserve">Lourdes Yolanda Villeda Jerez </v>
          </cell>
          <cell r="F511">
            <v>1</v>
          </cell>
          <cell r="H511">
            <v>12</v>
          </cell>
          <cell r="M511" t="str">
            <v>x</v>
          </cell>
          <cell r="R511" t="str">
            <v>Guatemala</v>
          </cell>
          <cell r="S511" t="str">
            <v>Guatemala</v>
          </cell>
        </row>
        <row r="512">
          <cell r="B512">
            <v>2991207160101</v>
          </cell>
          <cell r="D512" t="str">
            <v xml:space="preserve">Karen elizabet Aguilar Oliva </v>
          </cell>
          <cell r="F512">
            <v>1</v>
          </cell>
          <cell r="H512">
            <v>12</v>
          </cell>
          <cell r="M512" t="str">
            <v>x</v>
          </cell>
          <cell r="R512" t="str">
            <v>Guatemala</v>
          </cell>
          <cell r="S512" t="str">
            <v>Guatemala</v>
          </cell>
        </row>
        <row r="513">
          <cell r="B513" t="str">
            <v>MENOR DE EDAD</v>
          </cell>
          <cell r="D513" t="str">
            <v xml:space="preserve">Darlin Renata Aguilar Oliva </v>
          </cell>
          <cell r="F513">
            <v>1</v>
          </cell>
          <cell r="H513">
            <v>11</v>
          </cell>
          <cell r="M513" t="str">
            <v>x</v>
          </cell>
          <cell r="R513" t="str">
            <v>Guatemala</v>
          </cell>
          <cell r="S513" t="str">
            <v>Guatemala</v>
          </cell>
        </row>
        <row r="514">
          <cell r="B514">
            <v>2129638640101</v>
          </cell>
          <cell r="D514" t="str">
            <v xml:space="preserve">Keila Yohana Antonio </v>
          </cell>
          <cell r="F514">
            <v>1</v>
          </cell>
          <cell r="H514">
            <v>7</v>
          </cell>
          <cell r="M514" t="str">
            <v>x</v>
          </cell>
          <cell r="R514" t="str">
            <v>Guatemala</v>
          </cell>
          <cell r="S514" t="str">
            <v>Guatemala</v>
          </cell>
        </row>
        <row r="515">
          <cell r="B515" t="str">
            <v>MENOR DE EDAD</v>
          </cell>
          <cell r="D515" t="str">
            <v xml:space="preserve">Dannah Sofia Guerra Robles </v>
          </cell>
          <cell r="F515">
            <v>1</v>
          </cell>
          <cell r="H515">
            <v>10</v>
          </cell>
          <cell r="M515" t="str">
            <v>x</v>
          </cell>
          <cell r="R515" t="str">
            <v>Guatemala</v>
          </cell>
          <cell r="S515" t="str">
            <v>Guatemala</v>
          </cell>
        </row>
        <row r="516">
          <cell r="B516" t="str">
            <v>MENOR DE EDAD</v>
          </cell>
          <cell r="D516" t="str">
            <v xml:space="preserve">Astrid Anai Garcia Gomez </v>
          </cell>
          <cell r="F516">
            <v>1</v>
          </cell>
          <cell r="H516">
            <v>10</v>
          </cell>
          <cell r="M516" t="str">
            <v>x</v>
          </cell>
          <cell r="R516" t="str">
            <v>Guatemala</v>
          </cell>
          <cell r="S516" t="str">
            <v>Guatemala</v>
          </cell>
        </row>
        <row r="517">
          <cell r="B517">
            <v>2776359690101</v>
          </cell>
          <cell r="D517" t="str">
            <v xml:space="preserve">Ashley Vanessa Garcia Gomez </v>
          </cell>
          <cell r="F517">
            <v>1</v>
          </cell>
          <cell r="H517">
            <v>10</v>
          </cell>
          <cell r="M517" t="str">
            <v>x</v>
          </cell>
          <cell r="R517" t="str">
            <v>Guatemala</v>
          </cell>
          <cell r="S517" t="str">
            <v>Guatemala</v>
          </cell>
        </row>
        <row r="518">
          <cell r="B518">
            <v>2111199380101</v>
          </cell>
          <cell r="D518" t="str">
            <v>Leidy Elizabeth Xocoy España</v>
          </cell>
          <cell r="F518">
            <v>1</v>
          </cell>
          <cell r="H518">
            <v>7</v>
          </cell>
          <cell r="M518" t="str">
            <v>x</v>
          </cell>
          <cell r="R518" t="str">
            <v>Guatemala</v>
          </cell>
          <cell r="S518" t="str">
            <v>Guatemala</v>
          </cell>
        </row>
        <row r="519">
          <cell r="B519" t="str">
            <v>MENOR DE EDAD</v>
          </cell>
          <cell r="D519" t="str">
            <v xml:space="preserve">Mariana Lucia Lopez Sanchez </v>
          </cell>
          <cell r="F519">
            <v>1</v>
          </cell>
          <cell r="H519">
            <v>14</v>
          </cell>
          <cell r="M519" t="str">
            <v>x</v>
          </cell>
          <cell r="R519" t="str">
            <v>Guatemala</v>
          </cell>
          <cell r="S519" t="str">
            <v>Guatemala</v>
          </cell>
        </row>
        <row r="520">
          <cell r="B520" t="str">
            <v>MENOR DE EDAD</v>
          </cell>
          <cell r="D520" t="str">
            <v xml:space="preserve">Lara Nicole Estrada Lima </v>
          </cell>
          <cell r="F520">
            <v>1</v>
          </cell>
          <cell r="H520">
            <v>11</v>
          </cell>
          <cell r="M520" t="str">
            <v>x</v>
          </cell>
          <cell r="R520" t="str">
            <v>Guatemala</v>
          </cell>
          <cell r="S520" t="str">
            <v>Guatemala</v>
          </cell>
        </row>
        <row r="521">
          <cell r="B521">
            <v>2491394640101</v>
          </cell>
          <cell r="D521" t="str">
            <v xml:space="preserve">Silvia Geraldina Mirón Jurado </v>
          </cell>
          <cell r="F521">
            <v>1</v>
          </cell>
          <cell r="H521">
            <v>51</v>
          </cell>
          <cell r="M521" t="str">
            <v>x</v>
          </cell>
          <cell r="R521" t="str">
            <v>Guatemala</v>
          </cell>
          <cell r="S521" t="str">
            <v>Guatemala</v>
          </cell>
        </row>
        <row r="522">
          <cell r="B522" t="str">
            <v>MENOR DE EDAD</v>
          </cell>
          <cell r="D522" t="str">
            <v xml:space="preserve">Dayrin Fernanda Estrada Rivera </v>
          </cell>
          <cell r="F522">
            <v>1</v>
          </cell>
          <cell r="H522">
            <v>10</v>
          </cell>
          <cell r="M522" t="str">
            <v>x</v>
          </cell>
          <cell r="R522" t="str">
            <v>Guatemala</v>
          </cell>
          <cell r="S522" t="str">
            <v>Guatemala</v>
          </cell>
        </row>
        <row r="523">
          <cell r="B523">
            <v>2431617780101</v>
          </cell>
          <cell r="D523" t="str">
            <v xml:space="preserve">Ximena Mishell Estrada Rivera </v>
          </cell>
          <cell r="F523">
            <v>1</v>
          </cell>
          <cell r="H523">
            <v>5</v>
          </cell>
          <cell r="M523" t="str">
            <v>x</v>
          </cell>
          <cell r="R523" t="str">
            <v>Guatemala</v>
          </cell>
          <cell r="S523" t="str">
            <v>Guatemala</v>
          </cell>
        </row>
        <row r="524">
          <cell r="B524">
            <v>2052693030101</v>
          </cell>
          <cell r="D524" t="str">
            <v xml:space="preserve">Sofia Monserrat Ruiz Quet </v>
          </cell>
          <cell r="F524">
            <v>1</v>
          </cell>
          <cell r="H524">
            <v>8</v>
          </cell>
          <cell r="M524" t="str">
            <v>x</v>
          </cell>
          <cell r="R524" t="str">
            <v>Guatemala</v>
          </cell>
          <cell r="S524" t="str">
            <v>Guatemala</v>
          </cell>
        </row>
        <row r="525">
          <cell r="B525">
            <v>2056813360101</v>
          </cell>
          <cell r="D525" t="str">
            <v xml:space="preserve">katherine Dayana Chacón Franco </v>
          </cell>
          <cell r="F525">
            <v>1</v>
          </cell>
          <cell r="H525">
            <v>8</v>
          </cell>
          <cell r="M525" t="str">
            <v>x</v>
          </cell>
          <cell r="R525" t="str">
            <v>Guatemala</v>
          </cell>
          <cell r="S525" t="str">
            <v>Guatemala</v>
          </cell>
        </row>
        <row r="526">
          <cell r="B526">
            <v>2124884060101</v>
          </cell>
          <cell r="D526" t="str">
            <v xml:space="preserve">Ingrid Valentina Garcia Sandoval </v>
          </cell>
          <cell r="F526">
            <v>1</v>
          </cell>
          <cell r="H526">
            <v>7</v>
          </cell>
          <cell r="M526" t="str">
            <v>x</v>
          </cell>
          <cell r="R526" t="str">
            <v>Guatemala</v>
          </cell>
          <cell r="S526" t="str">
            <v>Guatemala</v>
          </cell>
        </row>
        <row r="527">
          <cell r="B527">
            <v>3015190990101</v>
          </cell>
          <cell r="D527" t="str">
            <v xml:space="preserve">Tiffany Alexandra Maldonado </v>
          </cell>
          <cell r="F527">
            <v>1</v>
          </cell>
          <cell r="H527">
            <v>10</v>
          </cell>
          <cell r="M527" t="str">
            <v>x</v>
          </cell>
          <cell r="R527" t="str">
            <v>Guatemala</v>
          </cell>
          <cell r="S527" t="str">
            <v>Guatemala</v>
          </cell>
        </row>
        <row r="528">
          <cell r="B528">
            <v>2080458560101</v>
          </cell>
          <cell r="D528" t="str">
            <v xml:space="preserve">Estephania Caceras Cardenas </v>
          </cell>
          <cell r="F528">
            <v>1</v>
          </cell>
          <cell r="H528">
            <v>7</v>
          </cell>
          <cell r="M528" t="str">
            <v>x</v>
          </cell>
          <cell r="R528" t="str">
            <v>Guatemala</v>
          </cell>
          <cell r="S528" t="str">
            <v>Guatemala</v>
          </cell>
        </row>
        <row r="529">
          <cell r="B529">
            <v>2076706680101</v>
          </cell>
          <cell r="D529" t="str">
            <v>Teresa Han-Fang Tsai Tseng</v>
          </cell>
          <cell r="F529">
            <v>1</v>
          </cell>
          <cell r="H529">
            <v>8</v>
          </cell>
          <cell r="M529" t="str">
            <v>x</v>
          </cell>
          <cell r="R529" t="str">
            <v>Guatemala</v>
          </cell>
          <cell r="S529" t="str">
            <v>Guatemala</v>
          </cell>
        </row>
        <row r="530">
          <cell r="B530">
            <v>2299692320101</v>
          </cell>
          <cell r="D530" t="str">
            <v xml:space="preserve">Angie Guisselle Lopez Garcia </v>
          </cell>
          <cell r="F530">
            <v>1</v>
          </cell>
          <cell r="H530">
            <v>6</v>
          </cell>
          <cell r="M530" t="str">
            <v>x</v>
          </cell>
          <cell r="R530" t="str">
            <v>Guatemala</v>
          </cell>
          <cell r="S530" t="str">
            <v>Guatemala</v>
          </cell>
        </row>
        <row r="531">
          <cell r="B531">
            <v>2820058700101</v>
          </cell>
          <cell r="D531" t="str">
            <v xml:space="preserve">Jefferson Eduardo Perez Quin </v>
          </cell>
          <cell r="F531">
            <v>2</v>
          </cell>
          <cell r="H531">
            <v>11</v>
          </cell>
          <cell r="M531" t="str">
            <v>x</v>
          </cell>
          <cell r="R531" t="str">
            <v>Guatemala</v>
          </cell>
          <cell r="S531" t="str">
            <v>Guatemala</v>
          </cell>
        </row>
        <row r="532">
          <cell r="B532" t="str">
            <v>menor de edad</v>
          </cell>
          <cell r="D532" t="str">
            <v xml:space="preserve">Ashly Beatriz Borrayo Hernandez </v>
          </cell>
          <cell r="H532">
            <v>10</v>
          </cell>
          <cell r="M532" t="str">
            <v>x</v>
          </cell>
          <cell r="R532" t="str">
            <v>Guatemala</v>
          </cell>
          <cell r="S532" t="str">
            <v>Guatemala</v>
          </cell>
        </row>
        <row r="533">
          <cell r="B533">
            <v>2799252470108</v>
          </cell>
          <cell r="D533" t="str">
            <v xml:space="preserve">Sofia Bonilla Lopez  </v>
          </cell>
          <cell r="F533">
            <v>1</v>
          </cell>
          <cell r="H533">
            <v>9</v>
          </cell>
          <cell r="M533" t="str">
            <v>x</v>
          </cell>
          <cell r="R533" t="str">
            <v>Guatemala</v>
          </cell>
          <cell r="S533" t="str">
            <v>Guatemala</v>
          </cell>
        </row>
        <row r="534">
          <cell r="B534">
            <v>2799252200108</v>
          </cell>
          <cell r="D534" t="str">
            <v xml:space="preserve">Mariana Bonilla Lopez </v>
          </cell>
          <cell r="F534">
            <v>1</v>
          </cell>
          <cell r="H534">
            <v>9</v>
          </cell>
          <cell r="M534" t="str">
            <v>x</v>
          </cell>
          <cell r="R534" t="str">
            <v>Guatemala</v>
          </cell>
          <cell r="S534" t="str">
            <v>Guatemala</v>
          </cell>
        </row>
        <row r="535">
          <cell r="B535">
            <v>2799253360108</v>
          </cell>
          <cell r="D535" t="str">
            <v xml:space="preserve">Daniela Bonilla Lopez </v>
          </cell>
          <cell r="F535">
            <v>1</v>
          </cell>
          <cell r="H535">
            <v>14</v>
          </cell>
          <cell r="M535" t="str">
            <v>x</v>
          </cell>
          <cell r="R535" t="str">
            <v>Guatemala</v>
          </cell>
          <cell r="S535" t="str">
            <v>Guatemala</v>
          </cell>
        </row>
        <row r="536">
          <cell r="B536" t="str">
            <v>menor de edad</v>
          </cell>
          <cell r="D536" t="str">
            <v xml:space="preserve">Lizandro Benjamin Alvarado Alvarado </v>
          </cell>
          <cell r="F536">
            <v>2</v>
          </cell>
          <cell r="H536">
            <v>7</v>
          </cell>
          <cell r="M536" t="str">
            <v>x</v>
          </cell>
          <cell r="R536" t="str">
            <v>Guatemala</v>
          </cell>
          <cell r="S536" t="str">
            <v>Guatemala</v>
          </cell>
        </row>
        <row r="537">
          <cell r="B537" t="str">
            <v>menor de edad</v>
          </cell>
          <cell r="D537" t="str">
            <v xml:space="preserve">Cristian Alexander Méndez Mateo </v>
          </cell>
          <cell r="F537">
            <v>2</v>
          </cell>
          <cell r="H537">
            <v>10</v>
          </cell>
          <cell r="M537" t="str">
            <v>x</v>
          </cell>
          <cell r="R537" t="str">
            <v>Guatemala</v>
          </cell>
          <cell r="S537" t="str">
            <v>Guatemala</v>
          </cell>
        </row>
        <row r="538">
          <cell r="B538">
            <v>2119773490101</v>
          </cell>
          <cell r="D538" t="str">
            <v xml:space="preserve">Ana Monserrat Portales Torres </v>
          </cell>
          <cell r="F538">
            <v>1</v>
          </cell>
          <cell r="H538">
            <v>7</v>
          </cell>
          <cell r="M538" t="str">
            <v>x</v>
          </cell>
          <cell r="R538" t="str">
            <v>Guatemala</v>
          </cell>
          <cell r="S538" t="str">
            <v>Guatemala</v>
          </cell>
        </row>
        <row r="539">
          <cell r="B539">
            <v>2038893120101</v>
          </cell>
          <cell r="D539" t="str">
            <v xml:space="preserve">Sharon Nicol Esteban Perez </v>
          </cell>
          <cell r="F539">
            <v>1</v>
          </cell>
          <cell r="H539">
            <v>8</v>
          </cell>
          <cell r="M539" t="str">
            <v>x</v>
          </cell>
          <cell r="R539" t="str">
            <v>Guatemala</v>
          </cell>
          <cell r="S539" t="str">
            <v>Guatemala</v>
          </cell>
        </row>
        <row r="540">
          <cell r="B540">
            <v>3619252470101</v>
          </cell>
          <cell r="D540" t="str">
            <v xml:space="preserve">Yuri Dayana Esteban Perez </v>
          </cell>
          <cell r="F540">
            <v>1</v>
          </cell>
          <cell r="H540">
            <v>12</v>
          </cell>
          <cell r="M540" t="str">
            <v>x</v>
          </cell>
          <cell r="R540" t="str">
            <v>Guatemala</v>
          </cell>
          <cell r="S540" t="str">
            <v>Guatemala</v>
          </cell>
        </row>
        <row r="541">
          <cell r="B541">
            <v>2112592840101</v>
          </cell>
          <cell r="D541" t="str">
            <v xml:space="preserve">Angela Xiomara Gerez </v>
          </cell>
          <cell r="F541">
            <v>1</v>
          </cell>
          <cell r="H541">
            <v>8</v>
          </cell>
          <cell r="M541" t="str">
            <v>x</v>
          </cell>
          <cell r="R541" t="str">
            <v>Guatemala</v>
          </cell>
          <cell r="S541" t="str">
            <v>Guatemala</v>
          </cell>
        </row>
        <row r="542">
          <cell r="B542">
            <v>2118129270101</v>
          </cell>
          <cell r="D542" t="str">
            <v>Mario Estuardo Valdez Cordova</v>
          </cell>
          <cell r="F542">
            <v>2</v>
          </cell>
          <cell r="H542">
            <v>7</v>
          </cell>
          <cell r="M542" t="str">
            <v>x</v>
          </cell>
          <cell r="R542" t="str">
            <v>Guatemala</v>
          </cell>
          <cell r="S542" t="str">
            <v>Guatemala</v>
          </cell>
        </row>
        <row r="543">
          <cell r="B543" t="str">
            <v>menor de edad</v>
          </cell>
          <cell r="D543" t="str">
            <v>Dana Mercedes Alvarado Alvarado</v>
          </cell>
          <cell r="F543">
            <v>1</v>
          </cell>
          <cell r="H543">
            <v>7</v>
          </cell>
          <cell r="M543" t="str">
            <v>x</v>
          </cell>
          <cell r="R543" t="str">
            <v>Guatemala</v>
          </cell>
          <cell r="S543" t="str">
            <v>Guatemala</v>
          </cell>
        </row>
        <row r="544">
          <cell r="B544">
            <v>2991367870101</v>
          </cell>
          <cell r="D544" t="str">
            <v>Marìa Rene de los Angeles Cardenas</v>
          </cell>
          <cell r="F544">
            <v>1</v>
          </cell>
          <cell r="H544">
            <v>19</v>
          </cell>
          <cell r="M544" t="str">
            <v>x</v>
          </cell>
          <cell r="R544" t="str">
            <v>Guatemala</v>
          </cell>
          <cell r="S544" t="str">
            <v>Guatemala</v>
          </cell>
        </row>
        <row r="545">
          <cell r="B545">
            <v>2728402380101</v>
          </cell>
          <cell r="D545" t="str">
            <v>David Antonio Herrera Lòpez</v>
          </cell>
          <cell r="F545">
            <v>2</v>
          </cell>
          <cell r="H545">
            <v>12</v>
          </cell>
          <cell r="M545" t="str">
            <v>x</v>
          </cell>
          <cell r="R545" t="str">
            <v>Guatemala</v>
          </cell>
          <cell r="S545" t="str">
            <v>Guatemala</v>
          </cell>
        </row>
        <row r="546">
          <cell r="B546">
            <v>2436684140101</v>
          </cell>
          <cell r="D546" t="str">
            <v>Karlo Andrè Sanchez Chacòn</v>
          </cell>
          <cell r="F546">
            <v>2</v>
          </cell>
          <cell r="H546">
            <v>5</v>
          </cell>
          <cell r="M546" t="str">
            <v>x</v>
          </cell>
          <cell r="R546" t="str">
            <v>Guatemala</v>
          </cell>
          <cell r="S546" t="str">
            <v>Guatemala</v>
          </cell>
        </row>
        <row r="547">
          <cell r="B547">
            <v>2922115890101</v>
          </cell>
          <cell r="D547" t="str">
            <v>Byron Andres Gutierrez Lòpez</v>
          </cell>
          <cell r="F547">
            <v>2</v>
          </cell>
          <cell r="H547">
            <v>10</v>
          </cell>
          <cell r="M547" t="str">
            <v>x</v>
          </cell>
          <cell r="R547" t="str">
            <v>Guatemala</v>
          </cell>
          <cell r="S547" t="str">
            <v>Guatemala</v>
          </cell>
        </row>
        <row r="548">
          <cell r="B548">
            <v>3023138180101</v>
          </cell>
          <cell r="D548" t="str">
            <v>Nohelia Steffanni Monola Jerez Garcia</v>
          </cell>
          <cell r="F548">
            <v>1</v>
          </cell>
          <cell r="H548">
            <v>10</v>
          </cell>
          <cell r="M548" t="str">
            <v>x</v>
          </cell>
          <cell r="R548" t="str">
            <v>Guatemala</v>
          </cell>
          <cell r="S548" t="str">
            <v>Guatemala</v>
          </cell>
        </row>
        <row r="549">
          <cell r="B549">
            <v>3023721990101</v>
          </cell>
          <cell r="D549" t="str">
            <v>Cristofer Josuè Sanchez Osorio</v>
          </cell>
          <cell r="F549">
            <v>2</v>
          </cell>
          <cell r="H549">
            <v>10</v>
          </cell>
          <cell r="M549" t="str">
            <v>x</v>
          </cell>
          <cell r="R549" t="str">
            <v>Guatemala</v>
          </cell>
          <cell r="S549" t="str">
            <v>Guatemala</v>
          </cell>
        </row>
        <row r="550">
          <cell r="B550" t="str">
            <v>menor de edad</v>
          </cell>
          <cell r="D550" t="str">
            <v>Christian Rodrigo Quezada Mejicano</v>
          </cell>
          <cell r="F550">
            <v>2</v>
          </cell>
          <cell r="H550">
            <v>10</v>
          </cell>
          <cell r="M550" t="str">
            <v>x</v>
          </cell>
          <cell r="R550" t="str">
            <v>Guatemala</v>
          </cell>
          <cell r="S550" t="str">
            <v>Guatemala</v>
          </cell>
        </row>
        <row r="551">
          <cell r="B551">
            <v>2443933110101</v>
          </cell>
          <cell r="D551" t="str">
            <v>Jorge Andrès Quezada Mejicano</v>
          </cell>
          <cell r="F551">
            <v>2</v>
          </cell>
          <cell r="H551">
            <v>5</v>
          </cell>
          <cell r="M551" t="str">
            <v>x</v>
          </cell>
          <cell r="R551" t="str">
            <v>Guatemala</v>
          </cell>
          <cell r="S551" t="str">
            <v>Guatemala</v>
          </cell>
        </row>
        <row r="552">
          <cell r="B552">
            <v>3714057500101</v>
          </cell>
          <cell r="D552" t="str">
            <v>Luz de Maria De Leòn Ramirez</v>
          </cell>
          <cell r="F552">
            <v>1</v>
          </cell>
          <cell r="H552">
            <v>10</v>
          </cell>
          <cell r="M552" t="str">
            <v>x</v>
          </cell>
          <cell r="R552" t="str">
            <v>Guatemala</v>
          </cell>
          <cell r="S552" t="str">
            <v>Guatemala</v>
          </cell>
        </row>
        <row r="553">
          <cell r="B553">
            <v>2036879570101</v>
          </cell>
          <cell r="D553" t="str">
            <v xml:space="preserve">Norma Rosario de Leòn Ramirez </v>
          </cell>
          <cell r="F553">
            <v>1</v>
          </cell>
          <cell r="H553">
            <v>8</v>
          </cell>
          <cell r="M553" t="str">
            <v>x</v>
          </cell>
          <cell r="R553" t="str">
            <v>Guatemala</v>
          </cell>
          <cell r="S553" t="str">
            <v>Guatemala</v>
          </cell>
        </row>
        <row r="554">
          <cell r="B554">
            <v>2045191440101</v>
          </cell>
          <cell r="D554" t="str">
            <v>David Orlando Monroy Elìas</v>
          </cell>
          <cell r="F554">
            <v>2</v>
          </cell>
          <cell r="H554">
            <v>10</v>
          </cell>
          <cell r="M554" t="str">
            <v>x</v>
          </cell>
          <cell r="R554" t="str">
            <v>Guatemala</v>
          </cell>
          <cell r="S554" t="str">
            <v>Guatemala</v>
          </cell>
        </row>
        <row r="555">
          <cell r="B555">
            <v>2810989130101</v>
          </cell>
          <cell r="D555" t="str">
            <v>Javier Eduardo Monroy Elìas</v>
          </cell>
          <cell r="F555">
            <v>2</v>
          </cell>
          <cell r="H555">
            <v>10</v>
          </cell>
          <cell r="M555" t="str">
            <v>x</v>
          </cell>
          <cell r="R555" t="str">
            <v>Guatemala</v>
          </cell>
          <cell r="S555" t="str">
            <v>Guatemala</v>
          </cell>
        </row>
        <row r="556">
          <cell r="B556">
            <v>2457552920101</v>
          </cell>
          <cell r="D556" t="str">
            <v>Diego Sebastiàn Romàn Ajquejay</v>
          </cell>
          <cell r="F556">
            <v>2</v>
          </cell>
          <cell r="H556">
            <v>5</v>
          </cell>
          <cell r="M556" t="str">
            <v>x</v>
          </cell>
          <cell r="R556" t="str">
            <v>Guatemala</v>
          </cell>
          <cell r="S556" t="str">
            <v>Guatemala</v>
          </cell>
        </row>
        <row r="557">
          <cell r="B557">
            <v>2259552530101</v>
          </cell>
          <cell r="D557" t="str">
            <v>Fesabi Isabela Alfaro Hernàndez</v>
          </cell>
          <cell r="F557">
            <v>1</v>
          </cell>
          <cell r="H557">
            <v>6</v>
          </cell>
          <cell r="M557" t="str">
            <v>x</v>
          </cell>
          <cell r="R557" t="str">
            <v>Guatemala</v>
          </cell>
          <cell r="S557" t="str">
            <v>Guatemala</v>
          </cell>
        </row>
        <row r="558">
          <cell r="B558" t="str">
            <v>menor de edad</v>
          </cell>
          <cell r="D558" t="str">
            <v>Rong-Yih Tong Tsai</v>
          </cell>
          <cell r="F558">
            <v>2</v>
          </cell>
          <cell r="H558">
            <v>11</v>
          </cell>
          <cell r="M558" t="str">
            <v>x</v>
          </cell>
          <cell r="R558" t="str">
            <v>Guatemala</v>
          </cell>
          <cell r="S558" t="str">
            <v>Guatemala</v>
          </cell>
        </row>
        <row r="559">
          <cell r="B559" t="str">
            <v>menor de edad</v>
          </cell>
          <cell r="D559" t="str">
            <v xml:space="preserve">Maria Josè Portillo Zuñiga </v>
          </cell>
          <cell r="F559">
            <v>1</v>
          </cell>
          <cell r="H559">
            <v>6</v>
          </cell>
          <cell r="M559" t="str">
            <v>x</v>
          </cell>
          <cell r="R559" t="str">
            <v>Guatemala</v>
          </cell>
          <cell r="S559" t="str">
            <v>Guatemala</v>
          </cell>
        </row>
        <row r="560">
          <cell r="B560">
            <v>3021463420101</v>
          </cell>
          <cell r="D560" t="str">
            <v>Pamela Nicole Bird Pinzòn</v>
          </cell>
          <cell r="F560">
            <v>1</v>
          </cell>
          <cell r="H560">
            <v>10</v>
          </cell>
          <cell r="M560" t="str">
            <v>x</v>
          </cell>
          <cell r="R560" t="str">
            <v>Guatemala</v>
          </cell>
          <cell r="S560" t="str">
            <v>Guatemala</v>
          </cell>
        </row>
        <row r="561">
          <cell r="B561" t="str">
            <v>menor de edad</v>
          </cell>
          <cell r="D561" t="str">
            <v>Daniela Lucia Lòpez Sànchez</v>
          </cell>
          <cell r="F561">
            <v>1</v>
          </cell>
          <cell r="H561">
            <v>11</v>
          </cell>
          <cell r="M561" t="str">
            <v>x</v>
          </cell>
          <cell r="R561" t="str">
            <v>Guatemala</v>
          </cell>
          <cell r="S561" t="str">
            <v>Guatemala</v>
          </cell>
        </row>
        <row r="562">
          <cell r="B562">
            <v>2817312840101</v>
          </cell>
          <cell r="D562" t="str">
            <v>Gabriela Marìa Cordova Benegas</v>
          </cell>
          <cell r="F562">
            <v>1</v>
          </cell>
          <cell r="H562">
            <v>38</v>
          </cell>
          <cell r="M562" t="str">
            <v>x</v>
          </cell>
          <cell r="R562" t="str">
            <v>Guatemala</v>
          </cell>
          <cell r="S562" t="str">
            <v>Guatemala</v>
          </cell>
        </row>
        <row r="563">
          <cell r="B563">
            <v>2386664170101</v>
          </cell>
          <cell r="D563" t="str">
            <v>Chelsea Dayami Rios Farfàn</v>
          </cell>
          <cell r="F563">
            <v>1</v>
          </cell>
          <cell r="H563">
            <v>5</v>
          </cell>
          <cell r="M563" t="str">
            <v>x</v>
          </cell>
          <cell r="R563" t="str">
            <v>Guatemala</v>
          </cell>
          <cell r="S563" t="str">
            <v>Guatemala</v>
          </cell>
        </row>
        <row r="564">
          <cell r="B564">
            <v>2045241560101</v>
          </cell>
          <cell r="D564" t="str">
            <v>Caitlin Obama Yuliana Hernàndez Orozco</v>
          </cell>
          <cell r="F564">
            <v>1</v>
          </cell>
          <cell r="H564">
            <v>8</v>
          </cell>
          <cell r="M564" t="str">
            <v>x</v>
          </cell>
          <cell r="R564" t="str">
            <v>Guatemala</v>
          </cell>
          <cell r="S564" t="str">
            <v>Guatemala</v>
          </cell>
        </row>
        <row r="565">
          <cell r="B565">
            <v>2140044650101</v>
          </cell>
          <cell r="D565" t="str">
            <v>Marian Anamei Campos Orozco</v>
          </cell>
          <cell r="F565">
            <v>1</v>
          </cell>
          <cell r="H565">
            <v>7</v>
          </cell>
          <cell r="M565" t="str">
            <v>x</v>
          </cell>
          <cell r="R565" t="str">
            <v>Guatemala</v>
          </cell>
          <cell r="S565" t="str">
            <v>Guatemala</v>
          </cell>
        </row>
        <row r="566">
          <cell r="B566">
            <v>2175731770101</v>
          </cell>
          <cell r="D566" t="str">
            <v>Nathalia Genesis Baran Orozco</v>
          </cell>
          <cell r="F566">
            <v>1</v>
          </cell>
          <cell r="H566">
            <v>7</v>
          </cell>
          <cell r="M566" t="str">
            <v>x</v>
          </cell>
          <cell r="R566" t="str">
            <v>Guatemala</v>
          </cell>
          <cell r="S566" t="str">
            <v>Guatemala</v>
          </cell>
        </row>
        <row r="567">
          <cell r="B567">
            <v>3110672551215</v>
          </cell>
          <cell r="D567" t="str">
            <v>Ingrid Mariela Reynoso Godinez</v>
          </cell>
          <cell r="F567">
            <v>1</v>
          </cell>
          <cell r="H567">
            <v>12</v>
          </cell>
          <cell r="M567" t="str">
            <v>x</v>
          </cell>
          <cell r="R567" t="str">
            <v>Guatemala</v>
          </cell>
          <cell r="S567" t="str">
            <v>Guatemala</v>
          </cell>
        </row>
        <row r="568">
          <cell r="B568">
            <v>2005129351001</v>
          </cell>
          <cell r="D568" t="str">
            <v xml:space="preserve">Ana Lucia Coquix López </v>
          </cell>
          <cell r="F568">
            <v>1</v>
          </cell>
          <cell r="H568">
            <v>9</v>
          </cell>
          <cell r="M568" t="str">
            <v>x</v>
          </cell>
          <cell r="R568" t="str">
            <v>Guatemala</v>
          </cell>
          <cell r="S568" t="str">
            <v>Guatemala</v>
          </cell>
        </row>
        <row r="569">
          <cell r="B569">
            <v>2009173230101</v>
          </cell>
          <cell r="D569" t="str">
            <v xml:space="preserve">Sindi Carolina Bonilla Rodriguez </v>
          </cell>
          <cell r="F569">
            <v>1</v>
          </cell>
          <cell r="H569">
            <v>9</v>
          </cell>
          <cell r="M569" t="str">
            <v>x</v>
          </cell>
          <cell r="R569" t="str">
            <v>Guatemala</v>
          </cell>
          <cell r="S569" t="str">
            <v>Guatemala</v>
          </cell>
        </row>
        <row r="570">
          <cell r="B570">
            <v>2046648960101</v>
          </cell>
          <cell r="D570" t="str">
            <v xml:space="preserve">Alyza Denise Alfaro Hernandez </v>
          </cell>
          <cell r="F570">
            <v>1</v>
          </cell>
          <cell r="H570">
            <v>10</v>
          </cell>
          <cell r="M570" t="str">
            <v>x</v>
          </cell>
          <cell r="R570" t="str">
            <v>Guatemala</v>
          </cell>
          <cell r="S570" t="str">
            <v>Guatemala</v>
          </cell>
        </row>
        <row r="571">
          <cell r="B571">
            <v>2011219800101</v>
          </cell>
          <cell r="D571" t="str">
            <v xml:space="preserve">Genesis Fabiola Yool Quiñonez </v>
          </cell>
          <cell r="F571">
            <v>1</v>
          </cell>
          <cell r="H571">
            <v>9</v>
          </cell>
          <cell r="M571" t="str">
            <v>x</v>
          </cell>
          <cell r="R571" t="str">
            <v>Guatemala</v>
          </cell>
          <cell r="S571" t="str">
            <v>Guatemala</v>
          </cell>
        </row>
        <row r="572">
          <cell r="B572">
            <v>2668247730101</v>
          </cell>
          <cell r="D572" t="str">
            <v>Crisia Jeanette Perez Paz</v>
          </cell>
          <cell r="F572">
            <v>1</v>
          </cell>
          <cell r="H572">
            <v>54</v>
          </cell>
          <cell r="M572" t="str">
            <v>x</v>
          </cell>
          <cell r="R572" t="str">
            <v>Guatemala</v>
          </cell>
          <cell r="S572" t="str">
            <v>Guatemala</v>
          </cell>
        </row>
        <row r="573">
          <cell r="B573">
            <v>2261645190101</v>
          </cell>
          <cell r="D573" t="str">
            <v xml:space="preserve">Maria Stephanie Samayoa </v>
          </cell>
          <cell r="F573">
            <v>1</v>
          </cell>
          <cell r="H573">
            <v>24</v>
          </cell>
          <cell r="M573" t="str">
            <v>x</v>
          </cell>
          <cell r="R573" t="str">
            <v>Guatemala</v>
          </cell>
          <cell r="S573" t="str">
            <v>Guatemala</v>
          </cell>
        </row>
        <row r="574">
          <cell r="B574">
            <v>3483031000101</v>
          </cell>
          <cell r="D574" t="str">
            <v xml:space="preserve">Adriana Cristna Mazariegos Diaz </v>
          </cell>
          <cell r="F574">
            <v>1</v>
          </cell>
          <cell r="H574">
            <v>12</v>
          </cell>
          <cell r="M574" t="str">
            <v>x</v>
          </cell>
          <cell r="R574" t="str">
            <v>Guatemala</v>
          </cell>
          <cell r="S574" t="str">
            <v>Guatemala</v>
          </cell>
        </row>
        <row r="575">
          <cell r="B575">
            <v>2990961060101</v>
          </cell>
          <cell r="D575" t="str">
            <v xml:space="preserve">Nancy Sarai Gramajo Bojorquez </v>
          </cell>
          <cell r="F575">
            <v>1</v>
          </cell>
          <cell r="H575">
            <v>18</v>
          </cell>
          <cell r="M575" t="str">
            <v>x</v>
          </cell>
          <cell r="R575" t="str">
            <v>Guatemala</v>
          </cell>
          <cell r="S575" t="str">
            <v>Guatemala</v>
          </cell>
        </row>
        <row r="576">
          <cell r="B576">
            <v>1814229560101</v>
          </cell>
          <cell r="D576" t="str">
            <v xml:space="preserve">Reina Elizabeth Tello Hernandez </v>
          </cell>
          <cell r="F576">
            <v>1</v>
          </cell>
          <cell r="H576">
            <v>50</v>
          </cell>
          <cell r="M576" t="str">
            <v>x</v>
          </cell>
          <cell r="R576" t="str">
            <v>Guatemala</v>
          </cell>
          <cell r="S576" t="str">
            <v>Guatemala</v>
          </cell>
        </row>
        <row r="577">
          <cell r="B577">
            <v>2563250140101</v>
          </cell>
          <cell r="D577" t="str">
            <v xml:space="preserve">Rut Elizabeth Say De Silvestre </v>
          </cell>
          <cell r="F577">
            <v>1</v>
          </cell>
          <cell r="H577">
            <v>40</v>
          </cell>
          <cell r="M577" t="str">
            <v>x</v>
          </cell>
          <cell r="R577" t="str">
            <v>Guatemala</v>
          </cell>
          <cell r="S577" t="str">
            <v>Guatemala</v>
          </cell>
        </row>
        <row r="578">
          <cell r="B578" t="str">
            <v>menor de edad</v>
          </cell>
          <cell r="D578" t="str">
            <v xml:space="preserve">Valeri Xiomara Pérez Viana </v>
          </cell>
          <cell r="F578">
            <v>1</v>
          </cell>
          <cell r="H578">
            <v>11</v>
          </cell>
          <cell r="M578" t="str">
            <v>x</v>
          </cell>
          <cell r="R578" t="str">
            <v>Guatemala</v>
          </cell>
          <cell r="S578" t="str">
            <v>Guatemala</v>
          </cell>
        </row>
        <row r="579">
          <cell r="B579">
            <v>2643256640101</v>
          </cell>
          <cell r="D579" t="str">
            <v xml:space="preserve">Krizia Yajahira Orellana Pérez </v>
          </cell>
          <cell r="F579">
            <v>1</v>
          </cell>
          <cell r="H579">
            <v>37</v>
          </cell>
          <cell r="M579" t="str">
            <v>x</v>
          </cell>
          <cell r="R579" t="str">
            <v>Guatemala</v>
          </cell>
          <cell r="S579" t="str">
            <v>Guatemala</v>
          </cell>
        </row>
        <row r="580">
          <cell r="B580">
            <v>2203564240101</v>
          </cell>
          <cell r="D580" t="str">
            <v xml:space="preserve">Fatima Garbiela Orellana Samayoa </v>
          </cell>
          <cell r="F580">
            <v>1</v>
          </cell>
          <cell r="H580">
            <v>6</v>
          </cell>
          <cell r="M580" t="str">
            <v>x</v>
          </cell>
          <cell r="R580" t="str">
            <v>Guatemala</v>
          </cell>
          <cell r="S580" t="str">
            <v>Guatemala</v>
          </cell>
        </row>
        <row r="581">
          <cell r="B581">
            <v>1625672430101</v>
          </cell>
          <cell r="D581" t="str">
            <v xml:space="preserve">Sandra Elizbeth Perez  Guix </v>
          </cell>
          <cell r="F581">
            <v>1</v>
          </cell>
          <cell r="H581">
            <v>37</v>
          </cell>
          <cell r="M581" t="str">
            <v>x</v>
          </cell>
          <cell r="R581" t="str">
            <v>Guatemala</v>
          </cell>
          <cell r="S581" t="str">
            <v>Guatemala</v>
          </cell>
        </row>
        <row r="582">
          <cell r="B582">
            <v>2519876980101</v>
          </cell>
          <cell r="D582" t="str">
            <v xml:space="preserve">Emma Yolanda Monterroso Escobar </v>
          </cell>
          <cell r="F582">
            <v>1</v>
          </cell>
          <cell r="H582">
            <v>55</v>
          </cell>
          <cell r="M582" t="str">
            <v>x</v>
          </cell>
          <cell r="R582" t="str">
            <v>Guatemala</v>
          </cell>
          <cell r="S582" t="str">
            <v>Guatemala</v>
          </cell>
        </row>
        <row r="583">
          <cell r="B583" t="str">
            <v>menor de edad</v>
          </cell>
          <cell r="D583" t="str">
            <v>Andrea Juliana Alvarado Alvarado</v>
          </cell>
          <cell r="F583">
            <v>1</v>
          </cell>
          <cell r="H583">
            <v>13</v>
          </cell>
          <cell r="M583" t="str">
            <v>x</v>
          </cell>
          <cell r="R583" t="str">
            <v>Guatemala</v>
          </cell>
          <cell r="S583" t="str">
            <v>Guatemala</v>
          </cell>
        </row>
        <row r="584">
          <cell r="B584">
            <v>1580261870101</v>
          </cell>
          <cell r="D584" t="str">
            <v>Luisa Johana Hernández Ruano</v>
          </cell>
          <cell r="F584">
            <v>1</v>
          </cell>
          <cell r="H584">
            <v>33</v>
          </cell>
          <cell r="M584" t="str">
            <v>x</v>
          </cell>
          <cell r="R584" t="str">
            <v>Guatemala</v>
          </cell>
          <cell r="S584" t="str">
            <v>Guatemala</v>
          </cell>
        </row>
        <row r="585">
          <cell r="B585">
            <v>2022283710101</v>
          </cell>
          <cell r="D585" t="str">
            <v>Carlos Gabriel Valdez Cordova</v>
          </cell>
          <cell r="F585">
            <v>2</v>
          </cell>
          <cell r="H585">
            <v>8</v>
          </cell>
          <cell r="M585" t="str">
            <v>x</v>
          </cell>
          <cell r="R585" t="str">
            <v>Guatemala</v>
          </cell>
          <cell r="S585" t="str">
            <v>Guatemala</v>
          </cell>
        </row>
        <row r="586">
          <cell r="B586">
            <v>1664459242217</v>
          </cell>
          <cell r="D586" t="str">
            <v>Maria del Rosario Jimenez Batrez</v>
          </cell>
          <cell r="F586">
            <v>1</v>
          </cell>
          <cell r="H586">
            <v>63</v>
          </cell>
          <cell r="M586" t="str">
            <v>x</v>
          </cell>
          <cell r="R586" t="str">
            <v>Guatemala</v>
          </cell>
          <cell r="S586" t="str">
            <v>Guatemala</v>
          </cell>
        </row>
        <row r="587">
          <cell r="B587">
            <v>2089228570101</v>
          </cell>
          <cell r="D587" t="str">
            <v>Mariandré Arroyo Mazariegos</v>
          </cell>
          <cell r="F587">
            <v>1</v>
          </cell>
          <cell r="H587">
            <v>7</v>
          </cell>
          <cell r="M587" t="str">
            <v>x</v>
          </cell>
          <cell r="R587" t="str">
            <v>Guatemala</v>
          </cell>
          <cell r="S587" t="str">
            <v>Guatemala</v>
          </cell>
        </row>
        <row r="588">
          <cell r="B588">
            <v>2615451910101</v>
          </cell>
          <cell r="D588" t="str">
            <v>Marelin Yarima Monroy Cifuentes</v>
          </cell>
          <cell r="F588">
            <v>1</v>
          </cell>
          <cell r="H588">
            <v>24</v>
          </cell>
          <cell r="M588" t="str">
            <v>x</v>
          </cell>
          <cell r="R588" t="str">
            <v>Guatemala</v>
          </cell>
          <cell r="S588" t="str">
            <v>Guatemala</v>
          </cell>
        </row>
        <row r="589">
          <cell r="B589">
            <v>2304764060101</v>
          </cell>
          <cell r="D589" t="str">
            <v>Darlin Marilu Guzmán Villeda</v>
          </cell>
          <cell r="F589">
            <v>1</v>
          </cell>
          <cell r="H589">
            <v>23</v>
          </cell>
          <cell r="M589" t="str">
            <v>x</v>
          </cell>
          <cell r="R589" t="str">
            <v>Guatemala</v>
          </cell>
          <cell r="S589" t="str">
            <v>Guatemala</v>
          </cell>
        </row>
        <row r="590">
          <cell r="B590" t="str">
            <v>menor de edad</v>
          </cell>
          <cell r="D590" t="str">
            <v>Dulce Marìa De Los Angeles Guzman Esquivel</v>
          </cell>
          <cell r="F590">
            <v>1</v>
          </cell>
          <cell r="H590">
            <v>10</v>
          </cell>
          <cell r="M590" t="str">
            <v>x</v>
          </cell>
          <cell r="R590" t="str">
            <v>Guatemala</v>
          </cell>
          <cell r="S590" t="str">
            <v>Guatemala</v>
          </cell>
        </row>
        <row r="591">
          <cell r="B591">
            <v>2453253280101</v>
          </cell>
          <cell r="D591" t="str">
            <v>Hanna Isabela Morales Lòpez</v>
          </cell>
          <cell r="F591">
            <v>1</v>
          </cell>
          <cell r="H591">
            <v>7</v>
          </cell>
          <cell r="M591" t="str">
            <v>x</v>
          </cell>
          <cell r="R591" t="str">
            <v>Guatemala</v>
          </cell>
          <cell r="S591" t="str">
            <v>Guatemala</v>
          </cell>
        </row>
        <row r="592">
          <cell r="B592">
            <v>2127989950101</v>
          </cell>
          <cell r="D592" t="str">
            <v>Valentina  Nicole Tobar Valdez</v>
          </cell>
          <cell r="F592">
            <v>1</v>
          </cell>
          <cell r="H592">
            <v>7</v>
          </cell>
          <cell r="M592" t="str">
            <v>x</v>
          </cell>
          <cell r="R592" t="str">
            <v>Guatemala</v>
          </cell>
          <cell r="S592" t="str">
            <v>Guatemala</v>
          </cell>
        </row>
        <row r="593">
          <cell r="B593">
            <v>3021239970101</v>
          </cell>
          <cell r="D593" t="str">
            <v>Gabriela Analy Perez Lopez</v>
          </cell>
          <cell r="F593">
            <v>1</v>
          </cell>
          <cell r="H593">
            <v>11</v>
          </cell>
          <cell r="M593" t="str">
            <v>x</v>
          </cell>
          <cell r="R593" t="str">
            <v>Guatemala</v>
          </cell>
          <cell r="S593" t="str">
            <v>Guatemala</v>
          </cell>
        </row>
        <row r="594">
          <cell r="B594">
            <v>3010487970101</v>
          </cell>
          <cell r="D594" t="str">
            <v>Marìa Fernanda Tànchez Hernandez</v>
          </cell>
          <cell r="F594">
            <v>1</v>
          </cell>
          <cell r="H594">
            <v>16</v>
          </cell>
          <cell r="M594" t="str">
            <v>x</v>
          </cell>
          <cell r="R594" t="str">
            <v>Guatemala</v>
          </cell>
          <cell r="S594" t="str">
            <v>Guatemala</v>
          </cell>
        </row>
        <row r="595">
          <cell r="B595">
            <v>2103802250101</v>
          </cell>
          <cell r="D595" t="str">
            <v>Valentina Sarahi Pèrez Palacios</v>
          </cell>
          <cell r="F595">
            <v>1</v>
          </cell>
          <cell r="H595">
            <v>8</v>
          </cell>
          <cell r="M595" t="str">
            <v>x</v>
          </cell>
          <cell r="R595" t="str">
            <v>Guatemala</v>
          </cell>
          <cell r="S595" t="str">
            <v>Guatemala</v>
          </cell>
        </row>
        <row r="596">
          <cell r="B596">
            <v>2081085800101</v>
          </cell>
          <cell r="D596" t="str">
            <v>Bianca Sarahi Castillo Juarez</v>
          </cell>
          <cell r="F596">
            <v>1</v>
          </cell>
          <cell r="H596">
            <v>10</v>
          </cell>
          <cell r="M596" t="str">
            <v>x</v>
          </cell>
          <cell r="R596" t="str">
            <v>Guatemala</v>
          </cell>
          <cell r="S596" t="str">
            <v>Guatemala</v>
          </cell>
        </row>
        <row r="597">
          <cell r="B597">
            <v>2306427720101</v>
          </cell>
          <cell r="D597" t="str">
            <v>Ronald Alexander Cifuentes Ramos</v>
          </cell>
          <cell r="F597">
            <v>2</v>
          </cell>
          <cell r="H597">
            <v>6</v>
          </cell>
          <cell r="M597" t="str">
            <v>x</v>
          </cell>
          <cell r="R597" t="str">
            <v>Guatemala</v>
          </cell>
          <cell r="S597" t="str">
            <v>Guatemala</v>
          </cell>
        </row>
        <row r="598">
          <cell r="B598">
            <v>2023475670101</v>
          </cell>
          <cell r="D598" t="str">
            <v>Isaac Bernabe Archila Morales</v>
          </cell>
          <cell r="F598">
            <v>2</v>
          </cell>
          <cell r="H598">
            <v>8</v>
          </cell>
          <cell r="M598" t="str">
            <v>x</v>
          </cell>
          <cell r="R598" t="str">
            <v>Guatemala</v>
          </cell>
          <cell r="S598" t="str">
            <v>Guatemala</v>
          </cell>
        </row>
        <row r="599">
          <cell r="B599" t="str">
            <v>menor de edad</v>
          </cell>
          <cell r="D599" t="str">
            <v>Gerson Emanuel  Lòpez Sanchez</v>
          </cell>
          <cell r="F599">
            <v>2</v>
          </cell>
          <cell r="H599">
            <v>10</v>
          </cell>
          <cell r="M599" t="str">
            <v>x</v>
          </cell>
          <cell r="R599" t="str">
            <v>Guatemala</v>
          </cell>
          <cell r="S599" t="str">
            <v>Guatemala</v>
          </cell>
        </row>
        <row r="600">
          <cell r="B600">
            <v>2603740830101</v>
          </cell>
          <cell r="D600" t="str">
            <v>Paula Andrea Pelaèz Figueroa</v>
          </cell>
          <cell r="F600">
            <v>1</v>
          </cell>
          <cell r="H600">
            <v>34</v>
          </cell>
          <cell r="M600" t="str">
            <v>x</v>
          </cell>
          <cell r="R600" t="str">
            <v>Guatemala</v>
          </cell>
          <cell r="S600" t="str">
            <v>Guatemala</v>
          </cell>
        </row>
        <row r="601">
          <cell r="B601">
            <v>2669940320101</v>
          </cell>
          <cell r="D601" t="str">
            <v>Mariangela Arèvalo Pelàez</v>
          </cell>
          <cell r="F601">
            <v>1</v>
          </cell>
          <cell r="H601">
            <v>5</v>
          </cell>
          <cell r="M601" t="str">
            <v>x</v>
          </cell>
          <cell r="R601" t="str">
            <v>Guatemala</v>
          </cell>
          <cell r="S601" t="str">
            <v>Guatemala</v>
          </cell>
        </row>
        <row r="602">
          <cell r="B602">
            <v>2992944550101</v>
          </cell>
          <cell r="D602" t="str">
            <v>Melanie Joshely Barrientos Higueros</v>
          </cell>
          <cell r="F602">
            <v>1</v>
          </cell>
          <cell r="H602">
            <v>17</v>
          </cell>
          <cell r="M602" t="str">
            <v>x</v>
          </cell>
          <cell r="R602" t="str">
            <v>Guatemala</v>
          </cell>
          <cell r="S602" t="str">
            <v>Guatemala</v>
          </cell>
        </row>
        <row r="603">
          <cell r="B603" t="str">
            <v>menor de edad</v>
          </cell>
          <cell r="D603" t="str">
            <v>Debora Abigail Hernàndez Pèrez</v>
          </cell>
          <cell r="F603">
            <v>1</v>
          </cell>
          <cell r="H603">
            <v>11</v>
          </cell>
          <cell r="M603" t="str">
            <v>x</v>
          </cell>
          <cell r="R603" t="str">
            <v>Guatemala</v>
          </cell>
          <cell r="S603" t="str">
            <v>Guatemala</v>
          </cell>
        </row>
        <row r="604">
          <cell r="B604">
            <v>3227244061001</v>
          </cell>
          <cell r="D604" t="str">
            <v>Marìapaula Arevalo Pelàez</v>
          </cell>
          <cell r="F604">
            <v>1</v>
          </cell>
          <cell r="H604">
            <v>11</v>
          </cell>
          <cell r="M604" t="str">
            <v>x</v>
          </cell>
          <cell r="R604" t="str">
            <v>Guatemala</v>
          </cell>
          <cell r="S604" t="str">
            <v>Guatemala</v>
          </cell>
        </row>
        <row r="605">
          <cell r="B605" t="str">
            <v>menor de edad</v>
          </cell>
          <cell r="D605" t="str">
            <v>Carla Aurora Muñoz Lòpez</v>
          </cell>
          <cell r="F605">
            <v>1</v>
          </cell>
          <cell r="H605">
            <v>10</v>
          </cell>
          <cell r="M605" t="str">
            <v>x</v>
          </cell>
          <cell r="R605" t="str">
            <v>Guatemala</v>
          </cell>
          <cell r="S605" t="str">
            <v>Guatemala</v>
          </cell>
        </row>
        <row r="606">
          <cell r="B606" t="str">
            <v>menor de edad</v>
          </cell>
          <cell r="D606" t="str">
            <v>Edgar Lionicio Alvarez Sanchez</v>
          </cell>
          <cell r="F606">
            <v>2</v>
          </cell>
          <cell r="H606">
            <v>13</v>
          </cell>
          <cell r="M606" t="str">
            <v>x</v>
          </cell>
          <cell r="R606" t="str">
            <v>Guatemala</v>
          </cell>
          <cell r="S606" t="str">
            <v>Guatemala</v>
          </cell>
        </row>
        <row r="607">
          <cell r="B607" t="str">
            <v>menor de edad</v>
          </cell>
          <cell r="D607" t="str">
            <v>Camila De Luca Rodriguez</v>
          </cell>
          <cell r="F607">
            <v>1</v>
          </cell>
          <cell r="H607">
            <v>10</v>
          </cell>
          <cell r="M607" t="str">
            <v>x</v>
          </cell>
          <cell r="R607" t="str">
            <v>Guatemala</v>
          </cell>
          <cell r="S607" t="str">
            <v>Guatemala</v>
          </cell>
        </row>
        <row r="608">
          <cell r="B608" t="str">
            <v>menor de edad</v>
          </cell>
          <cell r="D608" t="str">
            <v>Rocio Jimena Aguilar</v>
          </cell>
          <cell r="F608">
            <v>1</v>
          </cell>
          <cell r="H608">
            <v>12</v>
          </cell>
          <cell r="M608" t="str">
            <v>x</v>
          </cell>
          <cell r="R608" t="str">
            <v>Guatemala</v>
          </cell>
          <cell r="S608" t="str">
            <v>Guatemala</v>
          </cell>
        </row>
        <row r="609">
          <cell r="B609" t="str">
            <v>menor de edad</v>
          </cell>
          <cell r="D609" t="str">
            <v>Justin Estuardo Garcia Lemùz</v>
          </cell>
          <cell r="F609">
            <v>2</v>
          </cell>
          <cell r="H609">
            <v>9</v>
          </cell>
          <cell r="M609" t="str">
            <v>x</v>
          </cell>
          <cell r="R609" t="str">
            <v>Guatemala</v>
          </cell>
          <cell r="S609" t="str">
            <v>Guatemala</v>
          </cell>
        </row>
        <row r="610">
          <cell r="B610">
            <v>1870995020101</v>
          </cell>
          <cell r="D610" t="str">
            <v>Juana Olimpia Sian Castro</v>
          </cell>
          <cell r="F610">
            <v>1</v>
          </cell>
          <cell r="H610">
            <v>28</v>
          </cell>
          <cell r="M610" t="str">
            <v>x</v>
          </cell>
          <cell r="R610" t="str">
            <v>Guatemala</v>
          </cell>
          <cell r="S610" t="str">
            <v>Guatemala</v>
          </cell>
        </row>
        <row r="611">
          <cell r="B611">
            <v>1820125220101</v>
          </cell>
          <cell r="D611" t="str">
            <v>Maria del Carmen, García Barreno</v>
          </cell>
          <cell r="F611">
            <v>1</v>
          </cell>
          <cell r="H611">
            <v>6</v>
          </cell>
          <cell r="M611" t="str">
            <v>x</v>
          </cell>
          <cell r="R611" t="str">
            <v>Guatemala</v>
          </cell>
          <cell r="S611" t="str">
            <v>Guatemala</v>
          </cell>
        </row>
        <row r="612">
          <cell r="B612">
            <v>2688417800101</v>
          </cell>
          <cell r="D612" t="str">
            <v>Lesbia Patricia Borrayo Moratalla</v>
          </cell>
          <cell r="F612">
            <v>1</v>
          </cell>
          <cell r="H612">
            <v>44</v>
          </cell>
          <cell r="M612" t="str">
            <v>x</v>
          </cell>
          <cell r="R612" t="str">
            <v>Guatemala</v>
          </cell>
          <cell r="S612" t="str">
            <v>Guatemala</v>
          </cell>
        </row>
        <row r="613">
          <cell r="B613">
            <v>2438161030101</v>
          </cell>
          <cell r="D613" t="str">
            <v>Nayla Dayana Rennè Lazaro Quiñonez</v>
          </cell>
          <cell r="F613">
            <v>1</v>
          </cell>
          <cell r="H613">
            <v>11</v>
          </cell>
          <cell r="M613" t="str">
            <v>x</v>
          </cell>
          <cell r="R613" t="str">
            <v>Guatemala</v>
          </cell>
          <cell r="S613" t="str">
            <v>Guatemala</v>
          </cell>
        </row>
        <row r="614">
          <cell r="B614">
            <v>2990507770101</v>
          </cell>
          <cell r="D614" t="str">
            <v>Alexandra Mariana Del Rosario Mendoza Perez</v>
          </cell>
          <cell r="F614">
            <v>1</v>
          </cell>
          <cell r="H614">
            <v>10</v>
          </cell>
          <cell r="M614" t="str">
            <v>x</v>
          </cell>
          <cell r="R614" t="str">
            <v>Guatemala</v>
          </cell>
          <cell r="S614" t="str">
            <v>Guatemala</v>
          </cell>
        </row>
        <row r="615">
          <cell r="B615">
            <v>2039613660101</v>
          </cell>
          <cell r="D615" t="str">
            <v>Nohemy Sarai Lopez Maldonado</v>
          </cell>
          <cell r="F615">
            <v>1</v>
          </cell>
          <cell r="H615">
            <v>9</v>
          </cell>
          <cell r="M615" t="str">
            <v>x</v>
          </cell>
          <cell r="R615" t="str">
            <v>Guatemala</v>
          </cell>
          <cell r="S615" t="str">
            <v>Guatemala</v>
          </cell>
        </row>
        <row r="616">
          <cell r="B616">
            <v>3626532830101</v>
          </cell>
          <cell r="D616" t="str">
            <v>Brendaly  del Carmen Galvez-Sobral Villeda</v>
          </cell>
          <cell r="F616">
            <v>1</v>
          </cell>
          <cell r="H616">
            <v>13</v>
          </cell>
          <cell r="M616" t="str">
            <v>x</v>
          </cell>
          <cell r="R616" t="str">
            <v>Guatemala</v>
          </cell>
          <cell r="S616" t="str">
            <v>Guatemala</v>
          </cell>
        </row>
        <row r="617">
          <cell r="B617" t="str">
            <v>menor de edad</v>
          </cell>
          <cell r="D617" t="str">
            <v>Jonathan Emanuel Cabrera Barrios</v>
          </cell>
          <cell r="F617">
            <v>2</v>
          </cell>
          <cell r="H617">
            <v>10</v>
          </cell>
          <cell r="M617" t="str">
            <v>x</v>
          </cell>
          <cell r="R617" t="str">
            <v>Guatemala</v>
          </cell>
          <cell r="S617" t="str">
            <v>Guatemala</v>
          </cell>
        </row>
        <row r="618">
          <cell r="B618">
            <v>2315935380601</v>
          </cell>
          <cell r="D618" t="str">
            <v>Sofia Gabriela Salguero Betancourt</v>
          </cell>
          <cell r="F618">
            <v>1</v>
          </cell>
          <cell r="H618">
            <v>5</v>
          </cell>
          <cell r="M618" t="str">
            <v>x</v>
          </cell>
          <cell r="R618" t="str">
            <v>Guatemala</v>
          </cell>
          <cell r="S618" t="str">
            <v>Guatemala</v>
          </cell>
        </row>
        <row r="619">
          <cell r="B619">
            <v>2746488141905</v>
          </cell>
          <cell r="D619" t="str">
            <v xml:space="preserve">William Alejandro Martinez Mansilla </v>
          </cell>
          <cell r="F619">
            <v>2</v>
          </cell>
          <cell r="H619">
            <v>14</v>
          </cell>
          <cell r="M619" t="str">
            <v>x</v>
          </cell>
          <cell r="R619" t="str">
            <v>Guatemala</v>
          </cell>
          <cell r="S619" t="str">
            <v>Guatemala</v>
          </cell>
        </row>
        <row r="620">
          <cell r="B620">
            <v>2746487841905</v>
          </cell>
          <cell r="D620" t="str">
            <v xml:space="preserve">Antony de Jesus Martinez Mansilla </v>
          </cell>
          <cell r="F620">
            <v>2</v>
          </cell>
          <cell r="H620">
            <v>10</v>
          </cell>
          <cell r="M620" t="str">
            <v>x</v>
          </cell>
          <cell r="R620" t="str">
            <v>Guatemala</v>
          </cell>
          <cell r="S620" t="str">
            <v>Guatemala</v>
          </cell>
        </row>
        <row r="621">
          <cell r="B621">
            <v>2180173590101</v>
          </cell>
          <cell r="D621" t="str">
            <v xml:space="preserve">Andy Aron Garcia Martinez </v>
          </cell>
          <cell r="F621">
            <v>2</v>
          </cell>
          <cell r="H621">
            <v>7</v>
          </cell>
          <cell r="M621" t="str">
            <v>x</v>
          </cell>
          <cell r="R621" t="str">
            <v>Guatemala</v>
          </cell>
          <cell r="S621" t="str">
            <v>Guatemala</v>
          </cell>
        </row>
        <row r="622">
          <cell r="B622">
            <v>2999986140101</v>
          </cell>
          <cell r="D622" t="str">
            <v xml:space="preserve">Ivanna Naoly Cabrera Valiente </v>
          </cell>
          <cell r="F622">
            <v>1</v>
          </cell>
          <cell r="H622">
            <v>11</v>
          </cell>
          <cell r="M622" t="str">
            <v>x</v>
          </cell>
          <cell r="R622" t="str">
            <v>Guatemala</v>
          </cell>
          <cell r="S622" t="str">
            <v>Guatemala</v>
          </cell>
        </row>
        <row r="623">
          <cell r="B623">
            <v>2100234810101</v>
          </cell>
          <cell r="D623" t="str">
            <v xml:space="preserve">Anely Maribi Cabrera Valiente </v>
          </cell>
          <cell r="F623">
            <v>1</v>
          </cell>
          <cell r="H623">
            <v>9</v>
          </cell>
          <cell r="M623" t="str">
            <v>x</v>
          </cell>
          <cell r="R623" t="str">
            <v>Guatemala</v>
          </cell>
          <cell r="S623" t="str">
            <v>Guatemala</v>
          </cell>
        </row>
        <row r="624">
          <cell r="B624">
            <v>2044893850101</v>
          </cell>
          <cell r="D624" t="str">
            <v>Marelyn Abigail Ramirez Ajim</v>
          </cell>
          <cell r="F624">
            <v>1</v>
          </cell>
          <cell r="H624">
            <v>8</v>
          </cell>
          <cell r="M624" t="str">
            <v>x</v>
          </cell>
          <cell r="R624" t="str">
            <v>Guatemala</v>
          </cell>
          <cell r="S624" t="str">
            <v>Guatemala</v>
          </cell>
        </row>
        <row r="625">
          <cell r="B625">
            <v>2449262470101</v>
          </cell>
          <cell r="D625" t="str">
            <v xml:space="preserve">Glenda Madelyn Lopez Archilla </v>
          </cell>
          <cell r="F625">
            <v>1</v>
          </cell>
          <cell r="H625">
            <v>42</v>
          </cell>
          <cell r="M625" t="str">
            <v>x</v>
          </cell>
          <cell r="R625" t="str">
            <v>Guatemala</v>
          </cell>
          <cell r="S625" t="str">
            <v>Guatemala</v>
          </cell>
        </row>
        <row r="626">
          <cell r="B626" t="str">
            <v>menor de edad</v>
          </cell>
          <cell r="D626" t="str">
            <v xml:space="preserve">Melanny Sarai Monterroso </v>
          </cell>
          <cell r="F626">
            <v>1</v>
          </cell>
          <cell r="H626">
            <v>11</v>
          </cell>
          <cell r="M626" t="str">
            <v>x</v>
          </cell>
          <cell r="R626" t="str">
            <v>Guatemala</v>
          </cell>
          <cell r="S626" t="str">
            <v>Guatemala</v>
          </cell>
        </row>
        <row r="627">
          <cell r="B627">
            <v>2301447210101</v>
          </cell>
          <cell r="D627" t="str">
            <v xml:space="preserve">Sucelly Nicté Ruiz Bavdales </v>
          </cell>
          <cell r="F627">
            <v>1</v>
          </cell>
          <cell r="H627">
            <v>46</v>
          </cell>
          <cell r="M627" t="str">
            <v>x</v>
          </cell>
          <cell r="R627" t="str">
            <v>Guatemala</v>
          </cell>
          <cell r="S627" t="str">
            <v>Guatemala</v>
          </cell>
        </row>
        <row r="628">
          <cell r="B628" t="str">
            <v>menor de edad</v>
          </cell>
          <cell r="D628" t="str">
            <v xml:space="preserve">Carlos Quezada Solaceno </v>
          </cell>
          <cell r="F628">
            <v>2</v>
          </cell>
          <cell r="H628">
            <v>13</v>
          </cell>
          <cell r="M628" t="str">
            <v>x</v>
          </cell>
          <cell r="R628" t="str">
            <v>Guatemala</v>
          </cell>
          <cell r="S628" t="str">
            <v>Guatemala</v>
          </cell>
        </row>
        <row r="629">
          <cell r="B629" t="str">
            <v>menor de edad</v>
          </cell>
          <cell r="D629" t="str">
            <v xml:space="preserve">Meylin RousMery Gomez Castro </v>
          </cell>
          <cell r="F629">
            <v>1</v>
          </cell>
          <cell r="H629">
            <v>12</v>
          </cell>
          <cell r="M629" t="str">
            <v>x</v>
          </cell>
          <cell r="R629" t="str">
            <v>Guatemala</v>
          </cell>
          <cell r="S629" t="str">
            <v>Guatemala</v>
          </cell>
        </row>
        <row r="630">
          <cell r="B630" t="str">
            <v>menor de edad</v>
          </cell>
          <cell r="D630" t="str">
            <v xml:space="preserve">Alejandra Michelle Paredes Boc </v>
          </cell>
          <cell r="F630">
            <v>1</v>
          </cell>
          <cell r="H630">
            <v>9</v>
          </cell>
          <cell r="M630" t="str">
            <v>x</v>
          </cell>
          <cell r="R630" t="str">
            <v>Guatemala</v>
          </cell>
          <cell r="S630" t="str">
            <v>Guatemala</v>
          </cell>
        </row>
        <row r="631">
          <cell r="B631" t="str">
            <v>menor de edad</v>
          </cell>
          <cell r="D631" t="str">
            <v>Katherine Marleny Hernandez Boc</v>
          </cell>
          <cell r="F631">
            <v>1</v>
          </cell>
          <cell r="H631">
            <v>9</v>
          </cell>
          <cell r="M631" t="str">
            <v>x</v>
          </cell>
          <cell r="R631" t="str">
            <v>Guatemala</v>
          </cell>
          <cell r="S631" t="str">
            <v>Guatemala</v>
          </cell>
        </row>
        <row r="632">
          <cell r="B632">
            <v>2206530030101</v>
          </cell>
          <cell r="D632" t="str">
            <v>Adriana Renata Barrillas Alonzo</v>
          </cell>
          <cell r="F632">
            <v>1</v>
          </cell>
          <cell r="H632">
            <v>5</v>
          </cell>
          <cell r="M632" t="str">
            <v>x</v>
          </cell>
          <cell r="R632" t="str">
            <v>Guatemala</v>
          </cell>
          <cell r="S632" t="str">
            <v>Guatemala</v>
          </cell>
        </row>
        <row r="633">
          <cell r="B633">
            <v>2098936800101</v>
          </cell>
          <cell r="D633" t="str">
            <v>Emi Daniela, Guzmán Martínez</v>
          </cell>
          <cell r="F633">
            <v>1</v>
          </cell>
          <cell r="H633">
            <v>7</v>
          </cell>
          <cell r="M633" t="str">
            <v>x</v>
          </cell>
          <cell r="R633" t="str">
            <v>Guatemala</v>
          </cell>
          <cell r="S633" t="str">
            <v>Guatemala</v>
          </cell>
        </row>
        <row r="634">
          <cell r="B634">
            <v>2052762100101</v>
          </cell>
          <cell r="D634" t="str">
            <v>Nicolle De María, Garcia Chacón</v>
          </cell>
          <cell r="F634">
            <v>1</v>
          </cell>
          <cell r="H634">
            <v>8</v>
          </cell>
          <cell r="M634" t="str">
            <v>x</v>
          </cell>
          <cell r="R634" t="str">
            <v>Guatemala</v>
          </cell>
          <cell r="S634" t="str">
            <v>Guatemala</v>
          </cell>
        </row>
        <row r="635">
          <cell r="B635">
            <v>2712927920101</v>
          </cell>
          <cell r="D635" t="str">
            <v>Sara María, Salazar Estrada</v>
          </cell>
          <cell r="F635">
            <v>1</v>
          </cell>
          <cell r="H635">
            <v>4</v>
          </cell>
          <cell r="M635" t="str">
            <v>x</v>
          </cell>
          <cell r="R635" t="str">
            <v>Guatemala</v>
          </cell>
          <cell r="S635" t="str">
            <v>Guatemala</v>
          </cell>
        </row>
        <row r="636">
          <cell r="B636">
            <v>2024283380101</v>
          </cell>
          <cell r="D636" t="str">
            <v xml:space="preserve">Katherine Isabel, Arévalo Marroquín </v>
          </cell>
          <cell r="F636">
            <v>1</v>
          </cell>
          <cell r="H636">
            <v>8</v>
          </cell>
          <cell r="M636" t="str">
            <v>x</v>
          </cell>
          <cell r="R636" t="str">
            <v>Guatemala</v>
          </cell>
          <cell r="S636" t="str">
            <v>Guatemala</v>
          </cell>
        </row>
        <row r="637">
          <cell r="B637">
            <v>2304654550101</v>
          </cell>
          <cell r="D637" t="str">
            <v>Fatima Abigail, Coronado Mendoza</v>
          </cell>
          <cell r="F637">
            <v>1</v>
          </cell>
          <cell r="H637">
            <v>6</v>
          </cell>
          <cell r="M637" t="str">
            <v>x</v>
          </cell>
          <cell r="R637" t="str">
            <v>Guatemala</v>
          </cell>
          <cell r="S637" t="str">
            <v>Guatemala</v>
          </cell>
        </row>
        <row r="638">
          <cell r="B638">
            <v>2168997880101</v>
          </cell>
          <cell r="D638" t="str">
            <v>Avril Alexandra, Garzaro López</v>
          </cell>
          <cell r="F638">
            <v>1</v>
          </cell>
          <cell r="H638">
            <v>6</v>
          </cell>
          <cell r="M638" t="str">
            <v>x</v>
          </cell>
          <cell r="R638" t="str">
            <v>Guatemala</v>
          </cell>
          <cell r="S638" t="str">
            <v>Guatemala</v>
          </cell>
        </row>
        <row r="639">
          <cell r="B639">
            <v>2722567650101</v>
          </cell>
          <cell r="D639" t="str">
            <v>Geraldine Arianna Itatí, Porras Tórtola</v>
          </cell>
          <cell r="F639">
            <v>1</v>
          </cell>
          <cell r="H639">
            <v>4</v>
          </cell>
          <cell r="M639" t="str">
            <v>x</v>
          </cell>
          <cell r="R639" t="str">
            <v>Guatemala</v>
          </cell>
          <cell r="S639" t="str">
            <v>Guatemala</v>
          </cell>
        </row>
        <row r="640">
          <cell r="B640" t="str">
            <v>menor de edad</v>
          </cell>
          <cell r="D640" t="str">
            <v>Kamila Alejandra, Chacón Franco</v>
          </cell>
          <cell r="F640">
            <v>1</v>
          </cell>
          <cell r="H640">
            <v>7</v>
          </cell>
          <cell r="M640" t="str">
            <v>x</v>
          </cell>
          <cell r="R640" t="str">
            <v>Guatemala</v>
          </cell>
          <cell r="S640" t="str">
            <v>Guatemala</v>
          </cell>
        </row>
        <row r="641">
          <cell r="B641" t="str">
            <v>menor de edad</v>
          </cell>
          <cell r="D641" t="str">
            <v>Katherine Dayana, Chacón Franco</v>
          </cell>
          <cell r="F641">
            <v>1</v>
          </cell>
          <cell r="H641">
            <v>8</v>
          </cell>
          <cell r="M641" t="str">
            <v>x</v>
          </cell>
          <cell r="R641" t="str">
            <v>Guatemala</v>
          </cell>
          <cell r="S641" t="str">
            <v>Guatemala</v>
          </cell>
        </row>
        <row r="642">
          <cell r="B642">
            <v>2103763410101</v>
          </cell>
          <cell r="D642" t="str">
            <v>María Isabella, Salazar Estrada</v>
          </cell>
          <cell r="F642">
            <v>1</v>
          </cell>
          <cell r="H642">
            <v>4</v>
          </cell>
          <cell r="M642" t="str">
            <v>x</v>
          </cell>
          <cell r="R642" t="str">
            <v>Guatemala</v>
          </cell>
          <cell r="S642" t="str">
            <v>Guatemala</v>
          </cell>
        </row>
        <row r="643">
          <cell r="B643">
            <v>2042134870101</v>
          </cell>
          <cell r="D643" t="str">
            <v>Madeleine Yasmin, Gonzalez Sazo</v>
          </cell>
          <cell r="F643">
            <v>1</v>
          </cell>
          <cell r="H643">
            <v>8</v>
          </cell>
          <cell r="M643" t="str">
            <v>x</v>
          </cell>
          <cell r="R643" t="str">
            <v>Guatemala</v>
          </cell>
          <cell r="S643" t="str">
            <v>Guatemala</v>
          </cell>
        </row>
        <row r="644">
          <cell r="B644">
            <v>2223237790101</v>
          </cell>
          <cell r="D644" t="str">
            <v>Greisy Melissa, Rodríguez Flores</v>
          </cell>
          <cell r="F644">
            <v>1</v>
          </cell>
          <cell r="H644">
            <v>6</v>
          </cell>
          <cell r="M644" t="str">
            <v>x</v>
          </cell>
          <cell r="R644" t="str">
            <v>Guatemala</v>
          </cell>
          <cell r="S644" t="str">
            <v>Guatemala</v>
          </cell>
        </row>
        <row r="645">
          <cell r="B645">
            <v>2056855600101</v>
          </cell>
          <cell r="D645" t="str">
            <v>Brenda Suseth, Rodríguez Aguilar</v>
          </cell>
          <cell r="F645">
            <v>1</v>
          </cell>
          <cell r="H645">
            <v>8</v>
          </cell>
          <cell r="M645" t="str">
            <v>x</v>
          </cell>
          <cell r="R645" t="str">
            <v>Guatemala</v>
          </cell>
          <cell r="S645" t="str">
            <v>Guatemala</v>
          </cell>
        </row>
        <row r="646">
          <cell r="B646">
            <v>3022917330101</v>
          </cell>
          <cell r="D646" t="str">
            <v>Dafne Isabela, Román Ajquejay</v>
          </cell>
          <cell r="F646">
            <v>1</v>
          </cell>
          <cell r="H646">
            <v>10</v>
          </cell>
          <cell r="M646" t="str">
            <v>x</v>
          </cell>
          <cell r="R646" t="str">
            <v>Guatemala</v>
          </cell>
          <cell r="S646" t="str">
            <v>Guatemala</v>
          </cell>
        </row>
        <row r="647">
          <cell r="B647">
            <v>2101524430101</v>
          </cell>
          <cell r="D647" t="str">
            <v xml:space="preserve">Camila Fernanda, Román Ajquejay </v>
          </cell>
          <cell r="F647">
            <v>1</v>
          </cell>
          <cell r="H647">
            <v>7</v>
          </cell>
          <cell r="M647" t="str">
            <v>x</v>
          </cell>
          <cell r="R647" t="str">
            <v>Guatemala</v>
          </cell>
          <cell r="S647" t="str">
            <v>Guatemala</v>
          </cell>
        </row>
        <row r="648">
          <cell r="B648">
            <v>2012294550101</v>
          </cell>
          <cell r="D648" t="str">
            <v>Dulce María, Burgos Fernández</v>
          </cell>
          <cell r="F648">
            <v>1</v>
          </cell>
          <cell r="H648">
            <v>9</v>
          </cell>
          <cell r="M648" t="str">
            <v>x</v>
          </cell>
          <cell r="R648" t="str">
            <v>Guatemala</v>
          </cell>
          <cell r="S648" t="str">
            <v>Guatemala</v>
          </cell>
        </row>
        <row r="649">
          <cell r="B649">
            <v>2133437620101</v>
          </cell>
          <cell r="D649" t="str">
            <v>Stephany Gabriela, Gutiérrez Figueroa</v>
          </cell>
          <cell r="F649">
            <v>1</v>
          </cell>
          <cell r="H649">
            <v>7</v>
          </cell>
          <cell r="M649" t="str">
            <v>x</v>
          </cell>
          <cell r="R649" t="str">
            <v>Guatemala</v>
          </cell>
          <cell r="S649" t="str">
            <v>Guatemala</v>
          </cell>
        </row>
        <row r="650">
          <cell r="B650" t="str">
            <v>menor de edad</v>
          </cell>
          <cell r="D650" t="str">
            <v>Eunice Isabel, García Mérida</v>
          </cell>
          <cell r="F650">
            <v>1</v>
          </cell>
          <cell r="H650">
            <v>9</v>
          </cell>
          <cell r="M650" t="str">
            <v>x</v>
          </cell>
          <cell r="R650" t="str">
            <v>Guatemala</v>
          </cell>
          <cell r="S650" t="str">
            <v>Guatemala</v>
          </cell>
        </row>
        <row r="651">
          <cell r="B651">
            <v>2489254740108</v>
          </cell>
          <cell r="D651" t="str">
            <v>Jasmin Daniela, Ronquillo Martínez</v>
          </cell>
          <cell r="F651">
            <v>1</v>
          </cell>
          <cell r="H651">
            <v>7</v>
          </cell>
          <cell r="M651" t="str">
            <v>x</v>
          </cell>
          <cell r="R651" t="str">
            <v>Guatemala</v>
          </cell>
          <cell r="S651" t="str">
            <v>Guatemala</v>
          </cell>
        </row>
        <row r="652">
          <cell r="B652">
            <v>2074262280101</v>
          </cell>
          <cell r="D652" t="str">
            <v>Sandy Fabiola, López Mayén</v>
          </cell>
          <cell r="F652">
            <v>1</v>
          </cell>
          <cell r="H652">
            <v>8</v>
          </cell>
          <cell r="M652" t="str">
            <v>x</v>
          </cell>
          <cell r="R652" t="str">
            <v>Guatemala</v>
          </cell>
          <cell r="S652" t="str">
            <v>Guatemala</v>
          </cell>
        </row>
        <row r="653">
          <cell r="B653" t="str">
            <v>menor de edad</v>
          </cell>
          <cell r="D653" t="str">
            <v>Ana Sofía, Mazariegos Gutierrez</v>
          </cell>
          <cell r="F653">
            <v>1</v>
          </cell>
          <cell r="H653">
            <v>10</v>
          </cell>
          <cell r="M653" t="str">
            <v>x</v>
          </cell>
          <cell r="R653" t="str">
            <v>Guatemala</v>
          </cell>
          <cell r="S653" t="str">
            <v>Guatemala</v>
          </cell>
        </row>
        <row r="654">
          <cell r="B654">
            <v>2021071240101</v>
          </cell>
          <cell r="D654" t="str">
            <v>Sheily Nicolle, Vicente Ixcatcoy</v>
          </cell>
          <cell r="F654">
            <v>1</v>
          </cell>
          <cell r="H654">
            <v>9</v>
          </cell>
          <cell r="M654" t="str">
            <v>x</v>
          </cell>
          <cell r="R654" t="str">
            <v>Guatemala</v>
          </cell>
          <cell r="S654" t="str">
            <v>Guatemala</v>
          </cell>
        </row>
        <row r="655">
          <cell r="B655">
            <v>2058319900108</v>
          </cell>
          <cell r="D655" t="str">
            <v>Tin Chun, Lin Chang</v>
          </cell>
          <cell r="F655">
            <v>1</v>
          </cell>
          <cell r="H655">
            <v>8</v>
          </cell>
          <cell r="M655" t="str">
            <v>x</v>
          </cell>
          <cell r="R655" t="str">
            <v>Guatemala</v>
          </cell>
          <cell r="S655" t="str">
            <v>Guatemala</v>
          </cell>
        </row>
        <row r="656">
          <cell r="B656">
            <v>2144184130101</v>
          </cell>
          <cell r="D656" t="str">
            <v>Estephany Elizabeth, Pérez Quin</v>
          </cell>
          <cell r="F656">
            <v>1</v>
          </cell>
          <cell r="H656">
            <v>7</v>
          </cell>
          <cell r="M656" t="str">
            <v>x</v>
          </cell>
          <cell r="R656" t="str">
            <v>Guatemala</v>
          </cell>
          <cell r="S656" t="str">
            <v>Guatemala</v>
          </cell>
        </row>
        <row r="657">
          <cell r="B657">
            <v>3022625390101</v>
          </cell>
          <cell r="D657" t="str">
            <v>Keren Beatríz, Ortíz González</v>
          </cell>
          <cell r="F657">
            <v>1</v>
          </cell>
          <cell r="H657">
            <v>9</v>
          </cell>
          <cell r="M657" t="str">
            <v>x</v>
          </cell>
          <cell r="R657" t="str">
            <v>Guatemala</v>
          </cell>
          <cell r="S657" t="str">
            <v>Guatemala</v>
          </cell>
        </row>
        <row r="658">
          <cell r="B658">
            <v>2024949180101</v>
          </cell>
          <cell r="D658" t="str">
            <v>Susana Janette, Cordón Castillo</v>
          </cell>
          <cell r="F658">
            <v>1</v>
          </cell>
          <cell r="H658">
            <v>8</v>
          </cell>
          <cell r="M658" t="str">
            <v>x</v>
          </cell>
          <cell r="R658" t="str">
            <v>Guatemala</v>
          </cell>
          <cell r="S658" t="str">
            <v>Guatemala</v>
          </cell>
        </row>
        <row r="659">
          <cell r="B659">
            <v>2271942410101</v>
          </cell>
          <cell r="D659" t="str">
            <v>Daniela Susana, Lima Zeledon</v>
          </cell>
          <cell r="F659">
            <v>1</v>
          </cell>
          <cell r="H659">
            <v>6</v>
          </cell>
          <cell r="M659" t="str">
            <v>x</v>
          </cell>
          <cell r="R659" t="str">
            <v>Guatemala</v>
          </cell>
          <cell r="S659" t="str">
            <v>Guatemala</v>
          </cell>
        </row>
        <row r="660">
          <cell r="B660">
            <v>2052669590101</v>
          </cell>
          <cell r="D660" t="str">
            <v xml:space="preserve">Neyvi Eunice, Lima Zeledon </v>
          </cell>
          <cell r="F660">
            <v>1</v>
          </cell>
          <cell r="H660">
            <v>8</v>
          </cell>
          <cell r="M660" t="str">
            <v>x</v>
          </cell>
          <cell r="R660" t="str">
            <v>Guatemala</v>
          </cell>
          <cell r="S660" t="str">
            <v>Guatemala</v>
          </cell>
        </row>
        <row r="661">
          <cell r="B661">
            <v>2685844780101</v>
          </cell>
          <cell r="D661" t="str">
            <v>Mariana Lucía, Mazariegos Gutierrez</v>
          </cell>
          <cell r="F661">
            <v>1</v>
          </cell>
          <cell r="H661">
            <v>5</v>
          </cell>
          <cell r="M661" t="str">
            <v>x</v>
          </cell>
          <cell r="R661" t="str">
            <v>Guatemala</v>
          </cell>
          <cell r="S661" t="str">
            <v>Guatemala</v>
          </cell>
        </row>
        <row r="662">
          <cell r="B662">
            <v>2203564240101</v>
          </cell>
          <cell r="D662" t="str">
            <v>Fatima Gabriela, Orellana Samayoa</v>
          </cell>
          <cell r="F662">
            <v>1</v>
          </cell>
          <cell r="H662">
            <v>6</v>
          </cell>
          <cell r="M662" t="str">
            <v>x</v>
          </cell>
          <cell r="R662" t="str">
            <v>Guatemala</v>
          </cell>
          <cell r="S662" t="str">
            <v>Guatemala</v>
          </cell>
        </row>
        <row r="663">
          <cell r="B663">
            <v>2525803110101</v>
          </cell>
          <cell r="D663" t="str">
            <v>Alisson Melizza, Méndez Meléndez</v>
          </cell>
          <cell r="F663">
            <v>1</v>
          </cell>
          <cell r="H663">
            <v>9</v>
          </cell>
          <cell r="M663" t="str">
            <v>x</v>
          </cell>
          <cell r="R663" t="str">
            <v>Guatemala</v>
          </cell>
          <cell r="S663" t="str">
            <v>Guatemala</v>
          </cell>
        </row>
        <row r="664">
          <cell r="B664">
            <v>2142179220101</v>
          </cell>
          <cell r="D664" t="str">
            <v>Tiffany Alexandra, Osorio Oscal</v>
          </cell>
          <cell r="F664">
            <v>1</v>
          </cell>
          <cell r="H664">
            <v>7</v>
          </cell>
          <cell r="M664" t="str">
            <v>x</v>
          </cell>
          <cell r="R664" t="str">
            <v>Guatemala</v>
          </cell>
          <cell r="S664" t="str">
            <v>Guatemala</v>
          </cell>
        </row>
        <row r="665">
          <cell r="B665">
            <v>2457552920101</v>
          </cell>
          <cell r="D665" t="str">
            <v>Diego Sebastián, Román Ajquejay</v>
          </cell>
          <cell r="F665">
            <v>2</v>
          </cell>
          <cell r="H665">
            <v>5</v>
          </cell>
          <cell r="M665" t="str">
            <v>x</v>
          </cell>
          <cell r="R665" t="str">
            <v>Guatemala</v>
          </cell>
          <cell r="S665" t="str">
            <v>Guatemala</v>
          </cell>
        </row>
        <row r="666">
          <cell r="B666">
            <v>2208075660101</v>
          </cell>
          <cell r="D666" t="str">
            <v>Génesis Valeria, García Luch</v>
          </cell>
          <cell r="F666">
            <v>1</v>
          </cell>
          <cell r="H666">
            <v>6</v>
          </cell>
          <cell r="M666" t="str">
            <v>x</v>
          </cell>
          <cell r="R666" t="str">
            <v>Guatemala</v>
          </cell>
          <cell r="S666" t="str">
            <v>Guatemala</v>
          </cell>
        </row>
        <row r="667">
          <cell r="B667">
            <v>2370032280101</v>
          </cell>
          <cell r="D667" t="str">
            <v>Keyla María, Orrego Escobar</v>
          </cell>
          <cell r="F667">
            <v>1</v>
          </cell>
          <cell r="H667">
            <v>6</v>
          </cell>
          <cell r="M667" t="str">
            <v>x</v>
          </cell>
          <cell r="R667" t="str">
            <v>Guatemala</v>
          </cell>
          <cell r="S667" t="str">
            <v>Guatemala</v>
          </cell>
        </row>
        <row r="668">
          <cell r="B668" t="str">
            <v>menor de edad</v>
          </cell>
          <cell r="D668" t="str">
            <v>Lucianna, Ortiz Hernández</v>
          </cell>
          <cell r="F668">
            <v>1</v>
          </cell>
          <cell r="H668">
            <v>3</v>
          </cell>
          <cell r="M668" t="str">
            <v>x</v>
          </cell>
          <cell r="R668" t="str">
            <v>Guatemala</v>
          </cell>
          <cell r="S668" t="str">
            <v>Guatemala</v>
          </cell>
        </row>
        <row r="669">
          <cell r="B669">
            <v>2041029950101</v>
          </cell>
          <cell r="D669" t="str">
            <v>Nahomi Alexandra, Hernández Pinzón</v>
          </cell>
          <cell r="F669">
            <v>1</v>
          </cell>
          <cell r="H669">
            <v>8</v>
          </cell>
          <cell r="M669" t="str">
            <v>x</v>
          </cell>
          <cell r="R669" t="str">
            <v>Guatemala</v>
          </cell>
          <cell r="S669" t="str">
            <v>Guatemala</v>
          </cell>
        </row>
        <row r="670">
          <cell r="B670">
            <v>2512802840101</v>
          </cell>
          <cell r="D670" t="str">
            <v>Byron Leonardo, Tejada Canté</v>
          </cell>
          <cell r="F670">
            <v>2</v>
          </cell>
          <cell r="H670">
            <v>6</v>
          </cell>
          <cell r="M670" t="str">
            <v>x</v>
          </cell>
          <cell r="R670" t="str">
            <v>Guatemala</v>
          </cell>
          <cell r="S670" t="str">
            <v>Guatemala</v>
          </cell>
        </row>
        <row r="671">
          <cell r="B671">
            <v>2170914900101</v>
          </cell>
          <cell r="D671" t="str">
            <v>Samanta Johana, López Soto</v>
          </cell>
          <cell r="F671">
            <v>1</v>
          </cell>
          <cell r="H671">
            <v>7</v>
          </cell>
          <cell r="M671" t="str">
            <v>x</v>
          </cell>
          <cell r="R671" t="str">
            <v>Guatemala</v>
          </cell>
          <cell r="S671" t="str">
            <v>Guatemala</v>
          </cell>
        </row>
        <row r="672">
          <cell r="B672">
            <v>2050533430101</v>
          </cell>
          <cell r="D672" t="str">
            <v>Gabriela Alejandra, Tejada Canté</v>
          </cell>
          <cell r="F672">
            <v>1</v>
          </cell>
          <cell r="H672">
            <v>8</v>
          </cell>
          <cell r="M672" t="str">
            <v>x</v>
          </cell>
          <cell r="R672" t="str">
            <v>Guatemala</v>
          </cell>
          <cell r="S672" t="str">
            <v>Guatemala</v>
          </cell>
        </row>
        <row r="673">
          <cell r="B673">
            <v>2603967610101</v>
          </cell>
          <cell r="D673" t="str">
            <v>Abigaíl Marisa, Enriquez Ramírez</v>
          </cell>
          <cell r="F673">
            <v>1</v>
          </cell>
          <cell r="H673">
            <v>6</v>
          </cell>
          <cell r="M673" t="str">
            <v>x</v>
          </cell>
          <cell r="R673" t="str">
            <v>Guatemala</v>
          </cell>
          <cell r="S673" t="str">
            <v>Guatemala</v>
          </cell>
        </row>
        <row r="674">
          <cell r="B674">
            <v>2158744390101</v>
          </cell>
          <cell r="D674" t="str">
            <v>Nathalie Ximena, Selkin Pérez</v>
          </cell>
          <cell r="F674">
            <v>1</v>
          </cell>
          <cell r="H674">
            <v>6</v>
          </cell>
          <cell r="M674" t="str">
            <v>x</v>
          </cell>
          <cell r="R674" t="str">
            <v>Guatemala</v>
          </cell>
          <cell r="S674" t="str">
            <v>Guatemala</v>
          </cell>
        </row>
        <row r="675">
          <cell r="B675">
            <v>2036359300101</v>
          </cell>
          <cell r="D675" t="str">
            <v>Katherine Nicolle Espino Galicia</v>
          </cell>
          <cell r="F675">
            <v>1</v>
          </cell>
          <cell r="H675">
            <v>8</v>
          </cell>
          <cell r="M675" t="str">
            <v>x</v>
          </cell>
          <cell r="R675" t="str">
            <v>Guatemala</v>
          </cell>
          <cell r="S675" t="str">
            <v>Guatemala</v>
          </cell>
        </row>
        <row r="676">
          <cell r="B676">
            <v>2157030300101</v>
          </cell>
          <cell r="D676" t="str">
            <v>Dulce Ariana García Reyna</v>
          </cell>
          <cell r="F676">
            <v>1</v>
          </cell>
          <cell r="H676">
            <v>7</v>
          </cell>
          <cell r="M676" t="str">
            <v>x</v>
          </cell>
          <cell r="R676" t="str">
            <v>Guatemala</v>
          </cell>
          <cell r="S676" t="str">
            <v>Guatemala</v>
          </cell>
        </row>
        <row r="677">
          <cell r="B677">
            <v>3011697130101</v>
          </cell>
          <cell r="D677" t="str">
            <v>Betzy Alejandra Yol Muñoz</v>
          </cell>
          <cell r="F677">
            <v>1</v>
          </cell>
          <cell r="H677">
            <v>10</v>
          </cell>
          <cell r="M677" t="str">
            <v>x</v>
          </cell>
          <cell r="R677" t="str">
            <v>Guatemala</v>
          </cell>
          <cell r="S677" t="str">
            <v>Guatemala</v>
          </cell>
        </row>
        <row r="678">
          <cell r="B678">
            <v>2022941370101</v>
          </cell>
          <cell r="D678" t="str">
            <v>Fatima Isabel Velásquez Solis</v>
          </cell>
          <cell r="F678">
            <v>1</v>
          </cell>
          <cell r="H678">
            <v>9</v>
          </cell>
          <cell r="M678" t="str">
            <v>x</v>
          </cell>
          <cell r="R678" t="str">
            <v>Guatemala</v>
          </cell>
          <cell r="S678" t="str">
            <v>Guatemala</v>
          </cell>
        </row>
        <row r="679">
          <cell r="B679">
            <v>2143305590101</v>
          </cell>
          <cell r="D679" t="str">
            <v>Paula Belen Fernandez Rivas</v>
          </cell>
          <cell r="F679">
            <v>1</v>
          </cell>
          <cell r="H679">
            <v>7</v>
          </cell>
          <cell r="M679" t="str">
            <v>x</v>
          </cell>
          <cell r="R679" t="str">
            <v>Guatemala</v>
          </cell>
          <cell r="S679" t="str">
            <v>Guatemala</v>
          </cell>
        </row>
        <row r="680">
          <cell r="B680">
            <v>2008315850101</v>
          </cell>
          <cell r="D680" t="str">
            <v>Camila Nicole Recinos Barrondo</v>
          </cell>
          <cell r="F680">
            <v>1</v>
          </cell>
          <cell r="H680">
            <v>9</v>
          </cell>
          <cell r="M680" t="str">
            <v>x</v>
          </cell>
          <cell r="R680" t="str">
            <v>Guatemala</v>
          </cell>
          <cell r="S680" t="str">
            <v>Guatemala</v>
          </cell>
        </row>
        <row r="681">
          <cell r="B681">
            <v>2991726860101</v>
          </cell>
          <cell r="D681" t="str">
            <v>Sharon Shaiba Camboa Stokes</v>
          </cell>
          <cell r="F681">
            <v>1</v>
          </cell>
          <cell r="H681">
            <v>17</v>
          </cell>
          <cell r="M681" t="str">
            <v>x</v>
          </cell>
          <cell r="R681" t="str">
            <v>Guatemala</v>
          </cell>
          <cell r="S681" t="str">
            <v>Guatemala</v>
          </cell>
        </row>
        <row r="682">
          <cell r="B682" t="str">
            <v>menor de edad</v>
          </cell>
          <cell r="D682" t="str">
            <v>Jemima Geraldine Santos Cardona</v>
          </cell>
          <cell r="F682">
            <v>1</v>
          </cell>
          <cell r="H682">
            <v>10</v>
          </cell>
          <cell r="M682" t="str">
            <v>x</v>
          </cell>
          <cell r="R682" t="str">
            <v>Guatemala</v>
          </cell>
          <cell r="S682" t="str">
            <v>Guatemala</v>
          </cell>
        </row>
        <row r="683">
          <cell r="B683" t="str">
            <v>menor de edad</v>
          </cell>
          <cell r="D683" t="str">
            <v xml:space="preserve">Fátima Dulce María Paz Méndez </v>
          </cell>
          <cell r="F683">
            <v>1</v>
          </cell>
          <cell r="H683">
            <v>13</v>
          </cell>
          <cell r="M683" t="str">
            <v>x</v>
          </cell>
          <cell r="R683" t="str">
            <v>Guatemala</v>
          </cell>
          <cell r="S683" t="str">
            <v>Guatemala</v>
          </cell>
        </row>
        <row r="684">
          <cell r="B684" t="str">
            <v>menor de edad</v>
          </cell>
          <cell r="D684" t="str">
            <v>Mariana Gabriela Artiga Castillo</v>
          </cell>
          <cell r="F684">
            <v>1</v>
          </cell>
          <cell r="H684">
            <v>10</v>
          </cell>
          <cell r="M684" t="str">
            <v>x</v>
          </cell>
          <cell r="R684" t="str">
            <v>Guatemala</v>
          </cell>
          <cell r="S684" t="str">
            <v>Guatemala</v>
          </cell>
        </row>
        <row r="685">
          <cell r="B685" t="str">
            <v>menor de edad</v>
          </cell>
          <cell r="D685" t="str">
            <v xml:space="preserve">Kathia Naomi Lux Chití </v>
          </cell>
          <cell r="F685">
            <v>1</v>
          </cell>
          <cell r="H685">
            <v>13</v>
          </cell>
          <cell r="M685" t="str">
            <v>x</v>
          </cell>
          <cell r="R685" t="str">
            <v>Guatemala</v>
          </cell>
          <cell r="S685" t="str">
            <v>Guatemala</v>
          </cell>
        </row>
        <row r="686">
          <cell r="B686">
            <v>3013972520101</v>
          </cell>
          <cell r="D686" t="str">
            <v>Sophia Mendez Pinelo</v>
          </cell>
          <cell r="F686">
            <v>1</v>
          </cell>
          <cell r="H686">
            <v>11</v>
          </cell>
          <cell r="M686" t="str">
            <v>x</v>
          </cell>
          <cell r="R686" t="str">
            <v>Guatemala</v>
          </cell>
          <cell r="S686" t="str">
            <v>Guatemala</v>
          </cell>
        </row>
        <row r="687">
          <cell r="B687">
            <v>3598732000101</v>
          </cell>
          <cell r="D687" t="str">
            <v xml:space="preserve">Stephanie Maria Girón Figueroa </v>
          </cell>
          <cell r="F687">
            <v>1</v>
          </cell>
          <cell r="H687">
            <v>11</v>
          </cell>
          <cell r="M687" t="str">
            <v>x</v>
          </cell>
          <cell r="R687" t="str">
            <v>Guatemala</v>
          </cell>
          <cell r="S687" t="str">
            <v>Guatemala</v>
          </cell>
        </row>
        <row r="688">
          <cell r="B688">
            <v>3020109390101</v>
          </cell>
          <cell r="D688" t="str">
            <v>Dara Abigail Saguache Ramírez</v>
          </cell>
          <cell r="F688">
            <v>1</v>
          </cell>
          <cell r="H688">
            <v>11</v>
          </cell>
          <cell r="M688" t="str">
            <v>x</v>
          </cell>
          <cell r="R688" t="str">
            <v>Guatemala</v>
          </cell>
          <cell r="S688" t="str">
            <v>Guatemala</v>
          </cell>
        </row>
        <row r="689">
          <cell r="B689">
            <v>2180179440101</v>
          </cell>
          <cell r="D689" t="str">
            <v xml:space="preserve">Rocío Alejandra Girón Marroquín </v>
          </cell>
          <cell r="F689">
            <v>1</v>
          </cell>
          <cell r="H689">
            <v>12</v>
          </cell>
          <cell r="M689" t="str">
            <v>x</v>
          </cell>
          <cell r="R689" t="str">
            <v>Guatemala</v>
          </cell>
          <cell r="S689" t="str">
            <v>Guatemala</v>
          </cell>
        </row>
        <row r="690">
          <cell r="B690">
            <v>2012060480101</v>
          </cell>
          <cell r="D690" t="str">
            <v xml:space="preserve">Nicole Elizabeth Miranda Salvador </v>
          </cell>
          <cell r="F690">
            <v>1</v>
          </cell>
          <cell r="H690">
            <v>10</v>
          </cell>
          <cell r="M690" t="str">
            <v>x</v>
          </cell>
          <cell r="R690" t="str">
            <v>Guatemala</v>
          </cell>
          <cell r="S690" t="str">
            <v>Guatemala</v>
          </cell>
        </row>
        <row r="691">
          <cell r="B691" t="str">
            <v>menor de edad</v>
          </cell>
          <cell r="D691" t="str">
            <v xml:space="preserve">Sandra Elizabeth Miranda Salvador </v>
          </cell>
          <cell r="F691">
            <v>1</v>
          </cell>
          <cell r="H691">
            <v>11</v>
          </cell>
          <cell r="M691" t="str">
            <v>x</v>
          </cell>
          <cell r="R691" t="str">
            <v>Guatemala</v>
          </cell>
          <cell r="S691" t="str">
            <v>Guatemala</v>
          </cell>
        </row>
        <row r="692">
          <cell r="B692" t="str">
            <v>menor de edad</v>
          </cell>
          <cell r="D692" t="str">
            <v>Jessica Gabrielle Paredes</v>
          </cell>
          <cell r="F692">
            <v>1</v>
          </cell>
          <cell r="H692">
            <v>12</v>
          </cell>
          <cell r="M692" t="str">
            <v>x</v>
          </cell>
          <cell r="R692" t="str">
            <v>Guatemala</v>
          </cell>
          <cell r="S692" t="str">
            <v>Guatemala</v>
          </cell>
        </row>
        <row r="693">
          <cell r="B693">
            <v>2742949070101</v>
          </cell>
          <cell r="D693" t="str">
            <v xml:space="preserve">Miriam Anai López González </v>
          </cell>
          <cell r="F693">
            <v>1</v>
          </cell>
          <cell r="H693">
            <v>12</v>
          </cell>
          <cell r="M693" t="str">
            <v>x</v>
          </cell>
          <cell r="R693" t="str">
            <v>Guatemala</v>
          </cell>
          <cell r="S693" t="str">
            <v>Guatemala</v>
          </cell>
        </row>
        <row r="694">
          <cell r="B694">
            <v>3023869200101</v>
          </cell>
          <cell r="D694" t="str">
            <v xml:space="preserve">María del Pilar Ayala González </v>
          </cell>
          <cell r="F694">
            <v>1</v>
          </cell>
          <cell r="H694">
            <v>10</v>
          </cell>
          <cell r="M694" t="str">
            <v>x</v>
          </cell>
          <cell r="R694" t="str">
            <v>Guatemala</v>
          </cell>
          <cell r="S694" t="str">
            <v>Guatemala</v>
          </cell>
        </row>
        <row r="695">
          <cell r="B695" t="str">
            <v>menor de edad</v>
          </cell>
          <cell r="D695" t="str">
            <v>Estefani Daniela Díaz Maldonado</v>
          </cell>
          <cell r="F695">
            <v>1</v>
          </cell>
          <cell r="H695">
            <v>12</v>
          </cell>
          <cell r="M695" t="str">
            <v>x</v>
          </cell>
          <cell r="R695" t="str">
            <v>Guatemala</v>
          </cell>
          <cell r="S695" t="str">
            <v>Guatemala</v>
          </cell>
        </row>
        <row r="696">
          <cell r="B696">
            <v>3444534130101</v>
          </cell>
          <cell r="D696" t="str">
            <v>Cárolin Mishell Saquic Rodas</v>
          </cell>
          <cell r="F696">
            <v>1</v>
          </cell>
          <cell r="H696">
            <v>13</v>
          </cell>
          <cell r="M696" t="str">
            <v>x</v>
          </cell>
          <cell r="R696" t="str">
            <v>Guatemala</v>
          </cell>
          <cell r="S696" t="str">
            <v>Guatemala</v>
          </cell>
        </row>
        <row r="697">
          <cell r="B697">
            <v>2017511270101</v>
          </cell>
          <cell r="D697" t="str">
            <v>Alison Lucia Saquic Rodas</v>
          </cell>
          <cell r="F697">
            <v>1</v>
          </cell>
          <cell r="H697">
            <v>9</v>
          </cell>
          <cell r="M697" t="str">
            <v>x</v>
          </cell>
          <cell r="R697" t="str">
            <v>Guatemala</v>
          </cell>
          <cell r="S697" t="str">
            <v>Guatemala</v>
          </cell>
        </row>
        <row r="698">
          <cell r="B698" t="str">
            <v>menor de edad</v>
          </cell>
          <cell r="D698" t="str">
            <v xml:space="preserve">Lucia Janeth Miranda Orellana </v>
          </cell>
          <cell r="F698">
            <v>1</v>
          </cell>
          <cell r="H698">
            <v>11</v>
          </cell>
          <cell r="M698" t="str">
            <v>x</v>
          </cell>
          <cell r="R698" t="str">
            <v>Guatemala</v>
          </cell>
          <cell r="S698" t="str">
            <v>Guatemala</v>
          </cell>
        </row>
        <row r="699">
          <cell r="B699" t="str">
            <v>menor de edad</v>
          </cell>
          <cell r="D699" t="str">
            <v xml:space="preserve">Ana Lucía Ortiz Arroyo </v>
          </cell>
          <cell r="F699">
            <v>1</v>
          </cell>
          <cell r="H699">
            <v>10</v>
          </cell>
          <cell r="M699" t="str">
            <v>x</v>
          </cell>
          <cell r="R699" t="str">
            <v>Guatemala</v>
          </cell>
          <cell r="S699" t="str">
            <v>Guatemala</v>
          </cell>
        </row>
        <row r="700">
          <cell r="B700" t="str">
            <v>menor de edad</v>
          </cell>
          <cell r="D700" t="str">
            <v xml:space="preserve">Valeria Jazmin Donis Gonzalez </v>
          </cell>
          <cell r="F700">
            <v>1</v>
          </cell>
          <cell r="H700">
            <v>13</v>
          </cell>
          <cell r="M700" t="str">
            <v>x</v>
          </cell>
          <cell r="R700" t="str">
            <v>Guatemala</v>
          </cell>
          <cell r="S700" t="str">
            <v>Guatemala</v>
          </cell>
        </row>
        <row r="701">
          <cell r="B701">
            <v>3102675010614</v>
          </cell>
          <cell r="D701" t="str">
            <v>Miriam Sorayda Pinzón Lima</v>
          </cell>
          <cell r="F701">
            <v>1</v>
          </cell>
          <cell r="H701">
            <v>12</v>
          </cell>
          <cell r="M701" t="str">
            <v>x</v>
          </cell>
          <cell r="R701" t="str">
            <v>Guatemala</v>
          </cell>
          <cell r="S701" t="str">
            <v>Guatemala</v>
          </cell>
        </row>
        <row r="702">
          <cell r="B702">
            <v>3641073400101</v>
          </cell>
          <cell r="D702" t="str">
            <v>Fátima Isabel, Román Ajquejay</v>
          </cell>
          <cell r="F702">
            <v>1</v>
          </cell>
          <cell r="H702">
            <v>13</v>
          </cell>
          <cell r="M702" t="str">
            <v>x</v>
          </cell>
          <cell r="R702" t="str">
            <v>Guatemala</v>
          </cell>
          <cell r="S702" t="str">
            <v>Guatemala</v>
          </cell>
        </row>
        <row r="703">
          <cell r="B703">
            <v>3620189870114</v>
          </cell>
          <cell r="D703" t="str">
            <v>Kenneth Alexander, Jiménez López</v>
          </cell>
          <cell r="F703">
            <v>2</v>
          </cell>
          <cell r="H703">
            <v>10</v>
          </cell>
          <cell r="M703" t="str">
            <v>x</v>
          </cell>
          <cell r="R703" t="str">
            <v>Guatemala</v>
          </cell>
          <cell r="S703" t="str">
            <v>Guatemala</v>
          </cell>
        </row>
        <row r="704">
          <cell r="B704">
            <v>2004468000101</v>
          </cell>
          <cell r="D704" t="str">
            <v>Fátima Sofía, Méndez Meléndez</v>
          </cell>
          <cell r="F704">
            <v>1</v>
          </cell>
          <cell r="H704">
            <v>12</v>
          </cell>
          <cell r="M704" t="str">
            <v>x</v>
          </cell>
          <cell r="R704" t="str">
            <v>Guatemala</v>
          </cell>
          <cell r="S704" t="str">
            <v>Guatemala</v>
          </cell>
        </row>
        <row r="705">
          <cell r="B705" t="str">
            <v>menor de edad</v>
          </cell>
          <cell r="D705" t="str">
            <v>Fatima Natalia, Bran Valdez</v>
          </cell>
          <cell r="F705">
            <v>1</v>
          </cell>
          <cell r="H705">
            <v>11</v>
          </cell>
          <cell r="M705" t="str">
            <v>x</v>
          </cell>
          <cell r="R705" t="str">
            <v>Guatemala</v>
          </cell>
          <cell r="S705" t="str">
            <v>Guatemala</v>
          </cell>
        </row>
        <row r="706">
          <cell r="B706" t="str">
            <v>menor de edad</v>
          </cell>
          <cell r="D706" t="str">
            <v>Hellen Vanessa, Chajón Moctezuma</v>
          </cell>
          <cell r="F706">
            <v>1</v>
          </cell>
          <cell r="H706">
            <v>10</v>
          </cell>
          <cell r="M706" t="str">
            <v>x</v>
          </cell>
          <cell r="R706" t="str">
            <v>Guatemala</v>
          </cell>
          <cell r="S706" t="str">
            <v>Guatemala</v>
          </cell>
        </row>
        <row r="707">
          <cell r="B707" t="str">
            <v>menor de edad</v>
          </cell>
          <cell r="D707" t="str">
            <v>Angela Marielos, Noj Oliva</v>
          </cell>
          <cell r="F707">
            <v>1</v>
          </cell>
          <cell r="H707">
            <v>10</v>
          </cell>
          <cell r="M707" t="str">
            <v>x</v>
          </cell>
          <cell r="R707" t="str">
            <v>Guatemala</v>
          </cell>
          <cell r="S707" t="str">
            <v>Guatemala</v>
          </cell>
        </row>
        <row r="708">
          <cell r="B708">
            <v>3030162560108</v>
          </cell>
          <cell r="D708" t="str">
            <v>Ruth Angela Noemy, Méndez Santos</v>
          </cell>
          <cell r="F708">
            <v>1</v>
          </cell>
          <cell r="H708">
            <v>12</v>
          </cell>
          <cell r="M708" t="str">
            <v>x</v>
          </cell>
          <cell r="R708" t="str">
            <v>Guatemala</v>
          </cell>
          <cell r="S708" t="str">
            <v>Guatemala</v>
          </cell>
        </row>
        <row r="709">
          <cell r="B709">
            <v>3605390760101</v>
          </cell>
          <cell r="D709" t="str">
            <v>Analucia Victoria, Leiva Santisteban</v>
          </cell>
          <cell r="F709">
            <v>1</v>
          </cell>
          <cell r="H709">
            <v>11</v>
          </cell>
          <cell r="M709" t="str">
            <v>x</v>
          </cell>
          <cell r="R709" t="str">
            <v>Guatemala</v>
          </cell>
          <cell r="S709" t="str">
            <v>Guatemala</v>
          </cell>
        </row>
        <row r="710">
          <cell r="B710">
            <v>3653372340101</v>
          </cell>
          <cell r="D710" t="str">
            <v>Nahomy Yubudith, Gonzalez González</v>
          </cell>
          <cell r="F710">
            <v>1</v>
          </cell>
          <cell r="H710">
            <v>11</v>
          </cell>
          <cell r="M710" t="str">
            <v>x</v>
          </cell>
          <cell r="R710" t="str">
            <v>Guatemala</v>
          </cell>
          <cell r="S710" t="str">
            <v>Guatemala</v>
          </cell>
        </row>
        <row r="711">
          <cell r="B711">
            <v>3667045590101</v>
          </cell>
          <cell r="D711" t="str">
            <v>Lesly Alejandra, Casteñeda Aguilar</v>
          </cell>
          <cell r="F711">
            <v>1</v>
          </cell>
          <cell r="H711">
            <v>14</v>
          </cell>
          <cell r="M711" t="str">
            <v>x</v>
          </cell>
          <cell r="R711" t="str">
            <v>Guatemala</v>
          </cell>
          <cell r="S711" t="str">
            <v>Guatemala</v>
          </cell>
        </row>
        <row r="712">
          <cell r="B712">
            <v>2733869480101</v>
          </cell>
          <cell r="D712" t="str">
            <v>Darly Alejandra, López García</v>
          </cell>
          <cell r="F712">
            <v>1</v>
          </cell>
          <cell r="H712">
            <v>10</v>
          </cell>
          <cell r="M712" t="str">
            <v>x</v>
          </cell>
          <cell r="R712" t="str">
            <v>Guatemala</v>
          </cell>
          <cell r="S712" t="str">
            <v>Guatemala</v>
          </cell>
        </row>
        <row r="713">
          <cell r="B713">
            <v>3012435810101</v>
          </cell>
          <cell r="D713" t="str">
            <v>Sofia Camila, Alvarez Godínez</v>
          </cell>
          <cell r="F713">
            <v>1</v>
          </cell>
          <cell r="H713">
            <v>10</v>
          </cell>
          <cell r="M713" t="str">
            <v>x</v>
          </cell>
          <cell r="R713" t="str">
            <v>Guatemala</v>
          </cell>
          <cell r="S713" t="str">
            <v>Guatemala</v>
          </cell>
        </row>
        <row r="714">
          <cell r="B714">
            <v>2004467620101</v>
          </cell>
          <cell r="D714" t="str">
            <v>Valeria Estefanía, Méndez Meléndez</v>
          </cell>
          <cell r="F714">
            <v>1</v>
          </cell>
          <cell r="H714">
            <v>11</v>
          </cell>
          <cell r="M714" t="str">
            <v>x</v>
          </cell>
          <cell r="R714" t="str">
            <v>Guatemala</v>
          </cell>
          <cell r="S714" t="str">
            <v>Guatemala</v>
          </cell>
        </row>
        <row r="715">
          <cell r="B715">
            <v>3009795680101</v>
          </cell>
          <cell r="D715" t="str">
            <v>Angely Daniela, Hernádez Pinzón</v>
          </cell>
          <cell r="F715">
            <v>1</v>
          </cell>
          <cell r="H715">
            <v>11</v>
          </cell>
          <cell r="M715" t="str">
            <v>x</v>
          </cell>
          <cell r="R715" t="str">
            <v>Guatemala</v>
          </cell>
          <cell r="S715" t="str">
            <v>Guatemala</v>
          </cell>
        </row>
        <row r="716">
          <cell r="B716">
            <v>3030856140108</v>
          </cell>
          <cell r="D716" t="str">
            <v>Josseline Alexandra, Tejada Canté</v>
          </cell>
          <cell r="F716">
            <v>1</v>
          </cell>
          <cell r="H716">
            <v>12</v>
          </cell>
          <cell r="M716" t="str">
            <v>x</v>
          </cell>
          <cell r="R716" t="str">
            <v>Guatemala</v>
          </cell>
          <cell r="S716" t="str">
            <v>Guatemala</v>
          </cell>
        </row>
        <row r="717">
          <cell r="B717">
            <v>2994934740101</v>
          </cell>
          <cell r="D717" t="str">
            <v>Bianca Sofía, Roque Molina</v>
          </cell>
          <cell r="F717">
            <v>1</v>
          </cell>
          <cell r="H717">
            <v>11</v>
          </cell>
          <cell r="M717" t="str">
            <v>x</v>
          </cell>
          <cell r="R717" t="str">
            <v>Guatemala</v>
          </cell>
          <cell r="S717" t="str">
            <v>Guatemala</v>
          </cell>
        </row>
        <row r="718">
          <cell r="B718" t="str">
            <v>menor de edad</v>
          </cell>
          <cell r="D718" t="str">
            <v>Arwen Irene, Chacón Barillas</v>
          </cell>
          <cell r="F718">
            <v>1</v>
          </cell>
          <cell r="H718">
            <v>11</v>
          </cell>
          <cell r="M718" t="str">
            <v>x</v>
          </cell>
          <cell r="R718" t="str">
            <v>Guatemala</v>
          </cell>
          <cell r="S718" t="str">
            <v>Guatemala</v>
          </cell>
        </row>
        <row r="719">
          <cell r="B719">
            <v>3217254680506</v>
          </cell>
          <cell r="D719" t="str">
            <v>Jenifer del Rosario, Pérez Flores</v>
          </cell>
          <cell r="F719">
            <v>1</v>
          </cell>
          <cell r="H719">
            <v>12</v>
          </cell>
          <cell r="M719" t="str">
            <v>x</v>
          </cell>
          <cell r="R719" t="str">
            <v>Guatemala</v>
          </cell>
          <cell r="S719" t="str">
            <v>Guatemala</v>
          </cell>
        </row>
        <row r="720">
          <cell r="B720" t="str">
            <v>menor de edad</v>
          </cell>
          <cell r="D720" t="str">
            <v>Natalia Abigail, Cárdenas Ruiz</v>
          </cell>
          <cell r="F720">
            <v>1</v>
          </cell>
          <cell r="H720">
            <v>11</v>
          </cell>
          <cell r="M720" t="str">
            <v>x</v>
          </cell>
          <cell r="R720" t="str">
            <v>Guatemala</v>
          </cell>
          <cell r="S720" t="str">
            <v>Guatemala</v>
          </cell>
        </row>
        <row r="721">
          <cell r="B721">
            <v>3714898570101</v>
          </cell>
          <cell r="D721" t="str">
            <v>Gracia Victoria, Gutierrez Cisneros</v>
          </cell>
          <cell r="F721">
            <v>1</v>
          </cell>
          <cell r="H721">
            <v>12</v>
          </cell>
          <cell r="M721" t="str">
            <v>x</v>
          </cell>
          <cell r="R721" t="str">
            <v>Guatemala</v>
          </cell>
          <cell r="S721" t="str">
            <v>Guatemala</v>
          </cell>
        </row>
        <row r="722">
          <cell r="B722" t="str">
            <v>menor de edad</v>
          </cell>
          <cell r="D722" t="str">
            <v>Dulce Maria Alejandra, Valle Herrera</v>
          </cell>
          <cell r="F722">
            <v>1</v>
          </cell>
          <cell r="H722">
            <v>14</v>
          </cell>
          <cell r="M722" t="str">
            <v>x</v>
          </cell>
          <cell r="R722" t="str">
            <v>Guatemala</v>
          </cell>
          <cell r="S722" t="str">
            <v>Guatemala</v>
          </cell>
        </row>
        <row r="723">
          <cell r="B723">
            <v>2019948950101</v>
          </cell>
          <cell r="D723" t="str">
            <v>María Lourdes del Rosario, Samayoa Cerón</v>
          </cell>
          <cell r="F723">
            <v>1</v>
          </cell>
          <cell r="H723">
            <v>9</v>
          </cell>
          <cell r="M723" t="str">
            <v>x</v>
          </cell>
          <cell r="R723" t="str">
            <v>Guatemala</v>
          </cell>
          <cell r="S723" t="str">
            <v>Guatemala</v>
          </cell>
        </row>
        <row r="724">
          <cell r="B724">
            <v>3466527150101</v>
          </cell>
          <cell r="D724" t="str">
            <v>Zoé Carlos Humberto, Cáceres Galindo</v>
          </cell>
          <cell r="F724">
            <v>1</v>
          </cell>
          <cell r="H724">
            <v>3</v>
          </cell>
          <cell r="M724" t="str">
            <v>x</v>
          </cell>
          <cell r="R724" t="str">
            <v>Guatemala</v>
          </cell>
          <cell r="S724" t="str">
            <v>Guatemala</v>
          </cell>
        </row>
        <row r="725">
          <cell r="B725" t="str">
            <v>menor de edad</v>
          </cell>
          <cell r="D725" t="str">
            <v>Krystel Nicolle, Flores Herrarte</v>
          </cell>
          <cell r="F725">
            <v>1</v>
          </cell>
          <cell r="H725">
            <v>10</v>
          </cell>
          <cell r="M725" t="str">
            <v>x</v>
          </cell>
          <cell r="R725" t="str">
            <v>Guatemala</v>
          </cell>
          <cell r="S725" t="str">
            <v>Guatemala</v>
          </cell>
        </row>
        <row r="726">
          <cell r="B726" t="str">
            <v>menor de edad</v>
          </cell>
          <cell r="D726" t="str">
            <v>Ximena Paola, Girón Toledo</v>
          </cell>
          <cell r="F726">
            <v>1</v>
          </cell>
          <cell r="H726">
            <v>11</v>
          </cell>
          <cell r="M726" t="str">
            <v>x</v>
          </cell>
          <cell r="R726" t="str">
            <v>Guatemala</v>
          </cell>
          <cell r="S726" t="str">
            <v>Guatemala</v>
          </cell>
        </row>
        <row r="727">
          <cell r="B727">
            <v>2192397380101</v>
          </cell>
          <cell r="D727" t="str">
            <v>Jenifer Waleska, Ortiz Pérez</v>
          </cell>
          <cell r="F727">
            <v>1</v>
          </cell>
          <cell r="H727">
            <v>8</v>
          </cell>
          <cell r="M727" t="str">
            <v>x</v>
          </cell>
          <cell r="R727" t="str">
            <v>Guatemala</v>
          </cell>
          <cell r="S727" t="str">
            <v>Guatemala</v>
          </cell>
        </row>
        <row r="728">
          <cell r="B728">
            <v>3001271890101</v>
          </cell>
          <cell r="D728" t="str">
            <v>Camila Michelle, Mazariegos Rodriguez</v>
          </cell>
          <cell r="F728">
            <v>1</v>
          </cell>
          <cell r="H728">
            <v>12</v>
          </cell>
          <cell r="M728" t="str">
            <v>x</v>
          </cell>
          <cell r="R728" t="str">
            <v>Guatemala</v>
          </cell>
          <cell r="S728" t="str">
            <v>Guatemala</v>
          </cell>
        </row>
        <row r="729">
          <cell r="B729">
            <v>3648664700101</v>
          </cell>
          <cell r="D729" t="str">
            <v>Andrea Jimena, Mendoza del Cid</v>
          </cell>
          <cell r="F729">
            <v>1</v>
          </cell>
          <cell r="H729">
            <v>10</v>
          </cell>
          <cell r="M729" t="str">
            <v>x</v>
          </cell>
          <cell r="R729" t="str">
            <v>Guatemala</v>
          </cell>
          <cell r="S729" t="str">
            <v>Guatemala</v>
          </cell>
        </row>
        <row r="730">
          <cell r="B730">
            <v>2168959280101</v>
          </cell>
          <cell r="D730" t="str">
            <v>Isabella, Garzaro Chew</v>
          </cell>
          <cell r="F730">
            <v>1</v>
          </cell>
          <cell r="H730">
            <v>7</v>
          </cell>
          <cell r="M730" t="str">
            <v>x</v>
          </cell>
          <cell r="R730" t="str">
            <v>Guatemala</v>
          </cell>
          <cell r="S730" t="str">
            <v>Guatemala</v>
          </cell>
        </row>
        <row r="731">
          <cell r="B731">
            <v>2990209400101</v>
          </cell>
          <cell r="D731" t="str">
            <v>Shirley Samantha Osorio Alvarado</v>
          </cell>
          <cell r="F731">
            <v>1</v>
          </cell>
          <cell r="H731">
            <v>13</v>
          </cell>
          <cell r="M731" t="str">
            <v>x</v>
          </cell>
          <cell r="R731" t="str">
            <v>Guatemala</v>
          </cell>
          <cell r="S731" t="str">
            <v>Guatemala</v>
          </cell>
        </row>
        <row r="732">
          <cell r="B732" t="str">
            <v>menor de edad</v>
          </cell>
          <cell r="D732" t="str">
            <v>Ailyn Gabriela Gómez Izaguirre</v>
          </cell>
          <cell r="F732">
            <v>1</v>
          </cell>
          <cell r="H732">
            <v>12</v>
          </cell>
          <cell r="M732" t="str">
            <v>x</v>
          </cell>
          <cell r="R732" t="str">
            <v>Guatemala</v>
          </cell>
          <cell r="S732" t="str">
            <v>Guatemala</v>
          </cell>
        </row>
        <row r="733">
          <cell r="B733">
            <v>3650434430101</v>
          </cell>
          <cell r="D733" t="str">
            <v xml:space="preserve">Allisson Belén Chávez Dávila </v>
          </cell>
          <cell r="F733">
            <v>1</v>
          </cell>
          <cell r="H733">
            <v>8</v>
          </cell>
          <cell r="M733" t="str">
            <v>x</v>
          </cell>
          <cell r="R733" t="str">
            <v>Guatemala</v>
          </cell>
          <cell r="S733" t="str">
            <v>Guatemala</v>
          </cell>
        </row>
        <row r="734">
          <cell r="B734">
            <v>2224700970101</v>
          </cell>
          <cell r="D734" t="str">
            <v>Daniela Renée Chamalé Meza</v>
          </cell>
          <cell r="F734">
            <v>1</v>
          </cell>
          <cell r="H734">
            <v>6</v>
          </cell>
          <cell r="M734" t="str">
            <v>x</v>
          </cell>
          <cell r="R734" t="str">
            <v>Guatemala</v>
          </cell>
          <cell r="S734" t="str">
            <v>Guatemala</v>
          </cell>
        </row>
        <row r="735">
          <cell r="B735">
            <v>2243287780101</v>
          </cell>
          <cell r="D735" t="str">
            <v>Katerin Alejandra Perez López</v>
          </cell>
          <cell r="F735">
            <v>1</v>
          </cell>
          <cell r="H735">
            <v>7</v>
          </cell>
          <cell r="M735" t="str">
            <v>x</v>
          </cell>
          <cell r="R735" t="str">
            <v>Guatemala</v>
          </cell>
          <cell r="S735" t="str">
            <v>Guatemala</v>
          </cell>
        </row>
        <row r="736">
          <cell r="B736" t="str">
            <v>menor de edad</v>
          </cell>
          <cell r="D736" t="str">
            <v>Waleska Nineth Escobar Tejeda</v>
          </cell>
          <cell r="F736">
            <v>1</v>
          </cell>
          <cell r="H736">
            <v>5</v>
          </cell>
          <cell r="M736" t="str">
            <v>x</v>
          </cell>
          <cell r="R736" t="str">
            <v>Guatemala</v>
          </cell>
          <cell r="S736" t="str">
            <v>Guatemala</v>
          </cell>
        </row>
        <row r="737">
          <cell r="B737">
            <v>2647457360101</v>
          </cell>
          <cell r="D737" t="str">
            <v>Evelin Priscila Luna Solis</v>
          </cell>
          <cell r="F737">
            <v>1</v>
          </cell>
          <cell r="H737">
            <v>4</v>
          </cell>
          <cell r="M737" t="str">
            <v>x</v>
          </cell>
          <cell r="R737" t="str">
            <v>Guatemala</v>
          </cell>
          <cell r="S737" t="str">
            <v>Guatemala</v>
          </cell>
        </row>
        <row r="738">
          <cell r="B738" t="str">
            <v>menor de edad</v>
          </cell>
          <cell r="D738" t="str">
            <v xml:space="preserve">Keila Victoria Alquí Gómez </v>
          </cell>
          <cell r="F738">
            <v>1</v>
          </cell>
          <cell r="H738">
            <v>13</v>
          </cell>
          <cell r="M738" t="str">
            <v>x</v>
          </cell>
          <cell r="R738" t="str">
            <v>Guatemala</v>
          </cell>
          <cell r="S738" t="str">
            <v>Guatemala</v>
          </cell>
        </row>
        <row r="739">
          <cell r="B739" t="str">
            <v>menor de edad</v>
          </cell>
          <cell r="D739" t="str">
            <v xml:space="preserve">Elisa Belén Alquí Gómez </v>
          </cell>
          <cell r="F739">
            <v>1</v>
          </cell>
          <cell r="H739">
            <v>11</v>
          </cell>
          <cell r="M739" t="str">
            <v>x</v>
          </cell>
          <cell r="R739" t="str">
            <v>Guatemala</v>
          </cell>
          <cell r="S739" t="str">
            <v>Guatemala</v>
          </cell>
        </row>
        <row r="740">
          <cell r="B740">
            <v>3775964500101</v>
          </cell>
          <cell r="D740" t="str">
            <v>Ana Rebeca Meléndez Duarte</v>
          </cell>
          <cell r="F740">
            <v>1</v>
          </cell>
          <cell r="H740">
            <v>10</v>
          </cell>
          <cell r="M740" t="str">
            <v>x</v>
          </cell>
          <cell r="R740" t="str">
            <v>Guatemala</v>
          </cell>
          <cell r="S740" t="str">
            <v>Guatemala</v>
          </cell>
        </row>
        <row r="741">
          <cell r="B741" t="str">
            <v>MENOR DE EDAD</v>
          </cell>
          <cell r="D741" t="str">
            <v xml:space="preserve">Judith Isabel Alquí Gómez </v>
          </cell>
          <cell r="F741">
            <v>1</v>
          </cell>
          <cell r="H741">
            <v>14</v>
          </cell>
          <cell r="M741" t="str">
            <v>x</v>
          </cell>
          <cell r="R741" t="str">
            <v>Guatemala</v>
          </cell>
          <cell r="S741" t="str">
            <v>Guatemala</v>
          </cell>
        </row>
        <row r="742">
          <cell r="B742">
            <v>2138174970101</v>
          </cell>
          <cell r="D742" t="str">
            <v>Nadia Noemi Monzon Mejía</v>
          </cell>
          <cell r="F742">
            <v>1</v>
          </cell>
          <cell r="H742">
            <v>7</v>
          </cell>
          <cell r="M742" t="str">
            <v>x</v>
          </cell>
          <cell r="R742" t="str">
            <v>Guatemala</v>
          </cell>
          <cell r="S742" t="str">
            <v>Guatemala</v>
          </cell>
        </row>
        <row r="743">
          <cell r="B743">
            <v>3033847940108</v>
          </cell>
          <cell r="D743" t="str">
            <v>Scarleth Germione Ajmac de los Santos</v>
          </cell>
          <cell r="F743">
            <v>1</v>
          </cell>
          <cell r="H743">
            <v>9</v>
          </cell>
          <cell r="M743" t="str">
            <v>x</v>
          </cell>
          <cell r="R743" t="str">
            <v>Guatemala</v>
          </cell>
          <cell r="S743" t="str">
            <v>Guatemala</v>
          </cell>
        </row>
        <row r="744">
          <cell r="B744">
            <v>2043069810101</v>
          </cell>
          <cell r="D744" t="str">
            <v>Fátima Roshell García Jiménez</v>
          </cell>
          <cell r="F744">
            <v>1</v>
          </cell>
          <cell r="H744">
            <v>8</v>
          </cell>
          <cell r="M744" t="str">
            <v>x</v>
          </cell>
          <cell r="R744" t="str">
            <v>Guatemala</v>
          </cell>
          <cell r="S744" t="str">
            <v>Guatemala</v>
          </cell>
        </row>
        <row r="745">
          <cell r="B745">
            <v>2711163660101</v>
          </cell>
          <cell r="D745" t="str">
            <v>Diana Isabel Aguilar Salazar</v>
          </cell>
          <cell r="F745">
            <v>1</v>
          </cell>
          <cell r="H745">
            <v>4</v>
          </cell>
          <cell r="M745" t="str">
            <v>x</v>
          </cell>
          <cell r="R745" t="str">
            <v>Guatemala</v>
          </cell>
          <cell r="S745" t="str">
            <v>Guatemala</v>
          </cell>
        </row>
        <row r="746">
          <cell r="B746" t="str">
            <v>MENOR DE EDAD</v>
          </cell>
          <cell r="D746" t="str">
            <v>Ariana Gabriela Aguilar Salazar</v>
          </cell>
          <cell r="F746">
            <v>1</v>
          </cell>
          <cell r="H746">
            <v>6</v>
          </cell>
          <cell r="M746" t="str">
            <v>x</v>
          </cell>
          <cell r="R746" t="str">
            <v>Guatemala</v>
          </cell>
          <cell r="S746" t="str">
            <v>Guatemala</v>
          </cell>
        </row>
        <row r="747">
          <cell r="B747">
            <v>3030157130108</v>
          </cell>
          <cell r="D747" t="str">
            <v xml:space="preserve">Maria Teresa Merida García </v>
          </cell>
          <cell r="F747">
            <v>1</v>
          </cell>
          <cell r="H747">
            <v>11</v>
          </cell>
          <cell r="M747" t="str">
            <v>x</v>
          </cell>
          <cell r="R747" t="str">
            <v>Guatemala</v>
          </cell>
          <cell r="S747" t="str">
            <v>Guatemala</v>
          </cell>
        </row>
        <row r="748">
          <cell r="B748" t="str">
            <v>MENOR DE EDAD</v>
          </cell>
          <cell r="D748" t="str">
            <v xml:space="preserve">Yareth Adrianna de los Santos MÉNDEZ </v>
          </cell>
          <cell r="F748">
            <v>1</v>
          </cell>
          <cell r="H748">
            <v>11</v>
          </cell>
          <cell r="M748" t="str">
            <v>x</v>
          </cell>
          <cell r="R748" t="str">
            <v>Guatemala</v>
          </cell>
          <cell r="S748" t="str">
            <v>Guatemala</v>
          </cell>
        </row>
        <row r="749">
          <cell r="B749" t="str">
            <v>MENOR DE EDAD</v>
          </cell>
          <cell r="D749" t="str">
            <v>Alejandra Michelle Paredes Boc</v>
          </cell>
          <cell r="F749">
            <v>1</v>
          </cell>
          <cell r="H749">
            <v>9</v>
          </cell>
          <cell r="M749" t="str">
            <v>x</v>
          </cell>
          <cell r="R749" t="str">
            <v>Guatemala</v>
          </cell>
          <cell r="S749" t="str">
            <v>Guatemala</v>
          </cell>
        </row>
        <row r="750">
          <cell r="B750" t="str">
            <v>MENOR DE EDAD</v>
          </cell>
          <cell r="D750" t="str">
            <v>Katerine Marleny Hernández Boc</v>
          </cell>
          <cell r="F750">
            <v>1</v>
          </cell>
          <cell r="H750">
            <v>9</v>
          </cell>
          <cell r="M750" t="str">
            <v>x</v>
          </cell>
          <cell r="R750" t="str">
            <v>Guatemala</v>
          </cell>
          <cell r="S750" t="str">
            <v>Guatemala</v>
          </cell>
        </row>
        <row r="751">
          <cell r="B751" t="str">
            <v>MENOR DE EDAD</v>
          </cell>
          <cell r="D751" t="str">
            <v>Illian Andrea Palacios de los Santos</v>
          </cell>
          <cell r="F751">
            <v>1</v>
          </cell>
          <cell r="H751">
            <v>7</v>
          </cell>
          <cell r="M751" t="str">
            <v>x</v>
          </cell>
          <cell r="R751" t="str">
            <v>Guatemala</v>
          </cell>
          <cell r="S751" t="str">
            <v>Guatemala</v>
          </cell>
        </row>
        <row r="752">
          <cell r="B752">
            <v>2008505320101</v>
          </cell>
          <cell r="D752" t="str">
            <v xml:space="preserve">Naomy Gabriela Acevedo Rodríguez </v>
          </cell>
          <cell r="F752">
            <v>1</v>
          </cell>
          <cell r="H752">
            <v>9</v>
          </cell>
          <cell r="M752" t="str">
            <v>x</v>
          </cell>
          <cell r="R752" t="str">
            <v>Guatemala</v>
          </cell>
          <cell r="S752" t="str">
            <v>Guatemala</v>
          </cell>
        </row>
        <row r="753">
          <cell r="B753" t="str">
            <v>MENOR DE EDAD</v>
          </cell>
          <cell r="D753" t="str">
            <v xml:space="preserve">Zaory del Carmen Acevedo Monzon </v>
          </cell>
          <cell r="F753">
            <v>1</v>
          </cell>
          <cell r="H753">
            <v>10</v>
          </cell>
          <cell r="M753" t="str">
            <v>x</v>
          </cell>
          <cell r="R753" t="str">
            <v>Guatemala</v>
          </cell>
          <cell r="S753" t="str">
            <v>Guatemala</v>
          </cell>
        </row>
        <row r="754">
          <cell r="B754" t="str">
            <v>MENOR DE EDAD</v>
          </cell>
          <cell r="D754" t="str">
            <v>Flor de María Morales Cano</v>
          </cell>
          <cell r="F754">
            <v>1</v>
          </cell>
          <cell r="H754">
            <v>15</v>
          </cell>
          <cell r="M754" t="str">
            <v>x</v>
          </cell>
          <cell r="R754" t="str">
            <v>Guatemala</v>
          </cell>
          <cell r="S754" t="str">
            <v>Guatemala</v>
          </cell>
        </row>
        <row r="755">
          <cell r="B755" t="str">
            <v>MENOR DE EDAD</v>
          </cell>
          <cell r="D755" t="str">
            <v xml:space="preserve">Marilyn Ibeth Morales Espino </v>
          </cell>
          <cell r="F755">
            <v>1</v>
          </cell>
          <cell r="H755">
            <v>11</v>
          </cell>
          <cell r="M755" t="str">
            <v>x</v>
          </cell>
          <cell r="R755" t="str">
            <v>Guatemala</v>
          </cell>
          <cell r="S755" t="str">
            <v>Guatemala</v>
          </cell>
        </row>
        <row r="756">
          <cell r="B756" t="str">
            <v>MENOR DE EDAD</v>
          </cell>
          <cell r="D756" t="str">
            <v xml:space="preserve">Mía Nicte Muzante Ruíz </v>
          </cell>
          <cell r="F756">
            <v>1</v>
          </cell>
          <cell r="H756">
            <v>8</v>
          </cell>
          <cell r="M756" t="str">
            <v>x</v>
          </cell>
          <cell r="R756" t="str">
            <v>Guatemala</v>
          </cell>
          <cell r="S756" t="str">
            <v>Guatemala</v>
          </cell>
        </row>
        <row r="757">
          <cell r="B757" t="str">
            <v>MENOR DE EDAD</v>
          </cell>
          <cell r="D757" t="str">
            <v xml:space="preserve">Jeimy Paulova Saraí Carrillo Mendoza </v>
          </cell>
          <cell r="F757">
            <v>1</v>
          </cell>
          <cell r="H757">
            <v>9</v>
          </cell>
          <cell r="M757" t="str">
            <v>x</v>
          </cell>
          <cell r="R757" t="str">
            <v>Guatemala</v>
          </cell>
          <cell r="S757" t="str">
            <v>Guatemala</v>
          </cell>
        </row>
        <row r="758">
          <cell r="B758" t="str">
            <v>MENOR DE EDAD</v>
          </cell>
          <cell r="D758" t="str">
            <v xml:space="preserve">Aída Rosalinda Carrillo Méndoza </v>
          </cell>
          <cell r="F758">
            <v>1</v>
          </cell>
          <cell r="H758">
            <v>12</v>
          </cell>
          <cell r="M758" t="str">
            <v>x</v>
          </cell>
          <cell r="R758" t="str">
            <v>Guatemala</v>
          </cell>
          <cell r="S758" t="str">
            <v>Guatemala</v>
          </cell>
        </row>
        <row r="759">
          <cell r="B759" t="str">
            <v>MENOR DE EDAD</v>
          </cell>
          <cell r="D759" t="str">
            <v>Adriana Izabella Guamuch Loarca</v>
          </cell>
          <cell r="F759">
            <v>1</v>
          </cell>
          <cell r="H759">
            <v>6</v>
          </cell>
          <cell r="M759" t="str">
            <v>x</v>
          </cell>
          <cell r="R759" t="str">
            <v>Guatemala</v>
          </cell>
          <cell r="S759" t="str">
            <v>Guatemala</v>
          </cell>
        </row>
        <row r="760">
          <cell r="B760" t="str">
            <v>MENOR DE EDAD</v>
          </cell>
          <cell r="D760" t="str">
            <v xml:space="preserve">Mariana Lucia López Sanchez </v>
          </cell>
          <cell r="F760">
            <v>1</v>
          </cell>
          <cell r="H760">
            <v>14</v>
          </cell>
          <cell r="M760" t="str">
            <v>x</v>
          </cell>
          <cell r="R760" t="str">
            <v>Guatemala</v>
          </cell>
          <cell r="S760" t="str">
            <v>Guatemala</v>
          </cell>
        </row>
        <row r="761">
          <cell r="B761" t="str">
            <v>MENOR DE EDAD</v>
          </cell>
          <cell r="D761" t="str">
            <v xml:space="preserve">Daniela Lucia López Sánchez </v>
          </cell>
          <cell r="F761">
            <v>1</v>
          </cell>
          <cell r="H761">
            <v>11</v>
          </cell>
          <cell r="M761" t="str">
            <v>x</v>
          </cell>
          <cell r="R761" t="str">
            <v>Guatemala</v>
          </cell>
          <cell r="S761" t="str">
            <v>Guatemala</v>
          </cell>
        </row>
        <row r="762">
          <cell r="B762" t="str">
            <v>MENOR DE EDAD</v>
          </cell>
          <cell r="D762" t="str">
            <v xml:space="preserve">María Victoria González Posuelos </v>
          </cell>
          <cell r="F762">
            <v>1</v>
          </cell>
          <cell r="H762">
            <v>8</v>
          </cell>
          <cell r="M762" t="str">
            <v>x</v>
          </cell>
          <cell r="R762" t="str">
            <v>Guatemala</v>
          </cell>
          <cell r="S762" t="str">
            <v>Guatemala</v>
          </cell>
        </row>
        <row r="763">
          <cell r="B763" t="str">
            <v>MENOR DE EDAD</v>
          </cell>
          <cell r="D763" t="str">
            <v xml:space="preserve">Jimena Lucía Sánchez García </v>
          </cell>
          <cell r="F763">
            <v>1</v>
          </cell>
          <cell r="H763">
            <v>8</v>
          </cell>
          <cell r="M763" t="str">
            <v>x</v>
          </cell>
          <cell r="R763" t="str">
            <v>Guatemala</v>
          </cell>
          <cell r="S763" t="str">
            <v>Guatemala</v>
          </cell>
        </row>
        <row r="764">
          <cell r="B764" t="str">
            <v>MENOR DE EDAD</v>
          </cell>
          <cell r="D764" t="str">
            <v>Melida Jhamieth Peneleu Rodríguez</v>
          </cell>
          <cell r="F764">
            <v>1</v>
          </cell>
          <cell r="H764">
            <v>17</v>
          </cell>
          <cell r="M764" t="str">
            <v>x</v>
          </cell>
          <cell r="R764" t="str">
            <v>Guatemala</v>
          </cell>
          <cell r="S764" t="str">
            <v>Guatemala</v>
          </cell>
        </row>
        <row r="765">
          <cell r="B765" t="str">
            <v>MENOR DE EDAD</v>
          </cell>
          <cell r="D765" t="str">
            <v>Ana Marielsy Mariory Peneleu Rodríguez</v>
          </cell>
          <cell r="F765">
            <v>1</v>
          </cell>
          <cell r="H765">
            <v>13</v>
          </cell>
          <cell r="M765" t="str">
            <v>x</v>
          </cell>
          <cell r="R765" t="str">
            <v>Guatemala</v>
          </cell>
          <cell r="S765" t="str">
            <v>Guatemala</v>
          </cell>
        </row>
        <row r="766">
          <cell r="B766" t="str">
            <v>MENOR DE EDAD</v>
          </cell>
          <cell r="D766" t="str">
            <v>Camila Andrea Samayoa Figueroa</v>
          </cell>
          <cell r="F766">
            <v>1</v>
          </cell>
          <cell r="H766">
            <v>9</v>
          </cell>
          <cell r="M766" t="str">
            <v>x</v>
          </cell>
          <cell r="R766" t="str">
            <v>Guatemala</v>
          </cell>
          <cell r="S766" t="str">
            <v>Guatemala</v>
          </cell>
        </row>
        <row r="767">
          <cell r="B767" t="str">
            <v>MENOR DE EDAD</v>
          </cell>
          <cell r="D767" t="str">
            <v>Cristhel Ichzel Patzán Samora</v>
          </cell>
          <cell r="F767">
            <v>1</v>
          </cell>
          <cell r="H767">
            <v>13</v>
          </cell>
          <cell r="M767" t="str">
            <v>x</v>
          </cell>
          <cell r="R767" t="str">
            <v>Guatemala</v>
          </cell>
          <cell r="S767" t="str">
            <v>Guatemala</v>
          </cell>
        </row>
        <row r="768">
          <cell r="B768" t="str">
            <v>MENOR DE EDAD</v>
          </cell>
          <cell r="D768" t="str">
            <v>Debora Raquel Villatoro Castro</v>
          </cell>
          <cell r="F768">
            <v>1</v>
          </cell>
          <cell r="H768">
            <v>7</v>
          </cell>
          <cell r="M768" t="str">
            <v>x</v>
          </cell>
          <cell r="R768" t="str">
            <v>Guatemala</v>
          </cell>
          <cell r="S768" t="str">
            <v>Guatemala</v>
          </cell>
        </row>
        <row r="769">
          <cell r="B769" t="str">
            <v>MENOR DE EDAD</v>
          </cell>
          <cell r="D769" t="str">
            <v>Luisa Rebeca Villatoro Castro</v>
          </cell>
          <cell r="F769">
            <v>1</v>
          </cell>
          <cell r="H769">
            <v>12</v>
          </cell>
          <cell r="M769" t="str">
            <v>x</v>
          </cell>
          <cell r="R769" t="str">
            <v>Guatemala</v>
          </cell>
          <cell r="S769" t="str">
            <v>Guatemala</v>
          </cell>
        </row>
        <row r="770">
          <cell r="B770" t="str">
            <v>MENOR DE EDAD</v>
          </cell>
          <cell r="D770" t="str">
            <v>Carlos Steffan Molina Orantes</v>
          </cell>
          <cell r="F770">
            <v>2</v>
          </cell>
          <cell r="H770">
            <v>14</v>
          </cell>
          <cell r="M770" t="str">
            <v>x</v>
          </cell>
          <cell r="R770" t="str">
            <v>Guatemala</v>
          </cell>
          <cell r="S770" t="str">
            <v>Guatemala</v>
          </cell>
        </row>
        <row r="771">
          <cell r="B771" t="str">
            <v>MENOR DE EDAD</v>
          </cell>
          <cell r="D771" t="str">
            <v xml:space="preserve">Nataly Fernanda Conde García </v>
          </cell>
          <cell r="F771">
            <v>1</v>
          </cell>
          <cell r="H771">
            <v>9</v>
          </cell>
          <cell r="M771" t="str">
            <v>x</v>
          </cell>
          <cell r="R771" t="str">
            <v>Guatemala</v>
          </cell>
          <cell r="S771" t="str">
            <v>Guatemala</v>
          </cell>
        </row>
        <row r="772">
          <cell r="B772" t="str">
            <v>MENOR DE EDAD</v>
          </cell>
          <cell r="D772" t="str">
            <v>Grettel Abigail Barrios Carias</v>
          </cell>
          <cell r="F772">
            <v>1</v>
          </cell>
          <cell r="H772">
            <v>12</v>
          </cell>
          <cell r="M772" t="str">
            <v>x</v>
          </cell>
          <cell r="R772" t="str">
            <v>Guatemala</v>
          </cell>
          <cell r="S772" t="str">
            <v>Guatemala</v>
          </cell>
        </row>
        <row r="773">
          <cell r="B773" t="str">
            <v>MENOR DE EDAD</v>
          </cell>
          <cell r="D773" t="str">
            <v>Sindi Pamela López Alba</v>
          </cell>
          <cell r="F773">
            <v>1</v>
          </cell>
          <cell r="H773">
            <v>22</v>
          </cell>
          <cell r="M773" t="str">
            <v>x</v>
          </cell>
          <cell r="R773" t="str">
            <v>Guatemala</v>
          </cell>
          <cell r="S773" t="str">
            <v>Guatemala</v>
          </cell>
        </row>
        <row r="774">
          <cell r="B774" t="str">
            <v>MENOR DE EDAD</v>
          </cell>
          <cell r="D774" t="str">
            <v>Cesia Berenice Franco Ramírez</v>
          </cell>
          <cell r="F774">
            <v>1</v>
          </cell>
          <cell r="H774">
            <v>12</v>
          </cell>
          <cell r="M774" t="str">
            <v>x</v>
          </cell>
          <cell r="R774" t="str">
            <v>Guatemala</v>
          </cell>
          <cell r="S774" t="str">
            <v>Guatemala</v>
          </cell>
        </row>
        <row r="775">
          <cell r="B775" t="str">
            <v>MENOR DE EDAD</v>
          </cell>
          <cell r="D775" t="str">
            <v>Andrea Camilla Mijagos Giron</v>
          </cell>
          <cell r="F775">
            <v>1</v>
          </cell>
          <cell r="H775">
            <v>8</v>
          </cell>
          <cell r="M775" t="str">
            <v>x</v>
          </cell>
          <cell r="R775" t="str">
            <v>Guatemala</v>
          </cell>
          <cell r="S775" t="str">
            <v>Guatemala</v>
          </cell>
        </row>
        <row r="776">
          <cell r="B776" t="str">
            <v>MENOR DE EDAD</v>
          </cell>
          <cell r="D776" t="str">
            <v>Eily Joan Brizuela Morales</v>
          </cell>
          <cell r="F776">
            <v>1</v>
          </cell>
          <cell r="H776">
            <v>9</v>
          </cell>
          <cell r="R776" t="str">
            <v>Guatemala</v>
          </cell>
          <cell r="S776" t="str">
            <v>Guatemala</v>
          </cell>
        </row>
        <row r="777">
          <cell r="B777" t="str">
            <v>MENOR DE EDAD</v>
          </cell>
          <cell r="D777" t="str">
            <v xml:space="preserve">Ashley Geovanna Perez Godoy </v>
          </cell>
          <cell r="F777">
            <v>1</v>
          </cell>
          <cell r="H777">
            <v>11</v>
          </cell>
          <cell r="M777" t="str">
            <v>x</v>
          </cell>
          <cell r="R777" t="str">
            <v>Guatemala</v>
          </cell>
          <cell r="S777" t="str">
            <v>Guatemala</v>
          </cell>
        </row>
        <row r="778">
          <cell r="B778" t="str">
            <v>MENOR DE EDAD</v>
          </cell>
          <cell r="D778" t="str">
            <v>Evelyn Valentina Camey González</v>
          </cell>
          <cell r="F778">
            <v>1</v>
          </cell>
          <cell r="H778">
            <v>4</v>
          </cell>
          <cell r="M778" t="str">
            <v>x</v>
          </cell>
          <cell r="R778" t="str">
            <v>Guatemala</v>
          </cell>
          <cell r="S778" t="str">
            <v>Guatemala</v>
          </cell>
        </row>
        <row r="779">
          <cell r="B779" t="str">
            <v>MENOR DE EDAD</v>
          </cell>
          <cell r="D779" t="str">
            <v xml:space="preserve">Abby Juliett Divas Hernández </v>
          </cell>
          <cell r="F779">
            <v>1</v>
          </cell>
          <cell r="H779">
            <v>5</v>
          </cell>
          <cell r="M779" t="str">
            <v>x</v>
          </cell>
          <cell r="R779" t="str">
            <v>Guatemala</v>
          </cell>
          <cell r="S779" t="str">
            <v>Guatemala</v>
          </cell>
        </row>
        <row r="780">
          <cell r="B780" t="str">
            <v>MENOR DE EDAD</v>
          </cell>
          <cell r="D780" t="str">
            <v>Angeline Mariel Godoy Pérez</v>
          </cell>
          <cell r="F780">
            <v>1</v>
          </cell>
          <cell r="H780">
            <v>8</v>
          </cell>
          <cell r="M780" t="str">
            <v>x</v>
          </cell>
          <cell r="R780" t="str">
            <v>Guatemala</v>
          </cell>
          <cell r="S780" t="str">
            <v>Guatemala</v>
          </cell>
        </row>
        <row r="781">
          <cell r="B781" t="str">
            <v>MENOR DE EDAD</v>
          </cell>
          <cell r="D781" t="str">
            <v>Yarina Alejandra de León Belteton</v>
          </cell>
          <cell r="F781">
            <v>1</v>
          </cell>
          <cell r="H781">
            <v>9</v>
          </cell>
          <cell r="M781" t="str">
            <v>x</v>
          </cell>
          <cell r="R781" t="str">
            <v>Guatemala</v>
          </cell>
          <cell r="S781" t="str">
            <v>Guatemala</v>
          </cell>
        </row>
        <row r="782">
          <cell r="B782" t="str">
            <v>MENOR DE EDAD</v>
          </cell>
          <cell r="D782" t="str">
            <v>Natalia Soley Bermudes Belteton</v>
          </cell>
          <cell r="F782">
            <v>1</v>
          </cell>
          <cell r="H782">
            <v>7</v>
          </cell>
          <cell r="M782" t="str">
            <v>x</v>
          </cell>
          <cell r="R782" t="str">
            <v>Guatemala</v>
          </cell>
          <cell r="S782" t="str">
            <v>Guatemala</v>
          </cell>
        </row>
        <row r="783">
          <cell r="B783" t="str">
            <v>MENOR DE EDAD</v>
          </cell>
          <cell r="D783" t="str">
            <v>Dania Sofía Lima Maldonado</v>
          </cell>
          <cell r="F783">
            <v>1</v>
          </cell>
          <cell r="H783">
            <v>7</v>
          </cell>
          <cell r="M783" t="str">
            <v>x</v>
          </cell>
          <cell r="R783" t="str">
            <v>Guatemala</v>
          </cell>
          <cell r="S783" t="str">
            <v>Guatemala</v>
          </cell>
        </row>
        <row r="784">
          <cell r="B784" t="str">
            <v>MENOR DE EDAD</v>
          </cell>
          <cell r="D784" t="str">
            <v>Melanie Susana Lima Maldonado</v>
          </cell>
          <cell r="F784">
            <v>1</v>
          </cell>
          <cell r="H784">
            <v>11</v>
          </cell>
          <cell r="M784" t="str">
            <v>x</v>
          </cell>
          <cell r="R784" t="str">
            <v>Guatemala</v>
          </cell>
          <cell r="S784" t="str">
            <v>Guatemala</v>
          </cell>
        </row>
        <row r="785">
          <cell r="B785" t="str">
            <v>MENOR DE EDAD</v>
          </cell>
          <cell r="D785" t="str">
            <v>Janie Marie Cano Morales</v>
          </cell>
          <cell r="F785">
            <v>1</v>
          </cell>
          <cell r="H785">
            <v>9</v>
          </cell>
          <cell r="M785" t="str">
            <v>x</v>
          </cell>
          <cell r="R785" t="str">
            <v>Guatemala</v>
          </cell>
          <cell r="S785" t="str">
            <v>Guatemala</v>
          </cell>
        </row>
        <row r="786">
          <cell r="B786" t="str">
            <v>MENOR DE EDAD</v>
          </cell>
          <cell r="D786" t="str">
            <v>Danna Lucía Cano Morales</v>
          </cell>
          <cell r="F786">
            <v>1</v>
          </cell>
          <cell r="H786">
            <v>7</v>
          </cell>
          <cell r="M786" t="str">
            <v>x</v>
          </cell>
          <cell r="R786" t="str">
            <v>Guatemala</v>
          </cell>
          <cell r="S786" t="str">
            <v>Guatemala</v>
          </cell>
        </row>
        <row r="787">
          <cell r="B787">
            <v>2215549980101</v>
          </cell>
          <cell r="D787" t="str">
            <v>Katherinne Jazmín Cortez Cuellar</v>
          </cell>
          <cell r="F787">
            <v>1</v>
          </cell>
          <cell r="H787">
            <v>6</v>
          </cell>
          <cell r="M787" t="str">
            <v>x</v>
          </cell>
          <cell r="R787" t="str">
            <v>Guatemala</v>
          </cell>
          <cell r="S787" t="str">
            <v>Guatemala</v>
          </cell>
        </row>
        <row r="788">
          <cell r="B788">
            <v>2692308660101</v>
          </cell>
          <cell r="D788" t="str">
            <v>Maria Fernanda Salguero Martinez</v>
          </cell>
          <cell r="F788">
            <v>1</v>
          </cell>
          <cell r="H788">
            <v>6</v>
          </cell>
          <cell r="M788" t="str">
            <v>x</v>
          </cell>
          <cell r="R788" t="str">
            <v>Guatemala</v>
          </cell>
          <cell r="S788" t="str">
            <v>Guatemala</v>
          </cell>
        </row>
        <row r="789">
          <cell r="B789">
            <v>2822482690613</v>
          </cell>
          <cell r="D789" t="str">
            <v>Secaida Ninfa</v>
          </cell>
          <cell r="F789">
            <v>1</v>
          </cell>
          <cell r="H789">
            <v>22</v>
          </cell>
          <cell r="M789" t="str">
            <v>x</v>
          </cell>
          <cell r="R789" t="str">
            <v>Guatemala</v>
          </cell>
          <cell r="S789" t="str">
            <v>Guatemala</v>
          </cell>
        </row>
        <row r="790">
          <cell r="B790" t="str">
            <v>menor de edad</v>
          </cell>
          <cell r="D790" t="str">
            <v>Ruano Alix</v>
          </cell>
          <cell r="F790">
            <v>2</v>
          </cell>
          <cell r="H790">
            <v>11</v>
          </cell>
          <cell r="M790" t="str">
            <v>x</v>
          </cell>
          <cell r="R790" t="str">
            <v>Guatemala</v>
          </cell>
          <cell r="S790" t="str">
            <v>Guatemala</v>
          </cell>
        </row>
        <row r="791">
          <cell r="B791">
            <v>2261126240917</v>
          </cell>
          <cell r="D791" t="str">
            <v>Juares  Rosmery</v>
          </cell>
          <cell r="F791">
            <v>1</v>
          </cell>
          <cell r="H791">
            <v>26</v>
          </cell>
          <cell r="M791" t="str">
            <v>x</v>
          </cell>
          <cell r="R791" t="str">
            <v>Guatemala</v>
          </cell>
          <cell r="S791" t="str">
            <v>Guatemala</v>
          </cell>
        </row>
        <row r="792">
          <cell r="B792">
            <v>2085628260101</v>
          </cell>
          <cell r="D792" t="str">
            <v>Turuy Aldo</v>
          </cell>
          <cell r="F792">
            <v>2</v>
          </cell>
          <cell r="H792">
            <v>27</v>
          </cell>
          <cell r="M792" t="str">
            <v>x</v>
          </cell>
          <cell r="R792" t="str">
            <v>Guatemala</v>
          </cell>
          <cell r="S792" t="str">
            <v>Guatemala</v>
          </cell>
        </row>
        <row r="793">
          <cell r="B793" t="str">
            <v>menor de edad</v>
          </cell>
          <cell r="D793" t="str">
            <v>Orozco Julia</v>
          </cell>
          <cell r="F793">
            <v>1</v>
          </cell>
          <cell r="H793">
            <v>9</v>
          </cell>
          <cell r="M793" t="str">
            <v>x</v>
          </cell>
          <cell r="R793" t="str">
            <v>Guatemala</v>
          </cell>
          <cell r="S793" t="str">
            <v>Guatemala</v>
          </cell>
        </row>
        <row r="794">
          <cell r="B794">
            <v>1945191120101</v>
          </cell>
          <cell r="D794" t="str">
            <v>Reyes</v>
          </cell>
          <cell r="E794" t="str">
            <v>David</v>
          </cell>
          <cell r="F794">
            <v>2</v>
          </cell>
          <cell r="H794">
            <v>27</v>
          </cell>
          <cell r="M794" t="str">
            <v>x</v>
          </cell>
          <cell r="R794" t="str">
            <v>Guatemala</v>
          </cell>
          <cell r="S794" t="str">
            <v>Guatemala</v>
          </cell>
        </row>
        <row r="795">
          <cell r="B795">
            <v>2319121530917</v>
          </cell>
          <cell r="D795" t="str">
            <v>Patricia</v>
          </cell>
          <cell r="E795" t="str">
            <v>Alejandro</v>
          </cell>
          <cell r="F795">
            <v>2</v>
          </cell>
          <cell r="H795">
            <v>55</v>
          </cell>
          <cell r="M795" t="str">
            <v>x</v>
          </cell>
          <cell r="R795" t="str">
            <v>Guatemala</v>
          </cell>
          <cell r="S795" t="str">
            <v>Guatemala</v>
          </cell>
        </row>
        <row r="796">
          <cell r="B796" t="str">
            <v>pendiente</v>
          </cell>
          <cell r="D796" t="str">
            <v>Alvarez</v>
          </cell>
          <cell r="E796" t="str">
            <v>Sandra</v>
          </cell>
          <cell r="F796">
            <v>1</v>
          </cell>
          <cell r="H796">
            <v>43</v>
          </cell>
          <cell r="M796" t="str">
            <v>x</v>
          </cell>
          <cell r="R796" t="str">
            <v>Guatemala</v>
          </cell>
          <cell r="S796" t="str">
            <v>Guatemala</v>
          </cell>
        </row>
        <row r="797">
          <cell r="B797" t="str">
            <v>menor de edad</v>
          </cell>
          <cell r="D797" t="str">
            <v>Soto</v>
          </cell>
          <cell r="E797" t="str">
            <v>Josue</v>
          </cell>
          <cell r="F797">
            <v>2</v>
          </cell>
          <cell r="H797">
            <v>7</v>
          </cell>
          <cell r="M797" t="str">
            <v>x</v>
          </cell>
          <cell r="R797" t="str">
            <v>Guatemala</v>
          </cell>
          <cell r="S797" t="str">
            <v>Guatemala</v>
          </cell>
        </row>
        <row r="798">
          <cell r="B798" t="str">
            <v xml:space="preserve"> menor de edad  </v>
          </cell>
          <cell r="D798" t="str">
            <v>Franco</v>
          </cell>
          <cell r="E798" t="str">
            <v>Maylin</v>
          </cell>
          <cell r="F798">
            <v>1</v>
          </cell>
          <cell r="H798">
            <v>16</v>
          </cell>
          <cell r="M798" t="str">
            <v>x</v>
          </cell>
          <cell r="R798" t="str">
            <v>Guatemala</v>
          </cell>
          <cell r="S798" t="str">
            <v>Guatemala</v>
          </cell>
        </row>
        <row r="799">
          <cell r="B799" t="str">
            <v>menor de edad</v>
          </cell>
          <cell r="D799" t="str">
            <v xml:space="preserve">Franco </v>
          </cell>
          <cell r="E799" t="str">
            <v xml:space="preserve">Luis </v>
          </cell>
          <cell r="F799">
            <v>2</v>
          </cell>
          <cell r="H799">
            <v>14</v>
          </cell>
          <cell r="M799" t="str">
            <v>x</v>
          </cell>
          <cell r="R799" t="str">
            <v>Guatemala</v>
          </cell>
          <cell r="S799" t="str">
            <v>Guatemala</v>
          </cell>
        </row>
        <row r="800">
          <cell r="B800">
            <v>2398989070101</v>
          </cell>
          <cell r="D800" t="str">
            <v>Boche</v>
          </cell>
          <cell r="E800" t="str">
            <v>Enma</v>
          </cell>
          <cell r="F800">
            <v>1</v>
          </cell>
          <cell r="H800">
            <v>52</v>
          </cell>
          <cell r="M800" t="str">
            <v>x</v>
          </cell>
          <cell r="R800" t="str">
            <v>Guatemala</v>
          </cell>
          <cell r="S800" t="str">
            <v>Guatemala</v>
          </cell>
        </row>
        <row r="801">
          <cell r="B801" t="str">
            <v>menor de edad</v>
          </cell>
          <cell r="D801" t="str">
            <v>Lopez</v>
          </cell>
          <cell r="E801" t="str">
            <v>Alex</v>
          </cell>
          <cell r="F801">
            <v>2</v>
          </cell>
          <cell r="H801">
            <v>6</v>
          </cell>
          <cell r="M801" t="str">
            <v>x</v>
          </cell>
          <cell r="R801" t="str">
            <v>Guatemala</v>
          </cell>
          <cell r="S801" t="str">
            <v>Guatemala</v>
          </cell>
        </row>
        <row r="802">
          <cell r="B802">
            <v>2086713070110</v>
          </cell>
          <cell r="D802" t="str">
            <v>Quinteros</v>
          </cell>
          <cell r="E802" t="str">
            <v>Ana</v>
          </cell>
          <cell r="F802">
            <v>1</v>
          </cell>
          <cell r="H802">
            <v>25</v>
          </cell>
          <cell r="M802" t="str">
            <v>x</v>
          </cell>
          <cell r="R802" t="str">
            <v>Guatemala</v>
          </cell>
          <cell r="S802" t="str">
            <v>Guatemala</v>
          </cell>
        </row>
        <row r="803">
          <cell r="B803" t="str">
            <v>menor de edad</v>
          </cell>
          <cell r="D803" t="str">
            <v>Lopez</v>
          </cell>
          <cell r="E803" t="str">
            <v>Sandy</v>
          </cell>
          <cell r="F803">
            <v>1</v>
          </cell>
          <cell r="H803">
            <v>8</v>
          </cell>
          <cell r="M803" t="str">
            <v>x</v>
          </cell>
          <cell r="R803" t="str">
            <v>Guatemala</v>
          </cell>
          <cell r="S803" t="str">
            <v>Guatemala</v>
          </cell>
        </row>
        <row r="804">
          <cell r="B804">
            <v>2273453390101</v>
          </cell>
          <cell r="D804" t="str">
            <v>Mayen</v>
          </cell>
          <cell r="E804" t="str">
            <v>Dora</v>
          </cell>
          <cell r="F804">
            <v>1</v>
          </cell>
          <cell r="H804">
            <v>32</v>
          </cell>
          <cell r="M804" t="str">
            <v>x</v>
          </cell>
          <cell r="R804" t="str">
            <v>Guatemala</v>
          </cell>
          <cell r="S804" t="str">
            <v>Guatemala</v>
          </cell>
        </row>
        <row r="805">
          <cell r="B805" t="str">
            <v>menor de edad</v>
          </cell>
          <cell r="D805" t="str">
            <v>Mendez</v>
          </cell>
          <cell r="E805" t="str">
            <v xml:space="preserve">Valeria </v>
          </cell>
          <cell r="F805">
            <v>1</v>
          </cell>
          <cell r="H805">
            <v>11</v>
          </cell>
          <cell r="M805" t="str">
            <v>x</v>
          </cell>
          <cell r="R805" t="str">
            <v>Guatemala</v>
          </cell>
          <cell r="S805" t="str">
            <v>Guatemala</v>
          </cell>
        </row>
        <row r="806">
          <cell r="B806" t="str">
            <v>menor de edad</v>
          </cell>
          <cell r="D806" t="str">
            <v>Mendoza</v>
          </cell>
          <cell r="E806" t="str">
            <v>Angel</v>
          </cell>
          <cell r="F806">
            <v>2</v>
          </cell>
          <cell r="H806">
            <v>10</v>
          </cell>
          <cell r="M806" t="str">
            <v>x</v>
          </cell>
          <cell r="R806" t="str">
            <v>Guatemala</v>
          </cell>
          <cell r="S806" t="str">
            <v>Guatemala</v>
          </cell>
        </row>
        <row r="807">
          <cell r="B807" t="str">
            <v>menor de edad</v>
          </cell>
          <cell r="D807" t="str">
            <v>Mendoza</v>
          </cell>
          <cell r="E807" t="str">
            <v>Diego</v>
          </cell>
          <cell r="F807">
            <v>2</v>
          </cell>
          <cell r="H807">
            <v>7</v>
          </cell>
          <cell r="M807" t="str">
            <v>x</v>
          </cell>
          <cell r="R807" t="str">
            <v>Guatemala</v>
          </cell>
          <cell r="S807" t="str">
            <v>Guatemala</v>
          </cell>
        </row>
        <row r="808">
          <cell r="B808" t="str">
            <v>menor de edad</v>
          </cell>
          <cell r="D808" t="str">
            <v>Mendoza</v>
          </cell>
          <cell r="E808" t="str">
            <v>Izabela</v>
          </cell>
          <cell r="F808">
            <v>1</v>
          </cell>
          <cell r="H808">
            <v>5</v>
          </cell>
          <cell r="M808" t="str">
            <v>x</v>
          </cell>
          <cell r="R808" t="str">
            <v>Guatemala</v>
          </cell>
          <cell r="S808" t="str">
            <v>Guatemala</v>
          </cell>
        </row>
        <row r="809">
          <cell r="B809" t="str">
            <v>menor de edad</v>
          </cell>
          <cell r="D809" t="str">
            <v>Franco</v>
          </cell>
          <cell r="E809" t="str">
            <v>Itzuri</v>
          </cell>
          <cell r="F809">
            <v>1</v>
          </cell>
          <cell r="H809">
            <v>11</v>
          </cell>
          <cell r="M809" t="str">
            <v>x</v>
          </cell>
          <cell r="R809" t="str">
            <v>Guatemala</v>
          </cell>
          <cell r="S809" t="str">
            <v>Guatemala</v>
          </cell>
        </row>
        <row r="810">
          <cell r="B810" t="str">
            <v>menor de edad</v>
          </cell>
          <cell r="D810" t="str">
            <v>Escobar</v>
          </cell>
          <cell r="E810" t="str">
            <v>Miguel</v>
          </cell>
          <cell r="F810">
            <v>2</v>
          </cell>
          <cell r="H810">
            <v>10</v>
          </cell>
          <cell r="M810" t="str">
            <v>x</v>
          </cell>
          <cell r="R810" t="str">
            <v>Guatemala</v>
          </cell>
          <cell r="S810" t="str">
            <v>Guatemala</v>
          </cell>
        </row>
        <row r="811">
          <cell r="B811">
            <v>19117639701001</v>
          </cell>
          <cell r="D811" t="str">
            <v>Loarca</v>
          </cell>
          <cell r="E811" t="str">
            <v>Lilian</v>
          </cell>
          <cell r="F811">
            <v>1</v>
          </cell>
          <cell r="H811">
            <v>60</v>
          </cell>
          <cell r="M811" t="str">
            <v>x</v>
          </cell>
          <cell r="R811" t="str">
            <v>Guatemala</v>
          </cell>
          <cell r="S811" t="str">
            <v>Guatemala</v>
          </cell>
        </row>
        <row r="812">
          <cell r="B812" t="str">
            <v xml:space="preserve">menor de edad </v>
          </cell>
          <cell r="D812" t="str">
            <v>Gil</v>
          </cell>
          <cell r="E812" t="str">
            <v>Asheley</v>
          </cell>
          <cell r="F812">
            <v>1</v>
          </cell>
          <cell r="H812">
            <v>9</v>
          </cell>
          <cell r="M812" t="str">
            <v>x</v>
          </cell>
          <cell r="R812" t="str">
            <v>Guatemala</v>
          </cell>
          <cell r="S812" t="str">
            <v>Guatemala</v>
          </cell>
        </row>
        <row r="813">
          <cell r="B813">
            <v>2549364661222</v>
          </cell>
          <cell r="D813" t="str">
            <v>Perez</v>
          </cell>
          <cell r="E813" t="str">
            <v>Mirian</v>
          </cell>
          <cell r="F813">
            <v>1</v>
          </cell>
          <cell r="H813">
            <v>23</v>
          </cell>
          <cell r="M813" t="str">
            <v>x</v>
          </cell>
          <cell r="R813" t="str">
            <v>Guatemala</v>
          </cell>
          <cell r="S813" t="str">
            <v>Guatemala</v>
          </cell>
        </row>
        <row r="814">
          <cell r="B814">
            <v>2392576850101</v>
          </cell>
          <cell r="D814" t="str">
            <v>King</v>
          </cell>
          <cell r="E814" t="str">
            <v>Dora</v>
          </cell>
          <cell r="F814">
            <v>1</v>
          </cell>
          <cell r="H814">
            <v>30</v>
          </cell>
          <cell r="M814" t="str">
            <v>x</v>
          </cell>
          <cell r="R814" t="str">
            <v>Guatemala</v>
          </cell>
          <cell r="S814" t="str">
            <v>Guatemala</v>
          </cell>
        </row>
        <row r="815">
          <cell r="B815" t="str">
            <v>menor de edad</v>
          </cell>
          <cell r="D815" t="str">
            <v>Perez</v>
          </cell>
          <cell r="E815" t="str">
            <v>Estephany</v>
          </cell>
          <cell r="F815">
            <v>1</v>
          </cell>
          <cell r="H815">
            <v>7</v>
          </cell>
          <cell r="M815" t="str">
            <v>x</v>
          </cell>
          <cell r="R815" t="str">
            <v>Guatemala</v>
          </cell>
          <cell r="S815" t="str">
            <v>Guatemala</v>
          </cell>
        </row>
        <row r="816">
          <cell r="B816" t="str">
            <v>menor de edad</v>
          </cell>
          <cell r="D816" t="str">
            <v>Hernandez</v>
          </cell>
          <cell r="E816" t="str">
            <v>Cristian</v>
          </cell>
          <cell r="F816">
            <v>2</v>
          </cell>
          <cell r="H816">
            <v>8</v>
          </cell>
          <cell r="M816" t="str">
            <v>x</v>
          </cell>
          <cell r="R816" t="str">
            <v>Guatemala</v>
          </cell>
          <cell r="S816" t="str">
            <v>Guatemala</v>
          </cell>
        </row>
        <row r="817">
          <cell r="B817">
            <v>2335948061503</v>
          </cell>
          <cell r="D817" t="str">
            <v>Hernandez</v>
          </cell>
          <cell r="E817" t="str">
            <v>Fernandez</v>
          </cell>
          <cell r="F817">
            <v>2</v>
          </cell>
          <cell r="H817">
            <v>20</v>
          </cell>
          <cell r="M817" t="str">
            <v>x</v>
          </cell>
          <cell r="R817" t="str">
            <v>Guatemala</v>
          </cell>
          <cell r="S817" t="str">
            <v>Guatemala</v>
          </cell>
        </row>
        <row r="818">
          <cell r="B818" t="str">
            <v>menor de edad</v>
          </cell>
          <cell r="D818" t="str">
            <v>Garcia</v>
          </cell>
          <cell r="E818" t="str">
            <v>Mercedes</v>
          </cell>
          <cell r="F818">
            <v>1</v>
          </cell>
          <cell r="H818">
            <v>13</v>
          </cell>
          <cell r="M818" t="str">
            <v>x</v>
          </cell>
          <cell r="R818" t="str">
            <v>Guatemala</v>
          </cell>
          <cell r="S818" t="str">
            <v>Guatemala</v>
          </cell>
        </row>
        <row r="819">
          <cell r="B819" t="str">
            <v>menor de edad</v>
          </cell>
          <cell r="D819" t="str">
            <v>Garcia</v>
          </cell>
          <cell r="E819" t="str">
            <v>Dinora</v>
          </cell>
          <cell r="F819">
            <v>1</v>
          </cell>
          <cell r="H819">
            <v>11</v>
          </cell>
          <cell r="M819" t="str">
            <v>x</v>
          </cell>
          <cell r="R819" t="str">
            <v>Guatemala</v>
          </cell>
          <cell r="S819" t="str">
            <v>Guatemala</v>
          </cell>
        </row>
        <row r="820">
          <cell r="B820" t="str">
            <v>menor de edad</v>
          </cell>
          <cell r="D820" t="str">
            <v>Garcia</v>
          </cell>
          <cell r="E820" t="str">
            <v>Dulce</v>
          </cell>
          <cell r="F820">
            <v>1</v>
          </cell>
          <cell r="H820">
            <v>7</v>
          </cell>
          <cell r="M820" t="str">
            <v>x</v>
          </cell>
          <cell r="R820" t="str">
            <v>Guatemala</v>
          </cell>
          <cell r="S820" t="str">
            <v>Guatemala</v>
          </cell>
        </row>
        <row r="821">
          <cell r="B821">
            <v>2398989070101</v>
          </cell>
          <cell r="D821" t="str">
            <v>Boche</v>
          </cell>
          <cell r="E821" t="str">
            <v>Enma</v>
          </cell>
          <cell r="F821">
            <v>1</v>
          </cell>
          <cell r="H821">
            <v>52</v>
          </cell>
          <cell r="M821" t="str">
            <v>x</v>
          </cell>
          <cell r="R821" t="str">
            <v>Guatemala</v>
          </cell>
          <cell r="S821" t="str">
            <v>Guatemala</v>
          </cell>
        </row>
        <row r="822">
          <cell r="B822" t="str">
            <v>menor de edad</v>
          </cell>
          <cell r="D822" t="str">
            <v>Lopez</v>
          </cell>
          <cell r="E822" t="str">
            <v>Sandy</v>
          </cell>
          <cell r="F822">
            <v>1</v>
          </cell>
          <cell r="H822">
            <v>7</v>
          </cell>
          <cell r="M822" t="str">
            <v>x</v>
          </cell>
          <cell r="R822" t="str">
            <v>Guatemala</v>
          </cell>
          <cell r="S822" t="str">
            <v>Guatemala</v>
          </cell>
        </row>
        <row r="823">
          <cell r="B823">
            <v>16404320101</v>
          </cell>
          <cell r="D823" t="str">
            <v>Lopez</v>
          </cell>
          <cell r="E823" t="str">
            <v>Carlos</v>
          </cell>
          <cell r="F823">
            <v>2</v>
          </cell>
          <cell r="H823">
            <v>35</v>
          </cell>
          <cell r="M823" t="str">
            <v>x</v>
          </cell>
          <cell r="R823" t="str">
            <v>Guatemala</v>
          </cell>
          <cell r="S823" t="str">
            <v>Guatemala</v>
          </cell>
        </row>
        <row r="824">
          <cell r="B824">
            <v>2090790610101</v>
          </cell>
          <cell r="D824" t="str">
            <v>Benaldez</v>
          </cell>
          <cell r="E824" t="str">
            <v>Jemi</v>
          </cell>
          <cell r="F824">
            <v>2</v>
          </cell>
          <cell r="H824">
            <v>26</v>
          </cell>
          <cell r="M824" t="str">
            <v>x</v>
          </cell>
          <cell r="R824" t="str">
            <v>Guatemala</v>
          </cell>
          <cell r="S824" t="str">
            <v>Guatemala</v>
          </cell>
        </row>
        <row r="825">
          <cell r="B825" t="str">
            <v>pendiente</v>
          </cell>
          <cell r="D825" t="str">
            <v>Borrayo</v>
          </cell>
          <cell r="E825" t="str">
            <v>Ostin</v>
          </cell>
          <cell r="F825">
            <v>2</v>
          </cell>
          <cell r="H825">
            <v>22</v>
          </cell>
          <cell r="M825" t="str">
            <v>x</v>
          </cell>
          <cell r="R825" t="str">
            <v>Guatemala</v>
          </cell>
          <cell r="S825" t="str">
            <v>Guatemala</v>
          </cell>
        </row>
        <row r="826">
          <cell r="B826">
            <v>1866110990101</v>
          </cell>
          <cell r="D826" t="str">
            <v>Borrayo</v>
          </cell>
          <cell r="E826" t="str">
            <v>Claudia</v>
          </cell>
          <cell r="F826">
            <v>1</v>
          </cell>
          <cell r="H826">
            <v>44</v>
          </cell>
          <cell r="M826" t="str">
            <v>x</v>
          </cell>
          <cell r="R826" t="str">
            <v>Guatemala</v>
          </cell>
          <cell r="S826" t="str">
            <v>Guatemala</v>
          </cell>
        </row>
        <row r="827">
          <cell r="B827" t="str">
            <v>menor de edad</v>
          </cell>
          <cell r="D827" t="str">
            <v>Gonzalez</v>
          </cell>
          <cell r="E827" t="str">
            <v>Ivana</v>
          </cell>
          <cell r="F827">
            <v>1</v>
          </cell>
          <cell r="H827">
            <v>8</v>
          </cell>
          <cell r="M827" t="str">
            <v>x</v>
          </cell>
          <cell r="R827" t="str">
            <v>Guatemala</v>
          </cell>
          <cell r="S827" t="str">
            <v>Guatemala</v>
          </cell>
        </row>
        <row r="828">
          <cell r="B828">
            <v>1638327650101</v>
          </cell>
          <cell r="D828" t="str">
            <v>Gonzalez</v>
          </cell>
          <cell r="E828" t="str">
            <v>Raul</v>
          </cell>
          <cell r="F828">
            <v>2</v>
          </cell>
          <cell r="H828">
            <v>83</v>
          </cell>
          <cell r="M828" t="str">
            <v>x</v>
          </cell>
          <cell r="R828" t="str">
            <v>Guatemala</v>
          </cell>
          <cell r="S828" t="str">
            <v>Guatemala</v>
          </cell>
        </row>
        <row r="829">
          <cell r="B829">
            <v>1797985020101</v>
          </cell>
          <cell r="D829" t="str">
            <v>Gonzalez</v>
          </cell>
          <cell r="E829" t="str">
            <v>Janeira</v>
          </cell>
          <cell r="F829">
            <v>1</v>
          </cell>
          <cell r="H829">
            <v>41</v>
          </cell>
          <cell r="M829" t="str">
            <v>x</v>
          </cell>
          <cell r="R829" t="str">
            <v>Guatemala</v>
          </cell>
          <cell r="S829" t="str">
            <v>Guatemala</v>
          </cell>
        </row>
        <row r="830">
          <cell r="B830" t="str">
            <v>menor de edad</v>
          </cell>
          <cell r="D830" t="str">
            <v>Oliveros</v>
          </cell>
          <cell r="E830" t="str">
            <v>Izabel</v>
          </cell>
          <cell r="F830">
            <v>1</v>
          </cell>
          <cell r="H830">
            <v>14</v>
          </cell>
          <cell r="M830" t="str">
            <v>x</v>
          </cell>
          <cell r="R830" t="str">
            <v>Guatemala</v>
          </cell>
          <cell r="S830" t="str">
            <v>Guatemala</v>
          </cell>
        </row>
        <row r="831">
          <cell r="B831" t="str">
            <v>menor de edad</v>
          </cell>
          <cell r="D831" t="str">
            <v>Tello</v>
          </cell>
          <cell r="E831" t="str">
            <v>Paola</v>
          </cell>
          <cell r="F831">
            <v>1</v>
          </cell>
          <cell r="H831">
            <v>16</v>
          </cell>
          <cell r="M831" t="str">
            <v>x</v>
          </cell>
          <cell r="R831" t="str">
            <v>Guatemala</v>
          </cell>
          <cell r="S831" t="str">
            <v>Guatemala</v>
          </cell>
        </row>
        <row r="832">
          <cell r="B832">
            <v>2457670101001</v>
          </cell>
          <cell r="D832" t="str">
            <v>Matias</v>
          </cell>
          <cell r="E832" t="str">
            <v>Nora</v>
          </cell>
          <cell r="F832">
            <v>1</v>
          </cell>
          <cell r="H832">
            <v>31</v>
          </cell>
          <cell r="M832" t="str">
            <v>x</v>
          </cell>
          <cell r="R832" t="str">
            <v>Guatemala</v>
          </cell>
          <cell r="S832" t="str">
            <v>Guatemala</v>
          </cell>
        </row>
        <row r="833">
          <cell r="B833" t="str">
            <v>menor de edad</v>
          </cell>
          <cell r="D833" t="str">
            <v>Escobar</v>
          </cell>
          <cell r="E833" t="str">
            <v>Steven</v>
          </cell>
          <cell r="F833">
            <v>1</v>
          </cell>
          <cell r="H833">
            <v>10</v>
          </cell>
          <cell r="M833" t="str">
            <v>x</v>
          </cell>
          <cell r="R833" t="str">
            <v>Guatemala</v>
          </cell>
          <cell r="S833" t="str">
            <v>Guatemala</v>
          </cell>
        </row>
        <row r="834">
          <cell r="B834" t="str">
            <v>menor de edad</v>
          </cell>
          <cell r="D834" t="str">
            <v>Matias</v>
          </cell>
          <cell r="E834" t="str">
            <v>Edrian</v>
          </cell>
          <cell r="F834">
            <v>2</v>
          </cell>
          <cell r="H834">
            <v>3</v>
          </cell>
          <cell r="M834" t="str">
            <v>x</v>
          </cell>
          <cell r="R834" t="str">
            <v>Guatemala</v>
          </cell>
          <cell r="S834" t="str">
            <v>Guatemala</v>
          </cell>
        </row>
        <row r="835">
          <cell r="B835">
            <v>1797985020101</v>
          </cell>
          <cell r="D835" t="str">
            <v>Gonzalez</v>
          </cell>
          <cell r="E835" t="str">
            <v>Janeira</v>
          </cell>
          <cell r="F835">
            <v>1</v>
          </cell>
          <cell r="H835">
            <v>43</v>
          </cell>
          <cell r="M835" t="str">
            <v>x</v>
          </cell>
          <cell r="R835" t="str">
            <v>Guatemala</v>
          </cell>
          <cell r="S835" t="str">
            <v>Guatemala</v>
          </cell>
        </row>
        <row r="836">
          <cell r="B836" t="str">
            <v>menor de edad</v>
          </cell>
          <cell r="D836" t="str">
            <v>Oliveros</v>
          </cell>
          <cell r="E836" t="str">
            <v>Izabel</v>
          </cell>
          <cell r="F836">
            <v>1</v>
          </cell>
          <cell r="H836">
            <v>14</v>
          </cell>
          <cell r="M836" t="str">
            <v>x</v>
          </cell>
          <cell r="R836" t="str">
            <v>Guatemala</v>
          </cell>
          <cell r="S836" t="str">
            <v>Guatemala</v>
          </cell>
        </row>
        <row r="837">
          <cell r="B837">
            <v>2283916011710</v>
          </cell>
          <cell r="D837" t="str">
            <v>Palala</v>
          </cell>
          <cell r="E837" t="str">
            <v>Mario</v>
          </cell>
          <cell r="F837">
            <v>2</v>
          </cell>
          <cell r="H837">
            <v>24</v>
          </cell>
          <cell r="M837" t="str">
            <v>x</v>
          </cell>
          <cell r="R837" t="str">
            <v>Guatemala</v>
          </cell>
          <cell r="S837" t="str">
            <v>Guatemala</v>
          </cell>
        </row>
        <row r="838">
          <cell r="B838">
            <v>1725067940101</v>
          </cell>
          <cell r="D838" t="str">
            <v>Peinado</v>
          </cell>
          <cell r="E838" t="str">
            <v>Brenda</v>
          </cell>
          <cell r="F838">
            <v>1</v>
          </cell>
          <cell r="H838">
            <v>37</v>
          </cell>
          <cell r="M838" t="str">
            <v>x</v>
          </cell>
          <cell r="R838" t="str">
            <v>Guatemala</v>
          </cell>
          <cell r="S838" t="str">
            <v>Guatemala</v>
          </cell>
        </row>
        <row r="839">
          <cell r="B839" t="str">
            <v>menor de edad</v>
          </cell>
          <cell r="D839" t="str">
            <v>Herrera</v>
          </cell>
          <cell r="E839" t="str">
            <v>Kimberly</v>
          </cell>
          <cell r="F839">
            <v>1</v>
          </cell>
          <cell r="H839">
            <v>14</v>
          </cell>
          <cell r="M839" t="str">
            <v>x</v>
          </cell>
          <cell r="R839" t="str">
            <v>Guatemala</v>
          </cell>
          <cell r="S839" t="str">
            <v>Guatemala</v>
          </cell>
        </row>
        <row r="840">
          <cell r="B840">
            <v>221517050408</v>
          </cell>
          <cell r="D840" t="str">
            <v>Gonzalez</v>
          </cell>
          <cell r="E840" t="str">
            <v>Katia</v>
          </cell>
          <cell r="F840">
            <v>1</v>
          </cell>
          <cell r="H840">
            <v>47</v>
          </cell>
          <cell r="M840" t="str">
            <v>x</v>
          </cell>
          <cell r="R840" t="str">
            <v>Guatemala</v>
          </cell>
          <cell r="S840" t="str">
            <v>Guatemala</v>
          </cell>
        </row>
        <row r="841">
          <cell r="B841" t="str">
            <v>menor de edad</v>
          </cell>
          <cell r="D841" t="str">
            <v>Illezcas</v>
          </cell>
          <cell r="E841" t="str">
            <v>Josue</v>
          </cell>
          <cell r="F841">
            <v>2</v>
          </cell>
          <cell r="H841">
            <v>9</v>
          </cell>
          <cell r="M841" t="str">
            <v>x</v>
          </cell>
          <cell r="R841" t="str">
            <v>Guatemala</v>
          </cell>
          <cell r="S841" t="str">
            <v>Guatemala</v>
          </cell>
        </row>
        <row r="842">
          <cell r="B842">
            <v>2600344520101</v>
          </cell>
          <cell r="D842" t="str">
            <v>Ixcoy</v>
          </cell>
          <cell r="E842" t="str">
            <v>Meliza</v>
          </cell>
          <cell r="F842">
            <v>1</v>
          </cell>
          <cell r="H842">
            <v>23</v>
          </cell>
          <cell r="M842" t="str">
            <v>x</v>
          </cell>
          <cell r="R842" t="str">
            <v>Guatemala</v>
          </cell>
          <cell r="S842" t="str">
            <v>Guatemala</v>
          </cell>
        </row>
        <row r="843">
          <cell r="B843">
            <v>2447002650101</v>
          </cell>
          <cell r="D843" t="str">
            <v>Rueda</v>
          </cell>
          <cell r="E843" t="str">
            <v>Lazaro</v>
          </cell>
          <cell r="F843">
            <v>2</v>
          </cell>
          <cell r="H843">
            <v>24</v>
          </cell>
          <cell r="M843" t="str">
            <v>x</v>
          </cell>
          <cell r="R843" t="str">
            <v>Guatemala</v>
          </cell>
          <cell r="S843" t="str">
            <v>Guatemala</v>
          </cell>
        </row>
        <row r="844">
          <cell r="B844">
            <v>2941727420101</v>
          </cell>
          <cell r="D844" t="str">
            <v>Ixcoy</v>
          </cell>
          <cell r="E844" t="str">
            <v>Nidia</v>
          </cell>
          <cell r="F844">
            <v>1</v>
          </cell>
          <cell r="H844">
            <v>21</v>
          </cell>
          <cell r="M844" t="str">
            <v>x</v>
          </cell>
          <cell r="R844" t="str">
            <v>Guatemala</v>
          </cell>
          <cell r="S844" t="str">
            <v>Guatemala</v>
          </cell>
        </row>
        <row r="845">
          <cell r="B845">
            <v>2398989070101</v>
          </cell>
          <cell r="D845" t="str">
            <v>Boche</v>
          </cell>
          <cell r="E845" t="str">
            <v>Emma</v>
          </cell>
          <cell r="F845">
            <v>1</v>
          </cell>
          <cell r="H845">
            <v>52</v>
          </cell>
          <cell r="M845" t="str">
            <v>x</v>
          </cell>
          <cell r="R845" t="str">
            <v>Guatemala</v>
          </cell>
          <cell r="S845" t="str">
            <v>Guatemala</v>
          </cell>
        </row>
        <row r="846">
          <cell r="B846" t="str">
            <v>menor de edad</v>
          </cell>
          <cell r="D846" t="str">
            <v>Alvarez</v>
          </cell>
          <cell r="E846" t="str">
            <v>Gabriel</v>
          </cell>
          <cell r="F846">
            <v>2</v>
          </cell>
          <cell r="H846">
            <v>9</v>
          </cell>
          <cell r="M846" t="str">
            <v>x</v>
          </cell>
          <cell r="R846" t="str">
            <v>Guatemala</v>
          </cell>
          <cell r="S846" t="str">
            <v>Guatemala</v>
          </cell>
        </row>
        <row r="847">
          <cell r="B847">
            <v>2567397810114</v>
          </cell>
          <cell r="D847" t="str">
            <v>Garcia</v>
          </cell>
          <cell r="E847" t="str">
            <v>Warner</v>
          </cell>
          <cell r="F847">
            <v>2</v>
          </cell>
          <cell r="H847">
            <v>29</v>
          </cell>
          <cell r="M847" t="str">
            <v>x</v>
          </cell>
          <cell r="R847" t="str">
            <v>Guatemala</v>
          </cell>
          <cell r="S847" t="str">
            <v>Guatemala</v>
          </cell>
        </row>
        <row r="848">
          <cell r="B848" t="str">
            <v xml:space="preserve">menor de edad </v>
          </cell>
          <cell r="D848" t="str">
            <v>Figueroa</v>
          </cell>
          <cell r="E848" t="str">
            <v>Estefani</v>
          </cell>
          <cell r="F848">
            <v>1</v>
          </cell>
          <cell r="H848">
            <v>8</v>
          </cell>
          <cell r="M848" t="str">
            <v>x</v>
          </cell>
          <cell r="R848" t="str">
            <v>Guatemala</v>
          </cell>
          <cell r="S848" t="str">
            <v>Guatemala</v>
          </cell>
        </row>
        <row r="849">
          <cell r="B849">
            <v>2641279350101</v>
          </cell>
          <cell r="D849" t="str">
            <v>Bravo</v>
          </cell>
          <cell r="E849" t="str">
            <v>Ivana</v>
          </cell>
          <cell r="F849">
            <v>1</v>
          </cell>
          <cell r="H849">
            <v>46</v>
          </cell>
          <cell r="M849" t="str">
            <v>x</v>
          </cell>
          <cell r="R849" t="str">
            <v>Guatemala</v>
          </cell>
          <cell r="S849" t="str">
            <v>Guatemala</v>
          </cell>
        </row>
        <row r="850">
          <cell r="B850" t="str">
            <v>pendiente</v>
          </cell>
          <cell r="D850" t="str">
            <v>Lopez</v>
          </cell>
          <cell r="E850" t="str">
            <v>Armenia</v>
          </cell>
          <cell r="F850">
            <v>1</v>
          </cell>
          <cell r="H850">
            <v>54</v>
          </cell>
          <cell r="M850" t="str">
            <v>x</v>
          </cell>
          <cell r="R850" t="str">
            <v>Guatemala</v>
          </cell>
          <cell r="S850" t="str">
            <v>Guatemala</v>
          </cell>
        </row>
        <row r="851">
          <cell r="B851" t="str">
            <v>menor de edad</v>
          </cell>
          <cell r="D851" t="str">
            <v xml:space="preserve">Mogollon </v>
          </cell>
          <cell r="E851" t="str">
            <v>Estheban</v>
          </cell>
          <cell r="F851">
            <v>2</v>
          </cell>
          <cell r="H851">
            <v>11</v>
          </cell>
          <cell r="M851" t="str">
            <v>x</v>
          </cell>
          <cell r="R851" t="str">
            <v>Guatemala</v>
          </cell>
          <cell r="S851" t="str">
            <v>Guatemala</v>
          </cell>
        </row>
        <row r="852">
          <cell r="B852" t="str">
            <v>menor de edad</v>
          </cell>
          <cell r="D852" t="str">
            <v>Tejada</v>
          </cell>
          <cell r="E852" t="str">
            <v>Byron</v>
          </cell>
          <cell r="F852">
            <v>2</v>
          </cell>
          <cell r="H852">
            <v>6</v>
          </cell>
          <cell r="M852" t="str">
            <v>x</v>
          </cell>
          <cell r="R852" t="str">
            <v>Guatemala</v>
          </cell>
          <cell r="S852" t="str">
            <v>Guatemala</v>
          </cell>
        </row>
        <row r="853">
          <cell r="B853">
            <v>1725067940101</v>
          </cell>
          <cell r="D853" t="str">
            <v>Peinado</v>
          </cell>
          <cell r="E853" t="str">
            <v>Brenda</v>
          </cell>
          <cell r="F853">
            <v>1</v>
          </cell>
          <cell r="H853">
            <v>37</v>
          </cell>
          <cell r="M853" t="str">
            <v>x</v>
          </cell>
          <cell r="R853" t="str">
            <v>Guatemala</v>
          </cell>
          <cell r="S853" t="str">
            <v>Guatemala</v>
          </cell>
        </row>
        <row r="854">
          <cell r="B854" t="str">
            <v>menor de edad</v>
          </cell>
          <cell r="D854" t="str">
            <v>Herrera</v>
          </cell>
          <cell r="E854" t="str">
            <v>Kimberly</v>
          </cell>
          <cell r="F854">
            <v>1</v>
          </cell>
          <cell r="H854">
            <v>14</v>
          </cell>
          <cell r="M854" t="str">
            <v>x</v>
          </cell>
          <cell r="R854" t="str">
            <v>Guatemala</v>
          </cell>
          <cell r="S854" t="str">
            <v>Guatemala</v>
          </cell>
        </row>
        <row r="855">
          <cell r="B855" t="str">
            <v>menor de edad</v>
          </cell>
          <cell r="D855" t="str">
            <v>Erazo</v>
          </cell>
          <cell r="E855" t="str">
            <v>Julio</v>
          </cell>
          <cell r="F855">
            <v>2</v>
          </cell>
          <cell r="H855">
            <v>14</v>
          </cell>
          <cell r="M855" t="str">
            <v>x</v>
          </cell>
          <cell r="R855" t="str">
            <v>Guatemala</v>
          </cell>
          <cell r="S855" t="str">
            <v>Guatemala</v>
          </cell>
        </row>
        <row r="856">
          <cell r="B856" t="str">
            <v>menor de edad</v>
          </cell>
          <cell r="D856" t="str">
            <v>Hill</v>
          </cell>
          <cell r="E856" t="str">
            <v>Jazmin</v>
          </cell>
          <cell r="F856">
            <v>1</v>
          </cell>
          <cell r="H856">
            <v>9</v>
          </cell>
          <cell r="M856" t="str">
            <v>x</v>
          </cell>
          <cell r="R856" t="str">
            <v>Guatemala</v>
          </cell>
          <cell r="S856" t="str">
            <v>Guatemala</v>
          </cell>
        </row>
        <row r="857">
          <cell r="D857" t="str">
            <v xml:space="preserve">Mejia </v>
          </cell>
          <cell r="E857" t="str">
            <v>Dennis</v>
          </cell>
          <cell r="M857" t="str">
            <v>x</v>
          </cell>
          <cell r="R857" t="str">
            <v>Guatemala</v>
          </cell>
          <cell r="S857" t="str">
            <v>Guatemala</v>
          </cell>
        </row>
        <row r="858">
          <cell r="B858">
            <v>1725067940101</v>
          </cell>
          <cell r="D858" t="str">
            <v>Peinado</v>
          </cell>
          <cell r="E858" t="str">
            <v>Brenda</v>
          </cell>
          <cell r="F858">
            <v>1</v>
          </cell>
          <cell r="H858">
            <v>37</v>
          </cell>
          <cell r="M858" t="str">
            <v>x</v>
          </cell>
          <cell r="R858" t="str">
            <v>Guatemala</v>
          </cell>
          <cell r="S858" t="str">
            <v>Guatemala</v>
          </cell>
        </row>
        <row r="859">
          <cell r="B859">
            <v>2658543690115</v>
          </cell>
          <cell r="D859" t="str">
            <v>Vasquez</v>
          </cell>
          <cell r="E859" t="str">
            <v>Jose</v>
          </cell>
          <cell r="F859">
            <v>2</v>
          </cell>
          <cell r="H859">
            <v>42</v>
          </cell>
          <cell r="M859" t="str">
            <v>x</v>
          </cell>
          <cell r="R859" t="str">
            <v>Guatemala</v>
          </cell>
          <cell r="S859" t="str">
            <v>Guatemala</v>
          </cell>
        </row>
        <row r="860">
          <cell r="B860" t="str">
            <v>menor de edad</v>
          </cell>
          <cell r="D860" t="str">
            <v>Lopez</v>
          </cell>
          <cell r="E860" t="str">
            <v xml:space="preserve">Luis </v>
          </cell>
          <cell r="F860">
            <v>2</v>
          </cell>
          <cell r="H860">
            <v>9</v>
          </cell>
          <cell r="M860" t="str">
            <v>x</v>
          </cell>
          <cell r="R860" t="str">
            <v>Guatemala</v>
          </cell>
          <cell r="S860" t="str">
            <v>Guatemala</v>
          </cell>
        </row>
        <row r="861">
          <cell r="B861">
            <v>2192644300101</v>
          </cell>
          <cell r="D861" t="str">
            <v>Gramajo</v>
          </cell>
          <cell r="E861" t="str">
            <v>Carlos</v>
          </cell>
          <cell r="F861">
            <v>2</v>
          </cell>
          <cell r="H861">
            <v>45</v>
          </cell>
          <cell r="M861" t="str">
            <v>x</v>
          </cell>
          <cell r="R861" t="str">
            <v>Guatemala</v>
          </cell>
          <cell r="S861" t="str">
            <v>Guatemala</v>
          </cell>
        </row>
        <row r="862">
          <cell r="B862" t="str">
            <v>menor de edad</v>
          </cell>
          <cell r="D862" t="str">
            <v>Escobar</v>
          </cell>
          <cell r="E862" t="str">
            <v>Joel</v>
          </cell>
          <cell r="F862">
            <v>2</v>
          </cell>
          <cell r="H862">
            <v>14</v>
          </cell>
          <cell r="M862" t="str">
            <v>x</v>
          </cell>
          <cell r="R862" t="str">
            <v>Guatemala</v>
          </cell>
          <cell r="S862" t="str">
            <v>Guatemala</v>
          </cell>
        </row>
        <row r="863">
          <cell r="B863" t="str">
            <v>menor de edad</v>
          </cell>
          <cell r="D863" t="str">
            <v>Rodriguez</v>
          </cell>
          <cell r="E863" t="str">
            <v>Anderson</v>
          </cell>
          <cell r="F863">
            <v>2</v>
          </cell>
          <cell r="H863">
            <v>6</v>
          </cell>
          <cell r="M863" t="str">
            <v>x</v>
          </cell>
          <cell r="R863" t="str">
            <v>Guatemala</v>
          </cell>
          <cell r="S863" t="str">
            <v>Guatemala</v>
          </cell>
        </row>
        <row r="864">
          <cell r="M864" t="str">
            <v>x</v>
          </cell>
          <cell r="R864" t="str">
            <v>Guatemala</v>
          </cell>
          <cell r="S864" t="str">
            <v>Guatemala</v>
          </cell>
        </row>
        <row r="865">
          <cell r="B865" t="str">
            <v>menor de edad</v>
          </cell>
          <cell r="M865" t="str">
            <v>x</v>
          </cell>
          <cell r="R865" t="str">
            <v>Guatemala</v>
          </cell>
          <cell r="S865" t="str">
            <v>Guatemala</v>
          </cell>
        </row>
        <row r="866">
          <cell r="E866" t="str">
            <v>Anahi</v>
          </cell>
          <cell r="F866">
            <v>1</v>
          </cell>
          <cell r="H866">
            <v>12</v>
          </cell>
          <cell r="M866" t="str">
            <v>x</v>
          </cell>
          <cell r="R866" t="str">
            <v>Guatemala</v>
          </cell>
          <cell r="S866" t="str">
            <v>Guatemala</v>
          </cell>
        </row>
        <row r="867">
          <cell r="B867" t="str">
            <v>menor de edad</v>
          </cell>
          <cell r="D867" t="str">
            <v>Guerra</v>
          </cell>
          <cell r="E867" t="str">
            <v>David</v>
          </cell>
          <cell r="F867">
            <v>2</v>
          </cell>
          <cell r="H867">
            <v>8</v>
          </cell>
          <cell r="M867" t="str">
            <v>x</v>
          </cell>
          <cell r="R867" t="str">
            <v>Guatemala</v>
          </cell>
          <cell r="S867" t="str">
            <v>Guatemala</v>
          </cell>
        </row>
        <row r="868">
          <cell r="B868" t="str">
            <v>menor de edad</v>
          </cell>
          <cell r="M868" t="str">
            <v>x</v>
          </cell>
          <cell r="R868" t="str">
            <v>Guatemala</v>
          </cell>
          <cell r="S868" t="str">
            <v>Guatemala</v>
          </cell>
        </row>
        <row r="869">
          <cell r="B869" t="str">
            <v>menor de edad</v>
          </cell>
          <cell r="D869" t="str">
            <v>Gutierrez</v>
          </cell>
          <cell r="E869" t="str">
            <v>Gabriela</v>
          </cell>
          <cell r="F869">
            <v>1</v>
          </cell>
          <cell r="H869">
            <v>7</v>
          </cell>
          <cell r="M869" t="str">
            <v>x</v>
          </cell>
          <cell r="R869" t="str">
            <v>Guatemala</v>
          </cell>
          <cell r="S869" t="str">
            <v>Guatemala</v>
          </cell>
        </row>
        <row r="870">
          <cell r="B870" t="str">
            <v>menor de edad</v>
          </cell>
          <cell r="D870" t="str">
            <v>Juarez</v>
          </cell>
          <cell r="E870" t="str">
            <v>Alejandra</v>
          </cell>
          <cell r="F870">
            <v>1</v>
          </cell>
          <cell r="H870">
            <v>6</v>
          </cell>
          <cell r="M870" t="str">
            <v>x</v>
          </cell>
          <cell r="R870" t="str">
            <v>Guatemala</v>
          </cell>
          <cell r="S870" t="str">
            <v>Guatemala</v>
          </cell>
        </row>
        <row r="871">
          <cell r="B871" t="str">
            <v>menor de edad</v>
          </cell>
          <cell r="D871" t="str">
            <v>Juarez</v>
          </cell>
          <cell r="E871" t="str">
            <v>Karla</v>
          </cell>
          <cell r="F871">
            <v>1</v>
          </cell>
          <cell r="H871">
            <v>10</v>
          </cell>
          <cell r="M871" t="str">
            <v>x</v>
          </cell>
          <cell r="R871" t="str">
            <v>Guatemala</v>
          </cell>
          <cell r="S871" t="str">
            <v>Guatemala</v>
          </cell>
        </row>
        <row r="872">
          <cell r="B872" t="str">
            <v>menor de edad</v>
          </cell>
          <cell r="D872" t="str">
            <v>Perez</v>
          </cell>
          <cell r="E872" t="str">
            <v>Allan</v>
          </cell>
          <cell r="F872">
            <v>2</v>
          </cell>
          <cell r="H872">
            <v>12</v>
          </cell>
          <cell r="M872" t="str">
            <v>x</v>
          </cell>
          <cell r="R872" t="str">
            <v>Guatemala</v>
          </cell>
          <cell r="S872" t="str">
            <v>Guatemala</v>
          </cell>
        </row>
        <row r="873">
          <cell r="B873" t="str">
            <v>menor de edad</v>
          </cell>
          <cell r="D873" t="str">
            <v>Herrera</v>
          </cell>
          <cell r="E873" t="str">
            <v>Kimberli</v>
          </cell>
          <cell r="F873">
            <v>1</v>
          </cell>
          <cell r="H873">
            <v>14</v>
          </cell>
          <cell r="M873" t="str">
            <v>x</v>
          </cell>
          <cell r="R873" t="str">
            <v>Guatemala</v>
          </cell>
          <cell r="S873" t="str">
            <v>Guatemala</v>
          </cell>
        </row>
        <row r="874">
          <cell r="B874" t="str">
            <v>menor de edad</v>
          </cell>
          <cell r="D874" t="str">
            <v>Lopez</v>
          </cell>
          <cell r="E874" t="str">
            <v>Iam</v>
          </cell>
          <cell r="F874">
            <v>2</v>
          </cell>
          <cell r="H874">
            <v>9</v>
          </cell>
          <cell r="M874" t="str">
            <v>x</v>
          </cell>
          <cell r="R874" t="str">
            <v>Guatemala</v>
          </cell>
          <cell r="S874" t="str">
            <v>Guatemala</v>
          </cell>
        </row>
        <row r="875">
          <cell r="B875" t="str">
            <v>menor de edad</v>
          </cell>
          <cell r="D875" t="str">
            <v>Lopez</v>
          </cell>
          <cell r="E875" t="str">
            <v>David</v>
          </cell>
          <cell r="F875">
            <v>2</v>
          </cell>
          <cell r="H875">
            <v>12</v>
          </cell>
          <cell r="M875" t="str">
            <v>x</v>
          </cell>
          <cell r="R875" t="str">
            <v>Guatemala</v>
          </cell>
          <cell r="S875" t="str">
            <v>Guatemala</v>
          </cell>
        </row>
        <row r="876">
          <cell r="B876" t="str">
            <v>menor de edad</v>
          </cell>
          <cell r="D876" t="str">
            <v>Urrutia</v>
          </cell>
          <cell r="E876" t="str">
            <v>Alizon</v>
          </cell>
          <cell r="F876">
            <v>1</v>
          </cell>
          <cell r="H876">
            <v>8</v>
          </cell>
          <cell r="M876" t="str">
            <v>x</v>
          </cell>
          <cell r="R876" t="str">
            <v>Guatemala</v>
          </cell>
          <cell r="S876" t="str">
            <v>Guatemala</v>
          </cell>
        </row>
        <row r="877">
          <cell r="B877" t="str">
            <v>menor de edad</v>
          </cell>
          <cell r="D877" t="str">
            <v>Arevalo</v>
          </cell>
          <cell r="E877" t="str">
            <v>Mariangela</v>
          </cell>
          <cell r="F877">
            <v>1</v>
          </cell>
          <cell r="H877">
            <v>5</v>
          </cell>
          <cell r="M877" t="str">
            <v>x</v>
          </cell>
          <cell r="R877" t="str">
            <v>Guatemala</v>
          </cell>
          <cell r="S877" t="str">
            <v>Guatemala</v>
          </cell>
        </row>
        <row r="878">
          <cell r="B878" t="str">
            <v>menor de edad</v>
          </cell>
          <cell r="D878" t="str">
            <v>Arevalo</v>
          </cell>
          <cell r="E878" t="str">
            <v>Mariapaula</v>
          </cell>
          <cell r="F878">
            <v>1</v>
          </cell>
          <cell r="H878">
            <v>11</v>
          </cell>
          <cell r="M878" t="str">
            <v>x</v>
          </cell>
          <cell r="R878" t="str">
            <v>Guatemala</v>
          </cell>
          <cell r="S878" t="str">
            <v>Guatemala</v>
          </cell>
        </row>
        <row r="879">
          <cell r="B879" t="str">
            <v>menor de edad</v>
          </cell>
          <cell r="D879" t="str">
            <v>Recinos</v>
          </cell>
          <cell r="E879" t="str">
            <v>Frida</v>
          </cell>
          <cell r="F879">
            <v>1</v>
          </cell>
          <cell r="H879">
            <v>6</v>
          </cell>
          <cell r="M879" t="str">
            <v>x</v>
          </cell>
          <cell r="R879" t="str">
            <v>Guatemala</v>
          </cell>
          <cell r="S879" t="str">
            <v>Guatemala</v>
          </cell>
        </row>
        <row r="880">
          <cell r="B880" t="str">
            <v>menor de edad</v>
          </cell>
          <cell r="D880" t="str">
            <v>Gonzalez</v>
          </cell>
          <cell r="E880" t="str">
            <v>David</v>
          </cell>
          <cell r="F880">
            <v>2</v>
          </cell>
          <cell r="H880">
            <v>10</v>
          </cell>
          <cell r="M880" t="str">
            <v>x</v>
          </cell>
          <cell r="R880" t="str">
            <v>Guatemala</v>
          </cell>
          <cell r="S880" t="str">
            <v>Guatemala</v>
          </cell>
        </row>
        <row r="881">
          <cell r="B881" t="str">
            <v>menor de edad</v>
          </cell>
          <cell r="D881" t="str">
            <v>Garcia</v>
          </cell>
          <cell r="E881" t="str">
            <v>Pedro</v>
          </cell>
          <cell r="F881">
            <v>2</v>
          </cell>
          <cell r="H881">
            <v>15</v>
          </cell>
          <cell r="M881" t="str">
            <v>x</v>
          </cell>
          <cell r="R881" t="str">
            <v>Guatemala</v>
          </cell>
          <cell r="S881" t="str">
            <v>Guatemala</v>
          </cell>
        </row>
        <row r="882">
          <cell r="B882" t="str">
            <v>menor de edad</v>
          </cell>
          <cell r="D882" t="str">
            <v>De Leon</v>
          </cell>
          <cell r="E882" t="str">
            <v>Dereck</v>
          </cell>
          <cell r="F882">
            <v>2</v>
          </cell>
          <cell r="H882">
            <v>12</v>
          </cell>
          <cell r="M882" t="str">
            <v>x</v>
          </cell>
          <cell r="R882" t="str">
            <v>Guatemala</v>
          </cell>
          <cell r="S882" t="str">
            <v>Guatemala</v>
          </cell>
        </row>
        <row r="883">
          <cell r="B883" t="str">
            <v>menor de edad</v>
          </cell>
          <cell r="D883" t="str">
            <v>Fuentes</v>
          </cell>
          <cell r="E883" t="str">
            <v>Gerardo</v>
          </cell>
          <cell r="F883">
            <v>2</v>
          </cell>
          <cell r="H883">
            <v>13</v>
          </cell>
          <cell r="M883" t="str">
            <v>x</v>
          </cell>
          <cell r="R883" t="str">
            <v>Guatemala</v>
          </cell>
          <cell r="S883" t="str">
            <v>Guatemala</v>
          </cell>
        </row>
        <row r="884">
          <cell r="B884" t="str">
            <v>menor de edad</v>
          </cell>
          <cell r="D884" t="str">
            <v>Flores</v>
          </cell>
          <cell r="E884" t="str">
            <v>Nicole</v>
          </cell>
          <cell r="F884">
            <v>1</v>
          </cell>
          <cell r="H884">
            <v>10</v>
          </cell>
          <cell r="M884" t="str">
            <v>x</v>
          </cell>
          <cell r="R884" t="str">
            <v>Guatemala</v>
          </cell>
          <cell r="S884" t="str">
            <v>Guatemala</v>
          </cell>
        </row>
        <row r="885">
          <cell r="B885" t="str">
            <v>menor de edad</v>
          </cell>
          <cell r="D885" t="str">
            <v>Hernandez</v>
          </cell>
          <cell r="E885" t="str">
            <v>Aldo</v>
          </cell>
          <cell r="F885">
            <v>2</v>
          </cell>
          <cell r="H885">
            <v>16</v>
          </cell>
          <cell r="M885" t="str">
            <v>x</v>
          </cell>
          <cell r="R885" t="str">
            <v>Guatemala</v>
          </cell>
          <cell r="S885" t="str">
            <v>Guatemala</v>
          </cell>
        </row>
        <row r="886">
          <cell r="B886" t="str">
            <v>menor de edad</v>
          </cell>
          <cell r="D886" t="str">
            <v>Amado</v>
          </cell>
          <cell r="E886" t="str">
            <v>Didia</v>
          </cell>
          <cell r="F886">
            <v>1</v>
          </cell>
          <cell r="H886">
            <v>9</v>
          </cell>
          <cell r="M886" t="str">
            <v>x</v>
          </cell>
          <cell r="R886" t="str">
            <v>Guatemala</v>
          </cell>
          <cell r="S886" t="str">
            <v>Guatemala</v>
          </cell>
        </row>
        <row r="887">
          <cell r="B887">
            <v>2508357540101</v>
          </cell>
          <cell r="D887" t="str">
            <v>Gil</v>
          </cell>
          <cell r="E887" t="str">
            <v>Alejandra</v>
          </cell>
          <cell r="F887">
            <v>1</v>
          </cell>
          <cell r="H887">
            <v>37</v>
          </cell>
          <cell r="M887" t="str">
            <v>x</v>
          </cell>
          <cell r="R887" t="str">
            <v>Guatemala</v>
          </cell>
          <cell r="S887" t="str">
            <v>Guatemala</v>
          </cell>
        </row>
        <row r="888">
          <cell r="B888" t="str">
            <v>menor  de edad</v>
          </cell>
          <cell r="D888" t="str">
            <v>Miranda</v>
          </cell>
          <cell r="E888" t="str">
            <v>Pablo</v>
          </cell>
          <cell r="F888">
            <v>2</v>
          </cell>
          <cell r="H888">
            <v>9</v>
          </cell>
          <cell r="M888" t="str">
            <v>x</v>
          </cell>
          <cell r="R888" t="str">
            <v>Guatemala</v>
          </cell>
          <cell r="S888" t="str">
            <v>Guatemala</v>
          </cell>
        </row>
        <row r="889">
          <cell r="B889" t="str">
            <v>menor de edad</v>
          </cell>
          <cell r="D889" t="str">
            <v>Silva</v>
          </cell>
          <cell r="E889" t="str">
            <v>Dara</v>
          </cell>
          <cell r="F889">
            <v>1</v>
          </cell>
          <cell r="H889">
            <v>8</v>
          </cell>
          <cell r="M889" t="str">
            <v>x</v>
          </cell>
          <cell r="R889" t="str">
            <v>Guatemala</v>
          </cell>
          <cell r="S889" t="str">
            <v>Guatemala</v>
          </cell>
        </row>
        <row r="890">
          <cell r="B890" t="str">
            <v>menor de edad</v>
          </cell>
          <cell r="D890" t="str">
            <v>Gonzalez</v>
          </cell>
          <cell r="E890" t="str">
            <v>Sebastian</v>
          </cell>
          <cell r="F890">
            <v>2</v>
          </cell>
          <cell r="H890">
            <v>13</v>
          </cell>
          <cell r="M890" t="str">
            <v>x</v>
          </cell>
          <cell r="R890" t="str">
            <v>Guatemala</v>
          </cell>
          <cell r="S890" t="str">
            <v>Guatemala</v>
          </cell>
        </row>
        <row r="891">
          <cell r="B891" t="str">
            <v>menor de edad</v>
          </cell>
          <cell r="D891" t="str">
            <v>Monasterio</v>
          </cell>
          <cell r="E891" t="str">
            <v>Juan</v>
          </cell>
          <cell r="F891">
            <v>2</v>
          </cell>
          <cell r="H891">
            <v>9</v>
          </cell>
          <cell r="M891" t="str">
            <v>x</v>
          </cell>
          <cell r="R891" t="str">
            <v>Guatemala</v>
          </cell>
          <cell r="S891" t="str">
            <v>Guatemala</v>
          </cell>
        </row>
        <row r="892">
          <cell r="D892" t="str">
            <v>Vargas</v>
          </cell>
          <cell r="E892" t="str">
            <v>Marta</v>
          </cell>
          <cell r="F892">
            <v>1</v>
          </cell>
          <cell r="H892">
            <v>56</v>
          </cell>
          <cell r="M892" t="str">
            <v>x</v>
          </cell>
          <cell r="R892" t="str">
            <v>Guatemala</v>
          </cell>
          <cell r="S892" t="str">
            <v>Guatemala</v>
          </cell>
        </row>
        <row r="893">
          <cell r="D893" t="str">
            <v>de Cid</v>
          </cell>
          <cell r="E893" t="str">
            <v>Ana</v>
          </cell>
          <cell r="F893">
            <v>1</v>
          </cell>
          <cell r="H893">
            <v>33</v>
          </cell>
          <cell r="M893" t="str">
            <v>x</v>
          </cell>
          <cell r="R893" t="str">
            <v>Guatemala</v>
          </cell>
          <cell r="S893" t="str">
            <v>Guatemala</v>
          </cell>
        </row>
        <row r="894">
          <cell r="D894" t="str">
            <v>Chavarria</v>
          </cell>
          <cell r="E894" t="str">
            <v>Amada</v>
          </cell>
          <cell r="F894">
            <v>1</v>
          </cell>
          <cell r="H894">
            <v>35</v>
          </cell>
          <cell r="M894" t="str">
            <v>x</v>
          </cell>
          <cell r="R894" t="str">
            <v>Guatemala</v>
          </cell>
          <cell r="S894" t="str">
            <v>Guatemala</v>
          </cell>
        </row>
        <row r="895">
          <cell r="B895" t="str">
            <v>menor de edad</v>
          </cell>
          <cell r="D895" t="str">
            <v>Alvarado</v>
          </cell>
          <cell r="E895" t="str">
            <v>Saby</v>
          </cell>
          <cell r="F895">
            <v>1</v>
          </cell>
          <cell r="H895">
            <v>13</v>
          </cell>
          <cell r="M895" t="str">
            <v>x</v>
          </cell>
          <cell r="R895" t="str">
            <v>Guatemala</v>
          </cell>
          <cell r="S895" t="str">
            <v>Guatemala</v>
          </cell>
        </row>
        <row r="896">
          <cell r="B896" t="str">
            <v>menor de edad</v>
          </cell>
          <cell r="D896" t="str">
            <v>Solorzano</v>
          </cell>
          <cell r="E896" t="str">
            <v>Alinton</v>
          </cell>
          <cell r="F896">
            <v>2</v>
          </cell>
          <cell r="H896">
            <v>13</v>
          </cell>
          <cell r="M896" t="str">
            <v>x</v>
          </cell>
          <cell r="R896" t="str">
            <v>Guatemala</v>
          </cell>
          <cell r="S896" t="str">
            <v>Guatemala</v>
          </cell>
        </row>
        <row r="897">
          <cell r="B897" t="str">
            <v>menor de edad</v>
          </cell>
          <cell r="D897" t="str">
            <v>Solorzano</v>
          </cell>
          <cell r="E897" t="str">
            <v>Angel</v>
          </cell>
          <cell r="F897">
            <v>2</v>
          </cell>
          <cell r="H897">
            <v>12</v>
          </cell>
          <cell r="M897" t="str">
            <v>x</v>
          </cell>
          <cell r="R897" t="str">
            <v>Guatemala</v>
          </cell>
          <cell r="S897" t="str">
            <v>Guatemala</v>
          </cell>
        </row>
        <row r="898">
          <cell r="B898" t="str">
            <v>menor de edad</v>
          </cell>
          <cell r="D898" t="str">
            <v>Perez</v>
          </cell>
          <cell r="E898" t="str">
            <v>Alinton</v>
          </cell>
          <cell r="F898">
            <v>2</v>
          </cell>
          <cell r="H898">
            <v>12</v>
          </cell>
          <cell r="M898" t="str">
            <v>x</v>
          </cell>
          <cell r="R898" t="str">
            <v>Guatemala</v>
          </cell>
          <cell r="S898" t="str">
            <v>Guatemala</v>
          </cell>
        </row>
        <row r="899">
          <cell r="B899" t="str">
            <v>menor de edad</v>
          </cell>
          <cell r="D899" t="str">
            <v>Gonzalez</v>
          </cell>
          <cell r="E899" t="str">
            <v>Alizon</v>
          </cell>
          <cell r="F899">
            <v>1</v>
          </cell>
          <cell r="H899">
            <v>8</v>
          </cell>
          <cell r="M899" t="str">
            <v>x</v>
          </cell>
          <cell r="R899" t="str">
            <v>Guatemala</v>
          </cell>
          <cell r="S899" t="str">
            <v>Guatemala</v>
          </cell>
        </row>
        <row r="900">
          <cell r="B900" t="str">
            <v>menor de edad</v>
          </cell>
          <cell r="D900" t="str">
            <v>Rivas</v>
          </cell>
          <cell r="E900" t="str">
            <v>Maria</v>
          </cell>
          <cell r="F900">
            <v>1</v>
          </cell>
          <cell r="H900">
            <v>10</v>
          </cell>
          <cell r="M900" t="str">
            <v>x</v>
          </cell>
          <cell r="R900" t="str">
            <v>Guatemala</v>
          </cell>
          <cell r="S900" t="str">
            <v>Guatemala</v>
          </cell>
        </row>
        <row r="901">
          <cell r="B901" t="str">
            <v>menor de edad</v>
          </cell>
          <cell r="D901" t="str">
            <v>Ortiz</v>
          </cell>
          <cell r="E901" t="str">
            <v>Emilin</v>
          </cell>
          <cell r="F901">
            <v>1</v>
          </cell>
          <cell r="H901">
            <v>16</v>
          </cell>
          <cell r="M901" t="str">
            <v>x</v>
          </cell>
          <cell r="R901" t="str">
            <v>Guatemala</v>
          </cell>
          <cell r="S901" t="str">
            <v>Guatemala</v>
          </cell>
        </row>
        <row r="902">
          <cell r="B902" t="str">
            <v>menor de edad</v>
          </cell>
          <cell r="D902" t="str">
            <v>Ortiz</v>
          </cell>
          <cell r="E902" t="str">
            <v>Osmar</v>
          </cell>
          <cell r="F902">
            <v>2</v>
          </cell>
          <cell r="H902">
            <v>13</v>
          </cell>
          <cell r="M902" t="str">
            <v>x</v>
          </cell>
          <cell r="R902" t="str">
            <v>Guatemala</v>
          </cell>
          <cell r="S902" t="str">
            <v>Guatemala</v>
          </cell>
        </row>
        <row r="903">
          <cell r="B903" t="str">
            <v>menor de edad</v>
          </cell>
          <cell r="D903" t="str">
            <v>Ortiz</v>
          </cell>
          <cell r="E903" t="str">
            <v>Mateo</v>
          </cell>
          <cell r="F903">
            <v>2</v>
          </cell>
          <cell r="H903">
            <v>8</v>
          </cell>
          <cell r="M903" t="str">
            <v>x</v>
          </cell>
          <cell r="R903" t="str">
            <v>Guatemala</v>
          </cell>
          <cell r="S903" t="str">
            <v>Guatemala</v>
          </cell>
        </row>
        <row r="904">
          <cell r="B904" t="str">
            <v>menor de edad</v>
          </cell>
          <cell r="D904" t="str">
            <v>Ramirez</v>
          </cell>
          <cell r="E904" t="str">
            <v>Gelder</v>
          </cell>
          <cell r="F904">
            <v>2</v>
          </cell>
          <cell r="H904">
            <v>17</v>
          </cell>
          <cell r="M904" t="str">
            <v>x</v>
          </cell>
          <cell r="R904" t="str">
            <v>Guatemala</v>
          </cell>
          <cell r="S904" t="str">
            <v>Guatemala</v>
          </cell>
        </row>
        <row r="905">
          <cell r="D905" t="str">
            <v>Gonzalez</v>
          </cell>
          <cell r="E905" t="str">
            <v>Mirna</v>
          </cell>
          <cell r="F905">
            <v>1</v>
          </cell>
          <cell r="H905">
            <v>36</v>
          </cell>
          <cell r="M905" t="str">
            <v>x</v>
          </cell>
          <cell r="R905" t="str">
            <v>Guatemala</v>
          </cell>
          <cell r="S905" t="str">
            <v>Guatemala</v>
          </cell>
        </row>
        <row r="906">
          <cell r="B906" t="str">
            <v>pendiente</v>
          </cell>
          <cell r="D906" t="str">
            <v>Morales</v>
          </cell>
          <cell r="E906" t="str">
            <v>Ingrid</v>
          </cell>
          <cell r="F906">
            <v>1</v>
          </cell>
          <cell r="H906">
            <v>38</v>
          </cell>
          <cell r="M906" t="str">
            <v>x</v>
          </cell>
          <cell r="R906" t="str">
            <v>Guatemala</v>
          </cell>
          <cell r="S906" t="str">
            <v>Guatemala</v>
          </cell>
        </row>
        <row r="907">
          <cell r="B907">
            <v>2392576850101</v>
          </cell>
          <cell r="D907" t="str">
            <v>Hernandez</v>
          </cell>
          <cell r="E907" t="str">
            <v>Dora</v>
          </cell>
          <cell r="F907">
            <v>1</v>
          </cell>
          <cell r="H907">
            <v>30</v>
          </cell>
          <cell r="M907" t="str">
            <v>x</v>
          </cell>
          <cell r="R907" t="str">
            <v>Guatemala</v>
          </cell>
          <cell r="S907" t="str">
            <v>Guatemala</v>
          </cell>
        </row>
        <row r="908">
          <cell r="B908" t="str">
            <v>menor de edad</v>
          </cell>
          <cell r="D908" t="str">
            <v>Perez</v>
          </cell>
          <cell r="E908" t="str">
            <v>Estefany</v>
          </cell>
          <cell r="F908">
            <v>1</v>
          </cell>
          <cell r="H908">
            <v>7</v>
          </cell>
          <cell r="M908" t="str">
            <v>x</v>
          </cell>
          <cell r="R908" t="str">
            <v>Guatemala</v>
          </cell>
          <cell r="S908" t="str">
            <v>Guatemala</v>
          </cell>
        </row>
        <row r="909">
          <cell r="B909" t="str">
            <v>menor de edad</v>
          </cell>
          <cell r="D909" t="str">
            <v>Herrera</v>
          </cell>
          <cell r="E909" t="str">
            <v>Ana</v>
          </cell>
          <cell r="F909">
            <v>1</v>
          </cell>
          <cell r="H909">
            <v>7</v>
          </cell>
          <cell r="M909" t="str">
            <v>x</v>
          </cell>
          <cell r="R909" t="str">
            <v>Guatemala</v>
          </cell>
          <cell r="S909" t="str">
            <v>Guatemala</v>
          </cell>
        </row>
        <row r="910">
          <cell r="B910" t="str">
            <v>menor de edad</v>
          </cell>
          <cell r="D910" t="str">
            <v>Raxon</v>
          </cell>
          <cell r="E910" t="str">
            <v>Gerardo</v>
          </cell>
          <cell r="F910">
            <v>2</v>
          </cell>
          <cell r="H910">
            <v>17</v>
          </cell>
          <cell r="M910" t="str">
            <v>x</v>
          </cell>
          <cell r="R910" t="str">
            <v>Guatemala</v>
          </cell>
          <cell r="S910" t="str">
            <v>Guatemala</v>
          </cell>
        </row>
        <row r="911">
          <cell r="B911" t="str">
            <v>menor de edad</v>
          </cell>
          <cell r="D911" t="str">
            <v>Diaz</v>
          </cell>
          <cell r="E911" t="str">
            <v>Javier</v>
          </cell>
          <cell r="F911">
            <v>1</v>
          </cell>
          <cell r="H911">
            <v>15</v>
          </cell>
          <cell r="M911" t="str">
            <v>x</v>
          </cell>
          <cell r="R911" t="str">
            <v>Guatemala</v>
          </cell>
          <cell r="S911" t="str">
            <v>Guatemala</v>
          </cell>
        </row>
        <row r="912">
          <cell r="B912" t="str">
            <v>menor de edad</v>
          </cell>
          <cell r="D912" t="str">
            <v>Diaz</v>
          </cell>
          <cell r="E912" t="str">
            <v>Andres</v>
          </cell>
          <cell r="F912">
            <v>2</v>
          </cell>
          <cell r="H912">
            <v>11</v>
          </cell>
          <cell r="M912" t="str">
            <v>x</v>
          </cell>
          <cell r="R912" t="str">
            <v>Guatemala</v>
          </cell>
          <cell r="S912" t="str">
            <v>Guatemala</v>
          </cell>
        </row>
        <row r="913">
          <cell r="B913" t="str">
            <v xml:space="preserve">menor de edad </v>
          </cell>
          <cell r="D913" t="str">
            <v>Caceres</v>
          </cell>
          <cell r="E913" t="str">
            <v>Zoe</v>
          </cell>
          <cell r="F913">
            <v>1</v>
          </cell>
          <cell r="H913">
            <v>3</v>
          </cell>
          <cell r="M913" t="str">
            <v>x</v>
          </cell>
          <cell r="R913" t="str">
            <v>Guatemala</v>
          </cell>
          <cell r="S913" t="str">
            <v>Guatemala</v>
          </cell>
        </row>
        <row r="914">
          <cell r="B914" t="str">
            <v>menor de edad</v>
          </cell>
          <cell r="D914" t="str">
            <v>Caceres</v>
          </cell>
          <cell r="E914" t="str">
            <v>Lisbeth</v>
          </cell>
          <cell r="F914">
            <v>1</v>
          </cell>
          <cell r="H914">
            <v>6</v>
          </cell>
          <cell r="M914" t="str">
            <v>x</v>
          </cell>
          <cell r="R914" t="str">
            <v>Guatemala</v>
          </cell>
          <cell r="S914" t="str">
            <v>Guatemala</v>
          </cell>
        </row>
        <row r="915">
          <cell r="B915" t="str">
            <v>menor de edad</v>
          </cell>
          <cell r="D915" t="str">
            <v>Hernandez</v>
          </cell>
          <cell r="E915" t="str">
            <v>Cristian</v>
          </cell>
          <cell r="F915">
            <v>2</v>
          </cell>
          <cell r="H915">
            <v>8</v>
          </cell>
          <cell r="M915" t="str">
            <v>x</v>
          </cell>
          <cell r="R915" t="str">
            <v>Guatemala</v>
          </cell>
          <cell r="S915" t="str">
            <v>Guatemala</v>
          </cell>
        </row>
        <row r="916">
          <cell r="B916">
            <v>2658543690115</v>
          </cell>
          <cell r="D916" t="str">
            <v>Vazquez</v>
          </cell>
          <cell r="E916" t="str">
            <v>Jose</v>
          </cell>
          <cell r="F916">
            <v>2</v>
          </cell>
          <cell r="H916">
            <v>42</v>
          </cell>
          <cell r="M916" t="str">
            <v>x</v>
          </cell>
          <cell r="R916" t="str">
            <v>Guatemala</v>
          </cell>
          <cell r="S916" t="str">
            <v>Guatemala</v>
          </cell>
        </row>
        <row r="917">
          <cell r="B917">
            <v>3005885690101</v>
          </cell>
          <cell r="D917" t="str">
            <v>España</v>
          </cell>
          <cell r="E917" t="str">
            <v>Ana</v>
          </cell>
          <cell r="F917">
            <v>1</v>
          </cell>
          <cell r="H917">
            <v>18</v>
          </cell>
          <cell r="M917" t="str">
            <v>x</v>
          </cell>
          <cell r="R917" t="str">
            <v>Guatemala</v>
          </cell>
          <cell r="S917" t="str">
            <v>Guatemala</v>
          </cell>
        </row>
        <row r="918">
          <cell r="B918" t="str">
            <v>menor de edad</v>
          </cell>
          <cell r="D918" t="str">
            <v xml:space="preserve">Tino </v>
          </cell>
          <cell r="E918" t="str">
            <v>Karla</v>
          </cell>
          <cell r="F918">
            <v>1</v>
          </cell>
          <cell r="H918">
            <v>14</v>
          </cell>
          <cell r="M918" t="str">
            <v>x</v>
          </cell>
          <cell r="R918" t="str">
            <v>Guatemala</v>
          </cell>
          <cell r="S918" t="str">
            <v>Guatemala</v>
          </cell>
        </row>
        <row r="919">
          <cell r="B919" t="str">
            <v>menor de edad</v>
          </cell>
          <cell r="D919" t="str">
            <v>Ortiz</v>
          </cell>
          <cell r="E919" t="str">
            <v>Ana</v>
          </cell>
          <cell r="F919">
            <v>1</v>
          </cell>
          <cell r="H919">
            <v>10</v>
          </cell>
          <cell r="M919" t="str">
            <v>x</v>
          </cell>
          <cell r="R919" t="str">
            <v>Guatemala</v>
          </cell>
          <cell r="S919" t="str">
            <v>Guatemala</v>
          </cell>
        </row>
        <row r="920">
          <cell r="B920" t="str">
            <v>menor de edad</v>
          </cell>
          <cell r="D920" t="str">
            <v>Ortiz</v>
          </cell>
          <cell r="E920" t="str">
            <v>Emili</v>
          </cell>
          <cell r="F920">
            <v>1</v>
          </cell>
          <cell r="H920">
            <v>16</v>
          </cell>
          <cell r="M920" t="str">
            <v>x</v>
          </cell>
          <cell r="R920" t="str">
            <v>Guatemala</v>
          </cell>
          <cell r="S920" t="str">
            <v>Guatemala</v>
          </cell>
        </row>
        <row r="921">
          <cell r="B921" t="str">
            <v>menor de edad</v>
          </cell>
          <cell r="D921" t="str">
            <v xml:space="preserve">Chavez </v>
          </cell>
          <cell r="E921" t="str">
            <v>Dallana</v>
          </cell>
          <cell r="F921">
            <v>1</v>
          </cell>
          <cell r="H921">
            <v>9</v>
          </cell>
          <cell r="M921" t="str">
            <v>x</v>
          </cell>
          <cell r="R921" t="str">
            <v>Guatemala</v>
          </cell>
          <cell r="S921" t="str">
            <v>Guatemala</v>
          </cell>
        </row>
        <row r="922">
          <cell r="B922" t="str">
            <v>menor de edad</v>
          </cell>
          <cell r="D922" t="str">
            <v xml:space="preserve">Chavez </v>
          </cell>
          <cell r="E922" t="str">
            <v>Alison</v>
          </cell>
          <cell r="F922">
            <v>1</v>
          </cell>
          <cell r="H922">
            <v>8</v>
          </cell>
          <cell r="M922" t="str">
            <v>x</v>
          </cell>
          <cell r="R922" t="str">
            <v>Guatemala</v>
          </cell>
          <cell r="S922" t="str">
            <v>Guatemala</v>
          </cell>
        </row>
        <row r="923">
          <cell r="B923">
            <v>269388110101</v>
          </cell>
          <cell r="D923" t="str">
            <v>castillo</v>
          </cell>
          <cell r="E923" t="str">
            <v>Norma</v>
          </cell>
          <cell r="F923">
            <v>1</v>
          </cell>
          <cell r="H923">
            <v>40</v>
          </cell>
          <cell r="M923" t="str">
            <v>x</v>
          </cell>
          <cell r="R923" t="str">
            <v>Guatemala</v>
          </cell>
          <cell r="S923" t="str">
            <v>Guatemala</v>
          </cell>
        </row>
        <row r="924">
          <cell r="B924" t="str">
            <v>menor de edad</v>
          </cell>
          <cell r="D924" t="str">
            <v>Castillo</v>
          </cell>
          <cell r="E924" t="str">
            <v>Estefany</v>
          </cell>
          <cell r="F924">
            <v>1</v>
          </cell>
          <cell r="H924">
            <v>12</v>
          </cell>
          <cell r="M924" t="str">
            <v>x</v>
          </cell>
          <cell r="R924" t="str">
            <v>Guatemala</v>
          </cell>
          <cell r="S924" t="str">
            <v>Guatemala</v>
          </cell>
        </row>
        <row r="925">
          <cell r="B925" t="str">
            <v>menor de edad</v>
          </cell>
          <cell r="D925" t="str">
            <v>Marroquin</v>
          </cell>
          <cell r="E925" t="str">
            <v>Nahomi</v>
          </cell>
          <cell r="F925">
            <v>1</v>
          </cell>
          <cell r="H925">
            <v>4</v>
          </cell>
          <cell r="M925" t="str">
            <v>x</v>
          </cell>
          <cell r="R925" t="str">
            <v>Guatemala</v>
          </cell>
          <cell r="S925" t="str">
            <v>Guatemala</v>
          </cell>
        </row>
        <row r="926">
          <cell r="B926">
            <v>1870995020101</v>
          </cell>
          <cell r="D926" t="str">
            <v xml:space="preserve">Sian </v>
          </cell>
          <cell r="E926" t="str">
            <v>Juana</v>
          </cell>
          <cell r="F926">
            <v>1</v>
          </cell>
          <cell r="H926">
            <v>28</v>
          </cell>
          <cell r="M926" t="str">
            <v>x</v>
          </cell>
          <cell r="R926" t="str">
            <v>Guatemala</v>
          </cell>
          <cell r="S926" t="str">
            <v>Guatemala</v>
          </cell>
        </row>
        <row r="927">
          <cell r="B927">
            <v>2525376530101</v>
          </cell>
          <cell r="D927" t="str">
            <v>Lopez</v>
          </cell>
          <cell r="E927" t="str">
            <v>Ingrid</v>
          </cell>
          <cell r="F927">
            <v>1</v>
          </cell>
          <cell r="H927">
            <v>32</v>
          </cell>
          <cell r="M927" t="str">
            <v>x</v>
          </cell>
          <cell r="R927" t="str">
            <v>Guatemala</v>
          </cell>
          <cell r="S927" t="str">
            <v>Guatemala</v>
          </cell>
        </row>
        <row r="928">
          <cell r="B928" t="str">
            <v>menor de edad</v>
          </cell>
          <cell r="D928" t="str">
            <v>Lopez</v>
          </cell>
          <cell r="E928" t="str">
            <v>Alex</v>
          </cell>
          <cell r="F928">
            <v>2</v>
          </cell>
          <cell r="H928">
            <v>29</v>
          </cell>
          <cell r="M928" t="str">
            <v>x</v>
          </cell>
          <cell r="R928" t="str">
            <v>Guatemala</v>
          </cell>
          <cell r="S928" t="str">
            <v>Guatemala</v>
          </cell>
        </row>
        <row r="929">
          <cell r="B929" t="str">
            <v>menor de edad</v>
          </cell>
          <cell r="D929" t="str">
            <v>Lopez</v>
          </cell>
          <cell r="E929" t="str">
            <v>Sandy</v>
          </cell>
          <cell r="F929">
            <v>1</v>
          </cell>
          <cell r="H929">
            <v>12</v>
          </cell>
          <cell r="M929" t="str">
            <v>x</v>
          </cell>
          <cell r="R929" t="str">
            <v>Guatemala</v>
          </cell>
          <cell r="S929" t="str">
            <v>Guatemala</v>
          </cell>
        </row>
        <row r="930">
          <cell r="B930" t="str">
            <v>menor de edad</v>
          </cell>
          <cell r="D930" t="str">
            <v>Marroquin</v>
          </cell>
          <cell r="E930" t="str">
            <v>Carlos</v>
          </cell>
          <cell r="F930">
            <v>2</v>
          </cell>
          <cell r="H930">
            <v>12</v>
          </cell>
          <cell r="M930" t="str">
            <v>x</v>
          </cell>
          <cell r="R930" t="str">
            <v>Guatemala</v>
          </cell>
          <cell r="S930" t="str">
            <v>Guatemala</v>
          </cell>
        </row>
        <row r="931">
          <cell r="B931" t="str">
            <v>menor de edad</v>
          </cell>
          <cell r="D931" t="str">
            <v>Cisneros</v>
          </cell>
          <cell r="E931" t="str">
            <v>Yeraldi</v>
          </cell>
          <cell r="F931">
            <v>1</v>
          </cell>
          <cell r="H931">
            <v>15</v>
          </cell>
          <cell r="M931" t="str">
            <v>x</v>
          </cell>
          <cell r="R931" t="str">
            <v>Guatemala</v>
          </cell>
          <cell r="S931" t="str">
            <v>Guatemala</v>
          </cell>
        </row>
        <row r="932">
          <cell r="B932" t="str">
            <v>menor de edad</v>
          </cell>
          <cell r="D932" t="str">
            <v>Alvarez</v>
          </cell>
          <cell r="E932" t="str">
            <v>Karen</v>
          </cell>
          <cell r="F932">
            <v>1</v>
          </cell>
          <cell r="H932">
            <v>15</v>
          </cell>
          <cell r="M932" t="str">
            <v>x</v>
          </cell>
          <cell r="R932" t="str">
            <v>Guatemala</v>
          </cell>
          <cell r="S932" t="str">
            <v>Guatemala</v>
          </cell>
        </row>
        <row r="933">
          <cell r="B933" t="str">
            <v>menor de edad</v>
          </cell>
          <cell r="D933" t="str">
            <v>Porras</v>
          </cell>
          <cell r="E933" t="str">
            <v>Geraldine</v>
          </cell>
          <cell r="F933">
            <v>1</v>
          </cell>
          <cell r="H933">
            <v>4</v>
          </cell>
          <cell r="M933" t="str">
            <v>x</v>
          </cell>
          <cell r="R933" t="str">
            <v>Guatemala</v>
          </cell>
          <cell r="S933" t="str">
            <v>Guatemala</v>
          </cell>
        </row>
        <row r="934">
          <cell r="B934" t="str">
            <v>menor de edad</v>
          </cell>
          <cell r="D934" t="str">
            <v>Yool</v>
          </cell>
          <cell r="E934" t="str">
            <v>Gabriel</v>
          </cell>
          <cell r="F934">
            <v>2</v>
          </cell>
          <cell r="H934">
            <v>14</v>
          </cell>
          <cell r="M934" t="str">
            <v>x</v>
          </cell>
          <cell r="R934" t="str">
            <v>Guatemala</v>
          </cell>
          <cell r="S934" t="str">
            <v>Guatemala</v>
          </cell>
        </row>
        <row r="935">
          <cell r="B935" t="str">
            <v>menor de edad</v>
          </cell>
          <cell r="D935" t="str">
            <v xml:space="preserve">Donis </v>
          </cell>
          <cell r="E935" t="str">
            <v>Yazmin</v>
          </cell>
          <cell r="F935">
            <v>1</v>
          </cell>
          <cell r="H935">
            <v>13</v>
          </cell>
          <cell r="M935" t="str">
            <v>x</v>
          </cell>
          <cell r="R935" t="str">
            <v>Guatemala</v>
          </cell>
          <cell r="S935" t="str">
            <v>Guatemala</v>
          </cell>
        </row>
        <row r="936">
          <cell r="B936" t="str">
            <v>2193 45996 0101</v>
          </cell>
          <cell r="D936" t="str">
            <v>Ichen</v>
          </cell>
          <cell r="E936" t="str">
            <v>Claudia</v>
          </cell>
          <cell r="F936">
            <v>1</v>
          </cell>
          <cell r="H936">
            <v>39</v>
          </cell>
          <cell r="M936" t="str">
            <v>x</v>
          </cell>
          <cell r="R936" t="str">
            <v>Guatemala</v>
          </cell>
          <cell r="S936" t="str">
            <v>Guatemala</v>
          </cell>
        </row>
        <row r="937">
          <cell r="B937" t="str">
            <v>menor de edad</v>
          </cell>
          <cell r="D937" t="str">
            <v>Macario</v>
          </cell>
          <cell r="E937" t="str">
            <v>Brandon</v>
          </cell>
          <cell r="F937">
            <v>2</v>
          </cell>
          <cell r="H937">
            <v>9</v>
          </cell>
          <cell r="M937" t="str">
            <v>x</v>
          </cell>
          <cell r="R937" t="str">
            <v>Guatemala</v>
          </cell>
          <cell r="S937" t="str">
            <v>Guatemala</v>
          </cell>
        </row>
        <row r="938">
          <cell r="B938">
            <v>2456849560101</v>
          </cell>
          <cell r="D938" t="str">
            <v>Mendez</v>
          </cell>
          <cell r="E938" t="str">
            <v>Evelyn</v>
          </cell>
          <cell r="F938">
            <v>1</v>
          </cell>
          <cell r="H938">
            <v>30</v>
          </cell>
          <cell r="M938" t="str">
            <v>x</v>
          </cell>
          <cell r="R938" t="str">
            <v>Guatemala</v>
          </cell>
          <cell r="S938" t="str">
            <v>Guatemala</v>
          </cell>
        </row>
        <row r="939">
          <cell r="B939" t="str">
            <v>menor de edad</v>
          </cell>
          <cell r="D939" t="str">
            <v>Martinez</v>
          </cell>
          <cell r="E939" t="str">
            <v>Kleidi</v>
          </cell>
          <cell r="F939">
            <v>1</v>
          </cell>
          <cell r="H939">
            <v>11</v>
          </cell>
          <cell r="M939" t="str">
            <v>x</v>
          </cell>
          <cell r="R939" t="str">
            <v>Guatemala</v>
          </cell>
          <cell r="S939" t="str">
            <v>Guatemala</v>
          </cell>
        </row>
        <row r="940">
          <cell r="B940" t="str">
            <v>menor de edad</v>
          </cell>
          <cell r="D940" t="str">
            <v>Callejas</v>
          </cell>
          <cell r="E940" t="str">
            <v>David</v>
          </cell>
          <cell r="F940">
            <v>2</v>
          </cell>
          <cell r="H940">
            <v>11</v>
          </cell>
          <cell r="M940" t="str">
            <v>x</v>
          </cell>
          <cell r="R940" t="str">
            <v>Guatemala</v>
          </cell>
          <cell r="S940" t="str">
            <v>Guatemala</v>
          </cell>
        </row>
        <row r="941">
          <cell r="B941">
            <v>2523254000403</v>
          </cell>
          <cell r="D941" t="str">
            <v>Pichilla</v>
          </cell>
          <cell r="E941" t="str">
            <v>Erika</v>
          </cell>
          <cell r="F941">
            <v>1</v>
          </cell>
          <cell r="H941">
            <v>28</v>
          </cell>
          <cell r="M941" t="str">
            <v>x</v>
          </cell>
          <cell r="R941" t="str">
            <v>Guatemala</v>
          </cell>
          <cell r="S941" t="str">
            <v>Guatemala</v>
          </cell>
        </row>
        <row r="942">
          <cell r="B942" t="str">
            <v>menor de edad</v>
          </cell>
          <cell r="D942" t="str">
            <v>Jerez</v>
          </cell>
          <cell r="E942" t="str">
            <v>Reyna</v>
          </cell>
          <cell r="F942">
            <v>1</v>
          </cell>
          <cell r="H942">
            <v>8</v>
          </cell>
          <cell r="M942" t="str">
            <v>x</v>
          </cell>
          <cell r="R942" t="str">
            <v>Guatemala</v>
          </cell>
          <cell r="S942" t="str">
            <v>Guatemala</v>
          </cell>
        </row>
        <row r="943">
          <cell r="B943">
            <v>2508357580101</v>
          </cell>
          <cell r="D943" t="str">
            <v>Gil</v>
          </cell>
          <cell r="E943" t="str">
            <v>Alejandra</v>
          </cell>
          <cell r="F943">
            <v>1</v>
          </cell>
          <cell r="H943">
            <v>37</v>
          </cell>
          <cell r="M943" t="str">
            <v>x</v>
          </cell>
          <cell r="R943" t="str">
            <v>Guatemala</v>
          </cell>
          <cell r="S943" t="str">
            <v>Guatemala</v>
          </cell>
        </row>
        <row r="944">
          <cell r="B944">
            <v>1645739700101</v>
          </cell>
          <cell r="D944" t="str">
            <v>Barrios</v>
          </cell>
          <cell r="E944" t="str">
            <v>Angeles</v>
          </cell>
          <cell r="F944">
            <v>1</v>
          </cell>
          <cell r="H944">
            <v>38</v>
          </cell>
          <cell r="M944" t="str">
            <v>x</v>
          </cell>
          <cell r="R944" t="str">
            <v>Guatemala</v>
          </cell>
          <cell r="S944" t="str">
            <v>Guatemala</v>
          </cell>
        </row>
        <row r="945">
          <cell r="B945">
            <v>2457670100101</v>
          </cell>
          <cell r="D945" t="str">
            <v>Matias</v>
          </cell>
          <cell r="E945" t="str">
            <v>Nora</v>
          </cell>
          <cell r="F945">
            <v>1</v>
          </cell>
          <cell r="H945">
            <v>31</v>
          </cell>
          <cell r="M945" t="str">
            <v>x</v>
          </cell>
          <cell r="R945" t="str">
            <v>Guatemala</v>
          </cell>
          <cell r="S945" t="str">
            <v>Guatemala</v>
          </cell>
        </row>
        <row r="946">
          <cell r="B946" t="str">
            <v>menor de edad</v>
          </cell>
          <cell r="D946" t="str">
            <v>Matias</v>
          </cell>
          <cell r="E946" t="str">
            <v>Edrian</v>
          </cell>
          <cell r="F946">
            <v>2</v>
          </cell>
          <cell r="H946">
            <v>5</v>
          </cell>
          <cell r="M946" t="str">
            <v>x</v>
          </cell>
          <cell r="R946" t="str">
            <v>Guatemala</v>
          </cell>
          <cell r="S946" t="str">
            <v>Guatemala</v>
          </cell>
        </row>
        <row r="947">
          <cell r="B947" t="str">
            <v>menor de edad</v>
          </cell>
          <cell r="D947" t="str">
            <v>Matias</v>
          </cell>
          <cell r="E947" t="str">
            <v>Estiven</v>
          </cell>
          <cell r="F947">
            <v>2</v>
          </cell>
          <cell r="H947">
            <v>20</v>
          </cell>
          <cell r="M947" t="str">
            <v>x</v>
          </cell>
          <cell r="R947" t="str">
            <v>Guatemala</v>
          </cell>
          <cell r="S947" t="str">
            <v>Guatemala</v>
          </cell>
        </row>
        <row r="948">
          <cell r="B948">
            <v>2334468670101</v>
          </cell>
          <cell r="D948" t="str">
            <v>Velazquez</v>
          </cell>
          <cell r="E948" t="str">
            <v>Erika</v>
          </cell>
          <cell r="F948">
            <v>1</v>
          </cell>
          <cell r="H948">
            <v>47</v>
          </cell>
          <cell r="M948" t="str">
            <v>x</v>
          </cell>
          <cell r="R948" t="str">
            <v>Guatemala</v>
          </cell>
          <cell r="S948" t="str">
            <v>Guatemala</v>
          </cell>
        </row>
        <row r="949">
          <cell r="B949">
            <v>1645639700101</v>
          </cell>
          <cell r="D949" t="str">
            <v xml:space="preserve">Barrios </v>
          </cell>
          <cell r="E949" t="str">
            <v>Angeles</v>
          </cell>
          <cell r="F949">
            <v>1</v>
          </cell>
          <cell r="H949">
            <v>38</v>
          </cell>
          <cell r="M949" t="str">
            <v>x</v>
          </cell>
          <cell r="R949" t="str">
            <v>Guatemala</v>
          </cell>
          <cell r="S949" t="str">
            <v>Guatemala</v>
          </cell>
        </row>
        <row r="950">
          <cell r="B950" t="str">
            <v>menor de edad</v>
          </cell>
          <cell r="D950" t="str">
            <v>Reyes</v>
          </cell>
          <cell r="E950" t="str">
            <v>Alan</v>
          </cell>
          <cell r="F950">
            <v>2</v>
          </cell>
          <cell r="H950">
            <v>10</v>
          </cell>
          <cell r="M950" t="str">
            <v>x</v>
          </cell>
          <cell r="R950" t="str">
            <v>Guatemala</v>
          </cell>
          <cell r="S950" t="str">
            <v>Guatemala</v>
          </cell>
        </row>
        <row r="951">
          <cell r="B951" t="str">
            <v>menor de edad</v>
          </cell>
          <cell r="D951" t="str">
            <v>Reyes</v>
          </cell>
          <cell r="E951" t="str">
            <v>Brian</v>
          </cell>
          <cell r="F951">
            <v>2</v>
          </cell>
          <cell r="H951">
            <v>8</v>
          </cell>
          <cell r="M951" t="str">
            <v>x</v>
          </cell>
          <cell r="R951" t="str">
            <v>Guatemala</v>
          </cell>
          <cell r="S951" t="str">
            <v>Guatemala</v>
          </cell>
        </row>
        <row r="952">
          <cell r="B952" t="str">
            <v>menor de edad</v>
          </cell>
          <cell r="D952" t="str">
            <v xml:space="preserve">Cardona </v>
          </cell>
          <cell r="E952" t="str">
            <v>Walexca</v>
          </cell>
          <cell r="F952">
            <v>1</v>
          </cell>
          <cell r="H952">
            <v>8</v>
          </cell>
          <cell r="M952" t="str">
            <v>x</v>
          </cell>
          <cell r="R952" t="str">
            <v>Guatemala</v>
          </cell>
          <cell r="S952" t="str">
            <v>Guatemala</v>
          </cell>
        </row>
        <row r="953">
          <cell r="B953">
            <v>162140251212</v>
          </cell>
          <cell r="D953" t="str">
            <v xml:space="preserve">Cardona </v>
          </cell>
          <cell r="E953" t="str">
            <v>Maritza</v>
          </cell>
          <cell r="F953">
            <v>1</v>
          </cell>
          <cell r="H953">
            <v>39</v>
          </cell>
          <cell r="M953" t="str">
            <v>x</v>
          </cell>
          <cell r="R953" t="str">
            <v>Guatemala</v>
          </cell>
          <cell r="S953" t="str">
            <v>Guatemala</v>
          </cell>
        </row>
        <row r="954">
          <cell r="B954" t="str">
            <v xml:space="preserve">menor de edad </v>
          </cell>
          <cell r="D954" t="str">
            <v>Barrillas</v>
          </cell>
          <cell r="E954" t="str">
            <v>Erick</v>
          </cell>
          <cell r="F954">
            <v>2</v>
          </cell>
          <cell r="H954">
            <v>4</v>
          </cell>
          <cell r="M954" t="str">
            <v>x</v>
          </cell>
          <cell r="R954" t="str">
            <v>Guatemala</v>
          </cell>
          <cell r="S954" t="str">
            <v>Guatemala</v>
          </cell>
        </row>
        <row r="955">
          <cell r="B955" t="str">
            <v>menor de edad</v>
          </cell>
          <cell r="D955" t="str">
            <v>Alonzo</v>
          </cell>
          <cell r="E955" t="str">
            <v>Lucia</v>
          </cell>
          <cell r="F955">
            <v>1</v>
          </cell>
          <cell r="H955">
            <v>10</v>
          </cell>
          <cell r="M955" t="str">
            <v>x</v>
          </cell>
          <cell r="R955" t="str">
            <v>Guatemala</v>
          </cell>
          <cell r="S955" t="str">
            <v>Guatemala</v>
          </cell>
        </row>
        <row r="956">
          <cell r="B956" t="str">
            <v>menor de edad</v>
          </cell>
          <cell r="D956" t="str">
            <v>Pinerda</v>
          </cell>
          <cell r="E956" t="str">
            <v>Brandon</v>
          </cell>
          <cell r="F956">
            <v>2</v>
          </cell>
          <cell r="H956">
            <v>7</v>
          </cell>
          <cell r="M956" t="str">
            <v>x</v>
          </cell>
          <cell r="R956" t="str">
            <v>Guatemala</v>
          </cell>
          <cell r="S956" t="str">
            <v>Guatemala</v>
          </cell>
        </row>
        <row r="957">
          <cell r="B957">
            <v>233456670101</v>
          </cell>
          <cell r="D957" t="str">
            <v>Juarez</v>
          </cell>
          <cell r="E957" t="str">
            <v>Judith</v>
          </cell>
          <cell r="F957">
            <v>1</v>
          </cell>
          <cell r="H957">
            <v>72</v>
          </cell>
          <cell r="M957" t="str">
            <v>x</v>
          </cell>
          <cell r="R957" t="str">
            <v>Guatemala</v>
          </cell>
          <cell r="S957" t="str">
            <v>Guatemala</v>
          </cell>
        </row>
        <row r="958">
          <cell r="B958" t="str">
            <v>menor de edad</v>
          </cell>
          <cell r="D958" t="str">
            <v>Boche</v>
          </cell>
          <cell r="E958" t="str">
            <v>Irma</v>
          </cell>
          <cell r="F958">
            <v>1</v>
          </cell>
          <cell r="H958">
            <v>7</v>
          </cell>
          <cell r="M958" t="str">
            <v>x</v>
          </cell>
          <cell r="R958" t="str">
            <v>Guatemala</v>
          </cell>
          <cell r="S958" t="str">
            <v>Guatemala</v>
          </cell>
        </row>
        <row r="959">
          <cell r="B959">
            <v>2433337300101</v>
          </cell>
          <cell r="D959" t="str">
            <v>Menchu</v>
          </cell>
          <cell r="E959" t="str">
            <v>Maribel</v>
          </cell>
          <cell r="F959">
            <v>1</v>
          </cell>
          <cell r="H959">
            <v>51</v>
          </cell>
          <cell r="M959" t="str">
            <v>x</v>
          </cell>
          <cell r="R959" t="str">
            <v>Guatemala</v>
          </cell>
          <cell r="S959" t="str">
            <v>Guatemala</v>
          </cell>
        </row>
        <row r="960">
          <cell r="B960" t="str">
            <v>menor de edad</v>
          </cell>
          <cell r="D960" t="str">
            <v>Diaz</v>
          </cell>
          <cell r="E960" t="str">
            <v>Janer</v>
          </cell>
          <cell r="F960">
            <v>1</v>
          </cell>
          <cell r="H960">
            <v>15</v>
          </cell>
          <cell r="M960" t="str">
            <v>x</v>
          </cell>
          <cell r="R960" t="str">
            <v>Guatemala</v>
          </cell>
          <cell r="S960" t="str">
            <v>Guatemala</v>
          </cell>
        </row>
        <row r="961">
          <cell r="B961" t="str">
            <v>menro de edad</v>
          </cell>
          <cell r="D961" t="str">
            <v>Santos</v>
          </cell>
          <cell r="E961" t="str">
            <v>Otoniel</v>
          </cell>
          <cell r="F961">
            <v>2</v>
          </cell>
          <cell r="H961">
            <v>10</v>
          </cell>
          <cell r="M961" t="str">
            <v>x</v>
          </cell>
          <cell r="R961" t="str">
            <v>Guatemala</v>
          </cell>
          <cell r="S961" t="str">
            <v>Guatemala</v>
          </cell>
        </row>
        <row r="962">
          <cell r="B962" t="str">
            <v>menor de edad</v>
          </cell>
          <cell r="D962" t="str">
            <v xml:space="preserve">Avila </v>
          </cell>
          <cell r="E962" t="str">
            <v>Sharon</v>
          </cell>
          <cell r="F962">
            <v>1</v>
          </cell>
          <cell r="H962">
            <v>7</v>
          </cell>
          <cell r="M962" t="str">
            <v>x</v>
          </cell>
          <cell r="R962" t="str">
            <v>Guatemala</v>
          </cell>
          <cell r="S962" t="str">
            <v>Guatemala</v>
          </cell>
        </row>
        <row r="963">
          <cell r="B963">
            <v>2525376530101</v>
          </cell>
          <cell r="D963" t="str">
            <v>Lopez</v>
          </cell>
          <cell r="E963" t="str">
            <v>Ingrid</v>
          </cell>
          <cell r="F963">
            <v>1</v>
          </cell>
          <cell r="H963">
            <v>32</v>
          </cell>
          <cell r="M963" t="str">
            <v>x</v>
          </cell>
          <cell r="R963" t="str">
            <v>Guatemala</v>
          </cell>
          <cell r="S963" t="str">
            <v>Guatemala</v>
          </cell>
        </row>
        <row r="964">
          <cell r="B964" t="str">
            <v>menor de edad</v>
          </cell>
          <cell r="D964" t="str">
            <v>Figueroa</v>
          </cell>
          <cell r="E964" t="str">
            <v>Estefani</v>
          </cell>
          <cell r="F964">
            <v>1</v>
          </cell>
          <cell r="H964">
            <v>8</v>
          </cell>
          <cell r="M964" t="str">
            <v>x</v>
          </cell>
          <cell r="R964" t="str">
            <v>Guatemala</v>
          </cell>
          <cell r="S964" t="str">
            <v>Guatemala</v>
          </cell>
        </row>
        <row r="965">
          <cell r="B965" t="str">
            <v>menor de edad</v>
          </cell>
          <cell r="D965" t="str">
            <v>Mayen</v>
          </cell>
          <cell r="E965" t="str">
            <v>Alex</v>
          </cell>
          <cell r="F965">
            <v>2</v>
          </cell>
          <cell r="H965">
            <v>12</v>
          </cell>
          <cell r="M965" t="str">
            <v>x</v>
          </cell>
          <cell r="R965" t="str">
            <v>Guatemala</v>
          </cell>
          <cell r="S965" t="str">
            <v>Guatemala</v>
          </cell>
        </row>
        <row r="966">
          <cell r="B966" t="str">
            <v>menor de edad</v>
          </cell>
          <cell r="D966" t="str">
            <v>Mayen</v>
          </cell>
          <cell r="E966" t="str">
            <v>Sany</v>
          </cell>
          <cell r="F966">
            <v>1</v>
          </cell>
          <cell r="H966">
            <v>8</v>
          </cell>
          <cell r="M966" t="str">
            <v>x</v>
          </cell>
          <cell r="R966" t="str">
            <v>Guatemala</v>
          </cell>
          <cell r="S966" t="str">
            <v>Guatemala</v>
          </cell>
        </row>
        <row r="967">
          <cell r="B967" t="str">
            <v>pendiente</v>
          </cell>
          <cell r="D967" t="str">
            <v>Reyes</v>
          </cell>
          <cell r="E967" t="str">
            <v>Albi</v>
          </cell>
          <cell r="F967">
            <v>2</v>
          </cell>
          <cell r="H967">
            <v>27</v>
          </cell>
          <cell r="M967" t="str">
            <v>x</v>
          </cell>
          <cell r="R967" t="str">
            <v>Guatemala</v>
          </cell>
          <cell r="S967" t="str">
            <v>Guatemala</v>
          </cell>
        </row>
        <row r="968">
          <cell r="B968">
            <v>3449041640101</v>
          </cell>
          <cell r="D968" t="str">
            <v>Calderon</v>
          </cell>
          <cell r="E968" t="str">
            <v>Bennely</v>
          </cell>
          <cell r="F968">
            <v>1</v>
          </cell>
          <cell r="H968">
            <v>21</v>
          </cell>
          <cell r="M968" t="str">
            <v>x</v>
          </cell>
          <cell r="R968" t="str">
            <v>Guatemala</v>
          </cell>
          <cell r="S968" t="str">
            <v>Guatemala</v>
          </cell>
        </row>
        <row r="969">
          <cell r="B969" t="str">
            <v>menor de edad</v>
          </cell>
          <cell r="D969" t="str">
            <v>Perez</v>
          </cell>
          <cell r="E969" t="str">
            <v>Fatima</v>
          </cell>
          <cell r="F969">
            <v>1</v>
          </cell>
          <cell r="H969">
            <v>6</v>
          </cell>
          <cell r="M969" t="str">
            <v>x</v>
          </cell>
          <cell r="R969" t="str">
            <v>Guatemala</v>
          </cell>
          <cell r="S969" t="str">
            <v>Guatemala</v>
          </cell>
        </row>
        <row r="970">
          <cell r="B970">
            <v>2224472300101</v>
          </cell>
          <cell r="D970" t="str">
            <v>Lemus</v>
          </cell>
          <cell r="E970" t="str">
            <v>Wendy</v>
          </cell>
          <cell r="F970">
            <v>1</v>
          </cell>
          <cell r="H970">
            <v>37</v>
          </cell>
          <cell r="M970" t="str">
            <v>x</v>
          </cell>
          <cell r="R970" t="str">
            <v>Guatemala</v>
          </cell>
          <cell r="S970" t="str">
            <v>Guatemala</v>
          </cell>
        </row>
        <row r="971">
          <cell r="B971" t="str">
            <v>menor de edad</v>
          </cell>
          <cell r="D971" t="str">
            <v>Diaz</v>
          </cell>
          <cell r="E971" t="str">
            <v>Javier</v>
          </cell>
          <cell r="F971">
            <v>2</v>
          </cell>
          <cell r="H971">
            <v>15</v>
          </cell>
          <cell r="M971" t="str">
            <v>x</v>
          </cell>
          <cell r="R971" t="str">
            <v>Guatemala</v>
          </cell>
          <cell r="S971" t="str">
            <v>Guatemala</v>
          </cell>
        </row>
        <row r="972">
          <cell r="B972">
            <v>2688417800101</v>
          </cell>
          <cell r="D972" t="str">
            <v>Borayo</v>
          </cell>
          <cell r="E972" t="str">
            <v>Lesbia</v>
          </cell>
          <cell r="F972">
            <v>1</v>
          </cell>
          <cell r="H972">
            <v>44</v>
          </cell>
          <cell r="M972" t="str">
            <v>x</v>
          </cell>
          <cell r="R972" t="str">
            <v>Guatemala</v>
          </cell>
          <cell r="S972" t="str">
            <v>Guatemala</v>
          </cell>
        </row>
        <row r="973">
          <cell r="B973" t="str">
            <v>menor de edad</v>
          </cell>
          <cell r="D973" t="str">
            <v xml:space="preserve">Franco </v>
          </cell>
          <cell r="E973" t="str">
            <v xml:space="preserve">Luis </v>
          </cell>
          <cell r="F973">
            <v>2</v>
          </cell>
          <cell r="H973">
            <v>14</v>
          </cell>
          <cell r="M973" t="str">
            <v>x</v>
          </cell>
          <cell r="R973" t="str">
            <v>Guatemala</v>
          </cell>
          <cell r="S973" t="str">
            <v>Guatemala</v>
          </cell>
        </row>
        <row r="974">
          <cell r="B974" t="str">
            <v>menor de edad</v>
          </cell>
          <cell r="D974" t="str">
            <v>Franco</v>
          </cell>
          <cell r="E974" t="str">
            <v>Itzuri</v>
          </cell>
          <cell r="F974">
            <v>1</v>
          </cell>
          <cell r="H974">
            <v>11</v>
          </cell>
          <cell r="M974" t="str">
            <v>x</v>
          </cell>
          <cell r="R974" t="str">
            <v>Guatemala</v>
          </cell>
          <cell r="S974" t="str">
            <v>Guatemala</v>
          </cell>
        </row>
        <row r="975">
          <cell r="B975" t="str">
            <v>menor de edad</v>
          </cell>
          <cell r="D975" t="str">
            <v xml:space="preserve">Delgado </v>
          </cell>
          <cell r="E975" t="str">
            <v>Angy</v>
          </cell>
          <cell r="F975">
            <v>1</v>
          </cell>
          <cell r="H975">
            <v>5</v>
          </cell>
          <cell r="M975" t="str">
            <v>x</v>
          </cell>
          <cell r="R975" t="str">
            <v>Guatemala</v>
          </cell>
          <cell r="S975" t="str">
            <v>Guatemala</v>
          </cell>
        </row>
        <row r="976">
          <cell r="B976">
            <v>1952527990101</v>
          </cell>
          <cell r="D976" t="str">
            <v>Carillo</v>
          </cell>
          <cell r="E976" t="str">
            <v>Josue</v>
          </cell>
          <cell r="F976">
            <v>1</v>
          </cell>
          <cell r="H976">
            <v>33</v>
          </cell>
          <cell r="M976" t="str">
            <v>x</v>
          </cell>
          <cell r="R976" t="str">
            <v>Guatemala</v>
          </cell>
          <cell r="S976" t="str">
            <v>Guatemala</v>
          </cell>
        </row>
        <row r="977">
          <cell r="B977" t="str">
            <v>pendiente</v>
          </cell>
          <cell r="D977" t="str">
            <v>Reyes</v>
          </cell>
          <cell r="E977" t="str">
            <v>Paty</v>
          </cell>
          <cell r="F977">
            <v>1</v>
          </cell>
          <cell r="H977">
            <v>52</v>
          </cell>
          <cell r="M977" t="str">
            <v>x</v>
          </cell>
          <cell r="R977" t="str">
            <v>Guatemala</v>
          </cell>
          <cell r="S977" t="str">
            <v>Guatemala</v>
          </cell>
        </row>
        <row r="978">
          <cell r="B978">
            <v>2316016111013</v>
          </cell>
          <cell r="D978" t="str">
            <v xml:space="preserve">Ramos </v>
          </cell>
          <cell r="E978" t="str">
            <v>Maria</v>
          </cell>
          <cell r="F978">
            <v>1</v>
          </cell>
          <cell r="H978">
            <v>37</v>
          </cell>
          <cell r="M978" t="str">
            <v>x</v>
          </cell>
          <cell r="R978" t="str">
            <v>Guatemala</v>
          </cell>
          <cell r="S978" t="str">
            <v>Guatemala</v>
          </cell>
        </row>
        <row r="979">
          <cell r="B979">
            <v>2452820330101</v>
          </cell>
          <cell r="D979" t="str">
            <v>Jeroba</v>
          </cell>
          <cell r="E979" t="str">
            <v>Leprado</v>
          </cell>
          <cell r="F979">
            <v>2</v>
          </cell>
          <cell r="H979">
            <v>37</v>
          </cell>
          <cell r="M979" t="str">
            <v>x</v>
          </cell>
          <cell r="R979" t="str">
            <v>Guatemala</v>
          </cell>
          <cell r="S979" t="str">
            <v>Guatemala</v>
          </cell>
        </row>
        <row r="980">
          <cell r="B980">
            <v>1598966811710</v>
          </cell>
          <cell r="D980" t="str">
            <v>Caal</v>
          </cell>
          <cell r="E980" t="str">
            <v>Ericka</v>
          </cell>
          <cell r="F980">
            <v>1</v>
          </cell>
          <cell r="H980">
            <v>37</v>
          </cell>
          <cell r="M980" t="str">
            <v>x</v>
          </cell>
          <cell r="R980" t="str">
            <v>Guatemala</v>
          </cell>
          <cell r="S980" t="str">
            <v>Guatemala</v>
          </cell>
        </row>
        <row r="981">
          <cell r="B981" t="str">
            <v>menor de edad</v>
          </cell>
          <cell r="D981" t="str">
            <v>Valle</v>
          </cell>
          <cell r="E981" t="str">
            <v>Dulce</v>
          </cell>
          <cell r="F981">
            <v>1</v>
          </cell>
          <cell r="H981">
            <v>14</v>
          </cell>
          <cell r="M981" t="str">
            <v>x</v>
          </cell>
          <cell r="R981" t="str">
            <v>Guatemala</v>
          </cell>
          <cell r="S981" t="str">
            <v>Guatemala</v>
          </cell>
        </row>
        <row r="982">
          <cell r="B982" t="str">
            <v>menor de edad</v>
          </cell>
          <cell r="D982" t="str">
            <v>Galan</v>
          </cell>
          <cell r="E982" t="str">
            <v>Graciela</v>
          </cell>
          <cell r="F982">
            <v>1</v>
          </cell>
          <cell r="H982">
            <v>12</v>
          </cell>
          <cell r="M982" t="str">
            <v>x</v>
          </cell>
          <cell r="R982" t="str">
            <v>Guatemala</v>
          </cell>
          <cell r="S982" t="str">
            <v>Guatemala</v>
          </cell>
        </row>
        <row r="983">
          <cell r="B983">
            <v>2357538820101</v>
          </cell>
          <cell r="D983" t="str">
            <v>Ortiz</v>
          </cell>
          <cell r="E983" t="str">
            <v>Ana</v>
          </cell>
          <cell r="F983">
            <v>1</v>
          </cell>
          <cell r="H983">
            <v>41</v>
          </cell>
          <cell r="M983" t="str">
            <v>x</v>
          </cell>
          <cell r="R983" t="str">
            <v>Guatemala</v>
          </cell>
          <cell r="S983" t="str">
            <v>Guatemala</v>
          </cell>
        </row>
        <row r="984">
          <cell r="B984" t="str">
            <v>menor de edad</v>
          </cell>
          <cell r="D984" t="str">
            <v>Perez</v>
          </cell>
          <cell r="E984" t="str">
            <v>Wilber</v>
          </cell>
          <cell r="F984">
            <v>2</v>
          </cell>
          <cell r="H984">
            <v>13</v>
          </cell>
          <cell r="M984" t="str">
            <v>x</v>
          </cell>
          <cell r="R984" t="str">
            <v>Guatemala</v>
          </cell>
          <cell r="S984" t="str">
            <v>Guatemala</v>
          </cell>
        </row>
        <row r="985">
          <cell r="B985">
            <v>2244256090101</v>
          </cell>
          <cell r="D985" t="str">
            <v>Perez</v>
          </cell>
          <cell r="E985" t="str">
            <v>Dalia</v>
          </cell>
          <cell r="F985">
            <v>1</v>
          </cell>
          <cell r="H985">
            <v>35</v>
          </cell>
          <cell r="M985" t="str">
            <v>x</v>
          </cell>
          <cell r="R985" t="str">
            <v>Guatemala</v>
          </cell>
          <cell r="S985" t="str">
            <v>Guatemala</v>
          </cell>
        </row>
        <row r="986">
          <cell r="B986">
            <v>3006740070101</v>
          </cell>
          <cell r="D986" t="str">
            <v>Vega</v>
          </cell>
          <cell r="E986" t="str">
            <v>Helen</v>
          </cell>
          <cell r="F986">
            <v>1</v>
          </cell>
          <cell r="H986">
            <v>20</v>
          </cell>
          <cell r="M986" t="str">
            <v>x</v>
          </cell>
          <cell r="R986" t="str">
            <v>Guatemala</v>
          </cell>
          <cell r="S986" t="str">
            <v>Guatemala</v>
          </cell>
        </row>
        <row r="987">
          <cell r="B987" t="str">
            <v>menor de edad</v>
          </cell>
          <cell r="D987" t="str">
            <v>Garcia</v>
          </cell>
          <cell r="E987" t="str">
            <v>Astrid</v>
          </cell>
          <cell r="F987">
            <v>1</v>
          </cell>
          <cell r="H987">
            <v>17</v>
          </cell>
          <cell r="M987" t="str">
            <v>x</v>
          </cell>
          <cell r="R987" t="str">
            <v>Guatemala</v>
          </cell>
          <cell r="S987" t="str">
            <v>Guatemala</v>
          </cell>
        </row>
        <row r="988">
          <cell r="B988">
            <v>1640316340101</v>
          </cell>
          <cell r="D988" t="str">
            <v>Lopez</v>
          </cell>
          <cell r="E988" t="str">
            <v>Carlos</v>
          </cell>
          <cell r="F988">
            <v>2</v>
          </cell>
          <cell r="H988">
            <v>45</v>
          </cell>
          <cell r="M988" t="str">
            <v>x</v>
          </cell>
          <cell r="R988" t="str">
            <v>Guatemala</v>
          </cell>
          <cell r="S988" t="str">
            <v>Guatemala</v>
          </cell>
        </row>
        <row r="989">
          <cell r="B989" t="str">
            <v>menor de edad</v>
          </cell>
          <cell r="D989" t="str">
            <v>Lopez</v>
          </cell>
          <cell r="E989" t="str">
            <v>Giangarde</v>
          </cell>
          <cell r="F989">
            <v>1</v>
          </cell>
          <cell r="H989">
            <v>4</v>
          </cell>
          <cell r="M989" t="str">
            <v>x</v>
          </cell>
          <cell r="R989" t="str">
            <v>Guatemala</v>
          </cell>
          <cell r="S989" t="str">
            <v>Guatemala</v>
          </cell>
        </row>
        <row r="990">
          <cell r="B990">
            <v>2446612190101</v>
          </cell>
          <cell r="D990" t="str">
            <v>Illezcas</v>
          </cell>
          <cell r="E990" t="str">
            <v>Ibeth</v>
          </cell>
          <cell r="F990">
            <v>1</v>
          </cell>
          <cell r="H990">
            <v>34</v>
          </cell>
          <cell r="M990" t="str">
            <v>x</v>
          </cell>
          <cell r="R990" t="str">
            <v>Guatemala</v>
          </cell>
          <cell r="S990" t="str">
            <v>Guatemala</v>
          </cell>
        </row>
        <row r="991">
          <cell r="B991">
            <v>2246062710101</v>
          </cell>
          <cell r="D991" t="str">
            <v xml:space="preserve">Valenzuela </v>
          </cell>
          <cell r="E991" t="str">
            <v>Sobiyola</v>
          </cell>
          <cell r="F991">
            <v>1</v>
          </cell>
          <cell r="H991">
            <v>38</v>
          </cell>
          <cell r="M991" t="str">
            <v>x</v>
          </cell>
          <cell r="R991" t="str">
            <v>Guatemala</v>
          </cell>
          <cell r="S991" t="str">
            <v>Guatemala</v>
          </cell>
        </row>
        <row r="992">
          <cell r="B992" t="str">
            <v>menor de edad</v>
          </cell>
          <cell r="D992" t="str">
            <v>Colindres</v>
          </cell>
          <cell r="E992" t="str">
            <v>Saul</v>
          </cell>
          <cell r="F992">
            <v>2</v>
          </cell>
          <cell r="H992">
            <v>15</v>
          </cell>
          <cell r="M992" t="str">
            <v>x</v>
          </cell>
          <cell r="R992" t="str">
            <v>Guatemala</v>
          </cell>
          <cell r="S992" t="str">
            <v>Guatemala</v>
          </cell>
        </row>
        <row r="993">
          <cell r="B993" t="str">
            <v>menor de edad</v>
          </cell>
          <cell r="D993" t="str">
            <v>Gaspar</v>
          </cell>
          <cell r="E993" t="str">
            <v>Cristian</v>
          </cell>
          <cell r="F993">
            <v>2</v>
          </cell>
          <cell r="H993">
            <v>11</v>
          </cell>
          <cell r="M993" t="str">
            <v>x</v>
          </cell>
          <cell r="R993" t="str">
            <v>Guatemala</v>
          </cell>
          <cell r="S993" t="str">
            <v>Guatemala</v>
          </cell>
        </row>
        <row r="994">
          <cell r="B994">
            <v>2311350680101</v>
          </cell>
          <cell r="D994" t="str">
            <v>Garcia</v>
          </cell>
          <cell r="E994" t="str">
            <v>Rocio</v>
          </cell>
          <cell r="F994">
            <v>1</v>
          </cell>
          <cell r="H994">
            <v>30</v>
          </cell>
          <cell r="M994" t="str">
            <v>x</v>
          </cell>
          <cell r="R994" t="str">
            <v>Guatemala</v>
          </cell>
          <cell r="S994" t="str">
            <v>Guatemala</v>
          </cell>
        </row>
        <row r="995">
          <cell r="B995" t="str">
            <v>menor de edad</v>
          </cell>
          <cell r="D995" t="str">
            <v>Gutierrez</v>
          </cell>
          <cell r="E995" t="str">
            <v>Stephanie</v>
          </cell>
          <cell r="F995">
            <v>1</v>
          </cell>
          <cell r="H995">
            <v>7</v>
          </cell>
          <cell r="M995" t="str">
            <v>x</v>
          </cell>
          <cell r="R995" t="str">
            <v>Guatemala</v>
          </cell>
          <cell r="S995" t="str">
            <v>Guatemala</v>
          </cell>
        </row>
        <row r="996">
          <cell r="B996" t="str">
            <v>menor de edad</v>
          </cell>
          <cell r="D996" t="str">
            <v xml:space="preserve">Mogollon </v>
          </cell>
          <cell r="E996" t="str">
            <v>Esteban</v>
          </cell>
          <cell r="F996">
            <v>2</v>
          </cell>
          <cell r="H996">
            <v>11</v>
          </cell>
          <cell r="M996" t="str">
            <v>x</v>
          </cell>
          <cell r="R996" t="str">
            <v>Guatemala</v>
          </cell>
          <cell r="S996" t="str">
            <v>Guatemala</v>
          </cell>
        </row>
        <row r="997">
          <cell r="B997" t="str">
            <v>menor de edad</v>
          </cell>
          <cell r="D997" t="str">
            <v>Rios</v>
          </cell>
          <cell r="E997" t="str">
            <v>Dante</v>
          </cell>
          <cell r="F997">
            <v>2</v>
          </cell>
          <cell r="H997">
            <v>5</v>
          </cell>
          <cell r="M997" t="str">
            <v>x</v>
          </cell>
          <cell r="R997" t="str">
            <v>Guatemala</v>
          </cell>
          <cell r="S997" t="str">
            <v>Guatemala</v>
          </cell>
        </row>
        <row r="998">
          <cell r="B998">
            <v>2332706472215</v>
          </cell>
          <cell r="D998" t="str">
            <v>Gutierrez</v>
          </cell>
          <cell r="E998" t="str">
            <v>Vivian</v>
          </cell>
          <cell r="F998">
            <v>1</v>
          </cell>
          <cell r="H998">
            <v>24</v>
          </cell>
          <cell r="M998" t="str">
            <v>x</v>
          </cell>
          <cell r="R998" t="str">
            <v>Guatemala</v>
          </cell>
          <cell r="S998" t="str">
            <v>Guatemala</v>
          </cell>
        </row>
        <row r="999">
          <cell r="B999">
            <v>2339498010101</v>
          </cell>
          <cell r="D999" t="str">
            <v>Noriega</v>
          </cell>
          <cell r="E999" t="str">
            <v>Marta</v>
          </cell>
          <cell r="F999">
            <v>1</v>
          </cell>
          <cell r="H999">
            <v>40</v>
          </cell>
          <cell r="M999" t="str">
            <v>x</v>
          </cell>
          <cell r="R999" t="str">
            <v>Guatemala</v>
          </cell>
          <cell r="S999" t="str">
            <v>Guatemala</v>
          </cell>
        </row>
        <row r="1000">
          <cell r="B1000">
            <v>2316016111013</v>
          </cell>
          <cell r="D1000" t="str">
            <v xml:space="preserve">Ramos </v>
          </cell>
          <cell r="E1000" t="str">
            <v>Maria</v>
          </cell>
          <cell r="F1000">
            <v>1</v>
          </cell>
          <cell r="H1000">
            <v>37</v>
          </cell>
          <cell r="M1000" t="str">
            <v>x</v>
          </cell>
          <cell r="R1000" t="str">
            <v>Guatemala</v>
          </cell>
          <cell r="S1000" t="str">
            <v>Guatemala</v>
          </cell>
        </row>
        <row r="1001">
          <cell r="B1001">
            <v>300633750010</v>
          </cell>
          <cell r="D1001" t="str">
            <v xml:space="preserve">Valencia </v>
          </cell>
          <cell r="E1001" t="str">
            <v>Ana</v>
          </cell>
          <cell r="F1001">
            <v>1</v>
          </cell>
          <cell r="H1001">
            <v>18</v>
          </cell>
          <cell r="M1001" t="str">
            <v>x</v>
          </cell>
          <cell r="R1001" t="str">
            <v>Guatemala</v>
          </cell>
          <cell r="S1001" t="str">
            <v>Guatemala</v>
          </cell>
        </row>
        <row r="1002">
          <cell r="B1002" t="str">
            <v>menor de edad</v>
          </cell>
          <cell r="D1002" t="str">
            <v>Quirox</v>
          </cell>
          <cell r="E1002" t="str">
            <v>Michelle</v>
          </cell>
          <cell r="F1002">
            <v>1</v>
          </cell>
          <cell r="H1002">
            <v>10</v>
          </cell>
          <cell r="M1002" t="str">
            <v>x</v>
          </cell>
          <cell r="R1002" t="str">
            <v>Guatemala</v>
          </cell>
          <cell r="S1002" t="str">
            <v>Guatemala</v>
          </cell>
        </row>
        <row r="1003">
          <cell r="B1003" t="str">
            <v xml:space="preserve">menor de edad </v>
          </cell>
          <cell r="D1003" t="str">
            <v>Quirox</v>
          </cell>
          <cell r="E1003" t="str">
            <v>Marisha</v>
          </cell>
          <cell r="F1003">
            <v>1</v>
          </cell>
          <cell r="H1003">
            <v>6</v>
          </cell>
          <cell r="M1003" t="str">
            <v>x</v>
          </cell>
          <cell r="R1003" t="str">
            <v>Guatemala</v>
          </cell>
          <cell r="S1003" t="str">
            <v>Guatemala</v>
          </cell>
        </row>
        <row r="1004">
          <cell r="B1004">
            <v>1579396690101</v>
          </cell>
          <cell r="D1004" t="str">
            <v>Izaguirre</v>
          </cell>
          <cell r="E1004" t="str">
            <v>Karen</v>
          </cell>
          <cell r="F1004">
            <v>1</v>
          </cell>
          <cell r="H1004">
            <v>27</v>
          </cell>
          <cell r="M1004" t="str">
            <v>x</v>
          </cell>
          <cell r="R1004" t="str">
            <v>Guatemala</v>
          </cell>
          <cell r="S1004" t="str">
            <v>Guatemala</v>
          </cell>
        </row>
        <row r="1005">
          <cell r="B1005">
            <v>2336302792214</v>
          </cell>
          <cell r="D1005" t="str">
            <v>Aguirre</v>
          </cell>
          <cell r="E1005" t="str">
            <v>Maria</v>
          </cell>
          <cell r="F1005">
            <v>1</v>
          </cell>
          <cell r="H1005">
            <v>48</v>
          </cell>
          <cell r="M1005" t="str">
            <v>x</v>
          </cell>
          <cell r="R1005" t="str">
            <v>Guatemala</v>
          </cell>
          <cell r="S1005" t="str">
            <v>Guatemala</v>
          </cell>
        </row>
        <row r="1006">
          <cell r="B1006" t="str">
            <v xml:space="preserve"> menor de edad  </v>
          </cell>
          <cell r="D1006" t="str">
            <v>Franco</v>
          </cell>
          <cell r="E1006" t="str">
            <v>Maylin</v>
          </cell>
          <cell r="F1006">
            <v>1</v>
          </cell>
          <cell r="H1006">
            <v>16</v>
          </cell>
          <cell r="M1006" t="str">
            <v>x</v>
          </cell>
          <cell r="R1006" t="str">
            <v>Guatemala</v>
          </cell>
          <cell r="S1006" t="str">
            <v>Guatemala</v>
          </cell>
        </row>
        <row r="1007">
          <cell r="B1007" t="str">
            <v>menor de edad</v>
          </cell>
          <cell r="D1007" t="str">
            <v xml:space="preserve">Franco </v>
          </cell>
          <cell r="E1007" t="str">
            <v xml:space="preserve">Luis </v>
          </cell>
          <cell r="F1007">
            <v>2</v>
          </cell>
          <cell r="H1007">
            <v>14</v>
          </cell>
          <cell r="M1007" t="str">
            <v>x</v>
          </cell>
          <cell r="R1007" t="str">
            <v>Guatemala</v>
          </cell>
          <cell r="S1007" t="str">
            <v>Guatemala</v>
          </cell>
        </row>
        <row r="1008">
          <cell r="B1008" t="str">
            <v>menor de edad</v>
          </cell>
          <cell r="D1008" t="str">
            <v>Franco</v>
          </cell>
          <cell r="E1008" t="str">
            <v>Itzuri</v>
          </cell>
          <cell r="F1008">
            <v>1</v>
          </cell>
          <cell r="H1008">
            <v>11</v>
          </cell>
          <cell r="M1008" t="str">
            <v>x</v>
          </cell>
          <cell r="R1008" t="str">
            <v>Guatemala</v>
          </cell>
          <cell r="S1008" t="str">
            <v>Guatemala</v>
          </cell>
        </row>
        <row r="1009">
          <cell r="B1009">
            <v>1797985020101</v>
          </cell>
          <cell r="D1009" t="str">
            <v>Gonzalez</v>
          </cell>
          <cell r="E1009" t="str">
            <v>Janeira</v>
          </cell>
          <cell r="F1009">
            <v>1</v>
          </cell>
          <cell r="H1009">
            <v>41</v>
          </cell>
          <cell r="M1009" t="str">
            <v>x</v>
          </cell>
          <cell r="R1009" t="str">
            <v>Guatemala</v>
          </cell>
          <cell r="S1009" t="str">
            <v>Guatemala</v>
          </cell>
        </row>
        <row r="1010">
          <cell r="B1010" t="str">
            <v>menor de edad</v>
          </cell>
          <cell r="D1010" t="str">
            <v>Oliveros</v>
          </cell>
          <cell r="E1010" t="str">
            <v>Izabel</v>
          </cell>
          <cell r="F1010">
            <v>1</v>
          </cell>
          <cell r="H1010">
            <v>14</v>
          </cell>
          <cell r="M1010" t="str">
            <v>x</v>
          </cell>
          <cell r="R1010" t="str">
            <v>Guatemala</v>
          </cell>
          <cell r="S1010" t="str">
            <v>Guatemala</v>
          </cell>
        </row>
        <row r="1011">
          <cell r="B1011" t="str">
            <v>menor de edad</v>
          </cell>
          <cell r="D1011" t="str">
            <v>Tello</v>
          </cell>
          <cell r="E1011" t="str">
            <v>Paola</v>
          </cell>
          <cell r="F1011">
            <v>1</v>
          </cell>
          <cell r="H1011">
            <v>16</v>
          </cell>
          <cell r="M1011" t="str">
            <v>x</v>
          </cell>
          <cell r="R1011" t="str">
            <v>Guatemala</v>
          </cell>
          <cell r="S1011" t="str">
            <v>Guatemala</v>
          </cell>
        </row>
        <row r="1012">
          <cell r="B1012">
            <v>2457670101001</v>
          </cell>
          <cell r="D1012" t="str">
            <v>Matias</v>
          </cell>
          <cell r="E1012" t="str">
            <v>Nora</v>
          </cell>
          <cell r="F1012">
            <v>1</v>
          </cell>
          <cell r="H1012">
            <v>31</v>
          </cell>
          <cell r="M1012" t="str">
            <v>x</v>
          </cell>
          <cell r="R1012" t="str">
            <v>Guatemala</v>
          </cell>
          <cell r="S1012" t="str">
            <v>Guatemala</v>
          </cell>
        </row>
        <row r="1013">
          <cell r="B1013" t="str">
            <v>menor de edad</v>
          </cell>
          <cell r="D1013" t="str">
            <v>Escobar</v>
          </cell>
          <cell r="E1013" t="str">
            <v>Steven</v>
          </cell>
          <cell r="F1013">
            <v>1</v>
          </cell>
          <cell r="H1013">
            <v>10</v>
          </cell>
          <cell r="M1013" t="str">
            <v>x</v>
          </cell>
          <cell r="R1013" t="str">
            <v>Guatemala</v>
          </cell>
          <cell r="S1013" t="str">
            <v>Guatemala</v>
          </cell>
        </row>
        <row r="1014">
          <cell r="B1014" t="str">
            <v>menor de edad</v>
          </cell>
          <cell r="D1014" t="str">
            <v>Matias</v>
          </cell>
          <cell r="E1014" t="str">
            <v>Edrian</v>
          </cell>
          <cell r="F1014">
            <v>2</v>
          </cell>
          <cell r="H1014">
            <v>3</v>
          </cell>
          <cell r="M1014" t="str">
            <v>x</v>
          </cell>
          <cell r="R1014" t="str">
            <v>Guatemala</v>
          </cell>
          <cell r="S1014" t="str">
            <v>Guatemala</v>
          </cell>
        </row>
        <row r="1015">
          <cell r="B1015">
            <v>1797985020101</v>
          </cell>
          <cell r="D1015" t="str">
            <v>Gonzalez</v>
          </cell>
          <cell r="E1015" t="str">
            <v>Janeira</v>
          </cell>
          <cell r="F1015">
            <v>1</v>
          </cell>
          <cell r="H1015">
            <v>43</v>
          </cell>
          <cell r="M1015" t="str">
            <v>x</v>
          </cell>
          <cell r="R1015" t="str">
            <v>Guatemala</v>
          </cell>
          <cell r="S1015" t="str">
            <v>Guatemala</v>
          </cell>
        </row>
        <row r="1016">
          <cell r="B1016" t="str">
            <v>menor de edad</v>
          </cell>
          <cell r="D1016" t="str">
            <v>Oliveros</v>
          </cell>
          <cell r="E1016" t="str">
            <v>Izabel</v>
          </cell>
          <cell r="F1016">
            <v>1</v>
          </cell>
          <cell r="H1016">
            <v>14</v>
          </cell>
          <cell r="M1016" t="str">
            <v>x</v>
          </cell>
          <cell r="R1016" t="str">
            <v>Guatemala</v>
          </cell>
          <cell r="S1016" t="str">
            <v>Guatemala</v>
          </cell>
        </row>
        <row r="1017">
          <cell r="B1017">
            <v>16404320101</v>
          </cell>
          <cell r="D1017" t="str">
            <v>Lopez</v>
          </cell>
          <cell r="E1017" t="str">
            <v>Carlos</v>
          </cell>
          <cell r="F1017">
            <v>2</v>
          </cell>
          <cell r="H1017">
            <v>35</v>
          </cell>
          <cell r="M1017" t="str">
            <v>x</v>
          </cell>
          <cell r="R1017" t="str">
            <v>Guatemala</v>
          </cell>
          <cell r="S1017" t="str">
            <v>Guatemala</v>
          </cell>
        </row>
        <row r="1018">
          <cell r="B1018">
            <v>3717954000101</v>
          </cell>
          <cell r="D1018" t="str">
            <v>Zepeda</v>
          </cell>
          <cell r="E1018" t="str">
            <v>Jonathan</v>
          </cell>
          <cell r="F1018">
            <v>2</v>
          </cell>
          <cell r="H1018">
            <v>19</v>
          </cell>
          <cell r="M1018" t="str">
            <v>x</v>
          </cell>
          <cell r="R1018" t="str">
            <v>Guatemala</v>
          </cell>
          <cell r="S1018" t="str">
            <v>Guatemala</v>
          </cell>
        </row>
        <row r="1019">
          <cell r="B1019" t="str">
            <v>menor de edad</v>
          </cell>
          <cell r="D1019" t="str">
            <v>Ecute</v>
          </cell>
          <cell r="E1019" t="str">
            <v>Madeline</v>
          </cell>
          <cell r="F1019">
            <v>1</v>
          </cell>
          <cell r="H1019">
            <v>11</v>
          </cell>
          <cell r="M1019" t="str">
            <v>x</v>
          </cell>
          <cell r="R1019" t="str">
            <v>Guatemala</v>
          </cell>
          <cell r="S1019" t="str">
            <v>Guatemala</v>
          </cell>
        </row>
        <row r="1020">
          <cell r="B1020">
            <v>2283916011710</v>
          </cell>
          <cell r="D1020" t="str">
            <v>Palala</v>
          </cell>
          <cell r="E1020" t="str">
            <v>Mario</v>
          </cell>
          <cell r="F1020">
            <v>2</v>
          </cell>
          <cell r="H1020">
            <v>24</v>
          </cell>
          <cell r="M1020" t="str">
            <v>x</v>
          </cell>
          <cell r="R1020" t="str">
            <v>Guatemala</v>
          </cell>
          <cell r="S1020" t="str">
            <v>Guatemala</v>
          </cell>
        </row>
        <row r="1021">
          <cell r="B1021">
            <v>1725067940101</v>
          </cell>
          <cell r="D1021" t="str">
            <v>Peinado</v>
          </cell>
          <cell r="E1021" t="str">
            <v>Brenda</v>
          </cell>
          <cell r="F1021">
            <v>1</v>
          </cell>
          <cell r="H1021">
            <v>37</v>
          </cell>
          <cell r="M1021" t="str">
            <v>x</v>
          </cell>
          <cell r="R1021" t="str">
            <v>Guatemala</v>
          </cell>
          <cell r="S1021" t="str">
            <v>Guatemala</v>
          </cell>
        </row>
        <row r="1022">
          <cell r="B1022" t="str">
            <v>menor de edad</v>
          </cell>
          <cell r="D1022" t="str">
            <v>Herrera</v>
          </cell>
          <cell r="E1022" t="str">
            <v>Kimberly</v>
          </cell>
          <cell r="F1022">
            <v>1</v>
          </cell>
          <cell r="H1022">
            <v>14</v>
          </cell>
          <cell r="M1022" t="str">
            <v>x</v>
          </cell>
          <cell r="R1022" t="str">
            <v>Guatemala</v>
          </cell>
          <cell r="S1022" t="str">
            <v>Guatemala</v>
          </cell>
        </row>
        <row r="1023">
          <cell r="B1023">
            <v>221517050408</v>
          </cell>
          <cell r="D1023" t="str">
            <v>Gonzalez</v>
          </cell>
          <cell r="E1023" t="str">
            <v>Katia</v>
          </cell>
          <cell r="F1023">
            <v>1</v>
          </cell>
          <cell r="H1023">
            <v>47</v>
          </cell>
          <cell r="M1023" t="str">
            <v>x</v>
          </cell>
          <cell r="R1023" t="str">
            <v>Guatemala</v>
          </cell>
          <cell r="S1023" t="str">
            <v>Guatemala</v>
          </cell>
        </row>
        <row r="1024">
          <cell r="B1024" t="str">
            <v>menor de edad</v>
          </cell>
          <cell r="D1024" t="str">
            <v>Illezcas</v>
          </cell>
          <cell r="E1024" t="str">
            <v>Josue</v>
          </cell>
          <cell r="F1024">
            <v>2</v>
          </cell>
          <cell r="H1024">
            <v>9</v>
          </cell>
          <cell r="M1024" t="str">
            <v>x</v>
          </cell>
          <cell r="R1024" t="str">
            <v>Guatemala</v>
          </cell>
          <cell r="S1024" t="str">
            <v>Guatemala</v>
          </cell>
        </row>
        <row r="1025">
          <cell r="B1025">
            <v>2600344520101</v>
          </cell>
          <cell r="D1025" t="str">
            <v>Ixcoy</v>
          </cell>
          <cell r="E1025" t="str">
            <v>Meliza</v>
          </cell>
          <cell r="F1025">
            <v>1</v>
          </cell>
          <cell r="H1025">
            <v>23</v>
          </cell>
          <cell r="M1025" t="str">
            <v>x</v>
          </cell>
          <cell r="R1025" t="str">
            <v>Guatemala</v>
          </cell>
          <cell r="S1025" t="str">
            <v>Guatemala</v>
          </cell>
        </row>
        <row r="1026">
          <cell r="B1026">
            <v>2447002650101</v>
          </cell>
          <cell r="D1026" t="str">
            <v>Rueda</v>
          </cell>
          <cell r="E1026" t="str">
            <v>Lazaro</v>
          </cell>
          <cell r="F1026">
            <v>2</v>
          </cell>
          <cell r="H1026">
            <v>24</v>
          </cell>
          <cell r="M1026" t="str">
            <v>x</v>
          </cell>
          <cell r="R1026" t="str">
            <v>Guatemala</v>
          </cell>
          <cell r="S1026" t="str">
            <v>Guatemala</v>
          </cell>
        </row>
        <row r="1027">
          <cell r="B1027">
            <v>2941727420101</v>
          </cell>
          <cell r="D1027" t="str">
            <v>Ixcoy</v>
          </cell>
          <cell r="E1027" t="str">
            <v>Nidia</v>
          </cell>
          <cell r="F1027">
            <v>1</v>
          </cell>
          <cell r="H1027">
            <v>21</v>
          </cell>
          <cell r="M1027" t="str">
            <v>x</v>
          </cell>
          <cell r="R1027" t="str">
            <v>Guatemala</v>
          </cell>
          <cell r="S1027" t="str">
            <v>Guatemala</v>
          </cell>
        </row>
        <row r="1028">
          <cell r="B1028">
            <v>2398989070101</v>
          </cell>
          <cell r="D1028" t="str">
            <v>Boche</v>
          </cell>
          <cell r="E1028" t="str">
            <v>Emma</v>
          </cell>
          <cell r="F1028">
            <v>1</v>
          </cell>
          <cell r="H1028">
            <v>52</v>
          </cell>
          <cell r="M1028" t="str">
            <v>x</v>
          </cell>
          <cell r="R1028" t="str">
            <v>Guatemala</v>
          </cell>
          <cell r="S1028" t="str">
            <v>Guatemala</v>
          </cell>
        </row>
        <row r="1029">
          <cell r="B1029" t="str">
            <v>menor de edad</v>
          </cell>
          <cell r="D1029" t="str">
            <v>Alvarez</v>
          </cell>
          <cell r="E1029" t="str">
            <v>Gabriel</v>
          </cell>
          <cell r="F1029">
            <v>2</v>
          </cell>
          <cell r="H1029">
            <v>9</v>
          </cell>
          <cell r="M1029" t="str">
            <v>x</v>
          </cell>
          <cell r="R1029" t="str">
            <v>Guatemala</v>
          </cell>
          <cell r="S1029" t="str">
            <v>Guatemala</v>
          </cell>
        </row>
        <row r="1030">
          <cell r="B1030" t="str">
            <v>menor de edad</v>
          </cell>
          <cell r="D1030" t="str">
            <v>Gutierrez</v>
          </cell>
          <cell r="E1030" t="str">
            <v>Gabriela</v>
          </cell>
          <cell r="F1030">
            <v>1</v>
          </cell>
          <cell r="H1030">
            <v>7</v>
          </cell>
          <cell r="M1030" t="str">
            <v>x</v>
          </cell>
          <cell r="R1030" t="str">
            <v>Guatemala</v>
          </cell>
          <cell r="S1030" t="str">
            <v>Guatemala</v>
          </cell>
        </row>
        <row r="1031">
          <cell r="B1031" t="str">
            <v>menor de edad</v>
          </cell>
          <cell r="D1031" t="str">
            <v>Juarez</v>
          </cell>
          <cell r="E1031" t="str">
            <v>Alejandra</v>
          </cell>
          <cell r="F1031">
            <v>1</v>
          </cell>
          <cell r="H1031">
            <v>6</v>
          </cell>
          <cell r="M1031" t="str">
            <v>x</v>
          </cell>
          <cell r="R1031" t="str">
            <v>Guatemala</v>
          </cell>
          <cell r="S1031" t="str">
            <v>Guatemala</v>
          </cell>
        </row>
        <row r="1032">
          <cell r="B1032" t="str">
            <v>menor de edad</v>
          </cell>
          <cell r="D1032" t="str">
            <v>Juarez</v>
          </cell>
          <cell r="E1032" t="str">
            <v>Karla</v>
          </cell>
          <cell r="F1032">
            <v>1</v>
          </cell>
          <cell r="H1032">
            <v>10</v>
          </cell>
          <cell r="M1032" t="str">
            <v>x</v>
          </cell>
          <cell r="R1032" t="str">
            <v>Guatemala</v>
          </cell>
          <cell r="S1032" t="str">
            <v>Guatemala</v>
          </cell>
        </row>
        <row r="1033">
          <cell r="B1033" t="str">
            <v>menor de edad</v>
          </cell>
          <cell r="D1033" t="str">
            <v>Perez</v>
          </cell>
          <cell r="E1033" t="str">
            <v>Allan</v>
          </cell>
          <cell r="F1033">
            <v>2</v>
          </cell>
          <cell r="H1033">
            <v>12</v>
          </cell>
          <cell r="M1033" t="str">
            <v>x</v>
          </cell>
          <cell r="R1033" t="str">
            <v>Guatemala</v>
          </cell>
          <cell r="S1033" t="str">
            <v>Guatemala</v>
          </cell>
        </row>
        <row r="1034">
          <cell r="B1034" t="str">
            <v>menor de edad</v>
          </cell>
          <cell r="D1034" t="str">
            <v>Herrera</v>
          </cell>
          <cell r="E1034" t="str">
            <v>Kimberli</v>
          </cell>
          <cell r="F1034">
            <v>1</v>
          </cell>
          <cell r="H1034">
            <v>14</v>
          </cell>
          <cell r="M1034" t="str">
            <v>x</v>
          </cell>
          <cell r="R1034" t="str">
            <v>Guatemala</v>
          </cell>
          <cell r="S1034" t="str">
            <v>Guatemala</v>
          </cell>
        </row>
        <row r="1035">
          <cell r="B1035" t="str">
            <v>menor de edad</v>
          </cell>
          <cell r="D1035" t="str">
            <v>Lopez</v>
          </cell>
          <cell r="E1035" t="str">
            <v>Iam</v>
          </cell>
          <cell r="F1035">
            <v>2</v>
          </cell>
          <cell r="H1035">
            <v>9</v>
          </cell>
          <cell r="M1035" t="str">
            <v>x</v>
          </cell>
          <cell r="R1035" t="str">
            <v>Guatemala</v>
          </cell>
          <cell r="S1035" t="str">
            <v>Guatemala</v>
          </cell>
        </row>
        <row r="1036">
          <cell r="B1036" t="str">
            <v>menor de edad</v>
          </cell>
          <cell r="D1036" t="str">
            <v>Lopez</v>
          </cell>
          <cell r="E1036" t="str">
            <v>David</v>
          </cell>
          <cell r="F1036">
            <v>2</v>
          </cell>
          <cell r="H1036">
            <v>12</v>
          </cell>
          <cell r="M1036" t="str">
            <v>x</v>
          </cell>
          <cell r="R1036" t="str">
            <v>Guatemala</v>
          </cell>
          <cell r="S1036" t="str">
            <v>Guatemala</v>
          </cell>
        </row>
        <row r="1037">
          <cell r="B1037" t="str">
            <v>menor de edad</v>
          </cell>
          <cell r="D1037" t="str">
            <v>Urrutia</v>
          </cell>
          <cell r="E1037" t="str">
            <v>Alizon</v>
          </cell>
          <cell r="F1037">
            <v>1</v>
          </cell>
          <cell r="H1037">
            <v>8</v>
          </cell>
          <cell r="M1037" t="str">
            <v>x</v>
          </cell>
          <cell r="R1037" t="str">
            <v>Guatemala</v>
          </cell>
          <cell r="S1037" t="str">
            <v>Guatemala</v>
          </cell>
        </row>
        <row r="1038">
          <cell r="B1038" t="str">
            <v>menor de edad</v>
          </cell>
          <cell r="D1038" t="str">
            <v>Arevalo</v>
          </cell>
          <cell r="E1038" t="str">
            <v>Mariangela</v>
          </cell>
          <cell r="F1038">
            <v>1</v>
          </cell>
          <cell r="H1038">
            <v>5</v>
          </cell>
          <cell r="M1038" t="str">
            <v>x</v>
          </cell>
          <cell r="R1038" t="str">
            <v>Guatemala</v>
          </cell>
          <cell r="S1038" t="str">
            <v>Guatemala</v>
          </cell>
        </row>
        <row r="1039">
          <cell r="B1039" t="str">
            <v>menor de edad</v>
          </cell>
          <cell r="D1039" t="str">
            <v>Arevalo</v>
          </cell>
          <cell r="E1039" t="str">
            <v>Mariapaula</v>
          </cell>
          <cell r="F1039">
            <v>1</v>
          </cell>
          <cell r="H1039">
            <v>11</v>
          </cell>
          <cell r="M1039" t="str">
            <v>x</v>
          </cell>
          <cell r="R1039" t="str">
            <v>Guatemala</v>
          </cell>
          <cell r="S1039" t="str">
            <v>Guatemala</v>
          </cell>
        </row>
        <row r="1040">
          <cell r="B1040" t="str">
            <v>menor de edad</v>
          </cell>
          <cell r="D1040" t="str">
            <v>Recinos</v>
          </cell>
          <cell r="E1040" t="str">
            <v>Frida</v>
          </cell>
          <cell r="F1040">
            <v>1</v>
          </cell>
          <cell r="H1040">
            <v>6</v>
          </cell>
          <cell r="M1040" t="str">
            <v>x</v>
          </cell>
          <cell r="R1040" t="str">
            <v>Guatemala</v>
          </cell>
          <cell r="S1040" t="str">
            <v>Guatemala</v>
          </cell>
        </row>
        <row r="1041">
          <cell r="B1041" t="str">
            <v>menor de edad</v>
          </cell>
          <cell r="D1041" t="str">
            <v>Gonzalez</v>
          </cell>
          <cell r="E1041" t="str">
            <v>David</v>
          </cell>
          <cell r="F1041">
            <v>2</v>
          </cell>
          <cell r="H1041">
            <v>10</v>
          </cell>
          <cell r="M1041" t="str">
            <v>x</v>
          </cell>
          <cell r="R1041" t="str">
            <v>Guatemala</v>
          </cell>
          <cell r="S1041" t="str">
            <v>Guatemala</v>
          </cell>
        </row>
        <row r="1042">
          <cell r="B1042" t="str">
            <v>menor de edad</v>
          </cell>
          <cell r="D1042" t="str">
            <v>Garcia</v>
          </cell>
          <cell r="E1042" t="str">
            <v>Pedro</v>
          </cell>
          <cell r="F1042">
            <v>2</v>
          </cell>
          <cell r="H1042">
            <v>15</v>
          </cell>
          <cell r="M1042" t="str">
            <v>x</v>
          </cell>
          <cell r="R1042" t="str">
            <v>Guatemala</v>
          </cell>
          <cell r="S1042" t="str">
            <v>Guatemala</v>
          </cell>
        </row>
        <row r="1043">
          <cell r="B1043" t="str">
            <v>menor de edad</v>
          </cell>
          <cell r="D1043" t="str">
            <v>De Leon</v>
          </cell>
          <cell r="E1043" t="str">
            <v>Dereck</v>
          </cell>
          <cell r="F1043">
            <v>2</v>
          </cell>
          <cell r="H1043">
            <v>12</v>
          </cell>
          <cell r="M1043" t="str">
            <v>x</v>
          </cell>
          <cell r="R1043" t="str">
            <v>Guatemala</v>
          </cell>
          <cell r="S1043" t="str">
            <v>Guatemala</v>
          </cell>
        </row>
        <row r="1044">
          <cell r="B1044" t="str">
            <v>menor de edad</v>
          </cell>
          <cell r="D1044" t="str">
            <v>Fuentes</v>
          </cell>
          <cell r="E1044" t="str">
            <v>Gerardo</v>
          </cell>
          <cell r="F1044">
            <v>2</v>
          </cell>
          <cell r="H1044">
            <v>13</v>
          </cell>
          <cell r="M1044" t="str">
            <v>x</v>
          </cell>
          <cell r="R1044" t="str">
            <v>Guatemala</v>
          </cell>
          <cell r="S1044" t="str">
            <v>Guatemala</v>
          </cell>
        </row>
        <row r="1045">
          <cell r="B1045" t="str">
            <v>menor de edad</v>
          </cell>
          <cell r="D1045" t="str">
            <v>Flores</v>
          </cell>
          <cell r="E1045" t="str">
            <v>Nicole</v>
          </cell>
          <cell r="F1045">
            <v>1</v>
          </cell>
          <cell r="H1045">
            <v>10</v>
          </cell>
          <cell r="M1045" t="str">
            <v>x</v>
          </cell>
          <cell r="R1045" t="str">
            <v>Guatemala</v>
          </cell>
          <cell r="S1045" t="str">
            <v>Guatemala</v>
          </cell>
        </row>
        <row r="1046">
          <cell r="B1046" t="str">
            <v>menor de edad</v>
          </cell>
          <cell r="D1046" t="str">
            <v>Hernandez</v>
          </cell>
          <cell r="E1046" t="str">
            <v>Aldo</v>
          </cell>
          <cell r="F1046">
            <v>2</v>
          </cell>
          <cell r="H1046">
            <v>16</v>
          </cell>
          <cell r="M1046" t="str">
            <v>x</v>
          </cell>
          <cell r="R1046" t="str">
            <v>Guatemala</v>
          </cell>
          <cell r="S1046" t="str">
            <v>Guatemala</v>
          </cell>
        </row>
        <row r="1047">
          <cell r="B1047" t="str">
            <v>menor de edad</v>
          </cell>
          <cell r="D1047" t="str">
            <v>Amado</v>
          </cell>
          <cell r="E1047" t="str">
            <v>Didia</v>
          </cell>
          <cell r="F1047">
            <v>1</v>
          </cell>
          <cell r="H1047">
            <v>9</v>
          </cell>
          <cell r="M1047" t="str">
            <v>x</v>
          </cell>
          <cell r="R1047" t="str">
            <v>Guatemala</v>
          </cell>
          <cell r="S1047" t="str">
            <v>Guatemala</v>
          </cell>
        </row>
        <row r="1048">
          <cell r="B1048" t="str">
            <v>menor  de edad</v>
          </cell>
          <cell r="D1048" t="str">
            <v>Miranda</v>
          </cell>
          <cell r="E1048" t="str">
            <v>Pablo</v>
          </cell>
          <cell r="F1048">
            <v>2</v>
          </cell>
          <cell r="H1048">
            <v>9</v>
          </cell>
          <cell r="M1048" t="str">
            <v>x</v>
          </cell>
          <cell r="R1048" t="str">
            <v>Guatemala</v>
          </cell>
          <cell r="S1048" t="str">
            <v>Guatemala</v>
          </cell>
        </row>
        <row r="1049">
          <cell r="B1049" t="str">
            <v>menor de edad</v>
          </cell>
          <cell r="D1049" t="str">
            <v>Silva</v>
          </cell>
          <cell r="E1049" t="str">
            <v>Dara</v>
          </cell>
          <cell r="F1049">
            <v>1</v>
          </cell>
          <cell r="H1049">
            <v>8</v>
          </cell>
          <cell r="M1049" t="str">
            <v>x</v>
          </cell>
          <cell r="R1049" t="str">
            <v>Guatemala</v>
          </cell>
          <cell r="S1049" t="str">
            <v>Guatemala</v>
          </cell>
        </row>
        <row r="1050">
          <cell r="B1050" t="str">
            <v>menor de edad</v>
          </cell>
          <cell r="D1050" t="str">
            <v>Gonzalez</v>
          </cell>
          <cell r="E1050" t="str">
            <v>Sebastian</v>
          </cell>
          <cell r="F1050">
            <v>2</v>
          </cell>
          <cell r="H1050">
            <v>13</v>
          </cell>
          <cell r="M1050" t="str">
            <v>x</v>
          </cell>
          <cell r="R1050" t="str">
            <v>Guatemala</v>
          </cell>
          <cell r="S1050" t="str">
            <v>Guatemala</v>
          </cell>
        </row>
        <row r="1051">
          <cell r="B1051" t="str">
            <v>menor de edad</v>
          </cell>
          <cell r="D1051" t="str">
            <v>Monasterio</v>
          </cell>
          <cell r="E1051" t="str">
            <v>Juan</v>
          </cell>
          <cell r="F1051">
            <v>2</v>
          </cell>
          <cell r="H1051">
            <v>9</v>
          </cell>
          <cell r="M1051" t="str">
            <v>x</v>
          </cell>
          <cell r="R1051" t="str">
            <v>Guatemala</v>
          </cell>
          <cell r="S1051" t="str">
            <v>Guatemala</v>
          </cell>
        </row>
        <row r="1052">
          <cell r="B1052">
            <v>17630103080101</v>
          </cell>
          <cell r="D1052" t="str">
            <v>Vargas</v>
          </cell>
          <cell r="E1052" t="str">
            <v>Marta</v>
          </cell>
          <cell r="F1052">
            <v>1</v>
          </cell>
          <cell r="H1052">
            <v>56</v>
          </cell>
          <cell r="M1052" t="str">
            <v>x</v>
          </cell>
          <cell r="R1052" t="str">
            <v>Guatemala</v>
          </cell>
          <cell r="S1052" t="str">
            <v>Guatemala</v>
          </cell>
        </row>
        <row r="1053">
          <cell r="B1053">
            <v>2520807420101</v>
          </cell>
          <cell r="D1053" t="str">
            <v>de Cid</v>
          </cell>
          <cell r="E1053" t="str">
            <v>Ana</v>
          </cell>
          <cell r="F1053">
            <v>1</v>
          </cell>
          <cell r="H1053">
            <v>33</v>
          </cell>
          <cell r="M1053" t="str">
            <v>x</v>
          </cell>
          <cell r="R1053" t="str">
            <v>Guatemala</v>
          </cell>
          <cell r="S1053" t="str">
            <v>Guatemala</v>
          </cell>
        </row>
        <row r="1054">
          <cell r="B1054">
            <v>181670682010</v>
          </cell>
          <cell r="D1054" t="str">
            <v>Chavarria</v>
          </cell>
          <cell r="E1054" t="str">
            <v>Amada</v>
          </cell>
          <cell r="F1054">
            <v>1</v>
          </cell>
          <cell r="H1054">
            <v>35</v>
          </cell>
          <cell r="M1054" t="str">
            <v>x</v>
          </cell>
          <cell r="R1054" t="str">
            <v>Guatemala</v>
          </cell>
          <cell r="S1054" t="str">
            <v>Guatemala</v>
          </cell>
        </row>
        <row r="1055">
          <cell r="B1055" t="str">
            <v>menor de edad</v>
          </cell>
          <cell r="D1055" t="str">
            <v>Alvarado</v>
          </cell>
          <cell r="E1055" t="str">
            <v>Saby</v>
          </cell>
          <cell r="F1055">
            <v>1</v>
          </cell>
          <cell r="H1055">
            <v>13</v>
          </cell>
          <cell r="M1055" t="str">
            <v>x</v>
          </cell>
          <cell r="R1055" t="str">
            <v>Guatemala</v>
          </cell>
          <cell r="S1055" t="str">
            <v>Guatemala</v>
          </cell>
        </row>
        <row r="1056">
          <cell r="B1056" t="str">
            <v>menor de edad</v>
          </cell>
          <cell r="D1056" t="str">
            <v>Solorzano</v>
          </cell>
          <cell r="E1056" t="str">
            <v>Alinton</v>
          </cell>
          <cell r="F1056">
            <v>2</v>
          </cell>
          <cell r="H1056">
            <v>13</v>
          </cell>
          <cell r="M1056" t="str">
            <v>x</v>
          </cell>
          <cell r="R1056" t="str">
            <v>Guatemala</v>
          </cell>
          <cell r="S1056" t="str">
            <v>Guatemala</v>
          </cell>
        </row>
        <row r="1057">
          <cell r="B1057" t="str">
            <v>menor de edad</v>
          </cell>
          <cell r="D1057" t="str">
            <v>Solorzano</v>
          </cell>
          <cell r="E1057" t="str">
            <v>Angel</v>
          </cell>
          <cell r="F1057">
            <v>2</v>
          </cell>
          <cell r="H1057">
            <v>12</v>
          </cell>
          <cell r="M1057" t="str">
            <v>x</v>
          </cell>
          <cell r="R1057" t="str">
            <v>Guatemala</v>
          </cell>
          <cell r="S1057" t="str">
            <v>Guatemala</v>
          </cell>
        </row>
        <row r="1058">
          <cell r="B1058" t="str">
            <v>menor de edad</v>
          </cell>
          <cell r="D1058" t="str">
            <v>Perez</v>
          </cell>
          <cell r="E1058" t="str">
            <v>Alinton</v>
          </cell>
          <cell r="F1058">
            <v>2</v>
          </cell>
          <cell r="H1058">
            <v>12</v>
          </cell>
          <cell r="M1058" t="str">
            <v>x</v>
          </cell>
          <cell r="R1058" t="str">
            <v>Guatemala</v>
          </cell>
          <cell r="S1058" t="str">
            <v>Guatemala</v>
          </cell>
        </row>
        <row r="1059">
          <cell r="B1059" t="str">
            <v>menor de edad</v>
          </cell>
          <cell r="D1059" t="str">
            <v>Gonzalez</v>
          </cell>
          <cell r="E1059" t="str">
            <v>Alizon</v>
          </cell>
          <cell r="F1059">
            <v>1</v>
          </cell>
          <cell r="H1059">
            <v>8</v>
          </cell>
          <cell r="M1059" t="str">
            <v>x</v>
          </cell>
          <cell r="R1059" t="str">
            <v>Guatemala</v>
          </cell>
          <cell r="S1059" t="str">
            <v>Guatemala</v>
          </cell>
        </row>
        <row r="1060">
          <cell r="B1060" t="str">
            <v>menor de edad</v>
          </cell>
          <cell r="D1060" t="str">
            <v>Rivas</v>
          </cell>
          <cell r="E1060" t="str">
            <v>Maria</v>
          </cell>
          <cell r="F1060">
            <v>1</v>
          </cell>
          <cell r="H1060">
            <v>10</v>
          </cell>
          <cell r="M1060" t="str">
            <v>x</v>
          </cell>
          <cell r="R1060" t="str">
            <v>Guatemala</v>
          </cell>
          <cell r="S1060" t="str">
            <v>Guatemala</v>
          </cell>
        </row>
        <row r="1061">
          <cell r="B1061" t="str">
            <v>menor de edad</v>
          </cell>
          <cell r="D1061" t="str">
            <v>Ortiz</v>
          </cell>
          <cell r="E1061" t="str">
            <v>Emilin</v>
          </cell>
          <cell r="F1061">
            <v>1</v>
          </cell>
          <cell r="H1061">
            <v>16</v>
          </cell>
          <cell r="M1061" t="str">
            <v>x</v>
          </cell>
          <cell r="R1061" t="str">
            <v>Guatemala</v>
          </cell>
          <cell r="S1061" t="str">
            <v>Guatemala</v>
          </cell>
        </row>
        <row r="1062">
          <cell r="B1062" t="str">
            <v>menor de edad</v>
          </cell>
          <cell r="D1062" t="str">
            <v>Ortiz</v>
          </cell>
          <cell r="E1062" t="str">
            <v>Osmar</v>
          </cell>
          <cell r="F1062">
            <v>2</v>
          </cell>
          <cell r="H1062">
            <v>13</v>
          </cell>
          <cell r="M1062" t="str">
            <v>x</v>
          </cell>
          <cell r="R1062" t="str">
            <v>Guatemala</v>
          </cell>
          <cell r="S1062" t="str">
            <v>Guatemala</v>
          </cell>
        </row>
        <row r="1063">
          <cell r="B1063" t="str">
            <v>menor de edad</v>
          </cell>
          <cell r="D1063" t="str">
            <v>Ortiz</v>
          </cell>
          <cell r="E1063" t="str">
            <v>Mateo</v>
          </cell>
          <cell r="F1063">
            <v>2</v>
          </cell>
          <cell r="H1063">
            <v>8</v>
          </cell>
          <cell r="M1063" t="str">
            <v>x</v>
          </cell>
          <cell r="R1063" t="str">
            <v>Guatemala</v>
          </cell>
          <cell r="S1063" t="str">
            <v>Guatemala</v>
          </cell>
        </row>
        <row r="1064">
          <cell r="B1064" t="str">
            <v>menor de edad</v>
          </cell>
          <cell r="D1064" t="str">
            <v>Ramirez</v>
          </cell>
          <cell r="E1064" t="str">
            <v>Gelder</v>
          </cell>
          <cell r="F1064">
            <v>2</v>
          </cell>
          <cell r="H1064">
            <v>17</v>
          </cell>
          <cell r="M1064" t="str">
            <v>x</v>
          </cell>
          <cell r="R1064" t="str">
            <v>Guatemala</v>
          </cell>
          <cell r="S1064" t="str">
            <v>Guatemala</v>
          </cell>
        </row>
        <row r="1065">
          <cell r="B1065">
            <v>2179986900101</v>
          </cell>
          <cell r="D1065" t="str">
            <v>Gonzalez</v>
          </cell>
          <cell r="E1065" t="str">
            <v>Mirna</v>
          </cell>
          <cell r="F1065">
            <v>1</v>
          </cell>
          <cell r="H1065">
            <v>36</v>
          </cell>
          <cell r="M1065" t="str">
            <v>x</v>
          </cell>
          <cell r="R1065" t="str">
            <v>Guatemala</v>
          </cell>
          <cell r="S1065" t="str">
            <v>Guatemala</v>
          </cell>
        </row>
        <row r="1066">
          <cell r="B1066">
            <v>2567397810114</v>
          </cell>
          <cell r="D1066" t="str">
            <v>Garcia</v>
          </cell>
          <cell r="E1066" t="str">
            <v>Warner</v>
          </cell>
          <cell r="F1066">
            <v>2</v>
          </cell>
          <cell r="H1066">
            <v>29</v>
          </cell>
          <cell r="M1066" t="str">
            <v>x</v>
          </cell>
          <cell r="R1066" t="str">
            <v>Guatemala</v>
          </cell>
          <cell r="S1066" t="str">
            <v>Guatemala</v>
          </cell>
        </row>
        <row r="1067">
          <cell r="B1067" t="str">
            <v xml:space="preserve">menor de edad </v>
          </cell>
          <cell r="D1067" t="str">
            <v>Figueroa</v>
          </cell>
          <cell r="E1067" t="str">
            <v>Estefani</v>
          </cell>
          <cell r="F1067">
            <v>1</v>
          </cell>
          <cell r="H1067">
            <v>8</v>
          </cell>
          <cell r="M1067" t="str">
            <v>x</v>
          </cell>
          <cell r="R1067" t="str">
            <v>Guatemala</v>
          </cell>
          <cell r="S1067" t="str">
            <v>Guatemala</v>
          </cell>
        </row>
        <row r="1068">
          <cell r="B1068">
            <v>2641279350101</v>
          </cell>
          <cell r="D1068" t="str">
            <v>Bravo</v>
          </cell>
          <cell r="E1068" t="str">
            <v>Ivana</v>
          </cell>
          <cell r="F1068">
            <v>1</v>
          </cell>
          <cell r="H1068">
            <v>46</v>
          </cell>
          <cell r="M1068" t="str">
            <v>x</v>
          </cell>
          <cell r="R1068" t="str">
            <v>Guatemala</v>
          </cell>
          <cell r="S1068" t="str">
            <v>Guatemala</v>
          </cell>
        </row>
        <row r="1069">
          <cell r="B1069" t="str">
            <v>pendiente</v>
          </cell>
          <cell r="D1069" t="str">
            <v>Lopez</v>
          </cell>
          <cell r="E1069" t="str">
            <v>Armenia</v>
          </cell>
          <cell r="F1069">
            <v>1</v>
          </cell>
          <cell r="H1069">
            <v>54</v>
          </cell>
          <cell r="M1069" t="str">
            <v>x</v>
          </cell>
          <cell r="R1069" t="str">
            <v>Guatemala</v>
          </cell>
          <cell r="S1069" t="str">
            <v>Guatemala</v>
          </cell>
        </row>
        <row r="1070">
          <cell r="B1070" t="str">
            <v>menor de edad</v>
          </cell>
          <cell r="D1070" t="str">
            <v xml:space="preserve">Mogollon </v>
          </cell>
          <cell r="E1070" t="str">
            <v>Estheban</v>
          </cell>
          <cell r="F1070">
            <v>2</v>
          </cell>
          <cell r="H1070">
            <v>11</v>
          </cell>
          <cell r="M1070" t="str">
            <v>x</v>
          </cell>
          <cell r="R1070" t="str">
            <v>Guatemala</v>
          </cell>
          <cell r="S1070" t="str">
            <v>Guatemala</v>
          </cell>
        </row>
        <row r="1071">
          <cell r="B1071" t="str">
            <v>menor de edad</v>
          </cell>
          <cell r="D1071" t="str">
            <v>Tejada</v>
          </cell>
          <cell r="E1071" t="str">
            <v>Byron</v>
          </cell>
          <cell r="F1071">
            <v>2</v>
          </cell>
          <cell r="H1071">
            <v>6</v>
          </cell>
          <cell r="M1071" t="str">
            <v>x</v>
          </cell>
          <cell r="R1071" t="str">
            <v>Guatemala</v>
          </cell>
          <cell r="S1071" t="str">
            <v>Guatemala</v>
          </cell>
        </row>
        <row r="1072">
          <cell r="B1072">
            <v>1725067940101</v>
          </cell>
          <cell r="D1072" t="str">
            <v>Peinado</v>
          </cell>
          <cell r="E1072" t="str">
            <v>Brenda</v>
          </cell>
          <cell r="F1072">
            <v>1</v>
          </cell>
          <cell r="H1072">
            <v>37</v>
          </cell>
          <cell r="M1072" t="str">
            <v>x</v>
          </cell>
          <cell r="R1072" t="str">
            <v>Guatemala</v>
          </cell>
          <cell r="S1072" t="str">
            <v>Guatemala</v>
          </cell>
        </row>
        <row r="1073">
          <cell r="B1073" t="str">
            <v>menor de edad</v>
          </cell>
          <cell r="D1073" t="str">
            <v>Herrera</v>
          </cell>
          <cell r="E1073" t="str">
            <v>Kimberly</v>
          </cell>
          <cell r="F1073">
            <v>1</v>
          </cell>
          <cell r="H1073">
            <v>14</v>
          </cell>
          <cell r="M1073" t="str">
            <v>x</v>
          </cell>
          <cell r="R1073" t="str">
            <v>Guatemala</v>
          </cell>
          <cell r="S1073" t="str">
            <v>Guatemala</v>
          </cell>
        </row>
        <row r="1074">
          <cell r="B1074" t="str">
            <v>menor de edad</v>
          </cell>
          <cell r="D1074" t="str">
            <v>Erazo</v>
          </cell>
          <cell r="E1074" t="str">
            <v>Julio</v>
          </cell>
          <cell r="F1074">
            <v>2</v>
          </cell>
          <cell r="H1074">
            <v>14</v>
          </cell>
          <cell r="M1074" t="str">
            <v>x</v>
          </cell>
          <cell r="R1074" t="str">
            <v>Guatemala</v>
          </cell>
          <cell r="S1074" t="str">
            <v>Guatemala</v>
          </cell>
        </row>
        <row r="1075">
          <cell r="B1075" t="str">
            <v>menor de edad</v>
          </cell>
          <cell r="D1075" t="str">
            <v>Hill</v>
          </cell>
          <cell r="E1075" t="str">
            <v>Jazmin</v>
          </cell>
          <cell r="F1075">
            <v>1</v>
          </cell>
          <cell r="H1075">
            <v>9</v>
          </cell>
          <cell r="M1075" t="str">
            <v>x</v>
          </cell>
          <cell r="R1075" t="str">
            <v>Guatemala</v>
          </cell>
          <cell r="S1075" t="str">
            <v>Guatemala</v>
          </cell>
        </row>
        <row r="1076">
          <cell r="D1076" t="str">
            <v xml:space="preserve">Mejia </v>
          </cell>
          <cell r="E1076" t="str">
            <v>Dennis</v>
          </cell>
          <cell r="M1076" t="str">
            <v>x</v>
          </cell>
          <cell r="R1076" t="str">
            <v>Guatemala</v>
          </cell>
          <cell r="S1076" t="str">
            <v>Guatemala</v>
          </cell>
        </row>
        <row r="1077">
          <cell r="B1077">
            <v>1725067940101</v>
          </cell>
          <cell r="D1077" t="str">
            <v>Peinado</v>
          </cell>
          <cell r="E1077" t="str">
            <v>Brenda</v>
          </cell>
          <cell r="F1077">
            <v>1</v>
          </cell>
          <cell r="H1077">
            <v>37</v>
          </cell>
          <cell r="M1077" t="str">
            <v>x</v>
          </cell>
          <cell r="R1077" t="str">
            <v>Guatemala</v>
          </cell>
          <cell r="S1077" t="str">
            <v>Guatemala</v>
          </cell>
        </row>
        <row r="1078">
          <cell r="B1078">
            <v>2658543690115</v>
          </cell>
          <cell r="D1078" t="str">
            <v>Vasquez</v>
          </cell>
          <cell r="E1078" t="str">
            <v>Jose</v>
          </cell>
          <cell r="F1078">
            <v>2</v>
          </cell>
          <cell r="H1078">
            <v>42</v>
          </cell>
          <cell r="M1078" t="str">
            <v>x</v>
          </cell>
          <cell r="R1078" t="str">
            <v>Guatemala</v>
          </cell>
          <cell r="S1078" t="str">
            <v>Guatemala</v>
          </cell>
        </row>
        <row r="1079">
          <cell r="B1079" t="str">
            <v>menor de edad</v>
          </cell>
          <cell r="D1079" t="str">
            <v>Lopez</v>
          </cell>
          <cell r="E1079" t="str">
            <v xml:space="preserve">Luis </v>
          </cell>
          <cell r="F1079">
            <v>2</v>
          </cell>
          <cell r="H1079">
            <v>9</v>
          </cell>
          <cell r="M1079" t="str">
            <v>x</v>
          </cell>
          <cell r="R1079" t="str">
            <v>Guatemala</v>
          </cell>
          <cell r="S1079" t="str">
            <v>Guatemala</v>
          </cell>
        </row>
        <row r="1080">
          <cell r="B1080">
            <v>2192644300101</v>
          </cell>
          <cell r="D1080" t="str">
            <v>Gramajo</v>
          </cell>
          <cell r="E1080" t="str">
            <v>Carlos</v>
          </cell>
          <cell r="F1080">
            <v>2</v>
          </cell>
          <cell r="H1080">
            <v>45</v>
          </cell>
          <cell r="M1080" t="str">
            <v>x</v>
          </cell>
          <cell r="R1080" t="str">
            <v>Guatemala</v>
          </cell>
          <cell r="S1080" t="str">
            <v>Guatemala</v>
          </cell>
        </row>
        <row r="1081">
          <cell r="B1081" t="str">
            <v>menor de edad</v>
          </cell>
          <cell r="D1081" t="str">
            <v>Escobar</v>
          </cell>
          <cell r="E1081" t="str">
            <v>Joel</v>
          </cell>
          <cell r="F1081">
            <v>2</v>
          </cell>
          <cell r="H1081">
            <v>14</v>
          </cell>
          <cell r="M1081" t="str">
            <v>x</v>
          </cell>
          <cell r="R1081" t="str">
            <v>Guatemala</v>
          </cell>
          <cell r="S1081" t="str">
            <v>Guatemala</v>
          </cell>
        </row>
        <row r="1082">
          <cell r="B1082" t="str">
            <v>menor de edad</v>
          </cell>
          <cell r="D1082" t="str">
            <v>Rodriguez</v>
          </cell>
          <cell r="E1082" t="str">
            <v>Anderson</v>
          </cell>
          <cell r="F1082">
            <v>2</v>
          </cell>
          <cell r="H1082">
            <v>6</v>
          </cell>
          <cell r="M1082" t="str">
            <v>x</v>
          </cell>
          <cell r="R1082" t="str">
            <v>Guatemala</v>
          </cell>
          <cell r="S1082" t="str">
            <v>Guatemala</v>
          </cell>
        </row>
        <row r="1083">
          <cell r="B1083" t="str">
            <v>menor de edad</v>
          </cell>
          <cell r="D1083" t="str">
            <v>Guerra</v>
          </cell>
          <cell r="E1083" t="str">
            <v>Danna</v>
          </cell>
          <cell r="F1083">
            <v>1</v>
          </cell>
          <cell r="H1083">
            <v>10</v>
          </cell>
          <cell r="M1083" t="str">
            <v>x</v>
          </cell>
          <cell r="R1083" t="str">
            <v>Guatemala</v>
          </cell>
          <cell r="S1083" t="str">
            <v>Guatemala</v>
          </cell>
        </row>
        <row r="1084">
          <cell r="B1084">
            <v>1800338591502</v>
          </cell>
          <cell r="D1084" t="str">
            <v xml:space="preserve">Alvarado </v>
          </cell>
          <cell r="E1084" t="str">
            <v>Salvador</v>
          </cell>
          <cell r="F1084">
            <v>2</v>
          </cell>
          <cell r="H1084">
            <v>44</v>
          </cell>
          <cell r="M1084" t="str">
            <v>x</v>
          </cell>
          <cell r="R1084" t="str">
            <v>Guatemala</v>
          </cell>
          <cell r="S1084" t="str">
            <v>Guatemala</v>
          </cell>
        </row>
        <row r="1085">
          <cell r="B1085">
            <v>2717954000101</v>
          </cell>
          <cell r="D1085" t="str">
            <v>Zepeda</v>
          </cell>
          <cell r="E1085" t="str">
            <v>Jonathan</v>
          </cell>
          <cell r="F1085">
            <v>2</v>
          </cell>
          <cell r="H1085">
            <v>19</v>
          </cell>
          <cell r="M1085" t="str">
            <v>x</v>
          </cell>
          <cell r="R1085" t="str">
            <v>Guatemala</v>
          </cell>
          <cell r="S1085" t="str">
            <v>Guatemala</v>
          </cell>
        </row>
        <row r="1086">
          <cell r="B1086" t="str">
            <v>menor de edad</v>
          </cell>
          <cell r="D1086" t="str">
            <v>Zepeda</v>
          </cell>
          <cell r="E1086" t="str">
            <v>Cesia</v>
          </cell>
          <cell r="F1086">
            <v>1</v>
          </cell>
          <cell r="H1086">
            <v>14</v>
          </cell>
          <cell r="M1086" t="str">
            <v>x</v>
          </cell>
          <cell r="R1086" t="str">
            <v>Guatemala</v>
          </cell>
          <cell r="S1086" t="str">
            <v>Guatemala</v>
          </cell>
        </row>
        <row r="1087">
          <cell r="B1087" t="str">
            <v>menor de edad</v>
          </cell>
          <cell r="D1087" t="str">
            <v>Herrera</v>
          </cell>
          <cell r="E1087" t="str">
            <v>Ana</v>
          </cell>
          <cell r="F1087">
            <v>1</v>
          </cell>
          <cell r="H1087">
            <v>7</v>
          </cell>
          <cell r="M1087" t="str">
            <v>x</v>
          </cell>
          <cell r="R1087" t="str">
            <v>Guatemala</v>
          </cell>
          <cell r="S1087" t="str">
            <v>Guatemala</v>
          </cell>
        </row>
        <row r="1088">
          <cell r="B1088" t="str">
            <v>menor de edad</v>
          </cell>
          <cell r="D1088" t="str">
            <v>Raxon</v>
          </cell>
          <cell r="E1088" t="str">
            <v>Gerardo</v>
          </cell>
          <cell r="F1088">
            <v>2</v>
          </cell>
          <cell r="H1088">
            <v>17</v>
          </cell>
          <cell r="M1088" t="str">
            <v>x</v>
          </cell>
          <cell r="R1088" t="str">
            <v>Guatemala</v>
          </cell>
          <cell r="S1088" t="str">
            <v>Guatemala</v>
          </cell>
        </row>
        <row r="1089">
          <cell r="B1089" t="str">
            <v>menor de edad</v>
          </cell>
          <cell r="D1089" t="str">
            <v>Diaz</v>
          </cell>
          <cell r="E1089" t="str">
            <v>Javier</v>
          </cell>
          <cell r="F1089">
            <v>1</v>
          </cell>
          <cell r="H1089">
            <v>15</v>
          </cell>
          <cell r="M1089" t="str">
            <v>x</v>
          </cell>
          <cell r="R1089" t="str">
            <v>Guatemala</v>
          </cell>
          <cell r="S1089" t="str">
            <v>Guatemala</v>
          </cell>
        </row>
        <row r="1090">
          <cell r="B1090" t="str">
            <v>menor de edad</v>
          </cell>
          <cell r="D1090" t="str">
            <v>Diaz</v>
          </cell>
          <cell r="E1090" t="str">
            <v>Andres</v>
          </cell>
          <cell r="F1090">
            <v>2</v>
          </cell>
          <cell r="H1090">
            <v>11</v>
          </cell>
          <cell r="M1090" t="str">
            <v>x</v>
          </cell>
          <cell r="R1090" t="str">
            <v>Guatemala</v>
          </cell>
          <cell r="S1090" t="str">
            <v>Guatemala</v>
          </cell>
        </row>
        <row r="1091">
          <cell r="B1091" t="str">
            <v xml:space="preserve">menor de edad </v>
          </cell>
          <cell r="D1091" t="str">
            <v>Caceres</v>
          </cell>
          <cell r="E1091" t="str">
            <v>Zoe</v>
          </cell>
          <cell r="F1091">
            <v>1</v>
          </cell>
          <cell r="H1091">
            <v>3</v>
          </cell>
          <cell r="M1091" t="str">
            <v>x</v>
          </cell>
          <cell r="R1091" t="str">
            <v>Guatemala</v>
          </cell>
          <cell r="S1091" t="str">
            <v>Guatemala</v>
          </cell>
        </row>
        <row r="1092">
          <cell r="B1092" t="str">
            <v>menor de edad</v>
          </cell>
          <cell r="D1092" t="str">
            <v>Caceres</v>
          </cell>
          <cell r="E1092" t="str">
            <v>Lisbeth</v>
          </cell>
          <cell r="F1092">
            <v>1</v>
          </cell>
          <cell r="H1092">
            <v>6</v>
          </cell>
          <cell r="M1092" t="str">
            <v>x</v>
          </cell>
          <cell r="R1092" t="str">
            <v>Guatemala</v>
          </cell>
          <cell r="S1092" t="str">
            <v>Guatemala</v>
          </cell>
        </row>
        <row r="1093">
          <cell r="B1093" t="str">
            <v>menor de edad</v>
          </cell>
          <cell r="D1093" t="str">
            <v>Hernandez</v>
          </cell>
          <cell r="E1093" t="str">
            <v>Cristian</v>
          </cell>
          <cell r="F1093">
            <v>2</v>
          </cell>
          <cell r="H1093">
            <v>8</v>
          </cell>
          <cell r="M1093" t="str">
            <v>x</v>
          </cell>
          <cell r="R1093" t="str">
            <v>Guatemala</v>
          </cell>
          <cell r="S1093" t="str">
            <v>Guatemala</v>
          </cell>
        </row>
        <row r="1094">
          <cell r="B1094">
            <v>2658543690115</v>
          </cell>
          <cell r="D1094" t="str">
            <v>Vazquez</v>
          </cell>
          <cell r="E1094" t="str">
            <v>Jose</v>
          </cell>
          <cell r="F1094">
            <v>2</v>
          </cell>
          <cell r="H1094">
            <v>42</v>
          </cell>
          <cell r="M1094" t="str">
            <v>x</v>
          </cell>
          <cell r="R1094" t="str">
            <v>Guatemala</v>
          </cell>
          <cell r="S1094" t="str">
            <v>Guatemala</v>
          </cell>
        </row>
        <row r="1095">
          <cell r="B1095">
            <v>3005885690101</v>
          </cell>
          <cell r="D1095" t="str">
            <v>España</v>
          </cell>
          <cell r="E1095" t="str">
            <v>Ana</v>
          </cell>
          <cell r="F1095">
            <v>1</v>
          </cell>
          <cell r="H1095">
            <v>18</v>
          </cell>
          <cell r="M1095" t="str">
            <v>x</v>
          </cell>
          <cell r="R1095" t="str">
            <v>Guatemala</v>
          </cell>
          <cell r="S1095" t="str">
            <v>Guatemala</v>
          </cell>
        </row>
        <row r="1096">
          <cell r="B1096" t="str">
            <v>menor de edad</v>
          </cell>
          <cell r="D1096" t="str">
            <v xml:space="preserve">Tino </v>
          </cell>
          <cell r="E1096" t="str">
            <v>Karla</v>
          </cell>
          <cell r="F1096">
            <v>1</v>
          </cell>
          <cell r="H1096">
            <v>14</v>
          </cell>
          <cell r="M1096" t="str">
            <v>x</v>
          </cell>
          <cell r="R1096" t="str">
            <v>Guatemala</v>
          </cell>
          <cell r="S1096" t="str">
            <v>Guatemala</v>
          </cell>
        </row>
        <row r="1097">
          <cell r="B1097" t="str">
            <v>menor de edad</v>
          </cell>
          <cell r="D1097" t="str">
            <v>Ortiz</v>
          </cell>
          <cell r="E1097" t="str">
            <v>Ana</v>
          </cell>
          <cell r="F1097">
            <v>1</v>
          </cell>
          <cell r="H1097">
            <v>10</v>
          </cell>
          <cell r="M1097" t="str">
            <v>x</v>
          </cell>
          <cell r="R1097" t="str">
            <v>Guatemala</v>
          </cell>
          <cell r="S1097" t="str">
            <v>Guatemala</v>
          </cell>
        </row>
        <row r="1098">
          <cell r="B1098" t="str">
            <v>menor de edad</v>
          </cell>
          <cell r="D1098" t="str">
            <v>Ortiz</v>
          </cell>
          <cell r="E1098" t="str">
            <v>Emili</v>
          </cell>
          <cell r="F1098">
            <v>1</v>
          </cell>
          <cell r="H1098">
            <v>16</v>
          </cell>
          <cell r="M1098" t="str">
            <v>x</v>
          </cell>
          <cell r="R1098" t="str">
            <v>Guatemala</v>
          </cell>
          <cell r="S1098" t="str">
            <v>Guatemala</v>
          </cell>
        </row>
        <row r="1099">
          <cell r="B1099" t="str">
            <v>menor de edad</v>
          </cell>
          <cell r="D1099" t="str">
            <v xml:space="preserve">Chavez </v>
          </cell>
          <cell r="E1099" t="str">
            <v>Dallana</v>
          </cell>
          <cell r="F1099">
            <v>1</v>
          </cell>
          <cell r="H1099">
            <v>9</v>
          </cell>
          <cell r="M1099" t="str">
            <v>x</v>
          </cell>
          <cell r="R1099" t="str">
            <v>Guatemala</v>
          </cell>
          <cell r="S1099" t="str">
            <v>Guatemala</v>
          </cell>
        </row>
        <row r="1100">
          <cell r="B1100" t="str">
            <v>menor de edad</v>
          </cell>
          <cell r="D1100" t="str">
            <v xml:space="preserve">Chavez </v>
          </cell>
          <cell r="E1100" t="str">
            <v>Alison</v>
          </cell>
          <cell r="F1100">
            <v>1</v>
          </cell>
          <cell r="H1100">
            <v>8</v>
          </cell>
          <cell r="M1100" t="str">
            <v>x</v>
          </cell>
          <cell r="R1100" t="str">
            <v>Guatemala</v>
          </cell>
          <cell r="S1100" t="str">
            <v>Guatemala</v>
          </cell>
        </row>
        <row r="1101">
          <cell r="B1101" t="str">
            <v>menor de edad</v>
          </cell>
          <cell r="D1101" t="str">
            <v>Marroquin</v>
          </cell>
          <cell r="E1101" t="str">
            <v>Carlos</v>
          </cell>
          <cell r="F1101">
            <v>2</v>
          </cell>
          <cell r="H1101">
            <v>12</v>
          </cell>
          <cell r="M1101" t="str">
            <v>x</v>
          </cell>
          <cell r="R1101" t="str">
            <v>Guatemala</v>
          </cell>
          <cell r="S1101" t="str">
            <v>Guatemala</v>
          </cell>
        </row>
        <row r="1102">
          <cell r="B1102" t="str">
            <v>menor de edad</v>
          </cell>
          <cell r="D1102" t="str">
            <v>Cisneros</v>
          </cell>
          <cell r="E1102" t="str">
            <v>Yeraldi</v>
          </cell>
          <cell r="F1102">
            <v>1</v>
          </cell>
          <cell r="H1102">
            <v>15</v>
          </cell>
          <cell r="M1102" t="str">
            <v>x</v>
          </cell>
          <cell r="R1102" t="str">
            <v>Guatemala</v>
          </cell>
          <cell r="S1102" t="str">
            <v>Guatemala</v>
          </cell>
        </row>
        <row r="1103">
          <cell r="B1103" t="str">
            <v>menor de edad</v>
          </cell>
          <cell r="D1103" t="str">
            <v>Alvarez</v>
          </cell>
          <cell r="E1103" t="str">
            <v>Karen</v>
          </cell>
          <cell r="F1103">
            <v>1</v>
          </cell>
          <cell r="H1103">
            <v>15</v>
          </cell>
          <cell r="M1103" t="str">
            <v>x</v>
          </cell>
          <cell r="R1103" t="str">
            <v>Guatemala</v>
          </cell>
          <cell r="S1103" t="str">
            <v>Guatemala</v>
          </cell>
        </row>
        <row r="1104">
          <cell r="B1104" t="str">
            <v>menor de edad</v>
          </cell>
          <cell r="D1104" t="str">
            <v>Porras</v>
          </cell>
          <cell r="E1104" t="str">
            <v>Geraldine</v>
          </cell>
          <cell r="F1104">
            <v>1</v>
          </cell>
          <cell r="H1104">
            <v>4</v>
          </cell>
          <cell r="M1104" t="str">
            <v>x</v>
          </cell>
          <cell r="R1104" t="str">
            <v>Guatemala</v>
          </cell>
          <cell r="S1104" t="str">
            <v>Guatemala</v>
          </cell>
        </row>
        <row r="1105">
          <cell r="B1105" t="str">
            <v>menor de edad</v>
          </cell>
          <cell r="D1105" t="str">
            <v>Yool</v>
          </cell>
          <cell r="E1105" t="str">
            <v>Gabriel</v>
          </cell>
          <cell r="F1105">
            <v>2</v>
          </cell>
          <cell r="H1105">
            <v>14</v>
          </cell>
          <cell r="M1105" t="str">
            <v>x</v>
          </cell>
          <cell r="R1105" t="str">
            <v>Guatemala</v>
          </cell>
          <cell r="S1105" t="str">
            <v>Guatemala</v>
          </cell>
        </row>
        <row r="1106">
          <cell r="B1106" t="str">
            <v>menor de edad</v>
          </cell>
          <cell r="D1106" t="str">
            <v xml:space="preserve">Donis </v>
          </cell>
          <cell r="E1106" t="str">
            <v>Yazmin</v>
          </cell>
          <cell r="F1106">
            <v>1</v>
          </cell>
          <cell r="H1106">
            <v>13</v>
          </cell>
          <cell r="M1106" t="str">
            <v>x</v>
          </cell>
          <cell r="R1106" t="str">
            <v>Guatemala</v>
          </cell>
          <cell r="S1106" t="str">
            <v>Guatemala</v>
          </cell>
        </row>
        <row r="1107">
          <cell r="B1107">
            <v>2296174170101</v>
          </cell>
          <cell r="D1107" t="str">
            <v>Alvarado</v>
          </cell>
          <cell r="E1107" t="str">
            <v>Ana</v>
          </cell>
          <cell r="F1107">
            <v>1</v>
          </cell>
          <cell r="H1107">
            <v>24</v>
          </cell>
          <cell r="M1107" t="str">
            <v>x</v>
          </cell>
          <cell r="R1107" t="str">
            <v>Guatemala</v>
          </cell>
          <cell r="S1107" t="str">
            <v>Guatemala</v>
          </cell>
        </row>
        <row r="1108">
          <cell r="B1108">
            <v>2443244570101</v>
          </cell>
          <cell r="D1108" t="str">
            <v>Sierra</v>
          </cell>
          <cell r="E1108" t="str">
            <v>Jennifer</v>
          </cell>
          <cell r="F1108">
            <v>1</v>
          </cell>
          <cell r="H1108">
            <v>18</v>
          </cell>
          <cell r="M1108" t="str">
            <v>x</v>
          </cell>
          <cell r="R1108" t="str">
            <v>Guatemala</v>
          </cell>
          <cell r="S1108" t="str">
            <v>Guatemala</v>
          </cell>
        </row>
        <row r="1109">
          <cell r="B1109">
            <v>2273453390101</v>
          </cell>
          <cell r="D1109" t="str">
            <v>Mayen</v>
          </cell>
          <cell r="E1109" t="str">
            <v>Doris</v>
          </cell>
          <cell r="F1109">
            <v>1</v>
          </cell>
          <cell r="H1109">
            <v>32</v>
          </cell>
          <cell r="M1109" t="str">
            <v>x</v>
          </cell>
          <cell r="R1109" t="str">
            <v>Guatemala</v>
          </cell>
          <cell r="S1109" t="str">
            <v>Guatemala</v>
          </cell>
        </row>
        <row r="1110">
          <cell r="B1110">
            <v>1640316340101</v>
          </cell>
          <cell r="D1110" t="str">
            <v>Lopez</v>
          </cell>
          <cell r="E1110" t="str">
            <v>Carlos</v>
          </cell>
          <cell r="F1110">
            <v>2</v>
          </cell>
          <cell r="H1110">
            <v>35</v>
          </cell>
          <cell r="M1110" t="str">
            <v>x</v>
          </cell>
          <cell r="R1110" t="str">
            <v>Guatemala</v>
          </cell>
          <cell r="S1110" t="str">
            <v>Guatemala</v>
          </cell>
        </row>
        <row r="1111">
          <cell r="B1111" t="str">
            <v>menor de edad</v>
          </cell>
          <cell r="D1111" t="str">
            <v>Lopez</v>
          </cell>
          <cell r="E1111" t="str">
            <v>Alex</v>
          </cell>
          <cell r="F1111">
            <v>2</v>
          </cell>
          <cell r="H1111">
            <v>12</v>
          </cell>
          <cell r="M1111" t="str">
            <v>x</v>
          </cell>
          <cell r="R1111" t="str">
            <v>Guatemala</v>
          </cell>
          <cell r="S1111" t="str">
            <v>Guatemala</v>
          </cell>
        </row>
        <row r="1112">
          <cell r="B1112" t="str">
            <v>menor de edad</v>
          </cell>
          <cell r="D1112" t="str">
            <v>Perez</v>
          </cell>
          <cell r="E1112" t="str">
            <v>Jennifer</v>
          </cell>
          <cell r="F1112">
            <v>1</v>
          </cell>
          <cell r="H1112">
            <v>4</v>
          </cell>
          <cell r="M1112" t="str">
            <v>x</v>
          </cell>
          <cell r="R1112" t="str">
            <v>Guatemala</v>
          </cell>
          <cell r="S1112" t="str">
            <v>Guatemala</v>
          </cell>
        </row>
        <row r="1113">
          <cell r="B1113" t="str">
            <v>menor de edad</v>
          </cell>
          <cell r="D1113" t="str">
            <v>Ovalle</v>
          </cell>
          <cell r="E1113" t="str">
            <v>leiva</v>
          </cell>
          <cell r="F1113">
            <v>2</v>
          </cell>
          <cell r="H1113">
            <v>7</v>
          </cell>
          <cell r="M1113" t="str">
            <v>x</v>
          </cell>
          <cell r="R1113" t="str">
            <v>Guatemala</v>
          </cell>
          <cell r="S1113" t="str">
            <v>Guatemala</v>
          </cell>
        </row>
        <row r="1114">
          <cell r="E1114" t="str">
            <v>Anahi</v>
          </cell>
          <cell r="F1114">
            <v>1</v>
          </cell>
          <cell r="H1114">
            <v>12</v>
          </cell>
          <cell r="M1114" t="str">
            <v>x</v>
          </cell>
          <cell r="R1114" t="str">
            <v>Guatemala</v>
          </cell>
          <cell r="S1114" t="str">
            <v>Guatemala</v>
          </cell>
        </row>
        <row r="1115">
          <cell r="B1115" t="str">
            <v>menor de edad</v>
          </cell>
          <cell r="D1115" t="str">
            <v>Guerra</v>
          </cell>
          <cell r="E1115" t="str">
            <v>David</v>
          </cell>
          <cell r="F1115">
            <v>2</v>
          </cell>
          <cell r="H1115">
            <v>8</v>
          </cell>
          <cell r="M1115" t="str">
            <v>x</v>
          </cell>
          <cell r="R1115" t="str">
            <v>Guatemala</v>
          </cell>
          <cell r="S1115" t="str">
            <v>Guatemala</v>
          </cell>
        </row>
        <row r="1116">
          <cell r="B1116" t="str">
            <v>menor de edad</v>
          </cell>
          <cell r="D1116" t="str">
            <v>Perez</v>
          </cell>
          <cell r="E1116" t="str">
            <v>Cristal</v>
          </cell>
          <cell r="F1116">
            <v>1</v>
          </cell>
          <cell r="H1116">
            <v>15</v>
          </cell>
          <cell r="M1116" t="str">
            <v>x</v>
          </cell>
          <cell r="R1116" t="str">
            <v>Guatemala</v>
          </cell>
          <cell r="S1116" t="str">
            <v>Guatemala</v>
          </cell>
        </row>
        <row r="1117">
          <cell r="B1117">
            <v>1592539770101</v>
          </cell>
          <cell r="D1117" t="str">
            <v>Rosales</v>
          </cell>
          <cell r="E1117" t="str">
            <v>Jose</v>
          </cell>
          <cell r="F1117">
            <v>2</v>
          </cell>
          <cell r="H1117">
            <v>32</v>
          </cell>
          <cell r="M1117" t="str">
            <v>x</v>
          </cell>
          <cell r="R1117" t="str">
            <v>Guatemala</v>
          </cell>
          <cell r="S1117" t="str">
            <v>Guatemala</v>
          </cell>
        </row>
        <row r="1118">
          <cell r="B1118">
            <v>118187622201</v>
          </cell>
          <cell r="D1118" t="str">
            <v>Elida</v>
          </cell>
          <cell r="E1118" t="str">
            <v>Medrano</v>
          </cell>
          <cell r="F1118">
            <v>1</v>
          </cell>
          <cell r="H1118">
            <v>60</v>
          </cell>
          <cell r="M1118" t="str">
            <v>x</v>
          </cell>
          <cell r="R1118" t="str">
            <v>Guatemala</v>
          </cell>
          <cell r="S1118" t="str">
            <v>Guatemala</v>
          </cell>
        </row>
        <row r="1119">
          <cell r="B1119">
            <v>3717954600101</v>
          </cell>
          <cell r="D1119" t="str">
            <v>Zepeda</v>
          </cell>
          <cell r="E1119" t="str">
            <v>Jonathan</v>
          </cell>
          <cell r="F1119">
            <v>2</v>
          </cell>
          <cell r="H1119">
            <v>19</v>
          </cell>
          <cell r="M1119" t="str">
            <v>x</v>
          </cell>
          <cell r="R1119" t="str">
            <v>Guatemala</v>
          </cell>
          <cell r="S1119" t="str">
            <v>Guatemala</v>
          </cell>
        </row>
        <row r="1120">
          <cell r="B1120" t="str">
            <v>menor de edad</v>
          </cell>
          <cell r="D1120" t="str">
            <v>Zepeda</v>
          </cell>
          <cell r="E1120" t="str">
            <v>Cesia</v>
          </cell>
          <cell r="F1120">
            <v>1</v>
          </cell>
          <cell r="H1120">
            <v>4</v>
          </cell>
          <cell r="M1120" t="str">
            <v>x</v>
          </cell>
          <cell r="R1120" t="str">
            <v>Guatemala</v>
          </cell>
          <cell r="S1120" t="str">
            <v>Guatemala</v>
          </cell>
        </row>
        <row r="1121">
          <cell r="B1121">
            <v>1662198860101</v>
          </cell>
          <cell r="D1121" t="str">
            <v>Andrino</v>
          </cell>
          <cell r="E1121" t="str">
            <v>Rosario</v>
          </cell>
          <cell r="F1121">
            <v>1</v>
          </cell>
          <cell r="H1121">
            <v>61</v>
          </cell>
          <cell r="M1121" t="str">
            <v>x</v>
          </cell>
          <cell r="R1121" t="str">
            <v>Guatemala</v>
          </cell>
          <cell r="S1121" t="str">
            <v>Guatemala</v>
          </cell>
        </row>
        <row r="1122">
          <cell r="B1122">
            <v>1999763170101</v>
          </cell>
          <cell r="D1122" t="str">
            <v>Giron</v>
          </cell>
          <cell r="E1122" t="str">
            <v>Andrea</v>
          </cell>
          <cell r="F1122">
            <v>1</v>
          </cell>
          <cell r="H1122">
            <v>27</v>
          </cell>
          <cell r="M1122" t="str">
            <v>x</v>
          </cell>
          <cell r="R1122" t="str">
            <v>Guatemala</v>
          </cell>
          <cell r="S1122" t="str">
            <v>Guatemala</v>
          </cell>
        </row>
        <row r="1123">
          <cell r="B1123" t="str">
            <v>menor de edad</v>
          </cell>
          <cell r="D1123" t="str">
            <v xml:space="preserve">Donis </v>
          </cell>
          <cell r="E1123" t="str">
            <v>Anderson</v>
          </cell>
          <cell r="F1123">
            <v>2</v>
          </cell>
          <cell r="H1123">
            <v>3</v>
          </cell>
          <cell r="M1123" t="str">
            <v>x</v>
          </cell>
          <cell r="R1123" t="str">
            <v>Guatemala</v>
          </cell>
          <cell r="S1123" t="str">
            <v>Guatemala</v>
          </cell>
        </row>
        <row r="1124">
          <cell r="B1124">
            <v>2446012190101</v>
          </cell>
          <cell r="D1124" t="str">
            <v>Illezcas</v>
          </cell>
          <cell r="E1124" t="str">
            <v>Ibeth</v>
          </cell>
          <cell r="F1124">
            <v>1</v>
          </cell>
          <cell r="H1124">
            <v>35</v>
          </cell>
          <cell r="M1124" t="str">
            <v>x</v>
          </cell>
          <cell r="R1124" t="str">
            <v>Guatemala</v>
          </cell>
          <cell r="S1124" t="str">
            <v>Guatemala</v>
          </cell>
        </row>
        <row r="1125">
          <cell r="B1125">
            <v>2283916011710</v>
          </cell>
          <cell r="D1125" t="str">
            <v>Palala</v>
          </cell>
          <cell r="E1125" t="str">
            <v>Mario</v>
          </cell>
          <cell r="F1125">
            <v>2</v>
          </cell>
          <cell r="H1125">
            <v>24</v>
          </cell>
          <cell r="M1125" t="str">
            <v>x</v>
          </cell>
          <cell r="R1125" t="str">
            <v>Guatemala</v>
          </cell>
          <cell r="S1125" t="str">
            <v>Guatemala</v>
          </cell>
        </row>
        <row r="1126">
          <cell r="B1126" t="str">
            <v>menor de edad</v>
          </cell>
          <cell r="D1126" t="str">
            <v>Guerra</v>
          </cell>
          <cell r="E1126" t="str">
            <v>David</v>
          </cell>
          <cell r="F1126">
            <v>2</v>
          </cell>
          <cell r="H1126">
            <v>8</v>
          </cell>
          <cell r="M1126" t="str">
            <v>x</v>
          </cell>
          <cell r="R1126" t="str">
            <v>Guatemala</v>
          </cell>
          <cell r="S1126" t="str">
            <v>Guatemala</v>
          </cell>
        </row>
        <row r="1127">
          <cell r="B1127" t="str">
            <v>menor de edad</v>
          </cell>
          <cell r="D1127" t="str">
            <v>Guerra</v>
          </cell>
          <cell r="E1127" t="str">
            <v>Sofia</v>
          </cell>
          <cell r="F1127">
            <v>1</v>
          </cell>
          <cell r="H1127">
            <v>10</v>
          </cell>
          <cell r="M1127" t="str">
            <v>x</v>
          </cell>
          <cell r="R1127" t="str">
            <v>Guatemala</v>
          </cell>
          <cell r="S1127" t="str">
            <v>Guatemala</v>
          </cell>
        </row>
        <row r="1128">
          <cell r="B1128">
            <v>3449041640101</v>
          </cell>
          <cell r="D1128" t="str">
            <v>Calderon</v>
          </cell>
          <cell r="E1128" t="str">
            <v>Bennely</v>
          </cell>
          <cell r="F1128">
            <v>1</v>
          </cell>
          <cell r="H1128">
            <v>21</v>
          </cell>
          <cell r="M1128" t="str">
            <v>x</v>
          </cell>
          <cell r="R1128" t="str">
            <v>Guatemala</v>
          </cell>
          <cell r="S1128" t="str">
            <v>Guatemala</v>
          </cell>
        </row>
        <row r="1129">
          <cell r="B1129" t="str">
            <v>menor de edad</v>
          </cell>
          <cell r="D1129" t="str">
            <v>Perez</v>
          </cell>
          <cell r="E1129" t="str">
            <v>Jessica</v>
          </cell>
          <cell r="F1129">
            <v>1</v>
          </cell>
          <cell r="H1129">
            <v>3</v>
          </cell>
          <cell r="M1129" t="str">
            <v>x</v>
          </cell>
          <cell r="R1129" t="str">
            <v>Guatemala</v>
          </cell>
          <cell r="S1129" t="str">
            <v>Guatemala</v>
          </cell>
        </row>
        <row r="1130">
          <cell r="B1130">
            <v>1936614621601</v>
          </cell>
          <cell r="D1130" t="str">
            <v>Cu</v>
          </cell>
          <cell r="E1130" t="str">
            <v>Lazaro</v>
          </cell>
          <cell r="F1130">
            <v>2</v>
          </cell>
          <cell r="H1130">
            <v>30</v>
          </cell>
          <cell r="M1130" t="str">
            <v>x</v>
          </cell>
          <cell r="R1130" t="str">
            <v>Guatemala</v>
          </cell>
          <cell r="S1130" t="str">
            <v>Guatemala</v>
          </cell>
        </row>
        <row r="1131">
          <cell r="B1131">
            <v>2585221860101</v>
          </cell>
          <cell r="D1131" t="str">
            <v>Garcia</v>
          </cell>
          <cell r="E1131" t="str">
            <v>Melvin</v>
          </cell>
          <cell r="F1131">
            <v>2</v>
          </cell>
          <cell r="H1131">
            <v>35</v>
          </cell>
          <cell r="M1131" t="str">
            <v>x</v>
          </cell>
          <cell r="R1131" t="str">
            <v>Guatemala</v>
          </cell>
          <cell r="S1131" t="str">
            <v>Guatemala</v>
          </cell>
        </row>
        <row r="1132">
          <cell r="B1132">
            <v>23616064800901</v>
          </cell>
          <cell r="D1132" t="str">
            <v>Perez</v>
          </cell>
          <cell r="E1132" t="str">
            <v>Ana</v>
          </cell>
          <cell r="F1132">
            <v>1</v>
          </cell>
          <cell r="H1132">
            <v>36</v>
          </cell>
          <cell r="M1132" t="str">
            <v>x</v>
          </cell>
          <cell r="R1132" t="str">
            <v>Guatemala</v>
          </cell>
          <cell r="S1132" t="str">
            <v>Guatemala</v>
          </cell>
        </row>
        <row r="1133">
          <cell r="B1133">
            <v>2484707360101</v>
          </cell>
          <cell r="D1133" t="str">
            <v>Calvo</v>
          </cell>
          <cell r="E1133" t="str">
            <v>Madeline</v>
          </cell>
          <cell r="F1133">
            <v>1</v>
          </cell>
          <cell r="H1133">
            <v>27</v>
          </cell>
          <cell r="M1133" t="str">
            <v>x</v>
          </cell>
          <cell r="R1133" t="str">
            <v>Guatemala</v>
          </cell>
          <cell r="S1133" t="str">
            <v>Guatemala</v>
          </cell>
        </row>
        <row r="1134">
          <cell r="B1134" t="str">
            <v>pendiente</v>
          </cell>
          <cell r="D1134" t="str">
            <v>Barrios</v>
          </cell>
          <cell r="E1134" t="str">
            <v>Mirna</v>
          </cell>
          <cell r="F1134">
            <v>1</v>
          </cell>
          <cell r="H1134">
            <v>35</v>
          </cell>
          <cell r="M1134" t="str">
            <v>x</v>
          </cell>
          <cell r="R1134" t="str">
            <v>Guatemala</v>
          </cell>
          <cell r="S1134" t="str">
            <v>Guatemala</v>
          </cell>
        </row>
        <row r="1135">
          <cell r="B1135">
            <v>2261126240917</v>
          </cell>
          <cell r="D1135" t="str">
            <v>Juarez</v>
          </cell>
          <cell r="E1135" t="str">
            <v>Rosmery</v>
          </cell>
          <cell r="F1135">
            <v>1</v>
          </cell>
          <cell r="H1135">
            <v>26</v>
          </cell>
          <cell r="M1135" t="str">
            <v>x</v>
          </cell>
          <cell r="R1135" t="str">
            <v>Guatemala</v>
          </cell>
          <cell r="S1135" t="str">
            <v>Guatemala</v>
          </cell>
        </row>
        <row r="1136">
          <cell r="B1136">
            <v>3005842370101</v>
          </cell>
          <cell r="D1136" t="str">
            <v>Garcia</v>
          </cell>
          <cell r="E1136" t="str">
            <v>Nelson</v>
          </cell>
          <cell r="F1136">
            <v>2</v>
          </cell>
          <cell r="H1136">
            <v>18</v>
          </cell>
          <cell r="M1136" t="str">
            <v>X</v>
          </cell>
          <cell r="R1136" t="str">
            <v>Guatemala</v>
          </cell>
          <cell r="S1136" t="str">
            <v>Guatemala</v>
          </cell>
        </row>
        <row r="1137">
          <cell r="B1137">
            <v>2224360420101</v>
          </cell>
          <cell r="D1137" t="str">
            <v xml:space="preserve">Galindo </v>
          </cell>
          <cell r="E1137" t="str">
            <v>René</v>
          </cell>
          <cell r="F1137">
            <v>2</v>
          </cell>
          <cell r="H1137">
            <v>39</v>
          </cell>
          <cell r="M1137" t="str">
            <v>X</v>
          </cell>
          <cell r="R1137" t="str">
            <v>Guatemala</v>
          </cell>
          <cell r="S1137" t="str">
            <v>Guatemala</v>
          </cell>
        </row>
        <row r="1138">
          <cell r="B1138">
            <v>3005842370101</v>
          </cell>
          <cell r="D1138" t="str">
            <v>Guzman</v>
          </cell>
          <cell r="E1138" t="str">
            <v>Andres</v>
          </cell>
          <cell r="F1138">
            <v>2</v>
          </cell>
          <cell r="H1138">
            <v>18</v>
          </cell>
          <cell r="M1138" t="str">
            <v>X</v>
          </cell>
          <cell r="R1138" t="str">
            <v>Guatemala</v>
          </cell>
          <cell r="S1138" t="str">
            <v>Guatemala</v>
          </cell>
        </row>
        <row r="1139">
          <cell r="D1139" t="str">
            <v>Garcia</v>
          </cell>
          <cell r="E1139" t="str">
            <v>Joshua</v>
          </cell>
          <cell r="F1139">
            <v>2</v>
          </cell>
          <cell r="H1139">
            <v>16</v>
          </cell>
          <cell r="M1139" t="str">
            <v>X</v>
          </cell>
          <cell r="R1139" t="str">
            <v>Guatemala</v>
          </cell>
          <cell r="S1139" t="str">
            <v>Guatemala</v>
          </cell>
        </row>
        <row r="1140">
          <cell r="B1140">
            <v>2241604860101</v>
          </cell>
          <cell r="D1140" t="str">
            <v>Jurado</v>
          </cell>
          <cell r="E1140" t="str">
            <v>Estela</v>
          </cell>
          <cell r="F1140">
            <v>1</v>
          </cell>
          <cell r="H1140">
            <v>33</v>
          </cell>
          <cell r="M1140" t="str">
            <v>X</v>
          </cell>
          <cell r="R1140" t="str">
            <v>Guatemala</v>
          </cell>
          <cell r="S1140" t="str">
            <v>Guatemala</v>
          </cell>
        </row>
        <row r="1141">
          <cell r="B1141">
            <v>2631490720101</v>
          </cell>
          <cell r="D1141" t="str">
            <v>Alvarez</v>
          </cell>
          <cell r="E1141" t="str">
            <v>Sara</v>
          </cell>
          <cell r="F1141">
            <v>1</v>
          </cell>
          <cell r="H1141">
            <v>34</v>
          </cell>
          <cell r="M1141" t="str">
            <v>X</v>
          </cell>
          <cell r="R1141" t="str">
            <v>Guatemala</v>
          </cell>
          <cell r="S1141" t="str">
            <v>Guatemala</v>
          </cell>
        </row>
        <row r="1142">
          <cell r="B1142">
            <v>2993717940101</v>
          </cell>
          <cell r="D1142" t="str">
            <v>Galvez-Sobral</v>
          </cell>
          <cell r="E1142" t="str">
            <v>Héctor</v>
          </cell>
          <cell r="F1142">
            <v>2</v>
          </cell>
          <cell r="H1142">
            <v>18</v>
          </cell>
          <cell r="M1142" t="str">
            <v>X</v>
          </cell>
          <cell r="R1142" t="str">
            <v>Guatemala</v>
          </cell>
          <cell r="S1142" t="str">
            <v>Guatemala</v>
          </cell>
        </row>
        <row r="1143">
          <cell r="B1143">
            <v>3007275770101</v>
          </cell>
          <cell r="D1143" t="str">
            <v xml:space="preserve">Morales </v>
          </cell>
          <cell r="E1143" t="str">
            <v>Alan</v>
          </cell>
          <cell r="F1143">
            <v>2</v>
          </cell>
          <cell r="H1143">
            <v>18</v>
          </cell>
          <cell r="M1143" t="str">
            <v>X</v>
          </cell>
          <cell r="R1143" t="str">
            <v>Guatemala</v>
          </cell>
          <cell r="S1143" t="str">
            <v>Guatemala</v>
          </cell>
        </row>
        <row r="1144">
          <cell r="B1144">
            <v>3006937610101</v>
          </cell>
          <cell r="D1144" t="str">
            <v>Galvez-Sobral</v>
          </cell>
          <cell r="E1144" t="str">
            <v>Luis</v>
          </cell>
          <cell r="F1144">
            <v>2</v>
          </cell>
          <cell r="H1144">
            <v>16</v>
          </cell>
          <cell r="M1144" t="str">
            <v>X</v>
          </cell>
          <cell r="R1144" t="str">
            <v>Guatemala</v>
          </cell>
          <cell r="S1144" t="str">
            <v>Guatemala</v>
          </cell>
        </row>
        <row r="1145">
          <cell r="B1145">
            <v>3626531350101</v>
          </cell>
          <cell r="D1145" t="str">
            <v>Galvez-Sobral</v>
          </cell>
          <cell r="E1145" t="str">
            <v>José</v>
          </cell>
          <cell r="F1145">
            <v>2</v>
          </cell>
          <cell r="H1145">
            <v>15</v>
          </cell>
          <cell r="M1145" t="str">
            <v>X</v>
          </cell>
          <cell r="R1145" t="str">
            <v>Guatemala</v>
          </cell>
          <cell r="S1145" t="str">
            <v>Guatemala</v>
          </cell>
        </row>
        <row r="1146">
          <cell r="B1146">
            <v>2994197620101</v>
          </cell>
          <cell r="D1146" t="str">
            <v>Cano</v>
          </cell>
          <cell r="E1146" t="str">
            <v>Sthefanie</v>
          </cell>
          <cell r="F1146">
            <v>1</v>
          </cell>
          <cell r="H1146">
            <v>19</v>
          </cell>
          <cell r="M1146" t="str">
            <v>X</v>
          </cell>
          <cell r="R1146" t="str">
            <v>Guatemala</v>
          </cell>
          <cell r="S1146" t="str">
            <v>Guatemala</v>
          </cell>
        </row>
        <row r="1147">
          <cell r="D1147" t="str">
            <v>Yoque</v>
          </cell>
          <cell r="E1147" t="str">
            <v>Cindy</v>
          </cell>
          <cell r="F1147">
            <v>1</v>
          </cell>
          <cell r="H1147">
            <v>16</v>
          </cell>
          <cell r="M1147" t="str">
            <v>X</v>
          </cell>
          <cell r="R1147" t="str">
            <v>Guatemala</v>
          </cell>
          <cell r="S1147" t="str">
            <v>Guatemala</v>
          </cell>
        </row>
        <row r="1148">
          <cell r="B1148">
            <v>3750225620101</v>
          </cell>
          <cell r="D1148" t="str">
            <v>Estuardo Alejandro, Cifuentes Galicia</v>
          </cell>
          <cell r="F1148">
            <v>2</v>
          </cell>
          <cell r="H1148">
            <v>13</v>
          </cell>
          <cell r="M1148" t="str">
            <v>X</v>
          </cell>
          <cell r="R1148" t="str">
            <v>Guatemala</v>
          </cell>
          <cell r="S1148" t="str">
            <v>Guatemala</v>
          </cell>
        </row>
        <row r="1149">
          <cell r="D1149" t="str">
            <v>Pablo Aaron, Cortave Ortiz</v>
          </cell>
          <cell r="F1149">
            <v>2</v>
          </cell>
          <cell r="H1149">
            <v>8</v>
          </cell>
          <cell r="M1149" t="str">
            <v>X</v>
          </cell>
          <cell r="R1149" t="str">
            <v>Guatemala</v>
          </cell>
          <cell r="S1149" t="str">
            <v>Guatemala</v>
          </cell>
        </row>
        <row r="1150">
          <cell r="B1150">
            <v>2007681740101</v>
          </cell>
          <cell r="D1150" t="str">
            <v>Ian Gadiel Abraham, Lopez Mazariegos</v>
          </cell>
          <cell r="F1150">
            <v>2</v>
          </cell>
          <cell r="H1150">
            <v>9</v>
          </cell>
          <cell r="M1150" t="str">
            <v>X</v>
          </cell>
          <cell r="R1150" t="str">
            <v>Guatemala</v>
          </cell>
          <cell r="S1150" t="str">
            <v>Guatemala</v>
          </cell>
        </row>
        <row r="1151">
          <cell r="D1151" t="str">
            <v>Carlos Ivan, Posadas Grave</v>
          </cell>
          <cell r="F1151">
            <v>2</v>
          </cell>
          <cell r="H1151">
            <v>13</v>
          </cell>
          <cell r="M1151" t="str">
            <v>X</v>
          </cell>
          <cell r="R1151" t="str">
            <v>Guatemala</v>
          </cell>
          <cell r="S1151" t="str">
            <v>Guatemala</v>
          </cell>
        </row>
        <row r="1152">
          <cell r="B1152">
            <v>2902481590101</v>
          </cell>
          <cell r="D1152" t="str">
            <v>David Alejandro, Mencos Mendez</v>
          </cell>
          <cell r="F1152">
            <v>2</v>
          </cell>
          <cell r="H1152">
            <v>12</v>
          </cell>
          <cell r="M1152" t="str">
            <v>X</v>
          </cell>
          <cell r="R1152" t="str">
            <v>Guatemala</v>
          </cell>
          <cell r="S1152" t="str">
            <v>Guatemala</v>
          </cell>
        </row>
        <row r="1153">
          <cell r="D1153" t="str">
            <v>Pedro Otoniel, Diaz Franco</v>
          </cell>
          <cell r="F1153">
            <v>2</v>
          </cell>
          <cell r="H1153">
            <v>9</v>
          </cell>
          <cell r="M1153" t="str">
            <v>X</v>
          </cell>
          <cell r="R1153" t="str">
            <v>Guatemala</v>
          </cell>
          <cell r="S1153" t="str">
            <v>Guatemala</v>
          </cell>
        </row>
        <row r="1154">
          <cell r="B1154">
            <v>2161003800101</v>
          </cell>
          <cell r="D1154" t="str">
            <v>Julio David, Garcia De La Cruz</v>
          </cell>
          <cell r="F1154">
            <v>2</v>
          </cell>
          <cell r="H1154">
            <v>7</v>
          </cell>
          <cell r="M1154" t="str">
            <v>X</v>
          </cell>
          <cell r="R1154" t="str">
            <v>Guatemala</v>
          </cell>
          <cell r="S1154" t="str">
            <v>Guatemala</v>
          </cell>
        </row>
        <row r="1155">
          <cell r="B1155">
            <v>3681050080101</v>
          </cell>
          <cell r="D1155" t="str">
            <v>Howard Adolfo, Say Rodriguez</v>
          </cell>
          <cell r="F1155">
            <v>2</v>
          </cell>
          <cell r="H1155">
            <v>10</v>
          </cell>
          <cell r="M1155" t="str">
            <v>X</v>
          </cell>
          <cell r="R1155" t="str">
            <v>Guatemala</v>
          </cell>
          <cell r="S1155" t="str">
            <v>Guatemala</v>
          </cell>
        </row>
        <row r="1156">
          <cell r="B1156">
            <v>2034710080101</v>
          </cell>
          <cell r="D1156" t="str">
            <v>Gabriela Alejandra, Galvez Rodriguez</v>
          </cell>
          <cell r="F1156">
            <v>1</v>
          </cell>
          <cell r="H1156">
            <v>8</v>
          </cell>
          <cell r="M1156" t="str">
            <v>X</v>
          </cell>
          <cell r="R1156" t="str">
            <v>Guatemala</v>
          </cell>
          <cell r="S1156" t="str">
            <v>Guatemala</v>
          </cell>
        </row>
        <row r="1157">
          <cell r="B1157">
            <v>2012315570101</v>
          </cell>
          <cell r="D1157" t="str">
            <v>Santiago Andres, Solorzano Portillo</v>
          </cell>
          <cell r="F1157">
            <v>2</v>
          </cell>
          <cell r="H1157">
            <v>9</v>
          </cell>
          <cell r="M1157" t="str">
            <v>X</v>
          </cell>
          <cell r="R1157" t="str">
            <v>Guatemala</v>
          </cell>
          <cell r="S1157" t="str">
            <v>Guatemala</v>
          </cell>
        </row>
        <row r="1158">
          <cell r="D1158" t="str">
            <v>Mateo Nicolas, Solorzano Portillo</v>
          </cell>
          <cell r="F1158">
            <v>2</v>
          </cell>
          <cell r="H1158">
            <v>5</v>
          </cell>
          <cell r="M1158" t="str">
            <v>X</v>
          </cell>
          <cell r="R1158" t="str">
            <v>Guatemala</v>
          </cell>
          <cell r="S1158" t="str">
            <v>Guatemala</v>
          </cell>
        </row>
        <row r="1159">
          <cell r="B1159">
            <v>2990196590101</v>
          </cell>
          <cell r="D1159" t="str">
            <v>Ricardo Alberto, Archila Bautista</v>
          </cell>
          <cell r="F1159">
            <v>2</v>
          </cell>
          <cell r="H1159">
            <v>12</v>
          </cell>
          <cell r="M1159" t="str">
            <v>X</v>
          </cell>
          <cell r="R1159" t="str">
            <v>Guatemala</v>
          </cell>
          <cell r="S1159" t="str">
            <v>Guatemala</v>
          </cell>
        </row>
        <row r="1160">
          <cell r="B1160">
            <v>2056797730101</v>
          </cell>
          <cell r="D1160" t="str">
            <v>Leonardo Daniel, Gonzalez Ruiz</v>
          </cell>
          <cell r="F1160">
            <v>2</v>
          </cell>
          <cell r="H1160">
            <v>8</v>
          </cell>
          <cell r="M1160" t="str">
            <v>X</v>
          </cell>
          <cell r="R1160" t="str">
            <v>Guatemala</v>
          </cell>
          <cell r="S1160" t="str">
            <v>Guatemala</v>
          </cell>
        </row>
        <row r="1161">
          <cell r="B1161">
            <v>2729267950101</v>
          </cell>
          <cell r="D1161" t="str">
            <v>Mario Daniel, Lopez Yax</v>
          </cell>
          <cell r="F1161">
            <v>2</v>
          </cell>
          <cell r="H1161">
            <v>11</v>
          </cell>
          <cell r="M1161" t="str">
            <v>X</v>
          </cell>
          <cell r="R1161" t="str">
            <v>Guatemala</v>
          </cell>
          <cell r="S1161" t="str">
            <v>Guatemala</v>
          </cell>
        </row>
        <row r="1162">
          <cell r="B1162">
            <v>2094900710108</v>
          </cell>
          <cell r="D1162" t="str">
            <v xml:space="preserve">Emilio Andre, Solis Guerrero </v>
          </cell>
          <cell r="F1162">
            <v>2</v>
          </cell>
          <cell r="H1162">
            <v>7</v>
          </cell>
          <cell r="M1162" t="str">
            <v>X</v>
          </cell>
          <cell r="R1162" t="str">
            <v>Guatemala</v>
          </cell>
          <cell r="S1162" t="str">
            <v>Guatemala</v>
          </cell>
        </row>
        <row r="1163">
          <cell r="B1163">
            <v>2110449890101</v>
          </cell>
          <cell r="D1163" t="str">
            <v>Edson Eliu, Cifuentes Galicia</v>
          </cell>
          <cell r="F1163">
            <v>2</v>
          </cell>
          <cell r="H1163">
            <v>7</v>
          </cell>
          <cell r="M1163" t="str">
            <v>X</v>
          </cell>
          <cell r="R1163" t="str">
            <v>Guatemala</v>
          </cell>
          <cell r="S1163" t="str">
            <v>Guatemala</v>
          </cell>
        </row>
        <row r="1164">
          <cell r="B1164">
            <v>3022000960101</v>
          </cell>
          <cell r="D1164" t="str">
            <v>Allison Dayanara, Rivas Colmenares</v>
          </cell>
          <cell r="F1164">
            <v>1</v>
          </cell>
          <cell r="H1164">
            <v>10</v>
          </cell>
          <cell r="M1164" t="str">
            <v>X</v>
          </cell>
          <cell r="R1164" t="str">
            <v>Guatemala</v>
          </cell>
          <cell r="S1164" t="str">
            <v>Guatemala</v>
          </cell>
        </row>
        <row r="1165">
          <cell r="B1165">
            <v>2031090230101</v>
          </cell>
          <cell r="D1165" t="str">
            <v>Santiago De Jesus, Gonzalez Maldonado</v>
          </cell>
          <cell r="F1165">
            <v>2</v>
          </cell>
          <cell r="H1165">
            <v>9</v>
          </cell>
          <cell r="M1165" t="str">
            <v>X</v>
          </cell>
          <cell r="R1165" t="str">
            <v>Guatemala</v>
          </cell>
          <cell r="S1165" t="str">
            <v>Guatemala</v>
          </cell>
        </row>
        <row r="1166">
          <cell r="D1166" t="str">
            <v>David Jeferson Aldair, Reyes Davila</v>
          </cell>
          <cell r="F1166">
            <v>2</v>
          </cell>
          <cell r="H1166">
            <v>12</v>
          </cell>
          <cell r="M1166" t="str">
            <v>X</v>
          </cell>
          <cell r="R1166" t="str">
            <v>Guatemala</v>
          </cell>
          <cell r="S1166" t="str">
            <v>Guatemala</v>
          </cell>
        </row>
        <row r="1167">
          <cell r="B1167">
            <v>2082937360101</v>
          </cell>
          <cell r="D1167" t="str">
            <v xml:space="preserve">Owen Uzziel, Aceituno Cerme;o </v>
          </cell>
          <cell r="F1167">
            <v>2</v>
          </cell>
          <cell r="H1167">
            <v>7</v>
          </cell>
          <cell r="M1167" t="str">
            <v>X</v>
          </cell>
          <cell r="R1167" t="str">
            <v>Guatemala</v>
          </cell>
          <cell r="S1167" t="str">
            <v>Guatemala</v>
          </cell>
        </row>
        <row r="1168">
          <cell r="B1168">
            <v>2988119360101</v>
          </cell>
          <cell r="D1168" t="str">
            <v>Luis Fernando, Roldan Blanco</v>
          </cell>
          <cell r="F1168">
            <v>2</v>
          </cell>
          <cell r="H1168">
            <v>11</v>
          </cell>
          <cell r="M1168" t="str">
            <v>X</v>
          </cell>
          <cell r="R1168" t="str">
            <v>Guatemala</v>
          </cell>
          <cell r="S1168" t="str">
            <v>Guatemala</v>
          </cell>
        </row>
        <row r="1169">
          <cell r="B1169">
            <v>2984648290101</v>
          </cell>
          <cell r="D1169" t="str">
            <v>Maira Cristina, Hernandez Gamez</v>
          </cell>
          <cell r="F1169">
            <v>1</v>
          </cell>
          <cell r="H1169">
            <v>9</v>
          </cell>
          <cell r="M1169" t="str">
            <v>X</v>
          </cell>
          <cell r="R1169" t="str">
            <v>Guatemala</v>
          </cell>
          <cell r="S1169" t="str">
            <v>Guatemala</v>
          </cell>
        </row>
        <row r="1170">
          <cell r="B1170">
            <v>2265217960101</v>
          </cell>
          <cell r="D1170" t="str">
            <v>William Alexander, Escobar Juarez</v>
          </cell>
          <cell r="F1170">
            <v>2</v>
          </cell>
          <cell r="H1170">
            <v>6</v>
          </cell>
          <cell r="M1170" t="str">
            <v>X</v>
          </cell>
          <cell r="R1170" t="str">
            <v>Guatemala</v>
          </cell>
          <cell r="S1170" t="str">
            <v>Guatemala</v>
          </cell>
        </row>
        <row r="1171">
          <cell r="B1171">
            <v>2034712290101</v>
          </cell>
          <cell r="D1171" t="str">
            <v>Danel Jared, Saguache Ramirez</v>
          </cell>
          <cell r="F1171">
            <v>2</v>
          </cell>
          <cell r="H1171">
            <v>8</v>
          </cell>
          <cell r="M1171" t="str">
            <v>X</v>
          </cell>
          <cell r="R1171" t="str">
            <v>Guatemala</v>
          </cell>
          <cell r="S1171" t="str">
            <v>Guatemala</v>
          </cell>
        </row>
        <row r="1172">
          <cell r="B1172">
            <v>3023176510101</v>
          </cell>
          <cell r="D1172" t="str">
            <v>Camilo Ernesto, Escobedo Lopez</v>
          </cell>
          <cell r="F1172">
            <v>2</v>
          </cell>
          <cell r="H1172">
            <v>9</v>
          </cell>
          <cell r="M1172" t="str">
            <v>X</v>
          </cell>
          <cell r="R1172" t="str">
            <v>Guatemala</v>
          </cell>
          <cell r="S1172" t="str">
            <v>Guatemala</v>
          </cell>
        </row>
        <row r="1173">
          <cell r="B1173">
            <v>3471066090101</v>
          </cell>
          <cell r="D1173" t="str">
            <v>Mario Jose Miguel, Roldan Blanco</v>
          </cell>
          <cell r="F1173">
            <v>2</v>
          </cell>
          <cell r="H1173">
            <v>13</v>
          </cell>
          <cell r="M1173" t="str">
            <v>X</v>
          </cell>
          <cell r="R1173" t="str">
            <v>Guatemala</v>
          </cell>
          <cell r="S1173" t="str">
            <v>Guatemala</v>
          </cell>
        </row>
        <row r="1174">
          <cell r="D1174" t="str">
            <v>Carlos Antonio, Cobon Aguilar</v>
          </cell>
          <cell r="F1174">
            <v>2</v>
          </cell>
          <cell r="H1174">
            <v>16</v>
          </cell>
          <cell r="M1174" t="str">
            <v>X</v>
          </cell>
          <cell r="R1174" t="str">
            <v>Guatemala</v>
          </cell>
          <cell r="S1174" t="str">
            <v>Guatemala</v>
          </cell>
        </row>
        <row r="1175">
          <cell r="B1175">
            <v>2011704260101</v>
          </cell>
          <cell r="D1175" t="str">
            <v>Jenifer Paola, Ortiz Taracena</v>
          </cell>
          <cell r="F1175">
            <v>1</v>
          </cell>
          <cell r="H1175">
            <v>9</v>
          </cell>
          <cell r="M1175" t="str">
            <v>X</v>
          </cell>
          <cell r="R1175" t="str">
            <v>Guatemala</v>
          </cell>
          <cell r="S1175" t="str">
            <v>Guatemala</v>
          </cell>
        </row>
        <row r="1176">
          <cell r="B1176">
            <v>2162639210101</v>
          </cell>
          <cell r="D1176" t="str">
            <v>Javier Benjamin, Perez Herrera</v>
          </cell>
          <cell r="F1176">
            <v>2</v>
          </cell>
          <cell r="H1176">
            <v>7</v>
          </cell>
          <cell r="M1176" t="str">
            <v>X</v>
          </cell>
          <cell r="R1176" t="str">
            <v>Guatemala</v>
          </cell>
          <cell r="S1176" t="str">
            <v>Guatemala</v>
          </cell>
        </row>
        <row r="1177">
          <cell r="B1177">
            <v>3009666010101</v>
          </cell>
          <cell r="D1177" t="str">
            <v>David Absalon, Lopez Mazariegos</v>
          </cell>
          <cell r="F1177">
            <v>2</v>
          </cell>
          <cell r="H1177">
            <v>12</v>
          </cell>
          <cell r="M1177" t="str">
            <v>X</v>
          </cell>
          <cell r="R1177" t="str">
            <v>Guatemala</v>
          </cell>
          <cell r="S1177" t="str">
            <v>Guatemala</v>
          </cell>
        </row>
        <row r="1178">
          <cell r="B1178">
            <v>3476137990101</v>
          </cell>
          <cell r="D1178" t="str">
            <v>Milagro Martaester, Hernandez Gamez</v>
          </cell>
          <cell r="F1178">
            <v>1</v>
          </cell>
          <cell r="H1178">
            <v>12</v>
          </cell>
          <cell r="M1178" t="str">
            <v>X</v>
          </cell>
          <cell r="R1178" t="str">
            <v>Guatemala</v>
          </cell>
          <cell r="S1178" t="str">
            <v>Guatemala</v>
          </cell>
        </row>
        <row r="1179">
          <cell r="B1179">
            <v>2246484030114</v>
          </cell>
          <cell r="D1179" t="str">
            <v>Kristel Vanessa, Liaz Oxlaj</v>
          </cell>
          <cell r="F1179">
            <v>1</v>
          </cell>
          <cell r="H1179">
            <v>11</v>
          </cell>
          <cell r="M1179" t="str">
            <v>X</v>
          </cell>
          <cell r="R1179" t="str">
            <v>Guatemala</v>
          </cell>
          <cell r="S1179" t="str">
            <v>Guatemala</v>
          </cell>
        </row>
        <row r="1180">
          <cell r="B1180">
            <v>2031652330101</v>
          </cell>
          <cell r="D1180" t="str">
            <v>Santiago, Mejia Mendizabal</v>
          </cell>
          <cell r="F1180">
            <v>2</v>
          </cell>
          <cell r="H1180">
            <v>8</v>
          </cell>
          <cell r="M1180" t="str">
            <v>X</v>
          </cell>
          <cell r="R1180" t="str">
            <v>Guatemala</v>
          </cell>
          <cell r="S1180" t="str">
            <v>Guatemala</v>
          </cell>
        </row>
        <row r="1181">
          <cell r="B1181">
            <v>2043955770101</v>
          </cell>
          <cell r="D1181" t="str">
            <v>Diego Josue, Lemus Chamale</v>
          </cell>
          <cell r="F1181">
            <v>2</v>
          </cell>
          <cell r="H1181">
            <v>8</v>
          </cell>
          <cell r="M1181" t="str">
            <v>X</v>
          </cell>
          <cell r="R1181" t="str">
            <v>Guatemala</v>
          </cell>
          <cell r="S1181" t="str">
            <v>Guatemala</v>
          </cell>
        </row>
        <row r="1182">
          <cell r="B1182">
            <v>2236528490101</v>
          </cell>
          <cell r="D1182" t="str">
            <v>Cindy Meliza Ayana, Gonzalez Gutierrez</v>
          </cell>
          <cell r="F1182">
            <v>1</v>
          </cell>
          <cell r="H1182">
            <v>6</v>
          </cell>
          <cell r="M1182" t="str">
            <v>X</v>
          </cell>
          <cell r="R1182" t="str">
            <v>Guatemala</v>
          </cell>
          <cell r="S1182" t="str">
            <v>Guatemala</v>
          </cell>
        </row>
        <row r="1183">
          <cell r="B1183">
            <v>1999771430101</v>
          </cell>
          <cell r="D1183" t="str">
            <v>Nuvia Francisca, Gonzalez Gutierrez</v>
          </cell>
          <cell r="F1183">
            <v>1</v>
          </cell>
          <cell r="H1183">
            <v>11</v>
          </cell>
          <cell r="M1183" t="str">
            <v>X</v>
          </cell>
          <cell r="R1183" t="str">
            <v>Guatemala</v>
          </cell>
          <cell r="S1183" t="str">
            <v>Guatemala</v>
          </cell>
        </row>
        <row r="1184">
          <cell r="B1184">
            <v>2990536360101</v>
          </cell>
          <cell r="D1184" t="str">
            <v>Alix Andrea, Ruano Leonardo</v>
          </cell>
          <cell r="F1184">
            <v>1</v>
          </cell>
          <cell r="H1184">
            <v>11</v>
          </cell>
          <cell r="M1184" t="str">
            <v>X</v>
          </cell>
          <cell r="R1184" t="str">
            <v>Guatemala</v>
          </cell>
          <cell r="S1184" t="str">
            <v>Guatemala</v>
          </cell>
        </row>
        <row r="1185">
          <cell r="B1185">
            <v>2008935560101</v>
          </cell>
          <cell r="D1185" t="str">
            <v>Andre Alexander, Palencia Gonzalez</v>
          </cell>
          <cell r="F1185">
            <v>2</v>
          </cell>
          <cell r="H1185">
            <v>8</v>
          </cell>
          <cell r="M1185" t="str">
            <v>X</v>
          </cell>
          <cell r="R1185" t="str">
            <v>Guatemala</v>
          </cell>
          <cell r="S1185" t="str">
            <v>Guatemala</v>
          </cell>
        </row>
        <row r="1186">
          <cell r="B1186">
            <v>2293062840101</v>
          </cell>
          <cell r="D1186" t="str">
            <v>Harrison Sebastian, Palencia Gonzalez</v>
          </cell>
          <cell r="F1186">
            <v>2</v>
          </cell>
          <cell r="H1186">
            <v>7</v>
          </cell>
          <cell r="M1186" t="str">
            <v>X</v>
          </cell>
          <cell r="R1186" t="str">
            <v>Guatemala</v>
          </cell>
          <cell r="S1186" t="str">
            <v>Guatemala</v>
          </cell>
        </row>
        <row r="1187">
          <cell r="B1187">
            <v>2003656490101</v>
          </cell>
          <cell r="D1187" t="str">
            <v>Diego Andres, Molina Gaitan</v>
          </cell>
          <cell r="F1187">
            <v>2</v>
          </cell>
          <cell r="H1187">
            <v>9</v>
          </cell>
          <cell r="M1187" t="str">
            <v>X</v>
          </cell>
          <cell r="R1187" t="str">
            <v>Guatemala</v>
          </cell>
          <cell r="S1187" t="str">
            <v>Guatemala</v>
          </cell>
        </row>
        <row r="1188">
          <cell r="B1188">
            <v>2017220970101</v>
          </cell>
          <cell r="D1188" t="str">
            <v>Diego Jose, de Leon Alvarado</v>
          </cell>
          <cell r="F1188">
            <v>2</v>
          </cell>
          <cell r="H1188">
            <v>9</v>
          </cell>
          <cell r="M1188" t="str">
            <v>X</v>
          </cell>
          <cell r="R1188" t="str">
            <v>Guatemala</v>
          </cell>
          <cell r="S1188" t="str">
            <v>Guatemala</v>
          </cell>
        </row>
        <row r="1189">
          <cell r="B1189">
            <v>3623635360101</v>
          </cell>
          <cell r="D1189" t="str">
            <v>Gabriel Alejandro, Sanchez Chacon</v>
          </cell>
          <cell r="F1189">
            <v>2</v>
          </cell>
          <cell r="H1189">
            <v>12</v>
          </cell>
          <cell r="M1189" t="str">
            <v>X</v>
          </cell>
          <cell r="R1189" t="str">
            <v>Guatemala</v>
          </cell>
          <cell r="S1189" t="str">
            <v>Guatemala</v>
          </cell>
        </row>
        <row r="1190">
          <cell r="B1190">
            <v>2029469750108</v>
          </cell>
          <cell r="D1190" t="str">
            <v>Julissa Francisca, Pacheco Franco</v>
          </cell>
          <cell r="F1190">
            <v>1</v>
          </cell>
          <cell r="H1190">
            <v>8</v>
          </cell>
          <cell r="M1190" t="str">
            <v>X</v>
          </cell>
          <cell r="R1190" t="str">
            <v>Guatemala</v>
          </cell>
          <cell r="S1190" t="str">
            <v>Guatemala</v>
          </cell>
        </row>
        <row r="1191">
          <cell r="B1191">
            <v>3011861620101</v>
          </cell>
          <cell r="D1191" t="str">
            <v>Luis Manuel, Aguilar Alarcon</v>
          </cell>
          <cell r="F1191">
            <v>2</v>
          </cell>
          <cell r="H1191">
            <v>10</v>
          </cell>
          <cell r="M1191" t="str">
            <v>X</v>
          </cell>
          <cell r="R1191" t="str">
            <v>Guatemala</v>
          </cell>
          <cell r="S1191" t="str">
            <v>Guatemala</v>
          </cell>
        </row>
        <row r="1192">
          <cell r="D1192" t="str">
            <v>Hans Alexander, Juarez Cano</v>
          </cell>
          <cell r="F1192">
            <v>2</v>
          </cell>
          <cell r="H1192">
            <v>11</v>
          </cell>
          <cell r="M1192" t="str">
            <v>X</v>
          </cell>
          <cell r="R1192" t="str">
            <v>Guatemala</v>
          </cell>
          <cell r="S1192" t="str">
            <v>Guatemala</v>
          </cell>
        </row>
        <row r="1193">
          <cell r="D1193" t="str">
            <v>Jose Daniel, Lopez Esturban</v>
          </cell>
          <cell r="F1193">
            <v>2</v>
          </cell>
          <cell r="H1193">
            <v>7</v>
          </cell>
          <cell r="M1193" t="str">
            <v>X</v>
          </cell>
          <cell r="R1193" t="str">
            <v>Guatemala</v>
          </cell>
          <cell r="S1193" t="str">
            <v>Guatemala</v>
          </cell>
        </row>
        <row r="1194">
          <cell r="B1194">
            <v>2169335280101</v>
          </cell>
          <cell r="D1194" t="str">
            <v>Jose Rodrigo, Perez Palacios</v>
          </cell>
          <cell r="F1194">
            <v>2</v>
          </cell>
          <cell r="H1194">
            <v>7</v>
          </cell>
          <cell r="M1194" t="str">
            <v>X</v>
          </cell>
          <cell r="R1194" t="str">
            <v>Guatemala</v>
          </cell>
          <cell r="S1194" t="str">
            <v>Guatemala</v>
          </cell>
        </row>
        <row r="1195">
          <cell r="B1195">
            <v>2999986140101</v>
          </cell>
          <cell r="D1195" t="str">
            <v>Ivanna Naoly, Cabrera Valiente</v>
          </cell>
          <cell r="F1195">
            <v>1</v>
          </cell>
          <cell r="H1195">
            <v>11</v>
          </cell>
          <cell r="M1195" t="str">
            <v>X</v>
          </cell>
          <cell r="R1195" t="str">
            <v>Guatemala</v>
          </cell>
          <cell r="S1195" t="str">
            <v>Guatemala</v>
          </cell>
        </row>
        <row r="1196">
          <cell r="B1196">
            <v>2100234810101</v>
          </cell>
          <cell r="D1196" t="str">
            <v>Anely Maribi, Cabrera Valiente</v>
          </cell>
          <cell r="F1196">
            <v>1</v>
          </cell>
          <cell r="H1196">
            <v>9</v>
          </cell>
          <cell r="M1196" t="str">
            <v>X</v>
          </cell>
          <cell r="R1196" t="str">
            <v>Guatemala</v>
          </cell>
          <cell r="S1196" t="str">
            <v>Guatemala</v>
          </cell>
        </row>
        <row r="1197">
          <cell r="D1197" t="str">
            <v>Jonathan Emmanuel, Cabrera Barrios</v>
          </cell>
          <cell r="F1197">
            <v>2</v>
          </cell>
          <cell r="H1197">
            <v>10</v>
          </cell>
          <cell r="M1197" t="str">
            <v>X</v>
          </cell>
          <cell r="R1197" t="str">
            <v>Guatemala</v>
          </cell>
          <cell r="S1197" t="str">
            <v>Guatemala</v>
          </cell>
        </row>
        <row r="1198">
          <cell r="B1198">
            <v>2005188520101</v>
          </cell>
          <cell r="D1198" t="str">
            <v>Janie Marie,  Cano Morales</v>
          </cell>
          <cell r="F1198">
            <v>1</v>
          </cell>
          <cell r="H1198">
            <v>9</v>
          </cell>
          <cell r="M1198" t="str">
            <v>X</v>
          </cell>
          <cell r="R1198" t="str">
            <v>Guatemala</v>
          </cell>
          <cell r="S1198" t="str">
            <v>Guatemala</v>
          </cell>
        </row>
        <row r="1199">
          <cell r="B1199">
            <v>1633297530101</v>
          </cell>
          <cell r="D1199" t="str">
            <v>Brenda Susana, Cante Rafael</v>
          </cell>
          <cell r="F1199">
            <v>1</v>
          </cell>
          <cell r="H1199">
            <v>36</v>
          </cell>
          <cell r="M1199" t="str">
            <v>X</v>
          </cell>
          <cell r="R1199" t="str">
            <v>Guatemala</v>
          </cell>
          <cell r="S1199" t="str">
            <v>Guatemala</v>
          </cell>
        </row>
        <row r="1200">
          <cell r="B1200">
            <v>2399938370101</v>
          </cell>
          <cell r="D1200" t="str">
            <v>Alejandro Josue, Rojas Carranza</v>
          </cell>
          <cell r="F1200">
            <v>2</v>
          </cell>
          <cell r="H1200">
            <v>6</v>
          </cell>
          <cell r="M1200" t="str">
            <v>X</v>
          </cell>
          <cell r="R1200" t="str">
            <v>Guatemala</v>
          </cell>
          <cell r="S1200" t="str">
            <v>Guatemala</v>
          </cell>
        </row>
        <row r="1201">
          <cell r="D1201" t="str">
            <v xml:space="preserve">Carlos Hiram, Quezada Salguero </v>
          </cell>
          <cell r="F1201">
            <v>2</v>
          </cell>
          <cell r="H1201">
            <v>14</v>
          </cell>
          <cell r="M1201" t="str">
            <v>X</v>
          </cell>
          <cell r="R1201" t="str">
            <v>Guatemala</v>
          </cell>
          <cell r="S1201" t="str">
            <v>Guatemala</v>
          </cell>
        </row>
        <row r="1202">
          <cell r="B1202">
            <v>2105559040101</v>
          </cell>
          <cell r="D1202" t="str">
            <v>Danna Licia, Cano Morales</v>
          </cell>
          <cell r="F1202">
            <v>1</v>
          </cell>
          <cell r="H1202">
            <v>7</v>
          </cell>
          <cell r="M1202" t="str">
            <v>X</v>
          </cell>
          <cell r="R1202" t="str">
            <v>Guatemala</v>
          </cell>
          <cell r="S1202" t="str">
            <v>Guatemala</v>
          </cell>
        </row>
        <row r="1203">
          <cell r="B1203">
            <v>3265357641401</v>
          </cell>
          <cell r="D1203" t="str">
            <v>Cesar Alexander Mateo, Osorio Lucas</v>
          </cell>
          <cell r="F1203">
            <v>2</v>
          </cell>
          <cell r="H1203">
            <v>13</v>
          </cell>
          <cell r="M1203" t="str">
            <v>X</v>
          </cell>
          <cell r="R1203" t="str">
            <v>Guatemala</v>
          </cell>
          <cell r="S1203" t="str">
            <v>Guatemala</v>
          </cell>
        </row>
        <row r="1204">
          <cell r="D1204" t="str">
            <v>Bryan Alexander, Miranda Mancilla</v>
          </cell>
          <cell r="F1204">
            <v>2</v>
          </cell>
          <cell r="H1204">
            <v>10</v>
          </cell>
          <cell r="M1204" t="str">
            <v>X</v>
          </cell>
          <cell r="R1204" t="str">
            <v>Guatemala</v>
          </cell>
          <cell r="S1204" t="str">
            <v>Guatemala</v>
          </cell>
        </row>
        <row r="1205">
          <cell r="D1205" t="str">
            <v>Valerie Sofia, Martinez Hernandez</v>
          </cell>
          <cell r="F1205">
            <v>1</v>
          </cell>
          <cell r="H1205">
            <v>10</v>
          </cell>
          <cell r="M1205" t="str">
            <v>X</v>
          </cell>
          <cell r="R1205" t="str">
            <v>Guatemala</v>
          </cell>
          <cell r="S1205" t="str">
            <v>Guatemala</v>
          </cell>
        </row>
        <row r="1206">
          <cell r="D1206" t="str">
            <v>Jose Rodrigo, Martinez Hernandez</v>
          </cell>
          <cell r="F1206">
            <v>2</v>
          </cell>
          <cell r="H1206">
            <v>7</v>
          </cell>
          <cell r="M1206" t="str">
            <v>X</v>
          </cell>
          <cell r="R1206" t="str">
            <v>Guatemala</v>
          </cell>
          <cell r="S1206" t="str">
            <v>Guatemala</v>
          </cell>
        </row>
        <row r="1207">
          <cell r="D1207" t="str">
            <v xml:space="preserve">Elisa Belen, Alqui Gomez </v>
          </cell>
          <cell r="F1207">
            <v>1</v>
          </cell>
          <cell r="H1207">
            <v>11</v>
          </cell>
          <cell r="M1207" t="str">
            <v>X</v>
          </cell>
          <cell r="R1207" t="str">
            <v>Guatemala</v>
          </cell>
          <cell r="S1207" t="str">
            <v>Guatemala</v>
          </cell>
        </row>
        <row r="1208">
          <cell r="D1208" t="str">
            <v>Ailyn Gabriela, Gomez Izaguirre</v>
          </cell>
          <cell r="F1208">
            <v>1</v>
          </cell>
          <cell r="H1208">
            <v>12</v>
          </cell>
          <cell r="M1208" t="str">
            <v>X</v>
          </cell>
          <cell r="R1208" t="str">
            <v>Guatemala</v>
          </cell>
          <cell r="S1208" t="str">
            <v>Guatemala</v>
          </cell>
        </row>
        <row r="1209">
          <cell r="D1209" t="str">
            <v>Carlos Fernando, De La Cruz Gomez</v>
          </cell>
          <cell r="F1209">
            <v>2</v>
          </cell>
          <cell r="H1209">
            <v>11</v>
          </cell>
          <cell r="M1209" t="str">
            <v>X</v>
          </cell>
          <cell r="R1209" t="str">
            <v>Guatemala</v>
          </cell>
          <cell r="S1209" t="str">
            <v>Guatemala</v>
          </cell>
        </row>
        <row r="1210">
          <cell r="B1210">
            <v>2594259280101</v>
          </cell>
          <cell r="D1210" t="str">
            <v>Esteban Andre, Morataya Morales</v>
          </cell>
          <cell r="F1210">
            <v>2</v>
          </cell>
          <cell r="H1210">
            <v>6</v>
          </cell>
          <cell r="M1210" t="str">
            <v>X</v>
          </cell>
          <cell r="R1210" t="str">
            <v>Guatemala</v>
          </cell>
          <cell r="S1210" t="str">
            <v>Guatemala</v>
          </cell>
        </row>
        <row r="1211">
          <cell r="B1211">
            <v>2468826700101</v>
          </cell>
          <cell r="D1211" t="str">
            <v>Keila Victoria, Alqui Gomez</v>
          </cell>
          <cell r="F1211">
            <v>1</v>
          </cell>
          <cell r="H1211">
            <v>13</v>
          </cell>
          <cell r="M1211" t="str">
            <v>X</v>
          </cell>
          <cell r="R1211" t="str">
            <v>Guatemala</v>
          </cell>
          <cell r="S1211" t="str">
            <v>Guatemala</v>
          </cell>
        </row>
        <row r="1212">
          <cell r="B1212">
            <v>2994533160101</v>
          </cell>
          <cell r="D1212" t="str">
            <v>Angela Yasmin, Perez</v>
          </cell>
          <cell r="F1212">
            <v>1</v>
          </cell>
          <cell r="H1212">
            <v>18</v>
          </cell>
          <cell r="M1212" t="str">
            <v>X</v>
          </cell>
          <cell r="R1212" t="str">
            <v>Guatemala</v>
          </cell>
          <cell r="S1212" t="str">
            <v>Guatemala</v>
          </cell>
        </row>
        <row r="1213">
          <cell r="B1213">
            <v>3007303060101</v>
          </cell>
          <cell r="D1213" t="str">
            <v>Erick Antonio, Jocol Gomez</v>
          </cell>
          <cell r="F1213">
            <v>2</v>
          </cell>
          <cell r="H1213">
            <v>18</v>
          </cell>
          <cell r="M1213" t="str">
            <v>X</v>
          </cell>
          <cell r="R1213" t="str">
            <v>Guatemala</v>
          </cell>
          <cell r="S1213" t="str">
            <v>Guatemala</v>
          </cell>
        </row>
        <row r="1214">
          <cell r="B1214">
            <v>2256464980101</v>
          </cell>
          <cell r="D1214" t="str">
            <v>Benjamin Adolfo Baley Solis</v>
          </cell>
          <cell r="F1214">
            <v>2</v>
          </cell>
          <cell r="H1214">
            <v>6</v>
          </cell>
          <cell r="M1214" t="str">
            <v>X</v>
          </cell>
          <cell r="R1214" t="str">
            <v>Guatemala</v>
          </cell>
          <cell r="S1214" t="str">
            <v>Guatemala</v>
          </cell>
        </row>
        <row r="1215">
          <cell r="B1215">
            <v>2220630840101</v>
          </cell>
          <cell r="D1215" t="str">
            <v>André Sebastian Guzmán Ramirez</v>
          </cell>
          <cell r="F1215">
            <v>2</v>
          </cell>
          <cell r="H1215">
            <v>6</v>
          </cell>
          <cell r="M1215" t="str">
            <v>X</v>
          </cell>
          <cell r="R1215" t="str">
            <v>Guatemala</v>
          </cell>
          <cell r="S1215" t="str">
            <v>Guatemala</v>
          </cell>
        </row>
        <row r="1216">
          <cell r="B1216">
            <v>2293586160101</v>
          </cell>
          <cell r="D1216" t="str">
            <v>Esteban Roberto Cáseres Cardenas</v>
          </cell>
          <cell r="F1216">
            <v>2</v>
          </cell>
          <cell r="H1216">
            <v>6</v>
          </cell>
          <cell r="M1216" t="str">
            <v>X</v>
          </cell>
          <cell r="R1216" t="str">
            <v>Guatemala</v>
          </cell>
          <cell r="S1216" t="str">
            <v>Guatemala</v>
          </cell>
        </row>
        <row r="1217">
          <cell r="B1217">
            <v>2302837720101</v>
          </cell>
          <cell r="D1217" t="str">
            <v>Christhoper Heidegger Aguilar Velásquez</v>
          </cell>
          <cell r="F1217">
            <v>2</v>
          </cell>
          <cell r="H1217">
            <v>6</v>
          </cell>
          <cell r="M1217" t="str">
            <v>X</v>
          </cell>
          <cell r="R1217" t="str">
            <v>Guatemala</v>
          </cell>
          <cell r="S1217" t="str">
            <v>Guatemala</v>
          </cell>
        </row>
        <row r="1218">
          <cell r="B1218">
            <v>2239701580101</v>
          </cell>
          <cell r="D1218" t="str">
            <v>Luis Antonio Aguilar Orellana</v>
          </cell>
          <cell r="F1218">
            <v>2</v>
          </cell>
          <cell r="H1218">
            <v>6</v>
          </cell>
          <cell r="M1218" t="str">
            <v>X</v>
          </cell>
          <cell r="R1218" t="str">
            <v>Guatemala</v>
          </cell>
          <cell r="S1218" t="str">
            <v>Guatemala</v>
          </cell>
        </row>
        <row r="1219">
          <cell r="B1219">
            <v>2210807080101</v>
          </cell>
          <cell r="D1219" t="str">
            <v>Oscar Rodrigo Contreras Figueroa</v>
          </cell>
          <cell r="F1219">
            <v>2</v>
          </cell>
          <cell r="H1219">
            <v>6</v>
          </cell>
          <cell r="M1219" t="str">
            <v>X</v>
          </cell>
          <cell r="R1219" t="str">
            <v>Guatemala</v>
          </cell>
          <cell r="S1219" t="str">
            <v>Guatemala</v>
          </cell>
        </row>
        <row r="1220">
          <cell r="B1220">
            <v>2102157040101</v>
          </cell>
          <cell r="D1220" t="str">
            <v xml:space="preserve">Josúe Fernando Sánchez Ruano </v>
          </cell>
          <cell r="F1220">
            <v>2</v>
          </cell>
          <cell r="H1220">
            <v>7</v>
          </cell>
          <cell r="M1220" t="str">
            <v>X</v>
          </cell>
          <cell r="R1220" t="str">
            <v>Guatemala</v>
          </cell>
          <cell r="S1220" t="str">
            <v>Guatemala</v>
          </cell>
        </row>
        <row r="1221">
          <cell r="B1221">
            <v>2265217960101</v>
          </cell>
          <cell r="D1221" t="str">
            <v xml:space="preserve">William Alexandre Escobar Juárez </v>
          </cell>
          <cell r="F1221">
            <v>2</v>
          </cell>
          <cell r="H1221">
            <v>7</v>
          </cell>
          <cell r="M1221" t="str">
            <v>X</v>
          </cell>
          <cell r="R1221" t="str">
            <v>Guatemala</v>
          </cell>
          <cell r="S1221" t="str">
            <v>Guatemala</v>
          </cell>
        </row>
        <row r="1222">
          <cell r="B1222">
            <v>2105562850101</v>
          </cell>
          <cell r="D1222" t="str">
            <v>Jorge Antonio Enrique Gómez Moino</v>
          </cell>
          <cell r="F1222">
            <v>2</v>
          </cell>
          <cell r="H1222">
            <v>7</v>
          </cell>
          <cell r="M1222" t="str">
            <v>X</v>
          </cell>
          <cell r="R1222" t="str">
            <v>Guatemala</v>
          </cell>
          <cell r="S1222" t="str">
            <v>Guatemala</v>
          </cell>
        </row>
        <row r="1223">
          <cell r="B1223">
            <v>2089198990101</v>
          </cell>
          <cell r="D1223" t="str">
            <v>Danny Esequiel Jiaz López</v>
          </cell>
          <cell r="F1223">
            <v>2</v>
          </cell>
          <cell r="H1223">
            <v>7</v>
          </cell>
          <cell r="M1223" t="str">
            <v>X</v>
          </cell>
          <cell r="R1223" t="str">
            <v>Guatemala</v>
          </cell>
          <cell r="S1223" t="str">
            <v>Guatemala</v>
          </cell>
        </row>
        <row r="1224">
          <cell r="B1224">
            <v>2953118190101</v>
          </cell>
          <cell r="D1224" t="str">
            <v>Jose Andres Argueta Juárez</v>
          </cell>
          <cell r="F1224">
            <v>2</v>
          </cell>
          <cell r="H1224">
            <v>7</v>
          </cell>
          <cell r="M1224" t="str">
            <v>X</v>
          </cell>
          <cell r="R1224" t="str">
            <v>Guatemala</v>
          </cell>
          <cell r="S1224" t="str">
            <v>Guatemala</v>
          </cell>
        </row>
        <row r="1225">
          <cell r="B1225">
            <v>2237088950101</v>
          </cell>
          <cell r="D1225" t="str">
            <v>Douglas Armando Gudiel Cardona</v>
          </cell>
          <cell r="F1225">
            <v>2</v>
          </cell>
          <cell r="H1225">
            <v>7</v>
          </cell>
          <cell r="M1225" t="str">
            <v>X</v>
          </cell>
          <cell r="R1225" t="str">
            <v>Guatemala</v>
          </cell>
          <cell r="S1225" t="str">
            <v>Guatemala</v>
          </cell>
        </row>
        <row r="1226">
          <cell r="B1226">
            <v>2289662130101</v>
          </cell>
          <cell r="D1226" t="str">
            <v xml:space="preserve">Luis Eduardo Estrada Vicente </v>
          </cell>
          <cell r="F1226">
            <v>2</v>
          </cell>
          <cell r="H1226">
            <v>7</v>
          </cell>
          <cell r="M1226" t="str">
            <v>X</v>
          </cell>
          <cell r="R1226" t="str">
            <v>Guatemala</v>
          </cell>
          <cell r="S1226" t="str">
            <v>Guatemala</v>
          </cell>
        </row>
        <row r="1227">
          <cell r="B1227">
            <v>2104908610101</v>
          </cell>
          <cell r="D1227" t="str">
            <v>Henry Cristofer Alexander García Alvarez</v>
          </cell>
          <cell r="F1227">
            <v>2</v>
          </cell>
          <cell r="H1227">
            <v>7</v>
          </cell>
          <cell r="M1227" t="str">
            <v>X</v>
          </cell>
          <cell r="R1227" t="str">
            <v>Guatemala</v>
          </cell>
          <cell r="S1227" t="str">
            <v>Guatemala</v>
          </cell>
        </row>
        <row r="1228">
          <cell r="B1228">
            <v>2167598110101</v>
          </cell>
          <cell r="D1228" t="str">
            <v xml:space="preserve">José Pablo González Cardona </v>
          </cell>
          <cell r="F1228">
            <v>2</v>
          </cell>
          <cell r="H1228">
            <v>7</v>
          </cell>
          <cell r="M1228" t="str">
            <v>X</v>
          </cell>
          <cell r="R1228" t="str">
            <v>Guatemala</v>
          </cell>
          <cell r="S1228" t="str">
            <v>Guatemala</v>
          </cell>
        </row>
        <row r="1229">
          <cell r="B1229">
            <v>2035764110101</v>
          </cell>
          <cell r="D1229" t="str">
            <v xml:space="preserve">Dylan Josúe Salazar Alquijay </v>
          </cell>
          <cell r="F1229">
            <v>2</v>
          </cell>
          <cell r="H1229">
            <v>7</v>
          </cell>
          <cell r="M1229" t="str">
            <v>X</v>
          </cell>
          <cell r="R1229" t="str">
            <v>Guatemala</v>
          </cell>
          <cell r="S1229" t="str">
            <v>Guatemala</v>
          </cell>
        </row>
        <row r="1230">
          <cell r="B1230">
            <v>2180156070101</v>
          </cell>
          <cell r="D1230" t="str">
            <v>Bharsie Arévalo Marroquin</v>
          </cell>
          <cell r="F1230">
            <v>2</v>
          </cell>
          <cell r="H1230">
            <v>7</v>
          </cell>
          <cell r="M1230" t="str">
            <v>X</v>
          </cell>
          <cell r="R1230" t="str">
            <v>Guatemala</v>
          </cell>
          <cell r="S1230" t="str">
            <v>Guatemala</v>
          </cell>
        </row>
        <row r="1231">
          <cell r="B1231">
            <v>2081094200101</v>
          </cell>
          <cell r="D1231" t="str">
            <v>Angel Gabriel Coronado Mendóza</v>
          </cell>
          <cell r="F1231">
            <v>2</v>
          </cell>
          <cell r="H1231">
            <v>7</v>
          </cell>
          <cell r="M1231" t="str">
            <v>X</v>
          </cell>
          <cell r="R1231" t="str">
            <v>Guatemala</v>
          </cell>
          <cell r="S1231" t="str">
            <v>Guatemala</v>
          </cell>
        </row>
        <row r="1232">
          <cell r="B1232">
            <v>2286591400101</v>
          </cell>
          <cell r="D1232" t="str">
            <v>Miguel  Geovany  López Laynes</v>
          </cell>
          <cell r="F1232">
            <v>2</v>
          </cell>
          <cell r="H1232">
            <v>7</v>
          </cell>
          <cell r="M1232" t="str">
            <v>X</v>
          </cell>
          <cell r="R1232" t="str">
            <v>Guatemala</v>
          </cell>
          <cell r="S1232" t="str">
            <v>Guatemala</v>
          </cell>
        </row>
        <row r="1233">
          <cell r="B1233">
            <v>2126690440101</v>
          </cell>
          <cell r="D1233" t="str">
            <v xml:space="preserve">José Saul Orrego Escobar </v>
          </cell>
          <cell r="F1233">
            <v>2</v>
          </cell>
          <cell r="H1233">
            <v>7</v>
          </cell>
          <cell r="M1233" t="str">
            <v>X</v>
          </cell>
          <cell r="R1233" t="str">
            <v>Guatemala</v>
          </cell>
          <cell r="S1233" t="str">
            <v>Guatemala</v>
          </cell>
        </row>
        <row r="1234">
          <cell r="B1234">
            <v>2132096910101</v>
          </cell>
          <cell r="D1234" t="str">
            <v>Osman Samuel Soto Guatemala</v>
          </cell>
          <cell r="F1234">
            <v>2</v>
          </cell>
          <cell r="H1234">
            <v>7</v>
          </cell>
          <cell r="M1234" t="str">
            <v>X</v>
          </cell>
          <cell r="R1234" t="str">
            <v>Guatemala</v>
          </cell>
          <cell r="S1234" t="str">
            <v>Guatemala</v>
          </cell>
        </row>
        <row r="1235">
          <cell r="B1235">
            <v>2064093970101</v>
          </cell>
          <cell r="D1235" t="str">
            <v>Kevder Rashíd Mayer Meléndez</v>
          </cell>
          <cell r="F1235">
            <v>2</v>
          </cell>
          <cell r="H1235">
            <v>8</v>
          </cell>
          <cell r="M1235" t="str">
            <v>X</v>
          </cell>
          <cell r="R1235" t="str">
            <v>Guatemala</v>
          </cell>
          <cell r="S1235" t="str">
            <v>Guatemala</v>
          </cell>
        </row>
        <row r="1236">
          <cell r="B1236">
            <v>2043060190101</v>
          </cell>
          <cell r="D1236" t="str">
            <v>Luis Pedro Pablo Cerrato</v>
          </cell>
          <cell r="F1236">
            <v>2</v>
          </cell>
          <cell r="H1236">
            <v>8</v>
          </cell>
          <cell r="M1236" t="str">
            <v>X</v>
          </cell>
          <cell r="R1236" t="str">
            <v>Guatemala</v>
          </cell>
          <cell r="S1236" t="str">
            <v>Guatemala</v>
          </cell>
        </row>
        <row r="1237">
          <cell r="B1237">
            <v>2068326130101</v>
          </cell>
          <cell r="D1237" t="str">
            <v>Crisitan Daniel Boror López</v>
          </cell>
          <cell r="F1237">
            <v>2</v>
          </cell>
          <cell r="H1237">
            <v>8</v>
          </cell>
          <cell r="M1237" t="str">
            <v>X</v>
          </cell>
          <cell r="R1237" t="str">
            <v>Guatemala</v>
          </cell>
          <cell r="S1237" t="str">
            <v>Guatemala</v>
          </cell>
        </row>
        <row r="1238">
          <cell r="B1238">
            <v>2018531830101</v>
          </cell>
          <cell r="D1238" t="str">
            <v>Kevin Eduardo Borot López</v>
          </cell>
          <cell r="F1238">
            <v>2</v>
          </cell>
          <cell r="H1238">
            <v>9</v>
          </cell>
          <cell r="M1238" t="str">
            <v>X</v>
          </cell>
          <cell r="R1238" t="str">
            <v>Guatemala</v>
          </cell>
          <cell r="S1238" t="str">
            <v>Guatemala</v>
          </cell>
        </row>
        <row r="1239">
          <cell r="B1239">
            <v>3650265300608</v>
          </cell>
          <cell r="D1239" t="str">
            <v xml:space="preserve">Jhonatan Josue Arredondo Carrera </v>
          </cell>
          <cell r="F1239">
            <v>2</v>
          </cell>
          <cell r="H1239">
            <v>15</v>
          </cell>
          <cell r="M1239" t="str">
            <v>X</v>
          </cell>
          <cell r="R1239" t="str">
            <v>Guatemala</v>
          </cell>
          <cell r="S1239" t="str">
            <v>Guatemala</v>
          </cell>
        </row>
        <row r="1240">
          <cell r="B1240">
            <v>2038896650101</v>
          </cell>
          <cell r="D1240" t="str">
            <v>Kevin Alexsannder López Barrera</v>
          </cell>
          <cell r="F1240">
            <v>2</v>
          </cell>
          <cell r="H1240">
            <v>8</v>
          </cell>
          <cell r="M1240" t="str">
            <v>X</v>
          </cell>
          <cell r="R1240" t="str">
            <v>Guatemala</v>
          </cell>
          <cell r="S1240" t="str">
            <v>Guatemala</v>
          </cell>
        </row>
        <row r="1241">
          <cell r="B1241">
            <v>2058565350101</v>
          </cell>
          <cell r="D1241" t="str">
            <v xml:space="preserve">Dielo Alejandro Trigeros Murillo </v>
          </cell>
          <cell r="F1241">
            <v>2</v>
          </cell>
          <cell r="H1241">
            <v>8</v>
          </cell>
          <cell r="M1241" t="str">
            <v>X</v>
          </cell>
          <cell r="R1241" t="str">
            <v>Guatemala</v>
          </cell>
          <cell r="S1241" t="str">
            <v>Guatemala</v>
          </cell>
        </row>
        <row r="1242">
          <cell r="B1242">
            <v>2019305520108</v>
          </cell>
          <cell r="D1242" t="str">
            <v>José Pablo Petzey López</v>
          </cell>
          <cell r="F1242">
            <v>2</v>
          </cell>
          <cell r="H1242">
            <v>8</v>
          </cell>
          <cell r="M1242" t="str">
            <v>X</v>
          </cell>
          <cell r="R1242" t="str">
            <v>Guatemala</v>
          </cell>
          <cell r="S1242" t="str">
            <v>Guatemala</v>
          </cell>
        </row>
        <row r="1243">
          <cell r="B1243">
            <v>2043570200101</v>
          </cell>
          <cell r="D1243" t="str">
            <v xml:space="preserve">Carlos David Hernández </v>
          </cell>
          <cell r="F1243">
            <v>2</v>
          </cell>
          <cell r="H1243">
            <v>8</v>
          </cell>
          <cell r="M1243" t="str">
            <v>X</v>
          </cell>
          <cell r="R1243" t="str">
            <v>Guatemala</v>
          </cell>
          <cell r="S1243" t="str">
            <v>Guatemala</v>
          </cell>
        </row>
        <row r="1244">
          <cell r="B1244">
            <v>2170434290101</v>
          </cell>
          <cell r="D1244" t="str">
            <v xml:space="preserve">Jared Aram Cartagena Díaz </v>
          </cell>
          <cell r="F1244">
            <v>2</v>
          </cell>
          <cell r="H1244">
            <v>8</v>
          </cell>
          <cell r="M1244" t="str">
            <v>X</v>
          </cell>
          <cell r="R1244" t="str">
            <v>Guatemala</v>
          </cell>
          <cell r="S1244" t="str">
            <v>Guatemala</v>
          </cell>
        </row>
        <row r="1245">
          <cell r="B1245">
            <v>3022449560101</v>
          </cell>
          <cell r="D1245" t="str">
            <v>Samuel Aron Morales Barrios</v>
          </cell>
          <cell r="F1245">
            <v>2</v>
          </cell>
          <cell r="H1245">
            <v>9</v>
          </cell>
          <cell r="M1245" t="str">
            <v>X</v>
          </cell>
          <cell r="R1245" t="str">
            <v>Guatemala</v>
          </cell>
          <cell r="S1245" t="str">
            <v>Guatemala</v>
          </cell>
        </row>
        <row r="1246">
          <cell r="B1246">
            <v>2003656490101</v>
          </cell>
          <cell r="D1246" t="str">
            <v>Diego Andres Molina Gaitan</v>
          </cell>
          <cell r="F1246">
            <v>2</v>
          </cell>
          <cell r="H1246">
            <v>9</v>
          </cell>
          <cell r="M1246" t="str">
            <v>X</v>
          </cell>
          <cell r="R1246" t="str">
            <v>Guatemala</v>
          </cell>
          <cell r="S1246" t="str">
            <v>Guatemala</v>
          </cell>
        </row>
        <row r="1247">
          <cell r="B1247">
            <v>2007719060101</v>
          </cell>
          <cell r="D1247" t="str">
            <v xml:space="preserve">Alan Samuel Pérez Herrera </v>
          </cell>
          <cell r="F1247">
            <v>2</v>
          </cell>
          <cell r="H1247">
            <v>9</v>
          </cell>
          <cell r="M1247" t="str">
            <v>X</v>
          </cell>
          <cell r="R1247" t="str">
            <v>Guatemala</v>
          </cell>
          <cell r="S1247" t="str">
            <v>Guatemala</v>
          </cell>
        </row>
        <row r="1248">
          <cell r="B1248">
            <v>2008104130101</v>
          </cell>
          <cell r="D1248" t="str">
            <v>Ariel Benjamin Maldonado Cifuentes</v>
          </cell>
          <cell r="F1248">
            <v>2</v>
          </cell>
          <cell r="H1248">
            <v>9</v>
          </cell>
          <cell r="M1248" t="str">
            <v>X</v>
          </cell>
          <cell r="R1248" t="str">
            <v>Guatemala</v>
          </cell>
          <cell r="S1248" t="str">
            <v>Guatemala</v>
          </cell>
        </row>
        <row r="1249">
          <cell r="B1249">
            <v>2028434590101</v>
          </cell>
          <cell r="D1249" t="str">
            <v>Juan David Elezar Calachij García</v>
          </cell>
          <cell r="F1249">
            <v>2</v>
          </cell>
          <cell r="H1249">
            <v>9</v>
          </cell>
          <cell r="M1249" t="str">
            <v>X</v>
          </cell>
          <cell r="R1249" t="str">
            <v>Guatemala</v>
          </cell>
          <cell r="S1249" t="str">
            <v>Guatemala</v>
          </cell>
        </row>
        <row r="1250">
          <cell r="D1250" t="str">
            <v>Luis José Pablo Cerrato</v>
          </cell>
          <cell r="F1250">
            <v>2</v>
          </cell>
          <cell r="H1250">
            <v>9</v>
          </cell>
          <cell r="M1250" t="str">
            <v>X</v>
          </cell>
          <cell r="R1250" t="str">
            <v>Guatemala</v>
          </cell>
          <cell r="S1250" t="str">
            <v>Guatemala</v>
          </cell>
        </row>
        <row r="1251">
          <cell r="B1251">
            <v>2243246590101</v>
          </cell>
          <cell r="D1251" t="str">
            <v xml:space="preserve">Derek Nehemías Monzón Osorio </v>
          </cell>
          <cell r="F1251">
            <v>2</v>
          </cell>
          <cell r="H1251">
            <v>9</v>
          </cell>
          <cell r="M1251" t="str">
            <v>X</v>
          </cell>
          <cell r="R1251" t="str">
            <v>Guatemala</v>
          </cell>
          <cell r="S1251" t="str">
            <v>Guatemala</v>
          </cell>
        </row>
        <row r="1252">
          <cell r="D1252" t="str">
            <v>Jonatan Elias Morales Barrios</v>
          </cell>
          <cell r="F1252">
            <v>2</v>
          </cell>
          <cell r="H1252">
            <v>9</v>
          </cell>
          <cell r="M1252" t="str">
            <v>X</v>
          </cell>
          <cell r="R1252" t="str">
            <v>Guatemala</v>
          </cell>
          <cell r="S1252" t="str">
            <v>Guatemala</v>
          </cell>
        </row>
        <row r="1253">
          <cell r="D1253" t="str">
            <v>José Raúl Colindres Coyoy</v>
          </cell>
          <cell r="F1253">
            <v>2</v>
          </cell>
          <cell r="H1253">
            <v>9</v>
          </cell>
          <cell r="M1253" t="str">
            <v>X</v>
          </cell>
          <cell r="R1253" t="str">
            <v>Guatemala</v>
          </cell>
          <cell r="S1253" t="str">
            <v>Guatemala</v>
          </cell>
        </row>
        <row r="1254">
          <cell r="B1254">
            <v>2018179180101</v>
          </cell>
          <cell r="D1254" t="str">
            <v>Diego Fernando Sanchez Guzmán</v>
          </cell>
          <cell r="F1254">
            <v>2</v>
          </cell>
          <cell r="H1254">
            <v>9</v>
          </cell>
          <cell r="M1254" t="str">
            <v>X</v>
          </cell>
          <cell r="R1254" t="str">
            <v>Guatemala</v>
          </cell>
          <cell r="S1254" t="str">
            <v>Guatemala</v>
          </cell>
        </row>
        <row r="1255">
          <cell r="B1255">
            <v>3011780540101</v>
          </cell>
          <cell r="D1255" t="str">
            <v>Victor Ricardo Leiva Santisteban</v>
          </cell>
          <cell r="F1255">
            <v>2</v>
          </cell>
          <cell r="H1255">
            <v>9</v>
          </cell>
          <cell r="M1255" t="str">
            <v>X</v>
          </cell>
          <cell r="R1255" t="str">
            <v>Guatemala</v>
          </cell>
          <cell r="S1255" t="str">
            <v>Guatemala</v>
          </cell>
        </row>
        <row r="1256">
          <cell r="B1256">
            <v>2015564130101</v>
          </cell>
          <cell r="D1256" t="str">
            <v>Emilio Sebastian Contreras Figueroa</v>
          </cell>
          <cell r="F1256">
            <v>2</v>
          </cell>
          <cell r="H1256">
            <v>9</v>
          </cell>
          <cell r="M1256" t="str">
            <v>X</v>
          </cell>
          <cell r="R1256" t="str">
            <v>Guatemala</v>
          </cell>
          <cell r="S1256" t="str">
            <v>Guatemala</v>
          </cell>
        </row>
        <row r="1257">
          <cell r="B1257">
            <v>3561330360101</v>
          </cell>
          <cell r="D1257" t="str">
            <v xml:space="preserve">Luis Fernando Barillas Reyna </v>
          </cell>
          <cell r="F1257">
            <v>2</v>
          </cell>
          <cell r="H1257">
            <v>9</v>
          </cell>
          <cell r="M1257" t="str">
            <v>X</v>
          </cell>
          <cell r="R1257" t="str">
            <v>Guatemala</v>
          </cell>
          <cell r="S1257" t="str">
            <v>Guatemala</v>
          </cell>
        </row>
        <row r="1258">
          <cell r="D1258" t="str">
            <v>Eddy Gabriel Garcia Lunch</v>
          </cell>
          <cell r="F1258">
            <v>2</v>
          </cell>
          <cell r="H1258">
            <v>10</v>
          </cell>
          <cell r="M1258" t="str">
            <v>X</v>
          </cell>
          <cell r="R1258" t="str">
            <v>Guatemala</v>
          </cell>
          <cell r="S1258" t="str">
            <v>Guatemala</v>
          </cell>
        </row>
        <row r="1259">
          <cell r="D1259" t="str">
            <v>Héctor Bladimir Armira Pérez</v>
          </cell>
          <cell r="F1259">
            <v>2</v>
          </cell>
          <cell r="H1259">
            <v>10</v>
          </cell>
          <cell r="M1259" t="str">
            <v>X</v>
          </cell>
          <cell r="R1259" t="str">
            <v>Guatemala</v>
          </cell>
          <cell r="S1259" t="str">
            <v>Guatemala</v>
          </cell>
        </row>
        <row r="1260">
          <cell r="D1260" t="str">
            <v xml:space="preserve">Josep Ismael Calachij García </v>
          </cell>
          <cell r="F1260">
            <v>2</v>
          </cell>
          <cell r="H1260">
            <v>10</v>
          </cell>
          <cell r="M1260" t="str">
            <v>X</v>
          </cell>
          <cell r="R1260" t="str">
            <v>Guatemala</v>
          </cell>
          <cell r="S1260" t="str">
            <v>Guatemala</v>
          </cell>
        </row>
        <row r="1261">
          <cell r="B1261">
            <v>2988101070101</v>
          </cell>
          <cell r="D1261" t="str">
            <v>Jose Carlos Carrillo Claverie</v>
          </cell>
          <cell r="F1261">
            <v>2</v>
          </cell>
          <cell r="H1261">
            <v>10</v>
          </cell>
          <cell r="M1261" t="str">
            <v>X</v>
          </cell>
          <cell r="R1261" t="str">
            <v>Guatemala</v>
          </cell>
          <cell r="S1261" t="str">
            <v>Guatemala</v>
          </cell>
        </row>
        <row r="1262">
          <cell r="B1262">
            <v>3020577300101</v>
          </cell>
          <cell r="D1262" t="str">
            <v>Luis Angel Aguilar Morales</v>
          </cell>
          <cell r="F1262">
            <v>2</v>
          </cell>
          <cell r="H1262">
            <v>10</v>
          </cell>
          <cell r="M1262" t="str">
            <v>X</v>
          </cell>
          <cell r="R1262" t="str">
            <v>Guatemala</v>
          </cell>
          <cell r="S1262" t="str">
            <v>Guatemala</v>
          </cell>
        </row>
        <row r="1263">
          <cell r="B1263">
            <v>2055928130101</v>
          </cell>
          <cell r="D1263" t="str">
            <v>Iván Fabricio Machín Sanchez</v>
          </cell>
          <cell r="F1263">
            <v>2</v>
          </cell>
          <cell r="H1263">
            <v>10</v>
          </cell>
          <cell r="M1263" t="str">
            <v>X</v>
          </cell>
          <cell r="R1263" t="str">
            <v>Guatemala</v>
          </cell>
          <cell r="S1263" t="str">
            <v>Guatemala</v>
          </cell>
        </row>
        <row r="1264">
          <cell r="B1264">
            <v>3015083560101</v>
          </cell>
          <cell r="D1264" t="str">
            <v>Angel Sebastian Gramajo Martínez</v>
          </cell>
          <cell r="F1264">
            <v>2</v>
          </cell>
          <cell r="H1264">
            <v>10</v>
          </cell>
          <cell r="M1264" t="str">
            <v>X</v>
          </cell>
          <cell r="R1264" t="str">
            <v>Guatemala</v>
          </cell>
          <cell r="S1264" t="str">
            <v>Guatemala</v>
          </cell>
        </row>
        <row r="1265">
          <cell r="D1265" t="str">
            <v>Jevin Josúe Peralta Reyes</v>
          </cell>
          <cell r="F1265">
            <v>2</v>
          </cell>
          <cell r="H1265">
            <v>10</v>
          </cell>
          <cell r="M1265" t="str">
            <v>X</v>
          </cell>
          <cell r="R1265" t="str">
            <v>Guatemala</v>
          </cell>
          <cell r="S1265" t="str">
            <v>Guatemala</v>
          </cell>
        </row>
        <row r="1266">
          <cell r="B1266">
            <v>2004441580101</v>
          </cell>
          <cell r="D1266" t="str">
            <v>José Rodrigo Godínez Almengor</v>
          </cell>
          <cell r="F1266">
            <v>2</v>
          </cell>
          <cell r="H1266">
            <v>10</v>
          </cell>
          <cell r="M1266" t="str">
            <v>X</v>
          </cell>
          <cell r="R1266" t="str">
            <v>Guatemala</v>
          </cell>
          <cell r="S1266" t="str">
            <v>Guatemala</v>
          </cell>
        </row>
        <row r="1267">
          <cell r="B1267">
            <v>2998776390101</v>
          </cell>
          <cell r="D1267" t="str">
            <v>Daniel Pablo Roberto López Guerra</v>
          </cell>
          <cell r="F1267">
            <v>2</v>
          </cell>
          <cell r="H1267">
            <v>10</v>
          </cell>
          <cell r="M1267" t="str">
            <v>X</v>
          </cell>
          <cell r="R1267" t="str">
            <v>Guatemala</v>
          </cell>
          <cell r="S1267" t="str">
            <v>Guatemala</v>
          </cell>
        </row>
        <row r="1268">
          <cell r="B1268">
            <v>2045191440101</v>
          </cell>
          <cell r="D1268" t="str">
            <v xml:space="preserve">David Orlando Monroy Elías </v>
          </cell>
          <cell r="F1268">
            <v>2</v>
          </cell>
          <cell r="H1268">
            <v>10</v>
          </cell>
          <cell r="M1268" t="str">
            <v>X</v>
          </cell>
          <cell r="R1268" t="str">
            <v>Guatemala</v>
          </cell>
          <cell r="S1268" t="str">
            <v>Guatemala</v>
          </cell>
        </row>
        <row r="1269">
          <cell r="B1269">
            <v>2730919800101</v>
          </cell>
          <cell r="D1269" t="str">
            <v>Edson Daniel Reyes García</v>
          </cell>
          <cell r="F1269">
            <v>2</v>
          </cell>
          <cell r="H1269">
            <v>10</v>
          </cell>
          <cell r="M1269" t="str">
            <v>X</v>
          </cell>
          <cell r="R1269" t="str">
            <v>Guatemala</v>
          </cell>
          <cell r="S1269" t="str">
            <v>Guatemala</v>
          </cell>
        </row>
        <row r="1270">
          <cell r="D1270" t="str">
            <v>Miguel Angel Tipaz Calel</v>
          </cell>
          <cell r="F1270">
            <v>2</v>
          </cell>
          <cell r="H1270">
            <v>10</v>
          </cell>
          <cell r="M1270" t="str">
            <v>X</v>
          </cell>
          <cell r="R1270" t="str">
            <v>Guatemala</v>
          </cell>
          <cell r="S1270" t="str">
            <v>Guatemala</v>
          </cell>
        </row>
        <row r="1271">
          <cell r="B1271">
            <v>2904454850101</v>
          </cell>
          <cell r="D1271" t="str">
            <v>Isay Emmanuel Rosales Jacobo</v>
          </cell>
          <cell r="F1271">
            <v>2</v>
          </cell>
          <cell r="H1271">
            <v>10</v>
          </cell>
          <cell r="M1271" t="str">
            <v>X</v>
          </cell>
          <cell r="R1271" t="str">
            <v>Guatemala</v>
          </cell>
          <cell r="S1271" t="str">
            <v>Guatemala</v>
          </cell>
        </row>
        <row r="1272">
          <cell r="B1272">
            <v>3021653040101</v>
          </cell>
          <cell r="D1272" t="str">
            <v>Jeffrey Denilson Avalos Holtmann</v>
          </cell>
          <cell r="F1272">
            <v>2</v>
          </cell>
          <cell r="H1272">
            <v>10</v>
          </cell>
          <cell r="M1272" t="str">
            <v>X</v>
          </cell>
          <cell r="R1272" t="str">
            <v>Guatemala</v>
          </cell>
          <cell r="S1272" t="str">
            <v>Guatemala</v>
          </cell>
        </row>
        <row r="1273">
          <cell r="B1273">
            <v>3275511781405</v>
          </cell>
          <cell r="D1273" t="str">
            <v>Sergio Benjamin Juan</v>
          </cell>
          <cell r="F1273">
            <v>2</v>
          </cell>
          <cell r="H1273">
            <v>10</v>
          </cell>
          <cell r="M1273" t="str">
            <v>X</v>
          </cell>
          <cell r="R1273" t="str">
            <v>Guatemala</v>
          </cell>
          <cell r="S1273" t="str">
            <v>Guatemala</v>
          </cell>
        </row>
        <row r="1274">
          <cell r="B1274">
            <v>3340099361206</v>
          </cell>
          <cell r="D1274" t="str">
            <v>Aldo Guillermo Vásquez Laynez</v>
          </cell>
          <cell r="F1274">
            <v>2</v>
          </cell>
          <cell r="H1274">
            <v>10</v>
          </cell>
          <cell r="M1274" t="str">
            <v>X</v>
          </cell>
          <cell r="R1274" t="str">
            <v>Guatemala</v>
          </cell>
          <cell r="S1274" t="str">
            <v>Guatemala</v>
          </cell>
        </row>
        <row r="1275">
          <cell r="B1275">
            <v>3029877700108</v>
          </cell>
          <cell r="D1275" t="str">
            <v xml:space="preserve">José Andrés Cordova Orellaa </v>
          </cell>
          <cell r="F1275">
            <v>2</v>
          </cell>
          <cell r="H1275">
            <v>10</v>
          </cell>
          <cell r="M1275" t="str">
            <v>X</v>
          </cell>
          <cell r="R1275" t="str">
            <v>Guatemala</v>
          </cell>
          <cell r="S1275" t="str">
            <v>Guatemala</v>
          </cell>
        </row>
        <row r="1276">
          <cell r="D1276" t="str">
            <v xml:space="preserve">Gersonn Emanuel López Sánchez </v>
          </cell>
          <cell r="F1276">
            <v>2</v>
          </cell>
          <cell r="H1276">
            <v>10</v>
          </cell>
          <cell r="M1276" t="str">
            <v>X</v>
          </cell>
          <cell r="R1276" t="str">
            <v>Guatemala</v>
          </cell>
          <cell r="S1276" t="str">
            <v>Guatemala</v>
          </cell>
        </row>
        <row r="1277">
          <cell r="D1277" t="str">
            <v xml:space="preserve">José Estuardo Ceballos Valenzuela </v>
          </cell>
          <cell r="F1277">
            <v>2</v>
          </cell>
          <cell r="H1277">
            <v>10</v>
          </cell>
          <cell r="M1277" t="str">
            <v>X</v>
          </cell>
          <cell r="R1277" t="str">
            <v>Guatemala</v>
          </cell>
          <cell r="S1277" t="str">
            <v>Guatemala</v>
          </cell>
        </row>
        <row r="1278">
          <cell r="B1278">
            <v>2996700900101</v>
          </cell>
          <cell r="D1278" t="str">
            <v>Rodrigo Méndez Pinelo</v>
          </cell>
          <cell r="F1278">
            <v>2</v>
          </cell>
          <cell r="H1278">
            <v>10</v>
          </cell>
          <cell r="M1278" t="str">
            <v>X</v>
          </cell>
          <cell r="R1278" t="str">
            <v>Guatemala</v>
          </cell>
          <cell r="S1278" t="str">
            <v>Guatemala</v>
          </cell>
        </row>
        <row r="1279">
          <cell r="D1279" t="str">
            <v>Andereson Didier Juárez Dávila</v>
          </cell>
          <cell r="F1279">
            <v>2</v>
          </cell>
          <cell r="H1279">
            <v>10</v>
          </cell>
          <cell r="M1279" t="str">
            <v>X</v>
          </cell>
          <cell r="R1279" t="str">
            <v>Guatemala</v>
          </cell>
          <cell r="S1279" t="str">
            <v>Guatemala</v>
          </cell>
        </row>
        <row r="1280">
          <cell r="B1280">
            <v>3020862770101</v>
          </cell>
          <cell r="D1280" t="str">
            <v xml:space="preserve">Junnior Saúl Lopez Gómez </v>
          </cell>
          <cell r="F1280">
            <v>2</v>
          </cell>
          <cell r="H1280">
            <v>10</v>
          </cell>
          <cell r="M1280" t="str">
            <v>X</v>
          </cell>
          <cell r="R1280" t="str">
            <v>Guatemala</v>
          </cell>
          <cell r="S1280" t="str">
            <v>Guatemala</v>
          </cell>
        </row>
        <row r="1281">
          <cell r="B1281">
            <v>3023896360101</v>
          </cell>
          <cell r="D1281" t="str">
            <v>Erick Sebastián Careceres Cardenas</v>
          </cell>
          <cell r="F1281">
            <v>2</v>
          </cell>
          <cell r="H1281">
            <v>10</v>
          </cell>
          <cell r="M1281" t="str">
            <v>X</v>
          </cell>
          <cell r="R1281" t="str">
            <v>Guatemala</v>
          </cell>
          <cell r="S1281" t="str">
            <v>Guatemala</v>
          </cell>
        </row>
        <row r="1282">
          <cell r="B1282">
            <v>2322550080101</v>
          </cell>
          <cell r="D1282" t="str">
            <v>José Alejandro Menjivar Chinchilla</v>
          </cell>
          <cell r="F1282">
            <v>2</v>
          </cell>
          <cell r="H1282">
            <v>9</v>
          </cell>
          <cell r="M1282" t="str">
            <v>X</v>
          </cell>
          <cell r="R1282" t="str">
            <v>Guatemala</v>
          </cell>
          <cell r="S1282" t="str">
            <v>Guatemala</v>
          </cell>
        </row>
        <row r="1283">
          <cell r="D1283" t="str">
            <v>José Alejandro De León Guman</v>
          </cell>
          <cell r="F1283">
            <v>2</v>
          </cell>
          <cell r="H1283">
            <v>10</v>
          </cell>
          <cell r="M1283" t="str">
            <v>X</v>
          </cell>
          <cell r="R1283" t="str">
            <v>Guatemala</v>
          </cell>
          <cell r="S1283" t="str">
            <v>Guatemala</v>
          </cell>
        </row>
        <row r="1284">
          <cell r="B1284">
            <v>2224738430101</v>
          </cell>
          <cell r="D1284" t="str">
            <v>José Pablo Ramos Hernández</v>
          </cell>
          <cell r="F1284">
            <v>2</v>
          </cell>
          <cell r="H1284">
            <v>6</v>
          </cell>
          <cell r="M1284" t="str">
            <v>X</v>
          </cell>
          <cell r="R1284" t="str">
            <v>Guatemala</v>
          </cell>
          <cell r="S1284" t="str">
            <v>Guatemala</v>
          </cell>
        </row>
        <row r="1285">
          <cell r="B1285">
            <v>2010445600101</v>
          </cell>
          <cell r="D1285" t="str">
            <v>Michael Marco Eduardo Miranda Segura</v>
          </cell>
          <cell r="F1285">
            <v>2</v>
          </cell>
          <cell r="H1285">
            <v>9</v>
          </cell>
          <cell r="M1285" t="str">
            <v>X</v>
          </cell>
          <cell r="R1285" t="str">
            <v>Guatemala</v>
          </cell>
          <cell r="S1285" t="str">
            <v>Guatemala</v>
          </cell>
        </row>
        <row r="1286">
          <cell r="B1286">
            <v>2220808410101</v>
          </cell>
          <cell r="D1286" t="str">
            <v>Antony Joshue Ical Tejada</v>
          </cell>
          <cell r="F1286">
            <v>2</v>
          </cell>
          <cell r="H1286">
            <v>6</v>
          </cell>
          <cell r="M1286" t="str">
            <v>X</v>
          </cell>
          <cell r="R1286" t="str">
            <v>Guatemala</v>
          </cell>
          <cell r="S1286" t="str">
            <v>Guatemala</v>
          </cell>
        </row>
        <row r="1287">
          <cell r="D1287" t="str">
            <v>Jostyn Alejandro Santizo Mejicanos</v>
          </cell>
          <cell r="F1287">
            <v>2</v>
          </cell>
          <cell r="H1287">
            <v>11</v>
          </cell>
          <cell r="M1287" t="str">
            <v>X</v>
          </cell>
          <cell r="R1287" t="str">
            <v>Guatemala</v>
          </cell>
          <cell r="S1287" t="str">
            <v>Guatemala</v>
          </cell>
        </row>
        <row r="1288">
          <cell r="D1288" t="str">
            <v>Jefferson Luciano Gómez Cante</v>
          </cell>
          <cell r="F1288">
            <v>2</v>
          </cell>
          <cell r="H1288">
            <v>9</v>
          </cell>
          <cell r="M1288" t="str">
            <v>X</v>
          </cell>
          <cell r="R1288" t="str">
            <v>Guatemala</v>
          </cell>
          <cell r="S1288" t="str">
            <v>Guatemala</v>
          </cell>
        </row>
        <row r="1289">
          <cell r="D1289" t="str">
            <v xml:space="preserve">Javier Alejandro Reyes Ávila </v>
          </cell>
          <cell r="F1289">
            <v>2</v>
          </cell>
          <cell r="H1289">
            <v>9</v>
          </cell>
          <cell r="M1289" t="str">
            <v>X</v>
          </cell>
          <cell r="R1289" t="str">
            <v>Guatemala</v>
          </cell>
          <cell r="S1289" t="str">
            <v>Guatemala</v>
          </cell>
        </row>
        <row r="1290">
          <cell r="B1290">
            <v>2302839420101</v>
          </cell>
          <cell r="D1290" t="str">
            <v>Samuel Angel Aarón Bautista</v>
          </cell>
          <cell r="F1290">
            <v>2</v>
          </cell>
          <cell r="H1290">
            <v>6</v>
          </cell>
          <cell r="M1290" t="str">
            <v>X</v>
          </cell>
          <cell r="R1290" t="str">
            <v>Guatemala</v>
          </cell>
          <cell r="S1290" t="str">
            <v>Guatemala</v>
          </cell>
        </row>
        <row r="1291">
          <cell r="B1291">
            <v>2307646570101</v>
          </cell>
          <cell r="D1291" t="str">
            <v>Diego Benjamín Oliver López Meléndez</v>
          </cell>
          <cell r="F1291">
            <v>2</v>
          </cell>
          <cell r="H1291">
            <v>6</v>
          </cell>
          <cell r="M1291" t="str">
            <v>X</v>
          </cell>
          <cell r="R1291" t="str">
            <v>Guatemala</v>
          </cell>
          <cell r="S1291" t="str">
            <v>Guatemala</v>
          </cell>
        </row>
        <row r="1292">
          <cell r="B1292">
            <v>2251560320101</v>
          </cell>
          <cell r="D1292" t="str">
            <v>Pedro Pablo Flores García</v>
          </cell>
          <cell r="F1292">
            <v>2</v>
          </cell>
          <cell r="H1292">
            <v>6</v>
          </cell>
          <cell r="M1292" t="str">
            <v>X</v>
          </cell>
          <cell r="R1292" t="str">
            <v>Guatemala</v>
          </cell>
          <cell r="S1292" t="str">
            <v>Guatemala</v>
          </cell>
        </row>
        <row r="1293">
          <cell r="B1293">
            <v>2220629910101</v>
          </cell>
          <cell r="D1293" t="str">
            <v>Ián Josué Mijangos Girón</v>
          </cell>
          <cell r="F1293">
            <v>2</v>
          </cell>
          <cell r="H1293">
            <v>6</v>
          </cell>
          <cell r="M1293" t="str">
            <v>X</v>
          </cell>
          <cell r="R1293" t="str">
            <v>Guatemala</v>
          </cell>
          <cell r="S1293" t="str">
            <v>Guatemala</v>
          </cell>
        </row>
        <row r="1294">
          <cell r="B1294">
            <v>2316759840101</v>
          </cell>
          <cell r="D1294" t="str">
            <v>Jose Marco Juárez Morales</v>
          </cell>
          <cell r="F1294">
            <v>2</v>
          </cell>
          <cell r="H1294">
            <v>6</v>
          </cell>
          <cell r="M1294" t="str">
            <v>X</v>
          </cell>
          <cell r="R1294" t="str">
            <v>Guatemala</v>
          </cell>
          <cell r="S1294" t="str">
            <v>Guatemala</v>
          </cell>
        </row>
        <row r="1295">
          <cell r="B1295">
            <v>2285305390101</v>
          </cell>
          <cell r="D1295" t="str">
            <v>Javier Andres Venatenthe Robles</v>
          </cell>
          <cell r="F1295">
            <v>2</v>
          </cell>
          <cell r="H1295">
            <v>6</v>
          </cell>
          <cell r="M1295" t="str">
            <v>X</v>
          </cell>
          <cell r="R1295" t="str">
            <v>Guatemala</v>
          </cell>
          <cell r="S1295" t="str">
            <v>Guatemala</v>
          </cell>
        </row>
        <row r="1296">
          <cell r="B1296">
            <v>2118595240101</v>
          </cell>
          <cell r="D1296" t="str">
            <v>Frank Enrique Escobedo López</v>
          </cell>
          <cell r="F1296">
            <v>2</v>
          </cell>
          <cell r="H1296">
            <v>7</v>
          </cell>
          <cell r="M1296" t="str">
            <v>X</v>
          </cell>
          <cell r="R1296" t="str">
            <v>Guatemala</v>
          </cell>
          <cell r="S1296" t="str">
            <v>Guatemala</v>
          </cell>
        </row>
        <row r="1297">
          <cell r="B1297">
            <v>2127324980101</v>
          </cell>
          <cell r="D1297" t="str">
            <v xml:space="preserve">André Sebastian Barrientos Luna </v>
          </cell>
          <cell r="F1297">
            <v>2</v>
          </cell>
          <cell r="H1297">
            <v>7</v>
          </cell>
          <cell r="M1297" t="str">
            <v>X</v>
          </cell>
          <cell r="R1297" t="str">
            <v>Guatemala</v>
          </cell>
          <cell r="S1297" t="str">
            <v>Guatemala</v>
          </cell>
        </row>
        <row r="1298">
          <cell r="B1298">
            <v>2161710590108</v>
          </cell>
          <cell r="D1298" t="str">
            <v>David Sebastián Gutierrez Quiej</v>
          </cell>
          <cell r="F1298">
            <v>2</v>
          </cell>
          <cell r="H1298">
            <v>7</v>
          </cell>
          <cell r="M1298" t="str">
            <v>X</v>
          </cell>
          <cell r="R1298" t="str">
            <v>Guatemala</v>
          </cell>
          <cell r="S1298" t="str">
            <v>Guatemala</v>
          </cell>
        </row>
        <row r="1299">
          <cell r="B1299">
            <v>2287867540101</v>
          </cell>
          <cell r="D1299" t="str">
            <v xml:space="preserve">Juan Carlos Patzán Fuentes </v>
          </cell>
          <cell r="F1299">
            <v>2</v>
          </cell>
          <cell r="H1299">
            <v>7</v>
          </cell>
          <cell r="M1299" t="str">
            <v>X</v>
          </cell>
          <cell r="R1299" t="str">
            <v>Guatemala</v>
          </cell>
          <cell r="S1299" t="str">
            <v>Guatemala</v>
          </cell>
        </row>
        <row r="1300">
          <cell r="B1300">
            <v>2155123400101</v>
          </cell>
          <cell r="D1300" t="str">
            <v xml:space="preserve">Santiago Nicolas Romero Girón </v>
          </cell>
          <cell r="F1300">
            <v>2</v>
          </cell>
          <cell r="H1300">
            <v>7</v>
          </cell>
          <cell r="M1300" t="str">
            <v>X</v>
          </cell>
          <cell r="R1300" t="str">
            <v>Guatemala</v>
          </cell>
          <cell r="S1300" t="str">
            <v>Guatemala</v>
          </cell>
        </row>
        <row r="1301">
          <cell r="B1301">
            <v>2119766790101</v>
          </cell>
          <cell r="D1301" t="str">
            <v xml:space="preserve">Ian Andres Escobar Girón </v>
          </cell>
          <cell r="F1301">
            <v>2</v>
          </cell>
          <cell r="H1301">
            <v>7</v>
          </cell>
          <cell r="M1301" t="str">
            <v>X</v>
          </cell>
          <cell r="R1301" t="str">
            <v>Guatemala</v>
          </cell>
          <cell r="S1301" t="str">
            <v>Guatemala</v>
          </cell>
        </row>
        <row r="1302">
          <cell r="B1302">
            <v>2101174510108</v>
          </cell>
          <cell r="D1302" t="str">
            <v xml:space="preserve">Jhonatan Isaac Melendez Chavarria </v>
          </cell>
          <cell r="F1302">
            <v>2</v>
          </cell>
          <cell r="H1302">
            <v>7</v>
          </cell>
          <cell r="M1302" t="str">
            <v>X</v>
          </cell>
          <cell r="R1302" t="str">
            <v>Guatemala</v>
          </cell>
          <cell r="S1302" t="str">
            <v>Guatemala</v>
          </cell>
        </row>
        <row r="1303">
          <cell r="B1303">
            <v>2092254080101</v>
          </cell>
          <cell r="D1303" t="str">
            <v>Anthony Josué Farfán Carbajal</v>
          </cell>
          <cell r="F1303">
            <v>2</v>
          </cell>
          <cell r="H1303">
            <v>7</v>
          </cell>
          <cell r="M1303" t="str">
            <v>X</v>
          </cell>
          <cell r="R1303" t="str">
            <v>Guatemala</v>
          </cell>
          <cell r="S1303" t="str">
            <v>Guatemala</v>
          </cell>
        </row>
        <row r="1304">
          <cell r="B1304">
            <v>2104940420101</v>
          </cell>
          <cell r="D1304" t="str">
            <v xml:space="preserve">Lizandro Benjamin Alvarado Alvarado </v>
          </cell>
          <cell r="F1304">
            <v>2</v>
          </cell>
          <cell r="H1304">
            <v>7</v>
          </cell>
          <cell r="M1304" t="str">
            <v>X</v>
          </cell>
          <cell r="R1304" t="str">
            <v>Guatemala</v>
          </cell>
          <cell r="S1304" t="str">
            <v>Guatemala</v>
          </cell>
        </row>
        <row r="1305">
          <cell r="D1305" t="str">
            <v xml:space="preserve">José Luis Romero Girón </v>
          </cell>
          <cell r="F1305">
            <v>2</v>
          </cell>
          <cell r="H1305">
            <v>8</v>
          </cell>
          <cell r="M1305" t="str">
            <v>X</v>
          </cell>
          <cell r="R1305" t="str">
            <v>Guatemala</v>
          </cell>
          <cell r="S1305" t="str">
            <v>Guatemala</v>
          </cell>
        </row>
        <row r="1306">
          <cell r="B1306">
            <v>2042611120101</v>
          </cell>
          <cell r="D1306" t="str">
            <v>Abner Samuel Carin Pérez</v>
          </cell>
          <cell r="F1306">
            <v>2</v>
          </cell>
          <cell r="H1306">
            <v>8</v>
          </cell>
          <cell r="M1306" t="str">
            <v>X</v>
          </cell>
          <cell r="R1306" t="str">
            <v>Guatemala</v>
          </cell>
          <cell r="S1306" t="str">
            <v>Guatemala</v>
          </cell>
        </row>
        <row r="1307">
          <cell r="D1307" t="str">
            <v>Jordin Garel García Cuadra</v>
          </cell>
          <cell r="F1307">
            <v>2</v>
          </cell>
          <cell r="H1307">
            <v>8</v>
          </cell>
          <cell r="M1307" t="str">
            <v>X</v>
          </cell>
          <cell r="R1307" t="str">
            <v>Guatemala</v>
          </cell>
          <cell r="S1307" t="str">
            <v>Guatemala</v>
          </cell>
        </row>
        <row r="1308">
          <cell r="B1308">
            <v>2073933030101</v>
          </cell>
          <cell r="D1308" t="str">
            <v>José Alejandro Tiu Tubac</v>
          </cell>
          <cell r="F1308">
            <v>2</v>
          </cell>
          <cell r="H1308">
            <v>8</v>
          </cell>
          <cell r="M1308" t="str">
            <v>X</v>
          </cell>
          <cell r="R1308" t="str">
            <v>Guatemala</v>
          </cell>
          <cell r="S1308" t="str">
            <v>Guatemala</v>
          </cell>
        </row>
        <row r="1309">
          <cell r="B1309">
            <v>2025705760101</v>
          </cell>
          <cell r="D1309" t="str">
            <v xml:space="preserve">Royerd Adrian Juárez Salazar </v>
          </cell>
          <cell r="F1309">
            <v>2</v>
          </cell>
          <cell r="H1309">
            <v>8</v>
          </cell>
          <cell r="M1309" t="str">
            <v>X</v>
          </cell>
          <cell r="R1309" t="str">
            <v>Guatemala</v>
          </cell>
          <cell r="S1309" t="str">
            <v>Guatemala</v>
          </cell>
        </row>
        <row r="1310">
          <cell r="B1310">
            <v>2065438160101</v>
          </cell>
          <cell r="D1310" t="str">
            <v xml:space="preserve">Jonathan Joel Cosajay Mijangos </v>
          </cell>
          <cell r="F1310">
            <v>2</v>
          </cell>
          <cell r="H1310">
            <v>8</v>
          </cell>
          <cell r="M1310" t="str">
            <v>X</v>
          </cell>
          <cell r="R1310" t="str">
            <v>Guatemala</v>
          </cell>
          <cell r="S1310" t="str">
            <v>Guatemala</v>
          </cell>
        </row>
        <row r="1311">
          <cell r="B1311">
            <v>2160784071219</v>
          </cell>
          <cell r="D1311" t="str">
            <v xml:space="preserve">Elevi Isaias Pérez López </v>
          </cell>
          <cell r="F1311">
            <v>2</v>
          </cell>
          <cell r="H1311">
            <v>8</v>
          </cell>
          <cell r="M1311" t="str">
            <v>X</v>
          </cell>
          <cell r="R1311" t="str">
            <v>Guatemala</v>
          </cell>
          <cell r="S1311" t="str">
            <v>Guatemala</v>
          </cell>
        </row>
        <row r="1312">
          <cell r="B1312">
            <v>2875649910901</v>
          </cell>
          <cell r="D1312" t="str">
            <v xml:space="preserve">Edson Giancarlo Rosario Carrillo </v>
          </cell>
          <cell r="F1312">
            <v>2</v>
          </cell>
          <cell r="H1312">
            <v>9</v>
          </cell>
          <cell r="M1312" t="str">
            <v>X</v>
          </cell>
          <cell r="R1312" t="str">
            <v>Guatemala</v>
          </cell>
          <cell r="S1312" t="str">
            <v>Guatemala</v>
          </cell>
        </row>
        <row r="1313">
          <cell r="B1313">
            <v>2020657150101</v>
          </cell>
          <cell r="D1313" t="str">
            <v xml:space="preserve">Cristian Santiago Sandoval Avalos </v>
          </cell>
          <cell r="F1313">
            <v>2</v>
          </cell>
          <cell r="H1313">
            <v>9</v>
          </cell>
          <cell r="M1313" t="str">
            <v>X</v>
          </cell>
          <cell r="R1313" t="str">
            <v>Guatemala</v>
          </cell>
          <cell r="S1313" t="str">
            <v>Guatemala</v>
          </cell>
        </row>
        <row r="1314">
          <cell r="D1314" t="str">
            <v xml:space="preserve">Luis Fernando Roque Molina </v>
          </cell>
          <cell r="F1314">
            <v>2</v>
          </cell>
          <cell r="H1314">
            <v>9</v>
          </cell>
          <cell r="M1314" t="str">
            <v>X</v>
          </cell>
          <cell r="R1314" t="str">
            <v>Guatemala</v>
          </cell>
          <cell r="S1314" t="str">
            <v>Guatemala</v>
          </cell>
        </row>
        <row r="1315">
          <cell r="B1315">
            <v>2018145950101</v>
          </cell>
          <cell r="D1315" t="str">
            <v xml:space="preserve">Ervin Roberto Pérez Chivalan </v>
          </cell>
          <cell r="F1315">
            <v>2</v>
          </cell>
          <cell r="H1315">
            <v>9</v>
          </cell>
          <cell r="M1315" t="str">
            <v>X</v>
          </cell>
          <cell r="R1315" t="str">
            <v>Guatemala</v>
          </cell>
          <cell r="S1315" t="str">
            <v>Guatemala</v>
          </cell>
        </row>
        <row r="1316">
          <cell r="B1316">
            <v>2004094410101</v>
          </cell>
          <cell r="D1316" t="str">
            <v>Jairo Aáron Juárez Nova</v>
          </cell>
          <cell r="F1316">
            <v>2</v>
          </cell>
          <cell r="H1316">
            <v>9</v>
          </cell>
          <cell r="M1316" t="str">
            <v>X</v>
          </cell>
          <cell r="R1316" t="str">
            <v>Guatemala</v>
          </cell>
          <cell r="S1316" t="str">
            <v>Guatemala</v>
          </cell>
        </row>
        <row r="1317">
          <cell r="B1317">
            <v>2021138761219</v>
          </cell>
          <cell r="D1317" t="str">
            <v xml:space="preserve">Rudy Gilberto Pérez López </v>
          </cell>
          <cell r="F1317">
            <v>2</v>
          </cell>
          <cell r="H1317">
            <v>9</v>
          </cell>
          <cell r="M1317" t="str">
            <v>X</v>
          </cell>
          <cell r="R1317" t="str">
            <v>Guatemala</v>
          </cell>
          <cell r="S1317" t="str">
            <v>Guatemala</v>
          </cell>
        </row>
        <row r="1318">
          <cell r="D1318" t="str">
            <v xml:space="preserve">Eder Eulalio Cardona Aguilón </v>
          </cell>
          <cell r="F1318">
            <v>2</v>
          </cell>
          <cell r="H1318">
            <v>9</v>
          </cell>
          <cell r="M1318" t="str">
            <v>X</v>
          </cell>
          <cell r="R1318" t="str">
            <v>Guatemala</v>
          </cell>
          <cell r="S1318" t="str">
            <v>Guatemala</v>
          </cell>
        </row>
        <row r="1319">
          <cell r="D1319" t="str">
            <v xml:space="preserve">Horizon Armando López Sánchez </v>
          </cell>
          <cell r="F1319">
            <v>2</v>
          </cell>
          <cell r="H1319">
            <v>9</v>
          </cell>
          <cell r="M1319" t="str">
            <v>X</v>
          </cell>
          <cell r="R1319" t="str">
            <v>Guatemala</v>
          </cell>
          <cell r="S1319" t="str">
            <v>Guatemala</v>
          </cell>
        </row>
        <row r="1320">
          <cell r="B1320">
            <v>2008110370101</v>
          </cell>
          <cell r="D1320" t="str">
            <v>Kevin Josué Silvestre Say</v>
          </cell>
          <cell r="F1320">
            <v>2</v>
          </cell>
          <cell r="H1320">
            <v>9</v>
          </cell>
          <cell r="M1320" t="str">
            <v>X</v>
          </cell>
          <cell r="R1320" t="str">
            <v>Guatemala</v>
          </cell>
          <cell r="S1320" t="str">
            <v>Guatemala</v>
          </cell>
        </row>
        <row r="1321">
          <cell r="B1321">
            <v>2003699110101</v>
          </cell>
          <cell r="D1321" t="str">
            <v>Caros Alejandro Díaz López</v>
          </cell>
          <cell r="F1321">
            <v>2</v>
          </cell>
          <cell r="H1321">
            <v>9</v>
          </cell>
          <cell r="M1321" t="str">
            <v>X</v>
          </cell>
          <cell r="R1321" t="str">
            <v>Guatemala</v>
          </cell>
          <cell r="S1321" t="str">
            <v>Guatemala</v>
          </cell>
        </row>
        <row r="1322">
          <cell r="D1322" t="str">
            <v>Estuardo Andres Abraham Lima Muñoz</v>
          </cell>
          <cell r="F1322">
            <v>2</v>
          </cell>
          <cell r="H1322">
            <v>10</v>
          </cell>
          <cell r="M1322" t="str">
            <v>X</v>
          </cell>
          <cell r="R1322" t="str">
            <v>Guatemala</v>
          </cell>
          <cell r="S1322" t="str">
            <v>Guatemala</v>
          </cell>
        </row>
        <row r="1323">
          <cell r="D1323" t="str">
            <v xml:space="preserve">Josué Daniel Guerra </v>
          </cell>
          <cell r="F1323">
            <v>2</v>
          </cell>
          <cell r="H1323">
            <v>10</v>
          </cell>
          <cell r="M1323" t="str">
            <v>X</v>
          </cell>
          <cell r="R1323" t="str">
            <v>Guatemala</v>
          </cell>
          <cell r="S1323" t="str">
            <v>Guatemala</v>
          </cell>
        </row>
        <row r="1324">
          <cell r="B1324">
            <v>3030037740108</v>
          </cell>
          <cell r="D1324" t="str">
            <v>Juan Sebastián Palomo Meza</v>
          </cell>
          <cell r="F1324">
            <v>2</v>
          </cell>
          <cell r="H1324">
            <v>10</v>
          </cell>
          <cell r="M1324" t="str">
            <v>X</v>
          </cell>
          <cell r="R1324" t="str">
            <v>Guatemala</v>
          </cell>
          <cell r="S1324" t="str">
            <v>Guatemala</v>
          </cell>
        </row>
        <row r="1325">
          <cell r="B1325">
            <v>3006841340101</v>
          </cell>
          <cell r="D1325" t="str">
            <v xml:space="preserve">Adriel Mizrain Ramírez Virula </v>
          </cell>
          <cell r="F1325">
            <v>2</v>
          </cell>
          <cell r="H1325">
            <v>10</v>
          </cell>
          <cell r="M1325" t="str">
            <v>X</v>
          </cell>
          <cell r="R1325" t="str">
            <v>Guatemala</v>
          </cell>
          <cell r="S1325" t="str">
            <v>Guatemala</v>
          </cell>
        </row>
        <row r="1326">
          <cell r="D1326" t="str">
            <v>Juan Alberto Méndez Calderón</v>
          </cell>
          <cell r="F1326">
            <v>2</v>
          </cell>
          <cell r="H1326">
            <v>10</v>
          </cell>
          <cell r="M1326" t="str">
            <v>X</v>
          </cell>
          <cell r="R1326" t="str">
            <v>Guatemala</v>
          </cell>
          <cell r="S1326" t="str">
            <v>Guatemala</v>
          </cell>
        </row>
        <row r="1327">
          <cell r="B1327">
            <v>3031090230101</v>
          </cell>
          <cell r="D1327" t="str">
            <v>Santiago de Jesús González Maldonado</v>
          </cell>
          <cell r="F1327">
            <v>2</v>
          </cell>
          <cell r="H1327">
            <v>9</v>
          </cell>
          <cell r="M1327" t="str">
            <v>X</v>
          </cell>
          <cell r="R1327" t="str">
            <v>Guatemala</v>
          </cell>
          <cell r="S1327" t="str">
            <v>Guatemala</v>
          </cell>
        </row>
        <row r="1328">
          <cell r="B1328">
            <v>3015164640101</v>
          </cell>
          <cell r="D1328" t="str">
            <v>Cristian Alexander Méndez Mateo</v>
          </cell>
          <cell r="F1328">
            <v>2</v>
          </cell>
          <cell r="H1328">
            <v>10</v>
          </cell>
          <cell r="M1328" t="str">
            <v>X</v>
          </cell>
          <cell r="R1328" t="str">
            <v>Guatemala</v>
          </cell>
          <cell r="S1328" t="str">
            <v>Guatemala</v>
          </cell>
        </row>
        <row r="1329">
          <cell r="B1329">
            <v>3021853800101</v>
          </cell>
          <cell r="D1329" t="str">
            <v xml:space="preserve">Denis André Juárez Alarcón </v>
          </cell>
          <cell r="F1329">
            <v>2</v>
          </cell>
          <cell r="H1329">
            <v>10</v>
          </cell>
          <cell r="M1329" t="str">
            <v>X</v>
          </cell>
          <cell r="R1329" t="str">
            <v>Guatemala</v>
          </cell>
          <cell r="S1329" t="str">
            <v>Guatemala</v>
          </cell>
        </row>
        <row r="1330">
          <cell r="D1330" t="str">
            <v>Marco Vinicio Leiva Guevara</v>
          </cell>
          <cell r="F1330">
            <v>2</v>
          </cell>
          <cell r="H1330">
            <v>10</v>
          </cell>
          <cell r="M1330" t="str">
            <v>X</v>
          </cell>
          <cell r="R1330" t="str">
            <v>Guatemala</v>
          </cell>
          <cell r="S1330" t="str">
            <v>Guatemala</v>
          </cell>
        </row>
        <row r="1331">
          <cell r="B1331">
            <v>2110449890101</v>
          </cell>
          <cell r="D1331" t="str">
            <v>Edson Eliu Cifuentes Galicia</v>
          </cell>
          <cell r="F1331">
            <v>2</v>
          </cell>
          <cell r="H1331">
            <v>7</v>
          </cell>
          <cell r="M1331" t="str">
            <v>X</v>
          </cell>
          <cell r="R1331" t="str">
            <v>Guatemala</v>
          </cell>
          <cell r="S1331" t="str">
            <v>Guatemala</v>
          </cell>
        </row>
        <row r="1332">
          <cell r="B1332">
            <v>2008935480101</v>
          </cell>
          <cell r="D1332" t="str">
            <v>Mathias Andreé Kestler Vásquez</v>
          </cell>
          <cell r="F1332">
            <v>2</v>
          </cell>
          <cell r="H1332">
            <v>9</v>
          </cell>
          <cell r="M1332" t="str">
            <v>X</v>
          </cell>
          <cell r="R1332" t="str">
            <v>Guatemala</v>
          </cell>
          <cell r="S1332" t="str">
            <v>Guatemala</v>
          </cell>
        </row>
        <row r="1333">
          <cell r="B1333">
            <v>3697688250101</v>
          </cell>
          <cell r="D1333" t="str">
            <v>Jorge Francisco Jolón Ortiz</v>
          </cell>
          <cell r="F1333">
            <v>2</v>
          </cell>
          <cell r="H1333">
            <v>10</v>
          </cell>
          <cell r="M1333" t="str">
            <v>X</v>
          </cell>
          <cell r="R1333" t="str">
            <v>Guatemala</v>
          </cell>
          <cell r="S1333" t="str">
            <v>Guatemala</v>
          </cell>
        </row>
        <row r="1334">
          <cell r="B1334">
            <v>2794761590101</v>
          </cell>
          <cell r="D1334" t="str">
            <v>Iker Josué Figueroa Celada</v>
          </cell>
          <cell r="F1334">
            <v>2</v>
          </cell>
          <cell r="H1334">
            <v>10</v>
          </cell>
          <cell r="M1334" t="str">
            <v>X</v>
          </cell>
          <cell r="R1334" t="str">
            <v>Guatemala</v>
          </cell>
          <cell r="S1334" t="str">
            <v>Guatemala</v>
          </cell>
        </row>
        <row r="1335">
          <cell r="D1335" t="str">
            <v>Bryan Alexander Miranda García</v>
          </cell>
          <cell r="F1335">
            <v>2</v>
          </cell>
          <cell r="H1335">
            <v>10</v>
          </cell>
          <cell r="M1335" t="str">
            <v>X</v>
          </cell>
          <cell r="R1335" t="str">
            <v>Guatemala</v>
          </cell>
          <cell r="S1335" t="str">
            <v>Guatemala</v>
          </cell>
        </row>
        <row r="1336">
          <cell r="B1336">
            <v>2318469400101</v>
          </cell>
          <cell r="D1336" t="str">
            <v>Enrique David Guzman Esquivel</v>
          </cell>
          <cell r="F1336">
            <v>2</v>
          </cell>
          <cell r="H1336">
            <v>6</v>
          </cell>
          <cell r="M1336" t="str">
            <v>X</v>
          </cell>
          <cell r="R1336" t="str">
            <v>Guatemala</v>
          </cell>
          <cell r="S1336" t="str">
            <v>Guatemala</v>
          </cell>
        </row>
        <row r="1337">
          <cell r="B1337">
            <v>2166101680101</v>
          </cell>
          <cell r="D1337" t="str">
            <v xml:space="preserve">Josué Daniel López Gómez </v>
          </cell>
          <cell r="F1337">
            <v>2</v>
          </cell>
          <cell r="H1337">
            <v>9</v>
          </cell>
          <cell r="M1337" t="str">
            <v>X</v>
          </cell>
          <cell r="R1337" t="str">
            <v>Guatemala</v>
          </cell>
          <cell r="S1337" t="str">
            <v>Guatemala</v>
          </cell>
        </row>
        <row r="1338">
          <cell r="B1338">
            <v>2139378830101</v>
          </cell>
          <cell r="D1338" t="str">
            <v>Danilo Alejabdro Contreras Curruchiche</v>
          </cell>
          <cell r="F1338">
            <v>2</v>
          </cell>
          <cell r="H1338">
            <v>7</v>
          </cell>
          <cell r="M1338" t="str">
            <v>X</v>
          </cell>
          <cell r="R1338" t="str">
            <v>Guatemala</v>
          </cell>
          <cell r="S1338" t="str">
            <v>Guatemala</v>
          </cell>
        </row>
        <row r="1339">
          <cell r="D1339" t="str">
            <v>Victor Ismael Mendoza Samayoa</v>
          </cell>
          <cell r="F1339">
            <v>2</v>
          </cell>
          <cell r="H1339">
            <v>8</v>
          </cell>
          <cell r="M1339" t="str">
            <v>X</v>
          </cell>
          <cell r="R1339" t="str">
            <v>Guatemala</v>
          </cell>
          <cell r="S1339" t="str">
            <v>Guatemala</v>
          </cell>
        </row>
        <row r="1340">
          <cell r="B1340">
            <v>2023475670101</v>
          </cell>
          <cell r="D1340" t="str">
            <v>Isaac Bernabé Archila Morales</v>
          </cell>
          <cell r="F1340">
            <v>2</v>
          </cell>
          <cell r="H1340">
            <v>8</v>
          </cell>
          <cell r="M1340" t="str">
            <v>X</v>
          </cell>
          <cell r="R1340" t="str">
            <v>Guatemala</v>
          </cell>
          <cell r="S1340" t="str">
            <v>Guatemala</v>
          </cell>
        </row>
        <row r="1341">
          <cell r="B1341">
            <v>2034633640101</v>
          </cell>
          <cell r="D1341" t="str">
            <v>Pablo Daniel Aguilar Salazar</v>
          </cell>
          <cell r="F1341">
            <v>2</v>
          </cell>
          <cell r="H1341">
            <v>8</v>
          </cell>
          <cell r="M1341" t="str">
            <v>X</v>
          </cell>
          <cell r="R1341" t="str">
            <v>Guatemala</v>
          </cell>
          <cell r="S1341" t="str">
            <v>Guatemala</v>
          </cell>
        </row>
        <row r="1342">
          <cell r="D1342" t="str">
            <v xml:space="preserve">Rony Alejandro Gonzáles Catalan </v>
          </cell>
          <cell r="F1342">
            <v>2</v>
          </cell>
          <cell r="M1342" t="str">
            <v>X</v>
          </cell>
          <cell r="R1342" t="str">
            <v>Guatemala</v>
          </cell>
          <cell r="S1342" t="str">
            <v>Guatemala</v>
          </cell>
        </row>
        <row r="1343">
          <cell r="D1343" t="str">
            <v>Jeremy Jordan Felipe Rosales</v>
          </cell>
          <cell r="F1343">
            <v>2</v>
          </cell>
          <cell r="M1343" t="str">
            <v>X</v>
          </cell>
          <cell r="R1343" t="str">
            <v>Guatemala</v>
          </cell>
          <cell r="S1343" t="str">
            <v>Guatemala</v>
          </cell>
        </row>
        <row r="1344">
          <cell r="D1344" t="str">
            <v xml:space="preserve">Dylan Marco Tulio Tum </v>
          </cell>
          <cell r="F1344">
            <v>2</v>
          </cell>
          <cell r="M1344" t="str">
            <v>X</v>
          </cell>
          <cell r="R1344" t="str">
            <v>Guatemala</v>
          </cell>
          <cell r="S1344" t="str">
            <v>Guatemala</v>
          </cell>
        </row>
        <row r="1345">
          <cell r="D1345" t="str">
            <v>Pedrito Moises Pedro Felipe</v>
          </cell>
          <cell r="F1345">
            <v>2</v>
          </cell>
          <cell r="H1345">
            <v>13</v>
          </cell>
          <cell r="M1345" t="str">
            <v>X</v>
          </cell>
          <cell r="R1345" t="str">
            <v>Guatemala</v>
          </cell>
          <cell r="S1345" t="str">
            <v>Guatemala</v>
          </cell>
        </row>
        <row r="1346">
          <cell r="D1346" t="str">
            <v>Alexander Ixcoy Tzún</v>
          </cell>
          <cell r="F1346">
            <v>2</v>
          </cell>
          <cell r="M1346" t="str">
            <v>X</v>
          </cell>
          <cell r="R1346" t="str">
            <v>Guatemala</v>
          </cell>
          <cell r="S1346" t="str">
            <v>Guatemala</v>
          </cell>
        </row>
        <row r="1347">
          <cell r="D1347" t="str">
            <v>Erick Estudardo Morataya González</v>
          </cell>
          <cell r="F1347">
            <v>2</v>
          </cell>
          <cell r="M1347" t="str">
            <v>X</v>
          </cell>
          <cell r="R1347" t="str">
            <v>Guatemala</v>
          </cell>
          <cell r="S1347" t="str">
            <v>Guatemala</v>
          </cell>
        </row>
        <row r="1348">
          <cell r="D1348" t="str">
            <v>Brando Isaac Ramírez Cante</v>
          </cell>
          <cell r="F1348">
            <v>2</v>
          </cell>
          <cell r="H1348">
            <v>13</v>
          </cell>
          <cell r="M1348" t="str">
            <v>X</v>
          </cell>
          <cell r="R1348" t="str">
            <v>Guatemala</v>
          </cell>
          <cell r="S1348" t="str">
            <v>Guatemala</v>
          </cell>
        </row>
        <row r="1349">
          <cell r="D1349" t="str">
            <v>Nelson Damian Culajay Rosales</v>
          </cell>
          <cell r="F1349">
            <v>2</v>
          </cell>
          <cell r="H1349">
            <v>13</v>
          </cell>
          <cell r="M1349" t="str">
            <v>X</v>
          </cell>
          <cell r="R1349" t="str">
            <v>Guatemala</v>
          </cell>
          <cell r="S1349" t="str">
            <v>Guatemala</v>
          </cell>
        </row>
        <row r="1350">
          <cell r="D1350" t="str">
            <v>Bryan Contreras Guamuch</v>
          </cell>
          <cell r="F1350">
            <v>2</v>
          </cell>
          <cell r="H1350">
            <v>11</v>
          </cell>
          <cell r="M1350" t="str">
            <v>X</v>
          </cell>
          <cell r="R1350" t="str">
            <v>Guatemala</v>
          </cell>
          <cell r="S1350" t="str">
            <v>Guatemala</v>
          </cell>
        </row>
        <row r="1351">
          <cell r="D1351" t="str">
            <v>Cristopher Gabriel Juarez Gomez</v>
          </cell>
          <cell r="F1351">
            <v>2</v>
          </cell>
          <cell r="H1351">
            <v>11</v>
          </cell>
          <cell r="M1351" t="str">
            <v>X</v>
          </cell>
          <cell r="R1351" t="str">
            <v>Guatemala</v>
          </cell>
          <cell r="S1351" t="str">
            <v>Guatemala</v>
          </cell>
        </row>
        <row r="1352">
          <cell r="D1352" t="str">
            <v>Hazel Yamileth Herrera Herrarte</v>
          </cell>
          <cell r="F1352">
            <v>2</v>
          </cell>
          <cell r="H1352">
            <v>14</v>
          </cell>
          <cell r="M1352" t="str">
            <v>X</v>
          </cell>
          <cell r="R1352" t="str">
            <v>Guatemala</v>
          </cell>
          <cell r="S1352" t="str">
            <v>Guatemala</v>
          </cell>
        </row>
        <row r="1353">
          <cell r="D1353" t="str">
            <v xml:space="preserve">Fredy Otoniel Choc </v>
          </cell>
          <cell r="F1353">
            <v>2</v>
          </cell>
          <cell r="M1353" t="str">
            <v>X</v>
          </cell>
          <cell r="R1353" t="str">
            <v>Guatemala</v>
          </cell>
          <cell r="S1353" t="str">
            <v>Guatemala</v>
          </cell>
        </row>
        <row r="1354">
          <cell r="D1354" t="str">
            <v>Roberto Carlos Rodas Jolón</v>
          </cell>
          <cell r="F1354">
            <v>2</v>
          </cell>
          <cell r="H1354">
            <v>13</v>
          </cell>
          <cell r="M1354" t="str">
            <v>X</v>
          </cell>
          <cell r="R1354" t="str">
            <v>Guatemala</v>
          </cell>
          <cell r="S1354" t="str">
            <v>Guatemala</v>
          </cell>
        </row>
        <row r="1355">
          <cell r="D1355" t="str">
            <v>José Armando Gramaja Lemus</v>
          </cell>
          <cell r="F1355">
            <v>2</v>
          </cell>
          <cell r="H1355">
            <v>13</v>
          </cell>
          <cell r="M1355" t="str">
            <v>X</v>
          </cell>
          <cell r="R1355" t="str">
            <v>Guatemala</v>
          </cell>
          <cell r="S1355" t="str">
            <v>Guatemala</v>
          </cell>
        </row>
        <row r="1356">
          <cell r="D1356" t="str">
            <v>Roberto Chimilio De Jesús</v>
          </cell>
          <cell r="F1356">
            <v>2</v>
          </cell>
          <cell r="H1356">
            <v>8</v>
          </cell>
          <cell r="M1356" t="str">
            <v>X</v>
          </cell>
          <cell r="R1356" t="str">
            <v>Guatemala</v>
          </cell>
          <cell r="S1356" t="str">
            <v>Guatemala</v>
          </cell>
        </row>
        <row r="1357">
          <cell r="D1357" t="str">
            <v>Luis Geovany Chávez Ceto</v>
          </cell>
          <cell r="F1357">
            <v>2</v>
          </cell>
          <cell r="H1357">
            <v>11</v>
          </cell>
          <cell r="M1357" t="str">
            <v>X</v>
          </cell>
          <cell r="R1357" t="str">
            <v>Guatemala</v>
          </cell>
          <cell r="S1357" t="str">
            <v>Guatemala</v>
          </cell>
        </row>
        <row r="1358">
          <cell r="D1358" t="str">
            <v>Esvin David Ortega Arana</v>
          </cell>
          <cell r="F1358">
            <v>2</v>
          </cell>
          <cell r="H1358">
            <v>11</v>
          </cell>
          <cell r="M1358" t="str">
            <v>X</v>
          </cell>
          <cell r="R1358" t="str">
            <v>Guatemala</v>
          </cell>
          <cell r="S1358" t="str">
            <v>Guatemala</v>
          </cell>
        </row>
        <row r="1359">
          <cell r="B1359">
            <v>2022335450101</v>
          </cell>
          <cell r="D1359" t="str">
            <v>GianCarlo García Hernández</v>
          </cell>
          <cell r="F1359">
            <v>2</v>
          </cell>
          <cell r="H1359">
            <v>8</v>
          </cell>
          <cell r="M1359" t="str">
            <v>X</v>
          </cell>
          <cell r="R1359" t="str">
            <v>Guatemala</v>
          </cell>
          <cell r="S1359" t="str">
            <v>Guatemala</v>
          </cell>
        </row>
        <row r="1360">
          <cell r="B1360">
            <v>2988536200101</v>
          </cell>
          <cell r="D1360" t="str">
            <v xml:space="preserve">José Daniel Monzón Mejia </v>
          </cell>
          <cell r="F1360">
            <v>2</v>
          </cell>
          <cell r="H1360">
            <v>10</v>
          </cell>
          <cell r="M1360" t="str">
            <v>X</v>
          </cell>
          <cell r="R1360" t="str">
            <v>Guatemala</v>
          </cell>
          <cell r="S1360" t="str">
            <v>Guatemala</v>
          </cell>
        </row>
        <row r="1361">
          <cell r="D1361" t="str">
            <v xml:space="preserve">Julio Alexander Zuñiga Letona </v>
          </cell>
          <cell r="F1361">
            <v>2</v>
          </cell>
          <cell r="H1361">
            <v>10</v>
          </cell>
          <cell r="M1361" t="str">
            <v>X</v>
          </cell>
          <cell r="R1361" t="str">
            <v>Guatemala</v>
          </cell>
          <cell r="S1361" t="str">
            <v>Guatemala</v>
          </cell>
        </row>
        <row r="1362">
          <cell r="D1362" t="str">
            <v>José Angel Charles Lemus</v>
          </cell>
          <cell r="F1362">
            <v>2</v>
          </cell>
          <cell r="H1362">
            <v>10</v>
          </cell>
          <cell r="M1362" t="str">
            <v>X</v>
          </cell>
          <cell r="R1362" t="str">
            <v>Guatemala</v>
          </cell>
          <cell r="S1362" t="str">
            <v>Guatemala</v>
          </cell>
        </row>
        <row r="1363">
          <cell r="B1363">
            <v>2332037610101</v>
          </cell>
          <cell r="D1363" t="str">
            <v>Diego Emanuel Isaac Escobar Dávila</v>
          </cell>
          <cell r="F1363">
            <v>2</v>
          </cell>
          <cell r="H1363">
            <v>6</v>
          </cell>
          <cell r="M1363" t="str">
            <v>X</v>
          </cell>
          <cell r="R1363" t="str">
            <v>Guatemala</v>
          </cell>
          <cell r="S1363" t="str">
            <v>Guatemala</v>
          </cell>
        </row>
        <row r="1364">
          <cell r="B1364">
            <v>3413551782102</v>
          </cell>
          <cell r="D1364" t="str">
            <v>Jefferson Bernardino López Galicia</v>
          </cell>
          <cell r="F1364">
            <v>2</v>
          </cell>
          <cell r="H1364">
            <v>10</v>
          </cell>
          <cell r="M1364" t="str">
            <v>X</v>
          </cell>
          <cell r="R1364" t="str">
            <v>Guatemala</v>
          </cell>
          <cell r="S1364" t="str">
            <v>Guatemala</v>
          </cell>
        </row>
        <row r="1365">
          <cell r="B1365">
            <v>2005037310101</v>
          </cell>
          <cell r="D1365" t="str">
            <v>David Eduardo Revolorio Tavico</v>
          </cell>
          <cell r="F1365">
            <v>2</v>
          </cell>
          <cell r="H1365">
            <v>9</v>
          </cell>
          <cell r="M1365" t="str">
            <v>X</v>
          </cell>
          <cell r="R1365" t="str">
            <v>Guatemala</v>
          </cell>
          <cell r="S1365" t="str">
            <v>Guatemala</v>
          </cell>
        </row>
        <row r="1366">
          <cell r="B1366">
            <v>2157753330101</v>
          </cell>
          <cell r="D1366" t="str">
            <v>Diego Mauricio Pérez Mérida</v>
          </cell>
          <cell r="F1366">
            <v>2</v>
          </cell>
          <cell r="H1366">
            <v>6</v>
          </cell>
          <cell r="M1366" t="str">
            <v>X</v>
          </cell>
          <cell r="R1366" t="str">
            <v>Guatemala</v>
          </cell>
          <cell r="S1366" t="str">
            <v>Guatemala</v>
          </cell>
        </row>
        <row r="1367">
          <cell r="B1367">
            <v>2399938370101</v>
          </cell>
          <cell r="D1367" t="str">
            <v>Alejandro Josué Rojas Carranza</v>
          </cell>
          <cell r="F1367">
            <v>2</v>
          </cell>
          <cell r="H1367">
            <v>7</v>
          </cell>
          <cell r="M1367" t="str">
            <v>X</v>
          </cell>
          <cell r="R1367" t="str">
            <v>Guatemala</v>
          </cell>
          <cell r="S1367" t="str">
            <v>Guatemala</v>
          </cell>
        </row>
        <row r="1368">
          <cell r="B1368">
            <v>2206529610101</v>
          </cell>
          <cell r="D1368" t="str">
            <v>José Daniel Carrera Rodríguez</v>
          </cell>
          <cell r="F1368">
            <v>2</v>
          </cell>
          <cell r="H1368">
            <v>8</v>
          </cell>
          <cell r="M1368" t="str">
            <v>X</v>
          </cell>
          <cell r="R1368" t="str">
            <v>Guatemala</v>
          </cell>
          <cell r="S1368" t="str">
            <v>Guatemala</v>
          </cell>
        </row>
        <row r="1369">
          <cell r="B1369">
            <v>2810981150101</v>
          </cell>
          <cell r="D1369" t="str">
            <v>Josúe Antonio Juárez Morales</v>
          </cell>
          <cell r="F1369">
            <v>2</v>
          </cell>
          <cell r="H1369">
            <v>9</v>
          </cell>
          <cell r="M1369" t="str">
            <v>X</v>
          </cell>
          <cell r="R1369" t="str">
            <v>Guatemala</v>
          </cell>
          <cell r="S1369" t="str">
            <v>Guatemala</v>
          </cell>
        </row>
        <row r="1370">
          <cell r="B1370">
            <v>2696846890101</v>
          </cell>
          <cell r="D1370" t="str">
            <v xml:space="preserve">Brandon David Melgar Cabrera </v>
          </cell>
          <cell r="F1370">
            <v>2</v>
          </cell>
          <cell r="H1370">
            <v>8</v>
          </cell>
          <cell r="M1370" t="str">
            <v>X</v>
          </cell>
          <cell r="R1370" t="str">
            <v>Guatemala</v>
          </cell>
          <cell r="S1370" t="str">
            <v>Guatemala</v>
          </cell>
        </row>
        <row r="1371">
          <cell r="D1371" t="str">
            <v>ANGELO</v>
          </cell>
          <cell r="E1371" t="str">
            <v>RAMOS</v>
          </cell>
          <cell r="F1371">
            <v>2</v>
          </cell>
          <cell r="H1371">
            <v>13</v>
          </cell>
          <cell r="M1371" t="str">
            <v>X</v>
          </cell>
          <cell r="R1371" t="str">
            <v>Guatemala</v>
          </cell>
          <cell r="S1371" t="str">
            <v>Guatemala</v>
          </cell>
        </row>
        <row r="1372">
          <cell r="D1372" t="str">
            <v>DEL CID</v>
          </cell>
          <cell r="E1372" t="str">
            <v>JOSÚE</v>
          </cell>
          <cell r="F1372">
            <v>2</v>
          </cell>
          <cell r="H1372">
            <v>13</v>
          </cell>
          <cell r="M1372" t="str">
            <v>X</v>
          </cell>
          <cell r="R1372" t="str">
            <v>Guatemala</v>
          </cell>
          <cell r="S1372" t="str">
            <v>Guatemala</v>
          </cell>
        </row>
        <row r="1373">
          <cell r="D1373" t="str">
            <v>ESTRADA</v>
          </cell>
          <cell r="E1373" t="str">
            <v>LEONEL</v>
          </cell>
          <cell r="F1373">
            <v>2</v>
          </cell>
          <cell r="H1373">
            <v>24</v>
          </cell>
          <cell r="M1373" t="str">
            <v>X</v>
          </cell>
          <cell r="R1373" t="str">
            <v>Guatemala</v>
          </cell>
          <cell r="S1373" t="str">
            <v>Guatemala</v>
          </cell>
        </row>
        <row r="1374">
          <cell r="B1374">
            <v>2778506990101</v>
          </cell>
          <cell r="D1374" t="str">
            <v>MENCHÚ</v>
          </cell>
          <cell r="E1374" t="str">
            <v>ISAAC</v>
          </cell>
          <cell r="F1374">
            <v>2</v>
          </cell>
          <cell r="H1374">
            <v>38</v>
          </cell>
          <cell r="M1374" t="str">
            <v>X</v>
          </cell>
          <cell r="R1374" t="str">
            <v>Guatemala</v>
          </cell>
          <cell r="S1374" t="str">
            <v>Guatemala</v>
          </cell>
        </row>
        <row r="1375">
          <cell r="B1375">
            <v>1584819680101</v>
          </cell>
          <cell r="D1375" t="str">
            <v>ACAJABÓN</v>
          </cell>
          <cell r="E1375" t="str">
            <v>PATRIC</v>
          </cell>
          <cell r="F1375">
            <v>2</v>
          </cell>
          <cell r="H1375">
            <v>52</v>
          </cell>
          <cell r="M1375" t="str">
            <v>X</v>
          </cell>
          <cell r="R1375" t="str">
            <v>Guatemala</v>
          </cell>
          <cell r="S1375" t="str">
            <v>Guatemala</v>
          </cell>
        </row>
        <row r="1376">
          <cell r="B1376" t="str">
            <v>2800008300101</v>
          </cell>
          <cell r="D1376" t="str">
            <v>LOPEZ</v>
          </cell>
          <cell r="E1376" t="str">
            <v>MARIO</v>
          </cell>
          <cell r="F1376">
            <v>2</v>
          </cell>
          <cell r="H1376">
            <v>62</v>
          </cell>
          <cell r="M1376" t="str">
            <v>X</v>
          </cell>
          <cell r="R1376" t="str">
            <v>Guatemala</v>
          </cell>
          <cell r="S1376" t="str">
            <v>Guatemala</v>
          </cell>
        </row>
        <row r="1377">
          <cell r="D1377" t="str">
            <v>ALVAREZ</v>
          </cell>
          <cell r="E1377" t="str">
            <v>FERNANDA</v>
          </cell>
          <cell r="F1377">
            <v>1</v>
          </cell>
          <cell r="H1377">
            <v>20</v>
          </cell>
          <cell r="M1377" t="str">
            <v>X</v>
          </cell>
          <cell r="R1377" t="str">
            <v>Guatemala</v>
          </cell>
          <cell r="S1377" t="str">
            <v>Guatemala</v>
          </cell>
        </row>
        <row r="1378">
          <cell r="D1378" t="str">
            <v>TUNCHE</v>
          </cell>
          <cell r="E1378" t="str">
            <v>EMANUEL</v>
          </cell>
          <cell r="F1378">
            <v>2</v>
          </cell>
          <cell r="H1378">
            <v>12</v>
          </cell>
          <cell r="M1378" t="str">
            <v>X</v>
          </cell>
          <cell r="R1378" t="str">
            <v>Guatemala</v>
          </cell>
          <cell r="S1378" t="str">
            <v>Guatemala</v>
          </cell>
        </row>
        <row r="1379">
          <cell r="D1379" t="str">
            <v>TUNCHE</v>
          </cell>
          <cell r="E1379" t="str">
            <v>OTONIEL</v>
          </cell>
          <cell r="F1379">
            <v>2</v>
          </cell>
          <cell r="H1379">
            <v>10</v>
          </cell>
          <cell r="M1379" t="str">
            <v>X</v>
          </cell>
          <cell r="R1379" t="str">
            <v>Guatemala</v>
          </cell>
          <cell r="S1379" t="str">
            <v>Guatemala</v>
          </cell>
        </row>
        <row r="1380">
          <cell r="B1380">
            <v>2950278860101</v>
          </cell>
          <cell r="D1380" t="str">
            <v>FIGUEROA</v>
          </cell>
          <cell r="E1380" t="str">
            <v>LOURDES</v>
          </cell>
          <cell r="F1380">
            <v>1</v>
          </cell>
          <cell r="H1380">
            <v>43</v>
          </cell>
          <cell r="M1380" t="str">
            <v>X</v>
          </cell>
          <cell r="R1380" t="str">
            <v>Guatemala</v>
          </cell>
          <cell r="S1380" t="str">
            <v>Guatemala</v>
          </cell>
        </row>
        <row r="1381">
          <cell r="D1381" t="str">
            <v>MANSILLA</v>
          </cell>
          <cell r="E1381" t="str">
            <v>LUIS</v>
          </cell>
          <cell r="F1381">
            <v>2</v>
          </cell>
          <cell r="H1381">
            <v>8</v>
          </cell>
          <cell r="M1381" t="str">
            <v>X</v>
          </cell>
          <cell r="R1381" t="str">
            <v>Guatemala</v>
          </cell>
          <cell r="S1381" t="str">
            <v>Guatemala</v>
          </cell>
        </row>
        <row r="1382">
          <cell r="D1382" t="str">
            <v>GARCIA</v>
          </cell>
          <cell r="E1382" t="str">
            <v>DIEGO</v>
          </cell>
          <cell r="F1382">
            <v>2</v>
          </cell>
          <cell r="H1382">
            <v>16</v>
          </cell>
          <cell r="M1382" t="str">
            <v>X</v>
          </cell>
          <cell r="R1382" t="str">
            <v>Guatemala</v>
          </cell>
          <cell r="S1382" t="str">
            <v>Guatemala</v>
          </cell>
        </row>
        <row r="1383">
          <cell r="D1383" t="str">
            <v>PEREZ</v>
          </cell>
          <cell r="E1383" t="str">
            <v>ANGEL</v>
          </cell>
          <cell r="F1383">
            <v>2</v>
          </cell>
          <cell r="H1383">
            <v>14</v>
          </cell>
          <cell r="M1383" t="str">
            <v>X</v>
          </cell>
          <cell r="R1383" t="str">
            <v>Guatemala</v>
          </cell>
          <cell r="S1383" t="str">
            <v>Guatemala</v>
          </cell>
        </row>
        <row r="1384">
          <cell r="D1384" t="str">
            <v>RIOS</v>
          </cell>
          <cell r="E1384" t="str">
            <v>BYRON</v>
          </cell>
          <cell r="F1384">
            <v>2</v>
          </cell>
          <cell r="H1384">
            <v>4</v>
          </cell>
          <cell r="M1384" t="str">
            <v>X</v>
          </cell>
          <cell r="R1384" t="str">
            <v>Guatemala</v>
          </cell>
          <cell r="S1384" t="str">
            <v>Guatemala</v>
          </cell>
        </row>
        <row r="1385">
          <cell r="D1385" t="str">
            <v>PEZZAROSI</v>
          </cell>
          <cell r="E1385" t="str">
            <v>ROSEMAY</v>
          </cell>
          <cell r="F1385">
            <v>1</v>
          </cell>
          <cell r="H1385">
            <v>44</v>
          </cell>
          <cell r="M1385" t="str">
            <v>X</v>
          </cell>
          <cell r="R1385" t="str">
            <v>Guatemala</v>
          </cell>
          <cell r="S1385" t="str">
            <v>Guatemala</v>
          </cell>
        </row>
        <row r="1386">
          <cell r="D1386" t="str">
            <v>CARRANZA</v>
          </cell>
          <cell r="E1386" t="str">
            <v>HUGO</v>
          </cell>
          <cell r="F1386">
            <v>2</v>
          </cell>
          <cell r="H1386">
            <v>11</v>
          </cell>
          <cell r="M1386" t="str">
            <v>X</v>
          </cell>
          <cell r="R1386" t="str">
            <v>Guatemala</v>
          </cell>
          <cell r="S1386" t="str">
            <v>Guatemala</v>
          </cell>
        </row>
        <row r="1387">
          <cell r="D1387" t="str">
            <v>CARRANZA</v>
          </cell>
          <cell r="E1387" t="str">
            <v>MADELYN</v>
          </cell>
          <cell r="F1387">
            <v>1</v>
          </cell>
          <cell r="H1387">
            <v>7</v>
          </cell>
          <cell r="M1387" t="str">
            <v>X</v>
          </cell>
          <cell r="R1387" t="str">
            <v>Guatemala</v>
          </cell>
          <cell r="S1387" t="str">
            <v>Guatemala</v>
          </cell>
        </row>
        <row r="1388">
          <cell r="D1388" t="str">
            <v>CARRANZA</v>
          </cell>
          <cell r="E1388" t="str">
            <v>NAYELY</v>
          </cell>
          <cell r="F1388">
            <v>1</v>
          </cell>
          <cell r="H1388">
            <v>15</v>
          </cell>
          <cell r="M1388" t="str">
            <v>X</v>
          </cell>
          <cell r="R1388" t="str">
            <v>Guatemala</v>
          </cell>
          <cell r="S1388" t="str">
            <v>Guatemala</v>
          </cell>
        </row>
        <row r="1389">
          <cell r="D1389" t="str">
            <v>QUEZADA</v>
          </cell>
          <cell r="E1389" t="str">
            <v>ANDERSON</v>
          </cell>
          <cell r="F1389">
            <v>2</v>
          </cell>
          <cell r="H1389">
            <v>14</v>
          </cell>
          <cell r="M1389" t="str">
            <v>X</v>
          </cell>
          <cell r="R1389" t="str">
            <v>Guatemala</v>
          </cell>
          <cell r="S1389" t="str">
            <v>Guatemala</v>
          </cell>
        </row>
        <row r="1390">
          <cell r="D1390" t="str">
            <v>XIQUER</v>
          </cell>
          <cell r="E1390" t="str">
            <v>OSCAR</v>
          </cell>
          <cell r="F1390">
            <v>2</v>
          </cell>
          <cell r="H1390">
            <v>17</v>
          </cell>
          <cell r="M1390" t="str">
            <v>X</v>
          </cell>
          <cell r="R1390" t="str">
            <v>Guatemala</v>
          </cell>
          <cell r="S1390" t="str">
            <v>Guatemala</v>
          </cell>
        </row>
        <row r="1391">
          <cell r="D1391" t="str">
            <v>CUN</v>
          </cell>
          <cell r="E1391" t="str">
            <v>DANILO</v>
          </cell>
          <cell r="F1391">
            <v>2</v>
          </cell>
          <cell r="H1391">
            <v>13</v>
          </cell>
          <cell r="M1391" t="str">
            <v>X</v>
          </cell>
          <cell r="R1391" t="str">
            <v>Guatemala</v>
          </cell>
          <cell r="S1391" t="str">
            <v>Guatemala</v>
          </cell>
        </row>
        <row r="1392">
          <cell r="D1392" t="str">
            <v>COR</v>
          </cell>
          <cell r="E1392" t="str">
            <v>ANIBAL</v>
          </cell>
          <cell r="F1392">
            <v>2</v>
          </cell>
          <cell r="H1392">
            <v>14</v>
          </cell>
          <cell r="M1392" t="str">
            <v>X</v>
          </cell>
          <cell r="R1392" t="str">
            <v>Guatemala</v>
          </cell>
          <cell r="S1392" t="str">
            <v>Guatemala</v>
          </cell>
        </row>
        <row r="1393">
          <cell r="D1393" t="str">
            <v>ROJAS</v>
          </cell>
          <cell r="E1393" t="str">
            <v>VICTOR</v>
          </cell>
          <cell r="F1393">
            <v>2</v>
          </cell>
          <cell r="H1393">
            <v>16</v>
          </cell>
          <cell r="M1393" t="str">
            <v>X</v>
          </cell>
          <cell r="R1393" t="str">
            <v>Guatemala</v>
          </cell>
          <cell r="S1393" t="str">
            <v>Guatemala</v>
          </cell>
        </row>
        <row r="1394">
          <cell r="D1394" t="str">
            <v>RAQUEC</v>
          </cell>
          <cell r="E1394" t="str">
            <v>GERSON</v>
          </cell>
          <cell r="F1394">
            <v>2</v>
          </cell>
          <cell r="H1394">
            <v>5</v>
          </cell>
          <cell r="M1394" t="str">
            <v>X</v>
          </cell>
          <cell r="R1394" t="str">
            <v>Guatemala</v>
          </cell>
          <cell r="S1394" t="str">
            <v>Guatemala</v>
          </cell>
        </row>
        <row r="1395">
          <cell r="D1395" t="str">
            <v>RAQUEC</v>
          </cell>
          <cell r="E1395" t="str">
            <v>RUTH</v>
          </cell>
          <cell r="F1395">
            <v>1</v>
          </cell>
          <cell r="H1395">
            <v>11</v>
          </cell>
          <cell r="M1395" t="str">
            <v>X</v>
          </cell>
          <cell r="R1395" t="str">
            <v>Guatemala</v>
          </cell>
          <cell r="S1395" t="str">
            <v>Guatemala</v>
          </cell>
        </row>
        <row r="1396">
          <cell r="D1396" t="str">
            <v>GALICIA</v>
          </cell>
          <cell r="E1396" t="str">
            <v>YOLANDA</v>
          </cell>
          <cell r="F1396">
            <v>1</v>
          </cell>
          <cell r="H1396">
            <v>43</v>
          </cell>
          <cell r="M1396" t="str">
            <v>X</v>
          </cell>
          <cell r="R1396" t="str">
            <v>Guatemala</v>
          </cell>
          <cell r="S1396" t="str">
            <v>Guatemala</v>
          </cell>
        </row>
        <row r="1397">
          <cell r="D1397" t="str">
            <v>RAQUEC</v>
          </cell>
          <cell r="E1397" t="str">
            <v>JOSÉ</v>
          </cell>
          <cell r="F1397">
            <v>2</v>
          </cell>
          <cell r="H1397">
            <v>8</v>
          </cell>
          <cell r="M1397" t="str">
            <v>X</v>
          </cell>
          <cell r="R1397" t="str">
            <v>Guatemala</v>
          </cell>
          <cell r="S1397" t="str">
            <v>Guatemala</v>
          </cell>
        </row>
        <row r="1398">
          <cell r="D1398" t="str">
            <v>CASTELLANOS</v>
          </cell>
          <cell r="E1398" t="str">
            <v>RODRIGO</v>
          </cell>
          <cell r="F1398">
            <v>2</v>
          </cell>
          <cell r="H1398">
            <v>14</v>
          </cell>
          <cell r="M1398" t="str">
            <v>X</v>
          </cell>
          <cell r="R1398" t="str">
            <v>Guatemala</v>
          </cell>
          <cell r="S1398" t="str">
            <v>Guatemala</v>
          </cell>
        </row>
        <row r="1399">
          <cell r="D1399" t="str">
            <v>CASTELLANOS</v>
          </cell>
          <cell r="E1399" t="str">
            <v>JULIO</v>
          </cell>
          <cell r="F1399">
            <v>2</v>
          </cell>
          <cell r="H1399">
            <v>9</v>
          </cell>
          <cell r="M1399" t="str">
            <v>X</v>
          </cell>
          <cell r="R1399" t="str">
            <v>Guatemala</v>
          </cell>
          <cell r="S1399" t="str">
            <v>Guatemala</v>
          </cell>
        </row>
        <row r="1400">
          <cell r="D1400" t="str">
            <v>CASTELLANOS</v>
          </cell>
          <cell r="E1400" t="str">
            <v>JORGE</v>
          </cell>
          <cell r="F1400">
            <v>2</v>
          </cell>
          <cell r="H1400">
            <v>45</v>
          </cell>
          <cell r="M1400" t="str">
            <v>X</v>
          </cell>
          <cell r="R1400" t="str">
            <v>Guatemala</v>
          </cell>
          <cell r="S1400" t="str">
            <v>Guatemala</v>
          </cell>
        </row>
        <row r="1401">
          <cell r="D1401" t="str">
            <v>AMBROCIO</v>
          </cell>
          <cell r="E1401" t="str">
            <v>CRISTIAN</v>
          </cell>
          <cell r="F1401">
            <v>2</v>
          </cell>
          <cell r="H1401">
            <v>10</v>
          </cell>
          <cell r="M1401" t="str">
            <v>X</v>
          </cell>
          <cell r="R1401" t="str">
            <v>Guatemala</v>
          </cell>
          <cell r="S1401" t="str">
            <v>Guatemala</v>
          </cell>
        </row>
        <row r="1402">
          <cell r="D1402" t="str">
            <v>AMBROCIO</v>
          </cell>
          <cell r="E1402" t="str">
            <v>GUSTAVO</v>
          </cell>
          <cell r="F1402">
            <v>2</v>
          </cell>
          <cell r="H1402">
            <v>13</v>
          </cell>
          <cell r="M1402" t="str">
            <v>X</v>
          </cell>
          <cell r="R1402" t="str">
            <v>Guatemala</v>
          </cell>
          <cell r="S1402" t="str">
            <v>Guatemala</v>
          </cell>
        </row>
        <row r="1403">
          <cell r="D1403" t="str">
            <v>CATÚ</v>
          </cell>
          <cell r="E1403" t="str">
            <v>PAULA</v>
          </cell>
          <cell r="F1403">
            <v>1</v>
          </cell>
          <cell r="H1403">
            <v>10</v>
          </cell>
          <cell r="M1403" t="str">
            <v>X</v>
          </cell>
          <cell r="R1403" t="str">
            <v>Guatemala</v>
          </cell>
          <cell r="S1403" t="str">
            <v>Guatemala</v>
          </cell>
        </row>
        <row r="1404">
          <cell r="D1404" t="str">
            <v>CATÚ</v>
          </cell>
          <cell r="E1404" t="str">
            <v>SOFIA</v>
          </cell>
          <cell r="F1404">
            <v>1</v>
          </cell>
          <cell r="H1404">
            <v>8</v>
          </cell>
          <cell r="M1404" t="str">
            <v>X</v>
          </cell>
          <cell r="R1404" t="str">
            <v>Guatemala</v>
          </cell>
          <cell r="S1404" t="str">
            <v>Guatemala</v>
          </cell>
        </row>
        <row r="1405">
          <cell r="D1405" t="str">
            <v>ESTRADA</v>
          </cell>
          <cell r="E1405" t="str">
            <v>ALISON</v>
          </cell>
          <cell r="F1405">
            <v>1</v>
          </cell>
          <cell r="H1405">
            <v>9</v>
          </cell>
          <cell r="M1405" t="str">
            <v>X</v>
          </cell>
          <cell r="R1405" t="str">
            <v>Guatemala</v>
          </cell>
          <cell r="S1405" t="str">
            <v>Guatemala</v>
          </cell>
        </row>
        <row r="1406">
          <cell r="D1406" t="str">
            <v>AMBROCIO</v>
          </cell>
          <cell r="E1406" t="str">
            <v>ANA</v>
          </cell>
          <cell r="F1406">
            <v>1</v>
          </cell>
          <cell r="H1406">
            <v>35</v>
          </cell>
          <cell r="M1406" t="str">
            <v>X</v>
          </cell>
          <cell r="R1406" t="str">
            <v>Guatemala</v>
          </cell>
          <cell r="S1406" t="str">
            <v>Guatemala</v>
          </cell>
        </row>
        <row r="1407">
          <cell r="D1407" t="str">
            <v>TURCIOS</v>
          </cell>
          <cell r="E1407" t="str">
            <v>JOSÉ</v>
          </cell>
          <cell r="F1407">
            <v>2</v>
          </cell>
          <cell r="H1407">
            <v>15</v>
          </cell>
          <cell r="M1407" t="str">
            <v>X</v>
          </cell>
          <cell r="R1407" t="str">
            <v>Guatemala</v>
          </cell>
          <cell r="S1407" t="str">
            <v>Guatemala</v>
          </cell>
        </row>
        <row r="1408">
          <cell r="D1408" t="str">
            <v>TOBAR</v>
          </cell>
          <cell r="E1408" t="str">
            <v>DANIEL</v>
          </cell>
          <cell r="F1408">
            <v>2</v>
          </cell>
          <cell r="H1408">
            <v>16</v>
          </cell>
          <cell r="M1408" t="str">
            <v>X</v>
          </cell>
          <cell r="R1408" t="str">
            <v>Guatemala</v>
          </cell>
          <cell r="S1408" t="str">
            <v>Guatemala</v>
          </cell>
        </row>
        <row r="1409">
          <cell r="D1409" t="str">
            <v>ARROYO</v>
          </cell>
          <cell r="E1409" t="str">
            <v>JHONATHAN</v>
          </cell>
          <cell r="F1409">
            <v>2</v>
          </cell>
          <cell r="H1409">
            <v>13</v>
          </cell>
          <cell r="M1409" t="str">
            <v>X</v>
          </cell>
          <cell r="R1409" t="str">
            <v>Guatemala</v>
          </cell>
          <cell r="S1409" t="str">
            <v>Guatemala</v>
          </cell>
        </row>
        <row r="1410">
          <cell r="D1410" t="str">
            <v>ARROYO</v>
          </cell>
          <cell r="E1410" t="str">
            <v>GERSON</v>
          </cell>
          <cell r="F1410">
            <v>2</v>
          </cell>
          <cell r="H1410">
            <v>10</v>
          </cell>
          <cell r="M1410" t="str">
            <v>X</v>
          </cell>
          <cell r="R1410" t="str">
            <v>Guatemala</v>
          </cell>
          <cell r="S1410" t="str">
            <v>Guatemala</v>
          </cell>
        </row>
        <row r="1411">
          <cell r="D1411" t="str">
            <v>GONZALEZ</v>
          </cell>
          <cell r="E1411" t="str">
            <v>ANGEL</v>
          </cell>
          <cell r="F1411">
            <v>2</v>
          </cell>
          <cell r="H1411">
            <v>11</v>
          </cell>
          <cell r="M1411" t="str">
            <v>X</v>
          </cell>
          <cell r="R1411" t="str">
            <v>Guatemala</v>
          </cell>
          <cell r="S1411" t="str">
            <v>Guatemala</v>
          </cell>
        </row>
        <row r="1412">
          <cell r="D1412" t="str">
            <v>GONZALEZ</v>
          </cell>
          <cell r="E1412" t="str">
            <v>DOMINIC</v>
          </cell>
          <cell r="F1412">
            <v>2</v>
          </cell>
          <cell r="H1412">
            <v>13</v>
          </cell>
          <cell r="M1412" t="str">
            <v>X</v>
          </cell>
          <cell r="R1412" t="str">
            <v>Guatemala</v>
          </cell>
          <cell r="S1412" t="str">
            <v>Guatemala</v>
          </cell>
        </row>
        <row r="1413">
          <cell r="D1413" t="str">
            <v>RAMIREZ</v>
          </cell>
          <cell r="E1413" t="str">
            <v>CARLOS</v>
          </cell>
          <cell r="F1413">
            <v>2</v>
          </cell>
          <cell r="H1413">
            <v>16</v>
          </cell>
          <cell r="M1413" t="str">
            <v>X</v>
          </cell>
          <cell r="R1413" t="str">
            <v>Guatemala</v>
          </cell>
          <cell r="S1413" t="str">
            <v>Guatemala</v>
          </cell>
        </row>
        <row r="1414">
          <cell r="D1414" t="str">
            <v>MARROQUIN</v>
          </cell>
          <cell r="E1414" t="str">
            <v>BRANDON</v>
          </cell>
          <cell r="F1414">
            <v>2</v>
          </cell>
          <cell r="H1414">
            <v>11</v>
          </cell>
          <cell r="M1414" t="str">
            <v>X</v>
          </cell>
          <cell r="R1414" t="str">
            <v>Guatemala</v>
          </cell>
          <cell r="S1414" t="str">
            <v>Guatemala</v>
          </cell>
        </row>
        <row r="1415">
          <cell r="D1415" t="str">
            <v>PEREZ</v>
          </cell>
          <cell r="E1415" t="str">
            <v>FABIOLA</v>
          </cell>
          <cell r="F1415">
            <v>1</v>
          </cell>
          <cell r="M1415" t="str">
            <v>X</v>
          </cell>
          <cell r="R1415" t="str">
            <v>Guatemala</v>
          </cell>
          <cell r="S1415" t="str">
            <v>Guatemala</v>
          </cell>
        </row>
        <row r="1416">
          <cell r="D1416" t="str">
            <v>GOMEZ</v>
          </cell>
          <cell r="E1416" t="str">
            <v>LISBETH</v>
          </cell>
          <cell r="F1416">
            <v>1</v>
          </cell>
          <cell r="H1416">
            <v>11</v>
          </cell>
          <cell r="M1416" t="str">
            <v>X</v>
          </cell>
          <cell r="R1416" t="str">
            <v>Guatemala</v>
          </cell>
          <cell r="S1416" t="str">
            <v>Guatemala</v>
          </cell>
        </row>
        <row r="1417">
          <cell r="D1417" t="str">
            <v>GOMEZ</v>
          </cell>
          <cell r="E1417" t="str">
            <v>LUIS</v>
          </cell>
          <cell r="F1417">
            <v>2</v>
          </cell>
          <cell r="H1417">
            <v>9</v>
          </cell>
          <cell r="M1417" t="str">
            <v>X</v>
          </cell>
          <cell r="R1417" t="str">
            <v>Guatemala</v>
          </cell>
          <cell r="S1417" t="str">
            <v>Guatemala</v>
          </cell>
        </row>
        <row r="1418">
          <cell r="D1418" t="str">
            <v>HERNANDEZ</v>
          </cell>
          <cell r="E1418" t="str">
            <v>MIRNA</v>
          </cell>
          <cell r="F1418">
            <v>1</v>
          </cell>
          <cell r="H1418">
            <v>48</v>
          </cell>
          <cell r="M1418" t="str">
            <v>X</v>
          </cell>
          <cell r="R1418" t="str">
            <v>Guatemala</v>
          </cell>
          <cell r="S1418" t="str">
            <v>Guatemala</v>
          </cell>
        </row>
        <row r="1419">
          <cell r="D1419" t="str">
            <v>ZUCUBAL</v>
          </cell>
          <cell r="E1419" t="str">
            <v>ABNER</v>
          </cell>
          <cell r="F1419">
            <v>2</v>
          </cell>
          <cell r="H1419">
            <v>6</v>
          </cell>
          <cell r="M1419" t="str">
            <v>X</v>
          </cell>
          <cell r="R1419" t="str">
            <v>Guatemala</v>
          </cell>
          <cell r="S1419" t="str">
            <v>Guatemala</v>
          </cell>
        </row>
        <row r="1420">
          <cell r="D1420" t="str">
            <v>ZUCUBAL</v>
          </cell>
          <cell r="E1420" t="str">
            <v>HANMA</v>
          </cell>
          <cell r="F1420">
            <v>1</v>
          </cell>
          <cell r="H1420">
            <v>9</v>
          </cell>
          <cell r="M1420" t="str">
            <v>X</v>
          </cell>
          <cell r="R1420" t="str">
            <v>Guatemala</v>
          </cell>
          <cell r="S1420" t="str">
            <v>Guatemala</v>
          </cell>
        </row>
        <row r="1421">
          <cell r="D1421" t="str">
            <v>ORDOÑEZ</v>
          </cell>
          <cell r="E1421" t="str">
            <v>ANGIE</v>
          </cell>
          <cell r="F1421">
            <v>1</v>
          </cell>
          <cell r="H1421">
            <v>13</v>
          </cell>
          <cell r="M1421" t="str">
            <v>X</v>
          </cell>
          <cell r="R1421" t="str">
            <v>Guatemala</v>
          </cell>
          <cell r="S1421" t="str">
            <v>Guatemala</v>
          </cell>
        </row>
        <row r="1422">
          <cell r="B1422">
            <v>2205903030101</v>
          </cell>
          <cell r="D1422" t="str">
            <v>ROSALES</v>
          </cell>
          <cell r="E1422" t="str">
            <v>ANGELA</v>
          </cell>
          <cell r="F1422">
            <v>1</v>
          </cell>
          <cell r="H1422">
            <v>39</v>
          </cell>
          <cell r="M1422" t="str">
            <v>X</v>
          </cell>
          <cell r="R1422" t="str">
            <v>Guatemala</v>
          </cell>
          <cell r="S1422" t="str">
            <v>Guatemala</v>
          </cell>
        </row>
        <row r="1423">
          <cell r="D1423" t="str">
            <v>PELAES</v>
          </cell>
          <cell r="E1423" t="str">
            <v>MAYRA</v>
          </cell>
          <cell r="F1423">
            <v>1</v>
          </cell>
          <cell r="H1423">
            <v>41</v>
          </cell>
          <cell r="M1423" t="str">
            <v>X</v>
          </cell>
          <cell r="R1423" t="str">
            <v>Guatemala</v>
          </cell>
          <cell r="S1423" t="str">
            <v>Guatemala</v>
          </cell>
        </row>
        <row r="1424">
          <cell r="D1424" t="str">
            <v>CHOLOTIO</v>
          </cell>
          <cell r="E1424" t="str">
            <v>GASPAR</v>
          </cell>
          <cell r="F1424">
            <v>2</v>
          </cell>
          <cell r="H1424">
            <v>8</v>
          </cell>
          <cell r="M1424" t="str">
            <v>X</v>
          </cell>
          <cell r="R1424" t="str">
            <v>Guatemala</v>
          </cell>
          <cell r="S1424" t="str">
            <v>Guatemala</v>
          </cell>
        </row>
        <row r="1425">
          <cell r="D1425" t="str">
            <v>GONZALEZ</v>
          </cell>
          <cell r="E1425" t="str">
            <v>CRISTOFER</v>
          </cell>
          <cell r="F1425">
            <v>2</v>
          </cell>
          <cell r="H1425">
            <v>8</v>
          </cell>
          <cell r="M1425" t="str">
            <v>X</v>
          </cell>
          <cell r="R1425" t="str">
            <v>Guatemala</v>
          </cell>
          <cell r="S1425" t="str">
            <v>Guatemala</v>
          </cell>
        </row>
        <row r="1426">
          <cell r="D1426" t="str">
            <v>PINEDA</v>
          </cell>
          <cell r="E1426" t="str">
            <v>ANTONIO</v>
          </cell>
          <cell r="F1426">
            <v>2</v>
          </cell>
          <cell r="H1426">
            <v>19</v>
          </cell>
          <cell r="M1426" t="str">
            <v>X</v>
          </cell>
          <cell r="R1426" t="str">
            <v>Guatemala</v>
          </cell>
          <cell r="S1426" t="str">
            <v>Guatemala</v>
          </cell>
        </row>
        <row r="1427">
          <cell r="D1427" t="str">
            <v>GARCIA</v>
          </cell>
          <cell r="E1427" t="str">
            <v>CARLOS</v>
          </cell>
          <cell r="F1427">
            <v>2</v>
          </cell>
          <cell r="H1427">
            <v>12</v>
          </cell>
          <cell r="M1427" t="str">
            <v>X</v>
          </cell>
          <cell r="R1427" t="str">
            <v>Guatemala</v>
          </cell>
          <cell r="S1427" t="str">
            <v>Guatemala</v>
          </cell>
        </row>
        <row r="1428">
          <cell r="D1428" t="str">
            <v>GARCIA</v>
          </cell>
          <cell r="E1428" t="str">
            <v>MISHELL</v>
          </cell>
          <cell r="F1428">
            <v>1</v>
          </cell>
          <cell r="H1428">
            <v>13</v>
          </cell>
          <cell r="M1428" t="str">
            <v>X</v>
          </cell>
          <cell r="R1428" t="str">
            <v>Guatemala</v>
          </cell>
          <cell r="S1428" t="str">
            <v>Guatemala</v>
          </cell>
        </row>
        <row r="1429">
          <cell r="D1429" t="str">
            <v>RIVERA</v>
          </cell>
          <cell r="E1429" t="str">
            <v>LUIS</v>
          </cell>
          <cell r="F1429">
            <v>2</v>
          </cell>
          <cell r="H1429">
            <v>21</v>
          </cell>
          <cell r="M1429" t="str">
            <v>X</v>
          </cell>
          <cell r="R1429" t="str">
            <v>Guatemala</v>
          </cell>
          <cell r="S1429" t="str">
            <v>Guatemala</v>
          </cell>
        </row>
        <row r="1430">
          <cell r="D1430" t="str">
            <v>CHUY</v>
          </cell>
          <cell r="E1430" t="str">
            <v>ARMANDO</v>
          </cell>
          <cell r="F1430">
            <v>2</v>
          </cell>
          <cell r="H1430">
            <v>68</v>
          </cell>
          <cell r="M1430" t="str">
            <v>X</v>
          </cell>
          <cell r="R1430" t="str">
            <v>Guatemala</v>
          </cell>
          <cell r="S1430" t="str">
            <v>Guatemala</v>
          </cell>
        </row>
        <row r="1431">
          <cell r="D1431" t="str">
            <v>ALVAREZ</v>
          </cell>
          <cell r="E1431" t="str">
            <v>DANIEL</v>
          </cell>
          <cell r="F1431">
            <v>2</v>
          </cell>
          <cell r="H1431">
            <v>16</v>
          </cell>
          <cell r="M1431" t="str">
            <v>X</v>
          </cell>
          <cell r="R1431" t="str">
            <v>Guatemala</v>
          </cell>
          <cell r="S1431" t="str">
            <v>Guatemala</v>
          </cell>
        </row>
        <row r="1432">
          <cell r="D1432" t="str">
            <v>ESTRADA</v>
          </cell>
          <cell r="E1432" t="str">
            <v>JACKELIN</v>
          </cell>
          <cell r="F1432">
            <v>1</v>
          </cell>
          <cell r="H1432">
            <v>4</v>
          </cell>
          <cell r="M1432" t="str">
            <v>X</v>
          </cell>
          <cell r="R1432" t="str">
            <v>Guatemala</v>
          </cell>
          <cell r="S1432" t="str">
            <v>Guatemala</v>
          </cell>
        </row>
        <row r="1433">
          <cell r="D1433" t="str">
            <v>ESCOBAR</v>
          </cell>
          <cell r="E1433" t="str">
            <v>GLADYS</v>
          </cell>
          <cell r="F1433">
            <v>1</v>
          </cell>
          <cell r="H1433">
            <v>27</v>
          </cell>
          <cell r="M1433" t="str">
            <v>X</v>
          </cell>
          <cell r="R1433" t="str">
            <v>Guatemala</v>
          </cell>
          <cell r="S1433" t="str">
            <v>Guatemala</v>
          </cell>
        </row>
        <row r="1434">
          <cell r="D1434" t="str">
            <v>DE LA ROCA</v>
          </cell>
          <cell r="E1434" t="str">
            <v>ANA</v>
          </cell>
          <cell r="F1434">
            <v>1</v>
          </cell>
          <cell r="H1434">
            <v>17</v>
          </cell>
          <cell r="M1434" t="str">
            <v>X</v>
          </cell>
          <cell r="R1434" t="str">
            <v>Guatemala</v>
          </cell>
          <cell r="S1434" t="str">
            <v>Guatemala</v>
          </cell>
        </row>
        <row r="1435">
          <cell r="D1435" t="str">
            <v>MONTOYA</v>
          </cell>
          <cell r="E1435" t="str">
            <v>WILMER</v>
          </cell>
          <cell r="F1435">
            <v>2</v>
          </cell>
          <cell r="H1435">
            <v>17</v>
          </cell>
          <cell r="M1435" t="str">
            <v>X</v>
          </cell>
          <cell r="R1435" t="str">
            <v>Guatemala</v>
          </cell>
          <cell r="S1435" t="str">
            <v>Guatemala</v>
          </cell>
        </row>
        <row r="1436">
          <cell r="D1436" t="str">
            <v>SAZO</v>
          </cell>
          <cell r="E1436" t="str">
            <v>IRENE</v>
          </cell>
          <cell r="F1436">
            <v>1</v>
          </cell>
          <cell r="H1436">
            <v>69</v>
          </cell>
          <cell r="M1436" t="str">
            <v>X</v>
          </cell>
          <cell r="R1436" t="str">
            <v>Guatemala</v>
          </cell>
          <cell r="S1436" t="str">
            <v>Guatemala</v>
          </cell>
        </row>
        <row r="1437">
          <cell r="D1437" t="str">
            <v>MONROY</v>
          </cell>
          <cell r="E1437" t="str">
            <v>HUGO</v>
          </cell>
          <cell r="F1437">
            <v>2</v>
          </cell>
          <cell r="H1437">
            <v>9</v>
          </cell>
          <cell r="M1437" t="str">
            <v>X</v>
          </cell>
          <cell r="R1437" t="str">
            <v>Guatemala</v>
          </cell>
          <cell r="S1437" t="str">
            <v>Guatemala</v>
          </cell>
        </row>
        <row r="1438">
          <cell r="D1438" t="str">
            <v>MISAZO</v>
          </cell>
          <cell r="E1438" t="str">
            <v>HUGO</v>
          </cell>
          <cell r="F1438">
            <v>2</v>
          </cell>
          <cell r="H1438">
            <v>37</v>
          </cell>
          <cell r="M1438" t="str">
            <v>X</v>
          </cell>
          <cell r="R1438" t="str">
            <v>Guatemala</v>
          </cell>
          <cell r="S1438" t="str">
            <v>Guatemala</v>
          </cell>
        </row>
        <row r="1439">
          <cell r="D1439" t="str">
            <v>VELASCO</v>
          </cell>
          <cell r="E1439" t="str">
            <v>JOSE</v>
          </cell>
          <cell r="F1439">
            <v>2</v>
          </cell>
          <cell r="H1439">
            <v>8</v>
          </cell>
          <cell r="M1439" t="str">
            <v>X</v>
          </cell>
          <cell r="R1439" t="str">
            <v>Guatemala</v>
          </cell>
          <cell r="S1439" t="str">
            <v>Guatemala</v>
          </cell>
        </row>
        <row r="1440">
          <cell r="D1440" t="str">
            <v>MOLINA</v>
          </cell>
          <cell r="E1440" t="str">
            <v>ROSA</v>
          </cell>
          <cell r="F1440">
            <v>1</v>
          </cell>
          <cell r="H1440">
            <v>44</v>
          </cell>
          <cell r="M1440" t="str">
            <v>X</v>
          </cell>
          <cell r="R1440" t="str">
            <v>Guatemala</v>
          </cell>
          <cell r="S1440" t="str">
            <v>Guatemala</v>
          </cell>
        </row>
        <row r="1441">
          <cell r="D1441" t="str">
            <v>PEZAROSSI</v>
          </cell>
          <cell r="E1441" t="str">
            <v>MARIA</v>
          </cell>
          <cell r="F1441">
            <v>1</v>
          </cell>
          <cell r="H1441">
            <v>11</v>
          </cell>
          <cell r="M1441" t="str">
            <v>X</v>
          </cell>
          <cell r="R1441" t="str">
            <v>Guatemala</v>
          </cell>
          <cell r="S1441" t="str">
            <v>Guatemala</v>
          </cell>
        </row>
        <row r="1442">
          <cell r="D1442" t="str">
            <v>BAUTISTA</v>
          </cell>
          <cell r="E1442" t="str">
            <v>BRITANY</v>
          </cell>
          <cell r="F1442">
            <v>1</v>
          </cell>
          <cell r="H1442">
            <v>7</v>
          </cell>
          <cell r="M1442" t="str">
            <v>X</v>
          </cell>
          <cell r="R1442" t="str">
            <v>Guatemala</v>
          </cell>
          <cell r="S1442" t="str">
            <v>Guatemala</v>
          </cell>
        </row>
        <row r="1443">
          <cell r="D1443" t="str">
            <v>MOSCOSO</v>
          </cell>
          <cell r="E1443" t="str">
            <v>LINDA</v>
          </cell>
          <cell r="F1443">
            <v>1</v>
          </cell>
          <cell r="H1443">
            <v>13</v>
          </cell>
          <cell r="M1443" t="str">
            <v>X</v>
          </cell>
          <cell r="R1443" t="str">
            <v>Guatemala</v>
          </cell>
          <cell r="S1443" t="str">
            <v>Guatemala</v>
          </cell>
        </row>
        <row r="1444">
          <cell r="D1444" t="str">
            <v>GATICA</v>
          </cell>
          <cell r="E1444" t="str">
            <v>MARLIN</v>
          </cell>
          <cell r="F1444">
            <v>1</v>
          </cell>
          <cell r="H1444">
            <v>9</v>
          </cell>
          <cell r="M1444" t="str">
            <v>X</v>
          </cell>
          <cell r="R1444" t="str">
            <v>Guatemala</v>
          </cell>
          <cell r="S1444" t="str">
            <v>Guatemala</v>
          </cell>
        </row>
        <row r="1445">
          <cell r="D1445" t="str">
            <v>OLIVA</v>
          </cell>
          <cell r="E1445" t="str">
            <v>ANGEL</v>
          </cell>
          <cell r="F1445">
            <v>2</v>
          </cell>
          <cell r="H1445">
            <v>9</v>
          </cell>
          <cell r="M1445" t="str">
            <v>X</v>
          </cell>
          <cell r="R1445" t="str">
            <v>Guatemala</v>
          </cell>
          <cell r="S1445" t="str">
            <v>Guatemala</v>
          </cell>
        </row>
        <row r="1446">
          <cell r="D1446" t="str">
            <v>RODAS</v>
          </cell>
          <cell r="E1446" t="str">
            <v>ESTUARDO</v>
          </cell>
          <cell r="F1446">
            <v>2</v>
          </cell>
          <cell r="H1446">
            <v>9</v>
          </cell>
          <cell r="M1446" t="str">
            <v>X</v>
          </cell>
          <cell r="R1446" t="str">
            <v>Guatemala</v>
          </cell>
          <cell r="S1446" t="str">
            <v>Guatemala</v>
          </cell>
        </row>
        <row r="1447">
          <cell r="D1447" t="str">
            <v>RAMIREZ</v>
          </cell>
          <cell r="E1447" t="str">
            <v>DAYANA</v>
          </cell>
          <cell r="F1447">
            <v>1</v>
          </cell>
          <cell r="H1447">
            <v>14</v>
          </cell>
          <cell r="M1447" t="str">
            <v>X</v>
          </cell>
          <cell r="R1447" t="str">
            <v>Guatemala</v>
          </cell>
          <cell r="S1447" t="str">
            <v>Guatemala</v>
          </cell>
        </row>
        <row r="1448">
          <cell r="D1448" t="str">
            <v>PEREZ</v>
          </cell>
          <cell r="E1448" t="str">
            <v>ANGEL</v>
          </cell>
          <cell r="F1448">
            <v>2</v>
          </cell>
          <cell r="H1448">
            <v>14</v>
          </cell>
          <cell r="M1448" t="str">
            <v>X</v>
          </cell>
          <cell r="R1448" t="str">
            <v>Guatemala</v>
          </cell>
          <cell r="S1448" t="str">
            <v>Guatemala</v>
          </cell>
        </row>
        <row r="1449">
          <cell r="D1449" t="str">
            <v>CASTILLO</v>
          </cell>
          <cell r="E1449" t="str">
            <v>IZABELA</v>
          </cell>
          <cell r="F1449">
            <v>1</v>
          </cell>
          <cell r="H1449">
            <v>9</v>
          </cell>
          <cell r="M1449" t="str">
            <v>X</v>
          </cell>
          <cell r="R1449" t="str">
            <v>Guatemala</v>
          </cell>
          <cell r="S1449" t="str">
            <v>Guatemala</v>
          </cell>
        </row>
        <row r="1450">
          <cell r="D1450" t="str">
            <v>GATICA</v>
          </cell>
          <cell r="E1450" t="str">
            <v>PABLO</v>
          </cell>
          <cell r="F1450">
            <v>2</v>
          </cell>
          <cell r="H1450">
            <v>11</v>
          </cell>
          <cell r="M1450" t="str">
            <v>X</v>
          </cell>
          <cell r="R1450" t="str">
            <v>Guatemala</v>
          </cell>
          <cell r="S1450" t="str">
            <v>Guatemala</v>
          </cell>
        </row>
        <row r="1451">
          <cell r="D1451" t="str">
            <v>RECINOS</v>
          </cell>
          <cell r="E1451" t="str">
            <v>ALIZA</v>
          </cell>
          <cell r="F1451">
            <v>1</v>
          </cell>
          <cell r="H1451">
            <v>16</v>
          </cell>
          <cell r="M1451" t="str">
            <v>X</v>
          </cell>
          <cell r="R1451" t="str">
            <v>Guatemala</v>
          </cell>
          <cell r="S1451" t="str">
            <v>Guatemala</v>
          </cell>
        </row>
        <row r="1452">
          <cell r="D1452" t="str">
            <v>RECINOS</v>
          </cell>
          <cell r="E1452" t="str">
            <v>ANGEL</v>
          </cell>
          <cell r="F1452">
            <v>2</v>
          </cell>
          <cell r="H1452">
            <v>17</v>
          </cell>
          <cell r="M1452" t="str">
            <v>X</v>
          </cell>
          <cell r="R1452" t="str">
            <v>Guatemala</v>
          </cell>
          <cell r="S1452" t="str">
            <v>Guatemala</v>
          </cell>
        </row>
        <row r="1453">
          <cell r="D1453" t="str">
            <v>RECINOS</v>
          </cell>
          <cell r="E1453" t="str">
            <v>CRISTHOPHER</v>
          </cell>
          <cell r="F1453">
            <v>2</v>
          </cell>
          <cell r="H1453">
            <v>17</v>
          </cell>
          <cell r="M1453" t="str">
            <v>X</v>
          </cell>
          <cell r="R1453" t="str">
            <v>Guatemala</v>
          </cell>
          <cell r="S1453" t="str">
            <v>Guatemala</v>
          </cell>
        </row>
        <row r="1454">
          <cell r="D1454" t="str">
            <v>CARRANZA</v>
          </cell>
          <cell r="E1454" t="str">
            <v>MADELIN</v>
          </cell>
          <cell r="F1454">
            <v>1</v>
          </cell>
          <cell r="H1454">
            <v>7</v>
          </cell>
          <cell r="M1454" t="str">
            <v>X</v>
          </cell>
          <cell r="R1454" t="str">
            <v>Guatemala</v>
          </cell>
          <cell r="S1454" t="str">
            <v>Guatemala</v>
          </cell>
        </row>
        <row r="1455">
          <cell r="D1455" t="str">
            <v>ALVAREZ</v>
          </cell>
          <cell r="E1455" t="str">
            <v>ANGEL</v>
          </cell>
          <cell r="F1455">
            <v>2</v>
          </cell>
          <cell r="H1455">
            <v>28</v>
          </cell>
          <cell r="M1455" t="str">
            <v>X</v>
          </cell>
          <cell r="R1455" t="str">
            <v>Guatemala</v>
          </cell>
          <cell r="S1455" t="str">
            <v>Guatemala</v>
          </cell>
        </row>
        <row r="1456">
          <cell r="D1456" t="str">
            <v>ALVAREZ</v>
          </cell>
          <cell r="E1456" t="str">
            <v>MARIA</v>
          </cell>
          <cell r="F1456">
            <v>2</v>
          </cell>
          <cell r="H1456">
            <v>20</v>
          </cell>
          <cell r="M1456" t="str">
            <v>X</v>
          </cell>
          <cell r="R1456" t="str">
            <v>Guatemala</v>
          </cell>
          <cell r="S1456" t="str">
            <v>Guatemala</v>
          </cell>
        </row>
        <row r="1457">
          <cell r="D1457" t="str">
            <v>ALVAREZ</v>
          </cell>
          <cell r="E1457" t="str">
            <v>ANGEL</v>
          </cell>
          <cell r="F1457">
            <v>2</v>
          </cell>
          <cell r="H1457">
            <v>28</v>
          </cell>
          <cell r="M1457" t="str">
            <v>X</v>
          </cell>
          <cell r="R1457" t="str">
            <v>Guatemala</v>
          </cell>
          <cell r="S1457" t="str">
            <v>Guatemala</v>
          </cell>
        </row>
        <row r="1458">
          <cell r="D1458" t="str">
            <v>VASQUEZ</v>
          </cell>
          <cell r="E1458" t="str">
            <v>KRISTA</v>
          </cell>
          <cell r="F1458">
            <v>1</v>
          </cell>
          <cell r="H1458">
            <v>14</v>
          </cell>
          <cell r="M1458" t="str">
            <v>X</v>
          </cell>
          <cell r="R1458" t="str">
            <v>Guatemala</v>
          </cell>
          <cell r="S1458" t="str">
            <v>Guatemala</v>
          </cell>
        </row>
        <row r="1459">
          <cell r="D1459" t="str">
            <v>VASQUEZ</v>
          </cell>
          <cell r="E1459" t="str">
            <v>LUIS</v>
          </cell>
          <cell r="F1459">
            <v>2</v>
          </cell>
          <cell r="H1459">
            <v>13</v>
          </cell>
          <cell r="M1459" t="str">
            <v>X</v>
          </cell>
          <cell r="R1459" t="str">
            <v>Guatemala</v>
          </cell>
          <cell r="S1459" t="str">
            <v>Guatemala</v>
          </cell>
        </row>
        <row r="1460">
          <cell r="D1460" t="str">
            <v>CEBALLOS</v>
          </cell>
          <cell r="E1460" t="str">
            <v>MARIA</v>
          </cell>
          <cell r="F1460">
            <v>1</v>
          </cell>
          <cell r="H1460">
            <v>13</v>
          </cell>
          <cell r="M1460" t="str">
            <v>X</v>
          </cell>
          <cell r="R1460" t="str">
            <v>Guatemala</v>
          </cell>
          <cell r="S1460" t="str">
            <v>Guatemala</v>
          </cell>
        </row>
        <row r="1461">
          <cell r="D1461" t="str">
            <v>CASTILLO</v>
          </cell>
          <cell r="E1461" t="str">
            <v>MANUEL</v>
          </cell>
          <cell r="F1461">
            <v>2</v>
          </cell>
          <cell r="H1461">
            <v>13</v>
          </cell>
          <cell r="M1461" t="str">
            <v>X</v>
          </cell>
          <cell r="R1461" t="str">
            <v>Guatemala</v>
          </cell>
          <cell r="S1461" t="str">
            <v>Guatemala</v>
          </cell>
        </row>
        <row r="1462">
          <cell r="D1462" t="str">
            <v>CASTILLO</v>
          </cell>
          <cell r="E1462" t="str">
            <v>AISHA</v>
          </cell>
          <cell r="F1462">
            <v>1</v>
          </cell>
          <cell r="H1462">
            <v>8</v>
          </cell>
          <cell r="M1462" t="str">
            <v>X</v>
          </cell>
          <cell r="R1462" t="str">
            <v>Guatemala</v>
          </cell>
          <cell r="S1462" t="str">
            <v>Guatemala</v>
          </cell>
        </row>
        <row r="1463">
          <cell r="D1463" t="str">
            <v>ROMERO</v>
          </cell>
          <cell r="E1463" t="str">
            <v>JOSE</v>
          </cell>
          <cell r="F1463">
            <v>2</v>
          </cell>
          <cell r="H1463">
            <v>9</v>
          </cell>
          <cell r="M1463" t="str">
            <v>X</v>
          </cell>
          <cell r="R1463" t="str">
            <v>Guatemala</v>
          </cell>
          <cell r="S1463" t="str">
            <v>Guatemala</v>
          </cell>
        </row>
        <row r="1464">
          <cell r="D1464" t="str">
            <v>ROMERO</v>
          </cell>
          <cell r="E1464" t="str">
            <v>SARA</v>
          </cell>
          <cell r="F1464">
            <v>1</v>
          </cell>
          <cell r="H1464">
            <v>12</v>
          </cell>
          <cell r="M1464" t="str">
            <v>X</v>
          </cell>
          <cell r="R1464" t="str">
            <v>Guatemala</v>
          </cell>
          <cell r="S1464" t="str">
            <v>Guatemala</v>
          </cell>
        </row>
        <row r="1465">
          <cell r="D1465" t="str">
            <v>GONZALEZ</v>
          </cell>
          <cell r="E1465" t="str">
            <v xml:space="preserve">ANTONI </v>
          </cell>
          <cell r="F1465">
            <v>2</v>
          </cell>
          <cell r="H1465">
            <v>12</v>
          </cell>
          <cell r="M1465" t="str">
            <v>X</v>
          </cell>
          <cell r="R1465" t="str">
            <v>Guatemala</v>
          </cell>
          <cell r="S1465" t="str">
            <v>Guatemala</v>
          </cell>
        </row>
        <row r="1466">
          <cell r="D1466" t="str">
            <v>CASTILLO</v>
          </cell>
          <cell r="E1466" t="str">
            <v>DANIEL</v>
          </cell>
          <cell r="F1466">
            <v>2</v>
          </cell>
          <cell r="H1466">
            <v>12</v>
          </cell>
          <cell r="M1466" t="str">
            <v>X</v>
          </cell>
          <cell r="R1466" t="str">
            <v>Guatemala</v>
          </cell>
          <cell r="S1466" t="str">
            <v>Guatemala</v>
          </cell>
        </row>
        <row r="1467">
          <cell r="D1467" t="str">
            <v>SOTO</v>
          </cell>
          <cell r="E1467" t="str">
            <v>JORGE</v>
          </cell>
          <cell r="F1467">
            <v>2</v>
          </cell>
          <cell r="H1467">
            <v>13</v>
          </cell>
          <cell r="M1467" t="str">
            <v>X</v>
          </cell>
          <cell r="R1467" t="str">
            <v>Guatemala</v>
          </cell>
          <cell r="S1467" t="str">
            <v>Guatemala</v>
          </cell>
        </row>
        <row r="1468">
          <cell r="D1468" t="str">
            <v>VICENTE</v>
          </cell>
          <cell r="E1468" t="str">
            <v>BRAYAN</v>
          </cell>
          <cell r="F1468">
            <v>2</v>
          </cell>
          <cell r="M1468" t="str">
            <v>X</v>
          </cell>
          <cell r="R1468" t="str">
            <v>Guatemala</v>
          </cell>
          <cell r="S1468" t="str">
            <v>Guatemala</v>
          </cell>
        </row>
        <row r="1469">
          <cell r="D1469" t="str">
            <v>LOPEZ</v>
          </cell>
          <cell r="E1469" t="str">
            <v>NICOLE</v>
          </cell>
          <cell r="F1469">
            <v>1</v>
          </cell>
          <cell r="M1469" t="str">
            <v>X</v>
          </cell>
          <cell r="R1469" t="str">
            <v>Guatemala</v>
          </cell>
          <cell r="S1469" t="str">
            <v>Guatemala</v>
          </cell>
        </row>
        <row r="1470">
          <cell r="D1470" t="str">
            <v>LOPEZ</v>
          </cell>
          <cell r="E1470" t="str">
            <v>FATIMA</v>
          </cell>
          <cell r="F1470">
            <v>1</v>
          </cell>
          <cell r="M1470" t="str">
            <v>X</v>
          </cell>
          <cell r="R1470" t="str">
            <v>Guatemala</v>
          </cell>
          <cell r="S1470" t="str">
            <v>Guatemala</v>
          </cell>
        </row>
        <row r="1471">
          <cell r="D1471" t="str">
            <v>VILLAGRAN</v>
          </cell>
          <cell r="E1471" t="str">
            <v>RICARDO</v>
          </cell>
          <cell r="F1471">
            <v>2</v>
          </cell>
          <cell r="M1471" t="str">
            <v>X</v>
          </cell>
          <cell r="R1471" t="str">
            <v>Guatemala</v>
          </cell>
          <cell r="S1471" t="str">
            <v>Guatemala</v>
          </cell>
        </row>
        <row r="1472">
          <cell r="D1472" t="str">
            <v>SANCHEZ</v>
          </cell>
          <cell r="E1472" t="str">
            <v>JOSE</v>
          </cell>
          <cell r="F1472">
            <v>2</v>
          </cell>
          <cell r="H1472">
            <v>8</v>
          </cell>
          <cell r="M1472" t="str">
            <v>X</v>
          </cell>
          <cell r="R1472" t="str">
            <v>Guatemala</v>
          </cell>
          <cell r="S1472" t="str">
            <v>Guatemala</v>
          </cell>
        </row>
        <row r="1473">
          <cell r="D1473" t="str">
            <v>HERRERA</v>
          </cell>
          <cell r="E1473" t="str">
            <v>DIEGO</v>
          </cell>
          <cell r="F1473">
            <v>2</v>
          </cell>
          <cell r="H1473">
            <v>10</v>
          </cell>
          <cell r="M1473" t="str">
            <v>X</v>
          </cell>
          <cell r="R1473" t="str">
            <v>Guatemala</v>
          </cell>
          <cell r="S1473" t="str">
            <v>Guatemala</v>
          </cell>
        </row>
        <row r="1474">
          <cell r="D1474" t="str">
            <v>SANTOS</v>
          </cell>
          <cell r="E1474" t="str">
            <v>MAURICIO</v>
          </cell>
          <cell r="F1474">
            <v>2</v>
          </cell>
          <cell r="H1474">
            <v>6</v>
          </cell>
          <cell r="M1474" t="str">
            <v>X</v>
          </cell>
          <cell r="R1474" t="str">
            <v>Guatemala</v>
          </cell>
          <cell r="S1474" t="str">
            <v>Guatemala</v>
          </cell>
        </row>
        <row r="1475">
          <cell r="D1475" t="str">
            <v>SAMAYOA</v>
          </cell>
          <cell r="E1475" t="str">
            <v>MARIA</v>
          </cell>
          <cell r="F1475">
            <v>1</v>
          </cell>
          <cell r="H1475">
            <v>11</v>
          </cell>
          <cell r="M1475" t="str">
            <v>X</v>
          </cell>
          <cell r="R1475" t="str">
            <v>Guatemala</v>
          </cell>
          <cell r="S1475" t="str">
            <v>Guatemala</v>
          </cell>
        </row>
        <row r="1476">
          <cell r="D1476" t="str">
            <v>SAMAYOA</v>
          </cell>
          <cell r="E1476" t="str">
            <v>JOSUE</v>
          </cell>
          <cell r="F1476">
            <v>2</v>
          </cell>
          <cell r="H1476">
            <v>13</v>
          </cell>
          <cell r="M1476" t="str">
            <v>X</v>
          </cell>
          <cell r="R1476" t="str">
            <v>Guatemala</v>
          </cell>
          <cell r="S1476" t="str">
            <v>Guatemala</v>
          </cell>
        </row>
        <row r="1477">
          <cell r="D1477" t="str">
            <v>MOLINA</v>
          </cell>
          <cell r="E1477" t="str">
            <v>IVANA</v>
          </cell>
          <cell r="F1477">
            <v>1</v>
          </cell>
          <cell r="H1477">
            <v>15</v>
          </cell>
          <cell r="M1477" t="str">
            <v>X</v>
          </cell>
          <cell r="R1477" t="str">
            <v>Guatemala</v>
          </cell>
          <cell r="S1477" t="str">
            <v>Guatemala</v>
          </cell>
        </row>
        <row r="1478">
          <cell r="D1478" t="str">
            <v>RAMIREZ</v>
          </cell>
          <cell r="E1478" t="str">
            <v>JAVIER</v>
          </cell>
          <cell r="F1478">
            <v>2</v>
          </cell>
          <cell r="H1478">
            <v>9</v>
          </cell>
          <cell r="M1478" t="str">
            <v>X</v>
          </cell>
          <cell r="R1478" t="str">
            <v>Guatemala</v>
          </cell>
          <cell r="S1478" t="str">
            <v>Guatemala</v>
          </cell>
        </row>
        <row r="1479">
          <cell r="D1479" t="str">
            <v>NAJERA</v>
          </cell>
          <cell r="E1479" t="str">
            <v>ABRAHAM</v>
          </cell>
          <cell r="F1479">
            <v>2</v>
          </cell>
          <cell r="H1479">
            <v>7</v>
          </cell>
          <cell r="M1479" t="str">
            <v>X</v>
          </cell>
          <cell r="R1479" t="str">
            <v>Guatemala</v>
          </cell>
          <cell r="S1479" t="str">
            <v>Guatemala</v>
          </cell>
        </row>
        <row r="1480">
          <cell r="D1480" t="str">
            <v>AJTZOC</v>
          </cell>
          <cell r="E1480" t="str">
            <v>MAURICIO</v>
          </cell>
          <cell r="F1480">
            <v>2</v>
          </cell>
          <cell r="H1480">
            <v>7</v>
          </cell>
          <cell r="M1480" t="str">
            <v>X</v>
          </cell>
          <cell r="R1480" t="str">
            <v>Guatemala</v>
          </cell>
          <cell r="S1480" t="str">
            <v>Guatemala</v>
          </cell>
        </row>
        <row r="1481">
          <cell r="D1481" t="str">
            <v>LEMUS</v>
          </cell>
          <cell r="E1481" t="str">
            <v>JOSE</v>
          </cell>
          <cell r="F1481">
            <v>2</v>
          </cell>
          <cell r="H1481">
            <v>10</v>
          </cell>
          <cell r="M1481" t="str">
            <v>X</v>
          </cell>
          <cell r="R1481" t="str">
            <v>Guatemala</v>
          </cell>
          <cell r="S1481" t="str">
            <v>Guatemala</v>
          </cell>
        </row>
        <row r="1482">
          <cell r="D1482" t="str">
            <v>CABRERA</v>
          </cell>
          <cell r="E1482" t="str">
            <v>ABRAHAM</v>
          </cell>
          <cell r="F1482">
            <v>2</v>
          </cell>
          <cell r="H1482">
            <v>9</v>
          </cell>
          <cell r="M1482" t="str">
            <v>X</v>
          </cell>
          <cell r="R1482" t="str">
            <v>Guatemala</v>
          </cell>
          <cell r="S1482" t="str">
            <v>Guatemala</v>
          </cell>
        </row>
        <row r="1483">
          <cell r="D1483" t="str">
            <v>MIRANDA</v>
          </cell>
          <cell r="E1483" t="str">
            <v>MAYRA</v>
          </cell>
          <cell r="F1483">
            <v>1</v>
          </cell>
          <cell r="H1483">
            <v>15</v>
          </cell>
          <cell r="M1483" t="str">
            <v>X</v>
          </cell>
          <cell r="R1483" t="str">
            <v>Guatemala</v>
          </cell>
          <cell r="S1483" t="str">
            <v>Guatemala</v>
          </cell>
        </row>
        <row r="1484">
          <cell r="D1484" t="str">
            <v>CARRERA</v>
          </cell>
          <cell r="E1484" t="str">
            <v>ALMA</v>
          </cell>
          <cell r="F1484">
            <v>1</v>
          </cell>
          <cell r="H1484">
            <v>37</v>
          </cell>
          <cell r="M1484" t="str">
            <v>X</v>
          </cell>
          <cell r="R1484" t="str">
            <v>Guatemala</v>
          </cell>
          <cell r="S1484" t="str">
            <v>Guatemala</v>
          </cell>
        </row>
        <row r="1485">
          <cell r="D1485" t="str">
            <v>REYES</v>
          </cell>
          <cell r="E1485" t="str">
            <v>FRANCISCO</v>
          </cell>
          <cell r="F1485">
            <v>2</v>
          </cell>
          <cell r="H1485">
            <v>14</v>
          </cell>
          <cell r="M1485" t="str">
            <v>X</v>
          </cell>
          <cell r="R1485" t="str">
            <v>Guatemala</v>
          </cell>
          <cell r="S1485" t="str">
            <v>Guatemala</v>
          </cell>
        </row>
        <row r="1486">
          <cell r="D1486" t="str">
            <v>JAYES</v>
          </cell>
          <cell r="E1486" t="str">
            <v>DERECK</v>
          </cell>
          <cell r="F1486">
            <v>2</v>
          </cell>
          <cell r="H1486">
            <v>6</v>
          </cell>
          <cell r="M1486" t="str">
            <v>X</v>
          </cell>
          <cell r="R1486" t="str">
            <v>Guatemala</v>
          </cell>
          <cell r="S1486" t="str">
            <v>Guatemala</v>
          </cell>
        </row>
        <row r="1487">
          <cell r="D1487" t="str">
            <v>RECINOS</v>
          </cell>
          <cell r="E1487" t="str">
            <v>SANTIAGO</v>
          </cell>
          <cell r="F1487">
            <v>2</v>
          </cell>
          <cell r="H1487">
            <v>4</v>
          </cell>
          <cell r="M1487" t="str">
            <v>X</v>
          </cell>
          <cell r="R1487" t="str">
            <v>Guatemala</v>
          </cell>
          <cell r="S1487" t="str">
            <v>Guatemala</v>
          </cell>
        </row>
        <row r="1488">
          <cell r="D1488" t="str">
            <v>RECINOS</v>
          </cell>
          <cell r="E1488" t="str">
            <v>BRIANA</v>
          </cell>
          <cell r="F1488">
            <v>1</v>
          </cell>
          <cell r="H1488">
            <v>11</v>
          </cell>
          <cell r="M1488" t="str">
            <v>X</v>
          </cell>
          <cell r="R1488" t="str">
            <v>Guatemala</v>
          </cell>
          <cell r="S1488" t="str">
            <v>Guatemala</v>
          </cell>
        </row>
        <row r="1489">
          <cell r="D1489" t="str">
            <v>RAMOS</v>
          </cell>
          <cell r="E1489" t="str">
            <v>ANGELA</v>
          </cell>
          <cell r="F1489">
            <v>1</v>
          </cell>
          <cell r="H1489">
            <v>13</v>
          </cell>
          <cell r="M1489" t="str">
            <v>X</v>
          </cell>
          <cell r="R1489" t="str">
            <v>Guatemala</v>
          </cell>
          <cell r="S1489" t="str">
            <v>Guatemala</v>
          </cell>
        </row>
        <row r="1490">
          <cell r="D1490" t="str">
            <v>VALLEJO</v>
          </cell>
          <cell r="E1490" t="str">
            <v>DIEGO</v>
          </cell>
          <cell r="F1490">
            <v>2</v>
          </cell>
          <cell r="H1490">
            <v>13</v>
          </cell>
          <cell r="M1490" t="str">
            <v>X</v>
          </cell>
          <cell r="R1490" t="str">
            <v>Guatemala</v>
          </cell>
          <cell r="S1490" t="str">
            <v>Guatemala</v>
          </cell>
        </row>
        <row r="1491">
          <cell r="D1491" t="str">
            <v>FLORES</v>
          </cell>
          <cell r="E1491" t="str">
            <v>STEFANY</v>
          </cell>
          <cell r="F1491">
            <v>1</v>
          </cell>
          <cell r="H1491">
            <v>14</v>
          </cell>
          <cell r="M1491" t="str">
            <v>X</v>
          </cell>
          <cell r="R1491" t="str">
            <v>Guatemala</v>
          </cell>
          <cell r="S1491" t="str">
            <v>Guatemala</v>
          </cell>
        </row>
        <row r="1492">
          <cell r="D1492" t="str">
            <v>TUM</v>
          </cell>
          <cell r="E1492" t="str">
            <v>ELSA</v>
          </cell>
          <cell r="F1492">
            <v>1</v>
          </cell>
          <cell r="H1492">
            <v>59</v>
          </cell>
          <cell r="M1492" t="str">
            <v>X</v>
          </cell>
          <cell r="R1492" t="str">
            <v>Guatemala</v>
          </cell>
          <cell r="S1492" t="str">
            <v>Guatemala</v>
          </cell>
        </row>
        <row r="1493">
          <cell r="D1493" t="str">
            <v>TACAY</v>
          </cell>
          <cell r="E1493" t="str">
            <v>DORA</v>
          </cell>
          <cell r="F1493">
            <v>1</v>
          </cell>
          <cell r="H1493">
            <v>41</v>
          </cell>
          <cell r="M1493" t="str">
            <v>X</v>
          </cell>
          <cell r="R1493" t="str">
            <v>Guatemala</v>
          </cell>
          <cell r="S1493" t="str">
            <v>Guatemala</v>
          </cell>
        </row>
        <row r="1494">
          <cell r="D1494" t="str">
            <v>LETONA</v>
          </cell>
          <cell r="E1494" t="str">
            <v>DIEGO</v>
          </cell>
          <cell r="F1494">
            <v>2</v>
          </cell>
          <cell r="H1494">
            <v>14</v>
          </cell>
          <cell r="M1494" t="str">
            <v>X</v>
          </cell>
          <cell r="R1494" t="str">
            <v>Guatemala</v>
          </cell>
          <cell r="S1494" t="str">
            <v>Guatemala</v>
          </cell>
        </row>
        <row r="1495">
          <cell r="D1495" t="str">
            <v>FLORES</v>
          </cell>
          <cell r="E1495" t="str">
            <v>KENY</v>
          </cell>
          <cell r="F1495">
            <v>2</v>
          </cell>
          <cell r="H1495">
            <v>12</v>
          </cell>
          <cell r="M1495" t="str">
            <v>X</v>
          </cell>
          <cell r="R1495" t="str">
            <v>Guatemala</v>
          </cell>
          <cell r="S1495" t="str">
            <v>Guatemala</v>
          </cell>
        </row>
        <row r="1496">
          <cell r="D1496" t="str">
            <v>VELASCO</v>
          </cell>
          <cell r="E1496" t="str">
            <v>JOSE</v>
          </cell>
          <cell r="F1496">
            <v>2</v>
          </cell>
          <cell r="H1496">
            <v>14</v>
          </cell>
          <cell r="M1496" t="str">
            <v>X</v>
          </cell>
          <cell r="R1496" t="str">
            <v>Guatemala</v>
          </cell>
          <cell r="S1496" t="str">
            <v>Guatemala</v>
          </cell>
        </row>
        <row r="1497">
          <cell r="D1497" t="str">
            <v>MURALLES</v>
          </cell>
          <cell r="E1497" t="str">
            <v>JESUS</v>
          </cell>
          <cell r="F1497">
            <v>2</v>
          </cell>
          <cell r="H1497">
            <v>59</v>
          </cell>
          <cell r="M1497" t="str">
            <v>X</v>
          </cell>
          <cell r="R1497" t="str">
            <v>Guatemala</v>
          </cell>
          <cell r="S1497" t="str">
            <v>Guatemala</v>
          </cell>
        </row>
        <row r="1498">
          <cell r="D1498" t="str">
            <v>QUEME</v>
          </cell>
          <cell r="E1498" t="str">
            <v>RONI</v>
          </cell>
          <cell r="F1498">
            <v>2</v>
          </cell>
          <cell r="H1498">
            <v>12</v>
          </cell>
          <cell r="M1498" t="str">
            <v>X</v>
          </cell>
          <cell r="R1498" t="str">
            <v>Guatemala</v>
          </cell>
          <cell r="S1498" t="str">
            <v>Guatemala</v>
          </cell>
        </row>
        <row r="1499">
          <cell r="D1499" t="str">
            <v>REYES</v>
          </cell>
          <cell r="E1499" t="str">
            <v>MELANI</v>
          </cell>
          <cell r="F1499">
            <v>1</v>
          </cell>
          <cell r="H1499">
            <v>17</v>
          </cell>
          <cell r="M1499" t="str">
            <v>X</v>
          </cell>
          <cell r="R1499" t="str">
            <v>Guatemala</v>
          </cell>
          <cell r="S1499" t="str">
            <v>Guatemala</v>
          </cell>
        </row>
        <row r="1500">
          <cell r="D1500" t="str">
            <v>MOSCOSO</v>
          </cell>
          <cell r="E1500" t="str">
            <v>FRIDA</v>
          </cell>
          <cell r="F1500">
            <v>1</v>
          </cell>
          <cell r="H1500">
            <v>13</v>
          </cell>
          <cell r="M1500" t="str">
            <v>X</v>
          </cell>
          <cell r="R1500" t="str">
            <v>Guatemala</v>
          </cell>
          <cell r="S1500" t="str">
            <v>Guatemala</v>
          </cell>
        </row>
        <row r="1501">
          <cell r="D1501" t="str">
            <v>SILVA</v>
          </cell>
          <cell r="E1501" t="str">
            <v>SANTIAGO</v>
          </cell>
          <cell r="F1501">
            <v>2</v>
          </cell>
          <cell r="H1501">
            <v>7</v>
          </cell>
          <cell r="M1501" t="str">
            <v>X</v>
          </cell>
          <cell r="R1501" t="str">
            <v>Guatemala</v>
          </cell>
          <cell r="S1501" t="str">
            <v>Guatemala</v>
          </cell>
        </row>
        <row r="1502">
          <cell r="D1502" t="str">
            <v>GONZALEZ</v>
          </cell>
          <cell r="E1502" t="str">
            <v>ESTEFANO</v>
          </cell>
          <cell r="F1502">
            <v>2</v>
          </cell>
          <cell r="H1502">
            <v>6</v>
          </cell>
          <cell r="M1502" t="str">
            <v>X</v>
          </cell>
          <cell r="R1502" t="str">
            <v>Guatemala</v>
          </cell>
          <cell r="S1502" t="str">
            <v>Guatemala</v>
          </cell>
        </row>
        <row r="1503">
          <cell r="D1503" t="str">
            <v>PEREZ</v>
          </cell>
          <cell r="E1503" t="str">
            <v>ADRIAN</v>
          </cell>
          <cell r="F1503">
            <v>2</v>
          </cell>
          <cell r="H1503">
            <v>4</v>
          </cell>
          <cell r="M1503" t="str">
            <v>X</v>
          </cell>
          <cell r="R1503" t="str">
            <v>Guatemala</v>
          </cell>
          <cell r="S1503" t="str">
            <v>Guatemala</v>
          </cell>
        </row>
        <row r="1504">
          <cell r="D1504" t="str">
            <v>GONZALEZ</v>
          </cell>
          <cell r="E1504" t="str">
            <v>ESTEBAN</v>
          </cell>
          <cell r="F1504">
            <v>2</v>
          </cell>
          <cell r="H1504">
            <v>6</v>
          </cell>
          <cell r="M1504" t="str">
            <v>X</v>
          </cell>
          <cell r="R1504" t="str">
            <v>Guatemala</v>
          </cell>
          <cell r="S1504" t="str">
            <v>Guatemala</v>
          </cell>
        </row>
        <row r="1505">
          <cell r="D1505" t="str">
            <v>FLORES</v>
          </cell>
          <cell r="E1505" t="str">
            <v>STEFANY</v>
          </cell>
          <cell r="F1505">
            <v>1</v>
          </cell>
          <cell r="H1505">
            <v>15</v>
          </cell>
          <cell r="M1505" t="str">
            <v>X</v>
          </cell>
          <cell r="R1505" t="str">
            <v>Guatemala</v>
          </cell>
          <cell r="S1505" t="str">
            <v>Guatemala</v>
          </cell>
        </row>
        <row r="1506">
          <cell r="D1506" t="str">
            <v>RAMOS</v>
          </cell>
          <cell r="E1506" t="str">
            <v>MAGI</v>
          </cell>
          <cell r="F1506">
            <v>1</v>
          </cell>
          <cell r="H1506">
            <v>10</v>
          </cell>
          <cell r="M1506" t="str">
            <v>X</v>
          </cell>
          <cell r="R1506" t="str">
            <v>Guatemala</v>
          </cell>
          <cell r="S1506" t="str">
            <v>Guatemala</v>
          </cell>
        </row>
        <row r="1507">
          <cell r="D1507" t="str">
            <v>VICENTE</v>
          </cell>
          <cell r="E1507" t="str">
            <v>MYNOR</v>
          </cell>
          <cell r="F1507">
            <v>2</v>
          </cell>
          <cell r="H1507">
            <v>17</v>
          </cell>
          <cell r="M1507" t="str">
            <v>X</v>
          </cell>
          <cell r="R1507" t="str">
            <v>Guatemala</v>
          </cell>
          <cell r="S1507" t="str">
            <v>Guatemala</v>
          </cell>
        </row>
        <row r="1508">
          <cell r="D1508" t="str">
            <v>PEREZ</v>
          </cell>
          <cell r="E1508" t="str">
            <v>ANGEL</v>
          </cell>
          <cell r="F1508">
            <v>2</v>
          </cell>
          <cell r="H1508">
            <v>12</v>
          </cell>
          <cell r="M1508" t="str">
            <v>X</v>
          </cell>
          <cell r="R1508" t="str">
            <v>Guatemala</v>
          </cell>
          <cell r="S1508" t="str">
            <v>Guatemala</v>
          </cell>
        </row>
        <row r="1509">
          <cell r="D1509" t="str">
            <v xml:space="preserve">MAGAÑA </v>
          </cell>
          <cell r="E1509" t="str">
            <v>ADRIANO</v>
          </cell>
          <cell r="F1509">
            <v>2</v>
          </cell>
          <cell r="H1509">
            <v>16</v>
          </cell>
          <cell r="M1509" t="str">
            <v>X</v>
          </cell>
          <cell r="R1509" t="str">
            <v>Guatemala</v>
          </cell>
          <cell r="S1509" t="str">
            <v>Guatemala</v>
          </cell>
        </row>
        <row r="1510">
          <cell r="D1510" t="str">
            <v xml:space="preserve">MAGAÑA </v>
          </cell>
          <cell r="E1510" t="str">
            <v>IAN</v>
          </cell>
          <cell r="F1510">
            <v>2</v>
          </cell>
          <cell r="H1510" t="str">
            <v>8 MESES</v>
          </cell>
          <cell r="M1510" t="str">
            <v>X</v>
          </cell>
          <cell r="R1510" t="str">
            <v>Guatemala</v>
          </cell>
          <cell r="S1510" t="str">
            <v>Guatemala</v>
          </cell>
        </row>
        <row r="1511">
          <cell r="D1511" t="str">
            <v>PATZAN</v>
          </cell>
          <cell r="E1511" t="str">
            <v>VELINA</v>
          </cell>
          <cell r="F1511">
            <v>1</v>
          </cell>
          <cell r="H1511">
            <v>45</v>
          </cell>
          <cell r="M1511" t="str">
            <v>X</v>
          </cell>
          <cell r="R1511" t="str">
            <v>Guatemala</v>
          </cell>
          <cell r="S1511" t="str">
            <v>Guatemala</v>
          </cell>
        </row>
        <row r="1512">
          <cell r="D1512" t="str">
            <v>RAYMUNDO</v>
          </cell>
          <cell r="E1512" t="str">
            <v>BRAYAN</v>
          </cell>
          <cell r="F1512">
            <v>2</v>
          </cell>
          <cell r="H1512">
            <v>16</v>
          </cell>
          <cell r="M1512" t="str">
            <v>X</v>
          </cell>
          <cell r="R1512" t="str">
            <v>Guatemala</v>
          </cell>
          <cell r="S1512" t="str">
            <v>Guatemala</v>
          </cell>
        </row>
        <row r="1513">
          <cell r="D1513" t="str">
            <v>MILAN</v>
          </cell>
          <cell r="E1513" t="str">
            <v>LUIS</v>
          </cell>
          <cell r="F1513">
            <v>2</v>
          </cell>
          <cell r="H1513">
            <v>17</v>
          </cell>
          <cell r="M1513" t="str">
            <v>X</v>
          </cell>
          <cell r="R1513" t="str">
            <v>Guatemala</v>
          </cell>
          <cell r="S1513" t="str">
            <v>Guatemala</v>
          </cell>
        </row>
        <row r="1514">
          <cell r="D1514" t="str">
            <v>GABRIEL</v>
          </cell>
          <cell r="E1514" t="str">
            <v>MARC</v>
          </cell>
          <cell r="F1514">
            <v>2</v>
          </cell>
          <cell r="H1514">
            <v>7</v>
          </cell>
          <cell r="M1514" t="str">
            <v>X</v>
          </cell>
          <cell r="R1514" t="str">
            <v>Guatemala</v>
          </cell>
          <cell r="S1514" t="str">
            <v>Guatemala</v>
          </cell>
        </row>
        <row r="1515">
          <cell r="D1515" t="str">
            <v>PASQUAL</v>
          </cell>
          <cell r="E1515" t="str">
            <v>JEAN</v>
          </cell>
          <cell r="F1515">
            <v>2</v>
          </cell>
          <cell r="H1515">
            <v>15</v>
          </cell>
          <cell r="M1515" t="str">
            <v>X</v>
          </cell>
          <cell r="R1515" t="str">
            <v>Guatemala</v>
          </cell>
          <cell r="S1515" t="str">
            <v>Guatemala</v>
          </cell>
        </row>
        <row r="1516">
          <cell r="D1516" t="str">
            <v>LOPEZ</v>
          </cell>
          <cell r="E1516" t="str">
            <v>ARIEL</v>
          </cell>
          <cell r="F1516">
            <v>2</v>
          </cell>
          <cell r="H1516">
            <v>12</v>
          </cell>
          <cell r="M1516" t="str">
            <v>X</v>
          </cell>
          <cell r="R1516" t="str">
            <v>Guatemala</v>
          </cell>
          <cell r="S1516" t="str">
            <v>Guatemala</v>
          </cell>
        </row>
        <row r="1517">
          <cell r="D1517" t="str">
            <v>MAELULECE</v>
          </cell>
          <cell r="E1517" t="str">
            <v>LUIS</v>
          </cell>
          <cell r="F1517">
            <v>2</v>
          </cell>
          <cell r="H1517">
            <v>10</v>
          </cell>
          <cell r="M1517" t="str">
            <v>X</v>
          </cell>
          <cell r="R1517" t="str">
            <v>Guatemala</v>
          </cell>
          <cell r="S1517" t="str">
            <v>Guatemala</v>
          </cell>
        </row>
        <row r="1518">
          <cell r="D1518" t="str">
            <v>SOTO</v>
          </cell>
          <cell r="E1518" t="str">
            <v>NAYELY</v>
          </cell>
          <cell r="F1518">
            <v>1</v>
          </cell>
          <cell r="H1518">
            <v>8</v>
          </cell>
          <cell r="M1518" t="str">
            <v>X</v>
          </cell>
          <cell r="R1518" t="str">
            <v>Guatemala</v>
          </cell>
          <cell r="S1518" t="str">
            <v>Guatemala</v>
          </cell>
        </row>
        <row r="1519">
          <cell r="D1519" t="str">
            <v>SILVESTRE</v>
          </cell>
          <cell r="E1519" t="str">
            <v>MARCO</v>
          </cell>
          <cell r="F1519">
            <v>2</v>
          </cell>
          <cell r="H1519">
            <v>8</v>
          </cell>
          <cell r="M1519" t="str">
            <v>X</v>
          </cell>
          <cell r="R1519" t="str">
            <v>Guatemala</v>
          </cell>
          <cell r="S1519" t="str">
            <v>Guatemala</v>
          </cell>
        </row>
        <row r="1520">
          <cell r="D1520" t="str">
            <v>HERNANDEZ</v>
          </cell>
          <cell r="E1520" t="str">
            <v>EBERTO</v>
          </cell>
          <cell r="F1520">
            <v>2</v>
          </cell>
          <cell r="H1520">
            <v>66</v>
          </cell>
          <cell r="M1520" t="str">
            <v>X</v>
          </cell>
          <cell r="R1520" t="str">
            <v>Guatemala</v>
          </cell>
          <cell r="S1520" t="str">
            <v>Guatemala</v>
          </cell>
        </row>
        <row r="1521">
          <cell r="D1521" t="str">
            <v>VELIZ</v>
          </cell>
          <cell r="E1521" t="str">
            <v>CESAR</v>
          </cell>
          <cell r="F1521">
            <v>2</v>
          </cell>
          <cell r="H1521">
            <v>57</v>
          </cell>
          <cell r="M1521" t="str">
            <v>X</v>
          </cell>
          <cell r="R1521" t="str">
            <v>Guatemala</v>
          </cell>
          <cell r="S1521" t="str">
            <v>Guatemala</v>
          </cell>
        </row>
        <row r="1522">
          <cell r="D1522" t="str">
            <v>AYFAN</v>
          </cell>
          <cell r="E1522" t="str">
            <v>CARLOS</v>
          </cell>
          <cell r="F1522">
            <v>2</v>
          </cell>
          <cell r="H1522">
            <v>8</v>
          </cell>
          <cell r="M1522" t="str">
            <v>X</v>
          </cell>
          <cell r="R1522" t="str">
            <v>Guatemala</v>
          </cell>
          <cell r="S1522" t="str">
            <v>Guatemala</v>
          </cell>
        </row>
        <row r="1523">
          <cell r="D1523" t="str">
            <v>NAJERA</v>
          </cell>
          <cell r="E1523" t="str">
            <v>DERICK</v>
          </cell>
          <cell r="F1523">
            <v>2</v>
          </cell>
          <cell r="H1523">
            <v>9</v>
          </cell>
          <cell r="M1523" t="str">
            <v>X</v>
          </cell>
          <cell r="R1523" t="str">
            <v>Guatemala</v>
          </cell>
          <cell r="S1523" t="str">
            <v>Guatemala</v>
          </cell>
        </row>
        <row r="1524">
          <cell r="D1524" t="str">
            <v>MEJICANOS</v>
          </cell>
          <cell r="E1524" t="str">
            <v>IVONNE</v>
          </cell>
          <cell r="F1524">
            <v>1</v>
          </cell>
          <cell r="H1524">
            <v>63</v>
          </cell>
          <cell r="M1524" t="str">
            <v>X</v>
          </cell>
          <cell r="R1524" t="str">
            <v>Guatemala</v>
          </cell>
          <cell r="S1524" t="str">
            <v>Guatemala</v>
          </cell>
        </row>
        <row r="1525">
          <cell r="D1525" t="str">
            <v>GODINEZ</v>
          </cell>
          <cell r="E1525" t="str">
            <v>SERGIO</v>
          </cell>
          <cell r="F1525">
            <v>2</v>
          </cell>
          <cell r="H1525">
            <v>7</v>
          </cell>
          <cell r="M1525" t="str">
            <v>X</v>
          </cell>
          <cell r="R1525" t="str">
            <v>Guatemala</v>
          </cell>
          <cell r="S1525" t="str">
            <v>Guatemala</v>
          </cell>
        </row>
        <row r="1526">
          <cell r="D1526" t="str">
            <v>ARRIAZA</v>
          </cell>
          <cell r="E1526" t="str">
            <v>GARY</v>
          </cell>
          <cell r="F1526">
            <v>2</v>
          </cell>
          <cell r="H1526">
            <v>16</v>
          </cell>
          <cell r="M1526" t="str">
            <v>X</v>
          </cell>
          <cell r="R1526" t="str">
            <v>Guatemala</v>
          </cell>
          <cell r="S1526" t="str">
            <v>Guatemala</v>
          </cell>
        </row>
        <row r="1527">
          <cell r="D1527" t="str">
            <v>MARTINEZ</v>
          </cell>
          <cell r="E1527" t="str">
            <v>IRIS</v>
          </cell>
          <cell r="F1527">
            <v>1</v>
          </cell>
          <cell r="H1527">
            <v>9</v>
          </cell>
          <cell r="M1527" t="str">
            <v>X</v>
          </cell>
          <cell r="R1527" t="str">
            <v>Guatemala</v>
          </cell>
          <cell r="S1527" t="str">
            <v>Guatemala</v>
          </cell>
        </row>
        <row r="1528">
          <cell r="D1528" t="str">
            <v>MARTINEZ</v>
          </cell>
          <cell r="E1528" t="str">
            <v>OWEN</v>
          </cell>
          <cell r="F1528">
            <v>2</v>
          </cell>
          <cell r="H1528">
            <v>13</v>
          </cell>
          <cell r="M1528" t="str">
            <v>X</v>
          </cell>
          <cell r="R1528" t="str">
            <v>Guatemala</v>
          </cell>
          <cell r="S1528" t="str">
            <v>Guatemala</v>
          </cell>
        </row>
        <row r="1529">
          <cell r="D1529" t="str">
            <v>FLORES</v>
          </cell>
          <cell r="E1529" t="str">
            <v>JASMINE</v>
          </cell>
          <cell r="F1529">
            <v>1</v>
          </cell>
          <cell r="H1529">
            <v>69</v>
          </cell>
          <cell r="M1529" t="str">
            <v>X</v>
          </cell>
          <cell r="R1529" t="str">
            <v>Guatemala</v>
          </cell>
          <cell r="S1529" t="str">
            <v>Guatemala</v>
          </cell>
        </row>
        <row r="1530">
          <cell r="D1530" t="str">
            <v>VELARDE</v>
          </cell>
          <cell r="E1530" t="str">
            <v>RODRIGO</v>
          </cell>
          <cell r="F1530">
            <v>2</v>
          </cell>
          <cell r="H1530">
            <v>7</v>
          </cell>
          <cell r="M1530" t="str">
            <v>X</v>
          </cell>
          <cell r="R1530" t="str">
            <v>Guatemala</v>
          </cell>
          <cell r="S1530" t="str">
            <v>Guatemala</v>
          </cell>
        </row>
        <row r="1531">
          <cell r="D1531" t="str">
            <v>PINEDA</v>
          </cell>
          <cell r="E1531" t="str">
            <v xml:space="preserve">CARLO </v>
          </cell>
          <cell r="F1531">
            <v>2</v>
          </cell>
          <cell r="H1531">
            <v>11</v>
          </cell>
          <cell r="M1531" t="str">
            <v>X</v>
          </cell>
          <cell r="R1531" t="str">
            <v>Guatemala</v>
          </cell>
          <cell r="S1531" t="str">
            <v>Guatemala</v>
          </cell>
        </row>
        <row r="1532">
          <cell r="D1532" t="str">
            <v>YOXON</v>
          </cell>
          <cell r="E1532" t="str">
            <v>ESTRELLA</v>
          </cell>
          <cell r="F1532">
            <v>1</v>
          </cell>
          <cell r="H1532">
            <v>12</v>
          </cell>
          <cell r="M1532" t="str">
            <v>X</v>
          </cell>
          <cell r="R1532" t="str">
            <v>Guatemala</v>
          </cell>
          <cell r="S1532" t="str">
            <v>Guatemala</v>
          </cell>
        </row>
        <row r="1533">
          <cell r="D1533" t="str">
            <v>SQQUICHE</v>
          </cell>
          <cell r="E1533" t="str">
            <v>EDDY</v>
          </cell>
          <cell r="F1533">
            <v>2</v>
          </cell>
          <cell r="H1533">
            <v>11</v>
          </cell>
          <cell r="M1533" t="str">
            <v>X</v>
          </cell>
          <cell r="R1533" t="str">
            <v>Guatemala</v>
          </cell>
          <cell r="S1533" t="str">
            <v>Guatemala</v>
          </cell>
        </row>
        <row r="1534">
          <cell r="D1534" t="str">
            <v>CASTELLANOS</v>
          </cell>
          <cell r="E1534" t="str">
            <v>ALISON</v>
          </cell>
          <cell r="F1534">
            <v>1</v>
          </cell>
          <cell r="H1534">
            <v>8</v>
          </cell>
          <cell r="M1534" t="str">
            <v>X</v>
          </cell>
          <cell r="R1534" t="str">
            <v>Guatemala</v>
          </cell>
          <cell r="S1534" t="str">
            <v>Guatemala</v>
          </cell>
        </row>
        <row r="1535">
          <cell r="D1535" t="str">
            <v>CASTELLANOS</v>
          </cell>
          <cell r="E1535" t="str">
            <v>RONY</v>
          </cell>
          <cell r="F1535">
            <v>2</v>
          </cell>
          <cell r="H1535">
            <v>6</v>
          </cell>
          <cell r="M1535" t="str">
            <v>X</v>
          </cell>
          <cell r="R1535" t="str">
            <v>Guatemala</v>
          </cell>
          <cell r="S1535" t="str">
            <v>Guatemala</v>
          </cell>
        </row>
        <row r="1536">
          <cell r="D1536" t="str">
            <v>CASTELLANOS</v>
          </cell>
          <cell r="E1536" t="str">
            <v>JAQUELINE</v>
          </cell>
          <cell r="F1536">
            <v>1</v>
          </cell>
          <cell r="H1536">
            <v>15</v>
          </cell>
          <cell r="M1536" t="str">
            <v>X</v>
          </cell>
          <cell r="R1536" t="str">
            <v>Guatemala</v>
          </cell>
          <cell r="S1536" t="str">
            <v>Guatemala</v>
          </cell>
        </row>
        <row r="1537">
          <cell r="D1537" t="str">
            <v>MAZARIEGOS</v>
          </cell>
          <cell r="E1537" t="str">
            <v>KIMBERLY</v>
          </cell>
          <cell r="F1537">
            <v>1</v>
          </cell>
          <cell r="H1537">
            <v>14</v>
          </cell>
          <cell r="M1537" t="str">
            <v>X</v>
          </cell>
          <cell r="R1537" t="str">
            <v>Guatemala</v>
          </cell>
          <cell r="S1537" t="str">
            <v>Guatemala</v>
          </cell>
        </row>
        <row r="1538">
          <cell r="D1538" t="str">
            <v>MAZARIEGOS</v>
          </cell>
          <cell r="E1538" t="str">
            <v>JOSE</v>
          </cell>
          <cell r="F1538">
            <v>2</v>
          </cell>
          <cell r="H1538">
            <v>11</v>
          </cell>
          <cell r="M1538" t="str">
            <v>X</v>
          </cell>
          <cell r="R1538" t="str">
            <v>Guatemala</v>
          </cell>
          <cell r="S1538" t="str">
            <v>Guatemala</v>
          </cell>
        </row>
        <row r="1539">
          <cell r="D1539" t="str">
            <v>MAZARIEGOS</v>
          </cell>
          <cell r="E1539" t="str">
            <v>JUAN</v>
          </cell>
          <cell r="F1539">
            <v>2</v>
          </cell>
          <cell r="H1539">
            <v>15</v>
          </cell>
          <cell r="M1539" t="str">
            <v>X</v>
          </cell>
          <cell r="R1539" t="str">
            <v>Guatemala</v>
          </cell>
          <cell r="S1539" t="str">
            <v>Guatemala</v>
          </cell>
        </row>
        <row r="1540">
          <cell r="B1540">
            <v>1577225970101</v>
          </cell>
          <cell r="D1540" t="str">
            <v>LARIOS</v>
          </cell>
          <cell r="E1540" t="str">
            <v>CLAUDIA</v>
          </cell>
          <cell r="F1540">
            <v>1</v>
          </cell>
          <cell r="H1540">
            <v>26</v>
          </cell>
          <cell r="M1540" t="str">
            <v>X</v>
          </cell>
          <cell r="R1540" t="str">
            <v>Guatemala</v>
          </cell>
          <cell r="S1540" t="str">
            <v>Guatemala</v>
          </cell>
        </row>
        <row r="1541">
          <cell r="B1541">
            <v>1865640310101</v>
          </cell>
          <cell r="D1541" t="str">
            <v>RODRIGUEZ</v>
          </cell>
          <cell r="E1541" t="str">
            <v>SERGIO</v>
          </cell>
          <cell r="F1541">
            <v>2</v>
          </cell>
          <cell r="H1541">
            <v>48</v>
          </cell>
          <cell r="M1541" t="str">
            <v>X</v>
          </cell>
          <cell r="R1541" t="str">
            <v>Guatemala</v>
          </cell>
          <cell r="S1541" t="str">
            <v>Guatemala</v>
          </cell>
        </row>
        <row r="1542">
          <cell r="D1542" t="str">
            <v>MAZARIEGOS</v>
          </cell>
          <cell r="E1542" t="str">
            <v>FRANKLIN</v>
          </cell>
          <cell r="F1542">
            <v>2</v>
          </cell>
          <cell r="H1542">
            <v>18</v>
          </cell>
          <cell r="M1542" t="str">
            <v>X</v>
          </cell>
          <cell r="R1542" t="str">
            <v>Guatemala</v>
          </cell>
          <cell r="S1542" t="str">
            <v>Guatemala</v>
          </cell>
        </row>
        <row r="1543">
          <cell r="D1543" t="str">
            <v>MORALES</v>
          </cell>
          <cell r="E1543" t="str">
            <v>SAMUEL</v>
          </cell>
          <cell r="F1543">
            <v>2</v>
          </cell>
          <cell r="H1543">
            <v>10</v>
          </cell>
          <cell r="M1543" t="str">
            <v>X</v>
          </cell>
          <cell r="R1543" t="str">
            <v>Guatemala</v>
          </cell>
          <cell r="S1543" t="str">
            <v>Guatemala</v>
          </cell>
        </row>
        <row r="1544">
          <cell r="D1544" t="str">
            <v>ZAVALA</v>
          </cell>
          <cell r="E1544" t="str">
            <v>DELMIA</v>
          </cell>
          <cell r="F1544">
            <v>1</v>
          </cell>
          <cell r="H1544">
            <v>42</v>
          </cell>
          <cell r="M1544" t="str">
            <v>X</v>
          </cell>
          <cell r="R1544" t="str">
            <v>Guatemala</v>
          </cell>
          <cell r="S1544" t="str">
            <v>Guatemala</v>
          </cell>
        </row>
        <row r="1545">
          <cell r="D1545" t="str">
            <v>FLORES</v>
          </cell>
          <cell r="E1545" t="str">
            <v>MARISOL</v>
          </cell>
          <cell r="F1545">
            <v>1</v>
          </cell>
          <cell r="H1545">
            <v>24</v>
          </cell>
          <cell r="M1545" t="str">
            <v>X</v>
          </cell>
          <cell r="R1545" t="str">
            <v>Guatemala</v>
          </cell>
          <cell r="S1545" t="str">
            <v>Guatemala</v>
          </cell>
        </row>
        <row r="1546">
          <cell r="D1546" t="str">
            <v>ORDOÑEZ</v>
          </cell>
          <cell r="E1546" t="str">
            <v>ESTUARDO</v>
          </cell>
          <cell r="F1546">
            <v>2</v>
          </cell>
          <cell r="H1546">
            <v>37</v>
          </cell>
          <cell r="M1546" t="str">
            <v>X</v>
          </cell>
          <cell r="R1546" t="str">
            <v>Guatemala</v>
          </cell>
          <cell r="S1546" t="str">
            <v>Guatemala</v>
          </cell>
        </row>
        <row r="1547">
          <cell r="D1547" t="str">
            <v>ESTEVEZ</v>
          </cell>
          <cell r="E1547" t="str">
            <v>AMILCAR</v>
          </cell>
          <cell r="F1547">
            <v>2</v>
          </cell>
          <cell r="H1547">
            <v>41</v>
          </cell>
          <cell r="M1547" t="str">
            <v>X</v>
          </cell>
          <cell r="R1547" t="str">
            <v>Guatemala</v>
          </cell>
          <cell r="S1547" t="str">
            <v>Guatemala</v>
          </cell>
        </row>
        <row r="1548">
          <cell r="D1548" t="str">
            <v>CUELLAR</v>
          </cell>
          <cell r="E1548" t="str">
            <v>MONICA</v>
          </cell>
          <cell r="F1548">
            <v>1</v>
          </cell>
          <cell r="H1548">
            <v>19</v>
          </cell>
          <cell r="M1548" t="str">
            <v>X</v>
          </cell>
          <cell r="R1548" t="str">
            <v>Guatemala</v>
          </cell>
          <cell r="S1548" t="str">
            <v>Guatemala</v>
          </cell>
        </row>
        <row r="1549">
          <cell r="D1549" t="str">
            <v>TOBAR</v>
          </cell>
          <cell r="E1549" t="str">
            <v>ARACELY</v>
          </cell>
          <cell r="F1549">
            <v>1</v>
          </cell>
          <cell r="H1549">
            <v>65</v>
          </cell>
          <cell r="M1549" t="str">
            <v>X</v>
          </cell>
          <cell r="R1549" t="str">
            <v>Guatemala</v>
          </cell>
          <cell r="S1549" t="str">
            <v>Guatemala</v>
          </cell>
        </row>
        <row r="1550">
          <cell r="D1550" t="str">
            <v>GONZALEZ</v>
          </cell>
          <cell r="E1550" t="str">
            <v>MIRANDA</v>
          </cell>
          <cell r="F1550">
            <v>1</v>
          </cell>
          <cell r="H1550">
            <v>23</v>
          </cell>
          <cell r="M1550" t="str">
            <v>X</v>
          </cell>
          <cell r="R1550" t="str">
            <v>Guatemala</v>
          </cell>
          <cell r="S1550" t="str">
            <v>Guatemala</v>
          </cell>
        </row>
        <row r="1551">
          <cell r="D1551" t="str">
            <v>ROJAS</v>
          </cell>
          <cell r="E1551" t="str">
            <v>AUGUSTO</v>
          </cell>
          <cell r="F1551">
            <v>2</v>
          </cell>
          <cell r="H1551">
            <v>44</v>
          </cell>
          <cell r="M1551" t="str">
            <v>X</v>
          </cell>
          <cell r="R1551" t="str">
            <v>Guatemala</v>
          </cell>
          <cell r="S1551" t="str">
            <v>Guatemala</v>
          </cell>
        </row>
        <row r="1552">
          <cell r="D1552" t="str">
            <v>CARTAGENA</v>
          </cell>
          <cell r="E1552" t="str">
            <v>MIRNA</v>
          </cell>
          <cell r="F1552">
            <v>1</v>
          </cell>
          <cell r="H1552">
            <v>43</v>
          </cell>
          <cell r="M1552" t="str">
            <v>X</v>
          </cell>
          <cell r="R1552" t="str">
            <v>Guatemala</v>
          </cell>
          <cell r="S1552" t="str">
            <v>Guatemala</v>
          </cell>
        </row>
        <row r="1553">
          <cell r="D1553" t="str">
            <v>HERNANDEZ</v>
          </cell>
          <cell r="E1553" t="str">
            <v>OSCAR</v>
          </cell>
          <cell r="F1553">
            <v>2</v>
          </cell>
          <cell r="H1553">
            <v>21</v>
          </cell>
          <cell r="M1553" t="str">
            <v>X</v>
          </cell>
          <cell r="R1553" t="str">
            <v>Guatemala</v>
          </cell>
          <cell r="S1553" t="str">
            <v>Guatemala</v>
          </cell>
        </row>
        <row r="1554">
          <cell r="D1554" t="str">
            <v>GOMEZ</v>
          </cell>
          <cell r="E1554" t="str">
            <v>MARIO</v>
          </cell>
          <cell r="F1554">
            <v>2</v>
          </cell>
          <cell r="H1554">
            <v>27</v>
          </cell>
          <cell r="M1554" t="str">
            <v>X</v>
          </cell>
          <cell r="R1554" t="str">
            <v>Guatemala</v>
          </cell>
          <cell r="S1554" t="str">
            <v>Guatemala</v>
          </cell>
        </row>
        <row r="1555">
          <cell r="D1555" t="str">
            <v>PEREZ</v>
          </cell>
          <cell r="E1555" t="str">
            <v>ABRAHAM</v>
          </cell>
          <cell r="F1555">
            <v>2</v>
          </cell>
          <cell r="H1555">
            <v>35</v>
          </cell>
          <cell r="M1555" t="str">
            <v>X</v>
          </cell>
          <cell r="R1555" t="str">
            <v>Guatemala</v>
          </cell>
          <cell r="S1555" t="str">
            <v>Guatemala</v>
          </cell>
        </row>
        <row r="1556">
          <cell r="D1556" t="str">
            <v>URRUTIA</v>
          </cell>
          <cell r="E1556" t="str">
            <v>JACOBO</v>
          </cell>
          <cell r="F1556">
            <v>2</v>
          </cell>
          <cell r="H1556">
            <v>22</v>
          </cell>
          <cell r="M1556" t="str">
            <v>X</v>
          </cell>
          <cell r="R1556" t="str">
            <v>Guatemala</v>
          </cell>
          <cell r="S1556" t="str">
            <v>Guatemala</v>
          </cell>
        </row>
        <row r="1557">
          <cell r="D1557" t="str">
            <v>IRIARTE</v>
          </cell>
          <cell r="E1557" t="str">
            <v>GUSTAVO</v>
          </cell>
          <cell r="F1557">
            <v>2</v>
          </cell>
          <cell r="H1557">
            <v>25</v>
          </cell>
          <cell r="M1557" t="str">
            <v>X</v>
          </cell>
          <cell r="R1557" t="str">
            <v>Guatemala</v>
          </cell>
          <cell r="S1557" t="str">
            <v>Guatemala</v>
          </cell>
        </row>
        <row r="1558">
          <cell r="D1558" t="str">
            <v>REYNOSO</v>
          </cell>
          <cell r="E1558" t="str">
            <v>JONAS</v>
          </cell>
          <cell r="F1558">
            <v>2</v>
          </cell>
          <cell r="H1558">
            <v>43</v>
          </cell>
          <cell r="M1558" t="str">
            <v>X</v>
          </cell>
          <cell r="R1558" t="str">
            <v>Guatemala</v>
          </cell>
          <cell r="S1558" t="str">
            <v>Guatemala</v>
          </cell>
        </row>
        <row r="1559">
          <cell r="D1559" t="str">
            <v>ACEITUNO</v>
          </cell>
          <cell r="E1559" t="str">
            <v>REINA</v>
          </cell>
          <cell r="F1559">
            <v>1</v>
          </cell>
          <cell r="H1559">
            <v>22</v>
          </cell>
          <cell r="M1559" t="str">
            <v>X</v>
          </cell>
          <cell r="R1559" t="str">
            <v>Guatemala</v>
          </cell>
          <cell r="S1559" t="str">
            <v>Guatemala</v>
          </cell>
        </row>
        <row r="1560">
          <cell r="D1560" t="str">
            <v>PEREZ</v>
          </cell>
          <cell r="E1560" t="str">
            <v>LUIS EDUARDO</v>
          </cell>
          <cell r="F1560">
            <v>2</v>
          </cell>
          <cell r="H1560">
            <v>40</v>
          </cell>
          <cell r="M1560" t="str">
            <v>X</v>
          </cell>
          <cell r="R1560" t="str">
            <v>Guatemala</v>
          </cell>
          <cell r="S1560" t="str">
            <v>Guatemala</v>
          </cell>
        </row>
        <row r="1561">
          <cell r="D1561" t="str">
            <v>MORALES</v>
          </cell>
          <cell r="E1561" t="str">
            <v>ARMANDO</v>
          </cell>
          <cell r="F1561">
            <v>2</v>
          </cell>
          <cell r="H1561">
            <v>50</v>
          </cell>
          <cell r="M1561" t="str">
            <v>X</v>
          </cell>
          <cell r="R1561" t="str">
            <v>Guatemala</v>
          </cell>
          <cell r="S1561" t="str">
            <v>Guatemala</v>
          </cell>
        </row>
        <row r="1562">
          <cell r="D1562" t="str">
            <v>ARITA</v>
          </cell>
          <cell r="E1562" t="str">
            <v>HERNAN</v>
          </cell>
          <cell r="F1562">
            <v>2</v>
          </cell>
          <cell r="H1562">
            <v>45</v>
          </cell>
          <cell r="M1562" t="str">
            <v>X</v>
          </cell>
          <cell r="R1562" t="str">
            <v>Guatemala</v>
          </cell>
          <cell r="S1562" t="str">
            <v>Guatemala</v>
          </cell>
        </row>
        <row r="1563">
          <cell r="D1563" t="str">
            <v>IZPACHE</v>
          </cell>
          <cell r="E1563" t="str">
            <v>ARTURO</v>
          </cell>
          <cell r="F1563">
            <v>2</v>
          </cell>
          <cell r="H1563">
            <v>27</v>
          </cell>
          <cell r="M1563" t="str">
            <v>X</v>
          </cell>
          <cell r="R1563" t="str">
            <v>Guatemala</v>
          </cell>
          <cell r="S1563" t="str">
            <v>Guatemala</v>
          </cell>
        </row>
        <row r="1564">
          <cell r="D1564" t="str">
            <v>RUIZ</v>
          </cell>
          <cell r="E1564" t="str">
            <v>ROLANDO</v>
          </cell>
          <cell r="F1564">
            <v>2</v>
          </cell>
          <cell r="H1564">
            <v>55</v>
          </cell>
          <cell r="M1564" t="str">
            <v>X</v>
          </cell>
          <cell r="R1564" t="str">
            <v>Guatemala</v>
          </cell>
          <cell r="S1564" t="str">
            <v>Guatemala</v>
          </cell>
        </row>
        <row r="1565">
          <cell r="D1565" t="str">
            <v>CASTILLO</v>
          </cell>
          <cell r="E1565" t="str">
            <v>BRUNO</v>
          </cell>
          <cell r="F1565">
            <v>2</v>
          </cell>
          <cell r="H1565">
            <v>37</v>
          </cell>
          <cell r="M1565" t="str">
            <v>X</v>
          </cell>
          <cell r="R1565" t="str">
            <v>Guatemala</v>
          </cell>
          <cell r="S1565" t="str">
            <v>Guatemala</v>
          </cell>
        </row>
        <row r="1566">
          <cell r="D1566" t="str">
            <v>URREA</v>
          </cell>
          <cell r="E1566" t="str">
            <v>JACKELINE</v>
          </cell>
          <cell r="F1566">
            <v>1</v>
          </cell>
          <cell r="H1566">
            <v>23</v>
          </cell>
          <cell r="M1566" t="str">
            <v>X</v>
          </cell>
          <cell r="R1566" t="str">
            <v>Guatemala</v>
          </cell>
          <cell r="S1566" t="str">
            <v>Guatemala</v>
          </cell>
        </row>
        <row r="1567">
          <cell r="D1567" t="str">
            <v>GALICIA</v>
          </cell>
          <cell r="E1567" t="str">
            <v>PATY</v>
          </cell>
          <cell r="F1567">
            <v>1</v>
          </cell>
          <cell r="H1567">
            <v>21</v>
          </cell>
          <cell r="M1567" t="str">
            <v>X</v>
          </cell>
          <cell r="R1567" t="str">
            <v>Guatemala</v>
          </cell>
          <cell r="S1567" t="str">
            <v>Guatemala</v>
          </cell>
        </row>
        <row r="1568">
          <cell r="D1568" t="str">
            <v>RAMOS</v>
          </cell>
          <cell r="E1568" t="str">
            <v>LETICIA</v>
          </cell>
          <cell r="F1568">
            <v>1</v>
          </cell>
          <cell r="H1568">
            <v>28</v>
          </cell>
          <cell r="M1568" t="str">
            <v>X</v>
          </cell>
          <cell r="R1568" t="str">
            <v>Guatemala</v>
          </cell>
          <cell r="S1568" t="str">
            <v>Guatemala</v>
          </cell>
        </row>
        <row r="1569">
          <cell r="D1569" t="str">
            <v>DEL VALLE</v>
          </cell>
          <cell r="E1569" t="str">
            <v>OSCAR</v>
          </cell>
          <cell r="F1569">
            <v>2</v>
          </cell>
          <cell r="H1569">
            <v>47</v>
          </cell>
          <cell r="M1569" t="str">
            <v>X</v>
          </cell>
          <cell r="R1569" t="str">
            <v>Guatemala</v>
          </cell>
          <cell r="S1569" t="str">
            <v>Guatemala</v>
          </cell>
        </row>
        <row r="1570">
          <cell r="D1570" t="str">
            <v>AMADO</v>
          </cell>
          <cell r="E1570" t="str">
            <v>MARIA</v>
          </cell>
          <cell r="F1570">
            <v>1</v>
          </cell>
          <cell r="H1570">
            <v>23</v>
          </cell>
          <cell r="M1570" t="str">
            <v>X</v>
          </cell>
          <cell r="R1570" t="str">
            <v>Guatemala</v>
          </cell>
          <cell r="S1570" t="str">
            <v>Guatemala</v>
          </cell>
        </row>
        <row r="1571">
          <cell r="D1571" t="str">
            <v>LUCERO</v>
          </cell>
          <cell r="E1571" t="str">
            <v>ANTONIO</v>
          </cell>
          <cell r="F1571">
            <v>2</v>
          </cell>
          <cell r="H1571">
            <v>32</v>
          </cell>
          <cell r="M1571" t="str">
            <v>X</v>
          </cell>
          <cell r="R1571" t="str">
            <v>Guatemala</v>
          </cell>
          <cell r="S1571" t="str">
            <v>Guatemala</v>
          </cell>
        </row>
        <row r="1572">
          <cell r="D1572" t="str">
            <v>GALVEZ</v>
          </cell>
          <cell r="E1572" t="str">
            <v>EDUARDO</v>
          </cell>
          <cell r="F1572">
            <v>2</v>
          </cell>
          <cell r="H1572">
            <v>41</v>
          </cell>
          <cell r="M1572" t="str">
            <v>X</v>
          </cell>
          <cell r="R1572" t="str">
            <v>Guatemala</v>
          </cell>
          <cell r="S1572" t="str">
            <v>Guatemala</v>
          </cell>
        </row>
        <row r="1573">
          <cell r="D1573" t="str">
            <v>BRITO</v>
          </cell>
          <cell r="E1573" t="str">
            <v>BENJAMIN</v>
          </cell>
          <cell r="F1573">
            <v>2</v>
          </cell>
          <cell r="H1573">
            <v>52</v>
          </cell>
          <cell r="M1573" t="str">
            <v>X</v>
          </cell>
          <cell r="R1573" t="str">
            <v>Guatemala</v>
          </cell>
          <cell r="S1573" t="str">
            <v>Guatemala</v>
          </cell>
        </row>
        <row r="1574">
          <cell r="D1574" t="str">
            <v>GOMEZ</v>
          </cell>
          <cell r="E1574" t="str">
            <v>AMANDA</v>
          </cell>
          <cell r="F1574">
            <v>1</v>
          </cell>
          <cell r="H1574">
            <v>16</v>
          </cell>
          <cell r="M1574" t="str">
            <v>X</v>
          </cell>
          <cell r="R1574" t="str">
            <v>Guatemala</v>
          </cell>
          <cell r="S1574" t="str">
            <v>Guatemala</v>
          </cell>
        </row>
        <row r="1575">
          <cell r="D1575" t="str">
            <v>GODINEZ</v>
          </cell>
          <cell r="E1575" t="str">
            <v>CESAR</v>
          </cell>
          <cell r="F1575">
            <v>2</v>
          </cell>
          <cell r="H1575">
            <v>21</v>
          </cell>
          <cell r="M1575" t="str">
            <v>X</v>
          </cell>
          <cell r="R1575" t="str">
            <v>Guatemala</v>
          </cell>
          <cell r="S1575" t="str">
            <v>Guatemala</v>
          </cell>
        </row>
        <row r="1576">
          <cell r="D1576" t="str">
            <v>ASTURIAS</v>
          </cell>
          <cell r="E1576" t="str">
            <v>ROSARIO</v>
          </cell>
          <cell r="F1576">
            <v>1</v>
          </cell>
          <cell r="H1576">
            <v>35</v>
          </cell>
          <cell r="M1576" t="str">
            <v>X</v>
          </cell>
          <cell r="R1576" t="str">
            <v>Guatemala</v>
          </cell>
          <cell r="S1576" t="str">
            <v>Guatemala</v>
          </cell>
        </row>
        <row r="1577">
          <cell r="D1577" t="str">
            <v>ESTRADA</v>
          </cell>
          <cell r="E1577" t="str">
            <v>LAURA</v>
          </cell>
          <cell r="F1577">
            <v>1</v>
          </cell>
          <cell r="H1577">
            <v>17</v>
          </cell>
          <cell r="M1577" t="str">
            <v>X</v>
          </cell>
          <cell r="R1577" t="str">
            <v>Guatemala</v>
          </cell>
          <cell r="S1577" t="str">
            <v>Guatemala</v>
          </cell>
        </row>
        <row r="1578">
          <cell r="D1578" t="str">
            <v>MEJICANOS</v>
          </cell>
          <cell r="E1578" t="str">
            <v>RAFAEL</v>
          </cell>
          <cell r="F1578">
            <v>2</v>
          </cell>
          <cell r="H1578">
            <v>24</v>
          </cell>
          <cell r="M1578" t="str">
            <v>X</v>
          </cell>
          <cell r="R1578" t="str">
            <v>Guatemala</v>
          </cell>
          <cell r="S1578" t="str">
            <v>Guatemala</v>
          </cell>
        </row>
        <row r="1579">
          <cell r="D1579" t="str">
            <v>CONTRERAS</v>
          </cell>
          <cell r="E1579" t="str">
            <v>JORGE</v>
          </cell>
          <cell r="F1579">
            <v>2</v>
          </cell>
          <cell r="H1579">
            <v>44</v>
          </cell>
          <cell r="M1579" t="str">
            <v>X</v>
          </cell>
          <cell r="R1579" t="str">
            <v>Guatemala</v>
          </cell>
          <cell r="S1579" t="str">
            <v>Guatemala</v>
          </cell>
        </row>
        <row r="1580">
          <cell r="D1580" t="str">
            <v>ARQUELLO</v>
          </cell>
          <cell r="E1580" t="str">
            <v>MARIO</v>
          </cell>
          <cell r="F1580">
            <v>2</v>
          </cell>
          <cell r="H1580">
            <v>52</v>
          </cell>
          <cell r="M1580" t="str">
            <v>X</v>
          </cell>
          <cell r="R1580" t="str">
            <v>Guatemala</v>
          </cell>
          <cell r="S1580" t="str">
            <v>Guatemala</v>
          </cell>
        </row>
        <row r="1581">
          <cell r="D1581" t="str">
            <v>ASTURIAS</v>
          </cell>
          <cell r="E1581" t="str">
            <v>CELESTE</v>
          </cell>
          <cell r="F1581">
            <v>1</v>
          </cell>
          <cell r="H1581">
            <v>62</v>
          </cell>
          <cell r="M1581" t="str">
            <v>X</v>
          </cell>
          <cell r="R1581" t="str">
            <v>Guatemala</v>
          </cell>
          <cell r="S1581" t="str">
            <v>Guatemala</v>
          </cell>
        </row>
        <row r="1582">
          <cell r="D1582" t="str">
            <v>FUENTES</v>
          </cell>
          <cell r="E1582" t="str">
            <v>OLGA</v>
          </cell>
          <cell r="F1582">
            <v>1</v>
          </cell>
          <cell r="H1582">
            <v>21</v>
          </cell>
          <cell r="M1582" t="str">
            <v>X</v>
          </cell>
          <cell r="R1582" t="str">
            <v>Guatemala</v>
          </cell>
          <cell r="S1582" t="str">
            <v>Guatemala</v>
          </cell>
        </row>
        <row r="1583">
          <cell r="D1583" t="str">
            <v>AGUIRRE</v>
          </cell>
          <cell r="E1583" t="str">
            <v>MARILUZ</v>
          </cell>
          <cell r="F1583">
            <v>1</v>
          </cell>
          <cell r="H1583">
            <v>33</v>
          </cell>
          <cell r="M1583" t="str">
            <v>X</v>
          </cell>
          <cell r="R1583" t="str">
            <v>Guatemala</v>
          </cell>
          <cell r="S1583" t="str">
            <v>Guatemala</v>
          </cell>
        </row>
        <row r="1584">
          <cell r="D1584" t="str">
            <v>PEREZ</v>
          </cell>
          <cell r="E1584" t="str">
            <v>HECTOR</v>
          </cell>
          <cell r="F1584">
            <v>2</v>
          </cell>
          <cell r="H1584">
            <v>9</v>
          </cell>
          <cell r="M1584" t="str">
            <v>X</v>
          </cell>
          <cell r="R1584" t="str">
            <v>Guatemala</v>
          </cell>
          <cell r="S1584" t="str">
            <v>Guatemala</v>
          </cell>
        </row>
        <row r="1585">
          <cell r="D1585" t="str">
            <v>ARGUETA</v>
          </cell>
          <cell r="E1585" t="str">
            <v>JULIO</v>
          </cell>
          <cell r="F1585">
            <v>2</v>
          </cell>
          <cell r="H1585">
            <v>10</v>
          </cell>
          <cell r="M1585" t="str">
            <v>X</v>
          </cell>
          <cell r="R1585" t="str">
            <v>Guatemala</v>
          </cell>
          <cell r="S1585" t="str">
            <v>Guatemala</v>
          </cell>
        </row>
        <row r="1586">
          <cell r="D1586" t="str">
            <v>RAMIREZ</v>
          </cell>
          <cell r="E1586" t="str">
            <v>JAIME</v>
          </cell>
          <cell r="F1586">
            <v>2</v>
          </cell>
          <cell r="H1586">
            <v>21</v>
          </cell>
          <cell r="M1586" t="str">
            <v>X</v>
          </cell>
          <cell r="R1586" t="str">
            <v>Guatemala</v>
          </cell>
          <cell r="S1586" t="str">
            <v>Guatemala</v>
          </cell>
        </row>
        <row r="1587">
          <cell r="D1587" t="str">
            <v>ZEPEDA</v>
          </cell>
          <cell r="E1587" t="str">
            <v>LUIS</v>
          </cell>
          <cell r="F1587">
            <v>2</v>
          </cell>
          <cell r="H1587">
            <v>27</v>
          </cell>
          <cell r="M1587" t="str">
            <v>X</v>
          </cell>
          <cell r="R1587" t="str">
            <v>Guatemala</v>
          </cell>
          <cell r="S1587" t="str">
            <v>Guatemala</v>
          </cell>
        </row>
        <row r="1588">
          <cell r="S1588" t="str">
            <v>Sansare</v>
          </cell>
        </row>
        <row r="1589">
          <cell r="S1589" t="str">
            <v>Sanarate</v>
          </cell>
        </row>
        <row r="1590">
          <cell r="S1590" t="str">
            <v>San Antonio La Paz</v>
          </cell>
        </row>
        <row r="1591">
          <cell r="S1591" t="str">
            <v>Puerto Barrios</v>
          </cell>
        </row>
        <row r="1592">
          <cell r="S1592" t="str">
            <v>Livingston</v>
          </cell>
        </row>
        <row r="1593">
          <cell r="S1593" t="str">
            <v>El Estor</v>
          </cell>
        </row>
        <row r="1594">
          <cell r="S1594" t="str">
            <v>Morales</v>
          </cell>
        </row>
        <row r="1595">
          <cell r="S1595" t="str">
            <v>Los Amates</v>
          </cell>
        </row>
        <row r="1596">
          <cell r="S1596" t="str">
            <v>Cabañas</v>
          </cell>
        </row>
        <row r="1597">
          <cell r="S1597" t="str">
            <v>Estanzuela</v>
          </cell>
        </row>
        <row r="1598">
          <cell r="S1598" t="str">
            <v>Gualán</v>
          </cell>
        </row>
        <row r="1599">
          <cell r="S1599" t="str">
            <v>Huité</v>
          </cell>
        </row>
        <row r="1600">
          <cell r="S1600" t="str">
            <v>La Unión</v>
          </cell>
        </row>
        <row r="1601">
          <cell r="S1601" t="str">
            <v>Río Hondo</v>
          </cell>
        </row>
        <row r="1602">
          <cell r="S1602" t="str">
            <v>San Diego</v>
          </cell>
        </row>
        <row r="1603">
          <cell r="S1603" t="str">
            <v>Teculután</v>
          </cell>
        </row>
        <row r="1604">
          <cell r="S1604" t="str">
            <v>Usumatlán</v>
          </cell>
        </row>
        <row r="1605">
          <cell r="S1605" t="str">
            <v>Zacapa</v>
          </cell>
        </row>
        <row r="1606">
          <cell r="S1606" t="str">
            <v>Jalapa</v>
          </cell>
        </row>
        <row r="1607">
          <cell r="S1607" t="str">
            <v>San Pedro Pinula</v>
          </cell>
        </row>
        <row r="1608">
          <cell r="S1608" t="str">
            <v>San Luis Jilotepeque</v>
          </cell>
        </row>
        <row r="1609">
          <cell r="S1609" t="str">
            <v>San Manuel Chaparrón</v>
          </cell>
        </row>
        <row r="1610">
          <cell r="S1610" t="str">
            <v>San Carlos Alzatate</v>
          </cell>
        </row>
        <row r="1611">
          <cell r="S1611" t="str">
            <v>Monjas</v>
          </cell>
        </row>
        <row r="1612">
          <cell r="S1612" t="str">
            <v>Mataquescuintla</v>
          </cell>
        </row>
        <row r="1613">
          <cell r="S1613" t="str">
            <v>Jutiapa</v>
          </cell>
        </row>
        <row r="1614">
          <cell r="S1614" t="str">
            <v>Agua Blanca</v>
          </cell>
        </row>
        <row r="1615">
          <cell r="S1615" t="str">
            <v>Asunción Mita</v>
          </cell>
        </row>
        <row r="1616">
          <cell r="S1616" t="str">
            <v>Atescatempa</v>
          </cell>
        </row>
        <row r="1617">
          <cell r="S1617" t="str">
            <v>Comapa</v>
          </cell>
        </row>
        <row r="1618">
          <cell r="S1618" t="str">
            <v>Conguaco</v>
          </cell>
        </row>
        <row r="1619">
          <cell r="S1619" t="str">
            <v>El Adelanto</v>
          </cell>
        </row>
        <row r="1620">
          <cell r="S1620" t="str">
            <v>El Progreso</v>
          </cell>
        </row>
        <row r="1621">
          <cell r="S1621" t="str">
            <v>Jalpatagua</v>
          </cell>
        </row>
        <row r="1622">
          <cell r="S1622" t="str">
            <v>Jeréz</v>
          </cell>
        </row>
        <row r="1623">
          <cell r="S1623" t="str">
            <v>Moyuta</v>
          </cell>
        </row>
        <row r="1624">
          <cell r="S1624" t="str">
            <v>Pasaco</v>
          </cell>
        </row>
        <row r="1625">
          <cell r="S1625" t="str">
            <v>Quesada</v>
          </cell>
        </row>
        <row r="1626">
          <cell r="S1626" t="str">
            <v>San José Acatempa</v>
          </cell>
        </row>
        <row r="1627">
          <cell r="S1627" t="str">
            <v>Santa Catarina Mita</v>
          </cell>
        </row>
        <row r="1628">
          <cell r="S1628" t="str">
            <v>Yupiltepeque</v>
          </cell>
        </row>
        <row r="1629">
          <cell r="S1629" t="str">
            <v>Zapotitlán</v>
          </cell>
        </row>
        <row r="1630">
          <cell r="S1630" t="str">
            <v>Cuilapa</v>
          </cell>
        </row>
        <row r="1631">
          <cell r="S1631" t="str">
            <v>Casillas</v>
          </cell>
        </row>
        <row r="1632">
          <cell r="S1632" t="str">
            <v>Chiquimulilla</v>
          </cell>
        </row>
        <row r="1633">
          <cell r="S1633" t="str">
            <v>Guazacapán</v>
          </cell>
        </row>
        <row r="1634">
          <cell r="S1634" t="str">
            <v>Nueva Santa Rosa</v>
          </cell>
        </row>
        <row r="1635">
          <cell r="S1635" t="str">
            <v>Oratorio</v>
          </cell>
        </row>
        <row r="1636">
          <cell r="S1636" t="str">
            <v>Pueblo Nuevo Viñas</v>
          </cell>
        </row>
        <row r="1637">
          <cell r="S1637" t="str">
            <v>San Juan Tecuaco</v>
          </cell>
        </row>
        <row r="1638">
          <cell r="S1638" t="str">
            <v>San Rafaél Las Flores</v>
          </cell>
        </row>
        <row r="1639">
          <cell r="S1639" t="str">
            <v>Santa Cruz Naranjo</v>
          </cell>
        </row>
        <row r="1640">
          <cell r="S1640" t="str">
            <v>Santa María Ixhuatán</v>
          </cell>
        </row>
        <row r="1641">
          <cell r="S1641" t="str">
            <v>Santa Rosa de Lima</v>
          </cell>
        </row>
        <row r="1642">
          <cell r="S1642" t="str">
            <v>Taxisco</v>
          </cell>
        </row>
        <row r="1643">
          <cell r="S1643" t="str">
            <v>Barberena</v>
          </cell>
        </row>
        <row r="1644">
          <cell r="S1644" t="str">
            <v>Chimaltenango</v>
          </cell>
        </row>
        <row r="1645">
          <cell r="S1645" t="str">
            <v>San José Poaquíl</v>
          </cell>
        </row>
        <row r="1646">
          <cell r="S1646" t="str">
            <v>San Martín Jilotepeque</v>
          </cell>
        </row>
        <row r="1647">
          <cell r="S1647" t="str">
            <v>San Juan Comalapa</v>
          </cell>
        </row>
        <row r="1648">
          <cell r="S1648" t="str">
            <v>Santa Apolonia</v>
          </cell>
        </row>
        <row r="1649">
          <cell r="S1649" t="str">
            <v>Tecpán Guatemala</v>
          </cell>
        </row>
        <row r="1650">
          <cell r="S1650" t="str">
            <v>Patzún</v>
          </cell>
        </row>
        <row r="1651">
          <cell r="S1651" t="str">
            <v>Pochuta</v>
          </cell>
        </row>
        <row r="1652">
          <cell r="S1652" t="str">
            <v>Patzicía</v>
          </cell>
        </row>
        <row r="1653">
          <cell r="S1653" t="str">
            <v>Santa Cruz Balanyá</v>
          </cell>
        </row>
        <row r="1654">
          <cell r="S1654" t="str">
            <v>Acatenango</v>
          </cell>
        </row>
        <row r="1655">
          <cell r="S1655" t="str">
            <v>San Pedro Yepocapa</v>
          </cell>
        </row>
        <row r="1656">
          <cell r="S1656" t="str">
            <v>San Andrés Itzapa</v>
          </cell>
        </row>
        <row r="1657">
          <cell r="S1657" t="str">
            <v>Parramos</v>
          </cell>
        </row>
        <row r="1658">
          <cell r="S1658" t="str">
            <v>Zaragoza</v>
          </cell>
        </row>
        <row r="1659">
          <cell r="S1659" t="str">
            <v>El Tejar</v>
          </cell>
        </row>
        <row r="1660">
          <cell r="S1660" t="str">
            <v>Escuintla</v>
          </cell>
        </row>
        <row r="1661">
          <cell r="S1661" t="str">
            <v>Guanagazapa</v>
          </cell>
        </row>
        <row r="1662">
          <cell r="S1662" t="str">
            <v>Iztapa</v>
          </cell>
        </row>
        <row r="1663">
          <cell r="S1663" t="str">
            <v>La Democracia</v>
          </cell>
        </row>
        <row r="1664">
          <cell r="S1664" t="str">
            <v>La Gomera</v>
          </cell>
        </row>
        <row r="1665">
          <cell r="S1665" t="str">
            <v>Masagua</v>
          </cell>
        </row>
        <row r="1666">
          <cell r="S1666" t="str">
            <v>Nueva Concepción</v>
          </cell>
        </row>
        <row r="1667">
          <cell r="S1667" t="str">
            <v>Palín</v>
          </cell>
        </row>
        <row r="1668">
          <cell r="S1668" t="str">
            <v>Puerto San José</v>
          </cell>
        </row>
        <row r="1669">
          <cell r="S1669" t="str">
            <v>San Vicente Pacaya</v>
          </cell>
        </row>
        <row r="1670">
          <cell r="S1670" t="str">
            <v>Santa Lucía Cotzumalguapa</v>
          </cell>
        </row>
        <row r="1671">
          <cell r="S1671" t="str">
            <v>Siquinalá</v>
          </cell>
        </row>
        <row r="1672">
          <cell r="S1672" t="str">
            <v>Tiquisate</v>
          </cell>
        </row>
        <row r="1673">
          <cell r="S1673" t="str">
            <v>Alotenango</v>
          </cell>
        </row>
        <row r="1674">
          <cell r="S1674" t="str">
            <v>Antigua Guatemala</v>
          </cell>
        </row>
        <row r="1675">
          <cell r="S1675" t="str">
            <v>Ciudad Vieja</v>
          </cell>
        </row>
        <row r="1676">
          <cell r="S1676" t="str">
            <v>Jocotenango</v>
          </cell>
        </row>
        <row r="1677">
          <cell r="S1677" t="str">
            <v>Magdalena Milpas Altas</v>
          </cell>
        </row>
        <row r="1678">
          <cell r="S1678" t="str">
            <v>Pastores</v>
          </cell>
        </row>
        <row r="1679">
          <cell r="S1679" t="str">
            <v>San Antonio Aguas Calientes</v>
          </cell>
        </row>
        <row r="1680">
          <cell r="S1680" t="str">
            <v>San Bartolomé Milpas Altas</v>
          </cell>
        </row>
        <row r="1681">
          <cell r="S1681" t="str">
            <v>San Lucas Sacatepéquez</v>
          </cell>
        </row>
        <row r="1682">
          <cell r="S1682" t="str">
            <v>San Miguel Dueñas</v>
          </cell>
        </row>
        <row r="1683">
          <cell r="S1683" t="str">
            <v>Santa Catarina Barahona</v>
          </cell>
        </row>
        <row r="1684">
          <cell r="S1684" t="str">
            <v>Santa Lucía Milpas Altas</v>
          </cell>
        </row>
        <row r="1685">
          <cell r="S1685" t="str">
            <v>Santa María de Jesús</v>
          </cell>
        </row>
        <row r="1686">
          <cell r="S1686" t="str">
            <v>Santiago Sacatepéquez</v>
          </cell>
        </row>
        <row r="1687">
          <cell r="S1687" t="str">
            <v>Santo Domingo Xenacoj</v>
          </cell>
        </row>
        <row r="1688">
          <cell r="S1688" t="str">
            <v>Sumpango</v>
          </cell>
        </row>
        <row r="1689">
          <cell r="S1689" t="str">
            <v>Champerico</v>
          </cell>
        </row>
        <row r="1690">
          <cell r="S1690" t="str">
            <v>El Asintal</v>
          </cell>
        </row>
        <row r="1691">
          <cell r="S1691" t="str">
            <v>Nuevo San Carlos</v>
          </cell>
        </row>
        <row r="1692">
          <cell r="S1692" t="str">
            <v>Retalhuleu</v>
          </cell>
        </row>
        <row r="1693">
          <cell r="S1693" t="str">
            <v>San Andrés Villa Seca</v>
          </cell>
        </row>
        <row r="1694">
          <cell r="S1694" t="str">
            <v>San Martín Zapotitlán</v>
          </cell>
        </row>
        <row r="1695">
          <cell r="S1695" t="str">
            <v>San Felipe</v>
          </cell>
        </row>
        <row r="1696">
          <cell r="S1696" t="str">
            <v>San Sebastián</v>
          </cell>
        </row>
        <row r="1697">
          <cell r="S1697" t="str">
            <v>Santa Cruz Muluá</v>
          </cell>
        </row>
        <row r="1698">
          <cell r="S1698" t="str">
            <v>San Marcos</v>
          </cell>
        </row>
        <row r="1699">
          <cell r="S1699" t="str">
            <v>Ayutla</v>
          </cell>
        </row>
        <row r="1700">
          <cell r="S1700" t="str">
            <v>Catarina</v>
          </cell>
        </row>
        <row r="1701">
          <cell r="S1701" t="str">
            <v>Comitancillo</v>
          </cell>
        </row>
        <row r="1702">
          <cell r="S1702" t="str">
            <v>Concepción Tutuapa</v>
          </cell>
        </row>
        <row r="1703">
          <cell r="S1703" t="str">
            <v>El Quetzal</v>
          </cell>
        </row>
        <row r="1704">
          <cell r="S1704" t="str">
            <v>El Rodeo</v>
          </cell>
        </row>
        <row r="1705">
          <cell r="S1705" t="str">
            <v>El Tumbador</v>
          </cell>
        </row>
        <row r="1706">
          <cell r="S1706" t="str">
            <v>Ixchiguán</v>
          </cell>
        </row>
        <row r="1707">
          <cell r="S1707" t="str">
            <v xml:space="preserve"> La Reforma</v>
          </cell>
        </row>
        <row r="1708">
          <cell r="S1708" t="str">
            <v>Malacatán</v>
          </cell>
        </row>
        <row r="1709">
          <cell r="S1709" t="str">
            <v xml:space="preserve"> Nuevo Progreso</v>
          </cell>
        </row>
        <row r="1710">
          <cell r="S1710" t="str">
            <v>Ocós</v>
          </cell>
        </row>
        <row r="1711">
          <cell r="S1711" t="str">
            <v>Pajapita</v>
          </cell>
        </row>
        <row r="1712">
          <cell r="S1712" t="str">
            <v>Esquipulas Palo Gordo</v>
          </cell>
        </row>
        <row r="1713">
          <cell r="S1713" t="str">
            <v>San Antonio Sacatepéquez</v>
          </cell>
        </row>
        <row r="1714">
          <cell r="S1714" t="str">
            <v>San Cristóbal Cucho</v>
          </cell>
        </row>
        <row r="1715">
          <cell r="S1715" t="str">
            <v>San José Ojetenam</v>
          </cell>
        </row>
        <row r="1716">
          <cell r="S1716" t="str">
            <v>San Lorenzo</v>
          </cell>
        </row>
        <row r="1717">
          <cell r="S1717" t="str">
            <v>San Miguel Ixtahuacán</v>
          </cell>
        </row>
        <row r="1718">
          <cell r="S1718" t="str">
            <v>San Pablo</v>
          </cell>
        </row>
        <row r="1719">
          <cell r="S1719" t="str">
            <v>San Pedro Sacatepéquez</v>
          </cell>
        </row>
        <row r="1720">
          <cell r="S1720" t="str">
            <v>San Rafaél Pie de La Cuesta</v>
          </cell>
        </row>
        <row r="1721">
          <cell r="S1721" t="str">
            <v>Sibinal</v>
          </cell>
        </row>
        <row r="1722">
          <cell r="S1722" t="str">
            <v>Sipacapa</v>
          </cell>
        </row>
        <row r="1723">
          <cell r="S1723" t="str">
            <v>Tacaná</v>
          </cell>
        </row>
        <row r="1724">
          <cell r="S1724" t="str">
            <v>Tajumulco</v>
          </cell>
        </row>
        <row r="1725">
          <cell r="S1725" t="str">
            <v>Tejutla</v>
          </cell>
        </row>
        <row r="1726">
          <cell r="S1726" t="str">
            <v>Río Blanco</v>
          </cell>
        </row>
        <row r="1727">
          <cell r="S1727" t="str">
            <v>Sololá</v>
          </cell>
        </row>
        <row r="1728">
          <cell r="S1728" t="str">
            <v>Concepción</v>
          </cell>
        </row>
        <row r="1729">
          <cell r="S1729" t="str">
            <v>Nahualá</v>
          </cell>
        </row>
        <row r="1730">
          <cell r="S1730" t="str">
            <v>Panajachel</v>
          </cell>
        </row>
        <row r="1731">
          <cell r="S1731" t="str">
            <v>San Andrés Semetabaj</v>
          </cell>
        </row>
        <row r="1732">
          <cell r="S1732" t="str">
            <v>San Antonio Palopó</v>
          </cell>
        </row>
        <row r="1733">
          <cell r="S1733" t="str">
            <v>San José Chacayá</v>
          </cell>
        </row>
        <row r="1734">
          <cell r="S1734" t="str">
            <v>San Juan La Laguna</v>
          </cell>
        </row>
        <row r="1735">
          <cell r="S1735" t="str">
            <v>San Lucas Tolimán</v>
          </cell>
        </row>
        <row r="1736">
          <cell r="S1736" t="str">
            <v>San Marcos La Laguna</v>
          </cell>
        </row>
        <row r="1737">
          <cell r="S1737" t="str">
            <v>San Pablo La Laguna</v>
          </cell>
        </row>
        <row r="1738">
          <cell r="S1738" t="str">
            <v>San Pedro La Laguna</v>
          </cell>
        </row>
        <row r="1739">
          <cell r="S1739" t="str">
            <v>Santa Catarina Ixtahuacan</v>
          </cell>
        </row>
        <row r="1740">
          <cell r="S1740" t="str">
            <v>Santa Catarina Palopó</v>
          </cell>
        </row>
        <row r="1741">
          <cell r="S1741" t="str">
            <v>Santa Clara La Laguna</v>
          </cell>
        </row>
        <row r="1742">
          <cell r="S1742" t="str">
            <v>Santa Cruz La Laguna</v>
          </cell>
        </row>
        <row r="1743">
          <cell r="S1743" t="str">
            <v>Santa Lucía Utatlán</v>
          </cell>
        </row>
        <row r="1744">
          <cell r="S1744" t="str">
            <v>Santa María Visitación</v>
          </cell>
        </row>
        <row r="1745">
          <cell r="S1745" t="str">
            <v>Santiago Atitlán</v>
          </cell>
        </row>
        <row r="1746">
          <cell r="S1746" t="str">
            <v>Mazatenango</v>
          </cell>
        </row>
        <row r="1747">
          <cell r="S1747" t="str">
            <v>Chicacao</v>
          </cell>
        </row>
        <row r="1748">
          <cell r="S1748" t="str">
            <v>Cuyotenango</v>
          </cell>
        </row>
        <row r="1749">
          <cell r="S1749" t="str">
            <v>Patulul</v>
          </cell>
        </row>
        <row r="1750">
          <cell r="S1750" t="str">
            <v>Pueblo Nuevo</v>
          </cell>
        </row>
        <row r="1751">
          <cell r="S1751" t="str">
            <v>Río Bravo</v>
          </cell>
        </row>
        <row r="1752">
          <cell r="S1752" t="str">
            <v>Samayac</v>
          </cell>
        </row>
        <row r="1753">
          <cell r="S1753" t="str">
            <v>San Antonio Suchitepéquez</v>
          </cell>
        </row>
        <row r="1754">
          <cell r="S1754" t="str">
            <v>San Bernardino</v>
          </cell>
        </row>
        <row r="1755">
          <cell r="S1755" t="str">
            <v>San José El Ídolo</v>
          </cell>
        </row>
        <row r="1756">
          <cell r="S1756" t="str">
            <v>San Francisco Zapotitlán</v>
          </cell>
        </row>
        <row r="1757">
          <cell r="S1757" t="str">
            <v>San Gabriel</v>
          </cell>
        </row>
        <row r="1758">
          <cell r="S1758" t="str">
            <v>San Juan Bautista</v>
          </cell>
        </row>
        <row r="1759">
          <cell r="S1759" t="str">
            <v>San Lorenzo</v>
          </cell>
        </row>
        <row r="1760">
          <cell r="S1760" t="str">
            <v>San Miguel Panán</v>
          </cell>
        </row>
        <row r="1761">
          <cell r="S1761" t="str">
            <v>San Pablo Jocopilas</v>
          </cell>
        </row>
        <row r="1762">
          <cell r="S1762" t="str">
            <v>Santa Barbara</v>
          </cell>
        </row>
        <row r="1763">
          <cell r="S1763" t="str">
            <v>Santo Domingo Suchitepequez</v>
          </cell>
        </row>
        <row r="1764">
          <cell r="S1764" t="str">
            <v>Santo Tomas La Unión</v>
          </cell>
        </row>
        <row r="1765">
          <cell r="S1765" t="str">
            <v>Zunilito</v>
          </cell>
        </row>
        <row r="1766">
          <cell r="S1766" t="str">
            <v>Totonicapán</v>
          </cell>
        </row>
        <row r="1767">
          <cell r="S1767" t="str">
            <v>Momostenango</v>
          </cell>
        </row>
        <row r="1768">
          <cell r="S1768" t="str">
            <v>San Andrés Xecul</v>
          </cell>
        </row>
        <row r="1769">
          <cell r="S1769" t="str">
            <v>San Bartolo</v>
          </cell>
        </row>
        <row r="1770">
          <cell r="S1770" t="str">
            <v>San Cristóbal Totonicapán</v>
          </cell>
        </row>
        <row r="1771">
          <cell r="S1771" t="str">
            <v>San Francisco El Alto</v>
          </cell>
        </row>
        <row r="1772">
          <cell r="S1772" t="str">
            <v>Santa Lucía La Reforma</v>
          </cell>
        </row>
        <row r="1773">
          <cell r="S1773" t="str">
            <v>Santa María Chiquimula</v>
          </cell>
        </row>
        <row r="1774">
          <cell r="S1774" t="str">
            <v>Almolonga</v>
          </cell>
        </row>
        <row r="1775">
          <cell r="S1775" t="str">
            <v>Cabricán</v>
          </cell>
        </row>
        <row r="1776">
          <cell r="S1776" t="str">
            <v>Cajolá</v>
          </cell>
        </row>
        <row r="1777">
          <cell r="S1777" t="str">
            <v>Cantel</v>
          </cell>
        </row>
        <row r="1778">
          <cell r="S1778" t="str">
            <v>Coatepeque</v>
          </cell>
        </row>
        <row r="1779">
          <cell r="S1779" t="str">
            <v>Colomba</v>
          </cell>
        </row>
        <row r="1780">
          <cell r="S1780" t="str">
            <v>Concepción Chiquirichapa</v>
          </cell>
        </row>
        <row r="1781">
          <cell r="S1781" t="str">
            <v>El Palmar</v>
          </cell>
        </row>
        <row r="1782">
          <cell r="S1782" t="str">
            <v>Flores Costa Cuca</v>
          </cell>
        </row>
        <row r="1783">
          <cell r="S1783" t="str">
            <v>Génova</v>
          </cell>
        </row>
        <row r="1784">
          <cell r="S1784" t="str">
            <v>Huitán</v>
          </cell>
        </row>
        <row r="1785">
          <cell r="S1785" t="str">
            <v>La Esperanza</v>
          </cell>
        </row>
        <row r="1786">
          <cell r="S1786" t="str">
            <v>Olintepeque</v>
          </cell>
        </row>
        <row r="1787">
          <cell r="S1787" t="str">
            <v>San Juan Ostuncalco</v>
          </cell>
        </row>
        <row r="1788">
          <cell r="S1788" t="str">
            <v>Palestina de Los Altos</v>
          </cell>
        </row>
        <row r="1789">
          <cell r="S1789" t="str">
            <v>Quetzaltenango</v>
          </cell>
        </row>
        <row r="1790">
          <cell r="S1790" t="str">
            <v>Salcajá</v>
          </cell>
        </row>
        <row r="1791">
          <cell r="S1791" t="str">
            <v>San Carlos Sija</v>
          </cell>
        </row>
        <row r="1792">
          <cell r="S1792" t="str">
            <v>San Francisco La Unión</v>
          </cell>
        </row>
        <row r="1793">
          <cell r="S1793" t="str">
            <v>San Martín Sacatepéquez</v>
          </cell>
        </row>
        <row r="1794">
          <cell r="S1794" t="str">
            <v>San Mateo</v>
          </cell>
        </row>
        <row r="1795">
          <cell r="S1795" t="str">
            <v>San Miguel Sigüilá</v>
          </cell>
        </row>
        <row r="1796">
          <cell r="S1796" t="str">
            <v>Sibilia</v>
          </cell>
        </row>
        <row r="1797">
          <cell r="S1797" t="str">
            <v>Zunil</v>
          </cell>
        </row>
        <row r="1798">
          <cell r="S1798" t="str">
            <v>Aguacatán</v>
          </cell>
        </row>
        <row r="1799">
          <cell r="S1799" t="str">
            <v>Chiantla</v>
          </cell>
        </row>
        <row r="1800">
          <cell r="S1800" t="str">
            <v>Colotenango</v>
          </cell>
        </row>
        <row r="1801">
          <cell r="S1801" t="str">
            <v>Concepción Huista</v>
          </cell>
        </row>
        <row r="1802">
          <cell r="S1802" t="str">
            <v>Cuilco</v>
          </cell>
        </row>
        <row r="1803">
          <cell r="S1803" t="str">
            <v>Huehuetenango</v>
          </cell>
        </row>
        <row r="1804">
          <cell r="S1804" t="str">
            <v>Jacaltenango</v>
          </cell>
        </row>
        <row r="1805">
          <cell r="S1805" t="str">
            <v>La Democracia</v>
          </cell>
        </row>
        <row r="1806">
          <cell r="S1806" t="str">
            <v>La Libertad</v>
          </cell>
        </row>
        <row r="1807">
          <cell r="S1807" t="str">
            <v>Malacatancito</v>
          </cell>
        </row>
        <row r="1808">
          <cell r="S1808" t="str">
            <v>Nentón</v>
          </cell>
        </row>
        <row r="1809">
          <cell r="S1809" t="str">
            <v>San Antonio Huista</v>
          </cell>
        </row>
        <row r="1810">
          <cell r="S1810" t="str">
            <v>San Gaspar Ixchil</v>
          </cell>
        </row>
        <row r="1811">
          <cell r="S1811" t="str">
            <v>San Ildefonso Ixtahuacán</v>
          </cell>
        </row>
        <row r="1812">
          <cell r="S1812" t="str">
            <v>San Juan Atitán</v>
          </cell>
        </row>
        <row r="1813">
          <cell r="S1813" t="str">
            <v>San Juan Ixcoy</v>
          </cell>
        </row>
        <row r="1814">
          <cell r="S1814" t="str">
            <v>San Mateo Ixtatán</v>
          </cell>
        </row>
        <row r="1815">
          <cell r="S1815" t="str">
            <v>San Miguel Acatán</v>
          </cell>
        </row>
        <row r="1816">
          <cell r="S1816" t="str">
            <v>San Pedro Necta</v>
          </cell>
        </row>
        <row r="1817">
          <cell r="S1817" t="str">
            <v>San Pedro Soloma</v>
          </cell>
        </row>
        <row r="1818">
          <cell r="S1818" t="str">
            <v>San Rafael La Independencia</v>
          </cell>
        </row>
        <row r="1819">
          <cell r="S1819" t="str">
            <v>San Rafael Petzal</v>
          </cell>
        </row>
        <row r="1820">
          <cell r="S1820" t="str">
            <v>San Sebastián Coatán</v>
          </cell>
        </row>
        <row r="1821">
          <cell r="S1821" t="str">
            <v>San Sebastián Huehuetenango</v>
          </cell>
        </row>
        <row r="1822">
          <cell r="S1822" t="str">
            <v>Santa Ana Huista</v>
          </cell>
        </row>
        <row r="1823">
          <cell r="S1823" t="str">
            <v>Santa Bárbara</v>
          </cell>
        </row>
        <row r="1824">
          <cell r="S1824" t="str">
            <v>Santa Cruz Barillas</v>
          </cell>
        </row>
        <row r="1825">
          <cell r="S1825" t="str">
            <v>Santa Eulalia</v>
          </cell>
        </row>
        <row r="1826">
          <cell r="S1826" t="str">
            <v>Santiago Chimaltenango</v>
          </cell>
        </row>
        <row r="1827">
          <cell r="S1827" t="str">
            <v>Tectitán</v>
          </cell>
        </row>
        <row r="1828">
          <cell r="S1828" t="str">
            <v>Todos Santos Cuchumatán</v>
          </cell>
        </row>
        <row r="1829">
          <cell r="S1829" t="str">
            <v>Unión Cantinil</v>
          </cell>
        </row>
        <row r="1830">
          <cell r="S1830" t="str">
            <v>Santa Cruz del Quiché</v>
          </cell>
        </row>
        <row r="1831">
          <cell r="S1831" t="str">
            <v>Canillá</v>
          </cell>
        </row>
        <row r="1832">
          <cell r="S1832" t="str">
            <v>Chajul</v>
          </cell>
        </row>
        <row r="1833">
          <cell r="S1833" t="str">
            <v>Chicamán</v>
          </cell>
        </row>
        <row r="1834">
          <cell r="S1834" t="str">
            <v>Chiché</v>
          </cell>
        </row>
        <row r="1835">
          <cell r="S1835" t="str">
            <v>Chichicastenango</v>
          </cell>
        </row>
        <row r="1836">
          <cell r="S1836" t="str">
            <v>Chinique</v>
          </cell>
        </row>
        <row r="1837">
          <cell r="S1837" t="str">
            <v>Cunén</v>
          </cell>
        </row>
        <row r="1838">
          <cell r="S1838" t="str">
            <v>Ixcán</v>
          </cell>
        </row>
        <row r="1839">
          <cell r="S1839" t="str">
            <v>Joyabaj</v>
          </cell>
        </row>
        <row r="1840">
          <cell r="S1840" t="str">
            <v>Nebaj</v>
          </cell>
        </row>
        <row r="1841">
          <cell r="S1841" t="str">
            <v>Pachalum</v>
          </cell>
        </row>
        <row r="1842">
          <cell r="S1842" t="str">
            <v>Patzité</v>
          </cell>
        </row>
        <row r="1843">
          <cell r="S1843" t="str">
            <v>Sacapulas</v>
          </cell>
        </row>
        <row r="1844">
          <cell r="S1844" t="str">
            <v>San Andrés Sajcabajá</v>
          </cell>
        </row>
        <row r="1845">
          <cell r="S1845" t="str">
            <v>San Antonio Ilotenango</v>
          </cell>
        </row>
        <row r="1846">
          <cell r="S1846" t="str">
            <v>San Bartolomé Jocotenango</v>
          </cell>
        </row>
        <row r="1847">
          <cell r="S1847" t="str">
            <v>San Juan Cotzal</v>
          </cell>
        </row>
        <row r="1848">
          <cell r="S1848" t="str">
            <v>San Pedro Jocopilas</v>
          </cell>
        </row>
        <row r="1849">
          <cell r="S1849" t="str">
            <v>Uspantán</v>
          </cell>
        </row>
        <row r="1850">
          <cell r="S1850" t="str">
            <v>Zacualpa</v>
          </cell>
        </row>
        <row r="1851">
          <cell r="S1851" t="str">
            <v>Dolores</v>
          </cell>
        </row>
        <row r="1852">
          <cell r="S1852" t="str">
            <v>San Benito</v>
          </cell>
        </row>
        <row r="1853">
          <cell r="S1853" t="str">
            <v>Flores</v>
          </cell>
        </row>
        <row r="1854">
          <cell r="S1854" t="str">
            <v>San Francisco</v>
          </cell>
        </row>
        <row r="1855">
          <cell r="S1855" t="str">
            <v>La Libertad</v>
          </cell>
        </row>
        <row r="1856">
          <cell r="S1856" t="str">
            <v>San José</v>
          </cell>
        </row>
        <row r="1857">
          <cell r="S1857" t="str">
            <v>Melchor de Mencos</v>
          </cell>
        </row>
        <row r="1858">
          <cell r="S1858" t="str">
            <v>San Luis</v>
          </cell>
        </row>
        <row r="1859">
          <cell r="S1859" t="str">
            <v>Poptún</v>
          </cell>
        </row>
        <row r="1860">
          <cell r="S1860" t="str">
            <v>Santa Ana</v>
          </cell>
        </row>
        <row r="1861">
          <cell r="S1861" t="str">
            <v>San Andrés</v>
          </cell>
        </row>
        <row r="1862">
          <cell r="S1862" t="str">
            <v>Sayaxché</v>
          </cell>
        </row>
        <row r="1863">
          <cell r="B1863">
            <v>2028395670101</v>
          </cell>
          <cell r="D1863" t="str">
            <v>Rivera</v>
          </cell>
          <cell r="E1863" t="str">
            <v xml:space="preserve">Diego </v>
          </cell>
          <cell r="F1863">
            <v>2</v>
          </cell>
          <cell r="H1863">
            <v>8</v>
          </cell>
          <cell r="M1863" t="str">
            <v>X</v>
          </cell>
          <cell r="R1863" t="str">
            <v>Guatemala</v>
          </cell>
          <cell r="S1863" t="str">
            <v>Guatemala</v>
          </cell>
        </row>
        <row r="1864">
          <cell r="B1864">
            <v>2101599790101</v>
          </cell>
          <cell r="D1864" t="str">
            <v>Hernández</v>
          </cell>
          <cell r="E1864" t="str">
            <v>Genesis</v>
          </cell>
          <cell r="F1864">
            <v>1</v>
          </cell>
          <cell r="H1864">
            <v>7</v>
          </cell>
          <cell r="M1864" t="str">
            <v>X</v>
          </cell>
          <cell r="R1864" t="str">
            <v>Guatemala</v>
          </cell>
          <cell r="S1864" t="str">
            <v>Guatemala</v>
          </cell>
        </row>
        <row r="1865">
          <cell r="B1865">
            <v>3015159130101</v>
          </cell>
          <cell r="D1865" t="str">
            <v>Pacajoj</v>
          </cell>
          <cell r="E1865" t="str">
            <v xml:space="preserve">Juan </v>
          </cell>
          <cell r="F1865">
            <v>2</v>
          </cell>
          <cell r="H1865">
            <v>10</v>
          </cell>
          <cell r="M1865" t="str">
            <v>X</v>
          </cell>
          <cell r="R1865" t="str">
            <v>Guatemala</v>
          </cell>
          <cell r="S1865" t="str">
            <v>Guatemala</v>
          </cell>
        </row>
        <row r="1866">
          <cell r="B1866">
            <v>2457552680101</v>
          </cell>
          <cell r="D1866" t="str">
            <v>Natareno</v>
          </cell>
          <cell r="E1866" t="str">
            <v>Rudy</v>
          </cell>
          <cell r="F1866">
            <v>2</v>
          </cell>
          <cell r="H1866">
            <v>7</v>
          </cell>
          <cell r="M1866" t="str">
            <v>X</v>
          </cell>
          <cell r="R1866" t="str">
            <v>Guatemala</v>
          </cell>
          <cell r="S1866" t="str">
            <v>Guatemala</v>
          </cell>
        </row>
        <row r="1867">
          <cell r="B1867">
            <v>2042145640101</v>
          </cell>
          <cell r="D1867" t="str">
            <v>Natareno</v>
          </cell>
          <cell r="E1867" t="str">
            <v>José</v>
          </cell>
          <cell r="F1867">
            <v>2</v>
          </cell>
          <cell r="H1867">
            <v>8</v>
          </cell>
          <cell r="M1867" t="str">
            <v>X</v>
          </cell>
          <cell r="R1867" t="str">
            <v>Guatemala</v>
          </cell>
          <cell r="S1867" t="str">
            <v>Guatemala</v>
          </cell>
        </row>
        <row r="1868">
          <cell r="D1868" t="str">
            <v>Durán</v>
          </cell>
          <cell r="E1868" t="str">
            <v>Enzo</v>
          </cell>
          <cell r="F1868">
            <v>2</v>
          </cell>
          <cell r="H1868">
            <v>9</v>
          </cell>
          <cell r="M1868" t="str">
            <v>X</v>
          </cell>
          <cell r="R1868" t="str">
            <v>Guatemala</v>
          </cell>
          <cell r="S1868" t="str">
            <v>Guatemala</v>
          </cell>
        </row>
        <row r="1869">
          <cell r="B1869">
            <v>2260953470101</v>
          </cell>
          <cell r="D1869" t="str">
            <v>Hernández</v>
          </cell>
          <cell r="E1869" t="str">
            <v>Ethan</v>
          </cell>
          <cell r="F1869">
            <v>2</v>
          </cell>
          <cell r="H1869">
            <v>7</v>
          </cell>
          <cell r="M1869" t="str">
            <v>X</v>
          </cell>
          <cell r="R1869" t="str">
            <v>Guatemala</v>
          </cell>
          <cell r="S1869" t="str">
            <v>Guatemala</v>
          </cell>
        </row>
        <row r="1870">
          <cell r="B1870">
            <v>2065432710101</v>
          </cell>
          <cell r="D1870" t="str">
            <v>García</v>
          </cell>
          <cell r="E1870" t="str">
            <v>Daniel</v>
          </cell>
          <cell r="F1870">
            <v>2</v>
          </cell>
          <cell r="H1870">
            <v>8</v>
          </cell>
          <cell r="M1870" t="str">
            <v>X</v>
          </cell>
          <cell r="R1870" t="str">
            <v>Guatemala</v>
          </cell>
          <cell r="S1870" t="str">
            <v>Guatemala</v>
          </cell>
        </row>
        <row r="1871">
          <cell r="B1871">
            <v>2007296240101</v>
          </cell>
          <cell r="D1871" t="str">
            <v>Juárez</v>
          </cell>
          <cell r="E1871" t="str">
            <v>Katherine</v>
          </cell>
          <cell r="F1871">
            <v>1</v>
          </cell>
          <cell r="H1871">
            <v>9</v>
          </cell>
          <cell r="M1871" t="str">
            <v>X</v>
          </cell>
          <cell r="R1871" t="str">
            <v>Guatemala</v>
          </cell>
          <cell r="S1871" t="str">
            <v>Guatemala</v>
          </cell>
        </row>
        <row r="1872">
          <cell r="B1872">
            <v>2098118970101</v>
          </cell>
          <cell r="D1872" t="str">
            <v>Juárez</v>
          </cell>
          <cell r="E1872" t="str">
            <v>Lilian</v>
          </cell>
          <cell r="F1872">
            <v>1</v>
          </cell>
          <cell r="H1872">
            <v>7</v>
          </cell>
          <cell r="M1872" t="str">
            <v>X</v>
          </cell>
          <cell r="R1872" t="str">
            <v>Guatemala</v>
          </cell>
          <cell r="S1872" t="str">
            <v>Guatemala</v>
          </cell>
        </row>
        <row r="1873">
          <cell r="D1873" t="str">
            <v>Guzman</v>
          </cell>
          <cell r="E1873" t="str">
            <v xml:space="preserve">Angel </v>
          </cell>
          <cell r="F1873">
            <v>2</v>
          </cell>
          <cell r="H1873">
            <v>10</v>
          </cell>
          <cell r="M1873" t="str">
            <v>X</v>
          </cell>
          <cell r="R1873" t="str">
            <v>Guatemala</v>
          </cell>
          <cell r="S1873" t="str">
            <v>Guatemala</v>
          </cell>
        </row>
        <row r="1874">
          <cell r="B1874">
            <v>2007717870101</v>
          </cell>
          <cell r="D1874" t="str">
            <v>Segura</v>
          </cell>
          <cell r="E1874" t="str">
            <v>Karen</v>
          </cell>
          <cell r="F1874">
            <v>1</v>
          </cell>
          <cell r="H1874">
            <v>9</v>
          </cell>
          <cell r="M1874" t="str">
            <v>X</v>
          </cell>
          <cell r="R1874" t="str">
            <v>Guatemala</v>
          </cell>
          <cell r="S1874" t="str">
            <v>Guatemala</v>
          </cell>
        </row>
        <row r="1875">
          <cell r="B1875">
            <v>3652453560101</v>
          </cell>
          <cell r="D1875" t="str">
            <v>Montes de Oca</v>
          </cell>
          <cell r="E1875" t="str">
            <v xml:space="preserve">Javier </v>
          </cell>
          <cell r="F1875">
            <v>2</v>
          </cell>
          <cell r="H1875">
            <v>13</v>
          </cell>
          <cell r="M1875" t="str">
            <v>X</v>
          </cell>
          <cell r="R1875" t="str">
            <v>Guatemala</v>
          </cell>
          <cell r="S1875" t="str">
            <v>Guatemala</v>
          </cell>
        </row>
        <row r="1876">
          <cell r="B1876">
            <v>2751419420101</v>
          </cell>
          <cell r="D1876" t="str">
            <v>Vides</v>
          </cell>
          <cell r="E1876" t="str">
            <v xml:space="preserve">Melisa </v>
          </cell>
          <cell r="F1876">
            <v>1</v>
          </cell>
          <cell r="H1876">
            <v>14</v>
          </cell>
          <cell r="M1876" t="str">
            <v>X</v>
          </cell>
          <cell r="R1876" t="str">
            <v>Guatemala</v>
          </cell>
          <cell r="S1876" t="str">
            <v>Guatemala</v>
          </cell>
        </row>
        <row r="1877">
          <cell r="B1877">
            <v>2747339270101</v>
          </cell>
          <cell r="D1877" t="str">
            <v>Vides</v>
          </cell>
          <cell r="E1877" t="str">
            <v>Diana</v>
          </cell>
          <cell r="F1877">
            <v>1</v>
          </cell>
          <cell r="H1877">
            <v>11</v>
          </cell>
          <cell r="M1877" t="str">
            <v>X</v>
          </cell>
          <cell r="R1877" t="str">
            <v>Guatemala</v>
          </cell>
          <cell r="S1877" t="str">
            <v>Guatemala</v>
          </cell>
        </row>
        <row r="1878">
          <cell r="B1878">
            <v>3244634210801</v>
          </cell>
          <cell r="D1878" t="str">
            <v>Och</v>
          </cell>
          <cell r="E1878" t="str">
            <v>Ernesto</v>
          </cell>
          <cell r="F1878">
            <v>2</v>
          </cell>
          <cell r="H1878">
            <v>13</v>
          </cell>
          <cell r="M1878" t="str">
            <v>X</v>
          </cell>
          <cell r="R1878" t="str">
            <v>Guatemala</v>
          </cell>
          <cell r="S1878" t="str">
            <v>Guatemala</v>
          </cell>
        </row>
        <row r="1879">
          <cell r="B1879">
            <v>3555944040101</v>
          </cell>
          <cell r="D1879" t="str">
            <v>Chinchilla</v>
          </cell>
          <cell r="E1879" t="str">
            <v>Hugo</v>
          </cell>
          <cell r="F1879">
            <v>2</v>
          </cell>
          <cell r="H1879">
            <v>12</v>
          </cell>
          <cell r="M1879" t="str">
            <v>X</v>
          </cell>
          <cell r="R1879" t="str">
            <v>Guatemala</v>
          </cell>
          <cell r="S1879" t="str">
            <v>Guatemala</v>
          </cell>
        </row>
        <row r="1880">
          <cell r="B1880">
            <v>3608809830101</v>
          </cell>
          <cell r="D1880" t="str">
            <v>Donis</v>
          </cell>
          <cell r="E1880" t="str">
            <v xml:space="preserve">Angél </v>
          </cell>
          <cell r="F1880">
            <v>2</v>
          </cell>
          <cell r="H1880">
            <v>11</v>
          </cell>
          <cell r="M1880" t="str">
            <v>X</v>
          </cell>
          <cell r="R1880" t="str">
            <v>Guatemala</v>
          </cell>
          <cell r="S1880" t="str">
            <v>Guatemala</v>
          </cell>
        </row>
        <row r="1881">
          <cell r="D1881" t="str">
            <v>Vásquez</v>
          </cell>
          <cell r="E1881" t="str">
            <v>Oscar</v>
          </cell>
          <cell r="F1881">
            <v>2</v>
          </cell>
          <cell r="H1881">
            <v>14</v>
          </cell>
          <cell r="M1881" t="str">
            <v>X</v>
          </cell>
          <cell r="R1881" t="str">
            <v>Guatemala</v>
          </cell>
          <cell r="S1881" t="str">
            <v>Guatemala</v>
          </cell>
        </row>
        <row r="1882">
          <cell r="B1882">
            <v>2397283190301</v>
          </cell>
          <cell r="D1882" t="str">
            <v>Arrecis</v>
          </cell>
          <cell r="E1882" t="str">
            <v>Eduardo</v>
          </cell>
          <cell r="F1882">
            <v>2</v>
          </cell>
          <cell r="H1882">
            <v>11</v>
          </cell>
          <cell r="M1882" t="str">
            <v>X</v>
          </cell>
          <cell r="R1882" t="str">
            <v>Guatemala</v>
          </cell>
          <cell r="S1882" t="str">
            <v>Guatemala</v>
          </cell>
        </row>
        <row r="1883">
          <cell r="B1883">
            <v>2996258930101</v>
          </cell>
          <cell r="D1883" t="str">
            <v>Guzman</v>
          </cell>
          <cell r="E1883" t="str">
            <v>Oscar</v>
          </cell>
          <cell r="F1883">
            <v>2</v>
          </cell>
          <cell r="H1883">
            <v>11</v>
          </cell>
          <cell r="M1883" t="str">
            <v>X</v>
          </cell>
          <cell r="R1883" t="str">
            <v>Guatemala</v>
          </cell>
          <cell r="S1883" t="str">
            <v>Guatemala</v>
          </cell>
        </row>
        <row r="1884">
          <cell r="D1884" t="str">
            <v>Franco</v>
          </cell>
          <cell r="E1884" t="str">
            <v>Jhonatan</v>
          </cell>
          <cell r="F1884">
            <v>2</v>
          </cell>
          <cell r="H1884">
            <v>12</v>
          </cell>
          <cell r="M1884" t="str">
            <v>X</v>
          </cell>
          <cell r="R1884" t="str">
            <v>Guatemala</v>
          </cell>
          <cell r="S1884" t="str">
            <v>Guatemala</v>
          </cell>
        </row>
        <row r="1885">
          <cell r="B1885">
            <v>3534702010101</v>
          </cell>
          <cell r="D1885" t="str">
            <v>Argueta</v>
          </cell>
          <cell r="E1885" t="str">
            <v>Kenneth</v>
          </cell>
          <cell r="F1885">
            <v>2</v>
          </cell>
          <cell r="H1885">
            <v>14</v>
          </cell>
          <cell r="M1885" t="str">
            <v>X</v>
          </cell>
          <cell r="R1885" t="str">
            <v>Guatemala</v>
          </cell>
          <cell r="S1885" t="str">
            <v>Guatemala</v>
          </cell>
        </row>
        <row r="1886">
          <cell r="D1886" t="str">
            <v>Fuentes</v>
          </cell>
          <cell r="E1886" t="str">
            <v>Diana</v>
          </cell>
          <cell r="F1886">
            <v>1</v>
          </cell>
          <cell r="H1886">
            <v>13</v>
          </cell>
          <cell r="M1886" t="str">
            <v>X</v>
          </cell>
          <cell r="R1886" t="str">
            <v>Guatemala</v>
          </cell>
          <cell r="S1886" t="str">
            <v>Guatemala</v>
          </cell>
        </row>
        <row r="1887">
          <cell r="B1887">
            <v>3600321170101</v>
          </cell>
          <cell r="D1887" t="str">
            <v>Fuentes</v>
          </cell>
          <cell r="E1887" t="str">
            <v>Luz</v>
          </cell>
          <cell r="F1887">
            <v>1</v>
          </cell>
          <cell r="H1887">
            <v>13</v>
          </cell>
          <cell r="M1887" t="str">
            <v>X</v>
          </cell>
          <cell r="R1887" t="str">
            <v>Guatemala</v>
          </cell>
          <cell r="S1887" t="str">
            <v>Guatemala</v>
          </cell>
        </row>
        <row r="1888">
          <cell r="D1888" t="str">
            <v>Segura</v>
          </cell>
          <cell r="E1888" t="str">
            <v>Randy</v>
          </cell>
          <cell r="F1888">
            <v>2</v>
          </cell>
          <cell r="H1888">
            <v>11</v>
          </cell>
          <cell r="M1888" t="str">
            <v>X</v>
          </cell>
          <cell r="R1888" t="str">
            <v>Guatemala</v>
          </cell>
          <cell r="S1888" t="str">
            <v>Guatemala</v>
          </cell>
        </row>
        <row r="1889">
          <cell r="B1889">
            <v>3479965740101</v>
          </cell>
          <cell r="D1889" t="str">
            <v>Fuentes</v>
          </cell>
          <cell r="E1889" t="str">
            <v>Karla</v>
          </cell>
          <cell r="F1889">
            <v>1</v>
          </cell>
          <cell r="H1889">
            <v>16</v>
          </cell>
          <cell r="M1889" t="str">
            <v>X</v>
          </cell>
          <cell r="R1889" t="str">
            <v>Guatemala</v>
          </cell>
          <cell r="S1889" t="str">
            <v>Guatemala</v>
          </cell>
        </row>
        <row r="1890">
          <cell r="D1890" t="str">
            <v>Alvarado</v>
          </cell>
          <cell r="E1890" t="str">
            <v>Cielo</v>
          </cell>
          <cell r="F1890">
            <v>1</v>
          </cell>
          <cell r="H1890">
            <v>16</v>
          </cell>
          <cell r="M1890" t="str">
            <v>X</v>
          </cell>
          <cell r="R1890" t="str">
            <v>Guatemala</v>
          </cell>
          <cell r="S1890" t="str">
            <v>Guatemala</v>
          </cell>
        </row>
        <row r="1891">
          <cell r="B1891">
            <v>3057264390301</v>
          </cell>
          <cell r="D1891" t="str">
            <v>López</v>
          </cell>
          <cell r="E1891" t="str">
            <v>Byron</v>
          </cell>
          <cell r="F1891">
            <v>2</v>
          </cell>
          <cell r="H1891">
            <v>20</v>
          </cell>
          <cell r="M1891" t="str">
            <v>X</v>
          </cell>
          <cell r="R1891" t="str">
            <v>Guatemala</v>
          </cell>
          <cell r="S1891" t="str">
            <v>Guatemala</v>
          </cell>
        </row>
        <row r="1892">
          <cell r="B1892">
            <v>2970169540301</v>
          </cell>
          <cell r="D1892" t="str">
            <v>Echeverria</v>
          </cell>
          <cell r="E1892" t="str">
            <v>Jose</v>
          </cell>
          <cell r="F1892">
            <v>2</v>
          </cell>
          <cell r="H1892">
            <v>21</v>
          </cell>
          <cell r="M1892" t="str">
            <v>X</v>
          </cell>
          <cell r="R1892" t="str">
            <v>Guatemala</v>
          </cell>
          <cell r="S1892" t="str">
            <v>Guatemala</v>
          </cell>
        </row>
        <row r="1893">
          <cell r="B1893">
            <v>2759623770301</v>
          </cell>
          <cell r="D1893" t="str">
            <v>Monroy</v>
          </cell>
          <cell r="E1893" t="str">
            <v>Oscar</v>
          </cell>
          <cell r="F1893">
            <v>2</v>
          </cell>
          <cell r="H1893">
            <v>22</v>
          </cell>
          <cell r="M1893" t="str">
            <v>X</v>
          </cell>
          <cell r="R1893" t="str">
            <v>Guatemala</v>
          </cell>
          <cell r="S1893" t="str">
            <v>Guatemala</v>
          </cell>
        </row>
        <row r="1894">
          <cell r="B1894">
            <v>3667463670101</v>
          </cell>
          <cell r="D1894" t="str">
            <v>Segura</v>
          </cell>
          <cell r="E1894" t="str">
            <v>Josselin</v>
          </cell>
          <cell r="F1894">
            <v>1</v>
          </cell>
          <cell r="H1894">
            <v>15</v>
          </cell>
          <cell r="M1894" t="str">
            <v>X</v>
          </cell>
          <cell r="R1894" t="str">
            <v>Guatemala</v>
          </cell>
          <cell r="S1894" t="str">
            <v>Guatemala</v>
          </cell>
        </row>
        <row r="1895">
          <cell r="D1895" t="str">
            <v>Hernández</v>
          </cell>
          <cell r="E1895" t="str">
            <v>Daniel</v>
          </cell>
          <cell r="F1895">
            <v>2</v>
          </cell>
          <cell r="H1895">
            <v>10</v>
          </cell>
          <cell r="M1895" t="str">
            <v>X</v>
          </cell>
          <cell r="R1895" t="str">
            <v>Guatemala</v>
          </cell>
          <cell r="S1895" t="str">
            <v>Guatemala</v>
          </cell>
        </row>
        <row r="1896">
          <cell r="D1896" t="str">
            <v>Simón</v>
          </cell>
          <cell r="E1896" t="str">
            <v>Wilder</v>
          </cell>
          <cell r="F1896">
            <v>2</v>
          </cell>
          <cell r="H1896">
            <v>10</v>
          </cell>
          <cell r="M1896" t="str">
            <v>X</v>
          </cell>
          <cell r="R1896" t="str">
            <v>Guatemala</v>
          </cell>
          <cell r="S1896" t="str">
            <v>Guatemala</v>
          </cell>
        </row>
        <row r="1897">
          <cell r="D1897" t="str">
            <v>Samayoa</v>
          </cell>
          <cell r="E1897" t="str">
            <v>Omar</v>
          </cell>
          <cell r="F1897">
            <v>2</v>
          </cell>
          <cell r="H1897">
            <v>9</v>
          </cell>
          <cell r="M1897" t="str">
            <v>X</v>
          </cell>
          <cell r="R1897" t="str">
            <v>Guatemala</v>
          </cell>
          <cell r="S1897" t="str">
            <v>Guatemala</v>
          </cell>
        </row>
        <row r="1898">
          <cell r="B1898">
            <v>3135450221409</v>
          </cell>
          <cell r="D1898" t="str">
            <v>Lux</v>
          </cell>
          <cell r="E1898" t="str">
            <v>Heber</v>
          </cell>
          <cell r="F1898">
            <v>2</v>
          </cell>
          <cell r="H1898">
            <v>8</v>
          </cell>
          <cell r="M1898" t="str">
            <v>X</v>
          </cell>
          <cell r="R1898" t="str">
            <v>Guatemala</v>
          </cell>
          <cell r="S1898" t="str">
            <v>Guatemala</v>
          </cell>
        </row>
        <row r="1899">
          <cell r="B1899">
            <v>3508161310101</v>
          </cell>
          <cell r="D1899" t="str">
            <v>Cojulún</v>
          </cell>
          <cell r="E1899" t="str">
            <v>Jennifer</v>
          </cell>
          <cell r="F1899">
            <v>1</v>
          </cell>
          <cell r="H1899">
            <v>6</v>
          </cell>
          <cell r="M1899" t="str">
            <v>X</v>
          </cell>
          <cell r="R1899" t="str">
            <v>Guatemala</v>
          </cell>
          <cell r="S1899" t="str">
            <v>Guatemala</v>
          </cell>
        </row>
        <row r="1900">
          <cell r="B1900">
            <v>3508160690101</v>
          </cell>
          <cell r="D1900" t="str">
            <v>Cojulún</v>
          </cell>
          <cell r="E1900" t="str">
            <v>Ericka</v>
          </cell>
          <cell r="F1900">
            <v>1</v>
          </cell>
          <cell r="H1900">
            <v>10</v>
          </cell>
          <cell r="M1900" t="str">
            <v>X</v>
          </cell>
          <cell r="R1900" t="str">
            <v>Guatemala</v>
          </cell>
          <cell r="S1900" t="str">
            <v>Guatemala</v>
          </cell>
        </row>
        <row r="1901">
          <cell r="B1901">
            <v>2015686320203</v>
          </cell>
          <cell r="D1901" t="str">
            <v>Tabique</v>
          </cell>
          <cell r="E1901" t="str">
            <v>Maximo</v>
          </cell>
          <cell r="F1901">
            <v>2</v>
          </cell>
          <cell r="H1901">
            <v>9</v>
          </cell>
          <cell r="M1901" t="str">
            <v>X</v>
          </cell>
          <cell r="R1901" t="str">
            <v>Guatemala</v>
          </cell>
          <cell r="S1901" t="str">
            <v>Guatemala</v>
          </cell>
        </row>
        <row r="1902">
          <cell r="B1902">
            <v>2151605920101</v>
          </cell>
          <cell r="D1902" t="str">
            <v>Torres</v>
          </cell>
          <cell r="E1902" t="str">
            <v>Axel</v>
          </cell>
          <cell r="F1902">
            <v>2</v>
          </cell>
          <cell r="H1902">
            <v>7</v>
          </cell>
          <cell r="M1902" t="str">
            <v>X</v>
          </cell>
          <cell r="R1902" t="str">
            <v>Guatemala</v>
          </cell>
          <cell r="S1902" t="str">
            <v>Guatemala</v>
          </cell>
        </row>
        <row r="1903">
          <cell r="D1903" t="str">
            <v>Ramírez</v>
          </cell>
          <cell r="E1903" t="str">
            <v>Alexia</v>
          </cell>
          <cell r="F1903">
            <v>1</v>
          </cell>
          <cell r="H1903">
            <v>6</v>
          </cell>
          <cell r="M1903" t="str">
            <v>X</v>
          </cell>
          <cell r="R1903" t="str">
            <v>Guatemala</v>
          </cell>
          <cell r="S1903" t="str">
            <v>Guatemala</v>
          </cell>
        </row>
        <row r="1904">
          <cell r="B1904">
            <v>2048815360101</v>
          </cell>
          <cell r="D1904" t="str">
            <v>Castro</v>
          </cell>
          <cell r="E1904" t="str">
            <v>Josselyn</v>
          </cell>
          <cell r="F1904">
            <v>1</v>
          </cell>
          <cell r="H1904">
            <v>10</v>
          </cell>
          <cell r="M1904" t="str">
            <v>X</v>
          </cell>
          <cell r="R1904" t="str">
            <v>Guatemala</v>
          </cell>
          <cell r="S1904" t="str">
            <v>Guatemala</v>
          </cell>
        </row>
        <row r="1905">
          <cell r="B1905">
            <v>2091539970409</v>
          </cell>
          <cell r="D1905" t="str">
            <v>Morales</v>
          </cell>
          <cell r="E1905" t="str">
            <v xml:space="preserve">Clarita </v>
          </cell>
          <cell r="F1905">
            <v>1</v>
          </cell>
          <cell r="H1905">
            <v>7</v>
          </cell>
          <cell r="M1905" t="str">
            <v>X</v>
          </cell>
          <cell r="R1905" t="str">
            <v>Guatemala</v>
          </cell>
          <cell r="S1905" t="str">
            <v>Guatemala</v>
          </cell>
        </row>
        <row r="1906">
          <cell r="B1906">
            <v>2151606060101</v>
          </cell>
          <cell r="D1906" t="str">
            <v>Torres</v>
          </cell>
          <cell r="E1906" t="str">
            <v>Marlen</v>
          </cell>
          <cell r="F1906">
            <v>1</v>
          </cell>
          <cell r="H1906">
            <v>7</v>
          </cell>
          <cell r="M1906" t="str">
            <v>X</v>
          </cell>
          <cell r="R1906" t="str">
            <v>Guatemala</v>
          </cell>
          <cell r="S1906" t="str">
            <v>Guatemala</v>
          </cell>
        </row>
        <row r="1907">
          <cell r="B1907">
            <v>2010461990101</v>
          </cell>
          <cell r="D1907" t="str">
            <v>Herrera</v>
          </cell>
          <cell r="E1907" t="str">
            <v>Audner</v>
          </cell>
          <cell r="F1907">
            <v>2</v>
          </cell>
          <cell r="H1907">
            <v>9</v>
          </cell>
          <cell r="M1907" t="str">
            <v>X</v>
          </cell>
          <cell r="R1907" t="str">
            <v>Guatemala</v>
          </cell>
          <cell r="S1907" t="str">
            <v>Guatemala</v>
          </cell>
        </row>
        <row r="1908">
          <cell r="D1908" t="str">
            <v>Lepe</v>
          </cell>
          <cell r="E1908" t="str">
            <v>Carlos</v>
          </cell>
          <cell r="F1908">
            <v>2</v>
          </cell>
          <cell r="H1908">
            <v>6</v>
          </cell>
          <cell r="M1908" t="str">
            <v>X</v>
          </cell>
          <cell r="R1908" t="str">
            <v>Guatemala</v>
          </cell>
          <cell r="S1908" t="str">
            <v>Guatemala</v>
          </cell>
        </row>
        <row r="1909">
          <cell r="B1909">
            <v>3508161150101</v>
          </cell>
          <cell r="D1909" t="str">
            <v>Cojulún</v>
          </cell>
          <cell r="E1909" t="str">
            <v>Daniel</v>
          </cell>
          <cell r="F1909">
            <v>2</v>
          </cell>
          <cell r="H1909">
            <v>9</v>
          </cell>
          <cell r="M1909" t="str">
            <v>X</v>
          </cell>
          <cell r="R1909" t="str">
            <v>Guatemala</v>
          </cell>
          <cell r="S1909" t="str">
            <v>Guatemala</v>
          </cell>
        </row>
        <row r="1910">
          <cell r="D1910" t="str">
            <v>Mejia</v>
          </cell>
          <cell r="E1910" t="str">
            <v xml:space="preserve">Pablo </v>
          </cell>
          <cell r="F1910">
            <v>2</v>
          </cell>
          <cell r="H1910">
            <v>4</v>
          </cell>
          <cell r="M1910" t="str">
            <v>X</v>
          </cell>
          <cell r="R1910" t="str">
            <v>Guatemala</v>
          </cell>
          <cell r="S1910" t="str">
            <v>Guatemala</v>
          </cell>
        </row>
        <row r="1911">
          <cell r="D1911" t="str">
            <v>González</v>
          </cell>
          <cell r="E1911" t="str">
            <v>Angel</v>
          </cell>
          <cell r="F1911">
            <v>2</v>
          </cell>
          <cell r="H1911">
            <v>12</v>
          </cell>
          <cell r="M1911" t="str">
            <v>X</v>
          </cell>
          <cell r="R1911" t="str">
            <v>Guatemala</v>
          </cell>
          <cell r="S1911" t="str">
            <v>Guatemala</v>
          </cell>
        </row>
        <row r="1912">
          <cell r="D1912" t="str">
            <v>González</v>
          </cell>
          <cell r="E1912" t="str">
            <v>Luis</v>
          </cell>
          <cell r="F1912">
            <v>2</v>
          </cell>
          <cell r="H1912">
            <v>14</v>
          </cell>
          <cell r="M1912" t="str">
            <v>X</v>
          </cell>
          <cell r="R1912" t="str">
            <v>Guatemala</v>
          </cell>
          <cell r="S1912" t="str">
            <v>Guatemala</v>
          </cell>
        </row>
        <row r="1913">
          <cell r="D1913" t="str">
            <v>Montenegro</v>
          </cell>
          <cell r="E1913" t="str">
            <v>Bryan</v>
          </cell>
          <cell r="F1913">
            <v>2</v>
          </cell>
          <cell r="H1913">
            <v>14</v>
          </cell>
          <cell r="M1913" t="str">
            <v>X</v>
          </cell>
          <cell r="R1913" t="str">
            <v>Guatemala</v>
          </cell>
          <cell r="S1913" t="str">
            <v>Guatemala</v>
          </cell>
        </row>
        <row r="1914">
          <cell r="D1914" t="str">
            <v>Montepeque</v>
          </cell>
          <cell r="E1914" t="str">
            <v>Rosman</v>
          </cell>
          <cell r="F1914">
            <v>2</v>
          </cell>
          <cell r="H1914">
            <v>12</v>
          </cell>
          <cell r="M1914" t="str">
            <v>X</v>
          </cell>
          <cell r="R1914" t="str">
            <v>Guatemala</v>
          </cell>
          <cell r="S1914" t="str">
            <v>Guatemala</v>
          </cell>
        </row>
        <row r="1915">
          <cell r="B1915">
            <v>3337098371226</v>
          </cell>
          <cell r="D1915" t="str">
            <v>Caal</v>
          </cell>
          <cell r="E1915" t="str">
            <v>Denis</v>
          </cell>
          <cell r="F1915">
            <v>2</v>
          </cell>
          <cell r="H1915">
            <v>13</v>
          </cell>
          <cell r="M1915" t="str">
            <v>X</v>
          </cell>
          <cell r="R1915" t="str">
            <v>Guatemala</v>
          </cell>
          <cell r="S1915" t="str">
            <v>Guatemala</v>
          </cell>
        </row>
        <row r="1916">
          <cell r="D1916" t="str">
            <v>Caal</v>
          </cell>
          <cell r="E1916" t="str">
            <v>Wendy</v>
          </cell>
          <cell r="F1916">
            <v>1</v>
          </cell>
          <cell r="H1916">
            <v>11</v>
          </cell>
          <cell r="M1916" t="str">
            <v>X</v>
          </cell>
          <cell r="R1916" t="str">
            <v>Guatemala</v>
          </cell>
          <cell r="S1916" t="str">
            <v>Guatemala</v>
          </cell>
        </row>
        <row r="1917">
          <cell r="B1917">
            <v>3534696530101</v>
          </cell>
          <cell r="D1917" t="str">
            <v>Jiménez</v>
          </cell>
          <cell r="E1917" t="str">
            <v>Kevin</v>
          </cell>
          <cell r="F1917">
            <v>2</v>
          </cell>
          <cell r="H1917">
            <v>12</v>
          </cell>
          <cell r="M1917" t="str">
            <v>X</v>
          </cell>
          <cell r="R1917" t="str">
            <v>Guatemala</v>
          </cell>
          <cell r="S1917" t="str">
            <v>Guatemala</v>
          </cell>
        </row>
        <row r="1918">
          <cell r="B1918">
            <v>3134840741409</v>
          </cell>
          <cell r="D1918" t="str">
            <v>Lux</v>
          </cell>
          <cell r="E1918" t="str">
            <v>Anderson</v>
          </cell>
          <cell r="F1918">
            <v>2</v>
          </cell>
          <cell r="H1918">
            <v>13</v>
          </cell>
          <cell r="M1918" t="str">
            <v>X</v>
          </cell>
          <cell r="R1918" t="str">
            <v>Guatemala</v>
          </cell>
          <cell r="S1918" t="str">
            <v>Guatemala</v>
          </cell>
        </row>
        <row r="1919">
          <cell r="B1919">
            <v>3133951951409</v>
          </cell>
          <cell r="D1919" t="str">
            <v>Lux</v>
          </cell>
          <cell r="E1919" t="str">
            <v>Weslin</v>
          </cell>
          <cell r="F1919">
            <v>2</v>
          </cell>
          <cell r="H1919">
            <v>12</v>
          </cell>
          <cell r="M1919" t="str">
            <v>X</v>
          </cell>
          <cell r="R1919" t="str">
            <v>Guatemala</v>
          </cell>
          <cell r="S1919" t="str">
            <v>Guatemala</v>
          </cell>
        </row>
        <row r="1920">
          <cell r="D1920" t="str">
            <v>Cojulún</v>
          </cell>
          <cell r="E1920" t="str">
            <v>Wendy</v>
          </cell>
          <cell r="F1920">
            <v>1</v>
          </cell>
          <cell r="H1920">
            <v>14</v>
          </cell>
          <cell r="M1920" t="str">
            <v>X</v>
          </cell>
          <cell r="R1920" t="str">
            <v>Guatemala</v>
          </cell>
          <cell r="S1920" t="str">
            <v>Guatemala</v>
          </cell>
        </row>
        <row r="1921">
          <cell r="D1921" t="str">
            <v>Ordoñez</v>
          </cell>
          <cell r="E1921" t="str">
            <v>Ingrid</v>
          </cell>
          <cell r="F1921">
            <v>1</v>
          </cell>
          <cell r="H1921">
            <v>12</v>
          </cell>
          <cell r="M1921" t="str">
            <v>X</v>
          </cell>
          <cell r="R1921" t="str">
            <v>Guatemala</v>
          </cell>
          <cell r="S1921" t="str">
            <v>Guatemala</v>
          </cell>
        </row>
        <row r="1922">
          <cell r="D1922" t="str">
            <v>Carrillo</v>
          </cell>
          <cell r="E1922" t="str">
            <v>Cleidy</v>
          </cell>
          <cell r="F1922">
            <v>1</v>
          </cell>
          <cell r="H1922">
            <v>11</v>
          </cell>
          <cell r="M1922" t="str">
            <v>X</v>
          </cell>
          <cell r="R1922" t="str">
            <v>Guatemala</v>
          </cell>
          <cell r="S1922" t="str">
            <v>Guatemala</v>
          </cell>
        </row>
        <row r="1923">
          <cell r="D1923" t="str">
            <v>Castro</v>
          </cell>
          <cell r="E1923" t="str">
            <v>Kimberly</v>
          </cell>
          <cell r="F1923">
            <v>1</v>
          </cell>
          <cell r="H1923">
            <v>12</v>
          </cell>
          <cell r="M1923" t="str">
            <v>X</v>
          </cell>
          <cell r="R1923" t="str">
            <v>Guatemala</v>
          </cell>
          <cell r="S1923" t="str">
            <v>Guatemala</v>
          </cell>
        </row>
        <row r="1924">
          <cell r="B1924">
            <v>3021197280101</v>
          </cell>
          <cell r="D1924" t="str">
            <v>Herrera</v>
          </cell>
          <cell r="E1924" t="str">
            <v>Edwin</v>
          </cell>
          <cell r="F1924">
            <v>2</v>
          </cell>
          <cell r="H1924">
            <v>11</v>
          </cell>
          <cell r="M1924" t="str">
            <v>X</v>
          </cell>
          <cell r="R1924" t="str">
            <v>Guatemala</v>
          </cell>
          <cell r="S1924" t="str">
            <v>Guatemala</v>
          </cell>
        </row>
        <row r="1925">
          <cell r="B1925">
            <v>3700151500101</v>
          </cell>
          <cell r="D1925" t="str">
            <v>Mancilla</v>
          </cell>
          <cell r="E1925" t="str">
            <v>Katherine</v>
          </cell>
          <cell r="F1925">
            <v>1</v>
          </cell>
          <cell r="H1925">
            <v>12</v>
          </cell>
          <cell r="M1925" t="str">
            <v>X</v>
          </cell>
          <cell r="R1925" t="str">
            <v>Guatemala</v>
          </cell>
          <cell r="S1925" t="str">
            <v>Guatemala</v>
          </cell>
        </row>
        <row r="1926">
          <cell r="D1926" t="str">
            <v>Mancilla</v>
          </cell>
          <cell r="E1926" t="str">
            <v>Mariafernanda</v>
          </cell>
          <cell r="F1926">
            <v>1</v>
          </cell>
          <cell r="H1926">
            <v>14</v>
          </cell>
          <cell r="M1926" t="str">
            <v>X</v>
          </cell>
          <cell r="R1926" t="str">
            <v>Guatemala</v>
          </cell>
          <cell r="S1926" t="str">
            <v>Guatemala</v>
          </cell>
        </row>
        <row r="1927">
          <cell r="B1927">
            <v>3563195200101</v>
          </cell>
          <cell r="D1927" t="str">
            <v>Cano</v>
          </cell>
          <cell r="E1927" t="str">
            <v>Augusto</v>
          </cell>
          <cell r="F1927">
            <v>2</v>
          </cell>
          <cell r="H1927">
            <v>16</v>
          </cell>
          <cell r="M1927" t="str">
            <v>X</v>
          </cell>
          <cell r="R1927" t="str">
            <v>Guatemala</v>
          </cell>
          <cell r="S1927" t="str">
            <v>Guatemala</v>
          </cell>
        </row>
        <row r="1928">
          <cell r="D1928" t="str">
            <v>Montepeque</v>
          </cell>
          <cell r="E1928" t="str">
            <v>Evelyn</v>
          </cell>
          <cell r="F1928">
            <v>1</v>
          </cell>
          <cell r="H1928">
            <v>17</v>
          </cell>
          <cell r="M1928" t="str">
            <v>X</v>
          </cell>
          <cell r="R1928" t="str">
            <v>Guatemala</v>
          </cell>
          <cell r="S1928" t="str">
            <v>Guatemala</v>
          </cell>
        </row>
        <row r="1929">
          <cell r="B1929">
            <v>2417489170306</v>
          </cell>
          <cell r="D1929" t="str">
            <v>Reyes</v>
          </cell>
          <cell r="E1929" t="str">
            <v>Julio</v>
          </cell>
          <cell r="F1929">
            <v>2</v>
          </cell>
          <cell r="H1929">
            <v>23</v>
          </cell>
          <cell r="M1929" t="str">
            <v>X</v>
          </cell>
          <cell r="R1929" t="str">
            <v>Guatemala</v>
          </cell>
          <cell r="S1929" t="str">
            <v>Guatemala</v>
          </cell>
        </row>
        <row r="1930">
          <cell r="B1930">
            <v>3431793692213</v>
          </cell>
          <cell r="D1930" t="str">
            <v>González</v>
          </cell>
          <cell r="E1930" t="str">
            <v>Hector</v>
          </cell>
          <cell r="F1930">
            <v>2</v>
          </cell>
          <cell r="H1930">
            <v>19</v>
          </cell>
          <cell r="M1930" t="str">
            <v>X</v>
          </cell>
          <cell r="R1930" t="str">
            <v>Guatemala</v>
          </cell>
          <cell r="S1930" t="str">
            <v>Guatemala</v>
          </cell>
        </row>
        <row r="1931">
          <cell r="B1931">
            <v>3431793502213</v>
          </cell>
          <cell r="D1931" t="str">
            <v>González</v>
          </cell>
          <cell r="E1931" t="str">
            <v>Kevin</v>
          </cell>
          <cell r="F1931">
            <v>2</v>
          </cell>
          <cell r="H1931">
            <v>17</v>
          </cell>
          <cell r="M1931" t="str">
            <v>X</v>
          </cell>
          <cell r="R1931" t="str">
            <v>Guatemala</v>
          </cell>
          <cell r="S1931" t="str">
            <v>Guatemala</v>
          </cell>
        </row>
        <row r="1932">
          <cell r="B1932">
            <v>3618867720101</v>
          </cell>
          <cell r="D1932" t="str">
            <v>Velásquez</v>
          </cell>
          <cell r="E1932" t="str">
            <v>Brandon</v>
          </cell>
          <cell r="F1932">
            <v>2</v>
          </cell>
          <cell r="H1932">
            <v>16</v>
          </cell>
          <cell r="M1932" t="str">
            <v>X</v>
          </cell>
          <cell r="R1932" t="str">
            <v>Guatemala</v>
          </cell>
          <cell r="S1932" t="str">
            <v>Guatemala</v>
          </cell>
        </row>
        <row r="1933">
          <cell r="B1933">
            <v>3031232490108</v>
          </cell>
          <cell r="D1933" t="str">
            <v>Ordoñez</v>
          </cell>
          <cell r="E1933" t="str">
            <v>Kimberlly</v>
          </cell>
          <cell r="F1933">
            <v>1</v>
          </cell>
          <cell r="H1933">
            <v>15</v>
          </cell>
          <cell r="M1933" t="str">
            <v>X</v>
          </cell>
          <cell r="R1933" t="str">
            <v>Guatemala</v>
          </cell>
          <cell r="S1933" t="str">
            <v>Guatemala</v>
          </cell>
        </row>
        <row r="1934">
          <cell r="B1934">
            <v>2295672150805</v>
          </cell>
          <cell r="D1934" t="str">
            <v>Abac</v>
          </cell>
          <cell r="E1934" t="str">
            <v>Byron</v>
          </cell>
          <cell r="F1934">
            <v>2</v>
          </cell>
          <cell r="H1934">
            <v>24</v>
          </cell>
          <cell r="M1934" t="str">
            <v>X</v>
          </cell>
          <cell r="R1934" t="str">
            <v>Guatemala</v>
          </cell>
          <cell r="S1934" t="str">
            <v>Guatemala</v>
          </cell>
        </row>
        <row r="1935">
          <cell r="B1935">
            <v>2343948030101</v>
          </cell>
          <cell r="D1935" t="str">
            <v>Mazariegos</v>
          </cell>
          <cell r="E1935" t="str">
            <v>Wuendy</v>
          </cell>
          <cell r="F1935">
            <v>1</v>
          </cell>
          <cell r="H1935">
            <v>38</v>
          </cell>
          <cell r="M1935" t="str">
            <v>X</v>
          </cell>
          <cell r="R1935" t="str">
            <v>Guatemala</v>
          </cell>
          <cell r="S1935" t="str">
            <v>Guatemala</v>
          </cell>
        </row>
        <row r="1936">
          <cell r="B1936">
            <v>2999402330101</v>
          </cell>
          <cell r="D1936" t="str">
            <v>Cruz</v>
          </cell>
          <cell r="E1936" t="str">
            <v>Gustavo</v>
          </cell>
          <cell r="F1936">
            <v>2</v>
          </cell>
          <cell r="H1936">
            <v>17</v>
          </cell>
          <cell r="M1936" t="str">
            <v>X</v>
          </cell>
          <cell r="R1936" t="str">
            <v>Guatemala</v>
          </cell>
          <cell r="S1936" t="str">
            <v>Guatemala</v>
          </cell>
        </row>
        <row r="1937">
          <cell r="B1937">
            <v>3090033500805</v>
          </cell>
          <cell r="D1937" t="str">
            <v>Ajanel</v>
          </cell>
          <cell r="E1937" t="str">
            <v>Gerson</v>
          </cell>
          <cell r="F1937">
            <v>2</v>
          </cell>
          <cell r="H1937">
            <v>19</v>
          </cell>
          <cell r="M1937" t="str">
            <v>X</v>
          </cell>
          <cell r="R1937" t="str">
            <v>Guatemala</v>
          </cell>
          <cell r="S1937" t="str">
            <v>Guatemala</v>
          </cell>
        </row>
        <row r="1938">
          <cell r="B1938">
            <v>2027610370101</v>
          </cell>
          <cell r="D1938" t="str">
            <v>Garcia</v>
          </cell>
          <cell r="E1938" t="str">
            <v>José</v>
          </cell>
          <cell r="F1938">
            <v>2</v>
          </cell>
          <cell r="H1938">
            <v>8</v>
          </cell>
          <cell r="M1938" t="str">
            <v>X</v>
          </cell>
          <cell r="R1938" t="str">
            <v>Guatemala</v>
          </cell>
          <cell r="S1938" t="str">
            <v>Guatemala</v>
          </cell>
        </row>
        <row r="1939">
          <cell r="B1939">
            <v>2018160910101</v>
          </cell>
          <cell r="D1939" t="str">
            <v>Ruano</v>
          </cell>
          <cell r="E1939" t="str">
            <v>José</v>
          </cell>
          <cell r="F1939">
            <v>2</v>
          </cell>
          <cell r="H1939">
            <v>8</v>
          </cell>
          <cell r="M1939" t="str">
            <v>X</v>
          </cell>
          <cell r="R1939" t="str">
            <v>Guatemala</v>
          </cell>
          <cell r="S1939" t="str">
            <v>Guatemala</v>
          </cell>
        </row>
        <row r="1940">
          <cell r="B1940">
            <v>3389073272101</v>
          </cell>
          <cell r="D1940" t="str">
            <v>Ortíz</v>
          </cell>
          <cell r="E1940" t="str">
            <v>Angel</v>
          </cell>
          <cell r="F1940">
            <v>2</v>
          </cell>
          <cell r="H1940">
            <v>10</v>
          </cell>
          <cell r="M1940" t="str">
            <v>X</v>
          </cell>
          <cell r="R1940" t="str">
            <v>Guatemala</v>
          </cell>
          <cell r="S1940" t="str">
            <v>Guatemala</v>
          </cell>
        </row>
        <row r="1941">
          <cell r="B1941">
            <v>2151219450101</v>
          </cell>
          <cell r="D1941" t="str">
            <v>Chinchilla</v>
          </cell>
          <cell r="E1941" t="str">
            <v xml:space="preserve">Otto </v>
          </cell>
          <cell r="F1941">
            <v>2</v>
          </cell>
          <cell r="H1941">
            <v>7</v>
          </cell>
          <cell r="M1941" t="str">
            <v>X</v>
          </cell>
          <cell r="R1941" t="str">
            <v>Guatemala</v>
          </cell>
          <cell r="S1941" t="str">
            <v>Guatemala</v>
          </cell>
        </row>
        <row r="1942">
          <cell r="B1942">
            <v>2016499690101</v>
          </cell>
          <cell r="D1942" t="str">
            <v>Chinchilla</v>
          </cell>
          <cell r="E1942" t="str">
            <v>Camila</v>
          </cell>
          <cell r="F1942">
            <v>1</v>
          </cell>
          <cell r="H1942">
            <v>8</v>
          </cell>
          <cell r="M1942" t="str">
            <v>X</v>
          </cell>
          <cell r="R1942" t="str">
            <v>Guatemala</v>
          </cell>
          <cell r="S1942" t="str">
            <v>Guatemala</v>
          </cell>
        </row>
        <row r="1943">
          <cell r="B1943">
            <v>2345218130101</v>
          </cell>
          <cell r="D1943" t="str">
            <v>Ordoñez</v>
          </cell>
          <cell r="E1943" t="str">
            <v>Nataly</v>
          </cell>
          <cell r="F1943">
            <v>1</v>
          </cell>
          <cell r="H1943">
            <v>6</v>
          </cell>
          <cell r="M1943" t="str">
            <v>X</v>
          </cell>
          <cell r="R1943" t="str">
            <v>Guatemala</v>
          </cell>
          <cell r="S1943" t="str">
            <v>Guatemala</v>
          </cell>
        </row>
        <row r="1944">
          <cell r="B1944">
            <v>3033324170108</v>
          </cell>
          <cell r="D1944" t="str">
            <v>Guamuch</v>
          </cell>
          <cell r="E1944" t="str">
            <v>Victor</v>
          </cell>
          <cell r="F1944">
            <v>2</v>
          </cell>
          <cell r="H1944">
            <v>9</v>
          </cell>
          <cell r="M1944" t="str">
            <v>X</v>
          </cell>
          <cell r="R1944" t="str">
            <v>Guatemala</v>
          </cell>
          <cell r="S1944" t="str">
            <v>Guatemala</v>
          </cell>
        </row>
        <row r="1945">
          <cell r="B1945">
            <v>2313995370101</v>
          </cell>
          <cell r="D1945" t="str">
            <v>Guamuch</v>
          </cell>
          <cell r="E1945" t="str">
            <v>Pedro</v>
          </cell>
          <cell r="F1945">
            <v>2</v>
          </cell>
          <cell r="H1945">
            <v>8</v>
          </cell>
          <cell r="M1945" t="str">
            <v>X</v>
          </cell>
          <cell r="R1945" t="str">
            <v>Guatemala</v>
          </cell>
          <cell r="S1945" t="str">
            <v>Guatemala</v>
          </cell>
        </row>
        <row r="1946">
          <cell r="D1946" t="str">
            <v>Guamuch</v>
          </cell>
          <cell r="E1946" t="str">
            <v>Síon</v>
          </cell>
          <cell r="F1946">
            <v>2</v>
          </cell>
          <cell r="H1946">
            <v>10</v>
          </cell>
          <cell r="M1946" t="str">
            <v>X</v>
          </cell>
          <cell r="R1946" t="str">
            <v>Guatemala</v>
          </cell>
          <cell r="S1946" t="str">
            <v>Guatemala</v>
          </cell>
        </row>
        <row r="1947">
          <cell r="D1947" t="str">
            <v>Juárez</v>
          </cell>
          <cell r="E1947" t="str">
            <v>Carlos</v>
          </cell>
          <cell r="F1947">
            <v>2</v>
          </cell>
          <cell r="H1947">
            <v>10</v>
          </cell>
          <cell r="M1947" t="str">
            <v>X</v>
          </cell>
          <cell r="R1947" t="str">
            <v>Guatemala</v>
          </cell>
          <cell r="S1947" t="str">
            <v>Guatemala</v>
          </cell>
        </row>
        <row r="1948">
          <cell r="B1948">
            <v>2052793330101</v>
          </cell>
          <cell r="D1948" t="str">
            <v>Juárez</v>
          </cell>
          <cell r="E1948" t="str">
            <v>María</v>
          </cell>
          <cell r="F1948">
            <v>1</v>
          </cell>
          <cell r="H1948">
            <v>8</v>
          </cell>
          <cell r="M1948" t="str">
            <v>X</v>
          </cell>
          <cell r="R1948" t="str">
            <v>Guatemala</v>
          </cell>
          <cell r="S1948" t="str">
            <v>Guatemala</v>
          </cell>
        </row>
        <row r="1949">
          <cell r="B1949">
            <v>2009650690101</v>
          </cell>
          <cell r="D1949" t="str">
            <v>Barrios</v>
          </cell>
          <cell r="E1949" t="str">
            <v>Jimena</v>
          </cell>
          <cell r="F1949">
            <v>1</v>
          </cell>
          <cell r="H1949">
            <v>9</v>
          </cell>
          <cell r="M1949" t="str">
            <v>X</v>
          </cell>
          <cell r="R1949" t="str">
            <v>Guatemala</v>
          </cell>
          <cell r="S1949" t="str">
            <v>Guatemala</v>
          </cell>
        </row>
        <row r="1950">
          <cell r="B1950">
            <v>2431569520101</v>
          </cell>
          <cell r="D1950" t="str">
            <v>Fernández</v>
          </cell>
          <cell r="E1950" t="str">
            <v>Mirsa</v>
          </cell>
          <cell r="F1950">
            <v>1</v>
          </cell>
          <cell r="H1950">
            <v>7</v>
          </cell>
          <cell r="M1950" t="str">
            <v>X</v>
          </cell>
          <cell r="R1950" t="str">
            <v>Guatemala</v>
          </cell>
          <cell r="S1950" t="str">
            <v>Guatemala</v>
          </cell>
        </row>
        <row r="1951">
          <cell r="B1951">
            <v>2046118730101</v>
          </cell>
          <cell r="D1951" t="str">
            <v>López</v>
          </cell>
          <cell r="E1951" t="str">
            <v>Ethan</v>
          </cell>
          <cell r="F1951">
            <v>2</v>
          </cell>
          <cell r="H1951">
            <v>8</v>
          </cell>
          <cell r="M1951" t="str">
            <v>X</v>
          </cell>
          <cell r="R1951" t="str">
            <v>Guatemala</v>
          </cell>
          <cell r="S1951" t="str">
            <v>Guatemala</v>
          </cell>
        </row>
        <row r="1952">
          <cell r="B1952">
            <v>2049404940101</v>
          </cell>
          <cell r="D1952" t="str">
            <v>Fernández</v>
          </cell>
          <cell r="E1952" t="str">
            <v>María</v>
          </cell>
          <cell r="F1952">
            <v>1</v>
          </cell>
          <cell r="H1952">
            <v>9</v>
          </cell>
          <cell r="M1952" t="str">
            <v>X</v>
          </cell>
          <cell r="R1952" t="str">
            <v>Guatemala</v>
          </cell>
          <cell r="S1952" t="str">
            <v>Guatemala</v>
          </cell>
        </row>
        <row r="1953">
          <cell r="D1953" t="str">
            <v>Sanchez</v>
          </cell>
          <cell r="E1953" t="str">
            <v>Santiago</v>
          </cell>
          <cell r="F1953">
            <v>2</v>
          </cell>
          <cell r="H1953">
            <v>7</v>
          </cell>
          <cell r="M1953" t="str">
            <v>X</v>
          </cell>
          <cell r="R1953" t="str">
            <v>Guatemala</v>
          </cell>
          <cell r="S1953" t="str">
            <v>Guatemala</v>
          </cell>
        </row>
        <row r="1954">
          <cell r="E1954" t="str">
            <v>Paulo</v>
          </cell>
          <cell r="F1954">
            <v>2</v>
          </cell>
          <cell r="H1954">
            <v>10</v>
          </cell>
          <cell r="M1954" t="str">
            <v>X</v>
          </cell>
          <cell r="R1954" t="str">
            <v>Guatemala</v>
          </cell>
          <cell r="S1954" t="str">
            <v>Guatemala</v>
          </cell>
        </row>
        <row r="1955">
          <cell r="D1955" t="str">
            <v>Rodriguez</v>
          </cell>
          <cell r="E1955" t="str">
            <v>Ludwing</v>
          </cell>
          <cell r="F1955">
            <v>2</v>
          </cell>
          <cell r="H1955">
            <v>6</v>
          </cell>
          <cell r="M1955" t="str">
            <v>X</v>
          </cell>
          <cell r="R1955" t="str">
            <v>Guatemala</v>
          </cell>
          <cell r="S1955" t="str">
            <v>Guatemala</v>
          </cell>
        </row>
        <row r="1956">
          <cell r="D1956" t="str">
            <v>Aguilar</v>
          </cell>
          <cell r="E1956" t="str">
            <v>Hugo</v>
          </cell>
          <cell r="F1956">
            <v>2</v>
          </cell>
          <cell r="H1956">
            <v>9</v>
          </cell>
          <cell r="M1956" t="str">
            <v>X</v>
          </cell>
          <cell r="R1956" t="str">
            <v>Guatemala</v>
          </cell>
          <cell r="S1956" t="str">
            <v>Guatemala</v>
          </cell>
        </row>
        <row r="1957">
          <cell r="D1957" t="str">
            <v>Chitay</v>
          </cell>
          <cell r="E1957" t="str">
            <v>Elmer</v>
          </cell>
          <cell r="F1957">
            <v>2</v>
          </cell>
          <cell r="H1957">
            <v>9</v>
          </cell>
          <cell r="M1957" t="str">
            <v>X</v>
          </cell>
          <cell r="R1957" t="str">
            <v>Guatemala</v>
          </cell>
          <cell r="S1957" t="str">
            <v>Guatemala</v>
          </cell>
        </row>
        <row r="1958">
          <cell r="B1958">
            <v>2018184420101</v>
          </cell>
          <cell r="D1958" t="str">
            <v>Lemus</v>
          </cell>
          <cell r="E1958" t="str">
            <v>Diego</v>
          </cell>
          <cell r="F1958">
            <v>2</v>
          </cell>
          <cell r="H1958">
            <v>9</v>
          </cell>
          <cell r="M1958" t="str">
            <v>X</v>
          </cell>
          <cell r="R1958" t="str">
            <v>Guatemala</v>
          </cell>
          <cell r="S1958" t="str">
            <v>Guatemala</v>
          </cell>
        </row>
        <row r="1959">
          <cell r="D1959" t="str">
            <v>Cabrera</v>
          </cell>
          <cell r="E1959" t="str">
            <v>Jose</v>
          </cell>
          <cell r="F1959">
            <v>2</v>
          </cell>
          <cell r="H1959">
            <v>10</v>
          </cell>
          <cell r="M1959" t="str">
            <v>X</v>
          </cell>
          <cell r="R1959" t="str">
            <v>Guatemala</v>
          </cell>
          <cell r="S1959" t="str">
            <v>Guatemala</v>
          </cell>
        </row>
        <row r="1960">
          <cell r="D1960" t="str">
            <v>Alvarez</v>
          </cell>
          <cell r="E1960" t="str">
            <v>Jayli</v>
          </cell>
          <cell r="F1960">
            <v>1</v>
          </cell>
          <cell r="H1960">
            <v>9</v>
          </cell>
          <cell r="M1960" t="str">
            <v>X</v>
          </cell>
          <cell r="R1960" t="str">
            <v>Guatemala</v>
          </cell>
          <cell r="S1960" t="str">
            <v>Guatemala</v>
          </cell>
        </row>
        <row r="1961">
          <cell r="D1961" t="str">
            <v>Morataya</v>
          </cell>
          <cell r="E1961" t="str">
            <v>Wilmer</v>
          </cell>
          <cell r="F1961">
            <v>2</v>
          </cell>
          <cell r="H1961">
            <v>9</v>
          </cell>
          <cell r="M1961" t="str">
            <v>X</v>
          </cell>
          <cell r="R1961" t="str">
            <v>Guatemala</v>
          </cell>
          <cell r="S1961" t="str">
            <v>Guatemala</v>
          </cell>
        </row>
        <row r="1962">
          <cell r="B1962">
            <v>2992052740101</v>
          </cell>
          <cell r="D1962" t="str">
            <v>Ubeda</v>
          </cell>
          <cell r="E1962" t="str">
            <v>Marcos</v>
          </cell>
          <cell r="F1962">
            <v>2</v>
          </cell>
          <cell r="H1962">
            <v>9</v>
          </cell>
          <cell r="M1962" t="str">
            <v>X</v>
          </cell>
          <cell r="R1962" t="str">
            <v>Guatemala</v>
          </cell>
          <cell r="S1962" t="str">
            <v>Guatemala</v>
          </cell>
        </row>
        <row r="1963">
          <cell r="B1963">
            <v>3658216590101</v>
          </cell>
          <cell r="D1963" t="str">
            <v>Hernández</v>
          </cell>
          <cell r="E1963" t="str">
            <v>Allan</v>
          </cell>
          <cell r="F1963">
            <v>2</v>
          </cell>
          <cell r="H1963">
            <v>13</v>
          </cell>
          <cell r="M1963" t="str">
            <v>X</v>
          </cell>
          <cell r="R1963" t="str">
            <v>Guatemala</v>
          </cell>
          <cell r="S1963" t="str">
            <v>Guatemala</v>
          </cell>
        </row>
        <row r="1964">
          <cell r="B1964">
            <v>2989311250101</v>
          </cell>
          <cell r="D1964" t="str">
            <v>Hernández</v>
          </cell>
          <cell r="E1964" t="str">
            <v>Diego</v>
          </cell>
          <cell r="F1964">
            <v>2</v>
          </cell>
          <cell r="H1964">
            <v>13</v>
          </cell>
          <cell r="M1964" t="str">
            <v>X</v>
          </cell>
          <cell r="R1964" t="str">
            <v>Guatemala</v>
          </cell>
          <cell r="S1964" t="str">
            <v>Guatemala</v>
          </cell>
        </row>
        <row r="1965">
          <cell r="B1965">
            <v>2987820140101</v>
          </cell>
          <cell r="D1965" t="str">
            <v>Ruano</v>
          </cell>
          <cell r="E1965" t="str">
            <v>Roy</v>
          </cell>
          <cell r="F1965">
            <v>2</v>
          </cell>
          <cell r="H1965">
            <v>14</v>
          </cell>
          <cell r="M1965" t="str">
            <v>X</v>
          </cell>
          <cell r="R1965" t="str">
            <v>Guatemala</v>
          </cell>
          <cell r="S1965" t="str">
            <v>Guatemala</v>
          </cell>
        </row>
        <row r="1966">
          <cell r="B1966">
            <v>3616262230101</v>
          </cell>
          <cell r="D1966" t="str">
            <v>Chinchilla</v>
          </cell>
          <cell r="E1966" t="str">
            <v>Miriam</v>
          </cell>
          <cell r="F1966">
            <v>1</v>
          </cell>
          <cell r="H1966">
            <v>13</v>
          </cell>
          <cell r="M1966" t="str">
            <v>X</v>
          </cell>
          <cell r="R1966" t="str">
            <v>Guatemala</v>
          </cell>
          <cell r="S1966" t="str">
            <v>Guatemala</v>
          </cell>
        </row>
        <row r="1967">
          <cell r="D1967" t="str">
            <v>Zoi</v>
          </cell>
          <cell r="E1967" t="str">
            <v>Valeria</v>
          </cell>
          <cell r="F1967">
            <v>1</v>
          </cell>
          <cell r="H1967">
            <v>12</v>
          </cell>
          <cell r="M1967" t="str">
            <v>X</v>
          </cell>
          <cell r="R1967" t="str">
            <v>Guatemala</v>
          </cell>
          <cell r="S1967" t="str">
            <v>Guatemala</v>
          </cell>
        </row>
        <row r="1968">
          <cell r="D1968" t="str">
            <v>Herrera</v>
          </cell>
          <cell r="E1968" t="str">
            <v>Katherine</v>
          </cell>
          <cell r="F1968">
            <v>1</v>
          </cell>
          <cell r="H1968">
            <v>11</v>
          </cell>
          <cell r="M1968" t="str">
            <v>X</v>
          </cell>
          <cell r="R1968" t="str">
            <v>Guatemala</v>
          </cell>
          <cell r="S1968" t="str">
            <v>Guatemala</v>
          </cell>
        </row>
        <row r="1969">
          <cell r="D1969" t="str">
            <v>Barrios</v>
          </cell>
          <cell r="E1969" t="str">
            <v>Diego</v>
          </cell>
          <cell r="F1969">
            <v>2</v>
          </cell>
          <cell r="H1969">
            <v>11</v>
          </cell>
          <cell r="M1969" t="str">
            <v>X</v>
          </cell>
          <cell r="R1969" t="str">
            <v>Guatemala</v>
          </cell>
          <cell r="S1969" t="str">
            <v>Guatemala</v>
          </cell>
        </row>
        <row r="1970">
          <cell r="D1970" t="str">
            <v>Barrios</v>
          </cell>
          <cell r="E1970" t="str">
            <v>Ericka</v>
          </cell>
          <cell r="F1970">
            <v>1</v>
          </cell>
          <cell r="H1970">
            <v>13</v>
          </cell>
          <cell r="M1970" t="str">
            <v>X</v>
          </cell>
          <cell r="R1970" t="str">
            <v>Guatemala</v>
          </cell>
          <cell r="S1970" t="str">
            <v>Guatemala</v>
          </cell>
        </row>
        <row r="1971">
          <cell r="D1971" t="str">
            <v>Roman</v>
          </cell>
          <cell r="E1971" t="str">
            <v>Angela</v>
          </cell>
          <cell r="F1971">
            <v>1</v>
          </cell>
          <cell r="H1971">
            <v>13</v>
          </cell>
          <cell r="M1971" t="str">
            <v>X</v>
          </cell>
          <cell r="R1971" t="str">
            <v>Guatemala</v>
          </cell>
          <cell r="S1971" t="str">
            <v>Guatemala</v>
          </cell>
        </row>
        <row r="1972">
          <cell r="B1972">
            <v>3700002260101</v>
          </cell>
          <cell r="D1972" t="str">
            <v xml:space="preserve">Díaz </v>
          </cell>
          <cell r="E1972" t="str">
            <v>Jefrey</v>
          </cell>
          <cell r="F1972">
            <v>2</v>
          </cell>
          <cell r="H1972">
            <v>15</v>
          </cell>
          <cell r="M1972" t="str">
            <v>X</v>
          </cell>
          <cell r="R1972" t="str">
            <v>Guatemala</v>
          </cell>
          <cell r="S1972" t="str">
            <v>Guatemala</v>
          </cell>
        </row>
        <row r="1973">
          <cell r="D1973" t="str">
            <v>Rivera</v>
          </cell>
          <cell r="E1973" t="str">
            <v>Hugo</v>
          </cell>
          <cell r="F1973">
            <v>2</v>
          </cell>
          <cell r="H1973">
            <v>17</v>
          </cell>
          <cell r="M1973" t="str">
            <v>X</v>
          </cell>
          <cell r="R1973" t="str">
            <v>Guatemala</v>
          </cell>
          <cell r="S1973" t="str">
            <v>Guatemala</v>
          </cell>
        </row>
        <row r="1974">
          <cell r="D1974" t="str">
            <v>Gómez</v>
          </cell>
          <cell r="E1974" t="str">
            <v>Ahiezer</v>
          </cell>
          <cell r="F1974">
            <v>2</v>
          </cell>
          <cell r="H1974">
            <v>17</v>
          </cell>
          <cell r="M1974" t="str">
            <v>X</v>
          </cell>
          <cell r="R1974" t="str">
            <v>Guatemala</v>
          </cell>
          <cell r="S1974" t="str">
            <v>Guatemala</v>
          </cell>
        </row>
        <row r="1975">
          <cell r="D1975" t="str">
            <v>Cú</v>
          </cell>
          <cell r="E1975" t="str">
            <v>Diego</v>
          </cell>
          <cell r="F1975">
            <v>2</v>
          </cell>
          <cell r="H1975">
            <v>16</v>
          </cell>
          <cell r="M1975" t="str">
            <v>X</v>
          </cell>
          <cell r="R1975" t="str">
            <v>Guatemala</v>
          </cell>
          <cell r="S1975" t="str">
            <v>Guatemala</v>
          </cell>
        </row>
        <row r="1976">
          <cell r="B1976">
            <v>1617788361420</v>
          </cell>
          <cell r="D1976" t="str">
            <v>Choc</v>
          </cell>
          <cell r="E1976" t="str">
            <v>Macario</v>
          </cell>
          <cell r="F1976">
            <v>2</v>
          </cell>
          <cell r="H1976">
            <v>32</v>
          </cell>
          <cell r="M1976" t="str">
            <v>X</v>
          </cell>
          <cell r="R1976" t="str">
            <v>Guatemala</v>
          </cell>
          <cell r="S1976" t="str">
            <v>Guatemala</v>
          </cell>
        </row>
        <row r="1977">
          <cell r="B1977">
            <v>3032082010108</v>
          </cell>
          <cell r="D1977" t="str">
            <v>Guamuch</v>
          </cell>
          <cell r="E1977" t="str">
            <v>Héctor</v>
          </cell>
          <cell r="F1977">
            <v>2</v>
          </cell>
          <cell r="H1977">
            <v>16</v>
          </cell>
          <cell r="M1977" t="str">
            <v>X</v>
          </cell>
          <cell r="R1977" t="str">
            <v>Guatemala</v>
          </cell>
          <cell r="S1977" t="str">
            <v>Guatemala</v>
          </cell>
        </row>
        <row r="1978">
          <cell r="B1978">
            <v>3008359140101</v>
          </cell>
          <cell r="D1978" t="str">
            <v>Juárez</v>
          </cell>
          <cell r="E1978" t="str">
            <v>Javier</v>
          </cell>
          <cell r="F1978">
            <v>2</v>
          </cell>
          <cell r="H1978">
            <v>15</v>
          </cell>
          <cell r="M1978" t="str">
            <v>X</v>
          </cell>
          <cell r="R1978" t="str">
            <v>Guatemala</v>
          </cell>
          <cell r="S1978" t="str">
            <v>Guatemala</v>
          </cell>
        </row>
        <row r="1979">
          <cell r="B1979">
            <v>2035771590101</v>
          </cell>
          <cell r="D1979" t="str">
            <v>Hernández</v>
          </cell>
          <cell r="E1979" t="str">
            <v>Angel</v>
          </cell>
          <cell r="F1979">
            <v>2</v>
          </cell>
          <cell r="H1979">
            <v>8</v>
          </cell>
          <cell r="M1979" t="str">
            <v>X</v>
          </cell>
          <cell r="R1979" t="str">
            <v>Guatemala</v>
          </cell>
          <cell r="S1979" t="str">
            <v>Guatemala</v>
          </cell>
        </row>
        <row r="1980">
          <cell r="B1980">
            <v>2331843680101</v>
          </cell>
          <cell r="D1980" t="str">
            <v>Chomá</v>
          </cell>
          <cell r="E1980" t="str">
            <v>Eduard</v>
          </cell>
          <cell r="F1980">
            <v>2</v>
          </cell>
          <cell r="H1980">
            <v>6</v>
          </cell>
          <cell r="M1980" t="str">
            <v>X</v>
          </cell>
          <cell r="R1980" t="str">
            <v>Guatemala</v>
          </cell>
          <cell r="S1980" t="str">
            <v>Guatemala</v>
          </cell>
        </row>
        <row r="1981">
          <cell r="D1981" t="str">
            <v>Sosa</v>
          </cell>
          <cell r="E1981" t="str">
            <v>Melissa</v>
          </cell>
          <cell r="F1981">
            <v>1</v>
          </cell>
          <cell r="H1981">
            <v>10</v>
          </cell>
          <cell r="M1981" t="str">
            <v>X</v>
          </cell>
          <cell r="R1981" t="str">
            <v>Guatemala</v>
          </cell>
          <cell r="S1981" t="str">
            <v>Guatemala</v>
          </cell>
        </row>
        <row r="1982">
          <cell r="D1982" t="str">
            <v>Ola</v>
          </cell>
          <cell r="E1982" t="str">
            <v>Hellen</v>
          </cell>
          <cell r="F1982">
            <v>1</v>
          </cell>
          <cell r="H1982">
            <v>10</v>
          </cell>
          <cell r="M1982" t="str">
            <v>X</v>
          </cell>
          <cell r="R1982" t="str">
            <v>Guatemala</v>
          </cell>
          <cell r="S1982" t="str">
            <v>Guatemala</v>
          </cell>
        </row>
        <row r="1983">
          <cell r="B1983">
            <v>2004352210101</v>
          </cell>
          <cell r="D1983" t="str">
            <v>Gómez</v>
          </cell>
          <cell r="E1983" t="str">
            <v>Jonatan</v>
          </cell>
          <cell r="F1983">
            <v>2</v>
          </cell>
          <cell r="H1983">
            <v>9</v>
          </cell>
          <cell r="M1983" t="str">
            <v>X</v>
          </cell>
          <cell r="R1983" t="str">
            <v>Guatemala</v>
          </cell>
          <cell r="S1983" t="str">
            <v>Guatemala</v>
          </cell>
        </row>
        <row r="1984">
          <cell r="B1984">
            <v>2394070590101</v>
          </cell>
          <cell r="D1984" t="str">
            <v>Hernández</v>
          </cell>
          <cell r="E1984" t="str">
            <v>Sheyli</v>
          </cell>
          <cell r="F1984">
            <v>1</v>
          </cell>
          <cell r="H1984">
            <v>5</v>
          </cell>
          <cell r="M1984" t="str">
            <v>X</v>
          </cell>
          <cell r="R1984" t="str">
            <v>Guatemala</v>
          </cell>
          <cell r="S1984" t="str">
            <v>Guatemala</v>
          </cell>
        </row>
        <row r="1985">
          <cell r="D1985" t="str">
            <v>Sanchez</v>
          </cell>
          <cell r="E1985" t="str">
            <v>Carlos</v>
          </cell>
          <cell r="F1985">
            <v>2</v>
          </cell>
          <cell r="H1985">
            <v>12</v>
          </cell>
          <cell r="M1985" t="str">
            <v>X</v>
          </cell>
          <cell r="R1985" t="str">
            <v>Guatemala</v>
          </cell>
          <cell r="S1985" t="str">
            <v>Guatemala</v>
          </cell>
        </row>
        <row r="1986">
          <cell r="D1986" t="str">
            <v>Lemus</v>
          </cell>
          <cell r="E1986" t="str">
            <v>Alexia</v>
          </cell>
          <cell r="F1986">
            <v>1</v>
          </cell>
          <cell r="H1986">
            <v>11</v>
          </cell>
          <cell r="M1986" t="str">
            <v>X</v>
          </cell>
          <cell r="R1986" t="str">
            <v>Guatemala</v>
          </cell>
          <cell r="S1986" t="str">
            <v>Guatemala</v>
          </cell>
        </row>
        <row r="1987">
          <cell r="B1987">
            <v>2236547520101</v>
          </cell>
          <cell r="D1987" t="str">
            <v>García</v>
          </cell>
          <cell r="E1987" t="str">
            <v xml:space="preserve">Angel </v>
          </cell>
          <cell r="F1987">
            <v>2</v>
          </cell>
          <cell r="H1987">
            <v>12</v>
          </cell>
          <cell r="M1987" t="str">
            <v>X</v>
          </cell>
          <cell r="R1987" t="str">
            <v>Guatemala</v>
          </cell>
          <cell r="S1987" t="str">
            <v>Guatemala</v>
          </cell>
        </row>
        <row r="1988">
          <cell r="D1988" t="str">
            <v>González</v>
          </cell>
          <cell r="E1988" t="str">
            <v>Tyron</v>
          </cell>
          <cell r="F1988">
            <v>2</v>
          </cell>
          <cell r="H1988">
            <v>12</v>
          </cell>
          <cell r="M1988" t="str">
            <v>X</v>
          </cell>
          <cell r="R1988" t="str">
            <v>Guatemala</v>
          </cell>
          <cell r="S1988" t="str">
            <v>Guatemala</v>
          </cell>
        </row>
        <row r="1989">
          <cell r="D1989" t="str">
            <v>Portillo</v>
          </cell>
          <cell r="E1989" t="str">
            <v>Dorian</v>
          </cell>
          <cell r="F1989">
            <v>2</v>
          </cell>
          <cell r="H1989">
            <v>13</v>
          </cell>
          <cell r="M1989" t="str">
            <v>X</v>
          </cell>
          <cell r="R1989" t="str">
            <v>Guatemala</v>
          </cell>
          <cell r="S1989" t="str">
            <v>Guatemala</v>
          </cell>
        </row>
        <row r="1990">
          <cell r="B1990">
            <v>2271942840101</v>
          </cell>
          <cell r="D1990" t="str">
            <v>González</v>
          </cell>
          <cell r="E1990" t="str">
            <v>Cristopher</v>
          </cell>
          <cell r="F1990">
            <v>2</v>
          </cell>
          <cell r="H1990">
            <v>11</v>
          </cell>
          <cell r="M1990" t="str">
            <v>X</v>
          </cell>
          <cell r="R1990" t="str">
            <v>Guatemala</v>
          </cell>
          <cell r="S1990" t="str">
            <v>Guatemala</v>
          </cell>
        </row>
        <row r="1991">
          <cell r="B1991">
            <v>3013836260101</v>
          </cell>
          <cell r="D1991" t="str">
            <v>Pérez</v>
          </cell>
          <cell r="E1991" t="str">
            <v>David</v>
          </cell>
          <cell r="F1991">
            <v>2</v>
          </cell>
          <cell r="H1991">
            <v>13</v>
          </cell>
          <cell r="M1991" t="str">
            <v>X</v>
          </cell>
          <cell r="R1991" t="str">
            <v>Guatemala</v>
          </cell>
          <cell r="S1991" t="str">
            <v>Guatemala</v>
          </cell>
        </row>
        <row r="1992">
          <cell r="D1992" t="str">
            <v>Ixcoy</v>
          </cell>
          <cell r="E1992" t="str">
            <v>Gersón</v>
          </cell>
          <cell r="F1992">
            <v>2</v>
          </cell>
          <cell r="H1992">
            <v>11</v>
          </cell>
          <cell r="M1992" t="str">
            <v>X</v>
          </cell>
          <cell r="R1992" t="str">
            <v>Guatemala</v>
          </cell>
          <cell r="S1992" t="str">
            <v>Guatemala</v>
          </cell>
        </row>
        <row r="1993">
          <cell r="B1993">
            <v>3626056530101</v>
          </cell>
          <cell r="D1993" t="str">
            <v>López</v>
          </cell>
          <cell r="E1993" t="str">
            <v>Yasmin</v>
          </cell>
          <cell r="F1993">
            <v>1</v>
          </cell>
          <cell r="H1993">
            <v>14</v>
          </cell>
          <cell r="M1993" t="str">
            <v>X</v>
          </cell>
          <cell r="R1993" t="str">
            <v>Guatemala</v>
          </cell>
          <cell r="S1993" t="str">
            <v>Guatemala</v>
          </cell>
        </row>
        <row r="1994">
          <cell r="B1994">
            <v>3017900510101</v>
          </cell>
          <cell r="D1994" t="str">
            <v>Méndez</v>
          </cell>
          <cell r="E1994" t="str">
            <v>Jonathan</v>
          </cell>
          <cell r="F1994">
            <v>2</v>
          </cell>
          <cell r="H1994">
            <v>14</v>
          </cell>
          <cell r="M1994" t="str">
            <v>X</v>
          </cell>
          <cell r="R1994" t="str">
            <v>Guatemala</v>
          </cell>
          <cell r="S1994" t="str">
            <v>Guatemala</v>
          </cell>
        </row>
        <row r="1995">
          <cell r="B1995">
            <v>3283195111708</v>
          </cell>
          <cell r="D1995" t="str">
            <v>Chomá</v>
          </cell>
          <cell r="E1995" t="str">
            <v>Milton</v>
          </cell>
          <cell r="F1995">
            <v>2</v>
          </cell>
          <cell r="H1995">
            <v>11</v>
          </cell>
          <cell r="M1995" t="str">
            <v>X</v>
          </cell>
          <cell r="R1995" t="str">
            <v>Guatemala</v>
          </cell>
          <cell r="S1995" t="str">
            <v>Guatemala</v>
          </cell>
        </row>
        <row r="1996">
          <cell r="B1996">
            <v>3276798671101</v>
          </cell>
          <cell r="D1996" t="str">
            <v>Ravanales</v>
          </cell>
          <cell r="E1996" t="str">
            <v>Ana</v>
          </cell>
          <cell r="F1996">
            <v>1</v>
          </cell>
          <cell r="H1996">
            <v>14</v>
          </cell>
          <cell r="M1996" t="str">
            <v>X</v>
          </cell>
          <cell r="R1996" t="str">
            <v>Guatemala</v>
          </cell>
          <cell r="S1996" t="str">
            <v>Guatemala</v>
          </cell>
        </row>
        <row r="1997">
          <cell r="B1997">
            <v>3278147801101</v>
          </cell>
          <cell r="D1997" t="str">
            <v>Rabanales</v>
          </cell>
          <cell r="E1997" t="str">
            <v>Emiliano</v>
          </cell>
          <cell r="F1997">
            <v>2</v>
          </cell>
          <cell r="H1997">
            <v>14</v>
          </cell>
          <cell r="M1997" t="str">
            <v>X</v>
          </cell>
          <cell r="R1997" t="str">
            <v>Guatemala</v>
          </cell>
          <cell r="S1997" t="str">
            <v>Guatemala</v>
          </cell>
        </row>
        <row r="1998">
          <cell r="B1998">
            <v>3017921860101</v>
          </cell>
          <cell r="D1998" t="str">
            <v>Gómez</v>
          </cell>
          <cell r="E1998" t="str">
            <v>Bryan</v>
          </cell>
          <cell r="F1998">
            <v>2</v>
          </cell>
          <cell r="H1998">
            <v>13</v>
          </cell>
          <cell r="M1998" t="str">
            <v>X</v>
          </cell>
          <cell r="R1998" t="str">
            <v>Guatemala</v>
          </cell>
          <cell r="S1998" t="str">
            <v>Guatemala</v>
          </cell>
        </row>
        <row r="1999">
          <cell r="B1999">
            <v>2442287440108</v>
          </cell>
          <cell r="D1999" t="str">
            <v>Ixtecoc</v>
          </cell>
          <cell r="E1999" t="str">
            <v xml:space="preserve">Rosa </v>
          </cell>
          <cell r="F1999">
            <v>1</v>
          </cell>
          <cell r="H1999">
            <v>29</v>
          </cell>
          <cell r="M1999" t="str">
            <v>X</v>
          </cell>
          <cell r="R1999" t="str">
            <v>Guatemala</v>
          </cell>
          <cell r="S1999" t="str">
            <v>Guatemala</v>
          </cell>
        </row>
        <row r="2000">
          <cell r="B2000">
            <v>3674222390101</v>
          </cell>
          <cell r="D2000" t="str">
            <v>Carrera</v>
          </cell>
          <cell r="E2000" t="str">
            <v>Jefferson</v>
          </cell>
          <cell r="F2000">
            <v>2</v>
          </cell>
          <cell r="H2000">
            <v>15</v>
          </cell>
          <cell r="M2000" t="str">
            <v>X</v>
          </cell>
          <cell r="R2000" t="str">
            <v>Guatemala</v>
          </cell>
          <cell r="S2000" t="str">
            <v>Guatemala</v>
          </cell>
        </row>
        <row r="2001">
          <cell r="D2001" t="str">
            <v>Ola</v>
          </cell>
          <cell r="E2001" t="str">
            <v>Willin</v>
          </cell>
          <cell r="F2001">
            <v>2</v>
          </cell>
          <cell r="H2001">
            <v>15</v>
          </cell>
          <cell r="M2001" t="str">
            <v>X</v>
          </cell>
          <cell r="R2001" t="str">
            <v>Guatemala</v>
          </cell>
          <cell r="S2001" t="str">
            <v>Guatemala</v>
          </cell>
        </row>
        <row r="2002">
          <cell r="B2002">
            <v>3430759382212</v>
          </cell>
          <cell r="D2002" t="str">
            <v>Hernández</v>
          </cell>
          <cell r="E2002" t="str">
            <v>Kevin</v>
          </cell>
          <cell r="F2002">
            <v>2</v>
          </cell>
          <cell r="H2002">
            <v>18</v>
          </cell>
          <cell r="M2002" t="str">
            <v>X</v>
          </cell>
          <cell r="R2002" t="str">
            <v>Guatemala</v>
          </cell>
          <cell r="S2002" t="str">
            <v>Guatemala</v>
          </cell>
        </row>
        <row r="2003">
          <cell r="B2003">
            <v>3459770921101</v>
          </cell>
          <cell r="D2003" t="str">
            <v xml:space="preserve">Moreno </v>
          </cell>
          <cell r="E2003" t="str">
            <v>María</v>
          </cell>
          <cell r="F2003">
            <v>1</v>
          </cell>
          <cell r="H2003">
            <v>21</v>
          </cell>
          <cell r="M2003" t="str">
            <v>X</v>
          </cell>
          <cell r="R2003" t="str">
            <v>Guatemala</v>
          </cell>
          <cell r="S2003" t="str">
            <v>Guatemala</v>
          </cell>
        </row>
        <row r="2004">
          <cell r="B2004">
            <v>2987184800101</v>
          </cell>
          <cell r="D2004" t="str">
            <v>Miranda</v>
          </cell>
          <cell r="E2004" t="str">
            <v>Pablo</v>
          </cell>
          <cell r="F2004">
            <v>2</v>
          </cell>
          <cell r="H2004">
            <v>17</v>
          </cell>
          <cell r="M2004" t="str">
            <v>X</v>
          </cell>
          <cell r="R2004" t="str">
            <v>Guatemala</v>
          </cell>
          <cell r="S2004" t="str">
            <v>Guatemala</v>
          </cell>
        </row>
        <row r="2005">
          <cell r="D2005" t="str">
            <v>Pacay</v>
          </cell>
          <cell r="E2005" t="str">
            <v>Iker</v>
          </cell>
          <cell r="F2005">
            <v>2</v>
          </cell>
          <cell r="H2005">
            <v>6</v>
          </cell>
          <cell r="M2005" t="str">
            <v>X</v>
          </cell>
          <cell r="R2005" t="str">
            <v>Guatemala</v>
          </cell>
          <cell r="S2005" t="str">
            <v>Guatemala</v>
          </cell>
        </row>
        <row r="2006">
          <cell r="B2006">
            <v>2730661290101</v>
          </cell>
          <cell r="D2006" t="str">
            <v>García</v>
          </cell>
          <cell r="E2006" t="str">
            <v xml:space="preserve">Mario </v>
          </cell>
          <cell r="F2006">
            <v>2</v>
          </cell>
          <cell r="H2006">
            <v>11</v>
          </cell>
          <cell r="M2006" t="str">
            <v>X</v>
          </cell>
          <cell r="R2006" t="str">
            <v>Guatemala</v>
          </cell>
          <cell r="S2006" t="str">
            <v>Guatemala</v>
          </cell>
        </row>
        <row r="2007">
          <cell r="D2007" t="str">
            <v>Médina</v>
          </cell>
          <cell r="E2007" t="str">
            <v>Cristoper</v>
          </cell>
          <cell r="F2007">
            <v>2</v>
          </cell>
          <cell r="H2007">
            <v>14</v>
          </cell>
          <cell r="M2007" t="str">
            <v>X</v>
          </cell>
          <cell r="R2007" t="str">
            <v>Guatemala</v>
          </cell>
          <cell r="S2007" t="str">
            <v>Guatemala</v>
          </cell>
        </row>
        <row r="2008">
          <cell r="D2008" t="str">
            <v>Díaz</v>
          </cell>
          <cell r="E2008" t="str">
            <v>Bivian</v>
          </cell>
          <cell r="F2008">
            <v>1</v>
          </cell>
          <cell r="H2008">
            <v>12</v>
          </cell>
          <cell r="M2008" t="str">
            <v>X</v>
          </cell>
          <cell r="R2008" t="str">
            <v>Guatemala</v>
          </cell>
          <cell r="S2008" t="str">
            <v>Guatemala</v>
          </cell>
        </row>
        <row r="2009">
          <cell r="D2009" t="str">
            <v>Franco</v>
          </cell>
          <cell r="E2009" t="str">
            <v>Celia</v>
          </cell>
          <cell r="F2009">
            <v>1</v>
          </cell>
          <cell r="H2009">
            <v>16</v>
          </cell>
          <cell r="M2009" t="str">
            <v>X</v>
          </cell>
          <cell r="R2009" t="str">
            <v>Guatemala</v>
          </cell>
          <cell r="S2009" t="str">
            <v>Guatemala</v>
          </cell>
        </row>
        <row r="2010">
          <cell r="B2010">
            <v>2548323691708</v>
          </cell>
          <cell r="D2010" t="str">
            <v>Miguel</v>
          </cell>
          <cell r="E2010" t="str">
            <v>Nora</v>
          </cell>
          <cell r="F2010">
            <v>1</v>
          </cell>
          <cell r="H2010">
            <v>33</v>
          </cell>
          <cell r="M2010" t="str">
            <v>X</v>
          </cell>
          <cell r="R2010" t="str">
            <v>Guatemala</v>
          </cell>
          <cell r="S2010" t="str">
            <v>Guatemala</v>
          </cell>
        </row>
        <row r="2011">
          <cell r="B2011">
            <v>3038562460110</v>
          </cell>
          <cell r="D2011" t="str">
            <v>Pirir</v>
          </cell>
          <cell r="E2011" t="str">
            <v>Edgar</v>
          </cell>
          <cell r="F2011">
            <v>2</v>
          </cell>
          <cell r="H2011">
            <v>19</v>
          </cell>
          <cell r="M2011" t="str">
            <v>X</v>
          </cell>
          <cell r="R2011" t="str">
            <v>Guatemala</v>
          </cell>
          <cell r="S2011" t="str">
            <v>Guatemala</v>
          </cell>
        </row>
        <row r="2012">
          <cell r="B2012">
            <v>3651208200101</v>
          </cell>
          <cell r="D2012" t="str">
            <v>Morales</v>
          </cell>
          <cell r="E2012" t="str">
            <v>Juan</v>
          </cell>
          <cell r="F2012">
            <v>2</v>
          </cell>
          <cell r="H2012">
            <v>20</v>
          </cell>
          <cell r="M2012" t="str">
            <v>X</v>
          </cell>
          <cell r="R2012" t="str">
            <v>Guatemala</v>
          </cell>
          <cell r="S2012" t="str">
            <v>Guatemala</v>
          </cell>
        </row>
        <row r="2013">
          <cell r="D2013" t="str">
            <v>Chamale</v>
          </cell>
          <cell r="E2013" t="str">
            <v>Melody</v>
          </cell>
          <cell r="F2013">
            <v>1</v>
          </cell>
          <cell r="H2013">
            <v>10</v>
          </cell>
          <cell r="M2013" t="str">
            <v>X</v>
          </cell>
          <cell r="R2013" t="str">
            <v>Guatemala</v>
          </cell>
          <cell r="S2013" t="str">
            <v>Guatemala</v>
          </cell>
        </row>
        <row r="2014">
          <cell r="D2014" t="str">
            <v>Bonilla</v>
          </cell>
          <cell r="E2014" t="str">
            <v>Estefany</v>
          </cell>
          <cell r="F2014">
            <v>1</v>
          </cell>
          <cell r="H2014">
            <v>11</v>
          </cell>
          <cell r="M2014" t="str">
            <v>X</v>
          </cell>
          <cell r="R2014" t="str">
            <v>Guatemala</v>
          </cell>
          <cell r="S2014" t="str">
            <v>Guatemala</v>
          </cell>
        </row>
        <row r="2015">
          <cell r="D2015" t="str">
            <v>Bonilla</v>
          </cell>
          <cell r="E2015" t="str">
            <v>Oliver</v>
          </cell>
          <cell r="F2015">
            <v>2</v>
          </cell>
          <cell r="H2015">
            <v>13</v>
          </cell>
          <cell r="M2015" t="str">
            <v>X</v>
          </cell>
          <cell r="R2015" t="str">
            <v>Guatemala</v>
          </cell>
          <cell r="S2015" t="str">
            <v>Guatemala</v>
          </cell>
        </row>
        <row r="2016">
          <cell r="D2016" t="str">
            <v>Boche</v>
          </cell>
          <cell r="E2016" t="str">
            <v>Kevin</v>
          </cell>
          <cell r="F2016">
            <v>2</v>
          </cell>
          <cell r="H2016">
            <v>16</v>
          </cell>
          <cell r="M2016" t="str">
            <v>X</v>
          </cell>
          <cell r="R2016" t="str">
            <v>Guatemala</v>
          </cell>
          <cell r="S2016" t="str">
            <v>Guatemala</v>
          </cell>
        </row>
        <row r="2017">
          <cell r="B2017">
            <v>2156199270101</v>
          </cell>
          <cell r="D2017" t="str">
            <v>Yac</v>
          </cell>
          <cell r="E2017" t="str">
            <v>David</v>
          </cell>
          <cell r="F2017">
            <v>2</v>
          </cell>
          <cell r="H2017">
            <v>7</v>
          </cell>
          <cell r="M2017" t="str">
            <v>X</v>
          </cell>
          <cell r="R2017" t="str">
            <v>Guatemala</v>
          </cell>
          <cell r="S2017" t="str">
            <v>Guatemala</v>
          </cell>
        </row>
        <row r="2018">
          <cell r="B2018">
            <v>3014712740101</v>
          </cell>
          <cell r="D2018" t="str">
            <v>Yac</v>
          </cell>
          <cell r="E2018" t="str">
            <v>Marcos</v>
          </cell>
          <cell r="F2018">
            <v>2</v>
          </cell>
          <cell r="H2018">
            <v>14</v>
          </cell>
          <cell r="M2018" t="str">
            <v>X</v>
          </cell>
          <cell r="R2018" t="str">
            <v>Guatemala</v>
          </cell>
          <cell r="S2018" t="str">
            <v>Guatemala</v>
          </cell>
        </row>
        <row r="2019">
          <cell r="B2019">
            <v>3000419770101</v>
          </cell>
          <cell r="D2019" t="str">
            <v>Velásquez</v>
          </cell>
          <cell r="E2019" t="str">
            <v xml:space="preserve">Carlos </v>
          </cell>
          <cell r="F2019">
            <v>2</v>
          </cell>
          <cell r="H2019">
            <v>10</v>
          </cell>
          <cell r="M2019" t="str">
            <v>X</v>
          </cell>
          <cell r="R2019" t="str">
            <v>Guatemala</v>
          </cell>
          <cell r="S2019" t="str">
            <v>Guatemala</v>
          </cell>
        </row>
        <row r="2020">
          <cell r="B2020">
            <v>2010495380101</v>
          </cell>
          <cell r="D2020" t="str">
            <v>Mayorga</v>
          </cell>
          <cell r="E2020" t="str">
            <v>Sebastián</v>
          </cell>
          <cell r="F2020">
            <v>2</v>
          </cell>
          <cell r="H2020">
            <v>9</v>
          </cell>
          <cell r="M2020" t="str">
            <v>X</v>
          </cell>
          <cell r="R2020" t="str">
            <v>Guatemala</v>
          </cell>
          <cell r="S2020" t="str">
            <v>Guatemala</v>
          </cell>
        </row>
        <row r="2021">
          <cell r="D2021" t="str">
            <v>Macario</v>
          </cell>
          <cell r="E2021" t="str">
            <v>Brayan</v>
          </cell>
          <cell r="F2021">
            <v>2</v>
          </cell>
          <cell r="H2021">
            <v>10</v>
          </cell>
          <cell r="M2021" t="str">
            <v>X</v>
          </cell>
          <cell r="R2021" t="str">
            <v>Guatemala</v>
          </cell>
          <cell r="S2021" t="str">
            <v>Guatemala</v>
          </cell>
        </row>
        <row r="2022">
          <cell r="B2022">
            <v>2000135131406</v>
          </cell>
          <cell r="D2022" t="str">
            <v>Macario</v>
          </cell>
          <cell r="E2022" t="str">
            <v>Emerson</v>
          </cell>
          <cell r="F2022">
            <v>2</v>
          </cell>
          <cell r="H2022">
            <v>9</v>
          </cell>
          <cell r="M2022" t="str">
            <v>X</v>
          </cell>
          <cell r="R2022" t="str">
            <v>Guatemala</v>
          </cell>
          <cell r="S2022" t="str">
            <v>Guatemala</v>
          </cell>
        </row>
        <row r="2023">
          <cell r="B2023">
            <v>2078290630114</v>
          </cell>
          <cell r="D2023" t="str">
            <v>Julajuj</v>
          </cell>
          <cell r="E2023" t="str">
            <v>Francisco</v>
          </cell>
          <cell r="F2023">
            <v>2</v>
          </cell>
          <cell r="H2023">
            <v>8</v>
          </cell>
          <cell r="M2023" t="str">
            <v>X</v>
          </cell>
          <cell r="R2023" t="str">
            <v>Guatemala</v>
          </cell>
          <cell r="S2023" t="str">
            <v>Guatemala</v>
          </cell>
        </row>
        <row r="2024">
          <cell r="B2024">
            <v>2116871380101</v>
          </cell>
          <cell r="D2024" t="str">
            <v>Martínez</v>
          </cell>
          <cell r="E2024" t="str">
            <v>Dilan</v>
          </cell>
          <cell r="F2024">
            <v>2</v>
          </cell>
          <cell r="H2024">
            <v>7</v>
          </cell>
          <cell r="M2024" t="str">
            <v>X</v>
          </cell>
          <cell r="R2024" t="str">
            <v>Guatemala</v>
          </cell>
          <cell r="S2024" t="str">
            <v>Guatemala</v>
          </cell>
        </row>
        <row r="2025">
          <cell r="B2025">
            <v>2105732950101</v>
          </cell>
          <cell r="D2025" t="str">
            <v>Sequen</v>
          </cell>
          <cell r="E2025" t="str">
            <v>Katherine</v>
          </cell>
          <cell r="F2025">
            <v>1</v>
          </cell>
          <cell r="H2025">
            <v>7</v>
          </cell>
          <cell r="M2025" t="str">
            <v>X</v>
          </cell>
          <cell r="R2025" t="str">
            <v>Guatemala</v>
          </cell>
          <cell r="S2025" t="str">
            <v>Guatemala</v>
          </cell>
        </row>
        <row r="2026">
          <cell r="B2026">
            <v>2935907530101</v>
          </cell>
          <cell r="D2026" t="str">
            <v>Argueta</v>
          </cell>
          <cell r="E2026" t="str">
            <v>William</v>
          </cell>
          <cell r="F2026">
            <v>2</v>
          </cell>
          <cell r="H2026">
            <v>13</v>
          </cell>
          <cell r="M2026" t="str">
            <v>X</v>
          </cell>
          <cell r="R2026" t="str">
            <v>Guatemala</v>
          </cell>
          <cell r="S2026" t="str">
            <v>Guatemala</v>
          </cell>
        </row>
        <row r="2027">
          <cell r="D2027" t="str">
            <v>Argueta</v>
          </cell>
          <cell r="E2027" t="str">
            <v>Christian</v>
          </cell>
          <cell r="F2027">
            <v>2</v>
          </cell>
          <cell r="H2027">
            <v>12</v>
          </cell>
          <cell r="M2027" t="str">
            <v>X</v>
          </cell>
          <cell r="R2027" t="str">
            <v>Guatemala</v>
          </cell>
          <cell r="S2027" t="str">
            <v>Guatemala</v>
          </cell>
        </row>
        <row r="2028">
          <cell r="D2028" t="str">
            <v>Gómez</v>
          </cell>
          <cell r="E2028" t="str">
            <v xml:space="preserve">Marco </v>
          </cell>
          <cell r="F2028">
            <v>2</v>
          </cell>
          <cell r="H2028">
            <v>12</v>
          </cell>
          <cell r="M2028" t="str">
            <v>X</v>
          </cell>
          <cell r="R2028" t="str">
            <v>Guatemala</v>
          </cell>
          <cell r="S2028" t="str">
            <v>Guatemala</v>
          </cell>
        </row>
        <row r="2029">
          <cell r="D2029" t="str">
            <v>Cruz</v>
          </cell>
          <cell r="E2029" t="str">
            <v>Dulce</v>
          </cell>
          <cell r="F2029">
            <v>1</v>
          </cell>
          <cell r="H2029">
            <v>12</v>
          </cell>
          <cell r="M2029" t="str">
            <v>X</v>
          </cell>
          <cell r="R2029" t="str">
            <v>Guatemala</v>
          </cell>
          <cell r="S2029" t="str">
            <v>Guatemala</v>
          </cell>
        </row>
        <row r="2030">
          <cell r="B2030">
            <v>3703731620101</v>
          </cell>
          <cell r="D2030" t="str">
            <v>Cruz</v>
          </cell>
          <cell r="E2030" t="str">
            <v>Carmen</v>
          </cell>
          <cell r="F2030">
            <v>1</v>
          </cell>
          <cell r="H2030">
            <v>14</v>
          </cell>
          <cell r="M2030" t="str">
            <v>X</v>
          </cell>
          <cell r="R2030" t="str">
            <v>Guatemala</v>
          </cell>
          <cell r="S2030" t="str">
            <v>Guatemala</v>
          </cell>
        </row>
        <row r="2031">
          <cell r="B2031">
            <v>3543515080101</v>
          </cell>
          <cell r="D2031" t="str">
            <v>Velásquez</v>
          </cell>
          <cell r="E2031" t="str">
            <v>Karla</v>
          </cell>
          <cell r="F2031">
            <v>1</v>
          </cell>
          <cell r="H2031">
            <v>11</v>
          </cell>
          <cell r="M2031" t="str">
            <v>X</v>
          </cell>
          <cell r="R2031" t="str">
            <v>Guatemala</v>
          </cell>
          <cell r="S2031" t="str">
            <v>Guatemala</v>
          </cell>
        </row>
        <row r="2032">
          <cell r="D2032" t="str">
            <v>Martínez</v>
          </cell>
          <cell r="E2032" t="str">
            <v>Antony</v>
          </cell>
          <cell r="F2032">
            <v>2</v>
          </cell>
          <cell r="H2032">
            <v>16</v>
          </cell>
          <cell r="M2032" t="str">
            <v>X</v>
          </cell>
          <cell r="R2032" t="str">
            <v>Guatemala</v>
          </cell>
          <cell r="S2032" t="str">
            <v>Guatemala</v>
          </cell>
        </row>
        <row r="2033">
          <cell r="D2033" t="str">
            <v>Chuluc</v>
          </cell>
          <cell r="E2033" t="str">
            <v>Linsy</v>
          </cell>
          <cell r="F2033">
            <v>1</v>
          </cell>
          <cell r="H2033">
            <v>16</v>
          </cell>
          <cell r="M2033" t="str">
            <v>X</v>
          </cell>
          <cell r="R2033" t="str">
            <v>Guatemala</v>
          </cell>
          <cell r="S2033" t="str">
            <v>Guatemala</v>
          </cell>
        </row>
        <row r="2034">
          <cell r="D2034" t="str">
            <v>Sequén</v>
          </cell>
          <cell r="E2034" t="str">
            <v>Bryan</v>
          </cell>
          <cell r="F2034">
            <v>2</v>
          </cell>
          <cell r="H2034">
            <v>16</v>
          </cell>
          <cell r="M2034" t="str">
            <v>X</v>
          </cell>
          <cell r="R2034" t="str">
            <v>Guatemala</v>
          </cell>
          <cell r="S2034" t="str">
            <v>Guatemala</v>
          </cell>
        </row>
        <row r="2035">
          <cell r="B2035">
            <v>1703148980101</v>
          </cell>
          <cell r="D2035" t="str">
            <v>Galán</v>
          </cell>
          <cell r="E2035" t="str">
            <v xml:space="preserve">Patricia </v>
          </cell>
          <cell r="F2035">
            <v>1</v>
          </cell>
          <cell r="H2035">
            <v>60</v>
          </cell>
          <cell r="M2035" t="str">
            <v>X</v>
          </cell>
          <cell r="R2035" t="str">
            <v>Guatemala</v>
          </cell>
          <cell r="S2035" t="str">
            <v>Guatemala</v>
          </cell>
        </row>
        <row r="2036">
          <cell r="D2036" t="str">
            <v>Véliz</v>
          </cell>
          <cell r="E2036" t="str">
            <v>Ludwin</v>
          </cell>
          <cell r="F2036">
            <v>2</v>
          </cell>
          <cell r="H2036">
            <v>10</v>
          </cell>
          <cell r="M2036" t="str">
            <v>X</v>
          </cell>
          <cell r="R2036" t="str">
            <v>Guatemala</v>
          </cell>
          <cell r="S2036" t="str">
            <v>Guatemala</v>
          </cell>
        </row>
        <row r="2037">
          <cell r="B2037">
            <v>2389760330101</v>
          </cell>
          <cell r="D2037" t="str">
            <v>Orantes</v>
          </cell>
          <cell r="E2037" t="str">
            <v>José</v>
          </cell>
          <cell r="F2037">
            <v>2</v>
          </cell>
          <cell r="H2037">
            <v>6</v>
          </cell>
          <cell r="M2037" t="str">
            <v>X</v>
          </cell>
          <cell r="R2037" t="str">
            <v>Guatemala</v>
          </cell>
          <cell r="S2037" t="str">
            <v>Guatemala</v>
          </cell>
        </row>
        <row r="2038">
          <cell r="D2038" t="str">
            <v>Monroy</v>
          </cell>
          <cell r="E2038" t="str">
            <v>Fredy</v>
          </cell>
          <cell r="F2038">
            <v>2</v>
          </cell>
          <cell r="H2038">
            <v>10</v>
          </cell>
          <cell r="M2038" t="str">
            <v>X</v>
          </cell>
          <cell r="R2038" t="str">
            <v>Guatemala</v>
          </cell>
          <cell r="S2038" t="str">
            <v>Guatemala</v>
          </cell>
        </row>
        <row r="2039">
          <cell r="D2039" t="str">
            <v xml:space="preserve">Archila </v>
          </cell>
          <cell r="E2039" t="str">
            <v>Andres</v>
          </cell>
          <cell r="F2039">
            <v>2</v>
          </cell>
          <cell r="H2039">
            <v>9</v>
          </cell>
          <cell r="M2039" t="str">
            <v>X</v>
          </cell>
          <cell r="R2039" t="str">
            <v>Guatemala</v>
          </cell>
          <cell r="S2039" t="str">
            <v>Guatemala</v>
          </cell>
        </row>
        <row r="2040">
          <cell r="D2040" t="str">
            <v>Cordio</v>
          </cell>
          <cell r="E2040" t="str">
            <v xml:space="preserve">Diego </v>
          </cell>
          <cell r="F2040">
            <v>2</v>
          </cell>
          <cell r="H2040">
            <v>7</v>
          </cell>
          <cell r="M2040" t="str">
            <v>X</v>
          </cell>
          <cell r="R2040" t="str">
            <v>Guatemala</v>
          </cell>
          <cell r="S2040" t="str">
            <v>Guatemala</v>
          </cell>
        </row>
        <row r="2041">
          <cell r="D2041" t="str">
            <v>Corio</v>
          </cell>
          <cell r="E2041" t="str">
            <v>Pedro</v>
          </cell>
          <cell r="F2041">
            <v>2</v>
          </cell>
          <cell r="H2041">
            <v>9</v>
          </cell>
          <cell r="M2041" t="str">
            <v>X</v>
          </cell>
          <cell r="R2041" t="str">
            <v>Guatemala</v>
          </cell>
          <cell r="S2041" t="str">
            <v>Guatemala</v>
          </cell>
        </row>
        <row r="2042">
          <cell r="D2042" t="str">
            <v>Gómez</v>
          </cell>
          <cell r="E2042" t="str">
            <v>Angel</v>
          </cell>
          <cell r="F2042">
            <v>2</v>
          </cell>
          <cell r="H2042">
            <v>8</v>
          </cell>
          <cell r="M2042" t="str">
            <v>X</v>
          </cell>
          <cell r="R2042" t="str">
            <v>Guatemala</v>
          </cell>
          <cell r="S2042" t="str">
            <v>Guatemala</v>
          </cell>
        </row>
        <row r="2043">
          <cell r="B2043">
            <v>3300478761201</v>
          </cell>
          <cell r="D2043" t="str">
            <v>Trujillo</v>
          </cell>
          <cell r="E2043" t="str">
            <v>Hugo</v>
          </cell>
          <cell r="F2043">
            <v>2</v>
          </cell>
          <cell r="H2043">
            <v>14</v>
          </cell>
          <cell r="M2043" t="str">
            <v>X</v>
          </cell>
          <cell r="R2043" t="str">
            <v>Guatemala</v>
          </cell>
          <cell r="S2043" t="str">
            <v>Guatemala</v>
          </cell>
        </row>
        <row r="2044">
          <cell r="B2044">
            <v>3642034390115</v>
          </cell>
          <cell r="D2044" t="str">
            <v>Orantes</v>
          </cell>
          <cell r="E2044" t="str">
            <v>Kaleb</v>
          </cell>
          <cell r="F2044">
            <v>2</v>
          </cell>
          <cell r="H2044">
            <v>11</v>
          </cell>
          <cell r="M2044" t="str">
            <v>X</v>
          </cell>
          <cell r="R2044" t="str">
            <v>Guatemala</v>
          </cell>
          <cell r="S2044" t="str">
            <v>Guatemala</v>
          </cell>
        </row>
        <row r="2045">
          <cell r="B2045">
            <v>2186978130101</v>
          </cell>
          <cell r="D2045" t="str">
            <v>Lemus</v>
          </cell>
          <cell r="E2045" t="str">
            <v>Carlos</v>
          </cell>
          <cell r="F2045">
            <v>2</v>
          </cell>
          <cell r="H2045">
            <v>14</v>
          </cell>
          <cell r="M2045" t="str">
            <v>X</v>
          </cell>
          <cell r="R2045" t="str">
            <v>Guatemala</v>
          </cell>
          <cell r="S2045" t="str">
            <v>Guatemala</v>
          </cell>
        </row>
        <row r="2046">
          <cell r="D2046" t="str">
            <v>Juracan</v>
          </cell>
          <cell r="E2046" t="str">
            <v>Edilmar</v>
          </cell>
          <cell r="F2046">
            <v>2</v>
          </cell>
          <cell r="H2046">
            <v>13</v>
          </cell>
          <cell r="M2046" t="str">
            <v>X</v>
          </cell>
          <cell r="R2046" t="str">
            <v>Guatemala</v>
          </cell>
          <cell r="S2046" t="str">
            <v>Guatemala</v>
          </cell>
        </row>
        <row r="2047">
          <cell r="D2047" t="str">
            <v>Fernandez</v>
          </cell>
          <cell r="E2047" t="str">
            <v>Nehemias</v>
          </cell>
          <cell r="F2047">
            <v>2</v>
          </cell>
          <cell r="H2047">
            <v>12</v>
          </cell>
          <cell r="M2047" t="str">
            <v>X</v>
          </cell>
          <cell r="R2047" t="str">
            <v>Guatemala</v>
          </cell>
          <cell r="S2047" t="str">
            <v>Guatemala</v>
          </cell>
        </row>
        <row r="2048">
          <cell r="D2048" t="str">
            <v>López</v>
          </cell>
          <cell r="E2048" t="str">
            <v>Carlos</v>
          </cell>
          <cell r="F2048">
            <v>2</v>
          </cell>
          <cell r="H2048">
            <v>13</v>
          </cell>
          <cell r="M2048" t="str">
            <v>X</v>
          </cell>
          <cell r="R2048" t="str">
            <v>Guatemala</v>
          </cell>
          <cell r="S2048" t="str">
            <v>Guatemala</v>
          </cell>
        </row>
        <row r="2049">
          <cell r="D2049" t="str">
            <v>Juracán</v>
          </cell>
          <cell r="E2049" t="str">
            <v>Jeferson</v>
          </cell>
          <cell r="F2049">
            <v>2</v>
          </cell>
          <cell r="H2049">
            <v>11</v>
          </cell>
          <cell r="M2049" t="str">
            <v>X</v>
          </cell>
          <cell r="R2049" t="str">
            <v>Guatemala</v>
          </cell>
          <cell r="S2049" t="str">
            <v>Guatemala</v>
          </cell>
        </row>
        <row r="2050">
          <cell r="D2050" t="str">
            <v>Morataya</v>
          </cell>
          <cell r="E2050" t="str">
            <v>Ericka</v>
          </cell>
          <cell r="F2050">
            <v>1</v>
          </cell>
          <cell r="H2050">
            <v>12</v>
          </cell>
          <cell r="M2050" t="str">
            <v>X</v>
          </cell>
          <cell r="R2050" t="str">
            <v>Guatemala</v>
          </cell>
          <cell r="S2050" t="str">
            <v>Guatemala</v>
          </cell>
        </row>
        <row r="2051">
          <cell r="D2051" t="str">
            <v>Godoy</v>
          </cell>
          <cell r="E2051" t="str">
            <v>Ever</v>
          </cell>
          <cell r="F2051">
            <v>2</v>
          </cell>
          <cell r="H2051">
            <v>12</v>
          </cell>
          <cell r="M2051" t="str">
            <v>X</v>
          </cell>
          <cell r="R2051" t="str">
            <v>Guatemala</v>
          </cell>
          <cell r="S2051" t="str">
            <v>Guatemala</v>
          </cell>
        </row>
        <row r="2052">
          <cell r="D2052" t="str">
            <v>Corio</v>
          </cell>
          <cell r="E2052" t="str">
            <v>Pedro</v>
          </cell>
          <cell r="F2052">
            <v>2</v>
          </cell>
          <cell r="H2052">
            <v>13</v>
          </cell>
          <cell r="M2052" t="str">
            <v>X</v>
          </cell>
          <cell r="R2052" t="str">
            <v>Guatemala</v>
          </cell>
          <cell r="S2052" t="str">
            <v>Guatemala</v>
          </cell>
        </row>
        <row r="2053">
          <cell r="B2053">
            <v>3002511730101</v>
          </cell>
          <cell r="D2053" t="str">
            <v>Veliz</v>
          </cell>
          <cell r="E2053" t="str">
            <v>Nelly</v>
          </cell>
          <cell r="F2053">
            <v>1</v>
          </cell>
          <cell r="H2053">
            <v>19</v>
          </cell>
          <cell r="M2053" t="str">
            <v>X</v>
          </cell>
          <cell r="R2053" t="str">
            <v>Guatemala</v>
          </cell>
          <cell r="S2053" t="str">
            <v>Guatemala</v>
          </cell>
        </row>
        <row r="2054">
          <cell r="B2054">
            <v>3003575400101</v>
          </cell>
          <cell r="D2054" t="str">
            <v>Elias</v>
          </cell>
          <cell r="E2054" t="str">
            <v>Anderson</v>
          </cell>
          <cell r="F2054">
            <v>2</v>
          </cell>
          <cell r="H2054">
            <v>15</v>
          </cell>
          <cell r="M2054" t="str">
            <v>X</v>
          </cell>
          <cell r="R2054" t="str">
            <v>Guatemala</v>
          </cell>
          <cell r="S2054" t="str">
            <v>Guatemala</v>
          </cell>
        </row>
        <row r="2055">
          <cell r="D2055" t="str">
            <v>Pérez</v>
          </cell>
          <cell r="E2055" t="str">
            <v>Kevin</v>
          </cell>
          <cell r="F2055">
            <v>2</v>
          </cell>
          <cell r="H2055">
            <v>17</v>
          </cell>
          <cell r="M2055" t="str">
            <v>X</v>
          </cell>
          <cell r="R2055" t="str">
            <v>Guatemala</v>
          </cell>
          <cell r="S2055" t="str">
            <v>Guatemala</v>
          </cell>
        </row>
        <row r="2056">
          <cell r="D2056" t="str">
            <v>Hernández</v>
          </cell>
          <cell r="E2056" t="str">
            <v>Pablo</v>
          </cell>
          <cell r="F2056">
            <v>2</v>
          </cell>
          <cell r="H2056">
            <v>18</v>
          </cell>
          <cell r="M2056" t="str">
            <v>X</v>
          </cell>
          <cell r="R2056" t="str">
            <v>Guatemala</v>
          </cell>
          <cell r="S2056" t="str">
            <v>Guatemala</v>
          </cell>
        </row>
        <row r="2057">
          <cell r="D2057" t="str">
            <v>Chun</v>
          </cell>
          <cell r="E2057" t="str">
            <v>Jonathan</v>
          </cell>
          <cell r="F2057">
            <v>2</v>
          </cell>
          <cell r="H2057">
            <v>17</v>
          </cell>
          <cell r="M2057" t="str">
            <v>X</v>
          </cell>
          <cell r="R2057" t="str">
            <v>Guatemala</v>
          </cell>
          <cell r="S2057" t="str">
            <v>Guatemala</v>
          </cell>
        </row>
        <row r="2058">
          <cell r="D2058" t="str">
            <v>Tzima</v>
          </cell>
          <cell r="E2058" t="str">
            <v>Cristian</v>
          </cell>
          <cell r="F2058">
            <v>2</v>
          </cell>
          <cell r="H2058">
            <v>17</v>
          </cell>
          <cell r="M2058" t="str">
            <v>X</v>
          </cell>
          <cell r="R2058" t="str">
            <v>Guatemala</v>
          </cell>
          <cell r="S2058" t="str">
            <v>Guatemala</v>
          </cell>
        </row>
        <row r="2059">
          <cell r="D2059" t="str">
            <v>Aguilar</v>
          </cell>
          <cell r="E2059" t="str">
            <v>William</v>
          </cell>
          <cell r="F2059">
            <v>2</v>
          </cell>
          <cell r="H2059">
            <v>16</v>
          </cell>
          <cell r="M2059" t="str">
            <v>X</v>
          </cell>
          <cell r="R2059" t="str">
            <v>Guatemala</v>
          </cell>
          <cell r="S2059" t="str">
            <v>Guatemala</v>
          </cell>
        </row>
        <row r="2060">
          <cell r="D2060" t="str">
            <v>Lic</v>
          </cell>
          <cell r="E2060" t="str">
            <v>Esteban</v>
          </cell>
          <cell r="F2060">
            <v>2</v>
          </cell>
          <cell r="H2060">
            <v>16</v>
          </cell>
          <cell r="M2060" t="str">
            <v>X</v>
          </cell>
          <cell r="R2060" t="str">
            <v>Guatemala</v>
          </cell>
          <cell r="S2060" t="str">
            <v>Guatemala</v>
          </cell>
        </row>
        <row r="2061">
          <cell r="D2061" t="str">
            <v>Jocuol</v>
          </cell>
          <cell r="E2061" t="str">
            <v>Jennifer</v>
          </cell>
          <cell r="F2061">
            <v>1</v>
          </cell>
          <cell r="H2061">
            <v>17</v>
          </cell>
          <cell r="M2061" t="str">
            <v>X</v>
          </cell>
          <cell r="R2061" t="str">
            <v>Guatemala</v>
          </cell>
          <cell r="S2061" t="str">
            <v>Guatemala</v>
          </cell>
        </row>
        <row r="2062">
          <cell r="D2062" t="str">
            <v>Medrano</v>
          </cell>
          <cell r="E2062" t="str">
            <v>Abner</v>
          </cell>
          <cell r="F2062">
            <v>2</v>
          </cell>
          <cell r="H2062">
            <v>18</v>
          </cell>
          <cell r="M2062" t="str">
            <v>X</v>
          </cell>
          <cell r="R2062" t="str">
            <v>Guatemala</v>
          </cell>
          <cell r="S2062" t="str">
            <v>Guatemala</v>
          </cell>
        </row>
        <row r="2063">
          <cell r="D2063" t="str">
            <v>Mérida</v>
          </cell>
          <cell r="E2063" t="str">
            <v>Kenneth</v>
          </cell>
          <cell r="F2063">
            <v>2</v>
          </cell>
          <cell r="H2063">
            <v>10</v>
          </cell>
          <cell r="M2063" t="str">
            <v>X</v>
          </cell>
          <cell r="R2063" t="str">
            <v>Guatemala</v>
          </cell>
          <cell r="S2063" t="str">
            <v>Guatemala</v>
          </cell>
        </row>
        <row r="2064">
          <cell r="B2064">
            <v>3532463790101</v>
          </cell>
          <cell r="D2064" t="str">
            <v>López</v>
          </cell>
          <cell r="E2064" t="str">
            <v>Fredy</v>
          </cell>
          <cell r="F2064">
            <v>2</v>
          </cell>
          <cell r="H2064">
            <v>8</v>
          </cell>
          <cell r="M2064" t="str">
            <v>X</v>
          </cell>
          <cell r="R2064" t="str">
            <v>Guatemala</v>
          </cell>
          <cell r="S2064" t="str">
            <v>Guatemala</v>
          </cell>
        </row>
        <row r="2065">
          <cell r="D2065" t="str">
            <v>Ramírez</v>
          </cell>
          <cell r="E2065" t="str">
            <v>Fredderick</v>
          </cell>
          <cell r="F2065">
            <v>2</v>
          </cell>
          <cell r="H2065">
            <v>9</v>
          </cell>
          <cell r="M2065" t="str">
            <v>X</v>
          </cell>
          <cell r="R2065" t="str">
            <v>Guatemala</v>
          </cell>
          <cell r="S2065" t="str">
            <v>Guatemala</v>
          </cell>
        </row>
        <row r="2066">
          <cell r="D2066" t="str">
            <v>Pérez</v>
          </cell>
          <cell r="E2066" t="str">
            <v>Claudia</v>
          </cell>
          <cell r="F2066">
            <v>1</v>
          </cell>
          <cell r="H2066">
            <v>6</v>
          </cell>
          <cell r="M2066" t="str">
            <v>X</v>
          </cell>
          <cell r="R2066" t="str">
            <v>Guatemala</v>
          </cell>
          <cell r="S2066" t="str">
            <v>Guatemala</v>
          </cell>
        </row>
        <row r="2067">
          <cell r="D2067" t="str">
            <v>Pérez</v>
          </cell>
          <cell r="E2067" t="str">
            <v>Ricardo</v>
          </cell>
          <cell r="F2067">
            <v>2</v>
          </cell>
          <cell r="H2067">
            <v>7</v>
          </cell>
          <cell r="M2067" t="str">
            <v>X</v>
          </cell>
          <cell r="R2067" t="str">
            <v>Guatemala</v>
          </cell>
          <cell r="S2067" t="str">
            <v>Guatemala</v>
          </cell>
        </row>
        <row r="2068">
          <cell r="B2068">
            <v>2094049490101</v>
          </cell>
          <cell r="D2068" t="str">
            <v>Pérez</v>
          </cell>
          <cell r="E2068" t="str">
            <v>Daniel</v>
          </cell>
          <cell r="F2068">
            <v>2</v>
          </cell>
          <cell r="H2068">
            <v>10</v>
          </cell>
          <cell r="M2068" t="str">
            <v>X</v>
          </cell>
          <cell r="R2068" t="str">
            <v>Guatemala</v>
          </cell>
          <cell r="S2068" t="str">
            <v>Guatemala</v>
          </cell>
        </row>
        <row r="2069">
          <cell r="D2069" t="str">
            <v>Umul</v>
          </cell>
          <cell r="E2069" t="str">
            <v>Luis</v>
          </cell>
          <cell r="F2069">
            <v>2</v>
          </cell>
          <cell r="H2069">
            <v>12</v>
          </cell>
          <cell r="M2069" t="str">
            <v>X</v>
          </cell>
          <cell r="R2069" t="str">
            <v>Guatemala</v>
          </cell>
          <cell r="S2069" t="str">
            <v>Guatemala</v>
          </cell>
        </row>
        <row r="2070">
          <cell r="B2070">
            <v>3603234720101</v>
          </cell>
          <cell r="D2070" t="str">
            <v>Donis</v>
          </cell>
          <cell r="E2070" t="str">
            <v>Allison</v>
          </cell>
          <cell r="F2070">
            <v>2</v>
          </cell>
          <cell r="H2070">
            <v>13</v>
          </cell>
          <cell r="M2070" t="str">
            <v>X</v>
          </cell>
          <cell r="R2070" t="str">
            <v>Guatemala</v>
          </cell>
          <cell r="S2070" t="str">
            <v>Guatemala</v>
          </cell>
        </row>
        <row r="2071">
          <cell r="B2071">
            <v>2084731300101</v>
          </cell>
          <cell r="D2071" t="str">
            <v>Callejas</v>
          </cell>
          <cell r="E2071" t="str">
            <v>Abner</v>
          </cell>
          <cell r="F2071">
            <v>2</v>
          </cell>
          <cell r="H2071">
            <v>8</v>
          </cell>
          <cell r="M2071" t="str">
            <v>X</v>
          </cell>
          <cell r="R2071" t="str">
            <v>Guatemala</v>
          </cell>
          <cell r="S2071" t="str">
            <v>Guatemala</v>
          </cell>
        </row>
        <row r="2072">
          <cell r="B2072">
            <v>2035071420101</v>
          </cell>
          <cell r="D2072" t="str">
            <v>Donis</v>
          </cell>
          <cell r="E2072" t="str">
            <v>Joselyn</v>
          </cell>
          <cell r="F2072">
            <v>1</v>
          </cell>
          <cell r="H2072">
            <v>8</v>
          </cell>
          <cell r="M2072" t="str">
            <v>X</v>
          </cell>
          <cell r="R2072" t="str">
            <v>Guatemala</v>
          </cell>
          <cell r="S2072" t="str">
            <v>Guatemala</v>
          </cell>
        </row>
        <row r="2073">
          <cell r="D2073" t="str">
            <v>López</v>
          </cell>
          <cell r="E2073" t="str">
            <v xml:space="preserve">Fernando </v>
          </cell>
          <cell r="F2073">
            <v>2</v>
          </cell>
          <cell r="H2073">
            <v>12</v>
          </cell>
          <cell r="M2073" t="str">
            <v>X</v>
          </cell>
          <cell r="R2073" t="str">
            <v>Guatemala</v>
          </cell>
          <cell r="S2073" t="str">
            <v>Guatemala</v>
          </cell>
        </row>
        <row r="2074">
          <cell r="B2074">
            <v>3593174640101</v>
          </cell>
          <cell r="D2074" t="str">
            <v>Canú</v>
          </cell>
          <cell r="E2074" t="str">
            <v>Jorge</v>
          </cell>
          <cell r="F2074">
            <v>2</v>
          </cell>
          <cell r="H2074">
            <v>11</v>
          </cell>
          <cell r="M2074" t="str">
            <v>X</v>
          </cell>
          <cell r="R2074" t="str">
            <v>Guatemala</v>
          </cell>
          <cell r="S2074" t="str">
            <v>Guatemala</v>
          </cell>
        </row>
        <row r="2075">
          <cell r="B2075">
            <v>3015361120101</v>
          </cell>
          <cell r="D2075" t="str">
            <v>Miranda</v>
          </cell>
          <cell r="E2075" t="str">
            <v>Andi</v>
          </cell>
          <cell r="F2075">
            <v>2</v>
          </cell>
          <cell r="H2075">
            <v>11</v>
          </cell>
          <cell r="M2075" t="str">
            <v>X</v>
          </cell>
          <cell r="R2075" t="str">
            <v>Guatemala</v>
          </cell>
          <cell r="S2075" t="str">
            <v>Guatemala</v>
          </cell>
        </row>
        <row r="2076">
          <cell r="D2076" t="str">
            <v>López</v>
          </cell>
          <cell r="E2076" t="str">
            <v>Joel</v>
          </cell>
          <cell r="F2076">
            <v>2</v>
          </cell>
          <cell r="H2076">
            <v>11</v>
          </cell>
          <cell r="M2076" t="str">
            <v>X</v>
          </cell>
          <cell r="R2076" t="str">
            <v>Guatemala</v>
          </cell>
          <cell r="S2076" t="str">
            <v>Guatemala</v>
          </cell>
        </row>
        <row r="2077">
          <cell r="D2077" t="str">
            <v>Cutz</v>
          </cell>
          <cell r="E2077" t="str">
            <v>David</v>
          </cell>
          <cell r="F2077">
            <v>2</v>
          </cell>
          <cell r="H2077">
            <v>13</v>
          </cell>
          <cell r="M2077" t="str">
            <v>X</v>
          </cell>
          <cell r="R2077" t="str">
            <v>Guatemala</v>
          </cell>
          <cell r="S2077" t="str">
            <v>Guatemala</v>
          </cell>
        </row>
        <row r="2078">
          <cell r="B2078">
            <v>3010875550101</v>
          </cell>
          <cell r="D2078" t="str">
            <v>Cutz</v>
          </cell>
          <cell r="E2078" t="str">
            <v>Josué</v>
          </cell>
          <cell r="F2078">
            <v>2</v>
          </cell>
          <cell r="H2078">
            <v>18</v>
          </cell>
          <cell r="M2078" t="str">
            <v>X</v>
          </cell>
          <cell r="R2078" t="str">
            <v>Guatemala</v>
          </cell>
          <cell r="S2078" t="str">
            <v>Guatemala</v>
          </cell>
        </row>
        <row r="2079">
          <cell r="B2079">
            <v>2042155440101</v>
          </cell>
          <cell r="D2079" t="str">
            <v>Aguilar</v>
          </cell>
          <cell r="E2079" t="str">
            <v xml:space="preserve">Dilán </v>
          </cell>
          <cell r="F2079">
            <v>2</v>
          </cell>
          <cell r="H2079">
            <v>8</v>
          </cell>
          <cell r="M2079" t="str">
            <v>X</v>
          </cell>
          <cell r="R2079" t="str">
            <v>Guatemala</v>
          </cell>
          <cell r="S2079" t="str">
            <v>Guatemala</v>
          </cell>
        </row>
        <row r="2080">
          <cell r="B2080">
            <v>3642139650101</v>
          </cell>
          <cell r="D2080" t="str">
            <v>Flores</v>
          </cell>
          <cell r="E2080" t="str">
            <v>Pablo</v>
          </cell>
          <cell r="F2080">
            <v>2</v>
          </cell>
          <cell r="H2080">
            <v>10</v>
          </cell>
          <cell r="M2080" t="str">
            <v>X</v>
          </cell>
          <cell r="R2080" t="str">
            <v>Guatemala</v>
          </cell>
          <cell r="S2080" t="str">
            <v>Guatemala</v>
          </cell>
        </row>
        <row r="2081">
          <cell r="D2081" t="str">
            <v>Escobar</v>
          </cell>
          <cell r="E2081" t="str">
            <v>Luis</v>
          </cell>
          <cell r="F2081">
            <v>2</v>
          </cell>
          <cell r="H2081">
            <v>8</v>
          </cell>
          <cell r="M2081" t="str">
            <v>X</v>
          </cell>
          <cell r="R2081" t="str">
            <v>Guatemala</v>
          </cell>
          <cell r="S2081" t="str">
            <v>Guatemala</v>
          </cell>
        </row>
        <row r="2082">
          <cell r="B2082">
            <v>2190962440101</v>
          </cell>
          <cell r="D2082" t="str">
            <v>Berduo</v>
          </cell>
          <cell r="E2082" t="str">
            <v>Yanci</v>
          </cell>
          <cell r="F2082">
            <v>1</v>
          </cell>
          <cell r="H2082">
            <v>7</v>
          </cell>
          <cell r="M2082" t="str">
            <v>X</v>
          </cell>
          <cell r="R2082" t="str">
            <v>Guatemala</v>
          </cell>
          <cell r="S2082" t="str">
            <v>Guatemala</v>
          </cell>
        </row>
        <row r="2083">
          <cell r="B2083">
            <v>2005546460101</v>
          </cell>
          <cell r="D2083" t="str">
            <v>Quiej</v>
          </cell>
          <cell r="E2083" t="str">
            <v>Edgar</v>
          </cell>
          <cell r="F2083">
            <v>2</v>
          </cell>
          <cell r="H2083">
            <v>10</v>
          </cell>
          <cell r="M2083" t="str">
            <v>X</v>
          </cell>
          <cell r="R2083" t="str">
            <v>Guatemala</v>
          </cell>
          <cell r="S2083" t="str">
            <v>Guatemala</v>
          </cell>
        </row>
        <row r="2084">
          <cell r="B2084">
            <v>3263008481013</v>
          </cell>
          <cell r="D2084" t="str">
            <v>Pérez</v>
          </cell>
          <cell r="E2084" t="str">
            <v>Gustavo</v>
          </cell>
          <cell r="F2084">
            <v>2</v>
          </cell>
          <cell r="H2084">
            <v>10</v>
          </cell>
          <cell r="M2084" t="str">
            <v>X</v>
          </cell>
          <cell r="R2084" t="str">
            <v>Guatemala</v>
          </cell>
          <cell r="S2084" t="str">
            <v>Guatemala</v>
          </cell>
        </row>
        <row r="2085">
          <cell r="B2085">
            <v>3678257320101</v>
          </cell>
          <cell r="D2085" t="str">
            <v>Flores</v>
          </cell>
          <cell r="E2085" t="str">
            <v>María</v>
          </cell>
          <cell r="F2085">
            <v>1</v>
          </cell>
          <cell r="H2085">
            <v>12</v>
          </cell>
          <cell r="M2085" t="str">
            <v>X</v>
          </cell>
          <cell r="R2085" t="str">
            <v>Guatemala</v>
          </cell>
          <cell r="S2085" t="str">
            <v>Guatemala</v>
          </cell>
        </row>
        <row r="2086">
          <cell r="D2086" t="str">
            <v xml:space="preserve">Izquierdo </v>
          </cell>
          <cell r="E2086" t="str">
            <v>Ana</v>
          </cell>
          <cell r="F2086">
            <v>1</v>
          </cell>
          <cell r="H2086">
            <v>13</v>
          </cell>
          <cell r="M2086" t="str">
            <v>X</v>
          </cell>
          <cell r="R2086" t="str">
            <v>Guatemala</v>
          </cell>
          <cell r="S2086" t="str">
            <v>Guatemala</v>
          </cell>
        </row>
        <row r="2087">
          <cell r="D2087" t="str">
            <v>Jerez</v>
          </cell>
          <cell r="E2087" t="str">
            <v>Angel</v>
          </cell>
          <cell r="F2087">
            <v>2</v>
          </cell>
          <cell r="H2087">
            <v>8</v>
          </cell>
          <cell r="M2087" t="str">
            <v>X</v>
          </cell>
          <cell r="R2087" t="str">
            <v>Guatemala</v>
          </cell>
          <cell r="S2087" t="str">
            <v>Guatemala</v>
          </cell>
        </row>
        <row r="2088">
          <cell r="B2088">
            <v>2172999380108</v>
          </cell>
          <cell r="D2088" t="str">
            <v>Velásquez</v>
          </cell>
          <cell r="E2088" t="str">
            <v>Mark</v>
          </cell>
          <cell r="F2088">
            <v>2</v>
          </cell>
          <cell r="H2088">
            <v>6</v>
          </cell>
          <cell r="M2088" t="str">
            <v>X</v>
          </cell>
          <cell r="R2088" t="str">
            <v>Guatemala</v>
          </cell>
          <cell r="S2088" t="str">
            <v>Guatemala</v>
          </cell>
        </row>
        <row r="2089">
          <cell r="D2089" t="str">
            <v>Cifuentes</v>
          </cell>
          <cell r="E2089" t="str">
            <v>Josué</v>
          </cell>
          <cell r="F2089">
            <v>2</v>
          </cell>
          <cell r="H2089">
            <v>7</v>
          </cell>
          <cell r="M2089" t="str">
            <v>X</v>
          </cell>
          <cell r="R2089" t="str">
            <v>Guatemala</v>
          </cell>
          <cell r="S2089" t="str">
            <v>Guatemala</v>
          </cell>
        </row>
        <row r="2090">
          <cell r="D2090" t="str">
            <v>Uz</v>
          </cell>
          <cell r="E2090" t="str">
            <v>Pablo</v>
          </cell>
          <cell r="F2090">
            <v>2</v>
          </cell>
          <cell r="H2090">
            <v>8</v>
          </cell>
          <cell r="M2090" t="str">
            <v>X</v>
          </cell>
          <cell r="R2090" t="str">
            <v>Guatemala</v>
          </cell>
          <cell r="S2090" t="str">
            <v>Guatemala</v>
          </cell>
        </row>
        <row r="2091">
          <cell r="D2091" t="str">
            <v>Romero</v>
          </cell>
          <cell r="E2091" t="str">
            <v>Lady</v>
          </cell>
          <cell r="F2091">
            <v>1</v>
          </cell>
          <cell r="H2091">
            <v>10</v>
          </cell>
          <cell r="M2091" t="str">
            <v>X</v>
          </cell>
          <cell r="R2091" t="str">
            <v>Guatemala</v>
          </cell>
          <cell r="S2091" t="str">
            <v>Guatemala</v>
          </cell>
        </row>
        <row r="2092">
          <cell r="D2092" t="str">
            <v>Donnovan</v>
          </cell>
          <cell r="E2092" t="str">
            <v>Andy</v>
          </cell>
          <cell r="F2092">
            <v>2</v>
          </cell>
          <cell r="H2092">
            <v>12</v>
          </cell>
          <cell r="M2092" t="str">
            <v>X</v>
          </cell>
          <cell r="R2092" t="str">
            <v>Guatemala</v>
          </cell>
          <cell r="S2092" t="str">
            <v>Guatemala</v>
          </cell>
        </row>
        <row r="2093">
          <cell r="D2093" t="str">
            <v>Herrera</v>
          </cell>
          <cell r="E2093" t="str">
            <v>Yamileth</v>
          </cell>
          <cell r="F2093">
            <v>1</v>
          </cell>
          <cell r="H2093">
            <v>13</v>
          </cell>
          <cell r="M2093" t="str">
            <v>X</v>
          </cell>
          <cell r="R2093" t="str">
            <v>Guatemala</v>
          </cell>
          <cell r="S2093" t="str">
            <v>Guatemala</v>
          </cell>
        </row>
        <row r="2094">
          <cell r="D2094" t="str">
            <v>Monzón</v>
          </cell>
          <cell r="E2094" t="str">
            <v>Pablo</v>
          </cell>
          <cell r="F2094">
            <v>2</v>
          </cell>
          <cell r="H2094">
            <v>14</v>
          </cell>
          <cell r="M2094" t="str">
            <v>X</v>
          </cell>
          <cell r="R2094" t="str">
            <v>Guatemala</v>
          </cell>
          <cell r="S2094" t="str">
            <v>Guatemala</v>
          </cell>
        </row>
        <row r="2095">
          <cell r="D2095" t="str">
            <v>Serrano</v>
          </cell>
          <cell r="E2095" t="str">
            <v>Eddison</v>
          </cell>
          <cell r="F2095">
            <v>2</v>
          </cell>
          <cell r="H2095">
            <v>12</v>
          </cell>
          <cell r="M2095" t="str">
            <v>X</v>
          </cell>
          <cell r="R2095" t="str">
            <v>Guatemala</v>
          </cell>
          <cell r="S2095" t="str">
            <v>Guatemala</v>
          </cell>
        </row>
        <row r="2096">
          <cell r="D2096" t="str">
            <v>Pío</v>
          </cell>
          <cell r="E2096" t="str">
            <v>Roxana</v>
          </cell>
          <cell r="F2096">
            <v>1</v>
          </cell>
          <cell r="H2096">
            <v>11</v>
          </cell>
          <cell r="M2096" t="str">
            <v>X</v>
          </cell>
          <cell r="R2096" t="str">
            <v>Guatemala</v>
          </cell>
          <cell r="S2096" t="str">
            <v>Guatemala</v>
          </cell>
        </row>
        <row r="2097">
          <cell r="B2097">
            <v>2093967330101</v>
          </cell>
          <cell r="D2097" t="str">
            <v>Alvarado</v>
          </cell>
          <cell r="E2097" t="str">
            <v>Jhonathan</v>
          </cell>
          <cell r="F2097">
            <v>2</v>
          </cell>
          <cell r="H2097">
            <v>12</v>
          </cell>
          <cell r="M2097" t="str">
            <v>X</v>
          </cell>
          <cell r="R2097" t="str">
            <v>Guatemala</v>
          </cell>
          <cell r="S2097" t="str">
            <v>Guatemala</v>
          </cell>
        </row>
        <row r="2098">
          <cell r="B2098">
            <v>3271152701403</v>
          </cell>
          <cell r="D2098" t="str">
            <v>Temaj</v>
          </cell>
          <cell r="E2098" t="str">
            <v>Luis</v>
          </cell>
          <cell r="F2098">
            <v>2</v>
          </cell>
          <cell r="H2098">
            <v>13</v>
          </cell>
          <cell r="M2098" t="str">
            <v>X</v>
          </cell>
          <cell r="R2098" t="str">
            <v>Guatemala</v>
          </cell>
          <cell r="S2098" t="str">
            <v>Guatemala</v>
          </cell>
        </row>
        <row r="2099">
          <cell r="B2099">
            <v>2791787781607</v>
          </cell>
          <cell r="D2099" t="str">
            <v>Choc</v>
          </cell>
          <cell r="E2099" t="str">
            <v>Andrés</v>
          </cell>
          <cell r="F2099">
            <v>2</v>
          </cell>
          <cell r="H2099">
            <v>13</v>
          </cell>
          <cell r="M2099" t="str">
            <v>X</v>
          </cell>
          <cell r="R2099" t="str">
            <v>Guatemala</v>
          </cell>
          <cell r="S2099" t="str">
            <v>Guatemala</v>
          </cell>
        </row>
        <row r="2100">
          <cell r="D2100" t="str">
            <v>López</v>
          </cell>
          <cell r="E2100" t="str">
            <v>Karla</v>
          </cell>
          <cell r="F2100">
            <v>1</v>
          </cell>
          <cell r="H2100">
            <v>16</v>
          </cell>
          <cell r="M2100" t="str">
            <v>X</v>
          </cell>
          <cell r="R2100" t="str">
            <v>Guatemala</v>
          </cell>
          <cell r="S2100" t="str">
            <v>Guatemala</v>
          </cell>
        </row>
        <row r="2101">
          <cell r="D2101" t="str">
            <v>Alvarez</v>
          </cell>
          <cell r="E2101" t="str">
            <v>Allan</v>
          </cell>
          <cell r="F2101">
            <v>2</v>
          </cell>
          <cell r="H2101">
            <v>16</v>
          </cell>
          <cell r="M2101" t="str">
            <v>X</v>
          </cell>
          <cell r="R2101" t="str">
            <v>Guatemala</v>
          </cell>
          <cell r="S2101" t="str">
            <v>Guatemala</v>
          </cell>
        </row>
        <row r="2102">
          <cell r="D2102" t="str">
            <v>Jocol</v>
          </cell>
          <cell r="E2102" t="str">
            <v>Erick</v>
          </cell>
          <cell r="F2102">
            <v>2</v>
          </cell>
          <cell r="H2102">
            <v>16</v>
          </cell>
          <cell r="M2102" t="str">
            <v>X</v>
          </cell>
          <cell r="R2102" t="str">
            <v>Guatemala</v>
          </cell>
          <cell r="S2102" t="str">
            <v>Guatemala</v>
          </cell>
        </row>
        <row r="2103">
          <cell r="D2103" t="str">
            <v>Briones</v>
          </cell>
          <cell r="E2103" t="str">
            <v>Belkys</v>
          </cell>
          <cell r="F2103">
            <v>1</v>
          </cell>
          <cell r="H2103">
            <v>42</v>
          </cell>
          <cell r="M2103" t="str">
            <v>X</v>
          </cell>
          <cell r="R2103" t="str">
            <v>Guatemala</v>
          </cell>
          <cell r="S2103" t="str">
            <v>Guatemala</v>
          </cell>
        </row>
        <row r="2104">
          <cell r="B2104">
            <v>2316710670101</v>
          </cell>
          <cell r="D2104" t="str">
            <v>Guzmán</v>
          </cell>
          <cell r="E2104" t="str">
            <v>Rodrigo</v>
          </cell>
          <cell r="F2104">
            <v>2</v>
          </cell>
          <cell r="H2104">
            <v>7</v>
          </cell>
          <cell r="M2104" t="str">
            <v>X</v>
          </cell>
          <cell r="R2104" t="str">
            <v>Guatemala</v>
          </cell>
          <cell r="S2104" t="str">
            <v>Guatemala</v>
          </cell>
        </row>
        <row r="2105">
          <cell r="B2105">
            <v>2160362910101</v>
          </cell>
          <cell r="D2105" t="str">
            <v>Guzmán</v>
          </cell>
          <cell r="E2105" t="str">
            <v>Paola</v>
          </cell>
          <cell r="F2105">
            <v>1</v>
          </cell>
          <cell r="H2105">
            <v>7</v>
          </cell>
          <cell r="M2105" t="str">
            <v>X</v>
          </cell>
          <cell r="R2105" t="str">
            <v>Guatemala</v>
          </cell>
          <cell r="S2105" t="str">
            <v>Guatemala</v>
          </cell>
        </row>
        <row r="2106">
          <cell r="B2106">
            <v>2086621461224</v>
          </cell>
          <cell r="D2106" t="str">
            <v xml:space="preserve">Berdúo </v>
          </cell>
          <cell r="E2106" t="str">
            <v>Yaneth</v>
          </cell>
          <cell r="F2106">
            <v>1</v>
          </cell>
          <cell r="H2106">
            <v>7</v>
          </cell>
          <cell r="M2106" t="str">
            <v>X</v>
          </cell>
          <cell r="R2106" t="str">
            <v>Guatemala</v>
          </cell>
          <cell r="S2106" t="str">
            <v>Guatemala</v>
          </cell>
        </row>
        <row r="2107">
          <cell r="B2107">
            <v>2062163190101</v>
          </cell>
          <cell r="D2107" t="str">
            <v>Velásquez</v>
          </cell>
          <cell r="E2107" t="str">
            <v>Miriam</v>
          </cell>
          <cell r="F2107">
            <v>1</v>
          </cell>
          <cell r="H2107">
            <v>8</v>
          </cell>
          <cell r="M2107" t="str">
            <v>X</v>
          </cell>
          <cell r="R2107" t="str">
            <v>Guatemala</v>
          </cell>
          <cell r="S2107" t="str">
            <v>Guatemala</v>
          </cell>
        </row>
        <row r="2108">
          <cell r="D2108" t="str">
            <v>López</v>
          </cell>
          <cell r="E2108" t="str">
            <v>Edy</v>
          </cell>
          <cell r="F2108">
            <v>2</v>
          </cell>
          <cell r="H2108">
            <v>10</v>
          </cell>
          <cell r="M2108" t="str">
            <v>X</v>
          </cell>
          <cell r="R2108" t="str">
            <v>Guatemala</v>
          </cell>
          <cell r="S2108" t="str">
            <v>Guatemala</v>
          </cell>
        </row>
        <row r="2109">
          <cell r="D2109" t="str">
            <v>Reyes</v>
          </cell>
          <cell r="E2109" t="str">
            <v>Kevin</v>
          </cell>
          <cell r="F2109">
            <v>2</v>
          </cell>
          <cell r="H2109">
            <v>12</v>
          </cell>
          <cell r="M2109" t="str">
            <v>X</v>
          </cell>
          <cell r="R2109" t="str">
            <v>Guatemala</v>
          </cell>
          <cell r="S2109" t="str">
            <v>Guatemala</v>
          </cell>
        </row>
        <row r="2110">
          <cell r="D2110" t="str">
            <v>Velásquez</v>
          </cell>
          <cell r="E2110" t="str">
            <v>María</v>
          </cell>
          <cell r="F2110">
            <v>1</v>
          </cell>
          <cell r="H2110">
            <v>11</v>
          </cell>
          <cell r="M2110" t="str">
            <v>X</v>
          </cell>
          <cell r="R2110" t="str">
            <v>Guatemala</v>
          </cell>
          <cell r="S2110" t="str">
            <v>Guatemala</v>
          </cell>
        </row>
        <row r="2111">
          <cell r="B2111">
            <v>3726173520101</v>
          </cell>
          <cell r="D2111" t="str">
            <v>Asiatuj</v>
          </cell>
          <cell r="E2111" t="str">
            <v>Abnner</v>
          </cell>
          <cell r="F2111">
            <v>2</v>
          </cell>
          <cell r="H2111">
            <v>11</v>
          </cell>
          <cell r="M2111" t="str">
            <v>X</v>
          </cell>
          <cell r="R2111" t="str">
            <v>Guatemala</v>
          </cell>
          <cell r="S2111" t="str">
            <v>Guatemala</v>
          </cell>
        </row>
        <row r="2112">
          <cell r="D2112" t="str">
            <v>Uz</v>
          </cell>
          <cell r="E2112" t="str">
            <v>Pamela</v>
          </cell>
          <cell r="F2112">
            <v>1</v>
          </cell>
          <cell r="H2112">
            <v>12</v>
          </cell>
          <cell r="M2112" t="str">
            <v>X</v>
          </cell>
          <cell r="R2112" t="str">
            <v>Guatemala</v>
          </cell>
          <cell r="S2112" t="str">
            <v>Guatemala</v>
          </cell>
        </row>
        <row r="2113">
          <cell r="B2113">
            <v>3656247480101</v>
          </cell>
          <cell r="D2113" t="str">
            <v>Juarez</v>
          </cell>
          <cell r="E2113" t="str">
            <v>José</v>
          </cell>
          <cell r="F2113">
            <v>2</v>
          </cell>
          <cell r="H2113">
            <v>13</v>
          </cell>
          <cell r="M2113" t="str">
            <v>X</v>
          </cell>
          <cell r="R2113" t="str">
            <v>Guatemala</v>
          </cell>
          <cell r="S2113" t="str">
            <v>Guatemala</v>
          </cell>
        </row>
        <row r="2114">
          <cell r="B2114">
            <v>3031068830108</v>
          </cell>
          <cell r="D2114" t="str">
            <v>Juarez</v>
          </cell>
          <cell r="E2114" t="str">
            <v>Pablo</v>
          </cell>
          <cell r="F2114">
            <v>2</v>
          </cell>
          <cell r="H2114">
            <v>13</v>
          </cell>
          <cell r="M2114" t="str">
            <v>X</v>
          </cell>
          <cell r="R2114" t="str">
            <v>Guatemala</v>
          </cell>
          <cell r="S2114" t="str">
            <v>Guatemala</v>
          </cell>
        </row>
        <row r="2115">
          <cell r="D2115" t="str">
            <v>Rodriguez</v>
          </cell>
          <cell r="E2115" t="str">
            <v>Shirlye</v>
          </cell>
          <cell r="F2115">
            <v>1</v>
          </cell>
          <cell r="H2115">
            <v>12</v>
          </cell>
          <cell r="M2115" t="str">
            <v>X</v>
          </cell>
          <cell r="R2115" t="str">
            <v>Guatemala</v>
          </cell>
          <cell r="S2115" t="str">
            <v>Guatemala</v>
          </cell>
        </row>
        <row r="2116">
          <cell r="B2116">
            <v>3015361200101</v>
          </cell>
          <cell r="D2116" t="str">
            <v>Miranda</v>
          </cell>
          <cell r="E2116" t="str">
            <v>Daniel</v>
          </cell>
          <cell r="F2116">
            <v>2</v>
          </cell>
          <cell r="H2116">
            <v>15</v>
          </cell>
          <cell r="M2116" t="str">
            <v>X</v>
          </cell>
          <cell r="R2116" t="str">
            <v>Guatemala</v>
          </cell>
          <cell r="S2116" t="str">
            <v>Guatemala</v>
          </cell>
        </row>
        <row r="2117">
          <cell r="B2117">
            <v>2999897710101</v>
          </cell>
          <cell r="D2117" t="str">
            <v>Gómez</v>
          </cell>
          <cell r="E2117" t="str">
            <v>Ricardo</v>
          </cell>
          <cell r="F2117">
            <v>2</v>
          </cell>
          <cell r="H2117">
            <v>17</v>
          </cell>
          <cell r="M2117" t="str">
            <v>X</v>
          </cell>
          <cell r="R2117" t="str">
            <v>Guatemala</v>
          </cell>
          <cell r="S2117" t="str">
            <v>Guatemala</v>
          </cell>
        </row>
        <row r="2118">
          <cell r="B2118">
            <v>2215140821001</v>
          </cell>
          <cell r="D2118" t="str">
            <v>Flores</v>
          </cell>
          <cell r="E2118" t="str">
            <v>Karin</v>
          </cell>
          <cell r="F2118">
            <v>1</v>
          </cell>
          <cell r="H2118">
            <v>36</v>
          </cell>
          <cell r="M2118" t="str">
            <v>X</v>
          </cell>
          <cell r="R2118" t="str">
            <v>Guatemala</v>
          </cell>
          <cell r="S2118" t="str">
            <v>Guatemala</v>
          </cell>
        </row>
        <row r="2119">
          <cell r="B2119">
            <v>2236611550101</v>
          </cell>
          <cell r="D2119" t="str">
            <v>Dávila</v>
          </cell>
          <cell r="E2119" t="str">
            <v>Pablo</v>
          </cell>
          <cell r="F2119">
            <v>2</v>
          </cell>
          <cell r="H2119">
            <v>6</v>
          </cell>
          <cell r="M2119" t="str">
            <v>X</v>
          </cell>
          <cell r="R2119" t="str">
            <v>Guatemala</v>
          </cell>
          <cell r="S2119" t="str">
            <v>Guatemala</v>
          </cell>
        </row>
        <row r="2120">
          <cell r="B2120">
            <v>2102242660108</v>
          </cell>
          <cell r="D2120" t="str">
            <v>Poncio</v>
          </cell>
          <cell r="E2120" t="str">
            <v>Jeferson</v>
          </cell>
          <cell r="F2120">
            <v>2</v>
          </cell>
          <cell r="H2120">
            <v>7</v>
          </cell>
          <cell r="M2120" t="str">
            <v>X</v>
          </cell>
          <cell r="R2120" t="str">
            <v>Guatemala</v>
          </cell>
          <cell r="S2120" t="str">
            <v>Guatemala</v>
          </cell>
        </row>
        <row r="2121">
          <cell r="D2121" t="str">
            <v>Rabanales</v>
          </cell>
          <cell r="E2121" t="str">
            <v>Andy</v>
          </cell>
          <cell r="F2121">
            <v>2</v>
          </cell>
          <cell r="H2121">
            <v>14</v>
          </cell>
          <cell r="M2121" t="str">
            <v>X</v>
          </cell>
          <cell r="R2121" t="str">
            <v>Guatemala</v>
          </cell>
          <cell r="S2121" t="str">
            <v>Guatemala</v>
          </cell>
        </row>
        <row r="2122">
          <cell r="D2122" t="str">
            <v>Cifuentes</v>
          </cell>
          <cell r="E2122" t="str">
            <v>Danilo</v>
          </cell>
          <cell r="F2122">
            <v>2</v>
          </cell>
          <cell r="H2122">
            <v>14</v>
          </cell>
          <cell r="M2122" t="str">
            <v>X</v>
          </cell>
          <cell r="R2122" t="str">
            <v>Guatemala</v>
          </cell>
          <cell r="S2122" t="str">
            <v>Guatemala</v>
          </cell>
        </row>
        <row r="2123">
          <cell r="D2123" t="str">
            <v>Cayax</v>
          </cell>
          <cell r="E2123" t="str">
            <v>Aaron</v>
          </cell>
          <cell r="F2123">
            <v>2</v>
          </cell>
          <cell r="H2123">
            <v>13</v>
          </cell>
          <cell r="M2123" t="str">
            <v>X</v>
          </cell>
          <cell r="R2123" t="str">
            <v>Guatemala</v>
          </cell>
          <cell r="S2123" t="str">
            <v>Guatemala</v>
          </cell>
        </row>
        <row r="2124">
          <cell r="B2124">
            <v>3004157610101</v>
          </cell>
          <cell r="D2124" t="str">
            <v>Oliva</v>
          </cell>
          <cell r="E2124" t="str">
            <v xml:space="preserve">Daniel </v>
          </cell>
          <cell r="F2124">
            <v>2</v>
          </cell>
          <cell r="H2124">
            <v>14</v>
          </cell>
          <cell r="M2124" t="str">
            <v>X</v>
          </cell>
          <cell r="R2124" t="str">
            <v>Guatemala</v>
          </cell>
          <cell r="S2124" t="str">
            <v>Guatemala</v>
          </cell>
        </row>
        <row r="2125">
          <cell r="B2125">
            <v>3033504150108</v>
          </cell>
          <cell r="D2125" t="str">
            <v>Asiatuj</v>
          </cell>
          <cell r="E2125" t="str">
            <v>Marilyn</v>
          </cell>
          <cell r="F2125">
            <v>1</v>
          </cell>
          <cell r="H2125">
            <v>15</v>
          </cell>
          <cell r="M2125" t="str">
            <v>X</v>
          </cell>
          <cell r="R2125" t="str">
            <v>Guatemala</v>
          </cell>
          <cell r="S2125" t="str">
            <v>Guatemala</v>
          </cell>
        </row>
        <row r="2126">
          <cell r="B2126">
            <v>3278348701705</v>
          </cell>
          <cell r="D2126" t="str">
            <v>Vasquez</v>
          </cell>
          <cell r="E2126" t="str">
            <v>Eulicer</v>
          </cell>
          <cell r="F2126">
            <v>2</v>
          </cell>
          <cell r="H2126">
            <v>20</v>
          </cell>
          <cell r="M2126" t="str">
            <v>X</v>
          </cell>
          <cell r="R2126" t="str">
            <v>Guatemala</v>
          </cell>
          <cell r="S2126" t="str">
            <v>Guatemala</v>
          </cell>
        </row>
        <row r="2127">
          <cell r="D2127" t="str">
            <v>García</v>
          </cell>
          <cell r="E2127" t="str">
            <v>Natanael</v>
          </cell>
          <cell r="F2127">
            <v>2</v>
          </cell>
          <cell r="H2127">
            <v>15</v>
          </cell>
          <cell r="M2127" t="str">
            <v>X</v>
          </cell>
          <cell r="R2127" t="str">
            <v>Guatemala</v>
          </cell>
          <cell r="S2127" t="str">
            <v>Guatemala</v>
          </cell>
        </row>
        <row r="2128">
          <cell r="D2128" t="str">
            <v>Pérez</v>
          </cell>
          <cell r="E2128" t="str">
            <v xml:space="preserve">Cristian </v>
          </cell>
          <cell r="F2128">
            <v>2</v>
          </cell>
          <cell r="H2128">
            <v>11</v>
          </cell>
          <cell r="M2128" t="str">
            <v>X</v>
          </cell>
          <cell r="R2128" t="str">
            <v>Guatemala</v>
          </cell>
          <cell r="S2128" t="str">
            <v>Guatemala</v>
          </cell>
        </row>
        <row r="2129">
          <cell r="B2129">
            <v>3262129811705</v>
          </cell>
          <cell r="D2129" t="str">
            <v>Ayala</v>
          </cell>
          <cell r="E2129" t="str">
            <v>Franklin</v>
          </cell>
          <cell r="F2129">
            <v>2</v>
          </cell>
          <cell r="H2129">
            <v>17</v>
          </cell>
          <cell r="M2129" t="str">
            <v>X</v>
          </cell>
          <cell r="R2129" t="str">
            <v>Guatemala</v>
          </cell>
          <cell r="S2129" t="str">
            <v>Guatemala</v>
          </cell>
        </row>
        <row r="2130">
          <cell r="B2130">
            <v>3204500070501</v>
          </cell>
          <cell r="D2130" t="str">
            <v>Lepe</v>
          </cell>
          <cell r="E2130" t="str">
            <v>Karla</v>
          </cell>
          <cell r="F2130">
            <v>1</v>
          </cell>
          <cell r="H2130">
            <v>17</v>
          </cell>
          <cell r="M2130" t="str">
            <v>X</v>
          </cell>
          <cell r="R2130" t="str">
            <v>Guatemala</v>
          </cell>
          <cell r="S2130" t="str">
            <v>Guatemala</v>
          </cell>
        </row>
        <row r="2131">
          <cell r="B2131">
            <v>2033683630805</v>
          </cell>
          <cell r="D2131" t="str">
            <v>Zarate</v>
          </cell>
          <cell r="E2131" t="str">
            <v xml:space="preserve">Byron </v>
          </cell>
          <cell r="F2131">
            <v>2</v>
          </cell>
          <cell r="H2131">
            <v>8</v>
          </cell>
          <cell r="M2131" t="str">
            <v>X</v>
          </cell>
          <cell r="R2131" t="str">
            <v>Guatemala</v>
          </cell>
          <cell r="S2131" t="str">
            <v>Guatemala</v>
          </cell>
        </row>
        <row r="2132">
          <cell r="D2132" t="str">
            <v>Xaminez</v>
          </cell>
          <cell r="E2132" t="str">
            <v>Braulio</v>
          </cell>
          <cell r="F2132">
            <v>2</v>
          </cell>
          <cell r="H2132">
            <v>9</v>
          </cell>
          <cell r="M2132" t="str">
            <v>X</v>
          </cell>
          <cell r="R2132" t="str">
            <v>Guatemala</v>
          </cell>
          <cell r="S2132" t="str">
            <v>Guatemala</v>
          </cell>
        </row>
        <row r="2133">
          <cell r="D2133" t="str">
            <v>Zarate</v>
          </cell>
          <cell r="E2133" t="str">
            <v>Cristian</v>
          </cell>
          <cell r="F2133">
            <v>2</v>
          </cell>
          <cell r="H2133">
            <v>10</v>
          </cell>
          <cell r="M2133" t="str">
            <v>X</v>
          </cell>
          <cell r="R2133" t="str">
            <v>Guatemala</v>
          </cell>
          <cell r="S2133" t="str">
            <v>Guatemala</v>
          </cell>
        </row>
        <row r="2134">
          <cell r="D2134" t="str">
            <v>Zárate</v>
          </cell>
          <cell r="E2134" t="str">
            <v>Fredy</v>
          </cell>
          <cell r="F2134">
            <v>2</v>
          </cell>
          <cell r="H2134">
            <v>12</v>
          </cell>
          <cell r="M2134" t="str">
            <v>X</v>
          </cell>
          <cell r="R2134" t="str">
            <v>Guatemala</v>
          </cell>
          <cell r="S2134" t="str">
            <v>Guatemala</v>
          </cell>
        </row>
        <row r="2135">
          <cell r="D2135" t="str">
            <v xml:space="preserve">Xaminez </v>
          </cell>
          <cell r="E2135" t="str">
            <v>Astrid</v>
          </cell>
          <cell r="F2135">
            <v>1</v>
          </cell>
          <cell r="H2135">
            <v>14</v>
          </cell>
          <cell r="M2135" t="str">
            <v>X</v>
          </cell>
          <cell r="R2135" t="str">
            <v>Guatemala</v>
          </cell>
          <cell r="S2135" t="str">
            <v>Guatemala</v>
          </cell>
        </row>
        <row r="2136">
          <cell r="B2136">
            <v>2031608940101</v>
          </cell>
          <cell r="D2136" t="str">
            <v>Xaminez</v>
          </cell>
          <cell r="E2136" t="str">
            <v>Arison</v>
          </cell>
          <cell r="F2136">
            <v>1</v>
          </cell>
          <cell r="H2136">
            <v>8</v>
          </cell>
          <cell r="M2136" t="str">
            <v>X</v>
          </cell>
          <cell r="R2136" t="str">
            <v>Guatemala</v>
          </cell>
          <cell r="S2136" t="str">
            <v>Guatemala</v>
          </cell>
        </row>
        <row r="2137">
          <cell r="B2137">
            <v>3598581390101</v>
          </cell>
          <cell r="D2137" t="str">
            <v>Quiché</v>
          </cell>
          <cell r="E2137" t="str">
            <v xml:space="preserve">Diego </v>
          </cell>
          <cell r="F2137">
            <v>2</v>
          </cell>
          <cell r="H2137">
            <v>11</v>
          </cell>
          <cell r="M2137" t="str">
            <v>X</v>
          </cell>
          <cell r="R2137" t="str">
            <v>Guatemala</v>
          </cell>
          <cell r="S2137" t="str">
            <v>Guatemala</v>
          </cell>
        </row>
        <row r="2138">
          <cell r="B2138">
            <v>3557966510115</v>
          </cell>
          <cell r="D2138" t="str">
            <v>Jacinto</v>
          </cell>
          <cell r="E2138" t="str">
            <v xml:space="preserve">Victor </v>
          </cell>
          <cell r="F2138">
            <v>2</v>
          </cell>
          <cell r="H2138">
            <v>20</v>
          </cell>
          <cell r="M2138" t="str">
            <v>X</v>
          </cell>
          <cell r="R2138" t="str">
            <v>Guatemala</v>
          </cell>
          <cell r="S2138" t="str">
            <v>Guatemala</v>
          </cell>
        </row>
        <row r="2139">
          <cell r="D2139" t="str">
            <v>Herrarte</v>
          </cell>
          <cell r="E2139" t="str">
            <v>Ronald</v>
          </cell>
          <cell r="F2139">
            <v>2</v>
          </cell>
          <cell r="H2139">
            <v>7</v>
          </cell>
          <cell r="M2139" t="str">
            <v>X</v>
          </cell>
          <cell r="R2139" t="str">
            <v>Guatemala</v>
          </cell>
          <cell r="S2139" t="str">
            <v>Guatemala</v>
          </cell>
        </row>
        <row r="2140">
          <cell r="D2140" t="str">
            <v>Cifuentes</v>
          </cell>
          <cell r="E2140" t="str">
            <v>Steven</v>
          </cell>
          <cell r="F2140">
            <v>2</v>
          </cell>
          <cell r="H2140">
            <v>14</v>
          </cell>
          <cell r="M2140" t="str">
            <v>X</v>
          </cell>
          <cell r="R2140" t="str">
            <v>Guatemala</v>
          </cell>
          <cell r="S2140" t="str">
            <v>Guatemala</v>
          </cell>
        </row>
        <row r="2141">
          <cell r="B2141">
            <v>3221826970506</v>
          </cell>
          <cell r="D2141" t="str">
            <v>Flores</v>
          </cell>
          <cell r="E2141" t="str">
            <v>José</v>
          </cell>
          <cell r="F2141">
            <v>2</v>
          </cell>
          <cell r="H2141">
            <v>12</v>
          </cell>
          <cell r="M2141" t="str">
            <v>X</v>
          </cell>
          <cell r="R2141" t="str">
            <v>Guatemala</v>
          </cell>
          <cell r="S2141" t="str">
            <v>Guatemala</v>
          </cell>
        </row>
        <row r="2142">
          <cell r="D2142" t="str">
            <v xml:space="preserve">Sequen </v>
          </cell>
          <cell r="E2142" t="str">
            <v>Jackeline</v>
          </cell>
          <cell r="F2142">
            <v>1</v>
          </cell>
          <cell r="H2142">
            <v>12</v>
          </cell>
          <cell r="M2142" t="str">
            <v>X</v>
          </cell>
          <cell r="R2142" t="str">
            <v>Guatemala</v>
          </cell>
          <cell r="S2142" t="str">
            <v>Guatemala</v>
          </cell>
        </row>
        <row r="2143">
          <cell r="B2143">
            <v>3448152850403</v>
          </cell>
          <cell r="D2143" t="str">
            <v>Ajbal</v>
          </cell>
          <cell r="E2143" t="str">
            <v>Geovanny</v>
          </cell>
          <cell r="F2143">
            <v>2</v>
          </cell>
          <cell r="H2143">
            <v>22</v>
          </cell>
          <cell r="M2143" t="str">
            <v>X</v>
          </cell>
          <cell r="R2143" t="str">
            <v>Guatemala</v>
          </cell>
          <cell r="S2143" t="str">
            <v>Guatemala</v>
          </cell>
        </row>
        <row r="2144">
          <cell r="B2144">
            <v>2028395670101</v>
          </cell>
          <cell r="D2144" t="str">
            <v>Rivera</v>
          </cell>
          <cell r="E2144" t="str">
            <v xml:space="preserve">Diego </v>
          </cell>
          <cell r="F2144">
            <v>2</v>
          </cell>
          <cell r="H2144">
            <v>8</v>
          </cell>
          <cell r="M2144" t="str">
            <v>X</v>
          </cell>
          <cell r="R2144" t="str">
            <v>Guatemala</v>
          </cell>
          <cell r="S2144" t="str">
            <v>Guatemala</v>
          </cell>
        </row>
        <row r="2145">
          <cell r="D2145" t="str">
            <v>Lopez</v>
          </cell>
          <cell r="E2145" t="str">
            <v>Julio</v>
          </cell>
          <cell r="F2145">
            <v>2</v>
          </cell>
          <cell r="H2145">
            <v>9</v>
          </cell>
          <cell r="M2145" t="str">
            <v>x</v>
          </cell>
          <cell r="R2145" t="str">
            <v>Guatemala</v>
          </cell>
          <cell r="S2145" t="str">
            <v>Guatemala</v>
          </cell>
        </row>
        <row r="2146">
          <cell r="B2146">
            <v>2101599790101</v>
          </cell>
          <cell r="D2146" t="str">
            <v>Hernández</v>
          </cell>
          <cell r="E2146" t="str">
            <v>Genesis</v>
          </cell>
          <cell r="F2146">
            <v>1</v>
          </cell>
          <cell r="H2146">
            <v>7</v>
          </cell>
          <cell r="M2146" t="str">
            <v>X</v>
          </cell>
          <cell r="R2146" t="str">
            <v>Guatemala</v>
          </cell>
          <cell r="S2146" t="str">
            <v>Guatemala</v>
          </cell>
        </row>
        <row r="2147">
          <cell r="B2147">
            <v>3015159130101</v>
          </cell>
          <cell r="D2147" t="str">
            <v>Pacajoj</v>
          </cell>
          <cell r="E2147" t="str">
            <v xml:space="preserve">Juan </v>
          </cell>
          <cell r="F2147">
            <v>2</v>
          </cell>
          <cell r="H2147">
            <v>10</v>
          </cell>
          <cell r="M2147" t="str">
            <v>X</v>
          </cell>
          <cell r="R2147" t="str">
            <v>Guatemala</v>
          </cell>
          <cell r="S2147" t="str">
            <v>Guatemala</v>
          </cell>
        </row>
        <row r="2148">
          <cell r="B2148">
            <v>2457552680101</v>
          </cell>
          <cell r="D2148" t="str">
            <v>Natareno</v>
          </cell>
          <cell r="E2148" t="str">
            <v>Rudy</v>
          </cell>
          <cell r="F2148">
            <v>2</v>
          </cell>
          <cell r="H2148">
            <v>7</v>
          </cell>
          <cell r="M2148" t="str">
            <v>X</v>
          </cell>
          <cell r="R2148" t="str">
            <v>Guatemala</v>
          </cell>
          <cell r="S2148" t="str">
            <v>Guatemala</v>
          </cell>
        </row>
        <row r="2149">
          <cell r="B2149">
            <v>2042145640101</v>
          </cell>
          <cell r="D2149" t="str">
            <v>Natareno</v>
          </cell>
          <cell r="E2149" t="str">
            <v>José</v>
          </cell>
          <cell r="F2149">
            <v>2</v>
          </cell>
          <cell r="H2149">
            <v>8</v>
          </cell>
          <cell r="M2149" t="str">
            <v>X</v>
          </cell>
          <cell r="R2149" t="str">
            <v>Guatemala</v>
          </cell>
          <cell r="S2149" t="str">
            <v>Guatemala</v>
          </cell>
        </row>
        <row r="2150">
          <cell r="D2150" t="str">
            <v>Durán</v>
          </cell>
          <cell r="E2150" t="str">
            <v>Enzo</v>
          </cell>
          <cell r="F2150">
            <v>2</v>
          </cell>
          <cell r="H2150">
            <v>9</v>
          </cell>
          <cell r="M2150" t="str">
            <v>X</v>
          </cell>
          <cell r="R2150" t="str">
            <v>Guatemala</v>
          </cell>
          <cell r="S2150" t="str">
            <v>Guatemala</v>
          </cell>
        </row>
        <row r="2151">
          <cell r="B2151">
            <v>2260953470101</v>
          </cell>
          <cell r="D2151" t="str">
            <v>Hernández</v>
          </cell>
          <cell r="E2151" t="str">
            <v>Ethan</v>
          </cell>
          <cell r="F2151">
            <v>2</v>
          </cell>
          <cell r="H2151">
            <v>7</v>
          </cell>
          <cell r="M2151" t="str">
            <v>X</v>
          </cell>
          <cell r="R2151" t="str">
            <v>Guatemala</v>
          </cell>
          <cell r="S2151" t="str">
            <v>Guatemala</v>
          </cell>
        </row>
        <row r="2152">
          <cell r="B2152">
            <v>2065432710101</v>
          </cell>
          <cell r="D2152" t="str">
            <v>García</v>
          </cell>
          <cell r="E2152" t="str">
            <v>Daniel</v>
          </cell>
          <cell r="F2152">
            <v>2</v>
          </cell>
          <cell r="H2152">
            <v>8</v>
          </cell>
          <cell r="M2152" t="str">
            <v>X</v>
          </cell>
          <cell r="R2152" t="str">
            <v>Guatemala</v>
          </cell>
          <cell r="S2152" t="str">
            <v>Guatemala</v>
          </cell>
        </row>
        <row r="2153">
          <cell r="B2153">
            <v>2007296240101</v>
          </cell>
          <cell r="D2153" t="str">
            <v>Juárez</v>
          </cell>
          <cell r="E2153" t="str">
            <v>Katherine</v>
          </cell>
          <cell r="F2153">
            <v>1</v>
          </cell>
          <cell r="H2153">
            <v>9</v>
          </cell>
          <cell r="M2153" t="str">
            <v>X</v>
          </cell>
          <cell r="R2153" t="str">
            <v>Guatemala</v>
          </cell>
          <cell r="S2153" t="str">
            <v>Guatemala</v>
          </cell>
        </row>
        <row r="2154">
          <cell r="B2154">
            <v>2098118970101</v>
          </cell>
          <cell r="D2154" t="str">
            <v>Juárez</v>
          </cell>
          <cell r="E2154" t="str">
            <v>Lilian</v>
          </cell>
          <cell r="F2154">
            <v>1</v>
          </cell>
          <cell r="H2154">
            <v>7</v>
          </cell>
          <cell r="M2154" t="str">
            <v>X</v>
          </cell>
          <cell r="R2154" t="str">
            <v>Guatemala</v>
          </cell>
          <cell r="S2154" t="str">
            <v>Guatemala</v>
          </cell>
        </row>
        <row r="2155">
          <cell r="D2155" t="str">
            <v>Guzman</v>
          </cell>
          <cell r="E2155" t="str">
            <v xml:space="preserve">Angel </v>
          </cell>
          <cell r="F2155">
            <v>2</v>
          </cell>
          <cell r="H2155">
            <v>10</v>
          </cell>
          <cell r="M2155" t="str">
            <v>X</v>
          </cell>
          <cell r="R2155" t="str">
            <v>Guatemala</v>
          </cell>
          <cell r="S2155" t="str">
            <v>Guatemala</v>
          </cell>
        </row>
        <row r="2156">
          <cell r="B2156">
            <v>2007717870101</v>
          </cell>
          <cell r="D2156" t="str">
            <v>Segura</v>
          </cell>
          <cell r="E2156" t="str">
            <v>Karen</v>
          </cell>
          <cell r="F2156">
            <v>1</v>
          </cell>
          <cell r="H2156">
            <v>9</v>
          </cell>
          <cell r="M2156" t="str">
            <v>X</v>
          </cell>
          <cell r="R2156" t="str">
            <v>Guatemala</v>
          </cell>
          <cell r="S2156" t="str">
            <v>Guatemala</v>
          </cell>
        </row>
        <row r="2157">
          <cell r="D2157" t="str">
            <v>Alvarez</v>
          </cell>
          <cell r="E2157" t="str">
            <v>Jennifer</v>
          </cell>
          <cell r="F2157">
            <v>1</v>
          </cell>
          <cell r="H2157">
            <v>9</v>
          </cell>
          <cell r="M2157" t="str">
            <v>x</v>
          </cell>
          <cell r="R2157" t="str">
            <v>Guatemala</v>
          </cell>
          <cell r="S2157" t="str">
            <v>Guatemala</v>
          </cell>
        </row>
        <row r="2158">
          <cell r="B2158">
            <v>3652453560101</v>
          </cell>
          <cell r="D2158" t="str">
            <v>Montes de Oca</v>
          </cell>
          <cell r="E2158" t="str">
            <v xml:space="preserve">Javier </v>
          </cell>
          <cell r="F2158">
            <v>2</v>
          </cell>
          <cell r="H2158">
            <v>13</v>
          </cell>
          <cell r="M2158" t="str">
            <v>X</v>
          </cell>
          <cell r="R2158" t="str">
            <v>Guatemala</v>
          </cell>
          <cell r="S2158" t="str">
            <v>Guatemala</v>
          </cell>
        </row>
        <row r="2159">
          <cell r="B2159">
            <v>2751419420101</v>
          </cell>
          <cell r="D2159" t="str">
            <v>Vides</v>
          </cell>
          <cell r="E2159" t="str">
            <v xml:space="preserve">Melisa </v>
          </cell>
          <cell r="F2159">
            <v>1</v>
          </cell>
          <cell r="H2159">
            <v>14</v>
          </cell>
          <cell r="M2159" t="str">
            <v>X</v>
          </cell>
          <cell r="R2159" t="str">
            <v>Guatemala</v>
          </cell>
          <cell r="S2159" t="str">
            <v>Guatemala</v>
          </cell>
        </row>
        <row r="2160">
          <cell r="B2160">
            <v>2747339270101</v>
          </cell>
          <cell r="D2160" t="str">
            <v>Vides</v>
          </cell>
          <cell r="E2160" t="str">
            <v>Diana</v>
          </cell>
          <cell r="F2160">
            <v>1</v>
          </cell>
          <cell r="H2160">
            <v>11</v>
          </cell>
          <cell r="M2160" t="str">
            <v>X</v>
          </cell>
          <cell r="R2160" t="str">
            <v>Guatemala</v>
          </cell>
          <cell r="S2160" t="str">
            <v>Guatemala</v>
          </cell>
        </row>
        <row r="2161">
          <cell r="B2161">
            <v>3244634210801</v>
          </cell>
          <cell r="D2161" t="str">
            <v>Och</v>
          </cell>
          <cell r="E2161" t="str">
            <v>Ernesto</v>
          </cell>
          <cell r="F2161">
            <v>2</v>
          </cell>
          <cell r="H2161">
            <v>13</v>
          </cell>
          <cell r="M2161" t="str">
            <v>X</v>
          </cell>
          <cell r="R2161" t="str">
            <v>Guatemala</v>
          </cell>
          <cell r="S2161" t="str">
            <v>Guatemala</v>
          </cell>
        </row>
        <row r="2162">
          <cell r="B2162">
            <v>3555944040101</v>
          </cell>
          <cell r="D2162" t="str">
            <v>Chinchilla</v>
          </cell>
          <cell r="E2162" t="str">
            <v>Hugo</v>
          </cell>
          <cell r="F2162">
            <v>2</v>
          </cell>
          <cell r="H2162">
            <v>12</v>
          </cell>
          <cell r="M2162" t="str">
            <v>X</v>
          </cell>
          <cell r="R2162" t="str">
            <v>Guatemala</v>
          </cell>
          <cell r="S2162" t="str">
            <v>Guatemala</v>
          </cell>
        </row>
        <row r="2163">
          <cell r="B2163">
            <v>3608809830101</v>
          </cell>
          <cell r="D2163" t="str">
            <v>Donis</v>
          </cell>
          <cell r="E2163" t="str">
            <v xml:space="preserve">Angél </v>
          </cell>
          <cell r="F2163">
            <v>2</v>
          </cell>
          <cell r="H2163">
            <v>11</v>
          </cell>
          <cell r="M2163" t="str">
            <v>X</v>
          </cell>
          <cell r="R2163" t="str">
            <v>Guatemala</v>
          </cell>
          <cell r="S2163" t="str">
            <v>Guatemala</v>
          </cell>
        </row>
        <row r="2164">
          <cell r="D2164" t="str">
            <v>Vásquez</v>
          </cell>
          <cell r="E2164" t="str">
            <v>Oscar</v>
          </cell>
          <cell r="F2164">
            <v>2</v>
          </cell>
          <cell r="H2164">
            <v>14</v>
          </cell>
          <cell r="M2164" t="str">
            <v>X</v>
          </cell>
          <cell r="R2164" t="str">
            <v>Guatemala</v>
          </cell>
          <cell r="S2164" t="str">
            <v>Guatemala</v>
          </cell>
        </row>
        <row r="2165">
          <cell r="D2165" t="str">
            <v>Castañeda</v>
          </cell>
          <cell r="E2165" t="str">
            <v>Rudy</v>
          </cell>
          <cell r="F2165">
            <v>2</v>
          </cell>
          <cell r="H2165">
            <v>14</v>
          </cell>
          <cell r="M2165" t="str">
            <v>X</v>
          </cell>
          <cell r="R2165" t="str">
            <v>Guatemala</v>
          </cell>
          <cell r="S2165" t="str">
            <v>Guatemala</v>
          </cell>
        </row>
        <row r="2166">
          <cell r="B2166">
            <v>2397283190301</v>
          </cell>
          <cell r="D2166" t="str">
            <v>Arrecis</v>
          </cell>
          <cell r="E2166" t="str">
            <v>Eduardo</v>
          </cell>
          <cell r="F2166">
            <v>2</v>
          </cell>
          <cell r="H2166">
            <v>11</v>
          </cell>
          <cell r="M2166" t="str">
            <v>X</v>
          </cell>
          <cell r="R2166" t="str">
            <v>Guatemala</v>
          </cell>
          <cell r="S2166" t="str">
            <v>Guatemala</v>
          </cell>
        </row>
        <row r="2167">
          <cell r="B2167">
            <v>2996258930101</v>
          </cell>
          <cell r="D2167" t="str">
            <v>Guzman</v>
          </cell>
          <cell r="E2167" t="str">
            <v>Oscar</v>
          </cell>
          <cell r="F2167">
            <v>2</v>
          </cell>
          <cell r="H2167">
            <v>11</v>
          </cell>
          <cell r="M2167" t="str">
            <v>X</v>
          </cell>
          <cell r="R2167" t="str">
            <v>Guatemala</v>
          </cell>
          <cell r="S2167" t="str">
            <v>Guatemala</v>
          </cell>
        </row>
        <row r="2168">
          <cell r="D2168" t="str">
            <v>Franco</v>
          </cell>
          <cell r="E2168" t="str">
            <v>Jhonatan</v>
          </cell>
          <cell r="F2168">
            <v>2</v>
          </cell>
          <cell r="H2168">
            <v>12</v>
          </cell>
          <cell r="M2168" t="str">
            <v>X</v>
          </cell>
          <cell r="R2168" t="str">
            <v>Guatemala</v>
          </cell>
          <cell r="S2168" t="str">
            <v>Guatemala</v>
          </cell>
        </row>
        <row r="2169">
          <cell r="D2169" t="str">
            <v>Gonzalez</v>
          </cell>
          <cell r="E2169" t="str">
            <v xml:space="preserve">Fernando </v>
          </cell>
          <cell r="F2169">
            <v>2</v>
          </cell>
          <cell r="H2169">
            <v>12</v>
          </cell>
          <cell r="M2169" t="str">
            <v>x</v>
          </cell>
          <cell r="R2169" t="str">
            <v>Guatemala</v>
          </cell>
          <cell r="S2169" t="str">
            <v>Guatemala</v>
          </cell>
        </row>
        <row r="2170">
          <cell r="B2170">
            <v>3534702010101</v>
          </cell>
          <cell r="D2170" t="str">
            <v>Argueta</v>
          </cell>
          <cell r="E2170" t="str">
            <v>Kenneth</v>
          </cell>
          <cell r="F2170">
            <v>2</v>
          </cell>
          <cell r="H2170">
            <v>14</v>
          </cell>
          <cell r="M2170" t="str">
            <v>X</v>
          </cell>
          <cell r="R2170" t="str">
            <v>Guatemala</v>
          </cell>
          <cell r="S2170" t="str">
            <v>Guatemala</v>
          </cell>
        </row>
        <row r="2171">
          <cell r="D2171" t="str">
            <v>Fuentes</v>
          </cell>
          <cell r="E2171" t="str">
            <v>Diana</v>
          </cell>
          <cell r="F2171">
            <v>1</v>
          </cell>
          <cell r="H2171">
            <v>13</v>
          </cell>
          <cell r="M2171" t="str">
            <v>X</v>
          </cell>
          <cell r="R2171" t="str">
            <v>Guatemala</v>
          </cell>
          <cell r="S2171" t="str">
            <v>Guatemala</v>
          </cell>
        </row>
        <row r="2172">
          <cell r="B2172">
            <v>3600321170101</v>
          </cell>
          <cell r="D2172" t="str">
            <v>Fuentes</v>
          </cell>
          <cell r="E2172" t="str">
            <v>Luz</v>
          </cell>
          <cell r="F2172">
            <v>1</v>
          </cell>
          <cell r="H2172">
            <v>13</v>
          </cell>
          <cell r="M2172" t="str">
            <v>X</v>
          </cell>
          <cell r="R2172" t="str">
            <v>Guatemala</v>
          </cell>
          <cell r="S2172" t="str">
            <v>Guatemala</v>
          </cell>
        </row>
        <row r="2173">
          <cell r="D2173" t="str">
            <v>Segura</v>
          </cell>
          <cell r="E2173" t="str">
            <v>Randy</v>
          </cell>
          <cell r="F2173">
            <v>2</v>
          </cell>
          <cell r="H2173">
            <v>11</v>
          </cell>
          <cell r="M2173" t="str">
            <v>X</v>
          </cell>
          <cell r="R2173" t="str">
            <v>Guatemala</v>
          </cell>
          <cell r="S2173" t="str">
            <v>Guatemala</v>
          </cell>
        </row>
        <row r="2174">
          <cell r="B2174">
            <v>3479965740101</v>
          </cell>
          <cell r="D2174" t="str">
            <v>Fuentes</v>
          </cell>
          <cell r="E2174" t="str">
            <v>Karla</v>
          </cell>
          <cell r="F2174">
            <v>1</v>
          </cell>
          <cell r="H2174">
            <v>16</v>
          </cell>
          <cell r="M2174" t="str">
            <v>X</v>
          </cell>
          <cell r="R2174" t="str">
            <v>Guatemala</v>
          </cell>
          <cell r="S2174" t="str">
            <v>Guatemala</v>
          </cell>
        </row>
        <row r="2175">
          <cell r="D2175" t="str">
            <v>Alvarado</v>
          </cell>
          <cell r="E2175" t="str">
            <v>Cielo</v>
          </cell>
          <cell r="F2175">
            <v>1</v>
          </cell>
          <cell r="H2175">
            <v>16</v>
          </cell>
          <cell r="M2175" t="str">
            <v>X</v>
          </cell>
          <cell r="R2175" t="str">
            <v>Guatemala</v>
          </cell>
          <cell r="S2175" t="str">
            <v>Guatemala</v>
          </cell>
        </row>
        <row r="2176">
          <cell r="B2176">
            <v>3057264390301</v>
          </cell>
          <cell r="D2176" t="str">
            <v>López</v>
          </cell>
          <cell r="E2176" t="str">
            <v>Byron</v>
          </cell>
          <cell r="F2176">
            <v>2</v>
          </cell>
          <cell r="H2176">
            <v>20</v>
          </cell>
          <cell r="M2176" t="str">
            <v>X</v>
          </cell>
          <cell r="R2176" t="str">
            <v>Guatemala</v>
          </cell>
          <cell r="S2176" t="str">
            <v>Guatemala</v>
          </cell>
        </row>
        <row r="2177">
          <cell r="B2177">
            <v>2970169540301</v>
          </cell>
          <cell r="D2177" t="str">
            <v>Echeverria</v>
          </cell>
          <cell r="E2177" t="str">
            <v>Jose</v>
          </cell>
          <cell r="F2177">
            <v>2</v>
          </cell>
          <cell r="H2177">
            <v>21</v>
          </cell>
          <cell r="M2177" t="str">
            <v>X</v>
          </cell>
          <cell r="R2177" t="str">
            <v>Guatemala</v>
          </cell>
          <cell r="S2177" t="str">
            <v>Guatemala</v>
          </cell>
        </row>
        <row r="2178">
          <cell r="B2178">
            <v>2759623770301</v>
          </cell>
          <cell r="D2178" t="str">
            <v>Monroy</v>
          </cell>
          <cell r="E2178" t="str">
            <v>Oscar</v>
          </cell>
          <cell r="F2178">
            <v>2</v>
          </cell>
          <cell r="H2178">
            <v>22</v>
          </cell>
          <cell r="M2178" t="str">
            <v>X</v>
          </cell>
          <cell r="R2178" t="str">
            <v>Guatemala</v>
          </cell>
          <cell r="S2178" t="str">
            <v>Guatemala</v>
          </cell>
        </row>
        <row r="2179">
          <cell r="B2179">
            <v>3667463670101</v>
          </cell>
          <cell r="D2179" t="str">
            <v>Segura</v>
          </cell>
          <cell r="E2179" t="str">
            <v>Josselin</v>
          </cell>
          <cell r="F2179">
            <v>1</v>
          </cell>
          <cell r="H2179">
            <v>15</v>
          </cell>
          <cell r="M2179" t="str">
            <v>X</v>
          </cell>
          <cell r="R2179" t="str">
            <v>Guatemala</v>
          </cell>
          <cell r="S2179" t="str">
            <v>Guatemala</v>
          </cell>
        </row>
        <row r="2180">
          <cell r="D2180" t="str">
            <v>Hernández</v>
          </cell>
          <cell r="E2180" t="str">
            <v>Daniel</v>
          </cell>
          <cell r="F2180">
            <v>2</v>
          </cell>
          <cell r="H2180">
            <v>10</v>
          </cell>
          <cell r="M2180" t="str">
            <v>X</v>
          </cell>
          <cell r="R2180" t="str">
            <v>Guatemala</v>
          </cell>
          <cell r="S2180" t="str">
            <v>Guatemala</v>
          </cell>
        </row>
        <row r="2181">
          <cell r="D2181" t="str">
            <v>Simón</v>
          </cell>
          <cell r="E2181" t="str">
            <v>Wilder</v>
          </cell>
          <cell r="F2181">
            <v>2</v>
          </cell>
          <cell r="H2181">
            <v>10</v>
          </cell>
          <cell r="M2181" t="str">
            <v>X</v>
          </cell>
          <cell r="R2181" t="str">
            <v>Guatemala</v>
          </cell>
          <cell r="S2181" t="str">
            <v>Guatemala</v>
          </cell>
        </row>
        <row r="2182">
          <cell r="D2182" t="str">
            <v>Samayoa</v>
          </cell>
          <cell r="E2182" t="str">
            <v>Omar</v>
          </cell>
          <cell r="F2182">
            <v>2</v>
          </cell>
          <cell r="H2182">
            <v>9</v>
          </cell>
          <cell r="M2182" t="str">
            <v>X</v>
          </cell>
          <cell r="R2182" t="str">
            <v>Guatemala</v>
          </cell>
          <cell r="S2182" t="str">
            <v>Guatemala</v>
          </cell>
        </row>
        <row r="2183">
          <cell r="B2183">
            <v>3135450221409</v>
          </cell>
          <cell r="D2183" t="str">
            <v>Lux</v>
          </cell>
          <cell r="E2183" t="str">
            <v>Heber</v>
          </cell>
          <cell r="F2183">
            <v>2</v>
          </cell>
          <cell r="H2183">
            <v>8</v>
          </cell>
          <cell r="M2183" t="str">
            <v>X</v>
          </cell>
          <cell r="R2183" t="str">
            <v>Guatemala</v>
          </cell>
          <cell r="S2183" t="str">
            <v>Guatemala</v>
          </cell>
        </row>
        <row r="2184">
          <cell r="B2184">
            <v>3508161310101</v>
          </cell>
          <cell r="D2184" t="str">
            <v>Cojulún</v>
          </cell>
          <cell r="E2184" t="str">
            <v>Jennifer</v>
          </cell>
          <cell r="F2184">
            <v>1</v>
          </cell>
          <cell r="H2184">
            <v>6</v>
          </cell>
          <cell r="M2184" t="str">
            <v>X</v>
          </cell>
          <cell r="R2184" t="str">
            <v>Guatemala</v>
          </cell>
          <cell r="S2184" t="str">
            <v>Guatemala</v>
          </cell>
        </row>
        <row r="2185">
          <cell r="B2185">
            <v>3508160690101</v>
          </cell>
          <cell r="D2185" t="str">
            <v>Cojulún</v>
          </cell>
          <cell r="E2185" t="str">
            <v>Ericka</v>
          </cell>
          <cell r="F2185">
            <v>1</v>
          </cell>
          <cell r="H2185">
            <v>10</v>
          </cell>
          <cell r="M2185" t="str">
            <v>X</v>
          </cell>
          <cell r="R2185" t="str">
            <v>Guatemala</v>
          </cell>
          <cell r="S2185" t="str">
            <v>Guatemala</v>
          </cell>
        </row>
        <row r="2186">
          <cell r="B2186">
            <v>2015686320203</v>
          </cell>
          <cell r="D2186" t="str">
            <v>Tabique</v>
          </cell>
          <cell r="E2186" t="str">
            <v>Maximo</v>
          </cell>
          <cell r="F2186">
            <v>2</v>
          </cell>
          <cell r="H2186">
            <v>9</v>
          </cell>
          <cell r="M2186" t="str">
            <v>X</v>
          </cell>
          <cell r="R2186" t="str">
            <v>Guatemala</v>
          </cell>
          <cell r="S2186" t="str">
            <v>Guatemala</v>
          </cell>
        </row>
        <row r="2187">
          <cell r="B2187">
            <v>2151605920101</v>
          </cell>
          <cell r="D2187" t="str">
            <v>Torres</v>
          </cell>
          <cell r="E2187" t="str">
            <v>Axel</v>
          </cell>
          <cell r="F2187">
            <v>2</v>
          </cell>
          <cell r="H2187">
            <v>7</v>
          </cell>
          <cell r="M2187" t="str">
            <v>X</v>
          </cell>
          <cell r="R2187" t="str">
            <v>Guatemala</v>
          </cell>
          <cell r="S2187" t="str">
            <v>Guatemala</v>
          </cell>
        </row>
        <row r="2188">
          <cell r="D2188" t="str">
            <v>Ramírez</v>
          </cell>
          <cell r="E2188" t="str">
            <v>Alexia</v>
          </cell>
          <cell r="F2188">
            <v>1</v>
          </cell>
          <cell r="H2188">
            <v>6</v>
          </cell>
          <cell r="M2188" t="str">
            <v>X</v>
          </cell>
          <cell r="R2188" t="str">
            <v>Guatemala</v>
          </cell>
          <cell r="S2188" t="str">
            <v>Guatemala</v>
          </cell>
        </row>
        <row r="2189">
          <cell r="D2189" t="str">
            <v xml:space="preserve">Mejia </v>
          </cell>
          <cell r="E2189" t="str">
            <v>Marta</v>
          </cell>
          <cell r="F2189">
            <v>1</v>
          </cell>
          <cell r="H2189">
            <v>6</v>
          </cell>
          <cell r="M2189" t="str">
            <v>X</v>
          </cell>
          <cell r="R2189" t="str">
            <v>Guatemala</v>
          </cell>
          <cell r="S2189" t="str">
            <v>Guatemala</v>
          </cell>
        </row>
        <row r="2190">
          <cell r="B2190">
            <v>2048815360101</v>
          </cell>
          <cell r="D2190" t="str">
            <v>Castro</v>
          </cell>
          <cell r="E2190" t="str">
            <v>Josselyn</v>
          </cell>
          <cell r="F2190">
            <v>1</v>
          </cell>
          <cell r="H2190">
            <v>10</v>
          </cell>
          <cell r="M2190" t="str">
            <v>X</v>
          </cell>
          <cell r="R2190" t="str">
            <v>Guatemala</v>
          </cell>
          <cell r="S2190" t="str">
            <v>Guatemala</v>
          </cell>
        </row>
        <row r="2191">
          <cell r="B2191">
            <v>2091539970409</v>
          </cell>
          <cell r="D2191" t="str">
            <v>Morales</v>
          </cell>
          <cell r="E2191" t="str">
            <v xml:space="preserve">Clarita </v>
          </cell>
          <cell r="F2191">
            <v>1</v>
          </cell>
          <cell r="H2191">
            <v>7</v>
          </cell>
          <cell r="M2191" t="str">
            <v>X</v>
          </cell>
          <cell r="R2191" t="str">
            <v>Guatemala</v>
          </cell>
          <cell r="S2191" t="str">
            <v>Guatemala</v>
          </cell>
        </row>
        <row r="2192">
          <cell r="B2192">
            <v>2151606060101</v>
          </cell>
          <cell r="D2192" t="str">
            <v>Torres</v>
          </cell>
          <cell r="E2192" t="str">
            <v>Marlen</v>
          </cell>
          <cell r="F2192">
            <v>1</v>
          </cell>
          <cell r="H2192">
            <v>7</v>
          </cell>
          <cell r="M2192" t="str">
            <v>X</v>
          </cell>
          <cell r="R2192" t="str">
            <v>Guatemala</v>
          </cell>
          <cell r="S2192" t="str">
            <v>Guatemala</v>
          </cell>
        </row>
        <row r="2193">
          <cell r="B2193">
            <v>2010461990101</v>
          </cell>
          <cell r="D2193" t="str">
            <v>Herrera</v>
          </cell>
          <cell r="E2193" t="str">
            <v>Audner</v>
          </cell>
          <cell r="F2193">
            <v>2</v>
          </cell>
          <cell r="H2193">
            <v>9</v>
          </cell>
          <cell r="M2193" t="str">
            <v>X</v>
          </cell>
          <cell r="R2193" t="str">
            <v>Guatemala</v>
          </cell>
          <cell r="S2193" t="str">
            <v>Guatemala</v>
          </cell>
        </row>
        <row r="2194">
          <cell r="D2194" t="str">
            <v>Lepe</v>
          </cell>
          <cell r="E2194" t="str">
            <v>Carlos</v>
          </cell>
          <cell r="F2194">
            <v>2</v>
          </cell>
          <cell r="H2194">
            <v>6</v>
          </cell>
          <cell r="M2194" t="str">
            <v>X</v>
          </cell>
          <cell r="R2194" t="str">
            <v>Guatemala</v>
          </cell>
          <cell r="S2194" t="str">
            <v>Guatemala</v>
          </cell>
        </row>
        <row r="2195">
          <cell r="B2195">
            <v>3508161150101</v>
          </cell>
          <cell r="D2195" t="str">
            <v>Cojulún</v>
          </cell>
          <cell r="E2195" t="str">
            <v>Daniel</v>
          </cell>
          <cell r="F2195">
            <v>2</v>
          </cell>
          <cell r="H2195">
            <v>9</v>
          </cell>
          <cell r="M2195" t="str">
            <v>X</v>
          </cell>
          <cell r="R2195" t="str">
            <v>Guatemala</v>
          </cell>
          <cell r="S2195" t="str">
            <v>Guatemala</v>
          </cell>
        </row>
        <row r="2196">
          <cell r="D2196" t="str">
            <v>Mejia</v>
          </cell>
          <cell r="E2196" t="str">
            <v xml:space="preserve">Pablo </v>
          </cell>
          <cell r="F2196">
            <v>2</v>
          </cell>
          <cell r="H2196">
            <v>4</v>
          </cell>
          <cell r="M2196" t="str">
            <v>X</v>
          </cell>
          <cell r="R2196" t="str">
            <v>Guatemala</v>
          </cell>
          <cell r="S2196" t="str">
            <v>Guatemala</v>
          </cell>
        </row>
        <row r="2197">
          <cell r="D2197" t="str">
            <v>González</v>
          </cell>
          <cell r="E2197" t="str">
            <v>Angel</v>
          </cell>
          <cell r="F2197">
            <v>2</v>
          </cell>
          <cell r="H2197">
            <v>12</v>
          </cell>
          <cell r="M2197" t="str">
            <v>X</v>
          </cell>
          <cell r="R2197" t="str">
            <v>Guatemala</v>
          </cell>
          <cell r="S2197" t="str">
            <v>Guatemala</v>
          </cell>
        </row>
        <row r="2198">
          <cell r="D2198" t="str">
            <v>González</v>
          </cell>
          <cell r="E2198" t="str">
            <v>Luis</v>
          </cell>
          <cell r="F2198">
            <v>2</v>
          </cell>
          <cell r="H2198">
            <v>14</v>
          </cell>
          <cell r="M2198" t="str">
            <v>X</v>
          </cell>
          <cell r="R2198" t="str">
            <v>Guatemala</v>
          </cell>
          <cell r="S2198" t="str">
            <v>Guatemala</v>
          </cell>
        </row>
        <row r="2199">
          <cell r="D2199" t="str">
            <v>Montenegro</v>
          </cell>
          <cell r="E2199" t="str">
            <v>Bryan</v>
          </cell>
          <cell r="F2199">
            <v>2</v>
          </cell>
          <cell r="H2199">
            <v>14</v>
          </cell>
          <cell r="M2199" t="str">
            <v>X</v>
          </cell>
          <cell r="R2199" t="str">
            <v>Guatemala</v>
          </cell>
          <cell r="S2199" t="str">
            <v>Guatemala</v>
          </cell>
        </row>
        <row r="2200">
          <cell r="D2200" t="str">
            <v>Montepeque</v>
          </cell>
          <cell r="E2200" t="str">
            <v>Rosman</v>
          </cell>
          <cell r="F2200">
            <v>2</v>
          </cell>
          <cell r="H2200">
            <v>12</v>
          </cell>
          <cell r="M2200" t="str">
            <v>X</v>
          </cell>
          <cell r="R2200" t="str">
            <v>Guatemala</v>
          </cell>
          <cell r="S2200" t="str">
            <v>Guatemala</v>
          </cell>
        </row>
        <row r="2201">
          <cell r="D2201" t="str">
            <v>Fernandez</v>
          </cell>
          <cell r="E2201" t="str">
            <v>Gustavo</v>
          </cell>
          <cell r="F2201">
            <v>2</v>
          </cell>
          <cell r="H2201">
            <v>12</v>
          </cell>
          <cell r="M2201" t="str">
            <v>x</v>
          </cell>
          <cell r="R2201" t="str">
            <v>Guatemala</v>
          </cell>
          <cell r="S2201" t="str">
            <v>Guatemala</v>
          </cell>
        </row>
        <row r="2202">
          <cell r="B2202">
            <v>3337098371226</v>
          </cell>
          <cell r="D2202" t="str">
            <v>Caal</v>
          </cell>
          <cell r="E2202" t="str">
            <v>Denis</v>
          </cell>
          <cell r="F2202">
            <v>2</v>
          </cell>
          <cell r="H2202">
            <v>13</v>
          </cell>
          <cell r="M2202" t="str">
            <v>X</v>
          </cell>
          <cell r="R2202" t="str">
            <v>Guatemala</v>
          </cell>
          <cell r="S2202" t="str">
            <v>Guatemala</v>
          </cell>
        </row>
        <row r="2203">
          <cell r="D2203" t="str">
            <v>Caal</v>
          </cell>
          <cell r="E2203" t="str">
            <v>Wendy</v>
          </cell>
          <cell r="F2203">
            <v>1</v>
          </cell>
          <cell r="H2203">
            <v>11</v>
          </cell>
          <cell r="M2203" t="str">
            <v>X</v>
          </cell>
          <cell r="R2203" t="str">
            <v>Guatemala</v>
          </cell>
          <cell r="S2203" t="str">
            <v>Guatemala</v>
          </cell>
        </row>
        <row r="2204">
          <cell r="B2204">
            <v>3534696530101</v>
          </cell>
          <cell r="D2204" t="str">
            <v>Jiménez</v>
          </cell>
          <cell r="E2204" t="str">
            <v>Kevin</v>
          </cell>
          <cell r="F2204">
            <v>2</v>
          </cell>
          <cell r="H2204">
            <v>12</v>
          </cell>
          <cell r="M2204" t="str">
            <v>X</v>
          </cell>
          <cell r="R2204" t="str">
            <v>Guatemala</v>
          </cell>
          <cell r="S2204" t="str">
            <v>Guatemala</v>
          </cell>
        </row>
        <row r="2205">
          <cell r="B2205">
            <v>3134840741409</v>
          </cell>
          <cell r="D2205" t="str">
            <v>Lux</v>
          </cell>
          <cell r="E2205" t="str">
            <v>Anderson</v>
          </cell>
          <cell r="F2205">
            <v>2</v>
          </cell>
          <cell r="H2205">
            <v>13</v>
          </cell>
          <cell r="M2205" t="str">
            <v>X</v>
          </cell>
          <cell r="R2205" t="str">
            <v>Guatemala</v>
          </cell>
          <cell r="S2205" t="str">
            <v>Guatemala</v>
          </cell>
        </row>
        <row r="2206">
          <cell r="B2206">
            <v>3133951951409</v>
          </cell>
          <cell r="D2206" t="str">
            <v>Lux</v>
          </cell>
          <cell r="E2206" t="str">
            <v>Weslin</v>
          </cell>
          <cell r="F2206">
            <v>2</v>
          </cell>
          <cell r="H2206">
            <v>12</v>
          </cell>
          <cell r="M2206" t="str">
            <v>X</v>
          </cell>
          <cell r="R2206" t="str">
            <v>Guatemala</v>
          </cell>
          <cell r="S2206" t="str">
            <v>Guatemala</v>
          </cell>
        </row>
        <row r="2207">
          <cell r="D2207" t="str">
            <v>Cojulún</v>
          </cell>
          <cell r="E2207" t="str">
            <v>Wendy</v>
          </cell>
          <cell r="F2207">
            <v>1</v>
          </cell>
          <cell r="H2207">
            <v>14</v>
          </cell>
          <cell r="M2207" t="str">
            <v>X</v>
          </cell>
          <cell r="R2207" t="str">
            <v>Guatemala</v>
          </cell>
          <cell r="S2207" t="str">
            <v>Guatemala</v>
          </cell>
        </row>
        <row r="2208">
          <cell r="D2208" t="str">
            <v>Ordoñez</v>
          </cell>
          <cell r="E2208" t="str">
            <v>Ingrid</v>
          </cell>
          <cell r="F2208">
            <v>1</v>
          </cell>
          <cell r="H2208">
            <v>12</v>
          </cell>
          <cell r="M2208" t="str">
            <v>X</v>
          </cell>
          <cell r="R2208" t="str">
            <v>Guatemala</v>
          </cell>
          <cell r="S2208" t="str">
            <v>Guatemala</v>
          </cell>
        </row>
        <row r="2209">
          <cell r="D2209" t="str">
            <v>Lopez</v>
          </cell>
          <cell r="E2209" t="str">
            <v>Rafael</v>
          </cell>
          <cell r="F2209">
            <v>2</v>
          </cell>
          <cell r="H2209">
            <v>12</v>
          </cell>
          <cell r="M2209" t="str">
            <v>x</v>
          </cell>
          <cell r="R2209" t="str">
            <v>Guatemala</v>
          </cell>
          <cell r="S2209" t="str">
            <v>Guatemala</v>
          </cell>
        </row>
        <row r="2210">
          <cell r="D2210" t="str">
            <v>Carrillo</v>
          </cell>
          <cell r="E2210" t="str">
            <v>Cleidy</v>
          </cell>
          <cell r="F2210">
            <v>1</v>
          </cell>
          <cell r="H2210">
            <v>11</v>
          </cell>
          <cell r="M2210" t="str">
            <v>X</v>
          </cell>
          <cell r="R2210" t="str">
            <v>Guatemala</v>
          </cell>
          <cell r="S2210" t="str">
            <v>Guatemala</v>
          </cell>
        </row>
        <row r="2211">
          <cell r="D2211" t="str">
            <v>Castro</v>
          </cell>
          <cell r="E2211" t="str">
            <v>Kimberly</v>
          </cell>
          <cell r="F2211">
            <v>1</v>
          </cell>
          <cell r="H2211">
            <v>12</v>
          </cell>
          <cell r="M2211" t="str">
            <v>X</v>
          </cell>
          <cell r="R2211" t="str">
            <v>Guatemala</v>
          </cell>
          <cell r="S2211" t="str">
            <v>Guatemala</v>
          </cell>
        </row>
        <row r="2212">
          <cell r="B2212">
            <v>3021197280101</v>
          </cell>
          <cell r="D2212" t="str">
            <v>Herrera</v>
          </cell>
          <cell r="E2212" t="str">
            <v>Edwin</v>
          </cell>
          <cell r="F2212">
            <v>2</v>
          </cell>
          <cell r="H2212">
            <v>11</v>
          </cell>
          <cell r="M2212" t="str">
            <v>X</v>
          </cell>
          <cell r="R2212" t="str">
            <v>Guatemala</v>
          </cell>
          <cell r="S2212" t="str">
            <v>Guatemala</v>
          </cell>
        </row>
        <row r="2213">
          <cell r="B2213">
            <v>3700151500101</v>
          </cell>
          <cell r="D2213" t="str">
            <v>Mancilla</v>
          </cell>
          <cell r="E2213" t="str">
            <v>Katherine</v>
          </cell>
          <cell r="F2213">
            <v>1</v>
          </cell>
          <cell r="H2213">
            <v>12</v>
          </cell>
          <cell r="M2213" t="str">
            <v>X</v>
          </cell>
          <cell r="R2213" t="str">
            <v>Guatemala</v>
          </cell>
          <cell r="S2213" t="str">
            <v>Guatemala</v>
          </cell>
        </row>
        <row r="2214">
          <cell r="D2214" t="str">
            <v>Mancilla</v>
          </cell>
          <cell r="E2214" t="str">
            <v>Mariafernanda</v>
          </cell>
          <cell r="F2214">
            <v>1</v>
          </cell>
          <cell r="H2214">
            <v>14</v>
          </cell>
          <cell r="M2214" t="str">
            <v>X</v>
          </cell>
          <cell r="R2214" t="str">
            <v>Guatemala</v>
          </cell>
          <cell r="S2214" t="str">
            <v>Guatemala</v>
          </cell>
        </row>
        <row r="2215">
          <cell r="B2215">
            <v>3563195200101</v>
          </cell>
          <cell r="D2215" t="str">
            <v>Cano</v>
          </cell>
          <cell r="E2215" t="str">
            <v>Augusto</v>
          </cell>
          <cell r="F2215">
            <v>2</v>
          </cell>
          <cell r="H2215">
            <v>16</v>
          </cell>
          <cell r="M2215" t="str">
            <v>X</v>
          </cell>
          <cell r="R2215" t="str">
            <v>Guatemala</v>
          </cell>
          <cell r="S2215" t="str">
            <v>Guatemala</v>
          </cell>
        </row>
        <row r="2216">
          <cell r="D2216" t="str">
            <v>Montepeque</v>
          </cell>
          <cell r="E2216" t="str">
            <v>Evelyn</v>
          </cell>
          <cell r="F2216">
            <v>1</v>
          </cell>
          <cell r="H2216">
            <v>17</v>
          </cell>
          <cell r="M2216" t="str">
            <v>X</v>
          </cell>
          <cell r="R2216" t="str">
            <v>Guatemala</v>
          </cell>
          <cell r="S2216" t="str">
            <v>Guatemala</v>
          </cell>
        </row>
        <row r="2217">
          <cell r="B2217">
            <v>2417489170306</v>
          </cell>
          <cell r="D2217" t="str">
            <v>Reyes</v>
          </cell>
          <cell r="E2217" t="str">
            <v>Julio</v>
          </cell>
          <cell r="F2217">
            <v>2</v>
          </cell>
          <cell r="H2217">
            <v>23</v>
          </cell>
          <cell r="M2217" t="str">
            <v>X</v>
          </cell>
          <cell r="R2217" t="str">
            <v>Guatemala</v>
          </cell>
          <cell r="S2217" t="str">
            <v>Guatemala</v>
          </cell>
        </row>
        <row r="2218">
          <cell r="B2218">
            <v>3431793692213</v>
          </cell>
          <cell r="D2218" t="str">
            <v>González</v>
          </cell>
          <cell r="E2218" t="str">
            <v>Hector</v>
          </cell>
          <cell r="F2218">
            <v>2</v>
          </cell>
          <cell r="H2218">
            <v>19</v>
          </cell>
          <cell r="M2218" t="str">
            <v>X</v>
          </cell>
          <cell r="R2218" t="str">
            <v>Guatemala</v>
          </cell>
          <cell r="S2218" t="str">
            <v>Guatemala</v>
          </cell>
        </row>
        <row r="2219">
          <cell r="B2219">
            <v>3431793502213</v>
          </cell>
          <cell r="D2219" t="str">
            <v>González</v>
          </cell>
          <cell r="E2219" t="str">
            <v>Kevin</v>
          </cell>
          <cell r="F2219">
            <v>2</v>
          </cell>
          <cell r="H2219">
            <v>17</v>
          </cell>
          <cell r="M2219" t="str">
            <v>X</v>
          </cell>
          <cell r="R2219" t="str">
            <v>Guatemala</v>
          </cell>
          <cell r="S2219" t="str">
            <v>Guatemala</v>
          </cell>
        </row>
        <row r="2220">
          <cell r="B2220">
            <v>3618867720101</v>
          </cell>
          <cell r="D2220" t="str">
            <v>Velásquez</v>
          </cell>
          <cell r="E2220" t="str">
            <v>Brandon</v>
          </cell>
          <cell r="F2220">
            <v>2</v>
          </cell>
          <cell r="H2220">
            <v>16</v>
          </cell>
          <cell r="M2220" t="str">
            <v>X</v>
          </cell>
          <cell r="R2220" t="str">
            <v>Guatemala</v>
          </cell>
          <cell r="S2220" t="str">
            <v>Guatemala</v>
          </cell>
        </row>
        <row r="2221">
          <cell r="B2221">
            <v>3031232490108</v>
          </cell>
          <cell r="D2221" t="str">
            <v>Ordoñez</v>
          </cell>
          <cell r="E2221" t="str">
            <v>Kimberlly</v>
          </cell>
          <cell r="F2221">
            <v>1</v>
          </cell>
          <cell r="H2221">
            <v>15</v>
          </cell>
          <cell r="M2221" t="str">
            <v>X</v>
          </cell>
          <cell r="R2221" t="str">
            <v>Guatemala</v>
          </cell>
          <cell r="S2221" t="str">
            <v>Guatemala</v>
          </cell>
        </row>
        <row r="2222">
          <cell r="B2222">
            <v>2295672150805</v>
          </cell>
          <cell r="D2222" t="str">
            <v>Abac</v>
          </cell>
          <cell r="E2222" t="str">
            <v>Byron</v>
          </cell>
          <cell r="F2222">
            <v>2</v>
          </cell>
          <cell r="H2222">
            <v>24</v>
          </cell>
          <cell r="M2222" t="str">
            <v>X</v>
          </cell>
          <cell r="R2222" t="str">
            <v>Guatemala</v>
          </cell>
          <cell r="S2222" t="str">
            <v>Guatemala</v>
          </cell>
        </row>
        <row r="2223">
          <cell r="B2223">
            <v>2343948030101</v>
          </cell>
          <cell r="D2223" t="str">
            <v>Mazariegos</v>
          </cell>
          <cell r="E2223" t="str">
            <v>Wuendy</v>
          </cell>
          <cell r="F2223">
            <v>1</v>
          </cell>
          <cell r="H2223">
            <v>38</v>
          </cell>
          <cell r="M2223" t="str">
            <v>X</v>
          </cell>
          <cell r="R2223" t="str">
            <v>Guatemala</v>
          </cell>
          <cell r="S2223" t="str">
            <v>Guatemala</v>
          </cell>
        </row>
        <row r="2224">
          <cell r="B2224">
            <v>2999402330101</v>
          </cell>
          <cell r="D2224" t="str">
            <v>Cruz</v>
          </cell>
          <cell r="E2224" t="str">
            <v>Gustavo</v>
          </cell>
          <cell r="F2224">
            <v>2</v>
          </cell>
          <cell r="H2224">
            <v>17</v>
          </cell>
          <cell r="M2224" t="str">
            <v>X</v>
          </cell>
          <cell r="R2224" t="str">
            <v>Guatemala</v>
          </cell>
          <cell r="S2224" t="str">
            <v>Guatemala</v>
          </cell>
        </row>
        <row r="2225">
          <cell r="B2225">
            <v>3090033500805</v>
          </cell>
          <cell r="D2225" t="str">
            <v>Ajanel</v>
          </cell>
          <cell r="E2225" t="str">
            <v>Gerson</v>
          </cell>
          <cell r="F2225">
            <v>2</v>
          </cell>
          <cell r="H2225">
            <v>19</v>
          </cell>
          <cell r="M2225" t="str">
            <v>X</v>
          </cell>
          <cell r="R2225" t="str">
            <v>Guatemala</v>
          </cell>
          <cell r="S2225" t="str">
            <v>Guatemala</v>
          </cell>
        </row>
        <row r="2226">
          <cell r="B2226">
            <v>2027610370101</v>
          </cell>
          <cell r="D2226" t="str">
            <v>Garcia</v>
          </cell>
          <cell r="E2226" t="str">
            <v>José</v>
          </cell>
          <cell r="F2226">
            <v>2</v>
          </cell>
          <cell r="H2226">
            <v>8</v>
          </cell>
          <cell r="M2226" t="str">
            <v>X</v>
          </cell>
          <cell r="R2226" t="str">
            <v>Guatemala</v>
          </cell>
          <cell r="S2226" t="str">
            <v>Guatemala</v>
          </cell>
        </row>
        <row r="2227">
          <cell r="B2227">
            <v>2018160910101</v>
          </cell>
          <cell r="D2227" t="str">
            <v>Ruano</v>
          </cell>
          <cell r="E2227" t="str">
            <v>José</v>
          </cell>
          <cell r="F2227">
            <v>2</v>
          </cell>
          <cell r="H2227">
            <v>8</v>
          </cell>
          <cell r="M2227" t="str">
            <v>X</v>
          </cell>
          <cell r="R2227" t="str">
            <v>Guatemala</v>
          </cell>
          <cell r="S2227" t="str">
            <v>Guatemala</v>
          </cell>
        </row>
        <row r="2228">
          <cell r="B2228">
            <v>3389073272101</v>
          </cell>
          <cell r="D2228" t="str">
            <v>Ortíz</v>
          </cell>
          <cell r="E2228" t="str">
            <v>Angel</v>
          </cell>
          <cell r="F2228">
            <v>2</v>
          </cell>
          <cell r="H2228">
            <v>10</v>
          </cell>
          <cell r="M2228" t="str">
            <v>X</v>
          </cell>
          <cell r="R2228" t="str">
            <v>Guatemala</v>
          </cell>
          <cell r="S2228" t="str">
            <v>Guatemala</v>
          </cell>
        </row>
        <row r="2229">
          <cell r="D2229" t="str">
            <v>Lemus</v>
          </cell>
          <cell r="E2229" t="str">
            <v>Hugo</v>
          </cell>
          <cell r="F2229">
            <v>2</v>
          </cell>
          <cell r="H2229">
            <v>10</v>
          </cell>
          <cell r="M2229" t="str">
            <v>X</v>
          </cell>
          <cell r="R2229" t="str">
            <v>Guatemala</v>
          </cell>
          <cell r="S2229" t="str">
            <v>Guatemala</v>
          </cell>
        </row>
        <row r="2230">
          <cell r="B2230">
            <v>2151219450101</v>
          </cell>
          <cell r="D2230" t="str">
            <v>Chinchilla</v>
          </cell>
          <cell r="E2230" t="str">
            <v xml:space="preserve">Otto </v>
          </cell>
          <cell r="F2230">
            <v>2</v>
          </cell>
          <cell r="H2230">
            <v>7</v>
          </cell>
          <cell r="M2230" t="str">
            <v>X</v>
          </cell>
          <cell r="R2230" t="str">
            <v>Guatemala</v>
          </cell>
          <cell r="S2230" t="str">
            <v>Guatemala</v>
          </cell>
        </row>
        <row r="2231">
          <cell r="B2231">
            <v>2016499690101</v>
          </cell>
          <cell r="D2231" t="str">
            <v>Chinchilla</v>
          </cell>
          <cell r="E2231" t="str">
            <v>Camila</v>
          </cell>
          <cell r="F2231">
            <v>1</v>
          </cell>
          <cell r="H2231">
            <v>8</v>
          </cell>
          <cell r="M2231" t="str">
            <v>X</v>
          </cell>
          <cell r="R2231" t="str">
            <v>Guatemala</v>
          </cell>
          <cell r="S2231" t="str">
            <v>Guatemala</v>
          </cell>
        </row>
        <row r="2232">
          <cell r="B2232">
            <v>2345218130101</v>
          </cell>
          <cell r="D2232" t="str">
            <v>Ordoñez</v>
          </cell>
          <cell r="E2232" t="str">
            <v>Nataly</v>
          </cell>
          <cell r="F2232">
            <v>1</v>
          </cell>
          <cell r="H2232">
            <v>6</v>
          </cell>
          <cell r="M2232" t="str">
            <v>X</v>
          </cell>
          <cell r="R2232" t="str">
            <v>Guatemala</v>
          </cell>
          <cell r="S2232" t="str">
            <v>Guatemala</v>
          </cell>
        </row>
        <row r="2233">
          <cell r="B2233">
            <v>3033324170108</v>
          </cell>
          <cell r="D2233" t="str">
            <v>Guamuch</v>
          </cell>
          <cell r="E2233" t="str">
            <v>Victor</v>
          </cell>
          <cell r="F2233">
            <v>2</v>
          </cell>
          <cell r="H2233">
            <v>9</v>
          </cell>
          <cell r="M2233" t="str">
            <v>X</v>
          </cell>
          <cell r="R2233" t="str">
            <v>Guatemala</v>
          </cell>
          <cell r="S2233" t="str">
            <v>Guatemala</v>
          </cell>
        </row>
        <row r="2234">
          <cell r="B2234">
            <v>2313995370101</v>
          </cell>
          <cell r="D2234" t="str">
            <v>Guamuch</v>
          </cell>
          <cell r="E2234" t="str">
            <v>Pedro</v>
          </cell>
          <cell r="F2234">
            <v>2</v>
          </cell>
          <cell r="H2234">
            <v>8</v>
          </cell>
          <cell r="M2234" t="str">
            <v>X</v>
          </cell>
          <cell r="R2234" t="str">
            <v>Guatemala</v>
          </cell>
          <cell r="S2234" t="str">
            <v>Guatemala</v>
          </cell>
        </row>
        <row r="2235">
          <cell r="D2235" t="str">
            <v>Guamuch</v>
          </cell>
          <cell r="E2235" t="str">
            <v>Síon</v>
          </cell>
          <cell r="F2235">
            <v>2</v>
          </cell>
          <cell r="H2235">
            <v>10</v>
          </cell>
          <cell r="M2235" t="str">
            <v>X</v>
          </cell>
          <cell r="R2235" t="str">
            <v>Guatemala</v>
          </cell>
          <cell r="S2235" t="str">
            <v>Guatemala</v>
          </cell>
        </row>
        <row r="2236">
          <cell r="D2236" t="str">
            <v>Juárez</v>
          </cell>
          <cell r="E2236" t="str">
            <v>Carlos</v>
          </cell>
          <cell r="F2236">
            <v>2</v>
          </cell>
          <cell r="H2236">
            <v>10</v>
          </cell>
          <cell r="M2236" t="str">
            <v>X</v>
          </cell>
          <cell r="R2236" t="str">
            <v>Guatemala</v>
          </cell>
          <cell r="S2236" t="str">
            <v>Guatemala</v>
          </cell>
        </row>
        <row r="2237">
          <cell r="B2237">
            <v>2052793330101</v>
          </cell>
          <cell r="D2237" t="str">
            <v>Juárez</v>
          </cell>
          <cell r="E2237" t="str">
            <v>María</v>
          </cell>
          <cell r="F2237">
            <v>1</v>
          </cell>
          <cell r="H2237">
            <v>8</v>
          </cell>
          <cell r="M2237" t="str">
            <v>X</v>
          </cell>
          <cell r="R2237" t="str">
            <v>Guatemala</v>
          </cell>
          <cell r="S2237" t="str">
            <v>Guatemala</v>
          </cell>
        </row>
        <row r="2238">
          <cell r="B2238">
            <v>2009650690101</v>
          </cell>
          <cell r="D2238" t="str">
            <v>Barrios</v>
          </cell>
          <cell r="E2238" t="str">
            <v>Jimena</v>
          </cell>
          <cell r="F2238">
            <v>1</v>
          </cell>
          <cell r="H2238">
            <v>9</v>
          </cell>
          <cell r="M2238" t="str">
            <v>X</v>
          </cell>
          <cell r="R2238" t="str">
            <v>Guatemala</v>
          </cell>
          <cell r="S2238" t="str">
            <v>Guatemala</v>
          </cell>
        </row>
        <row r="2239">
          <cell r="B2239">
            <v>2431569520101</v>
          </cell>
          <cell r="D2239" t="str">
            <v>Fernández</v>
          </cell>
          <cell r="E2239" t="str">
            <v>Mirsa</v>
          </cell>
          <cell r="F2239">
            <v>1</v>
          </cell>
          <cell r="H2239">
            <v>7</v>
          </cell>
          <cell r="M2239" t="str">
            <v>X</v>
          </cell>
          <cell r="R2239" t="str">
            <v>Guatemala</v>
          </cell>
          <cell r="S2239" t="str">
            <v>Guatemala</v>
          </cell>
        </row>
        <row r="2240">
          <cell r="B2240">
            <v>2046118730101</v>
          </cell>
          <cell r="D2240" t="str">
            <v>López</v>
          </cell>
          <cell r="E2240" t="str">
            <v>Ethan</v>
          </cell>
          <cell r="F2240">
            <v>2</v>
          </cell>
          <cell r="H2240">
            <v>8</v>
          </cell>
          <cell r="M2240" t="str">
            <v>X</v>
          </cell>
          <cell r="R2240" t="str">
            <v>Guatemala</v>
          </cell>
          <cell r="S2240" t="str">
            <v>Guatemala</v>
          </cell>
        </row>
        <row r="2241">
          <cell r="B2241">
            <v>2049404940101</v>
          </cell>
          <cell r="D2241" t="str">
            <v>Fernández</v>
          </cell>
          <cell r="E2241" t="str">
            <v>María</v>
          </cell>
          <cell r="F2241">
            <v>1</v>
          </cell>
          <cell r="H2241">
            <v>9</v>
          </cell>
          <cell r="M2241" t="str">
            <v>X</v>
          </cell>
          <cell r="R2241" t="str">
            <v>Guatemala</v>
          </cell>
          <cell r="S2241" t="str">
            <v>Guatemala</v>
          </cell>
        </row>
        <row r="2242">
          <cell r="D2242" t="str">
            <v>Sanchez</v>
          </cell>
          <cell r="E2242" t="str">
            <v>Santiago</v>
          </cell>
          <cell r="F2242">
            <v>2</v>
          </cell>
          <cell r="H2242">
            <v>7</v>
          </cell>
          <cell r="M2242" t="str">
            <v>X</v>
          </cell>
          <cell r="R2242" t="str">
            <v>Guatemala</v>
          </cell>
          <cell r="S2242" t="str">
            <v>Guatemala</v>
          </cell>
        </row>
        <row r="2243">
          <cell r="E2243" t="str">
            <v>Paulo</v>
          </cell>
          <cell r="F2243">
            <v>2</v>
          </cell>
          <cell r="H2243">
            <v>10</v>
          </cell>
          <cell r="M2243" t="str">
            <v>X</v>
          </cell>
          <cell r="R2243" t="str">
            <v>Guatemala</v>
          </cell>
          <cell r="S2243" t="str">
            <v>Guatemala</v>
          </cell>
        </row>
        <row r="2244">
          <cell r="D2244" t="str">
            <v>Rodriguez</v>
          </cell>
          <cell r="E2244" t="str">
            <v>Ludwing</v>
          </cell>
          <cell r="F2244">
            <v>2</v>
          </cell>
          <cell r="H2244">
            <v>6</v>
          </cell>
          <cell r="M2244" t="str">
            <v>X</v>
          </cell>
          <cell r="R2244" t="str">
            <v>Guatemala</v>
          </cell>
          <cell r="S2244" t="str">
            <v>Guatemala</v>
          </cell>
        </row>
        <row r="2245">
          <cell r="D2245" t="str">
            <v>Aguilar</v>
          </cell>
          <cell r="E2245" t="str">
            <v>Hugo</v>
          </cell>
          <cell r="F2245">
            <v>2</v>
          </cell>
          <cell r="H2245">
            <v>9</v>
          </cell>
          <cell r="M2245" t="str">
            <v>X</v>
          </cell>
          <cell r="R2245" t="str">
            <v>Guatemala</v>
          </cell>
          <cell r="S2245" t="str">
            <v>Guatemala</v>
          </cell>
        </row>
        <row r="2246">
          <cell r="D2246" t="str">
            <v>Chitay</v>
          </cell>
          <cell r="E2246" t="str">
            <v>Elmer</v>
          </cell>
          <cell r="F2246">
            <v>2</v>
          </cell>
          <cell r="H2246">
            <v>9</v>
          </cell>
          <cell r="M2246" t="str">
            <v>X</v>
          </cell>
          <cell r="R2246" t="str">
            <v>Guatemala</v>
          </cell>
          <cell r="S2246" t="str">
            <v>Guatemala</v>
          </cell>
        </row>
        <row r="2247">
          <cell r="B2247">
            <v>2018184420101</v>
          </cell>
          <cell r="D2247" t="str">
            <v>Lemus</v>
          </cell>
          <cell r="E2247" t="str">
            <v>Diego</v>
          </cell>
          <cell r="F2247">
            <v>2</v>
          </cell>
          <cell r="H2247">
            <v>9</v>
          </cell>
          <cell r="M2247" t="str">
            <v>X</v>
          </cell>
          <cell r="R2247" t="str">
            <v>Guatemala</v>
          </cell>
          <cell r="S2247" t="str">
            <v>Guatemala</v>
          </cell>
        </row>
        <row r="2248">
          <cell r="D2248" t="str">
            <v>Cabrera</v>
          </cell>
          <cell r="E2248" t="str">
            <v>Jose</v>
          </cell>
          <cell r="F2248">
            <v>2</v>
          </cell>
          <cell r="H2248">
            <v>10</v>
          </cell>
          <cell r="M2248" t="str">
            <v>X</v>
          </cell>
          <cell r="R2248" t="str">
            <v>Guatemala</v>
          </cell>
          <cell r="S2248" t="str">
            <v>Guatemala</v>
          </cell>
        </row>
        <row r="2249">
          <cell r="D2249" t="str">
            <v>Alvarez</v>
          </cell>
          <cell r="E2249" t="str">
            <v>Jayli</v>
          </cell>
          <cell r="F2249">
            <v>1</v>
          </cell>
          <cell r="H2249">
            <v>9</v>
          </cell>
          <cell r="M2249" t="str">
            <v>X</v>
          </cell>
          <cell r="R2249" t="str">
            <v>Guatemala</v>
          </cell>
          <cell r="S2249" t="str">
            <v>Guatemala</v>
          </cell>
        </row>
        <row r="2250">
          <cell r="D2250" t="str">
            <v>Morataya</v>
          </cell>
          <cell r="E2250" t="str">
            <v>Wilmer</v>
          </cell>
          <cell r="F2250">
            <v>2</v>
          </cell>
          <cell r="H2250">
            <v>9</v>
          </cell>
          <cell r="M2250" t="str">
            <v>X</v>
          </cell>
          <cell r="R2250" t="str">
            <v>Guatemala</v>
          </cell>
          <cell r="S2250" t="str">
            <v>Guatemala</v>
          </cell>
        </row>
        <row r="2251">
          <cell r="B2251">
            <v>2992052740101</v>
          </cell>
          <cell r="D2251" t="str">
            <v>Ubeda</v>
          </cell>
          <cell r="E2251" t="str">
            <v>Marcos</v>
          </cell>
          <cell r="F2251">
            <v>2</v>
          </cell>
          <cell r="H2251">
            <v>9</v>
          </cell>
          <cell r="M2251" t="str">
            <v>X</v>
          </cell>
          <cell r="R2251" t="str">
            <v>Guatemala</v>
          </cell>
          <cell r="S2251" t="str">
            <v>Guatemala</v>
          </cell>
        </row>
        <row r="2252">
          <cell r="B2252">
            <v>3658216590101</v>
          </cell>
          <cell r="D2252" t="str">
            <v>Hernández</v>
          </cell>
          <cell r="E2252" t="str">
            <v>Allan</v>
          </cell>
          <cell r="F2252">
            <v>2</v>
          </cell>
          <cell r="H2252">
            <v>13</v>
          </cell>
          <cell r="M2252" t="str">
            <v>X</v>
          </cell>
          <cell r="R2252" t="str">
            <v>Guatemala</v>
          </cell>
          <cell r="S2252" t="str">
            <v>Guatemala</v>
          </cell>
        </row>
        <row r="2253">
          <cell r="B2253">
            <v>2989311250101</v>
          </cell>
          <cell r="D2253" t="str">
            <v>Hernández</v>
          </cell>
          <cell r="E2253" t="str">
            <v>Diego</v>
          </cell>
          <cell r="F2253">
            <v>2</v>
          </cell>
          <cell r="H2253">
            <v>13</v>
          </cell>
          <cell r="M2253" t="str">
            <v>X</v>
          </cell>
          <cell r="R2253" t="str">
            <v>Guatemala</v>
          </cell>
          <cell r="S2253" t="str">
            <v>Guatemala</v>
          </cell>
        </row>
        <row r="2254">
          <cell r="B2254">
            <v>2987820140101</v>
          </cell>
          <cell r="D2254" t="str">
            <v>Ruano</v>
          </cell>
          <cell r="E2254" t="str">
            <v>Roy</v>
          </cell>
          <cell r="F2254">
            <v>2</v>
          </cell>
          <cell r="H2254">
            <v>14</v>
          </cell>
          <cell r="M2254" t="str">
            <v>X</v>
          </cell>
          <cell r="R2254" t="str">
            <v>Guatemala</v>
          </cell>
          <cell r="S2254" t="str">
            <v>Guatemala</v>
          </cell>
        </row>
        <row r="2255">
          <cell r="B2255">
            <v>3616262230101</v>
          </cell>
          <cell r="D2255" t="str">
            <v>Chinchilla</v>
          </cell>
          <cell r="E2255" t="str">
            <v>Miriam</v>
          </cell>
          <cell r="F2255">
            <v>1</v>
          </cell>
          <cell r="H2255">
            <v>13</v>
          </cell>
          <cell r="M2255" t="str">
            <v>X</v>
          </cell>
          <cell r="R2255" t="str">
            <v>Guatemala</v>
          </cell>
          <cell r="S2255" t="str">
            <v>Guatemala</v>
          </cell>
        </row>
        <row r="2256">
          <cell r="D2256" t="str">
            <v>Zoi</v>
          </cell>
          <cell r="E2256" t="str">
            <v>Valeria</v>
          </cell>
          <cell r="F2256">
            <v>1</v>
          </cell>
          <cell r="H2256">
            <v>12</v>
          </cell>
          <cell r="M2256" t="str">
            <v>X</v>
          </cell>
          <cell r="R2256" t="str">
            <v>Guatemala</v>
          </cell>
          <cell r="S2256" t="str">
            <v>Guatemala</v>
          </cell>
        </row>
        <row r="2257">
          <cell r="D2257" t="str">
            <v>Herrera</v>
          </cell>
          <cell r="E2257" t="str">
            <v>Katherine</v>
          </cell>
          <cell r="F2257">
            <v>1</v>
          </cell>
          <cell r="H2257">
            <v>11</v>
          </cell>
          <cell r="M2257" t="str">
            <v>X</v>
          </cell>
          <cell r="R2257" t="str">
            <v>Guatemala</v>
          </cell>
          <cell r="S2257" t="str">
            <v>Guatemala</v>
          </cell>
        </row>
        <row r="2258">
          <cell r="D2258" t="str">
            <v>Barrios</v>
          </cell>
          <cell r="E2258" t="str">
            <v>Diego</v>
          </cell>
          <cell r="F2258">
            <v>2</v>
          </cell>
          <cell r="H2258">
            <v>11</v>
          </cell>
          <cell r="M2258" t="str">
            <v>X</v>
          </cell>
          <cell r="R2258" t="str">
            <v>Guatemala</v>
          </cell>
          <cell r="S2258" t="str">
            <v>Guatemala</v>
          </cell>
        </row>
        <row r="2259">
          <cell r="D2259" t="str">
            <v>Barrios</v>
          </cell>
          <cell r="E2259" t="str">
            <v>Ericka</v>
          </cell>
          <cell r="F2259">
            <v>1</v>
          </cell>
          <cell r="H2259">
            <v>13</v>
          </cell>
          <cell r="M2259" t="str">
            <v>X</v>
          </cell>
          <cell r="R2259" t="str">
            <v>Guatemala</v>
          </cell>
          <cell r="S2259" t="str">
            <v>Guatemala</v>
          </cell>
        </row>
        <row r="2260">
          <cell r="D2260" t="str">
            <v>Roman</v>
          </cell>
          <cell r="E2260" t="str">
            <v>Angela</v>
          </cell>
          <cell r="F2260">
            <v>1</v>
          </cell>
          <cell r="H2260">
            <v>13</v>
          </cell>
          <cell r="M2260" t="str">
            <v>X</v>
          </cell>
          <cell r="R2260" t="str">
            <v>Guatemala</v>
          </cell>
          <cell r="S2260" t="str">
            <v>Guatemala</v>
          </cell>
        </row>
        <row r="2261">
          <cell r="B2261">
            <v>3700002260101</v>
          </cell>
          <cell r="D2261" t="str">
            <v xml:space="preserve">Díaz </v>
          </cell>
          <cell r="E2261" t="str">
            <v>Jefrey</v>
          </cell>
          <cell r="F2261">
            <v>2</v>
          </cell>
          <cell r="H2261">
            <v>15</v>
          </cell>
          <cell r="M2261" t="str">
            <v>X</v>
          </cell>
          <cell r="R2261" t="str">
            <v>Guatemala</v>
          </cell>
          <cell r="S2261" t="str">
            <v>Guatemala</v>
          </cell>
        </row>
        <row r="2262">
          <cell r="D2262" t="str">
            <v>Rivera</v>
          </cell>
          <cell r="E2262" t="str">
            <v>Hugo</v>
          </cell>
          <cell r="F2262">
            <v>2</v>
          </cell>
          <cell r="H2262">
            <v>17</v>
          </cell>
          <cell r="M2262" t="str">
            <v>X</v>
          </cell>
          <cell r="R2262" t="str">
            <v>Guatemala</v>
          </cell>
          <cell r="S2262" t="str">
            <v>Guatemala</v>
          </cell>
        </row>
        <row r="2263">
          <cell r="D2263" t="str">
            <v>Gómez</v>
          </cell>
          <cell r="E2263" t="str">
            <v>Ahiezer</v>
          </cell>
          <cell r="F2263">
            <v>2</v>
          </cell>
          <cell r="H2263">
            <v>17</v>
          </cell>
          <cell r="M2263" t="str">
            <v>X</v>
          </cell>
          <cell r="R2263" t="str">
            <v>Guatemala</v>
          </cell>
          <cell r="S2263" t="str">
            <v>Guatemala</v>
          </cell>
        </row>
        <row r="2264">
          <cell r="D2264" t="str">
            <v>Cú</v>
          </cell>
          <cell r="E2264" t="str">
            <v>Diego</v>
          </cell>
          <cell r="F2264">
            <v>2</v>
          </cell>
          <cell r="H2264">
            <v>16</v>
          </cell>
          <cell r="M2264" t="str">
            <v>X</v>
          </cell>
          <cell r="R2264" t="str">
            <v>Guatemala</v>
          </cell>
          <cell r="S2264" t="str">
            <v>Guatemala</v>
          </cell>
        </row>
        <row r="2265">
          <cell r="B2265">
            <v>1617788361420</v>
          </cell>
          <cell r="D2265" t="str">
            <v>Choc</v>
          </cell>
          <cell r="E2265" t="str">
            <v>Macario</v>
          </cell>
          <cell r="F2265">
            <v>2</v>
          </cell>
          <cell r="H2265">
            <v>32</v>
          </cell>
          <cell r="M2265" t="str">
            <v>X</v>
          </cell>
          <cell r="R2265" t="str">
            <v>Guatemala</v>
          </cell>
          <cell r="S2265" t="str">
            <v>Guatemala</v>
          </cell>
        </row>
        <row r="2266">
          <cell r="B2266">
            <v>3032082010108</v>
          </cell>
          <cell r="D2266" t="str">
            <v>Guamuch</v>
          </cell>
          <cell r="E2266" t="str">
            <v>Héctor</v>
          </cell>
          <cell r="F2266">
            <v>2</v>
          </cell>
          <cell r="H2266">
            <v>16</v>
          </cell>
          <cell r="M2266" t="str">
            <v>X</v>
          </cell>
          <cell r="R2266" t="str">
            <v>Guatemala</v>
          </cell>
          <cell r="S2266" t="str">
            <v>Guatemala</v>
          </cell>
        </row>
        <row r="2267">
          <cell r="B2267">
            <v>3008359140101</v>
          </cell>
          <cell r="D2267" t="str">
            <v>Juárez</v>
          </cell>
          <cell r="E2267" t="str">
            <v>Javier</v>
          </cell>
          <cell r="F2267">
            <v>2</v>
          </cell>
          <cell r="H2267">
            <v>15</v>
          </cell>
          <cell r="M2267" t="str">
            <v>X</v>
          </cell>
          <cell r="R2267" t="str">
            <v>Guatemala</v>
          </cell>
          <cell r="S2267" t="str">
            <v>Guatemala</v>
          </cell>
        </row>
        <row r="2268">
          <cell r="B2268">
            <v>2035771590101</v>
          </cell>
          <cell r="D2268" t="str">
            <v>Hernández</v>
          </cell>
          <cell r="E2268" t="str">
            <v>Angel</v>
          </cell>
          <cell r="F2268">
            <v>2</v>
          </cell>
          <cell r="H2268">
            <v>8</v>
          </cell>
          <cell r="M2268" t="str">
            <v>X</v>
          </cell>
          <cell r="R2268" t="str">
            <v>Guatemala</v>
          </cell>
          <cell r="S2268" t="str">
            <v>Guatemala</v>
          </cell>
        </row>
        <row r="2269">
          <cell r="B2269">
            <v>2331843680101</v>
          </cell>
          <cell r="D2269" t="str">
            <v>Chomá</v>
          </cell>
          <cell r="E2269" t="str">
            <v>Eduard</v>
          </cell>
          <cell r="F2269">
            <v>2</v>
          </cell>
          <cell r="H2269">
            <v>6</v>
          </cell>
          <cell r="M2269" t="str">
            <v>X</v>
          </cell>
          <cell r="R2269" t="str">
            <v>Guatemala</v>
          </cell>
          <cell r="S2269" t="str">
            <v>Guatemala</v>
          </cell>
        </row>
        <row r="2270">
          <cell r="D2270" t="str">
            <v>Sosa</v>
          </cell>
          <cell r="E2270" t="str">
            <v>Melissa</v>
          </cell>
          <cell r="F2270">
            <v>1</v>
          </cell>
          <cell r="H2270">
            <v>10</v>
          </cell>
          <cell r="M2270" t="str">
            <v>X</v>
          </cell>
          <cell r="R2270" t="str">
            <v>Guatemala</v>
          </cell>
          <cell r="S2270" t="str">
            <v>Guatemala</v>
          </cell>
        </row>
        <row r="2271">
          <cell r="D2271" t="str">
            <v>Ola</v>
          </cell>
          <cell r="E2271" t="str">
            <v>Hellen</v>
          </cell>
          <cell r="F2271">
            <v>1</v>
          </cell>
          <cell r="H2271">
            <v>10</v>
          </cell>
          <cell r="M2271" t="str">
            <v>X</v>
          </cell>
          <cell r="R2271" t="str">
            <v>Guatemala</v>
          </cell>
          <cell r="S2271" t="str">
            <v>Guatemala</v>
          </cell>
        </row>
        <row r="2272">
          <cell r="B2272">
            <v>2004352210101</v>
          </cell>
          <cell r="D2272" t="str">
            <v>Gómez</v>
          </cell>
          <cell r="E2272" t="str">
            <v>Jonatan</v>
          </cell>
          <cell r="F2272">
            <v>2</v>
          </cell>
          <cell r="H2272">
            <v>9</v>
          </cell>
          <cell r="M2272" t="str">
            <v>X</v>
          </cell>
          <cell r="R2272" t="str">
            <v>Guatemala</v>
          </cell>
          <cell r="S2272" t="str">
            <v>Guatemala</v>
          </cell>
        </row>
        <row r="2273">
          <cell r="B2273">
            <v>2394070590101</v>
          </cell>
          <cell r="D2273" t="str">
            <v>Hernández</v>
          </cell>
          <cell r="E2273" t="str">
            <v>Sheyli</v>
          </cell>
          <cell r="F2273">
            <v>1</v>
          </cell>
          <cell r="H2273">
            <v>5</v>
          </cell>
          <cell r="M2273" t="str">
            <v>X</v>
          </cell>
          <cell r="R2273" t="str">
            <v>Guatemala</v>
          </cell>
          <cell r="S2273" t="str">
            <v>Guatemala</v>
          </cell>
        </row>
        <row r="2274">
          <cell r="D2274" t="str">
            <v>Sanchez</v>
          </cell>
          <cell r="E2274" t="str">
            <v>Carlos</v>
          </cell>
          <cell r="F2274">
            <v>2</v>
          </cell>
          <cell r="H2274">
            <v>12</v>
          </cell>
          <cell r="M2274" t="str">
            <v>X</v>
          </cell>
          <cell r="R2274" t="str">
            <v>Guatemala</v>
          </cell>
          <cell r="S2274" t="str">
            <v>Guatemala</v>
          </cell>
        </row>
        <row r="2275">
          <cell r="D2275" t="str">
            <v>Lemus</v>
          </cell>
          <cell r="E2275" t="str">
            <v>Alexia</v>
          </cell>
          <cell r="F2275">
            <v>1</v>
          </cell>
          <cell r="H2275">
            <v>11</v>
          </cell>
          <cell r="M2275" t="str">
            <v>X</v>
          </cell>
          <cell r="R2275" t="str">
            <v>Guatemala</v>
          </cell>
          <cell r="S2275" t="str">
            <v>Guatemala</v>
          </cell>
        </row>
        <row r="2276">
          <cell r="B2276">
            <v>2236547520101</v>
          </cell>
          <cell r="D2276" t="str">
            <v>García</v>
          </cell>
          <cell r="E2276" t="str">
            <v xml:space="preserve">Angel </v>
          </cell>
          <cell r="F2276">
            <v>2</v>
          </cell>
          <cell r="H2276">
            <v>12</v>
          </cell>
          <cell r="M2276" t="str">
            <v>X</v>
          </cell>
          <cell r="R2276" t="str">
            <v>Guatemala</v>
          </cell>
          <cell r="S2276" t="str">
            <v>Guatemala</v>
          </cell>
        </row>
        <row r="2277">
          <cell r="D2277" t="str">
            <v>González</v>
          </cell>
          <cell r="E2277" t="str">
            <v>Tyron</v>
          </cell>
          <cell r="F2277">
            <v>2</v>
          </cell>
          <cell r="H2277">
            <v>12</v>
          </cell>
          <cell r="M2277" t="str">
            <v>X</v>
          </cell>
          <cell r="R2277" t="str">
            <v>Guatemala</v>
          </cell>
          <cell r="S2277" t="str">
            <v>Guatemala</v>
          </cell>
        </row>
        <row r="2278">
          <cell r="D2278" t="str">
            <v>Portillo</v>
          </cell>
          <cell r="E2278" t="str">
            <v>Dorian</v>
          </cell>
          <cell r="F2278">
            <v>2</v>
          </cell>
          <cell r="H2278">
            <v>13</v>
          </cell>
          <cell r="M2278" t="str">
            <v>X</v>
          </cell>
          <cell r="R2278" t="str">
            <v>Guatemala</v>
          </cell>
          <cell r="S2278" t="str">
            <v>Guatemala</v>
          </cell>
        </row>
        <row r="2279">
          <cell r="B2279">
            <v>2271942840101</v>
          </cell>
          <cell r="D2279" t="str">
            <v>González</v>
          </cell>
          <cell r="E2279" t="str">
            <v>Cristopher</v>
          </cell>
          <cell r="F2279">
            <v>2</v>
          </cell>
          <cell r="H2279">
            <v>11</v>
          </cell>
          <cell r="M2279" t="str">
            <v>X</v>
          </cell>
          <cell r="R2279" t="str">
            <v>Guatemala</v>
          </cell>
          <cell r="S2279" t="str">
            <v>Guatemala</v>
          </cell>
        </row>
        <row r="2280">
          <cell r="B2280">
            <v>3013836260101</v>
          </cell>
          <cell r="D2280" t="str">
            <v>Pérez</v>
          </cell>
          <cell r="E2280" t="str">
            <v>David</v>
          </cell>
          <cell r="F2280">
            <v>2</v>
          </cell>
          <cell r="H2280">
            <v>13</v>
          </cell>
          <cell r="M2280" t="str">
            <v>X</v>
          </cell>
          <cell r="R2280" t="str">
            <v>Guatemala</v>
          </cell>
          <cell r="S2280" t="str">
            <v>Guatemala</v>
          </cell>
        </row>
        <row r="2281">
          <cell r="D2281" t="str">
            <v>Ixcoy</v>
          </cell>
          <cell r="E2281" t="str">
            <v>Gersón</v>
          </cell>
          <cell r="F2281">
            <v>2</v>
          </cell>
          <cell r="H2281">
            <v>11</v>
          </cell>
          <cell r="M2281" t="str">
            <v>X</v>
          </cell>
          <cell r="R2281" t="str">
            <v>Guatemala</v>
          </cell>
          <cell r="S2281" t="str">
            <v>Guatemala</v>
          </cell>
        </row>
        <row r="2282">
          <cell r="B2282">
            <v>3626056530101</v>
          </cell>
          <cell r="D2282" t="str">
            <v>López</v>
          </cell>
          <cell r="E2282" t="str">
            <v>Yasmin</v>
          </cell>
          <cell r="F2282">
            <v>1</v>
          </cell>
          <cell r="H2282">
            <v>14</v>
          </cell>
          <cell r="M2282" t="str">
            <v>X</v>
          </cell>
          <cell r="R2282" t="str">
            <v>Guatemala</v>
          </cell>
          <cell r="S2282" t="str">
            <v>Guatemala</v>
          </cell>
        </row>
        <row r="2283">
          <cell r="B2283">
            <v>3017900510101</v>
          </cell>
          <cell r="D2283" t="str">
            <v>Méndez</v>
          </cell>
          <cell r="E2283" t="str">
            <v>Jonathan</v>
          </cell>
          <cell r="F2283">
            <v>2</v>
          </cell>
          <cell r="H2283">
            <v>14</v>
          </cell>
          <cell r="M2283" t="str">
            <v>X</v>
          </cell>
          <cell r="R2283" t="str">
            <v>Guatemala</v>
          </cell>
          <cell r="S2283" t="str">
            <v>Guatemala</v>
          </cell>
        </row>
        <row r="2284">
          <cell r="B2284">
            <v>3283195111708</v>
          </cell>
          <cell r="D2284" t="str">
            <v>Chomá</v>
          </cell>
          <cell r="E2284" t="str">
            <v>Milton</v>
          </cell>
          <cell r="F2284">
            <v>2</v>
          </cell>
          <cell r="H2284">
            <v>11</v>
          </cell>
          <cell r="M2284" t="str">
            <v>X</v>
          </cell>
          <cell r="R2284" t="str">
            <v>Guatemala</v>
          </cell>
          <cell r="S2284" t="str">
            <v>Guatemala</v>
          </cell>
        </row>
        <row r="2285">
          <cell r="B2285">
            <v>3276798671101</v>
          </cell>
          <cell r="D2285" t="str">
            <v>Ravanales</v>
          </cell>
          <cell r="E2285" t="str">
            <v>Ana</v>
          </cell>
          <cell r="F2285">
            <v>1</v>
          </cell>
          <cell r="H2285">
            <v>14</v>
          </cell>
          <cell r="M2285" t="str">
            <v>X</v>
          </cell>
          <cell r="R2285" t="str">
            <v>Guatemala</v>
          </cell>
          <cell r="S2285" t="str">
            <v>Guatemala</v>
          </cell>
        </row>
        <row r="2286">
          <cell r="B2286">
            <v>3278147801101</v>
          </cell>
          <cell r="D2286" t="str">
            <v>Rabanales</v>
          </cell>
          <cell r="E2286" t="str">
            <v>Emiliano</v>
          </cell>
          <cell r="F2286">
            <v>2</v>
          </cell>
          <cell r="H2286">
            <v>14</v>
          </cell>
          <cell r="M2286" t="str">
            <v>X</v>
          </cell>
          <cell r="R2286" t="str">
            <v>Guatemala</v>
          </cell>
          <cell r="S2286" t="str">
            <v>Guatemala</v>
          </cell>
        </row>
        <row r="2287">
          <cell r="B2287">
            <v>3017921860101</v>
          </cell>
          <cell r="D2287" t="str">
            <v>Gómez</v>
          </cell>
          <cell r="E2287" t="str">
            <v>Bryan</v>
          </cell>
          <cell r="F2287">
            <v>2</v>
          </cell>
          <cell r="H2287">
            <v>13</v>
          </cell>
          <cell r="M2287" t="str">
            <v>X</v>
          </cell>
          <cell r="R2287" t="str">
            <v>Guatemala</v>
          </cell>
          <cell r="S2287" t="str">
            <v>Guatemala</v>
          </cell>
        </row>
        <row r="2288">
          <cell r="B2288">
            <v>2442287440108</v>
          </cell>
          <cell r="D2288" t="str">
            <v>Ixtecoc</v>
          </cell>
          <cell r="E2288" t="str">
            <v xml:space="preserve">Rosa </v>
          </cell>
          <cell r="F2288">
            <v>1</v>
          </cell>
          <cell r="H2288">
            <v>29</v>
          </cell>
          <cell r="M2288" t="str">
            <v>X</v>
          </cell>
          <cell r="R2288" t="str">
            <v>Guatemala</v>
          </cell>
          <cell r="S2288" t="str">
            <v>Guatemala</v>
          </cell>
        </row>
        <row r="2289">
          <cell r="B2289">
            <v>3674222390101</v>
          </cell>
          <cell r="D2289" t="str">
            <v>Carrera</v>
          </cell>
          <cell r="E2289" t="str">
            <v>Jefferson</v>
          </cell>
          <cell r="F2289">
            <v>2</v>
          </cell>
          <cell r="H2289">
            <v>15</v>
          </cell>
          <cell r="M2289" t="str">
            <v>X</v>
          </cell>
          <cell r="R2289" t="str">
            <v>Guatemala</v>
          </cell>
          <cell r="S2289" t="str">
            <v>Guatemala</v>
          </cell>
        </row>
        <row r="2290">
          <cell r="D2290" t="str">
            <v>Ola</v>
          </cell>
          <cell r="E2290" t="str">
            <v>Willin</v>
          </cell>
          <cell r="F2290">
            <v>2</v>
          </cell>
          <cell r="H2290">
            <v>15</v>
          </cell>
          <cell r="M2290" t="str">
            <v>X</v>
          </cell>
          <cell r="R2290" t="str">
            <v>Guatemala</v>
          </cell>
          <cell r="S2290" t="str">
            <v>Guatemala</v>
          </cell>
        </row>
        <row r="2291">
          <cell r="B2291">
            <v>3430759382212</v>
          </cell>
          <cell r="D2291" t="str">
            <v>Hernández</v>
          </cell>
          <cell r="E2291" t="str">
            <v>Kevin</v>
          </cell>
          <cell r="F2291">
            <v>2</v>
          </cell>
          <cell r="H2291">
            <v>18</v>
          </cell>
          <cell r="M2291" t="str">
            <v>X</v>
          </cell>
          <cell r="R2291" t="str">
            <v>Guatemala</v>
          </cell>
          <cell r="S2291" t="str">
            <v>Guatemala</v>
          </cell>
        </row>
        <row r="2292">
          <cell r="B2292">
            <v>3459770921101</v>
          </cell>
          <cell r="D2292" t="str">
            <v xml:space="preserve">Moreno </v>
          </cell>
          <cell r="E2292" t="str">
            <v>María</v>
          </cell>
          <cell r="F2292">
            <v>1</v>
          </cell>
          <cell r="H2292">
            <v>21</v>
          </cell>
          <cell r="M2292" t="str">
            <v>X</v>
          </cell>
          <cell r="R2292" t="str">
            <v>Guatemala</v>
          </cell>
          <cell r="S2292" t="str">
            <v>Guatemala</v>
          </cell>
        </row>
        <row r="2293">
          <cell r="B2293">
            <v>2987184800101</v>
          </cell>
          <cell r="D2293" t="str">
            <v>Miranda</v>
          </cell>
          <cell r="E2293" t="str">
            <v>Pablo</v>
          </cell>
          <cell r="F2293">
            <v>2</v>
          </cell>
          <cell r="H2293">
            <v>17</v>
          </cell>
          <cell r="M2293" t="str">
            <v>X</v>
          </cell>
          <cell r="R2293" t="str">
            <v>Guatemala</v>
          </cell>
          <cell r="S2293" t="str">
            <v>Guatemala</v>
          </cell>
        </row>
        <row r="2294">
          <cell r="D2294" t="str">
            <v>Pacay</v>
          </cell>
          <cell r="E2294" t="str">
            <v>Iker</v>
          </cell>
          <cell r="F2294">
            <v>2</v>
          </cell>
          <cell r="H2294">
            <v>6</v>
          </cell>
          <cell r="M2294" t="str">
            <v>X</v>
          </cell>
          <cell r="R2294" t="str">
            <v>Guatemala</v>
          </cell>
          <cell r="S2294" t="str">
            <v>Guatemala</v>
          </cell>
        </row>
        <row r="2295">
          <cell r="B2295">
            <v>2730661290101</v>
          </cell>
          <cell r="D2295" t="str">
            <v>García</v>
          </cell>
          <cell r="E2295" t="str">
            <v xml:space="preserve">Mario </v>
          </cell>
          <cell r="F2295">
            <v>2</v>
          </cell>
          <cell r="H2295">
            <v>11</v>
          </cell>
          <cell r="M2295" t="str">
            <v>X</v>
          </cell>
          <cell r="R2295" t="str">
            <v>Guatemala</v>
          </cell>
          <cell r="S2295" t="str">
            <v>Guatemala</v>
          </cell>
        </row>
        <row r="2296">
          <cell r="D2296" t="str">
            <v>Médina</v>
          </cell>
          <cell r="E2296" t="str">
            <v>Cristoper</v>
          </cell>
          <cell r="F2296">
            <v>2</v>
          </cell>
          <cell r="H2296">
            <v>14</v>
          </cell>
          <cell r="M2296" t="str">
            <v>X</v>
          </cell>
          <cell r="R2296" t="str">
            <v>Guatemala</v>
          </cell>
          <cell r="S2296" t="str">
            <v>Guatemala</v>
          </cell>
        </row>
        <row r="2297">
          <cell r="D2297" t="str">
            <v>Díaz</v>
          </cell>
          <cell r="E2297" t="str">
            <v>Bivian</v>
          </cell>
          <cell r="F2297">
            <v>1</v>
          </cell>
          <cell r="H2297">
            <v>12</v>
          </cell>
          <cell r="M2297" t="str">
            <v>X</v>
          </cell>
          <cell r="R2297" t="str">
            <v>Guatemala</v>
          </cell>
          <cell r="S2297" t="str">
            <v>Guatemala</v>
          </cell>
        </row>
        <row r="2298">
          <cell r="D2298" t="str">
            <v>Franco</v>
          </cell>
          <cell r="E2298" t="str">
            <v>Celia</v>
          </cell>
          <cell r="F2298">
            <v>1</v>
          </cell>
          <cell r="H2298">
            <v>16</v>
          </cell>
          <cell r="M2298" t="str">
            <v>X</v>
          </cell>
          <cell r="R2298" t="str">
            <v>Guatemala</v>
          </cell>
          <cell r="S2298" t="str">
            <v>Guatemala</v>
          </cell>
        </row>
        <row r="2299">
          <cell r="B2299">
            <v>2548323691708</v>
          </cell>
          <cell r="D2299" t="str">
            <v>Miguel</v>
          </cell>
          <cell r="E2299" t="str">
            <v>Nora</v>
          </cell>
          <cell r="F2299">
            <v>1</v>
          </cell>
          <cell r="H2299">
            <v>33</v>
          </cell>
          <cell r="M2299" t="str">
            <v>X</v>
          </cell>
          <cell r="R2299" t="str">
            <v>Guatemala</v>
          </cell>
          <cell r="S2299" t="str">
            <v>Guatemala</v>
          </cell>
        </row>
        <row r="2300">
          <cell r="B2300">
            <v>3038562460110</v>
          </cell>
          <cell r="D2300" t="str">
            <v>Pirir</v>
          </cell>
          <cell r="E2300" t="str">
            <v>Edgar</v>
          </cell>
          <cell r="F2300">
            <v>2</v>
          </cell>
          <cell r="H2300">
            <v>19</v>
          </cell>
          <cell r="M2300" t="str">
            <v>X</v>
          </cell>
          <cell r="R2300" t="str">
            <v>Guatemala</v>
          </cell>
          <cell r="S2300" t="str">
            <v>Guatemala</v>
          </cell>
        </row>
        <row r="2301">
          <cell r="B2301">
            <v>3651208200101</v>
          </cell>
          <cell r="D2301" t="str">
            <v>Morales</v>
          </cell>
          <cell r="E2301" t="str">
            <v>Juan</v>
          </cell>
          <cell r="F2301">
            <v>2</v>
          </cell>
          <cell r="H2301">
            <v>20</v>
          </cell>
          <cell r="M2301" t="str">
            <v>X</v>
          </cell>
          <cell r="R2301" t="str">
            <v>Guatemala</v>
          </cell>
          <cell r="S2301" t="str">
            <v>Guatemala</v>
          </cell>
        </row>
        <row r="2302">
          <cell r="D2302" t="str">
            <v>Chamale</v>
          </cell>
          <cell r="E2302" t="str">
            <v>Melody</v>
          </cell>
          <cell r="F2302">
            <v>1</v>
          </cell>
          <cell r="H2302">
            <v>10</v>
          </cell>
          <cell r="M2302" t="str">
            <v>X</v>
          </cell>
          <cell r="R2302" t="str">
            <v>Guatemala</v>
          </cell>
          <cell r="S2302" t="str">
            <v>Guatemala</v>
          </cell>
        </row>
        <row r="2303">
          <cell r="D2303" t="str">
            <v>Bonilla</v>
          </cell>
          <cell r="E2303" t="str">
            <v>Estefany</v>
          </cell>
          <cell r="F2303">
            <v>1</v>
          </cell>
          <cell r="H2303">
            <v>11</v>
          </cell>
          <cell r="M2303" t="str">
            <v>X</v>
          </cell>
          <cell r="R2303" t="str">
            <v>Guatemala</v>
          </cell>
          <cell r="S2303" t="str">
            <v>Guatemala</v>
          </cell>
        </row>
        <row r="2304">
          <cell r="D2304" t="str">
            <v>Bonilla</v>
          </cell>
          <cell r="E2304" t="str">
            <v>Oliver</v>
          </cell>
          <cell r="F2304">
            <v>2</v>
          </cell>
          <cell r="H2304">
            <v>13</v>
          </cell>
          <cell r="M2304" t="str">
            <v>X</v>
          </cell>
          <cell r="R2304" t="str">
            <v>Guatemala</v>
          </cell>
          <cell r="S2304" t="str">
            <v>Guatemala</v>
          </cell>
        </row>
        <row r="2305">
          <cell r="D2305" t="str">
            <v>Boche</v>
          </cell>
          <cell r="E2305" t="str">
            <v>Kevin</v>
          </cell>
          <cell r="F2305">
            <v>2</v>
          </cell>
          <cell r="H2305">
            <v>16</v>
          </cell>
          <cell r="M2305" t="str">
            <v>X</v>
          </cell>
          <cell r="R2305" t="str">
            <v>Guatemala</v>
          </cell>
          <cell r="S2305" t="str">
            <v>Guatemala</v>
          </cell>
        </row>
        <row r="2306">
          <cell r="B2306">
            <v>2156199270101</v>
          </cell>
          <cell r="D2306" t="str">
            <v>Yac</v>
          </cell>
          <cell r="E2306" t="str">
            <v>David</v>
          </cell>
          <cell r="F2306">
            <v>2</v>
          </cell>
          <cell r="H2306">
            <v>7</v>
          </cell>
          <cell r="M2306" t="str">
            <v>X</v>
          </cell>
          <cell r="R2306" t="str">
            <v>Guatemala</v>
          </cell>
          <cell r="S2306" t="str">
            <v>Guatemala</v>
          </cell>
        </row>
        <row r="2307">
          <cell r="B2307">
            <v>3014712740101</v>
          </cell>
          <cell r="D2307" t="str">
            <v>Yac</v>
          </cell>
          <cell r="E2307" t="str">
            <v>Marcos</v>
          </cell>
          <cell r="F2307">
            <v>2</v>
          </cell>
          <cell r="H2307">
            <v>14</v>
          </cell>
          <cell r="M2307" t="str">
            <v>X</v>
          </cell>
          <cell r="R2307" t="str">
            <v>Guatemala</v>
          </cell>
          <cell r="S2307" t="str">
            <v>Guatemala</v>
          </cell>
        </row>
        <row r="2308">
          <cell r="B2308">
            <v>3000419770101</v>
          </cell>
          <cell r="D2308" t="str">
            <v>Velásquez</v>
          </cell>
          <cell r="E2308" t="str">
            <v xml:space="preserve">Carlos </v>
          </cell>
          <cell r="F2308">
            <v>2</v>
          </cell>
          <cell r="H2308">
            <v>10</v>
          </cell>
          <cell r="M2308" t="str">
            <v>X</v>
          </cell>
          <cell r="R2308" t="str">
            <v>Guatemala</v>
          </cell>
          <cell r="S2308" t="str">
            <v>Guatemala</v>
          </cell>
        </row>
        <row r="2309">
          <cell r="B2309">
            <v>2010495380101</v>
          </cell>
          <cell r="D2309" t="str">
            <v>Mayorga</v>
          </cell>
          <cell r="E2309" t="str">
            <v>Sebastián</v>
          </cell>
          <cell r="F2309">
            <v>2</v>
          </cell>
          <cell r="H2309">
            <v>9</v>
          </cell>
          <cell r="M2309" t="str">
            <v>X</v>
          </cell>
          <cell r="R2309" t="str">
            <v>Guatemala</v>
          </cell>
          <cell r="S2309" t="str">
            <v>Guatemala</v>
          </cell>
        </row>
        <row r="2310">
          <cell r="D2310" t="str">
            <v>Macario</v>
          </cell>
          <cell r="E2310" t="str">
            <v>Brayan</v>
          </cell>
          <cell r="F2310">
            <v>2</v>
          </cell>
          <cell r="H2310">
            <v>10</v>
          </cell>
          <cell r="M2310" t="str">
            <v>X</v>
          </cell>
          <cell r="R2310" t="str">
            <v>Guatemala</v>
          </cell>
          <cell r="S2310" t="str">
            <v>Guatemala</v>
          </cell>
        </row>
        <row r="2311">
          <cell r="B2311">
            <v>2000135131406</v>
          </cell>
          <cell r="D2311" t="str">
            <v>Macario</v>
          </cell>
          <cell r="E2311" t="str">
            <v>Emerson</v>
          </cell>
          <cell r="F2311">
            <v>2</v>
          </cell>
          <cell r="H2311">
            <v>9</v>
          </cell>
          <cell r="M2311" t="str">
            <v>X</v>
          </cell>
          <cell r="R2311" t="str">
            <v>Guatemala</v>
          </cell>
          <cell r="S2311" t="str">
            <v>Guatemala</v>
          </cell>
        </row>
        <row r="2312">
          <cell r="B2312">
            <v>2078290630114</v>
          </cell>
          <cell r="D2312" t="str">
            <v>Julajuj</v>
          </cell>
          <cell r="E2312" t="str">
            <v>Francisco</v>
          </cell>
          <cell r="F2312">
            <v>2</v>
          </cell>
          <cell r="H2312">
            <v>8</v>
          </cell>
          <cell r="M2312" t="str">
            <v>X</v>
          </cell>
          <cell r="R2312" t="str">
            <v>Guatemala</v>
          </cell>
          <cell r="S2312" t="str">
            <v>Guatemala</v>
          </cell>
        </row>
        <row r="2313">
          <cell r="B2313">
            <v>2116871380101</v>
          </cell>
          <cell r="D2313" t="str">
            <v>Martínez</v>
          </cell>
          <cell r="E2313" t="str">
            <v>Dilan</v>
          </cell>
          <cell r="F2313">
            <v>2</v>
          </cell>
          <cell r="H2313">
            <v>7</v>
          </cell>
          <cell r="M2313" t="str">
            <v>X</v>
          </cell>
          <cell r="R2313" t="str">
            <v>Guatemala</v>
          </cell>
          <cell r="S2313" t="str">
            <v>Guatemala</v>
          </cell>
        </row>
        <row r="2314">
          <cell r="B2314">
            <v>2105732950101</v>
          </cell>
          <cell r="D2314" t="str">
            <v>Sequen</v>
          </cell>
          <cell r="E2314" t="str">
            <v>Katherine</v>
          </cell>
          <cell r="F2314">
            <v>1</v>
          </cell>
          <cell r="H2314">
            <v>7</v>
          </cell>
          <cell r="M2314" t="str">
            <v>X</v>
          </cell>
          <cell r="R2314" t="str">
            <v>Guatemala</v>
          </cell>
          <cell r="S2314" t="str">
            <v>Guatemala</v>
          </cell>
        </row>
        <row r="2315">
          <cell r="B2315">
            <v>2935907530101</v>
          </cell>
          <cell r="D2315" t="str">
            <v>Argueta</v>
          </cell>
          <cell r="E2315" t="str">
            <v>William</v>
          </cell>
          <cell r="F2315">
            <v>2</v>
          </cell>
          <cell r="H2315">
            <v>13</v>
          </cell>
          <cell r="M2315" t="str">
            <v>X</v>
          </cell>
          <cell r="R2315" t="str">
            <v>Guatemala</v>
          </cell>
          <cell r="S2315" t="str">
            <v>Guatemala</v>
          </cell>
        </row>
        <row r="2316">
          <cell r="D2316" t="str">
            <v>Argueta</v>
          </cell>
          <cell r="E2316" t="str">
            <v>Christian</v>
          </cell>
          <cell r="F2316">
            <v>2</v>
          </cell>
          <cell r="H2316">
            <v>12</v>
          </cell>
          <cell r="M2316" t="str">
            <v>X</v>
          </cell>
          <cell r="R2316" t="str">
            <v>Guatemala</v>
          </cell>
          <cell r="S2316" t="str">
            <v>Guatemala</v>
          </cell>
        </row>
        <row r="2317">
          <cell r="D2317" t="str">
            <v>Gómez</v>
          </cell>
          <cell r="E2317" t="str">
            <v xml:space="preserve">Marco </v>
          </cell>
          <cell r="F2317">
            <v>2</v>
          </cell>
          <cell r="H2317">
            <v>12</v>
          </cell>
          <cell r="M2317" t="str">
            <v>X</v>
          </cell>
          <cell r="R2317" t="str">
            <v>Guatemala</v>
          </cell>
          <cell r="S2317" t="str">
            <v>Guatemala</v>
          </cell>
        </row>
        <row r="2318">
          <cell r="D2318" t="str">
            <v>Cruz</v>
          </cell>
          <cell r="E2318" t="str">
            <v>Dulce</v>
          </cell>
          <cell r="F2318">
            <v>1</v>
          </cell>
          <cell r="H2318">
            <v>12</v>
          </cell>
          <cell r="M2318" t="str">
            <v>X</v>
          </cell>
          <cell r="R2318" t="str">
            <v>Guatemala</v>
          </cell>
          <cell r="S2318" t="str">
            <v>Guatemala</v>
          </cell>
        </row>
        <row r="2319">
          <cell r="B2319">
            <v>3703731620101</v>
          </cell>
          <cell r="D2319" t="str">
            <v>Cruz</v>
          </cell>
          <cell r="E2319" t="str">
            <v>Carmen</v>
          </cell>
          <cell r="F2319">
            <v>1</v>
          </cell>
          <cell r="H2319">
            <v>14</v>
          </cell>
          <cell r="M2319" t="str">
            <v>X</v>
          </cell>
          <cell r="R2319" t="str">
            <v>Guatemala</v>
          </cell>
          <cell r="S2319" t="str">
            <v>Guatemala</v>
          </cell>
        </row>
        <row r="2320">
          <cell r="B2320">
            <v>3543515080101</v>
          </cell>
          <cell r="D2320" t="str">
            <v>Velásquez</v>
          </cell>
          <cell r="E2320" t="str">
            <v>Karla</v>
          </cell>
          <cell r="F2320">
            <v>1</v>
          </cell>
          <cell r="H2320">
            <v>11</v>
          </cell>
          <cell r="M2320" t="str">
            <v>X</v>
          </cell>
          <cell r="R2320" t="str">
            <v>Guatemala</v>
          </cell>
          <cell r="S2320" t="str">
            <v>Guatemala</v>
          </cell>
        </row>
        <row r="2321">
          <cell r="D2321" t="str">
            <v>Martínez</v>
          </cell>
          <cell r="E2321" t="str">
            <v>Antony</v>
          </cell>
          <cell r="F2321">
            <v>2</v>
          </cell>
          <cell r="H2321">
            <v>16</v>
          </cell>
          <cell r="M2321" t="str">
            <v>X</v>
          </cell>
          <cell r="R2321" t="str">
            <v>Guatemala</v>
          </cell>
          <cell r="S2321" t="str">
            <v>Guatemala</v>
          </cell>
        </row>
        <row r="2322">
          <cell r="D2322" t="str">
            <v>Chuluc</v>
          </cell>
          <cell r="E2322" t="str">
            <v>Linsy</v>
          </cell>
          <cell r="F2322">
            <v>1</v>
          </cell>
          <cell r="H2322">
            <v>16</v>
          </cell>
          <cell r="M2322" t="str">
            <v>X</v>
          </cell>
          <cell r="R2322" t="str">
            <v>Guatemala</v>
          </cell>
          <cell r="S2322" t="str">
            <v>Guatemala</v>
          </cell>
        </row>
        <row r="2323">
          <cell r="D2323" t="str">
            <v>Sequén</v>
          </cell>
          <cell r="E2323" t="str">
            <v>Bryan</v>
          </cell>
          <cell r="F2323">
            <v>2</v>
          </cell>
          <cell r="H2323">
            <v>16</v>
          </cell>
          <cell r="M2323" t="str">
            <v>X</v>
          </cell>
          <cell r="R2323" t="str">
            <v>Guatemala</v>
          </cell>
          <cell r="S2323" t="str">
            <v>Guatemala</v>
          </cell>
        </row>
        <row r="2324">
          <cell r="B2324">
            <v>1703148980101</v>
          </cell>
          <cell r="D2324" t="str">
            <v>Galán</v>
          </cell>
          <cell r="E2324" t="str">
            <v xml:space="preserve">Patricia </v>
          </cell>
          <cell r="F2324">
            <v>1</v>
          </cell>
          <cell r="H2324">
            <v>60</v>
          </cell>
          <cell r="M2324" t="str">
            <v>X</v>
          </cell>
          <cell r="R2324" t="str">
            <v>Guatemala</v>
          </cell>
          <cell r="S2324" t="str">
            <v>Guatemala</v>
          </cell>
        </row>
        <row r="2325">
          <cell r="D2325" t="str">
            <v>Véliz</v>
          </cell>
          <cell r="E2325" t="str">
            <v>Ludwin</v>
          </cell>
          <cell r="F2325">
            <v>2</v>
          </cell>
          <cell r="H2325">
            <v>10</v>
          </cell>
          <cell r="M2325" t="str">
            <v>X</v>
          </cell>
          <cell r="R2325" t="str">
            <v>Guatemala</v>
          </cell>
          <cell r="S2325" t="str">
            <v>Guatemala</v>
          </cell>
        </row>
        <row r="2326">
          <cell r="B2326">
            <v>2389760330101</v>
          </cell>
          <cell r="D2326" t="str">
            <v>Orantes</v>
          </cell>
          <cell r="E2326" t="str">
            <v>José</v>
          </cell>
          <cell r="F2326">
            <v>2</v>
          </cell>
          <cell r="H2326">
            <v>6</v>
          </cell>
          <cell r="M2326" t="str">
            <v>X</v>
          </cell>
          <cell r="R2326" t="str">
            <v>Guatemala</v>
          </cell>
          <cell r="S2326" t="str">
            <v>Guatemala</v>
          </cell>
        </row>
        <row r="2327">
          <cell r="D2327" t="str">
            <v>Monroy</v>
          </cell>
          <cell r="E2327" t="str">
            <v>Fredy</v>
          </cell>
          <cell r="F2327">
            <v>2</v>
          </cell>
          <cell r="H2327">
            <v>10</v>
          </cell>
          <cell r="M2327" t="str">
            <v>X</v>
          </cell>
          <cell r="R2327" t="str">
            <v>Guatemala</v>
          </cell>
          <cell r="S2327" t="str">
            <v>Guatemala</v>
          </cell>
        </row>
        <row r="2328">
          <cell r="D2328" t="str">
            <v xml:space="preserve">Archila </v>
          </cell>
          <cell r="E2328" t="str">
            <v>Andres</v>
          </cell>
          <cell r="F2328">
            <v>2</v>
          </cell>
          <cell r="H2328">
            <v>9</v>
          </cell>
          <cell r="M2328" t="str">
            <v>X</v>
          </cell>
          <cell r="R2328" t="str">
            <v>Guatemala</v>
          </cell>
          <cell r="S2328" t="str">
            <v>Guatemala</v>
          </cell>
        </row>
        <row r="2329">
          <cell r="D2329" t="str">
            <v>Cordio</v>
          </cell>
          <cell r="E2329" t="str">
            <v xml:space="preserve">Diego </v>
          </cell>
          <cell r="F2329">
            <v>2</v>
          </cell>
          <cell r="H2329">
            <v>7</v>
          </cell>
          <cell r="M2329" t="str">
            <v>X</v>
          </cell>
          <cell r="R2329" t="str">
            <v>Guatemala</v>
          </cell>
          <cell r="S2329" t="str">
            <v>Guatemala</v>
          </cell>
        </row>
        <row r="2330">
          <cell r="D2330" t="str">
            <v>Corio</v>
          </cell>
          <cell r="E2330" t="str">
            <v>Pedro</v>
          </cell>
          <cell r="F2330">
            <v>2</v>
          </cell>
          <cell r="H2330">
            <v>9</v>
          </cell>
          <cell r="M2330" t="str">
            <v>X</v>
          </cell>
          <cell r="R2330" t="str">
            <v>Guatemala</v>
          </cell>
          <cell r="S2330" t="str">
            <v>Guatemala</v>
          </cell>
        </row>
        <row r="2331">
          <cell r="D2331" t="str">
            <v>Gómez</v>
          </cell>
          <cell r="E2331" t="str">
            <v>Angel</v>
          </cell>
          <cell r="F2331">
            <v>2</v>
          </cell>
          <cell r="H2331">
            <v>8</v>
          </cell>
          <cell r="M2331" t="str">
            <v>X</v>
          </cell>
          <cell r="R2331" t="str">
            <v>Guatemala</v>
          </cell>
          <cell r="S2331" t="str">
            <v>Guatemala</v>
          </cell>
        </row>
        <row r="2332">
          <cell r="B2332">
            <v>3300478761201</v>
          </cell>
          <cell r="D2332" t="str">
            <v>Trujillo</v>
          </cell>
          <cell r="E2332" t="str">
            <v>Hugo</v>
          </cell>
          <cell r="F2332">
            <v>2</v>
          </cell>
          <cell r="H2332">
            <v>14</v>
          </cell>
          <cell r="M2332" t="str">
            <v>X</v>
          </cell>
          <cell r="R2332" t="str">
            <v>Guatemala</v>
          </cell>
          <cell r="S2332" t="str">
            <v>Guatemala</v>
          </cell>
        </row>
        <row r="2333">
          <cell r="B2333">
            <v>3642034390115</v>
          </cell>
          <cell r="D2333" t="str">
            <v>Orantes</v>
          </cell>
          <cell r="E2333" t="str">
            <v>Kaleb</v>
          </cell>
          <cell r="F2333">
            <v>2</v>
          </cell>
          <cell r="H2333">
            <v>11</v>
          </cell>
          <cell r="M2333" t="str">
            <v>X</v>
          </cell>
          <cell r="R2333" t="str">
            <v>Guatemala</v>
          </cell>
          <cell r="S2333" t="str">
            <v>Guatemala</v>
          </cell>
        </row>
        <row r="2334">
          <cell r="B2334">
            <v>2186978130101</v>
          </cell>
          <cell r="D2334" t="str">
            <v>Lemus</v>
          </cell>
          <cell r="E2334" t="str">
            <v>Carlos</v>
          </cell>
          <cell r="F2334">
            <v>2</v>
          </cell>
          <cell r="H2334">
            <v>14</v>
          </cell>
          <cell r="M2334" t="str">
            <v>X</v>
          </cell>
          <cell r="R2334" t="str">
            <v>Guatemala</v>
          </cell>
          <cell r="S2334" t="str">
            <v>Guatemala</v>
          </cell>
        </row>
        <row r="2335">
          <cell r="D2335" t="str">
            <v>Juracan</v>
          </cell>
          <cell r="E2335" t="str">
            <v>Edilmar</v>
          </cell>
          <cell r="F2335">
            <v>2</v>
          </cell>
          <cell r="H2335">
            <v>13</v>
          </cell>
          <cell r="M2335" t="str">
            <v>X</v>
          </cell>
          <cell r="R2335" t="str">
            <v>Guatemala</v>
          </cell>
          <cell r="S2335" t="str">
            <v>Guatemala</v>
          </cell>
        </row>
        <row r="2336">
          <cell r="D2336" t="str">
            <v>Fernandez</v>
          </cell>
          <cell r="E2336" t="str">
            <v>Nehemias</v>
          </cell>
          <cell r="F2336">
            <v>2</v>
          </cell>
          <cell r="H2336">
            <v>12</v>
          </cell>
          <cell r="M2336" t="str">
            <v>X</v>
          </cell>
          <cell r="R2336" t="str">
            <v>Guatemala</v>
          </cell>
          <cell r="S2336" t="str">
            <v>Guatemala</v>
          </cell>
        </row>
        <row r="2337">
          <cell r="D2337" t="str">
            <v>López</v>
          </cell>
          <cell r="E2337" t="str">
            <v>Carlos</v>
          </cell>
          <cell r="F2337">
            <v>2</v>
          </cell>
          <cell r="H2337">
            <v>13</v>
          </cell>
          <cell r="M2337" t="str">
            <v>X</v>
          </cell>
          <cell r="R2337" t="str">
            <v>Guatemala</v>
          </cell>
          <cell r="S2337" t="str">
            <v>Guatemala</v>
          </cell>
        </row>
        <row r="2338">
          <cell r="D2338" t="str">
            <v>Juracán</v>
          </cell>
          <cell r="E2338" t="str">
            <v>Jeferson</v>
          </cell>
          <cell r="F2338">
            <v>2</v>
          </cell>
          <cell r="H2338">
            <v>11</v>
          </cell>
          <cell r="M2338" t="str">
            <v>X</v>
          </cell>
          <cell r="R2338" t="str">
            <v>Guatemala</v>
          </cell>
          <cell r="S2338" t="str">
            <v>Guatemala</v>
          </cell>
        </row>
        <row r="2339">
          <cell r="D2339" t="str">
            <v>Morataya</v>
          </cell>
          <cell r="E2339" t="str">
            <v>Ericka</v>
          </cell>
          <cell r="F2339">
            <v>1</v>
          </cell>
          <cell r="H2339">
            <v>12</v>
          </cell>
          <cell r="M2339" t="str">
            <v>X</v>
          </cell>
          <cell r="R2339" t="str">
            <v>Guatemala</v>
          </cell>
          <cell r="S2339" t="str">
            <v>Guatemala</v>
          </cell>
        </row>
        <row r="2340">
          <cell r="D2340" t="str">
            <v>Godoy</v>
          </cell>
          <cell r="E2340" t="str">
            <v>Ever</v>
          </cell>
          <cell r="F2340">
            <v>2</v>
          </cell>
          <cell r="H2340">
            <v>12</v>
          </cell>
          <cell r="M2340" t="str">
            <v>X</v>
          </cell>
          <cell r="R2340" t="str">
            <v>Guatemala</v>
          </cell>
          <cell r="S2340" t="str">
            <v>Guatemala</v>
          </cell>
        </row>
        <row r="2341">
          <cell r="D2341" t="str">
            <v>Corio</v>
          </cell>
          <cell r="E2341" t="str">
            <v>Pedro</v>
          </cell>
          <cell r="F2341">
            <v>2</v>
          </cell>
          <cell r="H2341">
            <v>13</v>
          </cell>
          <cell r="M2341" t="str">
            <v>X</v>
          </cell>
          <cell r="R2341" t="str">
            <v>Guatemala</v>
          </cell>
          <cell r="S2341" t="str">
            <v>Guatemala</v>
          </cell>
        </row>
        <row r="2342">
          <cell r="B2342">
            <v>3002511730101</v>
          </cell>
          <cell r="D2342" t="str">
            <v>Veliz</v>
          </cell>
          <cell r="E2342" t="str">
            <v>Nelly</v>
          </cell>
          <cell r="F2342">
            <v>1</v>
          </cell>
          <cell r="H2342">
            <v>19</v>
          </cell>
          <cell r="M2342" t="str">
            <v>X</v>
          </cell>
          <cell r="R2342" t="str">
            <v>Guatemala</v>
          </cell>
          <cell r="S2342" t="str">
            <v>Guatemala</v>
          </cell>
        </row>
        <row r="2343">
          <cell r="B2343">
            <v>3003575400101</v>
          </cell>
          <cell r="D2343" t="str">
            <v>Elias</v>
          </cell>
          <cell r="E2343" t="str">
            <v>Anderson</v>
          </cell>
          <cell r="F2343">
            <v>2</v>
          </cell>
          <cell r="H2343">
            <v>15</v>
          </cell>
          <cell r="M2343" t="str">
            <v>X</v>
          </cell>
          <cell r="R2343" t="str">
            <v>Guatemala</v>
          </cell>
          <cell r="S2343" t="str">
            <v>Guatemala</v>
          </cell>
        </row>
        <row r="2344">
          <cell r="D2344" t="str">
            <v>Pérez</v>
          </cell>
          <cell r="E2344" t="str">
            <v>Kevin</v>
          </cell>
          <cell r="F2344">
            <v>2</v>
          </cell>
          <cell r="H2344">
            <v>17</v>
          </cell>
          <cell r="M2344" t="str">
            <v>X</v>
          </cell>
          <cell r="R2344" t="str">
            <v>Guatemala</v>
          </cell>
          <cell r="S2344" t="str">
            <v>Guatemala</v>
          </cell>
        </row>
        <row r="2345">
          <cell r="D2345" t="str">
            <v>Davila</v>
          </cell>
          <cell r="E2345" t="str">
            <v>Josué</v>
          </cell>
          <cell r="F2345">
            <v>2</v>
          </cell>
          <cell r="H2345">
            <v>15</v>
          </cell>
          <cell r="M2345" t="str">
            <v>X</v>
          </cell>
          <cell r="R2345" t="str">
            <v>Guatemala</v>
          </cell>
          <cell r="S2345" t="str">
            <v>Guatemala</v>
          </cell>
        </row>
        <row r="2346">
          <cell r="D2346" t="str">
            <v>Hernández</v>
          </cell>
          <cell r="E2346" t="str">
            <v>Pablo</v>
          </cell>
          <cell r="F2346">
            <v>2</v>
          </cell>
          <cell r="H2346">
            <v>18</v>
          </cell>
          <cell r="M2346" t="str">
            <v>X</v>
          </cell>
          <cell r="R2346" t="str">
            <v>Guatemala</v>
          </cell>
          <cell r="S2346" t="str">
            <v>Guatemala</v>
          </cell>
        </row>
        <row r="2347">
          <cell r="D2347" t="str">
            <v>Chun</v>
          </cell>
          <cell r="E2347" t="str">
            <v>Jonathan</v>
          </cell>
          <cell r="F2347">
            <v>2</v>
          </cell>
          <cell r="H2347">
            <v>17</v>
          </cell>
          <cell r="M2347" t="str">
            <v>X</v>
          </cell>
          <cell r="R2347" t="str">
            <v>Guatemala</v>
          </cell>
          <cell r="S2347" t="str">
            <v>Guatemala</v>
          </cell>
        </row>
        <row r="2348">
          <cell r="D2348" t="str">
            <v>Tzima</v>
          </cell>
          <cell r="E2348" t="str">
            <v>Cristian</v>
          </cell>
          <cell r="F2348">
            <v>2</v>
          </cell>
          <cell r="H2348">
            <v>17</v>
          </cell>
          <cell r="M2348" t="str">
            <v>X</v>
          </cell>
          <cell r="R2348" t="str">
            <v>Guatemala</v>
          </cell>
          <cell r="S2348" t="str">
            <v>Guatemala</v>
          </cell>
        </row>
        <row r="2349">
          <cell r="D2349" t="str">
            <v>Aguilar</v>
          </cell>
          <cell r="E2349" t="str">
            <v>William</v>
          </cell>
          <cell r="F2349">
            <v>2</v>
          </cell>
          <cell r="H2349">
            <v>16</v>
          </cell>
          <cell r="M2349" t="str">
            <v>X</v>
          </cell>
          <cell r="R2349" t="str">
            <v>Guatemala</v>
          </cell>
          <cell r="S2349" t="str">
            <v>Guatemala</v>
          </cell>
        </row>
        <row r="2350">
          <cell r="D2350" t="str">
            <v>Lic</v>
          </cell>
          <cell r="E2350" t="str">
            <v>Esteban</v>
          </cell>
          <cell r="F2350">
            <v>2</v>
          </cell>
          <cell r="H2350">
            <v>16</v>
          </cell>
          <cell r="M2350" t="str">
            <v>X</v>
          </cell>
          <cell r="R2350" t="str">
            <v>Guatemala</v>
          </cell>
          <cell r="S2350" t="str">
            <v>Guatemala</v>
          </cell>
        </row>
        <row r="2351">
          <cell r="D2351" t="str">
            <v>Jocuol</v>
          </cell>
          <cell r="E2351" t="str">
            <v>Jennifer</v>
          </cell>
          <cell r="F2351">
            <v>1</v>
          </cell>
          <cell r="H2351">
            <v>17</v>
          </cell>
          <cell r="M2351" t="str">
            <v>X</v>
          </cell>
          <cell r="R2351" t="str">
            <v>Guatemala</v>
          </cell>
          <cell r="S2351" t="str">
            <v>Guatemala</v>
          </cell>
        </row>
        <row r="2352">
          <cell r="D2352" t="str">
            <v>Medrano</v>
          </cell>
          <cell r="E2352" t="str">
            <v>Abner</v>
          </cell>
          <cell r="F2352">
            <v>2</v>
          </cell>
          <cell r="H2352">
            <v>18</v>
          </cell>
          <cell r="M2352" t="str">
            <v>X</v>
          </cell>
          <cell r="R2352" t="str">
            <v>Guatemala</v>
          </cell>
          <cell r="S2352" t="str">
            <v>Guatemala</v>
          </cell>
        </row>
        <row r="2353">
          <cell r="D2353" t="str">
            <v>Mérida</v>
          </cell>
          <cell r="E2353" t="str">
            <v>Kenneth</v>
          </cell>
          <cell r="F2353">
            <v>2</v>
          </cell>
          <cell r="H2353">
            <v>10</v>
          </cell>
          <cell r="M2353" t="str">
            <v>X</v>
          </cell>
          <cell r="R2353" t="str">
            <v>Guatemala</v>
          </cell>
          <cell r="S2353" t="str">
            <v>Guatemala</v>
          </cell>
        </row>
        <row r="2354">
          <cell r="B2354">
            <v>3532463790101</v>
          </cell>
          <cell r="D2354" t="str">
            <v>López</v>
          </cell>
          <cell r="E2354" t="str">
            <v>Fredy</v>
          </cell>
          <cell r="F2354">
            <v>2</v>
          </cell>
          <cell r="H2354">
            <v>8</v>
          </cell>
          <cell r="M2354" t="str">
            <v>X</v>
          </cell>
          <cell r="R2354" t="str">
            <v>Guatemala</v>
          </cell>
          <cell r="S2354" t="str">
            <v>Guatemala</v>
          </cell>
        </row>
        <row r="2355">
          <cell r="D2355" t="str">
            <v>Ramírez</v>
          </cell>
          <cell r="E2355" t="str">
            <v>Fredderick</v>
          </cell>
          <cell r="F2355">
            <v>2</v>
          </cell>
          <cell r="H2355">
            <v>9</v>
          </cell>
          <cell r="M2355" t="str">
            <v>X</v>
          </cell>
          <cell r="R2355" t="str">
            <v>Guatemala</v>
          </cell>
          <cell r="S2355" t="str">
            <v>Guatemala</v>
          </cell>
        </row>
        <row r="2356">
          <cell r="D2356" t="str">
            <v>Pérez</v>
          </cell>
          <cell r="E2356" t="str">
            <v>Claudia</v>
          </cell>
          <cell r="F2356">
            <v>1</v>
          </cell>
          <cell r="H2356">
            <v>6</v>
          </cell>
          <cell r="M2356" t="str">
            <v>X</v>
          </cell>
          <cell r="R2356" t="str">
            <v>Guatemala</v>
          </cell>
          <cell r="S2356" t="str">
            <v>Guatemala</v>
          </cell>
        </row>
        <row r="2357">
          <cell r="D2357" t="str">
            <v>Pérez</v>
          </cell>
          <cell r="E2357" t="str">
            <v>Ricardo</v>
          </cell>
          <cell r="F2357">
            <v>2</v>
          </cell>
          <cell r="H2357">
            <v>7</v>
          </cell>
          <cell r="M2357" t="str">
            <v>X</v>
          </cell>
          <cell r="R2357" t="str">
            <v>Guatemala</v>
          </cell>
          <cell r="S2357" t="str">
            <v>Guatemala</v>
          </cell>
        </row>
        <row r="2358">
          <cell r="B2358">
            <v>2094049490101</v>
          </cell>
          <cell r="D2358" t="str">
            <v>Pérez</v>
          </cell>
          <cell r="E2358" t="str">
            <v>Daniel</v>
          </cell>
          <cell r="F2358">
            <v>2</v>
          </cell>
          <cell r="H2358">
            <v>10</v>
          </cell>
          <cell r="M2358" t="str">
            <v>X</v>
          </cell>
          <cell r="R2358" t="str">
            <v>Guatemala</v>
          </cell>
          <cell r="S2358" t="str">
            <v>Guatemala</v>
          </cell>
        </row>
        <row r="2359">
          <cell r="D2359" t="str">
            <v>Umul</v>
          </cell>
          <cell r="E2359" t="str">
            <v>Luis</v>
          </cell>
          <cell r="F2359">
            <v>2</v>
          </cell>
          <cell r="H2359">
            <v>12</v>
          </cell>
          <cell r="M2359" t="str">
            <v>X</v>
          </cell>
          <cell r="R2359" t="str">
            <v>Guatemala</v>
          </cell>
          <cell r="S2359" t="str">
            <v>Guatemala</v>
          </cell>
        </row>
        <row r="2360">
          <cell r="B2360">
            <v>3603234720101</v>
          </cell>
          <cell r="D2360" t="str">
            <v>Donis</v>
          </cell>
          <cell r="E2360" t="str">
            <v>Allison</v>
          </cell>
          <cell r="F2360">
            <v>2</v>
          </cell>
          <cell r="H2360">
            <v>13</v>
          </cell>
          <cell r="M2360" t="str">
            <v>X</v>
          </cell>
          <cell r="R2360" t="str">
            <v>Guatemala</v>
          </cell>
          <cell r="S2360" t="str">
            <v>Guatemala</v>
          </cell>
        </row>
        <row r="2361">
          <cell r="B2361">
            <v>2084731300101</v>
          </cell>
          <cell r="D2361" t="str">
            <v>Callejas</v>
          </cell>
          <cell r="E2361" t="str">
            <v>Abner</v>
          </cell>
          <cell r="F2361">
            <v>2</v>
          </cell>
          <cell r="H2361">
            <v>8</v>
          </cell>
          <cell r="M2361" t="str">
            <v>X</v>
          </cell>
          <cell r="R2361" t="str">
            <v>Guatemala</v>
          </cell>
          <cell r="S2361" t="str">
            <v>Guatemala</v>
          </cell>
        </row>
        <row r="2362">
          <cell r="B2362">
            <v>2035071420101</v>
          </cell>
          <cell r="D2362" t="str">
            <v>Donis</v>
          </cell>
          <cell r="E2362" t="str">
            <v>Joselyn</v>
          </cell>
          <cell r="F2362">
            <v>1</v>
          </cell>
          <cell r="H2362">
            <v>8</v>
          </cell>
          <cell r="M2362" t="str">
            <v>X</v>
          </cell>
          <cell r="R2362" t="str">
            <v>Guatemala</v>
          </cell>
          <cell r="S2362" t="str">
            <v>Guatemala</v>
          </cell>
        </row>
        <row r="2363">
          <cell r="D2363" t="str">
            <v>López</v>
          </cell>
          <cell r="E2363" t="str">
            <v xml:space="preserve">Fernando </v>
          </cell>
          <cell r="F2363">
            <v>2</v>
          </cell>
          <cell r="H2363">
            <v>12</v>
          </cell>
          <cell r="M2363" t="str">
            <v>X</v>
          </cell>
          <cell r="R2363" t="str">
            <v>Guatemala</v>
          </cell>
          <cell r="S2363" t="str">
            <v>Guatemala</v>
          </cell>
        </row>
        <row r="2364">
          <cell r="B2364">
            <v>3593174640101</v>
          </cell>
          <cell r="D2364" t="str">
            <v>Canú</v>
          </cell>
          <cell r="E2364" t="str">
            <v>Jorge</v>
          </cell>
          <cell r="F2364">
            <v>2</v>
          </cell>
          <cell r="H2364">
            <v>11</v>
          </cell>
          <cell r="M2364" t="str">
            <v>X</v>
          </cell>
          <cell r="R2364" t="str">
            <v>Guatemala</v>
          </cell>
          <cell r="S2364" t="str">
            <v>Guatemala</v>
          </cell>
        </row>
        <row r="2365">
          <cell r="B2365">
            <v>3015361120101</v>
          </cell>
          <cell r="D2365" t="str">
            <v>Miranda</v>
          </cell>
          <cell r="E2365" t="str">
            <v>Andi</v>
          </cell>
          <cell r="F2365">
            <v>2</v>
          </cell>
          <cell r="H2365">
            <v>11</v>
          </cell>
          <cell r="M2365" t="str">
            <v>X</v>
          </cell>
          <cell r="R2365" t="str">
            <v>Guatemala</v>
          </cell>
          <cell r="S2365" t="str">
            <v>Guatemala</v>
          </cell>
        </row>
        <row r="2366">
          <cell r="D2366" t="str">
            <v>López</v>
          </cell>
          <cell r="E2366" t="str">
            <v>Joel</v>
          </cell>
          <cell r="F2366">
            <v>2</v>
          </cell>
          <cell r="H2366">
            <v>11</v>
          </cell>
          <cell r="M2366" t="str">
            <v>X</v>
          </cell>
          <cell r="R2366" t="str">
            <v>Guatemala</v>
          </cell>
          <cell r="S2366" t="str">
            <v>Guatemala</v>
          </cell>
        </row>
        <row r="2367">
          <cell r="D2367" t="str">
            <v>Cutz</v>
          </cell>
          <cell r="E2367" t="str">
            <v>David</v>
          </cell>
          <cell r="F2367">
            <v>2</v>
          </cell>
          <cell r="H2367">
            <v>13</v>
          </cell>
          <cell r="M2367" t="str">
            <v>X</v>
          </cell>
          <cell r="R2367" t="str">
            <v>Guatemala</v>
          </cell>
          <cell r="S2367" t="str">
            <v>Guatemala</v>
          </cell>
        </row>
        <row r="2368">
          <cell r="B2368">
            <v>3010875550101</v>
          </cell>
          <cell r="D2368" t="str">
            <v>Cutz</v>
          </cell>
          <cell r="E2368" t="str">
            <v>Josué</v>
          </cell>
          <cell r="F2368">
            <v>2</v>
          </cell>
          <cell r="H2368">
            <v>18</v>
          </cell>
          <cell r="M2368" t="str">
            <v>X</v>
          </cell>
          <cell r="R2368" t="str">
            <v>Guatemala</v>
          </cell>
          <cell r="S2368" t="str">
            <v>Guatemala</v>
          </cell>
        </row>
        <row r="2369">
          <cell r="B2369">
            <v>2042155440101</v>
          </cell>
          <cell r="D2369" t="str">
            <v>Aguilar</v>
          </cell>
          <cell r="E2369" t="str">
            <v xml:space="preserve">Dilán </v>
          </cell>
          <cell r="F2369">
            <v>2</v>
          </cell>
          <cell r="H2369">
            <v>8</v>
          </cell>
          <cell r="M2369" t="str">
            <v>X</v>
          </cell>
          <cell r="R2369" t="str">
            <v>Guatemala</v>
          </cell>
          <cell r="S2369" t="str">
            <v>Guatemala</v>
          </cell>
        </row>
        <row r="2370">
          <cell r="B2370">
            <v>3642139650101</v>
          </cell>
          <cell r="D2370" t="str">
            <v>Flores</v>
          </cell>
          <cell r="E2370" t="str">
            <v>Pablo</v>
          </cell>
          <cell r="F2370">
            <v>2</v>
          </cell>
          <cell r="H2370">
            <v>10</v>
          </cell>
          <cell r="M2370" t="str">
            <v>X</v>
          </cell>
          <cell r="R2370" t="str">
            <v>Guatemala</v>
          </cell>
          <cell r="S2370" t="str">
            <v>Guatemala</v>
          </cell>
        </row>
        <row r="2371">
          <cell r="D2371" t="str">
            <v>Escobar</v>
          </cell>
          <cell r="E2371" t="str">
            <v>Luis</v>
          </cell>
          <cell r="F2371">
            <v>2</v>
          </cell>
          <cell r="H2371">
            <v>8</v>
          </cell>
          <cell r="M2371" t="str">
            <v>X</v>
          </cell>
          <cell r="R2371" t="str">
            <v>Guatemala</v>
          </cell>
          <cell r="S2371" t="str">
            <v>Guatemala</v>
          </cell>
        </row>
        <row r="2372">
          <cell r="B2372">
            <v>2190962440101</v>
          </cell>
          <cell r="D2372" t="str">
            <v>Berduo</v>
          </cell>
          <cell r="E2372" t="str">
            <v>Yanci</v>
          </cell>
          <cell r="F2372">
            <v>1</v>
          </cell>
          <cell r="H2372">
            <v>7</v>
          </cell>
          <cell r="M2372" t="str">
            <v>X</v>
          </cell>
          <cell r="R2372" t="str">
            <v>Guatemala</v>
          </cell>
          <cell r="S2372" t="str">
            <v>Guatemala</v>
          </cell>
        </row>
        <row r="2373">
          <cell r="B2373">
            <v>2005546460101</v>
          </cell>
          <cell r="D2373" t="str">
            <v>Quiej</v>
          </cell>
          <cell r="E2373" t="str">
            <v>Edgar</v>
          </cell>
          <cell r="F2373">
            <v>2</v>
          </cell>
          <cell r="H2373">
            <v>10</v>
          </cell>
          <cell r="M2373" t="str">
            <v>X</v>
          </cell>
          <cell r="R2373" t="str">
            <v>Guatemala</v>
          </cell>
          <cell r="S2373" t="str">
            <v>Guatemala</v>
          </cell>
        </row>
        <row r="2374">
          <cell r="B2374">
            <v>3263008481013</v>
          </cell>
          <cell r="D2374" t="str">
            <v>Pérez</v>
          </cell>
          <cell r="E2374" t="str">
            <v>Gustavo</v>
          </cell>
          <cell r="F2374">
            <v>2</v>
          </cell>
          <cell r="H2374">
            <v>10</v>
          </cell>
          <cell r="M2374" t="str">
            <v>X</v>
          </cell>
          <cell r="R2374" t="str">
            <v>Guatemala</v>
          </cell>
          <cell r="S2374" t="str">
            <v>Guatemala</v>
          </cell>
        </row>
        <row r="2375">
          <cell r="B2375">
            <v>3678257320101</v>
          </cell>
          <cell r="D2375" t="str">
            <v>Flores</v>
          </cell>
          <cell r="E2375" t="str">
            <v>María</v>
          </cell>
          <cell r="F2375">
            <v>1</v>
          </cell>
          <cell r="H2375">
            <v>12</v>
          </cell>
          <cell r="M2375" t="str">
            <v>X</v>
          </cell>
          <cell r="R2375" t="str">
            <v>Guatemala</v>
          </cell>
          <cell r="S2375" t="str">
            <v>Guatemala</v>
          </cell>
        </row>
        <row r="2376">
          <cell r="D2376" t="str">
            <v xml:space="preserve">Izquierdo </v>
          </cell>
          <cell r="E2376" t="str">
            <v>Ana</v>
          </cell>
          <cell r="F2376">
            <v>1</v>
          </cell>
          <cell r="H2376">
            <v>13</v>
          </cell>
          <cell r="M2376" t="str">
            <v>X</v>
          </cell>
          <cell r="R2376" t="str">
            <v>Guatemala</v>
          </cell>
          <cell r="S2376" t="str">
            <v>Guatemala</v>
          </cell>
        </row>
        <row r="2377">
          <cell r="D2377" t="str">
            <v>Jerez</v>
          </cell>
          <cell r="E2377" t="str">
            <v>Angel</v>
          </cell>
          <cell r="F2377">
            <v>2</v>
          </cell>
          <cell r="H2377">
            <v>8</v>
          </cell>
          <cell r="M2377" t="str">
            <v>X</v>
          </cell>
          <cell r="R2377" t="str">
            <v>Guatemala</v>
          </cell>
          <cell r="S2377" t="str">
            <v>Guatemala</v>
          </cell>
        </row>
        <row r="2378">
          <cell r="B2378">
            <v>2172999380108</v>
          </cell>
          <cell r="D2378" t="str">
            <v>Velásquez</v>
          </cell>
          <cell r="E2378" t="str">
            <v>Mark</v>
          </cell>
          <cell r="F2378">
            <v>2</v>
          </cell>
          <cell r="H2378">
            <v>6</v>
          </cell>
          <cell r="M2378" t="str">
            <v>X</v>
          </cell>
          <cell r="R2378" t="str">
            <v>Guatemala</v>
          </cell>
          <cell r="S2378" t="str">
            <v>Guatemala</v>
          </cell>
        </row>
        <row r="2379">
          <cell r="D2379" t="str">
            <v>Ortiz</v>
          </cell>
          <cell r="E2379" t="str">
            <v>Juan</v>
          </cell>
          <cell r="F2379">
            <v>2</v>
          </cell>
          <cell r="H2379">
            <v>6</v>
          </cell>
          <cell r="M2379" t="str">
            <v>X</v>
          </cell>
          <cell r="R2379" t="str">
            <v>Guatemala</v>
          </cell>
          <cell r="S2379" t="str">
            <v>Guatemala</v>
          </cell>
        </row>
        <row r="2380">
          <cell r="D2380" t="str">
            <v>Cifuentes</v>
          </cell>
          <cell r="E2380" t="str">
            <v>Josué</v>
          </cell>
          <cell r="F2380">
            <v>2</v>
          </cell>
          <cell r="H2380">
            <v>7</v>
          </cell>
          <cell r="M2380" t="str">
            <v>X</v>
          </cell>
          <cell r="R2380" t="str">
            <v>Guatemala</v>
          </cell>
          <cell r="S2380" t="str">
            <v>Guatemala</v>
          </cell>
        </row>
        <row r="2381">
          <cell r="D2381" t="str">
            <v>Uz</v>
          </cell>
          <cell r="E2381" t="str">
            <v>Pablo</v>
          </cell>
          <cell r="F2381">
            <v>2</v>
          </cell>
          <cell r="H2381">
            <v>8</v>
          </cell>
          <cell r="M2381" t="str">
            <v>X</v>
          </cell>
          <cell r="R2381" t="str">
            <v>Guatemala</v>
          </cell>
          <cell r="S2381" t="str">
            <v>Guatemala</v>
          </cell>
        </row>
        <row r="2382">
          <cell r="D2382" t="str">
            <v>Romero</v>
          </cell>
          <cell r="E2382" t="str">
            <v>Lady</v>
          </cell>
          <cell r="F2382">
            <v>1</v>
          </cell>
          <cell r="H2382">
            <v>10</v>
          </cell>
          <cell r="M2382" t="str">
            <v>X</v>
          </cell>
          <cell r="R2382" t="str">
            <v>Guatemala</v>
          </cell>
          <cell r="S2382" t="str">
            <v>Guatemala</v>
          </cell>
        </row>
        <row r="2383">
          <cell r="D2383" t="str">
            <v>Donnovan</v>
          </cell>
          <cell r="E2383" t="str">
            <v>Andy</v>
          </cell>
          <cell r="F2383">
            <v>2</v>
          </cell>
          <cell r="H2383">
            <v>12</v>
          </cell>
          <cell r="M2383" t="str">
            <v>X</v>
          </cell>
          <cell r="R2383" t="str">
            <v>Guatemala</v>
          </cell>
          <cell r="S2383" t="str">
            <v>Guatemala</v>
          </cell>
        </row>
        <row r="2384">
          <cell r="D2384" t="str">
            <v>Herrera</v>
          </cell>
          <cell r="E2384" t="str">
            <v>Yamileth</v>
          </cell>
          <cell r="F2384">
            <v>1</v>
          </cell>
          <cell r="H2384">
            <v>13</v>
          </cell>
          <cell r="M2384" t="str">
            <v>X</v>
          </cell>
          <cell r="R2384" t="str">
            <v>Guatemala</v>
          </cell>
          <cell r="S2384" t="str">
            <v>Guatemala</v>
          </cell>
        </row>
        <row r="2385">
          <cell r="D2385" t="str">
            <v>Monzón</v>
          </cell>
          <cell r="E2385" t="str">
            <v>Pablo</v>
          </cell>
          <cell r="F2385">
            <v>2</v>
          </cell>
          <cell r="H2385">
            <v>14</v>
          </cell>
          <cell r="M2385" t="str">
            <v>X</v>
          </cell>
          <cell r="R2385" t="str">
            <v>Guatemala</v>
          </cell>
          <cell r="S2385" t="str">
            <v>Guatemala</v>
          </cell>
        </row>
        <row r="2386">
          <cell r="D2386" t="str">
            <v>Serrano</v>
          </cell>
          <cell r="E2386" t="str">
            <v>Eddison</v>
          </cell>
          <cell r="F2386">
            <v>2</v>
          </cell>
          <cell r="H2386">
            <v>12</v>
          </cell>
          <cell r="M2386" t="str">
            <v>X</v>
          </cell>
          <cell r="R2386" t="str">
            <v>Guatemala</v>
          </cell>
          <cell r="S2386" t="str">
            <v>Guatemala</v>
          </cell>
        </row>
        <row r="2387">
          <cell r="D2387" t="str">
            <v>Pío</v>
          </cell>
          <cell r="E2387" t="str">
            <v>Roxana</v>
          </cell>
          <cell r="F2387">
            <v>1</v>
          </cell>
          <cell r="H2387">
            <v>11</v>
          </cell>
          <cell r="M2387" t="str">
            <v>X</v>
          </cell>
          <cell r="R2387" t="str">
            <v>Guatemala</v>
          </cell>
          <cell r="S2387" t="str">
            <v>Guatemala</v>
          </cell>
        </row>
        <row r="2388">
          <cell r="B2388">
            <v>2093967330101</v>
          </cell>
          <cell r="D2388" t="str">
            <v>Alvarado</v>
          </cell>
          <cell r="E2388" t="str">
            <v>Jhonathan</v>
          </cell>
          <cell r="F2388">
            <v>2</v>
          </cell>
          <cell r="H2388">
            <v>12</v>
          </cell>
          <cell r="M2388" t="str">
            <v>X</v>
          </cell>
          <cell r="R2388" t="str">
            <v>Guatemala</v>
          </cell>
          <cell r="S2388" t="str">
            <v>Guatemala</v>
          </cell>
        </row>
        <row r="2389">
          <cell r="B2389">
            <v>3271152701403</v>
          </cell>
          <cell r="D2389" t="str">
            <v>Temaj</v>
          </cell>
          <cell r="E2389" t="str">
            <v>Luis</v>
          </cell>
          <cell r="F2389">
            <v>2</v>
          </cell>
          <cell r="H2389">
            <v>13</v>
          </cell>
          <cell r="M2389" t="str">
            <v>X</v>
          </cell>
          <cell r="R2389" t="str">
            <v>Guatemala</v>
          </cell>
          <cell r="S2389" t="str">
            <v>Guatemala</v>
          </cell>
        </row>
        <row r="2390">
          <cell r="B2390">
            <v>2791787781607</v>
          </cell>
          <cell r="D2390" t="str">
            <v>Choc</v>
          </cell>
          <cell r="E2390" t="str">
            <v>Andrés</v>
          </cell>
          <cell r="F2390">
            <v>2</v>
          </cell>
          <cell r="H2390">
            <v>13</v>
          </cell>
          <cell r="M2390" t="str">
            <v>X</v>
          </cell>
          <cell r="R2390" t="str">
            <v>Guatemala</v>
          </cell>
          <cell r="S2390" t="str">
            <v>Guatemala</v>
          </cell>
        </row>
        <row r="2391">
          <cell r="D2391" t="str">
            <v>López</v>
          </cell>
          <cell r="E2391" t="str">
            <v>Karla</v>
          </cell>
          <cell r="F2391">
            <v>1</v>
          </cell>
          <cell r="H2391">
            <v>16</v>
          </cell>
          <cell r="M2391" t="str">
            <v>X</v>
          </cell>
          <cell r="R2391" t="str">
            <v>Guatemala</v>
          </cell>
          <cell r="S2391" t="str">
            <v>Guatemala</v>
          </cell>
        </row>
        <row r="2392">
          <cell r="D2392" t="str">
            <v>Alvarez</v>
          </cell>
          <cell r="E2392" t="str">
            <v>Allan</v>
          </cell>
          <cell r="F2392">
            <v>2</v>
          </cell>
          <cell r="H2392">
            <v>16</v>
          </cell>
          <cell r="M2392" t="str">
            <v>X</v>
          </cell>
          <cell r="R2392" t="str">
            <v>Guatemala</v>
          </cell>
          <cell r="S2392" t="str">
            <v>Guatemala</v>
          </cell>
        </row>
        <row r="2393">
          <cell r="D2393" t="str">
            <v>Jocol</v>
          </cell>
          <cell r="E2393" t="str">
            <v>Erick</v>
          </cell>
          <cell r="F2393">
            <v>2</v>
          </cell>
          <cell r="H2393">
            <v>16</v>
          </cell>
          <cell r="M2393" t="str">
            <v>X</v>
          </cell>
          <cell r="R2393" t="str">
            <v>Guatemala</v>
          </cell>
          <cell r="S2393" t="str">
            <v>Guatemala</v>
          </cell>
        </row>
        <row r="2394">
          <cell r="D2394" t="str">
            <v>Briones</v>
          </cell>
          <cell r="E2394" t="str">
            <v>Belkys</v>
          </cell>
          <cell r="F2394">
            <v>1</v>
          </cell>
          <cell r="H2394">
            <v>42</v>
          </cell>
          <cell r="M2394" t="str">
            <v>X</v>
          </cell>
          <cell r="R2394" t="str">
            <v>Guatemala</v>
          </cell>
          <cell r="S2394" t="str">
            <v>Guatemala</v>
          </cell>
        </row>
        <row r="2395">
          <cell r="B2395">
            <v>2316710670101</v>
          </cell>
          <cell r="D2395" t="str">
            <v>Guzmán</v>
          </cell>
          <cell r="E2395" t="str">
            <v>Rodrigo</v>
          </cell>
          <cell r="F2395">
            <v>2</v>
          </cell>
          <cell r="H2395">
            <v>7</v>
          </cell>
          <cell r="M2395" t="str">
            <v>X</v>
          </cell>
          <cell r="R2395" t="str">
            <v>Guatemala</v>
          </cell>
          <cell r="S2395" t="str">
            <v>Guatemala</v>
          </cell>
        </row>
        <row r="2396">
          <cell r="B2396">
            <v>2160362910101</v>
          </cell>
          <cell r="D2396" t="str">
            <v>Guzmán</v>
          </cell>
          <cell r="E2396" t="str">
            <v>Paola</v>
          </cell>
          <cell r="F2396">
            <v>1</v>
          </cell>
          <cell r="H2396">
            <v>7</v>
          </cell>
          <cell r="M2396" t="str">
            <v>X</v>
          </cell>
          <cell r="R2396" t="str">
            <v>Guatemala</v>
          </cell>
          <cell r="S2396" t="str">
            <v>Guatemala</v>
          </cell>
        </row>
        <row r="2397">
          <cell r="B2397">
            <v>2086621461224</v>
          </cell>
          <cell r="D2397" t="str">
            <v xml:space="preserve">Berdúo </v>
          </cell>
          <cell r="E2397" t="str">
            <v>Yaneth</v>
          </cell>
          <cell r="F2397">
            <v>1</v>
          </cell>
          <cell r="H2397">
            <v>7</v>
          </cell>
          <cell r="M2397" t="str">
            <v>X</v>
          </cell>
          <cell r="R2397" t="str">
            <v>Guatemala</v>
          </cell>
          <cell r="S2397" t="str">
            <v>Guatemala</v>
          </cell>
        </row>
        <row r="2398">
          <cell r="B2398">
            <v>2062163190101</v>
          </cell>
          <cell r="D2398" t="str">
            <v>Velásquez</v>
          </cell>
          <cell r="E2398" t="str">
            <v>Miriam</v>
          </cell>
          <cell r="F2398">
            <v>1</v>
          </cell>
          <cell r="H2398">
            <v>8</v>
          </cell>
          <cell r="M2398" t="str">
            <v>X</v>
          </cell>
          <cell r="R2398" t="str">
            <v>Guatemala</v>
          </cell>
          <cell r="S2398" t="str">
            <v>Guatemala</v>
          </cell>
        </row>
        <row r="2399">
          <cell r="D2399" t="str">
            <v>López</v>
          </cell>
          <cell r="E2399" t="str">
            <v>Edy</v>
          </cell>
          <cell r="F2399">
            <v>2</v>
          </cell>
          <cell r="H2399">
            <v>10</v>
          </cell>
          <cell r="M2399" t="str">
            <v>X</v>
          </cell>
          <cell r="R2399" t="str">
            <v>Guatemala</v>
          </cell>
          <cell r="S2399" t="str">
            <v>Guatemala</v>
          </cell>
        </row>
        <row r="2400">
          <cell r="D2400" t="str">
            <v>Reyes</v>
          </cell>
          <cell r="E2400" t="str">
            <v>Kevin</v>
          </cell>
          <cell r="F2400">
            <v>2</v>
          </cell>
          <cell r="H2400">
            <v>12</v>
          </cell>
          <cell r="M2400" t="str">
            <v>X</v>
          </cell>
          <cell r="R2400" t="str">
            <v>Guatemala</v>
          </cell>
          <cell r="S2400" t="str">
            <v>Guatemala</v>
          </cell>
        </row>
        <row r="2401">
          <cell r="D2401" t="str">
            <v>Velásquez</v>
          </cell>
          <cell r="E2401" t="str">
            <v>María</v>
          </cell>
          <cell r="F2401">
            <v>1</v>
          </cell>
          <cell r="H2401">
            <v>11</v>
          </cell>
          <cell r="M2401" t="str">
            <v>X</v>
          </cell>
          <cell r="R2401" t="str">
            <v>Guatemala</v>
          </cell>
          <cell r="S2401" t="str">
            <v>Guatemala</v>
          </cell>
        </row>
        <row r="2402">
          <cell r="B2402">
            <v>3726173520101</v>
          </cell>
          <cell r="D2402" t="str">
            <v>Asiatuj</v>
          </cell>
          <cell r="E2402" t="str">
            <v>Abnner</v>
          </cell>
          <cell r="F2402">
            <v>2</v>
          </cell>
          <cell r="H2402">
            <v>11</v>
          </cell>
          <cell r="M2402" t="str">
            <v>X</v>
          </cell>
          <cell r="R2402" t="str">
            <v>Guatemala</v>
          </cell>
          <cell r="S2402" t="str">
            <v>Guatemala</v>
          </cell>
        </row>
        <row r="2403">
          <cell r="D2403" t="str">
            <v>Uz</v>
          </cell>
          <cell r="E2403" t="str">
            <v>Pamela</v>
          </cell>
          <cell r="F2403">
            <v>1</v>
          </cell>
          <cell r="H2403">
            <v>12</v>
          </cell>
          <cell r="M2403" t="str">
            <v>X</v>
          </cell>
          <cell r="R2403" t="str">
            <v>Guatemala</v>
          </cell>
          <cell r="S2403" t="str">
            <v>Guatemala</v>
          </cell>
        </row>
        <row r="2404">
          <cell r="B2404">
            <v>3656247480101</v>
          </cell>
          <cell r="D2404" t="str">
            <v>Juarez</v>
          </cell>
          <cell r="E2404" t="str">
            <v>José</v>
          </cell>
          <cell r="F2404">
            <v>2</v>
          </cell>
          <cell r="H2404">
            <v>13</v>
          </cell>
          <cell r="M2404" t="str">
            <v>X</v>
          </cell>
          <cell r="R2404" t="str">
            <v>Guatemala</v>
          </cell>
          <cell r="S2404" t="str">
            <v>Guatemala</v>
          </cell>
        </row>
        <row r="2405">
          <cell r="B2405">
            <v>3031068830108</v>
          </cell>
          <cell r="D2405" t="str">
            <v>Juarez</v>
          </cell>
          <cell r="E2405" t="str">
            <v>Pablo</v>
          </cell>
          <cell r="F2405">
            <v>2</v>
          </cell>
          <cell r="H2405">
            <v>13</v>
          </cell>
          <cell r="M2405" t="str">
            <v>X</v>
          </cell>
          <cell r="R2405" t="str">
            <v>Guatemala</v>
          </cell>
          <cell r="S2405" t="str">
            <v>Guatemala</v>
          </cell>
        </row>
        <row r="2406">
          <cell r="D2406" t="str">
            <v>Rodriguez</v>
          </cell>
          <cell r="E2406" t="str">
            <v>Shirlye</v>
          </cell>
          <cell r="F2406">
            <v>1</v>
          </cell>
          <cell r="H2406">
            <v>12</v>
          </cell>
          <cell r="M2406" t="str">
            <v>X</v>
          </cell>
          <cell r="R2406" t="str">
            <v>Guatemala</v>
          </cell>
          <cell r="S2406" t="str">
            <v>Guatemala</v>
          </cell>
        </row>
        <row r="2407">
          <cell r="B2407">
            <v>3015361200101</v>
          </cell>
          <cell r="D2407" t="str">
            <v>Miranda</v>
          </cell>
          <cell r="E2407" t="str">
            <v>Daniel</v>
          </cell>
          <cell r="F2407">
            <v>2</v>
          </cell>
          <cell r="H2407">
            <v>15</v>
          </cell>
          <cell r="M2407" t="str">
            <v>X</v>
          </cell>
          <cell r="R2407" t="str">
            <v>Guatemala</v>
          </cell>
          <cell r="S2407" t="str">
            <v>Guatemala</v>
          </cell>
        </row>
        <row r="2408">
          <cell r="B2408">
            <v>2999897710101</v>
          </cell>
          <cell r="D2408" t="str">
            <v>Gómez</v>
          </cell>
          <cell r="E2408" t="str">
            <v>Ricardo</v>
          </cell>
          <cell r="F2408">
            <v>2</v>
          </cell>
          <cell r="H2408">
            <v>17</v>
          </cell>
          <cell r="M2408" t="str">
            <v>X</v>
          </cell>
          <cell r="R2408" t="str">
            <v>Guatemala</v>
          </cell>
          <cell r="S2408" t="str">
            <v>Guatemala</v>
          </cell>
        </row>
        <row r="2409">
          <cell r="B2409">
            <v>2215140821001</v>
          </cell>
          <cell r="D2409" t="str">
            <v>Flores</v>
          </cell>
          <cell r="E2409" t="str">
            <v>Karin</v>
          </cell>
          <cell r="F2409">
            <v>1</v>
          </cell>
          <cell r="H2409">
            <v>36</v>
          </cell>
          <cell r="M2409" t="str">
            <v>X</v>
          </cell>
          <cell r="R2409" t="str">
            <v>Guatemala</v>
          </cell>
          <cell r="S2409" t="str">
            <v>Guatemala</v>
          </cell>
        </row>
        <row r="2410">
          <cell r="B2410">
            <v>2236611550101</v>
          </cell>
          <cell r="D2410" t="str">
            <v>Dávila</v>
          </cell>
          <cell r="E2410" t="str">
            <v>Pablo</v>
          </cell>
          <cell r="F2410">
            <v>2</v>
          </cell>
          <cell r="H2410">
            <v>6</v>
          </cell>
          <cell r="M2410" t="str">
            <v>X</v>
          </cell>
          <cell r="R2410" t="str">
            <v>Guatemala</v>
          </cell>
          <cell r="S2410" t="str">
            <v>Guatemala</v>
          </cell>
        </row>
        <row r="2411">
          <cell r="B2411">
            <v>2102242660108</v>
          </cell>
          <cell r="D2411" t="str">
            <v>Poncio</v>
          </cell>
          <cell r="E2411" t="str">
            <v>Jeferson</v>
          </cell>
          <cell r="F2411">
            <v>2</v>
          </cell>
          <cell r="H2411">
            <v>7</v>
          </cell>
          <cell r="M2411" t="str">
            <v>X</v>
          </cell>
          <cell r="R2411" t="str">
            <v>Guatemala</v>
          </cell>
          <cell r="S2411" t="str">
            <v>Guatemala</v>
          </cell>
        </row>
        <row r="2412">
          <cell r="D2412" t="str">
            <v>Rabanales</v>
          </cell>
          <cell r="E2412" t="str">
            <v>Andy</v>
          </cell>
          <cell r="F2412">
            <v>2</v>
          </cell>
          <cell r="H2412">
            <v>14</v>
          </cell>
          <cell r="M2412" t="str">
            <v>X</v>
          </cell>
          <cell r="R2412" t="str">
            <v>Guatemala</v>
          </cell>
          <cell r="S2412" t="str">
            <v>Guatemala</v>
          </cell>
        </row>
        <row r="2413">
          <cell r="D2413" t="str">
            <v>Cifuentes</v>
          </cell>
          <cell r="E2413" t="str">
            <v>Danilo</v>
          </cell>
          <cell r="F2413">
            <v>2</v>
          </cell>
          <cell r="H2413">
            <v>14</v>
          </cell>
          <cell r="M2413" t="str">
            <v>X</v>
          </cell>
          <cell r="R2413" t="str">
            <v>Guatemala</v>
          </cell>
          <cell r="S2413" t="str">
            <v>Guatemala</v>
          </cell>
        </row>
        <row r="2414">
          <cell r="D2414" t="str">
            <v>Cayax</v>
          </cell>
          <cell r="E2414" t="str">
            <v>Aaron</v>
          </cell>
          <cell r="F2414">
            <v>2</v>
          </cell>
          <cell r="H2414">
            <v>13</v>
          </cell>
          <cell r="M2414" t="str">
            <v>X</v>
          </cell>
          <cell r="R2414" t="str">
            <v>Guatemala</v>
          </cell>
          <cell r="S2414" t="str">
            <v>Guatemala</v>
          </cell>
        </row>
        <row r="2415">
          <cell r="B2415">
            <v>3004157610101</v>
          </cell>
          <cell r="D2415" t="str">
            <v>Oliva</v>
          </cell>
          <cell r="E2415" t="str">
            <v xml:space="preserve">Daniel </v>
          </cell>
          <cell r="F2415">
            <v>2</v>
          </cell>
          <cell r="H2415">
            <v>14</v>
          </cell>
          <cell r="M2415" t="str">
            <v>X</v>
          </cell>
          <cell r="R2415" t="str">
            <v>Guatemala</v>
          </cell>
          <cell r="S2415" t="str">
            <v>Guatemala</v>
          </cell>
        </row>
        <row r="2416">
          <cell r="B2416">
            <v>3033504150108</v>
          </cell>
          <cell r="D2416" t="str">
            <v>Asiatuj</v>
          </cell>
          <cell r="E2416" t="str">
            <v>Marilyn</v>
          </cell>
          <cell r="F2416">
            <v>1</v>
          </cell>
          <cell r="H2416">
            <v>15</v>
          </cell>
          <cell r="M2416" t="str">
            <v>X</v>
          </cell>
          <cell r="R2416" t="str">
            <v>Guatemala</v>
          </cell>
          <cell r="S2416" t="str">
            <v>Guatemala</v>
          </cell>
        </row>
        <row r="2417">
          <cell r="B2417">
            <v>3278348701705</v>
          </cell>
          <cell r="D2417" t="str">
            <v>Vasquez</v>
          </cell>
          <cell r="E2417" t="str">
            <v>Eulicer</v>
          </cell>
          <cell r="F2417">
            <v>2</v>
          </cell>
          <cell r="H2417">
            <v>20</v>
          </cell>
          <cell r="M2417" t="str">
            <v>X</v>
          </cell>
          <cell r="R2417" t="str">
            <v>Guatemala</v>
          </cell>
          <cell r="S2417" t="str">
            <v>Guatemala</v>
          </cell>
        </row>
        <row r="2418">
          <cell r="D2418" t="str">
            <v>García</v>
          </cell>
          <cell r="E2418" t="str">
            <v>Natanael</v>
          </cell>
          <cell r="F2418">
            <v>2</v>
          </cell>
          <cell r="H2418">
            <v>15</v>
          </cell>
          <cell r="M2418" t="str">
            <v>X</v>
          </cell>
          <cell r="R2418" t="str">
            <v>Guatemala</v>
          </cell>
          <cell r="S2418" t="str">
            <v>Guatemala</v>
          </cell>
        </row>
        <row r="2419">
          <cell r="D2419" t="str">
            <v>Pérez</v>
          </cell>
          <cell r="E2419" t="str">
            <v xml:space="preserve">Cristian </v>
          </cell>
          <cell r="F2419">
            <v>2</v>
          </cell>
          <cell r="H2419">
            <v>11</v>
          </cell>
          <cell r="M2419" t="str">
            <v>X</v>
          </cell>
          <cell r="R2419" t="str">
            <v>Guatemala</v>
          </cell>
          <cell r="S2419" t="str">
            <v>Guatemala</v>
          </cell>
        </row>
        <row r="2420">
          <cell r="B2420">
            <v>3262129811705</v>
          </cell>
          <cell r="D2420" t="str">
            <v>Ayala</v>
          </cell>
          <cell r="E2420" t="str">
            <v>Franklin</v>
          </cell>
          <cell r="F2420">
            <v>2</v>
          </cell>
          <cell r="H2420">
            <v>17</v>
          </cell>
          <cell r="M2420" t="str">
            <v>X</v>
          </cell>
          <cell r="R2420" t="str">
            <v>Guatemala</v>
          </cell>
          <cell r="S2420" t="str">
            <v>Guatemala</v>
          </cell>
        </row>
        <row r="2421">
          <cell r="B2421">
            <v>3204500070501</v>
          </cell>
          <cell r="D2421" t="str">
            <v>Lepe</v>
          </cell>
          <cell r="E2421" t="str">
            <v>Karla</v>
          </cell>
          <cell r="F2421">
            <v>1</v>
          </cell>
          <cell r="H2421">
            <v>17</v>
          </cell>
          <cell r="M2421" t="str">
            <v>X</v>
          </cell>
          <cell r="R2421" t="str">
            <v>Guatemala</v>
          </cell>
          <cell r="S2421" t="str">
            <v>Guatemala</v>
          </cell>
        </row>
        <row r="2422">
          <cell r="B2422">
            <v>2033683630805</v>
          </cell>
          <cell r="D2422" t="str">
            <v>Zarate</v>
          </cell>
          <cell r="E2422" t="str">
            <v xml:space="preserve">Byron </v>
          </cell>
          <cell r="F2422">
            <v>2</v>
          </cell>
          <cell r="H2422">
            <v>8</v>
          </cell>
          <cell r="M2422" t="str">
            <v>X</v>
          </cell>
          <cell r="R2422" t="str">
            <v>Guatemala</v>
          </cell>
          <cell r="S2422" t="str">
            <v>Guatemala</v>
          </cell>
        </row>
        <row r="2423">
          <cell r="D2423" t="str">
            <v>Xaminez</v>
          </cell>
          <cell r="E2423" t="str">
            <v>Braulio</v>
          </cell>
          <cell r="F2423">
            <v>2</v>
          </cell>
          <cell r="H2423">
            <v>9</v>
          </cell>
          <cell r="M2423" t="str">
            <v>X</v>
          </cell>
          <cell r="R2423" t="str">
            <v>Guatemala</v>
          </cell>
          <cell r="S2423" t="str">
            <v>Guatemala</v>
          </cell>
        </row>
        <row r="2424">
          <cell r="D2424" t="str">
            <v>Zarate</v>
          </cell>
          <cell r="E2424" t="str">
            <v>Cristian</v>
          </cell>
          <cell r="F2424">
            <v>2</v>
          </cell>
          <cell r="H2424">
            <v>10</v>
          </cell>
          <cell r="M2424" t="str">
            <v>X</v>
          </cell>
          <cell r="R2424" t="str">
            <v>Guatemala</v>
          </cell>
          <cell r="S2424" t="str">
            <v>Guatemala</v>
          </cell>
        </row>
        <row r="2425">
          <cell r="D2425" t="str">
            <v>Zárate</v>
          </cell>
          <cell r="E2425" t="str">
            <v>Fredy</v>
          </cell>
          <cell r="F2425">
            <v>2</v>
          </cell>
          <cell r="H2425">
            <v>12</v>
          </cell>
          <cell r="M2425" t="str">
            <v>X</v>
          </cell>
          <cell r="R2425" t="str">
            <v>Guatemala</v>
          </cell>
          <cell r="S2425" t="str">
            <v>Guatemala</v>
          </cell>
        </row>
        <row r="2426">
          <cell r="D2426" t="str">
            <v xml:space="preserve">Xaminez </v>
          </cell>
          <cell r="E2426" t="str">
            <v>Astrid</v>
          </cell>
          <cell r="F2426">
            <v>1</v>
          </cell>
          <cell r="H2426">
            <v>14</v>
          </cell>
          <cell r="M2426" t="str">
            <v>X</v>
          </cell>
          <cell r="R2426" t="str">
            <v>Guatemala</v>
          </cell>
          <cell r="S2426" t="str">
            <v>Guatemala</v>
          </cell>
        </row>
        <row r="2427">
          <cell r="B2427">
            <v>2031608940101</v>
          </cell>
          <cell r="D2427" t="str">
            <v>Xaminez</v>
          </cell>
          <cell r="E2427" t="str">
            <v>Arison</v>
          </cell>
          <cell r="F2427">
            <v>1</v>
          </cell>
          <cell r="H2427">
            <v>8</v>
          </cell>
          <cell r="M2427" t="str">
            <v>X</v>
          </cell>
          <cell r="R2427" t="str">
            <v>Guatemala</v>
          </cell>
          <cell r="S2427" t="str">
            <v>Guatemala</v>
          </cell>
        </row>
        <row r="2428">
          <cell r="B2428">
            <v>3598581390101</v>
          </cell>
          <cell r="D2428" t="str">
            <v>Quiché</v>
          </cell>
          <cell r="E2428" t="str">
            <v xml:space="preserve">Diego </v>
          </cell>
          <cell r="F2428">
            <v>2</v>
          </cell>
          <cell r="H2428">
            <v>11</v>
          </cell>
          <cell r="M2428" t="str">
            <v>X</v>
          </cell>
          <cell r="R2428" t="str">
            <v>Guatemala</v>
          </cell>
          <cell r="S2428" t="str">
            <v>Guatemala</v>
          </cell>
        </row>
        <row r="2429">
          <cell r="B2429">
            <v>3557966510115</v>
          </cell>
          <cell r="D2429" t="str">
            <v>Jacinto</v>
          </cell>
          <cell r="E2429" t="str">
            <v xml:space="preserve">Victor </v>
          </cell>
          <cell r="F2429">
            <v>2</v>
          </cell>
          <cell r="H2429">
            <v>20</v>
          </cell>
          <cell r="M2429" t="str">
            <v>X</v>
          </cell>
          <cell r="R2429" t="str">
            <v>Guatemala</v>
          </cell>
          <cell r="S2429" t="str">
            <v>Guatemala</v>
          </cell>
        </row>
        <row r="2430">
          <cell r="D2430" t="str">
            <v>Herrarte</v>
          </cell>
          <cell r="E2430" t="str">
            <v>Ronald</v>
          </cell>
          <cell r="F2430">
            <v>2</v>
          </cell>
          <cell r="H2430">
            <v>7</v>
          </cell>
          <cell r="M2430" t="str">
            <v>X</v>
          </cell>
          <cell r="R2430" t="str">
            <v>Guatemala</v>
          </cell>
          <cell r="S2430" t="str">
            <v>Guatemala</v>
          </cell>
        </row>
        <row r="2431">
          <cell r="D2431" t="str">
            <v>Cifuentes</v>
          </cell>
          <cell r="E2431" t="str">
            <v>Steven</v>
          </cell>
          <cell r="F2431">
            <v>2</v>
          </cell>
          <cell r="H2431">
            <v>14</v>
          </cell>
          <cell r="M2431" t="str">
            <v>X</v>
          </cell>
          <cell r="R2431" t="str">
            <v>Guatemala</v>
          </cell>
          <cell r="S2431" t="str">
            <v>Guatemala</v>
          </cell>
        </row>
        <row r="2432">
          <cell r="B2432">
            <v>3221826970506</v>
          </cell>
          <cell r="D2432" t="str">
            <v>Flores</v>
          </cell>
          <cell r="E2432" t="str">
            <v>José</v>
          </cell>
          <cell r="F2432">
            <v>2</v>
          </cell>
          <cell r="H2432">
            <v>12</v>
          </cell>
          <cell r="M2432" t="str">
            <v>X</v>
          </cell>
          <cell r="R2432" t="str">
            <v>Guatemala</v>
          </cell>
          <cell r="S2432" t="str">
            <v>Guatemala</v>
          </cell>
        </row>
        <row r="2433">
          <cell r="D2433" t="str">
            <v xml:space="preserve">Sequen </v>
          </cell>
          <cell r="E2433" t="str">
            <v>Jackeline</v>
          </cell>
          <cell r="F2433">
            <v>1</v>
          </cell>
          <cell r="H2433">
            <v>12</v>
          </cell>
          <cell r="M2433" t="str">
            <v>X</v>
          </cell>
          <cell r="R2433" t="str">
            <v>Guatemala</v>
          </cell>
          <cell r="S2433" t="str">
            <v>Guatemala</v>
          </cell>
        </row>
        <row r="2434">
          <cell r="B2434">
            <v>3448152850403</v>
          </cell>
          <cell r="D2434" t="str">
            <v>Ajbal</v>
          </cell>
          <cell r="E2434" t="str">
            <v>Geovanny</v>
          </cell>
          <cell r="F2434">
            <v>2</v>
          </cell>
          <cell r="H2434">
            <v>22</v>
          </cell>
          <cell r="M2434" t="str">
            <v>X</v>
          </cell>
          <cell r="R2434" t="str">
            <v>Guatemala</v>
          </cell>
          <cell r="S2434" t="str">
            <v>Guatemala</v>
          </cell>
        </row>
        <row r="2435">
          <cell r="D2435" t="str">
            <v>Reyes</v>
          </cell>
          <cell r="E2435" t="str">
            <v>José</v>
          </cell>
          <cell r="F2435">
            <v>2</v>
          </cell>
          <cell r="H2435">
            <v>22</v>
          </cell>
          <cell r="M2435" t="str">
            <v>X</v>
          </cell>
          <cell r="R2435" t="str">
            <v>Guatemala</v>
          </cell>
          <cell r="S2435" t="str">
            <v>Guatemala</v>
          </cell>
        </row>
        <row r="2436">
          <cell r="B2436" t="str">
            <v>NO PRESENTO</v>
          </cell>
          <cell r="D2436" t="str">
            <v xml:space="preserve">Percolla </v>
          </cell>
          <cell r="E2436" t="str">
            <v xml:space="preserve">Jhordy </v>
          </cell>
          <cell r="F2436">
            <v>2</v>
          </cell>
          <cell r="H2436">
            <v>11</v>
          </cell>
          <cell r="M2436" t="str">
            <v>x</v>
          </cell>
          <cell r="R2436" t="str">
            <v>Guatemala</v>
          </cell>
          <cell r="S2436" t="str">
            <v>Guatemala</v>
          </cell>
        </row>
        <row r="2437">
          <cell r="B2437" t="str">
            <v>NO PRESENTO</v>
          </cell>
          <cell r="D2437" t="str">
            <v xml:space="preserve">Ajcuc </v>
          </cell>
          <cell r="E2437" t="str">
            <v xml:space="preserve">Victor </v>
          </cell>
          <cell r="F2437">
            <v>2</v>
          </cell>
          <cell r="H2437">
            <v>11</v>
          </cell>
          <cell r="M2437" t="str">
            <v>x</v>
          </cell>
          <cell r="R2437" t="str">
            <v>Guatemala</v>
          </cell>
          <cell r="S2437" t="str">
            <v>Guatemala</v>
          </cell>
        </row>
        <row r="2438">
          <cell r="B2438" t="str">
            <v>NO PRESENTO</v>
          </cell>
          <cell r="D2438" t="str">
            <v xml:space="preserve">López </v>
          </cell>
          <cell r="E2438" t="str">
            <v>Juan</v>
          </cell>
          <cell r="F2438">
            <v>2</v>
          </cell>
          <cell r="H2438">
            <v>7</v>
          </cell>
          <cell r="M2438" t="str">
            <v>x</v>
          </cell>
          <cell r="R2438" t="str">
            <v>Guatemala</v>
          </cell>
          <cell r="S2438" t="str">
            <v>Guatemala</v>
          </cell>
        </row>
        <row r="2439">
          <cell r="B2439" t="str">
            <v>NO PRESENTO</v>
          </cell>
          <cell r="D2439" t="str">
            <v xml:space="preserve">López </v>
          </cell>
          <cell r="E2439" t="str">
            <v>Manuel</v>
          </cell>
          <cell r="F2439">
            <v>2</v>
          </cell>
          <cell r="H2439">
            <v>18</v>
          </cell>
          <cell r="M2439" t="str">
            <v>x</v>
          </cell>
          <cell r="R2439" t="str">
            <v>Guatemala</v>
          </cell>
          <cell r="S2439" t="str">
            <v>Guatemala</v>
          </cell>
        </row>
        <row r="2440">
          <cell r="B2440" t="str">
            <v>NO PRESENTO</v>
          </cell>
          <cell r="D2440" t="str">
            <v>Robles</v>
          </cell>
          <cell r="E2440" t="str">
            <v>Cristian</v>
          </cell>
          <cell r="F2440">
            <v>2</v>
          </cell>
          <cell r="H2440">
            <v>17</v>
          </cell>
          <cell r="M2440" t="str">
            <v>x</v>
          </cell>
          <cell r="R2440" t="str">
            <v>Guatemala</v>
          </cell>
          <cell r="S2440" t="str">
            <v>Guatemala</v>
          </cell>
        </row>
        <row r="2441">
          <cell r="B2441" t="str">
            <v>NO PRESENTO</v>
          </cell>
          <cell r="D2441" t="str">
            <v>Soto</v>
          </cell>
          <cell r="E2441" t="str">
            <v>Whiliam</v>
          </cell>
          <cell r="F2441">
            <v>2</v>
          </cell>
          <cell r="H2441">
            <v>10</v>
          </cell>
          <cell r="M2441" t="str">
            <v>x</v>
          </cell>
          <cell r="R2441" t="str">
            <v>Guatemala</v>
          </cell>
          <cell r="S2441" t="str">
            <v>Guatemala</v>
          </cell>
        </row>
        <row r="2442">
          <cell r="B2442" t="str">
            <v>NO PRESENTO</v>
          </cell>
          <cell r="D2442" t="str">
            <v>Ceballos</v>
          </cell>
          <cell r="E2442" t="str">
            <v>Carlos</v>
          </cell>
          <cell r="F2442">
            <v>2</v>
          </cell>
          <cell r="H2442">
            <v>11</v>
          </cell>
          <cell r="M2442" t="str">
            <v>x</v>
          </cell>
          <cell r="R2442" t="str">
            <v>Guatemala</v>
          </cell>
          <cell r="S2442" t="str">
            <v>Guatemala</v>
          </cell>
        </row>
        <row r="2443">
          <cell r="B2443" t="str">
            <v>NO PRESENTO</v>
          </cell>
          <cell r="D2443" t="str">
            <v>Aceytuno</v>
          </cell>
          <cell r="E2443" t="str">
            <v>Brandon</v>
          </cell>
          <cell r="F2443">
            <v>2</v>
          </cell>
          <cell r="H2443">
            <v>12</v>
          </cell>
          <cell r="M2443" t="str">
            <v>x</v>
          </cell>
          <cell r="R2443" t="str">
            <v>Guatemala</v>
          </cell>
          <cell r="S2443" t="str">
            <v>Guatemala</v>
          </cell>
        </row>
        <row r="2444">
          <cell r="B2444" t="str">
            <v>NO PRESENTO</v>
          </cell>
          <cell r="D2444" t="str">
            <v>Bolvito</v>
          </cell>
          <cell r="E2444" t="str">
            <v>Mariana</v>
          </cell>
          <cell r="F2444">
            <v>1</v>
          </cell>
          <cell r="H2444">
            <v>13</v>
          </cell>
          <cell r="M2444" t="str">
            <v>x</v>
          </cell>
          <cell r="R2444" t="str">
            <v>Guatemala</v>
          </cell>
          <cell r="S2444" t="str">
            <v>Guatemala</v>
          </cell>
        </row>
        <row r="2445">
          <cell r="B2445" t="str">
            <v>NO PRESENTO</v>
          </cell>
          <cell r="D2445" t="str">
            <v>Estrada</v>
          </cell>
          <cell r="E2445" t="str">
            <v>Justyn</v>
          </cell>
          <cell r="F2445">
            <v>2</v>
          </cell>
          <cell r="H2445">
            <v>11</v>
          </cell>
          <cell r="M2445" t="str">
            <v>x</v>
          </cell>
          <cell r="R2445" t="str">
            <v>Guatemala</v>
          </cell>
          <cell r="S2445" t="str">
            <v>Guatemala</v>
          </cell>
        </row>
        <row r="2446">
          <cell r="B2446" t="str">
            <v>NO PRESENTO</v>
          </cell>
          <cell r="D2446" t="str">
            <v xml:space="preserve">López </v>
          </cell>
          <cell r="E2446" t="str">
            <v>Kenny</v>
          </cell>
          <cell r="F2446">
            <v>2</v>
          </cell>
          <cell r="H2446">
            <v>8</v>
          </cell>
          <cell r="M2446" t="str">
            <v>x</v>
          </cell>
          <cell r="R2446" t="str">
            <v>Guatemala</v>
          </cell>
          <cell r="S2446" t="str">
            <v>Guatemala</v>
          </cell>
        </row>
        <row r="2447">
          <cell r="B2447" t="str">
            <v>NO PRESENTO</v>
          </cell>
          <cell r="D2447" t="str">
            <v>Sandoval</v>
          </cell>
          <cell r="E2447" t="str">
            <v>Josue</v>
          </cell>
          <cell r="F2447">
            <v>2</v>
          </cell>
          <cell r="H2447">
            <v>11</v>
          </cell>
          <cell r="M2447" t="str">
            <v>x</v>
          </cell>
          <cell r="R2447" t="str">
            <v>Guatemala</v>
          </cell>
          <cell r="S2447" t="str">
            <v>Guatemala</v>
          </cell>
        </row>
        <row r="2448">
          <cell r="B2448" t="str">
            <v>NO PRESENTO</v>
          </cell>
          <cell r="D2448" t="str">
            <v>Delcompare</v>
          </cell>
          <cell r="E2448" t="str">
            <v>Luis</v>
          </cell>
          <cell r="F2448">
            <v>2</v>
          </cell>
          <cell r="H2448">
            <v>16</v>
          </cell>
          <cell r="M2448" t="str">
            <v>x</v>
          </cell>
          <cell r="R2448" t="str">
            <v>Guatemala</v>
          </cell>
          <cell r="S2448" t="str">
            <v>Guatemala</v>
          </cell>
        </row>
        <row r="2449">
          <cell r="B2449" t="str">
            <v>NO PRESENTO</v>
          </cell>
          <cell r="D2449" t="str">
            <v>Pérez</v>
          </cell>
          <cell r="E2449" t="str">
            <v>Ingrid</v>
          </cell>
          <cell r="F2449">
            <v>1</v>
          </cell>
          <cell r="H2449">
            <v>14</v>
          </cell>
          <cell r="M2449" t="str">
            <v>x</v>
          </cell>
          <cell r="R2449" t="str">
            <v>Guatemala</v>
          </cell>
          <cell r="S2449" t="str">
            <v>Guatemala</v>
          </cell>
        </row>
        <row r="2450">
          <cell r="B2450" t="str">
            <v>NO PRESENTO</v>
          </cell>
          <cell r="D2450" t="str">
            <v>Perez</v>
          </cell>
          <cell r="E2450" t="str">
            <v>Joselyn</v>
          </cell>
          <cell r="F2450">
            <v>1</v>
          </cell>
          <cell r="H2450">
            <v>19</v>
          </cell>
          <cell r="M2450" t="str">
            <v>x</v>
          </cell>
          <cell r="R2450" t="str">
            <v>Guatemala</v>
          </cell>
          <cell r="S2450" t="str">
            <v>Guatemala</v>
          </cell>
        </row>
        <row r="2451">
          <cell r="B2451" t="str">
            <v>NO PRESENTO</v>
          </cell>
          <cell r="D2451" t="str">
            <v>Perez</v>
          </cell>
          <cell r="E2451" t="str">
            <v>Ketheryn</v>
          </cell>
          <cell r="F2451">
            <v>1</v>
          </cell>
          <cell r="H2451">
            <v>12</v>
          </cell>
          <cell r="M2451" t="str">
            <v>x</v>
          </cell>
          <cell r="R2451" t="str">
            <v>Guatemala</v>
          </cell>
          <cell r="S2451" t="str">
            <v>Guatemala</v>
          </cell>
        </row>
        <row r="2452">
          <cell r="B2452" t="str">
            <v>NO PRESENTO</v>
          </cell>
          <cell r="D2452" t="str">
            <v>Lopez</v>
          </cell>
          <cell r="E2452" t="str">
            <v>Manuel</v>
          </cell>
          <cell r="F2452">
            <v>2</v>
          </cell>
          <cell r="H2452">
            <v>18</v>
          </cell>
          <cell r="M2452" t="str">
            <v>x</v>
          </cell>
          <cell r="R2452" t="str">
            <v>Guatemala</v>
          </cell>
          <cell r="S2452" t="str">
            <v>Guatemala</v>
          </cell>
        </row>
        <row r="2453">
          <cell r="B2453" t="str">
            <v>NO PRESENTO</v>
          </cell>
          <cell r="D2453" t="str">
            <v>Solis</v>
          </cell>
          <cell r="E2453" t="str">
            <v>Yossan</v>
          </cell>
          <cell r="F2453">
            <v>2</v>
          </cell>
          <cell r="H2453">
            <v>18</v>
          </cell>
          <cell r="M2453" t="str">
            <v>x</v>
          </cell>
          <cell r="R2453" t="str">
            <v>Guatemala</v>
          </cell>
          <cell r="S2453" t="str">
            <v>Guatemala</v>
          </cell>
        </row>
        <row r="2454">
          <cell r="B2454" t="str">
            <v>NO PRESENTO</v>
          </cell>
          <cell r="D2454" t="str">
            <v>Mena</v>
          </cell>
          <cell r="E2454" t="str">
            <v>Juan</v>
          </cell>
          <cell r="F2454">
            <v>2</v>
          </cell>
          <cell r="H2454">
            <v>24</v>
          </cell>
          <cell r="M2454" t="str">
            <v>x</v>
          </cell>
          <cell r="R2454" t="str">
            <v>Guatemala</v>
          </cell>
          <cell r="S2454" t="str">
            <v>Guatemala</v>
          </cell>
        </row>
        <row r="2455">
          <cell r="B2455" t="str">
            <v>NO PRESENTO</v>
          </cell>
          <cell r="D2455" t="str">
            <v>Milian</v>
          </cell>
          <cell r="E2455" t="str">
            <v>Angel</v>
          </cell>
          <cell r="F2455">
            <v>2</v>
          </cell>
          <cell r="H2455">
            <v>18</v>
          </cell>
          <cell r="M2455" t="str">
            <v>x</v>
          </cell>
          <cell r="R2455" t="str">
            <v>Guatemala</v>
          </cell>
          <cell r="S2455" t="str">
            <v>Guatemala</v>
          </cell>
        </row>
        <row r="2456">
          <cell r="B2456" t="str">
            <v>NO PRESENTO</v>
          </cell>
          <cell r="D2456" t="str">
            <v>Castro</v>
          </cell>
          <cell r="E2456" t="str">
            <v>Jefferson</v>
          </cell>
          <cell r="F2456">
            <v>2</v>
          </cell>
          <cell r="H2456">
            <v>11</v>
          </cell>
          <cell r="M2456" t="str">
            <v>x</v>
          </cell>
          <cell r="R2456" t="str">
            <v>Guatemala</v>
          </cell>
          <cell r="S2456" t="str">
            <v>Guatemala</v>
          </cell>
        </row>
        <row r="2457">
          <cell r="B2457" t="str">
            <v>NO PRESENTO</v>
          </cell>
          <cell r="D2457" t="str">
            <v>Castro</v>
          </cell>
          <cell r="E2457" t="str">
            <v>Heidy</v>
          </cell>
          <cell r="F2457">
            <v>1</v>
          </cell>
          <cell r="H2457">
            <v>19</v>
          </cell>
          <cell r="M2457" t="str">
            <v>x</v>
          </cell>
          <cell r="R2457" t="str">
            <v>Guatemala</v>
          </cell>
          <cell r="S2457" t="str">
            <v>Guatemala</v>
          </cell>
        </row>
        <row r="2458">
          <cell r="B2458" t="str">
            <v>NO PRESENTO</v>
          </cell>
          <cell r="D2458" t="str">
            <v>Enriquez</v>
          </cell>
          <cell r="E2458" t="str">
            <v>Argentina</v>
          </cell>
          <cell r="F2458">
            <v>1</v>
          </cell>
          <cell r="H2458">
            <v>13</v>
          </cell>
          <cell r="M2458" t="str">
            <v>x</v>
          </cell>
          <cell r="R2458" t="str">
            <v>Guatemala</v>
          </cell>
          <cell r="S2458" t="str">
            <v>Guatemala</v>
          </cell>
        </row>
        <row r="2459">
          <cell r="B2459" t="str">
            <v>NO PRESENTO</v>
          </cell>
          <cell r="D2459" t="str">
            <v>Ovalle</v>
          </cell>
          <cell r="E2459" t="str">
            <v>Eduardo</v>
          </cell>
          <cell r="F2459">
            <v>2</v>
          </cell>
          <cell r="H2459">
            <v>16</v>
          </cell>
          <cell r="M2459" t="str">
            <v>x</v>
          </cell>
          <cell r="R2459" t="str">
            <v>Guatemala</v>
          </cell>
          <cell r="S2459" t="str">
            <v>Guatemala</v>
          </cell>
        </row>
        <row r="2460">
          <cell r="B2460" t="str">
            <v>NO PRESENTO</v>
          </cell>
          <cell r="D2460" t="str">
            <v>García</v>
          </cell>
          <cell r="E2460" t="str">
            <v>Jeremy</v>
          </cell>
          <cell r="F2460">
            <v>2</v>
          </cell>
          <cell r="H2460">
            <v>13</v>
          </cell>
          <cell r="M2460" t="str">
            <v>x</v>
          </cell>
          <cell r="R2460" t="str">
            <v>Guatemala</v>
          </cell>
          <cell r="S2460" t="str">
            <v>Guatemala</v>
          </cell>
        </row>
        <row r="2461">
          <cell r="B2461" t="str">
            <v>NO PRESENTO</v>
          </cell>
          <cell r="D2461" t="str">
            <v>Robles</v>
          </cell>
          <cell r="E2461" t="str">
            <v>Cristian</v>
          </cell>
          <cell r="F2461">
            <v>2</v>
          </cell>
          <cell r="H2461">
            <v>18</v>
          </cell>
          <cell r="M2461" t="str">
            <v>x</v>
          </cell>
          <cell r="R2461" t="str">
            <v>Guatemala</v>
          </cell>
          <cell r="S2461" t="str">
            <v>Guatemala</v>
          </cell>
        </row>
        <row r="2462">
          <cell r="B2462" t="str">
            <v>NO PRESENTO</v>
          </cell>
          <cell r="D2462" t="str">
            <v>Rocha</v>
          </cell>
          <cell r="E2462" t="str">
            <v>Karla</v>
          </cell>
          <cell r="F2462">
            <v>1</v>
          </cell>
          <cell r="H2462">
            <v>13</v>
          </cell>
          <cell r="M2462" t="str">
            <v>x</v>
          </cell>
          <cell r="R2462" t="str">
            <v>Guatemala</v>
          </cell>
          <cell r="S2462" t="str">
            <v>Guatemala</v>
          </cell>
        </row>
        <row r="2463">
          <cell r="B2463" t="str">
            <v>NO PRESENTO</v>
          </cell>
          <cell r="D2463" t="str">
            <v>Velasquez</v>
          </cell>
          <cell r="E2463" t="str">
            <v>Claudia</v>
          </cell>
          <cell r="F2463">
            <v>1</v>
          </cell>
          <cell r="H2463">
            <v>14</v>
          </cell>
          <cell r="M2463" t="str">
            <v>x</v>
          </cell>
          <cell r="R2463" t="str">
            <v>Guatemala</v>
          </cell>
          <cell r="S2463" t="str">
            <v>Guatemala</v>
          </cell>
        </row>
        <row r="2464">
          <cell r="B2464" t="str">
            <v>NO PRESENTO</v>
          </cell>
          <cell r="D2464" t="str">
            <v>Arriola</v>
          </cell>
          <cell r="E2464" t="str">
            <v>Francisco</v>
          </cell>
          <cell r="F2464">
            <v>1</v>
          </cell>
          <cell r="H2464">
            <v>14</v>
          </cell>
          <cell r="M2464" t="str">
            <v>x</v>
          </cell>
          <cell r="R2464" t="str">
            <v>Guatemala</v>
          </cell>
          <cell r="S2464" t="str">
            <v>Guatemala</v>
          </cell>
        </row>
        <row r="2465">
          <cell r="B2465" t="str">
            <v>NO PRESENTO</v>
          </cell>
          <cell r="D2465" t="str">
            <v>García</v>
          </cell>
          <cell r="E2465" t="str">
            <v>Dany</v>
          </cell>
          <cell r="F2465">
            <v>1</v>
          </cell>
          <cell r="H2465">
            <v>14</v>
          </cell>
          <cell r="M2465" t="str">
            <v>x</v>
          </cell>
          <cell r="R2465" t="str">
            <v>Guatemala</v>
          </cell>
          <cell r="S2465" t="str">
            <v>Guatemala</v>
          </cell>
        </row>
        <row r="2466">
          <cell r="B2466" t="str">
            <v>NO PRESENTO</v>
          </cell>
          <cell r="D2466" t="str">
            <v>Morales</v>
          </cell>
          <cell r="E2466" t="str">
            <v>José</v>
          </cell>
          <cell r="F2466">
            <v>2</v>
          </cell>
          <cell r="H2466">
            <v>14</v>
          </cell>
          <cell r="M2466" t="str">
            <v>x</v>
          </cell>
          <cell r="R2466" t="str">
            <v>Guatemala</v>
          </cell>
          <cell r="S2466" t="str">
            <v>Guatemala</v>
          </cell>
        </row>
        <row r="2467">
          <cell r="B2467" t="str">
            <v>NO PRESENTO</v>
          </cell>
          <cell r="D2467" t="str">
            <v>Jacobo</v>
          </cell>
          <cell r="E2467" t="str">
            <v>Jennifer</v>
          </cell>
          <cell r="F2467">
            <v>1</v>
          </cell>
          <cell r="H2467">
            <v>13</v>
          </cell>
          <cell r="M2467" t="str">
            <v>x</v>
          </cell>
          <cell r="R2467" t="str">
            <v>Guatemala</v>
          </cell>
          <cell r="S2467" t="str">
            <v>Guatemala</v>
          </cell>
        </row>
        <row r="2468">
          <cell r="B2468" t="str">
            <v>NO PRESENTO</v>
          </cell>
          <cell r="D2468" t="str">
            <v>Rodas</v>
          </cell>
          <cell r="E2468" t="str">
            <v>Milene</v>
          </cell>
          <cell r="F2468">
            <v>1</v>
          </cell>
          <cell r="H2468">
            <v>13</v>
          </cell>
          <cell r="M2468" t="str">
            <v>x</v>
          </cell>
          <cell r="R2468" t="str">
            <v>Guatemala</v>
          </cell>
          <cell r="S2468" t="str">
            <v>Guatemala</v>
          </cell>
        </row>
        <row r="2469">
          <cell r="B2469" t="str">
            <v>NO PRESENTO</v>
          </cell>
          <cell r="D2469" t="str">
            <v>Ajpop</v>
          </cell>
          <cell r="E2469" t="str">
            <v>Daniela</v>
          </cell>
          <cell r="F2469">
            <v>1</v>
          </cell>
          <cell r="H2469">
            <v>13</v>
          </cell>
          <cell r="M2469" t="str">
            <v>x</v>
          </cell>
          <cell r="R2469" t="str">
            <v>Guatemala</v>
          </cell>
          <cell r="S2469" t="str">
            <v>Guatemala</v>
          </cell>
        </row>
        <row r="2470">
          <cell r="B2470" t="str">
            <v>NO PRESENTO</v>
          </cell>
          <cell r="D2470" t="str">
            <v>Fletes</v>
          </cell>
          <cell r="E2470" t="str">
            <v>Allison</v>
          </cell>
          <cell r="F2470">
            <v>1</v>
          </cell>
          <cell r="H2470">
            <v>14</v>
          </cell>
          <cell r="M2470" t="str">
            <v>x</v>
          </cell>
          <cell r="R2470" t="str">
            <v>Guatemala</v>
          </cell>
          <cell r="S2470" t="str">
            <v>Guatemala</v>
          </cell>
        </row>
        <row r="2471">
          <cell r="B2471" t="str">
            <v>NO PRESENTO</v>
          </cell>
          <cell r="D2471" t="str">
            <v>Siguantay</v>
          </cell>
          <cell r="E2471" t="str">
            <v>Carlos</v>
          </cell>
          <cell r="F2471">
            <v>1</v>
          </cell>
          <cell r="H2471">
            <v>13</v>
          </cell>
          <cell r="M2471" t="str">
            <v>x</v>
          </cell>
          <cell r="R2471" t="str">
            <v>Guatemala</v>
          </cell>
          <cell r="S2471" t="str">
            <v>Guatemala</v>
          </cell>
        </row>
        <row r="2472">
          <cell r="B2472" t="str">
            <v>NO PRESENTO</v>
          </cell>
          <cell r="D2472" t="str">
            <v>Rodriguez</v>
          </cell>
          <cell r="E2472" t="str">
            <v>Carlos</v>
          </cell>
          <cell r="F2472">
            <v>2</v>
          </cell>
          <cell r="H2472">
            <v>15</v>
          </cell>
          <cell r="M2472" t="str">
            <v>x</v>
          </cell>
          <cell r="R2472" t="str">
            <v>Guatemala</v>
          </cell>
          <cell r="S2472" t="str">
            <v>Guatemala</v>
          </cell>
        </row>
        <row r="2473">
          <cell r="B2473" t="str">
            <v>NO PRESENTO</v>
          </cell>
          <cell r="D2473" t="str">
            <v>Marroquin</v>
          </cell>
          <cell r="E2473" t="str">
            <v>Oswal</v>
          </cell>
          <cell r="F2473">
            <v>2</v>
          </cell>
          <cell r="M2473" t="str">
            <v>x</v>
          </cell>
          <cell r="R2473" t="str">
            <v>Guatemala</v>
          </cell>
          <cell r="S2473" t="str">
            <v>Guatemala</v>
          </cell>
        </row>
        <row r="2474">
          <cell r="B2474" t="str">
            <v>NO PRESENTO</v>
          </cell>
          <cell r="D2474" t="str">
            <v>Zapeta</v>
          </cell>
          <cell r="E2474" t="str">
            <v>Yoshua</v>
          </cell>
          <cell r="F2474">
            <v>2</v>
          </cell>
          <cell r="H2474">
            <v>11</v>
          </cell>
          <cell r="M2474" t="str">
            <v>x</v>
          </cell>
          <cell r="R2474" t="str">
            <v>Guatemala</v>
          </cell>
          <cell r="S2474" t="str">
            <v>Guatemala</v>
          </cell>
        </row>
        <row r="2475">
          <cell r="B2475" t="str">
            <v>NO PRESENTO</v>
          </cell>
          <cell r="D2475" t="str">
            <v>Pooy</v>
          </cell>
          <cell r="E2475" t="str">
            <v>Carlos</v>
          </cell>
          <cell r="F2475">
            <v>2</v>
          </cell>
          <cell r="M2475" t="str">
            <v>x</v>
          </cell>
          <cell r="R2475" t="str">
            <v>Guatemala</v>
          </cell>
          <cell r="S2475" t="str">
            <v>Guatemala</v>
          </cell>
        </row>
        <row r="2476">
          <cell r="B2476" t="str">
            <v>NO PRESENTO</v>
          </cell>
          <cell r="D2476" t="str">
            <v>Santos</v>
          </cell>
          <cell r="E2476" t="str">
            <v>Joel</v>
          </cell>
          <cell r="F2476">
            <v>2</v>
          </cell>
          <cell r="H2476">
            <v>11</v>
          </cell>
          <cell r="M2476" t="str">
            <v>x</v>
          </cell>
          <cell r="R2476" t="str">
            <v>Guatemala</v>
          </cell>
          <cell r="S2476" t="str">
            <v>Guatemala</v>
          </cell>
        </row>
        <row r="2477">
          <cell r="B2477" t="str">
            <v>NO PRESENTO</v>
          </cell>
          <cell r="D2477" t="str">
            <v>Ramos</v>
          </cell>
          <cell r="E2477" t="str">
            <v>Brandon</v>
          </cell>
          <cell r="F2477">
            <v>2</v>
          </cell>
          <cell r="H2477">
            <v>11</v>
          </cell>
          <cell r="M2477" t="str">
            <v>x</v>
          </cell>
          <cell r="R2477" t="str">
            <v>Guatemala</v>
          </cell>
          <cell r="S2477" t="str">
            <v>Guatemala</v>
          </cell>
        </row>
        <row r="2478">
          <cell r="B2478" t="str">
            <v>NO PRESENTO</v>
          </cell>
          <cell r="D2478" t="str">
            <v>Martinez</v>
          </cell>
          <cell r="E2478" t="str">
            <v>Aldrik</v>
          </cell>
          <cell r="F2478">
            <v>2</v>
          </cell>
          <cell r="H2478">
            <v>12</v>
          </cell>
          <cell r="M2478" t="str">
            <v>x</v>
          </cell>
          <cell r="R2478" t="str">
            <v>Guatemala</v>
          </cell>
          <cell r="S2478" t="str">
            <v>Guatemala</v>
          </cell>
        </row>
        <row r="2479">
          <cell r="B2479" t="str">
            <v>NO PRESENTO</v>
          </cell>
          <cell r="D2479" t="str">
            <v>Arias</v>
          </cell>
          <cell r="E2479" t="str">
            <v>Franklin</v>
          </cell>
          <cell r="F2479">
            <v>2</v>
          </cell>
          <cell r="H2479">
            <v>11</v>
          </cell>
          <cell r="M2479" t="str">
            <v>x</v>
          </cell>
          <cell r="R2479" t="str">
            <v>Guatemala</v>
          </cell>
          <cell r="S2479" t="str">
            <v>Guatemala</v>
          </cell>
        </row>
        <row r="2480">
          <cell r="B2480" t="str">
            <v>NO PRESENTO</v>
          </cell>
          <cell r="D2480" t="str">
            <v>Alvarado</v>
          </cell>
          <cell r="E2480" t="str">
            <v>Maynor</v>
          </cell>
          <cell r="F2480">
            <v>2</v>
          </cell>
          <cell r="H2480">
            <v>11</v>
          </cell>
          <cell r="M2480" t="str">
            <v>x</v>
          </cell>
          <cell r="R2480" t="str">
            <v>Guatemala</v>
          </cell>
          <cell r="S2480" t="str">
            <v>Guatemala</v>
          </cell>
        </row>
        <row r="2481">
          <cell r="B2481" t="str">
            <v>NO PRESENTO</v>
          </cell>
          <cell r="D2481" t="str">
            <v>Arita</v>
          </cell>
          <cell r="E2481" t="str">
            <v>David</v>
          </cell>
          <cell r="F2481">
            <v>2</v>
          </cell>
          <cell r="H2481">
            <v>11</v>
          </cell>
          <cell r="M2481" t="str">
            <v>x</v>
          </cell>
          <cell r="R2481" t="str">
            <v>Guatemala</v>
          </cell>
          <cell r="S2481" t="str">
            <v>Guatemala</v>
          </cell>
        </row>
        <row r="2482">
          <cell r="B2482" t="str">
            <v>NO PRESENTO</v>
          </cell>
          <cell r="D2482" t="str">
            <v>Chivalan</v>
          </cell>
          <cell r="E2482" t="str">
            <v>Henry</v>
          </cell>
          <cell r="F2482">
            <v>2</v>
          </cell>
          <cell r="H2482">
            <v>11</v>
          </cell>
          <cell r="M2482" t="str">
            <v>x</v>
          </cell>
          <cell r="R2482" t="str">
            <v>Guatemala</v>
          </cell>
          <cell r="S2482" t="str">
            <v>Guatemala</v>
          </cell>
        </row>
        <row r="2483">
          <cell r="B2483" t="str">
            <v>NO PRESENTO</v>
          </cell>
          <cell r="D2483" t="str">
            <v>Felipe</v>
          </cell>
          <cell r="E2483" t="str">
            <v>Wendi</v>
          </cell>
          <cell r="F2483">
            <v>1</v>
          </cell>
          <cell r="H2483">
            <v>15</v>
          </cell>
          <cell r="M2483" t="str">
            <v>x</v>
          </cell>
          <cell r="R2483" t="str">
            <v>Guatemala</v>
          </cell>
          <cell r="S2483" t="str">
            <v>Guatemala</v>
          </cell>
        </row>
        <row r="2484">
          <cell r="B2484" t="str">
            <v>NO PRESENTO</v>
          </cell>
          <cell r="D2484" t="str">
            <v>Alvarado</v>
          </cell>
          <cell r="E2484" t="str">
            <v>Nestor</v>
          </cell>
          <cell r="F2484">
            <v>2</v>
          </cell>
          <cell r="H2484">
            <v>10</v>
          </cell>
          <cell r="M2484" t="str">
            <v>x</v>
          </cell>
          <cell r="R2484" t="str">
            <v>Guatemala</v>
          </cell>
          <cell r="S2484" t="str">
            <v>Guatemala</v>
          </cell>
        </row>
        <row r="2485">
          <cell r="B2485" t="str">
            <v>NO PRESENTO</v>
          </cell>
          <cell r="D2485" t="str">
            <v>Hiemann</v>
          </cell>
          <cell r="E2485" t="str">
            <v>Richard</v>
          </cell>
          <cell r="F2485">
            <v>2</v>
          </cell>
          <cell r="H2485">
            <v>9</v>
          </cell>
          <cell r="M2485" t="str">
            <v>x</v>
          </cell>
          <cell r="R2485" t="str">
            <v>Guatemala</v>
          </cell>
          <cell r="S2485" t="str">
            <v>Guatemala</v>
          </cell>
        </row>
        <row r="2486">
          <cell r="B2486" t="str">
            <v>NO PRESENTO</v>
          </cell>
          <cell r="D2486" t="str">
            <v>Hiemann</v>
          </cell>
          <cell r="E2486" t="str">
            <v>Melissa</v>
          </cell>
          <cell r="F2486">
            <v>1</v>
          </cell>
          <cell r="H2486">
            <v>14</v>
          </cell>
          <cell r="M2486" t="str">
            <v>x</v>
          </cell>
          <cell r="R2486" t="str">
            <v>Guatemala</v>
          </cell>
          <cell r="S2486" t="str">
            <v>Guatemala</v>
          </cell>
        </row>
        <row r="2487">
          <cell r="B2487" t="str">
            <v>NO PRESENTO</v>
          </cell>
          <cell r="D2487" t="str">
            <v>Lima</v>
          </cell>
          <cell r="E2487" t="str">
            <v>Kimberli</v>
          </cell>
          <cell r="F2487">
            <v>1</v>
          </cell>
          <cell r="H2487">
            <v>10</v>
          </cell>
          <cell r="M2487" t="str">
            <v>x</v>
          </cell>
          <cell r="R2487" t="str">
            <v>Guatemala</v>
          </cell>
          <cell r="S2487" t="str">
            <v>Guatemala</v>
          </cell>
        </row>
        <row r="2488">
          <cell r="B2488" t="str">
            <v>NO PRESENTO</v>
          </cell>
          <cell r="D2488" t="str">
            <v>Cruz</v>
          </cell>
          <cell r="E2488" t="str">
            <v>Gustavo</v>
          </cell>
          <cell r="F2488">
            <v>2</v>
          </cell>
          <cell r="H2488">
            <v>13</v>
          </cell>
          <cell r="M2488" t="str">
            <v>x</v>
          </cell>
          <cell r="R2488" t="str">
            <v>Guatemala</v>
          </cell>
          <cell r="S2488" t="str">
            <v>Guatemala</v>
          </cell>
        </row>
        <row r="2489">
          <cell r="B2489" t="str">
            <v>NO PRESENTO</v>
          </cell>
          <cell r="D2489" t="str">
            <v>Carias</v>
          </cell>
          <cell r="E2489" t="str">
            <v>Jose</v>
          </cell>
          <cell r="F2489">
            <v>2</v>
          </cell>
          <cell r="H2489">
            <v>23</v>
          </cell>
          <cell r="M2489" t="str">
            <v>x</v>
          </cell>
          <cell r="R2489" t="str">
            <v>Guatemala</v>
          </cell>
          <cell r="S2489" t="str">
            <v>Guatemala</v>
          </cell>
        </row>
        <row r="2490">
          <cell r="B2490" t="str">
            <v>NO PRESENTO</v>
          </cell>
          <cell r="D2490" t="str">
            <v>Lopez</v>
          </cell>
          <cell r="E2490" t="str">
            <v>Juan</v>
          </cell>
          <cell r="F2490">
            <v>2</v>
          </cell>
          <cell r="H2490">
            <v>7</v>
          </cell>
          <cell r="M2490" t="str">
            <v>x</v>
          </cell>
          <cell r="R2490" t="str">
            <v>Guatemala</v>
          </cell>
          <cell r="S2490" t="str">
            <v>Guatemala</v>
          </cell>
        </row>
        <row r="2491">
          <cell r="B2491" t="str">
            <v>NO PRESENTO</v>
          </cell>
          <cell r="D2491" t="str">
            <v>Cruz</v>
          </cell>
          <cell r="E2491" t="str">
            <v>Mildred</v>
          </cell>
          <cell r="F2491">
            <v>1</v>
          </cell>
          <cell r="H2491">
            <v>33</v>
          </cell>
          <cell r="M2491" t="str">
            <v>x</v>
          </cell>
          <cell r="R2491" t="str">
            <v>Guatemala</v>
          </cell>
          <cell r="S2491" t="str">
            <v>Guatemala</v>
          </cell>
        </row>
        <row r="2492">
          <cell r="B2492" t="str">
            <v>NO PRESENTO</v>
          </cell>
          <cell r="D2492" t="str">
            <v>Rosales</v>
          </cell>
          <cell r="E2492" t="str">
            <v>Scarlet</v>
          </cell>
          <cell r="F2492">
            <v>1</v>
          </cell>
          <cell r="H2492">
            <v>17</v>
          </cell>
          <cell r="M2492" t="str">
            <v>x</v>
          </cell>
          <cell r="R2492" t="str">
            <v>Guatemala</v>
          </cell>
          <cell r="S2492" t="str">
            <v>Guatemala</v>
          </cell>
        </row>
        <row r="2493">
          <cell r="B2493" t="str">
            <v>NO PRESENTO</v>
          </cell>
          <cell r="D2493" t="str">
            <v>Madrid</v>
          </cell>
          <cell r="E2493" t="str">
            <v>Alisson</v>
          </cell>
          <cell r="F2493">
            <v>1</v>
          </cell>
          <cell r="H2493">
            <v>10</v>
          </cell>
          <cell r="M2493" t="str">
            <v>X</v>
          </cell>
          <cell r="R2493" t="str">
            <v>Guatemala</v>
          </cell>
          <cell r="S2493" t="str">
            <v>Guatemala</v>
          </cell>
        </row>
        <row r="2494">
          <cell r="B2494" t="str">
            <v>NO PRESENTO</v>
          </cell>
          <cell r="D2494" t="str">
            <v>Solveranes</v>
          </cell>
          <cell r="E2494" t="str">
            <v>Yosselin</v>
          </cell>
          <cell r="F2494">
            <v>1</v>
          </cell>
          <cell r="H2494">
            <v>16</v>
          </cell>
          <cell r="M2494" t="str">
            <v>x</v>
          </cell>
          <cell r="R2494" t="str">
            <v>Guatemala</v>
          </cell>
          <cell r="S2494" t="str">
            <v>Guatemala</v>
          </cell>
        </row>
        <row r="2495">
          <cell r="B2495" t="str">
            <v>NO PRESENTO</v>
          </cell>
          <cell r="D2495" t="str">
            <v>Mendez</v>
          </cell>
          <cell r="E2495" t="str">
            <v>Walter</v>
          </cell>
          <cell r="F2495">
            <v>2</v>
          </cell>
          <cell r="H2495">
            <v>17</v>
          </cell>
          <cell r="M2495" t="str">
            <v>x</v>
          </cell>
          <cell r="R2495" t="str">
            <v>Guatemala</v>
          </cell>
          <cell r="S2495" t="str">
            <v>Guatemala</v>
          </cell>
        </row>
        <row r="2496">
          <cell r="B2496" t="str">
            <v>NO PRESENTO</v>
          </cell>
          <cell r="D2496" t="str">
            <v>Yuc</v>
          </cell>
          <cell r="E2496" t="str">
            <v>Carlos</v>
          </cell>
          <cell r="F2496">
            <v>2</v>
          </cell>
          <cell r="H2496">
            <v>39</v>
          </cell>
          <cell r="M2496" t="str">
            <v>x</v>
          </cell>
          <cell r="R2496" t="str">
            <v>Guatemala</v>
          </cell>
          <cell r="S2496" t="str">
            <v>Guatemala</v>
          </cell>
        </row>
        <row r="2497">
          <cell r="B2497" t="str">
            <v>NO PRESENTO</v>
          </cell>
          <cell r="D2497" t="str">
            <v>Canahui</v>
          </cell>
          <cell r="E2497" t="str">
            <v>Geovanny</v>
          </cell>
          <cell r="F2497">
            <v>2</v>
          </cell>
          <cell r="H2497">
            <v>32</v>
          </cell>
          <cell r="M2497" t="str">
            <v>x</v>
          </cell>
          <cell r="R2497" t="str">
            <v>Guatemala</v>
          </cell>
          <cell r="S2497" t="str">
            <v>Guatemala</v>
          </cell>
        </row>
        <row r="2498">
          <cell r="B2498" t="str">
            <v>NO PRESENTO</v>
          </cell>
          <cell r="D2498" t="str">
            <v>Alvarado</v>
          </cell>
          <cell r="E2498" t="str">
            <v>Adilmar</v>
          </cell>
          <cell r="F2498">
            <v>2</v>
          </cell>
          <cell r="H2498">
            <v>14</v>
          </cell>
          <cell r="M2498" t="str">
            <v>x</v>
          </cell>
          <cell r="R2498" t="str">
            <v>Guatemala</v>
          </cell>
          <cell r="S2498" t="str">
            <v>Guatemala</v>
          </cell>
        </row>
        <row r="2499">
          <cell r="B2499" t="str">
            <v>NO PRESENTO</v>
          </cell>
          <cell r="D2499" t="str">
            <v>Echigoyen</v>
          </cell>
          <cell r="E2499" t="str">
            <v>Derek</v>
          </cell>
          <cell r="F2499">
            <v>2</v>
          </cell>
          <cell r="H2499">
            <v>14</v>
          </cell>
          <cell r="M2499" t="str">
            <v>x</v>
          </cell>
          <cell r="R2499" t="str">
            <v>Guatemala</v>
          </cell>
          <cell r="S2499" t="str">
            <v>Guatemala</v>
          </cell>
        </row>
        <row r="2500">
          <cell r="B2500" t="str">
            <v>NO PRESENTO</v>
          </cell>
          <cell r="D2500" t="str">
            <v>Jair</v>
          </cell>
          <cell r="E2500" t="str">
            <v>Joseph</v>
          </cell>
          <cell r="F2500">
            <v>2</v>
          </cell>
          <cell r="H2500">
            <v>11</v>
          </cell>
          <cell r="M2500" t="str">
            <v>x</v>
          </cell>
          <cell r="R2500" t="str">
            <v>Guatemala</v>
          </cell>
          <cell r="S2500" t="str">
            <v>Guatemala</v>
          </cell>
        </row>
        <row r="2501">
          <cell r="B2501" t="str">
            <v>NO PRESENTO</v>
          </cell>
          <cell r="D2501" t="str">
            <v>Mendez</v>
          </cell>
          <cell r="E2501" t="str">
            <v>Francisco</v>
          </cell>
          <cell r="F2501">
            <v>2</v>
          </cell>
          <cell r="H2501">
            <v>22</v>
          </cell>
          <cell r="M2501" t="str">
            <v>x</v>
          </cell>
          <cell r="R2501" t="str">
            <v>Guatemala</v>
          </cell>
          <cell r="S2501" t="str">
            <v>Guatemala</v>
          </cell>
        </row>
        <row r="2502">
          <cell r="B2502" t="str">
            <v>NO PRESENTO</v>
          </cell>
          <cell r="D2502" t="str">
            <v>Quisquinay</v>
          </cell>
          <cell r="E2502" t="str">
            <v>Julio</v>
          </cell>
          <cell r="F2502">
            <v>2</v>
          </cell>
          <cell r="H2502">
            <v>17</v>
          </cell>
          <cell r="M2502" t="str">
            <v>x</v>
          </cell>
          <cell r="R2502" t="str">
            <v>Guatemala</v>
          </cell>
          <cell r="S2502" t="str">
            <v>Guatemala</v>
          </cell>
        </row>
        <row r="2503">
          <cell r="B2503" t="str">
            <v>NO PRESENTO</v>
          </cell>
          <cell r="D2503" t="str">
            <v>Paz</v>
          </cell>
          <cell r="E2503" t="str">
            <v>Verónica</v>
          </cell>
          <cell r="F2503">
            <v>1</v>
          </cell>
          <cell r="H2503">
            <v>17</v>
          </cell>
          <cell r="M2503" t="str">
            <v>x</v>
          </cell>
          <cell r="R2503" t="str">
            <v>Guatemala</v>
          </cell>
          <cell r="S2503" t="str">
            <v>Guatemala</v>
          </cell>
        </row>
        <row r="2504">
          <cell r="B2504" t="str">
            <v>NO PRESENTO</v>
          </cell>
          <cell r="D2504" t="str">
            <v>Pop</v>
          </cell>
          <cell r="E2504" t="str">
            <v>Yanira</v>
          </cell>
          <cell r="F2504">
            <v>1</v>
          </cell>
          <cell r="H2504">
            <v>13</v>
          </cell>
          <cell r="M2504" t="str">
            <v>x</v>
          </cell>
          <cell r="R2504" t="str">
            <v>Guatemala</v>
          </cell>
          <cell r="S2504" t="str">
            <v>Guatemala</v>
          </cell>
        </row>
        <row r="2505">
          <cell r="B2505" t="str">
            <v>NO PRESENTO</v>
          </cell>
          <cell r="D2505" t="str">
            <v>Luango</v>
          </cell>
          <cell r="E2505" t="str">
            <v>Kenneth</v>
          </cell>
          <cell r="F2505">
            <v>2</v>
          </cell>
          <cell r="H2505">
            <v>14</v>
          </cell>
          <cell r="M2505" t="str">
            <v>x</v>
          </cell>
          <cell r="R2505" t="str">
            <v>Guatemala</v>
          </cell>
          <cell r="S2505" t="str">
            <v>Guatemala</v>
          </cell>
        </row>
        <row r="2506">
          <cell r="B2506" t="str">
            <v>NO PRESENTO</v>
          </cell>
          <cell r="D2506" t="str">
            <v>Pop</v>
          </cell>
          <cell r="E2506" t="str">
            <v>Kenia</v>
          </cell>
          <cell r="F2506">
            <v>1</v>
          </cell>
          <cell r="H2506">
            <v>17</v>
          </cell>
          <cell r="M2506" t="str">
            <v>x</v>
          </cell>
          <cell r="R2506" t="str">
            <v>Guatemala</v>
          </cell>
          <cell r="S2506" t="str">
            <v>Guatemala</v>
          </cell>
        </row>
        <row r="2507">
          <cell r="B2507" t="str">
            <v>NO PRESENTO</v>
          </cell>
          <cell r="D2507" t="str">
            <v>Pop</v>
          </cell>
          <cell r="E2507" t="str">
            <v>Clariza</v>
          </cell>
          <cell r="F2507">
            <v>1</v>
          </cell>
          <cell r="H2507">
            <v>14</v>
          </cell>
          <cell r="M2507" t="str">
            <v>x</v>
          </cell>
          <cell r="R2507" t="str">
            <v>Guatemala</v>
          </cell>
          <cell r="S2507" t="str">
            <v>Guatemala</v>
          </cell>
        </row>
        <row r="2508">
          <cell r="B2508" t="str">
            <v>NO PRESENTO</v>
          </cell>
          <cell r="D2508" t="str">
            <v>Chon</v>
          </cell>
          <cell r="E2508" t="str">
            <v>Otto</v>
          </cell>
          <cell r="F2508">
            <v>2</v>
          </cell>
          <cell r="H2508">
            <v>12</v>
          </cell>
          <cell r="M2508" t="str">
            <v>x</v>
          </cell>
          <cell r="R2508" t="str">
            <v>Guatemala</v>
          </cell>
          <cell r="S2508" t="str">
            <v>Guatemala</v>
          </cell>
        </row>
        <row r="2509">
          <cell r="B2509" t="str">
            <v>NO PRESENTO</v>
          </cell>
          <cell r="D2509" t="str">
            <v>Gonzalez</v>
          </cell>
          <cell r="E2509" t="str">
            <v>Jose</v>
          </cell>
          <cell r="F2509">
            <v>2</v>
          </cell>
          <cell r="H2509">
            <v>13</v>
          </cell>
          <cell r="M2509" t="str">
            <v>x</v>
          </cell>
          <cell r="R2509" t="str">
            <v>Guatemala</v>
          </cell>
          <cell r="S2509" t="str">
            <v>Guatemala</v>
          </cell>
        </row>
        <row r="2510">
          <cell r="B2510" t="str">
            <v>NO PRESENTO</v>
          </cell>
          <cell r="D2510" t="str">
            <v>Sol</v>
          </cell>
          <cell r="E2510" t="str">
            <v>Dilan</v>
          </cell>
          <cell r="F2510">
            <v>2</v>
          </cell>
          <cell r="H2510">
            <v>13</v>
          </cell>
          <cell r="M2510" t="str">
            <v>x</v>
          </cell>
          <cell r="R2510" t="str">
            <v>Guatemala</v>
          </cell>
          <cell r="S2510" t="str">
            <v>Guatemala</v>
          </cell>
        </row>
        <row r="2511">
          <cell r="B2511" t="str">
            <v>NO PRESENTO</v>
          </cell>
          <cell r="D2511" t="str">
            <v xml:space="preserve">Ajcuc </v>
          </cell>
          <cell r="E2511" t="str">
            <v xml:space="preserve">Victor </v>
          </cell>
          <cell r="F2511">
            <v>2</v>
          </cell>
          <cell r="H2511">
            <v>11</v>
          </cell>
          <cell r="M2511" t="str">
            <v>x</v>
          </cell>
          <cell r="R2511" t="str">
            <v>Guatemala</v>
          </cell>
          <cell r="S2511" t="str">
            <v>Guatemala</v>
          </cell>
        </row>
        <row r="2512">
          <cell r="B2512" t="str">
            <v>NO PRESENTO</v>
          </cell>
          <cell r="D2512" t="str">
            <v>Lemus</v>
          </cell>
          <cell r="E2512" t="str">
            <v>Jorge</v>
          </cell>
          <cell r="F2512">
            <v>2</v>
          </cell>
          <cell r="H2512">
            <v>13</v>
          </cell>
          <cell r="M2512" t="str">
            <v>x</v>
          </cell>
          <cell r="R2512" t="str">
            <v>Guatemala</v>
          </cell>
          <cell r="S2512" t="str">
            <v>Guatemala</v>
          </cell>
        </row>
        <row r="2513">
          <cell r="B2513" t="str">
            <v>NO PRESENTO</v>
          </cell>
          <cell r="D2513" t="str">
            <v>Mejía</v>
          </cell>
          <cell r="E2513" t="str">
            <v>Josúe</v>
          </cell>
          <cell r="F2513">
            <v>2</v>
          </cell>
          <cell r="H2513">
            <v>15</v>
          </cell>
          <cell r="M2513" t="str">
            <v>x</v>
          </cell>
          <cell r="R2513" t="str">
            <v>Guatemala</v>
          </cell>
          <cell r="S2513" t="str">
            <v>Guatemala</v>
          </cell>
        </row>
        <row r="2514">
          <cell r="B2514" t="str">
            <v>NO PRESENTO</v>
          </cell>
          <cell r="D2514" t="str">
            <v>Vasquez</v>
          </cell>
          <cell r="E2514" t="str">
            <v>José</v>
          </cell>
          <cell r="F2514">
            <v>2</v>
          </cell>
          <cell r="H2514">
            <v>17</v>
          </cell>
          <cell r="M2514" t="str">
            <v>x</v>
          </cell>
          <cell r="R2514" t="str">
            <v>Guatemala</v>
          </cell>
          <cell r="S2514" t="str">
            <v>Guatemala</v>
          </cell>
        </row>
        <row r="2515">
          <cell r="B2515" t="str">
            <v>NO PRESENTO</v>
          </cell>
          <cell r="D2515" t="str">
            <v xml:space="preserve">Vasquez </v>
          </cell>
          <cell r="E2515" t="str">
            <v>Luis</v>
          </cell>
          <cell r="F2515">
            <v>2</v>
          </cell>
          <cell r="H2515">
            <v>16</v>
          </cell>
          <cell r="M2515" t="str">
            <v>x</v>
          </cell>
          <cell r="R2515" t="str">
            <v>Guatemala</v>
          </cell>
          <cell r="S2515" t="str">
            <v>Guatemala</v>
          </cell>
        </row>
        <row r="2516">
          <cell r="B2516" t="str">
            <v>NO PRESENTO</v>
          </cell>
          <cell r="D2516" t="str">
            <v>Cabrera</v>
          </cell>
          <cell r="E2516" t="str">
            <v>Fernando</v>
          </cell>
          <cell r="F2516">
            <v>2</v>
          </cell>
          <cell r="H2516">
            <v>19</v>
          </cell>
          <cell r="M2516" t="str">
            <v>x</v>
          </cell>
          <cell r="R2516" t="str">
            <v>Guatemala</v>
          </cell>
          <cell r="S2516" t="str">
            <v>Guatemala</v>
          </cell>
        </row>
        <row r="2517">
          <cell r="B2517" t="str">
            <v>NO PRESENTO</v>
          </cell>
          <cell r="D2517" t="str">
            <v>Braun</v>
          </cell>
          <cell r="E2517" t="str">
            <v>Roy</v>
          </cell>
          <cell r="F2517">
            <v>2</v>
          </cell>
          <cell r="H2517">
            <v>13</v>
          </cell>
          <cell r="M2517" t="str">
            <v>x</v>
          </cell>
          <cell r="R2517" t="str">
            <v>Guatemala</v>
          </cell>
          <cell r="S2517" t="str">
            <v>Guatemala</v>
          </cell>
        </row>
        <row r="2518">
          <cell r="B2518" t="str">
            <v>NO PRESENTO</v>
          </cell>
          <cell r="D2518" t="str">
            <v>Miranda</v>
          </cell>
          <cell r="E2518" t="str">
            <v>Jennifer</v>
          </cell>
          <cell r="F2518">
            <v>1</v>
          </cell>
          <cell r="H2518">
            <v>13</v>
          </cell>
          <cell r="M2518" t="str">
            <v>x</v>
          </cell>
          <cell r="R2518" t="str">
            <v>Guatemala</v>
          </cell>
          <cell r="S2518" t="str">
            <v>Guatemala</v>
          </cell>
        </row>
        <row r="2519">
          <cell r="B2519" t="str">
            <v>NO PRESENTO</v>
          </cell>
          <cell r="D2519" t="str">
            <v xml:space="preserve">Orozco </v>
          </cell>
          <cell r="E2519" t="str">
            <v>Andrea</v>
          </cell>
          <cell r="F2519">
            <v>1</v>
          </cell>
          <cell r="H2519">
            <v>13</v>
          </cell>
          <cell r="M2519" t="str">
            <v>x</v>
          </cell>
          <cell r="R2519" t="str">
            <v>Guatemala</v>
          </cell>
          <cell r="S2519" t="str">
            <v>Guatemala</v>
          </cell>
        </row>
        <row r="2520">
          <cell r="B2520" t="str">
            <v>NO PRESENTO</v>
          </cell>
          <cell r="D2520" t="str">
            <v>Jeronimo</v>
          </cell>
          <cell r="E2520" t="str">
            <v>Jose</v>
          </cell>
          <cell r="F2520">
            <v>2</v>
          </cell>
          <cell r="H2520">
            <v>16</v>
          </cell>
          <cell r="M2520" t="str">
            <v>x</v>
          </cell>
          <cell r="R2520" t="str">
            <v>Guatemala</v>
          </cell>
          <cell r="S2520" t="str">
            <v>Guatemala</v>
          </cell>
        </row>
        <row r="2521">
          <cell r="B2521" t="str">
            <v>NO PRESENTO</v>
          </cell>
          <cell r="D2521" t="str">
            <v>Lopez</v>
          </cell>
          <cell r="E2521" t="str">
            <v>Amner</v>
          </cell>
          <cell r="F2521">
            <v>2</v>
          </cell>
          <cell r="H2521">
            <v>12</v>
          </cell>
          <cell r="M2521" t="str">
            <v>x</v>
          </cell>
          <cell r="R2521" t="str">
            <v>Guatemala</v>
          </cell>
          <cell r="S2521" t="str">
            <v>Guatemala</v>
          </cell>
        </row>
        <row r="2522">
          <cell r="B2522" t="str">
            <v>NO PRESENTO</v>
          </cell>
          <cell r="D2522" t="str">
            <v>Chanole</v>
          </cell>
          <cell r="E2522" t="str">
            <v>Abne</v>
          </cell>
          <cell r="F2522">
            <v>2</v>
          </cell>
          <cell r="H2522">
            <v>16</v>
          </cell>
          <cell r="M2522" t="str">
            <v>x</v>
          </cell>
          <cell r="R2522" t="str">
            <v>Guatemala</v>
          </cell>
          <cell r="S2522" t="str">
            <v>Guatemala</v>
          </cell>
        </row>
        <row r="2523">
          <cell r="B2523" t="str">
            <v>NO PRESENTO</v>
          </cell>
          <cell r="D2523" t="str">
            <v>Marroquin</v>
          </cell>
          <cell r="E2523" t="str">
            <v>Evelyn</v>
          </cell>
          <cell r="F2523">
            <v>1</v>
          </cell>
          <cell r="H2523">
            <v>8</v>
          </cell>
          <cell r="M2523" t="str">
            <v>x</v>
          </cell>
          <cell r="R2523" t="str">
            <v>Guatemala</v>
          </cell>
          <cell r="S2523" t="str">
            <v>Guatemala</v>
          </cell>
        </row>
        <row r="2524">
          <cell r="B2524" t="str">
            <v>NO PRESENTO</v>
          </cell>
          <cell r="D2524" t="str">
            <v>Marroquin</v>
          </cell>
          <cell r="E2524" t="str">
            <v>Andrea</v>
          </cell>
          <cell r="F2524">
            <v>1</v>
          </cell>
          <cell r="H2524">
            <v>10</v>
          </cell>
          <cell r="M2524" t="str">
            <v>x</v>
          </cell>
          <cell r="R2524" t="str">
            <v>Guatemala</v>
          </cell>
          <cell r="S2524" t="str">
            <v>Guatemala</v>
          </cell>
        </row>
        <row r="2525">
          <cell r="B2525" t="str">
            <v>NO PRESENTO</v>
          </cell>
          <cell r="D2525" t="str">
            <v>Marroquin</v>
          </cell>
          <cell r="E2525" t="str">
            <v xml:space="preserve">Maria </v>
          </cell>
          <cell r="F2525">
            <v>1</v>
          </cell>
          <cell r="H2525">
            <v>13</v>
          </cell>
          <cell r="M2525" t="str">
            <v>x</v>
          </cell>
          <cell r="R2525" t="str">
            <v>Guatemala</v>
          </cell>
          <cell r="S2525" t="str">
            <v>Guatemala</v>
          </cell>
        </row>
        <row r="2526">
          <cell r="B2526" t="str">
            <v>NO PRESENTO</v>
          </cell>
          <cell r="D2526" t="str">
            <v>Ceballos</v>
          </cell>
          <cell r="E2526" t="str">
            <v>Carlos</v>
          </cell>
          <cell r="F2526">
            <v>2</v>
          </cell>
          <cell r="H2526">
            <v>11</v>
          </cell>
          <cell r="M2526" t="str">
            <v>x</v>
          </cell>
          <cell r="R2526" t="str">
            <v>Guatemala</v>
          </cell>
          <cell r="S2526" t="str">
            <v>Guatemala</v>
          </cell>
        </row>
        <row r="2527">
          <cell r="B2527" t="str">
            <v>NO PRESENTO</v>
          </cell>
          <cell r="D2527" t="str">
            <v>Huit</v>
          </cell>
          <cell r="E2527" t="str">
            <v>Anderson</v>
          </cell>
          <cell r="F2527">
            <v>2</v>
          </cell>
          <cell r="H2527">
            <v>11</v>
          </cell>
          <cell r="M2527" t="str">
            <v>x</v>
          </cell>
          <cell r="R2527" t="str">
            <v>Guatemala</v>
          </cell>
          <cell r="S2527" t="str">
            <v>Guatemala</v>
          </cell>
        </row>
        <row r="2528">
          <cell r="B2528" t="str">
            <v>NO PRESENTO</v>
          </cell>
          <cell r="D2528" t="str">
            <v>Saúl</v>
          </cell>
          <cell r="E2528" t="str">
            <v>Edmilson</v>
          </cell>
          <cell r="F2528">
            <v>2</v>
          </cell>
          <cell r="H2528">
            <v>10</v>
          </cell>
          <cell r="M2528" t="str">
            <v>x</v>
          </cell>
          <cell r="R2528" t="str">
            <v>Guatemala</v>
          </cell>
          <cell r="S2528" t="str">
            <v>Guatemala</v>
          </cell>
        </row>
        <row r="2529">
          <cell r="B2529" t="str">
            <v>NO PRESENTO</v>
          </cell>
          <cell r="D2529" t="str">
            <v>Ciriaco</v>
          </cell>
          <cell r="E2529" t="str">
            <v>Andy</v>
          </cell>
          <cell r="F2529">
            <v>2</v>
          </cell>
          <cell r="H2529">
            <v>10</v>
          </cell>
          <cell r="M2529" t="str">
            <v>x</v>
          </cell>
          <cell r="R2529" t="str">
            <v>Guatemala</v>
          </cell>
          <cell r="S2529" t="str">
            <v>Guatemala</v>
          </cell>
        </row>
        <row r="2530">
          <cell r="B2530" t="str">
            <v>NO PRESENTO</v>
          </cell>
          <cell r="D2530" t="str">
            <v>Ruano</v>
          </cell>
          <cell r="E2530" t="str">
            <v>Jeremias</v>
          </cell>
          <cell r="F2530">
            <v>1</v>
          </cell>
          <cell r="H2530">
            <v>9</v>
          </cell>
          <cell r="M2530" t="str">
            <v>x</v>
          </cell>
          <cell r="R2530" t="str">
            <v>Guatemala</v>
          </cell>
          <cell r="S2530" t="str">
            <v>Guatemala</v>
          </cell>
        </row>
        <row r="2531">
          <cell r="B2531">
            <v>234352130101</v>
          </cell>
          <cell r="D2531" t="str">
            <v xml:space="preserve">        Ortiz</v>
          </cell>
          <cell r="E2531" t="str">
            <v>Elsa</v>
          </cell>
          <cell r="F2531">
            <v>1</v>
          </cell>
          <cell r="H2531">
            <v>20</v>
          </cell>
          <cell r="M2531" t="str">
            <v>x</v>
          </cell>
          <cell r="R2531" t="str">
            <v>Guatemala</v>
          </cell>
          <cell r="S2531" t="str">
            <v>Guatemala</v>
          </cell>
        </row>
        <row r="2532">
          <cell r="B2532" t="str">
            <v>NO PRESENTO</v>
          </cell>
          <cell r="D2532" t="str">
            <v>Castillo</v>
          </cell>
          <cell r="E2532" t="str">
            <v>Lester</v>
          </cell>
          <cell r="F2532">
            <v>2</v>
          </cell>
          <cell r="H2532">
            <v>19</v>
          </cell>
          <cell r="M2532" t="str">
            <v>x</v>
          </cell>
          <cell r="R2532" t="str">
            <v>Guatemala</v>
          </cell>
          <cell r="S2532" t="str">
            <v>Guatemala</v>
          </cell>
        </row>
        <row r="2533">
          <cell r="B2533" t="str">
            <v>NO PRESENTO</v>
          </cell>
          <cell r="D2533" t="str">
            <v>Hernandez</v>
          </cell>
          <cell r="E2533" t="str">
            <v>Javier</v>
          </cell>
          <cell r="F2533">
            <v>2</v>
          </cell>
          <cell r="H2533">
            <v>16</v>
          </cell>
          <cell r="M2533" t="str">
            <v>x</v>
          </cell>
          <cell r="R2533" t="str">
            <v>Guatemala</v>
          </cell>
          <cell r="S2533" t="str">
            <v>Guatemala</v>
          </cell>
        </row>
        <row r="2534">
          <cell r="B2534" t="str">
            <v>NO PRESENTO</v>
          </cell>
          <cell r="D2534" t="str">
            <v>Ramirez</v>
          </cell>
          <cell r="E2534" t="str">
            <v>Eduardo</v>
          </cell>
          <cell r="F2534">
            <v>2</v>
          </cell>
          <cell r="H2534">
            <v>12</v>
          </cell>
          <cell r="M2534" t="str">
            <v>x</v>
          </cell>
          <cell r="R2534" t="str">
            <v>Guatemala</v>
          </cell>
          <cell r="S2534" t="str">
            <v>Guatemala</v>
          </cell>
        </row>
        <row r="2535">
          <cell r="B2535" t="str">
            <v>NO PRESENTO</v>
          </cell>
          <cell r="D2535" t="str">
            <v>Murillo</v>
          </cell>
          <cell r="E2535" t="str">
            <v>Cristofer</v>
          </cell>
          <cell r="F2535">
            <v>2</v>
          </cell>
          <cell r="H2535">
            <v>11</v>
          </cell>
          <cell r="M2535" t="str">
            <v>x</v>
          </cell>
          <cell r="R2535" t="str">
            <v>Guatemala</v>
          </cell>
          <cell r="S2535" t="str">
            <v>Guatemala</v>
          </cell>
        </row>
        <row r="2536">
          <cell r="B2536" t="str">
            <v>NO PRESENTO</v>
          </cell>
          <cell r="D2536" t="str">
            <v>Abdeel</v>
          </cell>
          <cell r="E2536" t="str">
            <v>Joshua</v>
          </cell>
          <cell r="F2536">
            <v>2</v>
          </cell>
          <cell r="H2536">
            <v>11</v>
          </cell>
          <cell r="M2536" t="str">
            <v>x</v>
          </cell>
          <cell r="R2536" t="str">
            <v>Guatemala</v>
          </cell>
          <cell r="S2536" t="str">
            <v>Guatemala</v>
          </cell>
        </row>
        <row r="2537">
          <cell r="B2537" t="str">
            <v>NO PRESENTO</v>
          </cell>
          <cell r="D2537" t="str">
            <v>Sanchez</v>
          </cell>
          <cell r="E2537" t="str">
            <v>Luis</v>
          </cell>
          <cell r="F2537">
            <v>2</v>
          </cell>
          <cell r="H2537">
            <v>9</v>
          </cell>
          <cell r="M2537" t="str">
            <v>x</v>
          </cell>
          <cell r="R2537" t="str">
            <v>Guatemala</v>
          </cell>
          <cell r="S2537" t="str">
            <v>Guatemala</v>
          </cell>
        </row>
        <row r="2538">
          <cell r="B2538" t="str">
            <v>NO PRESENTO</v>
          </cell>
          <cell r="D2538" t="str">
            <v>Martinez</v>
          </cell>
          <cell r="E2538" t="str">
            <v>Jean</v>
          </cell>
          <cell r="F2538">
            <v>2</v>
          </cell>
          <cell r="H2538">
            <v>8</v>
          </cell>
          <cell r="M2538" t="str">
            <v>x</v>
          </cell>
          <cell r="R2538" t="str">
            <v>Guatemala</v>
          </cell>
          <cell r="S2538" t="str">
            <v>Guatemala</v>
          </cell>
        </row>
        <row r="2539">
          <cell r="B2539" t="str">
            <v>NO PRESENTO</v>
          </cell>
          <cell r="D2539" t="str">
            <v>Zarat</v>
          </cell>
          <cell r="E2539" t="str">
            <v>Coleen</v>
          </cell>
          <cell r="F2539">
            <v>2</v>
          </cell>
          <cell r="H2539">
            <v>7</v>
          </cell>
          <cell r="M2539" t="str">
            <v>x</v>
          </cell>
          <cell r="R2539" t="str">
            <v>Guatemala</v>
          </cell>
          <cell r="S2539" t="str">
            <v>Guatemala</v>
          </cell>
        </row>
        <row r="2540">
          <cell r="B2540" t="str">
            <v>NO PRESENTO</v>
          </cell>
          <cell r="D2540" t="str">
            <v>Ixcacoy</v>
          </cell>
          <cell r="E2540" t="str">
            <v>Walter</v>
          </cell>
          <cell r="F2540">
            <v>2</v>
          </cell>
          <cell r="H2540">
            <v>8</v>
          </cell>
          <cell r="M2540" t="str">
            <v>x</v>
          </cell>
          <cell r="R2540" t="str">
            <v>Guatemala</v>
          </cell>
          <cell r="S2540" t="str">
            <v>Guatemala</v>
          </cell>
        </row>
        <row r="2541">
          <cell r="B2541" t="str">
            <v>NO PRESENTO</v>
          </cell>
          <cell r="D2541" t="str">
            <v>Manuel</v>
          </cell>
          <cell r="E2541" t="str">
            <v>Isaias</v>
          </cell>
          <cell r="F2541">
            <v>2</v>
          </cell>
          <cell r="H2541">
            <v>7</v>
          </cell>
          <cell r="M2541" t="str">
            <v>x</v>
          </cell>
          <cell r="R2541" t="str">
            <v>Guatemala</v>
          </cell>
          <cell r="S2541" t="str">
            <v>Guatemala</v>
          </cell>
        </row>
        <row r="2542">
          <cell r="B2542" t="str">
            <v>NO PRESENTO</v>
          </cell>
          <cell r="D2542" t="str">
            <v>Mejía</v>
          </cell>
          <cell r="E2542" t="str">
            <v>Osbeli</v>
          </cell>
          <cell r="F2542">
            <v>2</v>
          </cell>
          <cell r="H2542">
            <v>7</v>
          </cell>
          <cell r="M2542" t="str">
            <v>x</v>
          </cell>
          <cell r="R2542" t="str">
            <v>Guatemala</v>
          </cell>
          <cell r="S2542" t="str">
            <v>Guatemala</v>
          </cell>
        </row>
        <row r="2543">
          <cell r="B2543" t="str">
            <v>NO PRESENTO</v>
          </cell>
          <cell r="D2543" t="str">
            <v>Guevara</v>
          </cell>
          <cell r="E2543" t="str">
            <v>Sammy</v>
          </cell>
          <cell r="F2543">
            <v>2</v>
          </cell>
          <cell r="H2543">
            <v>13</v>
          </cell>
          <cell r="M2543" t="str">
            <v>x</v>
          </cell>
          <cell r="R2543" t="str">
            <v>Guatemala</v>
          </cell>
          <cell r="S2543" t="str">
            <v>Guatemala</v>
          </cell>
        </row>
        <row r="2544">
          <cell r="B2544" t="str">
            <v>NO PRESENTO</v>
          </cell>
          <cell r="D2544" t="str">
            <v>Ramon</v>
          </cell>
          <cell r="E2544" t="str">
            <v>Katherine</v>
          </cell>
          <cell r="F2544">
            <v>1</v>
          </cell>
          <cell r="H2544">
            <v>13</v>
          </cell>
          <cell r="M2544" t="str">
            <v>x</v>
          </cell>
          <cell r="R2544" t="str">
            <v>Guatemala</v>
          </cell>
          <cell r="S2544" t="str">
            <v>Guatemala</v>
          </cell>
        </row>
        <row r="2545">
          <cell r="B2545" t="str">
            <v>NO PRESENTO</v>
          </cell>
          <cell r="D2545" t="str">
            <v>Arriaga</v>
          </cell>
          <cell r="E2545" t="str">
            <v>Yeister</v>
          </cell>
          <cell r="F2545">
            <v>1</v>
          </cell>
          <cell r="H2545">
            <v>11</v>
          </cell>
          <cell r="M2545" t="str">
            <v>x</v>
          </cell>
          <cell r="R2545" t="str">
            <v>Guatemala</v>
          </cell>
          <cell r="S2545" t="str">
            <v>Guatemala</v>
          </cell>
        </row>
        <row r="2546">
          <cell r="B2546" t="str">
            <v>NO PRESENTO</v>
          </cell>
          <cell r="D2546" t="str">
            <v>Guevara</v>
          </cell>
          <cell r="E2546" t="str">
            <v>Richard</v>
          </cell>
          <cell r="F2546">
            <v>2</v>
          </cell>
          <cell r="H2546">
            <v>9</v>
          </cell>
          <cell r="M2546" t="str">
            <v>x</v>
          </cell>
          <cell r="R2546" t="str">
            <v>Guatemala</v>
          </cell>
          <cell r="S2546" t="str">
            <v>Guatemala</v>
          </cell>
        </row>
        <row r="2547">
          <cell r="B2547" t="str">
            <v>NO PRESENTO</v>
          </cell>
          <cell r="D2547" t="str">
            <v>Hernandez</v>
          </cell>
          <cell r="E2547" t="str">
            <v>Josue</v>
          </cell>
          <cell r="F2547">
            <v>2</v>
          </cell>
          <cell r="H2547">
            <v>10</v>
          </cell>
          <cell r="M2547" t="str">
            <v>x</v>
          </cell>
          <cell r="R2547" t="str">
            <v>Guatemala</v>
          </cell>
          <cell r="S2547" t="str">
            <v>Guatemala</v>
          </cell>
        </row>
        <row r="2548">
          <cell r="B2548" t="str">
            <v>NO PRESENTO</v>
          </cell>
          <cell r="D2548" t="str">
            <v>Cerna</v>
          </cell>
          <cell r="E2548" t="str">
            <v>Edwin</v>
          </cell>
          <cell r="F2548">
            <v>2</v>
          </cell>
          <cell r="H2548">
            <v>10</v>
          </cell>
          <cell r="M2548" t="str">
            <v>x</v>
          </cell>
          <cell r="R2548" t="str">
            <v>Guatemala</v>
          </cell>
          <cell r="S2548" t="str">
            <v>Guatemala</v>
          </cell>
        </row>
        <row r="2549">
          <cell r="B2549" t="str">
            <v>NO PRESENTO</v>
          </cell>
          <cell r="D2549" t="str">
            <v>Lopez</v>
          </cell>
          <cell r="E2549" t="str">
            <v>Keny</v>
          </cell>
          <cell r="F2549">
            <v>2</v>
          </cell>
          <cell r="H2549">
            <v>8</v>
          </cell>
          <cell r="M2549" t="str">
            <v>x</v>
          </cell>
          <cell r="R2549" t="str">
            <v>Guatemala</v>
          </cell>
          <cell r="S2549" t="str">
            <v>Guatemala</v>
          </cell>
        </row>
        <row r="2550">
          <cell r="B2550" t="str">
            <v>NO PRESENTO</v>
          </cell>
          <cell r="D2550" t="str">
            <v>Abac</v>
          </cell>
          <cell r="E2550" t="str">
            <v>Hector</v>
          </cell>
          <cell r="F2550">
            <v>2</v>
          </cell>
          <cell r="H2550">
            <v>13</v>
          </cell>
          <cell r="M2550" t="str">
            <v>x</v>
          </cell>
          <cell r="R2550" t="str">
            <v>Guatemala</v>
          </cell>
          <cell r="S2550" t="str">
            <v>Guatemala</v>
          </cell>
        </row>
        <row r="2551">
          <cell r="B2551" t="str">
            <v>NO PRESENTO</v>
          </cell>
          <cell r="D2551" t="str">
            <v>Vallar</v>
          </cell>
          <cell r="E2551" t="str">
            <v>Welington</v>
          </cell>
          <cell r="F2551">
            <v>2</v>
          </cell>
          <cell r="H2551">
            <v>35</v>
          </cell>
          <cell r="M2551" t="str">
            <v>x</v>
          </cell>
          <cell r="R2551" t="str">
            <v>Guatemala</v>
          </cell>
          <cell r="S2551" t="str">
            <v>Guatemala</v>
          </cell>
        </row>
        <row r="2552">
          <cell r="B2552" t="str">
            <v>NO PRESENTO</v>
          </cell>
          <cell r="D2552" t="str">
            <v>Abac</v>
          </cell>
          <cell r="E2552" t="str">
            <v>Walter</v>
          </cell>
          <cell r="F2552">
            <v>2</v>
          </cell>
          <cell r="H2552">
            <v>14</v>
          </cell>
          <cell r="M2552" t="str">
            <v>x</v>
          </cell>
          <cell r="R2552" t="str">
            <v>Guatemala</v>
          </cell>
          <cell r="S2552" t="str">
            <v>Guatemala</v>
          </cell>
        </row>
        <row r="2553">
          <cell r="B2553" t="str">
            <v>NO PRESENTO</v>
          </cell>
          <cell r="D2553" t="str">
            <v>Tot</v>
          </cell>
          <cell r="E2553" t="str">
            <v>Sandra</v>
          </cell>
          <cell r="F2553">
            <v>1</v>
          </cell>
          <cell r="H2553">
            <v>43</v>
          </cell>
          <cell r="M2553" t="str">
            <v>x</v>
          </cell>
          <cell r="R2553" t="str">
            <v>Guatemala</v>
          </cell>
          <cell r="S2553" t="str">
            <v>Guatemala</v>
          </cell>
        </row>
        <row r="2554">
          <cell r="B2554" t="str">
            <v>NO PRESENTO</v>
          </cell>
          <cell r="D2554" t="str">
            <v>Segura</v>
          </cell>
          <cell r="E2554" t="str">
            <v>Edgar</v>
          </cell>
          <cell r="F2554">
            <v>2</v>
          </cell>
          <cell r="H2554">
            <v>22</v>
          </cell>
          <cell r="M2554" t="str">
            <v>x</v>
          </cell>
          <cell r="R2554" t="str">
            <v>Guatemala</v>
          </cell>
          <cell r="S2554" t="str">
            <v>Guatemala</v>
          </cell>
        </row>
        <row r="2555">
          <cell r="B2555" t="str">
            <v>NO PRESENTO</v>
          </cell>
          <cell r="D2555" t="str">
            <v>Villatoro</v>
          </cell>
          <cell r="E2555" t="str">
            <v>Claudia</v>
          </cell>
          <cell r="F2555">
            <v>1</v>
          </cell>
          <cell r="H2555">
            <v>23</v>
          </cell>
          <cell r="M2555" t="str">
            <v>x</v>
          </cell>
          <cell r="R2555" t="str">
            <v>Guatemala</v>
          </cell>
          <cell r="S2555" t="str">
            <v>Guatemala</v>
          </cell>
        </row>
        <row r="2556">
          <cell r="B2556" t="str">
            <v>NO PRESENTO</v>
          </cell>
          <cell r="D2556" t="str">
            <v>Ortiz</v>
          </cell>
          <cell r="E2556" t="str">
            <v>Karla</v>
          </cell>
          <cell r="F2556">
            <v>1</v>
          </cell>
          <cell r="H2556">
            <v>28</v>
          </cell>
          <cell r="M2556" t="str">
            <v>x</v>
          </cell>
          <cell r="R2556" t="str">
            <v>Guatemala</v>
          </cell>
          <cell r="S2556" t="str">
            <v>Guatemala</v>
          </cell>
        </row>
        <row r="2557">
          <cell r="B2557" t="str">
            <v>NO PRESENTO</v>
          </cell>
          <cell r="D2557" t="str">
            <v>Morales</v>
          </cell>
          <cell r="E2557" t="str">
            <v>Diego</v>
          </cell>
          <cell r="F2557">
            <v>2</v>
          </cell>
          <cell r="H2557">
            <v>16</v>
          </cell>
          <cell r="M2557" t="str">
            <v>x</v>
          </cell>
          <cell r="R2557" t="str">
            <v>Guatemala</v>
          </cell>
          <cell r="S2557" t="str">
            <v>Guatemala</v>
          </cell>
        </row>
        <row r="2558">
          <cell r="B2558" t="str">
            <v>NO PRESENTO</v>
          </cell>
          <cell r="D2558" t="str">
            <v>Aldana</v>
          </cell>
          <cell r="E2558" t="str">
            <v>Carlos</v>
          </cell>
          <cell r="F2558">
            <v>2</v>
          </cell>
          <cell r="H2558">
            <v>35</v>
          </cell>
          <cell r="M2558" t="str">
            <v>x</v>
          </cell>
          <cell r="R2558" t="str">
            <v>Guatemala</v>
          </cell>
          <cell r="S2558" t="str">
            <v>Guatemala</v>
          </cell>
        </row>
        <row r="2559">
          <cell r="B2559" t="str">
            <v>NO PRESENTO</v>
          </cell>
          <cell r="D2559" t="str">
            <v>Gómez</v>
          </cell>
          <cell r="E2559" t="str">
            <v>Rudy</v>
          </cell>
          <cell r="F2559">
            <v>2</v>
          </cell>
          <cell r="H2559">
            <v>12</v>
          </cell>
          <cell r="M2559" t="str">
            <v>x</v>
          </cell>
          <cell r="R2559" t="str">
            <v>Guatemala</v>
          </cell>
          <cell r="S2559" t="str">
            <v>Guatemala</v>
          </cell>
        </row>
        <row r="2560">
          <cell r="B2560" t="str">
            <v>NO PRESENTO</v>
          </cell>
          <cell r="D2560" t="str">
            <v>Chanquin</v>
          </cell>
          <cell r="E2560" t="str">
            <v>Luis</v>
          </cell>
          <cell r="F2560">
            <v>2</v>
          </cell>
          <cell r="H2560">
            <v>11</v>
          </cell>
          <cell r="M2560" t="str">
            <v>x</v>
          </cell>
          <cell r="R2560" t="str">
            <v>Guatemala</v>
          </cell>
          <cell r="S2560" t="str">
            <v>Guatemala</v>
          </cell>
        </row>
        <row r="2561">
          <cell r="B2561" t="str">
            <v>NO PRESENTO</v>
          </cell>
          <cell r="D2561" t="str">
            <v>Ajauc</v>
          </cell>
          <cell r="E2561" t="str">
            <v>Mario</v>
          </cell>
          <cell r="F2561">
            <v>2</v>
          </cell>
          <cell r="H2561">
            <v>8</v>
          </cell>
          <cell r="M2561" t="str">
            <v>x</v>
          </cell>
          <cell r="R2561" t="str">
            <v>Guatemala</v>
          </cell>
          <cell r="S2561" t="str">
            <v>Guatemala</v>
          </cell>
        </row>
        <row r="2562">
          <cell r="B2562" t="str">
            <v>NO PRESENTO</v>
          </cell>
          <cell r="D2562" t="str">
            <v>Contreras</v>
          </cell>
          <cell r="E2562" t="str">
            <v>Alejandro</v>
          </cell>
          <cell r="F2562">
            <v>2</v>
          </cell>
          <cell r="H2562">
            <v>13</v>
          </cell>
          <cell r="M2562" t="str">
            <v>x</v>
          </cell>
          <cell r="R2562" t="str">
            <v>Guatemala</v>
          </cell>
          <cell r="S2562" t="str">
            <v>Guatemala</v>
          </cell>
        </row>
        <row r="2563">
          <cell r="B2563" t="str">
            <v>NO PRESENTO</v>
          </cell>
          <cell r="D2563" t="str">
            <v>Ordoñez</v>
          </cell>
          <cell r="E2563" t="str">
            <v>William</v>
          </cell>
          <cell r="F2563">
            <v>2</v>
          </cell>
          <cell r="H2563">
            <v>14</v>
          </cell>
          <cell r="M2563" t="str">
            <v>x</v>
          </cell>
          <cell r="R2563" t="str">
            <v>Guatemala</v>
          </cell>
          <cell r="S2563" t="str">
            <v>Guatemala</v>
          </cell>
        </row>
        <row r="2564">
          <cell r="B2564" t="str">
            <v>NO PRESENTO</v>
          </cell>
          <cell r="D2564" t="str">
            <v>Escobar</v>
          </cell>
          <cell r="E2564" t="str">
            <v>Kevin</v>
          </cell>
          <cell r="F2564">
            <v>2</v>
          </cell>
          <cell r="H2564">
            <v>11</v>
          </cell>
          <cell r="M2564" t="str">
            <v>x</v>
          </cell>
          <cell r="R2564" t="str">
            <v>Guatemala</v>
          </cell>
          <cell r="S2564" t="str">
            <v>Guatemala</v>
          </cell>
        </row>
        <row r="2565">
          <cell r="B2565" t="str">
            <v>NO PRESENTO</v>
          </cell>
          <cell r="D2565" t="str">
            <v>Hernandez</v>
          </cell>
          <cell r="E2565" t="str">
            <v>Kevin</v>
          </cell>
          <cell r="F2565">
            <v>2</v>
          </cell>
          <cell r="H2565">
            <v>14</v>
          </cell>
          <cell r="M2565" t="str">
            <v>x</v>
          </cell>
          <cell r="R2565" t="str">
            <v>Guatemala</v>
          </cell>
          <cell r="S2565" t="str">
            <v>Guatemala</v>
          </cell>
        </row>
        <row r="2566">
          <cell r="B2566" t="str">
            <v>NO PRESENTO</v>
          </cell>
          <cell r="D2566" t="str">
            <v>Contreras</v>
          </cell>
          <cell r="E2566" t="str">
            <v>Axel</v>
          </cell>
          <cell r="F2566">
            <v>2</v>
          </cell>
          <cell r="H2566">
            <v>12</v>
          </cell>
          <cell r="M2566" t="str">
            <v>x</v>
          </cell>
          <cell r="R2566" t="str">
            <v>Guatemala</v>
          </cell>
          <cell r="S2566" t="str">
            <v>Guatemala</v>
          </cell>
        </row>
        <row r="2567">
          <cell r="B2567" t="str">
            <v>NO PRESENTO</v>
          </cell>
          <cell r="D2567" t="str">
            <v>Mejía</v>
          </cell>
          <cell r="E2567" t="str">
            <v>Jonathan</v>
          </cell>
          <cell r="F2567">
            <v>2</v>
          </cell>
          <cell r="H2567">
            <v>12</v>
          </cell>
          <cell r="M2567" t="str">
            <v>x</v>
          </cell>
          <cell r="R2567" t="str">
            <v>Guatemala</v>
          </cell>
          <cell r="S2567" t="str">
            <v>Guatemala</v>
          </cell>
        </row>
        <row r="2568">
          <cell r="B2568" t="str">
            <v>NO PRESENTO</v>
          </cell>
          <cell r="D2568" t="str">
            <v>Martinez</v>
          </cell>
          <cell r="E2568" t="str">
            <v>William</v>
          </cell>
          <cell r="F2568">
            <v>2</v>
          </cell>
          <cell r="H2568">
            <v>12</v>
          </cell>
          <cell r="M2568" t="str">
            <v>x</v>
          </cell>
          <cell r="R2568" t="str">
            <v>Guatemala</v>
          </cell>
          <cell r="S2568" t="str">
            <v>Guatemala</v>
          </cell>
        </row>
        <row r="2569">
          <cell r="B2569" t="str">
            <v>NO PRESENTO</v>
          </cell>
          <cell r="D2569" t="str">
            <v>Guerra</v>
          </cell>
          <cell r="E2569" t="str">
            <v>Cesar</v>
          </cell>
          <cell r="F2569">
            <v>2</v>
          </cell>
          <cell r="H2569">
            <v>14</v>
          </cell>
          <cell r="M2569" t="str">
            <v>x</v>
          </cell>
          <cell r="R2569" t="str">
            <v>Guatemala</v>
          </cell>
          <cell r="S2569" t="str">
            <v>Guatemala</v>
          </cell>
        </row>
        <row r="2570">
          <cell r="B2570" t="str">
            <v>NO PRESENTO</v>
          </cell>
          <cell r="D2570" t="str">
            <v>Contreras</v>
          </cell>
          <cell r="E2570" t="str">
            <v>Brandon</v>
          </cell>
          <cell r="F2570">
            <v>2</v>
          </cell>
          <cell r="H2570">
            <v>16</v>
          </cell>
          <cell r="M2570" t="str">
            <v>x</v>
          </cell>
          <cell r="R2570" t="str">
            <v>Guatemala</v>
          </cell>
          <cell r="S2570" t="str">
            <v>Guatemala</v>
          </cell>
        </row>
        <row r="2571">
          <cell r="B2571" t="str">
            <v>NO PRESENTO</v>
          </cell>
          <cell r="D2571" t="str">
            <v>Mazariegos</v>
          </cell>
          <cell r="E2571" t="str">
            <v>Daniel</v>
          </cell>
          <cell r="F2571">
            <v>2</v>
          </cell>
          <cell r="H2571">
            <v>19</v>
          </cell>
          <cell r="M2571" t="str">
            <v>x</v>
          </cell>
          <cell r="R2571" t="str">
            <v>Guatemala</v>
          </cell>
          <cell r="S2571" t="str">
            <v>Guatemala</v>
          </cell>
        </row>
        <row r="2572">
          <cell r="B2572" t="str">
            <v>NO PRESENTO</v>
          </cell>
          <cell r="D2572" t="str">
            <v>Cruz</v>
          </cell>
          <cell r="E2572" t="str">
            <v>Abel</v>
          </cell>
          <cell r="F2572">
            <v>2</v>
          </cell>
          <cell r="H2572">
            <v>13</v>
          </cell>
          <cell r="M2572" t="str">
            <v>x</v>
          </cell>
          <cell r="R2572" t="str">
            <v>Guatemala</v>
          </cell>
          <cell r="S2572" t="str">
            <v>Guatemala</v>
          </cell>
        </row>
        <row r="2573">
          <cell r="B2573" t="str">
            <v>NO PRESENTO</v>
          </cell>
          <cell r="D2573" t="str">
            <v>Cac</v>
          </cell>
          <cell r="E2573" t="str">
            <v>Julio</v>
          </cell>
          <cell r="F2573">
            <v>2</v>
          </cell>
          <cell r="H2573">
            <v>13</v>
          </cell>
          <cell r="M2573" t="str">
            <v>x</v>
          </cell>
          <cell r="R2573" t="str">
            <v>Guatemala</v>
          </cell>
          <cell r="S2573" t="str">
            <v>Guatemala</v>
          </cell>
        </row>
        <row r="2574">
          <cell r="B2574" t="str">
            <v>NO PRESENTO</v>
          </cell>
          <cell r="D2574" t="str">
            <v>Mazariegos</v>
          </cell>
          <cell r="E2574" t="str">
            <v>Brentton</v>
          </cell>
          <cell r="F2574">
            <v>2</v>
          </cell>
          <cell r="H2574">
            <v>15</v>
          </cell>
          <cell r="M2574" t="str">
            <v>x</v>
          </cell>
          <cell r="R2574" t="str">
            <v>Guatemala</v>
          </cell>
          <cell r="S2574" t="str">
            <v>Guatemala</v>
          </cell>
        </row>
        <row r="2575">
          <cell r="B2575" t="str">
            <v>NO PRESENTO</v>
          </cell>
          <cell r="D2575" t="str">
            <v>Rojas</v>
          </cell>
          <cell r="E2575" t="str">
            <v>María</v>
          </cell>
          <cell r="F2575">
            <v>1</v>
          </cell>
          <cell r="H2575">
            <v>12</v>
          </cell>
          <cell r="M2575" t="str">
            <v>x</v>
          </cell>
          <cell r="R2575" t="str">
            <v>Guatemala</v>
          </cell>
          <cell r="S2575" t="str">
            <v>Guatemala</v>
          </cell>
        </row>
        <row r="2576">
          <cell r="B2576" t="str">
            <v>NO PRESENTO</v>
          </cell>
          <cell r="D2576" t="str">
            <v>Reyes</v>
          </cell>
          <cell r="E2576" t="str">
            <v xml:space="preserve">Carlos </v>
          </cell>
          <cell r="F2576">
            <v>2</v>
          </cell>
          <cell r="H2576">
            <v>12</v>
          </cell>
          <cell r="M2576" t="str">
            <v>x</v>
          </cell>
          <cell r="R2576" t="str">
            <v>Guatemala</v>
          </cell>
          <cell r="S2576" t="str">
            <v>Guatemala</v>
          </cell>
        </row>
        <row r="2577">
          <cell r="B2577" t="str">
            <v>NO PRESENTO</v>
          </cell>
          <cell r="D2577" t="str">
            <v>Muñoz</v>
          </cell>
          <cell r="E2577" t="str">
            <v>Abner</v>
          </cell>
          <cell r="F2577">
            <v>2</v>
          </cell>
          <cell r="H2577">
            <v>11</v>
          </cell>
          <cell r="M2577" t="str">
            <v>x</v>
          </cell>
          <cell r="R2577" t="str">
            <v>Guatemala</v>
          </cell>
          <cell r="S2577" t="str">
            <v>Guatemala</v>
          </cell>
        </row>
        <row r="2578">
          <cell r="B2578" t="str">
            <v>NO PRESENTO</v>
          </cell>
          <cell r="D2578" t="str">
            <v xml:space="preserve">Aguilar </v>
          </cell>
          <cell r="E2578" t="str">
            <v>Juan</v>
          </cell>
          <cell r="F2578">
            <v>2</v>
          </cell>
          <cell r="H2578">
            <v>11</v>
          </cell>
          <cell r="M2578" t="str">
            <v>x</v>
          </cell>
          <cell r="R2578" t="str">
            <v>Guatemala</v>
          </cell>
          <cell r="S2578" t="str">
            <v>Guatemala</v>
          </cell>
        </row>
        <row r="2579">
          <cell r="B2579" t="str">
            <v>NO PRESENTO</v>
          </cell>
          <cell r="D2579" t="str">
            <v>Gonzalez</v>
          </cell>
          <cell r="E2579" t="str">
            <v>Derick</v>
          </cell>
          <cell r="F2579">
            <v>2</v>
          </cell>
          <cell r="H2579">
            <v>10</v>
          </cell>
          <cell r="M2579" t="str">
            <v>x</v>
          </cell>
          <cell r="R2579" t="str">
            <v>Guatemala</v>
          </cell>
          <cell r="S2579" t="str">
            <v>Guatemala</v>
          </cell>
        </row>
        <row r="2580">
          <cell r="B2580" t="str">
            <v>NO PRESENTO</v>
          </cell>
          <cell r="D2580" t="str">
            <v>Barrientos</v>
          </cell>
          <cell r="E2580" t="str">
            <v>Mateo</v>
          </cell>
          <cell r="F2580">
            <v>2</v>
          </cell>
          <cell r="H2580">
            <v>7</v>
          </cell>
          <cell r="M2580" t="str">
            <v>x</v>
          </cell>
          <cell r="R2580" t="str">
            <v>Guatemala</v>
          </cell>
          <cell r="S2580" t="str">
            <v>Guatemala</v>
          </cell>
        </row>
        <row r="2581">
          <cell r="B2581" t="str">
            <v>NO PRESENTO</v>
          </cell>
          <cell r="D2581" t="str">
            <v>Vasquez</v>
          </cell>
          <cell r="E2581" t="str">
            <v>Delia</v>
          </cell>
          <cell r="F2581">
            <v>1</v>
          </cell>
          <cell r="H2581">
            <v>7</v>
          </cell>
          <cell r="M2581" t="str">
            <v>x</v>
          </cell>
          <cell r="R2581" t="str">
            <v>Guatemala</v>
          </cell>
          <cell r="S2581" t="str">
            <v>Guatemala</v>
          </cell>
        </row>
        <row r="2582">
          <cell r="B2582" t="str">
            <v>NO PRESENTO</v>
          </cell>
          <cell r="D2582" t="str">
            <v>Guevara</v>
          </cell>
          <cell r="E2582" t="str">
            <v>Marlon</v>
          </cell>
          <cell r="F2582">
            <v>2</v>
          </cell>
          <cell r="H2582">
            <v>9</v>
          </cell>
          <cell r="M2582" t="str">
            <v>x</v>
          </cell>
          <cell r="R2582" t="str">
            <v>Guatemala</v>
          </cell>
          <cell r="S2582" t="str">
            <v>Guatemala</v>
          </cell>
        </row>
        <row r="2583">
          <cell r="B2583" t="str">
            <v>NO PRESENTO</v>
          </cell>
          <cell r="D2583" t="str">
            <v>Lopez</v>
          </cell>
          <cell r="E2583" t="str">
            <v>Axel</v>
          </cell>
          <cell r="F2583">
            <v>2</v>
          </cell>
          <cell r="H2583">
            <v>7</v>
          </cell>
          <cell r="M2583" t="str">
            <v>x</v>
          </cell>
          <cell r="R2583" t="str">
            <v>Guatemala</v>
          </cell>
          <cell r="S2583" t="str">
            <v>Guatemala</v>
          </cell>
        </row>
        <row r="2584">
          <cell r="B2584" t="str">
            <v>NO PRESENTO</v>
          </cell>
          <cell r="D2584" t="str">
            <v>Calderon</v>
          </cell>
          <cell r="E2584" t="str">
            <v>Karyn</v>
          </cell>
          <cell r="F2584">
            <v>1</v>
          </cell>
          <cell r="H2584">
            <v>8</v>
          </cell>
          <cell r="M2584" t="str">
            <v>x</v>
          </cell>
          <cell r="R2584" t="str">
            <v>Guatemala</v>
          </cell>
          <cell r="S2584" t="str">
            <v>Guatemala</v>
          </cell>
        </row>
        <row r="2585">
          <cell r="B2585" t="str">
            <v>NO PRESENTO</v>
          </cell>
          <cell r="D2585" t="str">
            <v>Ixcol</v>
          </cell>
          <cell r="E2585" t="str">
            <v>Brayan</v>
          </cell>
          <cell r="F2585">
            <v>2</v>
          </cell>
          <cell r="H2585">
            <v>13</v>
          </cell>
          <cell r="K2585" t="str">
            <v xml:space="preserve"> </v>
          </cell>
          <cell r="M2585" t="str">
            <v>x</v>
          </cell>
          <cell r="R2585" t="str">
            <v>Guatemala</v>
          </cell>
          <cell r="S2585" t="str">
            <v>Guatemala</v>
          </cell>
        </row>
        <row r="2586">
          <cell r="B2586" t="str">
            <v>NO PRESENTO</v>
          </cell>
          <cell r="D2586" t="str">
            <v>Lopez</v>
          </cell>
          <cell r="E2586" t="str">
            <v>Walter</v>
          </cell>
          <cell r="F2586">
            <v>2</v>
          </cell>
          <cell r="H2586">
            <v>14</v>
          </cell>
          <cell r="M2586" t="str">
            <v>x</v>
          </cell>
          <cell r="R2586" t="str">
            <v>Guatemala</v>
          </cell>
          <cell r="S2586" t="str">
            <v>Guatemala</v>
          </cell>
        </row>
        <row r="2587">
          <cell r="B2587" t="str">
            <v>NO PRESENTO</v>
          </cell>
          <cell r="D2587" t="str">
            <v>Rojas</v>
          </cell>
          <cell r="E2587" t="str">
            <v>Josseline</v>
          </cell>
          <cell r="F2587">
            <v>1</v>
          </cell>
          <cell r="H2587">
            <v>14</v>
          </cell>
          <cell r="M2587" t="str">
            <v>x</v>
          </cell>
          <cell r="R2587" t="str">
            <v>Guatemala</v>
          </cell>
          <cell r="S2587" t="str">
            <v>Guatemala</v>
          </cell>
        </row>
        <row r="2588">
          <cell r="B2588" t="str">
            <v>NO PRESENTO</v>
          </cell>
          <cell r="D2588" t="str">
            <v>Rojas</v>
          </cell>
          <cell r="E2588" t="str">
            <v>Andrea</v>
          </cell>
          <cell r="F2588">
            <v>1</v>
          </cell>
          <cell r="H2588">
            <v>14</v>
          </cell>
          <cell r="M2588" t="str">
            <v>x</v>
          </cell>
          <cell r="R2588" t="str">
            <v>Guatemala</v>
          </cell>
          <cell r="S2588" t="str">
            <v>Guatemala</v>
          </cell>
        </row>
        <row r="2589">
          <cell r="B2589" t="str">
            <v>NO PRESENTO</v>
          </cell>
          <cell r="D2589" t="str">
            <v>Rodriguez</v>
          </cell>
          <cell r="E2589" t="str">
            <v>Christian</v>
          </cell>
          <cell r="F2589">
            <v>2</v>
          </cell>
          <cell r="H2589">
            <v>14</v>
          </cell>
          <cell r="M2589" t="str">
            <v>x</v>
          </cell>
          <cell r="R2589" t="str">
            <v>Guatemala</v>
          </cell>
          <cell r="S2589" t="str">
            <v>Guatemala</v>
          </cell>
        </row>
      </sheetData>
      <sheetData sheetId="1" refreshError="1"/>
      <sheetData sheetId="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Q280"/>
  <sheetViews>
    <sheetView workbookViewId="0">
      <selection activeCell="R247" sqref="R247"/>
    </sheetView>
  </sheetViews>
  <sheetFormatPr baseColWidth="10" defaultRowHeight="14.4" x14ac:dyDescent="0.3"/>
  <cols>
    <col min="2" max="2" width="18.6640625" bestFit="1" customWidth="1"/>
    <col min="3" max="3" width="19" bestFit="1" customWidth="1"/>
    <col min="6" max="6" width="15" bestFit="1" customWidth="1"/>
    <col min="16" max="16" width="14.44140625" bestFit="1" customWidth="1"/>
    <col min="17" max="17" width="28.44140625" customWidth="1"/>
  </cols>
  <sheetData>
    <row r="4" spans="2:17" ht="15.6" x14ac:dyDescent="0.3">
      <c r="B4" s="1"/>
      <c r="C4" s="383" t="s">
        <v>0</v>
      </c>
      <c r="D4" s="383"/>
      <c r="E4" s="383"/>
      <c r="F4" s="383"/>
      <c r="G4" s="383"/>
      <c r="H4" s="383"/>
      <c r="I4" s="383"/>
      <c r="J4" s="383"/>
      <c r="K4" s="383"/>
      <c r="L4" s="383"/>
      <c r="M4" s="383"/>
      <c r="N4" s="383"/>
      <c r="O4" s="383"/>
      <c r="P4" s="383"/>
      <c r="Q4" s="383"/>
    </row>
    <row r="5" spans="2:17" x14ac:dyDescent="0.3">
      <c r="B5" s="1"/>
      <c r="C5" s="2" t="s">
        <v>1</v>
      </c>
      <c r="D5" s="384" t="s">
        <v>2</v>
      </c>
      <c r="E5" s="384"/>
      <c r="F5" s="384"/>
      <c r="G5" s="384"/>
      <c r="H5" s="384"/>
      <c r="I5" s="384"/>
      <c r="J5" s="384"/>
      <c r="K5" s="384"/>
      <c r="L5" s="384"/>
      <c r="M5" s="384"/>
      <c r="N5" s="384"/>
      <c r="O5" s="384"/>
      <c r="P5" s="384"/>
      <c r="Q5" s="3"/>
    </row>
    <row r="6" spans="2:17" x14ac:dyDescent="0.3">
      <c r="B6" s="1"/>
      <c r="C6" s="4"/>
      <c r="D6" s="5"/>
      <c r="E6" s="5"/>
      <c r="F6" s="5"/>
      <c r="G6" s="6"/>
      <c r="H6" s="6"/>
      <c r="I6" s="6"/>
      <c r="J6" s="6"/>
      <c r="K6" s="5"/>
      <c r="L6" s="5"/>
      <c r="M6" s="5"/>
      <c r="N6" s="5"/>
      <c r="O6" s="5"/>
      <c r="P6" s="5"/>
      <c r="Q6" s="7"/>
    </row>
    <row r="7" spans="2:17" x14ac:dyDescent="0.3">
      <c r="B7" s="1"/>
      <c r="C7" s="2" t="s">
        <v>3</v>
      </c>
      <c r="D7" s="384" t="s">
        <v>4</v>
      </c>
      <c r="E7" s="384"/>
      <c r="F7" s="384"/>
      <c r="G7" s="384"/>
      <c r="H7" s="384"/>
      <c r="I7" s="384"/>
      <c r="J7" s="384"/>
      <c r="K7" s="384"/>
      <c r="L7" s="384"/>
      <c r="M7" s="384"/>
      <c r="N7" s="384"/>
      <c r="O7" s="384"/>
      <c r="P7" s="384"/>
      <c r="Q7" s="3"/>
    </row>
    <row r="8" spans="2:17" ht="15" thickBot="1" x14ac:dyDescent="0.35">
      <c r="B8" s="8"/>
      <c r="C8" s="385" t="s">
        <v>5</v>
      </c>
      <c r="D8" s="385"/>
      <c r="E8" s="385"/>
      <c r="F8" s="385"/>
      <c r="G8" s="385"/>
      <c r="H8" s="385"/>
      <c r="I8" s="385"/>
      <c r="J8" s="385"/>
      <c r="K8" s="385"/>
      <c r="L8" s="385"/>
      <c r="M8" s="385"/>
      <c r="N8" s="385"/>
      <c r="O8" s="385"/>
      <c r="P8" s="385"/>
      <c r="Q8" s="9"/>
    </row>
    <row r="9" spans="2:17" ht="15" thickBot="1" x14ac:dyDescent="0.35">
      <c r="B9" s="10"/>
      <c r="C9" s="386" t="s">
        <v>6</v>
      </c>
      <c r="D9" s="387"/>
      <c r="E9" s="387"/>
      <c r="F9" s="387"/>
      <c r="G9" s="387"/>
      <c r="H9" s="388"/>
      <c r="I9" s="386" t="s">
        <v>7</v>
      </c>
      <c r="J9" s="387"/>
      <c r="K9" s="388"/>
      <c r="L9" s="389" t="s">
        <v>8</v>
      </c>
      <c r="M9" s="390"/>
      <c r="N9" s="390"/>
      <c r="O9" s="389" t="s">
        <v>9</v>
      </c>
      <c r="P9" s="391"/>
      <c r="Q9" s="9"/>
    </row>
    <row r="10" spans="2:17" ht="40.200000000000003" thickBot="1" x14ac:dyDescent="0.35">
      <c r="B10" s="10"/>
      <c r="C10" s="12" t="s">
        <v>10</v>
      </c>
      <c r="D10" s="13" t="s">
        <v>11</v>
      </c>
      <c r="E10" s="13" t="s">
        <v>12</v>
      </c>
      <c r="F10" s="13" t="s">
        <v>13</v>
      </c>
      <c r="G10" s="13" t="s">
        <v>14</v>
      </c>
      <c r="H10" s="14" t="s">
        <v>15</v>
      </c>
      <c r="I10" s="12" t="s">
        <v>16</v>
      </c>
      <c r="J10" s="15" t="s">
        <v>17</v>
      </c>
      <c r="K10" s="14" t="s">
        <v>18</v>
      </c>
      <c r="L10" s="16" t="s">
        <v>19</v>
      </c>
      <c r="M10" s="17" t="s">
        <v>20</v>
      </c>
      <c r="N10" s="18" t="s">
        <v>21</v>
      </c>
      <c r="O10" s="392" t="s">
        <v>22</v>
      </c>
      <c r="P10" s="393"/>
      <c r="Q10" s="20"/>
    </row>
    <row r="11" spans="2:17" x14ac:dyDescent="0.3">
      <c r="B11" s="10"/>
      <c r="C11" s="21">
        <v>13</v>
      </c>
      <c r="D11" s="22"/>
      <c r="E11" s="22"/>
      <c r="F11" s="23" t="s">
        <v>23</v>
      </c>
      <c r="G11" s="24"/>
      <c r="H11" s="25" t="s">
        <v>24</v>
      </c>
      <c r="I11" s="26" t="s">
        <v>25</v>
      </c>
      <c r="J11" s="27" t="s">
        <v>25</v>
      </c>
      <c r="K11" s="28">
        <v>422644.01</v>
      </c>
      <c r="L11" s="29">
        <v>1235000</v>
      </c>
      <c r="M11" s="29">
        <v>1235000</v>
      </c>
      <c r="N11" s="29">
        <v>69774</v>
      </c>
      <c r="O11" s="394"/>
      <c r="P11" s="395"/>
      <c r="Q11" s="30"/>
    </row>
    <row r="12" spans="2:17" x14ac:dyDescent="0.3">
      <c r="B12" s="10"/>
      <c r="C12" s="31"/>
      <c r="D12" s="32"/>
      <c r="E12" s="32"/>
      <c r="F12" s="23"/>
      <c r="G12" s="24"/>
      <c r="H12" s="25"/>
      <c r="I12" s="26"/>
      <c r="J12" s="27"/>
      <c r="K12" s="28"/>
      <c r="L12" s="33"/>
      <c r="M12" s="34"/>
      <c r="N12" s="35"/>
      <c r="O12" s="381"/>
      <c r="P12" s="382"/>
      <c r="Q12" s="30"/>
    </row>
    <row r="13" spans="2:17" x14ac:dyDescent="0.3">
      <c r="B13" s="10"/>
      <c r="C13" s="31"/>
      <c r="D13" s="32"/>
      <c r="E13" s="32"/>
      <c r="F13" s="23"/>
      <c r="G13" s="24"/>
      <c r="H13" s="25"/>
      <c r="I13" s="26"/>
      <c r="J13" s="27"/>
      <c r="K13" s="28"/>
      <c r="L13" s="33"/>
      <c r="M13" s="34"/>
      <c r="N13" s="35"/>
      <c r="O13" s="381"/>
      <c r="P13" s="382"/>
      <c r="Q13" s="30"/>
    </row>
    <row r="14" spans="2:17" x14ac:dyDescent="0.3">
      <c r="B14" s="10"/>
      <c r="C14" s="31"/>
      <c r="D14" s="32"/>
      <c r="E14" s="32"/>
      <c r="F14" s="23"/>
      <c r="G14" s="24"/>
      <c r="H14" s="25"/>
      <c r="I14" s="26"/>
      <c r="J14" s="27"/>
      <c r="K14" s="28"/>
      <c r="L14" s="33"/>
      <c r="M14" s="34"/>
      <c r="N14" s="35"/>
      <c r="O14" s="381"/>
      <c r="P14" s="382"/>
      <c r="Q14" s="30"/>
    </row>
    <row r="15" spans="2:17" x14ac:dyDescent="0.3">
      <c r="B15" s="10"/>
      <c r="C15" s="31"/>
      <c r="D15" s="32"/>
      <c r="E15" s="32"/>
      <c r="F15" s="36"/>
      <c r="G15" s="37"/>
      <c r="H15" s="38"/>
      <c r="I15" s="39"/>
      <c r="J15" s="40"/>
      <c r="K15" s="41"/>
      <c r="L15" s="42"/>
      <c r="M15" s="43"/>
      <c r="N15" s="44"/>
      <c r="O15" s="381"/>
      <c r="P15" s="382"/>
      <c r="Q15" s="30"/>
    </row>
    <row r="16" spans="2:17" ht="15" thickBot="1" x14ac:dyDescent="0.35">
      <c r="B16" s="10"/>
      <c r="C16" s="45"/>
      <c r="D16" s="46"/>
      <c r="E16" s="46"/>
      <c r="F16" s="47"/>
      <c r="G16" s="48"/>
      <c r="H16" s="49"/>
      <c r="I16" s="50"/>
      <c r="J16" s="51"/>
      <c r="K16" s="52"/>
      <c r="L16" s="53"/>
      <c r="M16" s="54"/>
      <c r="N16" s="55"/>
      <c r="O16" s="396"/>
      <c r="P16" s="397"/>
      <c r="Q16" s="30"/>
    </row>
    <row r="17" spans="2:17" x14ac:dyDescent="0.3">
      <c r="B17" s="10"/>
      <c r="C17" s="30"/>
      <c r="D17" s="30"/>
      <c r="E17" s="30"/>
      <c r="F17" s="30"/>
      <c r="G17" s="56"/>
      <c r="H17" s="56"/>
      <c r="I17" s="56"/>
      <c r="J17" s="56"/>
      <c r="K17" s="30"/>
      <c r="L17" s="30"/>
      <c r="M17" s="30"/>
      <c r="N17" s="30"/>
      <c r="O17" s="57"/>
      <c r="P17" s="57"/>
      <c r="Q17" s="30"/>
    </row>
    <row r="18" spans="2:17" x14ac:dyDescent="0.3">
      <c r="B18" s="58"/>
      <c r="C18" s="398" t="s">
        <v>26</v>
      </c>
      <c r="D18" s="398"/>
      <c r="E18" s="398"/>
      <c r="F18" s="398"/>
      <c r="G18" s="398"/>
      <c r="H18" s="398"/>
      <c r="I18" s="398"/>
      <c r="J18" s="398"/>
      <c r="K18" s="398"/>
      <c r="L18" s="398"/>
      <c r="M18" s="398"/>
      <c r="N18" s="398"/>
      <c r="O18" s="398"/>
      <c r="P18" s="398"/>
      <c r="Q18" s="398"/>
    </row>
    <row r="19" spans="2:17" ht="15" thickBot="1" x14ac:dyDescent="0.35">
      <c r="B19" s="399" t="s">
        <v>27</v>
      </c>
      <c r="C19" s="399"/>
      <c r="D19" s="399"/>
      <c r="E19" s="399"/>
      <c r="F19" s="399"/>
      <c r="G19" s="399"/>
      <c r="H19" s="399"/>
      <c r="I19" s="399"/>
      <c r="J19" s="399"/>
      <c r="K19" s="399"/>
      <c r="L19" s="399"/>
      <c r="M19" s="399"/>
      <c r="N19" s="399"/>
      <c r="O19" s="399"/>
      <c r="P19" s="399"/>
      <c r="Q19" s="399"/>
    </row>
    <row r="20" spans="2:17" ht="39" customHeight="1" thickBot="1" x14ac:dyDescent="0.35">
      <c r="B20" s="400" t="s">
        <v>28</v>
      </c>
      <c r="C20" s="400"/>
      <c r="D20" s="400"/>
      <c r="E20" s="400"/>
      <c r="F20" s="401"/>
      <c r="G20" s="386" t="s">
        <v>29</v>
      </c>
      <c r="H20" s="387"/>
      <c r="I20" s="387"/>
      <c r="J20" s="388"/>
      <c r="K20" s="387" t="s">
        <v>30</v>
      </c>
      <c r="L20" s="387"/>
      <c r="M20" s="387"/>
      <c r="N20" s="387"/>
      <c r="O20" s="388"/>
      <c r="P20" s="386" t="s">
        <v>31</v>
      </c>
      <c r="Q20" s="388"/>
    </row>
    <row r="21" spans="2:17" ht="53.4" thickBot="1" x14ac:dyDescent="0.35">
      <c r="B21" s="402" t="s">
        <v>32</v>
      </c>
      <c r="C21" s="403"/>
      <c r="D21" s="59" t="s">
        <v>33</v>
      </c>
      <c r="E21" s="60" t="s">
        <v>34</v>
      </c>
      <c r="F21" s="14" t="s">
        <v>35</v>
      </c>
      <c r="G21" s="12" t="s">
        <v>36</v>
      </c>
      <c r="H21" s="61" t="s">
        <v>37</v>
      </c>
      <c r="I21" s="18" t="s">
        <v>38</v>
      </c>
      <c r="J21" s="14" t="s">
        <v>39</v>
      </c>
      <c r="K21" s="62" t="s">
        <v>40</v>
      </c>
      <c r="L21" s="59" t="s">
        <v>41</v>
      </c>
      <c r="M21" s="59" t="s">
        <v>42</v>
      </c>
      <c r="N21" s="60" t="s">
        <v>43</v>
      </c>
      <c r="O21" s="63" t="s">
        <v>44</v>
      </c>
      <c r="P21" s="64" t="s">
        <v>45</v>
      </c>
      <c r="Q21" s="65" t="s">
        <v>46</v>
      </c>
    </row>
    <row r="22" spans="2:17" x14ac:dyDescent="0.3">
      <c r="B22" s="66" t="str">
        <f>[1]Mides!E8</f>
        <v xml:space="preserve">Benjamín </v>
      </c>
      <c r="C22" s="67" t="str">
        <f>[1]Mides!D8</f>
        <v>Orantes</v>
      </c>
      <c r="D22" s="68" t="str">
        <f>IF([1]Mides!F8=1,"X"," ")</f>
        <v xml:space="preserve"> </v>
      </c>
      <c r="E22" s="68" t="str">
        <f>IF([1]Mides!F8=2,"X"," ")</f>
        <v>X</v>
      </c>
      <c r="F22" s="69">
        <f>[1]Mides!B8</f>
        <v>0</v>
      </c>
      <c r="G22" s="68" t="str">
        <f>IF(AND([1]Mides!H8&gt;=1,[1]Mides!H8&lt;=14),"X"," ")</f>
        <v>X</v>
      </c>
      <c r="H22" s="68" t="str">
        <f>IF(AND([1]Mides!H8&gt;=14,[1]Mides!H8&lt;=30),"X"," ")</f>
        <v xml:space="preserve"> </v>
      </c>
      <c r="I22" s="68" t="str">
        <f>IF(AND([1]Mides!H8&gt;=31,[1]Mides!H8&lt;=60),"X","  ")</f>
        <v xml:space="preserve">  </v>
      </c>
      <c r="J22" s="68" t="str">
        <f>IF([1]Mides!H8&gt;60,"X", "  ")</f>
        <v xml:space="preserve">  </v>
      </c>
      <c r="K22" s="70">
        <f>[1]Mides!N8</f>
        <v>0</v>
      </c>
      <c r="L22" s="70">
        <f>[1]Mides!K8</f>
        <v>0</v>
      </c>
      <c r="M22" s="70">
        <f>[1]Mides!L8</f>
        <v>0</v>
      </c>
      <c r="N22" s="70" t="str">
        <f>[1]Mides!M8</f>
        <v>X</v>
      </c>
      <c r="O22" s="70">
        <f t="shared" ref="O22:O85" si="0">SUM(K22:N22)</f>
        <v>0</v>
      </c>
      <c r="P22" s="70" t="str">
        <f>[1]Mides!R8</f>
        <v>Guatemala</v>
      </c>
      <c r="Q22" s="70" t="str">
        <f>[1]Mides!S8</f>
        <v>Guatemala</v>
      </c>
    </row>
    <row r="23" spans="2:17" x14ac:dyDescent="0.3">
      <c r="B23" s="66" t="str">
        <f>[1]Mides!E9</f>
        <v>maria</v>
      </c>
      <c r="C23" s="67" t="str">
        <f>[1]Mides!D9</f>
        <v>Chivichoy</v>
      </c>
      <c r="D23" s="68" t="str">
        <f>IF([1]Mides!F9=1,"X"," ")</f>
        <v xml:space="preserve"> </v>
      </c>
      <c r="E23" s="68" t="str">
        <f>IF([1]Mides!F9=2,"X"," ")</f>
        <v>X</v>
      </c>
      <c r="F23" s="69">
        <f>[1]Mides!B9</f>
        <v>2423094290101</v>
      </c>
      <c r="G23" s="68" t="str">
        <f>IF(AND([1]Mides!H9&gt;=1,[1]Mides!H9&lt;=14),"X"," ")</f>
        <v xml:space="preserve"> </v>
      </c>
      <c r="H23" s="68" t="str">
        <f>IF(AND([1]Mides!H9&gt;=14,[1]Mides!H9&lt;=30),"X"," ")</f>
        <v xml:space="preserve"> </v>
      </c>
      <c r="I23" s="68" t="str">
        <f>IF(AND([1]Mides!H9&gt;=31,[1]Mides!H9&lt;=60),"X","  ")</f>
        <v>X</v>
      </c>
      <c r="J23" s="68" t="str">
        <f>IF([1]Mides!H9&gt;60,"X", "  ")</f>
        <v xml:space="preserve">  </v>
      </c>
      <c r="K23" s="70">
        <f>[1]Mides!N9</f>
        <v>0</v>
      </c>
      <c r="L23" s="70">
        <f>[1]Mides!K9</f>
        <v>0</v>
      </c>
      <c r="M23" s="70">
        <f>[1]Mides!L9</f>
        <v>0</v>
      </c>
      <c r="N23" s="70" t="str">
        <f>[1]Mides!M9</f>
        <v>X</v>
      </c>
      <c r="O23" s="70">
        <f t="shared" si="0"/>
        <v>0</v>
      </c>
      <c r="P23" s="70" t="str">
        <f>[1]Mides!R9</f>
        <v>Guatemala</v>
      </c>
      <c r="Q23" s="70" t="str">
        <f>[1]Mides!S9</f>
        <v>Guatemala</v>
      </c>
    </row>
    <row r="24" spans="2:17" x14ac:dyDescent="0.3">
      <c r="B24" s="66" t="str">
        <f>[1]Mides!E10</f>
        <v>sergio</v>
      </c>
      <c r="C24" s="67" t="str">
        <f>[1]Mides!D10</f>
        <v>hernandez</v>
      </c>
      <c r="D24" s="68" t="str">
        <f>IF([1]Mides!F10=1,"X"," ")</f>
        <v>X</v>
      </c>
      <c r="E24" s="68" t="str">
        <f>IF([1]Mides!F10=2,"X"," ")</f>
        <v xml:space="preserve"> </v>
      </c>
      <c r="F24" s="69" t="str">
        <f>[1]Mides!B10</f>
        <v>Menor de Edad</v>
      </c>
      <c r="G24" s="68" t="str">
        <f>IF(AND([1]Mides!H10&gt;=1,[1]Mides!H10&lt;=14),"X"," ")</f>
        <v xml:space="preserve"> </v>
      </c>
      <c r="H24" s="68" t="str">
        <f>IF(AND([1]Mides!H10&gt;=14,[1]Mides!H10&lt;=30),"X"," ")</f>
        <v>X</v>
      </c>
      <c r="I24" s="68" t="str">
        <f>IF(AND([1]Mides!H10&gt;=31,[1]Mides!H10&lt;=60),"X","  ")</f>
        <v xml:space="preserve">  </v>
      </c>
      <c r="J24" s="68" t="str">
        <f>IF([1]Mides!H10&gt;60,"X", "  ")</f>
        <v xml:space="preserve">  </v>
      </c>
      <c r="K24" s="70">
        <f>[1]Mides!N10</f>
        <v>0</v>
      </c>
      <c r="L24" s="70">
        <f>[1]Mides!K10</f>
        <v>0</v>
      </c>
      <c r="M24" s="70">
        <f>[1]Mides!L10</f>
        <v>0</v>
      </c>
      <c r="N24" s="70" t="str">
        <f>[1]Mides!M10</f>
        <v>X</v>
      </c>
      <c r="O24" s="70">
        <f t="shared" si="0"/>
        <v>0</v>
      </c>
      <c r="P24" s="70" t="str">
        <f>[1]Mides!R10</f>
        <v>Guatemala</v>
      </c>
      <c r="Q24" s="70" t="str">
        <f>[1]Mides!S10</f>
        <v>Guatemala</v>
      </c>
    </row>
    <row r="25" spans="2:17" x14ac:dyDescent="0.3">
      <c r="B25" s="66" t="str">
        <f>[1]Mides!E11</f>
        <v>obidio</v>
      </c>
      <c r="C25" s="67" t="str">
        <f>[1]Mides!D11</f>
        <v>rojas</v>
      </c>
      <c r="D25" s="68" t="str">
        <f>IF([1]Mides!F11=1,"X"," ")</f>
        <v>X</v>
      </c>
      <c r="E25" s="68" t="str">
        <f>IF([1]Mides!F11=2,"X"," ")</f>
        <v xml:space="preserve"> </v>
      </c>
      <c r="F25" s="69" t="str">
        <f>[1]Mides!B11</f>
        <v>Menor de Edad</v>
      </c>
      <c r="G25" s="68" t="str">
        <f>IF(AND([1]Mides!H11&gt;=1,[1]Mides!H11&lt;=14),"X"," ")</f>
        <v>X</v>
      </c>
      <c r="H25" s="68" t="str">
        <f>IF(AND([1]Mides!H11&gt;=14,[1]Mides!H11&lt;=30),"X"," ")</f>
        <v xml:space="preserve"> </v>
      </c>
      <c r="I25" s="68" t="str">
        <f>IF(AND([1]Mides!H11&gt;=31,[1]Mides!H11&lt;=60),"X","  ")</f>
        <v xml:space="preserve">  </v>
      </c>
      <c r="J25" s="68" t="str">
        <f>IF([1]Mides!H11&gt;60,"X", "  ")</f>
        <v xml:space="preserve">  </v>
      </c>
      <c r="K25" s="70">
        <f>[1]Mides!N11</f>
        <v>0</v>
      </c>
      <c r="L25" s="70">
        <f>[1]Mides!K11</f>
        <v>0</v>
      </c>
      <c r="M25" s="70">
        <f>[1]Mides!L11</f>
        <v>0</v>
      </c>
      <c r="N25" s="70" t="str">
        <f>[1]Mides!M11</f>
        <v>X</v>
      </c>
      <c r="O25" s="70">
        <f t="shared" si="0"/>
        <v>0</v>
      </c>
      <c r="P25" s="70" t="str">
        <f>[1]Mides!R11</f>
        <v>Guatemala</v>
      </c>
      <c r="Q25" s="70" t="str">
        <f>[1]Mides!S11</f>
        <v>Guatemala</v>
      </c>
    </row>
    <row r="26" spans="2:17" x14ac:dyDescent="0.3">
      <c r="B26" s="66" t="str">
        <f>[1]Mides!E12</f>
        <v>Rosa</v>
      </c>
      <c r="C26" s="67" t="str">
        <f>[1]Mides!D12</f>
        <v>sotoj</v>
      </c>
      <c r="D26" s="68" t="str">
        <f>IF([1]Mides!F12=1,"X"," ")</f>
        <v>X</v>
      </c>
      <c r="E26" s="68" t="str">
        <f>IF([1]Mides!F12=2,"X"," ")</f>
        <v xml:space="preserve"> </v>
      </c>
      <c r="F26" s="69" t="str">
        <f>[1]Mides!B12</f>
        <v>Menor de Edad</v>
      </c>
      <c r="G26" s="68" t="str">
        <f>IF(AND([1]Mides!H12&gt;=1,[1]Mides!H12&lt;=14),"X"," ")</f>
        <v xml:space="preserve"> </v>
      </c>
      <c r="H26" s="68" t="str">
        <f>IF(AND([1]Mides!H12&gt;=14,[1]Mides!H12&lt;=30),"X"," ")</f>
        <v xml:space="preserve"> </v>
      </c>
      <c r="I26" s="68" t="str">
        <f>IF(AND([1]Mides!H12&gt;=31,[1]Mides!H12&lt;=60),"X","  ")</f>
        <v>X</v>
      </c>
      <c r="J26" s="68" t="str">
        <f>IF([1]Mides!H12&gt;60,"X", "  ")</f>
        <v xml:space="preserve">  </v>
      </c>
      <c r="K26" s="70">
        <f>[1]Mides!N12</f>
        <v>0</v>
      </c>
      <c r="L26" s="70">
        <f>[1]Mides!K12</f>
        <v>0</v>
      </c>
      <c r="M26" s="70">
        <f>[1]Mides!L12</f>
        <v>0</v>
      </c>
      <c r="N26" s="70" t="str">
        <f>[1]Mides!M12</f>
        <v>X</v>
      </c>
      <c r="O26" s="70">
        <f t="shared" si="0"/>
        <v>0</v>
      </c>
      <c r="P26" s="70" t="str">
        <f>[1]Mides!R12</f>
        <v>Guatemala</v>
      </c>
      <c r="Q26" s="70" t="str">
        <f>[1]Mides!S12</f>
        <v>Guatemala</v>
      </c>
    </row>
    <row r="27" spans="2:17" x14ac:dyDescent="0.3">
      <c r="B27" s="66" t="str">
        <f>[1]Mides!E13</f>
        <v>Cesar</v>
      </c>
      <c r="C27" s="67" t="str">
        <f>[1]Mides!D13</f>
        <v xml:space="preserve">lopez </v>
      </c>
      <c r="D27" s="68" t="str">
        <f>IF([1]Mides!F13=1,"X"," ")</f>
        <v>X</v>
      </c>
      <c r="E27" s="68" t="str">
        <f>IF([1]Mides!F13=2,"X"," ")</f>
        <v xml:space="preserve"> </v>
      </c>
      <c r="F27" s="69">
        <f>[1]Mides!B13</f>
        <v>0</v>
      </c>
      <c r="G27" s="68" t="str">
        <f>IF(AND([1]Mides!H13&gt;=1,[1]Mides!H13&lt;=14),"X"," ")</f>
        <v>X</v>
      </c>
      <c r="H27" s="68" t="str">
        <f>IF(AND([1]Mides!H13&gt;=14,[1]Mides!H13&lt;=30),"X"," ")</f>
        <v xml:space="preserve"> </v>
      </c>
      <c r="I27" s="68" t="str">
        <f>IF(AND([1]Mides!H13&gt;=31,[1]Mides!H13&lt;=60),"X","  ")</f>
        <v xml:space="preserve">  </v>
      </c>
      <c r="J27" s="68" t="str">
        <f>IF([1]Mides!H13&gt;60,"X", "  ")</f>
        <v xml:space="preserve">  </v>
      </c>
      <c r="K27" s="70">
        <f>[1]Mides!N13</f>
        <v>0</v>
      </c>
      <c r="L27" s="70">
        <f>[1]Mides!K13</f>
        <v>0</v>
      </c>
      <c r="M27" s="70">
        <f>[1]Mides!L13</f>
        <v>0</v>
      </c>
      <c r="N27" s="70" t="str">
        <f>[1]Mides!M13</f>
        <v>X</v>
      </c>
      <c r="O27" s="70">
        <f t="shared" si="0"/>
        <v>0</v>
      </c>
      <c r="P27" s="70" t="str">
        <f>[1]Mides!R13</f>
        <v>Guatemala</v>
      </c>
      <c r="Q27" s="70" t="str">
        <f>[1]Mides!S13</f>
        <v>Guatemala</v>
      </c>
    </row>
    <row r="28" spans="2:17" x14ac:dyDescent="0.3">
      <c r="B28" s="66" t="str">
        <f>[1]Mides!E14</f>
        <v xml:space="preserve">Janeth </v>
      </c>
      <c r="C28" s="67" t="str">
        <f>[1]Mides!D14</f>
        <v>Marroquin</v>
      </c>
      <c r="D28" s="68" t="str">
        <f>IF([1]Mides!F14=1,"X"," ")</f>
        <v xml:space="preserve"> </v>
      </c>
      <c r="E28" s="68" t="str">
        <f>IF([1]Mides!F14=2,"X"," ")</f>
        <v>X</v>
      </c>
      <c r="F28" s="69">
        <f>[1]Mides!B14</f>
        <v>0</v>
      </c>
      <c r="G28" s="68" t="str">
        <f>IF(AND([1]Mides!H14&gt;=1,[1]Mides!H14&lt;=14),"X"," ")</f>
        <v xml:space="preserve"> </v>
      </c>
      <c r="H28" s="68" t="str">
        <f>IF(AND([1]Mides!H14&gt;=14,[1]Mides!H14&lt;=30),"X"," ")</f>
        <v>X</v>
      </c>
      <c r="I28" s="68" t="str">
        <f>IF(AND([1]Mides!H14&gt;=31,[1]Mides!H14&lt;=60),"X","  ")</f>
        <v xml:space="preserve">  </v>
      </c>
      <c r="J28" s="68" t="str">
        <f>IF([1]Mides!H14&gt;60,"X", "  ")</f>
        <v xml:space="preserve">  </v>
      </c>
      <c r="K28" s="70">
        <f>[1]Mides!N14</f>
        <v>0</v>
      </c>
      <c r="L28" s="70">
        <f>[1]Mides!K14</f>
        <v>0</v>
      </c>
      <c r="M28" s="70">
        <f>[1]Mides!L14</f>
        <v>0</v>
      </c>
      <c r="N28" s="70" t="str">
        <f>[1]Mides!M14</f>
        <v>X</v>
      </c>
      <c r="O28" s="70">
        <f t="shared" si="0"/>
        <v>0</v>
      </c>
      <c r="P28" s="70" t="str">
        <f>[1]Mides!R14</f>
        <v>Guatemala</v>
      </c>
      <c r="Q28" s="70" t="str">
        <f>[1]Mides!S14</f>
        <v>Guatemala</v>
      </c>
    </row>
    <row r="29" spans="2:17" x14ac:dyDescent="0.3">
      <c r="B29" s="66" t="str">
        <f>[1]Mides!E15</f>
        <v>Carlos</v>
      </c>
      <c r="C29" s="67" t="str">
        <f>[1]Mides!D15</f>
        <v>Garcia</v>
      </c>
      <c r="D29" s="68" t="str">
        <f>IF([1]Mides!F15=1,"X"," ")</f>
        <v>X</v>
      </c>
      <c r="E29" s="68" t="str">
        <f>IF([1]Mides!F15=2,"X"," ")</f>
        <v xml:space="preserve"> </v>
      </c>
      <c r="F29" s="69">
        <f>[1]Mides!B15</f>
        <v>2420855550620</v>
      </c>
      <c r="G29" s="68" t="str">
        <f>IF(AND([1]Mides!H15&gt;=1,[1]Mides!H15&lt;=14),"X"," ")</f>
        <v xml:space="preserve"> </v>
      </c>
      <c r="H29" s="68" t="str">
        <f>IF(AND([1]Mides!H15&gt;=14,[1]Mides!H15&lt;=30),"X"," ")</f>
        <v xml:space="preserve"> </v>
      </c>
      <c r="I29" s="68" t="str">
        <f>IF(AND([1]Mides!H15&gt;=31,[1]Mides!H15&lt;=60),"X","  ")</f>
        <v xml:space="preserve">  </v>
      </c>
      <c r="J29" s="68" t="str">
        <f>IF([1]Mides!H15&gt;60,"X", "  ")</f>
        <v>X</v>
      </c>
      <c r="K29" s="70">
        <f>[1]Mides!N15</f>
        <v>0</v>
      </c>
      <c r="L29" s="70">
        <f>[1]Mides!K15</f>
        <v>0</v>
      </c>
      <c r="M29" s="70">
        <f>[1]Mides!L15</f>
        <v>0</v>
      </c>
      <c r="N29" s="70" t="str">
        <f>[1]Mides!M15</f>
        <v>X</v>
      </c>
      <c r="O29" s="70">
        <f t="shared" si="0"/>
        <v>0</v>
      </c>
      <c r="P29" s="70" t="str">
        <f>[1]Mides!R15</f>
        <v>Guatemala</v>
      </c>
      <c r="Q29" s="70" t="str">
        <f>[1]Mides!S15</f>
        <v>Guatemala</v>
      </c>
    </row>
    <row r="30" spans="2:17" x14ac:dyDescent="0.3">
      <c r="B30" s="66" t="str">
        <f>[1]Mides!E16</f>
        <v>Noj</v>
      </c>
      <c r="C30" s="67" t="str">
        <f>[1]Mides!D16</f>
        <v xml:space="preserve">Johana </v>
      </c>
      <c r="D30" s="68" t="str">
        <f>IF([1]Mides!F16=1,"X"," ")</f>
        <v xml:space="preserve"> </v>
      </c>
      <c r="E30" s="68" t="str">
        <f>IF([1]Mides!F16=2,"X"," ")</f>
        <v>X</v>
      </c>
      <c r="F30" s="69">
        <f>[1]Mides!B16</f>
        <v>0</v>
      </c>
      <c r="G30" s="68" t="str">
        <f>IF(AND([1]Mides!H16&gt;=1,[1]Mides!H16&lt;=14),"X"," ")</f>
        <v xml:space="preserve"> </v>
      </c>
      <c r="H30" s="68" t="str">
        <f>IF(AND([1]Mides!H16&gt;=14,[1]Mides!H16&lt;=30),"X"," ")</f>
        <v>X</v>
      </c>
      <c r="I30" s="68" t="str">
        <f>IF(AND([1]Mides!H16&gt;=31,[1]Mides!H16&lt;=60),"X","  ")</f>
        <v xml:space="preserve">  </v>
      </c>
      <c r="J30" s="68" t="str">
        <f>IF([1]Mides!H16&gt;60,"X", "  ")</f>
        <v xml:space="preserve">  </v>
      </c>
      <c r="K30" s="70">
        <f>[1]Mides!N16</f>
        <v>0</v>
      </c>
      <c r="L30" s="70">
        <f>[1]Mides!K16</f>
        <v>0</v>
      </c>
      <c r="M30" s="70">
        <f>[1]Mides!L16</f>
        <v>0</v>
      </c>
      <c r="N30" s="70" t="str">
        <f>[1]Mides!M16</f>
        <v>x</v>
      </c>
      <c r="O30" s="70">
        <f t="shared" si="0"/>
        <v>0</v>
      </c>
      <c r="P30" s="70" t="str">
        <f>[1]Mides!R16</f>
        <v>Guatemala</v>
      </c>
      <c r="Q30" s="70" t="str">
        <f>[1]Mides!S16</f>
        <v>Guatemala</v>
      </c>
    </row>
    <row r="31" spans="2:17" x14ac:dyDescent="0.3">
      <c r="B31" s="66" t="str">
        <f>[1]Mides!E17</f>
        <v>Brenda</v>
      </c>
      <c r="C31" s="67" t="str">
        <f>[1]Mides!D17</f>
        <v>Garcia</v>
      </c>
      <c r="D31" s="68" t="str">
        <f>IF([1]Mides!F17=1,"X"," ")</f>
        <v>X</v>
      </c>
      <c r="E31" s="68" t="str">
        <f>IF([1]Mides!F17=2,"X"," ")</f>
        <v xml:space="preserve"> </v>
      </c>
      <c r="F31" s="69">
        <f>[1]Mides!B17</f>
        <v>0</v>
      </c>
      <c r="G31" s="68" t="str">
        <f>IF(AND([1]Mides!H17&gt;=1,[1]Mides!H17&lt;=14),"X"," ")</f>
        <v>X</v>
      </c>
      <c r="H31" s="68" t="str">
        <f>IF(AND([1]Mides!H17&gt;=14,[1]Mides!H17&lt;=30),"X"," ")</f>
        <v>X</v>
      </c>
      <c r="I31" s="68" t="str">
        <f>IF(AND([1]Mides!H17&gt;=31,[1]Mides!H17&lt;=60),"X","  ")</f>
        <v xml:space="preserve">  </v>
      </c>
      <c r="J31" s="68" t="str">
        <f>IF([1]Mides!H17&gt;60,"X", "  ")</f>
        <v xml:space="preserve">  </v>
      </c>
      <c r="K31" s="70">
        <f>[1]Mides!N17</f>
        <v>0</v>
      </c>
      <c r="L31" s="70">
        <f>[1]Mides!K17</f>
        <v>0</v>
      </c>
      <c r="M31" s="70">
        <f>[1]Mides!L17</f>
        <v>0</v>
      </c>
      <c r="N31" s="70" t="str">
        <f>[1]Mides!M17</f>
        <v>X</v>
      </c>
      <c r="O31" s="70">
        <f t="shared" si="0"/>
        <v>0</v>
      </c>
      <c r="P31" s="70" t="str">
        <f>[1]Mides!R17</f>
        <v>Guatemala</v>
      </c>
      <c r="Q31" s="70" t="str">
        <f>[1]Mides!S17</f>
        <v>Guatemala</v>
      </c>
    </row>
    <row r="32" spans="2:17" x14ac:dyDescent="0.3">
      <c r="B32" s="66" t="str">
        <f>[1]Mides!E18</f>
        <v>Obed</v>
      </c>
      <c r="C32" s="67" t="str">
        <f>[1]Mides!D18</f>
        <v>Leal</v>
      </c>
      <c r="D32" s="68" t="str">
        <f>IF([1]Mides!F18=1,"X"," ")</f>
        <v>X</v>
      </c>
      <c r="E32" s="68" t="str">
        <f>IF([1]Mides!F18=2,"X"," ")</f>
        <v xml:space="preserve"> </v>
      </c>
      <c r="F32" s="69">
        <f>[1]Mides!B18</f>
        <v>3003878220101</v>
      </c>
      <c r="G32" s="68" t="str">
        <f>IF(AND([1]Mides!H18&gt;=1,[1]Mides!H18&lt;=14),"X"," ")</f>
        <v xml:space="preserve"> </v>
      </c>
      <c r="H32" s="68" t="str">
        <f>IF(AND([1]Mides!H18&gt;=14,[1]Mides!H18&lt;=30),"X"," ")</f>
        <v>X</v>
      </c>
      <c r="I32" s="68" t="str">
        <f>IF(AND([1]Mides!H18&gt;=31,[1]Mides!H18&lt;=60),"X","  ")</f>
        <v xml:space="preserve">  </v>
      </c>
      <c r="J32" s="68" t="str">
        <f>IF([1]Mides!H18&gt;60,"X", "  ")</f>
        <v xml:space="preserve">  </v>
      </c>
      <c r="K32" s="70">
        <f>[1]Mides!N18</f>
        <v>0</v>
      </c>
      <c r="L32" s="70">
        <f>[1]Mides!K18</f>
        <v>0</v>
      </c>
      <c r="M32" s="70">
        <f>[1]Mides!L18</f>
        <v>0</v>
      </c>
      <c r="N32" s="70" t="str">
        <f>[1]Mides!M18</f>
        <v>x</v>
      </c>
      <c r="O32" s="70">
        <f t="shared" si="0"/>
        <v>0</v>
      </c>
      <c r="P32" s="70" t="str">
        <f>[1]Mides!R18</f>
        <v>Guatemala</v>
      </c>
      <c r="Q32" s="70" t="str">
        <f>[1]Mides!S18</f>
        <v>Guatemala</v>
      </c>
    </row>
    <row r="33" spans="2:17" x14ac:dyDescent="0.3">
      <c r="B33" s="66" t="str">
        <f>[1]Mides!E19</f>
        <v>Freddy</v>
      </c>
      <c r="C33" s="67" t="str">
        <f>[1]Mides!D19</f>
        <v>Gonzales</v>
      </c>
      <c r="D33" s="68" t="str">
        <f>IF([1]Mides!F19=1,"X"," ")</f>
        <v xml:space="preserve"> </v>
      </c>
      <c r="E33" s="68" t="str">
        <f>IF([1]Mides!F19=2,"X"," ")</f>
        <v>X</v>
      </c>
      <c r="F33" s="69">
        <f>[1]Mides!B19</f>
        <v>1990666550101</v>
      </c>
      <c r="G33" s="68" t="str">
        <f>IF(AND([1]Mides!H19&gt;=1,[1]Mides!H19&lt;=14),"X"," ")</f>
        <v xml:space="preserve"> </v>
      </c>
      <c r="H33" s="68" t="str">
        <f>IF(AND([1]Mides!H19&gt;=14,[1]Mides!H19&lt;=30),"X"," ")</f>
        <v xml:space="preserve"> </v>
      </c>
      <c r="I33" s="68" t="str">
        <f>IF(AND([1]Mides!H19&gt;=31,[1]Mides!H19&lt;=60),"X","  ")</f>
        <v xml:space="preserve">  </v>
      </c>
      <c r="J33" s="68" t="str">
        <f>IF([1]Mides!H19&gt;60,"X", "  ")</f>
        <v>X</v>
      </c>
      <c r="K33" s="70">
        <f>[1]Mides!N19</f>
        <v>0</v>
      </c>
      <c r="L33" s="70">
        <f>[1]Mides!K19</f>
        <v>0</v>
      </c>
      <c r="M33" s="70">
        <f>[1]Mides!L19</f>
        <v>0</v>
      </c>
      <c r="N33" s="70" t="str">
        <f>[1]Mides!M19</f>
        <v>x</v>
      </c>
      <c r="O33" s="70">
        <f t="shared" si="0"/>
        <v>0</v>
      </c>
      <c r="P33" s="70" t="str">
        <f>[1]Mides!R19</f>
        <v>Guatemala</v>
      </c>
      <c r="Q33" s="70" t="str">
        <f>[1]Mides!S19</f>
        <v>Guatemala</v>
      </c>
    </row>
    <row r="34" spans="2:17" x14ac:dyDescent="0.3">
      <c r="B34" s="66" t="str">
        <f>[1]Mides!E20</f>
        <v>Mario</v>
      </c>
      <c r="C34" s="67" t="str">
        <f>[1]Mides!D20</f>
        <v>Caballeros</v>
      </c>
      <c r="D34" s="68" t="str">
        <f>IF([1]Mides!F20=1,"X"," ")</f>
        <v xml:space="preserve"> </v>
      </c>
      <c r="E34" s="68" t="str">
        <f>IF([1]Mides!F20=2,"X"," ")</f>
        <v>X</v>
      </c>
      <c r="F34" s="69">
        <f>[1]Mides!B20</f>
        <v>2444796560905</v>
      </c>
      <c r="G34" s="68" t="str">
        <f>IF(AND([1]Mides!H20&gt;=1,[1]Mides!H20&lt;=14),"X"," ")</f>
        <v xml:space="preserve"> </v>
      </c>
      <c r="H34" s="68" t="str">
        <f>IF(AND([1]Mides!H20&gt;=14,[1]Mides!H20&lt;=30),"X"," ")</f>
        <v xml:space="preserve"> </v>
      </c>
      <c r="I34" s="68" t="str">
        <f>IF(AND([1]Mides!H20&gt;=31,[1]Mides!H20&lt;=60),"X","  ")</f>
        <v xml:space="preserve">  </v>
      </c>
      <c r="J34" s="68" t="str">
        <f>IF([1]Mides!H20&gt;60,"X", "  ")</f>
        <v>X</v>
      </c>
      <c r="K34" s="70">
        <f>[1]Mides!N20</f>
        <v>0</v>
      </c>
      <c r="L34" s="70">
        <f>[1]Mides!K20</f>
        <v>0</v>
      </c>
      <c r="M34" s="70">
        <f>[1]Mides!L20</f>
        <v>0</v>
      </c>
      <c r="N34" s="70" t="str">
        <f>[1]Mides!M20</f>
        <v>x</v>
      </c>
      <c r="O34" s="70">
        <f t="shared" si="0"/>
        <v>0</v>
      </c>
      <c r="P34" s="70" t="str">
        <f>[1]Mides!R20</f>
        <v>Guatemala</v>
      </c>
      <c r="Q34" s="70" t="str">
        <f>[1]Mides!S20</f>
        <v>Guatemala</v>
      </c>
    </row>
    <row r="35" spans="2:17" x14ac:dyDescent="0.3">
      <c r="B35" s="66" t="str">
        <f>[1]Mides!E21</f>
        <v>tatiana</v>
      </c>
      <c r="C35" s="67" t="str">
        <f>[1]Mides!D21</f>
        <v>Hernnadez</v>
      </c>
      <c r="D35" s="68" t="str">
        <f>IF([1]Mides!F21=1,"X"," ")</f>
        <v>X</v>
      </c>
      <c r="E35" s="68" t="str">
        <f>IF([1]Mides!F21=2,"X"," ")</f>
        <v xml:space="preserve"> </v>
      </c>
      <c r="F35" s="69" t="str">
        <f>[1]Mides!B21</f>
        <v>Menor de Edad</v>
      </c>
      <c r="G35" s="68" t="str">
        <f>IF(AND([1]Mides!H21&gt;=1,[1]Mides!H21&lt;=14),"X"," ")</f>
        <v>X</v>
      </c>
      <c r="H35" s="68" t="str">
        <f>IF(AND([1]Mides!H21&gt;=14,[1]Mides!H21&lt;=30),"X"," ")</f>
        <v xml:space="preserve"> </v>
      </c>
      <c r="I35" s="68" t="str">
        <f>IF(AND([1]Mides!H21&gt;=31,[1]Mides!H21&lt;=60),"X","  ")</f>
        <v xml:space="preserve">  </v>
      </c>
      <c r="J35" s="68" t="str">
        <f>IF([1]Mides!H21&gt;60,"X", "  ")</f>
        <v xml:space="preserve">  </v>
      </c>
      <c r="K35" s="70">
        <f>[1]Mides!N21</f>
        <v>0</v>
      </c>
      <c r="L35" s="70">
        <f>[1]Mides!K21</f>
        <v>0</v>
      </c>
      <c r="M35" s="70">
        <f>[1]Mides!L21</f>
        <v>0</v>
      </c>
      <c r="N35" s="70" t="str">
        <f>[1]Mides!M21</f>
        <v>x</v>
      </c>
      <c r="O35" s="70">
        <f t="shared" si="0"/>
        <v>0</v>
      </c>
      <c r="P35" s="70" t="str">
        <f>[1]Mides!R21</f>
        <v>Guatemala</v>
      </c>
      <c r="Q35" s="70" t="str">
        <f>[1]Mides!S21</f>
        <v>Guatemala</v>
      </c>
    </row>
    <row r="36" spans="2:17" x14ac:dyDescent="0.3">
      <c r="B36" s="66" t="str">
        <f>[1]Mides!E22</f>
        <v>Alicia</v>
      </c>
      <c r="C36" s="67" t="str">
        <f>[1]Mides!D22</f>
        <v>Hernandez</v>
      </c>
      <c r="D36" s="68" t="str">
        <f>IF([1]Mides!F22=1,"X"," ")</f>
        <v>X</v>
      </c>
      <c r="E36" s="68" t="str">
        <f>IF([1]Mides!F22=2,"X"," ")</f>
        <v xml:space="preserve"> </v>
      </c>
      <c r="F36" s="69">
        <f>[1]Mides!B22</f>
        <v>0</v>
      </c>
      <c r="G36" s="68" t="str">
        <f>IF(AND([1]Mides!H22&gt;=1,[1]Mides!H22&lt;=14),"X"," ")</f>
        <v xml:space="preserve"> </v>
      </c>
      <c r="H36" s="68" t="str">
        <f>IF(AND([1]Mides!H22&gt;=14,[1]Mides!H22&lt;=30),"X"," ")</f>
        <v xml:space="preserve"> </v>
      </c>
      <c r="I36" s="68" t="str">
        <f>IF(AND([1]Mides!H22&gt;=31,[1]Mides!H22&lt;=60),"X","  ")</f>
        <v xml:space="preserve">  </v>
      </c>
      <c r="J36" s="68" t="str">
        <f>IF([1]Mides!H22&gt;60,"X", "  ")</f>
        <v>X</v>
      </c>
      <c r="K36" s="70">
        <f>[1]Mides!N22</f>
        <v>0</v>
      </c>
      <c r="L36" s="70">
        <f>[1]Mides!K22</f>
        <v>0</v>
      </c>
      <c r="M36" s="70">
        <f>[1]Mides!L22</f>
        <v>0</v>
      </c>
      <c r="N36" s="70" t="str">
        <f>[1]Mides!M22</f>
        <v>X</v>
      </c>
      <c r="O36" s="70">
        <f t="shared" si="0"/>
        <v>0</v>
      </c>
      <c r="P36" s="70" t="str">
        <f>[1]Mides!R22</f>
        <v>Guatemala</v>
      </c>
      <c r="Q36" s="70" t="str">
        <f>[1]Mides!S22</f>
        <v>Guatemala</v>
      </c>
    </row>
    <row r="37" spans="2:17" x14ac:dyDescent="0.3">
      <c r="B37" s="66" t="str">
        <f>[1]Mides!E23</f>
        <v xml:space="preserve">Enrique </v>
      </c>
      <c r="C37" s="67" t="str">
        <f>[1]Mides!D23</f>
        <v xml:space="preserve">Rivas </v>
      </c>
      <c r="D37" s="68" t="str">
        <f>IF([1]Mides!F23=1,"X"," ")</f>
        <v xml:space="preserve"> </v>
      </c>
      <c r="E37" s="68" t="str">
        <f>IF([1]Mides!F23=2,"X"," ")</f>
        <v>X</v>
      </c>
      <c r="F37" s="69">
        <f>[1]Mides!B23</f>
        <v>0</v>
      </c>
      <c r="G37" s="68" t="str">
        <f>IF(AND([1]Mides!H23&gt;=1,[1]Mides!H23&lt;=14),"X"," ")</f>
        <v xml:space="preserve"> </v>
      </c>
      <c r="H37" s="68" t="str">
        <f>IF(AND([1]Mides!H23&gt;=14,[1]Mides!H23&lt;=30),"X"," ")</f>
        <v xml:space="preserve"> </v>
      </c>
      <c r="I37" s="68" t="str">
        <f>IF(AND([1]Mides!H23&gt;=31,[1]Mides!H23&lt;=60),"X","  ")</f>
        <v xml:space="preserve">  </v>
      </c>
      <c r="J37" s="68" t="str">
        <f>IF([1]Mides!H23&gt;60,"X", "  ")</f>
        <v>X</v>
      </c>
      <c r="K37" s="70">
        <f>[1]Mides!N23</f>
        <v>0</v>
      </c>
      <c r="L37" s="70">
        <f>[1]Mides!K23</f>
        <v>0</v>
      </c>
      <c r="M37" s="70">
        <f>[1]Mides!L23</f>
        <v>0</v>
      </c>
      <c r="N37" s="70" t="str">
        <f>[1]Mides!M23</f>
        <v>X</v>
      </c>
      <c r="O37" s="70">
        <f t="shared" si="0"/>
        <v>0</v>
      </c>
      <c r="P37" s="70" t="str">
        <f>[1]Mides!R23</f>
        <v>Guatemala</v>
      </c>
      <c r="Q37" s="70" t="str">
        <f>[1]Mides!S23</f>
        <v>Guatemala</v>
      </c>
    </row>
    <row r="38" spans="2:17" x14ac:dyDescent="0.3">
      <c r="B38" s="66" t="str">
        <f>[1]Mides!E24</f>
        <v>Kevin</v>
      </c>
      <c r="C38" s="67" t="str">
        <f>[1]Mides!D24</f>
        <v xml:space="preserve">Revolorio </v>
      </c>
      <c r="D38" s="68" t="str">
        <f>IF([1]Mides!F24=1,"X"," ")</f>
        <v xml:space="preserve"> </v>
      </c>
      <c r="E38" s="68" t="str">
        <f>IF([1]Mides!F24=2,"X"," ")</f>
        <v>X</v>
      </c>
      <c r="F38" s="69">
        <f>[1]Mides!B24</f>
        <v>2166615870101</v>
      </c>
      <c r="G38" s="68" t="str">
        <f>IF(AND([1]Mides!H24&gt;=1,[1]Mides!H24&lt;=14),"X"," ")</f>
        <v xml:space="preserve"> </v>
      </c>
      <c r="H38" s="68" t="str">
        <f>IF(AND([1]Mides!H24&gt;=14,[1]Mides!H24&lt;=30),"X"," ")</f>
        <v>X</v>
      </c>
      <c r="I38" s="68" t="str">
        <f>IF(AND([1]Mides!H24&gt;=31,[1]Mides!H24&lt;=60),"X","  ")</f>
        <v xml:space="preserve">  </v>
      </c>
      <c r="J38" s="68" t="str">
        <f>IF([1]Mides!H24&gt;60,"X", "  ")</f>
        <v xml:space="preserve">  </v>
      </c>
      <c r="K38" s="70">
        <f>[1]Mides!N24</f>
        <v>0</v>
      </c>
      <c r="L38" s="70">
        <f>[1]Mides!K24</f>
        <v>0</v>
      </c>
      <c r="M38" s="70">
        <f>[1]Mides!L24</f>
        <v>0</v>
      </c>
      <c r="N38" s="70" t="str">
        <f>[1]Mides!M24</f>
        <v>X</v>
      </c>
      <c r="O38" s="70">
        <f t="shared" si="0"/>
        <v>0</v>
      </c>
      <c r="P38" s="70" t="str">
        <f>[1]Mides!R24</f>
        <v>Guatemala</v>
      </c>
      <c r="Q38" s="70" t="str">
        <f>[1]Mides!S24</f>
        <v>Guatemala</v>
      </c>
    </row>
    <row r="39" spans="2:17" x14ac:dyDescent="0.3">
      <c r="B39" s="66" t="str">
        <f>[1]Mides!E25</f>
        <v xml:space="preserve">Paula </v>
      </c>
      <c r="C39" s="67" t="str">
        <f>[1]Mides!D25</f>
        <v xml:space="preserve">Moran </v>
      </c>
      <c r="D39" s="68" t="str">
        <f>IF([1]Mides!F25=1,"X"," ")</f>
        <v>X</v>
      </c>
      <c r="E39" s="68" t="str">
        <f>IF([1]Mides!F25=2,"X"," ")</f>
        <v xml:space="preserve"> </v>
      </c>
      <c r="F39" s="69" t="str">
        <f>[1]Mides!B25</f>
        <v>Menor de Edad</v>
      </c>
      <c r="G39" s="68" t="str">
        <f>IF(AND([1]Mides!H25&gt;=1,[1]Mides!H25&lt;=14),"X"," ")</f>
        <v xml:space="preserve"> </v>
      </c>
      <c r="H39" s="68" t="str">
        <f>IF(AND([1]Mides!H25&gt;=14,[1]Mides!H25&lt;=30),"X"," ")</f>
        <v>X</v>
      </c>
      <c r="I39" s="68" t="str">
        <f>IF(AND([1]Mides!H25&gt;=31,[1]Mides!H25&lt;=60),"X","  ")</f>
        <v xml:space="preserve">  </v>
      </c>
      <c r="J39" s="68" t="str">
        <f>IF([1]Mides!H25&gt;60,"X", "  ")</f>
        <v xml:space="preserve">  </v>
      </c>
      <c r="K39" s="70">
        <f>[1]Mides!N25</f>
        <v>0</v>
      </c>
      <c r="L39" s="70">
        <f>[1]Mides!K25</f>
        <v>0</v>
      </c>
      <c r="M39" s="70">
        <f>[1]Mides!L25</f>
        <v>0</v>
      </c>
      <c r="N39" s="70" t="str">
        <f>[1]Mides!M25</f>
        <v>x</v>
      </c>
      <c r="O39" s="70">
        <f t="shared" si="0"/>
        <v>0</v>
      </c>
      <c r="P39" s="70" t="str">
        <f>[1]Mides!R25</f>
        <v>Guatemala</v>
      </c>
      <c r="Q39" s="70" t="str">
        <f>[1]Mides!S25</f>
        <v>Guatemala</v>
      </c>
    </row>
    <row r="40" spans="2:17" x14ac:dyDescent="0.3">
      <c r="B40" s="66" t="str">
        <f>[1]Mides!E26</f>
        <v>Ana</v>
      </c>
      <c r="C40" s="67" t="str">
        <f>[1]Mides!D26</f>
        <v xml:space="preserve">Sandoval </v>
      </c>
      <c r="D40" s="68" t="str">
        <f>IF([1]Mides!F26=1,"X"," ")</f>
        <v>X</v>
      </c>
      <c r="E40" s="68" t="str">
        <f>IF([1]Mides!F26=2,"X"," ")</f>
        <v xml:space="preserve"> </v>
      </c>
      <c r="F40" s="69" t="str">
        <f>[1]Mides!B26</f>
        <v>Menor de Edad</v>
      </c>
      <c r="G40" s="68" t="str">
        <f>IF(AND([1]Mides!H26&gt;=1,[1]Mides!H26&lt;=14),"X"," ")</f>
        <v xml:space="preserve"> </v>
      </c>
      <c r="H40" s="68" t="str">
        <f>IF(AND([1]Mides!H26&gt;=14,[1]Mides!H26&lt;=30),"X"," ")</f>
        <v xml:space="preserve"> </v>
      </c>
      <c r="I40" s="68" t="str">
        <f>IF(AND([1]Mides!H26&gt;=31,[1]Mides!H26&lt;=60),"X","  ")</f>
        <v xml:space="preserve">  </v>
      </c>
      <c r="J40" s="68" t="str">
        <f>IF([1]Mides!H26&gt;60,"X", "  ")</f>
        <v xml:space="preserve">  </v>
      </c>
      <c r="K40" s="70">
        <f>[1]Mides!N26</f>
        <v>0</v>
      </c>
      <c r="L40" s="70">
        <f>[1]Mides!K26</f>
        <v>0</v>
      </c>
      <c r="M40" s="70">
        <f>[1]Mides!L26</f>
        <v>0</v>
      </c>
      <c r="N40" s="70" t="str">
        <f>[1]Mides!M26</f>
        <v>X</v>
      </c>
      <c r="O40" s="70">
        <f t="shared" si="0"/>
        <v>0</v>
      </c>
      <c r="P40" s="70" t="str">
        <f>[1]Mides!R26</f>
        <v>Guatemala</v>
      </c>
      <c r="Q40" s="70" t="str">
        <f>[1]Mides!S26</f>
        <v>Guatemala</v>
      </c>
    </row>
    <row r="41" spans="2:17" x14ac:dyDescent="0.3">
      <c r="B41" s="66" t="str">
        <f>[1]Mides!E27</f>
        <v>PEREZ</v>
      </c>
      <c r="C41" s="67" t="str">
        <f>[1]Mides!D27</f>
        <v xml:space="preserve">ROTRIA </v>
      </c>
      <c r="D41" s="68" t="str">
        <f>IF([1]Mides!F27=1,"X"," ")</f>
        <v>X</v>
      </c>
      <c r="E41" s="68" t="str">
        <f>IF([1]Mides!F27=2,"X"," ")</f>
        <v xml:space="preserve"> </v>
      </c>
      <c r="F41" s="69">
        <f>[1]Mides!B27</f>
        <v>0</v>
      </c>
      <c r="G41" s="68" t="str">
        <f>IF(AND([1]Mides!H27&gt;=1,[1]Mides!H27&lt;=14),"X"," ")</f>
        <v xml:space="preserve"> </v>
      </c>
      <c r="H41" s="68" t="str">
        <f>IF(AND([1]Mides!H27&gt;=14,[1]Mides!H27&lt;=30),"X"," ")</f>
        <v xml:space="preserve"> </v>
      </c>
      <c r="I41" s="68" t="str">
        <f>IF(AND([1]Mides!H27&gt;=31,[1]Mides!H27&lt;=60),"X","  ")</f>
        <v>X</v>
      </c>
      <c r="J41" s="68" t="str">
        <f>IF([1]Mides!H27&gt;60,"X", "  ")</f>
        <v xml:space="preserve">  </v>
      </c>
      <c r="K41" s="70">
        <f>[1]Mides!N27</f>
        <v>0</v>
      </c>
      <c r="L41" s="70">
        <f>[1]Mides!K27</f>
        <v>0</v>
      </c>
      <c r="M41" s="70">
        <f>[1]Mides!L27</f>
        <v>0</v>
      </c>
      <c r="N41" s="70" t="str">
        <f>[1]Mides!M27</f>
        <v>X</v>
      </c>
      <c r="O41" s="70">
        <f t="shared" si="0"/>
        <v>0</v>
      </c>
      <c r="P41" s="70" t="str">
        <f>[1]Mides!R27</f>
        <v>Guatemala</v>
      </c>
      <c r="Q41" s="70" t="str">
        <f>[1]Mides!S27</f>
        <v>Guatemala</v>
      </c>
    </row>
    <row r="42" spans="2:17" x14ac:dyDescent="0.3">
      <c r="B42" s="66" t="str">
        <f>[1]Mides!E28</f>
        <v>CLAUDIA</v>
      </c>
      <c r="C42" s="67" t="str">
        <f>[1]Mides!D28</f>
        <v>GARCIA</v>
      </c>
      <c r="D42" s="68" t="str">
        <f>IF([1]Mides!F28=1,"X"," ")</f>
        <v>X</v>
      </c>
      <c r="E42" s="68" t="str">
        <f>IF([1]Mides!F28=2,"X"," ")</f>
        <v xml:space="preserve"> </v>
      </c>
      <c r="F42" s="69">
        <f>[1]Mides!B28</f>
        <v>1934662280101</v>
      </c>
      <c r="G42" s="68" t="str">
        <f>IF(AND([1]Mides!H28&gt;=1,[1]Mides!H28&lt;=14),"X"," ")</f>
        <v>X</v>
      </c>
      <c r="H42" s="68" t="str">
        <f>IF(AND([1]Mides!H28&gt;=14,[1]Mides!H28&lt;=30),"X"," ")</f>
        <v xml:space="preserve"> </v>
      </c>
      <c r="I42" s="68" t="str">
        <f>IF(AND([1]Mides!H28&gt;=31,[1]Mides!H28&lt;=60),"X","  ")</f>
        <v xml:space="preserve">  </v>
      </c>
      <c r="J42" s="68" t="str">
        <f>IF([1]Mides!H28&gt;60,"X", "  ")</f>
        <v xml:space="preserve">  </v>
      </c>
      <c r="K42" s="70">
        <f>[1]Mides!N28</f>
        <v>0</v>
      </c>
      <c r="L42" s="70">
        <f>[1]Mides!K28</f>
        <v>0</v>
      </c>
      <c r="M42" s="70">
        <f>[1]Mides!L28</f>
        <v>0</v>
      </c>
      <c r="N42" s="70" t="str">
        <f>[1]Mides!M28</f>
        <v>X</v>
      </c>
      <c r="O42" s="70">
        <f t="shared" si="0"/>
        <v>0</v>
      </c>
      <c r="P42" s="70" t="str">
        <f>[1]Mides!R28</f>
        <v>Guatemala</v>
      </c>
      <c r="Q42" s="70" t="str">
        <f>[1]Mides!S28</f>
        <v>Guatemala</v>
      </c>
    </row>
    <row r="43" spans="2:17" x14ac:dyDescent="0.3">
      <c r="B43" s="66" t="str">
        <f>[1]Mides!E29</f>
        <v>JIMENA</v>
      </c>
      <c r="C43" s="67" t="str">
        <f>[1]Mides!D29</f>
        <v>SANCHEZ</v>
      </c>
      <c r="D43" s="68" t="str">
        <f>IF([1]Mides!F29=1,"X"," ")</f>
        <v xml:space="preserve"> </v>
      </c>
      <c r="E43" s="68" t="str">
        <f>IF([1]Mides!F29=2,"X"," ")</f>
        <v>X</v>
      </c>
      <c r="F43" s="69" t="str">
        <f>[1]Mides!B29</f>
        <v>Menor de Edad</v>
      </c>
      <c r="G43" s="68" t="str">
        <f>IF(AND([1]Mides!H29&gt;=1,[1]Mides!H29&lt;=14),"X"," ")</f>
        <v>X</v>
      </c>
      <c r="H43" s="68" t="str">
        <f>IF(AND([1]Mides!H29&gt;=14,[1]Mides!H29&lt;=30),"X"," ")</f>
        <v xml:space="preserve"> </v>
      </c>
      <c r="I43" s="68" t="str">
        <f>IF(AND([1]Mides!H29&gt;=31,[1]Mides!H29&lt;=60),"X","  ")</f>
        <v xml:space="preserve">  </v>
      </c>
      <c r="J43" s="68" t="str">
        <f>IF([1]Mides!H29&gt;60,"X", "  ")</f>
        <v xml:space="preserve">  </v>
      </c>
      <c r="K43" s="70">
        <f>[1]Mides!N29</f>
        <v>0</v>
      </c>
      <c r="L43" s="70">
        <f>[1]Mides!K29</f>
        <v>0</v>
      </c>
      <c r="M43" s="70">
        <f>[1]Mides!L29</f>
        <v>0</v>
      </c>
      <c r="N43" s="70" t="str">
        <f>[1]Mides!M29</f>
        <v>x</v>
      </c>
      <c r="O43" s="70">
        <f t="shared" si="0"/>
        <v>0</v>
      </c>
      <c r="P43" s="70" t="str">
        <f>[1]Mides!R29</f>
        <v>Guatemala</v>
      </c>
      <c r="Q43" s="70" t="str">
        <f>[1]Mides!S29</f>
        <v>Guatemala</v>
      </c>
    </row>
    <row r="44" spans="2:17" x14ac:dyDescent="0.3">
      <c r="B44" s="66" t="str">
        <f>[1]Mides!E30</f>
        <v>PAOLA</v>
      </c>
      <c r="C44" s="67" t="str">
        <f>[1]Mides!D30</f>
        <v>DE PAZ</v>
      </c>
      <c r="D44" s="68" t="str">
        <f>IF([1]Mides!F30=1,"X"," ")</f>
        <v xml:space="preserve"> </v>
      </c>
      <c r="E44" s="68" t="str">
        <f>IF([1]Mides!F30=2,"X"," ")</f>
        <v>X</v>
      </c>
      <c r="F44" s="69">
        <f>[1]Mides!B30</f>
        <v>2530399750101</v>
      </c>
      <c r="G44" s="68" t="str">
        <f>IF(AND([1]Mides!H30&gt;=1,[1]Mides!H30&lt;=14),"X"," ")</f>
        <v xml:space="preserve"> </v>
      </c>
      <c r="H44" s="68" t="str">
        <f>IF(AND([1]Mides!H30&gt;=14,[1]Mides!H30&lt;=30),"X"," ")</f>
        <v>X</v>
      </c>
      <c r="I44" s="68" t="str">
        <f>IF(AND([1]Mides!H30&gt;=31,[1]Mides!H30&lt;=60),"X","  ")</f>
        <v xml:space="preserve">  </v>
      </c>
      <c r="J44" s="68" t="str">
        <f>IF([1]Mides!H30&gt;60,"X", "  ")</f>
        <v xml:space="preserve">  </v>
      </c>
      <c r="K44" s="70">
        <f>[1]Mides!N30</f>
        <v>0</v>
      </c>
      <c r="L44" s="70">
        <f>[1]Mides!K30</f>
        <v>0</v>
      </c>
      <c r="M44" s="70">
        <f>[1]Mides!L30</f>
        <v>0</v>
      </c>
      <c r="N44" s="70">
        <f>[1]Mides!M30</f>
        <v>0</v>
      </c>
      <c r="O44" s="70">
        <f t="shared" si="0"/>
        <v>0</v>
      </c>
      <c r="P44" s="70">
        <f>[1]Mides!R30</f>
        <v>0</v>
      </c>
      <c r="Q44" s="70">
        <f>[1]Mides!S30</f>
        <v>0</v>
      </c>
    </row>
    <row r="45" spans="2:17" x14ac:dyDescent="0.3">
      <c r="B45" s="66" t="str">
        <f>[1]Mides!E31</f>
        <v>MARIBEL</v>
      </c>
      <c r="C45" s="67" t="str">
        <f>[1]Mides!D31</f>
        <v>RAMIREZ</v>
      </c>
      <c r="D45" s="68" t="str">
        <f>IF([1]Mides!F31=1,"X"," ")</f>
        <v>X</v>
      </c>
      <c r="E45" s="68" t="str">
        <f>IF([1]Mides!F31=2,"X"," ")</f>
        <v xml:space="preserve"> </v>
      </c>
      <c r="F45" s="69">
        <f>[1]Mides!B31</f>
        <v>2474290107</v>
      </c>
      <c r="G45" s="68" t="str">
        <f>IF(AND([1]Mides!H31&gt;=1,[1]Mides!H31&lt;=14),"X"," ")</f>
        <v xml:space="preserve"> </v>
      </c>
      <c r="H45" s="68" t="str">
        <f>IF(AND([1]Mides!H31&gt;=14,[1]Mides!H31&lt;=30),"X"," ")</f>
        <v>X</v>
      </c>
      <c r="I45" s="68" t="str">
        <f>IF(AND([1]Mides!H31&gt;=31,[1]Mides!H31&lt;=60),"X","  ")</f>
        <v xml:space="preserve">  </v>
      </c>
      <c r="J45" s="68" t="str">
        <f>IF([1]Mides!H31&gt;60,"X", "  ")</f>
        <v xml:space="preserve">  </v>
      </c>
      <c r="K45" s="70">
        <f>[1]Mides!N31</f>
        <v>0</v>
      </c>
      <c r="L45" s="70">
        <f>[1]Mides!K31</f>
        <v>0</v>
      </c>
      <c r="M45" s="70">
        <f>[1]Mides!L31</f>
        <v>0</v>
      </c>
      <c r="N45" s="70" t="str">
        <f>[1]Mides!M31</f>
        <v>X</v>
      </c>
      <c r="O45" s="70">
        <f t="shared" si="0"/>
        <v>0</v>
      </c>
      <c r="P45" s="70" t="str">
        <f>[1]Mides!R31</f>
        <v>GUATEMALA</v>
      </c>
      <c r="Q45" s="70" t="str">
        <f>[1]Mides!S31</f>
        <v>GUATEMALA</v>
      </c>
    </row>
    <row r="46" spans="2:17" x14ac:dyDescent="0.3">
      <c r="B46" s="66" t="str">
        <f>[1]Mides!E32</f>
        <v>JESUS</v>
      </c>
      <c r="C46" s="67" t="str">
        <f>[1]Mides!D32</f>
        <v>MORALES</v>
      </c>
      <c r="D46" s="68" t="str">
        <f>IF([1]Mides!F32=1,"X"," ")</f>
        <v>X</v>
      </c>
      <c r="E46" s="68" t="str">
        <f>IF([1]Mides!F32=2,"X"," ")</f>
        <v xml:space="preserve"> </v>
      </c>
      <c r="F46" s="69" t="str">
        <f>[1]Mides!B32</f>
        <v>Menor de Edad</v>
      </c>
      <c r="G46" s="68" t="str">
        <f>IF(AND([1]Mides!H32&gt;=1,[1]Mides!H32&lt;=14),"X"," ")</f>
        <v xml:space="preserve"> </v>
      </c>
      <c r="H46" s="68" t="str">
        <f>IF(AND([1]Mides!H32&gt;=14,[1]Mides!H32&lt;=30),"X"," ")</f>
        <v xml:space="preserve"> </v>
      </c>
      <c r="I46" s="68" t="str">
        <f>IF(AND([1]Mides!H32&gt;=31,[1]Mides!H32&lt;=60),"X","  ")</f>
        <v>X</v>
      </c>
      <c r="J46" s="68" t="str">
        <f>IF([1]Mides!H32&gt;60,"X", "  ")</f>
        <v xml:space="preserve">  </v>
      </c>
      <c r="K46" s="70">
        <f>[1]Mides!N32</f>
        <v>0</v>
      </c>
      <c r="L46" s="70">
        <f>[1]Mides!K32</f>
        <v>0</v>
      </c>
      <c r="M46" s="70">
        <f>[1]Mides!L32</f>
        <v>0</v>
      </c>
      <c r="N46" s="70" t="str">
        <f>[1]Mides!M32</f>
        <v>x</v>
      </c>
      <c r="O46" s="70">
        <f t="shared" si="0"/>
        <v>0</v>
      </c>
      <c r="P46" s="70" t="str">
        <f>[1]Mides!R32</f>
        <v>GUATEMALA</v>
      </c>
      <c r="Q46" s="70" t="str">
        <f>[1]Mides!S32</f>
        <v>GUATEMALA</v>
      </c>
    </row>
    <row r="47" spans="2:17" x14ac:dyDescent="0.3">
      <c r="B47" s="66" t="str">
        <f>[1]Mides!E33</f>
        <v>MEYLIN</v>
      </c>
      <c r="C47" s="67" t="str">
        <f>[1]Mides!D33</f>
        <v>GOMEZ</v>
      </c>
      <c r="D47" s="68" t="str">
        <f>IF([1]Mides!F33=1,"X"," ")</f>
        <v>X</v>
      </c>
      <c r="E47" s="68" t="str">
        <f>IF([1]Mides!F33=2,"X"," ")</f>
        <v xml:space="preserve"> </v>
      </c>
      <c r="F47" s="69" t="str">
        <f>[1]Mides!B33</f>
        <v>Menor de Edad</v>
      </c>
      <c r="G47" s="68" t="str">
        <f>IF(AND([1]Mides!H33&gt;=1,[1]Mides!H33&lt;=14),"X"," ")</f>
        <v xml:space="preserve"> </v>
      </c>
      <c r="H47" s="68" t="str">
        <f>IF(AND([1]Mides!H33&gt;=14,[1]Mides!H33&lt;=30),"X"," ")</f>
        <v xml:space="preserve"> </v>
      </c>
      <c r="I47" s="68" t="str">
        <f>IF(AND([1]Mides!H33&gt;=31,[1]Mides!H33&lt;=60),"X","  ")</f>
        <v>X</v>
      </c>
      <c r="J47" s="68" t="str">
        <f>IF([1]Mides!H33&gt;60,"X", "  ")</f>
        <v xml:space="preserve">  </v>
      </c>
      <c r="K47" s="70">
        <f>[1]Mides!N33</f>
        <v>0</v>
      </c>
      <c r="L47" s="70">
        <f>[1]Mides!K33</f>
        <v>0</v>
      </c>
      <c r="M47" s="70">
        <f>[1]Mides!L33</f>
        <v>0</v>
      </c>
      <c r="N47" s="70" t="str">
        <f>[1]Mides!M33</f>
        <v>x</v>
      </c>
      <c r="O47" s="70">
        <f t="shared" si="0"/>
        <v>0</v>
      </c>
      <c r="P47" s="70" t="str">
        <f>[1]Mides!R33</f>
        <v>GUATEMALA</v>
      </c>
      <c r="Q47" s="70" t="str">
        <f>[1]Mides!S33</f>
        <v>GUATEMALA</v>
      </c>
    </row>
    <row r="48" spans="2:17" x14ac:dyDescent="0.3">
      <c r="B48" s="66" t="str">
        <f>[1]Mides!E34</f>
        <v>ERICKA</v>
      </c>
      <c r="C48" s="67" t="str">
        <f>[1]Mides!D34</f>
        <v>LORENZANA</v>
      </c>
      <c r="D48" s="68" t="str">
        <f>IF([1]Mides!F34=1,"X"," ")</f>
        <v>X</v>
      </c>
      <c r="E48" s="68" t="str">
        <f>IF([1]Mides!F34=2,"X"," ")</f>
        <v xml:space="preserve"> </v>
      </c>
      <c r="F48" s="69">
        <f>[1]Mides!B34</f>
        <v>2212646042207</v>
      </c>
      <c r="G48" s="68" t="str">
        <f>IF(AND([1]Mides!H34&gt;=1,[1]Mides!H34&lt;=14),"X"," ")</f>
        <v xml:space="preserve"> </v>
      </c>
      <c r="H48" s="68" t="str">
        <f>IF(AND([1]Mides!H34&gt;=14,[1]Mides!H34&lt;=30),"X"," ")</f>
        <v xml:space="preserve"> </v>
      </c>
      <c r="I48" s="68" t="str">
        <f>IF(AND([1]Mides!H34&gt;=31,[1]Mides!H34&lt;=60),"X","  ")</f>
        <v>X</v>
      </c>
      <c r="J48" s="68" t="str">
        <f>IF([1]Mides!H34&gt;60,"X", "  ")</f>
        <v xml:space="preserve">  </v>
      </c>
      <c r="K48" s="70">
        <f>[1]Mides!N34</f>
        <v>0</v>
      </c>
      <c r="L48" s="70">
        <f>[1]Mides!K34</f>
        <v>0</v>
      </c>
      <c r="M48" s="70">
        <f>[1]Mides!L34</f>
        <v>0</v>
      </c>
      <c r="N48" s="70" t="str">
        <f>[1]Mides!M34</f>
        <v>x</v>
      </c>
      <c r="O48" s="70">
        <f t="shared" si="0"/>
        <v>0</v>
      </c>
      <c r="P48" s="70" t="str">
        <f>[1]Mides!R34</f>
        <v>GUATEMALA</v>
      </c>
      <c r="Q48" s="70" t="str">
        <f>[1]Mides!S34</f>
        <v>GUATEMALA</v>
      </c>
    </row>
    <row r="49" spans="2:17" x14ac:dyDescent="0.3">
      <c r="B49" s="66" t="str">
        <f>[1]Mides!E35</f>
        <v>ANEIDE</v>
      </c>
      <c r="C49" s="67" t="str">
        <f>[1]Mides!D35</f>
        <v>SANCHEZ</v>
      </c>
      <c r="D49" s="68" t="str">
        <f>IF([1]Mides!F35=1,"X"," ")</f>
        <v xml:space="preserve"> </v>
      </c>
      <c r="E49" s="68" t="str">
        <f>IF([1]Mides!F35=2,"X"," ")</f>
        <v>X</v>
      </c>
      <c r="F49" s="69">
        <f>[1]Mides!B35</f>
        <v>0</v>
      </c>
      <c r="G49" s="68" t="str">
        <f>IF(AND([1]Mides!H35&gt;=1,[1]Mides!H35&lt;=14),"X"," ")</f>
        <v xml:space="preserve"> </v>
      </c>
      <c r="H49" s="68" t="str">
        <f>IF(AND([1]Mides!H35&gt;=14,[1]Mides!H35&lt;=30),"X"," ")</f>
        <v xml:space="preserve"> </v>
      </c>
      <c r="I49" s="68" t="str">
        <f>IF(AND([1]Mides!H35&gt;=31,[1]Mides!H35&lt;=60),"X","  ")</f>
        <v xml:space="preserve">  </v>
      </c>
      <c r="J49" s="68" t="str">
        <f>IF([1]Mides!H35&gt;60,"X", "  ")</f>
        <v xml:space="preserve">  </v>
      </c>
      <c r="K49" s="70">
        <f>[1]Mides!N35</f>
        <v>0</v>
      </c>
      <c r="L49" s="70">
        <f>[1]Mides!K35</f>
        <v>0</v>
      </c>
      <c r="M49" s="70">
        <f>[1]Mides!L35</f>
        <v>0</v>
      </c>
      <c r="N49" s="70">
        <f>[1]Mides!M35</f>
        <v>0</v>
      </c>
      <c r="O49" s="70">
        <f t="shared" si="0"/>
        <v>0</v>
      </c>
      <c r="P49" s="70">
        <f>[1]Mides!R35</f>
        <v>0</v>
      </c>
      <c r="Q49" s="70">
        <f>[1]Mides!S35</f>
        <v>0</v>
      </c>
    </row>
    <row r="50" spans="2:17" x14ac:dyDescent="0.3">
      <c r="B50" s="66" t="str">
        <f>[1]Mides!E36</f>
        <v>GEMANI</v>
      </c>
      <c r="C50" s="67" t="str">
        <f>[1]Mides!D36</f>
        <v>GAMBOA</v>
      </c>
      <c r="D50" s="68" t="str">
        <f>IF([1]Mides!F36=1,"X"," ")</f>
        <v>X</v>
      </c>
      <c r="E50" s="68" t="str">
        <f>IF([1]Mides!F36=2,"X"," ")</f>
        <v xml:space="preserve"> </v>
      </c>
      <c r="F50" s="69">
        <f>[1]Mides!B36</f>
        <v>1664201581802</v>
      </c>
      <c r="G50" s="68" t="str">
        <f>IF(AND([1]Mides!H36&gt;=1,[1]Mides!H36&lt;=14),"X"," ")</f>
        <v>X</v>
      </c>
      <c r="H50" s="68" t="str">
        <f>IF(AND([1]Mides!H36&gt;=14,[1]Mides!H36&lt;=30),"X"," ")</f>
        <v xml:space="preserve"> </v>
      </c>
      <c r="I50" s="68" t="str">
        <f>IF(AND([1]Mides!H36&gt;=31,[1]Mides!H36&lt;=60),"X","  ")</f>
        <v xml:space="preserve">  </v>
      </c>
      <c r="J50" s="68" t="str">
        <f>IF([1]Mides!H36&gt;60,"X", "  ")</f>
        <v xml:space="preserve">  </v>
      </c>
      <c r="K50" s="70">
        <f>[1]Mides!N36</f>
        <v>0</v>
      </c>
      <c r="L50" s="70">
        <f>[1]Mides!K36</f>
        <v>0</v>
      </c>
      <c r="M50" s="70">
        <f>[1]Mides!L36</f>
        <v>0</v>
      </c>
      <c r="N50" s="70" t="str">
        <f>[1]Mides!M36</f>
        <v>x</v>
      </c>
      <c r="O50" s="70">
        <f t="shared" si="0"/>
        <v>0</v>
      </c>
      <c r="P50" s="70" t="str">
        <f>[1]Mides!R36</f>
        <v>GUATEMALA</v>
      </c>
      <c r="Q50" s="70" t="str">
        <f>[1]Mides!S36</f>
        <v>GUATEMALA</v>
      </c>
    </row>
    <row r="51" spans="2:17" x14ac:dyDescent="0.3">
      <c r="B51" s="66" t="str">
        <f>[1]Mides!E37</f>
        <v xml:space="preserve">ALAN </v>
      </c>
      <c r="C51" s="67" t="str">
        <f>[1]Mides!D37</f>
        <v>PEREZ</v>
      </c>
      <c r="D51" s="68" t="str">
        <f>IF([1]Mides!F37=1,"X"," ")</f>
        <v>X</v>
      </c>
      <c r="E51" s="68" t="str">
        <f>IF([1]Mides!F37=2,"X"," ")</f>
        <v xml:space="preserve"> </v>
      </c>
      <c r="F51" s="69">
        <f>[1]Mides!B37</f>
        <v>0</v>
      </c>
      <c r="G51" s="68" t="str">
        <f>IF(AND([1]Mides!H37&gt;=1,[1]Mides!H37&lt;=14),"X"," ")</f>
        <v xml:space="preserve"> </v>
      </c>
      <c r="H51" s="68" t="str">
        <f>IF(AND([1]Mides!H37&gt;=14,[1]Mides!H37&lt;=30),"X"," ")</f>
        <v>X</v>
      </c>
      <c r="I51" s="68" t="str">
        <f>IF(AND([1]Mides!H37&gt;=31,[1]Mides!H37&lt;=60),"X","  ")</f>
        <v xml:space="preserve">  </v>
      </c>
      <c r="J51" s="68" t="str">
        <f>IF([1]Mides!H37&gt;60,"X", "  ")</f>
        <v xml:space="preserve">  </v>
      </c>
      <c r="K51" s="70">
        <f>[1]Mides!N37</f>
        <v>0</v>
      </c>
      <c r="L51" s="70">
        <f>[1]Mides!K37</f>
        <v>0</v>
      </c>
      <c r="M51" s="70">
        <f>[1]Mides!L37</f>
        <v>0</v>
      </c>
      <c r="N51" s="70" t="str">
        <f>[1]Mides!M37</f>
        <v>X</v>
      </c>
      <c r="O51" s="70">
        <f t="shared" si="0"/>
        <v>0</v>
      </c>
      <c r="P51" s="70" t="str">
        <f>[1]Mides!R37</f>
        <v>GUATEMALA</v>
      </c>
      <c r="Q51" s="70" t="str">
        <f>[1]Mides!S37</f>
        <v>GUATEMALA</v>
      </c>
    </row>
    <row r="52" spans="2:17" x14ac:dyDescent="0.3">
      <c r="B52" s="66" t="str">
        <f>[1]Mides!E38</f>
        <v>CARIAS</v>
      </c>
      <c r="C52" s="67" t="str">
        <f>[1]Mides!D38</f>
        <v xml:space="preserve">RAMON </v>
      </c>
      <c r="D52" s="68" t="str">
        <f>IF([1]Mides!F38=1,"X"," ")</f>
        <v>X</v>
      </c>
      <c r="E52" s="68" t="str">
        <f>IF([1]Mides!F38=2,"X"," ")</f>
        <v xml:space="preserve"> </v>
      </c>
      <c r="F52" s="69">
        <f>[1]Mides!B38</f>
        <v>1731139071801</v>
      </c>
      <c r="G52" s="68" t="str">
        <f>IF(AND([1]Mides!H38&gt;=1,[1]Mides!H38&lt;=14),"X"," ")</f>
        <v xml:space="preserve"> </v>
      </c>
      <c r="H52" s="68" t="str">
        <f>IF(AND([1]Mides!H38&gt;=14,[1]Mides!H38&lt;=30),"X"," ")</f>
        <v xml:space="preserve"> </v>
      </c>
      <c r="I52" s="68" t="str">
        <f>IF(AND([1]Mides!H38&gt;=31,[1]Mides!H38&lt;=60),"X","  ")</f>
        <v xml:space="preserve">  </v>
      </c>
      <c r="J52" s="68" t="str">
        <f>IF([1]Mides!H38&gt;60,"X", "  ")</f>
        <v>X</v>
      </c>
      <c r="K52" s="70">
        <f>[1]Mides!N38</f>
        <v>0</v>
      </c>
      <c r="L52" s="70">
        <f>[1]Mides!K38</f>
        <v>0</v>
      </c>
      <c r="M52" s="70">
        <f>[1]Mides!L38</f>
        <v>0</v>
      </c>
      <c r="N52" s="70" t="str">
        <f>[1]Mides!M38</f>
        <v>X</v>
      </c>
      <c r="O52" s="70">
        <f t="shared" si="0"/>
        <v>0</v>
      </c>
      <c r="P52" s="70" t="str">
        <f>[1]Mides!R38</f>
        <v>GUATEMALA</v>
      </c>
      <c r="Q52" s="70" t="str">
        <f>[1]Mides!S38</f>
        <v>GUATEMALA</v>
      </c>
    </row>
    <row r="53" spans="2:17" x14ac:dyDescent="0.3">
      <c r="B53" s="66" t="str">
        <f>[1]Mides!E39</f>
        <v>sergio</v>
      </c>
      <c r="C53" s="67" t="str">
        <f>[1]Mides!D39</f>
        <v xml:space="preserve">LEMUS </v>
      </c>
      <c r="D53" s="68" t="str">
        <f>IF([1]Mides!F39=1,"X"," ")</f>
        <v>X</v>
      </c>
      <c r="E53" s="68" t="str">
        <f>IF([1]Mides!F39=2,"X"," ")</f>
        <v xml:space="preserve"> </v>
      </c>
      <c r="F53" s="69">
        <f>[1]Mides!B39</f>
        <v>2100678371603</v>
      </c>
      <c r="G53" s="68" t="str">
        <f>IF(AND([1]Mides!H39&gt;=1,[1]Mides!H39&lt;=14),"X"," ")</f>
        <v xml:space="preserve"> </v>
      </c>
      <c r="H53" s="68" t="str">
        <f>IF(AND([1]Mides!H39&gt;=14,[1]Mides!H39&lt;=30),"X"," ")</f>
        <v>X</v>
      </c>
      <c r="I53" s="68" t="str">
        <f>IF(AND([1]Mides!H39&gt;=31,[1]Mides!H39&lt;=60),"X","  ")</f>
        <v xml:space="preserve">  </v>
      </c>
      <c r="J53" s="68" t="str">
        <f>IF([1]Mides!H39&gt;60,"X", "  ")</f>
        <v xml:space="preserve">  </v>
      </c>
      <c r="K53" s="70">
        <f>[1]Mides!N39</f>
        <v>0</v>
      </c>
      <c r="L53" s="70">
        <f>[1]Mides!K39</f>
        <v>0</v>
      </c>
      <c r="M53" s="70">
        <f>[1]Mides!L39</f>
        <v>0</v>
      </c>
      <c r="N53" s="70" t="str">
        <f>[1]Mides!M39</f>
        <v>X</v>
      </c>
      <c r="O53" s="70">
        <f t="shared" si="0"/>
        <v>0</v>
      </c>
      <c r="P53" s="70" t="str">
        <f>[1]Mides!R39</f>
        <v>GUATEMALA</v>
      </c>
      <c r="Q53" s="70" t="str">
        <f>[1]Mides!S39</f>
        <v>GUATEMALA</v>
      </c>
    </row>
    <row r="54" spans="2:17" x14ac:dyDescent="0.3">
      <c r="B54" s="66" t="str">
        <f>[1]Mides!E40</f>
        <v>PEREZ</v>
      </c>
      <c r="C54" s="67" t="str">
        <f>[1]Mides!D40</f>
        <v>VICTOR</v>
      </c>
      <c r="D54" s="68" t="str">
        <f>IF([1]Mides!F40=1,"X"," ")</f>
        <v xml:space="preserve"> </v>
      </c>
      <c r="E54" s="68" t="str">
        <f>IF([1]Mides!F40=2,"X"," ")</f>
        <v>X</v>
      </c>
      <c r="F54" s="69">
        <f>[1]Mides!B40</f>
        <v>25184705050505</v>
      </c>
      <c r="G54" s="68" t="str">
        <f>IF(AND([1]Mides!H40&gt;=1,[1]Mides!H40&lt;=14),"X"," ")</f>
        <v xml:space="preserve"> </v>
      </c>
      <c r="H54" s="68" t="str">
        <f>IF(AND([1]Mides!H40&gt;=14,[1]Mides!H40&lt;=30),"X"," ")</f>
        <v xml:space="preserve"> </v>
      </c>
      <c r="I54" s="68" t="str">
        <f>IF(AND([1]Mides!H40&gt;=31,[1]Mides!H40&lt;=60),"X","  ")</f>
        <v>X</v>
      </c>
      <c r="J54" s="68" t="str">
        <f>IF([1]Mides!H40&gt;60,"X", "  ")</f>
        <v xml:space="preserve">  </v>
      </c>
      <c r="K54" s="70">
        <f>[1]Mides!N40</f>
        <v>0</v>
      </c>
      <c r="L54" s="70">
        <f>[1]Mides!K40</f>
        <v>0</v>
      </c>
      <c r="M54" s="70">
        <f>[1]Mides!L40</f>
        <v>0</v>
      </c>
      <c r="N54" s="70" t="str">
        <f>[1]Mides!M40</f>
        <v>X</v>
      </c>
      <c r="O54" s="70">
        <f t="shared" si="0"/>
        <v>0</v>
      </c>
      <c r="P54" s="70" t="str">
        <f>[1]Mides!R40</f>
        <v>GUATEMALA</v>
      </c>
      <c r="Q54" s="70" t="str">
        <f>[1]Mides!S40</f>
        <v>GUATEMALA</v>
      </c>
    </row>
    <row r="55" spans="2:17" x14ac:dyDescent="0.3">
      <c r="B55" s="66" t="str">
        <f>[1]Mides!E41</f>
        <v>GARCIA</v>
      </c>
      <c r="C55" s="67" t="str">
        <f>[1]Mides!D41</f>
        <v xml:space="preserve">CARLOS </v>
      </c>
      <c r="D55" s="68" t="str">
        <f>IF([1]Mides!F41=1,"X"," ")</f>
        <v xml:space="preserve"> </v>
      </c>
      <c r="E55" s="68" t="str">
        <f>IF([1]Mides!F41=2,"X"," ")</f>
        <v>X</v>
      </c>
      <c r="F55" s="69" t="str">
        <f>[1]Mides!B41</f>
        <v>Menor de Edad</v>
      </c>
      <c r="G55" s="68" t="str">
        <f>IF(AND([1]Mides!H41&gt;=1,[1]Mides!H41&lt;=14),"X"," ")</f>
        <v xml:space="preserve"> </v>
      </c>
      <c r="H55" s="68" t="str">
        <f>IF(AND([1]Mides!H41&gt;=14,[1]Mides!H41&lt;=30),"X"," ")</f>
        <v xml:space="preserve"> </v>
      </c>
      <c r="I55" s="68" t="str">
        <f>IF(AND([1]Mides!H41&gt;=31,[1]Mides!H41&lt;=60),"X","  ")</f>
        <v xml:space="preserve">  </v>
      </c>
      <c r="J55" s="68" t="str">
        <f>IF([1]Mides!H41&gt;60,"X", "  ")</f>
        <v xml:space="preserve">  </v>
      </c>
      <c r="K55" s="70">
        <f>[1]Mides!N41</f>
        <v>0</v>
      </c>
      <c r="L55" s="70">
        <f>[1]Mides!K41</f>
        <v>0</v>
      </c>
      <c r="M55" s="70">
        <f>[1]Mides!L41</f>
        <v>0</v>
      </c>
      <c r="N55" s="70">
        <f>[1]Mides!M41</f>
        <v>0</v>
      </c>
      <c r="O55" s="70">
        <f t="shared" si="0"/>
        <v>0</v>
      </c>
      <c r="P55" s="70">
        <f>[1]Mides!R41</f>
        <v>0</v>
      </c>
      <c r="Q55" s="70">
        <f>[1]Mides!S41</f>
        <v>0</v>
      </c>
    </row>
    <row r="56" spans="2:17" x14ac:dyDescent="0.3">
      <c r="B56" s="66" t="str">
        <f>[1]Mides!E42</f>
        <v>GARCIA</v>
      </c>
      <c r="C56" s="67" t="str">
        <f>[1]Mides!D42</f>
        <v xml:space="preserve">CESAR </v>
      </c>
      <c r="D56" s="68" t="str">
        <f>IF([1]Mides!F42=1,"X"," ")</f>
        <v xml:space="preserve"> </v>
      </c>
      <c r="E56" s="68" t="str">
        <f>IF([1]Mides!F42=2,"X"," ")</f>
        <v>X</v>
      </c>
      <c r="F56" s="69">
        <f>[1]Mides!B42</f>
        <v>2091153270101</v>
      </c>
      <c r="G56" s="68" t="str">
        <f>IF(AND([1]Mides!H42&gt;=1,[1]Mides!H42&lt;=14),"X"," ")</f>
        <v xml:space="preserve"> </v>
      </c>
      <c r="H56" s="68" t="str">
        <f>IF(AND([1]Mides!H42&gt;=14,[1]Mides!H42&lt;=30),"X"," ")</f>
        <v xml:space="preserve"> </v>
      </c>
      <c r="I56" s="68" t="str">
        <f>IF(AND([1]Mides!H42&gt;=31,[1]Mides!H42&lt;=60),"X","  ")</f>
        <v xml:space="preserve">  </v>
      </c>
      <c r="J56" s="68" t="str">
        <f>IF([1]Mides!H42&gt;60,"X", "  ")</f>
        <v xml:space="preserve">  </v>
      </c>
      <c r="K56" s="70">
        <f>[1]Mides!N42</f>
        <v>0</v>
      </c>
      <c r="L56" s="70">
        <f>[1]Mides!K42</f>
        <v>0</v>
      </c>
      <c r="M56" s="70">
        <f>[1]Mides!L42</f>
        <v>0</v>
      </c>
      <c r="N56" s="70">
        <f>[1]Mides!M42</f>
        <v>0</v>
      </c>
      <c r="O56" s="70">
        <f t="shared" si="0"/>
        <v>0</v>
      </c>
      <c r="P56" s="70">
        <f>[1]Mides!R42</f>
        <v>0</v>
      </c>
      <c r="Q56" s="70">
        <f>[1]Mides!S42</f>
        <v>0</v>
      </c>
    </row>
    <row r="57" spans="2:17" x14ac:dyDescent="0.3">
      <c r="B57" s="66" t="str">
        <f>[1]Mides!E43</f>
        <v>ALEXANDER</v>
      </c>
      <c r="C57" s="67" t="str">
        <f>[1]Mides!D43</f>
        <v>CANACHU</v>
      </c>
      <c r="D57" s="68" t="str">
        <f>IF([1]Mides!F43=1,"X"," ")</f>
        <v>X</v>
      </c>
      <c r="E57" s="68" t="str">
        <f>IF([1]Mides!F43=2,"X"," ")</f>
        <v xml:space="preserve"> </v>
      </c>
      <c r="F57" s="69">
        <f>[1]Mides!B43</f>
        <v>1851230151901</v>
      </c>
      <c r="G57" s="68" t="str">
        <f>IF(AND([1]Mides!H43&gt;=1,[1]Mides!H43&lt;=14),"X"," ")</f>
        <v xml:space="preserve"> </v>
      </c>
      <c r="H57" s="68" t="str">
        <f>IF(AND([1]Mides!H43&gt;=14,[1]Mides!H43&lt;=30),"X"," ")</f>
        <v xml:space="preserve"> </v>
      </c>
      <c r="I57" s="68" t="str">
        <f>IF(AND([1]Mides!H43&gt;=31,[1]Mides!H43&lt;=60),"X","  ")</f>
        <v xml:space="preserve">  </v>
      </c>
      <c r="J57" s="68" t="str">
        <f>IF([1]Mides!H43&gt;60,"X", "  ")</f>
        <v xml:space="preserve">  </v>
      </c>
      <c r="K57" s="70">
        <f>[1]Mides!N43</f>
        <v>0</v>
      </c>
      <c r="L57" s="70">
        <f>[1]Mides!K43</f>
        <v>0</v>
      </c>
      <c r="M57" s="70">
        <f>[1]Mides!L43</f>
        <v>0</v>
      </c>
      <c r="N57" s="70">
        <f>[1]Mides!M43</f>
        <v>0</v>
      </c>
      <c r="O57" s="70">
        <f t="shared" si="0"/>
        <v>0</v>
      </c>
      <c r="P57" s="70">
        <f>[1]Mides!R43</f>
        <v>0</v>
      </c>
      <c r="Q57" s="70">
        <f>[1]Mides!S43</f>
        <v>0</v>
      </c>
    </row>
    <row r="58" spans="2:17" x14ac:dyDescent="0.3">
      <c r="B58" s="66" t="str">
        <f>[1]Mides!E44</f>
        <v>ROSIO</v>
      </c>
      <c r="C58" s="67" t="str">
        <f>[1]Mides!D44</f>
        <v>PEREZ</v>
      </c>
      <c r="D58" s="68" t="str">
        <f>IF([1]Mides!F44=1,"X"," ")</f>
        <v>X</v>
      </c>
      <c r="E58" s="68" t="str">
        <f>IF([1]Mides!F44=2,"X"," ")</f>
        <v xml:space="preserve"> </v>
      </c>
      <c r="F58" s="69">
        <f>[1]Mides!B44</f>
        <v>0</v>
      </c>
      <c r="G58" s="68" t="str">
        <f>IF(AND([1]Mides!H44&gt;=1,[1]Mides!H44&lt;=14),"X"," ")</f>
        <v xml:space="preserve"> </v>
      </c>
      <c r="H58" s="68" t="str">
        <f>IF(AND([1]Mides!H44&gt;=14,[1]Mides!H44&lt;=30),"X"," ")</f>
        <v xml:space="preserve"> </v>
      </c>
      <c r="I58" s="68" t="str">
        <f>IF(AND([1]Mides!H44&gt;=31,[1]Mides!H44&lt;=60),"X","  ")</f>
        <v xml:space="preserve">  </v>
      </c>
      <c r="J58" s="68" t="str">
        <f>IF([1]Mides!H44&gt;60,"X", "  ")</f>
        <v xml:space="preserve">  </v>
      </c>
      <c r="K58" s="70">
        <f>[1]Mides!N44</f>
        <v>0</v>
      </c>
      <c r="L58" s="70">
        <f>[1]Mides!K44</f>
        <v>0</v>
      </c>
      <c r="M58" s="70">
        <f>[1]Mides!L44</f>
        <v>0</v>
      </c>
      <c r="N58" s="70">
        <f>[1]Mides!M44</f>
        <v>0</v>
      </c>
      <c r="O58" s="70">
        <f t="shared" si="0"/>
        <v>0</v>
      </c>
      <c r="P58" s="70">
        <f>[1]Mides!R44</f>
        <v>0</v>
      </c>
      <c r="Q58" s="70">
        <f>[1]Mides!S44</f>
        <v>0</v>
      </c>
    </row>
    <row r="59" spans="2:17" x14ac:dyDescent="0.3">
      <c r="B59" s="66" t="str">
        <f>[1]Mides!E45</f>
        <v>IRENE</v>
      </c>
      <c r="C59" s="67" t="str">
        <f>[1]Mides!D45</f>
        <v xml:space="preserve">ACEITUNO </v>
      </c>
      <c r="D59" s="68" t="str">
        <f>IF([1]Mides!F45=1,"X"," ")</f>
        <v>X</v>
      </c>
      <c r="E59" s="68" t="str">
        <f>IF([1]Mides!F45=2,"X"," ")</f>
        <v xml:space="preserve"> </v>
      </c>
      <c r="F59" s="69" t="str">
        <f>[1]Mides!B45</f>
        <v>Menor de Edad</v>
      </c>
      <c r="G59" s="68" t="str">
        <f>IF(AND([1]Mides!H45&gt;=1,[1]Mides!H45&lt;=14),"X"," ")</f>
        <v>X</v>
      </c>
      <c r="H59" s="68" t="str">
        <f>IF(AND([1]Mides!H45&gt;=14,[1]Mides!H45&lt;=30),"X"," ")</f>
        <v xml:space="preserve"> </v>
      </c>
      <c r="I59" s="68" t="str">
        <f>IF(AND([1]Mides!H45&gt;=31,[1]Mides!H45&lt;=60),"X","  ")</f>
        <v xml:space="preserve">  </v>
      </c>
      <c r="J59" s="68" t="str">
        <f>IF([1]Mides!H45&gt;60,"X", "  ")</f>
        <v xml:space="preserve">  </v>
      </c>
      <c r="K59" s="70">
        <f>[1]Mides!N45</f>
        <v>0</v>
      </c>
      <c r="L59" s="70">
        <f>[1]Mides!K45</f>
        <v>0</v>
      </c>
      <c r="M59" s="70">
        <f>[1]Mides!L45</f>
        <v>0</v>
      </c>
      <c r="N59" s="70">
        <f>[1]Mides!M45</f>
        <v>0</v>
      </c>
      <c r="O59" s="70">
        <f t="shared" si="0"/>
        <v>0</v>
      </c>
      <c r="P59" s="70">
        <f>[1]Mides!R45</f>
        <v>0</v>
      </c>
      <c r="Q59" s="70">
        <f>[1]Mides!S45</f>
        <v>0</v>
      </c>
    </row>
    <row r="60" spans="2:17" x14ac:dyDescent="0.3">
      <c r="B60" s="66" t="str">
        <f>[1]Mides!E46</f>
        <v>ROSALINDA</v>
      </c>
      <c r="C60" s="67" t="str">
        <f>[1]Mides!D46</f>
        <v>QUINTEROS</v>
      </c>
      <c r="D60" s="68" t="str">
        <f>IF([1]Mides!F46=1,"X"," ")</f>
        <v>X</v>
      </c>
      <c r="E60" s="68" t="str">
        <f>IF([1]Mides!F46=2,"X"," ")</f>
        <v xml:space="preserve"> </v>
      </c>
      <c r="F60" s="69">
        <f>[1]Mides!B46</f>
        <v>0</v>
      </c>
      <c r="G60" s="68" t="str">
        <f>IF(AND([1]Mides!H46&gt;=1,[1]Mides!H46&lt;=14),"X"," ")</f>
        <v xml:space="preserve"> </v>
      </c>
      <c r="H60" s="68" t="str">
        <f>IF(AND([1]Mides!H46&gt;=14,[1]Mides!H46&lt;=30),"X"," ")</f>
        <v xml:space="preserve"> </v>
      </c>
      <c r="I60" s="68" t="str">
        <f>IF(AND([1]Mides!H46&gt;=31,[1]Mides!H46&lt;=60),"X","  ")</f>
        <v xml:space="preserve">  </v>
      </c>
      <c r="J60" s="68" t="str">
        <f>IF([1]Mides!H46&gt;60,"X", "  ")</f>
        <v xml:space="preserve">  </v>
      </c>
      <c r="K60" s="70">
        <f>[1]Mides!N46</f>
        <v>0</v>
      </c>
      <c r="L60" s="70">
        <f>[1]Mides!K46</f>
        <v>0</v>
      </c>
      <c r="M60" s="70">
        <f>[1]Mides!L46</f>
        <v>0</v>
      </c>
      <c r="N60" s="70">
        <f>[1]Mides!M46</f>
        <v>0</v>
      </c>
      <c r="O60" s="70">
        <f t="shared" si="0"/>
        <v>0</v>
      </c>
      <c r="P60" s="70">
        <f>[1]Mides!R46</f>
        <v>0</v>
      </c>
      <c r="Q60" s="70">
        <f>[1]Mides!S46</f>
        <v>0</v>
      </c>
    </row>
    <row r="61" spans="2:17" x14ac:dyDescent="0.3">
      <c r="B61" s="66" t="str">
        <f>[1]Mides!E47</f>
        <v>FABIOLA</v>
      </c>
      <c r="C61" s="67" t="str">
        <f>[1]Mides!D47</f>
        <v>QUINTEROS</v>
      </c>
      <c r="D61" s="68" t="str">
        <f>IF([1]Mides!F47=1,"X"," ")</f>
        <v>X</v>
      </c>
      <c r="E61" s="68" t="str">
        <f>IF([1]Mides!F47=2,"X"," ")</f>
        <v xml:space="preserve"> </v>
      </c>
      <c r="F61" s="69">
        <f>[1]Mides!B47</f>
        <v>0</v>
      </c>
      <c r="G61" s="68" t="str">
        <f>IF(AND([1]Mides!H47&gt;=1,[1]Mides!H47&lt;=14),"X"," ")</f>
        <v xml:space="preserve"> </v>
      </c>
      <c r="H61" s="68" t="str">
        <f>IF(AND([1]Mides!H47&gt;=14,[1]Mides!H47&lt;=30),"X"," ")</f>
        <v xml:space="preserve"> </v>
      </c>
      <c r="I61" s="68" t="str">
        <f>IF(AND([1]Mides!H47&gt;=31,[1]Mides!H47&lt;=60),"X","  ")</f>
        <v xml:space="preserve">  </v>
      </c>
      <c r="J61" s="68" t="str">
        <f>IF([1]Mides!H47&gt;60,"X", "  ")</f>
        <v xml:space="preserve">  </v>
      </c>
      <c r="K61" s="70">
        <f>[1]Mides!N47</f>
        <v>0</v>
      </c>
      <c r="L61" s="70">
        <f>[1]Mides!K47</f>
        <v>0</v>
      </c>
      <c r="M61" s="70">
        <f>[1]Mides!L47</f>
        <v>0</v>
      </c>
      <c r="N61" s="70">
        <f>[1]Mides!M47</f>
        <v>0</v>
      </c>
      <c r="O61" s="70">
        <f t="shared" si="0"/>
        <v>0</v>
      </c>
      <c r="P61" s="70">
        <f>[1]Mides!R47</f>
        <v>0</v>
      </c>
      <c r="Q61" s="70">
        <f>[1]Mides!S47</f>
        <v>0</v>
      </c>
    </row>
    <row r="62" spans="2:17" x14ac:dyDescent="0.3">
      <c r="B62" s="66" t="str">
        <f>[1]Mides!E48</f>
        <v>VERONICA</v>
      </c>
      <c r="C62" s="67" t="str">
        <f>[1]Mides!D48</f>
        <v>PEREZ</v>
      </c>
      <c r="D62" s="68" t="str">
        <f>IF([1]Mides!F48=1,"X"," ")</f>
        <v>X</v>
      </c>
      <c r="E62" s="68" t="str">
        <f>IF([1]Mides!F48=2,"X"," ")</f>
        <v xml:space="preserve"> </v>
      </c>
      <c r="F62" s="69">
        <f>[1]Mides!B48</f>
        <v>2184932820108</v>
      </c>
      <c r="G62" s="68" t="str">
        <f>IF(AND([1]Mides!H48&gt;=1,[1]Mides!H48&lt;=14),"X"," ")</f>
        <v xml:space="preserve"> </v>
      </c>
      <c r="H62" s="68" t="str">
        <f>IF(AND([1]Mides!H48&gt;=14,[1]Mides!H48&lt;=30),"X"," ")</f>
        <v xml:space="preserve"> </v>
      </c>
      <c r="I62" s="68" t="str">
        <f>IF(AND([1]Mides!H48&gt;=31,[1]Mides!H48&lt;=60),"X","  ")</f>
        <v xml:space="preserve">  </v>
      </c>
      <c r="J62" s="68" t="str">
        <f>IF([1]Mides!H48&gt;60,"X", "  ")</f>
        <v xml:space="preserve">  </v>
      </c>
      <c r="K62" s="70">
        <f>[1]Mides!N48</f>
        <v>0</v>
      </c>
      <c r="L62" s="70">
        <f>[1]Mides!K48</f>
        <v>0</v>
      </c>
      <c r="M62" s="70">
        <f>[1]Mides!L48</f>
        <v>0</v>
      </c>
      <c r="N62" s="70">
        <f>[1]Mides!M48</f>
        <v>0</v>
      </c>
      <c r="O62" s="70">
        <f t="shared" si="0"/>
        <v>0</v>
      </c>
      <c r="P62" s="70">
        <f>[1]Mides!R48</f>
        <v>0</v>
      </c>
      <c r="Q62" s="70">
        <f>[1]Mides!S48</f>
        <v>0</v>
      </c>
    </row>
    <row r="63" spans="2:17" x14ac:dyDescent="0.3">
      <c r="B63" s="66" t="str">
        <f>[1]Mides!E49</f>
        <v>ALEJANDRO</v>
      </c>
      <c r="C63" s="67" t="str">
        <f>[1]Mides!D49</f>
        <v>PEREZ</v>
      </c>
      <c r="D63" s="68" t="str">
        <f>IF([1]Mides!F49=1,"X"," ")</f>
        <v xml:space="preserve"> </v>
      </c>
      <c r="E63" s="68" t="str">
        <f>IF([1]Mides!F49=2,"X"," ")</f>
        <v>X</v>
      </c>
      <c r="F63" s="69" t="str">
        <f>[1]Mides!B49</f>
        <v>Menor de Edad</v>
      </c>
      <c r="G63" s="68" t="str">
        <f>IF(AND([1]Mides!H49&gt;=1,[1]Mides!H49&lt;=14),"X"," ")</f>
        <v xml:space="preserve"> </v>
      </c>
      <c r="H63" s="68" t="str">
        <f>IF(AND([1]Mides!H49&gt;=14,[1]Mides!H49&lt;=30),"X"," ")</f>
        <v xml:space="preserve"> </v>
      </c>
      <c r="I63" s="68" t="str">
        <f>IF(AND([1]Mides!H49&gt;=31,[1]Mides!H49&lt;=60),"X","  ")</f>
        <v xml:space="preserve">  </v>
      </c>
      <c r="J63" s="68" t="str">
        <f>IF([1]Mides!H49&gt;60,"X", "  ")</f>
        <v xml:space="preserve">  </v>
      </c>
      <c r="K63" s="70">
        <f>[1]Mides!N49</f>
        <v>0</v>
      </c>
      <c r="L63" s="70">
        <f>[1]Mides!K49</f>
        <v>0</v>
      </c>
      <c r="M63" s="70">
        <f>[1]Mides!L49</f>
        <v>0</v>
      </c>
      <c r="N63" s="70">
        <f>[1]Mides!M49</f>
        <v>0</v>
      </c>
      <c r="O63" s="70">
        <f t="shared" si="0"/>
        <v>0</v>
      </c>
      <c r="P63" s="70">
        <f>[1]Mides!R49</f>
        <v>0</v>
      </c>
      <c r="Q63" s="70">
        <f>[1]Mides!S49</f>
        <v>0</v>
      </c>
    </row>
    <row r="64" spans="2:17" x14ac:dyDescent="0.3">
      <c r="B64" s="66" t="str">
        <f>[1]Mides!E50</f>
        <v>PEREZ</v>
      </c>
      <c r="C64" s="67" t="str">
        <f>[1]Mides!D50</f>
        <v>KARLA</v>
      </c>
      <c r="D64" s="68" t="str">
        <f>IF([1]Mides!F50=1,"X"," ")</f>
        <v xml:space="preserve"> </v>
      </c>
      <c r="E64" s="68" t="str">
        <f>IF([1]Mides!F50=2,"X"," ")</f>
        <v>X</v>
      </c>
      <c r="F64" s="69" t="str">
        <f>[1]Mides!B50</f>
        <v>Menor de Edad</v>
      </c>
      <c r="G64" s="68" t="str">
        <f>IF(AND([1]Mides!H50&gt;=1,[1]Mides!H50&lt;=14),"X"," ")</f>
        <v xml:space="preserve"> </v>
      </c>
      <c r="H64" s="68" t="str">
        <f>IF(AND([1]Mides!H50&gt;=14,[1]Mides!H50&lt;=30),"X"," ")</f>
        <v xml:space="preserve"> </v>
      </c>
      <c r="I64" s="68" t="str">
        <f>IF(AND([1]Mides!H50&gt;=31,[1]Mides!H50&lt;=60),"X","  ")</f>
        <v xml:space="preserve">  </v>
      </c>
      <c r="J64" s="68" t="str">
        <f>IF([1]Mides!H50&gt;60,"X", "  ")</f>
        <v xml:space="preserve">  </v>
      </c>
      <c r="K64" s="70">
        <f>[1]Mides!N50</f>
        <v>0</v>
      </c>
      <c r="L64" s="70">
        <f>[1]Mides!K50</f>
        <v>0</v>
      </c>
      <c r="M64" s="70">
        <f>[1]Mides!L50</f>
        <v>0</v>
      </c>
      <c r="N64" s="70">
        <f>[1]Mides!M50</f>
        <v>0</v>
      </c>
      <c r="O64" s="70">
        <f t="shared" si="0"/>
        <v>0</v>
      </c>
      <c r="P64" s="70">
        <f>[1]Mides!R50</f>
        <v>0</v>
      </c>
      <c r="Q64" s="70">
        <f>[1]Mides!S50</f>
        <v>0</v>
      </c>
    </row>
    <row r="65" spans="2:17" x14ac:dyDescent="0.3">
      <c r="B65" s="66" t="str">
        <f>[1]Mides!E51</f>
        <v>EMILIANO</v>
      </c>
      <c r="C65" s="67" t="str">
        <f>[1]Mides!D51</f>
        <v>DIAZ</v>
      </c>
      <c r="D65" s="68" t="str">
        <f>IF([1]Mides!F51=1,"X"," ")</f>
        <v xml:space="preserve"> </v>
      </c>
      <c r="E65" s="68" t="str">
        <f>IF([1]Mides!F51=2,"X"," ")</f>
        <v>X</v>
      </c>
      <c r="F65" s="69" t="str">
        <f>[1]Mides!B51</f>
        <v>Menor de Edad</v>
      </c>
      <c r="G65" s="68" t="str">
        <f>IF(AND([1]Mides!H51&gt;=1,[1]Mides!H51&lt;=14),"X"," ")</f>
        <v xml:space="preserve"> </v>
      </c>
      <c r="H65" s="68" t="str">
        <f>IF(AND([1]Mides!H51&gt;=14,[1]Mides!H51&lt;=30),"X"," ")</f>
        <v xml:space="preserve"> </v>
      </c>
      <c r="I65" s="68" t="str">
        <f>IF(AND([1]Mides!H51&gt;=31,[1]Mides!H51&lt;=60),"X","  ")</f>
        <v xml:space="preserve">  </v>
      </c>
      <c r="J65" s="68" t="str">
        <f>IF([1]Mides!H51&gt;60,"X", "  ")</f>
        <v xml:space="preserve">  </v>
      </c>
      <c r="K65" s="70">
        <f>[1]Mides!N51</f>
        <v>0</v>
      </c>
      <c r="L65" s="70">
        <f>[1]Mides!K51</f>
        <v>0</v>
      </c>
      <c r="M65" s="70">
        <f>[1]Mides!L51</f>
        <v>0</v>
      </c>
      <c r="N65" s="70">
        <f>[1]Mides!M51</f>
        <v>0</v>
      </c>
      <c r="O65" s="70">
        <f t="shared" si="0"/>
        <v>0</v>
      </c>
      <c r="P65" s="70">
        <f>[1]Mides!R51</f>
        <v>0</v>
      </c>
      <c r="Q65" s="70">
        <f>[1]Mides!S51</f>
        <v>0</v>
      </c>
    </row>
    <row r="66" spans="2:17" x14ac:dyDescent="0.3">
      <c r="B66" s="66" t="str">
        <f>[1]Mides!E52</f>
        <v>HEDER</v>
      </c>
      <c r="C66" s="67" t="str">
        <f>[1]Mides!D52</f>
        <v>RAMIREZ</v>
      </c>
      <c r="D66" s="68" t="str">
        <f>IF([1]Mides!F52=1,"X"," ")</f>
        <v xml:space="preserve"> </v>
      </c>
      <c r="E66" s="68" t="str">
        <f>IF([1]Mides!F52=2,"X"," ")</f>
        <v>X</v>
      </c>
      <c r="F66" s="69" t="str">
        <f>[1]Mides!B52</f>
        <v>Menor de Edad</v>
      </c>
      <c r="G66" s="68" t="str">
        <f>IF(AND([1]Mides!H52&gt;=1,[1]Mides!H52&lt;=14),"X"," ")</f>
        <v xml:space="preserve"> </v>
      </c>
      <c r="H66" s="68" t="str">
        <f>IF(AND([1]Mides!H52&gt;=14,[1]Mides!H52&lt;=30),"X"," ")</f>
        <v xml:space="preserve"> </v>
      </c>
      <c r="I66" s="68" t="str">
        <f>IF(AND([1]Mides!H52&gt;=31,[1]Mides!H52&lt;=60),"X","  ")</f>
        <v xml:space="preserve">  </v>
      </c>
      <c r="J66" s="68" t="str">
        <f>IF([1]Mides!H52&gt;60,"X", "  ")</f>
        <v xml:space="preserve">  </v>
      </c>
      <c r="K66" s="70">
        <f>[1]Mides!N52</f>
        <v>0</v>
      </c>
      <c r="L66" s="70">
        <f>[1]Mides!K52</f>
        <v>0</v>
      </c>
      <c r="M66" s="70">
        <f>[1]Mides!L52</f>
        <v>0</v>
      </c>
      <c r="N66" s="70">
        <f>[1]Mides!M52</f>
        <v>0</v>
      </c>
      <c r="O66" s="70">
        <f t="shared" si="0"/>
        <v>0</v>
      </c>
      <c r="P66" s="70">
        <f>[1]Mides!R52</f>
        <v>0</v>
      </c>
      <c r="Q66" s="70">
        <f>[1]Mides!S52</f>
        <v>0</v>
      </c>
    </row>
    <row r="67" spans="2:17" x14ac:dyDescent="0.3">
      <c r="B67" s="66" t="str">
        <f>[1]Mides!E53</f>
        <v>ROSARIO</v>
      </c>
      <c r="C67" s="67" t="str">
        <f>[1]Mides!D53</f>
        <v>KARGA</v>
      </c>
      <c r="D67" s="68" t="str">
        <f>IF([1]Mides!F53=1,"X"," ")</f>
        <v>X</v>
      </c>
      <c r="E67" s="68" t="str">
        <f>IF([1]Mides!F53=2,"X"," ")</f>
        <v xml:space="preserve"> </v>
      </c>
      <c r="F67" s="69">
        <f>[1]Mides!B53</f>
        <v>0</v>
      </c>
      <c r="G67" s="68" t="str">
        <f>IF(AND([1]Mides!H53&gt;=1,[1]Mides!H53&lt;=14),"X"," ")</f>
        <v xml:space="preserve"> </v>
      </c>
      <c r="H67" s="68" t="str">
        <f>IF(AND([1]Mides!H53&gt;=14,[1]Mides!H53&lt;=30),"X"," ")</f>
        <v xml:space="preserve"> </v>
      </c>
      <c r="I67" s="68" t="str">
        <f>IF(AND([1]Mides!H53&gt;=31,[1]Mides!H53&lt;=60),"X","  ")</f>
        <v xml:space="preserve">  </v>
      </c>
      <c r="J67" s="68" t="str">
        <f>IF([1]Mides!H53&gt;60,"X", "  ")</f>
        <v xml:space="preserve">  </v>
      </c>
      <c r="K67" s="70">
        <f>[1]Mides!N53</f>
        <v>0</v>
      </c>
      <c r="L67" s="70">
        <f>[1]Mides!K53</f>
        <v>0</v>
      </c>
      <c r="M67" s="70">
        <f>[1]Mides!L53</f>
        <v>0</v>
      </c>
      <c r="N67" s="70">
        <f>[1]Mides!M53</f>
        <v>0</v>
      </c>
      <c r="O67" s="70">
        <f t="shared" si="0"/>
        <v>0</v>
      </c>
      <c r="P67" s="70">
        <f>[1]Mides!R53</f>
        <v>0</v>
      </c>
      <c r="Q67" s="70">
        <f>[1]Mides!S53</f>
        <v>0</v>
      </c>
    </row>
    <row r="68" spans="2:17" x14ac:dyDescent="0.3">
      <c r="B68" s="66" t="str">
        <f>[1]Mides!E54</f>
        <v>JAQUELINE</v>
      </c>
      <c r="C68" s="67" t="str">
        <f>[1]Mides!D54</f>
        <v>GONZALES</v>
      </c>
      <c r="D68" s="68" t="str">
        <f>IF([1]Mides!F54=1,"X"," ")</f>
        <v>X</v>
      </c>
      <c r="E68" s="68" t="str">
        <f>IF([1]Mides!F54=2,"X"," ")</f>
        <v xml:space="preserve"> </v>
      </c>
      <c r="F68" s="69">
        <f>[1]Mides!B54</f>
        <v>0</v>
      </c>
      <c r="G68" s="68" t="str">
        <f>IF(AND([1]Mides!H54&gt;=1,[1]Mides!H54&lt;=14),"X"," ")</f>
        <v xml:space="preserve"> </v>
      </c>
      <c r="H68" s="68" t="str">
        <f>IF(AND([1]Mides!H54&gt;=14,[1]Mides!H54&lt;=30),"X"," ")</f>
        <v xml:space="preserve"> </v>
      </c>
      <c r="I68" s="68" t="str">
        <f>IF(AND([1]Mides!H54&gt;=31,[1]Mides!H54&lt;=60),"X","  ")</f>
        <v xml:space="preserve">  </v>
      </c>
      <c r="J68" s="68" t="str">
        <f>IF([1]Mides!H54&gt;60,"X", "  ")</f>
        <v xml:space="preserve">  </v>
      </c>
      <c r="K68" s="70">
        <f>[1]Mides!N54</f>
        <v>0</v>
      </c>
      <c r="L68" s="70">
        <f>[1]Mides!K54</f>
        <v>0</v>
      </c>
      <c r="M68" s="70">
        <f>[1]Mides!L54</f>
        <v>0</v>
      </c>
      <c r="N68" s="70">
        <f>[1]Mides!M54</f>
        <v>0</v>
      </c>
      <c r="O68" s="70">
        <f t="shared" si="0"/>
        <v>0</v>
      </c>
      <c r="P68" s="70">
        <f>[1]Mides!R54</f>
        <v>0</v>
      </c>
      <c r="Q68" s="70">
        <f>[1]Mides!S54</f>
        <v>0</v>
      </c>
    </row>
    <row r="69" spans="2:17" x14ac:dyDescent="0.3">
      <c r="B69" s="66" t="str">
        <f>[1]Mides!E55</f>
        <v>LUIS</v>
      </c>
      <c r="C69" s="67" t="str">
        <f>[1]Mides!D55</f>
        <v>CALMO</v>
      </c>
      <c r="D69" s="68" t="str">
        <f>IF([1]Mides!F55=1,"X"," ")</f>
        <v xml:space="preserve"> </v>
      </c>
      <c r="E69" s="68" t="str">
        <f>IF([1]Mides!F55=2,"X"," ")</f>
        <v>X</v>
      </c>
      <c r="F69" s="69" t="str">
        <f>[1]Mides!B55</f>
        <v>Menor de Edad</v>
      </c>
      <c r="G69" s="68" t="str">
        <f>IF(AND([1]Mides!H55&gt;=1,[1]Mides!H55&lt;=14),"X"," ")</f>
        <v xml:space="preserve"> </v>
      </c>
      <c r="H69" s="68" t="str">
        <f>IF(AND([1]Mides!H55&gt;=14,[1]Mides!H55&lt;=30),"X"," ")</f>
        <v xml:space="preserve"> </v>
      </c>
      <c r="I69" s="68" t="str">
        <f>IF(AND([1]Mides!H55&gt;=31,[1]Mides!H55&lt;=60),"X","  ")</f>
        <v xml:space="preserve">  </v>
      </c>
      <c r="J69" s="68" t="str">
        <f>IF([1]Mides!H55&gt;60,"X", "  ")</f>
        <v xml:space="preserve">  </v>
      </c>
      <c r="K69" s="70">
        <f>[1]Mides!N55</f>
        <v>0</v>
      </c>
      <c r="L69" s="70">
        <f>[1]Mides!K55</f>
        <v>0</v>
      </c>
      <c r="M69" s="70">
        <f>[1]Mides!L55</f>
        <v>0</v>
      </c>
      <c r="N69" s="70">
        <f>[1]Mides!M55</f>
        <v>0</v>
      </c>
      <c r="O69" s="70">
        <f t="shared" si="0"/>
        <v>0</v>
      </c>
      <c r="P69" s="70">
        <f>[1]Mides!R55</f>
        <v>0</v>
      </c>
      <c r="Q69" s="70">
        <f>[1]Mides!S55</f>
        <v>0</v>
      </c>
    </row>
    <row r="70" spans="2:17" x14ac:dyDescent="0.3">
      <c r="B70" s="66" t="str">
        <f>[1]Mides!E56</f>
        <v>ERIC K</v>
      </c>
      <c r="C70" s="67" t="str">
        <f>[1]Mides!D56</f>
        <v xml:space="preserve">LOPEZ </v>
      </c>
      <c r="D70" s="68" t="str">
        <f>IF([1]Mides!F56=1,"X"," ")</f>
        <v xml:space="preserve"> </v>
      </c>
      <c r="E70" s="68" t="str">
        <f>IF([1]Mides!F56=2,"X"," ")</f>
        <v>X</v>
      </c>
      <c r="F70" s="69">
        <f>[1]Mides!B56</f>
        <v>2240044090101</v>
      </c>
      <c r="G70" s="68" t="str">
        <f>IF(AND([1]Mides!H56&gt;=1,[1]Mides!H56&lt;=14),"X"," ")</f>
        <v xml:space="preserve"> </v>
      </c>
      <c r="H70" s="68" t="str">
        <f>IF(AND([1]Mides!H56&gt;=14,[1]Mides!H56&lt;=30),"X"," ")</f>
        <v xml:space="preserve"> </v>
      </c>
      <c r="I70" s="68" t="str">
        <f>IF(AND([1]Mides!H56&gt;=31,[1]Mides!H56&lt;=60),"X","  ")</f>
        <v xml:space="preserve">  </v>
      </c>
      <c r="J70" s="68" t="str">
        <f>IF([1]Mides!H56&gt;60,"X", "  ")</f>
        <v xml:space="preserve">  </v>
      </c>
      <c r="K70" s="70">
        <f>[1]Mides!N56</f>
        <v>0</v>
      </c>
      <c r="L70" s="70">
        <f>[1]Mides!K56</f>
        <v>0</v>
      </c>
      <c r="M70" s="70">
        <f>[1]Mides!L56</f>
        <v>0</v>
      </c>
      <c r="N70" s="70">
        <f>[1]Mides!M56</f>
        <v>0</v>
      </c>
      <c r="O70" s="70">
        <f t="shared" si="0"/>
        <v>0</v>
      </c>
      <c r="P70" s="70">
        <f>[1]Mides!R56</f>
        <v>0</v>
      </c>
      <c r="Q70" s="70">
        <f>[1]Mides!S56</f>
        <v>0</v>
      </c>
    </row>
    <row r="71" spans="2:17" x14ac:dyDescent="0.3">
      <c r="B71" s="66" t="str">
        <f>[1]Mides!E57</f>
        <v>VIVIAN</v>
      </c>
      <c r="C71" s="67" t="str">
        <f>[1]Mides!D57</f>
        <v>PEC</v>
      </c>
      <c r="D71" s="68" t="str">
        <f>IF([1]Mides!F57=1,"X"," ")</f>
        <v>X</v>
      </c>
      <c r="E71" s="68" t="str">
        <f>IF([1]Mides!F57=2,"X"," ")</f>
        <v xml:space="preserve"> </v>
      </c>
      <c r="F71" s="69" t="str">
        <f>[1]Mides!B57</f>
        <v>Menor de Edad</v>
      </c>
      <c r="G71" s="68" t="str">
        <f>IF(AND([1]Mides!H57&gt;=1,[1]Mides!H57&lt;=14),"X"," ")</f>
        <v xml:space="preserve"> </v>
      </c>
      <c r="H71" s="68" t="str">
        <f>IF(AND([1]Mides!H57&gt;=14,[1]Mides!H57&lt;=30),"X"," ")</f>
        <v xml:space="preserve"> </v>
      </c>
      <c r="I71" s="68" t="str">
        <f>IF(AND([1]Mides!H57&gt;=31,[1]Mides!H57&lt;=60),"X","  ")</f>
        <v xml:space="preserve">  </v>
      </c>
      <c r="J71" s="68" t="str">
        <f>IF([1]Mides!H57&gt;60,"X", "  ")</f>
        <v xml:space="preserve">  </v>
      </c>
      <c r="K71" s="70">
        <f>[1]Mides!N57</f>
        <v>0</v>
      </c>
      <c r="L71" s="70">
        <f>[1]Mides!K57</f>
        <v>0</v>
      </c>
      <c r="M71" s="70">
        <f>[1]Mides!L57</f>
        <v>0</v>
      </c>
      <c r="N71" s="70">
        <f>[1]Mides!M57</f>
        <v>0</v>
      </c>
      <c r="O71" s="70">
        <f t="shared" si="0"/>
        <v>0</v>
      </c>
      <c r="P71" s="70">
        <f>[1]Mides!R57</f>
        <v>0</v>
      </c>
      <c r="Q71" s="70">
        <f>[1]Mides!S57</f>
        <v>0</v>
      </c>
    </row>
    <row r="72" spans="2:17" x14ac:dyDescent="0.3">
      <c r="B72" s="66" t="str">
        <f>[1]Mides!E58</f>
        <v>KATTY</v>
      </c>
      <c r="C72" s="67">
        <f>[1]Mides!D58</f>
        <v>0</v>
      </c>
      <c r="D72" s="68" t="str">
        <f>IF([1]Mides!F58=1,"X"," ")</f>
        <v xml:space="preserve"> </v>
      </c>
      <c r="E72" s="68" t="str">
        <f>IF([1]Mides!F58=2,"X"," ")</f>
        <v>X</v>
      </c>
      <c r="F72" s="69" t="str">
        <f>[1]Mides!B58</f>
        <v>Menor de Edad</v>
      </c>
      <c r="G72" s="68" t="str">
        <f>IF(AND([1]Mides!H58&gt;=1,[1]Mides!H58&lt;=14),"X"," ")</f>
        <v xml:space="preserve"> </v>
      </c>
      <c r="H72" s="68" t="str">
        <f>IF(AND([1]Mides!H58&gt;=14,[1]Mides!H58&lt;=30),"X"," ")</f>
        <v xml:space="preserve"> </v>
      </c>
      <c r="I72" s="68" t="str">
        <f>IF(AND([1]Mides!H58&gt;=31,[1]Mides!H58&lt;=60),"X","  ")</f>
        <v xml:space="preserve">  </v>
      </c>
      <c r="J72" s="68" t="str">
        <f>IF([1]Mides!H58&gt;60,"X", "  ")</f>
        <v xml:space="preserve">  </v>
      </c>
      <c r="K72" s="70">
        <f>[1]Mides!N58</f>
        <v>0</v>
      </c>
      <c r="L72" s="70">
        <f>[1]Mides!K58</f>
        <v>0</v>
      </c>
      <c r="M72" s="70">
        <f>[1]Mides!L58</f>
        <v>0</v>
      </c>
      <c r="N72" s="70">
        <f>[1]Mides!M58</f>
        <v>0</v>
      </c>
      <c r="O72" s="70">
        <f t="shared" si="0"/>
        <v>0</v>
      </c>
      <c r="P72" s="70">
        <f>[1]Mides!R58</f>
        <v>0</v>
      </c>
      <c r="Q72" s="70">
        <f>[1]Mides!S58</f>
        <v>0</v>
      </c>
    </row>
    <row r="73" spans="2:17" x14ac:dyDescent="0.3">
      <c r="B73" s="66" t="str">
        <f>[1]Mides!E59</f>
        <v>ADRIAN</v>
      </c>
      <c r="C73" s="67" t="str">
        <f>[1]Mides!D59</f>
        <v>ARIAS</v>
      </c>
      <c r="D73" s="68" t="str">
        <f>IF([1]Mides!F59=1,"X"," ")</f>
        <v xml:space="preserve"> </v>
      </c>
      <c r="E73" s="68" t="str">
        <f>IF([1]Mides!F59=2,"X"," ")</f>
        <v>X</v>
      </c>
      <c r="F73" s="69" t="str">
        <f>[1]Mides!B59</f>
        <v>Menor de Edad</v>
      </c>
      <c r="G73" s="68" t="str">
        <f>IF(AND([1]Mides!H59&gt;=1,[1]Mides!H59&lt;=14),"X"," ")</f>
        <v xml:space="preserve"> </v>
      </c>
      <c r="H73" s="68" t="str">
        <f>IF(AND([1]Mides!H59&gt;=14,[1]Mides!H59&lt;=30),"X"," ")</f>
        <v xml:space="preserve"> </v>
      </c>
      <c r="I73" s="68" t="str">
        <f>IF(AND([1]Mides!H59&gt;=31,[1]Mides!H59&lt;=60),"X","  ")</f>
        <v xml:space="preserve">  </v>
      </c>
      <c r="J73" s="68" t="str">
        <f>IF([1]Mides!H59&gt;60,"X", "  ")</f>
        <v xml:space="preserve">  </v>
      </c>
      <c r="K73" s="70">
        <f>[1]Mides!N59</f>
        <v>0</v>
      </c>
      <c r="L73" s="70">
        <f>[1]Mides!K59</f>
        <v>0</v>
      </c>
      <c r="M73" s="70">
        <f>[1]Mides!L59</f>
        <v>0</v>
      </c>
      <c r="N73" s="70">
        <f>[1]Mides!M59</f>
        <v>0</v>
      </c>
      <c r="O73" s="70">
        <f t="shared" si="0"/>
        <v>0</v>
      </c>
      <c r="P73" s="70">
        <f>[1]Mides!R59</f>
        <v>0</v>
      </c>
      <c r="Q73" s="70">
        <f>[1]Mides!S59</f>
        <v>0</v>
      </c>
    </row>
    <row r="74" spans="2:17" x14ac:dyDescent="0.3">
      <c r="B74" s="66" t="str">
        <f>[1]Mides!E60</f>
        <v>MARTINEZ</v>
      </c>
      <c r="C74" s="67" t="str">
        <f>[1]Mides!D60</f>
        <v>JOSE</v>
      </c>
      <c r="D74" s="68" t="str">
        <f>IF([1]Mides!F60=1,"X"," ")</f>
        <v>X</v>
      </c>
      <c r="E74" s="68" t="str">
        <f>IF([1]Mides!F60=2,"X"," ")</f>
        <v xml:space="preserve"> </v>
      </c>
      <c r="F74" s="69">
        <f>[1]Mides!B60</f>
        <v>0</v>
      </c>
      <c r="G74" s="68" t="str">
        <f>IF(AND([1]Mides!H60&gt;=1,[1]Mides!H60&lt;=14),"X"," ")</f>
        <v xml:space="preserve"> </v>
      </c>
      <c r="H74" s="68" t="str">
        <f>IF(AND([1]Mides!H60&gt;=14,[1]Mides!H60&lt;=30),"X"," ")</f>
        <v xml:space="preserve"> </v>
      </c>
      <c r="I74" s="68" t="str">
        <f>IF(AND([1]Mides!H60&gt;=31,[1]Mides!H60&lt;=60),"X","  ")</f>
        <v xml:space="preserve">  </v>
      </c>
      <c r="J74" s="68" t="str">
        <f>IF([1]Mides!H60&gt;60,"X", "  ")</f>
        <v xml:space="preserve">  </v>
      </c>
      <c r="K74" s="70">
        <f>[1]Mides!N60</f>
        <v>0</v>
      </c>
      <c r="L74" s="70">
        <f>[1]Mides!K60</f>
        <v>0</v>
      </c>
      <c r="M74" s="70">
        <f>[1]Mides!L60</f>
        <v>0</v>
      </c>
      <c r="N74" s="70">
        <f>[1]Mides!M60</f>
        <v>0</v>
      </c>
      <c r="O74" s="70">
        <f t="shared" si="0"/>
        <v>0</v>
      </c>
      <c r="P74" s="70">
        <f>[1]Mides!R60</f>
        <v>0</v>
      </c>
      <c r="Q74" s="70">
        <f>[1]Mides!S60</f>
        <v>0</v>
      </c>
    </row>
    <row r="75" spans="2:17" x14ac:dyDescent="0.3">
      <c r="B75" s="66" t="str">
        <f>[1]Mides!E61</f>
        <v>ROSA</v>
      </c>
      <c r="C75" s="67" t="str">
        <f>[1]Mides!D61</f>
        <v>RIVERA</v>
      </c>
      <c r="D75" s="68" t="str">
        <f>IF([1]Mides!F61=1,"X"," ")</f>
        <v xml:space="preserve"> </v>
      </c>
      <c r="E75" s="68" t="str">
        <f>IF([1]Mides!F61=2,"X"," ")</f>
        <v>X</v>
      </c>
      <c r="F75" s="69">
        <f>[1]Mides!B61</f>
        <v>214422160101</v>
      </c>
      <c r="G75" s="68" t="str">
        <f>IF(AND([1]Mides!H61&gt;=1,[1]Mides!H61&lt;=14),"X"," ")</f>
        <v xml:space="preserve"> </v>
      </c>
      <c r="H75" s="68" t="str">
        <f>IF(AND([1]Mides!H61&gt;=14,[1]Mides!H61&lt;=30),"X"," ")</f>
        <v xml:space="preserve"> </v>
      </c>
      <c r="I75" s="68" t="str">
        <f>IF(AND([1]Mides!H61&gt;=31,[1]Mides!H61&lt;=60),"X","  ")</f>
        <v xml:space="preserve">  </v>
      </c>
      <c r="J75" s="68" t="str">
        <f>IF([1]Mides!H61&gt;60,"X", "  ")</f>
        <v xml:space="preserve">  </v>
      </c>
      <c r="K75" s="70">
        <f>[1]Mides!N61</f>
        <v>0</v>
      </c>
      <c r="L75" s="70">
        <f>[1]Mides!K61</f>
        <v>0</v>
      </c>
      <c r="M75" s="70">
        <f>[1]Mides!L61</f>
        <v>0</v>
      </c>
      <c r="N75" s="70">
        <f>[1]Mides!M61</f>
        <v>0</v>
      </c>
      <c r="O75" s="70">
        <f t="shared" si="0"/>
        <v>0</v>
      </c>
      <c r="P75" s="70">
        <f>[1]Mides!R61</f>
        <v>0</v>
      </c>
      <c r="Q75" s="70">
        <f>[1]Mides!S61</f>
        <v>0</v>
      </c>
    </row>
    <row r="76" spans="2:17" x14ac:dyDescent="0.3">
      <c r="B76" s="66" t="str">
        <f>[1]Mides!E62</f>
        <v>STEVE</v>
      </c>
      <c r="C76" s="67" t="str">
        <f>[1]Mides!D62</f>
        <v>ARIAS</v>
      </c>
      <c r="D76" s="68" t="str">
        <f>IF([1]Mides!F62=1,"X"," ")</f>
        <v xml:space="preserve"> </v>
      </c>
      <c r="E76" s="68" t="str">
        <f>IF([1]Mides!F62=2,"X"," ")</f>
        <v>X</v>
      </c>
      <c r="F76" s="69">
        <f>[1]Mides!B62</f>
        <v>2142361240101</v>
      </c>
      <c r="G76" s="68" t="str">
        <f>IF(AND([1]Mides!H62&gt;=1,[1]Mides!H62&lt;=14),"X"," ")</f>
        <v xml:space="preserve"> </v>
      </c>
      <c r="H76" s="68" t="str">
        <f>IF(AND([1]Mides!H62&gt;=14,[1]Mides!H62&lt;=30),"X"," ")</f>
        <v xml:space="preserve"> </v>
      </c>
      <c r="I76" s="68" t="str">
        <f>IF(AND([1]Mides!H62&gt;=31,[1]Mides!H62&lt;=60),"X","  ")</f>
        <v xml:space="preserve">  </v>
      </c>
      <c r="J76" s="68" t="str">
        <f>IF([1]Mides!H62&gt;60,"X", "  ")</f>
        <v xml:space="preserve">  </v>
      </c>
      <c r="K76" s="70">
        <f>[1]Mides!N62</f>
        <v>0</v>
      </c>
      <c r="L76" s="70">
        <f>[1]Mides!K62</f>
        <v>0</v>
      </c>
      <c r="M76" s="70">
        <f>[1]Mides!L62</f>
        <v>0</v>
      </c>
      <c r="N76" s="70">
        <f>[1]Mides!M62</f>
        <v>0</v>
      </c>
      <c r="O76" s="70">
        <f t="shared" si="0"/>
        <v>0</v>
      </c>
      <c r="P76" s="70">
        <f>[1]Mides!R62</f>
        <v>0</v>
      </c>
      <c r="Q76" s="70">
        <f>[1]Mides!S62</f>
        <v>0</v>
      </c>
    </row>
    <row r="77" spans="2:17" x14ac:dyDescent="0.3">
      <c r="B77" s="66" t="str">
        <f>[1]Mides!E63</f>
        <v>Sandra</v>
      </c>
      <c r="C77" s="67" t="str">
        <f>[1]Mides!D63</f>
        <v>Castillo</v>
      </c>
      <c r="D77" s="68" t="str">
        <f>IF([1]Mides!F63=1,"X"," ")</f>
        <v>X</v>
      </c>
      <c r="E77" s="68" t="str">
        <f>IF([1]Mides!F63=2,"X"," ")</f>
        <v xml:space="preserve"> </v>
      </c>
      <c r="F77" s="69" t="str">
        <f>[1]Mides!B63</f>
        <v xml:space="preserve">PENDIENTE </v>
      </c>
      <c r="G77" s="68" t="str">
        <f>IF(AND([1]Mides!H63&gt;=1,[1]Mides!H63&lt;=14),"X"," ")</f>
        <v xml:space="preserve"> </v>
      </c>
      <c r="H77" s="68" t="str">
        <f>IF(AND([1]Mides!H63&gt;=14,[1]Mides!H63&lt;=30),"X"," ")</f>
        <v xml:space="preserve"> </v>
      </c>
      <c r="I77" s="68" t="str">
        <f>IF(AND([1]Mides!H63&gt;=31,[1]Mides!H63&lt;=60),"X","  ")</f>
        <v>X</v>
      </c>
      <c r="J77" s="68" t="str">
        <f>IF([1]Mides!H63&gt;60,"X", "  ")</f>
        <v xml:space="preserve">  </v>
      </c>
      <c r="K77" s="70">
        <f>[1]Mides!N63</f>
        <v>0</v>
      </c>
      <c r="L77" s="70">
        <f>[1]Mides!K63</f>
        <v>0</v>
      </c>
      <c r="M77" s="70">
        <f>[1]Mides!L63</f>
        <v>0</v>
      </c>
      <c r="N77" s="70" t="str">
        <f>[1]Mides!M63</f>
        <v>X</v>
      </c>
      <c r="O77" s="70">
        <f t="shared" si="0"/>
        <v>0</v>
      </c>
      <c r="P77" s="70" t="str">
        <f>[1]Mides!R63</f>
        <v>Guatemala</v>
      </c>
      <c r="Q77" s="70" t="str">
        <f>[1]Mides!S63</f>
        <v>Guatemala</v>
      </c>
    </row>
    <row r="78" spans="2:17" x14ac:dyDescent="0.3">
      <c r="B78" s="66" t="str">
        <f>[1]Mides!E64</f>
        <v>Luis</v>
      </c>
      <c r="C78" s="67" t="str">
        <f>[1]Mides!D64</f>
        <v xml:space="preserve">Ruano </v>
      </c>
      <c r="D78" s="68" t="str">
        <f>IF([1]Mides!F64=1,"X"," ")</f>
        <v xml:space="preserve"> </v>
      </c>
      <c r="E78" s="68" t="str">
        <f>IF([1]Mides!F64=2,"X"," ")</f>
        <v>X</v>
      </c>
      <c r="F78" s="69" t="str">
        <f>[1]Mides!B64</f>
        <v xml:space="preserve">PENDIENTE </v>
      </c>
      <c r="G78" s="68" t="str">
        <f>IF(AND([1]Mides!H64&gt;=1,[1]Mides!H64&lt;=14),"X"," ")</f>
        <v xml:space="preserve"> </v>
      </c>
      <c r="H78" s="68" t="str">
        <f>IF(AND([1]Mides!H64&gt;=14,[1]Mides!H64&lt;=30),"X"," ")</f>
        <v>X</v>
      </c>
      <c r="I78" s="68" t="str">
        <f>IF(AND([1]Mides!H64&gt;=31,[1]Mides!H64&lt;=60),"X","  ")</f>
        <v xml:space="preserve">  </v>
      </c>
      <c r="J78" s="68" t="str">
        <f>IF([1]Mides!H64&gt;60,"X", "  ")</f>
        <v xml:space="preserve">  </v>
      </c>
      <c r="K78" s="70">
        <f>[1]Mides!N64</f>
        <v>0</v>
      </c>
      <c r="L78" s="70">
        <f>[1]Mides!K64</f>
        <v>0</v>
      </c>
      <c r="M78" s="70">
        <f>[1]Mides!L64</f>
        <v>0</v>
      </c>
      <c r="N78" s="70" t="str">
        <f>[1]Mides!M64</f>
        <v>X</v>
      </c>
      <c r="O78" s="70">
        <f t="shared" si="0"/>
        <v>0</v>
      </c>
      <c r="P78" s="70" t="str">
        <f>[1]Mides!R64</f>
        <v>Guatemala</v>
      </c>
      <c r="Q78" s="70" t="str">
        <f>[1]Mides!S64</f>
        <v>Guatemala</v>
      </c>
    </row>
    <row r="79" spans="2:17" x14ac:dyDescent="0.3">
      <c r="B79" s="66" t="str">
        <f>[1]Mides!E65</f>
        <v>Fatima</v>
      </c>
      <c r="C79" s="67" t="str">
        <f>[1]Mides!D65</f>
        <v>Barrios</v>
      </c>
      <c r="D79" s="68" t="str">
        <f>IF([1]Mides!F65=1,"X"," ")</f>
        <v>X</v>
      </c>
      <c r="E79" s="68" t="str">
        <f>IF([1]Mides!F65=2,"X"," ")</f>
        <v xml:space="preserve"> </v>
      </c>
      <c r="F79" s="69" t="str">
        <f>[1]Mides!B65</f>
        <v xml:space="preserve">PENDIENTE </v>
      </c>
      <c r="G79" s="68" t="str">
        <f>IF(AND([1]Mides!H65&gt;=1,[1]Mides!H65&lt;=14),"X"," ")</f>
        <v>X</v>
      </c>
      <c r="H79" s="68" t="str">
        <f>IF(AND([1]Mides!H65&gt;=14,[1]Mides!H65&lt;=30),"X"," ")</f>
        <v xml:space="preserve"> </v>
      </c>
      <c r="I79" s="68" t="str">
        <f>IF(AND([1]Mides!H65&gt;=31,[1]Mides!H65&lt;=60),"X","  ")</f>
        <v xml:space="preserve">  </v>
      </c>
      <c r="J79" s="68" t="str">
        <f>IF([1]Mides!H65&gt;60,"X", "  ")</f>
        <v xml:space="preserve">  </v>
      </c>
      <c r="K79" s="70">
        <f>[1]Mides!N65</f>
        <v>0</v>
      </c>
      <c r="L79" s="70">
        <f>[1]Mides!K65</f>
        <v>0</v>
      </c>
      <c r="M79" s="70">
        <f>[1]Mides!L65</f>
        <v>0</v>
      </c>
      <c r="N79" s="70" t="str">
        <f>[1]Mides!M65</f>
        <v>X</v>
      </c>
      <c r="O79" s="70">
        <f t="shared" si="0"/>
        <v>0</v>
      </c>
      <c r="P79" s="70" t="str">
        <f>[1]Mides!R65</f>
        <v>Guatemala</v>
      </c>
      <c r="Q79" s="70" t="str">
        <f>[1]Mides!S65</f>
        <v>Guatemala</v>
      </c>
    </row>
    <row r="80" spans="2:17" x14ac:dyDescent="0.3">
      <c r="B80" s="66" t="str">
        <f>[1]Mides!E66</f>
        <v>Margely</v>
      </c>
      <c r="C80" s="67" t="str">
        <f>[1]Mides!D66</f>
        <v xml:space="preserve">Morales </v>
      </c>
      <c r="D80" s="68" t="str">
        <f>IF([1]Mides!F66=1,"X"," ")</f>
        <v>X</v>
      </c>
      <c r="E80" s="68" t="str">
        <f>IF([1]Mides!F66=2,"X"," ")</f>
        <v xml:space="preserve"> </v>
      </c>
      <c r="F80" s="69" t="str">
        <f>[1]Mides!B66</f>
        <v xml:space="preserve">PENDIENTE </v>
      </c>
      <c r="G80" s="68" t="str">
        <f>IF(AND([1]Mides!H66&gt;=1,[1]Mides!H66&lt;=14),"X"," ")</f>
        <v xml:space="preserve"> </v>
      </c>
      <c r="H80" s="68" t="str">
        <f>IF(AND([1]Mides!H66&gt;=14,[1]Mides!H66&lt;=30),"X"," ")</f>
        <v xml:space="preserve"> </v>
      </c>
      <c r="I80" s="68" t="str">
        <f>IF(AND([1]Mides!H66&gt;=31,[1]Mides!H66&lt;=60),"X","  ")</f>
        <v>X</v>
      </c>
      <c r="J80" s="68" t="str">
        <f>IF([1]Mides!H66&gt;60,"X", "  ")</f>
        <v xml:space="preserve">  </v>
      </c>
      <c r="K80" s="70">
        <f>[1]Mides!N66</f>
        <v>0</v>
      </c>
      <c r="L80" s="70">
        <f>[1]Mides!K66</f>
        <v>0</v>
      </c>
      <c r="M80" s="70">
        <f>[1]Mides!L66</f>
        <v>0</v>
      </c>
      <c r="N80" s="70" t="str">
        <f>[1]Mides!M66</f>
        <v>X</v>
      </c>
      <c r="O80" s="70">
        <f t="shared" si="0"/>
        <v>0</v>
      </c>
      <c r="P80" s="70" t="str">
        <f>[1]Mides!R66</f>
        <v>Guatemala</v>
      </c>
      <c r="Q80" s="70" t="str">
        <f>[1]Mides!S66</f>
        <v>Guatemala</v>
      </c>
    </row>
    <row r="81" spans="2:17" x14ac:dyDescent="0.3">
      <c r="B81" s="66" t="str">
        <f>[1]Mides!E67</f>
        <v>Melany</v>
      </c>
      <c r="C81" s="67" t="str">
        <f>[1]Mides!D67</f>
        <v xml:space="preserve">Pelico </v>
      </c>
      <c r="D81" s="68" t="str">
        <f>IF([1]Mides!F67=1,"X"," ")</f>
        <v>X</v>
      </c>
      <c r="E81" s="68" t="str">
        <f>IF([1]Mides!F67=2,"X"," ")</f>
        <v xml:space="preserve"> </v>
      </c>
      <c r="F81" s="69" t="str">
        <f>[1]Mides!B67</f>
        <v xml:space="preserve">PENDIENTE </v>
      </c>
      <c r="G81" s="68" t="str">
        <f>IF(AND([1]Mides!H67&gt;=1,[1]Mides!H67&lt;=14),"X"," ")</f>
        <v>X</v>
      </c>
      <c r="H81" s="68" t="str">
        <f>IF(AND([1]Mides!H67&gt;=14,[1]Mides!H67&lt;=30),"X"," ")</f>
        <v xml:space="preserve"> </v>
      </c>
      <c r="I81" s="68" t="str">
        <f>IF(AND([1]Mides!H67&gt;=31,[1]Mides!H67&lt;=60),"X","  ")</f>
        <v xml:space="preserve">  </v>
      </c>
      <c r="J81" s="68" t="str">
        <f>IF([1]Mides!H67&gt;60,"X", "  ")</f>
        <v xml:space="preserve">  </v>
      </c>
      <c r="K81" s="70">
        <f>[1]Mides!N67</f>
        <v>0</v>
      </c>
      <c r="L81" s="70">
        <f>[1]Mides!K67</f>
        <v>0</v>
      </c>
      <c r="M81" s="70">
        <f>[1]Mides!L67</f>
        <v>0</v>
      </c>
      <c r="N81" s="70" t="str">
        <f>[1]Mides!M67</f>
        <v>x</v>
      </c>
      <c r="O81" s="70">
        <f t="shared" si="0"/>
        <v>0</v>
      </c>
      <c r="P81" s="70" t="str">
        <f>[1]Mides!R67</f>
        <v>Guatemala</v>
      </c>
      <c r="Q81" s="70" t="str">
        <f>[1]Mides!S67</f>
        <v>Guatemala</v>
      </c>
    </row>
    <row r="82" spans="2:17" x14ac:dyDescent="0.3">
      <c r="B82" s="66" t="str">
        <f>[1]Mides!E68</f>
        <v>Irene</v>
      </c>
      <c r="C82" s="67" t="str">
        <f>[1]Mides!D68</f>
        <v>Gordillo</v>
      </c>
      <c r="D82" s="68" t="str">
        <f>IF([1]Mides!F68=1,"X"," ")</f>
        <v>X</v>
      </c>
      <c r="E82" s="68" t="str">
        <f>IF([1]Mides!F68=2,"X"," ")</f>
        <v xml:space="preserve"> </v>
      </c>
      <c r="F82" s="69" t="str">
        <f>[1]Mides!B68</f>
        <v xml:space="preserve">PENDIENTE </v>
      </c>
      <c r="G82" s="68" t="str">
        <f>IF(AND([1]Mides!H68&gt;=1,[1]Mides!H68&lt;=14),"X"," ")</f>
        <v xml:space="preserve"> </v>
      </c>
      <c r="H82" s="68" t="str">
        <f>IF(AND([1]Mides!H68&gt;=14,[1]Mides!H68&lt;=30),"X"," ")</f>
        <v xml:space="preserve"> </v>
      </c>
      <c r="I82" s="68" t="str">
        <f>IF(AND([1]Mides!H68&gt;=31,[1]Mides!H68&lt;=60),"X","  ")</f>
        <v xml:space="preserve">  </v>
      </c>
      <c r="J82" s="68" t="str">
        <f>IF([1]Mides!H68&gt;60,"X", "  ")</f>
        <v xml:space="preserve">  </v>
      </c>
      <c r="K82" s="70">
        <f>[1]Mides!N68</f>
        <v>0</v>
      </c>
      <c r="L82" s="70">
        <f>[1]Mides!K68</f>
        <v>0</v>
      </c>
      <c r="M82" s="70">
        <f>[1]Mides!L68</f>
        <v>0</v>
      </c>
      <c r="N82" s="70" t="str">
        <f>[1]Mides!M68</f>
        <v>x</v>
      </c>
      <c r="O82" s="70">
        <f t="shared" si="0"/>
        <v>0</v>
      </c>
      <c r="P82" s="70" t="str">
        <f>[1]Mides!R68</f>
        <v>Guatemala</v>
      </c>
      <c r="Q82" s="70" t="str">
        <f>[1]Mides!S68</f>
        <v>Guatemala</v>
      </c>
    </row>
    <row r="83" spans="2:17" x14ac:dyDescent="0.3">
      <c r="B83" s="66" t="str">
        <f>[1]Mides!E69</f>
        <v>Carla</v>
      </c>
      <c r="C83" s="67" t="str">
        <f>[1]Mides!D69</f>
        <v xml:space="preserve">Marroquin </v>
      </c>
      <c r="D83" s="68" t="str">
        <f>IF([1]Mides!F69=1,"X"," ")</f>
        <v>X</v>
      </c>
      <c r="E83" s="68" t="str">
        <f>IF([1]Mides!F69=2,"X"," ")</f>
        <v xml:space="preserve"> </v>
      </c>
      <c r="F83" s="69" t="str">
        <f>[1]Mides!B69</f>
        <v xml:space="preserve">PENDIENTE </v>
      </c>
      <c r="G83" s="68" t="str">
        <f>IF(AND([1]Mides!H69&gt;=1,[1]Mides!H69&lt;=14),"X"," ")</f>
        <v xml:space="preserve"> </v>
      </c>
      <c r="H83" s="68" t="str">
        <f>IF(AND([1]Mides!H69&gt;=14,[1]Mides!H69&lt;=30),"X"," ")</f>
        <v>X</v>
      </c>
      <c r="I83" s="68" t="str">
        <f>IF(AND([1]Mides!H69&gt;=31,[1]Mides!H69&lt;=60),"X","  ")</f>
        <v xml:space="preserve">  </v>
      </c>
      <c r="J83" s="68" t="str">
        <f>IF([1]Mides!H69&gt;60,"X", "  ")</f>
        <v xml:space="preserve">  </v>
      </c>
      <c r="K83" s="70">
        <f>[1]Mides!N69</f>
        <v>0</v>
      </c>
      <c r="L83" s="70">
        <f>[1]Mides!K69</f>
        <v>0</v>
      </c>
      <c r="M83" s="70">
        <f>[1]Mides!L69</f>
        <v>0</v>
      </c>
      <c r="N83" s="70" t="str">
        <f>[1]Mides!M69</f>
        <v>x</v>
      </c>
      <c r="O83" s="70">
        <f t="shared" si="0"/>
        <v>0</v>
      </c>
      <c r="P83" s="70" t="str">
        <f>[1]Mides!R69</f>
        <v>Guatemala</v>
      </c>
      <c r="Q83" s="70" t="str">
        <f>[1]Mides!S69</f>
        <v>Guatemala</v>
      </c>
    </row>
    <row r="84" spans="2:17" x14ac:dyDescent="0.3">
      <c r="B84" s="66" t="str">
        <f>[1]Mides!E70</f>
        <v>Janeth</v>
      </c>
      <c r="C84" s="67" t="str">
        <f>[1]Mides!D70</f>
        <v xml:space="preserve">Marroquin </v>
      </c>
      <c r="D84" s="68" t="str">
        <f>IF([1]Mides!F70=1,"X"," ")</f>
        <v>X</v>
      </c>
      <c r="E84" s="68" t="str">
        <f>IF([1]Mides!F70=2,"X"," ")</f>
        <v xml:space="preserve"> </v>
      </c>
      <c r="F84" s="69" t="str">
        <f>[1]Mides!B70</f>
        <v xml:space="preserve">PENDIENTE </v>
      </c>
      <c r="G84" s="68" t="str">
        <f>IF(AND([1]Mides!H70&gt;=1,[1]Mides!H70&lt;=14),"X"," ")</f>
        <v xml:space="preserve"> </v>
      </c>
      <c r="H84" s="68" t="str">
        <f>IF(AND([1]Mides!H70&gt;=14,[1]Mides!H70&lt;=30),"X"," ")</f>
        <v>X</v>
      </c>
      <c r="I84" s="68" t="str">
        <f>IF(AND([1]Mides!H70&gt;=31,[1]Mides!H70&lt;=60),"X","  ")</f>
        <v xml:space="preserve">  </v>
      </c>
      <c r="J84" s="68" t="str">
        <f>IF([1]Mides!H70&gt;60,"X", "  ")</f>
        <v xml:space="preserve">  </v>
      </c>
      <c r="K84" s="70">
        <f>[1]Mides!N70</f>
        <v>0</v>
      </c>
      <c r="L84" s="70">
        <f>[1]Mides!K70</f>
        <v>0</v>
      </c>
      <c r="M84" s="70">
        <f>[1]Mides!L70</f>
        <v>0</v>
      </c>
      <c r="N84" s="70" t="str">
        <f>[1]Mides!M70</f>
        <v>x</v>
      </c>
      <c r="O84" s="70">
        <f t="shared" si="0"/>
        <v>0</v>
      </c>
      <c r="P84" s="70" t="str">
        <f>[1]Mides!R70</f>
        <v>Guatemala</v>
      </c>
      <c r="Q84" s="70" t="str">
        <f>[1]Mides!S70</f>
        <v>Guatemala</v>
      </c>
    </row>
    <row r="85" spans="2:17" x14ac:dyDescent="0.3">
      <c r="B85" s="66" t="str">
        <f>[1]Mides!E71</f>
        <v>Estibaliz</v>
      </c>
      <c r="C85" s="67" t="str">
        <f>[1]Mides!D71</f>
        <v>Contreras</v>
      </c>
      <c r="D85" s="68" t="str">
        <f>IF([1]Mides!F71=1,"X"," ")</f>
        <v xml:space="preserve"> </v>
      </c>
      <c r="E85" s="68" t="str">
        <f>IF([1]Mides!F71=2,"X"," ")</f>
        <v>X</v>
      </c>
      <c r="F85" s="69" t="str">
        <f>[1]Mides!B71</f>
        <v xml:space="preserve">PENDIENTE </v>
      </c>
      <c r="G85" s="68" t="str">
        <f>IF(AND([1]Mides!H71&gt;=1,[1]Mides!H71&lt;=14),"X"," ")</f>
        <v xml:space="preserve"> </v>
      </c>
      <c r="H85" s="68" t="str">
        <f>IF(AND([1]Mides!H71&gt;=14,[1]Mides!H71&lt;=30),"X"," ")</f>
        <v>X</v>
      </c>
      <c r="I85" s="68" t="str">
        <f>IF(AND([1]Mides!H71&gt;=31,[1]Mides!H71&lt;=60),"X","  ")</f>
        <v xml:space="preserve">  </v>
      </c>
      <c r="J85" s="68" t="str">
        <f>IF([1]Mides!H71&gt;60,"X", "  ")</f>
        <v xml:space="preserve">  </v>
      </c>
      <c r="K85" s="70">
        <f>[1]Mides!N71</f>
        <v>0</v>
      </c>
      <c r="L85" s="70">
        <f>[1]Mides!K71</f>
        <v>0</v>
      </c>
      <c r="M85" s="70">
        <f>[1]Mides!L71</f>
        <v>0</v>
      </c>
      <c r="N85" s="70" t="str">
        <f>[1]Mides!M71</f>
        <v>x</v>
      </c>
      <c r="O85" s="70">
        <f t="shared" si="0"/>
        <v>0</v>
      </c>
      <c r="P85" s="70" t="str">
        <f>[1]Mides!R71</f>
        <v>Guatemala</v>
      </c>
      <c r="Q85" s="70" t="str">
        <f>[1]Mides!S71</f>
        <v>Guatemala</v>
      </c>
    </row>
    <row r="86" spans="2:17" x14ac:dyDescent="0.3">
      <c r="B86" s="66" t="str">
        <f>[1]Mides!E72</f>
        <v>Jessica</v>
      </c>
      <c r="C86" s="67" t="str">
        <f>[1]Mides!D72</f>
        <v xml:space="preserve">Davila </v>
      </c>
      <c r="D86" s="68" t="str">
        <f>IF([1]Mides!F72=1,"X"," ")</f>
        <v>X</v>
      </c>
      <c r="E86" s="68" t="str">
        <f>IF([1]Mides!F72=2,"X"," ")</f>
        <v xml:space="preserve"> </v>
      </c>
      <c r="F86" s="69" t="str">
        <f>[1]Mides!B72</f>
        <v xml:space="preserve">PENDIENTE </v>
      </c>
      <c r="G86" s="68" t="str">
        <f>IF(AND([1]Mides!H72&gt;=1,[1]Mides!H72&lt;=14),"X"," ")</f>
        <v xml:space="preserve"> </v>
      </c>
      <c r="H86" s="68" t="str">
        <f>IF(AND([1]Mides!H72&gt;=14,[1]Mides!H72&lt;=30),"X"," ")</f>
        <v xml:space="preserve"> </v>
      </c>
      <c r="I86" s="68" t="str">
        <f>IF(AND([1]Mides!H72&gt;=31,[1]Mides!H72&lt;=60),"X","  ")</f>
        <v>X</v>
      </c>
      <c r="J86" s="68" t="str">
        <f>IF([1]Mides!H72&gt;60,"X", "  ")</f>
        <v xml:space="preserve">  </v>
      </c>
      <c r="K86" s="70">
        <f>[1]Mides!N72</f>
        <v>0</v>
      </c>
      <c r="L86" s="70">
        <f>[1]Mides!K72</f>
        <v>0</v>
      </c>
      <c r="M86" s="70">
        <f>[1]Mides!L72</f>
        <v>0</v>
      </c>
      <c r="N86" s="70" t="str">
        <f>[1]Mides!M72</f>
        <v>x</v>
      </c>
      <c r="O86" s="70">
        <f t="shared" ref="O86:O149" si="1">SUM(K86:N86)</f>
        <v>0</v>
      </c>
      <c r="P86" s="70" t="str">
        <f>[1]Mides!R72</f>
        <v>Guatemala</v>
      </c>
      <c r="Q86" s="70" t="str">
        <f>[1]Mides!S72</f>
        <v>Guatemala</v>
      </c>
    </row>
    <row r="87" spans="2:17" x14ac:dyDescent="0.3">
      <c r="B87" s="66" t="str">
        <f>[1]Mides!E73</f>
        <v xml:space="preserve">Jose </v>
      </c>
      <c r="C87" s="67" t="str">
        <f>[1]Mides!D73</f>
        <v>Estrada</v>
      </c>
      <c r="D87" s="68" t="str">
        <f>IF([1]Mides!F73=1,"X"," ")</f>
        <v xml:space="preserve"> </v>
      </c>
      <c r="E87" s="68" t="str">
        <f>IF([1]Mides!F73=2,"X"," ")</f>
        <v>X</v>
      </c>
      <c r="F87" s="69" t="str">
        <f>[1]Mides!B73</f>
        <v xml:space="preserve">PENDIENTE </v>
      </c>
      <c r="G87" s="68" t="str">
        <f>IF(AND([1]Mides!H73&gt;=1,[1]Mides!H73&lt;=14),"X"," ")</f>
        <v xml:space="preserve"> </v>
      </c>
      <c r="H87" s="68" t="str">
        <f>IF(AND([1]Mides!H73&gt;=14,[1]Mides!H73&lt;=30),"X"," ")</f>
        <v>X</v>
      </c>
      <c r="I87" s="68" t="str">
        <f>IF(AND([1]Mides!H73&gt;=31,[1]Mides!H73&lt;=60),"X","  ")</f>
        <v xml:space="preserve">  </v>
      </c>
      <c r="J87" s="68" t="str">
        <f>IF([1]Mides!H73&gt;60,"X", "  ")</f>
        <v xml:space="preserve">  </v>
      </c>
      <c r="K87" s="70">
        <f>[1]Mides!N73</f>
        <v>0</v>
      </c>
      <c r="L87" s="70">
        <f>[1]Mides!K73</f>
        <v>0</v>
      </c>
      <c r="M87" s="70">
        <f>[1]Mides!L73</f>
        <v>0</v>
      </c>
      <c r="N87" s="70" t="str">
        <f>[1]Mides!M73</f>
        <v>x</v>
      </c>
      <c r="O87" s="70">
        <f t="shared" si="1"/>
        <v>0</v>
      </c>
      <c r="P87" s="70" t="str">
        <f>[1]Mides!R73</f>
        <v>Guatemala</v>
      </c>
      <c r="Q87" s="70" t="str">
        <f>[1]Mides!S73</f>
        <v>Guatemala</v>
      </c>
    </row>
    <row r="88" spans="2:17" x14ac:dyDescent="0.3">
      <c r="B88" s="66" t="str">
        <f>[1]Mides!E74</f>
        <v xml:space="preserve">Jose </v>
      </c>
      <c r="C88" s="67" t="str">
        <f>[1]Mides!D74</f>
        <v>Perez</v>
      </c>
      <c r="D88" s="68" t="str">
        <f>IF([1]Mides!F74=1,"X"," ")</f>
        <v xml:space="preserve"> </v>
      </c>
      <c r="E88" s="68" t="str">
        <f>IF([1]Mides!F74=2,"X"," ")</f>
        <v>X</v>
      </c>
      <c r="F88" s="69" t="str">
        <f>[1]Mides!B74</f>
        <v xml:space="preserve">PENDIENTE </v>
      </c>
      <c r="G88" s="68" t="str">
        <f>IF(AND([1]Mides!H74&gt;=1,[1]Mides!H74&lt;=14),"X"," ")</f>
        <v xml:space="preserve"> </v>
      </c>
      <c r="H88" s="68" t="str">
        <f>IF(AND([1]Mides!H74&gt;=14,[1]Mides!H74&lt;=30),"X"," ")</f>
        <v>X</v>
      </c>
      <c r="I88" s="68" t="str">
        <f>IF(AND([1]Mides!H74&gt;=31,[1]Mides!H74&lt;=60),"X","  ")</f>
        <v xml:space="preserve">  </v>
      </c>
      <c r="J88" s="68" t="str">
        <f>IF([1]Mides!H74&gt;60,"X", "  ")</f>
        <v xml:space="preserve">  </v>
      </c>
      <c r="K88" s="70">
        <f>[1]Mides!N74</f>
        <v>0</v>
      </c>
      <c r="L88" s="70">
        <f>[1]Mides!K74</f>
        <v>0</v>
      </c>
      <c r="M88" s="70">
        <f>[1]Mides!L74</f>
        <v>0</v>
      </c>
      <c r="N88" s="70" t="str">
        <f>[1]Mides!M74</f>
        <v>x</v>
      </c>
      <c r="O88" s="70">
        <f t="shared" si="1"/>
        <v>0</v>
      </c>
      <c r="P88" s="70" t="str">
        <f>[1]Mides!R74</f>
        <v>Guatemala</v>
      </c>
      <c r="Q88" s="70" t="str">
        <f>[1]Mides!S74</f>
        <v>Guatemala</v>
      </c>
    </row>
    <row r="89" spans="2:17" x14ac:dyDescent="0.3">
      <c r="B89" s="66" t="str">
        <f>[1]Mides!E75</f>
        <v>Jairo</v>
      </c>
      <c r="C89" s="67" t="str">
        <f>[1]Mides!D75</f>
        <v>Ixtamalic</v>
      </c>
      <c r="D89" s="68" t="str">
        <f>IF([1]Mides!F75=1,"X"," ")</f>
        <v xml:space="preserve"> </v>
      </c>
      <c r="E89" s="68" t="str">
        <f>IF([1]Mides!F75=2,"X"," ")</f>
        <v>X</v>
      </c>
      <c r="F89" s="69" t="str">
        <f>[1]Mides!B75</f>
        <v xml:space="preserve">PENDIENTE </v>
      </c>
      <c r="G89" s="68" t="str">
        <f>IF(AND([1]Mides!H75&gt;=1,[1]Mides!H75&lt;=14),"X"," ")</f>
        <v xml:space="preserve"> </v>
      </c>
      <c r="H89" s="68" t="str">
        <f>IF(AND([1]Mides!H75&gt;=14,[1]Mides!H75&lt;=30),"X"," ")</f>
        <v xml:space="preserve"> </v>
      </c>
      <c r="I89" s="68" t="str">
        <f>IF(AND([1]Mides!H75&gt;=31,[1]Mides!H75&lt;=60),"X","  ")</f>
        <v xml:space="preserve">  </v>
      </c>
      <c r="J89" s="68" t="str">
        <f>IF([1]Mides!H75&gt;60,"X", "  ")</f>
        <v xml:space="preserve">  </v>
      </c>
      <c r="K89" s="70">
        <f>[1]Mides!N75</f>
        <v>0</v>
      </c>
      <c r="L89" s="70">
        <f>[1]Mides!K75</f>
        <v>0</v>
      </c>
      <c r="M89" s="70">
        <f>[1]Mides!L75</f>
        <v>0</v>
      </c>
      <c r="N89" s="70" t="str">
        <f>[1]Mides!M75</f>
        <v>x</v>
      </c>
      <c r="O89" s="70">
        <f t="shared" si="1"/>
        <v>0</v>
      </c>
      <c r="P89" s="70" t="str">
        <f>[1]Mides!R75</f>
        <v>Guatemala</v>
      </c>
      <c r="Q89" s="70" t="str">
        <f>[1]Mides!S75</f>
        <v>Guatemala</v>
      </c>
    </row>
    <row r="90" spans="2:17" x14ac:dyDescent="0.3">
      <c r="B90" s="66" t="str">
        <f>[1]Mides!E76</f>
        <v>Luisa</v>
      </c>
      <c r="C90" s="67" t="str">
        <f>[1]Mides!D76</f>
        <v xml:space="preserve">Moreno </v>
      </c>
      <c r="D90" s="68" t="str">
        <f>IF([1]Mides!F76=1,"X"," ")</f>
        <v>X</v>
      </c>
      <c r="E90" s="68" t="str">
        <f>IF([1]Mides!F76=2,"X"," ")</f>
        <v xml:space="preserve"> </v>
      </c>
      <c r="F90" s="69" t="str">
        <f>[1]Mides!B76</f>
        <v xml:space="preserve">PENDIENTE </v>
      </c>
      <c r="G90" s="68" t="str">
        <f>IF(AND([1]Mides!H76&gt;=1,[1]Mides!H76&lt;=14),"X"," ")</f>
        <v>X</v>
      </c>
      <c r="H90" s="68" t="str">
        <f>IF(AND([1]Mides!H76&gt;=14,[1]Mides!H76&lt;=30),"X"," ")</f>
        <v xml:space="preserve"> </v>
      </c>
      <c r="I90" s="68" t="str">
        <f>IF(AND([1]Mides!H76&gt;=31,[1]Mides!H76&lt;=60),"X","  ")</f>
        <v xml:space="preserve">  </v>
      </c>
      <c r="J90" s="68" t="str">
        <f>IF([1]Mides!H76&gt;60,"X", "  ")</f>
        <v xml:space="preserve">  </v>
      </c>
      <c r="K90" s="70">
        <f>[1]Mides!N76</f>
        <v>0</v>
      </c>
      <c r="L90" s="70">
        <f>[1]Mides!K76</f>
        <v>0</v>
      </c>
      <c r="M90" s="70">
        <f>[1]Mides!L76</f>
        <v>0</v>
      </c>
      <c r="N90" s="70" t="str">
        <f>[1]Mides!M76</f>
        <v>x</v>
      </c>
      <c r="O90" s="70">
        <f t="shared" si="1"/>
        <v>0</v>
      </c>
      <c r="P90" s="70" t="str">
        <f>[1]Mides!R76</f>
        <v>Guatemala</v>
      </c>
      <c r="Q90" s="70" t="str">
        <f>[1]Mides!S76</f>
        <v>Guatemala</v>
      </c>
    </row>
    <row r="91" spans="2:17" x14ac:dyDescent="0.3">
      <c r="B91" s="66" t="str">
        <f>[1]Mides!E77</f>
        <v>Gamboa</v>
      </c>
      <c r="C91" s="67" t="str">
        <f>[1]Mides!D77</f>
        <v xml:space="preserve">Germani </v>
      </c>
      <c r="D91" s="68" t="str">
        <f>IF([1]Mides!F77=1,"X"," ")</f>
        <v xml:space="preserve"> </v>
      </c>
      <c r="E91" s="68" t="str">
        <f>IF([1]Mides!F77=2,"X"," ")</f>
        <v>X</v>
      </c>
      <c r="F91" s="69" t="str">
        <f>[1]Mides!B77</f>
        <v xml:space="preserve">PENDIENTE </v>
      </c>
      <c r="G91" s="68" t="str">
        <f>IF(AND([1]Mides!H77&gt;=1,[1]Mides!H77&lt;=14),"X"," ")</f>
        <v xml:space="preserve"> </v>
      </c>
      <c r="H91" s="68" t="str">
        <f>IF(AND([1]Mides!H77&gt;=14,[1]Mides!H77&lt;=30),"X"," ")</f>
        <v xml:space="preserve"> </v>
      </c>
      <c r="I91" s="68" t="str">
        <f>IF(AND([1]Mides!H77&gt;=31,[1]Mides!H77&lt;=60),"X","  ")</f>
        <v>X</v>
      </c>
      <c r="J91" s="68" t="str">
        <f>IF([1]Mides!H77&gt;60,"X", "  ")</f>
        <v xml:space="preserve">  </v>
      </c>
      <c r="K91" s="70">
        <f>[1]Mides!N77</f>
        <v>0</v>
      </c>
      <c r="L91" s="70">
        <f>[1]Mides!K77</f>
        <v>0</v>
      </c>
      <c r="M91" s="70">
        <f>[1]Mides!L77</f>
        <v>0</v>
      </c>
      <c r="N91" s="70" t="str">
        <f>[1]Mides!M77</f>
        <v>x</v>
      </c>
      <c r="O91" s="70">
        <f t="shared" si="1"/>
        <v>0</v>
      </c>
      <c r="P91" s="70" t="str">
        <f>[1]Mides!R77</f>
        <v>Guatemala</v>
      </c>
      <c r="Q91" s="70" t="str">
        <f>[1]Mides!S77</f>
        <v>Guatemala</v>
      </c>
    </row>
    <row r="92" spans="2:17" x14ac:dyDescent="0.3">
      <c r="B92" s="66" t="str">
        <f>[1]Mides!E78</f>
        <v>Amilcar</v>
      </c>
      <c r="C92" s="67" t="str">
        <f>[1]Mides!D78</f>
        <v>Fernandez</v>
      </c>
      <c r="D92" s="68" t="str">
        <f>IF([1]Mides!F78=1,"X"," ")</f>
        <v xml:space="preserve"> </v>
      </c>
      <c r="E92" s="68" t="str">
        <f>IF([1]Mides!F78=2,"X"," ")</f>
        <v>X</v>
      </c>
      <c r="F92" s="69" t="str">
        <f>[1]Mides!B78</f>
        <v xml:space="preserve">PENDIENTE </v>
      </c>
      <c r="G92" s="68" t="str">
        <f>IF(AND([1]Mides!H78&gt;=1,[1]Mides!H78&lt;=14),"X"," ")</f>
        <v xml:space="preserve"> </v>
      </c>
      <c r="H92" s="68" t="str">
        <f>IF(AND([1]Mides!H78&gt;=14,[1]Mides!H78&lt;=30),"X"," ")</f>
        <v xml:space="preserve"> </v>
      </c>
      <c r="I92" s="68" t="str">
        <f>IF(AND([1]Mides!H78&gt;=31,[1]Mides!H78&lt;=60),"X","  ")</f>
        <v>X</v>
      </c>
      <c r="J92" s="68" t="str">
        <f>IF([1]Mides!H78&gt;60,"X", "  ")</f>
        <v xml:space="preserve">  </v>
      </c>
      <c r="K92" s="70">
        <f>[1]Mides!N78</f>
        <v>0</v>
      </c>
      <c r="L92" s="70">
        <f>[1]Mides!K78</f>
        <v>0</v>
      </c>
      <c r="M92" s="70">
        <f>[1]Mides!L78</f>
        <v>0</v>
      </c>
      <c r="N92" s="70" t="str">
        <f>[1]Mides!M78</f>
        <v>x</v>
      </c>
      <c r="O92" s="70">
        <f t="shared" si="1"/>
        <v>0</v>
      </c>
      <c r="P92" s="70" t="str">
        <f>[1]Mides!R78</f>
        <v>Guatemala</v>
      </c>
      <c r="Q92" s="70" t="str">
        <f>[1]Mides!S78</f>
        <v>Guatemala</v>
      </c>
    </row>
    <row r="93" spans="2:17" x14ac:dyDescent="0.3">
      <c r="B93" s="66" t="str">
        <f>[1]Mides!E79</f>
        <v>Bianca</v>
      </c>
      <c r="C93" s="67" t="str">
        <f>[1]Mides!D79</f>
        <v>Castillo</v>
      </c>
      <c r="D93" s="68" t="str">
        <f>IF([1]Mides!F79=1,"X"," ")</f>
        <v xml:space="preserve"> </v>
      </c>
      <c r="E93" s="68" t="str">
        <f>IF([1]Mides!F79=2,"X"," ")</f>
        <v>X</v>
      </c>
      <c r="F93" s="69" t="str">
        <f>[1]Mides!B79</f>
        <v xml:space="preserve">PENDIENTE </v>
      </c>
      <c r="G93" s="68" t="str">
        <f>IF(AND([1]Mides!H79&gt;=1,[1]Mides!H79&lt;=14),"X"," ")</f>
        <v>X</v>
      </c>
      <c r="H93" s="68" t="str">
        <f>IF(AND([1]Mides!H79&gt;=14,[1]Mides!H79&lt;=30),"X"," ")</f>
        <v xml:space="preserve"> </v>
      </c>
      <c r="I93" s="68" t="str">
        <f>IF(AND([1]Mides!H79&gt;=31,[1]Mides!H79&lt;=60),"X","  ")</f>
        <v xml:space="preserve">  </v>
      </c>
      <c r="J93" s="68" t="str">
        <f>IF([1]Mides!H79&gt;60,"X", "  ")</f>
        <v xml:space="preserve">  </v>
      </c>
      <c r="K93" s="70">
        <f>[1]Mides!N79</f>
        <v>0</v>
      </c>
      <c r="L93" s="70">
        <f>[1]Mides!K79</f>
        <v>0</v>
      </c>
      <c r="M93" s="70">
        <f>[1]Mides!L79</f>
        <v>0</v>
      </c>
      <c r="N93" s="70" t="str">
        <f>[1]Mides!M79</f>
        <v>x</v>
      </c>
      <c r="O93" s="70">
        <f t="shared" si="1"/>
        <v>0</v>
      </c>
      <c r="P93" s="70" t="str">
        <f>[1]Mides!R79</f>
        <v>Guatemala</v>
      </c>
      <c r="Q93" s="70" t="str">
        <f>[1]Mides!S79</f>
        <v>Guatemala</v>
      </c>
    </row>
    <row r="94" spans="2:17" x14ac:dyDescent="0.3">
      <c r="B94" s="66" t="str">
        <f>[1]Mides!E80</f>
        <v>Blanca</v>
      </c>
      <c r="C94" s="67" t="str">
        <f>[1]Mides!D80</f>
        <v>Juarez</v>
      </c>
      <c r="D94" s="68" t="str">
        <f>IF([1]Mides!F80=1,"X"," ")</f>
        <v>X</v>
      </c>
      <c r="E94" s="68" t="str">
        <f>IF([1]Mides!F80=2,"X"," ")</f>
        <v xml:space="preserve"> </v>
      </c>
      <c r="F94" s="69" t="str">
        <f>[1]Mides!B80</f>
        <v xml:space="preserve">PENDIENTE </v>
      </c>
      <c r="G94" s="68" t="str">
        <f>IF(AND([1]Mides!H80&gt;=1,[1]Mides!H80&lt;=14),"X"," ")</f>
        <v xml:space="preserve"> </v>
      </c>
      <c r="H94" s="68" t="str">
        <f>IF(AND([1]Mides!H80&gt;=14,[1]Mides!H80&lt;=30),"X"," ")</f>
        <v xml:space="preserve"> </v>
      </c>
      <c r="I94" s="68" t="str">
        <f>IF(AND([1]Mides!H80&gt;=31,[1]Mides!H80&lt;=60),"X","  ")</f>
        <v>X</v>
      </c>
      <c r="J94" s="68" t="str">
        <f>IF([1]Mides!H80&gt;60,"X", "  ")</f>
        <v xml:space="preserve">  </v>
      </c>
      <c r="K94" s="70">
        <f>[1]Mides!N80</f>
        <v>0</v>
      </c>
      <c r="L94" s="70">
        <f>[1]Mides!K80</f>
        <v>0</v>
      </c>
      <c r="M94" s="70">
        <f>[1]Mides!L80</f>
        <v>0</v>
      </c>
      <c r="N94" s="70" t="str">
        <f>[1]Mides!M80</f>
        <v>x</v>
      </c>
      <c r="O94" s="70">
        <f t="shared" si="1"/>
        <v>0</v>
      </c>
      <c r="P94" s="70" t="str">
        <f>[1]Mides!R80</f>
        <v>Guatemala</v>
      </c>
      <c r="Q94" s="70" t="str">
        <f>[1]Mides!S80</f>
        <v>Guatemala</v>
      </c>
    </row>
    <row r="95" spans="2:17" x14ac:dyDescent="0.3">
      <c r="B95" s="66" t="str">
        <f>[1]Mides!E81</f>
        <v>Abigail</v>
      </c>
      <c r="C95" s="67" t="str">
        <f>[1]Mides!D81</f>
        <v>Mota</v>
      </c>
      <c r="D95" s="68" t="str">
        <f>IF([1]Mides!F81=1,"X"," ")</f>
        <v>X</v>
      </c>
      <c r="E95" s="68" t="str">
        <f>IF([1]Mides!F81=2,"X"," ")</f>
        <v xml:space="preserve"> </v>
      </c>
      <c r="F95" s="69" t="str">
        <f>[1]Mides!B81</f>
        <v xml:space="preserve">PENDIENTE </v>
      </c>
      <c r="G95" s="68" t="str">
        <f>IF(AND([1]Mides!H81&gt;=1,[1]Mides!H81&lt;=14),"X"," ")</f>
        <v>X</v>
      </c>
      <c r="H95" s="68" t="str">
        <f>IF(AND([1]Mides!H81&gt;=14,[1]Mides!H81&lt;=30),"X"," ")</f>
        <v xml:space="preserve"> </v>
      </c>
      <c r="I95" s="68" t="str">
        <f>IF(AND([1]Mides!H81&gt;=31,[1]Mides!H81&lt;=60),"X","  ")</f>
        <v xml:space="preserve">  </v>
      </c>
      <c r="J95" s="68" t="str">
        <f>IF([1]Mides!H81&gt;60,"X", "  ")</f>
        <v xml:space="preserve">  </v>
      </c>
      <c r="K95" s="70">
        <f>[1]Mides!N81</f>
        <v>0</v>
      </c>
      <c r="L95" s="70">
        <f>[1]Mides!K81</f>
        <v>0</v>
      </c>
      <c r="M95" s="70">
        <f>[1]Mides!L81</f>
        <v>0</v>
      </c>
      <c r="N95" s="70" t="str">
        <f>[1]Mides!M81</f>
        <v>x</v>
      </c>
      <c r="O95" s="70">
        <f t="shared" si="1"/>
        <v>0</v>
      </c>
      <c r="P95" s="70" t="str">
        <f>[1]Mides!R81</f>
        <v>Guatemala</v>
      </c>
      <c r="Q95" s="70" t="str">
        <f>[1]Mides!S81</f>
        <v>Guatemala</v>
      </c>
    </row>
    <row r="96" spans="2:17" x14ac:dyDescent="0.3">
      <c r="B96" s="66" t="str">
        <f>[1]Mides!E82</f>
        <v xml:space="preserve">Susana </v>
      </c>
      <c r="C96" s="67" t="str">
        <f>[1]Mides!D82</f>
        <v>Rodriguez</v>
      </c>
      <c r="D96" s="68" t="str">
        <f>IF([1]Mides!F82=1,"X"," ")</f>
        <v>X</v>
      </c>
      <c r="E96" s="68" t="str">
        <f>IF([1]Mides!F82=2,"X"," ")</f>
        <v xml:space="preserve"> </v>
      </c>
      <c r="F96" s="69" t="str">
        <f>[1]Mides!B82</f>
        <v xml:space="preserve">PENDIENTE </v>
      </c>
      <c r="G96" s="68" t="str">
        <f>IF(AND([1]Mides!H82&gt;=1,[1]Mides!H82&lt;=14),"X"," ")</f>
        <v xml:space="preserve"> </v>
      </c>
      <c r="H96" s="68" t="str">
        <f>IF(AND([1]Mides!H82&gt;=14,[1]Mides!H82&lt;=30),"X"," ")</f>
        <v xml:space="preserve"> </v>
      </c>
      <c r="I96" s="68" t="str">
        <f>IF(AND([1]Mides!H82&gt;=31,[1]Mides!H82&lt;=60),"X","  ")</f>
        <v>X</v>
      </c>
      <c r="J96" s="68" t="str">
        <f>IF([1]Mides!H82&gt;60,"X", "  ")</f>
        <v xml:space="preserve">  </v>
      </c>
      <c r="K96" s="70">
        <f>[1]Mides!N82</f>
        <v>0</v>
      </c>
      <c r="L96" s="70">
        <f>[1]Mides!K82</f>
        <v>0</v>
      </c>
      <c r="M96" s="70">
        <f>[1]Mides!L82</f>
        <v>0</v>
      </c>
      <c r="N96" s="70" t="str">
        <f>[1]Mides!M82</f>
        <v>x</v>
      </c>
      <c r="O96" s="70">
        <f t="shared" si="1"/>
        <v>0</v>
      </c>
      <c r="P96" s="70" t="str">
        <f>[1]Mides!R82</f>
        <v>Guatemala</v>
      </c>
      <c r="Q96" s="70" t="str">
        <f>[1]Mides!S82</f>
        <v>Guatemala</v>
      </c>
    </row>
    <row r="97" spans="2:17" x14ac:dyDescent="0.3">
      <c r="B97" s="66" t="str">
        <f>[1]Mides!E83</f>
        <v>Yesenia</v>
      </c>
      <c r="C97" s="67" t="str">
        <f>[1]Mides!D83</f>
        <v>Romero</v>
      </c>
      <c r="D97" s="68" t="str">
        <f>IF([1]Mides!F83=1,"X"," ")</f>
        <v>X</v>
      </c>
      <c r="E97" s="68" t="str">
        <f>IF([1]Mides!F83=2,"X"," ")</f>
        <v xml:space="preserve"> </v>
      </c>
      <c r="F97" s="69" t="str">
        <f>[1]Mides!B83</f>
        <v xml:space="preserve">PENDIENTE </v>
      </c>
      <c r="G97" s="68" t="str">
        <f>IF(AND([1]Mides!H83&gt;=1,[1]Mides!H83&lt;=14),"X"," ")</f>
        <v xml:space="preserve"> </v>
      </c>
      <c r="H97" s="68" t="str">
        <f>IF(AND([1]Mides!H83&gt;=14,[1]Mides!H83&lt;=30),"X"," ")</f>
        <v xml:space="preserve"> </v>
      </c>
      <c r="I97" s="68" t="str">
        <f>IF(AND([1]Mides!H83&gt;=31,[1]Mides!H83&lt;=60),"X","  ")</f>
        <v>X</v>
      </c>
      <c r="J97" s="68" t="str">
        <f>IF([1]Mides!H83&gt;60,"X", "  ")</f>
        <v xml:space="preserve">  </v>
      </c>
      <c r="K97" s="70">
        <f>[1]Mides!N83</f>
        <v>0</v>
      </c>
      <c r="L97" s="70">
        <f>[1]Mides!K83</f>
        <v>0</v>
      </c>
      <c r="M97" s="70">
        <f>[1]Mides!L83</f>
        <v>0</v>
      </c>
      <c r="N97" s="70" t="str">
        <f>[1]Mides!M83</f>
        <v>x</v>
      </c>
      <c r="O97" s="70">
        <f t="shared" si="1"/>
        <v>0</v>
      </c>
      <c r="P97" s="70" t="str">
        <f>[1]Mides!R83</f>
        <v>Guatemala</v>
      </c>
      <c r="Q97" s="70" t="str">
        <f>[1]Mides!S83</f>
        <v>Guatemala</v>
      </c>
    </row>
    <row r="98" spans="2:17" x14ac:dyDescent="0.3">
      <c r="B98" s="66" t="str">
        <f>[1]Mides!E84</f>
        <v>Alicia</v>
      </c>
      <c r="C98" s="67" t="str">
        <f>[1]Mides!D84</f>
        <v xml:space="preserve">Aceituno </v>
      </c>
      <c r="D98" s="68" t="str">
        <f>IF([1]Mides!F84=1,"X"," ")</f>
        <v>X</v>
      </c>
      <c r="E98" s="68" t="str">
        <f>IF([1]Mides!F84=2,"X"," ")</f>
        <v xml:space="preserve"> </v>
      </c>
      <c r="F98" s="69" t="str">
        <f>[1]Mides!B84</f>
        <v xml:space="preserve">PENDIENTE </v>
      </c>
      <c r="G98" s="68" t="str">
        <f>IF(AND([1]Mides!H84&gt;=1,[1]Mides!H84&lt;=14),"X"," ")</f>
        <v xml:space="preserve"> </v>
      </c>
      <c r="H98" s="68" t="str">
        <f>IF(AND([1]Mides!H84&gt;=14,[1]Mides!H84&lt;=30),"X"," ")</f>
        <v>X</v>
      </c>
      <c r="I98" s="68" t="str">
        <f>IF(AND([1]Mides!H84&gt;=31,[1]Mides!H84&lt;=60),"X","  ")</f>
        <v xml:space="preserve">  </v>
      </c>
      <c r="J98" s="68" t="str">
        <f>IF([1]Mides!H84&gt;60,"X", "  ")</f>
        <v xml:space="preserve">  </v>
      </c>
      <c r="K98" s="70">
        <f>[1]Mides!N84</f>
        <v>0</v>
      </c>
      <c r="L98" s="70">
        <f>[1]Mides!K84</f>
        <v>0</v>
      </c>
      <c r="M98" s="70">
        <f>[1]Mides!L84</f>
        <v>0</v>
      </c>
      <c r="N98" s="70" t="str">
        <f>[1]Mides!M84</f>
        <v>x</v>
      </c>
      <c r="O98" s="70">
        <f t="shared" si="1"/>
        <v>0</v>
      </c>
      <c r="P98" s="70" t="str">
        <f>[1]Mides!R84</f>
        <v>Guatemala</v>
      </c>
      <c r="Q98" s="70" t="str">
        <f>[1]Mides!S84</f>
        <v>Guatemala</v>
      </c>
    </row>
    <row r="99" spans="2:17" x14ac:dyDescent="0.3">
      <c r="B99" s="66" t="str">
        <f>[1]Mides!E85</f>
        <v>Cesia</v>
      </c>
      <c r="C99" s="67" t="str">
        <f>[1]Mides!D85</f>
        <v>Contreras</v>
      </c>
      <c r="D99" s="68" t="str">
        <f>IF([1]Mides!F85=1,"X"," ")</f>
        <v>X</v>
      </c>
      <c r="E99" s="68" t="str">
        <f>IF([1]Mides!F85=2,"X"," ")</f>
        <v xml:space="preserve"> </v>
      </c>
      <c r="F99" s="69" t="str">
        <f>[1]Mides!B85</f>
        <v xml:space="preserve">PENDIENTE </v>
      </c>
      <c r="G99" s="68" t="str">
        <f>IF(AND([1]Mides!H85&gt;=1,[1]Mides!H85&lt;=14),"X"," ")</f>
        <v xml:space="preserve"> </v>
      </c>
      <c r="H99" s="68" t="str">
        <f>IF(AND([1]Mides!H85&gt;=14,[1]Mides!H85&lt;=30),"X"," ")</f>
        <v xml:space="preserve"> </v>
      </c>
      <c r="I99" s="68" t="str">
        <f>IF(AND([1]Mides!H85&gt;=31,[1]Mides!H85&lt;=60),"X","  ")</f>
        <v>X</v>
      </c>
      <c r="J99" s="68" t="str">
        <f>IF([1]Mides!H85&gt;60,"X", "  ")</f>
        <v xml:space="preserve">  </v>
      </c>
      <c r="K99" s="70">
        <f>[1]Mides!N85</f>
        <v>0</v>
      </c>
      <c r="L99" s="70">
        <f>[1]Mides!K85</f>
        <v>0</v>
      </c>
      <c r="M99" s="70">
        <f>[1]Mides!L85</f>
        <v>0</v>
      </c>
      <c r="N99" s="70" t="str">
        <f>[1]Mides!M85</f>
        <v>x</v>
      </c>
      <c r="O99" s="70">
        <f t="shared" si="1"/>
        <v>0</v>
      </c>
      <c r="P99" s="70" t="str">
        <f>[1]Mides!R85</f>
        <v>Guatemala</v>
      </c>
      <c r="Q99" s="70" t="str">
        <f>[1]Mides!S85</f>
        <v>Guatemala</v>
      </c>
    </row>
    <row r="100" spans="2:17" x14ac:dyDescent="0.3">
      <c r="B100" s="66">
        <f>[1]Mides!E86</f>
        <v>1</v>
      </c>
      <c r="C100" s="67" t="str">
        <f>[1]Mides!D86</f>
        <v>Ermelinda</v>
      </c>
      <c r="D100" s="68" t="str">
        <f>IF([1]Mides!F86=1,"X"," ")</f>
        <v xml:space="preserve"> </v>
      </c>
      <c r="E100" s="68" t="str">
        <f>IF([1]Mides!F86=2,"X"," ")</f>
        <v xml:space="preserve"> </v>
      </c>
      <c r="F100" s="69" t="str">
        <f>[1]Mides!B86</f>
        <v>INCORRECTO</v>
      </c>
      <c r="G100" s="68" t="str">
        <f>IF(AND([1]Mides!H86&gt;=1,[1]Mides!H86&lt;=14),"X"," ")</f>
        <v xml:space="preserve"> </v>
      </c>
      <c r="H100" s="68" t="str">
        <f>IF(AND([1]Mides!H86&gt;=14,[1]Mides!H86&lt;=30),"X"," ")</f>
        <v xml:space="preserve"> </v>
      </c>
      <c r="I100" s="68" t="str">
        <f>IF(AND([1]Mides!H86&gt;=31,[1]Mides!H86&lt;=60),"X","  ")</f>
        <v xml:space="preserve">  </v>
      </c>
      <c r="J100" s="68" t="str">
        <f>IF([1]Mides!H86&gt;60,"X", "  ")</f>
        <v>X</v>
      </c>
      <c r="K100" s="70">
        <f>[1]Mides!N86</f>
        <v>25</v>
      </c>
      <c r="L100" s="70">
        <f>[1]Mides!K86</f>
        <v>0</v>
      </c>
      <c r="M100" s="70" t="str">
        <f>[1]Mides!L86</f>
        <v>X</v>
      </c>
      <c r="N100" s="70">
        <f>[1]Mides!M86</f>
        <v>0</v>
      </c>
      <c r="O100" s="70">
        <f t="shared" si="1"/>
        <v>25</v>
      </c>
      <c r="P100" s="70" t="str">
        <f>[1]Mides!R86</f>
        <v>Guatemala</v>
      </c>
      <c r="Q100" s="70">
        <f>[1]Mides!S86</f>
        <v>42746</v>
      </c>
    </row>
    <row r="101" spans="2:17" x14ac:dyDescent="0.3">
      <c r="B101" s="66">
        <f>[1]Mides!E87</f>
        <v>2</v>
      </c>
      <c r="C101" s="67" t="str">
        <f>[1]Mides!D87</f>
        <v>Josue</v>
      </c>
      <c r="D101" s="68" t="str">
        <f>IF([1]Mides!F87=1,"X"," ")</f>
        <v xml:space="preserve"> </v>
      </c>
      <c r="E101" s="68" t="str">
        <f>IF([1]Mides!F87=2,"X"," ")</f>
        <v xml:space="preserve"> </v>
      </c>
      <c r="F101" s="69" t="str">
        <f>[1]Mides!B87</f>
        <v>INCORRECTO</v>
      </c>
      <c r="G101" s="68" t="str">
        <f>IF(AND([1]Mides!H87&gt;=1,[1]Mides!H87&lt;=14),"X"," ")</f>
        <v xml:space="preserve"> </v>
      </c>
      <c r="H101" s="68" t="str">
        <f>IF(AND([1]Mides!H87&gt;=14,[1]Mides!H87&lt;=30),"X"," ")</f>
        <v xml:space="preserve"> </v>
      </c>
      <c r="I101" s="68" t="str">
        <f>IF(AND([1]Mides!H87&gt;=31,[1]Mides!H87&lt;=60),"X","  ")</f>
        <v xml:space="preserve">  </v>
      </c>
      <c r="J101" s="68" t="str">
        <f>IF([1]Mides!H87&gt;60,"X", "  ")</f>
        <v>X</v>
      </c>
      <c r="K101" s="70">
        <f>[1]Mides!N87</f>
        <v>25</v>
      </c>
      <c r="L101" s="70">
        <f>[1]Mides!K87</f>
        <v>0</v>
      </c>
      <c r="M101" s="70" t="str">
        <f>[1]Mides!L87</f>
        <v>X</v>
      </c>
      <c r="N101" s="70">
        <f>[1]Mides!M87</f>
        <v>0</v>
      </c>
      <c r="O101" s="70">
        <f t="shared" si="1"/>
        <v>25</v>
      </c>
      <c r="P101" s="70" t="str">
        <f>[1]Mides!R87</f>
        <v>Guatemala</v>
      </c>
      <c r="Q101" s="70">
        <f>[1]Mides!S87</f>
        <v>42746</v>
      </c>
    </row>
    <row r="102" spans="2:17" x14ac:dyDescent="0.3">
      <c r="B102" s="66">
        <f>[1]Mides!E88</f>
        <v>1</v>
      </c>
      <c r="C102" s="67" t="str">
        <f>[1]Mides!D88</f>
        <v>Paola</v>
      </c>
      <c r="D102" s="68" t="str">
        <f>IF([1]Mides!F88=1,"X"," ")</f>
        <v xml:space="preserve"> </v>
      </c>
      <c r="E102" s="68" t="str">
        <f>IF([1]Mides!F88=2,"X"," ")</f>
        <v xml:space="preserve"> </v>
      </c>
      <c r="F102" s="69" t="str">
        <f>[1]Mides!B88</f>
        <v>INCORRECTO</v>
      </c>
      <c r="G102" s="68" t="str">
        <f>IF(AND([1]Mides!H88&gt;=1,[1]Mides!H88&lt;=14),"X"," ")</f>
        <v xml:space="preserve"> </v>
      </c>
      <c r="H102" s="68" t="str">
        <f>IF(AND([1]Mides!H88&gt;=14,[1]Mides!H88&lt;=30),"X"," ")</f>
        <v xml:space="preserve"> </v>
      </c>
      <c r="I102" s="68" t="str">
        <f>IF(AND([1]Mides!H88&gt;=31,[1]Mides!H88&lt;=60),"X","  ")</f>
        <v xml:space="preserve">  </v>
      </c>
      <c r="J102" s="68" t="str">
        <f>IF([1]Mides!H88&gt;60,"X", "  ")</f>
        <v>X</v>
      </c>
      <c r="K102" s="70">
        <f>[1]Mides!N88</f>
        <v>25</v>
      </c>
      <c r="L102" s="70">
        <f>[1]Mides!K88</f>
        <v>0</v>
      </c>
      <c r="M102" s="70" t="str">
        <f>[1]Mides!L88</f>
        <v>X</v>
      </c>
      <c r="N102" s="70">
        <f>[1]Mides!M88</f>
        <v>0</v>
      </c>
      <c r="O102" s="70">
        <f t="shared" si="1"/>
        <v>25</v>
      </c>
      <c r="P102" s="70" t="str">
        <f>[1]Mides!R88</f>
        <v>Guatemala</v>
      </c>
      <c r="Q102" s="70">
        <f>[1]Mides!S88</f>
        <v>42746</v>
      </c>
    </row>
    <row r="103" spans="2:17" x14ac:dyDescent="0.3">
      <c r="B103" s="66">
        <f>[1]Mides!E89</f>
        <v>2</v>
      </c>
      <c r="C103" s="67" t="str">
        <f>[1]Mides!D89</f>
        <v>Joan</v>
      </c>
      <c r="D103" s="68" t="str">
        <f>IF([1]Mides!F89=1,"X"," ")</f>
        <v xml:space="preserve"> </v>
      </c>
      <c r="E103" s="68" t="str">
        <f>IF([1]Mides!F89=2,"X"," ")</f>
        <v xml:space="preserve"> </v>
      </c>
      <c r="F103" s="69" t="str">
        <f>[1]Mides!B89</f>
        <v>INCORRECTO</v>
      </c>
      <c r="G103" s="68" t="str">
        <f>IF(AND([1]Mides!H89&gt;=1,[1]Mides!H89&lt;=14),"X"," ")</f>
        <v xml:space="preserve"> </v>
      </c>
      <c r="H103" s="68" t="str">
        <f>IF(AND([1]Mides!H89&gt;=14,[1]Mides!H89&lt;=30),"X"," ")</f>
        <v xml:space="preserve"> </v>
      </c>
      <c r="I103" s="68" t="str">
        <f>IF(AND([1]Mides!H89&gt;=31,[1]Mides!H89&lt;=60),"X","  ")</f>
        <v xml:space="preserve">  </v>
      </c>
      <c r="J103" s="68" t="str">
        <f>IF([1]Mides!H89&gt;60,"X", "  ")</f>
        <v>X</v>
      </c>
      <c r="K103" s="70">
        <f>[1]Mides!N89</f>
        <v>25</v>
      </c>
      <c r="L103" s="70">
        <f>[1]Mides!K89</f>
        <v>0</v>
      </c>
      <c r="M103" s="70" t="str">
        <f>[1]Mides!L89</f>
        <v>X</v>
      </c>
      <c r="N103" s="70">
        <f>[1]Mides!M89</f>
        <v>0</v>
      </c>
      <c r="O103" s="70">
        <f t="shared" si="1"/>
        <v>25</v>
      </c>
      <c r="P103" s="70" t="str">
        <f>[1]Mides!R89</f>
        <v>Guatemala</v>
      </c>
      <c r="Q103" s="70">
        <f>[1]Mides!S89</f>
        <v>0</v>
      </c>
    </row>
    <row r="104" spans="2:17" x14ac:dyDescent="0.3">
      <c r="B104" s="66">
        <f>[1]Mides!E90</f>
        <v>0</v>
      </c>
      <c r="C104" s="67" t="str">
        <f>[1]Mides!D90</f>
        <v>Mario</v>
      </c>
      <c r="D104" s="68" t="str">
        <f>IF([1]Mides!F90=1,"X"," ")</f>
        <v xml:space="preserve"> </v>
      </c>
      <c r="E104" s="68" t="str">
        <f>IF([1]Mides!F90=2,"X"," ")</f>
        <v xml:space="preserve"> </v>
      </c>
      <c r="F104" s="69" t="str">
        <f>[1]Mides!B90</f>
        <v>INCORRECTO</v>
      </c>
      <c r="G104" s="68" t="str">
        <f>IF(AND([1]Mides!H90&gt;=1,[1]Mides!H90&lt;=14),"X"," ")</f>
        <v xml:space="preserve"> </v>
      </c>
      <c r="H104" s="68" t="str">
        <f>IF(AND([1]Mides!H90&gt;=14,[1]Mides!H90&lt;=30),"X"," ")</f>
        <v xml:space="preserve"> </v>
      </c>
      <c r="I104" s="68" t="str">
        <f>IF(AND([1]Mides!H90&gt;=31,[1]Mides!H90&lt;=60),"X","  ")</f>
        <v xml:space="preserve">  </v>
      </c>
      <c r="J104" s="68" t="str">
        <f>IF([1]Mides!H90&gt;60,"X", "  ")</f>
        <v>X</v>
      </c>
      <c r="K104" s="70">
        <f>[1]Mides!N90</f>
        <v>25</v>
      </c>
      <c r="L104" s="70">
        <f>[1]Mides!K90</f>
        <v>0</v>
      </c>
      <c r="M104" s="70" t="str">
        <f>[1]Mides!L90</f>
        <v>X</v>
      </c>
      <c r="N104" s="70">
        <f>[1]Mides!M90</f>
        <v>0</v>
      </c>
      <c r="O104" s="70">
        <f t="shared" si="1"/>
        <v>25</v>
      </c>
      <c r="P104" s="70" t="str">
        <f>[1]Mides!R90</f>
        <v>Guatemala</v>
      </c>
      <c r="Q104" s="70">
        <f>[1]Mides!S90</f>
        <v>0</v>
      </c>
    </row>
    <row r="105" spans="2:17" x14ac:dyDescent="0.3">
      <c r="B105" s="66" t="str">
        <f>[1]Mides!E91</f>
        <v>Adriana</v>
      </c>
      <c r="C105" s="67" t="str">
        <f>[1]Mides!D91</f>
        <v>Guamux</v>
      </c>
      <c r="D105" s="68" t="str">
        <f>IF([1]Mides!F91=1,"X"," ")</f>
        <v>X</v>
      </c>
      <c r="E105" s="68" t="str">
        <f>IF([1]Mides!F91=2,"X"," ")</f>
        <v xml:space="preserve"> </v>
      </c>
      <c r="F105" s="69">
        <f>[1]Mides!B91</f>
        <v>2554684760101</v>
      </c>
      <c r="G105" s="68" t="str">
        <f>IF(AND([1]Mides!H91&gt;=1,[1]Mides!H91&lt;=14),"X"," ")</f>
        <v>X</v>
      </c>
      <c r="H105" s="68" t="str">
        <f>IF(AND([1]Mides!H91&gt;=14,[1]Mides!H91&lt;=30),"X"," ")</f>
        <v xml:space="preserve"> </v>
      </c>
      <c r="I105" s="68" t="str">
        <f>IF(AND([1]Mides!H91&gt;=31,[1]Mides!H91&lt;=60),"X","  ")</f>
        <v xml:space="preserve">  </v>
      </c>
      <c r="J105" s="68" t="str">
        <f>IF([1]Mides!H91&gt;60,"X", "  ")</f>
        <v xml:space="preserve">  </v>
      </c>
      <c r="K105" s="70">
        <f>[1]Mides!N91</f>
        <v>0</v>
      </c>
      <c r="L105" s="70">
        <f>[1]Mides!K91</f>
        <v>0</v>
      </c>
      <c r="M105" s="70">
        <f>[1]Mides!L91</f>
        <v>0</v>
      </c>
      <c r="N105" s="70" t="str">
        <f>[1]Mides!M91</f>
        <v>X</v>
      </c>
      <c r="O105" s="70">
        <f t="shared" si="1"/>
        <v>0</v>
      </c>
      <c r="P105" s="70" t="str">
        <f>[1]Mides!R91</f>
        <v>Guatemala</v>
      </c>
      <c r="Q105" s="70" t="str">
        <f>[1]Mides!S91</f>
        <v>Guatemala</v>
      </c>
    </row>
    <row r="106" spans="2:17" x14ac:dyDescent="0.3">
      <c r="B106" s="66" t="str">
        <f>[1]Mides!E92</f>
        <v>Daniel</v>
      </c>
      <c r="C106" s="67" t="str">
        <f>[1]Mides!D92</f>
        <v>Morales</v>
      </c>
      <c r="D106" s="68" t="str">
        <f>IF([1]Mides!F92=1,"X"," ")</f>
        <v xml:space="preserve"> </v>
      </c>
      <c r="E106" s="68" t="str">
        <f>IF([1]Mides!F92=2,"X"," ")</f>
        <v>X</v>
      </c>
      <c r="F106" s="69">
        <f>[1]Mides!B92</f>
        <v>0</v>
      </c>
      <c r="G106" s="68" t="str">
        <f>IF(AND([1]Mides!H92&gt;=1,[1]Mides!H92&lt;=14),"X"," ")</f>
        <v>X</v>
      </c>
      <c r="H106" s="68" t="str">
        <f>IF(AND([1]Mides!H92&gt;=14,[1]Mides!H92&lt;=30),"X"," ")</f>
        <v xml:space="preserve"> </v>
      </c>
      <c r="I106" s="68" t="str">
        <f>IF(AND([1]Mides!H92&gt;=31,[1]Mides!H92&lt;=60),"X","  ")</f>
        <v xml:space="preserve">  </v>
      </c>
      <c r="J106" s="68" t="str">
        <f>IF([1]Mides!H92&gt;60,"X", "  ")</f>
        <v xml:space="preserve">  </v>
      </c>
      <c r="K106" s="70">
        <f>[1]Mides!N92</f>
        <v>0</v>
      </c>
      <c r="L106" s="70">
        <f>[1]Mides!K92</f>
        <v>0</v>
      </c>
      <c r="M106" s="70">
        <f>[1]Mides!L92</f>
        <v>0</v>
      </c>
      <c r="N106" s="70" t="str">
        <f>[1]Mides!M92</f>
        <v>X</v>
      </c>
      <c r="O106" s="70">
        <f t="shared" si="1"/>
        <v>0</v>
      </c>
      <c r="P106" s="70" t="str">
        <f>[1]Mides!R92</f>
        <v>Guatemala</v>
      </c>
      <c r="Q106" s="70" t="str">
        <f>[1]Mides!S92</f>
        <v>Guatemala</v>
      </c>
    </row>
    <row r="107" spans="2:17" x14ac:dyDescent="0.3">
      <c r="B107" s="66" t="str">
        <f>[1]Mides!E93</f>
        <v>Andrea</v>
      </c>
      <c r="C107" s="67" t="str">
        <f>[1]Mides!D93</f>
        <v>Zabala</v>
      </c>
      <c r="D107" s="68" t="str">
        <f>IF([1]Mides!F93=1,"X"," ")</f>
        <v>X</v>
      </c>
      <c r="E107" s="68" t="str">
        <f>IF([1]Mides!F93=2,"X"," ")</f>
        <v xml:space="preserve"> </v>
      </c>
      <c r="F107" s="69">
        <f>[1]Mides!B93</f>
        <v>2148181870301</v>
      </c>
      <c r="G107" s="68" t="str">
        <f>IF(AND([1]Mides!H93&gt;=1,[1]Mides!H93&lt;=14),"X"," ")</f>
        <v>X</v>
      </c>
      <c r="H107" s="68" t="str">
        <f>IF(AND([1]Mides!H93&gt;=14,[1]Mides!H93&lt;=30),"X"," ")</f>
        <v xml:space="preserve"> </v>
      </c>
      <c r="I107" s="68" t="str">
        <f>IF(AND([1]Mides!H93&gt;=31,[1]Mides!H93&lt;=60),"X","  ")</f>
        <v xml:space="preserve">  </v>
      </c>
      <c r="J107" s="68" t="str">
        <f>IF([1]Mides!H93&gt;60,"X", "  ")</f>
        <v xml:space="preserve">  </v>
      </c>
      <c r="K107" s="70">
        <f>[1]Mides!N93</f>
        <v>0</v>
      </c>
      <c r="L107" s="70">
        <f>[1]Mides!K93</f>
        <v>0</v>
      </c>
      <c r="M107" s="70">
        <f>[1]Mides!L93</f>
        <v>0</v>
      </c>
      <c r="N107" s="70" t="str">
        <f>[1]Mides!M93</f>
        <v>X</v>
      </c>
      <c r="O107" s="70">
        <f t="shared" si="1"/>
        <v>0</v>
      </c>
      <c r="P107" s="70" t="str">
        <f>[1]Mides!R93</f>
        <v>Guatemala</v>
      </c>
      <c r="Q107" s="70" t="str">
        <f>[1]Mides!S93</f>
        <v>Guatemala</v>
      </c>
    </row>
    <row r="108" spans="2:17" x14ac:dyDescent="0.3">
      <c r="B108" s="66" t="str">
        <f>[1]Mides!E94</f>
        <v>Aislynn</v>
      </c>
      <c r="C108" s="67" t="str">
        <f>[1]Mides!D94</f>
        <v>Muñoz</v>
      </c>
      <c r="D108" s="68" t="str">
        <f>IF([1]Mides!F94=1,"X"," ")</f>
        <v>X</v>
      </c>
      <c r="E108" s="68" t="str">
        <f>IF([1]Mides!F94=2,"X"," ")</f>
        <v xml:space="preserve"> </v>
      </c>
      <c r="F108" s="69">
        <f>[1]Mides!B94</f>
        <v>2659751310101</v>
      </c>
      <c r="G108" s="68" t="str">
        <f>IF(AND([1]Mides!H94&gt;=1,[1]Mides!H94&lt;=14),"X"," ")</f>
        <v>X</v>
      </c>
      <c r="H108" s="68" t="str">
        <f>IF(AND([1]Mides!H94&gt;=14,[1]Mides!H94&lt;=30),"X"," ")</f>
        <v xml:space="preserve"> </v>
      </c>
      <c r="I108" s="68" t="str">
        <f>IF(AND([1]Mides!H94&gt;=31,[1]Mides!H94&lt;=60),"X","  ")</f>
        <v xml:space="preserve">  </v>
      </c>
      <c r="J108" s="68" t="str">
        <f>IF([1]Mides!H94&gt;60,"X", "  ")</f>
        <v xml:space="preserve">  </v>
      </c>
      <c r="K108" s="70">
        <f>[1]Mides!N94</f>
        <v>0</v>
      </c>
      <c r="L108" s="70">
        <f>[1]Mides!K94</f>
        <v>0</v>
      </c>
      <c r="M108" s="70">
        <f>[1]Mides!L94</f>
        <v>0</v>
      </c>
      <c r="N108" s="70" t="str">
        <f>[1]Mides!M94</f>
        <v>X</v>
      </c>
      <c r="O108" s="70">
        <f t="shared" si="1"/>
        <v>0</v>
      </c>
      <c r="P108" s="70" t="str">
        <f>[1]Mides!R94</f>
        <v>Guatemala</v>
      </c>
      <c r="Q108" s="70" t="str">
        <f>[1]Mides!S94</f>
        <v>Guatemala</v>
      </c>
    </row>
    <row r="109" spans="2:17" x14ac:dyDescent="0.3">
      <c r="B109" s="66" t="str">
        <f>[1]Mides!E95</f>
        <v>Evelyn</v>
      </c>
      <c r="C109" s="67" t="str">
        <f>[1]Mides!D95</f>
        <v>Camey</v>
      </c>
      <c r="D109" s="68" t="str">
        <f>IF([1]Mides!F95=1,"X"," ")</f>
        <v>X</v>
      </c>
      <c r="E109" s="68" t="str">
        <f>IF([1]Mides!F95=2,"X"," ")</f>
        <v xml:space="preserve"> </v>
      </c>
      <c r="F109" s="69">
        <f>[1]Mides!B95</f>
        <v>2877548470101</v>
      </c>
      <c r="G109" s="68" t="str">
        <f>IF(AND([1]Mides!H95&gt;=1,[1]Mides!H95&lt;=14),"X"," ")</f>
        <v>X</v>
      </c>
      <c r="H109" s="68" t="str">
        <f>IF(AND([1]Mides!H95&gt;=14,[1]Mides!H95&lt;=30),"X"," ")</f>
        <v xml:space="preserve"> </v>
      </c>
      <c r="I109" s="68" t="str">
        <f>IF(AND([1]Mides!H95&gt;=31,[1]Mides!H95&lt;=60),"X","  ")</f>
        <v xml:space="preserve">  </v>
      </c>
      <c r="J109" s="68" t="str">
        <f>IF([1]Mides!H95&gt;60,"X", "  ")</f>
        <v xml:space="preserve">  </v>
      </c>
      <c r="K109" s="70">
        <f>[1]Mides!N95</f>
        <v>0</v>
      </c>
      <c r="L109" s="70">
        <f>[1]Mides!K95</f>
        <v>0</v>
      </c>
      <c r="M109" s="70">
        <f>[1]Mides!L95</f>
        <v>0</v>
      </c>
      <c r="N109" s="70" t="str">
        <f>[1]Mides!M95</f>
        <v>X</v>
      </c>
      <c r="O109" s="70">
        <f t="shared" si="1"/>
        <v>0</v>
      </c>
      <c r="P109" s="70" t="str">
        <f>[1]Mides!R95</f>
        <v>Guatemala</v>
      </c>
      <c r="Q109" s="70" t="str">
        <f>[1]Mides!S95</f>
        <v>Guatemala</v>
      </c>
    </row>
    <row r="110" spans="2:17" x14ac:dyDescent="0.3">
      <c r="B110" s="66" t="str">
        <f>[1]Mides!E96</f>
        <v>Dorian</v>
      </c>
      <c r="C110" s="67" t="str">
        <f>[1]Mides!D96</f>
        <v>Hernandez</v>
      </c>
      <c r="D110" s="68" t="str">
        <f>IF([1]Mides!F96=1,"X"," ")</f>
        <v xml:space="preserve"> </v>
      </c>
      <c r="E110" s="68" t="str">
        <f>IF([1]Mides!F96=2,"X"," ")</f>
        <v>X</v>
      </c>
      <c r="F110" s="69">
        <f>[1]Mides!B96</f>
        <v>2552910020101</v>
      </c>
      <c r="G110" s="68" t="str">
        <f>IF(AND([1]Mides!H96&gt;=1,[1]Mides!H96&lt;=14),"X"," ")</f>
        <v>X</v>
      </c>
      <c r="H110" s="68" t="str">
        <f>IF(AND([1]Mides!H96&gt;=14,[1]Mides!H96&lt;=30),"X"," ")</f>
        <v xml:space="preserve"> </v>
      </c>
      <c r="I110" s="68" t="str">
        <f>IF(AND([1]Mides!H96&gt;=31,[1]Mides!H96&lt;=60),"X","  ")</f>
        <v xml:space="preserve">  </v>
      </c>
      <c r="J110" s="68" t="str">
        <f>IF([1]Mides!H96&gt;60,"X", "  ")</f>
        <v xml:space="preserve">  </v>
      </c>
      <c r="K110" s="70">
        <f>[1]Mides!N96</f>
        <v>0</v>
      </c>
      <c r="L110" s="70">
        <f>[1]Mides!K96</f>
        <v>0</v>
      </c>
      <c r="M110" s="70">
        <f>[1]Mides!L96</f>
        <v>0</v>
      </c>
      <c r="N110" s="70" t="str">
        <f>[1]Mides!M96</f>
        <v>X</v>
      </c>
      <c r="O110" s="70">
        <f t="shared" si="1"/>
        <v>0</v>
      </c>
      <c r="P110" s="70" t="str">
        <f>[1]Mides!R96</f>
        <v>Guatemala</v>
      </c>
      <c r="Q110" s="70" t="str">
        <f>[1]Mides!S96</f>
        <v>Guatemala</v>
      </c>
    </row>
    <row r="111" spans="2:17" x14ac:dyDescent="0.3">
      <c r="B111" s="66" t="str">
        <f>[1]Mides!E97</f>
        <v>Elmer</v>
      </c>
      <c r="C111" s="67" t="str">
        <f>[1]Mides!D97</f>
        <v xml:space="preserve">De Leon </v>
      </c>
      <c r="D111" s="68" t="str">
        <f>IF([1]Mides!F97=1,"X"," ")</f>
        <v xml:space="preserve"> </v>
      </c>
      <c r="E111" s="68" t="str">
        <f>IF([1]Mides!F97=2,"X"," ")</f>
        <v>X</v>
      </c>
      <c r="F111" s="69">
        <f>[1]Mides!B97</f>
        <v>2159453950101</v>
      </c>
      <c r="G111" s="68" t="str">
        <f>IF(AND([1]Mides!H97&gt;=1,[1]Mides!H97&lt;=14),"X"," ")</f>
        <v>X</v>
      </c>
      <c r="H111" s="68" t="str">
        <f>IF(AND([1]Mides!H97&gt;=14,[1]Mides!H97&lt;=30),"X"," ")</f>
        <v xml:space="preserve"> </v>
      </c>
      <c r="I111" s="68" t="str">
        <f>IF(AND([1]Mides!H97&gt;=31,[1]Mides!H97&lt;=60),"X","  ")</f>
        <v xml:space="preserve">  </v>
      </c>
      <c r="J111" s="68" t="str">
        <f>IF([1]Mides!H97&gt;60,"X", "  ")</f>
        <v xml:space="preserve">  </v>
      </c>
      <c r="K111" s="70">
        <f>[1]Mides!N97</f>
        <v>0</v>
      </c>
      <c r="L111" s="70">
        <f>[1]Mides!K97</f>
        <v>0</v>
      </c>
      <c r="M111" s="70">
        <f>[1]Mides!L97</f>
        <v>0</v>
      </c>
      <c r="N111" s="70" t="str">
        <f>[1]Mides!M97</f>
        <v>X</v>
      </c>
      <c r="O111" s="70">
        <f t="shared" si="1"/>
        <v>0</v>
      </c>
      <c r="P111" s="70" t="str">
        <f>[1]Mides!R97</f>
        <v>Guatemala</v>
      </c>
      <c r="Q111" s="70" t="str">
        <f>[1]Mides!S97</f>
        <v>Guatemala</v>
      </c>
    </row>
    <row r="112" spans="2:17" x14ac:dyDescent="0.3">
      <c r="B112" s="66" t="str">
        <f>[1]Mides!E98</f>
        <v>Nashia</v>
      </c>
      <c r="C112" s="67" t="str">
        <f>[1]Mides!D98</f>
        <v>Say</v>
      </c>
      <c r="D112" s="68" t="str">
        <f>IF([1]Mides!F98=1,"X"," ")</f>
        <v>X</v>
      </c>
      <c r="E112" s="68" t="str">
        <f>IF([1]Mides!F98=2,"X"," ")</f>
        <v xml:space="preserve"> </v>
      </c>
      <c r="F112" s="69">
        <f>[1]Mides!B98</f>
        <v>2171620960101</v>
      </c>
      <c r="G112" s="68" t="str">
        <f>IF(AND([1]Mides!H98&gt;=1,[1]Mides!H98&lt;=14),"X"," ")</f>
        <v>X</v>
      </c>
      <c r="H112" s="68" t="str">
        <f>IF(AND([1]Mides!H98&gt;=14,[1]Mides!H98&lt;=30),"X"," ")</f>
        <v xml:space="preserve"> </v>
      </c>
      <c r="I112" s="68" t="str">
        <f>IF(AND([1]Mides!H98&gt;=31,[1]Mides!H98&lt;=60),"X","  ")</f>
        <v xml:space="preserve">  </v>
      </c>
      <c r="J112" s="68" t="str">
        <f>IF([1]Mides!H98&gt;60,"X", "  ")</f>
        <v xml:space="preserve">  </v>
      </c>
      <c r="K112" s="70">
        <f>[1]Mides!N98</f>
        <v>0</v>
      </c>
      <c r="L112" s="70">
        <f>[1]Mides!K98</f>
        <v>0</v>
      </c>
      <c r="M112" s="70">
        <f>[1]Mides!L98</f>
        <v>0</v>
      </c>
      <c r="N112" s="70" t="str">
        <f>[1]Mides!M98</f>
        <v>X</v>
      </c>
      <c r="O112" s="70">
        <f t="shared" si="1"/>
        <v>0</v>
      </c>
      <c r="P112" s="70" t="str">
        <f>[1]Mides!R98</f>
        <v>Guatemala</v>
      </c>
      <c r="Q112" s="70" t="str">
        <f>[1]Mides!S98</f>
        <v>Guatemala</v>
      </c>
    </row>
    <row r="113" spans="2:17" x14ac:dyDescent="0.3">
      <c r="B113" s="66" t="str">
        <f>[1]Mides!E99</f>
        <v>Estephany</v>
      </c>
      <c r="C113" s="67" t="str">
        <f>[1]Mides!D99</f>
        <v>Orozco</v>
      </c>
      <c r="D113" s="68" t="str">
        <f>IF([1]Mides!F99=1,"X"," ")</f>
        <v>X</v>
      </c>
      <c r="E113" s="68" t="str">
        <f>IF([1]Mides!F99=2,"X"," ")</f>
        <v xml:space="preserve"> </v>
      </c>
      <c r="F113" s="69">
        <f>[1]Mides!B99</f>
        <v>2036354930101</v>
      </c>
      <c r="G113" s="68" t="str">
        <f>IF(AND([1]Mides!H99&gt;=1,[1]Mides!H99&lt;=14),"X"," ")</f>
        <v>X</v>
      </c>
      <c r="H113" s="68" t="str">
        <f>IF(AND([1]Mides!H99&gt;=14,[1]Mides!H99&lt;=30),"X"," ")</f>
        <v xml:space="preserve"> </v>
      </c>
      <c r="I113" s="68" t="str">
        <f>IF(AND([1]Mides!H99&gt;=31,[1]Mides!H99&lt;=60),"X","  ")</f>
        <v xml:space="preserve">  </v>
      </c>
      <c r="J113" s="68" t="str">
        <f>IF([1]Mides!H99&gt;60,"X", "  ")</f>
        <v xml:space="preserve">  </v>
      </c>
      <c r="K113" s="70">
        <f>[1]Mides!N99</f>
        <v>0</v>
      </c>
      <c r="L113" s="70">
        <f>[1]Mides!K99</f>
        <v>0</v>
      </c>
      <c r="M113" s="70">
        <f>[1]Mides!L99</f>
        <v>0</v>
      </c>
      <c r="N113" s="70" t="str">
        <f>[1]Mides!M99</f>
        <v>X</v>
      </c>
      <c r="O113" s="70">
        <f t="shared" si="1"/>
        <v>0</v>
      </c>
      <c r="P113" s="70" t="str">
        <f>[1]Mides!R99</f>
        <v>Guatemala</v>
      </c>
      <c r="Q113" s="70" t="str">
        <f>[1]Mides!S99</f>
        <v>Guatemala</v>
      </c>
    </row>
    <row r="114" spans="2:17" x14ac:dyDescent="0.3">
      <c r="B114" s="66" t="str">
        <f>[1]Mides!E100</f>
        <v>María</v>
      </c>
      <c r="C114" s="67" t="str">
        <f>[1]Mides!D100</f>
        <v xml:space="preserve">De Leon </v>
      </c>
      <c r="D114" s="68" t="str">
        <f>IF([1]Mides!F100=1,"X"," ")</f>
        <v>X</v>
      </c>
      <c r="E114" s="68" t="str">
        <f>IF([1]Mides!F100=2,"X"," ")</f>
        <v xml:space="preserve"> </v>
      </c>
      <c r="F114" s="69">
        <f>[1]Mides!B100</f>
        <v>2012288660101</v>
      </c>
      <c r="G114" s="68" t="str">
        <f>IF(AND([1]Mides!H100&gt;=1,[1]Mides!H100&lt;=14),"X"," ")</f>
        <v>X</v>
      </c>
      <c r="H114" s="68" t="str">
        <f>IF(AND([1]Mides!H100&gt;=14,[1]Mides!H100&lt;=30),"X"," ")</f>
        <v xml:space="preserve"> </v>
      </c>
      <c r="I114" s="68" t="str">
        <f>IF(AND([1]Mides!H100&gt;=31,[1]Mides!H100&lt;=60),"X","  ")</f>
        <v xml:space="preserve">  </v>
      </c>
      <c r="J114" s="68" t="str">
        <f>IF([1]Mides!H100&gt;60,"X", "  ")</f>
        <v xml:space="preserve">  </v>
      </c>
      <c r="K114" s="70">
        <f>[1]Mides!N100</f>
        <v>0</v>
      </c>
      <c r="L114" s="70">
        <f>[1]Mides!K100</f>
        <v>0</v>
      </c>
      <c r="M114" s="70">
        <f>[1]Mides!L100</f>
        <v>0</v>
      </c>
      <c r="N114" s="70" t="str">
        <f>[1]Mides!M100</f>
        <v>X</v>
      </c>
      <c r="O114" s="70">
        <f t="shared" si="1"/>
        <v>0</v>
      </c>
      <c r="P114" s="70" t="str">
        <f>[1]Mides!R100</f>
        <v>Guatemala</v>
      </c>
      <c r="Q114" s="70" t="str">
        <f>[1]Mides!S100</f>
        <v>Guatemala</v>
      </c>
    </row>
    <row r="115" spans="2:17" x14ac:dyDescent="0.3">
      <c r="B115" s="66" t="str">
        <f>[1]Mides!E101</f>
        <v>Graciela</v>
      </c>
      <c r="C115" s="67" t="str">
        <f>[1]Mides!D101</f>
        <v>Galan</v>
      </c>
      <c r="D115" s="68" t="str">
        <f>IF([1]Mides!F101=1,"X"," ")</f>
        <v>X</v>
      </c>
      <c r="E115" s="68" t="str">
        <f>IF([1]Mides!F101=2,"X"," ")</f>
        <v xml:space="preserve"> </v>
      </c>
      <c r="F115" s="69">
        <f>[1]Mides!B101</f>
        <v>2939521670101</v>
      </c>
      <c r="G115" s="68" t="str">
        <f>IF(AND([1]Mides!H101&gt;=1,[1]Mides!H101&lt;=14),"X"," ")</f>
        <v>X</v>
      </c>
      <c r="H115" s="68" t="str">
        <f>IF(AND([1]Mides!H101&gt;=14,[1]Mides!H101&lt;=30),"X"," ")</f>
        <v xml:space="preserve"> </v>
      </c>
      <c r="I115" s="68" t="str">
        <f>IF(AND([1]Mides!H101&gt;=31,[1]Mides!H101&lt;=60),"X","  ")</f>
        <v xml:space="preserve">  </v>
      </c>
      <c r="J115" s="68" t="str">
        <f>IF([1]Mides!H101&gt;60,"X", "  ")</f>
        <v xml:space="preserve">  </v>
      </c>
      <c r="K115" s="70">
        <f>[1]Mides!N101</f>
        <v>0</v>
      </c>
      <c r="L115" s="70">
        <f>[1]Mides!K101</f>
        <v>0</v>
      </c>
      <c r="M115" s="70">
        <f>[1]Mides!L101</f>
        <v>0</v>
      </c>
      <c r="N115" s="70" t="str">
        <f>[1]Mides!M101</f>
        <v>X</v>
      </c>
      <c r="O115" s="70">
        <f t="shared" si="1"/>
        <v>0</v>
      </c>
      <c r="P115" s="70" t="str">
        <f>[1]Mides!R101</f>
        <v>Guatemala</v>
      </c>
      <c r="Q115" s="70" t="str">
        <f>[1]Mides!S101</f>
        <v>Guatemala</v>
      </c>
    </row>
    <row r="116" spans="2:17" x14ac:dyDescent="0.3">
      <c r="B116" s="66" t="str">
        <f>[1]Mides!E102</f>
        <v>Mia</v>
      </c>
      <c r="C116" s="67" t="str">
        <f>[1]Mides!D102</f>
        <v>Requena</v>
      </c>
      <c r="D116" s="68" t="str">
        <f>IF([1]Mides!F102=1,"X"," ")</f>
        <v>X</v>
      </c>
      <c r="E116" s="68" t="str">
        <f>IF([1]Mides!F102=2,"X"," ")</f>
        <v xml:space="preserve"> </v>
      </c>
      <c r="F116" s="69">
        <f>[1]Mides!B102</f>
        <v>3624126500101</v>
      </c>
      <c r="G116" s="68" t="str">
        <f>IF(AND([1]Mides!H102&gt;=1,[1]Mides!H102&lt;=14),"X"," ")</f>
        <v>X</v>
      </c>
      <c r="H116" s="68" t="str">
        <f>IF(AND([1]Mides!H102&gt;=14,[1]Mides!H102&lt;=30),"X"," ")</f>
        <v xml:space="preserve"> </v>
      </c>
      <c r="I116" s="68" t="str">
        <f>IF(AND([1]Mides!H102&gt;=31,[1]Mides!H102&lt;=60),"X","  ")</f>
        <v xml:space="preserve">  </v>
      </c>
      <c r="J116" s="68" t="str">
        <f>IF([1]Mides!H102&gt;60,"X", "  ")</f>
        <v xml:space="preserve">  </v>
      </c>
      <c r="K116" s="70">
        <f>[1]Mides!N102</f>
        <v>0</v>
      </c>
      <c r="L116" s="70">
        <f>[1]Mides!K102</f>
        <v>0</v>
      </c>
      <c r="M116" s="70">
        <f>[1]Mides!L102</f>
        <v>0</v>
      </c>
      <c r="N116" s="70" t="str">
        <f>[1]Mides!M102</f>
        <v>X</v>
      </c>
      <c r="O116" s="70">
        <f t="shared" si="1"/>
        <v>0</v>
      </c>
      <c r="P116" s="70" t="str">
        <f>[1]Mides!R102</f>
        <v>Guatemala</v>
      </c>
      <c r="Q116" s="70" t="str">
        <f>[1]Mides!S102</f>
        <v>Guatemala</v>
      </c>
    </row>
    <row r="117" spans="2:17" x14ac:dyDescent="0.3">
      <c r="B117" s="66" t="str">
        <f>[1]Mides!E103</f>
        <v>Alejandra</v>
      </c>
      <c r="C117" s="67" t="str">
        <f>[1]Mides!D103</f>
        <v>Soto</v>
      </c>
      <c r="D117" s="68" t="str">
        <f>IF([1]Mides!F103=1,"X"," ")</f>
        <v>X</v>
      </c>
      <c r="E117" s="68" t="str">
        <f>IF([1]Mides!F103=2,"X"," ")</f>
        <v xml:space="preserve"> </v>
      </c>
      <c r="F117" s="69">
        <f>[1]Mides!B103</f>
        <v>0</v>
      </c>
      <c r="G117" s="68" t="str">
        <f>IF(AND([1]Mides!H103&gt;=1,[1]Mides!H103&lt;=14),"X"," ")</f>
        <v>X</v>
      </c>
      <c r="H117" s="68" t="str">
        <f>IF(AND([1]Mides!H103&gt;=14,[1]Mides!H103&lt;=30),"X"," ")</f>
        <v xml:space="preserve"> </v>
      </c>
      <c r="I117" s="68" t="str">
        <f>IF(AND([1]Mides!H103&gt;=31,[1]Mides!H103&lt;=60),"X","  ")</f>
        <v xml:space="preserve">  </v>
      </c>
      <c r="J117" s="68" t="str">
        <f>IF([1]Mides!H103&gt;60,"X", "  ")</f>
        <v xml:space="preserve">  </v>
      </c>
      <c r="K117" s="70">
        <f>[1]Mides!N103</f>
        <v>0</v>
      </c>
      <c r="L117" s="70">
        <f>[1]Mides!K103</f>
        <v>0</v>
      </c>
      <c r="M117" s="70">
        <f>[1]Mides!L103</f>
        <v>0</v>
      </c>
      <c r="N117" s="70" t="str">
        <f>[1]Mides!M103</f>
        <v>X</v>
      </c>
      <c r="O117" s="70">
        <f t="shared" si="1"/>
        <v>0</v>
      </c>
      <c r="P117" s="70" t="str">
        <f>[1]Mides!R103</f>
        <v>Guatemala</v>
      </c>
      <c r="Q117" s="70" t="str">
        <f>[1]Mides!S103</f>
        <v>Guatemala</v>
      </c>
    </row>
    <row r="118" spans="2:17" x14ac:dyDescent="0.3">
      <c r="B118" s="66" t="str">
        <f>[1]Mides!E104</f>
        <v>Ana</v>
      </c>
      <c r="C118" s="67" t="str">
        <f>[1]Mides!D104</f>
        <v xml:space="preserve">Rodriquez </v>
      </c>
      <c r="D118" s="68" t="str">
        <f>IF([1]Mides!F104=1,"X"," ")</f>
        <v>X</v>
      </c>
      <c r="E118" s="68" t="str">
        <f>IF([1]Mides!F104=2,"X"," ")</f>
        <v xml:space="preserve"> </v>
      </c>
      <c r="F118" s="69">
        <f>[1]Mides!B104</f>
        <v>2810785210101</v>
      </c>
      <c r="G118" s="68" t="str">
        <f>IF(AND([1]Mides!H104&gt;=1,[1]Mides!H104&lt;=14),"X"," ")</f>
        <v>X</v>
      </c>
      <c r="H118" s="68" t="str">
        <f>IF(AND([1]Mides!H104&gt;=14,[1]Mides!H104&lt;=30),"X"," ")</f>
        <v xml:space="preserve"> </v>
      </c>
      <c r="I118" s="68" t="str">
        <f>IF(AND([1]Mides!H104&gt;=31,[1]Mides!H104&lt;=60),"X","  ")</f>
        <v xml:space="preserve">  </v>
      </c>
      <c r="J118" s="68" t="str">
        <f>IF([1]Mides!H104&gt;60,"X", "  ")</f>
        <v xml:space="preserve">  </v>
      </c>
      <c r="K118" s="70">
        <f>[1]Mides!N104</f>
        <v>0</v>
      </c>
      <c r="L118" s="70">
        <f>[1]Mides!K104</f>
        <v>0</v>
      </c>
      <c r="M118" s="70">
        <f>[1]Mides!L104</f>
        <v>0</v>
      </c>
      <c r="N118" s="70" t="str">
        <f>[1]Mides!M104</f>
        <v>X</v>
      </c>
      <c r="O118" s="70">
        <f t="shared" si="1"/>
        <v>0</v>
      </c>
      <c r="P118" s="70" t="str">
        <f>[1]Mides!R104</f>
        <v>Guatemala</v>
      </c>
      <c r="Q118" s="70" t="str">
        <f>[1]Mides!S104</f>
        <v>Guatemala</v>
      </c>
    </row>
    <row r="119" spans="2:17" x14ac:dyDescent="0.3">
      <c r="B119" s="66" t="str">
        <f>[1]Mides!E105</f>
        <v>Sophia</v>
      </c>
      <c r="C119" s="67" t="str">
        <f>[1]Mides!D105</f>
        <v xml:space="preserve">Alvarado </v>
      </c>
      <c r="D119" s="68" t="str">
        <f>IF([1]Mides!F105=1,"X"," ")</f>
        <v>X</v>
      </c>
      <c r="E119" s="68" t="str">
        <f>IF([1]Mides!F105=2,"X"," ")</f>
        <v xml:space="preserve"> </v>
      </c>
      <c r="F119" s="69">
        <f>[1]Mides!B105</f>
        <v>0</v>
      </c>
      <c r="G119" s="68" t="str">
        <f>IF(AND([1]Mides!H105&gt;=1,[1]Mides!H105&lt;=14),"X"," ")</f>
        <v>X</v>
      </c>
      <c r="H119" s="68" t="str">
        <f>IF(AND([1]Mides!H105&gt;=14,[1]Mides!H105&lt;=30),"X"," ")</f>
        <v>X</v>
      </c>
      <c r="I119" s="68" t="str">
        <f>IF(AND([1]Mides!H105&gt;=31,[1]Mides!H105&lt;=60),"X","  ")</f>
        <v xml:space="preserve">  </v>
      </c>
      <c r="J119" s="68" t="str">
        <f>IF([1]Mides!H105&gt;60,"X", "  ")</f>
        <v xml:space="preserve">  </v>
      </c>
      <c r="K119" s="70">
        <f>[1]Mides!N105</f>
        <v>0</v>
      </c>
      <c r="L119" s="70">
        <f>[1]Mides!K105</f>
        <v>0</v>
      </c>
      <c r="M119" s="70">
        <f>[1]Mides!L105</f>
        <v>0</v>
      </c>
      <c r="N119" s="70" t="str">
        <f>[1]Mides!M105</f>
        <v>X</v>
      </c>
      <c r="O119" s="70">
        <f t="shared" si="1"/>
        <v>0</v>
      </c>
      <c r="P119" s="70" t="str">
        <f>[1]Mides!R105</f>
        <v>Guatemala</v>
      </c>
      <c r="Q119" s="70" t="str">
        <f>[1]Mides!S105</f>
        <v>Guatemala</v>
      </c>
    </row>
    <row r="120" spans="2:17" x14ac:dyDescent="0.3">
      <c r="B120" s="66" t="str">
        <f>[1]Mides!E106</f>
        <v xml:space="preserve">Carlos </v>
      </c>
      <c r="C120" s="67" t="str">
        <f>[1]Mides!D106</f>
        <v>Molina</v>
      </c>
      <c r="D120" s="68" t="str">
        <f>IF([1]Mides!F106=1,"X"," ")</f>
        <v xml:space="preserve"> </v>
      </c>
      <c r="E120" s="68" t="str">
        <f>IF([1]Mides!F106=2,"X"," ")</f>
        <v>X</v>
      </c>
      <c r="F120" s="69">
        <f>[1]Mides!B106</f>
        <v>0</v>
      </c>
      <c r="G120" s="68" t="str">
        <f>IF(AND([1]Mides!H106&gt;=1,[1]Mides!H106&lt;=14),"X"," ")</f>
        <v>X</v>
      </c>
      <c r="H120" s="68" t="str">
        <f>IF(AND([1]Mides!H106&gt;=14,[1]Mides!H106&lt;=30),"X"," ")</f>
        <v xml:space="preserve"> </v>
      </c>
      <c r="I120" s="68" t="str">
        <f>IF(AND([1]Mides!H106&gt;=31,[1]Mides!H106&lt;=60),"X","  ")</f>
        <v xml:space="preserve">  </v>
      </c>
      <c r="J120" s="68" t="str">
        <f>IF([1]Mides!H106&gt;60,"X", "  ")</f>
        <v xml:space="preserve">  </v>
      </c>
      <c r="K120" s="70">
        <f>[1]Mides!N106</f>
        <v>0</v>
      </c>
      <c r="L120" s="70">
        <f>[1]Mides!K106</f>
        <v>0</v>
      </c>
      <c r="M120" s="70">
        <f>[1]Mides!L106</f>
        <v>0</v>
      </c>
      <c r="N120" s="70" t="str">
        <f>[1]Mides!M106</f>
        <v>X</v>
      </c>
      <c r="O120" s="70">
        <f t="shared" si="1"/>
        <v>0</v>
      </c>
      <c r="P120" s="70" t="str">
        <f>[1]Mides!R106</f>
        <v>Guatemala</v>
      </c>
      <c r="Q120" s="70" t="str">
        <f>[1]Mides!S106</f>
        <v>Guatemala</v>
      </c>
    </row>
    <row r="121" spans="2:17" x14ac:dyDescent="0.3">
      <c r="B121" s="66" t="str">
        <f>[1]Mides!E107</f>
        <v>Melida</v>
      </c>
      <c r="C121" s="67" t="str">
        <f>[1]Mides!D107</f>
        <v>Rodriguez</v>
      </c>
      <c r="D121" s="68" t="str">
        <f>IF([1]Mides!F107=1,"X"," ")</f>
        <v>X</v>
      </c>
      <c r="E121" s="68" t="str">
        <f>IF([1]Mides!F107=2,"X"," ")</f>
        <v xml:space="preserve"> </v>
      </c>
      <c r="F121" s="69">
        <f>[1]Mides!B107</f>
        <v>2810784320101</v>
      </c>
      <c r="G121" s="68" t="str">
        <f>IF(AND([1]Mides!H107&gt;=1,[1]Mides!H107&lt;=14),"X"," ")</f>
        <v xml:space="preserve"> </v>
      </c>
      <c r="H121" s="68" t="str">
        <f>IF(AND([1]Mides!H107&gt;=14,[1]Mides!H107&lt;=30),"X"," ")</f>
        <v>X</v>
      </c>
      <c r="I121" s="68" t="str">
        <f>IF(AND([1]Mides!H107&gt;=31,[1]Mides!H107&lt;=60),"X","  ")</f>
        <v xml:space="preserve">  </v>
      </c>
      <c r="J121" s="68" t="str">
        <f>IF([1]Mides!H107&gt;60,"X", "  ")</f>
        <v xml:space="preserve">  </v>
      </c>
      <c r="K121" s="70">
        <f>[1]Mides!N107</f>
        <v>0</v>
      </c>
      <c r="L121" s="70">
        <f>[1]Mides!K107</f>
        <v>0</v>
      </c>
      <c r="M121" s="70">
        <f>[1]Mides!L107</f>
        <v>0</v>
      </c>
      <c r="N121" s="70" t="str">
        <f>[1]Mides!M107</f>
        <v>X</v>
      </c>
      <c r="O121" s="70">
        <f t="shared" si="1"/>
        <v>0</v>
      </c>
      <c r="P121" s="70" t="str">
        <f>[1]Mides!R107</f>
        <v>Guatemala</v>
      </c>
      <c r="Q121" s="70" t="str">
        <f>[1]Mides!S107</f>
        <v>Guatemala</v>
      </c>
    </row>
    <row r="122" spans="2:17" x14ac:dyDescent="0.3">
      <c r="B122" s="66" t="str">
        <f>[1]Mides!E108</f>
        <v xml:space="preserve">paola </v>
      </c>
      <c r="C122" s="67" t="str">
        <f>[1]Mides!D108</f>
        <v xml:space="preserve">Monterroso </v>
      </c>
      <c r="D122" s="68" t="str">
        <f>IF([1]Mides!F108=1,"X"," ")</f>
        <v>X</v>
      </c>
      <c r="E122" s="68" t="str">
        <f>IF([1]Mides!F108=2,"X"," ")</f>
        <v xml:space="preserve"> </v>
      </c>
      <c r="F122" s="69">
        <f>[1]Mides!B108</f>
        <v>0</v>
      </c>
      <c r="G122" s="68" t="str">
        <f>IF(AND([1]Mides!H108&gt;=1,[1]Mides!H108&lt;=14),"X"," ")</f>
        <v>X</v>
      </c>
      <c r="H122" s="68" t="str">
        <f>IF(AND([1]Mides!H108&gt;=14,[1]Mides!H108&lt;=30),"X"," ")</f>
        <v xml:space="preserve"> </v>
      </c>
      <c r="I122" s="68" t="str">
        <f>IF(AND([1]Mides!H108&gt;=31,[1]Mides!H108&lt;=60),"X","  ")</f>
        <v xml:space="preserve">  </v>
      </c>
      <c r="J122" s="68" t="str">
        <f>IF([1]Mides!H108&gt;60,"X", "  ")</f>
        <v xml:space="preserve">  </v>
      </c>
      <c r="K122" s="70">
        <f>[1]Mides!N108</f>
        <v>0</v>
      </c>
      <c r="L122" s="70">
        <f>[1]Mides!K108</f>
        <v>0</v>
      </c>
      <c r="M122" s="70">
        <f>[1]Mides!L108</f>
        <v>0</v>
      </c>
      <c r="N122" s="70" t="str">
        <f>[1]Mides!M108</f>
        <v>X</v>
      </c>
      <c r="O122" s="70">
        <f t="shared" si="1"/>
        <v>0</v>
      </c>
      <c r="P122" s="70" t="str">
        <f>[1]Mides!R108</f>
        <v>Guatemala</v>
      </c>
      <c r="Q122" s="70" t="str">
        <f>[1]Mides!S108</f>
        <v>Guatemala</v>
      </c>
    </row>
    <row r="123" spans="2:17" x14ac:dyDescent="0.3">
      <c r="B123" s="66" t="str">
        <f>[1]Mides!E109</f>
        <v>Deysy</v>
      </c>
      <c r="C123" s="67" t="str">
        <f>[1]Mides!D109</f>
        <v xml:space="preserve">Muñez </v>
      </c>
      <c r="D123" s="68" t="str">
        <f>IF([1]Mides!F109=1,"X"," ")</f>
        <v>X</v>
      </c>
      <c r="E123" s="68" t="str">
        <f>IF([1]Mides!F109=2,"X"," ")</f>
        <v xml:space="preserve"> </v>
      </c>
      <c r="F123" s="69">
        <f>[1]Mides!B109</f>
        <v>0</v>
      </c>
      <c r="G123" s="68" t="str">
        <f>IF(AND([1]Mides!H109&gt;=1,[1]Mides!H109&lt;=14),"X"," ")</f>
        <v>X</v>
      </c>
      <c r="H123" s="68" t="str">
        <f>IF(AND([1]Mides!H109&gt;=14,[1]Mides!H109&lt;=30),"X"," ")</f>
        <v xml:space="preserve"> </v>
      </c>
      <c r="I123" s="68" t="str">
        <f>IF(AND([1]Mides!H109&gt;=31,[1]Mides!H109&lt;=60),"X","  ")</f>
        <v xml:space="preserve">  </v>
      </c>
      <c r="J123" s="68" t="str">
        <f>IF([1]Mides!H109&gt;60,"X", "  ")</f>
        <v xml:space="preserve">  </v>
      </c>
      <c r="K123" s="70">
        <f>[1]Mides!N109</f>
        <v>0</v>
      </c>
      <c r="L123" s="70">
        <f>[1]Mides!K109</f>
        <v>0</v>
      </c>
      <c r="M123" s="70">
        <f>[1]Mides!L109</f>
        <v>0</v>
      </c>
      <c r="N123" s="70" t="str">
        <f>[1]Mides!M109</f>
        <v>X</v>
      </c>
      <c r="O123" s="70">
        <f t="shared" si="1"/>
        <v>0</v>
      </c>
      <c r="P123" s="70" t="str">
        <f>[1]Mides!R109</f>
        <v>Guatemala</v>
      </c>
      <c r="Q123" s="70" t="str">
        <f>[1]Mides!S109</f>
        <v>Guatemala</v>
      </c>
    </row>
    <row r="124" spans="2:17" x14ac:dyDescent="0.3">
      <c r="B124" s="66" t="str">
        <f>[1]Mides!E110</f>
        <v>Andrea</v>
      </c>
      <c r="C124" s="67" t="str">
        <f>[1]Mides!D110</f>
        <v>Montes</v>
      </c>
      <c r="D124" s="68" t="str">
        <f>IF([1]Mides!F110=1,"X"," ")</f>
        <v>X</v>
      </c>
      <c r="E124" s="68" t="str">
        <f>IF([1]Mides!F110=2,"X"," ")</f>
        <v xml:space="preserve"> </v>
      </c>
      <c r="F124" s="69">
        <f>[1]Mides!B110</f>
        <v>0</v>
      </c>
      <c r="G124" s="68" t="str">
        <f>IF(AND([1]Mides!H110&gt;=1,[1]Mides!H110&lt;=14),"X"," ")</f>
        <v>X</v>
      </c>
      <c r="H124" s="68" t="str">
        <f>IF(AND([1]Mides!H110&gt;=14,[1]Mides!H110&lt;=30),"X"," ")</f>
        <v xml:space="preserve"> </v>
      </c>
      <c r="I124" s="68" t="str">
        <f>IF(AND([1]Mides!H110&gt;=31,[1]Mides!H110&lt;=60),"X","  ")</f>
        <v xml:space="preserve">  </v>
      </c>
      <c r="J124" s="68" t="str">
        <f>IF([1]Mides!H110&gt;60,"X", "  ")</f>
        <v xml:space="preserve">  </v>
      </c>
      <c r="K124" s="70">
        <f>[1]Mides!N110</f>
        <v>0</v>
      </c>
      <c r="L124" s="70">
        <f>[1]Mides!K110</f>
        <v>0</v>
      </c>
      <c r="M124" s="70">
        <f>[1]Mides!L110</f>
        <v>0</v>
      </c>
      <c r="N124" s="70" t="str">
        <f>[1]Mides!M110</f>
        <v>X</v>
      </c>
      <c r="O124" s="70">
        <f t="shared" si="1"/>
        <v>0</v>
      </c>
      <c r="P124" s="70" t="str">
        <f>[1]Mides!R110</f>
        <v>Guatemala</v>
      </c>
      <c r="Q124" s="70" t="str">
        <f>[1]Mides!S110</f>
        <v>Guatemala</v>
      </c>
    </row>
    <row r="125" spans="2:17" x14ac:dyDescent="0.3">
      <c r="B125" s="66" t="str">
        <f>[1]Mides!E111</f>
        <v>Abigail</v>
      </c>
      <c r="C125" s="67" t="str">
        <f>[1]Mides!D111</f>
        <v>Vasquez</v>
      </c>
      <c r="D125" s="68" t="str">
        <f>IF([1]Mides!F111=1,"X"," ")</f>
        <v>X</v>
      </c>
      <c r="E125" s="68" t="str">
        <f>IF([1]Mides!F111=2,"X"," ")</f>
        <v xml:space="preserve"> </v>
      </c>
      <c r="F125" s="69">
        <f>[1]Mides!B111</f>
        <v>0</v>
      </c>
      <c r="G125" s="68" t="str">
        <f>IF(AND([1]Mides!H111&gt;=1,[1]Mides!H111&lt;=14),"X"," ")</f>
        <v>X</v>
      </c>
      <c r="H125" s="68" t="str">
        <f>IF(AND([1]Mides!H111&gt;=14,[1]Mides!H111&lt;=30),"X"," ")</f>
        <v xml:space="preserve"> </v>
      </c>
      <c r="I125" s="68" t="str">
        <f>IF(AND([1]Mides!H111&gt;=31,[1]Mides!H111&lt;=60),"X","  ")</f>
        <v xml:space="preserve">  </v>
      </c>
      <c r="J125" s="68" t="str">
        <f>IF([1]Mides!H111&gt;60,"X", "  ")</f>
        <v xml:space="preserve">  </v>
      </c>
      <c r="K125" s="70">
        <f>[1]Mides!N111</f>
        <v>0</v>
      </c>
      <c r="L125" s="70">
        <f>[1]Mides!K111</f>
        <v>0</v>
      </c>
      <c r="M125" s="70">
        <f>[1]Mides!L111</f>
        <v>0</v>
      </c>
      <c r="N125" s="70" t="str">
        <f>[1]Mides!M111</f>
        <v>X</v>
      </c>
      <c r="O125" s="70">
        <f t="shared" si="1"/>
        <v>0</v>
      </c>
      <c r="P125" s="70" t="str">
        <f>[1]Mides!R111</f>
        <v>Guatemala</v>
      </c>
      <c r="Q125" s="70" t="str">
        <f>[1]Mides!S111</f>
        <v>Guatemala</v>
      </c>
    </row>
    <row r="126" spans="2:17" x14ac:dyDescent="0.3">
      <c r="B126" s="66" t="str">
        <f>[1]Mides!E112</f>
        <v>Pamela</v>
      </c>
      <c r="C126" s="67" t="str">
        <f>[1]Mides!D112</f>
        <v>Gordillo</v>
      </c>
      <c r="D126" s="68" t="str">
        <f>IF([1]Mides!F112=1,"X"," ")</f>
        <v>X</v>
      </c>
      <c r="E126" s="68" t="str">
        <f>IF([1]Mides!F112=2,"X"," ")</f>
        <v xml:space="preserve"> </v>
      </c>
      <c r="F126" s="69">
        <f>[1]Mides!B112</f>
        <v>0</v>
      </c>
      <c r="G126" s="68" t="str">
        <f>IF(AND([1]Mides!H112&gt;=1,[1]Mides!H112&lt;=14),"X"," ")</f>
        <v>X</v>
      </c>
      <c r="H126" s="68" t="str">
        <f>IF(AND([1]Mides!H112&gt;=14,[1]Mides!H112&lt;=30),"X"," ")</f>
        <v xml:space="preserve"> </v>
      </c>
      <c r="I126" s="68" t="str">
        <f>IF(AND([1]Mides!H112&gt;=31,[1]Mides!H112&lt;=60),"X","  ")</f>
        <v xml:space="preserve">  </v>
      </c>
      <c r="J126" s="68" t="str">
        <f>IF([1]Mides!H112&gt;60,"X", "  ")</f>
        <v xml:space="preserve">  </v>
      </c>
      <c r="K126" s="70">
        <f>[1]Mides!N112</f>
        <v>0</v>
      </c>
      <c r="L126" s="70">
        <f>[1]Mides!K112</f>
        <v>0</v>
      </c>
      <c r="M126" s="70">
        <f>[1]Mides!L112</f>
        <v>0</v>
      </c>
      <c r="N126" s="70" t="str">
        <f>[1]Mides!M112</f>
        <v>X</v>
      </c>
      <c r="O126" s="70">
        <f t="shared" si="1"/>
        <v>0</v>
      </c>
      <c r="P126" s="70" t="str">
        <f>[1]Mides!R112</f>
        <v>Guatemala</v>
      </c>
      <c r="Q126" s="70" t="str">
        <f>[1]Mides!S112</f>
        <v>Guatemala</v>
      </c>
    </row>
    <row r="127" spans="2:17" x14ac:dyDescent="0.3">
      <c r="B127" s="66" t="str">
        <f>[1]Mides!E113</f>
        <v>Maria</v>
      </c>
      <c r="C127" s="67" t="str">
        <f>[1]Mides!D113</f>
        <v xml:space="preserve">Vasquez </v>
      </c>
      <c r="D127" s="68" t="str">
        <f>IF([1]Mides!F113=1,"X"," ")</f>
        <v>X</v>
      </c>
      <c r="E127" s="68" t="str">
        <f>IF([1]Mides!F113=2,"X"," ")</f>
        <v xml:space="preserve"> </v>
      </c>
      <c r="F127" s="69">
        <f>[1]Mides!B113</f>
        <v>0</v>
      </c>
      <c r="G127" s="68" t="str">
        <f>IF(AND([1]Mides!H113&gt;=1,[1]Mides!H113&lt;=14),"X"," ")</f>
        <v>X</v>
      </c>
      <c r="H127" s="68" t="str">
        <f>IF(AND([1]Mides!H113&gt;=14,[1]Mides!H113&lt;=30),"X"," ")</f>
        <v xml:space="preserve"> </v>
      </c>
      <c r="I127" s="68" t="str">
        <f>IF(AND([1]Mides!H113&gt;=31,[1]Mides!H113&lt;=60),"X","  ")</f>
        <v xml:space="preserve">  </v>
      </c>
      <c r="J127" s="68" t="str">
        <f>IF([1]Mides!H113&gt;60,"X", "  ")</f>
        <v xml:space="preserve">  </v>
      </c>
      <c r="K127" s="70">
        <f>[1]Mides!N113</f>
        <v>0</v>
      </c>
      <c r="L127" s="70">
        <f>[1]Mides!K113</f>
        <v>0</v>
      </c>
      <c r="M127" s="70">
        <f>[1]Mides!L113</f>
        <v>0</v>
      </c>
      <c r="N127" s="70" t="str">
        <f>[1]Mides!M113</f>
        <v>X</v>
      </c>
      <c r="O127" s="70">
        <f t="shared" si="1"/>
        <v>0</v>
      </c>
      <c r="P127" s="70" t="str">
        <f>[1]Mides!R113</f>
        <v>Guatemala</v>
      </c>
      <c r="Q127" s="70" t="str">
        <f>[1]Mides!S113</f>
        <v>Guatemala</v>
      </c>
    </row>
    <row r="128" spans="2:17" x14ac:dyDescent="0.3">
      <c r="B128" s="66" t="str">
        <f>[1]Mides!E114</f>
        <v xml:space="preserve">Angela </v>
      </c>
      <c r="C128" s="67" t="str">
        <f>[1]Mides!D114</f>
        <v>Tista</v>
      </c>
      <c r="D128" s="68" t="str">
        <f>IF([1]Mides!F114=1,"X"," ")</f>
        <v>X</v>
      </c>
      <c r="E128" s="68" t="str">
        <f>IF([1]Mides!F114=2,"X"," ")</f>
        <v xml:space="preserve"> </v>
      </c>
      <c r="F128" s="69">
        <f>[1]Mides!B114</f>
        <v>0</v>
      </c>
      <c r="G128" s="68" t="str">
        <f>IF(AND([1]Mides!H114&gt;=1,[1]Mides!H114&lt;=14),"X"," ")</f>
        <v>X</v>
      </c>
      <c r="H128" s="68" t="str">
        <f>IF(AND([1]Mides!H114&gt;=14,[1]Mides!H114&lt;=30),"X"," ")</f>
        <v xml:space="preserve"> </v>
      </c>
      <c r="I128" s="68" t="str">
        <f>IF(AND([1]Mides!H114&gt;=31,[1]Mides!H114&lt;=60),"X","  ")</f>
        <v xml:space="preserve">  </v>
      </c>
      <c r="J128" s="68" t="str">
        <f>IF([1]Mides!H114&gt;60,"X", "  ")</f>
        <v xml:space="preserve">  </v>
      </c>
      <c r="K128" s="70">
        <f>[1]Mides!N114</f>
        <v>0</v>
      </c>
      <c r="L128" s="70">
        <f>[1]Mides!K114</f>
        <v>0</v>
      </c>
      <c r="M128" s="70">
        <f>[1]Mides!L114</f>
        <v>0</v>
      </c>
      <c r="N128" s="70" t="str">
        <f>[1]Mides!M114</f>
        <v>X</v>
      </c>
      <c r="O128" s="70">
        <f t="shared" si="1"/>
        <v>0</v>
      </c>
      <c r="P128" s="70" t="str">
        <f>[1]Mides!R114</f>
        <v>Guatemala</v>
      </c>
      <c r="Q128" s="70" t="str">
        <f>[1]Mides!S114</f>
        <v>Guatemala</v>
      </c>
    </row>
    <row r="129" spans="2:17" x14ac:dyDescent="0.3">
      <c r="B129" s="66" t="str">
        <f>[1]Mides!E115</f>
        <v>Libmi</v>
      </c>
      <c r="C129" s="67" t="str">
        <f>[1]Mides!D115</f>
        <v xml:space="preserve">Vasquez </v>
      </c>
      <c r="D129" s="68" t="str">
        <f>IF([1]Mides!F115=1,"X"," ")</f>
        <v>X</v>
      </c>
      <c r="E129" s="68" t="str">
        <f>IF([1]Mides!F115=2,"X"," ")</f>
        <v xml:space="preserve"> </v>
      </c>
      <c r="F129" s="69">
        <f>[1]Mides!B115</f>
        <v>0</v>
      </c>
      <c r="G129" s="68" t="str">
        <f>IF(AND([1]Mides!H115&gt;=1,[1]Mides!H115&lt;=14),"X"," ")</f>
        <v>X</v>
      </c>
      <c r="H129" s="68" t="str">
        <f>IF(AND([1]Mides!H115&gt;=14,[1]Mides!H115&lt;=30),"X"," ")</f>
        <v xml:space="preserve"> </v>
      </c>
      <c r="I129" s="68" t="str">
        <f>IF(AND([1]Mides!H115&gt;=31,[1]Mides!H115&lt;=60),"X","  ")</f>
        <v xml:space="preserve">  </v>
      </c>
      <c r="J129" s="68" t="str">
        <f>IF([1]Mides!H115&gt;60,"X", "  ")</f>
        <v xml:space="preserve">  </v>
      </c>
      <c r="K129" s="70">
        <f>[1]Mides!N115</f>
        <v>0</v>
      </c>
      <c r="L129" s="70">
        <f>[1]Mides!K115</f>
        <v>0</v>
      </c>
      <c r="M129" s="70">
        <f>[1]Mides!L115</f>
        <v>0</v>
      </c>
      <c r="N129" s="70" t="str">
        <f>[1]Mides!M115</f>
        <v>X</v>
      </c>
      <c r="O129" s="70">
        <f t="shared" si="1"/>
        <v>0</v>
      </c>
      <c r="P129" s="70" t="str">
        <f>[1]Mides!R115</f>
        <v>Guatemala</v>
      </c>
      <c r="Q129" s="70" t="str">
        <f>[1]Mides!S115</f>
        <v>Guatemala</v>
      </c>
    </row>
    <row r="130" spans="2:17" x14ac:dyDescent="0.3">
      <c r="B130" s="66" t="str">
        <f>[1]Mides!E116</f>
        <v>Julia</v>
      </c>
      <c r="C130" s="67" t="str">
        <f>[1]Mides!D116</f>
        <v xml:space="preserve">Chavez </v>
      </c>
      <c r="D130" s="68" t="str">
        <f>IF([1]Mides!F116=1,"X"," ")</f>
        <v>X</v>
      </c>
      <c r="E130" s="68" t="str">
        <f>IF([1]Mides!F116=2,"X"," ")</f>
        <v xml:space="preserve"> </v>
      </c>
      <c r="F130" s="69">
        <f>[1]Mides!B116</f>
        <v>3012102250101</v>
      </c>
      <c r="G130" s="68" t="str">
        <f>IF(AND([1]Mides!H116&gt;=1,[1]Mides!H116&lt;=14),"X"," ")</f>
        <v>X</v>
      </c>
      <c r="H130" s="68" t="str">
        <f>IF(AND([1]Mides!H116&gt;=14,[1]Mides!H116&lt;=30),"X"," ")</f>
        <v xml:space="preserve"> </v>
      </c>
      <c r="I130" s="68" t="str">
        <f>IF(AND([1]Mides!H116&gt;=31,[1]Mides!H116&lt;=60),"X","  ")</f>
        <v xml:space="preserve">  </v>
      </c>
      <c r="J130" s="68" t="str">
        <f>IF([1]Mides!H116&gt;60,"X", "  ")</f>
        <v xml:space="preserve">  </v>
      </c>
      <c r="K130" s="70">
        <f>[1]Mides!N116</f>
        <v>0</v>
      </c>
      <c r="L130" s="70">
        <f>[1]Mides!K116</f>
        <v>0</v>
      </c>
      <c r="M130" s="70">
        <f>[1]Mides!L116</f>
        <v>0</v>
      </c>
      <c r="N130" s="70" t="str">
        <f>[1]Mides!M116</f>
        <v>X</v>
      </c>
      <c r="O130" s="70">
        <f t="shared" si="1"/>
        <v>0</v>
      </c>
      <c r="P130" s="70" t="str">
        <f>[1]Mides!R116</f>
        <v>Guatemala</v>
      </c>
      <c r="Q130" s="70" t="str">
        <f>[1]Mides!S116</f>
        <v>Guatemala</v>
      </c>
    </row>
    <row r="131" spans="2:17" x14ac:dyDescent="0.3">
      <c r="B131" s="66" t="str">
        <f>[1]Mides!E117</f>
        <v>Nicolle</v>
      </c>
      <c r="C131" s="67" t="str">
        <f>[1]Mides!D117</f>
        <v xml:space="preserve">Canga </v>
      </c>
      <c r="D131" s="68" t="str">
        <f>IF([1]Mides!F117=1,"X"," ")</f>
        <v>X</v>
      </c>
      <c r="E131" s="68" t="str">
        <f>IF([1]Mides!F117=2,"X"," ")</f>
        <v xml:space="preserve"> </v>
      </c>
      <c r="F131" s="69">
        <f>[1]Mides!B117</f>
        <v>2295607250108</v>
      </c>
      <c r="G131" s="68" t="str">
        <f>IF(AND([1]Mides!H117&gt;=1,[1]Mides!H117&lt;=14),"X"," ")</f>
        <v>X</v>
      </c>
      <c r="H131" s="68" t="str">
        <f>IF(AND([1]Mides!H117&gt;=14,[1]Mides!H117&lt;=30),"X"," ")</f>
        <v xml:space="preserve"> </v>
      </c>
      <c r="I131" s="68" t="str">
        <f>IF(AND([1]Mides!H117&gt;=31,[1]Mides!H117&lt;=60),"X","  ")</f>
        <v xml:space="preserve">  </v>
      </c>
      <c r="J131" s="68" t="str">
        <f>IF([1]Mides!H117&gt;60,"X", "  ")</f>
        <v xml:space="preserve">  </v>
      </c>
      <c r="K131" s="70">
        <f>[1]Mides!N117</f>
        <v>0</v>
      </c>
      <c r="L131" s="70">
        <f>[1]Mides!K117</f>
        <v>0</v>
      </c>
      <c r="M131" s="70">
        <f>[1]Mides!L117</f>
        <v>0</v>
      </c>
      <c r="N131" s="70" t="str">
        <f>[1]Mides!M117</f>
        <v>X</v>
      </c>
      <c r="O131" s="70">
        <f t="shared" si="1"/>
        <v>0</v>
      </c>
      <c r="P131" s="70" t="str">
        <f>[1]Mides!R117</f>
        <v>Guatemala</v>
      </c>
      <c r="Q131" s="70" t="str">
        <f>[1]Mides!S117</f>
        <v>Guatemala</v>
      </c>
    </row>
    <row r="132" spans="2:17" x14ac:dyDescent="0.3">
      <c r="B132" s="66" t="str">
        <f>[1]Mides!E118</f>
        <v>Mariela</v>
      </c>
      <c r="C132" s="67" t="str">
        <f>[1]Mides!D118</f>
        <v>Godoy</v>
      </c>
      <c r="D132" s="68" t="str">
        <f>IF([1]Mides!F118=1,"X"," ")</f>
        <v>X</v>
      </c>
      <c r="E132" s="68" t="str">
        <f>IF([1]Mides!F118=2,"X"," ")</f>
        <v xml:space="preserve"> </v>
      </c>
      <c r="F132" s="69">
        <f>[1]Mides!B118</f>
        <v>0</v>
      </c>
      <c r="G132" s="68" t="str">
        <f>IF(AND([1]Mides!H118&gt;=1,[1]Mides!H118&lt;=14),"X"," ")</f>
        <v>X</v>
      </c>
      <c r="H132" s="68" t="str">
        <f>IF(AND([1]Mides!H118&gt;=14,[1]Mides!H118&lt;=30),"X"," ")</f>
        <v xml:space="preserve"> </v>
      </c>
      <c r="I132" s="68" t="str">
        <f>IF(AND([1]Mides!H118&gt;=31,[1]Mides!H118&lt;=60),"X","  ")</f>
        <v xml:space="preserve">  </v>
      </c>
      <c r="J132" s="68" t="str">
        <f>IF([1]Mides!H118&gt;60,"X", "  ")</f>
        <v xml:space="preserve">  </v>
      </c>
      <c r="K132" s="70">
        <f>[1]Mides!N118</f>
        <v>0</v>
      </c>
      <c r="L132" s="70">
        <f>[1]Mides!K118</f>
        <v>0</v>
      </c>
      <c r="M132" s="70">
        <f>[1]Mides!L118</f>
        <v>0</v>
      </c>
      <c r="N132" s="70" t="str">
        <f>[1]Mides!M118</f>
        <v>X</v>
      </c>
      <c r="O132" s="70">
        <f t="shared" si="1"/>
        <v>0</v>
      </c>
      <c r="P132" s="70" t="str">
        <f>[1]Mides!R118</f>
        <v>Guatemala</v>
      </c>
      <c r="Q132" s="70" t="str">
        <f>[1]Mides!S118</f>
        <v>Guatemala</v>
      </c>
    </row>
    <row r="133" spans="2:17" x14ac:dyDescent="0.3">
      <c r="B133" s="66" t="str">
        <f>[1]Mides!E119</f>
        <v>Debora</v>
      </c>
      <c r="C133" s="67" t="str">
        <f>[1]Mides!D119</f>
        <v>Villatoro</v>
      </c>
      <c r="D133" s="68" t="str">
        <f>IF([1]Mides!F119=1,"X"," ")</f>
        <v>X</v>
      </c>
      <c r="E133" s="68" t="str">
        <f>IF([1]Mides!F119=2,"X"," ")</f>
        <v xml:space="preserve"> </v>
      </c>
      <c r="F133" s="69">
        <f>[1]Mides!B119</f>
        <v>2160927440101</v>
      </c>
      <c r="G133" s="68" t="str">
        <f>IF(AND([1]Mides!H119&gt;=1,[1]Mides!H119&lt;=14),"X"," ")</f>
        <v>X</v>
      </c>
      <c r="H133" s="68" t="str">
        <f>IF(AND([1]Mides!H119&gt;=14,[1]Mides!H119&lt;=30),"X"," ")</f>
        <v xml:space="preserve"> </v>
      </c>
      <c r="I133" s="68" t="str">
        <f>IF(AND([1]Mides!H119&gt;=31,[1]Mides!H119&lt;=60),"X","  ")</f>
        <v xml:space="preserve">  </v>
      </c>
      <c r="J133" s="68" t="str">
        <f>IF([1]Mides!H119&gt;60,"X", "  ")</f>
        <v xml:space="preserve">  </v>
      </c>
      <c r="K133" s="70">
        <f>[1]Mides!N119</f>
        <v>0</v>
      </c>
      <c r="L133" s="70">
        <f>[1]Mides!K119</f>
        <v>0</v>
      </c>
      <c r="M133" s="70">
        <f>[1]Mides!L119</f>
        <v>0</v>
      </c>
      <c r="N133" s="70" t="str">
        <f>[1]Mides!M119</f>
        <v>X</v>
      </c>
      <c r="O133" s="70">
        <f t="shared" si="1"/>
        <v>0</v>
      </c>
      <c r="P133" s="70" t="str">
        <f>[1]Mides!R119</f>
        <v>Guatemala</v>
      </c>
      <c r="Q133" s="70" t="str">
        <f>[1]Mides!S119</f>
        <v>Guatemala</v>
      </c>
    </row>
    <row r="134" spans="2:17" x14ac:dyDescent="0.3">
      <c r="B134" s="66" t="str">
        <f>[1]Mides!E120</f>
        <v>Alexa</v>
      </c>
      <c r="C134" s="67" t="str">
        <f>[1]Mides!D120</f>
        <v>Morales</v>
      </c>
      <c r="D134" s="68" t="str">
        <f>IF([1]Mides!F120=1,"X"," ")</f>
        <v>X</v>
      </c>
      <c r="E134" s="68" t="str">
        <f>IF([1]Mides!F120=2,"X"," ")</f>
        <v xml:space="preserve"> </v>
      </c>
      <c r="F134" s="69">
        <f>[1]Mides!B120</f>
        <v>0</v>
      </c>
      <c r="G134" s="68" t="str">
        <f>IF(AND([1]Mides!H120&gt;=1,[1]Mides!H120&lt;=14),"X"," ")</f>
        <v>X</v>
      </c>
      <c r="H134" s="68" t="str">
        <f>IF(AND([1]Mides!H120&gt;=14,[1]Mides!H120&lt;=30),"X"," ")</f>
        <v xml:space="preserve"> </v>
      </c>
      <c r="I134" s="68" t="str">
        <f>IF(AND([1]Mides!H120&gt;=31,[1]Mides!H120&lt;=60),"X","  ")</f>
        <v xml:space="preserve">  </v>
      </c>
      <c r="J134" s="68" t="str">
        <f>IF([1]Mides!H120&gt;60,"X", "  ")</f>
        <v xml:space="preserve">  </v>
      </c>
      <c r="K134" s="70">
        <f>[1]Mides!N120</f>
        <v>0</v>
      </c>
      <c r="L134" s="70">
        <f>[1]Mides!K120</f>
        <v>0</v>
      </c>
      <c r="M134" s="70">
        <f>[1]Mides!L120</f>
        <v>0</v>
      </c>
      <c r="N134" s="70" t="str">
        <f>[1]Mides!M120</f>
        <v>X</v>
      </c>
      <c r="O134" s="70">
        <f t="shared" si="1"/>
        <v>0</v>
      </c>
      <c r="P134" s="70" t="str">
        <f>[1]Mides!R120</f>
        <v>Guatemala</v>
      </c>
      <c r="Q134" s="70" t="str">
        <f>[1]Mides!S120</f>
        <v>Guatemala</v>
      </c>
    </row>
    <row r="135" spans="2:17" x14ac:dyDescent="0.3">
      <c r="B135" s="66" t="str">
        <f>[1]Mides!E121</f>
        <v>Jimena</v>
      </c>
      <c r="C135" s="67" t="str">
        <f>[1]Mides!D121</f>
        <v>Sanchez</v>
      </c>
      <c r="D135" s="68" t="str">
        <f>IF([1]Mides!F121=1,"X"," ")</f>
        <v>X</v>
      </c>
      <c r="E135" s="68" t="str">
        <f>IF([1]Mides!F121=2,"X"," ")</f>
        <v xml:space="preserve"> </v>
      </c>
      <c r="F135" s="69">
        <f>[1]Mides!B121</f>
        <v>2052818930101</v>
      </c>
      <c r="G135" s="68" t="str">
        <f>IF(AND([1]Mides!H121&gt;=1,[1]Mides!H121&lt;=14),"X"," ")</f>
        <v>X</v>
      </c>
      <c r="H135" s="68" t="str">
        <f>IF(AND([1]Mides!H121&gt;=14,[1]Mides!H121&lt;=30),"X"," ")</f>
        <v xml:space="preserve"> </v>
      </c>
      <c r="I135" s="68" t="str">
        <f>IF(AND([1]Mides!H121&gt;=31,[1]Mides!H121&lt;=60),"X","  ")</f>
        <v xml:space="preserve">  </v>
      </c>
      <c r="J135" s="68" t="str">
        <f>IF([1]Mides!H121&gt;60,"X", "  ")</f>
        <v xml:space="preserve">  </v>
      </c>
      <c r="K135" s="70">
        <f>[1]Mides!N121</f>
        <v>0</v>
      </c>
      <c r="L135" s="70">
        <f>[1]Mides!K121</f>
        <v>0</v>
      </c>
      <c r="M135" s="70">
        <f>[1]Mides!L121</f>
        <v>0</v>
      </c>
      <c r="N135" s="70" t="str">
        <f>[1]Mides!M121</f>
        <v>X</v>
      </c>
      <c r="O135" s="70">
        <f t="shared" si="1"/>
        <v>0</v>
      </c>
      <c r="P135" s="70" t="str">
        <f>[1]Mides!R121</f>
        <v>Guatemala</v>
      </c>
      <c r="Q135" s="70" t="str">
        <f>[1]Mides!S121</f>
        <v>Guatemala</v>
      </c>
    </row>
    <row r="136" spans="2:17" x14ac:dyDescent="0.3">
      <c r="B136" s="66" t="str">
        <f>[1]Mides!E122</f>
        <v>Natalia</v>
      </c>
      <c r="C136" s="67" t="str">
        <f>[1]Mides!D122</f>
        <v>Belteton</v>
      </c>
      <c r="D136" s="68" t="str">
        <f>IF([1]Mides!F122=1,"X"," ")</f>
        <v>X</v>
      </c>
      <c r="E136" s="68" t="str">
        <f>IF([1]Mides!F122=2,"X"," ")</f>
        <v xml:space="preserve"> </v>
      </c>
      <c r="F136" s="69">
        <f>[1]Mides!B122</f>
        <v>0</v>
      </c>
      <c r="G136" s="68" t="str">
        <f>IF(AND([1]Mides!H122&gt;=1,[1]Mides!H122&lt;=14),"X"," ")</f>
        <v>X</v>
      </c>
      <c r="H136" s="68" t="str">
        <f>IF(AND([1]Mides!H122&gt;=14,[1]Mides!H122&lt;=30),"X"," ")</f>
        <v xml:space="preserve"> </v>
      </c>
      <c r="I136" s="68" t="str">
        <f>IF(AND([1]Mides!H122&gt;=31,[1]Mides!H122&lt;=60),"X","  ")</f>
        <v xml:space="preserve">  </v>
      </c>
      <c r="J136" s="68" t="str">
        <f>IF([1]Mides!H122&gt;60,"X", "  ")</f>
        <v xml:space="preserve">  </v>
      </c>
      <c r="K136" s="70">
        <f>[1]Mides!N122</f>
        <v>0</v>
      </c>
      <c r="L136" s="70">
        <f>[1]Mides!K122</f>
        <v>0</v>
      </c>
      <c r="M136" s="70">
        <f>[1]Mides!L122</f>
        <v>0</v>
      </c>
      <c r="N136" s="70" t="str">
        <f>[1]Mides!M122</f>
        <v>X</v>
      </c>
      <c r="O136" s="70">
        <f t="shared" si="1"/>
        <v>0</v>
      </c>
      <c r="P136" s="70" t="str">
        <f>[1]Mides!R122</f>
        <v>Guatemala</v>
      </c>
      <c r="Q136" s="70" t="str">
        <f>[1]Mides!S122</f>
        <v>Guatemala</v>
      </c>
    </row>
    <row r="137" spans="2:17" x14ac:dyDescent="0.3">
      <c r="B137" s="66" t="str">
        <f>[1]Mides!E123</f>
        <v>Ammy</v>
      </c>
      <c r="C137" s="67" t="str">
        <f>[1]Mides!D123</f>
        <v>Ibarra</v>
      </c>
      <c r="D137" s="68" t="str">
        <f>IF([1]Mides!F123=1,"X"," ")</f>
        <v>X</v>
      </c>
      <c r="E137" s="68" t="str">
        <f>IF([1]Mides!F123=2,"X"," ")</f>
        <v xml:space="preserve"> </v>
      </c>
      <c r="F137" s="69">
        <f>[1]Mides!B123</f>
        <v>3008506030101</v>
      </c>
      <c r="G137" s="68" t="str">
        <f>IF(AND([1]Mides!H123&gt;=1,[1]Mides!H123&lt;=14),"X"," ")</f>
        <v>X</v>
      </c>
      <c r="H137" s="68" t="str">
        <f>IF(AND([1]Mides!H123&gt;=14,[1]Mides!H123&lt;=30),"X"," ")</f>
        <v xml:space="preserve"> </v>
      </c>
      <c r="I137" s="68" t="str">
        <f>IF(AND([1]Mides!H123&gt;=31,[1]Mides!H123&lt;=60),"X","  ")</f>
        <v xml:space="preserve">  </v>
      </c>
      <c r="J137" s="68" t="str">
        <f>IF([1]Mides!H123&gt;60,"X", "  ")</f>
        <v xml:space="preserve">  </v>
      </c>
      <c r="K137" s="70">
        <f>[1]Mides!N123</f>
        <v>0</v>
      </c>
      <c r="L137" s="70">
        <f>[1]Mides!K123</f>
        <v>0</v>
      </c>
      <c r="M137" s="70">
        <f>[1]Mides!L123</f>
        <v>0</v>
      </c>
      <c r="N137" s="70" t="str">
        <f>[1]Mides!M123</f>
        <v>X</v>
      </c>
      <c r="O137" s="70">
        <f t="shared" si="1"/>
        <v>0</v>
      </c>
      <c r="P137" s="70" t="str">
        <f>[1]Mides!R123</f>
        <v>Guatemala</v>
      </c>
      <c r="Q137" s="70" t="str">
        <f>[1]Mides!S123</f>
        <v>Guatemala</v>
      </c>
    </row>
    <row r="138" spans="2:17" x14ac:dyDescent="0.3">
      <c r="B138" s="66" t="str">
        <f>[1]Mides!E124</f>
        <v>Fatima</v>
      </c>
      <c r="C138" s="67" t="str">
        <f>[1]Mides!D124</f>
        <v>Tobias</v>
      </c>
      <c r="D138" s="68" t="str">
        <f>IF([1]Mides!F124=1,"X"," ")</f>
        <v>X</v>
      </c>
      <c r="E138" s="68" t="str">
        <f>IF([1]Mides!F124=2,"X"," ")</f>
        <v xml:space="preserve"> </v>
      </c>
      <c r="F138" s="69">
        <f>[1]Mides!B124</f>
        <v>0</v>
      </c>
      <c r="G138" s="68" t="str">
        <f>IF(AND([1]Mides!H124&gt;=1,[1]Mides!H124&lt;=14),"X"," ")</f>
        <v>X</v>
      </c>
      <c r="H138" s="68" t="str">
        <f>IF(AND([1]Mides!H124&gt;=14,[1]Mides!H124&lt;=30),"X"," ")</f>
        <v xml:space="preserve"> </v>
      </c>
      <c r="I138" s="68" t="str">
        <f>IF(AND([1]Mides!H124&gt;=31,[1]Mides!H124&lt;=60),"X","  ")</f>
        <v xml:space="preserve">  </v>
      </c>
      <c r="J138" s="68" t="str">
        <f>IF([1]Mides!H124&gt;60,"X", "  ")</f>
        <v xml:space="preserve">  </v>
      </c>
      <c r="K138" s="70">
        <f>[1]Mides!N124</f>
        <v>0</v>
      </c>
      <c r="L138" s="70">
        <f>[1]Mides!K124</f>
        <v>0</v>
      </c>
      <c r="M138" s="70">
        <f>[1]Mides!L124</f>
        <v>0</v>
      </c>
      <c r="N138" s="70" t="str">
        <f>[1]Mides!M124</f>
        <v>X</v>
      </c>
      <c r="O138" s="70">
        <f t="shared" si="1"/>
        <v>0</v>
      </c>
      <c r="P138" s="70" t="str">
        <f>[1]Mides!R124</f>
        <v>Guatemala</v>
      </c>
      <c r="Q138" s="70" t="str">
        <f>[1]Mides!S124</f>
        <v>Guatemala</v>
      </c>
    </row>
    <row r="139" spans="2:17" x14ac:dyDescent="0.3">
      <c r="B139" s="66" t="str">
        <f>[1]Mides!E125</f>
        <v>Luisa</v>
      </c>
      <c r="C139" s="67" t="str">
        <f>[1]Mides!D125</f>
        <v>Villatoro</v>
      </c>
      <c r="D139" s="68" t="str">
        <f>IF([1]Mides!F125=1,"X"," ")</f>
        <v>X</v>
      </c>
      <c r="E139" s="68" t="str">
        <f>IF([1]Mides!F125=2,"X"," ")</f>
        <v xml:space="preserve"> </v>
      </c>
      <c r="F139" s="69">
        <f>[1]Mides!B125</f>
        <v>0</v>
      </c>
      <c r="G139" s="68" t="str">
        <f>IF(AND([1]Mides!H125&gt;=1,[1]Mides!H125&lt;=14),"X"," ")</f>
        <v>X</v>
      </c>
      <c r="H139" s="68" t="str">
        <f>IF(AND([1]Mides!H125&gt;=14,[1]Mides!H125&lt;=30),"X"," ")</f>
        <v xml:space="preserve"> </v>
      </c>
      <c r="I139" s="68" t="str">
        <f>IF(AND([1]Mides!H125&gt;=31,[1]Mides!H125&lt;=60),"X","  ")</f>
        <v xml:space="preserve">  </v>
      </c>
      <c r="J139" s="68" t="str">
        <f>IF([1]Mides!H125&gt;60,"X", "  ")</f>
        <v xml:space="preserve">  </v>
      </c>
      <c r="K139" s="70">
        <f>[1]Mides!N125</f>
        <v>0</v>
      </c>
      <c r="L139" s="70">
        <f>[1]Mides!K125</f>
        <v>0</v>
      </c>
      <c r="M139" s="70">
        <f>[1]Mides!L125</f>
        <v>0</v>
      </c>
      <c r="N139" s="70" t="str">
        <f>[1]Mides!M125</f>
        <v>X</v>
      </c>
      <c r="O139" s="70">
        <f t="shared" si="1"/>
        <v>0</v>
      </c>
      <c r="P139" s="70" t="str">
        <f>[1]Mides!R125</f>
        <v>Guatemala</v>
      </c>
      <c r="Q139" s="70" t="str">
        <f>[1]Mides!S125</f>
        <v>Guatemala</v>
      </c>
    </row>
    <row r="140" spans="2:17" x14ac:dyDescent="0.3">
      <c r="B140" s="66" t="str">
        <f>[1]Mides!E126</f>
        <v xml:space="preserve">Marina </v>
      </c>
      <c r="C140" s="67" t="str">
        <f>[1]Mides!D126</f>
        <v xml:space="preserve">Castillo </v>
      </c>
      <c r="D140" s="68" t="str">
        <f>IF([1]Mides!F126=1,"X"," ")</f>
        <v>X</v>
      </c>
      <c r="E140" s="68" t="str">
        <f>IF([1]Mides!F126=2,"X"," ")</f>
        <v xml:space="preserve"> </v>
      </c>
      <c r="F140" s="69">
        <f>[1]Mides!B126</f>
        <v>0</v>
      </c>
      <c r="G140" s="68" t="str">
        <f>IF(AND([1]Mides!H126&gt;=1,[1]Mides!H126&lt;=14),"X"," ")</f>
        <v>X</v>
      </c>
      <c r="H140" s="68" t="str">
        <f>IF(AND([1]Mides!H126&gt;=14,[1]Mides!H126&lt;=30),"X"," ")</f>
        <v xml:space="preserve"> </v>
      </c>
      <c r="I140" s="68" t="str">
        <f>IF(AND([1]Mides!H126&gt;=31,[1]Mides!H126&lt;=60),"X","  ")</f>
        <v xml:space="preserve">  </v>
      </c>
      <c r="J140" s="68" t="str">
        <f>IF([1]Mides!H126&gt;60,"X", "  ")</f>
        <v xml:space="preserve">  </v>
      </c>
      <c r="K140" s="70">
        <f>[1]Mides!N126</f>
        <v>0</v>
      </c>
      <c r="L140" s="70">
        <f>[1]Mides!K126</f>
        <v>0</v>
      </c>
      <c r="M140" s="70">
        <f>[1]Mides!L126</f>
        <v>0</v>
      </c>
      <c r="N140" s="70" t="str">
        <f>[1]Mides!M126</f>
        <v>X</v>
      </c>
      <c r="O140" s="70">
        <f t="shared" si="1"/>
        <v>0</v>
      </c>
      <c r="P140" s="70" t="str">
        <f>[1]Mides!R126</f>
        <v>Guatemala</v>
      </c>
      <c r="Q140" s="70" t="str">
        <f>[1]Mides!S126</f>
        <v>Guatemala</v>
      </c>
    </row>
    <row r="141" spans="2:17" x14ac:dyDescent="0.3">
      <c r="B141" s="66" t="str">
        <f>[1]Mides!E127</f>
        <v>Valeria</v>
      </c>
      <c r="C141" s="67" t="str">
        <f>[1]Mides!D127</f>
        <v>Montenegro</v>
      </c>
      <c r="D141" s="68" t="str">
        <f>IF([1]Mides!F127=1,"X"," ")</f>
        <v>X</v>
      </c>
      <c r="E141" s="68" t="str">
        <f>IF([1]Mides!F127=2,"X"," ")</f>
        <v xml:space="preserve"> </v>
      </c>
      <c r="F141" s="69">
        <f>[1]Mides!B127</f>
        <v>2306427210101</v>
      </c>
      <c r="G141" s="68" t="str">
        <f>IF(AND([1]Mides!H127&gt;=1,[1]Mides!H127&lt;=14),"X"," ")</f>
        <v>X</v>
      </c>
      <c r="H141" s="68" t="str">
        <f>IF(AND([1]Mides!H127&gt;=14,[1]Mides!H127&lt;=30),"X"," ")</f>
        <v xml:space="preserve"> </v>
      </c>
      <c r="I141" s="68" t="str">
        <f>IF(AND([1]Mides!H127&gt;=31,[1]Mides!H127&lt;=60),"X","  ")</f>
        <v xml:space="preserve">  </v>
      </c>
      <c r="J141" s="68" t="str">
        <f>IF([1]Mides!H127&gt;60,"X", "  ")</f>
        <v xml:space="preserve">  </v>
      </c>
      <c r="K141" s="70">
        <f>[1]Mides!N127</f>
        <v>0</v>
      </c>
      <c r="L141" s="70">
        <f>[1]Mides!K127</f>
        <v>0</v>
      </c>
      <c r="M141" s="70">
        <f>[1]Mides!L127</f>
        <v>0</v>
      </c>
      <c r="N141" s="70" t="str">
        <f>[1]Mides!M127</f>
        <v>X</v>
      </c>
      <c r="O141" s="70">
        <f t="shared" si="1"/>
        <v>0</v>
      </c>
      <c r="P141" s="70" t="str">
        <f>[1]Mides!R127</f>
        <v>Guatemala</v>
      </c>
      <c r="Q141" s="70" t="str">
        <f>[1]Mides!S127</f>
        <v>Guatemala</v>
      </c>
    </row>
    <row r="142" spans="2:17" x14ac:dyDescent="0.3">
      <c r="B142" s="66" t="str">
        <f>[1]Mides!E128</f>
        <v>Debora</v>
      </c>
      <c r="C142" s="67" t="str">
        <f>[1]Mides!D128</f>
        <v>Orozco</v>
      </c>
      <c r="D142" s="68" t="str">
        <f>IF([1]Mides!F128=1,"X"," ")</f>
        <v>X</v>
      </c>
      <c r="E142" s="68" t="str">
        <f>IF([1]Mides!F128=2,"X"," ")</f>
        <v xml:space="preserve"> </v>
      </c>
      <c r="F142" s="69">
        <f>[1]Mides!B128</f>
        <v>0</v>
      </c>
      <c r="G142" s="68" t="str">
        <f>IF(AND([1]Mides!H128&gt;=1,[1]Mides!H128&lt;=14),"X"," ")</f>
        <v>X</v>
      </c>
      <c r="H142" s="68" t="str">
        <f>IF(AND([1]Mides!H128&gt;=14,[1]Mides!H128&lt;=30),"X"," ")</f>
        <v xml:space="preserve"> </v>
      </c>
      <c r="I142" s="68" t="str">
        <f>IF(AND([1]Mides!H128&gt;=31,[1]Mides!H128&lt;=60),"X","  ")</f>
        <v xml:space="preserve">  </v>
      </c>
      <c r="J142" s="68" t="str">
        <f>IF([1]Mides!H128&gt;60,"X", "  ")</f>
        <v xml:space="preserve">  </v>
      </c>
      <c r="K142" s="70">
        <f>[1]Mides!N128</f>
        <v>0</v>
      </c>
      <c r="L142" s="70">
        <f>[1]Mides!K128</f>
        <v>0</v>
      </c>
      <c r="M142" s="70">
        <f>[1]Mides!L128</f>
        <v>0</v>
      </c>
      <c r="N142" s="70" t="str">
        <f>[1]Mides!M128</f>
        <v>X</v>
      </c>
      <c r="O142" s="70">
        <f t="shared" si="1"/>
        <v>0</v>
      </c>
      <c r="P142" s="70" t="str">
        <f>[1]Mides!R128</f>
        <v>Guatemala</v>
      </c>
      <c r="Q142" s="70" t="str">
        <f>[1]Mides!S128</f>
        <v>Guatemala</v>
      </c>
    </row>
    <row r="143" spans="2:17" x14ac:dyDescent="0.3">
      <c r="B143" s="66" t="str">
        <f>[1]Mides!E129</f>
        <v>Ivanna</v>
      </c>
      <c r="C143" s="67" t="str">
        <f>[1]Mides!D129</f>
        <v xml:space="preserve">Ochoa </v>
      </c>
      <c r="D143" s="68" t="str">
        <f>IF([1]Mides!F129=1,"X"," ")</f>
        <v>X</v>
      </c>
      <c r="E143" s="68" t="str">
        <f>IF([1]Mides!F129=2,"X"," ")</f>
        <v xml:space="preserve"> </v>
      </c>
      <c r="F143" s="69">
        <f>[1]Mides!B129</f>
        <v>2676870520101</v>
      </c>
      <c r="G143" s="68" t="str">
        <f>IF(AND([1]Mides!H129&gt;=1,[1]Mides!H129&lt;=14),"X"," ")</f>
        <v>X</v>
      </c>
      <c r="H143" s="68" t="str">
        <f>IF(AND([1]Mides!H129&gt;=14,[1]Mides!H129&lt;=30),"X"," ")</f>
        <v xml:space="preserve"> </v>
      </c>
      <c r="I143" s="68" t="str">
        <f>IF(AND([1]Mides!H129&gt;=31,[1]Mides!H129&lt;=60),"X","  ")</f>
        <v xml:space="preserve">  </v>
      </c>
      <c r="J143" s="68" t="str">
        <f>IF([1]Mides!H129&gt;60,"X", "  ")</f>
        <v xml:space="preserve">  </v>
      </c>
      <c r="K143" s="70">
        <f>[1]Mides!N129</f>
        <v>0</v>
      </c>
      <c r="L143" s="70">
        <f>[1]Mides!K129</f>
        <v>0</v>
      </c>
      <c r="M143" s="70">
        <f>[1]Mides!L129</f>
        <v>0</v>
      </c>
      <c r="N143" s="70" t="str">
        <f>[1]Mides!M129</f>
        <v>X</v>
      </c>
      <c r="O143" s="70">
        <f t="shared" si="1"/>
        <v>0</v>
      </c>
      <c r="P143" s="70" t="str">
        <f>[1]Mides!R129</f>
        <v>Guatemala</v>
      </c>
      <c r="Q143" s="70" t="str">
        <f>[1]Mides!S129</f>
        <v>Guatemala</v>
      </c>
    </row>
    <row r="144" spans="2:17" x14ac:dyDescent="0.3">
      <c r="B144" s="66" t="str">
        <f>[1]Mides!E130</f>
        <v>Emily</v>
      </c>
      <c r="C144" s="67" t="str">
        <f>[1]Mides!D130</f>
        <v>Lopez</v>
      </c>
      <c r="D144" s="68" t="str">
        <f>IF([1]Mides!F130=1,"X"," ")</f>
        <v>X</v>
      </c>
      <c r="E144" s="68" t="str">
        <f>IF([1]Mides!F130=2,"X"," ")</f>
        <v xml:space="preserve"> </v>
      </c>
      <c r="F144" s="69">
        <f>[1]Mides!B130</f>
        <v>2172924960101</v>
      </c>
      <c r="G144" s="68" t="str">
        <f>IF(AND([1]Mides!H130&gt;=1,[1]Mides!H130&lt;=14),"X"," ")</f>
        <v>X</v>
      </c>
      <c r="H144" s="68" t="str">
        <f>IF(AND([1]Mides!H130&gt;=14,[1]Mides!H130&lt;=30),"X"," ")</f>
        <v xml:space="preserve"> </v>
      </c>
      <c r="I144" s="68" t="str">
        <f>IF(AND([1]Mides!H130&gt;=31,[1]Mides!H130&lt;=60),"X","  ")</f>
        <v xml:space="preserve">  </v>
      </c>
      <c r="J144" s="68" t="str">
        <f>IF([1]Mides!H130&gt;60,"X", "  ")</f>
        <v xml:space="preserve">  </v>
      </c>
      <c r="K144" s="70">
        <f>[1]Mides!N130</f>
        <v>0</v>
      </c>
      <c r="L144" s="70">
        <f>[1]Mides!K130</f>
        <v>0</v>
      </c>
      <c r="M144" s="70">
        <f>[1]Mides!L130</f>
        <v>0</v>
      </c>
      <c r="N144" s="70" t="str">
        <f>[1]Mides!M130</f>
        <v>X</v>
      </c>
      <c r="O144" s="70">
        <f t="shared" si="1"/>
        <v>0</v>
      </c>
      <c r="P144" s="70" t="str">
        <f>[1]Mides!R130</f>
        <v>Guatemala</v>
      </c>
      <c r="Q144" s="70" t="str">
        <f>[1]Mides!S130</f>
        <v>Guatemala</v>
      </c>
    </row>
    <row r="145" spans="2:17" x14ac:dyDescent="0.3">
      <c r="B145" s="66" t="str">
        <f>[1]Mides!E131</f>
        <v>Isabella</v>
      </c>
      <c r="C145" s="67" t="str">
        <f>[1]Mides!D131</f>
        <v>Chew</v>
      </c>
      <c r="D145" s="68" t="str">
        <f>IF([1]Mides!F131=1,"X"," ")</f>
        <v>X</v>
      </c>
      <c r="E145" s="68" t="str">
        <f>IF([1]Mides!F131=2,"X"," ")</f>
        <v xml:space="preserve"> </v>
      </c>
      <c r="F145" s="69">
        <f>[1]Mides!B131</f>
        <v>2168959280101</v>
      </c>
      <c r="G145" s="68" t="str">
        <f>IF(AND([1]Mides!H131&gt;=1,[1]Mides!H131&lt;=14),"X"," ")</f>
        <v>X</v>
      </c>
      <c r="H145" s="68" t="str">
        <f>IF(AND([1]Mides!H131&gt;=14,[1]Mides!H131&lt;=30),"X"," ")</f>
        <v xml:space="preserve"> </v>
      </c>
      <c r="I145" s="68" t="str">
        <f>IF(AND([1]Mides!H131&gt;=31,[1]Mides!H131&lt;=60),"X","  ")</f>
        <v xml:space="preserve">  </v>
      </c>
      <c r="J145" s="68" t="str">
        <f>IF([1]Mides!H131&gt;60,"X", "  ")</f>
        <v xml:space="preserve">  </v>
      </c>
      <c r="K145" s="70">
        <f>[1]Mides!N131</f>
        <v>0</v>
      </c>
      <c r="L145" s="70">
        <f>[1]Mides!K131</f>
        <v>0</v>
      </c>
      <c r="M145" s="70">
        <f>[1]Mides!L131</f>
        <v>0</v>
      </c>
      <c r="N145" s="70" t="str">
        <f>[1]Mides!M131</f>
        <v>X</v>
      </c>
      <c r="O145" s="70">
        <f t="shared" si="1"/>
        <v>0</v>
      </c>
      <c r="P145" s="70" t="str">
        <f>[1]Mides!R131</f>
        <v>Guatemala</v>
      </c>
      <c r="Q145" s="70" t="str">
        <f>[1]Mides!S131</f>
        <v>Guatemala</v>
      </c>
    </row>
    <row r="146" spans="2:17" x14ac:dyDescent="0.3">
      <c r="B146" s="66" t="str">
        <f>[1]Mides!E132</f>
        <v>Victoria</v>
      </c>
      <c r="C146" s="67" t="str">
        <f>[1]Mides!D132</f>
        <v>Sosa</v>
      </c>
      <c r="D146" s="68" t="str">
        <f>IF([1]Mides!F132=1,"X"," ")</f>
        <v>X</v>
      </c>
      <c r="E146" s="68" t="str">
        <f>IF([1]Mides!F132=2,"X"," ")</f>
        <v xml:space="preserve"> </v>
      </c>
      <c r="F146" s="69">
        <f>[1]Mides!B132</f>
        <v>2324386810101</v>
      </c>
      <c r="G146" s="68" t="str">
        <f>IF(AND([1]Mides!H132&gt;=1,[1]Mides!H132&lt;=14),"X"," ")</f>
        <v>X</v>
      </c>
      <c r="H146" s="68" t="str">
        <f>IF(AND([1]Mides!H132&gt;=14,[1]Mides!H132&lt;=30),"X"," ")</f>
        <v xml:space="preserve"> </v>
      </c>
      <c r="I146" s="68" t="str">
        <f>IF(AND([1]Mides!H132&gt;=31,[1]Mides!H132&lt;=60),"X","  ")</f>
        <v xml:space="preserve">  </v>
      </c>
      <c r="J146" s="68" t="str">
        <f>IF([1]Mides!H132&gt;60,"X", "  ")</f>
        <v xml:space="preserve">  </v>
      </c>
      <c r="K146" s="70">
        <f>[1]Mides!N132</f>
        <v>0</v>
      </c>
      <c r="L146" s="70">
        <f>[1]Mides!K132</f>
        <v>0</v>
      </c>
      <c r="M146" s="70">
        <f>[1]Mides!L132</f>
        <v>0</v>
      </c>
      <c r="N146" s="70" t="str">
        <f>[1]Mides!M132</f>
        <v>X</v>
      </c>
      <c r="O146" s="70">
        <f t="shared" si="1"/>
        <v>0</v>
      </c>
      <c r="P146" s="70" t="str">
        <f>[1]Mides!R132</f>
        <v>Guatemala</v>
      </c>
      <c r="Q146" s="70" t="str">
        <f>[1]Mides!S132</f>
        <v>Guatemala</v>
      </c>
    </row>
    <row r="147" spans="2:17" x14ac:dyDescent="0.3">
      <c r="B147" s="66" t="str">
        <f>[1]Mides!E133</f>
        <v>Anna</v>
      </c>
      <c r="C147" s="67" t="str">
        <f>[1]Mides!D133</f>
        <v>Herrera</v>
      </c>
      <c r="D147" s="68" t="str">
        <f>IF([1]Mides!F133=1,"X"," ")</f>
        <v>X</v>
      </c>
      <c r="E147" s="68" t="str">
        <f>IF([1]Mides!F133=2,"X"," ")</f>
        <v xml:space="preserve"> </v>
      </c>
      <c r="F147" s="69">
        <f>[1]Mides!B133</f>
        <v>0</v>
      </c>
      <c r="G147" s="68" t="str">
        <f>IF(AND([1]Mides!H133&gt;=1,[1]Mides!H133&lt;=14),"X"," ")</f>
        <v>X</v>
      </c>
      <c r="H147" s="68" t="str">
        <f>IF(AND([1]Mides!H133&gt;=14,[1]Mides!H133&lt;=30),"X"," ")</f>
        <v xml:space="preserve"> </v>
      </c>
      <c r="I147" s="68" t="str">
        <f>IF(AND([1]Mides!H133&gt;=31,[1]Mides!H133&lt;=60),"X","  ")</f>
        <v xml:space="preserve">  </v>
      </c>
      <c r="J147" s="68" t="str">
        <f>IF([1]Mides!H133&gt;60,"X", "  ")</f>
        <v xml:space="preserve">  </v>
      </c>
      <c r="K147" s="70">
        <f>[1]Mides!N133</f>
        <v>0</v>
      </c>
      <c r="L147" s="70">
        <f>[1]Mides!K133</f>
        <v>0</v>
      </c>
      <c r="M147" s="70">
        <f>[1]Mides!L133</f>
        <v>0</v>
      </c>
      <c r="N147" s="70" t="str">
        <f>[1]Mides!M133</f>
        <v>X</v>
      </c>
      <c r="O147" s="70">
        <f t="shared" si="1"/>
        <v>0</v>
      </c>
      <c r="P147" s="70" t="str">
        <f>[1]Mides!R133</f>
        <v>Guatemala</v>
      </c>
      <c r="Q147" s="70" t="str">
        <f>[1]Mides!S133</f>
        <v>Guatemala</v>
      </c>
    </row>
    <row r="148" spans="2:17" x14ac:dyDescent="0.3">
      <c r="B148" s="66" t="str">
        <f>[1]Mides!E134</f>
        <v xml:space="preserve">paola </v>
      </c>
      <c r="C148" s="67" t="str">
        <f>[1]Mides!D134</f>
        <v>Hidalgo</v>
      </c>
      <c r="D148" s="68" t="str">
        <f>IF([1]Mides!F134=1,"X"," ")</f>
        <v>X</v>
      </c>
      <c r="E148" s="68" t="str">
        <f>IF([1]Mides!F134=2,"X"," ")</f>
        <v xml:space="preserve"> </v>
      </c>
      <c r="F148" s="69">
        <f>[1]Mides!B134</f>
        <v>2004451110101</v>
      </c>
      <c r="G148" s="68" t="str">
        <f>IF(AND([1]Mides!H134&gt;=1,[1]Mides!H134&lt;=14),"X"," ")</f>
        <v>X</v>
      </c>
      <c r="H148" s="68" t="str">
        <f>IF(AND([1]Mides!H134&gt;=14,[1]Mides!H134&lt;=30),"X"," ")</f>
        <v xml:space="preserve"> </v>
      </c>
      <c r="I148" s="68" t="str">
        <f>IF(AND([1]Mides!H134&gt;=31,[1]Mides!H134&lt;=60),"X","  ")</f>
        <v xml:space="preserve">  </v>
      </c>
      <c r="J148" s="68" t="str">
        <f>IF([1]Mides!H134&gt;60,"X", "  ")</f>
        <v xml:space="preserve">  </v>
      </c>
      <c r="K148" s="70">
        <f>[1]Mides!N134</f>
        <v>0</v>
      </c>
      <c r="L148" s="70">
        <f>[1]Mides!K134</f>
        <v>0</v>
      </c>
      <c r="M148" s="70">
        <f>[1]Mides!L134</f>
        <v>0</v>
      </c>
      <c r="N148" s="70" t="str">
        <f>[1]Mides!M134</f>
        <v>X</v>
      </c>
      <c r="O148" s="70">
        <f t="shared" si="1"/>
        <v>0</v>
      </c>
      <c r="P148" s="70" t="str">
        <f>[1]Mides!R134</f>
        <v>Guatemala</v>
      </c>
      <c r="Q148" s="70" t="str">
        <f>[1]Mides!S134</f>
        <v>Guatemala</v>
      </c>
    </row>
    <row r="149" spans="2:17" x14ac:dyDescent="0.3">
      <c r="B149" s="66" t="str">
        <f>[1]Mides!E135</f>
        <v>Genesis</v>
      </c>
      <c r="C149" s="67" t="str">
        <f>[1]Mides!D135</f>
        <v>Hernandez</v>
      </c>
      <c r="D149" s="68" t="str">
        <f>IF([1]Mides!F135=1,"X"," ")</f>
        <v>X</v>
      </c>
      <c r="E149" s="68" t="str">
        <f>IF([1]Mides!F135=2,"X"," ")</f>
        <v xml:space="preserve"> </v>
      </c>
      <c r="F149" s="69">
        <f>[1]Mides!B135</f>
        <v>2011538310101</v>
      </c>
      <c r="G149" s="68" t="str">
        <f>IF(AND([1]Mides!H135&gt;=1,[1]Mides!H135&lt;=14),"X"," ")</f>
        <v>X</v>
      </c>
      <c r="H149" s="68" t="str">
        <f>IF(AND([1]Mides!H135&gt;=14,[1]Mides!H135&lt;=30),"X"," ")</f>
        <v xml:space="preserve"> </v>
      </c>
      <c r="I149" s="68" t="str">
        <f>IF(AND([1]Mides!H135&gt;=31,[1]Mides!H135&lt;=60),"X","  ")</f>
        <v xml:space="preserve">  </v>
      </c>
      <c r="J149" s="68" t="str">
        <f>IF([1]Mides!H135&gt;60,"X", "  ")</f>
        <v xml:space="preserve">  </v>
      </c>
      <c r="K149" s="70">
        <f>[1]Mides!N135</f>
        <v>0</v>
      </c>
      <c r="L149" s="70">
        <f>[1]Mides!K135</f>
        <v>0</v>
      </c>
      <c r="M149" s="70">
        <f>[1]Mides!L135</f>
        <v>0</v>
      </c>
      <c r="N149" s="70" t="str">
        <f>[1]Mides!M135</f>
        <v>X</v>
      </c>
      <c r="O149" s="70">
        <f t="shared" si="1"/>
        <v>0</v>
      </c>
      <c r="P149" s="70" t="str">
        <f>[1]Mides!R135</f>
        <v>Guatemala</v>
      </c>
      <c r="Q149" s="70" t="str">
        <f>[1]Mides!S135</f>
        <v>Guatemala</v>
      </c>
    </row>
    <row r="150" spans="2:17" x14ac:dyDescent="0.3">
      <c r="B150" s="66" t="str">
        <f>[1]Mides!E136</f>
        <v>Claudia</v>
      </c>
      <c r="C150" s="67" t="str">
        <f>[1]Mides!D136</f>
        <v>Garcia</v>
      </c>
      <c r="D150" s="68" t="str">
        <f>IF([1]Mides!F136=1,"X"," ")</f>
        <v>X</v>
      </c>
      <c r="E150" s="68" t="str">
        <f>IF([1]Mides!F136=2,"X"," ")</f>
        <v xml:space="preserve"> </v>
      </c>
      <c r="F150" s="69">
        <f>[1]Mides!B136</f>
        <v>1934662280101</v>
      </c>
      <c r="G150" s="68" t="str">
        <f>IF(AND([1]Mides!H136&gt;=1,[1]Mides!H136&lt;=14),"X"," ")</f>
        <v xml:space="preserve"> </v>
      </c>
      <c r="H150" s="68" t="str">
        <f>IF(AND([1]Mides!H136&gt;=14,[1]Mides!H136&lt;=30),"X"," ")</f>
        <v>X</v>
      </c>
      <c r="I150" s="68" t="str">
        <f>IF(AND([1]Mides!H136&gt;=31,[1]Mides!H136&lt;=60),"X","  ")</f>
        <v xml:space="preserve">  </v>
      </c>
      <c r="J150" s="68" t="str">
        <f>IF([1]Mides!H136&gt;60,"X", "  ")</f>
        <v xml:space="preserve">  </v>
      </c>
      <c r="K150" s="70">
        <f>[1]Mides!N136</f>
        <v>0</v>
      </c>
      <c r="L150" s="70">
        <f>[1]Mides!K136</f>
        <v>0</v>
      </c>
      <c r="M150" s="70">
        <f>[1]Mides!L136</f>
        <v>0</v>
      </c>
      <c r="N150" s="70" t="str">
        <f>[1]Mides!M136</f>
        <v>X</v>
      </c>
      <c r="O150" s="70">
        <f t="shared" ref="O150:O171" si="2">SUM(K150:N150)</f>
        <v>0</v>
      </c>
      <c r="P150" s="70" t="str">
        <f>[1]Mides!R136</f>
        <v>Guatemala</v>
      </c>
      <c r="Q150" s="70" t="str">
        <f>[1]Mides!S136</f>
        <v>Guatemala</v>
      </c>
    </row>
    <row r="151" spans="2:17" x14ac:dyDescent="0.3">
      <c r="B151" s="66" t="str">
        <f>[1]Mides!E137</f>
        <v>Gloria</v>
      </c>
      <c r="C151" s="67" t="str">
        <f>[1]Mides!D137</f>
        <v xml:space="preserve">Castillo </v>
      </c>
      <c r="D151" s="68" t="str">
        <f>IF([1]Mides!F137=1,"X"," ")</f>
        <v>X</v>
      </c>
      <c r="E151" s="68" t="str">
        <f>IF([1]Mides!F137=2,"X"," ")</f>
        <v xml:space="preserve"> </v>
      </c>
      <c r="F151" s="69">
        <f>[1]Mides!B137</f>
        <v>2365053780101</v>
      </c>
      <c r="G151" s="68" t="str">
        <f>IF(AND([1]Mides!H137&gt;=1,[1]Mides!H137&lt;=14),"X"," ")</f>
        <v xml:space="preserve"> </v>
      </c>
      <c r="H151" s="68" t="str">
        <f>IF(AND([1]Mides!H137&gt;=14,[1]Mides!H137&lt;=30),"X"," ")</f>
        <v xml:space="preserve"> </v>
      </c>
      <c r="I151" s="68" t="str">
        <f>IF(AND([1]Mides!H137&gt;=31,[1]Mides!H137&lt;=60),"X","  ")</f>
        <v>X</v>
      </c>
      <c r="J151" s="68" t="str">
        <f>IF([1]Mides!H137&gt;60,"X", "  ")</f>
        <v xml:space="preserve">  </v>
      </c>
      <c r="K151" s="70">
        <f>[1]Mides!N137</f>
        <v>0</v>
      </c>
      <c r="L151" s="70">
        <f>[1]Mides!K137</f>
        <v>0</v>
      </c>
      <c r="M151" s="70">
        <f>[1]Mides!L137</f>
        <v>0</v>
      </c>
      <c r="N151" s="70" t="str">
        <f>[1]Mides!M137</f>
        <v>X</v>
      </c>
      <c r="O151" s="70">
        <f t="shared" si="2"/>
        <v>0</v>
      </c>
      <c r="P151" s="70" t="str">
        <f>[1]Mides!R137</f>
        <v>Guatemala</v>
      </c>
      <c r="Q151" s="70" t="str">
        <f>[1]Mides!S137</f>
        <v>Guatemala</v>
      </c>
    </row>
    <row r="152" spans="2:17" x14ac:dyDescent="0.3">
      <c r="B152" s="66" t="str">
        <f>[1]Mides!E138</f>
        <v>Maria</v>
      </c>
      <c r="C152" s="67" t="str">
        <f>[1]Mides!D138</f>
        <v>Diaz</v>
      </c>
      <c r="D152" s="68" t="str">
        <f>IF([1]Mides!F138=1,"X"," ")</f>
        <v>X</v>
      </c>
      <c r="E152" s="68" t="str">
        <f>IF([1]Mides!F138=2,"X"," ")</f>
        <v xml:space="preserve"> </v>
      </c>
      <c r="F152" s="69">
        <f>[1]Mides!B138</f>
        <v>1623859942001</v>
      </c>
      <c r="G152" s="68" t="str">
        <f>IF(AND([1]Mides!H138&gt;=1,[1]Mides!H138&lt;=14),"X"," ")</f>
        <v xml:space="preserve"> </v>
      </c>
      <c r="H152" s="68" t="str">
        <f>IF(AND([1]Mides!H138&gt;=14,[1]Mides!H138&lt;=30),"X"," ")</f>
        <v xml:space="preserve"> </v>
      </c>
      <c r="I152" s="68" t="str">
        <f>IF(AND([1]Mides!H138&gt;=31,[1]Mides!H138&lt;=60),"X","  ")</f>
        <v>X</v>
      </c>
      <c r="J152" s="68" t="str">
        <f>IF([1]Mides!H138&gt;60,"X", "  ")</f>
        <v xml:space="preserve">  </v>
      </c>
      <c r="K152" s="70">
        <f>[1]Mides!N138</f>
        <v>0</v>
      </c>
      <c r="L152" s="70">
        <f>[1]Mides!K138</f>
        <v>0</v>
      </c>
      <c r="M152" s="70">
        <f>[1]Mides!L138</f>
        <v>0</v>
      </c>
      <c r="N152" s="70" t="str">
        <f>[1]Mides!M138</f>
        <v>X</v>
      </c>
      <c r="O152" s="70">
        <f t="shared" si="2"/>
        <v>0</v>
      </c>
      <c r="P152" s="70" t="str">
        <f>[1]Mides!R138</f>
        <v>Guatemala</v>
      </c>
      <c r="Q152" s="70" t="str">
        <f>[1]Mides!S138</f>
        <v>Guatemala</v>
      </c>
    </row>
    <row r="153" spans="2:17" x14ac:dyDescent="0.3">
      <c r="B153" s="66" t="str">
        <f>[1]Mides!E139</f>
        <v>Susana</v>
      </c>
      <c r="C153" s="67" t="str">
        <f>[1]Mides!D139</f>
        <v>Sosa</v>
      </c>
      <c r="D153" s="68" t="str">
        <f>IF([1]Mides!F139=1,"X"," ")</f>
        <v>X</v>
      </c>
      <c r="E153" s="68" t="str">
        <f>IF([1]Mides!F139=2,"X"," ")</f>
        <v xml:space="preserve"> </v>
      </c>
      <c r="F153" s="69">
        <f>[1]Mides!B139</f>
        <v>1760514120101</v>
      </c>
      <c r="G153" s="68" t="str">
        <f>IF(AND([1]Mides!H139&gt;=1,[1]Mides!H139&lt;=14),"X"," ")</f>
        <v xml:space="preserve"> </v>
      </c>
      <c r="H153" s="68" t="str">
        <f>IF(AND([1]Mides!H139&gt;=14,[1]Mides!H139&lt;=30),"X"," ")</f>
        <v xml:space="preserve"> </v>
      </c>
      <c r="I153" s="68" t="str">
        <f>IF(AND([1]Mides!H139&gt;=31,[1]Mides!H139&lt;=60),"X","  ")</f>
        <v>X</v>
      </c>
      <c r="J153" s="68" t="str">
        <f>IF([1]Mides!H139&gt;60,"X", "  ")</f>
        <v xml:space="preserve">  </v>
      </c>
      <c r="K153" s="70">
        <f>[1]Mides!N139</f>
        <v>0</v>
      </c>
      <c r="L153" s="70">
        <f>[1]Mides!K139</f>
        <v>0</v>
      </c>
      <c r="M153" s="70">
        <f>[1]Mides!L139</f>
        <v>0</v>
      </c>
      <c r="N153" s="70" t="str">
        <f>[1]Mides!M139</f>
        <v>X</v>
      </c>
      <c r="O153" s="70">
        <f t="shared" si="2"/>
        <v>0</v>
      </c>
      <c r="P153" s="70" t="str">
        <f>[1]Mides!R139</f>
        <v>Guatemala</v>
      </c>
      <c r="Q153" s="70" t="str">
        <f>[1]Mides!S139</f>
        <v>Guatemala</v>
      </c>
    </row>
    <row r="154" spans="2:17" x14ac:dyDescent="0.3">
      <c r="B154" s="66" t="str">
        <f>[1]Mides!E140</f>
        <v>Angelica</v>
      </c>
      <c r="C154" s="67" t="str">
        <f>[1]Mides!D140</f>
        <v>Vasquez</v>
      </c>
      <c r="D154" s="68" t="str">
        <f>IF([1]Mides!F140=1,"X"," ")</f>
        <v>X</v>
      </c>
      <c r="E154" s="68" t="str">
        <f>IF([1]Mides!F140=2,"X"," ")</f>
        <v xml:space="preserve"> </v>
      </c>
      <c r="F154" s="69">
        <f>[1]Mides!B140</f>
        <v>1682221590101</v>
      </c>
      <c r="G154" s="68" t="str">
        <f>IF(AND([1]Mides!H140&gt;=1,[1]Mides!H140&lt;=14),"X"," ")</f>
        <v xml:space="preserve"> </v>
      </c>
      <c r="H154" s="68" t="str">
        <f>IF(AND([1]Mides!H140&gt;=14,[1]Mides!H140&lt;=30),"X"," ")</f>
        <v>X</v>
      </c>
      <c r="I154" s="68" t="str">
        <f>IF(AND([1]Mides!H140&gt;=31,[1]Mides!H140&lt;=60),"X","  ")</f>
        <v xml:space="preserve">  </v>
      </c>
      <c r="J154" s="68" t="str">
        <f>IF([1]Mides!H140&gt;60,"X", "  ")</f>
        <v xml:space="preserve">  </v>
      </c>
      <c r="K154" s="70">
        <f>[1]Mides!N140</f>
        <v>0</v>
      </c>
      <c r="L154" s="70">
        <f>[1]Mides!K140</f>
        <v>0</v>
      </c>
      <c r="M154" s="70">
        <f>[1]Mides!L140</f>
        <v>0</v>
      </c>
      <c r="N154" s="70" t="str">
        <f>[1]Mides!M140</f>
        <v>X</v>
      </c>
      <c r="O154" s="70">
        <f t="shared" si="2"/>
        <v>0</v>
      </c>
      <c r="P154" s="70" t="str">
        <f>[1]Mides!R140</f>
        <v>Guatemala</v>
      </c>
      <c r="Q154" s="70" t="str">
        <f>[1]Mides!S140</f>
        <v>Guatemala</v>
      </c>
    </row>
    <row r="155" spans="2:17" x14ac:dyDescent="0.3">
      <c r="B155" s="66" t="str">
        <f>[1]Mides!E141</f>
        <v>Silvia</v>
      </c>
      <c r="C155" s="67" t="str">
        <f>[1]Mides!D141</f>
        <v>Chico</v>
      </c>
      <c r="D155" s="68" t="str">
        <f>IF([1]Mides!F141=1,"X"," ")</f>
        <v>X</v>
      </c>
      <c r="E155" s="68" t="str">
        <f>IF([1]Mides!F141=2,"X"," ")</f>
        <v xml:space="preserve"> </v>
      </c>
      <c r="F155" s="69">
        <f>[1]Mides!B141</f>
        <v>2457141110101</v>
      </c>
      <c r="G155" s="68" t="str">
        <f>IF(AND([1]Mides!H141&gt;=1,[1]Mides!H141&lt;=14),"X"," ")</f>
        <v xml:space="preserve"> </v>
      </c>
      <c r="H155" s="68" t="str">
        <f>IF(AND([1]Mides!H141&gt;=14,[1]Mides!H141&lt;=30),"X"," ")</f>
        <v xml:space="preserve"> </v>
      </c>
      <c r="I155" s="68" t="str">
        <f>IF(AND([1]Mides!H141&gt;=31,[1]Mides!H141&lt;=60),"X","  ")</f>
        <v>X</v>
      </c>
      <c r="J155" s="68" t="str">
        <f>IF([1]Mides!H141&gt;60,"X", "  ")</f>
        <v xml:space="preserve">  </v>
      </c>
      <c r="K155" s="70">
        <f>[1]Mides!N141</f>
        <v>0</v>
      </c>
      <c r="L155" s="70">
        <f>[1]Mides!K141</f>
        <v>0</v>
      </c>
      <c r="M155" s="70">
        <f>[1]Mides!L141</f>
        <v>0</v>
      </c>
      <c r="N155" s="70" t="str">
        <f>[1]Mides!M141</f>
        <v>X</v>
      </c>
      <c r="O155" s="70">
        <f t="shared" si="2"/>
        <v>0</v>
      </c>
      <c r="P155" s="70" t="str">
        <f>[1]Mides!R141</f>
        <v>Guatemala</v>
      </c>
      <c r="Q155" s="70" t="str">
        <f>[1]Mides!S141</f>
        <v>Guatemala</v>
      </c>
    </row>
    <row r="156" spans="2:17" x14ac:dyDescent="0.3">
      <c r="B156" s="66" t="str">
        <f>[1]Mides!E142</f>
        <v>Miriam</v>
      </c>
      <c r="C156" s="67" t="str">
        <f>[1]Mides!D142</f>
        <v xml:space="preserve">Monterroso </v>
      </c>
      <c r="D156" s="68" t="str">
        <f>IF([1]Mides!F142=1,"X"," ")</f>
        <v>X</v>
      </c>
      <c r="E156" s="68" t="str">
        <f>IF([1]Mides!F142=2,"X"," ")</f>
        <v xml:space="preserve"> </v>
      </c>
      <c r="F156" s="69">
        <f>[1]Mides!B142</f>
        <v>2620393450101</v>
      </c>
      <c r="G156" s="68" t="str">
        <f>IF(AND([1]Mides!H142&gt;=1,[1]Mides!H142&lt;=14),"X"," ")</f>
        <v xml:space="preserve"> </v>
      </c>
      <c r="H156" s="68" t="str">
        <f>IF(AND([1]Mides!H142&gt;=14,[1]Mides!H142&lt;=30),"X"," ")</f>
        <v xml:space="preserve"> </v>
      </c>
      <c r="I156" s="68" t="str">
        <f>IF(AND([1]Mides!H142&gt;=31,[1]Mides!H142&lt;=60),"X","  ")</f>
        <v>X</v>
      </c>
      <c r="J156" s="68" t="str">
        <f>IF([1]Mides!H142&gt;60,"X", "  ")</f>
        <v xml:space="preserve">  </v>
      </c>
      <c r="K156" s="70">
        <f>[1]Mides!N142</f>
        <v>0</v>
      </c>
      <c r="L156" s="70">
        <f>[1]Mides!K142</f>
        <v>0</v>
      </c>
      <c r="M156" s="70">
        <f>[1]Mides!L142</f>
        <v>0</v>
      </c>
      <c r="N156" s="70" t="str">
        <f>[1]Mides!M142</f>
        <v>X</v>
      </c>
      <c r="O156" s="70">
        <f t="shared" si="2"/>
        <v>0</v>
      </c>
      <c r="P156" s="70" t="str">
        <f>[1]Mides!R142</f>
        <v>Guatemala</v>
      </c>
      <c r="Q156" s="70" t="str">
        <f>[1]Mides!S142</f>
        <v>Guatemala</v>
      </c>
    </row>
    <row r="157" spans="2:17" x14ac:dyDescent="0.3">
      <c r="B157" s="66" t="str">
        <f>[1]Mides!E143</f>
        <v>Karina</v>
      </c>
      <c r="C157" s="67" t="str">
        <f>[1]Mides!D143</f>
        <v xml:space="preserve">Esquivel </v>
      </c>
      <c r="D157" s="68" t="str">
        <f>IF([1]Mides!F143=1,"X"," ")</f>
        <v>X</v>
      </c>
      <c r="E157" s="68" t="str">
        <f>IF([1]Mides!F143=2,"X"," ")</f>
        <v xml:space="preserve"> </v>
      </c>
      <c r="F157" s="69">
        <f>[1]Mides!B143</f>
        <v>2131458472217</v>
      </c>
      <c r="G157" s="68" t="str">
        <f>IF(AND([1]Mides!H143&gt;=1,[1]Mides!H143&lt;=14),"X"," ")</f>
        <v xml:space="preserve"> </v>
      </c>
      <c r="H157" s="68" t="str">
        <f>IF(AND([1]Mides!H143&gt;=14,[1]Mides!H143&lt;=30),"X"," ")</f>
        <v>X</v>
      </c>
      <c r="I157" s="68" t="str">
        <f>IF(AND([1]Mides!H143&gt;=31,[1]Mides!H143&lt;=60),"X","  ")</f>
        <v xml:space="preserve">  </v>
      </c>
      <c r="J157" s="68" t="str">
        <f>IF([1]Mides!H143&gt;60,"X", "  ")</f>
        <v xml:space="preserve">  </v>
      </c>
      <c r="K157" s="70">
        <f>[1]Mides!N143</f>
        <v>0</v>
      </c>
      <c r="L157" s="70">
        <f>[1]Mides!K143</f>
        <v>0</v>
      </c>
      <c r="M157" s="70">
        <f>[1]Mides!L143</f>
        <v>0</v>
      </c>
      <c r="N157" s="70" t="str">
        <f>[1]Mides!M143</f>
        <v>X</v>
      </c>
      <c r="O157" s="70">
        <f t="shared" si="2"/>
        <v>0</v>
      </c>
      <c r="P157" s="70" t="str">
        <f>[1]Mides!R143</f>
        <v>Guatemala</v>
      </c>
      <c r="Q157" s="70" t="str">
        <f>[1]Mides!S143</f>
        <v>Guatemala</v>
      </c>
    </row>
    <row r="158" spans="2:17" x14ac:dyDescent="0.3">
      <c r="B158" s="66" t="str">
        <f>[1]Mides!E144</f>
        <v>Jeimy</v>
      </c>
      <c r="C158" s="67" t="str">
        <f>[1]Mides!D144</f>
        <v>Benavente</v>
      </c>
      <c r="D158" s="68" t="str">
        <f>IF([1]Mides!F144=1,"X"," ")</f>
        <v>X</v>
      </c>
      <c r="E158" s="68" t="str">
        <f>IF([1]Mides!F144=2,"X"," ")</f>
        <v xml:space="preserve"> </v>
      </c>
      <c r="F158" s="69">
        <f>[1]Mides!B144</f>
        <v>2090790610101</v>
      </c>
      <c r="G158" s="68" t="str">
        <f>IF(AND([1]Mides!H144&gt;=1,[1]Mides!H144&lt;=14),"X"," ")</f>
        <v xml:space="preserve"> </v>
      </c>
      <c r="H158" s="68" t="str">
        <f>IF(AND([1]Mides!H144&gt;=14,[1]Mides!H144&lt;=30),"X"," ")</f>
        <v>X</v>
      </c>
      <c r="I158" s="68" t="str">
        <f>IF(AND([1]Mides!H144&gt;=31,[1]Mides!H144&lt;=60),"X","  ")</f>
        <v xml:space="preserve">  </v>
      </c>
      <c r="J158" s="68" t="str">
        <f>IF([1]Mides!H144&gt;60,"X", "  ")</f>
        <v xml:space="preserve">  </v>
      </c>
      <c r="K158" s="70">
        <f>[1]Mides!N144</f>
        <v>0</v>
      </c>
      <c r="L158" s="70">
        <f>[1]Mides!K144</f>
        <v>0</v>
      </c>
      <c r="M158" s="70">
        <f>[1]Mides!L144</f>
        <v>0</v>
      </c>
      <c r="N158" s="70" t="str">
        <f>[1]Mides!M144</f>
        <v>X</v>
      </c>
      <c r="O158" s="70">
        <f t="shared" si="2"/>
        <v>0</v>
      </c>
      <c r="P158" s="70" t="str">
        <f>[1]Mides!R144</f>
        <v>Guatemala</v>
      </c>
      <c r="Q158" s="70" t="str">
        <f>[1]Mides!S144</f>
        <v>Guatemala</v>
      </c>
    </row>
    <row r="159" spans="2:17" x14ac:dyDescent="0.3">
      <c r="B159" s="66" t="str">
        <f>[1]Mides!E145</f>
        <v>Claudia</v>
      </c>
      <c r="C159" s="67" t="str">
        <f>[1]Mides!D145</f>
        <v>Lopez</v>
      </c>
      <c r="D159" s="68" t="str">
        <f>IF([1]Mides!F145=1,"X"," ")</f>
        <v>X</v>
      </c>
      <c r="E159" s="68" t="str">
        <f>IF([1]Mides!F145=2,"X"," ")</f>
        <v xml:space="preserve"> </v>
      </c>
      <c r="F159" s="69">
        <f>[1]Mides!B145</f>
        <v>2149412991215</v>
      </c>
      <c r="G159" s="68" t="str">
        <f>IF(AND([1]Mides!H145&gt;=1,[1]Mides!H145&lt;=14),"X"," ")</f>
        <v xml:space="preserve"> </v>
      </c>
      <c r="H159" s="68" t="str">
        <f>IF(AND([1]Mides!H145&gt;=14,[1]Mides!H145&lt;=30),"X"," ")</f>
        <v>X</v>
      </c>
      <c r="I159" s="68" t="str">
        <f>IF(AND([1]Mides!H145&gt;=31,[1]Mides!H145&lt;=60),"X","  ")</f>
        <v xml:space="preserve">  </v>
      </c>
      <c r="J159" s="68" t="str">
        <f>IF([1]Mides!H145&gt;60,"X", "  ")</f>
        <v xml:space="preserve">  </v>
      </c>
      <c r="K159" s="70">
        <f>[1]Mides!N145</f>
        <v>0</v>
      </c>
      <c r="L159" s="70">
        <f>[1]Mides!K145</f>
        <v>0</v>
      </c>
      <c r="M159" s="70">
        <f>[1]Mides!L145</f>
        <v>0</v>
      </c>
      <c r="N159" s="70" t="str">
        <f>[1]Mides!M145</f>
        <v>X</v>
      </c>
      <c r="O159" s="70">
        <f t="shared" si="2"/>
        <v>0</v>
      </c>
      <c r="P159" s="70" t="str">
        <f>[1]Mides!R145</f>
        <v>Guatemala</v>
      </c>
      <c r="Q159" s="70" t="str">
        <f>[1]Mides!S145</f>
        <v>Guatemala</v>
      </c>
    </row>
    <row r="160" spans="2:17" x14ac:dyDescent="0.3">
      <c r="B160" s="66" t="str">
        <f>[1]Mides!E146</f>
        <v>Alma</v>
      </c>
      <c r="C160" s="67" t="str">
        <f>[1]Mides!D146</f>
        <v>Acosta</v>
      </c>
      <c r="D160" s="68" t="str">
        <f>IF([1]Mides!F146=1,"X"," ")</f>
        <v>X</v>
      </c>
      <c r="E160" s="68" t="str">
        <f>IF([1]Mides!F146=2,"X"," ")</f>
        <v xml:space="preserve"> </v>
      </c>
      <c r="F160" s="69">
        <f>[1]Mides!B146</f>
        <v>1632967070101</v>
      </c>
      <c r="G160" s="68" t="str">
        <f>IF(AND([1]Mides!H146&gt;=1,[1]Mides!H146&lt;=14),"X"," ")</f>
        <v xml:space="preserve"> </v>
      </c>
      <c r="H160" s="68" t="str">
        <f>IF(AND([1]Mides!H146&gt;=14,[1]Mides!H146&lt;=30),"X"," ")</f>
        <v xml:space="preserve"> </v>
      </c>
      <c r="I160" s="68" t="str">
        <f>IF(AND([1]Mides!H146&gt;=31,[1]Mides!H146&lt;=60),"X","  ")</f>
        <v>X</v>
      </c>
      <c r="J160" s="68" t="str">
        <f>IF([1]Mides!H146&gt;60,"X", "  ")</f>
        <v xml:space="preserve">  </v>
      </c>
      <c r="K160" s="70">
        <f>[1]Mides!N146</f>
        <v>0</v>
      </c>
      <c r="L160" s="70">
        <f>[1]Mides!K146</f>
        <v>0</v>
      </c>
      <c r="M160" s="70">
        <f>[1]Mides!L146</f>
        <v>0</v>
      </c>
      <c r="N160" s="70" t="str">
        <f>[1]Mides!M146</f>
        <v>X</v>
      </c>
      <c r="O160" s="70">
        <f t="shared" si="2"/>
        <v>0</v>
      </c>
      <c r="P160" s="70" t="str">
        <f>[1]Mides!R146</f>
        <v>Guatemala</v>
      </c>
      <c r="Q160" s="70" t="str">
        <f>[1]Mides!S146</f>
        <v>Guatemala</v>
      </c>
    </row>
    <row r="161" spans="2:17" x14ac:dyDescent="0.3">
      <c r="B161" s="66" t="str">
        <f>[1]Mides!E147</f>
        <v>Mayron</v>
      </c>
      <c r="C161" s="67" t="str">
        <f>[1]Mides!D147</f>
        <v>Garcia</v>
      </c>
      <c r="D161" s="68" t="str">
        <f>IF([1]Mides!F147=1,"X"," ")</f>
        <v>X</v>
      </c>
      <c r="E161" s="68" t="str">
        <f>IF([1]Mides!F147=2,"X"," ")</f>
        <v xml:space="preserve"> </v>
      </c>
      <c r="F161" s="69">
        <f>[1]Mides!B147</f>
        <v>2512499990101</v>
      </c>
      <c r="G161" s="68" t="str">
        <f>IF(AND([1]Mides!H147&gt;=1,[1]Mides!H147&lt;=14),"X"," ")</f>
        <v xml:space="preserve"> </v>
      </c>
      <c r="H161" s="68" t="str">
        <f>IF(AND([1]Mides!H147&gt;=14,[1]Mides!H147&lt;=30),"X"," ")</f>
        <v>X</v>
      </c>
      <c r="I161" s="68" t="str">
        <f>IF(AND([1]Mides!H147&gt;=31,[1]Mides!H147&lt;=60),"X","  ")</f>
        <v xml:space="preserve">  </v>
      </c>
      <c r="J161" s="68" t="str">
        <f>IF([1]Mides!H147&gt;60,"X", "  ")</f>
        <v xml:space="preserve">  </v>
      </c>
      <c r="K161" s="70">
        <f>[1]Mides!N147</f>
        <v>0</v>
      </c>
      <c r="L161" s="70">
        <f>[1]Mides!K147</f>
        <v>0</v>
      </c>
      <c r="M161" s="70">
        <f>[1]Mides!L147</f>
        <v>0</v>
      </c>
      <c r="N161" s="70" t="str">
        <f>[1]Mides!M147</f>
        <v>X</v>
      </c>
      <c r="O161" s="70">
        <f t="shared" si="2"/>
        <v>0</v>
      </c>
      <c r="P161" s="70" t="str">
        <f>[1]Mides!R147</f>
        <v>Guatemala</v>
      </c>
      <c r="Q161" s="70" t="str">
        <f>[1]Mides!S147</f>
        <v>Guatemala</v>
      </c>
    </row>
    <row r="162" spans="2:17" x14ac:dyDescent="0.3">
      <c r="B162" s="66" t="str">
        <f>[1]Mides!E148</f>
        <v>Angelica</v>
      </c>
      <c r="C162" s="67" t="str">
        <f>[1]Mides!D148</f>
        <v xml:space="preserve">Alvarado </v>
      </c>
      <c r="D162" s="68" t="str">
        <f>IF([1]Mides!F148=1,"X"," ")</f>
        <v>X</v>
      </c>
      <c r="E162" s="68" t="str">
        <f>IF([1]Mides!F148=2,"X"," ")</f>
        <v xml:space="preserve"> </v>
      </c>
      <c r="F162" s="69">
        <f>[1]Mides!B148</f>
        <v>1835953780101</v>
      </c>
      <c r="G162" s="68" t="str">
        <f>IF(AND([1]Mides!H148&gt;=1,[1]Mides!H148&lt;=14),"X"," ")</f>
        <v xml:space="preserve"> </v>
      </c>
      <c r="H162" s="68" t="str">
        <f>IF(AND([1]Mides!H148&gt;=14,[1]Mides!H148&lt;=30),"X"," ")</f>
        <v xml:space="preserve"> </v>
      </c>
      <c r="I162" s="68" t="str">
        <f>IF(AND([1]Mides!H148&gt;=31,[1]Mides!H148&lt;=60),"X","  ")</f>
        <v xml:space="preserve">  </v>
      </c>
      <c r="J162" s="68" t="str">
        <f>IF([1]Mides!H148&gt;60,"X", "  ")</f>
        <v>X</v>
      </c>
      <c r="K162" s="70">
        <f>[1]Mides!N148</f>
        <v>0</v>
      </c>
      <c r="L162" s="70">
        <f>[1]Mides!K148</f>
        <v>0</v>
      </c>
      <c r="M162" s="70">
        <f>[1]Mides!L148</f>
        <v>0</v>
      </c>
      <c r="N162" s="70" t="str">
        <f>[1]Mides!M148</f>
        <v>X</v>
      </c>
      <c r="O162" s="70">
        <f t="shared" si="2"/>
        <v>0</v>
      </c>
      <c r="P162" s="70" t="str">
        <f>[1]Mides!R148</f>
        <v>Guatemala</v>
      </c>
      <c r="Q162" s="70" t="str">
        <f>[1]Mides!S148</f>
        <v>Guatemala</v>
      </c>
    </row>
    <row r="163" spans="2:17" x14ac:dyDescent="0.3">
      <c r="B163" s="66" t="str">
        <f>[1]Mides!E149</f>
        <v xml:space="preserve">Kandy </v>
      </c>
      <c r="C163" s="67" t="str">
        <f>[1]Mides!D149</f>
        <v xml:space="preserve">Silvestre </v>
      </c>
      <c r="D163" s="68" t="str">
        <f>IF([1]Mides!F149=1,"X"," ")</f>
        <v>X</v>
      </c>
      <c r="E163" s="68" t="str">
        <f>IF([1]Mides!F149=2,"X"," ")</f>
        <v xml:space="preserve"> </v>
      </c>
      <c r="F163" s="69">
        <f>[1]Mides!B149</f>
        <v>0</v>
      </c>
      <c r="G163" s="68" t="str">
        <f>IF(AND([1]Mides!H149&gt;=1,[1]Mides!H149&lt;=14),"X"," ")</f>
        <v xml:space="preserve"> </v>
      </c>
      <c r="H163" s="68" t="str">
        <f>IF(AND([1]Mides!H149&gt;=14,[1]Mides!H149&lt;=30),"X"," ")</f>
        <v>X</v>
      </c>
      <c r="I163" s="68" t="str">
        <f>IF(AND([1]Mides!H149&gt;=31,[1]Mides!H149&lt;=60),"X","  ")</f>
        <v xml:space="preserve">  </v>
      </c>
      <c r="J163" s="68" t="str">
        <f>IF([1]Mides!H149&gt;60,"X", "  ")</f>
        <v xml:space="preserve">  </v>
      </c>
      <c r="K163" s="70">
        <f>[1]Mides!N149</f>
        <v>0</v>
      </c>
      <c r="L163" s="70">
        <f>[1]Mides!K149</f>
        <v>0</v>
      </c>
      <c r="M163" s="70">
        <f>[1]Mides!L149</f>
        <v>0</v>
      </c>
      <c r="N163" s="70" t="str">
        <f>[1]Mides!M149</f>
        <v>X</v>
      </c>
      <c r="O163" s="70">
        <f t="shared" si="2"/>
        <v>0</v>
      </c>
      <c r="P163" s="70" t="str">
        <f>[1]Mides!R149</f>
        <v>Guatemala</v>
      </c>
      <c r="Q163" s="70" t="str">
        <f>[1]Mides!S149</f>
        <v>Guatemala</v>
      </c>
    </row>
    <row r="164" spans="2:17" x14ac:dyDescent="0.3">
      <c r="B164" s="66" t="str">
        <f>[1]Mides!E150</f>
        <v xml:space="preserve">Brenda </v>
      </c>
      <c r="C164" s="67" t="str">
        <f>[1]Mides!D150</f>
        <v xml:space="preserve">Suarez </v>
      </c>
      <c r="D164" s="68" t="str">
        <f>IF([1]Mides!F150=1,"X"," ")</f>
        <v>X</v>
      </c>
      <c r="E164" s="68" t="str">
        <f>IF([1]Mides!F150=2,"X"," ")</f>
        <v xml:space="preserve"> </v>
      </c>
      <c r="F164" s="69">
        <f>[1]Mides!B150</f>
        <v>1694447320114</v>
      </c>
      <c r="G164" s="68" t="str">
        <f>IF(AND([1]Mides!H150&gt;=1,[1]Mides!H150&lt;=14),"X"," ")</f>
        <v xml:space="preserve"> </v>
      </c>
      <c r="H164" s="68" t="str">
        <f>IF(AND([1]Mides!H150&gt;=14,[1]Mides!H150&lt;=30),"X"," ")</f>
        <v xml:space="preserve"> </v>
      </c>
      <c r="I164" s="68" t="str">
        <f>IF(AND([1]Mides!H150&gt;=31,[1]Mides!H150&lt;=60),"X","  ")</f>
        <v>X</v>
      </c>
      <c r="J164" s="68" t="str">
        <f>IF([1]Mides!H150&gt;60,"X", "  ")</f>
        <v xml:space="preserve">  </v>
      </c>
      <c r="K164" s="70">
        <f>[1]Mides!N150</f>
        <v>0</v>
      </c>
      <c r="L164" s="70">
        <f>[1]Mides!K150</f>
        <v>0</v>
      </c>
      <c r="M164" s="70">
        <f>[1]Mides!L150</f>
        <v>0</v>
      </c>
      <c r="N164" s="70" t="str">
        <f>[1]Mides!M150</f>
        <v>X</v>
      </c>
      <c r="O164" s="70">
        <f t="shared" si="2"/>
        <v>0</v>
      </c>
      <c r="P164" s="70" t="str">
        <f>[1]Mides!R150</f>
        <v>Guatemala</v>
      </c>
      <c r="Q164" s="70" t="str">
        <f>[1]Mides!S150</f>
        <v>Guatemala</v>
      </c>
    </row>
    <row r="165" spans="2:17" x14ac:dyDescent="0.3">
      <c r="B165" s="66" t="str">
        <f>[1]Mides!E151</f>
        <v>Hugo</v>
      </c>
      <c r="C165" s="67" t="str">
        <f>[1]Mides!D151</f>
        <v>Xol</v>
      </c>
      <c r="D165" s="68" t="str">
        <f>IF([1]Mides!F151=1,"X"," ")</f>
        <v xml:space="preserve"> </v>
      </c>
      <c r="E165" s="68" t="str">
        <f>IF([1]Mides!F151=2,"X"," ")</f>
        <v>X</v>
      </c>
      <c r="F165" s="69">
        <f>[1]Mides!B151</f>
        <v>2158875061680</v>
      </c>
      <c r="G165" s="68" t="str">
        <f>IF(AND([1]Mides!H151&gt;=1,[1]Mides!H151&lt;=14),"X"," ")</f>
        <v xml:space="preserve"> </v>
      </c>
      <c r="H165" s="68" t="str">
        <f>IF(AND([1]Mides!H151&gt;=14,[1]Mides!H151&lt;=30),"X"," ")</f>
        <v>X</v>
      </c>
      <c r="I165" s="68" t="str">
        <f>IF(AND([1]Mides!H151&gt;=31,[1]Mides!H151&lt;=60),"X","  ")</f>
        <v xml:space="preserve">  </v>
      </c>
      <c r="J165" s="68" t="str">
        <f>IF([1]Mides!H151&gt;60,"X", "  ")</f>
        <v xml:space="preserve">  </v>
      </c>
      <c r="K165" s="70">
        <f>[1]Mides!N151</f>
        <v>0</v>
      </c>
      <c r="L165" s="70">
        <f>[1]Mides!K151</f>
        <v>0</v>
      </c>
      <c r="M165" s="70">
        <f>[1]Mides!L151</f>
        <v>0</v>
      </c>
      <c r="N165" s="70" t="str">
        <f>[1]Mides!M151</f>
        <v>X</v>
      </c>
      <c r="O165" s="70">
        <f t="shared" si="2"/>
        <v>0</v>
      </c>
      <c r="P165" s="70" t="str">
        <f>[1]Mides!R151</f>
        <v>Guatemala</v>
      </c>
      <c r="Q165" s="70" t="str">
        <f>[1]Mides!S151</f>
        <v>Guatemala</v>
      </c>
    </row>
    <row r="166" spans="2:17" x14ac:dyDescent="0.3">
      <c r="B166" s="66" t="str">
        <f>[1]Mides!E152</f>
        <v xml:space="preserve">Perez </v>
      </c>
      <c r="C166" s="67" t="str">
        <f>[1]Mides!D152</f>
        <v>Godoy</v>
      </c>
      <c r="D166" s="68" t="str">
        <f>IF([1]Mides!F152=1,"X"," ")</f>
        <v>X</v>
      </c>
      <c r="E166" s="68" t="str">
        <f>IF([1]Mides!F152=2,"X"," ")</f>
        <v xml:space="preserve"> </v>
      </c>
      <c r="F166" s="69">
        <f>[1]Mides!B152</f>
        <v>0</v>
      </c>
      <c r="G166" s="68" t="str">
        <f>IF(AND([1]Mides!H152&gt;=1,[1]Mides!H152&lt;=14),"X"," ")</f>
        <v>X</v>
      </c>
      <c r="H166" s="68" t="str">
        <f>IF(AND([1]Mides!H152&gt;=14,[1]Mides!H152&lt;=30),"X"," ")</f>
        <v xml:space="preserve"> </v>
      </c>
      <c r="I166" s="68" t="str">
        <f>IF(AND([1]Mides!H152&gt;=31,[1]Mides!H152&lt;=60),"X","  ")</f>
        <v xml:space="preserve">  </v>
      </c>
      <c r="J166" s="68" t="str">
        <f>IF([1]Mides!H152&gt;60,"X", "  ")</f>
        <v xml:space="preserve">  </v>
      </c>
      <c r="K166" s="70">
        <f>[1]Mides!N152</f>
        <v>0</v>
      </c>
      <c r="L166" s="70">
        <f>[1]Mides!K152</f>
        <v>0</v>
      </c>
      <c r="M166" s="70">
        <f>[1]Mides!L152</f>
        <v>0</v>
      </c>
      <c r="N166" s="70" t="str">
        <f>[1]Mides!M152</f>
        <v>X</v>
      </c>
      <c r="O166" s="70">
        <f t="shared" si="2"/>
        <v>0</v>
      </c>
      <c r="P166" s="70" t="str">
        <f>[1]Mides!R152</f>
        <v>Guatemala</v>
      </c>
      <c r="Q166" s="70" t="str">
        <f>[1]Mides!S152</f>
        <v>Guatemala</v>
      </c>
    </row>
    <row r="167" spans="2:17" x14ac:dyDescent="0.3">
      <c r="B167" s="66" t="str">
        <f>[1]Mides!E153</f>
        <v>Elsy</v>
      </c>
      <c r="C167" s="67" t="str">
        <f>[1]Mides!D153</f>
        <v xml:space="preserve">Barrios </v>
      </c>
      <c r="D167" s="68" t="str">
        <f>IF([1]Mides!F153=1,"X"," ")</f>
        <v>X</v>
      </c>
      <c r="E167" s="68" t="str">
        <f>IF([1]Mides!F153=2,"X"," ")</f>
        <v xml:space="preserve"> </v>
      </c>
      <c r="F167" s="69">
        <f>[1]Mides!B153</f>
        <v>3023286020101</v>
      </c>
      <c r="G167" s="68" t="str">
        <f>IF(AND([1]Mides!H153&gt;=1,[1]Mides!H153&lt;=14),"X"," ")</f>
        <v>X</v>
      </c>
      <c r="H167" s="68" t="str">
        <f>IF(AND([1]Mides!H153&gt;=14,[1]Mides!H153&lt;=30),"X"," ")</f>
        <v xml:space="preserve"> </v>
      </c>
      <c r="I167" s="68" t="str">
        <f>IF(AND([1]Mides!H153&gt;=31,[1]Mides!H153&lt;=60),"X","  ")</f>
        <v xml:space="preserve">  </v>
      </c>
      <c r="J167" s="68" t="str">
        <f>IF([1]Mides!H153&gt;60,"X", "  ")</f>
        <v xml:space="preserve">  </v>
      </c>
      <c r="K167" s="70">
        <f>[1]Mides!N153</f>
        <v>0</v>
      </c>
      <c r="L167" s="70">
        <f>[1]Mides!K153</f>
        <v>0</v>
      </c>
      <c r="M167" s="70">
        <f>[1]Mides!L153</f>
        <v>0</v>
      </c>
      <c r="N167" s="70" t="str">
        <f>[1]Mides!M153</f>
        <v>X</v>
      </c>
      <c r="O167" s="70">
        <f t="shared" si="2"/>
        <v>0</v>
      </c>
      <c r="P167" s="70" t="str">
        <f>[1]Mides!R153</f>
        <v>Guatemala</v>
      </c>
      <c r="Q167" s="70" t="str">
        <f>[1]Mides!S153</f>
        <v>Guatemala</v>
      </c>
    </row>
    <row r="168" spans="2:17" x14ac:dyDescent="0.3">
      <c r="B168" s="66" t="str">
        <f>[1]Mides!E154</f>
        <v>Fernando</v>
      </c>
      <c r="C168" s="67" t="str">
        <f>[1]Mides!D154</f>
        <v>Cardenas</v>
      </c>
      <c r="D168" s="68" t="str">
        <f>IF([1]Mides!F154=1,"X"," ")</f>
        <v>X</v>
      </c>
      <c r="E168" s="68" t="str">
        <f>IF([1]Mides!F154=2,"X"," ")</f>
        <v xml:space="preserve"> </v>
      </c>
      <c r="F168" s="69">
        <f>[1]Mides!B154</f>
        <v>0</v>
      </c>
      <c r="G168" s="68" t="str">
        <f>IF(AND([1]Mides!H154&gt;=1,[1]Mides!H154&lt;=14),"X"," ")</f>
        <v>X</v>
      </c>
      <c r="H168" s="68" t="str">
        <f>IF(AND([1]Mides!H154&gt;=14,[1]Mides!H154&lt;=30),"X"," ")</f>
        <v>X</v>
      </c>
      <c r="I168" s="68" t="str">
        <f>IF(AND([1]Mides!H154&gt;=31,[1]Mides!H154&lt;=60),"X","  ")</f>
        <v xml:space="preserve">  </v>
      </c>
      <c r="J168" s="68" t="str">
        <f>IF([1]Mides!H154&gt;60,"X", "  ")</f>
        <v xml:space="preserve">  </v>
      </c>
      <c r="K168" s="70">
        <f>[1]Mides!N154</f>
        <v>0</v>
      </c>
      <c r="L168" s="70">
        <f>[1]Mides!K154</f>
        <v>0</v>
      </c>
      <c r="M168" s="70">
        <f>[1]Mides!L154</f>
        <v>0</v>
      </c>
      <c r="N168" s="70" t="str">
        <f>[1]Mides!M154</f>
        <v>X</v>
      </c>
      <c r="O168" s="70">
        <f t="shared" si="2"/>
        <v>0</v>
      </c>
      <c r="P168" s="70" t="str">
        <f>[1]Mides!R154</f>
        <v>Guatemala</v>
      </c>
      <c r="Q168" s="70" t="str">
        <f>[1]Mides!S154</f>
        <v>Guatemala</v>
      </c>
    </row>
    <row r="169" spans="2:17" x14ac:dyDescent="0.3">
      <c r="B169" s="66" t="str">
        <f>[1]Mides!E155</f>
        <v xml:space="preserve">Josue </v>
      </c>
      <c r="C169" s="67" t="str">
        <f>[1]Mides!D155</f>
        <v>Anamaria</v>
      </c>
      <c r="D169" s="68" t="str">
        <f>IF([1]Mides!F155=1,"X"," ")</f>
        <v xml:space="preserve"> </v>
      </c>
      <c r="E169" s="68" t="str">
        <f>IF([1]Mides!F155=2,"X"," ")</f>
        <v>X</v>
      </c>
      <c r="F169" s="69">
        <f>[1]Mides!B155</f>
        <v>3617718190101</v>
      </c>
      <c r="G169" s="68" t="str">
        <f>IF(AND([1]Mides!H155&gt;=1,[1]Mides!H155&lt;=14),"X"," ")</f>
        <v xml:space="preserve"> </v>
      </c>
      <c r="H169" s="68" t="str">
        <f>IF(AND([1]Mides!H155&gt;=14,[1]Mides!H155&lt;=30),"X"," ")</f>
        <v>X</v>
      </c>
      <c r="I169" s="68" t="str">
        <f>IF(AND([1]Mides!H155&gt;=31,[1]Mides!H155&lt;=60),"X","  ")</f>
        <v xml:space="preserve">  </v>
      </c>
      <c r="J169" s="68" t="str">
        <f>IF([1]Mides!H155&gt;60,"X", "  ")</f>
        <v xml:space="preserve">  </v>
      </c>
      <c r="K169" s="70">
        <f>[1]Mides!N155</f>
        <v>0</v>
      </c>
      <c r="L169" s="70">
        <f>[1]Mides!K155</f>
        <v>0</v>
      </c>
      <c r="M169" s="70">
        <f>[1]Mides!L155</f>
        <v>0</v>
      </c>
      <c r="N169" s="70" t="str">
        <f>[1]Mides!M155</f>
        <v>X</v>
      </c>
      <c r="O169" s="70">
        <f t="shared" si="2"/>
        <v>0</v>
      </c>
      <c r="P169" s="70" t="str">
        <f>[1]Mides!R155</f>
        <v>Guatemala</v>
      </c>
      <c r="Q169" s="70" t="str">
        <f>[1]Mides!S155</f>
        <v>Guatemala</v>
      </c>
    </row>
    <row r="170" spans="2:17" x14ac:dyDescent="0.3">
      <c r="B170" s="66">
        <f>[1]Mides!E156</f>
        <v>0</v>
      </c>
      <c r="C170" s="67">
        <f>[1]Mides!D156</f>
        <v>0</v>
      </c>
      <c r="D170" s="68" t="str">
        <f>IF([1]Mides!F156=1,"X"," ")</f>
        <v xml:space="preserve"> </v>
      </c>
      <c r="E170" s="68" t="str">
        <f>IF([1]Mides!F156=2,"X"," ")</f>
        <v xml:space="preserve"> </v>
      </c>
      <c r="F170" s="69">
        <f>[1]Mides!B156</f>
        <v>0</v>
      </c>
      <c r="G170" s="68" t="str">
        <f>IF(AND([1]Mides!H156&gt;=1,[1]Mides!H156&lt;=14),"X"," ")</f>
        <v xml:space="preserve"> </v>
      </c>
      <c r="H170" s="68" t="str">
        <f>IF(AND([1]Mides!H156&gt;=14,[1]Mides!H156&lt;=30),"X"," ")</f>
        <v xml:space="preserve"> </v>
      </c>
      <c r="I170" s="68" t="str">
        <f>IF(AND([1]Mides!H156&gt;=31,[1]Mides!H156&lt;=60),"X","  ")</f>
        <v xml:space="preserve">  </v>
      </c>
      <c r="J170" s="68" t="str">
        <f>IF([1]Mides!H156&gt;60,"X", "  ")</f>
        <v xml:space="preserve">  </v>
      </c>
      <c r="K170" s="70">
        <f>[1]Mides!N156</f>
        <v>0</v>
      </c>
      <c r="L170" s="70">
        <f>[1]Mides!K156</f>
        <v>0</v>
      </c>
      <c r="M170" s="70">
        <f>[1]Mides!L156</f>
        <v>0</v>
      </c>
      <c r="N170" s="70">
        <f>[1]Mides!M156</f>
        <v>0</v>
      </c>
      <c r="O170" s="70">
        <f t="shared" si="2"/>
        <v>0</v>
      </c>
      <c r="P170" s="70">
        <f>[1]Mides!R156</f>
        <v>0</v>
      </c>
      <c r="Q170" s="70">
        <f>[1]Mides!S156</f>
        <v>0</v>
      </c>
    </row>
    <row r="171" spans="2:17" x14ac:dyDescent="0.3">
      <c r="B171" s="66">
        <f>[1]Mides!E157</f>
        <v>0</v>
      </c>
      <c r="C171" s="67">
        <f>[1]Mides!D157</f>
        <v>0</v>
      </c>
      <c r="D171" s="68" t="str">
        <f>IF([1]Mides!F157=1,"X"," ")</f>
        <v xml:space="preserve"> </v>
      </c>
      <c r="E171" s="68" t="str">
        <f>IF([1]Mides!F157=2,"X"," ")</f>
        <v xml:space="preserve"> </v>
      </c>
      <c r="F171" s="69">
        <f>[1]Mides!B157</f>
        <v>0</v>
      </c>
      <c r="G171" s="68" t="str">
        <f>IF(AND([1]Mides!H157&gt;=1,[1]Mides!H157&lt;=14),"X"," ")</f>
        <v xml:space="preserve"> </v>
      </c>
      <c r="H171" s="68" t="str">
        <f>IF(AND([1]Mides!H157&gt;=14,[1]Mides!H157&lt;=30),"X"," ")</f>
        <v xml:space="preserve"> </v>
      </c>
      <c r="I171" s="68" t="str">
        <f>IF(AND([1]Mides!H157&gt;=31,[1]Mides!H157&lt;=60),"X","  ")</f>
        <v xml:space="preserve">  </v>
      </c>
      <c r="J171" s="68" t="str">
        <f>IF([1]Mides!H157&gt;60,"X", "  ")</f>
        <v xml:space="preserve">  </v>
      </c>
      <c r="K171" s="70">
        <f>[1]Mides!N157</f>
        <v>0</v>
      </c>
      <c r="L171" s="70">
        <f>[1]Mides!K157</f>
        <v>0</v>
      </c>
      <c r="M171" s="70">
        <f>[1]Mides!L157</f>
        <v>0</v>
      </c>
      <c r="N171" s="70">
        <f>[1]Mides!M157</f>
        <v>0</v>
      </c>
      <c r="O171" s="70">
        <f t="shared" si="2"/>
        <v>0</v>
      </c>
      <c r="P171" s="70">
        <f>[1]Mides!R157</f>
        <v>0</v>
      </c>
      <c r="Q171" s="70">
        <f>[1]Mides!S157</f>
        <v>0</v>
      </c>
    </row>
    <row r="175" spans="2:17" ht="15.6" x14ac:dyDescent="0.3">
      <c r="B175" s="383" t="s">
        <v>0</v>
      </c>
      <c r="C175" s="383"/>
      <c r="D175" s="383"/>
      <c r="E175" s="383"/>
      <c r="F175" s="383"/>
      <c r="G175" s="383"/>
      <c r="H175" s="383"/>
      <c r="I175" s="383"/>
      <c r="J175" s="383"/>
      <c r="K175" s="383"/>
      <c r="L175" s="383"/>
      <c r="M175" s="383"/>
      <c r="N175" s="383"/>
      <c r="O175" s="383"/>
      <c r="P175" s="383"/>
    </row>
    <row r="176" spans="2:17" x14ac:dyDescent="0.3">
      <c r="B176" s="2" t="s">
        <v>1</v>
      </c>
      <c r="C176" s="384" t="s">
        <v>54</v>
      </c>
      <c r="D176" s="384"/>
      <c r="E176" s="384"/>
      <c r="F176" s="384"/>
      <c r="G176" s="384"/>
      <c r="H176" s="384"/>
      <c r="I176" s="384"/>
      <c r="J176" s="384"/>
      <c r="K176" s="384"/>
      <c r="L176" s="384"/>
      <c r="M176" s="384"/>
      <c r="N176" s="384"/>
      <c r="O176" s="384"/>
      <c r="P176" s="3"/>
    </row>
    <row r="177" spans="2:17" x14ac:dyDescent="0.3">
      <c r="B177" s="4"/>
      <c r="C177" s="5"/>
      <c r="D177" s="5"/>
      <c r="E177" s="5"/>
      <c r="F177" s="6"/>
      <c r="G177" s="6"/>
      <c r="H177" s="6"/>
      <c r="I177" s="6"/>
      <c r="J177" s="5"/>
      <c r="K177" s="5"/>
      <c r="L177" s="5"/>
      <c r="M177" s="5"/>
      <c r="N177" s="5"/>
      <c r="O177" s="5"/>
      <c r="P177" s="7"/>
    </row>
    <row r="178" spans="2:17" x14ac:dyDescent="0.3">
      <c r="B178" s="2" t="s">
        <v>3</v>
      </c>
      <c r="C178" s="384" t="s">
        <v>4</v>
      </c>
      <c r="D178" s="384"/>
      <c r="E178" s="384"/>
      <c r="F178" s="384"/>
      <c r="G178" s="384"/>
      <c r="H178" s="384"/>
      <c r="I178" s="384"/>
      <c r="J178" s="384"/>
      <c r="K178" s="384"/>
      <c r="L178" s="384"/>
      <c r="M178" s="384"/>
      <c r="N178" s="384"/>
      <c r="O178" s="384"/>
      <c r="P178" s="3"/>
    </row>
    <row r="179" spans="2:17" ht="15" thickBot="1" x14ac:dyDescent="0.35">
      <c r="B179" s="385" t="s">
        <v>5</v>
      </c>
      <c r="C179" s="385"/>
      <c r="D179" s="385"/>
      <c r="E179" s="385"/>
      <c r="F179" s="385"/>
      <c r="G179" s="385"/>
      <c r="H179" s="385"/>
      <c r="I179" s="385"/>
      <c r="J179" s="385"/>
      <c r="K179" s="385"/>
      <c r="L179" s="385"/>
      <c r="M179" s="385"/>
      <c r="N179" s="385"/>
      <c r="O179" s="385"/>
      <c r="P179" s="9"/>
    </row>
    <row r="180" spans="2:17" ht="15" thickBot="1" x14ac:dyDescent="0.35">
      <c r="B180" s="386" t="s">
        <v>6</v>
      </c>
      <c r="C180" s="387"/>
      <c r="D180" s="387"/>
      <c r="E180" s="387"/>
      <c r="F180" s="387"/>
      <c r="G180" s="388"/>
      <c r="H180" s="386" t="s">
        <v>7</v>
      </c>
      <c r="I180" s="387"/>
      <c r="J180" s="388"/>
      <c r="K180" s="389" t="s">
        <v>8</v>
      </c>
      <c r="L180" s="390"/>
      <c r="M180" s="390"/>
      <c r="N180" s="389" t="s">
        <v>9</v>
      </c>
      <c r="O180" s="391"/>
      <c r="P180" s="9"/>
    </row>
    <row r="181" spans="2:17" ht="40.200000000000003" thickBot="1" x14ac:dyDescent="0.35">
      <c r="B181" s="12" t="s">
        <v>10</v>
      </c>
      <c r="C181" s="13" t="s">
        <v>11</v>
      </c>
      <c r="D181" s="13" t="s">
        <v>12</v>
      </c>
      <c r="E181" s="13" t="s">
        <v>13</v>
      </c>
      <c r="F181" s="13" t="s">
        <v>14</v>
      </c>
      <c r="G181" s="14" t="s">
        <v>15</v>
      </c>
      <c r="H181" s="12" t="s">
        <v>16</v>
      </c>
      <c r="I181" s="15" t="s">
        <v>17</v>
      </c>
      <c r="J181" s="14" t="s">
        <v>18</v>
      </c>
      <c r="K181" s="16" t="s">
        <v>19</v>
      </c>
      <c r="L181" s="17" t="s">
        <v>20</v>
      </c>
      <c r="M181" s="18" t="s">
        <v>21</v>
      </c>
      <c r="N181" s="392" t="s">
        <v>22</v>
      </c>
      <c r="O181" s="393"/>
      <c r="P181" s="20"/>
    </row>
    <row r="182" spans="2:17" x14ac:dyDescent="0.3">
      <c r="B182" s="21">
        <v>13</v>
      </c>
      <c r="C182" s="22"/>
      <c r="D182" s="22"/>
      <c r="E182" s="23" t="s">
        <v>23</v>
      </c>
      <c r="F182" s="24"/>
      <c r="G182" s="25" t="s">
        <v>49</v>
      </c>
      <c r="H182" s="26" t="s">
        <v>55</v>
      </c>
      <c r="I182" s="27" t="s">
        <v>55</v>
      </c>
      <c r="J182" s="28">
        <v>50352.81</v>
      </c>
      <c r="K182" s="29">
        <v>407292</v>
      </c>
      <c r="L182" s="29">
        <v>407292</v>
      </c>
      <c r="M182" s="29">
        <v>23624</v>
      </c>
      <c r="N182" s="394"/>
      <c r="O182" s="395"/>
      <c r="P182" s="30"/>
    </row>
    <row r="183" spans="2:17" x14ac:dyDescent="0.3">
      <c r="B183" s="31"/>
      <c r="C183" s="32"/>
      <c r="D183" s="32"/>
      <c r="E183" s="23"/>
      <c r="F183" s="24"/>
      <c r="G183" s="25"/>
      <c r="H183" s="26"/>
      <c r="I183" s="27"/>
      <c r="J183" s="28"/>
      <c r="K183" s="33"/>
      <c r="L183" s="34"/>
      <c r="M183" s="35"/>
      <c r="N183" s="381"/>
      <c r="O183" s="382"/>
      <c r="P183" s="30"/>
    </row>
    <row r="184" spans="2:17" x14ac:dyDescent="0.3">
      <c r="B184" s="31"/>
      <c r="C184" s="32"/>
      <c r="D184" s="32"/>
      <c r="E184" s="23"/>
      <c r="F184" s="24"/>
      <c r="G184" s="25"/>
      <c r="H184" s="26"/>
      <c r="I184" s="27"/>
      <c r="J184" s="28"/>
      <c r="K184" s="33"/>
      <c r="L184" s="34"/>
      <c r="M184" s="35"/>
      <c r="N184" s="381"/>
      <c r="O184" s="382"/>
      <c r="P184" s="30"/>
    </row>
    <row r="185" spans="2:17" x14ac:dyDescent="0.3">
      <c r="B185" s="31"/>
      <c r="C185" s="32"/>
      <c r="D185" s="32"/>
      <c r="E185" s="23"/>
      <c r="F185" s="24"/>
      <c r="G185" s="25"/>
      <c r="H185" s="26"/>
      <c r="I185" s="27"/>
      <c r="J185" s="28"/>
      <c r="K185" s="33"/>
      <c r="L185" s="34"/>
      <c r="M185" s="35"/>
      <c r="N185" s="381"/>
      <c r="O185" s="382"/>
      <c r="P185" s="30"/>
    </row>
    <row r="186" spans="2:17" x14ac:dyDescent="0.3">
      <c r="B186" s="31"/>
      <c r="C186" s="32"/>
      <c r="D186" s="32"/>
      <c r="E186" s="36"/>
      <c r="F186" s="37"/>
      <c r="G186" s="38"/>
      <c r="H186" s="39"/>
      <c r="I186" s="40"/>
      <c r="J186" s="41"/>
      <c r="K186" s="42"/>
      <c r="L186" s="43"/>
      <c r="M186" s="44"/>
      <c r="N186" s="381"/>
      <c r="O186" s="382"/>
      <c r="P186" s="30"/>
    </row>
    <row r="187" spans="2:17" ht="15" thickBot="1" x14ac:dyDescent="0.35">
      <c r="B187" s="45"/>
      <c r="C187" s="46"/>
      <c r="D187" s="46"/>
      <c r="E187" s="47"/>
      <c r="F187" s="48"/>
      <c r="G187" s="49"/>
      <c r="H187" s="50"/>
      <c r="I187" s="51"/>
      <c r="J187" s="52"/>
      <c r="K187" s="53"/>
      <c r="L187" s="54"/>
      <c r="M187" s="55"/>
      <c r="N187" s="396"/>
      <c r="O187" s="397"/>
      <c r="P187" s="30"/>
    </row>
    <row r="190" spans="2:17" x14ac:dyDescent="0.3">
      <c r="B190" s="407" t="s">
        <v>26</v>
      </c>
      <c r="C190" s="407"/>
      <c r="D190" s="407"/>
      <c r="E190" s="407"/>
      <c r="F190" s="407"/>
      <c r="G190" s="407"/>
      <c r="H190" s="407"/>
      <c r="I190" s="407"/>
      <c r="J190" s="407"/>
      <c r="K190" s="407"/>
      <c r="L190" s="407"/>
      <c r="M190" s="407"/>
      <c r="N190" s="407"/>
      <c r="O190" s="407"/>
      <c r="P190" s="407"/>
      <c r="Q190" s="407"/>
    </row>
    <row r="191" spans="2:17" x14ac:dyDescent="0.3">
      <c r="B191" s="407" t="s">
        <v>27</v>
      </c>
      <c r="C191" s="407"/>
      <c r="D191" s="407"/>
      <c r="E191" s="407"/>
      <c r="F191" s="407"/>
      <c r="G191" s="407"/>
      <c r="H191" s="407"/>
      <c r="I191" s="407"/>
      <c r="J191" s="407"/>
      <c r="K191" s="407"/>
      <c r="L191" s="407"/>
      <c r="M191" s="407"/>
      <c r="N191" s="407"/>
      <c r="O191" s="407"/>
      <c r="P191" s="407"/>
      <c r="Q191" s="407"/>
    </row>
    <row r="192" spans="2:17" ht="15.75" customHeight="1" x14ac:dyDescent="0.3">
      <c r="B192" s="404" t="s">
        <v>28</v>
      </c>
      <c r="C192" s="405"/>
      <c r="D192" s="405"/>
      <c r="E192" s="405"/>
      <c r="F192" s="406"/>
      <c r="G192" s="404" t="s">
        <v>29</v>
      </c>
      <c r="H192" s="405"/>
      <c r="I192" s="405"/>
      <c r="J192" s="406"/>
      <c r="K192" s="404" t="s">
        <v>30</v>
      </c>
      <c r="L192" s="405"/>
      <c r="M192" s="405"/>
      <c r="N192" s="405"/>
      <c r="O192" s="406"/>
      <c r="P192" s="404" t="s">
        <v>31</v>
      </c>
      <c r="Q192" s="406"/>
    </row>
    <row r="193" spans="2:17" ht="31.5" customHeight="1" x14ac:dyDescent="0.3">
      <c r="B193" s="404" t="s">
        <v>32</v>
      </c>
      <c r="C193" s="406"/>
      <c r="D193" s="103" t="s">
        <v>33</v>
      </c>
      <c r="E193" s="103" t="s">
        <v>34</v>
      </c>
      <c r="F193" s="103" t="s">
        <v>35</v>
      </c>
      <c r="G193" s="104" t="s">
        <v>36</v>
      </c>
      <c r="H193" s="104" t="s">
        <v>37</v>
      </c>
      <c r="I193" s="104" t="s">
        <v>38</v>
      </c>
      <c r="J193" s="104" t="s">
        <v>39</v>
      </c>
      <c r="K193" s="103" t="s">
        <v>40</v>
      </c>
      <c r="L193" s="103" t="s">
        <v>41</v>
      </c>
      <c r="M193" s="103" t="s">
        <v>42</v>
      </c>
      <c r="N193" s="103" t="s">
        <v>43</v>
      </c>
      <c r="O193" s="103" t="s">
        <v>44</v>
      </c>
      <c r="P193" s="103" t="s">
        <v>45</v>
      </c>
      <c r="Q193" s="103" t="s">
        <v>46</v>
      </c>
    </row>
    <row r="194" spans="2:17" x14ac:dyDescent="0.3">
      <c r="B194" s="99" t="s">
        <v>154</v>
      </c>
      <c r="C194" s="99" t="s">
        <v>155</v>
      </c>
      <c r="D194" s="99" t="s">
        <v>64</v>
      </c>
      <c r="E194" s="99" t="s">
        <v>65</v>
      </c>
      <c r="F194" s="100" t="s">
        <v>156</v>
      </c>
      <c r="G194" s="99" t="s">
        <v>65</v>
      </c>
      <c r="H194" s="99" t="s">
        <v>65</v>
      </c>
      <c r="I194" s="99" t="s">
        <v>66</v>
      </c>
      <c r="J194" s="99" t="s">
        <v>66</v>
      </c>
      <c r="K194" s="99">
        <v>0</v>
      </c>
      <c r="L194" s="99">
        <v>0</v>
      </c>
      <c r="M194" s="99">
        <v>0</v>
      </c>
      <c r="N194" s="99">
        <v>3</v>
      </c>
      <c r="O194" s="99">
        <v>3</v>
      </c>
      <c r="P194" s="99" t="s">
        <v>68</v>
      </c>
      <c r="Q194" s="99" t="s">
        <v>68</v>
      </c>
    </row>
    <row r="195" spans="2:17" x14ac:dyDescent="0.3">
      <c r="B195" s="99" t="s">
        <v>157</v>
      </c>
      <c r="C195" s="99" t="s">
        <v>158</v>
      </c>
      <c r="D195" s="99" t="s">
        <v>65</v>
      </c>
      <c r="E195" s="99" t="s">
        <v>64</v>
      </c>
      <c r="F195" s="100" t="s">
        <v>156</v>
      </c>
      <c r="G195" s="99" t="s">
        <v>64</v>
      </c>
      <c r="H195" s="99" t="s">
        <v>65</v>
      </c>
      <c r="I195" s="99" t="s">
        <v>66</v>
      </c>
      <c r="J195" s="99" t="s">
        <v>66</v>
      </c>
      <c r="K195" s="99">
        <v>0</v>
      </c>
      <c r="L195" s="99">
        <v>0</v>
      </c>
      <c r="M195" s="99">
        <v>0</v>
      </c>
      <c r="N195" s="99">
        <v>3</v>
      </c>
      <c r="O195" s="99">
        <v>3</v>
      </c>
      <c r="P195" s="99" t="s">
        <v>68</v>
      </c>
      <c r="Q195" s="99" t="s">
        <v>68</v>
      </c>
    </row>
    <row r="196" spans="2:17" x14ac:dyDescent="0.3">
      <c r="B196" s="99" t="s">
        <v>159</v>
      </c>
      <c r="C196" s="99" t="s">
        <v>160</v>
      </c>
      <c r="D196" s="99" t="s">
        <v>64</v>
      </c>
      <c r="E196" s="99" t="s">
        <v>65</v>
      </c>
      <c r="F196" s="100" t="s">
        <v>156</v>
      </c>
      <c r="G196" s="99" t="s">
        <v>65</v>
      </c>
      <c r="H196" s="99" t="s">
        <v>64</v>
      </c>
      <c r="I196" s="99" t="s">
        <v>66</v>
      </c>
      <c r="J196" s="99" t="s">
        <v>66</v>
      </c>
      <c r="K196" s="99">
        <v>0</v>
      </c>
      <c r="L196" s="99">
        <v>0</v>
      </c>
      <c r="M196" s="99">
        <v>0</v>
      </c>
      <c r="N196" s="99">
        <v>3</v>
      </c>
      <c r="O196" s="99">
        <v>3</v>
      </c>
      <c r="P196" s="99" t="s">
        <v>68</v>
      </c>
      <c r="Q196" s="99" t="s">
        <v>68</v>
      </c>
    </row>
    <row r="197" spans="2:17" x14ac:dyDescent="0.3">
      <c r="B197" s="99" t="s">
        <v>161</v>
      </c>
      <c r="C197" s="99" t="s">
        <v>162</v>
      </c>
      <c r="D197" s="99" t="s">
        <v>65</v>
      </c>
      <c r="E197" s="99" t="s">
        <v>64</v>
      </c>
      <c r="F197" s="100" t="s">
        <v>156</v>
      </c>
      <c r="G197" s="99" t="s">
        <v>64</v>
      </c>
      <c r="H197" s="99" t="s">
        <v>65</v>
      </c>
      <c r="I197" s="99" t="s">
        <v>66</v>
      </c>
      <c r="J197" s="99" t="s">
        <v>66</v>
      </c>
      <c r="K197" s="99">
        <v>0</v>
      </c>
      <c r="L197" s="99">
        <v>0</v>
      </c>
      <c r="M197" s="99">
        <v>0</v>
      </c>
      <c r="N197" s="99">
        <v>3</v>
      </c>
      <c r="O197" s="99">
        <v>3</v>
      </c>
      <c r="P197" s="99" t="s">
        <v>68</v>
      </c>
      <c r="Q197" s="99" t="s">
        <v>68</v>
      </c>
    </row>
    <row r="198" spans="2:17" x14ac:dyDescent="0.3">
      <c r="B198" s="99" t="s">
        <v>125</v>
      </c>
      <c r="C198" s="99" t="s">
        <v>163</v>
      </c>
      <c r="D198" s="99" t="s">
        <v>64</v>
      </c>
      <c r="E198" s="99" t="s">
        <v>65</v>
      </c>
      <c r="F198" s="100" t="s">
        <v>156</v>
      </c>
      <c r="G198" s="99" t="s">
        <v>64</v>
      </c>
      <c r="H198" s="99" t="s">
        <v>65</v>
      </c>
      <c r="I198" s="99" t="s">
        <v>66</v>
      </c>
      <c r="J198" s="99" t="s">
        <v>66</v>
      </c>
      <c r="K198" s="99">
        <v>0</v>
      </c>
      <c r="L198" s="99">
        <v>0</v>
      </c>
      <c r="M198" s="99">
        <v>0</v>
      </c>
      <c r="N198" s="99">
        <v>3</v>
      </c>
      <c r="O198" s="99">
        <v>3</v>
      </c>
      <c r="P198" s="99" t="s">
        <v>68</v>
      </c>
      <c r="Q198" s="99" t="s">
        <v>68</v>
      </c>
    </row>
    <row r="199" spans="2:17" x14ac:dyDescent="0.3">
      <c r="B199" s="99" t="s">
        <v>164</v>
      </c>
      <c r="C199" s="99" t="s">
        <v>165</v>
      </c>
      <c r="D199" s="99" t="s">
        <v>64</v>
      </c>
      <c r="E199" s="99" t="s">
        <v>65</v>
      </c>
      <c r="F199" s="100" t="s">
        <v>156</v>
      </c>
      <c r="G199" s="99" t="s">
        <v>64</v>
      </c>
      <c r="H199" s="99" t="s">
        <v>65</v>
      </c>
      <c r="I199" s="99" t="s">
        <v>66</v>
      </c>
      <c r="J199" s="99" t="s">
        <v>66</v>
      </c>
      <c r="K199" s="99">
        <v>0</v>
      </c>
      <c r="L199" s="99">
        <v>0</v>
      </c>
      <c r="M199" s="99">
        <v>0</v>
      </c>
      <c r="N199" s="99">
        <v>3</v>
      </c>
      <c r="O199" s="99">
        <v>3</v>
      </c>
      <c r="P199" s="99" t="s">
        <v>68</v>
      </c>
      <c r="Q199" s="99" t="s">
        <v>68</v>
      </c>
    </row>
    <row r="200" spans="2:17" x14ac:dyDescent="0.3">
      <c r="B200" s="99" t="s">
        <v>166</v>
      </c>
      <c r="C200" s="99" t="s">
        <v>167</v>
      </c>
      <c r="D200" s="99" t="s">
        <v>65</v>
      </c>
      <c r="E200" s="99" t="s">
        <v>64</v>
      </c>
      <c r="F200" s="100" t="s">
        <v>156</v>
      </c>
      <c r="G200" s="99" t="s">
        <v>64</v>
      </c>
      <c r="H200" s="99" t="s">
        <v>64</v>
      </c>
      <c r="I200" s="99" t="s">
        <v>66</v>
      </c>
      <c r="J200" s="99" t="s">
        <v>66</v>
      </c>
      <c r="K200" s="99">
        <v>0</v>
      </c>
      <c r="L200" s="99">
        <v>0</v>
      </c>
      <c r="M200" s="99">
        <v>0</v>
      </c>
      <c r="N200" s="99">
        <v>3</v>
      </c>
      <c r="O200" s="99">
        <v>3</v>
      </c>
      <c r="P200" s="99" t="s">
        <v>68</v>
      </c>
      <c r="Q200" s="99" t="s">
        <v>68</v>
      </c>
    </row>
    <row r="201" spans="2:17" x14ac:dyDescent="0.3">
      <c r="B201" s="99" t="s">
        <v>168</v>
      </c>
      <c r="C201" s="99" t="s">
        <v>169</v>
      </c>
      <c r="D201" s="99" t="s">
        <v>65</v>
      </c>
      <c r="E201" s="99" t="s">
        <v>64</v>
      </c>
      <c r="F201" s="100" t="s">
        <v>156</v>
      </c>
      <c r="G201" s="99" t="s">
        <v>64</v>
      </c>
      <c r="H201" s="99" t="s">
        <v>64</v>
      </c>
      <c r="I201" s="99" t="s">
        <v>66</v>
      </c>
      <c r="J201" s="99" t="s">
        <v>66</v>
      </c>
      <c r="K201" s="99">
        <v>0</v>
      </c>
      <c r="L201" s="99">
        <v>0</v>
      </c>
      <c r="M201" s="99">
        <v>0</v>
      </c>
      <c r="N201" s="99">
        <v>3</v>
      </c>
      <c r="O201" s="99">
        <v>3</v>
      </c>
      <c r="P201" s="99" t="s">
        <v>68</v>
      </c>
      <c r="Q201" s="99" t="s">
        <v>68</v>
      </c>
    </row>
    <row r="202" spans="2:17" x14ac:dyDescent="0.3">
      <c r="B202" s="99" t="s">
        <v>170</v>
      </c>
      <c r="C202" s="99" t="s">
        <v>171</v>
      </c>
      <c r="D202" s="99" t="s">
        <v>64</v>
      </c>
      <c r="E202" s="99" t="s">
        <v>65</v>
      </c>
      <c r="F202" s="100">
        <v>25176774500101</v>
      </c>
      <c r="G202" s="99" t="s">
        <v>64</v>
      </c>
      <c r="H202" s="99" t="s">
        <v>64</v>
      </c>
      <c r="I202" s="99" t="s">
        <v>65</v>
      </c>
      <c r="J202" s="99" t="s">
        <v>66</v>
      </c>
      <c r="K202" s="99">
        <v>0</v>
      </c>
      <c r="L202" s="99">
        <v>0</v>
      </c>
      <c r="M202" s="99">
        <v>0</v>
      </c>
      <c r="N202" s="99">
        <v>3</v>
      </c>
      <c r="O202" s="99">
        <v>3</v>
      </c>
      <c r="P202" s="99" t="s">
        <v>68</v>
      </c>
      <c r="Q202" s="99" t="s">
        <v>68</v>
      </c>
    </row>
    <row r="203" spans="2:17" x14ac:dyDescent="0.3">
      <c r="B203" s="99" t="s">
        <v>172</v>
      </c>
      <c r="C203" s="99" t="s">
        <v>173</v>
      </c>
      <c r="D203" s="99" t="s">
        <v>64</v>
      </c>
      <c r="E203" s="99" t="s">
        <v>65</v>
      </c>
      <c r="F203" s="100" t="s">
        <v>156</v>
      </c>
      <c r="G203" s="99" t="s">
        <v>65</v>
      </c>
      <c r="H203" s="99" t="s">
        <v>64</v>
      </c>
      <c r="I203" s="99" t="s">
        <v>66</v>
      </c>
      <c r="J203" s="99" t="s">
        <v>66</v>
      </c>
      <c r="K203" s="99">
        <v>0</v>
      </c>
      <c r="L203" s="99">
        <v>0</v>
      </c>
      <c r="M203" s="99">
        <v>0</v>
      </c>
      <c r="N203" s="99">
        <v>3</v>
      </c>
      <c r="O203" s="99">
        <v>3</v>
      </c>
      <c r="P203" s="99" t="s">
        <v>68</v>
      </c>
      <c r="Q203" s="99" t="s">
        <v>68</v>
      </c>
    </row>
    <row r="204" spans="2:17" ht="15.75" customHeight="1" x14ac:dyDescent="0.3">
      <c r="B204" s="99" t="s">
        <v>174</v>
      </c>
      <c r="C204" s="99" t="s">
        <v>175</v>
      </c>
      <c r="D204" s="99" t="s">
        <v>64</v>
      </c>
      <c r="E204" s="99" t="s">
        <v>65</v>
      </c>
      <c r="F204" s="100" t="s">
        <v>156</v>
      </c>
      <c r="G204" s="99" t="s">
        <v>65</v>
      </c>
      <c r="H204" s="99" t="s">
        <v>64</v>
      </c>
      <c r="I204" s="99" t="s">
        <v>66</v>
      </c>
      <c r="J204" s="99" t="s">
        <v>66</v>
      </c>
      <c r="K204" s="99">
        <v>0</v>
      </c>
      <c r="L204" s="99">
        <v>0</v>
      </c>
      <c r="M204" s="99">
        <v>0</v>
      </c>
      <c r="N204" s="99">
        <v>3</v>
      </c>
      <c r="O204" s="99">
        <v>3</v>
      </c>
      <c r="P204" s="99" t="s">
        <v>68</v>
      </c>
      <c r="Q204" s="99" t="s">
        <v>68</v>
      </c>
    </row>
    <row r="205" spans="2:17" x14ac:dyDescent="0.3">
      <c r="B205" s="99" t="s">
        <v>176</v>
      </c>
      <c r="C205" s="99" t="s">
        <v>175</v>
      </c>
      <c r="D205" s="99" t="s">
        <v>64</v>
      </c>
      <c r="E205" s="99" t="s">
        <v>65</v>
      </c>
      <c r="F205" s="100" t="s">
        <v>156</v>
      </c>
      <c r="G205" s="99" t="s">
        <v>65</v>
      </c>
      <c r="H205" s="99" t="s">
        <v>64</v>
      </c>
      <c r="I205" s="99" t="s">
        <v>66</v>
      </c>
      <c r="J205" s="99" t="s">
        <v>66</v>
      </c>
      <c r="K205" s="99">
        <v>0</v>
      </c>
      <c r="L205" s="99">
        <v>0</v>
      </c>
      <c r="M205" s="99">
        <v>0</v>
      </c>
      <c r="N205" s="99">
        <v>3</v>
      </c>
      <c r="O205" s="99">
        <v>3</v>
      </c>
      <c r="P205" s="99" t="s">
        <v>68</v>
      </c>
      <c r="Q205" s="99" t="s">
        <v>68</v>
      </c>
    </row>
    <row r="206" spans="2:17" x14ac:dyDescent="0.3">
      <c r="B206" s="99" t="s">
        <v>176</v>
      </c>
      <c r="C206" s="99" t="s">
        <v>175</v>
      </c>
      <c r="D206" s="99" t="s">
        <v>64</v>
      </c>
      <c r="E206" s="99" t="s">
        <v>65</v>
      </c>
      <c r="F206" s="100" t="s">
        <v>156</v>
      </c>
      <c r="G206" s="99" t="s">
        <v>65</v>
      </c>
      <c r="H206" s="99" t="s">
        <v>64</v>
      </c>
      <c r="I206" s="99" t="s">
        <v>66</v>
      </c>
      <c r="J206" s="99" t="s">
        <v>66</v>
      </c>
      <c r="K206" s="99">
        <v>0</v>
      </c>
      <c r="L206" s="99">
        <v>0</v>
      </c>
      <c r="M206" s="99">
        <v>0</v>
      </c>
      <c r="N206" s="99">
        <v>3</v>
      </c>
      <c r="O206" s="99">
        <v>3</v>
      </c>
      <c r="P206" s="99" t="s">
        <v>68</v>
      </c>
      <c r="Q206" s="99" t="s">
        <v>68</v>
      </c>
    </row>
    <row r="207" spans="2:17" x14ac:dyDescent="0.3">
      <c r="B207" s="99" t="s">
        <v>177</v>
      </c>
      <c r="C207" s="99" t="s">
        <v>178</v>
      </c>
      <c r="D207" s="99" t="s">
        <v>64</v>
      </c>
      <c r="E207" s="99" t="s">
        <v>65</v>
      </c>
      <c r="F207" s="100" t="s">
        <v>156</v>
      </c>
      <c r="G207" s="99" t="s">
        <v>64</v>
      </c>
      <c r="H207" s="99" t="s">
        <v>65</v>
      </c>
      <c r="I207" s="99" t="s">
        <v>66</v>
      </c>
      <c r="J207" s="99" t="s">
        <v>66</v>
      </c>
      <c r="K207" s="99">
        <v>0</v>
      </c>
      <c r="L207" s="99">
        <v>0</v>
      </c>
      <c r="M207" s="99">
        <v>0</v>
      </c>
      <c r="N207" s="99">
        <v>3</v>
      </c>
      <c r="O207" s="99">
        <v>3</v>
      </c>
      <c r="P207" s="99" t="s">
        <v>68</v>
      </c>
      <c r="Q207" s="99" t="s">
        <v>68</v>
      </c>
    </row>
    <row r="208" spans="2:17" x14ac:dyDescent="0.3">
      <c r="B208" s="99" t="s">
        <v>179</v>
      </c>
      <c r="C208" s="99" t="s">
        <v>180</v>
      </c>
      <c r="D208" s="99" t="s">
        <v>64</v>
      </c>
      <c r="E208" s="99" t="s">
        <v>65</v>
      </c>
      <c r="F208" s="100" t="s">
        <v>156</v>
      </c>
      <c r="G208" s="99" t="s">
        <v>65</v>
      </c>
      <c r="H208" s="99" t="s">
        <v>64</v>
      </c>
      <c r="I208" s="99" t="s">
        <v>66</v>
      </c>
      <c r="J208" s="99" t="s">
        <v>66</v>
      </c>
      <c r="K208" s="99">
        <v>0</v>
      </c>
      <c r="L208" s="99">
        <v>0</v>
      </c>
      <c r="M208" s="99">
        <v>0</v>
      </c>
      <c r="N208" s="99">
        <v>3</v>
      </c>
      <c r="O208" s="99">
        <v>3</v>
      </c>
      <c r="P208" s="99" t="s">
        <v>68</v>
      </c>
      <c r="Q208" s="99" t="s">
        <v>68</v>
      </c>
    </row>
    <row r="209" spans="2:17" x14ac:dyDescent="0.3">
      <c r="B209" s="99" t="s">
        <v>181</v>
      </c>
      <c r="C209" s="99" t="s">
        <v>182</v>
      </c>
      <c r="D209" s="99" t="s">
        <v>64</v>
      </c>
      <c r="E209" s="99" t="s">
        <v>65</v>
      </c>
      <c r="F209" s="100">
        <v>1597840690101</v>
      </c>
      <c r="G209" s="99" t="s">
        <v>64</v>
      </c>
      <c r="H209" s="99" t="s">
        <v>64</v>
      </c>
      <c r="I209" s="99" t="s">
        <v>65</v>
      </c>
      <c r="J209" s="99" t="s">
        <v>66</v>
      </c>
      <c r="K209" s="99">
        <v>0</v>
      </c>
      <c r="L209" s="99">
        <v>0</v>
      </c>
      <c r="M209" s="99">
        <v>0</v>
      </c>
      <c r="N209" s="99">
        <v>3</v>
      </c>
      <c r="O209" s="99">
        <v>3</v>
      </c>
      <c r="P209" s="99" t="s">
        <v>68</v>
      </c>
      <c r="Q209" s="99" t="s">
        <v>68</v>
      </c>
    </row>
    <row r="210" spans="2:17" x14ac:dyDescent="0.3">
      <c r="B210" s="99" t="s">
        <v>183</v>
      </c>
      <c r="C210" s="99" t="s">
        <v>184</v>
      </c>
      <c r="D210" s="99" t="s">
        <v>64</v>
      </c>
      <c r="E210" s="99" t="s">
        <v>65</v>
      </c>
      <c r="F210" s="100">
        <v>2077029501613</v>
      </c>
      <c r="G210" s="99" t="s">
        <v>64</v>
      </c>
      <c r="H210" s="99" t="s">
        <v>65</v>
      </c>
      <c r="I210" s="99" t="s">
        <v>66</v>
      </c>
      <c r="J210" s="99" t="s">
        <v>66</v>
      </c>
      <c r="K210" s="99">
        <v>0</v>
      </c>
      <c r="L210" s="99">
        <v>0</v>
      </c>
      <c r="M210" s="99">
        <v>0</v>
      </c>
      <c r="N210" s="99">
        <v>3</v>
      </c>
      <c r="O210" s="99">
        <v>3</v>
      </c>
      <c r="P210" s="99" t="s">
        <v>68</v>
      </c>
      <c r="Q210" s="99" t="s">
        <v>68</v>
      </c>
    </row>
    <row r="211" spans="2:17" x14ac:dyDescent="0.3">
      <c r="B211" s="99" t="s">
        <v>185</v>
      </c>
      <c r="C211" s="99" t="s">
        <v>186</v>
      </c>
      <c r="D211" s="99" t="s">
        <v>64</v>
      </c>
      <c r="E211" s="99" t="s">
        <v>65</v>
      </c>
      <c r="F211" s="100">
        <v>1814607180101</v>
      </c>
      <c r="G211" s="99" t="s">
        <v>64</v>
      </c>
      <c r="H211" s="99" t="s">
        <v>64</v>
      </c>
      <c r="I211" s="99" t="s">
        <v>65</v>
      </c>
      <c r="J211" s="99" t="s">
        <v>66</v>
      </c>
      <c r="K211" s="99">
        <v>0</v>
      </c>
      <c r="L211" s="99">
        <v>0</v>
      </c>
      <c r="M211" s="99">
        <v>0</v>
      </c>
      <c r="N211" s="99">
        <v>3</v>
      </c>
      <c r="O211" s="99">
        <v>3</v>
      </c>
      <c r="P211" s="99" t="s">
        <v>68</v>
      </c>
      <c r="Q211" s="99" t="s">
        <v>68</v>
      </c>
    </row>
    <row r="212" spans="2:17" x14ac:dyDescent="0.3">
      <c r="B212" s="99" t="s">
        <v>187</v>
      </c>
      <c r="C212" s="99" t="s">
        <v>188</v>
      </c>
      <c r="D212" s="99" t="s">
        <v>64</v>
      </c>
      <c r="E212" s="99" t="s">
        <v>65</v>
      </c>
      <c r="F212" s="100">
        <v>1931349180109</v>
      </c>
      <c r="G212" s="99" t="s">
        <v>64</v>
      </c>
      <c r="H212" s="99" t="s">
        <v>64</v>
      </c>
      <c r="I212" s="99" t="s">
        <v>65</v>
      </c>
      <c r="J212" s="99" t="s">
        <v>66</v>
      </c>
      <c r="K212" s="99">
        <v>0</v>
      </c>
      <c r="L212" s="99">
        <v>0</v>
      </c>
      <c r="M212" s="99">
        <v>0</v>
      </c>
      <c r="N212" s="99">
        <v>3</v>
      </c>
      <c r="O212" s="99">
        <v>3</v>
      </c>
      <c r="P212" s="99" t="s">
        <v>68</v>
      </c>
      <c r="Q212" s="99" t="s">
        <v>68</v>
      </c>
    </row>
    <row r="213" spans="2:17" x14ac:dyDescent="0.3">
      <c r="B213" s="99" t="s">
        <v>189</v>
      </c>
      <c r="C213" s="99" t="s">
        <v>190</v>
      </c>
      <c r="D213" s="99" t="s">
        <v>64</v>
      </c>
      <c r="E213" s="99" t="s">
        <v>65</v>
      </c>
      <c r="F213" s="100">
        <v>1808679890101</v>
      </c>
      <c r="G213" s="99" t="s">
        <v>64</v>
      </c>
      <c r="H213" s="99" t="s">
        <v>64</v>
      </c>
      <c r="I213" s="99" t="s">
        <v>66</v>
      </c>
      <c r="J213" s="99" t="s">
        <v>65</v>
      </c>
      <c r="K213" s="99">
        <v>0</v>
      </c>
      <c r="L213" s="99">
        <v>0</v>
      </c>
      <c r="M213" s="99">
        <v>0</v>
      </c>
      <c r="N213" s="99">
        <v>3</v>
      </c>
      <c r="O213" s="99">
        <v>3</v>
      </c>
      <c r="P213" s="99" t="s">
        <v>68</v>
      </c>
      <c r="Q213" s="99" t="s">
        <v>68</v>
      </c>
    </row>
    <row r="217" spans="2:17" ht="15.6" x14ac:dyDescent="0.3">
      <c r="B217" s="383" t="s">
        <v>0</v>
      </c>
      <c r="C217" s="383"/>
      <c r="D217" s="383"/>
      <c r="E217" s="383"/>
      <c r="F217" s="383"/>
      <c r="G217" s="383"/>
      <c r="H217" s="383"/>
      <c r="I217" s="383"/>
      <c r="J217" s="383"/>
      <c r="K217" s="383"/>
      <c r="L217" s="383"/>
      <c r="M217" s="383"/>
      <c r="N217" s="383"/>
      <c r="O217" s="383"/>
      <c r="P217" s="383"/>
    </row>
    <row r="218" spans="2:17" x14ac:dyDescent="0.3">
      <c r="B218" s="2" t="s">
        <v>1</v>
      </c>
      <c r="C218" s="384" t="s">
        <v>59</v>
      </c>
      <c r="D218" s="384"/>
      <c r="E218" s="384"/>
      <c r="F218" s="384"/>
      <c r="G218" s="384"/>
      <c r="H218" s="384"/>
      <c r="I218" s="384"/>
      <c r="J218" s="384"/>
      <c r="K218" s="384"/>
      <c r="L218" s="384"/>
      <c r="M218" s="384"/>
      <c r="N218" s="384"/>
      <c r="O218" s="384"/>
      <c r="P218" s="3"/>
    </row>
    <row r="219" spans="2:17" x14ac:dyDescent="0.3">
      <c r="B219" s="4"/>
      <c r="C219" s="5"/>
      <c r="D219" s="5"/>
      <c r="E219" s="5"/>
      <c r="F219" s="6"/>
      <c r="G219" s="6"/>
      <c r="H219" s="6"/>
      <c r="I219" s="6"/>
      <c r="J219" s="5"/>
      <c r="K219" s="5"/>
      <c r="L219" s="5"/>
      <c r="M219" s="5"/>
      <c r="N219" s="5"/>
      <c r="O219" s="5"/>
      <c r="P219" s="7"/>
    </row>
    <row r="220" spans="2:17" x14ac:dyDescent="0.3">
      <c r="B220" s="2" t="s">
        <v>3</v>
      </c>
      <c r="C220" s="384" t="s">
        <v>60</v>
      </c>
      <c r="D220" s="384"/>
      <c r="E220" s="384"/>
      <c r="F220" s="384"/>
      <c r="G220" s="384"/>
      <c r="H220" s="384"/>
      <c r="I220" s="384"/>
      <c r="J220" s="384"/>
      <c r="K220" s="384"/>
      <c r="L220" s="384"/>
      <c r="M220" s="384"/>
      <c r="N220" s="384"/>
      <c r="O220" s="384"/>
      <c r="P220" s="3"/>
    </row>
    <row r="221" spans="2:17" ht="15" thickBot="1" x14ac:dyDescent="0.35">
      <c r="B221" s="385" t="s">
        <v>5</v>
      </c>
      <c r="C221" s="385"/>
      <c r="D221" s="385"/>
      <c r="E221" s="385"/>
      <c r="F221" s="385"/>
      <c r="G221" s="385"/>
      <c r="H221" s="385"/>
      <c r="I221" s="385"/>
      <c r="J221" s="385"/>
      <c r="K221" s="385"/>
      <c r="L221" s="385"/>
      <c r="M221" s="385"/>
      <c r="N221" s="385"/>
      <c r="O221" s="385"/>
      <c r="P221" s="9"/>
    </row>
    <row r="222" spans="2:17" ht="15" thickBot="1" x14ac:dyDescent="0.35">
      <c r="B222" s="386" t="s">
        <v>6</v>
      </c>
      <c r="C222" s="387"/>
      <c r="D222" s="387"/>
      <c r="E222" s="387"/>
      <c r="F222" s="387"/>
      <c r="G222" s="388"/>
      <c r="H222" s="386" t="s">
        <v>7</v>
      </c>
      <c r="I222" s="387"/>
      <c r="J222" s="388"/>
      <c r="K222" s="389" t="s">
        <v>8</v>
      </c>
      <c r="L222" s="390"/>
      <c r="M222" s="390"/>
      <c r="N222" s="389" t="s">
        <v>9</v>
      </c>
      <c r="O222" s="391"/>
      <c r="P222" s="9"/>
    </row>
    <row r="223" spans="2:17" ht="40.200000000000003" thickBot="1" x14ac:dyDescent="0.35">
      <c r="B223" s="12" t="s">
        <v>10</v>
      </c>
      <c r="C223" s="13" t="s">
        <v>11</v>
      </c>
      <c r="D223" s="13" t="s">
        <v>12</v>
      </c>
      <c r="E223" s="13" t="s">
        <v>13</v>
      </c>
      <c r="F223" s="13" t="s">
        <v>14</v>
      </c>
      <c r="G223" s="14" t="s">
        <v>15</v>
      </c>
      <c r="H223" s="12" t="s">
        <v>16</v>
      </c>
      <c r="I223" s="15" t="s">
        <v>17</v>
      </c>
      <c r="J223" s="14" t="s">
        <v>18</v>
      </c>
      <c r="K223" s="16" t="s">
        <v>19</v>
      </c>
      <c r="L223" s="17" t="s">
        <v>20</v>
      </c>
      <c r="M223" s="18" t="s">
        <v>21</v>
      </c>
      <c r="N223" s="392" t="s">
        <v>22</v>
      </c>
      <c r="O223" s="393"/>
      <c r="P223" s="20"/>
    </row>
    <row r="224" spans="2:17" x14ac:dyDescent="0.3">
      <c r="B224" s="21">
        <v>13</v>
      </c>
      <c r="C224" s="22"/>
      <c r="D224" s="22"/>
      <c r="E224" s="23" t="s">
        <v>23</v>
      </c>
      <c r="F224" s="24"/>
      <c r="G224" s="25" t="s">
        <v>49</v>
      </c>
      <c r="H224" s="26" t="s">
        <v>61</v>
      </c>
      <c r="I224" s="27" t="s">
        <v>61</v>
      </c>
      <c r="J224" s="28">
        <v>101833.74</v>
      </c>
      <c r="K224" s="29">
        <v>1602696</v>
      </c>
      <c r="L224" s="29">
        <v>1602696</v>
      </c>
      <c r="M224" s="29">
        <v>63946</v>
      </c>
      <c r="N224" s="394"/>
      <c r="O224" s="395"/>
      <c r="P224" s="30"/>
    </row>
    <row r="225" spans="2:17" x14ac:dyDescent="0.3">
      <c r="B225" s="31"/>
      <c r="C225" s="32"/>
      <c r="D225" s="32"/>
      <c r="E225" s="23"/>
      <c r="F225" s="24"/>
      <c r="G225" s="25"/>
      <c r="H225" s="26"/>
      <c r="I225" s="27"/>
      <c r="J225" s="28"/>
      <c r="K225" s="33"/>
      <c r="L225" s="34"/>
      <c r="M225" s="35"/>
      <c r="N225" s="381"/>
      <c r="O225" s="382"/>
      <c r="P225" s="30"/>
    </row>
    <row r="226" spans="2:17" x14ac:dyDescent="0.3">
      <c r="B226" s="31"/>
      <c r="C226" s="32"/>
      <c r="D226" s="32"/>
      <c r="E226" s="23"/>
      <c r="F226" s="24"/>
      <c r="G226" s="25"/>
      <c r="H226" s="26"/>
      <c r="I226" s="27"/>
      <c r="J226" s="28"/>
      <c r="K226" s="33"/>
      <c r="L226" s="34"/>
      <c r="M226" s="35"/>
      <c r="N226" s="381"/>
      <c r="O226" s="382"/>
      <c r="P226" s="30"/>
    </row>
    <row r="227" spans="2:17" x14ac:dyDescent="0.3">
      <c r="B227" s="31"/>
      <c r="C227" s="32"/>
      <c r="D227" s="32"/>
      <c r="E227" s="23"/>
      <c r="F227" s="24"/>
      <c r="G227" s="25"/>
      <c r="H227" s="26"/>
      <c r="I227" s="27"/>
      <c r="J227" s="28"/>
      <c r="K227" s="33"/>
      <c r="L227" s="34"/>
      <c r="M227" s="35"/>
      <c r="N227" s="381"/>
      <c r="O227" s="382"/>
      <c r="P227" s="30"/>
    </row>
    <row r="228" spans="2:17" x14ac:dyDescent="0.3">
      <c r="B228" s="31"/>
      <c r="C228" s="32"/>
      <c r="D228" s="32"/>
      <c r="E228" s="36"/>
      <c r="F228" s="37"/>
      <c r="G228" s="38"/>
      <c r="H228" s="39"/>
      <c r="I228" s="40"/>
      <c r="J228" s="41"/>
      <c r="K228" s="42"/>
      <c r="L228" s="43"/>
      <c r="M228" s="44"/>
      <c r="N228" s="381"/>
      <c r="O228" s="382"/>
      <c r="P228" s="30"/>
    </row>
    <row r="229" spans="2:17" ht="15" thickBot="1" x14ac:dyDescent="0.35">
      <c r="B229" s="45"/>
      <c r="C229" s="46"/>
      <c r="D229" s="46"/>
      <c r="E229" s="47"/>
      <c r="F229" s="48"/>
      <c r="G229" s="49"/>
      <c r="H229" s="50"/>
      <c r="I229" s="51"/>
      <c r="J229" s="52"/>
      <c r="K229" s="53"/>
      <c r="L229" s="54"/>
      <c r="M229" s="55"/>
      <c r="N229" s="396"/>
      <c r="O229" s="397"/>
      <c r="P229" s="30"/>
    </row>
    <row r="232" spans="2:17" x14ac:dyDescent="0.3">
      <c r="B232" s="58"/>
      <c r="C232" s="398" t="s">
        <v>26</v>
      </c>
      <c r="D232" s="398"/>
      <c r="E232" s="398"/>
      <c r="F232" s="398"/>
      <c r="G232" s="398"/>
      <c r="H232" s="398"/>
      <c r="I232" s="398"/>
      <c r="J232" s="398"/>
      <c r="K232" s="398"/>
      <c r="L232" s="398"/>
      <c r="M232" s="398"/>
      <c r="N232" s="398"/>
      <c r="O232" s="398"/>
      <c r="P232" s="398"/>
      <c r="Q232" s="398"/>
    </row>
    <row r="233" spans="2:17" ht="15" thickBot="1" x14ac:dyDescent="0.35">
      <c r="B233" s="399" t="s">
        <v>27</v>
      </c>
      <c r="C233" s="399"/>
      <c r="D233" s="399"/>
      <c r="E233" s="399"/>
      <c r="F233" s="399"/>
      <c r="G233" s="399"/>
      <c r="H233" s="399"/>
      <c r="I233" s="399"/>
      <c r="J233" s="399"/>
      <c r="K233" s="399"/>
      <c r="L233" s="399"/>
      <c r="M233" s="399"/>
      <c r="N233" s="399"/>
      <c r="O233" s="399"/>
      <c r="P233" s="399"/>
      <c r="Q233" s="399"/>
    </row>
    <row r="234" spans="2:17" ht="15" thickBot="1" x14ac:dyDescent="0.35">
      <c r="B234" s="400" t="s">
        <v>28</v>
      </c>
      <c r="C234" s="400"/>
      <c r="D234" s="400"/>
      <c r="E234" s="400"/>
      <c r="F234" s="401"/>
      <c r="G234" s="386" t="s">
        <v>29</v>
      </c>
      <c r="H234" s="387"/>
      <c r="I234" s="387"/>
      <c r="J234" s="388"/>
      <c r="K234" s="387" t="s">
        <v>30</v>
      </c>
      <c r="L234" s="387"/>
      <c r="M234" s="387"/>
      <c r="N234" s="387"/>
      <c r="O234" s="388"/>
      <c r="P234" s="386" t="s">
        <v>31</v>
      </c>
      <c r="Q234" s="388"/>
    </row>
    <row r="235" spans="2:17" ht="53.4" thickBot="1" x14ac:dyDescent="0.35">
      <c r="B235" s="402" t="s">
        <v>32</v>
      </c>
      <c r="C235" s="403"/>
      <c r="D235" s="59" t="s">
        <v>33</v>
      </c>
      <c r="E235" s="60" t="s">
        <v>34</v>
      </c>
      <c r="F235" s="14" t="s">
        <v>35</v>
      </c>
      <c r="G235" s="12" t="s">
        <v>36</v>
      </c>
      <c r="H235" s="61" t="s">
        <v>37</v>
      </c>
      <c r="I235" s="18" t="s">
        <v>38</v>
      </c>
      <c r="J235" s="14" t="s">
        <v>39</v>
      </c>
      <c r="K235" s="62" t="s">
        <v>40</v>
      </c>
      <c r="L235" s="59" t="s">
        <v>41</v>
      </c>
      <c r="M235" s="59" t="s">
        <v>42</v>
      </c>
      <c r="N235" s="60" t="s">
        <v>43</v>
      </c>
      <c r="O235" s="63" t="s">
        <v>44</v>
      </c>
      <c r="P235" s="64" t="s">
        <v>45</v>
      </c>
      <c r="Q235" s="65" t="s">
        <v>46</v>
      </c>
    </row>
    <row r="236" spans="2:17" x14ac:dyDescent="0.3">
      <c r="B236" s="105" t="s">
        <v>62</v>
      </c>
      <c r="C236" s="67" t="s">
        <v>63</v>
      </c>
      <c r="D236" s="68" t="s">
        <v>64</v>
      </c>
      <c r="E236" s="68" t="s">
        <v>65</v>
      </c>
      <c r="F236" s="69">
        <v>2903819400610</v>
      </c>
      <c r="G236" s="68" t="s">
        <v>64</v>
      </c>
      <c r="H236" s="68" t="s">
        <v>65</v>
      </c>
      <c r="I236" s="68" t="s">
        <v>66</v>
      </c>
      <c r="J236" s="68" t="s">
        <v>66</v>
      </c>
      <c r="K236" s="70">
        <v>0</v>
      </c>
      <c r="L236" s="70">
        <v>0</v>
      </c>
      <c r="M236" s="70">
        <v>0</v>
      </c>
      <c r="N236" s="70" t="s">
        <v>67</v>
      </c>
      <c r="O236" s="70">
        <v>0</v>
      </c>
      <c r="P236" s="70" t="s">
        <v>68</v>
      </c>
      <c r="Q236" s="70" t="s">
        <v>68</v>
      </c>
    </row>
    <row r="237" spans="2:17" x14ac:dyDescent="0.3">
      <c r="B237" s="66" t="s">
        <v>69</v>
      </c>
      <c r="C237" s="67" t="s">
        <v>70</v>
      </c>
      <c r="D237" s="68" t="s">
        <v>64</v>
      </c>
      <c r="E237" s="68" t="s">
        <v>65</v>
      </c>
      <c r="F237" s="69">
        <v>2052249850168</v>
      </c>
      <c r="G237" s="68" t="s">
        <v>64</v>
      </c>
      <c r="H237" s="68" t="s">
        <v>65</v>
      </c>
      <c r="I237" s="68" t="s">
        <v>66</v>
      </c>
      <c r="J237" s="68" t="s">
        <v>66</v>
      </c>
      <c r="K237" s="70">
        <v>0</v>
      </c>
      <c r="L237" s="70">
        <v>0</v>
      </c>
      <c r="M237" s="70">
        <v>0</v>
      </c>
      <c r="N237" s="70" t="s">
        <v>67</v>
      </c>
      <c r="O237" s="70">
        <v>0</v>
      </c>
      <c r="P237" s="70" t="s">
        <v>68</v>
      </c>
      <c r="Q237" s="70" t="s">
        <v>68</v>
      </c>
    </row>
    <row r="238" spans="2:17" x14ac:dyDescent="0.3">
      <c r="B238" s="66" t="s">
        <v>71</v>
      </c>
      <c r="C238" s="67" t="s">
        <v>72</v>
      </c>
      <c r="D238" s="68" t="s">
        <v>64</v>
      </c>
      <c r="E238" s="68" t="s">
        <v>65</v>
      </c>
      <c r="F238" s="69">
        <v>1914919420101</v>
      </c>
      <c r="G238" s="68" t="s">
        <v>64</v>
      </c>
      <c r="H238" s="68" t="s">
        <v>64</v>
      </c>
      <c r="I238" s="68" t="s">
        <v>65</v>
      </c>
      <c r="J238" s="68" t="s">
        <v>66</v>
      </c>
      <c r="K238" s="70">
        <v>0</v>
      </c>
      <c r="L238" s="70">
        <v>0</v>
      </c>
      <c r="M238" s="70">
        <v>0</v>
      </c>
      <c r="N238" s="70" t="s">
        <v>67</v>
      </c>
      <c r="O238" s="70">
        <v>0</v>
      </c>
      <c r="P238" s="70" t="s">
        <v>68</v>
      </c>
      <c r="Q238" s="70" t="s">
        <v>68</v>
      </c>
    </row>
    <row r="239" spans="2:17" x14ac:dyDescent="0.3">
      <c r="B239" s="66" t="s">
        <v>73</v>
      </c>
      <c r="C239" s="67" t="s">
        <v>74</v>
      </c>
      <c r="D239" s="68" t="s">
        <v>64</v>
      </c>
      <c r="E239" s="68" t="s">
        <v>65</v>
      </c>
      <c r="F239" s="69">
        <v>1622345381001</v>
      </c>
      <c r="G239" s="68" t="s">
        <v>64</v>
      </c>
      <c r="H239" s="68" t="s">
        <v>64</v>
      </c>
      <c r="I239" s="68" t="s">
        <v>65</v>
      </c>
      <c r="J239" s="68" t="s">
        <v>66</v>
      </c>
      <c r="K239" s="70">
        <v>0</v>
      </c>
      <c r="L239" s="70">
        <v>0</v>
      </c>
      <c r="M239" s="70">
        <v>0</v>
      </c>
      <c r="N239" s="70" t="s">
        <v>67</v>
      </c>
      <c r="O239" s="70">
        <v>0</v>
      </c>
      <c r="P239" s="70" t="s">
        <v>68</v>
      </c>
      <c r="Q239" s="70" t="s">
        <v>68</v>
      </c>
    </row>
    <row r="240" spans="2:17" x14ac:dyDescent="0.3">
      <c r="B240" s="66" t="s">
        <v>75</v>
      </c>
      <c r="C240" s="67" t="s">
        <v>76</v>
      </c>
      <c r="D240" s="68" t="s">
        <v>64</v>
      </c>
      <c r="E240" s="68" t="s">
        <v>65</v>
      </c>
      <c r="F240" s="69">
        <v>2702698861108</v>
      </c>
      <c r="G240" s="68" t="s">
        <v>64</v>
      </c>
      <c r="H240" s="68" t="s">
        <v>64</v>
      </c>
      <c r="I240" s="68" t="s">
        <v>65</v>
      </c>
      <c r="J240" s="68" t="s">
        <v>66</v>
      </c>
      <c r="K240" s="70">
        <v>0</v>
      </c>
      <c r="L240" s="70">
        <v>0</v>
      </c>
      <c r="M240" s="70">
        <v>0</v>
      </c>
      <c r="N240" s="70" t="s">
        <v>67</v>
      </c>
      <c r="O240" s="70">
        <v>0</v>
      </c>
      <c r="P240" s="70" t="s">
        <v>68</v>
      </c>
      <c r="Q240" s="70" t="s">
        <v>68</v>
      </c>
    </row>
    <row r="241" spans="2:17" x14ac:dyDescent="0.3">
      <c r="B241" s="66" t="s">
        <v>77</v>
      </c>
      <c r="C241" s="67" t="s">
        <v>78</v>
      </c>
      <c r="D241" s="68" t="s">
        <v>64</v>
      </c>
      <c r="E241" s="68" t="s">
        <v>65</v>
      </c>
      <c r="F241" s="69">
        <v>2606511090101</v>
      </c>
      <c r="G241" s="68" t="s">
        <v>64</v>
      </c>
      <c r="H241" s="68" t="s">
        <v>64</v>
      </c>
      <c r="I241" s="68" t="s">
        <v>65</v>
      </c>
      <c r="J241" s="68" t="s">
        <v>66</v>
      </c>
      <c r="K241" s="70">
        <v>0</v>
      </c>
      <c r="L241" s="70">
        <v>0</v>
      </c>
      <c r="M241" s="70">
        <v>0</v>
      </c>
      <c r="N241" s="70" t="s">
        <v>67</v>
      </c>
      <c r="O241" s="70">
        <v>0</v>
      </c>
      <c r="P241" s="70" t="s">
        <v>68</v>
      </c>
      <c r="Q241" s="70" t="s">
        <v>68</v>
      </c>
    </row>
    <row r="242" spans="2:17" x14ac:dyDescent="0.3">
      <c r="B242" s="66" t="s">
        <v>79</v>
      </c>
      <c r="C242" s="67" t="s">
        <v>80</v>
      </c>
      <c r="D242" s="68" t="s">
        <v>64</v>
      </c>
      <c r="E242" s="68" t="s">
        <v>65</v>
      </c>
      <c r="F242" s="69">
        <v>2773790400101</v>
      </c>
      <c r="G242" s="68" t="s">
        <v>64</v>
      </c>
      <c r="H242" s="68" t="s">
        <v>64</v>
      </c>
      <c r="I242" s="68" t="s">
        <v>65</v>
      </c>
      <c r="J242" s="68" t="s">
        <v>66</v>
      </c>
      <c r="K242" s="70">
        <v>0</v>
      </c>
      <c r="L242" s="70">
        <v>0</v>
      </c>
      <c r="M242" s="70">
        <v>0</v>
      </c>
      <c r="N242" s="70" t="s">
        <v>67</v>
      </c>
      <c r="O242" s="70">
        <v>0</v>
      </c>
      <c r="P242" s="70" t="s">
        <v>68</v>
      </c>
      <c r="Q242" s="70" t="s">
        <v>68</v>
      </c>
    </row>
    <row r="243" spans="2:17" x14ac:dyDescent="0.3">
      <c r="B243" s="66" t="s">
        <v>81</v>
      </c>
      <c r="C243" s="67" t="s">
        <v>82</v>
      </c>
      <c r="D243" s="68" t="s">
        <v>64</v>
      </c>
      <c r="E243" s="68" t="s">
        <v>65</v>
      </c>
      <c r="F243" s="69">
        <v>1828384711205</v>
      </c>
      <c r="G243" s="68" t="s">
        <v>64</v>
      </c>
      <c r="H243" s="68" t="s">
        <v>65</v>
      </c>
      <c r="I243" s="68" t="s">
        <v>66</v>
      </c>
      <c r="J243" s="68" t="s">
        <v>66</v>
      </c>
      <c r="K243" s="70">
        <v>0</v>
      </c>
      <c r="L243" s="70">
        <v>0</v>
      </c>
      <c r="M243" s="70">
        <v>0</v>
      </c>
      <c r="N243" s="70" t="s">
        <v>67</v>
      </c>
      <c r="O243" s="70">
        <v>0</v>
      </c>
      <c r="P243" s="70" t="s">
        <v>68</v>
      </c>
      <c r="Q243" s="70" t="s">
        <v>68</v>
      </c>
    </row>
    <row r="244" spans="2:17" x14ac:dyDescent="0.3">
      <c r="B244" s="66" t="s">
        <v>83</v>
      </c>
      <c r="C244" s="67" t="s">
        <v>84</v>
      </c>
      <c r="D244" s="68" t="s">
        <v>64</v>
      </c>
      <c r="E244" s="68" t="s">
        <v>65</v>
      </c>
      <c r="F244" s="69">
        <v>2190071521205</v>
      </c>
      <c r="G244" s="68" t="s">
        <v>64</v>
      </c>
      <c r="H244" s="68" t="s">
        <v>65</v>
      </c>
      <c r="I244" s="68" t="s">
        <v>66</v>
      </c>
      <c r="J244" s="68" t="s">
        <v>66</v>
      </c>
      <c r="K244" s="70">
        <v>0</v>
      </c>
      <c r="L244" s="70">
        <v>0</v>
      </c>
      <c r="M244" s="70">
        <v>0</v>
      </c>
      <c r="N244" s="70" t="s">
        <v>67</v>
      </c>
      <c r="O244" s="70">
        <v>0</v>
      </c>
      <c r="P244" s="70" t="s">
        <v>68</v>
      </c>
      <c r="Q244" s="70" t="s">
        <v>68</v>
      </c>
    </row>
    <row r="245" spans="2:17" x14ac:dyDescent="0.3">
      <c r="B245" s="66" t="s">
        <v>85</v>
      </c>
      <c r="C245" s="67" t="s">
        <v>86</v>
      </c>
      <c r="D245" s="68" t="s">
        <v>64</v>
      </c>
      <c r="E245" s="68" t="s">
        <v>65</v>
      </c>
      <c r="F245" s="69">
        <v>3626547000101</v>
      </c>
      <c r="G245" s="68" t="s">
        <v>64</v>
      </c>
      <c r="H245" s="68" t="s">
        <v>64</v>
      </c>
      <c r="I245" s="68" t="s">
        <v>65</v>
      </c>
      <c r="J245" s="68" t="s">
        <v>66</v>
      </c>
      <c r="K245" s="70">
        <v>0</v>
      </c>
      <c r="L245" s="70">
        <v>0</v>
      </c>
      <c r="M245" s="70">
        <v>0</v>
      </c>
      <c r="N245" s="70" t="s">
        <v>67</v>
      </c>
      <c r="O245" s="70">
        <v>0</v>
      </c>
      <c r="P245" s="70" t="s">
        <v>68</v>
      </c>
      <c r="Q245" s="70" t="s">
        <v>68</v>
      </c>
    </row>
    <row r="246" spans="2:17" x14ac:dyDescent="0.3">
      <c r="B246" s="66" t="s">
        <v>87</v>
      </c>
      <c r="C246" s="67" t="s">
        <v>88</v>
      </c>
      <c r="D246" s="68" t="s">
        <v>64</v>
      </c>
      <c r="E246" s="68" t="s">
        <v>65</v>
      </c>
      <c r="F246" s="69">
        <v>1653896131101</v>
      </c>
      <c r="G246" s="68" t="s">
        <v>64</v>
      </c>
      <c r="H246" s="68" t="s">
        <v>64</v>
      </c>
      <c r="I246" s="68" t="s">
        <v>65</v>
      </c>
      <c r="J246" s="68" t="s">
        <v>66</v>
      </c>
      <c r="K246" s="70">
        <v>0</v>
      </c>
      <c r="L246" s="70">
        <v>0</v>
      </c>
      <c r="M246" s="70">
        <v>0</v>
      </c>
      <c r="N246" s="70" t="s">
        <v>67</v>
      </c>
      <c r="O246" s="70">
        <v>0</v>
      </c>
      <c r="P246" s="70" t="s">
        <v>68</v>
      </c>
      <c r="Q246" s="70" t="s">
        <v>68</v>
      </c>
    </row>
    <row r="247" spans="2:17" x14ac:dyDescent="0.3">
      <c r="B247" s="66" t="s">
        <v>89</v>
      </c>
      <c r="C247" s="67" t="s">
        <v>90</v>
      </c>
      <c r="D247" s="68" t="s">
        <v>64</v>
      </c>
      <c r="E247" s="68" t="s">
        <v>65</v>
      </c>
      <c r="F247" s="69">
        <v>2618255850803</v>
      </c>
      <c r="G247" s="68" t="s">
        <v>64</v>
      </c>
      <c r="H247" s="68" t="s">
        <v>64</v>
      </c>
      <c r="I247" s="68" t="s">
        <v>65</v>
      </c>
      <c r="J247" s="68" t="s">
        <v>66</v>
      </c>
      <c r="K247" s="70">
        <v>0</v>
      </c>
      <c r="L247" s="70">
        <v>0</v>
      </c>
      <c r="M247" s="70">
        <v>0</v>
      </c>
      <c r="N247" s="70" t="s">
        <v>67</v>
      </c>
      <c r="O247" s="70">
        <v>0</v>
      </c>
      <c r="P247" s="70" t="s">
        <v>68</v>
      </c>
      <c r="Q247" s="70" t="s">
        <v>68</v>
      </c>
    </row>
    <row r="248" spans="2:17" x14ac:dyDescent="0.3">
      <c r="B248" s="66" t="s">
        <v>91</v>
      </c>
      <c r="C248" s="67" t="s">
        <v>92</v>
      </c>
      <c r="D248" s="68" t="s">
        <v>64</v>
      </c>
      <c r="E248" s="68" t="s">
        <v>65</v>
      </c>
      <c r="F248" s="69">
        <v>2270352081608</v>
      </c>
      <c r="G248" s="68" t="s">
        <v>64</v>
      </c>
      <c r="H248" s="68" t="s">
        <v>65</v>
      </c>
      <c r="I248" s="68" t="s">
        <v>66</v>
      </c>
      <c r="J248" s="68" t="s">
        <v>66</v>
      </c>
      <c r="K248" s="70" t="s">
        <v>67</v>
      </c>
      <c r="L248" s="70">
        <v>0</v>
      </c>
      <c r="M248" s="70">
        <v>0</v>
      </c>
      <c r="N248" s="70">
        <v>0</v>
      </c>
      <c r="O248" s="70">
        <v>0</v>
      </c>
      <c r="P248" s="70" t="s">
        <v>68</v>
      </c>
      <c r="Q248" s="70" t="s">
        <v>68</v>
      </c>
    </row>
    <row r="249" spans="2:17" x14ac:dyDescent="0.3">
      <c r="B249" s="66" t="s">
        <v>93</v>
      </c>
      <c r="C249" s="67" t="s">
        <v>94</v>
      </c>
      <c r="D249" s="68" t="s">
        <v>64</v>
      </c>
      <c r="E249" s="68" t="s">
        <v>65</v>
      </c>
      <c r="F249" s="69">
        <v>2549659970904</v>
      </c>
      <c r="G249" s="68" t="s">
        <v>64</v>
      </c>
      <c r="H249" s="68" t="s">
        <v>64</v>
      </c>
      <c r="I249" s="68" t="s">
        <v>65</v>
      </c>
      <c r="J249" s="68" t="s">
        <v>66</v>
      </c>
      <c r="K249" s="70" t="s">
        <v>67</v>
      </c>
      <c r="L249" s="70">
        <v>0</v>
      </c>
      <c r="M249" s="70">
        <v>0</v>
      </c>
      <c r="N249" s="70">
        <v>0</v>
      </c>
      <c r="O249" s="70">
        <v>0</v>
      </c>
      <c r="P249" s="70" t="s">
        <v>68</v>
      </c>
      <c r="Q249" s="70" t="s">
        <v>68</v>
      </c>
    </row>
    <row r="250" spans="2:17" x14ac:dyDescent="0.3">
      <c r="B250" s="66" t="s">
        <v>95</v>
      </c>
      <c r="C250" s="67" t="s">
        <v>96</v>
      </c>
      <c r="D250" s="68" t="s">
        <v>64</v>
      </c>
      <c r="E250" s="68" t="s">
        <v>65</v>
      </c>
      <c r="F250" s="69">
        <v>1644606591606</v>
      </c>
      <c r="G250" s="68" t="s">
        <v>64</v>
      </c>
      <c r="H250" s="68" t="s">
        <v>65</v>
      </c>
      <c r="I250" s="68" t="s">
        <v>66</v>
      </c>
      <c r="J250" s="68" t="s">
        <v>66</v>
      </c>
      <c r="K250" s="70">
        <v>0</v>
      </c>
      <c r="L250" s="70">
        <v>0</v>
      </c>
      <c r="M250" s="70">
        <v>0</v>
      </c>
      <c r="N250" s="70" t="s">
        <v>67</v>
      </c>
      <c r="O250" s="70">
        <v>0</v>
      </c>
      <c r="P250" s="70" t="s">
        <v>68</v>
      </c>
      <c r="Q250" s="70" t="s">
        <v>68</v>
      </c>
    </row>
    <row r="251" spans="2:17" x14ac:dyDescent="0.3">
      <c r="B251" s="66" t="s">
        <v>97</v>
      </c>
      <c r="C251" s="67" t="s">
        <v>98</v>
      </c>
      <c r="D251" s="68" t="s">
        <v>64</v>
      </c>
      <c r="E251" s="68" t="s">
        <v>65</v>
      </c>
      <c r="F251" s="69">
        <v>1814627370101</v>
      </c>
      <c r="G251" s="68" t="s">
        <v>64</v>
      </c>
      <c r="H251" s="68" t="s">
        <v>64</v>
      </c>
      <c r="I251" s="68" t="s">
        <v>65</v>
      </c>
      <c r="J251" s="68" t="s">
        <v>66</v>
      </c>
      <c r="K251" s="70">
        <v>0</v>
      </c>
      <c r="L251" s="70">
        <v>0</v>
      </c>
      <c r="M251" s="70">
        <v>0</v>
      </c>
      <c r="N251" s="70" t="s">
        <v>67</v>
      </c>
      <c r="O251" s="70">
        <v>0</v>
      </c>
      <c r="P251" s="70" t="s">
        <v>68</v>
      </c>
      <c r="Q251" s="70" t="s">
        <v>68</v>
      </c>
    </row>
    <row r="252" spans="2:17" x14ac:dyDescent="0.3">
      <c r="B252" s="66" t="s">
        <v>99</v>
      </c>
      <c r="C252" s="67" t="s">
        <v>100</v>
      </c>
      <c r="D252" s="68" t="s">
        <v>64</v>
      </c>
      <c r="E252" s="68" t="s">
        <v>65</v>
      </c>
      <c r="F252" s="69">
        <v>2221709130403</v>
      </c>
      <c r="G252" s="68" t="s">
        <v>64</v>
      </c>
      <c r="H252" s="68" t="s">
        <v>65</v>
      </c>
      <c r="I252" s="68" t="s">
        <v>66</v>
      </c>
      <c r="J252" s="68" t="s">
        <v>66</v>
      </c>
      <c r="K252" s="70">
        <v>0</v>
      </c>
      <c r="L252" s="70">
        <v>0</v>
      </c>
      <c r="M252" s="70">
        <v>0</v>
      </c>
      <c r="N252" s="70" t="s">
        <v>67</v>
      </c>
      <c r="O252" s="70">
        <v>0</v>
      </c>
      <c r="P252" s="70" t="s">
        <v>68</v>
      </c>
      <c r="Q252" s="70" t="s">
        <v>68</v>
      </c>
    </row>
    <row r="253" spans="2:17" x14ac:dyDescent="0.3">
      <c r="B253" s="66" t="s">
        <v>101</v>
      </c>
      <c r="C253" s="67" t="s">
        <v>102</v>
      </c>
      <c r="D253" s="68" t="s">
        <v>64</v>
      </c>
      <c r="E253" s="68" t="s">
        <v>65</v>
      </c>
      <c r="F253" s="69">
        <v>1939971931406</v>
      </c>
      <c r="G253" s="68" t="s">
        <v>64</v>
      </c>
      <c r="H253" s="68" t="s">
        <v>64</v>
      </c>
      <c r="I253" s="68" t="s">
        <v>65</v>
      </c>
      <c r="J253" s="68" t="s">
        <v>66</v>
      </c>
      <c r="K253" s="70">
        <v>0</v>
      </c>
      <c r="L253" s="70">
        <v>0</v>
      </c>
      <c r="M253" s="70">
        <v>0</v>
      </c>
      <c r="N253" s="70" t="s">
        <v>67</v>
      </c>
      <c r="O253" s="70">
        <v>0</v>
      </c>
      <c r="P253" s="70" t="s">
        <v>68</v>
      </c>
      <c r="Q253" s="70" t="s">
        <v>68</v>
      </c>
    </row>
    <row r="254" spans="2:17" x14ac:dyDescent="0.3">
      <c r="B254" s="66" t="s">
        <v>103</v>
      </c>
      <c r="C254" s="67" t="s">
        <v>104</v>
      </c>
      <c r="D254" s="68" t="s">
        <v>64</v>
      </c>
      <c r="E254" s="68" t="s">
        <v>65</v>
      </c>
      <c r="F254" s="69">
        <v>2310890070114</v>
      </c>
      <c r="G254" s="68" t="s">
        <v>64</v>
      </c>
      <c r="H254" s="68" t="s">
        <v>65</v>
      </c>
      <c r="I254" s="68" t="s">
        <v>66</v>
      </c>
      <c r="J254" s="68" t="s">
        <v>66</v>
      </c>
      <c r="K254" s="70">
        <v>0</v>
      </c>
      <c r="L254" s="70">
        <v>0</v>
      </c>
      <c r="M254" s="70">
        <v>0</v>
      </c>
      <c r="N254" s="70" t="s">
        <v>67</v>
      </c>
      <c r="O254" s="70">
        <v>0</v>
      </c>
      <c r="P254" s="70" t="s">
        <v>68</v>
      </c>
      <c r="Q254" s="70" t="s">
        <v>68</v>
      </c>
    </row>
    <row r="255" spans="2:17" x14ac:dyDescent="0.3">
      <c r="B255" s="66" t="s">
        <v>105</v>
      </c>
      <c r="C255" s="67" t="s">
        <v>106</v>
      </c>
      <c r="D255" s="68" t="s">
        <v>64</v>
      </c>
      <c r="E255" s="68" t="s">
        <v>65</v>
      </c>
      <c r="F255" s="69">
        <v>1579843381615</v>
      </c>
      <c r="G255" s="68" t="s">
        <v>64</v>
      </c>
      <c r="H255" s="68" t="s">
        <v>64</v>
      </c>
      <c r="I255" s="68" t="s">
        <v>65</v>
      </c>
      <c r="J255" s="68" t="s">
        <v>66</v>
      </c>
      <c r="K255" s="70">
        <v>0</v>
      </c>
      <c r="L255" s="70">
        <v>0</v>
      </c>
      <c r="M255" s="70">
        <v>0</v>
      </c>
      <c r="N255" s="70" t="s">
        <v>67</v>
      </c>
      <c r="O255" s="70">
        <v>0</v>
      </c>
      <c r="P255" s="70" t="s">
        <v>68</v>
      </c>
      <c r="Q255" s="70" t="s">
        <v>68</v>
      </c>
    </row>
    <row r="256" spans="2:17" x14ac:dyDescent="0.3">
      <c r="B256" s="66" t="s">
        <v>107</v>
      </c>
      <c r="C256" s="67" t="s">
        <v>108</v>
      </c>
      <c r="D256" s="68" t="s">
        <v>64</v>
      </c>
      <c r="E256" s="68" t="s">
        <v>65</v>
      </c>
      <c r="F256" s="69">
        <v>2372079821220</v>
      </c>
      <c r="G256" s="68" t="s">
        <v>64</v>
      </c>
      <c r="H256" s="68" t="s">
        <v>65</v>
      </c>
      <c r="I256" s="68" t="s">
        <v>66</v>
      </c>
      <c r="J256" s="68" t="s">
        <v>66</v>
      </c>
      <c r="K256" s="70">
        <v>0</v>
      </c>
      <c r="L256" s="70">
        <v>0</v>
      </c>
      <c r="M256" s="70">
        <v>0</v>
      </c>
      <c r="N256" s="70" t="s">
        <v>67</v>
      </c>
      <c r="O256" s="70">
        <v>0</v>
      </c>
      <c r="P256" s="70" t="s">
        <v>68</v>
      </c>
      <c r="Q256" s="70" t="s">
        <v>68</v>
      </c>
    </row>
    <row r="257" spans="2:17" x14ac:dyDescent="0.3">
      <c r="B257" s="66" t="s">
        <v>109</v>
      </c>
      <c r="C257" s="67" t="s">
        <v>110</v>
      </c>
      <c r="D257" s="68" t="s">
        <v>64</v>
      </c>
      <c r="E257" s="68" t="s">
        <v>65</v>
      </c>
      <c r="F257" s="69">
        <v>2451755630101</v>
      </c>
      <c r="G257" s="68" t="s">
        <v>64</v>
      </c>
      <c r="H257" s="68" t="s">
        <v>64</v>
      </c>
      <c r="I257" s="68" t="s">
        <v>65</v>
      </c>
      <c r="J257" s="68" t="s">
        <v>66</v>
      </c>
      <c r="K257" s="70">
        <v>0</v>
      </c>
      <c r="L257" s="70">
        <v>0</v>
      </c>
      <c r="M257" s="70">
        <v>0</v>
      </c>
      <c r="N257" s="70" t="s">
        <v>67</v>
      </c>
      <c r="O257" s="70">
        <v>0</v>
      </c>
      <c r="P257" s="70" t="s">
        <v>68</v>
      </c>
      <c r="Q257" s="70" t="s">
        <v>68</v>
      </c>
    </row>
    <row r="258" spans="2:17" x14ac:dyDescent="0.3">
      <c r="B258" s="66" t="s">
        <v>111</v>
      </c>
      <c r="C258" s="67" t="s">
        <v>112</v>
      </c>
      <c r="D258" s="68" t="s">
        <v>64</v>
      </c>
      <c r="E258" s="68" t="s">
        <v>65</v>
      </c>
      <c r="F258" s="69">
        <v>2344514241205</v>
      </c>
      <c r="G258" s="68" t="s">
        <v>64</v>
      </c>
      <c r="H258" s="68" t="s">
        <v>65</v>
      </c>
      <c r="I258" s="68" t="s">
        <v>66</v>
      </c>
      <c r="J258" s="68" t="s">
        <v>66</v>
      </c>
      <c r="K258" s="70">
        <v>0</v>
      </c>
      <c r="L258" s="70">
        <v>0</v>
      </c>
      <c r="M258" s="70">
        <v>0</v>
      </c>
      <c r="N258" s="70" t="s">
        <v>67</v>
      </c>
      <c r="O258" s="70">
        <v>0</v>
      </c>
      <c r="P258" s="70" t="s">
        <v>68</v>
      </c>
      <c r="Q258" s="70" t="s">
        <v>68</v>
      </c>
    </row>
    <row r="259" spans="2:17" x14ac:dyDescent="0.3">
      <c r="B259" s="66" t="s">
        <v>113</v>
      </c>
      <c r="C259" s="67" t="s">
        <v>114</v>
      </c>
      <c r="D259" s="68" t="s">
        <v>64</v>
      </c>
      <c r="E259" s="68" t="s">
        <v>65</v>
      </c>
      <c r="F259" s="69">
        <v>1735877471609</v>
      </c>
      <c r="G259" s="68" t="s">
        <v>64</v>
      </c>
      <c r="H259" s="68" t="s">
        <v>65</v>
      </c>
      <c r="I259" s="68" t="s">
        <v>66</v>
      </c>
      <c r="J259" s="68" t="s">
        <v>66</v>
      </c>
      <c r="K259" s="70">
        <v>0</v>
      </c>
      <c r="L259" s="70">
        <v>0</v>
      </c>
      <c r="M259" s="70">
        <v>0</v>
      </c>
      <c r="N259" s="70" t="s">
        <v>67</v>
      </c>
      <c r="O259" s="70">
        <v>0</v>
      </c>
      <c r="P259" s="70" t="s">
        <v>68</v>
      </c>
      <c r="Q259" s="70" t="s">
        <v>68</v>
      </c>
    </row>
    <row r="260" spans="2:17" x14ac:dyDescent="0.3">
      <c r="B260" s="66" t="s">
        <v>115</v>
      </c>
      <c r="C260" s="67" t="s">
        <v>116</v>
      </c>
      <c r="D260" s="68" t="s">
        <v>64</v>
      </c>
      <c r="E260" s="68" t="s">
        <v>65</v>
      </c>
      <c r="F260" s="69">
        <v>2389856440101</v>
      </c>
      <c r="G260" s="68" t="s">
        <v>64</v>
      </c>
      <c r="H260" s="68" t="s">
        <v>64</v>
      </c>
      <c r="I260" s="68" t="s">
        <v>65</v>
      </c>
      <c r="J260" s="68" t="s">
        <v>66</v>
      </c>
      <c r="K260" s="70">
        <v>0</v>
      </c>
      <c r="L260" s="70">
        <v>0</v>
      </c>
      <c r="M260" s="70">
        <v>0</v>
      </c>
      <c r="N260" s="70" t="s">
        <v>67</v>
      </c>
      <c r="O260" s="70">
        <v>0</v>
      </c>
      <c r="P260" s="70" t="s">
        <v>68</v>
      </c>
      <c r="Q260" s="70" t="s">
        <v>68</v>
      </c>
    </row>
    <row r="261" spans="2:17" x14ac:dyDescent="0.3">
      <c r="B261" s="66" t="s">
        <v>117</v>
      </c>
      <c r="C261" s="67" t="s">
        <v>118</v>
      </c>
      <c r="D261" s="68" t="s">
        <v>64</v>
      </c>
      <c r="E261" s="68" t="s">
        <v>65</v>
      </c>
      <c r="F261" s="69">
        <v>1756161081013</v>
      </c>
      <c r="G261" s="68" t="s">
        <v>64</v>
      </c>
      <c r="H261" s="68" t="s">
        <v>64</v>
      </c>
      <c r="I261" s="68" t="s">
        <v>65</v>
      </c>
      <c r="J261" s="68" t="s">
        <v>66</v>
      </c>
      <c r="K261" s="70">
        <v>0</v>
      </c>
      <c r="L261" s="70">
        <v>0</v>
      </c>
      <c r="M261" s="70">
        <v>0</v>
      </c>
      <c r="N261" s="70" t="s">
        <v>67</v>
      </c>
      <c r="O261" s="70">
        <v>0</v>
      </c>
      <c r="P261" s="70" t="s">
        <v>68</v>
      </c>
      <c r="Q261" s="70" t="s">
        <v>68</v>
      </c>
    </row>
    <row r="262" spans="2:17" x14ac:dyDescent="0.3">
      <c r="B262" s="66" t="s">
        <v>119</v>
      </c>
      <c r="C262" s="67" t="s">
        <v>120</v>
      </c>
      <c r="D262" s="68" t="s">
        <v>64</v>
      </c>
      <c r="E262" s="68" t="s">
        <v>65</v>
      </c>
      <c r="F262" s="69">
        <v>1670357892217</v>
      </c>
      <c r="G262" s="68" t="s">
        <v>64</v>
      </c>
      <c r="H262" s="68" t="s">
        <v>65</v>
      </c>
      <c r="I262" s="68" t="s">
        <v>66</v>
      </c>
      <c r="J262" s="68" t="s">
        <v>66</v>
      </c>
      <c r="K262" s="70">
        <v>0</v>
      </c>
      <c r="L262" s="70">
        <v>0</v>
      </c>
      <c r="M262" s="70">
        <v>0</v>
      </c>
      <c r="N262" s="70" t="s">
        <v>67</v>
      </c>
      <c r="O262" s="70">
        <v>0</v>
      </c>
      <c r="P262" s="70" t="s">
        <v>68</v>
      </c>
      <c r="Q262" s="70" t="s">
        <v>68</v>
      </c>
    </row>
    <row r="263" spans="2:17" x14ac:dyDescent="0.3">
      <c r="B263" s="66" t="s">
        <v>121</v>
      </c>
      <c r="C263" s="67" t="s">
        <v>122</v>
      </c>
      <c r="D263" s="68" t="s">
        <v>64</v>
      </c>
      <c r="E263" s="68" t="s">
        <v>65</v>
      </c>
      <c r="F263" s="69">
        <v>2552951030704</v>
      </c>
      <c r="G263" s="68" t="s">
        <v>64</v>
      </c>
      <c r="H263" s="68" t="s">
        <v>64</v>
      </c>
      <c r="I263" s="68" t="s">
        <v>65</v>
      </c>
      <c r="J263" s="68" t="s">
        <v>66</v>
      </c>
      <c r="K263" s="70">
        <v>0</v>
      </c>
      <c r="L263" s="70">
        <v>0</v>
      </c>
      <c r="M263" s="70">
        <v>0</v>
      </c>
      <c r="N263" s="70" t="s">
        <v>67</v>
      </c>
      <c r="O263" s="70">
        <v>0</v>
      </c>
      <c r="P263" s="70" t="s">
        <v>68</v>
      </c>
      <c r="Q263" s="70" t="s">
        <v>68</v>
      </c>
    </row>
    <row r="264" spans="2:17" x14ac:dyDescent="0.3">
      <c r="B264" s="66" t="s">
        <v>123</v>
      </c>
      <c r="C264" s="67" t="s">
        <v>124</v>
      </c>
      <c r="D264" s="68" t="s">
        <v>64</v>
      </c>
      <c r="E264" s="68" t="s">
        <v>65</v>
      </c>
      <c r="F264" s="69">
        <v>2254805811406</v>
      </c>
      <c r="G264" s="68" t="s">
        <v>64</v>
      </c>
      <c r="H264" s="68" t="s">
        <v>64</v>
      </c>
      <c r="I264" s="68" t="s">
        <v>65</v>
      </c>
      <c r="J264" s="68" t="s">
        <v>66</v>
      </c>
      <c r="K264" s="70">
        <v>0</v>
      </c>
      <c r="L264" s="70">
        <v>0</v>
      </c>
      <c r="M264" s="70">
        <v>0</v>
      </c>
      <c r="N264" s="70" t="s">
        <v>67</v>
      </c>
      <c r="O264" s="70">
        <v>0</v>
      </c>
      <c r="P264" s="70" t="s">
        <v>68</v>
      </c>
      <c r="Q264" s="70" t="s">
        <v>68</v>
      </c>
    </row>
    <row r="265" spans="2:17" x14ac:dyDescent="0.3">
      <c r="B265" s="66" t="s">
        <v>125</v>
      </c>
      <c r="C265" s="67" t="s">
        <v>126</v>
      </c>
      <c r="D265" s="68" t="s">
        <v>64</v>
      </c>
      <c r="E265" s="68" t="s">
        <v>65</v>
      </c>
      <c r="F265" s="69">
        <v>2275195231103</v>
      </c>
      <c r="G265" s="68" t="s">
        <v>64</v>
      </c>
      <c r="H265" s="68" t="s">
        <v>65</v>
      </c>
      <c r="I265" s="68" t="s">
        <v>66</v>
      </c>
      <c r="J265" s="68" t="s">
        <v>66</v>
      </c>
      <c r="K265" s="70">
        <v>0</v>
      </c>
      <c r="L265" s="70">
        <v>0</v>
      </c>
      <c r="M265" s="70">
        <v>0</v>
      </c>
      <c r="N265" s="70" t="s">
        <v>67</v>
      </c>
      <c r="O265" s="70">
        <v>0</v>
      </c>
      <c r="P265" s="70" t="s">
        <v>68</v>
      </c>
      <c r="Q265" s="70" t="s">
        <v>68</v>
      </c>
    </row>
    <row r="266" spans="2:17" x14ac:dyDescent="0.3">
      <c r="B266" s="66" t="s">
        <v>127</v>
      </c>
      <c r="C266" s="67" t="s">
        <v>128</v>
      </c>
      <c r="D266" s="68" t="s">
        <v>64</v>
      </c>
      <c r="E266" s="68" t="s">
        <v>65</v>
      </c>
      <c r="F266" s="69">
        <v>1595276190805</v>
      </c>
      <c r="G266" s="68" t="s">
        <v>64</v>
      </c>
      <c r="H266" s="68" t="s">
        <v>64</v>
      </c>
      <c r="I266" s="68" t="s">
        <v>65</v>
      </c>
      <c r="J266" s="68" t="s">
        <v>66</v>
      </c>
      <c r="K266" s="70">
        <v>0</v>
      </c>
      <c r="L266" s="70">
        <v>0</v>
      </c>
      <c r="M266" s="70">
        <v>0</v>
      </c>
      <c r="N266" s="70" t="s">
        <v>67</v>
      </c>
      <c r="O266" s="70">
        <v>0</v>
      </c>
      <c r="P266" s="70" t="s">
        <v>68</v>
      </c>
      <c r="Q266" s="70" t="s">
        <v>68</v>
      </c>
    </row>
    <row r="267" spans="2:17" x14ac:dyDescent="0.3">
      <c r="B267" s="66" t="s">
        <v>129</v>
      </c>
      <c r="C267" s="67" t="s">
        <v>130</v>
      </c>
      <c r="D267" s="68" t="s">
        <v>64</v>
      </c>
      <c r="E267" s="68" t="s">
        <v>65</v>
      </c>
      <c r="F267" s="69">
        <v>2685255521013</v>
      </c>
      <c r="G267" s="68" t="s">
        <v>64</v>
      </c>
      <c r="H267" s="68" t="s">
        <v>64</v>
      </c>
      <c r="I267" s="68" t="s">
        <v>65</v>
      </c>
      <c r="J267" s="68" t="s">
        <v>66</v>
      </c>
      <c r="K267" s="70">
        <v>0</v>
      </c>
      <c r="L267" s="70">
        <v>0</v>
      </c>
      <c r="M267" s="70">
        <v>0</v>
      </c>
      <c r="N267" s="70" t="s">
        <v>67</v>
      </c>
      <c r="O267" s="70">
        <v>0</v>
      </c>
      <c r="P267" s="70" t="s">
        <v>68</v>
      </c>
      <c r="Q267" s="70" t="s">
        <v>68</v>
      </c>
    </row>
    <row r="268" spans="2:17" x14ac:dyDescent="0.3">
      <c r="B268" s="66" t="s">
        <v>102</v>
      </c>
      <c r="C268" s="67" t="s">
        <v>101</v>
      </c>
      <c r="D268" s="68" t="s">
        <v>64</v>
      </c>
      <c r="E268" s="68" t="s">
        <v>65</v>
      </c>
      <c r="F268" s="69">
        <v>1939971931406</v>
      </c>
      <c r="G268" s="68" t="s">
        <v>64</v>
      </c>
      <c r="H268" s="68" t="s">
        <v>64</v>
      </c>
      <c r="I268" s="68" t="s">
        <v>65</v>
      </c>
      <c r="J268" s="68" t="s">
        <v>66</v>
      </c>
      <c r="K268" s="70">
        <v>0</v>
      </c>
      <c r="L268" s="70">
        <v>0</v>
      </c>
      <c r="M268" s="70">
        <v>0</v>
      </c>
      <c r="N268" s="70" t="s">
        <v>67</v>
      </c>
      <c r="O268" s="70">
        <v>0</v>
      </c>
      <c r="P268" s="70" t="s">
        <v>68</v>
      </c>
      <c r="Q268" s="70" t="s">
        <v>68</v>
      </c>
    </row>
    <row r="269" spans="2:17" x14ac:dyDescent="0.3">
      <c r="B269" s="66" t="s">
        <v>131</v>
      </c>
      <c r="C269" s="67" t="s">
        <v>132</v>
      </c>
      <c r="D269" s="68" t="s">
        <v>64</v>
      </c>
      <c r="E269" s="68" t="s">
        <v>65</v>
      </c>
      <c r="F269" s="69">
        <v>2419750180805</v>
      </c>
      <c r="G269" s="68" t="s">
        <v>64</v>
      </c>
      <c r="H269" s="68" t="s">
        <v>64</v>
      </c>
      <c r="I269" s="68" t="s">
        <v>65</v>
      </c>
      <c r="J269" s="68" t="s">
        <v>66</v>
      </c>
      <c r="K269" s="70">
        <v>0</v>
      </c>
      <c r="L269" s="70">
        <v>0</v>
      </c>
      <c r="M269" s="70">
        <v>0</v>
      </c>
      <c r="N269" s="70" t="s">
        <v>67</v>
      </c>
      <c r="O269" s="70">
        <v>0</v>
      </c>
      <c r="P269" s="70" t="s">
        <v>68</v>
      </c>
      <c r="Q269" s="70" t="s">
        <v>68</v>
      </c>
    </row>
    <row r="270" spans="2:17" x14ac:dyDescent="0.3">
      <c r="B270" s="66" t="s">
        <v>133</v>
      </c>
      <c r="C270" s="67" t="s">
        <v>134</v>
      </c>
      <c r="D270" s="68" t="s">
        <v>64</v>
      </c>
      <c r="E270" s="68" t="s">
        <v>65</v>
      </c>
      <c r="F270" s="69">
        <v>2421915411601</v>
      </c>
      <c r="G270" s="68" t="s">
        <v>64</v>
      </c>
      <c r="H270" s="68" t="s">
        <v>65</v>
      </c>
      <c r="I270" s="68" t="s">
        <v>66</v>
      </c>
      <c r="J270" s="68" t="s">
        <v>66</v>
      </c>
      <c r="K270" s="70">
        <v>0</v>
      </c>
      <c r="L270" s="70">
        <v>0</v>
      </c>
      <c r="M270" s="70">
        <v>0</v>
      </c>
      <c r="N270" s="70" t="s">
        <v>67</v>
      </c>
      <c r="O270" s="70">
        <v>0</v>
      </c>
      <c r="P270" s="70" t="s">
        <v>68</v>
      </c>
      <c r="Q270" s="70" t="s">
        <v>68</v>
      </c>
    </row>
    <row r="271" spans="2:17" x14ac:dyDescent="0.3">
      <c r="B271" s="66" t="s">
        <v>135</v>
      </c>
      <c r="C271" s="67" t="s">
        <v>136</v>
      </c>
      <c r="D271" s="68" t="s">
        <v>64</v>
      </c>
      <c r="E271" s="68" t="s">
        <v>65</v>
      </c>
      <c r="F271" s="69">
        <v>1828385521205</v>
      </c>
      <c r="G271" s="68" t="s">
        <v>64</v>
      </c>
      <c r="H271" s="68" t="s">
        <v>64</v>
      </c>
      <c r="I271" s="68" t="s">
        <v>65</v>
      </c>
      <c r="J271" s="68" t="s">
        <v>66</v>
      </c>
      <c r="K271" s="70">
        <v>0</v>
      </c>
      <c r="L271" s="70">
        <v>0</v>
      </c>
      <c r="M271" s="70">
        <v>0</v>
      </c>
      <c r="N271" s="70" t="s">
        <v>67</v>
      </c>
      <c r="O271" s="70">
        <v>0</v>
      </c>
      <c r="P271" s="70" t="s">
        <v>68</v>
      </c>
      <c r="Q271" s="70" t="s">
        <v>68</v>
      </c>
    </row>
    <row r="272" spans="2:17" x14ac:dyDescent="0.3">
      <c r="B272" s="66" t="s">
        <v>137</v>
      </c>
      <c r="C272" s="67" t="s">
        <v>138</v>
      </c>
      <c r="D272" s="68" t="s">
        <v>64</v>
      </c>
      <c r="E272" s="68" t="s">
        <v>65</v>
      </c>
      <c r="F272" s="69">
        <v>1889810201202</v>
      </c>
      <c r="G272" s="68" t="s">
        <v>64</v>
      </c>
      <c r="H272" s="68" t="s">
        <v>64</v>
      </c>
      <c r="I272" s="68" t="s">
        <v>65</v>
      </c>
      <c r="J272" s="68" t="s">
        <v>66</v>
      </c>
      <c r="K272" s="70">
        <v>0</v>
      </c>
      <c r="L272" s="70">
        <v>0</v>
      </c>
      <c r="M272" s="70">
        <v>0</v>
      </c>
      <c r="N272" s="70" t="s">
        <v>67</v>
      </c>
      <c r="O272" s="70">
        <v>0</v>
      </c>
      <c r="P272" s="70" t="s">
        <v>68</v>
      </c>
      <c r="Q272" s="70" t="s">
        <v>68</v>
      </c>
    </row>
    <row r="273" spans="2:17" x14ac:dyDescent="0.3">
      <c r="B273" s="66" t="s">
        <v>125</v>
      </c>
      <c r="C273" s="67" t="s">
        <v>139</v>
      </c>
      <c r="D273" s="68" t="s">
        <v>64</v>
      </c>
      <c r="E273" s="68" t="s">
        <v>65</v>
      </c>
      <c r="F273" s="69">
        <v>1995738830101</v>
      </c>
      <c r="G273" s="68" t="s">
        <v>64</v>
      </c>
      <c r="H273" s="68" t="s">
        <v>64</v>
      </c>
      <c r="I273" s="68" t="s">
        <v>65</v>
      </c>
      <c r="J273" s="68" t="s">
        <v>66</v>
      </c>
      <c r="K273" s="70">
        <v>0</v>
      </c>
      <c r="L273" s="70">
        <v>0</v>
      </c>
      <c r="M273" s="70">
        <v>0</v>
      </c>
      <c r="N273" s="70" t="s">
        <v>67</v>
      </c>
      <c r="O273" s="70">
        <v>0</v>
      </c>
      <c r="P273" s="70" t="s">
        <v>68</v>
      </c>
      <c r="Q273" s="70" t="s">
        <v>68</v>
      </c>
    </row>
    <row r="274" spans="2:17" x14ac:dyDescent="0.3">
      <c r="B274" s="66" t="s">
        <v>140</v>
      </c>
      <c r="C274" s="67" t="s">
        <v>141</v>
      </c>
      <c r="D274" s="68" t="s">
        <v>64</v>
      </c>
      <c r="E274" s="68" t="s">
        <v>65</v>
      </c>
      <c r="F274" s="69">
        <v>1679260200101</v>
      </c>
      <c r="G274" s="68" t="s">
        <v>64</v>
      </c>
      <c r="H274" s="68" t="s">
        <v>64</v>
      </c>
      <c r="I274" s="68" t="s">
        <v>65</v>
      </c>
      <c r="J274" s="68" t="s">
        <v>66</v>
      </c>
      <c r="K274" s="70">
        <v>0</v>
      </c>
      <c r="L274" s="70">
        <v>0</v>
      </c>
      <c r="M274" s="70">
        <v>0</v>
      </c>
      <c r="N274" s="70" t="s">
        <v>67</v>
      </c>
      <c r="O274" s="70">
        <v>0</v>
      </c>
      <c r="P274" s="70" t="s">
        <v>68</v>
      </c>
      <c r="Q274" s="70" t="s">
        <v>68</v>
      </c>
    </row>
    <row r="275" spans="2:17" x14ac:dyDescent="0.3">
      <c r="B275" s="66" t="s">
        <v>142</v>
      </c>
      <c r="C275" s="67" t="s">
        <v>143</v>
      </c>
      <c r="D275" s="68" t="s">
        <v>64</v>
      </c>
      <c r="E275" s="68" t="s">
        <v>65</v>
      </c>
      <c r="F275" s="69">
        <v>2455169051608</v>
      </c>
      <c r="G275" s="68" t="s">
        <v>64</v>
      </c>
      <c r="H275" s="68" t="s">
        <v>64</v>
      </c>
      <c r="I275" s="68" t="s">
        <v>65</v>
      </c>
      <c r="J275" s="68" t="s">
        <v>66</v>
      </c>
      <c r="K275" s="70">
        <v>0</v>
      </c>
      <c r="L275" s="70">
        <v>0</v>
      </c>
      <c r="M275" s="70">
        <v>0</v>
      </c>
      <c r="N275" s="70" t="s">
        <v>67</v>
      </c>
      <c r="O275" s="70">
        <v>0</v>
      </c>
      <c r="P275" s="70" t="s">
        <v>68</v>
      </c>
      <c r="Q275" s="70" t="s">
        <v>68</v>
      </c>
    </row>
    <row r="276" spans="2:17" x14ac:dyDescent="0.3">
      <c r="B276" s="66" t="s">
        <v>144</v>
      </c>
      <c r="C276" s="67" t="s">
        <v>145</v>
      </c>
      <c r="D276" s="68" t="s">
        <v>64</v>
      </c>
      <c r="E276" s="68" t="s">
        <v>65</v>
      </c>
      <c r="F276" s="69">
        <v>2636780830101</v>
      </c>
      <c r="G276" s="68" t="s">
        <v>64</v>
      </c>
      <c r="H276" s="68" t="s">
        <v>64</v>
      </c>
      <c r="I276" s="68" t="s">
        <v>65</v>
      </c>
      <c r="J276" s="68" t="s">
        <v>66</v>
      </c>
      <c r="K276" s="70">
        <v>0</v>
      </c>
      <c r="L276" s="70">
        <v>0</v>
      </c>
      <c r="M276" s="70">
        <v>0</v>
      </c>
      <c r="N276" s="70" t="s">
        <v>67</v>
      </c>
      <c r="O276" s="70">
        <v>0</v>
      </c>
      <c r="P276" s="70" t="s">
        <v>68</v>
      </c>
      <c r="Q276" s="70" t="s">
        <v>68</v>
      </c>
    </row>
    <row r="277" spans="2:17" x14ac:dyDescent="0.3">
      <c r="B277" s="66" t="s">
        <v>146</v>
      </c>
      <c r="C277" s="67" t="s">
        <v>147</v>
      </c>
      <c r="D277" s="68" t="s">
        <v>64</v>
      </c>
      <c r="E277" s="68" t="s">
        <v>65</v>
      </c>
      <c r="F277" s="69">
        <v>2760647710101</v>
      </c>
      <c r="G277" s="68" t="s">
        <v>64</v>
      </c>
      <c r="H277" s="68" t="s">
        <v>64</v>
      </c>
      <c r="I277" s="68" t="s">
        <v>65</v>
      </c>
      <c r="J277" s="68" t="s">
        <v>66</v>
      </c>
      <c r="K277" s="70">
        <v>0</v>
      </c>
      <c r="L277" s="70">
        <v>0</v>
      </c>
      <c r="M277" s="70">
        <v>0</v>
      </c>
      <c r="N277" s="70" t="s">
        <v>67</v>
      </c>
      <c r="O277" s="70">
        <v>0</v>
      </c>
      <c r="P277" s="70" t="s">
        <v>68</v>
      </c>
      <c r="Q277" s="70" t="s">
        <v>68</v>
      </c>
    </row>
    <row r="278" spans="2:17" x14ac:dyDescent="0.3">
      <c r="B278" s="66" t="s">
        <v>148</v>
      </c>
      <c r="C278" s="67" t="s">
        <v>149</v>
      </c>
      <c r="D278" s="68" t="s">
        <v>64</v>
      </c>
      <c r="E278" s="68" t="s">
        <v>65</v>
      </c>
      <c r="F278" s="69">
        <v>2096710411607</v>
      </c>
      <c r="G278" s="68" t="s">
        <v>64</v>
      </c>
      <c r="H278" s="68" t="s">
        <v>65</v>
      </c>
      <c r="I278" s="68" t="s">
        <v>66</v>
      </c>
      <c r="J278" s="68" t="s">
        <v>66</v>
      </c>
      <c r="K278" s="70">
        <v>0</v>
      </c>
      <c r="L278" s="70">
        <v>0</v>
      </c>
      <c r="M278" s="70">
        <v>0</v>
      </c>
      <c r="N278" s="70" t="s">
        <v>67</v>
      </c>
      <c r="O278" s="70">
        <v>0</v>
      </c>
      <c r="P278" s="70" t="s">
        <v>68</v>
      </c>
      <c r="Q278" s="70" t="s">
        <v>68</v>
      </c>
    </row>
    <row r="279" spans="2:17" x14ac:dyDescent="0.3">
      <c r="B279" s="66" t="s">
        <v>150</v>
      </c>
      <c r="C279" s="67" t="s">
        <v>151</v>
      </c>
      <c r="D279" s="68" t="s">
        <v>64</v>
      </c>
      <c r="E279" s="68" t="s">
        <v>65</v>
      </c>
      <c r="F279" s="69">
        <v>2529388280101</v>
      </c>
      <c r="G279" s="68" t="s">
        <v>64</v>
      </c>
      <c r="H279" s="68" t="s">
        <v>64</v>
      </c>
      <c r="I279" s="68" t="s">
        <v>65</v>
      </c>
      <c r="J279" s="68" t="s">
        <v>66</v>
      </c>
      <c r="K279" s="70">
        <v>0</v>
      </c>
      <c r="L279" s="70">
        <v>0</v>
      </c>
      <c r="M279" s="70">
        <v>0</v>
      </c>
      <c r="N279" s="70" t="s">
        <v>67</v>
      </c>
      <c r="O279" s="70">
        <v>0</v>
      </c>
      <c r="P279" s="70" t="s">
        <v>68</v>
      </c>
      <c r="Q279" s="70" t="s">
        <v>68</v>
      </c>
    </row>
    <row r="280" spans="2:17" x14ac:dyDescent="0.3">
      <c r="B280" s="66" t="s">
        <v>152</v>
      </c>
      <c r="C280" s="67" t="s">
        <v>153</v>
      </c>
      <c r="D280" s="68" t="s">
        <v>64</v>
      </c>
      <c r="E280" s="68" t="s">
        <v>65</v>
      </c>
      <c r="F280" s="69">
        <v>2282310940505</v>
      </c>
      <c r="G280" s="68" t="s">
        <v>64</v>
      </c>
      <c r="H280" s="68" t="s">
        <v>65</v>
      </c>
      <c r="I280" s="68" t="s">
        <v>66</v>
      </c>
      <c r="J280" s="68" t="s">
        <v>66</v>
      </c>
      <c r="K280" s="70">
        <v>0</v>
      </c>
      <c r="L280" s="70">
        <v>0</v>
      </c>
      <c r="M280" s="70">
        <v>0</v>
      </c>
      <c r="N280" s="70" t="s">
        <v>67</v>
      </c>
      <c r="O280" s="70">
        <v>0</v>
      </c>
      <c r="P280" s="70" t="s">
        <v>68</v>
      </c>
      <c r="Q280" s="70" t="s">
        <v>68</v>
      </c>
    </row>
  </sheetData>
  <mergeCells count="66">
    <mergeCell ref="B235:C235"/>
    <mergeCell ref="B222:G222"/>
    <mergeCell ref="H222:J222"/>
    <mergeCell ref="K222:M222"/>
    <mergeCell ref="N222:O222"/>
    <mergeCell ref="N227:O227"/>
    <mergeCell ref="N228:O228"/>
    <mergeCell ref="B233:Q233"/>
    <mergeCell ref="N225:O225"/>
    <mergeCell ref="N226:O226"/>
    <mergeCell ref="N229:O229"/>
    <mergeCell ref="N223:O223"/>
    <mergeCell ref="N224:O224"/>
    <mergeCell ref="C232:Q232"/>
    <mergeCell ref="P234:Q234"/>
    <mergeCell ref="B234:F234"/>
    <mergeCell ref="G234:J234"/>
    <mergeCell ref="K234:O234"/>
    <mergeCell ref="B192:F192"/>
    <mergeCell ref="N185:O185"/>
    <mergeCell ref="N186:O186"/>
    <mergeCell ref="N187:O187"/>
    <mergeCell ref="B191:Q191"/>
    <mergeCell ref="B190:Q190"/>
    <mergeCell ref="G192:J192"/>
    <mergeCell ref="K192:O192"/>
    <mergeCell ref="P192:Q192"/>
    <mergeCell ref="C220:O220"/>
    <mergeCell ref="B221:O221"/>
    <mergeCell ref="B193:C193"/>
    <mergeCell ref="B217:P217"/>
    <mergeCell ref="C218:O218"/>
    <mergeCell ref="N181:O181"/>
    <mergeCell ref="N182:O182"/>
    <mergeCell ref="N183:O183"/>
    <mergeCell ref="N184:O184"/>
    <mergeCell ref="B21:C21"/>
    <mergeCell ref="B175:P175"/>
    <mergeCell ref="C176:O176"/>
    <mergeCell ref="C178:O178"/>
    <mergeCell ref="B179:O179"/>
    <mergeCell ref="B180:G180"/>
    <mergeCell ref="H180:J180"/>
    <mergeCell ref="K180:M180"/>
    <mergeCell ref="N180:O180"/>
    <mergeCell ref="O16:P16"/>
    <mergeCell ref="C18:Q18"/>
    <mergeCell ref="B19:Q19"/>
    <mergeCell ref="B20:F20"/>
    <mergeCell ref="G20:J20"/>
    <mergeCell ref="K20:O20"/>
    <mergeCell ref="P20:Q20"/>
    <mergeCell ref="O15:P15"/>
    <mergeCell ref="C4:Q4"/>
    <mergeCell ref="D5:P5"/>
    <mergeCell ref="D7:P7"/>
    <mergeCell ref="C8:P8"/>
    <mergeCell ref="C9:H9"/>
    <mergeCell ref="I9:K9"/>
    <mergeCell ref="L9:N9"/>
    <mergeCell ref="O9:P9"/>
    <mergeCell ref="O10:P10"/>
    <mergeCell ref="O11:P11"/>
    <mergeCell ref="O12:P12"/>
    <mergeCell ref="O13:P13"/>
    <mergeCell ref="O14:P14"/>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Y2327"/>
  <sheetViews>
    <sheetView topLeftCell="A2200" workbookViewId="0">
      <selection activeCell="R13" sqref="R13"/>
    </sheetView>
  </sheetViews>
  <sheetFormatPr baseColWidth="10" defaultRowHeight="14.4" x14ac:dyDescent="0.3"/>
  <cols>
    <col min="3" max="3" width="11.44140625" customWidth="1"/>
    <col min="4" max="4" width="13.33203125" bestFit="1" customWidth="1"/>
    <col min="5" max="5" width="14.44140625" bestFit="1" customWidth="1"/>
    <col min="6" max="6" width="16.88671875" customWidth="1"/>
    <col min="7" max="7" width="11.44140625" style="193"/>
    <col min="8" max="8" width="13.33203125" style="193" bestFit="1" customWidth="1"/>
    <col min="9" max="9" width="14.33203125" style="193" bestFit="1" customWidth="1"/>
    <col min="10" max="10" width="18" style="193" customWidth="1"/>
    <col min="11" max="11" width="17.5546875" customWidth="1"/>
    <col min="12" max="12" width="14.6640625" customWidth="1"/>
  </cols>
  <sheetData>
    <row r="1" spans="2:25" x14ac:dyDescent="0.3">
      <c r="B1" s="1"/>
      <c r="C1" s="184"/>
      <c r="D1" s="1"/>
      <c r="E1" s="1"/>
      <c r="F1" s="1"/>
      <c r="G1" s="185"/>
      <c r="H1" s="185"/>
      <c r="I1" s="185"/>
      <c r="J1" s="185"/>
      <c r="K1" s="1"/>
      <c r="L1" s="1"/>
      <c r="M1" s="1"/>
      <c r="N1" s="1"/>
      <c r="O1" s="1"/>
      <c r="P1" s="1"/>
      <c r="Q1" s="1"/>
      <c r="R1" s="1"/>
      <c r="S1" s="1"/>
      <c r="T1" s="1"/>
      <c r="U1" s="1"/>
      <c r="V1" s="1"/>
      <c r="W1" s="1"/>
      <c r="X1" s="1"/>
      <c r="Y1" s="1"/>
    </row>
    <row r="2" spans="2:25" ht="15.6" x14ac:dyDescent="0.3">
      <c r="B2" s="1"/>
      <c r="C2" s="383" t="s">
        <v>0</v>
      </c>
      <c r="D2" s="383"/>
      <c r="E2" s="383"/>
      <c r="F2" s="383"/>
      <c r="G2" s="383"/>
      <c r="H2" s="383"/>
      <c r="I2" s="383"/>
      <c r="J2" s="383"/>
      <c r="K2" s="383"/>
      <c r="L2" s="383"/>
      <c r="M2" s="383"/>
      <c r="N2" s="383"/>
      <c r="O2" s="383"/>
      <c r="P2" s="383"/>
      <c r="Q2" s="383"/>
      <c r="R2" s="1"/>
      <c r="S2" s="1"/>
      <c r="T2" s="1"/>
      <c r="U2" s="1"/>
      <c r="V2" s="1"/>
      <c r="W2" s="1"/>
      <c r="X2" s="1"/>
      <c r="Y2" s="1"/>
    </row>
    <row r="3" spans="2:25" x14ac:dyDescent="0.3">
      <c r="B3" s="1"/>
      <c r="C3" s="2" t="s">
        <v>1</v>
      </c>
      <c r="D3" s="384" t="s">
        <v>4123</v>
      </c>
      <c r="E3" s="384"/>
      <c r="F3" s="384"/>
      <c r="G3" s="384"/>
      <c r="H3" s="384"/>
      <c r="I3" s="384"/>
      <c r="J3" s="384"/>
      <c r="K3" s="384"/>
      <c r="L3" s="384"/>
      <c r="M3" s="384"/>
      <c r="N3" s="384"/>
      <c r="O3" s="384"/>
      <c r="P3" s="384"/>
      <c r="Q3" s="3"/>
      <c r="R3" s="1"/>
      <c r="S3" s="1"/>
      <c r="T3" s="1"/>
      <c r="U3" s="1"/>
      <c r="V3" s="1"/>
      <c r="W3" s="1"/>
      <c r="X3" s="1"/>
      <c r="Y3" s="1"/>
    </row>
    <row r="4" spans="2:25" x14ac:dyDescent="0.3">
      <c r="B4" s="1"/>
      <c r="C4" s="4"/>
      <c r="D4" s="5"/>
      <c r="E4" s="5"/>
      <c r="F4" s="5"/>
      <c r="G4" s="6"/>
      <c r="H4" s="6"/>
      <c r="I4" s="6"/>
      <c r="J4" s="6"/>
      <c r="K4" s="5"/>
      <c r="L4" s="5"/>
      <c r="M4" s="5"/>
      <c r="N4" s="5"/>
      <c r="O4" s="5"/>
      <c r="P4" s="5"/>
      <c r="Q4" s="7"/>
      <c r="R4" s="1"/>
      <c r="S4" s="1"/>
      <c r="T4" s="1"/>
      <c r="U4" s="1"/>
      <c r="V4" s="1"/>
      <c r="W4" s="1"/>
      <c r="X4" s="1"/>
      <c r="Y4" s="1"/>
    </row>
    <row r="5" spans="2:25" x14ac:dyDescent="0.3">
      <c r="B5" s="1"/>
      <c r="C5" s="2" t="s">
        <v>3</v>
      </c>
      <c r="D5" s="464" t="s">
        <v>4124</v>
      </c>
      <c r="E5" s="465"/>
      <c r="F5" s="465"/>
      <c r="G5" s="465"/>
      <c r="H5" s="465"/>
      <c r="I5" s="465"/>
      <c r="J5" s="465"/>
      <c r="K5" s="465"/>
      <c r="L5" s="465"/>
      <c r="M5" s="465"/>
      <c r="N5" s="465"/>
      <c r="O5" s="465"/>
      <c r="P5" s="465"/>
      <c r="Q5" s="3"/>
      <c r="R5" s="1"/>
      <c r="S5" s="1"/>
      <c r="T5" s="1"/>
      <c r="U5" s="1"/>
      <c r="V5" s="1"/>
      <c r="W5" s="1"/>
      <c r="X5" s="1"/>
      <c r="Y5" s="1"/>
    </row>
    <row r="6" spans="2:25" ht="15" thickBot="1" x14ac:dyDescent="0.35">
      <c r="B6" s="8"/>
      <c r="C6" s="385" t="s">
        <v>5</v>
      </c>
      <c r="D6" s="385"/>
      <c r="E6" s="385"/>
      <c r="F6" s="385"/>
      <c r="G6" s="385"/>
      <c r="H6" s="385"/>
      <c r="I6" s="385"/>
      <c r="J6" s="385"/>
      <c r="K6" s="385"/>
      <c r="L6" s="385"/>
      <c r="M6" s="385"/>
      <c r="N6" s="385"/>
      <c r="O6" s="385"/>
      <c r="P6" s="385"/>
      <c r="Q6" s="9"/>
      <c r="R6" s="8"/>
      <c r="S6" s="8"/>
      <c r="T6" s="8"/>
      <c r="U6" s="8"/>
      <c r="V6" s="8"/>
      <c r="W6" s="8"/>
      <c r="X6" s="8"/>
      <c r="Y6" s="8"/>
    </row>
    <row r="7" spans="2:25" ht="15" thickBot="1" x14ac:dyDescent="0.35">
      <c r="B7" s="10"/>
      <c r="C7" s="386" t="s">
        <v>6</v>
      </c>
      <c r="D7" s="387"/>
      <c r="E7" s="387"/>
      <c r="F7" s="387"/>
      <c r="G7" s="387"/>
      <c r="H7" s="388"/>
      <c r="I7" s="386" t="s">
        <v>7</v>
      </c>
      <c r="J7" s="387"/>
      <c r="K7" s="388"/>
      <c r="L7" s="389" t="s">
        <v>8</v>
      </c>
      <c r="M7" s="390"/>
      <c r="N7" s="390"/>
      <c r="O7" s="389" t="s">
        <v>9</v>
      </c>
      <c r="P7" s="391"/>
      <c r="Q7" s="9"/>
      <c r="R7" s="10"/>
      <c r="S7" s="10"/>
      <c r="T7" s="10"/>
      <c r="U7" s="10"/>
      <c r="V7" s="10"/>
      <c r="W7" s="10"/>
      <c r="X7" s="10"/>
      <c r="Y7" s="10"/>
    </row>
    <row r="8" spans="2:25" ht="40.200000000000003" thickBot="1" x14ac:dyDescent="0.35">
      <c r="B8" s="10"/>
      <c r="C8" s="12" t="s">
        <v>10</v>
      </c>
      <c r="D8" s="13" t="s">
        <v>11</v>
      </c>
      <c r="E8" s="13" t="s">
        <v>12</v>
      </c>
      <c r="F8" s="13" t="s">
        <v>13</v>
      </c>
      <c r="G8" s="13" t="s">
        <v>14</v>
      </c>
      <c r="H8" s="14" t="s">
        <v>15</v>
      </c>
      <c r="I8" s="12" t="s">
        <v>16</v>
      </c>
      <c r="J8" s="292" t="s">
        <v>17</v>
      </c>
      <c r="K8" s="14" t="s">
        <v>18</v>
      </c>
      <c r="L8" s="287" t="s">
        <v>19</v>
      </c>
      <c r="M8" s="17" t="s">
        <v>20</v>
      </c>
      <c r="N8" s="18" t="s">
        <v>21</v>
      </c>
      <c r="O8" s="392" t="s">
        <v>22</v>
      </c>
      <c r="P8" s="393"/>
      <c r="Q8" s="20"/>
      <c r="R8" s="10"/>
      <c r="S8" s="10"/>
      <c r="T8" s="10"/>
      <c r="U8" s="10"/>
      <c r="V8" s="10"/>
      <c r="W8" s="10"/>
      <c r="X8" s="10"/>
      <c r="Y8" s="10"/>
    </row>
    <row r="9" spans="2:25" s="193" customFormat="1" ht="52.8" x14ac:dyDescent="0.3">
      <c r="B9" s="186"/>
      <c r="C9" s="106">
        <v>13</v>
      </c>
      <c r="D9" s="345"/>
      <c r="E9" s="345"/>
      <c r="F9" s="27" t="s">
        <v>23</v>
      </c>
      <c r="G9" s="24"/>
      <c r="H9" s="197" t="s">
        <v>3198</v>
      </c>
      <c r="I9" s="107">
        <v>32137716</v>
      </c>
      <c r="J9" s="108">
        <v>50723258</v>
      </c>
      <c r="K9" s="346">
        <v>12890686.619999999</v>
      </c>
      <c r="L9" s="110">
        <v>4679988</v>
      </c>
      <c r="M9" s="347">
        <v>5170788</v>
      </c>
      <c r="N9" s="348">
        <v>3381931</v>
      </c>
      <c r="O9" s="466"/>
      <c r="P9" s="467"/>
      <c r="Q9" s="56"/>
      <c r="R9" s="186"/>
      <c r="S9" s="186"/>
      <c r="T9" s="186"/>
      <c r="U9" s="186"/>
      <c r="V9" s="186"/>
      <c r="W9" s="186"/>
      <c r="X9" s="186"/>
      <c r="Y9" s="186"/>
    </row>
    <row r="10" spans="2:25" x14ac:dyDescent="0.3">
      <c r="B10" s="10"/>
      <c r="C10" s="30"/>
      <c r="D10" s="30"/>
      <c r="E10" s="30"/>
      <c r="F10" s="30"/>
      <c r="G10" s="56"/>
      <c r="H10" s="56"/>
      <c r="I10" s="56"/>
      <c r="J10" s="56"/>
      <c r="K10" s="30"/>
      <c r="L10" s="30"/>
      <c r="M10" s="30"/>
      <c r="N10" s="30"/>
      <c r="O10" s="57"/>
      <c r="P10" s="57"/>
      <c r="Q10" s="30"/>
      <c r="R10" s="10"/>
      <c r="S10" s="10"/>
      <c r="T10" s="10"/>
      <c r="U10" s="10"/>
      <c r="V10" s="10"/>
      <c r="W10" s="10"/>
      <c r="X10" s="10"/>
      <c r="Y10" s="10"/>
    </row>
    <row r="11" spans="2:25" x14ac:dyDescent="0.3">
      <c r="B11" s="58"/>
      <c r="C11" s="398" t="s">
        <v>26</v>
      </c>
      <c r="D11" s="398"/>
      <c r="E11" s="398"/>
      <c r="F11" s="398"/>
      <c r="G11" s="398"/>
      <c r="H11" s="398"/>
      <c r="I11" s="398"/>
      <c r="J11" s="398"/>
      <c r="K11" s="398"/>
      <c r="L11" s="398"/>
      <c r="M11" s="398"/>
      <c r="N11" s="398"/>
      <c r="O11" s="398"/>
      <c r="P11" s="398"/>
      <c r="Q11" s="398"/>
      <c r="R11" s="10"/>
      <c r="S11" s="10"/>
      <c r="T11" s="10"/>
      <c r="U11" s="10"/>
      <c r="V11" s="10"/>
      <c r="W11" s="10"/>
      <c r="X11" s="10"/>
      <c r="Y11" s="10"/>
    </row>
    <row r="12" spans="2:25" ht="15" thickBot="1" x14ac:dyDescent="0.35">
      <c r="B12" s="399" t="s">
        <v>27</v>
      </c>
      <c r="C12" s="399"/>
      <c r="D12" s="399"/>
      <c r="E12" s="399"/>
      <c r="F12" s="399"/>
      <c r="G12" s="399"/>
      <c r="H12" s="399"/>
      <c r="I12" s="399"/>
      <c r="J12" s="399"/>
      <c r="K12" s="399"/>
      <c r="L12" s="399"/>
      <c r="M12" s="399"/>
      <c r="N12" s="399"/>
      <c r="O12" s="399"/>
      <c r="P12" s="399"/>
      <c r="Q12" s="399"/>
      <c r="R12" s="10"/>
      <c r="S12" s="10"/>
      <c r="T12" s="10"/>
      <c r="U12" s="10"/>
      <c r="V12" s="10"/>
      <c r="W12" s="10"/>
      <c r="X12" s="10"/>
      <c r="Y12" s="10"/>
    </row>
    <row r="13" spans="2:25" ht="38.25" customHeight="1" thickBot="1" x14ac:dyDescent="0.35">
      <c r="B13" s="400" t="s">
        <v>28</v>
      </c>
      <c r="C13" s="400"/>
      <c r="D13" s="400"/>
      <c r="E13" s="400"/>
      <c r="F13" s="401"/>
      <c r="G13" s="386" t="s">
        <v>29</v>
      </c>
      <c r="H13" s="387"/>
      <c r="I13" s="387"/>
      <c r="J13" s="388"/>
      <c r="K13" s="387" t="s">
        <v>30</v>
      </c>
      <c r="L13" s="387"/>
      <c r="M13" s="387"/>
      <c r="N13" s="387"/>
      <c r="O13" s="388"/>
      <c r="P13" s="386" t="s">
        <v>31</v>
      </c>
      <c r="Q13" s="388"/>
      <c r="R13" s="10"/>
      <c r="S13" s="10"/>
      <c r="T13" s="10"/>
      <c r="U13" s="10"/>
      <c r="V13" s="10"/>
      <c r="W13" s="10"/>
      <c r="X13" s="10"/>
      <c r="Y13" s="10"/>
    </row>
    <row r="14" spans="2:25" ht="53.4" thickBot="1" x14ac:dyDescent="0.35">
      <c r="B14" s="402" t="s">
        <v>32</v>
      </c>
      <c r="C14" s="403"/>
      <c r="D14" s="59" t="s">
        <v>33</v>
      </c>
      <c r="E14" s="60" t="s">
        <v>34</v>
      </c>
      <c r="F14" s="14" t="s">
        <v>35</v>
      </c>
      <c r="G14" s="12" t="s">
        <v>36</v>
      </c>
      <c r="H14" s="61" t="s">
        <v>37</v>
      </c>
      <c r="I14" s="18" t="s">
        <v>38</v>
      </c>
      <c r="J14" s="14" t="s">
        <v>39</v>
      </c>
      <c r="K14" s="286" t="s">
        <v>40</v>
      </c>
      <c r="L14" s="59" t="s">
        <v>41</v>
      </c>
      <c r="M14" s="59" t="s">
        <v>42</v>
      </c>
      <c r="N14" s="60" t="s">
        <v>43</v>
      </c>
      <c r="O14" s="63" t="s">
        <v>44</v>
      </c>
      <c r="P14" s="64" t="s">
        <v>45</v>
      </c>
      <c r="Q14" s="291" t="s">
        <v>46</v>
      </c>
      <c r="R14" s="186"/>
      <c r="S14" s="10"/>
      <c r="T14" s="10"/>
      <c r="U14" s="10"/>
      <c r="V14" s="10"/>
      <c r="W14" s="10"/>
      <c r="X14" s="10"/>
      <c r="Y14" s="10"/>
    </row>
    <row r="15" spans="2:25" x14ac:dyDescent="0.3">
      <c r="B15" s="66" t="str">
        <f>[8]Mides!E6</f>
        <v>Carolina</v>
      </c>
      <c r="C15" s="67" t="str">
        <f>[8]Mides!D6</f>
        <v xml:space="preserve">García </v>
      </c>
      <c r="D15" s="68" t="str">
        <f>IF([8]Mides!F6=1,"X"," ")</f>
        <v>X</v>
      </c>
      <c r="E15" s="68" t="str">
        <f>IF([8]Mides!F6=2,"X"," ")</f>
        <v xml:space="preserve"> </v>
      </c>
      <c r="F15" s="69">
        <f>[8]Mides!B6</f>
        <v>3206645381318</v>
      </c>
      <c r="G15" s="68" t="str">
        <f>IF(AND([8]Mides!H6&gt;=1,[8]Mides!H6&lt;=14),"X"," ")</f>
        <v xml:space="preserve"> </v>
      </c>
      <c r="H15" s="68" t="str">
        <f>IF(AND([8]Mides!H6&gt;=14,[8]Mides!H6&lt;=30),"X"," ")</f>
        <v xml:space="preserve"> </v>
      </c>
      <c r="I15" s="68" t="str">
        <f>IF(AND([8]Mides!H6&gt;=31,[8]Mides!H6&lt;=60),"X","  ")</f>
        <v xml:space="preserve">  </v>
      </c>
      <c r="J15" s="68" t="str">
        <f>IF([8]Mides!H6&gt;60,"X", "  ")</f>
        <v>X</v>
      </c>
      <c r="K15" s="70" t="str">
        <f>[8]Mides!N6</f>
        <v>X</v>
      </c>
      <c r="L15" s="70">
        <f>[8]Mides!K6</f>
        <v>0</v>
      </c>
      <c r="M15" s="70">
        <f>[8]Mides!L6</f>
        <v>0</v>
      </c>
      <c r="N15" s="70">
        <f>[8]Mides!M6</f>
        <v>0</v>
      </c>
      <c r="O15" s="70">
        <f t="shared" ref="O15:O78" si="0">SUM(K15:N15)</f>
        <v>0</v>
      </c>
      <c r="P15" s="70" t="str">
        <f>[8]Mides!R6</f>
        <v>Guatemala</v>
      </c>
      <c r="Q15" s="70" t="str">
        <f>[8]Mides!S6</f>
        <v>Guatemala</v>
      </c>
      <c r="R15" s="10"/>
      <c r="S15" s="10"/>
      <c r="T15" s="10"/>
      <c r="U15" s="10"/>
      <c r="V15" s="10"/>
      <c r="W15" s="10"/>
      <c r="X15" s="10"/>
      <c r="Y15" s="10"/>
    </row>
    <row r="16" spans="2:25" x14ac:dyDescent="0.3">
      <c r="B16" s="66" t="str">
        <f>[8]Mides!E7</f>
        <v>Alejandro</v>
      </c>
      <c r="C16" s="67" t="str">
        <f>[8]Mides!D7</f>
        <v>Peréz</v>
      </c>
      <c r="D16" s="68" t="str">
        <f>IF([8]Mides!F7=1,"X"," ")</f>
        <v xml:space="preserve"> </v>
      </c>
      <c r="E16" s="68" t="str">
        <f>IF([8]Mides!F7=2,"X"," ")</f>
        <v>X</v>
      </c>
      <c r="F16" s="69">
        <f>[8]Mides!B7</f>
        <v>2319122530917</v>
      </c>
      <c r="G16" s="68" t="str">
        <f>IF(AND([8]Mides!H7&gt;=1,[8]Mides!H7&lt;=14),"X"," ")</f>
        <v xml:space="preserve"> </v>
      </c>
      <c r="H16" s="68" t="str">
        <f>IF(AND([8]Mides!H7&gt;=14,[8]Mides!H7&lt;=30),"X"," ")</f>
        <v xml:space="preserve"> </v>
      </c>
      <c r="I16" s="68" t="str">
        <f>IF(AND([8]Mides!H7&gt;=31,[8]Mides!H7&lt;=60),"X","  ")</f>
        <v xml:space="preserve">  </v>
      </c>
      <c r="J16" s="68" t="str">
        <f>IF([8]Mides!H7&gt;60,"X", "  ")</f>
        <v>X</v>
      </c>
      <c r="K16" s="70">
        <f>[8]Mides!N7</f>
        <v>0</v>
      </c>
      <c r="L16" s="70">
        <f>[8]Mides!K7</f>
        <v>0</v>
      </c>
      <c r="M16" s="70">
        <f>[8]Mides!L7</f>
        <v>0</v>
      </c>
      <c r="N16" s="70" t="str">
        <f>[8]Mides!M7</f>
        <v>X</v>
      </c>
      <c r="O16" s="70">
        <f t="shared" si="0"/>
        <v>0</v>
      </c>
      <c r="P16" s="70" t="str">
        <f>[8]Mides!R7</f>
        <v>Guatemala</v>
      </c>
      <c r="Q16" s="70" t="str">
        <f>[8]Mides!S7</f>
        <v>Guatemala</v>
      </c>
      <c r="R16" s="10"/>
      <c r="S16" s="10"/>
      <c r="T16" s="10"/>
      <c r="U16" s="10"/>
      <c r="V16" s="10"/>
      <c r="W16" s="10"/>
      <c r="X16" s="10"/>
      <c r="Y16" s="10"/>
    </row>
    <row r="17" spans="2:25" x14ac:dyDescent="0.3">
      <c r="B17" s="66" t="str">
        <f>[8]Mides!E8</f>
        <v>Francisco</v>
      </c>
      <c r="C17" s="67" t="str">
        <f>[8]Mides!D8</f>
        <v>Barahona</v>
      </c>
      <c r="D17" s="68" t="str">
        <f>IF([8]Mides!F8=1,"X"," ")</f>
        <v xml:space="preserve"> </v>
      </c>
      <c r="E17" s="68" t="str">
        <f>IF([8]Mides!F8=2,"X"," ")</f>
        <v>X</v>
      </c>
      <c r="F17" s="69">
        <f>[8]Mides!B8</f>
        <v>1737990510116</v>
      </c>
      <c r="G17" s="68" t="str">
        <f>IF(AND([8]Mides!H8&gt;=1,[8]Mides!H8&lt;=14),"X"," ")</f>
        <v xml:space="preserve"> </v>
      </c>
      <c r="H17" s="68" t="str">
        <f>IF(AND([8]Mides!H8&gt;=14,[8]Mides!H8&lt;=30),"X"," ")</f>
        <v xml:space="preserve"> </v>
      </c>
      <c r="I17" s="68" t="str">
        <f>IF(AND([8]Mides!H8&gt;=31,[8]Mides!H8&lt;=60),"X","  ")</f>
        <v xml:space="preserve">  </v>
      </c>
      <c r="J17" s="68" t="str">
        <f>IF([8]Mides!H8&gt;60,"X", "  ")</f>
        <v>X</v>
      </c>
      <c r="K17" s="70">
        <f>[8]Mides!N8</f>
        <v>0</v>
      </c>
      <c r="L17" s="70">
        <f>[8]Mides!K8</f>
        <v>0</v>
      </c>
      <c r="M17" s="70">
        <f>[8]Mides!L8</f>
        <v>0</v>
      </c>
      <c r="N17" s="70" t="str">
        <f>[8]Mides!M8</f>
        <v>X</v>
      </c>
      <c r="O17" s="70">
        <f t="shared" si="0"/>
        <v>0</v>
      </c>
      <c r="P17" s="70" t="str">
        <f>[8]Mides!R8</f>
        <v>Guatemala</v>
      </c>
      <c r="Q17" s="70" t="str">
        <f>[8]Mides!S8</f>
        <v>Guatemala</v>
      </c>
      <c r="R17" s="10"/>
      <c r="S17" s="10"/>
      <c r="T17" s="10"/>
      <c r="U17" s="10"/>
      <c r="V17" s="10"/>
      <c r="W17" s="10"/>
      <c r="X17" s="10"/>
      <c r="Y17" s="10"/>
    </row>
    <row r="18" spans="2:25" x14ac:dyDescent="0.3">
      <c r="B18" s="66" t="str">
        <f>[8]Mides!E9</f>
        <v>Oscar</v>
      </c>
      <c r="C18" s="67" t="str">
        <f>[8]Mides!D9</f>
        <v>Lebold</v>
      </c>
      <c r="D18" s="68" t="str">
        <f>IF([8]Mides!F9=1,"X"," ")</f>
        <v xml:space="preserve"> </v>
      </c>
      <c r="E18" s="68" t="str">
        <f>IF([8]Mides!F9=2,"X"," ")</f>
        <v>X</v>
      </c>
      <c r="F18" s="69">
        <f>[8]Mides!B9</f>
        <v>2324834690710</v>
      </c>
      <c r="G18" s="68" t="str">
        <f>IF(AND([8]Mides!H9&gt;=1,[8]Mides!H9&lt;=14),"X"," ")</f>
        <v xml:space="preserve"> </v>
      </c>
      <c r="H18" s="68" t="str">
        <f>IF(AND([8]Mides!H9&gt;=14,[8]Mides!H9&lt;=30),"X"," ")</f>
        <v xml:space="preserve"> </v>
      </c>
      <c r="I18" s="68" t="str">
        <f>IF(AND([8]Mides!H9&gt;=31,[8]Mides!H9&lt;=60),"X","  ")</f>
        <v xml:space="preserve">  </v>
      </c>
      <c r="J18" s="68" t="str">
        <f>IF([8]Mides!H9&gt;60,"X", "  ")</f>
        <v>X</v>
      </c>
      <c r="K18" s="70">
        <f>[8]Mides!N9</f>
        <v>0</v>
      </c>
      <c r="L18" s="70">
        <f>[8]Mides!K9</f>
        <v>0</v>
      </c>
      <c r="M18" s="70">
        <f>[8]Mides!L9</f>
        <v>0</v>
      </c>
      <c r="N18" s="70" t="str">
        <f>[8]Mides!M9</f>
        <v>X</v>
      </c>
      <c r="O18" s="70">
        <f t="shared" si="0"/>
        <v>0</v>
      </c>
      <c r="P18" s="70" t="str">
        <f>[8]Mides!R9</f>
        <v>Guatemala</v>
      </c>
      <c r="Q18" s="70" t="str">
        <f>[8]Mides!S9</f>
        <v>Guatemala</v>
      </c>
      <c r="R18" s="10"/>
      <c r="S18" s="10"/>
      <c r="T18" s="10"/>
      <c r="U18" s="10"/>
      <c r="V18" s="10"/>
      <c r="W18" s="10"/>
      <c r="X18" s="10"/>
      <c r="Y18" s="10"/>
    </row>
    <row r="19" spans="2:25" x14ac:dyDescent="0.3">
      <c r="B19" s="66" t="str">
        <f>[8]Mides!E10</f>
        <v>Mazariegos</v>
      </c>
      <c r="C19" s="67" t="str">
        <f>[8]Mides!D10</f>
        <v>Reina</v>
      </c>
      <c r="D19" s="68" t="str">
        <f>IF([8]Mides!F10=1,"X"," ")</f>
        <v>X</v>
      </c>
      <c r="E19" s="68" t="str">
        <f>IF([8]Mides!F10=2,"X"," ")</f>
        <v xml:space="preserve"> </v>
      </c>
      <c r="F19" s="69">
        <f>[8]Mides!B10</f>
        <v>2351945490101</v>
      </c>
      <c r="G19" s="68" t="str">
        <f>IF(AND([8]Mides!H10&gt;=1,[8]Mides!H10&lt;=14),"X"," ")</f>
        <v xml:space="preserve"> </v>
      </c>
      <c r="H19" s="68" t="str">
        <f>IF(AND([8]Mides!H10&gt;=14,[8]Mides!H10&lt;=30),"X"," ")</f>
        <v xml:space="preserve"> </v>
      </c>
      <c r="I19" s="68" t="str">
        <f>IF(AND([8]Mides!H10&gt;=31,[8]Mides!H10&lt;=60),"X","  ")</f>
        <v xml:space="preserve">  </v>
      </c>
      <c r="J19" s="68" t="str">
        <f>IF([8]Mides!H10&gt;60,"X", "  ")</f>
        <v>X</v>
      </c>
      <c r="K19" s="70">
        <f>[8]Mides!N10</f>
        <v>0</v>
      </c>
      <c r="L19" s="70">
        <f>[8]Mides!K10</f>
        <v>0</v>
      </c>
      <c r="M19" s="70">
        <f>[8]Mides!L10</f>
        <v>0</v>
      </c>
      <c r="N19" s="70" t="str">
        <f>[8]Mides!M10</f>
        <v>X</v>
      </c>
      <c r="O19" s="70">
        <f t="shared" si="0"/>
        <v>0</v>
      </c>
      <c r="P19" s="70" t="str">
        <f>[8]Mides!R10</f>
        <v>Guatemala</v>
      </c>
      <c r="Q19" s="70" t="str">
        <f>[8]Mides!S10</f>
        <v>Guatemala</v>
      </c>
      <c r="R19" s="10"/>
      <c r="S19" s="10"/>
      <c r="T19" s="10"/>
      <c r="U19" s="10"/>
      <c r="V19" s="10"/>
      <c r="W19" s="10"/>
      <c r="X19" s="10"/>
      <c r="Y19" s="10"/>
    </row>
    <row r="20" spans="2:25" x14ac:dyDescent="0.3">
      <c r="B20" s="66" t="str">
        <f>[8]Mides!E11</f>
        <v>Cesar</v>
      </c>
      <c r="C20" s="67" t="str">
        <f>[8]Mides!D11</f>
        <v>Pacheco</v>
      </c>
      <c r="D20" s="68" t="str">
        <f>IF([8]Mides!F11=1,"X"," ")</f>
        <v xml:space="preserve"> </v>
      </c>
      <c r="E20" s="68" t="str">
        <f>IF([8]Mides!F11=2,"X"," ")</f>
        <v>X</v>
      </c>
      <c r="F20" s="69" t="str">
        <f>[8]Mides!B11</f>
        <v>Menor de Edad</v>
      </c>
      <c r="G20" s="68" t="str">
        <f>IF(AND([8]Mides!H11&gt;=1,[8]Mides!H11&lt;=14),"X"," ")</f>
        <v xml:space="preserve"> </v>
      </c>
      <c r="H20" s="68" t="str">
        <f>IF(AND([8]Mides!H11&gt;=14,[8]Mides!H11&lt;=30),"X"," ")</f>
        <v xml:space="preserve"> </v>
      </c>
      <c r="I20" s="68" t="str">
        <f>IF(AND([8]Mides!H11&gt;=31,[8]Mides!H11&lt;=60),"X","  ")</f>
        <v xml:space="preserve">  </v>
      </c>
      <c r="J20" s="68" t="str">
        <f>IF([8]Mides!H11&gt;60,"X", "  ")</f>
        <v>X</v>
      </c>
      <c r="K20" s="70">
        <f>[8]Mides!N11</f>
        <v>0</v>
      </c>
      <c r="L20" s="70">
        <f>[8]Mides!K11</f>
        <v>0</v>
      </c>
      <c r="M20" s="70">
        <f>[8]Mides!L11</f>
        <v>0</v>
      </c>
      <c r="N20" s="70" t="str">
        <f>[8]Mides!M11</f>
        <v>X</v>
      </c>
      <c r="O20" s="70">
        <f t="shared" si="0"/>
        <v>0</v>
      </c>
      <c r="P20" s="70" t="str">
        <f>[8]Mides!R11</f>
        <v>Guatemala</v>
      </c>
      <c r="Q20" s="70" t="str">
        <f>[8]Mides!S11</f>
        <v>Guatemala</v>
      </c>
      <c r="R20" s="10"/>
      <c r="S20" s="10"/>
      <c r="T20" s="10"/>
      <c r="U20" s="10"/>
      <c r="V20" s="10"/>
      <c r="W20" s="10"/>
      <c r="X20" s="10"/>
      <c r="Y20" s="10"/>
    </row>
    <row r="21" spans="2:25" x14ac:dyDescent="0.3">
      <c r="B21" s="66" t="str">
        <f>[8]Mides!E12</f>
        <v xml:space="preserve">Daniela </v>
      </c>
      <c r="C21" s="67" t="str">
        <f>[8]Mides!D12</f>
        <v>Pacheco</v>
      </c>
      <c r="D21" s="68" t="str">
        <f>IF([8]Mides!F12=1,"X"," ")</f>
        <v>X</v>
      </c>
      <c r="E21" s="68" t="str">
        <f>IF([8]Mides!F12=2,"X"," ")</f>
        <v xml:space="preserve"> </v>
      </c>
      <c r="F21" s="69" t="str">
        <f>[8]Mides!B12</f>
        <v>Menor de Edad</v>
      </c>
      <c r="G21" s="68" t="str">
        <f>IF(AND([8]Mides!H12&gt;=1,[8]Mides!H12&lt;=14),"X"," ")</f>
        <v xml:space="preserve"> </v>
      </c>
      <c r="H21" s="68" t="str">
        <f>IF(AND([8]Mides!H12&gt;=14,[8]Mides!H12&lt;=30),"X"," ")</f>
        <v xml:space="preserve"> </v>
      </c>
      <c r="I21" s="68" t="str">
        <f>IF(AND([8]Mides!H12&gt;=31,[8]Mides!H12&lt;=60),"X","  ")</f>
        <v xml:space="preserve">  </v>
      </c>
      <c r="J21" s="68" t="str">
        <f>IF([8]Mides!H12&gt;60,"X", "  ")</f>
        <v>X</v>
      </c>
      <c r="K21" s="70">
        <f>[8]Mides!N12</f>
        <v>0</v>
      </c>
      <c r="L21" s="70">
        <f>[8]Mides!K12</f>
        <v>0</v>
      </c>
      <c r="M21" s="70">
        <f>[8]Mides!L12</f>
        <v>0</v>
      </c>
      <c r="N21" s="70" t="str">
        <f>[8]Mides!M12</f>
        <v>X</v>
      </c>
      <c r="O21" s="70">
        <f t="shared" si="0"/>
        <v>0</v>
      </c>
      <c r="P21" s="70" t="str">
        <f>[8]Mides!R12</f>
        <v>Guatemala</v>
      </c>
      <c r="Q21" s="70" t="str">
        <f>[8]Mides!S12</f>
        <v>Guatemala</v>
      </c>
      <c r="R21" s="10"/>
      <c r="S21" s="10"/>
      <c r="T21" s="10"/>
      <c r="U21" s="10"/>
      <c r="V21" s="10"/>
      <c r="W21" s="10"/>
      <c r="X21" s="10"/>
      <c r="Y21" s="10"/>
    </row>
    <row r="22" spans="2:25" x14ac:dyDescent="0.3">
      <c r="B22" s="66" t="str">
        <f>[8]Mides!E13</f>
        <v>Guadalupe</v>
      </c>
      <c r="C22" s="67" t="str">
        <f>[8]Mides!D13</f>
        <v>Hernandez</v>
      </c>
      <c r="D22" s="68" t="str">
        <f>IF([8]Mides!F13=1,"X"," ")</f>
        <v>X</v>
      </c>
      <c r="E22" s="68" t="str">
        <f>IF([8]Mides!F13=2,"X"," ")</f>
        <v xml:space="preserve"> </v>
      </c>
      <c r="F22" s="69" t="str">
        <f>[8]Mides!B13</f>
        <v>Menor de Edad</v>
      </c>
      <c r="G22" s="68" t="str">
        <f>IF(AND([8]Mides!H13&gt;=1,[8]Mides!H13&lt;=14),"X"," ")</f>
        <v xml:space="preserve"> </v>
      </c>
      <c r="H22" s="68" t="str">
        <f>IF(AND([8]Mides!H13&gt;=14,[8]Mides!H13&lt;=30),"X"," ")</f>
        <v xml:space="preserve"> </v>
      </c>
      <c r="I22" s="68" t="str">
        <f>IF(AND([8]Mides!H13&gt;=31,[8]Mides!H13&lt;=60),"X","  ")</f>
        <v xml:space="preserve">  </v>
      </c>
      <c r="J22" s="68" t="str">
        <f>IF([8]Mides!H13&gt;60,"X", "  ")</f>
        <v>X</v>
      </c>
      <c r="K22" s="70">
        <f>[8]Mides!N13</f>
        <v>0</v>
      </c>
      <c r="L22" s="70">
        <f>[8]Mides!K13</f>
        <v>0</v>
      </c>
      <c r="M22" s="70">
        <f>[8]Mides!L13</f>
        <v>0</v>
      </c>
      <c r="N22" s="70" t="str">
        <f>[8]Mides!M13</f>
        <v>X</v>
      </c>
      <c r="O22" s="70">
        <f t="shared" si="0"/>
        <v>0</v>
      </c>
      <c r="P22" s="70" t="str">
        <f>[8]Mides!R13</f>
        <v>Guatemala</v>
      </c>
      <c r="Q22" s="70" t="str">
        <f>[8]Mides!S13</f>
        <v>Guatemala</v>
      </c>
      <c r="R22" s="10"/>
      <c r="S22" s="10"/>
      <c r="T22" s="10"/>
      <c r="U22" s="10"/>
      <c r="V22" s="10"/>
      <c r="W22" s="10"/>
      <c r="X22" s="10"/>
      <c r="Y22" s="10"/>
    </row>
    <row r="23" spans="2:25" x14ac:dyDescent="0.3">
      <c r="B23" s="66" t="str">
        <f>[8]Mides!E14</f>
        <v>Karla</v>
      </c>
      <c r="C23" s="67" t="str">
        <f>[8]Mides!D14</f>
        <v>Chacón</v>
      </c>
      <c r="D23" s="68" t="str">
        <f>IF([8]Mides!F14=1,"X"," ")</f>
        <v>X</v>
      </c>
      <c r="E23" s="68" t="str">
        <f>IF([8]Mides!F14=2,"X"," ")</f>
        <v xml:space="preserve"> </v>
      </c>
      <c r="F23" s="69">
        <f>[8]Mides!B14</f>
        <v>1970415820101</v>
      </c>
      <c r="G23" s="68" t="str">
        <f>IF(AND([8]Mides!H14&gt;=1,[8]Mides!H14&lt;=14),"X"," ")</f>
        <v xml:space="preserve"> </v>
      </c>
      <c r="H23" s="68" t="str">
        <f>IF(AND([8]Mides!H14&gt;=14,[8]Mides!H14&lt;=30),"X"," ")</f>
        <v xml:space="preserve"> </v>
      </c>
      <c r="I23" s="68" t="str">
        <f>IF(AND([8]Mides!H14&gt;=31,[8]Mides!H14&lt;=60),"X","  ")</f>
        <v xml:space="preserve">  </v>
      </c>
      <c r="J23" s="68" t="str">
        <f>IF([8]Mides!H14&gt;60,"X", "  ")</f>
        <v>X</v>
      </c>
      <c r="K23" s="70">
        <f>[8]Mides!N14</f>
        <v>0</v>
      </c>
      <c r="L23" s="70">
        <f>[8]Mides!K14</f>
        <v>0</v>
      </c>
      <c r="M23" s="70">
        <f>[8]Mides!L14</f>
        <v>0</v>
      </c>
      <c r="N23" s="70" t="str">
        <f>[8]Mides!M14</f>
        <v>X</v>
      </c>
      <c r="O23" s="70">
        <f t="shared" si="0"/>
        <v>0</v>
      </c>
      <c r="P23" s="70" t="str">
        <f>[8]Mides!R14</f>
        <v>Guatemala</v>
      </c>
      <c r="Q23" s="70" t="str">
        <f>[8]Mides!S14</f>
        <v>Guatemala</v>
      </c>
      <c r="R23" s="10"/>
      <c r="S23" s="10"/>
      <c r="T23" s="10"/>
      <c r="U23" s="10"/>
      <c r="V23" s="10"/>
      <c r="W23" s="10"/>
      <c r="X23" s="10"/>
      <c r="Y23" s="10"/>
    </row>
    <row r="24" spans="2:25" x14ac:dyDescent="0.3">
      <c r="B24" s="66" t="str">
        <f>[8]Mides!E15</f>
        <v>Esmeralda</v>
      </c>
      <c r="C24" s="67" t="str">
        <f>[8]Mides!D15</f>
        <v>Cabrera</v>
      </c>
      <c r="D24" s="68" t="str">
        <f>IF([8]Mides!F15=1,"X"," ")</f>
        <v>X</v>
      </c>
      <c r="E24" s="68" t="str">
        <f>IF([8]Mides!F15=2,"X"," ")</f>
        <v xml:space="preserve"> </v>
      </c>
      <c r="F24" s="69" t="str">
        <f>[8]Mides!B15</f>
        <v>Menor de Edad</v>
      </c>
      <c r="G24" s="68" t="str">
        <f>IF(AND([8]Mides!H15&gt;=1,[8]Mides!H15&lt;=14),"X"," ")</f>
        <v xml:space="preserve"> </v>
      </c>
      <c r="H24" s="68" t="str">
        <f>IF(AND([8]Mides!H15&gt;=14,[8]Mides!H15&lt;=30),"X"," ")</f>
        <v xml:space="preserve"> </v>
      </c>
      <c r="I24" s="68" t="str">
        <f>IF(AND([8]Mides!H15&gt;=31,[8]Mides!H15&lt;=60),"X","  ")</f>
        <v xml:space="preserve">  </v>
      </c>
      <c r="J24" s="68" t="str">
        <f>IF([8]Mides!H15&gt;60,"X", "  ")</f>
        <v>X</v>
      </c>
      <c r="K24" s="70">
        <f>[8]Mides!N15</f>
        <v>0</v>
      </c>
      <c r="L24" s="70">
        <f>[8]Mides!K15</f>
        <v>0</v>
      </c>
      <c r="M24" s="70">
        <f>[8]Mides!L15</f>
        <v>0</v>
      </c>
      <c r="N24" s="70" t="str">
        <f>[8]Mides!M15</f>
        <v>X</v>
      </c>
      <c r="O24" s="70">
        <f t="shared" si="0"/>
        <v>0</v>
      </c>
      <c r="P24" s="70" t="str">
        <f>[8]Mides!R15</f>
        <v>Guatemala</v>
      </c>
      <c r="Q24" s="70" t="str">
        <f>[8]Mides!S15</f>
        <v>Guatemala</v>
      </c>
      <c r="R24" s="10"/>
      <c r="S24" s="10"/>
      <c r="T24" s="10"/>
      <c r="U24" s="10"/>
      <c r="V24" s="10"/>
      <c r="W24" s="10"/>
      <c r="X24" s="10"/>
      <c r="Y24" s="10"/>
    </row>
    <row r="25" spans="2:25" x14ac:dyDescent="0.3">
      <c r="B25" s="66" t="str">
        <f>[8]Mides!E16</f>
        <v>Marco</v>
      </c>
      <c r="C25" s="67" t="str">
        <f>[8]Mides!D16</f>
        <v>Ramirez</v>
      </c>
      <c r="D25" s="68" t="str">
        <f>IF([8]Mides!F16=1,"X"," ")</f>
        <v xml:space="preserve"> </v>
      </c>
      <c r="E25" s="68" t="str">
        <f>IF([8]Mides!F16=2,"X"," ")</f>
        <v>X</v>
      </c>
      <c r="F25" s="69">
        <f>[8]Mides!B16</f>
        <v>1844690740506</v>
      </c>
      <c r="G25" s="68" t="str">
        <f>IF(AND([8]Mides!H16&gt;=1,[8]Mides!H16&lt;=14),"X"," ")</f>
        <v xml:space="preserve"> </v>
      </c>
      <c r="H25" s="68" t="str">
        <f>IF(AND([8]Mides!H16&gt;=14,[8]Mides!H16&lt;=30),"X"," ")</f>
        <v xml:space="preserve"> </v>
      </c>
      <c r="I25" s="68" t="str">
        <f>IF(AND([8]Mides!H16&gt;=31,[8]Mides!H16&lt;=60),"X","  ")</f>
        <v xml:space="preserve">  </v>
      </c>
      <c r="J25" s="68" t="str">
        <f>IF([8]Mides!H16&gt;60,"X", "  ")</f>
        <v>X</v>
      </c>
      <c r="K25" s="70">
        <f>[8]Mides!N16</f>
        <v>0</v>
      </c>
      <c r="L25" s="70">
        <f>[8]Mides!K16</f>
        <v>0</v>
      </c>
      <c r="M25" s="70">
        <f>[8]Mides!L16</f>
        <v>0</v>
      </c>
      <c r="N25" s="70" t="str">
        <f>[8]Mides!M16</f>
        <v>X</v>
      </c>
      <c r="O25" s="70">
        <f t="shared" si="0"/>
        <v>0</v>
      </c>
      <c r="P25" s="70" t="str">
        <f>[8]Mides!R16</f>
        <v>Guatemala</v>
      </c>
      <c r="Q25" s="70" t="str">
        <f>[8]Mides!S16</f>
        <v>Guatemala</v>
      </c>
      <c r="R25" s="10"/>
      <c r="S25" s="10"/>
      <c r="T25" s="10"/>
      <c r="U25" s="10"/>
      <c r="V25" s="10"/>
      <c r="W25" s="10"/>
      <c r="X25" s="10"/>
      <c r="Y25" s="10"/>
    </row>
    <row r="26" spans="2:25" x14ac:dyDescent="0.3">
      <c r="B26" s="66" t="str">
        <f>[8]Mides!E17</f>
        <v>Julián</v>
      </c>
      <c r="C26" s="67" t="str">
        <f>[8]Mides!D17</f>
        <v>López</v>
      </c>
      <c r="D26" s="68" t="str">
        <f>IF([8]Mides!F17=1,"X"," ")</f>
        <v xml:space="preserve"> </v>
      </c>
      <c r="E26" s="68" t="str">
        <f>IF([8]Mides!F17=2,"X"," ")</f>
        <v>X</v>
      </c>
      <c r="F26" s="69">
        <f>[8]Mides!B17</f>
        <v>2437185191013</v>
      </c>
      <c r="G26" s="68" t="str">
        <f>IF(AND([8]Mides!H17&gt;=1,[8]Mides!H17&lt;=14),"X"," ")</f>
        <v xml:space="preserve"> </v>
      </c>
      <c r="H26" s="68" t="str">
        <f>IF(AND([8]Mides!H17&gt;=14,[8]Mides!H17&lt;=30),"X"," ")</f>
        <v xml:space="preserve"> </v>
      </c>
      <c r="I26" s="68" t="str">
        <f>IF(AND([8]Mides!H17&gt;=31,[8]Mides!H17&lt;=60),"X","  ")</f>
        <v xml:space="preserve">  </v>
      </c>
      <c r="J26" s="68" t="str">
        <f>IF([8]Mides!H17&gt;60,"X", "  ")</f>
        <v>X</v>
      </c>
      <c r="K26" s="70" t="str">
        <f>[8]Mides!N17</f>
        <v>X</v>
      </c>
      <c r="L26" s="70">
        <f>[8]Mides!K17</f>
        <v>0</v>
      </c>
      <c r="M26" s="70">
        <f>[8]Mides!L17</f>
        <v>0</v>
      </c>
      <c r="N26" s="70">
        <f>[8]Mides!M17</f>
        <v>0</v>
      </c>
      <c r="O26" s="70">
        <f t="shared" si="0"/>
        <v>0</v>
      </c>
      <c r="P26" s="70" t="str">
        <f>[8]Mides!R17</f>
        <v>Guatemala</v>
      </c>
      <c r="Q26" s="70" t="str">
        <f>[8]Mides!S17</f>
        <v>Guatemala</v>
      </c>
      <c r="R26" s="10"/>
      <c r="S26" s="10"/>
      <c r="T26" s="10"/>
      <c r="U26" s="10"/>
      <c r="V26" s="10"/>
      <c r="W26" s="10"/>
      <c r="X26" s="10"/>
      <c r="Y26" s="10"/>
    </row>
    <row r="27" spans="2:25" x14ac:dyDescent="0.3">
      <c r="B27" s="66" t="str">
        <f>[8]Mides!E18</f>
        <v>Pablo</v>
      </c>
      <c r="C27" s="67" t="str">
        <f>[8]Mides!D18</f>
        <v>Castillo</v>
      </c>
      <c r="D27" s="68" t="str">
        <f>IF([8]Mides!F18=1,"X"," ")</f>
        <v xml:space="preserve"> </v>
      </c>
      <c r="E27" s="68" t="str">
        <f>IF([8]Mides!F18=2,"X"," ")</f>
        <v>X</v>
      </c>
      <c r="F27" s="69">
        <f>[8]Mides!B18</f>
        <v>2868783560101</v>
      </c>
      <c r="G27" s="68" t="str">
        <f>IF(AND([8]Mides!H18&gt;=1,[8]Mides!H18&lt;=14),"X"," ")</f>
        <v xml:space="preserve"> </v>
      </c>
      <c r="H27" s="68" t="str">
        <f>IF(AND([8]Mides!H18&gt;=14,[8]Mides!H18&lt;=30),"X"," ")</f>
        <v xml:space="preserve"> </v>
      </c>
      <c r="I27" s="68" t="str">
        <f>IF(AND([8]Mides!H18&gt;=31,[8]Mides!H18&lt;=60),"X","  ")</f>
        <v xml:space="preserve">  </v>
      </c>
      <c r="J27" s="68" t="str">
        <f>IF([8]Mides!H18&gt;60,"X", "  ")</f>
        <v>X</v>
      </c>
      <c r="K27" s="70">
        <f>[8]Mides!N18</f>
        <v>0</v>
      </c>
      <c r="L27" s="70">
        <f>[8]Mides!K18</f>
        <v>0</v>
      </c>
      <c r="M27" s="70">
        <f>[8]Mides!L18</f>
        <v>0</v>
      </c>
      <c r="N27" s="70" t="str">
        <f>[8]Mides!M18</f>
        <v>X</v>
      </c>
      <c r="O27" s="70">
        <f t="shared" si="0"/>
        <v>0</v>
      </c>
      <c r="P27" s="70" t="str">
        <f>[8]Mides!R18</f>
        <v>Guatemala</v>
      </c>
      <c r="Q27" s="70" t="str">
        <f>[8]Mides!S18</f>
        <v>Guatemala</v>
      </c>
      <c r="R27" s="10"/>
      <c r="S27" s="10"/>
      <c r="T27" s="10"/>
      <c r="U27" s="10"/>
      <c r="V27" s="10"/>
      <c r="W27" s="10"/>
      <c r="X27" s="10"/>
      <c r="Y27" s="10"/>
    </row>
    <row r="28" spans="2:25" x14ac:dyDescent="0.3">
      <c r="B28" s="66" t="str">
        <f>[8]Mides!E19</f>
        <v>Francisco</v>
      </c>
      <c r="C28" s="67" t="str">
        <f>[8]Mides!D19</f>
        <v>Mérida</v>
      </c>
      <c r="D28" s="68" t="str">
        <f>IF([8]Mides!F19=1,"X"," ")</f>
        <v xml:space="preserve"> </v>
      </c>
      <c r="E28" s="68" t="str">
        <f>IF([8]Mides!F19=2,"X"," ")</f>
        <v>X</v>
      </c>
      <c r="F28" s="69">
        <f>[8]Mides!B19</f>
        <v>2666052570101</v>
      </c>
      <c r="G28" s="68" t="str">
        <f>IF(AND([8]Mides!H19&gt;=1,[8]Mides!H19&lt;=14),"X"," ")</f>
        <v xml:space="preserve"> </v>
      </c>
      <c r="H28" s="68" t="str">
        <f>IF(AND([8]Mides!H19&gt;=14,[8]Mides!H19&lt;=30),"X"," ")</f>
        <v xml:space="preserve"> </v>
      </c>
      <c r="I28" s="68" t="str">
        <f>IF(AND([8]Mides!H19&gt;=31,[8]Mides!H19&lt;=60),"X","  ")</f>
        <v xml:space="preserve">  </v>
      </c>
      <c r="J28" s="68" t="str">
        <f>IF([8]Mides!H19&gt;60,"X", "  ")</f>
        <v>X</v>
      </c>
      <c r="K28" s="70">
        <f>[8]Mides!N19</f>
        <v>0</v>
      </c>
      <c r="L28" s="70">
        <f>[8]Mides!K19</f>
        <v>0</v>
      </c>
      <c r="M28" s="70">
        <f>[8]Mides!L19</f>
        <v>0</v>
      </c>
      <c r="N28" s="70" t="str">
        <f>[8]Mides!M19</f>
        <v>X</v>
      </c>
      <c r="O28" s="70">
        <f t="shared" si="0"/>
        <v>0</v>
      </c>
      <c r="P28" s="70" t="str">
        <f>[8]Mides!R19</f>
        <v>Guatemala</v>
      </c>
      <c r="Q28" s="70" t="str">
        <f>[8]Mides!S19</f>
        <v>Guatemala</v>
      </c>
      <c r="R28" s="10"/>
      <c r="S28" s="10"/>
      <c r="T28" s="10"/>
      <c r="U28" s="10"/>
      <c r="V28" s="10"/>
      <c r="W28" s="10"/>
      <c r="X28" s="10"/>
      <c r="Y28" s="10"/>
    </row>
    <row r="29" spans="2:25" x14ac:dyDescent="0.3">
      <c r="B29" s="66" t="str">
        <f>[8]Mides!E20</f>
        <v>Mario</v>
      </c>
      <c r="C29" s="67" t="str">
        <f>[8]Mides!D20</f>
        <v>Godines</v>
      </c>
      <c r="D29" s="68" t="str">
        <f>IF([8]Mides!F20=1,"X"," ")</f>
        <v xml:space="preserve"> </v>
      </c>
      <c r="E29" s="68" t="str">
        <f>IF([8]Mides!F20=2,"X"," ")</f>
        <v>X</v>
      </c>
      <c r="F29" s="69">
        <f>[8]Mides!B20</f>
        <v>1822850730208</v>
      </c>
      <c r="G29" s="68" t="str">
        <f>IF(AND([8]Mides!H20&gt;=1,[8]Mides!H20&lt;=14),"X"," ")</f>
        <v xml:space="preserve"> </v>
      </c>
      <c r="H29" s="68" t="str">
        <f>IF(AND([8]Mides!H20&gt;=14,[8]Mides!H20&lt;=30),"X"," ")</f>
        <v xml:space="preserve"> </v>
      </c>
      <c r="I29" s="68" t="str">
        <f>IF(AND([8]Mides!H20&gt;=31,[8]Mides!H20&lt;=60),"X","  ")</f>
        <v xml:space="preserve">  </v>
      </c>
      <c r="J29" s="68" t="str">
        <f>IF([8]Mides!H20&gt;60,"X", "  ")</f>
        <v>X</v>
      </c>
      <c r="K29" s="70">
        <f>[8]Mides!N20</f>
        <v>0</v>
      </c>
      <c r="L29" s="70">
        <f>[8]Mides!K20</f>
        <v>0</v>
      </c>
      <c r="M29" s="70">
        <f>[8]Mides!L20</f>
        <v>0</v>
      </c>
      <c r="N29" s="70" t="str">
        <f>[8]Mides!M20</f>
        <v>X</v>
      </c>
      <c r="O29" s="70">
        <f t="shared" si="0"/>
        <v>0</v>
      </c>
      <c r="P29" s="70" t="str">
        <f>[8]Mides!R20</f>
        <v>Guatemala</v>
      </c>
      <c r="Q29" s="70" t="str">
        <f>[8]Mides!S20</f>
        <v>Guatemala</v>
      </c>
      <c r="R29" s="10"/>
      <c r="S29" s="10"/>
      <c r="T29" s="10"/>
      <c r="U29" s="10"/>
      <c r="V29" s="10"/>
      <c r="W29" s="10"/>
      <c r="X29" s="10"/>
      <c r="Y29" s="10"/>
    </row>
    <row r="30" spans="2:25" x14ac:dyDescent="0.3">
      <c r="B30" s="66" t="str">
        <f>[8]Mides!E21</f>
        <v>Ludwin</v>
      </c>
      <c r="C30" s="67" t="str">
        <f>[8]Mides!D21</f>
        <v>Anzueto</v>
      </c>
      <c r="D30" s="68" t="str">
        <f>IF([8]Mides!F21=1,"X"," ")</f>
        <v xml:space="preserve"> </v>
      </c>
      <c r="E30" s="68" t="str">
        <f>IF([8]Mides!F21=2,"X"," ")</f>
        <v>X</v>
      </c>
      <c r="F30" s="69">
        <f>[8]Mides!B21</f>
        <v>1996003920101</v>
      </c>
      <c r="G30" s="68" t="str">
        <f>IF(AND([8]Mides!H21&gt;=1,[8]Mides!H21&lt;=14),"X"," ")</f>
        <v xml:space="preserve"> </v>
      </c>
      <c r="H30" s="68" t="str">
        <f>IF(AND([8]Mides!H21&gt;=14,[8]Mides!H21&lt;=30),"X"," ")</f>
        <v xml:space="preserve"> </v>
      </c>
      <c r="I30" s="68" t="str">
        <f>IF(AND([8]Mides!H21&gt;=31,[8]Mides!H21&lt;=60),"X","  ")</f>
        <v xml:space="preserve">  </v>
      </c>
      <c r="J30" s="68" t="str">
        <f>IF([8]Mides!H21&gt;60,"X", "  ")</f>
        <v>X</v>
      </c>
      <c r="K30" s="70">
        <f>[8]Mides!N21</f>
        <v>0</v>
      </c>
      <c r="L30" s="70">
        <f>[8]Mides!K21</f>
        <v>0</v>
      </c>
      <c r="M30" s="70">
        <f>[8]Mides!L21</f>
        <v>0</v>
      </c>
      <c r="N30" s="70" t="str">
        <f>[8]Mides!M21</f>
        <v>X</v>
      </c>
      <c r="O30" s="70">
        <f t="shared" si="0"/>
        <v>0</v>
      </c>
      <c r="P30" s="70" t="str">
        <f>[8]Mides!R21</f>
        <v>Guatemala</v>
      </c>
      <c r="Q30" s="70" t="str">
        <f>[8]Mides!S21</f>
        <v>Guatemala</v>
      </c>
      <c r="R30" s="10"/>
      <c r="S30" s="10"/>
      <c r="T30" s="10"/>
      <c r="U30" s="10"/>
      <c r="V30" s="10"/>
      <c r="W30" s="10"/>
      <c r="X30" s="10"/>
      <c r="Y30" s="10"/>
    </row>
    <row r="31" spans="2:25" x14ac:dyDescent="0.3">
      <c r="B31" s="66" t="str">
        <f>[8]Mides!E22</f>
        <v>Selvin</v>
      </c>
      <c r="C31" s="67" t="str">
        <f>[8]Mides!D22</f>
        <v>Rivera</v>
      </c>
      <c r="D31" s="68" t="str">
        <f>IF([8]Mides!F22=1,"X"," ")</f>
        <v xml:space="preserve"> </v>
      </c>
      <c r="E31" s="68" t="str">
        <f>IF([8]Mides!F22=2,"X"," ")</f>
        <v>X</v>
      </c>
      <c r="F31" s="69">
        <f>[8]Mides!B22</f>
        <v>2280565781801</v>
      </c>
      <c r="G31" s="68" t="str">
        <f>IF(AND([8]Mides!H22&gt;=1,[8]Mides!H22&lt;=14),"X"," ")</f>
        <v xml:space="preserve"> </v>
      </c>
      <c r="H31" s="68" t="str">
        <f>IF(AND([8]Mides!H22&gt;=14,[8]Mides!H22&lt;=30),"X"," ")</f>
        <v xml:space="preserve"> </v>
      </c>
      <c r="I31" s="68" t="str">
        <f>IF(AND([8]Mides!H22&gt;=31,[8]Mides!H22&lt;=60),"X","  ")</f>
        <v xml:space="preserve">  </v>
      </c>
      <c r="J31" s="68" t="str">
        <f>IF([8]Mides!H22&gt;60,"X", "  ")</f>
        <v>X</v>
      </c>
      <c r="K31" s="70">
        <f>[8]Mides!N22</f>
        <v>0</v>
      </c>
      <c r="L31" s="70">
        <f>[8]Mides!K22</f>
        <v>0</v>
      </c>
      <c r="M31" s="70">
        <f>[8]Mides!L22</f>
        <v>0</v>
      </c>
      <c r="N31" s="70" t="str">
        <f>[8]Mides!M22</f>
        <v>X</v>
      </c>
      <c r="O31" s="70">
        <f t="shared" si="0"/>
        <v>0</v>
      </c>
      <c r="P31" s="70" t="str">
        <f>[8]Mides!R22</f>
        <v>Guatemala</v>
      </c>
      <c r="Q31" s="70" t="str">
        <f>[8]Mides!S22</f>
        <v>Guatemala</v>
      </c>
      <c r="R31" s="10"/>
      <c r="S31" s="10"/>
      <c r="T31" s="10"/>
      <c r="U31" s="10"/>
      <c r="V31" s="10"/>
      <c r="W31" s="10"/>
      <c r="X31" s="10"/>
      <c r="Y31" s="10"/>
    </row>
    <row r="32" spans="2:25" x14ac:dyDescent="0.3">
      <c r="B32" s="66" t="str">
        <f>[8]Mides!E23</f>
        <v>Nora</v>
      </c>
      <c r="C32" s="67" t="str">
        <f>[8]Mides!D23</f>
        <v>Grirón</v>
      </c>
      <c r="D32" s="68" t="str">
        <f>IF([8]Mides!F23=1,"X"," ")</f>
        <v>X</v>
      </c>
      <c r="E32" s="68" t="str">
        <f>IF([8]Mides!F23=2,"X"," ")</f>
        <v xml:space="preserve"> </v>
      </c>
      <c r="F32" s="69">
        <f>[8]Mides!B23</f>
        <v>2200722210101</v>
      </c>
      <c r="G32" s="68" t="str">
        <f>IF(AND([8]Mides!H23&gt;=1,[8]Mides!H23&lt;=14),"X"," ")</f>
        <v xml:space="preserve"> </v>
      </c>
      <c r="H32" s="68" t="str">
        <f>IF(AND([8]Mides!H23&gt;=14,[8]Mides!H23&lt;=30),"X"," ")</f>
        <v xml:space="preserve"> </v>
      </c>
      <c r="I32" s="68" t="str">
        <f>IF(AND([8]Mides!H23&gt;=31,[8]Mides!H23&lt;=60),"X","  ")</f>
        <v xml:space="preserve">  </v>
      </c>
      <c r="J32" s="68" t="str">
        <f>IF([8]Mides!H23&gt;60,"X", "  ")</f>
        <v>X</v>
      </c>
      <c r="K32" s="70">
        <f>[8]Mides!N23</f>
        <v>0</v>
      </c>
      <c r="L32" s="70">
        <f>[8]Mides!K23</f>
        <v>0</v>
      </c>
      <c r="M32" s="70">
        <f>[8]Mides!L23</f>
        <v>0</v>
      </c>
      <c r="N32" s="70" t="str">
        <f>[8]Mides!M23</f>
        <v>X</v>
      </c>
      <c r="O32" s="70">
        <f t="shared" si="0"/>
        <v>0</v>
      </c>
      <c r="P32" s="70" t="str">
        <f>[8]Mides!R23</f>
        <v>Guatemala</v>
      </c>
      <c r="Q32" s="70" t="str">
        <f>[8]Mides!S23</f>
        <v>Guatemala</v>
      </c>
      <c r="R32" s="10"/>
      <c r="S32" s="10"/>
      <c r="T32" s="10"/>
      <c r="U32" s="10"/>
      <c r="V32" s="10"/>
      <c r="W32" s="10"/>
      <c r="X32" s="10"/>
      <c r="Y32" s="10"/>
    </row>
    <row r="33" spans="2:25" x14ac:dyDescent="0.3">
      <c r="B33" s="66" t="str">
        <f>[8]Mides!E24</f>
        <v>Alejandro</v>
      </c>
      <c r="C33" s="67" t="str">
        <f>[8]Mides!D24</f>
        <v>Girón</v>
      </c>
      <c r="D33" s="68" t="str">
        <f>IF([8]Mides!F24=1,"X"," ")</f>
        <v xml:space="preserve"> </v>
      </c>
      <c r="E33" s="68" t="str">
        <f>IF([8]Mides!F24=2,"X"," ")</f>
        <v>X</v>
      </c>
      <c r="F33" s="69" t="str">
        <f>[8]Mides!B24</f>
        <v>Menor de Edad</v>
      </c>
      <c r="G33" s="68" t="str">
        <f>IF(AND([8]Mides!H24&gt;=1,[8]Mides!H24&lt;=14),"X"," ")</f>
        <v xml:space="preserve"> </v>
      </c>
      <c r="H33" s="68" t="str">
        <f>IF(AND([8]Mides!H24&gt;=14,[8]Mides!H24&lt;=30),"X"," ")</f>
        <v xml:space="preserve"> </v>
      </c>
      <c r="I33" s="68" t="str">
        <f>IF(AND([8]Mides!H24&gt;=31,[8]Mides!H24&lt;=60),"X","  ")</f>
        <v xml:space="preserve">  </v>
      </c>
      <c r="J33" s="68" t="str">
        <f>IF([8]Mides!H24&gt;60,"X", "  ")</f>
        <v>X</v>
      </c>
      <c r="K33" s="70">
        <f>[8]Mides!N24</f>
        <v>0</v>
      </c>
      <c r="L33" s="70">
        <f>[8]Mides!K24</f>
        <v>0</v>
      </c>
      <c r="M33" s="70">
        <f>[8]Mides!L24</f>
        <v>0</v>
      </c>
      <c r="N33" s="70" t="str">
        <f>[8]Mides!M24</f>
        <v>X</v>
      </c>
      <c r="O33" s="70">
        <f t="shared" si="0"/>
        <v>0</v>
      </c>
      <c r="P33" s="70" t="str">
        <f>[8]Mides!R24</f>
        <v>Guatemala</v>
      </c>
      <c r="Q33" s="70" t="str">
        <f>[8]Mides!S24</f>
        <v>Guatemala</v>
      </c>
      <c r="R33" s="10"/>
      <c r="S33" s="10"/>
      <c r="T33" s="10"/>
      <c r="U33" s="10"/>
      <c r="V33" s="10"/>
      <c r="W33" s="10"/>
      <c r="X33" s="10"/>
      <c r="Y33" s="10"/>
    </row>
    <row r="34" spans="2:25" x14ac:dyDescent="0.3">
      <c r="B34" s="66" t="str">
        <f>[8]Mides!E25</f>
        <v>Adrián</v>
      </c>
      <c r="C34" s="67" t="str">
        <f>[8]Mides!D25</f>
        <v>Girón</v>
      </c>
      <c r="D34" s="68" t="str">
        <f>IF([8]Mides!F25=1,"X"," ")</f>
        <v xml:space="preserve"> </v>
      </c>
      <c r="E34" s="68" t="str">
        <f>IF([8]Mides!F25=2,"X"," ")</f>
        <v>X</v>
      </c>
      <c r="F34" s="69" t="str">
        <f>[8]Mides!B25</f>
        <v>Menor de Edad</v>
      </c>
      <c r="G34" s="68" t="str">
        <f>IF(AND([8]Mides!H25&gt;=1,[8]Mides!H25&lt;=14),"X"," ")</f>
        <v xml:space="preserve"> </v>
      </c>
      <c r="H34" s="68" t="str">
        <f>IF(AND([8]Mides!H25&gt;=14,[8]Mides!H25&lt;=30),"X"," ")</f>
        <v xml:space="preserve"> </v>
      </c>
      <c r="I34" s="68" t="str">
        <f>IF(AND([8]Mides!H25&gt;=31,[8]Mides!H25&lt;=60),"X","  ")</f>
        <v xml:space="preserve">  </v>
      </c>
      <c r="J34" s="68" t="str">
        <f>IF([8]Mides!H25&gt;60,"X", "  ")</f>
        <v>X</v>
      </c>
      <c r="K34" s="70">
        <f>[8]Mides!N25</f>
        <v>0</v>
      </c>
      <c r="L34" s="70">
        <f>[8]Mides!K25</f>
        <v>0</v>
      </c>
      <c r="M34" s="70">
        <f>[8]Mides!L25</f>
        <v>0</v>
      </c>
      <c r="N34" s="70" t="str">
        <f>[8]Mides!M25</f>
        <v>X</v>
      </c>
      <c r="O34" s="70">
        <f t="shared" si="0"/>
        <v>0</v>
      </c>
      <c r="P34" s="70" t="str">
        <f>[8]Mides!R25</f>
        <v>Guatemala</v>
      </c>
      <c r="Q34" s="70" t="str">
        <f>[8]Mides!S25</f>
        <v>Guatemala</v>
      </c>
      <c r="R34" s="10"/>
      <c r="S34" s="10"/>
      <c r="T34" s="10"/>
      <c r="U34" s="10"/>
      <c r="V34" s="10"/>
      <c r="W34" s="10"/>
      <c r="X34" s="10"/>
      <c r="Y34" s="10"/>
    </row>
    <row r="35" spans="2:25" x14ac:dyDescent="0.3">
      <c r="B35" s="66" t="str">
        <f>[8]Mides!E26</f>
        <v>Bran</v>
      </c>
      <c r="C35" s="67" t="str">
        <f>[8]Mides!D26</f>
        <v>Berta</v>
      </c>
      <c r="D35" s="68" t="str">
        <f>IF([8]Mides!F26=1,"X"," ")</f>
        <v>X</v>
      </c>
      <c r="E35" s="68" t="str">
        <f>IF([8]Mides!F26=2,"X"," ")</f>
        <v xml:space="preserve"> </v>
      </c>
      <c r="F35" s="69">
        <f>[8]Mides!B26</f>
        <v>2594316050101</v>
      </c>
      <c r="G35" s="68" t="str">
        <f>IF(AND([8]Mides!H26&gt;=1,[8]Mides!H26&lt;=14),"X"," ")</f>
        <v xml:space="preserve"> </v>
      </c>
      <c r="H35" s="68" t="str">
        <f>IF(AND([8]Mides!H26&gt;=14,[8]Mides!H26&lt;=30),"X"," ")</f>
        <v xml:space="preserve"> </v>
      </c>
      <c r="I35" s="68" t="str">
        <f>IF(AND([8]Mides!H26&gt;=31,[8]Mides!H26&lt;=60),"X","  ")</f>
        <v xml:space="preserve">  </v>
      </c>
      <c r="J35" s="68" t="str">
        <f>IF([8]Mides!H26&gt;60,"X", "  ")</f>
        <v>X</v>
      </c>
      <c r="K35" s="70">
        <f>[8]Mides!N26</f>
        <v>0</v>
      </c>
      <c r="L35" s="70">
        <f>[8]Mides!K26</f>
        <v>0</v>
      </c>
      <c r="M35" s="70">
        <f>[8]Mides!L26</f>
        <v>0</v>
      </c>
      <c r="N35" s="70" t="str">
        <f>[8]Mides!M26</f>
        <v>X</v>
      </c>
      <c r="O35" s="70">
        <f t="shared" si="0"/>
        <v>0</v>
      </c>
      <c r="P35" s="70" t="str">
        <f>[8]Mides!R26</f>
        <v>Guatemala</v>
      </c>
      <c r="Q35" s="70" t="str">
        <f>[8]Mides!S26</f>
        <v>Guatemala</v>
      </c>
      <c r="R35" s="10"/>
      <c r="S35" s="10"/>
      <c r="T35" s="10"/>
      <c r="U35" s="10"/>
      <c r="V35" s="10"/>
      <c r="W35" s="10"/>
      <c r="X35" s="10"/>
      <c r="Y35" s="10"/>
    </row>
    <row r="36" spans="2:25" x14ac:dyDescent="0.3">
      <c r="B36" s="66" t="str">
        <f>[8]Mides!E27</f>
        <v>Kevin</v>
      </c>
      <c r="C36" s="67" t="str">
        <f>[8]Mides!D27</f>
        <v>Chicas</v>
      </c>
      <c r="D36" s="68" t="str">
        <f>IF([8]Mides!F27=1,"X"," ")</f>
        <v xml:space="preserve"> </v>
      </c>
      <c r="E36" s="68" t="str">
        <f>IF([8]Mides!F27=2,"X"," ")</f>
        <v>X</v>
      </c>
      <c r="F36" s="69" t="str">
        <f>[8]Mides!B27</f>
        <v>Menor de Edad</v>
      </c>
      <c r="G36" s="68" t="str">
        <f>IF(AND([8]Mides!H27&gt;=1,[8]Mides!H27&lt;=14),"X"," ")</f>
        <v xml:space="preserve"> </v>
      </c>
      <c r="H36" s="68" t="str">
        <f>IF(AND([8]Mides!H27&gt;=14,[8]Mides!H27&lt;=30),"X"," ")</f>
        <v xml:space="preserve"> </v>
      </c>
      <c r="I36" s="68" t="str">
        <f>IF(AND([8]Mides!H27&gt;=31,[8]Mides!H27&lt;=60),"X","  ")</f>
        <v xml:space="preserve">  </v>
      </c>
      <c r="J36" s="68" t="str">
        <f>IF([8]Mides!H27&gt;60,"X", "  ")</f>
        <v>X</v>
      </c>
      <c r="K36" s="70">
        <f>[8]Mides!N27</f>
        <v>0</v>
      </c>
      <c r="L36" s="70">
        <f>[8]Mides!K27</f>
        <v>0</v>
      </c>
      <c r="M36" s="70">
        <f>[8]Mides!L27</f>
        <v>0</v>
      </c>
      <c r="N36" s="70" t="str">
        <f>[8]Mides!M27</f>
        <v>X</v>
      </c>
      <c r="O36" s="70">
        <f t="shared" si="0"/>
        <v>0</v>
      </c>
      <c r="P36" s="70" t="str">
        <f>[8]Mides!R27</f>
        <v>Guatemala</v>
      </c>
      <c r="Q36" s="70" t="str">
        <f>[8]Mides!S27</f>
        <v>Guatemala</v>
      </c>
      <c r="R36" s="10"/>
      <c r="S36" s="10"/>
      <c r="T36" s="10"/>
      <c r="U36" s="10"/>
      <c r="V36" s="10"/>
      <c r="W36" s="10"/>
      <c r="X36" s="10"/>
      <c r="Y36" s="10"/>
    </row>
    <row r="37" spans="2:25" x14ac:dyDescent="0.3">
      <c r="B37" s="66" t="str">
        <f>[8]Mides!E28</f>
        <v>Alex</v>
      </c>
      <c r="C37" s="67" t="str">
        <f>[8]Mides!D28</f>
        <v>Chicas</v>
      </c>
      <c r="D37" s="68" t="str">
        <f>IF([8]Mides!F28=1,"X"," ")</f>
        <v xml:space="preserve"> </v>
      </c>
      <c r="E37" s="68" t="str">
        <f>IF([8]Mides!F28=2,"X"," ")</f>
        <v>X</v>
      </c>
      <c r="F37" s="69" t="str">
        <f>[8]Mides!B28</f>
        <v>Menor de Edad</v>
      </c>
      <c r="G37" s="68" t="str">
        <f>IF(AND([8]Mides!H28&gt;=1,[8]Mides!H28&lt;=14),"X"," ")</f>
        <v xml:space="preserve"> </v>
      </c>
      <c r="H37" s="68" t="str">
        <f>IF(AND([8]Mides!H28&gt;=14,[8]Mides!H28&lt;=30),"X"," ")</f>
        <v xml:space="preserve"> </v>
      </c>
      <c r="I37" s="68" t="str">
        <f>IF(AND([8]Mides!H28&gt;=31,[8]Mides!H28&lt;=60),"X","  ")</f>
        <v xml:space="preserve">  </v>
      </c>
      <c r="J37" s="68" t="str">
        <f>IF([8]Mides!H28&gt;60,"X", "  ")</f>
        <v>X</v>
      </c>
      <c r="K37" s="70">
        <f>[8]Mides!N28</f>
        <v>0</v>
      </c>
      <c r="L37" s="70">
        <f>[8]Mides!K28</f>
        <v>0</v>
      </c>
      <c r="M37" s="70">
        <f>[8]Mides!L28</f>
        <v>0</v>
      </c>
      <c r="N37" s="70" t="str">
        <f>[8]Mides!M28</f>
        <v>X</v>
      </c>
      <c r="O37" s="70">
        <f t="shared" si="0"/>
        <v>0</v>
      </c>
      <c r="P37" s="70" t="str">
        <f>[8]Mides!R28</f>
        <v>Guatemala</v>
      </c>
      <c r="Q37" s="70" t="str">
        <f>[8]Mides!S28</f>
        <v>Guatemala</v>
      </c>
      <c r="R37" s="10"/>
      <c r="S37" s="10"/>
      <c r="T37" s="10"/>
      <c r="U37" s="10"/>
      <c r="V37" s="10"/>
      <c r="W37" s="10"/>
      <c r="X37" s="10"/>
      <c r="Y37" s="10"/>
    </row>
    <row r="38" spans="2:25" x14ac:dyDescent="0.3">
      <c r="B38" s="66" t="str">
        <f>[8]Mides!E29</f>
        <v>Luis</v>
      </c>
      <c r="C38" s="67" t="str">
        <f>[8]Mides!D29</f>
        <v>Chicas</v>
      </c>
      <c r="D38" s="68" t="str">
        <f>IF([8]Mides!F29=1,"X"," ")</f>
        <v xml:space="preserve"> </v>
      </c>
      <c r="E38" s="68" t="str">
        <f>IF([8]Mides!F29=2,"X"," ")</f>
        <v>X</v>
      </c>
      <c r="F38" s="69" t="str">
        <f>[8]Mides!B29</f>
        <v>Menor de Edad</v>
      </c>
      <c r="G38" s="68" t="str">
        <f>IF(AND([8]Mides!H29&gt;=1,[8]Mides!H29&lt;=14),"X"," ")</f>
        <v xml:space="preserve"> </v>
      </c>
      <c r="H38" s="68" t="str">
        <f>IF(AND([8]Mides!H29&gt;=14,[8]Mides!H29&lt;=30),"X"," ")</f>
        <v xml:space="preserve"> </v>
      </c>
      <c r="I38" s="68" t="str">
        <f>IF(AND([8]Mides!H29&gt;=31,[8]Mides!H29&lt;=60),"X","  ")</f>
        <v xml:space="preserve">  </v>
      </c>
      <c r="J38" s="68" t="str">
        <f>IF([8]Mides!H29&gt;60,"X", "  ")</f>
        <v>X</v>
      </c>
      <c r="K38" s="70">
        <f>[8]Mides!N29</f>
        <v>0</v>
      </c>
      <c r="L38" s="70">
        <f>[8]Mides!K29</f>
        <v>0</v>
      </c>
      <c r="M38" s="70">
        <f>[8]Mides!L29</f>
        <v>0</v>
      </c>
      <c r="N38" s="70" t="str">
        <f>[8]Mides!M29</f>
        <v>X</v>
      </c>
      <c r="O38" s="70">
        <f t="shared" si="0"/>
        <v>0</v>
      </c>
      <c r="P38" s="70" t="str">
        <f>[8]Mides!R29</f>
        <v>Guatemala</v>
      </c>
      <c r="Q38" s="70" t="str">
        <f>[8]Mides!S29</f>
        <v>Guatemala</v>
      </c>
      <c r="R38" s="10"/>
      <c r="S38" s="10"/>
      <c r="T38" s="10"/>
      <c r="U38" s="10"/>
      <c r="V38" s="10"/>
      <c r="W38" s="10"/>
      <c r="X38" s="10"/>
      <c r="Y38" s="10"/>
    </row>
    <row r="39" spans="2:25" x14ac:dyDescent="0.3">
      <c r="B39" s="66" t="str">
        <f>[8]Mides!E30</f>
        <v>Blanca</v>
      </c>
      <c r="C39" s="67" t="str">
        <f>[8]Mides!D30</f>
        <v>Osoy</v>
      </c>
      <c r="D39" s="68" t="str">
        <f>IF([8]Mides!F30=1,"X"," ")</f>
        <v>X</v>
      </c>
      <c r="E39" s="68" t="str">
        <f>IF([8]Mides!F30=2,"X"," ")</f>
        <v xml:space="preserve"> </v>
      </c>
      <c r="F39" s="69">
        <f>[8]Mides!B30</f>
        <v>2273453980101</v>
      </c>
      <c r="G39" s="68" t="str">
        <f>IF(AND([8]Mides!H30&gt;=1,[8]Mides!H30&lt;=14),"X"," ")</f>
        <v xml:space="preserve"> </v>
      </c>
      <c r="H39" s="68" t="str">
        <f>IF(AND([8]Mides!H30&gt;=14,[8]Mides!H30&lt;=30),"X"," ")</f>
        <v xml:space="preserve"> </v>
      </c>
      <c r="I39" s="68" t="str">
        <f>IF(AND([8]Mides!H30&gt;=31,[8]Mides!H30&lt;=60),"X","  ")</f>
        <v xml:space="preserve">  </v>
      </c>
      <c r="J39" s="68" t="str">
        <f>IF([8]Mides!H30&gt;60,"X", "  ")</f>
        <v>X</v>
      </c>
      <c r="K39" s="70">
        <f>[8]Mides!N30</f>
        <v>0</v>
      </c>
      <c r="L39" s="70">
        <f>[8]Mides!K30</f>
        <v>0</v>
      </c>
      <c r="M39" s="70">
        <f>[8]Mides!L30</f>
        <v>0</v>
      </c>
      <c r="N39" s="70" t="str">
        <f>[8]Mides!M30</f>
        <v>X</v>
      </c>
      <c r="O39" s="70">
        <f t="shared" si="0"/>
        <v>0</v>
      </c>
      <c r="P39" s="70" t="str">
        <f>[8]Mides!R30</f>
        <v>Guatemala</v>
      </c>
      <c r="Q39" s="70" t="str">
        <f>[8]Mides!S30</f>
        <v>Guatemala</v>
      </c>
      <c r="R39" s="10"/>
      <c r="S39" s="10"/>
      <c r="T39" s="10"/>
      <c r="U39" s="10"/>
      <c r="V39" s="10"/>
      <c r="W39" s="10"/>
      <c r="X39" s="10"/>
      <c r="Y39" s="10"/>
    </row>
    <row r="40" spans="2:25" x14ac:dyDescent="0.3">
      <c r="B40" s="66" t="str">
        <f>[8]Mides!E31</f>
        <v>Esperanza</v>
      </c>
      <c r="C40" s="67" t="str">
        <f>[8]Mides!D31</f>
        <v>Peréz</v>
      </c>
      <c r="D40" s="68" t="str">
        <f>IF([8]Mides!F31=1,"X"," ")</f>
        <v>X</v>
      </c>
      <c r="E40" s="68" t="str">
        <f>IF([8]Mides!F31=2,"X"," ")</f>
        <v xml:space="preserve"> </v>
      </c>
      <c r="F40" s="69">
        <f>[8]Mides!B31</f>
        <v>1669234511221</v>
      </c>
      <c r="G40" s="68" t="str">
        <f>IF(AND([8]Mides!H31&gt;=1,[8]Mides!H31&lt;=14),"X"," ")</f>
        <v xml:space="preserve"> </v>
      </c>
      <c r="H40" s="68" t="str">
        <f>IF(AND([8]Mides!H31&gt;=14,[8]Mides!H31&lt;=30),"X"," ")</f>
        <v xml:space="preserve"> </v>
      </c>
      <c r="I40" s="68" t="str">
        <f>IF(AND([8]Mides!H31&gt;=31,[8]Mides!H31&lt;=60),"X","  ")</f>
        <v xml:space="preserve">  </v>
      </c>
      <c r="J40" s="68" t="str">
        <f>IF([8]Mides!H31&gt;60,"X", "  ")</f>
        <v>X</v>
      </c>
      <c r="K40" s="70">
        <f>[8]Mides!N31</f>
        <v>0</v>
      </c>
      <c r="L40" s="70">
        <f>[8]Mides!K31</f>
        <v>0</v>
      </c>
      <c r="M40" s="70">
        <f>[8]Mides!L31</f>
        <v>0</v>
      </c>
      <c r="N40" s="70" t="str">
        <f>[8]Mides!M31</f>
        <v>X</v>
      </c>
      <c r="O40" s="70">
        <f t="shared" si="0"/>
        <v>0</v>
      </c>
      <c r="P40" s="70" t="str">
        <f>[8]Mides!R31</f>
        <v>Guatemala</v>
      </c>
      <c r="Q40" s="70" t="str">
        <f>[8]Mides!S31</f>
        <v>Guatemala</v>
      </c>
      <c r="R40" s="10"/>
      <c r="S40" s="10"/>
      <c r="T40" s="10"/>
      <c r="U40" s="10"/>
      <c r="V40" s="10"/>
      <c r="W40" s="10"/>
      <c r="X40" s="10"/>
      <c r="Y40" s="10"/>
    </row>
    <row r="41" spans="2:25" x14ac:dyDescent="0.3">
      <c r="B41" s="66" t="str">
        <f>[8]Mides!E32</f>
        <v>Javier</v>
      </c>
      <c r="C41" s="67" t="str">
        <f>[8]Mides!D32</f>
        <v>Guí</v>
      </c>
      <c r="D41" s="68" t="str">
        <f>IF([8]Mides!F32=1,"X"," ")</f>
        <v xml:space="preserve"> </v>
      </c>
      <c r="E41" s="68" t="str">
        <f>IF([8]Mides!F32=2,"X"," ")</f>
        <v>X</v>
      </c>
      <c r="F41" s="69" t="str">
        <f>[8]Mides!B32</f>
        <v>Menor de Edad</v>
      </c>
      <c r="G41" s="68" t="str">
        <f>IF(AND([8]Mides!H32&gt;=1,[8]Mides!H32&lt;=14),"X"," ")</f>
        <v xml:space="preserve"> </v>
      </c>
      <c r="H41" s="68" t="str">
        <f>IF(AND([8]Mides!H32&gt;=14,[8]Mides!H32&lt;=30),"X"," ")</f>
        <v xml:space="preserve"> </v>
      </c>
      <c r="I41" s="68" t="str">
        <f>IF(AND([8]Mides!H32&gt;=31,[8]Mides!H32&lt;=60),"X","  ")</f>
        <v xml:space="preserve">  </v>
      </c>
      <c r="J41" s="68" t="str">
        <f>IF([8]Mides!H32&gt;60,"X", "  ")</f>
        <v>X</v>
      </c>
      <c r="K41" s="70">
        <f>[8]Mides!N32</f>
        <v>0</v>
      </c>
      <c r="L41" s="70">
        <f>[8]Mides!K32</f>
        <v>0</v>
      </c>
      <c r="M41" s="70">
        <f>[8]Mides!L32</f>
        <v>0</v>
      </c>
      <c r="N41" s="70" t="str">
        <f>[8]Mides!M32</f>
        <v>X</v>
      </c>
      <c r="O41" s="70">
        <f t="shared" si="0"/>
        <v>0</v>
      </c>
      <c r="P41" s="70" t="str">
        <f>[8]Mides!R32</f>
        <v>Guatemala</v>
      </c>
      <c r="Q41" s="70" t="str">
        <f>[8]Mides!S32</f>
        <v>Guatemala</v>
      </c>
      <c r="R41" s="10"/>
      <c r="S41" s="10"/>
      <c r="T41" s="10"/>
      <c r="U41" s="10"/>
      <c r="V41" s="10"/>
      <c r="W41" s="10"/>
      <c r="X41" s="10"/>
      <c r="Y41" s="10"/>
    </row>
    <row r="42" spans="2:25" x14ac:dyDescent="0.3">
      <c r="B42" s="66" t="str">
        <f>[8]Mides!E33</f>
        <v>Anthony</v>
      </c>
      <c r="C42" s="67" t="str">
        <f>[8]Mides!D33</f>
        <v>Alburez</v>
      </c>
      <c r="D42" s="68" t="str">
        <f>IF([8]Mides!F33=1,"X"," ")</f>
        <v xml:space="preserve"> </v>
      </c>
      <c r="E42" s="68" t="str">
        <f>IF([8]Mides!F33=2,"X"," ")</f>
        <v>X</v>
      </c>
      <c r="F42" s="69" t="str">
        <f>[8]Mides!B33</f>
        <v>Menor de Edad</v>
      </c>
      <c r="G42" s="68" t="str">
        <f>IF(AND([8]Mides!H33&gt;=1,[8]Mides!H33&lt;=14),"X"," ")</f>
        <v xml:space="preserve"> </v>
      </c>
      <c r="H42" s="68" t="str">
        <f>IF(AND([8]Mides!H33&gt;=14,[8]Mides!H33&lt;=30),"X"," ")</f>
        <v xml:space="preserve"> </v>
      </c>
      <c r="I42" s="68" t="str">
        <f>IF(AND([8]Mides!H33&gt;=31,[8]Mides!H33&lt;=60),"X","  ")</f>
        <v xml:space="preserve">  </v>
      </c>
      <c r="J42" s="68" t="str">
        <f>IF([8]Mides!H33&gt;60,"X", "  ")</f>
        <v>X</v>
      </c>
      <c r="K42" s="70">
        <f>[8]Mides!N33</f>
        <v>0</v>
      </c>
      <c r="L42" s="70">
        <f>[8]Mides!K33</f>
        <v>0</v>
      </c>
      <c r="M42" s="70">
        <f>[8]Mides!L33</f>
        <v>0</v>
      </c>
      <c r="N42" s="70" t="str">
        <f>[8]Mides!M33</f>
        <v>X</v>
      </c>
      <c r="O42" s="70">
        <f t="shared" si="0"/>
        <v>0</v>
      </c>
      <c r="P42" s="70" t="str">
        <f>[8]Mides!R33</f>
        <v>Guatemala</v>
      </c>
      <c r="Q42" s="70" t="str">
        <f>[8]Mides!S33</f>
        <v>Guatemala</v>
      </c>
      <c r="R42" s="10"/>
      <c r="S42" s="10"/>
      <c r="T42" s="10"/>
      <c r="U42" s="10"/>
      <c r="V42" s="10"/>
      <c r="W42" s="10"/>
      <c r="X42" s="10"/>
      <c r="Y42" s="10"/>
    </row>
    <row r="43" spans="2:25" x14ac:dyDescent="0.3">
      <c r="B43" s="66" t="str">
        <f>[8]Mides!E34</f>
        <v>Jonathan</v>
      </c>
      <c r="C43" s="67" t="str">
        <f>[8]Mides!D34</f>
        <v>Cordero</v>
      </c>
      <c r="D43" s="68" t="str">
        <f>IF([8]Mides!F34=1,"X"," ")</f>
        <v xml:space="preserve"> </v>
      </c>
      <c r="E43" s="68" t="str">
        <f>IF([8]Mides!F34=2,"X"," ")</f>
        <v>X</v>
      </c>
      <c r="F43" s="69" t="str">
        <f>[8]Mides!B34</f>
        <v>Menor de Edad</v>
      </c>
      <c r="G43" s="68" t="str">
        <f>IF(AND([8]Mides!H34&gt;=1,[8]Mides!H34&lt;=14),"X"," ")</f>
        <v xml:space="preserve"> </v>
      </c>
      <c r="H43" s="68" t="str">
        <f>IF(AND([8]Mides!H34&gt;=14,[8]Mides!H34&lt;=30),"X"," ")</f>
        <v xml:space="preserve"> </v>
      </c>
      <c r="I43" s="68" t="str">
        <f>IF(AND([8]Mides!H34&gt;=31,[8]Mides!H34&lt;=60),"X","  ")</f>
        <v xml:space="preserve">  </v>
      </c>
      <c r="J43" s="68" t="str">
        <f>IF([8]Mides!H34&gt;60,"X", "  ")</f>
        <v>X</v>
      </c>
      <c r="K43" s="70">
        <f>[8]Mides!N34</f>
        <v>0</v>
      </c>
      <c r="L43" s="70">
        <f>[8]Mides!K34</f>
        <v>0</v>
      </c>
      <c r="M43" s="70">
        <f>[8]Mides!L34</f>
        <v>0</v>
      </c>
      <c r="N43" s="70" t="str">
        <f>[8]Mides!M34</f>
        <v>X</v>
      </c>
      <c r="O43" s="70">
        <f t="shared" si="0"/>
        <v>0</v>
      </c>
      <c r="P43" s="70" t="str">
        <f>[8]Mides!R34</f>
        <v>Guatemala</v>
      </c>
      <c r="Q43" s="70" t="str">
        <f>[8]Mides!S34</f>
        <v>Guatemala</v>
      </c>
      <c r="R43" s="10"/>
      <c r="S43" s="10"/>
      <c r="T43" s="10"/>
      <c r="U43" s="10"/>
      <c r="V43" s="10"/>
      <c r="W43" s="10"/>
      <c r="X43" s="10"/>
      <c r="Y43" s="10"/>
    </row>
    <row r="44" spans="2:25" x14ac:dyDescent="0.3">
      <c r="B44" s="66" t="str">
        <f>[8]Mides!E35</f>
        <v>Gael</v>
      </c>
      <c r="C44" s="67" t="str">
        <f>[8]Mides!D35</f>
        <v>Cordero</v>
      </c>
      <c r="D44" s="68" t="str">
        <f>IF([8]Mides!F35=1,"X"," ")</f>
        <v xml:space="preserve"> </v>
      </c>
      <c r="E44" s="68" t="str">
        <f>IF([8]Mides!F35=2,"X"," ")</f>
        <v>X</v>
      </c>
      <c r="F44" s="69" t="str">
        <f>[8]Mides!B35</f>
        <v xml:space="preserve">Menor de Edad </v>
      </c>
      <c r="G44" s="68" t="str">
        <f>IF(AND([8]Mides!H35&gt;=1,[8]Mides!H35&lt;=14),"X"," ")</f>
        <v xml:space="preserve"> </v>
      </c>
      <c r="H44" s="68" t="str">
        <f>IF(AND([8]Mides!H35&gt;=14,[8]Mides!H35&lt;=30),"X"," ")</f>
        <v xml:space="preserve"> </v>
      </c>
      <c r="I44" s="68" t="str">
        <f>IF(AND([8]Mides!H35&gt;=31,[8]Mides!H35&lt;=60),"X","  ")</f>
        <v xml:space="preserve">  </v>
      </c>
      <c r="J44" s="68" t="str">
        <f>IF([8]Mides!H35&gt;60,"X", "  ")</f>
        <v>X</v>
      </c>
      <c r="K44" s="70">
        <f>[8]Mides!N35</f>
        <v>0</v>
      </c>
      <c r="L44" s="70">
        <f>[8]Mides!K35</f>
        <v>0</v>
      </c>
      <c r="M44" s="70">
        <f>[8]Mides!L35</f>
        <v>0</v>
      </c>
      <c r="N44" s="70" t="str">
        <f>[8]Mides!M35</f>
        <v>X</v>
      </c>
      <c r="O44" s="70">
        <f t="shared" si="0"/>
        <v>0</v>
      </c>
      <c r="P44" s="70" t="str">
        <f>[8]Mides!R35</f>
        <v>Guatemala</v>
      </c>
      <c r="Q44" s="70" t="str">
        <f>[8]Mides!S35</f>
        <v>Guatemala</v>
      </c>
      <c r="R44" s="10"/>
      <c r="S44" s="10"/>
      <c r="T44" s="10"/>
      <c r="U44" s="10"/>
      <c r="V44" s="10"/>
      <c r="W44" s="10"/>
      <c r="X44" s="10"/>
      <c r="Y44" s="10"/>
    </row>
    <row r="45" spans="2:25" x14ac:dyDescent="0.3">
      <c r="B45" s="66" t="str">
        <f>[8]Mides!E36</f>
        <v>Miriam</v>
      </c>
      <c r="C45" s="67" t="str">
        <f>[8]Mides!D36</f>
        <v>Alburez</v>
      </c>
      <c r="D45" s="68" t="str">
        <f>IF([8]Mides!F36=1,"X"," ")</f>
        <v>X</v>
      </c>
      <c r="E45" s="68" t="str">
        <f>IF([8]Mides!F36=2,"X"," ")</f>
        <v xml:space="preserve"> </v>
      </c>
      <c r="F45" s="69">
        <f>[8]Mides!B36</f>
        <v>2457699270102</v>
      </c>
      <c r="G45" s="68" t="str">
        <f>IF(AND([8]Mides!H36&gt;=1,[8]Mides!H36&lt;=14),"X"," ")</f>
        <v xml:space="preserve"> </v>
      </c>
      <c r="H45" s="68" t="str">
        <f>IF(AND([8]Mides!H36&gt;=14,[8]Mides!H36&lt;=30),"X"," ")</f>
        <v xml:space="preserve"> </v>
      </c>
      <c r="I45" s="68" t="str">
        <f>IF(AND([8]Mides!H36&gt;=31,[8]Mides!H36&lt;=60),"X","  ")</f>
        <v xml:space="preserve">  </v>
      </c>
      <c r="J45" s="68" t="str">
        <f>IF([8]Mides!H36&gt;60,"X", "  ")</f>
        <v>X</v>
      </c>
      <c r="K45" s="70">
        <f>[8]Mides!N36</f>
        <v>0</v>
      </c>
      <c r="L45" s="70">
        <f>[8]Mides!K36</f>
        <v>0</v>
      </c>
      <c r="M45" s="70">
        <f>[8]Mides!L36</f>
        <v>0</v>
      </c>
      <c r="N45" s="70" t="str">
        <f>[8]Mides!M36</f>
        <v>X</v>
      </c>
      <c r="O45" s="70">
        <f t="shared" si="0"/>
        <v>0</v>
      </c>
      <c r="P45" s="70" t="str">
        <f>[8]Mides!R36</f>
        <v>Guatemala</v>
      </c>
      <c r="Q45" s="70" t="str">
        <f>[8]Mides!S36</f>
        <v>Guatemala</v>
      </c>
      <c r="R45" s="10"/>
      <c r="S45" s="10"/>
      <c r="T45" s="10"/>
      <c r="U45" s="10"/>
      <c r="V45" s="10"/>
      <c r="W45" s="10"/>
      <c r="X45" s="10"/>
      <c r="Y45" s="10"/>
    </row>
    <row r="46" spans="2:25" x14ac:dyDescent="0.3">
      <c r="B46" s="66" t="str">
        <f>[8]Mides!E37</f>
        <v>Astrid</v>
      </c>
      <c r="C46" s="67" t="str">
        <f>[8]Mides!D37</f>
        <v>López</v>
      </c>
      <c r="D46" s="68" t="str">
        <f>IF([8]Mides!F37=1,"X"," ")</f>
        <v>X</v>
      </c>
      <c r="E46" s="68" t="str">
        <f>IF([8]Mides!F37=2,"X"," ")</f>
        <v xml:space="preserve"> </v>
      </c>
      <c r="F46" s="69">
        <f>[8]Mides!B37</f>
        <v>2817591380101</v>
      </c>
      <c r="G46" s="68" t="str">
        <f>IF(AND([8]Mides!H37&gt;=1,[8]Mides!H37&lt;=14),"X"," ")</f>
        <v xml:space="preserve"> </v>
      </c>
      <c r="H46" s="68" t="str">
        <f>IF(AND([8]Mides!H37&gt;=14,[8]Mides!H37&lt;=30),"X"," ")</f>
        <v>X</v>
      </c>
      <c r="I46" s="68" t="str">
        <f>IF(AND([8]Mides!H37&gt;=31,[8]Mides!H37&lt;=60),"X","  ")</f>
        <v xml:space="preserve">  </v>
      </c>
      <c r="J46" s="68" t="str">
        <f>IF([8]Mides!H37&gt;60,"X", "  ")</f>
        <v xml:space="preserve">  </v>
      </c>
      <c r="K46" s="70">
        <f>[8]Mides!N37</f>
        <v>0</v>
      </c>
      <c r="L46" s="70">
        <f>[8]Mides!K37</f>
        <v>0</v>
      </c>
      <c r="M46" s="70">
        <f>[8]Mides!L37</f>
        <v>0</v>
      </c>
      <c r="N46" s="70" t="str">
        <f>[8]Mides!M37</f>
        <v>X</v>
      </c>
      <c r="O46" s="70">
        <f t="shared" si="0"/>
        <v>0</v>
      </c>
      <c r="P46" s="70" t="str">
        <f>[8]Mides!R37</f>
        <v>Guatemala</v>
      </c>
      <c r="Q46" s="70" t="str">
        <f>[8]Mides!S37</f>
        <v>Guatemala</v>
      </c>
      <c r="R46" s="10"/>
      <c r="S46" s="10"/>
      <c r="T46" s="10"/>
      <c r="U46" s="10"/>
      <c r="V46" s="10"/>
      <c r="W46" s="10"/>
      <c r="X46" s="10"/>
      <c r="Y46" s="10"/>
    </row>
    <row r="47" spans="2:25" x14ac:dyDescent="0.3">
      <c r="B47" s="66" t="str">
        <f>[8]Mides!E38</f>
        <v>Meylin</v>
      </c>
      <c r="C47" s="67" t="str">
        <f>[8]Mides!D38</f>
        <v>Sandoval</v>
      </c>
      <c r="D47" s="68" t="str">
        <f>IF([8]Mides!F38=1,"X"," ")</f>
        <v>X</v>
      </c>
      <c r="E47" s="68" t="str">
        <f>IF([8]Mides!F38=2,"X"," ")</f>
        <v xml:space="preserve"> </v>
      </c>
      <c r="F47" s="69" t="str">
        <f>[8]Mides!B38</f>
        <v>Menor de Edad</v>
      </c>
      <c r="G47" s="68" t="str">
        <f>IF(AND([8]Mides!H38&gt;=1,[8]Mides!H38&lt;=14),"X"," ")</f>
        <v>X</v>
      </c>
      <c r="H47" s="68" t="str">
        <f>IF(AND([8]Mides!H38&gt;=14,[8]Mides!H38&lt;=30),"X"," ")</f>
        <v xml:space="preserve"> </v>
      </c>
      <c r="I47" s="68" t="str">
        <f>IF(AND([8]Mides!H38&gt;=31,[8]Mides!H38&lt;=60),"X","  ")</f>
        <v xml:space="preserve">  </v>
      </c>
      <c r="J47" s="68" t="str">
        <f>IF([8]Mides!H38&gt;60,"X", "  ")</f>
        <v xml:space="preserve">  </v>
      </c>
      <c r="K47" s="70">
        <f>[8]Mides!N38</f>
        <v>0</v>
      </c>
      <c r="L47" s="70">
        <f>[8]Mides!K38</f>
        <v>0</v>
      </c>
      <c r="M47" s="70">
        <f>[8]Mides!L38</f>
        <v>0</v>
      </c>
      <c r="N47" s="70" t="str">
        <f>[8]Mides!M38</f>
        <v>X</v>
      </c>
      <c r="O47" s="70">
        <f t="shared" si="0"/>
        <v>0</v>
      </c>
      <c r="P47" s="70" t="str">
        <f>[8]Mides!R38</f>
        <v>Guatemala</v>
      </c>
      <c r="Q47" s="70" t="str">
        <f>[8]Mides!S38</f>
        <v>Guatemala</v>
      </c>
      <c r="R47" s="10"/>
      <c r="S47" s="10"/>
      <c r="T47" s="10"/>
      <c r="U47" s="10"/>
      <c r="V47" s="10"/>
      <c r="W47" s="10"/>
      <c r="X47" s="10"/>
      <c r="Y47" s="10"/>
    </row>
    <row r="48" spans="2:25" x14ac:dyDescent="0.3">
      <c r="B48" s="66" t="str">
        <f>[8]Mides!E39</f>
        <v>Geraldi</v>
      </c>
      <c r="C48" s="67" t="str">
        <f>[8]Mides!D39</f>
        <v>Sandoval</v>
      </c>
      <c r="D48" s="68" t="str">
        <f>IF([8]Mides!F39=1,"X"," ")</f>
        <v>X</v>
      </c>
      <c r="E48" s="68" t="str">
        <f>IF([8]Mides!F39=2,"X"," ")</f>
        <v xml:space="preserve"> </v>
      </c>
      <c r="F48" s="69" t="str">
        <f>[8]Mides!B39</f>
        <v>Menor de Edad</v>
      </c>
      <c r="G48" s="68" t="str">
        <f>IF(AND([8]Mides!H39&gt;=1,[8]Mides!H39&lt;=14),"X"," ")</f>
        <v>X</v>
      </c>
      <c r="H48" s="68" t="str">
        <f>IF(AND([8]Mides!H39&gt;=14,[8]Mides!H39&lt;=30),"X"," ")</f>
        <v xml:space="preserve"> </v>
      </c>
      <c r="I48" s="68" t="str">
        <f>IF(AND([8]Mides!H39&gt;=31,[8]Mides!H39&lt;=60),"X","  ")</f>
        <v xml:space="preserve">  </v>
      </c>
      <c r="J48" s="68" t="str">
        <f>IF([8]Mides!H39&gt;60,"X", "  ")</f>
        <v xml:space="preserve">  </v>
      </c>
      <c r="K48" s="70">
        <f>[8]Mides!N39</f>
        <v>0</v>
      </c>
      <c r="L48" s="70">
        <f>[8]Mides!K39</f>
        <v>0</v>
      </c>
      <c r="M48" s="70">
        <f>[8]Mides!L39</f>
        <v>0</v>
      </c>
      <c r="N48" s="70" t="str">
        <f>[8]Mides!M39</f>
        <v>X</v>
      </c>
      <c r="O48" s="70">
        <f t="shared" si="0"/>
        <v>0</v>
      </c>
      <c r="P48" s="70" t="str">
        <f>[8]Mides!R39</f>
        <v>Guatemala</v>
      </c>
      <c r="Q48" s="70" t="str">
        <f>[8]Mides!S39</f>
        <v>Guatemala</v>
      </c>
      <c r="R48" s="10"/>
      <c r="S48" s="10"/>
      <c r="T48" s="10"/>
      <c r="U48" s="10"/>
      <c r="V48" s="10"/>
      <c r="W48" s="10"/>
      <c r="X48" s="10"/>
      <c r="Y48" s="10"/>
    </row>
    <row r="49" spans="2:25" x14ac:dyDescent="0.3">
      <c r="B49" s="66" t="str">
        <f>[8]Mides!E40</f>
        <v>María</v>
      </c>
      <c r="C49" s="67" t="str">
        <f>[8]Mides!D40</f>
        <v>Andrino</v>
      </c>
      <c r="D49" s="68" t="str">
        <f>IF([8]Mides!F40=1,"X"," ")</f>
        <v>X</v>
      </c>
      <c r="E49" s="68" t="str">
        <f>IF([8]Mides!F40=2,"X"," ")</f>
        <v xml:space="preserve"> </v>
      </c>
      <c r="F49" s="69">
        <f>[8]Mides!B40</f>
        <v>1662198860101</v>
      </c>
      <c r="G49" s="68" t="str">
        <f>IF(AND([8]Mides!H40&gt;=1,[8]Mides!H40&lt;=14),"X"," ")</f>
        <v xml:space="preserve"> </v>
      </c>
      <c r="H49" s="68" t="str">
        <f>IF(AND([8]Mides!H40&gt;=14,[8]Mides!H40&lt;=30),"X"," ")</f>
        <v xml:space="preserve"> </v>
      </c>
      <c r="I49" s="68" t="str">
        <f>IF(AND([8]Mides!H40&gt;=31,[8]Mides!H40&lt;=60),"X","  ")</f>
        <v xml:space="preserve">  </v>
      </c>
      <c r="J49" s="68" t="str">
        <f>IF([8]Mides!H40&gt;60,"X", "  ")</f>
        <v>X</v>
      </c>
      <c r="K49" s="70">
        <f>[8]Mides!N40</f>
        <v>0</v>
      </c>
      <c r="L49" s="70">
        <f>[8]Mides!K40</f>
        <v>0</v>
      </c>
      <c r="M49" s="70">
        <f>[8]Mides!L40</f>
        <v>0</v>
      </c>
      <c r="N49" s="70" t="str">
        <f>[8]Mides!M40</f>
        <v>X</v>
      </c>
      <c r="O49" s="70">
        <f t="shared" si="0"/>
        <v>0</v>
      </c>
      <c r="P49" s="70" t="str">
        <f>[8]Mides!R40</f>
        <v>Guatemala</v>
      </c>
      <c r="Q49" s="70" t="str">
        <f>[8]Mides!S40</f>
        <v>Guatemala</v>
      </c>
      <c r="R49" s="10"/>
      <c r="S49" s="10"/>
      <c r="T49" s="10"/>
      <c r="U49" s="10"/>
      <c r="V49" s="10"/>
      <c r="W49" s="10"/>
      <c r="X49" s="10"/>
      <c r="Y49" s="10"/>
    </row>
    <row r="50" spans="2:25" x14ac:dyDescent="0.3">
      <c r="B50" s="66" t="str">
        <f>[8]Mides!E41</f>
        <v>Ingrid</v>
      </c>
      <c r="C50" s="67" t="str">
        <f>[8]Mides!D41</f>
        <v>Zacarías</v>
      </c>
      <c r="D50" s="68" t="str">
        <f>IF([8]Mides!F41=1,"X"," ")</f>
        <v>X</v>
      </c>
      <c r="E50" s="68" t="str">
        <f>IF([8]Mides!F41=2,"X"," ")</f>
        <v xml:space="preserve"> </v>
      </c>
      <c r="F50" s="69">
        <f>[8]Mides!B41</f>
        <v>2598889820101</v>
      </c>
      <c r="G50" s="68" t="str">
        <f>IF(AND([8]Mides!H41&gt;=1,[8]Mides!H41&lt;=14),"X"," ")</f>
        <v xml:space="preserve"> </v>
      </c>
      <c r="H50" s="68" t="str">
        <f>IF(AND([8]Mides!H41&gt;=14,[8]Mides!H41&lt;=30),"X"," ")</f>
        <v xml:space="preserve"> </v>
      </c>
      <c r="I50" s="68" t="str">
        <f>IF(AND([8]Mides!H41&gt;=31,[8]Mides!H41&lt;=60),"X","  ")</f>
        <v>X</v>
      </c>
      <c r="J50" s="68" t="str">
        <f>IF([8]Mides!H41&gt;60,"X", "  ")</f>
        <v xml:space="preserve">  </v>
      </c>
      <c r="K50" s="70">
        <f>[8]Mides!N41</f>
        <v>0</v>
      </c>
      <c r="L50" s="70">
        <f>[8]Mides!K41</f>
        <v>0</v>
      </c>
      <c r="M50" s="70">
        <f>[8]Mides!L41</f>
        <v>0</v>
      </c>
      <c r="N50" s="70" t="str">
        <f>[8]Mides!M41</f>
        <v>X</v>
      </c>
      <c r="O50" s="70">
        <f t="shared" si="0"/>
        <v>0</v>
      </c>
      <c r="P50" s="70" t="str">
        <f>[8]Mides!R41</f>
        <v>Guatemala</v>
      </c>
      <c r="Q50" s="70" t="str">
        <f>[8]Mides!S41</f>
        <v>Guatemala</v>
      </c>
      <c r="R50" s="10"/>
      <c r="S50" s="10"/>
      <c r="T50" s="10"/>
      <c r="U50" s="10"/>
      <c r="V50" s="10"/>
      <c r="W50" s="10"/>
      <c r="X50" s="10"/>
      <c r="Y50" s="10"/>
    </row>
    <row r="51" spans="2:25" x14ac:dyDescent="0.3">
      <c r="B51" s="66" t="str">
        <f>[8]Mides!E42</f>
        <v xml:space="preserve">Walter </v>
      </c>
      <c r="C51" s="67" t="str">
        <f>[8]Mides!D42</f>
        <v>Gonzales</v>
      </c>
      <c r="D51" s="68" t="str">
        <f>IF([8]Mides!F42=1,"X"," ")</f>
        <v xml:space="preserve"> </v>
      </c>
      <c r="E51" s="68" t="str">
        <f>IF([8]Mides!F42=2,"X"," ")</f>
        <v>X</v>
      </c>
      <c r="F51" s="69" t="str">
        <f>[8]Mides!B42</f>
        <v>Menor de Edad</v>
      </c>
      <c r="G51" s="68" t="str">
        <f>IF(AND([8]Mides!H42&gt;=1,[8]Mides!H42&lt;=14),"X"," ")</f>
        <v>X</v>
      </c>
      <c r="H51" s="68" t="str">
        <f>IF(AND([8]Mides!H42&gt;=14,[8]Mides!H42&lt;=30),"X"," ")</f>
        <v xml:space="preserve"> </v>
      </c>
      <c r="I51" s="68" t="str">
        <f>IF(AND([8]Mides!H42&gt;=31,[8]Mides!H42&lt;=60),"X","  ")</f>
        <v xml:space="preserve">  </v>
      </c>
      <c r="J51" s="68" t="str">
        <f>IF([8]Mides!H42&gt;60,"X", "  ")</f>
        <v xml:space="preserve">  </v>
      </c>
      <c r="K51" s="70">
        <f>[8]Mides!N42</f>
        <v>0</v>
      </c>
      <c r="L51" s="70">
        <f>[8]Mides!K42</f>
        <v>0</v>
      </c>
      <c r="M51" s="70">
        <f>[8]Mides!L42</f>
        <v>0</v>
      </c>
      <c r="N51" s="70" t="str">
        <f>[8]Mides!M42</f>
        <v>X</v>
      </c>
      <c r="O51" s="70">
        <f t="shared" si="0"/>
        <v>0</v>
      </c>
      <c r="P51" s="70" t="str">
        <f>[8]Mides!R42</f>
        <v>Guatemala</v>
      </c>
      <c r="Q51" s="70" t="str">
        <f>[8]Mides!S42</f>
        <v>Guatemala</v>
      </c>
      <c r="R51" s="10"/>
      <c r="S51" s="10"/>
      <c r="T51" s="10"/>
      <c r="U51" s="10"/>
      <c r="V51" s="10"/>
      <c r="W51" s="10"/>
      <c r="X51" s="10"/>
      <c r="Y51" s="10"/>
    </row>
    <row r="52" spans="2:25" x14ac:dyDescent="0.3">
      <c r="B52" s="66" t="str">
        <f>[8]Mides!E43</f>
        <v>Vilma</v>
      </c>
      <c r="C52" s="67" t="str">
        <f>[8]Mides!D43</f>
        <v>Santos</v>
      </c>
      <c r="D52" s="68" t="str">
        <f>IF([8]Mides!F43=1,"X"," ")</f>
        <v>X</v>
      </c>
      <c r="E52" s="68" t="str">
        <f>IF([8]Mides!F43=2,"X"," ")</f>
        <v xml:space="preserve"> </v>
      </c>
      <c r="F52" s="69">
        <f>[8]Mides!B43</f>
        <v>2435182850611</v>
      </c>
      <c r="G52" s="68" t="str">
        <f>IF(AND([8]Mides!H43&gt;=1,[8]Mides!H43&lt;=14),"X"," ")</f>
        <v xml:space="preserve"> </v>
      </c>
      <c r="H52" s="68" t="str">
        <f>IF(AND([8]Mides!H43&gt;=14,[8]Mides!H43&lt;=30),"X"," ")</f>
        <v xml:space="preserve"> </v>
      </c>
      <c r="I52" s="68" t="str">
        <f>IF(AND([8]Mides!H43&gt;=31,[8]Mides!H43&lt;=60),"X","  ")</f>
        <v xml:space="preserve">  </v>
      </c>
      <c r="J52" s="68" t="str">
        <f>IF([8]Mides!H43&gt;60,"X", "  ")</f>
        <v>X</v>
      </c>
      <c r="K52" s="70">
        <f>[8]Mides!N43</f>
        <v>0</v>
      </c>
      <c r="L52" s="70">
        <f>[8]Mides!K43</f>
        <v>0</v>
      </c>
      <c r="M52" s="70">
        <f>[8]Mides!L43</f>
        <v>0</v>
      </c>
      <c r="N52" s="70" t="str">
        <f>[8]Mides!M43</f>
        <v>X</v>
      </c>
      <c r="O52" s="70">
        <f t="shared" si="0"/>
        <v>0</v>
      </c>
      <c r="P52" s="70" t="str">
        <f>[8]Mides!R43</f>
        <v>Guatemala</v>
      </c>
      <c r="Q52" s="70" t="str">
        <f>[8]Mides!S43</f>
        <v>Guatemala</v>
      </c>
      <c r="R52" s="10"/>
      <c r="S52" s="10"/>
      <c r="T52" s="10"/>
      <c r="U52" s="10"/>
      <c r="V52" s="10"/>
      <c r="W52" s="10"/>
      <c r="X52" s="10"/>
      <c r="Y52" s="10"/>
    </row>
    <row r="53" spans="2:25" x14ac:dyDescent="0.3">
      <c r="B53" s="66" t="str">
        <f>[8]Mides!E44</f>
        <v>Blanca</v>
      </c>
      <c r="C53" s="67" t="str">
        <f>[8]Mides!D44</f>
        <v>Osoy</v>
      </c>
      <c r="D53" s="68" t="str">
        <f>IF([8]Mides!F44=1,"X"," ")</f>
        <v>X</v>
      </c>
      <c r="E53" s="68" t="str">
        <f>IF([8]Mides!F44=2,"X"," ")</f>
        <v xml:space="preserve"> </v>
      </c>
      <c r="F53" s="69">
        <f>[8]Mides!B44</f>
        <v>2273453980101</v>
      </c>
      <c r="G53" s="68" t="str">
        <f>IF(AND([8]Mides!H44&gt;=1,[8]Mides!H44&lt;=14),"X"," ")</f>
        <v xml:space="preserve"> </v>
      </c>
      <c r="H53" s="68" t="str">
        <f>IF(AND([8]Mides!H44&gt;=14,[8]Mides!H44&lt;=30),"X"," ")</f>
        <v xml:space="preserve"> </v>
      </c>
      <c r="I53" s="68" t="str">
        <f>IF(AND([8]Mides!H44&gt;=31,[8]Mides!H44&lt;=60),"X","  ")</f>
        <v>X</v>
      </c>
      <c r="J53" s="68" t="str">
        <f>IF([8]Mides!H44&gt;60,"X", "  ")</f>
        <v xml:space="preserve">  </v>
      </c>
      <c r="K53" s="70">
        <f>[8]Mides!N44</f>
        <v>0</v>
      </c>
      <c r="L53" s="70">
        <f>[8]Mides!K44</f>
        <v>0</v>
      </c>
      <c r="M53" s="70">
        <f>[8]Mides!L44</f>
        <v>0</v>
      </c>
      <c r="N53" s="70" t="str">
        <f>[8]Mides!M44</f>
        <v>X</v>
      </c>
      <c r="O53" s="70">
        <f t="shared" si="0"/>
        <v>0</v>
      </c>
      <c r="P53" s="70" t="str">
        <f>[8]Mides!R44</f>
        <v>Guatemala</v>
      </c>
      <c r="Q53" s="70" t="str">
        <f>[8]Mides!S44</f>
        <v>Guatemala</v>
      </c>
      <c r="R53" s="10"/>
      <c r="S53" s="10"/>
      <c r="T53" s="10"/>
      <c r="U53" s="10"/>
      <c r="V53" s="10"/>
      <c r="W53" s="10"/>
      <c r="X53" s="10"/>
      <c r="Y53" s="10"/>
    </row>
    <row r="54" spans="2:25" x14ac:dyDescent="0.3">
      <c r="B54" s="66" t="str">
        <f>[8]Mides!E45</f>
        <v>Esteban</v>
      </c>
      <c r="C54" s="67" t="str">
        <f>[8]Mides!D45</f>
        <v>López</v>
      </c>
      <c r="D54" s="68" t="str">
        <f>IF([8]Mides!F45=1,"X"," ")</f>
        <v xml:space="preserve"> </v>
      </c>
      <c r="E54" s="68" t="str">
        <f>IF([8]Mides!F45=2,"X"," ")</f>
        <v>X</v>
      </c>
      <c r="F54" s="69">
        <f>[8]Mides!B45</f>
        <v>2976826951420</v>
      </c>
      <c r="G54" s="68" t="str">
        <f>IF(AND([8]Mides!H45&gt;=1,[8]Mides!H45&lt;=14),"X"," ")</f>
        <v xml:space="preserve"> </v>
      </c>
      <c r="H54" s="68" t="str">
        <f>IF(AND([8]Mides!H45&gt;=14,[8]Mides!H45&lt;=30),"X"," ")</f>
        <v>X</v>
      </c>
      <c r="I54" s="68" t="str">
        <f>IF(AND([8]Mides!H45&gt;=31,[8]Mides!H45&lt;=60),"X","  ")</f>
        <v xml:space="preserve">  </v>
      </c>
      <c r="J54" s="68" t="str">
        <f>IF([8]Mides!H45&gt;60,"X", "  ")</f>
        <v xml:space="preserve">  </v>
      </c>
      <c r="K54" s="70" t="str">
        <f>[8]Mides!N45</f>
        <v>X</v>
      </c>
      <c r="L54" s="70">
        <f>[8]Mides!K45</f>
        <v>0</v>
      </c>
      <c r="M54" s="70">
        <f>[8]Mides!L45</f>
        <v>0</v>
      </c>
      <c r="N54" s="70">
        <f>[8]Mides!M45</f>
        <v>0</v>
      </c>
      <c r="O54" s="70">
        <f t="shared" si="0"/>
        <v>0</v>
      </c>
      <c r="P54" s="70" t="str">
        <f>[8]Mides!R45</f>
        <v>Guatemala</v>
      </c>
      <c r="Q54" s="70" t="str">
        <f>[8]Mides!S45</f>
        <v>Guatemala</v>
      </c>
      <c r="R54" s="10"/>
      <c r="S54" s="10"/>
      <c r="T54" s="10"/>
      <c r="U54" s="10"/>
      <c r="V54" s="10"/>
      <c r="W54" s="10"/>
      <c r="X54" s="10"/>
      <c r="Y54" s="10"/>
    </row>
    <row r="55" spans="2:25" x14ac:dyDescent="0.3">
      <c r="B55" s="66" t="str">
        <f>[8]Mides!E46</f>
        <v>Dora</v>
      </c>
      <c r="C55" s="67" t="str">
        <f>[8]Mides!D46</f>
        <v>Moreno</v>
      </c>
      <c r="D55" s="68" t="str">
        <f>IF([8]Mides!F46=1,"X"," ")</f>
        <v>X</v>
      </c>
      <c r="E55" s="68" t="str">
        <f>IF([8]Mides!F46=2,"X"," ")</f>
        <v xml:space="preserve"> </v>
      </c>
      <c r="F55" s="69">
        <f>[8]Mides!B46</f>
        <v>2527033590509</v>
      </c>
      <c r="G55" s="68" t="str">
        <f>IF(AND([8]Mides!H46&gt;=1,[8]Mides!H46&lt;=14),"X"," ")</f>
        <v xml:space="preserve"> </v>
      </c>
      <c r="H55" s="68" t="str">
        <f>IF(AND([8]Mides!H46&gt;=14,[8]Mides!H46&lt;=30),"X"," ")</f>
        <v xml:space="preserve"> </v>
      </c>
      <c r="I55" s="68" t="str">
        <f>IF(AND([8]Mides!H46&gt;=31,[8]Mides!H46&lt;=60),"X","  ")</f>
        <v>X</v>
      </c>
      <c r="J55" s="68" t="str">
        <f>IF([8]Mides!H46&gt;60,"X", "  ")</f>
        <v xml:space="preserve">  </v>
      </c>
      <c r="K55" s="70">
        <f>[8]Mides!N46</f>
        <v>0</v>
      </c>
      <c r="L55" s="70">
        <f>[8]Mides!K46</f>
        <v>0</v>
      </c>
      <c r="M55" s="70">
        <f>[8]Mides!L46</f>
        <v>0</v>
      </c>
      <c r="N55" s="70" t="str">
        <f>[8]Mides!M46</f>
        <v>X</v>
      </c>
      <c r="O55" s="70">
        <f t="shared" si="0"/>
        <v>0</v>
      </c>
      <c r="P55" s="70" t="str">
        <f>[8]Mides!R46</f>
        <v>Guatemala</v>
      </c>
      <c r="Q55" s="70" t="str">
        <f>[8]Mides!S46</f>
        <v>Guatemala</v>
      </c>
      <c r="R55" s="10"/>
      <c r="S55" s="10"/>
      <c r="T55" s="10"/>
      <c r="U55" s="10"/>
      <c r="V55" s="10"/>
      <c r="W55" s="10"/>
      <c r="X55" s="10"/>
      <c r="Y55" s="10"/>
    </row>
    <row r="56" spans="2:25" x14ac:dyDescent="0.3">
      <c r="B56" s="66" t="str">
        <f>[8]Mides!E47</f>
        <v>José</v>
      </c>
      <c r="C56" s="67" t="str">
        <f>[8]Mides!D47</f>
        <v>Pérez</v>
      </c>
      <c r="D56" s="68" t="str">
        <f>IF([8]Mides!F47=1,"X"," ")</f>
        <v xml:space="preserve"> </v>
      </c>
      <c r="E56" s="68" t="str">
        <f>IF([8]Mides!F47=2,"X"," ")</f>
        <v>X</v>
      </c>
      <c r="F56" s="69">
        <f>[8]Mides!B47</f>
        <v>1996275411001</v>
      </c>
      <c r="G56" s="68" t="str">
        <f>IF(AND([8]Mides!H47&gt;=1,[8]Mides!H47&lt;=14),"X"," ")</f>
        <v xml:space="preserve"> </v>
      </c>
      <c r="H56" s="68" t="str">
        <f>IF(AND([8]Mides!H47&gt;=14,[8]Mides!H47&lt;=30),"X"," ")</f>
        <v xml:space="preserve"> </v>
      </c>
      <c r="I56" s="68" t="str">
        <f>IF(AND([8]Mides!H47&gt;=31,[8]Mides!H47&lt;=60),"X","  ")</f>
        <v>X</v>
      </c>
      <c r="J56" s="68" t="str">
        <f>IF([8]Mides!H47&gt;60,"X", "  ")</f>
        <v xml:space="preserve">  </v>
      </c>
      <c r="K56" s="70">
        <f>[8]Mides!N47</f>
        <v>0</v>
      </c>
      <c r="L56" s="70">
        <f>[8]Mides!K47</f>
        <v>0</v>
      </c>
      <c r="M56" s="70">
        <f>[8]Mides!L47</f>
        <v>0</v>
      </c>
      <c r="N56" s="70" t="str">
        <f>[8]Mides!M47</f>
        <v>X</v>
      </c>
      <c r="O56" s="70">
        <f t="shared" si="0"/>
        <v>0</v>
      </c>
      <c r="P56" s="70" t="str">
        <f>[8]Mides!R47</f>
        <v>Guatemala</v>
      </c>
      <c r="Q56" s="70" t="str">
        <f>[8]Mides!S47</f>
        <v>Guatemala</v>
      </c>
      <c r="R56" s="10"/>
      <c r="S56" s="10"/>
      <c r="T56" s="10"/>
      <c r="U56" s="10"/>
      <c r="V56" s="10"/>
      <c r="W56" s="10"/>
      <c r="X56" s="10"/>
      <c r="Y56" s="10"/>
    </row>
    <row r="57" spans="2:25" x14ac:dyDescent="0.3">
      <c r="B57" s="66" t="str">
        <f>[8]Mides!E48</f>
        <v>Alexis</v>
      </c>
      <c r="C57" s="67" t="str">
        <f>[8]Mides!D48</f>
        <v>Martinez</v>
      </c>
      <c r="D57" s="68" t="str">
        <f>IF([8]Mides!F48=1,"X"," ")</f>
        <v xml:space="preserve"> </v>
      </c>
      <c r="E57" s="68" t="str">
        <f>IF([8]Mides!F48=2,"X"," ")</f>
        <v>X</v>
      </c>
      <c r="F57" s="69">
        <f>[8]Mides!B48</f>
        <v>1949555160101</v>
      </c>
      <c r="G57" s="68" t="str">
        <f>IF(AND([8]Mides!H48&gt;=1,[8]Mides!H48&lt;=14),"X"," ")</f>
        <v xml:space="preserve"> </v>
      </c>
      <c r="H57" s="68" t="str">
        <f>IF(AND([8]Mides!H48&gt;=14,[8]Mides!H48&lt;=30),"X"," ")</f>
        <v xml:space="preserve"> </v>
      </c>
      <c r="I57" s="68" t="str">
        <f>IF(AND([8]Mides!H48&gt;=31,[8]Mides!H48&lt;=60),"X","  ")</f>
        <v>X</v>
      </c>
      <c r="J57" s="68" t="str">
        <f>IF([8]Mides!H48&gt;60,"X", "  ")</f>
        <v xml:space="preserve">  </v>
      </c>
      <c r="K57" s="70">
        <f>[8]Mides!N48</f>
        <v>0</v>
      </c>
      <c r="L57" s="70">
        <f>[8]Mides!K48</f>
        <v>0</v>
      </c>
      <c r="M57" s="70">
        <f>[8]Mides!L48</f>
        <v>0</v>
      </c>
      <c r="N57" s="70" t="str">
        <f>[8]Mides!M48</f>
        <v>X</v>
      </c>
      <c r="O57" s="70">
        <f t="shared" si="0"/>
        <v>0</v>
      </c>
      <c r="P57" s="70" t="str">
        <f>[8]Mides!R48</f>
        <v>Guatemala</v>
      </c>
      <c r="Q57" s="70" t="str">
        <f>[8]Mides!S48</f>
        <v>Guatemala</v>
      </c>
      <c r="R57" s="10"/>
      <c r="S57" s="10"/>
      <c r="T57" s="10"/>
      <c r="U57" s="10"/>
      <c r="V57" s="10"/>
      <c r="W57" s="10"/>
      <c r="X57" s="10"/>
      <c r="Y57" s="10"/>
    </row>
    <row r="58" spans="2:25" x14ac:dyDescent="0.3">
      <c r="B58" s="66" t="str">
        <f>[8]Mides!E49</f>
        <v>María</v>
      </c>
      <c r="C58" s="67" t="str">
        <f>[8]Mides!D49</f>
        <v>Escobar</v>
      </c>
      <c r="D58" s="68" t="str">
        <f>IF([8]Mides!F49=1,"X"," ")</f>
        <v>X</v>
      </c>
      <c r="E58" s="68" t="str">
        <f>IF([8]Mides!F49=2,"X"," ")</f>
        <v xml:space="preserve"> </v>
      </c>
      <c r="F58" s="69" t="str">
        <f>[8]Mides!B49</f>
        <v>A1 302088</v>
      </c>
      <c r="G58" s="68" t="str">
        <f>IF(AND([8]Mides!H49&gt;=1,[8]Mides!H49&lt;=14),"X"," ")</f>
        <v xml:space="preserve"> </v>
      </c>
      <c r="H58" s="68" t="str">
        <f>IF(AND([8]Mides!H49&gt;=14,[8]Mides!H49&lt;=30),"X"," ")</f>
        <v xml:space="preserve"> </v>
      </c>
      <c r="I58" s="68" t="str">
        <f>IF(AND([8]Mides!H49&gt;=31,[8]Mides!H49&lt;=60),"X","  ")</f>
        <v xml:space="preserve">  </v>
      </c>
      <c r="J58" s="68" t="str">
        <f>IF([8]Mides!H49&gt;60,"X", "  ")</f>
        <v>X</v>
      </c>
      <c r="K58" s="70">
        <f>[8]Mides!N49</f>
        <v>0</v>
      </c>
      <c r="L58" s="70">
        <f>[8]Mides!K49</f>
        <v>0</v>
      </c>
      <c r="M58" s="70">
        <f>[8]Mides!L49</f>
        <v>0</v>
      </c>
      <c r="N58" s="70" t="str">
        <f>[8]Mides!M49</f>
        <v>X</v>
      </c>
      <c r="O58" s="70">
        <f t="shared" si="0"/>
        <v>0</v>
      </c>
      <c r="P58" s="70" t="str">
        <f>[8]Mides!R49</f>
        <v>Guatemala</v>
      </c>
      <c r="Q58" s="70" t="str">
        <f>[8]Mides!S49</f>
        <v>Guatemala</v>
      </c>
      <c r="R58" s="10"/>
      <c r="S58" s="10"/>
      <c r="T58" s="10"/>
      <c r="U58" s="10"/>
      <c r="V58" s="10"/>
      <c r="W58" s="10"/>
      <c r="X58" s="10"/>
      <c r="Y58" s="10"/>
    </row>
    <row r="59" spans="2:25" x14ac:dyDescent="0.3">
      <c r="B59" s="66" t="str">
        <f>[8]Mides!E50</f>
        <v>Kerryanne</v>
      </c>
      <c r="C59" s="67" t="str">
        <f>[8]Mides!D50</f>
        <v>Hernandez</v>
      </c>
      <c r="D59" s="68" t="str">
        <f>IF([8]Mides!F50=1,"X"," ")</f>
        <v>X</v>
      </c>
      <c r="E59" s="68" t="str">
        <f>IF([8]Mides!F50=2,"X"," ")</f>
        <v xml:space="preserve"> </v>
      </c>
      <c r="F59" s="69" t="str">
        <f>[8]Mides!B50</f>
        <v>Menor de Edad</v>
      </c>
      <c r="G59" s="68" t="str">
        <f>IF(AND([8]Mides!H50&gt;=1,[8]Mides!H50&lt;=14),"X"," ")</f>
        <v>X</v>
      </c>
      <c r="H59" s="68" t="str">
        <f>IF(AND([8]Mides!H50&gt;=14,[8]Mides!H50&lt;=30),"X"," ")</f>
        <v xml:space="preserve"> </v>
      </c>
      <c r="I59" s="68" t="str">
        <f>IF(AND([8]Mides!H50&gt;=31,[8]Mides!H50&lt;=60),"X","  ")</f>
        <v xml:space="preserve">  </v>
      </c>
      <c r="J59" s="68" t="str">
        <f>IF([8]Mides!H50&gt;60,"X", "  ")</f>
        <v xml:space="preserve">  </v>
      </c>
      <c r="K59" s="70">
        <f>[8]Mides!N50</f>
        <v>0</v>
      </c>
      <c r="L59" s="70">
        <f>[8]Mides!K50</f>
        <v>0</v>
      </c>
      <c r="M59" s="70">
        <f>[8]Mides!L50</f>
        <v>0</v>
      </c>
      <c r="N59" s="70" t="str">
        <f>[8]Mides!M50</f>
        <v>X</v>
      </c>
      <c r="O59" s="70">
        <f t="shared" si="0"/>
        <v>0</v>
      </c>
      <c r="P59" s="70" t="str">
        <f>[8]Mides!R50</f>
        <v>Guatemala</v>
      </c>
      <c r="Q59" s="70" t="str">
        <f>[8]Mides!S50</f>
        <v>Guatemala</v>
      </c>
      <c r="R59" s="10"/>
      <c r="S59" s="10"/>
      <c r="T59" s="10"/>
      <c r="U59" s="10"/>
      <c r="V59" s="10"/>
      <c r="W59" s="10"/>
      <c r="X59" s="10"/>
      <c r="Y59" s="10"/>
    </row>
    <row r="60" spans="2:25" x14ac:dyDescent="0.3">
      <c r="B60" s="66" t="str">
        <f>[8]Mides!E51</f>
        <v>Dorian</v>
      </c>
      <c r="C60" s="67" t="str">
        <f>[8]Mides!D51</f>
        <v>Hernandez</v>
      </c>
      <c r="D60" s="68" t="str">
        <f>IF([8]Mides!F51=1,"X"," ")</f>
        <v xml:space="preserve"> </v>
      </c>
      <c r="E60" s="68" t="str">
        <f>IF([8]Mides!F51=2,"X"," ")</f>
        <v>X</v>
      </c>
      <c r="F60" s="69" t="str">
        <f>[8]Mides!B51</f>
        <v>Menor de Edad</v>
      </c>
      <c r="G60" s="68" t="str">
        <f>IF(AND([8]Mides!H51&gt;=1,[8]Mides!H51&lt;=14),"X"," ")</f>
        <v>X</v>
      </c>
      <c r="H60" s="68" t="str">
        <f>IF(AND([8]Mides!H51&gt;=14,[8]Mides!H51&lt;=30),"X"," ")</f>
        <v xml:space="preserve"> </v>
      </c>
      <c r="I60" s="68" t="str">
        <f>IF(AND([8]Mides!H51&gt;=31,[8]Mides!H51&lt;=60),"X","  ")</f>
        <v xml:space="preserve">  </v>
      </c>
      <c r="J60" s="68" t="str">
        <f>IF([8]Mides!H51&gt;60,"X", "  ")</f>
        <v xml:space="preserve">  </v>
      </c>
      <c r="K60" s="70">
        <f>[8]Mides!N51</f>
        <v>0</v>
      </c>
      <c r="L60" s="70">
        <f>[8]Mides!K51</f>
        <v>0</v>
      </c>
      <c r="M60" s="70">
        <f>[8]Mides!L51</f>
        <v>0</v>
      </c>
      <c r="N60" s="70" t="str">
        <f>[8]Mides!M51</f>
        <v>X</v>
      </c>
      <c r="O60" s="70">
        <f t="shared" si="0"/>
        <v>0</v>
      </c>
      <c r="P60" s="70" t="str">
        <f>[8]Mides!R51</f>
        <v>Guatemala</v>
      </c>
      <c r="Q60" s="70" t="str">
        <f>[8]Mides!S51</f>
        <v>Guatemala</v>
      </c>
      <c r="R60" s="10"/>
      <c r="S60" s="10"/>
      <c r="T60" s="10"/>
      <c r="U60" s="10"/>
      <c r="V60" s="10"/>
      <c r="W60" s="10"/>
      <c r="X60" s="10"/>
      <c r="Y60" s="10"/>
    </row>
    <row r="61" spans="2:25" x14ac:dyDescent="0.3">
      <c r="B61" s="66" t="str">
        <f>[8]Mides!E52</f>
        <v xml:space="preserve">Edras </v>
      </c>
      <c r="C61" s="67" t="str">
        <f>[8]Mides!D52</f>
        <v>Archila</v>
      </c>
      <c r="D61" s="68" t="str">
        <f>IF([8]Mides!F52=1,"X"," ")</f>
        <v xml:space="preserve"> </v>
      </c>
      <c r="E61" s="68" t="str">
        <f>IF([8]Mides!F52=2,"X"," ")</f>
        <v>X</v>
      </c>
      <c r="F61" s="69" t="str">
        <f>[8]Mides!B52</f>
        <v>Menor de Edad</v>
      </c>
      <c r="G61" s="68" t="str">
        <f>IF(AND([8]Mides!H52&gt;=1,[8]Mides!H52&lt;=14),"X"," ")</f>
        <v>X</v>
      </c>
      <c r="H61" s="68" t="str">
        <f>IF(AND([8]Mides!H52&gt;=14,[8]Mides!H52&lt;=30),"X"," ")</f>
        <v xml:space="preserve"> </v>
      </c>
      <c r="I61" s="68" t="str">
        <f>IF(AND([8]Mides!H52&gt;=31,[8]Mides!H52&lt;=60),"X","  ")</f>
        <v xml:space="preserve">  </v>
      </c>
      <c r="J61" s="68" t="str">
        <f>IF([8]Mides!H52&gt;60,"X", "  ")</f>
        <v xml:space="preserve">  </v>
      </c>
      <c r="K61" s="70">
        <f>[8]Mides!N52</f>
        <v>0</v>
      </c>
      <c r="L61" s="70">
        <f>[8]Mides!K52</f>
        <v>0</v>
      </c>
      <c r="M61" s="70">
        <f>[8]Mides!L52</f>
        <v>0</v>
      </c>
      <c r="N61" s="70" t="str">
        <f>[8]Mides!M52</f>
        <v>X</v>
      </c>
      <c r="O61" s="70">
        <f t="shared" si="0"/>
        <v>0</v>
      </c>
      <c r="P61" s="70" t="str">
        <f>[8]Mides!R52</f>
        <v>Guatemala</v>
      </c>
      <c r="Q61" s="70" t="str">
        <f>[8]Mides!S52</f>
        <v>Guatemala</v>
      </c>
      <c r="R61" s="10"/>
      <c r="S61" s="10"/>
      <c r="T61" s="10"/>
      <c r="U61" s="10"/>
      <c r="V61" s="10"/>
      <c r="W61" s="10"/>
      <c r="X61" s="10"/>
      <c r="Y61" s="10"/>
    </row>
    <row r="62" spans="2:25" x14ac:dyDescent="0.3">
      <c r="B62" s="66" t="str">
        <f>[8]Mides!E53</f>
        <v>Jaqueline</v>
      </c>
      <c r="C62" s="67" t="str">
        <f>[8]Mides!D53</f>
        <v>Valdez</v>
      </c>
      <c r="D62" s="68" t="str">
        <f>IF([8]Mides!F53=1,"X"," ")</f>
        <v>X</v>
      </c>
      <c r="E62" s="68" t="str">
        <f>IF([8]Mides!F53=2,"X"," ")</f>
        <v xml:space="preserve"> </v>
      </c>
      <c r="F62" s="69" t="str">
        <f>[8]Mides!B53</f>
        <v>Menor de Edad</v>
      </c>
      <c r="G62" s="68" t="str">
        <f>IF(AND([8]Mides!H53&gt;=1,[8]Mides!H53&lt;=14),"X"," ")</f>
        <v>X</v>
      </c>
      <c r="H62" s="68" t="str">
        <f>IF(AND([8]Mides!H53&gt;=14,[8]Mides!H53&lt;=30),"X"," ")</f>
        <v xml:space="preserve"> </v>
      </c>
      <c r="I62" s="68" t="str">
        <f>IF(AND([8]Mides!H53&gt;=31,[8]Mides!H53&lt;=60),"X","  ")</f>
        <v xml:space="preserve">  </v>
      </c>
      <c r="J62" s="68" t="str">
        <f>IF([8]Mides!H53&gt;60,"X", "  ")</f>
        <v xml:space="preserve">  </v>
      </c>
      <c r="K62" s="70">
        <f>[8]Mides!N53</f>
        <v>0</v>
      </c>
      <c r="L62" s="70">
        <f>[8]Mides!K53</f>
        <v>0</v>
      </c>
      <c r="M62" s="70">
        <f>[8]Mides!L53</f>
        <v>0</v>
      </c>
      <c r="N62" s="70" t="str">
        <f>[8]Mides!M53</f>
        <v>X</v>
      </c>
      <c r="O62" s="70">
        <f t="shared" si="0"/>
        <v>0</v>
      </c>
      <c r="P62" s="70" t="str">
        <f>[8]Mides!R53</f>
        <v>Guatemala</v>
      </c>
      <c r="Q62" s="70" t="str">
        <f>[8]Mides!S53</f>
        <v>Guatemala</v>
      </c>
      <c r="R62" s="10"/>
      <c r="S62" s="10"/>
      <c r="T62" s="10"/>
      <c r="U62" s="10"/>
      <c r="V62" s="10"/>
      <c r="W62" s="10"/>
      <c r="X62" s="10"/>
      <c r="Y62" s="10"/>
    </row>
    <row r="63" spans="2:25" x14ac:dyDescent="0.3">
      <c r="B63" s="66" t="str">
        <f>[8]Mides!E54</f>
        <v>Barbara</v>
      </c>
      <c r="C63" s="67" t="str">
        <f>[8]Mides!D54</f>
        <v>Samayoa</v>
      </c>
      <c r="D63" s="68" t="str">
        <f>IF([8]Mides!F54=1,"X"," ")</f>
        <v>X</v>
      </c>
      <c r="E63" s="68" t="str">
        <f>IF([8]Mides!F54=2,"X"," ")</f>
        <v xml:space="preserve"> </v>
      </c>
      <c r="F63" s="69" t="str">
        <f>[8]Mides!B54</f>
        <v>Menor de Edad</v>
      </c>
      <c r="G63" s="68" t="str">
        <f>IF(AND([8]Mides!H54&gt;=1,[8]Mides!H54&lt;=14),"X"," ")</f>
        <v>X</v>
      </c>
      <c r="H63" s="68" t="str">
        <f>IF(AND([8]Mides!H54&gt;=14,[8]Mides!H54&lt;=30),"X"," ")</f>
        <v xml:space="preserve"> </v>
      </c>
      <c r="I63" s="68" t="str">
        <f>IF(AND([8]Mides!H54&gt;=31,[8]Mides!H54&lt;=60),"X","  ")</f>
        <v xml:space="preserve">  </v>
      </c>
      <c r="J63" s="68" t="str">
        <f>IF([8]Mides!H54&gt;60,"X", "  ")</f>
        <v xml:space="preserve">  </v>
      </c>
      <c r="K63" s="70">
        <f>[8]Mides!N54</f>
        <v>0</v>
      </c>
      <c r="L63" s="70">
        <f>[8]Mides!K54</f>
        <v>0</v>
      </c>
      <c r="M63" s="70">
        <f>[8]Mides!L54</f>
        <v>0</v>
      </c>
      <c r="N63" s="70" t="str">
        <f>[8]Mides!M54</f>
        <v>X</v>
      </c>
      <c r="O63" s="70">
        <f t="shared" si="0"/>
        <v>0</v>
      </c>
      <c r="P63" s="70" t="str">
        <f>[8]Mides!R54</f>
        <v>Guatemala</v>
      </c>
      <c r="Q63" s="70" t="str">
        <f>[8]Mides!S54</f>
        <v>Guatemala</v>
      </c>
      <c r="R63" s="10"/>
      <c r="S63" s="10"/>
      <c r="T63" s="10"/>
      <c r="U63" s="10"/>
      <c r="V63" s="10"/>
      <c r="W63" s="10"/>
      <c r="X63" s="10"/>
      <c r="Y63" s="10"/>
    </row>
    <row r="64" spans="2:25" x14ac:dyDescent="0.3">
      <c r="B64" s="66" t="str">
        <f>[8]Mides!E55</f>
        <v>Ashley</v>
      </c>
      <c r="C64" s="67" t="str">
        <f>[8]Mides!D55</f>
        <v>Valdez</v>
      </c>
      <c r="D64" s="68" t="str">
        <f>IF([8]Mides!F55=1,"X"," ")</f>
        <v>X</v>
      </c>
      <c r="E64" s="68" t="str">
        <f>IF([8]Mides!F55=2,"X"," ")</f>
        <v xml:space="preserve"> </v>
      </c>
      <c r="F64" s="69" t="str">
        <f>[8]Mides!B55</f>
        <v>Menor de Edad</v>
      </c>
      <c r="G64" s="68" t="str">
        <f>IF(AND([8]Mides!H55&gt;=1,[8]Mides!H55&lt;=14),"X"," ")</f>
        <v>X</v>
      </c>
      <c r="H64" s="68" t="str">
        <f>IF(AND([8]Mides!H55&gt;=14,[8]Mides!H55&lt;=30),"X"," ")</f>
        <v xml:space="preserve"> </v>
      </c>
      <c r="I64" s="68" t="str">
        <f>IF(AND([8]Mides!H55&gt;=31,[8]Mides!H55&lt;=60),"X","  ")</f>
        <v xml:space="preserve">  </v>
      </c>
      <c r="J64" s="68" t="str">
        <f>IF([8]Mides!H55&gt;60,"X", "  ")</f>
        <v xml:space="preserve">  </v>
      </c>
      <c r="K64" s="70">
        <f>[8]Mides!N55</f>
        <v>0</v>
      </c>
      <c r="L64" s="70">
        <f>[8]Mides!K55</f>
        <v>0</v>
      </c>
      <c r="M64" s="70">
        <f>[8]Mides!L55</f>
        <v>0</v>
      </c>
      <c r="N64" s="70" t="str">
        <f>[8]Mides!M55</f>
        <v>X</v>
      </c>
      <c r="O64" s="70">
        <f t="shared" si="0"/>
        <v>0</v>
      </c>
      <c r="P64" s="70" t="str">
        <f>[8]Mides!R55</f>
        <v>Guatemala</v>
      </c>
      <c r="Q64" s="70" t="str">
        <f>[8]Mides!S55</f>
        <v>Guatemala</v>
      </c>
      <c r="R64" s="10"/>
      <c r="S64" s="10"/>
      <c r="T64" s="10"/>
      <c r="U64" s="10"/>
      <c r="V64" s="10"/>
      <c r="W64" s="10"/>
      <c r="X64" s="10"/>
      <c r="Y64" s="10"/>
    </row>
    <row r="65" spans="2:25" x14ac:dyDescent="0.3">
      <c r="B65" s="66" t="str">
        <f>[8]Mides!E56</f>
        <v>Cindy</v>
      </c>
      <c r="C65" s="67" t="str">
        <f>[8]Mides!D56</f>
        <v>Gonzales</v>
      </c>
      <c r="D65" s="68" t="str">
        <f>IF([8]Mides!F56=1,"X"," ")</f>
        <v>X</v>
      </c>
      <c r="E65" s="68" t="str">
        <f>IF([8]Mides!F56=2,"X"," ")</f>
        <v xml:space="preserve"> </v>
      </c>
      <c r="F65" s="69">
        <f>[8]Mides!B56</f>
        <v>2226173061015</v>
      </c>
      <c r="G65" s="68" t="str">
        <f>IF(AND([8]Mides!H56&gt;=1,[8]Mides!H56&lt;=14),"X"," ")</f>
        <v xml:space="preserve"> </v>
      </c>
      <c r="H65" s="68" t="str">
        <f>IF(AND([8]Mides!H56&gt;=14,[8]Mides!H56&lt;=30),"X"," ")</f>
        <v>X</v>
      </c>
      <c r="I65" s="68" t="str">
        <f>IF(AND([8]Mides!H56&gt;=31,[8]Mides!H56&lt;=60),"X","  ")</f>
        <v xml:space="preserve">  </v>
      </c>
      <c r="J65" s="68" t="str">
        <f>IF([8]Mides!H56&gt;60,"X", "  ")</f>
        <v xml:space="preserve">  </v>
      </c>
      <c r="K65" s="70">
        <f>[8]Mides!N56</f>
        <v>0</v>
      </c>
      <c r="L65" s="70">
        <f>[8]Mides!K56</f>
        <v>0</v>
      </c>
      <c r="M65" s="70">
        <f>[8]Mides!L56</f>
        <v>0</v>
      </c>
      <c r="N65" s="70" t="str">
        <f>[8]Mides!M56</f>
        <v>X</v>
      </c>
      <c r="O65" s="70">
        <f t="shared" si="0"/>
        <v>0</v>
      </c>
      <c r="P65" s="70" t="str">
        <f>[8]Mides!R56</f>
        <v>Guatemala</v>
      </c>
      <c r="Q65" s="70" t="str">
        <f>[8]Mides!S56</f>
        <v>Guatemala</v>
      </c>
      <c r="R65" s="10"/>
      <c r="S65" s="10"/>
      <c r="T65" s="10"/>
      <c r="U65" s="10"/>
      <c r="V65" s="10"/>
      <c r="W65" s="10"/>
      <c r="X65" s="10"/>
      <c r="Y65" s="10"/>
    </row>
    <row r="66" spans="2:25" x14ac:dyDescent="0.3">
      <c r="B66" s="66" t="str">
        <f>[8]Mides!E57</f>
        <v>María</v>
      </c>
      <c r="C66" s="67" t="str">
        <f>[8]Mides!D57</f>
        <v>Guamuche</v>
      </c>
      <c r="D66" s="68" t="str">
        <f>IF([8]Mides!F57=1,"X"," ")</f>
        <v>X</v>
      </c>
      <c r="E66" s="68" t="str">
        <f>IF([8]Mides!F57=2,"X"," ")</f>
        <v xml:space="preserve"> </v>
      </c>
      <c r="F66" s="69">
        <f>[8]Mides!B57</f>
        <v>1732630380101</v>
      </c>
      <c r="G66" s="68" t="str">
        <f>IF(AND([8]Mides!H57&gt;=1,[8]Mides!H57&lt;=14),"X"," ")</f>
        <v xml:space="preserve"> </v>
      </c>
      <c r="H66" s="68" t="str">
        <f>IF(AND([8]Mides!H57&gt;=14,[8]Mides!H57&lt;=30),"X"," ")</f>
        <v xml:space="preserve"> </v>
      </c>
      <c r="I66" s="68" t="str">
        <f>IF(AND([8]Mides!H57&gt;=31,[8]Mides!H57&lt;=60),"X","  ")</f>
        <v>X</v>
      </c>
      <c r="J66" s="68" t="str">
        <f>IF([8]Mides!H57&gt;60,"X", "  ")</f>
        <v xml:space="preserve">  </v>
      </c>
      <c r="K66" s="70">
        <f>[8]Mides!N57</f>
        <v>0</v>
      </c>
      <c r="L66" s="70">
        <f>[8]Mides!K57</f>
        <v>0</v>
      </c>
      <c r="M66" s="70">
        <f>[8]Mides!L57</f>
        <v>0</v>
      </c>
      <c r="N66" s="70" t="str">
        <f>[8]Mides!M57</f>
        <v>X</v>
      </c>
      <c r="O66" s="70">
        <f t="shared" si="0"/>
        <v>0</v>
      </c>
      <c r="P66" s="70" t="str">
        <f>[8]Mides!R57</f>
        <v>Guatemala</v>
      </c>
      <c r="Q66" s="70" t="str">
        <f>[8]Mides!S57</f>
        <v>Guatemala</v>
      </c>
      <c r="R66" s="10"/>
      <c r="S66" s="10"/>
      <c r="T66" s="10"/>
      <c r="U66" s="10"/>
      <c r="V66" s="10"/>
      <c r="W66" s="10"/>
      <c r="X66" s="10"/>
      <c r="Y66" s="10"/>
    </row>
    <row r="67" spans="2:25" x14ac:dyDescent="0.3">
      <c r="B67" s="66" t="str">
        <f>[8]Mides!E58</f>
        <v>Eilyn</v>
      </c>
      <c r="C67" s="67" t="str">
        <f>[8]Mides!D58</f>
        <v>Ariola</v>
      </c>
      <c r="D67" s="68" t="str">
        <f>IF([8]Mides!F58=1,"X"," ")</f>
        <v>X</v>
      </c>
      <c r="E67" s="68" t="str">
        <f>IF([8]Mides!F58=2,"X"," ")</f>
        <v xml:space="preserve"> </v>
      </c>
      <c r="F67" s="69">
        <f>[8]Mides!B58</f>
        <v>1007176880101</v>
      </c>
      <c r="G67" s="68" t="str">
        <f>IF(AND([8]Mides!H58&gt;=1,[8]Mides!H58&lt;=14),"X"," ")</f>
        <v xml:space="preserve"> </v>
      </c>
      <c r="H67" s="68" t="str">
        <f>IF(AND([8]Mides!H58&gt;=14,[8]Mides!H58&lt;=30),"X"," ")</f>
        <v>X</v>
      </c>
      <c r="I67" s="68" t="str">
        <f>IF(AND([8]Mides!H58&gt;=31,[8]Mides!H58&lt;=60),"X","  ")</f>
        <v xml:space="preserve">  </v>
      </c>
      <c r="J67" s="68" t="str">
        <f>IF([8]Mides!H58&gt;60,"X", "  ")</f>
        <v xml:space="preserve">  </v>
      </c>
      <c r="K67" s="70">
        <f>[8]Mides!N58</f>
        <v>0</v>
      </c>
      <c r="L67" s="70">
        <f>[8]Mides!K58</f>
        <v>0</v>
      </c>
      <c r="M67" s="70">
        <f>[8]Mides!L58</f>
        <v>0</v>
      </c>
      <c r="N67" s="70" t="str">
        <f>[8]Mides!M58</f>
        <v>X</v>
      </c>
      <c r="O67" s="70">
        <f t="shared" si="0"/>
        <v>0</v>
      </c>
      <c r="P67" s="70" t="str">
        <f>[8]Mides!R58</f>
        <v>Guatemala</v>
      </c>
      <c r="Q67" s="70" t="str">
        <f>[8]Mides!S58</f>
        <v>Guatemala</v>
      </c>
      <c r="R67" s="10"/>
      <c r="S67" s="10"/>
      <c r="T67" s="10"/>
      <c r="U67" s="10"/>
      <c r="V67" s="10"/>
      <c r="W67" s="10"/>
      <c r="X67" s="10"/>
      <c r="Y67" s="10"/>
    </row>
    <row r="68" spans="2:25" x14ac:dyDescent="0.3">
      <c r="B68" s="66" t="str">
        <f>[8]Mides!E59</f>
        <v>Isabel</v>
      </c>
      <c r="C68" s="67" t="str">
        <f>[8]Mides!D59</f>
        <v>Ochoa</v>
      </c>
      <c r="D68" s="68" t="str">
        <f>IF([8]Mides!F59=1,"X"," ")</f>
        <v>X</v>
      </c>
      <c r="E68" s="68" t="str">
        <f>IF([8]Mides!F59=2,"X"," ")</f>
        <v xml:space="preserve"> </v>
      </c>
      <c r="F68" s="69">
        <f>[8]Mides!B59</f>
        <v>2184266901601</v>
      </c>
      <c r="G68" s="68" t="str">
        <f>IF(AND([8]Mides!H59&gt;=1,[8]Mides!H59&lt;=14),"X"," ")</f>
        <v xml:space="preserve"> </v>
      </c>
      <c r="H68" s="68" t="str">
        <f>IF(AND([8]Mides!H59&gt;=14,[8]Mides!H59&lt;=30),"X"," ")</f>
        <v xml:space="preserve"> </v>
      </c>
      <c r="I68" s="68" t="str">
        <f>IF(AND([8]Mides!H59&gt;=31,[8]Mides!H59&lt;=60),"X","  ")</f>
        <v xml:space="preserve">  </v>
      </c>
      <c r="J68" s="68" t="str">
        <f>IF([8]Mides!H59&gt;60,"X", "  ")</f>
        <v>X</v>
      </c>
      <c r="K68" s="70" t="str">
        <f>[8]Mides!N59</f>
        <v>X</v>
      </c>
      <c r="L68" s="70">
        <f>[8]Mides!K59</f>
        <v>0</v>
      </c>
      <c r="M68" s="70">
        <f>[8]Mides!L59</f>
        <v>0</v>
      </c>
      <c r="N68" s="70">
        <f>[8]Mides!M59</f>
        <v>0</v>
      </c>
      <c r="O68" s="70">
        <f t="shared" si="0"/>
        <v>0</v>
      </c>
      <c r="P68" s="70" t="str">
        <f>[8]Mides!R59</f>
        <v>Guatemala</v>
      </c>
      <c r="Q68" s="70" t="str">
        <f>[8]Mides!S59</f>
        <v>Guatemala</v>
      </c>
      <c r="R68" s="10"/>
      <c r="S68" s="10"/>
      <c r="T68" s="10"/>
      <c r="U68" s="10"/>
      <c r="V68" s="10"/>
      <c r="W68" s="10"/>
      <c r="X68" s="10"/>
      <c r="Y68" s="10"/>
    </row>
    <row r="69" spans="2:25" x14ac:dyDescent="0.3">
      <c r="B69" s="66" t="str">
        <f>[8]Mides!E60</f>
        <v>Blanca</v>
      </c>
      <c r="C69" s="67" t="str">
        <f>[8]Mides!D60</f>
        <v>Osoy</v>
      </c>
      <c r="D69" s="68" t="str">
        <f>IF([8]Mides!F60=1,"X"," ")</f>
        <v>X</v>
      </c>
      <c r="E69" s="68" t="str">
        <f>IF([8]Mides!F60=2,"X"," ")</f>
        <v xml:space="preserve"> </v>
      </c>
      <c r="F69" s="69">
        <f>[8]Mides!B60</f>
        <v>2273453980101</v>
      </c>
      <c r="G69" s="68" t="str">
        <f>IF(AND([8]Mides!H60&gt;=1,[8]Mides!H60&lt;=14),"X"," ")</f>
        <v xml:space="preserve"> </v>
      </c>
      <c r="H69" s="68" t="str">
        <f>IF(AND([8]Mides!H60&gt;=14,[8]Mides!H60&lt;=30),"X"," ")</f>
        <v xml:space="preserve"> </v>
      </c>
      <c r="I69" s="68" t="str">
        <f>IF(AND([8]Mides!H60&gt;=31,[8]Mides!H60&lt;=60),"X","  ")</f>
        <v>X</v>
      </c>
      <c r="J69" s="68" t="str">
        <f>IF([8]Mides!H60&gt;60,"X", "  ")</f>
        <v xml:space="preserve">  </v>
      </c>
      <c r="K69" s="70">
        <f>[8]Mides!N60</f>
        <v>0</v>
      </c>
      <c r="L69" s="70">
        <f>[8]Mides!K60</f>
        <v>0</v>
      </c>
      <c r="M69" s="70">
        <f>[8]Mides!L60</f>
        <v>0</v>
      </c>
      <c r="N69" s="70" t="str">
        <f>[8]Mides!M60</f>
        <v>X</v>
      </c>
      <c r="O69" s="70">
        <f t="shared" si="0"/>
        <v>0</v>
      </c>
      <c r="P69" s="70" t="str">
        <f>[8]Mides!R60</f>
        <v>Guatemala</v>
      </c>
      <c r="Q69" s="70" t="str">
        <f>[8]Mides!S60</f>
        <v>Guatemala</v>
      </c>
      <c r="R69" s="10"/>
      <c r="S69" s="10"/>
      <c r="T69" s="10"/>
      <c r="U69" s="10"/>
      <c r="V69" s="10"/>
      <c r="W69" s="10"/>
      <c r="X69" s="10"/>
      <c r="Y69" s="10"/>
    </row>
    <row r="70" spans="2:25" x14ac:dyDescent="0.3">
      <c r="B70" s="66" t="str">
        <f>[8]Mides!E61</f>
        <v>Jose</v>
      </c>
      <c r="C70" s="67" t="str">
        <f>[8]Mides!D61</f>
        <v>Alvarado</v>
      </c>
      <c r="D70" s="68" t="str">
        <f>IF([8]Mides!F61=1,"X"," ")</f>
        <v xml:space="preserve"> </v>
      </c>
      <c r="E70" s="68" t="str">
        <f>IF([8]Mides!F61=2,"X"," ")</f>
        <v>X</v>
      </c>
      <c r="F70" s="69" t="str">
        <f>[8]Mides!B61</f>
        <v>Menor de Edad</v>
      </c>
      <c r="G70" s="68" t="str">
        <f>IF(AND([8]Mides!H61&gt;=1,[8]Mides!H61&lt;=14),"X"," ")</f>
        <v xml:space="preserve"> </v>
      </c>
      <c r="H70" s="68" t="str">
        <f>IF(AND([8]Mides!H61&gt;=14,[8]Mides!H61&lt;=30),"X"," ")</f>
        <v xml:space="preserve"> </v>
      </c>
      <c r="I70" s="68" t="str">
        <f>IF(AND([8]Mides!H61&gt;=31,[8]Mides!H61&lt;=60),"X","  ")</f>
        <v xml:space="preserve">  </v>
      </c>
      <c r="J70" s="68" t="str">
        <f>IF([8]Mides!H61&gt;60,"X", "  ")</f>
        <v>X</v>
      </c>
      <c r="K70" s="70">
        <f>[8]Mides!N61</f>
        <v>0</v>
      </c>
      <c r="L70" s="70">
        <f>[8]Mides!K61</f>
        <v>0</v>
      </c>
      <c r="M70" s="70">
        <f>[8]Mides!L61</f>
        <v>0</v>
      </c>
      <c r="N70" s="70" t="str">
        <f>[8]Mides!M61</f>
        <v>X</v>
      </c>
      <c r="O70" s="70">
        <f t="shared" si="0"/>
        <v>0</v>
      </c>
      <c r="P70" s="70" t="str">
        <f>[8]Mides!R61</f>
        <v>Guatemala</v>
      </c>
      <c r="Q70" s="70" t="str">
        <f>[8]Mides!S61</f>
        <v>Guatemala</v>
      </c>
      <c r="R70" s="10"/>
      <c r="S70" s="10"/>
      <c r="T70" s="10"/>
      <c r="U70" s="10"/>
      <c r="V70" s="10"/>
      <c r="W70" s="10"/>
      <c r="X70" s="10"/>
      <c r="Y70" s="10"/>
    </row>
    <row r="71" spans="2:25" x14ac:dyDescent="0.3">
      <c r="B71" s="66" t="str">
        <f>[8]Mides!E62</f>
        <v>Jimmy</v>
      </c>
      <c r="C71" s="67" t="str">
        <f>[8]Mides!D62</f>
        <v>Alvarado</v>
      </c>
      <c r="D71" s="68" t="str">
        <f>IF([8]Mides!F62=1,"X"," ")</f>
        <v xml:space="preserve"> </v>
      </c>
      <c r="E71" s="68" t="str">
        <f>IF([8]Mides!F62=2,"X"," ")</f>
        <v>X</v>
      </c>
      <c r="F71" s="69" t="str">
        <f>[8]Mides!B62</f>
        <v>Menor de Edad</v>
      </c>
      <c r="G71" s="68" t="str">
        <f>IF(AND([8]Mides!H62&gt;=1,[8]Mides!H62&lt;=14),"X"," ")</f>
        <v>X</v>
      </c>
      <c r="H71" s="68" t="str">
        <f>IF(AND([8]Mides!H62&gt;=14,[8]Mides!H62&lt;=30),"X"," ")</f>
        <v xml:space="preserve"> </v>
      </c>
      <c r="I71" s="68" t="str">
        <f>IF(AND([8]Mides!H62&gt;=31,[8]Mides!H62&lt;=60),"X","  ")</f>
        <v xml:space="preserve">  </v>
      </c>
      <c r="J71" s="68" t="str">
        <f>IF([8]Mides!H62&gt;60,"X", "  ")</f>
        <v xml:space="preserve">  </v>
      </c>
      <c r="K71" s="70">
        <f>[8]Mides!N62</f>
        <v>0</v>
      </c>
      <c r="L71" s="70">
        <f>[8]Mides!K62</f>
        <v>0</v>
      </c>
      <c r="M71" s="70">
        <f>[8]Mides!L62</f>
        <v>0</v>
      </c>
      <c r="N71" s="70" t="str">
        <f>[8]Mides!M62</f>
        <v>X</v>
      </c>
      <c r="O71" s="70">
        <f t="shared" si="0"/>
        <v>0</v>
      </c>
      <c r="P71" s="70" t="str">
        <f>[8]Mides!R62</f>
        <v>Guatemala</v>
      </c>
      <c r="Q71" s="70" t="str">
        <f>[8]Mides!S62</f>
        <v>Guatemala</v>
      </c>
      <c r="R71" s="10"/>
      <c r="S71" s="10"/>
      <c r="T71" s="10"/>
      <c r="U71" s="10"/>
      <c r="V71" s="10"/>
      <c r="W71" s="10"/>
      <c r="X71" s="10"/>
      <c r="Y71" s="10"/>
    </row>
    <row r="72" spans="2:25" x14ac:dyDescent="0.3">
      <c r="B72" s="66" t="str">
        <f>[8]Mides!E63</f>
        <v>Cindy</v>
      </c>
      <c r="C72" s="67" t="str">
        <f>[8]Mides!D63</f>
        <v>Gonzales</v>
      </c>
      <c r="D72" s="68" t="str">
        <f>IF([8]Mides!F63=1,"X"," ")</f>
        <v>X</v>
      </c>
      <c r="E72" s="68" t="str">
        <f>IF([8]Mides!F63=2,"X"," ")</f>
        <v xml:space="preserve"> </v>
      </c>
      <c r="F72" s="69">
        <f>[8]Mides!B63</f>
        <v>2226173061015</v>
      </c>
      <c r="G72" s="68" t="str">
        <f>IF(AND([8]Mides!H63&gt;=1,[8]Mides!H63&lt;=14),"X"," ")</f>
        <v xml:space="preserve"> </v>
      </c>
      <c r="H72" s="68" t="str">
        <f>IF(AND([8]Mides!H63&gt;=14,[8]Mides!H63&lt;=30),"X"," ")</f>
        <v>X</v>
      </c>
      <c r="I72" s="68" t="str">
        <f>IF(AND([8]Mides!H63&gt;=31,[8]Mides!H63&lt;=60),"X","  ")</f>
        <v xml:space="preserve">  </v>
      </c>
      <c r="J72" s="68" t="str">
        <f>IF([8]Mides!H63&gt;60,"X", "  ")</f>
        <v xml:space="preserve">  </v>
      </c>
      <c r="K72" s="70">
        <f>[8]Mides!N63</f>
        <v>0</v>
      </c>
      <c r="L72" s="70">
        <f>[8]Mides!K63</f>
        <v>0</v>
      </c>
      <c r="M72" s="70">
        <f>[8]Mides!L63</f>
        <v>0</v>
      </c>
      <c r="N72" s="70" t="str">
        <f>[8]Mides!M63</f>
        <v>X</v>
      </c>
      <c r="O72" s="70">
        <f t="shared" si="0"/>
        <v>0</v>
      </c>
      <c r="P72" s="70" t="str">
        <f>[8]Mides!R63</f>
        <v>Guatemala</v>
      </c>
      <c r="Q72" s="70" t="str">
        <f>[8]Mides!S63</f>
        <v>Guatemala</v>
      </c>
      <c r="R72" s="10"/>
      <c r="S72" s="10"/>
      <c r="T72" s="10"/>
      <c r="U72" s="10"/>
      <c r="V72" s="10"/>
      <c r="W72" s="10"/>
      <c r="X72" s="10"/>
      <c r="Y72" s="10"/>
    </row>
    <row r="73" spans="2:25" x14ac:dyDescent="0.3">
      <c r="B73" s="66" t="str">
        <f>[8]Mides!E64</f>
        <v>María</v>
      </c>
      <c r="C73" s="67" t="str">
        <f>[8]Mides!D64</f>
        <v>Guamuche</v>
      </c>
      <c r="D73" s="68" t="str">
        <f>IF([8]Mides!F64=1,"X"," ")</f>
        <v>X</v>
      </c>
      <c r="E73" s="68" t="str">
        <f>IF([8]Mides!F64=2,"X"," ")</f>
        <v xml:space="preserve"> </v>
      </c>
      <c r="F73" s="69">
        <f>[8]Mides!B64</f>
        <v>1732630380101</v>
      </c>
      <c r="G73" s="68" t="str">
        <f>IF(AND([8]Mides!H64&gt;=1,[8]Mides!H64&lt;=14),"X"," ")</f>
        <v xml:space="preserve"> </v>
      </c>
      <c r="H73" s="68" t="str">
        <f>IF(AND([8]Mides!H64&gt;=14,[8]Mides!H64&lt;=30),"X"," ")</f>
        <v xml:space="preserve"> </v>
      </c>
      <c r="I73" s="68" t="str">
        <f>IF(AND([8]Mides!H64&gt;=31,[8]Mides!H64&lt;=60),"X","  ")</f>
        <v>X</v>
      </c>
      <c r="J73" s="68" t="str">
        <f>IF([8]Mides!H64&gt;60,"X", "  ")</f>
        <v xml:space="preserve">  </v>
      </c>
      <c r="K73" s="70">
        <f>[8]Mides!N64</f>
        <v>0</v>
      </c>
      <c r="L73" s="70">
        <f>[8]Mides!K64</f>
        <v>0</v>
      </c>
      <c r="M73" s="70">
        <f>[8]Mides!L64</f>
        <v>0</v>
      </c>
      <c r="N73" s="70" t="str">
        <f>[8]Mides!M64</f>
        <v>X</v>
      </c>
      <c r="O73" s="70">
        <f t="shared" si="0"/>
        <v>0</v>
      </c>
      <c r="P73" s="70" t="str">
        <f>[8]Mides!R64</f>
        <v>Guatemala</v>
      </c>
      <c r="Q73" s="70" t="str">
        <f>[8]Mides!S64</f>
        <v>Guatemala</v>
      </c>
      <c r="R73" s="10"/>
      <c r="S73" s="10"/>
      <c r="T73" s="10"/>
      <c r="U73" s="10"/>
      <c r="V73" s="10"/>
      <c r="W73" s="10"/>
      <c r="X73" s="10"/>
      <c r="Y73" s="10"/>
    </row>
    <row r="74" spans="2:25" x14ac:dyDescent="0.3">
      <c r="B74" s="66" t="str">
        <f>[8]Mides!E65</f>
        <v>Eilyn</v>
      </c>
      <c r="C74" s="67" t="str">
        <f>[8]Mides!D65</f>
        <v>Ariola</v>
      </c>
      <c r="D74" s="68" t="str">
        <f>IF([8]Mides!F65=1,"X"," ")</f>
        <v>X</v>
      </c>
      <c r="E74" s="68" t="str">
        <f>IF([8]Mides!F65=2,"X"," ")</f>
        <v xml:space="preserve"> </v>
      </c>
      <c r="F74" s="69">
        <f>[8]Mides!B65</f>
        <v>1007176880101</v>
      </c>
      <c r="G74" s="68" t="str">
        <f>IF(AND([8]Mides!H65&gt;=1,[8]Mides!H65&lt;=14),"X"," ")</f>
        <v xml:space="preserve"> </v>
      </c>
      <c r="H74" s="68" t="str">
        <f>IF(AND([8]Mides!H65&gt;=14,[8]Mides!H65&lt;=30),"X"," ")</f>
        <v>X</v>
      </c>
      <c r="I74" s="68" t="str">
        <f>IF(AND([8]Mides!H65&gt;=31,[8]Mides!H65&lt;=60),"X","  ")</f>
        <v xml:space="preserve">  </v>
      </c>
      <c r="J74" s="68" t="str">
        <f>IF([8]Mides!H65&gt;60,"X", "  ")</f>
        <v xml:space="preserve">  </v>
      </c>
      <c r="K74" s="70">
        <f>[8]Mides!N65</f>
        <v>0</v>
      </c>
      <c r="L74" s="70">
        <f>[8]Mides!K65</f>
        <v>0</v>
      </c>
      <c r="M74" s="70">
        <f>[8]Mides!L65</f>
        <v>0</v>
      </c>
      <c r="N74" s="70" t="str">
        <f>[8]Mides!M65</f>
        <v>X</v>
      </c>
      <c r="O74" s="70">
        <f t="shared" si="0"/>
        <v>0</v>
      </c>
      <c r="P74" s="70" t="str">
        <f>[8]Mides!R65</f>
        <v>Guatemala</v>
      </c>
      <c r="Q74" s="70" t="str">
        <f>[8]Mides!S65</f>
        <v>Guatemala</v>
      </c>
      <c r="R74" s="10"/>
      <c r="S74" s="10"/>
      <c r="T74" s="10"/>
      <c r="U74" s="10"/>
      <c r="V74" s="10"/>
      <c r="W74" s="10"/>
      <c r="X74" s="10"/>
      <c r="Y74" s="10"/>
    </row>
    <row r="75" spans="2:25" x14ac:dyDescent="0.3">
      <c r="B75" s="66" t="str">
        <f>[8]Mides!E66</f>
        <v>Isabel</v>
      </c>
      <c r="C75" s="67" t="str">
        <f>[8]Mides!D66</f>
        <v>Ochoa</v>
      </c>
      <c r="D75" s="68" t="str">
        <f>IF([8]Mides!F66=1,"X"," ")</f>
        <v>X</v>
      </c>
      <c r="E75" s="68" t="str">
        <f>IF([8]Mides!F66=2,"X"," ")</f>
        <v xml:space="preserve"> </v>
      </c>
      <c r="F75" s="69">
        <f>[8]Mides!B66</f>
        <v>2184266901601</v>
      </c>
      <c r="G75" s="68" t="str">
        <f>IF(AND([8]Mides!H66&gt;=1,[8]Mides!H66&lt;=14),"X"," ")</f>
        <v xml:space="preserve"> </v>
      </c>
      <c r="H75" s="68" t="str">
        <f>IF(AND([8]Mides!H66&gt;=14,[8]Mides!H66&lt;=30),"X"," ")</f>
        <v xml:space="preserve"> </v>
      </c>
      <c r="I75" s="68" t="str">
        <f>IF(AND([8]Mides!H66&gt;=31,[8]Mides!H66&lt;=60),"X","  ")</f>
        <v xml:space="preserve">  </v>
      </c>
      <c r="J75" s="68" t="str">
        <f>IF([8]Mides!H66&gt;60,"X", "  ")</f>
        <v>X</v>
      </c>
      <c r="K75" s="70" t="str">
        <f>[8]Mides!N66</f>
        <v>X</v>
      </c>
      <c r="L75" s="70">
        <f>[8]Mides!K66</f>
        <v>0</v>
      </c>
      <c r="M75" s="70">
        <f>[8]Mides!L66</f>
        <v>0</v>
      </c>
      <c r="N75" s="70">
        <f>[8]Mides!M66</f>
        <v>0</v>
      </c>
      <c r="O75" s="70">
        <f t="shared" si="0"/>
        <v>0</v>
      </c>
      <c r="P75" s="70" t="str">
        <f>[8]Mides!R66</f>
        <v>Guatemala</v>
      </c>
      <c r="Q75" s="70" t="str">
        <f>[8]Mides!S66</f>
        <v>Guatemala</v>
      </c>
      <c r="R75" s="10"/>
      <c r="S75" s="10"/>
      <c r="T75" s="10"/>
      <c r="U75" s="10"/>
      <c r="V75" s="10"/>
      <c r="W75" s="10"/>
      <c r="X75" s="10"/>
      <c r="Y75" s="10"/>
    </row>
    <row r="76" spans="2:25" x14ac:dyDescent="0.3">
      <c r="B76" s="66" t="str">
        <f>[8]Mides!E67</f>
        <v>Blanca</v>
      </c>
      <c r="C76" s="67" t="str">
        <f>[8]Mides!D67</f>
        <v>Osoy</v>
      </c>
      <c r="D76" s="68" t="str">
        <f>IF([8]Mides!F67=1,"X"," ")</f>
        <v>X</v>
      </c>
      <c r="E76" s="68" t="str">
        <f>IF([8]Mides!F67=2,"X"," ")</f>
        <v xml:space="preserve"> </v>
      </c>
      <c r="F76" s="69">
        <f>[8]Mides!B67</f>
        <v>2273453980101</v>
      </c>
      <c r="G76" s="68" t="str">
        <f>IF(AND([8]Mides!H67&gt;=1,[8]Mides!H67&lt;=14),"X"," ")</f>
        <v xml:space="preserve"> </v>
      </c>
      <c r="H76" s="68" t="str">
        <f>IF(AND([8]Mides!H67&gt;=14,[8]Mides!H67&lt;=30),"X"," ")</f>
        <v xml:space="preserve"> </v>
      </c>
      <c r="I76" s="68" t="str">
        <f>IF(AND([8]Mides!H67&gt;=31,[8]Mides!H67&lt;=60),"X","  ")</f>
        <v>X</v>
      </c>
      <c r="J76" s="68" t="str">
        <f>IF([8]Mides!H67&gt;60,"X", "  ")</f>
        <v xml:space="preserve">  </v>
      </c>
      <c r="K76" s="70">
        <f>[8]Mides!N67</f>
        <v>0</v>
      </c>
      <c r="L76" s="70">
        <f>[8]Mides!K67</f>
        <v>0</v>
      </c>
      <c r="M76" s="70">
        <f>[8]Mides!L67</f>
        <v>0</v>
      </c>
      <c r="N76" s="70" t="str">
        <f>[8]Mides!M67</f>
        <v>X</v>
      </c>
      <c r="O76" s="70">
        <f t="shared" si="0"/>
        <v>0</v>
      </c>
      <c r="P76" s="70" t="str">
        <f>[8]Mides!R67</f>
        <v>Guatemala</v>
      </c>
      <c r="Q76" s="70" t="str">
        <f>[8]Mides!S67</f>
        <v>Guatemala</v>
      </c>
      <c r="R76" s="10"/>
      <c r="S76" s="10"/>
      <c r="T76" s="10"/>
      <c r="U76" s="10"/>
      <c r="V76" s="10"/>
      <c r="W76" s="10"/>
      <c r="X76" s="10"/>
      <c r="Y76" s="10"/>
    </row>
    <row r="77" spans="2:25" x14ac:dyDescent="0.3">
      <c r="B77" s="66" t="str">
        <f>[8]Mides!E68</f>
        <v>Jose</v>
      </c>
      <c r="C77" s="67" t="str">
        <f>[8]Mides!D68</f>
        <v>Alvarado</v>
      </c>
      <c r="D77" s="68" t="str">
        <f>IF([8]Mides!F68=1,"X"," ")</f>
        <v xml:space="preserve"> </v>
      </c>
      <c r="E77" s="68" t="str">
        <f>IF([8]Mides!F68=2,"X"," ")</f>
        <v>X</v>
      </c>
      <c r="F77" s="69" t="str">
        <f>[8]Mides!B68</f>
        <v>Menor de Edad</v>
      </c>
      <c r="G77" s="68" t="str">
        <f>IF(AND([8]Mides!H68&gt;=1,[8]Mides!H68&lt;=14),"X"," ")</f>
        <v xml:space="preserve"> </v>
      </c>
      <c r="H77" s="68" t="str">
        <f>IF(AND([8]Mides!H68&gt;=14,[8]Mides!H68&lt;=30),"X"," ")</f>
        <v xml:space="preserve"> </v>
      </c>
      <c r="I77" s="68" t="str">
        <f>IF(AND([8]Mides!H68&gt;=31,[8]Mides!H68&lt;=60),"X","  ")</f>
        <v xml:space="preserve">  </v>
      </c>
      <c r="J77" s="68" t="str">
        <f>IF([8]Mides!H68&gt;60,"X", "  ")</f>
        <v>X</v>
      </c>
      <c r="K77" s="70">
        <f>[8]Mides!N68</f>
        <v>0</v>
      </c>
      <c r="L77" s="70">
        <f>[8]Mides!K68</f>
        <v>0</v>
      </c>
      <c r="M77" s="70">
        <f>[8]Mides!L68</f>
        <v>0</v>
      </c>
      <c r="N77" s="70" t="str">
        <f>[8]Mides!M68</f>
        <v>X</v>
      </c>
      <c r="O77" s="70">
        <f t="shared" si="0"/>
        <v>0</v>
      </c>
      <c r="P77" s="70" t="str">
        <f>[8]Mides!R68</f>
        <v>Guatemala</v>
      </c>
      <c r="Q77" s="70" t="str">
        <f>[8]Mides!S68</f>
        <v>Guatemala</v>
      </c>
      <c r="R77" s="10"/>
      <c r="S77" s="10"/>
      <c r="T77" s="10"/>
      <c r="U77" s="10"/>
      <c r="V77" s="10"/>
      <c r="W77" s="10"/>
      <c r="X77" s="10"/>
      <c r="Y77" s="10"/>
    </row>
    <row r="78" spans="2:25" x14ac:dyDescent="0.3">
      <c r="B78" s="66" t="str">
        <f>[8]Mides!E69</f>
        <v>Jimmy</v>
      </c>
      <c r="C78" s="67" t="str">
        <f>[8]Mides!D69</f>
        <v>Alvarado</v>
      </c>
      <c r="D78" s="68" t="str">
        <f>IF([8]Mides!F69=1,"X"," ")</f>
        <v xml:space="preserve"> </v>
      </c>
      <c r="E78" s="68" t="str">
        <f>IF([8]Mides!F69=2,"X"," ")</f>
        <v>X</v>
      </c>
      <c r="F78" s="69" t="str">
        <f>[8]Mides!B69</f>
        <v>Menor de Edad</v>
      </c>
      <c r="G78" s="68" t="str">
        <f>IF(AND([8]Mides!H69&gt;=1,[8]Mides!H69&lt;=14),"X"," ")</f>
        <v>X</v>
      </c>
      <c r="H78" s="68" t="str">
        <f>IF(AND([8]Mides!H69&gt;=14,[8]Mides!H69&lt;=30),"X"," ")</f>
        <v xml:space="preserve"> </v>
      </c>
      <c r="I78" s="68" t="str">
        <f>IF(AND([8]Mides!H69&gt;=31,[8]Mides!H69&lt;=60),"X","  ")</f>
        <v xml:space="preserve">  </v>
      </c>
      <c r="J78" s="68" t="str">
        <f>IF([8]Mides!H69&gt;60,"X", "  ")</f>
        <v xml:space="preserve">  </v>
      </c>
      <c r="K78" s="70">
        <f>[8]Mides!N69</f>
        <v>0</v>
      </c>
      <c r="L78" s="70">
        <f>[8]Mides!K69</f>
        <v>0</v>
      </c>
      <c r="M78" s="70">
        <f>[8]Mides!L69</f>
        <v>0</v>
      </c>
      <c r="N78" s="70" t="str">
        <f>[8]Mides!M69</f>
        <v>X</v>
      </c>
      <c r="O78" s="70">
        <f t="shared" si="0"/>
        <v>0</v>
      </c>
      <c r="P78" s="70" t="str">
        <f>[8]Mides!R69</f>
        <v>Guatemala</v>
      </c>
      <c r="Q78" s="70" t="str">
        <f>[8]Mides!S69</f>
        <v>Guatemala</v>
      </c>
      <c r="R78" s="10"/>
      <c r="S78" s="10"/>
      <c r="T78" s="10"/>
      <c r="U78" s="10"/>
      <c r="V78" s="10"/>
      <c r="W78" s="10"/>
      <c r="X78" s="10"/>
      <c r="Y78" s="10"/>
    </row>
    <row r="79" spans="2:25" x14ac:dyDescent="0.3">
      <c r="B79" s="66" t="str">
        <f>[8]Mides!E70</f>
        <v>Victor</v>
      </c>
      <c r="C79" s="67" t="str">
        <f>[8]Mides!D70</f>
        <v>Alvarez</v>
      </c>
      <c r="D79" s="68" t="str">
        <f>IF([8]Mides!F70=1,"X"," ")</f>
        <v xml:space="preserve"> </v>
      </c>
      <c r="E79" s="68" t="str">
        <f>IF([8]Mides!F70=2,"X"," ")</f>
        <v>X</v>
      </c>
      <c r="F79" s="69">
        <f>[8]Mides!B70</f>
        <v>2204932350101</v>
      </c>
      <c r="G79" s="68" t="str">
        <f>IF(AND([8]Mides!H70&gt;=1,[8]Mides!H70&lt;=14),"X"," ")</f>
        <v xml:space="preserve"> </v>
      </c>
      <c r="H79" s="68" t="str">
        <f>IF(AND([8]Mides!H70&gt;=14,[8]Mides!H70&lt;=30),"X"," ")</f>
        <v xml:space="preserve"> </v>
      </c>
      <c r="I79" s="68" t="str">
        <f>IF(AND([8]Mides!H70&gt;=31,[8]Mides!H70&lt;=60),"X","  ")</f>
        <v>X</v>
      </c>
      <c r="J79" s="68" t="str">
        <f>IF([8]Mides!H70&gt;60,"X", "  ")</f>
        <v xml:space="preserve">  </v>
      </c>
      <c r="K79" s="70">
        <f>[8]Mides!N70</f>
        <v>0</v>
      </c>
      <c r="L79" s="70">
        <f>[8]Mides!K70</f>
        <v>0</v>
      </c>
      <c r="M79" s="70">
        <f>[8]Mides!L70</f>
        <v>0</v>
      </c>
      <c r="N79" s="70" t="str">
        <f>[8]Mides!M70</f>
        <v>X</v>
      </c>
      <c r="O79" s="70">
        <f t="shared" ref="O79:O142" si="1">SUM(K79:N79)</f>
        <v>0</v>
      </c>
      <c r="P79" s="70" t="str">
        <f>[8]Mides!R70</f>
        <v>Guatemala</v>
      </c>
      <c r="Q79" s="70" t="str">
        <f>[8]Mides!S70</f>
        <v>Guatemala</v>
      </c>
      <c r="R79" s="10"/>
      <c r="S79" s="10"/>
      <c r="T79" s="10"/>
      <c r="U79" s="10"/>
      <c r="V79" s="10"/>
      <c r="W79" s="10"/>
      <c r="X79" s="10"/>
      <c r="Y79" s="10"/>
    </row>
    <row r="80" spans="2:25" x14ac:dyDescent="0.3">
      <c r="B80" s="66" t="str">
        <f>[8]Mides!E71</f>
        <v>Liliana</v>
      </c>
      <c r="C80" s="67" t="str">
        <f>[8]Mides!D71</f>
        <v>Chalí-Academias</v>
      </c>
      <c r="D80" s="68" t="str">
        <f>IF([8]Mides!F71=1,"X"," ")</f>
        <v>X</v>
      </c>
      <c r="E80" s="68" t="str">
        <f>IF([8]Mides!F71=2,"X"," ")</f>
        <v xml:space="preserve"> </v>
      </c>
      <c r="F80" s="69">
        <f>[8]Mides!B71</f>
        <v>2634358220101</v>
      </c>
      <c r="G80" s="68" t="str">
        <f>IF(AND([8]Mides!H71&gt;=1,[8]Mides!H71&lt;=14),"X"," ")</f>
        <v xml:space="preserve"> </v>
      </c>
      <c r="H80" s="68" t="str">
        <f>IF(AND([8]Mides!H71&gt;=14,[8]Mides!H71&lt;=30),"X"," ")</f>
        <v>X</v>
      </c>
      <c r="I80" s="68" t="str">
        <f>IF(AND([8]Mides!H71&gt;=31,[8]Mides!H71&lt;=60),"X","  ")</f>
        <v xml:space="preserve">  </v>
      </c>
      <c r="J80" s="68" t="str">
        <f>IF([8]Mides!H71&gt;60,"X", "  ")</f>
        <v xml:space="preserve">  </v>
      </c>
      <c r="K80" s="70">
        <f>[8]Mides!N71</f>
        <v>0</v>
      </c>
      <c r="L80" s="70">
        <f>[8]Mides!K71</f>
        <v>0</v>
      </c>
      <c r="M80" s="70">
        <f>[8]Mides!L71</f>
        <v>0</v>
      </c>
      <c r="N80" s="70" t="str">
        <f>[8]Mides!M71</f>
        <v>X</v>
      </c>
      <c r="O80" s="70">
        <f t="shared" si="1"/>
        <v>0</v>
      </c>
      <c r="P80" s="70" t="str">
        <f>[8]Mides!R71</f>
        <v>Guatemala</v>
      </c>
      <c r="Q80" s="70" t="str">
        <f>[8]Mides!S71</f>
        <v>Guatemala</v>
      </c>
      <c r="R80" s="10"/>
      <c r="S80" s="10"/>
      <c r="T80" s="10"/>
      <c r="U80" s="10"/>
      <c r="V80" s="10"/>
      <c r="W80" s="10"/>
      <c r="X80" s="10"/>
      <c r="Y80" s="10"/>
    </row>
    <row r="81" spans="2:25" x14ac:dyDescent="0.3">
      <c r="B81" s="66" t="str">
        <f>[8]Mides!E72</f>
        <v>Marvin</v>
      </c>
      <c r="C81" s="67" t="str">
        <f>[8]Mides!D72</f>
        <v>Caal-Nuevo</v>
      </c>
      <c r="D81" s="68" t="str">
        <f>IF([8]Mides!F72=1,"X"," ")</f>
        <v xml:space="preserve"> </v>
      </c>
      <c r="E81" s="68" t="str">
        <f>IF([8]Mides!F72=2,"X"," ")</f>
        <v>X</v>
      </c>
      <c r="F81" s="69">
        <f>[8]Mides!B72</f>
        <v>2234018031601</v>
      </c>
      <c r="G81" s="68" t="str">
        <f>IF(AND([8]Mides!H72&gt;=1,[8]Mides!H72&lt;=14),"X"," ")</f>
        <v xml:space="preserve"> </v>
      </c>
      <c r="H81" s="68" t="str">
        <f>IF(AND([8]Mides!H72&gt;=14,[8]Mides!H72&lt;=30),"X"," ")</f>
        <v xml:space="preserve"> </v>
      </c>
      <c r="I81" s="68" t="str">
        <f>IF(AND([8]Mides!H72&gt;=31,[8]Mides!H72&lt;=60),"X","  ")</f>
        <v>X</v>
      </c>
      <c r="J81" s="68" t="str">
        <f>IF([8]Mides!H72&gt;60,"X", "  ")</f>
        <v xml:space="preserve">  </v>
      </c>
      <c r="K81" s="70">
        <f>[8]Mides!N72</f>
        <v>0</v>
      </c>
      <c r="L81" s="70">
        <f>[8]Mides!K72</f>
        <v>0</v>
      </c>
      <c r="M81" s="70">
        <f>[8]Mides!L72</f>
        <v>0</v>
      </c>
      <c r="N81" s="70" t="str">
        <f>[8]Mides!M72</f>
        <v>X</v>
      </c>
      <c r="O81" s="70">
        <f t="shared" si="1"/>
        <v>0</v>
      </c>
      <c r="P81" s="70" t="str">
        <f>[8]Mides!R72</f>
        <v>Guatemala</v>
      </c>
      <c r="Q81" s="70" t="str">
        <f>[8]Mides!S72</f>
        <v>Guatemala</v>
      </c>
      <c r="R81" s="10"/>
      <c r="S81" s="10"/>
      <c r="T81" s="10"/>
      <c r="U81" s="10"/>
      <c r="V81" s="10"/>
      <c r="W81" s="10"/>
      <c r="X81" s="10"/>
      <c r="Y81" s="10"/>
    </row>
    <row r="82" spans="2:25" x14ac:dyDescent="0.3">
      <c r="B82" s="66" t="str">
        <f>[8]Mides!E73</f>
        <v>Jorge</v>
      </c>
      <c r="C82" s="67" t="str">
        <f>[8]Mides!D73</f>
        <v>Gramajo-Academias</v>
      </c>
      <c r="D82" s="68" t="str">
        <f>IF([8]Mides!F73=1,"X"," ")</f>
        <v xml:space="preserve"> </v>
      </c>
      <c r="E82" s="68" t="str">
        <f>IF([8]Mides!F73=2,"X"," ")</f>
        <v>X</v>
      </c>
      <c r="F82" s="69">
        <f>[8]Mides!B73</f>
        <v>2575172780101</v>
      </c>
      <c r="G82" s="68" t="str">
        <f>IF(AND([8]Mides!H73&gt;=1,[8]Mides!H73&lt;=14),"X"," ")</f>
        <v xml:space="preserve"> </v>
      </c>
      <c r="H82" s="68" t="str">
        <f>IF(AND([8]Mides!H73&gt;=14,[8]Mides!H73&lt;=30),"X"," ")</f>
        <v>X</v>
      </c>
      <c r="I82" s="68" t="str">
        <f>IF(AND([8]Mides!H73&gt;=31,[8]Mides!H73&lt;=60),"X","  ")</f>
        <v xml:space="preserve">  </v>
      </c>
      <c r="J82" s="68" t="str">
        <f>IF([8]Mides!H73&gt;60,"X", "  ")</f>
        <v xml:space="preserve">  </v>
      </c>
      <c r="K82" s="70">
        <f>[8]Mides!N73</f>
        <v>0</v>
      </c>
      <c r="L82" s="70">
        <f>[8]Mides!K73</f>
        <v>0</v>
      </c>
      <c r="M82" s="70">
        <f>[8]Mides!L73</f>
        <v>0</v>
      </c>
      <c r="N82" s="70" t="str">
        <f>[8]Mides!M73</f>
        <v>X</v>
      </c>
      <c r="O82" s="70">
        <f t="shared" si="1"/>
        <v>0</v>
      </c>
      <c r="P82" s="70" t="str">
        <f>[8]Mides!R73</f>
        <v>Guatemala</v>
      </c>
      <c r="Q82" s="70" t="str">
        <f>[8]Mides!S73</f>
        <v>Guatemala</v>
      </c>
      <c r="R82" s="10"/>
      <c r="S82" s="10"/>
      <c r="T82" s="10"/>
      <c r="U82" s="10"/>
      <c r="V82" s="10"/>
      <c r="W82" s="10"/>
      <c r="X82" s="10"/>
      <c r="Y82" s="10"/>
    </row>
    <row r="83" spans="2:25" x14ac:dyDescent="0.3">
      <c r="B83" s="66" t="str">
        <f>[8]Mides!E74</f>
        <v>José</v>
      </c>
      <c r="C83" s="67" t="str">
        <f>[8]Mides!D74</f>
        <v>Olivarez-Academias</v>
      </c>
      <c r="D83" s="68" t="str">
        <f>IF([8]Mides!F74=1,"X"," ")</f>
        <v xml:space="preserve"> </v>
      </c>
      <c r="E83" s="68" t="str">
        <f>IF([8]Mides!F74=2,"X"," ")</f>
        <v>X</v>
      </c>
      <c r="F83" s="69">
        <f>[8]Mides!B74</f>
        <v>2236818491705</v>
      </c>
      <c r="G83" s="68" t="str">
        <f>IF(AND([8]Mides!H74&gt;=1,[8]Mides!H74&lt;=14),"X"," ")</f>
        <v xml:space="preserve"> </v>
      </c>
      <c r="H83" s="68" t="str">
        <f>IF(AND([8]Mides!H74&gt;=14,[8]Mides!H74&lt;=30),"X"," ")</f>
        <v>X</v>
      </c>
      <c r="I83" s="68" t="str">
        <f>IF(AND([8]Mides!H74&gt;=31,[8]Mides!H74&lt;=60),"X","  ")</f>
        <v xml:space="preserve">  </v>
      </c>
      <c r="J83" s="68" t="str">
        <f>IF([8]Mides!H74&gt;60,"X", "  ")</f>
        <v xml:space="preserve">  </v>
      </c>
      <c r="K83" s="70">
        <f>[8]Mides!N74</f>
        <v>0</v>
      </c>
      <c r="L83" s="70">
        <f>[8]Mides!K74</f>
        <v>0</v>
      </c>
      <c r="M83" s="70">
        <f>[8]Mides!L74</f>
        <v>0</v>
      </c>
      <c r="N83" s="70" t="str">
        <f>[8]Mides!M74</f>
        <v>X</v>
      </c>
      <c r="O83" s="70">
        <f t="shared" si="1"/>
        <v>0</v>
      </c>
      <c r="P83" s="70" t="str">
        <f>[8]Mides!R74</f>
        <v>Guatemala</v>
      </c>
      <c r="Q83" s="70" t="str">
        <f>[8]Mides!S74</f>
        <v>Guatemala</v>
      </c>
      <c r="R83" s="10"/>
      <c r="S83" s="10"/>
      <c r="T83" s="10"/>
      <c r="U83" s="10"/>
      <c r="V83" s="10"/>
      <c r="W83" s="10"/>
      <c r="X83" s="10"/>
      <c r="Y83" s="10"/>
    </row>
    <row r="84" spans="2:25" x14ac:dyDescent="0.3">
      <c r="B84" s="66" t="str">
        <f>[8]Mides!E75</f>
        <v>Adelfo</v>
      </c>
      <c r="C84" s="67" t="str">
        <f>[8]Mides!D75</f>
        <v>Fernandez-Academias</v>
      </c>
      <c r="D84" s="68" t="str">
        <f>IF([8]Mides!F75=1,"X"," ")</f>
        <v xml:space="preserve"> </v>
      </c>
      <c r="E84" s="68" t="str">
        <f>IF([8]Mides!F75=2,"X"," ")</f>
        <v>X</v>
      </c>
      <c r="F84" s="69">
        <f>[8]Mides!B75</f>
        <v>2429530930101</v>
      </c>
      <c r="G84" s="68" t="str">
        <f>IF(AND([8]Mides!H75&gt;=1,[8]Mides!H75&lt;=14),"X"," ")</f>
        <v xml:space="preserve"> </v>
      </c>
      <c r="H84" s="68" t="str">
        <f>IF(AND([8]Mides!H75&gt;=14,[8]Mides!H75&lt;=30),"X"," ")</f>
        <v xml:space="preserve"> </v>
      </c>
      <c r="I84" s="68" t="str">
        <f>IF(AND([8]Mides!H75&gt;=31,[8]Mides!H75&lt;=60),"X","  ")</f>
        <v>X</v>
      </c>
      <c r="J84" s="68" t="str">
        <f>IF([8]Mides!H75&gt;60,"X", "  ")</f>
        <v xml:space="preserve">  </v>
      </c>
      <c r="K84" s="70">
        <f>[8]Mides!N75</f>
        <v>0</v>
      </c>
      <c r="L84" s="70">
        <f>[8]Mides!K75</f>
        <v>0</v>
      </c>
      <c r="M84" s="70">
        <f>[8]Mides!L75</f>
        <v>0</v>
      </c>
      <c r="N84" s="70" t="str">
        <f>[8]Mides!M75</f>
        <v>X</v>
      </c>
      <c r="O84" s="70">
        <f t="shared" si="1"/>
        <v>0</v>
      </c>
      <c r="P84" s="70" t="str">
        <f>[8]Mides!R75</f>
        <v>Guatemala</v>
      </c>
      <c r="Q84" s="70" t="str">
        <f>[8]Mides!S75</f>
        <v>Guatemala</v>
      </c>
      <c r="R84" s="10"/>
      <c r="S84" s="10"/>
      <c r="T84" s="10"/>
      <c r="U84" s="10"/>
      <c r="V84" s="10"/>
      <c r="W84" s="10"/>
      <c r="X84" s="10"/>
      <c r="Y84" s="10"/>
    </row>
    <row r="85" spans="2:25" x14ac:dyDescent="0.3">
      <c r="B85" s="66" t="str">
        <f>[8]Mides!E76</f>
        <v>Luis</v>
      </c>
      <c r="C85" s="67" t="str">
        <f>[8]Mides!D76</f>
        <v>Gonzales-Academias</v>
      </c>
      <c r="D85" s="68" t="str">
        <f>IF([8]Mides!F76=1,"X"," ")</f>
        <v xml:space="preserve"> </v>
      </c>
      <c r="E85" s="68" t="str">
        <f>IF([8]Mides!F76=2,"X"," ")</f>
        <v>X</v>
      </c>
      <c r="F85" s="69" t="str">
        <f>[8]Mides!B76</f>
        <v>Menor de Edad</v>
      </c>
      <c r="G85" s="68" t="str">
        <f>IF(AND([8]Mides!H76&gt;=1,[8]Mides!H76&lt;=14),"X"," ")</f>
        <v xml:space="preserve"> </v>
      </c>
      <c r="H85" s="68" t="str">
        <f>IF(AND([8]Mides!H76&gt;=14,[8]Mides!H76&lt;=30),"X"," ")</f>
        <v>X</v>
      </c>
      <c r="I85" s="68" t="str">
        <f>IF(AND([8]Mides!H76&gt;=31,[8]Mides!H76&lt;=60),"X","  ")</f>
        <v xml:space="preserve">  </v>
      </c>
      <c r="J85" s="68" t="str">
        <f>IF([8]Mides!H76&gt;60,"X", "  ")</f>
        <v xml:space="preserve">  </v>
      </c>
      <c r="K85" s="70">
        <f>[8]Mides!N76</f>
        <v>0</v>
      </c>
      <c r="L85" s="70">
        <f>[8]Mides!K76</f>
        <v>0</v>
      </c>
      <c r="M85" s="70">
        <f>[8]Mides!L76</f>
        <v>0</v>
      </c>
      <c r="N85" s="70" t="str">
        <f>[8]Mides!M76</f>
        <v>X</v>
      </c>
      <c r="O85" s="70">
        <f t="shared" si="1"/>
        <v>0</v>
      </c>
      <c r="P85" s="70" t="str">
        <f>[8]Mides!R76</f>
        <v>Guatemala</v>
      </c>
      <c r="Q85" s="70" t="str">
        <f>[8]Mides!S76</f>
        <v>Guatemala</v>
      </c>
      <c r="R85" s="10"/>
      <c r="S85" s="10"/>
      <c r="T85" s="10"/>
      <c r="U85" s="10"/>
      <c r="V85" s="10"/>
      <c r="W85" s="10"/>
      <c r="X85" s="10"/>
      <c r="Y85" s="10"/>
    </row>
    <row r="86" spans="2:25" x14ac:dyDescent="0.3">
      <c r="B86" s="66" t="str">
        <f>[8]Mides!E77</f>
        <v xml:space="preserve">María </v>
      </c>
      <c r="C86" s="67" t="str">
        <f>[8]Mides!D77</f>
        <v>Andrino-trabajadora</v>
      </c>
      <c r="D86" s="68" t="str">
        <f>IF([8]Mides!F77=1,"X"," ")</f>
        <v>X</v>
      </c>
      <c r="E86" s="68" t="str">
        <f>IF([8]Mides!F77=2,"X"," ")</f>
        <v xml:space="preserve"> </v>
      </c>
      <c r="F86" s="69">
        <f>[8]Mides!B77</f>
        <v>1662198860101</v>
      </c>
      <c r="G86" s="68" t="str">
        <f>IF(AND([8]Mides!H77&gt;=1,[8]Mides!H77&lt;=14),"X"," ")</f>
        <v xml:space="preserve"> </v>
      </c>
      <c r="H86" s="68" t="str">
        <f>IF(AND([8]Mides!H77&gt;=14,[8]Mides!H77&lt;=30),"X"," ")</f>
        <v xml:space="preserve"> </v>
      </c>
      <c r="I86" s="68" t="str">
        <f>IF(AND([8]Mides!H77&gt;=31,[8]Mides!H77&lt;=60),"X","  ")</f>
        <v xml:space="preserve">  </v>
      </c>
      <c r="J86" s="68" t="str">
        <f>IF([8]Mides!H77&gt;60,"X", "  ")</f>
        <v>X</v>
      </c>
      <c r="K86" s="70">
        <f>[8]Mides!N77</f>
        <v>0</v>
      </c>
      <c r="L86" s="70">
        <f>[8]Mides!K77</f>
        <v>0</v>
      </c>
      <c r="M86" s="70">
        <f>[8]Mides!L77</f>
        <v>0</v>
      </c>
      <c r="N86" s="70" t="str">
        <f>[8]Mides!M77</f>
        <v>X</v>
      </c>
      <c r="O86" s="70">
        <f t="shared" si="1"/>
        <v>0</v>
      </c>
      <c r="P86" s="70" t="str">
        <f>[8]Mides!R77</f>
        <v>Guatemala</v>
      </c>
      <c r="Q86" s="70" t="str">
        <f>[8]Mides!S77</f>
        <v>Guatemala</v>
      </c>
      <c r="R86" s="10"/>
      <c r="S86" s="10"/>
      <c r="T86" s="10"/>
      <c r="U86" s="10"/>
      <c r="V86" s="10"/>
      <c r="W86" s="10"/>
      <c r="X86" s="10"/>
      <c r="Y86" s="10"/>
    </row>
    <row r="87" spans="2:25" x14ac:dyDescent="0.3">
      <c r="B87" s="66" t="str">
        <f>[8]Mides!E78</f>
        <v>Valentina</v>
      </c>
      <c r="C87" s="67" t="str">
        <f>[8]Mides!D78</f>
        <v>Fuentes-Nuevo</v>
      </c>
      <c r="D87" s="68" t="str">
        <f>IF([8]Mides!F78=1,"X"," ")</f>
        <v>X</v>
      </c>
      <c r="E87" s="68" t="str">
        <f>IF([8]Mides!F78=2,"X"," ")</f>
        <v xml:space="preserve"> </v>
      </c>
      <c r="F87" s="69" t="str">
        <f>[8]Mides!B78</f>
        <v>Menor de Edad</v>
      </c>
      <c r="G87" s="68" t="str">
        <f>IF(AND([8]Mides!H78&gt;=1,[8]Mides!H78&lt;=14),"X"," ")</f>
        <v>X</v>
      </c>
      <c r="H87" s="68" t="str">
        <f>IF(AND([8]Mides!H78&gt;=14,[8]Mides!H78&lt;=30),"X"," ")</f>
        <v xml:space="preserve"> </v>
      </c>
      <c r="I87" s="68" t="str">
        <f>IF(AND([8]Mides!H78&gt;=31,[8]Mides!H78&lt;=60),"X","  ")</f>
        <v xml:space="preserve">  </v>
      </c>
      <c r="J87" s="68" t="str">
        <f>IF([8]Mides!H78&gt;60,"X", "  ")</f>
        <v xml:space="preserve">  </v>
      </c>
      <c r="K87" s="70">
        <f>[8]Mides!N78</f>
        <v>0</v>
      </c>
      <c r="L87" s="70">
        <f>[8]Mides!K78</f>
        <v>0</v>
      </c>
      <c r="M87" s="70">
        <f>[8]Mides!L78</f>
        <v>0</v>
      </c>
      <c r="N87" s="70" t="str">
        <f>[8]Mides!M78</f>
        <v>X</v>
      </c>
      <c r="O87" s="70">
        <f t="shared" si="1"/>
        <v>0</v>
      </c>
      <c r="P87" s="70" t="str">
        <f>[8]Mides!R78</f>
        <v>Guatemala</v>
      </c>
      <c r="Q87" s="70" t="str">
        <f>[8]Mides!S78</f>
        <v>Guatemala</v>
      </c>
      <c r="R87" s="10"/>
      <c r="S87" s="10"/>
      <c r="T87" s="10"/>
      <c r="U87" s="10"/>
      <c r="V87" s="10"/>
      <c r="W87" s="10"/>
      <c r="X87" s="10"/>
      <c r="Y87" s="10"/>
    </row>
    <row r="88" spans="2:25" x14ac:dyDescent="0.3">
      <c r="B88" s="66" t="str">
        <f>[8]Mides!E79</f>
        <v>Estela</v>
      </c>
      <c r="C88" s="67" t="str">
        <f>[8]Mides!D79</f>
        <v>Farfán</v>
      </c>
      <c r="D88" s="68" t="str">
        <f>IF([8]Mides!F79=1,"X"," ")</f>
        <v>X</v>
      </c>
      <c r="E88" s="68" t="str">
        <f>IF([8]Mides!F79=2,"X"," ")</f>
        <v xml:space="preserve"> </v>
      </c>
      <c r="F88" s="69">
        <f>[8]Mides!B79</f>
        <v>1969946830101</v>
      </c>
      <c r="G88" s="68" t="str">
        <f>IF(AND([8]Mides!H79&gt;=1,[8]Mides!H79&lt;=14),"X"," ")</f>
        <v xml:space="preserve"> </v>
      </c>
      <c r="H88" s="68" t="str">
        <f>IF(AND([8]Mides!H79&gt;=14,[8]Mides!H79&lt;=30),"X"," ")</f>
        <v xml:space="preserve"> </v>
      </c>
      <c r="I88" s="68" t="str">
        <f>IF(AND([8]Mides!H79&gt;=31,[8]Mides!H79&lt;=60),"X","  ")</f>
        <v xml:space="preserve">  </v>
      </c>
      <c r="J88" s="68" t="str">
        <f>IF([8]Mides!H79&gt;60,"X", "  ")</f>
        <v>X</v>
      </c>
      <c r="K88" s="70">
        <f>[8]Mides!N79</f>
        <v>0</v>
      </c>
      <c r="L88" s="70">
        <f>[8]Mides!K79</f>
        <v>0</v>
      </c>
      <c r="M88" s="70">
        <f>[8]Mides!L79</f>
        <v>0</v>
      </c>
      <c r="N88" s="70" t="str">
        <f>[8]Mides!M79</f>
        <v>X</v>
      </c>
      <c r="O88" s="70">
        <f t="shared" si="1"/>
        <v>0</v>
      </c>
      <c r="P88" s="70" t="str">
        <f>[8]Mides!R79</f>
        <v>Guatemala</v>
      </c>
      <c r="Q88" s="70" t="str">
        <f>[8]Mides!S79</f>
        <v>Guatemala</v>
      </c>
      <c r="R88" s="10"/>
      <c r="S88" s="10"/>
      <c r="T88" s="10"/>
      <c r="U88" s="10"/>
      <c r="V88" s="10"/>
      <c r="W88" s="10"/>
      <c r="X88" s="10"/>
      <c r="Y88" s="10"/>
    </row>
    <row r="89" spans="2:25" x14ac:dyDescent="0.3">
      <c r="B89" s="66" t="str">
        <f>[8]Mides!E80</f>
        <v>Candy</v>
      </c>
      <c r="C89" s="67" t="str">
        <f>[8]Mides!D80</f>
        <v>Herrera</v>
      </c>
      <c r="D89" s="68" t="str">
        <f>IF([8]Mides!F80=1,"X"," ")</f>
        <v>X</v>
      </c>
      <c r="E89" s="68" t="str">
        <f>IF([8]Mides!F80=2,"X"," ")</f>
        <v xml:space="preserve"> </v>
      </c>
      <c r="F89" s="69">
        <f>[8]Mides!B80</f>
        <v>2528272600101</v>
      </c>
      <c r="G89" s="68" t="str">
        <f>IF(AND([8]Mides!H80&gt;=1,[8]Mides!H80&lt;=14),"X"," ")</f>
        <v xml:space="preserve"> </v>
      </c>
      <c r="H89" s="68" t="str">
        <f>IF(AND([8]Mides!H80&gt;=14,[8]Mides!H80&lt;=30),"X"," ")</f>
        <v xml:space="preserve"> </v>
      </c>
      <c r="I89" s="68" t="str">
        <f>IF(AND([8]Mides!H80&gt;=31,[8]Mides!H80&lt;=60),"X","  ")</f>
        <v>X</v>
      </c>
      <c r="J89" s="68" t="str">
        <f>IF([8]Mides!H80&gt;60,"X", "  ")</f>
        <v xml:space="preserve">  </v>
      </c>
      <c r="K89" s="70">
        <f>[8]Mides!N80</f>
        <v>0</v>
      </c>
      <c r="L89" s="70">
        <f>[8]Mides!K80</f>
        <v>0</v>
      </c>
      <c r="M89" s="70">
        <f>[8]Mides!L80</f>
        <v>0</v>
      </c>
      <c r="N89" s="70" t="str">
        <f>[8]Mides!M80</f>
        <v>X</v>
      </c>
      <c r="O89" s="70">
        <f t="shared" si="1"/>
        <v>0</v>
      </c>
      <c r="P89" s="70" t="str">
        <f>[8]Mides!R80</f>
        <v>Guatemala</v>
      </c>
      <c r="Q89" s="70" t="str">
        <f>[8]Mides!S80</f>
        <v>Guatemala</v>
      </c>
      <c r="R89" s="10"/>
      <c r="S89" s="10"/>
      <c r="T89" s="10"/>
      <c r="U89" s="10"/>
      <c r="V89" s="10"/>
      <c r="W89" s="10"/>
      <c r="X89" s="10"/>
      <c r="Y89" s="10"/>
    </row>
    <row r="90" spans="2:25" x14ac:dyDescent="0.3">
      <c r="B90" s="66" t="str">
        <f>[8]Mides!E81</f>
        <v>Blanca</v>
      </c>
      <c r="C90" s="67" t="str">
        <f>[8]Mides!D81</f>
        <v>Escobar</v>
      </c>
      <c r="D90" s="68" t="str">
        <f>IF([8]Mides!F81=1,"X"," ")</f>
        <v xml:space="preserve"> </v>
      </c>
      <c r="E90" s="68" t="str">
        <f>IF([8]Mides!F81=2,"X"," ")</f>
        <v>X</v>
      </c>
      <c r="F90" s="69">
        <f>[8]Mides!B81</f>
        <v>2467029902217</v>
      </c>
      <c r="G90" s="68" t="str">
        <f>IF(AND([8]Mides!H81&gt;=1,[8]Mides!H81&lt;=14),"X"," ")</f>
        <v xml:space="preserve"> </v>
      </c>
      <c r="H90" s="68" t="str">
        <f>IF(AND([8]Mides!H81&gt;=14,[8]Mides!H81&lt;=30),"X"," ")</f>
        <v xml:space="preserve"> </v>
      </c>
      <c r="I90" s="68" t="str">
        <f>IF(AND([8]Mides!H81&gt;=31,[8]Mides!H81&lt;=60),"X","  ")</f>
        <v>X</v>
      </c>
      <c r="J90" s="68" t="str">
        <f>IF([8]Mides!H81&gt;60,"X", "  ")</f>
        <v xml:space="preserve">  </v>
      </c>
      <c r="K90" s="70">
        <f>[8]Mides!N81</f>
        <v>0</v>
      </c>
      <c r="L90" s="70">
        <f>[8]Mides!K81</f>
        <v>0</v>
      </c>
      <c r="M90" s="70">
        <f>[8]Mides!L81</f>
        <v>0</v>
      </c>
      <c r="N90" s="70" t="str">
        <f>[8]Mides!M81</f>
        <v>X</v>
      </c>
      <c r="O90" s="70">
        <f t="shared" si="1"/>
        <v>0</v>
      </c>
      <c r="P90" s="70" t="str">
        <f>[8]Mides!R81</f>
        <v>Guatemala</v>
      </c>
      <c r="Q90" s="70" t="str">
        <f>[8]Mides!S81</f>
        <v>Guatemala</v>
      </c>
      <c r="R90" s="10"/>
      <c r="S90" s="10"/>
      <c r="T90" s="10"/>
      <c r="U90" s="10"/>
      <c r="V90" s="10"/>
      <c r="W90" s="10"/>
      <c r="X90" s="10"/>
      <c r="Y90" s="10"/>
    </row>
    <row r="91" spans="2:25" x14ac:dyDescent="0.3">
      <c r="B91" s="66" t="str">
        <f>[8]Mides!E82</f>
        <v>Laura</v>
      </c>
      <c r="C91" s="67" t="str">
        <f>[8]Mides!D82</f>
        <v>Garcia</v>
      </c>
      <c r="D91" s="68" t="str">
        <f>IF([8]Mides!F82=1,"X"," ")</f>
        <v>X</v>
      </c>
      <c r="E91" s="68" t="str">
        <f>IF([8]Mides!F82=2,"X"," ")</f>
        <v xml:space="preserve"> </v>
      </c>
      <c r="F91" s="69">
        <f>[8]Mides!B82</f>
        <v>1783739310101</v>
      </c>
      <c r="G91" s="68" t="str">
        <f>IF(AND([8]Mides!H82&gt;=1,[8]Mides!H82&lt;=14),"X"," ")</f>
        <v xml:space="preserve"> </v>
      </c>
      <c r="H91" s="68" t="str">
        <f>IF(AND([8]Mides!H82&gt;=14,[8]Mides!H82&lt;=30),"X"," ")</f>
        <v xml:space="preserve"> </v>
      </c>
      <c r="I91" s="68" t="str">
        <f>IF(AND([8]Mides!H82&gt;=31,[8]Mides!H82&lt;=60),"X","  ")</f>
        <v>X</v>
      </c>
      <c r="J91" s="68" t="str">
        <f>IF([8]Mides!H82&gt;60,"X", "  ")</f>
        <v xml:space="preserve">  </v>
      </c>
      <c r="K91" s="70">
        <f>[8]Mides!N82</f>
        <v>0</v>
      </c>
      <c r="L91" s="70">
        <f>[8]Mides!K82</f>
        <v>0</v>
      </c>
      <c r="M91" s="70">
        <f>[8]Mides!L82</f>
        <v>0</v>
      </c>
      <c r="N91" s="70" t="str">
        <f>[8]Mides!M82</f>
        <v>X</v>
      </c>
      <c r="O91" s="70">
        <f t="shared" si="1"/>
        <v>0</v>
      </c>
      <c r="P91" s="70" t="str">
        <f>[8]Mides!R82</f>
        <v>Guatemala</v>
      </c>
      <c r="Q91" s="70" t="str">
        <f>[8]Mides!S82</f>
        <v>Guatemala</v>
      </c>
      <c r="R91" s="10"/>
      <c r="S91" s="10"/>
      <c r="T91" s="10"/>
      <c r="U91" s="10"/>
      <c r="V91" s="10"/>
      <c r="W91" s="10"/>
      <c r="X91" s="10"/>
      <c r="Y91" s="10"/>
    </row>
    <row r="92" spans="2:25" x14ac:dyDescent="0.3">
      <c r="B92" s="66" t="str">
        <f>[8]Mides!E83</f>
        <v xml:space="preserve">Ana </v>
      </c>
      <c r="C92" s="67" t="str">
        <f>[8]Mides!D83</f>
        <v xml:space="preserve">Batzín </v>
      </c>
      <c r="D92" s="68" t="str">
        <f>IF([8]Mides!F83=1,"X"," ")</f>
        <v>X</v>
      </c>
      <c r="E92" s="68" t="str">
        <f>IF([8]Mides!F83=2,"X"," ")</f>
        <v xml:space="preserve"> </v>
      </c>
      <c r="F92" s="69" t="str">
        <f>[8]Mides!B83</f>
        <v xml:space="preserve"> Menor de Edad</v>
      </c>
      <c r="G92" s="68" t="str">
        <f>IF(AND([8]Mides!H83&gt;=1,[8]Mides!H83&lt;=14),"X"," ")</f>
        <v>X</v>
      </c>
      <c r="H92" s="68" t="str">
        <f>IF(AND([8]Mides!H83&gt;=14,[8]Mides!H83&lt;=30),"X"," ")</f>
        <v xml:space="preserve"> </v>
      </c>
      <c r="I92" s="68" t="str">
        <f>IF(AND([8]Mides!H83&gt;=31,[8]Mides!H83&lt;=60),"X","  ")</f>
        <v xml:space="preserve">  </v>
      </c>
      <c r="J92" s="68" t="str">
        <f>IF([8]Mides!H83&gt;60,"X", "  ")</f>
        <v xml:space="preserve">  </v>
      </c>
      <c r="K92" s="70">
        <f>[8]Mides!N83</f>
        <v>0</v>
      </c>
      <c r="L92" s="70">
        <f>[8]Mides!K83</f>
        <v>0</v>
      </c>
      <c r="M92" s="70">
        <f>[8]Mides!L83</f>
        <v>0</v>
      </c>
      <c r="N92" s="70" t="str">
        <f>[8]Mides!M83</f>
        <v>X</v>
      </c>
      <c r="O92" s="70">
        <f t="shared" si="1"/>
        <v>0</v>
      </c>
      <c r="P92" s="70" t="str">
        <f>[8]Mides!R83</f>
        <v>Guatemala</v>
      </c>
      <c r="Q92" s="70" t="str">
        <f>[8]Mides!S83</f>
        <v>Guatemala</v>
      </c>
      <c r="R92" s="10"/>
      <c r="S92" s="10"/>
      <c r="T92" s="10"/>
      <c r="U92" s="10"/>
      <c r="V92" s="10"/>
      <c r="W92" s="10"/>
      <c r="X92" s="10"/>
      <c r="Y92" s="10"/>
    </row>
    <row r="93" spans="2:25" x14ac:dyDescent="0.3">
      <c r="B93" s="66" t="str">
        <f>[8]Mides!E84</f>
        <v>Irvin</v>
      </c>
      <c r="C93" s="67" t="str">
        <f>[8]Mides!D84</f>
        <v>Cifuentes</v>
      </c>
      <c r="D93" s="68" t="str">
        <f>IF([8]Mides!F84=1,"X"," ")</f>
        <v xml:space="preserve"> </v>
      </c>
      <c r="E93" s="68" t="str">
        <f>IF([8]Mides!F84=2,"X"," ")</f>
        <v>X</v>
      </c>
      <c r="F93" s="69" t="str">
        <f>[8]Mides!B84</f>
        <v>Menor de Edad</v>
      </c>
      <c r="G93" s="68" t="str">
        <f>IF(AND([8]Mides!H84&gt;=1,[8]Mides!H84&lt;=14),"X"," ")</f>
        <v xml:space="preserve"> </v>
      </c>
      <c r="H93" s="68" t="str">
        <f>IF(AND([8]Mides!H84&gt;=14,[8]Mides!H84&lt;=30),"X"," ")</f>
        <v>X</v>
      </c>
      <c r="I93" s="68" t="str">
        <f>IF(AND([8]Mides!H84&gt;=31,[8]Mides!H84&lt;=60),"X","  ")</f>
        <v xml:space="preserve">  </v>
      </c>
      <c r="J93" s="68" t="str">
        <f>IF([8]Mides!H84&gt;60,"X", "  ")</f>
        <v xml:space="preserve">  </v>
      </c>
      <c r="K93" s="70">
        <f>[8]Mides!N84</f>
        <v>0</v>
      </c>
      <c r="L93" s="70">
        <f>[8]Mides!K84</f>
        <v>0</v>
      </c>
      <c r="M93" s="70">
        <f>[8]Mides!L84</f>
        <v>0</v>
      </c>
      <c r="N93" s="70" t="str">
        <f>[8]Mides!M84</f>
        <v>X</v>
      </c>
      <c r="O93" s="70">
        <f t="shared" si="1"/>
        <v>0</v>
      </c>
      <c r="P93" s="70" t="str">
        <f>[8]Mides!R84</f>
        <v>Guatemala</v>
      </c>
      <c r="Q93" s="70" t="str">
        <f>[8]Mides!S84</f>
        <v>Guatemala</v>
      </c>
      <c r="R93" s="10"/>
      <c r="S93" s="10"/>
      <c r="T93" s="10"/>
      <c r="U93" s="10"/>
      <c r="V93" s="10"/>
      <c r="W93" s="10"/>
      <c r="X93" s="10"/>
      <c r="Y93" s="10"/>
    </row>
    <row r="94" spans="2:25" x14ac:dyDescent="0.3">
      <c r="B94" s="66" t="str">
        <f>[8]Mides!E85</f>
        <v>Josue</v>
      </c>
      <c r="C94" s="67" t="str">
        <f>[8]Mides!D85</f>
        <v>Cojón</v>
      </c>
      <c r="D94" s="68" t="str">
        <f>IF([8]Mides!F85=1,"X"," ")</f>
        <v xml:space="preserve"> </v>
      </c>
      <c r="E94" s="68" t="str">
        <f>IF([8]Mides!F85=2,"X"," ")</f>
        <v>X</v>
      </c>
      <c r="F94" s="69">
        <f>[8]Mides!B85</f>
        <v>2421657880101</v>
      </c>
      <c r="G94" s="68" t="str">
        <f>IF(AND([8]Mides!H85&gt;=1,[8]Mides!H85&lt;=14),"X"," ")</f>
        <v xml:space="preserve"> </v>
      </c>
      <c r="H94" s="68" t="str">
        <f>IF(AND([8]Mides!H85&gt;=14,[8]Mides!H85&lt;=30),"X"," ")</f>
        <v>X</v>
      </c>
      <c r="I94" s="68" t="str">
        <f>IF(AND([8]Mides!H85&gt;=31,[8]Mides!H85&lt;=60),"X","  ")</f>
        <v xml:space="preserve">  </v>
      </c>
      <c r="J94" s="68" t="str">
        <f>IF([8]Mides!H85&gt;60,"X", "  ")</f>
        <v xml:space="preserve">  </v>
      </c>
      <c r="K94" s="70">
        <f>[8]Mides!N85</f>
        <v>0</v>
      </c>
      <c r="L94" s="70">
        <f>[8]Mides!K85</f>
        <v>0</v>
      </c>
      <c r="M94" s="70">
        <f>[8]Mides!L85</f>
        <v>0</v>
      </c>
      <c r="N94" s="70" t="str">
        <f>[8]Mides!M85</f>
        <v>X</v>
      </c>
      <c r="O94" s="70">
        <f t="shared" si="1"/>
        <v>0</v>
      </c>
      <c r="P94" s="70" t="str">
        <f>[8]Mides!R85</f>
        <v>Guatemala</v>
      </c>
      <c r="Q94" s="70" t="str">
        <f>[8]Mides!S85</f>
        <v>Guatemala</v>
      </c>
      <c r="R94" s="10"/>
      <c r="S94" s="10"/>
      <c r="T94" s="10"/>
      <c r="U94" s="10"/>
      <c r="V94" s="10"/>
      <c r="W94" s="10"/>
      <c r="X94" s="10"/>
      <c r="Y94" s="10"/>
    </row>
    <row r="95" spans="2:25" x14ac:dyDescent="0.3">
      <c r="B95" s="66" t="str">
        <f>[8]Mides!E86</f>
        <v>Bryan</v>
      </c>
      <c r="C95" s="67" t="str">
        <f>[8]Mides!D86</f>
        <v>Ajche</v>
      </c>
      <c r="D95" s="68" t="str">
        <f>IF([8]Mides!F86=1,"X"," ")</f>
        <v xml:space="preserve"> </v>
      </c>
      <c r="E95" s="68" t="str">
        <f>IF([8]Mides!F86=2,"X"," ")</f>
        <v>X</v>
      </c>
      <c r="F95" s="69">
        <f>[8]Mides!B86</f>
        <v>2938378030101</v>
      </c>
      <c r="G95" s="68" t="str">
        <f>IF(AND([8]Mides!H86&gt;=1,[8]Mides!H86&lt;=14),"X"," ")</f>
        <v xml:space="preserve"> </v>
      </c>
      <c r="H95" s="68" t="str">
        <f>IF(AND([8]Mides!H86&gt;=14,[8]Mides!H86&lt;=30),"X"," ")</f>
        <v>X</v>
      </c>
      <c r="I95" s="68" t="str">
        <f>IF(AND([8]Mides!H86&gt;=31,[8]Mides!H86&lt;=60),"X","  ")</f>
        <v xml:space="preserve">  </v>
      </c>
      <c r="J95" s="68" t="str">
        <f>IF([8]Mides!H86&gt;60,"X", "  ")</f>
        <v xml:space="preserve">  </v>
      </c>
      <c r="K95" s="70">
        <f>[8]Mides!N86</f>
        <v>0</v>
      </c>
      <c r="L95" s="70">
        <f>[8]Mides!K86</f>
        <v>0</v>
      </c>
      <c r="M95" s="70">
        <f>[8]Mides!L86</f>
        <v>0</v>
      </c>
      <c r="N95" s="70" t="str">
        <f>[8]Mides!M86</f>
        <v>X</v>
      </c>
      <c r="O95" s="70">
        <f t="shared" si="1"/>
        <v>0</v>
      </c>
      <c r="P95" s="70" t="str">
        <f>[8]Mides!R86</f>
        <v>Guatemala</v>
      </c>
      <c r="Q95" s="70" t="str">
        <f>[8]Mides!S86</f>
        <v>Guatemala</v>
      </c>
      <c r="R95" s="10"/>
      <c r="S95" s="10"/>
      <c r="T95" s="10"/>
      <c r="U95" s="10"/>
      <c r="V95" s="10"/>
      <c r="W95" s="10"/>
      <c r="X95" s="10"/>
      <c r="Y95" s="10"/>
    </row>
    <row r="96" spans="2:25" x14ac:dyDescent="0.3">
      <c r="B96" s="66" t="str">
        <f>[8]Mides!E87</f>
        <v xml:space="preserve">María </v>
      </c>
      <c r="C96" s="67" t="str">
        <f>[8]Mides!D87</f>
        <v>Andrino</v>
      </c>
      <c r="D96" s="68" t="str">
        <f>IF([8]Mides!F87=1,"X"," ")</f>
        <v>X</v>
      </c>
      <c r="E96" s="68" t="str">
        <f>IF([8]Mides!F87=2,"X"," ")</f>
        <v xml:space="preserve"> </v>
      </c>
      <c r="F96" s="69">
        <f>[8]Mides!B87</f>
        <v>1662198860101</v>
      </c>
      <c r="G96" s="68" t="str">
        <f>IF(AND([8]Mides!H87&gt;=1,[8]Mides!H87&lt;=14),"X"," ")</f>
        <v xml:space="preserve"> </v>
      </c>
      <c r="H96" s="68" t="str">
        <f>IF(AND([8]Mides!H87&gt;=14,[8]Mides!H87&lt;=30),"X"," ")</f>
        <v xml:space="preserve"> </v>
      </c>
      <c r="I96" s="68" t="str">
        <f>IF(AND([8]Mides!H87&gt;=31,[8]Mides!H87&lt;=60),"X","  ")</f>
        <v xml:space="preserve">  </v>
      </c>
      <c r="J96" s="68" t="str">
        <f>IF([8]Mides!H87&gt;60,"X", "  ")</f>
        <v>X</v>
      </c>
      <c r="K96" s="70">
        <f>[8]Mides!N87</f>
        <v>0</v>
      </c>
      <c r="L96" s="70">
        <f>[8]Mides!K87</f>
        <v>0</v>
      </c>
      <c r="M96" s="70">
        <f>[8]Mides!L87</f>
        <v>0</v>
      </c>
      <c r="N96" s="70" t="str">
        <f>[8]Mides!M87</f>
        <v>X</v>
      </c>
      <c r="O96" s="70">
        <f t="shared" si="1"/>
        <v>0</v>
      </c>
      <c r="P96" s="70" t="str">
        <f>[8]Mides!R87</f>
        <v>Guatemala</v>
      </c>
      <c r="Q96" s="70" t="str">
        <f>[8]Mides!S87</f>
        <v>Guatemala</v>
      </c>
      <c r="R96" s="10"/>
      <c r="S96" s="10"/>
      <c r="T96" s="10"/>
      <c r="U96" s="10"/>
      <c r="V96" s="10"/>
      <c r="W96" s="10"/>
      <c r="X96" s="10"/>
      <c r="Y96" s="10"/>
    </row>
    <row r="97" spans="2:25" x14ac:dyDescent="0.3">
      <c r="B97" s="66" t="str">
        <f>[8]Mides!E88</f>
        <v>Jairo</v>
      </c>
      <c r="C97" s="67" t="str">
        <f>[8]Mides!D88</f>
        <v>De Paz</v>
      </c>
      <c r="D97" s="68" t="str">
        <f>IF([8]Mides!F88=1,"X"," ")</f>
        <v xml:space="preserve"> </v>
      </c>
      <c r="E97" s="68" t="str">
        <f>IF([8]Mides!F88=2,"X"," ")</f>
        <v>X</v>
      </c>
      <c r="F97" s="69">
        <f>[8]Mides!B88</f>
        <v>2646505060610</v>
      </c>
      <c r="G97" s="68" t="str">
        <f>IF(AND([8]Mides!H88&gt;=1,[8]Mides!H88&lt;=14),"X"," ")</f>
        <v xml:space="preserve"> </v>
      </c>
      <c r="H97" s="68" t="str">
        <f>IF(AND([8]Mides!H88&gt;=14,[8]Mides!H88&lt;=30),"X"," ")</f>
        <v>X</v>
      </c>
      <c r="I97" s="68" t="str">
        <f>IF(AND([8]Mides!H88&gt;=31,[8]Mides!H88&lt;=60),"X","  ")</f>
        <v xml:space="preserve">  </v>
      </c>
      <c r="J97" s="68" t="str">
        <f>IF([8]Mides!H88&gt;60,"X", "  ")</f>
        <v xml:space="preserve">  </v>
      </c>
      <c r="K97" s="70">
        <f>[8]Mides!N88</f>
        <v>0</v>
      </c>
      <c r="L97" s="70">
        <f>[8]Mides!K88</f>
        <v>0</v>
      </c>
      <c r="M97" s="70">
        <f>[8]Mides!L88</f>
        <v>0</v>
      </c>
      <c r="N97" s="70" t="str">
        <f>[8]Mides!M88</f>
        <v>X</v>
      </c>
      <c r="O97" s="70">
        <f t="shared" si="1"/>
        <v>0</v>
      </c>
      <c r="P97" s="70" t="str">
        <f>[8]Mides!R88</f>
        <v>Guatemala</v>
      </c>
      <c r="Q97" s="70" t="str">
        <f>[8]Mides!S88</f>
        <v>Guatemala</v>
      </c>
      <c r="R97" s="10"/>
      <c r="S97" s="10"/>
      <c r="T97" s="10"/>
      <c r="U97" s="10"/>
      <c r="V97" s="10"/>
      <c r="W97" s="10"/>
      <c r="X97" s="10"/>
      <c r="Y97" s="10"/>
    </row>
    <row r="98" spans="2:25" x14ac:dyDescent="0.3">
      <c r="B98" s="66" t="str">
        <f>[8]Mides!E89</f>
        <v>Dorian</v>
      </c>
      <c r="C98" s="67" t="str">
        <f>[8]Mides!D89</f>
        <v>Ortiz</v>
      </c>
      <c r="D98" s="68" t="str">
        <f>IF([8]Mides!F89=1,"X"," ")</f>
        <v xml:space="preserve"> </v>
      </c>
      <c r="E98" s="68" t="str">
        <f>IF([8]Mides!F89=2,"X"," ")</f>
        <v>X</v>
      </c>
      <c r="F98" s="69" t="str">
        <f>[8]Mides!B89</f>
        <v>Menor de Edad</v>
      </c>
      <c r="G98" s="68" t="str">
        <f>IF(AND([8]Mides!H89&gt;=1,[8]Mides!H89&lt;=14),"X"," ")</f>
        <v xml:space="preserve"> </v>
      </c>
      <c r="H98" s="68" t="str">
        <f>IF(AND([8]Mides!H89&gt;=14,[8]Mides!H89&lt;=30),"X"," ")</f>
        <v>X</v>
      </c>
      <c r="I98" s="68" t="str">
        <f>IF(AND([8]Mides!H89&gt;=31,[8]Mides!H89&lt;=60),"X","  ")</f>
        <v xml:space="preserve">  </v>
      </c>
      <c r="J98" s="68" t="str">
        <f>IF([8]Mides!H89&gt;60,"X", "  ")</f>
        <v xml:space="preserve">  </v>
      </c>
      <c r="K98" s="70">
        <f>[8]Mides!N89</f>
        <v>0</v>
      </c>
      <c r="L98" s="70">
        <f>[8]Mides!K89</f>
        <v>0</v>
      </c>
      <c r="M98" s="70">
        <f>[8]Mides!L89</f>
        <v>0</v>
      </c>
      <c r="N98" s="70" t="str">
        <f>[8]Mides!M89</f>
        <v>X</v>
      </c>
      <c r="O98" s="70">
        <f t="shared" si="1"/>
        <v>0</v>
      </c>
      <c r="P98" s="70" t="str">
        <f>[8]Mides!R89</f>
        <v>Guatemala</v>
      </c>
      <c r="Q98" s="70" t="str">
        <f>[8]Mides!S89</f>
        <v>Guatemala</v>
      </c>
      <c r="R98" s="10"/>
      <c r="S98" s="10"/>
      <c r="T98" s="10"/>
      <c r="U98" s="10"/>
      <c r="V98" s="10"/>
      <c r="W98" s="10"/>
      <c r="X98" s="10"/>
      <c r="Y98" s="10"/>
    </row>
    <row r="99" spans="2:25" x14ac:dyDescent="0.3">
      <c r="B99" s="66" t="str">
        <f>[8]Mides!E90</f>
        <v>Clarissa</v>
      </c>
      <c r="C99" s="67" t="str">
        <f>[8]Mides!D90</f>
        <v>Jocoy</v>
      </c>
      <c r="D99" s="68" t="str">
        <f>IF([8]Mides!F90=1,"X"," ")</f>
        <v>X</v>
      </c>
      <c r="E99" s="68" t="str">
        <f>IF([8]Mides!F90=2,"X"," ")</f>
        <v xml:space="preserve"> </v>
      </c>
      <c r="F99" s="69" t="str">
        <f>[8]Mides!B90</f>
        <v>Menor de Edad</v>
      </c>
      <c r="G99" s="68" t="str">
        <f>IF(AND([8]Mides!H90&gt;=1,[8]Mides!H90&lt;=14),"X"," ")</f>
        <v xml:space="preserve"> </v>
      </c>
      <c r="H99" s="68" t="str">
        <f>IF(AND([8]Mides!H90&gt;=14,[8]Mides!H90&lt;=30),"X"," ")</f>
        <v>X</v>
      </c>
      <c r="I99" s="68" t="str">
        <f>IF(AND([8]Mides!H90&gt;=31,[8]Mides!H90&lt;=60),"X","  ")</f>
        <v xml:space="preserve">  </v>
      </c>
      <c r="J99" s="68" t="str">
        <f>IF([8]Mides!H90&gt;60,"X", "  ")</f>
        <v xml:space="preserve">  </v>
      </c>
      <c r="K99" s="70">
        <f>[8]Mides!N90</f>
        <v>0</v>
      </c>
      <c r="L99" s="70">
        <f>[8]Mides!K90</f>
        <v>0</v>
      </c>
      <c r="M99" s="70">
        <f>[8]Mides!L90</f>
        <v>0</v>
      </c>
      <c r="N99" s="70" t="str">
        <f>[8]Mides!M90</f>
        <v>X</v>
      </c>
      <c r="O99" s="70">
        <f t="shared" si="1"/>
        <v>0</v>
      </c>
      <c r="P99" s="70" t="str">
        <f>[8]Mides!R90</f>
        <v>Guatemala</v>
      </c>
      <c r="Q99" s="70" t="str">
        <f>[8]Mides!S90</f>
        <v>Guatemala</v>
      </c>
      <c r="R99" s="10"/>
      <c r="S99" s="10"/>
      <c r="T99" s="10"/>
      <c r="U99" s="10"/>
      <c r="V99" s="10"/>
      <c r="W99" s="10"/>
      <c r="X99" s="10"/>
      <c r="Y99" s="10"/>
    </row>
    <row r="100" spans="2:25" x14ac:dyDescent="0.3">
      <c r="B100" s="66" t="str">
        <f>[8]Mides!E91</f>
        <v>Leonard</v>
      </c>
      <c r="C100" s="67" t="str">
        <f>[8]Mides!D91</f>
        <v>García</v>
      </c>
      <c r="D100" s="68" t="str">
        <f>IF([8]Mides!F91=1,"X"," ")</f>
        <v xml:space="preserve"> </v>
      </c>
      <c r="E100" s="68" t="str">
        <f>IF([8]Mides!F91=2,"X"," ")</f>
        <v>X</v>
      </c>
      <c r="F100" s="69" t="str">
        <f>[8]Mides!B91</f>
        <v>Menor de Edad</v>
      </c>
      <c r="G100" s="68" t="str">
        <f>IF(AND([8]Mides!H91&gt;=1,[8]Mides!H91&lt;=14),"X"," ")</f>
        <v xml:space="preserve"> </v>
      </c>
      <c r="H100" s="68" t="str">
        <f>IF(AND([8]Mides!H91&gt;=14,[8]Mides!H91&lt;=30),"X"," ")</f>
        <v>X</v>
      </c>
      <c r="I100" s="68" t="str">
        <f>IF(AND([8]Mides!H91&gt;=31,[8]Mides!H91&lt;=60),"X","  ")</f>
        <v xml:space="preserve">  </v>
      </c>
      <c r="J100" s="68" t="str">
        <f>IF([8]Mides!H91&gt;60,"X", "  ")</f>
        <v xml:space="preserve">  </v>
      </c>
      <c r="K100" s="70">
        <f>[8]Mides!N91</f>
        <v>0</v>
      </c>
      <c r="L100" s="70">
        <f>[8]Mides!K91</f>
        <v>0</v>
      </c>
      <c r="M100" s="70">
        <f>[8]Mides!L91</f>
        <v>0</v>
      </c>
      <c r="N100" s="70" t="str">
        <f>[8]Mides!M91</f>
        <v>X</v>
      </c>
      <c r="O100" s="70">
        <f t="shared" si="1"/>
        <v>0</v>
      </c>
      <c r="P100" s="70" t="str">
        <f>[8]Mides!R91</f>
        <v>Guatemala</v>
      </c>
      <c r="Q100" s="70" t="str">
        <f>[8]Mides!S91</f>
        <v>Guatemala</v>
      </c>
      <c r="R100" s="10"/>
      <c r="S100" s="10"/>
      <c r="T100" s="10"/>
      <c r="U100" s="10"/>
      <c r="V100" s="10"/>
      <c r="W100" s="10"/>
      <c r="X100" s="10"/>
      <c r="Y100" s="10"/>
    </row>
    <row r="101" spans="2:25" x14ac:dyDescent="0.3">
      <c r="B101" s="66" t="str">
        <f>[8]Mides!E92</f>
        <v>Kevin</v>
      </c>
      <c r="C101" s="67" t="str">
        <f>[8]Mides!D92</f>
        <v>García</v>
      </c>
      <c r="D101" s="68" t="str">
        <f>IF([8]Mides!F92=1,"X"," ")</f>
        <v xml:space="preserve"> </v>
      </c>
      <c r="E101" s="68" t="str">
        <f>IF([8]Mides!F92=2,"X"," ")</f>
        <v>X</v>
      </c>
      <c r="F101" s="69">
        <f>[8]Mides!B92</f>
        <v>3030873310108</v>
      </c>
      <c r="G101" s="68" t="str">
        <f>IF(AND([8]Mides!H92&gt;=1,[8]Mides!H92&lt;=14),"X"," ")</f>
        <v xml:space="preserve"> </v>
      </c>
      <c r="H101" s="68" t="str">
        <f>IF(AND([8]Mides!H92&gt;=14,[8]Mides!H92&lt;=30),"X"," ")</f>
        <v>X</v>
      </c>
      <c r="I101" s="68" t="str">
        <f>IF(AND([8]Mides!H92&gt;=31,[8]Mides!H92&lt;=60),"X","  ")</f>
        <v xml:space="preserve">  </v>
      </c>
      <c r="J101" s="68" t="str">
        <f>IF([8]Mides!H92&gt;60,"X", "  ")</f>
        <v xml:space="preserve">  </v>
      </c>
      <c r="K101" s="70">
        <f>[8]Mides!N92</f>
        <v>0</v>
      </c>
      <c r="L101" s="70">
        <f>[8]Mides!K92</f>
        <v>0</v>
      </c>
      <c r="M101" s="70">
        <f>[8]Mides!L92</f>
        <v>0</v>
      </c>
      <c r="N101" s="70" t="str">
        <f>[8]Mides!M92</f>
        <v>X</v>
      </c>
      <c r="O101" s="70">
        <f t="shared" si="1"/>
        <v>0</v>
      </c>
      <c r="P101" s="70" t="str">
        <f>[8]Mides!R92</f>
        <v>Guatemala</v>
      </c>
      <c r="Q101" s="70" t="str">
        <f>[8]Mides!S92</f>
        <v>Guatemala</v>
      </c>
      <c r="R101" s="10"/>
      <c r="S101" s="10"/>
      <c r="T101" s="10"/>
      <c r="U101" s="10"/>
      <c r="V101" s="10"/>
      <c r="W101" s="10"/>
      <c r="X101" s="10"/>
      <c r="Y101" s="10"/>
    </row>
    <row r="102" spans="2:25" x14ac:dyDescent="0.3">
      <c r="B102" s="66" t="str">
        <f>[8]Mides!E93</f>
        <v>Blanca</v>
      </c>
      <c r="C102" s="67" t="str">
        <f>[8]Mides!D93</f>
        <v>Escobar</v>
      </c>
      <c r="D102" s="68" t="str">
        <f>IF([8]Mides!F93=1,"X"," ")</f>
        <v>X</v>
      </c>
      <c r="E102" s="68" t="str">
        <f>IF([8]Mides!F93=2,"X"," ")</f>
        <v xml:space="preserve"> </v>
      </c>
      <c r="F102" s="69">
        <f>[8]Mides!B93</f>
        <v>2467029902217</v>
      </c>
      <c r="G102" s="68" t="str">
        <f>IF(AND([8]Mides!H93&gt;=1,[8]Mides!H93&lt;=14),"X"," ")</f>
        <v xml:space="preserve"> </v>
      </c>
      <c r="H102" s="68" t="str">
        <f>IF(AND([8]Mides!H93&gt;=14,[8]Mides!H93&lt;=30),"X"," ")</f>
        <v xml:space="preserve"> </v>
      </c>
      <c r="I102" s="68" t="str">
        <f>IF(AND([8]Mides!H93&gt;=31,[8]Mides!H93&lt;=60),"X","  ")</f>
        <v>X</v>
      </c>
      <c r="J102" s="68" t="str">
        <f>IF([8]Mides!H93&gt;60,"X", "  ")</f>
        <v xml:space="preserve">  </v>
      </c>
      <c r="K102" s="70">
        <f>[8]Mides!N93</f>
        <v>0</v>
      </c>
      <c r="L102" s="70">
        <f>[8]Mides!K93</f>
        <v>0</v>
      </c>
      <c r="M102" s="70">
        <f>[8]Mides!L93</f>
        <v>0</v>
      </c>
      <c r="N102" s="70" t="str">
        <f>[8]Mides!M93</f>
        <v>X</v>
      </c>
      <c r="O102" s="70">
        <f t="shared" si="1"/>
        <v>0</v>
      </c>
      <c r="P102" s="70" t="str">
        <f>[8]Mides!R93</f>
        <v>Guatemala</v>
      </c>
      <c r="Q102" s="70" t="str">
        <f>[8]Mides!S93</f>
        <v>Guatemala</v>
      </c>
      <c r="R102" s="10"/>
      <c r="S102" s="10"/>
      <c r="T102" s="10"/>
      <c r="U102" s="10"/>
      <c r="V102" s="10"/>
      <c r="W102" s="10"/>
      <c r="X102" s="10"/>
      <c r="Y102" s="10"/>
    </row>
    <row r="103" spans="2:25" x14ac:dyDescent="0.3">
      <c r="B103" s="66" t="str">
        <f>[8]Mides!E94</f>
        <v>Marilyn</v>
      </c>
      <c r="C103" s="67" t="str">
        <f>[8]Mides!D94</f>
        <v>Chicol</v>
      </c>
      <c r="D103" s="68" t="str">
        <f>IF([8]Mides!F94=1,"X"," ")</f>
        <v>X</v>
      </c>
      <c r="E103" s="68" t="str">
        <f>IF([8]Mides!F94=2,"X"," ")</f>
        <v xml:space="preserve"> </v>
      </c>
      <c r="F103" s="69" t="str">
        <f>[8]Mides!B94</f>
        <v>Menor de Edad</v>
      </c>
      <c r="G103" s="68" t="str">
        <f>IF(AND([8]Mides!H94&gt;=1,[8]Mides!H94&lt;=14),"X"," ")</f>
        <v xml:space="preserve"> </v>
      </c>
      <c r="H103" s="68" t="str">
        <f>IF(AND([8]Mides!H94&gt;=14,[8]Mides!H94&lt;=30),"X"," ")</f>
        <v>X</v>
      </c>
      <c r="I103" s="68" t="str">
        <f>IF(AND([8]Mides!H94&gt;=31,[8]Mides!H94&lt;=60),"X","  ")</f>
        <v xml:space="preserve">  </v>
      </c>
      <c r="J103" s="68" t="str">
        <f>IF([8]Mides!H94&gt;60,"X", "  ")</f>
        <v xml:space="preserve">  </v>
      </c>
      <c r="K103" s="70">
        <f>[8]Mides!N94</f>
        <v>0</v>
      </c>
      <c r="L103" s="70">
        <f>[8]Mides!K94</f>
        <v>0</v>
      </c>
      <c r="M103" s="70">
        <f>[8]Mides!L94</f>
        <v>0</v>
      </c>
      <c r="N103" s="70" t="str">
        <f>[8]Mides!M94</f>
        <v>X</v>
      </c>
      <c r="O103" s="70">
        <f t="shared" si="1"/>
        <v>0</v>
      </c>
      <c r="P103" s="70" t="str">
        <f>[8]Mides!R94</f>
        <v>Guatemala</v>
      </c>
      <c r="Q103" s="70" t="str">
        <f>[8]Mides!S94</f>
        <v>Guatemala</v>
      </c>
      <c r="R103" s="10"/>
      <c r="S103" s="10"/>
      <c r="T103" s="10"/>
      <c r="U103" s="10"/>
      <c r="V103" s="10"/>
      <c r="W103" s="10"/>
      <c r="X103" s="10"/>
      <c r="Y103" s="10"/>
    </row>
    <row r="104" spans="2:25" x14ac:dyDescent="0.3">
      <c r="B104" s="66" t="str">
        <f>[8]Mides!E95</f>
        <v>Douglas</v>
      </c>
      <c r="C104" s="67" t="str">
        <f>[8]Mides!D95</f>
        <v>Coronado</v>
      </c>
      <c r="D104" s="68" t="str">
        <f>IF([8]Mides!F95=1,"X"," ")</f>
        <v xml:space="preserve"> </v>
      </c>
      <c r="E104" s="68" t="str">
        <f>IF([8]Mides!F95=2,"X"," ")</f>
        <v>X</v>
      </c>
      <c r="F104" s="69">
        <f>[8]Mides!B95</f>
        <v>2348318042212</v>
      </c>
      <c r="G104" s="68" t="str">
        <f>IF(AND([8]Mides!H95&gt;=1,[8]Mides!H95&lt;=14),"X"," ")</f>
        <v xml:space="preserve"> </v>
      </c>
      <c r="H104" s="68" t="str">
        <f>IF(AND([8]Mides!H95&gt;=14,[8]Mides!H95&lt;=30),"X"," ")</f>
        <v>X</v>
      </c>
      <c r="I104" s="68" t="str">
        <f>IF(AND([8]Mides!H95&gt;=31,[8]Mides!H95&lt;=60),"X","  ")</f>
        <v xml:space="preserve">  </v>
      </c>
      <c r="J104" s="68" t="str">
        <f>IF([8]Mides!H95&gt;60,"X", "  ")</f>
        <v xml:space="preserve">  </v>
      </c>
      <c r="K104" s="70">
        <f>[8]Mides!N95</f>
        <v>0</v>
      </c>
      <c r="L104" s="70">
        <f>[8]Mides!K95</f>
        <v>0</v>
      </c>
      <c r="M104" s="70">
        <f>[8]Mides!L95</f>
        <v>0</v>
      </c>
      <c r="N104" s="70" t="str">
        <f>[8]Mides!M95</f>
        <v>X</v>
      </c>
      <c r="O104" s="70">
        <f t="shared" si="1"/>
        <v>0</v>
      </c>
      <c r="P104" s="70" t="str">
        <f>[8]Mides!R95</f>
        <v>Guatemala</v>
      </c>
      <c r="Q104" s="70" t="str">
        <f>[8]Mides!S95</f>
        <v>Guatemala</v>
      </c>
      <c r="R104" s="10"/>
      <c r="S104" s="10"/>
      <c r="T104" s="10"/>
      <c r="U104" s="10"/>
      <c r="V104" s="10"/>
      <c r="W104" s="10"/>
      <c r="X104" s="10"/>
      <c r="Y104" s="10"/>
    </row>
    <row r="105" spans="2:25" x14ac:dyDescent="0.3">
      <c r="B105" s="66" t="str">
        <f>[8]Mides!E96</f>
        <v xml:space="preserve">Ana </v>
      </c>
      <c r="C105" s="67" t="str">
        <f>[8]Mides!D96</f>
        <v>Cerna</v>
      </c>
      <c r="D105" s="68" t="str">
        <f>IF([8]Mides!F96=1,"X"," ")</f>
        <v>X</v>
      </c>
      <c r="E105" s="68" t="str">
        <f>IF([8]Mides!F96=2,"X"," ")</f>
        <v xml:space="preserve"> </v>
      </c>
      <c r="F105" s="69" t="str">
        <f>[8]Mides!B96</f>
        <v>Menor de Edad</v>
      </c>
      <c r="G105" s="68" t="str">
        <f>IF(AND([8]Mides!H96&gt;=1,[8]Mides!H96&lt;=14),"X"," ")</f>
        <v>X</v>
      </c>
      <c r="H105" s="68" t="str">
        <f>IF(AND([8]Mides!H96&gt;=14,[8]Mides!H96&lt;=30),"X"," ")</f>
        <v xml:space="preserve"> </v>
      </c>
      <c r="I105" s="68" t="str">
        <f>IF(AND([8]Mides!H96&gt;=31,[8]Mides!H96&lt;=60),"X","  ")</f>
        <v xml:space="preserve">  </v>
      </c>
      <c r="J105" s="68" t="str">
        <f>IF([8]Mides!H96&gt;60,"X", "  ")</f>
        <v xml:space="preserve">  </v>
      </c>
      <c r="K105" s="70">
        <f>[8]Mides!N96</f>
        <v>0</v>
      </c>
      <c r="L105" s="70">
        <f>[8]Mides!K96</f>
        <v>0</v>
      </c>
      <c r="M105" s="70">
        <f>[8]Mides!L96</f>
        <v>0</v>
      </c>
      <c r="N105" s="70" t="str">
        <f>[8]Mides!M96</f>
        <v>X</v>
      </c>
      <c r="O105" s="70">
        <f t="shared" si="1"/>
        <v>0</v>
      </c>
      <c r="P105" s="70" t="str">
        <f>[8]Mides!R96</f>
        <v>Guatemala</v>
      </c>
      <c r="Q105" s="70" t="str">
        <f>[8]Mides!S96</f>
        <v>Guatemala</v>
      </c>
      <c r="R105" s="10"/>
      <c r="S105" s="10"/>
      <c r="T105" s="10"/>
      <c r="U105" s="10"/>
      <c r="V105" s="10"/>
      <c r="W105" s="10"/>
      <c r="X105" s="10"/>
      <c r="Y105" s="10"/>
    </row>
    <row r="106" spans="2:25" x14ac:dyDescent="0.3">
      <c r="B106" s="66" t="str">
        <f>[8]Mides!E97</f>
        <v>Karla</v>
      </c>
      <c r="C106" s="67" t="str">
        <f>[8]Mides!D97</f>
        <v>Cartagena</v>
      </c>
      <c r="D106" s="68" t="str">
        <f>IF([8]Mides!F97=1,"X"," ")</f>
        <v>X</v>
      </c>
      <c r="E106" s="68" t="str">
        <f>IF([8]Mides!F97=2,"X"," ")</f>
        <v xml:space="preserve"> </v>
      </c>
      <c r="F106" s="69">
        <f>[8]Mides!B97</f>
        <v>2153941511801</v>
      </c>
      <c r="G106" s="68" t="str">
        <f>IF(AND([8]Mides!H97&gt;=1,[8]Mides!H97&lt;=14),"X"," ")</f>
        <v xml:space="preserve"> </v>
      </c>
      <c r="H106" s="68" t="str">
        <f>IF(AND([8]Mides!H97&gt;=14,[8]Mides!H97&lt;=30),"X"," ")</f>
        <v>X</v>
      </c>
      <c r="I106" s="68" t="str">
        <f>IF(AND([8]Mides!H97&gt;=31,[8]Mides!H97&lt;=60),"X","  ")</f>
        <v xml:space="preserve">  </v>
      </c>
      <c r="J106" s="68" t="str">
        <f>IF([8]Mides!H97&gt;60,"X", "  ")</f>
        <v xml:space="preserve">  </v>
      </c>
      <c r="K106" s="70">
        <f>[8]Mides!N97</f>
        <v>0</v>
      </c>
      <c r="L106" s="70">
        <f>[8]Mides!K97</f>
        <v>0</v>
      </c>
      <c r="M106" s="70">
        <f>[8]Mides!L97</f>
        <v>0</v>
      </c>
      <c r="N106" s="70" t="str">
        <f>[8]Mides!M97</f>
        <v>X</v>
      </c>
      <c r="O106" s="70">
        <f t="shared" si="1"/>
        <v>0</v>
      </c>
      <c r="P106" s="70" t="str">
        <f>[8]Mides!R97</f>
        <v>Guatemala</v>
      </c>
      <c r="Q106" s="70" t="str">
        <f>[8]Mides!S97</f>
        <v>Guatemala</v>
      </c>
      <c r="R106" s="10"/>
      <c r="S106" s="10"/>
      <c r="T106" s="10"/>
      <c r="U106" s="10"/>
      <c r="V106" s="10"/>
      <c r="W106" s="10"/>
      <c r="X106" s="10"/>
      <c r="Y106" s="10"/>
    </row>
    <row r="107" spans="2:25" x14ac:dyDescent="0.3">
      <c r="B107" s="66" t="str">
        <f>[8]Mides!E98</f>
        <v>Nery</v>
      </c>
      <c r="C107" s="67" t="str">
        <f>[8]Mides!D98</f>
        <v>Jocón</v>
      </c>
      <c r="D107" s="68" t="str">
        <f>IF([8]Mides!F98=1,"X"," ")</f>
        <v xml:space="preserve"> </v>
      </c>
      <c r="E107" s="68" t="str">
        <f>IF([8]Mides!F98=2,"X"," ")</f>
        <v>X</v>
      </c>
      <c r="F107" s="69">
        <f>[8]Mides!B98</f>
        <v>3033037000108</v>
      </c>
      <c r="G107" s="68" t="str">
        <f>IF(AND([8]Mides!H98&gt;=1,[8]Mides!H98&lt;=14),"X"," ")</f>
        <v xml:space="preserve"> </v>
      </c>
      <c r="H107" s="68" t="str">
        <f>IF(AND([8]Mides!H98&gt;=14,[8]Mides!H98&lt;=30),"X"," ")</f>
        <v>X</v>
      </c>
      <c r="I107" s="68" t="str">
        <f>IF(AND([8]Mides!H98&gt;=31,[8]Mides!H98&lt;=60),"X","  ")</f>
        <v xml:space="preserve">  </v>
      </c>
      <c r="J107" s="68" t="str">
        <f>IF([8]Mides!H98&gt;60,"X", "  ")</f>
        <v xml:space="preserve">  </v>
      </c>
      <c r="K107" s="70">
        <f>[8]Mides!N98</f>
        <v>0</v>
      </c>
      <c r="L107" s="70">
        <f>[8]Mides!K98</f>
        <v>0</v>
      </c>
      <c r="M107" s="70">
        <f>[8]Mides!L98</f>
        <v>0</v>
      </c>
      <c r="N107" s="70" t="str">
        <f>[8]Mides!M98</f>
        <v>X</v>
      </c>
      <c r="O107" s="70">
        <f t="shared" si="1"/>
        <v>0</v>
      </c>
      <c r="P107" s="70" t="str">
        <f>[8]Mides!R98</f>
        <v>Guatemala</v>
      </c>
      <c r="Q107" s="70" t="str">
        <f>[8]Mides!S98</f>
        <v>Guatemala</v>
      </c>
      <c r="R107" s="10"/>
      <c r="S107" s="10"/>
      <c r="T107" s="10"/>
      <c r="U107" s="10"/>
      <c r="V107" s="10"/>
      <c r="W107" s="10"/>
      <c r="X107" s="10"/>
      <c r="Y107" s="10"/>
    </row>
    <row r="108" spans="2:25" x14ac:dyDescent="0.3">
      <c r="B108" s="66" t="str">
        <f>[8]Mides!E99</f>
        <v>Mitsy</v>
      </c>
      <c r="C108" s="67" t="str">
        <f>[8]Mides!D99</f>
        <v xml:space="preserve">Recinos </v>
      </c>
      <c r="D108" s="68" t="str">
        <f>IF([8]Mides!F99=1,"X"," ")</f>
        <v>X</v>
      </c>
      <c r="E108" s="68" t="str">
        <f>IF([8]Mides!F99=2,"X"," ")</f>
        <v xml:space="preserve"> </v>
      </c>
      <c r="F108" s="69">
        <f>[8]Mides!B99</f>
        <v>2484329660101</v>
      </c>
      <c r="G108" s="68" t="str">
        <f>IF(AND([8]Mides!H99&gt;=1,[8]Mides!H99&lt;=14),"X"," ")</f>
        <v xml:space="preserve"> </v>
      </c>
      <c r="H108" s="68" t="str">
        <f>IF(AND([8]Mides!H99&gt;=14,[8]Mides!H99&lt;=30),"X"," ")</f>
        <v xml:space="preserve"> </v>
      </c>
      <c r="I108" s="68" t="str">
        <f>IF(AND([8]Mides!H99&gt;=31,[8]Mides!H99&lt;=60),"X","  ")</f>
        <v>X</v>
      </c>
      <c r="J108" s="68" t="str">
        <f>IF([8]Mides!H99&gt;60,"X", "  ")</f>
        <v xml:space="preserve">  </v>
      </c>
      <c r="K108" s="70">
        <f>[8]Mides!N99</f>
        <v>0</v>
      </c>
      <c r="L108" s="70">
        <f>[8]Mides!K99</f>
        <v>0</v>
      </c>
      <c r="M108" s="70">
        <f>[8]Mides!L99</f>
        <v>0</v>
      </c>
      <c r="N108" s="70" t="str">
        <f>[8]Mides!M99</f>
        <v>X</v>
      </c>
      <c r="O108" s="70">
        <f t="shared" si="1"/>
        <v>0</v>
      </c>
      <c r="P108" s="70" t="str">
        <f>[8]Mides!R99</f>
        <v>Guatemala</v>
      </c>
      <c r="Q108" s="70" t="str">
        <f>[8]Mides!S99</f>
        <v>Guatemala</v>
      </c>
      <c r="R108" s="10"/>
      <c r="S108" s="10"/>
      <c r="T108" s="10"/>
      <c r="U108" s="10"/>
      <c r="V108" s="10"/>
      <c r="W108" s="10"/>
      <c r="X108" s="10"/>
      <c r="Y108" s="10"/>
    </row>
    <row r="109" spans="2:25" x14ac:dyDescent="0.3">
      <c r="B109" s="66" t="str">
        <f>[8]Mides!E100</f>
        <v>Freddy</v>
      </c>
      <c r="C109" s="67" t="str">
        <f>[8]Mides!D100</f>
        <v>Gonzales</v>
      </c>
      <c r="D109" s="68" t="str">
        <f>IF([8]Mides!F100=1,"X"," ")</f>
        <v xml:space="preserve"> </v>
      </c>
      <c r="E109" s="68" t="str">
        <f>IF([8]Mides!F100=2,"X"," ")</f>
        <v>X</v>
      </c>
      <c r="F109" s="69">
        <f>[8]Mides!B100</f>
        <v>1990666550101</v>
      </c>
      <c r="G109" s="68" t="str">
        <f>IF(AND([8]Mides!H100&gt;=1,[8]Mides!H100&lt;=14),"X"," ")</f>
        <v xml:space="preserve"> </v>
      </c>
      <c r="H109" s="68" t="str">
        <f>IF(AND([8]Mides!H100&gt;=14,[8]Mides!H100&lt;=30),"X"," ")</f>
        <v xml:space="preserve"> </v>
      </c>
      <c r="I109" s="68" t="str">
        <f>IF(AND([8]Mides!H100&gt;=31,[8]Mides!H100&lt;=60),"X","  ")</f>
        <v>X</v>
      </c>
      <c r="J109" s="68" t="str">
        <f>IF([8]Mides!H100&gt;60,"X", "  ")</f>
        <v xml:space="preserve">  </v>
      </c>
      <c r="K109" s="70">
        <f>[8]Mides!N100</f>
        <v>0</v>
      </c>
      <c r="L109" s="70">
        <f>[8]Mides!K100</f>
        <v>0</v>
      </c>
      <c r="M109" s="70">
        <f>[8]Mides!L100</f>
        <v>0</v>
      </c>
      <c r="N109" s="70" t="str">
        <f>[8]Mides!M100</f>
        <v>X</v>
      </c>
      <c r="O109" s="70">
        <f t="shared" si="1"/>
        <v>0</v>
      </c>
      <c r="P109" s="70" t="str">
        <f>[8]Mides!R100</f>
        <v>Guatemala</v>
      </c>
      <c r="Q109" s="70" t="str">
        <f>[8]Mides!S100</f>
        <v>Guatemala</v>
      </c>
      <c r="R109" s="10"/>
      <c r="S109" s="10"/>
      <c r="T109" s="10"/>
      <c r="U109" s="10"/>
      <c r="V109" s="10"/>
      <c r="W109" s="10"/>
      <c r="X109" s="10"/>
      <c r="Y109" s="10"/>
    </row>
    <row r="110" spans="2:25" x14ac:dyDescent="0.3">
      <c r="B110" s="66" t="str">
        <f>[8]Mides!E101</f>
        <v>Arturo</v>
      </c>
      <c r="C110" s="67" t="str">
        <f>[8]Mides!D101</f>
        <v>Marin</v>
      </c>
      <c r="D110" s="68" t="str">
        <f>IF([8]Mides!F101=1,"X"," ")</f>
        <v xml:space="preserve"> </v>
      </c>
      <c r="E110" s="68" t="str">
        <f>IF([8]Mides!F101=2,"X"," ")</f>
        <v>X</v>
      </c>
      <c r="F110" s="69">
        <f>[8]Mides!B101</f>
        <v>1614349750101</v>
      </c>
      <c r="G110" s="68" t="str">
        <f>IF(AND([8]Mides!H101&gt;=1,[8]Mides!H101&lt;=14),"X"," ")</f>
        <v xml:space="preserve"> </v>
      </c>
      <c r="H110" s="68" t="str">
        <f>IF(AND([8]Mides!H101&gt;=14,[8]Mides!H101&lt;=30),"X"," ")</f>
        <v xml:space="preserve"> </v>
      </c>
      <c r="I110" s="68" t="str">
        <f>IF(AND([8]Mides!H101&gt;=31,[8]Mides!H101&lt;=60),"X","  ")</f>
        <v>X</v>
      </c>
      <c r="J110" s="68" t="str">
        <f>IF([8]Mides!H101&gt;60,"X", "  ")</f>
        <v xml:space="preserve">  </v>
      </c>
      <c r="K110" s="70">
        <f>[8]Mides!N101</f>
        <v>0</v>
      </c>
      <c r="L110" s="70">
        <f>[8]Mides!K101</f>
        <v>0</v>
      </c>
      <c r="M110" s="70">
        <f>[8]Mides!L101</f>
        <v>0</v>
      </c>
      <c r="N110" s="70" t="str">
        <f>[8]Mides!M101</f>
        <v>X</v>
      </c>
      <c r="O110" s="70">
        <f t="shared" si="1"/>
        <v>0</v>
      </c>
      <c r="P110" s="70" t="str">
        <f>[8]Mides!R101</f>
        <v>Guatemala</v>
      </c>
      <c r="Q110" s="70" t="str">
        <f>[8]Mides!S101</f>
        <v>Guatemala</v>
      </c>
      <c r="R110" s="10"/>
      <c r="S110" s="10"/>
      <c r="T110" s="10"/>
      <c r="U110" s="10"/>
      <c r="V110" s="10"/>
      <c r="W110" s="10"/>
      <c r="X110" s="10"/>
      <c r="Y110" s="10"/>
    </row>
    <row r="111" spans="2:25" x14ac:dyDescent="0.3">
      <c r="B111" s="66" t="str">
        <f>[8]Mides!E102</f>
        <v xml:space="preserve">Christina </v>
      </c>
      <c r="C111" s="67" t="str">
        <f>[8]Mides!D102</f>
        <v>Pérez</v>
      </c>
      <c r="D111" s="68" t="str">
        <f>IF([8]Mides!F102=1,"X"," ")</f>
        <v>X</v>
      </c>
      <c r="E111" s="68" t="str">
        <f>IF([8]Mides!F102=2,"X"," ")</f>
        <v xml:space="preserve"> </v>
      </c>
      <c r="F111" s="69">
        <f>[8]Mides!B102</f>
        <v>1643801671210</v>
      </c>
      <c r="G111" s="68" t="str">
        <f>IF(AND([8]Mides!H102&gt;=1,[8]Mides!H102&lt;=14),"X"," ")</f>
        <v xml:space="preserve"> </v>
      </c>
      <c r="H111" s="68" t="str">
        <f>IF(AND([8]Mides!H102&gt;=14,[8]Mides!H102&lt;=30),"X"," ")</f>
        <v>X</v>
      </c>
      <c r="I111" s="68" t="str">
        <f>IF(AND([8]Mides!H102&gt;=31,[8]Mides!H102&lt;=60),"X","  ")</f>
        <v xml:space="preserve">  </v>
      </c>
      <c r="J111" s="68" t="str">
        <f>IF([8]Mides!H102&gt;60,"X", "  ")</f>
        <v xml:space="preserve">  </v>
      </c>
      <c r="K111" s="70">
        <f>[8]Mides!N102</f>
        <v>0</v>
      </c>
      <c r="L111" s="70">
        <f>[8]Mides!K102</f>
        <v>0</v>
      </c>
      <c r="M111" s="70">
        <f>[8]Mides!L102</f>
        <v>0</v>
      </c>
      <c r="N111" s="70" t="str">
        <f>[8]Mides!M102</f>
        <v>X</v>
      </c>
      <c r="O111" s="70">
        <f t="shared" si="1"/>
        <v>0</v>
      </c>
      <c r="P111" s="70" t="str">
        <f>[8]Mides!R102</f>
        <v>Guatemala</v>
      </c>
      <c r="Q111" s="70" t="str">
        <f>[8]Mides!S102</f>
        <v>Guatemala</v>
      </c>
      <c r="R111" s="10"/>
      <c r="S111" s="10"/>
      <c r="T111" s="10"/>
      <c r="U111" s="10"/>
      <c r="V111" s="10"/>
      <c r="W111" s="10"/>
      <c r="X111" s="10"/>
      <c r="Y111" s="10"/>
    </row>
    <row r="112" spans="2:25" x14ac:dyDescent="0.3">
      <c r="B112" s="66" t="str">
        <f>[8]Mides!E103</f>
        <v>Thelma</v>
      </c>
      <c r="C112" s="67" t="str">
        <f>[8]Mides!D103</f>
        <v>Juarez</v>
      </c>
      <c r="D112" s="68" t="str">
        <f>IF([8]Mides!F103=1,"X"," ")</f>
        <v>X</v>
      </c>
      <c r="E112" s="68" t="str">
        <f>IF([8]Mides!F103=2,"X"," ")</f>
        <v xml:space="preserve"> </v>
      </c>
      <c r="F112" s="69">
        <f>[8]Mides!B103</f>
        <v>1783278750101</v>
      </c>
      <c r="G112" s="68" t="str">
        <f>IF(AND([8]Mides!H103&gt;=1,[8]Mides!H103&lt;=14),"X"," ")</f>
        <v xml:space="preserve"> </v>
      </c>
      <c r="H112" s="68" t="str">
        <f>IF(AND([8]Mides!H103&gt;=14,[8]Mides!H103&lt;=30),"X"," ")</f>
        <v xml:space="preserve"> </v>
      </c>
      <c r="I112" s="68" t="str">
        <f>IF(AND([8]Mides!H103&gt;=31,[8]Mides!H103&lt;=60),"X","  ")</f>
        <v>X</v>
      </c>
      <c r="J112" s="68" t="str">
        <f>IF([8]Mides!H103&gt;60,"X", "  ")</f>
        <v xml:space="preserve">  </v>
      </c>
      <c r="K112" s="70">
        <f>[8]Mides!N103</f>
        <v>0</v>
      </c>
      <c r="L112" s="70">
        <f>[8]Mides!K103</f>
        <v>0</v>
      </c>
      <c r="M112" s="70">
        <f>[8]Mides!L103</f>
        <v>0</v>
      </c>
      <c r="N112" s="70" t="str">
        <f>[8]Mides!M103</f>
        <v>X</v>
      </c>
      <c r="O112" s="70">
        <f t="shared" si="1"/>
        <v>0</v>
      </c>
      <c r="P112" s="70" t="str">
        <f>[8]Mides!R103</f>
        <v>Guatemala</v>
      </c>
      <c r="Q112" s="70" t="str">
        <f>[8]Mides!S103</f>
        <v>Guatemala</v>
      </c>
      <c r="R112" s="10"/>
      <c r="S112" s="10"/>
      <c r="T112" s="10"/>
      <c r="U112" s="10"/>
      <c r="V112" s="10"/>
      <c r="W112" s="10"/>
      <c r="X112" s="10"/>
      <c r="Y112" s="10"/>
    </row>
    <row r="113" spans="2:25" x14ac:dyDescent="0.3">
      <c r="B113" s="66" t="str">
        <f>[8]Mides!E104</f>
        <v>María</v>
      </c>
      <c r="C113" s="67" t="str">
        <f>[8]Mides!D104</f>
        <v>Andrino</v>
      </c>
      <c r="D113" s="68" t="str">
        <f>IF([8]Mides!F104=1,"X"," ")</f>
        <v>X</v>
      </c>
      <c r="E113" s="68" t="str">
        <f>IF([8]Mides!F104=2,"X"," ")</f>
        <v xml:space="preserve"> </v>
      </c>
      <c r="F113" s="69">
        <f>[8]Mides!B104</f>
        <v>1662198860101</v>
      </c>
      <c r="G113" s="68" t="str">
        <f>IF(AND([8]Mides!H104&gt;=1,[8]Mides!H104&lt;=14),"X"," ")</f>
        <v xml:space="preserve"> </v>
      </c>
      <c r="H113" s="68" t="str">
        <f>IF(AND([8]Mides!H104&gt;=14,[8]Mides!H104&lt;=30),"X"," ")</f>
        <v xml:space="preserve"> </v>
      </c>
      <c r="I113" s="68" t="str">
        <f>IF(AND([8]Mides!H104&gt;=31,[8]Mides!H104&lt;=60),"X","  ")</f>
        <v xml:space="preserve">  </v>
      </c>
      <c r="J113" s="68" t="str">
        <f>IF([8]Mides!H104&gt;60,"X", "  ")</f>
        <v>X</v>
      </c>
      <c r="K113" s="70">
        <f>[8]Mides!N104</f>
        <v>0</v>
      </c>
      <c r="L113" s="70">
        <f>[8]Mides!K104</f>
        <v>0</v>
      </c>
      <c r="M113" s="70">
        <f>[8]Mides!L104</f>
        <v>0</v>
      </c>
      <c r="N113" s="70" t="str">
        <f>[8]Mides!M104</f>
        <v>X</v>
      </c>
      <c r="O113" s="70">
        <f t="shared" si="1"/>
        <v>0</v>
      </c>
      <c r="P113" s="70" t="str">
        <f>[8]Mides!R104</f>
        <v>Guatemala</v>
      </c>
      <c r="Q113" s="70" t="str">
        <f>[8]Mides!S104</f>
        <v>Guatemala</v>
      </c>
      <c r="R113" s="10"/>
      <c r="S113" s="10"/>
      <c r="T113" s="10"/>
      <c r="U113" s="10"/>
      <c r="V113" s="10"/>
      <c r="W113" s="10"/>
      <c r="X113" s="10"/>
      <c r="Y113" s="10"/>
    </row>
    <row r="114" spans="2:25" x14ac:dyDescent="0.3">
      <c r="B114" s="66" t="str">
        <f>[8]Mides!E105</f>
        <v>Oscar</v>
      </c>
      <c r="C114" s="67" t="str">
        <f>[8]Mides!D105</f>
        <v>Batz</v>
      </c>
      <c r="D114" s="68" t="str">
        <f>IF([8]Mides!F105=1,"X"," ")</f>
        <v xml:space="preserve"> </v>
      </c>
      <c r="E114" s="68" t="str">
        <f>IF([8]Mides!F105=2,"X"," ")</f>
        <v>X</v>
      </c>
      <c r="F114" s="69">
        <f>[8]Mides!B105</f>
        <v>3019472190101</v>
      </c>
      <c r="G114" s="68" t="str">
        <f>IF(AND([8]Mides!H105&gt;=1,[8]Mides!H105&lt;=14),"X"," ")</f>
        <v xml:space="preserve"> </v>
      </c>
      <c r="H114" s="68" t="str">
        <f>IF(AND([8]Mides!H105&gt;=14,[8]Mides!H105&lt;=30),"X"," ")</f>
        <v>X</v>
      </c>
      <c r="I114" s="68" t="str">
        <f>IF(AND([8]Mides!H105&gt;=31,[8]Mides!H105&lt;=60),"X","  ")</f>
        <v xml:space="preserve">  </v>
      </c>
      <c r="J114" s="68" t="str">
        <f>IF([8]Mides!H105&gt;60,"X", "  ")</f>
        <v xml:space="preserve">  </v>
      </c>
      <c r="K114" s="70">
        <f>[8]Mides!N105</f>
        <v>0</v>
      </c>
      <c r="L114" s="70">
        <f>[8]Mides!K105</f>
        <v>0</v>
      </c>
      <c r="M114" s="70">
        <f>[8]Mides!L105</f>
        <v>0</v>
      </c>
      <c r="N114" s="70" t="str">
        <f>[8]Mides!M105</f>
        <v>X</v>
      </c>
      <c r="O114" s="70">
        <f t="shared" si="1"/>
        <v>0</v>
      </c>
      <c r="P114" s="70" t="str">
        <f>[8]Mides!R105</f>
        <v>Guatemala</v>
      </c>
      <c r="Q114" s="70" t="str">
        <f>[8]Mides!S105</f>
        <v>Guatemala</v>
      </c>
      <c r="R114" s="10"/>
      <c r="S114" s="10"/>
      <c r="T114" s="10"/>
      <c r="U114" s="10"/>
      <c r="V114" s="10"/>
      <c r="W114" s="10"/>
      <c r="X114" s="10"/>
      <c r="Y114" s="10"/>
    </row>
    <row r="115" spans="2:25" x14ac:dyDescent="0.3">
      <c r="B115" s="66" t="str">
        <f>[8]Mides!E106</f>
        <v>Isabel</v>
      </c>
      <c r="C115" s="67" t="str">
        <f>[8]Mides!D106</f>
        <v>Temaj</v>
      </c>
      <c r="D115" s="68" t="str">
        <f>IF([8]Mides!F106=1,"X"," ")</f>
        <v>X</v>
      </c>
      <c r="E115" s="68" t="str">
        <f>IF([8]Mides!F106=2,"X"," ")</f>
        <v xml:space="preserve"> </v>
      </c>
      <c r="F115" s="69">
        <f>[8]Mides!B106</f>
        <v>2496345031204</v>
      </c>
      <c r="G115" s="68" t="str">
        <f>IF(AND([8]Mides!H106&gt;=1,[8]Mides!H106&lt;=14),"X"," ")</f>
        <v xml:space="preserve"> </v>
      </c>
      <c r="H115" s="68" t="str">
        <f>IF(AND([8]Mides!H106&gt;=14,[8]Mides!H106&lt;=30),"X"," ")</f>
        <v xml:space="preserve"> </v>
      </c>
      <c r="I115" s="68" t="str">
        <f>IF(AND([8]Mides!H106&gt;=31,[8]Mides!H106&lt;=60),"X","  ")</f>
        <v>X</v>
      </c>
      <c r="J115" s="68" t="str">
        <f>IF([8]Mides!H106&gt;60,"X", "  ")</f>
        <v xml:space="preserve">  </v>
      </c>
      <c r="K115" s="70" t="str">
        <f>[8]Mides!N106</f>
        <v>X</v>
      </c>
      <c r="L115" s="70">
        <f>[8]Mides!K106</f>
        <v>0</v>
      </c>
      <c r="M115" s="70">
        <f>[8]Mides!L106</f>
        <v>0</v>
      </c>
      <c r="N115" s="70">
        <f>[8]Mides!M106</f>
        <v>0</v>
      </c>
      <c r="O115" s="70">
        <f t="shared" si="1"/>
        <v>0</v>
      </c>
      <c r="P115" s="70" t="str">
        <f>[8]Mides!R106</f>
        <v>Guatemala</v>
      </c>
      <c r="Q115" s="70" t="str">
        <f>[8]Mides!S106</f>
        <v>Guatemala</v>
      </c>
      <c r="R115" s="10"/>
      <c r="S115" s="10"/>
      <c r="T115" s="10"/>
      <c r="U115" s="10"/>
      <c r="V115" s="10"/>
      <c r="W115" s="10"/>
      <c r="X115" s="10"/>
      <c r="Y115" s="10"/>
    </row>
    <row r="116" spans="2:25" x14ac:dyDescent="0.3">
      <c r="B116" s="66" t="str">
        <f>[8]Mides!E107</f>
        <v>Gladyz</v>
      </c>
      <c r="C116" s="67" t="str">
        <f>[8]Mides!D107</f>
        <v>Gomez</v>
      </c>
      <c r="D116" s="68" t="str">
        <f>IF([8]Mides!F107=1,"X"," ")</f>
        <v>X</v>
      </c>
      <c r="E116" s="68" t="str">
        <f>IF([8]Mides!F107=2,"X"," ")</f>
        <v xml:space="preserve"> </v>
      </c>
      <c r="F116" s="69">
        <f>[8]Mides!B107</f>
        <v>2338066950101</v>
      </c>
      <c r="G116" s="68" t="str">
        <f>IF(AND([8]Mides!H107&gt;=1,[8]Mides!H107&lt;=14),"X"," ")</f>
        <v xml:space="preserve"> </v>
      </c>
      <c r="H116" s="68" t="str">
        <f>IF(AND([8]Mides!H107&gt;=14,[8]Mides!H107&lt;=30),"X"," ")</f>
        <v xml:space="preserve"> </v>
      </c>
      <c r="I116" s="68" t="str">
        <f>IF(AND([8]Mides!H107&gt;=31,[8]Mides!H107&lt;=60),"X","  ")</f>
        <v>X</v>
      </c>
      <c r="J116" s="68" t="str">
        <f>IF([8]Mides!H107&gt;60,"X", "  ")</f>
        <v xml:space="preserve">  </v>
      </c>
      <c r="K116" s="70">
        <f>[8]Mides!N107</f>
        <v>0</v>
      </c>
      <c r="L116" s="70">
        <f>[8]Mides!K107</f>
        <v>0</v>
      </c>
      <c r="M116" s="70">
        <f>[8]Mides!L107</f>
        <v>0</v>
      </c>
      <c r="N116" s="70" t="str">
        <f>[8]Mides!M107</f>
        <v>X</v>
      </c>
      <c r="O116" s="70">
        <f t="shared" si="1"/>
        <v>0</v>
      </c>
      <c r="P116" s="70" t="str">
        <f>[8]Mides!R107</f>
        <v>Guatemala</v>
      </c>
      <c r="Q116" s="70" t="str">
        <f>[8]Mides!S107</f>
        <v>Guatemala</v>
      </c>
      <c r="R116" s="10"/>
      <c r="S116" s="10"/>
      <c r="T116" s="10"/>
      <c r="U116" s="10"/>
      <c r="V116" s="10"/>
      <c r="W116" s="10"/>
      <c r="X116" s="10"/>
      <c r="Y116" s="10"/>
    </row>
    <row r="117" spans="2:25" x14ac:dyDescent="0.3">
      <c r="B117" s="66" t="str">
        <f>[8]Mides!E108</f>
        <v>Yenifer</v>
      </c>
      <c r="C117" s="67" t="str">
        <f>[8]Mides!D108</f>
        <v>Pineda</v>
      </c>
      <c r="D117" s="68" t="str">
        <f>IF([8]Mides!F108=1,"X"," ")</f>
        <v>X</v>
      </c>
      <c r="E117" s="68" t="str">
        <f>IF([8]Mides!F108=2,"X"," ")</f>
        <v xml:space="preserve"> </v>
      </c>
      <c r="F117" s="69">
        <f>[8]Mides!B108</f>
        <v>2572049540101</v>
      </c>
      <c r="G117" s="68" t="str">
        <f>IF(AND([8]Mides!H108&gt;=1,[8]Mides!H108&lt;=14),"X"," ")</f>
        <v xml:space="preserve"> </v>
      </c>
      <c r="H117" s="68" t="str">
        <f>IF(AND([8]Mides!H108&gt;=14,[8]Mides!H108&lt;=30),"X"," ")</f>
        <v>X</v>
      </c>
      <c r="I117" s="68" t="str">
        <f>IF(AND([8]Mides!H108&gt;=31,[8]Mides!H108&lt;=60),"X","  ")</f>
        <v xml:space="preserve">  </v>
      </c>
      <c r="J117" s="68" t="str">
        <f>IF([8]Mides!H108&gt;60,"X", "  ")</f>
        <v xml:space="preserve">  </v>
      </c>
      <c r="K117" s="70">
        <f>[8]Mides!N108</f>
        <v>0</v>
      </c>
      <c r="L117" s="70">
        <f>[8]Mides!K108</f>
        <v>0</v>
      </c>
      <c r="M117" s="70">
        <f>[8]Mides!L108</f>
        <v>0</v>
      </c>
      <c r="N117" s="70" t="str">
        <f>[8]Mides!M108</f>
        <v>X</v>
      </c>
      <c r="O117" s="70">
        <f t="shared" si="1"/>
        <v>0</v>
      </c>
      <c r="P117" s="70" t="str">
        <f>[8]Mides!R108</f>
        <v>Guatemala</v>
      </c>
      <c r="Q117" s="70" t="str">
        <f>[8]Mides!S108</f>
        <v>Guatemala</v>
      </c>
      <c r="R117" s="10"/>
      <c r="S117" s="10"/>
      <c r="T117" s="10"/>
      <c r="U117" s="10"/>
      <c r="V117" s="10"/>
      <c r="W117" s="10"/>
      <c r="X117" s="10"/>
      <c r="Y117" s="10"/>
    </row>
    <row r="118" spans="2:25" x14ac:dyDescent="0.3">
      <c r="B118" s="66" t="str">
        <f>[8]Mides!E109</f>
        <v>Valeria</v>
      </c>
      <c r="C118" s="67" t="str">
        <f>[8]Mides!D109</f>
        <v>Girón</v>
      </c>
      <c r="D118" s="68" t="str">
        <f>IF([8]Mides!F109=1,"X"," ")</f>
        <v>X</v>
      </c>
      <c r="E118" s="68" t="str">
        <f>IF([8]Mides!F109=2,"X"," ")</f>
        <v xml:space="preserve"> </v>
      </c>
      <c r="F118" s="69" t="str">
        <f>[8]Mides!B109</f>
        <v>menor de edad</v>
      </c>
      <c r="G118" s="68" t="str">
        <f>IF(AND([8]Mides!H109&gt;=1,[8]Mides!H109&lt;=14),"X"," ")</f>
        <v>X</v>
      </c>
      <c r="H118" s="68" t="str">
        <f>IF(AND([8]Mides!H109&gt;=14,[8]Mides!H109&lt;=30),"X"," ")</f>
        <v xml:space="preserve"> </v>
      </c>
      <c r="I118" s="68" t="str">
        <f>IF(AND([8]Mides!H109&gt;=31,[8]Mides!H109&lt;=60),"X","  ")</f>
        <v xml:space="preserve">  </v>
      </c>
      <c r="J118" s="68" t="str">
        <f>IF([8]Mides!H109&gt;60,"X", "  ")</f>
        <v xml:space="preserve">  </v>
      </c>
      <c r="K118" s="70">
        <f>[8]Mides!N109</f>
        <v>0</v>
      </c>
      <c r="L118" s="70">
        <f>[8]Mides!K109</f>
        <v>0</v>
      </c>
      <c r="M118" s="70">
        <f>[8]Mides!L109</f>
        <v>0</v>
      </c>
      <c r="N118" s="70" t="str">
        <f>[8]Mides!M109</f>
        <v>X</v>
      </c>
      <c r="O118" s="70">
        <f t="shared" si="1"/>
        <v>0</v>
      </c>
      <c r="P118" s="70" t="str">
        <f>[8]Mides!R109</f>
        <v>Guatemala</v>
      </c>
      <c r="Q118" s="70" t="str">
        <f>[8]Mides!S109</f>
        <v>Guatemala</v>
      </c>
      <c r="R118" s="10"/>
      <c r="S118" s="10"/>
      <c r="T118" s="10"/>
      <c r="U118" s="10"/>
      <c r="V118" s="10"/>
      <c r="W118" s="10"/>
      <c r="X118" s="10"/>
      <c r="Y118" s="10"/>
    </row>
    <row r="119" spans="2:25" x14ac:dyDescent="0.3">
      <c r="B119" s="66" t="str">
        <f>[8]Mides!E110</f>
        <v>Leonardo</v>
      </c>
      <c r="C119" s="67" t="str">
        <f>[8]Mides!D110</f>
        <v>Giron</v>
      </c>
      <c r="D119" s="68" t="str">
        <f>IF([8]Mides!F110=1,"X"," ")</f>
        <v xml:space="preserve"> </v>
      </c>
      <c r="E119" s="68" t="str">
        <f>IF([8]Mides!F110=2,"X"," ")</f>
        <v>X</v>
      </c>
      <c r="F119" s="69" t="str">
        <f>[8]Mides!B110</f>
        <v>menor de edad</v>
      </c>
      <c r="G119" s="68" t="str">
        <f>IF(AND([8]Mides!H110&gt;=1,[8]Mides!H110&lt;=14),"X"," ")</f>
        <v>X</v>
      </c>
      <c r="H119" s="68" t="str">
        <f>IF(AND([8]Mides!H110&gt;=14,[8]Mides!H110&lt;=30),"X"," ")</f>
        <v xml:space="preserve"> </v>
      </c>
      <c r="I119" s="68" t="str">
        <f>IF(AND([8]Mides!H110&gt;=31,[8]Mides!H110&lt;=60),"X","  ")</f>
        <v xml:space="preserve">  </v>
      </c>
      <c r="J119" s="68" t="str">
        <f>IF([8]Mides!H110&gt;60,"X", "  ")</f>
        <v xml:space="preserve">  </v>
      </c>
      <c r="K119" s="70">
        <f>[8]Mides!N110</f>
        <v>0</v>
      </c>
      <c r="L119" s="70">
        <f>[8]Mides!K110</f>
        <v>0</v>
      </c>
      <c r="M119" s="70">
        <f>[8]Mides!L110</f>
        <v>0</v>
      </c>
      <c r="N119" s="70" t="str">
        <f>[8]Mides!M110</f>
        <v>X</v>
      </c>
      <c r="O119" s="70">
        <f t="shared" si="1"/>
        <v>0</v>
      </c>
      <c r="P119" s="70" t="str">
        <f>[8]Mides!R110</f>
        <v>Guatemala</v>
      </c>
      <c r="Q119" s="70" t="str">
        <f>[8]Mides!S110</f>
        <v>Guatemala</v>
      </c>
      <c r="R119" s="10"/>
      <c r="S119" s="10"/>
      <c r="T119" s="10"/>
      <c r="U119" s="10"/>
      <c r="V119" s="10"/>
      <c r="W119" s="10"/>
      <c r="X119" s="10"/>
      <c r="Y119" s="10"/>
    </row>
    <row r="120" spans="2:25" x14ac:dyDescent="0.3">
      <c r="B120" s="66" t="str">
        <f>[8]Mides!E111</f>
        <v>Karla</v>
      </c>
      <c r="C120" s="67" t="str">
        <f>[8]Mides!D111</f>
        <v>Pec</v>
      </c>
      <c r="D120" s="68" t="str">
        <f>IF([8]Mides!F111=1,"X"," ")</f>
        <v>X</v>
      </c>
      <c r="E120" s="68" t="str">
        <f>IF([8]Mides!F111=2,"X"," ")</f>
        <v xml:space="preserve"> </v>
      </c>
      <c r="F120" s="69" t="str">
        <f>[8]Mides!B111</f>
        <v>menor de edad</v>
      </c>
      <c r="G120" s="68" t="str">
        <f>IF(AND([8]Mides!H111&gt;=1,[8]Mides!H111&lt;=14),"X"," ")</f>
        <v>X</v>
      </c>
      <c r="H120" s="68" t="str">
        <f>IF(AND([8]Mides!H111&gt;=14,[8]Mides!H111&lt;=30),"X"," ")</f>
        <v xml:space="preserve"> </v>
      </c>
      <c r="I120" s="68" t="str">
        <f>IF(AND([8]Mides!H111&gt;=31,[8]Mides!H111&lt;=60),"X","  ")</f>
        <v xml:space="preserve">  </v>
      </c>
      <c r="J120" s="68" t="str">
        <f>IF([8]Mides!H111&gt;60,"X", "  ")</f>
        <v xml:space="preserve">  </v>
      </c>
      <c r="K120" s="70">
        <f>[8]Mides!N111</f>
        <v>0</v>
      </c>
      <c r="L120" s="70">
        <f>[8]Mides!K111</f>
        <v>0</v>
      </c>
      <c r="M120" s="70">
        <f>[8]Mides!L111</f>
        <v>0</v>
      </c>
      <c r="N120" s="70" t="str">
        <f>[8]Mides!M111</f>
        <v>X</v>
      </c>
      <c r="O120" s="70">
        <f t="shared" si="1"/>
        <v>0</v>
      </c>
      <c r="P120" s="70" t="str">
        <f>[8]Mides!R111</f>
        <v>Guatemala</v>
      </c>
      <c r="Q120" s="70" t="str">
        <f>[8]Mides!S111</f>
        <v>Guatemala</v>
      </c>
      <c r="R120" s="10"/>
      <c r="S120" s="10"/>
      <c r="T120" s="10"/>
      <c r="U120" s="10"/>
      <c r="V120" s="10"/>
      <c r="W120" s="10"/>
      <c r="X120" s="10"/>
      <c r="Y120" s="10"/>
    </row>
    <row r="121" spans="2:25" x14ac:dyDescent="0.3">
      <c r="B121" s="66" t="str">
        <f>[8]Mides!E112</f>
        <v>Dayana</v>
      </c>
      <c r="C121" s="67" t="str">
        <f>[8]Mides!D112</f>
        <v>Pec</v>
      </c>
      <c r="D121" s="68" t="str">
        <f>IF([8]Mides!F112=1,"X"," ")</f>
        <v>X</v>
      </c>
      <c r="E121" s="68" t="str">
        <f>IF([8]Mides!F112=2,"X"," ")</f>
        <v xml:space="preserve"> </v>
      </c>
      <c r="F121" s="69" t="str">
        <f>[8]Mides!B112</f>
        <v>menor de edad</v>
      </c>
      <c r="G121" s="68" t="str">
        <f>IF(AND([8]Mides!H112&gt;=1,[8]Mides!H112&lt;=14),"X"," ")</f>
        <v>X</v>
      </c>
      <c r="H121" s="68" t="str">
        <f>IF(AND([8]Mides!H112&gt;=14,[8]Mides!H112&lt;=30),"X"," ")</f>
        <v xml:space="preserve"> </v>
      </c>
      <c r="I121" s="68" t="str">
        <f>IF(AND([8]Mides!H112&gt;=31,[8]Mides!H112&lt;=60),"X","  ")</f>
        <v xml:space="preserve">  </v>
      </c>
      <c r="J121" s="68" t="str">
        <f>IF([8]Mides!H112&gt;60,"X", "  ")</f>
        <v xml:space="preserve">  </v>
      </c>
      <c r="K121" s="70">
        <f>[8]Mides!N112</f>
        <v>0</v>
      </c>
      <c r="L121" s="70">
        <f>[8]Mides!K112</f>
        <v>0</v>
      </c>
      <c r="M121" s="70">
        <f>[8]Mides!L112</f>
        <v>0</v>
      </c>
      <c r="N121" s="70" t="str">
        <f>[8]Mides!M112</f>
        <v>X</v>
      </c>
      <c r="O121" s="70">
        <f t="shared" si="1"/>
        <v>0</v>
      </c>
      <c r="P121" s="70" t="str">
        <f>[8]Mides!R112</f>
        <v>Guatemala</v>
      </c>
      <c r="Q121" s="70" t="str">
        <f>[8]Mides!S112</f>
        <v>Guatemala</v>
      </c>
      <c r="R121" s="10"/>
      <c r="S121" s="10"/>
      <c r="T121" s="10"/>
      <c r="U121" s="10"/>
      <c r="V121" s="10"/>
      <c r="W121" s="10"/>
      <c r="X121" s="10"/>
      <c r="Y121" s="10"/>
    </row>
    <row r="122" spans="2:25" x14ac:dyDescent="0.3">
      <c r="B122" s="66" t="str">
        <f>[8]Mides!E113</f>
        <v>Alejandra</v>
      </c>
      <c r="C122" s="67" t="str">
        <f>[8]Mides!D113</f>
        <v>Pec</v>
      </c>
      <c r="D122" s="68" t="str">
        <f>IF([8]Mides!F113=1,"X"," ")</f>
        <v>X</v>
      </c>
      <c r="E122" s="68" t="str">
        <f>IF([8]Mides!F113=2,"X"," ")</f>
        <v xml:space="preserve"> </v>
      </c>
      <c r="F122" s="69" t="str">
        <f>[8]Mides!B113</f>
        <v>menor de edad</v>
      </c>
      <c r="G122" s="68" t="str">
        <f>IF(AND([8]Mides!H113&gt;=1,[8]Mides!H113&lt;=14),"X"," ")</f>
        <v>X</v>
      </c>
      <c r="H122" s="68" t="str">
        <f>IF(AND([8]Mides!H113&gt;=14,[8]Mides!H113&lt;=30),"X"," ")</f>
        <v xml:space="preserve"> </v>
      </c>
      <c r="I122" s="68" t="str">
        <f>IF(AND([8]Mides!H113&gt;=31,[8]Mides!H113&lt;=60),"X","  ")</f>
        <v xml:space="preserve">  </v>
      </c>
      <c r="J122" s="68" t="str">
        <f>IF([8]Mides!H113&gt;60,"X", "  ")</f>
        <v xml:space="preserve">  </v>
      </c>
      <c r="K122" s="70">
        <f>[8]Mides!N113</f>
        <v>0</v>
      </c>
      <c r="L122" s="70">
        <f>[8]Mides!K113</f>
        <v>0</v>
      </c>
      <c r="M122" s="70">
        <f>[8]Mides!L113</f>
        <v>0</v>
      </c>
      <c r="N122" s="70">
        <f>[8]Mides!M113</f>
        <v>0</v>
      </c>
      <c r="O122" s="70">
        <f t="shared" si="1"/>
        <v>0</v>
      </c>
      <c r="P122" s="70">
        <f>[8]Mides!R113</f>
        <v>0</v>
      </c>
      <c r="Q122" s="70">
        <f>[8]Mides!S113</f>
        <v>0</v>
      </c>
      <c r="R122" s="10"/>
      <c r="S122" s="10"/>
      <c r="T122" s="10"/>
      <c r="U122" s="10"/>
      <c r="V122" s="10"/>
      <c r="W122" s="10"/>
      <c r="X122" s="10"/>
      <c r="Y122" s="10"/>
    </row>
    <row r="123" spans="2:25" x14ac:dyDescent="0.3">
      <c r="B123" s="66">
        <f>[8]Mides!E114</f>
        <v>0</v>
      </c>
      <c r="C123" s="67">
        <f>[8]Mides!D114</f>
        <v>0</v>
      </c>
      <c r="D123" s="68" t="str">
        <f>IF([8]Mides!F114=1,"X"," ")</f>
        <v xml:space="preserve"> </v>
      </c>
      <c r="E123" s="68" t="str">
        <f>IF([8]Mides!F114=2,"X"," ")</f>
        <v xml:space="preserve"> </v>
      </c>
      <c r="F123" s="69" t="str">
        <f>[8]Mides!B114</f>
        <v>Cesar</v>
      </c>
      <c r="G123" s="68" t="str">
        <f>IF(AND([8]Mides!H114&gt;=1,[8]Mides!H114&lt;=14),"X"," ")</f>
        <v xml:space="preserve"> </v>
      </c>
      <c r="H123" s="68" t="str">
        <f>IF(AND([8]Mides!H114&gt;=14,[8]Mides!H114&lt;=30),"X"," ")</f>
        <v xml:space="preserve"> </v>
      </c>
      <c r="I123" s="68" t="str">
        <f>IF(AND([8]Mides!H114&gt;=31,[8]Mides!H114&lt;=60),"X","  ")</f>
        <v xml:space="preserve">  </v>
      </c>
      <c r="J123" s="68" t="str">
        <f>IF([8]Mides!H114&gt;60,"X", "  ")</f>
        <v xml:space="preserve">  </v>
      </c>
      <c r="K123" s="70">
        <f>[8]Mides!N114</f>
        <v>0</v>
      </c>
      <c r="L123" s="70">
        <f>[8]Mides!K114</f>
        <v>0</v>
      </c>
      <c r="M123" s="70">
        <f>[8]Mides!L114</f>
        <v>0</v>
      </c>
      <c r="N123" s="70">
        <f>[8]Mides!M114</f>
        <v>0</v>
      </c>
      <c r="O123" s="70">
        <f t="shared" si="1"/>
        <v>0</v>
      </c>
      <c r="P123" s="70">
        <f>[8]Mides!R114</f>
        <v>0</v>
      </c>
      <c r="Q123" s="70">
        <f>[8]Mides!S114</f>
        <v>0</v>
      </c>
      <c r="R123" s="10"/>
      <c r="S123" s="10"/>
      <c r="T123" s="10"/>
      <c r="U123" s="10"/>
      <c r="V123" s="10"/>
      <c r="W123" s="10"/>
      <c r="X123" s="10"/>
      <c r="Y123" s="10"/>
    </row>
    <row r="124" spans="2:25" x14ac:dyDescent="0.3">
      <c r="B124" s="66" t="str">
        <f>[8]Mides!E115</f>
        <v>Cecilio</v>
      </c>
      <c r="C124" s="67" t="str">
        <f>[8]Mides!D115</f>
        <v>Xetumul</v>
      </c>
      <c r="D124" s="68" t="str">
        <f>IF([8]Mides!F115=1,"X"," ")</f>
        <v xml:space="preserve"> </v>
      </c>
      <c r="E124" s="68" t="str">
        <f>IF([8]Mides!F115=2,"X"," ")</f>
        <v>X</v>
      </c>
      <c r="F124" s="69">
        <f>[8]Mides!B115</f>
        <v>1991371711502</v>
      </c>
      <c r="G124" s="68" t="str">
        <f>IF(AND([8]Mides!H115&gt;=1,[8]Mides!H115&lt;=14),"X"," ")</f>
        <v xml:space="preserve"> </v>
      </c>
      <c r="H124" s="68" t="str">
        <f>IF(AND([8]Mides!H115&gt;=14,[8]Mides!H115&lt;=30),"X"," ")</f>
        <v xml:space="preserve"> </v>
      </c>
      <c r="I124" s="68" t="str">
        <f>IF(AND([8]Mides!H115&gt;=31,[8]Mides!H115&lt;=60),"X","  ")</f>
        <v>X</v>
      </c>
      <c r="J124" s="68" t="str">
        <f>IF([8]Mides!H115&gt;60,"X", "  ")</f>
        <v xml:space="preserve">  </v>
      </c>
      <c r="K124" s="70">
        <f>[8]Mides!N115</f>
        <v>0</v>
      </c>
      <c r="L124" s="70">
        <f>[8]Mides!K115</f>
        <v>0</v>
      </c>
      <c r="M124" s="70">
        <f>[8]Mides!L115</f>
        <v>0</v>
      </c>
      <c r="N124" s="70">
        <f>[8]Mides!M115</f>
        <v>0</v>
      </c>
      <c r="O124" s="70">
        <f t="shared" si="1"/>
        <v>0</v>
      </c>
      <c r="P124" s="70">
        <f>[8]Mides!R115</f>
        <v>0</v>
      </c>
      <c r="Q124" s="70">
        <f>[8]Mides!S115</f>
        <v>0</v>
      </c>
      <c r="R124" s="10"/>
      <c r="S124" s="10"/>
      <c r="T124" s="10"/>
      <c r="U124" s="10"/>
      <c r="V124" s="10"/>
      <c r="W124" s="10"/>
      <c r="X124" s="10"/>
      <c r="Y124" s="10"/>
    </row>
    <row r="125" spans="2:25" x14ac:dyDescent="0.3">
      <c r="B125" s="66" t="str">
        <f>[8]Mides!E116</f>
        <v>Arturo</v>
      </c>
      <c r="C125" s="67" t="str">
        <f>[8]Mides!D116</f>
        <v>Marin</v>
      </c>
      <c r="D125" s="68" t="str">
        <f>IF([8]Mides!F116=1,"X"," ")</f>
        <v xml:space="preserve"> </v>
      </c>
      <c r="E125" s="68" t="str">
        <f>IF([8]Mides!F116=2,"X"," ")</f>
        <v>X</v>
      </c>
      <c r="F125" s="69">
        <f>[8]Mides!B116</f>
        <v>0</v>
      </c>
      <c r="G125" s="68" t="str">
        <f>IF(AND([8]Mides!H116&gt;=1,[8]Mides!H116&lt;=14),"X"," ")</f>
        <v xml:space="preserve"> </v>
      </c>
      <c r="H125" s="68" t="str">
        <f>IF(AND([8]Mides!H116&gt;=14,[8]Mides!H116&lt;=30),"X"," ")</f>
        <v xml:space="preserve"> </v>
      </c>
      <c r="I125" s="68" t="str">
        <f>IF(AND([8]Mides!H116&gt;=31,[8]Mides!H116&lt;=60),"X","  ")</f>
        <v>X</v>
      </c>
      <c r="J125" s="68" t="str">
        <f>IF([8]Mides!H116&gt;60,"X", "  ")</f>
        <v xml:space="preserve">  </v>
      </c>
      <c r="K125" s="70">
        <f>[8]Mides!N116</f>
        <v>0</v>
      </c>
      <c r="L125" s="70">
        <f>[8]Mides!K116</f>
        <v>0</v>
      </c>
      <c r="M125" s="70">
        <f>[8]Mides!L116</f>
        <v>0</v>
      </c>
      <c r="N125" s="70" t="str">
        <f>[8]Mides!M116</f>
        <v>X</v>
      </c>
      <c r="O125" s="70">
        <f t="shared" si="1"/>
        <v>0</v>
      </c>
      <c r="P125" s="70" t="str">
        <f>[8]Mides!R116</f>
        <v>Guatemala</v>
      </c>
      <c r="Q125" s="70" t="str">
        <f>[8]Mides!S116</f>
        <v>Guatemala</v>
      </c>
      <c r="R125" s="10"/>
      <c r="S125" s="10"/>
      <c r="T125" s="10"/>
      <c r="U125" s="10"/>
      <c r="V125" s="10"/>
      <c r="W125" s="10"/>
      <c r="X125" s="10"/>
      <c r="Y125" s="10"/>
    </row>
    <row r="126" spans="2:25" x14ac:dyDescent="0.3">
      <c r="B126" s="66" t="str">
        <f>[8]Mides!E117</f>
        <v>Nidia</v>
      </c>
      <c r="C126" s="67" t="str">
        <f>[8]Mides!D117</f>
        <v>Lucas</v>
      </c>
      <c r="D126" s="68" t="str">
        <f>IF([8]Mides!F117=1,"X"," ")</f>
        <v>X</v>
      </c>
      <c r="E126" s="68" t="str">
        <f>IF([8]Mides!F117=2,"X"," ")</f>
        <v xml:space="preserve"> </v>
      </c>
      <c r="F126" s="69" t="str">
        <f>[8]Mides!B117</f>
        <v>Menor de edad</v>
      </c>
      <c r="G126" s="68" t="str">
        <f>IF(AND([8]Mides!H117&gt;=1,[8]Mides!H117&lt;=14),"X"," ")</f>
        <v xml:space="preserve"> </v>
      </c>
      <c r="H126" s="68" t="str">
        <f>IF(AND([8]Mides!H117&gt;=14,[8]Mides!H117&lt;=30),"X"," ")</f>
        <v>X</v>
      </c>
      <c r="I126" s="68" t="str">
        <f>IF(AND([8]Mides!H117&gt;=31,[8]Mides!H117&lt;=60),"X","  ")</f>
        <v xml:space="preserve">  </v>
      </c>
      <c r="J126" s="68" t="str">
        <f>IF([8]Mides!H117&gt;60,"X", "  ")</f>
        <v xml:space="preserve">  </v>
      </c>
      <c r="K126" s="70">
        <f>[8]Mides!N117</f>
        <v>0</v>
      </c>
      <c r="L126" s="70">
        <f>[8]Mides!K117</f>
        <v>0</v>
      </c>
      <c r="M126" s="70">
        <f>[8]Mides!L117</f>
        <v>0</v>
      </c>
      <c r="N126" s="70" t="str">
        <f>[8]Mides!M117</f>
        <v>X</v>
      </c>
      <c r="O126" s="70">
        <f t="shared" si="1"/>
        <v>0</v>
      </c>
      <c r="P126" s="70" t="str">
        <f>[8]Mides!R117</f>
        <v>Guatemala</v>
      </c>
      <c r="Q126" s="70" t="str">
        <f>[8]Mides!S117</f>
        <v>Guatemala</v>
      </c>
      <c r="R126" s="10"/>
      <c r="S126" s="10"/>
      <c r="T126" s="10"/>
      <c r="U126" s="10"/>
      <c r="V126" s="10"/>
      <c r="W126" s="10"/>
      <c r="X126" s="10"/>
      <c r="Y126" s="10"/>
    </row>
    <row r="127" spans="2:25" x14ac:dyDescent="0.3">
      <c r="B127" s="66" t="str">
        <f>[8]Mides!E118</f>
        <v>Roberto</v>
      </c>
      <c r="C127" s="67" t="str">
        <f>[8]Mides!D118</f>
        <v>Sales</v>
      </c>
      <c r="D127" s="68" t="str">
        <f>IF([8]Mides!F118=1,"X"," ")</f>
        <v xml:space="preserve"> </v>
      </c>
      <c r="E127" s="68" t="str">
        <f>IF([8]Mides!F118=2,"X"," ")</f>
        <v>X</v>
      </c>
      <c r="F127" s="69">
        <f>[8]Mides!B118</f>
        <v>2509800450917</v>
      </c>
      <c r="G127" s="68" t="str">
        <f>IF(AND([8]Mides!H118&gt;=1,[8]Mides!H118&lt;=14),"X"," ")</f>
        <v xml:space="preserve"> </v>
      </c>
      <c r="H127" s="68" t="str">
        <f>IF(AND([8]Mides!H118&gt;=14,[8]Mides!H118&lt;=30),"X"," ")</f>
        <v xml:space="preserve"> </v>
      </c>
      <c r="I127" s="68" t="str">
        <f>IF(AND([8]Mides!H118&gt;=31,[8]Mides!H118&lt;=60),"X","  ")</f>
        <v xml:space="preserve">  </v>
      </c>
      <c r="J127" s="68" t="str">
        <f>IF([8]Mides!H118&gt;60,"X", "  ")</f>
        <v>X</v>
      </c>
      <c r="K127" s="70">
        <f>[8]Mides!N118</f>
        <v>0</v>
      </c>
      <c r="L127" s="70">
        <f>[8]Mides!K118</f>
        <v>0</v>
      </c>
      <c r="M127" s="70">
        <f>[8]Mides!L118</f>
        <v>0</v>
      </c>
      <c r="N127" s="70" t="str">
        <f>[8]Mides!M118</f>
        <v>X</v>
      </c>
      <c r="O127" s="70">
        <f t="shared" si="1"/>
        <v>0</v>
      </c>
      <c r="P127" s="70" t="str">
        <f>[8]Mides!R118</f>
        <v>Guatemala</v>
      </c>
      <c r="Q127" s="70" t="str">
        <f>[8]Mides!S118</f>
        <v>Guatemala</v>
      </c>
      <c r="R127" s="10"/>
      <c r="S127" s="10"/>
      <c r="T127" s="10"/>
      <c r="U127" s="10"/>
      <c r="V127" s="10"/>
      <c r="W127" s="10"/>
      <c r="X127" s="10"/>
      <c r="Y127" s="10"/>
    </row>
    <row r="128" spans="2:25" x14ac:dyDescent="0.3">
      <c r="B128" s="66" t="str">
        <f>[8]Mides!E119</f>
        <v>Tommy</v>
      </c>
      <c r="C128" s="67" t="str">
        <f>[8]Mides!D119</f>
        <v>Cruz</v>
      </c>
      <c r="D128" s="68" t="str">
        <f>IF([8]Mides!F119=1,"X"," ")</f>
        <v xml:space="preserve"> </v>
      </c>
      <c r="E128" s="68" t="str">
        <f>IF([8]Mides!F119=2,"X"," ")</f>
        <v>X</v>
      </c>
      <c r="F128" s="69">
        <f>[8]Mides!B119</f>
        <v>2996330040101</v>
      </c>
      <c r="G128" s="68" t="str">
        <f>IF(AND([8]Mides!H119&gt;=1,[8]Mides!H119&lt;=14),"X"," ")</f>
        <v xml:space="preserve"> </v>
      </c>
      <c r="H128" s="68" t="str">
        <f>IF(AND([8]Mides!H119&gt;=14,[8]Mides!H119&lt;=30),"X"," ")</f>
        <v>X</v>
      </c>
      <c r="I128" s="68" t="str">
        <f>IF(AND([8]Mides!H119&gt;=31,[8]Mides!H119&lt;=60),"X","  ")</f>
        <v xml:space="preserve">  </v>
      </c>
      <c r="J128" s="68" t="str">
        <f>IF([8]Mides!H119&gt;60,"X", "  ")</f>
        <v xml:space="preserve">  </v>
      </c>
      <c r="K128" s="70">
        <f>[8]Mides!N119</f>
        <v>0</v>
      </c>
      <c r="L128" s="70">
        <f>[8]Mides!K119</f>
        <v>0</v>
      </c>
      <c r="M128" s="70">
        <f>[8]Mides!L119</f>
        <v>0</v>
      </c>
      <c r="N128" s="70" t="str">
        <f>[8]Mides!M119</f>
        <v>X</v>
      </c>
      <c r="O128" s="70">
        <f t="shared" si="1"/>
        <v>0</v>
      </c>
      <c r="P128" s="70" t="str">
        <f>[8]Mides!R119</f>
        <v>Guatemala</v>
      </c>
      <c r="Q128" s="70" t="str">
        <f>[8]Mides!S119</f>
        <v>Guatemala</v>
      </c>
      <c r="R128" s="10"/>
      <c r="S128" s="10"/>
      <c r="T128" s="10"/>
      <c r="U128" s="10"/>
      <c r="V128" s="10"/>
      <c r="W128" s="10"/>
      <c r="X128" s="10"/>
      <c r="Y128" s="10"/>
    </row>
    <row r="129" spans="2:25" x14ac:dyDescent="0.3">
      <c r="B129" s="66" t="str">
        <f>[8]Mides!E120</f>
        <v>Ana</v>
      </c>
      <c r="C129" s="67" t="str">
        <f>[8]Mides!D120</f>
        <v>Roca</v>
      </c>
      <c r="D129" s="68" t="str">
        <f>IF([8]Mides!F120=1,"X"," ")</f>
        <v>X</v>
      </c>
      <c r="E129" s="68" t="str">
        <f>IF([8]Mides!F120=2,"X"," ")</f>
        <v xml:space="preserve"> </v>
      </c>
      <c r="F129" s="69">
        <f>[8]Mides!B120</f>
        <v>2314251710101</v>
      </c>
      <c r="G129" s="68" t="str">
        <f>IF(AND([8]Mides!H120&gt;=1,[8]Mides!H120&lt;=14),"X"," ")</f>
        <v xml:space="preserve"> </v>
      </c>
      <c r="H129" s="68" t="str">
        <f>IF(AND([8]Mides!H120&gt;=14,[8]Mides!H120&lt;=30),"X"," ")</f>
        <v xml:space="preserve"> </v>
      </c>
      <c r="I129" s="68" t="str">
        <f>IF(AND([8]Mides!H120&gt;=31,[8]Mides!H120&lt;=60),"X","  ")</f>
        <v>X</v>
      </c>
      <c r="J129" s="68" t="str">
        <f>IF([8]Mides!H120&gt;60,"X", "  ")</f>
        <v xml:space="preserve">  </v>
      </c>
      <c r="K129" s="70">
        <f>[8]Mides!N120</f>
        <v>0</v>
      </c>
      <c r="L129" s="70">
        <f>[8]Mides!K120</f>
        <v>0</v>
      </c>
      <c r="M129" s="70">
        <f>[8]Mides!L120</f>
        <v>0</v>
      </c>
      <c r="N129" s="70" t="str">
        <f>[8]Mides!M120</f>
        <v>X</v>
      </c>
      <c r="O129" s="70">
        <f t="shared" si="1"/>
        <v>0</v>
      </c>
      <c r="P129" s="70" t="str">
        <f>[8]Mides!R120</f>
        <v>Guatemala</v>
      </c>
      <c r="Q129" s="70" t="str">
        <f>[8]Mides!S120</f>
        <v>Guatemala</v>
      </c>
      <c r="R129" s="10"/>
      <c r="S129" s="10"/>
      <c r="T129" s="10"/>
      <c r="U129" s="10"/>
      <c r="V129" s="10"/>
      <c r="W129" s="10"/>
      <c r="X129" s="10"/>
      <c r="Y129" s="10"/>
    </row>
    <row r="130" spans="2:25" x14ac:dyDescent="0.3">
      <c r="B130" s="66" t="str">
        <f>[8]Mides!E121</f>
        <v>Clarissa</v>
      </c>
      <c r="C130" s="67" t="str">
        <f>[8]Mides!D121</f>
        <v>Sipac</v>
      </c>
      <c r="D130" s="68" t="str">
        <f>IF([8]Mides!F121=1,"X"," ")</f>
        <v>X</v>
      </c>
      <c r="E130" s="68" t="str">
        <f>IF([8]Mides!F121=2,"X"," ")</f>
        <v xml:space="preserve"> </v>
      </c>
      <c r="F130" s="69" t="str">
        <f>[8]Mides!B121</f>
        <v>Menor de edad</v>
      </c>
      <c r="G130" s="68" t="str">
        <f>IF(AND([8]Mides!H121&gt;=1,[8]Mides!H121&lt;=14),"X"," ")</f>
        <v xml:space="preserve"> </v>
      </c>
      <c r="H130" s="68" t="str">
        <f>IF(AND([8]Mides!H121&gt;=14,[8]Mides!H121&lt;=30),"X"," ")</f>
        <v>X</v>
      </c>
      <c r="I130" s="68" t="str">
        <f>IF(AND([8]Mides!H121&gt;=31,[8]Mides!H121&lt;=60),"X","  ")</f>
        <v xml:space="preserve">  </v>
      </c>
      <c r="J130" s="68" t="str">
        <f>IF([8]Mides!H121&gt;60,"X", "  ")</f>
        <v xml:space="preserve">  </v>
      </c>
      <c r="K130" s="70">
        <f>[8]Mides!N121</f>
        <v>0</v>
      </c>
      <c r="L130" s="70">
        <f>[8]Mides!K121</f>
        <v>0</v>
      </c>
      <c r="M130" s="70">
        <f>[8]Mides!L121</f>
        <v>0</v>
      </c>
      <c r="N130" s="70" t="str">
        <f>[8]Mides!M121</f>
        <v>X</v>
      </c>
      <c r="O130" s="70">
        <f t="shared" si="1"/>
        <v>0</v>
      </c>
      <c r="P130" s="70" t="str">
        <f>[8]Mides!R121</f>
        <v>Guatemala</v>
      </c>
      <c r="Q130" s="70" t="str">
        <f>[8]Mides!S121</f>
        <v>Guatemala</v>
      </c>
      <c r="R130" s="10"/>
      <c r="S130" s="10"/>
      <c r="T130" s="10"/>
      <c r="U130" s="10"/>
      <c r="V130" s="10"/>
      <c r="W130" s="10"/>
      <c r="X130" s="10"/>
      <c r="Y130" s="10"/>
    </row>
    <row r="131" spans="2:25" x14ac:dyDescent="0.3">
      <c r="B131" s="66" t="str">
        <f>[8]Mides!E122</f>
        <v>Samuel</v>
      </c>
      <c r="C131" s="67" t="str">
        <f>[8]Mides!D122</f>
        <v>Perez</v>
      </c>
      <c r="D131" s="68" t="str">
        <f>IF([8]Mides!F122=1,"X"," ")</f>
        <v xml:space="preserve"> </v>
      </c>
      <c r="E131" s="68" t="str">
        <f>IF([8]Mides!F122=2,"X"," ")</f>
        <v>X</v>
      </c>
      <c r="F131" s="69" t="str">
        <f>[8]Mides!B122</f>
        <v>Menor de edad</v>
      </c>
      <c r="G131" s="68" t="str">
        <f>IF(AND([8]Mides!H122&gt;=1,[8]Mides!H122&lt;=14),"X"," ")</f>
        <v>X</v>
      </c>
      <c r="H131" s="68" t="str">
        <f>IF(AND([8]Mides!H122&gt;=14,[8]Mides!H122&lt;=30),"X"," ")</f>
        <v xml:space="preserve"> </v>
      </c>
      <c r="I131" s="68" t="str">
        <f>IF(AND([8]Mides!H122&gt;=31,[8]Mides!H122&lt;=60),"X","  ")</f>
        <v xml:space="preserve">  </v>
      </c>
      <c r="J131" s="68" t="str">
        <f>IF([8]Mides!H122&gt;60,"X", "  ")</f>
        <v xml:space="preserve">  </v>
      </c>
      <c r="K131" s="70">
        <f>[8]Mides!N122</f>
        <v>0</v>
      </c>
      <c r="L131" s="70">
        <f>[8]Mides!K122</f>
        <v>0</v>
      </c>
      <c r="M131" s="70">
        <f>[8]Mides!L122</f>
        <v>0</v>
      </c>
      <c r="N131" s="70" t="str">
        <f>[8]Mides!M122</f>
        <v>X</v>
      </c>
      <c r="O131" s="70">
        <f t="shared" si="1"/>
        <v>0</v>
      </c>
      <c r="P131" s="70" t="str">
        <f>[8]Mides!R122</f>
        <v>Guatemala</v>
      </c>
      <c r="Q131" s="70" t="str">
        <f>[8]Mides!S122</f>
        <v>Guatemala</v>
      </c>
      <c r="R131" s="10"/>
      <c r="S131" s="10"/>
      <c r="T131" s="10"/>
      <c r="U131" s="10"/>
      <c r="V131" s="10"/>
      <c r="W131" s="10"/>
      <c r="X131" s="10"/>
      <c r="Y131" s="10"/>
    </row>
    <row r="132" spans="2:25" x14ac:dyDescent="0.3">
      <c r="B132" s="66" t="str">
        <f>[8]Mides!E123</f>
        <v>María</v>
      </c>
      <c r="C132" s="67" t="str">
        <f>[8]Mides!D123</f>
        <v>Lazo</v>
      </c>
      <c r="D132" s="68" t="str">
        <f>IF([8]Mides!F123=1,"X"," ")</f>
        <v>X</v>
      </c>
      <c r="E132" s="68" t="str">
        <f>IF([8]Mides!F123=2,"X"," ")</f>
        <v xml:space="preserve"> </v>
      </c>
      <c r="F132" s="69" t="str">
        <f>[8]Mides!B123</f>
        <v>A1471994</v>
      </c>
      <c r="G132" s="68" t="str">
        <f>IF(AND([8]Mides!H123&gt;=1,[8]Mides!H123&lt;=14),"X"," ")</f>
        <v xml:space="preserve"> </v>
      </c>
      <c r="H132" s="68" t="str">
        <f>IF(AND([8]Mides!H123&gt;=14,[8]Mides!H123&lt;=30),"X"," ")</f>
        <v xml:space="preserve"> </v>
      </c>
      <c r="I132" s="68" t="str">
        <f>IF(AND([8]Mides!H123&gt;=31,[8]Mides!H123&lt;=60),"X","  ")</f>
        <v xml:space="preserve">  </v>
      </c>
      <c r="J132" s="68" t="str">
        <f>IF([8]Mides!H123&gt;60,"X", "  ")</f>
        <v>X</v>
      </c>
      <c r="K132" s="70">
        <f>[8]Mides!N123</f>
        <v>0</v>
      </c>
      <c r="L132" s="70">
        <f>[8]Mides!K123</f>
        <v>0</v>
      </c>
      <c r="M132" s="70">
        <f>[8]Mides!L123</f>
        <v>0</v>
      </c>
      <c r="N132" s="70" t="str">
        <f>[8]Mides!M123</f>
        <v>X</v>
      </c>
      <c r="O132" s="70">
        <f t="shared" si="1"/>
        <v>0</v>
      </c>
      <c r="P132" s="70" t="str">
        <f>[8]Mides!R123</f>
        <v>Guatemala</v>
      </c>
      <c r="Q132" s="70" t="str">
        <f>[8]Mides!S123</f>
        <v>Guatemala</v>
      </c>
      <c r="R132" s="10"/>
      <c r="S132" s="10"/>
      <c r="T132" s="10"/>
      <c r="U132" s="10"/>
      <c r="V132" s="10"/>
      <c r="W132" s="10"/>
      <c r="X132" s="10"/>
      <c r="Y132" s="10"/>
    </row>
    <row r="133" spans="2:25" x14ac:dyDescent="0.3">
      <c r="B133" s="66" t="str">
        <f>[8]Mides!E124</f>
        <v xml:space="preserve">Jocó </v>
      </c>
      <c r="C133" s="67" t="str">
        <f>[8]Mides!D124</f>
        <v>José</v>
      </c>
      <c r="D133" s="68" t="str">
        <f>IF([8]Mides!F124=1,"X"," ")</f>
        <v xml:space="preserve"> </v>
      </c>
      <c r="E133" s="68" t="str">
        <f>IF([8]Mides!F124=2,"X"," ")</f>
        <v>X</v>
      </c>
      <c r="F133" s="69" t="str">
        <f>[8]Mides!B124</f>
        <v>Menor de edad</v>
      </c>
      <c r="G133" s="68" t="str">
        <f>IF(AND([8]Mides!H124&gt;=1,[8]Mides!H124&lt;=14),"X"," ")</f>
        <v>X</v>
      </c>
      <c r="H133" s="68" t="str">
        <f>IF(AND([8]Mides!H124&gt;=14,[8]Mides!H124&lt;=30),"X"," ")</f>
        <v xml:space="preserve"> </v>
      </c>
      <c r="I133" s="68" t="str">
        <f>IF(AND([8]Mides!H124&gt;=31,[8]Mides!H124&lt;=60),"X","  ")</f>
        <v xml:space="preserve">  </v>
      </c>
      <c r="J133" s="68" t="str">
        <f>IF([8]Mides!H124&gt;60,"X", "  ")</f>
        <v xml:space="preserve">  </v>
      </c>
      <c r="K133" s="70">
        <f>[8]Mides!N124</f>
        <v>0</v>
      </c>
      <c r="L133" s="70">
        <f>[8]Mides!K124</f>
        <v>0</v>
      </c>
      <c r="M133" s="70">
        <f>[8]Mides!L124</f>
        <v>0</v>
      </c>
      <c r="N133" s="70" t="str">
        <f>[8]Mides!M124</f>
        <v>X</v>
      </c>
      <c r="O133" s="70">
        <f t="shared" si="1"/>
        <v>0</v>
      </c>
      <c r="P133" s="70" t="str">
        <f>[8]Mides!R124</f>
        <v>Guatemala</v>
      </c>
      <c r="Q133" s="70" t="str">
        <f>[8]Mides!S124</f>
        <v>Guatemala</v>
      </c>
      <c r="R133" s="10"/>
      <c r="S133" s="10"/>
      <c r="T133" s="10"/>
      <c r="U133" s="10"/>
      <c r="V133" s="10"/>
      <c r="W133" s="10"/>
      <c r="X133" s="10"/>
      <c r="Y133" s="10"/>
    </row>
    <row r="134" spans="2:25" x14ac:dyDescent="0.3">
      <c r="B134" s="66" t="str">
        <f>[8]Mides!E125</f>
        <v>Obando</v>
      </c>
      <c r="C134" s="67" t="str">
        <f>[8]Mides!D125</f>
        <v>Ariana</v>
      </c>
      <c r="D134" s="68" t="str">
        <f>IF([8]Mides!F125=1,"X"," ")</f>
        <v>X</v>
      </c>
      <c r="E134" s="68" t="str">
        <f>IF([8]Mides!F125=2,"X"," ")</f>
        <v xml:space="preserve"> </v>
      </c>
      <c r="F134" s="69" t="str">
        <f>[8]Mides!B125</f>
        <v>Menor de edad</v>
      </c>
      <c r="G134" s="68" t="str">
        <f>IF(AND([8]Mides!H125&gt;=1,[8]Mides!H125&lt;=14),"X"," ")</f>
        <v>X</v>
      </c>
      <c r="H134" s="68" t="str">
        <f>IF(AND([8]Mides!H125&gt;=14,[8]Mides!H125&lt;=30),"X"," ")</f>
        <v xml:space="preserve"> </v>
      </c>
      <c r="I134" s="68" t="str">
        <f>IF(AND([8]Mides!H125&gt;=31,[8]Mides!H125&lt;=60),"X","  ")</f>
        <v xml:space="preserve">  </v>
      </c>
      <c r="J134" s="68" t="str">
        <f>IF([8]Mides!H125&gt;60,"X", "  ")</f>
        <v xml:space="preserve">  </v>
      </c>
      <c r="K134" s="70">
        <f>[8]Mides!N125</f>
        <v>0</v>
      </c>
      <c r="L134" s="70">
        <f>[8]Mides!K125</f>
        <v>0</v>
      </c>
      <c r="M134" s="70">
        <f>[8]Mides!L125</f>
        <v>0</v>
      </c>
      <c r="N134" s="70" t="str">
        <f>[8]Mides!M125</f>
        <v>X</v>
      </c>
      <c r="O134" s="70">
        <f t="shared" si="1"/>
        <v>0</v>
      </c>
      <c r="P134" s="70" t="str">
        <f>[8]Mides!R125</f>
        <v>Guatemala</v>
      </c>
      <c r="Q134" s="70" t="str">
        <f>[8]Mides!S125</f>
        <v>Guatemala</v>
      </c>
      <c r="R134" s="10"/>
      <c r="S134" s="10"/>
      <c r="T134" s="10"/>
      <c r="U134" s="10"/>
      <c r="V134" s="10"/>
      <c r="W134" s="10"/>
      <c r="X134" s="10"/>
      <c r="Y134" s="10"/>
    </row>
    <row r="135" spans="2:25" x14ac:dyDescent="0.3">
      <c r="B135" s="66" t="str">
        <f>[8]Mides!E126</f>
        <v>Rosario</v>
      </c>
      <c r="C135" s="67" t="str">
        <f>[8]Mides!D126</f>
        <v>Andrino</v>
      </c>
      <c r="D135" s="68" t="str">
        <f>IF([8]Mides!F126=1,"X"," ")</f>
        <v>X</v>
      </c>
      <c r="E135" s="68" t="str">
        <f>IF([8]Mides!F126=2,"X"," ")</f>
        <v xml:space="preserve"> </v>
      </c>
      <c r="F135" s="69">
        <f>[8]Mides!B126</f>
        <v>1662198260101</v>
      </c>
      <c r="G135" s="68" t="str">
        <f>IF(AND([8]Mides!H126&gt;=1,[8]Mides!H126&lt;=14),"X"," ")</f>
        <v xml:space="preserve"> </v>
      </c>
      <c r="H135" s="68" t="str">
        <f>IF(AND([8]Mides!H126&gt;=14,[8]Mides!H126&lt;=30),"X"," ")</f>
        <v xml:space="preserve"> </v>
      </c>
      <c r="I135" s="68" t="str">
        <f>IF(AND([8]Mides!H126&gt;=31,[8]Mides!H126&lt;=60),"X","  ")</f>
        <v xml:space="preserve">  </v>
      </c>
      <c r="J135" s="68" t="str">
        <f>IF([8]Mides!H126&gt;60,"X", "  ")</f>
        <v>X</v>
      </c>
      <c r="K135" s="70">
        <f>[8]Mides!N126</f>
        <v>0</v>
      </c>
      <c r="L135" s="70">
        <f>[8]Mides!K126</f>
        <v>0</v>
      </c>
      <c r="M135" s="70">
        <f>[8]Mides!L126</f>
        <v>0</v>
      </c>
      <c r="N135" s="70" t="str">
        <f>[8]Mides!M126</f>
        <v>X</v>
      </c>
      <c r="O135" s="70">
        <f t="shared" si="1"/>
        <v>0</v>
      </c>
      <c r="P135" s="70" t="str">
        <f>[8]Mides!R126</f>
        <v>Guatemala</v>
      </c>
      <c r="Q135" s="70" t="str">
        <f>[8]Mides!S126</f>
        <v>Guatemala</v>
      </c>
      <c r="R135" s="10"/>
      <c r="S135" s="10"/>
      <c r="T135" s="10"/>
      <c r="U135" s="10"/>
      <c r="V135" s="10"/>
      <c r="W135" s="10"/>
      <c r="X135" s="10"/>
      <c r="Y135" s="10"/>
    </row>
    <row r="136" spans="2:25" x14ac:dyDescent="0.3">
      <c r="B136" s="66" t="str">
        <f>[8]Mides!E127</f>
        <v>Andres</v>
      </c>
      <c r="C136" s="67" t="str">
        <f>[8]Mides!D127</f>
        <v>Morales</v>
      </c>
      <c r="D136" s="68" t="str">
        <f>IF([8]Mides!F127=1,"X"," ")</f>
        <v xml:space="preserve"> </v>
      </c>
      <c r="E136" s="68" t="str">
        <f>IF([8]Mides!F127=2,"X"," ")</f>
        <v>X</v>
      </c>
      <c r="F136" s="69" t="str">
        <f>[8]Mides!B127</f>
        <v>Menor de edad</v>
      </c>
      <c r="G136" s="68" t="str">
        <f>IF(AND([8]Mides!H127&gt;=1,[8]Mides!H127&lt;=14),"X"," ")</f>
        <v>X</v>
      </c>
      <c r="H136" s="68" t="str">
        <f>IF(AND([8]Mides!H127&gt;=14,[8]Mides!H127&lt;=30),"X"," ")</f>
        <v xml:space="preserve"> </v>
      </c>
      <c r="I136" s="68" t="str">
        <f>IF(AND([8]Mides!H127&gt;=31,[8]Mides!H127&lt;=60),"X","  ")</f>
        <v xml:space="preserve">  </v>
      </c>
      <c r="J136" s="68" t="str">
        <f>IF([8]Mides!H127&gt;60,"X", "  ")</f>
        <v xml:space="preserve">  </v>
      </c>
      <c r="K136" s="70">
        <f>[8]Mides!N127</f>
        <v>0</v>
      </c>
      <c r="L136" s="70">
        <f>[8]Mides!K127</f>
        <v>0</v>
      </c>
      <c r="M136" s="70">
        <f>[8]Mides!L127</f>
        <v>0</v>
      </c>
      <c r="N136" s="70" t="str">
        <f>[8]Mides!M127</f>
        <v>X</v>
      </c>
      <c r="O136" s="70">
        <f t="shared" si="1"/>
        <v>0</v>
      </c>
      <c r="P136" s="70" t="str">
        <f>[8]Mides!R127</f>
        <v>Guatemala</v>
      </c>
      <c r="Q136" s="70" t="str">
        <f>[8]Mides!S127</f>
        <v>Guatemala</v>
      </c>
      <c r="R136" s="10"/>
      <c r="S136" s="10"/>
      <c r="T136" s="10"/>
      <c r="U136" s="10"/>
      <c r="V136" s="10"/>
      <c r="W136" s="10"/>
      <c r="X136" s="10"/>
      <c r="Y136" s="10"/>
    </row>
    <row r="137" spans="2:25" x14ac:dyDescent="0.3">
      <c r="B137" s="66" t="str">
        <f>[8]Mides!E128</f>
        <v>Iracema</v>
      </c>
      <c r="C137" s="67" t="str">
        <f>[8]Mides!D128</f>
        <v>Bocanegra</v>
      </c>
      <c r="D137" s="68" t="str">
        <f>IF([8]Mides!F128=1,"X"," ")</f>
        <v>X</v>
      </c>
      <c r="E137" s="68" t="str">
        <f>IF([8]Mides!F128=2,"X"," ")</f>
        <v xml:space="preserve"> </v>
      </c>
      <c r="F137" s="69">
        <f>[8]Mides!B128</f>
        <v>249453620206</v>
      </c>
      <c r="G137" s="68" t="str">
        <f>IF(AND([8]Mides!H128&gt;=1,[8]Mides!H128&lt;=14),"X"," ")</f>
        <v xml:space="preserve"> </v>
      </c>
      <c r="H137" s="68" t="str">
        <f>IF(AND([8]Mides!H128&gt;=14,[8]Mides!H128&lt;=30),"X"," ")</f>
        <v xml:space="preserve"> </v>
      </c>
      <c r="I137" s="68" t="str">
        <f>IF(AND([8]Mides!H128&gt;=31,[8]Mides!H128&lt;=60),"X","  ")</f>
        <v>X</v>
      </c>
      <c r="J137" s="68" t="str">
        <f>IF([8]Mides!H128&gt;60,"X", "  ")</f>
        <v xml:space="preserve">  </v>
      </c>
      <c r="K137" s="70">
        <f>[8]Mides!N128</f>
        <v>0</v>
      </c>
      <c r="L137" s="70">
        <f>[8]Mides!K128</f>
        <v>0</v>
      </c>
      <c r="M137" s="70">
        <f>[8]Mides!L128</f>
        <v>0</v>
      </c>
      <c r="N137" s="70" t="str">
        <f>[8]Mides!M128</f>
        <v>X</v>
      </c>
      <c r="O137" s="70">
        <f t="shared" si="1"/>
        <v>0</v>
      </c>
      <c r="P137" s="70" t="str">
        <f>[8]Mides!R128</f>
        <v>Guatemala</v>
      </c>
      <c r="Q137" s="70" t="str">
        <f>[8]Mides!S128</f>
        <v>Guatemala</v>
      </c>
      <c r="R137" s="10"/>
      <c r="S137" s="10"/>
      <c r="T137" s="10"/>
      <c r="U137" s="10"/>
      <c r="V137" s="10"/>
      <c r="W137" s="10"/>
      <c r="X137" s="10"/>
      <c r="Y137" s="10"/>
    </row>
    <row r="138" spans="2:25" x14ac:dyDescent="0.3">
      <c r="B138" s="66" t="str">
        <f>[8]Mides!E129</f>
        <v>Josue</v>
      </c>
      <c r="C138" s="67" t="str">
        <f>[8]Mides!D129</f>
        <v>Gonzales</v>
      </c>
      <c r="D138" s="68" t="str">
        <f>IF([8]Mides!F129=1,"X"," ")</f>
        <v xml:space="preserve"> </v>
      </c>
      <c r="E138" s="68" t="str">
        <f>IF([8]Mides!F129=2,"X"," ")</f>
        <v>X</v>
      </c>
      <c r="F138" s="69">
        <f>[8]Mides!B129</f>
        <v>2998734200101</v>
      </c>
      <c r="G138" s="68" t="str">
        <f>IF(AND([8]Mides!H129&gt;=1,[8]Mides!H129&lt;=14),"X"," ")</f>
        <v xml:space="preserve"> </v>
      </c>
      <c r="H138" s="68" t="str">
        <f>IF(AND([8]Mides!H129&gt;=14,[8]Mides!H129&lt;=30),"X"," ")</f>
        <v>X</v>
      </c>
      <c r="I138" s="68" t="str">
        <f>IF(AND([8]Mides!H129&gt;=31,[8]Mides!H129&lt;=60),"X","  ")</f>
        <v xml:space="preserve">  </v>
      </c>
      <c r="J138" s="68" t="str">
        <f>IF([8]Mides!H129&gt;60,"X", "  ")</f>
        <v xml:space="preserve">  </v>
      </c>
      <c r="K138" s="70">
        <f>[8]Mides!N129</f>
        <v>0</v>
      </c>
      <c r="L138" s="70">
        <f>[8]Mides!K129</f>
        <v>0</v>
      </c>
      <c r="M138" s="70">
        <f>[8]Mides!L129</f>
        <v>0</v>
      </c>
      <c r="N138" s="70" t="str">
        <f>[8]Mides!M129</f>
        <v>X</v>
      </c>
      <c r="O138" s="70">
        <f t="shared" si="1"/>
        <v>0</v>
      </c>
      <c r="P138" s="70" t="str">
        <f>[8]Mides!R129</f>
        <v>Guatemala</v>
      </c>
      <c r="Q138" s="70" t="str">
        <f>[8]Mides!S129</f>
        <v>Guatemala</v>
      </c>
      <c r="R138" s="10"/>
      <c r="S138" s="10"/>
      <c r="T138" s="10"/>
      <c r="U138" s="10"/>
      <c r="V138" s="10"/>
      <c r="W138" s="10"/>
      <c r="X138" s="10"/>
      <c r="Y138" s="10"/>
    </row>
    <row r="139" spans="2:25" x14ac:dyDescent="0.3">
      <c r="B139" s="66" t="str">
        <f>[8]Mides!E130</f>
        <v>Griselda</v>
      </c>
      <c r="C139" s="67" t="str">
        <f>[8]Mides!D130</f>
        <v>Cristobal</v>
      </c>
      <c r="D139" s="68" t="str">
        <f>IF([8]Mides!F130=1,"X"," ")</f>
        <v>X</v>
      </c>
      <c r="E139" s="68" t="str">
        <f>IF([8]Mides!F130=2,"X"," ")</f>
        <v xml:space="preserve"> </v>
      </c>
      <c r="F139" s="69" t="str">
        <f>[8]Mides!B130</f>
        <v>Menor de edad</v>
      </c>
      <c r="G139" s="68" t="str">
        <f>IF(AND([8]Mides!H130&gt;=1,[8]Mides!H130&lt;=14),"X"," ")</f>
        <v xml:space="preserve"> </v>
      </c>
      <c r="H139" s="68" t="str">
        <f>IF(AND([8]Mides!H130&gt;=14,[8]Mides!H130&lt;=30),"X"," ")</f>
        <v>X</v>
      </c>
      <c r="I139" s="68" t="str">
        <f>IF(AND([8]Mides!H130&gt;=31,[8]Mides!H130&lt;=60),"X","  ")</f>
        <v xml:space="preserve">  </v>
      </c>
      <c r="J139" s="68" t="str">
        <f>IF([8]Mides!H130&gt;60,"X", "  ")</f>
        <v xml:space="preserve">  </v>
      </c>
      <c r="K139" s="70" t="str">
        <f>[8]Mides!N130</f>
        <v>X</v>
      </c>
      <c r="L139" s="70">
        <f>[8]Mides!K130</f>
        <v>0</v>
      </c>
      <c r="M139" s="70">
        <f>[8]Mides!L130</f>
        <v>0</v>
      </c>
      <c r="N139" s="70">
        <f>[8]Mides!M130</f>
        <v>0</v>
      </c>
      <c r="O139" s="70">
        <f t="shared" si="1"/>
        <v>0</v>
      </c>
      <c r="P139" s="70" t="str">
        <f>[8]Mides!R130</f>
        <v>Guatemala</v>
      </c>
      <c r="Q139" s="70" t="str">
        <f>[8]Mides!S130</f>
        <v>Guatemala</v>
      </c>
      <c r="R139" s="10"/>
      <c r="S139" s="10"/>
      <c r="T139" s="10"/>
      <c r="U139" s="10"/>
      <c r="V139" s="10"/>
      <c r="W139" s="10"/>
      <c r="X139" s="10"/>
      <c r="Y139" s="10"/>
    </row>
    <row r="140" spans="2:25" x14ac:dyDescent="0.3">
      <c r="B140" s="66" t="str">
        <f>[8]Mides!E131</f>
        <v>Martinez</v>
      </c>
      <c r="C140" s="67" t="str">
        <f>[8]Mides!D131</f>
        <v>Alexis</v>
      </c>
      <c r="D140" s="68" t="str">
        <f>IF([8]Mides!F131=1,"X"," ")</f>
        <v xml:space="preserve"> </v>
      </c>
      <c r="E140" s="68" t="str">
        <f>IF([8]Mides!F131=2,"X"," ")</f>
        <v>X</v>
      </c>
      <c r="F140" s="69">
        <f>[8]Mides!B131</f>
        <v>1949555160101</v>
      </c>
      <c r="G140" s="68" t="str">
        <f>IF(AND([8]Mides!H131&gt;=1,[8]Mides!H131&lt;=14),"X"," ")</f>
        <v xml:space="preserve"> </v>
      </c>
      <c r="H140" s="68" t="str">
        <f>IF(AND([8]Mides!H131&gt;=14,[8]Mides!H131&lt;=30),"X"," ")</f>
        <v xml:space="preserve"> </v>
      </c>
      <c r="I140" s="68" t="str">
        <f>IF(AND([8]Mides!H131&gt;=31,[8]Mides!H131&lt;=60),"X","  ")</f>
        <v>X</v>
      </c>
      <c r="J140" s="68" t="str">
        <f>IF([8]Mides!H131&gt;60,"X", "  ")</f>
        <v xml:space="preserve">  </v>
      </c>
      <c r="K140" s="70">
        <f>[8]Mides!N131</f>
        <v>0</v>
      </c>
      <c r="L140" s="70">
        <f>[8]Mides!K131</f>
        <v>0</v>
      </c>
      <c r="M140" s="70">
        <f>[8]Mides!L131</f>
        <v>0</v>
      </c>
      <c r="N140" s="70" t="str">
        <f>[8]Mides!M131</f>
        <v>X</v>
      </c>
      <c r="O140" s="70">
        <f t="shared" si="1"/>
        <v>0</v>
      </c>
      <c r="P140" s="70" t="str">
        <f>[8]Mides!R131</f>
        <v>Guatemala</v>
      </c>
      <c r="Q140" s="70" t="str">
        <f>[8]Mides!S131</f>
        <v>Guatemala</v>
      </c>
      <c r="R140" s="10"/>
      <c r="S140" s="10"/>
      <c r="T140" s="10"/>
      <c r="U140" s="10"/>
      <c r="V140" s="10"/>
      <c r="W140" s="10"/>
      <c r="X140" s="10"/>
      <c r="Y140" s="10"/>
    </row>
    <row r="141" spans="2:25" x14ac:dyDescent="0.3">
      <c r="B141" s="66" t="str">
        <f>[8]Mides!E132</f>
        <v>Cesar</v>
      </c>
      <c r="C141" s="67" t="str">
        <f>[8]Mides!D132</f>
        <v>Castillo</v>
      </c>
      <c r="D141" s="68" t="str">
        <f>IF([8]Mides!F132=1,"X"," ")</f>
        <v xml:space="preserve"> </v>
      </c>
      <c r="E141" s="68" t="str">
        <f>IF([8]Mides!F132=2,"X"," ")</f>
        <v>X</v>
      </c>
      <c r="F141" s="69">
        <f>[8]Mides!B132</f>
        <v>1615288990920</v>
      </c>
      <c r="G141" s="68" t="str">
        <f>IF(AND([8]Mides!H132&gt;=1,[8]Mides!H132&lt;=14),"X"," ")</f>
        <v xml:space="preserve"> </v>
      </c>
      <c r="H141" s="68" t="str">
        <f>IF(AND([8]Mides!H132&gt;=14,[8]Mides!H132&lt;=30),"X"," ")</f>
        <v xml:space="preserve"> </v>
      </c>
      <c r="I141" s="68" t="str">
        <f>IF(AND([8]Mides!H132&gt;=31,[8]Mides!H132&lt;=60),"X","  ")</f>
        <v>X</v>
      </c>
      <c r="J141" s="68" t="str">
        <f>IF([8]Mides!H132&gt;60,"X", "  ")</f>
        <v xml:space="preserve">  </v>
      </c>
      <c r="K141" s="70">
        <f>[8]Mides!N132</f>
        <v>0</v>
      </c>
      <c r="L141" s="70">
        <f>[8]Mides!K132</f>
        <v>0</v>
      </c>
      <c r="M141" s="70">
        <f>[8]Mides!L132</f>
        <v>0</v>
      </c>
      <c r="N141" s="70" t="str">
        <f>[8]Mides!M132</f>
        <v>X</v>
      </c>
      <c r="O141" s="70">
        <f t="shared" si="1"/>
        <v>0</v>
      </c>
      <c r="P141" s="70" t="str">
        <f>[8]Mides!R132</f>
        <v>Guatemala</v>
      </c>
      <c r="Q141" s="70" t="str">
        <f>[8]Mides!S132</f>
        <v>Guatemala</v>
      </c>
      <c r="R141" s="10"/>
      <c r="S141" s="10"/>
      <c r="T141" s="10"/>
      <c r="U141" s="10"/>
      <c r="V141" s="10"/>
      <c r="W141" s="10"/>
      <c r="X141" s="10"/>
      <c r="Y141" s="10"/>
    </row>
    <row r="142" spans="2:25" x14ac:dyDescent="0.3">
      <c r="B142" s="66" t="str">
        <f>[8]Mides!E133</f>
        <v>Paola</v>
      </c>
      <c r="C142" s="67" t="str">
        <f>[8]Mides!D133</f>
        <v>Ariola</v>
      </c>
      <c r="D142" s="68" t="str">
        <f>IF([8]Mides!F133=1,"X"," ")</f>
        <v>X</v>
      </c>
      <c r="E142" s="68" t="str">
        <f>IF([8]Mides!F133=2,"X"," ")</f>
        <v xml:space="preserve"> </v>
      </c>
      <c r="F142" s="69">
        <f>[8]Mides!B133</f>
        <v>22212607320101</v>
      </c>
      <c r="G142" s="68" t="str">
        <f>IF(AND([8]Mides!H133&gt;=1,[8]Mides!H133&lt;=14),"X"," ")</f>
        <v xml:space="preserve"> </v>
      </c>
      <c r="H142" s="68" t="str">
        <f>IF(AND([8]Mides!H133&gt;=14,[8]Mides!H133&lt;=30),"X"," ")</f>
        <v>X</v>
      </c>
      <c r="I142" s="68" t="str">
        <f>IF(AND([8]Mides!H133&gt;=31,[8]Mides!H133&lt;=60),"X","  ")</f>
        <v xml:space="preserve">  </v>
      </c>
      <c r="J142" s="68" t="str">
        <f>IF([8]Mides!H133&gt;60,"X", "  ")</f>
        <v xml:space="preserve">  </v>
      </c>
      <c r="K142" s="70">
        <f>[8]Mides!N133</f>
        <v>0</v>
      </c>
      <c r="L142" s="70">
        <f>[8]Mides!K133</f>
        <v>0</v>
      </c>
      <c r="M142" s="70">
        <f>[8]Mides!L133</f>
        <v>0</v>
      </c>
      <c r="N142" s="70" t="str">
        <f>[8]Mides!M133</f>
        <v>X</v>
      </c>
      <c r="O142" s="70">
        <f t="shared" si="1"/>
        <v>0</v>
      </c>
      <c r="P142" s="70" t="str">
        <f>[8]Mides!R133</f>
        <v>Guatemala</v>
      </c>
      <c r="Q142" s="70" t="str">
        <f>[8]Mides!S133</f>
        <v>Guatemala</v>
      </c>
      <c r="R142" s="10"/>
      <c r="S142" s="10"/>
      <c r="T142" s="10"/>
      <c r="U142" s="10"/>
      <c r="V142" s="10"/>
      <c r="W142" s="10"/>
      <c r="X142" s="10"/>
      <c r="Y142" s="10"/>
    </row>
    <row r="143" spans="2:25" x14ac:dyDescent="0.3">
      <c r="B143" s="66" t="str">
        <f>[8]Mides!E134</f>
        <v>Scarlleth</v>
      </c>
      <c r="C143" s="67" t="str">
        <f>[8]Mides!D134</f>
        <v>Chicai</v>
      </c>
      <c r="D143" s="68" t="str">
        <f>IF([8]Mides!F134=1,"X"," ")</f>
        <v>X</v>
      </c>
      <c r="E143" s="68" t="str">
        <f>IF([8]Mides!F134=2,"X"," ")</f>
        <v xml:space="preserve"> </v>
      </c>
      <c r="F143" s="69" t="str">
        <f>[8]Mides!B134</f>
        <v>Menor de Edad</v>
      </c>
      <c r="G143" s="68" t="str">
        <f>IF(AND([8]Mides!H134&gt;=1,[8]Mides!H134&lt;=14),"X"," ")</f>
        <v>X</v>
      </c>
      <c r="H143" s="68" t="str">
        <f>IF(AND([8]Mides!H134&gt;=14,[8]Mides!H134&lt;=30),"X"," ")</f>
        <v xml:space="preserve"> </v>
      </c>
      <c r="I143" s="68" t="str">
        <f>IF(AND([8]Mides!H134&gt;=31,[8]Mides!H134&lt;=60),"X","  ")</f>
        <v xml:space="preserve">  </v>
      </c>
      <c r="J143" s="68" t="str">
        <f>IF([8]Mides!H134&gt;60,"X", "  ")</f>
        <v xml:space="preserve">  </v>
      </c>
      <c r="K143" s="70">
        <f>[8]Mides!N134</f>
        <v>0</v>
      </c>
      <c r="L143" s="70">
        <f>[8]Mides!K134</f>
        <v>0</v>
      </c>
      <c r="M143" s="70">
        <f>[8]Mides!L134</f>
        <v>0</v>
      </c>
      <c r="N143" s="70" t="str">
        <f>[8]Mides!M134</f>
        <v>X</v>
      </c>
      <c r="O143" s="70">
        <f t="shared" ref="O143:O206" si="2">SUM(K143:N143)</f>
        <v>0</v>
      </c>
      <c r="P143" s="70" t="str">
        <f>[8]Mides!R134</f>
        <v>Guatemala</v>
      </c>
      <c r="Q143" s="70" t="str">
        <f>[8]Mides!S134</f>
        <v>Guatemala</v>
      </c>
      <c r="R143" s="10"/>
      <c r="S143" s="10"/>
      <c r="T143" s="10"/>
      <c r="U143" s="10"/>
      <c r="V143" s="10"/>
      <c r="W143" s="10"/>
      <c r="X143" s="10"/>
      <c r="Y143" s="10"/>
    </row>
    <row r="144" spans="2:25" x14ac:dyDescent="0.3">
      <c r="B144" s="66" t="str">
        <f>[8]Mides!E135</f>
        <v>Maura</v>
      </c>
      <c r="C144" s="67" t="str">
        <f>[8]Mides!D135</f>
        <v>Peréz</v>
      </c>
      <c r="D144" s="68" t="str">
        <f>IF([8]Mides!F135=1,"X"," ")</f>
        <v>X</v>
      </c>
      <c r="E144" s="68" t="str">
        <f>IF([8]Mides!F135=2,"X"," ")</f>
        <v xml:space="preserve"> </v>
      </c>
      <c r="F144" s="69">
        <f>[8]Mides!B135</f>
        <v>1662427050611</v>
      </c>
      <c r="G144" s="68" t="str">
        <f>IF(AND([8]Mides!H135&gt;=1,[8]Mides!H135&lt;=14),"X"," ")</f>
        <v xml:space="preserve"> </v>
      </c>
      <c r="H144" s="68" t="str">
        <f>IF(AND([8]Mides!H135&gt;=14,[8]Mides!H135&lt;=30),"X"," ")</f>
        <v xml:space="preserve"> </v>
      </c>
      <c r="I144" s="68" t="str">
        <f>IF(AND([8]Mides!H135&gt;=31,[8]Mides!H135&lt;=60),"X","  ")</f>
        <v>X</v>
      </c>
      <c r="J144" s="68" t="str">
        <f>IF([8]Mides!H135&gt;60,"X", "  ")</f>
        <v xml:space="preserve">  </v>
      </c>
      <c r="K144" s="70">
        <f>[8]Mides!N135</f>
        <v>0</v>
      </c>
      <c r="L144" s="70">
        <f>[8]Mides!K135</f>
        <v>0</v>
      </c>
      <c r="M144" s="70">
        <f>[8]Mides!L135</f>
        <v>0</v>
      </c>
      <c r="N144" s="70" t="str">
        <f>[8]Mides!M135</f>
        <v>X</v>
      </c>
      <c r="O144" s="70">
        <f t="shared" si="2"/>
        <v>0</v>
      </c>
      <c r="P144" s="70" t="str">
        <f>[8]Mides!R135</f>
        <v>San Marcos</v>
      </c>
      <c r="Q144" s="70" t="str">
        <f>[8]Mides!S135</f>
        <v>Guazacapán</v>
      </c>
      <c r="R144" s="10"/>
      <c r="S144" s="10"/>
      <c r="T144" s="10"/>
      <c r="U144" s="10"/>
      <c r="V144" s="10"/>
      <c r="W144" s="10"/>
      <c r="X144" s="10"/>
      <c r="Y144" s="10"/>
    </row>
    <row r="145" spans="2:25" x14ac:dyDescent="0.3">
      <c r="B145" s="66" t="str">
        <f>[8]Mides!E136</f>
        <v>Dulce</v>
      </c>
      <c r="C145" s="67" t="str">
        <f>[8]Mides!D136</f>
        <v>Ramiréz</v>
      </c>
      <c r="D145" s="68" t="str">
        <f>IF([8]Mides!F136=1,"X"," ")</f>
        <v>X</v>
      </c>
      <c r="E145" s="68" t="str">
        <f>IF([8]Mides!F136=2,"X"," ")</f>
        <v xml:space="preserve"> </v>
      </c>
      <c r="F145" s="69" t="str">
        <f>[8]Mides!B136</f>
        <v>Menor de Edad</v>
      </c>
      <c r="G145" s="68" t="str">
        <f>IF(AND([8]Mides!H136&gt;=1,[8]Mides!H136&lt;=14),"X"," ")</f>
        <v xml:space="preserve"> </v>
      </c>
      <c r="H145" s="68" t="str">
        <f>IF(AND([8]Mides!H136&gt;=14,[8]Mides!H136&lt;=30),"X"," ")</f>
        <v>X</v>
      </c>
      <c r="I145" s="68" t="str">
        <f>IF(AND([8]Mides!H136&gt;=31,[8]Mides!H136&lt;=60),"X","  ")</f>
        <v xml:space="preserve">  </v>
      </c>
      <c r="J145" s="68" t="str">
        <f>IF([8]Mides!H136&gt;60,"X", "  ")</f>
        <v xml:space="preserve">  </v>
      </c>
      <c r="K145" s="70">
        <f>[8]Mides!N136</f>
        <v>0</v>
      </c>
      <c r="L145" s="70">
        <f>[8]Mides!K136</f>
        <v>0</v>
      </c>
      <c r="M145" s="70">
        <f>[8]Mides!L136</f>
        <v>0</v>
      </c>
      <c r="N145" s="70" t="str">
        <f>[8]Mides!M136</f>
        <v>X</v>
      </c>
      <c r="O145" s="70">
        <f t="shared" si="2"/>
        <v>0</v>
      </c>
      <c r="P145" s="70" t="str">
        <f>[8]Mides!R136</f>
        <v>Guatemala</v>
      </c>
      <c r="Q145" s="70" t="str">
        <f>[8]Mides!S136</f>
        <v>Guatemala</v>
      </c>
      <c r="R145" s="10"/>
      <c r="S145" s="10"/>
      <c r="T145" s="10"/>
      <c r="U145" s="10"/>
      <c r="V145" s="10"/>
      <c r="W145" s="10"/>
      <c r="X145" s="10"/>
      <c r="Y145" s="10"/>
    </row>
    <row r="146" spans="2:25" x14ac:dyDescent="0.3">
      <c r="B146" s="66" t="str">
        <f>[8]Mides!E137</f>
        <v>Brayan</v>
      </c>
      <c r="C146" s="67" t="str">
        <f>[8]Mides!D137</f>
        <v>Arreaga</v>
      </c>
      <c r="D146" s="68" t="str">
        <f>IF([8]Mides!F137=1,"X"," ")</f>
        <v xml:space="preserve"> </v>
      </c>
      <c r="E146" s="68" t="str">
        <f>IF([8]Mides!F137=2,"X"," ")</f>
        <v>X</v>
      </c>
      <c r="F146" s="69">
        <f>[8]Mides!B137</f>
        <v>2975831230101</v>
      </c>
      <c r="G146" s="68" t="str">
        <f>IF(AND([8]Mides!H137&gt;=1,[8]Mides!H137&lt;=14),"X"," ")</f>
        <v xml:space="preserve"> </v>
      </c>
      <c r="H146" s="68" t="str">
        <f>IF(AND([8]Mides!H137&gt;=14,[8]Mides!H137&lt;=30),"X"," ")</f>
        <v>X</v>
      </c>
      <c r="I146" s="68" t="str">
        <f>IF(AND([8]Mides!H137&gt;=31,[8]Mides!H137&lt;=60),"X","  ")</f>
        <v xml:space="preserve">  </v>
      </c>
      <c r="J146" s="68" t="str">
        <f>IF([8]Mides!H137&gt;60,"X", "  ")</f>
        <v xml:space="preserve">  </v>
      </c>
      <c r="K146" s="70">
        <f>[8]Mides!N137</f>
        <v>0</v>
      </c>
      <c r="L146" s="70">
        <f>[8]Mides!K137</f>
        <v>0</v>
      </c>
      <c r="M146" s="70">
        <f>[8]Mides!L137</f>
        <v>0</v>
      </c>
      <c r="N146" s="70" t="str">
        <f>[8]Mides!M137</f>
        <v>X</v>
      </c>
      <c r="O146" s="70">
        <f t="shared" si="2"/>
        <v>0</v>
      </c>
      <c r="P146" s="70" t="str">
        <f>[8]Mides!R137</f>
        <v>Guatemala</v>
      </c>
      <c r="Q146" s="70" t="str">
        <f>[8]Mides!S137</f>
        <v>Guatemala</v>
      </c>
      <c r="R146" s="10"/>
      <c r="S146" s="10"/>
      <c r="T146" s="10"/>
      <c r="U146" s="10"/>
      <c r="V146" s="10"/>
      <c r="W146" s="10"/>
      <c r="X146" s="10"/>
      <c r="Y146" s="10"/>
    </row>
    <row r="147" spans="2:25" x14ac:dyDescent="0.3">
      <c r="B147" s="66" t="str">
        <f>[8]Mides!E138</f>
        <v>Jennifer</v>
      </c>
      <c r="C147" s="67" t="str">
        <f>[8]Mides!D138</f>
        <v>Lopez</v>
      </c>
      <c r="D147" s="68" t="str">
        <f>IF([8]Mides!F138=1,"X"," ")</f>
        <v>X</v>
      </c>
      <c r="E147" s="68" t="str">
        <f>IF([8]Mides!F138=2,"X"," ")</f>
        <v xml:space="preserve"> </v>
      </c>
      <c r="F147" s="69" t="str">
        <f>[8]Mides!B138</f>
        <v>Menor de Edad</v>
      </c>
      <c r="G147" s="68" t="str">
        <f>IF(AND([8]Mides!H138&gt;=1,[8]Mides!H138&lt;=14),"X"," ")</f>
        <v>X</v>
      </c>
      <c r="H147" s="68" t="str">
        <f>IF(AND([8]Mides!H138&gt;=14,[8]Mides!H138&lt;=30),"X"," ")</f>
        <v xml:space="preserve"> </v>
      </c>
      <c r="I147" s="68" t="str">
        <f>IF(AND([8]Mides!H138&gt;=31,[8]Mides!H138&lt;=60),"X","  ")</f>
        <v xml:space="preserve">  </v>
      </c>
      <c r="J147" s="68" t="str">
        <f>IF([8]Mides!H138&gt;60,"X", "  ")</f>
        <v xml:space="preserve">  </v>
      </c>
      <c r="K147" s="70">
        <f>[8]Mides!N138</f>
        <v>0</v>
      </c>
      <c r="L147" s="70">
        <f>[8]Mides!K138</f>
        <v>0</v>
      </c>
      <c r="M147" s="70">
        <f>[8]Mides!L138</f>
        <v>0</v>
      </c>
      <c r="N147" s="70" t="str">
        <f>[8]Mides!M138</f>
        <v>X</v>
      </c>
      <c r="O147" s="70">
        <f t="shared" si="2"/>
        <v>0</v>
      </c>
      <c r="P147" s="70" t="str">
        <f>[8]Mides!R138</f>
        <v>Guatemala</v>
      </c>
      <c r="Q147" s="70" t="str">
        <f>[8]Mides!S138</f>
        <v>Guatemala</v>
      </c>
      <c r="R147" s="10"/>
      <c r="S147" s="10"/>
      <c r="T147" s="10"/>
      <c r="U147" s="10"/>
      <c r="V147" s="10"/>
      <c r="W147" s="10"/>
      <c r="X147" s="10"/>
      <c r="Y147" s="10"/>
    </row>
    <row r="148" spans="2:25" x14ac:dyDescent="0.3">
      <c r="B148" s="66" t="str">
        <f>[8]Mides!E139</f>
        <v>Emilio</v>
      </c>
      <c r="C148" s="67" t="str">
        <f>[8]Mides!D139</f>
        <v>Martinez</v>
      </c>
      <c r="D148" s="68" t="str">
        <f>IF([8]Mides!F139=1,"X"," ")</f>
        <v xml:space="preserve"> </v>
      </c>
      <c r="E148" s="68" t="str">
        <f>IF([8]Mides!F139=2,"X"," ")</f>
        <v>X</v>
      </c>
      <c r="F148" s="69">
        <f>[8]Mides!B139</f>
        <v>0</v>
      </c>
      <c r="G148" s="68" t="str">
        <f>IF(AND([8]Mides!H139&gt;=1,[8]Mides!H139&lt;=14),"X"," ")</f>
        <v xml:space="preserve"> </v>
      </c>
      <c r="H148" s="68" t="str">
        <f>IF(AND([8]Mides!H139&gt;=14,[8]Mides!H139&lt;=30),"X"," ")</f>
        <v>X</v>
      </c>
      <c r="I148" s="68" t="str">
        <f>IF(AND([8]Mides!H139&gt;=31,[8]Mides!H139&lt;=60),"X","  ")</f>
        <v xml:space="preserve">  </v>
      </c>
      <c r="J148" s="68" t="str">
        <f>IF([8]Mides!H139&gt;60,"X", "  ")</f>
        <v xml:space="preserve">  </v>
      </c>
      <c r="K148" s="70">
        <f>[8]Mides!N139</f>
        <v>0</v>
      </c>
      <c r="L148" s="70">
        <f>[8]Mides!K139</f>
        <v>0</v>
      </c>
      <c r="M148" s="70">
        <f>[8]Mides!L139</f>
        <v>0</v>
      </c>
      <c r="N148" s="70" t="str">
        <f>[8]Mides!M139</f>
        <v>X</v>
      </c>
      <c r="O148" s="70">
        <f t="shared" si="2"/>
        <v>0</v>
      </c>
      <c r="P148" s="70" t="str">
        <f>[8]Mides!R139</f>
        <v>Guatemala</v>
      </c>
      <c r="Q148" s="70" t="str">
        <f>[8]Mides!S139</f>
        <v>Guatemala</v>
      </c>
      <c r="R148" s="10"/>
      <c r="S148" s="10"/>
      <c r="T148" s="10"/>
      <c r="U148" s="10"/>
      <c r="V148" s="10"/>
      <c r="W148" s="10"/>
      <c r="X148" s="10"/>
      <c r="Y148" s="10"/>
    </row>
    <row r="149" spans="2:25" x14ac:dyDescent="0.3">
      <c r="B149" s="66" t="str">
        <f>[8]Mides!E140</f>
        <v>Amada</v>
      </c>
      <c r="C149" s="67" t="str">
        <f>[8]Mides!D140</f>
        <v>Chavarría</v>
      </c>
      <c r="D149" s="68" t="str">
        <f>IF([8]Mides!F140=1,"X"," ")</f>
        <v>X</v>
      </c>
      <c r="E149" s="68" t="str">
        <f>IF([8]Mides!F140=2,"X"," ")</f>
        <v xml:space="preserve"> </v>
      </c>
      <c r="F149" s="69">
        <f>[8]Mides!B140</f>
        <v>1816706820101</v>
      </c>
      <c r="G149" s="68" t="str">
        <f>IF(AND([8]Mides!H140&gt;=1,[8]Mides!H140&lt;=14),"X"," ")</f>
        <v xml:space="preserve"> </v>
      </c>
      <c r="H149" s="68" t="str">
        <f>IF(AND([8]Mides!H140&gt;=14,[8]Mides!H140&lt;=30),"X"," ")</f>
        <v xml:space="preserve"> </v>
      </c>
      <c r="I149" s="68" t="str">
        <f>IF(AND([8]Mides!H140&gt;=31,[8]Mides!H140&lt;=60),"X","  ")</f>
        <v>X</v>
      </c>
      <c r="J149" s="68" t="str">
        <f>IF([8]Mides!H140&gt;60,"X", "  ")</f>
        <v xml:space="preserve">  </v>
      </c>
      <c r="K149" s="70">
        <f>[8]Mides!N140</f>
        <v>0</v>
      </c>
      <c r="L149" s="70">
        <f>[8]Mides!K140</f>
        <v>0</v>
      </c>
      <c r="M149" s="70">
        <f>[8]Mides!L140</f>
        <v>0</v>
      </c>
      <c r="N149" s="70" t="str">
        <f>[8]Mides!M140</f>
        <v>X</v>
      </c>
      <c r="O149" s="70">
        <f t="shared" si="2"/>
        <v>0</v>
      </c>
      <c r="P149" s="70" t="str">
        <f>[8]Mides!R140</f>
        <v>Guatemala</v>
      </c>
      <c r="Q149" s="70" t="str">
        <f>[8]Mides!S140</f>
        <v>Guatemala</v>
      </c>
      <c r="R149" s="10"/>
      <c r="S149" s="10"/>
      <c r="T149" s="10"/>
      <c r="U149" s="10"/>
      <c r="V149" s="10"/>
      <c r="W149" s="10"/>
      <c r="X149" s="10"/>
      <c r="Y149" s="10"/>
    </row>
    <row r="150" spans="2:25" x14ac:dyDescent="0.3">
      <c r="B150" s="66" t="str">
        <f>[8]Mides!E141</f>
        <v>James</v>
      </c>
      <c r="C150" s="67" t="str">
        <f>[8]Mides!D141</f>
        <v>Mota</v>
      </c>
      <c r="D150" s="68" t="str">
        <f>IF([8]Mides!F141=1,"X"," ")</f>
        <v xml:space="preserve"> </v>
      </c>
      <c r="E150" s="68" t="str">
        <f>IF([8]Mides!F141=2,"X"," ")</f>
        <v>X</v>
      </c>
      <c r="F150" s="69" t="str">
        <f>[8]Mides!B141</f>
        <v xml:space="preserve">menor de edad </v>
      </c>
      <c r="G150" s="68" t="str">
        <f>IF(AND([8]Mides!H141&gt;=1,[8]Mides!H141&lt;=14),"X"," ")</f>
        <v>X</v>
      </c>
      <c r="H150" s="68" t="str">
        <f>IF(AND([8]Mides!H141&gt;=14,[8]Mides!H141&lt;=30),"X"," ")</f>
        <v xml:space="preserve"> </v>
      </c>
      <c r="I150" s="68" t="str">
        <f>IF(AND([8]Mides!H141&gt;=31,[8]Mides!H141&lt;=60),"X","  ")</f>
        <v xml:space="preserve">  </v>
      </c>
      <c r="J150" s="68" t="str">
        <f>IF([8]Mides!H141&gt;60,"X", "  ")</f>
        <v xml:space="preserve">  </v>
      </c>
      <c r="K150" s="70">
        <f>[8]Mides!N141</f>
        <v>0</v>
      </c>
      <c r="L150" s="70">
        <f>[8]Mides!K141</f>
        <v>0</v>
      </c>
      <c r="M150" s="70">
        <f>[8]Mides!L141</f>
        <v>0</v>
      </c>
      <c r="N150" s="70" t="str">
        <f>[8]Mides!M141</f>
        <v>X</v>
      </c>
      <c r="O150" s="70">
        <f t="shared" si="2"/>
        <v>0</v>
      </c>
      <c r="P150" s="70" t="str">
        <f>[8]Mides!R141</f>
        <v>Guatemala</v>
      </c>
      <c r="Q150" s="70" t="str">
        <f>[8]Mides!S141</f>
        <v>Guatemala</v>
      </c>
      <c r="R150" s="10"/>
      <c r="S150" s="10"/>
      <c r="T150" s="10"/>
      <c r="U150" s="10"/>
      <c r="V150" s="10"/>
      <c r="W150" s="10"/>
      <c r="X150" s="10"/>
      <c r="Y150" s="10"/>
    </row>
    <row r="151" spans="2:25" x14ac:dyDescent="0.3">
      <c r="B151" s="66" t="str">
        <f>[8]Mides!E142</f>
        <v xml:space="preserve">María </v>
      </c>
      <c r="C151" s="67" t="str">
        <f>[8]Mides!D142</f>
        <v>Andrino</v>
      </c>
      <c r="D151" s="68" t="str">
        <f>IF([8]Mides!F142=1,"X"," ")</f>
        <v>X</v>
      </c>
      <c r="E151" s="68" t="str">
        <f>IF([8]Mides!F142=2,"X"," ")</f>
        <v xml:space="preserve"> </v>
      </c>
      <c r="F151" s="69">
        <f>[8]Mides!B142</f>
        <v>1662198860101</v>
      </c>
      <c r="G151" s="68" t="str">
        <f>IF(AND([8]Mides!H142&gt;=1,[8]Mides!H142&lt;=14),"X"," ")</f>
        <v xml:space="preserve"> </v>
      </c>
      <c r="H151" s="68" t="str">
        <f>IF(AND([8]Mides!H142&gt;=14,[8]Mides!H142&lt;=30),"X"," ")</f>
        <v xml:space="preserve"> </v>
      </c>
      <c r="I151" s="68" t="str">
        <f>IF(AND([8]Mides!H142&gt;=31,[8]Mides!H142&lt;=60),"X","  ")</f>
        <v xml:space="preserve">  </v>
      </c>
      <c r="J151" s="68" t="str">
        <f>IF([8]Mides!H142&gt;60,"X", "  ")</f>
        <v>X</v>
      </c>
      <c r="K151" s="70">
        <f>[8]Mides!N142</f>
        <v>0</v>
      </c>
      <c r="L151" s="70">
        <f>[8]Mides!K142</f>
        <v>0</v>
      </c>
      <c r="M151" s="70">
        <f>[8]Mides!L142</f>
        <v>0</v>
      </c>
      <c r="N151" s="70" t="str">
        <f>[8]Mides!M142</f>
        <v>X</v>
      </c>
      <c r="O151" s="70">
        <f t="shared" si="2"/>
        <v>0</v>
      </c>
      <c r="P151" s="70" t="str">
        <f>[8]Mides!R142</f>
        <v>Guatemala</v>
      </c>
      <c r="Q151" s="70" t="str">
        <f>[8]Mides!S142</f>
        <v>Guatemala</v>
      </c>
      <c r="R151" s="10"/>
      <c r="S151" s="10"/>
      <c r="T151" s="10"/>
      <c r="U151" s="10"/>
      <c r="V151" s="10"/>
      <c r="W151" s="10"/>
      <c r="X151" s="10"/>
      <c r="Y151" s="10"/>
    </row>
    <row r="152" spans="2:25" x14ac:dyDescent="0.3">
      <c r="B152" s="66" t="str">
        <f>[8]Mides!E143</f>
        <v>Iñaki</v>
      </c>
      <c r="C152" s="67" t="str">
        <f>[8]Mides!D143</f>
        <v>Camey</v>
      </c>
      <c r="D152" s="68" t="str">
        <f>IF([8]Mides!F143=1,"X"," ")</f>
        <v xml:space="preserve"> </v>
      </c>
      <c r="E152" s="68" t="str">
        <f>IF([8]Mides!F143=2,"X"," ")</f>
        <v>X</v>
      </c>
      <c r="F152" s="69" t="str">
        <f>[8]Mides!B143</f>
        <v xml:space="preserve">menor de edad </v>
      </c>
      <c r="G152" s="68" t="str">
        <f>IF(AND([8]Mides!H143&gt;=1,[8]Mides!H143&lt;=14),"X"," ")</f>
        <v>X</v>
      </c>
      <c r="H152" s="68" t="str">
        <f>IF(AND([8]Mides!H143&gt;=14,[8]Mides!H143&lt;=30),"X"," ")</f>
        <v xml:space="preserve"> </v>
      </c>
      <c r="I152" s="68" t="str">
        <f>IF(AND([8]Mides!H143&gt;=31,[8]Mides!H143&lt;=60),"X","  ")</f>
        <v xml:space="preserve">  </v>
      </c>
      <c r="J152" s="68" t="str">
        <f>IF([8]Mides!H143&gt;60,"X", "  ")</f>
        <v xml:space="preserve">  </v>
      </c>
      <c r="K152" s="70">
        <f>[8]Mides!N143</f>
        <v>0</v>
      </c>
      <c r="L152" s="70">
        <f>[8]Mides!K143</f>
        <v>0</v>
      </c>
      <c r="M152" s="70">
        <f>[8]Mides!L143</f>
        <v>0</v>
      </c>
      <c r="N152" s="70" t="str">
        <f>[8]Mides!M143</f>
        <v>X</v>
      </c>
      <c r="O152" s="70">
        <f t="shared" si="2"/>
        <v>0</v>
      </c>
      <c r="P152" s="70" t="str">
        <f>[8]Mides!R143</f>
        <v>Guatemala</v>
      </c>
      <c r="Q152" s="70" t="str">
        <f>[8]Mides!S143</f>
        <v>Guatemala</v>
      </c>
      <c r="R152" s="10"/>
      <c r="S152" s="10"/>
      <c r="T152" s="10"/>
      <c r="U152" s="10"/>
      <c r="V152" s="10"/>
      <c r="W152" s="10"/>
      <c r="X152" s="10"/>
      <c r="Y152" s="10"/>
    </row>
    <row r="153" spans="2:25" x14ac:dyDescent="0.3">
      <c r="B153" s="66" t="str">
        <f>[8]Mides!E144</f>
        <v>Ian</v>
      </c>
      <c r="C153" s="67" t="str">
        <f>[8]Mides!D144</f>
        <v>López</v>
      </c>
      <c r="D153" s="68" t="str">
        <f>IF([8]Mides!F144=1,"X"," ")</f>
        <v xml:space="preserve"> </v>
      </c>
      <c r="E153" s="68" t="str">
        <f>IF([8]Mides!F144=2,"X"," ")</f>
        <v>X</v>
      </c>
      <c r="F153" s="69" t="str">
        <f>[8]Mides!B144</f>
        <v xml:space="preserve">menor de edad </v>
      </c>
      <c r="G153" s="68" t="str">
        <f>IF(AND([8]Mides!H144&gt;=1,[8]Mides!H144&lt;=14),"X"," ")</f>
        <v>X</v>
      </c>
      <c r="H153" s="68" t="str">
        <f>IF(AND([8]Mides!H144&gt;=14,[8]Mides!H144&lt;=30),"X"," ")</f>
        <v xml:space="preserve"> </v>
      </c>
      <c r="I153" s="68" t="str">
        <f>IF(AND([8]Mides!H144&gt;=31,[8]Mides!H144&lt;=60),"X","  ")</f>
        <v xml:space="preserve">  </v>
      </c>
      <c r="J153" s="68" t="str">
        <f>IF([8]Mides!H144&gt;60,"X", "  ")</f>
        <v xml:space="preserve">  </v>
      </c>
      <c r="K153" s="70">
        <f>[8]Mides!N144</f>
        <v>0</v>
      </c>
      <c r="L153" s="70">
        <f>[8]Mides!K144</f>
        <v>0</v>
      </c>
      <c r="M153" s="70">
        <f>[8]Mides!L144</f>
        <v>0</v>
      </c>
      <c r="N153" s="70" t="str">
        <f>[8]Mides!M144</f>
        <v>X</v>
      </c>
      <c r="O153" s="70">
        <f t="shared" si="2"/>
        <v>0</v>
      </c>
      <c r="P153" s="70" t="str">
        <f>[8]Mides!R144</f>
        <v>Guatemala</v>
      </c>
      <c r="Q153" s="70" t="str">
        <f>[8]Mides!S144</f>
        <v>Guatemala</v>
      </c>
      <c r="R153" s="10"/>
      <c r="S153" s="10"/>
      <c r="T153" s="10"/>
      <c r="U153" s="10"/>
      <c r="V153" s="10"/>
      <c r="W153" s="10"/>
      <c r="X153" s="10"/>
      <c r="Y153" s="10"/>
    </row>
    <row r="154" spans="2:25" x14ac:dyDescent="0.3">
      <c r="B154" s="66" t="str">
        <f>[8]Mides!E145</f>
        <v>Maryoly</v>
      </c>
      <c r="C154" s="67" t="str">
        <f>[8]Mides!D145</f>
        <v>Alvarez</v>
      </c>
      <c r="D154" s="68" t="str">
        <f>IF([8]Mides!F145=1,"X"," ")</f>
        <v>X</v>
      </c>
      <c r="E154" s="68" t="str">
        <f>IF([8]Mides!F145=2,"X"," ")</f>
        <v xml:space="preserve"> </v>
      </c>
      <c r="F154" s="69" t="str">
        <f>[8]Mides!B145</f>
        <v xml:space="preserve">menor de edad </v>
      </c>
      <c r="G154" s="68" t="str">
        <f>IF(AND([8]Mides!H145&gt;=1,[8]Mides!H145&lt;=14),"X"," ")</f>
        <v>X</v>
      </c>
      <c r="H154" s="68" t="str">
        <f>IF(AND([8]Mides!H145&gt;=14,[8]Mides!H145&lt;=30),"X"," ")</f>
        <v xml:space="preserve"> </v>
      </c>
      <c r="I154" s="68" t="str">
        <f>IF(AND([8]Mides!H145&gt;=31,[8]Mides!H145&lt;=60),"X","  ")</f>
        <v xml:space="preserve">  </v>
      </c>
      <c r="J154" s="68" t="str">
        <f>IF([8]Mides!H145&gt;60,"X", "  ")</f>
        <v xml:space="preserve">  </v>
      </c>
      <c r="K154" s="70">
        <f>[8]Mides!N145</f>
        <v>0</v>
      </c>
      <c r="L154" s="70">
        <f>[8]Mides!K145</f>
        <v>0</v>
      </c>
      <c r="M154" s="70">
        <f>[8]Mides!L145</f>
        <v>0</v>
      </c>
      <c r="N154" s="70" t="str">
        <f>[8]Mides!M145</f>
        <v>X</v>
      </c>
      <c r="O154" s="70">
        <f t="shared" si="2"/>
        <v>0</v>
      </c>
      <c r="P154" s="70" t="str">
        <f>[8]Mides!R145</f>
        <v>Guatemala</v>
      </c>
      <c r="Q154" s="70" t="str">
        <f>[8]Mides!S145</f>
        <v>Guatemala</v>
      </c>
      <c r="R154" s="10"/>
      <c r="S154" s="10"/>
      <c r="T154" s="10"/>
      <c r="U154" s="10"/>
      <c r="V154" s="10"/>
      <c r="W154" s="10"/>
      <c r="X154" s="10"/>
      <c r="Y154" s="10"/>
    </row>
    <row r="155" spans="2:25" x14ac:dyDescent="0.3">
      <c r="B155" s="66" t="str">
        <f>[8]Mides!E146</f>
        <v xml:space="preserve">Fatima </v>
      </c>
      <c r="C155" s="67" t="str">
        <f>[8]Mides!D146</f>
        <v>Flores</v>
      </c>
      <c r="D155" s="68" t="str">
        <f>IF([8]Mides!F146=1,"X"," ")</f>
        <v>X</v>
      </c>
      <c r="E155" s="68" t="str">
        <f>IF([8]Mides!F146=2,"X"," ")</f>
        <v xml:space="preserve"> </v>
      </c>
      <c r="F155" s="69" t="str">
        <f>[8]Mides!B146</f>
        <v xml:space="preserve">menor de edad </v>
      </c>
      <c r="G155" s="68" t="str">
        <f>IF(AND([8]Mides!H146&gt;=1,[8]Mides!H146&lt;=14),"X"," ")</f>
        <v>X</v>
      </c>
      <c r="H155" s="68" t="str">
        <f>IF(AND([8]Mides!H146&gt;=14,[8]Mides!H146&lt;=30),"X"," ")</f>
        <v xml:space="preserve"> </v>
      </c>
      <c r="I155" s="68" t="str">
        <f>IF(AND([8]Mides!H146&gt;=31,[8]Mides!H146&lt;=60),"X","  ")</f>
        <v xml:space="preserve">  </v>
      </c>
      <c r="J155" s="68" t="str">
        <f>IF([8]Mides!H146&gt;60,"X", "  ")</f>
        <v xml:space="preserve">  </v>
      </c>
      <c r="K155" s="70">
        <f>[8]Mides!N146</f>
        <v>0</v>
      </c>
      <c r="L155" s="70">
        <f>[8]Mides!K146</f>
        <v>0</v>
      </c>
      <c r="M155" s="70">
        <f>[8]Mides!L146</f>
        <v>0</v>
      </c>
      <c r="N155" s="70" t="str">
        <f>[8]Mides!M146</f>
        <v>X</v>
      </c>
      <c r="O155" s="70">
        <f t="shared" si="2"/>
        <v>0</v>
      </c>
      <c r="P155" s="70" t="str">
        <f>[8]Mides!R146</f>
        <v>Guatemala</v>
      </c>
      <c r="Q155" s="70" t="str">
        <f>[8]Mides!S146</f>
        <v>Guatemala</v>
      </c>
      <c r="R155" s="10"/>
      <c r="S155" s="10"/>
      <c r="T155" s="10"/>
      <c r="U155" s="10"/>
      <c r="V155" s="10"/>
      <c r="W155" s="10"/>
      <c r="X155" s="10"/>
      <c r="Y155" s="10"/>
    </row>
    <row r="156" spans="2:25" x14ac:dyDescent="0.3">
      <c r="B156" s="66" t="str">
        <f>[8]Mides!E147</f>
        <v>Gladiz</v>
      </c>
      <c r="C156" s="67" t="str">
        <f>[8]Mides!D147</f>
        <v>Corado</v>
      </c>
      <c r="D156" s="68" t="str">
        <f>IF([8]Mides!F147=1,"X"," ")</f>
        <v>X</v>
      </c>
      <c r="E156" s="68" t="str">
        <f>IF([8]Mides!F147=2,"X"," ")</f>
        <v xml:space="preserve"> </v>
      </c>
      <c r="F156" s="69">
        <f>[8]Mides!B147</f>
        <v>2541656640101</v>
      </c>
      <c r="G156" s="68" t="str">
        <f>IF(AND([8]Mides!H147&gt;=1,[8]Mides!H147&lt;=14),"X"," ")</f>
        <v xml:space="preserve"> </v>
      </c>
      <c r="H156" s="68" t="str">
        <f>IF(AND([8]Mides!H147&gt;=14,[8]Mides!H147&lt;=30),"X"," ")</f>
        <v xml:space="preserve"> </v>
      </c>
      <c r="I156" s="68" t="str">
        <f>IF(AND([8]Mides!H147&gt;=31,[8]Mides!H147&lt;=60),"X","  ")</f>
        <v>X</v>
      </c>
      <c r="J156" s="68" t="str">
        <f>IF([8]Mides!H147&gt;60,"X", "  ")</f>
        <v xml:space="preserve">  </v>
      </c>
      <c r="K156" s="70">
        <f>[8]Mides!N147</f>
        <v>0</v>
      </c>
      <c r="L156" s="70">
        <f>[8]Mides!K147</f>
        <v>0</v>
      </c>
      <c r="M156" s="70">
        <f>[8]Mides!L147</f>
        <v>0</v>
      </c>
      <c r="N156" s="70" t="str">
        <f>[8]Mides!M147</f>
        <v>X</v>
      </c>
      <c r="O156" s="70">
        <f t="shared" si="2"/>
        <v>0</v>
      </c>
      <c r="P156" s="70" t="str">
        <f>[8]Mides!R147</f>
        <v>Guatemala</v>
      </c>
      <c r="Q156" s="70" t="str">
        <f>[8]Mides!S147</f>
        <v>Guatemala</v>
      </c>
      <c r="R156" s="10"/>
      <c r="S156" s="10"/>
      <c r="T156" s="10"/>
      <c r="U156" s="10"/>
      <c r="V156" s="10"/>
      <c r="W156" s="10"/>
      <c r="X156" s="10"/>
      <c r="Y156" s="10"/>
    </row>
    <row r="157" spans="2:25" x14ac:dyDescent="0.3">
      <c r="B157" s="66" t="str">
        <f>[8]Mides!E148</f>
        <v xml:space="preserve">Daniela </v>
      </c>
      <c r="C157" s="67" t="str">
        <f>[8]Mides!D148</f>
        <v>Rodriguez</v>
      </c>
      <c r="D157" s="68" t="str">
        <f>IF([8]Mides!F148=1,"X"," ")</f>
        <v>X</v>
      </c>
      <c r="E157" s="68" t="str">
        <f>IF([8]Mides!F148=2,"X"," ")</f>
        <v xml:space="preserve"> </v>
      </c>
      <c r="F157" s="69" t="str">
        <f>[8]Mides!B148</f>
        <v xml:space="preserve">menor de edad </v>
      </c>
      <c r="G157" s="68" t="str">
        <f>IF(AND([8]Mides!H148&gt;=1,[8]Mides!H148&lt;=14),"X"," ")</f>
        <v xml:space="preserve"> </v>
      </c>
      <c r="H157" s="68" t="str">
        <f>IF(AND([8]Mides!H148&gt;=14,[8]Mides!H148&lt;=30),"X"," ")</f>
        <v>X</v>
      </c>
      <c r="I157" s="68" t="str">
        <f>IF(AND([8]Mides!H148&gt;=31,[8]Mides!H148&lt;=60),"X","  ")</f>
        <v xml:space="preserve">  </v>
      </c>
      <c r="J157" s="68" t="str">
        <f>IF([8]Mides!H148&gt;60,"X", "  ")</f>
        <v xml:space="preserve">  </v>
      </c>
      <c r="K157" s="70">
        <f>[8]Mides!N148</f>
        <v>0</v>
      </c>
      <c r="L157" s="70">
        <f>[8]Mides!K148</f>
        <v>0</v>
      </c>
      <c r="M157" s="70">
        <f>[8]Mides!L148</f>
        <v>0</v>
      </c>
      <c r="N157" s="70" t="str">
        <f>[8]Mides!M148</f>
        <v>X</v>
      </c>
      <c r="O157" s="70">
        <f t="shared" si="2"/>
        <v>0</v>
      </c>
      <c r="P157" s="70" t="str">
        <f>[8]Mides!R148</f>
        <v>Guatemala</v>
      </c>
      <c r="Q157" s="70" t="str">
        <f>[8]Mides!S148</f>
        <v>Guatemala</v>
      </c>
      <c r="R157" s="10"/>
      <c r="S157" s="10"/>
      <c r="T157" s="10"/>
      <c r="U157" s="10"/>
      <c r="V157" s="10"/>
      <c r="W157" s="10"/>
      <c r="X157" s="10"/>
      <c r="Y157" s="10"/>
    </row>
    <row r="158" spans="2:25" x14ac:dyDescent="0.3">
      <c r="B158" s="66" t="str">
        <f>[8]Mides!E149</f>
        <v>Ashley</v>
      </c>
      <c r="C158" s="67" t="str">
        <f>[8]Mides!D149</f>
        <v>García</v>
      </c>
      <c r="D158" s="68" t="str">
        <f>IF([8]Mides!F149=1,"X"," ")</f>
        <v>X</v>
      </c>
      <c r="E158" s="68" t="str">
        <f>IF([8]Mides!F149=2,"X"," ")</f>
        <v xml:space="preserve"> </v>
      </c>
      <c r="F158" s="69" t="str">
        <f>[8]Mides!B149</f>
        <v xml:space="preserve">menor de edad </v>
      </c>
      <c r="G158" s="68" t="str">
        <f>IF(AND([8]Mides!H149&gt;=1,[8]Mides!H149&lt;=14),"X"," ")</f>
        <v xml:space="preserve"> </v>
      </c>
      <c r="H158" s="68" t="str">
        <f>IF(AND([8]Mides!H149&gt;=14,[8]Mides!H149&lt;=30),"X"," ")</f>
        <v>X</v>
      </c>
      <c r="I158" s="68" t="str">
        <f>IF(AND([8]Mides!H149&gt;=31,[8]Mides!H149&lt;=60),"X","  ")</f>
        <v xml:space="preserve">  </v>
      </c>
      <c r="J158" s="68" t="str">
        <f>IF([8]Mides!H149&gt;60,"X", "  ")</f>
        <v xml:space="preserve">  </v>
      </c>
      <c r="K158" s="70">
        <f>[8]Mides!N149</f>
        <v>0</v>
      </c>
      <c r="L158" s="70">
        <f>[8]Mides!K149</f>
        <v>0</v>
      </c>
      <c r="M158" s="70">
        <f>[8]Mides!L149</f>
        <v>0</v>
      </c>
      <c r="N158" s="70" t="str">
        <f>[8]Mides!M149</f>
        <v>X</v>
      </c>
      <c r="O158" s="70">
        <f t="shared" si="2"/>
        <v>0</v>
      </c>
      <c r="P158" s="70" t="str">
        <f>[8]Mides!R149</f>
        <v>Guatemala</v>
      </c>
      <c r="Q158" s="70" t="str">
        <f>[8]Mides!S149</f>
        <v>Guatemala</v>
      </c>
      <c r="R158" s="10"/>
      <c r="S158" s="10"/>
      <c r="T158" s="10"/>
      <c r="U158" s="10"/>
      <c r="V158" s="10"/>
      <c r="W158" s="10"/>
      <c r="X158" s="10"/>
      <c r="Y158" s="10"/>
    </row>
    <row r="159" spans="2:25" x14ac:dyDescent="0.3">
      <c r="B159" s="66" t="str">
        <f>[8]Mides!E150</f>
        <v>Ana</v>
      </c>
      <c r="C159" s="67" t="str">
        <f>[8]Mides!D150</f>
        <v>Sanchez</v>
      </c>
      <c r="D159" s="68" t="str">
        <f>IF([8]Mides!F150=1,"X"," ")</f>
        <v>X</v>
      </c>
      <c r="E159" s="68" t="str">
        <f>IF([8]Mides!F150=2,"X"," ")</f>
        <v xml:space="preserve"> </v>
      </c>
      <c r="F159" s="69">
        <f>[8]Mides!B150</f>
        <v>2395596730102</v>
      </c>
      <c r="G159" s="68" t="str">
        <f>IF(AND([8]Mides!H150&gt;=1,[8]Mides!H150&lt;=14),"X"," ")</f>
        <v xml:space="preserve"> </v>
      </c>
      <c r="H159" s="68" t="str">
        <f>IF(AND([8]Mides!H150&gt;=14,[8]Mides!H150&lt;=30),"X"," ")</f>
        <v xml:space="preserve"> </v>
      </c>
      <c r="I159" s="68" t="str">
        <f>IF(AND([8]Mides!H150&gt;=31,[8]Mides!H150&lt;=60),"X","  ")</f>
        <v>X</v>
      </c>
      <c r="J159" s="68" t="str">
        <f>IF([8]Mides!H150&gt;60,"X", "  ")</f>
        <v xml:space="preserve">  </v>
      </c>
      <c r="K159" s="70">
        <f>[8]Mides!N150</f>
        <v>0</v>
      </c>
      <c r="L159" s="70">
        <f>[8]Mides!K150</f>
        <v>0</v>
      </c>
      <c r="M159" s="70">
        <f>[8]Mides!L150</f>
        <v>0</v>
      </c>
      <c r="N159" s="70" t="str">
        <f>[8]Mides!M150</f>
        <v>X</v>
      </c>
      <c r="O159" s="70">
        <f t="shared" si="2"/>
        <v>0</v>
      </c>
      <c r="P159" s="70" t="str">
        <f>[8]Mides!R150</f>
        <v>Guatemala</v>
      </c>
      <c r="Q159" s="70" t="str">
        <f>[8]Mides!S150</f>
        <v>Guatemala</v>
      </c>
      <c r="R159" s="10"/>
      <c r="S159" s="10"/>
      <c r="T159" s="10"/>
      <c r="U159" s="10"/>
      <c r="V159" s="10"/>
      <c r="W159" s="10"/>
      <c r="X159" s="10"/>
      <c r="Y159" s="10"/>
    </row>
    <row r="160" spans="2:25" x14ac:dyDescent="0.3">
      <c r="B160" s="66" t="str">
        <f>[8]Mides!E151</f>
        <v>Melany</v>
      </c>
      <c r="C160" s="67" t="str">
        <f>[8]Mides!D151</f>
        <v>Morales</v>
      </c>
      <c r="D160" s="68" t="str">
        <f>IF([8]Mides!F151=1,"X"," ")</f>
        <v>X</v>
      </c>
      <c r="E160" s="68" t="str">
        <f>IF([8]Mides!F151=2,"X"," ")</f>
        <v xml:space="preserve"> </v>
      </c>
      <c r="F160" s="69">
        <f>[8]Mides!B151</f>
        <v>2247961780101</v>
      </c>
      <c r="G160" s="68" t="str">
        <f>IF(AND([8]Mides!H151&gt;=1,[8]Mides!H151&lt;=14),"X"," ")</f>
        <v xml:space="preserve"> </v>
      </c>
      <c r="H160" s="68" t="str">
        <f>IF(AND([8]Mides!H151&gt;=14,[8]Mides!H151&lt;=30),"X"," ")</f>
        <v>X</v>
      </c>
      <c r="I160" s="68" t="str">
        <f>IF(AND([8]Mides!H151&gt;=31,[8]Mides!H151&lt;=60),"X","  ")</f>
        <v xml:space="preserve">  </v>
      </c>
      <c r="J160" s="68" t="str">
        <f>IF([8]Mides!H151&gt;60,"X", "  ")</f>
        <v xml:space="preserve">  </v>
      </c>
      <c r="K160" s="70">
        <f>[8]Mides!N151</f>
        <v>0</v>
      </c>
      <c r="L160" s="70">
        <f>[8]Mides!K151</f>
        <v>0</v>
      </c>
      <c r="M160" s="70">
        <f>[8]Mides!L151</f>
        <v>0</v>
      </c>
      <c r="N160" s="70" t="str">
        <f>[8]Mides!M151</f>
        <v>X</v>
      </c>
      <c r="O160" s="70">
        <f t="shared" si="2"/>
        <v>0</v>
      </c>
      <c r="P160" s="70" t="str">
        <f>[8]Mides!R151</f>
        <v>Guatemala</v>
      </c>
      <c r="Q160" s="70" t="str">
        <f>[8]Mides!S151</f>
        <v>Guatemala</v>
      </c>
      <c r="R160" s="10"/>
      <c r="S160" s="10"/>
      <c r="T160" s="10"/>
      <c r="U160" s="10"/>
      <c r="V160" s="10"/>
      <c r="W160" s="10"/>
      <c r="X160" s="10"/>
      <c r="Y160" s="10"/>
    </row>
    <row r="161" spans="2:25" x14ac:dyDescent="0.3">
      <c r="B161" s="66" t="str">
        <f>[8]Mides!E152</f>
        <v>Mamerta</v>
      </c>
      <c r="C161" s="67" t="str">
        <f>[8]Mides!D152</f>
        <v>Coronado</v>
      </c>
      <c r="D161" s="68" t="str">
        <f>IF([8]Mides!F152=1,"X"," ")</f>
        <v>X</v>
      </c>
      <c r="E161" s="68" t="str">
        <f>IF([8]Mides!F152=2,"X"," ")</f>
        <v xml:space="preserve"> </v>
      </c>
      <c r="F161" s="69">
        <f>[8]Mides!B152</f>
        <v>2345994640917</v>
      </c>
      <c r="G161" s="68" t="str">
        <f>IF(AND([8]Mides!H152&gt;=1,[8]Mides!H152&lt;=14),"X"," ")</f>
        <v xml:space="preserve"> </v>
      </c>
      <c r="H161" s="68" t="str">
        <f>IF(AND([8]Mides!H152&gt;=14,[8]Mides!H152&lt;=30),"X"," ")</f>
        <v xml:space="preserve"> </v>
      </c>
      <c r="I161" s="68" t="str">
        <f>IF(AND([8]Mides!H152&gt;=31,[8]Mides!H152&lt;=60),"X","  ")</f>
        <v>X</v>
      </c>
      <c r="J161" s="68" t="str">
        <f>IF([8]Mides!H152&gt;60,"X", "  ")</f>
        <v xml:space="preserve">  </v>
      </c>
      <c r="K161" s="70">
        <f>[8]Mides!N152</f>
        <v>0</v>
      </c>
      <c r="L161" s="70">
        <f>[8]Mides!K152</f>
        <v>0</v>
      </c>
      <c r="M161" s="70">
        <f>[8]Mides!L152</f>
        <v>0</v>
      </c>
      <c r="N161" s="70" t="str">
        <f>[8]Mides!M152</f>
        <v>X</v>
      </c>
      <c r="O161" s="70">
        <f t="shared" si="2"/>
        <v>0</v>
      </c>
      <c r="P161" s="70" t="str">
        <f>[8]Mides!R152</f>
        <v>Quetzaltenango</v>
      </c>
      <c r="Q161" s="70" t="str">
        <f>[8]Mides!S152</f>
        <v>Colomba</v>
      </c>
      <c r="R161" s="10"/>
      <c r="S161" s="10"/>
      <c r="T161" s="10"/>
      <c r="U161" s="10"/>
      <c r="V161" s="10"/>
      <c r="W161" s="10"/>
      <c r="X161" s="10"/>
      <c r="Y161" s="10"/>
    </row>
    <row r="162" spans="2:25" x14ac:dyDescent="0.3">
      <c r="B162" s="66" t="str">
        <f>[8]Mides!E153</f>
        <v>Alessandro</v>
      </c>
      <c r="C162" s="67" t="str">
        <f>[8]Mides!D153</f>
        <v>Peréz</v>
      </c>
      <c r="D162" s="68" t="str">
        <f>IF([8]Mides!F153=1,"X"," ")</f>
        <v xml:space="preserve"> </v>
      </c>
      <c r="E162" s="68" t="str">
        <f>IF([8]Mides!F153=2,"X"," ")</f>
        <v>X</v>
      </c>
      <c r="F162" s="69" t="str">
        <f>[8]Mides!B153</f>
        <v xml:space="preserve">menor de edad </v>
      </c>
      <c r="G162" s="68" t="str">
        <f>IF(AND([8]Mides!H153&gt;=1,[8]Mides!H153&lt;=14),"X"," ")</f>
        <v>X</v>
      </c>
      <c r="H162" s="68" t="str">
        <f>IF(AND([8]Mides!H153&gt;=14,[8]Mides!H153&lt;=30),"X"," ")</f>
        <v xml:space="preserve"> </v>
      </c>
      <c r="I162" s="68" t="str">
        <f>IF(AND([8]Mides!H153&gt;=31,[8]Mides!H153&lt;=60),"X","  ")</f>
        <v xml:space="preserve">  </v>
      </c>
      <c r="J162" s="68" t="str">
        <f>IF([8]Mides!H153&gt;60,"X", "  ")</f>
        <v xml:space="preserve">  </v>
      </c>
      <c r="K162" s="70">
        <f>[8]Mides!N153</f>
        <v>0</v>
      </c>
      <c r="L162" s="70">
        <f>[8]Mides!K153</f>
        <v>0</v>
      </c>
      <c r="M162" s="70">
        <f>[8]Mides!L153</f>
        <v>0</v>
      </c>
      <c r="N162" s="70" t="str">
        <f>[8]Mides!M153</f>
        <v>X</v>
      </c>
      <c r="O162" s="70">
        <f t="shared" si="2"/>
        <v>0</v>
      </c>
      <c r="P162" s="70" t="str">
        <f>[8]Mides!R153</f>
        <v>Guatemala</v>
      </c>
      <c r="Q162" s="70" t="str">
        <f>[8]Mides!S153</f>
        <v>Guatemala</v>
      </c>
      <c r="R162" s="10"/>
      <c r="S162" s="10"/>
      <c r="T162" s="10"/>
      <c r="U162" s="10"/>
      <c r="V162" s="10"/>
      <c r="W162" s="10"/>
      <c r="X162" s="10"/>
      <c r="Y162" s="10"/>
    </row>
    <row r="163" spans="2:25" x14ac:dyDescent="0.3">
      <c r="B163" s="66" t="str">
        <f>[8]Mides!E154</f>
        <v>Marlon</v>
      </c>
      <c r="C163" s="67" t="str">
        <f>[8]Mides!D154</f>
        <v>Barrientos</v>
      </c>
      <c r="D163" s="68" t="str">
        <f>IF([8]Mides!F154=1,"X"," ")</f>
        <v xml:space="preserve"> </v>
      </c>
      <c r="E163" s="68" t="str">
        <f>IF([8]Mides!F154=2,"X"," ")</f>
        <v>X</v>
      </c>
      <c r="F163" s="69" t="str">
        <f>[8]Mides!B154</f>
        <v xml:space="preserve">menor de edad </v>
      </c>
      <c r="G163" s="68" t="str">
        <f>IF(AND([8]Mides!H154&gt;=1,[8]Mides!H154&lt;=14),"X"," ")</f>
        <v xml:space="preserve"> </v>
      </c>
      <c r="H163" s="68" t="str">
        <f>IF(AND([8]Mides!H154&gt;=14,[8]Mides!H154&lt;=30),"X"," ")</f>
        <v>X</v>
      </c>
      <c r="I163" s="68" t="str">
        <f>IF(AND([8]Mides!H154&gt;=31,[8]Mides!H154&lt;=60),"X","  ")</f>
        <v xml:space="preserve">  </v>
      </c>
      <c r="J163" s="68" t="str">
        <f>IF([8]Mides!H154&gt;60,"X", "  ")</f>
        <v xml:space="preserve">  </v>
      </c>
      <c r="K163" s="70">
        <f>[8]Mides!N154</f>
        <v>0</v>
      </c>
      <c r="L163" s="70">
        <f>[8]Mides!K154</f>
        <v>0</v>
      </c>
      <c r="M163" s="70">
        <f>[8]Mides!L154</f>
        <v>0</v>
      </c>
      <c r="N163" s="70" t="str">
        <f>[8]Mides!M154</f>
        <v>X</v>
      </c>
      <c r="O163" s="70">
        <f t="shared" si="2"/>
        <v>0</v>
      </c>
      <c r="P163" s="70" t="str">
        <f>[8]Mides!R154</f>
        <v>Guatemala</v>
      </c>
      <c r="Q163" s="70" t="str">
        <f>[8]Mides!S154</f>
        <v>Guatemala</v>
      </c>
      <c r="R163" s="10"/>
      <c r="S163" s="10"/>
      <c r="T163" s="10"/>
      <c r="U163" s="10"/>
      <c r="V163" s="10"/>
      <c r="W163" s="10"/>
      <c r="X163" s="10"/>
      <c r="Y163" s="10"/>
    </row>
    <row r="164" spans="2:25" x14ac:dyDescent="0.3">
      <c r="B164" s="66" t="str">
        <f>[8]Mides!E155</f>
        <v>Ingrid</v>
      </c>
      <c r="C164" s="67" t="str">
        <f>[8]Mides!D155</f>
        <v xml:space="preserve">Zacarìas </v>
      </c>
      <c r="D164" s="68" t="str">
        <f>IF([8]Mides!F155=1,"X"," ")</f>
        <v>X</v>
      </c>
      <c r="E164" s="68" t="str">
        <f>IF([8]Mides!F155=2,"X"," ")</f>
        <v xml:space="preserve"> </v>
      </c>
      <c r="F164" s="69">
        <f>[8]Mides!B155</f>
        <v>2598889820101</v>
      </c>
      <c r="G164" s="68" t="str">
        <f>IF(AND([8]Mides!H155&gt;=1,[8]Mides!H155&lt;=14),"X"," ")</f>
        <v xml:space="preserve"> </v>
      </c>
      <c r="H164" s="68" t="str">
        <f>IF(AND([8]Mides!H155&gt;=14,[8]Mides!H155&lt;=30),"X"," ")</f>
        <v xml:space="preserve"> </v>
      </c>
      <c r="I164" s="68" t="str">
        <f>IF(AND([8]Mides!H155&gt;=31,[8]Mides!H155&lt;=60),"X","  ")</f>
        <v>X</v>
      </c>
      <c r="J164" s="68" t="str">
        <f>IF([8]Mides!H155&gt;60,"X", "  ")</f>
        <v xml:space="preserve">  </v>
      </c>
      <c r="K164" s="70">
        <f>[8]Mides!N155</f>
        <v>0</v>
      </c>
      <c r="L164" s="70">
        <f>[8]Mides!K155</f>
        <v>0</v>
      </c>
      <c r="M164" s="70">
        <f>[8]Mides!L155</f>
        <v>0</v>
      </c>
      <c r="N164" s="70" t="str">
        <f>[8]Mides!M155</f>
        <v>X</v>
      </c>
      <c r="O164" s="70">
        <f t="shared" si="2"/>
        <v>0</v>
      </c>
      <c r="P164" s="70" t="str">
        <f>[8]Mides!R155</f>
        <v>Guatemala</v>
      </c>
      <c r="Q164" s="70" t="str">
        <f>[8]Mides!S155</f>
        <v>Guatemala</v>
      </c>
      <c r="R164" s="10"/>
      <c r="S164" s="10"/>
      <c r="T164" s="10"/>
      <c r="U164" s="10"/>
      <c r="V164" s="10"/>
      <c r="W164" s="10"/>
      <c r="X164" s="10"/>
      <c r="Y164" s="10"/>
    </row>
    <row r="165" spans="2:25" x14ac:dyDescent="0.3">
      <c r="B165" s="66" t="str">
        <f>[8]Mides!E156</f>
        <v>Natalì</v>
      </c>
      <c r="C165" s="67" t="str">
        <f>[8]Mides!D156</f>
        <v>Arenales</v>
      </c>
      <c r="D165" s="68" t="str">
        <f>IF([8]Mides!F156=1,"X"," ")</f>
        <v>X</v>
      </c>
      <c r="E165" s="68" t="str">
        <f>IF([8]Mides!F156=2,"X"," ")</f>
        <v xml:space="preserve"> </v>
      </c>
      <c r="F165" s="69">
        <f>[8]Mides!B156</f>
        <v>1627809660101</v>
      </c>
      <c r="G165" s="68" t="str">
        <f>IF(AND([8]Mides!H156&gt;=1,[8]Mides!H156&lt;=14),"X"," ")</f>
        <v xml:space="preserve"> </v>
      </c>
      <c r="H165" s="68" t="str">
        <f>IF(AND([8]Mides!H156&gt;=14,[8]Mides!H156&lt;=30),"X"," ")</f>
        <v xml:space="preserve"> </v>
      </c>
      <c r="I165" s="68" t="str">
        <f>IF(AND([8]Mides!H156&gt;=31,[8]Mides!H156&lt;=60),"X","  ")</f>
        <v>X</v>
      </c>
      <c r="J165" s="68" t="str">
        <f>IF([8]Mides!H156&gt;60,"X", "  ")</f>
        <v xml:space="preserve">  </v>
      </c>
      <c r="K165" s="70">
        <f>[8]Mides!N156</f>
        <v>0</v>
      </c>
      <c r="L165" s="70">
        <f>[8]Mides!K156</f>
        <v>0</v>
      </c>
      <c r="M165" s="70">
        <f>[8]Mides!L156</f>
        <v>0</v>
      </c>
      <c r="N165" s="70" t="str">
        <f>[8]Mides!M156</f>
        <v>X</v>
      </c>
      <c r="O165" s="70">
        <f t="shared" si="2"/>
        <v>0</v>
      </c>
      <c r="P165" s="70" t="str">
        <f>[8]Mides!R156</f>
        <v>Guatemala</v>
      </c>
      <c r="Q165" s="70" t="str">
        <f>[8]Mides!S156</f>
        <v>Guatemala</v>
      </c>
      <c r="R165" s="10"/>
      <c r="S165" s="10"/>
      <c r="T165" s="10"/>
      <c r="U165" s="10"/>
      <c r="V165" s="10"/>
      <c r="W165" s="10"/>
      <c r="X165" s="10"/>
      <c r="Y165" s="10"/>
    </row>
    <row r="166" spans="2:25" x14ac:dyDescent="0.3">
      <c r="B166" s="66" t="str">
        <f>[8]Mides!E157</f>
        <v>Hugo</v>
      </c>
      <c r="C166" s="67" t="str">
        <f>[8]Mides!D157</f>
        <v>Melgar</v>
      </c>
      <c r="D166" s="68" t="str">
        <f>IF([8]Mides!F157=1,"X"," ")</f>
        <v xml:space="preserve"> </v>
      </c>
      <c r="E166" s="68" t="str">
        <f>IF([8]Mides!F157=2,"X"," ")</f>
        <v>X</v>
      </c>
      <c r="F166" s="69">
        <f>[8]Mides!B157</f>
        <v>2423094290101</v>
      </c>
      <c r="G166" s="68" t="str">
        <f>IF(AND([8]Mides!H157&gt;=1,[8]Mides!H157&lt;=14),"X"," ")</f>
        <v xml:space="preserve"> </v>
      </c>
      <c r="H166" s="68" t="str">
        <f>IF(AND([8]Mides!H157&gt;=14,[8]Mides!H157&lt;=30),"X"," ")</f>
        <v xml:space="preserve"> </v>
      </c>
      <c r="I166" s="68" t="str">
        <f>IF(AND([8]Mides!H157&gt;=31,[8]Mides!H157&lt;=60),"X","  ")</f>
        <v xml:space="preserve">  </v>
      </c>
      <c r="J166" s="68" t="str">
        <f>IF([8]Mides!H157&gt;60,"X", "  ")</f>
        <v>X</v>
      </c>
      <c r="K166" s="70">
        <f>[8]Mides!N157</f>
        <v>0</v>
      </c>
      <c r="L166" s="70">
        <f>[8]Mides!K157</f>
        <v>0</v>
      </c>
      <c r="M166" s="70">
        <f>[8]Mides!L157</f>
        <v>0</v>
      </c>
      <c r="N166" s="70" t="str">
        <f>[8]Mides!M157</f>
        <v>X</v>
      </c>
      <c r="O166" s="70">
        <f t="shared" si="2"/>
        <v>0</v>
      </c>
      <c r="P166" s="70" t="str">
        <f>[8]Mides!R157</f>
        <v>Guatemala</v>
      </c>
      <c r="Q166" s="70" t="str">
        <f>[8]Mides!S157</f>
        <v>Guatemala</v>
      </c>
      <c r="R166" s="10"/>
      <c r="S166" s="10"/>
      <c r="T166" s="10"/>
      <c r="U166" s="10"/>
      <c r="V166" s="10"/>
      <c r="W166" s="10"/>
      <c r="X166" s="10"/>
      <c r="Y166" s="10"/>
    </row>
    <row r="167" spans="2:25" x14ac:dyDescent="0.3">
      <c r="B167" s="66" t="str">
        <f>[8]Mides!E158</f>
        <v>Karla</v>
      </c>
      <c r="C167" s="67" t="str">
        <f>[8]Mides!D158</f>
        <v>Cartagena</v>
      </c>
      <c r="D167" s="68" t="str">
        <f>IF([8]Mides!F158=1,"X"," ")</f>
        <v>X</v>
      </c>
      <c r="E167" s="68" t="str">
        <f>IF([8]Mides!F158=2,"X"," ")</f>
        <v xml:space="preserve"> </v>
      </c>
      <c r="F167" s="69">
        <f>[8]Mides!B158</f>
        <v>2153941511801</v>
      </c>
      <c r="G167" s="68" t="str">
        <f>IF(AND([8]Mides!H158&gt;=1,[8]Mides!H158&lt;=14),"X"," ")</f>
        <v xml:space="preserve"> </v>
      </c>
      <c r="H167" s="68" t="str">
        <f>IF(AND([8]Mides!H158&gt;=14,[8]Mides!H158&lt;=30),"X"," ")</f>
        <v>X</v>
      </c>
      <c r="I167" s="68" t="str">
        <f>IF(AND([8]Mides!H158&gt;=31,[8]Mides!H158&lt;=60),"X","  ")</f>
        <v xml:space="preserve">  </v>
      </c>
      <c r="J167" s="68" t="str">
        <f>IF([8]Mides!H158&gt;60,"X", "  ")</f>
        <v xml:space="preserve">  </v>
      </c>
      <c r="K167" s="70">
        <f>[8]Mides!N158</f>
        <v>0</v>
      </c>
      <c r="L167" s="70">
        <f>[8]Mides!K158</f>
        <v>0</v>
      </c>
      <c r="M167" s="70">
        <f>[8]Mides!L158</f>
        <v>0</v>
      </c>
      <c r="N167" s="70" t="str">
        <f>[8]Mides!M158</f>
        <v>X</v>
      </c>
      <c r="O167" s="70">
        <f t="shared" si="2"/>
        <v>0</v>
      </c>
      <c r="P167" s="70" t="str">
        <f>[8]Mides!R158</f>
        <v>Guatemala</v>
      </c>
      <c r="Q167" s="70" t="str">
        <f>[8]Mides!S158</f>
        <v>Guatemala</v>
      </c>
      <c r="R167" s="10"/>
      <c r="S167" s="10"/>
      <c r="T167" s="10"/>
      <c r="U167" s="10"/>
      <c r="V167" s="10"/>
      <c r="W167" s="10"/>
      <c r="X167" s="10"/>
      <c r="Y167" s="10"/>
    </row>
    <row r="168" spans="2:25" x14ac:dyDescent="0.3">
      <c r="B168" s="66" t="str">
        <f>[8]Mides!E159</f>
        <v xml:space="preserve">Cinthìa </v>
      </c>
      <c r="C168" s="67" t="str">
        <f>[8]Mides!D159</f>
        <v>Garcìa</v>
      </c>
      <c r="D168" s="68" t="str">
        <f>IF([8]Mides!F159=1,"X"," ")</f>
        <v>X</v>
      </c>
      <c r="E168" s="68" t="str">
        <f>IF([8]Mides!F159=2,"X"," ")</f>
        <v xml:space="preserve"> </v>
      </c>
      <c r="F168" s="69" t="str">
        <f>[8]Mides!B159</f>
        <v>Menor de Edad</v>
      </c>
      <c r="G168" s="68" t="str">
        <f>IF(AND([8]Mides!H159&gt;=1,[8]Mides!H159&lt;=14),"X"," ")</f>
        <v xml:space="preserve"> </v>
      </c>
      <c r="H168" s="68" t="str">
        <f>IF(AND([8]Mides!H159&gt;=14,[8]Mides!H159&lt;=30),"X"," ")</f>
        <v>X</v>
      </c>
      <c r="I168" s="68" t="str">
        <f>IF(AND([8]Mides!H159&gt;=31,[8]Mides!H159&lt;=60),"X","  ")</f>
        <v xml:space="preserve">  </v>
      </c>
      <c r="J168" s="68" t="str">
        <f>IF([8]Mides!H159&gt;60,"X", "  ")</f>
        <v xml:space="preserve">  </v>
      </c>
      <c r="K168" s="70">
        <f>[8]Mides!N159</f>
        <v>0</v>
      </c>
      <c r="L168" s="70">
        <f>[8]Mides!K159</f>
        <v>0</v>
      </c>
      <c r="M168" s="70">
        <f>[8]Mides!L159</f>
        <v>0</v>
      </c>
      <c r="N168" s="70" t="str">
        <f>[8]Mides!M159</f>
        <v>X</v>
      </c>
      <c r="O168" s="70">
        <f t="shared" si="2"/>
        <v>0</v>
      </c>
      <c r="P168" s="70" t="str">
        <f>[8]Mides!R159</f>
        <v>Guatemala</v>
      </c>
      <c r="Q168" s="70" t="str">
        <f>[8]Mides!S159</f>
        <v>Guatemala</v>
      </c>
      <c r="R168" s="10"/>
      <c r="S168" s="10"/>
      <c r="T168" s="10"/>
      <c r="U168" s="10"/>
      <c r="V168" s="10"/>
      <c r="W168" s="10"/>
      <c r="X168" s="10"/>
      <c r="Y168" s="10"/>
    </row>
    <row r="169" spans="2:25" x14ac:dyDescent="0.3">
      <c r="B169" s="66" t="str">
        <f>[8]Mides!E160</f>
        <v>Jennifer</v>
      </c>
      <c r="C169" s="67" t="str">
        <f>[8]Mides!D160</f>
        <v>Marroquìn</v>
      </c>
      <c r="D169" s="68" t="str">
        <f>IF([8]Mides!F160=1,"X"," ")</f>
        <v>X</v>
      </c>
      <c r="E169" s="68" t="str">
        <f>IF([8]Mides!F160=2,"X"," ")</f>
        <v xml:space="preserve"> </v>
      </c>
      <c r="F169" s="69" t="str">
        <f>[8]Mides!B160</f>
        <v>Menor de Edad</v>
      </c>
      <c r="G169" s="68" t="str">
        <f>IF(AND([8]Mides!H160&gt;=1,[8]Mides!H160&lt;=14),"X"," ")</f>
        <v>X</v>
      </c>
      <c r="H169" s="68" t="str">
        <f>IF(AND([8]Mides!H160&gt;=14,[8]Mides!H160&lt;=30),"X"," ")</f>
        <v>X</v>
      </c>
      <c r="I169" s="68" t="str">
        <f>IF(AND([8]Mides!H160&gt;=31,[8]Mides!H160&lt;=60),"X","  ")</f>
        <v xml:space="preserve">  </v>
      </c>
      <c r="J169" s="68" t="str">
        <f>IF([8]Mides!H160&gt;60,"X", "  ")</f>
        <v xml:space="preserve">  </v>
      </c>
      <c r="K169" s="70">
        <f>[8]Mides!N160</f>
        <v>0</v>
      </c>
      <c r="L169" s="70">
        <f>[8]Mides!K160</f>
        <v>0</v>
      </c>
      <c r="M169" s="70">
        <f>[8]Mides!L160</f>
        <v>0</v>
      </c>
      <c r="N169" s="70" t="str">
        <f>[8]Mides!M160</f>
        <v>X</v>
      </c>
      <c r="O169" s="70">
        <f t="shared" si="2"/>
        <v>0</v>
      </c>
      <c r="P169" s="70" t="str">
        <f>[8]Mides!R160</f>
        <v>Guatemala</v>
      </c>
      <c r="Q169" s="70" t="str">
        <f>[8]Mides!S160</f>
        <v>Guatemala</v>
      </c>
      <c r="R169" s="10"/>
      <c r="S169" s="10"/>
      <c r="T169" s="10"/>
      <c r="U169" s="10"/>
      <c r="V169" s="10"/>
      <c r="W169" s="10"/>
      <c r="X169" s="10"/>
      <c r="Y169" s="10"/>
    </row>
    <row r="170" spans="2:25" x14ac:dyDescent="0.3">
      <c r="B170" s="66" t="str">
        <f>[8]Mides!E161</f>
        <v>Rodriguez</v>
      </c>
      <c r="C170" s="67" t="str">
        <f>[8]Mides!D161</f>
        <v>Arriaga</v>
      </c>
      <c r="D170" s="68" t="str">
        <f>IF([8]Mides!F161=1,"X"," ")</f>
        <v>X</v>
      </c>
      <c r="E170" s="68" t="str">
        <f>IF([8]Mides!F161=2,"X"," ")</f>
        <v xml:space="preserve"> </v>
      </c>
      <c r="F170" s="69">
        <f>[8]Mides!B161</f>
        <v>2766150340101</v>
      </c>
      <c r="G170" s="68" t="str">
        <f>IF(AND([8]Mides!H161&gt;=1,[8]Mides!H161&lt;=14),"X"," ")</f>
        <v xml:space="preserve"> </v>
      </c>
      <c r="H170" s="68" t="str">
        <f>IF(AND([8]Mides!H161&gt;=14,[8]Mides!H161&lt;=30),"X"," ")</f>
        <v xml:space="preserve"> </v>
      </c>
      <c r="I170" s="68" t="str">
        <f>IF(AND([8]Mides!H161&gt;=31,[8]Mides!H161&lt;=60),"X","  ")</f>
        <v>X</v>
      </c>
      <c r="J170" s="68" t="str">
        <f>IF([8]Mides!H161&gt;60,"X", "  ")</f>
        <v xml:space="preserve">  </v>
      </c>
      <c r="K170" s="70">
        <f>[8]Mides!N161</f>
        <v>0</v>
      </c>
      <c r="L170" s="70">
        <f>[8]Mides!K161</f>
        <v>0</v>
      </c>
      <c r="M170" s="70">
        <f>[8]Mides!L161</f>
        <v>0</v>
      </c>
      <c r="N170" s="70" t="str">
        <f>[8]Mides!M161</f>
        <v>X</v>
      </c>
      <c r="O170" s="70">
        <f t="shared" si="2"/>
        <v>0</v>
      </c>
      <c r="P170" s="70" t="str">
        <f>[8]Mides!R161</f>
        <v>Guatemala</v>
      </c>
      <c r="Q170" s="70" t="str">
        <f>[8]Mides!S161</f>
        <v>Guatemala</v>
      </c>
      <c r="R170" s="10"/>
      <c r="S170" s="10"/>
      <c r="T170" s="10"/>
      <c r="U170" s="10"/>
      <c r="V170" s="10"/>
      <c r="W170" s="10"/>
      <c r="X170" s="10"/>
      <c r="Y170" s="10"/>
    </row>
    <row r="171" spans="2:25" x14ac:dyDescent="0.3">
      <c r="B171" s="66" t="str">
        <f>[8]Mides!E162</f>
        <v>Ostin</v>
      </c>
      <c r="C171" s="67" t="str">
        <f>[8]Mides!D162</f>
        <v>Borrayo</v>
      </c>
      <c r="D171" s="68" t="str">
        <f>IF([8]Mides!F162=1,"X"," ")</f>
        <v xml:space="preserve"> </v>
      </c>
      <c r="E171" s="68" t="str">
        <f>IF([8]Mides!F162=2,"X"," ")</f>
        <v>X</v>
      </c>
      <c r="F171" s="69">
        <f>[8]Mides!B162</f>
        <v>2676262580101</v>
      </c>
      <c r="G171" s="68" t="str">
        <f>IF(AND([8]Mides!H162&gt;=1,[8]Mides!H162&lt;=14),"X"," ")</f>
        <v xml:space="preserve"> </v>
      </c>
      <c r="H171" s="68" t="str">
        <f>IF(AND([8]Mides!H162&gt;=14,[8]Mides!H162&lt;=30),"X"," ")</f>
        <v>X</v>
      </c>
      <c r="I171" s="68" t="str">
        <f>IF(AND([8]Mides!H162&gt;=31,[8]Mides!H162&lt;=60),"X","  ")</f>
        <v xml:space="preserve">  </v>
      </c>
      <c r="J171" s="68" t="str">
        <f>IF([8]Mides!H162&gt;60,"X", "  ")</f>
        <v xml:space="preserve">  </v>
      </c>
      <c r="K171" s="70">
        <f>[8]Mides!N162</f>
        <v>0</v>
      </c>
      <c r="L171" s="70">
        <f>[8]Mides!K162</f>
        <v>0</v>
      </c>
      <c r="M171" s="70">
        <f>[8]Mides!L162</f>
        <v>0</v>
      </c>
      <c r="N171" s="70" t="str">
        <f>[8]Mides!M162</f>
        <v>X</v>
      </c>
      <c r="O171" s="70">
        <f t="shared" si="2"/>
        <v>0</v>
      </c>
      <c r="P171" s="70" t="str">
        <f>[8]Mides!R162</f>
        <v>Guatemala</v>
      </c>
      <c r="Q171" s="70" t="str">
        <f>[8]Mides!S162</f>
        <v>Guatemala</v>
      </c>
      <c r="R171" s="10"/>
      <c r="S171" s="10"/>
      <c r="T171" s="10"/>
      <c r="U171" s="10"/>
      <c r="V171" s="10"/>
      <c r="W171" s="10"/>
      <c r="X171" s="10"/>
      <c r="Y171" s="10"/>
    </row>
    <row r="172" spans="2:25" x14ac:dyDescent="0.3">
      <c r="B172" s="66" t="str">
        <f>[8]Mides!E163</f>
        <v>Daniela</v>
      </c>
      <c r="C172" s="67" t="str">
        <f>[8]Mides!D163</f>
        <v>Perèz</v>
      </c>
      <c r="D172" s="68" t="str">
        <f>IF([8]Mides!F163=1,"X"," ")</f>
        <v>X</v>
      </c>
      <c r="E172" s="68" t="str">
        <f>IF([8]Mides!F163=2,"X"," ")</f>
        <v xml:space="preserve"> </v>
      </c>
      <c r="F172" s="69" t="str">
        <f>[8]Mides!B163</f>
        <v>Menor de Edad</v>
      </c>
      <c r="G172" s="68" t="str">
        <f>IF(AND([8]Mides!H163&gt;=1,[8]Mides!H163&lt;=14),"X"," ")</f>
        <v>X</v>
      </c>
      <c r="H172" s="68" t="str">
        <f>IF(AND([8]Mides!H163&gt;=14,[8]Mides!H163&lt;=30),"X"," ")</f>
        <v xml:space="preserve"> </v>
      </c>
      <c r="I172" s="68" t="str">
        <f>IF(AND([8]Mides!H163&gt;=31,[8]Mides!H163&lt;=60),"X","  ")</f>
        <v xml:space="preserve">  </v>
      </c>
      <c r="J172" s="68" t="str">
        <f>IF([8]Mides!H163&gt;60,"X", "  ")</f>
        <v xml:space="preserve">  </v>
      </c>
      <c r="K172" s="70">
        <f>[8]Mides!N163</f>
        <v>0</v>
      </c>
      <c r="L172" s="70">
        <f>[8]Mides!K163</f>
        <v>0</v>
      </c>
      <c r="M172" s="70">
        <f>[8]Mides!L163</f>
        <v>0</v>
      </c>
      <c r="N172" s="70" t="str">
        <f>[8]Mides!M163</f>
        <v>X</v>
      </c>
      <c r="O172" s="70">
        <f t="shared" si="2"/>
        <v>0</v>
      </c>
      <c r="P172" s="70" t="str">
        <f>[8]Mides!R163</f>
        <v>Guatemala</v>
      </c>
      <c r="Q172" s="70" t="str">
        <f>[8]Mides!S163</f>
        <v>Guatemala</v>
      </c>
      <c r="R172" s="10"/>
      <c r="S172" s="10"/>
      <c r="T172" s="10"/>
      <c r="U172" s="10"/>
      <c r="V172" s="10"/>
      <c r="W172" s="10"/>
      <c r="X172" s="10"/>
      <c r="Y172" s="10"/>
    </row>
    <row r="173" spans="2:25" x14ac:dyDescent="0.3">
      <c r="B173" s="66" t="str">
        <f>[8]Mides!E164</f>
        <v>Gerson</v>
      </c>
      <c r="C173" s="67" t="str">
        <f>[8]Mides!D164</f>
        <v>Illezcas</v>
      </c>
      <c r="D173" s="68" t="str">
        <f>IF([8]Mides!F164=1,"X"," ")</f>
        <v xml:space="preserve"> </v>
      </c>
      <c r="E173" s="68" t="str">
        <f>IF([8]Mides!F164=2,"X"," ")</f>
        <v>X</v>
      </c>
      <c r="F173" s="69">
        <f>[8]Mides!B164</f>
        <v>1827425390101</v>
      </c>
      <c r="G173" s="68" t="str">
        <f>IF(AND([8]Mides!H164&gt;=1,[8]Mides!H164&lt;=14),"X"," ")</f>
        <v xml:space="preserve"> </v>
      </c>
      <c r="H173" s="68" t="str">
        <f>IF(AND([8]Mides!H164&gt;=14,[8]Mides!H164&lt;=30),"X"," ")</f>
        <v xml:space="preserve"> </v>
      </c>
      <c r="I173" s="68" t="str">
        <f>IF(AND([8]Mides!H164&gt;=31,[8]Mides!H164&lt;=60),"X","  ")</f>
        <v>X</v>
      </c>
      <c r="J173" s="68" t="str">
        <f>IF([8]Mides!H164&gt;60,"X", "  ")</f>
        <v xml:space="preserve">  </v>
      </c>
      <c r="K173" s="70">
        <f>[8]Mides!N164</f>
        <v>0</v>
      </c>
      <c r="L173" s="70">
        <f>[8]Mides!K164</f>
        <v>0</v>
      </c>
      <c r="M173" s="70">
        <f>[8]Mides!L164</f>
        <v>0</v>
      </c>
      <c r="N173" s="70" t="str">
        <f>[8]Mides!M164</f>
        <v>X</v>
      </c>
      <c r="O173" s="70">
        <f t="shared" si="2"/>
        <v>0</v>
      </c>
      <c r="P173" s="70" t="str">
        <f>[8]Mides!R164</f>
        <v>Guatemala</v>
      </c>
      <c r="Q173" s="70" t="str">
        <f>[8]Mides!S164</f>
        <v>Guatemala</v>
      </c>
      <c r="R173" s="10"/>
      <c r="S173" s="10"/>
      <c r="T173" s="10"/>
      <c r="U173" s="10"/>
      <c r="V173" s="10"/>
      <c r="W173" s="10"/>
      <c r="X173" s="10"/>
      <c r="Y173" s="10"/>
    </row>
    <row r="174" spans="2:25" x14ac:dyDescent="0.3">
      <c r="B174" s="66" t="str">
        <f>[8]Mides!E165</f>
        <v>Jairo</v>
      </c>
      <c r="C174" s="67" t="str">
        <f>[8]Mides!D165</f>
        <v>Gomez</v>
      </c>
      <c r="D174" s="68" t="str">
        <f>IF([8]Mides!F165=1,"X"," ")</f>
        <v xml:space="preserve"> </v>
      </c>
      <c r="E174" s="68" t="str">
        <f>IF([8]Mides!F165=2,"X"," ")</f>
        <v>X</v>
      </c>
      <c r="F174" s="69">
        <f>[8]Mides!B165</f>
        <v>2326857150101</v>
      </c>
      <c r="G174" s="68" t="str">
        <f>IF(AND([8]Mides!H165&gt;=1,[8]Mides!H165&lt;=14),"X"," ")</f>
        <v xml:space="preserve"> </v>
      </c>
      <c r="H174" s="68" t="str">
        <f>IF(AND([8]Mides!H165&gt;=14,[8]Mides!H165&lt;=30),"X"," ")</f>
        <v>X</v>
      </c>
      <c r="I174" s="68" t="str">
        <f>IF(AND([8]Mides!H165&gt;=31,[8]Mides!H165&lt;=60),"X","  ")</f>
        <v xml:space="preserve">  </v>
      </c>
      <c r="J174" s="68" t="str">
        <f>IF([8]Mides!H165&gt;60,"X", "  ")</f>
        <v xml:space="preserve">  </v>
      </c>
      <c r="K174" s="70">
        <f>[8]Mides!N165</f>
        <v>0</v>
      </c>
      <c r="L174" s="70">
        <f>[8]Mides!K165</f>
        <v>0</v>
      </c>
      <c r="M174" s="70">
        <f>[8]Mides!L165</f>
        <v>0</v>
      </c>
      <c r="N174" s="70" t="str">
        <f>[8]Mides!M165</f>
        <v>x</v>
      </c>
      <c r="O174" s="70">
        <f t="shared" si="2"/>
        <v>0</v>
      </c>
      <c r="P174" s="70" t="str">
        <f>[8]Mides!R165</f>
        <v>Guatemala</v>
      </c>
      <c r="Q174" s="70" t="str">
        <f>[8]Mides!S165</f>
        <v>Guatemala</v>
      </c>
      <c r="R174" s="10"/>
      <c r="S174" s="10"/>
      <c r="T174" s="10"/>
      <c r="U174" s="10"/>
      <c r="V174" s="10"/>
      <c r="W174" s="10"/>
      <c r="X174" s="10"/>
      <c r="Y174" s="10"/>
    </row>
    <row r="175" spans="2:25" x14ac:dyDescent="0.3">
      <c r="B175" s="66" t="str">
        <f>[8]Mides!E166</f>
        <v>Oscar</v>
      </c>
      <c r="C175" s="67" t="str">
        <f>[8]Mides!D166</f>
        <v>Marroquin</v>
      </c>
      <c r="D175" s="68" t="str">
        <f>IF([8]Mides!F166=1,"X"," ")</f>
        <v xml:space="preserve"> </v>
      </c>
      <c r="E175" s="68" t="str">
        <f>IF([8]Mides!F166=2,"X"," ")</f>
        <v>X</v>
      </c>
      <c r="F175" s="69" t="str">
        <f>[8]Mides!B166</f>
        <v xml:space="preserve">menos de edad </v>
      </c>
      <c r="G175" s="68" t="str">
        <f>IF(AND([8]Mides!H166&gt;=1,[8]Mides!H166&lt;=14),"X"," ")</f>
        <v>X</v>
      </c>
      <c r="H175" s="68" t="str">
        <f>IF(AND([8]Mides!H166&gt;=14,[8]Mides!H166&lt;=30),"X"," ")</f>
        <v xml:space="preserve"> </v>
      </c>
      <c r="I175" s="68" t="str">
        <f>IF(AND([8]Mides!H166&gt;=31,[8]Mides!H166&lt;=60),"X","  ")</f>
        <v xml:space="preserve">  </v>
      </c>
      <c r="J175" s="68" t="str">
        <f>IF([8]Mides!H166&gt;60,"X", "  ")</f>
        <v xml:space="preserve">  </v>
      </c>
      <c r="K175" s="70">
        <f>[8]Mides!N166</f>
        <v>0</v>
      </c>
      <c r="L175" s="70">
        <f>[8]Mides!K166</f>
        <v>0</v>
      </c>
      <c r="M175" s="70">
        <f>[8]Mides!L166</f>
        <v>0</v>
      </c>
      <c r="N175" s="70" t="str">
        <f>[8]Mides!M166</f>
        <v>x</v>
      </c>
      <c r="O175" s="70">
        <f t="shared" si="2"/>
        <v>0</v>
      </c>
      <c r="P175" s="70" t="str">
        <f>[8]Mides!R166</f>
        <v>Guatemala</v>
      </c>
      <c r="Q175" s="70" t="str">
        <f>[8]Mides!S166</f>
        <v>Guatemala</v>
      </c>
      <c r="R175" s="10"/>
      <c r="S175" s="10"/>
      <c r="T175" s="10"/>
      <c r="U175" s="10"/>
      <c r="V175" s="10"/>
      <c r="W175" s="10"/>
      <c r="X175" s="10"/>
      <c r="Y175" s="10"/>
    </row>
    <row r="176" spans="2:25" x14ac:dyDescent="0.3">
      <c r="B176" s="66" t="str">
        <f>[8]Mides!E167</f>
        <v>Salomon</v>
      </c>
      <c r="C176" s="67" t="str">
        <f>[8]Mides!D167</f>
        <v>Marroquin</v>
      </c>
      <c r="D176" s="68" t="str">
        <f>IF([8]Mides!F167=1,"X"," ")</f>
        <v xml:space="preserve"> </v>
      </c>
      <c r="E176" s="68" t="str">
        <f>IF([8]Mides!F167=2,"X"," ")</f>
        <v>X</v>
      </c>
      <c r="F176" s="69" t="str">
        <f>[8]Mides!B167</f>
        <v xml:space="preserve">menos de edad </v>
      </c>
      <c r="G176" s="68" t="str">
        <f>IF(AND([8]Mides!H167&gt;=1,[8]Mides!H167&lt;=14),"X"," ")</f>
        <v>X</v>
      </c>
      <c r="H176" s="68" t="str">
        <f>IF(AND([8]Mides!H167&gt;=14,[8]Mides!H167&lt;=30),"X"," ")</f>
        <v xml:space="preserve"> </v>
      </c>
      <c r="I176" s="68" t="str">
        <f>IF(AND([8]Mides!H167&gt;=31,[8]Mides!H167&lt;=60),"X","  ")</f>
        <v xml:space="preserve">  </v>
      </c>
      <c r="J176" s="68" t="str">
        <f>IF([8]Mides!H167&gt;60,"X", "  ")</f>
        <v xml:space="preserve">  </v>
      </c>
      <c r="K176" s="70">
        <f>[8]Mides!N167</f>
        <v>0</v>
      </c>
      <c r="L176" s="70">
        <f>[8]Mides!K167</f>
        <v>0</v>
      </c>
      <c r="M176" s="70">
        <f>[8]Mides!L167</f>
        <v>0</v>
      </c>
      <c r="N176" s="70" t="str">
        <f>[8]Mides!M167</f>
        <v>x</v>
      </c>
      <c r="O176" s="70">
        <f t="shared" si="2"/>
        <v>0</v>
      </c>
      <c r="P176" s="70" t="str">
        <f>[8]Mides!R167</f>
        <v>Guatemala</v>
      </c>
      <c r="Q176" s="70" t="str">
        <f>[8]Mides!S167</f>
        <v>Guatemala</v>
      </c>
      <c r="R176" s="10"/>
      <c r="S176" s="10"/>
      <c r="T176" s="10"/>
      <c r="U176" s="10"/>
      <c r="V176" s="10"/>
      <c r="W176" s="10"/>
      <c r="X176" s="10"/>
      <c r="Y176" s="10"/>
    </row>
    <row r="177" spans="2:25" x14ac:dyDescent="0.3">
      <c r="B177" s="66" t="str">
        <f>[8]Mides!E168</f>
        <v>Rosario</v>
      </c>
      <c r="C177" s="67" t="str">
        <f>[8]Mides!D168</f>
        <v>Andrino</v>
      </c>
      <c r="D177" s="68" t="str">
        <f>IF([8]Mides!F168=1,"X"," ")</f>
        <v>X</v>
      </c>
      <c r="E177" s="68" t="str">
        <f>IF([8]Mides!F168=2,"X"," ")</f>
        <v xml:space="preserve"> </v>
      </c>
      <c r="F177" s="69">
        <f>[8]Mides!B168</f>
        <v>1662198860101</v>
      </c>
      <c r="G177" s="68" t="str">
        <f>IF(AND([8]Mides!H168&gt;=1,[8]Mides!H168&lt;=14),"X"," ")</f>
        <v xml:space="preserve"> </v>
      </c>
      <c r="H177" s="68" t="str">
        <f>IF(AND([8]Mides!H168&gt;=14,[8]Mides!H168&lt;=30),"X"," ")</f>
        <v xml:space="preserve"> </v>
      </c>
      <c r="I177" s="68" t="str">
        <f>IF(AND([8]Mides!H168&gt;=31,[8]Mides!H168&lt;=60),"X","  ")</f>
        <v xml:space="preserve">  </v>
      </c>
      <c r="J177" s="68" t="str">
        <f>IF([8]Mides!H168&gt;60,"X", "  ")</f>
        <v>X</v>
      </c>
      <c r="K177" s="70">
        <f>[8]Mides!N168</f>
        <v>0</v>
      </c>
      <c r="L177" s="70">
        <f>[8]Mides!K168</f>
        <v>0</v>
      </c>
      <c r="M177" s="70">
        <f>[8]Mides!L168</f>
        <v>0</v>
      </c>
      <c r="N177" s="70" t="str">
        <f>[8]Mides!M168</f>
        <v>x</v>
      </c>
      <c r="O177" s="70">
        <f t="shared" si="2"/>
        <v>0</v>
      </c>
      <c r="P177" s="70" t="str">
        <f>[8]Mides!R168</f>
        <v>Guatemala</v>
      </c>
      <c r="Q177" s="70" t="str">
        <f>[8]Mides!S168</f>
        <v>Guatemala</v>
      </c>
      <c r="R177" s="10"/>
      <c r="S177" s="10"/>
      <c r="T177" s="10"/>
      <c r="U177" s="10"/>
      <c r="V177" s="10"/>
      <c r="W177" s="10"/>
      <c r="X177" s="10"/>
      <c r="Y177" s="10"/>
    </row>
    <row r="178" spans="2:25" x14ac:dyDescent="0.3">
      <c r="B178" s="66" t="str">
        <f>[8]Mides!E169</f>
        <v xml:space="preserve">Ingrid </v>
      </c>
      <c r="C178" s="67" t="str">
        <f>[8]Mides!D169</f>
        <v xml:space="preserve">Zacarias </v>
      </c>
      <c r="D178" s="68" t="str">
        <f>IF([8]Mides!F169=1,"X"," ")</f>
        <v>X</v>
      </c>
      <c r="E178" s="68" t="str">
        <f>IF([8]Mides!F169=2,"X"," ")</f>
        <v xml:space="preserve"> </v>
      </c>
      <c r="F178" s="69" t="str">
        <f>[8]Mides!B169</f>
        <v>259888982 0101</v>
      </c>
      <c r="G178" s="68" t="str">
        <f>IF(AND([8]Mides!H169&gt;=1,[8]Mides!H169&lt;=14),"X"," ")</f>
        <v xml:space="preserve"> </v>
      </c>
      <c r="H178" s="68" t="str">
        <f>IF(AND([8]Mides!H169&gt;=14,[8]Mides!H169&lt;=30),"X"," ")</f>
        <v>X</v>
      </c>
      <c r="I178" s="68" t="str">
        <f>IF(AND([8]Mides!H169&gt;=31,[8]Mides!H169&lt;=60),"X","  ")</f>
        <v xml:space="preserve">  </v>
      </c>
      <c r="J178" s="68" t="str">
        <f>IF([8]Mides!H169&gt;60,"X", "  ")</f>
        <v xml:space="preserve">  </v>
      </c>
      <c r="K178" s="70">
        <f>[8]Mides!N169</f>
        <v>0</v>
      </c>
      <c r="L178" s="70">
        <f>[8]Mides!K169</f>
        <v>0</v>
      </c>
      <c r="M178" s="70">
        <f>[8]Mides!L169</f>
        <v>0</v>
      </c>
      <c r="N178" s="70" t="str">
        <f>[8]Mides!M169</f>
        <v>x</v>
      </c>
      <c r="O178" s="70">
        <f t="shared" si="2"/>
        <v>0</v>
      </c>
      <c r="P178" s="70" t="str">
        <f>[8]Mides!R169</f>
        <v>Guatemala</v>
      </c>
      <c r="Q178" s="70" t="str">
        <f>[8]Mides!S169</f>
        <v>Guatemala</v>
      </c>
      <c r="R178" s="10"/>
      <c r="S178" s="10"/>
      <c r="T178" s="10"/>
      <c r="U178" s="10"/>
      <c r="V178" s="10"/>
      <c r="W178" s="10"/>
      <c r="X178" s="10"/>
      <c r="Y178" s="10"/>
    </row>
    <row r="179" spans="2:25" x14ac:dyDescent="0.3">
      <c r="B179" s="66" t="str">
        <f>[8]Mides!E170</f>
        <v xml:space="preserve">Jaqueline </v>
      </c>
      <c r="C179" s="67" t="str">
        <f>[8]Mides!D170</f>
        <v>Sarapec</v>
      </c>
      <c r="D179" s="68" t="str">
        <f>IF([8]Mides!F170=1,"X"," ")</f>
        <v>X</v>
      </c>
      <c r="E179" s="68" t="str">
        <f>IF([8]Mides!F170=2,"X"," ")</f>
        <v xml:space="preserve"> </v>
      </c>
      <c r="F179" s="69" t="str">
        <f>[8]Mides!B170</f>
        <v xml:space="preserve">menos de edad </v>
      </c>
      <c r="G179" s="68" t="str">
        <f>IF(AND([8]Mides!H170&gt;=1,[8]Mides!H170&lt;=14),"X"," ")</f>
        <v xml:space="preserve"> </v>
      </c>
      <c r="H179" s="68" t="str">
        <f>IF(AND([8]Mides!H170&gt;=14,[8]Mides!H170&lt;=30),"X"," ")</f>
        <v>X</v>
      </c>
      <c r="I179" s="68" t="str">
        <f>IF(AND([8]Mides!H170&gt;=31,[8]Mides!H170&lt;=60),"X","  ")</f>
        <v xml:space="preserve">  </v>
      </c>
      <c r="J179" s="68" t="str">
        <f>IF([8]Mides!H170&gt;60,"X", "  ")</f>
        <v xml:space="preserve">  </v>
      </c>
      <c r="K179" s="70">
        <f>[8]Mides!N170</f>
        <v>0</v>
      </c>
      <c r="L179" s="70">
        <f>[8]Mides!K170</f>
        <v>0</v>
      </c>
      <c r="M179" s="70">
        <f>[8]Mides!L170</f>
        <v>0</v>
      </c>
      <c r="N179" s="70" t="str">
        <f>[8]Mides!M170</f>
        <v>x</v>
      </c>
      <c r="O179" s="70">
        <f t="shared" si="2"/>
        <v>0</v>
      </c>
      <c r="P179" s="70" t="str">
        <f>[8]Mides!R170</f>
        <v>Guatemala</v>
      </c>
      <c r="Q179" s="70" t="str">
        <f>[8]Mides!S170</f>
        <v>Guatemala</v>
      </c>
      <c r="R179" s="10"/>
      <c r="S179" s="10"/>
      <c r="T179" s="10"/>
      <c r="U179" s="10"/>
      <c r="V179" s="10"/>
      <c r="W179" s="10"/>
      <c r="X179" s="10"/>
      <c r="Y179" s="10"/>
    </row>
    <row r="180" spans="2:25" x14ac:dyDescent="0.3">
      <c r="B180" s="66" t="str">
        <f>[8]Mides!E171</f>
        <v xml:space="preserve">Ingrid </v>
      </c>
      <c r="C180" s="67" t="str">
        <f>[8]Mides!D171</f>
        <v xml:space="preserve">Villatoro </v>
      </c>
      <c r="D180" s="68" t="str">
        <f>IF([8]Mides!F171=1,"X"," ")</f>
        <v>X</v>
      </c>
      <c r="E180" s="68" t="str">
        <f>IF([8]Mides!F171=2,"X"," ")</f>
        <v xml:space="preserve"> </v>
      </c>
      <c r="F180" s="69">
        <f>[8]Mides!B171</f>
        <v>1696490320101</v>
      </c>
      <c r="G180" s="68" t="str">
        <f>IF(AND([8]Mides!H171&gt;=1,[8]Mides!H171&lt;=14),"X"," ")</f>
        <v xml:space="preserve"> </v>
      </c>
      <c r="H180" s="68" t="str">
        <f>IF(AND([8]Mides!H171&gt;=14,[8]Mides!H171&lt;=30),"X"," ")</f>
        <v xml:space="preserve"> </v>
      </c>
      <c r="I180" s="68" t="str">
        <f>IF(AND([8]Mides!H171&gt;=31,[8]Mides!H171&lt;=60),"X","  ")</f>
        <v>X</v>
      </c>
      <c r="J180" s="68" t="str">
        <f>IF([8]Mides!H171&gt;60,"X", "  ")</f>
        <v xml:space="preserve">  </v>
      </c>
      <c r="K180" s="70">
        <f>[8]Mides!N171</f>
        <v>0</v>
      </c>
      <c r="L180" s="70">
        <f>[8]Mides!K171</f>
        <v>0</v>
      </c>
      <c r="M180" s="70">
        <f>[8]Mides!L171</f>
        <v>0</v>
      </c>
      <c r="N180" s="70" t="str">
        <f>[8]Mides!M171</f>
        <v>x</v>
      </c>
      <c r="O180" s="70">
        <f t="shared" si="2"/>
        <v>0</v>
      </c>
      <c r="P180" s="70" t="str">
        <f>[8]Mides!R171</f>
        <v>Guatemala</v>
      </c>
      <c r="Q180" s="70" t="str">
        <f>[8]Mides!S171</f>
        <v>Guatemala</v>
      </c>
      <c r="R180" s="10"/>
      <c r="S180" s="10"/>
      <c r="T180" s="10"/>
      <c r="U180" s="10"/>
      <c r="V180" s="10"/>
      <c r="W180" s="10"/>
      <c r="X180" s="10"/>
      <c r="Y180" s="10"/>
    </row>
    <row r="181" spans="2:25" x14ac:dyDescent="0.3">
      <c r="B181" s="66" t="str">
        <f>[8]Mides!E172</f>
        <v>Laura</v>
      </c>
      <c r="C181" s="67" t="str">
        <f>[8]Mides!D172</f>
        <v>Garcia</v>
      </c>
      <c r="D181" s="68" t="str">
        <f>IF([8]Mides!F172=1,"X"," ")</f>
        <v>X</v>
      </c>
      <c r="E181" s="68" t="str">
        <f>IF([8]Mides!F172=2,"X"," ")</f>
        <v xml:space="preserve"> </v>
      </c>
      <c r="F181" s="69">
        <f>[8]Mides!B172</f>
        <v>1783739310101</v>
      </c>
      <c r="G181" s="68" t="str">
        <f>IF(AND([8]Mides!H172&gt;=1,[8]Mides!H172&lt;=14),"X"," ")</f>
        <v xml:space="preserve"> </v>
      </c>
      <c r="H181" s="68" t="str">
        <f>IF(AND([8]Mides!H172&gt;=14,[8]Mides!H172&lt;=30),"X"," ")</f>
        <v xml:space="preserve"> </v>
      </c>
      <c r="I181" s="68" t="str">
        <f>IF(AND([8]Mides!H172&gt;=31,[8]Mides!H172&lt;=60),"X","  ")</f>
        <v>X</v>
      </c>
      <c r="J181" s="68" t="str">
        <f>IF([8]Mides!H172&gt;60,"X", "  ")</f>
        <v xml:space="preserve">  </v>
      </c>
      <c r="K181" s="70">
        <f>[8]Mides!N172</f>
        <v>0</v>
      </c>
      <c r="L181" s="70">
        <f>[8]Mides!K172</f>
        <v>0</v>
      </c>
      <c r="M181" s="70">
        <f>[8]Mides!L172</f>
        <v>0</v>
      </c>
      <c r="N181" s="70" t="str">
        <f>[8]Mides!M172</f>
        <v>x</v>
      </c>
      <c r="O181" s="70">
        <f t="shared" si="2"/>
        <v>0</v>
      </c>
      <c r="P181" s="70" t="str">
        <f>[8]Mides!R172</f>
        <v>Guatemala</v>
      </c>
      <c r="Q181" s="70" t="str">
        <f>[8]Mides!S172</f>
        <v>Guatemala</v>
      </c>
      <c r="R181" s="10"/>
      <c r="S181" s="10"/>
      <c r="T181" s="10"/>
      <c r="U181" s="10"/>
      <c r="V181" s="10"/>
      <c r="W181" s="10"/>
      <c r="X181" s="10"/>
      <c r="Y181" s="10"/>
    </row>
    <row r="182" spans="2:25" x14ac:dyDescent="0.3">
      <c r="B182" s="66" t="str">
        <f>[8]Mides!E173</f>
        <v>Amanda</v>
      </c>
      <c r="C182" s="67" t="str">
        <f>[8]Mides!D173</f>
        <v xml:space="preserve">de Leon </v>
      </c>
      <c r="D182" s="68" t="str">
        <f>IF([8]Mides!F173=1,"X"," ")</f>
        <v>X</v>
      </c>
      <c r="E182" s="68" t="str">
        <f>IF([8]Mides!F173=2,"X"," ")</f>
        <v xml:space="preserve"> </v>
      </c>
      <c r="F182" s="69" t="str">
        <f>[8]Mides!B173</f>
        <v>menor de edad</v>
      </c>
      <c r="G182" s="68" t="str">
        <f>IF(AND([8]Mides!H173&gt;=1,[8]Mides!H173&lt;=14),"X"," ")</f>
        <v xml:space="preserve"> </v>
      </c>
      <c r="H182" s="68" t="str">
        <f>IF(AND([8]Mides!H173&gt;=14,[8]Mides!H173&lt;=30),"X"," ")</f>
        <v xml:space="preserve"> </v>
      </c>
      <c r="I182" s="68" t="str">
        <f>IF(AND([8]Mides!H173&gt;=31,[8]Mides!H173&lt;=60),"X","  ")</f>
        <v xml:space="preserve">  </v>
      </c>
      <c r="J182" s="68" t="str">
        <f>IF([8]Mides!H173&gt;60,"X", "  ")</f>
        <v>X</v>
      </c>
      <c r="K182" s="70">
        <f>[8]Mides!N173</f>
        <v>0</v>
      </c>
      <c r="L182" s="70">
        <f>[8]Mides!K173</f>
        <v>0</v>
      </c>
      <c r="M182" s="70">
        <f>[8]Mides!L173</f>
        <v>0</v>
      </c>
      <c r="N182" s="70" t="str">
        <f>[8]Mides!M173</f>
        <v>x</v>
      </c>
      <c r="O182" s="70">
        <f t="shared" si="2"/>
        <v>0</v>
      </c>
      <c r="P182" s="70" t="str">
        <f>[8]Mides!R173</f>
        <v>Guatemala</v>
      </c>
      <c r="Q182" s="70" t="str">
        <f>[8]Mides!S173</f>
        <v>Guatemala</v>
      </c>
      <c r="R182" s="10"/>
      <c r="S182" s="10"/>
      <c r="T182" s="10"/>
      <c r="U182" s="10"/>
      <c r="V182" s="10"/>
      <c r="W182" s="10"/>
      <c r="X182" s="10"/>
      <c r="Y182" s="10"/>
    </row>
    <row r="183" spans="2:25" x14ac:dyDescent="0.3">
      <c r="B183" s="66" t="str">
        <f>[8]Mides!E174</f>
        <v>Alexander</v>
      </c>
      <c r="C183" s="67" t="str">
        <f>[8]Mides!D174</f>
        <v xml:space="preserve">de Leon </v>
      </c>
      <c r="D183" s="68" t="str">
        <f>IF([8]Mides!F174=1,"X"," ")</f>
        <v xml:space="preserve"> </v>
      </c>
      <c r="E183" s="68" t="str">
        <f>IF([8]Mides!F174=2,"X"," ")</f>
        <v>X</v>
      </c>
      <c r="F183" s="69" t="str">
        <f>[8]Mides!B174</f>
        <v>menor de edad</v>
      </c>
      <c r="G183" s="68" t="str">
        <f>IF(AND([8]Mides!H174&gt;=1,[8]Mides!H174&lt;=14),"X"," ")</f>
        <v>X</v>
      </c>
      <c r="H183" s="68" t="str">
        <f>IF(AND([8]Mides!H174&gt;=14,[8]Mides!H174&lt;=30),"X"," ")</f>
        <v xml:space="preserve"> </v>
      </c>
      <c r="I183" s="68" t="str">
        <f>IF(AND([8]Mides!H174&gt;=31,[8]Mides!H174&lt;=60),"X","  ")</f>
        <v xml:space="preserve">  </v>
      </c>
      <c r="J183" s="68" t="str">
        <f>IF([8]Mides!H174&gt;60,"X", "  ")</f>
        <v xml:space="preserve">  </v>
      </c>
      <c r="K183" s="70">
        <f>[8]Mides!N174</f>
        <v>0</v>
      </c>
      <c r="L183" s="70">
        <f>[8]Mides!K174</f>
        <v>0</v>
      </c>
      <c r="M183" s="70">
        <f>[8]Mides!L174</f>
        <v>0</v>
      </c>
      <c r="N183" s="70" t="str">
        <f>[8]Mides!M174</f>
        <v>x</v>
      </c>
      <c r="O183" s="70">
        <f t="shared" si="2"/>
        <v>0</v>
      </c>
      <c r="P183" s="70" t="str">
        <f>[8]Mides!R174</f>
        <v>Guatemala</v>
      </c>
      <c r="Q183" s="70" t="str">
        <f>[8]Mides!S174</f>
        <v>Guatemala</v>
      </c>
      <c r="R183" s="10"/>
      <c r="S183" s="10"/>
      <c r="T183" s="10"/>
      <c r="U183" s="10"/>
      <c r="V183" s="10"/>
      <c r="W183" s="10"/>
      <c r="X183" s="10"/>
      <c r="Y183" s="10"/>
    </row>
    <row r="184" spans="2:25" x14ac:dyDescent="0.3">
      <c r="B184" s="66" t="str">
        <f>[8]Mides!E175</f>
        <v xml:space="preserve">Valeria </v>
      </c>
      <c r="C184" s="67" t="str">
        <f>[8]Mides!D175</f>
        <v>Morales</v>
      </c>
      <c r="D184" s="68" t="str">
        <f>IF([8]Mides!F175=1,"X"," ")</f>
        <v>X</v>
      </c>
      <c r="E184" s="68" t="str">
        <f>IF([8]Mides!F175=2,"X"," ")</f>
        <v xml:space="preserve"> </v>
      </c>
      <c r="F184" s="69" t="str">
        <f>[8]Mides!B175</f>
        <v>menor de edad</v>
      </c>
      <c r="G184" s="68" t="str">
        <f>IF(AND([8]Mides!H175&gt;=1,[8]Mides!H175&lt;=14),"X"," ")</f>
        <v>X</v>
      </c>
      <c r="H184" s="68" t="str">
        <f>IF(AND([8]Mides!H175&gt;=14,[8]Mides!H175&lt;=30),"X"," ")</f>
        <v xml:space="preserve"> </v>
      </c>
      <c r="I184" s="68" t="str">
        <f>IF(AND([8]Mides!H175&gt;=31,[8]Mides!H175&lt;=60),"X","  ")</f>
        <v xml:space="preserve">  </v>
      </c>
      <c r="J184" s="68" t="str">
        <f>IF([8]Mides!H175&gt;60,"X", "  ")</f>
        <v xml:space="preserve">  </v>
      </c>
      <c r="K184" s="70">
        <f>[8]Mides!N175</f>
        <v>0</v>
      </c>
      <c r="L184" s="70">
        <f>[8]Mides!K175</f>
        <v>0</v>
      </c>
      <c r="M184" s="70">
        <f>[8]Mides!L175</f>
        <v>0</v>
      </c>
      <c r="N184" s="70" t="str">
        <f>[8]Mides!M175</f>
        <v>x</v>
      </c>
      <c r="O184" s="70">
        <f t="shared" si="2"/>
        <v>0</v>
      </c>
      <c r="P184" s="70" t="str">
        <f>[8]Mides!R175</f>
        <v>Guatemala</v>
      </c>
      <c r="Q184" s="70" t="str">
        <f>[8]Mides!S175</f>
        <v>Guatemala</v>
      </c>
      <c r="R184" s="10"/>
      <c r="S184" s="10"/>
      <c r="T184" s="10"/>
      <c r="U184" s="10"/>
      <c r="V184" s="10"/>
      <c r="W184" s="10"/>
      <c r="X184" s="10"/>
      <c r="Y184" s="10"/>
    </row>
    <row r="185" spans="2:25" x14ac:dyDescent="0.3">
      <c r="B185" s="66" t="str">
        <f>[8]Mides!E176</f>
        <v>Lourdes</v>
      </c>
      <c r="C185" s="67" t="str">
        <f>[8]Mides!D176</f>
        <v>Upul</v>
      </c>
      <c r="D185" s="68" t="str">
        <f>IF([8]Mides!F176=1,"X"," ")</f>
        <v>X</v>
      </c>
      <c r="E185" s="68" t="str">
        <f>IF([8]Mides!F176=2,"X"," ")</f>
        <v xml:space="preserve"> </v>
      </c>
      <c r="F185" s="69" t="str">
        <f>[8]Mides!B176</f>
        <v>menor de edad</v>
      </c>
      <c r="G185" s="68" t="str">
        <f>IF(AND([8]Mides!H176&gt;=1,[8]Mides!H176&lt;=14),"X"," ")</f>
        <v>X</v>
      </c>
      <c r="H185" s="68" t="str">
        <f>IF(AND([8]Mides!H176&gt;=14,[8]Mides!H176&lt;=30),"X"," ")</f>
        <v>X</v>
      </c>
      <c r="I185" s="68" t="str">
        <f>IF(AND([8]Mides!H176&gt;=31,[8]Mides!H176&lt;=60),"X","  ")</f>
        <v xml:space="preserve">  </v>
      </c>
      <c r="J185" s="68" t="str">
        <f>IF([8]Mides!H176&gt;60,"X", "  ")</f>
        <v xml:space="preserve">  </v>
      </c>
      <c r="K185" s="70">
        <f>[8]Mides!N176</f>
        <v>0</v>
      </c>
      <c r="L185" s="70">
        <f>[8]Mides!K176</f>
        <v>0</v>
      </c>
      <c r="M185" s="70">
        <f>[8]Mides!L176</f>
        <v>0</v>
      </c>
      <c r="N185" s="70" t="str">
        <f>[8]Mides!M176</f>
        <v>x</v>
      </c>
      <c r="O185" s="70">
        <f t="shared" si="2"/>
        <v>0</v>
      </c>
      <c r="P185" s="70" t="str">
        <f>[8]Mides!R176</f>
        <v>Guatemala</v>
      </c>
      <c r="Q185" s="70" t="str">
        <f>[8]Mides!S176</f>
        <v>Guatemala</v>
      </c>
      <c r="R185" s="10"/>
      <c r="S185" s="10"/>
      <c r="T185" s="10"/>
      <c r="U185" s="10"/>
      <c r="V185" s="10"/>
      <c r="W185" s="10"/>
      <c r="X185" s="10"/>
      <c r="Y185" s="10"/>
    </row>
    <row r="186" spans="2:25" x14ac:dyDescent="0.3">
      <c r="B186" s="66" t="str">
        <f>[8]Mides!E177</f>
        <v>Jessica</v>
      </c>
      <c r="C186" s="67" t="str">
        <f>[8]Mides!D177</f>
        <v>Davila</v>
      </c>
      <c r="D186" s="68" t="str">
        <f>IF([8]Mides!F177=1,"X"," ")</f>
        <v>X</v>
      </c>
      <c r="E186" s="68" t="str">
        <f>IF([8]Mides!F177=2,"X"," ")</f>
        <v xml:space="preserve"> </v>
      </c>
      <c r="F186" s="69">
        <f>[8]Mides!B177</f>
        <v>1797945820101</v>
      </c>
      <c r="G186" s="68" t="str">
        <f>IF(AND([8]Mides!H177&gt;=1,[8]Mides!H177&lt;=14),"X"," ")</f>
        <v xml:space="preserve"> </v>
      </c>
      <c r="H186" s="68" t="str">
        <f>IF(AND([8]Mides!H177&gt;=14,[8]Mides!H177&lt;=30),"X"," ")</f>
        <v xml:space="preserve"> </v>
      </c>
      <c r="I186" s="68" t="str">
        <f>IF(AND([8]Mides!H177&gt;=31,[8]Mides!H177&lt;=60),"X","  ")</f>
        <v>X</v>
      </c>
      <c r="J186" s="68" t="str">
        <f>IF([8]Mides!H177&gt;60,"X", "  ")</f>
        <v xml:space="preserve">  </v>
      </c>
      <c r="K186" s="70">
        <f>[8]Mides!N177</f>
        <v>0</v>
      </c>
      <c r="L186" s="70">
        <f>[8]Mides!K177</f>
        <v>0</v>
      </c>
      <c r="M186" s="70">
        <f>[8]Mides!L177</f>
        <v>0</v>
      </c>
      <c r="N186" s="70" t="str">
        <f>[8]Mides!M177</f>
        <v>x</v>
      </c>
      <c r="O186" s="70">
        <f t="shared" si="2"/>
        <v>0</v>
      </c>
      <c r="P186" s="70" t="str">
        <f>[8]Mides!R177</f>
        <v>Guatemala</v>
      </c>
      <c r="Q186" s="70" t="str">
        <f>[8]Mides!S177</f>
        <v>Guatemala</v>
      </c>
      <c r="R186" s="10"/>
      <c r="S186" s="10"/>
      <c r="T186" s="10"/>
      <c r="U186" s="10"/>
      <c r="V186" s="10"/>
      <c r="W186" s="10"/>
      <c r="X186" s="10"/>
      <c r="Y186" s="10"/>
    </row>
    <row r="187" spans="2:25" x14ac:dyDescent="0.3">
      <c r="B187" s="66" t="str">
        <f>[8]Mides!E178</f>
        <v>Amada</v>
      </c>
      <c r="C187" s="67" t="str">
        <f>[8]Mides!D178</f>
        <v>Chavarria</v>
      </c>
      <c r="D187" s="68" t="str">
        <f>IF([8]Mides!F178=1,"X"," ")</f>
        <v>X</v>
      </c>
      <c r="E187" s="68" t="str">
        <f>IF([8]Mides!F178=2,"X"," ")</f>
        <v xml:space="preserve"> </v>
      </c>
      <c r="F187" s="69">
        <f>[8]Mides!B178</f>
        <v>1816706820101</v>
      </c>
      <c r="G187" s="68" t="str">
        <f>IF(AND([8]Mides!H178&gt;=1,[8]Mides!H178&lt;=14),"X"," ")</f>
        <v xml:space="preserve"> </v>
      </c>
      <c r="H187" s="68" t="str">
        <f>IF(AND([8]Mides!H178&gt;=14,[8]Mides!H178&lt;=30),"X"," ")</f>
        <v xml:space="preserve"> </v>
      </c>
      <c r="I187" s="68" t="str">
        <f>IF(AND([8]Mides!H178&gt;=31,[8]Mides!H178&lt;=60),"X","  ")</f>
        <v>X</v>
      </c>
      <c r="J187" s="68" t="str">
        <f>IF([8]Mides!H178&gt;60,"X", "  ")</f>
        <v xml:space="preserve">  </v>
      </c>
      <c r="K187" s="70">
        <f>[8]Mides!N178</f>
        <v>0</v>
      </c>
      <c r="L187" s="70">
        <f>[8]Mides!K178</f>
        <v>0</v>
      </c>
      <c r="M187" s="70">
        <f>[8]Mides!L178</f>
        <v>0</v>
      </c>
      <c r="N187" s="70" t="str">
        <f>[8]Mides!M178</f>
        <v>X</v>
      </c>
      <c r="O187" s="70">
        <f t="shared" si="2"/>
        <v>0</v>
      </c>
      <c r="P187" s="70" t="str">
        <f>[8]Mides!R178</f>
        <v>Guatemala</v>
      </c>
      <c r="Q187" s="70" t="str">
        <f>[8]Mides!S178</f>
        <v>Guatemala</v>
      </c>
      <c r="R187" s="10"/>
      <c r="S187" s="10"/>
      <c r="T187" s="10"/>
      <c r="U187" s="10"/>
      <c r="V187" s="10"/>
      <c r="W187" s="10"/>
      <c r="X187" s="10"/>
      <c r="Y187" s="10"/>
    </row>
    <row r="188" spans="2:25" x14ac:dyDescent="0.3">
      <c r="B188" s="66" t="str">
        <f>[8]Mides!E179</f>
        <v>Maria</v>
      </c>
      <c r="C188" s="67" t="str">
        <f>[8]Mides!D179</f>
        <v>Andrino</v>
      </c>
      <c r="D188" s="68" t="str">
        <f>IF([8]Mides!F179=1,"X"," ")</f>
        <v>X</v>
      </c>
      <c r="E188" s="68" t="str">
        <f>IF([8]Mides!F179=2,"X"," ")</f>
        <v xml:space="preserve"> </v>
      </c>
      <c r="F188" s="69">
        <f>[8]Mides!B179</f>
        <v>1662198860101</v>
      </c>
      <c r="G188" s="68" t="str">
        <f>IF(AND([8]Mides!H179&gt;=1,[8]Mides!H179&lt;=14),"X"," ")</f>
        <v xml:space="preserve"> </v>
      </c>
      <c r="H188" s="68" t="str">
        <f>IF(AND([8]Mides!H179&gt;=14,[8]Mides!H179&lt;=30),"X"," ")</f>
        <v xml:space="preserve"> </v>
      </c>
      <c r="I188" s="68" t="str">
        <f>IF(AND([8]Mides!H179&gt;=31,[8]Mides!H179&lt;=60),"X","  ")</f>
        <v xml:space="preserve">  </v>
      </c>
      <c r="J188" s="68" t="str">
        <f>IF([8]Mides!H179&gt;60,"X", "  ")</f>
        <v>X</v>
      </c>
      <c r="K188" s="70">
        <f>[8]Mides!N179</f>
        <v>0</v>
      </c>
      <c r="L188" s="70">
        <f>[8]Mides!K179</f>
        <v>0</v>
      </c>
      <c r="M188" s="70">
        <f>[8]Mides!L179</f>
        <v>0</v>
      </c>
      <c r="N188" s="70" t="str">
        <f>[8]Mides!M179</f>
        <v>x</v>
      </c>
      <c r="O188" s="70">
        <f t="shared" si="2"/>
        <v>0</v>
      </c>
      <c r="P188" s="70" t="str">
        <f>[8]Mides!R179</f>
        <v>Guatemala</v>
      </c>
      <c r="Q188" s="70" t="str">
        <f>[8]Mides!S179</f>
        <v>Guatemala</v>
      </c>
      <c r="R188" s="10"/>
      <c r="S188" s="10"/>
      <c r="T188" s="10"/>
      <c r="U188" s="10"/>
      <c r="V188" s="10"/>
      <c r="W188" s="10"/>
      <c r="X188" s="10"/>
      <c r="Y188" s="10"/>
    </row>
    <row r="189" spans="2:25" x14ac:dyDescent="0.3">
      <c r="B189" s="66" t="str">
        <f>[8]Mides!E180</f>
        <v>Monica</v>
      </c>
      <c r="C189" s="67" t="str">
        <f>[8]Mides!D180</f>
        <v>Tic</v>
      </c>
      <c r="D189" s="68" t="str">
        <f>IF([8]Mides!F180=1,"X"," ")</f>
        <v>X</v>
      </c>
      <c r="E189" s="68" t="str">
        <f>IF([8]Mides!F180=2,"X"," ")</f>
        <v xml:space="preserve"> </v>
      </c>
      <c r="F189" s="69">
        <f>[8]Mides!B180</f>
        <v>3662769560115</v>
      </c>
      <c r="G189" s="68" t="str">
        <f>IF(AND([8]Mides!H180&gt;=1,[8]Mides!H180&lt;=14),"X"," ")</f>
        <v xml:space="preserve"> </v>
      </c>
      <c r="H189" s="68" t="str">
        <f>IF(AND([8]Mides!H180&gt;=14,[8]Mides!H180&lt;=30),"X"," ")</f>
        <v>X</v>
      </c>
      <c r="I189" s="68" t="str">
        <f>IF(AND([8]Mides!H180&gt;=31,[8]Mides!H180&lt;=60),"X","  ")</f>
        <v xml:space="preserve">  </v>
      </c>
      <c r="J189" s="68" t="str">
        <f>IF([8]Mides!H180&gt;60,"X", "  ")</f>
        <v xml:space="preserve">  </v>
      </c>
      <c r="K189" s="70">
        <f>[8]Mides!N180</f>
        <v>0</v>
      </c>
      <c r="L189" s="70">
        <f>[8]Mides!K180</f>
        <v>0</v>
      </c>
      <c r="M189" s="70">
        <f>[8]Mides!L180</f>
        <v>0</v>
      </c>
      <c r="N189" s="70" t="str">
        <f>[8]Mides!M180</f>
        <v>X</v>
      </c>
      <c r="O189" s="70">
        <f t="shared" si="2"/>
        <v>0</v>
      </c>
      <c r="P189" s="70" t="str">
        <f>[8]Mides!R180</f>
        <v>Guatemala</v>
      </c>
      <c r="Q189" s="70" t="str">
        <f>[8]Mides!S180</f>
        <v>Guatemala</v>
      </c>
      <c r="R189" s="10"/>
      <c r="S189" s="10"/>
      <c r="T189" s="10"/>
      <c r="U189" s="10"/>
      <c r="V189" s="10"/>
      <c r="W189" s="10"/>
      <c r="X189" s="10"/>
      <c r="Y189" s="10"/>
    </row>
    <row r="190" spans="2:25" x14ac:dyDescent="0.3">
      <c r="B190" s="66" t="str">
        <f>[8]Mides!E181</f>
        <v xml:space="preserve">Irma </v>
      </c>
      <c r="C190" s="67" t="str">
        <f>[8]Mides!D181</f>
        <v>Godinez</v>
      </c>
      <c r="D190" s="68" t="str">
        <f>IF([8]Mides!F181=1,"X"," ")</f>
        <v>X</v>
      </c>
      <c r="E190" s="68" t="str">
        <f>IF([8]Mides!F181=2,"X"," ")</f>
        <v xml:space="preserve"> </v>
      </c>
      <c r="F190" s="69">
        <f>[8]Mides!B181</f>
        <v>2603669940101</v>
      </c>
      <c r="G190" s="68" t="str">
        <f>IF(AND([8]Mides!H181&gt;=1,[8]Mides!H181&lt;=14),"X"," ")</f>
        <v xml:space="preserve"> </v>
      </c>
      <c r="H190" s="68" t="str">
        <f>IF(AND([8]Mides!H181&gt;=14,[8]Mides!H181&lt;=30),"X"," ")</f>
        <v xml:space="preserve"> </v>
      </c>
      <c r="I190" s="68" t="str">
        <f>IF(AND([8]Mides!H181&gt;=31,[8]Mides!H181&lt;=60),"X","  ")</f>
        <v>X</v>
      </c>
      <c r="J190" s="68" t="str">
        <f>IF([8]Mides!H181&gt;60,"X", "  ")</f>
        <v xml:space="preserve">  </v>
      </c>
      <c r="K190" s="70">
        <f>[8]Mides!N181</f>
        <v>0</v>
      </c>
      <c r="L190" s="70">
        <f>[8]Mides!K181</f>
        <v>0</v>
      </c>
      <c r="M190" s="70">
        <f>[8]Mides!L181</f>
        <v>0</v>
      </c>
      <c r="N190" s="70" t="str">
        <f>[8]Mides!M181</f>
        <v>X</v>
      </c>
      <c r="O190" s="70">
        <f t="shared" si="2"/>
        <v>0</v>
      </c>
      <c r="P190" s="70" t="str">
        <f>[8]Mides!R181</f>
        <v>Guatemala</v>
      </c>
      <c r="Q190" s="70" t="str">
        <f>[8]Mides!S181</f>
        <v>Guatemala</v>
      </c>
      <c r="R190" s="10"/>
      <c r="S190" s="10"/>
      <c r="T190" s="10"/>
      <c r="U190" s="10"/>
      <c r="V190" s="10"/>
      <c r="W190" s="10"/>
      <c r="X190" s="10"/>
      <c r="Y190" s="10"/>
    </row>
    <row r="191" spans="2:25" x14ac:dyDescent="0.3">
      <c r="B191" s="66" t="str">
        <f>[8]Mides!E182</f>
        <v>Roselia</v>
      </c>
      <c r="C191" s="67" t="str">
        <f>[8]Mides!D182</f>
        <v>Guerra</v>
      </c>
      <c r="D191" s="68" t="str">
        <f>IF([8]Mides!F182=1,"X"," ")</f>
        <v>X</v>
      </c>
      <c r="E191" s="68" t="str">
        <f>IF([8]Mides!F182=2,"X"," ")</f>
        <v xml:space="preserve"> </v>
      </c>
      <c r="F191" s="69">
        <f>[8]Mides!B182</f>
        <v>2433393132005</v>
      </c>
      <c r="G191" s="68" t="str">
        <f>IF(AND([8]Mides!H182&gt;=1,[8]Mides!H182&lt;=14),"X"," ")</f>
        <v xml:space="preserve"> </v>
      </c>
      <c r="H191" s="68" t="str">
        <f>IF(AND([8]Mides!H182&gt;=14,[8]Mides!H182&lt;=30),"X"," ")</f>
        <v xml:space="preserve"> </v>
      </c>
      <c r="I191" s="68" t="str">
        <f>IF(AND([8]Mides!H182&gt;=31,[8]Mides!H182&lt;=60),"X","  ")</f>
        <v xml:space="preserve">  </v>
      </c>
      <c r="J191" s="68" t="str">
        <f>IF([8]Mides!H182&gt;60,"X", "  ")</f>
        <v>X</v>
      </c>
      <c r="K191" s="70">
        <f>[8]Mides!N182</f>
        <v>0</v>
      </c>
      <c r="L191" s="70">
        <f>[8]Mides!K182</f>
        <v>0</v>
      </c>
      <c r="M191" s="70">
        <f>[8]Mides!L182</f>
        <v>0</v>
      </c>
      <c r="N191" s="70" t="str">
        <f>[8]Mides!M182</f>
        <v>x</v>
      </c>
      <c r="O191" s="70">
        <f t="shared" si="2"/>
        <v>0</v>
      </c>
      <c r="P191" s="70" t="str">
        <f>[8]Mides!R182</f>
        <v>Guatemala</v>
      </c>
      <c r="Q191" s="70" t="str">
        <f>[8]Mides!S182</f>
        <v>Guatemala</v>
      </c>
      <c r="R191" s="10"/>
      <c r="S191" s="10"/>
      <c r="T191" s="10"/>
      <c r="U191" s="10"/>
      <c r="V191" s="10"/>
      <c r="W191" s="10"/>
      <c r="X191" s="10"/>
      <c r="Y191" s="10"/>
    </row>
    <row r="192" spans="2:25" x14ac:dyDescent="0.3">
      <c r="B192" s="66" t="str">
        <f>[8]Mides!E183</f>
        <v>Melany</v>
      </c>
      <c r="C192" s="67" t="str">
        <f>[8]Mides!D183</f>
        <v xml:space="preserve">Morales </v>
      </c>
      <c r="D192" s="68" t="str">
        <f>IF([8]Mides!F183=1,"X"," ")</f>
        <v>X</v>
      </c>
      <c r="E192" s="68" t="str">
        <f>IF([8]Mides!F183=2,"X"," ")</f>
        <v xml:space="preserve"> </v>
      </c>
      <c r="F192" s="69">
        <f>[8]Mides!B183</f>
        <v>2247961780101</v>
      </c>
      <c r="G192" s="68" t="str">
        <f>IF(AND([8]Mides!H183&gt;=1,[8]Mides!H183&lt;=14),"X"," ")</f>
        <v xml:space="preserve"> </v>
      </c>
      <c r="H192" s="68" t="str">
        <f>IF(AND([8]Mides!H183&gt;=14,[8]Mides!H183&lt;=30),"X"," ")</f>
        <v>X</v>
      </c>
      <c r="I192" s="68" t="str">
        <f>IF(AND([8]Mides!H183&gt;=31,[8]Mides!H183&lt;=60),"X","  ")</f>
        <v xml:space="preserve">  </v>
      </c>
      <c r="J192" s="68" t="str">
        <f>IF([8]Mides!H183&gt;60,"X", "  ")</f>
        <v xml:space="preserve">  </v>
      </c>
      <c r="K192" s="70">
        <f>[8]Mides!N183</f>
        <v>0</v>
      </c>
      <c r="L192" s="70">
        <f>[8]Mides!K183</f>
        <v>0</v>
      </c>
      <c r="M192" s="70">
        <f>[8]Mides!L183</f>
        <v>0</v>
      </c>
      <c r="N192" s="70" t="str">
        <f>[8]Mides!M183</f>
        <v>x</v>
      </c>
      <c r="O192" s="70">
        <f t="shared" si="2"/>
        <v>0</v>
      </c>
      <c r="P192" s="70" t="str">
        <f>[8]Mides!R183</f>
        <v>Guatemala</v>
      </c>
      <c r="Q192" s="70" t="str">
        <f>[8]Mides!S183</f>
        <v>Guatemala</v>
      </c>
      <c r="R192" s="10"/>
      <c r="S192" s="10"/>
      <c r="T192" s="10"/>
      <c r="U192" s="10"/>
      <c r="V192" s="10"/>
      <c r="W192" s="10"/>
      <c r="X192" s="10"/>
      <c r="Y192" s="10"/>
    </row>
    <row r="193" spans="2:25" x14ac:dyDescent="0.3">
      <c r="B193" s="66" t="str">
        <f>[8]Mides!E184</f>
        <v>Ingrid</v>
      </c>
      <c r="C193" s="67" t="str">
        <f>[8]Mides!D184</f>
        <v xml:space="preserve">Zacarias </v>
      </c>
      <c r="D193" s="68" t="str">
        <f>IF([8]Mides!F184=1,"X"," ")</f>
        <v>X</v>
      </c>
      <c r="E193" s="68" t="str">
        <f>IF([8]Mides!F184=2,"X"," ")</f>
        <v xml:space="preserve"> </v>
      </c>
      <c r="F193" s="69">
        <f>[8]Mides!B184</f>
        <v>2598889820101</v>
      </c>
      <c r="G193" s="68" t="str">
        <f>IF(AND([8]Mides!H184&gt;=1,[8]Mides!H184&lt;=14),"X"," ")</f>
        <v xml:space="preserve"> </v>
      </c>
      <c r="H193" s="68" t="str">
        <f>IF(AND([8]Mides!H184&gt;=14,[8]Mides!H184&lt;=30),"X"," ")</f>
        <v xml:space="preserve"> </v>
      </c>
      <c r="I193" s="68" t="str">
        <f>IF(AND([8]Mides!H184&gt;=31,[8]Mides!H184&lt;=60),"X","  ")</f>
        <v>X</v>
      </c>
      <c r="J193" s="68" t="str">
        <f>IF([8]Mides!H184&gt;60,"X", "  ")</f>
        <v xml:space="preserve">  </v>
      </c>
      <c r="K193" s="70">
        <f>[8]Mides!N184</f>
        <v>0</v>
      </c>
      <c r="L193" s="70">
        <f>[8]Mides!K184</f>
        <v>0</v>
      </c>
      <c r="M193" s="70">
        <f>[8]Mides!L184</f>
        <v>0</v>
      </c>
      <c r="N193" s="70" t="str">
        <f>[8]Mides!M184</f>
        <v>x</v>
      </c>
      <c r="O193" s="70">
        <f t="shared" si="2"/>
        <v>0</v>
      </c>
      <c r="P193" s="70" t="str">
        <f>[8]Mides!R184</f>
        <v>Guatemala</v>
      </c>
      <c r="Q193" s="70" t="str">
        <f>[8]Mides!S184</f>
        <v>Guatemala</v>
      </c>
      <c r="R193" s="10"/>
      <c r="S193" s="10"/>
      <c r="T193" s="10"/>
      <c r="U193" s="10"/>
      <c r="V193" s="10"/>
      <c r="W193" s="10"/>
      <c r="X193" s="10"/>
      <c r="Y193" s="10"/>
    </row>
    <row r="194" spans="2:25" x14ac:dyDescent="0.3">
      <c r="B194" s="66" t="str">
        <f>[8]Mides!E185</f>
        <v>Lourdes</v>
      </c>
      <c r="C194" s="67" t="str">
        <f>[8]Mides!D185</f>
        <v>Arana</v>
      </c>
      <c r="D194" s="68" t="str">
        <f>IF([8]Mides!F185=1,"X"," ")</f>
        <v>X</v>
      </c>
      <c r="E194" s="68" t="str">
        <f>IF([8]Mides!F185=2,"X"," ")</f>
        <v xml:space="preserve"> </v>
      </c>
      <c r="F194" s="69">
        <f>[8]Mides!B185</f>
        <v>1604755540101</v>
      </c>
      <c r="G194" s="68" t="str">
        <f>IF(AND([8]Mides!H185&gt;=1,[8]Mides!H185&lt;=14),"X"," ")</f>
        <v xml:space="preserve"> </v>
      </c>
      <c r="H194" s="68" t="str">
        <f>IF(AND([8]Mides!H185&gt;=14,[8]Mides!H185&lt;=30),"X"," ")</f>
        <v>X</v>
      </c>
      <c r="I194" s="68" t="str">
        <f>IF(AND([8]Mides!H185&gt;=31,[8]Mides!H185&lt;=60),"X","  ")</f>
        <v xml:space="preserve">  </v>
      </c>
      <c r="J194" s="68" t="str">
        <f>IF([8]Mides!H185&gt;60,"X", "  ")</f>
        <v xml:space="preserve">  </v>
      </c>
      <c r="K194" s="70">
        <f>[8]Mides!N185</f>
        <v>0</v>
      </c>
      <c r="L194" s="70">
        <f>[8]Mides!K185</f>
        <v>0</v>
      </c>
      <c r="M194" s="70">
        <f>[8]Mides!L185</f>
        <v>0</v>
      </c>
      <c r="N194" s="70" t="str">
        <f>[8]Mides!M185</f>
        <v>x</v>
      </c>
      <c r="O194" s="70">
        <f t="shared" si="2"/>
        <v>0</v>
      </c>
      <c r="P194" s="70" t="str">
        <f>[8]Mides!R185</f>
        <v>Guatemala</v>
      </c>
      <c r="Q194" s="70" t="str">
        <f>[8]Mides!S185</f>
        <v>Guatemala</v>
      </c>
      <c r="R194" s="10"/>
      <c r="S194" s="10"/>
      <c r="T194" s="10"/>
      <c r="U194" s="10"/>
      <c r="V194" s="10"/>
      <c r="W194" s="10"/>
      <c r="X194" s="10"/>
      <c r="Y194" s="10"/>
    </row>
    <row r="195" spans="2:25" x14ac:dyDescent="0.3">
      <c r="B195" s="66" t="str">
        <f>[8]Mides!E186</f>
        <v>Rosario</v>
      </c>
      <c r="C195" s="67" t="str">
        <f>[8]Mides!D186</f>
        <v>Andrino</v>
      </c>
      <c r="D195" s="68" t="str">
        <f>IF([8]Mides!F186=1,"X"," ")</f>
        <v>X</v>
      </c>
      <c r="E195" s="68" t="str">
        <f>IF([8]Mides!F186=2,"X"," ")</f>
        <v xml:space="preserve"> </v>
      </c>
      <c r="F195" s="69">
        <f>[8]Mides!B186</f>
        <v>1662198860101</v>
      </c>
      <c r="G195" s="68" t="str">
        <f>IF(AND([8]Mides!H186&gt;=1,[8]Mides!H186&lt;=14),"X"," ")</f>
        <v xml:space="preserve"> </v>
      </c>
      <c r="H195" s="68" t="str">
        <f>IF(AND([8]Mides!H186&gt;=14,[8]Mides!H186&lt;=30),"X"," ")</f>
        <v xml:space="preserve"> </v>
      </c>
      <c r="I195" s="68" t="str">
        <f>IF(AND([8]Mides!H186&gt;=31,[8]Mides!H186&lt;=60),"X","  ")</f>
        <v xml:space="preserve">  </v>
      </c>
      <c r="J195" s="68" t="str">
        <f>IF([8]Mides!H186&gt;60,"X", "  ")</f>
        <v>X</v>
      </c>
      <c r="K195" s="70">
        <f>[8]Mides!N186</f>
        <v>0</v>
      </c>
      <c r="L195" s="70">
        <f>[8]Mides!K186</f>
        <v>0</v>
      </c>
      <c r="M195" s="70">
        <f>[8]Mides!L186</f>
        <v>0</v>
      </c>
      <c r="N195" s="70" t="str">
        <f>[8]Mides!M186</f>
        <v>X</v>
      </c>
      <c r="O195" s="70">
        <f t="shared" si="2"/>
        <v>0</v>
      </c>
      <c r="P195" s="70" t="str">
        <f>[8]Mides!R186</f>
        <v>Guatemala</v>
      </c>
      <c r="Q195" s="70" t="str">
        <f>[8]Mides!S186</f>
        <v>Guatemala</v>
      </c>
      <c r="R195" s="10"/>
      <c r="S195" s="10"/>
      <c r="T195" s="10"/>
      <c r="U195" s="10"/>
      <c r="V195" s="10"/>
      <c r="W195" s="10"/>
      <c r="X195" s="10"/>
      <c r="Y195" s="10"/>
    </row>
    <row r="196" spans="2:25" x14ac:dyDescent="0.3">
      <c r="B196" s="66" t="str">
        <f>[8]Mides!E187</f>
        <v xml:space="preserve">Daniela </v>
      </c>
      <c r="C196" s="67" t="str">
        <f>[8]Mides!D187</f>
        <v>Lopez</v>
      </c>
      <c r="D196" s="68" t="str">
        <f>IF([8]Mides!F187=1,"X"," ")</f>
        <v>X</v>
      </c>
      <c r="E196" s="68" t="str">
        <f>IF([8]Mides!F187=2,"X"," ")</f>
        <v xml:space="preserve"> </v>
      </c>
      <c r="F196" s="69" t="str">
        <f>[8]Mides!B187</f>
        <v xml:space="preserve">menor de edad </v>
      </c>
      <c r="G196" s="68" t="str">
        <f>IF(AND([8]Mides!H187&gt;=1,[8]Mides!H187&lt;=14),"X"," ")</f>
        <v xml:space="preserve"> </v>
      </c>
      <c r="H196" s="68" t="str">
        <f>IF(AND([8]Mides!H187&gt;=14,[8]Mides!H187&lt;=30),"X"," ")</f>
        <v>X</v>
      </c>
      <c r="I196" s="68" t="str">
        <f>IF(AND([8]Mides!H187&gt;=31,[8]Mides!H187&lt;=60),"X","  ")</f>
        <v xml:space="preserve">  </v>
      </c>
      <c r="J196" s="68" t="str">
        <f>IF([8]Mides!H187&gt;60,"X", "  ")</f>
        <v xml:space="preserve">  </v>
      </c>
      <c r="K196" s="70">
        <f>[8]Mides!N187</f>
        <v>0</v>
      </c>
      <c r="L196" s="70">
        <f>[8]Mides!K187</f>
        <v>0</v>
      </c>
      <c r="M196" s="70">
        <f>[8]Mides!L187</f>
        <v>0</v>
      </c>
      <c r="N196" s="70" t="str">
        <f>[8]Mides!M187</f>
        <v>x</v>
      </c>
      <c r="O196" s="70">
        <f t="shared" si="2"/>
        <v>0</v>
      </c>
      <c r="P196" s="70" t="str">
        <f>[8]Mides!R187</f>
        <v>Guatemala</v>
      </c>
      <c r="Q196" s="70" t="str">
        <f>[8]Mides!S187</f>
        <v>Guatemala</v>
      </c>
      <c r="R196" s="10"/>
      <c r="S196" s="10"/>
      <c r="T196" s="10"/>
      <c r="U196" s="10"/>
      <c r="V196" s="10"/>
      <c r="W196" s="10"/>
      <c r="X196" s="10"/>
      <c r="Y196" s="10"/>
    </row>
    <row r="197" spans="2:25" x14ac:dyDescent="0.3">
      <c r="B197" s="66" t="str">
        <f>[8]Mides!E188</f>
        <v>Amada</v>
      </c>
      <c r="C197" s="67" t="str">
        <f>[8]Mides!D188</f>
        <v xml:space="preserve">Chavarria </v>
      </c>
      <c r="D197" s="68" t="str">
        <f>IF([8]Mides!F188=1,"X"," ")</f>
        <v>X</v>
      </c>
      <c r="E197" s="68" t="str">
        <f>IF([8]Mides!F188=2,"X"," ")</f>
        <v xml:space="preserve"> </v>
      </c>
      <c r="F197" s="69">
        <f>[8]Mides!B188</f>
        <v>1816706820101</v>
      </c>
      <c r="G197" s="68" t="str">
        <f>IF(AND([8]Mides!H188&gt;=1,[8]Mides!H188&lt;=14),"X"," ")</f>
        <v xml:space="preserve"> </v>
      </c>
      <c r="H197" s="68" t="str">
        <f>IF(AND([8]Mides!H188&gt;=14,[8]Mides!H188&lt;=30),"X"," ")</f>
        <v xml:space="preserve"> </v>
      </c>
      <c r="I197" s="68" t="str">
        <f>IF(AND([8]Mides!H188&gt;=31,[8]Mides!H188&lt;=60),"X","  ")</f>
        <v>X</v>
      </c>
      <c r="J197" s="68" t="str">
        <f>IF([8]Mides!H188&gt;60,"X", "  ")</f>
        <v xml:space="preserve">  </v>
      </c>
      <c r="K197" s="70">
        <f>[8]Mides!N188</f>
        <v>0</v>
      </c>
      <c r="L197" s="70">
        <f>[8]Mides!K188</f>
        <v>0</v>
      </c>
      <c r="M197" s="70">
        <f>[8]Mides!L188</f>
        <v>0</v>
      </c>
      <c r="N197" s="70" t="str">
        <f>[8]Mides!M188</f>
        <v>x</v>
      </c>
      <c r="O197" s="70">
        <f t="shared" si="2"/>
        <v>0</v>
      </c>
      <c r="P197" s="70" t="str">
        <f>[8]Mides!R188</f>
        <v>Guatemala</v>
      </c>
      <c r="Q197" s="70" t="str">
        <f>[8]Mides!S188</f>
        <v>Guatemala</v>
      </c>
      <c r="R197" s="10"/>
      <c r="S197" s="10"/>
      <c r="T197" s="10"/>
      <c r="U197" s="10"/>
      <c r="V197" s="10"/>
      <c r="W197" s="10"/>
      <c r="X197" s="10"/>
      <c r="Y197" s="10"/>
    </row>
    <row r="198" spans="2:25" x14ac:dyDescent="0.3">
      <c r="B198" s="66" t="str">
        <f>[8]Mides!E189</f>
        <v>Maria</v>
      </c>
      <c r="C198" s="67" t="str">
        <f>[8]Mides!D189</f>
        <v>Lopez</v>
      </c>
      <c r="D198" s="68" t="str">
        <f>IF([8]Mides!F189=1,"X"," ")</f>
        <v>X</v>
      </c>
      <c r="E198" s="68" t="str">
        <f>IF([8]Mides!F189=2,"X"," ")</f>
        <v xml:space="preserve"> </v>
      </c>
      <c r="F198" s="69">
        <f>[8]Mides!B189</f>
        <v>1615273531416</v>
      </c>
      <c r="G198" s="68" t="str">
        <f>IF(AND([8]Mides!H189&gt;=1,[8]Mides!H189&lt;=14),"X"," ")</f>
        <v xml:space="preserve"> </v>
      </c>
      <c r="H198" s="68" t="str">
        <f>IF(AND([8]Mides!H189&gt;=14,[8]Mides!H189&lt;=30),"X"," ")</f>
        <v xml:space="preserve"> </v>
      </c>
      <c r="I198" s="68" t="str">
        <f>IF(AND([8]Mides!H189&gt;=31,[8]Mides!H189&lt;=60),"X","  ")</f>
        <v>X</v>
      </c>
      <c r="J198" s="68" t="str">
        <f>IF([8]Mides!H189&gt;60,"X", "  ")</f>
        <v xml:space="preserve">  </v>
      </c>
      <c r="K198" s="70">
        <f>[8]Mides!N189</f>
        <v>0</v>
      </c>
      <c r="L198" s="70">
        <f>[8]Mides!K189</f>
        <v>0</v>
      </c>
      <c r="M198" s="70">
        <f>[8]Mides!L189</f>
        <v>0</v>
      </c>
      <c r="N198" s="70" t="str">
        <f>[8]Mides!M189</f>
        <v>x</v>
      </c>
      <c r="O198" s="70">
        <f t="shared" si="2"/>
        <v>0</v>
      </c>
      <c r="P198" s="70" t="str">
        <f>[8]Mides!R189</f>
        <v>Guatemala</v>
      </c>
      <c r="Q198" s="70" t="str">
        <f>[8]Mides!S189</f>
        <v>Guatemala</v>
      </c>
      <c r="R198" s="10"/>
      <c r="S198" s="10"/>
      <c r="T198" s="10"/>
      <c r="U198" s="10"/>
      <c r="V198" s="10"/>
      <c r="W198" s="10"/>
      <c r="X198" s="10"/>
      <c r="Y198" s="10"/>
    </row>
    <row r="199" spans="2:25" x14ac:dyDescent="0.3">
      <c r="B199" s="66" t="str">
        <f>[8]Mides!E190</f>
        <v>Carlos</v>
      </c>
      <c r="C199" s="67" t="str">
        <f>[8]Mides!D190</f>
        <v>López</v>
      </c>
      <c r="D199" s="68" t="str">
        <f>IF([8]Mides!F190=1,"X"," ")</f>
        <v xml:space="preserve"> </v>
      </c>
      <c r="E199" s="68" t="str">
        <f>IF([8]Mides!F190=2,"X"," ")</f>
        <v>X</v>
      </c>
      <c r="F199" s="69" t="str">
        <f>[8]Mides!B190</f>
        <v>Menor de Edad</v>
      </c>
      <c r="G199" s="68" t="str">
        <f>IF(AND([8]Mides!H190&gt;=1,[8]Mides!H190&lt;=14),"X"," ")</f>
        <v>X</v>
      </c>
      <c r="H199" s="68" t="str">
        <f>IF(AND([8]Mides!H190&gt;=14,[8]Mides!H190&lt;=30),"X"," ")</f>
        <v xml:space="preserve"> </v>
      </c>
      <c r="I199" s="68" t="str">
        <f>IF(AND([8]Mides!H190&gt;=31,[8]Mides!H190&lt;=60),"X","  ")</f>
        <v xml:space="preserve">  </v>
      </c>
      <c r="J199" s="68" t="str">
        <f>IF([8]Mides!H190&gt;60,"X", "  ")</f>
        <v xml:space="preserve">  </v>
      </c>
      <c r="K199" s="70">
        <f>[8]Mides!N190</f>
        <v>0</v>
      </c>
      <c r="L199" s="70">
        <f>[8]Mides!K190</f>
        <v>0</v>
      </c>
      <c r="M199" s="70">
        <f>[8]Mides!L190</f>
        <v>0</v>
      </c>
      <c r="N199" s="70" t="str">
        <f>[8]Mides!M190</f>
        <v>X</v>
      </c>
      <c r="O199" s="70">
        <f t="shared" si="2"/>
        <v>0</v>
      </c>
      <c r="P199" s="70" t="str">
        <f>[8]Mides!R190</f>
        <v>Guatemala</v>
      </c>
      <c r="Q199" s="70" t="str">
        <f>[8]Mides!S190</f>
        <v>Guatemala</v>
      </c>
      <c r="R199" s="10"/>
      <c r="S199" s="10"/>
      <c r="T199" s="10"/>
      <c r="U199" s="10"/>
      <c r="V199" s="10"/>
      <c r="W199" s="10"/>
      <c r="X199" s="10"/>
      <c r="Y199" s="10"/>
    </row>
    <row r="200" spans="2:25" x14ac:dyDescent="0.3">
      <c r="B200" s="66" t="str">
        <f>[8]Mides!E191</f>
        <v>Jose</v>
      </c>
      <c r="C200" s="67" t="str">
        <f>[8]Mides!D191</f>
        <v>Sandoval</v>
      </c>
      <c r="D200" s="68" t="str">
        <f>IF([8]Mides!F191=1,"X"," ")</f>
        <v xml:space="preserve"> </v>
      </c>
      <c r="E200" s="68" t="str">
        <f>IF([8]Mides!F191=2,"X"," ")</f>
        <v>X</v>
      </c>
      <c r="F200" s="69" t="str">
        <f>[8]Mides!B191</f>
        <v>Menor de Edad</v>
      </c>
      <c r="G200" s="68" t="str">
        <f>IF(AND([8]Mides!H191&gt;=1,[8]Mides!H191&lt;=14),"X"," ")</f>
        <v>X</v>
      </c>
      <c r="H200" s="68" t="str">
        <f>IF(AND([8]Mides!H191&gt;=14,[8]Mides!H191&lt;=30),"X"," ")</f>
        <v xml:space="preserve"> </v>
      </c>
      <c r="I200" s="68" t="str">
        <f>IF(AND([8]Mides!H191&gt;=31,[8]Mides!H191&lt;=60),"X","  ")</f>
        <v xml:space="preserve">  </v>
      </c>
      <c r="J200" s="68" t="str">
        <f>IF([8]Mides!H191&gt;60,"X", "  ")</f>
        <v xml:space="preserve">  </v>
      </c>
      <c r="K200" s="70">
        <f>[8]Mides!N191</f>
        <v>0</v>
      </c>
      <c r="L200" s="70">
        <f>[8]Mides!K191</f>
        <v>0</v>
      </c>
      <c r="M200" s="70">
        <f>[8]Mides!L191</f>
        <v>0</v>
      </c>
      <c r="N200" s="70" t="str">
        <f>[8]Mides!M191</f>
        <v>X</v>
      </c>
      <c r="O200" s="70">
        <f t="shared" si="2"/>
        <v>0</v>
      </c>
      <c r="P200" s="70" t="str">
        <f>[8]Mides!R191</f>
        <v>Guatemala</v>
      </c>
      <c r="Q200" s="70" t="str">
        <f>[8]Mides!S191</f>
        <v>Guatemala</v>
      </c>
      <c r="R200" s="10"/>
      <c r="S200" s="10"/>
      <c r="T200" s="10"/>
      <c r="U200" s="10"/>
      <c r="V200" s="10"/>
      <c r="W200" s="10"/>
      <c r="X200" s="10"/>
      <c r="Y200" s="10"/>
    </row>
    <row r="201" spans="2:25" x14ac:dyDescent="0.3">
      <c r="B201" s="66" t="str">
        <f>[8]Mides!E192</f>
        <v>Geraldi</v>
      </c>
      <c r="C201" s="67" t="str">
        <f>[8]Mides!D192</f>
        <v>Sandoval</v>
      </c>
      <c r="D201" s="68" t="str">
        <f>IF([8]Mides!F192=1,"X"," ")</f>
        <v>X</v>
      </c>
      <c r="E201" s="68" t="str">
        <f>IF([8]Mides!F192=2,"X"," ")</f>
        <v xml:space="preserve"> </v>
      </c>
      <c r="F201" s="69" t="str">
        <f>[8]Mides!B192</f>
        <v>Menor de Edad</v>
      </c>
      <c r="G201" s="68" t="str">
        <f>IF(AND([8]Mides!H192&gt;=1,[8]Mides!H192&lt;=14),"X"," ")</f>
        <v>X</v>
      </c>
      <c r="H201" s="68" t="str">
        <f>IF(AND([8]Mides!H192&gt;=14,[8]Mides!H192&lt;=30),"X"," ")</f>
        <v xml:space="preserve"> </v>
      </c>
      <c r="I201" s="68" t="str">
        <f>IF(AND([8]Mides!H192&gt;=31,[8]Mides!H192&lt;=60),"X","  ")</f>
        <v xml:space="preserve">  </v>
      </c>
      <c r="J201" s="68" t="str">
        <f>IF([8]Mides!H192&gt;60,"X", "  ")</f>
        <v xml:space="preserve">  </v>
      </c>
      <c r="K201" s="70">
        <f>[8]Mides!N192</f>
        <v>0</v>
      </c>
      <c r="L201" s="70">
        <f>[8]Mides!K192</f>
        <v>0</v>
      </c>
      <c r="M201" s="70">
        <f>[8]Mides!L192</f>
        <v>0</v>
      </c>
      <c r="N201" s="70" t="str">
        <f>[8]Mides!M192</f>
        <v>X</v>
      </c>
      <c r="O201" s="70">
        <f t="shared" si="2"/>
        <v>0</v>
      </c>
      <c r="P201" s="70" t="str">
        <f>[8]Mides!R192</f>
        <v>Guatemala</v>
      </c>
      <c r="Q201" s="70" t="str">
        <f>[8]Mides!S192</f>
        <v>Guatemala</v>
      </c>
      <c r="R201" s="10"/>
      <c r="S201" s="10"/>
      <c r="T201" s="10"/>
      <c r="U201" s="10"/>
      <c r="V201" s="10"/>
      <c r="W201" s="10"/>
      <c r="X201" s="10"/>
      <c r="Y201" s="10"/>
    </row>
    <row r="202" spans="2:25" x14ac:dyDescent="0.3">
      <c r="B202" s="66" t="str">
        <f>[8]Mides!E193</f>
        <v>Astrid</v>
      </c>
      <c r="C202" s="67" t="str">
        <f>[8]Mides!D193</f>
        <v>López</v>
      </c>
      <c r="D202" s="68" t="str">
        <f>IF([8]Mides!F193=1,"X"," ")</f>
        <v>X</v>
      </c>
      <c r="E202" s="68" t="str">
        <f>IF([8]Mides!F193=2,"X"," ")</f>
        <v xml:space="preserve"> </v>
      </c>
      <c r="F202" s="69">
        <f>[8]Mides!B193</f>
        <v>2817591380101</v>
      </c>
      <c r="G202" s="68" t="str">
        <f>IF(AND([8]Mides!H193&gt;=1,[8]Mides!H193&lt;=14),"X"," ")</f>
        <v xml:space="preserve"> </v>
      </c>
      <c r="H202" s="68" t="str">
        <f>IF(AND([8]Mides!H193&gt;=14,[8]Mides!H193&lt;=30),"X"," ")</f>
        <v>X</v>
      </c>
      <c r="I202" s="68" t="str">
        <f>IF(AND([8]Mides!H193&gt;=31,[8]Mides!H193&lt;=60),"X","  ")</f>
        <v xml:space="preserve">  </v>
      </c>
      <c r="J202" s="68" t="str">
        <f>IF([8]Mides!H193&gt;60,"X", "  ")</f>
        <v xml:space="preserve">  </v>
      </c>
      <c r="K202" s="70">
        <f>[8]Mides!N193</f>
        <v>0</v>
      </c>
      <c r="L202" s="70">
        <f>[8]Mides!K193</f>
        <v>0</v>
      </c>
      <c r="M202" s="70">
        <f>[8]Mides!L193</f>
        <v>0</v>
      </c>
      <c r="N202" s="70" t="str">
        <f>[8]Mides!M193</f>
        <v>X</v>
      </c>
      <c r="O202" s="70">
        <f t="shared" si="2"/>
        <v>0</v>
      </c>
      <c r="P202" s="70" t="str">
        <f>[8]Mides!R193</f>
        <v>Guatemala</v>
      </c>
      <c r="Q202" s="70" t="str">
        <f>[8]Mides!S193</f>
        <v>Guatemala</v>
      </c>
      <c r="R202" s="10"/>
      <c r="S202" s="10"/>
      <c r="T202" s="10"/>
      <c r="U202" s="10"/>
      <c r="V202" s="10"/>
      <c r="W202" s="10"/>
      <c r="X202" s="10"/>
      <c r="Y202" s="10"/>
    </row>
    <row r="203" spans="2:25" x14ac:dyDescent="0.3">
      <c r="B203" s="66" t="str">
        <f>[8]Mides!E194</f>
        <v>Nancí</v>
      </c>
      <c r="C203" s="67" t="str">
        <f>[8]Mides!D194</f>
        <v>Zacarías</v>
      </c>
      <c r="D203" s="68" t="str">
        <f>IF([8]Mides!F194=1,"X"," ")</f>
        <v>X</v>
      </c>
      <c r="E203" s="68" t="str">
        <f>IF([8]Mides!F194=2,"X"," ")</f>
        <v xml:space="preserve"> </v>
      </c>
      <c r="F203" s="69">
        <f>[8]Mides!B194</f>
        <v>1638752000101</v>
      </c>
      <c r="G203" s="68" t="str">
        <f>IF(AND([8]Mides!H194&gt;=1,[8]Mides!H194&lt;=14),"X"," ")</f>
        <v xml:space="preserve"> </v>
      </c>
      <c r="H203" s="68" t="str">
        <f>IF(AND([8]Mides!H194&gt;=14,[8]Mides!H194&lt;=30),"X"," ")</f>
        <v xml:space="preserve"> </v>
      </c>
      <c r="I203" s="68" t="str">
        <f>IF(AND([8]Mides!H194&gt;=31,[8]Mides!H194&lt;=60),"X","  ")</f>
        <v>X</v>
      </c>
      <c r="J203" s="68" t="str">
        <f>IF([8]Mides!H194&gt;60,"X", "  ")</f>
        <v xml:space="preserve">  </v>
      </c>
      <c r="K203" s="70">
        <f>[8]Mides!N194</f>
        <v>0</v>
      </c>
      <c r="L203" s="70">
        <f>[8]Mides!K194</f>
        <v>0</v>
      </c>
      <c r="M203" s="70">
        <f>[8]Mides!L194</f>
        <v>0</v>
      </c>
      <c r="N203" s="70" t="str">
        <f>[8]Mides!M194</f>
        <v>X</v>
      </c>
      <c r="O203" s="70">
        <f t="shared" si="2"/>
        <v>0</v>
      </c>
      <c r="P203" s="70" t="str">
        <f>[8]Mides!R194</f>
        <v>Guatemala</v>
      </c>
      <c r="Q203" s="70" t="str">
        <f>[8]Mides!S194</f>
        <v>Guatemala</v>
      </c>
      <c r="R203" s="10"/>
      <c r="S203" s="10"/>
      <c r="T203" s="10"/>
      <c r="U203" s="10"/>
      <c r="V203" s="10"/>
      <c r="W203" s="10"/>
      <c r="X203" s="10"/>
      <c r="Y203" s="10"/>
    </row>
    <row r="204" spans="2:25" x14ac:dyDescent="0.3">
      <c r="B204" s="66" t="str">
        <f>[8]Mides!E195</f>
        <v>Josefina</v>
      </c>
      <c r="C204" s="67" t="str">
        <f>[8]Mides!D195</f>
        <v>Santos</v>
      </c>
      <c r="D204" s="68" t="str">
        <f>IF([8]Mides!F195=1,"X"," ")</f>
        <v>X</v>
      </c>
      <c r="E204" s="68" t="str">
        <f>IF([8]Mides!F195=2,"X"," ")</f>
        <v xml:space="preserve"> </v>
      </c>
      <c r="F204" s="69">
        <f>[8]Mides!B195</f>
        <v>2435182850611</v>
      </c>
      <c r="G204" s="68" t="str">
        <f>IF(AND([8]Mides!H195&gt;=1,[8]Mides!H195&lt;=14),"X"," ")</f>
        <v xml:space="preserve"> </v>
      </c>
      <c r="H204" s="68" t="str">
        <f>IF(AND([8]Mides!H195&gt;=14,[8]Mides!H195&lt;=30),"X"," ")</f>
        <v xml:space="preserve"> </v>
      </c>
      <c r="I204" s="68" t="str">
        <f>IF(AND([8]Mides!H195&gt;=31,[8]Mides!H195&lt;=60),"X","  ")</f>
        <v xml:space="preserve">  </v>
      </c>
      <c r="J204" s="68" t="str">
        <f>IF([8]Mides!H195&gt;60,"X", "  ")</f>
        <v>X</v>
      </c>
      <c r="K204" s="70">
        <f>[8]Mides!N195</f>
        <v>0</v>
      </c>
      <c r="L204" s="70">
        <f>[8]Mides!K195</f>
        <v>0</v>
      </c>
      <c r="M204" s="70">
        <f>[8]Mides!L195</f>
        <v>0</v>
      </c>
      <c r="N204" s="70" t="str">
        <f>[8]Mides!M195</f>
        <v>X</v>
      </c>
      <c r="O204" s="70">
        <f t="shared" si="2"/>
        <v>0</v>
      </c>
      <c r="P204" s="70" t="str">
        <f>[8]Mides!R195</f>
        <v>Guatemala</v>
      </c>
      <c r="Q204" s="70" t="str">
        <f>[8]Mides!S195</f>
        <v>Guatemala</v>
      </c>
      <c r="R204" s="10"/>
      <c r="S204" s="10"/>
      <c r="T204" s="10"/>
      <c r="U204" s="10"/>
      <c r="V204" s="10"/>
      <c r="W204" s="10"/>
      <c r="X204" s="10"/>
      <c r="Y204" s="10"/>
    </row>
    <row r="205" spans="2:25" x14ac:dyDescent="0.3">
      <c r="B205" s="66" t="str">
        <f>[8]Mides!E196</f>
        <v>Vilma</v>
      </c>
      <c r="C205" s="67" t="str">
        <f>[8]Mides!D196</f>
        <v>Orozco</v>
      </c>
      <c r="D205" s="68" t="str">
        <f>IF([8]Mides!F196=1,"X"," ")</f>
        <v>X</v>
      </c>
      <c r="E205" s="68" t="str">
        <f>IF([8]Mides!F196=2,"X"," ")</f>
        <v xml:space="preserve"> </v>
      </c>
      <c r="F205" s="69">
        <f>[8]Mides!B196</f>
        <v>2400379601006</v>
      </c>
      <c r="G205" s="68" t="str">
        <f>IF(AND([8]Mides!H196&gt;=1,[8]Mides!H196&lt;=14),"X"," ")</f>
        <v xml:space="preserve"> </v>
      </c>
      <c r="H205" s="68" t="str">
        <f>IF(AND([8]Mides!H196&gt;=14,[8]Mides!H196&lt;=30),"X"," ")</f>
        <v xml:space="preserve"> </v>
      </c>
      <c r="I205" s="68" t="str">
        <f>IF(AND([8]Mides!H196&gt;=31,[8]Mides!H196&lt;=60),"X","  ")</f>
        <v>X</v>
      </c>
      <c r="J205" s="68" t="str">
        <f>IF([8]Mides!H196&gt;60,"X", "  ")</f>
        <v xml:space="preserve">  </v>
      </c>
      <c r="K205" s="70">
        <f>[8]Mides!N196</f>
        <v>0</v>
      </c>
      <c r="L205" s="70">
        <f>[8]Mides!K196</f>
        <v>0</v>
      </c>
      <c r="M205" s="70">
        <f>[8]Mides!L196</f>
        <v>0</v>
      </c>
      <c r="N205" s="70" t="str">
        <f>[8]Mides!M196</f>
        <v>X</v>
      </c>
      <c r="O205" s="70">
        <f t="shared" si="2"/>
        <v>0</v>
      </c>
      <c r="P205" s="70" t="str">
        <f>[8]Mides!R196</f>
        <v>Guatemala</v>
      </c>
      <c r="Q205" s="70" t="str">
        <f>[8]Mides!S196</f>
        <v>Guatemala</v>
      </c>
      <c r="R205" s="10"/>
      <c r="S205" s="10"/>
      <c r="T205" s="10"/>
      <c r="U205" s="10"/>
      <c r="V205" s="10"/>
      <c r="W205" s="10"/>
      <c r="X205" s="10"/>
      <c r="Y205" s="10"/>
    </row>
    <row r="206" spans="2:25" x14ac:dyDescent="0.3">
      <c r="B206" s="66" t="str">
        <f>[8]Mides!E197</f>
        <v>Marco</v>
      </c>
      <c r="C206" s="67" t="str">
        <f>[8]Mides!D197</f>
        <v>Diaz</v>
      </c>
      <c r="D206" s="68" t="str">
        <f>IF([8]Mides!F197=1,"X"," ")</f>
        <v xml:space="preserve"> </v>
      </c>
      <c r="E206" s="68" t="str">
        <f>IF([8]Mides!F197=2,"X"," ")</f>
        <v>X</v>
      </c>
      <c r="F206" s="69">
        <f>[8]Mides!B197</f>
        <v>1637806840101</v>
      </c>
      <c r="G206" s="68" t="str">
        <f>IF(AND([8]Mides!H197&gt;=1,[8]Mides!H197&lt;=14),"X"," ")</f>
        <v xml:space="preserve"> </v>
      </c>
      <c r="H206" s="68" t="str">
        <f>IF(AND([8]Mides!H197&gt;=14,[8]Mides!H197&lt;=30),"X"," ")</f>
        <v xml:space="preserve"> </v>
      </c>
      <c r="I206" s="68" t="str">
        <f>IF(AND([8]Mides!H197&gt;=31,[8]Mides!H197&lt;=60),"X","  ")</f>
        <v>X</v>
      </c>
      <c r="J206" s="68" t="str">
        <f>IF([8]Mides!H197&gt;60,"X", "  ")</f>
        <v xml:space="preserve">  </v>
      </c>
      <c r="K206" s="70">
        <f>[8]Mides!N197</f>
        <v>0</v>
      </c>
      <c r="L206" s="70">
        <f>[8]Mides!K197</f>
        <v>0</v>
      </c>
      <c r="M206" s="70">
        <f>[8]Mides!L197</f>
        <v>0</v>
      </c>
      <c r="N206" s="70" t="str">
        <f>[8]Mides!M197</f>
        <v>X</v>
      </c>
      <c r="O206" s="70">
        <f t="shared" si="2"/>
        <v>0</v>
      </c>
      <c r="P206" s="70" t="str">
        <f>[8]Mides!R197</f>
        <v>Guatemala</v>
      </c>
      <c r="Q206" s="70" t="str">
        <f>[8]Mides!S197</f>
        <v>Guatemala</v>
      </c>
      <c r="R206" s="10"/>
      <c r="S206" s="10"/>
      <c r="T206" s="10"/>
      <c r="U206" s="10"/>
      <c r="V206" s="10"/>
      <c r="W206" s="10"/>
      <c r="X206" s="10"/>
      <c r="Y206" s="10"/>
    </row>
    <row r="207" spans="2:25" x14ac:dyDescent="0.3">
      <c r="B207" s="66" t="str">
        <f>[8]Mides!E198</f>
        <v>María</v>
      </c>
      <c r="C207" s="67" t="str">
        <f>[8]Mides!D198</f>
        <v>Gil</v>
      </c>
      <c r="D207" s="68" t="str">
        <f>IF([8]Mides!F198=1,"X"," ")</f>
        <v>X</v>
      </c>
      <c r="E207" s="68" t="str">
        <f>IF([8]Mides!F198=2,"X"," ")</f>
        <v xml:space="preserve"> </v>
      </c>
      <c r="F207" s="69">
        <f>[8]Mides!B198</f>
        <v>2508357540101</v>
      </c>
      <c r="G207" s="68" t="str">
        <f>IF(AND([8]Mides!H198&gt;=1,[8]Mides!H198&lt;=14),"X"," ")</f>
        <v xml:space="preserve"> </v>
      </c>
      <c r="H207" s="68" t="str">
        <f>IF(AND([8]Mides!H198&gt;=14,[8]Mides!H198&lt;=30),"X"," ")</f>
        <v xml:space="preserve"> </v>
      </c>
      <c r="I207" s="68" t="str">
        <f>IF(AND([8]Mides!H198&gt;=31,[8]Mides!H198&lt;=60),"X","  ")</f>
        <v>X</v>
      </c>
      <c r="J207" s="68" t="str">
        <f>IF([8]Mides!H198&gt;60,"X", "  ")</f>
        <v xml:space="preserve">  </v>
      </c>
      <c r="K207" s="70">
        <f>[8]Mides!N198</f>
        <v>0</v>
      </c>
      <c r="L207" s="70">
        <f>[8]Mides!K198</f>
        <v>0</v>
      </c>
      <c r="M207" s="70">
        <f>[8]Mides!L198</f>
        <v>0</v>
      </c>
      <c r="N207" s="70" t="str">
        <f>[8]Mides!M198</f>
        <v>X</v>
      </c>
      <c r="O207" s="70">
        <f t="shared" ref="O207:O270" si="3">SUM(K207:N207)</f>
        <v>0</v>
      </c>
      <c r="P207" s="70" t="str">
        <f>[8]Mides!R198</f>
        <v>Guatemala</v>
      </c>
      <c r="Q207" s="70" t="str">
        <f>[8]Mides!S198</f>
        <v>Guatemala</v>
      </c>
      <c r="R207" s="10"/>
      <c r="S207" s="10"/>
      <c r="T207" s="10"/>
      <c r="U207" s="10"/>
      <c r="V207" s="10"/>
      <c r="W207" s="10"/>
      <c r="X207" s="10"/>
      <c r="Y207" s="10"/>
    </row>
    <row r="208" spans="2:25" x14ac:dyDescent="0.3">
      <c r="B208" s="66" t="str">
        <f>[8]Mides!E199</f>
        <v>Jorge</v>
      </c>
      <c r="C208" s="67" t="str">
        <f>[8]Mides!D199</f>
        <v>Veato</v>
      </c>
      <c r="D208" s="68" t="str">
        <f>IF([8]Mides!F199=1,"X"," ")</f>
        <v xml:space="preserve"> </v>
      </c>
      <c r="E208" s="68" t="str">
        <f>IF([8]Mides!F199=2,"X"," ")</f>
        <v>X</v>
      </c>
      <c r="F208" s="69" t="str">
        <f>[8]Mides!B199</f>
        <v>Menor de Edas</v>
      </c>
      <c r="G208" s="68" t="str">
        <f>IF(AND([8]Mides!H199&gt;=1,[8]Mides!H199&lt;=14),"X"," ")</f>
        <v>X</v>
      </c>
      <c r="H208" s="68" t="str">
        <f>IF(AND([8]Mides!H199&gt;=14,[8]Mides!H199&lt;=30),"X"," ")</f>
        <v xml:space="preserve"> </v>
      </c>
      <c r="I208" s="68" t="str">
        <f>IF(AND([8]Mides!H199&gt;=31,[8]Mides!H199&lt;=60),"X","  ")</f>
        <v xml:space="preserve">  </v>
      </c>
      <c r="J208" s="68" t="str">
        <f>IF([8]Mides!H199&gt;60,"X", "  ")</f>
        <v xml:space="preserve">  </v>
      </c>
      <c r="K208" s="70">
        <f>[8]Mides!N199</f>
        <v>0</v>
      </c>
      <c r="L208" s="70">
        <f>[8]Mides!K199</f>
        <v>0</v>
      </c>
      <c r="M208" s="70">
        <f>[8]Mides!L199</f>
        <v>0</v>
      </c>
      <c r="N208" s="70">
        <f>[8]Mides!M199</f>
        <v>0</v>
      </c>
      <c r="O208" s="70">
        <f t="shared" si="3"/>
        <v>0</v>
      </c>
      <c r="P208" s="70" t="str">
        <f>[8]Mides!R199</f>
        <v>Guatemala</v>
      </c>
      <c r="Q208" s="70" t="str">
        <f>[8]Mides!S199</f>
        <v>Guatemala</v>
      </c>
      <c r="R208" s="10"/>
      <c r="S208" s="10"/>
      <c r="T208" s="10"/>
      <c r="U208" s="10"/>
      <c r="V208" s="10"/>
      <c r="W208" s="10"/>
      <c r="X208" s="10"/>
      <c r="Y208" s="10"/>
    </row>
    <row r="209" spans="2:25" x14ac:dyDescent="0.3">
      <c r="B209" s="66" t="str">
        <f>[8]Mides!E200</f>
        <v>Jimena</v>
      </c>
      <c r="C209" s="67" t="str">
        <f>[8]Mides!D200</f>
        <v>Veato</v>
      </c>
      <c r="D209" s="68" t="str">
        <f>IF([8]Mides!F200=1,"X"," ")</f>
        <v>X</v>
      </c>
      <c r="E209" s="68" t="str">
        <f>IF([8]Mides!F200=2,"X"," ")</f>
        <v xml:space="preserve"> </v>
      </c>
      <c r="F209" s="69" t="str">
        <f>[8]Mides!B200</f>
        <v>Menor de Edas</v>
      </c>
      <c r="G209" s="68" t="str">
        <f>IF(AND([8]Mides!H200&gt;=1,[8]Mides!H200&lt;=14),"X"," ")</f>
        <v>X</v>
      </c>
      <c r="H209" s="68" t="str">
        <f>IF(AND([8]Mides!H200&gt;=14,[8]Mides!H200&lt;=30),"X"," ")</f>
        <v xml:space="preserve"> </v>
      </c>
      <c r="I209" s="68" t="str">
        <f>IF(AND([8]Mides!H200&gt;=31,[8]Mides!H200&lt;=60),"X","  ")</f>
        <v xml:space="preserve">  </v>
      </c>
      <c r="J209" s="68" t="str">
        <f>IF([8]Mides!H200&gt;60,"X", "  ")</f>
        <v xml:space="preserve">  </v>
      </c>
      <c r="K209" s="70">
        <f>[8]Mides!N200</f>
        <v>0</v>
      </c>
      <c r="L209" s="70">
        <f>[8]Mides!K200</f>
        <v>0</v>
      </c>
      <c r="M209" s="70">
        <f>[8]Mides!L200</f>
        <v>0</v>
      </c>
      <c r="N209" s="70">
        <f>[8]Mides!M200</f>
        <v>0</v>
      </c>
      <c r="O209" s="70">
        <f t="shared" si="3"/>
        <v>0</v>
      </c>
      <c r="P209" s="70" t="str">
        <f>[8]Mides!R200</f>
        <v>Guatemala</v>
      </c>
      <c r="Q209" s="70" t="str">
        <f>[8]Mides!S200</f>
        <v>Guatemala</v>
      </c>
      <c r="R209" s="10"/>
      <c r="S209" s="10"/>
      <c r="T209" s="10"/>
      <c r="U209" s="10"/>
      <c r="V209" s="10"/>
      <c r="W209" s="10"/>
      <c r="X209" s="10"/>
      <c r="Y209" s="10"/>
    </row>
    <row r="210" spans="2:25" x14ac:dyDescent="0.3">
      <c r="B210" s="66" t="str">
        <f>[8]Mides!E201</f>
        <v>Camila</v>
      </c>
      <c r="C210" s="67" t="str">
        <f>[8]Mides!D201</f>
        <v>Veato</v>
      </c>
      <c r="D210" s="68" t="str">
        <f>IF([8]Mides!F201=1,"X"," ")</f>
        <v>X</v>
      </c>
      <c r="E210" s="68" t="str">
        <f>IF([8]Mides!F201=2,"X"," ")</f>
        <v xml:space="preserve"> </v>
      </c>
      <c r="F210" s="69" t="str">
        <f>[8]Mides!B201</f>
        <v>Menor de Edad</v>
      </c>
      <c r="G210" s="68" t="str">
        <f>IF(AND([8]Mides!H201&gt;=1,[8]Mides!H201&lt;=14),"X"," ")</f>
        <v>X</v>
      </c>
      <c r="H210" s="68" t="str">
        <f>IF(AND([8]Mides!H201&gt;=14,[8]Mides!H201&lt;=30),"X"," ")</f>
        <v xml:space="preserve"> </v>
      </c>
      <c r="I210" s="68" t="str">
        <f>IF(AND([8]Mides!H201&gt;=31,[8]Mides!H201&lt;=60),"X","  ")</f>
        <v xml:space="preserve">  </v>
      </c>
      <c r="J210" s="68" t="str">
        <f>IF([8]Mides!H201&gt;60,"X", "  ")</f>
        <v xml:space="preserve">  </v>
      </c>
      <c r="K210" s="70">
        <f>[8]Mides!N201</f>
        <v>0</v>
      </c>
      <c r="L210" s="70">
        <f>[8]Mides!K201</f>
        <v>0</v>
      </c>
      <c r="M210" s="70">
        <f>[8]Mides!L201</f>
        <v>0</v>
      </c>
      <c r="N210" s="70" t="str">
        <f>[8]Mides!M201</f>
        <v>X</v>
      </c>
      <c r="O210" s="70">
        <f t="shared" si="3"/>
        <v>0</v>
      </c>
      <c r="P210" s="70" t="str">
        <f>[8]Mides!R201</f>
        <v>Guatemala</v>
      </c>
      <c r="Q210" s="70" t="str">
        <f>[8]Mides!S201</f>
        <v>Guatemala</v>
      </c>
      <c r="R210" s="10"/>
      <c r="S210" s="10"/>
      <c r="T210" s="10"/>
      <c r="U210" s="10"/>
      <c r="V210" s="10"/>
      <c r="W210" s="10"/>
      <c r="X210" s="10"/>
      <c r="Y210" s="10"/>
    </row>
    <row r="211" spans="2:25" x14ac:dyDescent="0.3">
      <c r="B211" s="66" t="str">
        <f>[8]Mides!E202</f>
        <v>Elier</v>
      </c>
      <c r="C211" s="67" t="str">
        <f>[8]Mides!D202</f>
        <v>Barrera</v>
      </c>
      <c r="D211" s="68" t="str">
        <f>IF([8]Mides!F202=1,"X"," ")</f>
        <v xml:space="preserve"> </v>
      </c>
      <c r="E211" s="68" t="str">
        <f>IF([8]Mides!F202=2,"X"," ")</f>
        <v>X</v>
      </c>
      <c r="F211" s="69">
        <f>[8]Mides!B202</f>
        <v>1998087751803</v>
      </c>
      <c r="G211" s="68" t="str">
        <f>IF(AND([8]Mides!H202&gt;=1,[8]Mides!H202&lt;=14),"X"," ")</f>
        <v xml:space="preserve"> </v>
      </c>
      <c r="H211" s="68" t="str">
        <f>IF(AND([8]Mides!H202&gt;=14,[8]Mides!H202&lt;=30),"X"," ")</f>
        <v xml:space="preserve"> </v>
      </c>
      <c r="I211" s="68" t="str">
        <f>IF(AND([8]Mides!H202&gt;=31,[8]Mides!H202&lt;=60),"X","  ")</f>
        <v>X</v>
      </c>
      <c r="J211" s="68" t="str">
        <f>IF([8]Mides!H202&gt;60,"X", "  ")</f>
        <v xml:space="preserve">  </v>
      </c>
      <c r="K211" s="70">
        <f>[8]Mides!N202</f>
        <v>0</v>
      </c>
      <c r="L211" s="70">
        <f>[8]Mides!K202</f>
        <v>0</v>
      </c>
      <c r="M211" s="70">
        <f>[8]Mides!L202</f>
        <v>0</v>
      </c>
      <c r="N211" s="70" t="str">
        <f>[8]Mides!M202</f>
        <v>X</v>
      </c>
      <c r="O211" s="70">
        <f t="shared" si="3"/>
        <v>0</v>
      </c>
      <c r="P211" s="70" t="str">
        <f>[8]Mides!R202</f>
        <v>Guatemala</v>
      </c>
      <c r="Q211" s="70" t="str">
        <f>[8]Mides!S202</f>
        <v>Guatemala</v>
      </c>
      <c r="R211" s="10"/>
      <c r="S211" s="10"/>
      <c r="T211" s="10"/>
      <c r="U211" s="10"/>
      <c r="V211" s="10"/>
      <c r="W211" s="10"/>
      <c r="X211" s="10"/>
      <c r="Y211" s="10"/>
    </row>
    <row r="212" spans="2:25" x14ac:dyDescent="0.3">
      <c r="B212" s="66" t="str">
        <f>[8]Mides!E203</f>
        <v>Rudy</v>
      </c>
      <c r="C212" s="67" t="str">
        <f>[8]Mides!D203</f>
        <v>Ajbal</v>
      </c>
      <c r="D212" s="68" t="str">
        <f>IF([8]Mides!F203=1,"X"," ")</f>
        <v xml:space="preserve"> </v>
      </c>
      <c r="E212" s="68" t="str">
        <f>IF([8]Mides!F203=2,"X"," ")</f>
        <v>X</v>
      </c>
      <c r="F212" s="69" t="str">
        <f>[8]Mides!B203</f>
        <v>Está en Tramite</v>
      </c>
      <c r="G212" s="68" t="str">
        <f>IF(AND([8]Mides!H203&gt;=1,[8]Mides!H203&lt;=14),"X"," ")</f>
        <v xml:space="preserve"> </v>
      </c>
      <c r="H212" s="68" t="str">
        <f>IF(AND([8]Mides!H203&gt;=14,[8]Mides!H203&lt;=30),"X"," ")</f>
        <v>X</v>
      </c>
      <c r="I212" s="68" t="str">
        <f>IF(AND([8]Mides!H203&gt;=31,[8]Mides!H203&lt;=60),"X","  ")</f>
        <v xml:space="preserve">  </v>
      </c>
      <c r="J212" s="68" t="str">
        <f>IF([8]Mides!H203&gt;60,"X", "  ")</f>
        <v xml:space="preserve">  </v>
      </c>
      <c r="K212" s="70">
        <f>[8]Mides!N203</f>
        <v>0</v>
      </c>
      <c r="L212" s="70">
        <f>[8]Mides!K203</f>
        <v>0</v>
      </c>
      <c r="M212" s="70">
        <f>[8]Mides!L203</f>
        <v>0</v>
      </c>
      <c r="N212" s="70" t="str">
        <f>[8]Mides!M203</f>
        <v>X</v>
      </c>
      <c r="O212" s="70">
        <f t="shared" si="3"/>
        <v>0</v>
      </c>
      <c r="P212" s="70" t="str">
        <f>[8]Mides!R203</f>
        <v>Guatemala</v>
      </c>
      <c r="Q212" s="70" t="str">
        <f>[8]Mides!S203</f>
        <v>Guatemala</v>
      </c>
      <c r="R212" s="10"/>
      <c r="S212" s="10"/>
      <c r="T212" s="10"/>
      <c r="U212" s="10"/>
      <c r="V212" s="10"/>
      <c r="W212" s="10"/>
      <c r="X212" s="10"/>
      <c r="Y212" s="10"/>
    </row>
    <row r="213" spans="2:25" x14ac:dyDescent="0.3">
      <c r="B213" s="66" t="str">
        <f>[8]Mides!E204</f>
        <v>Eunice</v>
      </c>
      <c r="C213" s="67" t="str">
        <f>[8]Mides!D204</f>
        <v>Patsan</v>
      </c>
      <c r="D213" s="68" t="str">
        <f>IF([8]Mides!F204=1,"X"," ")</f>
        <v>X</v>
      </c>
      <c r="E213" s="68" t="str">
        <f>IF([8]Mides!F204=2,"X"," ")</f>
        <v xml:space="preserve"> </v>
      </c>
      <c r="F213" s="69" t="str">
        <f>[8]Mides!B204</f>
        <v>Pendiente</v>
      </c>
      <c r="G213" s="68" t="str">
        <f>IF(AND([8]Mides!H204&gt;=1,[8]Mides!H204&lt;=14),"X"," ")</f>
        <v xml:space="preserve"> </v>
      </c>
      <c r="H213" s="68" t="str">
        <f>IF(AND([8]Mides!H204&gt;=14,[8]Mides!H204&lt;=30),"X"," ")</f>
        <v>X</v>
      </c>
      <c r="I213" s="68" t="str">
        <f>IF(AND([8]Mides!H204&gt;=31,[8]Mides!H204&lt;=60),"X","  ")</f>
        <v xml:space="preserve">  </v>
      </c>
      <c r="J213" s="68" t="str">
        <f>IF([8]Mides!H204&gt;60,"X", "  ")</f>
        <v xml:space="preserve">  </v>
      </c>
      <c r="K213" s="70">
        <f>[8]Mides!N204</f>
        <v>0</v>
      </c>
      <c r="L213" s="70">
        <f>[8]Mides!K204</f>
        <v>0</v>
      </c>
      <c r="M213" s="70">
        <f>[8]Mides!L204</f>
        <v>0</v>
      </c>
      <c r="N213" s="70" t="str">
        <f>[8]Mides!M204</f>
        <v>X</v>
      </c>
      <c r="O213" s="70">
        <f t="shared" si="3"/>
        <v>0</v>
      </c>
      <c r="P213" s="70" t="str">
        <f>[8]Mides!R204</f>
        <v>Guatemala</v>
      </c>
      <c r="Q213" s="70" t="str">
        <f>[8]Mides!S204</f>
        <v>Guatemala</v>
      </c>
      <c r="R213" s="10"/>
      <c r="S213" s="10"/>
      <c r="T213" s="10"/>
      <c r="U213" s="10"/>
      <c r="V213" s="10"/>
      <c r="W213" s="10"/>
      <c r="X213" s="10"/>
      <c r="Y213" s="10"/>
    </row>
    <row r="214" spans="2:25" x14ac:dyDescent="0.3">
      <c r="B214" s="66" t="str">
        <f>[8]Mides!E205</f>
        <v>Jonathan</v>
      </c>
      <c r="C214" s="67" t="str">
        <f>[8]Mides!D205</f>
        <v>Archila</v>
      </c>
      <c r="D214" s="68" t="str">
        <f>IF([8]Mides!F205=1,"X"," ")</f>
        <v xml:space="preserve"> </v>
      </c>
      <c r="E214" s="68" t="str">
        <f>IF([8]Mides!F205=2,"X"," ")</f>
        <v>X</v>
      </c>
      <c r="F214" s="69">
        <f>[8]Mides!B205</f>
        <v>1603554511904</v>
      </c>
      <c r="G214" s="68" t="str">
        <f>IF(AND([8]Mides!H205&gt;=1,[8]Mides!H205&lt;=14),"X"," ")</f>
        <v xml:space="preserve"> </v>
      </c>
      <c r="H214" s="68" t="str">
        <f>IF(AND([8]Mides!H205&gt;=14,[8]Mides!H205&lt;=30),"X"," ")</f>
        <v xml:space="preserve"> </v>
      </c>
      <c r="I214" s="68" t="str">
        <f>IF(AND([8]Mides!H205&gt;=31,[8]Mides!H205&lt;=60),"X","  ")</f>
        <v>X</v>
      </c>
      <c r="J214" s="68" t="str">
        <f>IF([8]Mides!H205&gt;60,"X", "  ")</f>
        <v xml:space="preserve">  </v>
      </c>
      <c r="K214" s="70">
        <f>[8]Mides!N205</f>
        <v>0</v>
      </c>
      <c r="L214" s="70">
        <f>[8]Mides!K205</f>
        <v>0</v>
      </c>
      <c r="M214" s="70">
        <f>[8]Mides!L205</f>
        <v>0</v>
      </c>
      <c r="N214" s="70" t="str">
        <f>[8]Mides!M205</f>
        <v>X</v>
      </c>
      <c r="O214" s="70">
        <f t="shared" si="3"/>
        <v>0</v>
      </c>
      <c r="P214" s="70" t="str">
        <f>[8]Mides!R205</f>
        <v>Guatemala</v>
      </c>
      <c r="Q214" s="70" t="str">
        <f>[8]Mides!S205</f>
        <v>Guatemala</v>
      </c>
      <c r="R214" s="10"/>
      <c r="S214" s="10"/>
      <c r="T214" s="10"/>
      <c r="U214" s="10"/>
      <c r="V214" s="10"/>
      <c r="W214" s="10"/>
      <c r="X214" s="10"/>
      <c r="Y214" s="10"/>
    </row>
    <row r="215" spans="2:25" x14ac:dyDescent="0.3">
      <c r="B215" s="66" t="str">
        <f>[8]Mides!E206</f>
        <v>Gerber</v>
      </c>
      <c r="C215" s="67" t="str">
        <f>[8]Mides!D206</f>
        <v>Kiessner</v>
      </c>
      <c r="D215" s="68" t="str">
        <f>IF([8]Mides!F206=1,"X"," ")</f>
        <v xml:space="preserve"> </v>
      </c>
      <c r="E215" s="68" t="str">
        <f>IF([8]Mides!F206=2,"X"," ")</f>
        <v>X</v>
      </c>
      <c r="F215" s="69">
        <f>[8]Mides!B206</f>
        <v>2375539020101</v>
      </c>
      <c r="G215" s="68" t="str">
        <f>IF(AND([8]Mides!H206&gt;=1,[8]Mides!H206&lt;=14),"X"," ")</f>
        <v xml:space="preserve"> </v>
      </c>
      <c r="H215" s="68" t="str">
        <f>IF(AND([8]Mides!H206&gt;=14,[8]Mides!H206&lt;=30),"X"," ")</f>
        <v xml:space="preserve"> </v>
      </c>
      <c r="I215" s="68" t="str">
        <f>IF(AND([8]Mides!H206&gt;=31,[8]Mides!H206&lt;=60),"X","  ")</f>
        <v>X</v>
      </c>
      <c r="J215" s="68" t="str">
        <f>IF([8]Mides!H206&gt;60,"X", "  ")</f>
        <v xml:space="preserve">  </v>
      </c>
      <c r="K215" s="70">
        <f>[8]Mides!N206</f>
        <v>0</v>
      </c>
      <c r="L215" s="70">
        <f>[8]Mides!K206</f>
        <v>0</v>
      </c>
      <c r="M215" s="70">
        <f>[8]Mides!L206</f>
        <v>0</v>
      </c>
      <c r="N215" s="70" t="str">
        <f>[8]Mides!M206</f>
        <v>X</v>
      </c>
      <c r="O215" s="70">
        <f t="shared" si="3"/>
        <v>0</v>
      </c>
      <c r="P215" s="70" t="str">
        <f>[8]Mides!R206</f>
        <v>Guatemala</v>
      </c>
      <c r="Q215" s="70" t="str">
        <f>[8]Mides!S206</f>
        <v>Guatemala</v>
      </c>
      <c r="R215" s="10"/>
      <c r="S215" s="10"/>
      <c r="T215" s="10"/>
      <c r="U215" s="10"/>
      <c r="V215" s="10"/>
      <c r="W215" s="10"/>
      <c r="X215" s="10"/>
      <c r="Y215" s="10"/>
    </row>
    <row r="216" spans="2:25" x14ac:dyDescent="0.3">
      <c r="B216" s="66" t="str">
        <f>[8]Mides!E207</f>
        <v>Carlos</v>
      </c>
      <c r="C216" s="67" t="str">
        <f>[8]Mides!D207</f>
        <v>Artola</v>
      </c>
      <c r="D216" s="68" t="str">
        <f>IF([8]Mides!F207=1,"X"," ")</f>
        <v xml:space="preserve"> </v>
      </c>
      <c r="E216" s="68" t="str">
        <f>IF([8]Mides!F207=2,"X"," ")</f>
        <v>X</v>
      </c>
      <c r="F216" s="69">
        <f>[8]Mides!B207</f>
        <v>2314383460101</v>
      </c>
      <c r="G216" s="68" t="str">
        <f>IF(AND([8]Mides!H207&gt;=1,[8]Mides!H207&lt;=14),"X"," ")</f>
        <v xml:space="preserve"> </v>
      </c>
      <c r="H216" s="68" t="str">
        <f>IF(AND([8]Mides!H207&gt;=14,[8]Mides!H207&lt;=30),"X"," ")</f>
        <v xml:space="preserve"> </v>
      </c>
      <c r="I216" s="68" t="str">
        <f>IF(AND([8]Mides!H207&gt;=31,[8]Mides!H207&lt;=60),"X","  ")</f>
        <v>X</v>
      </c>
      <c r="J216" s="68" t="str">
        <f>IF([8]Mides!H207&gt;60,"X", "  ")</f>
        <v xml:space="preserve">  </v>
      </c>
      <c r="K216" s="70">
        <f>[8]Mides!N207</f>
        <v>0</v>
      </c>
      <c r="L216" s="70">
        <f>[8]Mides!K207</f>
        <v>0</v>
      </c>
      <c r="M216" s="70">
        <f>[8]Mides!L207</f>
        <v>0</v>
      </c>
      <c r="N216" s="70" t="str">
        <f>[8]Mides!M207</f>
        <v>X</v>
      </c>
      <c r="O216" s="70">
        <f t="shared" si="3"/>
        <v>0</v>
      </c>
      <c r="P216" s="70" t="str">
        <f>[8]Mides!R207</f>
        <v>Guatemala</v>
      </c>
      <c r="Q216" s="70" t="str">
        <f>[8]Mides!S207</f>
        <v>Guatemala</v>
      </c>
      <c r="R216" s="10"/>
      <c r="S216" s="10"/>
      <c r="T216" s="10"/>
      <c r="U216" s="10"/>
      <c r="V216" s="10"/>
      <c r="W216" s="10"/>
      <c r="X216" s="10"/>
      <c r="Y216" s="10"/>
    </row>
    <row r="217" spans="2:25" x14ac:dyDescent="0.3">
      <c r="B217" s="66" t="str">
        <f>[8]Mides!E208</f>
        <v>Gerón</v>
      </c>
      <c r="C217" s="67" t="str">
        <f>[8]Mides!D208</f>
        <v>Artola</v>
      </c>
      <c r="D217" s="68" t="str">
        <f>IF([8]Mides!F208=1,"X"," ")</f>
        <v xml:space="preserve"> </v>
      </c>
      <c r="E217" s="68" t="str">
        <f>IF([8]Mides!F208=2,"X"," ")</f>
        <v>X</v>
      </c>
      <c r="F217" s="69" t="str">
        <f>[8]Mides!B208</f>
        <v>Menor De Edad</v>
      </c>
      <c r="G217" s="68" t="str">
        <f>IF(AND([8]Mides!H208&gt;=1,[8]Mides!H208&lt;=14),"X"," ")</f>
        <v>X</v>
      </c>
      <c r="H217" s="68" t="str">
        <f>IF(AND([8]Mides!H208&gt;=14,[8]Mides!H208&lt;=30),"X"," ")</f>
        <v xml:space="preserve"> </v>
      </c>
      <c r="I217" s="68" t="str">
        <f>IF(AND([8]Mides!H208&gt;=31,[8]Mides!H208&lt;=60),"X","  ")</f>
        <v xml:space="preserve">  </v>
      </c>
      <c r="J217" s="68" t="str">
        <f>IF([8]Mides!H208&gt;60,"X", "  ")</f>
        <v xml:space="preserve">  </v>
      </c>
      <c r="K217" s="70">
        <f>[8]Mides!N208</f>
        <v>0</v>
      </c>
      <c r="L217" s="70">
        <f>[8]Mides!K208</f>
        <v>0</v>
      </c>
      <c r="M217" s="70">
        <f>[8]Mides!L208</f>
        <v>0</v>
      </c>
      <c r="N217" s="70" t="str">
        <f>[8]Mides!M208</f>
        <v>X</v>
      </c>
      <c r="O217" s="70">
        <f t="shared" si="3"/>
        <v>0</v>
      </c>
      <c r="P217" s="70" t="str">
        <f>[8]Mides!R208</f>
        <v>Guatemala</v>
      </c>
      <c r="Q217" s="70" t="str">
        <f>[8]Mides!S208</f>
        <v>Guatemala</v>
      </c>
      <c r="R217" s="10"/>
      <c r="S217" s="10"/>
      <c r="T217" s="10"/>
      <c r="U217" s="10"/>
      <c r="V217" s="10"/>
      <c r="W217" s="10"/>
      <c r="X217" s="10"/>
      <c r="Y217" s="10"/>
    </row>
    <row r="218" spans="2:25" x14ac:dyDescent="0.3">
      <c r="B218" s="66" t="str">
        <f>[8]Mides!E209</f>
        <v xml:space="preserve">Juan </v>
      </c>
      <c r="C218" s="67" t="str">
        <f>[8]Mides!D209</f>
        <v>Carrá</v>
      </c>
      <c r="D218" s="68" t="str">
        <f>IF([8]Mides!F209=1,"X"," ")</f>
        <v xml:space="preserve"> </v>
      </c>
      <c r="E218" s="68" t="str">
        <f>IF([8]Mides!F209=2,"X"," ")</f>
        <v>X</v>
      </c>
      <c r="F218" s="69" t="str">
        <f>[8]Mides!B209</f>
        <v>Menor de Edad</v>
      </c>
      <c r="G218" s="68" t="str">
        <f>IF(AND([8]Mides!H209&gt;=1,[8]Mides!H209&lt;=14),"X"," ")</f>
        <v>X</v>
      </c>
      <c r="H218" s="68" t="str">
        <f>IF(AND([8]Mides!H209&gt;=14,[8]Mides!H209&lt;=30),"X"," ")</f>
        <v xml:space="preserve"> </v>
      </c>
      <c r="I218" s="68" t="str">
        <f>IF(AND([8]Mides!H209&gt;=31,[8]Mides!H209&lt;=60),"X","  ")</f>
        <v xml:space="preserve">  </v>
      </c>
      <c r="J218" s="68" t="str">
        <f>IF([8]Mides!H209&gt;60,"X", "  ")</f>
        <v xml:space="preserve">  </v>
      </c>
      <c r="K218" s="70">
        <f>[8]Mides!N209</f>
        <v>0</v>
      </c>
      <c r="L218" s="70">
        <f>[8]Mides!K209</f>
        <v>0</v>
      </c>
      <c r="M218" s="70">
        <f>[8]Mides!L209</f>
        <v>0</v>
      </c>
      <c r="N218" s="70" t="str">
        <f>[8]Mides!M209</f>
        <v>X</v>
      </c>
      <c r="O218" s="70">
        <f t="shared" si="3"/>
        <v>0</v>
      </c>
      <c r="P218" s="70" t="str">
        <f>[8]Mides!R209</f>
        <v>Guatemala</v>
      </c>
      <c r="Q218" s="70" t="str">
        <f>[8]Mides!S209</f>
        <v>Guatemala</v>
      </c>
      <c r="R218" s="10"/>
      <c r="S218" s="10"/>
      <c r="T218" s="10"/>
      <c r="U218" s="10"/>
      <c r="V218" s="10"/>
      <c r="W218" s="10"/>
      <c r="X218" s="10"/>
      <c r="Y218" s="10"/>
    </row>
    <row r="219" spans="2:25" x14ac:dyDescent="0.3">
      <c r="B219" s="66" t="str">
        <f>[8]Mides!E210</f>
        <v>Damaris</v>
      </c>
      <c r="C219" s="67" t="str">
        <f>[8]Mides!D210</f>
        <v>Peréz</v>
      </c>
      <c r="D219" s="68" t="str">
        <f>IF([8]Mides!F210=1,"X"," ")</f>
        <v>X</v>
      </c>
      <c r="E219" s="68" t="str">
        <f>IF([8]Mides!F210=2,"X"," ")</f>
        <v xml:space="preserve"> </v>
      </c>
      <c r="F219" s="69">
        <f>[8]Mides!B210</f>
        <v>2256066230101</v>
      </c>
      <c r="G219" s="68" t="str">
        <f>IF(AND([8]Mides!H210&gt;=1,[8]Mides!H210&lt;=14),"X"," ")</f>
        <v xml:space="preserve"> </v>
      </c>
      <c r="H219" s="68" t="str">
        <f>IF(AND([8]Mides!H210&gt;=14,[8]Mides!H210&lt;=30),"X"," ")</f>
        <v>X</v>
      </c>
      <c r="I219" s="68" t="str">
        <f>IF(AND([8]Mides!H210&gt;=31,[8]Mides!H210&lt;=60),"X","  ")</f>
        <v xml:space="preserve">  </v>
      </c>
      <c r="J219" s="68" t="str">
        <f>IF([8]Mides!H210&gt;60,"X", "  ")</f>
        <v xml:space="preserve">  </v>
      </c>
      <c r="K219" s="70">
        <f>[8]Mides!N210</f>
        <v>0</v>
      </c>
      <c r="L219" s="70">
        <f>[8]Mides!K210</f>
        <v>0</v>
      </c>
      <c r="M219" s="70">
        <f>[8]Mides!L210</f>
        <v>0</v>
      </c>
      <c r="N219" s="70" t="str">
        <f>[8]Mides!M210</f>
        <v>X</v>
      </c>
      <c r="O219" s="70">
        <f t="shared" si="3"/>
        <v>0</v>
      </c>
      <c r="P219" s="70" t="str">
        <f>[8]Mides!R210</f>
        <v>Guatemala</v>
      </c>
      <c r="Q219" s="70" t="str">
        <f>[8]Mides!S210</f>
        <v>Guatemala</v>
      </c>
      <c r="R219" s="10"/>
      <c r="S219" s="10"/>
      <c r="T219" s="10"/>
      <c r="U219" s="10"/>
      <c r="V219" s="10"/>
      <c r="W219" s="10"/>
      <c r="X219" s="10"/>
      <c r="Y219" s="10"/>
    </row>
    <row r="220" spans="2:25" x14ac:dyDescent="0.3">
      <c r="B220" s="66" t="str">
        <f>[8]Mides!E211</f>
        <v>Lilian</v>
      </c>
      <c r="C220" s="67" t="str">
        <f>[8]Mides!D211</f>
        <v>CRUZ</v>
      </c>
      <c r="D220" s="68" t="str">
        <f>IF([8]Mides!F211=1,"X"," ")</f>
        <v>X</v>
      </c>
      <c r="E220" s="68" t="str">
        <f>IF([8]Mides!F211=2,"X"," ")</f>
        <v xml:space="preserve"> </v>
      </c>
      <c r="F220" s="69">
        <f>[8]Mides!B211</f>
        <v>1853011850101</v>
      </c>
      <c r="G220" s="68" t="str">
        <f>IF(AND([8]Mides!H211&gt;=1,[8]Mides!H211&lt;=14),"X"," ")</f>
        <v xml:space="preserve"> </v>
      </c>
      <c r="H220" s="68" t="str">
        <f>IF(AND([8]Mides!H211&gt;=14,[8]Mides!H211&lt;=30),"X"," ")</f>
        <v xml:space="preserve"> </v>
      </c>
      <c r="I220" s="68" t="str">
        <f>IF(AND([8]Mides!H211&gt;=31,[8]Mides!H211&lt;=60),"X","  ")</f>
        <v>X</v>
      </c>
      <c r="J220" s="68" t="str">
        <f>IF([8]Mides!H211&gt;60,"X", "  ")</f>
        <v xml:space="preserve">  </v>
      </c>
      <c r="K220" s="70">
        <f>[8]Mides!N211</f>
        <v>0</v>
      </c>
      <c r="L220" s="70">
        <f>[8]Mides!K211</f>
        <v>0</v>
      </c>
      <c r="M220" s="70">
        <f>[8]Mides!L211</f>
        <v>0</v>
      </c>
      <c r="N220" s="70" t="str">
        <f>[8]Mides!M211</f>
        <v>X</v>
      </c>
      <c r="O220" s="70">
        <f t="shared" si="3"/>
        <v>0</v>
      </c>
      <c r="P220" s="70" t="str">
        <f>[8]Mides!R211</f>
        <v>Guatemala</v>
      </c>
      <c r="Q220" s="70" t="str">
        <f>[8]Mides!S211</f>
        <v>Guatemala</v>
      </c>
      <c r="R220" s="10"/>
      <c r="S220" s="10"/>
      <c r="T220" s="10"/>
      <c r="U220" s="10"/>
      <c r="V220" s="10"/>
      <c r="W220" s="10"/>
      <c r="X220" s="10"/>
      <c r="Y220" s="10"/>
    </row>
    <row r="221" spans="2:25" x14ac:dyDescent="0.3">
      <c r="B221" s="66" t="str">
        <f>[8]Mides!E212</f>
        <v>Maria</v>
      </c>
      <c r="C221" s="67" t="str">
        <f>[8]Mides!D212</f>
        <v xml:space="preserve">Lic </v>
      </c>
      <c r="D221" s="68" t="str">
        <f>IF([8]Mides!F212=1,"X"," ")</f>
        <v>X</v>
      </c>
      <c r="E221" s="68" t="str">
        <f>IF([8]Mides!F212=2,"X"," ")</f>
        <v xml:space="preserve"> </v>
      </c>
      <c r="F221" s="69">
        <f>[8]Mides!B212</f>
        <v>1642926080106</v>
      </c>
      <c r="G221" s="68" t="str">
        <f>IF(AND([8]Mides!H212&gt;=1,[8]Mides!H212&lt;=14),"X"," ")</f>
        <v xml:space="preserve"> </v>
      </c>
      <c r="H221" s="68" t="str">
        <f>IF(AND([8]Mides!H212&gt;=14,[8]Mides!H212&lt;=30),"X"," ")</f>
        <v xml:space="preserve"> </v>
      </c>
      <c r="I221" s="68" t="str">
        <f>IF(AND([8]Mides!H212&gt;=31,[8]Mides!H212&lt;=60),"X","  ")</f>
        <v>X</v>
      </c>
      <c r="J221" s="68" t="str">
        <f>IF([8]Mides!H212&gt;60,"X", "  ")</f>
        <v xml:space="preserve">  </v>
      </c>
      <c r="K221" s="70">
        <f>[8]Mides!N212</f>
        <v>0</v>
      </c>
      <c r="L221" s="70">
        <f>[8]Mides!K212</f>
        <v>0</v>
      </c>
      <c r="M221" s="70">
        <f>[8]Mides!L212</f>
        <v>0</v>
      </c>
      <c r="N221" s="70" t="str">
        <f>[8]Mides!M212</f>
        <v>x</v>
      </c>
      <c r="O221" s="70">
        <f t="shared" si="3"/>
        <v>0</v>
      </c>
      <c r="P221" s="70" t="str">
        <f>[8]Mides!R212</f>
        <v>Guatemala</v>
      </c>
      <c r="Q221" s="70" t="str">
        <f>[8]Mides!S212</f>
        <v>Guatemala</v>
      </c>
      <c r="R221" s="10"/>
      <c r="S221" s="10"/>
      <c r="T221" s="10"/>
      <c r="U221" s="10"/>
      <c r="V221" s="10"/>
      <c r="W221" s="10"/>
      <c r="X221" s="10"/>
      <c r="Y221" s="10"/>
    </row>
    <row r="222" spans="2:25" x14ac:dyDescent="0.3">
      <c r="B222" s="66" t="str">
        <f>[8]Mides!E213</f>
        <v>Victor</v>
      </c>
      <c r="C222" s="67" t="str">
        <f>[8]Mides!D213</f>
        <v>Picón</v>
      </c>
      <c r="D222" s="68" t="str">
        <f>IF([8]Mides!F213=1,"X"," ")</f>
        <v xml:space="preserve"> </v>
      </c>
      <c r="E222" s="68" t="str">
        <f>IF([8]Mides!F213=2,"X"," ")</f>
        <v>X</v>
      </c>
      <c r="F222" s="69">
        <f>[8]Mides!B213</f>
        <v>2185059060101</v>
      </c>
      <c r="G222" s="68" t="str">
        <f>IF(AND([8]Mides!H213&gt;=1,[8]Mides!H213&lt;=14),"X"," ")</f>
        <v xml:space="preserve"> </v>
      </c>
      <c r="H222" s="68" t="str">
        <f>IF(AND([8]Mides!H213&gt;=14,[8]Mides!H213&lt;=30),"X"," ")</f>
        <v xml:space="preserve"> </v>
      </c>
      <c r="I222" s="68" t="str">
        <f>IF(AND([8]Mides!H213&gt;=31,[8]Mides!H213&lt;=60),"X","  ")</f>
        <v>X</v>
      </c>
      <c r="J222" s="68" t="str">
        <f>IF([8]Mides!H213&gt;60,"X", "  ")</f>
        <v xml:space="preserve">  </v>
      </c>
      <c r="K222" s="70">
        <f>[8]Mides!N213</f>
        <v>0</v>
      </c>
      <c r="L222" s="70">
        <f>[8]Mides!K213</f>
        <v>0</v>
      </c>
      <c r="M222" s="70">
        <f>[8]Mides!L213</f>
        <v>0</v>
      </c>
      <c r="N222" s="70" t="str">
        <f>[8]Mides!M213</f>
        <v>X</v>
      </c>
      <c r="O222" s="70">
        <f t="shared" si="3"/>
        <v>0</v>
      </c>
      <c r="P222" s="70" t="str">
        <f>[8]Mides!R213</f>
        <v>Guatemala</v>
      </c>
      <c r="Q222" s="70" t="str">
        <f>[8]Mides!S213</f>
        <v>Guatemala</v>
      </c>
      <c r="R222" s="10"/>
      <c r="S222" s="10"/>
      <c r="T222" s="10"/>
      <c r="U222" s="10"/>
      <c r="V222" s="10"/>
      <c r="W222" s="10"/>
      <c r="X222" s="10"/>
      <c r="Y222" s="10"/>
    </row>
    <row r="223" spans="2:25" x14ac:dyDescent="0.3">
      <c r="B223" s="66" t="str">
        <f>[8]Mides!E214</f>
        <v xml:space="preserve">Byron </v>
      </c>
      <c r="C223" s="67" t="str">
        <f>[8]Mides!D214</f>
        <v>López</v>
      </c>
      <c r="D223" s="68" t="str">
        <f>IF([8]Mides!F214=1,"X"," ")</f>
        <v xml:space="preserve"> </v>
      </c>
      <c r="E223" s="68" t="str">
        <f>IF([8]Mides!F214=2,"X"," ")</f>
        <v>X</v>
      </c>
      <c r="F223" s="69">
        <f>[8]Mides!B214</f>
        <v>1587538360101</v>
      </c>
      <c r="G223" s="68" t="str">
        <f>IF(AND([8]Mides!H214&gt;=1,[8]Mides!H214&lt;=14),"X"," ")</f>
        <v xml:space="preserve"> </v>
      </c>
      <c r="H223" s="68" t="str">
        <f>IF(AND([8]Mides!H214&gt;=14,[8]Mides!H214&lt;=30),"X"," ")</f>
        <v xml:space="preserve"> </v>
      </c>
      <c r="I223" s="68" t="str">
        <f>IF(AND([8]Mides!H214&gt;=31,[8]Mides!H214&lt;=60),"X","  ")</f>
        <v>X</v>
      </c>
      <c r="J223" s="68" t="str">
        <f>IF([8]Mides!H214&gt;60,"X", "  ")</f>
        <v xml:space="preserve">  </v>
      </c>
      <c r="K223" s="70">
        <f>[8]Mides!N214</f>
        <v>0</v>
      </c>
      <c r="L223" s="70">
        <f>[8]Mides!K214</f>
        <v>0</v>
      </c>
      <c r="M223" s="70">
        <f>[8]Mides!L214</f>
        <v>0</v>
      </c>
      <c r="N223" s="70" t="str">
        <f>[8]Mides!M214</f>
        <v>X</v>
      </c>
      <c r="O223" s="70">
        <f t="shared" si="3"/>
        <v>0</v>
      </c>
      <c r="P223" s="70" t="str">
        <f>[8]Mides!R214</f>
        <v>Guatemala</v>
      </c>
      <c r="Q223" s="70" t="str">
        <f>[8]Mides!S214</f>
        <v>Guatemala</v>
      </c>
      <c r="R223" s="10"/>
      <c r="S223" s="10"/>
      <c r="T223" s="10"/>
      <c r="U223" s="10"/>
      <c r="V223" s="10"/>
      <c r="W223" s="10"/>
      <c r="X223" s="10"/>
      <c r="Y223" s="10"/>
    </row>
    <row r="224" spans="2:25" x14ac:dyDescent="0.3">
      <c r="B224" s="66" t="str">
        <f>[8]Mides!E215</f>
        <v>Sandra</v>
      </c>
      <c r="C224" s="67" t="str">
        <f>[8]Mides!D215</f>
        <v>Sánchez N</v>
      </c>
      <c r="D224" s="68" t="str">
        <f>IF([8]Mides!F215=1,"X"," ")</f>
        <v>X</v>
      </c>
      <c r="E224" s="68" t="str">
        <f>IF([8]Mides!F215=2,"X"," ")</f>
        <v xml:space="preserve"> </v>
      </c>
      <c r="F224" s="69">
        <f>[8]Mides!B215</f>
        <v>2692612220101</v>
      </c>
      <c r="G224" s="68" t="str">
        <f>IF(AND([8]Mides!H215&gt;=1,[8]Mides!H215&lt;=14),"X"," ")</f>
        <v xml:space="preserve"> </v>
      </c>
      <c r="H224" s="68" t="str">
        <f>IF(AND([8]Mides!H215&gt;=14,[8]Mides!H215&lt;=30),"X"," ")</f>
        <v xml:space="preserve"> </v>
      </c>
      <c r="I224" s="68" t="str">
        <f>IF(AND([8]Mides!H215&gt;=31,[8]Mides!H215&lt;=60),"X","  ")</f>
        <v>X</v>
      </c>
      <c r="J224" s="68" t="str">
        <f>IF([8]Mides!H215&gt;60,"X", "  ")</f>
        <v xml:space="preserve">  </v>
      </c>
      <c r="K224" s="70">
        <f>[8]Mides!N215</f>
        <v>0</v>
      </c>
      <c r="L224" s="70">
        <f>[8]Mides!K215</f>
        <v>0</v>
      </c>
      <c r="M224" s="70">
        <f>[8]Mides!L215</f>
        <v>0</v>
      </c>
      <c r="N224" s="70" t="str">
        <f>[8]Mides!M215</f>
        <v>X</v>
      </c>
      <c r="O224" s="70">
        <f t="shared" si="3"/>
        <v>0</v>
      </c>
      <c r="P224" s="70" t="str">
        <f>[8]Mides!R215</f>
        <v>Guatemala</v>
      </c>
      <c r="Q224" s="70" t="str">
        <f>[8]Mides!S215</f>
        <v>Guatemala</v>
      </c>
      <c r="R224" s="10"/>
      <c r="S224" s="10"/>
      <c r="T224" s="10"/>
      <c r="U224" s="10"/>
      <c r="V224" s="10"/>
      <c r="W224" s="10"/>
      <c r="X224" s="10"/>
      <c r="Y224" s="10"/>
    </row>
    <row r="225" spans="2:25" x14ac:dyDescent="0.3">
      <c r="B225" s="66" t="str">
        <f>[8]Mides!E216</f>
        <v>Mario</v>
      </c>
      <c r="C225" s="67" t="str">
        <f>[8]Mides!D216</f>
        <v>Esquite</v>
      </c>
      <c r="D225" s="68" t="str">
        <f>IF([8]Mides!F216=1,"X"," ")</f>
        <v xml:space="preserve"> </v>
      </c>
      <c r="E225" s="68" t="str">
        <f>IF([8]Mides!F216=2,"X"," ")</f>
        <v>X</v>
      </c>
      <c r="F225" s="69">
        <f>[8]Mides!B216</f>
        <v>2316675150116</v>
      </c>
      <c r="G225" s="68" t="str">
        <f>IF(AND([8]Mides!H216&gt;=1,[8]Mides!H216&lt;=14),"X"," ")</f>
        <v xml:space="preserve"> </v>
      </c>
      <c r="H225" s="68" t="str">
        <f>IF(AND([8]Mides!H216&gt;=14,[8]Mides!H216&lt;=30),"X"," ")</f>
        <v xml:space="preserve"> </v>
      </c>
      <c r="I225" s="68" t="str">
        <f>IF(AND([8]Mides!H216&gt;=31,[8]Mides!H216&lt;=60),"X","  ")</f>
        <v>X</v>
      </c>
      <c r="J225" s="68" t="str">
        <f>IF([8]Mides!H216&gt;60,"X", "  ")</f>
        <v xml:space="preserve">  </v>
      </c>
      <c r="K225" s="70">
        <f>[8]Mides!N216</f>
        <v>0</v>
      </c>
      <c r="L225" s="70">
        <f>[8]Mides!K216</f>
        <v>0</v>
      </c>
      <c r="M225" s="70">
        <f>[8]Mides!L216</f>
        <v>0</v>
      </c>
      <c r="N225" s="70" t="str">
        <f>[8]Mides!M216</f>
        <v>X</v>
      </c>
      <c r="O225" s="70">
        <f t="shared" si="3"/>
        <v>0</v>
      </c>
      <c r="P225" s="70" t="str">
        <f>[8]Mides!R216</f>
        <v>Guatemala</v>
      </c>
      <c r="Q225" s="70" t="str">
        <f>[8]Mides!S216</f>
        <v>Guatemala</v>
      </c>
      <c r="R225" s="10"/>
      <c r="S225" s="10"/>
      <c r="T225" s="10"/>
      <c r="U225" s="10"/>
      <c r="V225" s="10"/>
      <c r="W225" s="10"/>
      <c r="X225" s="10"/>
      <c r="Y225" s="10"/>
    </row>
    <row r="226" spans="2:25" x14ac:dyDescent="0.3">
      <c r="B226" s="66" t="str">
        <f>[8]Mides!E217</f>
        <v>Francisco</v>
      </c>
      <c r="C226" s="67" t="str">
        <f>[8]Mides!D217</f>
        <v>Mayorga</v>
      </c>
      <c r="D226" s="68" t="str">
        <f>IF([8]Mides!F217=1,"X"," ")</f>
        <v xml:space="preserve"> </v>
      </c>
      <c r="E226" s="68" t="str">
        <f>IF([8]Mides!F217=2,"X"," ")</f>
        <v>X</v>
      </c>
      <c r="F226" s="69">
        <f>[8]Mides!B217</f>
        <v>2553349580101</v>
      </c>
      <c r="G226" s="68" t="str">
        <f>IF(AND([8]Mides!H217&gt;=1,[8]Mides!H217&lt;=14),"X"," ")</f>
        <v xml:space="preserve"> </v>
      </c>
      <c r="H226" s="68" t="str">
        <f>IF(AND([8]Mides!H217&gt;=14,[8]Mides!H217&lt;=30),"X"," ")</f>
        <v>X</v>
      </c>
      <c r="I226" s="68" t="str">
        <f>IF(AND([8]Mides!H217&gt;=31,[8]Mides!H217&lt;=60),"X","  ")</f>
        <v xml:space="preserve">  </v>
      </c>
      <c r="J226" s="68" t="str">
        <f>IF([8]Mides!H217&gt;60,"X", "  ")</f>
        <v xml:space="preserve">  </v>
      </c>
      <c r="K226" s="70">
        <f>[8]Mides!N217</f>
        <v>0</v>
      </c>
      <c r="L226" s="70">
        <f>[8]Mides!K217</f>
        <v>0</v>
      </c>
      <c r="M226" s="70">
        <f>[8]Mides!L217</f>
        <v>0</v>
      </c>
      <c r="N226" s="70" t="str">
        <f>[8]Mides!M217</f>
        <v>X</v>
      </c>
      <c r="O226" s="70">
        <f t="shared" si="3"/>
        <v>0</v>
      </c>
      <c r="P226" s="70" t="str">
        <f>[8]Mides!R217</f>
        <v>Guatemala</v>
      </c>
      <c r="Q226" s="70" t="str">
        <f>[8]Mides!S217</f>
        <v>Guatemala</v>
      </c>
      <c r="R226" s="10"/>
      <c r="S226" s="10"/>
      <c r="T226" s="10"/>
      <c r="U226" s="10"/>
      <c r="V226" s="10"/>
      <c r="W226" s="10"/>
      <c r="X226" s="10"/>
      <c r="Y226" s="10"/>
    </row>
    <row r="227" spans="2:25" x14ac:dyDescent="0.3">
      <c r="B227" s="66" t="str">
        <f>[8]Mides!E218</f>
        <v>Josue</v>
      </c>
      <c r="C227" s="67" t="str">
        <f>[8]Mides!D218</f>
        <v>Larios</v>
      </c>
      <c r="D227" s="68" t="str">
        <f>IF([8]Mides!F218=1,"X"," ")</f>
        <v xml:space="preserve"> </v>
      </c>
      <c r="E227" s="68" t="str">
        <f>IF([8]Mides!F218=2,"X"," ")</f>
        <v>X</v>
      </c>
      <c r="F227" s="69" t="str">
        <f>[8]Mides!B218</f>
        <v>Menor De edad</v>
      </c>
      <c r="G227" s="68" t="str">
        <f>IF(AND([8]Mides!H218&gt;=1,[8]Mides!H218&lt;=14),"X"," ")</f>
        <v>X</v>
      </c>
      <c r="H227" s="68" t="str">
        <f>IF(AND([8]Mides!H218&gt;=14,[8]Mides!H218&lt;=30),"X"," ")</f>
        <v xml:space="preserve"> </v>
      </c>
      <c r="I227" s="68" t="str">
        <f>IF(AND([8]Mides!H218&gt;=31,[8]Mides!H218&lt;=60),"X","  ")</f>
        <v xml:space="preserve">  </v>
      </c>
      <c r="J227" s="68" t="str">
        <f>IF([8]Mides!H218&gt;60,"X", "  ")</f>
        <v xml:space="preserve">  </v>
      </c>
      <c r="K227" s="70">
        <f>[8]Mides!N218</f>
        <v>0</v>
      </c>
      <c r="L227" s="70">
        <f>[8]Mides!K218</f>
        <v>0</v>
      </c>
      <c r="M227" s="70">
        <f>[8]Mides!L218</f>
        <v>0</v>
      </c>
      <c r="N227" s="70" t="str">
        <f>[8]Mides!M218</f>
        <v>X</v>
      </c>
      <c r="O227" s="70">
        <f t="shared" si="3"/>
        <v>0</v>
      </c>
      <c r="P227" s="70" t="str">
        <f>[8]Mides!R218</f>
        <v>Guatemala</v>
      </c>
      <c r="Q227" s="70" t="str">
        <f>[8]Mides!S218</f>
        <v>Guatemala</v>
      </c>
      <c r="R227" s="10"/>
      <c r="S227" s="10"/>
      <c r="T227" s="10"/>
      <c r="U227" s="10"/>
      <c r="V227" s="10"/>
      <c r="W227" s="10"/>
      <c r="X227" s="10"/>
      <c r="Y227" s="10"/>
    </row>
    <row r="228" spans="2:25" x14ac:dyDescent="0.3">
      <c r="B228" s="66" t="str">
        <f>[8]Mides!E219</f>
        <v>Mariana</v>
      </c>
      <c r="C228" s="67" t="str">
        <f>[8]Mides!D219</f>
        <v>Baltazar</v>
      </c>
      <c r="D228" s="68" t="str">
        <f>IF([8]Mides!F219=1,"X"," ")</f>
        <v>X</v>
      </c>
      <c r="E228" s="68" t="str">
        <f>IF([8]Mides!F219=2,"X"," ")</f>
        <v xml:space="preserve"> </v>
      </c>
      <c r="F228" s="69">
        <f>[8]Mides!B219</f>
        <v>1961378881802</v>
      </c>
      <c r="G228" s="68" t="str">
        <f>IF(AND([8]Mides!H219&gt;=1,[8]Mides!H219&lt;=14),"X"," ")</f>
        <v xml:space="preserve"> </v>
      </c>
      <c r="H228" s="68" t="str">
        <f>IF(AND([8]Mides!H219&gt;=14,[8]Mides!H219&lt;=30),"X"," ")</f>
        <v xml:space="preserve"> </v>
      </c>
      <c r="I228" s="68" t="str">
        <f>IF(AND([8]Mides!H219&gt;=31,[8]Mides!H219&lt;=60),"X","  ")</f>
        <v>X</v>
      </c>
      <c r="J228" s="68" t="str">
        <f>IF([8]Mides!H219&gt;60,"X", "  ")</f>
        <v xml:space="preserve">  </v>
      </c>
      <c r="K228" s="70">
        <f>[8]Mides!N219</f>
        <v>0</v>
      </c>
      <c r="L228" s="70">
        <f>[8]Mides!K219</f>
        <v>0</v>
      </c>
      <c r="M228" s="70" t="str">
        <f>[8]Mides!L219</f>
        <v>X</v>
      </c>
      <c r="N228" s="70">
        <f>[8]Mides!M219</f>
        <v>0</v>
      </c>
      <c r="O228" s="70">
        <f t="shared" si="3"/>
        <v>0</v>
      </c>
      <c r="P228" s="70" t="str">
        <f>[8]Mides!R219</f>
        <v>Guatemala</v>
      </c>
      <c r="Q228" s="70" t="str">
        <f>[8]Mides!S219</f>
        <v>Guatemala</v>
      </c>
      <c r="R228" s="10"/>
      <c r="S228" s="10"/>
      <c r="T228" s="10"/>
      <c r="U228" s="10"/>
      <c r="V228" s="10"/>
      <c r="W228" s="10"/>
      <c r="X228" s="10"/>
      <c r="Y228" s="10"/>
    </row>
    <row r="229" spans="2:25" x14ac:dyDescent="0.3">
      <c r="B229" s="66" t="str">
        <f>[8]Mides!E220</f>
        <v>Antony</v>
      </c>
      <c r="C229" s="67" t="str">
        <f>[8]Mides!D220</f>
        <v>Roldan</v>
      </c>
      <c r="D229" s="68" t="str">
        <f>IF([8]Mides!F220=1,"X"," ")</f>
        <v xml:space="preserve"> </v>
      </c>
      <c r="E229" s="68" t="str">
        <f>IF([8]Mides!F220=2,"X"," ")</f>
        <v>X</v>
      </c>
      <c r="F229" s="69" t="str">
        <f>[8]Mides!B220</f>
        <v>menor de Edad</v>
      </c>
      <c r="G229" s="68" t="str">
        <f>IF(AND([8]Mides!H220&gt;=1,[8]Mides!H220&lt;=14),"X"," ")</f>
        <v>X</v>
      </c>
      <c r="H229" s="68" t="str">
        <f>IF(AND([8]Mides!H220&gt;=14,[8]Mides!H220&lt;=30),"X"," ")</f>
        <v xml:space="preserve"> </v>
      </c>
      <c r="I229" s="68" t="str">
        <f>IF(AND([8]Mides!H220&gt;=31,[8]Mides!H220&lt;=60),"X","  ")</f>
        <v xml:space="preserve">  </v>
      </c>
      <c r="J229" s="68" t="str">
        <f>IF([8]Mides!H220&gt;60,"X", "  ")</f>
        <v xml:space="preserve">  </v>
      </c>
      <c r="K229" s="70">
        <f>[8]Mides!N220</f>
        <v>0</v>
      </c>
      <c r="L229" s="70">
        <f>[8]Mides!K220</f>
        <v>0</v>
      </c>
      <c r="M229" s="70">
        <f>[8]Mides!L220</f>
        <v>0</v>
      </c>
      <c r="N229" s="70" t="str">
        <f>[8]Mides!M220</f>
        <v>X</v>
      </c>
      <c r="O229" s="70">
        <f t="shared" si="3"/>
        <v>0</v>
      </c>
      <c r="P229" s="70" t="str">
        <f>[8]Mides!R220</f>
        <v>Guatemala</v>
      </c>
      <c r="Q229" s="70" t="str">
        <f>[8]Mides!S220</f>
        <v>Guatemala</v>
      </c>
      <c r="R229" s="10"/>
      <c r="S229" s="10"/>
      <c r="T229" s="10"/>
      <c r="U229" s="10"/>
      <c r="V229" s="10"/>
      <c r="W229" s="10"/>
      <c r="X229" s="10"/>
      <c r="Y229" s="10"/>
    </row>
    <row r="230" spans="2:25" x14ac:dyDescent="0.3">
      <c r="B230" s="66" t="str">
        <f>[8]Mides!E221</f>
        <v>Mirna</v>
      </c>
      <c r="C230" s="67" t="str">
        <f>[8]Mides!D221</f>
        <v>Oliva</v>
      </c>
      <c r="D230" s="68" t="str">
        <f>IF([8]Mides!F221=1,"X"," ")</f>
        <v>X</v>
      </c>
      <c r="E230" s="68" t="str">
        <f>IF([8]Mides!F221=2,"X"," ")</f>
        <v xml:space="preserve"> </v>
      </c>
      <c r="F230" s="69" t="str">
        <f>[8]Mides!B221</f>
        <v>Menor de Edad</v>
      </c>
      <c r="G230" s="68" t="str">
        <f>IF(AND([8]Mides!H221&gt;=1,[8]Mides!H221&lt;=14),"X"," ")</f>
        <v xml:space="preserve"> </v>
      </c>
      <c r="H230" s="68" t="str">
        <f>IF(AND([8]Mides!H221&gt;=14,[8]Mides!H221&lt;=30),"X"," ")</f>
        <v>X</v>
      </c>
      <c r="I230" s="68" t="str">
        <f>IF(AND([8]Mides!H221&gt;=31,[8]Mides!H221&lt;=60),"X","  ")</f>
        <v xml:space="preserve">  </v>
      </c>
      <c r="J230" s="68" t="str">
        <f>IF([8]Mides!H221&gt;60,"X", "  ")</f>
        <v xml:space="preserve">  </v>
      </c>
      <c r="K230" s="70">
        <f>[8]Mides!N221</f>
        <v>0</v>
      </c>
      <c r="L230" s="70">
        <f>[8]Mides!K221</f>
        <v>0</v>
      </c>
      <c r="M230" s="70">
        <f>[8]Mides!L221</f>
        <v>0</v>
      </c>
      <c r="N230" s="70" t="str">
        <f>[8]Mides!M221</f>
        <v>X</v>
      </c>
      <c r="O230" s="70">
        <f t="shared" si="3"/>
        <v>0</v>
      </c>
      <c r="P230" s="70" t="str">
        <f>[8]Mides!R221</f>
        <v>Guatemala</v>
      </c>
      <c r="Q230" s="70" t="str">
        <f>[8]Mides!S221</f>
        <v>Guatemala</v>
      </c>
      <c r="R230" s="10"/>
      <c r="S230" s="10"/>
      <c r="T230" s="10"/>
      <c r="U230" s="10"/>
      <c r="V230" s="10"/>
      <c r="W230" s="10"/>
      <c r="X230" s="10"/>
      <c r="Y230" s="10"/>
    </row>
    <row r="231" spans="2:25" x14ac:dyDescent="0.3">
      <c r="B231" s="66" t="str">
        <f>[8]Mides!E222</f>
        <v>José</v>
      </c>
      <c r="C231" s="67" t="str">
        <f>[8]Mides!D222</f>
        <v>Oliva</v>
      </c>
      <c r="D231" s="68" t="str">
        <f>IF([8]Mides!F222=1,"X"," ")</f>
        <v xml:space="preserve"> </v>
      </c>
      <c r="E231" s="68" t="str">
        <f>IF([8]Mides!F222=2,"X"," ")</f>
        <v>X</v>
      </c>
      <c r="F231" s="69" t="str">
        <f>[8]Mides!B222</f>
        <v>menor de Edad</v>
      </c>
      <c r="G231" s="68" t="str">
        <f>IF(AND([8]Mides!H222&gt;=1,[8]Mides!H222&lt;=14),"X"," ")</f>
        <v>X</v>
      </c>
      <c r="H231" s="68" t="str">
        <f>IF(AND([8]Mides!H222&gt;=14,[8]Mides!H222&lt;=30),"X"," ")</f>
        <v xml:space="preserve"> </v>
      </c>
      <c r="I231" s="68" t="str">
        <f>IF(AND([8]Mides!H222&gt;=31,[8]Mides!H222&lt;=60),"X","  ")</f>
        <v xml:space="preserve">  </v>
      </c>
      <c r="J231" s="68" t="str">
        <f>IF([8]Mides!H222&gt;60,"X", "  ")</f>
        <v xml:space="preserve">  </v>
      </c>
      <c r="K231" s="70">
        <f>[8]Mides!N222</f>
        <v>0</v>
      </c>
      <c r="L231" s="70">
        <f>[8]Mides!K222</f>
        <v>0</v>
      </c>
      <c r="M231" s="70">
        <f>[8]Mides!L222</f>
        <v>0</v>
      </c>
      <c r="N231" s="70" t="str">
        <f>[8]Mides!M222</f>
        <v>X</v>
      </c>
      <c r="O231" s="70">
        <f t="shared" si="3"/>
        <v>0</v>
      </c>
      <c r="P231" s="70" t="str">
        <f>[8]Mides!R222</f>
        <v>Guatemala</v>
      </c>
      <c r="Q231" s="70" t="str">
        <f>[8]Mides!S222</f>
        <v>Guatemala</v>
      </c>
      <c r="R231" s="10"/>
      <c r="S231" s="10"/>
      <c r="T231" s="10"/>
      <c r="U231" s="10"/>
      <c r="V231" s="10"/>
      <c r="W231" s="10"/>
      <c r="X231" s="10"/>
      <c r="Y231" s="10"/>
    </row>
    <row r="232" spans="2:25" x14ac:dyDescent="0.3">
      <c r="B232" s="66" t="str">
        <f>[8]Mides!E223</f>
        <v>Alex</v>
      </c>
      <c r="C232" s="67" t="str">
        <f>[8]Mides!D223</f>
        <v>Lux</v>
      </c>
      <c r="D232" s="68" t="str">
        <f>IF([8]Mides!F223=1,"X"," ")</f>
        <v xml:space="preserve"> </v>
      </c>
      <c r="E232" s="68" t="str">
        <f>IF([8]Mides!F223=2,"X"," ")</f>
        <v>X</v>
      </c>
      <c r="F232" s="69" t="str">
        <f>[8]Mides!B223</f>
        <v>menor de Edad</v>
      </c>
      <c r="G232" s="68" t="str">
        <f>IF(AND([8]Mides!H223&gt;=1,[8]Mides!H223&lt;=14),"X"," ")</f>
        <v>X</v>
      </c>
      <c r="H232" s="68" t="str">
        <f>IF(AND([8]Mides!H223&gt;=14,[8]Mides!H223&lt;=30),"X"," ")</f>
        <v xml:space="preserve"> </v>
      </c>
      <c r="I232" s="68" t="str">
        <f>IF(AND([8]Mides!H223&gt;=31,[8]Mides!H223&lt;=60),"X","  ")</f>
        <v xml:space="preserve">  </v>
      </c>
      <c r="J232" s="68" t="str">
        <f>IF([8]Mides!H223&gt;60,"X", "  ")</f>
        <v xml:space="preserve">  </v>
      </c>
      <c r="K232" s="70">
        <f>[8]Mides!N223</f>
        <v>0</v>
      </c>
      <c r="L232" s="70">
        <f>[8]Mides!K223</f>
        <v>0</v>
      </c>
      <c r="M232" s="70">
        <f>[8]Mides!L223</f>
        <v>0</v>
      </c>
      <c r="N232" s="70" t="str">
        <f>[8]Mides!M223</f>
        <v>X</v>
      </c>
      <c r="O232" s="70">
        <f t="shared" si="3"/>
        <v>0</v>
      </c>
      <c r="P232" s="70" t="str">
        <f>[8]Mides!R223</f>
        <v>Guatemala</v>
      </c>
      <c r="Q232" s="70" t="str">
        <f>[8]Mides!S223</f>
        <v>Guatemala</v>
      </c>
      <c r="R232" s="10"/>
      <c r="S232" s="10"/>
      <c r="T232" s="10"/>
      <c r="U232" s="10"/>
      <c r="V232" s="10"/>
      <c r="W232" s="10"/>
      <c r="X232" s="10"/>
      <c r="Y232" s="10"/>
    </row>
    <row r="233" spans="2:25" x14ac:dyDescent="0.3">
      <c r="B233" s="66" t="str">
        <f>[8]Mides!E224</f>
        <v>Sandra</v>
      </c>
      <c r="C233" s="67" t="str">
        <f>[8]Mides!D224</f>
        <v>Sanchez</v>
      </c>
      <c r="D233" s="68" t="str">
        <f>IF([8]Mides!F224=1,"X"," ")</f>
        <v>X</v>
      </c>
      <c r="E233" s="68" t="str">
        <f>IF([8]Mides!F224=2,"X"," ")</f>
        <v xml:space="preserve"> </v>
      </c>
      <c r="F233" s="69">
        <f>[8]Mides!B224</f>
        <v>1958864290101</v>
      </c>
      <c r="G233" s="68" t="str">
        <f>IF(AND([8]Mides!H224&gt;=1,[8]Mides!H224&lt;=14),"X"," ")</f>
        <v xml:space="preserve"> </v>
      </c>
      <c r="H233" s="68" t="str">
        <f>IF(AND([8]Mides!H224&gt;=14,[8]Mides!H224&lt;=30),"X"," ")</f>
        <v xml:space="preserve"> </v>
      </c>
      <c r="I233" s="68" t="str">
        <f>IF(AND([8]Mides!H224&gt;=31,[8]Mides!H224&lt;=60),"X","  ")</f>
        <v>X</v>
      </c>
      <c r="J233" s="68" t="str">
        <f>IF([8]Mides!H224&gt;60,"X", "  ")</f>
        <v xml:space="preserve">  </v>
      </c>
      <c r="K233" s="70">
        <f>[8]Mides!N224</f>
        <v>0</v>
      </c>
      <c r="L233" s="70">
        <f>[8]Mides!K224</f>
        <v>0</v>
      </c>
      <c r="M233" s="70">
        <f>[8]Mides!L224</f>
        <v>0</v>
      </c>
      <c r="N233" s="70" t="str">
        <f>[8]Mides!M224</f>
        <v>X</v>
      </c>
      <c r="O233" s="70">
        <f t="shared" si="3"/>
        <v>0</v>
      </c>
      <c r="P233" s="70" t="str">
        <f>[8]Mides!R224</f>
        <v>Guatemala</v>
      </c>
      <c r="Q233" s="70" t="str">
        <f>[8]Mides!S224</f>
        <v>Guatemala</v>
      </c>
      <c r="R233" s="10"/>
      <c r="S233" s="10"/>
      <c r="T233" s="10"/>
      <c r="U233" s="10"/>
      <c r="V233" s="10"/>
      <c r="W233" s="10"/>
      <c r="X233" s="10"/>
      <c r="Y233" s="10"/>
    </row>
    <row r="234" spans="2:25" x14ac:dyDescent="0.3">
      <c r="B234" s="66" t="str">
        <f>[8]Mides!E225</f>
        <v>Eva</v>
      </c>
      <c r="C234" s="67" t="str">
        <f>[8]Mides!D225</f>
        <v>De León</v>
      </c>
      <c r="D234" s="68" t="str">
        <f>IF([8]Mides!F225=1,"X"," ")</f>
        <v>X</v>
      </c>
      <c r="E234" s="68" t="str">
        <f>IF([8]Mides!F225=2,"X"," ")</f>
        <v xml:space="preserve"> </v>
      </c>
      <c r="F234" s="69">
        <f>[8]Mides!B225</f>
        <v>2223309222214</v>
      </c>
      <c r="G234" s="68" t="str">
        <f>IF(AND([8]Mides!H225&gt;=1,[8]Mides!H225&lt;=14),"X"," ")</f>
        <v xml:space="preserve"> </v>
      </c>
      <c r="H234" s="68" t="str">
        <f>IF(AND([8]Mides!H225&gt;=14,[8]Mides!H225&lt;=30),"X"," ")</f>
        <v xml:space="preserve"> </v>
      </c>
      <c r="I234" s="68" t="str">
        <f>IF(AND([8]Mides!H225&gt;=31,[8]Mides!H225&lt;=60),"X","  ")</f>
        <v>X</v>
      </c>
      <c r="J234" s="68" t="str">
        <f>IF([8]Mides!H225&gt;60,"X", "  ")</f>
        <v xml:space="preserve">  </v>
      </c>
      <c r="K234" s="70">
        <f>[8]Mides!N225</f>
        <v>0</v>
      </c>
      <c r="L234" s="70">
        <f>[8]Mides!K225</f>
        <v>0</v>
      </c>
      <c r="M234" s="70">
        <f>[8]Mides!L225</f>
        <v>0</v>
      </c>
      <c r="N234" s="70" t="str">
        <f>[8]Mides!M225</f>
        <v>X</v>
      </c>
      <c r="O234" s="70">
        <f t="shared" si="3"/>
        <v>0</v>
      </c>
      <c r="P234" s="70" t="str">
        <f>[8]Mides!R225</f>
        <v>Guatemala</v>
      </c>
      <c r="Q234" s="70" t="str">
        <f>[8]Mides!S225</f>
        <v>Guatemala</v>
      </c>
      <c r="R234" s="10"/>
      <c r="S234" s="10"/>
      <c r="T234" s="10"/>
      <c r="U234" s="10"/>
      <c r="V234" s="10"/>
      <c r="W234" s="10"/>
      <c r="X234" s="10"/>
      <c r="Y234" s="10"/>
    </row>
    <row r="235" spans="2:25" x14ac:dyDescent="0.3">
      <c r="B235" s="66" t="str">
        <f>[8]Mides!E226</f>
        <v>Ana</v>
      </c>
      <c r="C235" s="67" t="str">
        <f>[8]Mides!D226</f>
        <v>Roca</v>
      </c>
      <c r="D235" s="68" t="str">
        <f>IF([8]Mides!F226=1,"X"," ")</f>
        <v>X</v>
      </c>
      <c r="E235" s="68" t="str">
        <f>IF([8]Mides!F226=2,"X"," ")</f>
        <v xml:space="preserve"> </v>
      </c>
      <c r="F235" s="69">
        <f>[8]Mides!B226</f>
        <v>2314251710101</v>
      </c>
      <c r="G235" s="68" t="str">
        <f>IF(AND([8]Mides!H226&gt;=1,[8]Mides!H226&lt;=14),"X"," ")</f>
        <v xml:space="preserve"> </v>
      </c>
      <c r="H235" s="68" t="str">
        <f>IF(AND([8]Mides!H226&gt;=14,[8]Mides!H226&lt;=30),"X"," ")</f>
        <v xml:space="preserve"> </v>
      </c>
      <c r="I235" s="68" t="str">
        <f>IF(AND([8]Mides!H226&gt;=31,[8]Mides!H226&lt;=60),"X","  ")</f>
        <v>X</v>
      </c>
      <c r="J235" s="68" t="str">
        <f>IF([8]Mides!H226&gt;60,"X", "  ")</f>
        <v xml:space="preserve">  </v>
      </c>
      <c r="K235" s="70">
        <f>[8]Mides!N226</f>
        <v>0</v>
      </c>
      <c r="L235" s="70">
        <f>[8]Mides!K226</f>
        <v>0</v>
      </c>
      <c r="M235" s="70">
        <f>[8]Mides!L226</f>
        <v>0</v>
      </c>
      <c r="N235" s="70" t="str">
        <f>[8]Mides!M226</f>
        <v>X</v>
      </c>
      <c r="O235" s="70">
        <f t="shared" si="3"/>
        <v>0</v>
      </c>
      <c r="P235" s="70" t="str">
        <f>[8]Mides!R226</f>
        <v>Guatemala</v>
      </c>
      <c r="Q235" s="70" t="str">
        <f>[8]Mides!S226</f>
        <v>Guatemala</v>
      </c>
      <c r="R235" s="10"/>
      <c r="S235" s="10"/>
      <c r="T235" s="10"/>
      <c r="U235" s="10"/>
      <c r="V235" s="10"/>
      <c r="W235" s="10"/>
      <c r="X235" s="10"/>
      <c r="Y235" s="10"/>
    </row>
    <row r="236" spans="2:25" x14ac:dyDescent="0.3">
      <c r="B236" s="66" t="str">
        <f>[8]Mides!E227</f>
        <v>Luis</v>
      </c>
      <c r="C236" s="67" t="str">
        <f>[8]Mides!D227</f>
        <v>Padilla</v>
      </c>
      <c r="D236" s="68" t="str">
        <f>IF([8]Mides!F227=1,"X"," ")</f>
        <v xml:space="preserve"> </v>
      </c>
      <c r="E236" s="68" t="str">
        <f>IF([8]Mides!F227=2,"X"," ")</f>
        <v>X</v>
      </c>
      <c r="F236" s="69">
        <f>[8]Mides!B227</f>
        <v>1820760080101</v>
      </c>
      <c r="G236" s="68" t="str">
        <f>IF(AND([8]Mides!H227&gt;=1,[8]Mides!H227&lt;=14),"X"," ")</f>
        <v xml:space="preserve"> </v>
      </c>
      <c r="H236" s="68" t="str">
        <f>IF(AND([8]Mides!H227&gt;=14,[8]Mides!H227&lt;=30),"X"," ")</f>
        <v xml:space="preserve"> </v>
      </c>
      <c r="I236" s="68" t="str">
        <f>IF(AND([8]Mides!H227&gt;=31,[8]Mides!H227&lt;=60),"X","  ")</f>
        <v>X</v>
      </c>
      <c r="J236" s="68" t="str">
        <f>IF([8]Mides!H227&gt;60,"X", "  ")</f>
        <v xml:space="preserve">  </v>
      </c>
      <c r="K236" s="70">
        <f>[8]Mides!N227</f>
        <v>0</v>
      </c>
      <c r="L236" s="70">
        <f>[8]Mides!K227</f>
        <v>0</v>
      </c>
      <c r="M236" s="70">
        <f>[8]Mides!L227</f>
        <v>0</v>
      </c>
      <c r="N236" s="70" t="str">
        <f>[8]Mides!M227</f>
        <v>X</v>
      </c>
      <c r="O236" s="70">
        <f t="shared" si="3"/>
        <v>0</v>
      </c>
      <c r="P236" s="70" t="str">
        <f>[8]Mides!R227</f>
        <v>Guatemala</v>
      </c>
      <c r="Q236" s="70" t="str">
        <f>[8]Mides!S227</f>
        <v>Guatemala</v>
      </c>
      <c r="R236" s="10"/>
      <c r="S236" s="10"/>
      <c r="T236" s="10"/>
      <c r="U236" s="10"/>
      <c r="V236" s="10"/>
      <c r="W236" s="10"/>
      <c r="X236" s="10"/>
      <c r="Y236" s="10"/>
    </row>
    <row r="237" spans="2:25" x14ac:dyDescent="0.3">
      <c r="B237" s="66" t="str">
        <f>[8]Mides!E228</f>
        <v>Edilma</v>
      </c>
      <c r="C237" s="67" t="str">
        <f>[8]Mides!D228</f>
        <v>Pirir</v>
      </c>
      <c r="D237" s="68" t="str">
        <f>IF([8]Mides!F228=1,"X"," ")</f>
        <v>X</v>
      </c>
      <c r="E237" s="68" t="str">
        <f>IF([8]Mides!F228=2,"X"," ")</f>
        <v xml:space="preserve"> </v>
      </c>
      <c r="F237" s="69">
        <f>[8]Mides!B228</f>
        <v>2085484910101</v>
      </c>
      <c r="G237" s="68" t="str">
        <f>IF(AND([8]Mides!H228&gt;=1,[8]Mides!H228&lt;=14),"X"," ")</f>
        <v xml:space="preserve"> </v>
      </c>
      <c r="H237" s="68" t="str">
        <f>IF(AND([8]Mides!H228&gt;=14,[8]Mides!H228&lt;=30),"X"," ")</f>
        <v>X</v>
      </c>
      <c r="I237" s="68" t="str">
        <f>IF(AND([8]Mides!H228&gt;=31,[8]Mides!H228&lt;=60),"X","  ")</f>
        <v xml:space="preserve">  </v>
      </c>
      <c r="J237" s="68" t="str">
        <f>IF([8]Mides!H228&gt;60,"X", "  ")</f>
        <v xml:space="preserve">  </v>
      </c>
      <c r="K237" s="70">
        <f>[8]Mides!N228</f>
        <v>0</v>
      </c>
      <c r="L237" s="70">
        <f>[8]Mides!K228</f>
        <v>0</v>
      </c>
      <c r="M237" s="70">
        <f>[8]Mides!L228</f>
        <v>0</v>
      </c>
      <c r="N237" s="70" t="str">
        <f>[8]Mides!M228</f>
        <v>X</v>
      </c>
      <c r="O237" s="70">
        <f t="shared" si="3"/>
        <v>0</v>
      </c>
      <c r="P237" s="70" t="str">
        <f>[8]Mides!R228</f>
        <v>Guatemala</v>
      </c>
      <c r="Q237" s="70" t="str">
        <f>[8]Mides!S228</f>
        <v>Guatemala</v>
      </c>
      <c r="R237" s="10"/>
      <c r="S237" s="10"/>
      <c r="T237" s="10"/>
      <c r="U237" s="10"/>
      <c r="V237" s="10"/>
      <c r="W237" s="10"/>
      <c r="X237" s="10"/>
      <c r="Y237" s="10"/>
    </row>
    <row r="238" spans="2:25" x14ac:dyDescent="0.3">
      <c r="B238" s="66" t="str">
        <f>[8]Mides!E229</f>
        <v>Mirna</v>
      </c>
      <c r="C238" s="67" t="str">
        <f>[8]Mides!D229</f>
        <v>Oliva</v>
      </c>
      <c r="D238" s="68" t="str">
        <f>IF([8]Mides!F229=1,"X"," ")</f>
        <v>X</v>
      </c>
      <c r="E238" s="68" t="str">
        <f>IF([8]Mides!F229=2,"X"," ")</f>
        <v xml:space="preserve"> </v>
      </c>
      <c r="F238" s="69" t="str">
        <f>[8]Mides!B229</f>
        <v>Menor de Edad</v>
      </c>
      <c r="G238" s="68" t="str">
        <f>IF(AND([8]Mides!H229&gt;=1,[8]Mides!H229&lt;=14),"X"," ")</f>
        <v>X</v>
      </c>
      <c r="H238" s="68" t="str">
        <f>IF(AND([8]Mides!H229&gt;=14,[8]Mides!H229&lt;=30),"X"," ")</f>
        <v xml:space="preserve"> </v>
      </c>
      <c r="I238" s="68" t="str">
        <f>IF(AND([8]Mides!H229&gt;=31,[8]Mides!H229&lt;=60),"X","  ")</f>
        <v xml:space="preserve">  </v>
      </c>
      <c r="J238" s="68" t="str">
        <f>IF([8]Mides!H229&gt;60,"X", "  ")</f>
        <v xml:space="preserve">  </v>
      </c>
      <c r="K238" s="70">
        <f>[8]Mides!N229</f>
        <v>0</v>
      </c>
      <c r="L238" s="70">
        <f>[8]Mides!K229</f>
        <v>0</v>
      </c>
      <c r="M238" s="70">
        <f>[8]Mides!L229</f>
        <v>0</v>
      </c>
      <c r="N238" s="70" t="str">
        <f>[8]Mides!M229</f>
        <v>X</v>
      </c>
      <c r="O238" s="70">
        <f t="shared" si="3"/>
        <v>0</v>
      </c>
      <c r="P238" s="70" t="str">
        <f>[8]Mides!R229</f>
        <v>Guatemala</v>
      </c>
      <c r="Q238" s="70" t="str">
        <f>[8]Mides!S229</f>
        <v>Guatemala</v>
      </c>
      <c r="R238" s="10"/>
      <c r="S238" s="10"/>
      <c r="T238" s="10"/>
      <c r="U238" s="10"/>
      <c r="V238" s="10"/>
      <c r="W238" s="10"/>
      <c r="X238" s="10"/>
      <c r="Y238" s="10"/>
    </row>
    <row r="239" spans="2:25" x14ac:dyDescent="0.3">
      <c r="B239" s="66" t="str">
        <f>[8]Mides!E230</f>
        <v>José</v>
      </c>
      <c r="C239" s="67" t="str">
        <f>[8]Mides!D230</f>
        <v>Oliva</v>
      </c>
      <c r="D239" s="68" t="str">
        <f>IF([8]Mides!F230=1,"X"," ")</f>
        <v xml:space="preserve"> </v>
      </c>
      <c r="E239" s="68" t="str">
        <f>IF([8]Mides!F230=2,"X"," ")</f>
        <v>X</v>
      </c>
      <c r="F239" s="69" t="str">
        <f>[8]Mides!B230</f>
        <v>Menor de Edad</v>
      </c>
      <c r="G239" s="68" t="str">
        <f>IF(AND([8]Mides!H230&gt;=1,[8]Mides!H230&lt;=14),"X"," ")</f>
        <v>X</v>
      </c>
      <c r="H239" s="68" t="str">
        <f>IF(AND([8]Mides!H230&gt;=14,[8]Mides!H230&lt;=30),"X"," ")</f>
        <v>X</v>
      </c>
      <c r="I239" s="68" t="str">
        <f>IF(AND([8]Mides!H230&gt;=31,[8]Mides!H230&lt;=60),"X","  ")</f>
        <v xml:space="preserve">  </v>
      </c>
      <c r="J239" s="68" t="str">
        <f>IF([8]Mides!H230&gt;60,"X", "  ")</f>
        <v xml:space="preserve">  </v>
      </c>
      <c r="K239" s="70">
        <f>[8]Mides!N230</f>
        <v>0</v>
      </c>
      <c r="L239" s="70">
        <f>[8]Mides!K230</f>
        <v>0</v>
      </c>
      <c r="M239" s="70">
        <f>[8]Mides!L230</f>
        <v>0</v>
      </c>
      <c r="N239" s="70" t="str">
        <f>[8]Mides!M230</f>
        <v>X</v>
      </c>
      <c r="O239" s="70">
        <f t="shared" si="3"/>
        <v>0</v>
      </c>
      <c r="P239" s="70" t="str">
        <f>[8]Mides!R230</f>
        <v>Guatemala</v>
      </c>
      <c r="Q239" s="70" t="str">
        <f>[8]Mides!S230</f>
        <v>Guatemala</v>
      </c>
      <c r="R239" s="10"/>
      <c r="S239" s="10"/>
      <c r="T239" s="10"/>
      <c r="U239" s="10"/>
      <c r="V239" s="10"/>
      <c r="W239" s="10"/>
      <c r="X239" s="10"/>
      <c r="Y239" s="10"/>
    </row>
    <row r="240" spans="2:25" x14ac:dyDescent="0.3">
      <c r="B240" s="66" t="str">
        <f>[8]Mides!E231</f>
        <v>Sandra</v>
      </c>
      <c r="C240" s="67" t="str">
        <f>[8]Mides!D231</f>
        <v>Sanchez</v>
      </c>
      <c r="D240" s="68" t="str">
        <f>IF([8]Mides!F231=1,"X"," ")</f>
        <v>X</v>
      </c>
      <c r="E240" s="68" t="str">
        <f>IF([8]Mides!F231=2,"X"," ")</f>
        <v xml:space="preserve"> </v>
      </c>
      <c r="F240" s="69">
        <f>[8]Mides!B231</f>
        <v>2692612220101</v>
      </c>
      <c r="G240" s="68" t="str">
        <f>IF(AND([8]Mides!H231&gt;=1,[8]Mides!H231&lt;=14),"X"," ")</f>
        <v xml:space="preserve"> </v>
      </c>
      <c r="H240" s="68" t="str">
        <f>IF(AND([8]Mides!H231&gt;=14,[8]Mides!H231&lt;=30),"X"," ")</f>
        <v xml:space="preserve"> </v>
      </c>
      <c r="I240" s="68" t="str">
        <f>IF(AND([8]Mides!H231&gt;=31,[8]Mides!H231&lt;=60),"X","  ")</f>
        <v>X</v>
      </c>
      <c r="J240" s="68" t="str">
        <f>IF([8]Mides!H231&gt;60,"X", "  ")</f>
        <v xml:space="preserve">  </v>
      </c>
      <c r="K240" s="70">
        <f>[8]Mides!N231</f>
        <v>0</v>
      </c>
      <c r="L240" s="70">
        <f>[8]Mides!K231</f>
        <v>0</v>
      </c>
      <c r="M240" s="70">
        <f>[8]Mides!L231</f>
        <v>0</v>
      </c>
      <c r="N240" s="70" t="str">
        <f>[8]Mides!M231</f>
        <v>X</v>
      </c>
      <c r="O240" s="70">
        <f t="shared" si="3"/>
        <v>0</v>
      </c>
      <c r="P240" s="70" t="str">
        <f>[8]Mides!R231</f>
        <v>Guatemala</v>
      </c>
      <c r="Q240" s="70" t="str">
        <f>[8]Mides!S231</f>
        <v>Guatemala</v>
      </c>
      <c r="R240" s="10"/>
      <c r="S240" s="10"/>
      <c r="T240" s="10"/>
      <c r="U240" s="10"/>
      <c r="V240" s="10"/>
      <c r="W240" s="10"/>
      <c r="X240" s="10"/>
      <c r="Y240" s="10"/>
    </row>
    <row r="241" spans="2:25" x14ac:dyDescent="0.3">
      <c r="B241" s="66" t="str">
        <f>[8]Mides!E232</f>
        <v>Ericka</v>
      </c>
      <c r="C241" s="67" t="str">
        <f>[8]Mides!D232</f>
        <v>Pichila</v>
      </c>
      <c r="D241" s="68" t="str">
        <f>IF([8]Mides!F232=1,"X"," ")</f>
        <v>X</v>
      </c>
      <c r="E241" s="68" t="str">
        <f>IF([8]Mides!F232=2,"X"," ")</f>
        <v xml:space="preserve"> </v>
      </c>
      <c r="F241" s="69">
        <f>[8]Mides!B232</f>
        <v>2523254000403</v>
      </c>
      <c r="G241" s="68" t="str">
        <f>IF(AND([8]Mides!H232&gt;=1,[8]Mides!H232&lt;=14),"X"," ")</f>
        <v xml:space="preserve"> </v>
      </c>
      <c r="H241" s="68" t="str">
        <f>IF(AND([8]Mides!H232&gt;=14,[8]Mides!H232&lt;=30),"X"," ")</f>
        <v>X</v>
      </c>
      <c r="I241" s="68" t="str">
        <f>IF(AND([8]Mides!H232&gt;=31,[8]Mides!H232&lt;=60),"X","  ")</f>
        <v xml:space="preserve">  </v>
      </c>
      <c r="J241" s="68" t="str">
        <f>IF([8]Mides!H232&gt;60,"X", "  ")</f>
        <v xml:space="preserve">  </v>
      </c>
      <c r="K241" s="70">
        <f>[8]Mides!N232</f>
        <v>0</v>
      </c>
      <c r="L241" s="70">
        <f>[8]Mides!K232</f>
        <v>0</v>
      </c>
      <c r="M241" s="70">
        <f>[8]Mides!L232</f>
        <v>0</v>
      </c>
      <c r="N241" s="70" t="str">
        <f>[8]Mides!M232</f>
        <v>X</v>
      </c>
      <c r="O241" s="70">
        <f t="shared" si="3"/>
        <v>0</v>
      </c>
      <c r="P241" s="70" t="str">
        <f>[8]Mides!R232</f>
        <v>Chimaltenango</v>
      </c>
      <c r="Q241" s="70" t="str">
        <f>[8]Mides!S232</f>
        <v>San Martín Jilotepeque</v>
      </c>
      <c r="R241" s="10"/>
      <c r="S241" s="10"/>
      <c r="T241" s="10"/>
      <c r="U241" s="10"/>
      <c r="V241" s="10"/>
      <c r="W241" s="10"/>
      <c r="X241" s="10"/>
      <c r="Y241" s="10"/>
    </row>
    <row r="242" spans="2:25" x14ac:dyDescent="0.3">
      <c r="B242" s="66" t="str">
        <f>[8]Mides!E233</f>
        <v>Marvin</v>
      </c>
      <c r="C242" s="67" t="str">
        <f>[8]Mides!D233</f>
        <v>Garrido</v>
      </c>
      <c r="D242" s="68" t="str">
        <f>IF([8]Mides!F233=1,"X"," ")</f>
        <v xml:space="preserve"> </v>
      </c>
      <c r="E242" s="68" t="str">
        <f>IF([8]Mides!F233=2,"X"," ")</f>
        <v>X</v>
      </c>
      <c r="F242" s="69" t="str">
        <f>[8]Mides!B233</f>
        <v>Menor De Edad</v>
      </c>
      <c r="G242" s="68" t="str">
        <f>IF(AND([8]Mides!H233&gt;=1,[8]Mides!H233&lt;=14),"X"," ")</f>
        <v>X</v>
      </c>
      <c r="H242" s="68" t="str">
        <f>IF(AND([8]Mides!H233&gt;=14,[8]Mides!H233&lt;=30),"X"," ")</f>
        <v xml:space="preserve"> </v>
      </c>
      <c r="I242" s="68" t="str">
        <f>IF(AND([8]Mides!H233&gt;=31,[8]Mides!H233&lt;=60),"X","  ")</f>
        <v xml:space="preserve">  </v>
      </c>
      <c r="J242" s="68" t="str">
        <f>IF([8]Mides!H233&gt;60,"X", "  ")</f>
        <v xml:space="preserve">  </v>
      </c>
      <c r="K242" s="70">
        <f>[8]Mides!N233</f>
        <v>0</v>
      </c>
      <c r="L242" s="70">
        <f>[8]Mides!K233</f>
        <v>0</v>
      </c>
      <c r="M242" s="70">
        <f>[8]Mides!L233</f>
        <v>0</v>
      </c>
      <c r="N242" s="70" t="str">
        <f>[8]Mides!M233</f>
        <v>X</v>
      </c>
      <c r="O242" s="70">
        <f t="shared" si="3"/>
        <v>0</v>
      </c>
      <c r="P242" s="70" t="str">
        <f>[8]Mides!R233</f>
        <v>Guatemala</v>
      </c>
      <c r="Q242" s="70" t="str">
        <f>[8]Mides!S233</f>
        <v>Guatemala</v>
      </c>
      <c r="R242" s="10"/>
      <c r="S242" s="10"/>
      <c r="T242" s="10"/>
      <c r="U242" s="10"/>
      <c r="V242" s="10"/>
      <c r="W242" s="10"/>
      <c r="X242" s="10"/>
      <c r="Y242" s="10"/>
    </row>
    <row r="243" spans="2:25" x14ac:dyDescent="0.3">
      <c r="B243" s="66" t="str">
        <f>[8]Mides!E234</f>
        <v>Lidia</v>
      </c>
      <c r="C243" s="67" t="str">
        <f>[8]Mides!D234</f>
        <v>Garrido</v>
      </c>
      <c r="D243" s="68" t="str">
        <f>IF([8]Mides!F234=1,"X"," ")</f>
        <v>X</v>
      </c>
      <c r="E243" s="68" t="str">
        <f>IF([8]Mides!F234=2,"X"," ")</f>
        <v xml:space="preserve"> </v>
      </c>
      <c r="F243" s="69" t="str">
        <f>[8]Mides!B234</f>
        <v>Menor De Edad</v>
      </c>
      <c r="G243" s="68" t="str">
        <f>IF(AND([8]Mides!H234&gt;=1,[8]Mides!H234&lt;=14),"X"," ")</f>
        <v>X</v>
      </c>
      <c r="H243" s="68" t="str">
        <f>IF(AND([8]Mides!H234&gt;=14,[8]Mides!H234&lt;=30),"X"," ")</f>
        <v xml:space="preserve"> </v>
      </c>
      <c r="I243" s="68" t="str">
        <f>IF(AND([8]Mides!H234&gt;=31,[8]Mides!H234&lt;=60),"X","  ")</f>
        <v xml:space="preserve">  </v>
      </c>
      <c r="J243" s="68" t="str">
        <f>IF([8]Mides!H234&gt;60,"X", "  ")</f>
        <v xml:space="preserve">  </v>
      </c>
      <c r="K243" s="70">
        <f>[8]Mides!N234</f>
        <v>0</v>
      </c>
      <c r="L243" s="70">
        <f>[8]Mides!K234</f>
        <v>0</v>
      </c>
      <c r="M243" s="70">
        <f>[8]Mides!L234</f>
        <v>0</v>
      </c>
      <c r="N243" s="70" t="str">
        <f>[8]Mides!M234</f>
        <v>X</v>
      </c>
      <c r="O243" s="70">
        <f t="shared" si="3"/>
        <v>0</v>
      </c>
      <c r="P243" s="70" t="str">
        <f>[8]Mides!R234</f>
        <v>Guatemala</v>
      </c>
      <c r="Q243" s="70" t="str">
        <f>[8]Mides!S234</f>
        <v>Guatemala</v>
      </c>
      <c r="R243" s="10"/>
      <c r="S243" s="10"/>
      <c r="T243" s="10"/>
      <c r="U243" s="10"/>
      <c r="V243" s="10"/>
      <c r="W243" s="10"/>
      <c r="X243" s="10"/>
      <c r="Y243" s="10"/>
    </row>
    <row r="244" spans="2:25" x14ac:dyDescent="0.3">
      <c r="B244" s="66" t="str">
        <f>[8]Mides!E235</f>
        <v>Jose</v>
      </c>
      <c r="C244" s="67" t="str">
        <f>[8]Mides!D235</f>
        <v>Garrido</v>
      </c>
      <c r="D244" s="68" t="str">
        <f>IF([8]Mides!F235=1,"X"," ")</f>
        <v xml:space="preserve"> </v>
      </c>
      <c r="E244" s="68" t="str">
        <f>IF([8]Mides!F235=2,"X"," ")</f>
        <v>X</v>
      </c>
      <c r="F244" s="69" t="str">
        <f>[8]Mides!B235</f>
        <v>Menor De Edad</v>
      </c>
      <c r="G244" s="68" t="str">
        <f>IF(AND([8]Mides!H235&gt;=1,[8]Mides!H235&lt;=14),"X"," ")</f>
        <v>X</v>
      </c>
      <c r="H244" s="68" t="str">
        <f>IF(AND([8]Mides!H235&gt;=14,[8]Mides!H235&lt;=30),"X"," ")</f>
        <v xml:space="preserve"> </v>
      </c>
      <c r="I244" s="68" t="str">
        <f>IF(AND([8]Mides!H235&gt;=31,[8]Mides!H235&lt;=60),"X","  ")</f>
        <v xml:space="preserve">  </v>
      </c>
      <c r="J244" s="68" t="str">
        <f>IF([8]Mides!H235&gt;60,"X", "  ")</f>
        <v xml:space="preserve">  </v>
      </c>
      <c r="K244" s="70">
        <f>[8]Mides!N235</f>
        <v>0</v>
      </c>
      <c r="L244" s="70">
        <f>[8]Mides!K235</f>
        <v>0</v>
      </c>
      <c r="M244" s="70">
        <f>[8]Mides!L235</f>
        <v>0</v>
      </c>
      <c r="N244" s="70" t="str">
        <f>[8]Mides!M235</f>
        <v>X</v>
      </c>
      <c r="O244" s="70">
        <f t="shared" si="3"/>
        <v>0</v>
      </c>
      <c r="P244" s="70" t="str">
        <f>[8]Mides!R235</f>
        <v>Guatemala</v>
      </c>
      <c r="Q244" s="70" t="str">
        <f>[8]Mides!S235</f>
        <v>Guatemala</v>
      </c>
      <c r="R244" s="10"/>
      <c r="S244" s="10"/>
      <c r="T244" s="10"/>
      <c r="U244" s="10"/>
      <c r="V244" s="10"/>
      <c r="W244" s="10"/>
      <c r="X244" s="10"/>
      <c r="Y244" s="10"/>
    </row>
    <row r="245" spans="2:25" x14ac:dyDescent="0.3">
      <c r="B245" s="66" t="str">
        <f>[8]Mides!E236</f>
        <v>Kimberly</v>
      </c>
      <c r="C245" s="67" t="str">
        <f>[8]Mides!D236</f>
        <v>Gordillo</v>
      </c>
      <c r="D245" s="68" t="str">
        <f>IF([8]Mides!F236=1,"X"," ")</f>
        <v xml:space="preserve"> </v>
      </c>
      <c r="E245" s="68" t="str">
        <f>IF([8]Mides!F236=2,"X"," ")</f>
        <v>X</v>
      </c>
      <c r="F245" s="69">
        <f>[8]Mides!B236</f>
        <v>2247961780101</v>
      </c>
      <c r="G245" s="68" t="str">
        <f>IF(AND([8]Mides!H236&gt;=1,[8]Mides!H236&lt;=14),"X"," ")</f>
        <v xml:space="preserve"> </v>
      </c>
      <c r="H245" s="68" t="str">
        <f>IF(AND([8]Mides!H236&gt;=14,[8]Mides!H236&lt;=30),"X"," ")</f>
        <v xml:space="preserve"> </v>
      </c>
      <c r="I245" s="68" t="str">
        <f>IF(AND([8]Mides!H236&gt;=31,[8]Mides!H236&lt;=60),"X","  ")</f>
        <v xml:space="preserve">  </v>
      </c>
      <c r="J245" s="68" t="str">
        <f>IF([8]Mides!H236&gt;60,"X", "  ")</f>
        <v>X</v>
      </c>
      <c r="K245" s="70">
        <f>[8]Mides!N236</f>
        <v>0</v>
      </c>
      <c r="L245" s="70">
        <f>[8]Mides!K236</f>
        <v>0</v>
      </c>
      <c r="M245" s="70">
        <f>[8]Mides!L236</f>
        <v>0</v>
      </c>
      <c r="N245" s="70" t="str">
        <f>[8]Mides!M236</f>
        <v>X</v>
      </c>
      <c r="O245" s="70">
        <f t="shared" si="3"/>
        <v>0</v>
      </c>
      <c r="P245" s="70" t="str">
        <f>[8]Mides!R236</f>
        <v>Huehuetenango</v>
      </c>
      <c r="Q245" s="70" t="str">
        <f>[8]Mides!S236</f>
        <v>Guatemala</v>
      </c>
      <c r="R245" s="10"/>
      <c r="S245" s="10"/>
      <c r="T245" s="10"/>
      <c r="U245" s="10"/>
      <c r="V245" s="10"/>
      <c r="W245" s="10"/>
      <c r="X245" s="10"/>
      <c r="Y245" s="10"/>
    </row>
    <row r="246" spans="2:25" x14ac:dyDescent="0.3">
      <c r="B246" s="66" t="str">
        <f>[8]Mides!E237</f>
        <v>Mamerta</v>
      </c>
      <c r="C246" s="67" t="str">
        <f>[8]Mides!D237</f>
        <v>Coronado</v>
      </c>
      <c r="D246" s="68" t="str">
        <f>IF([8]Mides!F237=1,"X"," ")</f>
        <v>X</v>
      </c>
      <c r="E246" s="68" t="str">
        <f>IF([8]Mides!F237=2,"X"," ")</f>
        <v xml:space="preserve"> </v>
      </c>
      <c r="F246" s="69">
        <f>[8]Mides!B237</f>
        <v>2345994640917</v>
      </c>
      <c r="G246" s="68" t="str">
        <f>IF(AND([8]Mides!H237&gt;=1,[8]Mides!H237&lt;=14),"X"," ")</f>
        <v xml:space="preserve"> </v>
      </c>
      <c r="H246" s="68" t="str">
        <f>IF(AND([8]Mides!H237&gt;=14,[8]Mides!H237&lt;=30),"X"," ")</f>
        <v xml:space="preserve"> </v>
      </c>
      <c r="I246" s="68" t="str">
        <f>IF(AND([8]Mides!H237&gt;=31,[8]Mides!H237&lt;=60),"X","  ")</f>
        <v>X</v>
      </c>
      <c r="J246" s="68" t="str">
        <f>IF([8]Mides!H237&gt;60,"X", "  ")</f>
        <v xml:space="preserve">  </v>
      </c>
      <c r="K246" s="70">
        <f>[8]Mides!N237</f>
        <v>0</v>
      </c>
      <c r="L246" s="70">
        <f>[8]Mides!K237</f>
        <v>0</v>
      </c>
      <c r="M246" s="70">
        <f>[8]Mides!L237</f>
        <v>0</v>
      </c>
      <c r="N246" s="70" t="str">
        <f>[8]Mides!M237</f>
        <v>X</v>
      </c>
      <c r="O246" s="70">
        <f t="shared" si="3"/>
        <v>0</v>
      </c>
      <c r="P246" s="70" t="str">
        <f>[8]Mides!R237</f>
        <v>Quetzaltenango</v>
      </c>
      <c r="Q246" s="70" t="str">
        <f>[8]Mides!S237</f>
        <v>Colomba</v>
      </c>
      <c r="R246" s="10"/>
      <c r="S246" s="10"/>
      <c r="T246" s="10"/>
      <c r="U246" s="10"/>
      <c r="V246" s="10"/>
      <c r="W246" s="10"/>
      <c r="X246" s="10"/>
      <c r="Y246" s="10"/>
    </row>
    <row r="247" spans="2:25" x14ac:dyDescent="0.3">
      <c r="B247" s="66" t="str">
        <f>[8]Mides!E238</f>
        <v>Ana</v>
      </c>
      <c r="C247" s="67" t="str">
        <f>[8]Mides!D238</f>
        <v>Alonso</v>
      </c>
      <c r="D247" s="68" t="str">
        <f>IF([8]Mides!F238=1,"X"," ")</f>
        <v>X</v>
      </c>
      <c r="E247" s="68" t="str">
        <f>IF([8]Mides!F238=2,"X"," ")</f>
        <v xml:space="preserve"> </v>
      </c>
      <c r="F247" s="69">
        <f>[8]Mides!B238</f>
        <v>2177534422007</v>
      </c>
      <c r="G247" s="68" t="str">
        <f>IF(AND([8]Mides!H238&gt;=1,[8]Mides!H238&lt;=14),"X"," ")</f>
        <v xml:space="preserve"> </v>
      </c>
      <c r="H247" s="68" t="str">
        <f>IF(AND([8]Mides!H238&gt;=14,[8]Mides!H238&lt;=30),"X"," ")</f>
        <v>X</v>
      </c>
      <c r="I247" s="68" t="str">
        <f>IF(AND([8]Mides!H238&gt;=31,[8]Mides!H238&lt;=60),"X","  ")</f>
        <v xml:space="preserve">  </v>
      </c>
      <c r="J247" s="68" t="str">
        <f>IF([8]Mides!H238&gt;60,"X", "  ")</f>
        <v xml:space="preserve">  </v>
      </c>
      <c r="K247" s="70">
        <f>[8]Mides!N238</f>
        <v>0</v>
      </c>
      <c r="L247" s="70">
        <f>[8]Mides!K238</f>
        <v>0</v>
      </c>
      <c r="M247" s="70">
        <f>[8]Mides!L238</f>
        <v>0</v>
      </c>
      <c r="N247" s="70" t="str">
        <f>[8]Mides!M238</f>
        <v>X</v>
      </c>
      <c r="O247" s="70">
        <f t="shared" si="3"/>
        <v>0</v>
      </c>
      <c r="P247" s="70" t="str">
        <f>[8]Mides!R238</f>
        <v>Guatemala</v>
      </c>
      <c r="Q247" s="70" t="str">
        <f>[8]Mides!S238</f>
        <v>Guatemala</v>
      </c>
      <c r="R247" s="10"/>
      <c r="S247" s="10"/>
      <c r="T247" s="10"/>
      <c r="U247" s="10"/>
      <c r="V247" s="10"/>
      <c r="W247" s="10"/>
      <c r="X247" s="10"/>
      <c r="Y247" s="10"/>
    </row>
    <row r="248" spans="2:25" x14ac:dyDescent="0.3">
      <c r="B248" s="66" t="str">
        <f>[8]Mides!E239</f>
        <v>Eva</v>
      </c>
      <c r="C248" s="67" t="str">
        <f>[8]Mides!D239</f>
        <v>De León</v>
      </c>
      <c r="D248" s="68" t="str">
        <f>IF([8]Mides!F239=1,"X"," ")</f>
        <v>X</v>
      </c>
      <c r="E248" s="68" t="str">
        <f>IF([8]Mides!F239=2,"X"," ")</f>
        <v xml:space="preserve"> </v>
      </c>
      <c r="F248" s="69">
        <f>[8]Mides!B239</f>
        <v>2223309222214</v>
      </c>
      <c r="G248" s="68" t="str">
        <f>IF(AND([8]Mides!H239&gt;=1,[8]Mides!H239&lt;=14),"X"," ")</f>
        <v xml:space="preserve"> </v>
      </c>
      <c r="H248" s="68" t="str">
        <f>IF(AND([8]Mides!H239&gt;=14,[8]Mides!H239&lt;=30),"X"," ")</f>
        <v xml:space="preserve"> </v>
      </c>
      <c r="I248" s="68" t="str">
        <f>IF(AND([8]Mides!H239&gt;=31,[8]Mides!H239&lt;=60),"X","  ")</f>
        <v>X</v>
      </c>
      <c r="J248" s="68" t="str">
        <f>IF([8]Mides!H239&gt;60,"X", "  ")</f>
        <v xml:space="preserve">  </v>
      </c>
      <c r="K248" s="70">
        <f>[8]Mides!N239</f>
        <v>0</v>
      </c>
      <c r="L248" s="70">
        <f>[8]Mides!K239</f>
        <v>0</v>
      </c>
      <c r="M248" s="70">
        <f>[8]Mides!L239</f>
        <v>0</v>
      </c>
      <c r="N248" s="70" t="str">
        <f>[8]Mides!M239</f>
        <v>X</v>
      </c>
      <c r="O248" s="70">
        <f t="shared" si="3"/>
        <v>0</v>
      </c>
      <c r="P248" s="70" t="str">
        <f>[8]Mides!R239</f>
        <v>Guatemala</v>
      </c>
      <c r="Q248" s="70" t="str">
        <f>[8]Mides!S239</f>
        <v>Guatemala</v>
      </c>
      <c r="R248" s="10"/>
      <c r="S248" s="10"/>
      <c r="T248" s="10"/>
      <c r="U248" s="10"/>
      <c r="V248" s="10"/>
      <c r="W248" s="10"/>
      <c r="X248" s="10"/>
      <c r="Y248" s="10"/>
    </row>
    <row r="249" spans="2:25" x14ac:dyDescent="0.3">
      <c r="B249" s="66" t="str">
        <f>[8]Mides!E240</f>
        <v>Anahí</v>
      </c>
      <c r="C249" s="67" t="str">
        <f>[8]Mides!D240</f>
        <v>De León</v>
      </c>
      <c r="D249" s="68" t="str">
        <f>IF([8]Mides!F240=1,"X"," ")</f>
        <v>X</v>
      </c>
      <c r="E249" s="68" t="str">
        <f>IF([8]Mides!F240=2,"X"," ")</f>
        <v xml:space="preserve"> </v>
      </c>
      <c r="F249" s="69" t="str">
        <f>[8]Mides!B240</f>
        <v>Menor De Edad</v>
      </c>
      <c r="G249" s="68" t="str">
        <f>IF(AND([8]Mides!H240&gt;=1,[8]Mides!H240&lt;=14),"X"," ")</f>
        <v>X</v>
      </c>
      <c r="H249" s="68" t="str">
        <f>IF(AND([8]Mides!H240&gt;=14,[8]Mides!H240&lt;=30),"X"," ")</f>
        <v xml:space="preserve"> </v>
      </c>
      <c r="I249" s="68" t="str">
        <f>IF(AND([8]Mides!H240&gt;=31,[8]Mides!H240&lt;=60),"X","  ")</f>
        <v xml:space="preserve">  </v>
      </c>
      <c r="J249" s="68" t="str">
        <f>IF([8]Mides!H240&gt;60,"X", "  ")</f>
        <v xml:space="preserve">  </v>
      </c>
      <c r="K249" s="70">
        <f>[8]Mides!N240</f>
        <v>0</v>
      </c>
      <c r="L249" s="70">
        <f>[8]Mides!K240</f>
        <v>0</v>
      </c>
      <c r="M249" s="70">
        <f>[8]Mides!L240</f>
        <v>0</v>
      </c>
      <c r="N249" s="70" t="str">
        <f>[8]Mides!M240</f>
        <v>X</v>
      </c>
      <c r="O249" s="70">
        <f t="shared" si="3"/>
        <v>0</v>
      </c>
      <c r="P249" s="70" t="str">
        <f>[8]Mides!R240</f>
        <v>Guatemala</v>
      </c>
      <c r="Q249" s="70" t="str">
        <f>[8]Mides!S240</f>
        <v>Guatemala</v>
      </c>
      <c r="R249" s="10"/>
      <c r="S249" s="10"/>
      <c r="T249" s="10"/>
      <c r="U249" s="10"/>
      <c r="V249" s="10"/>
      <c r="W249" s="10"/>
      <c r="X249" s="10"/>
      <c r="Y249" s="10"/>
    </row>
    <row r="250" spans="2:25" x14ac:dyDescent="0.3">
      <c r="B250" s="66" t="str">
        <f>[8]Mides!E241</f>
        <v>Baltazar</v>
      </c>
      <c r="C250" s="67" t="str">
        <f>[8]Mides!D241</f>
        <v>Billafranco</v>
      </c>
      <c r="D250" s="68" t="str">
        <f>IF([8]Mides!F241=1,"X"," ")</f>
        <v>X</v>
      </c>
      <c r="E250" s="68" t="str">
        <f>IF([8]Mides!F241=2,"X"," ")</f>
        <v xml:space="preserve"> </v>
      </c>
      <c r="F250" s="69">
        <f>[8]Mides!B241</f>
        <v>0</v>
      </c>
      <c r="G250" s="68" t="str">
        <f>IF(AND([8]Mides!H241&gt;=1,[8]Mides!H241&lt;=14),"X"," ")</f>
        <v xml:space="preserve"> </v>
      </c>
      <c r="H250" s="68" t="str">
        <f>IF(AND([8]Mides!H241&gt;=14,[8]Mides!H241&lt;=30),"X"," ")</f>
        <v xml:space="preserve"> </v>
      </c>
      <c r="I250" s="68" t="str">
        <f>IF(AND([8]Mides!H241&gt;=31,[8]Mides!H241&lt;=60),"X","  ")</f>
        <v>X</v>
      </c>
      <c r="J250" s="68" t="str">
        <f>IF([8]Mides!H241&gt;60,"X", "  ")</f>
        <v xml:space="preserve">  </v>
      </c>
      <c r="K250" s="70">
        <f>[8]Mides!N241</f>
        <v>0</v>
      </c>
      <c r="L250" s="70">
        <f>[8]Mides!K241</f>
        <v>0</v>
      </c>
      <c r="M250" s="70" t="str">
        <f>[8]Mides!L241</f>
        <v>X</v>
      </c>
      <c r="N250" s="70">
        <f>[8]Mides!M241</f>
        <v>0</v>
      </c>
      <c r="O250" s="70">
        <f t="shared" si="3"/>
        <v>0</v>
      </c>
      <c r="P250" s="70" t="str">
        <f>[8]Mides!R241</f>
        <v>Guatemala</v>
      </c>
      <c r="Q250" s="70" t="str">
        <f>[8]Mides!S241</f>
        <v>Guatemala</v>
      </c>
      <c r="R250" s="10"/>
      <c r="S250" s="10"/>
      <c r="T250" s="10"/>
      <c r="U250" s="10"/>
      <c r="V250" s="10"/>
      <c r="W250" s="10"/>
      <c r="X250" s="10"/>
      <c r="Y250" s="10"/>
    </row>
    <row r="251" spans="2:25" x14ac:dyDescent="0.3">
      <c r="B251" s="66" t="str">
        <f>[8]Mides!E242</f>
        <v>Luis</v>
      </c>
      <c r="C251" s="67" t="str">
        <f>[8]Mides!D242</f>
        <v>Padilla</v>
      </c>
      <c r="D251" s="68" t="str">
        <f>IF([8]Mides!F242=1,"X"," ")</f>
        <v xml:space="preserve"> </v>
      </c>
      <c r="E251" s="68" t="str">
        <f>IF([8]Mides!F242=2,"X"," ")</f>
        <v>X</v>
      </c>
      <c r="F251" s="69">
        <f>[8]Mides!B242</f>
        <v>1820760080101</v>
      </c>
      <c r="G251" s="68" t="str">
        <f>IF(AND([8]Mides!H242&gt;=1,[8]Mides!H242&lt;=14),"X"," ")</f>
        <v xml:space="preserve"> </v>
      </c>
      <c r="H251" s="68" t="str">
        <f>IF(AND([8]Mides!H242&gt;=14,[8]Mides!H242&lt;=30),"X"," ")</f>
        <v xml:space="preserve"> </v>
      </c>
      <c r="I251" s="68" t="str">
        <f>IF(AND([8]Mides!H242&gt;=31,[8]Mides!H242&lt;=60),"X","  ")</f>
        <v>X</v>
      </c>
      <c r="J251" s="68" t="str">
        <f>IF([8]Mides!H242&gt;60,"X", "  ")</f>
        <v xml:space="preserve">  </v>
      </c>
      <c r="K251" s="70">
        <f>[8]Mides!N242</f>
        <v>0</v>
      </c>
      <c r="L251" s="70">
        <f>[8]Mides!K242</f>
        <v>0</v>
      </c>
      <c r="M251" s="70" t="str">
        <f>[8]Mides!L242</f>
        <v>X</v>
      </c>
      <c r="N251" s="70">
        <f>[8]Mides!M242</f>
        <v>0</v>
      </c>
      <c r="O251" s="70">
        <f t="shared" si="3"/>
        <v>0</v>
      </c>
      <c r="P251" s="70" t="str">
        <f>[8]Mides!R242</f>
        <v>Guatemala</v>
      </c>
      <c r="Q251" s="70" t="str">
        <f>[8]Mides!S242</f>
        <v>Guatemala</v>
      </c>
      <c r="R251" s="10"/>
      <c r="S251" s="10"/>
      <c r="T251" s="10"/>
      <c r="U251" s="10"/>
      <c r="V251" s="10"/>
      <c r="W251" s="10"/>
      <c r="X251" s="10"/>
      <c r="Y251" s="10"/>
    </row>
    <row r="252" spans="2:25" x14ac:dyDescent="0.3">
      <c r="B252" s="66" t="str">
        <f>[8]Mides!E243</f>
        <v>Consuelo</v>
      </c>
      <c r="C252" s="67" t="str">
        <f>[8]Mides!D243</f>
        <v>Rivera</v>
      </c>
      <c r="D252" s="68" t="str">
        <f>IF([8]Mides!F243=1,"X"," ")</f>
        <v>X</v>
      </c>
      <c r="E252" s="68" t="str">
        <f>IF([8]Mides!F243=2,"X"," ")</f>
        <v xml:space="preserve"> </v>
      </c>
      <c r="F252" s="69" t="str">
        <f>[8]Mides!B243</f>
        <v>0292640-9</v>
      </c>
      <c r="G252" s="68" t="str">
        <f>IF(AND([8]Mides!H243&gt;=1,[8]Mides!H243&lt;=14),"X"," ")</f>
        <v xml:space="preserve"> </v>
      </c>
      <c r="H252" s="68" t="str">
        <f>IF(AND([8]Mides!H243&gt;=14,[8]Mides!H243&lt;=30),"X"," ")</f>
        <v xml:space="preserve"> </v>
      </c>
      <c r="I252" s="68" t="str">
        <f>IF(AND([8]Mides!H243&gt;=31,[8]Mides!H243&lt;=60),"X","  ")</f>
        <v>X</v>
      </c>
      <c r="J252" s="68" t="str">
        <f>IF([8]Mides!H243&gt;60,"X", "  ")</f>
        <v xml:space="preserve">  </v>
      </c>
      <c r="K252" s="70">
        <f>[8]Mides!N243</f>
        <v>0</v>
      </c>
      <c r="L252" s="70">
        <f>[8]Mides!K243</f>
        <v>0</v>
      </c>
      <c r="M252" s="70">
        <f>[8]Mides!L243</f>
        <v>0</v>
      </c>
      <c r="N252" s="70" t="str">
        <f>[8]Mides!M243</f>
        <v>X</v>
      </c>
      <c r="O252" s="70">
        <f t="shared" si="3"/>
        <v>0</v>
      </c>
      <c r="P252" s="70">
        <f>[8]Mides!R243</f>
        <v>0</v>
      </c>
      <c r="Q252" s="70">
        <f>[8]Mides!S243</f>
        <v>0</v>
      </c>
      <c r="R252" s="10"/>
      <c r="S252" s="10"/>
      <c r="T252" s="10"/>
      <c r="U252" s="10"/>
      <c r="V252" s="10"/>
      <c r="W252" s="10"/>
      <c r="X252" s="10"/>
      <c r="Y252" s="10"/>
    </row>
    <row r="253" spans="2:25" x14ac:dyDescent="0.3">
      <c r="B253" s="66" t="str">
        <f>[8]Mides!E244</f>
        <v>Sharol</v>
      </c>
      <c r="C253" s="67" t="str">
        <f>[8]Mides!D244</f>
        <v>Macario</v>
      </c>
      <c r="D253" s="68" t="str">
        <f>IF([8]Mides!F244=1,"X"," ")</f>
        <v>X</v>
      </c>
      <c r="E253" s="68" t="str">
        <f>IF([8]Mides!F244=2,"X"," ")</f>
        <v xml:space="preserve"> </v>
      </c>
      <c r="F253" s="69">
        <f>[8]Mides!B244</f>
        <v>2565426510101</v>
      </c>
      <c r="G253" s="68" t="str">
        <f>IF(AND([8]Mides!H244&gt;=1,[8]Mides!H244&lt;=14),"X"," ")</f>
        <v xml:space="preserve"> </v>
      </c>
      <c r="H253" s="68" t="str">
        <f>IF(AND([8]Mides!H244&gt;=14,[8]Mides!H244&lt;=30),"X"," ")</f>
        <v xml:space="preserve"> </v>
      </c>
      <c r="I253" s="68" t="str">
        <f>IF(AND([8]Mides!H244&gt;=31,[8]Mides!H244&lt;=60),"X","  ")</f>
        <v>X</v>
      </c>
      <c r="J253" s="68" t="str">
        <f>IF([8]Mides!H244&gt;60,"X", "  ")</f>
        <v xml:space="preserve">  </v>
      </c>
      <c r="K253" s="70">
        <f>[8]Mides!N244</f>
        <v>0</v>
      </c>
      <c r="L253" s="70">
        <f>[8]Mides!K244</f>
        <v>0</v>
      </c>
      <c r="M253" s="70">
        <f>[8]Mides!L244</f>
        <v>0</v>
      </c>
      <c r="N253" s="70" t="str">
        <f>[8]Mides!M244</f>
        <v>X</v>
      </c>
      <c r="O253" s="70">
        <f t="shared" si="3"/>
        <v>0</v>
      </c>
      <c r="P253" s="70" t="str">
        <f>[8]Mides!R244</f>
        <v>Guatemala</v>
      </c>
      <c r="Q253" s="70" t="str">
        <f>[8]Mides!S244</f>
        <v>Guatemala</v>
      </c>
      <c r="R253" s="10"/>
      <c r="S253" s="10"/>
      <c r="T253" s="10"/>
      <c r="U253" s="10"/>
      <c r="V253" s="10"/>
      <c r="W253" s="10"/>
      <c r="X253" s="10"/>
      <c r="Y253" s="10"/>
    </row>
    <row r="254" spans="2:25" x14ac:dyDescent="0.3">
      <c r="B254" s="66" t="str">
        <f>[8]Mides!E245</f>
        <v>Mirna</v>
      </c>
      <c r="C254" s="67" t="str">
        <f>[8]Mides!D245</f>
        <v>Oliva</v>
      </c>
      <c r="D254" s="68" t="str">
        <f>IF([8]Mides!F245=1,"X"," ")</f>
        <v>X</v>
      </c>
      <c r="E254" s="68" t="str">
        <f>IF([8]Mides!F245=2,"X"," ")</f>
        <v xml:space="preserve"> </v>
      </c>
      <c r="F254" s="69" t="str">
        <f>[8]Mides!B245</f>
        <v>Menor de Edad</v>
      </c>
      <c r="G254" s="68" t="str">
        <f>IF(AND([8]Mides!H245&gt;=1,[8]Mides!H245&lt;=14),"X"," ")</f>
        <v>X</v>
      </c>
      <c r="H254" s="68" t="str">
        <f>IF(AND([8]Mides!H245&gt;=14,[8]Mides!H245&lt;=30),"X"," ")</f>
        <v>X</v>
      </c>
      <c r="I254" s="68" t="str">
        <f>IF(AND([8]Mides!H245&gt;=31,[8]Mides!H245&lt;=60),"X","  ")</f>
        <v xml:space="preserve">  </v>
      </c>
      <c r="J254" s="68" t="str">
        <f>IF([8]Mides!H245&gt;60,"X", "  ")</f>
        <v xml:space="preserve">  </v>
      </c>
      <c r="K254" s="70">
        <f>[8]Mides!N245</f>
        <v>0</v>
      </c>
      <c r="L254" s="70">
        <f>[8]Mides!K245</f>
        <v>0</v>
      </c>
      <c r="M254" s="70">
        <f>[8]Mides!L245</f>
        <v>0</v>
      </c>
      <c r="N254" s="70" t="str">
        <f>[8]Mides!M245</f>
        <v>X</v>
      </c>
      <c r="O254" s="70">
        <f t="shared" si="3"/>
        <v>0</v>
      </c>
      <c r="P254" s="70" t="str">
        <f>[8]Mides!R245</f>
        <v>Guatemala</v>
      </c>
      <c r="Q254" s="70" t="str">
        <f>[8]Mides!S245</f>
        <v>Guatemala</v>
      </c>
      <c r="R254" s="10"/>
      <c r="S254" s="10"/>
      <c r="T254" s="10"/>
      <c r="U254" s="10"/>
      <c r="V254" s="10"/>
      <c r="W254" s="10"/>
      <c r="X254" s="10"/>
      <c r="Y254" s="10"/>
    </row>
    <row r="255" spans="2:25" x14ac:dyDescent="0.3">
      <c r="B255" s="66" t="str">
        <f>[8]Mides!E246</f>
        <v>Josue</v>
      </c>
      <c r="C255" s="67" t="str">
        <f>[8]Mides!D246</f>
        <v>Oliva</v>
      </c>
      <c r="D255" s="68" t="str">
        <f>IF([8]Mides!F246=1,"X"," ")</f>
        <v xml:space="preserve"> </v>
      </c>
      <c r="E255" s="68" t="str">
        <f>IF([8]Mides!F246=2,"X"," ")</f>
        <v>X</v>
      </c>
      <c r="F255" s="69" t="str">
        <f>[8]Mides!B246</f>
        <v>Menor de Edad</v>
      </c>
      <c r="G255" s="68" t="str">
        <f>IF(AND([8]Mides!H246&gt;=1,[8]Mides!H246&lt;=14),"X"," ")</f>
        <v>X</v>
      </c>
      <c r="H255" s="68" t="str">
        <f>IF(AND([8]Mides!H246&gt;=14,[8]Mides!H246&lt;=30),"X"," ")</f>
        <v xml:space="preserve"> </v>
      </c>
      <c r="I255" s="68" t="str">
        <f>IF(AND([8]Mides!H246&gt;=31,[8]Mides!H246&lt;=60),"X","  ")</f>
        <v xml:space="preserve">  </v>
      </c>
      <c r="J255" s="68" t="str">
        <f>IF([8]Mides!H246&gt;60,"X", "  ")</f>
        <v xml:space="preserve">  </v>
      </c>
      <c r="K255" s="70">
        <f>[8]Mides!N246</f>
        <v>0</v>
      </c>
      <c r="L255" s="70">
        <f>[8]Mides!K246</f>
        <v>0</v>
      </c>
      <c r="M255" s="70">
        <f>[8]Mides!L246</f>
        <v>0</v>
      </c>
      <c r="N255" s="70" t="str">
        <f>[8]Mides!M246</f>
        <v>X</v>
      </c>
      <c r="O255" s="70">
        <f t="shared" si="3"/>
        <v>0</v>
      </c>
      <c r="P255" s="70" t="str">
        <f>[8]Mides!R246</f>
        <v>Guatemala</v>
      </c>
      <c r="Q255" s="70" t="str">
        <f>[8]Mides!S246</f>
        <v>Guatemala</v>
      </c>
      <c r="R255" s="10"/>
      <c r="S255" s="10"/>
      <c r="T255" s="10"/>
      <c r="U255" s="10"/>
      <c r="V255" s="10"/>
      <c r="W255" s="10"/>
      <c r="X255" s="10"/>
      <c r="Y255" s="10"/>
    </row>
    <row r="256" spans="2:25" x14ac:dyDescent="0.3">
      <c r="B256" s="66" t="str">
        <f>[8]Mides!E247</f>
        <v>Elvin</v>
      </c>
      <c r="C256" s="67" t="str">
        <f>[8]Mides!D247</f>
        <v>Ramirez</v>
      </c>
      <c r="D256" s="68" t="str">
        <f>IF([8]Mides!F247=1,"X"," ")</f>
        <v xml:space="preserve"> </v>
      </c>
      <c r="E256" s="68" t="str">
        <f>IF([8]Mides!F247=2,"X"," ")</f>
        <v>X</v>
      </c>
      <c r="F256" s="69">
        <f>[8]Mides!B247</f>
        <v>1795070360101</v>
      </c>
      <c r="G256" s="68" t="str">
        <f>IF(AND([8]Mides!H247&gt;=1,[8]Mides!H247&lt;=14),"X"," ")</f>
        <v xml:space="preserve"> </v>
      </c>
      <c r="H256" s="68" t="str">
        <f>IF(AND([8]Mides!H247&gt;=14,[8]Mides!H247&lt;=30),"X"," ")</f>
        <v xml:space="preserve"> </v>
      </c>
      <c r="I256" s="68" t="str">
        <f>IF(AND([8]Mides!H247&gt;=31,[8]Mides!H247&lt;=60),"X","  ")</f>
        <v>X</v>
      </c>
      <c r="J256" s="68" t="str">
        <f>IF([8]Mides!H247&gt;60,"X", "  ")</f>
        <v xml:space="preserve">  </v>
      </c>
      <c r="K256" s="70">
        <f>[8]Mides!N247</f>
        <v>0</v>
      </c>
      <c r="L256" s="70">
        <f>[8]Mides!K247</f>
        <v>0</v>
      </c>
      <c r="M256" s="70">
        <f>[8]Mides!L247</f>
        <v>0</v>
      </c>
      <c r="N256" s="70" t="str">
        <f>[8]Mides!M247</f>
        <v>X</v>
      </c>
      <c r="O256" s="70">
        <f t="shared" si="3"/>
        <v>0</v>
      </c>
      <c r="P256" s="70" t="str">
        <f>[8]Mides!R247</f>
        <v>Guatemala</v>
      </c>
      <c r="Q256" s="70" t="str">
        <f>[8]Mides!S247</f>
        <v>Guatemala</v>
      </c>
      <c r="R256" s="10"/>
      <c r="S256" s="10"/>
      <c r="T256" s="10"/>
      <c r="U256" s="10"/>
      <c r="V256" s="10"/>
      <c r="W256" s="10"/>
      <c r="X256" s="10"/>
      <c r="Y256" s="10"/>
    </row>
    <row r="257" spans="2:25" x14ac:dyDescent="0.3">
      <c r="B257" s="66" t="str">
        <f>[8]Mides!E248</f>
        <v xml:space="preserve">Marvin </v>
      </c>
      <c r="C257" s="67" t="str">
        <f>[8]Mides!D248</f>
        <v xml:space="preserve">Garrido </v>
      </c>
      <c r="D257" s="68" t="str">
        <f>IF([8]Mides!F248=1,"X"," ")</f>
        <v xml:space="preserve"> </v>
      </c>
      <c r="E257" s="68" t="str">
        <f>IF([8]Mides!F248=2,"X"," ")</f>
        <v>X</v>
      </c>
      <c r="F257" s="69" t="str">
        <f>[8]Mides!B248</f>
        <v xml:space="preserve">menor de edad </v>
      </c>
      <c r="G257" s="68" t="str">
        <f>IF(AND([8]Mides!H248&gt;=1,[8]Mides!H248&lt;=14),"X"," ")</f>
        <v>X</v>
      </c>
      <c r="H257" s="68" t="str">
        <f>IF(AND([8]Mides!H248&gt;=14,[8]Mides!H248&lt;=30),"X"," ")</f>
        <v xml:space="preserve"> </v>
      </c>
      <c r="I257" s="68" t="str">
        <f>IF(AND([8]Mides!H248&gt;=31,[8]Mides!H248&lt;=60),"X","  ")</f>
        <v xml:space="preserve">  </v>
      </c>
      <c r="J257" s="68" t="str">
        <f>IF([8]Mides!H248&gt;60,"X", "  ")</f>
        <v xml:space="preserve">  </v>
      </c>
      <c r="K257" s="70">
        <f>[8]Mides!N248</f>
        <v>0</v>
      </c>
      <c r="L257" s="70">
        <f>[8]Mides!K248</f>
        <v>0</v>
      </c>
      <c r="M257" s="70">
        <f>[8]Mides!L248</f>
        <v>0</v>
      </c>
      <c r="N257" s="70" t="str">
        <f>[8]Mides!M248</f>
        <v>x</v>
      </c>
      <c r="O257" s="70">
        <f t="shared" si="3"/>
        <v>0</v>
      </c>
      <c r="P257" s="70" t="str">
        <f>[8]Mides!R248</f>
        <v>Guatemala</v>
      </c>
      <c r="Q257" s="70" t="str">
        <f>[8]Mides!S248</f>
        <v>Guatemala</v>
      </c>
      <c r="R257" s="10"/>
      <c r="S257" s="10"/>
      <c r="T257" s="10"/>
      <c r="U257" s="10"/>
      <c r="V257" s="10"/>
      <c r="W257" s="10"/>
      <c r="X257" s="10"/>
      <c r="Y257" s="10"/>
    </row>
    <row r="258" spans="2:25" x14ac:dyDescent="0.3">
      <c r="B258" s="66" t="str">
        <f>[8]Mides!E249</f>
        <v>Silvia</v>
      </c>
      <c r="C258" s="67" t="str">
        <f>[8]Mides!D249</f>
        <v>Mendez</v>
      </c>
      <c r="D258" s="68" t="str">
        <f>IF([8]Mides!F249=1,"X"," ")</f>
        <v>X</v>
      </c>
      <c r="E258" s="68" t="str">
        <f>IF([8]Mides!F249=2,"X"," ")</f>
        <v xml:space="preserve"> </v>
      </c>
      <c r="F258" s="69">
        <f>[8]Mides!B249</f>
        <v>2337475830101</v>
      </c>
      <c r="G258" s="68" t="str">
        <f>IF(AND([8]Mides!H249&gt;=1,[8]Mides!H249&lt;=14),"X"," ")</f>
        <v xml:space="preserve"> </v>
      </c>
      <c r="H258" s="68" t="str">
        <f>IF(AND([8]Mides!H249&gt;=14,[8]Mides!H249&lt;=30),"X"," ")</f>
        <v>X</v>
      </c>
      <c r="I258" s="68" t="str">
        <f>IF(AND([8]Mides!H249&gt;=31,[8]Mides!H249&lt;=60),"X","  ")</f>
        <v xml:space="preserve">  </v>
      </c>
      <c r="J258" s="68" t="str">
        <f>IF([8]Mides!H249&gt;60,"X", "  ")</f>
        <v xml:space="preserve">  </v>
      </c>
      <c r="K258" s="70">
        <f>[8]Mides!N249</f>
        <v>0</v>
      </c>
      <c r="L258" s="70">
        <f>[8]Mides!K249</f>
        <v>0</v>
      </c>
      <c r="M258" s="70">
        <f>[8]Mides!L249</f>
        <v>0</v>
      </c>
      <c r="N258" s="70" t="str">
        <f>[8]Mides!M249</f>
        <v>x</v>
      </c>
      <c r="O258" s="70">
        <f t="shared" si="3"/>
        <v>0</v>
      </c>
      <c r="P258" s="70" t="str">
        <f>[8]Mides!R249</f>
        <v>Guatemala</v>
      </c>
      <c r="Q258" s="70" t="str">
        <f>[8]Mides!S249</f>
        <v>Guatemala</v>
      </c>
      <c r="R258" s="10"/>
      <c r="S258" s="10"/>
      <c r="T258" s="10"/>
      <c r="U258" s="10"/>
      <c r="V258" s="10"/>
      <c r="W258" s="10"/>
      <c r="X258" s="10"/>
      <c r="Y258" s="10"/>
    </row>
    <row r="259" spans="2:25" x14ac:dyDescent="0.3">
      <c r="B259" s="66" t="str">
        <f>[8]Mides!E250</f>
        <v>kimberly</v>
      </c>
      <c r="C259" s="67" t="str">
        <f>[8]Mides!D250</f>
        <v xml:space="preserve">Ticas </v>
      </c>
      <c r="D259" s="68" t="str">
        <f>IF([8]Mides!F250=1,"X"," ")</f>
        <v>X</v>
      </c>
      <c r="E259" s="68" t="str">
        <f>IF([8]Mides!F250=2,"X"," ")</f>
        <v xml:space="preserve"> </v>
      </c>
      <c r="F259" s="69">
        <f>[8]Mides!B250</f>
        <v>2636585890101</v>
      </c>
      <c r="G259" s="68" t="str">
        <f>IF(AND([8]Mides!H250&gt;=1,[8]Mides!H250&lt;=14),"X"," ")</f>
        <v xml:space="preserve"> </v>
      </c>
      <c r="H259" s="68" t="str">
        <f>IF(AND([8]Mides!H250&gt;=14,[8]Mides!H250&lt;=30),"X"," ")</f>
        <v>X</v>
      </c>
      <c r="I259" s="68" t="str">
        <f>IF(AND([8]Mides!H250&gt;=31,[8]Mides!H250&lt;=60),"X","  ")</f>
        <v xml:space="preserve">  </v>
      </c>
      <c r="J259" s="68" t="str">
        <f>IF([8]Mides!H250&gt;60,"X", "  ")</f>
        <v xml:space="preserve">  </v>
      </c>
      <c r="K259" s="70">
        <f>[8]Mides!N250</f>
        <v>0</v>
      </c>
      <c r="L259" s="70">
        <f>[8]Mides!K250</f>
        <v>0</v>
      </c>
      <c r="M259" s="70">
        <f>[8]Mides!L250</f>
        <v>0</v>
      </c>
      <c r="N259" s="70" t="str">
        <f>[8]Mides!M250</f>
        <v>x</v>
      </c>
      <c r="O259" s="70">
        <f t="shared" si="3"/>
        <v>0</v>
      </c>
      <c r="P259" s="70" t="str">
        <f>[8]Mides!R250</f>
        <v>Guatemala</v>
      </c>
      <c r="Q259" s="70" t="str">
        <f>[8]Mides!S250</f>
        <v>Guatemala</v>
      </c>
      <c r="R259" s="10"/>
      <c r="S259" s="10"/>
      <c r="T259" s="10"/>
      <c r="U259" s="10"/>
      <c r="V259" s="10"/>
      <c r="W259" s="10"/>
      <c r="X259" s="10"/>
      <c r="Y259" s="10"/>
    </row>
    <row r="260" spans="2:25" x14ac:dyDescent="0.3">
      <c r="B260" s="66" t="str">
        <f>[8]Mides!E251</f>
        <v>Lidia</v>
      </c>
      <c r="C260" s="67" t="str">
        <f>[8]Mides!D251</f>
        <v>Perez</v>
      </c>
      <c r="D260" s="68" t="str">
        <f>IF([8]Mides!F251=1,"X"," ")</f>
        <v>X</v>
      </c>
      <c r="E260" s="68" t="str">
        <f>IF([8]Mides!F251=2,"X"," ")</f>
        <v xml:space="preserve"> </v>
      </c>
      <c r="F260" s="69">
        <f>[8]Mides!B251</f>
        <v>2370597380101</v>
      </c>
      <c r="G260" s="68" t="str">
        <f>IF(AND([8]Mides!H251&gt;=1,[8]Mides!H251&lt;=14),"X"," ")</f>
        <v xml:space="preserve"> </v>
      </c>
      <c r="H260" s="68" t="str">
        <f>IF(AND([8]Mides!H251&gt;=14,[8]Mides!H251&lt;=30),"X"," ")</f>
        <v xml:space="preserve"> </v>
      </c>
      <c r="I260" s="68" t="str">
        <f>IF(AND([8]Mides!H251&gt;=31,[8]Mides!H251&lt;=60),"X","  ")</f>
        <v>X</v>
      </c>
      <c r="J260" s="68" t="str">
        <f>IF([8]Mides!H251&gt;60,"X", "  ")</f>
        <v xml:space="preserve">  </v>
      </c>
      <c r="K260" s="70">
        <f>[8]Mides!N251</f>
        <v>0</v>
      </c>
      <c r="L260" s="70">
        <f>[8]Mides!K251</f>
        <v>0</v>
      </c>
      <c r="M260" s="70">
        <f>[8]Mides!L251</f>
        <v>0</v>
      </c>
      <c r="N260" s="70" t="str">
        <f>[8]Mides!M251</f>
        <v>x</v>
      </c>
      <c r="O260" s="70">
        <f t="shared" si="3"/>
        <v>0</v>
      </c>
      <c r="P260" s="70" t="str">
        <f>[8]Mides!R251</f>
        <v>Guatemala</v>
      </c>
      <c r="Q260" s="70" t="str">
        <f>[8]Mides!S251</f>
        <v>Guatemala</v>
      </c>
      <c r="R260" s="10"/>
      <c r="S260" s="10"/>
      <c r="T260" s="10"/>
      <c r="U260" s="10"/>
      <c r="V260" s="10"/>
      <c r="W260" s="10"/>
      <c r="X260" s="10"/>
      <c r="Y260" s="10"/>
    </row>
    <row r="261" spans="2:25" x14ac:dyDescent="0.3">
      <c r="B261" s="66" t="str">
        <f>[8]Mides!E252</f>
        <v>Clara</v>
      </c>
      <c r="C261" s="67" t="str">
        <f>[8]Mides!D252</f>
        <v xml:space="preserve">Duran </v>
      </c>
      <c r="D261" s="68" t="str">
        <f>IF([8]Mides!F252=1,"X"," ")</f>
        <v>X</v>
      </c>
      <c r="E261" s="68" t="str">
        <f>IF([8]Mides!F252=2,"X"," ")</f>
        <v xml:space="preserve"> </v>
      </c>
      <c r="F261" s="69">
        <f>[8]Mides!B252</f>
        <v>3472288600101</v>
      </c>
      <c r="G261" s="68" t="str">
        <f>IF(AND([8]Mides!H252&gt;=1,[8]Mides!H252&lt;=14),"X"," ")</f>
        <v xml:space="preserve"> </v>
      </c>
      <c r="H261" s="68" t="str">
        <f>IF(AND([8]Mides!H252&gt;=14,[8]Mides!H252&lt;=30),"X"," ")</f>
        <v>X</v>
      </c>
      <c r="I261" s="68" t="str">
        <f>IF(AND([8]Mides!H252&gt;=31,[8]Mides!H252&lt;=60),"X","  ")</f>
        <v xml:space="preserve">  </v>
      </c>
      <c r="J261" s="68" t="str">
        <f>IF([8]Mides!H252&gt;60,"X", "  ")</f>
        <v xml:space="preserve">  </v>
      </c>
      <c r="K261" s="70">
        <f>[8]Mides!N252</f>
        <v>0</v>
      </c>
      <c r="L261" s="70">
        <f>[8]Mides!K252</f>
        <v>0</v>
      </c>
      <c r="M261" s="70">
        <f>[8]Mides!L252</f>
        <v>0</v>
      </c>
      <c r="N261" s="70" t="str">
        <f>[8]Mides!M252</f>
        <v>x</v>
      </c>
      <c r="O261" s="70">
        <f t="shared" si="3"/>
        <v>0</v>
      </c>
      <c r="P261" s="70" t="str">
        <f>[8]Mides!R252</f>
        <v>Guatemala</v>
      </c>
      <c r="Q261" s="70" t="str">
        <f>[8]Mides!S252</f>
        <v>Guatemala</v>
      </c>
      <c r="R261" s="10"/>
      <c r="S261" s="10"/>
      <c r="T261" s="10"/>
      <c r="U261" s="10"/>
      <c r="V261" s="10"/>
      <c r="W261" s="10"/>
      <c r="X261" s="10"/>
      <c r="Y261" s="10"/>
    </row>
    <row r="262" spans="2:25" x14ac:dyDescent="0.3">
      <c r="B262" s="66" t="str">
        <f>[8]Mides!E253</f>
        <v>Heidi</v>
      </c>
      <c r="C262" s="67" t="str">
        <f>[8]Mides!D253</f>
        <v xml:space="preserve">Duran </v>
      </c>
      <c r="D262" s="68" t="str">
        <f>IF([8]Mides!F253=1,"X"," ")</f>
        <v>X</v>
      </c>
      <c r="E262" s="68" t="str">
        <f>IF([8]Mides!F253=2,"X"," ")</f>
        <v xml:space="preserve"> </v>
      </c>
      <c r="F262" s="69">
        <f>[8]Mides!B253</f>
        <v>1741895240101</v>
      </c>
      <c r="G262" s="68" t="str">
        <f>IF(AND([8]Mides!H253&gt;=1,[8]Mides!H253&lt;=14),"X"," ")</f>
        <v xml:space="preserve"> </v>
      </c>
      <c r="H262" s="68" t="str">
        <f>IF(AND([8]Mides!H253&gt;=14,[8]Mides!H253&lt;=30),"X"," ")</f>
        <v>X</v>
      </c>
      <c r="I262" s="68" t="str">
        <f>IF(AND([8]Mides!H253&gt;=31,[8]Mides!H253&lt;=60),"X","  ")</f>
        <v xml:space="preserve">  </v>
      </c>
      <c r="J262" s="68" t="str">
        <f>IF([8]Mides!H253&gt;60,"X", "  ")</f>
        <v xml:space="preserve">  </v>
      </c>
      <c r="K262" s="70">
        <f>[8]Mides!N253</f>
        <v>0</v>
      </c>
      <c r="L262" s="70">
        <f>[8]Mides!K253</f>
        <v>0</v>
      </c>
      <c r="M262" s="70">
        <f>[8]Mides!L253</f>
        <v>0</v>
      </c>
      <c r="N262" s="70" t="str">
        <f>[8]Mides!M253</f>
        <v>x</v>
      </c>
      <c r="O262" s="70">
        <f t="shared" si="3"/>
        <v>0</v>
      </c>
      <c r="P262" s="70" t="str">
        <f>[8]Mides!R253</f>
        <v>Guatemala</v>
      </c>
      <c r="Q262" s="70" t="str">
        <f>[8]Mides!S253</f>
        <v>Guatemala</v>
      </c>
      <c r="R262" s="10"/>
      <c r="S262" s="10"/>
      <c r="T262" s="10"/>
      <c r="U262" s="10"/>
      <c r="V262" s="10"/>
      <c r="W262" s="10"/>
      <c r="X262" s="10"/>
      <c r="Y262" s="10"/>
    </row>
    <row r="263" spans="2:25" x14ac:dyDescent="0.3">
      <c r="B263" s="66" t="str">
        <f>[8]Mides!E254</f>
        <v>Rudy</v>
      </c>
      <c r="C263" s="67" t="str">
        <f>[8]Mides!D254</f>
        <v>Lopez</v>
      </c>
      <c r="D263" s="68" t="str">
        <f>IF([8]Mides!F254=1,"X"," ")</f>
        <v xml:space="preserve"> </v>
      </c>
      <c r="E263" s="68" t="str">
        <f>IF([8]Mides!F254=2,"X"," ")</f>
        <v>X</v>
      </c>
      <c r="F263" s="69" t="str">
        <f>[8]Mides!B254</f>
        <v xml:space="preserve">menor de edad </v>
      </c>
      <c r="G263" s="68" t="str">
        <f>IF(AND([8]Mides!H254&gt;=1,[8]Mides!H254&lt;=14),"X"," ")</f>
        <v xml:space="preserve"> </v>
      </c>
      <c r="H263" s="68" t="str">
        <f>IF(AND([8]Mides!H254&gt;=14,[8]Mides!H254&lt;=30),"X"," ")</f>
        <v>X</v>
      </c>
      <c r="I263" s="68" t="str">
        <f>IF(AND([8]Mides!H254&gt;=31,[8]Mides!H254&lt;=60),"X","  ")</f>
        <v xml:space="preserve">  </v>
      </c>
      <c r="J263" s="68" t="str">
        <f>IF([8]Mides!H254&gt;60,"X", "  ")</f>
        <v xml:space="preserve">  </v>
      </c>
      <c r="K263" s="70">
        <f>[8]Mides!N254</f>
        <v>0</v>
      </c>
      <c r="L263" s="70">
        <f>[8]Mides!K254</f>
        <v>0</v>
      </c>
      <c r="M263" s="70">
        <f>[8]Mides!L254</f>
        <v>0</v>
      </c>
      <c r="N263" s="70" t="str">
        <f>[8]Mides!M254</f>
        <v>x</v>
      </c>
      <c r="O263" s="70">
        <f t="shared" si="3"/>
        <v>0</v>
      </c>
      <c r="P263" s="70" t="str">
        <f>[8]Mides!R254</f>
        <v>Guatemala</v>
      </c>
      <c r="Q263" s="70" t="str">
        <f>[8]Mides!S254</f>
        <v>Guatemala</v>
      </c>
      <c r="R263" s="10"/>
      <c r="S263" s="10"/>
      <c r="T263" s="10"/>
      <c r="U263" s="10"/>
      <c r="V263" s="10"/>
      <c r="W263" s="10"/>
      <c r="X263" s="10"/>
      <c r="Y263" s="10"/>
    </row>
    <row r="264" spans="2:25" x14ac:dyDescent="0.3">
      <c r="B264" s="66" t="str">
        <f>[8]Mides!E255</f>
        <v>Mirna</v>
      </c>
      <c r="C264" s="67" t="str">
        <f>[8]Mides!D255</f>
        <v>Oliva</v>
      </c>
      <c r="D264" s="68" t="str">
        <f>IF([8]Mides!F255=1,"X"," ")</f>
        <v>X</v>
      </c>
      <c r="E264" s="68" t="str">
        <f>IF([8]Mides!F255=2,"X"," ")</f>
        <v xml:space="preserve"> </v>
      </c>
      <c r="F264" s="69" t="str">
        <f>[8]Mides!B255</f>
        <v xml:space="preserve">menor de edad </v>
      </c>
      <c r="G264" s="68" t="str">
        <f>IF(AND([8]Mides!H255&gt;=1,[8]Mides!H255&lt;=14),"X"," ")</f>
        <v>X</v>
      </c>
      <c r="H264" s="68" t="str">
        <f>IF(AND([8]Mides!H255&gt;=14,[8]Mides!H255&lt;=30),"X"," ")</f>
        <v>X</v>
      </c>
      <c r="I264" s="68" t="str">
        <f>IF(AND([8]Mides!H255&gt;=31,[8]Mides!H255&lt;=60),"X","  ")</f>
        <v xml:space="preserve">  </v>
      </c>
      <c r="J264" s="68" t="str">
        <f>IF([8]Mides!H255&gt;60,"X", "  ")</f>
        <v xml:space="preserve">  </v>
      </c>
      <c r="K264" s="70">
        <f>[8]Mides!N255</f>
        <v>0</v>
      </c>
      <c r="L264" s="70">
        <f>[8]Mides!K255</f>
        <v>0</v>
      </c>
      <c r="M264" s="70">
        <f>[8]Mides!L255</f>
        <v>0</v>
      </c>
      <c r="N264" s="70" t="str">
        <f>[8]Mides!M255</f>
        <v>x</v>
      </c>
      <c r="O264" s="70">
        <f t="shared" si="3"/>
        <v>0</v>
      </c>
      <c r="P264" s="70" t="str">
        <f>[8]Mides!R255</f>
        <v>Guatemala</v>
      </c>
      <c r="Q264" s="70" t="str">
        <f>[8]Mides!S255</f>
        <v>Guatemala</v>
      </c>
      <c r="R264" s="10"/>
      <c r="S264" s="10"/>
      <c r="T264" s="10"/>
      <c r="U264" s="10"/>
      <c r="V264" s="10"/>
      <c r="W264" s="10"/>
      <c r="X264" s="10"/>
      <c r="Y264" s="10"/>
    </row>
    <row r="265" spans="2:25" x14ac:dyDescent="0.3">
      <c r="B265" s="66" t="str">
        <f>[8]Mides!E256</f>
        <v>Jose</v>
      </c>
      <c r="C265" s="67" t="str">
        <f>[8]Mides!D256</f>
        <v>Oliva</v>
      </c>
      <c r="D265" s="68" t="str">
        <f>IF([8]Mides!F256=1,"X"," ")</f>
        <v xml:space="preserve"> </v>
      </c>
      <c r="E265" s="68" t="str">
        <f>IF([8]Mides!F256=2,"X"," ")</f>
        <v>X</v>
      </c>
      <c r="F265" s="69" t="str">
        <f>[8]Mides!B256</f>
        <v xml:space="preserve">menor de edad </v>
      </c>
      <c r="G265" s="68" t="str">
        <f>IF(AND([8]Mides!H256&gt;=1,[8]Mides!H256&lt;=14),"X"," ")</f>
        <v>X</v>
      </c>
      <c r="H265" s="68" t="str">
        <f>IF(AND([8]Mides!H256&gt;=14,[8]Mides!H256&lt;=30),"X"," ")</f>
        <v xml:space="preserve"> </v>
      </c>
      <c r="I265" s="68" t="str">
        <f>IF(AND([8]Mides!H256&gt;=31,[8]Mides!H256&lt;=60),"X","  ")</f>
        <v xml:space="preserve">  </v>
      </c>
      <c r="J265" s="68" t="str">
        <f>IF([8]Mides!H256&gt;60,"X", "  ")</f>
        <v xml:space="preserve">  </v>
      </c>
      <c r="K265" s="70">
        <f>[8]Mides!N256</f>
        <v>0</v>
      </c>
      <c r="L265" s="70">
        <f>[8]Mides!K256</f>
        <v>0</v>
      </c>
      <c r="M265" s="70">
        <f>[8]Mides!L256</f>
        <v>0</v>
      </c>
      <c r="N265" s="70" t="str">
        <f>[8]Mides!M256</f>
        <v>x</v>
      </c>
      <c r="O265" s="70">
        <f t="shared" si="3"/>
        <v>0</v>
      </c>
      <c r="P265" s="70" t="str">
        <f>[8]Mides!R256</f>
        <v>Guatemala</v>
      </c>
      <c r="Q265" s="70" t="str">
        <f>[8]Mides!S256</f>
        <v>Guatemala</v>
      </c>
      <c r="R265" s="10"/>
      <c r="S265" s="10"/>
      <c r="T265" s="10"/>
      <c r="U265" s="10"/>
      <c r="V265" s="10"/>
      <c r="W265" s="10"/>
      <c r="X265" s="10"/>
      <c r="Y265" s="10"/>
    </row>
    <row r="266" spans="2:25" x14ac:dyDescent="0.3">
      <c r="B266" s="66" t="str">
        <f>[8]Mides!E257</f>
        <v xml:space="preserve">Manuel </v>
      </c>
      <c r="C266" s="67" t="str">
        <f>[8]Mides!D257</f>
        <v>Vicente</v>
      </c>
      <c r="D266" s="68" t="str">
        <f>IF([8]Mides!F257=1,"X"," ")</f>
        <v xml:space="preserve"> </v>
      </c>
      <c r="E266" s="68" t="str">
        <f>IF([8]Mides!F257=2,"X"," ")</f>
        <v>X</v>
      </c>
      <c r="F266" s="69" t="str">
        <f>[8]Mides!B257</f>
        <v xml:space="preserve">menor de edad </v>
      </c>
      <c r="G266" s="68" t="str">
        <f>IF(AND([8]Mides!H257&gt;=1,[8]Mides!H257&lt;=14),"X"," ")</f>
        <v>X</v>
      </c>
      <c r="H266" s="68" t="str">
        <f>IF(AND([8]Mides!H257&gt;=14,[8]Mides!H257&lt;=30),"X"," ")</f>
        <v xml:space="preserve"> </v>
      </c>
      <c r="I266" s="68" t="str">
        <f>IF(AND([8]Mides!H257&gt;=31,[8]Mides!H257&lt;=60),"X","  ")</f>
        <v xml:space="preserve">  </v>
      </c>
      <c r="J266" s="68" t="str">
        <f>IF([8]Mides!H257&gt;60,"X", "  ")</f>
        <v xml:space="preserve">  </v>
      </c>
      <c r="K266" s="70">
        <f>[8]Mides!N257</f>
        <v>0</v>
      </c>
      <c r="L266" s="70">
        <f>[8]Mides!K257</f>
        <v>0</v>
      </c>
      <c r="M266" s="70">
        <f>[8]Mides!L257</f>
        <v>0</v>
      </c>
      <c r="N266" s="70" t="str">
        <f>[8]Mides!M257</f>
        <v>x</v>
      </c>
      <c r="O266" s="70">
        <f t="shared" si="3"/>
        <v>0</v>
      </c>
      <c r="P266" s="70" t="str">
        <f>[8]Mides!R257</f>
        <v>Guatemala</v>
      </c>
      <c r="Q266" s="70" t="str">
        <f>[8]Mides!S257</f>
        <v>Guatemala</v>
      </c>
      <c r="R266" s="10"/>
      <c r="S266" s="10"/>
      <c r="T266" s="10"/>
      <c r="U266" s="10"/>
      <c r="V266" s="10"/>
      <c r="W266" s="10"/>
      <c r="X266" s="10"/>
      <c r="Y266" s="10"/>
    </row>
    <row r="267" spans="2:25" x14ac:dyDescent="0.3">
      <c r="B267" s="66" t="str">
        <f>[8]Mides!E258</f>
        <v>Orlando</v>
      </c>
      <c r="C267" s="67" t="str">
        <f>[8]Mides!D258</f>
        <v>Rivas</v>
      </c>
      <c r="D267" s="68" t="str">
        <f>IF([8]Mides!F258=1,"X"," ")</f>
        <v xml:space="preserve"> </v>
      </c>
      <c r="E267" s="68" t="str">
        <f>IF([8]Mides!F258=2,"X"," ")</f>
        <v>X</v>
      </c>
      <c r="F267" s="69">
        <f>[8]Mides!B258</f>
        <v>2753056510101</v>
      </c>
      <c r="G267" s="68" t="str">
        <f>IF(AND([8]Mides!H258&gt;=1,[8]Mides!H258&lt;=14),"X"," ")</f>
        <v xml:space="preserve"> </v>
      </c>
      <c r="H267" s="68" t="str">
        <f>IF(AND([8]Mides!H258&gt;=14,[8]Mides!H258&lt;=30),"X"," ")</f>
        <v xml:space="preserve"> </v>
      </c>
      <c r="I267" s="68" t="str">
        <f>IF(AND([8]Mides!H258&gt;=31,[8]Mides!H258&lt;=60),"X","  ")</f>
        <v xml:space="preserve">  </v>
      </c>
      <c r="J267" s="68" t="str">
        <f>IF([8]Mides!H258&gt;60,"X", "  ")</f>
        <v>X</v>
      </c>
      <c r="K267" s="70">
        <f>[8]Mides!N258</f>
        <v>0</v>
      </c>
      <c r="L267" s="70">
        <f>[8]Mides!K258</f>
        <v>0</v>
      </c>
      <c r="M267" s="70">
        <f>[8]Mides!L258</f>
        <v>0</v>
      </c>
      <c r="N267" s="70" t="str">
        <f>[8]Mides!M258</f>
        <v>X</v>
      </c>
      <c r="O267" s="70">
        <f t="shared" si="3"/>
        <v>0</v>
      </c>
      <c r="P267" s="70" t="str">
        <f>[8]Mides!R258</f>
        <v>Guatemala</v>
      </c>
      <c r="Q267" s="70" t="str">
        <f>[8]Mides!S258</f>
        <v>Guatemala</v>
      </c>
      <c r="R267" s="10"/>
      <c r="S267" s="10"/>
      <c r="T267" s="10"/>
      <c r="U267" s="10"/>
      <c r="V267" s="10"/>
      <c r="W267" s="10"/>
      <c r="X267" s="10"/>
      <c r="Y267" s="10"/>
    </row>
    <row r="268" spans="2:25" x14ac:dyDescent="0.3">
      <c r="B268" s="66" t="str">
        <f>[8]Mides!E259</f>
        <v>Luisa</v>
      </c>
      <c r="C268" s="67" t="str">
        <f>[8]Mides!D259</f>
        <v>Gonzales</v>
      </c>
      <c r="D268" s="68" t="str">
        <f>IF([8]Mides!F259=1,"X"," ")</f>
        <v>X</v>
      </c>
      <c r="E268" s="68" t="str">
        <f>IF([8]Mides!F259=2,"X"," ")</f>
        <v xml:space="preserve"> </v>
      </c>
      <c r="F268" s="69">
        <f>[8]Mides!B259</f>
        <v>1710919140608</v>
      </c>
      <c r="G268" s="68" t="str">
        <f>IF(AND([8]Mides!H259&gt;=1,[8]Mides!H259&lt;=14),"X"," ")</f>
        <v xml:space="preserve"> </v>
      </c>
      <c r="H268" s="68" t="str">
        <f>IF(AND([8]Mides!H259&gt;=14,[8]Mides!H259&lt;=30),"X"," ")</f>
        <v xml:space="preserve"> </v>
      </c>
      <c r="I268" s="68" t="str">
        <f>IF(AND([8]Mides!H259&gt;=31,[8]Mides!H259&lt;=60),"X","  ")</f>
        <v xml:space="preserve">  </v>
      </c>
      <c r="J268" s="68" t="str">
        <f>IF([8]Mides!H259&gt;60,"X", "  ")</f>
        <v>X</v>
      </c>
      <c r="K268" s="70">
        <f>[8]Mides!N259</f>
        <v>0</v>
      </c>
      <c r="L268" s="70">
        <f>[8]Mides!K259</f>
        <v>0</v>
      </c>
      <c r="M268" s="70">
        <f>[8]Mides!L259</f>
        <v>0</v>
      </c>
      <c r="N268" s="70" t="str">
        <f>[8]Mides!M259</f>
        <v>X</v>
      </c>
      <c r="O268" s="70">
        <f t="shared" si="3"/>
        <v>0</v>
      </c>
      <c r="P268" s="70" t="str">
        <f>[8]Mides!R259</f>
        <v>Guatemala</v>
      </c>
      <c r="Q268" s="70" t="str">
        <f>[8]Mides!S259</f>
        <v>Guatemala</v>
      </c>
      <c r="R268" s="10"/>
      <c r="S268" s="10"/>
      <c r="T268" s="10"/>
      <c r="U268" s="10"/>
      <c r="V268" s="10"/>
      <c r="W268" s="10"/>
      <c r="X268" s="10"/>
      <c r="Y268" s="10"/>
    </row>
    <row r="269" spans="2:25" x14ac:dyDescent="0.3">
      <c r="B269" s="66" t="str">
        <f>[8]Mides!E260</f>
        <v>Alex</v>
      </c>
      <c r="C269" s="67" t="str">
        <f>[8]Mides!D260</f>
        <v>Chicas</v>
      </c>
      <c r="D269" s="68" t="str">
        <f>IF([8]Mides!F260=1,"X"," ")</f>
        <v>X</v>
      </c>
      <c r="E269" s="68" t="str">
        <f>IF([8]Mides!F260=2,"X"," ")</f>
        <v xml:space="preserve"> </v>
      </c>
      <c r="F269" s="69" t="str">
        <f>[8]Mides!B260</f>
        <v>Menor de Edad</v>
      </c>
      <c r="G269" s="68" t="str">
        <f>IF(AND([8]Mides!H260&gt;=1,[8]Mides!H260&lt;=14),"X"," ")</f>
        <v xml:space="preserve"> </v>
      </c>
      <c r="H269" s="68" t="str">
        <f>IF(AND([8]Mides!H260&gt;=14,[8]Mides!H260&lt;=30),"X"," ")</f>
        <v xml:space="preserve"> </v>
      </c>
      <c r="I269" s="68" t="str">
        <f>IF(AND([8]Mides!H260&gt;=31,[8]Mides!H260&lt;=60),"X","  ")</f>
        <v xml:space="preserve">  </v>
      </c>
      <c r="J269" s="68" t="str">
        <f>IF([8]Mides!H260&gt;60,"X", "  ")</f>
        <v>X</v>
      </c>
      <c r="K269" s="70">
        <f>[8]Mides!N260</f>
        <v>0</v>
      </c>
      <c r="L269" s="70">
        <f>[8]Mides!K260</f>
        <v>0</v>
      </c>
      <c r="M269" s="70">
        <f>[8]Mides!L260</f>
        <v>0</v>
      </c>
      <c r="N269" s="70" t="str">
        <f>[8]Mides!M260</f>
        <v>X</v>
      </c>
      <c r="O269" s="70">
        <f t="shared" si="3"/>
        <v>0</v>
      </c>
      <c r="P269" s="70" t="str">
        <f>[8]Mides!R260</f>
        <v>Guatemala</v>
      </c>
      <c r="Q269" s="70" t="str">
        <f>[8]Mides!S260</f>
        <v>Guatemala</v>
      </c>
      <c r="R269" s="10"/>
      <c r="S269" s="10"/>
      <c r="T269" s="10"/>
      <c r="U269" s="10"/>
      <c r="V269" s="10"/>
      <c r="W269" s="10"/>
      <c r="X269" s="10"/>
      <c r="Y269" s="10"/>
    </row>
    <row r="270" spans="2:25" x14ac:dyDescent="0.3">
      <c r="B270" s="66" t="str">
        <f>[8]Mides!E261</f>
        <v>Diana</v>
      </c>
      <c r="C270" s="67" t="str">
        <f>[8]Mides!D261</f>
        <v xml:space="preserve">Barillas </v>
      </c>
      <c r="D270" s="68" t="str">
        <f>IF([8]Mides!F261=1,"X"," ")</f>
        <v>X</v>
      </c>
      <c r="E270" s="68" t="str">
        <f>IF([8]Mides!F261=2,"X"," ")</f>
        <v xml:space="preserve"> </v>
      </c>
      <c r="F270" s="69" t="str">
        <f>[8]Mides!B261</f>
        <v>Menor de Edad</v>
      </c>
      <c r="G270" s="68" t="str">
        <f>IF(AND([8]Mides!H261&gt;=1,[8]Mides!H261&lt;=14),"X"," ")</f>
        <v xml:space="preserve"> </v>
      </c>
      <c r="H270" s="68" t="str">
        <f>IF(AND([8]Mides!H261&gt;=14,[8]Mides!H261&lt;=30),"X"," ")</f>
        <v xml:space="preserve"> </v>
      </c>
      <c r="I270" s="68" t="str">
        <f>IF(AND([8]Mides!H261&gt;=31,[8]Mides!H261&lt;=60),"X","  ")</f>
        <v xml:space="preserve">  </v>
      </c>
      <c r="J270" s="68" t="str">
        <f>IF([8]Mides!H261&gt;60,"X", "  ")</f>
        <v>X</v>
      </c>
      <c r="K270" s="70">
        <f>[8]Mides!N261</f>
        <v>0</v>
      </c>
      <c r="L270" s="70">
        <f>[8]Mides!K261</f>
        <v>0</v>
      </c>
      <c r="M270" s="70">
        <f>[8]Mides!L261</f>
        <v>0</v>
      </c>
      <c r="N270" s="70" t="str">
        <f>[8]Mides!M261</f>
        <v>X</v>
      </c>
      <c r="O270" s="70">
        <f t="shared" si="3"/>
        <v>0</v>
      </c>
      <c r="P270" s="70" t="str">
        <f>[8]Mides!R261</f>
        <v>Guatemala</v>
      </c>
      <c r="Q270" s="70" t="str">
        <f>[8]Mides!S261</f>
        <v>Guatemala</v>
      </c>
      <c r="R270" s="10"/>
      <c r="S270" s="10"/>
      <c r="T270" s="10"/>
      <c r="U270" s="10"/>
      <c r="V270" s="10"/>
      <c r="W270" s="10"/>
      <c r="X270" s="10"/>
      <c r="Y270" s="10"/>
    </row>
    <row r="271" spans="2:25" x14ac:dyDescent="0.3">
      <c r="B271" s="66" t="str">
        <f>[8]Mides!E262</f>
        <v>Rudy</v>
      </c>
      <c r="C271" s="67" t="str">
        <f>[8]Mides!D262</f>
        <v xml:space="preserve">Barillas </v>
      </c>
      <c r="D271" s="68" t="str">
        <f>IF([8]Mides!F262=1,"X"," ")</f>
        <v xml:space="preserve"> </v>
      </c>
      <c r="E271" s="68" t="str">
        <f>IF([8]Mides!F262=2,"X"," ")</f>
        <v>X</v>
      </c>
      <c r="F271" s="69">
        <f>[8]Mides!B262</f>
        <v>2294813960101</v>
      </c>
      <c r="G271" s="68" t="str">
        <f>IF(AND([8]Mides!H262&gt;=1,[8]Mides!H262&lt;=14),"X"," ")</f>
        <v xml:space="preserve"> </v>
      </c>
      <c r="H271" s="68" t="str">
        <f>IF(AND([8]Mides!H262&gt;=14,[8]Mides!H262&lt;=30),"X"," ")</f>
        <v xml:space="preserve"> </v>
      </c>
      <c r="I271" s="68" t="str">
        <f>IF(AND([8]Mides!H262&gt;=31,[8]Mides!H262&lt;=60),"X","  ")</f>
        <v xml:space="preserve">  </v>
      </c>
      <c r="J271" s="68" t="str">
        <f>IF([8]Mides!H262&gt;60,"X", "  ")</f>
        <v>X</v>
      </c>
      <c r="K271" s="70">
        <f>[8]Mides!N262</f>
        <v>0</v>
      </c>
      <c r="L271" s="70">
        <f>[8]Mides!K262</f>
        <v>0</v>
      </c>
      <c r="M271" s="70">
        <f>[8]Mides!L262</f>
        <v>0</v>
      </c>
      <c r="N271" s="70" t="str">
        <f>[8]Mides!M262</f>
        <v>X</v>
      </c>
      <c r="O271" s="70">
        <f t="shared" ref="O271:O334" si="4">SUM(K271:N271)</f>
        <v>0</v>
      </c>
      <c r="P271" s="70" t="str">
        <f>[8]Mides!R262</f>
        <v>Guatemala</v>
      </c>
      <c r="Q271" s="70" t="str">
        <f>[8]Mides!S262</f>
        <v>Guatemala</v>
      </c>
      <c r="R271" s="10"/>
      <c r="S271" s="10"/>
      <c r="T271" s="10"/>
      <c r="U271" s="10"/>
      <c r="V271" s="10"/>
      <c r="W271" s="10"/>
      <c r="X271" s="10"/>
      <c r="Y271" s="10"/>
    </row>
    <row r="272" spans="2:25" x14ac:dyDescent="0.3">
      <c r="B272" s="66" t="str">
        <f>[8]Mides!E263</f>
        <v>Eduardo</v>
      </c>
      <c r="C272" s="67" t="str">
        <f>[8]Mides!D263</f>
        <v>Matías</v>
      </c>
      <c r="D272" s="68" t="str">
        <f>IF([8]Mides!F263=1,"X"," ")</f>
        <v xml:space="preserve"> </v>
      </c>
      <c r="E272" s="68" t="str">
        <f>IF([8]Mides!F263=2,"X"," ")</f>
        <v>X</v>
      </c>
      <c r="F272" s="69">
        <f>[8]Mides!B263</f>
        <v>2636995790101</v>
      </c>
      <c r="G272" s="68" t="str">
        <f>IF(AND([8]Mides!H263&gt;=1,[8]Mides!H263&lt;=14),"X"," ")</f>
        <v xml:space="preserve"> </v>
      </c>
      <c r="H272" s="68" t="str">
        <f>IF(AND([8]Mides!H263&gt;=14,[8]Mides!H263&lt;=30),"X"," ")</f>
        <v>X</v>
      </c>
      <c r="I272" s="68" t="str">
        <f>IF(AND([8]Mides!H263&gt;=31,[8]Mides!H263&lt;=60),"X","  ")</f>
        <v xml:space="preserve">  </v>
      </c>
      <c r="J272" s="68" t="str">
        <f>IF([8]Mides!H263&gt;60,"X", "  ")</f>
        <v xml:space="preserve">  </v>
      </c>
      <c r="K272" s="70">
        <f>[8]Mides!N263</f>
        <v>0</v>
      </c>
      <c r="L272" s="70">
        <f>[8]Mides!K263</f>
        <v>0</v>
      </c>
      <c r="M272" s="70">
        <f>[8]Mides!L263</f>
        <v>0</v>
      </c>
      <c r="N272" s="70" t="str">
        <f>[8]Mides!M263</f>
        <v>X</v>
      </c>
      <c r="O272" s="70">
        <f t="shared" si="4"/>
        <v>0</v>
      </c>
      <c r="P272" s="70" t="str">
        <f>[8]Mides!R263</f>
        <v>Guatemala</v>
      </c>
      <c r="Q272" s="70" t="str">
        <f>[8]Mides!S263</f>
        <v>Guatemala</v>
      </c>
      <c r="R272" s="10"/>
      <c r="S272" s="10"/>
      <c r="T272" s="10"/>
      <c r="U272" s="10"/>
      <c r="V272" s="10"/>
      <c r="W272" s="10"/>
      <c r="X272" s="10"/>
      <c r="Y272" s="10"/>
    </row>
    <row r="273" spans="2:25" x14ac:dyDescent="0.3">
      <c r="B273" s="66" t="str">
        <f>[8]Mides!E264</f>
        <v>Angeles</v>
      </c>
      <c r="C273" s="67" t="str">
        <f>[8]Mides!D264</f>
        <v>Barrios</v>
      </c>
      <c r="D273" s="68" t="str">
        <f>IF([8]Mides!F264=1,"X"," ")</f>
        <v>X</v>
      </c>
      <c r="E273" s="68" t="str">
        <f>IF([8]Mides!F264=2,"X"," ")</f>
        <v xml:space="preserve"> </v>
      </c>
      <c r="F273" s="69">
        <f>[8]Mides!B264</f>
        <v>1645639700101</v>
      </c>
      <c r="G273" s="68" t="str">
        <f>IF(AND([8]Mides!H264&gt;=1,[8]Mides!H264&lt;=14),"X"," ")</f>
        <v xml:space="preserve"> </v>
      </c>
      <c r="H273" s="68" t="str">
        <f>IF(AND([8]Mides!H264&gt;=14,[8]Mides!H264&lt;=30),"X"," ")</f>
        <v xml:space="preserve"> </v>
      </c>
      <c r="I273" s="68" t="str">
        <f>IF(AND([8]Mides!H264&gt;=31,[8]Mides!H264&lt;=60),"X","  ")</f>
        <v>X</v>
      </c>
      <c r="J273" s="68" t="str">
        <f>IF([8]Mides!H264&gt;60,"X", "  ")</f>
        <v xml:space="preserve">  </v>
      </c>
      <c r="K273" s="70">
        <f>[8]Mides!N264</f>
        <v>0</v>
      </c>
      <c r="L273" s="70">
        <f>[8]Mides!K264</f>
        <v>0</v>
      </c>
      <c r="M273" s="70">
        <f>[8]Mides!L264</f>
        <v>0</v>
      </c>
      <c r="N273" s="70" t="str">
        <f>[8]Mides!M264</f>
        <v>X</v>
      </c>
      <c r="O273" s="70">
        <f t="shared" si="4"/>
        <v>0</v>
      </c>
      <c r="P273" s="70" t="str">
        <f>[8]Mides!R264</f>
        <v>Guatemala</v>
      </c>
      <c r="Q273" s="70" t="str">
        <f>[8]Mides!S264</f>
        <v>Guatemala</v>
      </c>
      <c r="R273" s="10"/>
      <c r="S273" s="10"/>
      <c r="T273" s="10"/>
      <c r="U273" s="10"/>
      <c r="V273" s="10"/>
      <c r="W273" s="10"/>
      <c r="X273" s="10"/>
      <c r="Y273" s="10"/>
    </row>
    <row r="274" spans="2:25" x14ac:dyDescent="0.3">
      <c r="B274" s="66" t="str">
        <f>[8]Mides!E265</f>
        <v>Astrid</v>
      </c>
      <c r="C274" s="67" t="str">
        <f>[8]Mides!D265</f>
        <v>Reyes</v>
      </c>
      <c r="D274" s="68" t="str">
        <f>IF([8]Mides!F265=1,"X"," ")</f>
        <v>X</v>
      </c>
      <c r="E274" s="68" t="str">
        <f>IF([8]Mides!F265=2,"X"," ")</f>
        <v xml:space="preserve"> </v>
      </c>
      <c r="F274" s="69" t="str">
        <f>[8]Mides!B265</f>
        <v>Menor de edad</v>
      </c>
      <c r="G274" s="68" t="str">
        <f>IF(AND([8]Mides!H265&gt;=1,[8]Mides!H265&lt;=14),"X"," ")</f>
        <v>X</v>
      </c>
      <c r="H274" s="68" t="str">
        <f>IF(AND([8]Mides!H265&gt;=14,[8]Mides!H265&lt;=30),"X"," ")</f>
        <v xml:space="preserve"> </v>
      </c>
      <c r="I274" s="68" t="str">
        <f>IF(AND([8]Mides!H265&gt;=31,[8]Mides!H265&lt;=60),"X","  ")</f>
        <v xml:space="preserve">  </v>
      </c>
      <c r="J274" s="68" t="str">
        <f>IF([8]Mides!H265&gt;60,"X", "  ")</f>
        <v xml:space="preserve">  </v>
      </c>
      <c r="K274" s="70">
        <f>[8]Mides!N265</f>
        <v>0</v>
      </c>
      <c r="L274" s="70">
        <f>[8]Mides!K265</f>
        <v>0</v>
      </c>
      <c r="M274" s="70">
        <f>[8]Mides!L265</f>
        <v>0</v>
      </c>
      <c r="N274" s="70" t="str">
        <f>[8]Mides!M265</f>
        <v>X</v>
      </c>
      <c r="O274" s="70">
        <f t="shared" si="4"/>
        <v>0</v>
      </c>
      <c r="P274" s="70" t="str">
        <f>[8]Mides!R265</f>
        <v>Guatemala</v>
      </c>
      <c r="Q274" s="70" t="str">
        <f>[8]Mides!S265</f>
        <v>Guatemala</v>
      </c>
      <c r="R274" s="10"/>
      <c r="S274" s="10"/>
      <c r="T274" s="10"/>
      <c r="U274" s="10"/>
      <c r="V274" s="10"/>
      <c r="W274" s="10"/>
      <c r="X274" s="10"/>
      <c r="Y274" s="10"/>
    </row>
    <row r="275" spans="2:25" x14ac:dyDescent="0.3">
      <c r="B275" s="66" t="str">
        <f>[8]Mides!E266</f>
        <v>Brayan</v>
      </c>
      <c r="C275" s="67" t="str">
        <f>[8]Mides!D266</f>
        <v>Reyes</v>
      </c>
      <c r="D275" s="68" t="str">
        <f>IF([8]Mides!F266=1,"X"," ")</f>
        <v xml:space="preserve"> </v>
      </c>
      <c r="E275" s="68" t="str">
        <f>IF([8]Mides!F266=2,"X"," ")</f>
        <v>X</v>
      </c>
      <c r="F275" s="69" t="str">
        <f>[8]Mides!B266</f>
        <v>Menor de edad</v>
      </c>
      <c r="G275" s="68" t="str">
        <f>IF(AND([8]Mides!H266&gt;=1,[8]Mides!H266&lt;=14),"X"," ")</f>
        <v>X</v>
      </c>
      <c r="H275" s="68" t="str">
        <f>IF(AND([8]Mides!H266&gt;=14,[8]Mides!H266&lt;=30),"X"," ")</f>
        <v xml:space="preserve"> </v>
      </c>
      <c r="I275" s="68" t="str">
        <f>IF(AND([8]Mides!H266&gt;=31,[8]Mides!H266&lt;=60),"X","  ")</f>
        <v xml:space="preserve">  </v>
      </c>
      <c r="J275" s="68" t="str">
        <f>IF([8]Mides!H266&gt;60,"X", "  ")</f>
        <v xml:space="preserve">  </v>
      </c>
      <c r="K275" s="70">
        <f>[8]Mides!N266</f>
        <v>0</v>
      </c>
      <c r="L275" s="70">
        <f>[8]Mides!K266</f>
        <v>0</v>
      </c>
      <c r="M275" s="70">
        <f>[8]Mides!L266</f>
        <v>0</v>
      </c>
      <c r="N275" s="70" t="str">
        <f>[8]Mides!M266</f>
        <v>X</v>
      </c>
      <c r="O275" s="70">
        <f t="shared" si="4"/>
        <v>0</v>
      </c>
      <c r="P275" s="70" t="str">
        <f>[8]Mides!R266</f>
        <v>Guatemala</v>
      </c>
      <c r="Q275" s="70" t="str">
        <f>[8]Mides!S266</f>
        <v>Guatemala</v>
      </c>
      <c r="R275" s="10"/>
      <c r="S275" s="10"/>
      <c r="T275" s="10"/>
      <c r="U275" s="10"/>
      <c r="V275" s="10"/>
      <c r="W275" s="10"/>
      <c r="X275" s="10"/>
      <c r="Y275" s="10"/>
    </row>
    <row r="276" spans="2:25" x14ac:dyDescent="0.3">
      <c r="B276" s="66" t="str">
        <f>[8]Mides!E267</f>
        <v>Alvin</v>
      </c>
      <c r="C276" s="67" t="str">
        <f>[8]Mides!D267</f>
        <v>Reyes</v>
      </c>
      <c r="D276" s="68" t="str">
        <f>IF([8]Mides!F267=1,"X"," ")</f>
        <v xml:space="preserve"> </v>
      </c>
      <c r="E276" s="68" t="str">
        <f>IF([8]Mides!F267=2,"X"," ")</f>
        <v>X</v>
      </c>
      <c r="F276" s="69" t="str">
        <f>[8]Mides!B267</f>
        <v>Menor de edad</v>
      </c>
      <c r="G276" s="68" t="str">
        <f>IF(AND([8]Mides!H267&gt;=1,[8]Mides!H267&lt;=14),"X"," ")</f>
        <v>X</v>
      </c>
      <c r="H276" s="68" t="str">
        <f>IF(AND([8]Mides!H267&gt;=14,[8]Mides!H267&lt;=30),"X"," ")</f>
        <v xml:space="preserve"> </v>
      </c>
      <c r="I276" s="68" t="str">
        <f>IF(AND([8]Mides!H267&gt;=31,[8]Mides!H267&lt;=60),"X","  ")</f>
        <v xml:space="preserve">  </v>
      </c>
      <c r="J276" s="68" t="str">
        <f>IF([8]Mides!H267&gt;60,"X", "  ")</f>
        <v xml:space="preserve">  </v>
      </c>
      <c r="K276" s="70">
        <f>[8]Mides!N267</f>
        <v>0</v>
      </c>
      <c r="L276" s="70">
        <f>[8]Mides!K267</f>
        <v>0</v>
      </c>
      <c r="M276" s="70">
        <f>[8]Mides!L267</f>
        <v>0</v>
      </c>
      <c r="N276" s="70" t="str">
        <f>[8]Mides!M267</f>
        <v>X</v>
      </c>
      <c r="O276" s="70">
        <f t="shared" si="4"/>
        <v>0</v>
      </c>
      <c r="P276" s="70" t="str">
        <f>[8]Mides!R267</f>
        <v>Guatemala</v>
      </c>
      <c r="Q276" s="70" t="str">
        <f>[8]Mides!S267</f>
        <v>Guatemala</v>
      </c>
      <c r="R276" s="10"/>
      <c r="S276" s="10"/>
      <c r="T276" s="10"/>
      <c r="U276" s="10"/>
      <c r="V276" s="10"/>
      <c r="W276" s="10"/>
      <c r="X276" s="10"/>
      <c r="Y276" s="10"/>
    </row>
    <row r="277" spans="2:25" x14ac:dyDescent="0.3">
      <c r="B277" s="66" t="str">
        <f>[8]Mides!E268</f>
        <v>Ana</v>
      </c>
      <c r="C277" s="67" t="str">
        <f>[8]Mides!D268</f>
        <v>Quinteros</v>
      </c>
      <c r="D277" s="68" t="str">
        <f>IF([8]Mides!F268=1,"X"," ")</f>
        <v>X</v>
      </c>
      <c r="E277" s="68" t="str">
        <f>IF([8]Mides!F268=2,"X"," ")</f>
        <v xml:space="preserve"> </v>
      </c>
      <c r="F277" s="69">
        <f>[8]Mides!B268</f>
        <v>2086713070110</v>
      </c>
      <c r="G277" s="68" t="str">
        <f>IF(AND([8]Mides!H268&gt;=1,[8]Mides!H268&lt;=14),"X"," ")</f>
        <v xml:space="preserve"> </v>
      </c>
      <c r="H277" s="68" t="str">
        <f>IF(AND([8]Mides!H268&gt;=14,[8]Mides!H268&lt;=30),"X"," ")</f>
        <v>X</v>
      </c>
      <c r="I277" s="68" t="str">
        <f>IF(AND([8]Mides!H268&gt;=31,[8]Mides!H268&lt;=60),"X","  ")</f>
        <v xml:space="preserve">  </v>
      </c>
      <c r="J277" s="68" t="str">
        <f>IF([8]Mides!H268&gt;60,"X", "  ")</f>
        <v xml:space="preserve">  </v>
      </c>
      <c r="K277" s="70">
        <f>[8]Mides!N268</f>
        <v>0</v>
      </c>
      <c r="L277" s="70">
        <f>[8]Mides!K268</f>
        <v>0</v>
      </c>
      <c r="M277" s="70">
        <f>[8]Mides!L268</f>
        <v>0</v>
      </c>
      <c r="N277" s="70" t="str">
        <f>[8]Mides!M268</f>
        <v>X</v>
      </c>
      <c r="O277" s="70">
        <f t="shared" si="4"/>
        <v>0</v>
      </c>
      <c r="P277" s="70" t="str">
        <f>[8]Mides!R268</f>
        <v>Guatemala</v>
      </c>
      <c r="Q277" s="70" t="str">
        <f>[8]Mides!S268</f>
        <v>Guatemala</v>
      </c>
      <c r="R277" s="10"/>
      <c r="S277" s="10"/>
      <c r="T277" s="10"/>
      <c r="U277" s="10"/>
      <c r="V277" s="10"/>
      <c r="W277" s="10"/>
      <c r="X277" s="10"/>
      <c r="Y277" s="10"/>
    </row>
    <row r="278" spans="2:25" x14ac:dyDescent="0.3">
      <c r="B278" s="66" t="str">
        <f>[8]Mides!E269</f>
        <v>Gabriela</v>
      </c>
      <c r="C278" s="67" t="str">
        <f>[8]Mides!D269</f>
        <v>Vasquez</v>
      </c>
      <c r="D278" s="68" t="str">
        <f>IF([8]Mides!F269=1,"X"," ")</f>
        <v>X</v>
      </c>
      <c r="E278" s="68" t="str">
        <f>IF([8]Mides!F269=2,"X"," ")</f>
        <v xml:space="preserve"> </v>
      </c>
      <c r="F278" s="69">
        <f>[8]Mides!B269</f>
        <v>1811705312010</v>
      </c>
      <c r="G278" s="68" t="str">
        <f>IF(AND([8]Mides!H269&gt;=1,[8]Mides!H269&lt;=14),"X"," ")</f>
        <v xml:space="preserve"> </v>
      </c>
      <c r="H278" s="68" t="str">
        <f>IF(AND([8]Mides!H269&gt;=14,[8]Mides!H269&lt;=30),"X"," ")</f>
        <v>X</v>
      </c>
      <c r="I278" s="68" t="str">
        <f>IF(AND([8]Mides!H269&gt;=31,[8]Mides!H269&lt;=60),"X","  ")</f>
        <v xml:space="preserve">  </v>
      </c>
      <c r="J278" s="68" t="str">
        <f>IF([8]Mides!H269&gt;60,"X", "  ")</f>
        <v xml:space="preserve">  </v>
      </c>
      <c r="K278" s="70">
        <f>[8]Mides!N269</f>
        <v>0</v>
      </c>
      <c r="L278" s="70">
        <f>[8]Mides!K269</f>
        <v>0</v>
      </c>
      <c r="M278" s="70">
        <f>[8]Mides!L269</f>
        <v>0</v>
      </c>
      <c r="N278" s="70" t="str">
        <f>[8]Mides!M269</f>
        <v>X</v>
      </c>
      <c r="O278" s="70">
        <f t="shared" si="4"/>
        <v>0</v>
      </c>
      <c r="P278" s="70" t="str">
        <f>[8]Mides!R269</f>
        <v>Guatemala</v>
      </c>
      <c r="Q278" s="70" t="str">
        <f>[8]Mides!S269</f>
        <v>Guatemala</v>
      </c>
      <c r="R278" s="10"/>
      <c r="S278" s="10"/>
      <c r="T278" s="10"/>
      <c r="U278" s="10"/>
      <c r="V278" s="10"/>
      <c r="W278" s="10"/>
      <c r="X278" s="10"/>
      <c r="Y278" s="10"/>
    </row>
    <row r="279" spans="2:25" x14ac:dyDescent="0.3">
      <c r="B279" s="66" t="str">
        <f>[8]Mides!E270</f>
        <v>Josué</v>
      </c>
      <c r="C279" s="67" t="str">
        <f>[8]Mides!D270</f>
        <v>Larios</v>
      </c>
      <c r="D279" s="68" t="str">
        <f>IF([8]Mides!F270=1,"X"," ")</f>
        <v xml:space="preserve"> </v>
      </c>
      <c r="E279" s="68" t="str">
        <f>IF([8]Mides!F270=2,"X"," ")</f>
        <v>X</v>
      </c>
      <c r="F279" s="69" t="str">
        <f>[8]Mides!B270</f>
        <v>Menor De Edad</v>
      </c>
      <c r="G279" s="68" t="str">
        <f>IF(AND([8]Mides!H270&gt;=1,[8]Mides!H270&lt;=14),"X"," ")</f>
        <v>X</v>
      </c>
      <c r="H279" s="68" t="str">
        <f>IF(AND([8]Mides!H270&gt;=14,[8]Mides!H270&lt;=30),"X"," ")</f>
        <v xml:space="preserve"> </v>
      </c>
      <c r="I279" s="68" t="str">
        <f>IF(AND([8]Mides!H270&gt;=31,[8]Mides!H270&lt;=60),"X","  ")</f>
        <v xml:space="preserve">  </v>
      </c>
      <c r="J279" s="68" t="str">
        <f>IF([8]Mides!H270&gt;60,"X", "  ")</f>
        <v xml:space="preserve">  </v>
      </c>
      <c r="K279" s="70">
        <f>[8]Mides!N270</f>
        <v>0</v>
      </c>
      <c r="L279" s="70">
        <f>[8]Mides!K270</f>
        <v>0</v>
      </c>
      <c r="M279" s="70">
        <f>[8]Mides!L270</f>
        <v>0</v>
      </c>
      <c r="N279" s="70" t="str">
        <f>[8]Mides!M270</f>
        <v>X</v>
      </c>
      <c r="O279" s="70">
        <f t="shared" si="4"/>
        <v>0</v>
      </c>
      <c r="P279" s="70" t="str">
        <f>[8]Mides!R270</f>
        <v>Guatemala</v>
      </c>
      <c r="Q279" s="70" t="str">
        <f>[8]Mides!S270</f>
        <v>Guatemala</v>
      </c>
      <c r="R279" s="10"/>
      <c r="S279" s="10"/>
      <c r="T279" s="10"/>
      <c r="U279" s="10"/>
      <c r="V279" s="10"/>
      <c r="W279" s="10"/>
      <c r="X279" s="10"/>
      <c r="Y279" s="10"/>
    </row>
    <row r="280" spans="2:25" x14ac:dyDescent="0.3">
      <c r="B280" s="66" t="str">
        <f>[8]Mides!E271</f>
        <v>Brayan</v>
      </c>
      <c r="C280" s="67" t="str">
        <f>[8]Mides!D271</f>
        <v>Larios</v>
      </c>
      <c r="D280" s="68" t="str">
        <f>IF([8]Mides!F271=1,"X"," ")</f>
        <v xml:space="preserve"> </v>
      </c>
      <c r="E280" s="68" t="str">
        <f>IF([8]Mides!F271=2,"X"," ")</f>
        <v>X</v>
      </c>
      <c r="F280" s="69" t="str">
        <f>[8]Mides!B271</f>
        <v>Menor De Edad</v>
      </c>
      <c r="G280" s="68" t="str">
        <f>IF(AND([8]Mides!H271&gt;=1,[8]Mides!H271&lt;=14),"X"," ")</f>
        <v>X</v>
      </c>
      <c r="H280" s="68" t="str">
        <f>IF(AND([8]Mides!H271&gt;=14,[8]Mides!H271&lt;=30),"X"," ")</f>
        <v xml:space="preserve"> </v>
      </c>
      <c r="I280" s="68" t="str">
        <f>IF(AND([8]Mides!H271&gt;=31,[8]Mides!H271&lt;=60),"X","  ")</f>
        <v xml:space="preserve">  </v>
      </c>
      <c r="J280" s="68" t="str">
        <f>IF([8]Mides!H271&gt;60,"X", "  ")</f>
        <v xml:space="preserve">  </v>
      </c>
      <c r="K280" s="70">
        <f>[8]Mides!N271</f>
        <v>0</v>
      </c>
      <c r="L280" s="70">
        <f>[8]Mides!K271</f>
        <v>0</v>
      </c>
      <c r="M280" s="70">
        <f>[8]Mides!L271</f>
        <v>0</v>
      </c>
      <c r="N280" s="70" t="str">
        <f>[8]Mides!M271</f>
        <v>X</v>
      </c>
      <c r="O280" s="70">
        <f t="shared" si="4"/>
        <v>0</v>
      </c>
      <c r="P280" s="70" t="str">
        <f>[8]Mides!R271</f>
        <v>Guatemala</v>
      </c>
      <c r="Q280" s="70" t="str">
        <f>[8]Mides!S271</f>
        <v>Guatemala</v>
      </c>
      <c r="R280" s="10"/>
      <c r="S280" s="10"/>
      <c r="T280" s="10"/>
      <c r="U280" s="10"/>
      <c r="V280" s="10"/>
      <c r="W280" s="10"/>
      <c r="X280" s="10"/>
      <c r="Y280" s="10"/>
    </row>
    <row r="281" spans="2:25" x14ac:dyDescent="0.3">
      <c r="B281" s="66" t="str">
        <f>[8]Mides!E272</f>
        <v>Dorian</v>
      </c>
      <c r="C281" s="67" t="str">
        <f>[8]Mides!D272</f>
        <v>Hernadez</v>
      </c>
      <c r="D281" s="68" t="str">
        <f>IF([8]Mides!F272=1,"X"," ")</f>
        <v xml:space="preserve"> </v>
      </c>
      <c r="E281" s="68" t="str">
        <f>IF([8]Mides!F272=2,"X"," ")</f>
        <v>X</v>
      </c>
      <c r="F281" s="69" t="str">
        <f>[8]Mides!B272</f>
        <v>Menor De Edad</v>
      </c>
      <c r="G281" s="68" t="str">
        <f>IF(AND([8]Mides!H272&gt;=1,[8]Mides!H272&lt;=14),"X"," ")</f>
        <v>X</v>
      </c>
      <c r="H281" s="68" t="str">
        <f>IF(AND([8]Mides!H272&gt;=14,[8]Mides!H272&lt;=30),"X"," ")</f>
        <v xml:space="preserve"> </v>
      </c>
      <c r="I281" s="68" t="str">
        <f>IF(AND([8]Mides!H272&gt;=31,[8]Mides!H272&lt;=60),"X","  ")</f>
        <v xml:space="preserve">  </v>
      </c>
      <c r="J281" s="68" t="str">
        <f>IF([8]Mides!H272&gt;60,"X", "  ")</f>
        <v xml:space="preserve">  </v>
      </c>
      <c r="K281" s="70">
        <f>[8]Mides!N272</f>
        <v>0</v>
      </c>
      <c r="L281" s="70">
        <f>[8]Mides!K272</f>
        <v>0</v>
      </c>
      <c r="M281" s="70">
        <f>[8]Mides!L272</f>
        <v>0</v>
      </c>
      <c r="N281" s="70" t="str">
        <f>[8]Mides!M272</f>
        <v>X</v>
      </c>
      <c r="O281" s="70">
        <f t="shared" si="4"/>
        <v>0</v>
      </c>
      <c r="P281" s="70" t="str">
        <f>[8]Mides!R272</f>
        <v>Guatemala</v>
      </c>
      <c r="Q281" s="70" t="str">
        <f>[8]Mides!S272</f>
        <v>Guatemala</v>
      </c>
      <c r="R281" s="10"/>
      <c r="S281" s="10"/>
      <c r="T281" s="10"/>
      <c r="U281" s="10"/>
      <c r="V281" s="10"/>
      <c r="W281" s="10"/>
      <c r="X281" s="10"/>
      <c r="Y281" s="10"/>
    </row>
    <row r="282" spans="2:25" x14ac:dyDescent="0.3">
      <c r="B282" s="66" t="str">
        <f>[8]Mides!E273</f>
        <v>Josselyn</v>
      </c>
      <c r="C282" s="67" t="str">
        <f>[8]Mides!D273</f>
        <v>Pérez</v>
      </c>
      <c r="D282" s="68" t="str">
        <f>IF([8]Mides!F273=1,"X"," ")</f>
        <v>X</v>
      </c>
      <c r="E282" s="68" t="str">
        <f>IF([8]Mides!F273=2,"X"," ")</f>
        <v xml:space="preserve"> </v>
      </c>
      <c r="F282" s="69">
        <f>[8]Mides!B273</f>
        <v>2553292290101</v>
      </c>
      <c r="G282" s="68" t="str">
        <f>IF(AND([8]Mides!H273&gt;=1,[8]Mides!H273&lt;=14),"X"," ")</f>
        <v xml:space="preserve"> </v>
      </c>
      <c r="H282" s="68" t="str">
        <f>IF(AND([8]Mides!H273&gt;=14,[8]Mides!H273&lt;=30),"X"," ")</f>
        <v>X</v>
      </c>
      <c r="I282" s="68" t="str">
        <f>IF(AND([8]Mides!H273&gt;=31,[8]Mides!H273&lt;=60),"X","  ")</f>
        <v xml:space="preserve">  </v>
      </c>
      <c r="J282" s="68" t="str">
        <f>IF([8]Mides!H273&gt;60,"X", "  ")</f>
        <v xml:space="preserve">  </v>
      </c>
      <c r="K282" s="70">
        <f>[8]Mides!N273</f>
        <v>0</v>
      </c>
      <c r="L282" s="70">
        <f>[8]Mides!K273</f>
        <v>0</v>
      </c>
      <c r="M282" s="70">
        <f>[8]Mides!L273</f>
        <v>0</v>
      </c>
      <c r="N282" s="70" t="str">
        <f>[8]Mides!M273</f>
        <v>X</v>
      </c>
      <c r="O282" s="70">
        <f t="shared" si="4"/>
        <v>0</v>
      </c>
      <c r="P282" s="70" t="str">
        <f>[8]Mides!R273</f>
        <v>Guatemala</v>
      </c>
      <c r="Q282" s="70" t="str">
        <f>[8]Mides!S273</f>
        <v>Guatemala</v>
      </c>
      <c r="R282" s="10"/>
      <c r="S282" s="10"/>
      <c r="T282" s="10"/>
      <c r="U282" s="10"/>
      <c r="V282" s="10"/>
      <c r="W282" s="10"/>
      <c r="X282" s="10"/>
      <c r="Y282" s="10"/>
    </row>
    <row r="283" spans="2:25" x14ac:dyDescent="0.3">
      <c r="B283" s="66" t="str">
        <f>[8]Mides!E274</f>
        <v>Freddy</v>
      </c>
      <c r="C283" s="67" t="str">
        <f>[8]Mides!D274</f>
        <v>Canel</v>
      </c>
      <c r="D283" s="68" t="str">
        <f>IF([8]Mides!F274=1,"X"," ")</f>
        <v xml:space="preserve"> </v>
      </c>
      <c r="E283" s="68" t="str">
        <f>IF([8]Mides!F274=2,"X"," ")</f>
        <v>X</v>
      </c>
      <c r="F283" s="69" t="str">
        <f>[8]Mides!B274</f>
        <v>Menor De Edad</v>
      </c>
      <c r="G283" s="68" t="str">
        <f>IF(AND([8]Mides!H274&gt;=1,[8]Mides!H274&lt;=14),"X"," ")</f>
        <v>X</v>
      </c>
      <c r="H283" s="68" t="str">
        <f>IF(AND([8]Mides!H274&gt;=14,[8]Mides!H274&lt;=30),"X"," ")</f>
        <v xml:space="preserve"> </v>
      </c>
      <c r="I283" s="68" t="str">
        <f>IF(AND([8]Mides!H274&gt;=31,[8]Mides!H274&lt;=60),"X","  ")</f>
        <v xml:space="preserve">  </v>
      </c>
      <c r="J283" s="68" t="str">
        <f>IF([8]Mides!H274&gt;60,"X", "  ")</f>
        <v xml:space="preserve">  </v>
      </c>
      <c r="K283" s="70">
        <f>[8]Mides!N274</f>
        <v>0</v>
      </c>
      <c r="L283" s="70">
        <f>[8]Mides!K274</f>
        <v>0</v>
      </c>
      <c r="M283" s="70">
        <f>[8]Mides!L274</f>
        <v>0</v>
      </c>
      <c r="N283" s="70" t="str">
        <f>[8]Mides!M274</f>
        <v>X</v>
      </c>
      <c r="O283" s="70">
        <f t="shared" si="4"/>
        <v>0</v>
      </c>
      <c r="P283" s="70" t="str">
        <f>[8]Mides!R274</f>
        <v>Guatemala</v>
      </c>
      <c r="Q283" s="70" t="str">
        <f>[8]Mides!S274</f>
        <v>Guatemala</v>
      </c>
      <c r="R283" s="10"/>
      <c r="S283" s="10"/>
      <c r="T283" s="10"/>
      <c r="U283" s="10"/>
      <c r="V283" s="10"/>
      <c r="W283" s="10"/>
      <c r="X283" s="10"/>
      <c r="Y283" s="10"/>
    </row>
    <row r="284" spans="2:25" x14ac:dyDescent="0.3">
      <c r="B284" s="66" t="str">
        <f>[8]Mides!E275</f>
        <v>Sara</v>
      </c>
      <c r="C284" s="67" t="str">
        <f>[8]Mides!D275</f>
        <v>Mayen</v>
      </c>
      <c r="D284" s="68" t="str">
        <f>IF([8]Mides!F275=1,"X"," ")</f>
        <v>X</v>
      </c>
      <c r="E284" s="68" t="str">
        <f>IF([8]Mides!F275=2,"X"," ")</f>
        <v xml:space="preserve"> </v>
      </c>
      <c r="F284" s="69">
        <f>[8]Mides!B275</f>
        <v>1814209201712</v>
      </c>
      <c r="G284" s="68" t="str">
        <f>IF(AND([8]Mides!H275&gt;=1,[8]Mides!H275&lt;=14),"X"," ")</f>
        <v xml:space="preserve"> </v>
      </c>
      <c r="H284" s="68" t="str">
        <f>IF(AND([8]Mides!H275&gt;=14,[8]Mides!H275&lt;=30),"X"," ")</f>
        <v xml:space="preserve"> </v>
      </c>
      <c r="I284" s="68" t="str">
        <f>IF(AND([8]Mides!H275&gt;=31,[8]Mides!H275&lt;=60),"X","  ")</f>
        <v>X</v>
      </c>
      <c r="J284" s="68" t="str">
        <f>IF([8]Mides!H275&gt;60,"X", "  ")</f>
        <v xml:space="preserve">  </v>
      </c>
      <c r="K284" s="70">
        <f>[8]Mides!N275</f>
        <v>0</v>
      </c>
      <c r="L284" s="70">
        <f>[8]Mides!K275</f>
        <v>0</v>
      </c>
      <c r="M284" s="70">
        <f>[8]Mides!L275</f>
        <v>0</v>
      </c>
      <c r="N284" s="70" t="str">
        <f>[8]Mides!M275</f>
        <v>X</v>
      </c>
      <c r="O284" s="70">
        <f t="shared" si="4"/>
        <v>0</v>
      </c>
      <c r="P284" s="70" t="str">
        <f>[8]Mides!R275</f>
        <v>Guatemala</v>
      </c>
      <c r="Q284" s="70" t="str">
        <f>[8]Mides!S275</f>
        <v>Guatemala</v>
      </c>
      <c r="R284" s="10"/>
      <c r="S284" s="10"/>
      <c r="T284" s="10"/>
      <c r="U284" s="10"/>
      <c r="V284" s="10"/>
      <c r="W284" s="10"/>
      <c r="X284" s="10"/>
      <c r="Y284" s="10"/>
    </row>
    <row r="285" spans="2:25" x14ac:dyDescent="0.3">
      <c r="B285" s="66" t="str">
        <f>[8]Mides!E276</f>
        <v>Josue</v>
      </c>
      <c r="C285" s="67" t="str">
        <f>[8]Mides!D276</f>
        <v>Juarez</v>
      </c>
      <c r="D285" s="68" t="str">
        <f>IF([8]Mides!F276=1,"X"," ")</f>
        <v xml:space="preserve"> </v>
      </c>
      <c r="E285" s="68" t="str">
        <f>IF([8]Mides!F276=2,"X"," ")</f>
        <v>X</v>
      </c>
      <c r="F285" s="69" t="str">
        <f>[8]Mides!B276</f>
        <v>Menor De Edad</v>
      </c>
      <c r="G285" s="68" t="str">
        <f>IF(AND([8]Mides!H276&gt;=1,[8]Mides!H276&lt;=14),"X"," ")</f>
        <v>X</v>
      </c>
      <c r="H285" s="68" t="str">
        <f>IF(AND([8]Mides!H276&gt;=14,[8]Mides!H276&lt;=30),"X"," ")</f>
        <v xml:space="preserve"> </v>
      </c>
      <c r="I285" s="68" t="str">
        <f>IF(AND([8]Mides!H276&gt;=31,[8]Mides!H276&lt;=60),"X","  ")</f>
        <v xml:space="preserve">  </v>
      </c>
      <c r="J285" s="68" t="str">
        <f>IF([8]Mides!H276&gt;60,"X", "  ")</f>
        <v xml:space="preserve">  </v>
      </c>
      <c r="K285" s="70">
        <f>[8]Mides!N276</f>
        <v>0</v>
      </c>
      <c r="L285" s="70">
        <f>[8]Mides!K276</f>
        <v>0</v>
      </c>
      <c r="M285" s="70">
        <f>[8]Mides!L276</f>
        <v>0</v>
      </c>
      <c r="N285" s="70" t="str">
        <f>[8]Mides!M276</f>
        <v>X</v>
      </c>
      <c r="O285" s="70">
        <f t="shared" si="4"/>
        <v>0</v>
      </c>
      <c r="P285" s="70" t="str">
        <f>[8]Mides!R276</f>
        <v>Guatemala</v>
      </c>
      <c r="Q285" s="70" t="str">
        <f>[8]Mides!S276</f>
        <v>Guatemala</v>
      </c>
      <c r="R285" s="10"/>
      <c r="S285" s="10"/>
      <c r="T285" s="10"/>
      <c r="U285" s="10"/>
      <c r="V285" s="10"/>
      <c r="W285" s="10"/>
      <c r="X285" s="10"/>
      <c r="Y285" s="10"/>
    </row>
    <row r="286" spans="2:25" x14ac:dyDescent="0.3">
      <c r="B286" s="66" t="str">
        <f>[8]Mides!E277</f>
        <v>Cindy</v>
      </c>
      <c r="C286" s="67" t="str">
        <f>[8]Mides!D277</f>
        <v>Gonzales</v>
      </c>
      <c r="D286" s="68" t="str">
        <f>IF([8]Mides!F277=1,"X"," ")</f>
        <v>X</v>
      </c>
      <c r="E286" s="68" t="str">
        <f>IF([8]Mides!F277=2,"X"," ")</f>
        <v xml:space="preserve"> </v>
      </c>
      <c r="F286" s="69">
        <f>[8]Mides!B277</f>
        <v>2226173061015</v>
      </c>
      <c r="G286" s="68" t="str">
        <f>IF(AND([8]Mides!H277&gt;=1,[8]Mides!H277&lt;=14),"X"," ")</f>
        <v xml:space="preserve"> </v>
      </c>
      <c r="H286" s="68" t="str">
        <f>IF(AND([8]Mides!H277&gt;=14,[8]Mides!H277&lt;=30),"X"," ")</f>
        <v>X</v>
      </c>
      <c r="I286" s="68" t="str">
        <f>IF(AND([8]Mides!H277&gt;=31,[8]Mides!H277&lt;=60),"X","  ")</f>
        <v xml:space="preserve">  </v>
      </c>
      <c r="J286" s="68" t="str">
        <f>IF([8]Mides!H277&gt;60,"X", "  ")</f>
        <v xml:space="preserve">  </v>
      </c>
      <c r="K286" s="70">
        <f>[8]Mides!N277</f>
        <v>0</v>
      </c>
      <c r="L286" s="70">
        <f>[8]Mides!K277</f>
        <v>0</v>
      </c>
      <c r="M286" s="70">
        <f>[8]Mides!L277</f>
        <v>0</v>
      </c>
      <c r="N286" s="70" t="str">
        <f>[8]Mides!M277</f>
        <v>X</v>
      </c>
      <c r="O286" s="70">
        <f t="shared" si="4"/>
        <v>0</v>
      </c>
      <c r="P286" s="70" t="str">
        <f>[8]Mides!R277</f>
        <v>Guatemala</v>
      </c>
      <c r="Q286" s="70" t="str">
        <f>[8]Mides!S277</f>
        <v>Guatemala</v>
      </c>
      <c r="R286" s="10"/>
      <c r="S286" s="10"/>
      <c r="T286" s="10"/>
      <c r="U286" s="10"/>
      <c r="V286" s="10"/>
      <c r="W286" s="10"/>
      <c r="X286" s="10"/>
      <c r="Y286" s="10"/>
    </row>
    <row r="287" spans="2:25" x14ac:dyDescent="0.3">
      <c r="B287" s="66" t="str">
        <f>[8]Mides!E278</f>
        <v>Josselyn</v>
      </c>
      <c r="C287" s="67" t="str">
        <f>[8]Mides!D278</f>
        <v>Peréz</v>
      </c>
      <c r="D287" s="68" t="str">
        <f>IF([8]Mides!F278=1,"X"," ")</f>
        <v>X</v>
      </c>
      <c r="E287" s="68" t="str">
        <f>IF([8]Mides!F278=2,"X"," ")</f>
        <v xml:space="preserve"> </v>
      </c>
      <c r="F287" s="69">
        <f>[8]Mides!B278</f>
        <v>2553292290101</v>
      </c>
      <c r="G287" s="68" t="str">
        <f>IF(AND([8]Mides!H278&gt;=1,[8]Mides!H278&lt;=14),"X"," ")</f>
        <v xml:space="preserve"> </v>
      </c>
      <c r="H287" s="68" t="str">
        <f>IF(AND([8]Mides!H278&gt;=14,[8]Mides!H278&lt;=30),"X"," ")</f>
        <v>X</v>
      </c>
      <c r="I287" s="68" t="str">
        <f>IF(AND([8]Mides!H278&gt;=31,[8]Mides!H278&lt;=60),"X","  ")</f>
        <v xml:space="preserve">  </v>
      </c>
      <c r="J287" s="68" t="str">
        <f>IF([8]Mides!H278&gt;60,"X", "  ")</f>
        <v xml:space="preserve">  </v>
      </c>
      <c r="K287" s="70">
        <f>[8]Mides!N278</f>
        <v>0</v>
      </c>
      <c r="L287" s="70">
        <f>[8]Mides!K278</f>
        <v>0</v>
      </c>
      <c r="M287" s="70">
        <f>[8]Mides!L278</f>
        <v>0</v>
      </c>
      <c r="N287" s="70" t="str">
        <f>[8]Mides!M278</f>
        <v>X</v>
      </c>
      <c r="O287" s="70">
        <f t="shared" si="4"/>
        <v>0</v>
      </c>
      <c r="P287" s="70" t="str">
        <f>[8]Mides!R278</f>
        <v>Guatemala</v>
      </c>
      <c r="Q287" s="70" t="str">
        <f>[8]Mides!S278</f>
        <v>Guatemala</v>
      </c>
      <c r="R287" s="10"/>
      <c r="S287" s="10"/>
      <c r="T287" s="10"/>
      <c r="U287" s="10"/>
      <c r="V287" s="10"/>
      <c r="W287" s="10"/>
      <c r="X287" s="10"/>
      <c r="Y287" s="10"/>
    </row>
    <row r="288" spans="2:25" x14ac:dyDescent="0.3">
      <c r="B288" s="66" t="str">
        <f>[8]Mides!E279</f>
        <v>Carlos</v>
      </c>
      <c r="C288" s="67" t="str">
        <f>[8]Mides!D279</f>
        <v>Artola</v>
      </c>
      <c r="D288" s="68" t="str">
        <f>IF([8]Mides!F279=1,"X"," ")</f>
        <v>X</v>
      </c>
      <c r="E288" s="68" t="str">
        <f>IF([8]Mides!F279=2,"X"," ")</f>
        <v xml:space="preserve"> </v>
      </c>
      <c r="F288" s="69">
        <f>[8]Mides!B279</f>
        <v>2314383460101</v>
      </c>
      <c r="G288" s="68" t="str">
        <f>IF(AND([8]Mides!H279&gt;=1,[8]Mides!H279&lt;=14),"X"," ")</f>
        <v xml:space="preserve"> </v>
      </c>
      <c r="H288" s="68" t="str">
        <f>IF(AND([8]Mides!H279&gt;=14,[8]Mides!H279&lt;=30),"X"," ")</f>
        <v>X</v>
      </c>
      <c r="I288" s="68" t="str">
        <f>IF(AND([8]Mides!H279&gt;=31,[8]Mides!H279&lt;=60),"X","  ")</f>
        <v xml:space="preserve">  </v>
      </c>
      <c r="J288" s="68" t="str">
        <f>IF([8]Mides!H279&gt;60,"X", "  ")</f>
        <v xml:space="preserve">  </v>
      </c>
      <c r="K288" s="70">
        <f>[8]Mides!N279</f>
        <v>0</v>
      </c>
      <c r="L288" s="70">
        <f>[8]Mides!K279</f>
        <v>0</v>
      </c>
      <c r="M288" s="70">
        <f>[8]Mides!L279</f>
        <v>0</v>
      </c>
      <c r="N288" s="70" t="str">
        <f>[8]Mides!M279</f>
        <v>X</v>
      </c>
      <c r="O288" s="70">
        <f t="shared" si="4"/>
        <v>0</v>
      </c>
      <c r="P288" s="70" t="str">
        <f>[8]Mides!R279</f>
        <v>Guatemala</v>
      </c>
      <c r="Q288" s="70" t="str">
        <f>[8]Mides!S279</f>
        <v>Guatemala</v>
      </c>
      <c r="R288" s="10"/>
      <c r="S288" s="10"/>
      <c r="T288" s="10"/>
      <c r="U288" s="10"/>
      <c r="V288" s="10"/>
      <c r="W288" s="10"/>
      <c r="X288" s="10"/>
      <c r="Y288" s="10"/>
    </row>
    <row r="289" spans="2:25" x14ac:dyDescent="0.3">
      <c r="B289" s="66" t="str">
        <f>[8]Mides!E280</f>
        <v>Erick</v>
      </c>
      <c r="C289" s="67" t="str">
        <f>[8]Mides!D280</f>
        <v>Barillas</v>
      </c>
      <c r="D289" s="68" t="str">
        <f>IF([8]Mides!F280=1,"X"," ")</f>
        <v xml:space="preserve"> </v>
      </c>
      <c r="E289" s="68" t="str">
        <f>IF([8]Mides!F280=2,"X"," ")</f>
        <v>X</v>
      </c>
      <c r="F289" s="69" t="str">
        <f>[8]Mides!B280</f>
        <v>Menor De Edad</v>
      </c>
      <c r="G289" s="68" t="str">
        <f>IF(AND([8]Mides!H280&gt;=1,[8]Mides!H280&lt;=14),"X"," ")</f>
        <v>X</v>
      </c>
      <c r="H289" s="68" t="str">
        <f>IF(AND([8]Mides!H280&gt;=14,[8]Mides!H280&lt;=30),"X"," ")</f>
        <v xml:space="preserve"> </v>
      </c>
      <c r="I289" s="68" t="str">
        <f>IF(AND([8]Mides!H280&gt;=31,[8]Mides!H280&lt;=60),"X","  ")</f>
        <v xml:space="preserve">  </v>
      </c>
      <c r="J289" s="68" t="str">
        <f>IF([8]Mides!H280&gt;60,"X", "  ")</f>
        <v xml:space="preserve">  </v>
      </c>
      <c r="K289" s="70">
        <f>[8]Mides!N280</f>
        <v>0</v>
      </c>
      <c r="L289" s="70">
        <f>[8]Mides!K280</f>
        <v>0</v>
      </c>
      <c r="M289" s="70">
        <f>[8]Mides!L280</f>
        <v>0</v>
      </c>
      <c r="N289" s="70" t="str">
        <f>[8]Mides!M280</f>
        <v>X</v>
      </c>
      <c r="O289" s="70">
        <f t="shared" si="4"/>
        <v>0</v>
      </c>
      <c r="P289" s="70" t="str">
        <f>[8]Mides!R280</f>
        <v>Guatemala</v>
      </c>
      <c r="Q289" s="70" t="str">
        <f>[8]Mides!S280</f>
        <v>Guatemala</v>
      </c>
      <c r="R289" s="10"/>
      <c r="S289" s="10"/>
      <c r="T289" s="10"/>
      <c r="U289" s="10"/>
      <c r="V289" s="10"/>
      <c r="W289" s="10"/>
      <c r="X289" s="10"/>
      <c r="Y289" s="10"/>
    </row>
    <row r="290" spans="2:25" x14ac:dyDescent="0.3">
      <c r="B290" s="66" t="str">
        <f>[8]Mides!E281</f>
        <v>Josué</v>
      </c>
      <c r="C290" s="67" t="str">
        <f>[8]Mides!D281</f>
        <v>Illescas</v>
      </c>
      <c r="D290" s="68" t="str">
        <f>IF([8]Mides!F281=1,"X"," ")</f>
        <v xml:space="preserve"> </v>
      </c>
      <c r="E290" s="68" t="str">
        <f>IF([8]Mides!F281=2,"X"," ")</f>
        <v>X</v>
      </c>
      <c r="F290" s="69" t="str">
        <f>[8]Mides!B281</f>
        <v>Menor De Edad</v>
      </c>
      <c r="G290" s="68" t="str">
        <f>IF(AND([8]Mides!H281&gt;=1,[8]Mides!H281&lt;=14),"X"," ")</f>
        <v>X</v>
      </c>
      <c r="H290" s="68" t="str">
        <f>IF(AND([8]Mides!H281&gt;=14,[8]Mides!H281&lt;=30),"X"," ")</f>
        <v xml:space="preserve"> </v>
      </c>
      <c r="I290" s="68" t="str">
        <f>IF(AND([8]Mides!H281&gt;=31,[8]Mides!H281&lt;=60),"X","  ")</f>
        <v xml:space="preserve">  </v>
      </c>
      <c r="J290" s="68" t="str">
        <f>IF([8]Mides!H281&gt;60,"X", "  ")</f>
        <v xml:space="preserve">  </v>
      </c>
      <c r="K290" s="70">
        <f>[8]Mides!N281</f>
        <v>0</v>
      </c>
      <c r="L290" s="70">
        <f>[8]Mides!K281</f>
        <v>0</v>
      </c>
      <c r="M290" s="70">
        <f>[8]Mides!L281</f>
        <v>0</v>
      </c>
      <c r="N290" s="70" t="str">
        <f>[8]Mides!M281</f>
        <v>X</v>
      </c>
      <c r="O290" s="70">
        <f t="shared" si="4"/>
        <v>0</v>
      </c>
      <c r="P290" s="70" t="str">
        <f>[8]Mides!R281</f>
        <v>Guatemala</v>
      </c>
      <c r="Q290" s="70" t="str">
        <f>[8]Mides!S281</f>
        <v>Guatemala</v>
      </c>
      <c r="R290" s="10"/>
      <c r="S290" s="10"/>
      <c r="T290" s="10"/>
      <c r="U290" s="10"/>
      <c r="V290" s="10"/>
      <c r="W290" s="10"/>
      <c r="X290" s="10"/>
      <c r="Y290" s="10"/>
    </row>
    <row r="291" spans="2:25" x14ac:dyDescent="0.3">
      <c r="B291" s="66" t="str">
        <f>[8]Mides!E282</f>
        <v>Katya</v>
      </c>
      <c r="C291" s="67" t="str">
        <f>[8]Mides!D282</f>
        <v>Gonzales</v>
      </c>
      <c r="D291" s="68" t="str">
        <f>IF([8]Mides!F282=1,"X"," ")</f>
        <v>X</v>
      </c>
      <c r="E291" s="68" t="str">
        <f>IF([8]Mides!F282=2,"X"," ")</f>
        <v xml:space="preserve"> </v>
      </c>
      <c r="F291" s="69">
        <f>[8]Mides!B282</f>
        <v>2215065430408</v>
      </c>
      <c r="G291" s="68" t="str">
        <f>IF(AND([8]Mides!H282&gt;=1,[8]Mides!H282&lt;=14),"X"," ")</f>
        <v xml:space="preserve"> </v>
      </c>
      <c r="H291" s="68" t="str">
        <f>IF(AND([8]Mides!H282&gt;=14,[8]Mides!H282&lt;=30),"X"," ")</f>
        <v xml:space="preserve"> </v>
      </c>
      <c r="I291" s="68" t="str">
        <f>IF(AND([8]Mides!H282&gt;=31,[8]Mides!H282&lt;=60),"X","  ")</f>
        <v>X</v>
      </c>
      <c r="J291" s="68" t="str">
        <f>IF([8]Mides!H282&gt;60,"X", "  ")</f>
        <v xml:space="preserve">  </v>
      </c>
      <c r="K291" s="70">
        <f>[8]Mides!N282</f>
        <v>0</v>
      </c>
      <c r="L291" s="70">
        <f>[8]Mides!K282</f>
        <v>0</v>
      </c>
      <c r="M291" s="70">
        <f>[8]Mides!L282</f>
        <v>0</v>
      </c>
      <c r="N291" s="70" t="str">
        <f>[8]Mides!M282</f>
        <v>X</v>
      </c>
      <c r="O291" s="70">
        <f t="shared" si="4"/>
        <v>0</v>
      </c>
      <c r="P291" s="70" t="str">
        <f>[8]Mides!R282</f>
        <v>Guatemala</v>
      </c>
      <c r="Q291" s="70" t="str">
        <f>[8]Mides!S282</f>
        <v>Guatemala</v>
      </c>
      <c r="R291" s="10"/>
      <c r="S291" s="10"/>
      <c r="T291" s="10"/>
      <c r="U291" s="10"/>
      <c r="V291" s="10"/>
      <c r="W291" s="10"/>
      <c r="X291" s="10"/>
      <c r="Y291" s="10"/>
    </row>
    <row r="292" spans="2:25" x14ac:dyDescent="0.3">
      <c r="B292" s="66" t="str">
        <f>[8]Mides!E283</f>
        <v>Marisabel</v>
      </c>
      <c r="C292" s="67" t="str">
        <f>[8]Mides!D283</f>
        <v>Menchú</v>
      </c>
      <c r="D292" s="68" t="str">
        <f>IF([8]Mides!F283=1,"X"," ")</f>
        <v>X</v>
      </c>
      <c r="E292" s="68" t="str">
        <f>IF([8]Mides!F283=2,"X"," ")</f>
        <v xml:space="preserve"> </v>
      </c>
      <c r="F292" s="69">
        <f>[8]Mides!B283</f>
        <v>2433337300101</v>
      </c>
      <c r="G292" s="68" t="str">
        <f>IF(AND([8]Mides!H283&gt;=1,[8]Mides!H283&lt;=14),"X"," ")</f>
        <v xml:space="preserve"> </v>
      </c>
      <c r="H292" s="68" t="str">
        <f>IF(AND([8]Mides!H283&gt;=14,[8]Mides!H283&lt;=30),"X"," ")</f>
        <v xml:space="preserve"> </v>
      </c>
      <c r="I292" s="68" t="str">
        <f>IF(AND([8]Mides!H283&gt;=31,[8]Mides!H283&lt;=60),"X","  ")</f>
        <v>X</v>
      </c>
      <c r="J292" s="68" t="str">
        <f>IF([8]Mides!H283&gt;60,"X", "  ")</f>
        <v xml:space="preserve">  </v>
      </c>
      <c r="K292" s="70">
        <f>[8]Mides!N283</f>
        <v>0</v>
      </c>
      <c r="L292" s="70">
        <f>[8]Mides!K283</f>
        <v>0</v>
      </c>
      <c r="M292" s="70">
        <f>[8]Mides!L283</f>
        <v>0</v>
      </c>
      <c r="N292" s="70" t="str">
        <f>[8]Mides!M283</f>
        <v>X</v>
      </c>
      <c r="O292" s="70">
        <f t="shared" si="4"/>
        <v>0</v>
      </c>
      <c r="P292" s="70" t="str">
        <f>[8]Mides!R283</f>
        <v>Guatemala</v>
      </c>
      <c r="Q292" s="70" t="str">
        <f>[8]Mides!S283</f>
        <v>Guatemala</v>
      </c>
      <c r="R292" s="10"/>
      <c r="S292" s="10"/>
      <c r="T292" s="10"/>
      <c r="U292" s="10"/>
      <c r="V292" s="10"/>
      <c r="W292" s="10"/>
      <c r="X292" s="10"/>
      <c r="Y292" s="10"/>
    </row>
    <row r="293" spans="2:25" x14ac:dyDescent="0.3">
      <c r="B293" s="66" t="str">
        <f>[8]Mides!E284</f>
        <v>Julio</v>
      </c>
      <c r="C293" s="67" t="str">
        <f>[8]Mides!D284</f>
        <v>Erazo</v>
      </c>
      <c r="D293" s="68" t="str">
        <f>IF([8]Mides!F284=1,"X"," ")</f>
        <v xml:space="preserve"> </v>
      </c>
      <c r="E293" s="68" t="str">
        <f>IF([8]Mides!F284=2,"X"," ")</f>
        <v>X</v>
      </c>
      <c r="F293" s="69" t="str">
        <f>[8]Mides!B284</f>
        <v>Menor de Edad</v>
      </c>
      <c r="G293" s="68" t="str">
        <f>IF(AND([8]Mides!H284&gt;=1,[8]Mides!H284&lt;=14),"X"," ")</f>
        <v>X</v>
      </c>
      <c r="H293" s="68" t="str">
        <f>IF(AND([8]Mides!H284&gt;=14,[8]Mides!H284&lt;=30),"X"," ")</f>
        <v xml:space="preserve"> </v>
      </c>
      <c r="I293" s="68" t="str">
        <f>IF(AND([8]Mides!H284&gt;=31,[8]Mides!H284&lt;=60),"X","  ")</f>
        <v xml:space="preserve">  </v>
      </c>
      <c r="J293" s="68" t="str">
        <f>IF([8]Mides!H284&gt;60,"X", "  ")</f>
        <v xml:space="preserve">  </v>
      </c>
      <c r="K293" s="70">
        <f>[8]Mides!N284</f>
        <v>0</v>
      </c>
      <c r="L293" s="70">
        <f>[8]Mides!K284</f>
        <v>0</v>
      </c>
      <c r="M293" s="70">
        <f>[8]Mides!L284</f>
        <v>0</v>
      </c>
      <c r="N293" s="70" t="str">
        <f>[8]Mides!M284</f>
        <v>X</v>
      </c>
      <c r="O293" s="70">
        <f t="shared" si="4"/>
        <v>0</v>
      </c>
      <c r="P293" s="70" t="str">
        <f>[8]Mides!R284</f>
        <v>Guatemala</v>
      </c>
      <c r="Q293" s="70" t="str">
        <f>[8]Mides!S284</f>
        <v>Guatemala</v>
      </c>
      <c r="R293" s="10"/>
      <c r="S293" s="10"/>
      <c r="T293" s="10"/>
      <c r="U293" s="10"/>
      <c r="V293" s="10"/>
      <c r="W293" s="10"/>
      <c r="X293" s="10"/>
      <c r="Y293" s="10"/>
    </row>
    <row r="294" spans="2:25" x14ac:dyDescent="0.3">
      <c r="B294" s="66" t="str">
        <f>[8]Mides!E285</f>
        <v>Cesia</v>
      </c>
      <c r="C294" s="67" t="str">
        <f>[8]Mides!D285</f>
        <v>Juarez</v>
      </c>
      <c r="D294" s="68" t="str">
        <f>IF([8]Mides!F285=1,"X"," ")</f>
        <v>X</v>
      </c>
      <c r="E294" s="68" t="str">
        <f>IF([8]Mides!F285=2,"X"," ")</f>
        <v xml:space="preserve"> </v>
      </c>
      <c r="F294" s="69" t="str">
        <f>[8]Mides!B285</f>
        <v>Menor de Edad</v>
      </c>
      <c r="G294" s="68" t="str">
        <f>IF(AND([8]Mides!H285&gt;=1,[8]Mides!H285&lt;=14),"X"," ")</f>
        <v xml:space="preserve"> </v>
      </c>
      <c r="H294" s="68" t="str">
        <f>IF(AND([8]Mides!H285&gt;=14,[8]Mides!H285&lt;=30),"X"," ")</f>
        <v>X</v>
      </c>
      <c r="I294" s="68" t="str">
        <f>IF(AND([8]Mides!H285&gt;=31,[8]Mides!H285&lt;=60),"X","  ")</f>
        <v xml:space="preserve">  </v>
      </c>
      <c r="J294" s="68" t="str">
        <f>IF([8]Mides!H285&gt;60,"X", "  ")</f>
        <v xml:space="preserve">  </v>
      </c>
      <c r="K294" s="70">
        <f>[8]Mides!N285</f>
        <v>0</v>
      </c>
      <c r="L294" s="70">
        <f>[8]Mides!K285</f>
        <v>0</v>
      </c>
      <c r="M294" s="70">
        <f>[8]Mides!L285</f>
        <v>0</v>
      </c>
      <c r="N294" s="70" t="str">
        <f>[8]Mides!M285</f>
        <v>X</v>
      </c>
      <c r="O294" s="70">
        <f t="shared" si="4"/>
        <v>0</v>
      </c>
      <c r="P294" s="70" t="str">
        <f>[8]Mides!R285</f>
        <v>Guatemala</v>
      </c>
      <c r="Q294" s="70" t="str">
        <f>[8]Mides!S285</f>
        <v>Guatemala</v>
      </c>
      <c r="R294" s="10"/>
      <c r="S294" s="10"/>
      <c r="T294" s="10"/>
      <c r="U294" s="10"/>
      <c r="V294" s="10"/>
      <c r="W294" s="10"/>
      <c r="X294" s="10"/>
      <c r="Y294" s="10"/>
    </row>
    <row r="295" spans="2:25" x14ac:dyDescent="0.3">
      <c r="B295" s="66" t="str">
        <f>[8]Mides!E286</f>
        <v>Sara</v>
      </c>
      <c r="C295" s="67" t="str">
        <f>[8]Mides!D286</f>
        <v>Mayén-Paciente</v>
      </c>
      <c r="D295" s="68" t="str">
        <f>IF([8]Mides!F286=1,"X"," ")</f>
        <v>X</v>
      </c>
      <c r="E295" s="68" t="str">
        <f>IF([8]Mides!F286=2,"X"," ")</f>
        <v xml:space="preserve"> </v>
      </c>
      <c r="F295" s="69">
        <f>[8]Mides!B286</f>
        <v>1814209101712</v>
      </c>
      <c r="G295" s="68" t="str">
        <f>IF(AND([8]Mides!H286&gt;=1,[8]Mides!H286&lt;=14),"X"," ")</f>
        <v xml:space="preserve"> </v>
      </c>
      <c r="H295" s="68" t="str">
        <f>IF(AND([8]Mides!H286&gt;=14,[8]Mides!H286&lt;=30),"X"," ")</f>
        <v xml:space="preserve"> </v>
      </c>
      <c r="I295" s="68" t="str">
        <f>IF(AND([8]Mides!H286&gt;=31,[8]Mides!H286&lt;=60),"X","  ")</f>
        <v>X</v>
      </c>
      <c r="J295" s="68" t="str">
        <f>IF([8]Mides!H286&gt;60,"X", "  ")</f>
        <v xml:space="preserve">  </v>
      </c>
      <c r="K295" s="70">
        <f>[8]Mides!N286</f>
        <v>0</v>
      </c>
      <c r="L295" s="70">
        <f>[8]Mides!K286</f>
        <v>0</v>
      </c>
      <c r="M295" s="70">
        <f>[8]Mides!L286</f>
        <v>0</v>
      </c>
      <c r="N295" s="70" t="str">
        <f>[8]Mides!M286</f>
        <v>X</v>
      </c>
      <c r="O295" s="70">
        <f t="shared" si="4"/>
        <v>0</v>
      </c>
      <c r="P295" s="70" t="str">
        <f>[8]Mides!R286</f>
        <v>Guatemala</v>
      </c>
      <c r="Q295" s="70" t="str">
        <f>[8]Mides!S286</f>
        <v>Guatemala</v>
      </c>
      <c r="R295" s="10"/>
      <c r="S295" s="10"/>
      <c r="T295" s="10"/>
      <c r="U295" s="10"/>
      <c r="V295" s="10"/>
      <c r="W295" s="10"/>
      <c r="X295" s="10"/>
      <c r="Y295" s="10"/>
    </row>
    <row r="296" spans="2:25" x14ac:dyDescent="0.3">
      <c r="B296" s="66" t="str">
        <f>[8]Mides!E287</f>
        <v>Jose</v>
      </c>
      <c r="C296" s="67" t="str">
        <f>[8]Mides!D287</f>
        <v>Juarez-paciente</v>
      </c>
      <c r="D296" s="68" t="str">
        <f>IF([8]Mides!F287=1,"X"," ")</f>
        <v xml:space="preserve"> </v>
      </c>
      <c r="E296" s="68" t="str">
        <f>IF([8]Mides!F287=2,"X"," ")</f>
        <v>X</v>
      </c>
      <c r="F296" s="69" t="str">
        <f>[8]Mides!B287</f>
        <v>Menor de Edad</v>
      </c>
      <c r="G296" s="68" t="str">
        <f>IF(AND([8]Mides!H287&gt;=1,[8]Mides!H287&lt;=14),"X"," ")</f>
        <v>X</v>
      </c>
      <c r="H296" s="68" t="str">
        <f>IF(AND([8]Mides!H287&gt;=14,[8]Mides!H287&lt;=30),"X"," ")</f>
        <v xml:space="preserve"> </v>
      </c>
      <c r="I296" s="68" t="str">
        <f>IF(AND([8]Mides!H287&gt;=31,[8]Mides!H287&lt;=60),"X","  ")</f>
        <v xml:space="preserve">  </v>
      </c>
      <c r="J296" s="68" t="str">
        <f>IF([8]Mides!H287&gt;60,"X", "  ")</f>
        <v xml:space="preserve">  </v>
      </c>
      <c r="K296" s="70">
        <f>[8]Mides!N287</f>
        <v>0</v>
      </c>
      <c r="L296" s="70">
        <f>[8]Mides!K287</f>
        <v>0</v>
      </c>
      <c r="M296" s="70">
        <f>[8]Mides!L287</f>
        <v>0</v>
      </c>
      <c r="N296" s="70" t="str">
        <f>[8]Mides!M287</f>
        <v>X</v>
      </c>
      <c r="O296" s="70">
        <f t="shared" si="4"/>
        <v>0</v>
      </c>
      <c r="P296" s="70" t="str">
        <f>[8]Mides!R287</f>
        <v>Guatemala</v>
      </c>
      <c r="Q296" s="70" t="str">
        <f>[8]Mides!S287</f>
        <v>Guatemala</v>
      </c>
      <c r="R296" s="10"/>
      <c r="S296" s="10"/>
      <c r="T296" s="10"/>
      <c r="U296" s="10"/>
      <c r="V296" s="10"/>
      <c r="W296" s="10"/>
      <c r="X296" s="10"/>
      <c r="Y296" s="10"/>
    </row>
    <row r="297" spans="2:25" x14ac:dyDescent="0.3">
      <c r="B297" s="66" t="str">
        <f>[8]Mides!E288</f>
        <v>Candy</v>
      </c>
      <c r="C297" s="67" t="str">
        <f>[8]Mides!D288</f>
        <v>Herrera</v>
      </c>
      <c r="D297" s="68" t="str">
        <f>IF([8]Mides!F288=1,"X"," ")</f>
        <v>X</v>
      </c>
      <c r="E297" s="68" t="str">
        <f>IF([8]Mides!F288=2,"X"," ")</f>
        <v xml:space="preserve"> </v>
      </c>
      <c r="F297" s="69">
        <f>[8]Mides!B288</f>
        <v>2528272600101</v>
      </c>
      <c r="G297" s="68" t="str">
        <f>IF(AND([8]Mides!H288&gt;=1,[8]Mides!H288&lt;=14),"X"," ")</f>
        <v xml:space="preserve"> </v>
      </c>
      <c r="H297" s="68" t="str">
        <f>IF(AND([8]Mides!H288&gt;=14,[8]Mides!H288&lt;=30),"X"," ")</f>
        <v xml:space="preserve"> </v>
      </c>
      <c r="I297" s="68" t="str">
        <f>IF(AND([8]Mides!H288&gt;=31,[8]Mides!H288&lt;=60),"X","  ")</f>
        <v>X</v>
      </c>
      <c r="J297" s="68" t="str">
        <f>IF([8]Mides!H288&gt;60,"X", "  ")</f>
        <v xml:space="preserve">  </v>
      </c>
      <c r="K297" s="70">
        <f>[8]Mides!N288</f>
        <v>0</v>
      </c>
      <c r="L297" s="70">
        <f>[8]Mides!K288</f>
        <v>0</v>
      </c>
      <c r="M297" s="70">
        <f>[8]Mides!L288</f>
        <v>0</v>
      </c>
      <c r="N297" s="70" t="str">
        <f>[8]Mides!M288</f>
        <v>X</v>
      </c>
      <c r="O297" s="70">
        <f t="shared" si="4"/>
        <v>0</v>
      </c>
      <c r="P297" s="70" t="str">
        <f>[8]Mides!R288</f>
        <v>Guatemala</v>
      </c>
      <c r="Q297" s="70" t="str">
        <f>[8]Mides!S288</f>
        <v>Guatemala</v>
      </c>
      <c r="R297" s="10"/>
      <c r="S297" s="10"/>
      <c r="T297" s="10"/>
      <c r="U297" s="10"/>
      <c r="V297" s="10"/>
      <c r="W297" s="10"/>
      <c r="X297" s="10"/>
      <c r="Y297" s="10"/>
    </row>
    <row r="298" spans="2:25" x14ac:dyDescent="0.3">
      <c r="B298" s="66" t="str">
        <f>[8]Mides!E289</f>
        <v>Diaz</v>
      </c>
      <c r="C298" s="67" t="str">
        <f>[8]Mides!D289</f>
        <v>Franklin</v>
      </c>
      <c r="D298" s="68" t="str">
        <f>IF([8]Mides!F289=1,"X"," ")</f>
        <v xml:space="preserve"> </v>
      </c>
      <c r="E298" s="68" t="str">
        <f>IF([8]Mides!F289=2,"X"," ")</f>
        <v>X</v>
      </c>
      <c r="F298" s="69" t="str">
        <f>[8]Mides!B289</f>
        <v>Menor de Edad</v>
      </c>
      <c r="G298" s="68" t="str">
        <f>IF(AND([8]Mides!H289&gt;=1,[8]Mides!H289&lt;=14),"X"," ")</f>
        <v>X</v>
      </c>
      <c r="H298" s="68" t="str">
        <f>IF(AND([8]Mides!H289&gt;=14,[8]Mides!H289&lt;=30),"X"," ")</f>
        <v xml:space="preserve"> </v>
      </c>
      <c r="I298" s="68" t="str">
        <f>IF(AND([8]Mides!H289&gt;=31,[8]Mides!H289&lt;=60),"X","  ")</f>
        <v xml:space="preserve">  </v>
      </c>
      <c r="J298" s="68" t="str">
        <f>IF([8]Mides!H289&gt;60,"X", "  ")</f>
        <v xml:space="preserve">  </v>
      </c>
      <c r="K298" s="70">
        <f>[8]Mides!N289</f>
        <v>0</v>
      </c>
      <c r="L298" s="70">
        <f>[8]Mides!K289</f>
        <v>0</v>
      </c>
      <c r="M298" s="70">
        <f>[8]Mides!L289</f>
        <v>0</v>
      </c>
      <c r="N298" s="70" t="str">
        <f>[8]Mides!M289</f>
        <v>X</v>
      </c>
      <c r="O298" s="70">
        <f t="shared" si="4"/>
        <v>0</v>
      </c>
      <c r="P298" s="70" t="str">
        <f>[8]Mides!R289</f>
        <v>Guatemala</v>
      </c>
      <c r="Q298" s="70" t="str">
        <f>[8]Mides!S289</f>
        <v>Guatemala</v>
      </c>
      <c r="R298" s="10"/>
      <c r="S298" s="10"/>
      <c r="T298" s="10"/>
      <c r="U298" s="10"/>
      <c r="V298" s="10"/>
      <c r="W298" s="10"/>
      <c r="X298" s="10"/>
      <c r="Y298" s="10"/>
    </row>
    <row r="299" spans="2:25" x14ac:dyDescent="0.3">
      <c r="B299" s="66" t="str">
        <f>[8]Mides!E290</f>
        <v>Diaz</v>
      </c>
      <c r="C299" s="67" t="str">
        <f>[8]Mides!D290</f>
        <v>Kelver</v>
      </c>
      <c r="D299" s="68" t="str">
        <f>IF([8]Mides!F290=1,"X"," ")</f>
        <v xml:space="preserve"> </v>
      </c>
      <c r="E299" s="68" t="str">
        <f>IF([8]Mides!F290=2,"X"," ")</f>
        <v>X</v>
      </c>
      <c r="F299" s="69" t="str">
        <f>[8]Mides!B290</f>
        <v>Menor de Edad</v>
      </c>
      <c r="G299" s="68" t="str">
        <f>IF(AND([8]Mides!H290&gt;=1,[8]Mides!H290&lt;=14),"X"," ")</f>
        <v>X</v>
      </c>
      <c r="H299" s="68" t="str">
        <f>IF(AND([8]Mides!H290&gt;=14,[8]Mides!H290&lt;=30),"X"," ")</f>
        <v xml:space="preserve"> </v>
      </c>
      <c r="I299" s="68" t="str">
        <f>IF(AND([8]Mides!H290&gt;=31,[8]Mides!H290&lt;=60),"X","  ")</f>
        <v xml:space="preserve">  </v>
      </c>
      <c r="J299" s="68" t="str">
        <f>IF([8]Mides!H290&gt;60,"X", "  ")</f>
        <v xml:space="preserve">  </v>
      </c>
      <c r="K299" s="70">
        <f>[8]Mides!N290</f>
        <v>0</v>
      </c>
      <c r="L299" s="70">
        <f>[8]Mides!K290</f>
        <v>0</v>
      </c>
      <c r="M299" s="70">
        <f>[8]Mides!L290</f>
        <v>0</v>
      </c>
      <c r="N299" s="70" t="str">
        <f>[8]Mides!M290</f>
        <v>X</v>
      </c>
      <c r="O299" s="70">
        <f t="shared" si="4"/>
        <v>0</v>
      </c>
      <c r="P299" s="70" t="str">
        <f>[8]Mides!R290</f>
        <v>Guatemala</v>
      </c>
      <c r="Q299" s="70" t="str">
        <f>[8]Mides!S290</f>
        <v>Guatemala</v>
      </c>
      <c r="R299" s="10"/>
      <c r="S299" s="10"/>
      <c r="T299" s="10"/>
      <c r="U299" s="10"/>
      <c r="V299" s="10"/>
      <c r="W299" s="10"/>
      <c r="X299" s="10"/>
      <c r="Y299" s="10"/>
    </row>
    <row r="300" spans="2:25" x14ac:dyDescent="0.3">
      <c r="B300" s="66" t="str">
        <f>[8]Mides!E291</f>
        <v>Sanchez</v>
      </c>
      <c r="C300" s="67" t="str">
        <f>[8]Mides!D291</f>
        <v>Gladiz</v>
      </c>
      <c r="D300" s="68" t="str">
        <f>IF([8]Mides!F291=1,"X"," ")</f>
        <v>X</v>
      </c>
      <c r="E300" s="68" t="str">
        <f>IF([8]Mides!F291=2,"X"," ")</f>
        <v xml:space="preserve"> </v>
      </c>
      <c r="F300" s="69">
        <f>[8]Mides!B291</f>
        <v>2696064670101</v>
      </c>
      <c r="G300" s="68" t="str">
        <f>IF(AND([8]Mides!H291&gt;=1,[8]Mides!H291&lt;=14),"X"," ")</f>
        <v xml:space="preserve"> </v>
      </c>
      <c r="H300" s="68" t="str">
        <f>IF(AND([8]Mides!H291&gt;=14,[8]Mides!H291&lt;=30),"X"," ")</f>
        <v xml:space="preserve"> </v>
      </c>
      <c r="I300" s="68" t="str">
        <f>IF(AND([8]Mides!H291&gt;=31,[8]Mides!H291&lt;=60),"X","  ")</f>
        <v>X</v>
      </c>
      <c r="J300" s="68" t="str">
        <f>IF([8]Mides!H291&gt;60,"X", "  ")</f>
        <v xml:space="preserve">  </v>
      </c>
      <c r="K300" s="70">
        <f>[8]Mides!N291</f>
        <v>0</v>
      </c>
      <c r="L300" s="70">
        <f>[8]Mides!K291</f>
        <v>0</v>
      </c>
      <c r="M300" s="70">
        <f>[8]Mides!L291</f>
        <v>0</v>
      </c>
      <c r="N300" s="70" t="str">
        <f>[8]Mides!M291</f>
        <v>X</v>
      </c>
      <c r="O300" s="70">
        <f t="shared" si="4"/>
        <v>0</v>
      </c>
      <c r="P300" s="70" t="str">
        <f>[8]Mides!R291</f>
        <v>Guatemala</v>
      </c>
      <c r="Q300" s="70" t="str">
        <f>[8]Mides!S291</f>
        <v>Guatemala</v>
      </c>
      <c r="R300" s="10"/>
      <c r="S300" s="10"/>
      <c r="T300" s="10"/>
      <c r="U300" s="10"/>
      <c r="V300" s="10"/>
      <c r="W300" s="10"/>
      <c r="X300" s="10"/>
      <c r="Y300" s="10"/>
    </row>
    <row r="301" spans="2:25" x14ac:dyDescent="0.3">
      <c r="B301" s="66" t="str">
        <f>[8]Mides!E292</f>
        <v>Ana</v>
      </c>
      <c r="C301" s="67" t="str">
        <f>[8]Mides!D292</f>
        <v>Gonzales</v>
      </c>
      <c r="D301" s="68" t="str">
        <f>IF([8]Mides!F292=1,"X"," ")</f>
        <v>X</v>
      </c>
      <c r="E301" s="68" t="str">
        <f>IF([8]Mides!F292=2,"X"," ")</f>
        <v xml:space="preserve"> </v>
      </c>
      <c r="F301" s="69">
        <f>[8]Mides!B292</f>
        <v>2674584790101</v>
      </c>
      <c r="G301" s="68" t="str">
        <f>IF(AND([8]Mides!H292&gt;=1,[8]Mides!H292&lt;=14),"X"," ")</f>
        <v xml:space="preserve"> </v>
      </c>
      <c r="H301" s="68" t="str">
        <f>IF(AND([8]Mides!H292&gt;=14,[8]Mides!H292&lt;=30),"X"," ")</f>
        <v xml:space="preserve"> </v>
      </c>
      <c r="I301" s="68" t="str">
        <f>IF(AND([8]Mides!H292&gt;=31,[8]Mides!H292&lt;=60),"X","  ")</f>
        <v>X</v>
      </c>
      <c r="J301" s="68" t="str">
        <f>IF([8]Mides!H292&gt;60,"X", "  ")</f>
        <v xml:space="preserve">  </v>
      </c>
      <c r="K301" s="70">
        <f>[8]Mides!N292</f>
        <v>0</v>
      </c>
      <c r="L301" s="70">
        <f>[8]Mides!K292</f>
        <v>0</v>
      </c>
      <c r="M301" s="70">
        <f>[8]Mides!L292</f>
        <v>0</v>
      </c>
      <c r="N301" s="70" t="str">
        <f>[8]Mides!M292</f>
        <v>X</v>
      </c>
      <c r="O301" s="70">
        <f t="shared" si="4"/>
        <v>0</v>
      </c>
      <c r="P301" s="70" t="str">
        <f>[8]Mides!R292</f>
        <v>Guatemala</v>
      </c>
      <c r="Q301" s="70" t="str">
        <f>[8]Mides!S292</f>
        <v>Guatemala</v>
      </c>
      <c r="R301" s="10"/>
      <c r="S301" s="10"/>
      <c r="T301" s="10"/>
      <c r="U301" s="10"/>
      <c r="V301" s="10"/>
      <c r="W301" s="10"/>
      <c r="X301" s="10"/>
      <c r="Y301" s="10"/>
    </row>
    <row r="302" spans="2:25" x14ac:dyDescent="0.3">
      <c r="B302" s="66" t="str">
        <f>[8]Mides!E293</f>
        <v>Daniela</v>
      </c>
      <c r="C302" s="67" t="str">
        <f>[8]Mides!D293</f>
        <v>Tejada</v>
      </c>
      <c r="D302" s="68" t="str">
        <f>IF([8]Mides!F293=1,"X"," ")</f>
        <v>X</v>
      </c>
      <c r="E302" s="68" t="str">
        <f>IF([8]Mides!F293=2,"X"," ")</f>
        <v xml:space="preserve"> </v>
      </c>
      <c r="F302" s="69" t="str">
        <f>[8]Mides!B293</f>
        <v>Menor De Edad</v>
      </c>
      <c r="G302" s="68" t="str">
        <f>IF(AND([8]Mides!H293&gt;=1,[8]Mides!H293&lt;=14),"X"," ")</f>
        <v>X</v>
      </c>
      <c r="H302" s="68" t="str">
        <f>IF(AND([8]Mides!H293&gt;=14,[8]Mides!H293&lt;=30),"X"," ")</f>
        <v xml:space="preserve"> </v>
      </c>
      <c r="I302" s="68" t="str">
        <f>IF(AND([8]Mides!H293&gt;=31,[8]Mides!H293&lt;=60),"X","  ")</f>
        <v xml:space="preserve">  </v>
      </c>
      <c r="J302" s="68" t="str">
        <f>IF([8]Mides!H293&gt;60,"X", "  ")</f>
        <v xml:space="preserve">  </v>
      </c>
      <c r="K302" s="70">
        <f>[8]Mides!N293</f>
        <v>0</v>
      </c>
      <c r="L302" s="70">
        <f>[8]Mides!K293</f>
        <v>0</v>
      </c>
      <c r="M302" s="70">
        <f>[8]Mides!L293</f>
        <v>0</v>
      </c>
      <c r="N302" s="70" t="str">
        <f>[8]Mides!M293</f>
        <v>X</v>
      </c>
      <c r="O302" s="70">
        <f t="shared" si="4"/>
        <v>0</v>
      </c>
      <c r="P302" s="70" t="str">
        <f>[8]Mides!R293</f>
        <v>Guatemala</v>
      </c>
      <c r="Q302" s="70" t="str">
        <f>[8]Mides!S293</f>
        <v>Guatemala</v>
      </c>
      <c r="R302" s="10"/>
      <c r="S302" s="10"/>
      <c r="T302" s="10"/>
      <c r="U302" s="10"/>
      <c r="V302" s="10"/>
      <c r="W302" s="10"/>
      <c r="X302" s="10"/>
      <c r="Y302" s="10"/>
    </row>
    <row r="303" spans="2:25" x14ac:dyDescent="0.3">
      <c r="B303" s="66" t="str">
        <f>[8]Mides!E294</f>
        <v>Eduardo</v>
      </c>
      <c r="C303" s="67" t="str">
        <f>[8]Mides!D294</f>
        <v xml:space="preserve">Matías </v>
      </c>
      <c r="D303" s="68" t="str">
        <f>IF([8]Mides!F294=1,"X"," ")</f>
        <v xml:space="preserve"> </v>
      </c>
      <c r="E303" s="68" t="str">
        <f>IF([8]Mides!F294=2,"X"," ")</f>
        <v>X</v>
      </c>
      <c r="F303" s="69">
        <f>[8]Mides!B294</f>
        <v>2636995790101</v>
      </c>
      <c r="G303" s="68" t="str">
        <f>IF(AND([8]Mides!H294&gt;=1,[8]Mides!H294&lt;=14),"X"," ")</f>
        <v xml:space="preserve"> </v>
      </c>
      <c r="H303" s="68" t="str">
        <f>IF(AND([8]Mides!H294&gt;=14,[8]Mides!H294&lt;=30),"X"," ")</f>
        <v>X</v>
      </c>
      <c r="I303" s="68" t="str">
        <f>IF(AND([8]Mides!H294&gt;=31,[8]Mides!H294&lt;=60),"X","  ")</f>
        <v xml:space="preserve">  </v>
      </c>
      <c r="J303" s="68" t="str">
        <f>IF([8]Mides!H294&gt;60,"X", "  ")</f>
        <v xml:space="preserve">  </v>
      </c>
      <c r="K303" s="70">
        <f>[8]Mides!N294</f>
        <v>0</v>
      </c>
      <c r="L303" s="70">
        <f>[8]Mides!K294</f>
        <v>0</v>
      </c>
      <c r="M303" s="70">
        <f>[8]Mides!L294</f>
        <v>0</v>
      </c>
      <c r="N303" s="70" t="str">
        <f>[8]Mides!M294</f>
        <v>X</v>
      </c>
      <c r="O303" s="70">
        <f t="shared" si="4"/>
        <v>0</v>
      </c>
      <c r="P303" s="70" t="str">
        <f>[8]Mides!R294</f>
        <v>Guatemala</v>
      </c>
      <c r="Q303" s="70" t="str">
        <f>[8]Mides!S294</f>
        <v>Guatemala</v>
      </c>
      <c r="R303" s="10"/>
      <c r="S303" s="10"/>
      <c r="T303" s="10"/>
      <c r="U303" s="10"/>
      <c r="V303" s="10"/>
      <c r="W303" s="10"/>
      <c r="X303" s="10"/>
      <c r="Y303" s="10"/>
    </row>
    <row r="304" spans="2:25" x14ac:dyDescent="0.3">
      <c r="B304" s="66" t="str">
        <f>[8]Mides!E295</f>
        <v>López</v>
      </c>
      <c r="C304" s="67" t="str">
        <f>[8]Mides!D295</f>
        <v xml:space="preserve">Erick </v>
      </c>
      <c r="D304" s="68" t="str">
        <f>IF([8]Mides!F295=1,"X"," ")</f>
        <v xml:space="preserve"> </v>
      </c>
      <c r="E304" s="68" t="str">
        <f>IF([8]Mides!F295=2,"X"," ")</f>
        <v>X</v>
      </c>
      <c r="F304" s="69">
        <f>[8]Mides!B295</f>
        <v>2240044090101</v>
      </c>
      <c r="G304" s="68" t="str">
        <f>IF(AND([8]Mides!H295&gt;=1,[8]Mides!H295&lt;=14),"X"," ")</f>
        <v xml:space="preserve"> </v>
      </c>
      <c r="H304" s="68" t="str">
        <f>IF(AND([8]Mides!H295&gt;=14,[8]Mides!H295&lt;=30),"X"," ")</f>
        <v>X</v>
      </c>
      <c r="I304" s="68" t="str">
        <f>IF(AND([8]Mides!H295&gt;=31,[8]Mides!H295&lt;=60),"X","  ")</f>
        <v xml:space="preserve">  </v>
      </c>
      <c r="J304" s="68" t="str">
        <f>IF([8]Mides!H295&gt;60,"X", "  ")</f>
        <v xml:space="preserve">  </v>
      </c>
      <c r="K304" s="70">
        <f>[8]Mides!N295</f>
        <v>0</v>
      </c>
      <c r="L304" s="70">
        <f>[8]Mides!K295</f>
        <v>0</v>
      </c>
      <c r="M304" s="70">
        <f>[8]Mides!L295</f>
        <v>0</v>
      </c>
      <c r="N304" s="70" t="str">
        <f>[8]Mides!M295</f>
        <v>X</v>
      </c>
      <c r="O304" s="70">
        <f t="shared" si="4"/>
        <v>0</v>
      </c>
      <c r="P304" s="70" t="str">
        <f>[8]Mides!R295</f>
        <v>Guatemala</v>
      </c>
      <c r="Q304" s="70" t="str">
        <f>[8]Mides!S295</f>
        <v>Guatemala</v>
      </c>
      <c r="R304" s="10"/>
      <c r="S304" s="10"/>
      <c r="T304" s="10"/>
      <c r="U304" s="10"/>
      <c r="V304" s="10"/>
      <c r="W304" s="10"/>
      <c r="X304" s="10"/>
      <c r="Y304" s="10"/>
    </row>
    <row r="305" spans="2:25" x14ac:dyDescent="0.3">
      <c r="B305" s="66" t="str">
        <f>[8]Mides!E296</f>
        <v>Gabriela</v>
      </c>
      <c r="C305" s="67" t="str">
        <f>[8]Mides!D296</f>
        <v>Vasquéz</v>
      </c>
      <c r="D305" s="68" t="str">
        <f>IF([8]Mides!F296=1,"X"," ")</f>
        <v>X</v>
      </c>
      <c r="E305" s="68" t="str">
        <f>IF([8]Mides!F296=2,"X"," ")</f>
        <v xml:space="preserve"> </v>
      </c>
      <c r="F305" s="69">
        <f>[8]Mides!B296</f>
        <v>1811705312010</v>
      </c>
      <c r="G305" s="68" t="str">
        <f>IF(AND([8]Mides!H296&gt;=1,[8]Mides!H296&lt;=14),"X"," ")</f>
        <v xml:space="preserve"> </v>
      </c>
      <c r="H305" s="68" t="str">
        <f>IF(AND([8]Mides!H296&gt;=14,[8]Mides!H296&lt;=30),"X"," ")</f>
        <v>X</v>
      </c>
      <c r="I305" s="68" t="str">
        <f>IF(AND([8]Mides!H296&gt;=31,[8]Mides!H296&lt;=60),"X","  ")</f>
        <v xml:space="preserve">  </v>
      </c>
      <c r="J305" s="68" t="str">
        <f>IF([8]Mides!H296&gt;60,"X", "  ")</f>
        <v xml:space="preserve">  </v>
      </c>
      <c r="K305" s="70">
        <f>[8]Mides!N296</f>
        <v>0</v>
      </c>
      <c r="L305" s="70">
        <f>[8]Mides!K296</f>
        <v>0</v>
      </c>
      <c r="M305" s="70">
        <f>[8]Mides!L296</f>
        <v>0</v>
      </c>
      <c r="N305" s="70" t="str">
        <f>[8]Mides!M296</f>
        <v>X</v>
      </c>
      <c r="O305" s="70">
        <f t="shared" si="4"/>
        <v>0</v>
      </c>
      <c r="P305" s="70" t="str">
        <f>[8]Mides!R296</f>
        <v>Guatemala</v>
      </c>
      <c r="Q305" s="70" t="str">
        <f>[8]Mides!S296</f>
        <v>Guatemala</v>
      </c>
      <c r="R305" s="10"/>
      <c r="S305" s="10"/>
      <c r="T305" s="10"/>
      <c r="U305" s="10"/>
      <c r="V305" s="10"/>
      <c r="W305" s="10"/>
      <c r="X305" s="10"/>
      <c r="Y305" s="10"/>
    </row>
    <row r="306" spans="2:25" x14ac:dyDescent="0.3">
      <c r="B306" s="66" t="str">
        <f>[8]Mides!E297</f>
        <v>Josué</v>
      </c>
      <c r="C306" s="67" t="str">
        <f>[8]Mides!D297</f>
        <v>Larios</v>
      </c>
      <c r="D306" s="68" t="str">
        <f>IF([8]Mides!F297=1,"X"," ")</f>
        <v xml:space="preserve"> </v>
      </c>
      <c r="E306" s="68" t="str">
        <f>IF([8]Mides!F297=2,"X"," ")</f>
        <v>X</v>
      </c>
      <c r="F306" s="69" t="str">
        <f>[8]Mides!B297</f>
        <v>Menor De Edad</v>
      </c>
      <c r="G306" s="68" t="str">
        <f>IF(AND([8]Mides!H297&gt;=1,[8]Mides!H297&lt;=14),"X"," ")</f>
        <v>X</v>
      </c>
      <c r="H306" s="68" t="str">
        <f>IF(AND([8]Mides!H297&gt;=14,[8]Mides!H297&lt;=30),"X"," ")</f>
        <v xml:space="preserve"> </v>
      </c>
      <c r="I306" s="68" t="str">
        <f>IF(AND([8]Mides!H297&gt;=31,[8]Mides!H297&lt;=60),"X","  ")</f>
        <v xml:space="preserve">  </v>
      </c>
      <c r="J306" s="68" t="str">
        <f>IF([8]Mides!H297&gt;60,"X", "  ")</f>
        <v xml:space="preserve">  </v>
      </c>
      <c r="K306" s="70">
        <f>[8]Mides!N297</f>
        <v>0</v>
      </c>
      <c r="L306" s="70">
        <f>[8]Mides!K297</f>
        <v>0</v>
      </c>
      <c r="M306" s="70">
        <f>[8]Mides!L297</f>
        <v>0</v>
      </c>
      <c r="N306" s="70" t="str">
        <f>[8]Mides!M297</f>
        <v>X</v>
      </c>
      <c r="O306" s="70">
        <f t="shared" si="4"/>
        <v>0</v>
      </c>
      <c r="P306" s="70" t="str">
        <f>[8]Mides!R297</f>
        <v>Guatemala</v>
      </c>
      <c r="Q306" s="70" t="str">
        <f>[8]Mides!S297</f>
        <v>Guatemala</v>
      </c>
      <c r="R306" s="10"/>
      <c r="S306" s="10"/>
      <c r="T306" s="10"/>
      <c r="U306" s="10"/>
      <c r="V306" s="10"/>
      <c r="W306" s="10"/>
      <c r="X306" s="10"/>
      <c r="Y306" s="10"/>
    </row>
    <row r="307" spans="2:25" x14ac:dyDescent="0.3">
      <c r="B307" s="66" t="str">
        <f>[8]Mides!E298</f>
        <v>Brayan</v>
      </c>
      <c r="C307" s="67" t="str">
        <f>[8]Mides!D298</f>
        <v>Larios</v>
      </c>
      <c r="D307" s="68" t="str">
        <f>IF([8]Mides!F298=1,"X"," ")</f>
        <v xml:space="preserve"> </v>
      </c>
      <c r="E307" s="68" t="str">
        <f>IF([8]Mides!F298=2,"X"," ")</f>
        <v>X</v>
      </c>
      <c r="F307" s="69" t="str">
        <f>[8]Mides!B298</f>
        <v>Menor De Edad</v>
      </c>
      <c r="G307" s="68" t="str">
        <f>IF(AND([8]Mides!H298&gt;=1,[8]Mides!H298&lt;=14),"X"," ")</f>
        <v>X</v>
      </c>
      <c r="H307" s="68" t="str">
        <f>IF(AND([8]Mides!H298&gt;=14,[8]Mides!H298&lt;=30),"X"," ")</f>
        <v xml:space="preserve"> </v>
      </c>
      <c r="I307" s="68" t="str">
        <f>IF(AND([8]Mides!H298&gt;=31,[8]Mides!H298&lt;=60),"X","  ")</f>
        <v xml:space="preserve">  </v>
      </c>
      <c r="J307" s="68" t="str">
        <f>IF([8]Mides!H298&gt;60,"X", "  ")</f>
        <v xml:space="preserve">  </v>
      </c>
      <c r="K307" s="70">
        <f>[8]Mides!N298</f>
        <v>0</v>
      </c>
      <c r="L307" s="70">
        <f>[8]Mides!K298</f>
        <v>0</v>
      </c>
      <c r="M307" s="70">
        <f>[8]Mides!L298</f>
        <v>0</v>
      </c>
      <c r="N307" s="70" t="str">
        <f>[8]Mides!M298</f>
        <v>X</v>
      </c>
      <c r="O307" s="70">
        <f t="shared" si="4"/>
        <v>0</v>
      </c>
      <c r="P307" s="70" t="str">
        <f>[8]Mides!R298</f>
        <v>Guatemala</v>
      </c>
      <c r="Q307" s="70" t="str">
        <f>[8]Mides!S298</f>
        <v>Guatemala</v>
      </c>
      <c r="R307" s="10"/>
      <c r="S307" s="10"/>
      <c r="T307" s="10"/>
      <c r="U307" s="10"/>
      <c r="V307" s="10"/>
      <c r="W307" s="10"/>
      <c r="X307" s="10"/>
      <c r="Y307" s="10"/>
    </row>
    <row r="308" spans="2:25" x14ac:dyDescent="0.3">
      <c r="B308" s="66" t="str">
        <f>[8]Mides!E299</f>
        <v>Wagner</v>
      </c>
      <c r="C308" s="67" t="str">
        <f>[8]Mides!D299</f>
        <v>García</v>
      </c>
      <c r="D308" s="68" t="str">
        <f>IF([8]Mides!F299=1,"X"," ")</f>
        <v xml:space="preserve"> </v>
      </c>
      <c r="E308" s="68" t="str">
        <f>IF([8]Mides!F299=2,"X"," ")</f>
        <v>X</v>
      </c>
      <c r="F308" s="69">
        <f>[8]Mides!B299</f>
        <v>2567397810194</v>
      </c>
      <c r="G308" s="68" t="str">
        <f>IF(AND([8]Mides!H299&gt;=1,[8]Mides!H299&lt;=14),"X"," ")</f>
        <v xml:space="preserve"> </v>
      </c>
      <c r="H308" s="68" t="str">
        <f>IF(AND([8]Mides!H299&gt;=14,[8]Mides!H299&lt;=30),"X"," ")</f>
        <v>X</v>
      </c>
      <c r="I308" s="68" t="str">
        <f>IF(AND([8]Mides!H299&gt;=31,[8]Mides!H299&lt;=60),"X","  ")</f>
        <v xml:space="preserve">  </v>
      </c>
      <c r="J308" s="68" t="str">
        <f>IF([8]Mides!H299&gt;60,"X", "  ")</f>
        <v xml:space="preserve">  </v>
      </c>
      <c r="K308" s="70">
        <f>[8]Mides!N299</f>
        <v>0</v>
      </c>
      <c r="L308" s="70">
        <f>[8]Mides!K299</f>
        <v>0</v>
      </c>
      <c r="M308" s="70">
        <f>[8]Mides!L299</f>
        <v>0</v>
      </c>
      <c r="N308" s="70" t="str">
        <f>[8]Mides!M299</f>
        <v>X</v>
      </c>
      <c r="O308" s="70">
        <f t="shared" si="4"/>
        <v>0</v>
      </c>
      <c r="P308" s="70" t="str">
        <f>[8]Mides!R299</f>
        <v>Guatemala</v>
      </c>
      <c r="Q308" s="70" t="str">
        <f>[8]Mides!S299</f>
        <v>Guatemala</v>
      </c>
      <c r="R308" s="10"/>
      <c r="S308" s="10"/>
      <c r="T308" s="10"/>
      <c r="U308" s="10"/>
      <c r="V308" s="10"/>
      <c r="W308" s="10"/>
      <c r="X308" s="10"/>
      <c r="Y308" s="10"/>
    </row>
    <row r="309" spans="2:25" x14ac:dyDescent="0.3">
      <c r="B309" s="66" t="str">
        <f>[8]Mides!E300</f>
        <v>María</v>
      </c>
      <c r="C309" s="67" t="str">
        <f>[8]Mides!D300</f>
        <v>Gil</v>
      </c>
      <c r="D309" s="68" t="str">
        <f>IF([8]Mides!F300=1,"X"," ")</f>
        <v>X</v>
      </c>
      <c r="E309" s="68" t="str">
        <f>IF([8]Mides!F300=2,"X"," ")</f>
        <v xml:space="preserve"> </v>
      </c>
      <c r="F309" s="69" t="str">
        <f>[8]Mides!B300</f>
        <v>Menor De Edad</v>
      </c>
      <c r="G309" s="68" t="str">
        <f>IF(AND([8]Mides!H300&gt;=1,[8]Mides!H300&lt;=14),"X"," ")</f>
        <v>X</v>
      </c>
      <c r="H309" s="68" t="str">
        <f>IF(AND([8]Mides!H300&gt;=14,[8]Mides!H300&lt;=30),"X"," ")</f>
        <v xml:space="preserve"> </v>
      </c>
      <c r="I309" s="68" t="str">
        <f>IF(AND([8]Mides!H300&gt;=31,[8]Mides!H300&lt;=60),"X","  ")</f>
        <v xml:space="preserve">  </v>
      </c>
      <c r="J309" s="68" t="str">
        <f>IF([8]Mides!H300&gt;60,"X", "  ")</f>
        <v xml:space="preserve">  </v>
      </c>
      <c r="K309" s="70">
        <f>[8]Mides!N300</f>
        <v>0</v>
      </c>
      <c r="L309" s="70">
        <f>[8]Mides!K300</f>
        <v>0</v>
      </c>
      <c r="M309" s="70">
        <f>[8]Mides!L300</f>
        <v>0</v>
      </c>
      <c r="N309" s="70" t="str">
        <f>[8]Mides!M300</f>
        <v>X</v>
      </c>
      <c r="O309" s="70">
        <f t="shared" si="4"/>
        <v>0</v>
      </c>
      <c r="P309" s="70" t="str">
        <f>[8]Mides!R300</f>
        <v>Guatemala</v>
      </c>
      <c r="Q309" s="70" t="str">
        <f>[8]Mides!S300</f>
        <v>Guatemala</v>
      </c>
      <c r="R309" s="10"/>
      <c r="S309" s="10"/>
      <c r="T309" s="10"/>
      <c r="U309" s="10"/>
      <c r="V309" s="10"/>
      <c r="W309" s="10"/>
      <c r="X309" s="10"/>
      <c r="Y309" s="10"/>
    </row>
    <row r="310" spans="2:25" x14ac:dyDescent="0.3">
      <c r="B310" s="66" t="str">
        <f>[8]Mides!E301</f>
        <v>Gabriela</v>
      </c>
      <c r="C310" s="67" t="str">
        <f>[8]Mides!D301</f>
        <v>Gil</v>
      </c>
      <c r="D310" s="68" t="str">
        <f>IF([8]Mides!F301=1,"X"," ")</f>
        <v>X</v>
      </c>
      <c r="E310" s="68" t="str">
        <f>IF([8]Mides!F301=2,"X"," ")</f>
        <v xml:space="preserve"> </v>
      </c>
      <c r="F310" s="69" t="str">
        <f>[8]Mides!B301</f>
        <v>Menor De Edad</v>
      </c>
      <c r="G310" s="68" t="str">
        <f>IF(AND([8]Mides!H301&gt;=1,[8]Mides!H301&lt;=14),"X"," ")</f>
        <v>X</v>
      </c>
      <c r="H310" s="68" t="str">
        <f>IF(AND([8]Mides!H301&gt;=14,[8]Mides!H301&lt;=30),"X"," ")</f>
        <v xml:space="preserve"> </v>
      </c>
      <c r="I310" s="68" t="str">
        <f>IF(AND([8]Mides!H301&gt;=31,[8]Mides!H301&lt;=60),"X","  ")</f>
        <v xml:space="preserve">  </v>
      </c>
      <c r="J310" s="68" t="str">
        <f>IF([8]Mides!H301&gt;60,"X", "  ")</f>
        <v xml:space="preserve">  </v>
      </c>
      <c r="K310" s="70">
        <f>[8]Mides!N301</f>
        <v>0</v>
      </c>
      <c r="L310" s="70">
        <f>[8]Mides!K301</f>
        <v>0</v>
      </c>
      <c r="M310" s="70">
        <f>[8]Mides!L301</f>
        <v>0</v>
      </c>
      <c r="N310" s="70" t="str">
        <f>[8]Mides!M301</f>
        <v>X</v>
      </c>
      <c r="O310" s="70">
        <f t="shared" si="4"/>
        <v>0</v>
      </c>
      <c r="P310" s="70" t="str">
        <f>[8]Mides!R301</f>
        <v>Guatemala</v>
      </c>
      <c r="Q310" s="70" t="str">
        <f>[8]Mides!S301</f>
        <v>Guatemala</v>
      </c>
      <c r="R310" s="10"/>
      <c r="S310" s="10"/>
      <c r="T310" s="10"/>
      <c r="U310" s="10"/>
      <c r="V310" s="10"/>
      <c r="W310" s="10"/>
      <c r="X310" s="10"/>
      <c r="Y310" s="10"/>
    </row>
    <row r="311" spans="2:25" x14ac:dyDescent="0.3">
      <c r="B311" s="66" t="str">
        <f>[8]Mides!E302</f>
        <v>Addler</v>
      </c>
      <c r="C311" s="67" t="str">
        <f>[8]Mides!D302</f>
        <v>Lemus</v>
      </c>
      <c r="D311" s="68" t="str">
        <f>IF([8]Mides!F302=1,"X"," ")</f>
        <v xml:space="preserve"> </v>
      </c>
      <c r="E311" s="68" t="str">
        <f>IF([8]Mides!F302=2,"X"," ")</f>
        <v>X</v>
      </c>
      <c r="F311" s="69">
        <f>[8]Mides!B302</f>
        <v>1958864290101</v>
      </c>
      <c r="G311" s="68" t="str">
        <f>IF(AND([8]Mides!H302&gt;=1,[8]Mides!H302&lt;=14),"X"," ")</f>
        <v xml:space="preserve"> </v>
      </c>
      <c r="H311" s="68" t="str">
        <f>IF(AND([8]Mides!H302&gt;=14,[8]Mides!H302&lt;=30),"X"," ")</f>
        <v>X</v>
      </c>
      <c r="I311" s="68" t="str">
        <f>IF(AND([8]Mides!H302&gt;=31,[8]Mides!H302&lt;=60),"X","  ")</f>
        <v xml:space="preserve">  </v>
      </c>
      <c r="J311" s="68" t="str">
        <f>IF([8]Mides!H302&gt;60,"X", "  ")</f>
        <v xml:space="preserve">  </v>
      </c>
      <c r="K311" s="70">
        <f>[8]Mides!N302</f>
        <v>0</v>
      </c>
      <c r="L311" s="70">
        <f>[8]Mides!K302</f>
        <v>0</v>
      </c>
      <c r="M311" s="70">
        <f>[8]Mides!L302</f>
        <v>0</v>
      </c>
      <c r="N311" s="70" t="str">
        <f>[8]Mides!M302</f>
        <v>X</v>
      </c>
      <c r="O311" s="70">
        <f t="shared" si="4"/>
        <v>0</v>
      </c>
      <c r="P311" s="70" t="str">
        <f>[8]Mides!R302</f>
        <v>Guatemala</v>
      </c>
      <c r="Q311" s="70" t="str">
        <f>[8]Mides!S302</f>
        <v>Guatemala</v>
      </c>
      <c r="R311" s="10"/>
      <c r="S311" s="10"/>
      <c r="T311" s="10"/>
      <c r="U311" s="10"/>
      <c r="V311" s="10"/>
      <c r="W311" s="10"/>
      <c r="X311" s="10"/>
      <c r="Y311" s="10"/>
    </row>
    <row r="312" spans="2:25" x14ac:dyDescent="0.3">
      <c r="B312" s="66" t="str">
        <f>[8]Mides!E303</f>
        <v>Dayana</v>
      </c>
      <c r="C312" s="67" t="str">
        <f>[8]Mides!D303</f>
        <v>Maldonado N</v>
      </c>
      <c r="D312" s="68" t="str">
        <f>IF([8]Mides!F303=1,"X"," ")</f>
        <v>X</v>
      </c>
      <c r="E312" s="68" t="str">
        <f>IF([8]Mides!F303=2,"X"," ")</f>
        <v xml:space="preserve"> </v>
      </c>
      <c r="F312" s="69" t="str">
        <f>[8]Mides!B303</f>
        <v xml:space="preserve">Menor de Edad </v>
      </c>
      <c r="G312" s="68" t="str">
        <f>IF(AND([8]Mides!H303&gt;=1,[8]Mides!H303&lt;=14),"X"," ")</f>
        <v>X</v>
      </c>
      <c r="H312" s="68" t="str">
        <f>IF(AND([8]Mides!H303&gt;=14,[8]Mides!H303&lt;=30),"X"," ")</f>
        <v xml:space="preserve"> </v>
      </c>
      <c r="I312" s="68" t="str">
        <f>IF(AND([8]Mides!H303&gt;=31,[8]Mides!H303&lt;=60),"X","  ")</f>
        <v xml:space="preserve">  </v>
      </c>
      <c r="J312" s="68" t="str">
        <f>IF([8]Mides!H303&gt;60,"X", "  ")</f>
        <v xml:space="preserve">  </v>
      </c>
      <c r="K312" s="70">
        <f>[8]Mides!N303</f>
        <v>0</v>
      </c>
      <c r="L312" s="70">
        <f>[8]Mides!K303</f>
        <v>0</v>
      </c>
      <c r="M312" s="70">
        <f>[8]Mides!L303</f>
        <v>0</v>
      </c>
      <c r="N312" s="70" t="str">
        <f>[8]Mides!M303</f>
        <v>X</v>
      </c>
      <c r="O312" s="70">
        <f t="shared" si="4"/>
        <v>0</v>
      </c>
      <c r="P312" s="70" t="str">
        <f>[8]Mides!R303</f>
        <v>Guatemala</v>
      </c>
      <c r="Q312" s="70" t="str">
        <f>[8]Mides!S303</f>
        <v>Guatemala</v>
      </c>
      <c r="R312" s="10"/>
      <c r="S312" s="10"/>
      <c r="T312" s="10"/>
      <c r="U312" s="10"/>
      <c r="V312" s="10"/>
      <c r="W312" s="10"/>
      <c r="X312" s="10"/>
      <c r="Y312" s="10"/>
    </row>
    <row r="313" spans="2:25" x14ac:dyDescent="0.3">
      <c r="B313" s="66" t="str">
        <f>[8]Mides!E304</f>
        <v xml:space="preserve">Yennifer </v>
      </c>
      <c r="C313" s="67" t="str">
        <f>[8]Mides!D304</f>
        <v>Maldonado N</v>
      </c>
      <c r="D313" s="68" t="str">
        <f>IF([8]Mides!F304=1,"X"," ")</f>
        <v>X</v>
      </c>
      <c r="E313" s="68" t="str">
        <f>IF([8]Mides!F304=2,"X"," ")</f>
        <v xml:space="preserve"> </v>
      </c>
      <c r="F313" s="69">
        <f>[8]Mides!B304</f>
        <v>3018779980101</v>
      </c>
      <c r="G313" s="68" t="str">
        <f>IF(AND([8]Mides!H304&gt;=1,[8]Mides!H304&lt;=14),"X"," ")</f>
        <v xml:space="preserve"> </v>
      </c>
      <c r="H313" s="68" t="str">
        <f>IF(AND([8]Mides!H304&gt;=14,[8]Mides!H304&lt;=30),"X"," ")</f>
        <v>X</v>
      </c>
      <c r="I313" s="68" t="str">
        <f>IF(AND([8]Mides!H304&gt;=31,[8]Mides!H304&lt;=60),"X","  ")</f>
        <v xml:space="preserve">  </v>
      </c>
      <c r="J313" s="68" t="str">
        <f>IF([8]Mides!H304&gt;60,"X", "  ")</f>
        <v xml:space="preserve">  </v>
      </c>
      <c r="K313" s="70">
        <f>[8]Mides!N304</f>
        <v>0</v>
      </c>
      <c r="L313" s="70">
        <f>[8]Mides!K304</f>
        <v>0</v>
      </c>
      <c r="M313" s="70">
        <f>[8]Mides!L304</f>
        <v>0</v>
      </c>
      <c r="N313" s="70" t="str">
        <f>[8]Mides!M304</f>
        <v>X</v>
      </c>
      <c r="O313" s="70">
        <f t="shared" si="4"/>
        <v>0</v>
      </c>
      <c r="P313" s="70" t="str">
        <f>[8]Mides!R304</f>
        <v>Guatemala</v>
      </c>
      <c r="Q313" s="70" t="str">
        <f>[8]Mides!S304</f>
        <v>Guatemala</v>
      </c>
      <c r="R313" s="10"/>
      <c r="S313" s="10"/>
      <c r="T313" s="10"/>
      <c r="U313" s="10"/>
      <c r="V313" s="10"/>
      <c r="W313" s="10"/>
      <c r="X313" s="10"/>
      <c r="Y313" s="10"/>
    </row>
    <row r="314" spans="2:25" x14ac:dyDescent="0.3">
      <c r="B314" s="66" t="str">
        <f>[8]Mides!E305</f>
        <v>Ana</v>
      </c>
      <c r="C314" s="67" t="str">
        <f>[8]Mides!D305</f>
        <v>Quinteros</v>
      </c>
      <c r="D314" s="68" t="str">
        <f>IF([8]Mides!F305=1,"X"," ")</f>
        <v>X</v>
      </c>
      <c r="E314" s="68" t="str">
        <f>IF([8]Mides!F305=2,"X"," ")</f>
        <v xml:space="preserve"> </v>
      </c>
      <c r="F314" s="69">
        <f>[8]Mides!B305</f>
        <v>2086713070110</v>
      </c>
      <c r="G314" s="68" t="str">
        <f>IF(AND([8]Mides!H305&gt;=1,[8]Mides!H305&lt;=14),"X"," ")</f>
        <v xml:space="preserve"> </v>
      </c>
      <c r="H314" s="68" t="str">
        <f>IF(AND([8]Mides!H305&gt;=14,[8]Mides!H305&lt;=30),"X"," ")</f>
        <v>X</v>
      </c>
      <c r="I314" s="68" t="str">
        <f>IF(AND([8]Mides!H305&gt;=31,[8]Mides!H305&lt;=60),"X","  ")</f>
        <v xml:space="preserve">  </v>
      </c>
      <c r="J314" s="68" t="str">
        <f>IF([8]Mides!H305&gt;60,"X", "  ")</f>
        <v xml:space="preserve">  </v>
      </c>
      <c r="K314" s="70">
        <f>[8]Mides!N305</f>
        <v>0</v>
      </c>
      <c r="L314" s="70">
        <f>[8]Mides!K305</f>
        <v>0</v>
      </c>
      <c r="M314" s="70">
        <f>[8]Mides!L305</f>
        <v>0</v>
      </c>
      <c r="N314" s="70" t="str">
        <f>[8]Mides!M305</f>
        <v>X</v>
      </c>
      <c r="O314" s="70">
        <f t="shared" si="4"/>
        <v>0</v>
      </c>
      <c r="P314" s="70" t="str">
        <f>[8]Mides!R305</f>
        <v>Guatemala</v>
      </c>
      <c r="Q314" s="70" t="str">
        <f>[8]Mides!S305</f>
        <v>Guatemala</v>
      </c>
      <c r="R314" s="10"/>
      <c r="S314" s="10"/>
      <c r="T314" s="10"/>
      <c r="U314" s="10"/>
      <c r="V314" s="10"/>
      <c r="W314" s="10"/>
      <c r="X314" s="10"/>
      <c r="Y314" s="10"/>
    </row>
    <row r="315" spans="2:25" x14ac:dyDescent="0.3">
      <c r="B315" s="66" t="str">
        <f>[8]Mides!E306</f>
        <v>Isabel</v>
      </c>
      <c r="C315" s="67" t="str">
        <f>[8]Mides!D306</f>
        <v>Morales</v>
      </c>
      <c r="D315" s="68" t="str">
        <f>IF([8]Mides!F306=1,"X"," ")</f>
        <v>X</v>
      </c>
      <c r="E315" s="68" t="str">
        <f>IF([8]Mides!F306=2,"X"," ")</f>
        <v xml:space="preserve"> </v>
      </c>
      <c r="F315" s="69">
        <f>[8]Mides!B306</f>
        <v>2237460100101</v>
      </c>
      <c r="G315" s="68" t="str">
        <f>IF(AND([8]Mides!H306&gt;=1,[8]Mides!H306&lt;=14),"X"," ")</f>
        <v xml:space="preserve"> </v>
      </c>
      <c r="H315" s="68" t="str">
        <f>IF(AND([8]Mides!H306&gt;=14,[8]Mides!H306&lt;=30),"X"," ")</f>
        <v xml:space="preserve"> </v>
      </c>
      <c r="I315" s="68" t="str">
        <f>IF(AND([8]Mides!H306&gt;=31,[8]Mides!H306&lt;=60),"X","  ")</f>
        <v xml:space="preserve">  </v>
      </c>
      <c r="J315" s="68" t="str">
        <f>IF([8]Mides!H306&gt;60,"X", "  ")</f>
        <v>X</v>
      </c>
      <c r="K315" s="70">
        <f>[8]Mides!N306</f>
        <v>0</v>
      </c>
      <c r="L315" s="70">
        <f>[8]Mides!K306</f>
        <v>0</v>
      </c>
      <c r="M315" s="70">
        <f>[8]Mides!L306</f>
        <v>0</v>
      </c>
      <c r="N315" s="70" t="str">
        <f>[8]Mides!M306</f>
        <v>X</v>
      </c>
      <c r="O315" s="70">
        <f t="shared" si="4"/>
        <v>0</v>
      </c>
      <c r="P315" s="70" t="str">
        <f>[8]Mides!R306</f>
        <v>Guatemala</v>
      </c>
      <c r="Q315" s="70" t="str">
        <f>[8]Mides!S306</f>
        <v>Guatemala</v>
      </c>
      <c r="R315" s="10"/>
      <c r="S315" s="10"/>
      <c r="T315" s="10"/>
      <c r="U315" s="10"/>
      <c r="V315" s="10"/>
      <c r="W315" s="10"/>
      <c r="X315" s="10"/>
      <c r="Y315" s="10"/>
    </row>
    <row r="316" spans="2:25" x14ac:dyDescent="0.3">
      <c r="B316" s="66" t="str">
        <f>[8]Mides!E307</f>
        <v>Franklin</v>
      </c>
      <c r="C316" s="67" t="str">
        <f>[8]Mides!D307</f>
        <v>Diaz</v>
      </c>
      <c r="D316" s="68" t="str">
        <f>IF([8]Mides!F307=1,"X"," ")</f>
        <v xml:space="preserve"> </v>
      </c>
      <c r="E316" s="68" t="str">
        <f>IF([8]Mides!F307=2,"X"," ")</f>
        <v>X</v>
      </c>
      <c r="F316" s="69" t="str">
        <f>[8]Mides!B307</f>
        <v>Menor de Edad</v>
      </c>
      <c r="G316" s="68" t="str">
        <f>IF(AND([8]Mides!H307&gt;=1,[8]Mides!H307&lt;=14),"X"," ")</f>
        <v>X</v>
      </c>
      <c r="H316" s="68" t="str">
        <f>IF(AND([8]Mides!H307&gt;=14,[8]Mides!H307&lt;=30),"X"," ")</f>
        <v xml:space="preserve"> </v>
      </c>
      <c r="I316" s="68" t="str">
        <f>IF(AND([8]Mides!H307&gt;=31,[8]Mides!H307&lt;=60),"X","  ")</f>
        <v xml:space="preserve">  </v>
      </c>
      <c r="J316" s="68" t="str">
        <f>IF([8]Mides!H307&gt;60,"X", "  ")</f>
        <v xml:space="preserve">  </v>
      </c>
      <c r="K316" s="70">
        <f>[8]Mides!N307</f>
        <v>0</v>
      </c>
      <c r="L316" s="70">
        <f>[8]Mides!K307</f>
        <v>0</v>
      </c>
      <c r="M316" s="70">
        <f>[8]Mides!L307</f>
        <v>0</v>
      </c>
      <c r="N316" s="70" t="str">
        <f>[8]Mides!M307</f>
        <v>X</v>
      </c>
      <c r="O316" s="70">
        <f t="shared" si="4"/>
        <v>0</v>
      </c>
      <c r="P316" s="70" t="str">
        <f>[8]Mides!R307</f>
        <v>Guatemala</v>
      </c>
      <c r="Q316" s="70" t="str">
        <f>[8]Mides!S307</f>
        <v>Guatemala</v>
      </c>
      <c r="R316" s="10"/>
      <c r="S316" s="10"/>
      <c r="T316" s="10"/>
      <c r="U316" s="10"/>
      <c r="V316" s="10"/>
      <c r="W316" s="10"/>
      <c r="X316" s="10"/>
      <c r="Y316" s="10"/>
    </row>
    <row r="317" spans="2:25" x14ac:dyDescent="0.3">
      <c r="B317" s="66" t="str">
        <f>[8]Mides!E308</f>
        <v>Josue</v>
      </c>
      <c r="C317" s="67" t="str">
        <f>[8]Mides!D308</f>
        <v>Illescas</v>
      </c>
      <c r="D317" s="68" t="str">
        <f>IF([8]Mides!F308=1,"X"," ")</f>
        <v xml:space="preserve"> </v>
      </c>
      <c r="E317" s="68" t="str">
        <f>IF([8]Mides!F308=2,"X"," ")</f>
        <v>X</v>
      </c>
      <c r="F317" s="69" t="str">
        <f>[8]Mides!B308</f>
        <v>Menor de Edad</v>
      </c>
      <c r="G317" s="68" t="str">
        <f>IF(AND([8]Mides!H308&gt;=1,[8]Mides!H308&lt;=14),"X"," ")</f>
        <v xml:space="preserve"> </v>
      </c>
      <c r="H317" s="68" t="str">
        <f>IF(AND([8]Mides!H308&gt;=14,[8]Mides!H308&lt;=30),"X"," ")</f>
        <v>X</v>
      </c>
      <c r="I317" s="68" t="str">
        <f>IF(AND([8]Mides!H308&gt;=31,[8]Mides!H308&lt;=60),"X","  ")</f>
        <v xml:space="preserve">  </v>
      </c>
      <c r="J317" s="68" t="str">
        <f>IF([8]Mides!H308&gt;60,"X", "  ")</f>
        <v xml:space="preserve">  </v>
      </c>
      <c r="K317" s="70">
        <f>[8]Mides!N308</f>
        <v>0</v>
      </c>
      <c r="L317" s="70">
        <f>[8]Mides!K308</f>
        <v>0</v>
      </c>
      <c r="M317" s="70">
        <f>[8]Mides!L308</f>
        <v>0</v>
      </c>
      <c r="N317" s="70" t="str">
        <f>[8]Mides!M308</f>
        <v>X</v>
      </c>
      <c r="O317" s="70">
        <f t="shared" si="4"/>
        <v>0</v>
      </c>
      <c r="P317" s="70" t="str">
        <f>[8]Mides!R308</f>
        <v>Guatemala</v>
      </c>
      <c r="Q317" s="70" t="str">
        <f>[8]Mides!S308</f>
        <v>Guatemala</v>
      </c>
      <c r="R317" s="10"/>
      <c r="S317" s="10"/>
      <c r="T317" s="10"/>
      <c r="U317" s="10"/>
      <c r="V317" s="10"/>
      <c r="W317" s="10"/>
      <c r="X317" s="10"/>
      <c r="Y317" s="10"/>
    </row>
    <row r="318" spans="2:25" x14ac:dyDescent="0.3">
      <c r="B318" s="66" t="str">
        <f>[8]Mides!E309</f>
        <v>Dorian</v>
      </c>
      <c r="C318" s="67" t="str">
        <f>[8]Mides!D309</f>
        <v>Hernandez</v>
      </c>
      <c r="D318" s="68" t="str">
        <f>IF([8]Mides!F309=1,"X"," ")</f>
        <v xml:space="preserve"> </v>
      </c>
      <c r="E318" s="68" t="str">
        <f>IF([8]Mides!F309=2,"X"," ")</f>
        <v>X</v>
      </c>
      <c r="F318" s="69" t="str">
        <f>[8]Mides!B309</f>
        <v>menor de Edad</v>
      </c>
      <c r="G318" s="68" t="str">
        <f>IF(AND([8]Mides!H309&gt;=1,[8]Mides!H309&lt;=14),"X"," ")</f>
        <v>X</v>
      </c>
      <c r="H318" s="68" t="str">
        <f>IF(AND([8]Mides!H309&gt;=14,[8]Mides!H309&lt;=30),"X"," ")</f>
        <v xml:space="preserve"> </v>
      </c>
      <c r="I318" s="68" t="str">
        <f>IF(AND([8]Mides!H309&gt;=31,[8]Mides!H309&lt;=60),"X","  ")</f>
        <v xml:space="preserve">  </v>
      </c>
      <c r="J318" s="68" t="str">
        <f>IF([8]Mides!H309&gt;60,"X", "  ")</f>
        <v xml:space="preserve">  </v>
      </c>
      <c r="K318" s="70">
        <f>[8]Mides!N309</f>
        <v>0</v>
      </c>
      <c r="L318" s="70">
        <f>[8]Mides!K309</f>
        <v>0</v>
      </c>
      <c r="M318" s="70">
        <f>[8]Mides!L309</f>
        <v>0</v>
      </c>
      <c r="N318" s="70" t="str">
        <f>[8]Mides!M309</f>
        <v>X</v>
      </c>
      <c r="O318" s="70">
        <f t="shared" si="4"/>
        <v>0</v>
      </c>
      <c r="P318" s="70" t="str">
        <f>[8]Mides!R309</f>
        <v>Guatemala</v>
      </c>
      <c r="Q318" s="70" t="str">
        <f>[8]Mides!S309</f>
        <v>Guatemala</v>
      </c>
      <c r="R318" s="10"/>
      <c r="S318" s="10"/>
      <c r="T318" s="10"/>
      <c r="U318" s="10"/>
      <c r="V318" s="10"/>
      <c r="W318" s="10"/>
      <c r="X318" s="10"/>
      <c r="Y318" s="10"/>
    </row>
    <row r="319" spans="2:25" x14ac:dyDescent="0.3">
      <c r="B319" s="66" t="str">
        <f>[8]Mides!E310</f>
        <v>Maribel</v>
      </c>
      <c r="C319" s="67" t="str">
        <f>[8]Mides!D310</f>
        <v>Samines</v>
      </c>
      <c r="D319" s="68" t="str">
        <f>IF([8]Mides!F310=1,"X"," ")</f>
        <v>X</v>
      </c>
      <c r="E319" s="68" t="str">
        <f>IF([8]Mides!F310=2,"X"," ")</f>
        <v xml:space="preserve"> </v>
      </c>
      <c r="F319" s="69">
        <f>[8]Mides!B310</f>
        <v>2464915160701</v>
      </c>
      <c r="G319" s="68" t="str">
        <f>IF(AND([8]Mides!H310&gt;=1,[8]Mides!H310&lt;=14),"X"," ")</f>
        <v xml:space="preserve"> </v>
      </c>
      <c r="H319" s="68" t="str">
        <f>IF(AND([8]Mides!H310&gt;=14,[8]Mides!H310&lt;=30),"X"," ")</f>
        <v xml:space="preserve"> </v>
      </c>
      <c r="I319" s="68" t="str">
        <f>IF(AND([8]Mides!H310&gt;=31,[8]Mides!H310&lt;=60),"X","  ")</f>
        <v>X</v>
      </c>
      <c r="J319" s="68" t="str">
        <f>IF([8]Mides!H310&gt;60,"X", "  ")</f>
        <v xml:space="preserve">  </v>
      </c>
      <c r="K319" s="70">
        <f>[8]Mides!N310</f>
        <v>0</v>
      </c>
      <c r="L319" s="70">
        <f>[8]Mides!K310</f>
        <v>0</v>
      </c>
      <c r="M319" s="70">
        <f>[8]Mides!L310</f>
        <v>0</v>
      </c>
      <c r="N319" s="70" t="str">
        <f>[8]Mides!M310</f>
        <v>X</v>
      </c>
      <c r="O319" s="70">
        <f t="shared" si="4"/>
        <v>0</v>
      </c>
      <c r="P319" s="70" t="str">
        <f>[8]Mides!R310</f>
        <v>Guatemala</v>
      </c>
      <c r="Q319" s="70" t="str">
        <f>[8]Mides!S310</f>
        <v>Guatemala</v>
      </c>
      <c r="R319" s="10"/>
      <c r="S319" s="10"/>
      <c r="T319" s="10"/>
      <c r="U319" s="10"/>
      <c r="V319" s="10"/>
      <c r="W319" s="10"/>
      <c r="X319" s="10"/>
      <c r="Y319" s="10"/>
    </row>
    <row r="320" spans="2:25" x14ac:dyDescent="0.3">
      <c r="B320" s="66" t="str">
        <f>[8]Mides!E311</f>
        <v xml:space="preserve">Yoselin </v>
      </c>
      <c r="C320" s="67" t="str">
        <f>[8]Mides!D311</f>
        <v>Peréz</v>
      </c>
      <c r="D320" s="68" t="str">
        <f>IF([8]Mides!F311=1,"X"," ")</f>
        <v>X</v>
      </c>
      <c r="E320" s="68" t="str">
        <f>IF([8]Mides!F311=2,"X"," ")</f>
        <v xml:space="preserve"> </v>
      </c>
      <c r="F320" s="69">
        <f>[8]Mides!B311</f>
        <v>2553292290101</v>
      </c>
      <c r="G320" s="68" t="str">
        <f>IF(AND([8]Mides!H311&gt;=1,[8]Mides!H311&lt;=14),"X"," ")</f>
        <v xml:space="preserve"> </v>
      </c>
      <c r="H320" s="68" t="str">
        <f>IF(AND([8]Mides!H311&gt;=14,[8]Mides!H311&lt;=30),"X"," ")</f>
        <v>X</v>
      </c>
      <c r="I320" s="68" t="str">
        <f>IF(AND([8]Mides!H311&gt;=31,[8]Mides!H311&lt;=60),"X","  ")</f>
        <v xml:space="preserve">  </v>
      </c>
      <c r="J320" s="68" t="str">
        <f>IF([8]Mides!H311&gt;60,"X", "  ")</f>
        <v xml:space="preserve">  </v>
      </c>
      <c r="K320" s="70">
        <f>[8]Mides!N311</f>
        <v>0</v>
      </c>
      <c r="L320" s="70">
        <f>[8]Mides!K311</f>
        <v>0</v>
      </c>
      <c r="M320" s="70">
        <f>[8]Mides!L311</f>
        <v>0</v>
      </c>
      <c r="N320" s="70" t="str">
        <f>[8]Mides!M311</f>
        <v>X</v>
      </c>
      <c r="O320" s="70">
        <f t="shared" si="4"/>
        <v>0</v>
      </c>
      <c r="P320" s="70" t="str">
        <f>[8]Mides!R311</f>
        <v>Guatemala</v>
      </c>
      <c r="Q320" s="70" t="str">
        <f>[8]Mides!S311</f>
        <v>Guatemala</v>
      </c>
      <c r="R320" s="10"/>
      <c r="S320" s="10"/>
      <c r="T320" s="10"/>
      <c r="U320" s="10"/>
      <c r="V320" s="10"/>
      <c r="W320" s="10"/>
      <c r="X320" s="10"/>
      <c r="Y320" s="10"/>
    </row>
    <row r="321" spans="2:25" x14ac:dyDescent="0.3">
      <c r="B321" s="66" t="str">
        <f>[8]Mides!E312</f>
        <v>Katia</v>
      </c>
      <c r="C321" s="67" t="str">
        <f>[8]Mides!D312</f>
        <v>Gonzales</v>
      </c>
      <c r="D321" s="68" t="str">
        <f>IF([8]Mides!F312=1,"X"," ")</f>
        <v>X</v>
      </c>
      <c r="E321" s="68" t="str">
        <f>IF([8]Mides!F312=2,"X"," ")</f>
        <v xml:space="preserve"> </v>
      </c>
      <c r="F321" s="69">
        <f>[8]Mides!B312</f>
        <v>2215065430401</v>
      </c>
      <c r="G321" s="68" t="str">
        <f>IF(AND([8]Mides!H312&gt;=1,[8]Mides!H312&lt;=14),"X"," ")</f>
        <v xml:space="preserve"> </v>
      </c>
      <c r="H321" s="68" t="str">
        <f>IF(AND([8]Mides!H312&gt;=14,[8]Mides!H312&lt;=30),"X"," ")</f>
        <v xml:space="preserve"> </v>
      </c>
      <c r="I321" s="68" t="str">
        <f>IF(AND([8]Mides!H312&gt;=31,[8]Mides!H312&lt;=60),"X","  ")</f>
        <v>X</v>
      </c>
      <c r="J321" s="68" t="str">
        <f>IF([8]Mides!H312&gt;60,"X", "  ")</f>
        <v xml:space="preserve">  </v>
      </c>
      <c r="K321" s="70">
        <f>[8]Mides!N312</f>
        <v>0</v>
      </c>
      <c r="L321" s="70">
        <f>[8]Mides!K312</f>
        <v>0</v>
      </c>
      <c r="M321" s="70">
        <f>[8]Mides!L312</f>
        <v>0</v>
      </c>
      <c r="N321" s="70" t="str">
        <f>[8]Mides!M312</f>
        <v>X</v>
      </c>
      <c r="O321" s="70">
        <f t="shared" si="4"/>
        <v>0</v>
      </c>
      <c r="P321" s="70" t="str">
        <f>[8]Mides!R312</f>
        <v>Guatemala</v>
      </c>
      <c r="Q321" s="70" t="str">
        <f>[8]Mides!S312</f>
        <v>Guatemala</v>
      </c>
      <c r="R321" s="10"/>
      <c r="S321" s="10"/>
      <c r="T321" s="10"/>
      <c r="U321" s="10"/>
      <c r="V321" s="10"/>
      <c r="W321" s="10"/>
      <c r="X321" s="10"/>
      <c r="Y321" s="10"/>
    </row>
    <row r="322" spans="2:25" x14ac:dyDescent="0.3">
      <c r="B322" s="66" t="str">
        <f>[8]Mides!E313</f>
        <v>Kelver</v>
      </c>
      <c r="C322" s="67" t="str">
        <f>[8]Mides!D313</f>
        <v>Diaz</v>
      </c>
      <c r="D322" s="68" t="str">
        <f>IF([8]Mides!F313=1,"X"," ")</f>
        <v xml:space="preserve"> </v>
      </c>
      <c r="E322" s="68" t="str">
        <f>IF([8]Mides!F313=2,"X"," ")</f>
        <v>X</v>
      </c>
      <c r="F322" s="69" t="str">
        <f>[8]Mides!B313</f>
        <v>Menor de Edad</v>
      </c>
      <c r="G322" s="68" t="str">
        <f>IF(AND([8]Mides!H313&gt;=1,[8]Mides!H313&lt;=14),"X"," ")</f>
        <v>X</v>
      </c>
      <c r="H322" s="68" t="str">
        <f>IF(AND([8]Mides!H313&gt;=14,[8]Mides!H313&lt;=30),"X"," ")</f>
        <v xml:space="preserve"> </v>
      </c>
      <c r="I322" s="68" t="str">
        <f>IF(AND([8]Mides!H313&gt;=31,[8]Mides!H313&lt;=60),"X","  ")</f>
        <v xml:space="preserve">  </v>
      </c>
      <c r="J322" s="68" t="str">
        <f>IF([8]Mides!H313&gt;60,"X", "  ")</f>
        <v xml:space="preserve">  </v>
      </c>
      <c r="K322" s="70">
        <f>[8]Mides!N313</f>
        <v>0</v>
      </c>
      <c r="L322" s="70">
        <f>[8]Mides!K313</f>
        <v>0</v>
      </c>
      <c r="M322" s="70">
        <f>[8]Mides!L313</f>
        <v>0</v>
      </c>
      <c r="N322" s="70" t="str">
        <f>[8]Mides!M313</f>
        <v>X</v>
      </c>
      <c r="O322" s="70">
        <f t="shared" si="4"/>
        <v>0</v>
      </c>
      <c r="P322" s="70" t="str">
        <f>[8]Mides!R313</f>
        <v>Guatemala</v>
      </c>
      <c r="Q322" s="70" t="str">
        <f>[8]Mides!S313</f>
        <v>Guatemala</v>
      </c>
      <c r="R322" s="10"/>
      <c r="S322" s="10"/>
      <c r="T322" s="10"/>
      <c r="U322" s="10"/>
      <c r="V322" s="10"/>
      <c r="W322" s="10"/>
      <c r="X322" s="10"/>
      <c r="Y322" s="10"/>
    </row>
    <row r="323" spans="2:25" x14ac:dyDescent="0.3">
      <c r="B323" s="66" t="str">
        <f>[8]Mides!E314</f>
        <v>Ostin</v>
      </c>
      <c r="C323" s="67" t="str">
        <f>[8]Mides!D314</f>
        <v>Borrallo</v>
      </c>
      <c r="D323" s="68" t="str">
        <f>IF([8]Mides!F314=1,"X"," ")</f>
        <v xml:space="preserve"> </v>
      </c>
      <c r="E323" s="68" t="str">
        <f>IF([8]Mides!F314=2,"X"," ")</f>
        <v>X</v>
      </c>
      <c r="F323" s="69" t="str">
        <f>[8]Mides!B314</f>
        <v>Pendiente</v>
      </c>
      <c r="G323" s="68" t="str">
        <f>IF(AND([8]Mides!H314&gt;=1,[8]Mides!H314&lt;=14),"X"," ")</f>
        <v xml:space="preserve"> </v>
      </c>
      <c r="H323" s="68" t="str">
        <f>IF(AND([8]Mides!H314&gt;=14,[8]Mides!H314&lt;=30),"X"," ")</f>
        <v>X</v>
      </c>
      <c r="I323" s="68" t="str">
        <f>IF(AND([8]Mides!H314&gt;=31,[8]Mides!H314&lt;=60),"X","  ")</f>
        <v xml:space="preserve">  </v>
      </c>
      <c r="J323" s="68" t="str">
        <f>IF([8]Mides!H314&gt;60,"X", "  ")</f>
        <v xml:space="preserve">  </v>
      </c>
      <c r="K323" s="70">
        <f>[8]Mides!N314</f>
        <v>0</v>
      </c>
      <c r="L323" s="70">
        <f>[8]Mides!K314</f>
        <v>0</v>
      </c>
      <c r="M323" s="70">
        <f>[8]Mides!L314</f>
        <v>0</v>
      </c>
      <c r="N323" s="70">
        <f>[8]Mides!M314</f>
        <v>0</v>
      </c>
      <c r="O323" s="70">
        <f t="shared" si="4"/>
        <v>0</v>
      </c>
      <c r="P323" s="70">
        <f>[8]Mides!R314</f>
        <v>0</v>
      </c>
      <c r="Q323" s="70">
        <f>[8]Mides!S314</f>
        <v>0</v>
      </c>
      <c r="R323" s="10"/>
      <c r="S323" s="10"/>
      <c r="T323" s="10"/>
      <c r="U323" s="10"/>
      <c r="V323" s="10"/>
      <c r="W323" s="10"/>
      <c r="X323" s="10"/>
      <c r="Y323" s="10"/>
    </row>
    <row r="324" spans="2:25" x14ac:dyDescent="0.3">
      <c r="B324" s="66" t="str">
        <f>[8]Mides!E315</f>
        <v>Yeimi</v>
      </c>
      <c r="C324" s="67" t="str">
        <f>[8]Mides!D315</f>
        <v>Yool</v>
      </c>
      <c r="D324" s="68" t="str">
        <f>IF([8]Mides!F315=1,"X"," ")</f>
        <v>X</v>
      </c>
      <c r="E324" s="68" t="str">
        <f>IF([8]Mides!F315=2,"X"," ")</f>
        <v xml:space="preserve"> </v>
      </c>
      <c r="F324" s="69">
        <f>[8]Mides!B315</f>
        <v>2604073560101</v>
      </c>
      <c r="G324" s="68" t="str">
        <f>IF(AND([8]Mides!H315&gt;=1,[8]Mides!H315&lt;=14),"X"," ")</f>
        <v xml:space="preserve"> </v>
      </c>
      <c r="H324" s="68" t="str">
        <f>IF(AND([8]Mides!H315&gt;=14,[8]Mides!H315&lt;=30),"X"," ")</f>
        <v xml:space="preserve"> </v>
      </c>
      <c r="I324" s="68" t="str">
        <f>IF(AND([8]Mides!H315&gt;=31,[8]Mides!H315&lt;=60),"X","  ")</f>
        <v>X</v>
      </c>
      <c r="J324" s="68" t="str">
        <f>IF([8]Mides!H315&gt;60,"X", "  ")</f>
        <v xml:space="preserve">  </v>
      </c>
      <c r="K324" s="70">
        <f>[8]Mides!N315</f>
        <v>0</v>
      </c>
      <c r="L324" s="70">
        <f>[8]Mides!K315</f>
        <v>0</v>
      </c>
      <c r="M324" s="70">
        <f>[8]Mides!L315</f>
        <v>0</v>
      </c>
      <c r="N324" s="70" t="str">
        <f>[8]Mides!M315</f>
        <v>X</v>
      </c>
      <c r="O324" s="70">
        <f t="shared" si="4"/>
        <v>0</v>
      </c>
      <c r="P324" s="70" t="str">
        <f>[8]Mides!R315</f>
        <v>Guatemala</v>
      </c>
      <c r="Q324" s="70" t="str">
        <f>[8]Mides!S315</f>
        <v>Guatemala</v>
      </c>
      <c r="R324" s="10"/>
      <c r="S324" s="10"/>
      <c r="T324" s="10"/>
      <c r="U324" s="10"/>
      <c r="V324" s="10"/>
      <c r="W324" s="10"/>
      <c r="X324" s="10"/>
      <c r="Y324" s="10"/>
    </row>
    <row r="325" spans="2:25" x14ac:dyDescent="0.3">
      <c r="B325" s="66" t="str">
        <f>[8]Mides!E316</f>
        <v>Mia</v>
      </c>
      <c r="C325" s="67" t="str">
        <f>[8]Mides!D316</f>
        <v>Yool</v>
      </c>
      <c r="D325" s="68" t="str">
        <f>IF([8]Mides!F316=1,"X"," ")</f>
        <v>X</v>
      </c>
      <c r="E325" s="68" t="str">
        <f>IF([8]Mides!F316=2,"X"," ")</f>
        <v xml:space="preserve"> </v>
      </c>
      <c r="F325" s="69" t="str">
        <f>[8]Mides!B316</f>
        <v>Menor de Edad</v>
      </c>
      <c r="G325" s="68" t="str">
        <f>IF(AND([8]Mides!H316&gt;=1,[8]Mides!H316&lt;=14),"X"," ")</f>
        <v>X</v>
      </c>
      <c r="H325" s="68" t="str">
        <f>IF(AND([8]Mides!H316&gt;=14,[8]Mides!H316&lt;=30),"X"," ")</f>
        <v xml:space="preserve"> </v>
      </c>
      <c r="I325" s="68" t="str">
        <f>IF(AND([8]Mides!H316&gt;=31,[8]Mides!H316&lt;=60),"X","  ")</f>
        <v xml:space="preserve">  </v>
      </c>
      <c r="J325" s="68" t="str">
        <f>IF([8]Mides!H316&gt;60,"X", "  ")</f>
        <v xml:space="preserve">  </v>
      </c>
      <c r="K325" s="70">
        <f>[8]Mides!N316</f>
        <v>0</v>
      </c>
      <c r="L325" s="70">
        <f>[8]Mides!K316</f>
        <v>0</v>
      </c>
      <c r="M325" s="70">
        <f>[8]Mides!L316</f>
        <v>0</v>
      </c>
      <c r="N325" s="70" t="str">
        <f>[8]Mides!M316</f>
        <v>X</v>
      </c>
      <c r="O325" s="70">
        <f t="shared" si="4"/>
        <v>0</v>
      </c>
      <c r="P325" s="70" t="str">
        <f>[8]Mides!R316</f>
        <v>Guatemala</v>
      </c>
      <c r="Q325" s="70" t="str">
        <f>[8]Mides!S316</f>
        <v>Guatemala</v>
      </c>
      <c r="R325" s="10"/>
      <c r="S325" s="10"/>
      <c r="T325" s="10"/>
      <c r="U325" s="10"/>
      <c r="V325" s="10"/>
      <c r="W325" s="10"/>
      <c r="X325" s="10"/>
      <c r="Y325" s="10"/>
    </row>
    <row r="326" spans="2:25" x14ac:dyDescent="0.3">
      <c r="B326" s="66" t="str">
        <f>[8]Mides!E317</f>
        <v>Gabriela</v>
      </c>
      <c r="C326" s="67" t="str">
        <f>[8]Mides!D317</f>
        <v>Vasquez</v>
      </c>
      <c r="D326" s="68" t="str">
        <f>IF([8]Mides!F317=1,"X"," ")</f>
        <v>X</v>
      </c>
      <c r="E326" s="68" t="str">
        <f>IF([8]Mides!F317=2,"X"," ")</f>
        <v xml:space="preserve"> </v>
      </c>
      <c r="F326" s="69">
        <f>[8]Mides!B317</f>
        <v>1811705312010</v>
      </c>
      <c r="G326" s="68" t="str">
        <f>IF(AND([8]Mides!H317&gt;=1,[8]Mides!H317&lt;=14),"X"," ")</f>
        <v xml:space="preserve"> </v>
      </c>
      <c r="H326" s="68" t="str">
        <f>IF(AND([8]Mides!H317&gt;=14,[8]Mides!H317&lt;=30),"X"," ")</f>
        <v>X</v>
      </c>
      <c r="I326" s="68" t="str">
        <f>IF(AND([8]Mides!H317&gt;=31,[8]Mides!H317&lt;=60),"X","  ")</f>
        <v xml:space="preserve">  </v>
      </c>
      <c r="J326" s="68" t="str">
        <f>IF([8]Mides!H317&gt;60,"X", "  ")</f>
        <v xml:space="preserve">  </v>
      </c>
      <c r="K326" s="70">
        <f>[8]Mides!N317</f>
        <v>0</v>
      </c>
      <c r="L326" s="70">
        <f>[8]Mides!K317</f>
        <v>0</v>
      </c>
      <c r="M326" s="70">
        <f>[8]Mides!L317</f>
        <v>0</v>
      </c>
      <c r="N326" s="70" t="str">
        <f>[8]Mides!M317</f>
        <v>X</v>
      </c>
      <c r="O326" s="70">
        <f t="shared" si="4"/>
        <v>0</v>
      </c>
      <c r="P326" s="70" t="str">
        <f>[8]Mides!R317</f>
        <v>Guatemala</v>
      </c>
      <c r="Q326" s="70" t="str">
        <f>[8]Mides!S317</f>
        <v>Guatemala</v>
      </c>
      <c r="R326" s="10"/>
      <c r="S326" s="10"/>
      <c r="T326" s="10"/>
      <c r="U326" s="10"/>
      <c r="V326" s="10"/>
      <c r="W326" s="10"/>
      <c r="X326" s="10"/>
      <c r="Y326" s="10"/>
    </row>
    <row r="327" spans="2:25" x14ac:dyDescent="0.3">
      <c r="B327" s="66" t="str">
        <f>[8]Mides!E318</f>
        <v>Josue</v>
      </c>
      <c r="C327" s="67" t="str">
        <f>[8]Mides!D318</f>
        <v>Larios</v>
      </c>
      <c r="D327" s="68" t="str">
        <f>IF([8]Mides!F318=1,"X"," ")</f>
        <v xml:space="preserve"> </v>
      </c>
      <c r="E327" s="68" t="str">
        <f>IF([8]Mides!F318=2,"X"," ")</f>
        <v>X</v>
      </c>
      <c r="F327" s="69" t="str">
        <f>[8]Mides!B318</f>
        <v>Menor de Edad</v>
      </c>
      <c r="G327" s="68" t="str">
        <f>IF(AND([8]Mides!H318&gt;=1,[8]Mides!H318&lt;=14),"X"," ")</f>
        <v>X</v>
      </c>
      <c r="H327" s="68" t="str">
        <f>IF(AND([8]Mides!H318&gt;=14,[8]Mides!H318&lt;=30),"X"," ")</f>
        <v xml:space="preserve"> </v>
      </c>
      <c r="I327" s="68" t="str">
        <f>IF(AND([8]Mides!H318&gt;=31,[8]Mides!H318&lt;=60),"X","  ")</f>
        <v xml:space="preserve">  </v>
      </c>
      <c r="J327" s="68" t="str">
        <f>IF([8]Mides!H318&gt;60,"X", "  ")</f>
        <v xml:space="preserve">  </v>
      </c>
      <c r="K327" s="70">
        <f>[8]Mides!N318</f>
        <v>0</v>
      </c>
      <c r="L327" s="70">
        <f>[8]Mides!K318</f>
        <v>0</v>
      </c>
      <c r="M327" s="70">
        <f>[8]Mides!L318</f>
        <v>0</v>
      </c>
      <c r="N327" s="70" t="str">
        <f>[8]Mides!M318</f>
        <v>X</v>
      </c>
      <c r="O327" s="70">
        <f t="shared" si="4"/>
        <v>0</v>
      </c>
      <c r="P327" s="70" t="str">
        <f>[8]Mides!R318</f>
        <v>Guatemala</v>
      </c>
      <c r="Q327" s="70" t="str">
        <f>[8]Mides!S318</f>
        <v>Guatemala</v>
      </c>
      <c r="R327" s="10"/>
      <c r="S327" s="10"/>
      <c r="T327" s="10"/>
      <c r="U327" s="10"/>
      <c r="V327" s="10"/>
      <c r="W327" s="10"/>
      <c r="X327" s="10"/>
      <c r="Y327" s="10"/>
    </row>
    <row r="328" spans="2:25" x14ac:dyDescent="0.3">
      <c r="B328" s="66" t="str">
        <f>[8]Mides!E319</f>
        <v>Brayan</v>
      </c>
      <c r="C328" s="67" t="str">
        <f>[8]Mides!D319</f>
        <v>Larios</v>
      </c>
      <c r="D328" s="68" t="str">
        <f>IF([8]Mides!F319=1,"X"," ")</f>
        <v xml:space="preserve"> </v>
      </c>
      <c r="E328" s="68" t="str">
        <f>IF([8]Mides!F319=2,"X"," ")</f>
        <v>X</v>
      </c>
      <c r="F328" s="69" t="str">
        <f>[8]Mides!B319</f>
        <v>Menor de Edad</v>
      </c>
      <c r="G328" s="68" t="str">
        <f>IF(AND([8]Mides!H319&gt;=1,[8]Mides!H319&lt;=14),"X"," ")</f>
        <v>X</v>
      </c>
      <c r="H328" s="68" t="str">
        <f>IF(AND([8]Mides!H319&gt;=14,[8]Mides!H319&lt;=30),"X"," ")</f>
        <v xml:space="preserve"> </v>
      </c>
      <c r="I328" s="68" t="str">
        <f>IF(AND([8]Mides!H319&gt;=31,[8]Mides!H319&lt;=60),"X","  ")</f>
        <v xml:space="preserve">  </v>
      </c>
      <c r="J328" s="68" t="str">
        <f>IF([8]Mides!H319&gt;60,"X", "  ")</f>
        <v xml:space="preserve">  </v>
      </c>
      <c r="K328" s="70">
        <f>[8]Mides!N319</f>
        <v>0</v>
      </c>
      <c r="L328" s="70">
        <f>[8]Mides!K319</f>
        <v>0</v>
      </c>
      <c r="M328" s="70">
        <f>[8]Mides!L319</f>
        <v>0</v>
      </c>
      <c r="N328" s="70" t="str">
        <f>[8]Mides!M319</f>
        <v>X</v>
      </c>
      <c r="O328" s="70">
        <f t="shared" si="4"/>
        <v>0</v>
      </c>
      <c r="P328" s="70" t="str">
        <f>[8]Mides!R319</f>
        <v>Guatemala</v>
      </c>
      <c r="Q328" s="70" t="str">
        <f>[8]Mides!S319</f>
        <v>Guatemala</v>
      </c>
      <c r="R328" s="10"/>
      <c r="S328" s="10"/>
      <c r="T328" s="10"/>
      <c r="U328" s="10"/>
      <c r="V328" s="10"/>
      <c r="W328" s="10"/>
      <c r="X328" s="10"/>
      <c r="Y328" s="10"/>
    </row>
    <row r="329" spans="2:25" x14ac:dyDescent="0.3">
      <c r="B329" s="66" t="str">
        <f>[8]Mides!E320</f>
        <v>Ramiro</v>
      </c>
      <c r="C329" s="67" t="str">
        <f>[8]Mides!D320</f>
        <v>Lemus</v>
      </c>
      <c r="D329" s="68" t="str">
        <f>IF([8]Mides!F320=1,"X"," ")</f>
        <v xml:space="preserve"> </v>
      </c>
      <c r="E329" s="68" t="str">
        <f>IF([8]Mides!F320=2,"X"," ")</f>
        <v>X</v>
      </c>
      <c r="F329" s="69">
        <f>[8]Mides!B320</f>
        <v>1958864290101</v>
      </c>
      <c r="G329" s="68" t="str">
        <f>IF(AND([8]Mides!H320&gt;=1,[8]Mides!H320&lt;=14),"X"," ")</f>
        <v xml:space="preserve"> </v>
      </c>
      <c r="H329" s="68" t="str">
        <f>IF(AND([8]Mides!H320&gt;=14,[8]Mides!H320&lt;=30),"X"," ")</f>
        <v>X</v>
      </c>
      <c r="I329" s="68" t="str">
        <f>IF(AND([8]Mides!H320&gt;=31,[8]Mides!H320&lt;=60),"X","  ")</f>
        <v xml:space="preserve">  </v>
      </c>
      <c r="J329" s="68" t="str">
        <f>IF([8]Mides!H320&gt;60,"X", "  ")</f>
        <v xml:space="preserve">  </v>
      </c>
      <c r="K329" s="70">
        <f>[8]Mides!N320</f>
        <v>0</v>
      </c>
      <c r="L329" s="70">
        <f>[8]Mides!K320</f>
        <v>0</v>
      </c>
      <c r="M329" s="70">
        <f>[8]Mides!L320</f>
        <v>0</v>
      </c>
      <c r="N329" s="70" t="str">
        <f>[8]Mides!M320</f>
        <v>X</v>
      </c>
      <c r="O329" s="70">
        <f t="shared" si="4"/>
        <v>0</v>
      </c>
      <c r="P329" s="70" t="str">
        <f>[8]Mides!R320</f>
        <v>Guatemala</v>
      </c>
      <c r="Q329" s="70" t="str">
        <f>[8]Mides!S320</f>
        <v>Guatemala</v>
      </c>
      <c r="R329" s="10"/>
      <c r="S329" s="10"/>
      <c r="T329" s="10"/>
      <c r="U329" s="10"/>
      <c r="V329" s="10"/>
      <c r="W329" s="10"/>
      <c r="X329" s="10"/>
      <c r="Y329" s="10"/>
    </row>
    <row r="330" spans="2:25" x14ac:dyDescent="0.3">
      <c r="B330" s="66" t="str">
        <f>[8]Mides!E321</f>
        <v>Paola</v>
      </c>
      <c r="C330" s="67" t="str">
        <f>[8]Mides!D321</f>
        <v>Ariola</v>
      </c>
      <c r="D330" s="68" t="str">
        <f>IF([8]Mides!F321=1,"X"," ")</f>
        <v xml:space="preserve"> </v>
      </c>
      <c r="E330" s="68" t="str">
        <f>IF([8]Mides!F321=2,"X"," ")</f>
        <v>X</v>
      </c>
      <c r="F330" s="69">
        <f>[8]Mides!B321</f>
        <v>2221261360101</v>
      </c>
      <c r="G330" s="68" t="str">
        <f>IF(AND([8]Mides!H321&gt;=1,[8]Mides!H321&lt;=14),"X"," ")</f>
        <v xml:space="preserve"> </v>
      </c>
      <c r="H330" s="68" t="str">
        <f>IF(AND([8]Mides!H321&gt;=14,[8]Mides!H321&lt;=30),"X"," ")</f>
        <v>X</v>
      </c>
      <c r="I330" s="68" t="str">
        <f>IF(AND([8]Mides!H321&gt;=31,[8]Mides!H321&lt;=60),"X","  ")</f>
        <v xml:space="preserve">  </v>
      </c>
      <c r="J330" s="68" t="str">
        <f>IF([8]Mides!H321&gt;60,"X", "  ")</f>
        <v xml:space="preserve">  </v>
      </c>
      <c r="K330" s="70">
        <f>[8]Mides!N321</f>
        <v>0</v>
      </c>
      <c r="L330" s="70">
        <f>[8]Mides!K321</f>
        <v>0</v>
      </c>
      <c r="M330" s="70">
        <f>[8]Mides!L321</f>
        <v>0</v>
      </c>
      <c r="N330" s="70" t="str">
        <f>[8]Mides!M321</f>
        <v>X</v>
      </c>
      <c r="O330" s="70">
        <f t="shared" si="4"/>
        <v>0</v>
      </c>
      <c r="P330" s="70" t="str">
        <f>[8]Mides!R321</f>
        <v>Guatemala</v>
      </c>
      <c r="Q330" s="70" t="str">
        <f>[8]Mides!S321</f>
        <v>Guatemala</v>
      </c>
      <c r="R330" s="10"/>
      <c r="S330" s="10"/>
      <c r="T330" s="10"/>
      <c r="U330" s="10"/>
      <c r="V330" s="10"/>
      <c r="W330" s="10"/>
      <c r="X330" s="10"/>
      <c r="Y330" s="10"/>
    </row>
    <row r="331" spans="2:25" x14ac:dyDescent="0.3">
      <c r="B331" s="66" t="str">
        <f>[8]Mides!E322</f>
        <v>Ostin</v>
      </c>
      <c r="C331" s="67" t="str">
        <f>[8]Mides!D322</f>
        <v>Borrallo</v>
      </c>
      <c r="D331" s="68" t="str">
        <f>IF([8]Mides!F322=1,"X"," ")</f>
        <v xml:space="preserve"> </v>
      </c>
      <c r="E331" s="68" t="str">
        <f>IF([8]Mides!F322=2,"X"," ")</f>
        <v>X</v>
      </c>
      <c r="F331" s="69">
        <f>[8]Mides!B322</f>
        <v>0</v>
      </c>
      <c r="G331" s="68" t="str">
        <f>IF(AND([8]Mides!H322&gt;=1,[8]Mides!H322&lt;=14),"X"," ")</f>
        <v xml:space="preserve"> </v>
      </c>
      <c r="H331" s="68" t="str">
        <f>IF(AND([8]Mides!H322&gt;=14,[8]Mides!H322&lt;=30),"X"," ")</f>
        <v>X</v>
      </c>
      <c r="I331" s="68" t="str">
        <f>IF(AND([8]Mides!H322&gt;=31,[8]Mides!H322&lt;=60),"X","  ")</f>
        <v xml:space="preserve">  </v>
      </c>
      <c r="J331" s="68" t="str">
        <f>IF([8]Mides!H322&gt;60,"X", "  ")</f>
        <v xml:space="preserve">  </v>
      </c>
      <c r="K331" s="70">
        <f>[8]Mides!N322</f>
        <v>0</v>
      </c>
      <c r="L331" s="70">
        <f>[8]Mides!K322</f>
        <v>0</v>
      </c>
      <c r="M331" s="70">
        <f>[8]Mides!L322</f>
        <v>0</v>
      </c>
      <c r="N331" s="70">
        <f>[8]Mides!M322</f>
        <v>0</v>
      </c>
      <c r="O331" s="70">
        <f t="shared" si="4"/>
        <v>0</v>
      </c>
      <c r="P331" s="70">
        <f>[8]Mides!R322</f>
        <v>0</v>
      </c>
      <c r="Q331" s="70">
        <f>[8]Mides!S322</f>
        <v>0</v>
      </c>
      <c r="R331" s="10"/>
      <c r="S331" s="10"/>
      <c r="T331" s="10"/>
      <c r="U331" s="10"/>
      <c r="V331" s="10"/>
      <c r="W331" s="10"/>
      <c r="X331" s="10"/>
      <c r="Y331" s="10"/>
    </row>
    <row r="332" spans="2:25" x14ac:dyDescent="0.3">
      <c r="B332" s="66" t="str">
        <f>[8]Mides!E323</f>
        <v>Jefry</v>
      </c>
      <c r="C332" s="67" t="str">
        <f>[8]Mides!D323</f>
        <v>Lopéz</v>
      </c>
      <c r="D332" s="68" t="str">
        <f>IF([8]Mides!F323=1,"X"," ")</f>
        <v xml:space="preserve"> </v>
      </c>
      <c r="E332" s="68" t="str">
        <f>IF([8]Mides!F323=2,"X"," ")</f>
        <v>X</v>
      </c>
      <c r="F332" s="69" t="str">
        <f>[8]Mides!B323</f>
        <v>Menor de Edad</v>
      </c>
      <c r="G332" s="68" t="str">
        <f>IF(AND([8]Mides!H323&gt;=1,[8]Mides!H323&lt;=14),"X"," ")</f>
        <v xml:space="preserve"> </v>
      </c>
      <c r="H332" s="68" t="str">
        <f>IF(AND([8]Mides!H323&gt;=14,[8]Mides!H323&lt;=30),"X"," ")</f>
        <v>X</v>
      </c>
      <c r="I332" s="68" t="str">
        <f>IF(AND([8]Mides!H323&gt;=31,[8]Mides!H323&lt;=60),"X","  ")</f>
        <v xml:space="preserve">  </v>
      </c>
      <c r="J332" s="68" t="str">
        <f>IF([8]Mides!H323&gt;60,"X", "  ")</f>
        <v xml:space="preserve">  </v>
      </c>
      <c r="K332" s="70">
        <f>[8]Mides!N323</f>
        <v>0</v>
      </c>
      <c r="L332" s="70">
        <f>[8]Mides!K323</f>
        <v>0</v>
      </c>
      <c r="M332" s="70">
        <f>[8]Mides!L323</f>
        <v>0</v>
      </c>
      <c r="N332" s="70" t="str">
        <f>[8]Mides!M323</f>
        <v>X</v>
      </c>
      <c r="O332" s="70">
        <f t="shared" si="4"/>
        <v>0</v>
      </c>
      <c r="P332" s="70" t="str">
        <f>[8]Mides!R323</f>
        <v>Guatemala</v>
      </c>
      <c r="Q332" s="70" t="str">
        <f>[8]Mides!S323</f>
        <v>Guatemala</v>
      </c>
      <c r="R332" s="10"/>
      <c r="S332" s="10"/>
      <c r="T332" s="10"/>
      <c r="U332" s="10"/>
      <c r="V332" s="10"/>
      <c r="W332" s="10"/>
      <c r="X332" s="10"/>
      <c r="Y332" s="10"/>
    </row>
    <row r="333" spans="2:25" x14ac:dyDescent="0.3">
      <c r="B333" s="66" t="str">
        <f>[8]Mides!E324</f>
        <v>Norma</v>
      </c>
      <c r="C333" s="67" t="str">
        <f>[8]Mides!D324</f>
        <v>Cano</v>
      </c>
      <c r="D333" s="68" t="str">
        <f>IF([8]Mides!F324=1,"X"," ")</f>
        <v>X</v>
      </c>
      <c r="E333" s="68" t="str">
        <f>IF([8]Mides!F324=2,"X"," ")</f>
        <v xml:space="preserve"> </v>
      </c>
      <c r="F333" s="69">
        <f>[8]Mides!B324</f>
        <v>2422783961301</v>
      </c>
      <c r="G333" s="68" t="str">
        <f>IF(AND([8]Mides!H324&gt;=1,[8]Mides!H324&lt;=14),"X"," ")</f>
        <v xml:space="preserve"> </v>
      </c>
      <c r="H333" s="68" t="str">
        <f>IF(AND([8]Mides!H324&gt;=14,[8]Mides!H324&lt;=30),"X"," ")</f>
        <v xml:space="preserve"> </v>
      </c>
      <c r="I333" s="68" t="str">
        <f>IF(AND([8]Mides!H324&gt;=31,[8]Mides!H324&lt;=60),"X","  ")</f>
        <v>X</v>
      </c>
      <c r="J333" s="68" t="str">
        <f>IF([8]Mides!H324&gt;60,"X", "  ")</f>
        <v xml:space="preserve">  </v>
      </c>
      <c r="K333" s="70">
        <f>[8]Mides!N324</f>
        <v>0</v>
      </c>
      <c r="L333" s="70">
        <f>[8]Mides!K324</f>
        <v>0</v>
      </c>
      <c r="M333" s="70">
        <f>[8]Mides!L324</f>
        <v>0</v>
      </c>
      <c r="N333" s="70" t="str">
        <f>[8]Mides!M324</f>
        <v>X</v>
      </c>
      <c r="O333" s="70">
        <f t="shared" si="4"/>
        <v>0</v>
      </c>
      <c r="P333" s="70" t="str">
        <f>[8]Mides!R324</f>
        <v>Guatemala</v>
      </c>
      <c r="Q333" s="70" t="str">
        <f>[8]Mides!S324</f>
        <v>Guatemala</v>
      </c>
      <c r="R333" s="10"/>
      <c r="S333" s="10"/>
      <c r="T333" s="10"/>
      <c r="U333" s="10"/>
      <c r="V333" s="10"/>
      <c r="W333" s="10"/>
      <c r="X333" s="10"/>
      <c r="Y333" s="10"/>
    </row>
    <row r="334" spans="2:25" x14ac:dyDescent="0.3">
      <c r="B334" s="66" t="str">
        <f>[8]Mides!E325</f>
        <v>Hans</v>
      </c>
      <c r="C334" s="67" t="str">
        <f>[8]Mides!D325</f>
        <v>Juarez</v>
      </c>
      <c r="D334" s="68" t="str">
        <f>IF([8]Mides!F325=1,"X"," ")</f>
        <v xml:space="preserve"> </v>
      </c>
      <c r="E334" s="68" t="str">
        <f>IF([8]Mides!F325=2,"X"," ")</f>
        <v>X</v>
      </c>
      <c r="F334" s="69" t="str">
        <f>[8]Mides!B325</f>
        <v>Menor de Edad</v>
      </c>
      <c r="G334" s="68" t="str">
        <f>IF(AND([8]Mides!H325&gt;=1,[8]Mides!H325&lt;=14),"X"," ")</f>
        <v>X</v>
      </c>
      <c r="H334" s="68" t="str">
        <f>IF(AND([8]Mides!H325&gt;=14,[8]Mides!H325&lt;=30),"X"," ")</f>
        <v xml:space="preserve"> </v>
      </c>
      <c r="I334" s="68" t="str">
        <f>IF(AND([8]Mides!H325&gt;=31,[8]Mides!H325&lt;=60),"X","  ")</f>
        <v xml:space="preserve">  </v>
      </c>
      <c r="J334" s="68" t="str">
        <f>IF([8]Mides!H325&gt;60,"X", "  ")</f>
        <v xml:space="preserve">  </v>
      </c>
      <c r="K334" s="70">
        <f>[8]Mides!N325</f>
        <v>0</v>
      </c>
      <c r="L334" s="70">
        <f>[8]Mides!K325</f>
        <v>0</v>
      </c>
      <c r="M334" s="70">
        <f>[8]Mides!L325</f>
        <v>0</v>
      </c>
      <c r="N334" s="70" t="str">
        <f>[8]Mides!M325</f>
        <v>X</v>
      </c>
      <c r="O334" s="70">
        <f t="shared" si="4"/>
        <v>0</v>
      </c>
      <c r="P334" s="70" t="str">
        <f>[8]Mides!R325</f>
        <v>Guatemala</v>
      </c>
      <c r="Q334" s="70" t="str">
        <f>[8]Mides!S325</f>
        <v>Guatemala</v>
      </c>
      <c r="R334" s="10"/>
      <c r="S334" s="10"/>
      <c r="T334" s="10"/>
      <c r="U334" s="10"/>
      <c r="V334" s="10"/>
      <c r="W334" s="10"/>
      <c r="X334" s="10"/>
      <c r="Y334" s="10"/>
    </row>
    <row r="335" spans="2:25" x14ac:dyDescent="0.3">
      <c r="B335" s="66" t="str">
        <f>[8]Mides!E326</f>
        <v>Maura</v>
      </c>
      <c r="C335" s="67" t="str">
        <f>[8]Mides!D326</f>
        <v>Peréz</v>
      </c>
      <c r="D335" s="68" t="str">
        <f>IF([8]Mides!F326=1,"X"," ")</f>
        <v>X</v>
      </c>
      <c r="E335" s="68" t="str">
        <f>IF([8]Mides!F326=2,"X"," ")</f>
        <v xml:space="preserve"> </v>
      </c>
      <c r="F335" s="69">
        <f>[8]Mides!B326</f>
        <v>1662427050611</v>
      </c>
      <c r="G335" s="68" t="str">
        <f>IF(AND([8]Mides!H326&gt;=1,[8]Mides!H326&lt;=14),"X"," ")</f>
        <v xml:space="preserve"> </v>
      </c>
      <c r="H335" s="68" t="str">
        <f>IF(AND([8]Mides!H326&gt;=14,[8]Mides!H326&lt;=30),"X"," ")</f>
        <v xml:space="preserve"> </v>
      </c>
      <c r="I335" s="68" t="str">
        <f>IF(AND([8]Mides!H326&gt;=31,[8]Mides!H326&lt;=60),"X","  ")</f>
        <v>X</v>
      </c>
      <c r="J335" s="68" t="str">
        <f>IF([8]Mides!H326&gt;60,"X", "  ")</f>
        <v xml:space="preserve">  </v>
      </c>
      <c r="K335" s="70">
        <f>[8]Mides!N326</f>
        <v>0</v>
      </c>
      <c r="L335" s="70">
        <f>[8]Mides!K326</f>
        <v>0</v>
      </c>
      <c r="M335" s="70">
        <f>[8]Mides!L326</f>
        <v>0</v>
      </c>
      <c r="N335" s="70" t="str">
        <f>[8]Mides!M326</f>
        <v>X</v>
      </c>
      <c r="O335" s="70">
        <f t="shared" ref="O335:O398" si="5">SUM(K335:N335)</f>
        <v>0</v>
      </c>
      <c r="P335" s="70" t="str">
        <f>[8]Mides!R326</f>
        <v>Guatemala</v>
      </c>
      <c r="Q335" s="70" t="str">
        <f>[8]Mides!S326</f>
        <v>Guatemala</v>
      </c>
      <c r="R335" s="10"/>
      <c r="S335" s="10"/>
      <c r="T335" s="10"/>
      <c r="U335" s="10"/>
      <c r="V335" s="10"/>
      <c r="W335" s="10"/>
      <c r="X335" s="10"/>
      <c r="Y335" s="10"/>
    </row>
    <row r="336" spans="2:25" x14ac:dyDescent="0.3">
      <c r="B336" s="66" t="str">
        <f>[8]Mides!E327</f>
        <v>Erick</v>
      </c>
      <c r="C336" s="67" t="str">
        <f>[8]Mides!D327</f>
        <v>Rivas</v>
      </c>
      <c r="D336" s="68" t="str">
        <f>IF([8]Mides!F327=1,"X"," ")</f>
        <v xml:space="preserve"> </v>
      </c>
      <c r="E336" s="68" t="str">
        <f>IF([8]Mides!F327=2,"X"," ")</f>
        <v>X</v>
      </c>
      <c r="F336" s="69" t="str">
        <f>[8]Mides!B327</f>
        <v>Menor de Edad</v>
      </c>
      <c r="G336" s="68" t="str">
        <f>IF(AND([8]Mides!H327&gt;=1,[8]Mides!H327&lt;=14),"X"," ")</f>
        <v xml:space="preserve"> </v>
      </c>
      <c r="H336" s="68" t="str">
        <f>IF(AND([8]Mides!H327&gt;=14,[8]Mides!H327&lt;=30),"X"," ")</f>
        <v xml:space="preserve"> </v>
      </c>
      <c r="I336" s="68" t="str">
        <f>IF(AND([8]Mides!H327&gt;=31,[8]Mides!H327&lt;=60),"X","  ")</f>
        <v>X</v>
      </c>
      <c r="J336" s="68" t="str">
        <f>IF([8]Mides!H327&gt;60,"X", "  ")</f>
        <v xml:space="preserve">  </v>
      </c>
      <c r="K336" s="70">
        <f>[8]Mides!N327</f>
        <v>0</v>
      </c>
      <c r="L336" s="70">
        <f>[8]Mides!K327</f>
        <v>0</v>
      </c>
      <c r="M336" s="70">
        <f>[8]Mides!L327</f>
        <v>0</v>
      </c>
      <c r="N336" s="70" t="str">
        <f>[8]Mides!M327</f>
        <v>X</v>
      </c>
      <c r="O336" s="70">
        <f t="shared" si="5"/>
        <v>0</v>
      </c>
      <c r="P336" s="70" t="str">
        <f>[8]Mides!R327</f>
        <v>Guatemala</v>
      </c>
      <c r="Q336" s="70" t="str">
        <f>[8]Mides!S327</f>
        <v>Guatemala</v>
      </c>
      <c r="R336" s="10"/>
      <c r="S336" s="10"/>
      <c r="T336" s="10"/>
      <c r="U336" s="10"/>
      <c r="V336" s="10"/>
      <c r="W336" s="10"/>
      <c r="X336" s="10"/>
      <c r="Y336" s="10"/>
    </row>
    <row r="337" spans="2:25" x14ac:dyDescent="0.3">
      <c r="B337" s="66" t="str">
        <f>[8]Mides!E328</f>
        <v>Erick</v>
      </c>
      <c r="C337" s="67" t="str">
        <f>[8]Mides!D328</f>
        <v>Rivas</v>
      </c>
      <c r="D337" s="68" t="str">
        <f>IF([8]Mides!F328=1,"X"," ")</f>
        <v xml:space="preserve"> </v>
      </c>
      <c r="E337" s="68" t="str">
        <f>IF([8]Mides!F328=2,"X"," ")</f>
        <v>X</v>
      </c>
      <c r="F337" s="69">
        <f>[8]Mides!B328</f>
        <v>2753056510101</v>
      </c>
      <c r="G337" s="68" t="str">
        <f>IF(AND([8]Mides!H328&gt;=1,[8]Mides!H328&lt;=14),"X"," ")</f>
        <v>X</v>
      </c>
      <c r="H337" s="68" t="str">
        <f>IF(AND([8]Mides!H328&gt;=14,[8]Mides!H328&lt;=30),"X"," ")</f>
        <v xml:space="preserve"> </v>
      </c>
      <c r="I337" s="68" t="str">
        <f>IF(AND([8]Mides!H328&gt;=31,[8]Mides!H328&lt;=60),"X","  ")</f>
        <v xml:space="preserve">  </v>
      </c>
      <c r="J337" s="68" t="str">
        <f>IF([8]Mides!H328&gt;60,"X", "  ")</f>
        <v xml:space="preserve">  </v>
      </c>
      <c r="K337" s="70">
        <f>[8]Mides!N328</f>
        <v>0</v>
      </c>
      <c r="L337" s="70">
        <f>[8]Mides!K328</f>
        <v>0</v>
      </c>
      <c r="M337" s="70">
        <f>[8]Mides!L328</f>
        <v>0</v>
      </c>
      <c r="N337" s="70" t="str">
        <f>[8]Mides!M328</f>
        <v>X</v>
      </c>
      <c r="O337" s="70">
        <f t="shared" si="5"/>
        <v>0</v>
      </c>
      <c r="P337" s="70" t="str">
        <f>[8]Mides!R328</f>
        <v>Guatemala</v>
      </c>
      <c r="Q337" s="70" t="str">
        <f>[8]Mides!S328</f>
        <v>Guatemala</v>
      </c>
      <c r="R337" s="10"/>
      <c r="S337" s="10"/>
      <c r="T337" s="10"/>
      <c r="U337" s="10"/>
      <c r="V337" s="10"/>
      <c r="W337" s="10"/>
      <c r="X337" s="10"/>
      <c r="Y337" s="10"/>
    </row>
    <row r="338" spans="2:25" x14ac:dyDescent="0.3">
      <c r="B338" s="66" t="str">
        <f>[8]Mides!E329</f>
        <v>Jose</v>
      </c>
      <c r="C338" s="67" t="str">
        <f>[8]Mides!D329</f>
        <v>Juarez</v>
      </c>
      <c r="D338" s="68" t="str">
        <f>IF([8]Mides!F329=1,"X"," ")</f>
        <v xml:space="preserve"> </v>
      </c>
      <c r="E338" s="68" t="str">
        <f>IF([8]Mides!F329=2,"X"," ")</f>
        <v>X</v>
      </c>
      <c r="F338" s="69" t="str">
        <f>[8]Mides!B329</f>
        <v>Menor de Edad</v>
      </c>
      <c r="G338" s="68" t="str">
        <f>IF(AND([8]Mides!H329&gt;=1,[8]Mides!H329&lt;=14),"X"," ")</f>
        <v>X</v>
      </c>
      <c r="H338" s="68" t="str">
        <f>IF(AND([8]Mides!H329&gt;=14,[8]Mides!H329&lt;=30),"X"," ")</f>
        <v xml:space="preserve"> </v>
      </c>
      <c r="I338" s="68" t="str">
        <f>IF(AND([8]Mides!H329&gt;=31,[8]Mides!H329&lt;=60),"X","  ")</f>
        <v xml:space="preserve">  </v>
      </c>
      <c r="J338" s="68" t="str">
        <f>IF([8]Mides!H329&gt;60,"X", "  ")</f>
        <v xml:space="preserve">  </v>
      </c>
      <c r="K338" s="70">
        <f>[8]Mides!N329</f>
        <v>0</v>
      </c>
      <c r="L338" s="70">
        <f>[8]Mides!K329</f>
        <v>0</v>
      </c>
      <c r="M338" s="70">
        <f>[8]Mides!L329</f>
        <v>0</v>
      </c>
      <c r="N338" s="70" t="str">
        <f>[8]Mides!M329</f>
        <v>X</v>
      </c>
      <c r="O338" s="70">
        <f t="shared" si="5"/>
        <v>0</v>
      </c>
      <c r="P338" s="70" t="str">
        <f>[8]Mides!R329</f>
        <v>Guatemala</v>
      </c>
      <c r="Q338" s="70" t="str">
        <f>[8]Mides!S329</f>
        <v>Guatemala</v>
      </c>
      <c r="R338" s="10"/>
      <c r="S338" s="10"/>
      <c r="T338" s="10"/>
      <c r="U338" s="10"/>
      <c r="V338" s="10"/>
      <c r="W338" s="10"/>
      <c r="X338" s="10"/>
      <c r="Y338" s="10"/>
    </row>
    <row r="339" spans="2:25" x14ac:dyDescent="0.3">
      <c r="B339" s="66" t="str">
        <f>[8]Mides!E330</f>
        <v>Sara</v>
      </c>
      <c r="C339" s="67" t="str">
        <f>[8]Mides!D330</f>
        <v>Juarez</v>
      </c>
      <c r="D339" s="68" t="str">
        <f>IF([8]Mides!F330=1,"X"," ")</f>
        <v>X</v>
      </c>
      <c r="E339" s="68" t="str">
        <f>IF([8]Mides!F330=2,"X"," ")</f>
        <v xml:space="preserve"> </v>
      </c>
      <c r="F339" s="69" t="str">
        <f>[8]Mides!B330</f>
        <v>Menor de Edad</v>
      </c>
      <c r="G339" s="68" t="str">
        <f>IF(AND([8]Mides!H330&gt;=1,[8]Mides!H330&lt;=14),"X"," ")</f>
        <v>X</v>
      </c>
      <c r="H339" s="68" t="str">
        <f>IF(AND([8]Mides!H330&gt;=14,[8]Mides!H330&lt;=30),"X"," ")</f>
        <v xml:space="preserve"> </v>
      </c>
      <c r="I339" s="68" t="str">
        <f>IF(AND([8]Mides!H330&gt;=31,[8]Mides!H330&lt;=60),"X","  ")</f>
        <v xml:space="preserve">  </v>
      </c>
      <c r="J339" s="68" t="str">
        <f>IF([8]Mides!H330&gt;60,"X", "  ")</f>
        <v xml:space="preserve">  </v>
      </c>
      <c r="K339" s="70">
        <f>[8]Mides!N330</f>
        <v>0</v>
      </c>
      <c r="L339" s="70">
        <f>[8]Mides!K330</f>
        <v>0</v>
      </c>
      <c r="M339" s="70">
        <f>[8]Mides!L330</f>
        <v>0</v>
      </c>
      <c r="N339" s="70" t="str">
        <f>[8]Mides!M330</f>
        <v>X</v>
      </c>
      <c r="O339" s="70">
        <f t="shared" si="5"/>
        <v>0</v>
      </c>
      <c r="P339" s="70" t="str">
        <f>[8]Mides!R330</f>
        <v>Guatemala</v>
      </c>
      <c r="Q339" s="70" t="str">
        <f>[8]Mides!S330</f>
        <v>Guatemala</v>
      </c>
      <c r="R339" s="10"/>
      <c r="S339" s="10"/>
      <c r="T339" s="10"/>
      <c r="U339" s="10"/>
      <c r="V339" s="10"/>
      <c r="W339" s="10"/>
      <c r="X339" s="10"/>
      <c r="Y339" s="10"/>
    </row>
    <row r="340" spans="2:25" x14ac:dyDescent="0.3">
      <c r="B340" s="66" t="str">
        <f>[8]Mides!E331</f>
        <v>Sara</v>
      </c>
      <c r="C340" s="67" t="str">
        <f>[8]Mides!D331</f>
        <v>Mayen</v>
      </c>
      <c r="D340" s="68" t="str">
        <f>IF([8]Mides!F331=1,"X"," ")</f>
        <v>X</v>
      </c>
      <c r="E340" s="68" t="str">
        <f>IF([8]Mides!F331=2,"X"," ")</f>
        <v xml:space="preserve"> </v>
      </c>
      <c r="F340" s="69">
        <f>[8]Mides!B331</f>
        <v>1814209101712</v>
      </c>
      <c r="G340" s="68" t="str">
        <f>IF(AND([8]Mides!H331&gt;=1,[8]Mides!H331&lt;=14),"X"," ")</f>
        <v xml:space="preserve"> </v>
      </c>
      <c r="H340" s="68" t="str">
        <f>IF(AND([8]Mides!H331&gt;=14,[8]Mides!H331&lt;=30),"X"," ")</f>
        <v xml:space="preserve"> </v>
      </c>
      <c r="I340" s="68" t="str">
        <f>IF(AND([8]Mides!H331&gt;=31,[8]Mides!H331&lt;=60),"X","  ")</f>
        <v>X</v>
      </c>
      <c r="J340" s="68" t="str">
        <f>IF([8]Mides!H331&gt;60,"X", "  ")</f>
        <v xml:space="preserve">  </v>
      </c>
      <c r="K340" s="70">
        <f>[8]Mides!N331</f>
        <v>0</v>
      </c>
      <c r="L340" s="70">
        <f>[8]Mides!K331</f>
        <v>0</v>
      </c>
      <c r="M340" s="70">
        <f>[8]Mides!L331</f>
        <v>0</v>
      </c>
      <c r="N340" s="70" t="str">
        <f>[8]Mides!M331</f>
        <v>X</v>
      </c>
      <c r="O340" s="70">
        <f t="shared" si="5"/>
        <v>0</v>
      </c>
      <c r="P340" s="70" t="str">
        <f>[8]Mides!R331</f>
        <v>Petén</v>
      </c>
      <c r="Q340" s="70" t="str">
        <f>[8]Mides!S331</f>
        <v>Poptún</v>
      </c>
      <c r="R340" s="10"/>
      <c r="S340" s="10"/>
      <c r="T340" s="10"/>
      <c r="U340" s="10"/>
      <c r="V340" s="10"/>
      <c r="W340" s="10"/>
      <c r="X340" s="10"/>
      <c r="Y340" s="10"/>
    </row>
    <row r="341" spans="2:25" x14ac:dyDescent="0.3">
      <c r="B341" s="66" t="str">
        <f>[8]Mides!E332</f>
        <v>Claudia</v>
      </c>
      <c r="C341" s="67" t="str">
        <f>[8]Mides!D332</f>
        <v>Borrallo</v>
      </c>
      <c r="D341" s="68" t="str">
        <f>IF([8]Mides!F332=1,"X"," ")</f>
        <v>X</v>
      </c>
      <c r="E341" s="68" t="str">
        <f>IF([8]Mides!F332=2,"X"," ")</f>
        <v xml:space="preserve"> </v>
      </c>
      <c r="F341" s="69">
        <f>[8]Mides!B332</f>
        <v>1866110990101</v>
      </c>
      <c r="G341" s="68" t="str">
        <f>IF(AND([8]Mides!H332&gt;=1,[8]Mides!H332&lt;=14),"X"," ")</f>
        <v xml:space="preserve"> </v>
      </c>
      <c r="H341" s="68" t="str">
        <f>IF(AND([8]Mides!H332&gt;=14,[8]Mides!H332&lt;=30),"X"," ")</f>
        <v xml:space="preserve"> </v>
      </c>
      <c r="I341" s="68" t="str">
        <f>IF(AND([8]Mides!H332&gt;=31,[8]Mides!H332&lt;=60),"X","  ")</f>
        <v>X</v>
      </c>
      <c r="J341" s="68" t="str">
        <f>IF([8]Mides!H332&gt;60,"X", "  ")</f>
        <v xml:space="preserve">  </v>
      </c>
      <c r="K341" s="70">
        <f>[8]Mides!N332</f>
        <v>0</v>
      </c>
      <c r="L341" s="70">
        <f>[8]Mides!K332</f>
        <v>0</v>
      </c>
      <c r="M341" s="70">
        <f>[8]Mides!L332</f>
        <v>0</v>
      </c>
      <c r="N341" s="70" t="str">
        <f>[8]Mides!M332</f>
        <v>X</v>
      </c>
      <c r="O341" s="70">
        <f t="shared" si="5"/>
        <v>0</v>
      </c>
      <c r="P341" s="70" t="str">
        <f>[8]Mides!R332</f>
        <v>Guatemala</v>
      </c>
      <c r="Q341" s="70" t="str">
        <f>[8]Mides!S332</f>
        <v>Guatemala</v>
      </c>
      <c r="R341" s="10"/>
      <c r="S341" s="10"/>
      <c r="T341" s="10"/>
      <c r="U341" s="10"/>
      <c r="V341" s="10"/>
      <c r="W341" s="10"/>
      <c r="X341" s="10"/>
      <c r="Y341" s="10"/>
    </row>
    <row r="342" spans="2:25" x14ac:dyDescent="0.3">
      <c r="B342" s="66" t="str">
        <f>[8]Mides!E333</f>
        <v>Gladys</v>
      </c>
      <c r="C342" s="67" t="str">
        <f>[8]Mides!D333</f>
        <v>Flores</v>
      </c>
      <c r="D342" s="68" t="str">
        <f>IF([8]Mides!F333=1,"X"," ")</f>
        <v>X</v>
      </c>
      <c r="E342" s="68" t="str">
        <f>IF([8]Mides!F333=2,"X"," ")</f>
        <v xml:space="preserve"> </v>
      </c>
      <c r="F342" s="69" t="str">
        <f>[8]Mides!B333</f>
        <v>Menor de Edad</v>
      </c>
      <c r="G342" s="68" t="str">
        <f>IF(AND([8]Mides!H333&gt;=1,[8]Mides!H333&lt;=14),"X"," ")</f>
        <v xml:space="preserve"> </v>
      </c>
      <c r="H342" s="68" t="str">
        <f>IF(AND([8]Mides!H333&gt;=14,[8]Mides!H333&lt;=30),"X"," ")</f>
        <v>X</v>
      </c>
      <c r="I342" s="68" t="str">
        <f>IF(AND([8]Mides!H333&gt;=31,[8]Mides!H333&lt;=60),"X","  ")</f>
        <v xml:space="preserve">  </v>
      </c>
      <c r="J342" s="68" t="str">
        <f>IF([8]Mides!H333&gt;60,"X", "  ")</f>
        <v xml:space="preserve">  </v>
      </c>
      <c r="K342" s="70">
        <f>[8]Mides!N333</f>
        <v>0</v>
      </c>
      <c r="L342" s="70">
        <f>[8]Mides!K333</f>
        <v>0</v>
      </c>
      <c r="M342" s="70">
        <f>[8]Mides!L333</f>
        <v>0</v>
      </c>
      <c r="N342" s="70" t="str">
        <f>[8]Mides!M333</f>
        <v>X</v>
      </c>
      <c r="O342" s="70">
        <f t="shared" si="5"/>
        <v>0</v>
      </c>
      <c r="P342" s="70" t="str">
        <f>[8]Mides!R333</f>
        <v>Guatemala</v>
      </c>
      <c r="Q342" s="70" t="str">
        <f>[8]Mides!S333</f>
        <v>Guatemala</v>
      </c>
      <c r="R342" s="10"/>
      <c r="S342" s="10"/>
      <c r="T342" s="10"/>
      <c r="U342" s="10"/>
      <c r="V342" s="10"/>
      <c r="W342" s="10"/>
      <c r="X342" s="10"/>
      <c r="Y342" s="10"/>
    </row>
    <row r="343" spans="2:25" x14ac:dyDescent="0.3">
      <c r="B343" s="66" t="str">
        <f>[8]Mides!E334</f>
        <v>Daniela</v>
      </c>
      <c r="C343" s="67" t="str">
        <f>[8]Mides!D334</f>
        <v>Rodriguez</v>
      </c>
      <c r="D343" s="68" t="str">
        <f>IF([8]Mides!F334=1,"X"," ")</f>
        <v>X</v>
      </c>
      <c r="E343" s="68" t="str">
        <f>IF([8]Mides!F334=2,"X"," ")</f>
        <v xml:space="preserve"> </v>
      </c>
      <c r="F343" s="69" t="str">
        <f>[8]Mides!B334</f>
        <v>Menor de Edad</v>
      </c>
      <c r="G343" s="68" t="str">
        <f>IF(AND([8]Mides!H334&gt;=1,[8]Mides!H334&lt;=14),"X"," ")</f>
        <v xml:space="preserve"> </v>
      </c>
      <c r="H343" s="68" t="str">
        <f>IF(AND([8]Mides!H334&gt;=14,[8]Mides!H334&lt;=30),"X"," ")</f>
        <v>X</v>
      </c>
      <c r="I343" s="68" t="str">
        <f>IF(AND([8]Mides!H334&gt;=31,[8]Mides!H334&lt;=60),"X","  ")</f>
        <v xml:space="preserve">  </v>
      </c>
      <c r="J343" s="68" t="str">
        <f>IF([8]Mides!H334&gt;60,"X", "  ")</f>
        <v xml:space="preserve">  </v>
      </c>
      <c r="K343" s="70">
        <f>[8]Mides!N334</f>
        <v>0</v>
      </c>
      <c r="L343" s="70">
        <f>[8]Mides!K334</f>
        <v>0</v>
      </c>
      <c r="M343" s="70">
        <f>[8]Mides!L334</f>
        <v>0</v>
      </c>
      <c r="N343" s="70" t="str">
        <f>[8]Mides!M334</f>
        <v>X</v>
      </c>
      <c r="O343" s="70">
        <f t="shared" si="5"/>
        <v>0</v>
      </c>
      <c r="P343" s="70" t="str">
        <f>[8]Mides!R334</f>
        <v>Guatemala</v>
      </c>
      <c r="Q343" s="70" t="str">
        <f>[8]Mides!S334</f>
        <v>Guatemala</v>
      </c>
      <c r="R343" s="10"/>
      <c r="S343" s="10"/>
      <c r="T343" s="10"/>
      <c r="U343" s="10"/>
      <c r="V343" s="10"/>
      <c r="W343" s="10"/>
      <c r="X343" s="10"/>
      <c r="Y343" s="10"/>
    </row>
    <row r="344" spans="2:25" x14ac:dyDescent="0.3">
      <c r="B344" s="66" t="str">
        <f>[8]Mides!E335</f>
        <v>Ana</v>
      </c>
      <c r="C344" s="67" t="str">
        <f>[8]Mides!D335</f>
        <v>Alonso</v>
      </c>
      <c r="D344" s="68" t="str">
        <f>IF([8]Mides!F335=1,"X"," ")</f>
        <v>X</v>
      </c>
      <c r="E344" s="68" t="str">
        <f>IF([8]Mides!F335=2,"X"," ")</f>
        <v xml:space="preserve"> </v>
      </c>
      <c r="F344" s="69">
        <f>[8]Mides!B335</f>
        <v>2177534422007</v>
      </c>
      <c r="G344" s="68" t="str">
        <f>IF(AND([8]Mides!H335&gt;=1,[8]Mides!H335&lt;=14),"X"," ")</f>
        <v xml:space="preserve"> </v>
      </c>
      <c r="H344" s="68" t="str">
        <f>IF(AND([8]Mides!H335&gt;=14,[8]Mides!H335&lt;=30),"X"," ")</f>
        <v>X</v>
      </c>
      <c r="I344" s="68" t="str">
        <f>IF(AND([8]Mides!H335&gt;=31,[8]Mides!H335&lt;=60),"X","  ")</f>
        <v xml:space="preserve">  </v>
      </c>
      <c r="J344" s="68" t="str">
        <f>IF([8]Mides!H335&gt;60,"X", "  ")</f>
        <v xml:space="preserve">  </v>
      </c>
      <c r="K344" s="70">
        <f>[8]Mides!N335</f>
        <v>0</v>
      </c>
      <c r="L344" s="70">
        <f>[8]Mides!K335</f>
        <v>0</v>
      </c>
      <c r="M344" s="70">
        <f>[8]Mides!L335</f>
        <v>0</v>
      </c>
      <c r="N344" s="70" t="str">
        <f>[8]Mides!M335</f>
        <v>X</v>
      </c>
      <c r="O344" s="70">
        <f t="shared" si="5"/>
        <v>0</v>
      </c>
      <c r="P344" s="70" t="str">
        <f>[8]Mides!R335</f>
        <v>Guatemala</v>
      </c>
      <c r="Q344" s="70" t="str">
        <f>[8]Mides!S335</f>
        <v>Guatemala</v>
      </c>
      <c r="R344" s="10"/>
      <c r="S344" s="10"/>
      <c r="T344" s="10"/>
      <c r="U344" s="10"/>
      <c r="V344" s="10"/>
      <c r="W344" s="10"/>
      <c r="X344" s="10"/>
      <c r="Y344" s="10"/>
    </row>
    <row r="345" spans="2:25" x14ac:dyDescent="0.3">
      <c r="B345" s="66" t="str">
        <f>[8]Mides!E336</f>
        <v>Erick</v>
      </c>
      <c r="C345" s="67" t="str">
        <f>[8]Mides!D336</f>
        <v>Barillas</v>
      </c>
      <c r="D345" s="68" t="str">
        <f>IF([8]Mides!F336=1,"X"," ")</f>
        <v xml:space="preserve"> </v>
      </c>
      <c r="E345" s="68" t="str">
        <f>IF([8]Mides!F336=2,"X"," ")</f>
        <v>X</v>
      </c>
      <c r="F345" s="69" t="str">
        <f>[8]Mides!B336</f>
        <v>Menor de Edad</v>
      </c>
      <c r="G345" s="68" t="str">
        <f>IF(AND([8]Mides!H336&gt;=1,[8]Mides!H336&lt;=14),"X"," ")</f>
        <v>X</v>
      </c>
      <c r="H345" s="68" t="str">
        <f>IF(AND([8]Mides!H336&gt;=14,[8]Mides!H336&lt;=30),"X"," ")</f>
        <v xml:space="preserve"> </v>
      </c>
      <c r="I345" s="68" t="str">
        <f>IF(AND([8]Mides!H336&gt;=31,[8]Mides!H336&lt;=60),"X","  ")</f>
        <v xml:space="preserve">  </v>
      </c>
      <c r="J345" s="68" t="str">
        <f>IF([8]Mides!H336&gt;60,"X", "  ")</f>
        <v xml:space="preserve">  </v>
      </c>
      <c r="K345" s="70">
        <f>[8]Mides!N336</f>
        <v>0</v>
      </c>
      <c r="L345" s="70">
        <f>[8]Mides!K336</f>
        <v>0</v>
      </c>
      <c r="M345" s="70">
        <f>[8]Mides!L336</f>
        <v>0</v>
      </c>
      <c r="N345" s="70" t="str">
        <f>[8]Mides!M336</f>
        <v>X</v>
      </c>
      <c r="O345" s="70">
        <f t="shared" si="5"/>
        <v>0</v>
      </c>
      <c r="P345" s="70" t="str">
        <f>[8]Mides!R336</f>
        <v>Guatemala</v>
      </c>
      <c r="Q345" s="70" t="str">
        <f>[8]Mides!S336</f>
        <v>Guatemala</v>
      </c>
      <c r="R345" s="10"/>
      <c r="S345" s="10"/>
      <c r="T345" s="10"/>
      <c r="U345" s="10"/>
      <c r="V345" s="10"/>
      <c r="W345" s="10"/>
      <c r="X345" s="10"/>
      <c r="Y345" s="10"/>
    </row>
    <row r="346" spans="2:25" x14ac:dyDescent="0.3">
      <c r="B346" s="66" t="str">
        <f>[8]Mides!E337</f>
        <v>Kimberly</v>
      </c>
      <c r="C346" s="67" t="str">
        <f>[8]Mides!D337</f>
        <v>García</v>
      </c>
      <c r="D346" s="68" t="str">
        <f>IF([8]Mides!F337=1,"X"," ")</f>
        <v>X</v>
      </c>
      <c r="E346" s="68" t="str">
        <f>IF([8]Mides!F337=2,"X"," ")</f>
        <v xml:space="preserve"> </v>
      </c>
      <c r="F346" s="69" t="str">
        <f>[8]Mides!B337</f>
        <v>Menor de Edad</v>
      </c>
      <c r="G346" s="68" t="str">
        <f>IF(AND([8]Mides!H337&gt;=1,[8]Mides!H337&lt;=14),"X"," ")</f>
        <v>X</v>
      </c>
      <c r="H346" s="68" t="str">
        <f>IF(AND([8]Mides!H337&gt;=14,[8]Mides!H337&lt;=30),"X"," ")</f>
        <v xml:space="preserve"> </v>
      </c>
      <c r="I346" s="68" t="str">
        <f>IF(AND([8]Mides!H337&gt;=31,[8]Mides!H337&lt;=60),"X","  ")</f>
        <v xml:space="preserve">  </v>
      </c>
      <c r="J346" s="68" t="str">
        <f>IF([8]Mides!H337&gt;60,"X", "  ")</f>
        <v xml:space="preserve">  </v>
      </c>
      <c r="K346" s="70">
        <f>[8]Mides!N337</f>
        <v>0</v>
      </c>
      <c r="L346" s="70">
        <f>[8]Mides!K337</f>
        <v>0</v>
      </c>
      <c r="M346" s="70">
        <f>[8]Mides!L337</f>
        <v>0</v>
      </c>
      <c r="N346" s="70" t="str">
        <f>[8]Mides!M337</f>
        <v>X</v>
      </c>
      <c r="O346" s="70">
        <f t="shared" si="5"/>
        <v>0</v>
      </c>
      <c r="P346" s="70" t="str">
        <f>[8]Mides!R337</f>
        <v>Guatemala</v>
      </c>
      <c r="Q346" s="70" t="str">
        <f>[8]Mides!S337</f>
        <v>Guatemala</v>
      </c>
      <c r="R346" s="10"/>
      <c r="S346" s="10"/>
      <c r="T346" s="10"/>
      <c r="U346" s="10"/>
      <c r="V346" s="10"/>
      <c r="W346" s="10"/>
      <c r="X346" s="10"/>
      <c r="Y346" s="10"/>
    </row>
    <row r="347" spans="2:25" x14ac:dyDescent="0.3">
      <c r="B347" s="66" t="str">
        <f>[8]Mides!E338</f>
        <v>Calixto</v>
      </c>
      <c r="C347" s="67" t="str">
        <f>[8]Mides!D338</f>
        <v>García</v>
      </c>
      <c r="D347" s="68" t="str">
        <f>IF([8]Mides!F338=1,"X"," ")</f>
        <v xml:space="preserve"> </v>
      </c>
      <c r="E347" s="68" t="str">
        <f>IF([8]Mides!F338=2,"X"," ")</f>
        <v>X</v>
      </c>
      <c r="F347" s="69">
        <f>[8]Mides!B338</f>
        <v>1615273611416</v>
      </c>
      <c r="G347" s="68" t="str">
        <f>IF(AND([8]Mides!H338&gt;=1,[8]Mides!H338&lt;=14),"X"," ")</f>
        <v xml:space="preserve"> </v>
      </c>
      <c r="H347" s="68" t="str">
        <f>IF(AND([8]Mides!H338&gt;=14,[8]Mides!H338&lt;=30),"X"," ")</f>
        <v xml:space="preserve"> </v>
      </c>
      <c r="I347" s="68" t="str">
        <f>IF(AND([8]Mides!H338&gt;=31,[8]Mides!H338&lt;=60),"X","  ")</f>
        <v>X</v>
      </c>
      <c r="J347" s="68" t="str">
        <f>IF([8]Mides!H338&gt;60,"X", "  ")</f>
        <v xml:space="preserve">  </v>
      </c>
      <c r="K347" s="70">
        <f>[8]Mides!N338</f>
        <v>0</v>
      </c>
      <c r="L347" s="70">
        <f>[8]Mides!K338</f>
        <v>0</v>
      </c>
      <c r="M347" s="70">
        <f>[8]Mides!L338</f>
        <v>0</v>
      </c>
      <c r="N347" s="70" t="str">
        <f>[8]Mides!M338</f>
        <v>X</v>
      </c>
      <c r="O347" s="70">
        <f t="shared" si="5"/>
        <v>0</v>
      </c>
      <c r="P347" s="70" t="str">
        <f>[8]Mides!R338</f>
        <v>Quiché</v>
      </c>
      <c r="Q347" s="70" t="str">
        <f>[8]Mides!S338</f>
        <v>Sacapulas</v>
      </c>
      <c r="R347" s="10"/>
      <c r="S347" s="10"/>
      <c r="T347" s="10"/>
      <c r="U347" s="10"/>
      <c r="V347" s="10"/>
      <c r="W347" s="10"/>
      <c r="X347" s="10"/>
      <c r="Y347" s="10"/>
    </row>
    <row r="348" spans="2:25" x14ac:dyDescent="0.3">
      <c r="B348" s="66" t="str">
        <f>[8]Mides!E339</f>
        <v>Angeles</v>
      </c>
      <c r="C348" s="67" t="str">
        <f>[8]Mides!D339</f>
        <v>Barrios</v>
      </c>
      <c r="D348" s="68" t="str">
        <f>IF([8]Mides!F339=1,"X"," ")</f>
        <v>X</v>
      </c>
      <c r="E348" s="68" t="str">
        <f>IF([8]Mides!F339=2,"X"," ")</f>
        <v xml:space="preserve"> </v>
      </c>
      <c r="F348" s="69">
        <f>[8]Mides!B339</f>
        <v>1645639700101</v>
      </c>
      <c r="G348" s="68" t="str">
        <f>IF(AND([8]Mides!H339&gt;=1,[8]Mides!H339&lt;=14),"X"," ")</f>
        <v xml:space="preserve"> </v>
      </c>
      <c r="H348" s="68" t="str">
        <f>IF(AND([8]Mides!H339&gt;=14,[8]Mides!H339&lt;=30),"X"," ")</f>
        <v xml:space="preserve"> </v>
      </c>
      <c r="I348" s="68" t="str">
        <f>IF(AND([8]Mides!H339&gt;=31,[8]Mides!H339&lt;=60),"X","  ")</f>
        <v>X</v>
      </c>
      <c r="J348" s="68" t="str">
        <f>IF([8]Mides!H339&gt;60,"X", "  ")</f>
        <v xml:space="preserve">  </v>
      </c>
      <c r="K348" s="70">
        <f>[8]Mides!N339</f>
        <v>0</v>
      </c>
      <c r="L348" s="70">
        <f>[8]Mides!K339</f>
        <v>0</v>
      </c>
      <c r="M348" s="70">
        <f>[8]Mides!L339</f>
        <v>0</v>
      </c>
      <c r="N348" s="70" t="str">
        <f>[8]Mides!M339</f>
        <v>X</v>
      </c>
      <c r="O348" s="70">
        <f t="shared" si="5"/>
        <v>0</v>
      </c>
      <c r="P348" s="70" t="str">
        <f>[8]Mides!R339</f>
        <v>Guatemala</v>
      </c>
      <c r="Q348" s="70" t="str">
        <f>[8]Mides!S339</f>
        <v>Guatemala</v>
      </c>
      <c r="R348" s="10"/>
      <c r="S348" s="10"/>
      <c r="T348" s="10"/>
      <c r="U348" s="10"/>
      <c r="V348" s="10"/>
      <c r="W348" s="10"/>
      <c r="X348" s="10"/>
      <c r="Y348" s="10"/>
    </row>
    <row r="349" spans="2:25" x14ac:dyDescent="0.3">
      <c r="B349" s="66" t="str">
        <f>[8]Mides!E340</f>
        <v>Astrid</v>
      </c>
      <c r="C349" s="67" t="str">
        <f>[8]Mides!D340</f>
        <v>Reyes</v>
      </c>
      <c r="D349" s="68" t="str">
        <f>IF([8]Mides!F340=1,"X"," ")</f>
        <v>X</v>
      </c>
      <c r="E349" s="68" t="str">
        <f>IF([8]Mides!F340=2,"X"," ")</f>
        <v xml:space="preserve"> </v>
      </c>
      <c r="F349" s="69" t="str">
        <f>[8]Mides!B340</f>
        <v>Menor de Edad</v>
      </c>
      <c r="G349" s="68" t="str">
        <f>IF(AND([8]Mides!H340&gt;=1,[8]Mides!H340&lt;=14),"X"," ")</f>
        <v>X</v>
      </c>
      <c r="H349" s="68" t="str">
        <f>IF(AND([8]Mides!H340&gt;=14,[8]Mides!H340&lt;=30),"X"," ")</f>
        <v xml:space="preserve"> </v>
      </c>
      <c r="I349" s="68" t="str">
        <f>IF(AND([8]Mides!H340&gt;=31,[8]Mides!H340&lt;=60),"X","  ")</f>
        <v xml:space="preserve">  </v>
      </c>
      <c r="J349" s="68" t="str">
        <f>IF([8]Mides!H340&gt;60,"X", "  ")</f>
        <v xml:space="preserve">  </v>
      </c>
      <c r="K349" s="70">
        <f>[8]Mides!N340</f>
        <v>0</v>
      </c>
      <c r="L349" s="70">
        <f>[8]Mides!K340</f>
        <v>0</v>
      </c>
      <c r="M349" s="70">
        <f>[8]Mides!L340</f>
        <v>0</v>
      </c>
      <c r="N349" s="70" t="str">
        <f>[8]Mides!M340</f>
        <v>X</v>
      </c>
      <c r="O349" s="70">
        <f t="shared" si="5"/>
        <v>0</v>
      </c>
      <c r="P349" s="70" t="str">
        <f>[8]Mides!R340</f>
        <v>Guatemala</v>
      </c>
      <c r="Q349" s="70" t="str">
        <f>[8]Mides!S340</f>
        <v>Guatemala</v>
      </c>
      <c r="R349" s="10"/>
      <c r="S349" s="10"/>
      <c r="T349" s="10"/>
      <c r="U349" s="10"/>
      <c r="V349" s="10"/>
      <c r="W349" s="10"/>
      <c r="X349" s="10"/>
      <c r="Y349" s="10"/>
    </row>
    <row r="350" spans="2:25" x14ac:dyDescent="0.3">
      <c r="B350" s="66" t="str">
        <f>[8]Mides!E341</f>
        <v>Alvin</v>
      </c>
      <c r="C350" s="67" t="str">
        <f>[8]Mides!D341</f>
        <v>Reyes</v>
      </c>
      <c r="D350" s="68" t="str">
        <f>IF([8]Mides!F341=1,"X"," ")</f>
        <v xml:space="preserve"> </v>
      </c>
      <c r="E350" s="68" t="str">
        <f>IF([8]Mides!F341=2,"X"," ")</f>
        <v>X</v>
      </c>
      <c r="F350" s="69" t="str">
        <f>[8]Mides!B341</f>
        <v>Menor de Edad</v>
      </c>
      <c r="G350" s="68" t="str">
        <f>IF(AND([8]Mides!H341&gt;=1,[8]Mides!H341&lt;=14),"X"," ")</f>
        <v>X</v>
      </c>
      <c r="H350" s="68" t="str">
        <f>IF(AND([8]Mides!H341&gt;=14,[8]Mides!H341&lt;=30),"X"," ")</f>
        <v xml:space="preserve"> </v>
      </c>
      <c r="I350" s="68" t="str">
        <f>IF(AND([8]Mides!H341&gt;=31,[8]Mides!H341&lt;=60),"X","  ")</f>
        <v xml:space="preserve">  </v>
      </c>
      <c r="J350" s="68" t="str">
        <f>IF([8]Mides!H341&gt;60,"X", "  ")</f>
        <v xml:space="preserve">  </v>
      </c>
      <c r="K350" s="70">
        <f>[8]Mides!N341</f>
        <v>0</v>
      </c>
      <c r="L350" s="70">
        <f>[8]Mides!K341</f>
        <v>0</v>
      </c>
      <c r="M350" s="70">
        <f>[8]Mides!L341</f>
        <v>0</v>
      </c>
      <c r="N350" s="70" t="str">
        <f>[8]Mides!M341</f>
        <v>X</v>
      </c>
      <c r="O350" s="70">
        <f t="shared" si="5"/>
        <v>0</v>
      </c>
      <c r="P350" s="70" t="str">
        <f>[8]Mides!R341</f>
        <v>Guatemala</v>
      </c>
      <c r="Q350" s="70" t="str">
        <f>[8]Mides!S341</f>
        <v>Guatemala</v>
      </c>
      <c r="R350" s="10"/>
      <c r="S350" s="10"/>
      <c r="T350" s="10"/>
      <c r="U350" s="10"/>
      <c r="V350" s="10"/>
      <c r="W350" s="10"/>
      <c r="X350" s="10"/>
      <c r="Y350" s="10"/>
    </row>
    <row r="351" spans="2:25" x14ac:dyDescent="0.3">
      <c r="B351" s="66" t="str">
        <f>[8]Mides!E342</f>
        <v>Brayan</v>
      </c>
      <c r="C351" s="67" t="str">
        <f>[8]Mides!D342</f>
        <v>Reyes</v>
      </c>
      <c r="D351" s="68" t="str">
        <f>IF([8]Mides!F342=1,"X"," ")</f>
        <v xml:space="preserve"> </v>
      </c>
      <c r="E351" s="68" t="str">
        <f>IF([8]Mides!F342=2,"X"," ")</f>
        <v>X</v>
      </c>
      <c r="F351" s="69" t="str">
        <f>[8]Mides!B342</f>
        <v>Menor de Edad</v>
      </c>
      <c r="G351" s="68" t="str">
        <f>IF(AND([8]Mides!H342&gt;=1,[8]Mides!H342&lt;=14),"X"," ")</f>
        <v>X</v>
      </c>
      <c r="H351" s="68" t="str">
        <f>IF(AND([8]Mides!H342&gt;=14,[8]Mides!H342&lt;=30),"X"," ")</f>
        <v xml:space="preserve"> </v>
      </c>
      <c r="I351" s="68" t="str">
        <f>IF(AND([8]Mides!H342&gt;=31,[8]Mides!H342&lt;=60),"X","  ")</f>
        <v xml:space="preserve">  </v>
      </c>
      <c r="J351" s="68" t="str">
        <f>IF([8]Mides!H342&gt;60,"X", "  ")</f>
        <v xml:space="preserve">  </v>
      </c>
      <c r="K351" s="70">
        <f>[8]Mides!N342</f>
        <v>0</v>
      </c>
      <c r="L351" s="70">
        <f>[8]Mides!K342</f>
        <v>0</v>
      </c>
      <c r="M351" s="70">
        <f>[8]Mides!L342</f>
        <v>0</v>
      </c>
      <c r="N351" s="70" t="str">
        <f>[8]Mides!M342</f>
        <v>X</v>
      </c>
      <c r="O351" s="70">
        <f t="shared" si="5"/>
        <v>0</v>
      </c>
      <c r="P351" s="70" t="str">
        <f>[8]Mides!R342</f>
        <v>Guatemala</v>
      </c>
      <c r="Q351" s="70" t="str">
        <f>[8]Mides!S342</f>
        <v>Guatemala</v>
      </c>
      <c r="R351" s="10"/>
      <c r="S351" s="10"/>
      <c r="T351" s="10"/>
      <c r="U351" s="10"/>
      <c r="V351" s="10"/>
      <c r="W351" s="10"/>
      <c r="X351" s="10"/>
      <c r="Y351" s="10"/>
    </row>
    <row r="352" spans="2:25" x14ac:dyDescent="0.3">
      <c r="B352" s="66" t="str">
        <f>[8]Mides!E343</f>
        <v>Maria</v>
      </c>
      <c r="C352" s="67" t="str">
        <f>[8]Mides!D343</f>
        <v>Gil</v>
      </c>
      <c r="D352" s="68" t="str">
        <f>IF([8]Mides!F343=1,"X"," ")</f>
        <v>X</v>
      </c>
      <c r="E352" s="68" t="str">
        <f>IF([8]Mides!F343=2,"X"," ")</f>
        <v xml:space="preserve"> </v>
      </c>
      <c r="F352" s="69" t="str">
        <f>[8]Mides!B343</f>
        <v>Menor de Edad</v>
      </c>
      <c r="G352" s="68" t="str">
        <f>IF(AND([8]Mides!H343&gt;=1,[8]Mides!H343&lt;=14),"X"," ")</f>
        <v>X</v>
      </c>
      <c r="H352" s="68" t="str">
        <f>IF(AND([8]Mides!H343&gt;=14,[8]Mides!H343&lt;=30),"X"," ")</f>
        <v xml:space="preserve"> </v>
      </c>
      <c r="I352" s="68" t="str">
        <f>IF(AND([8]Mides!H343&gt;=31,[8]Mides!H343&lt;=60),"X","  ")</f>
        <v xml:space="preserve">  </v>
      </c>
      <c r="J352" s="68" t="str">
        <f>IF([8]Mides!H343&gt;60,"X", "  ")</f>
        <v xml:space="preserve">  </v>
      </c>
      <c r="K352" s="70">
        <f>[8]Mides!N343</f>
        <v>0</v>
      </c>
      <c r="L352" s="70">
        <f>[8]Mides!K343</f>
        <v>0</v>
      </c>
      <c r="M352" s="70">
        <f>[8]Mides!L343</f>
        <v>0</v>
      </c>
      <c r="N352" s="70" t="str">
        <f>[8]Mides!M343</f>
        <v>X</v>
      </c>
      <c r="O352" s="70">
        <f t="shared" si="5"/>
        <v>0</v>
      </c>
      <c r="P352" s="70" t="str">
        <f>[8]Mides!R343</f>
        <v>Guatemala</v>
      </c>
      <c r="Q352" s="70" t="str">
        <f>[8]Mides!S343</f>
        <v>Guatemala</v>
      </c>
      <c r="R352" s="10"/>
      <c r="S352" s="10"/>
      <c r="T352" s="10"/>
      <c r="U352" s="10"/>
      <c r="V352" s="10"/>
      <c r="W352" s="10"/>
      <c r="X352" s="10"/>
      <c r="Y352" s="10"/>
    </row>
    <row r="353" spans="2:25" x14ac:dyDescent="0.3">
      <c r="B353" s="66" t="str">
        <f>[8]Mides!E344</f>
        <v>Gabriela</v>
      </c>
      <c r="C353" s="67" t="str">
        <f>[8]Mides!D344</f>
        <v>Gil</v>
      </c>
      <c r="D353" s="68" t="str">
        <f>IF([8]Mides!F344=1,"X"," ")</f>
        <v>X</v>
      </c>
      <c r="E353" s="68" t="str">
        <f>IF([8]Mides!F344=2,"X"," ")</f>
        <v xml:space="preserve"> </v>
      </c>
      <c r="F353" s="69" t="str">
        <f>[8]Mides!B344</f>
        <v>Menor de Edad</v>
      </c>
      <c r="G353" s="68" t="str">
        <f>IF(AND([8]Mides!H344&gt;=1,[8]Mides!H344&lt;=14),"X"," ")</f>
        <v>X</v>
      </c>
      <c r="H353" s="68" t="str">
        <f>IF(AND([8]Mides!H344&gt;=14,[8]Mides!H344&lt;=30),"X"," ")</f>
        <v xml:space="preserve"> </v>
      </c>
      <c r="I353" s="68" t="str">
        <f>IF(AND([8]Mides!H344&gt;=31,[8]Mides!H344&lt;=60),"X","  ")</f>
        <v xml:space="preserve">  </v>
      </c>
      <c r="J353" s="68" t="str">
        <f>IF([8]Mides!H344&gt;60,"X", "  ")</f>
        <v xml:space="preserve">  </v>
      </c>
      <c r="K353" s="70">
        <f>[8]Mides!N344</f>
        <v>0</v>
      </c>
      <c r="L353" s="70">
        <f>[8]Mides!K344</f>
        <v>0</v>
      </c>
      <c r="M353" s="70">
        <f>[8]Mides!L344</f>
        <v>0</v>
      </c>
      <c r="N353" s="70" t="str">
        <f>[8]Mides!M344</f>
        <v>X</v>
      </c>
      <c r="O353" s="70">
        <f t="shared" si="5"/>
        <v>0</v>
      </c>
      <c r="P353" s="70" t="str">
        <f>[8]Mides!R344</f>
        <v>Guatemala</v>
      </c>
      <c r="Q353" s="70" t="str">
        <f>[8]Mides!S344</f>
        <v>Guatemala</v>
      </c>
      <c r="R353" s="10"/>
      <c r="S353" s="10"/>
      <c r="T353" s="10"/>
      <c r="U353" s="10"/>
      <c r="V353" s="10"/>
      <c r="W353" s="10"/>
      <c r="X353" s="10"/>
      <c r="Y353" s="10"/>
    </row>
    <row r="354" spans="2:25" x14ac:dyDescent="0.3">
      <c r="B354" s="66" t="str">
        <f>[8]Mides!E345</f>
        <v>Wagner</v>
      </c>
      <c r="C354" s="67" t="str">
        <f>[8]Mides!D345</f>
        <v>García</v>
      </c>
      <c r="D354" s="68" t="str">
        <f>IF([8]Mides!F345=1,"X"," ")</f>
        <v xml:space="preserve"> </v>
      </c>
      <c r="E354" s="68" t="str">
        <f>IF([8]Mides!F345=2,"X"," ")</f>
        <v>X</v>
      </c>
      <c r="F354" s="69">
        <f>[8]Mides!B345</f>
        <v>2567397810114</v>
      </c>
      <c r="G354" s="68" t="str">
        <f>IF(AND([8]Mides!H345&gt;=1,[8]Mides!H345&lt;=14),"X"," ")</f>
        <v xml:space="preserve"> </v>
      </c>
      <c r="H354" s="68" t="str">
        <f>IF(AND([8]Mides!H345&gt;=14,[8]Mides!H345&lt;=30),"X"," ")</f>
        <v>X</v>
      </c>
      <c r="I354" s="68" t="str">
        <f>IF(AND([8]Mides!H345&gt;=31,[8]Mides!H345&lt;=60),"X","  ")</f>
        <v xml:space="preserve">  </v>
      </c>
      <c r="J354" s="68" t="str">
        <f>IF([8]Mides!H345&gt;60,"X", "  ")</f>
        <v xml:space="preserve">  </v>
      </c>
      <c r="K354" s="70">
        <f>[8]Mides!N345</f>
        <v>0</v>
      </c>
      <c r="L354" s="70">
        <f>[8]Mides!K345</f>
        <v>0</v>
      </c>
      <c r="M354" s="70">
        <f>[8]Mides!L345</f>
        <v>0</v>
      </c>
      <c r="N354" s="70" t="str">
        <f>[8]Mides!M345</f>
        <v>X</v>
      </c>
      <c r="O354" s="70">
        <f t="shared" si="5"/>
        <v>0</v>
      </c>
      <c r="P354" s="70" t="str">
        <f>[8]Mides!R345</f>
        <v>Guatemala</v>
      </c>
      <c r="Q354" s="70" t="str">
        <f>[8]Mides!S345</f>
        <v>Guatemala</v>
      </c>
      <c r="R354" s="10"/>
      <c r="S354" s="10"/>
      <c r="T354" s="10"/>
      <c r="U354" s="10"/>
      <c r="V354" s="10"/>
      <c r="W354" s="10"/>
      <c r="X354" s="10"/>
      <c r="Y354" s="10"/>
    </row>
    <row r="355" spans="2:25" x14ac:dyDescent="0.3">
      <c r="B355" s="66" t="str">
        <f>[8]Mides!E346</f>
        <v>ingrid</v>
      </c>
      <c r="C355" s="67" t="str">
        <f>[8]Mides!D346</f>
        <v xml:space="preserve">Zacarìas </v>
      </c>
      <c r="D355" s="68" t="str">
        <f>IF([8]Mides!F346=1,"X"," ")</f>
        <v>X</v>
      </c>
      <c r="E355" s="68" t="str">
        <f>IF([8]Mides!F346=2,"X"," ")</f>
        <v xml:space="preserve"> </v>
      </c>
      <c r="F355" s="69">
        <f>[8]Mides!B346</f>
        <v>2598889820101</v>
      </c>
      <c r="G355" s="68" t="str">
        <f>IF(AND([8]Mides!H346&gt;=1,[8]Mides!H346&lt;=14),"X"," ")</f>
        <v xml:space="preserve"> </v>
      </c>
      <c r="H355" s="68" t="str">
        <f>IF(AND([8]Mides!H346&gt;=14,[8]Mides!H346&lt;=30),"X"," ")</f>
        <v xml:space="preserve"> </v>
      </c>
      <c r="I355" s="68" t="str">
        <f>IF(AND([8]Mides!H346&gt;=31,[8]Mides!H346&lt;=60),"X","  ")</f>
        <v>X</v>
      </c>
      <c r="J355" s="68" t="str">
        <f>IF([8]Mides!H346&gt;60,"X", "  ")</f>
        <v xml:space="preserve">  </v>
      </c>
      <c r="K355" s="70">
        <f>[8]Mides!N346</f>
        <v>0</v>
      </c>
      <c r="L355" s="70">
        <f>[8]Mides!K346</f>
        <v>0</v>
      </c>
      <c r="M355" s="70">
        <f>[8]Mides!L346</f>
        <v>0</v>
      </c>
      <c r="N355" s="70" t="str">
        <f>[8]Mides!M346</f>
        <v>X</v>
      </c>
      <c r="O355" s="70">
        <f t="shared" si="5"/>
        <v>0</v>
      </c>
      <c r="P355" s="70" t="str">
        <f>[8]Mides!R346</f>
        <v>Guatemala</v>
      </c>
      <c r="Q355" s="70" t="str">
        <f>[8]Mides!S346</f>
        <v>Guatemala</v>
      </c>
      <c r="R355" s="10"/>
      <c r="S355" s="10"/>
      <c r="T355" s="10"/>
      <c r="U355" s="10"/>
      <c r="V355" s="10"/>
      <c r="W355" s="10"/>
      <c r="X355" s="10"/>
      <c r="Y355" s="10"/>
    </row>
    <row r="356" spans="2:25" x14ac:dyDescent="0.3">
      <c r="B356" s="66" t="str">
        <f>[8]Mides!E347</f>
        <v>Maura</v>
      </c>
      <c r="C356" s="67" t="str">
        <f>[8]Mides!D347</f>
        <v>Perèz</v>
      </c>
      <c r="D356" s="68" t="str">
        <f>IF([8]Mides!F347=1,"X"," ")</f>
        <v>X</v>
      </c>
      <c r="E356" s="68" t="str">
        <f>IF([8]Mides!F347=2,"X"," ")</f>
        <v xml:space="preserve"> </v>
      </c>
      <c r="F356" s="69">
        <f>[8]Mides!B347</f>
        <v>1662427050611</v>
      </c>
      <c r="G356" s="68" t="str">
        <f>IF(AND([8]Mides!H347&gt;=1,[8]Mides!H347&lt;=14),"X"," ")</f>
        <v xml:space="preserve"> </v>
      </c>
      <c r="H356" s="68" t="str">
        <f>IF(AND([8]Mides!H347&gt;=14,[8]Mides!H347&lt;=30),"X"," ")</f>
        <v xml:space="preserve"> </v>
      </c>
      <c r="I356" s="68" t="str">
        <f>IF(AND([8]Mides!H347&gt;=31,[8]Mides!H347&lt;=60),"X","  ")</f>
        <v>X</v>
      </c>
      <c r="J356" s="68" t="str">
        <f>IF([8]Mides!H347&gt;60,"X", "  ")</f>
        <v xml:space="preserve">  </v>
      </c>
      <c r="K356" s="70">
        <f>[8]Mides!N347</f>
        <v>0</v>
      </c>
      <c r="L356" s="70">
        <f>[8]Mides!K347</f>
        <v>0</v>
      </c>
      <c r="M356" s="70">
        <f>[8]Mides!L347</f>
        <v>0</v>
      </c>
      <c r="N356" s="70" t="str">
        <f>[8]Mides!M347</f>
        <v>X</v>
      </c>
      <c r="O356" s="70">
        <f t="shared" si="5"/>
        <v>0</v>
      </c>
      <c r="P356" s="70" t="str">
        <f>[8]Mides!R347</f>
        <v>Santa Rosa</v>
      </c>
      <c r="Q356" s="70" t="str">
        <f>[8]Mides!S347</f>
        <v>Guazacapán</v>
      </c>
      <c r="R356" s="10"/>
      <c r="S356" s="10"/>
      <c r="T356" s="10"/>
      <c r="U356" s="10"/>
      <c r="V356" s="10"/>
      <c r="W356" s="10"/>
      <c r="X356" s="10"/>
      <c r="Y356" s="10"/>
    </row>
    <row r="357" spans="2:25" x14ac:dyDescent="0.3">
      <c r="B357" s="66" t="str">
        <f>[8]Mides!E348</f>
        <v>Daniela</v>
      </c>
      <c r="C357" s="67" t="str">
        <f>[8]Mides!D348</f>
        <v>Perèz</v>
      </c>
      <c r="D357" s="68" t="str">
        <f>IF([8]Mides!F348=1,"X"," ")</f>
        <v>X</v>
      </c>
      <c r="E357" s="68" t="str">
        <f>IF([8]Mides!F348=2,"X"," ")</f>
        <v xml:space="preserve"> </v>
      </c>
      <c r="F357" s="69" t="str">
        <f>[8]Mides!B348</f>
        <v>Menor de edad</v>
      </c>
      <c r="G357" s="68" t="str">
        <f>IF(AND([8]Mides!H348&gt;=1,[8]Mides!H348&lt;=14),"X"," ")</f>
        <v>X</v>
      </c>
      <c r="H357" s="68" t="str">
        <f>IF(AND([8]Mides!H348&gt;=14,[8]Mides!H348&lt;=30),"X"," ")</f>
        <v xml:space="preserve"> </v>
      </c>
      <c r="I357" s="68" t="str">
        <f>IF(AND([8]Mides!H348&gt;=31,[8]Mides!H348&lt;=60),"X","  ")</f>
        <v xml:space="preserve">  </v>
      </c>
      <c r="J357" s="68" t="str">
        <f>IF([8]Mides!H348&gt;60,"X", "  ")</f>
        <v xml:space="preserve">  </v>
      </c>
      <c r="K357" s="70">
        <f>[8]Mides!N348</f>
        <v>0</v>
      </c>
      <c r="L357" s="70">
        <f>[8]Mides!K348</f>
        <v>0</v>
      </c>
      <c r="M357" s="70">
        <f>[8]Mides!L348</f>
        <v>0</v>
      </c>
      <c r="N357" s="70" t="str">
        <f>[8]Mides!M348</f>
        <v>X</v>
      </c>
      <c r="O357" s="70">
        <f t="shared" si="5"/>
        <v>0</v>
      </c>
      <c r="P357" s="70" t="str">
        <f>[8]Mides!R348</f>
        <v>Santa Rosa</v>
      </c>
      <c r="Q357" s="70" t="str">
        <f>[8]Mides!S348</f>
        <v>Guazacapán</v>
      </c>
      <c r="R357" s="10"/>
      <c r="S357" s="10"/>
      <c r="T357" s="10"/>
      <c r="U357" s="10"/>
      <c r="V357" s="10"/>
      <c r="W357" s="10"/>
      <c r="X357" s="10"/>
      <c r="Y357" s="10"/>
    </row>
    <row r="358" spans="2:25" x14ac:dyDescent="0.3">
      <c r="B358" s="66" t="str">
        <f>[8]Mides!E349</f>
        <v>Gabriela</v>
      </c>
      <c r="C358" s="67" t="str">
        <f>[8]Mides!D349</f>
        <v>Vasquèz</v>
      </c>
      <c r="D358" s="68" t="str">
        <f>IF([8]Mides!F349=1,"X"," ")</f>
        <v>X</v>
      </c>
      <c r="E358" s="68" t="str">
        <f>IF([8]Mides!F349=2,"X"," ")</f>
        <v xml:space="preserve"> </v>
      </c>
      <c r="F358" s="69">
        <f>[8]Mides!B349</f>
        <v>1811705312010</v>
      </c>
      <c r="G358" s="68" t="str">
        <f>IF(AND([8]Mides!H349&gt;=1,[8]Mides!H349&lt;=14),"X"," ")</f>
        <v xml:space="preserve"> </v>
      </c>
      <c r="H358" s="68" t="str">
        <f>IF(AND([8]Mides!H349&gt;=14,[8]Mides!H349&lt;=30),"X"," ")</f>
        <v>X</v>
      </c>
      <c r="I358" s="68" t="str">
        <f>IF(AND([8]Mides!H349&gt;=31,[8]Mides!H349&lt;=60),"X","  ")</f>
        <v xml:space="preserve">  </v>
      </c>
      <c r="J358" s="68" t="str">
        <f>IF([8]Mides!H349&gt;60,"X", "  ")</f>
        <v xml:space="preserve">  </v>
      </c>
      <c r="K358" s="70">
        <f>[8]Mides!N349</f>
        <v>0</v>
      </c>
      <c r="L358" s="70">
        <f>[8]Mides!K349</f>
        <v>0</v>
      </c>
      <c r="M358" s="70">
        <f>[8]Mides!L349</f>
        <v>0</v>
      </c>
      <c r="N358" s="70" t="str">
        <f>[8]Mides!M349</f>
        <v>X</v>
      </c>
      <c r="O358" s="70">
        <f t="shared" si="5"/>
        <v>0</v>
      </c>
      <c r="P358" s="70" t="str">
        <f>[8]Mides!R349</f>
        <v>Guatemala</v>
      </c>
      <c r="Q358" s="70" t="str">
        <f>[8]Mides!S349</f>
        <v>Guatemala</v>
      </c>
      <c r="R358" s="10"/>
      <c r="S358" s="10"/>
      <c r="T358" s="10"/>
      <c r="U358" s="10"/>
      <c r="V358" s="10"/>
      <c r="W358" s="10"/>
      <c r="X358" s="10"/>
      <c r="Y358" s="10"/>
    </row>
    <row r="359" spans="2:25" x14ac:dyDescent="0.3">
      <c r="B359" s="66" t="str">
        <f>[8]Mides!E350</f>
        <v>Josue</v>
      </c>
      <c r="C359" s="67" t="str">
        <f>[8]Mides!D350</f>
        <v>Larios</v>
      </c>
      <c r="D359" s="68" t="str">
        <f>IF([8]Mides!F350=1,"X"," ")</f>
        <v xml:space="preserve"> </v>
      </c>
      <c r="E359" s="68" t="str">
        <f>IF([8]Mides!F350=2,"X"," ")</f>
        <v>X</v>
      </c>
      <c r="F359" s="69" t="str">
        <f>[8]Mides!B350</f>
        <v>Menor de edad</v>
      </c>
      <c r="G359" s="68" t="str">
        <f>IF(AND([8]Mides!H350&gt;=1,[8]Mides!H350&lt;=14),"X"," ")</f>
        <v>X</v>
      </c>
      <c r="H359" s="68" t="str">
        <f>IF(AND([8]Mides!H350&gt;=14,[8]Mides!H350&lt;=30),"X"," ")</f>
        <v xml:space="preserve"> </v>
      </c>
      <c r="I359" s="68" t="str">
        <f>IF(AND([8]Mides!H350&gt;=31,[8]Mides!H350&lt;=60),"X","  ")</f>
        <v xml:space="preserve">  </v>
      </c>
      <c r="J359" s="68" t="str">
        <f>IF([8]Mides!H350&gt;60,"X", "  ")</f>
        <v xml:space="preserve">  </v>
      </c>
      <c r="K359" s="70">
        <f>[8]Mides!N350</f>
        <v>0</v>
      </c>
      <c r="L359" s="70">
        <f>[8]Mides!K350</f>
        <v>0</v>
      </c>
      <c r="M359" s="70">
        <f>[8]Mides!L350</f>
        <v>0</v>
      </c>
      <c r="N359" s="70" t="str">
        <f>[8]Mides!M350</f>
        <v>X</v>
      </c>
      <c r="O359" s="70">
        <f t="shared" si="5"/>
        <v>0</v>
      </c>
      <c r="P359" s="70" t="str">
        <f>[8]Mides!R350</f>
        <v>Guatemala</v>
      </c>
      <c r="Q359" s="70" t="str">
        <f>[8]Mides!S350</f>
        <v>Guatemala</v>
      </c>
      <c r="R359" s="10"/>
      <c r="S359" s="10"/>
      <c r="T359" s="10"/>
      <c r="U359" s="10"/>
      <c r="V359" s="10"/>
      <c r="W359" s="10"/>
      <c r="X359" s="10"/>
      <c r="Y359" s="10"/>
    </row>
    <row r="360" spans="2:25" x14ac:dyDescent="0.3">
      <c r="B360" s="66" t="str">
        <f>[8]Mides!E351</f>
        <v>David</v>
      </c>
      <c r="C360" s="67" t="str">
        <f>[8]Mides!D351</f>
        <v>Larios</v>
      </c>
      <c r="D360" s="68" t="str">
        <f>IF([8]Mides!F351=1,"X"," ")</f>
        <v xml:space="preserve"> </v>
      </c>
      <c r="E360" s="68" t="str">
        <f>IF([8]Mides!F351=2,"X"," ")</f>
        <v>X</v>
      </c>
      <c r="F360" s="69" t="str">
        <f>[8]Mides!B351</f>
        <v>Menor de edad</v>
      </c>
      <c r="G360" s="68" t="str">
        <f>IF(AND([8]Mides!H351&gt;=1,[8]Mides!H351&lt;=14),"X"," ")</f>
        <v>X</v>
      </c>
      <c r="H360" s="68" t="str">
        <f>IF(AND([8]Mides!H351&gt;=14,[8]Mides!H351&lt;=30),"X"," ")</f>
        <v xml:space="preserve"> </v>
      </c>
      <c r="I360" s="68" t="str">
        <f>IF(AND([8]Mides!H351&gt;=31,[8]Mides!H351&lt;=60),"X","  ")</f>
        <v xml:space="preserve">  </v>
      </c>
      <c r="J360" s="68" t="str">
        <f>IF([8]Mides!H351&gt;60,"X", "  ")</f>
        <v xml:space="preserve">  </v>
      </c>
      <c r="K360" s="70">
        <f>[8]Mides!N351</f>
        <v>0</v>
      </c>
      <c r="L360" s="70">
        <f>[8]Mides!K351</f>
        <v>0</v>
      </c>
      <c r="M360" s="70">
        <f>[8]Mides!L351</f>
        <v>0</v>
      </c>
      <c r="N360" s="70" t="str">
        <f>[8]Mides!M351</f>
        <v>X</v>
      </c>
      <c r="O360" s="70">
        <f t="shared" si="5"/>
        <v>0</v>
      </c>
      <c r="P360" s="70" t="str">
        <f>[8]Mides!R351</f>
        <v>Guatemala</v>
      </c>
      <c r="Q360" s="70" t="str">
        <f>[8]Mides!S351</f>
        <v>Guatemala</v>
      </c>
      <c r="R360" s="10"/>
      <c r="S360" s="10"/>
      <c r="T360" s="10"/>
      <c r="U360" s="10"/>
      <c r="V360" s="10"/>
      <c r="W360" s="10"/>
      <c r="X360" s="10"/>
      <c r="Y360" s="10"/>
    </row>
    <row r="361" spans="2:25" x14ac:dyDescent="0.3">
      <c r="B361" s="66" t="str">
        <f>[8]Mides!E352</f>
        <v>Maribel</v>
      </c>
      <c r="C361" s="67" t="str">
        <f>[8]Mides!D352</f>
        <v>Samines</v>
      </c>
      <c r="D361" s="68" t="str">
        <f>IF([8]Mides!F352=1,"X"," ")</f>
        <v>X</v>
      </c>
      <c r="E361" s="68" t="str">
        <f>IF([8]Mides!F352=2,"X"," ")</f>
        <v xml:space="preserve"> </v>
      </c>
      <c r="F361" s="69">
        <f>[8]Mides!B352</f>
        <v>2471591507011</v>
      </c>
      <c r="G361" s="68" t="str">
        <f>IF(AND([8]Mides!H352&gt;=1,[8]Mides!H352&lt;=14),"X"," ")</f>
        <v xml:space="preserve"> </v>
      </c>
      <c r="H361" s="68" t="str">
        <f>IF(AND([8]Mides!H352&gt;=14,[8]Mides!H352&lt;=30),"X"," ")</f>
        <v xml:space="preserve"> </v>
      </c>
      <c r="I361" s="68" t="str">
        <f>IF(AND([8]Mides!H352&gt;=31,[8]Mides!H352&lt;=60),"X","  ")</f>
        <v>X</v>
      </c>
      <c r="J361" s="68" t="str">
        <f>IF([8]Mides!H352&gt;60,"X", "  ")</f>
        <v xml:space="preserve">  </v>
      </c>
      <c r="K361" s="70">
        <f>[8]Mides!N352</f>
        <v>0</v>
      </c>
      <c r="L361" s="70">
        <f>[8]Mides!K352</f>
        <v>0</v>
      </c>
      <c r="M361" s="70">
        <f>[8]Mides!L352</f>
        <v>0</v>
      </c>
      <c r="N361" s="70" t="str">
        <f>[8]Mides!M352</f>
        <v>X</v>
      </c>
      <c r="O361" s="70">
        <f t="shared" si="5"/>
        <v>0</v>
      </c>
      <c r="P361" s="70" t="str">
        <f>[8]Mides!R352</f>
        <v>Guatemala</v>
      </c>
      <c r="Q361" s="70" t="str">
        <f>[8]Mides!S352</f>
        <v>Guatemala</v>
      </c>
      <c r="R361" s="10"/>
      <c r="S361" s="10"/>
      <c r="T361" s="10"/>
      <c r="U361" s="10"/>
      <c r="V361" s="10"/>
      <c r="W361" s="10"/>
      <c r="X361" s="10"/>
      <c r="Y361" s="10"/>
    </row>
    <row r="362" spans="2:25" x14ac:dyDescent="0.3">
      <c r="B362" s="66" t="str">
        <f>[8]Mides!E353</f>
        <v>Dorian</v>
      </c>
      <c r="C362" s="67" t="str">
        <f>[8]Mides!D353</f>
        <v>Hernandez</v>
      </c>
      <c r="D362" s="68" t="str">
        <f>IF([8]Mides!F353=1,"X"," ")</f>
        <v xml:space="preserve"> </v>
      </c>
      <c r="E362" s="68" t="str">
        <f>IF([8]Mides!F353=2,"X"," ")</f>
        <v>X</v>
      </c>
      <c r="F362" s="69" t="str">
        <f>[8]Mides!B353</f>
        <v>Menor de edad</v>
      </c>
      <c r="G362" s="68" t="str">
        <f>IF(AND([8]Mides!H353&gt;=1,[8]Mides!H353&lt;=14),"X"," ")</f>
        <v>X</v>
      </c>
      <c r="H362" s="68" t="str">
        <f>IF(AND([8]Mides!H353&gt;=14,[8]Mides!H353&lt;=30),"X"," ")</f>
        <v xml:space="preserve"> </v>
      </c>
      <c r="I362" s="68" t="str">
        <f>IF(AND([8]Mides!H353&gt;=31,[8]Mides!H353&lt;=60),"X","  ")</f>
        <v xml:space="preserve">  </v>
      </c>
      <c r="J362" s="68" t="str">
        <f>IF([8]Mides!H353&gt;60,"X", "  ")</f>
        <v xml:space="preserve">  </v>
      </c>
      <c r="K362" s="70">
        <f>[8]Mides!N353</f>
        <v>0</v>
      </c>
      <c r="L362" s="70">
        <f>[8]Mides!K353</f>
        <v>0</v>
      </c>
      <c r="M362" s="70">
        <f>[8]Mides!L353</f>
        <v>0</v>
      </c>
      <c r="N362" s="70" t="str">
        <f>[8]Mides!M353</f>
        <v>X</v>
      </c>
      <c r="O362" s="70">
        <f t="shared" si="5"/>
        <v>0</v>
      </c>
      <c r="P362" s="70" t="str">
        <f>[8]Mides!R353</f>
        <v>Guatemala</v>
      </c>
      <c r="Q362" s="70" t="str">
        <f>[8]Mides!S353</f>
        <v>Guatemala</v>
      </c>
      <c r="R362" s="10"/>
      <c r="S362" s="10"/>
      <c r="T362" s="10"/>
      <c r="U362" s="10"/>
      <c r="V362" s="10"/>
      <c r="W362" s="10"/>
      <c r="X362" s="10"/>
      <c r="Y362" s="10"/>
    </row>
    <row r="363" spans="2:25" x14ac:dyDescent="0.3">
      <c r="B363" s="66" t="str">
        <f>[8]Mides!E354</f>
        <v>Norma</v>
      </c>
      <c r="C363" s="67" t="str">
        <f>[8]Mides!D354</f>
        <v xml:space="preserve">Cano </v>
      </c>
      <c r="D363" s="68" t="str">
        <f>IF([8]Mides!F354=1,"X"," ")</f>
        <v>X</v>
      </c>
      <c r="E363" s="68" t="str">
        <f>IF([8]Mides!F354=2,"X"," ")</f>
        <v xml:space="preserve"> </v>
      </c>
      <c r="F363" s="69">
        <f>[8]Mides!B354</f>
        <v>2422783961301</v>
      </c>
      <c r="G363" s="68" t="str">
        <f>IF(AND([8]Mides!H354&gt;=1,[8]Mides!H354&lt;=14),"X"," ")</f>
        <v xml:space="preserve"> </v>
      </c>
      <c r="H363" s="68" t="str">
        <f>IF(AND([8]Mides!H354&gt;=14,[8]Mides!H354&lt;=30),"X"," ")</f>
        <v xml:space="preserve"> </v>
      </c>
      <c r="I363" s="68" t="str">
        <f>IF(AND([8]Mides!H354&gt;=31,[8]Mides!H354&lt;=60),"X","  ")</f>
        <v>X</v>
      </c>
      <c r="J363" s="68" t="str">
        <f>IF([8]Mides!H354&gt;60,"X", "  ")</f>
        <v xml:space="preserve">  </v>
      </c>
      <c r="K363" s="70">
        <f>[8]Mides!N354</f>
        <v>0</v>
      </c>
      <c r="L363" s="70">
        <f>[8]Mides!K354</f>
        <v>0</v>
      </c>
      <c r="M363" s="70">
        <f>[8]Mides!L354</f>
        <v>0</v>
      </c>
      <c r="N363" s="70" t="str">
        <f>[8]Mides!M354</f>
        <v>X</v>
      </c>
      <c r="O363" s="70">
        <f t="shared" si="5"/>
        <v>0</v>
      </c>
      <c r="P363" s="70" t="str">
        <f>[8]Mides!R354</f>
        <v>Guatemala</v>
      </c>
      <c r="Q363" s="70" t="str">
        <f>[8]Mides!S354</f>
        <v>Guatemala</v>
      </c>
      <c r="R363" s="10"/>
      <c r="S363" s="10"/>
      <c r="T363" s="10"/>
      <c r="U363" s="10"/>
      <c r="V363" s="10"/>
      <c r="W363" s="10"/>
      <c r="X363" s="10"/>
      <c r="Y363" s="10"/>
    </row>
    <row r="364" spans="2:25" x14ac:dyDescent="0.3">
      <c r="B364" s="66" t="str">
        <f>[8]Mides!E355</f>
        <v>Hans</v>
      </c>
      <c r="C364" s="67" t="str">
        <f>[8]Mides!D355</f>
        <v>Juarez</v>
      </c>
      <c r="D364" s="68" t="str">
        <f>IF([8]Mides!F355=1,"X"," ")</f>
        <v xml:space="preserve"> </v>
      </c>
      <c r="E364" s="68" t="str">
        <f>IF([8]Mides!F355=2,"X"," ")</f>
        <v>X</v>
      </c>
      <c r="F364" s="69" t="str">
        <f>[8]Mides!B355</f>
        <v>Menor de edad</v>
      </c>
      <c r="G364" s="68" t="str">
        <f>IF(AND([8]Mides!H355&gt;=1,[8]Mides!H355&lt;=14),"X"," ")</f>
        <v>X</v>
      </c>
      <c r="H364" s="68" t="str">
        <f>IF(AND([8]Mides!H355&gt;=14,[8]Mides!H355&lt;=30),"X"," ")</f>
        <v xml:space="preserve"> </v>
      </c>
      <c r="I364" s="68" t="str">
        <f>IF(AND([8]Mides!H355&gt;=31,[8]Mides!H355&lt;=60),"X","  ")</f>
        <v xml:space="preserve">  </v>
      </c>
      <c r="J364" s="68" t="str">
        <f>IF([8]Mides!H355&gt;60,"X", "  ")</f>
        <v xml:space="preserve">  </v>
      </c>
      <c r="K364" s="70">
        <f>[8]Mides!N355</f>
        <v>0</v>
      </c>
      <c r="L364" s="70">
        <f>[8]Mides!K355</f>
        <v>0</v>
      </c>
      <c r="M364" s="70">
        <f>[8]Mides!L355</f>
        <v>0</v>
      </c>
      <c r="N364" s="70" t="str">
        <f>[8]Mides!M355</f>
        <v>X</v>
      </c>
      <c r="O364" s="70">
        <f t="shared" si="5"/>
        <v>0</v>
      </c>
      <c r="P364" s="70" t="str">
        <f>[8]Mides!R355</f>
        <v>Guatemala</v>
      </c>
      <c r="Q364" s="70" t="str">
        <f>[8]Mides!S355</f>
        <v>Guatemala</v>
      </c>
      <c r="R364" s="10"/>
      <c r="S364" s="10"/>
      <c r="T364" s="10"/>
      <c r="U364" s="10"/>
      <c r="V364" s="10"/>
      <c r="W364" s="10"/>
      <c r="X364" s="10"/>
      <c r="Y364" s="10"/>
    </row>
    <row r="365" spans="2:25" x14ac:dyDescent="0.3">
      <c r="B365" s="66" t="str">
        <f>[8]Mides!E356</f>
        <v>Luz</v>
      </c>
      <c r="C365" s="67" t="str">
        <f>[8]Mides!D356</f>
        <v>Lopez</v>
      </c>
      <c r="D365" s="68" t="str">
        <f>IF([8]Mides!F356=1,"X"," ")</f>
        <v>X</v>
      </c>
      <c r="E365" s="68" t="str">
        <f>IF([8]Mides!F356=2,"X"," ")</f>
        <v xml:space="preserve"> </v>
      </c>
      <c r="F365" s="69">
        <f>[8]Mides!B356</f>
        <v>2529080150101</v>
      </c>
      <c r="G365" s="68" t="str">
        <f>IF(AND([8]Mides!H356&gt;=1,[8]Mides!H356&lt;=14),"X"," ")</f>
        <v xml:space="preserve"> </v>
      </c>
      <c r="H365" s="68" t="str">
        <f>IF(AND([8]Mides!H356&gt;=14,[8]Mides!H356&lt;=30),"X"," ")</f>
        <v xml:space="preserve"> </v>
      </c>
      <c r="I365" s="68" t="str">
        <f>IF(AND([8]Mides!H356&gt;=31,[8]Mides!H356&lt;=60),"X","  ")</f>
        <v>X</v>
      </c>
      <c r="J365" s="68" t="str">
        <f>IF([8]Mides!H356&gt;60,"X", "  ")</f>
        <v xml:space="preserve">  </v>
      </c>
      <c r="K365" s="70">
        <f>[8]Mides!N356</f>
        <v>0</v>
      </c>
      <c r="L365" s="70">
        <f>[8]Mides!K356</f>
        <v>0</v>
      </c>
      <c r="M365" s="70">
        <f>[8]Mides!L356</f>
        <v>0</v>
      </c>
      <c r="N365" s="70" t="str">
        <f>[8]Mides!M356</f>
        <v>x</v>
      </c>
      <c r="O365" s="70">
        <f t="shared" si="5"/>
        <v>0</v>
      </c>
      <c r="P365" s="70" t="str">
        <f>[8]Mides!R356</f>
        <v>Guatemala</v>
      </c>
      <c r="Q365" s="70" t="str">
        <f>[8]Mides!S356</f>
        <v>Guatemala</v>
      </c>
      <c r="R365" s="10"/>
      <c r="S365" s="10"/>
      <c r="T365" s="10"/>
      <c r="U365" s="10"/>
      <c r="V365" s="10"/>
      <c r="W365" s="10"/>
      <c r="X365" s="10"/>
      <c r="Y365" s="10"/>
    </row>
    <row r="366" spans="2:25" x14ac:dyDescent="0.3">
      <c r="B366" s="66" t="str">
        <f>[8]Mides!E357</f>
        <v>Katia</v>
      </c>
      <c r="C366" s="67" t="str">
        <f>[8]Mides!D357</f>
        <v>Gonzalez</v>
      </c>
      <c r="D366" s="68" t="str">
        <f>IF([8]Mides!F357=1,"X"," ")</f>
        <v>X</v>
      </c>
      <c r="E366" s="68" t="str">
        <f>IF([8]Mides!F357=2,"X"," ")</f>
        <v xml:space="preserve"> </v>
      </c>
      <c r="F366" s="69">
        <f>[8]Mides!B357</f>
        <v>2215065430408</v>
      </c>
      <c r="G366" s="68" t="str">
        <f>IF(AND([8]Mides!H357&gt;=1,[8]Mides!H357&lt;=14),"X"," ")</f>
        <v xml:space="preserve"> </v>
      </c>
      <c r="H366" s="68" t="str">
        <f>IF(AND([8]Mides!H357&gt;=14,[8]Mides!H357&lt;=30),"X"," ")</f>
        <v xml:space="preserve"> </v>
      </c>
      <c r="I366" s="68" t="str">
        <f>IF(AND([8]Mides!H357&gt;=31,[8]Mides!H357&lt;=60),"X","  ")</f>
        <v>X</v>
      </c>
      <c r="J366" s="68" t="str">
        <f>IF([8]Mides!H357&gt;60,"X", "  ")</f>
        <v xml:space="preserve">  </v>
      </c>
      <c r="K366" s="70">
        <f>[8]Mides!N357</f>
        <v>0</v>
      </c>
      <c r="L366" s="70">
        <f>[8]Mides!K357</f>
        <v>0</v>
      </c>
      <c r="M366" s="70">
        <f>[8]Mides!L357</f>
        <v>0</v>
      </c>
      <c r="N366" s="70" t="str">
        <f>[8]Mides!M357</f>
        <v>x</v>
      </c>
      <c r="O366" s="70">
        <f t="shared" si="5"/>
        <v>0</v>
      </c>
      <c r="P366" s="70" t="str">
        <f>[8]Mides!R357</f>
        <v>Guatemala</v>
      </c>
      <c r="Q366" s="70" t="str">
        <f>[8]Mides!S357</f>
        <v>Guatemala</v>
      </c>
      <c r="R366" s="10"/>
      <c r="S366" s="10"/>
      <c r="T366" s="10"/>
      <c r="U366" s="10"/>
      <c r="V366" s="10"/>
      <c r="W366" s="10"/>
      <c r="X366" s="10"/>
      <c r="Y366" s="10"/>
    </row>
    <row r="367" spans="2:25" x14ac:dyDescent="0.3">
      <c r="B367" s="66" t="str">
        <f>[8]Mides!E358</f>
        <v>Wagner</v>
      </c>
      <c r="C367" s="67" t="str">
        <f>[8]Mides!D358</f>
        <v>Garcia</v>
      </c>
      <c r="D367" s="68" t="str">
        <f>IF([8]Mides!F358=1,"X"," ")</f>
        <v xml:space="preserve"> </v>
      </c>
      <c r="E367" s="68" t="str">
        <f>IF([8]Mides!F358=2,"X"," ")</f>
        <v>X</v>
      </c>
      <c r="F367" s="69">
        <f>[8]Mides!B358</f>
        <v>2567397810114</v>
      </c>
      <c r="G367" s="68" t="str">
        <f>IF(AND([8]Mides!H358&gt;=1,[8]Mides!H358&lt;=14),"X"," ")</f>
        <v xml:space="preserve"> </v>
      </c>
      <c r="H367" s="68" t="str">
        <f>IF(AND([8]Mides!H358&gt;=14,[8]Mides!H358&lt;=30),"X"," ")</f>
        <v>X</v>
      </c>
      <c r="I367" s="68" t="str">
        <f>IF(AND([8]Mides!H358&gt;=31,[8]Mides!H358&lt;=60),"X","  ")</f>
        <v xml:space="preserve">  </v>
      </c>
      <c r="J367" s="68" t="str">
        <f>IF([8]Mides!H358&gt;60,"X", "  ")</f>
        <v xml:space="preserve">  </v>
      </c>
      <c r="K367" s="70">
        <f>[8]Mides!N358</f>
        <v>0</v>
      </c>
      <c r="L367" s="70">
        <f>[8]Mides!K358</f>
        <v>0</v>
      </c>
      <c r="M367" s="70">
        <f>[8]Mides!L358</f>
        <v>0</v>
      </c>
      <c r="N367" s="70" t="str">
        <f>[8]Mides!M358</f>
        <v>x</v>
      </c>
      <c r="O367" s="70">
        <f t="shared" si="5"/>
        <v>0</v>
      </c>
      <c r="P367" s="70" t="str">
        <f>[8]Mides!R358</f>
        <v>Guatemala</v>
      </c>
      <c r="Q367" s="70" t="str">
        <f>[8]Mides!S358</f>
        <v>Guatemala</v>
      </c>
      <c r="R367" s="10"/>
      <c r="S367" s="10"/>
      <c r="T367" s="10"/>
      <c r="U367" s="10"/>
      <c r="V367" s="10"/>
      <c r="W367" s="10"/>
      <c r="X367" s="10"/>
      <c r="Y367" s="10"/>
    </row>
    <row r="368" spans="2:25" x14ac:dyDescent="0.3">
      <c r="B368" s="66" t="str">
        <f>[8]Mides!E359</f>
        <v xml:space="preserve">Josue </v>
      </c>
      <c r="C368" s="67" t="str">
        <f>[8]Mides!D359</f>
        <v>Illezcas</v>
      </c>
      <c r="D368" s="68" t="str">
        <f>IF([8]Mides!F359=1,"X"," ")</f>
        <v xml:space="preserve"> </v>
      </c>
      <c r="E368" s="68" t="str">
        <f>IF([8]Mides!F359=2,"X"," ")</f>
        <v>X</v>
      </c>
      <c r="F368" s="69" t="str">
        <f>[8]Mides!B359</f>
        <v>menor de edad</v>
      </c>
      <c r="G368" s="68" t="str">
        <f>IF(AND([8]Mides!H359&gt;=1,[8]Mides!H359&lt;=14),"X"," ")</f>
        <v>X</v>
      </c>
      <c r="H368" s="68" t="str">
        <f>IF(AND([8]Mides!H359&gt;=14,[8]Mides!H359&lt;=30),"X"," ")</f>
        <v xml:space="preserve"> </v>
      </c>
      <c r="I368" s="68" t="str">
        <f>IF(AND([8]Mides!H359&gt;=31,[8]Mides!H359&lt;=60),"X","  ")</f>
        <v xml:space="preserve">  </v>
      </c>
      <c r="J368" s="68" t="str">
        <f>IF([8]Mides!H359&gt;60,"X", "  ")</f>
        <v xml:space="preserve">  </v>
      </c>
      <c r="K368" s="70">
        <f>[8]Mides!N359</f>
        <v>0</v>
      </c>
      <c r="L368" s="70">
        <f>[8]Mides!K359</f>
        <v>0</v>
      </c>
      <c r="M368" s="70">
        <f>[8]Mides!L359</f>
        <v>0</v>
      </c>
      <c r="N368" s="70" t="str">
        <f>[8]Mides!M359</f>
        <v>x</v>
      </c>
      <c r="O368" s="70">
        <f t="shared" si="5"/>
        <v>0</v>
      </c>
      <c r="P368" s="70" t="str">
        <f>[8]Mides!R359</f>
        <v>Guatemala</v>
      </c>
      <c r="Q368" s="70" t="str">
        <f>[8]Mides!S359</f>
        <v>Guatemala</v>
      </c>
      <c r="R368" s="10"/>
      <c r="S368" s="10"/>
      <c r="T368" s="10"/>
      <c r="U368" s="10"/>
      <c r="V368" s="10"/>
      <c r="W368" s="10"/>
      <c r="X368" s="10"/>
      <c r="Y368" s="10"/>
    </row>
    <row r="369" spans="2:25" x14ac:dyDescent="0.3">
      <c r="B369" s="66" t="str">
        <f>[8]Mides!E360</f>
        <v>Franklin</v>
      </c>
      <c r="C369" s="67" t="str">
        <f>[8]Mides!D360</f>
        <v>Diaz</v>
      </c>
      <c r="D369" s="68" t="str">
        <f>IF([8]Mides!F360=1,"X"," ")</f>
        <v xml:space="preserve"> </v>
      </c>
      <c r="E369" s="68" t="str">
        <f>IF([8]Mides!F360=2,"X"," ")</f>
        <v>X</v>
      </c>
      <c r="F369" s="69" t="str">
        <f>[8]Mides!B360</f>
        <v>menor de edad</v>
      </c>
      <c r="G369" s="68" t="str">
        <f>IF(AND([8]Mides!H360&gt;=1,[8]Mides!H360&lt;=14),"X"," ")</f>
        <v>X</v>
      </c>
      <c r="H369" s="68" t="str">
        <f>IF(AND([8]Mides!H360&gt;=14,[8]Mides!H360&lt;=30),"X"," ")</f>
        <v xml:space="preserve"> </v>
      </c>
      <c r="I369" s="68" t="str">
        <f>IF(AND([8]Mides!H360&gt;=31,[8]Mides!H360&lt;=60),"X","  ")</f>
        <v xml:space="preserve">  </v>
      </c>
      <c r="J369" s="68" t="str">
        <f>IF([8]Mides!H360&gt;60,"X", "  ")</f>
        <v xml:space="preserve">  </v>
      </c>
      <c r="K369" s="70">
        <f>[8]Mides!N360</f>
        <v>0</v>
      </c>
      <c r="L369" s="70">
        <f>[8]Mides!K360</f>
        <v>0</v>
      </c>
      <c r="M369" s="70">
        <f>[8]Mides!L360</f>
        <v>0</v>
      </c>
      <c r="N369" s="70" t="str">
        <f>[8]Mides!M360</f>
        <v>x</v>
      </c>
      <c r="O369" s="70">
        <f t="shared" si="5"/>
        <v>0</v>
      </c>
      <c r="P369" s="70" t="str">
        <f>[8]Mides!R360</f>
        <v>Guatemala</v>
      </c>
      <c r="Q369" s="70" t="str">
        <f>[8]Mides!S360</f>
        <v>Guatemala</v>
      </c>
      <c r="R369" s="10"/>
      <c r="S369" s="10"/>
      <c r="T369" s="10"/>
      <c r="U369" s="10"/>
      <c r="V369" s="10"/>
      <c r="W369" s="10"/>
      <c r="X369" s="10"/>
      <c r="Y369" s="10"/>
    </row>
    <row r="370" spans="2:25" x14ac:dyDescent="0.3">
      <c r="B370" s="66" t="str">
        <f>[8]Mides!E361</f>
        <v>Kelver</v>
      </c>
      <c r="C370" s="67" t="str">
        <f>[8]Mides!D361</f>
        <v>Diaz</v>
      </c>
      <c r="D370" s="68" t="str">
        <f>IF([8]Mides!F361=1,"X"," ")</f>
        <v xml:space="preserve"> </v>
      </c>
      <c r="E370" s="68" t="str">
        <f>IF([8]Mides!F361=2,"X"," ")</f>
        <v>X</v>
      </c>
      <c r="F370" s="69" t="str">
        <f>[8]Mides!B361</f>
        <v>menor de edad</v>
      </c>
      <c r="G370" s="68" t="str">
        <f>IF(AND([8]Mides!H361&gt;=1,[8]Mides!H361&lt;=14),"X"," ")</f>
        <v>X</v>
      </c>
      <c r="H370" s="68" t="str">
        <f>IF(AND([8]Mides!H361&gt;=14,[8]Mides!H361&lt;=30),"X"," ")</f>
        <v xml:space="preserve"> </v>
      </c>
      <c r="I370" s="68" t="str">
        <f>IF(AND([8]Mides!H361&gt;=31,[8]Mides!H361&lt;=60),"X","  ")</f>
        <v xml:space="preserve">  </v>
      </c>
      <c r="J370" s="68" t="str">
        <f>IF([8]Mides!H361&gt;60,"X", "  ")</f>
        <v xml:space="preserve">  </v>
      </c>
      <c r="K370" s="70">
        <f>[8]Mides!N361</f>
        <v>0</v>
      </c>
      <c r="L370" s="70">
        <f>[8]Mides!K361</f>
        <v>0</v>
      </c>
      <c r="M370" s="70">
        <f>[8]Mides!L361</f>
        <v>0</v>
      </c>
      <c r="N370" s="70" t="str">
        <f>[8]Mides!M361</f>
        <v>x</v>
      </c>
      <c r="O370" s="70">
        <f t="shared" si="5"/>
        <v>0</v>
      </c>
      <c r="P370" s="70" t="str">
        <f>[8]Mides!R361</f>
        <v>Guatemala</v>
      </c>
      <c r="Q370" s="70" t="str">
        <f>[8]Mides!S361</f>
        <v>Guatemala</v>
      </c>
      <c r="R370" s="10"/>
      <c r="S370" s="10"/>
      <c r="T370" s="10"/>
      <c r="U370" s="10"/>
      <c r="V370" s="10"/>
      <c r="W370" s="10"/>
      <c r="X370" s="10"/>
      <c r="Y370" s="10"/>
    </row>
    <row r="371" spans="2:25" x14ac:dyDescent="0.3">
      <c r="B371" s="66" t="str">
        <f>[8]Mides!E362</f>
        <v>Sara</v>
      </c>
      <c r="C371" s="67" t="str">
        <f>[8]Mides!D362</f>
        <v>Juarez</v>
      </c>
      <c r="D371" s="68" t="str">
        <f>IF([8]Mides!F362=1,"X"," ")</f>
        <v xml:space="preserve"> </v>
      </c>
      <c r="E371" s="68" t="str">
        <f>IF([8]Mides!F362=2,"X"," ")</f>
        <v>X</v>
      </c>
      <c r="F371" s="69" t="str">
        <f>[8]Mides!B362</f>
        <v>menor de edad</v>
      </c>
      <c r="G371" s="68" t="str">
        <f>IF(AND([8]Mides!H362&gt;=1,[8]Mides!H362&lt;=14),"X"," ")</f>
        <v>X</v>
      </c>
      <c r="H371" s="68" t="str">
        <f>IF(AND([8]Mides!H362&gt;=14,[8]Mides!H362&lt;=30),"X"," ")</f>
        <v xml:space="preserve"> </v>
      </c>
      <c r="I371" s="68" t="str">
        <f>IF(AND([8]Mides!H362&gt;=31,[8]Mides!H362&lt;=60),"X","  ")</f>
        <v xml:space="preserve">  </v>
      </c>
      <c r="J371" s="68" t="str">
        <f>IF([8]Mides!H362&gt;60,"X", "  ")</f>
        <v xml:space="preserve">  </v>
      </c>
      <c r="K371" s="70">
        <f>[8]Mides!N362</f>
        <v>0</v>
      </c>
      <c r="L371" s="70">
        <f>[8]Mides!K362</f>
        <v>0</v>
      </c>
      <c r="M371" s="70">
        <f>[8]Mides!L362</f>
        <v>0</v>
      </c>
      <c r="N371" s="70" t="str">
        <f>[8]Mides!M362</f>
        <v>x</v>
      </c>
      <c r="O371" s="70">
        <f t="shared" si="5"/>
        <v>0</v>
      </c>
      <c r="P371" s="70" t="str">
        <f>[8]Mides!R362</f>
        <v>Guatemala</v>
      </c>
      <c r="Q371" s="70" t="str">
        <f>[8]Mides!S362</f>
        <v>Guatemala</v>
      </c>
      <c r="R371" s="10"/>
      <c r="S371" s="10"/>
      <c r="T371" s="10"/>
      <c r="U371" s="10"/>
      <c r="V371" s="10"/>
      <c r="W371" s="10"/>
      <c r="X371" s="10"/>
      <c r="Y371" s="10"/>
    </row>
    <row r="372" spans="2:25" x14ac:dyDescent="0.3">
      <c r="B372" s="66" t="str">
        <f>[8]Mides!E363</f>
        <v>Jose</v>
      </c>
      <c r="C372" s="67" t="str">
        <f>[8]Mides!D363</f>
        <v>Juarez</v>
      </c>
      <c r="D372" s="68" t="str">
        <f>IF([8]Mides!F363=1,"X"," ")</f>
        <v>X</v>
      </c>
      <c r="E372" s="68" t="str">
        <f>IF([8]Mides!F363=2,"X"," ")</f>
        <v xml:space="preserve"> </v>
      </c>
      <c r="F372" s="69" t="str">
        <f>[8]Mides!B363</f>
        <v>menor de edad</v>
      </c>
      <c r="G372" s="68" t="str">
        <f>IF(AND([8]Mides!H363&gt;=1,[8]Mides!H363&lt;=14),"X"," ")</f>
        <v>X</v>
      </c>
      <c r="H372" s="68" t="str">
        <f>IF(AND([8]Mides!H363&gt;=14,[8]Mides!H363&lt;=30),"X"," ")</f>
        <v xml:space="preserve"> </v>
      </c>
      <c r="I372" s="68" t="str">
        <f>IF(AND([8]Mides!H363&gt;=31,[8]Mides!H363&lt;=60),"X","  ")</f>
        <v xml:space="preserve">  </v>
      </c>
      <c r="J372" s="68" t="str">
        <f>IF([8]Mides!H363&gt;60,"X", "  ")</f>
        <v xml:space="preserve">  </v>
      </c>
      <c r="K372" s="70">
        <f>[8]Mides!N363</f>
        <v>0</v>
      </c>
      <c r="L372" s="70">
        <f>[8]Mides!K363</f>
        <v>0</v>
      </c>
      <c r="M372" s="70">
        <f>[8]Mides!L363</f>
        <v>0</v>
      </c>
      <c r="N372" s="70" t="str">
        <f>[8]Mides!M363</f>
        <v>x</v>
      </c>
      <c r="O372" s="70">
        <f t="shared" si="5"/>
        <v>0</v>
      </c>
      <c r="P372" s="70" t="str">
        <f>[8]Mides!R363</f>
        <v>Guatemala</v>
      </c>
      <c r="Q372" s="70" t="str">
        <f>[8]Mides!S363</f>
        <v>Guatemala</v>
      </c>
      <c r="R372" s="10"/>
      <c r="S372" s="10"/>
      <c r="T372" s="10"/>
      <c r="U372" s="10"/>
      <c r="V372" s="10"/>
      <c r="W372" s="10"/>
      <c r="X372" s="10"/>
      <c r="Y372" s="10"/>
    </row>
    <row r="373" spans="2:25" x14ac:dyDescent="0.3">
      <c r="B373" s="66" t="str">
        <f>[8]Mides!E364</f>
        <v>Jefri</v>
      </c>
      <c r="C373" s="67" t="str">
        <f>[8]Mides!D364</f>
        <v xml:space="preserve">Osveli </v>
      </c>
      <c r="D373" s="68" t="str">
        <f>IF([8]Mides!F364=1,"X"," ")</f>
        <v xml:space="preserve"> </v>
      </c>
      <c r="E373" s="68" t="str">
        <f>IF([8]Mides!F364=2,"X"," ")</f>
        <v>X</v>
      </c>
      <c r="F373" s="69" t="str">
        <f>[8]Mides!B364</f>
        <v xml:space="preserve">menor de edad </v>
      </c>
      <c r="G373" s="68" t="str">
        <f>IF(AND([8]Mides!H364&gt;=1,[8]Mides!H364&lt;=14),"X"," ")</f>
        <v xml:space="preserve"> </v>
      </c>
      <c r="H373" s="68" t="str">
        <f>IF(AND([8]Mides!H364&gt;=14,[8]Mides!H364&lt;=30),"X"," ")</f>
        <v>X</v>
      </c>
      <c r="I373" s="68" t="str">
        <f>IF(AND([8]Mides!H364&gt;=31,[8]Mides!H364&lt;=60),"X","  ")</f>
        <v xml:space="preserve">  </v>
      </c>
      <c r="J373" s="68" t="str">
        <f>IF([8]Mides!H364&gt;60,"X", "  ")</f>
        <v xml:space="preserve">  </v>
      </c>
      <c r="K373" s="70">
        <f>[8]Mides!N364</f>
        <v>0</v>
      </c>
      <c r="L373" s="70">
        <f>[8]Mides!K364</f>
        <v>0</v>
      </c>
      <c r="M373" s="70">
        <f>[8]Mides!L364</f>
        <v>0</v>
      </c>
      <c r="N373" s="70" t="str">
        <f>[8]Mides!M364</f>
        <v>x</v>
      </c>
      <c r="O373" s="70">
        <f t="shared" si="5"/>
        <v>0</v>
      </c>
      <c r="P373" s="70" t="str">
        <f>[8]Mides!R364</f>
        <v>Guatemala</v>
      </c>
      <c r="Q373" s="70" t="str">
        <f>[8]Mides!S364</f>
        <v>Guatemala</v>
      </c>
      <c r="R373" s="10"/>
      <c r="S373" s="10"/>
      <c r="T373" s="10"/>
      <c r="U373" s="10"/>
      <c r="V373" s="10"/>
      <c r="W373" s="10"/>
      <c r="X373" s="10"/>
      <c r="Y373" s="10"/>
    </row>
    <row r="374" spans="2:25" x14ac:dyDescent="0.3">
      <c r="B374" s="66" t="str">
        <f>[8]Mides!E365</f>
        <v>Erick</v>
      </c>
      <c r="C374" s="67" t="str">
        <f>[8]Mides!D365</f>
        <v>Rivas</v>
      </c>
      <c r="D374" s="68" t="str">
        <f>IF([8]Mides!F365=1,"X"," ")</f>
        <v xml:space="preserve"> </v>
      </c>
      <c r="E374" s="68" t="str">
        <f>IF([8]Mides!F365=2,"X"," ")</f>
        <v>X</v>
      </c>
      <c r="F374" s="69">
        <f>[8]Mides!B365</f>
        <v>2753056510101</v>
      </c>
      <c r="G374" s="68" t="str">
        <f>IF(AND([8]Mides!H365&gt;=1,[8]Mides!H365&lt;=14),"X"," ")</f>
        <v xml:space="preserve"> </v>
      </c>
      <c r="H374" s="68" t="str">
        <f>IF(AND([8]Mides!H365&gt;=14,[8]Mides!H365&lt;=30),"X"," ")</f>
        <v>X</v>
      </c>
      <c r="I374" s="68" t="str">
        <f>IF(AND([8]Mides!H365&gt;=31,[8]Mides!H365&lt;=60),"X","  ")</f>
        <v xml:space="preserve">  </v>
      </c>
      <c r="J374" s="68" t="str">
        <f>IF([8]Mides!H365&gt;60,"X", "  ")</f>
        <v xml:space="preserve">  </v>
      </c>
      <c r="K374" s="70">
        <f>[8]Mides!N365</f>
        <v>0</v>
      </c>
      <c r="L374" s="70">
        <f>[8]Mides!K365</f>
        <v>0</v>
      </c>
      <c r="M374" s="70">
        <f>[8]Mides!L365</f>
        <v>0</v>
      </c>
      <c r="N374" s="70" t="str">
        <f>[8]Mides!M365</f>
        <v>x</v>
      </c>
      <c r="O374" s="70">
        <f t="shared" si="5"/>
        <v>0</v>
      </c>
      <c r="P374" s="70" t="str">
        <f>[8]Mides!R365</f>
        <v>Guatemala</v>
      </c>
      <c r="Q374" s="70" t="str">
        <f>[8]Mides!S365</f>
        <v>Guatemala</v>
      </c>
      <c r="R374" s="10"/>
      <c r="S374" s="10"/>
      <c r="T374" s="10"/>
      <c r="U374" s="10"/>
      <c r="V374" s="10"/>
      <c r="W374" s="10"/>
      <c r="X374" s="10"/>
      <c r="Y374" s="10"/>
    </row>
    <row r="375" spans="2:25" x14ac:dyDescent="0.3">
      <c r="B375" s="66" t="str">
        <f>[8]Mides!E366</f>
        <v>Ingrid</v>
      </c>
      <c r="C375" s="67" t="str">
        <f>[8]Mides!D366</f>
        <v>Morales</v>
      </c>
      <c r="D375" s="68" t="str">
        <f>IF([8]Mides!F366=1,"X"," ")</f>
        <v>X</v>
      </c>
      <c r="E375" s="68" t="str">
        <f>IF([8]Mides!F366=2,"X"," ")</f>
        <v xml:space="preserve"> </v>
      </c>
      <c r="F375" s="69">
        <f>[8]Mides!B366</f>
        <v>2376489890101</v>
      </c>
      <c r="G375" s="68" t="str">
        <f>IF(AND([8]Mides!H366&gt;=1,[8]Mides!H366&lt;=14),"X"," ")</f>
        <v xml:space="preserve"> </v>
      </c>
      <c r="H375" s="68" t="str">
        <f>IF(AND([8]Mides!H366&gt;=14,[8]Mides!H366&lt;=30),"X"," ")</f>
        <v xml:space="preserve"> </v>
      </c>
      <c r="I375" s="68" t="str">
        <f>IF(AND([8]Mides!H366&gt;=31,[8]Mides!H366&lt;=60),"X","  ")</f>
        <v>X</v>
      </c>
      <c r="J375" s="68" t="str">
        <f>IF([8]Mides!H366&gt;60,"X", "  ")</f>
        <v xml:space="preserve">  </v>
      </c>
      <c r="K375" s="70">
        <f>[8]Mides!N366</f>
        <v>0</v>
      </c>
      <c r="L375" s="70">
        <f>[8]Mides!K366</f>
        <v>0</v>
      </c>
      <c r="M375" s="70">
        <f>[8]Mides!L366</f>
        <v>0</v>
      </c>
      <c r="N375" s="70" t="str">
        <f>[8]Mides!M366</f>
        <v>x</v>
      </c>
      <c r="O375" s="70">
        <f t="shared" si="5"/>
        <v>0</v>
      </c>
      <c r="P375" s="70" t="str">
        <f>[8]Mides!R366</f>
        <v>Guatemala</v>
      </c>
      <c r="Q375" s="70" t="str">
        <f>[8]Mides!S366</f>
        <v>Guatemala</v>
      </c>
      <c r="R375" s="10"/>
      <c r="S375" s="10"/>
      <c r="T375" s="10"/>
      <c r="U375" s="10"/>
      <c r="V375" s="10"/>
      <c r="W375" s="10"/>
      <c r="X375" s="10"/>
      <c r="Y375" s="10"/>
    </row>
    <row r="376" spans="2:25" x14ac:dyDescent="0.3">
      <c r="B376" s="66" t="str">
        <f>[8]Mides!E367</f>
        <v>Julio</v>
      </c>
      <c r="C376" s="67" t="str">
        <f>[8]Mides!D367</f>
        <v>Eraso</v>
      </c>
      <c r="D376" s="68" t="str">
        <f>IF([8]Mides!F367=1,"X"," ")</f>
        <v xml:space="preserve"> </v>
      </c>
      <c r="E376" s="68" t="str">
        <f>IF([8]Mides!F367=2,"X"," ")</f>
        <v>X</v>
      </c>
      <c r="F376" s="69" t="str">
        <f>[8]Mides!B367</f>
        <v xml:space="preserve">menor de edad </v>
      </c>
      <c r="G376" s="68" t="str">
        <f>IF(AND([8]Mides!H367&gt;=1,[8]Mides!H367&lt;=14),"X"," ")</f>
        <v>X</v>
      </c>
      <c r="H376" s="68" t="str">
        <f>IF(AND([8]Mides!H367&gt;=14,[8]Mides!H367&lt;=30),"X"," ")</f>
        <v xml:space="preserve"> </v>
      </c>
      <c r="I376" s="68" t="str">
        <f>IF(AND([8]Mides!H367&gt;=31,[8]Mides!H367&lt;=60),"X","  ")</f>
        <v xml:space="preserve">  </v>
      </c>
      <c r="J376" s="68" t="str">
        <f>IF([8]Mides!H367&gt;60,"X", "  ")</f>
        <v xml:space="preserve">  </v>
      </c>
      <c r="K376" s="70">
        <f>[8]Mides!N367</f>
        <v>0</v>
      </c>
      <c r="L376" s="70">
        <f>[8]Mides!K367</f>
        <v>0</v>
      </c>
      <c r="M376" s="70">
        <f>[8]Mides!L367</f>
        <v>0</v>
      </c>
      <c r="N376" s="70" t="str">
        <f>[8]Mides!M367</f>
        <v>x</v>
      </c>
      <c r="O376" s="70">
        <f t="shared" si="5"/>
        <v>0</v>
      </c>
      <c r="P376" s="70" t="str">
        <f>[8]Mides!R367</f>
        <v>Guatemala</v>
      </c>
      <c r="Q376" s="70" t="str">
        <f>[8]Mides!S367</f>
        <v>Guatemala</v>
      </c>
      <c r="R376" s="10"/>
      <c r="S376" s="10"/>
      <c r="T376" s="10"/>
      <c r="U376" s="10"/>
      <c r="V376" s="10"/>
      <c r="W376" s="10"/>
      <c r="X376" s="10"/>
      <c r="Y376" s="10"/>
    </row>
    <row r="377" spans="2:25" x14ac:dyDescent="0.3">
      <c r="B377" s="66" t="str">
        <f>[8]Mides!E368</f>
        <v>Fredy</v>
      </c>
      <c r="C377" s="67" t="str">
        <f>[8]Mides!D368</f>
        <v>Canel</v>
      </c>
      <c r="D377" s="68" t="str">
        <f>IF([8]Mides!F368=1,"X"," ")</f>
        <v xml:space="preserve"> </v>
      </c>
      <c r="E377" s="68" t="str">
        <f>IF([8]Mides!F368=2,"X"," ")</f>
        <v>X</v>
      </c>
      <c r="F377" s="69" t="str">
        <f>[8]Mides!B368</f>
        <v xml:space="preserve">menor de edad </v>
      </c>
      <c r="G377" s="68" t="str">
        <f>IF(AND([8]Mides!H368&gt;=1,[8]Mides!H368&lt;=14),"X"," ")</f>
        <v>X</v>
      </c>
      <c r="H377" s="68" t="str">
        <f>IF(AND([8]Mides!H368&gt;=14,[8]Mides!H368&lt;=30),"X"," ")</f>
        <v xml:space="preserve"> </v>
      </c>
      <c r="I377" s="68" t="str">
        <f>IF(AND([8]Mides!H368&gt;=31,[8]Mides!H368&lt;=60),"X","  ")</f>
        <v xml:space="preserve">  </v>
      </c>
      <c r="J377" s="68" t="str">
        <f>IF([8]Mides!H368&gt;60,"X", "  ")</f>
        <v xml:space="preserve">  </v>
      </c>
      <c r="K377" s="70">
        <f>[8]Mides!N368</f>
        <v>0</v>
      </c>
      <c r="L377" s="70">
        <f>[8]Mides!K368</f>
        <v>0</v>
      </c>
      <c r="M377" s="70">
        <f>[8]Mides!L368</f>
        <v>0</v>
      </c>
      <c r="N377" s="70" t="str">
        <f>[8]Mides!M368</f>
        <v>x</v>
      </c>
      <c r="O377" s="70">
        <f t="shared" si="5"/>
        <v>0</v>
      </c>
      <c r="P377" s="70" t="str">
        <f>[8]Mides!R368</f>
        <v>Guatemala</v>
      </c>
      <c r="Q377" s="70" t="str">
        <f>[8]Mides!S368</f>
        <v>Guatemala</v>
      </c>
      <c r="R377" s="10"/>
      <c r="S377" s="10"/>
      <c r="T377" s="10"/>
      <c r="U377" s="10"/>
      <c r="V377" s="10"/>
      <c r="W377" s="10"/>
      <c r="X377" s="10"/>
      <c r="Y377" s="10"/>
    </row>
    <row r="378" spans="2:25" x14ac:dyDescent="0.3">
      <c r="B378" s="66" t="str">
        <f>[8]Mides!E369</f>
        <v>Byron</v>
      </c>
      <c r="C378" s="67" t="str">
        <f>[8]Mides!D369</f>
        <v>Vidal</v>
      </c>
      <c r="D378" s="68" t="str">
        <f>IF([8]Mides!F369=1,"X"," ")</f>
        <v xml:space="preserve"> </v>
      </c>
      <c r="E378" s="68" t="str">
        <f>IF([8]Mides!F369=2,"X"," ")</f>
        <v>X</v>
      </c>
      <c r="F378" s="69">
        <f>[8]Mides!B369</f>
        <v>2451292270101</v>
      </c>
      <c r="G378" s="68" t="str">
        <f>IF(AND([8]Mides!H369&gt;=1,[8]Mides!H369&lt;=14),"X"," ")</f>
        <v xml:space="preserve"> </v>
      </c>
      <c r="H378" s="68" t="str">
        <f>IF(AND([8]Mides!H369&gt;=14,[8]Mides!H369&lt;=30),"X"," ")</f>
        <v xml:space="preserve"> </v>
      </c>
      <c r="I378" s="68" t="str">
        <f>IF(AND([8]Mides!H369&gt;=31,[8]Mides!H369&lt;=60),"X","  ")</f>
        <v>X</v>
      </c>
      <c r="J378" s="68" t="str">
        <f>IF([8]Mides!H369&gt;60,"X", "  ")</f>
        <v xml:space="preserve">  </v>
      </c>
      <c r="K378" s="70">
        <f>[8]Mides!N369</f>
        <v>0</v>
      </c>
      <c r="L378" s="70">
        <f>[8]Mides!K369</f>
        <v>0</v>
      </c>
      <c r="M378" s="70">
        <f>[8]Mides!L369</f>
        <v>0</v>
      </c>
      <c r="N378" s="70" t="str">
        <f>[8]Mides!M369</f>
        <v>x</v>
      </c>
      <c r="O378" s="70">
        <f t="shared" si="5"/>
        <v>0</v>
      </c>
      <c r="P378" s="70" t="str">
        <f>[8]Mides!R369</f>
        <v>Guatemala</v>
      </c>
      <c r="Q378" s="70" t="str">
        <f>[8]Mides!S369</f>
        <v>Guatemala</v>
      </c>
      <c r="R378" s="10"/>
      <c r="S378" s="10"/>
      <c r="T378" s="10"/>
      <c r="U378" s="10"/>
      <c r="V378" s="10"/>
      <c r="W378" s="10"/>
      <c r="X378" s="10"/>
      <c r="Y378" s="10"/>
    </row>
    <row r="379" spans="2:25" x14ac:dyDescent="0.3">
      <c r="B379" s="66" t="str">
        <f>[8]Mides!E370</f>
        <v>Abigail</v>
      </c>
      <c r="C379" s="67" t="str">
        <f>[8]Mides!D370</f>
        <v>Barillas</v>
      </c>
      <c r="D379" s="68" t="str">
        <f>IF([8]Mides!F370=1,"X"," ")</f>
        <v>X</v>
      </c>
      <c r="E379" s="68" t="str">
        <f>IF([8]Mides!F370=2,"X"," ")</f>
        <v xml:space="preserve"> </v>
      </c>
      <c r="F379" s="69" t="str">
        <f>[8]Mides!B370</f>
        <v>menor de edad</v>
      </c>
      <c r="G379" s="68" t="str">
        <f>IF(AND([8]Mides!H370&gt;=1,[8]Mides!H370&lt;=14),"X"," ")</f>
        <v xml:space="preserve"> </v>
      </c>
      <c r="H379" s="68" t="str">
        <f>IF(AND([8]Mides!H370&gt;=14,[8]Mides!H370&lt;=30),"X"," ")</f>
        <v>X</v>
      </c>
      <c r="I379" s="68" t="str">
        <f>IF(AND([8]Mides!H370&gt;=31,[8]Mides!H370&lt;=60),"X","  ")</f>
        <v xml:space="preserve">  </v>
      </c>
      <c r="J379" s="68" t="str">
        <f>IF([8]Mides!H370&gt;60,"X", "  ")</f>
        <v xml:space="preserve">  </v>
      </c>
      <c r="K379" s="70">
        <f>[8]Mides!N370</f>
        <v>0</v>
      </c>
      <c r="L379" s="70">
        <f>[8]Mides!K370</f>
        <v>0</v>
      </c>
      <c r="M379" s="70">
        <f>[8]Mides!L370</f>
        <v>0</v>
      </c>
      <c r="N379" s="70" t="str">
        <f>[8]Mides!M370</f>
        <v>x</v>
      </c>
      <c r="O379" s="70">
        <f t="shared" si="5"/>
        <v>0</v>
      </c>
      <c r="P379" s="70" t="str">
        <f>[8]Mides!R370</f>
        <v>Guatemala</v>
      </c>
      <c r="Q379" s="70" t="str">
        <f>[8]Mides!S370</f>
        <v>Guatemala</v>
      </c>
      <c r="R379" s="10"/>
      <c r="S379" s="10"/>
      <c r="T379" s="10"/>
      <c r="U379" s="10"/>
      <c r="V379" s="10"/>
      <c r="W379" s="10"/>
      <c r="X379" s="10"/>
      <c r="Y379" s="10"/>
    </row>
    <row r="380" spans="2:25" x14ac:dyDescent="0.3">
      <c r="B380" s="66" t="str">
        <f>[8]Mides!E371</f>
        <v>Jose</v>
      </c>
      <c r="C380" s="67" t="str">
        <f>[8]Mides!D371</f>
        <v>Penagos</v>
      </c>
      <c r="D380" s="68" t="str">
        <f>IF([8]Mides!F371=1,"X"," ")</f>
        <v xml:space="preserve"> </v>
      </c>
      <c r="E380" s="68" t="str">
        <f>IF([8]Mides!F371=2,"X"," ")</f>
        <v>X</v>
      </c>
      <c r="F380" s="69" t="str">
        <f>[8]Mides!B371</f>
        <v>menor de edad</v>
      </c>
      <c r="G380" s="68" t="str">
        <f>IF(AND([8]Mides!H371&gt;=1,[8]Mides!H371&lt;=14),"X"," ")</f>
        <v>X</v>
      </c>
      <c r="H380" s="68" t="str">
        <f>IF(AND([8]Mides!H371&gt;=14,[8]Mides!H371&lt;=30),"X"," ")</f>
        <v>X</v>
      </c>
      <c r="I380" s="68" t="str">
        <f>IF(AND([8]Mides!H371&gt;=31,[8]Mides!H371&lt;=60),"X","  ")</f>
        <v xml:space="preserve">  </v>
      </c>
      <c r="J380" s="68" t="str">
        <f>IF([8]Mides!H371&gt;60,"X", "  ")</f>
        <v xml:space="preserve">  </v>
      </c>
      <c r="K380" s="70">
        <f>[8]Mides!N371</f>
        <v>0</v>
      </c>
      <c r="L380" s="70">
        <f>[8]Mides!K371</f>
        <v>0</v>
      </c>
      <c r="M380" s="70">
        <f>[8]Mides!L371</f>
        <v>0</v>
      </c>
      <c r="N380" s="70" t="str">
        <f>[8]Mides!M371</f>
        <v>x</v>
      </c>
      <c r="O380" s="70">
        <f t="shared" si="5"/>
        <v>0</v>
      </c>
      <c r="P380" s="70" t="str">
        <f>[8]Mides!R371</f>
        <v>Guatemala</v>
      </c>
      <c r="Q380" s="70" t="str">
        <f>[8]Mides!S371</f>
        <v>Guatemala</v>
      </c>
      <c r="R380" s="10"/>
      <c r="S380" s="10"/>
      <c r="T380" s="10"/>
      <c r="U380" s="10"/>
      <c r="V380" s="10"/>
      <c r="W380" s="10"/>
      <c r="X380" s="10"/>
      <c r="Y380" s="10"/>
    </row>
    <row r="381" spans="2:25" x14ac:dyDescent="0.3">
      <c r="B381" s="66" t="str">
        <f>[8]Mides!E372</f>
        <v>Rodrigo</v>
      </c>
      <c r="C381" s="67" t="str">
        <f>[8]Mides!D372</f>
        <v>Solares</v>
      </c>
      <c r="D381" s="68" t="str">
        <f>IF([8]Mides!F372=1,"X"," ")</f>
        <v xml:space="preserve"> </v>
      </c>
      <c r="E381" s="68" t="str">
        <f>IF([8]Mides!F372=2,"X"," ")</f>
        <v>X</v>
      </c>
      <c r="F381" s="69" t="str">
        <f>[8]Mides!B372</f>
        <v>menor de edad</v>
      </c>
      <c r="G381" s="68" t="str">
        <f>IF(AND([8]Mides!H372&gt;=1,[8]Mides!H372&lt;=14),"X"," ")</f>
        <v>X</v>
      </c>
      <c r="H381" s="68" t="str">
        <f>IF(AND([8]Mides!H372&gt;=14,[8]Mides!H372&lt;=30),"X"," ")</f>
        <v xml:space="preserve"> </v>
      </c>
      <c r="I381" s="68" t="str">
        <f>IF(AND([8]Mides!H372&gt;=31,[8]Mides!H372&lt;=60),"X","  ")</f>
        <v xml:space="preserve">  </v>
      </c>
      <c r="J381" s="68" t="str">
        <f>IF([8]Mides!H372&gt;60,"X", "  ")</f>
        <v xml:space="preserve">  </v>
      </c>
      <c r="K381" s="70">
        <f>[8]Mides!N372</f>
        <v>0</v>
      </c>
      <c r="L381" s="70">
        <f>[8]Mides!K372</f>
        <v>0</v>
      </c>
      <c r="M381" s="70">
        <f>[8]Mides!L372</f>
        <v>0</v>
      </c>
      <c r="N381" s="70" t="str">
        <f>[8]Mides!M372</f>
        <v>x</v>
      </c>
      <c r="O381" s="70">
        <f t="shared" si="5"/>
        <v>0</v>
      </c>
      <c r="P381" s="70" t="str">
        <f>[8]Mides!R372</f>
        <v>Guatemala</v>
      </c>
      <c r="Q381" s="70" t="str">
        <f>[8]Mides!S372</f>
        <v>Guatemala</v>
      </c>
      <c r="R381" s="10"/>
      <c r="S381" s="10"/>
      <c r="T381" s="10"/>
      <c r="U381" s="10"/>
      <c r="V381" s="10"/>
      <c r="W381" s="10"/>
      <c r="X381" s="10"/>
      <c r="Y381" s="10"/>
    </row>
    <row r="382" spans="2:25" x14ac:dyDescent="0.3">
      <c r="B382" s="66" t="str">
        <f>[8]Mides!E373</f>
        <v xml:space="preserve">Kimberli </v>
      </c>
      <c r="C382" s="67" t="str">
        <f>[8]Mides!D373</f>
        <v xml:space="preserve">Garcia </v>
      </c>
      <c r="D382" s="68" t="str">
        <f>IF([8]Mides!F373=1,"X"," ")</f>
        <v>X</v>
      </c>
      <c r="E382" s="68" t="str">
        <f>IF([8]Mides!F373=2,"X"," ")</f>
        <v xml:space="preserve"> </v>
      </c>
      <c r="F382" s="69" t="str">
        <f>[8]Mides!B373</f>
        <v>menor de edad</v>
      </c>
      <c r="G382" s="68" t="str">
        <f>IF(AND([8]Mides!H373&gt;=1,[8]Mides!H373&lt;=14),"X"," ")</f>
        <v>X</v>
      </c>
      <c r="H382" s="68" t="str">
        <f>IF(AND([8]Mides!H373&gt;=14,[8]Mides!H373&lt;=30),"X"," ")</f>
        <v xml:space="preserve"> </v>
      </c>
      <c r="I382" s="68" t="str">
        <f>IF(AND([8]Mides!H373&gt;=31,[8]Mides!H373&lt;=60),"X","  ")</f>
        <v xml:space="preserve">  </v>
      </c>
      <c r="J382" s="68" t="str">
        <f>IF([8]Mides!H373&gt;60,"X", "  ")</f>
        <v xml:space="preserve">  </v>
      </c>
      <c r="K382" s="70">
        <f>[8]Mides!N373</f>
        <v>0</v>
      </c>
      <c r="L382" s="70">
        <f>[8]Mides!K373</f>
        <v>0</v>
      </c>
      <c r="M382" s="70">
        <f>[8]Mides!L373</f>
        <v>0</v>
      </c>
      <c r="N382" s="70" t="str">
        <f>[8]Mides!M373</f>
        <v>x</v>
      </c>
      <c r="O382" s="70">
        <f t="shared" si="5"/>
        <v>0</v>
      </c>
      <c r="P382" s="70" t="str">
        <f>[8]Mides!R373</f>
        <v>Guatemala</v>
      </c>
      <c r="Q382" s="70" t="str">
        <f>[8]Mides!S373</f>
        <v>Guatemala</v>
      </c>
      <c r="R382" s="10"/>
      <c r="S382" s="10"/>
      <c r="T382" s="10"/>
      <c r="U382" s="10"/>
      <c r="V382" s="10"/>
      <c r="W382" s="10"/>
      <c r="X382" s="10"/>
      <c r="Y382" s="10"/>
    </row>
    <row r="383" spans="2:25" x14ac:dyDescent="0.3">
      <c r="B383" s="66" t="str">
        <f>[8]Mides!E374</f>
        <v>Claudia</v>
      </c>
      <c r="C383" s="67" t="str">
        <f>[8]Mides!D374</f>
        <v xml:space="preserve">Garcia </v>
      </c>
      <c r="D383" s="68" t="str">
        <f>IF([8]Mides!F374=1,"X"," ")</f>
        <v>X</v>
      </c>
      <c r="E383" s="68" t="str">
        <f>IF([8]Mides!F374=2,"X"," ")</f>
        <v xml:space="preserve"> </v>
      </c>
      <c r="F383" s="69">
        <f>[8]Mides!B374</f>
        <v>1934662280101</v>
      </c>
      <c r="G383" s="68" t="str">
        <f>IF(AND([8]Mides!H374&gt;=1,[8]Mides!H374&lt;=14),"X"," ")</f>
        <v xml:space="preserve"> </v>
      </c>
      <c r="H383" s="68" t="str">
        <f>IF(AND([8]Mides!H374&gt;=14,[8]Mides!H374&lt;=30),"X"," ")</f>
        <v>X</v>
      </c>
      <c r="I383" s="68" t="str">
        <f>IF(AND([8]Mides!H374&gt;=31,[8]Mides!H374&lt;=60),"X","  ")</f>
        <v xml:space="preserve">  </v>
      </c>
      <c r="J383" s="68" t="str">
        <f>IF([8]Mides!H374&gt;60,"X", "  ")</f>
        <v xml:space="preserve">  </v>
      </c>
      <c r="K383" s="70">
        <f>[8]Mides!N374</f>
        <v>0</v>
      </c>
      <c r="L383" s="70">
        <f>[8]Mides!K374</f>
        <v>0</v>
      </c>
      <c r="M383" s="70">
        <f>[8]Mides!L374</f>
        <v>0</v>
      </c>
      <c r="N383" s="70" t="str">
        <f>[8]Mides!M374</f>
        <v>x</v>
      </c>
      <c r="O383" s="70">
        <f t="shared" si="5"/>
        <v>0</v>
      </c>
      <c r="P383" s="70" t="str">
        <f>[8]Mides!R374</f>
        <v>Guatemala</v>
      </c>
      <c r="Q383" s="70" t="str">
        <f>[8]Mides!S374</f>
        <v>Guatemala</v>
      </c>
      <c r="R383" s="10"/>
      <c r="S383" s="10"/>
      <c r="T383" s="10"/>
      <c r="U383" s="10"/>
      <c r="V383" s="10"/>
      <c r="W383" s="10"/>
      <c r="X383" s="10"/>
      <c r="Y383" s="10"/>
    </row>
    <row r="384" spans="2:25" x14ac:dyDescent="0.3">
      <c r="B384" s="66" t="str">
        <f>[8]Mides!E375</f>
        <v>Miriam</v>
      </c>
      <c r="C384" s="67" t="str">
        <f>[8]Mides!D375</f>
        <v>Alburez</v>
      </c>
      <c r="D384" s="68" t="str">
        <f>IF([8]Mides!F375=1,"X"," ")</f>
        <v>X</v>
      </c>
      <c r="E384" s="68" t="str">
        <f>IF([8]Mides!F375=2,"X"," ")</f>
        <v xml:space="preserve"> </v>
      </c>
      <c r="F384" s="69">
        <f>[8]Mides!B375</f>
        <v>2457699270102</v>
      </c>
      <c r="G384" s="68" t="str">
        <f>IF(AND([8]Mides!H375&gt;=1,[8]Mides!H375&lt;=14),"X"," ")</f>
        <v xml:space="preserve"> </v>
      </c>
      <c r="H384" s="68" t="str">
        <f>IF(AND([8]Mides!H375&gt;=14,[8]Mides!H375&lt;=30),"X"," ")</f>
        <v xml:space="preserve"> </v>
      </c>
      <c r="I384" s="68" t="str">
        <f>IF(AND([8]Mides!H375&gt;=31,[8]Mides!H375&lt;=60),"X","  ")</f>
        <v>X</v>
      </c>
      <c r="J384" s="68" t="str">
        <f>IF([8]Mides!H375&gt;60,"X", "  ")</f>
        <v xml:space="preserve">  </v>
      </c>
      <c r="K384" s="70">
        <f>[8]Mides!N375</f>
        <v>0</v>
      </c>
      <c r="L384" s="70">
        <f>[8]Mides!K375</f>
        <v>0</v>
      </c>
      <c r="M384" s="70">
        <f>[8]Mides!L375</f>
        <v>0</v>
      </c>
      <c r="N384" s="70" t="str">
        <f>[8]Mides!M375</f>
        <v>x</v>
      </c>
      <c r="O384" s="70">
        <f t="shared" si="5"/>
        <v>0</v>
      </c>
      <c r="P384" s="70" t="str">
        <f>[8]Mides!R375</f>
        <v>Guatemala</v>
      </c>
      <c r="Q384" s="70" t="str">
        <f>[8]Mides!S375</f>
        <v>Guatemala</v>
      </c>
      <c r="R384" s="10"/>
      <c r="S384" s="10"/>
      <c r="T384" s="10"/>
      <c r="U384" s="10"/>
      <c r="V384" s="10"/>
      <c r="W384" s="10"/>
      <c r="X384" s="10"/>
      <c r="Y384" s="10"/>
    </row>
    <row r="385" spans="2:25" x14ac:dyDescent="0.3">
      <c r="B385" s="66" t="str">
        <f>[8]Mides!E376</f>
        <v xml:space="preserve">Jhonathan </v>
      </c>
      <c r="C385" s="67" t="str">
        <f>[8]Mides!D376</f>
        <v xml:space="preserve">Cordero </v>
      </c>
      <c r="D385" s="68" t="str">
        <f>IF([8]Mides!F376=1,"X"," ")</f>
        <v xml:space="preserve"> </v>
      </c>
      <c r="E385" s="68" t="str">
        <f>IF([8]Mides!F376=2,"X"," ")</f>
        <v>X</v>
      </c>
      <c r="F385" s="69">
        <f>[8]Mides!B376</f>
        <v>3493774560101</v>
      </c>
      <c r="G385" s="68" t="str">
        <f>IF(AND([8]Mides!H376&gt;=1,[8]Mides!H376&lt;=14),"X"," ")</f>
        <v>X</v>
      </c>
      <c r="H385" s="68" t="str">
        <f>IF(AND([8]Mides!H376&gt;=14,[8]Mides!H376&lt;=30),"X"," ")</f>
        <v xml:space="preserve"> </v>
      </c>
      <c r="I385" s="68" t="str">
        <f>IF(AND([8]Mides!H376&gt;=31,[8]Mides!H376&lt;=60),"X","  ")</f>
        <v xml:space="preserve">  </v>
      </c>
      <c r="J385" s="68" t="str">
        <f>IF([8]Mides!H376&gt;60,"X", "  ")</f>
        <v xml:space="preserve">  </v>
      </c>
      <c r="K385" s="70">
        <f>[8]Mides!N376</f>
        <v>0</v>
      </c>
      <c r="L385" s="70">
        <f>[8]Mides!K376</f>
        <v>0</v>
      </c>
      <c r="M385" s="70">
        <f>[8]Mides!L376</f>
        <v>0</v>
      </c>
      <c r="N385" s="70" t="str">
        <f>[8]Mides!M376</f>
        <v>x</v>
      </c>
      <c r="O385" s="70">
        <f t="shared" si="5"/>
        <v>0</v>
      </c>
      <c r="P385" s="70" t="str">
        <f>[8]Mides!R376</f>
        <v>Guatemala</v>
      </c>
      <c r="Q385" s="70" t="str">
        <f>[8]Mides!S376</f>
        <v>Guatemala</v>
      </c>
      <c r="R385" s="10"/>
      <c r="S385" s="10"/>
      <c r="T385" s="10"/>
      <c r="U385" s="10"/>
      <c r="V385" s="10"/>
      <c r="W385" s="10"/>
      <c r="X385" s="10"/>
      <c r="Y385" s="10"/>
    </row>
    <row r="386" spans="2:25" x14ac:dyDescent="0.3">
      <c r="B386" s="66" t="str">
        <f>[8]Mides!E377</f>
        <v>Antohny</v>
      </c>
      <c r="C386" s="67" t="str">
        <f>[8]Mides!D377</f>
        <v>Alburez</v>
      </c>
      <c r="D386" s="68" t="str">
        <f>IF([8]Mides!F377=1,"X"," ")</f>
        <v xml:space="preserve"> </v>
      </c>
      <c r="E386" s="68" t="str">
        <f>IF([8]Mides!F377=2,"X"," ")</f>
        <v>X</v>
      </c>
      <c r="F386" s="69">
        <f>[8]Mides!B377</f>
        <v>2044526000108</v>
      </c>
      <c r="G386" s="68" t="str">
        <f>IF(AND([8]Mides!H377&gt;=1,[8]Mides!H377&lt;=14),"X"," ")</f>
        <v>X</v>
      </c>
      <c r="H386" s="68" t="str">
        <f>IF(AND([8]Mides!H377&gt;=14,[8]Mides!H377&lt;=30),"X"," ")</f>
        <v xml:space="preserve"> </v>
      </c>
      <c r="I386" s="68" t="str">
        <f>IF(AND([8]Mides!H377&gt;=31,[8]Mides!H377&lt;=60),"X","  ")</f>
        <v xml:space="preserve">  </v>
      </c>
      <c r="J386" s="68" t="str">
        <f>IF([8]Mides!H377&gt;60,"X", "  ")</f>
        <v xml:space="preserve">  </v>
      </c>
      <c r="K386" s="70">
        <f>[8]Mides!N377</f>
        <v>0</v>
      </c>
      <c r="L386" s="70">
        <f>[8]Mides!K377</f>
        <v>0</v>
      </c>
      <c r="M386" s="70">
        <f>[8]Mides!L377</f>
        <v>0</v>
      </c>
      <c r="N386" s="70" t="str">
        <f>[8]Mides!M377</f>
        <v>x</v>
      </c>
      <c r="O386" s="70">
        <f t="shared" si="5"/>
        <v>0</v>
      </c>
      <c r="P386" s="70" t="str">
        <f>[8]Mides!R377</f>
        <v>Guatemala</v>
      </c>
      <c r="Q386" s="70" t="str">
        <f>[8]Mides!S377</f>
        <v>Guatemala</v>
      </c>
      <c r="R386" s="10"/>
      <c r="S386" s="10"/>
      <c r="T386" s="10"/>
      <c r="U386" s="10"/>
      <c r="V386" s="10"/>
      <c r="W386" s="10"/>
      <c r="X386" s="10"/>
      <c r="Y386" s="10"/>
    </row>
    <row r="387" spans="2:25" x14ac:dyDescent="0.3">
      <c r="B387" s="66" t="str">
        <f>[8]Mides!E378</f>
        <v>Jurgem</v>
      </c>
      <c r="C387" s="67" t="str">
        <f>[8]Mides!D378</f>
        <v xml:space="preserve">Cordero </v>
      </c>
      <c r="D387" s="68" t="str">
        <f>IF([8]Mides!F378=1,"X"," ")</f>
        <v xml:space="preserve"> </v>
      </c>
      <c r="E387" s="68" t="str">
        <f>IF([8]Mides!F378=2,"X"," ")</f>
        <v>X</v>
      </c>
      <c r="F387" s="69">
        <f>[8]Mides!B378</f>
        <v>0</v>
      </c>
      <c r="G387" s="68" t="str">
        <f>IF(AND([8]Mides!H378&gt;=1,[8]Mides!H378&lt;=14),"X"," ")</f>
        <v>X</v>
      </c>
      <c r="H387" s="68" t="str">
        <f>IF(AND([8]Mides!H378&gt;=14,[8]Mides!H378&lt;=30),"X"," ")</f>
        <v xml:space="preserve"> </v>
      </c>
      <c r="I387" s="68" t="str">
        <f>IF(AND([8]Mides!H378&gt;=31,[8]Mides!H378&lt;=60),"X","  ")</f>
        <v xml:space="preserve">  </v>
      </c>
      <c r="J387" s="68" t="str">
        <f>IF([8]Mides!H378&gt;60,"X", "  ")</f>
        <v xml:space="preserve">  </v>
      </c>
      <c r="K387" s="70">
        <f>[8]Mides!N378</f>
        <v>0</v>
      </c>
      <c r="L387" s="70">
        <f>[8]Mides!K378</f>
        <v>0</v>
      </c>
      <c r="M387" s="70">
        <f>[8]Mides!L378</f>
        <v>0</v>
      </c>
      <c r="N387" s="70" t="str">
        <f>[8]Mides!M378</f>
        <v>x</v>
      </c>
      <c r="O387" s="70">
        <f t="shared" si="5"/>
        <v>0</v>
      </c>
      <c r="P387" s="70" t="str">
        <f>[8]Mides!R378</f>
        <v>Guatemala</v>
      </c>
      <c r="Q387" s="70" t="str">
        <f>[8]Mides!S378</f>
        <v>Guatemala</v>
      </c>
      <c r="R387" s="10"/>
      <c r="S387" s="10"/>
      <c r="T387" s="10"/>
      <c r="U387" s="10"/>
      <c r="V387" s="10"/>
      <c r="W387" s="10"/>
      <c r="X387" s="10"/>
      <c r="Y387" s="10"/>
    </row>
    <row r="388" spans="2:25" x14ac:dyDescent="0.3">
      <c r="B388" s="66" t="str">
        <f>[8]Mides!E379</f>
        <v>Alex</v>
      </c>
      <c r="C388" s="67" t="str">
        <f>[8]Mides!D379</f>
        <v>Chicas</v>
      </c>
      <c r="D388" s="68" t="str">
        <f>IF([8]Mides!F379=1,"X"," ")</f>
        <v xml:space="preserve"> </v>
      </c>
      <c r="E388" s="68" t="str">
        <f>IF([8]Mides!F379=2,"X"," ")</f>
        <v>X</v>
      </c>
      <c r="F388" s="69">
        <f>[8]Mides!B379</f>
        <v>0</v>
      </c>
      <c r="G388" s="68" t="str">
        <f>IF(AND([8]Mides!H379&gt;=1,[8]Mides!H379&lt;=14),"X"," ")</f>
        <v>X</v>
      </c>
      <c r="H388" s="68" t="str">
        <f>IF(AND([8]Mides!H379&gt;=14,[8]Mides!H379&lt;=30),"X"," ")</f>
        <v xml:space="preserve"> </v>
      </c>
      <c r="I388" s="68" t="str">
        <f>IF(AND([8]Mides!H379&gt;=31,[8]Mides!H379&lt;=60),"X","  ")</f>
        <v xml:space="preserve">  </v>
      </c>
      <c r="J388" s="68" t="str">
        <f>IF([8]Mides!H379&gt;60,"X", "  ")</f>
        <v xml:space="preserve">  </v>
      </c>
      <c r="K388" s="70">
        <f>[8]Mides!N379</f>
        <v>0</v>
      </c>
      <c r="L388" s="70">
        <f>[8]Mides!K379</f>
        <v>0</v>
      </c>
      <c r="M388" s="70">
        <f>[8]Mides!L379</f>
        <v>0</v>
      </c>
      <c r="N388" s="70" t="str">
        <f>[8]Mides!M379</f>
        <v>x</v>
      </c>
      <c r="O388" s="70">
        <f t="shared" si="5"/>
        <v>0</v>
      </c>
      <c r="P388" s="70" t="str">
        <f>[8]Mides!R379</f>
        <v>Guatemala</v>
      </c>
      <c r="Q388" s="70" t="str">
        <f>[8]Mides!S379</f>
        <v>Guatemala</v>
      </c>
      <c r="R388" s="10"/>
      <c r="S388" s="10"/>
      <c r="T388" s="10"/>
      <c r="U388" s="10"/>
      <c r="V388" s="10"/>
      <c r="W388" s="10"/>
      <c r="X388" s="10"/>
      <c r="Y388" s="10"/>
    </row>
    <row r="389" spans="2:25" x14ac:dyDescent="0.3">
      <c r="B389" s="66" t="str">
        <f>[8]Mides!E380</f>
        <v>Kevin</v>
      </c>
      <c r="C389" s="67" t="str">
        <f>[8]Mides!D380</f>
        <v>Chicas</v>
      </c>
      <c r="D389" s="68" t="str">
        <f>IF([8]Mides!F380=1,"X"," ")</f>
        <v xml:space="preserve"> </v>
      </c>
      <c r="E389" s="68" t="str">
        <f>IF([8]Mides!F380=2,"X"," ")</f>
        <v>X</v>
      </c>
      <c r="F389" s="69">
        <f>[8]Mides!B380</f>
        <v>3010776140101</v>
      </c>
      <c r="G389" s="68" t="str">
        <f>IF(AND([8]Mides!H380&gt;=1,[8]Mides!H380&lt;=14),"X"," ")</f>
        <v>X</v>
      </c>
      <c r="H389" s="68" t="str">
        <f>IF(AND([8]Mides!H380&gt;=14,[8]Mides!H380&lt;=30),"X"," ")</f>
        <v>X</v>
      </c>
      <c r="I389" s="68" t="str">
        <f>IF(AND([8]Mides!H380&gt;=31,[8]Mides!H380&lt;=60),"X","  ")</f>
        <v xml:space="preserve">  </v>
      </c>
      <c r="J389" s="68" t="str">
        <f>IF([8]Mides!H380&gt;60,"X", "  ")</f>
        <v xml:space="preserve">  </v>
      </c>
      <c r="K389" s="70">
        <f>[8]Mides!N380</f>
        <v>0</v>
      </c>
      <c r="L389" s="70">
        <f>[8]Mides!K380</f>
        <v>0</v>
      </c>
      <c r="M389" s="70">
        <f>[8]Mides!L380</f>
        <v>0</v>
      </c>
      <c r="N389" s="70" t="str">
        <f>[8]Mides!M380</f>
        <v>x</v>
      </c>
      <c r="O389" s="70">
        <f t="shared" si="5"/>
        <v>0</v>
      </c>
      <c r="P389" s="70" t="str">
        <f>[8]Mides!R380</f>
        <v>Guatemala</v>
      </c>
      <c r="Q389" s="70" t="str">
        <f>[8]Mides!S380</f>
        <v>Guatemala</v>
      </c>
      <c r="R389" s="10"/>
      <c r="S389" s="10"/>
      <c r="T389" s="10"/>
      <c r="U389" s="10"/>
      <c r="V389" s="10"/>
      <c r="W389" s="10"/>
      <c r="X389" s="10"/>
      <c r="Y389" s="10"/>
    </row>
    <row r="390" spans="2:25" x14ac:dyDescent="0.3">
      <c r="B390" s="66" t="str">
        <f>[8]Mides!E381</f>
        <v>Alex</v>
      </c>
      <c r="C390" s="67" t="str">
        <f>[8]Mides!D381</f>
        <v>Chicas</v>
      </c>
      <c r="D390" s="68" t="str">
        <f>IF([8]Mides!F381=1,"X"," ")</f>
        <v xml:space="preserve"> </v>
      </c>
      <c r="E390" s="68" t="str">
        <f>IF([8]Mides!F381=2,"X"," ")</f>
        <v>X</v>
      </c>
      <c r="F390" s="69">
        <f>[8]Mides!B381</f>
        <v>0</v>
      </c>
      <c r="G390" s="68" t="str">
        <f>IF(AND([8]Mides!H381&gt;=1,[8]Mides!H381&lt;=14),"X"," ")</f>
        <v>X</v>
      </c>
      <c r="H390" s="68" t="str">
        <f>IF(AND([8]Mides!H381&gt;=14,[8]Mides!H381&lt;=30),"X"," ")</f>
        <v xml:space="preserve"> </v>
      </c>
      <c r="I390" s="68" t="str">
        <f>IF(AND([8]Mides!H381&gt;=31,[8]Mides!H381&lt;=60),"X","  ")</f>
        <v xml:space="preserve">  </v>
      </c>
      <c r="J390" s="68" t="str">
        <f>IF([8]Mides!H381&gt;60,"X", "  ")</f>
        <v xml:space="preserve">  </v>
      </c>
      <c r="K390" s="70">
        <f>[8]Mides!N381</f>
        <v>0</v>
      </c>
      <c r="L390" s="70">
        <f>[8]Mides!K381</f>
        <v>0</v>
      </c>
      <c r="M390" s="70">
        <f>[8]Mides!L381</f>
        <v>0</v>
      </c>
      <c r="N390" s="70" t="str">
        <f>[8]Mides!M381</f>
        <v>x</v>
      </c>
      <c r="O390" s="70">
        <f t="shared" si="5"/>
        <v>0</v>
      </c>
      <c r="P390" s="70" t="str">
        <f>[8]Mides!R381</f>
        <v>Guatemala</v>
      </c>
      <c r="Q390" s="70" t="str">
        <f>[8]Mides!S381</f>
        <v>Guatemala</v>
      </c>
      <c r="R390" s="10"/>
      <c r="S390" s="10"/>
      <c r="T390" s="10"/>
      <c r="U390" s="10"/>
      <c r="V390" s="10"/>
      <c r="W390" s="10"/>
      <c r="X390" s="10"/>
      <c r="Y390" s="10"/>
    </row>
    <row r="391" spans="2:25" x14ac:dyDescent="0.3">
      <c r="B391" s="66" t="str">
        <f>[8]Mides!E382</f>
        <v>Luis</v>
      </c>
      <c r="C391" s="67" t="str">
        <f>[8]Mides!D382</f>
        <v>Chicas</v>
      </c>
      <c r="D391" s="68" t="str">
        <f>IF([8]Mides!F382=1,"X"," ")</f>
        <v xml:space="preserve"> </v>
      </c>
      <c r="E391" s="68" t="str">
        <f>IF([8]Mides!F382=2,"X"," ")</f>
        <v>X</v>
      </c>
      <c r="F391" s="69">
        <f>[8]Mides!B382</f>
        <v>2009656970101</v>
      </c>
      <c r="G391" s="68" t="str">
        <f>IF(AND([8]Mides!H382&gt;=1,[8]Mides!H382&lt;=14),"X"," ")</f>
        <v>X</v>
      </c>
      <c r="H391" s="68" t="str">
        <f>IF(AND([8]Mides!H382&gt;=14,[8]Mides!H382&lt;=30),"X"," ")</f>
        <v xml:space="preserve"> </v>
      </c>
      <c r="I391" s="68" t="str">
        <f>IF(AND([8]Mides!H382&gt;=31,[8]Mides!H382&lt;=60),"X","  ")</f>
        <v xml:space="preserve">  </v>
      </c>
      <c r="J391" s="68" t="str">
        <f>IF([8]Mides!H382&gt;60,"X", "  ")</f>
        <v xml:space="preserve">  </v>
      </c>
      <c r="K391" s="70">
        <f>[8]Mides!N382</f>
        <v>0</v>
      </c>
      <c r="L391" s="70">
        <f>[8]Mides!K382</f>
        <v>0</v>
      </c>
      <c r="M391" s="70">
        <f>[8]Mides!L382</f>
        <v>0</v>
      </c>
      <c r="N391" s="70" t="str">
        <f>[8]Mides!M382</f>
        <v>x</v>
      </c>
      <c r="O391" s="70">
        <f t="shared" si="5"/>
        <v>0</v>
      </c>
      <c r="P391" s="70" t="str">
        <f>[8]Mides!R382</f>
        <v>Guatemala</v>
      </c>
      <c r="Q391" s="70" t="str">
        <f>[8]Mides!S382</f>
        <v>Guatemala</v>
      </c>
      <c r="R391" s="10"/>
      <c r="S391" s="10"/>
      <c r="T391" s="10"/>
      <c r="U391" s="10"/>
      <c r="V391" s="10"/>
      <c r="W391" s="10"/>
      <c r="X391" s="10"/>
      <c r="Y391" s="10"/>
    </row>
    <row r="392" spans="2:25" x14ac:dyDescent="0.3">
      <c r="B392" s="66" t="str">
        <f>[8]Mides!E383</f>
        <v>Luis</v>
      </c>
      <c r="C392" s="67" t="str">
        <f>[8]Mides!D383</f>
        <v>Chicas</v>
      </c>
      <c r="D392" s="68" t="str">
        <f>IF([8]Mides!F383=1,"X"," ")</f>
        <v xml:space="preserve"> </v>
      </c>
      <c r="E392" s="68" t="str">
        <f>IF([8]Mides!F383=2,"X"," ")</f>
        <v>X</v>
      </c>
      <c r="F392" s="69">
        <f>[8]Mides!B383</f>
        <v>2009656970101</v>
      </c>
      <c r="G392" s="68" t="str">
        <f>IF(AND([8]Mides!H383&gt;=1,[8]Mides!H383&lt;=14),"X"," ")</f>
        <v>X</v>
      </c>
      <c r="H392" s="68" t="str">
        <f>IF(AND([8]Mides!H383&gt;=14,[8]Mides!H383&lt;=30),"X"," ")</f>
        <v xml:space="preserve"> </v>
      </c>
      <c r="I392" s="68" t="str">
        <f>IF(AND([8]Mides!H383&gt;=31,[8]Mides!H383&lt;=60),"X","  ")</f>
        <v xml:space="preserve">  </v>
      </c>
      <c r="J392" s="68" t="str">
        <f>IF([8]Mides!H383&gt;60,"X", "  ")</f>
        <v xml:space="preserve">  </v>
      </c>
      <c r="K392" s="70">
        <f>[8]Mides!N383</f>
        <v>0</v>
      </c>
      <c r="L392" s="70">
        <f>[8]Mides!K383</f>
        <v>0</v>
      </c>
      <c r="M392" s="70">
        <f>[8]Mides!L383</f>
        <v>0</v>
      </c>
      <c r="N392" s="70" t="str">
        <f>[8]Mides!M383</f>
        <v>x</v>
      </c>
      <c r="O392" s="70">
        <f t="shared" si="5"/>
        <v>0</v>
      </c>
      <c r="P392" s="70" t="str">
        <f>[8]Mides!R383</f>
        <v>Guatemala</v>
      </c>
      <c r="Q392" s="70" t="str">
        <f>[8]Mides!S383</f>
        <v>Guatemala</v>
      </c>
      <c r="R392" s="10"/>
      <c r="S392" s="10"/>
      <c r="T392" s="10"/>
      <c r="U392" s="10"/>
      <c r="V392" s="10"/>
      <c r="W392" s="10"/>
      <c r="X392" s="10"/>
      <c r="Y392" s="10"/>
    </row>
    <row r="393" spans="2:25" x14ac:dyDescent="0.3">
      <c r="B393" s="66" t="str">
        <f>[8]Mides!E384</f>
        <v>Kevin</v>
      </c>
      <c r="C393" s="67" t="str">
        <f>[8]Mides!D384</f>
        <v>Chicas</v>
      </c>
      <c r="D393" s="68" t="str">
        <f>IF([8]Mides!F384=1,"X"," ")</f>
        <v xml:space="preserve"> </v>
      </c>
      <c r="E393" s="68" t="str">
        <f>IF([8]Mides!F384=2,"X"," ")</f>
        <v>X</v>
      </c>
      <c r="F393" s="69">
        <f>[8]Mides!B384</f>
        <v>3010776140101</v>
      </c>
      <c r="G393" s="68" t="str">
        <f>IF(AND([8]Mides!H384&gt;=1,[8]Mides!H384&lt;=14),"X"," ")</f>
        <v>X</v>
      </c>
      <c r="H393" s="68" t="str">
        <f>IF(AND([8]Mides!H384&gt;=14,[8]Mides!H384&lt;=30),"X"," ")</f>
        <v>X</v>
      </c>
      <c r="I393" s="68" t="str">
        <f>IF(AND([8]Mides!H384&gt;=31,[8]Mides!H384&lt;=60),"X","  ")</f>
        <v xml:space="preserve">  </v>
      </c>
      <c r="J393" s="68" t="str">
        <f>IF([8]Mides!H384&gt;60,"X", "  ")</f>
        <v xml:space="preserve">  </v>
      </c>
      <c r="K393" s="70">
        <f>[8]Mides!N384</f>
        <v>0</v>
      </c>
      <c r="L393" s="70">
        <f>[8]Mides!K384</f>
        <v>0</v>
      </c>
      <c r="M393" s="70">
        <f>[8]Mides!L384</f>
        <v>0</v>
      </c>
      <c r="N393" s="70" t="str">
        <f>[8]Mides!M384</f>
        <v>x</v>
      </c>
      <c r="O393" s="70">
        <f t="shared" si="5"/>
        <v>0</v>
      </c>
      <c r="P393" s="70" t="str">
        <f>[8]Mides!R384</f>
        <v>Guatemala</v>
      </c>
      <c r="Q393" s="70" t="str">
        <f>[8]Mides!S384</f>
        <v>Guatemala</v>
      </c>
      <c r="R393" s="10"/>
      <c r="S393" s="10"/>
      <c r="T393" s="10"/>
      <c r="U393" s="10"/>
      <c r="V393" s="10"/>
      <c r="W393" s="10"/>
      <c r="X393" s="10"/>
      <c r="Y393" s="10"/>
    </row>
    <row r="394" spans="2:25" x14ac:dyDescent="0.3">
      <c r="B394" s="66" t="str">
        <f>[8]Mides!E385</f>
        <v>Walter</v>
      </c>
      <c r="C394" s="67" t="str">
        <f>[8]Mides!D385</f>
        <v xml:space="preserve">Gonzalez </v>
      </c>
      <c r="D394" s="68" t="str">
        <f>IF([8]Mides!F385=1,"X"," ")</f>
        <v xml:space="preserve"> </v>
      </c>
      <c r="E394" s="68" t="str">
        <f>IF([8]Mides!F385=2,"X"," ")</f>
        <v>X</v>
      </c>
      <c r="F394" s="69">
        <f>[8]Mides!B385</f>
        <v>512200601364</v>
      </c>
      <c r="G394" s="68" t="str">
        <f>IF(AND([8]Mides!H385&gt;=1,[8]Mides!H385&lt;=14),"X"," ")</f>
        <v>X</v>
      </c>
      <c r="H394" s="68" t="str">
        <f>IF(AND([8]Mides!H385&gt;=14,[8]Mides!H385&lt;=30),"X"," ")</f>
        <v xml:space="preserve"> </v>
      </c>
      <c r="I394" s="68" t="str">
        <f>IF(AND([8]Mides!H385&gt;=31,[8]Mides!H385&lt;=60),"X","  ")</f>
        <v xml:space="preserve">  </v>
      </c>
      <c r="J394" s="68" t="str">
        <f>IF([8]Mides!H385&gt;60,"X", "  ")</f>
        <v xml:space="preserve">  </v>
      </c>
      <c r="K394" s="70">
        <f>[8]Mides!N385</f>
        <v>0</v>
      </c>
      <c r="L394" s="70">
        <f>[8]Mides!K385</f>
        <v>0</v>
      </c>
      <c r="M394" s="70">
        <f>[8]Mides!L385</f>
        <v>0</v>
      </c>
      <c r="N394" s="70" t="str">
        <f>[8]Mides!M385</f>
        <v>x</v>
      </c>
      <c r="O394" s="70">
        <f t="shared" si="5"/>
        <v>0</v>
      </c>
      <c r="P394" s="70" t="str">
        <f>[8]Mides!R385</f>
        <v>Guatemala</v>
      </c>
      <c r="Q394" s="70" t="str">
        <f>[8]Mides!S385</f>
        <v>Guatemala</v>
      </c>
      <c r="R394" s="10"/>
      <c r="S394" s="10"/>
      <c r="T394" s="10"/>
      <c r="U394" s="10"/>
      <c r="V394" s="10"/>
      <c r="W394" s="10"/>
      <c r="X394" s="10"/>
      <c r="Y394" s="10"/>
    </row>
    <row r="395" spans="2:25" x14ac:dyDescent="0.3">
      <c r="B395" s="66" t="str">
        <f>[8]Mides!E386</f>
        <v>Abner</v>
      </c>
      <c r="C395" s="67" t="str">
        <f>[8]Mides!D386</f>
        <v>Crisóstomo</v>
      </c>
      <c r="D395" s="68" t="str">
        <f>IF([8]Mides!F386=1,"X"," ")</f>
        <v xml:space="preserve"> </v>
      </c>
      <c r="E395" s="68" t="str">
        <f>IF([8]Mides!F386=2,"X"," ")</f>
        <v>X</v>
      </c>
      <c r="F395" s="69">
        <f>[8]Mides!B386</f>
        <v>2081157490101</v>
      </c>
      <c r="G395" s="68" t="str">
        <f>IF(AND([8]Mides!H386&gt;=1,[8]Mides!H386&lt;=14),"X"," ")</f>
        <v xml:space="preserve"> </v>
      </c>
      <c r="H395" s="68" t="str">
        <f>IF(AND([8]Mides!H386&gt;=14,[8]Mides!H386&lt;=30),"X"," ")</f>
        <v>X</v>
      </c>
      <c r="I395" s="68" t="str">
        <f>IF(AND([8]Mides!H386&gt;=31,[8]Mides!H386&lt;=60),"X","  ")</f>
        <v xml:space="preserve">  </v>
      </c>
      <c r="J395" s="68" t="str">
        <f>IF([8]Mides!H386&gt;60,"X", "  ")</f>
        <v xml:space="preserve">  </v>
      </c>
      <c r="K395" s="70">
        <f>[8]Mides!N386</f>
        <v>0</v>
      </c>
      <c r="L395" s="70">
        <f>[8]Mides!K386</f>
        <v>0</v>
      </c>
      <c r="M395" s="70">
        <f>[8]Mides!L386</f>
        <v>0</v>
      </c>
      <c r="N395" s="70" t="str">
        <f>[8]Mides!M386</f>
        <v>x</v>
      </c>
      <c r="O395" s="70">
        <f t="shared" si="5"/>
        <v>0</v>
      </c>
      <c r="P395" s="70" t="str">
        <f>[8]Mides!R386</f>
        <v>Guatemala</v>
      </c>
      <c r="Q395" s="70" t="str">
        <f>[8]Mides!S386</f>
        <v>Guatemala</v>
      </c>
      <c r="R395" s="10"/>
      <c r="S395" s="10"/>
      <c r="T395" s="10"/>
      <c r="U395" s="10"/>
      <c r="V395" s="10"/>
      <c r="W395" s="10"/>
      <c r="X395" s="10"/>
      <c r="Y395" s="10"/>
    </row>
    <row r="396" spans="2:25" x14ac:dyDescent="0.3">
      <c r="B396" s="66" t="str">
        <f>[8]Mides!E387</f>
        <v>Ashley</v>
      </c>
      <c r="C396" s="67" t="str">
        <f>[8]Mides!D387</f>
        <v xml:space="preserve">Valdéz </v>
      </c>
      <c r="D396" s="68" t="str">
        <f>IF([8]Mides!F387=1,"X"," ")</f>
        <v>X</v>
      </c>
      <c r="E396" s="68" t="str">
        <f>IF([8]Mides!F387=2,"X"," ")</f>
        <v xml:space="preserve"> </v>
      </c>
      <c r="F396" s="69">
        <f>[8]Mides!B387</f>
        <v>2802026600101</v>
      </c>
      <c r="G396" s="68" t="str">
        <f>IF(AND([8]Mides!H387&gt;=1,[8]Mides!H387&lt;=14),"X"," ")</f>
        <v>X</v>
      </c>
      <c r="H396" s="68" t="str">
        <f>IF(AND([8]Mides!H387&gt;=14,[8]Mides!H387&lt;=30),"X"," ")</f>
        <v xml:space="preserve"> </v>
      </c>
      <c r="I396" s="68" t="str">
        <f>IF(AND([8]Mides!H387&gt;=31,[8]Mides!H387&lt;=60),"X","  ")</f>
        <v xml:space="preserve">  </v>
      </c>
      <c r="J396" s="68" t="str">
        <f>IF([8]Mides!H387&gt;60,"X", "  ")</f>
        <v xml:space="preserve">  </v>
      </c>
      <c r="K396" s="70">
        <f>[8]Mides!N387</f>
        <v>0</v>
      </c>
      <c r="L396" s="70">
        <f>[8]Mides!K387</f>
        <v>0</v>
      </c>
      <c r="M396" s="70">
        <f>[8]Mides!L387</f>
        <v>0</v>
      </c>
      <c r="N396" s="70" t="str">
        <f>[8]Mides!M387</f>
        <v>x</v>
      </c>
      <c r="O396" s="70">
        <f t="shared" si="5"/>
        <v>0</v>
      </c>
      <c r="P396" s="70" t="str">
        <f>[8]Mides!R387</f>
        <v>Guatemala</v>
      </c>
      <c r="Q396" s="70" t="str">
        <f>[8]Mides!S387</f>
        <v>Guatemala</v>
      </c>
      <c r="R396" s="10"/>
      <c r="S396" s="10"/>
      <c r="T396" s="10"/>
      <c r="U396" s="10"/>
      <c r="V396" s="10"/>
      <c r="W396" s="10"/>
      <c r="X396" s="10"/>
      <c r="Y396" s="10"/>
    </row>
    <row r="397" spans="2:25" x14ac:dyDescent="0.3">
      <c r="B397" s="66" t="str">
        <f>[8]Mides!E388</f>
        <v>Jaqueline</v>
      </c>
      <c r="C397" s="67" t="str">
        <f>[8]Mides!D388</f>
        <v>Valdez</v>
      </c>
      <c r="D397" s="68" t="str">
        <f>IF([8]Mides!F388=1,"X"," ")</f>
        <v>X</v>
      </c>
      <c r="E397" s="68" t="str">
        <f>IF([8]Mides!F388=2,"X"," ")</f>
        <v xml:space="preserve"> </v>
      </c>
      <c r="F397" s="69">
        <f>[8]Mides!B388</f>
        <v>0</v>
      </c>
      <c r="G397" s="68" t="str">
        <f>IF(AND([8]Mides!H388&gt;=1,[8]Mides!H388&lt;=14),"X"," ")</f>
        <v>X</v>
      </c>
      <c r="H397" s="68" t="str">
        <f>IF(AND([8]Mides!H388&gt;=14,[8]Mides!H388&lt;=30),"X"," ")</f>
        <v xml:space="preserve"> </v>
      </c>
      <c r="I397" s="68" t="str">
        <f>IF(AND([8]Mides!H388&gt;=31,[8]Mides!H388&lt;=60),"X","  ")</f>
        <v xml:space="preserve">  </v>
      </c>
      <c r="J397" s="68" t="str">
        <f>IF([8]Mides!H388&gt;60,"X", "  ")</f>
        <v xml:space="preserve">  </v>
      </c>
      <c r="K397" s="70">
        <f>[8]Mides!N388</f>
        <v>0</v>
      </c>
      <c r="L397" s="70">
        <f>[8]Mides!K388</f>
        <v>0</v>
      </c>
      <c r="M397" s="70">
        <f>[8]Mides!L388</f>
        <v>0</v>
      </c>
      <c r="N397" s="70" t="str">
        <f>[8]Mides!M388</f>
        <v>x</v>
      </c>
      <c r="O397" s="70">
        <f t="shared" si="5"/>
        <v>0</v>
      </c>
      <c r="P397" s="70" t="str">
        <f>[8]Mides!R388</f>
        <v>Guatemala</v>
      </c>
      <c r="Q397" s="70" t="str">
        <f>[8]Mides!S388</f>
        <v>Guatemala</v>
      </c>
      <c r="R397" s="10"/>
      <c r="S397" s="10"/>
      <c r="T397" s="10"/>
      <c r="U397" s="10"/>
      <c r="V397" s="10"/>
      <c r="W397" s="10"/>
      <c r="X397" s="10"/>
      <c r="Y397" s="10"/>
    </row>
    <row r="398" spans="2:25" x14ac:dyDescent="0.3">
      <c r="B398" s="66" t="str">
        <f>[8]Mides!E389</f>
        <v>Bárbara</v>
      </c>
      <c r="C398" s="67" t="str">
        <f>[8]Mides!D389</f>
        <v>Samayoa</v>
      </c>
      <c r="D398" s="68" t="str">
        <f>IF([8]Mides!F389=1,"X"," ")</f>
        <v>X</v>
      </c>
      <c r="E398" s="68" t="str">
        <f>IF([8]Mides!F389=2,"X"," ")</f>
        <v xml:space="preserve"> </v>
      </c>
      <c r="F398" s="69">
        <f>[8]Mides!B389</f>
        <v>2084922160108</v>
      </c>
      <c r="G398" s="68" t="str">
        <f>IF(AND([8]Mides!H389&gt;=1,[8]Mides!H389&lt;=14),"X"," ")</f>
        <v>X</v>
      </c>
      <c r="H398" s="68" t="str">
        <f>IF(AND([8]Mides!H389&gt;=14,[8]Mides!H389&lt;=30),"X"," ")</f>
        <v xml:space="preserve"> </v>
      </c>
      <c r="I398" s="68" t="str">
        <f>IF(AND([8]Mides!H389&gt;=31,[8]Mides!H389&lt;=60),"X","  ")</f>
        <v xml:space="preserve">  </v>
      </c>
      <c r="J398" s="68" t="str">
        <f>IF([8]Mides!H389&gt;60,"X", "  ")</f>
        <v xml:space="preserve">  </v>
      </c>
      <c r="K398" s="70">
        <f>[8]Mides!N389</f>
        <v>0</v>
      </c>
      <c r="L398" s="70">
        <f>[8]Mides!K389</f>
        <v>0</v>
      </c>
      <c r="M398" s="70">
        <f>[8]Mides!L389</f>
        <v>0</v>
      </c>
      <c r="N398" s="70" t="str">
        <f>[8]Mides!M389</f>
        <v>x</v>
      </c>
      <c r="O398" s="70">
        <f t="shared" si="5"/>
        <v>0</v>
      </c>
      <c r="P398" s="70" t="str">
        <f>[8]Mides!R389</f>
        <v>Guatemala</v>
      </c>
      <c r="Q398" s="70" t="str">
        <f>[8]Mides!S389</f>
        <v>Guatemala</v>
      </c>
      <c r="R398" s="10"/>
      <c r="S398" s="10"/>
      <c r="T398" s="10"/>
      <c r="U398" s="10"/>
      <c r="V398" s="10"/>
      <c r="W398" s="10"/>
      <c r="X398" s="10"/>
      <c r="Y398" s="10"/>
    </row>
    <row r="399" spans="2:25" x14ac:dyDescent="0.3">
      <c r="B399" s="66" t="str">
        <f>[8]Mides!E390</f>
        <v>Esteban</v>
      </c>
      <c r="C399" s="67" t="str">
        <f>[8]Mides!D390</f>
        <v>López</v>
      </c>
      <c r="D399" s="68" t="str">
        <f>IF([8]Mides!F390=1,"X"," ")</f>
        <v xml:space="preserve"> </v>
      </c>
      <c r="E399" s="68" t="str">
        <f>IF([8]Mides!F390=2,"X"," ")</f>
        <v>X</v>
      </c>
      <c r="F399" s="69">
        <f>[8]Mides!B390</f>
        <v>2976826951420</v>
      </c>
      <c r="G399" s="68" t="str">
        <f>IF(AND([8]Mides!H390&gt;=1,[8]Mides!H390&lt;=14),"X"," ")</f>
        <v xml:space="preserve"> </v>
      </c>
      <c r="H399" s="68" t="str">
        <f>IF(AND([8]Mides!H390&gt;=14,[8]Mides!H390&lt;=30),"X"," ")</f>
        <v>X</v>
      </c>
      <c r="I399" s="68" t="str">
        <f>IF(AND([8]Mides!H390&gt;=31,[8]Mides!H390&lt;=60),"X","  ")</f>
        <v xml:space="preserve">  </v>
      </c>
      <c r="J399" s="68" t="str">
        <f>IF([8]Mides!H390&gt;60,"X", "  ")</f>
        <v xml:space="preserve">  </v>
      </c>
      <c r="K399" s="70" t="str">
        <f>[8]Mides!N390</f>
        <v>x</v>
      </c>
      <c r="L399" s="70">
        <f>[8]Mides!K390</f>
        <v>0</v>
      </c>
      <c r="M399" s="70">
        <f>[8]Mides!L390</f>
        <v>0</v>
      </c>
      <c r="N399" s="70">
        <f>[8]Mides!M390</f>
        <v>0</v>
      </c>
      <c r="O399" s="70">
        <f t="shared" ref="O399:O462" si="6">SUM(K399:N399)</f>
        <v>0</v>
      </c>
      <c r="P399" s="70" t="str">
        <f>[8]Mides!R390</f>
        <v>Guatemala</v>
      </c>
      <c r="Q399" s="70" t="str">
        <f>[8]Mides!S390</f>
        <v>Guatemala</v>
      </c>
      <c r="R399" s="10"/>
      <c r="S399" s="10"/>
      <c r="T399" s="10"/>
      <c r="U399" s="10"/>
      <c r="V399" s="10"/>
      <c r="W399" s="10"/>
      <c r="X399" s="10"/>
      <c r="Y399" s="10"/>
    </row>
    <row r="400" spans="2:25" x14ac:dyDescent="0.3">
      <c r="B400" s="66" t="str">
        <f>[8]Mides!E391</f>
        <v>Marvin</v>
      </c>
      <c r="C400" s="67" t="str">
        <f>[8]Mides!D391</f>
        <v xml:space="preserve">Caal </v>
      </c>
      <c r="D400" s="68" t="str">
        <f>IF([8]Mides!F391=1,"X"," ")</f>
        <v xml:space="preserve"> </v>
      </c>
      <c r="E400" s="68" t="str">
        <f>IF([8]Mides!F391=2,"X"," ")</f>
        <v>X</v>
      </c>
      <c r="F400" s="69">
        <f>[8]Mides!B391</f>
        <v>2234018031601</v>
      </c>
      <c r="G400" s="68" t="str">
        <f>IF(AND([8]Mides!H391&gt;=1,[8]Mides!H391&lt;=14),"X"," ")</f>
        <v xml:space="preserve"> </v>
      </c>
      <c r="H400" s="68" t="str">
        <f>IF(AND([8]Mides!H391&gt;=14,[8]Mides!H391&lt;=30),"X"," ")</f>
        <v xml:space="preserve"> </v>
      </c>
      <c r="I400" s="68" t="str">
        <f>IF(AND([8]Mides!H391&gt;=31,[8]Mides!H391&lt;=60),"X","  ")</f>
        <v>X</v>
      </c>
      <c r="J400" s="68" t="str">
        <f>IF([8]Mides!H391&gt;60,"X", "  ")</f>
        <v xml:space="preserve">  </v>
      </c>
      <c r="K400" s="70" t="str">
        <f>[8]Mides!N391</f>
        <v>x</v>
      </c>
      <c r="L400" s="70">
        <f>[8]Mides!K391</f>
        <v>0</v>
      </c>
      <c r="M400" s="70">
        <f>[8]Mides!L391</f>
        <v>0</v>
      </c>
      <c r="N400" s="70" t="str">
        <f>[8]Mides!M391</f>
        <v>x</v>
      </c>
      <c r="O400" s="70">
        <f t="shared" si="6"/>
        <v>0</v>
      </c>
      <c r="P400" s="70" t="str">
        <f>[8]Mides!R391</f>
        <v>Guatemala</v>
      </c>
      <c r="Q400" s="70" t="str">
        <f>[8]Mides!S391</f>
        <v>Guatemala</v>
      </c>
      <c r="R400" s="10"/>
      <c r="S400" s="10"/>
      <c r="T400" s="10"/>
      <c r="U400" s="10"/>
      <c r="V400" s="10"/>
      <c r="W400" s="10"/>
      <c r="X400" s="10"/>
      <c r="Y400" s="10"/>
    </row>
    <row r="401" spans="2:25" x14ac:dyDescent="0.3">
      <c r="B401" s="66" t="str">
        <f>[8]Mides!E392</f>
        <v>Adelfo</v>
      </c>
      <c r="C401" s="67" t="str">
        <f>[8]Mides!D392</f>
        <v>Fernandez</v>
      </c>
      <c r="D401" s="68" t="str">
        <f>IF([8]Mides!F392=1,"X"," ")</f>
        <v xml:space="preserve"> </v>
      </c>
      <c r="E401" s="68" t="str">
        <f>IF([8]Mides!F392=2,"X"," ")</f>
        <v>X</v>
      </c>
      <c r="F401" s="69">
        <f>[8]Mides!B392</f>
        <v>2429530930101</v>
      </c>
      <c r="G401" s="68" t="str">
        <f>IF(AND([8]Mides!H392&gt;=1,[8]Mides!H392&lt;=14),"X"," ")</f>
        <v xml:space="preserve"> </v>
      </c>
      <c r="H401" s="68" t="str">
        <f>IF(AND([8]Mides!H392&gt;=14,[8]Mides!H392&lt;=30),"X"," ")</f>
        <v xml:space="preserve"> </v>
      </c>
      <c r="I401" s="68" t="str">
        <f>IF(AND([8]Mides!H392&gt;=31,[8]Mides!H392&lt;=60),"X","  ")</f>
        <v>X</v>
      </c>
      <c r="J401" s="68" t="str">
        <f>IF([8]Mides!H392&gt;60,"X", "  ")</f>
        <v xml:space="preserve">  </v>
      </c>
      <c r="K401" s="70">
        <f>[8]Mides!N392</f>
        <v>0</v>
      </c>
      <c r="L401" s="70">
        <f>[8]Mides!K392</f>
        <v>0</v>
      </c>
      <c r="M401" s="70">
        <f>[8]Mides!L392</f>
        <v>0</v>
      </c>
      <c r="N401" s="70" t="str">
        <f>[8]Mides!M392</f>
        <v>x</v>
      </c>
      <c r="O401" s="70">
        <f t="shared" si="6"/>
        <v>0</v>
      </c>
      <c r="P401" s="70" t="str">
        <f>[8]Mides!R392</f>
        <v>Guatemala</v>
      </c>
      <c r="Q401" s="70" t="str">
        <f>[8]Mides!S392</f>
        <v>Guatemala</v>
      </c>
      <c r="R401" s="10"/>
      <c r="S401" s="10"/>
      <c r="T401" s="10"/>
      <c r="U401" s="10"/>
      <c r="V401" s="10"/>
      <c r="W401" s="10"/>
      <c r="X401" s="10"/>
      <c r="Y401" s="10"/>
    </row>
    <row r="402" spans="2:25" x14ac:dyDescent="0.3">
      <c r="B402" s="66" t="str">
        <f>[8]Mides!E393</f>
        <v>José</v>
      </c>
      <c r="C402" s="67" t="str">
        <f>[8]Mides!D393</f>
        <v>Olivarez</v>
      </c>
      <c r="D402" s="68" t="str">
        <f>IF([8]Mides!F393=1,"X"," ")</f>
        <v xml:space="preserve"> </v>
      </c>
      <c r="E402" s="68" t="str">
        <f>IF([8]Mides!F393=2,"X"," ")</f>
        <v>X</v>
      </c>
      <c r="F402" s="69">
        <f>[8]Mides!B393</f>
        <v>2236818491705</v>
      </c>
      <c r="G402" s="68" t="str">
        <f>IF(AND([8]Mides!H393&gt;=1,[8]Mides!H393&lt;=14),"X"," ")</f>
        <v xml:space="preserve"> </v>
      </c>
      <c r="H402" s="68" t="str">
        <f>IF(AND([8]Mides!H393&gt;=14,[8]Mides!H393&lt;=30),"X"," ")</f>
        <v>X</v>
      </c>
      <c r="I402" s="68" t="str">
        <f>IF(AND([8]Mides!H393&gt;=31,[8]Mides!H393&lt;=60),"X","  ")</f>
        <v xml:space="preserve">  </v>
      </c>
      <c r="J402" s="68" t="str">
        <f>IF([8]Mides!H393&gt;60,"X", "  ")</f>
        <v xml:space="preserve">  </v>
      </c>
      <c r="K402" s="70">
        <f>[8]Mides!N393</f>
        <v>0</v>
      </c>
      <c r="L402" s="70">
        <f>[8]Mides!K393</f>
        <v>0</v>
      </c>
      <c r="M402" s="70">
        <f>[8]Mides!L393</f>
        <v>0</v>
      </c>
      <c r="N402" s="70" t="str">
        <f>[8]Mides!M393</f>
        <v>x</v>
      </c>
      <c r="O402" s="70">
        <f t="shared" si="6"/>
        <v>0</v>
      </c>
      <c r="P402" s="70" t="str">
        <f>[8]Mides!R393</f>
        <v>Guatemala</v>
      </c>
      <c r="Q402" s="70" t="str">
        <f>[8]Mides!S393</f>
        <v>Guatemala</v>
      </c>
      <c r="R402" s="10"/>
      <c r="S402" s="10"/>
      <c r="T402" s="10"/>
      <c r="U402" s="10"/>
      <c r="V402" s="10"/>
      <c r="W402" s="10"/>
      <c r="X402" s="10"/>
      <c r="Y402" s="10"/>
    </row>
    <row r="403" spans="2:25" x14ac:dyDescent="0.3">
      <c r="B403" s="66" t="str">
        <f>[8]Mides!E394</f>
        <v>Norma</v>
      </c>
      <c r="C403" s="67" t="str">
        <f>[8]Mides!D394</f>
        <v>Cano</v>
      </c>
      <c r="D403" s="68" t="str">
        <f>IF([8]Mides!F394=1,"X"," ")</f>
        <v>X</v>
      </c>
      <c r="E403" s="68" t="str">
        <f>IF([8]Mides!F394=2,"X"," ")</f>
        <v xml:space="preserve"> </v>
      </c>
      <c r="F403" s="69">
        <f>[8]Mides!B394</f>
        <v>2422783961301</v>
      </c>
      <c r="G403" s="68" t="str">
        <f>IF(AND([8]Mides!H394&gt;=1,[8]Mides!H394&lt;=14),"X"," ")</f>
        <v xml:space="preserve"> </v>
      </c>
      <c r="H403" s="68" t="str">
        <f>IF(AND([8]Mides!H394&gt;=14,[8]Mides!H394&lt;=30),"X"," ")</f>
        <v xml:space="preserve"> </v>
      </c>
      <c r="I403" s="68" t="str">
        <f>IF(AND([8]Mides!H394&gt;=31,[8]Mides!H394&lt;=60),"X","  ")</f>
        <v>X</v>
      </c>
      <c r="J403" s="68" t="str">
        <f>IF([8]Mides!H394&gt;60,"X", "  ")</f>
        <v xml:space="preserve">  </v>
      </c>
      <c r="K403" s="70">
        <f>[8]Mides!N394</f>
        <v>0</v>
      </c>
      <c r="L403" s="70">
        <f>[8]Mides!K394</f>
        <v>0</v>
      </c>
      <c r="M403" s="70">
        <f>[8]Mides!L394</f>
        <v>0</v>
      </c>
      <c r="N403" s="70" t="str">
        <f>[8]Mides!M394</f>
        <v>x</v>
      </c>
      <c r="O403" s="70">
        <f t="shared" si="6"/>
        <v>0</v>
      </c>
      <c r="P403" s="70" t="str">
        <f>[8]Mides!R394</f>
        <v>Guatemala</v>
      </c>
      <c r="Q403" s="70" t="str">
        <f>[8]Mides!S394</f>
        <v>Guatemala</v>
      </c>
      <c r="R403" s="10"/>
      <c r="S403" s="10"/>
      <c r="T403" s="10"/>
      <c r="U403" s="10"/>
      <c r="V403" s="10"/>
      <c r="W403" s="10"/>
      <c r="X403" s="10"/>
      <c r="Y403" s="10"/>
    </row>
    <row r="404" spans="2:25" x14ac:dyDescent="0.3">
      <c r="B404" s="66" t="str">
        <f>[8]Mides!E395</f>
        <v>Cristian</v>
      </c>
      <c r="C404" s="67" t="str">
        <f>[8]Mides!D395</f>
        <v>Urbina</v>
      </c>
      <c r="D404" s="68" t="str">
        <f>IF([8]Mides!F395=1,"X"," ")</f>
        <v xml:space="preserve"> </v>
      </c>
      <c r="E404" s="68" t="str">
        <f>IF([8]Mides!F395=2,"X"," ")</f>
        <v>X</v>
      </c>
      <c r="F404" s="69">
        <f>[8]Mides!B395</f>
        <v>2117560320101</v>
      </c>
      <c r="G404" s="68" t="str">
        <f>IF(AND([8]Mides!H395&gt;=1,[8]Mides!H395&lt;=14),"X"," ")</f>
        <v xml:space="preserve"> </v>
      </c>
      <c r="H404" s="68" t="str">
        <f>IF(AND([8]Mides!H395&gt;=14,[8]Mides!H395&lt;=30),"X"," ")</f>
        <v>X</v>
      </c>
      <c r="I404" s="68" t="str">
        <f>IF(AND([8]Mides!H395&gt;=31,[8]Mides!H395&lt;=60),"X","  ")</f>
        <v xml:space="preserve">  </v>
      </c>
      <c r="J404" s="68" t="str">
        <f>IF([8]Mides!H395&gt;60,"X", "  ")</f>
        <v xml:space="preserve">  </v>
      </c>
      <c r="K404" s="70">
        <f>[8]Mides!N395</f>
        <v>0</v>
      </c>
      <c r="L404" s="70">
        <f>[8]Mides!K395</f>
        <v>0</v>
      </c>
      <c r="M404" s="70">
        <f>[8]Mides!L395</f>
        <v>0</v>
      </c>
      <c r="N404" s="70" t="str">
        <f>[8]Mides!M395</f>
        <v>x</v>
      </c>
      <c r="O404" s="70">
        <f t="shared" si="6"/>
        <v>0</v>
      </c>
      <c r="P404" s="70" t="str">
        <f>[8]Mides!R395</f>
        <v>Guatemala</v>
      </c>
      <c r="Q404" s="70" t="str">
        <f>[8]Mides!S395</f>
        <v>Guatemala</v>
      </c>
      <c r="R404" s="10"/>
      <c r="S404" s="10"/>
      <c r="T404" s="10"/>
      <c r="U404" s="10"/>
      <c r="V404" s="10"/>
      <c r="W404" s="10"/>
      <c r="X404" s="10"/>
      <c r="Y404" s="10"/>
    </row>
    <row r="405" spans="2:25" x14ac:dyDescent="0.3">
      <c r="B405" s="66" t="str">
        <f>[8]Mides!E396</f>
        <v>Luis</v>
      </c>
      <c r="C405" s="67" t="str">
        <f>[8]Mides!D396</f>
        <v xml:space="preserve">Gonzalez </v>
      </c>
      <c r="D405" s="68" t="str">
        <f>IF([8]Mides!F396=1,"X"," ")</f>
        <v xml:space="preserve"> </v>
      </c>
      <c r="E405" s="68" t="str">
        <f>IF([8]Mides!F396=2,"X"," ")</f>
        <v>X</v>
      </c>
      <c r="F405" s="69">
        <f>[8]Mides!B396</f>
        <v>3183670331506</v>
      </c>
      <c r="G405" s="68" t="str">
        <f>IF(AND([8]Mides!H396&gt;=1,[8]Mides!H396&lt;=14),"X"," ")</f>
        <v xml:space="preserve"> </v>
      </c>
      <c r="H405" s="68" t="str">
        <f>IF(AND([8]Mides!H396&gt;=14,[8]Mides!H396&lt;=30),"X"," ")</f>
        <v>X</v>
      </c>
      <c r="I405" s="68" t="str">
        <f>IF(AND([8]Mides!H396&gt;=31,[8]Mides!H396&lt;=60),"X","  ")</f>
        <v xml:space="preserve">  </v>
      </c>
      <c r="J405" s="68" t="str">
        <f>IF([8]Mides!H396&gt;60,"X", "  ")</f>
        <v xml:space="preserve">  </v>
      </c>
      <c r="K405" s="70">
        <f>[8]Mides!N396</f>
        <v>0</v>
      </c>
      <c r="L405" s="70">
        <f>[8]Mides!K396</f>
        <v>0</v>
      </c>
      <c r="M405" s="70">
        <f>[8]Mides!L396</f>
        <v>0</v>
      </c>
      <c r="N405" s="70" t="str">
        <f>[8]Mides!M396</f>
        <v>x</v>
      </c>
      <c r="O405" s="70">
        <f t="shared" si="6"/>
        <v>0</v>
      </c>
      <c r="P405" s="70" t="str">
        <f>[8]Mides!R396</f>
        <v>Guatemala</v>
      </c>
      <c r="Q405" s="70" t="str">
        <f>[8]Mides!S396</f>
        <v>Guatemala</v>
      </c>
      <c r="R405" s="10"/>
      <c r="S405" s="10"/>
      <c r="T405" s="10"/>
      <c r="U405" s="10"/>
      <c r="V405" s="10"/>
      <c r="W405" s="10"/>
      <c r="X405" s="10"/>
      <c r="Y405" s="10"/>
    </row>
    <row r="406" spans="2:25" x14ac:dyDescent="0.3">
      <c r="B406" s="66" t="str">
        <f>[8]Mides!E397</f>
        <v>Max</v>
      </c>
      <c r="C406" s="67" t="str">
        <f>[8]Mides!D397</f>
        <v>Gil</v>
      </c>
      <c r="D406" s="68" t="str">
        <f>IF([8]Mides!F397=1,"X"," ")</f>
        <v xml:space="preserve"> </v>
      </c>
      <c r="E406" s="68" t="str">
        <f>IF([8]Mides!F397=2,"X"," ")</f>
        <v>X</v>
      </c>
      <c r="F406" s="69">
        <f>[8]Mides!B397</f>
        <v>0</v>
      </c>
      <c r="G406" s="68" t="str">
        <f>IF(AND([8]Mides!H397&gt;=1,[8]Mides!H397&lt;=14),"X"," ")</f>
        <v>X</v>
      </c>
      <c r="H406" s="68" t="str">
        <f>IF(AND([8]Mides!H397&gt;=14,[8]Mides!H397&lt;=30),"X"," ")</f>
        <v xml:space="preserve"> </v>
      </c>
      <c r="I406" s="68" t="str">
        <f>IF(AND([8]Mides!H397&gt;=31,[8]Mides!H397&lt;=60),"X","  ")</f>
        <v xml:space="preserve">  </v>
      </c>
      <c r="J406" s="68" t="str">
        <f>IF([8]Mides!H397&gt;60,"X", "  ")</f>
        <v xml:space="preserve">  </v>
      </c>
      <c r="K406" s="70">
        <f>[8]Mides!N397</f>
        <v>0</v>
      </c>
      <c r="L406" s="70">
        <f>[8]Mides!K397</f>
        <v>0</v>
      </c>
      <c r="M406" s="70">
        <f>[8]Mides!L397</f>
        <v>0</v>
      </c>
      <c r="N406" s="70" t="str">
        <f>[8]Mides!M397</f>
        <v>x</v>
      </c>
      <c r="O406" s="70">
        <f t="shared" si="6"/>
        <v>0</v>
      </c>
      <c r="P406" s="70" t="str">
        <f>[8]Mides!R397</f>
        <v>Guatemala</v>
      </c>
      <c r="Q406" s="70" t="str">
        <f>[8]Mides!S397</f>
        <v>Guatemala</v>
      </c>
      <c r="R406" s="10"/>
      <c r="S406" s="10"/>
      <c r="T406" s="10"/>
      <c r="U406" s="10"/>
      <c r="V406" s="10"/>
      <c r="W406" s="10"/>
      <c r="X406" s="10"/>
      <c r="Y406" s="10"/>
    </row>
    <row r="407" spans="2:25" x14ac:dyDescent="0.3">
      <c r="B407" s="66" t="str">
        <f>[8]Mides!E398</f>
        <v>Josué</v>
      </c>
      <c r="C407" s="67" t="str">
        <f>[8]Mides!D398</f>
        <v>Cojom</v>
      </c>
      <c r="D407" s="68" t="str">
        <f>IF([8]Mides!F398=1,"X"," ")</f>
        <v xml:space="preserve"> </v>
      </c>
      <c r="E407" s="68" t="str">
        <f>IF([8]Mides!F398=2,"X"," ")</f>
        <v>X</v>
      </c>
      <c r="F407" s="69">
        <f>[8]Mides!B398</f>
        <v>2421657880101</v>
      </c>
      <c r="G407" s="68" t="str">
        <f>IF(AND([8]Mides!H398&gt;=1,[8]Mides!H398&lt;=14),"X"," ")</f>
        <v xml:space="preserve"> </v>
      </c>
      <c r="H407" s="68" t="str">
        <f>IF(AND([8]Mides!H398&gt;=14,[8]Mides!H398&lt;=30),"X"," ")</f>
        <v>X</v>
      </c>
      <c r="I407" s="68" t="str">
        <f>IF(AND([8]Mides!H398&gt;=31,[8]Mides!H398&lt;=60),"X","  ")</f>
        <v xml:space="preserve">  </v>
      </c>
      <c r="J407" s="68" t="str">
        <f>IF([8]Mides!H398&gt;60,"X", "  ")</f>
        <v xml:space="preserve">  </v>
      </c>
      <c r="K407" s="70">
        <f>[8]Mides!N398</f>
        <v>0</v>
      </c>
      <c r="L407" s="70">
        <f>[8]Mides!K398</f>
        <v>0</v>
      </c>
      <c r="M407" s="70">
        <f>[8]Mides!L398</f>
        <v>0</v>
      </c>
      <c r="N407" s="70" t="str">
        <f>[8]Mides!M398</f>
        <v>x</v>
      </c>
      <c r="O407" s="70">
        <f t="shared" si="6"/>
        <v>0</v>
      </c>
      <c r="P407" s="70" t="str">
        <f>[8]Mides!R398</f>
        <v>Guatemala</v>
      </c>
      <c r="Q407" s="70" t="str">
        <f>[8]Mides!S398</f>
        <v>Guatemala</v>
      </c>
      <c r="R407" s="10"/>
      <c r="S407" s="10"/>
      <c r="T407" s="10"/>
      <c r="U407" s="10"/>
      <c r="V407" s="10"/>
      <c r="W407" s="10"/>
      <c r="X407" s="10"/>
      <c r="Y407" s="10"/>
    </row>
    <row r="408" spans="2:25" x14ac:dyDescent="0.3">
      <c r="B408" s="66" t="str">
        <f>[8]Mides!E399</f>
        <v>Kevin</v>
      </c>
      <c r="C408" s="67" t="str">
        <f>[8]Mides!D399</f>
        <v>García</v>
      </c>
      <c r="D408" s="68" t="str">
        <f>IF([8]Mides!F399=1,"X"," ")</f>
        <v xml:space="preserve"> </v>
      </c>
      <c r="E408" s="68" t="str">
        <f>IF([8]Mides!F399=2,"X"," ")</f>
        <v>X</v>
      </c>
      <c r="F408" s="69">
        <f>[8]Mides!B399</f>
        <v>3030873310108</v>
      </c>
      <c r="G408" s="68" t="str">
        <f>IF(AND([8]Mides!H399&gt;=1,[8]Mides!H399&lt;=14),"X"," ")</f>
        <v xml:space="preserve"> </v>
      </c>
      <c r="H408" s="68" t="str">
        <f>IF(AND([8]Mides!H399&gt;=14,[8]Mides!H399&lt;=30),"X"," ")</f>
        <v>X</v>
      </c>
      <c r="I408" s="68" t="str">
        <f>IF(AND([8]Mides!H399&gt;=31,[8]Mides!H399&lt;=60),"X","  ")</f>
        <v xml:space="preserve">  </v>
      </c>
      <c r="J408" s="68" t="str">
        <f>IF([8]Mides!H399&gt;60,"X", "  ")</f>
        <v xml:space="preserve">  </v>
      </c>
      <c r="K408" s="70">
        <f>[8]Mides!N399</f>
        <v>0</v>
      </c>
      <c r="L408" s="70">
        <f>[8]Mides!K399</f>
        <v>0</v>
      </c>
      <c r="M408" s="70">
        <f>[8]Mides!L399</f>
        <v>0</v>
      </c>
      <c r="N408" s="70" t="str">
        <f>[8]Mides!M399</f>
        <v>x</v>
      </c>
      <c r="O408" s="70">
        <f t="shared" si="6"/>
        <v>0</v>
      </c>
      <c r="P408" s="70" t="str">
        <f>[8]Mides!R399</f>
        <v>Guatemala</v>
      </c>
      <c r="Q408" s="70" t="str">
        <f>[8]Mides!S399</f>
        <v>Guatemala</v>
      </c>
      <c r="R408" s="10"/>
      <c r="S408" s="10"/>
      <c r="T408" s="10"/>
      <c r="U408" s="10"/>
      <c r="V408" s="10"/>
      <c r="W408" s="10"/>
      <c r="X408" s="10"/>
      <c r="Y408" s="10"/>
    </row>
    <row r="409" spans="2:25" x14ac:dyDescent="0.3">
      <c r="B409" s="66" t="str">
        <f>[8]Mides!E400</f>
        <v>Jairon</v>
      </c>
      <c r="C409" s="67" t="str">
        <f>[8]Mides!D400</f>
        <v>De Paz</v>
      </c>
      <c r="D409" s="68" t="str">
        <f>IF([8]Mides!F400=1,"X"," ")</f>
        <v xml:space="preserve"> </v>
      </c>
      <c r="E409" s="68" t="str">
        <f>IF([8]Mides!F400=2,"X"," ")</f>
        <v>X</v>
      </c>
      <c r="F409" s="69">
        <f>[8]Mides!B400</f>
        <v>2646505060610</v>
      </c>
      <c r="G409" s="68" t="str">
        <f>IF(AND([8]Mides!H400&gt;=1,[8]Mides!H400&lt;=14),"X"," ")</f>
        <v xml:space="preserve"> </v>
      </c>
      <c r="H409" s="68" t="str">
        <f>IF(AND([8]Mides!H400&gt;=14,[8]Mides!H400&lt;=30),"X"," ")</f>
        <v>X</v>
      </c>
      <c r="I409" s="68" t="str">
        <f>IF(AND([8]Mides!H400&gt;=31,[8]Mides!H400&lt;=60),"X","  ")</f>
        <v xml:space="preserve">  </v>
      </c>
      <c r="J409" s="68" t="str">
        <f>IF([8]Mides!H400&gt;60,"X", "  ")</f>
        <v xml:space="preserve">  </v>
      </c>
      <c r="K409" s="70">
        <f>[8]Mides!N400</f>
        <v>0</v>
      </c>
      <c r="L409" s="70">
        <f>[8]Mides!K400</f>
        <v>0</v>
      </c>
      <c r="M409" s="70">
        <f>[8]Mides!L400</f>
        <v>0</v>
      </c>
      <c r="N409" s="70" t="str">
        <f>[8]Mides!M400</f>
        <v>x</v>
      </c>
      <c r="O409" s="70">
        <f t="shared" si="6"/>
        <v>0</v>
      </c>
      <c r="P409" s="70" t="str">
        <f>[8]Mides!R400</f>
        <v>Guatemala</v>
      </c>
      <c r="Q409" s="70" t="str">
        <f>[8]Mides!S400</f>
        <v>Guatemala</v>
      </c>
      <c r="R409" s="10"/>
      <c r="S409" s="10"/>
      <c r="T409" s="10"/>
      <c r="U409" s="10"/>
      <c r="V409" s="10"/>
      <c r="W409" s="10"/>
      <c r="X409" s="10"/>
      <c r="Y409" s="10"/>
    </row>
    <row r="410" spans="2:25" x14ac:dyDescent="0.3">
      <c r="B410" s="66" t="str">
        <f>[8]Mides!E401</f>
        <v xml:space="preserve">Gabriel </v>
      </c>
      <c r="C410" s="67" t="str">
        <f>[8]Mides!D401</f>
        <v>Quiñonez</v>
      </c>
      <c r="D410" s="68" t="str">
        <f>IF([8]Mides!F401=1,"X"," ")</f>
        <v xml:space="preserve"> </v>
      </c>
      <c r="E410" s="68" t="str">
        <f>IF([8]Mides!F401=2,"X"," ")</f>
        <v>X</v>
      </c>
      <c r="F410" s="69">
        <f>[8]Mides!B401</f>
        <v>0</v>
      </c>
      <c r="G410" s="68" t="str">
        <f>IF(AND([8]Mides!H401&gt;=1,[8]Mides!H401&lt;=14),"X"," ")</f>
        <v>X</v>
      </c>
      <c r="H410" s="68" t="str">
        <f>IF(AND([8]Mides!H401&gt;=14,[8]Mides!H401&lt;=30),"X"," ")</f>
        <v xml:space="preserve"> </v>
      </c>
      <c r="I410" s="68" t="str">
        <f>IF(AND([8]Mides!H401&gt;=31,[8]Mides!H401&lt;=60),"X","  ")</f>
        <v xml:space="preserve">  </v>
      </c>
      <c r="J410" s="68" t="str">
        <f>IF([8]Mides!H401&gt;60,"X", "  ")</f>
        <v xml:space="preserve">  </v>
      </c>
      <c r="K410" s="70">
        <f>[8]Mides!N401</f>
        <v>0</v>
      </c>
      <c r="L410" s="70">
        <f>[8]Mides!K401</f>
        <v>0</v>
      </c>
      <c r="M410" s="70">
        <f>[8]Mides!L401</f>
        <v>0</v>
      </c>
      <c r="N410" s="70" t="str">
        <f>[8]Mides!M401</f>
        <v>x</v>
      </c>
      <c r="O410" s="70">
        <f t="shared" si="6"/>
        <v>0</v>
      </c>
      <c r="P410" s="70" t="str">
        <f>[8]Mides!R401</f>
        <v>Guatemala</v>
      </c>
      <c r="Q410" s="70" t="str">
        <f>[8]Mides!S401</f>
        <v>Guatemala</v>
      </c>
      <c r="R410" s="10"/>
      <c r="S410" s="10"/>
      <c r="T410" s="10"/>
      <c r="U410" s="10"/>
      <c r="V410" s="10"/>
      <c r="W410" s="10"/>
      <c r="X410" s="10"/>
      <c r="Y410" s="10"/>
    </row>
    <row r="411" spans="2:25" x14ac:dyDescent="0.3">
      <c r="B411" s="66" t="str">
        <f>[8]Mides!E402</f>
        <v>Alejandra</v>
      </c>
      <c r="C411" s="67" t="str">
        <f>[8]Mides!D402</f>
        <v>Estrada</v>
      </c>
      <c r="D411" s="68" t="str">
        <f>IF([8]Mides!F402=1,"X"," ")</f>
        <v>X</v>
      </c>
      <c r="E411" s="68" t="str">
        <f>IF([8]Mides!F402=2,"X"," ")</f>
        <v xml:space="preserve"> </v>
      </c>
      <c r="F411" s="69">
        <f>[8]Mides!B402</f>
        <v>1611383060101</v>
      </c>
      <c r="G411" s="68" t="str">
        <f>IF(AND([8]Mides!H402&gt;=1,[8]Mides!H402&lt;=14),"X"," ")</f>
        <v xml:space="preserve"> </v>
      </c>
      <c r="H411" s="68" t="str">
        <f>IF(AND([8]Mides!H402&gt;=14,[8]Mides!H402&lt;=30),"X"," ")</f>
        <v>X</v>
      </c>
      <c r="I411" s="68" t="str">
        <f>IF(AND([8]Mides!H402&gt;=31,[8]Mides!H402&lt;=60),"X","  ")</f>
        <v xml:space="preserve">  </v>
      </c>
      <c r="J411" s="68" t="str">
        <f>IF([8]Mides!H402&gt;60,"X", "  ")</f>
        <v xml:space="preserve">  </v>
      </c>
      <c r="K411" s="70">
        <f>[8]Mides!N402</f>
        <v>0</v>
      </c>
      <c r="L411" s="70">
        <f>[8]Mides!K402</f>
        <v>0</v>
      </c>
      <c r="M411" s="70">
        <f>[8]Mides!L402</f>
        <v>0</v>
      </c>
      <c r="N411" s="70" t="str">
        <f>[8]Mides!M402</f>
        <v>x</v>
      </c>
      <c r="O411" s="70">
        <f t="shared" si="6"/>
        <v>0</v>
      </c>
      <c r="P411" s="70" t="str">
        <f>[8]Mides!R402</f>
        <v>Guatemala</v>
      </c>
      <c r="Q411" s="70" t="str">
        <f>[8]Mides!S402</f>
        <v>Guatemala</v>
      </c>
      <c r="R411" s="10"/>
      <c r="S411" s="10"/>
      <c r="T411" s="10"/>
      <c r="U411" s="10"/>
      <c r="V411" s="10"/>
      <c r="W411" s="10"/>
      <c r="X411" s="10"/>
      <c r="Y411" s="10"/>
    </row>
    <row r="412" spans="2:25" x14ac:dyDescent="0.3">
      <c r="B412" s="66" t="str">
        <f>[8]Mides!E403</f>
        <v>Ana</v>
      </c>
      <c r="C412" s="67" t="str">
        <f>[8]Mides!D403</f>
        <v>Cerna</v>
      </c>
      <c r="D412" s="68" t="str">
        <f>IF([8]Mides!F403=1,"X"," ")</f>
        <v>X</v>
      </c>
      <c r="E412" s="68" t="str">
        <f>IF([8]Mides!F403=2,"X"," ")</f>
        <v xml:space="preserve"> </v>
      </c>
      <c r="F412" s="69">
        <f>[8]Mides!B403</f>
        <v>2999146580101</v>
      </c>
      <c r="G412" s="68" t="str">
        <f>IF(AND([8]Mides!H403&gt;=1,[8]Mides!H403&lt;=14),"X"," ")</f>
        <v>X</v>
      </c>
      <c r="H412" s="68" t="str">
        <f>IF(AND([8]Mides!H403&gt;=14,[8]Mides!H403&lt;=30),"X"," ")</f>
        <v xml:space="preserve"> </v>
      </c>
      <c r="I412" s="68" t="str">
        <f>IF(AND([8]Mides!H403&gt;=31,[8]Mides!H403&lt;=60),"X","  ")</f>
        <v xml:space="preserve">  </v>
      </c>
      <c r="J412" s="68" t="str">
        <f>IF([8]Mides!H403&gt;60,"X", "  ")</f>
        <v xml:space="preserve">  </v>
      </c>
      <c r="K412" s="70">
        <f>[8]Mides!N403</f>
        <v>0</v>
      </c>
      <c r="L412" s="70">
        <f>[8]Mides!K403</f>
        <v>0</v>
      </c>
      <c r="M412" s="70">
        <f>[8]Mides!L403</f>
        <v>0</v>
      </c>
      <c r="N412" s="70" t="str">
        <f>[8]Mides!M403</f>
        <v>x</v>
      </c>
      <c r="O412" s="70">
        <f t="shared" si="6"/>
        <v>0</v>
      </c>
      <c r="P412" s="70" t="str">
        <f>[8]Mides!R403</f>
        <v>Guatemala</v>
      </c>
      <c r="Q412" s="70" t="str">
        <f>[8]Mides!S403</f>
        <v>Guatemala</v>
      </c>
      <c r="R412" s="10"/>
      <c r="S412" s="10"/>
      <c r="T412" s="10"/>
      <c r="U412" s="10"/>
      <c r="V412" s="10"/>
      <c r="W412" s="10"/>
      <c r="X412" s="10"/>
      <c r="Y412" s="10"/>
    </row>
    <row r="413" spans="2:25" x14ac:dyDescent="0.3">
      <c r="B413" s="66" t="str">
        <f>[8]Mides!E404</f>
        <v>Denis</v>
      </c>
      <c r="C413" s="67" t="str">
        <f>[8]Mides!D404</f>
        <v>Garcia</v>
      </c>
      <c r="D413" s="68" t="str">
        <f>IF([8]Mides!F404=1,"X"," ")</f>
        <v xml:space="preserve"> </v>
      </c>
      <c r="E413" s="68" t="str">
        <f>IF([8]Mides!F404=2,"X"," ")</f>
        <v>X</v>
      </c>
      <c r="F413" s="69">
        <f>[8]Mides!B404</f>
        <v>0</v>
      </c>
      <c r="G413" s="68" t="str">
        <f>IF(AND([8]Mides!H404&gt;=1,[8]Mides!H404&lt;=14),"X"," ")</f>
        <v xml:space="preserve"> </v>
      </c>
      <c r="H413" s="68" t="str">
        <f>IF(AND([8]Mides!H404&gt;=14,[8]Mides!H404&lt;=30),"X"," ")</f>
        <v>X</v>
      </c>
      <c r="I413" s="68" t="str">
        <f>IF(AND([8]Mides!H404&gt;=31,[8]Mides!H404&lt;=60),"X","  ")</f>
        <v xml:space="preserve">  </v>
      </c>
      <c r="J413" s="68" t="str">
        <f>IF([8]Mides!H404&gt;60,"X", "  ")</f>
        <v xml:space="preserve">  </v>
      </c>
      <c r="K413" s="70">
        <f>[8]Mides!N404</f>
        <v>0</v>
      </c>
      <c r="L413" s="70">
        <f>[8]Mides!K404</f>
        <v>0</v>
      </c>
      <c r="M413" s="70">
        <f>[8]Mides!L404</f>
        <v>0</v>
      </c>
      <c r="N413" s="70" t="str">
        <f>[8]Mides!M404</f>
        <v>x</v>
      </c>
      <c r="O413" s="70">
        <f t="shared" si="6"/>
        <v>0</v>
      </c>
      <c r="P413" s="70" t="str">
        <f>[8]Mides!R404</f>
        <v>Guatemala</v>
      </c>
      <c r="Q413" s="70" t="str">
        <f>[8]Mides!S404</f>
        <v>Guatemala</v>
      </c>
      <c r="R413" s="10"/>
      <c r="S413" s="10"/>
      <c r="T413" s="10"/>
      <c r="U413" s="10"/>
      <c r="V413" s="10"/>
      <c r="W413" s="10"/>
      <c r="X413" s="10"/>
      <c r="Y413" s="10"/>
    </row>
    <row r="414" spans="2:25" x14ac:dyDescent="0.3">
      <c r="B414" s="66" t="str">
        <f>[8]Mides!E405</f>
        <v>Carolina</v>
      </c>
      <c r="C414" s="67" t="str">
        <f>[8]Mides!D405</f>
        <v>García</v>
      </c>
      <c r="D414" s="68" t="str">
        <f>IF([8]Mides!F405=1,"X"," ")</f>
        <v xml:space="preserve"> </v>
      </c>
      <c r="E414" s="68" t="str">
        <f>IF([8]Mides!F405=2,"X"," ")</f>
        <v>X</v>
      </c>
      <c r="F414" s="69">
        <f>[8]Mides!B405</f>
        <v>3206645381318</v>
      </c>
      <c r="G414" s="68" t="str">
        <f>IF(AND([8]Mides!H405&gt;=1,[8]Mides!H405&lt;=14),"X"," ")</f>
        <v xml:space="preserve"> </v>
      </c>
      <c r="H414" s="68" t="str">
        <f>IF(AND([8]Mides!H405&gt;=14,[8]Mides!H405&lt;=30),"X"," ")</f>
        <v>X</v>
      </c>
      <c r="I414" s="68" t="str">
        <f>IF(AND([8]Mides!H405&gt;=31,[8]Mides!H405&lt;=60),"X","  ")</f>
        <v xml:space="preserve">  </v>
      </c>
      <c r="J414" s="68" t="str">
        <f>IF([8]Mides!H405&gt;60,"X", "  ")</f>
        <v xml:space="preserve">  </v>
      </c>
      <c r="K414" s="70">
        <f>[8]Mides!N405</f>
        <v>0</v>
      </c>
      <c r="L414" s="70">
        <f>[8]Mides!K405</f>
        <v>0</v>
      </c>
      <c r="M414" s="70">
        <f>[8]Mides!L405</f>
        <v>0</v>
      </c>
      <c r="N414" s="70" t="str">
        <f>[8]Mides!M405</f>
        <v>x</v>
      </c>
      <c r="O414" s="70">
        <f t="shared" si="6"/>
        <v>0</v>
      </c>
      <c r="P414" s="70" t="str">
        <f>[8]Mides!R405</f>
        <v>Guatemala</v>
      </c>
      <c r="Q414" s="70" t="str">
        <f>[8]Mides!S405</f>
        <v>Guatemala</v>
      </c>
      <c r="R414" s="10"/>
      <c r="S414" s="10"/>
      <c r="T414" s="10"/>
      <c r="U414" s="10"/>
      <c r="V414" s="10"/>
      <c r="W414" s="10"/>
      <c r="X414" s="10"/>
      <c r="Y414" s="10"/>
    </row>
    <row r="415" spans="2:25" x14ac:dyDescent="0.3">
      <c r="B415" s="66" t="str">
        <f>[8]Mides!E406</f>
        <v>Diego</v>
      </c>
      <c r="C415" s="67" t="str">
        <f>[8]Mides!D406</f>
        <v>Velasquez</v>
      </c>
      <c r="D415" s="68" t="str">
        <f>IF([8]Mides!F406=1,"X"," ")</f>
        <v xml:space="preserve"> </v>
      </c>
      <c r="E415" s="68" t="str">
        <f>IF([8]Mides!F406=2,"X"," ")</f>
        <v>X</v>
      </c>
      <c r="F415" s="69">
        <f>[8]Mides!B406</f>
        <v>2996106400101</v>
      </c>
      <c r="G415" s="68" t="str">
        <f>IF(AND([8]Mides!H406&gt;=1,[8]Mides!H406&lt;=14),"X"," ")</f>
        <v xml:space="preserve"> </v>
      </c>
      <c r="H415" s="68" t="str">
        <f>IF(AND([8]Mides!H406&gt;=14,[8]Mides!H406&lt;=30),"X"," ")</f>
        <v>X</v>
      </c>
      <c r="I415" s="68" t="str">
        <f>IF(AND([8]Mides!H406&gt;=31,[8]Mides!H406&lt;=60),"X","  ")</f>
        <v xml:space="preserve">  </v>
      </c>
      <c r="J415" s="68" t="str">
        <f>IF([8]Mides!H406&gt;60,"X", "  ")</f>
        <v xml:space="preserve">  </v>
      </c>
      <c r="K415" s="70">
        <f>[8]Mides!N406</f>
        <v>0</v>
      </c>
      <c r="L415" s="70">
        <f>[8]Mides!K406</f>
        <v>0</v>
      </c>
      <c r="M415" s="70">
        <f>[8]Mides!L406</f>
        <v>0</v>
      </c>
      <c r="N415" s="70" t="str">
        <f>[8]Mides!M406</f>
        <v>x</v>
      </c>
      <c r="O415" s="70">
        <f t="shared" si="6"/>
        <v>0</v>
      </c>
      <c r="P415" s="70" t="str">
        <f>[8]Mides!R406</f>
        <v>Guatemala</v>
      </c>
      <c r="Q415" s="70" t="str">
        <f>[8]Mides!S406</f>
        <v>Guatemala</v>
      </c>
      <c r="R415" s="10"/>
      <c r="S415" s="10"/>
      <c r="T415" s="10"/>
      <c r="U415" s="10"/>
      <c r="V415" s="10"/>
      <c r="W415" s="10"/>
      <c r="X415" s="10"/>
      <c r="Y415" s="10"/>
    </row>
    <row r="416" spans="2:25" x14ac:dyDescent="0.3">
      <c r="B416" s="66" t="str">
        <f>[8]Mides!E407</f>
        <v>Javier</v>
      </c>
      <c r="C416" s="67" t="str">
        <f>[8]Mides!D407</f>
        <v>Muñoz</v>
      </c>
      <c r="D416" s="68" t="str">
        <f>IF([8]Mides!F407=1,"X"," ")</f>
        <v xml:space="preserve"> </v>
      </c>
      <c r="E416" s="68" t="str">
        <f>IF([8]Mides!F407=2,"X"," ")</f>
        <v>X</v>
      </c>
      <c r="F416" s="69">
        <f>[8]Mides!B407</f>
        <v>1850584690101</v>
      </c>
      <c r="G416" s="68" t="str">
        <f>IF(AND([8]Mides!H407&gt;=1,[8]Mides!H407&lt;=14),"X"," ")</f>
        <v xml:space="preserve"> </v>
      </c>
      <c r="H416" s="68" t="str">
        <f>IF(AND([8]Mides!H407&gt;=14,[8]Mides!H407&lt;=30),"X"," ")</f>
        <v>X</v>
      </c>
      <c r="I416" s="68" t="str">
        <f>IF(AND([8]Mides!H407&gt;=31,[8]Mides!H407&lt;=60),"X","  ")</f>
        <v xml:space="preserve">  </v>
      </c>
      <c r="J416" s="68" t="str">
        <f>IF([8]Mides!H407&gt;60,"X", "  ")</f>
        <v xml:space="preserve">  </v>
      </c>
      <c r="K416" s="70">
        <f>[8]Mides!N407</f>
        <v>0</v>
      </c>
      <c r="L416" s="70">
        <f>[8]Mides!K407</f>
        <v>0</v>
      </c>
      <c r="M416" s="70">
        <f>[8]Mides!L407</f>
        <v>0</v>
      </c>
      <c r="N416" s="70" t="str">
        <f>[8]Mides!M407</f>
        <v>x</v>
      </c>
      <c r="O416" s="70">
        <f t="shared" si="6"/>
        <v>0</v>
      </c>
      <c r="P416" s="70" t="str">
        <f>[8]Mides!R407</f>
        <v>Guatemala</v>
      </c>
      <c r="Q416" s="70" t="str">
        <f>[8]Mides!S407</f>
        <v>Guatemala</v>
      </c>
      <c r="R416" s="10"/>
      <c r="S416" s="10"/>
      <c r="T416" s="10"/>
      <c r="U416" s="10"/>
      <c r="V416" s="10"/>
      <c r="W416" s="10"/>
      <c r="X416" s="10"/>
      <c r="Y416" s="10"/>
    </row>
    <row r="417" spans="2:25" x14ac:dyDescent="0.3">
      <c r="B417" s="66" t="str">
        <f>[8]Mides!E408</f>
        <v>Maria</v>
      </c>
      <c r="C417" s="67" t="str">
        <f>[8]Mides!D408</f>
        <v>De Leon</v>
      </c>
      <c r="D417" s="68" t="str">
        <f>IF([8]Mides!F408=1,"X"," ")</f>
        <v xml:space="preserve"> </v>
      </c>
      <c r="E417" s="68" t="str">
        <f>IF([8]Mides!F408=2,"X"," ")</f>
        <v>X</v>
      </c>
      <c r="F417" s="69">
        <f>[8]Mides!B408</f>
        <v>2012288660101</v>
      </c>
      <c r="G417" s="68" t="str">
        <f>IF(AND([8]Mides!H408&gt;=1,[8]Mides!H408&lt;=14),"X"," ")</f>
        <v>X</v>
      </c>
      <c r="H417" s="68" t="str">
        <f>IF(AND([8]Mides!H408&gt;=14,[8]Mides!H408&lt;=30),"X"," ")</f>
        <v xml:space="preserve"> </v>
      </c>
      <c r="I417" s="68" t="str">
        <f>IF(AND([8]Mides!H408&gt;=31,[8]Mides!H408&lt;=60),"X","  ")</f>
        <v xml:space="preserve">  </v>
      </c>
      <c r="J417" s="68" t="str">
        <f>IF([8]Mides!H408&gt;60,"X", "  ")</f>
        <v xml:space="preserve">  </v>
      </c>
      <c r="K417" s="70">
        <f>[8]Mides!N408</f>
        <v>0</v>
      </c>
      <c r="L417" s="70">
        <f>[8]Mides!K408</f>
        <v>0</v>
      </c>
      <c r="M417" s="70">
        <f>[8]Mides!L408</f>
        <v>0</v>
      </c>
      <c r="N417" s="70" t="str">
        <f>[8]Mides!M408</f>
        <v>x</v>
      </c>
      <c r="O417" s="70">
        <f t="shared" si="6"/>
        <v>0</v>
      </c>
      <c r="P417" s="70" t="str">
        <f>[8]Mides!R408</f>
        <v>Guatemala</v>
      </c>
      <c r="Q417" s="70" t="str">
        <f>[8]Mides!S408</f>
        <v>Guatemala</v>
      </c>
      <c r="R417" s="10"/>
      <c r="S417" s="10"/>
      <c r="T417" s="10"/>
      <c r="U417" s="10"/>
      <c r="V417" s="10"/>
      <c r="W417" s="10"/>
      <c r="X417" s="10"/>
      <c r="Y417" s="10"/>
    </row>
    <row r="418" spans="2:25" x14ac:dyDescent="0.3">
      <c r="B418" s="66" t="str">
        <f>[8]Mides!E409</f>
        <v>Elmer</v>
      </c>
      <c r="C418" s="67" t="str">
        <f>[8]Mides!D409</f>
        <v>De Leon</v>
      </c>
      <c r="D418" s="68" t="str">
        <f>IF([8]Mides!F409=1,"X"," ")</f>
        <v xml:space="preserve"> </v>
      </c>
      <c r="E418" s="68" t="str">
        <f>IF([8]Mides!F409=2,"X"," ")</f>
        <v>X</v>
      </c>
      <c r="F418" s="69">
        <f>[8]Mides!B409</f>
        <v>2159453950101</v>
      </c>
      <c r="G418" s="68" t="str">
        <f>IF(AND([8]Mides!H409&gt;=1,[8]Mides!H409&lt;=14),"X"," ")</f>
        <v>X</v>
      </c>
      <c r="H418" s="68" t="str">
        <f>IF(AND([8]Mides!H409&gt;=14,[8]Mides!H409&lt;=30),"X"," ")</f>
        <v xml:space="preserve"> </v>
      </c>
      <c r="I418" s="68" t="str">
        <f>IF(AND([8]Mides!H409&gt;=31,[8]Mides!H409&lt;=60),"X","  ")</f>
        <v xml:space="preserve">  </v>
      </c>
      <c r="J418" s="68" t="str">
        <f>IF([8]Mides!H409&gt;60,"X", "  ")</f>
        <v xml:space="preserve">  </v>
      </c>
      <c r="K418" s="70">
        <f>[8]Mides!N409</f>
        <v>0</v>
      </c>
      <c r="L418" s="70">
        <f>[8]Mides!K409</f>
        <v>0</v>
      </c>
      <c r="M418" s="70">
        <f>[8]Mides!L409</f>
        <v>0</v>
      </c>
      <c r="N418" s="70" t="str">
        <f>[8]Mides!M409</f>
        <v>x</v>
      </c>
      <c r="O418" s="70">
        <f t="shared" si="6"/>
        <v>0</v>
      </c>
      <c r="P418" s="70" t="str">
        <f>[8]Mides!R409</f>
        <v>Guatemala</v>
      </c>
      <c r="Q418" s="70" t="str">
        <f>[8]Mides!S409</f>
        <v>Guatemala</v>
      </c>
      <c r="R418" s="10"/>
      <c r="S418" s="10"/>
      <c r="T418" s="10"/>
      <c r="U418" s="10"/>
      <c r="V418" s="10"/>
      <c r="W418" s="10"/>
      <c r="X418" s="10"/>
      <c r="Y418" s="10"/>
    </row>
    <row r="419" spans="2:25" x14ac:dyDescent="0.3">
      <c r="B419" s="66" t="str">
        <f>[8]Mides!E410</f>
        <v>Jennifer</v>
      </c>
      <c r="C419" s="67" t="str">
        <f>[8]Mides!D410</f>
        <v>Pineda</v>
      </c>
      <c r="D419" s="68" t="str">
        <f>IF([8]Mides!F410=1,"X"," ")</f>
        <v xml:space="preserve"> </v>
      </c>
      <c r="E419" s="68" t="str">
        <f>IF([8]Mides!F410=2,"X"," ")</f>
        <v>X</v>
      </c>
      <c r="F419" s="69">
        <f>[8]Mides!B410</f>
        <v>2572049540101</v>
      </c>
      <c r="G419" s="68" t="str">
        <f>IF(AND([8]Mides!H410&gt;=1,[8]Mides!H410&lt;=14),"X"," ")</f>
        <v xml:space="preserve"> </v>
      </c>
      <c r="H419" s="68" t="str">
        <f>IF(AND([8]Mides!H410&gt;=14,[8]Mides!H410&lt;=30),"X"," ")</f>
        <v>X</v>
      </c>
      <c r="I419" s="68" t="str">
        <f>IF(AND([8]Mides!H410&gt;=31,[8]Mides!H410&lt;=60),"X","  ")</f>
        <v xml:space="preserve">  </v>
      </c>
      <c r="J419" s="68" t="str">
        <f>IF([8]Mides!H410&gt;60,"X", "  ")</f>
        <v xml:space="preserve">  </v>
      </c>
      <c r="K419" s="70">
        <f>[8]Mides!N410</f>
        <v>0</v>
      </c>
      <c r="L419" s="70">
        <f>[8]Mides!K410</f>
        <v>0</v>
      </c>
      <c r="M419" s="70">
        <f>[8]Mides!L410</f>
        <v>0</v>
      </c>
      <c r="N419" s="70" t="str">
        <f>[8]Mides!M410</f>
        <v>x</v>
      </c>
      <c r="O419" s="70">
        <f t="shared" si="6"/>
        <v>0</v>
      </c>
      <c r="P419" s="70" t="str">
        <f>[8]Mides!R410</f>
        <v>Guatemala</v>
      </c>
      <c r="Q419" s="70" t="str">
        <f>[8]Mides!S410</f>
        <v>Guatemala</v>
      </c>
      <c r="R419" s="10"/>
      <c r="S419" s="10"/>
      <c r="T419" s="10"/>
      <c r="U419" s="10"/>
      <c r="V419" s="10"/>
      <c r="W419" s="10"/>
      <c r="X419" s="10"/>
      <c r="Y419" s="10"/>
    </row>
    <row r="420" spans="2:25" x14ac:dyDescent="0.3">
      <c r="B420" s="66" t="str">
        <f>[8]Mides!E411</f>
        <v>Iker</v>
      </c>
      <c r="C420" s="67" t="str">
        <f>[8]Mides!D411</f>
        <v xml:space="preserve">Girón </v>
      </c>
      <c r="D420" s="68" t="str">
        <f>IF([8]Mides!F411=1,"X"," ")</f>
        <v xml:space="preserve"> </v>
      </c>
      <c r="E420" s="68" t="str">
        <f>IF([8]Mides!F411=2,"X"," ")</f>
        <v>X</v>
      </c>
      <c r="F420" s="69">
        <f>[8]Mides!B411</f>
        <v>2170454800101</v>
      </c>
      <c r="G420" s="68" t="str">
        <f>IF(AND([8]Mides!H411&gt;=1,[8]Mides!H411&lt;=14),"X"," ")</f>
        <v>X</v>
      </c>
      <c r="H420" s="68" t="str">
        <f>IF(AND([8]Mides!H411&gt;=14,[8]Mides!H411&lt;=30),"X"," ")</f>
        <v xml:space="preserve"> </v>
      </c>
      <c r="I420" s="68" t="str">
        <f>IF(AND([8]Mides!H411&gt;=31,[8]Mides!H411&lt;=60),"X","  ")</f>
        <v xml:space="preserve">  </v>
      </c>
      <c r="J420" s="68" t="str">
        <f>IF([8]Mides!H411&gt;60,"X", "  ")</f>
        <v xml:space="preserve">  </v>
      </c>
      <c r="K420" s="70">
        <f>[8]Mides!N411</f>
        <v>0</v>
      </c>
      <c r="L420" s="70">
        <f>[8]Mides!K411</f>
        <v>0</v>
      </c>
      <c r="M420" s="70">
        <f>[8]Mides!L411</f>
        <v>0</v>
      </c>
      <c r="N420" s="70" t="str">
        <f>[8]Mides!M411</f>
        <v>x</v>
      </c>
      <c r="O420" s="70">
        <f t="shared" si="6"/>
        <v>0</v>
      </c>
      <c r="P420" s="70" t="str">
        <f>[8]Mides!R411</f>
        <v>Guatemala</v>
      </c>
      <c r="Q420" s="70" t="str">
        <f>[8]Mides!S411</f>
        <v>Guatemala</v>
      </c>
      <c r="R420" s="10"/>
      <c r="S420" s="10"/>
      <c r="T420" s="10"/>
      <c r="U420" s="10"/>
      <c r="V420" s="10"/>
      <c r="W420" s="10"/>
      <c r="X420" s="10"/>
      <c r="Y420" s="10"/>
    </row>
    <row r="421" spans="2:25" x14ac:dyDescent="0.3">
      <c r="B421" s="66" t="str">
        <f>[8]Mides!E412</f>
        <v>Valeria</v>
      </c>
      <c r="C421" s="67" t="str">
        <f>[8]Mides!D412</f>
        <v xml:space="preserve">Girón </v>
      </c>
      <c r="D421" s="68" t="str">
        <f>IF([8]Mides!F412=1,"X"," ")</f>
        <v>X</v>
      </c>
      <c r="E421" s="68" t="str">
        <f>IF([8]Mides!F412=2,"X"," ")</f>
        <v xml:space="preserve"> </v>
      </c>
      <c r="F421" s="69">
        <f>[8]Mides!B412</f>
        <v>3529777950101</v>
      </c>
      <c r="G421" s="68" t="str">
        <f>IF(AND([8]Mides!H412&gt;=1,[8]Mides!H412&lt;=14),"X"," ")</f>
        <v>X</v>
      </c>
      <c r="H421" s="68" t="str">
        <f>IF(AND([8]Mides!H412&gt;=14,[8]Mides!H412&lt;=30),"X"," ")</f>
        <v xml:space="preserve"> </v>
      </c>
      <c r="I421" s="68" t="str">
        <f>IF(AND([8]Mides!H412&gt;=31,[8]Mides!H412&lt;=60),"X","  ")</f>
        <v xml:space="preserve">  </v>
      </c>
      <c r="J421" s="68" t="str">
        <f>IF([8]Mides!H412&gt;60,"X", "  ")</f>
        <v xml:space="preserve">  </v>
      </c>
      <c r="K421" s="70">
        <f>[8]Mides!N412</f>
        <v>0</v>
      </c>
      <c r="L421" s="70">
        <f>[8]Mides!K412</f>
        <v>0</v>
      </c>
      <c r="M421" s="70">
        <f>[8]Mides!L412</f>
        <v>0</v>
      </c>
      <c r="N421" s="70" t="str">
        <f>[8]Mides!M412</f>
        <v>x</v>
      </c>
      <c r="O421" s="70">
        <f t="shared" si="6"/>
        <v>0</v>
      </c>
      <c r="P421" s="70" t="str">
        <f>[8]Mides!R412</f>
        <v>Guatemala</v>
      </c>
      <c r="Q421" s="70" t="str">
        <f>[8]Mides!S412</f>
        <v>Guatemala</v>
      </c>
      <c r="R421" s="10"/>
      <c r="S421" s="10"/>
      <c r="T421" s="10"/>
      <c r="U421" s="10"/>
      <c r="V421" s="10"/>
      <c r="W421" s="10"/>
      <c r="X421" s="10"/>
      <c r="Y421" s="10"/>
    </row>
    <row r="422" spans="2:25" x14ac:dyDescent="0.3">
      <c r="B422" s="66" t="str">
        <f>[8]Mides!E413</f>
        <v>Andrés</v>
      </c>
      <c r="C422" s="67" t="str">
        <f>[8]Mides!D413</f>
        <v>Morales</v>
      </c>
      <c r="D422" s="68" t="str">
        <f>IF([8]Mides!F413=1,"X"," ")</f>
        <v xml:space="preserve"> </v>
      </c>
      <c r="E422" s="68" t="str">
        <f>IF([8]Mides!F413=2,"X"," ")</f>
        <v>X</v>
      </c>
      <c r="F422" s="69">
        <f>[8]Mides!B413</f>
        <v>0</v>
      </c>
      <c r="G422" s="68" t="str">
        <f>IF(AND([8]Mides!H413&gt;=1,[8]Mides!H413&lt;=14),"X"," ")</f>
        <v>X</v>
      </c>
      <c r="H422" s="68" t="str">
        <f>IF(AND([8]Mides!H413&gt;=14,[8]Mides!H413&lt;=30),"X"," ")</f>
        <v xml:space="preserve"> </v>
      </c>
      <c r="I422" s="68" t="str">
        <f>IF(AND([8]Mides!H413&gt;=31,[8]Mides!H413&lt;=60),"X","  ")</f>
        <v xml:space="preserve">  </v>
      </c>
      <c r="J422" s="68" t="str">
        <f>IF([8]Mides!H413&gt;60,"X", "  ")</f>
        <v xml:space="preserve">  </v>
      </c>
      <c r="K422" s="70">
        <f>[8]Mides!N413</f>
        <v>0</v>
      </c>
      <c r="L422" s="70">
        <f>[8]Mides!K413</f>
        <v>0</v>
      </c>
      <c r="M422" s="70">
        <f>[8]Mides!L413</f>
        <v>0</v>
      </c>
      <c r="N422" s="70" t="str">
        <f>[8]Mides!M413</f>
        <v>x</v>
      </c>
      <c r="O422" s="70">
        <f t="shared" si="6"/>
        <v>0</v>
      </c>
      <c r="P422" s="70" t="str">
        <f>[8]Mides!R413</f>
        <v>Guatemala</v>
      </c>
      <c r="Q422" s="70" t="str">
        <f>[8]Mides!S413</f>
        <v>Guatemala</v>
      </c>
      <c r="R422" s="10"/>
      <c r="S422" s="10"/>
      <c r="T422" s="10"/>
      <c r="U422" s="10"/>
      <c r="V422" s="10"/>
      <c r="W422" s="10"/>
      <c r="X422" s="10"/>
      <c r="Y422" s="10"/>
    </row>
    <row r="423" spans="2:25" x14ac:dyDescent="0.3">
      <c r="B423" s="66" t="str">
        <f>[8]Mides!E414</f>
        <v>Josué</v>
      </c>
      <c r="C423" s="67" t="str">
        <f>[8]Mides!D414</f>
        <v xml:space="preserve">Gonzalez </v>
      </c>
      <c r="D423" s="68" t="str">
        <f>IF([8]Mides!F414=1,"X"," ")</f>
        <v xml:space="preserve"> </v>
      </c>
      <c r="E423" s="68" t="str">
        <f>IF([8]Mides!F414=2,"X"," ")</f>
        <v>X</v>
      </c>
      <c r="F423" s="69">
        <f>[8]Mides!B414</f>
        <v>2998734200101</v>
      </c>
      <c r="G423" s="68" t="str">
        <f>IF(AND([8]Mides!H414&gt;=1,[8]Mides!H414&lt;=14),"X"," ")</f>
        <v xml:space="preserve"> </v>
      </c>
      <c r="H423" s="68" t="str">
        <f>IF(AND([8]Mides!H414&gt;=14,[8]Mides!H414&lt;=30),"X"," ")</f>
        <v>X</v>
      </c>
      <c r="I423" s="68" t="str">
        <f>IF(AND([8]Mides!H414&gt;=31,[8]Mides!H414&lt;=60),"X","  ")</f>
        <v xml:space="preserve">  </v>
      </c>
      <c r="J423" s="68" t="str">
        <f>IF([8]Mides!H414&gt;60,"X", "  ")</f>
        <v xml:space="preserve">  </v>
      </c>
      <c r="K423" s="70">
        <f>[8]Mides!N414</f>
        <v>0</v>
      </c>
      <c r="L423" s="70">
        <f>[8]Mides!K414</f>
        <v>0</v>
      </c>
      <c r="M423" s="70">
        <f>[8]Mides!L414</f>
        <v>0</v>
      </c>
      <c r="N423" s="70" t="str">
        <f>[8]Mides!M414</f>
        <v>x</v>
      </c>
      <c r="O423" s="70">
        <f t="shared" si="6"/>
        <v>0</v>
      </c>
      <c r="P423" s="70" t="str">
        <f>[8]Mides!R414</f>
        <v>Guatemala</v>
      </c>
      <c r="Q423" s="70" t="str">
        <f>[8]Mides!S414</f>
        <v>Guatemala</v>
      </c>
      <c r="R423" s="10"/>
      <c r="S423" s="10"/>
      <c r="T423" s="10"/>
      <c r="U423" s="10"/>
      <c r="V423" s="10"/>
      <c r="W423" s="10"/>
      <c r="X423" s="10"/>
      <c r="Y423" s="10"/>
    </row>
    <row r="424" spans="2:25" x14ac:dyDescent="0.3">
      <c r="B424" s="66" t="str">
        <f>[8]Mides!E415</f>
        <v>Josué</v>
      </c>
      <c r="C424" s="67" t="str">
        <f>[8]Mides!D415</f>
        <v xml:space="preserve">Gonzalez </v>
      </c>
      <c r="D424" s="68" t="str">
        <f>IF([8]Mides!F415=1,"X"," ")</f>
        <v xml:space="preserve"> </v>
      </c>
      <c r="E424" s="68" t="str">
        <f>IF([8]Mides!F415=2,"X"," ")</f>
        <v>X</v>
      </c>
      <c r="F424" s="69">
        <f>[8]Mides!B415</f>
        <v>2998734200101</v>
      </c>
      <c r="G424" s="68" t="str">
        <f>IF(AND([8]Mides!H415&gt;=1,[8]Mides!H415&lt;=14),"X"," ")</f>
        <v xml:space="preserve"> </v>
      </c>
      <c r="H424" s="68" t="str">
        <f>IF(AND([8]Mides!H415&gt;=14,[8]Mides!H415&lt;=30),"X"," ")</f>
        <v>X</v>
      </c>
      <c r="I424" s="68" t="str">
        <f>IF(AND([8]Mides!H415&gt;=31,[8]Mides!H415&lt;=60),"X","  ")</f>
        <v xml:space="preserve">  </v>
      </c>
      <c r="J424" s="68" t="str">
        <f>IF([8]Mides!H415&gt;60,"X", "  ")</f>
        <v xml:space="preserve">  </v>
      </c>
      <c r="K424" s="70">
        <f>[8]Mides!N415</f>
        <v>0</v>
      </c>
      <c r="L424" s="70">
        <f>[8]Mides!K415</f>
        <v>0</v>
      </c>
      <c r="M424" s="70">
        <f>[8]Mides!L415</f>
        <v>0</v>
      </c>
      <c r="N424" s="70" t="str">
        <f>[8]Mides!M415</f>
        <v>x</v>
      </c>
      <c r="O424" s="70">
        <f t="shared" si="6"/>
        <v>0</v>
      </c>
      <c r="P424" s="70" t="str">
        <f>[8]Mides!R415</f>
        <v>Guatemala</v>
      </c>
      <c r="Q424" s="70" t="str">
        <f>[8]Mides!S415</f>
        <v>Guatemala</v>
      </c>
      <c r="R424" s="10"/>
      <c r="S424" s="10"/>
      <c r="T424" s="10"/>
      <c r="U424" s="10"/>
      <c r="V424" s="10"/>
      <c r="W424" s="10"/>
      <c r="X424" s="10"/>
      <c r="Y424" s="10"/>
    </row>
    <row r="425" spans="2:25" x14ac:dyDescent="0.3">
      <c r="B425" s="66" t="str">
        <f>[8]Mides!E416</f>
        <v>Estefani</v>
      </c>
      <c r="C425" s="67" t="str">
        <f>[8]Mides!D416</f>
        <v>Mateo</v>
      </c>
      <c r="D425" s="68" t="str">
        <f>IF([8]Mides!F416=1,"X"," ")</f>
        <v>X</v>
      </c>
      <c r="E425" s="68" t="str">
        <f>IF([8]Mides!F416=2,"X"," ")</f>
        <v xml:space="preserve"> </v>
      </c>
      <c r="F425" s="69">
        <f>[8]Mides!B416</f>
        <v>3006470340101</v>
      </c>
      <c r="G425" s="68" t="str">
        <f>IF(AND([8]Mides!H416&gt;=1,[8]Mides!H416&lt;=14),"X"," ")</f>
        <v xml:space="preserve"> </v>
      </c>
      <c r="H425" s="68" t="str">
        <f>IF(AND([8]Mides!H416&gt;=14,[8]Mides!H416&lt;=30),"X"," ")</f>
        <v>X</v>
      </c>
      <c r="I425" s="68" t="str">
        <f>IF(AND([8]Mides!H416&gt;=31,[8]Mides!H416&lt;=60),"X","  ")</f>
        <v xml:space="preserve">  </v>
      </c>
      <c r="J425" s="68" t="str">
        <f>IF([8]Mides!H416&gt;60,"X", "  ")</f>
        <v xml:space="preserve">  </v>
      </c>
      <c r="K425" s="70">
        <f>[8]Mides!N416</f>
        <v>0</v>
      </c>
      <c r="L425" s="70">
        <f>[8]Mides!K416</f>
        <v>0</v>
      </c>
      <c r="M425" s="70">
        <f>[8]Mides!L416</f>
        <v>0</v>
      </c>
      <c r="N425" s="70" t="str">
        <f>[8]Mides!M416</f>
        <v>x</v>
      </c>
      <c r="O425" s="70">
        <f t="shared" si="6"/>
        <v>0</v>
      </c>
      <c r="P425" s="70" t="str">
        <f>[8]Mides!R416</f>
        <v>Guatemala</v>
      </c>
      <c r="Q425" s="70" t="str">
        <f>[8]Mides!S416</f>
        <v>Guatemala</v>
      </c>
      <c r="R425" s="10"/>
      <c r="S425" s="10"/>
      <c r="T425" s="10"/>
      <c r="U425" s="10"/>
      <c r="V425" s="10"/>
      <c r="W425" s="10"/>
      <c r="X425" s="10"/>
      <c r="Y425" s="10"/>
    </row>
    <row r="426" spans="2:25" x14ac:dyDescent="0.3">
      <c r="B426" s="66" t="str">
        <f>[8]Mides!E417</f>
        <v>Brayan</v>
      </c>
      <c r="C426" s="67" t="str">
        <f>[8]Mides!D417</f>
        <v>Arreaga</v>
      </c>
      <c r="D426" s="68" t="str">
        <f>IF([8]Mides!F417=1,"X"," ")</f>
        <v xml:space="preserve"> </v>
      </c>
      <c r="E426" s="68" t="str">
        <f>IF([8]Mides!F417=2,"X"," ")</f>
        <v>X</v>
      </c>
      <c r="F426" s="69">
        <f>[8]Mides!B417</f>
        <v>2975831230101</v>
      </c>
      <c r="G426" s="68" t="str">
        <f>IF(AND([8]Mides!H417&gt;=1,[8]Mides!H417&lt;=14),"X"," ")</f>
        <v xml:space="preserve"> </v>
      </c>
      <c r="H426" s="68" t="str">
        <f>IF(AND([8]Mides!H417&gt;=14,[8]Mides!H417&lt;=30),"X"," ")</f>
        <v>X</v>
      </c>
      <c r="I426" s="68" t="str">
        <f>IF(AND([8]Mides!H417&gt;=31,[8]Mides!H417&lt;=60),"X","  ")</f>
        <v xml:space="preserve">  </v>
      </c>
      <c r="J426" s="68" t="str">
        <f>IF([8]Mides!H417&gt;60,"X", "  ")</f>
        <v xml:space="preserve">  </v>
      </c>
      <c r="K426" s="70">
        <f>[8]Mides!N417</f>
        <v>0</v>
      </c>
      <c r="L426" s="70">
        <f>[8]Mides!K417</f>
        <v>0</v>
      </c>
      <c r="M426" s="70">
        <f>[8]Mides!L417</f>
        <v>0</v>
      </c>
      <c r="N426" s="70" t="str">
        <f>[8]Mides!M417</f>
        <v>x</v>
      </c>
      <c r="O426" s="70">
        <f t="shared" si="6"/>
        <v>0</v>
      </c>
      <c r="P426" s="70" t="str">
        <f>[8]Mides!R417</f>
        <v>Guatemala</v>
      </c>
      <c r="Q426" s="70" t="str">
        <f>[8]Mides!S417</f>
        <v>Guatemala</v>
      </c>
      <c r="R426" s="10"/>
      <c r="S426" s="10"/>
      <c r="T426" s="10"/>
      <c r="U426" s="10"/>
      <c r="V426" s="10"/>
      <c r="W426" s="10"/>
      <c r="X426" s="10"/>
      <c r="Y426" s="10"/>
    </row>
    <row r="427" spans="2:25" x14ac:dyDescent="0.3">
      <c r="B427" s="66" t="str">
        <f>[8]Mides!E418</f>
        <v>Ana</v>
      </c>
      <c r="C427" s="67" t="str">
        <f>[8]Mides!D418</f>
        <v>Quinteros</v>
      </c>
      <c r="D427" s="68" t="str">
        <f>IF([8]Mides!F418=1,"X"," ")</f>
        <v>X</v>
      </c>
      <c r="E427" s="68" t="str">
        <f>IF([8]Mides!F418=2,"X"," ")</f>
        <v xml:space="preserve"> </v>
      </c>
      <c r="F427" s="69">
        <f>[8]Mides!B418</f>
        <v>2086713070110</v>
      </c>
      <c r="G427" s="68" t="str">
        <f>IF(AND([8]Mides!H418&gt;=1,[8]Mides!H418&lt;=14),"X"," ")</f>
        <v xml:space="preserve"> </v>
      </c>
      <c r="H427" s="68" t="str">
        <f>IF(AND([8]Mides!H418&gt;=14,[8]Mides!H418&lt;=30),"X"," ")</f>
        <v>X</v>
      </c>
      <c r="I427" s="68" t="str">
        <f>IF(AND([8]Mides!H418&gt;=31,[8]Mides!H418&lt;=60),"X","  ")</f>
        <v xml:space="preserve">  </v>
      </c>
      <c r="J427" s="68" t="str">
        <f>IF([8]Mides!H418&gt;60,"X", "  ")</f>
        <v xml:space="preserve">  </v>
      </c>
      <c r="K427" s="70">
        <f>[8]Mides!N418</f>
        <v>0</v>
      </c>
      <c r="L427" s="70">
        <f>[8]Mides!K418</f>
        <v>0</v>
      </c>
      <c r="M427" s="70">
        <f>[8]Mides!L418</f>
        <v>0</v>
      </c>
      <c r="N427" s="70" t="str">
        <f>[8]Mides!M418</f>
        <v>x</v>
      </c>
      <c r="O427" s="70">
        <f t="shared" si="6"/>
        <v>0</v>
      </c>
      <c r="P427" s="70" t="str">
        <f>[8]Mides!R418</f>
        <v>Guatemala</v>
      </c>
      <c r="Q427" s="70" t="str">
        <f>[8]Mides!S418</f>
        <v>Guatemala</v>
      </c>
      <c r="R427" s="10"/>
      <c r="S427" s="10"/>
      <c r="T427" s="10"/>
      <c r="U427" s="10"/>
      <c r="V427" s="10"/>
      <c r="W427" s="10"/>
      <c r="X427" s="10"/>
      <c r="Y427" s="10"/>
    </row>
    <row r="428" spans="2:25" x14ac:dyDescent="0.3">
      <c r="B428" s="66" t="str">
        <f>[8]Mides!E419</f>
        <v xml:space="preserve">Fonseca </v>
      </c>
      <c r="C428" s="67" t="str">
        <f>[8]Mides!D419</f>
        <v>Scarleth</v>
      </c>
      <c r="D428" s="68" t="str">
        <f>IF([8]Mides!F419=1,"X"," ")</f>
        <v>X</v>
      </c>
      <c r="E428" s="68" t="str">
        <f>IF([8]Mides!F419=2,"X"," ")</f>
        <v xml:space="preserve"> </v>
      </c>
      <c r="F428" s="69" t="str">
        <f>[8]Mides!B419</f>
        <v xml:space="preserve"> Nicaragua          01-000321012</v>
      </c>
      <c r="G428" s="68" t="str">
        <f>IF(AND([8]Mides!H419&gt;=1,[8]Mides!H419&lt;=14),"X"," ")</f>
        <v xml:space="preserve"> </v>
      </c>
      <c r="H428" s="68" t="str">
        <f>IF(AND([8]Mides!H419&gt;=14,[8]Mides!H419&lt;=30),"X"," ")</f>
        <v>X</v>
      </c>
      <c r="I428" s="68" t="str">
        <f>IF(AND([8]Mides!H419&gt;=31,[8]Mides!H419&lt;=60),"X","  ")</f>
        <v xml:space="preserve">  </v>
      </c>
      <c r="J428" s="68" t="str">
        <f>IF([8]Mides!H419&gt;60,"X", "  ")</f>
        <v xml:space="preserve">  </v>
      </c>
      <c r="K428" s="70">
        <f>[8]Mides!N419</f>
        <v>0</v>
      </c>
      <c r="L428" s="70">
        <f>[8]Mides!K419</f>
        <v>0</v>
      </c>
      <c r="M428" s="70">
        <f>[8]Mides!L419</f>
        <v>0</v>
      </c>
      <c r="N428" s="70" t="str">
        <f>[8]Mides!M419</f>
        <v>x</v>
      </c>
      <c r="O428" s="70">
        <f t="shared" si="6"/>
        <v>0</v>
      </c>
      <c r="P428" s="70">
        <f>[8]Mides!R419</f>
        <v>0</v>
      </c>
      <c r="Q428" s="70">
        <f>[8]Mides!S419</f>
        <v>0</v>
      </c>
      <c r="R428" s="10"/>
      <c r="S428" s="10"/>
      <c r="T428" s="10"/>
      <c r="U428" s="10"/>
      <c r="V428" s="10"/>
      <c r="W428" s="10"/>
      <c r="X428" s="10"/>
      <c r="Y428" s="10"/>
    </row>
    <row r="429" spans="2:25" x14ac:dyDescent="0.3">
      <c r="B429" s="66" t="str">
        <f>[8]Mides!E420</f>
        <v xml:space="preserve">Silvia </v>
      </c>
      <c r="C429" s="67" t="str">
        <f>[8]Mides!D420</f>
        <v>Loarca</v>
      </c>
      <c r="D429" s="68" t="str">
        <f>IF([8]Mides!F420=1,"X"," ")</f>
        <v>X</v>
      </c>
      <c r="E429" s="68" t="str">
        <f>IF([8]Mides!F420=2,"X"," ")</f>
        <v xml:space="preserve"> </v>
      </c>
      <c r="F429" s="69">
        <f>[8]Mides!B420</f>
        <v>2633001100101</v>
      </c>
      <c r="G429" s="68" t="str">
        <f>IF(AND([8]Mides!H420&gt;=1,[8]Mides!H420&lt;=14),"X"," ")</f>
        <v xml:space="preserve"> </v>
      </c>
      <c r="H429" s="68" t="str">
        <f>IF(AND([8]Mides!H420&gt;=14,[8]Mides!H420&lt;=30),"X"," ")</f>
        <v xml:space="preserve"> </v>
      </c>
      <c r="I429" s="68" t="str">
        <f>IF(AND([8]Mides!H420&gt;=31,[8]Mides!H420&lt;=60),"X","  ")</f>
        <v>X</v>
      </c>
      <c r="J429" s="68" t="str">
        <f>IF([8]Mides!H420&gt;60,"X", "  ")</f>
        <v xml:space="preserve">  </v>
      </c>
      <c r="K429" s="70">
        <f>[8]Mides!N420</f>
        <v>0</v>
      </c>
      <c r="L429" s="70">
        <f>[8]Mides!K420</f>
        <v>0</v>
      </c>
      <c r="M429" s="70">
        <f>[8]Mides!L420</f>
        <v>0</v>
      </c>
      <c r="N429" s="70" t="str">
        <f>[8]Mides!M420</f>
        <v>x</v>
      </c>
      <c r="O429" s="70">
        <f t="shared" si="6"/>
        <v>0</v>
      </c>
      <c r="P429" s="70" t="str">
        <f>[8]Mides!R420</f>
        <v>Guatemala</v>
      </c>
      <c r="Q429" s="70" t="str">
        <f>[8]Mides!S420</f>
        <v>Guatemala</v>
      </c>
      <c r="R429" s="10"/>
      <c r="S429" s="10"/>
      <c r="T429" s="10"/>
      <c r="U429" s="10"/>
      <c r="V429" s="10"/>
      <c r="W429" s="10"/>
      <c r="X429" s="10"/>
      <c r="Y429" s="10"/>
    </row>
    <row r="430" spans="2:25" x14ac:dyDescent="0.3">
      <c r="B430" s="66" t="str">
        <f>[8]Mides!E421</f>
        <v>Sofia</v>
      </c>
      <c r="C430" s="67" t="str">
        <f>[8]Mides!D421</f>
        <v>Galvez</v>
      </c>
      <c r="D430" s="68" t="str">
        <f>IF([8]Mides!F421=1,"X"," ")</f>
        <v>X</v>
      </c>
      <c r="E430" s="68" t="str">
        <f>IF([8]Mides!F421=2,"X"," ")</f>
        <v xml:space="preserve"> </v>
      </c>
      <c r="F430" s="69">
        <f>[8]Mides!B421</f>
        <v>1837127140108</v>
      </c>
      <c r="G430" s="68" t="str">
        <f>IF(AND([8]Mides!H421&gt;=1,[8]Mides!H421&lt;=14),"X"," ")</f>
        <v xml:space="preserve"> </v>
      </c>
      <c r="H430" s="68" t="str">
        <f>IF(AND([8]Mides!H421&gt;=14,[8]Mides!H421&lt;=30),"X"," ")</f>
        <v xml:space="preserve"> </v>
      </c>
      <c r="I430" s="68" t="str">
        <f>IF(AND([8]Mides!H421&gt;=31,[8]Mides!H421&lt;=60),"X","  ")</f>
        <v>X</v>
      </c>
      <c r="J430" s="68" t="str">
        <f>IF([8]Mides!H421&gt;60,"X", "  ")</f>
        <v xml:space="preserve">  </v>
      </c>
      <c r="K430" s="70">
        <f>[8]Mides!N421</f>
        <v>0</v>
      </c>
      <c r="L430" s="70">
        <f>[8]Mides!K421</f>
        <v>0</v>
      </c>
      <c r="M430" s="70">
        <f>[8]Mides!L421</f>
        <v>0</v>
      </c>
      <c r="N430" s="70" t="str">
        <f>[8]Mides!M421</f>
        <v>x</v>
      </c>
      <c r="O430" s="70">
        <f t="shared" si="6"/>
        <v>0</v>
      </c>
      <c r="P430" s="70" t="str">
        <f>[8]Mides!R421</f>
        <v>Guatemala</v>
      </c>
      <c r="Q430" s="70" t="str">
        <f>[8]Mides!S421</f>
        <v>Guatemala</v>
      </c>
      <c r="R430" s="10"/>
      <c r="S430" s="10"/>
      <c r="T430" s="10"/>
      <c r="U430" s="10"/>
      <c r="V430" s="10"/>
      <c r="W430" s="10"/>
      <c r="X430" s="10"/>
      <c r="Y430" s="10"/>
    </row>
    <row r="431" spans="2:25" x14ac:dyDescent="0.3">
      <c r="B431" s="66" t="str">
        <f>[8]Mides!E422</f>
        <v>Josué</v>
      </c>
      <c r="C431" s="67" t="str">
        <f>[8]Mides!D422</f>
        <v>Castro</v>
      </c>
      <c r="D431" s="68" t="str">
        <f>IF([8]Mides!F422=1,"X"," ")</f>
        <v xml:space="preserve"> </v>
      </c>
      <c r="E431" s="68" t="str">
        <f>IF([8]Mides!F422=2,"X"," ")</f>
        <v>X</v>
      </c>
      <c r="F431" s="69">
        <f>[8]Mides!B422</f>
        <v>0</v>
      </c>
      <c r="G431" s="68" t="str">
        <f>IF(AND([8]Mides!H422&gt;=1,[8]Mides!H422&lt;=14),"X"," ")</f>
        <v>X</v>
      </c>
      <c r="H431" s="68" t="str">
        <f>IF(AND([8]Mides!H422&gt;=14,[8]Mides!H422&lt;=30),"X"," ")</f>
        <v xml:space="preserve"> </v>
      </c>
      <c r="I431" s="68" t="str">
        <f>IF(AND([8]Mides!H422&gt;=31,[8]Mides!H422&lt;=60),"X","  ")</f>
        <v xml:space="preserve">  </v>
      </c>
      <c r="J431" s="68" t="str">
        <f>IF([8]Mides!H422&gt;60,"X", "  ")</f>
        <v xml:space="preserve">  </v>
      </c>
      <c r="K431" s="70">
        <f>[8]Mides!N422</f>
        <v>0</v>
      </c>
      <c r="L431" s="70">
        <f>[8]Mides!K422</f>
        <v>0</v>
      </c>
      <c r="M431" s="70">
        <f>[8]Mides!L422</f>
        <v>0</v>
      </c>
      <c r="N431" s="70" t="str">
        <f>[8]Mides!M422</f>
        <v>x</v>
      </c>
      <c r="O431" s="70">
        <f t="shared" si="6"/>
        <v>0</v>
      </c>
      <c r="P431" s="70" t="str">
        <f>[8]Mides!R422</f>
        <v>Guatemala</v>
      </c>
      <c r="Q431" s="70" t="str">
        <f>[8]Mides!S422</f>
        <v>Guatemala</v>
      </c>
      <c r="R431" s="10"/>
      <c r="S431" s="10"/>
      <c r="T431" s="10"/>
      <c r="U431" s="10"/>
      <c r="V431" s="10"/>
      <c r="W431" s="10"/>
      <c r="X431" s="10"/>
      <c r="Y431" s="10"/>
    </row>
    <row r="432" spans="2:25" x14ac:dyDescent="0.3">
      <c r="B432" s="66" t="str">
        <f>[8]Mides!E423</f>
        <v>Nimrod</v>
      </c>
      <c r="C432" s="67" t="str">
        <f>[8]Mides!D423</f>
        <v>Ortiz</v>
      </c>
      <c r="D432" s="68" t="str">
        <f>IF([8]Mides!F423=1,"X"," ")</f>
        <v xml:space="preserve"> </v>
      </c>
      <c r="E432" s="68" t="str">
        <f>IF([8]Mides!F423=2,"X"," ")</f>
        <v>X</v>
      </c>
      <c r="F432" s="69">
        <f>[8]Mides!B423</f>
        <v>0</v>
      </c>
      <c r="G432" s="68" t="str">
        <f>IF(AND([8]Mides!H423&gt;=1,[8]Mides!H423&lt;=14),"X"," ")</f>
        <v>X</v>
      </c>
      <c r="H432" s="68" t="str">
        <f>IF(AND([8]Mides!H423&gt;=14,[8]Mides!H423&lt;=30),"X"," ")</f>
        <v xml:space="preserve"> </v>
      </c>
      <c r="I432" s="68" t="str">
        <f>IF(AND([8]Mides!H423&gt;=31,[8]Mides!H423&lt;=60),"X","  ")</f>
        <v xml:space="preserve">  </v>
      </c>
      <c r="J432" s="68" t="str">
        <f>IF([8]Mides!H423&gt;60,"X", "  ")</f>
        <v xml:space="preserve">  </v>
      </c>
      <c r="K432" s="70">
        <f>[8]Mides!N423</f>
        <v>0</v>
      </c>
      <c r="L432" s="70">
        <f>[8]Mides!K423</f>
        <v>0</v>
      </c>
      <c r="M432" s="70">
        <f>[8]Mides!L423</f>
        <v>0</v>
      </c>
      <c r="N432" s="70" t="str">
        <f>[8]Mides!M423</f>
        <v>x</v>
      </c>
      <c r="O432" s="70">
        <f t="shared" si="6"/>
        <v>0</v>
      </c>
      <c r="P432" s="70" t="str">
        <f>[8]Mides!R423</f>
        <v>Guatemala</v>
      </c>
      <c r="Q432" s="70" t="str">
        <f>[8]Mides!S423</f>
        <v>Guatemala</v>
      </c>
      <c r="R432" s="10"/>
      <c r="S432" s="10"/>
      <c r="T432" s="10"/>
      <c r="U432" s="10"/>
      <c r="V432" s="10"/>
      <c r="W432" s="10"/>
      <c r="X432" s="10"/>
      <c r="Y432" s="10"/>
    </row>
    <row r="433" spans="2:25" x14ac:dyDescent="0.3">
      <c r="B433" s="66" t="str">
        <f>[8]Mides!E424</f>
        <v>Cinthya</v>
      </c>
      <c r="C433" s="67" t="str">
        <f>[8]Mides!D424</f>
        <v>García</v>
      </c>
      <c r="D433" s="68" t="str">
        <f>IF([8]Mides!F424=1,"X"," ")</f>
        <v>X</v>
      </c>
      <c r="E433" s="68" t="str">
        <f>IF([8]Mides!F424=2,"X"," ")</f>
        <v xml:space="preserve"> </v>
      </c>
      <c r="F433" s="69">
        <f>[8]Mides!B424</f>
        <v>3719688790101</v>
      </c>
      <c r="G433" s="68" t="str">
        <f>IF(AND([8]Mides!H424&gt;=1,[8]Mides!H424&lt;=14),"X"," ")</f>
        <v xml:space="preserve"> </v>
      </c>
      <c r="H433" s="68" t="str">
        <f>IF(AND([8]Mides!H424&gt;=14,[8]Mides!H424&lt;=30),"X"," ")</f>
        <v>X</v>
      </c>
      <c r="I433" s="68" t="str">
        <f>IF(AND([8]Mides!H424&gt;=31,[8]Mides!H424&lt;=60),"X","  ")</f>
        <v xml:space="preserve">  </v>
      </c>
      <c r="J433" s="68" t="str">
        <f>IF([8]Mides!H424&gt;60,"X", "  ")</f>
        <v xml:space="preserve">  </v>
      </c>
      <c r="K433" s="70">
        <f>[8]Mides!N424</f>
        <v>0</v>
      </c>
      <c r="L433" s="70">
        <f>[8]Mides!K424</f>
        <v>0</v>
      </c>
      <c r="M433" s="70">
        <f>[8]Mides!L424</f>
        <v>0</v>
      </c>
      <c r="N433" s="70" t="str">
        <f>[8]Mides!M424</f>
        <v>x</v>
      </c>
      <c r="O433" s="70">
        <f t="shared" si="6"/>
        <v>0</v>
      </c>
      <c r="P433" s="70" t="str">
        <f>[8]Mides!R424</f>
        <v>Guatemala</v>
      </c>
      <c r="Q433" s="70" t="str">
        <f>[8]Mides!S424</f>
        <v>Guatemala</v>
      </c>
      <c r="R433" s="10"/>
      <c r="S433" s="10"/>
      <c r="T433" s="10"/>
      <c r="U433" s="10"/>
      <c r="V433" s="10"/>
      <c r="W433" s="10"/>
      <c r="X433" s="10"/>
      <c r="Y433" s="10"/>
    </row>
    <row r="434" spans="2:25" x14ac:dyDescent="0.3">
      <c r="B434" s="66" t="str">
        <f>[8]Mides!E425</f>
        <v>Daniela</v>
      </c>
      <c r="C434" s="67" t="str">
        <f>[8]Mides!D425</f>
        <v>Pérez</v>
      </c>
      <c r="D434" s="68" t="str">
        <f>IF([8]Mides!F425=1,"X"," ")</f>
        <v>X</v>
      </c>
      <c r="E434" s="68" t="str">
        <f>IF([8]Mides!F425=2,"X"," ")</f>
        <v xml:space="preserve"> </v>
      </c>
      <c r="F434" s="69">
        <f>[8]Mides!B425</f>
        <v>0</v>
      </c>
      <c r="G434" s="68" t="str">
        <f>IF(AND([8]Mides!H425&gt;=1,[8]Mides!H425&lt;=14),"X"," ")</f>
        <v>X</v>
      </c>
      <c r="H434" s="68" t="str">
        <f>IF(AND([8]Mides!H425&gt;=14,[8]Mides!H425&lt;=30),"X"," ")</f>
        <v xml:space="preserve"> </v>
      </c>
      <c r="I434" s="68" t="str">
        <f>IF(AND([8]Mides!H425&gt;=31,[8]Mides!H425&lt;=60),"X","  ")</f>
        <v xml:space="preserve">  </v>
      </c>
      <c r="J434" s="68" t="str">
        <f>IF([8]Mides!H425&gt;60,"X", "  ")</f>
        <v xml:space="preserve">  </v>
      </c>
      <c r="K434" s="70">
        <f>[8]Mides!N425</f>
        <v>0</v>
      </c>
      <c r="L434" s="70">
        <f>[8]Mides!K425</f>
        <v>0</v>
      </c>
      <c r="M434" s="70">
        <f>[8]Mides!L425</f>
        <v>0</v>
      </c>
      <c r="N434" s="70" t="str">
        <f>[8]Mides!M425</f>
        <v>x</v>
      </c>
      <c r="O434" s="70">
        <f t="shared" si="6"/>
        <v>0</v>
      </c>
      <c r="P434" s="70" t="str">
        <f>[8]Mides!R425</f>
        <v>Guatemala</v>
      </c>
      <c r="Q434" s="70" t="str">
        <f>[8]Mides!S425</f>
        <v>Guatemala</v>
      </c>
      <c r="R434" s="10"/>
      <c r="S434" s="10"/>
      <c r="T434" s="10"/>
      <c r="U434" s="10"/>
      <c r="V434" s="10"/>
      <c r="W434" s="10"/>
      <c r="X434" s="10"/>
      <c r="Y434" s="10"/>
    </row>
    <row r="435" spans="2:25" x14ac:dyDescent="0.3">
      <c r="B435" s="66" t="str">
        <f>[8]Mides!E426</f>
        <v>María</v>
      </c>
      <c r="C435" s="67" t="str">
        <f>[8]Mides!D426</f>
        <v>González</v>
      </c>
      <c r="D435" s="68" t="str">
        <f>IF([8]Mides!F426=1,"X"," ")</f>
        <v>X</v>
      </c>
      <c r="E435" s="68" t="str">
        <f>IF([8]Mides!F426=2,"X"," ")</f>
        <v xml:space="preserve"> </v>
      </c>
      <c r="F435" s="69">
        <f>[8]Mides!B426</f>
        <v>0</v>
      </c>
      <c r="G435" s="68" t="str">
        <f>IF(AND([8]Mides!H426&gt;=1,[8]Mides!H426&lt;=14),"X"," ")</f>
        <v>X</v>
      </c>
      <c r="H435" s="68" t="str">
        <f>IF(AND([8]Mides!H426&gt;=14,[8]Mides!H426&lt;=30),"X"," ")</f>
        <v xml:space="preserve"> </v>
      </c>
      <c r="I435" s="68" t="str">
        <f>IF(AND([8]Mides!H426&gt;=31,[8]Mides!H426&lt;=60),"X","  ")</f>
        <v xml:space="preserve">  </v>
      </c>
      <c r="J435" s="68" t="str">
        <f>IF([8]Mides!H426&gt;60,"X", "  ")</f>
        <v xml:space="preserve">  </v>
      </c>
      <c r="K435" s="70">
        <f>[8]Mides!N426</f>
        <v>0</v>
      </c>
      <c r="L435" s="70">
        <f>[8]Mides!K426</f>
        <v>0</v>
      </c>
      <c r="M435" s="70">
        <f>[8]Mides!L426</f>
        <v>0</v>
      </c>
      <c r="N435" s="70" t="str">
        <f>[8]Mides!M426</f>
        <v>x</v>
      </c>
      <c r="O435" s="70">
        <f t="shared" si="6"/>
        <v>0</v>
      </c>
      <c r="P435" s="70" t="str">
        <f>[8]Mides!R426</f>
        <v>Guatemala</v>
      </c>
      <c r="Q435" s="70" t="str">
        <f>[8]Mides!S426</f>
        <v>Guatemala</v>
      </c>
      <c r="R435" s="10"/>
      <c r="S435" s="10"/>
      <c r="T435" s="10"/>
      <c r="U435" s="10"/>
      <c r="V435" s="10"/>
      <c r="W435" s="10"/>
      <c r="X435" s="10"/>
      <c r="Y435" s="10"/>
    </row>
    <row r="436" spans="2:25" x14ac:dyDescent="0.3">
      <c r="B436" s="66" t="str">
        <f>[8]Mides!E427</f>
        <v>Melida</v>
      </c>
      <c r="C436" s="67" t="str">
        <f>[8]Mides!D427</f>
        <v>Peneleu</v>
      </c>
      <c r="D436" s="68" t="str">
        <f>IF([8]Mides!F427=1,"X"," ")</f>
        <v>X</v>
      </c>
      <c r="E436" s="68" t="str">
        <f>IF([8]Mides!F427=2,"X"," ")</f>
        <v xml:space="preserve"> </v>
      </c>
      <c r="F436" s="69">
        <f>[8]Mides!B427</f>
        <v>2810784320101</v>
      </c>
      <c r="G436" s="68" t="str">
        <f>IF(AND([8]Mides!H427&gt;=1,[8]Mides!H427&lt;=14),"X"," ")</f>
        <v xml:space="preserve"> </v>
      </c>
      <c r="H436" s="68" t="str">
        <f>IF(AND([8]Mides!H427&gt;=14,[8]Mides!H427&lt;=30),"X"," ")</f>
        <v>X</v>
      </c>
      <c r="I436" s="68" t="str">
        <f>IF(AND([8]Mides!H427&gt;=31,[8]Mides!H427&lt;=60),"X","  ")</f>
        <v xml:space="preserve">  </v>
      </c>
      <c r="J436" s="68" t="str">
        <f>IF([8]Mides!H427&gt;60,"X", "  ")</f>
        <v xml:space="preserve">  </v>
      </c>
      <c r="K436" s="70">
        <f>[8]Mides!N427</f>
        <v>0</v>
      </c>
      <c r="L436" s="70">
        <f>[8]Mides!K427</f>
        <v>0</v>
      </c>
      <c r="M436" s="70">
        <f>[8]Mides!L427</f>
        <v>0</v>
      </c>
      <c r="N436" s="70" t="str">
        <f>[8]Mides!M427</f>
        <v>x</v>
      </c>
      <c r="O436" s="70">
        <f t="shared" si="6"/>
        <v>0</v>
      </c>
      <c r="P436" s="70" t="str">
        <f>[8]Mides!R427</f>
        <v>Guatemala</v>
      </c>
      <c r="Q436" s="70" t="str">
        <f>[8]Mides!S427</f>
        <v>Guatemala</v>
      </c>
      <c r="R436" s="10"/>
      <c r="S436" s="10"/>
      <c r="T436" s="10"/>
      <c r="U436" s="10"/>
      <c r="V436" s="10"/>
      <c r="W436" s="10"/>
      <c r="X436" s="10"/>
      <c r="Y436" s="10"/>
    </row>
    <row r="437" spans="2:25" x14ac:dyDescent="0.3">
      <c r="B437" s="66" t="str">
        <f>[8]Mides!E428</f>
        <v>Ana Marielsy</v>
      </c>
      <c r="C437" s="67" t="str">
        <f>[8]Mides!D428</f>
        <v>Peneleu</v>
      </c>
      <c r="D437" s="68" t="str">
        <f>IF([8]Mides!F428=1,"X"," ")</f>
        <v>X</v>
      </c>
      <c r="E437" s="68" t="str">
        <f>IF([8]Mides!F428=2,"X"," ")</f>
        <v xml:space="preserve"> </v>
      </c>
      <c r="F437" s="69">
        <f>[8]Mides!B428</f>
        <v>2810785210101</v>
      </c>
      <c r="G437" s="68" t="str">
        <f>IF(AND([8]Mides!H428&gt;=1,[8]Mides!H428&lt;=14),"X"," ")</f>
        <v>X</v>
      </c>
      <c r="H437" s="68" t="str">
        <f>IF(AND([8]Mides!H428&gt;=14,[8]Mides!H428&lt;=30),"X"," ")</f>
        <v xml:space="preserve"> </v>
      </c>
      <c r="I437" s="68" t="str">
        <f>IF(AND([8]Mides!H428&gt;=31,[8]Mides!H428&lt;=60),"X","  ")</f>
        <v xml:space="preserve">  </v>
      </c>
      <c r="J437" s="68" t="str">
        <f>IF([8]Mides!H428&gt;60,"X", "  ")</f>
        <v xml:space="preserve">  </v>
      </c>
      <c r="K437" s="70">
        <f>[8]Mides!N428</f>
        <v>0</v>
      </c>
      <c r="L437" s="70">
        <f>[8]Mides!K428</f>
        <v>0</v>
      </c>
      <c r="M437" s="70">
        <f>[8]Mides!L428</f>
        <v>0</v>
      </c>
      <c r="N437" s="70" t="str">
        <f>[8]Mides!M428</f>
        <v>x</v>
      </c>
      <c r="O437" s="70">
        <f t="shared" si="6"/>
        <v>0</v>
      </c>
      <c r="P437" s="70" t="str">
        <f>[8]Mides!R428</f>
        <v>Guatemala</v>
      </c>
      <c r="Q437" s="70" t="str">
        <f>[8]Mides!S428</f>
        <v>Guatemala</v>
      </c>
      <c r="R437" s="10"/>
      <c r="S437" s="10"/>
      <c r="T437" s="10"/>
      <c r="U437" s="10"/>
      <c r="V437" s="10"/>
      <c r="W437" s="10"/>
      <c r="X437" s="10"/>
      <c r="Y437" s="10"/>
    </row>
    <row r="438" spans="2:25" x14ac:dyDescent="0.3">
      <c r="B438" s="66" t="str">
        <f>[8]Mides!E429</f>
        <v>Adrian</v>
      </c>
      <c r="C438" s="67" t="str">
        <f>[8]Mides!D429</f>
        <v>Yac</v>
      </c>
      <c r="D438" s="68" t="str">
        <f>IF([8]Mides!F429=1,"X"," ")</f>
        <v xml:space="preserve"> </v>
      </c>
      <c r="E438" s="68" t="str">
        <f>IF([8]Mides!F429=2,"X"," ")</f>
        <v>X</v>
      </c>
      <c r="F438" s="69">
        <f>[8]Mides!B429</f>
        <v>0</v>
      </c>
      <c r="G438" s="68" t="str">
        <f>IF(AND([8]Mides!H429&gt;=1,[8]Mides!H429&lt;=14),"X"," ")</f>
        <v>X</v>
      </c>
      <c r="H438" s="68" t="str">
        <f>IF(AND([8]Mides!H429&gt;=14,[8]Mides!H429&lt;=30),"X"," ")</f>
        <v xml:space="preserve"> </v>
      </c>
      <c r="I438" s="68" t="str">
        <f>IF(AND([8]Mides!H429&gt;=31,[8]Mides!H429&lt;=60),"X","  ")</f>
        <v xml:space="preserve">  </v>
      </c>
      <c r="J438" s="68" t="str">
        <f>IF([8]Mides!H429&gt;60,"X", "  ")</f>
        <v xml:space="preserve">  </v>
      </c>
      <c r="K438" s="70">
        <f>[8]Mides!N429</f>
        <v>0</v>
      </c>
      <c r="L438" s="70">
        <f>[8]Mides!K429</f>
        <v>0</v>
      </c>
      <c r="M438" s="70">
        <f>[8]Mides!L429</f>
        <v>0</v>
      </c>
      <c r="N438" s="70" t="str">
        <f>[8]Mides!M429</f>
        <v>x</v>
      </c>
      <c r="O438" s="70">
        <f t="shared" si="6"/>
        <v>0</v>
      </c>
      <c r="P438" s="70" t="str">
        <f>[8]Mides!R429</f>
        <v>Guatemala</v>
      </c>
      <c r="Q438" s="70" t="str">
        <f>[8]Mides!S429</f>
        <v>Guatemala</v>
      </c>
      <c r="R438" s="10"/>
      <c r="S438" s="10"/>
      <c r="T438" s="10"/>
      <c r="U438" s="10"/>
      <c r="V438" s="10"/>
      <c r="W438" s="10"/>
      <c r="X438" s="10"/>
      <c r="Y438" s="10"/>
    </row>
    <row r="439" spans="2:25" x14ac:dyDescent="0.3">
      <c r="B439" s="66" t="str">
        <f>[8]Mides!E430</f>
        <v>Anderzon</v>
      </c>
      <c r="C439" s="67" t="str">
        <f>[8]Mides!D430</f>
        <v>Flores</v>
      </c>
      <c r="D439" s="68" t="str">
        <f>IF([8]Mides!F430=1,"X"," ")</f>
        <v xml:space="preserve"> </v>
      </c>
      <c r="E439" s="68" t="str">
        <f>IF([8]Mides!F430=2,"X"," ")</f>
        <v>X</v>
      </c>
      <c r="F439" s="69">
        <f>[8]Mides!B430</f>
        <v>3626923350101</v>
      </c>
      <c r="G439" s="68" t="str">
        <f>IF(AND([8]Mides!H430&gt;=1,[8]Mides!H430&lt;=14),"X"," ")</f>
        <v xml:space="preserve"> </v>
      </c>
      <c r="H439" s="68" t="str">
        <f>IF(AND([8]Mides!H430&gt;=14,[8]Mides!H430&lt;=30),"X"," ")</f>
        <v>X</v>
      </c>
      <c r="I439" s="68" t="str">
        <f>IF(AND([8]Mides!H430&gt;=31,[8]Mides!H430&lt;=60),"X","  ")</f>
        <v xml:space="preserve">  </v>
      </c>
      <c r="J439" s="68" t="str">
        <f>IF([8]Mides!H430&gt;60,"X", "  ")</f>
        <v xml:space="preserve">  </v>
      </c>
      <c r="K439" s="70">
        <f>[8]Mides!N430</f>
        <v>0</v>
      </c>
      <c r="L439" s="70">
        <f>[8]Mides!K430</f>
        <v>0</v>
      </c>
      <c r="M439" s="70">
        <f>[8]Mides!L430</f>
        <v>0</v>
      </c>
      <c r="N439" s="70" t="str">
        <f>[8]Mides!M430</f>
        <v>x</v>
      </c>
      <c r="O439" s="70">
        <f t="shared" si="6"/>
        <v>0</v>
      </c>
      <c r="P439" s="70" t="str">
        <f>[8]Mides!R430</f>
        <v>Guatemala</v>
      </c>
      <c r="Q439" s="70" t="str">
        <f>[8]Mides!S430</f>
        <v>Guatemala</v>
      </c>
      <c r="R439" s="10"/>
      <c r="S439" s="10"/>
      <c r="T439" s="10"/>
      <c r="U439" s="10"/>
      <c r="V439" s="10"/>
      <c r="W439" s="10"/>
      <c r="X439" s="10"/>
      <c r="Y439" s="10"/>
    </row>
    <row r="440" spans="2:25" x14ac:dyDescent="0.3">
      <c r="B440" s="66" t="str">
        <f>[8]Mides!E431</f>
        <v>Ruddy</v>
      </c>
      <c r="C440" s="67" t="str">
        <f>[8]Mides!D431</f>
        <v>López</v>
      </c>
      <c r="D440" s="68" t="str">
        <f>IF([8]Mides!F431=1,"X"," ")</f>
        <v xml:space="preserve"> </v>
      </c>
      <c r="E440" s="68" t="str">
        <f>IF([8]Mides!F431=2,"X"," ")</f>
        <v>X</v>
      </c>
      <c r="F440" s="69">
        <f>[8]Mides!B431</f>
        <v>0</v>
      </c>
      <c r="G440" s="68" t="str">
        <f>IF(AND([8]Mides!H431&gt;=1,[8]Mides!H431&lt;=14),"X"," ")</f>
        <v xml:space="preserve"> </v>
      </c>
      <c r="H440" s="68" t="str">
        <f>IF(AND([8]Mides!H431&gt;=14,[8]Mides!H431&lt;=30),"X"," ")</f>
        <v>X</v>
      </c>
      <c r="I440" s="68" t="str">
        <f>IF(AND([8]Mides!H431&gt;=31,[8]Mides!H431&lt;=60),"X","  ")</f>
        <v xml:space="preserve">  </v>
      </c>
      <c r="J440" s="68" t="str">
        <f>IF([8]Mides!H431&gt;60,"X", "  ")</f>
        <v xml:space="preserve">  </v>
      </c>
      <c r="K440" s="70">
        <f>[8]Mides!N431</f>
        <v>0</v>
      </c>
      <c r="L440" s="70">
        <f>[8]Mides!K431</f>
        <v>0</v>
      </c>
      <c r="M440" s="70">
        <f>[8]Mides!L431</f>
        <v>0</v>
      </c>
      <c r="N440" s="70" t="str">
        <f>[8]Mides!M431</f>
        <v>x</v>
      </c>
      <c r="O440" s="70">
        <f t="shared" si="6"/>
        <v>0</v>
      </c>
      <c r="P440" s="70" t="str">
        <f>[8]Mides!R431</f>
        <v>Guatemala</v>
      </c>
      <c r="Q440" s="70" t="str">
        <f>[8]Mides!S431</f>
        <v>Guatemala</v>
      </c>
      <c r="R440" s="10"/>
      <c r="S440" s="10"/>
      <c r="T440" s="10"/>
      <c r="U440" s="10"/>
      <c r="V440" s="10"/>
      <c r="W440" s="10"/>
      <c r="X440" s="10"/>
      <c r="Y440" s="10"/>
    </row>
    <row r="441" spans="2:25" x14ac:dyDescent="0.3">
      <c r="B441" s="66" t="str">
        <f>[8]Mides!E432</f>
        <v>Yoselin</v>
      </c>
      <c r="C441" s="67" t="str">
        <f>[8]Mides!D432</f>
        <v>Rucum</v>
      </c>
      <c r="D441" s="68" t="str">
        <f>IF([8]Mides!F432=1,"X"," ")</f>
        <v>X</v>
      </c>
      <c r="E441" s="68" t="str">
        <f>IF([8]Mides!F432=2,"X"," ")</f>
        <v xml:space="preserve"> </v>
      </c>
      <c r="F441" s="69">
        <f>[8]Mides!B432</f>
        <v>0</v>
      </c>
      <c r="G441" s="68" t="str">
        <f>IF(AND([8]Mides!H432&gt;=1,[8]Mides!H432&lt;=14),"X"," ")</f>
        <v xml:space="preserve"> </v>
      </c>
      <c r="H441" s="68" t="str">
        <f>IF(AND([8]Mides!H432&gt;=14,[8]Mides!H432&lt;=30),"X"," ")</f>
        <v>X</v>
      </c>
      <c r="I441" s="68" t="str">
        <f>IF(AND([8]Mides!H432&gt;=31,[8]Mides!H432&lt;=60),"X","  ")</f>
        <v xml:space="preserve">  </v>
      </c>
      <c r="J441" s="68" t="str">
        <f>IF([8]Mides!H432&gt;60,"X", "  ")</f>
        <v xml:space="preserve">  </v>
      </c>
      <c r="K441" s="70">
        <f>[8]Mides!N432</f>
        <v>0</v>
      </c>
      <c r="L441" s="70">
        <f>[8]Mides!K432</f>
        <v>0</v>
      </c>
      <c r="M441" s="70">
        <f>[8]Mides!L432</f>
        <v>0</v>
      </c>
      <c r="N441" s="70" t="str">
        <f>[8]Mides!M432</f>
        <v>x</v>
      </c>
      <c r="O441" s="70">
        <f t="shared" si="6"/>
        <v>0</v>
      </c>
      <c r="P441" s="70" t="str">
        <f>[8]Mides!R432</f>
        <v>Guatemala</v>
      </c>
      <c r="Q441" s="70" t="str">
        <f>[8]Mides!S432</f>
        <v>Guatemala</v>
      </c>
      <c r="R441" s="10"/>
      <c r="S441" s="10"/>
      <c r="T441" s="10"/>
      <c r="U441" s="10"/>
      <c r="V441" s="10"/>
      <c r="W441" s="10"/>
      <c r="X441" s="10"/>
      <c r="Y441" s="10"/>
    </row>
    <row r="442" spans="2:25" x14ac:dyDescent="0.3">
      <c r="B442" s="66" t="str">
        <f>[8]Mides!E433</f>
        <v>Angélica</v>
      </c>
      <c r="C442" s="67" t="str">
        <f>[8]Mides!D433</f>
        <v>Rucun</v>
      </c>
      <c r="D442" s="68" t="str">
        <f>IF([8]Mides!F433=1,"X"," ")</f>
        <v>X</v>
      </c>
      <c r="E442" s="68" t="str">
        <f>IF([8]Mides!F433=2,"X"," ")</f>
        <v xml:space="preserve"> </v>
      </c>
      <c r="F442" s="69">
        <f>[8]Mides!B433</f>
        <v>0</v>
      </c>
      <c r="G442" s="68" t="str">
        <f>IF(AND([8]Mides!H433&gt;=1,[8]Mides!H433&lt;=14),"X"," ")</f>
        <v>X</v>
      </c>
      <c r="H442" s="68" t="str">
        <f>IF(AND([8]Mides!H433&gt;=14,[8]Mides!H433&lt;=30),"X"," ")</f>
        <v xml:space="preserve"> </v>
      </c>
      <c r="I442" s="68" t="str">
        <f>IF(AND([8]Mides!H433&gt;=31,[8]Mides!H433&lt;=60),"X","  ")</f>
        <v xml:space="preserve">  </v>
      </c>
      <c r="J442" s="68" t="str">
        <f>IF([8]Mides!H433&gt;60,"X", "  ")</f>
        <v xml:space="preserve">  </v>
      </c>
      <c r="K442" s="70">
        <f>[8]Mides!N433</f>
        <v>0</v>
      </c>
      <c r="L442" s="70">
        <f>[8]Mides!K433</f>
        <v>0</v>
      </c>
      <c r="M442" s="70">
        <f>[8]Mides!L433</f>
        <v>0</v>
      </c>
      <c r="N442" s="70" t="str">
        <f>[8]Mides!M433</f>
        <v>x</v>
      </c>
      <c r="O442" s="70">
        <f t="shared" si="6"/>
        <v>0</v>
      </c>
      <c r="P442" s="70" t="str">
        <f>[8]Mides!R433</f>
        <v>Guatemala</v>
      </c>
      <c r="Q442" s="70" t="str">
        <f>[8]Mides!S433</f>
        <v>Guatemala</v>
      </c>
      <c r="R442" s="10"/>
      <c r="S442" s="10"/>
      <c r="T442" s="10"/>
      <c r="U442" s="10"/>
      <c r="V442" s="10"/>
      <c r="W442" s="10"/>
      <c r="X442" s="10"/>
      <c r="Y442" s="10"/>
    </row>
    <row r="443" spans="2:25" x14ac:dyDescent="0.3">
      <c r="B443" s="66" t="str">
        <f>[8]Mides!E434</f>
        <v>Rosario</v>
      </c>
      <c r="C443" s="67" t="str">
        <f>[8]Mides!D434</f>
        <v>Andrino</v>
      </c>
      <c r="D443" s="68" t="str">
        <f>IF([8]Mides!F434=1,"X"," ")</f>
        <v>X</v>
      </c>
      <c r="E443" s="68" t="str">
        <f>IF([8]Mides!F434=2,"X"," ")</f>
        <v xml:space="preserve"> </v>
      </c>
      <c r="F443" s="69">
        <f>[8]Mides!B434</f>
        <v>1662198860101</v>
      </c>
      <c r="G443" s="68" t="str">
        <f>IF(AND([8]Mides!H434&gt;=1,[8]Mides!H434&lt;=14),"X"," ")</f>
        <v xml:space="preserve"> </v>
      </c>
      <c r="H443" s="68" t="str">
        <f>IF(AND([8]Mides!H434&gt;=14,[8]Mides!H434&lt;=30),"X"," ")</f>
        <v xml:space="preserve"> </v>
      </c>
      <c r="I443" s="68" t="str">
        <f>IF(AND([8]Mides!H434&gt;=31,[8]Mides!H434&lt;=60),"X","  ")</f>
        <v xml:space="preserve">  </v>
      </c>
      <c r="J443" s="68" t="str">
        <f>IF([8]Mides!H434&gt;60,"X", "  ")</f>
        <v>X</v>
      </c>
      <c r="K443" s="70">
        <f>[8]Mides!N434</f>
        <v>0</v>
      </c>
      <c r="L443" s="70">
        <f>[8]Mides!K434</f>
        <v>0</v>
      </c>
      <c r="M443" s="70">
        <f>[8]Mides!L434</f>
        <v>0</v>
      </c>
      <c r="N443" s="70" t="str">
        <f>[8]Mides!M434</f>
        <v>x</v>
      </c>
      <c r="O443" s="70">
        <f t="shared" si="6"/>
        <v>0</v>
      </c>
      <c r="P443" s="70" t="str">
        <f>[8]Mides!R434</f>
        <v>Guatemala</v>
      </c>
      <c r="Q443" s="70" t="str">
        <f>[8]Mides!S434</f>
        <v>Guatemala</v>
      </c>
      <c r="R443" s="10"/>
      <c r="S443" s="10"/>
      <c r="T443" s="10"/>
      <c r="U443" s="10"/>
      <c r="V443" s="10"/>
      <c r="W443" s="10"/>
      <c r="X443" s="10"/>
      <c r="Y443" s="10"/>
    </row>
    <row r="444" spans="2:25" x14ac:dyDescent="0.3">
      <c r="B444" s="66" t="str">
        <f>[8]Mides!E435</f>
        <v>Jose</v>
      </c>
      <c r="C444" s="67" t="str">
        <f>[8]Mides!D435</f>
        <v xml:space="preserve">Polanco </v>
      </c>
      <c r="D444" s="68" t="str">
        <f>IF([8]Mides!F435=1,"X"," ")</f>
        <v>X</v>
      </c>
      <c r="E444" s="68" t="str">
        <f>IF([8]Mides!F435=2,"X"," ")</f>
        <v xml:space="preserve"> </v>
      </c>
      <c r="F444" s="69">
        <f>[8]Mides!B435</f>
        <v>2365427961001</v>
      </c>
      <c r="G444" s="68" t="str">
        <f>IF(AND([8]Mides!H435&gt;=1,[8]Mides!H435&lt;=14),"X"," ")</f>
        <v xml:space="preserve"> </v>
      </c>
      <c r="H444" s="68" t="str">
        <f>IF(AND([8]Mides!H435&gt;=14,[8]Mides!H435&lt;=30),"X"," ")</f>
        <v xml:space="preserve"> </v>
      </c>
      <c r="I444" s="68" t="str">
        <f>IF(AND([8]Mides!H435&gt;=31,[8]Mides!H435&lt;=60),"X","  ")</f>
        <v>X</v>
      </c>
      <c r="J444" s="68" t="str">
        <f>IF([8]Mides!H435&gt;60,"X", "  ")</f>
        <v xml:space="preserve">  </v>
      </c>
      <c r="K444" s="70">
        <f>[8]Mides!N435</f>
        <v>0</v>
      </c>
      <c r="L444" s="70">
        <f>[8]Mides!K435</f>
        <v>0</v>
      </c>
      <c r="M444" s="70">
        <f>[8]Mides!L435</f>
        <v>0</v>
      </c>
      <c r="N444" s="70" t="str">
        <f>[8]Mides!M435</f>
        <v>x</v>
      </c>
      <c r="O444" s="70">
        <f t="shared" si="6"/>
        <v>0</v>
      </c>
      <c r="P444" s="70" t="str">
        <f>[8]Mides!R435</f>
        <v>Guatemala</v>
      </c>
      <c r="Q444" s="70" t="str">
        <f>[8]Mides!S435</f>
        <v>Guatemala</v>
      </c>
      <c r="R444" s="10"/>
      <c r="S444" s="10"/>
      <c r="T444" s="10"/>
      <c r="U444" s="10"/>
      <c r="V444" s="10"/>
      <c r="W444" s="10"/>
      <c r="X444" s="10"/>
      <c r="Y444" s="10"/>
    </row>
    <row r="445" spans="2:25" x14ac:dyDescent="0.3">
      <c r="B445" s="66" t="str">
        <f>[8]Mides!E436</f>
        <v>Gabriela</v>
      </c>
      <c r="C445" s="67" t="str">
        <f>[8]Mides!D436</f>
        <v>Escobar</v>
      </c>
      <c r="D445" s="68" t="str">
        <f>IF([8]Mides!F436=1,"X"," ")</f>
        <v>X</v>
      </c>
      <c r="E445" s="68" t="str">
        <f>IF([8]Mides!F436=2,"X"," ")</f>
        <v xml:space="preserve"> </v>
      </c>
      <c r="F445" s="69" t="str">
        <f>[8]Mides!B436</f>
        <v>menor de edad</v>
      </c>
      <c r="G445" s="68" t="str">
        <f>IF(AND([8]Mides!H436&gt;=1,[8]Mides!H436&lt;=14),"X"," ")</f>
        <v xml:space="preserve"> </v>
      </c>
      <c r="H445" s="68" t="str">
        <f>IF(AND([8]Mides!H436&gt;=14,[8]Mides!H436&lt;=30),"X"," ")</f>
        <v xml:space="preserve"> </v>
      </c>
      <c r="I445" s="68" t="str">
        <f>IF(AND([8]Mides!H436&gt;=31,[8]Mides!H436&lt;=60),"X","  ")</f>
        <v xml:space="preserve">  </v>
      </c>
      <c r="J445" s="68" t="str">
        <f>IF([8]Mides!H436&gt;60,"X", "  ")</f>
        <v>X</v>
      </c>
      <c r="K445" s="70">
        <f>[8]Mides!N436</f>
        <v>0</v>
      </c>
      <c r="L445" s="70">
        <f>[8]Mides!K436</f>
        <v>0</v>
      </c>
      <c r="M445" s="70">
        <f>[8]Mides!L436</f>
        <v>0</v>
      </c>
      <c r="N445" s="70" t="str">
        <f>[8]Mides!M436</f>
        <v>x</v>
      </c>
      <c r="O445" s="70">
        <f t="shared" si="6"/>
        <v>0</v>
      </c>
      <c r="P445" s="70" t="str">
        <f>[8]Mides!R436</f>
        <v>Guatemala</v>
      </c>
      <c r="Q445" s="70" t="str">
        <f>[8]Mides!S436</f>
        <v>Guatemala</v>
      </c>
      <c r="R445" s="10"/>
      <c r="S445" s="10"/>
      <c r="T445" s="10"/>
      <c r="U445" s="10"/>
      <c r="V445" s="10"/>
      <c r="W445" s="10"/>
      <c r="X445" s="10"/>
      <c r="Y445" s="10"/>
    </row>
    <row r="446" spans="2:25" x14ac:dyDescent="0.3">
      <c r="B446" s="66" t="str">
        <f>[8]Mides!E437</f>
        <v>Sandra</v>
      </c>
      <c r="C446" s="67" t="str">
        <f>[8]Mides!D437</f>
        <v>Avila</v>
      </c>
      <c r="D446" s="68" t="str">
        <f>IF([8]Mides!F437=1,"X"," ")</f>
        <v>X</v>
      </c>
      <c r="E446" s="68" t="str">
        <f>IF([8]Mides!F437=2,"X"," ")</f>
        <v xml:space="preserve"> </v>
      </c>
      <c r="F446" s="69">
        <f>[8]Mides!B437</f>
        <v>2373940490416</v>
      </c>
      <c r="G446" s="68" t="str">
        <f>IF(AND([8]Mides!H437&gt;=1,[8]Mides!H437&lt;=14),"X"," ")</f>
        <v xml:space="preserve"> </v>
      </c>
      <c r="H446" s="68" t="str">
        <f>IF(AND([8]Mides!H437&gt;=14,[8]Mides!H437&lt;=30),"X"," ")</f>
        <v xml:space="preserve"> </v>
      </c>
      <c r="I446" s="68" t="str">
        <f>IF(AND([8]Mides!H437&gt;=31,[8]Mides!H437&lt;=60),"X","  ")</f>
        <v>X</v>
      </c>
      <c r="J446" s="68" t="str">
        <f>IF([8]Mides!H437&gt;60,"X", "  ")</f>
        <v xml:space="preserve">  </v>
      </c>
      <c r="K446" s="70">
        <f>[8]Mides!N437</f>
        <v>0</v>
      </c>
      <c r="L446" s="70">
        <f>[8]Mides!K437</f>
        <v>0</v>
      </c>
      <c r="M446" s="70">
        <f>[8]Mides!L437</f>
        <v>0</v>
      </c>
      <c r="N446" s="70" t="str">
        <f>[8]Mides!M437</f>
        <v>x</v>
      </c>
      <c r="O446" s="70">
        <f t="shared" si="6"/>
        <v>0</v>
      </c>
      <c r="P446" s="70" t="str">
        <f>[8]Mides!R437</f>
        <v>Guatemala</v>
      </c>
      <c r="Q446" s="70" t="str">
        <f>[8]Mides!S437</f>
        <v>Guatemala</v>
      </c>
      <c r="R446" s="10"/>
      <c r="S446" s="10"/>
      <c r="T446" s="10"/>
      <c r="U446" s="10"/>
      <c r="V446" s="10"/>
      <c r="W446" s="10"/>
      <c r="X446" s="10"/>
      <c r="Y446" s="10"/>
    </row>
    <row r="447" spans="2:25" x14ac:dyDescent="0.3">
      <c r="B447" s="66" t="str">
        <f>[8]Mides!E438</f>
        <v>Vissi</v>
      </c>
      <c r="C447" s="67" t="str">
        <f>[8]Mides!D438</f>
        <v>Larios</v>
      </c>
      <c r="D447" s="68" t="str">
        <f>IF([8]Mides!F438=1,"X"," ")</f>
        <v>X</v>
      </c>
      <c r="E447" s="68" t="str">
        <f>IF([8]Mides!F438=2,"X"," ")</f>
        <v xml:space="preserve"> </v>
      </c>
      <c r="F447" s="69">
        <f>[8]Mides!B438</f>
        <v>2588535810904</v>
      </c>
      <c r="G447" s="68" t="str">
        <f>IF(AND([8]Mides!H438&gt;=1,[8]Mides!H438&lt;=14),"X"," ")</f>
        <v xml:space="preserve"> </v>
      </c>
      <c r="H447" s="68" t="str">
        <f>IF(AND([8]Mides!H438&gt;=14,[8]Mides!H438&lt;=30),"X"," ")</f>
        <v>X</v>
      </c>
      <c r="I447" s="68" t="str">
        <f>IF(AND([8]Mides!H438&gt;=31,[8]Mides!H438&lt;=60),"X","  ")</f>
        <v xml:space="preserve">  </v>
      </c>
      <c r="J447" s="68" t="str">
        <f>IF([8]Mides!H438&gt;60,"X", "  ")</f>
        <v xml:space="preserve">  </v>
      </c>
      <c r="K447" s="70">
        <f>[8]Mides!N438</f>
        <v>0</v>
      </c>
      <c r="L447" s="70">
        <f>[8]Mides!K438</f>
        <v>0</v>
      </c>
      <c r="M447" s="70">
        <f>[8]Mides!L438</f>
        <v>0</v>
      </c>
      <c r="N447" s="70" t="str">
        <f>[8]Mides!M438</f>
        <v>x</v>
      </c>
      <c r="O447" s="70">
        <f t="shared" si="6"/>
        <v>0</v>
      </c>
      <c r="P447" s="70" t="str">
        <f>[8]Mides!R438</f>
        <v>Guatemala</v>
      </c>
      <c r="Q447" s="70" t="str">
        <f>[8]Mides!S438</f>
        <v>Guatemala</v>
      </c>
      <c r="R447" s="10"/>
      <c r="S447" s="10"/>
      <c r="T447" s="10"/>
      <c r="U447" s="10"/>
      <c r="V447" s="10"/>
      <c r="W447" s="10"/>
      <c r="X447" s="10"/>
      <c r="Y447" s="10"/>
    </row>
    <row r="448" spans="2:25" x14ac:dyDescent="0.3">
      <c r="B448" s="66" t="str">
        <f>[8]Mides!E439</f>
        <v>Josue</v>
      </c>
      <c r="C448" s="67" t="str">
        <f>[8]Mides!D439</f>
        <v>Queme</v>
      </c>
      <c r="D448" s="68" t="str">
        <f>IF([8]Mides!F439=1,"X"," ")</f>
        <v xml:space="preserve"> </v>
      </c>
      <c r="E448" s="68" t="str">
        <f>IF([8]Mides!F439=2,"X"," ")</f>
        <v>X</v>
      </c>
      <c r="F448" s="69" t="str">
        <f>[8]Mides!B439</f>
        <v>menor de edad</v>
      </c>
      <c r="G448" s="68" t="str">
        <f>IF(AND([8]Mides!H439&gt;=1,[8]Mides!H439&lt;=14),"X"," ")</f>
        <v xml:space="preserve"> </v>
      </c>
      <c r="H448" s="68" t="str">
        <f>IF(AND([8]Mides!H439&gt;=14,[8]Mides!H439&lt;=30),"X"," ")</f>
        <v xml:space="preserve"> </v>
      </c>
      <c r="I448" s="68" t="str">
        <f>IF(AND([8]Mides!H439&gt;=31,[8]Mides!H439&lt;=60),"X","  ")</f>
        <v xml:space="preserve">  </v>
      </c>
      <c r="J448" s="68" t="str">
        <f>IF([8]Mides!H439&gt;60,"X", "  ")</f>
        <v>X</v>
      </c>
      <c r="K448" s="70">
        <f>[8]Mides!N439</f>
        <v>0</v>
      </c>
      <c r="L448" s="70">
        <f>[8]Mides!K439</f>
        <v>0</v>
      </c>
      <c r="M448" s="70">
        <f>[8]Mides!L439</f>
        <v>0</v>
      </c>
      <c r="N448" s="70" t="str">
        <f>[8]Mides!M439</f>
        <v>x</v>
      </c>
      <c r="O448" s="70">
        <f t="shared" si="6"/>
        <v>0</v>
      </c>
      <c r="P448" s="70" t="str">
        <f>[8]Mides!R439</f>
        <v>Guatemala</v>
      </c>
      <c r="Q448" s="70" t="str">
        <f>[8]Mides!S439</f>
        <v>Guatemala</v>
      </c>
      <c r="R448" s="10"/>
      <c r="S448" s="10"/>
      <c r="T448" s="10"/>
      <c r="U448" s="10"/>
      <c r="V448" s="10"/>
      <c r="W448" s="10"/>
      <c r="X448" s="10"/>
      <c r="Y448" s="10"/>
    </row>
    <row r="449" spans="2:25" x14ac:dyDescent="0.3">
      <c r="B449" s="66" t="str">
        <f>[8]Mides!E440</f>
        <v>Esteban</v>
      </c>
      <c r="C449" s="67" t="str">
        <f>[8]Mides!D440</f>
        <v>Lopez</v>
      </c>
      <c r="D449" s="68" t="str">
        <f>IF([8]Mides!F440=1,"X"," ")</f>
        <v xml:space="preserve"> </v>
      </c>
      <c r="E449" s="68" t="str">
        <f>IF([8]Mides!F440=2,"X"," ")</f>
        <v>X</v>
      </c>
      <c r="F449" s="69">
        <f>[8]Mides!B440</f>
        <v>2976826951420</v>
      </c>
      <c r="G449" s="68" t="str">
        <f>IF(AND([8]Mides!H440&gt;=1,[8]Mides!H440&lt;=14),"X"," ")</f>
        <v xml:space="preserve"> </v>
      </c>
      <c r="H449" s="68" t="str">
        <f>IF(AND([8]Mides!H440&gt;=14,[8]Mides!H440&lt;=30),"X"," ")</f>
        <v>X</v>
      </c>
      <c r="I449" s="68" t="str">
        <f>IF(AND([8]Mides!H440&gt;=31,[8]Mides!H440&lt;=60),"X","  ")</f>
        <v xml:space="preserve">  </v>
      </c>
      <c r="J449" s="68" t="str">
        <f>IF([8]Mides!H440&gt;60,"X", "  ")</f>
        <v xml:space="preserve">  </v>
      </c>
      <c r="K449" s="70">
        <f>[8]Mides!N440</f>
        <v>0</v>
      </c>
      <c r="L449" s="70">
        <f>[8]Mides!K440</f>
        <v>0</v>
      </c>
      <c r="M449" s="70">
        <f>[8]Mides!L440</f>
        <v>0</v>
      </c>
      <c r="N449" s="70" t="str">
        <f>[8]Mides!M440</f>
        <v>x</v>
      </c>
      <c r="O449" s="70">
        <f t="shared" si="6"/>
        <v>0</v>
      </c>
      <c r="P449" s="70" t="str">
        <f>[8]Mides!R440</f>
        <v>Guatemala</v>
      </c>
      <c r="Q449" s="70" t="str">
        <f>[8]Mides!S440</f>
        <v>Guatemala</v>
      </c>
      <c r="R449" s="10"/>
      <c r="S449" s="10"/>
      <c r="T449" s="10"/>
      <c r="U449" s="10"/>
      <c r="V449" s="10"/>
      <c r="W449" s="10"/>
      <c r="X449" s="10"/>
      <c r="Y449" s="10"/>
    </row>
    <row r="450" spans="2:25" x14ac:dyDescent="0.3">
      <c r="B450" s="66" t="str">
        <f>[8]Mides!E441</f>
        <v>Fernando</v>
      </c>
      <c r="C450" s="67" t="str">
        <f>[8]Mides!D441</f>
        <v>Rafael</v>
      </c>
      <c r="D450" s="68" t="str">
        <f>IF([8]Mides!F441=1,"X"," ")</f>
        <v xml:space="preserve"> </v>
      </c>
      <c r="E450" s="68" t="str">
        <f>IF([8]Mides!F441=2,"X"," ")</f>
        <v>X</v>
      </c>
      <c r="F450" s="69">
        <f>[8]Mides!B441</f>
        <v>1631221130613</v>
      </c>
      <c r="G450" s="68" t="str">
        <f>IF(AND([8]Mides!H441&gt;=1,[8]Mides!H441&lt;=14),"X"," ")</f>
        <v xml:space="preserve"> </v>
      </c>
      <c r="H450" s="68" t="str">
        <f>IF(AND([8]Mides!H441&gt;=14,[8]Mides!H441&lt;=30),"X"," ")</f>
        <v>X</v>
      </c>
      <c r="I450" s="68" t="str">
        <f>IF(AND([8]Mides!H441&gt;=31,[8]Mides!H441&lt;=60),"X","  ")</f>
        <v xml:space="preserve">  </v>
      </c>
      <c r="J450" s="68" t="str">
        <f>IF([8]Mides!H441&gt;60,"X", "  ")</f>
        <v xml:space="preserve">  </v>
      </c>
      <c r="K450" s="70">
        <f>[8]Mides!N441</f>
        <v>0</v>
      </c>
      <c r="L450" s="70">
        <f>[8]Mides!K441</f>
        <v>0</v>
      </c>
      <c r="M450" s="70">
        <f>[8]Mides!L441</f>
        <v>0</v>
      </c>
      <c r="N450" s="70" t="str">
        <f>[8]Mides!M441</f>
        <v>x</v>
      </c>
      <c r="O450" s="70">
        <f t="shared" si="6"/>
        <v>0</v>
      </c>
      <c r="P450" s="70" t="str">
        <f>[8]Mides!R441</f>
        <v>Guatemala</v>
      </c>
      <c r="Q450" s="70" t="str">
        <f>[8]Mides!S441</f>
        <v>Guatemala</v>
      </c>
      <c r="R450" s="10"/>
      <c r="S450" s="10"/>
      <c r="T450" s="10"/>
      <c r="U450" s="10"/>
      <c r="V450" s="10"/>
      <c r="W450" s="10"/>
      <c r="X450" s="10"/>
      <c r="Y450" s="10"/>
    </row>
    <row r="451" spans="2:25" x14ac:dyDescent="0.3">
      <c r="B451" s="66" t="str">
        <f>[8]Mides!E442</f>
        <v xml:space="preserve">Cristel </v>
      </c>
      <c r="C451" s="67" t="str">
        <f>[8]Mides!D442</f>
        <v xml:space="preserve">Guerrero </v>
      </c>
      <c r="D451" s="68" t="str">
        <f>IF([8]Mides!F442=1,"X"," ")</f>
        <v>X</v>
      </c>
      <c r="E451" s="68" t="str">
        <f>IF([8]Mides!F442=2,"X"," ")</f>
        <v xml:space="preserve"> </v>
      </c>
      <c r="F451" s="69" t="str">
        <f>[8]Mides!B442</f>
        <v>menor de edad</v>
      </c>
      <c r="G451" s="68" t="str">
        <f>IF(AND([8]Mides!H442&gt;=1,[8]Mides!H442&lt;=14),"X"," ")</f>
        <v>X</v>
      </c>
      <c r="H451" s="68" t="str">
        <f>IF(AND([8]Mides!H442&gt;=14,[8]Mides!H442&lt;=30),"X"," ")</f>
        <v xml:space="preserve"> </v>
      </c>
      <c r="I451" s="68" t="str">
        <f>IF(AND([8]Mides!H442&gt;=31,[8]Mides!H442&lt;=60),"X","  ")</f>
        <v xml:space="preserve">  </v>
      </c>
      <c r="J451" s="68" t="str">
        <f>IF([8]Mides!H442&gt;60,"X", "  ")</f>
        <v xml:space="preserve">  </v>
      </c>
      <c r="K451" s="70">
        <f>[8]Mides!N442</f>
        <v>0</v>
      </c>
      <c r="L451" s="70">
        <f>[8]Mides!K442</f>
        <v>0</v>
      </c>
      <c r="M451" s="70">
        <f>[8]Mides!L442</f>
        <v>0</v>
      </c>
      <c r="N451" s="70" t="str">
        <f>[8]Mides!M442</f>
        <v>x</v>
      </c>
      <c r="O451" s="70">
        <f t="shared" si="6"/>
        <v>0</v>
      </c>
      <c r="P451" s="70" t="str">
        <f>[8]Mides!R442</f>
        <v>Guatemala</v>
      </c>
      <c r="Q451" s="70" t="str">
        <f>[8]Mides!S442</f>
        <v>Guatemala</v>
      </c>
      <c r="R451" s="10"/>
      <c r="S451" s="10"/>
      <c r="T451" s="10"/>
      <c r="U451" s="10"/>
      <c r="V451" s="10"/>
      <c r="W451" s="10"/>
      <c r="X451" s="10"/>
      <c r="Y451" s="10"/>
    </row>
    <row r="452" spans="2:25" x14ac:dyDescent="0.3">
      <c r="B452" s="66" t="str">
        <f>[8]Mides!E443</f>
        <v>Karla</v>
      </c>
      <c r="C452" s="67" t="str">
        <f>[8]Mides!D443</f>
        <v>Cartagena</v>
      </c>
      <c r="D452" s="68" t="str">
        <f>IF([8]Mides!F443=1,"X"," ")</f>
        <v>X</v>
      </c>
      <c r="E452" s="68" t="str">
        <f>IF([8]Mides!F443=2,"X"," ")</f>
        <v xml:space="preserve"> </v>
      </c>
      <c r="F452" s="69">
        <f>[8]Mides!B443</f>
        <v>2153941511801</v>
      </c>
      <c r="G452" s="68" t="str">
        <f>IF(AND([8]Mides!H443&gt;=1,[8]Mides!H443&lt;=14),"X"," ")</f>
        <v xml:space="preserve"> </v>
      </c>
      <c r="H452" s="68" t="str">
        <f>IF(AND([8]Mides!H443&gt;=14,[8]Mides!H443&lt;=30),"X"," ")</f>
        <v>X</v>
      </c>
      <c r="I452" s="68" t="str">
        <f>IF(AND([8]Mides!H443&gt;=31,[8]Mides!H443&lt;=60),"X","  ")</f>
        <v xml:space="preserve">  </v>
      </c>
      <c r="J452" s="68" t="str">
        <f>IF([8]Mides!H443&gt;60,"X", "  ")</f>
        <v xml:space="preserve">  </v>
      </c>
      <c r="K452" s="70">
        <f>[8]Mides!N443</f>
        <v>0</v>
      </c>
      <c r="L452" s="70">
        <f>[8]Mides!K443</f>
        <v>0</v>
      </c>
      <c r="M452" s="70">
        <f>[8]Mides!L443</f>
        <v>0</v>
      </c>
      <c r="N452" s="70" t="str">
        <f>[8]Mides!M443</f>
        <v>x</v>
      </c>
      <c r="O452" s="70">
        <f t="shared" si="6"/>
        <v>0</v>
      </c>
      <c r="P452" s="70" t="str">
        <f>[8]Mides!R443</f>
        <v>Guatemala</v>
      </c>
      <c r="Q452" s="70" t="str">
        <f>[8]Mides!S443</f>
        <v>Guatemala</v>
      </c>
      <c r="R452" s="10"/>
      <c r="S452" s="10"/>
      <c r="T452" s="10"/>
      <c r="U452" s="10"/>
      <c r="V452" s="10"/>
      <c r="W452" s="10"/>
      <c r="X452" s="10"/>
      <c r="Y452" s="10"/>
    </row>
    <row r="453" spans="2:25" x14ac:dyDescent="0.3">
      <c r="B453" s="66" t="str">
        <f>[8]Mides!E444</f>
        <v>Rosario</v>
      </c>
      <c r="C453" s="67" t="str">
        <f>[8]Mides!D444</f>
        <v>Andrino</v>
      </c>
      <c r="D453" s="68" t="str">
        <f>IF([8]Mides!F444=1,"X"," ")</f>
        <v>X</v>
      </c>
      <c r="E453" s="68" t="str">
        <f>IF([8]Mides!F444=2,"X"," ")</f>
        <v xml:space="preserve"> </v>
      </c>
      <c r="F453" s="69">
        <f>[8]Mides!B444</f>
        <v>1662198860101</v>
      </c>
      <c r="G453" s="68" t="str">
        <f>IF(AND([8]Mides!H444&gt;=1,[8]Mides!H444&lt;=14),"X"," ")</f>
        <v xml:space="preserve"> </v>
      </c>
      <c r="H453" s="68" t="str">
        <f>IF(AND([8]Mides!H444&gt;=14,[8]Mides!H444&lt;=30),"X"," ")</f>
        <v xml:space="preserve"> </v>
      </c>
      <c r="I453" s="68" t="str">
        <f>IF(AND([8]Mides!H444&gt;=31,[8]Mides!H444&lt;=60),"X","  ")</f>
        <v xml:space="preserve">  </v>
      </c>
      <c r="J453" s="68" t="str">
        <f>IF([8]Mides!H444&gt;60,"X", "  ")</f>
        <v>X</v>
      </c>
      <c r="K453" s="70">
        <f>[8]Mides!N444</f>
        <v>0</v>
      </c>
      <c r="L453" s="70">
        <f>[8]Mides!K444</f>
        <v>0</v>
      </c>
      <c r="M453" s="70">
        <f>[8]Mides!L444</f>
        <v>0</v>
      </c>
      <c r="N453" s="70" t="str">
        <f>[8]Mides!M444</f>
        <v>x</v>
      </c>
      <c r="O453" s="70">
        <f t="shared" si="6"/>
        <v>0</v>
      </c>
      <c r="P453" s="70" t="str">
        <f>[8]Mides!R444</f>
        <v>Guatemala</v>
      </c>
      <c r="Q453" s="70" t="str">
        <f>[8]Mides!S444</f>
        <v>Guatemala</v>
      </c>
      <c r="R453" s="10"/>
      <c r="S453" s="10"/>
      <c r="T453" s="10"/>
      <c r="U453" s="10"/>
      <c r="V453" s="10"/>
      <c r="W453" s="10"/>
      <c r="X453" s="10"/>
      <c r="Y453" s="10"/>
    </row>
    <row r="454" spans="2:25" x14ac:dyDescent="0.3">
      <c r="B454" s="66" t="str">
        <f>[8]Mides!E445</f>
        <v>Gerson</v>
      </c>
      <c r="C454" s="67" t="str">
        <f>[8]Mides!D445</f>
        <v>Itzep</v>
      </c>
      <c r="D454" s="68" t="str">
        <f>IF([8]Mides!F445=1,"X"," ")</f>
        <v xml:space="preserve"> </v>
      </c>
      <c r="E454" s="68" t="str">
        <f>IF([8]Mides!F445=2,"X"," ")</f>
        <v>X</v>
      </c>
      <c r="F454" s="69">
        <f>[8]Mides!B445</f>
        <v>2362969780101</v>
      </c>
      <c r="G454" s="68" t="str">
        <f>IF(AND([8]Mides!H445&gt;=1,[8]Mides!H445&lt;=14),"X"," ")</f>
        <v xml:space="preserve"> </v>
      </c>
      <c r="H454" s="68" t="str">
        <f>IF(AND([8]Mides!H445&gt;=14,[8]Mides!H445&lt;=30),"X"," ")</f>
        <v xml:space="preserve"> </v>
      </c>
      <c r="I454" s="68" t="str">
        <f>IF(AND([8]Mides!H445&gt;=31,[8]Mides!H445&lt;=60),"X","  ")</f>
        <v>X</v>
      </c>
      <c r="J454" s="68" t="str">
        <f>IF([8]Mides!H445&gt;60,"X", "  ")</f>
        <v xml:space="preserve">  </v>
      </c>
      <c r="K454" s="70">
        <f>[8]Mides!N445</f>
        <v>0</v>
      </c>
      <c r="L454" s="70">
        <f>[8]Mides!K445</f>
        <v>0</v>
      </c>
      <c r="M454" s="70">
        <f>[8]Mides!L445</f>
        <v>0</v>
      </c>
      <c r="N454" s="70" t="str">
        <f>[8]Mides!M445</f>
        <v>x</v>
      </c>
      <c r="O454" s="70">
        <f t="shared" si="6"/>
        <v>0</v>
      </c>
      <c r="P454" s="70" t="str">
        <f>[8]Mides!R445</f>
        <v>Guatemala</v>
      </c>
      <c r="Q454" s="70" t="str">
        <f>[8]Mides!S445</f>
        <v>Guatemala</v>
      </c>
      <c r="R454" s="10"/>
      <c r="S454" s="10"/>
      <c r="T454" s="10"/>
      <c r="U454" s="10"/>
      <c r="V454" s="10"/>
      <c r="W454" s="10"/>
      <c r="X454" s="10"/>
      <c r="Y454" s="10"/>
    </row>
    <row r="455" spans="2:25" x14ac:dyDescent="0.3">
      <c r="B455" s="66" t="str">
        <f>[8]Mides!E446</f>
        <v>Jose</v>
      </c>
      <c r="C455" s="67" t="str">
        <f>[8]Mides!D446</f>
        <v xml:space="preserve">Polanco </v>
      </c>
      <c r="D455" s="68" t="str">
        <f>IF([8]Mides!F446=1,"X"," ")</f>
        <v>X</v>
      </c>
      <c r="E455" s="68" t="str">
        <f>IF([8]Mides!F446=2,"X"," ")</f>
        <v xml:space="preserve"> </v>
      </c>
      <c r="F455" s="69">
        <f>[8]Mides!B446</f>
        <v>2365427961001</v>
      </c>
      <c r="G455" s="68" t="str">
        <f>IF(AND([8]Mides!H446&gt;=1,[8]Mides!H446&lt;=14),"X"," ")</f>
        <v xml:space="preserve"> </v>
      </c>
      <c r="H455" s="68" t="str">
        <f>IF(AND([8]Mides!H446&gt;=14,[8]Mides!H446&lt;=30),"X"," ")</f>
        <v xml:space="preserve"> </v>
      </c>
      <c r="I455" s="68" t="str">
        <f>IF(AND([8]Mides!H446&gt;=31,[8]Mides!H446&lt;=60),"X","  ")</f>
        <v>X</v>
      </c>
      <c r="J455" s="68" t="str">
        <f>IF([8]Mides!H446&gt;60,"X", "  ")</f>
        <v xml:space="preserve">  </v>
      </c>
      <c r="K455" s="70">
        <f>[8]Mides!N446</f>
        <v>0</v>
      </c>
      <c r="L455" s="70">
        <f>[8]Mides!K446</f>
        <v>0</v>
      </c>
      <c r="M455" s="70">
        <f>[8]Mides!L446</f>
        <v>0</v>
      </c>
      <c r="N455" s="70" t="str">
        <f>[8]Mides!M446</f>
        <v>x</v>
      </c>
      <c r="O455" s="70">
        <f t="shared" si="6"/>
        <v>0</v>
      </c>
      <c r="P455" s="70" t="str">
        <f>[8]Mides!R446</f>
        <v>Guatemala</v>
      </c>
      <c r="Q455" s="70" t="str">
        <f>[8]Mides!S446</f>
        <v>Guatemala</v>
      </c>
      <c r="R455" s="10"/>
      <c r="S455" s="10"/>
      <c r="T455" s="10"/>
      <c r="U455" s="10"/>
      <c r="V455" s="10"/>
      <c r="W455" s="10"/>
      <c r="X455" s="10"/>
      <c r="Y455" s="10"/>
    </row>
    <row r="456" spans="2:25" x14ac:dyDescent="0.3">
      <c r="B456" s="66" t="str">
        <f>[8]Mides!E447</f>
        <v>Carlos</v>
      </c>
      <c r="C456" s="67" t="str">
        <f>[8]Mides!D447</f>
        <v>Avila</v>
      </c>
      <c r="D456" s="68" t="str">
        <f>IF([8]Mides!F447=1,"X"," ")</f>
        <v xml:space="preserve"> </v>
      </c>
      <c r="E456" s="68" t="str">
        <f>IF([8]Mides!F447=2,"X"," ")</f>
        <v>X</v>
      </c>
      <c r="F456" s="69" t="str">
        <f>[8]Mides!B447</f>
        <v>menor de edad</v>
      </c>
      <c r="G456" s="68" t="str">
        <f>IF(AND([8]Mides!H447&gt;=1,[8]Mides!H447&lt;=14),"X"," ")</f>
        <v>X</v>
      </c>
      <c r="H456" s="68" t="str">
        <f>IF(AND([8]Mides!H447&gt;=14,[8]Mides!H447&lt;=30),"X"," ")</f>
        <v xml:space="preserve"> </v>
      </c>
      <c r="I456" s="68" t="str">
        <f>IF(AND([8]Mides!H447&gt;=31,[8]Mides!H447&lt;=60),"X","  ")</f>
        <v xml:space="preserve">  </v>
      </c>
      <c r="J456" s="68" t="str">
        <f>IF([8]Mides!H447&gt;60,"X", "  ")</f>
        <v xml:space="preserve">  </v>
      </c>
      <c r="K456" s="70">
        <f>[8]Mides!N447</f>
        <v>0</v>
      </c>
      <c r="L456" s="70">
        <f>[8]Mides!K447</f>
        <v>0</v>
      </c>
      <c r="M456" s="70">
        <f>[8]Mides!L447</f>
        <v>0</v>
      </c>
      <c r="N456" s="70" t="str">
        <f>[8]Mides!M447</f>
        <v>x</v>
      </c>
      <c r="O456" s="70">
        <f t="shared" si="6"/>
        <v>0</v>
      </c>
      <c r="P456" s="70" t="str">
        <f>[8]Mides!R447</f>
        <v>Guatemala</v>
      </c>
      <c r="Q456" s="70" t="str">
        <f>[8]Mides!S447</f>
        <v>Guatemala</v>
      </c>
      <c r="R456" s="10"/>
      <c r="S456" s="10"/>
      <c r="T456" s="10"/>
      <c r="U456" s="10"/>
      <c r="V456" s="10"/>
      <c r="W456" s="10"/>
      <c r="X456" s="10"/>
      <c r="Y456" s="10"/>
    </row>
    <row r="457" spans="2:25" x14ac:dyDescent="0.3">
      <c r="B457" s="66" t="str">
        <f>[8]Mides!E448</f>
        <v>Alejandro</v>
      </c>
      <c r="C457" s="67" t="str">
        <f>[8]Mides!D448</f>
        <v>Perez</v>
      </c>
      <c r="D457" s="68" t="str">
        <f>IF([8]Mides!F448=1,"X"," ")</f>
        <v xml:space="preserve"> </v>
      </c>
      <c r="E457" s="68" t="str">
        <f>IF([8]Mides!F448=2,"X"," ")</f>
        <v>X</v>
      </c>
      <c r="F457" s="69">
        <f>[8]Mides!B448</f>
        <v>2319121530917</v>
      </c>
      <c r="G457" s="68" t="str">
        <f>IF(AND([8]Mides!H448&gt;=1,[8]Mides!H448&lt;=14),"X"," ")</f>
        <v xml:space="preserve"> </v>
      </c>
      <c r="H457" s="68" t="str">
        <f>IF(AND([8]Mides!H448&gt;=14,[8]Mides!H448&lt;=30),"X"," ")</f>
        <v xml:space="preserve"> </v>
      </c>
      <c r="I457" s="68" t="str">
        <f>IF(AND([8]Mides!H448&gt;=31,[8]Mides!H448&lt;=60),"X","  ")</f>
        <v>X</v>
      </c>
      <c r="J457" s="68" t="str">
        <f>IF([8]Mides!H448&gt;60,"X", "  ")</f>
        <v xml:space="preserve">  </v>
      </c>
      <c r="K457" s="70">
        <f>[8]Mides!N448</f>
        <v>0</v>
      </c>
      <c r="L457" s="70">
        <f>[8]Mides!K448</f>
        <v>0</v>
      </c>
      <c r="M457" s="70">
        <f>[8]Mides!L448</f>
        <v>0</v>
      </c>
      <c r="N457" s="70" t="str">
        <f>[8]Mides!M448</f>
        <v>x</v>
      </c>
      <c r="O457" s="70">
        <f t="shared" si="6"/>
        <v>0</v>
      </c>
      <c r="P457" s="70" t="str">
        <f>[8]Mides!R448</f>
        <v>Guatemala</v>
      </c>
      <c r="Q457" s="70" t="str">
        <f>[8]Mides!S448</f>
        <v>Guatemala</v>
      </c>
      <c r="R457" s="10"/>
      <c r="S457" s="10"/>
      <c r="T457" s="10"/>
      <c r="U457" s="10"/>
      <c r="V457" s="10"/>
      <c r="W457" s="10"/>
      <c r="X457" s="10"/>
      <c r="Y457" s="10"/>
    </row>
    <row r="458" spans="2:25" x14ac:dyDescent="0.3">
      <c r="B458" s="66" t="str">
        <f>[8]Mides!E449</f>
        <v>Genesis</v>
      </c>
      <c r="C458" s="67" t="str">
        <f>[8]Mides!D449</f>
        <v>Cano</v>
      </c>
      <c r="D458" s="68" t="str">
        <f>IF([8]Mides!F449=1,"X"," ")</f>
        <v>X</v>
      </c>
      <c r="E458" s="68" t="str">
        <f>IF([8]Mides!F449=2,"X"," ")</f>
        <v xml:space="preserve"> </v>
      </c>
      <c r="F458" s="69" t="str">
        <f>[8]Mides!B449</f>
        <v xml:space="preserve">menor de edad </v>
      </c>
      <c r="G458" s="68" t="str">
        <f>IF(AND([8]Mides!H449&gt;=1,[8]Mides!H449&lt;=14),"X"," ")</f>
        <v>X</v>
      </c>
      <c r="H458" s="68" t="str">
        <f>IF(AND([8]Mides!H449&gt;=14,[8]Mides!H449&lt;=30),"X"," ")</f>
        <v xml:space="preserve"> </v>
      </c>
      <c r="I458" s="68" t="str">
        <f>IF(AND([8]Mides!H449&gt;=31,[8]Mides!H449&lt;=60),"X","  ")</f>
        <v xml:space="preserve">  </v>
      </c>
      <c r="J458" s="68" t="str">
        <f>IF([8]Mides!H449&gt;60,"X", "  ")</f>
        <v xml:space="preserve">  </v>
      </c>
      <c r="K458" s="70">
        <f>[8]Mides!N449</f>
        <v>0</v>
      </c>
      <c r="L458" s="70">
        <f>[8]Mides!K449</f>
        <v>0</v>
      </c>
      <c r="M458" s="70">
        <f>[8]Mides!L449</f>
        <v>0</v>
      </c>
      <c r="N458" s="70" t="str">
        <f>[8]Mides!M449</f>
        <v>x</v>
      </c>
      <c r="O458" s="70">
        <f t="shared" si="6"/>
        <v>0</v>
      </c>
      <c r="P458" s="70" t="str">
        <f>[8]Mides!R449</f>
        <v>Guatemala</v>
      </c>
      <c r="Q458" s="70" t="str">
        <f>[8]Mides!S449</f>
        <v>Guatemala</v>
      </c>
      <c r="R458" s="10"/>
      <c r="S458" s="10"/>
      <c r="T458" s="10"/>
      <c r="U458" s="10"/>
      <c r="V458" s="10"/>
      <c r="W458" s="10"/>
      <c r="X458" s="10"/>
      <c r="Y458" s="10"/>
    </row>
    <row r="459" spans="2:25" x14ac:dyDescent="0.3">
      <c r="B459" s="66" t="str">
        <f>[8]Mides!E450</f>
        <v>Sonia</v>
      </c>
      <c r="C459" s="67" t="str">
        <f>[8]Mides!D450</f>
        <v>Alvarez</v>
      </c>
      <c r="D459" s="68" t="str">
        <f>IF([8]Mides!F450=1,"X"," ")</f>
        <v>X</v>
      </c>
      <c r="E459" s="68" t="str">
        <f>IF([8]Mides!F450=2,"X"," ")</f>
        <v xml:space="preserve"> </v>
      </c>
      <c r="F459" s="69">
        <f>[8]Mides!B450</f>
        <v>1725672620101</v>
      </c>
      <c r="G459" s="68" t="str">
        <f>IF(AND([8]Mides!H450&gt;=1,[8]Mides!H450&lt;=14),"X"," ")</f>
        <v xml:space="preserve"> </v>
      </c>
      <c r="H459" s="68" t="str">
        <f>IF(AND([8]Mides!H450&gt;=14,[8]Mides!H450&lt;=30),"X"," ")</f>
        <v xml:space="preserve"> </v>
      </c>
      <c r="I459" s="68" t="str">
        <f>IF(AND([8]Mides!H450&gt;=31,[8]Mides!H450&lt;=60),"X","  ")</f>
        <v>X</v>
      </c>
      <c r="J459" s="68" t="str">
        <f>IF([8]Mides!H450&gt;60,"X", "  ")</f>
        <v xml:space="preserve">  </v>
      </c>
      <c r="K459" s="70">
        <f>[8]Mides!N450</f>
        <v>0</v>
      </c>
      <c r="L459" s="70">
        <f>[8]Mides!K450</f>
        <v>0</v>
      </c>
      <c r="M459" s="70">
        <f>[8]Mides!L450</f>
        <v>0</v>
      </c>
      <c r="N459" s="70" t="str">
        <f>[8]Mides!M450</f>
        <v>x</v>
      </c>
      <c r="O459" s="70">
        <f t="shared" si="6"/>
        <v>0</v>
      </c>
      <c r="P459" s="70" t="str">
        <f>[8]Mides!R450</f>
        <v>Guatemala</v>
      </c>
      <c r="Q459" s="70" t="str">
        <f>[8]Mides!S450</f>
        <v>Guatemala</v>
      </c>
      <c r="R459" s="10"/>
      <c r="S459" s="10"/>
      <c r="T459" s="10"/>
      <c r="U459" s="10"/>
      <c r="V459" s="10"/>
      <c r="W459" s="10"/>
      <c r="X459" s="10"/>
      <c r="Y459" s="10"/>
    </row>
    <row r="460" spans="2:25" x14ac:dyDescent="0.3">
      <c r="B460" s="66" t="str">
        <f>[8]Mides!E451</f>
        <v>Hector</v>
      </c>
      <c r="C460" s="67" t="str">
        <f>[8]Mides!D451</f>
        <v>Barrios</v>
      </c>
      <c r="D460" s="68" t="str">
        <f>IF([8]Mides!F451=1,"X"," ")</f>
        <v xml:space="preserve"> </v>
      </c>
      <c r="E460" s="68" t="str">
        <f>IF([8]Mides!F451=2,"X"," ")</f>
        <v>X</v>
      </c>
      <c r="F460" s="69">
        <f>[8]Mides!B451</f>
        <v>1760576760502</v>
      </c>
      <c r="G460" s="68" t="str">
        <f>IF(AND([8]Mides!H451&gt;=1,[8]Mides!H451&lt;=14),"X"," ")</f>
        <v xml:space="preserve"> </v>
      </c>
      <c r="H460" s="68" t="str">
        <f>IF(AND([8]Mides!H451&gt;=14,[8]Mides!H451&lt;=30),"X"," ")</f>
        <v xml:space="preserve"> </v>
      </c>
      <c r="I460" s="68" t="str">
        <f>IF(AND([8]Mides!H451&gt;=31,[8]Mides!H451&lt;=60),"X","  ")</f>
        <v>X</v>
      </c>
      <c r="J460" s="68" t="str">
        <f>IF([8]Mides!H451&gt;60,"X", "  ")</f>
        <v xml:space="preserve">  </v>
      </c>
      <c r="K460" s="70">
        <f>[8]Mides!N451</f>
        <v>0</v>
      </c>
      <c r="L460" s="70">
        <f>[8]Mides!K451</f>
        <v>0</v>
      </c>
      <c r="M460" s="70">
        <f>[8]Mides!L451</f>
        <v>0</v>
      </c>
      <c r="N460" s="70" t="str">
        <f>[8]Mides!M451</f>
        <v>x</v>
      </c>
      <c r="O460" s="70">
        <f t="shared" si="6"/>
        <v>0</v>
      </c>
      <c r="P460" s="70" t="str">
        <f>[8]Mides!R451</f>
        <v>Guatemala</v>
      </c>
      <c r="Q460" s="70" t="str">
        <f>[8]Mides!S451</f>
        <v>Guatemala</v>
      </c>
      <c r="R460" s="10"/>
      <c r="S460" s="10"/>
      <c r="T460" s="10"/>
      <c r="U460" s="10"/>
      <c r="V460" s="10"/>
      <c r="W460" s="10"/>
      <c r="X460" s="10"/>
      <c r="Y460" s="10"/>
    </row>
    <row r="461" spans="2:25" x14ac:dyDescent="0.3">
      <c r="B461" s="66" t="str">
        <f>[8]Mides!E452</f>
        <v>Daisy</v>
      </c>
      <c r="C461" s="67" t="str">
        <f>[8]Mides!D452</f>
        <v>Mendoza</v>
      </c>
      <c r="D461" s="68" t="str">
        <f>IF([8]Mides!F452=1,"X"," ")</f>
        <v>X</v>
      </c>
      <c r="E461" s="68" t="str">
        <f>IF([8]Mides!F452=2,"X"," ")</f>
        <v xml:space="preserve"> </v>
      </c>
      <c r="F461" s="69">
        <f>[8]Mides!B452</f>
        <v>1696285582207</v>
      </c>
      <c r="G461" s="68" t="str">
        <f>IF(AND([8]Mides!H452&gt;=1,[8]Mides!H452&lt;=14),"X"," ")</f>
        <v xml:space="preserve"> </v>
      </c>
      <c r="H461" s="68" t="str">
        <f>IF(AND([8]Mides!H452&gt;=14,[8]Mides!H452&lt;=30),"X"," ")</f>
        <v xml:space="preserve"> </v>
      </c>
      <c r="I461" s="68" t="str">
        <f>IF(AND([8]Mides!H452&gt;=31,[8]Mides!H452&lt;=60),"X","  ")</f>
        <v>X</v>
      </c>
      <c r="J461" s="68" t="str">
        <f>IF([8]Mides!H452&gt;60,"X", "  ")</f>
        <v xml:space="preserve">  </v>
      </c>
      <c r="K461" s="70">
        <f>[8]Mides!N452</f>
        <v>0</v>
      </c>
      <c r="L461" s="70">
        <f>[8]Mides!K452</f>
        <v>0</v>
      </c>
      <c r="M461" s="70">
        <f>[8]Mides!L452</f>
        <v>0</v>
      </c>
      <c r="N461" s="70" t="str">
        <f>[8]Mides!M452</f>
        <v>x</v>
      </c>
      <c r="O461" s="70">
        <f t="shared" si="6"/>
        <v>0</v>
      </c>
      <c r="P461" s="70" t="str">
        <f>[8]Mides!R452</f>
        <v>Guatemala</v>
      </c>
      <c r="Q461" s="70" t="str">
        <f>[8]Mides!S452</f>
        <v>Guatemala</v>
      </c>
      <c r="R461" s="10"/>
      <c r="S461" s="10"/>
      <c r="T461" s="10"/>
      <c r="U461" s="10"/>
      <c r="V461" s="10"/>
      <c r="W461" s="10"/>
      <c r="X461" s="10"/>
      <c r="Y461" s="10"/>
    </row>
    <row r="462" spans="2:25" x14ac:dyDescent="0.3">
      <c r="B462" s="66" t="str">
        <f>[8]Mides!E453</f>
        <v>Ana</v>
      </c>
      <c r="C462" s="67" t="str">
        <f>[8]Mides!D453</f>
        <v>Boy</v>
      </c>
      <c r="D462" s="68" t="str">
        <f>IF([8]Mides!F453=1,"X"," ")</f>
        <v>X</v>
      </c>
      <c r="E462" s="68" t="str">
        <f>IF([8]Mides!F453=2,"X"," ")</f>
        <v xml:space="preserve"> </v>
      </c>
      <c r="F462" s="69">
        <f>[8]Mides!B453</f>
        <v>2446375630101</v>
      </c>
      <c r="G462" s="68" t="str">
        <f>IF(AND([8]Mides!H453&gt;=1,[8]Mides!H453&lt;=14),"X"," ")</f>
        <v xml:space="preserve"> </v>
      </c>
      <c r="H462" s="68" t="str">
        <f>IF(AND([8]Mides!H453&gt;=14,[8]Mides!H453&lt;=30),"X"," ")</f>
        <v>X</v>
      </c>
      <c r="I462" s="68" t="str">
        <f>IF(AND([8]Mides!H453&gt;=31,[8]Mides!H453&lt;=60),"X","  ")</f>
        <v xml:space="preserve">  </v>
      </c>
      <c r="J462" s="68" t="str">
        <f>IF([8]Mides!H453&gt;60,"X", "  ")</f>
        <v xml:space="preserve">  </v>
      </c>
      <c r="K462" s="70">
        <f>[8]Mides!N453</f>
        <v>0</v>
      </c>
      <c r="L462" s="70">
        <f>[8]Mides!K453</f>
        <v>0</v>
      </c>
      <c r="M462" s="70">
        <f>[8]Mides!L453</f>
        <v>0</v>
      </c>
      <c r="N462" s="70" t="str">
        <f>[8]Mides!M453</f>
        <v>x</v>
      </c>
      <c r="O462" s="70">
        <f t="shared" si="6"/>
        <v>0</v>
      </c>
      <c r="P462" s="70" t="str">
        <f>[8]Mides!R453</f>
        <v>Guatemala</v>
      </c>
      <c r="Q462" s="70" t="str">
        <f>[8]Mides!S453</f>
        <v>Guatemala</v>
      </c>
      <c r="R462" s="10"/>
      <c r="S462" s="10"/>
      <c r="T462" s="10"/>
      <c r="U462" s="10"/>
      <c r="V462" s="10"/>
      <c r="W462" s="10"/>
      <c r="X462" s="10"/>
      <c r="Y462" s="10"/>
    </row>
    <row r="463" spans="2:25" x14ac:dyDescent="0.3">
      <c r="B463" s="66" t="str">
        <f>[8]Mides!E454</f>
        <v xml:space="preserve">Daniel </v>
      </c>
      <c r="C463" s="67" t="str">
        <f>[8]Mides!D454</f>
        <v>Perez</v>
      </c>
      <c r="D463" s="68" t="str">
        <f>IF([8]Mides!F454=1,"X"," ")</f>
        <v xml:space="preserve"> </v>
      </c>
      <c r="E463" s="68" t="str">
        <f>IF([8]Mides!F454=2,"X"," ")</f>
        <v>X</v>
      </c>
      <c r="F463" s="69" t="str">
        <f>[8]Mides!B454</f>
        <v>menor de edad</v>
      </c>
      <c r="G463" s="68" t="str">
        <f>IF(AND([8]Mides!H454&gt;=1,[8]Mides!H454&lt;=14),"X"," ")</f>
        <v>X</v>
      </c>
      <c r="H463" s="68" t="str">
        <f>IF(AND([8]Mides!H454&gt;=14,[8]Mides!H454&lt;=30),"X"," ")</f>
        <v xml:space="preserve"> </v>
      </c>
      <c r="I463" s="68" t="str">
        <f>IF(AND([8]Mides!H454&gt;=31,[8]Mides!H454&lt;=60),"X","  ")</f>
        <v xml:space="preserve">  </v>
      </c>
      <c r="J463" s="68" t="str">
        <f>IF([8]Mides!H454&gt;60,"X", "  ")</f>
        <v xml:space="preserve">  </v>
      </c>
      <c r="K463" s="70">
        <f>[8]Mides!N454</f>
        <v>0</v>
      </c>
      <c r="L463" s="70">
        <f>[8]Mides!K454</f>
        <v>0</v>
      </c>
      <c r="M463" s="70">
        <f>[8]Mides!L454</f>
        <v>0</v>
      </c>
      <c r="N463" s="70" t="str">
        <f>[8]Mides!M454</f>
        <v>x</v>
      </c>
      <c r="O463" s="70">
        <f t="shared" ref="O463:O526" si="7">SUM(K463:N463)</f>
        <v>0</v>
      </c>
      <c r="P463" s="70" t="str">
        <f>[8]Mides!R454</f>
        <v>Guatemala</v>
      </c>
      <c r="Q463" s="70" t="str">
        <f>[8]Mides!S454</f>
        <v>Guatemala</v>
      </c>
      <c r="R463" s="10"/>
      <c r="S463" s="10"/>
      <c r="T463" s="10"/>
      <c r="U463" s="10"/>
      <c r="V463" s="10"/>
      <c r="W463" s="10"/>
      <c r="X463" s="10"/>
      <c r="Y463" s="10"/>
    </row>
    <row r="464" spans="2:25" x14ac:dyDescent="0.3">
      <c r="B464" s="66" t="str">
        <f>[8]Mides!E455</f>
        <v>Maria</v>
      </c>
      <c r="C464" s="67" t="str">
        <f>[8]Mides!D455</f>
        <v>Rac</v>
      </c>
      <c r="D464" s="68" t="str">
        <f>IF([8]Mides!F455=1,"X"," ")</f>
        <v>X</v>
      </c>
      <c r="E464" s="68" t="str">
        <f>IF([8]Mides!F455=2,"X"," ")</f>
        <v xml:space="preserve"> </v>
      </c>
      <c r="F464" s="69">
        <f>[8]Mides!B455</f>
        <v>2514080510110</v>
      </c>
      <c r="G464" s="68" t="str">
        <f>IF(AND([8]Mides!H455&gt;=1,[8]Mides!H455&lt;=14),"X"," ")</f>
        <v xml:space="preserve"> </v>
      </c>
      <c r="H464" s="68" t="str">
        <f>IF(AND([8]Mides!H455&gt;=14,[8]Mides!H455&lt;=30),"X"," ")</f>
        <v xml:space="preserve"> </v>
      </c>
      <c r="I464" s="68" t="str">
        <f>IF(AND([8]Mides!H455&gt;=31,[8]Mides!H455&lt;=60),"X","  ")</f>
        <v xml:space="preserve">  </v>
      </c>
      <c r="J464" s="68" t="str">
        <f>IF([8]Mides!H455&gt;60,"X", "  ")</f>
        <v>X</v>
      </c>
      <c r="K464" s="70">
        <f>[8]Mides!N455</f>
        <v>0</v>
      </c>
      <c r="L464" s="70">
        <f>[8]Mides!K455</f>
        <v>0</v>
      </c>
      <c r="M464" s="70">
        <f>[8]Mides!L455</f>
        <v>0</v>
      </c>
      <c r="N464" s="70" t="str">
        <f>[8]Mides!M455</f>
        <v>x</v>
      </c>
      <c r="O464" s="70">
        <f t="shared" si="7"/>
        <v>0</v>
      </c>
      <c r="P464" s="70" t="str">
        <f>[8]Mides!R455</f>
        <v>Guatemala</v>
      </c>
      <c r="Q464" s="70" t="str">
        <f>[8]Mides!S455</f>
        <v>Guatemala</v>
      </c>
      <c r="R464" s="10"/>
      <c r="S464" s="10"/>
      <c r="T464" s="10"/>
      <c r="U464" s="10"/>
      <c r="V464" s="10"/>
      <c r="W464" s="10"/>
      <c r="X464" s="10"/>
      <c r="Y464" s="10"/>
    </row>
    <row r="465" spans="2:25" x14ac:dyDescent="0.3">
      <c r="B465" s="66" t="str">
        <f>[8]Mides!E456</f>
        <v>Heydi</v>
      </c>
      <c r="C465" s="67" t="str">
        <f>[8]Mides!D456</f>
        <v>Duran</v>
      </c>
      <c r="D465" s="68" t="str">
        <f>IF([8]Mides!F456=1,"X"," ")</f>
        <v>X</v>
      </c>
      <c r="E465" s="68" t="str">
        <f>IF([8]Mides!F456=2,"X"," ")</f>
        <v xml:space="preserve"> </v>
      </c>
      <c r="F465" s="69">
        <f>[8]Mides!B456</f>
        <v>1741895240101</v>
      </c>
      <c r="G465" s="68" t="str">
        <f>IF(AND([8]Mides!H456&gt;=1,[8]Mides!H456&lt;=14),"X"," ")</f>
        <v xml:space="preserve"> </v>
      </c>
      <c r="H465" s="68" t="str">
        <f>IF(AND([8]Mides!H456&gt;=14,[8]Mides!H456&lt;=30),"X"," ")</f>
        <v>X</v>
      </c>
      <c r="I465" s="68" t="str">
        <f>IF(AND([8]Mides!H456&gt;=31,[8]Mides!H456&lt;=60),"X","  ")</f>
        <v xml:space="preserve">  </v>
      </c>
      <c r="J465" s="68" t="str">
        <f>IF([8]Mides!H456&gt;60,"X", "  ")</f>
        <v xml:space="preserve">  </v>
      </c>
      <c r="K465" s="70">
        <f>[8]Mides!N456</f>
        <v>0</v>
      </c>
      <c r="L465" s="70">
        <f>[8]Mides!K456</f>
        <v>0</v>
      </c>
      <c r="M465" s="70">
        <f>[8]Mides!L456</f>
        <v>0</v>
      </c>
      <c r="N465" s="70" t="str">
        <f>[8]Mides!M456</f>
        <v>x</v>
      </c>
      <c r="O465" s="70">
        <f t="shared" si="7"/>
        <v>0</v>
      </c>
      <c r="P465" s="70" t="str">
        <f>[8]Mides!R456</f>
        <v>Guatemala</v>
      </c>
      <c r="Q465" s="70" t="str">
        <f>[8]Mides!S456</f>
        <v>Guatemala</v>
      </c>
      <c r="R465" s="10"/>
      <c r="S465" s="10"/>
      <c r="T465" s="10"/>
      <c r="U465" s="10"/>
      <c r="V465" s="10"/>
      <c r="W465" s="10"/>
      <c r="X465" s="10"/>
      <c r="Y465" s="10"/>
    </row>
    <row r="466" spans="2:25" x14ac:dyDescent="0.3">
      <c r="B466" s="66" t="str">
        <f>[8]Mides!E457</f>
        <v>Maiko</v>
      </c>
      <c r="C466" s="67" t="str">
        <f>[8]Mides!D457</f>
        <v>Icaza</v>
      </c>
      <c r="D466" s="68" t="str">
        <f>IF([8]Mides!F457=1,"X"," ")</f>
        <v xml:space="preserve"> </v>
      </c>
      <c r="E466" s="68" t="str">
        <f>IF([8]Mides!F457=2,"X"," ")</f>
        <v>X</v>
      </c>
      <c r="F466" s="69">
        <f>[8]Mides!B457</f>
        <v>2822239080101</v>
      </c>
      <c r="G466" s="68" t="str">
        <f>IF(AND([8]Mides!H457&gt;=1,[8]Mides!H457&lt;=14),"X"," ")</f>
        <v xml:space="preserve"> </v>
      </c>
      <c r="H466" s="68" t="str">
        <f>IF(AND([8]Mides!H457&gt;=14,[8]Mides!H457&lt;=30),"X"," ")</f>
        <v>X</v>
      </c>
      <c r="I466" s="68" t="str">
        <f>IF(AND([8]Mides!H457&gt;=31,[8]Mides!H457&lt;=60),"X","  ")</f>
        <v xml:space="preserve">  </v>
      </c>
      <c r="J466" s="68" t="str">
        <f>IF([8]Mides!H457&gt;60,"X", "  ")</f>
        <v xml:space="preserve">  </v>
      </c>
      <c r="K466" s="70">
        <f>[8]Mides!N457</f>
        <v>0</v>
      </c>
      <c r="L466" s="70">
        <f>[8]Mides!K457</f>
        <v>0</v>
      </c>
      <c r="M466" s="70">
        <f>[8]Mides!L457</f>
        <v>0</v>
      </c>
      <c r="N466" s="70" t="str">
        <f>[8]Mides!M457</f>
        <v>x</v>
      </c>
      <c r="O466" s="70">
        <f t="shared" si="7"/>
        <v>0</v>
      </c>
      <c r="P466" s="70" t="str">
        <f>[8]Mides!R457</f>
        <v>Guatemala</v>
      </c>
      <c r="Q466" s="70" t="str">
        <f>[8]Mides!S457</f>
        <v>Guatemala</v>
      </c>
      <c r="R466" s="10"/>
      <c r="S466" s="10"/>
      <c r="T466" s="10"/>
      <c r="U466" s="10"/>
      <c r="V466" s="10"/>
      <c r="W466" s="10"/>
      <c r="X466" s="10"/>
      <c r="Y466" s="10"/>
    </row>
    <row r="467" spans="2:25" x14ac:dyDescent="0.3">
      <c r="B467" s="66" t="str">
        <f>[8]Mides!E458</f>
        <v>Fernando</v>
      </c>
      <c r="C467" s="67" t="str">
        <f>[8]Mides!D458</f>
        <v>Bonilla</v>
      </c>
      <c r="D467" s="68" t="str">
        <f>IF([8]Mides!F458=1,"X"," ")</f>
        <v xml:space="preserve"> </v>
      </c>
      <c r="E467" s="68" t="str">
        <f>IF([8]Mides!F458=2,"X"," ")</f>
        <v>X</v>
      </c>
      <c r="F467" s="69" t="str">
        <f>[8]Mides!B458</f>
        <v>menor de edad</v>
      </c>
      <c r="G467" s="68" t="str">
        <f>IF(AND([8]Mides!H458&gt;=1,[8]Mides!H458&lt;=14),"X"," ")</f>
        <v>X</v>
      </c>
      <c r="H467" s="68" t="str">
        <f>IF(AND([8]Mides!H458&gt;=14,[8]Mides!H458&lt;=30),"X"," ")</f>
        <v>X</v>
      </c>
      <c r="I467" s="68" t="str">
        <f>IF(AND([8]Mides!H458&gt;=31,[8]Mides!H458&lt;=60),"X","  ")</f>
        <v xml:space="preserve">  </v>
      </c>
      <c r="J467" s="68" t="str">
        <f>IF([8]Mides!H458&gt;60,"X", "  ")</f>
        <v xml:space="preserve">  </v>
      </c>
      <c r="K467" s="70">
        <f>[8]Mides!N458</f>
        <v>0</v>
      </c>
      <c r="L467" s="70">
        <f>[8]Mides!K458</f>
        <v>0</v>
      </c>
      <c r="M467" s="70">
        <f>[8]Mides!L458</f>
        <v>0</v>
      </c>
      <c r="N467" s="70" t="str">
        <f>[8]Mides!M458</f>
        <v>x</v>
      </c>
      <c r="O467" s="70">
        <f t="shared" si="7"/>
        <v>0</v>
      </c>
      <c r="P467" s="70" t="str">
        <f>[8]Mides!R458</f>
        <v>Guatemala</v>
      </c>
      <c r="Q467" s="70" t="str">
        <f>[8]Mides!S458</f>
        <v>Guatemala</v>
      </c>
      <c r="R467" s="10"/>
      <c r="S467" s="10"/>
      <c r="T467" s="10"/>
      <c r="U467" s="10"/>
      <c r="V467" s="10"/>
      <c r="W467" s="10"/>
      <c r="X467" s="10"/>
      <c r="Y467" s="10"/>
    </row>
    <row r="468" spans="2:25" x14ac:dyDescent="0.3">
      <c r="B468" s="66" t="str">
        <f>[8]Mides!E459</f>
        <v>Rosario</v>
      </c>
      <c r="C468" s="67" t="str">
        <f>[8]Mides!D459</f>
        <v>Andrino</v>
      </c>
      <c r="D468" s="68" t="str">
        <f>IF([8]Mides!F459=1,"X"," ")</f>
        <v>X</v>
      </c>
      <c r="E468" s="68" t="str">
        <f>IF([8]Mides!F459=2,"X"," ")</f>
        <v xml:space="preserve"> </v>
      </c>
      <c r="F468" s="69">
        <f>[8]Mides!B459</f>
        <v>1662198860101</v>
      </c>
      <c r="G468" s="68" t="str">
        <f>IF(AND([8]Mides!H459&gt;=1,[8]Mides!H459&lt;=14),"X"," ")</f>
        <v xml:space="preserve"> </v>
      </c>
      <c r="H468" s="68" t="str">
        <f>IF(AND([8]Mides!H459&gt;=14,[8]Mides!H459&lt;=30),"X"," ")</f>
        <v xml:space="preserve"> </v>
      </c>
      <c r="I468" s="68" t="str">
        <f>IF(AND([8]Mides!H459&gt;=31,[8]Mides!H459&lt;=60),"X","  ")</f>
        <v xml:space="preserve">  </v>
      </c>
      <c r="J468" s="68" t="str">
        <f>IF([8]Mides!H459&gt;60,"X", "  ")</f>
        <v>X</v>
      </c>
      <c r="K468" s="70">
        <f>[8]Mides!N459</f>
        <v>0</v>
      </c>
      <c r="L468" s="70">
        <f>[8]Mides!K459</f>
        <v>0</v>
      </c>
      <c r="M468" s="70">
        <f>[8]Mides!L459</f>
        <v>0</v>
      </c>
      <c r="N468" s="70" t="str">
        <f>[8]Mides!M459</f>
        <v>x</v>
      </c>
      <c r="O468" s="70">
        <f t="shared" si="7"/>
        <v>0</v>
      </c>
      <c r="P468" s="70" t="str">
        <f>[8]Mides!R459</f>
        <v>Guatemala</v>
      </c>
      <c r="Q468" s="70" t="str">
        <f>[8]Mides!S459</f>
        <v>Guatemala</v>
      </c>
      <c r="R468" s="10"/>
      <c r="S468" s="10"/>
      <c r="T468" s="10"/>
      <c r="U468" s="10"/>
      <c r="V468" s="10"/>
      <c r="W468" s="10"/>
      <c r="X468" s="10"/>
      <c r="Y468" s="10"/>
    </row>
    <row r="469" spans="2:25" x14ac:dyDescent="0.3">
      <c r="B469" s="66" t="str">
        <f>[8]Mides!E460</f>
        <v>Katerine</v>
      </c>
      <c r="C469" s="67" t="str">
        <f>[8]Mides!D460</f>
        <v>Patzan</v>
      </c>
      <c r="D469" s="68" t="str">
        <f>IF([8]Mides!F460=1,"X"," ")</f>
        <v>X</v>
      </c>
      <c r="E469" s="68" t="str">
        <f>IF([8]Mides!F460=2,"X"," ")</f>
        <v xml:space="preserve"> </v>
      </c>
      <c r="F469" s="69" t="str">
        <f>[8]Mides!B460</f>
        <v>menor de edad</v>
      </c>
      <c r="G469" s="68" t="str">
        <f>IF(AND([8]Mides!H460&gt;=1,[8]Mides!H460&lt;=14),"X"," ")</f>
        <v>X</v>
      </c>
      <c r="H469" s="68" t="str">
        <f>IF(AND([8]Mides!H460&gt;=14,[8]Mides!H460&lt;=30),"X"," ")</f>
        <v xml:space="preserve"> </v>
      </c>
      <c r="I469" s="68" t="str">
        <f>IF(AND([8]Mides!H460&gt;=31,[8]Mides!H460&lt;=60),"X","  ")</f>
        <v xml:space="preserve">  </v>
      </c>
      <c r="J469" s="68" t="str">
        <f>IF([8]Mides!H460&gt;60,"X", "  ")</f>
        <v xml:space="preserve">  </v>
      </c>
      <c r="K469" s="70">
        <f>[8]Mides!N460</f>
        <v>0</v>
      </c>
      <c r="L469" s="70">
        <f>[8]Mides!K460</f>
        <v>0</v>
      </c>
      <c r="M469" s="70">
        <f>[8]Mides!L460</f>
        <v>0</v>
      </c>
      <c r="N469" s="70" t="str">
        <f>[8]Mides!M460</f>
        <v>x</v>
      </c>
      <c r="O469" s="70">
        <f t="shared" si="7"/>
        <v>0</v>
      </c>
      <c r="P469" s="70" t="str">
        <f>[8]Mides!R460</f>
        <v>Guatemala</v>
      </c>
      <c r="Q469" s="70" t="str">
        <f>[8]Mides!S460</f>
        <v>Guatemala</v>
      </c>
      <c r="R469" s="10"/>
      <c r="S469" s="10"/>
      <c r="T469" s="10"/>
      <c r="U469" s="10"/>
      <c r="V469" s="10"/>
      <c r="W469" s="10"/>
      <c r="X469" s="10"/>
      <c r="Y469" s="10"/>
    </row>
    <row r="470" spans="2:25" x14ac:dyDescent="0.3">
      <c r="B470" s="66" t="str">
        <f>[8]Mides!E461</f>
        <v>Carlos</v>
      </c>
      <c r="C470" s="67" t="str">
        <f>[8]Mides!D461</f>
        <v>Gomez</v>
      </c>
      <c r="D470" s="68" t="str">
        <f>IF([8]Mides!F461=1,"X"," ")</f>
        <v xml:space="preserve"> </v>
      </c>
      <c r="E470" s="68" t="str">
        <f>IF([8]Mides!F461=2,"X"," ")</f>
        <v>X</v>
      </c>
      <c r="F470" s="69">
        <f>[8]Mides!B461</f>
        <v>2425661700101</v>
      </c>
      <c r="G470" s="68" t="str">
        <f>IF(AND([8]Mides!H461&gt;=1,[8]Mides!H461&lt;=14),"X"," ")</f>
        <v xml:space="preserve"> </v>
      </c>
      <c r="H470" s="68" t="str">
        <f>IF(AND([8]Mides!H461&gt;=14,[8]Mides!H461&lt;=30),"X"," ")</f>
        <v xml:space="preserve"> </v>
      </c>
      <c r="I470" s="68" t="str">
        <f>IF(AND([8]Mides!H461&gt;=31,[8]Mides!H461&lt;=60),"X","  ")</f>
        <v xml:space="preserve">  </v>
      </c>
      <c r="J470" s="68" t="str">
        <f>IF([8]Mides!H461&gt;60,"X", "  ")</f>
        <v>X</v>
      </c>
      <c r="K470" s="70">
        <f>[8]Mides!N461</f>
        <v>0</v>
      </c>
      <c r="L470" s="70">
        <f>[8]Mides!K461</f>
        <v>0</v>
      </c>
      <c r="M470" s="70">
        <f>[8]Mides!L461</f>
        <v>0</v>
      </c>
      <c r="N470" s="70" t="str">
        <f>[8]Mides!M461</f>
        <v>x</v>
      </c>
      <c r="O470" s="70">
        <f t="shared" si="7"/>
        <v>0</v>
      </c>
      <c r="P470" s="70" t="str">
        <f>[8]Mides!R461</f>
        <v>Guatemala</v>
      </c>
      <c r="Q470" s="70" t="str">
        <f>[8]Mides!S461</f>
        <v>Guatemala</v>
      </c>
      <c r="R470" s="10"/>
      <c r="S470" s="10"/>
      <c r="T470" s="10"/>
      <c r="U470" s="10"/>
      <c r="V470" s="10"/>
      <c r="W470" s="10"/>
      <c r="X470" s="10"/>
      <c r="Y470" s="10"/>
    </row>
    <row r="471" spans="2:25" x14ac:dyDescent="0.3">
      <c r="B471" s="66" t="str">
        <f>[8]Mides!E462</f>
        <v>Valdemar</v>
      </c>
      <c r="C471" s="67" t="str">
        <f>[8]Mides!D462</f>
        <v>Flores</v>
      </c>
      <c r="D471" s="68" t="str">
        <f>IF([8]Mides!F462=1,"X"," ")</f>
        <v xml:space="preserve"> </v>
      </c>
      <c r="E471" s="68" t="str">
        <f>IF([8]Mides!F462=2,"X"," ")</f>
        <v>X</v>
      </c>
      <c r="F471" s="69" t="str">
        <f>[8]Mides!B462</f>
        <v>menor de edad</v>
      </c>
      <c r="G471" s="68" t="str">
        <f>IF(AND([8]Mides!H462&gt;=1,[8]Mides!H462&lt;=14),"X"," ")</f>
        <v xml:space="preserve"> </v>
      </c>
      <c r="H471" s="68" t="str">
        <f>IF(AND([8]Mides!H462&gt;=14,[8]Mides!H462&lt;=30),"X"," ")</f>
        <v xml:space="preserve"> </v>
      </c>
      <c r="I471" s="68" t="str">
        <f>IF(AND([8]Mides!H462&gt;=31,[8]Mides!H462&lt;=60),"X","  ")</f>
        <v xml:space="preserve">  </v>
      </c>
      <c r="J471" s="68" t="str">
        <f>IF([8]Mides!H462&gt;60,"X", "  ")</f>
        <v>X</v>
      </c>
      <c r="K471" s="70">
        <f>[8]Mides!N462</f>
        <v>0</v>
      </c>
      <c r="L471" s="70">
        <f>[8]Mides!K462</f>
        <v>0</v>
      </c>
      <c r="M471" s="70">
        <f>[8]Mides!L462</f>
        <v>0</v>
      </c>
      <c r="N471" s="70" t="str">
        <f>[8]Mides!M462</f>
        <v>x</v>
      </c>
      <c r="O471" s="70">
        <f t="shared" si="7"/>
        <v>0</v>
      </c>
      <c r="P471" s="70" t="str">
        <f>[8]Mides!R462</f>
        <v>Guatemala</v>
      </c>
      <c r="Q471" s="70" t="str">
        <f>[8]Mides!S462</f>
        <v>Guatemala</v>
      </c>
      <c r="R471" s="10"/>
      <c r="S471" s="10"/>
      <c r="T471" s="10"/>
      <c r="U471" s="10"/>
      <c r="V471" s="10"/>
      <c r="W471" s="10"/>
      <c r="X471" s="10"/>
      <c r="Y471" s="10"/>
    </row>
    <row r="472" spans="2:25" x14ac:dyDescent="0.3">
      <c r="B472" s="66" t="str">
        <f>[8]Mides!E463</f>
        <v>Edgar</v>
      </c>
      <c r="C472" s="67" t="str">
        <f>[8]Mides!D463</f>
        <v>Revolorio</v>
      </c>
      <c r="D472" s="68" t="str">
        <f>IF([8]Mides!F463=1,"X"," ")</f>
        <v xml:space="preserve"> </v>
      </c>
      <c r="E472" s="68" t="str">
        <f>IF([8]Mides!F463=2,"X"," ")</f>
        <v>X</v>
      </c>
      <c r="F472" s="69">
        <f>[8]Mides!B463</f>
        <v>2597191880101</v>
      </c>
      <c r="G472" s="68" t="str">
        <f>IF(AND([8]Mides!H463&gt;=1,[8]Mides!H463&lt;=14),"X"," ")</f>
        <v xml:space="preserve"> </v>
      </c>
      <c r="H472" s="68" t="str">
        <f>IF(AND([8]Mides!H463&gt;=14,[8]Mides!H463&lt;=30),"X"," ")</f>
        <v xml:space="preserve"> </v>
      </c>
      <c r="I472" s="68" t="str">
        <f>IF(AND([8]Mides!H463&gt;=31,[8]Mides!H463&lt;=60),"X","  ")</f>
        <v>X</v>
      </c>
      <c r="J472" s="68" t="str">
        <f>IF([8]Mides!H463&gt;60,"X", "  ")</f>
        <v xml:space="preserve">  </v>
      </c>
      <c r="K472" s="70">
        <f>[8]Mides!N463</f>
        <v>0</v>
      </c>
      <c r="L472" s="70">
        <f>[8]Mides!K463</f>
        <v>0</v>
      </c>
      <c r="M472" s="70">
        <f>[8]Mides!L463</f>
        <v>0</v>
      </c>
      <c r="N472" s="70" t="str">
        <f>[8]Mides!M463</f>
        <v>x</v>
      </c>
      <c r="O472" s="70">
        <f t="shared" si="7"/>
        <v>0</v>
      </c>
      <c r="P472" s="70" t="str">
        <f>[8]Mides!R463</f>
        <v>Guatemala</v>
      </c>
      <c r="Q472" s="70" t="str">
        <f>[8]Mides!S463</f>
        <v>Guatemala</v>
      </c>
      <c r="R472" s="10"/>
      <c r="S472" s="10"/>
      <c r="T472" s="10"/>
      <c r="U472" s="10"/>
      <c r="V472" s="10"/>
      <c r="W472" s="10"/>
      <c r="X472" s="10"/>
      <c r="Y472" s="10"/>
    </row>
    <row r="473" spans="2:25" x14ac:dyDescent="0.3">
      <c r="B473" s="66" t="str">
        <f>[8]Mides!E464</f>
        <v>Dieoo</v>
      </c>
      <c r="C473" s="67" t="str">
        <f>[8]Mides!D464</f>
        <v>Matias</v>
      </c>
      <c r="D473" s="68" t="str">
        <f>IF([8]Mides!F464=1,"X"," ")</f>
        <v xml:space="preserve"> </v>
      </c>
      <c r="E473" s="68" t="str">
        <f>IF([8]Mides!F464=2,"X"," ")</f>
        <v>X</v>
      </c>
      <c r="F473" s="69" t="str">
        <f>[8]Mides!B464</f>
        <v>menor de edad</v>
      </c>
      <c r="G473" s="68" t="str">
        <f>IF(AND([8]Mides!H464&gt;=1,[8]Mides!H464&lt;=14),"X"," ")</f>
        <v>X</v>
      </c>
      <c r="H473" s="68" t="str">
        <f>IF(AND([8]Mides!H464&gt;=14,[8]Mides!H464&lt;=30),"X"," ")</f>
        <v>X</v>
      </c>
      <c r="I473" s="68" t="str">
        <f>IF(AND([8]Mides!H464&gt;=31,[8]Mides!H464&lt;=60),"X","  ")</f>
        <v xml:space="preserve">  </v>
      </c>
      <c r="J473" s="68" t="str">
        <f>IF([8]Mides!H464&gt;60,"X", "  ")</f>
        <v xml:space="preserve">  </v>
      </c>
      <c r="K473" s="70">
        <f>[8]Mides!N464</f>
        <v>0</v>
      </c>
      <c r="L473" s="70">
        <f>[8]Mides!K464</f>
        <v>0</v>
      </c>
      <c r="M473" s="70">
        <f>[8]Mides!L464</f>
        <v>0</v>
      </c>
      <c r="N473" s="70" t="str">
        <f>[8]Mides!M464</f>
        <v>x</v>
      </c>
      <c r="O473" s="70">
        <f t="shared" si="7"/>
        <v>0</v>
      </c>
      <c r="P473" s="70" t="str">
        <f>[8]Mides!R464</f>
        <v>Guatemala</v>
      </c>
      <c r="Q473" s="70" t="str">
        <f>[8]Mides!S464</f>
        <v>Guatemala</v>
      </c>
      <c r="R473" s="10"/>
      <c r="S473" s="10"/>
      <c r="T473" s="10"/>
      <c r="U473" s="10"/>
      <c r="V473" s="10"/>
      <c r="W473" s="10"/>
      <c r="X473" s="10"/>
      <c r="Y473" s="10"/>
    </row>
    <row r="474" spans="2:25" x14ac:dyDescent="0.3">
      <c r="B474" s="66" t="str">
        <f>[8]Mides!E465</f>
        <v>Etimo</v>
      </c>
      <c r="C474" s="67" t="str">
        <f>[8]Mides!D465</f>
        <v>Corado</v>
      </c>
      <c r="D474" s="68" t="str">
        <f>IF([8]Mides!F465=1,"X"," ")</f>
        <v xml:space="preserve"> </v>
      </c>
      <c r="E474" s="68" t="str">
        <f>IF([8]Mides!F465=2,"X"," ")</f>
        <v>X</v>
      </c>
      <c r="F474" s="69">
        <f>[8]Mides!B465</f>
        <v>37011701481323</v>
      </c>
      <c r="G474" s="68" t="str">
        <f>IF(AND([8]Mides!H465&gt;=1,[8]Mides!H465&lt;=14),"X"," ")</f>
        <v xml:space="preserve"> </v>
      </c>
      <c r="H474" s="68" t="str">
        <f>IF(AND([8]Mides!H465&gt;=14,[8]Mides!H465&lt;=30),"X"," ")</f>
        <v xml:space="preserve"> </v>
      </c>
      <c r="I474" s="68" t="str">
        <f>IF(AND([8]Mides!H465&gt;=31,[8]Mides!H465&lt;=60),"X","  ")</f>
        <v>X</v>
      </c>
      <c r="J474" s="68" t="str">
        <f>IF([8]Mides!H465&gt;60,"X", "  ")</f>
        <v xml:space="preserve">  </v>
      </c>
      <c r="K474" s="70">
        <f>[8]Mides!N465</f>
        <v>0</v>
      </c>
      <c r="L474" s="70">
        <f>[8]Mides!K465</f>
        <v>0</v>
      </c>
      <c r="M474" s="70">
        <f>[8]Mides!L465</f>
        <v>0</v>
      </c>
      <c r="N474" s="70" t="str">
        <f>[8]Mides!M465</f>
        <v>x</v>
      </c>
      <c r="O474" s="70">
        <f t="shared" si="7"/>
        <v>0</v>
      </c>
      <c r="P474" s="70" t="str">
        <f>[8]Mides!R465</f>
        <v>Guatemala</v>
      </c>
      <c r="Q474" s="70" t="str">
        <f>[8]Mides!S465</f>
        <v>Guatemala</v>
      </c>
      <c r="R474" s="10"/>
      <c r="S474" s="10"/>
      <c r="T474" s="10"/>
      <c r="U474" s="10"/>
      <c r="V474" s="10"/>
      <c r="W474" s="10"/>
      <c r="X474" s="10"/>
      <c r="Y474" s="10"/>
    </row>
    <row r="475" spans="2:25" x14ac:dyDescent="0.3">
      <c r="B475" s="66" t="str">
        <f>[8]Mides!E466</f>
        <v>Hesler</v>
      </c>
      <c r="C475" s="67" t="str">
        <f>[8]Mides!D466</f>
        <v>Sai</v>
      </c>
      <c r="D475" s="68" t="str">
        <f>IF([8]Mides!F466=1,"X"," ")</f>
        <v xml:space="preserve"> </v>
      </c>
      <c r="E475" s="68" t="str">
        <f>IF([8]Mides!F466=2,"X"," ")</f>
        <v>X</v>
      </c>
      <c r="F475" s="69" t="str">
        <f>[8]Mides!B466</f>
        <v>menor de edad</v>
      </c>
      <c r="G475" s="68" t="str">
        <f>IF(AND([8]Mides!H466&gt;=1,[8]Mides!H466&lt;=14),"X"," ")</f>
        <v>X</v>
      </c>
      <c r="H475" s="68" t="str">
        <f>IF(AND([8]Mides!H466&gt;=14,[8]Mides!H466&lt;=30),"X"," ")</f>
        <v xml:space="preserve"> </v>
      </c>
      <c r="I475" s="68" t="str">
        <f>IF(AND([8]Mides!H466&gt;=31,[8]Mides!H466&lt;=60),"X","  ")</f>
        <v xml:space="preserve">  </v>
      </c>
      <c r="J475" s="68" t="str">
        <f>IF([8]Mides!H466&gt;60,"X", "  ")</f>
        <v xml:space="preserve">  </v>
      </c>
      <c r="K475" s="70">
        <f>[8]Mides!N466</f>
        <v>0</v>
      </c>
      <c r="L475" s="70">
        <f>[8]Mides!K466</f>
        <v>0</v>
      </c>
      <c r="M475" s="70">
        <f>[8]Mides!L466</f>
        <v>0</v>
      </c>
      <c r="N475" s="70" t="str">
        <f>[8]Mides!M466</f>
        <v>x</v>
      </c>
      <c r="O475" s="70">
        <f t="shared" si="7"/>
        <v>0</v>
      </c>
      <c r="P475" s="70" t="str">
        <f>[8]Mides!R466</f>
        <v>Guatemala</v>
      </c>
      <c r="Q475" s="70" t="str">
        <f>[8]Mides!S466</f>
        <v>Guatemala</v>
      </c>
      <c r="R475" s="10"/>
      <c r="S475" s="10"/>
      <c r="T475" s="10"/>
      <c r="U475" s="10"/>
      <c r="V475" s="10"/>
      <c r="W475" s="10"/>
      <c r="X475" s="10"/>
      <c r="Y475" s="10"/>
    </row>
    <row r="476" spans="2:25" x14ac:dyDescent="0.3">
      <c r="B476" s="66" t="str">
        <f>[8]Mides!E467</f>
        <v>Alejandro</v>
      </c>
      <c r="C476" s="67" t="str">
        <f>[8]Mides!D467</f>
        <v>Perez</v>
      </c>
      <c r="D476" s="68" t="str">
        <f>IF([8]Mides!F467=1,"X"," ")</f>
        <v xml:space="preserve"> </v>
      </c>
      <c r="E476" s="68" t="str">
        <f>IF([8]Mides!F467=2,"X"," ")</f>
        <v>X</v>
      </c>
      <c r="F476" s="69">
        <f>[8]Mides!B467</f>
        <v>2319121530917</v>
      </c>
      <c r="G476" s="68" t="str">
        <f>IF(AND([8]Mides!H467&gt;=1,[8]Mides!H467&lt;=14),"X"," ")</f>
        <v xml:space="preserve"> </v>
      </c>
      <c r="H476" s="68" t="str">
        <f>IF(AND([8]Mides!H467&gt;=14,[8]Mides!H467&lt;=30),"X"," ")</f>
        <v xml:space="preserve"> </v>
      </c>
      <c r="I476" s="68" t="str">
        <f>IF(AND([8]Mides!H467&gt;=31,[8]Mides!H467&lt;=60),"X","  ")</f>
        <v>X</v>
      </c>
      <c r="J476" s="68" t="str">
        <f>IF([8]Mides!H467&gt;60,"X", "  ")</f>
        <v xml:space="preserve">  </v>
      </c>
      <c r="K476" s="70">
        <f>[8]Mides!N467</f>
        <v>0</v>
      </c>
      <c r="L476" s="70">
        <f>[8]Mides!K467</f>
        <v>0</v>
      </c>
      <c r="M476" s="70">
        <f>[8]Mides!L467</f>
        <v>0</v>
      </c>
      <c r="N476" s="70" t="str">
        <f>[8]Mides!M467</f>
        <v>x</v>
      </c>
      <c r="O476" s="70">
        <f t="shared" si="7"/>
        <v>0</v>
      </c>
      <c r="P476" s="70" t="str">
        <f>[8]Mides!R467</f>
        <v>Guatemala</v>
      </c>
      <c r="Q476" s="70" t="str">
        <f>[8]Mides!S467</f>
        <v>Guatemala</v>
      </c>
      <c r="R476" s="10"/>
      <c r="S476" s="10"/>
      <c r="T476" s="10"/>
      <c r="U476" s="10"/>
      <c r="V476" s="10"/>
      <c r="W476" s="10"/>
      <c r="X476" s="10"/>
      <c r="Y476" s="10"/>
    </row>
    <row r="477" spans="2:25" x14ac:dyDescent="0.3">
      <c r="B477" s="66" t="str">
        <f>[8]Mides!E468</f>
        <v>Byron</v>
      </c>
      <c r="C477" s="67" t="str">
        <f>[8]Mides!D468</f>
        <v>Angel</v>
      </c>
      <c r="D477" s="68" t="str">
        <f>IF([8]Mides!F468=1,"X"," ")</f>
        <v xml:space="preserve"> </v>
      </c>
      <c r="E477" s="68" t="str">
        <f>IF([8]Mides!F468=2,"X"," ")</f>
        <v>X</v>
      </c>
      <c r="F477" s="69">
        <f>[8]Mides!B468</f>
        <v>2443023320101</v>
      </c>
      <c r="G477" s="68" t="str">
        <f>IF(AND([8]Mides!H468&gt;=1,[8]Mides!H468&lt;=14),"X"," ")</f>
        <v xml:space="preserve"> </v>
      </c>
      <c r="H477" s="68" t="str">
        <f>IF(AND([8]Mides!H468&gt;=14,[8]Mides!H468&lt;=30),"X"," ")</f>
        <v xml:space="preserve"> </v>
      </c>
      <c r="I477" s="68" t="str">
        <f>IF(AND([8]Mides!H468&gt;=31,[8]Mides!H468&lt;=60),"X","  ")</f>
        <v>X</v>
      </c>
      <c r="J477" s="68" t="str">
        <f>IF([8]Mides!H468&gt;60,"X", "  ")</f>
        <v xml:space="preserve">  </v>
      </c>
      <c r="K477" s="70">
        <f>[8]Mides!N468</f>
        <v>0</v>
      </c>
      <c r="L477" s="70">
        <f>[8]Mides!K468</f>
        <v>0</v>
      </c>
      <c r="M477" s="70">
        <f>[8]Mides!L468</f>
        <v>0</v>
      </c>
      <c r="N477" s="70" t="str">
        <f>[8]Mides!M468</f>
        <v>x</v>
      </c>
      <c r="O477" s="70">
        <f t="shared" si="7"/>
        <v>0</v>
      </c>
      <c r="P477" s="70" t="str">
        <f>[8]Mides!R468</f>
        <v>Guatemala</v>
      </c>
      <c r="Q477" s="70" t="str">
        <f>[8]Mides!S468</f>
        <v>Guatemala</v>
      </c>
      <c r="R477" s="10"/>
      <c r="S477" s="10"/>
      <c r="T477" s="10"/>
      <c r="U477" s="10"/>
      <c r="V477" s="10"/>
      <c r="W477" s="10"/>
      <c r="X477" s="10"/>
      <c r="Y477" s="10"/>
    </row>
    <row r="478" spans="2:25" x14ac:dyDescent="0.3">
      <c r="B478" s="66" t="str">
        <f>[8]Mides!E469</f>
        <v>Rosario</v>
      </c>
      <c r="C478" s="67" t="str">
        <f>[8]Mides!D469</f>
        <v>Andrino</v>
      </c>
      <c r="D478" s="68" t="str">
        <f>IF([8]Mides!F469=1,"X"," ")</f>
        <v>X</v>
      </c>
      <c r="E478" s="68" t="str">
        <f>IF([8]Mides!F469=2,"X"," ")</f>
        <v xml:space="preserve"> </v>
      </c>
      <c r="F478" s="69">
        <f>[8]Mides!B469</f>
        <v>1662198860101</v>
      </c>
      <c r="G478" s="68" t="str">
        <f>IF(AND([8]Mides!H469&gt;=1,[8]Mides!H469&lt;=14),"X"," ")</f>
        <v xml:space="preserve"> </v>
      </c>
      <c r="H478" s="68" t="str">
        <f>IF(AND([8]Mides!H469&gt;=14,[8]Mides!H469&lt;=30),"X"," ")</f>
        <v xml:space="preserve"> </v>
      </c>
      <c r="I478" s="68" t="str">
        <f>IF(AND([8]Mides!H469&gt;=31,[8]Mides!H469&lt;=60),"X","  ")</f>
        <v xml:space="preserve">  </v>
      </c>
      <c r="J478" s="68" t="str">
        <f>IF([8]Mides!H469&gt;60,"X", "  ")</f>
        <v>X</v>
      </c>
      <c r="K478" s="70">
        <f>[8]Mides!N469</f>
        <v>0</v>
      </c>
      <c r="L478" s="70">
        <f>[8]Mides!K469</f>
        <v>0</v>
      </c>
      <c r="M478" s="70">
        <f>[8]Mides!L469</f>
        <v>0</v>
      </c>
      <c r="N478" s="70" t="str">
        <f>[8]Mides!M469</f>
        <v>x</v>
      </c>
      <c r="O478" s="70">
        <f t="shared" si="7"/>
        <v>0</v>
      </c>
      <c r="P478" s="70" t="str">
        <f>[8]Mides!R469</f>
        <v>Guatemala</v>
      </c>
      <c r="Q478" s="70" t="str">
        <f>[8]Mides!S469</f>
        <v>Guatemala</v>
      </c>
      <c r="R478" s="10"/>
      <c r="S478" s="10"/>
      <c r="T478" s="10"/>
      <c r="U478" s="10"/>
      <c r="V478" s="10"/>
      <c r="W478" s="10"/>
      <c r="X478" s="10"/>
      <c r="Y478" s="10"/>
    </row>
    <row r="479" spans="2:25" x14ac:dyDescent="0.3">
      <c r="B479" s="66" t="str">
        <f>[8]Mides!E470</f>
        <v>Mirna</v>
      </c>
      <c r="C479" s="67" t="str">
        <f>[8]Mides!D470</f>
        <v>Perez</v>
      </c>
      <c r="D479" s="68" t="str">
        <f>IF([8]Mides!F470=1,"X"," ")</f>
        <v>X</v>
      </c>
      <c r="E479" s="68" t="str">
        <f>IF([8]Mides!F470=2,"X"," ")</f>
        <v xml:space="preserve"> </v>
      </c>
      <c r="F479" s="69">
        <f>[8]Mides!B470</f>
        <v>1773175740101</v>
      </c>
      <c r="G479" s="68" t="str">
        <f>IF(AND([8]Mides!H470&gt;=1,[8]Mides!H470&lt;=14),"X"," ")</f>
        <v xml:space="preserve"> </v>
      </c>
      <c r="H479" s="68" t="str">
        <f>IF(AND([8]Mides!H470&gt;=14,[8]Mides!H470&lt;=30),"X"," ")</f>
        <v xml:space="preserve"> </v>
      </c>
      <c r="I479" s="68" t="str">
        <f>IF(AND([8]Mides!H470&gt;=31,[8]Mides!H470&lt;=60),"X","  ")</f>
        <v>X</v>
      </c>
      <c r="J479" s="68" t="str">
        <f>IF([8]Mides!H470&gt;60,"X", "  ")</f>
        <v xml:space="preserve">  </v>
      </c>
      <c r="K479" s="70">
        <f>[8]Mides!N470</f>
        <v>0</v>
      </c>
      <c r="L479" s="70">
        <f>[8]Mides!K470</f>
        <v>0</v>
      </c>
      <c r="M479" s="70">
        <f>[8]Mides!L470</f>
        <v>0</v>
      </c>
      <c r="N479" s="70" t="str">
        <f>[8]Mides!M470</f>
        <v>x</v>
      </c>
      <c r="O479" s="70">
        <f t="shared" si="7"/>
        <v>0</v>
      </c>
      <c r="P479" s="70" t="str">
        <f>[8]Mides!R470</f>
        <v>Guatemala</v>
      </c>
      <c r="Q479" s="70" t="str">
        <f>[8]Mides!S470</f>
        <v>Guatemala</v>
      </c>
      <c r="R479" s="10"/>
      <c r="S479" s="10"/>
      <c r="T479" s="10"/>
      <c r="U479" s="10"/>
      <c r="V479" s="10"/>
      <c r="W479" s="10"/>
      <c r="X479" s="10"/>
      <c r="Y479" s="10"/>
    </row>
    <row r="480" spans="2:25" x14ac:dyDescent="0.3">
      <c r="B480" s="66" t="str">
        <f>[8]Mides!E471</f>
        <v>Kimberlin</v>
      </c>
      <c r="C480" s="67" t="str">
        <f>[8]Mides!D471</f>
        <v xml:space="preserve">Chun </v>
      </c>
      <c r="D480" s="68" t="str">
        <f>IF([8]Mides!F471=1,"X"," ")</f>
        <v>X</v>
      </c>
      <c r="E480" s="68" t="str">
        <f>IF([8]Mides!F471=2,"X"," ")</f>
        <v xml:space="preserve"> </v>
      </c>
      <c r="F480" s="69">
        <f>[8]Mides!B471</f>
        <v>2486234940101</v>
      </c>
      <c r="G480" s="68" t="str">
        <f>IF(AND([8]Mides!H471&gt;=1,[8]Mides!H471&lt;=14),"X"," ")</f>
        <v xml:space="preserve"> </v>
      </c>
      <c r="H480" s="68" t="str">
        <f>IF(AND([8]Mides!H471&gt;=14,[8]Mides!H471&lt;=30),"X"," ")</f>
        <v>X</v>
      </c>
      <c r="I480" s="68" t="str">
        <f>IF(AND([8]Mides!H471&gt;=31,[8]Mides!H471&lt;=60),"X","  ")</f>
        <v xml:space="preserve">  </v>
      </c>
      <c r="J480" s="68" t="str">
        <f>IF([8]Mides!H471&gt;60,"X", "  ")</f>
        <v xml:space="preserve">  </v>
      </c>
      <c r="K480" s="70">
        <f>[8]Mides!N471</f>
        <v>0</v>
      </c>
      <c r="L480" s="70">
        <f>[8]Mides!K471</f>
        <v>0</v>
      </c>
      <c r="M480" s="70">
        <f>[8]Mides!L471</f>
        <v>0</v>
      </c>
      <c r="N480" s="70" t="str">
        <f>[8]Mides!M471</f>
        <v>x</v>
      </c>
      <c r="O480" s="70">
        <f t="shared" si="7"/>
        <v>0</v>
      </c>
      <c r="P480" s="70" t="str">
        <f>[8]Mides!R471</f>
        <v>Guatemala</v>
      </c>
      <c r="Q480" s="70" t="str">
        <f>[8]Mides!S471</f>
        <v>Guatemala</v>
      </c>
      <c r="R480" s="10"/>
      <c r="S480" s="10"/>
      <c r="T480" s="10"/>
      <c r="U480" s="10"/>
      <c r="V480" s="10"/>
      <c r="W480" s="10"/>
      <c r="X480" s="10"/>
      <c r="Y480" s="10"/>
    </row>
    <row r="481" spans="2:25" x14ac:dyDescent="0.3">
      <c r="B481" s="66" t="str">
        <f>[8]Mides!E472</f>
        <v>Jaqueline</v>
      </c>
      <c r="C481" s="67" t="str">
        <f>[8]Mides!D472</f>
        <v xml:space="preserve">Chun </v>
      </c>
      <c r="D481" s="68" t="str">
        <f>IF([8]Mides!F472=1,"X"," ")</f>
        <v>X</v>
      </c>
      <c r="E481" s="68" t="str">
        <f>IF([8]Mides!F472=2,"X"," ")</f>
        <v xml:space="preserve"> </v>
      </c>
      <c r="F481" s="69">
        <f>[8]Mides!B472</f>
        <v>2298824390101</v>
      </c>
      <c r="G481" s="68" t="str">
        <f>IF(AND([8]Mides!H472&gt;=1,[8]Mides!H472&lt;=14),"X"," ")</f>
        <v xml:space="preserve"> </v>
      </c>
      <c r="H481" s="68" t="str">
        <f>IF(AND([8]Mides!H472&gt;=14,[8]Mides!H472&lt;=30),"X"," ")</f>
        <v>X</v>
      </c>
      <c r="I481" s="68" t="str">
        <f>IF(AND([8]Mides!H472&gt;=31,[8]Mides!H472&lt;=60),"X","  ")</f>
        <v xml:space="preserve">  </v>
      </c>
      <c r="J481" s="68" t="str">
        <f>IF([8]Mides!H472&gt;60,"X", "  ")</f>
        <v xml:space="preserve">  </v>
      </c>
      <c r="K481" s="70">
        <f>[8]Mides!N472</f>
        <v>0</v>
      </c>
      <c r="L481" s="70">
        <f>[8]Mides!K472</f>
        <v>0</v>
      </c>
      <c r="M481" s="70">
        <f>[8]Mides!L472</f>
        <v>0</v>
      </c>
      <c r="N481" s="70" t="str">
        <f>[8]Mides!M472</f>
        <v>x</v>
      </c>
      <c r="O481" s="70">
        <f t="shared" si="7"/>
        <v>0</v>
      </c>
      <c r="P481" s="70" t="str">
        <f>[8]Mides!R472</f>
        <v>Guatemala</v>
      </c>
      <c r="Q481" s="70" t="str">
        <f>[8]Mides!S472</f>
        <v>Guatemala</v>
      </c>
      <c r="R481" s="10"/>
      <c r="S481" s="10"/>
      <c r="T481" s="10"/>
      <c r="U481" s="10"/>
      <c r="V481" s="10"/>
      <c r="W481" s="10"/>
      <c r="X481" s="10"/>
      <c r="Y481" s="10"/>
    </row>
    <row r="482" spans="2:25" x14ac:dyDescent="0.3">
      <c r="B482" s="66" t="str">
        <f>[8]Mides!E473</f>
        <v>Ruben</v>
      </c>
      <c r="C482" s="67" t="str">
        <f>[8]Mides!D473</f>
        <v>Lopez</v>
      </c>
      <c r="D482" s="68" t="str">
        <f>IF([8]Mides!F473=1,"X"," ")</f>
        <v xml:space="preserve"> </v>
      </c>
      <c r="E482" s="68" t="str">
        <f>IF([8]Mides!F473=2,"X"," ")</f>
        <v>X</v>
      </c>
      <c r="F482" s="69">
        <f>[8]Mides!B473</f>
        <v>1790058390101</v>
      </c>
      <c r="G482" s="68" t="str">
        <f>IF(AND([8]Mides!H473&gt;=1,[8]Mides!H473&lt;=14),"X"," ")</f>
        <v xml:space="preserve"> </v>
      </c>
      <c r="H482" s="68" t="str">
        <f>IF(AND([8]Mides!H473&gt;=14,[8]Mides!H473&lt;=30),"X"," ")</f>
        <v xml:space="preserve"> </v>
      </c>
      <c r="I482" s="68" t="str">
        <f>IF(AND([8]Mides!H473&gt;=31,[8]Mides!H473&lt;=60),"X","  ")</f>
        <v>X</v>
      </c>
      <c r="J482" s="68" t="str">
        <f>IF([8]Mides!H473&gt;60,"X", "  ")</f>
        <v xml:space="preserve">  </v>
      </c>
      <c r="K482" s="70">
        <f>[8]Mides!N473</f>
        <v>0</v>
      </c>
      <c r="L482" s="70">
        <f>[8]Mides!K473</f>
        <v>0</v>
      </c>
      <c r="M482" s="70">
        <f>[8]Mides!L473</f>
        <v>0</v>
      </c>
      <c r="N482" s="70" t="str">
        <f>[8]Mides!M473</f>
        <v>x</v>
      </c>
      <c r="O482" s="70">
        <f t="shared" si="7"/>
        <v>0</v>
      </c>
      <c r="P482" s="70" t="str">
        <f>[8]Mides!R473</f>
        <v>Guatemala</v>
      </c>
      <c r="Q482" s="70" t="str">
        <f>[8]Mides!S473</f>
        <v>Guatemala</v>
      </c>
      <c r="R482" s="10"/>
      <c r="S482" s="10"/>
      <c r="T482" s="10"/>
      <c r="U482" s="10"/>
      <c r="V482" s="10"/>
      <c r="W482" s="10"/>
      <c r="X482" s="10"/>
      <c r="Y482" s="10"/>
    </row>
    <row r="483" spans="2:25" x14ac:dyDescent="0.3">
      <c r="B483" s="66" t="str">
        <f>[8]Mides!E474</f>
        <v>Ilario</v>
      </c>
      <c r="C483" s="67" t="str">
        <f>[8]Mides!D474</f>
        <v>Pangan</v>
      </c>
      <c r="D483" s="68" t="str">
        <f>IF([8]Mides!F474=1,"X"," ")</f>
        <v xml:space="preserve"> </v>
      </c>
      <c r="E483" s="68" t="str">
        <f>IF([8]Mides!F474=2,"X"," ")</f>
        <v>X</v>
      </c>
      <c r="F483" s="69">
        <f>[8]Mides!B474</f>
        <v>2226006241503</v>
      </c>
      <c r="G483" s="68" t="str">
        <f>IF(AND([8]Mides!H474&gt;=1,[8]Mides!H474&lt;=14),"X"," ")</f>
        <v xml:space="preserve"> </v>
      </c>
      <c r="H483" s="68" t="str">
        <f>IF(AND([8]Mides!H474&gt;=14,[8]Mides!H474&lt;=30),"X"," ")</f>
        <v xml:space="preserve"> </v>
      </c>
      <c r="I483" s="68" t="str">
        <f>IF(AND([8]Mides!H474&gt;=31,[8]Mides!H474&lt;=60),"X","  ")</f>
        <v>X</v>
      </c>
      <c r="J483" s="68" t="str">
        <f>IF([8]Mides!H474&gt;60,"X", "  ")</f>
        <v xml:space="preserve">  </v>
      </c>
      <c r="K483" s="70">
        <f>[8]Mides!N474</f>
        <v>0</v>
      </c>
      <c r="L483" s="70">
        <f>[8]Mides!K474</f>
        <v>0</v>
      </c>
      <c r="M483" s="70">
        <f>[8]Mides!L474</f>
        <v>0</v>
      </c>
      <c r="N483" s="70" t="str">
        <f>[8]Mides!M474</f>
        <v>x</v>
      </c>
      <c r="O483" s="70">
        <f t="shared" si="7"/>
        <v>0</v>
      </c>
      <c r="P483" s="70" t="str">
        <f>[8]Mides!R474</f>
        <v>Guatemala</v>
      </c>
      <c r="Q483" s="70" t="str">
        <f>[8]Mides!S474</f>
        <v>Guatemala</v>
      </c>
      <c r="R483" s="10"/>
      <c r="S483" s="10"/>
      <c r="T483" s="10"/>
      <c r="U483" s="10"/>
      <c r="V483" s="10"/>
      <c r="W483" s="10"/>
      <c r="X483" s="10"/>
      <c r="Y483" s="10"/>
    </row>
    <row r="484" spans="2:25" x14ac:dyDescent="0.3">
      <c r="B484" s="66" t="str">
        <f>[8]Mides!E475</f>
        <v>Oscar</v>
      </c>
      <c r="C484" s="67" t="str">
        <f>[8]Mides!D475</f>
        <v>Corado</v>
      </c>
      <c r="D484" s="68" t="str">
        <f>IF([8]Mides!F475=1,"X"," ")</f>
        <v>X</v>
      </c>
      <c r="E484" s="68" t="str">
        <f>IF([8]Mides!F475=2,"X"," ")</f>
        <v xml:space="preserve"> </v>
      </c>
      <c r="F484" s="69">
        <f>[8]Mides!B475</f>
        <v>3005778850101</v>
      </c>
      <c r="G484" s="68" t="str">
        <f>IF(AND([8]Mides!H475&gt;=1,[8]Mides!H475&lt;=14),"X"," ")</f>
        <v xml:space="preserve"> </v>
      </c>
      <c r="H484" s="68" t="str">
        <f>IF(AND([8]Mides!H475&gt;=14,[8]Mides!H475&lt;=30),"X"," ")</f>
        <v>X</v>
      </c>
      <c r="I484" s="68" t="str">
        <f>IF(AND([8]Mides!H475&gt;=31,[8]Mides!H475&lt;=60),"X","  ")</f>
        <v xml:space="preserve">  </v>
      </c>
      <c r="J484" s="68" t="str">
        <f>IF([8]Mides!H475&gt;60,"X", "  ")</f>
        <v xml:space="preserve">  </v>
      </c>
      <c r="K484" s="70">
        <f>[8]Mides!N475</f>
        <v>0</v>
      </c>
      <c r="L484" s="70">
        <f>[8]Mides!K475</f>
        <v>0</v>
      </c>
      <c r="M484" s="70">
        <f>[8]Mides!L475</f>
        <v>0</v>
      </c>
      <c r="N484" s="70" t="str">
        <f>[8]Mides!M475</f>
        <v>x</v>
      </c>
      <c r="O484" s="70">
        <f t="shared" si="7"/>
        <v>0</v>
      </c>
      <c r="P484" s="70" t="str">
        <f>[8]Mides!R475</f>
        <v>Guatemala</v>
      </c>
      <c r="Q484" s="70" t="str">
        <f>[8]Mides!S475</f>
        <v>Guatemala</v>
      </c>
      <c r="R484" s="10"/>
      <c r="S484" s="10"/>
      <c r="T484" s="10"/>
      <c r="U484" s="10"/>
      <c r="V484" s="10"/>
      <c r="W484" s="10"/>
      <c r="X484" s="10"/>
      <c r="Y484" s="10"/>
    </row>
    <row r="485" spans="2:25" x14ac:dyDescent="0.3">
      <c r="B485" s="66" t="str">
        <f>[8]Mides!E476</f>
        <v>Heidy</v>
      </c>
      <c r="C485" s="67" t="str">
        <f>[8]Mides!D476</f>
        <v>Duran</v>
      </c>
      <c r="D485" s="68" t="str">
        <f>IF([8]Mides!F476=1,"X"," ")</f>
        <v>X</v>
      </c>
      <c r="E485" s="68" t="str">
        <f>IF([8]Mides!F476=2,"X"," ")</f>
        <v xml:space="preserve"> </v>
      </c>
      <c r="F485" s="69">
        <f>[8]Mides!B476</f>
        <v>1741895240101</v>
      </c>
      <c r="G485" s="68" t="str">
        <f>IF(AND([8]Mides!H476&gt;=1,[8]Mides!H476&lt;=14),"X"," ")</f>
        <v xml:space="preserve"> </v>
      </c>
      <c r="H485" s="68" t="str">
        <f>IF(AND([8]Mides!H476&gt;=14,[8]Mides!H476&lt;=30),"X"," ")</f>
        <v>X</v>
      </c>
      <c r="I485" s="68" t="str">
        <f>IF(AND([8]Mides!H476&gt;=31,[8]Mides!H476&lt;=60),"X","  ")</f>
        <v xml:space="preserve">  </v>
      </c>
      <c r="J485" s="68" t="str">
        <f>IF([8]Mides!H476&gt;60,"X", "  ")</f>
        <v xml:space="preserve">  </v>
      </c>
      <c r="K485" s="70">
        <f>[8]Mides!N476</f>
        <v>0</v>
      </c>
      <c r="L485" s="70">
        <f>[8]Mides!K476</f>
        <v>0</v>
      </c>
      <c r="M485" s="70">
        <f>[8]Mides!L476</f>
        <v>0</v>
      </c>
      <c r="N485" s="70" t="str">
        <f>[8]Mides!M476</f>
        <v>x</v>
      </c>
      <c r="O485" s="70">
        <f t="shared" si="7"/>
        <v>0</v>
      </c>
      <c r="P485" s="70" t="str">
        <f>[8]Mides!R476</f>
        <v>Guatemala</v>
      </c>
      <c r="Q485" s="70" t="str">
        <f>[8]Mides!S476</f>
        <v>Guatemala</v>
      </c>
      <c r="R485" s="10"/>
      <c r="S485" s="10"/>
      <c r="T485" s="10"/>
      <c r="U485" s="10"/>
      <c r="V485" s="10"/>
      <c r="W485" s="10"/>
      <c r="X485" s="10"/>
      <c r="Y485" s="10"/>
    </row>
    <row r="486" spans="2:25" x14ac:dyDescent="0.3">
      <c r="B486" s="66" t="str">
        <f>[8]Mides!E477</f>
        <v>Jaqueline</v>
      </c>
      <c r="C486" s="67" t="str">
        <f>[8]Mides!D477</f>
        <v xml:space="preserve">Chun </v>
      </c>
      <c r="D486" s="68" t="str">
        <f>IF([8]Mides!F477=1,"X"," ")</f>
        <v>X</v>
      </c>
      <c r="E486" s="68" t="str">
        <f>IF([8]Mides!F477=2,"X"," ")</f>
        <v xml:space="preserve"> </v>
      </c>
      <c r="F486" s="69">
        <f>[8]Mides!B477</f>
        <v>2298824390101</v>
      </c>
      <c r="G486" s="68" t="str">
        <f>IF(AND([8]Mides!H477&gt;=1,[8]Mides!H477&lt;=14),"X"," ")</f>
        <v xml:space="preserve"> </v>
      </c>
      <c r="H486" s="68" t="str">
        <f>IF(AND([8]Mides!H477&gt;=14,[8]Mides!H477&lt;=30),"X"," ")</f>
        <v>X</v>
      </c>
      <c r="I486" s="68" t="str">
        <f>IF(AND([8]Mides!H477&gt;=31,[8]Mides!H477&lt;=60),"X","  ")</f>
        <v xml:space="preserve">  </v>
      </c>
      <c r="J486" s="68" t="str">
        <f>IF([8]Mides!H477&gt;60,"X", "  ")</f>
        <v xml:space="preserve">  </v>
      </c>
      <c r="K486" s="70">
        <f>[8]Mides!N477</f>
        <v>0</v>
      </c>
      <c r="L486" s="70">
        <f>[8]Mides!K477</f>
        <v>0</v>
      </c>
      <c r="M486" s="70">
        <f>[8]Mides!L477</f>
        <v>0</v>
      </c>
      <c r="N486" s="70" t="str">
        <f>[8]Mides!M477</f>
        <v>x</v>
      </c>
      <c r="O486" s="70">
        <f t="shared" si="7"/>
        <v>0</v>
      </c>
      <c r="P486" s="70" t="str">
        <f>[8]Mides!R477</f>
        <v>Guatemala</v>
      </c>
      <c r="Q486" s="70" t="str">
        <f>[8]Mides!S477</f>
        <v>Guatemala</v>
      </c>
      <c r="R486" s="10"/>
      <c r="S486" s="10"/>
      <c r="T486" s="10"/>
      <c r="U486" s="10"/>
      <c r="V486" s="10"/>
      <c r="W486" s="10"/>
      <c r="X486" s="10"/>
      <c r="Y486" s="10"/>
    </row>
    <row r="487" spans="2:25" x14ac:dyDescent="0.3">
      <c r="B487" s="66" t="str">
        <f>[8]Mides!E478</f>
        <v>Hector</v>
      </c>
      <c r="C487" s="67" t="str">
        <f>[8]Mides!D478</f>
        <v>Barrios</v>
      </c>
      <c r="D487" s="68" t="str">
        <f>IF([8]Mides!F478=1,"X"," ")</f>
        <v xml:space="preserve"> </v>
      </c>
      <c r="E487" s="68" t="str">
        <f>IF([8]Mides!F478=2,"X"," ")</f>
        <v>X</v>
      </c>
      <c r="F487" s="69">
        <f>[8]Mides!B478</f>
        <v>1760576760502</v>
      </c>
      <c r="G487" s="68" t="str">
        <f>IF(AND([8]Mides!H478&gt;=1,[8]Mides!H478&lt;=14),"X"," ")</f>
        <v xml:space="preserve"> </v>
      </c>
      <c r="H487" s="68" t="str">
        <f>IF(AND([8]Mides!H478&gt;=14,[8]Mides!H478&lt;=30),"X"," ")</f>
        <v xml:space="preserve"> </v>
      </c>
      <c r="I487" s="68" t="str">
        <f>IF(AND([8]Mides!H478&gt;=31,[8]Mides!H478&lt;=60),"X","  ")</f>
        <v>X</v>
      </c>
      <c r="J487" s="68" t="str">
        <f>IF([8]Mides!H478&gt;60,"X", "  ")</f>
        <v xml:space="preserve">  </v>
      </c>
      <c r="K487" s="70">
        <f>[8]Mides!N478</f>
        <v>0</v>
      </c>
      <c r="L487" s="70">
        <f>[8]Mides!K478</f>
        <v>0</v>
      </c>
      <c r="M487" s="70">
        <f>[8]Mides!L478</f>
        <v>0</v>
      </c>
      <c r="N487" s="70" t="str">
        <f>[8]Mides!M478</f>
        <v>x</v>
      </c>
      <c r="O487" s="70">
        <f t="shared" si="7"/>
        <v>0</v>
      </c>
      <c r="P487" s="70" t="str">
        <f>[8]Mides!R478</f>
        <v>Guatemala</v>
      </c>
      <c r="Q487" s="70" t="str">
        <f>[8]Mides!S478</f>
        <v>Guatemala</v>
      </c>
      <c r="R487" s="10"/>
      <c r="S487" s="10"/>
      <c r="T487" s="10"/>
      <c r="U487" s="10"/>
      <c r="V487" s="10"/>
      <c r="W487" s="10"/>
      <c r="X487" s="10"/>
      <c r="Y487" s="10"/>
    </row>
    <row r="488" spans="2:25" x14ac:dyDescent="0.3">
      <c r="B488" s="66" t="str">
        <f>[8]Mides!E479</f>
        <v xml:space="preserve">Dorian </v>
      </c>
      <c r="C488" s="67" t="str">
        <f>[8]Mides!D479</f>
        <v>Hernandez</v>
      </c>
      <c r="D488" s="68" t="str">
        <f>IF([8]Mides!F479=1,"X"," ")</f>
        <v xml:space="preserve"> </v>
      </c>
      <c r="E488" s="68" t="str">
        <f>IF([8]Mides!F479=2,"X"," ")</f>
        <v>X</v>
      </c>
      <c r="F488" s="69" t="str">
        <f>[8]Mides!B479</f>
        <v>menor de edad</v>
      </c>
      <c r="G488" s="68" t="str">
        <f>IF(AND([8]Mides!H479&gt;=1,[8]Mides!H479&lt;=14),"X"," ")</f>
        <v>X</v>
      </c>
      <c r="H488" s="68" t="str">
        <f>IF(AND([8]Mides!H479&gt;=14,[8]Mides!H479&lt;=30),"X"," ")</f>
        <v xml:space="preserve"> </v>
      </c>
      <c r="I488" s="68" t="str">
        <f>IF(AND([8]Mides!H479&gt;=31,[8]Mides!H479&lt;=60),"X","  ")</f>
        <v xml:space="preserve">  </v>
      </c>
      <c r="J488" s="68" t="str">
        <f>IF([8]Mides!H479&gt;60,"X", "  ")</f>
        <v xml:space="preserve">  </v>
      </c>
      <c r="K488" s="70">
        <f>[8]Mides!N479</f>
        <v>0</v>
      </c>
      <c r="L488" s="70">
        <f>[8]Mides!K479</f>
        <v>0</v>
      </c>
      <c r="M488" s="70">
        <f>[8]Mides!L479</f>
        <v>0</v>
      </c>
      <c r="N488" s="70" t="str">
        <f>[8]Mides!M479</f>
        <v>x</v>
      </c>
      <c r="O488" s="70">
        <f t="shared" si="7"/>
        <v>0</v>
      </c>
      <c r="P488" s="70" t="str">
        <f>[8]Mides!R479</f>
        <v>Guatemala</v>
      </c>
      <c r="Q488" s="70" t="str">
        <f>[8]Mides!S479</f>
        <v>Guatemala</v>
      </c>
      <c r="R488" s="10"/>
      <c r="S488" s="10"/>
      <c r="T488" s="10"/>
      <c r="U488" s="10"/>
      <c r="V488" s="10"/>
      <c r="W488" s="10"/>
      <c r="X488" s="10"/>
      <c r="Y488" s="10"/>
    </row>
    <row r="489" spans="2:25" x14ac:dyDescent="0.3">
      <c r="B489" s="66" t="str">
        <f>[8]Mides!E480</f>
        <v xml:space="preserve">Irma </v>
      </c>
      <c r="C489" s="67" t="str">
        <f>[8]Mides!D480</f>
        <v>Godinez</v>
      </c>
      <c r="D489" s="68" t="str">
        <f>IF([8]Mides!F480=1,"X"," ")</f>
        <v>X</v>
      </c>
      <c r="E489" s="68" t="str">
        <f>IF([8]Mides!F480=2,"X"," ")</f>
        <v xml:space="preserve"> </v>
      </c>
      <c r="F489" s="69">
        <f>[8]Mides!B480</f>
        <v>2603669940101</v>
      </c>
      <c r="G489" s="68" t="str">
        <f>IF(AND([8]Mides!H480&gt;=1,[8]Mides!H480&lt;=14),"X"," ")</f>
        <v xml:space="preserve"> </v>
      </c>
      <c r="H489" s="68" t="str">
        <f>IF(AND([8]Mides!H480&gt;=14,[8]Mides!H480&lt;=30),"X"," ")</f>
        <v xml:space="preserve"> </v>
      </c>
      <c r="I489" s="68" t="str">
        <f>IF(AND([8]Mides!H480&gt;=31,[8]Mides!H480&lt;=60),"X","  ")</f>
        <v>X</v>
      </c>
      <c r="J489" s="68" t="str">
        <f>IF([8]Mides!H480&gt;60,"X", "  ")</f>
        <v xml:space="preserve">  </v>
      </c>
      <c r="K489" s="70">
        <f>[8]Mides!N480</f>
        <v>0</v>
      </c>
      <c r="L489" s="70">
        <f>[8]Mides!K480</f>
        <v>0</v>
      </c>
      <c r="M489" s="70">
        <f>[8]Mides!L480</f>
        <v>0</v>
      </c>
      <c r="N489" s="70" t="str">
        <f>[8]Mides!M480</f>
        <v>x</v>
      </c>
      <c r="O489" s="70">
        <f t="shared" si="7"/>
        <v>0</v>
      </c>
      <c r="P489" s="70" t="str">
        <f>[8]Mides!R480</f>
        <v>Guatemala</v>
      </c>
      <c r="Q489" s="70" t="str">
        <f>[8]Mides!S480</f>
        <v>Guatemala</v>
      </c>
      <c r="R489" s="10"/>
      <c r="S489" s="10"/>
      <c r="T489" s="10"/>
      <c r="U489" s="10"/>
      <c r="V489" s="10"/>
      <c r="W489" s="10"/>
      <c r="X489" s="10"/>
      <c r="Y489" s="10"/>
    </row>
    <row r="490" spans="2:25" x14ac:dyDescent="0.3">
      <c r="B490" s="66" t="str">
        <f>[8]Mides!E481</f>
        <v>Soani</v>
      </c>
      <c r="C490" s="67" t="str">
        <f>[8]Mides!D481</f>
        <v>Lopez</v>
      </c>
      <c r="D490" s="68" t="str">
        <f>IF([8]Mides!F481=1,"X"," ")</f>
        <v>X</v>
      </c>
      <c r="E490" s="68" t="str">
        <f>IF([8]Mides!F481=2,"X"," ")</f>
        <v xml:space="preserve"> </v>
      </c>
      <c r="F490" s="69" t="str">
        <f>[8]Mides!B481</f>
        <v>menor de edad</v>
      </c>
      <c r="G490" s="68" t="str">
        <f>IF(AND([8]Mides!H481&gt;=1,[8]Mides!H481&lt;=14),"X"," ")</f>
        <v>X</v>
      </c>
      <c r="H490" s="68" t="str">
        <f>IF(AND([8]Mides!H481&gt;=14,[8]Mides!H481&lt;=30),"X"," ")</f>
        <v xml:space="preserve"> </v>
      </c>
      <c r="I490" s="68" t="str">
        <f>IF(AND([8]Mides!H481&gt;=31,[8]Mides!H481&lt;=60),"X","  ")</f>
        <v xml:space="preserve">  </v>
      </c>
      <c r="J490" s="68" t="str">
        <f>IF([8]Mides!H481&gt;60,"X", "  ")</f>
        <v xml:space="preserve">  </v>
      </c>
      <c r="K490" s="70">
        <f>[8]Mides!N481</f>
        <v>0</v>
      </c>
      <c r="L490" s="70">
        <f>[8]Mides!K481</f>
        <v>0</v>
      </c>
      <c r="M490" s="70">
        <f>[8]Mides!L481</f>
        <v>0</v>
      </c>
      <c r="N490" s="70" t="str">
        <f>[8]Mides!M481</f>
        <v>x</v>
      </c>
      <c r="O490" s="70">
        <f t="shared" si="7"/>
        <v>0</v>
      </c>
      <c r="P490" s="70" t="str">
        <f>[8]Mides!R481</f>
        <v>Guatemala</v>
      </c>
      <c r="Q490" s="70" t="str">
        <f>[8]Mides!S481</f>
        <v>Guatemala</v>
      </c>
      <c r="R490" s="10"/>
      <c r="S490" s="10"/>
      <c r="T490" s="10"/>
      <c r="U490" s="10"/>
      <c r="V490" s="10"/>
      <c r="W490" s="10"/>
      <c r="X490" s="10"/>
      <c r="Y490" s="10"/>
    </row>
    <row r="491" spans="2:25" x14ac:dyDescent="0.3">
      <c r="B491" s="66" t="str">
        <f>[8]Mides!E482</f>
        <v>Rosario</v>
      </c>
      <c r="C491" s="67" t="str">
        <f>[8]Mides!D482</f>
        <v>Andrino</v>
      </c>
      <c r="D491" s="68" t="str">
        <f>IF([8]Mides!F482=1,"X"," ")</f>
        <v>X</v>
      </c>
      <c r="E491" s="68" t="str">
        <f>IF([8]Mides!F482=2,"X"," ")</f>
        <v xml:space="preserve"> </v>
      </c>
      <c r="F491" s="69">
        <f>[8]Mides!B482</f>
        <v>1662198860101</v>
      </c>
      <c r="G491" s="68" t="str">
        <f>IF(AND([8]Mides!H482&gt;=1,[8]Mides!H482&lt;=14),"X"," ")</f>
        <v xml:space="preserve"> </v>
      </c>
      <c r="H491" s="68" t="str">
        <f>IF(AND([8]Mides!H482&gt;=14,[8]Mides!H482&lt;=30),"X"," ")</f>
        <v xml:space="preserve"> </v>
      </c>
      <c r="I491" s="68" t="str">
        <f>IF(AND([8]Mides!H482&gt;=31,[8]Mides!H482&lt;=60),"X","  ")</f>
        <v xml:space="preserve">  </v>
      </c>
      <c r="J491" s="68" t="str">
        <f>IF([8]Mides!H482&gt;60,"X", "  ")</f>
        <v>X</v>
      </c>
      <c r="K491" s="70">
        <f>[8]Mides!N482</f>
        <v>0</v>
      </c>
      <c r="L491" s="70">
        <f>[8]Mides!K482</f>
        <v>0</v>
      </c>
      <c r="M491" s="70">
        <f>[8]Mides!L482</f>
        <v>0</v>
      </c>
      <c r="N491" s="70" t="str">
        <f>[8]Mides!M482</f>
        <v>x</v>
      </c>
      <c r="O491" s="70">
        <f t="shared" si="7"/>
        <v>0</v>
      </c>
      <c r="P491" s="70" t="str">
        <f>[8]Mides!R482</f>
        <v>Guatemala</v>
      </c>
      <c r="Q491" s="70" t="str">
        <f>[8]Mides!S482</f>
        <v>Guatemala</v>
      </c>
      <c r="R491" s="10"/>
      <c r="S491" s="10"/>
      <c r="T491" s="10"/>
      <c r="U491" s="10"/>
      <c r="V491" s="10"/>
      <c r="W491" s="10"/>
      <c r="X491" s="10"/>
      <c r="Y491" s="10"/>
    </row>
    <row r="492" spans="2:25" x14ac:dyDescent="0.3">
      <c r="B492" s="66" t="str">
        <f>[8]Mides!E483</f>
        <v>Eva</v>
      </c>
      <c r="C492" s="67" t="str">
        <f>[8]Mides!D483</f>
        <v>Mendez</v>
      </c>
      <c r="D492" s="68" t="str">
        <f>IF([8]Mides!F483=1,"X"," ")</f>
        <v>X</v>
      </c>
      <c r="E492" s="68" t="str">
        <f>IF([8]Mides!F483=2,"X"," ")</f>
        <v xml:space="preserve"> </v>
      </c>
      <c r="F492" s="69">
        <f>[8]Mides!B483</f>
        <v>1622804240101</v>
      </c>
      <c r="G492" s="68" t="str">
        <f>IF(AND([8]Mides!H483&gt;=1,[8]Mides!H483&lt;=14),"X"," ")</f>
        <v xml:space="preserve"> </v>
      </c>
      <c r="H492" s="68" t="str">
        <f>IF(AND([8]Mides!H483&gt;=14,[8]Mides!H483&lt;=30),"X"," ")</f>
        <v xml:space="preserve"> </v>
      </c>
      <c r="I492" s="68" t="str">
        <f>IF(AND([8]Mides!H483&gt;=31,[8]Mides!H483&lt;=60),"X","  ")</f>
        <v>X</v>
      </c>
      <c r="J492" s="68" t="str">
        <f>IF([8]Mides!H483&gt;60,"X", "  ")</f>
        <v xml:space="preserve">  </v>
      </c>
      <c r="K492" s="70">
        <f>[8]Mides!N483</f>
        <v>0</v>
      </c>
      <c r="L492" s="70">
        <f>[8]Mides!K483</f>
        <v>0</v>
      </c>
      <c r="M492" s="70">
        <f>[8]Mides!L483</f>
        <v>0</v>
      </c>
      <c r="N492" s="70" t="str">
        <f>[8]Mides!M483</f>
        <v>x</v>
      </c>
      <c r="O492" s="70">
        <f t="shared" si="7"/>
        <v>0</v>
      </c>
      <c r="P492" s="70" t="str">
        <f>[8]Mides!R483</f>
        <v>Guatemala</v>
      </c>
      <c r="Q492" s="70" t="str">
        <f>[8]Mides!S483</f>
        <v>Guatemala</v>
      </c>
      <c r="R492" s="10"/>
      <c r="S492" s="10"/>
      <c r="T492" s="10"/>
      <c r="U492" s="10"/>
      <c r="V492" s="10"/>
      <c r="W492" s="10"/>
      <c r="X492" s="10"/>
      <c r="Y492" s="10"/>
    </row>
    <row r="493" spans="2:25" x14ac:dyDescent="0.3">
      <c r="B493" s="66" t="str">
        <f>[8]Mides!E484</f>
        <v>Francisco</v>
      </c>
      <c r="C493" s="67" t="str">
        <f>[8]Mides!D484</f>
        <v>Zacarias</v>
      </c>
      <c r="D493" s="68" t="str">
        <f>IF([8]Mides!F484=1,"X"," ")</f>
        <v xml:space="preserve"> </v>
      </c>
      <c r="E493" s="68" t="str">
        <f>IF([8]Mides!F484=2,"X"," ")</f>
        <v>X</v>
      </c>
      <c r="F493" s="69">
        <f>[8]Mides!B484</f>
        <v>1579988271401</v>
      </c>
      <c r="G493" s="68" t="str">
        <f>IF(AND([8]Mides!H484&gt;=1,[8]Mides!H484&lt;=14),"X"," ")</f>
        <v xml:space="preserve"> </v>
      </c>
      <c r="H493" s="68" t="str">
        <f>IF(AND([8]Mides!H484&gt;=14,[8]Mides!H484&lt;=30),"X"," ")</f>
        <v xml:space="preserve"> </v>
      </c>
      <c r="I493" s="68" t="str">
        <f>IF(AND([8]Mides!H484&gt;=31,[8]Mides!H484&lt;=60),"X","  ")</f>
        <v xml:space="preserve">  </v>
      </c>
      <c r="J493" s="68" t="str">
        <f>IF([8]Mides!H484&gt;60,"X", "  ")</f>
        <v>X</v>
      </c>
      <c r="K493" s="70">
        <f>[8]Mides!N484</f>
        <v>0</v>
      </c>
      <c r="L493" s="70">
        <f>[8]Mides!K484</f>
        <v>0</v>
      </c>
      <c r="M493" s="70">
        <f>[8]Mides!L484</f>
        <v>0</v>
      </c>
      <c r="N493" s="70" t="str">
        <f>[8]Mides!M484</f>
        <v>x</v>
      </c>
      <c r="O493" s="70">
        <f t="shared" si="7"/>
        <v>0</v>
      </c>
      <c r="P493" s="70" t="str">
        <f>[8]Mides!R484</f>
        <v>Guatemala</v>
      </c>
      <c r="Q493" s="70" t="str">
        <f>[8]Mides!S484</f>
        <v>Guatemala</v>
      </c>
      <c r="R493" s="10"/>
      <c r="S493" s="10"/>
      <c r="T493" s="10"/>
      <c r="U493" s="10"/>
      <c r="V493" s="10"/>
      <c r="W493" s="10"/>
      <c r="X493" s="10"/>
      <c r="Y493" s="10"/>
    </row>
    <row r="494" spans="2:25" x14ac:dyDescent="0.3">
      <c r="B494" s="66" t="str">
        <f>[8]Mides!E485</f>
        <v>Genesis</v>
      </c>
      <c r="C494" s="67" t="str">
        <f>[8]Mides!D485</f>
        <v>Cano</v>
      </c>
      <c r="D494" s="68" t="str">
        <f>IF([8]Mides!F485=1,"X"," ")</f>
        <v>X</v>
      </c>
      <c r="E494" s="68" t="str">
        <f>IF([8]Mides!F485=2,"X"," ")</f>
        <v xml:space="preserve"> </v>
      </c>
      <c r="F494" s="69" t="str">
        <f>[8]Mides!B485</f>
        <v>menor de edad</v>
      </c>
      <c r="G494" s="68" t="str">
        <f>IF(AND([8]Mides!H485&gt;=1,[8]Mides!H485&lt;=14),"X"," ")</f>
        <v>X</v>
      </c>
      <c r="H494" s="68" t="str">
        <f>IF(AND([8]Mides!H485&gt;=14,[8]Mides!H485&lt;=30),"X"," ")</f>
        <v xml:space="preserve"> </v>
      </c>
      <c r="I494" s="68" t="str">
        <f>IF(AND([8]Mides!H485&gt;=31,[8]Mides!H485&lt;=60),"X","  ")</f>
        <v xml:space="preserve">  </v>
      </c>
      <c r="J494" s="68" t="str">
        <f>IF([8]Mides!H485&gt;60,"X", "  ")</f>
        <v xml:space="preserve">  </v>
      </c>
      <c r="K494" s="70">
        <f>[8]Mides!N485</f>
        <v>0</v>
      </c>
      <c r="L494" s="70">
        <f>[8]Mides!K485</f>
        <v>0</v>
      </c>
      <c r="M494" s="70">
        <f>[8]Mides!L485</f>
        <v>0</v>
      </c>
      <c r="N494" s="70" t="str">
        <f>[8]Mides!M485</f>
        <v>x</v>
      </c>
      <c r="O494" s="70">
        <f t="shared" si="7"/>
        <v>0</v>
      </c>
      <c r="P494" s="70" t="str">
        <f>[8]Mides!R485</f>
        <v>Guatemala</v>
      </c>
      <c r="Q494" s="70" t="str">
        <f>[8]Mides!S485</f>
        <v>Guatemala</v>
      </c>
      <c r="R494" s="10"/>
      <c r="S494" s="10"/>
      <c r="T494" s="10"/>
      <c r="U494" s="10"/>
      <c r="V494" s="10"/>
      <c r="W494" s="10"/>
      <c r="X494" s="10"/>
      <c r="Y494" s="10"/>
    </row>
    <row r="495" spans="2:25" x14ac:dyDescent="0.3">
      <c r="B495" s="66" t="str">
        <f>[8]Mides!E486</f>
        <v>Elin</v>
      </c>
      <c r="C495" s="67" t="str">
        <f>[8]Mides!D486</f>
        <v>Arriola</v>
      </c>
      <c r="D495" s="68" t="str">
        <f>IF([8]Mides!F486=1,"X"," ")</f>
        <v>X</v>
      </c>
      <c r="E495" s="68" t="str">
        <f>IF([8]Mides!F486=2,"X"," ")</f>
        <v xml:space="preserve"> </v>
      </c>
      <c r="F495" s="69">
        <f>[8]Mides!B486</f>
        <v>1907176880101</v>
      </c>
      <c r="G495" s="68" t="str">
        <f>IF(AND([8]Mides!H486&gt;=1,[8]Mides!H486&lt;=14),"X"," ")</f>
        <v xml:space="preserve"> </v>
      </c>
      <c r="H495" s="68" t="str">
        <f>IF(AND([8]Mides!H486&gt;=14,[8]Mides!H486&lt;=30),"X"," ")</f>
        <v>X</v>
      </c>
      <c r="I495" s="68" t="str">
        <f>IF(AND([8]Mides!H486&gt;=31,[8]Mides!H486&lt;=60),"X","  ")</f>
        <v xml:space="preserve">  </v>
      </c>
      <c r="J495" s="68" t="str">
        <f>IF([8]Mides!H486&gt;60,"X", "  ")</f>
        <v xml:space="preserve">  </v>
      </c>
      <c r="K495" s="70">
        <f>[8]Mides!N486</f>
        <v>0</v>
      </c>
      <c r="L495" s="70">
        <f>[8]Mides!K486</f>
        <v>0</v>
      </c>
      <c r="M495" s="70">
        <f>[8]Mides!L486</f>
        <v>0</v>
      </c>
      <c r="N495" s="70" t="str">
        <f>[8]Mides!M486</f>
        <v>x</v>
      </c>
      <c r="O495" s="70">
        <f t="shared" si="7"/>
        <v>0</v>
      </c>
      <c r="P495" s="70" t="str">
        <f>[8]Mides!R486</f>
        <v>Guatemala</v>
      </c>
      <c r="Q495" s="70" t="str">
        <f>[8]Mides!S486</f>
        <v>Guatemala</v>
      </c>
      <c r="R495" s="10"/>
      <c r="S495" s="10"/>
      <c r="T495" s="10"/>
      <c r="U495" s="10"/>
      <c r="V495" s="10"/>
      <c r="W495" s="10"/>
      <c r="X495" s="10"/>
      <c r="Y495" s="10"/>
    </row>
    <row r="496" spans="2:25" x14ac:dyDescent="0.3">
      <c r="B496" s="66" t="str">
        <f>[8]Mides!E487</f>
        <v xml:space="preserve">Jonathan </v>
      </c>
      <c r="C496" s="67" t="str">
        <f>[8]Mides!D487</f>
        <v>Bentacour</v>
      </c>
      <c r="D496" s="68" t="str">
        <f>IF([8]Mides!F487=1,"X"," ")</f>
        <v xml:space="preserve"> </v>
      </c>
      <c r="E496" s="68" t="str">
        <f>IF([8]Mides!F487=2,"X"," ")</f>
        <v>X</v>
      </c>
      <c r="F496" s="69">
        <f>[8]Mides!B487</f>
        <v>3065429000513</v>
      </c>
      <c r="G496" s="68" t="str">
        <f>IF(AND([8]Mides!H487&gt;=1,[8]Mides!H487&lt;=14),"X"," ")</f>
        <v xml:space="preserve"> </v>
      </c>
      <c r="H496" s="68" t="str">
        <f>IF(AND([8]Mides!H487&gt;=14,[8]Mides!H487&lt;=30),"X"," ")</f>
        <v>X</v>
      </c>
      <c r="I496" s="68" t="str">
        <f>IF(AND([8]Mides!H487&gt;=31,[8]Mides!H487&lt;=60),"X","  ")</f>
        <v xml:space="preserve">  </v>
      </c>
      <c r="J496" s="68" t="str">
        <f>IF([8]Mides!H487&gt;60,"X", "  ")</f>
        <v xml:space="preserve">  </v>
      </c>
      <c r="K496" s="70">
        <f>[8]Mides!N487</f>
        <v>0</v>
      </c>
      <c r="L496" s="70">
        <f>[8]Mides!K487</f>
        <v>0</v>
      </c>
      <c r="M496" s="70">
        <f>[8]Mides!L487</f>
        <v>0</v>
      </c>
      <c r="N496" s="70" t="str">
        <f>[8]Mides!M487</f>
        <v>x</v>
      </c>
      <c r="O496" s="70">
        <f t="shared" si="7"/>
        <v>0</v>
      </c>
      <c r="P496" s="70" t="str">
        <f>[8]Mides!R487</f>
        <v>Guatemala</v>
      </c>
      <c r="Q496" s="70" t="str">
        <f>[8]Mides!S487</f>
        <v>Guatemala</v>
      </c>
      <c r="R496" s="10"/>
      <c r="S496" s="10"/>
      <c r="T496" s="10"/>
      <c r="U496" s="10"/>
      <c r="V496" s="10"/>
      <c r="W496" s="10"/>
      <c r="X496" s="10"/>
      <c r="Y496" s="10"/>
    </row>
    <row r="497" spans="2:25" x14ac:dyDescent="0.3">
      <c r="B497" s="66" t="str">
        <f>[8]Mides!E488</f>
        <v>Jose</v>
      </c>
      <c r="C497" s="67" t="str">
        <f>[8]Mides!D488</f>
        <v>Dominguez</v>
      </c>
      <c r="D497" s="68" t="str">
        <f>IF([8]Mides!F488=1,"X"," ")</f>
        <v xml:space="preserve"> </v>
      </c>
      <c r="E497" s="68" t="str">
        <f>IF([8]Mides!F488=2,"X"," ")</f>
        <v>X</v>
      </c>
      <c r="F497" s="69">
        <f>[8]Mides!B488</f>
        <v>2997318120101</v>
      </c>
      <c r="G497" s="68" t="str">
        <f>IF(AND([8]Mides!H488&gt;=1,[8]Mides!H488&lt;=14),"X"," ")</f>
        <v xml:space="preserve"> </v>
      </c>
      <c r="H497" s="68" t="str">
        <f>IF(AND([8]Mides!H488&gt;=14,[8]Mides!H488&lt;=30),"X"," ")</f>
        <v>X</v>
      </c>
      <c r="I497" s="68" t="str">
        <f>IF(AND([8]Mides!H488&gt;=31,[8]Mides!H488&lt;=60),"X","  ")</f>
        <v xml:space="preserve">  </v>
      </c>
      <c r="J497" s="68" t="str">
        <f>IF([8]Mides!H488&gt;60,"X", "  ")</f>
        <v xml:space="preserve">  </v>
      </c>
      <c r="K497" s="70">
        <f>[8]Mides!N488</f>
        <v>0</v>
      </c>
      <c r="L497" s="70">
        <f>[8]Mides!K488</f>
        <v>0</v>
      </c>
      <c r="M497" s="70">
        <f>[8]Mides!L488</f>
        <v>0</v>
      </c>
      <c r="N497" s="70" t="str">
        <f>[8]Mides!M488</f>
        <v>x</v>
      </c>
      <c r="O497" s="70">
        <f t="shared" si="7"/>
        <v>0</v>
      </c>
      <c r="P497" s="70" t="str">
        <f>[8]Mides!R488</f>
        <v>Guatemala</v>
      </c>
      <c r="Q497" s="70" t="str">
        <f>[8]Mides!S488</f>
        <v>Guatemala</v>
      </c>
      <c r="R497" s="10"/>
      <c r="S497" s="10"/>
      <c r="T497" s="10"/>
      <c r="U497" s="10"/>
      <c r="V497" s="10"/>
      <c r="W497" s="10"/>
      <c r="X497" s="10"/>
      <c r="Y497" s="10"/>
    </row>
    <row r="498" spans="2:25" x14ac:dyDescent="0.3">
      <c r="B498" s="66" t="str">
        <f>[8]Mides!E489</f>
        <v>William</v>
      </c>
      <c r="C498" s="67" t="str">
        <f>[8]Mides!D489</f>
        <v>Chan</v>
      </c>
      <c r="D498" s="68" t="str">
        <f>IF([8]Mides!F489=1,"X"," ")</f>
        <v xml:space="preserve"> </v>
      </c>
      <c r="E498" s="68" t="str">
        <f>IF([8]Mides!F489=2,"X"," ")</f>
        <v>X</v>
      </c>
      <c r="F498" s="69">
        <f>[8]Mides!B489</f>
        <v>2752911620901</v>
      </c>
      <c r="G498" s="68" t="str">
        <f>IF(AND([8]Mides!H489&gt;=1,[8]Mides!H489&lt;=14),"X"," ")</f>
        <v xml:space="preserve"> </v>
      </c>
      <c r="H498" s="68" t="str">
        <f>IF(AND([8]Mides!H489&gt;=14,[8]Mides!H489&lt;=30),"X"," ")</f>
        <v xml:space="preserve"> </v>
      </c>
      <c r="I498" s="68" t="str">
        <f>IF(AND([8]Mides!H489&gt;=31,[8]Mides!H489&lt;=60),"X","  ")</f>
        <v>X</v>
      </c>
      <c r="J498" s="68" t="str">
        <f>IF([8]Mides!H489&gt;60,"X", "  ")</f>
        <v xml:space="preserve">  </v>
      </c>
      <c r="K498" s="70">
        <f>[8]Mides!N489</f>
        <v>0</v>
      </c>
      <c r="L498" s="70">
        <f>[8]Mides!K489</f>
        <v>0</v>
      </c>
      <c r="M498" s="70">
        <f>[8]Mides!L489</f>
        <v>0</v>
      </c>
      <c r="N498" s="70" t="str">
        <f>[8]Mides!M489</f>
        <v>x</v>
      </c>
      <c r="O498" s="70">
        <f t="shared" si="7"/>
        <v>0</v>
      </c>
      <c r="P498" s="70" t="str">
        <f>[8]Mides!R489</f>
        <v>Guatemala</v>
      </c>
      <c r="Q498" s="70" t="str">
        <f>[8]Mides!S489</f>
        <v>Guatemala</v>
      </c>
      <c r="R498" s="10"/>
      <c r="S498" s="10"/>
      <c r="T498" s="10"/>
      <c r="U498" s="10"/>
      <c r="V498" s="10"/>
      <c r="W498" s="10"/>
      <c r="X498" s="10"/>
      <c r="Y498" s="10"/>
    </row>
    <row r="499" spans="2:25" x14ac:dyDescent="0.3">
      <c r="B499" s="66" t="str">
        <f>[8]Mides!E490</f>
        <v>Manuel</v>
      </c>
      <c r="C499" s="67" t="str">
        <f>[8]Mides!D490</f>
        <v>Menendez</v>
      </c>
      <c r="D499" s="68" t="str">
        <f>IF([8]Mides!F490=1,"X"," ")</f>
        <v xml:space="preserve"> </v>
      </c>
      <c r="E499" s="68" t="str">
        <f>IF([8]Mides!F490=2,"X"," ")</f>
        <v>X</v>
      </c>
      <c r="F499" s="69">
        <f>[8]Mides!B490</f>
        <v>2117390220101</v>
      </c>
      <c r="G499" s="68" t="str">
        <f>IF(AND([8]Mides!H490&gt;=1,[8]Mides!H490&lt;=14),"X"," ")</f>
        <v xml:space="preserve"> </v>
      </c>
      <c r="H499" s="68" t="str">
        <f>IF(AND([8]Mides!H490&gt;=14,[8]Mides!H490&lt;=30),"X"," ")</f>
        <v>X</v>
      </c>
      <c r="I499" s="68" t="str">
        <f>IF(AND([8]Mides!H490&gt;=31,[8]Mides!H490&lt;=60),"X","  ")</f>
        <v xml:space="preserve">  </v>
      </c>
      <c r="J499" s="68" t="str">
        <f>IF([8]Mides!H490&gt;60,"X", "  ")</f>
        <v xml:space="preserve">  </v>
      </c>
      <c r="K499" s="70">
        <f>[8]Mides!N490</f>
        <v>0</v>
      </c>
      <c r="L499" s="70">
        <f>[8]Mides!K490</f>
        <v>0</v>
      </c>
      <c r="M499" s="70">
        <f>[8]Mides!L490</f>
        <v>0</v>
      </c>
      <c r="N499" s="70" t="str">
        <f>[8]Mides!M490</f>
        <v>x</v>
      </c>
      <c r="O499" s="70">
        <f t="shared" si="7"/>
        <v>0</v>
      </c>
      <c r="P499" s="70" t="str">
        <f>[8]Mides!R490</f>
        <v>Guatemala</v>
      </c>
      <c r="Q499" s="70" t="str">
        <f>[8]Mides!S490</f>
        <v>Guatemala</v>
      </c>
      <c r="R499" s="10"/>
      <c r="S499" s="10"/>
      <c r="T499" s="10"/>
      <c r="U499" s="10"/>
      <c r="V499" s="10"/>
      <c r="W499" s="10"/>
      <c r="X499" s="10"/>
      <c r="Y499" s="10"/>
    </row>
    <row r="500" spans="2:25" x14ac:dyDescent="0.3">
      <c r="B500" s="66" t="str">
        <f>[8]Mides!E491</f>
        <v>Isandra</v>
      </c>
      <c r="C500" s="67" t="str">
        <f>[8]Mides!D491</f>
        <v>Jimenez</v>
      </c>
      <c r="D500" s="68" t="str">
        <f>IF([8]Mides!F491=1,"X"," ")</f>
        <v>X</v>
      </c>
      <c r="E500" s="68" t="str">
        <f>IF([8]Mides!F491=2,"X"," ")</f>
        <v xml:space="preserve"> </v>
      </c>
      <c r="F500" s="69">
        <f>[8]Mides!B491</f>
        <v>2556450580101</v>
      </c>
      <c r="G500" s="68" t="str">
        <f>IF(AND([8]Mides!H491&gt;=1,[8]Mides!H491&lt;=14),"X"," ")</f>
        <v xml:space="preserve"> </v>
      </c>
      <c r="H500" s="68" t="str">
        <f>IF(AND([8]Mides!H491&gt;=14,[8]Mides!H491&lt;=30),"X"," ")</f>
        <v xml:space="preserve"> </v>
      </c>
      <c r="I500" s="68" t="str">
        <f>IF(AND([8]Mides!H491&gt;=31,[8]Mides!H491&lt;=60),"X","  ")</f>
        <v>X</v>
      </c>
      <c r="J500" s="68" t="str">
        <f>IF([8]Mides!H491&gt;60,"X", "  ")</f>
        <v xml:space="preserve">  </v>
      </c>
      <c r="K500" s="70">
        <f>[8]Mides!N491</f>
        <v>0</v>
      </c>
      <c r="L500" s="70">
        <f>[8]Mides!K491</f>
        <v>0</v>
      </c>
      <c r="M500" s="70">
        <f>[8]Mides!L491</f>
        <v>0</v>
      </c>
      <c r="N500" s="70" t="str">
        <f>[8]Mides!M491</f>
        <v>x</v>
      </c>
      <c r="O500" s="70">
        <f t="shared" si="7"/>
        <v>0</v>
      </c>
      <c r="P500" s="70" t="str">
        <f>[8]Mides!R491</f>
        <v>Guatemala</v>
      </c>
      <c r="Q500" s="70" t="str">
        <f>[8]Mides!S491</f>
        <v>Guatemala</v>
      </c>
      <c r="R500" s="10"/>
      <c r="S500" s="10"/>
      <c r="T500" s="10"/>
      <c r="U500" s="10"/>
      <c r="V500" s="10"/>
      <c r="W500" s="10"/>
      <c r="X500" s="10"/>
      <c r="Y500" s="10"/>
    </row>
    <row r="501" spans="2:25" x14ac:dyDescent="0.3">
      <c r="B501" s="66" t="str">
        <f>[8]Mides!E492</f>
        <v>Francisco</v>
      </c>
      <c r="C501" s="67" t="str">
        <f>[8]Mides!D492</f>
        <v>Zacarias</v>
      </c>
      <c r="D501" s="68" t="str">
        <f>IF([8]Mides!F492=1,"X"," ")</f>
        <v xml:space="preserve"> </v>
      </c>
      <c r="E501" s="68" t="str">
        <f>IF([8]Mides!F492=2,"X"," ")</f>
        <v>X</v>
      </c>
      <c r="F501" s="69">
        <f>[8]Mides!B492</f>
        <v>1579988271401</v>
      </c>
      <c r="G501" s="68" t="str">
        <f>IF(AND([8]Mides!H492&gt;=1,[8]Mides!H492&lt;=14),"X"," ")</f>
        <v xml:space="preserve"> </v>
      </c>
      <c r="H501" s="68" t="str">
        <f>IF(AND([8]Mides!H492&gt;=14,[8]Mides!H492&lt;=30),"X"," ")</f>
        <v xml:space="preserve"> </v>
      </c>
      <c r="I501" s="68" t="str">
        <f>IF(AND([8]Mides!H492&gt;=31,[8]Mides!H492&lt;=60),"X","  ")</f>
        <v xml:space="preserve">  </v>
      </c>
      <c r="J501" s="68" t="str">
        <f>IF([8]Mides!H492&gt;60,"X", "  ")</f>
        <v>X</v>
      </c>
      <c r="K501" s="70">
        <f>[8]Mides!N492</f>
        <v>0</v>
      </c>
      <c r="L501" s="70">
        <f>[8]Mides!K492</f>
        <v>0</v>
      </c>
      <c r="M501" s="70">
        <f>[8]Mides!L492</f>
        <v>0</v>
      </c>
      <c r="N501" s="70" t="str">
        <f>[8]Mides!M492</f>
        <v>x</v>
      </c>
      <c r="O501" s="70">
        <f t="shared" si="7"/>
        <v>0</v>
      </c>
      <c r="P501" s="70" t="str">
        <f>[8]Mides!R492</f>
        <v>Guatemala</v>
      </c>
      <c r="Q501" s="70" t="str">
        <f>[8]Mides!S492</f>
        <v>Guatemala</v>
      </c>
      <c r="R501" s="10"/>
      <c r="S501" s="10"/>
      <c r="T501" s="10"/>
      <c r="U501" s="10"/>
      <c r="V501" s="10"/>
      <c r="W501" s="10"/>
      <c r="X501" s="10"/>
      <c r="Y501" s="10"/>
    </row>
    <row r="502" spans="2:25" x14ac:dyDescent="0.3">
      <c r="B502" s="66" t="str">
        <f>[8]Mides!E493</f>
        <v>Jonatan</v>
      </c>
      <c r="C502" s="67" t="str">
        <f>[8]Mides!D493</f>
        <v>Forondo</v>
      </c>
      <c r="D502" s="68" t="str">
        <f>IF([8]Mides!F493=1,"X"," ")</f>
        <v xml:space="preserve"> </v>
      </c>
      <c r="E502" s="68" t="str">
        <f>IF([8]Mides!F493=2,"X"," ")</f>
        <v>X</v>
      </c>
      <c r="F502" s="69">
        <f>[8]Mides!B493</f>
        <v>2588812830101</v>
      </c>
      <c r="G502" s="68" t="str">
        <f>IF(AND([8]Mides!H493&gt;=1,[8]Mides!H493&lt;=14),"X"," ")</f>
        <v xml:space="preserve"> </v>
      </c>
      <c r="H502" s="68" t="str">
        <f>IF(AND([8]Mides!H493&gt;=14,[8]Mides!H493&lt;=30),"X"," ")</f>
        <v>X</v>
      </c>
      <c r="I502" s="68" t="str">
        <f>IF(AND([8]Mides!H493&gt;=31,[8]Mides!H493&lt;=60),"X","  ")</f>
        <v xml:space="preserve">  </v>
      </c>
      <c r="J502" s="68" t="str">
        <f>IF([8]Mides!H493&gt;60,"X", "  ")</f>
        <v xml:space="preserve">  </v>
      </c>
      <c r="K502" s="70">
        <f>[8]Mides!N493</f>
        <v>0</v>
      </c>
      <c r="L502" s="70">
        <f>[8]Mides!K493</f>
        <v>0</v>
      </c>
      <c r="M502" s="70">
        <f>[8]Mides!L493</f>
        <v>0</v>
      </c>
      <c r="N502" s="70" t="str">
        <f>[8]Mides!M493</f>
        <v>x</v>
      </c>
      <c r="O502" s="70">
        <f t="shared" si="7"/>
        <v>0</v>
      </c>
      <c r="P502" s="70" t="str">
        <f>[8]Mides!R493</f>
        <v>Guatemala</v>
      </c>
      <c r="Q502" s="70" t="str">
        <f>[8]Mides!S493</f>
        <v>Guatemala</v>
      </c>
      <c r="R502" s="10"/>
      <c r="S502" s="10"/>
      <c r="T502" s="10"/>
      <c r="U502" s="10"/>
      <c r="V502" s="10"/>
      <c r="W502" s="10"/>
      <c r="X502" s="10"/>
      <c r="Y502" s="10"/>
    </row>
    <row r="503" spans="2:25" x14ac:dyDescent="0.3">
      <c r="B503" s="66" t="str">
        <f>[8]Mides!E494</f>
        <v>Danilo</v>
      </c>
      <c r="C503" s="67" t="str">
        <f>[8]Mides!D494</f>
        <v>Contreras</v>
      </c>
      <c r="D503" s="68" t="str">
        <f>IF([8]Mides!F494=1,"X"," ")</f>
        <v xml:space="preserve"> </v>
      </c>
      <c r="E503" s="68" t="str">
        <f>IF([8]Mides!F494=2,"X"," ")</f>
        <v>X</v>
      </c>
      <c r="F503" s="69" t="str">
        <f>[8]Mides!B494</f>
        <v>menor de edad</v>
      </c>
      <c r="G503" s="68" t="str">
        <f>IF(AND([8]Mides!H494&gt;=1,[8]Mides!H494&lt;=14),"X"," ")</f>
        <v>X</v>
      </c>
      <c r="H503" s="68" t="str">
        <f>IF(AND([8]Mides!H494&gt;=14,[8]Mides!H494&lt;=30),"X"," ")</f>
        <v xml:space="preserve"> </v>
      </c>
      <c r="I503" s="68" t="str">
        <f>IF(AND([8]Mides!H494&gt;=31,[8]Mides!H494&lt;=60),"X","  ")</f>
        <v xml:space="preserve">  </v>
      </c>
      <c r="J503" s="68" t="str">
        <f>IF([8]Mides!H494&gt;60,"X", "  ")</f>
        <v xml:space="preserve">  </v>
      </c>
      <c r="K503" s="70">
        <f>[8]Mides!N494</f>
        <v>0</v>
      </c>
      <c r="L503" s="70">
        <f>[8]Mides!K494</f>
        <v>0</v>
      </c>
      <c r="M503" s="70">
        <f>[8]Mides!L494</f>
        <v>0</v>
      </c>
      <c r="N503" s="70" t="str">
        <f>[8]Mides!M494</f>
        <v>x</v>
      </c>
      <c r="O503" s="70">
        <f t="shared" si="7"/>
        <v>0</v>
      </c>
      <c r="P503" s="70" t="str">
        <f>[8]Mides!R494</f>
        <v>Guatemala</v>
      </c>
      <c r="Q503" s="70" t="str">
        <f>[8]Mides!S494</f>
        <v>Guatemala</v>
      </c>
      <c r="R503" s="10"/>
      <c r="S503" s="10"/>
      <c r="T503" s="10"/>
      <c r="U503" s="10"/>
      <c r="V503" s="10"/>
      <c r="W503" s="10"/>
      <c r="X503" s="10"/>
      <c r="Y503" s="10"/>
    </row>
    <row r="504" spans="2:25" x14ac:dyDescent="0.3">
      <c r="B504" s="66" t="str">
        <f>[8]Mides!E495</f>
        <v>Blanca</v>
      </c>
      <c r="C504" s="67" t="str">
        <f>[8]Mides!D495</f>
        <v>Tello</v>
      </c>
      <c r="D504" s="68" t="str">
        <f>IF([8]Mides!F495=1,"X"," ")</f>
        <v xml:space="preserve"> </v>
      </c>
      <c r="E504" s="68" t="str">
        <f>IF([8]Mides!F495=2,"X"," ")</f>
        <v>X</v>
      </c>
      <c r="F504" s="69">
        <f>[8]Mides!B495</f>
        <v>0</v>
      </c>
      <c r="G504" s="68" t="str">
        <f>IF(AND([8]Mides!H495&gt;=1,[8]Mides!H495&lt;=14),"X"," ")</f>
        <v xml:space="preserve"> </v>
      </c>
      <c r="H504" s="68" t="str">
        <f>IF(AND([8]Mides!H495&gt;=14,[8]Mides!H495&lt;=30),"X"," ")</f>
        <v xml:space="preserve"> </v>
      </c>
      <c r="I504" s="68" t="str">
        <f>IF(AND([8]Mides!H495&gt;=31,[8]Mides!H495&lt;=60),"X","  ")</f>
        <v>X</v>
      </c>
      <c r="J504" s="68" t="str">
        <f>IF([8]Mides!H495&gt;60,"X", "  ")</f>
        <v xml:space="preserve">  </v>
      </c>
      <c r="K504" s="70">
        <f>[8]Mides!N495</f>
        <v>0</v>
      </c>
      <c r="L504" s="70">
        <f>[8]Mides!K495</f>
        <v>0</v>
      </c>
      <c r="M504" s="70">
        <f>[8]Mides!L495</f>
        <v>0</v>
      </c>
      <c r="N504" s="70" t="str">
        <f>[8]Mides!M495</f>
        <v>x</v>
      </c>
      <c r="O504" s="70">
        <f t="shared" si="7"/>
        <v>0</v>
      </c>
      <c r="P504" s="70" t="str">
        <f>[8]Mides!R495</f>
        <v>Guatemala</v>
      </c>
      <c r="Q504" s="70" t="str">
        <f>[8]Mides!S495</f>
        <v>Guatemala</v>
      </c>
      <c r="R504" s="10"/>
      <c r="S504" s="10"/>
      <c r="T504" s="10"/>
      <c r="U504" s="10"/>
      <c r="V504" s="10"/>
      <c r="W504" s="10"/>
      <c r="X504" s="10"/>
      <c r="Y504" s="10"/>
    </row>
    <row r="505" spans="2:25" x14ac:dyDescent="0.3">
      <c r="B505" s="66" t="str">
        <f>[8]Mides!E496</f>
        <v>Lucrecia</v>
      </c>
      <c r="C505" s="67" t="str">
        <f>[8]Mides!D496</f>
        <v>Noj</v>
      </c>
      <c r="D505" s="68" t="str">
        <f>IF([8]Mides!F496=1,"X"," ")</f>
        <v>X</v>
      </c>
      <c r="E505" s="68" t="str">
        <f>IF([8]Mides!F496=2,"X"," ")</f>
        <v xml:space="preserve"> </v>
      </c>
      <c r="F505" s="69">
        <f>[8]Mides!B496</f>
        <v>1611011270408</v>
      </c>
      <c r="G505" s="68" t="str">
        <f>IF(AND([8]Mides!H496&gt;=1,[8]Mides!H496&lt;=14),"X"," ")</f>
        <v xml:space="preserve"> </v>
      </c>
      <c r="H505" s="68" t="str">
        <f>IF(AND([8]Mides!H496&gt;=14,[8]Mides!H496&lt;=30),"X"," ")</f>
        <v xml:space="preserve"> </v>
      </c>
      <c r="I505" s="68" t="str">
        <f>IF(AND([8]Mides!H496&gt;=31,[8]Mides!H496&lt;=60),"X","  ")</f>
        <v>X</v>
      </c>
      <c r="J505" s="68" t="str">
        <f>IF([8]Mides!H496&gt;60,"X", "  ")</f>
        <v xml:space="preserve">  </v>
      </c>
      <c r="K505" s="70">
        <f>[8]Mides!N496</f>
        <v>0</v>
      </c>
      <c r="L505" s="70">
        <f>[8]Mides!K496</f>
        <v>0</v>
      </c>
      <c r="M505" s="70">
        <f>[8]Mides!L496</f>
        <v>0</v>
      </c>
      <c r="N505" s="70" t="str">
        <f>[8]Mides!M496</f>
        <v>x</v>
      </c>
      <c r="O505" s="70">
        <f t="shared" si="7"/>
        <v>0</v>
      </c>
      <c r="P505" s="70" t="str">
        <f>[8]Mides!R496</f>
        <v>Guatemala</v>
      </c>
      <c r="Q505" s="70" t="str">
        <f>[8]Mides!S496</f>
        <v>Guatemala</v>
      </c>
      <c r="R505" s="10"/>
      <c r="S505" s="10"/>
      <c r="T505" s="10"/>
      <c r="U505" s="10"/>
      <c r="V505" s="10"/>
      <c r="W505" s="10"/>
      <c r="X505" s="10"/>
      <c r="Y505" s="10"/>
    </row>
    <row r="506" spans="2:25" x14ac:dyDescent="0.3">
      <c r="B506" s="66" t="str">
        <f>[8]Mides!E497</f>
        <v>Jimena</v>
      </c>
      <c r="C506" s="67" t="str">
        <f>[8]Mides!D497</f>
        <v>Aguilar</v>
      </c>
      <c r="D506" s="68" t="str">
        <f>IF([8]Mides!F497=1,"X"," ")</f>
        <v>X</v>
      </c>
      <c r="E506" s="68" t="str">
        <f>IF([8]Mides!F497=2,"X"," ")</f>
        <v xml:space="preserve"> </v>
      </c>
      <c r="F506" s="69" t="str">
        <f>[8]Mides!B497</f>
        <v>menor de edad</v>
      </c>
      <c r="G506" s="68" t="str">
        <f>IF(AND([8]Mides!H497&gt;=1,[8]Mides!H497&lt;=14),"X"," ")</f>
        <v>X</v>
      </c>
      <c r="H506" s="68" t="str">
        <f>IF(AND([8]Mides!H497&gt;=14,[8]Mides!H497&lt;=30),"X"," ")</f>
        <v xml:space="preserve"> </v>
      </c>
      <c r="I506" s="68" t="str">
        <f>IF(AND([8]Mides!H497&gt;=31,[8]Mides!H497&lt;=60),"X","  ")</f>
        <v xml:space="preserve">  </v>
      </c>
      <c r="J506" s="68" t="str">
        <f>IF([8]Mides!H497&gt;60,"X", "  ")</f>
        <v xml:space="preserve">  </v>
      </c>
      <c r="K506" s="70">
        <f>[8]Mides!N497</f>
        <v>0</v>
      </c>
      <c r="L506" s="70">
        <f>[8]Mides!K497</f>
        <v>0</v>
      </c>
      <c r="M506" s="70">
        <f>[8]Mides!L497</f>
        <v>0</v>
      </c>
      <c r="N506" s="70" t="str">
        <f>[8]Mides!M497</f>
        <v>x</v>
      </c>
      <c r="O506" s="70">
        <f t="shared" si="7"/>
        <v>0</v>
      </c>
      <c r="P506" s="70" t="str">
        <f>[8]Mides!R497</f>
        <v>Guatemala</v>
      </c>
      <c r="Q506" s="70" t="str">
        <f>[8]Mides!S497</f>
        <v>Guatemala</v>
      </c>
      <c r="R506" s="10"/>
      <c r="S506" s="10"/>
      <c r="T506" s="10"/>
      <c r="U506" s="10"/>
      <c r="V506" s="10"/>
      <c r="W506" s="10"/>
      <c r="X506" s="10"/>
      <c r="Y506" s="10"/>
    </row>
    <row r="507" spans="2:25" x14ac:dyDescent="0.3">
      <c r="B507" s="66" t="str">
        <f>[8]Mides!E498</f>
        <v xml:space="preserve">Hugo </v>
      </c>
      <c r="C507" s="67" t="str">
        <f>[8]Mides!D498</f>
        <v>Caal</v>
      </c>
      <c r="D507" s="68" t="str">
        <f>IF([8]Mides!F498=1,"X"," ")</f>
        <v xml:space="preserve"> </v>
      </c>
      <c r="E507" s="68" t="str">
        <f>IF([8]Mides!F498=2,"X"," ")</f>
        <v>X</v>
      </c>
      <c r="F507" s="69" t="str">
        <f>[8]Mides!B498</f>
        <v>menor de edad</v>
      </c>
      <c r="G507" s="68" t="str">
        <f>IF(AND([8]Mides!H498&gt;=1,[8]Mides!H498&lt;=14),"X"," ")</f>
        <v>X</v>
      </c>
      <c r="H507" s="68" t="str">
        <f>IF(AND([8]Mides!H498&gt;=14,[8]Mides!H498&lt;=30),"X"," ")</f>
        <v xml:space="preserve"> </v>
      </c>
      <c r="I507" s="68" t="str">
        <f>IF(AND([8]Mides!H498&gt;=31,[8]Mides!H498&lt;=60),"X","  ")</f>
        <v xml:space="preserve">  </v>
      </c>
      <c r="J507" s="68" t="str">
        <f>IF([8]Mides!H498&gt;60,"X", "  ")</f>
        <v xml:space="preserve">  </v>
      </c>
      <c r="K507" s="70">
        <f>[8]Mides!N498</f>
        <v>0</v>
      </c>
      <c r="L507" s="70">
        <f>[8]Mides!K498</f>
        <v>0</v>
      </c>
      <c r="M507" s="70">
        <f>[8]Mides!L498</f>
        <v>0</v>
      </c>
      <c r="N507" s="70" t="str">
        <f>[8]Mides!M498</f>
        <v>x</v>
      </c>
      <c r="O507" s="70">
        <f t="shared" si="7"/>
        <v>0</v>
      </c>
      <c r="P507" s="70" t="str">
        <f>[8]Mides!R498</f>
        <v>Guatemala</v>
      </c>
      <c r="Q507" s="70" t="str">
        <f>[8]Mides!S498</f>
        <v>Guatemala</v>
      </c>
      <c r="R507" s="10"/>
      <c r="S507" s="10"/>
      <c r="T507" s="10"/>
      <c r="U507" s="10"/>
      <c r="V507" s="10"/>
      <c r="W507" s="10"/>
      <c r="X507" s="10"/>
      <c r="Y507" s="10"/>
    </row>
    <row r="508" spans="2:25" x14ac:dyDescent="0.3">
      <c r="B508" s="66" t="str">
        <f>[8]Mides!E499</f>
        <v>Jose</v>
      </c>
      <c r="C508" s="67" t="str">
        <f>[8]Mides!D499</f>
        <v>Dominguez</v>
      </c>
      <c r="D508" s="68" t="str">
        <f>IF([8]Mides!F499=1,"X"," ")</f>
        <v xml:space="preserve"> </v>
      </c>
      <c r="E508" s="68" t="str">
        <f>IF([8]Mides!F499=2,"X"," ")</f>
        <v>X</v>
      </c>
      <c r="F508" s="69" t="str">
        <f>[8]Mides!B499</f>
        <v>tramite</v>
      </c>
      <c r="G508" s="68" t="str">
        <f>IF(AND([8]Mides!H499&gt;=1,[8]Mides!H499&lt;=14),"X"," ")</f>
        <v xml:space="preserve"> </v>
      </c>
      <c r="H508" s="68" t="str">
        <f>IF(AND([8]Mides!H499&gt;=14,[8]Mides!H499&lt;=30),"X"," ")</f>
        <v>X</v>
      </c>
      <c r="I508" s="68" t="str">
        <f>IF(AND([8]Mides!H499&gt;=31,[8]Mides!H499&lt;=60),"X","  ")</f>
        <v xml:space="preserve">  </v>
      </c>
      <c r="J508" s="68" t="str">
        <f>IF([8]Mides!H499&gt;60,"X", "  ")</f>
        <v xml:space="preserve">  </v>
      </c>
      <c r="K508" s="70">
        <f>[8]Mides!N499</f>
        <v>0</v>
      </c>
      <c r="L508" s="70">
        <f>[8]Mides!K499</f>
        <v>0</v>
      </c>
      <c r="M508" s="70">
        <f>[8]Mides!L499</f>
        <v>0</v>
      </c>
      <c r="N508" s="70" t="str">
        <f>[8]Mides!M499</f>
        <v>x</v>
      </c>
      <c r="O508" s="70">
        <f t="shared" si="7"/>
        <v>0</v>
      </c>
      <c r="P508" s="70" t="str">
        <f>[8]Mides!R499</f>
        <v>Guatemala</v>
      </c>
      <c r="Q508" s="70" t="str">
        <f>[8]Mides!S499</f>
        <v>Guatemala</v>
      </c>
      <c r="R508" s="10"/>
      <c r="S508" s="10"/>
      <c r="T508" s="10"/>
      <c r="U508" s="10"/>
      <c r="V508" s="10"/>
      <c r="W508" s="10"/>
      <c r="X508" s="10"/>
      <c r="Y508" s="10"/>
    </row>
    <row r="509" spans="2:25" x14ac:dyDescent="0.3">
      <c r="B509" s="66" t="str">
        <f>[8]Mides!E500</f>
        <v>Alejandro</v>
      </c>
      <c r="C509" s="67" t="str">
        <f>[8]Mides!D500</f>
        <v>Morales</v>
      </c>
      <c r="D509" s="68" t="str">
        <f>IF([8]Mides!F500=1,"X"," ")</f>
        <v xml:space="preserve"> </v>
      </c>
      <c r="E509" s="68" t="str">
        <f>IF([8]Mides!F500=2,"X"," ")</f>
        <v>X</v>
      </c>
      <c r="F509" s="69" t="str">
        <f>[8]Mides!B500</f>
        <v>menor de edad</v>
      </c>
      <c r="G509" s="68" t="str">
        <f>IF(AND([8]Mides!H500&gt;=1,[8]Mides!H500&lt;=14),"X"," ")</f>
        <v>X</v>
      </c>
      <c r="H509" s="68" t="str">
        <f>IF(AND([8]Mides!H500&gt;=14,[8]Mides!H500&lt;=30),"X"," ")</f>
        <v xml:space="preserve"> </v>
      </c>
      <c r="I509" s="68" t="str">
        <f>IF(AND([8]Mides!H500&gt;=31,[8]Mides!H500&lt;=60),"X","  ")</f>
        <v xml:space="preserve">  </v>
      </c>
      <c r="J509" s="68" t="str">
        <f>IF([8]Mides!H500&gt;60,"X", "  ")</f>
        <v xml:space="preserve">  </v>
      </c>
      <c r="K509" s="70">
        <f>[8]Mides!N500</f>
        <v>0</v>
      </c>
      <c r="L509" s="70">
        <f>[8]Mides!K500</f>
        <v>0</v>
      </c>
      <c r="M509" s="70">
        <f>[8]Mides!L500</f>
        <v>0</v>
      </c>
      <c r="N509" s="70" t="str">
        <f>[8]Mides!M500</f>
        <v>x</v>
      </c>
      <c r="O509" s="70">
        <f t="shared" si="7"/>
        <v>0</v>
      </c>
      <c r="P509" s="70" t="str">
        <f>[8]Mides!R500</f>
        <v>Guatemala</v>
      </c>
      <c r="Q509" s="70" t="str">
        <f>[8]Mides!S500</f>
        <v>Guatemala</v>
      </c>
      <c r="R509" s="10"/>
      <c r="S509" s="10"/>
      <c r="T509" s="10"/>
      <c r="U509" s="10"/>
      <c r="V509" s="10"/>
      <c r="W509" s="10"/>
      <c r="X509" s="10"/>
      <c r="Y509" s="10"/>
    </row>
    <row r="510" spans="2:25" x14ac:dyDescent="0.3">
      <c r="B510" s="66" t="str">
        <f>[8]Mides!E501</f>
        <v>Isabel</v>
      </c>
      <c r="C510" s="67" t="str">
        <f>[8]Mides!D501</f>
        <v>Perez</v>
      </c>
      <c r="D510" s="68" t="str">
        <f>IF([8]Mides!F501=1,"X"," ")</f>
        <v>X</v>
      </c>
      <c r="E510" s="68" t="str">
        <f>IF([8]Mides!F501=2,"X"," ")</f>
        <v xml:space="preserve"> </v>
      </c>
      <c r="F510" s="69">
        <f>[8]Mides!B501</f>
        <v>2575965850402</v>
      </c>
      <c r="G510" s="68" t="str">
        <f>IF(AND([8]Mides!H501&gt;=1,[8]Mides!H501&lt;=14),"X"," ")</f>
        <v xml:space="preserve"> </v>
      </c>
      <c r="H510" s="68" t="str">
        <f>IF(AND([8]Mides!H501&gt;=14,[8]Mides!H501&lt;=30),"X"," ")</f>
        <v xml:space="preserve"> </v>
      </c>
      <c r="I510" s="68" t="str">
        <f>IF(AND([8]Mides!H501&gt;=31,[8]Mides!H501&lt;=60),"X","  ")</f>
        <v>X</v>
      </c>
      <c r="J510" s="68" t="str">
        <f>IF([8]Mides!H501&gt;60,"X", "  ")</f>
        <v xml:space="preserve">  </v>
      </c>
      <c r="K510" s="70">
        <f>[8]Mides!N501</f>
        <v>0</v>
      </c>
      <c r="L510" s="70">
        <f>[8]Mides!K501</f>
        <v>0</v>
      </c>
      <c r="M510" s="70">
        <f>[8]Mides!L501</f>
        <v>0</v>
      </c>
      <c r="N510" s="70" t="str">
        <f>[8]Mides!M501</f>
        <v>x</v>
      </c>
      <c r="O510" s="70">
        <f t="shared" si="7"/>
        <v>0</v>
      </c>
      <c r="P510" s="70" t="str">
        <f>[8]Mides!R501</f>
        <v>Guatemala</v>
      </c>
      <c r="Q510" s="70" t="str">
        <f>[8]Mides!S501</f>
        <v>Guatemala</v>
      </c>
      <c r="R510" s="10"/>
      <c r="S510" s="10"/>
      <c r="T510" s="10"/>
      <c r="U510" s="10"/>
      <c r="V510" s="10"/>
      <c r="W510" s="10"/>
      <c r="X510" s="10"/>
      <c r="Y510" s="10"/>
    </row>
    <row r="511" spans="2:25" x14ac:dyDescent="0.3">
      <c r="B511" s="66" t="str">
        <f>[8]Mides!E502</f>
        <v xml:space="preserve">Manuel </v>
      </c>
      <c r="C511" s="67" t="str">
        <f>[8]Mides!D502</f>
        <v>Monterroso</v>
      </c>
      <c r="D511" s="68" t="str">
        <f>IF([8]Mides!F502=1,"X"," ")</f>
        <v xml:space="preserve"> </v>
      </c>
      <c r="E511" s="68" t="str">
        <f>IF([8]Mides!F502=2,"X"," ")</f>
        <v>X</v>
      </c>
      <c r="F511" s="69">
        <f>[8]Mides!B502</f>
        <v>2382717490301</v>
      </c>
      <c r="G511" s="68" t="str">
        <f>IF(AND([8]Mides!H502&gt;=1,[8]Mides!H502&lt;=14),"X"," ")</f>
        <v xml:space="preserve"> </v>
      </c>
      <c r="H511" s="68" t="str">
        <f>IF(AND([8]Mides!H502&gt;=14,[8]Mides!H502&lt;=30),"X"," ")</f>
        <v xml:space="preserve"> </v>
      </c>
      <c r="I511" s="68" t="str">
        <f>IF(AND([8]Mides!H502&gt;=31,[8]Mides!H502&lt;=60),"X","  ")</f>
        <v xml:space="preserve">  </v>
      </c>
      <c r="J511" s="68" t="str">
        <f>IF([8]Mides!H502&gt;60,"X", "  ")</f>
        <v>X</v>
      </c>
      <c r="K511" s="70">
        <f>[8]Mides!N502</f>
        <v>0</v>
      </c>
      <c r="L511" s="70">
        <f>[8]Mides!K502</f>
        <v>0</v>
      </c>
      <c r="M511" s="70">
        <f>[8]Mides!L502</f>
        <v>0</v>
      </c>
      <c r="N511" s="70" t="str">
        <f>[8]Mides!M502</f>
        <v>x</v>
      </c>
      <c r="O511" s="70">
        <f t="shared" si="7"/>
        <v>0</v>
      </c>
      <c r="P511" s="70" t="str">
        <f>[8]Mides!R502</f>
        <v>Guatemala</v>
      </c>
      <c r="Q511" s="70" t="str">
        <f>[8]Mides!S502</f>
        <v>Guatemala</v>
      </c>
      <c r="R511" s="10"/>
      <c r="S511" s="10"/>
      <c r="T511" s="10"/>
      <c r="U511" s="10"/>
      <c r="V511" s="10"/>
      <c r="W511" s="10"/>
      <c r="X511" s="10"/>
      <c r="Y511" s="10"/>
    </row>
    <row r="512" spans="2:25" x14ac:dyDescent="0.3">
      <c r="B512" s="66" t="str">
        <f>[8]Mides!E503</f>
        <v>Esdras</v>
      </c>
      <c r="C512" s="67" t="str">
        <f>[8]Mides!D503</f>
        <v>Lantan</v>
      </c>
      <c r="D512" s="68" t="str">
        <f>IF([8]Mides!F503=1,"X"," ")</f>
        <v xml:space="preserve"> </v>
      </c>
      <c r="E512" s="68" t="str">
        <f>IF([8]Mides!F503=2,"X"," ")</f>
        <v>X</v>
      </c>
      <c r="F512" s="69">
        <f>[8]Mides!B503</f>
        <v>2570840960101</v>
      </c>
      <c r="G512" s="68" t="str">
        <f>IF(AND([8]Mides!H503&gt;=1,[8]Mides!H503&lt;=14),"X"," ")</f>
        <v xml:space="preserve"> </v>
      </c>
      <c r="H512" s="68" t="str">
        <f>IF(AND([8]Mides!H503&gt;=14,[8]Mides!H503&lt;=30),"X"," ")</f>
        <v>X</v>
      </c>
      <c r="I512" s="68" t="str">
        <f>IF(AND([8]Mides!H503&gt;=31,[8]Mides!H503&lt;=60),"X","  ")</f>
        <v xml:space="preserve">  </v>
      </c>
      <c r="J512" s="68" t="str">
        <f>IF([8]Mides!H503&gt;60,"X", "  ")</f>
        <v xml:space="preserve">  </v>
      </c>
      <c r="K512" s="70">
        <f>[8]Mides!N503</f>
        <v>0</v>
      </c>
      <c r="L512" s="70">
        <f>[8]Mides!K503</f>
        <v>0</v>
      </c>
      <c r="M512" s="70">
        <f>[8]Mides!L503</f>
        <v>0</v>
      </c>
      <c r="N512" s="70" t="str">
        <f>[8]Mides!M503</f>
        <v>x</v>
      </c>
      <c r="O512" s="70">
        <f t="shared" si="7"/>
        <v>0</v>
      </c>
      <c r="P512" s="70" t="str">
        <f>[8]Mides!R503</f>
        <v>Guatemala</v>
      </c>
      <c r="Q512" s="70" t="str">
        <f>[8]Mides!S503</f>
        <v>Guatemala</v>
      </c>
      <c r="R512" s="10"/>
      <c r="S512" s="10"/>
      <c r="T512" s="10"/>
      <c r="U512" s="10"/>
      <c r="V512" s="10"/>
      <c r="W512" s="10"/>
      <c r="X512" s="10"/>
      <c r="Y512" s="10"/>
    </row>
    <row r="513" spans="2:25" x14ac:dyDescent="0.3">
      <c r="B513" s="66" t="str">
        <f>[8]Mides!E504</f>
        <v>Delmi</v>
      </c>
      <c r="C513" s="67" t="str">
        <f>[8]Mides!D504</f>
        <v>Ramos</v>
      </c>
      <c r="D513" s="68" t="str">
        <f>IF([8]Mides!F504=1,"X"," ")</f>
        <v>X</v>
      </c>
      <c r="E513" s="68" t="str">
        <f>IF([8]Mides!F504=2,"X"," ")</f>
        <v xml:space="preserve"> </v>
      </c>
      <c r="F513" s="69">
        <f>[8]Mides!B504</f>
        <v>3033073580108</v>
      </c>
      <c r="G513" s="68" t="str">
        <f>IF(AND([8]Mides!H504&gt;=1,[8]Mides!H504&lt;=14),"X"," ")</f>
        <v xml:space="preserve"> </v>
      </c>
      <c r="H513" s="68" t="str">
        <f>IF(AND([8]Mides!H504&gt;=14,[8]Mides!H504&lt;=30),"X"," ")</f>
        <v>X</v>
      </c>
      <c r="I513" s="68" t="str">
        <f>IF(AND([8]Mides!H504&gt;=31,[8]Mides!H504&lt;=60),"X","  ")</f>
        <v xml:space="preserve">  </v>
      </c>
      <c r="J513" s="68" t="str">
        <f>IF([8]Mides!H504&gt;60,"X", "  ")</f>
        <v xml:space="preserve">  </v>
      </c>
      <c r="K513" s="70">
        <f>[8]Mides!N504</f>
        <v>0</v>
      </c>
      <c r="L513" s="70">
        <f>[8]Mides!K504</f>
        <v>0</v>
      </c>
      <c r="M513" s="70">
        <f>[8]Mides!L504</f>
        <v>0</v>
      </c>
      <c r="N513" s="70" t="str">
        <f>[8]Mides!M504</f>
        <v>x</v>
      </c>
      <c r="O513" s="70">
        <f t="shared" si="7"/>
        <v>0</v>
      </c>
      <c r="P513" s="70" t="str">
        <f>[8]Mides!R504</f>
        <v>Guatemala</v>
      </c>
      <c r="Q513" s="70" t="str">
        <f>[8]Mides!S504</f>
        <v>Guatemala</v>
      </c>
      <c r="R513" s="10"/>
      <c r="S513" s="10"/>
      <c r="T513" s="10"/>
      <c r="U513" s="10"/>
      <c r="V513" s="10"/>
      <c r="W513" s="10"/>
      <c r="X513" s="10"/>
      <c r="Y513" s="10"/>
    </row>
    <row r="514" spans="2:25" x14ac:dyDescent="0.3">
      <c r="B514" s="66" t="str">
        <f>[8]Mides!E505</f>
        <v>Cesar</v>
      </c>
      <c r="C514" s="67" t="str">
        <f>[8]Mides!D505</f>
        <v>Castillo</v>
      </c>
      <c r="D514" s="68" t="str">
        <f>IF([8]Mides!F505=1,"X"," ")</f>
        <v xml:space="preserve"> </v>
      </c>
      <c r="E514" s="68" t="str">
        <f>IF([8]Mides!F505=2,"X"," ")</f>
        <v xml:space="preserve"> </v>
      </c>
      <c r="F514" s="69">
        <f>[8]Mides!B505</f>
        <v>1615288990920</v>
      </c>
      <c r="G514" s="68" t="str">
        <f>IF(AND([8]Mides!H505&gt;=1,[8]Mides!H505&lt;=14),"X"," ")</f>
        <v xml:space="preserve"> </v>
      </c>
      <c r="H514" s="68" t="str">
        <f>IF(AND([8]Mides!H505&gt;=14,[8]Mides!H505&lt;=30),"X"," ")</f>
        <v xml:space="preserve"> </v>
      </c>
      <c r="I514" s="68" t="str">
        <f>IF(AND([8]Mides!H505&gt;=31,[8]Mides!H505&lt;=60),"X","  ")</f>
        <v>X</v>
      </c>
      <c r="J514" s="68" t="str">
        <f>IF([8]Mides!H505&gt;60,"X", "  ")</f>
        <v xml:space="preserve">  </v>
      </c>
      <c r="K514" s="70">
        <f>[8]Mides!N505</f>
        <v>0</v>
      </c>
      <c r="L514" s="70">
        <f>[8]Mides!K505</f>
        <v>0</v>
      </c>
      <c r="M514" s="70">
        <f>[8]Mides!L505</f>
        <v>0</v>
      </c>
      <c r="N514" s="70" t="str">
        <f>[8]Mides!M505</f>
        <v>x</v>
      </c>
      <c r="O514" s="70">
        <f t="shared" si="7"/>
        <v>0</v>
      </c>
      <c r="P514" s="70" t="str">
        <f>[8]Mides!R505</f>
        <v>Guatemala</v>
      </c>
      <c r="Q514" s="70" t="str">
        <f>[8]Mides!S505</f>
        <v>Guatemala</v>
      </c>
      <c r="R514" s="10"/>
      <c r="S514" s="10"/>
      <c r="T514" s="10"/>
      <c r="U514" s="10"/>
      <c r="V514" s="10"/>
      <c r="W514" s="10"/>
      <c r="X514" s="10"/>
      <c r="Y514" s="10"/>
    </row>
    <row r="515" spans="2:25" x14ac:dyDescent="0.3">
      <c r="B515" s="66" t="str">
        <f>[8]Mides!E506</f>
        <v>Junior</v>
      </c>
      <c r="C515" s="67" t="str">
        <f>[8]Mides!D506</f>
        <v>Ramirez</v>
      </c>
      <c r="D515" s="68" t="str">
        <f>IF([8]Mides!F506=1,"X"," ")</f>
        <v xml:space="preserve"> </v>
      </c>
      <c r="E515" s="68" t="str">
        <f>IF([8]Mides!F506=2,"X"," ")</f>
        <v>X</v>
      </c>
      <c r="F515" s="69">
        <f>[8]Mides!B506</f>
        <v>3430667772212</v>
      </c>
      <c r="G515" s="68" t="str">
        <f>IF(AND([8]Mides!H506&gt;=1,[8]Mides!H506&lt;=14),"X"," ")</f>
        <v xml:space="preserve"> </v>
      </c>
      <c r="H515" s="68" t="str">
        <f>IF(AND([8]Mides!H506&gt;=14,[8]Mides!H506&lt;=30),"X"," ")</f>
        <v>X</v>
      </c>
      <c r="I515" s="68" t="str">
        <f>IF(AND([8]Mides!H506&gt;=31,[8]Mides!H506&lt;=60),"X","  ")</f>
        <v xml:space="preserve">  </v>
      </c>
      <c r="J515" s="68" t="str">
        <f>IF([8]Mides!H506&gt;60,"X", "  ")</f>
        <v xml:space="preserve">  </v>
      </c>
      <c r="K515" s="70">
        <f>[8]Mides!N506</f>
        <v>0</v>
      </c>
      <c r="L515" s="70">
        <f>[8]Mides!K506</f>
        <v>0</v>
      </c>
      <c r="M515" s="70">
        <f>[8]Mides!L506</f>
        <v>0</v>
      </c>
      <c r="N515" s="70" t="str">
        <f>[8]Mides!M506</f>
        <v>x</v>
      </c>
      <c r="O515" s="70">
        <f t="shared" si="7"/>
        <v>0</v>
      </c>
      <c r="P515" s="70" t="str">
        <f>[8]Mides!R506</f>
        <v>Guatemala</v>
      </c>
      <c r="Q515" s="70" t="str">
        <f>[8]Mides!S506</f>
        <v>Guatemala</v>
      </c>
      <c r="R515" s="10"/>
      <c r="S515" s="10"/>
      <c r="T515" s="10"/>
      <c r="U515" s="10"/>
      <c r="V515" s="10"/>
      <c r="W515" s="10"/>
      <c r="X515" s="10"/>
      <c r="Y515" s="10"/>
    </row>
    <row r="516" spans="2:25" x14ac:dyDescent="0.3">
      <c r="B516" s="66" t="str">
        <f>[8]Mides!E507</f>
        <v>Angel</v>
      </c>
      <c r="C516" s="67" t="str">
        <f>[8]Mides!D507</f>
        <v>Sepeda</v>
      </c>
      <c r="D516" s="68" t="str">
        <f>IF([8]Mides!F507=1,"X"," ")</f>
        <v xml:space="preserve"> </v>
      </c>
      <c r="E516" s="68" t="str">
        <f>IF([8]Mides!F507=2,"X"," ")</f>
        <v>X</v>
      </c>
      <c r="F516" s="69">
        <f>[8]Mides!B507</f>
        <v>2443023320101</v>
      </c>
      <c r="G516" s="68" t="str">
        <f>IF(AND([8]Mides!H507&gt;=1,[8]Mides!H507&lt;=14),"X"," ")</f>
        <v xml:space="preserve"> </v>
      </c>
      <c r="H516" s="68" t="str">
        <f>IF(AND([8]Mides!H507&gt;=14,[8]Mides!H507&lt;=30),"X"," ")</f>
        <v xml:space="preserve"> </v>
      </c>
      <c r="I516" s="68" t="str">
        <f>IF(AND([8]Mides!H507&gt;=31,[8]Mides!H507&lt;=60),"X","  ")</f>
        <v>X</v>
      </c>
      <c r="J516" s="68" t="str">
        <f>IF([8]Mides!H507&gt;60,"X", "  ")</f>
        <v xml:space="preserve">  </v>
      </c>
      <c r="K516" s="70">
        <f>[8]Mides!N507</f>
        <v>0</v>
      </c>
      <c r="L516" s="70">
        <f>[8]Mides!K507</f>
        <v>0</v>
      </c>
      <c r="M516" s="70">
        <f>[8]Mides!L507</f>
        <v>0</v>
      </c>
      <c r="N516" s="70" t="str">
        <f>[8]Mides!M507</f>
        <v>x</v>
      </c>
      <c r="O516" s="70">
        <f t="shared" si="7"/>
        <v>0</v>
      </c>
      <c r="P516" s="70" t="str">
        <f>[8]Mides!R507</f>
        <v>Guatemala</v>
      </c>
      <c r="Q516" s="70" t="str">
        <f>[8]Mides!S507</f>
        <v>Guatemala</v>
      </c>
      <c r="R516" s="10"/>
      <c r="S516" s="10"/>
      <c r="T516" s="10"/>
      <c r="U516" s="10"/>
      <c r="V516" s="10"/>
      <c r="W516" s="10"/>
      <c r="X516" s="10"/>
      <c r="Y516" s="10"/>
    </row>
    <row r="517" spans="2:25" x14ac:dyDescent="0.3">
      <c r="B517" s="66" t="str">
        <f>[8]Mides!E508</f>
        <v>Lucrecia</v>
      </c>
      <c r="C517" s="67" t="str">
        <f>[8]Mides!D508</f>
        <v>Noj</v>
      </c>
      <c r="D517" s="68" t="str">
        <f>IF([8]Mides!F508=1,"X"," ")</f>
        <v>X</v>
      </c>
      <c r="E517" s="68" t="str">
        <f>IF([8]Mides!F508=2,"X"," ")</f>
        <v xml:space="preserve"> </v>
      </c>
      <c r="F517" s="69">
        <f>[8]Mides!B508</f>
        <v>1611011270408</v>
      </c>
      <c r="G517" s="68" t="str">
        <f>IF(AND([8]Mides!H508&gt;=1,[8]Mides!H508&lt;=14),"X"," ")</f>
        <v xml:space="preserve"> </v>
      </c>
      <c r="H517" s="68" t="str">
        <f>IF(AND([8]Mides!H508&gt;=14,[8]Mides!H508&lt;=30),"X"," ")</f>
        <v xml:space="preserve"> </v>
      </c>
      <c r="I517" s="68" t="str">
        <f>IF(AND([8]Mides!H508&gt;=31,[8]Mides!H508&lt;=60),"X","  ")</f>
        <v>X</v>
      </c>
      <c r="J517" s="68" t="str">
        <f>IF([8]Mides!H508&gt;60,"X", "  ")</f>
        <v xml:space="preserve">  </v>
      </c>
      <c r="K517" s="70">
        <f>[8]Mides!N508</f>
        <v>0</v>
      </c>
      <c r="L517" s="70">
        <f>[8]Mides!K508</f>
        <v>0</v>
      </c>
      <c r="M517" s="70">
        <f>[8]Mides!L508</f>
        <v>0</v>
      </c>
      <c r="N517" s="70" t="str">
        <f>[8]Mides!M508</f>
        <v>x</v>
      </c>
      <c r="O517" s="70">
        <f t="shared" si="7"/>
        <v>0</v>
      </c>
      <c r="P517" s="70" t="str">
        <f>[8]Mides!R508</f>
        <v>Guatemala</v>
      </c>
      <c r="Q517" s="70" t="str">
        <f>[8]Mides!S508</f>
        <v>Guatemala</v>
      </c>
      <c r="R517" s="10"/>
      <c r="S517" s="10"/>
      <c r="T517" s="10"/>
      <c r="U517" s="10"/>
      <c r="V517" s="10"/>
      <c r="W517" s="10"/>
      <c r="X517" s="10"/>
      <c r="Y517" s="10"/>
    </row>
    <row r="518" spans="2:25" x14ac:dyDescent="0.3">
      <c r="B518" s="66" t="str">
        <f>[8]Mides!E509</f>
        <v>Mario</v>
      </c>
      <c r="C518" s="67" t="str">
        <f>[8]Mides!D509</f>
        <v>Rodriguez</v>
      </c>
      <c r="D518" s="68" t="str">
        <f>IF([8]Mides!F509=1,"X"," ")</f>
        <v xml:space="preserve"> </v>
      </c>
      <c r="E518" s="68" t="str">
        <f>IF([8]Mides!F509=2,"X"," ")</f>
        <v>X</v>
      </c>
      <c r="F518" s="69">
        <f>[8]Mides!B509</f>
        <v>2727081270101</v>
      </c>
      <c r="G518" s="68" t="str">
        <f>IF(AND([8]Mides!H509&gt;=1,[8]Mides!H509&lt;=14),"X"," ")</f>
        <v xml:space="preserve"> </v>
      </c>
      <c r="H518" s="68" t="str">
        <f>IF(AND([8]Mides!H509&gt;=14,[8]Mides!H509&lt;=30),"X"," ")</f>
        <v>X</v>
      </c>
      <c r="I518" s="68" t="str">
        <f>IF(AND([8]Mides!H509&gt;=31,[8]Mides!H509&lt;=60),"X","  ")</f>
        <v xml:space="preserve">  </v>
      </c>
      <c r="J518" s="68" t="str">
        <f>IF([8]Mides!H509&gt;60,"X", "  ")</f>
        <v xml:space="preserve">  </v>
      </c>
      <c r="K518" s="70">
        <f>[8]Mides!N509</f>
        <v>0</v>
      </c>
      <c r="L518" s="70">
        <f>[8]Mides!K509</f>
        <v>0</v>
      </c>
      <c r="M518" s="70">
        <f>[8]Mides!L509</f>
        <v>0</v>
      </c>
      <c r="N518" s="70" t="str">
        <f>[8]Mides!M509</f>
        <v>x</v>
      </c>
      <c r="O518" s="70">
        <f t="shared" si="7"/>
        <v>0</v>
      </c>
      <c r="P518" s="70" t="str">
        <f>[8]Mides!R509</f>
        <v>Guatemala</v>
      </c>
      <c r="Q518" s="70" t="str">
        <f>[8]Mides!S509</f>
        <v>Guatemala</v>
      </c>
      <c r="R518" s="10"/>
      <c r="S518" s="10"/>
      <c r="T518" s="10"/>
      <c r="U518" s="10"/>
      <c r="V518" s="10"/>
      <c r="W518" s="10"/>
      <c r="X518" s="10"/>
      <c r="Y518" s="10"/>
    </row>
    <row r="519" spans="2:25" x14ac:dyDescent="0.3">
      <c r="B519" s="66" t="str">
        <f>[8]Mides!E510</f>
        <v>genesis</v>
      </c>
      <c r="C519" s="67" t="str">
        <f>[8]Mides!D510</f>
        <v>Muñoz</v>
      </c>
      <c r="D519" s="68" t="str">
        <f>IF([8]Mides!F510=1,"X"," ")</f>
        <v>X</v>
      </c>
      <c r="E519" s="68" t="str">
        <f>IF([8]Mides!F510=2,"X"," ")</f>
        <v xml:space="preserve"> </v>
      </c>
      <c r="F519" s="69" t="str">
        <f>[8]Mides!B510</f>
        <v>menor de edad</v>
      </c>
      <c r="G519" s="68" t="str">
        <f>IF(AND([8]Mides!H510&gt;=1,[8]Mides!H510&lt;=14),"X"," ")</f>
        <v>X</v>
      </c>
      <c r="H519" s="68" t="str">
        <f>IF(AND([8]Mides!H510&gt;=14,[8]Mides!H510&lt;=30),"X"," ")</f>
        <v xml:space="preserve"> </v>
      </c>
      <c r="I519" s="68" t="str">
        <f>IF(AND([8]Mides!H510&gt;=31,[8]Mides!H510&lt;=60),"X","  ")</f>
        <v xml:space="preserve">  </v>
      </c>
      <c r="J519" s="68" t="str">
        <f>IF([8]Mides!H510&gt;60,"X", "  ")</f>
        <v xml:space="preserve">  </v>
      </c>
      <c r="K519" s="70">
        <f>[8]Mides!N510</f>
        <v>0</v>
      </c>
      <c r="L519" s="70">
        <f>[8]Mides!K510</f>
        <v>0</v>
      </c>
      <c r="M519" s="70">
        <f>[8]Mides!L510</f>
        <v>0</v>
      </c>
      <c r="N519" s="70" t="str">
        <f>[8]Mides!M510</f>
        <v>x</v>
      </c>
      <c r="O519" s="70">
        <f t="shared" si="7"/>
        <v>0</v>
      </c>
      <c r="P519" s="70" t="str">
        <f>[8]Mides!R510</f>
        <v>Guatemala</v>
      </c>
      <c r="Q519" s="70" t="str">
        <f>[8]Mides!S510</f>
        <v>Guatemala</v>
      </c>
      <c r="R519" s="10"/>
      <c r="S519" s="10"/>
      <c r="T519" s="10"/>
      <c r="U519" s="10"/>
      <c r="V519" s="10"/>
      <c r="W519" s="10"/>
      <c r="X519" s="10"/>
      <c r="Y519" s="10"/>
    </row>
    <row r="520" spans="2:25" x14ac:dyDescent="0.3">
      <c r="B520" s="66" t="str">
        <f>[8]Mides!E511</f>
        <v>Francisco</v>
      </c>
      <c r="C520" s="67" t="str">
        <f>[8]Mides!D511</f>
        <v>Morales</v>
      </c>
      <c r="D520" s="68" t="str">
        <f>IF([8]Mides!F511=1,"X"," ")</f>
        <v xml:space="preserve"> </v>
      </c>
      <c r="E520" s="68" t="str">
        <f>IF([8]Mides!F511=2,"X"," ")</f>
        <v>X</v>
      </c>
      <c r="F520" s="69">
        <f>[8]Mides!B511</f>
        <v>1579988271401</v>
      </c>
      <c r="G520" s="68" t="str">
        <f>IF(AND([8]Mides!H511&gt;=1,[8]Mides!H511&lt;=14),"X"," ")</f>
        <v xml:space="preserve"> </v>
      </c>
      <c r="H520" s="68" t="str">
        <f>IF(AND([8]Mides!H511&gt;=14,[8]Mides!H511&lt;=30),"X"," ")</f>
        <v xml:space="preserve"> </v>
      </c>
      <c r="I520" s="68" t="str">
        <f>IF(AND([8]Mides!H511&gt;=31,[8]Mides!H511&lt;=60),"X","  ")</f>
        <v xml:space="preserve">  </v>
      </c>
      <c r="J520" s="68" t="str">
        <f>IF([8]Mides!H511&gt;60,"X", "  ")</f>
        <v>X</v>
      </c>
      <c r="K520" s="70">
        <f>[8]Mides!N511</f>
        <v>0</v>
      </c>
      <c r="L520" s="70">
        <f>[8]Mides!K511</f>
        <v>0</v>
      </c>
      <c r="M520" s="70">
        <f>[8]Mides!L511</f>
        <v>0</v>
      </c>
      <c r="N520" s="70" t="str">
        <f>[8]Mides!M511</f>
        <v>x</v>
      </c>
      <c r="O520" s="70">
        <f t="shared" si="7"/>
        <v>0</v>
      </c>
      <c r="P520" s="70" t="str">
        <f>[8]Mides!R511</f>
        <v>Guatemala</v>
      </c>
      <c r="Q520" s="70" t="str">
        <f>[8]Mides!S511</f>
        <v>Guatemala</v>
      </c>
      <c r="R520" s="10"/>
      <c r="S520" s="10"/>
      <c r="T520" s="10"/>
      <c r="U520" s="10"/>
      <c r="V520" s="10"/>
      <c r="W520" s="10"/>
      <c r="X520" s="10"/>
      <c r="Y520" s="10"/>
    </row>
    <row r="521" spans="2:25" x14ac:dyDescent="0.3">
      <c r="B521" s="66" t="str">
        <f>[8]Mides!E512</f>
        <v>Rosario</v>
      </c>
      <c r="C521" s="67" t="str">
        <f>[8]Mides!D512</f>
        <v>Andrino</v>
      </c>
      <c r="D521" s="68" t="str">
        <f>IF([8]Mides!F512=1,"X"," ")</f>
        <v>X</v>
      </c>
      <c r="E521" s="68" t="str">
        <f>IF([8]Mides!F512=2,"X"," ")</f>
        <v xml:space="preserve"> </v>
      </c>
      <c r="F521" s="69">
        <f>[8]Mides!B512</f>
        <v>1662198860101</v>
      </c>
      <c r="G521" s="68" t="str">
        <f>IF(AND([8]Mides!H512&gt;=1,[8]Mides!H512&lt;=14),"X"," ")</f>
        <v xml:space="preserve"> </v>
      </c>
      <c r="H521" s="68" t="str">
        <f>IF(AND([8]Mides!H512&gt;=14,[8]Mides!H512&lt;=30),"X"," ")</f>
        <v xml:space="preserve"> </v>
      </c>
      <c r="I521" s="68" t="str">
        <f>IF(AND([8]Mides!H512&gt;=31,[8]Mides!H512&lt;=60),"X","  ")</f>
        <v xml:space="preserve">  </v>
      </c>
      <c r="J521" s="68" t="str">
        <f>IF([8]Mides!H512&gt;60,"X", "  ")</f>
        <v>X</v>
      </c>
      <c r="K521" s="70">
        <f>[8]Mides!N512</f>
        <v>0</v>
      </c>
      <c r="L521" s="70">
        <f>[8]Mides!K512</f>
        <v>0</v>
      </c>
      <c r="M521" s="70">
        <f>[8]Mides!L512</f>
        <v>0</v>
      </c>
      <c r="N521" s="70" t="str">
        <f>[8]Mides!M512</f>
        <v>x</v>
      </c>
      <c r="O521" s="70">
        <f t="shared" si="7"/>
        <v>0</v>
      </c>
      <c r="P521" s="70" t="str">
        <f>[8]Mides!R512</f>
        <v>Guatemala</v>
      </c>
      <c r="Q521" s="70" t="str">
        <f>[8]Mides!S512</f>
        <v>Guatemala</v>
      </c>
      <c r="R521" s="10"/>
      <c r="S521" s="10"/>
      <c r="T521" s="10"/>
      <c r="U521" s="10"/>
      <c r="V521" s="10"/>
      <c r="W521" s="10"/>
      <c r="X521" s="10"/>
      <c r="Y521" s="10"/>
    </row>
    <row r="522" spans="2:25" x14ac:dyDescent="0.3">
      <c r="B522" s="66" t="str">
        <f>[8]Mides!E513</f>
        <v>Mynor</v>
      </c>
      <c r="C522" s="67" t="str">
        <f>[8]Mides!D513</f>
        <v>Garcia</v>
      </c>
      <c r="D522" s="68" t="str">
        <f>IF([8]Mides!F513=1,"X"," ")</f>
        <v xml:space="preserve"> </v>
      </c>
      <c r="E522" s="68" t="str">
        <f>IF([8]Mides!F513=2,"X"," ")</f>
        <v>X</v>
      </c>
      <c r="F522" s="69">
        <f>[8]Mides!B513</f>
        <v>1675061530607</v>
      </c>
      <c r="G522" s="68" t="str">
        <f>IF(AND([8]Mides!H513&gt;=1,[8]Mides!H513&lt;=14),"X"," ")</f>
        <v xml:space="preserve"> </v>
      </c>
      <c r="H522" s="68" t="str">
        <f>IF(AND([8]Mides!H513&gt;=14,[8]Mides!H513&lt;=30),"X"," ")</f>
        <v xml:space="preserve"> </v>
      </c>
      <c r="I522" s="68" t="str">
        <f>IF(AND([8]Mides!H513&gt;=31,[8]Mides!H513&lt;=60),"X","  ")</f>
        <v>X</v>
      </c>
      <c r="J522" s="68" t="str">
        <f>IF([8]Mides!H513&gt;60,"X", "  ")</f>
        <v xml:space="preserve">  </v>
      </c>
      <c r="K522" s="70">
        <f>[8]Mides!N513</f>
        <v>0</v>
      </c>
      <c r="L522" s="70">
        <f>[8]Mides!K513</f>
        <v>0</v>
      </c>
      <c r="M522" s="70">
        <f>[8]Mides!L513</f>
        <v>0</v>
      </c>
      <c r="N522" s="70" t="str">
        <f>[8]Mides!M513</f>
        <v>x</v>
      </c>
      <c r="O522" s="70">
        <f t="shared" si="7"/>
        <v>0</v>
      </c>
      <c r="P522" s="70" t="str">
        <f>[8]Mides!R513</f>
        <v>Guatemala</v>
      </c>
      <c r="Q522" s="70" t="str">
        <f>[8]Mides!S513</f>
        <v>Guatemala</v>
      </c>
      <c r="R522" s="10"/>
      <c r="S522" s="10"/>
      <c r="T522" s="10"/>
      <c r="U522" s="10"/>
      <c r="V522" s="10"/>
      <c r="W522" s="10"/>
      <c r="X522" s="10"/>
      <c r="Y522" s="10"/>
    </row>
    <row r="523" spans="2:25" x14ac:dyDescent="0.3">
      <c r="B523" s="66" t="str">
        <f>[8]Mides!E514</f>
        <v>Marta</v>
      </c>
      <c r="C523" s="67" t="str">
        <f>[8]Mides!D514</f>
        <v>Rosales</v>
      </c>
      <c r="D523" s="68" t="str">
        <f>IF([8]Mides!F514=1,"X"," ")</f>
        <v>X</v>
      </c>
      <c r="E523" s="68" t="str">
        <f>IF([8]Mides!F514=2,"X"," ")</f>
        <v xml:space="preserve"> </v>
      </c>
      <c r="F523" s="69">
        <f>[8]Mides!B514</f>
        <v>3034055030108</v>
      </c>
      <c r="G523" s="68" t="str">
        <f>IF(AND([8]Mides!H514&gt;=1,[8]Mides!H514&lt;=14),"X"," ")</f>
        <v xml:space="preserve"> </v>
      </c>
      <c r="H523" s="68" t="str">
        <f>IF(AND([8]Mides!H514&gt;=14,[8]Mides!H514&lt;=30),"X"," ")</f>
        <v>X</v>
      </c>
      <c r="I523" s="68" t="str">
        <f>IF(AND([8]Mides!H514&gt;=31,[8]Mides!H514&lt;=60),"X","  ")</f>
        <v xml:space="preserve">  </v>
      </c>
      <c r="J523" s="68" t="str">
        <f>IF([8]Mides!H514&gt;60,"X", "  ")</f>
        <v xml:space="preserve">  </v>
      </c>
      <c r="K523" s="70">
        <f>[8]Mides!N514</f>
        <v>0</v>
      </c>
      <c r="L523" s="70">
        <f>[8]Mides!K514</f>
        <v>0</v>
      </c>
      <c r="M523" s="70">
        <f>[8]Mides!L514</f>
        <v>0</v>
      </c>
      <c r="N523" s="70" t="str">
        <f>[8]Mides!M514</f>
        <v>x</v>
      </c>
      <c r="O523" s="70">
        <f t="shared" si="7"/>
        <v>0</v>
      </c>
      <c r="P523" s="70" t="str">
        <f>[8]Mides!R514</f>
        <v>Guatemala</v>
      </c>
      <c r="Q523" s="70" t="str">
        <f>[8]Mides!S514</f>
        <v>Guatemala</v>
      </c>
      <c r="R523" s="10"/>
      <c r="S523" s="10"/>
      <c r="T523" s="10"/>
      <c r="U523" s="10"/>
      <c r="V523" s="10"/>
      <c r="W523" s="10"/>
      <c r="X523" s="10"/>
      <c r="Y523" s="10"/>
    </row>
    <row r="524" spans="2:25" x14ac:dyDescent="0.3">
      <c r="B524" s="66" t="str">
        <f>[8]Mides!E515</f>
        <v>Kenzet</v>
      </c>
      <c r="C524" s="67" t="str">
        <f>[8]Mides!D515</f>
        <v>Perez</v>
      </c>
      <c r="D524" s="68" t="str">
        <f>IF([8]Mides!F515=1,"X"," ")</f>
        <v xml:space="preserve"> </v>
      </c>
      <c r="E524" s="68" t="str">
        <f>IF([8]Mides!F515=2,"X"," ")</f>
        <v>X</v>
      </c>
      <c r="F524" s="69" t="str">
        <f>[8]Mides!B515</f>
        <v xml:space="preserve"> </v>
      </c>
      <c r="G524" s="68" t="str">
        <f>IF(AND([8]Mides!H515&gt;=1,[8]Mides!H515&lt;=14),"X"," ")</f>
        <v xml:space="preserve"> </v>
      </c>
      <c r="H524" s="68" t="str">
        <f>IF(AND([8]Mides!H515&gt;=14,[8]Mides!H515&lt;=30),"X"," ")</f>
        <v>X</v>
      </c>
      <c r="I524" s="68" t="str">
        <f>IF(AND([8]Mides!H515&gt;=31,[8]Mides!H515&lt;=60),"X","  ")</f>
        <v xml:space="preserve">  </v>
      </c>
      <c r="J524" s="68" t="str">
        <f>IF([8]Mides!H515&gt;60,"X", "  ")</f>
        <v xml:space="preserve">  </v>
      </c>
      <c r="K524" s="70">
        <f>[8]Mides!N515</f>
        <v>0</v>
      </c>
      <c r="L524" s="70">
        <f>[8]Mides!K515</f>
        <v>0</v>
      </c>
      <c r="M524" s="70">
        <f>[8]Mides!L515</f>
        <v>0</v>
      </c>
      <c r="N524" s="70" t="str">
        <f>[8]Mides!M515</f>
        <v>x</v>
      </c>
      <c r="O524" s="70">
        <f t="shared" si="7"/>
        <v>0</v>
      </c>
      <c r="P524" s="70" t="str">
        <f>[8]Mides!R515</f>
        <v>Guatemala</v>
      </c>
      <c r="Q524" s="70" t="str">
        <f>[8]Mides!S515</f>
        <v>Guatemala</v>
      </c>
      <c r="R524" s="10"/>
      <c r="S524" s="10"/>
      <c r="T524" s="10"/>
      <c r="U524" s="10"/>
      <c r="V524" s="10"/>
      <c r="W524" s="10"/>
      <c r="X524" s="10"/>
      <c r="Y524" s="10"/>
    </row>
    <row r="525" spans="2:25" x14ac:dyDescent="0.3">
      <c r="B525" s="66" t="str">
        <f>[8]Mides!E516</f>
        <v>Mario</v>
      </c>
      <c r="C525" s="67" t="str">
        <f>[8]Mides!D516</f>
        <v>Rodriguez</v>
      </c>
      <c r="D525" s="68" t="str">
        <f>IF([8]Mides!F516=1,"X"," ")</f>
        <v xml:space="preserve"> </v>
      </c>
      <c r="E525" s="68" t="str">
        <f>IF([8]Mides!F516=2,"X"," ")</f>
        <v>X</v>
      </c>
      <c r="F525" s="69">
        <f>[8]Mides!B516</f>
        <v>2727081270101</v>
      </c>
      <c r="G525" s="68" t="str">
        <f>IF(AND([8]Mides!H516&gt;=1,[8]Mides!H516&lt;=14),"X"," ")</f>
        <v xml:space="preserve"> </v>
      </c>
      <c r="H525" s="68" t="str">
        <f>IF(AND([8]Mides!H516&gt;=14,[8]Mides!H516&lt;=30),"X"," ")</f>
        <v>X</v>
      </c>
      <c r="I525" s="68" t="str">
        <f>IF(AND([8]Mides!H516&gt;=31,[8]Mides!H516&lt;=60),"X","  ")</f>
        <v xml:space="preserve">  </v>
      </c>
      <c r="J525" s="68" t="str">
        <f>IF([8]Mides!H516&gt;60,"X", "  ")</f>
        <v xml:space="preserve">  </v>
      </c>
      <c r="K525" s="70">
        <f>[8]Mides!N516</f>
        <v>0</v>
      </c>
      <c r="L525" s="70">
        <f>[8]Mides!K516</f>
        <v>0</v>
      </c>
      <c r="M525" s="70">
        <f>[8]Mides!L516</f>
        <v>0</v>
      </c>
      <c r="N525" s="70" t="str">
        <f>[8]Mides!M516</f>
        <v>x</v>
      </c>
      <c r="O525" s="70">
        <f t="shared" si="7"/>
        <v>0</v>
      </c>
      <c r="P525" s="70" t="str">
        <f>[8]Mides!R516</f>
        <v>Guatemala</v>
      </c>
      <c r="Q525" s="70" t="str">
        <f>[8]Mides!S516</f>
        <v>Guatemala</v>
      </c>
      <c r="R525" s="10"/>
      <c r="S525" s="10"/>
      <c r="T525" s="10"/>
      <c r="U525" s="10"/>
      <c r="V525" s="10"/>
      <c r="W525" s="10"/>
      <c r="X525" s="10"/>
      <c r="Y525" s="10"/>
    </row>
    <row r="526" spans="2:25" x14ac:dyDescent="0.3">
      <c r="B526" s="66" t="str">
        <f>[8]Mides!E517</f>
        <v>Nicole</v>
      </c>
      <c r="C526" s="67" t="str">
        <f>[8]Mides!D517</f>
        <v>Barrientos</v>
      </c>
      <c r="D526" s="68" t="str">
        <f>IF([8]Mides!F517=1,"X"," ")</f>
        <v>X</v>
      </c>
      <c r="E526" s="68" t="str">
        <f>IF([8]Mides!F517=2,"X"," ")</f>
        <v xml:space="preserve"> </v>
      </c>
      <c r="F526" s="69" t="str">
        <f>[8]Mides!B517</f>
        <v>menor de edad</v>
      </c>
      <c r="G526" s="68" t="str">
        <f>IF(AND([8]Mides!H517&gt;=1,[8]Mides!H517&lt;=14),"X"," ")</f>
        <v>X</v>
      </c>
      <c r="H526" s="68" t="str">
        <f>IF(AND([8]Mides!H517&gt;=14,[8]Mides!H517&lt;=30),"X"," ")</f>
        <v xml:space="preserve"> </v>
      </c>
      <c r="I526" s="68" t="str">
        <f>IF(AND([8]Mides!H517&gt;=31,[8]Mides!H517&lt;=60),"X","  ")</f>
        <v xml:space="preserve">  </v>
      </c>
      <c r="J526" s="68" t="str">
        <f>IF([8]Mides!H517&gt;60,"X", "  ")</f>
        <v xml:space="preserve">  </v>
      </c>
      <c r="K526" s="70">
        <f>[8]Mides!N517</f>
        <v>0</v>
      </c>
      <c r="L526" s="70">
        <f>[8]Mides!K517</f>
        <v>0</v>
      </c>
      <c r="M526" s="70">
        <f>[8]Mides!L517</f>
        <v>0</v>
      </c>
      <c r="N526" s="70" t="str">
        <f>[8]Mides!M517</f>
        <v>x</v>
      </c>
      <c r="O526" s="70">
        <f t="shared" si="7"/>
        <v>0</v>
      </c>
      <c r="P526" s="70" t="str">
        <f>[8]Mides!R517</f>
        <v>Guatemala</v>
      </c>
      <c r="Q526" s="70" t="str">
        <f>[8]Mides!S517</f>
        <v>Guatemala</v>
      </c>
      <c r="R526" s="10"/>
      <c r="S526" s="10"/>
      <c r="T526" s="10"/>
      <c r="U526" s="10"/>
      <c r="V526" s="10"/>
      <c r="W526" s="10"/>
      <c r="X526" s="10"/>
      <c r="Y526" s="10"/>
    </row>
    <row r="527" spans="2:25" x14ac:dyDescent="0.3">
      <c r="B527" s="66" t="str">
        <f>[8]Mides!E518</f>
        <v>Rosario</v>
      </c>
      <c r="C527" s="67" t="str">
        <f>[8]Mides!D518</f>
        <v>Andrino</v>
      </c>
      <c r="D527" s="68" t="str">
        <f>IF([8]Mides!F518=1,"X"," ")</f>
        <v>X</v>
      </c>
      <c r="E527" s="68" t="str">
        <f>IF([8]Mides!F518=2,"X"," ")</f>
        <v xml:space="preserve"> </v>
      </c>
      <c r="F527" s="69">
        <f>[8]Mides!B518</f>
        <v>1662198860101</v>
      </c>
      <c r="G527" s="68" t="str">
        <f>IF(AND([8]Mides!H518&gt;=1,[8]Mides!H518&lt;=14),"X"," ")</f>
        <v xml:space="preserve"> </v>
      </c>
      <c r="H527" s="68" t="str">
        <f>IF(AND([8]Mides!H518&gt;=14,[8]Mides!H518&lt;=30),"X"," ")</f>
        <v xml:space="preserve"> </v>
      </c>
      <c r="I527" s="68" t="str">
        <f>IF(AND([8]Mides!H518&gt;=31,[8]Mides!H518&lt;=60),"X","  ")</f>
        <v xml:space="preserve">  </v>
      </c>
      <c r="J527" s="68" t="str">
        <f>IF([8]Mides!H518&gt;60,"X", "  ")</f>
        <v>X</v>
      </c>
      <c r="K527" s="70">
        <f>[8]Mides!N518</f>
        <v>0</v>
      </c>
      <c r="L527" s="70">
        <f>[8]Mides!K518</f>
        <v>0</v>
      </c>
      <c r="M527" s="70">
        <f>[8]Mides!L518</f>
        <v>0</v>
      </c>
      <c r="N527" s="70" t="str">
        <f>[8]Mides!M518</f>
        <v>x</v>
      </c>
      <c r="O527" s="70">
        <f t="shared" ref="O527:O590" si="8">SUM(K527:N527)</f>
        <v>0</v>
      </c>
      <c r="P527" s="70" t="str">
        <f>[8]Mides!R518</f>
        <v>Guatemala</v>
      </c>
      <c r="Q527" s="70" t="str">
        <f>[8]Mides!S518</f>
        <v>Guatemala</v>
      </c>
      <c r="R527" s="10"/>
      <c r="S527" s="10"/>
      <c r="T527" s="10"/>
      <c r="U527" s="10"/>
      <c r="V527" s="10"/>
      <c r="W527" s="10"/>
      <c r="X527" s="10"/>
      <c r="Y527" s="10"/>
    </row>
    <row r="528" spans="2:25" x14ac:dyDescent="0.3">
      <c r="B528" s="66" t="str">
        <f>[8]Mides!E519</f>
        <v>Abner</v>
      </c>
      <c r="C528" s="67" t="str">
        <f>[8]Mides!D519</f>
        <v>Solorzano</v>
      </c>
      <c r="D528" s="68" t="str">
        <f>IF([8]Mides!F519=1,"X"," ")</f>
        <v xml:space="preserve"> </v>
      </c>
      <c r="E528" s="68" t="str">
        <f>IF([8]Mides!F519=2,"X"," ")</f>
        <v>X</v>
      </c>
      <c r="F528" s="69" t="str">
        <f>[8]Mides!B519</f>
        <v>menor de edad</v>
      </c>
      <c r="G528" s="68" t="str">
        <f>IF(AND([8]Mides!H519&gt;=1,[8]Mides!H519&lt;=14),"X"," ")</f>
        <v>X</v>
      </c>
      <c r="H528" s="68" t="str">
        <f>IF(AND([8]Mides!H519&gt;=14,[8]Mides!H519&lt;=30),"X"," ")</f>
        <v xml:space="preserve"> </v>
      </c>
      <c r="I528" s="68" t="str">
        <f>IF(AND([8]Mides!H519&gt;=31,[8]Mides!H519&lt;=60),"X","  ")</f>
        <v xml:space="preserve">  </v>
      </c>
      <c r="J528" s="68" t="str">
        <f>IF([8]Mides!H519&gt;60,"X", "  ")</f>
        <v xml:space="preserve">  </v>
      </c>
      <c r="K528" s="70">
        <f>[8]Mides!N519</f>
        <v>0</v>
      </c>
      <c r="L528" s="70">
        <f>[8]Mides!K519</f>
        <v>0</v>
      </c>
      <c r="M528" s="70">
        <f>[8]Mides!L519</f>
        <v>0</v>
      </c>
      <c r="N528" s="70" t="str">
        <f>[8]Mides!M519</f>
        <v>x</v>
      </c>
      <c r="O528" s="70">
        <f t="shared" si="8"/>
        <v>0</v>
      </c>
      <c r="P528" s="70" t="str">
        <f>[8]Mides!R519</f>
        <v>Guatemala</v>
      </c>
      <c r="Q528" s="70" t="str">
        <f>[8]Mides!S519</f>
        <v>Guatemala</v>
      </c>
      <c r="R528" s="10"/>
      <c r="S528" s="10"/>
      <c r="T528" s="10"/>
      <c r="U528" s="10"/>
      <c r="V528" s="10"/>
      <c r="W528" s="10"/>
      <c r="X528" s="10"/>
      <c r="Y528" s="10"/>
    </row>
    <row r="529" spans="2:25" x14ac:dyDescent="0.3">
      <c r="B529" s="66" t="str">
        <f>[8]Mides!E520</f>
        <v>Katerine</v>
      </c>
      <c r="C529" s="67" t="str">
        <f>[8]Mides!D520</f>
        <v>Chamale</v>
      </c>
      <c r="D529" s="68" t="str">
        <f>IF([8]Mides!F520=1,"X"," ")</f>
        <v>X</v>
      </c>
      <c r="E529" s="68" t="str">
        <f>IF([8]Mides!F520=2,"X"," ")</f>
        <v xml:space="preserve"> </v>
      </c>
      <c r="F529" s="69" t="str">
        <f>[8]Mides!B520</f>
        <v>menor de edad</v>
      </c>
      <c r="G529" s="68" t="str">
        <f>IF(AND([8]Mides!H520&gt;=1,[8]Mides!H520&lt;=14),"X"," ")</f>
        <v xml:space="preserve"> </v>
      </c>
      <c r="H529" s="68" t="str">
        <f>IF(AND([8]Mides!H520&gt;=14,[8]Mides!H520&lt;=30),"X"," ")</f>
        <v>X</v>
      </c>
      <c r="I529" s="68" t="str">
        <f>IF(AND([8]Mides!H520&gt;=31,[8]Mides!H520&lt;=60),"X","  ")</f>
        <v xml:space="preserve">  </v>
      </c>
      <c r="J529" s="68" t="str">
        <f>IF([8]Mides!H520&gt;60,"X", "  ")</f>
        <v xml:space="preserve">  </v>
      </c>
      <c r="K529" s="70">
        <f>[8]Mides!N520</f>
        <v>0</v>
      </c>
      <c r="L529" s="70">
        <f>[8]Mides!K520</f>
        <v>0</v>
      </c>
      <c r="M529" s="70">
        <f>[8]Mides!L520</f>
        <v>0</v>
      </c>
      <c r="N529" s="70" t="str">
        <f>[8]Mides!M520</f>
        <v>x</v>
      </c>
      <c r="O529" s="70">
        <f t="shared" si="8"/>
        <v>0</v>
      </c>
      <c r="P529" s="70" t="str">
        <f>[8]Mides!R520</f>
        <v>Guatemala</v>
      </c>
      <c r="Q529" s="70" t="str">
        <f>[8]Mides!S520</f>
        <v>Guatemala</v>
      </c>
      <c r="R529" s="10"/>
      <c r="S529" s="10"/>
      <c r="T529" s="10"/>
      <c r="U529" s="10"/>
      <c r="V529" s="10"/>
      <c r="W529" s="10"/>
      <c r="X529" s="10"/>
      <c r="Y529" s="10"/>
    </row>
    <row r="530" spans="2:25" x14ac:dyDescent="0.3">
      <c r="B530" s="66" t="str">
        <f>[8]Mides!E521</f>
        <v>Brandon</v>
      </c>
      <c r="C530" s="67" t="str">
        <f>[8]Mides!D521</f>
        <v>Lopez</v>
      </c>
      <c r="D530" s="68" t="str">
        <f>IF([8]Mides!F521=1,"X"," ")</f>
        <v xml:space="preserve"> </v>
      </c>
      <c r="E530" s="68" t="str">
        <f>IF([8]Mides!F521=2,"X"," ")</f>
        <v>X</v>
      </c>
      <c r="F530" s="69" t="str">
        <f>[8]Mides!B521</f>
        <v>menor de edad</v>
      </c>
      <c r="G530" s="68" t="str">
        <f>IF(AND([8]Mides!H521&gt;=1,[8]Mides!H521&lt;=14),"X"," ")</f>
        <v xml:space="preserve"> </v>
      </c>
      <c r="H530" s="68" t="str">
        <f>IF(AND([8]Mides!H521&gt;=14,[8]Mides!H521&lt;=30),"X"," ")</f>
        <v>X</v>
      </c>
      <c r="I530" s="68" t="str">
        <f>IF(AND([8]Mides!H521&gt;=31,[8]Mides!H521&lt;=60),"X","  ")</f>
        <v xml:space="preserve">  </v>
      </c>
      <c r="J530" s="68" t="str">
        <f>IF([8]Mides!H521&gt;60,"X", "  ")</f>
        <v xml:space="preserve">  </v>
      </c>
      <c r="K530" s="70">
        <f>[8]Mides!N521</f>
        <v>0</v>
      </c>
      <c r="L530" s="70">
        <f>[8]Mides!K521</f>
        <v>0</v>
      </c>
      <c r="M530" s="70">
        <f>[8]Mides!L521</f>
        <v>0</v>
      </c>
      <c r="N530" s="70" t="str">
        <f>[8]Mides!M521</f>
        <v>x</v>
      </c>
      <c r="O530" s="70">
        <f t="shared" si="8"/>
        <v>0</v>
      </c>
      <c r="P530" s="70" t="str">
        <f>[8]Mides!R521</f>
        <v>Guatemala</v>
      </c>
      <c r="Q530" s="70" t="str">
        <f>[8]Mides!S521</f>
        <v>Guatemala</v>
      </c>
      <c r="R530" s="10"/>
      <c r="S530" s="10"/>
      <c r="T530" s="10"/>
      <c r="U530" s="10"/>
      <c r="V530" s="10"/>
      <c r="W530" s="10"/>
      <c r="X530" s="10"/>
      <c r="Y530" s="10"/>
    </row>
    <row r="531" spans="2:25" x14ac:dyDescent="0.3">
      <c r="B531" s="66" t="str">
        <f>[8]Mides!E522</f>
        <v>Alejandro</v>
      </c>
      <c r="C531" s="67" t="str">
        <f>[8]Mides!D522</f>
        <v>Perez</v>
      </c>
      <c r="D531" s="68" t="str">
        <f>IF([8]Mides!F522=1,"X"," ")</f>
        <v xml:space="preserve"> </v>
      </c>
      <c r="E531" s="68" t="str">
        <f>IF([8]Mides!F522=2,"X"," ")</f>
        <v>X</v>
      </c>
      <c r="F531" s="69">
        <f>[8]Mides!B522</f>
        <v>2319121530917</v>
      </c>
      <c r="G531" s="68" t="str">
        <f>IF(AND([8]Mides!H522&gt;=1,[8]Mides!H522&lt;=14),"X"," ")</f>
        <v xml:space="preserve"> </v>
      </c>
      <c r="H531" s="68" t="str">
        <f>IF(AND([8]Mides!H522&gt;=14,[8]Mides!H522&lt;=30),"X"," ")</f>
        <v xml:space="preserve"> </v>
      </c>
      <c r="I531" s="68" t="str">
        <f>IF(AND([8]Mides!H522&gt;=31,[8]Mides!H522&lt;=60),"X","  ")</f>
        <v>X</v>
      </c>
      <c r="J531" s="68" t="str">
        <f>IF([8]Mides!H522&gt;60,"X", "  ")</f>
        <v xml:space="preserve">  </v>
      </c>
      <c r="K531" s="70">
        <f>[8]Mides!N522</f>
        <v>0</v>
      </c>
      <c r="L531" s="70">
        <f>[8]Mides!K522</f>
        <v>0</v>
      </c>
      <c r="M531" s="70">
        <f>[8]Mides!L522</f>
        <v>0</v>
      </c>
      <c r="N531" s="70" t="str">
        <f>[8]Mides!M522</f>
        <v>x</v>
      </c>
      <c r="O531" s="70">
        <f t="shared" si="8"/>
        <v>0</v>
      </c>
      <c r="P531" s="70" t="str">
        <f>[8]Mides!R522</f>
        <v>Guatemala</v>
      </c>
      <c r="Q531" s="70" t="str">
        <f>[8]Mides!S522</f>
        <v>Guatemala</v>
      </c>
      <c r="R531" s="10"/>
      <c r="S531" s="10"/>
      <c r="T531" s="10"/>
      <c r="U531" s="10"/>
      <c r="V531" s="10"/>
      <c r="W531" s="10"/>
      <c r="X531" s="10"/>
      <c r="Y531" s="10"/>
    </row>
    <row r="532" spans="2:25" x14ac:dyDescent="0.3">
      <c r="B532" s="66" t="str">
        <f>[8]Mides!E523</f>
        <v xml:space="preserve">Dorian </v>
      </c>
      <c r="C532" s="67" t="str">
        <f>[8]Mides!D523</f>
        <v>Hernandez</v>
      </c>
      <c r="D532" s="68" t="str">
        <f>IF([8]Mides!F523=1,"X"," ")</f>
        <v xml:space="preserve"> </v>
      </c>
      <c r="E532" s="68" t="str">
        <f>IF([8]Mides!F523=2,"X"," ")</f>
        <v>X</v>
      </c>
      <c r="F532" s="69" t="str">
        <f>[8]Mides!B523</f>
        <v>menor de edad</v>
      </c>
      <c r="G532" s="68" t="str">
        <f>IF(AND([8]Mides!H523&gt;=1,[8]Mides!H523&lt;=14),"X"," ")</f>
        <v>X</v>
      </c>
      <c r="H532" s="68" t="str">
        <f>IF(AND([8]Mides!H523&gt;=14,[8]Mides!H523&lt;=30),"X"," ")</f>
        <v xml:space="preserve"> </v>
      </c>
      <c r="I532" s="68" t="str">
        <f>IF(AND([8]Mides!H523&gt;=31,[8]Mides!H523&lt;=60),"X","  ")</f>
        <v xml:space="preserve">  </v>
      </c>
      <c r="J532" s="68" t="str">
        <f>IF([8]Mides!H523&gt;60,"X", "  ")</f>
        <v xml:space="preserve">  </v>
      </c>
      <c r="K532" s="70">
        <f>[8]Mides!N523</f>
        <v>0</v>
      </c>
      <c r="L532" s="70">
        <f>[8]Mides!K523</f>
        <v>0</v>
      </c>
      <c r="M532" s="70">
        <f>[8]Mides!L523</f>
        <v>0</v>
      </c>
      <c r="N532" s="70" t="str">
        <f>[8]Mides!M523</f>
        <v>x</v>
      </c>
      <c r="O532" s="70">
        <f t="shared" si="8"/>
        <v>0</v>
      </c>
      <c r="P532" s="70" t="str">
        <f>[8]Mides!R523</f>
        <v>Guatemala</v>
      </c>
      <c r="Q532" s="70" t="str">
        <f>[8]Mides!S523</f>
        <v>Guatemala</v>
      </c>
      <c r="R532" s="10"/>
      <c r="S532" s="10"/>
      <c r="T532" s="10"/>
      <c r="U532" s="10"/>
      <c r="V532" s="10"/>
      <c r="W532" s="10"/>
      <c r="X532" s="10"/>
      <c r="Y532" s="10"/>
    </row>
    <row r="533" spans="2:25" x14ac:dyDescent="0.3">
      <c r="B533" s="66" t="str">
        <f>[8]Mides!E524</f>
        <v>Juana</v>
      </c>
      <c r="C533" s="67" t="str">
        <f>[8]Mides!D524</f>
        <v>Saban</v>
      </c>
      <c r="D533" s="68" t="str">
        <f>IF([8]Mides!F524=1,"X"," ")</f>
        <v>X</v>
      </c>
      <c r="E533" s="68" t="str">
        <f>IF([8]Mides!F524=2,"X"," ")</f>
        <v xml:space="preserve"> </v>
      </c>
      <c r="F533" s="69">
        <f>[8]Mides!B524</f>
        <v>2467954090101</v>
      </c>
      <c r="G533" s="68" t="str">
        <f>IF(AND([8]Mides!H524&gt;=1,[8]Mides!H524&lt;=14),"X"," ")</f>
        <v xml:space="preserve"> </v>
      </c>
      <c r="H533" s="68" t="str">
        <f>IF(AND([8]Mides!H524&gt;=14,[8]Mides!H524&lt;=30),"X"," ")</f>
        <v xml:space="preserve"> </v>
      </c>
      <c r="I533" s="68" t="str">
        <f>IF(AND([8]Mides!H524&gt;=31,[8]Mides!H524&lt;=60),"X","  ")</f>
        <v xml:space="preserve">  </v>
      </c>
      <c r="J533" s="68" t="str">
        <f>IF([8]Mides!H524&gt;60,"X", "  ")</f>
        <v>X</v>
      </c>
      <c r="K533" s="70">
        <f>[8]Mides!N524</f>
        <v>0</v>
      </c>
      <c r="L533" s="70">
        <f>[8]Mides!K524</f>
        <v>0</v>
      </c>
      <c r="M533" s="70">
        <f>[8]Mides!L524</f>
        <v>0</v>
      </c>
      <c r="N533" s="70" t="str">
        <f>[8]Mides!M524</f>
        <v>x</v>
      </c>
      <c r="O533" s="70">
        <f t="shared" si="8"/>
        <v>0</v>
      </c>
      <c r="P533" s="70" t="str">
        <f>[8]Mides!R524</f>
        <v>Guatemala</v>
      </c>
      <c r="Q533" s="70" t="str">
        <f>[8]Mides!S524</f>
        <v>Guatemala</v>
      </c>
      <c r="R533" s="10"/>
      <c r="S533" s="10"/>
      <c r="T533" s="10"/>
      <c r="U533" s="10"/>
      <c r="V533" s="10"/>
      <c r="W533" s="10"/>
      <c r="X533" s="10"/>
      <c r="Y533" s="10"/>
    </row>
    <row r="534" spans="2:25" x14ac:dyDescent="0.3">
      <c r="B534" s="66" t="str">
        <f>[8]Mides!E525</f>
        <v>Rosario</v>
      </c>
      <c r="C534" s="67" t="str">
        <f>[8]Mides!D525</f>
        <v>Andrino</v>
      </c>
      <c r="D534" s="68" t="str">
        <f>IF([8]Mides!F525=1,"X"," ")</f>
        <v>X</v>
      </c>
      <c r="E534" s="68" t="str">
        <f>IF([8]Mides!F525=2,"X"," ")</f>
        <v xml:space="preserve"> </v>
      </c>
      <c r="F534" s="69">
        <f>[8]Mides!B525</f>
        <v>1662198860101</v>
      </c>
      <c r="G534" s="68" t="str">
        <f>IF(AND([8]Mides!H525&gt;=1,[8]Mides!H525&lt;=14),"X"," ")</f>
        <v xml:space="preserve"> </v>
      </c>
      <c r="H534" s="68" t="str">
        <f>IF(AND([8]Mides!H525&gt;=14,[8]Mides!H525&lt;=30),"X"," ")</f>
        <v xml:space="preserve"> </v>
      </c>
      <c r="I534" s="68" t="str">
        <f>IF(AND([8]Mides!H525&gt;=31,[8]Mides!H525&lt;=60),"X","  ")</f>
        <v xml:space="preserve">  </v>
      </c>
      <c r="J534" s="68" t="str">
        <f>IF([8]Mides!H525&gt;60,"X", "  ")</f>
        <v>X</v>
      </c>
      <c r="K534" s="70">
        <f>[8]Mides!N525</f>
        <v>0</v>
      </c>
      <c r="L534" s="70">
        <f>[8]Mides!K525</f>
        <v>0</v>
      </c>
      <c r="M534" s="70">
        <f>[8]Mides!L525</f>
        <v>0</v>
      </c>
      <c r="N534" s="70" t="str">
        <f>[8]Mides!M525</f>
        <v>x</v>
      </c>
      <c r="O534" s="70">
        <f t="shared" si="8"/>
        <v>0</v>
      </c>
      <c r="P534" s="70" t="str">
        <f>[8]Mides!R525</f>
        <v>Guatemala</v>
      </c>
      <c r="Q534" s="70" t="str">
        <f>[8]Mides!S525</f>
        <v>Guatemala</v>
      </c>
      <c r="R534" s="10"/>
      <c r="S534" s="10"/>
      <c r="T534" s="10"/>
      <c r="U534" s="10"/>
      <c r="V534" s="10"/>
      <c r="W534" s="10"/>
      <c r="X534" s="10"/>
      <c r="Y534" s="10"/>
    </row>
    <row r="535" spans="2:25" x14ac:dyDescent="0.3">
      <c r="B535" s="66" t="str">
        <f>[8]Mides!E526</f>
        <v>Francisco</v>
      </c>
      <c r="C535" s="67" t="str">
        <f>[8]Mides!D526</f>
        <v>Oxlaj</v>
      </c>
      <c r="D535" s="68" t="str">
        <f>IF([8]Mides!F526=1,"X"," ")</f>
        <v xml:space="preserve"> </v>
      </c>
      <c r="E535" s="68" t="str">
        <f>IF([8]Mides!F526=2,"X"," ")</f>
        <v>X</v>
      </c>
      <c r="F535" s="69">
        <f>[8]Mides!B526</f>
        <v>2866828770922</v>
      </c>
      <c r="G535" s="68" t="str">
        <f>IF(AND([8]Mides!H526&gt;=1,[8]Mides!H526&lt;=14),"X"," ")</f>
        <v xml:space="preserve"> </v>
      </c>
      <c r="H535" s="68" t="str">
        <f>IF(AND([8]Mides!H526&gt;=14,[8]Mides!H526&lt;=30),"X"," ")</f>
        <v xml:space="preserve"> </v>
      </c>
      <c r="I535" s="68" t="str">
        <f>IF(AND([8]Mides!H526&gt;=31,[8]Mides!H526&lt;=60),"X","  ")</f>
        <v xml:space="preserve">  </v>
      </c>
      <c r="J535" s="68" t="str">
        <f>IF([8]Mides!H526&gt;60,"X", "  ")</f>
        <v>X</v>
      </c>
      <c r="K535" s="70">
        <f>[8]Mides!N526</f>
        <v>0</v>
      </c>
      <c r="L535" s="70">
        <f>[8]Mides!K526</f>
        <v>0</v>
      </c>
      <c r="M535" s="70">
        <f>[8]Mides!L526</f>
        <v>0</v>
      </c>
      <c r="N535" s="70" t="str">
        <f>[8]Mides!M526</f>
        <v>x</v>
      </c>
      <c r="O535" s="70">
        <f t="shared" si="8"/>
        <v>0</v>
      </c>
      <c r="P535" s="70" t="str">
        <f>[8]Mides!R526</f>
        <v>Guatemala</v>
      </c>
      <c r="Q535" s="70" t="str">
        <f>[8]Mides!S526</f>
        <v>Guatemala</v>
      </c>
      <c r="R535" s="10"/>
      <c r="S535" s="10"/>
      <c r="T535" s="10"/>
      <c r="U535" s="10"/>
      <c r="V535" s="10"/>
      <c r="W535" s="10"/>
      <c r="X535" s="10"/>
      <c r="Y535" s="10"/>
    </row>
    <row r="536" spans="2:25" x14ac:dyDescent="0.3">
      <c r="B536" s="66" t="str">
        <f>[8]Mides!E527</f>
        <v xml:space="preserve">Pablo </v>
      </c>
      <c r="C536" s="67" t="str">
        <f>[8]Mides!D527</f>
        <v>Mendez</v>
      </c>
      <c r="D536" s="68" t="str">
        <f>IF([8]Mides!F527=1,"X"," ")</f>
        <v xml:space="preserve"> </v>
      </c>
      <c r="E536" s="68" t="str">
        <f>IF([8]Mides!F527=2,"X"," ")</f>
        <v>X</v>
      </c>
      <c r="F536" s="69" t="str">
        <f>[8]Mides!B527</f>
        <v>menor de edad</v>
      </c>
      <c r="G536" s="68" t="str">
        <f>IF(AND([8]Mides!H527&gt;=1,[8]Mides!H527&lt;=14),"X"," ")</f>
        <v xml:space="preserve"> </v>
      </c>
      <c r="H536" s="68" t="str">
        <f>IF(AND([8]Mides!H527&gt;=14,[8]Mides!H527&lt;=30),"X"," ")</f>
        <v xml:space="preserve"> </v>
      </c>
      <c r="I536" s="68" t="str">
        <f>IF(AND([8]Mides!H527&gt;=31,[8]Mides!H527&lt;=60),"X","  ")</f>
        <v xml:space="preserve">  </v>
      </c>
      <c r="J536" s="68" t="str">
        <f>IF([8]Mides!H527&gt;60,"X", "  ")</f>
        <v>X</v>
      </c>
      <c r="K536" s="70">
        <f>[8]Mides!N527</f>
        <v>0</v>
      </c>
      <c r="L536" s="70">
        <f>[8]Mides!K527</f>
        <v>0</v>
      </c>
      <c r="M536" s="70">
        <f>[8]Mides!L527</f>
        <v>0</v>
      </c>
      <c r="N536" s="70" t="str">
        <f>[8]Mides!M527</f>
        <v>x</v>
      </c>
      <c r="O536" s="70">
        <f t="shared" si="8"/>
        <v>0</v>
      </c>
      <c r="P536" s="70" t="str">
        <f>[8]Mides!R527</f>
        <v>Guatemala</v>
      </c>
      <c r="Q536" s="70" t="str">
        <f>[8]Mides!S527</f>
        <v>Guatemala</v>
      </c>
      <c r="R536" s="10"/>
      <c r="S536" s="10"/>
      <c r="T536" s="10"/>
      <c r="U536" s="10"/>
      <c r="V536" s="10"/>
      <c r="W536" s="10"/>
      <c r="X536" s="10"/>
      <c r="Y536" s="10"/>
    </row>
    <row r="537" spans="2:25" x14ac:dyDescent="0.3">
      <c r="B537" s="66" t="str">
        <f>[8]Mides!E528</f>
        <v>Martin</v>
      </c>
      <c r="C537" s="67" t="str">
        <f>[8]Mides!D528</f>
        <v>Cheley</v>
      </c>
      <c r="D537" s="68" t="str">
        <f>IF([8]Mides!F528=1,"X"," ")</f>
        <v xml:space="preserve"> </v>
      </c>
      <c r="E537" s="68" t="str">
        <f>IF([8]Mides!F528=2,"X"," ")</f>
        <v>X</v>
      </c>
      <c r="F537" s="69">
        <f>[8]Mides!B528</f>
        <v>2332813040110</v>
      </c>
      <c r="G537" s="68" t="str">
        <f>IF(AND([8]Mides!H528&gt;=1,[8]Mides!H528&lt;=14),"X"," ")</f>
        <v xml:space="preserve"> </v>
      </c>
      <c r="H537" s="68" t="str">
        <f>IF(AND([8]Mides!H528&gt;=14,[8]Mides!H528&lt;=30),"X"," ")</f>
        <v xml:space="preserve"> </v>
      </c>
      <c r="I537" s="68" t="str">
        <f>IF(AND([8]Mides!H528&gt;=31,[8]Mides!H528&lt;=60),"X","  ")</f>
        <v>X</v>
      </c>
      <c r="J537" s="68" t="str">
        <f>IF([8]Mides!H528&gt;60,"X", "  ")</f>
        <v xml:space="preserve">  </v>
      </c>
      <c r="K537" s="70">
        <f>[8]Mides!N528</f>
        <v>0</v>
      </c>
      <c r="L537" s="70">
        <f>[8]Mides!K528</f>
        <v>0</v>
      </c>
      <c r="M537" s="70">
        <f>[8]Mides!L528</f>
        <v>0</v>
      </c>
      <c r="N537" s="70" t="str">
        <f>[8]Mides!M528</f>
        <v>x</v>
      </c>
      <c r="O537" s="70">
        <f t="shared" si="8"/>
        <v>0</v>
      </c>
      <c r="P537" s="70" t="str">
        <f>[8]Mides!R528</f>
        <v>Guatemala</v>
      </c>
      <c r="Q537" s="70" t="str">
        <f>[8]Mides!S528</f>
        <v>Guatemala</v>
      </c>
      <c r="R537" s="10"/>
      <c r="S537" s="10"/>
      <c r="T537" s="10"/>
      <c r="U537" s="10"/>
      <c r="V537" s="10"/>
      <c r="W537" s="10"/>
      <c r="X537" s="10"/>
      <c r="Y537" s="10"/>
    </row>
    <row r="538" spans="2:25" x14ac:dyDescent="0.3">
      <c r="B538" s="66" t="str">
        <f>[8]Mides!E529</f>
        <v>Zoila</v>
      </c>
      <c r="C538" s="67" t="str">
        <f>[8]Mides!D529</f>
        <v xml:space="preserve">Sapon </v>
      </c>
      <c r="D538" s="68" t="str">
        <f>IF([8]Mides!F529=1,"X"," ")</f>
        <v>X</v>
      </c>
      <c r="E538" s="68" t="str">
        <f>IF([8]Mides!F529=2,"X"," ")</f>
        <v xml:space="preserve"> </v>
      </c>
      <c r="F538" s="69">
        <f>[8]Mides!B529</f>
        <v>2531213370101</v>
      </c>
      <c r="G538" s="68" t="str">
        <f>IF(AND([8]Mides!H529&gt;=1,[8]Mides!H529&lt;=14),"X"," ")</f>
        <v xml:space="preserve"> </v>
      </c>
      <c r="H538" s="68" t="str">
        <f>IF(AND([8]Mides!H529&gt;=14,[8]Mides!H529&lt;=30),"X"," ")</f>
        <v xml:space="preserve"> </v>
      </c>
      <c r="I538" s="68" t="str">
        <f>IF(AND([8]Mides!H529&gt;=31,[8]Mides!H529&lt;=60),"X","  ")</f>
        <v>X</v>
      </c>
      <c r="J538" s="68" t="str">
        <f>IF([8]Mides!H529&gt;60,"X", "  ")</f>
        <v xml:space="preserve">  </v>
      </c>
      <c r="K538" s="70">
        <f>[8]Mides!N529</f>
        <v>0</v>
      </c>
      <c r="L538" s="70">
        <f>[8]Mides!K529</f>
        <v>0</v>
      </c>
      <c r="M538" s="70">
        <f>[8]Mides!L529</f>
        <v>0</v>
      </c>
      <c r="N538" s="70" t="str">
        <f>[8]Mides!M529</f>
        <v>x</v>
      </c>
      <c r="O538" s="70">
        <f t="shared" si="8"/>
        <v>0</v>
      </c>
      <c r="P538" s="70" t="str">
        <f>[8]Mides!R529</f>
        <v>Guatemala</v>
      </c>
      <c r="Q538" s="70" t="str">
        <f>[8]Mides!S529</f>
        <v>Guatemala</v>
      </c>
      <c r="R538" s="10"/>
      <c r="S538" s="10"/>
      <c r="T538" s="10"/>
      <c r="U538" s="10"/>
      <c r="V538" s="10"/>
      <c r="W538" s="10"/>
      <c r="X538" s="10"/>
      <c r="Y538" s="10"/>
    </row>
    <row r="539" spans="2:25" x14ac:dyDescent="0.3">
      <c r="B539" s="66" t="str">
        <f>[8]Mides!E530</f>
        <v>Roxana</v>
      </c>
      <c r="C539" s="67" t="str">
        <f>[8]Mides!D530</f>
        <v>Vasquez</v>
      </c>
      <c r="D539" s="68" t="str">
        <f>IF([8]Mides!F530=1,"X"," ")</f>
        <v>X</v>
      </c>
      <c r="E539" s="68" t="str">
        <f>IF([8]Mides!F530=2,"X"," ")</f>
        <v xml:space="preserve"> </v>
      </c>
      <c r="F539" s="69">
        <f>[8]Mides!B530</f>
        <v>2488095630101</v>
      </c>
      <c r="G539" s="68" t="str">
        <f>IF(AND([8]Mides!H530&gt;=1,[8]Mides!H530&lt;=14),"X"," ")</f>
        <v xml:space="preserve"> </v>
      </c>
      <c r="H539" s="68" t="str">
        <f>IF(AND([8]Mides!H530&gt;=14,[8]Mides!H530&lt;=30),"X"," ")</f>
        <v xml:space="preserve"> </v>
      </c>
      <c r="I539" s="68" t="str">
        <f>IF(AND([8]Mides!H530&gt;=31,[8]Mides!H530&lt;=60),"X","  ")</f>
        <v>X</v>
      </c>
      <c r="J539" s="68" t="str">
        <f>IF([8]Mides!H530&gt;60,"X", "  ")</f>
        <v xml:space="preserve">  </v>
      </c>
      <c r="K539" s="70">
        <f>[8]Mides!N530</f>
        <v>0</v>
      </c>
      <c r="L539" s="70">
        <f>[8]Mides!K530</f>
        <v>0</v>
      </c>
      <c r="M539" s="70">
        <f>[8]Mides!L530</f>
        <v>0</v>
      </c>
      <c r="N539" s="70" t="str">
        <f>[8]Mides!M530</f>
        <v>x</v>
      </c>
      <c r="O539" s="70">
        <f t="shared" si="8"/>
        <v>0</v>
      </c>
      <c r="P539" s="70" t="str">
        <f>[8]Mides!R530</f>
        <v>Guatemala</v>
      </c>
      <c r="Q539" s="70" t="str">
        <f>[8]Mides!S530</f>
        <v>Guatemala</v>
      </c>
      <c r="R539" s="10"/>
      <c r="S539" s="10"/>
      <c r="T539" s="10"/>
      <c r="U539" s="10"/>
      <c r="V539" s="10"/>
      <c r="W539" s="10"/>
      <c r="X539" s="10"/>
      <c r="Y539" s="10"/>
    </row>
    <row r="540" spans="2:25" x14ac:dyDescent="0.3">
      <c r="B540" s="66" t="str">
        <f>[8]Mides!E531</f>
        <v>Etimo</v>
      </c>
      <c r="C540" s="67" t="str">
        <f>[8]Mides!D531</f>
        <v>Corado</v>
      </c>
      <c r="D540" s="68" t="str">
        <f>IF([8]Mides!F531=1,"X"," ")</f>
        <v xml:space="preserve"> </v>
      </c>
      <c r="E540" s="68" t="str">
        <f>IF([8]Mides!F531=2,"X"," ")</f>
        <v>X</v>
      </c>
      <c r="F540" s="69">
        <f>[8]Mides!B531</f>
        <v>37011701481323</v>
      </c>
      <c r="G540" s="68" t="str">
        <f>IF(AND([8]Mides!H531&gt;=1,[8]Mides!H531&lt;=14),"X"," ")</f>
        <v xml:space="preserve"> </v>
      </c>
      <c r="H540" s="68" t="str">
        <f>IF(AND([8]Mides!H531&gt;=14,[8]Mides!H531&lt;=30),"X"," ")</f>
        <v xml:space="preserve"> </v>
      </c>
      <c r="I540" s="68" t="str">
        <f>IF(AND([8]Mides!H531&gt;=31,[8]Mides!H531&lt;=60),"X","  ")</f>
        <v>X</v>
      </c>
      <c r="J540" s="68" t="str">
        <f>IF([8]Mides!H531&gt;60,"X", "  ")</f>
        <v xml:space="preserve">  </v>
      </c>
      <c r="K540" s="70">
        <f>[8]Mides!N531</f>
        <v>0</v>
      </c>
      <c r="L540" s="70">
        <f>[8]Mides!K531</f>
        <v>0</v>
      </c>
      <c r="M540" s="70">
        <f>[8]Mides!L531</f>
        <v>0</v>
      </c>
      <c r="N540" s="70" t="str">
        <f>[8]Mides!M531</f>
        <v>x</v>
      </c>
      <c r="O540" s="70">
        <f t="shared" si="8"/>
        <v>0</v>
      </c>
      <c r="P540" s="70" t="str">
        <f>[8]Mides!R531</f>
        <v>Guatemala</v>
      </c>
      <c r="Q540" s="70" t="str">
        <f>[8]Mides!S531</f>
        <v>Guatemala</v>
      </c>
      <c r="R540" s="10"/>
      <c r="S540" s="10"/>
      <c r="T540" s="10"/>
      <c r="U540" s="10"/>
      <c r="V540" s="10"/>
      <c r="W540" s="10"/>
      <c r="X540" s="10"/>
      <c r="Y540" s="10"/>
    </row>
    <row r="541" spans="2:25" x14ac:dyDescent="0.3">
      <c r="B541" s="66" t="str">
        <f>[8]Mides!E532</f>
        <v>Edwin</v>
      </c>
      <c r="C541" s="67" t="str">
        <f>[8]Mides!D532</f>
        <v>Villela</v>
      </c>
      <c r="D541" s="68" t="str">
        <f>IF([8]Mides!F532=1,"X"," ")</f>
        <v xml:space="preserve"> </v>
      </c>
      <c r="E541" s="68" t="str">
        <f>IF([8]Mides!F532=2,"X"," ")</f>
        <v>X</v>
      </c>
      <c r="F541" s="69">
        <f>[8]Mides!B532</f>
        <v>1678526040101</v>
      </c>
      <c r="G541" s="68" t="str">
        <f>IF(AND([8]Mides!H532&gt;=1,[8]Mides!H532&lt;=14),"X"," ")</f>
        <v xml:space="preserve"> </v>
      </c>
      <c r="H541" s="68" t="str">
        <f>IF(AND([8]Mides!H532&gt;=14,[8]Mides!H532&lt;=30),"X"," ")</f>
        <v xml:space="preserve"> </v>
      </c>
      <c r="I541" s="68" t="str">
        <f>IF(AND([8]Mides!H532&gt;=31,[8]Mides!H532&lt;=60),"X","  ")</f>
        <v>X</v>
      </c>
      <c r="J541" s="68" t="str">
        <f>IF([8]Mides!H532&gt;60,"X", "  ")</f>
        <v xml:space="preserve">  </v>
      </c>
      <c r="K541" s="70">
        <f>[8]Mides!N532</f>
        <v>0</v>
      </c>
      <c r="L541" s="70">
        <f>[8]Mides!K532</f>
        <v>0</v>
      </c>
      <c r="M541" s="70">
        <f>[8]Mides!L532</f>
        <v>0</v>
      </c>
      <c r="N541" s="70" t="str">
        <f>[8]Mides!M532</f>
        <v>x</v>
      </c>
      <c r="O541" s="70">
        <f t="shared" si="8"/>
        <v>0</v>
      </c>
      <c r="P541" s="70" t="str">
        <f>[8]Mides!R532</f>
        <v>Guatemala</v>
      </c>
      <c r="Q541" s="70" t="str">
        <f>[8]Mides!S532</f>
        <v>Guatemala</v>
      </c>
      <c r="R541" s="10"/>
      <c r="S541" s="10"/>
      <c r="T541" s="10"/>
      <c r="U541" s="10"/>
      <c r="V541" s="10"/>
      <c r="W541" s="10"/>
      <c r="X541" s="10"/>
      <c r="Y541" s="10"/>
    </row>
    <row r="542" spans="2:25" x14ac:dyDescent="0.3">
      <c r="B542" s="66" t="str">
        <f>[8]Mides!E533</f>
        <v>Trinidad</v>
      </c>
      <c r="C542" s="67" t="str">
        <f>[8]Mides!D533</f>
        <v>Sayquiy</v>
      </c>
      <c r="D542" s="68" t="str">
        <f>IF([8]Mides!F533=1,"X"," ")</f>
        <v>X</v>
      </c>
      <c r="E542" s="68" t="str">
        <f>IF([8]Mides!F533=2,"X"," ")</f>
        <v xml:space="preserve"> </v>
      </c>
      <c r="F542" s="69">
        <f>[8]Mides!B533</f>
        <v>2515192790110</v>
      </c>
      <c r="G542" s="68" t="str">
        <f>IF(AND([8]Mides!H533&gt;=1,[8]Mides!H533&lt;=14),"X"," ")</f>
        <v xml:space="preserve"> </v>
      </c>
      <c r="H542" s="68" t="str">
        <f>IF(AND([8]Mides!H533&gt;=14,[8]Mides!H533&lt;=30),"X"," ")</f>
        <v xml:space="preserve"> </v>
      </c>
      <c r="I542" s="68" t="str">
        <f>IF(AND([8]Mides!H533&gt;=31,[8]Mides!H533&lt;=60),"X","  ")</f>
        <v xml:space="preserve">  </v>
      </c>
      <c r="J542" s="68" t="str">
        <f>IF([8]Mides!H533&gt;60,"X", "  ")</f>
        <v>X</v>
      </c>
      <c r="K542" s="70">
        <f>[8]Mides!N533</f>
        <v>0</v>
      </c>
      <c r="L542" s="70">
        <f>[8]Mides!K533</f>
        <v>0</v>
      </c>
      <c r="M542" s="70">
        <f>[8]Mides!L533</f>
        <v>0</v>
      </c>
      <c r="N542" s="70" t="str">
        <f>[8]Mides!M533</f>
        <v>x</v>
      </c>
      <c r="O542" s="70">
        <f t="shared" si="8"/>
        <v>0</v>
      </c>
      <c r="P542" s="70" t="str">
        <f>[8]Mides!R533</f>
        <v>Guatemala</v>
      </c>
      <c r="Q542" s="70" t="str">
        <f>[8]Mides!S533</f>
        <v>Guatemala</v>
      </c>
      <c r="R542" s="10"/>
      <c r="S542" s="10"/>
      <c r="T542" s="10"/>
      <c r="U542" s="10"/>
      <c r="V542" s="10"/>
      <c r="W542" s="10"/>
      <c r="X542" s="10"/>
      <c r="Y542" s="10"/>
    </row>
    <row r="543" spans="2:25" x14ac:dyDescent="0.3">
      <c r="B543" s="66" t="str">
        <f>[8]Mides!E534</f>
        <v>Estephani</v>
      </c>
      <c r="C543" s="67" t="str">
        <f>[8]Mides!D534</f>
        <v xml:space="preserve">Cano </v>
      </c>
      <c r="D543" s="68" t="str">
        <f>IF([8]Mides!F534=1,"X"," ")</f>
        <v>X</v>
      </c>
      <c r="E543" s="68" t="str">
        <f>IF([8]Mides!F534=2,"X"," ")</f>
        <v xml:space="preserve"> </v>
      </c>
      <c r="F543" s="69">
        <f>[8]Mides!B534</f>
        <v>2994197620101</v>
      </c>
      <c r="G543" s="68" t="str">
        <f>IF(AND([8]Mides!H534&gt;=1,[8]Mides!H534&lt;=14),"X"," ")</f>
        <v xml:space="preserve"> </v>
      </c>
      <c r="H543" s="68" t="str">
        <f>IF(AND([8]Mides!H534&gt;=14,[8]Mides!H534&lt;=30),"X"," ")</f>
        <v>X</v>
      </c>
      <c r="I543" s="68" t="str">
        <f>IF(AND([8]Mides!H534&gt;=31,[8]Mides!H534&lt;=60),"X","  ")</f>
        <v xml:space="preserve">  </v>
      </c>
      <c r="J543" s="68" t="str">
        <f>IF([8]Mides!H534&gt;60,"X", "  ")</f>
        <v xml:space="preserve">  </v>
      </c>
      <c r="K543" s="70">
        <f>[8]Mides!N534</f>
        <v>0</v>
      </c>
      <c r="L543" s="70">
        <f>[8]Mides!K534</f>
        <v>0</v>
      </c>
      <c r="M543" s="70">
        <f>[8]Mides!L534</f>
        <v>0</v>
      </c>
      <c r="N543" s="70" t="str">
        <f>[8]Mides!M534</f>
        <v>x</v>
      </c>
      <c r="O543" s="70">
        <f t="shared" si="8"/>
        <v>0</v>
      </c>
      <c r="P543" s="70" t="str">
        <f>[8]Mides!R534</f>
        <v>Guatemala</v>
      </c>
      <c r="Q543" s="70" t="str">
        <f>[8]Mides!S534</f>
        <v>Guatemala</v>
      </c>
      <c r="R543" s="10"/>
      <c r="S543" s="10"/>
      <c r="T543" s="10"/>
      <c r="U543" s="10"/>
      <c r="V543" s="10"/>
      <c r="W543" s="10"/>
      <c r="X543" s="10"/>
      <c r="Y543" s="10"/>
    </row>
    <row r="544" spans="2:25" x14ac:dyDescent="0.3">
      <c r="B544" s="66" t="str">
        <f>[8]Mides!E535</f>
        <v>Martin</v>
      </c>
      <c r="C544" s="67" t="str">
        <f>[8]Mides!D535</f>
        <v>Patzan</v>
      </c>
      <c r="D544" s="68" t="str">
        <f>IF([8]Mides!F535=1,"X"," ")</f>
        <v xml:space="preserve"> </v>
      </c>
      <c r="E544" s="68" t="str">
        <f>IF([8]Mides!F535=2,"X"," ")</f>
        <v>X</v>
      </c>
      <c r="F544" s="69">
        <f>[8]Mides!B535</f>
        <v>2332813040110</v>
      </c>
      <c r="G544" s="68" t="str">
        <f>IF(AND([8]Mides!H535&gt;=1,[8]Mides!H535&lt;=14),"X"," ")</f>
        <v xml:space="preserve"> </v>
      </c>
      <c r="H544" s="68" t="str">
        <f>IF(AND([8]Mides!H535&gt;=14,[8]Mides!H535&lt;=30),"X"," ")</f>
        <v xml:space="preserve"> </v>
      </c>
      <c r="I544" s="68" t="str">
        <f>IF(AND([8]Mides!H535&gt;=31,[8]Mides!H535&lt;=60),"X","  ")</f>
        <v>X</v>
      </c>
      <c r="J544" s="68" t="str">
        <f>IF([8]Mides!H535&gt;60,"X", "  ")</f>
        <v xml:space="preserve">  </v>
      </c>
      <c r="K544" s="70">
        <f>[8]Mides!N535</f>
        <v>0</v>
      </c>
      <c r="L544" s="70">
        <f>[8]Mides!K535</f>
        <v>0</v>
      </c>
      <c r="M544" s="70">
        <f>[8]Mides!L535</f>
        <v>0</v>
      </c>
      <c r="N544" s="70" t="str">
        <f>[8]Mides!M535</f>
        <v>x</v>
      </c>
      <c r="O544" s="70">
        <f t="shared" si="8"/>
        <v>0</v>
      </c>
      <c r="P544" s="70" t="str">
        <f>[8]Mides!R535</f>
        <v>Guatemala</v>
      </c>
      <c r="Q544" s="70" t="str">
        <f>[8]Mides!S535</f>
        <v>Guatemala</v>
      </c>
      <c r="R544" s="10"/>
      <c r="S544" s="10"/>
      <c r="T544" s="10"/>
      <c r="U544" s="10"/>
      <c r="V544" s="10"/>
      <c r="W544" s="10"/>
      <c r="X544" s="10"/>
      <c r="Y544" s="10"/>
    </row>
    <row r="545" spans="2:25" x14ac:dyDescent="0.3">
      <c r="B545" s="66" t="str">
        <f>[8]Mides!E536</f>
        <v>Rosario</v>
      </c>
      <c r="C545" s="67" t="str">
        <f>[8]Mides!D536</f>
        <v>Andrino</v>
      </c>
      <c r="D545" s="68" t="str">
        <f>IF([8]Mides!F536=1,"X"," ")</f>
        <v>X</v>
      </c>
      <c r="E545" s="68" t="str">
        <f>IF([8]Mides!F536=2,"X"," ")</f>
        <v xml:space="preserve"> </v>
      </c>
      <c r="F545" s="69">
        <f>[8]Mides!B536</f>
        <v>1662198860101</v>
      </c>
      <c r="G545" s="68" t="str">
        <f>IF(AND([8]Mides!H536&gt;=1,[8]Mides!H536&lt;=14),"X"," ")</f>
        <v xml:space="preserve"> </v>
      </c>
      <c r="H545" s="68" t="str">
        <f>IF(AND([8]Mides!H536&gt;=14,[8]Mides!H536&lt;=30),"X"," ")</f>
        <v xml:space="preserve"> </v>
      </c>
      <c r="I545" s="68" t="str">
        <f>IF(AND([8]Mides!H536&gt;=31,[8]Mides!H536&lt;=60),"X","  ")</f>
        <v xml:space="preserve">  </v>
      </c>
      <c r="J545" s="68" t="str">
        <f>IF([8]Mides!H536&gt;60,"X", "  ")</f>
        <v>X</v>
      </c>
      <c r="K545" s="70">
        <f>[8]Mides!N536</f>
        <v>0</v>
      </c>
      <c r="L545" s="70">
        <f>[8]Mides!K536</f>
        <v>0</v>
      </c>
      <c r="M545" s="70">
        <f>[8]Mides!L536</f>
        <v>0</v>
      </c>
      <c r="N545" s="70" t="str">
        <f>[8]Mides!M536</f>
        <v>x</v>
      </c>
      <c r="O545" s="70">
        <f t="shared" si="8"/>
        <v>0</v>
      </c>
      <c r="P545" s="70" t="str">
        <f>[8]Mides!R536</f>
        <v>Guatemala</v>
      </c>
      <c r="Q545" s="70" t="str">
        <f>[8]Mides!S536</f>
        <v>Guatemala</v>
      </c>
      <c r="R545" s="10"/>
      <c r="S545" s="10"/>
      <c r="T545" s="10"/>
      <c r="U545" s="10"/>
      <c r="V545" s="10"/>
      <c r="W545" s="10"/>
      <c r="X545" s="10"/>
      <c r="Y545" s="10"/>
    </row>
    <row r="546" spans="2:25" x14ac:dyDescent="0.3">
      <c r="B546" s="66" t="str">
        <f>[8]Mides!E537</f>
        <v>Irene</v>
      </c>
      <c r="C546" s="67" t="str">
        <f>[8]Mides!D537</f>
        <v>Gordillo</v>
      </c>
      <c r="D546" s="68" t="str">
        <f>IF([8]Mides!F537=1,"X"," ")</f>
        <v>X</v>
      </c>
      <c r="E546" s="68" t="str">
        <f>IF([8]Mides!F537=2,"X"," ")</f>
        <v xml:space="preserve"> </v>
      </c>
      <c r="F546" s="69">
        <f>[8]Mides!B537</f>
        <v>2441112351301</v>
      </c>
      <c r="G546" s="68" t="str">
        <f>IF(AND([8]Mides!H537&gt;=1,[8]Mides!H537&lt;=14),"X"," ")</f>
        <v xml:space="preserve"> </v>
      </c>
      <c r="H546" s="68" t="str">
        <f>IF(AND([8]Mides!H537&gt;=14,[8]Mides!H537&lt;=30),"X"," ")</f>
        <v xml:space="preserve"> </v>
      </c>
      <c r="I546" s="68" t="str">
        <f>IF(AND([8]Mides!H537&gt;=31,[8]Mides!H537&lt;=60),"X","  ")</f>
        <v>X</v>
      </c>
      <c r="J546" s="68" t="str">
        <f>IF([8]Mides!H537&gt;60,"X", "  ")</f>
        <v xml:space="preserve">  </v>
      </c>
      <c r="K546" s="70">
        <f>[8]Mides!N537</f>
        <v>0</v>
      </c>
      <c r="L546" s="70">
        <f>[8]Mides!K537</f>
        <v>0</v>
      </c>
      <c r="M546" s="70">
        <f>[8]Mides!L537</f>
        <v>0</v>
      </c>
      <c r="N546" s="70" t="str">
        <f>[8]Mides!M537</f>
        <v>x</v>
      </c>
      <c r="O546" s="70">
        <f t="shared" si="8"/>
        <v>0</v>
      </c>
      <c r="P546" s="70" t="str">
        <f>[8]Mides!R537</f>
        <v>Guatemala</v>
      </c>
      <c r="Q546" s="70" t="str">
        <f>[8]Mides!S537</f>
        <v>Guatemala</v>
      </c>
      <c r="R546" s="10"/>
      <c r="S546" s="10"/>
      <c r="T546" s="10"/>
      <c r="U546" s="10"/>
      <c r="V546" s="10"/>
      <c r="W546" s="10"/>
      <c r="X546" s="10"/>
      <c r="Y546" s="10"/>
    </row>
    <row r="547" spans="2:25" x14ac:dyDescent="0.3">
      <c r="B547" s="66" t="str">
        <f>[8]Mides!E538</f>
        <v>Raquel</v>
      </c>
      <c r="C547" s="67" t="str">
        <f>[8]Mides!D538</f>
        <v>De Cruz</v>
      </c>
      <c r="D547" s="68" t="str">
        <f>IF([8]Mides!F538=1,"X"," ")</f>
        <v>X</v>
      </c>
      <c r="E547" s="68" t="str">
        <f>IF([8]Mides!F538=2,"X"," ")</f>
        <v xml:space="preserve"> </v>
      </c>
      <c r="F547" s="69">
        <f>[8]Mides!B538</f>
        <v>1887089280101</v>
      </c>
      <c r="G547" s="68" t="str">
        <f>IF(AND([8]Mides!H538&gt;=1,[8]Mides!H538&lt;=14),"X"," ")</f>
        <v xml:space="preserve"> </v>
      </c>
      <c r="H547" s="68" t="str">
        <f>IF(AND([8]Mides!H538&gt;=14,[8]Mides!H538&lt;=30),"X"," ")</f>
        <v xml:space="preserve"> </v>
      </c>
      <c r="I547" s="68" t="str">
        <f>IF(AND([8]Mides!H538&gt;=31,[8]Mides!H538&lt;=60),"X","  ")</f>
        <v>X</v>
      </c>
      <c r="J547" s="68" t="str">
        <f>IF([8]Mides!H538&gt;60,"X", "  ")</f>
        <v xml:space="preserve">  </v>
      </c>
      <c r="K547" s="70">
        <f>[8]Mides!N538</f>
        <v>0</v>
      </c>
      <c r="L547" s="70">
        <f>[8]Mides!K538</f>
        <v>0</v>
      </c>
      <c r="M547" s="70">
        <f>[8]Mides!L538</f>
        <v>0</v>
      </c>
      <c r="N547" s="70" t="str">
        <f>[8]Mides!M538</f>
        <v>x</v>
      </c>
      <c r="O547" s="70">
        <f t="shared" si="8"/>
        <v>0</v>
      </c>
      <c r="P547" s="70" t="str">
        <f>[8]Mides!R538</f>
        <v>Guatemala</v>
      </c>
      <c r="Q547" s="70" t="str">
        <f>[8]Mides!S538</f>
        <v>Guatemala</v>
      </c>
      <c r="R547" s="10"/>
      <c r="S547" s="10"/>
      <c r="T547" s="10"/>
      <c r="U547" s="10"/>
      <c r="V547" s="10"/>
      <c r="W547" s="10"/>
      <c r="X547" s="10"/>
      <c r="Y547" s="10"/>
    </row>
    <row r="548" spans="2:25" x14ac:dyDescent="0.3">
      <c r="B548" s="66" t="str">
        <f>[8]Mides!E539</f>
        <v>Juan</v>
      </c>
      <c r="C548" s="67" t="str">
        <f>[8]Mides!D539</f>
        <v xml:space="preserve">Carias </v>
      </c>
      <c r="D548" s="68" t="str">
        <f>IF([8]Mides!F539=1,"X"," ")</f>
        <v xml:space="preserve"> </v>
      </c>
      <c r="E548" s="68" t="str">
        <f>IF([8]Mides!F539=2,"X"," ")</f>
        <v>X</v>
      </c>
      <c r="F548" s="69" t="str">
        <f>[8]Mides!B539</f>
        <v>menor de edad</v>
      </c>
      <c r="G548" s="68" t="str">
        <f>IF(AND([8]Mides!H539&gt;=1,[8]Mides!H539&lt;=14),"X"," ")</f>
        <v xml:space="preserve"> </v>
      </c>
      <c r="H548" s="68" t="str">
        <f>IF(AND([8]Mides!H539&gt;=14,[8]Mides!H539&lt;=30),"X"," ")</f>
        <v>X</v>
      </c>
      <c r="I548" s="68" t="str">
        <f>IF(AND([8]Mides!H539&gt;=31,[8]Mides!H539&lt;=60),"X","  ")</f>
        <v xml:space="preserve">  </v>
      </c>
      <c r="J548" s="68" t="str">
        <f>IF([8]Mides!H539&gt;60,"X", "  ")</f>
        <v xml:space="preserve">  </v>
      </c>
      <c r="K548" s="70">
        <f>[8]Mides!N539</f>
        <v>0</v>
      </c>
      <c r="L548" s="70">
        <f>[8]Mides!K539</f>
        <v>0</v>
      </c>
      <c r="M548" s="70">
        <f>[8]Mides!L539</f>
        <v>0</v>
      </c>
      <c r="N548" s="70" t="str">
        <f>[8]Mides!M539</f>
        <v>x</v>
      </c>
      <c r="O548" s="70">
        <f t="shared" si="8"/>
        <v>0</v>
      </c>
      <c r="P548" s="70" t="str">
        <f>[8]Mides!R539</f>
        <v>Guatemala</v>
      </c>
      <c r="Q548" s="70" t="str">
        <f>[8]Mides!S539</f>
        <v>Guatemala</v>
      </c>
      <c r="R548" s="10"/>
      <c r="S548" s="10"/>
      <c r="T548" s="10"/>
      <c r="U548" s="10"/>
      <c r="V548" s="10"/>
      <c r="W548" s="10"/>
      <c r="X548" s="10"/>
      <c r="Y548" s="10"/>
    </row>
    <row r="549" spans="2:25" x14ac:dyDescent="0.3">
      <c r="B549" s="66" t="str">
        <f>[8]Mides!E540</f>
        <v>Diana</v>
      </c>
      <c r="C549" s="67" t="str">
        <f>[8]Mides!D540</f>
        <v>Herrera</v>
      </c>
      <c r="D549" s="68" t="str">
        <f>IF([8]Mides!F540=1,"X"," ")</f>
        <v>X</v>
      </c>
      <c r="E549" s="68" t="str">
        <f>IF([8]Mides!F540=2,"X"," ")</f>
        <v xml:space="preserve"> </v>
      </c>
      <c r="F549" s="69" t="str">
        <f>[8]Mides!B540</f>
        <v>menor de edad</v>
      </c>
      <c r="G549" s="68" t="str">
        <f>IF(AND([8]Mides!H540&gt;=1,[8]Mides!H540&lt;=14),"X"," ")</f>
        <v>X</v>
      </c>
      <c r="H549" s="68" t="str">
        <f>IF(AND([8]Mides!H540&gt;=14,[8]Mides!H540&lt;=30),"X"," ")</f>
        <v>X</v>
      </c>
      <c r="I549" s="68" t="str">
        <f>IF(AND([8]Mides!H540&gt;=31,[8]Mides!H540&lt;=60),"X","  ")</f>
        <v xml:space="preserve">  </v>
      </c>
      <c r="J549" s="68" t="str">
        <f>IF([8]Mides!H540&gt;60,"X", "  ")</f>
        <v xml:space="preserve">  </v>
      </c>
      <c r="K549" s="70">
        <f>[8]Mides!N540</f>
        <v>0</v>
      </c>
      <c r="L549" s="70">
        <f>[8]Mides!K540</f>
        <v>0</v>
      </c>
      <c r="M549" s="70">
        <f>[8]Mides!L540</f>
        <v>0</v>
      </c>
      <c r="N549" s="70" t="str">
        <f>[8]Mides!M540</f>
        <v>x</v>
      </c>
      <c r="O549" s="70">
        <f t="shared" si="8"/>
        <v>0</v>
      </c>
      <c r="P549" s="70" t="str">
        <f>[8]Mides!R540</f>
        <v>Guatemala</v>
      </c>
      <c r="Q549" s="70" t="str">
        <f>[8]Mides!S540</f>
        <v>Guatemala</v>
      </c>
      <c r="R549" s="10"/>
      <c r="S549" s="10"/>
      <c r="T549" s="10"/>
      <c r="U549" s="10"/>
      <c r="V549" s="10"/>
      <c r="W549" s="10"/>
      <c r="X549" s="10"/>
      <c r="Y549" s="10"/>
    </row>
    <row r="550" spans="2:25" x14ac:dyDescent="0.3">
      <c r="B550" s="66" t="str">
        <f>[8]Mides!E541</f>
        <v>Karla</v>
      </c>
      <c r="C550" s="67" t="str">
        <f>[8]Mides!D541</f>
        <v>De Paz</v>
      </c>
      <c r="D550" s="68" t="str">
        <f>IF([8]Mides!F541=1,"X"," ")</f>
        <v>X</v>
      </c>
      <c r="E550" s="68" t="str">
        <f>IF([8]Mides!F541=2,"X"," ")</f>
        <v xml:space="preserve"> </v>
      </c>
      <c r="F550" s="69" t="str">
        <f>[8]Mides!B541</f>
        <v>menor de edad</v>
      </c>
      <c r="G550" s="68" t="str">
        <f>IF(AND([8]Mides!H541&gt;=1,[8]Mides!H541&lt;=14),"X"," ")</f>
        <v>X</v>
      </c>
      <c r="H550" s="68" t="str">
        <f>IF(AND([8]Mides!H541&gt;=14,[8]Mides!H541&lt;=30),"X"," ")</f>
        <v>X</v>
      </c>
      <c r="I550" s="68" t="str">
        <f>IF(AND([8]Mides!H541&gt;=31,[8]Mides!H541&lt;=60),"X","  ")</f>
        <v xml:space="preserve">  </v>
      </c>
      <c r="J550" s="68" t="str">
        <f>IF([8]Mides!H541&gt;60,"X", "  ")</f>
        <v xml:space="preserve">  </v>
      </c>
      <c r="K550" s="70">
        <f>[8]Mides!N541</f>
        <v>0</v>
      </c>
      <c r="L550" s="70">
        <f>[8]Mides!K541</f>
        <v>0</v>
      </c>
      <c r="M550" s="70">
        <f>[8]Mides!L541</f>
        <v>0</v>
      </c>
      <c r="N550" s="70" t="str">
        <f>[8]Mides!M541</f>
        <v>x</v>
      </c>
      <c r="O550" s="70">
        <f t="shared" si="8"/>
        <v>0</v>
      </c>
      <c r="P550" s="70" t="str">
        <f>[8]Mides!R541</f>
        <v>Guatemala</v>
      </c>
      <c r="Q550" s="70" t="str">
        <f>[8]Mides!S541</f>
        <v>Guatemala</v>
      </c>
      <c r="R550" s="10"/>
      <c r="S550" s="10"/>
      <c r="T550" s="10"/>
      <c r="U550" s="10"/>
      <c r="V550" s="10"/>
      <c r="W550" s="10"/>
      <c r="X550" s="10"/>
      <c r="Y550" s="10"/>
    </row>
    <row r="551" spans="2:25" x14ac:dyDescent="0.3">
      <c r="B551" s="66" t="str">
        <f>[8]Mides!E542</f>
        <v>Doris</v>
      </c>
      <c r="C551" s="67" t="str">
        <f>[8]Mides!D542</f>
        <v>Santos</v>
      </c>
      <c r="D551" s="68" t="str">
        <f>IF([8]Mides!F542=1,"X"," ")</f>
        <v>X</v>
      </c>
      <c r="E551" s="68" t="str">
        <f>IF([8]Mides!F542=2,"X"," ")</f>
        <v xml:space="preserve"> </v>
      </c>
      <c r="F551" s="69" t="str">
        <f>[8]Mides!B542</f>
        <v>menor de edad</v>
      </c>
      <c r="G551" s="68" t="str">
        <f>IF(AND([8]Mides!H542&gt;=1,[8]Mides!H542&lt;=14),"X"," ")</f>
        <v>X</v>
      </c>
      <c r="H551" s="68" t="str">
        <f>IF(AND([8]Mides!H542&gt;=14,[8]Mides!H542&lt;=30),"X"," ")</f>
        <v>X</v>
      </c>
      <c r="I551" s="68" t="str">
        <f>IF(AND([8]Mides!H542&gt;=31,[8]Mides!H542&lt;=60),"X","  ")</f>
        <v xml:space="preserve">  </v>
      </c>
      <c r="J551" s="68" t="str">
        <f>IF([8]Mides!H542&gt;60,"X", "  ")</f>
        <v xml:space="preserve">  </v>
      </c>
      <c r="K551" s="70">
        <f>[8]Mides!N542</f>
        <v>0</v>
      </c>
      <c r="L551" s="70">
        <f>[8]Mides!K542</f>
        <v>0</v>
      </c>
      <c r="M551" s="70">
        <f>[8]Mides!L542</f>
        <v>0</v>
      </c>
      <c r="N551" s="70" t="str">
        <f>[8]Mides!M542</f>
        <v>x</v>
      </c>
      <c r="O551" s="70">
        <f t="shared" si="8"/>
        <v>0</v>
      </c>
      <c r="P551" s="70" t="str">
        <f>[8]Mides!R542</f>
        <v>Guatemala</v>
      </c>
      <c r="Q551" s="70" t="str">
        <f>[8]Mides!S542</f>
        <v>Guatemala</v>
      </c>
      <c r="R551" s="10"/>
      <c r="S551" s="10"/>
      <c r="T551" s="10"/>
      <c r="U551" s="10"/>
      <c r="V551" s="10"/>
      <c r="W551" s="10"/>
      <c r="X551" s="10"/>
      <c r="Y551" s="10"/>
    </row>
    <row r="552" spans="2:25" x14ac:dyDescent="0.3">
      <c r="B552" s="66" t="str">
        <f>[8]Mides!E543</f>
        <v>Edgar</v>
      </c>
      <c r="C552" s="67" t="str">
        <f>[8]Mides!D543</f>
        <v>Vazquez</v>
      </c>
      <c r="D552" s="68" t="str">
        <f>IF([8]Mides!F543=1,"X"," ")</f>
        <v xml:space="preserve"> </v>
      </c>
      <c r="E552" s="68" t="str">
        <f>IF([8]Mides!F543=2,"X"," ")</f>
        <v>X</v>
      </c>
      <c r="F552" s="69" t="str">
        <f>[8]Mides!B543</f>
        <v>menor de edad</v>
      </c>
      <c r="G552" s="68" t="str">
        <f>IF(AND([8]Mides!H543&gt;=1,[8]Mides!H543&lt;=14),"X"," ")</f>
        <v xml:space="preserve"> </v>
      </c>
      <c r="H552" s="68" t="str">
        <f>IF(AND([8]Mides!H543&gt;=14,[8]Mides!H543&lt;=30),"X"," ")</f>
        <v>X</v>
      </c>
      <c r="I552" s="68" t="str">
        <f>IF(AND([8]Mides!H543&gt;=31,[8]Mides!H543&lt;=60),"X","  ")</f>
        <v xml:space="preserve">  </v>
      </c>
      <c r="J552" s="68" t="str">
        <f>IF([8]Mides!H543&gt;60,"X", "  ")</f>
        <v xml:space="preserve">  </v>
      </c>
      <c r="K552" s="70">
        <f>[8]Mides!N543</f>
        <v>0</v>
      </c>
      <c r="L552" s="70">
        <f>[8]Mides!K543</f>
        <v>0</v>
      </c>
      <c r="M552" s="70">
        <f>[8]Mides!L543</f>
        <v>0</v>
      </c>
      <c r="N552" s="70" t="str">
        <f>[8]Mides!M543</f>
        <v>x</v>
      </c>
      <c r="O552" s="70">
        <f t="shared" si="8"/>
        <v>0</v>
      </c>
      <c r="P552" s="70" t="str">
        <f>[8]Mides!R543</f>
        <v>Guatemala</v>
      </c>
      <c r="Q552" s="70" t="str">
        <f>[8]Mides!S543</f>
        <v>Guatemala</v>
      </c>
      <c r="R552" s="10"/>
      <c r="S552" s="10"/>
      <c r="T552" s="10"/>
      <c r="U552" s="10"/>
      <c r="V552" s="10"/>
      <c r="W552" s="10"/>
      <c r="X552" s="10"/>
      <c r="Y552" s="10"/>
    </row>
    <row r="553" spans="2:25" x14ac:dyDescent="0.3">
      <c r="B553" s="66" t="str">
        <f>[8]Mides!E544</f>
        <v>Pamela</v>
      </c>
      <c r="C553" s="67" t="str">
        <f>[8]Mides!D544</f>
        <v>Birdgirdillo</v>
      </c>
      <c r="D553" s="68" t="str">
        <f>IF([8]Mides!F544=1,"X"," ")</f>
        <v>X</v>
      </c>
      <c r="E553" s="68" t="str">
        <f>IF([8]Mides!F544=2,"X"," ")</f>
        <v xml:space="preserve"> </v>
      </c>
      <c r="F553" s="69" t="str">
        <f>[8]Mides!B544</f>
        <v>menor de edad</v>
      </c>
      <c r="G553" s="68" t="str">
        <f>IF(AND([8]Mides!H544&gt;=1,[8]Mides!H544&lt;=14),"X"," ")</f>
        <v>X</v>
      </c>
      <c r="H553" s="68" t="str">
        <f>IF(AND([8]Mides!H544&gt;=14,[8]Mides!H544&lt;=30),"X"," ")</f>
        <v xml:space="preserve"> </v>
      </c>
      <c r="I553" s="68" t="str">
        <f>IF(AND([8]Mides!H544&gt;=31,[8]Mides!H544&lt;=60),"X","  ")</f>
        <v xml:space="preserve">  </v>
      </c>
      <c r="J553" s="68" t="str">
        <f>IF([8]Mides!H544&gt;60,"X", "  ")</f>
        <v xml:space="preserve">  </v>
      </c>
      <c r="K553" s="70">
        <f>[8]Mides!N544</f>
        <v>0</v>
      </c>
      <c r="L553" s="70">
        <f>[8]Mides!K544</f>
        <v>0</v>
      </c>
      <c r="M553" s="70">
        <f>[8]Mides!L544</f>
        <v>0</v>
      </c>
      <c r="N553" s="70" t="str">
        <f>[8]Mides!M544</f>
        <v>x</v>
      </c>
      <c r="O553" s="70">
        <f t="shared" si="8"/>
        <v>0</v>
      </c>
      <c r="P553" s="70" t="str">
        <f>[8]Mides!R544</f>
        <v>Guatemala</v>
      </c>
      <c r="Q553" s="70" t="str">
        <f>[8]Mides!S544</f>
        <v>Guatemala</v>
      </c>
      <c r="R553" s="10"/>
      <c r="S553" s="10"/>
      <c r="T553" s="10"/>
      <c r="U553" s="10"/>
      <c r="V553" s="10"/>
      <c r="W553" s="10"/>
      <c r="X553" s="10"/>
      <c r="Y553" s="10"/>
    </row>
    <row r="554" spans="2:25" x14ac:dyDescent="0.3">
      <c r="B554" s="66" t="str">
        <f>[8]Mides!E545</f>
        <v>Maria</v>
      </c>
      <c r="C554" s="67" t="str">
        <f>[8]Mides!D545</f>
        <v>Lainez</v>
      </c>
      <c r="D554" s="68" t="str">
        <f>IF([8]Mides!F545=1,"X"," ")</f>
        <v>X</v>
      </c>
      <c r="E554" s="68" t="str">
        <f>IF([8]Mides!F545=2,"X"," ")</f>
        <v xml:space="preserve"> </v>
      </c>
      <c r="F554" s="69">
        <f>[8]Mides!B545</f>
        <v>2251931320101</v>
      </c>
      <c r="G554" s="68" t="str">
        <f>IF(AND([8]Mides!H545&gt;=1,[8]Mides!H545&lt;=14),"X"," ")</f>
        <v xml:space="preserve"> </v>
      </c>
      <c r="H554" s="68" t="str">
        <f>IF(AND([8]Mides!H545&gt;=14,[8]Mides!H545&lt;=30),"X"," ")</f>
        <v xml:space="preserve"> </v>
      </c>
      <c r="I554" s="68" t="str">
        <f>IF(AND([8]Mides!H545&gt;=31,[8]Mides!H545&lt;=60),"X","  ")</f>
        <v>X</v>
      </c>
      <c r="J554" s="68" t="str">
        <f>IF([8]Mides!H545&gt;60,"X", "  ")</f>
        <v xml:space="preserve">  </v>
      </c>
      <c r="K554" s="70">
        <f>[8]Mides!N545</f>
        <v>0</v>
      </c>
      <c r="L554" s="70">
        <f>[8]Mides!K545</f>
        <v>0</v>
      </c>
      <c r="M554" s="70">
        <f>[8]Mides!L545</f>
        <v>0</v>
      </c>
      <c r="N554" s="70" t="str">
        <f>[8]Mides!M545</f>
        <v>x</v>
      </c>
      <c r="O554" s="70">
        <f t="shared" si="8"/>
        <v>0</v>
      </c>
      <c r="P554" s="70" t="str">
        <f>[8]Mides!R545</f>
        <v>Guatemala</v>
      </c>
      <c r="Q554" s="70" t="str">
        <f>[8]Mides!S545</f>
        <v>Guatemala</v>
      </c>
      <c r="R554" s="10"/>
      <c r="S554" s="10"/>
      <c r="T554" s="10"/>
      <c r="U554" s="10"/>
      <c r="V554" s="10"/>
      <c r="W554" s="10"/>
      <c r="X554" s="10"/>
      <c r="Y554" s="10"/>
    </row>
    <row r="555" spans="2:25" x14ac:dyDescent="0.3">
      <c r="B555" s="66" t="str">
        <f>[8]Mides!E546</f>
        <v>Esdras</v>
      </c>
      <c r="C555" s="67" t="str">
        <f>[8]Mides!D546</f>
        <v>Lantan</v>
      </c>
      <c r="D555" s="68" t="str">
        <f>IF([8]Mides!F546=1,"X"," ")</f>
        <v xml:space="preserve"> </v>
      </c>
      <c r="E555" s="68" t="str">
        <f>IF([8]Mides!F546=2,"X"," ")</f>
        <v>X</v>
      </c>
      <c r="F555" s="69">
        <f>[8]Mides!B546</f>
        <v>2570840960101</v>
      </c>
      <c r="G555" s="68" t="str">
        <f>IF(AND([8]Mides!H546&gt;=1,[8]Mides!H546&lt;=14),"X"," ")</f>
        <v xml:space="preserve"> </v>
      </c>
      <c r="H555" s="68" t="str">
        <f>IF(AND([8]Mides!H546&gt;=14,[8]Mides!H546&lt;=30),"X"," ")</f>
        <v>X</v>
      </c>
      <c r="I555" s="68" t="str">
        <f>IF(AND([8]Mides!H546&gt;=31,[8]Mides!H546&lt;=60),"X","  ")</f>
        <v xml:space="preserve">  </v>
      </c>
      <c r="J555" s="68" t="str">
        <f>IF([8]Mides!H546&gt;60,"X", "  ")</f>
        <v xml:space="preserve">  </v>
      </c>
      <c r="K555" s="70">
        <f>[8]Mides!N546</f>
        <v>0</v>
      </c>
      <c r="L555" s="70">
        <f>[8]Mides!K546</f>
        <v>0</v>
      </c>
      <c r="M555" s="70">
        <f>[8]Mides!L546</f>
        <v>0</v>
      </c>
      <c r="N555" s="70" t="str">
        <f>[8]Mides!M546</f>
        <v>x</v>
      </c>
      <c r="O555" s="70">
        <f t="shared" si="8"/>
        <v>0</v>
      </c>
      <c r="P555" s="70" t="str">
        <f>[8]Mides!R546</f>
        <v>Guatemala</v>
      </c>
      <c r="Q555" s="70" t="str">
        <f>[8]Mides!S546</f>
        <v>Guatemala</v>
      </c>
      <c r="R555" s="10"/>
      <c r="S555" s="10"/>
      <c r="T555" s="10"/>
      <c r="U555" s="10"/>
      <c r="V555" s="10"/>
      <c r="W555" s="10"/>
      <c r="X555" s="10"/>
      <c r="Y555" s="10"/>
    </row>
    <row r="556" spans="2:25" x14ac:dyDescent="0.3">
      <c r="B556" s="66" t="str">
        <f>[8]Mides!E547</f>
        <v>Rosario</v>
      </c>
      <c r="C556" s="67" t="str">
        <f>[8]Mides!D547</f>
        <v>Gualin</v>
      </c>
      <c r="D556" s="68" t="str">
        <f>IF([8]Mides!F547=1,"X"," ")</f>
        <v>X</v>
      </c>
      <c r="E556" s="68" t="str">
        <f>IF([8]Mides!F547=2,"X"," ")</f>
        <v xml:space="preserve"> </v>
      </c>
      <c r="F556" s="69">
        <f>[8]Mides!B547</f>
        <v>224835711603</v>
      </c>
      <c r="G556" s="68" t="str">
        <f>IF(AND([8]Mides!H547&gt;=1,[8]Mides!H547&lt;=14),"X"," ")</f>
        <v xml:space="preserve"> </v>
      </c>
      <c r="H556" s="68" t="str">
        <f>IF(AND([8]Mides!H547&gt;=14,[8]Mides!H547&lt;=30),"X"," ")</f>
        <v xml:space="preserve"> </v>
      </c>
      <c r="I556" s="68" t="str">
        <f>IF(AND([8]Mides!H547&gt;=31,[8]Mides!H547&lt;=60),"X","  ")</f>
        <v>X</v>
      </c>
      <c r="J556" s="68" t="str">
        <f>IF([8]Mides!H547&gt;60,"X", "  ")</f>
        <v xml:space="preserve">  </v>
      </c>
      <c r="K556" s="70">
        <f>[8]Mides!N547</f>
        <v>0</v>
      </c>
      <c r="L556" s="70">
        <f>[8]Mides!K547</f>
        <v>0</v>
      </c>
      <c r="M556" s="70">
        <f>[8]Mides!L547</f>
        <v>0</v>
      </c>
      <c r="N556" s="70" t="str">
        <f>[8]Mides!M547</f>
        <v>x</v>
      </c>
      <c r="O556" s="70">
        <f t="shared" si="8"/>
        <v>0</v>
      </c>
      <c r="P556" s="70" t="str">
        <f>[8]Mides!R547</f>
        <v>Guatemala</v>
      </c>
      <c r="Q556" s="70" t="str">
        <f>[8]Mides!S547</f>
        <v>Guatemala</v>
      </c>
      <c r="R556" s="10"/>
      <c r="S556" s="10"/>
      <c r="T556" s="10"/>
      <c r="U556" s="10"/>
      <c r="V556" s="10"/>
      <c r="W556" s="10"/>
      <c r="X556" s="10"/>
      <c r="Y556" s="10"/>
    </row>
    <row r="557" spans="2:25" x14ac:dyDescent="0.3">
      <c r="B557" s="66" t="str">
        <f>[8]Mides!E548</f>
        <v>Joel</v>
      </c>
      <c r="C557" s="67" t="str">
        <f>[8]Mides!D548</f>
        <v>Perez</v>
      </c>
      <c r="D557" s="68" t="str">
        <f>IF([8]Mides!F548=1,"X"," ")</f>
        <v xml:space="preserve"> </v>
      </c>
      <c r="E557" s="68" t="str">
        <f>IF([8]Mides!F548=2,"X"," ")</f>
        <v>X</v>
      </c>
      <c r="F557" s="69">
        <f>[8]Mides!B548</f>
        <v>2134128020101</v>
      </c>
      <c r="G557" s="68" t="str">
        <f>IF(AND([8]Mides!H548&gt;=1,[8]Mides!H548&lt;=14),"X"," ")</f>
        <v xml:space="preserve"> </v>
      </c>
      <c r="H557" s="68" t="str">
        <f>IF(AND([8]Mides!H548&gt;=14,[8]Mides!H548&lt;=30),"X"," ")</f>
        <v>X</v>
      </c>
      <c r="I557" s="68" t="str">
        <f>IF(AND([8]Mides!H548&gt;=31,[8]Mides!H548&lt;=60),"X","  ")</f>
        <v xml:space="preserve">  </v>
      </c>
      <c r="J557" s="68" t="str">
        <f>IF([8]Mides!H548&gt;60,"X", "  ")</f>
        <v xml:space="preserve">  </v>
      </c>
      <c r="K557" s="70">
        <f>[8]Mides!N548</f>
        <v>0</v>
      </c>
      <c r="L557" s="70">
        <f>[8]Mides!K548</f>
        <v>0</v>
      </c>
      <c r="M557" s="70">
        <f>[8]Mides!L548</f>
        <v>0</v>
      </c>
      <c r="N557" s="70" t="str">
        <f>[8]Mides!M548</f>
        <v>x</v>
      </c>
      <c r="O557" s="70">
        <f t="shared" si="8"/>
        <v>0</v>
      </c>
      <c r="P557" s="70" t="str">
        <f>[8]Mides!R548</f>
        <v>Guatemala</v>
      </c>
      <c r="Q557" s="70" t="str">
        <f>[8]Mides!S548</f>
        <v>Guatemala</v>
      </c>
      <c r="R557" s="10"/>
      <c r="S557" s="10"/>
      <c r="T557" s="10"/>
      <c r="U557" s="10"/>
      <c r="V557" s="10"/>
      <c r="W557" s="10"/>
      <c r="X557" s="10"/>
      <c r="Y557" s="10"/>
    </row>
    <row r="558" spans="2:25" x14ac:dyDescent="0.3">
      <c r="B558" s="66" t="str">
        <f>[8]Mides!E549</f>
        <v>Mirna</v>
      </c>
      <c r="C558" s="67" t="str">
        <f>[8]Mides!D549</f>
        <v>Mendez</v>
      </c>
      <c r="D558" s="68" t="str">
        <f>IF([8]Mides!F549=1,"X"," ")</f>
        <v>X</v>
      </c>
      <c r="E558" s="68" t="str">
        <f>IF([8]Mides!F549=2,"X"," ")</f>
        <v xml:space="preserve"> </v>
      </c>
      <c r="F558" s="69">
        <f>[8]Mides!B549</f>
        <v>1645648451213</v>
      </c>
      <c r="G558" s="68" t="str">
        <f>IF(AND([8]Mides!H549&gt;=1,[8]Mides!H549&lt;=14),"X"," ")</f>
        <v xml:space="preserve"> </v>
      </c>
      <c r="H558" s="68" t="str">
        <f>IF(AND([8]Mides!H549&gt;=14,[8]Mides!H549&lt;=30),"X"," ")</f>
        <v xml:space="preserve"> </v>
      </c>
      <c r="I558" s="68" t="str">
        <f>IF(AND([8]Mides!H549&gt;=31,[8]Mides!H549&lt;=60),"X","  ")</f>
        <v>X</v>
      </c>
      <c r="J558" s="68" t="str">
        <f>IF([8]Mides!H549&gt;60,"X", "  ")</f>
        <v xml:space="preserve">  </v>
      </c>
      <c r="K558" s="70">
        <f>[8]Mides!N549</f>
        <v>0</v>
      </c>
      <c r="L558" s="70">
        <f>[8]Mides!K549</f>
        <v>0</v>
      </c>
      <c r="M558" s="70">
        <f>[8]Mides!L549</f>
        <v>0</v>
      </c>
      <c r="N558" s="70" t="str">
        <f>[8]Mides!M549</f>
        <v>x</v>
      </c>
      <c r="O558" s="70">
        <f t="shared" si="8"/>
        <v>0</v>
      </c>
      <c r="P558" s="70" t="str">
        <f>[8]Mides!R549</f>
        <v>Guatemala</v>
      </c>
      <c r="Q558" s="70" t="str">
        <f>[8]Mides!S549</f>
        <v>Guatemala</v>
      </c>
      <c r="R558" s="10"/>
      <c r="S558" s="10"/>
      <c r="T558" s="10"/>
      <c r="U558" s="10"/>
      <c r="V558" s="10"/>
      <c r="W558" s="10"/>
      <c r="X558" s="10"/>
      <c r="Y558" s="10"/>
    </row>
    <row r="559" spans="2:25" x14ac:dyDescent="0.3">
      <c r="B559" s="66" t="str">
        <f>[8]Mides!E550</f>
        <v>Maria</v>
      </c>
      <c r="C559" s="67" t="str">
        <f>[8]Mides!D550</f>
        <v>Gonzalez</v>
      </c>
      <c r="D559" s="68" t="str">
        <f>IF([8]Mides!F550=1,"X"," ")</f>
        <v>X</v>
      </c>
      <c r="E559" s="68" t="str">
        <f>IF([8]Mides!F550=2,"X"," ")</f>
        <v xml:space="preserve"> </v>
      </c>
      <c r="F559" s="69">
        <f>[8]Mides!B550</f>
        <v>1586322801227</v>
      </c>
      <c r="G559" s="68" t="str">
        <f>IF(AND([8]Mides!H550&gt;=1,[8]Mides!H550&lt;=14),"X"," ")</f>
        <v xml:space="preserve"> </v>
      </c>
      <c r="H559" s="68" t="str">
        <f>IF(AND([8]Mides!H550&gt;=14,[8]Mides!H550&lt;=30),"X"," ")</f>
        <v xml:space="preserve"> </v>
      </c>
      <c r="I559" s="68" t="str">
        <f>IF(AND([8]Mides!H550&gt;=31,[8]Mides!H550&lt;=60),"X","  ")</f>
        <v>X</v>
      </c>
      <c r="J559" s="68" t="str">
        <f>IF([8]Mides!H550&gt;60,"X", "  ")</f>
        <v xml:space="preserve">  </v>
      </c>
      <c r="K559" s="70">
        <f>[8]Mides!N550</f>
        <v>0</v>
      </c>
      <c r="L559" s="70">
        <f>[8]Mides!K550</f>
        <v>0</v>
      </c>
      <c r="M559" s="70">
        <f>[8]Mides!L550</f>
        <v>0</v>
      </c>
      <c r="N559" s="70" t="str">
        <f>[8]Mides!M550</f>
        <v>x</v>
      </c>
      <c r="O559" s="70">
        <f t="shared" si="8"/>
        <v>0</v>
      </c>
      <c r="P559" s="70" t="str">
        <f>[8]Mides!R550</f>
        <v>Guatemala</v>
      </c>
      <c r="Q559" s="70" t="str">
        <f>[8]Mides!S550</f>
        <v>Guatemala</v>
      </c>
      <c r="R559" s="10"/>
      <c r="S559" s="10"/>
      <c r="T559" s="10"/>
      <c r="U559" s="10"/>
      <c r="V559" s="10"/>
      <c r="W559" s="10"/>
      <c r="X559" s="10"/>
      <c r="Y559" s="10"/>
    </row>
    <row r="560" spans="2:25" x14ac:dyDescent="0.3">
      <c r="B560" s="66" t="str">
        <f>[8]Mides!E551</f>
        <v>Mario</v>
      </c>
      <c r="C560" s="67" t="str">
        <f>[8]Mides!D551</f>
        <v>Grijalva</v>
      </c>
      <c r="D560" s="68" t="str">
        <f>IF([8]Mides!F551=1,"X"," ")</f>
        <v xml:space="preserve"> </v>
      </c>
      <c r="E560" s="68" t="str">
        <f>IF([8]Mides!F551=2,"X"," ")</f>
        <v>X</v>
      </c>
      <c r="F560" s="69">
        <f>[8]Mides!B551</f>
        <v>2406136270601</v>
      </c>
      <c r="G560" s="68" t="str">
        <f>IF(AND([8]Mides!H551&gt;=1,[8]Mides!H551&lt;=14),"X"," ")</f>
        <v xml:space="preserve"> </v>
      </c>
      <c r="H560" s="68" t="str">
        <f>IF(AND([8]Mides!H551&gt;=14,[8]Mides!H551&lt;=30),"X"," ")</f>
        <v>X</v>
      </c>
      <c r="I560" s="68" t="str">
        <f>IF(AND([8]Mides!H551&gt;=31,[8]Mides!H551&lt;=60),"X","  ")</f>
        <v xml:space="preserve">  </v>
      </c>
      <c r="J560" s="68" t="str">
        <f>IF([8]Mides!H551&gt;60,"X", "  ")</f>
        <v xml:space="preserve">  </v>
      </c>
      <c r="K560" s="70">
        <f>[8]Mides!N551</f>
        <v>0</v>
      </c>
      <c r="L560" s="70">
        <f>[8]Mides!K551</f>
        <v>0</v>
      </c>
      <c r="M560" s="70">
        <f>[8]Mides!L551</f>
        <v>0</v>
      </c>
      <c r="N560" s="70" t="str">
        <f>[8]Mides!M551</f>
        <v>x</v>
      </c>
      <c r="O560" s="70">
        <f t="shared" si="8"/>
        <v>0</v>
      </c>
      <c r="P560" s="70" t="str">
        <f>[8]Mides!R551</f>
        <v>Guatemala</v>
      </c>
      <c r="Q560" s="70" t="str">
        <f>[8]Mides!S551</f>
        <v>Guatemala</v>
      </c>
      <c r="R560" s="10"/>
      <c r="S560" s="10"/>
      <c r="T560" s="10"/>
      <c r="U560" s="10"/>
      <c r="V560" s="10"/>
      <c r="W560" s="10"/>
      <c r="X560" s="10"/>
      <c r="Y560" s="10"/>
    </row>
    <row r="561" spans="2:25" x14ac:dyDescent="0.3">
      <c r="B561" s="66" t="str">
        <f>[8]Mides!E552</f>
        <v>Victor</v>
      </c>
      <c r="C561" s="67" t="str">
        <f>[8]Mides!D552</f>
        <v>Bamaca</v>
      </c>
      <c r="D561" s="68" t="str">
        <f>IF([8]Mides!F552=1,"X"," ")</f>
        <v xml:space="preserve"> </v>
      </c>
      <c r="E561" s="68" t="str">
        <f>IF([8]Mides!F552=2,"X"," ")</f>
        <v>X</v>
      </c>
      <c r="F561" s="69">
        <f>[8]Mides!B552</f>
        <v>2222902500101</v>
      </c>
      <c r="G561" s="68" t="str">
        <f>IF(AND([8]Mides!H552&gt;=1,[8]Mides!H552&lt;=14),"X"," ")</f>
        <v xml:space="preserve"> </v>
      </c>
      <c r="H561" s="68" t="str">
        <f>IF(AND([8]Mides!H552&gt;=14,[8]Mides!H552&lt;=30),"X"," ")</f>
        <v xml:space="preserve"> </v>
      </c>
      <c r="I561" s="68" t="str">
        <f>IF(AND([8]Mides!H552&gt;=31,[8]Mides!H552&lt;=60),"X","  ")</f>
        <v>X</v>
      </c>
      <c r="J561" s="68" t="str">
        <f>IF([8]Mides!H552&gt;60,"X", "  ")</f>
        <v xml:space="preserve">  </v>
      </c>
      <c r="K561" s="70">
        <f>[8]Mides!N552</f>
        <v>0</v>
      </c>
      <c r="L561" s="70">
        <f>[8]Mides!K552</f>
        <v>0</v>
      </c>
      <c r="M561" s="70">
        <f>[8]Mides!L552</f>
        <v>0</v>
      </c>
      <c r="N561" s="70" t="str">
        <f>[8]Mides!M552</f>
        <v>x</v>
      </c>
      <c r="O561" s="70">
        <f t="shared" si="8"/>
        <v>0</v>
      </c>
      <c r="P561" s="70" t="str">
        <f>[8]Mides!R552</f>
        <v>Guatemala</v>
      </c>
      <c r="Q561" s="70" t="str">
        <f>[8]Mides!S552</f>
        <v>Guatemala</v>
      </c>
      <c r="R561" s="10"/>
      <c r="S561" s="10"/>
      <c r="T561" s="10"/>
      <c r="U561" s="10"/>
      <c r="V561" s="10"/>
      <c r="W561" s="10"/>
      <c r="X561" s="10"/>
      <c r="Y561" s="10"/>
    </row>
    <row r="562" spans="2:25" x14ac:dyDescent="0.3">
      <c r="B562" s="66" t="str">
        <f>[8]Mides!E553</f>
        <v>Rosario</v>
      </c>
      <c r="C562" s="67" t="str">
        <f>[8]Mides!D553</f>
        <v>Andrino</v>
      </c>
      <c r="D562" s="68" t="str">
        <f>IF([8]Mides!F553=1,"X"," ")</f>
        <v>X</v>
      </c>
      <c r="E562" s="68" t="str">
        <f>IF([8]Mides!F553=2,"X"," ")</f>
        <v xml:space="preserve"> </v>
      </c>
      <c r="F562" s="69">
        <f>[8]Mides!B553</f>
        <v>1662198860101</v>
      </c>
      <c r="G562" s="68" t="str">
        <f>IF(AND([8]Mides!H553&gt;=1,[8]Mides!H553&lt;=14),"X"," ")</f>
        <v xml:space="preserve"> </v>
      </c>
      <c r="H562" s="68" t="str">
        <f>IF(AND([8]Mides!H553&gt;=14,[8]Mides!H553&lt;=30),"X"," ")</f>
        <v xml:space="preserve"> </v>
      </c>
      <c r="I562" s="68" t="str">
        <f>IF(AND([8]Mides!H553&gt;=31,[8]Mides!H553&lt;=60),"X","  ")</f>
        <v xml:space="preserve">  </v>
      </c>
      <c r="J562" s="68" t="str">
        <f>IF([8]Mides!H553&gt;60,"X", "  ")</f>
        <v>X</v>
      </c>
      <c r="K562" s="70">
        <f>[8]Mides!N553</f>
        <v>0</v>
      </c>
      <c r="L562" s="70">
        <f>[8]Mides!K553</f>
        <v>0</v>
      </c>
      <c r="M562" s="70">
        <f>[8]Mides!L553</f>
        <v>0</v>
      </c>
      <c r="N562" s="70" t="str">
        <f>[8]Mides!M553</f>
        <v>x</v>
      </c>
      <c r="O562" s="70">
        <f t="shared" si="8"/>
        <v>0</v>
      </c>
      <c r="P562" s="70" t="str">
        <f>[8]Mides!R553</f>
        <v>Guatemala</v>
      </c>
      <c r="Q562" s="70" t="str">
        <f>[8]Mides!S553</f>
        <v>Guatemala</v>
      </c>
      <c r="R562" s="10"/>
      <c r="S562" s="10"/>
      <c r="T562" s="10"/>
      <c r="U562" s="10"/>
      <c r="V562" s="10"/>
      <c r="W562" s="10"/>
      <c r="X562" s="10"/>
      <c r="Y562" s="10"/>
    </row>
    <row r="563" spans="2:25" x14ac:dyDescent="0.3">
      <c r="B563" s="66" t="str">
        <f>[8]Mides!E554</f>
        <v>Trinidad</v>
      </c>
      <c r="C563" s="67" t="str">
        <f>[8]Mides!D554</f>
        <v>Sajquiy</v>
      </c>
      <c r="D563" s="68" t="str">
        <f>IF([8]Mides!F554=1,"X"," ")</f>
        <v>X</v>
      </c>
      <c r="E563" s="68" t="str">
        <f>IF([8]Mides!F554=2,"X"," ")</f>
        <v xml:space="preserve"> </v>
      </c>
      <c r="F563" s="69">
        <f>[8]Mides!B554</f>
        <v>2515192790110</v>
      </c>
      <c r="G563" s="68" t="str">
        <f>IF(AND([8]Mides!H554&gt;=1,[8]Mides!H554&lt;=14),"X"," ")</f>
        <v xml:space="preserve"> </v>
      </c>
      <c r="H563" s="68" t="str">
        <f>IF(AND([8]Mides!H554&gt;=14,[8]Mides!H554&lt;=30),"X"," ")</f>
        <v xml:space="preserve"> </v>
      </c>
      <c r="I563" s="68" t="str">
        <f>IF(AND([8]Mides!H554&gt;=31,[8]Mides!H554&lt;=60),"X","  ")</f>
        <v xml:space="preserve">  </v>
      </c>
      <c r="J563" s="68" t="str">
        <f>IF([8]Mides!H554&gt;60,"X", "  ")</f>
        <v>X</v>
      </c>
      <c r="K563" s="70">
        <f>[8]Mides!N554</f>
        <v>0</v>
      </c>
      <c r="L563" s="70">
        <f>[8]Mides!K554</f>
        <v>0</v>
      </c>
      <c r="M563" s="70">
        <f>[8]Mides!L554</f>
        <v>0</v>
      </c>
      <c r="N563" s="70" t="str">
        <f>[8]Mides!M554</f>
        <v>x</v>
      </c>
      <c r="O563" s="70">
        <f t="shared" si="8"/>
        <v>0</v>
      </c>
      <c r="P563" s="70" t="str">
        <f>[8]Mides!R554</f>
        <v>Guatemala</v>
      </c>
      <c r="Q563" s="70" t="str">
        <f>[8]Mides!S554</f>
        <v>Guatemala</v>
      </c>
      <c r="R563" s="10"/>
      <c r="S563" s="10"/>
      <c r="T563" s="10"/>
      <c r="U563" s="10"/>
      <c r="V563" s="10"/>
      <c r="W563" s="10"/>
      <c r="X563" s="10"/>
      <c r="Y563" s="10"/>
    </row>
    <row r="564" spans="2:25" x14ac:dyDescent="0.3">
      <c r="B564" s="66" t="str">
        <f>[8]Mides!E555</f>
        <v>Ana</v>
      </c>
      <c r="C564" s="67" t="str">
        <f>[8]Mides!D555</f>
        <v>Melendez</v>
      </c>
      <c r="D564" s="68" t="str">
        <f>IF([8]Mides!F555=1,"X"," ")</f>
        <v>X</v>
      </c>
      <c r="E564" s="68" t="str">
        <f>IF([8]Mides!F555=2,"X"," ")</f>
        <v xml:space="preserve"> </v>
      </c>
      <c r="F564" s="69" t="str">
        <f>[8]Mides!B555</f>
        <v>menor de edad</v>
      </c>
      <c r="G564" s="68" t="str">
        <f>IF(AND([8]Mides!H555&gt;=1,[8]Mides!H555&lt;=14),"X"," ")</f>
        <v>X</v>
      </c>
      <c r="H564" s="68" t="str">
        <f>IF(AND([8]Mides!H555&gt;=14,[8]Mides!H555&lt;=30),"X"," ")</f>
        <v xml:space="preserve"> </v>
      </c>
      <c r="I564" s="68" t="str">
        <f>IF(AND([8]Mides!H555&gt;=31,[8]Mides!H555&lt;=60),"X","  ")</f>
        <v xml:space="preserve">  </v>
      </c>
      <c r="J564" s="68" t="str">
        <f>IF([8]Mides!H555&gt;60,"X", "  ")</f>
        <v xml:space="preserve">  </v>
      </c>
      <c r="K564" s="70">
        <f>[8]Mides!N555</f>
        <v>0</v>
      </c>
      <c r="L564" s="70">
        <f>[8]Mides!K555</f>
        <v>0</v>
      </c>
      <c r="M564" s="70">
        <f>[8]Mides!L555</f>
        <v>0</v>
      </c>
      <c r="N564" s="70" t="str">
        <f>[8]Mides!M555</f>
        <v>x</v>
      </c>
      <c r="O564" s="70">
        <f t="shared" si="8"/>
        <v>0</v>
      </c>
      <c r="P564" s="70" t="str">
        <f>[8]Mides!R555</f>
        <v>Guatemala</v>
      </c>
      <c r="Q564" s="70" t="str">
        <f>[8]Mides!S555</f>
        <v>Guatemala</v>
      </c>
      <c r="R564" s="10"/>
      <c r="S564" s="10"/>
      <c r="T564" s="10"/>
      <c r="U564" s="10"/>
      <c r="V564" s="10"/>
      <c r="W564" s="10"/>
      <c r="X564" s="10"/>
      <c r="Y564" s="10"/>
    </row>
    <row r="565" spans="2:25" x14ac:dyDescent="0.3">
      <c r="B565" s="66" t="str">
        <f>[8]Mides!E556</f>
        <v xml:space="preserve">Diego </v>
      </c>
      <c r="C565" s="67" t="str">
        <f>[8]Mides!D556</f>
        <v>Sanchez</v>
      </c>
      <c r="D565" s="68" t="str">
        <f>IF([8]Mides!F556=1,"X"," ")</f>
        <v xml:space="preserve"> </v>
      </c>
      <c r="E565" s="68" t="str">
        <f>IF([8]Mides!F556=2,"X"," ")</f>
        <v>X</v>
      </c>
      <c r="F565" s="69">
        <f>[8]Mides!B556</f>
        <v>3004606860101</v>
      </c>
      <c r="G565" s="68" t="str">
        <f>IF(AND([8]Mides!H556&gt;=1,[8]Mides!H556&lt;=14),"X"," ")</f>
        <v xml:space="preserve"> </v>
      </c>
      <c r="H565" s="68" t="str">
        <f>IF(AND([8]Mides!H556&gt;=14,[8]Mides!H556&lt;=30),"X"," ")</f>
        <v>X</v>
      </c>
      <c r="I565" s="68" t="str">
        <f>IF(AND([8]Mides!H556&gt;=31,[8]Mides!H556&lt;=60),"X","  ")</f>
        <v xml:space="preserve">  </v>
      </c>
      <c r="J565" s="68" t="str">
        <f>IF([8]Mides!H556&gt;60,"X", "  ")</f>
        <v xml:space="preserve">  </v>
      </c>
      <c r="K565" s="70">
        <f>[8]Mides!N556</f>
        <v>0</v>
      </c>
      <c r="L565" s="70">
        <f>[8]Mides!K556</f>
        <v>0</v>
      </c>
      <c r="M565" s="70">
        <f>[8]Mides!L556</f>
        <v>0</v>
      </c>
      <c r="N565" s="70" t="str">
        <f>[8]Mides!M556</f>
        <v>x</v>
      </c>
      <c r="O565" s="70">
        <f t="shared" si="8"/>
        <v>0</v>
      </c>
      <c r="P565" s="70" t="str">
        <f>[8]Mides!R556</f>
        <v>Guatemala</v>
      </c>
      <c r="Q565" s="70" t="str">
        <f>[8]Mides!S556</f>
        <v>Guatemala</v>
      </c>
      <c r="R565" s="10"/>
      <c r="S565" s="10"/>
      <c r="T565" s="10"/>
      <c r="U565" s="10"/>
      <c r="V565" s="10"/>
      <c r="W565" s="10"/>
      <c r="X565" s="10"/>
      <c r="Y565" s="10"/>
    </row>
    <row r="566" spans="2:25" x14ac:dyDescent="0.3">
      <c r="B566" s="66" t="str">
        <f>[8]Mides!E557</f>
        <v>Dulce</v>
      </c>
      <c r="C566" s="67" t="str">
        <f>[8]Mides!D557</f>
        <v>Lopez</v>
      </c>
      <c r="D566" s="68" t="str">
        <f>IF([8]Mides!F557=1,"X"," ")</f>
        <v>X</v>
      </c>
      <c r="E566" s="68" t="str">
        <f>IF([8]Mides!F557=2,"X"," ")</f>
        <v xml:space="preserve"> </v>
      </c>
      <c r="F566" s="69" t="str">
        <f>[8]Mides!B557</f>
        <v>menor de edad</v>
      </c>
      <c r="G566" s="68" t="str">
        <f>IF(AND([8]Mides!H557&gt;=1,[8]Mides!H557&lt;=14),"X"," ")</f>
        <v xml:space="preserve"> </v>
      </c>
      <c r="H566" s="68" t="str">
        <f>IF(AND([8]Mides!H557&gt;=14,[8]Mides!H557&lt;=30),"X"," ")</f>
        <v>X</v>
      </c>
      <c r="I566" s="68" t="str">
        <f>IF(AND([8]Mides!H557&gt;=31,[8]Mides!H557&lt;=60),"X","  ")</f>
        <v xml:space="preserve">  </v>
      </c>
      <c r="J566" s="68" t="str">
        <f>IF([8]Mides!H557&gt;60,"X", "  ")</f>
        <v xml:space="preserve">  </v>
      </c>
      <c r="K566" s="70">
        <f>[8]Mides!N557</f>
        <v>0</v>
      </c>
      <c r="L566" s="70">
        <f>[8]Mides!K557</f>
        <v>0</v>
      </c>
      <c r="M566" s="70">
        <f>[8]Mides!L557</f>
        <v>0</v>
      </c>
      <c r="N566" s="70" t="str">
        <f>[8]Mides!M557</f>
        <v>x</v>
      </c>
      <c r="O566" s="70">
        <f t="shared" si="8"/>
        <v>0</v>
      </c>
      <c r="P566" s="70" t="str">
        <f>[8]Mides!R557</f>
        <v>Guatemala</v>
      </c>
      <c r="Q566" s="70" t="str">
        <f>[8]Mides!S557</f>
        <v>Guatemala</v>
      </c>
      <c r="R566" s="10"/>
      <c r="S566" s="10"/>
      <c r="T566" s="10"/>
      <c r="U566" s="10"/>
      <c r="V566" s="10"/>
      <c r="W566" s="10"/>
      <c r="X566" s="10"/>
      <c r="Y566" s="10"/>
    </row>
    <row r="567" spans="2:25" x14ac:dyDescent="0.3">
      <c r="B567" s="66" t="str">
        <f>[8]Mides!E558</f>
        <v>Daniela</v>
      </c>
      <c r="C567" s="67" t="str">
        <f>[8]Mides!D558</f>
        <v>Ronquillo</v>
      </c>
      <c r="D567" s="68" t="str">
        <f>IF([8]Mides!F558=1,"X"," ")</f>
        <v>X</v>
      </c>
      <c r="E567" s="68" t="str">
        <f>IF([8]Mides!F558=2,"X"," ")</f>
        <v xml:space="preserve"> </v>
      </c>
      <c r="F567" s="69" t="str">
        <f>[8]Mides!B558</f>
        <v>menor de edad</v>
      </c>
      <c r="G567" s="68" t="str">
        <f>IF(AND([8]Mides!H558&gt;=1,[8]Mides!H558&lt;=14),"X"," ")</f>
        <v>X</v>
      </c>
      <c r="H567" s="68" t="str">
        <f>IF(AND([8]Mides!H558&gt;=14,[8]Mides!H558&lt;=30),"X"," ")</f>
        <v xml:space="preserve"> </v>
      </c>
      <c r="I567" s="68" t="str">
        <f>IF(AND([8]Mides!H558&gt;=31,[8]Mides!H558&lt;=60),"X","  ")</f>
        <v xml:space="preserve">  </v>
      </c>
      <c r="J567" s="68" t="str">
        <f>IF([8]Mides!H558&gt;60,"X", "  ")</f>
        <v xml:space="preserve">  </v>
      </c>
      <c r="K567" s="70">
        <f>[8]Mides!N558</f>
        <v>0</v>
      </c>
      <c r="L567" s="70">
        <f>[8]Mides!K558</f>
        <v>0</v>
      </c>
      <c r="M567" s="70">
        <f>[8]Mides!L558</f>
        <v>0</v>
      </c>
      <c r="N567" s="70" t="str">
        <f>[8]Mides!M558</f>
        <v>x</v>
      </c>
      <c r="O567" s="70">
        <f t="shared" si="8"/>
        <v>0</v>
      </c>
      <c r="P567" s="70" t="str">
        <f>[8]Mides!R558</f>
        <v>Guatemala</v>
      </c>
      <c r="Q567" s="70" t="str">
        <f>[8]Mides!S558</f>
        <v>Guatemala</v>
      </c>
      <c r="R567" s="10"/>
      <c r="S567" s="10"/>
      <c r="T567" s="10"/>
      <c r="U567" s="10"/>
      <c r="V567" s="10"/>
      <c r="W567" s="10"/>
      <c r="X567" s="10"/>
      <c r="Y567" s="10"/>
    </row>
    <row r="568" spans="2:25" x14ac:dyDescent="0.3">
      <c r="B568" s="66" t="str">
        <f>[8]Mides!E559</f>
        <v>Fernando</v>
      </c>
      <c r="C568" s="67" t="str">
        <f>[8]Mides!D559</f>
        <v>Saluero</v>
      </c>
      <c r="D568" s="68" t="str">
        <f>IF([8]Mides!F559=1,"X"," ")</f>
        <v xml:space="preserve"> </v>
      </c>
      <c r="E568" s="68" t="str">
        <f>IF([8]Mides!F559=2,"X"," ")</f>
        <v>X</v>
      </c>
      <c r="F568" s="69" t="str">
        <f>[8]Mides!B559</f>
        <v>menor de edad</v>
      </c>
      <c r="G568" s="68" t="str">
        <f>IF(AND([8]Mides!H559&gt;=1,[8]Mides!H559&lt;=14),"X"," ")</f>
        <v>X</v>
      </c>
      <c r="H568" s="68" t="str">
        <f>IF(AND([8]Mides!H559&gt;=14,[8]Mides!H559&lt;=30),"X"," ")</f>
        <v xml:space="preserve"> </v>
      </c>
      <c r="I568" s="68" t="str">
        <f>IF(AND([8]Mides!H559&gt;=31,[8]Mides!H559&lt;=60),"X","  ")</f>
        <v xml:space="preserve">  </v>
      </c>
      <c r="J568" s="68" t="str">
        <f>IF([8]Mides!H559&gt;60,"X", "  ")</f>
        <v xml:space="preserve">  </v>
      </c>
      <c r="K568" s="70">
        <f>[8]Mides!N559</f>
        <v>0</v>
      </c>
      <c r="L568" s="70">
        <f>[8]Mides!K559</f>
        <v>0</v>
      </c>
      <c r="M568" s="70">
        <f>[8]Mides!L559</f>
        <v>0</v>
      </c>
      <c r="N568" s="70" t="str">
        <f>[8]Mides!M559</f>
        <v>x</v>
      </c>
      <c r="O568" s="70">
        <f t="shared" si="8"/>
        <v>0</v>
      </c>
      <c r="P568" s="70" t="str">
        <f>[8]Mides!R559</f>
        <v>Guatemala</v>
      </c>
      <c r="Q568" s="70" t="str">
        <f>[8]Mides!S559</f>
        <v>Guatemala</v>
      </c>
      <c r="R568" s="10"/>
      <c r="S568" s="10"/>
      <c r="T568" s="10"/>
      <c r="U568" s="10"/>
      <c r="V568" s="10"/>
      <c r="W568" s="10"/>
      <c r="X568" s="10"/>
      <c r="Y568" s="10"/>
    </row>
    <row r="569" spans="2:25" x14ac:dyDescent="0.3">
      <c r="B569" s="66" t="str">
        <f>[8]Mides!E560</f>
        <v>Enma</v>
      </c>
      <c r="C569" s="67" t="str">
        <f>[8]Mides!D560</f>
        <v>Boche</v>
      </c>
      <c r="D569" s="68" t="str">
        <f>IF([8]Mides!F560=1,"X"," ")</f>
        <v xml:space="preserve"> </v>
      </c>
      <c r="E569" s="68" t="str">
        <f>IF([8]Mides!F560=2,"X"," ")</f>
        <v>X</v>
      </c>
      <c r="F569" s="69">
        <f>[8]Mides!B560</f>
        <v>2398989070101</v>
      </c>
      <c r="G569" s="68" t="str">
        <f>IF(AND([8]Mides!H560&gt;=1,[8]Mides!H560&lt;=14),"X"," ")</f>
        <v xml:space="preserve"> </v>
      </c>
      <c r="H569" s="68" t="str">
        <f>IF(AND([8]Mides!H560&gt;=14,[8]Mides!H560&lt;=30),"X"," ")</f>
        <v xml:space="preserve"> </v>
      </c>
      <c r="I569" s="68" t="str">
        <f>IF(AND([8]Mides!H560&gt;=31,[8]Mides!H560&lt;=60),"X","  ")</f>
        <v>X</v>
      </c>
      <c r="J569" s="68" t="str">
        <f>IF([8]Mides!H560&gt;60,"X", "  ")</f>
        <v xml:space="preserve">  </v>
      </c>
      <c r="K569" s="70">
        <f>[8]Mides!N560</f>
        <v>0</v>
      </c>
      <c r="L569" s="70">
        <f>[8]Mides!K560</f>
        <v>0</v>
      </c>
      <c r="M569" s="70">
        <f>[8]Mides!L560</f>
        <v>0</v>
      </c>
      <c r="N569" s="70" t="str">
        <f>[8]Mides!M560</f>
        <v>x</v>
      </c>
      <c r="O569" s="70">
        <f t="shared" si="8"/>
        <v>0</v>
      </c>
      <c r="P569" s="70" t="str">
        <f>[8]Mides!R560</f>
        <v>Guatemala</v>
      </c>
      <c r="Q569" s="70" t="str">
        <f>[8]Mides!S560</f>
        <v>Guatemala</v>
      </c>
      <c r="R569" s="10"/>
      <c r="S569" s="10"/>
      <c r="T569" s="10"/>
      <c r="U569" s="10"/>
      <c r="V569" s="10"/>
      <c r="W569" s="10"/>
      <c r="X569" s="10"/>
      <c r="Y569" s="10"/>
    </row>
    <row r="570" spans="2:25" x14ac:dyDescent="0.3">
      <c r="B570" s="66" t="str">
        <f>[8]Mides!E561</f>
        <v>Rosario</v>
      </c>
      <c r="C570" s="67" t="str">
        <f>[8]Mides!D561</f>
        <v>Andrino</v>
      </c>
      <c r="D570" s="68" t="str">
        <f>IF([8]Mides!F561=1,"X"," ")</f>
        <v>X</v>
      </c>
      <c r="E570" s="68" t="str">
        <f>IF([8]Mides!F561=2,"X"," ")</f>
        <v xml:space="preserve"> </v>
      </c>
      <c r="F570" s="69">
        <f>[8]Mides!B561</f>
        <v>1662198860101</v>
      </c>
      <c r="G570" s="68" t="str">
        <f>IF(AND([8]Mides!H561&gt;=1,[8]Mides!H561&lt;=14),"X"," ")</f>
        <v xml:space="preserve"> </v>
      </c>
      <c r="H570" s="68" t="str">
        <f>IF(AND([8]Mides!H561&gt;=14,[8]Mides!H561&lt;=30),"X"," ")</f>
        <v xml:space="preserve"> </v>
      </c>
      <c r="I570" s="68" t="str">
        <f>IF(AND([8]Mides!H561&gt;=31,[8]Mides!H561&lt;=60),"X","  ")</f>
        <v xml:space="preserve">  </v>
      </c>
      <c r="J570" s="68" t="str">
        <f>IF([8]Mides!H561&gt;60,"X", "  ")</f>
        <v>X</v>
      </c>
      <c r="K570" s="70">
        <f>[8]Mides!N561</f>
        <v>0</v>
      </c>
      <c r="L570" s="70">
        <f>[8]Mides!K561</f>
        <v>0</v>
      </c>
      <c r="M570" s="70">
        <f>[8]Mides!L561</f>
        <v>0</v>
      </c>
      <c r="N570" s="70" t="str">
        <f>[8]Mides!M561</f>
        <v>x</v>
      </c>
      <c r="O570" s="70">
        <f t="shared" si="8"/>
        <v>0</v>
      </c>
      <c r="P570" s="70" t="str">
        <f>[8]Mides!R561</f>
        <v>Guatemala</v>
      </c>
      <c r="Q570" s="70" t="str">
        <f>[8]Mides!S561</f>
        <v>Guatemala</v>
      </c>
      <c r="R570" s="10"/>
      <c r="S570" s="10"/>
      <c r="T570" s="10"/>
      <c r="U570" s="10"/>
      <c r="V570" s="10"/>
      <c r="W570" s="10"/>
      <c r="X570" s="10"/>
      <c r="Y570" s="10"/>
    </row>
    <row r="571" spans="2:25" x14ac:dyDescent="0.3">
      <c r="B571" s="66" t="str">
        <f>[8]Mides!E562</f>
        <v>Lucia</v>
      </c>
      <c r="C571" s="67" t="str">
        <f>[8]Mides!D562</f>
        <v>Miranda</v>
      </c>
      <c r="D571" s="68" t="str">
        <f>IF([8]Mides!F562=1,"X"," ")</f>
        <v>X</v>
      </c>
      <c r="E571" s="68" t="str">
        <f>IF([8]Mides!F562=2,"X"," ")</f>
        <v xml:space="preserve"> </v>
      </c>
      <c r="F571" s="69" t="str">
        <f>[8]Mides!B562</f>
        <v xml:space="preserve">menor de edad </v>
      </c>
      <c r="G571" s="68" t="str">
        <f>IF(AND([8]Mides!H562&gt;=1,[8]Mides!H562&lt;=14),"X"," ")</f>
        <v>X</v>
      </c>
      <c r="H571" s="68" t="str">
        <f>IF(AND([8]Mides!H562&gt;=14,[8]Mides!H562&lt;=30),"X"," ")</f>
        <v xml:space="preserve"> </v>
      </c>
      <c r="I571" s="68" t="str">
        <f>IF(AND([8]Mides!H562&gt;=31,[8]Mides!H562&lt;=60),"X","  ")</f>
        <v xml:space="preserve">  </v>
      </c>
      <c r="J571" s="68" t="str">
        <f>IF([8]Mides!H562&gt;60,"X", "  ")</f>
        <v xml:space="preserve">  </v>
      </c>
      <c r="K571" s="70">
        <f>[8]Mides!N562</f>
        <v>0</v>
      </c>
      <c r="L571" s="70">
        <f>[8]Mides!K562</f>
        <v>0</v>
      </c>
      <c r="M571" s="70">
        <f>[8]Mides!L562</f>
        <v>0</v>
      </c>
      <c r="N571" s="70" t="str">
        <f>[8]Mides!M562</f>
        <v>x</v>
      </c>
      <c r="O571" s="70">
        <f t="shared" si="8"/>
        <v>0</v>
      </c>
      <c r="P571" s="70" t="str">
        <f>[8]Mides!R562</f>
        <v>Guatemala</v>
      </c>
      <c r="Q571" s="70" t="str">
        <f>[8]Mides!S562</f>
        <v>Guatemala</v>
      </c>
      <c r="R571" s="10"/>
      <c r="S571" s="10"/>
      <c r="T571" s="10"/>
      <c r="U571" s="10"/>
      <c r="V571" s="10"/>
      <c r="W571" s="10"/>
      <c r="X571" s="10"/>
      <c r="Y571" s="10"/>
    </row>
    <row r="572" spans="2:25" x14ac:dyDescent="0.3">
      <c r="B572" s="66" t="str">
        <f>[8]Mides!E563</f>
        <v>Dulce</v>
      </c>
      <c r="C572" s="67" t="str">
        <f>[8]Mides!D563</f>
        <v>Tojin</v>
      </c>
      <c r="D572" s="68" t="str">
        <f>IF([8]Mides!F563=1,"X"," ")</f>
        <v>X</v>
      </c>
      <c r="E572" s="68" t="str">
        <f>IF([8]Mides!F563=2,"X"," ")</f>
        <v xml:space="preserve"> </v>
      </c>
      <c r="F572" s="69">
        <f>[8]Mides!B563</f>
        <v>2506396371503</v>
      </c>
      <c r="G572" s="68" t="str">
        <f>IF(AND([8]Mides!H563&gt;=1,[8]Mides!H563&lt;=14),"X"," ")</f>
        <v xml:space="preserve"> </v>
      </c>
      <c r="H572" s="68" t="str">
        <f>IF(AND([8]Mides!H563&gt;=14,[8]Mides!H563&lt;=30),"X"," ")</f>
        <v xml:space="preserve"> </v>
      </c>
      <c r="I572" s="68" t="str">
        <f>IF(AND([8]Mides!H563&gt;=31,[8]Mides!H563&lt;=60),"X","  ")</f>
        <v>X</v>
      </c>
      <c r="J572" s="68" t="str">
        <f>IF([8]Mides!H563&gt;60,"X", "  ")</f>
        <v xml:space="preserve">  </v>
      </c>
      <c r="K572" s="70">
        <f>[8]Mides!N563</f>
        <v>0</v>
      </c>
      <c r="L572" s="70">
        <f>[8]Mides!K563</f>
        <v>0</v>
      </c>
      <c r="M572" s="70">
        <f>[8]Mides!L563</f>
        <v>0</v>
      </c>
      <c r="N572" s="70" t="str">
        <f>[8]Mides!M563</f>
        <v>x</v>
      </c>
      <c r="O572" s="70">
        <f t="shared" si="8"/>
        <v>0</v>
      </c>
      <c r="P572" s="70" t="str">
        <f>[8]Mides!R563</f>
        <v>Guatemala</v>
      </c>
      <c r="Q572" s="70" t="str">
        <f>[8]Mides!S563</f>
        <v>Guatemala</v>
      </c>
      <c r="R572" s="10"/>
      <c r="S572" s="10"/>
      <c r="T572" s="10"/>
      <c r="U572" s="10"/>
      <c r="V572" s="10"/>
      <c r="W572" s="10"/>
      <c r="X572" s="10"/>
      <c r="Y572" s="10"/>
    </row>
    <row r="573" spans="2:25" x14ac:dyDescent="0.3">
      <c r="B573" s="66" t="str">
        <f>[8]Mides!E564</f>
        <v>Laura</v>
      </c>
      <c r="C573" s="67" t="str">
        <f>[8]Mides!D564</f>
        <v xml:space="preserve">Santos </v>
      </c>
      <c r="D573" s="68" t="str">
        <f>IF([8]Mides!F564=1,"X"," ")</f>
        <v>X</v>
      </c>
      <c r="E573" s="68" t="str">
        <f>IF([8]Mides!F564=2,"X"," ")</f>
        <v xml:space="preserve"> </v>
      </c>
      <c r="F573" s="69">
        <f>[8]Mides!B564</f>
        <v>2283997420101</v>
      </c>
      <c r="G573" s="68" t="str">
        <f>IF(AND([8]Mides!H564&gt;=1,[8]Mides!H564&lt;=14),"X"," ")</f>
        <v xml:space="preserve"> </v>
      </c>
      <c r="H573" s="68" t="str">
        <f>IF(AND([8]Mides!H564&gt;=14,[8]Mides!H564&lt;=30),"X"," ")</f>
        <v xml:space="preserve"> </v>
      </c>
      <c r="I573" s="68" t="str">
        <f>IF(AND([8]Mides!H564&gt;=31,[8]Mides!H564&lt;=60),"X","  ")</f>
        <v>X</v>
      </c>
      <c r="J573" s="68" t="str">
        <f>IF([8]Mides!H564&gt;60,"X", "  ")</f>
        <v xml:space="preserve">  </v>
      </c>
      <c r="K573" s="70">
        <f>[8]Mides!N564</f>
        <v>0</v>
      </c>
      <c r="L573" s="70">
        <f>[8]Mides!K564</f>
        <v>0</v>
      </c>
      <c r="M573" s="70">
        <f>[8]Mides!L564</f>
        <v>0</v>
      </c>
      <c r="N573" s="70" t="str">
        <f>[8]Mides!M564</f>
        <v>x</v>
      </c>
      <c r="O573" s="70">
        <f t="shared" si="8"/>
        <v>0</v>
      </c>
      <c r="P573" s="70" t="str">
        <f>[8]Mides!R564</f>
        <v>Guatemala</v>
      </c>
      <c r="Q573" s="70" t="str">
        <f>[8]Mides!S564</f>
        <v>Guatemala</v>
      </c>
      <c r="R573" s="10"/>
      <c r="S573" s="10"/>
      <c r="T573" s="10"/>
      <c r="U573" s="10"/>
      <c r="V573" s="10"/>
      <c r="W573" s="10"/>
      <c r="X573" s="10"/>
      <c r="Y573" s="10"/>
    </row>
    <row r="574" spans="2:25" x14ac:dyDescent="0.3">
      <c r="B574" s="66" t="str">
        <f>[8]Mides!E565</f>
        <v>Sheyli</v>
      </c>
      <c r="C574" s="67" t="str">
        <f>[8]Mides!D565</f>
        <v>Vicente</v>
      </c>
      <c r="D574" s="68" t="str">
        <f>IF([8]Mides!F565=1,"X"," ")</f>
        <v>X</v>
      </c>
      <c r="E574" s="68" t="str">
        <f>IF([8]Mides!F565=2,"X"," ")</f>
        <v xml:space="preserve"> </v>
      </c>
      <c r="F574" s="69" t="str">
        <f>[8]Mides!B565</f>
        <v xml:space="preserve">menor de edad </v>
      </c>
      <c r="G574" s="68" t="str">
        <f>IF(AND([8]Mides!H565&gt;=1,[8]Mides!H565&lt;=14),"X"," ")</f>
        <v>X</v>
      </c>
      <c r="H574" s="68" t="str">
        <f>IF(AND([8]Mides!H565&gt;=14,[8]Mides!H565&lt;=30),"X"," ")</f>
        <v xml:space="preserve"> </v>
      </c>
      <c r="I574" s="68" t="str">
        <f>IF(AND([8]Mides!H565&gt;=31,[8]Mides!H565&lt;=60),"X","  ")</f>
        <v xml:space="preserve">  </v>
      </c>
      <c r="J574" s="68" t="str">
        <f>IF([8]Mides!H565&gt;60,"X", "  ")</f>
        <v xml:space="preserve">  </v>
      </c>
      <c r="K574" s="70">
        <f>[8]Mides!N565</f>
        <v>0</v>
      </c>
      <c r="L574" s="70">
        <f>[8]Mides!K565</f>
        <v>0</v>
      </c>
      <c r="M574" s="70">
        <f>[8]Mides!L565</f>
        <v>0</v>
      </c>
      <c r="N574" s="70" t="str">
        <f>[8]Mides!M565</f>
        <v>x</v>
      </c>
      <c r="O574" s="70">
        <f t="shared" si="8"/>
        <v>0</v>
      </c>
      <c r="P574" s="70" t="str">
        <f>[8]Mides!R565</f>
        <v>Guatemala</v>
      </c>
      <c r="Q574" s="70" t="str">
        <f>[8]Mides!S565</f>
        <v>Guatemala</v>
      </c>
      <c r="R574" s="10"/>
      <c r="S574" s="10"/>
      <c r="T574" s="10"/>
      <c r="U574" s="10"/>
      <c r="V574" s="10"/>
      <c r="W574" s="10"/>
      <c r="X574" s="10"/>
      <c r="Y574" s="10"/>
    </row>
    <row r="575" spans="2:25" x14ac:dyDescent="0.3">
      <c r="B575" s="66" t="str">
        <f>[8]Mides!E566</f>
        <v>Ian</v>
      </c>
      <c r="C575" s="67" t="str">
        <f>[8]Mides!D566</f>
        <v>Pinzon</v>
      </c>
      <c r="D575" s="68" t="str">
        <f>IF([8]Mides!F566=1,"X"," ")</f>
        <v xml:space="preserve"> </v>
      </c>
      <c r="E575" s="68" t="str">
        <f>IF([8]Mides!F566=2,"X"," ")</f>
        <v>X</v>
      </c>
      <c r="F575" s="69" t="str">
        <f>[8]Mides!B566</f>
        <v>menor de edad</v>
      </c>
      <c r="G575" s="68" t="str">
        <f>IF(AND([8]Mides!H566&gt;=1,[8]Mides!H566&lt;=14),"X"," ")</f>
        <v>X</v>
      </c>
      <c r="H575" s="68" t="str">
        <f>IF(AND([8]Mides!H566&gt;=14,[8]Mides!H566&lt;=30),"X"," ")</f>
        <v xml:space="preserve"> </v>
      </c>
      <c r="I575" s="68" t="str">
        <f>IF(AND([8]Mides!H566&gt;=31,[8]Mides!H566&lt;=60),"X","  ")</f>
        <v xml:space="preserve">  </v>
      </c>
      <c r="J575" s="68" t="str">
        <f>IF([8]Mides!H566&gt;60,"X", "  ")</f>
        <v xml:space="preserve">  </v>
      </c>
      <c r="K575" s="70">
        <f>[8]Mides!N566</f>
        <v>0</v>
      </c>
      <c r="L575" s="70">
        <f>[8]Mides!K566</f>
        <v>0</v>
      </c>
      <c r="M575" s="70">
        <f>[8]Mides!L566</f>
        <v>0</v>
      </c>
      <c r="N575" s="70" t="str">
        <f>[8]Mides!M566</f>
        <v>x</v>
      </c>
      <c r="O575" s="70">
        <f t="shared" si="8"/>
        <v>0</v>
      </c>
      <c r="P575" s="70" t="str">
        <f>[8]Mides!R566</f>
        <v>Guatemala</v>
      </c>
      <c r="Q575" s="70" t="str">
        <f>[8]Mides!S566</f>
        <v>Guatemala</v>
      </c>
      <c r="R575" s="10"/>
      <c r="S575" s="10"/>
      <c r="T575" s="10"/>
      <c r="U575" s="10"/>
      <c r="V575" s="10"/>
      <c r="W575" s="10"/>
      <c r="X575" s="10"/>
      <c r="Y575" s="10"/>
    </row>
    <row r="576" spans="2:25" x14ac:dyDescent="0.3">
      <c r="B576" s="66" t="str">
        <f>[8]Mides!E567</f>
        <v>Daniel</v>
      </c>
      <c r="C576" s="67" t="str">
        <f>[8]Mides!D567</f>
        <v>Vicente</v>
      </c>
      <c r="D576" s="68" t="str">
        <f>IF([8]Mides!F567=1,"X"," ")</f>
        <v xml:space="preserve"> </v>
      </c>
      <c r="E576" s="68" t="str">
        <f>IF([8]Mides!F567=2,"X"," ")</f>
        <v>X</v>
      </c>
      <c r="F576" s="69" t="str">
        <f>[8]Mides!B567</f>
        <v>menor de edad</v>
      </c>
      <c r="G576" s="68" t="str">
        <f>IF(AND([8]Mides!H567&gt;=1,[8]Mides!H567&lt;=14),"X"," ")</f>
        <v>X</v>
      </c>
      <c r="H576" s="68" t="str">
        <f>IF(AND([8]Mides!H567&gt;=14,[8]Mides!H567&lt;=30),"X"," ")</f>
        <v xml:space="preserve"> </v>
      </c>
      <c r="I576" s="68" t="str">
        <f>IF(AND([8]Mides!H567&gt;=31,[8]Mides!H567&lt;=60),"X","  ")</f>
        <v xml:space="preserve">  </v>
      </c>
      <c r="J576" s="68" t="str">
        <f>IF([8]Mides!H567&gt;60,"X", "  ")</f>
        <v xml:space="preserve">  </v>
      </c>
      <c r="K576" s="70">
        <f>[8]Mides!N567</f>
        <v>0</v>
      </c>
      <c r="L576" s="70">
        <f>[8]Mides!K567</f>
        <v>0</v>
      </c>
      <c r="M576" s="70">
        <f>[8]Mides!L567</f>
        <v>0</v>
      </c>
      <c r="N576" s="70" t="str">
        <f>[8]Mides!M567</f>
        <v>x</v>
      </c>
      <c r="O576" s="70">
        <f t="shared" si="8"/>
        <v>0</v>
      </c>
      <c r="P576" s="70" t="str">
        <f>[8]Mides!R567</f>
        <v>Guatemala</v>
      </c>
      <c r="Q576" s="70" t="str">
        <f>[8]Mides!S567</f>
        <v>Guatemala</v>
      </c>
      <c r="R576" s="10"/>
      <c r="S576" s="10"/>
      <c r="T576" s="10"/>
      <c r="U576" s="10"/>
      <c r="V576" s="10"/>
      <c r="W576" s="10"/>
      <c r="X576" s="10"/>
      <c r="Y576" s="10"/>
    </row>
    <row r="577" spans="2:25" x14ac:dyDescent="0.3">
      <c r="B577" s="66" t="str">
        <f>[8]Mides!E568</f>
        <v>Jose</v>
      </c>
      <c r="C577" s="67" t="str">
        <f>[8]Mides!D568</f>
        <v>Petzey</v>
      </c>
      <c r="D577" s="68" t="str">
        <f>IF([8]Mides!F568=1,"X"," ")</f>
        <v xml:space="preserve"> </v>
      </c>
      <c r="E577" s="68" t="str">
        <f>IF([8]Mides!F568=2,"X"," ")</f>
        <v>X</v>
      </c>
      <c r="F577" s="69" t="str">
        <f>[8]Mides!B568</f>
        <v>menor de edad</v>
      </c>
      <c r="G577" s="68" t="str">
        <f>IF(AND([8]Mides!H568&gt;=1,[8]Mides!H568&lt;=14),"X"," ")</f>
        <v>X</v>
      </c>
      <c r="H577" s="68" t="str">
        <f>IF(AND([8]Mides!H568&gt;=14,[8]Mides!H568&lt;=30),"X"," ")</f>
        <v xml:space="preserve"> </v>
      </c>
      <c r="I577" s="68" t="str">
        <f>IF(AND([8]Mides!H568&gt;=31,[8]Mides!H568&lt;=60),"X","  ")</f>
        <v xml:space="preserve">  </v>
      </c>
      <c r="J577" s="68" t="str">
        <f>IF([8]Mides!H568&gt;60,"X", "  ")</f>
        <v xml:space="preserve">  </v>
      </c>
      <c r="K577" s="70">
        <f>[8]Mides!N568</f>
        <v>0</v>
      </c>
      <c r="L577" s="70">
        <f>[8]Mides!K568</f>
        <v>0</v>
      </c>
      <c r="M577" s="70">
        <f>[8]Mides!L568</f>
        <v>0</v>
      </c>
      <c r="N577" s="70" t="str">
        <f>[8]Mides!M568</f>
        <v>x</v>
      </c>
      <c r="O577" s="70">
        <f t="shared" si="8"/>
        <v>0</v>
      </c>
      <c r="P577" s="70" t="str">
        <f>[8]Mides!R568</f>
        <v>Guatemala</v>
      </c>
      <c r="Q577" s="70" t="str">
        <f>[8]Mides!S568</f>
        <v>Guatemala</v>
      </c>
      <c r="R577" s="10"/>
      <c r="S577" s="10"/>
      <c r="T577" s="10"/>
      <c r="U577" s="10"/>
      <c r="V577" s="10"/>
      <c r="W577" s="10"/>
      <c r="X577" s="10"/>
      <c r="Y577" s="10"/>
    </row>
    <row r="578" spans="2:25" x14ac:dyDescent="0.3">
      <c r="B578" s="66" t="str">
        <f>[8]Mides!E569</f>
        <v>Luis</v>
      </c>
      <c r="C578" s="67" t="str">
        <f>[8]Mides!D569</f>
        <v>Medrano</v>
      </c>
      <c r="D578" s="68" t="str">
        <f>IF([8]Mides!F569=1,"X"," ")</f>
        <v xml:space="preserve"> </v>
      </c>
      <c r="E578" s="68" t="str">
        <f>IF([8]Mides!F569=2,"X"," ")</f>
        <v>X</v>
      </c>
      <c r="F578" s="69" t="str">
        <f>[8]Mides!B569</f>
        <v>menor de edad</v>
      </c>
      <c r="G578" s="68" t="str">
        <f>IF(AND([8]Mides!H569&gt;=1,[8]Mides!H569&lt;=14),"X"," ")</f>
        <v>X</v>
      </c>
      <c r="H578" s="68" t="str">
        <f>IF(AND([8]Mides!H569&gt;=14,[8]Mides!H569&lt;=30),"X"," ")</f>
        <v>X</v>
      </c>
      <c r="I578" s="68" t="str">
        <f>IF(AND([8]Mides!H569&gt;=31,[8]Mides!H569&lt;=60),"X","  ")</f>
        <v xml:space="preserve">  </v>
      </c>
      <c r="J578" s="68" t="str">
        <f>IF([8]Mides!H569&gt;60,"X", "  ")</f>
        <v xml:space="preserve">  </v>
      </c>
      <c r="K578" s="70">
        <f>[8]Mides!N569</f>
        <v>0</v>
      </c>
      <c r="L578" s="70">
        <f>[8]Mides!K569</f>
        <v>0</v>
      </c>
      <c r="M578" s="70">
        <f>[8]Mides!L569</f>
        <v>0</v>
      </c>
      <c r="N578" s="70" t="str">
        <f>[8]Mides!M569</f>
        <v>x</v>
      </c>
      <c r="O578" s="70">
        <f t="shared" si="8"/>
        <v>0</v>
      </c>
      <c r="P578" s="70" t="str">
        <f>[8]Mides!R569</f>
        <v>Guatemala</v>
      </c>
      <c r="Q578" s="70" t="str">
        <f>[8]Mides!S569</f>
        <v>Guatemala</v>
      </c>
      <c r="R578" s="10"/>
      <c r="S578" s="10"/>
      <c r="T578" s="10"/>
      <c r="U578" s="10"/>
      <c r="V578" s="10"/>
      <c r="W578" s="10"/>
      <c r="X578" s="10"/>
      <c r="Y578" s="10"/>
    </row>
    <row r="579" spans="2:25" x14ac:dyDescent="0.3">
      <c r="B579" s="66" t="str">
        <f>[8]Mides!E570</f>
        <v>Cristina</v>
      </c>
      <c r="C579" s="67" t="str">
        <f>[8]Mides!D570</f>
        <v>Pineda</v>
      </c>
      <c r="D579" s="68" t="str">
        <f>IF([8]Mides!F570=1,"X"," ")</f>
        <v xml:space="preserve"> </v>
      </c>
      <c r="E579" s="68" t="str">
        <f>IF([8]Mides!F570=2,"X"," ")</f>
        <v>X</v>
      </c>
      <c r="F579" s="69" t="str">
        <f>[8]Mides!B570</f>
        <v>menor de edad</v>
      </c>
      <c r="G579" s="68" t="str">
        <f>IF(AND([8]Mides!H570&gt;=1,[8]Mides!H570&lt;=14),"X"," ")</f>
        <v>X</v>
      </c>
      <c r="H579" s="68" t="str">
        <f>IF(AND([8]Mides!H570&gt;=14,[8]Mides!H570&lt;=30),"X"," ")</f>
        <v>X</v>
      </c>
      <c r="I579" s="68" t="str">
        <f>IF(AND([8]Mides!H570&gt;=31,[8]Mides!H570&lt;=60),"X","  ")</f>
        <v xml:space="preserve">  </v>
      </c>
      <c r="J579" s="68" t="str">
        <f>IF([8]Mides!H570&gt;60,"X", "  ")</f>
        <v xml:space="preserve">  </v>
      </c>
      <c r="K579" s="70">
        <f>[8]Mides!N570</f>
        <v>0</v>
      </c>
      <c r="L579" s="70">
        <f>[8]Mides!K570</f>
        <v>0</v>
      </c>
      <c r="M579" s="70">
        <f>[8]Mides!L570</f>
        <v>0</v>
      </c>
      <c r="N579" s="70" t="str">
        <f>[8]Mides!M570</f>
        <v>x</v>
      </c>
      <c r="O579" s="70">
        <f t="shared" si="8"/>
        <v>0</v>
      </c>
      <c r="P579" s="70" t="str">
        <f>[8]Mides!R570</f>
        <v>Guatemala</v>
      </c>
      <c r="Q579" s="70" t="str">
        <f>[8]Mides!S570</f>
        <v>Guatemala</v>
      </c>
      <c r="R579" s="10"/>
      <c r="S579" s="10"/>
      <c r="T579" s="10"/>
      <c r="U579" s="10"/>
      <c r="V579" s="10"/>
      <c r="W579" s="10"/>
      <c r="X579" s="10"/>
      <c r="Y579" s="10"/>
    </row>
    <row r="580" spans="2:25" x14ac:dyDescent="0.3">
      <c r="B580" s="66" t="str">
        <f>[8]Mides!E571</f>
        <v xml:space="preserve">Pablo </v>
      </c>
      <c r="C580" s="67" t="str">
        <f>[8]Mides!D571</f>
        <v>Garcia</v>
      </c>
      <c r="D580" s="68" t="str">
        <f>IF([8]Mides!F571=1,"X"," ")</f>
        <v xml:space="preserve"> </v>
      </c>
      <c r="E580" s="68" t="str">
        <f>IF([8]Mides!F571=2,"X"," ")</f>
        <v>X</v>
      </c>
      <c r="F580" s="69">
        <f>[8]Mides!B571</f>
        <v>2704812141013</v>
      </c>
      <c r="G580" s="68" t="str">
        <f>IF(AND([8]Mides!H571&gt;=1,[8]Mides!H571&lt;=14),"X"," ")</f>
        <v xml:space="preserve"> </v>
      </c>
      <c r="H580" s="68" t="str">
        <f>IF(AND([8]Mides!H571&gt;=14,[8]Mides!H571&lt;=30),"X"," ")</f>
        <v xml:space="preserve"> </v>
      </c>
      <c r="I580" s="68" t="str">
        <f>IF(AND([8]Mides!H571&gt;=31,[8]Mides!H571&lt;=60),"X","  ")</f>
        <v>X</v>
      </c>
      <c r="J580" s="68" t="str">
        <f>IF([8]Mides!H571&gt;60,"X", "  ")</f>
        <v xml:space="preserve">  </v>
      </c>
      <c r="K580" s="70">
        <f>[8]Mides!N571</f>
        <v>0</v>
      </c>
      <c r="L580" s="70">
        <f>[8]Mides!K571</f>
        <v>0</v>
      </c>
      <c r="M580" s="70">
        <f>[8]Mides!L571</f>
        <v>0</v>
      </c>
      <c r="N580" s="70" t="str">
        <f>[8]Mides!M571</f>
        <v>x</v>
      </c>
      <c r="O580" s="70">
        <f t="shared" si="8"/>
        <v>0</v>
      </c>
      <c r="P580" s="70" t="str">
        <f>[8]Mides!R571</f>
        <v>Guatemala</v>
      </c>
      <c r="Q580" s="70" t="str">
        <f>[8]Mides!S571</f>
        <v>Guatemala</v>
      </c>
      <c r="R580" s="10"/>
      <c r="S580" s="10"/>
      <c r="T580" s="10"/>
      <c r="U580" s="10"/>
      <c r="V580" s="10"/>
      <c r="W580" s="10"/>
      <c r="X580" s="10"/>
      <c r="Y580" s="10"/>
    </row>
    <row r="581" spans="2:25" x14ac:dyDescent="0.3">
      <c r="B581" s="66" t="str">
        <f>[8]Mides!E572</f>
        <v>Yi</v>
      </c>
      <c r="C581" s="67" t="str">
        <f>[8]Mides!D572</f>
        <v>Tin</v>
      </c>
      <c r="D581" s="68" t="str">
        <f>IF([8]Mides!F572=1,"X"," ")</f>
        <v>X</v>
      </c>
      <c r="E581" s="68" t="str">
        <f>IF([8]Mides!F572=2,"X"," ")</f>
        <v xml:space="preserve"> </v>
      </c>
      <c r="F581" s="69" t="str">
        <f>[8]Mides!B572</f>
        <v>menor de edad</v>
      </c>
      <c r="G581" s="68" t="str">
        <f>IF(AND([8]Mides!H572&gt;=1,[8]Mides!H572&lt;=14),"X"," ")</f>
        <v>X</v>
      </c>
      <c r="H581" s="68" t="str">
        <f>IF(AND([8]Mides!H572&gt;=14,[8]Mides!H572&lt;=30),"X"," ")</f>
        <v xml:space="preserve"> </v>
      </c>
      <c r="I581" s="68" t="str">
        <f>IF(AND([8]Mides!H572&gt;=31,[8]Mides!H572&lt;=60),"X","  ")</f>
        <v xml:space="preserve">  </v>
      </c>
      <c r="J581" s="68" t="str">
        <f>IF([8]Mides!H572&gt;60,"X", "  ")</f>
        <v xml:space="preserve">  </v>
      </c>
      <c r="K581" s="70">
        <f>[8]Mides!N572</f>
        <v>0</v>
      </c>
      <c r="L581" s="70">
        <f>[8]Mides!K572</f>
        <v>0</v>
      </c>
      <c r="M581" s="70">
        <f>[8]Mides!L572</f>
        <v>0</v>
      </c>
      <c r="N581" s="70" t="str">
        <f>[8]Mides!M572</f>
        <v>x</v>
      </c>
      <c r="O581" s="70">
        <f t="shared" si="8"/>
        <v>0</v>
      </c>
      <c r="P581" s="70" t="str">
        <f>[8]Mides!R572</f>
        <v>Guatemala</v>
      </c>
      <c r="Q581" s="70" t="str">
        <f>[8]Mides!S572</f>
        <v>Guatemala</v>
      </c>
      <c r="R581" s="10"/>
      <c r="S581" s="10"/>
      <c r="T581" s="10"/>
      <c r="U581" s="10"/>
      <c r="V581" s="10"/>
      <c r="W581" s="10"/>
      <c r="X581" s="10"/>
      <c r="Y581" s="10"/>
    </row>
    <row r="582" spans="2:25" x14ac:dyDescent="0.3">
      <c r="B582" s="66" t="str">
        <f>[8]Mides!E573</f>
        <v>Chu</v>
      </c>
      <c r="C582" s="67" t="str">
        <f>[8]Mides!D573</f>
        <v xml:space="preserve">Tin </v>
      </c>
      <c r="D582" s="68" t="str">
        <f>IF([8]Mides!F573=1,"X"," ")</f>
        <v xml:space="preserve"> </v>
      </c>
      <c r="E582" s="68" t="str">
        <f>IF([8]Mides!F573=2,"X"," ")</f>
        <v>X</v>
      </c>
      <c r="F582" s="69" t="str">
        <f>[8]Mides!B573</f>
        <v>menor de edad</v>
      </c>
      <c r="G582" s="68" t="str">
        <f>IF(AND([8]Mides!H573&gt;=1,[8]Mides!H573&lt;=14),"X"," ")</f>
        <v>X</v>
      </c>
      <c r="H582" s="68" t="str">
        <f>IF(AND([8]Mides!H573&gt;=14,[8]Mides!H573&lt;=30),"X"," ")</f>
        <v xml:space="preserve"> </v>
      </c>
      <c r="I582" s="68" t="str">
        <f>IF(AND([8]Mides!H573&gt;=31,[8]Mides!H573&lt;=60),"X","  ")</f>
        <v xml:space="preserve">  </v>
      </c>
      <c r="J582" s="68" t="str">
        <f>IF([8]Mides!H573&gt;60,"X", "  ")</f>
        <v xml:space="preserve">  </v>
      </c>
      <c r="K582" s="70">
        <f>[8]Mides!N573</f>
        <v>0</v>
      </c>
      <c r="L582" s="70">
        <f>[8]Mides!K573</f>
        <v>0</v>
      </c>
      <c r="M582" s="70">
        <f>[8]Mides!L573</f>
        <v>0</v>
      </c>
      <c r="N582" s="70" t="str">
        <f>[8]Mides!M573</f>
        <v>x</v>
      </c>
      <c r="O582" s="70">
        <f t="shared" si="8"/>
        <v>0</v>
      </c>
      <c r="P582" s="70" t="str">
        <f>[8]Mides!R573</f>
        <v>Guatemala</v>
      </c>
      <c r="Q582" s="70" t="str">
        <f>[8]Mides!S573</f>
        <v>Guatemala</v>
      </c>
      <c r="R582" s="10"/>
      <c r="S582" s="10"/>
      <c r="T582" s="10"/>
      <c r="U582" s="10"/>
      <c r="V582" s="10"/>
      <c r="W582" s="10"/>
      <c r="X582" s="10"/>
      <c r="Y582" s="10"/>
    </row>
    <row r="583" spans="2:25" x14ac:dyDescent="0.3">
      <c r="B583" s="66" t="str">
        <f>[8]Mides!E574</f>
        <v xml:space="preserve">Dorian </v>
      </c>
      <c r="C583" s="67" t="str">
        <f>[8]Mides!D574</f>
        <v>Hernandez</v>
      </c>
      <c r="D583" s="68" t="str">
        <f>IF([8]Mides!F574=1,"X"," ")</f>
        <v xml:space="preserve"> </v>
      </c>
      <c r="E583" s="68" t="str">
        <f>IF([8]Mides!F574=2,"X"," ")</f>
        <v>X</v>
      </c>
      <c r="F583" s="69" t="str">
        <f>[8]Mides!B574</f>
        <v>menor de edad</v>
      </c>
      <c r="G583" s="68" t="str">
        <f>IF(AND([8]Mides!H574&gt;=1,[8]Mides!H574&lt;=14),"X"," ")</f>
        <v>X</v>
      </c>
      <c r="H583" s="68" t="str">
        <f>IF(AND([8]Mides!H574&gt;=14,[8]Mides!H574&lt;=30),"X"," ")</f>
        <v xml:space="preserve"> </v>
      </c>
      <c r="I583" s="68" t="str">
        <f>IF(AND([8]Mides!H574&gt;=31,[8]Mides!H574&lt;=60),"X","  ")</f>
        <v xml:space="preserve">  </v>
      </c>
      <c r="J583" s="68" t="str">
        <f>IF([8]Mides!H574&gt;60,"X", "  ")</f>
        <v xml:space="preserve">  </v>
      </c>
      <c r="K583" s="70">
        <f>[8]Mides!N574</f>
        <v>0</v>
      </c>
      <c r="L583" s="70">
        <f>[8]Mides!K574</f>
        <v>0</v>
      </c>
      <c r="M583" s="70">
        <f>[8]Mides!L574</f>
        <v>0</v>
      </c>
      <c r="N583" s="70" t="str">
        <f>[8]Mides!M574</f>
        <v>x</v>
      </c>
      <c r="O583" s="70">
        <f t="shared" si="8"/>
        <v>0</v>
      </c>
      <c r="P583" s="70" t="str">
        <f>[8]Mides!R574</f>
        <v>Guatemala</v>
      </c>
      <c r="Q583" s="70" t="str">
        <f>[8]Mides!S574</f>
        <v>Guatemala</v>
      </c>
      <c r="R583" s="10"/>
      <c r="S583" s="10"/>
      <c r="T583" s="10"/>
      <c r="U583" s="10"/>
      <c r="V583" s="10"/>
      <c r="W583" s="10"/>
      <c r="X583" s="10"/>
      <c r="Y583" s="10"/>
    </row>
    <row r="584" spans="2:25" x14ac:dyDescent="0.3">
      <c r="B584" s="66" t="str">
        <f>[8]Mides!E575</f>
        <v>Diana</v>
      </c>
      <c r="C584" s="67" t="str">
        <f>[8]Mides!D575</f>
        <v>Medrano</v>
      </c>
      <c r="D584" s="68" t="str">
        <f>IF([8]Mides!F575=1,"X"," ")</f>
        <v>X</v>
      </c>
      <c r="E584" s="68" t="str">
        <f>IF([8]Mides!F575=2,"X"," ")</f>
        <v xml:space="preserve"> </v>
      </c>
      <c r="F584" s="69" t="str">
        <f>[8]Mides!B575</f>
        <v>menor de edad</v>
      </c>
      <c r="G584" s="68" t="str">
        <f>IF(AND([8]Mides!H575&gt;=1,[8]Mides!H575&lt;=14),"X"," ")</f>
        <v>X</v>
      </c>
      <c r="H584" s="68" t="str">
        <f>IF(AND([8]Mides!H575&gt;=14,[8]Mides!H575&lt;=30),"X"," ")</f>
        <v xml:space="preserve"> </v>
      </c>
      <c r="I584" s="68" t="str">
        <f>IF(AND([8]Mides!H575&gt;=31,[8]Mides!H575&lt;=60),"X","  ")</f>
        <v xml:space="preserve">  </v>
      </c>
      <c r="J584" s="68" t="str">
        <f>IF([8]Mides!H575&gt;60,"X", "  ")</f>
        <v xml:space="preserve">  </v>
      </c>
      <c r="K584" s="70">
        <f>[8]Mides!N575</f>
        <v>0</v>
      </c>
      <c r="L584" s="70">
        <f>[8]Mides!K575</f>
        <v>0</v>
      </c>
      <c r="M584" s="70">
        <f>[8]Mides!L575</f>
        <v>0</v>
      </c>
      <c r="N584" s="70" t="str">
        <f>[8]Mides!M575</f>
        <v>x</v>
      </c>
      <c r="O584" s="70">
        <f t="shared" si="8"/>
        <v>0</v>
      </c>
      <c r="P584" s="70" t="str">
        <f>[8]Mides!R575</f>
        <v>Guatemala</v>
      </c>
      <c r="Q584" s="70" t="str">
        <f>[8]Mides!S575</f>
        <v>Guatemala</v>
      </c>
      <c r="R584" s="10"/>
      <c r="S584" s="10"/>
      <c r="T584" s="10"/>
      <c r="U584" s="10"/>
      <c r="V584" s="10"/>
      <c r="W584" s="10"/>
      <c r="X584" s="10"/>
      <c r="Y584" s="10"/>
    </row>
    <row r="585" spans="2:25" x14ac:dyDescent="0.3">
      <c r="B585" s="66" t="str">
        <f>[8]Mides!E576</f>
        <v>Jose</v>
      </c>
      <c r="C585" s="67" t="str">
        <f>[8]Mides!D576</f>
        <v>Melendez</v>
      </c>
      <c r="D585" s="68" t="str">
        <f>IF([8]Mides!F576=1,"X"," ")</f>
        <v xml:space="preserve"> </v>
      </c>
      <c r="E585" s="68" t="str">
        <f>IF([8]Mides!F576=2,"X"," ")</f>
        <v>X</v>
      </c>
      <c r="F585" s="69" t="str">
        <f>[8]Mides!B576</f>
        <v>menor de edad</v>
      </c>
      <c r="G585" s="68" t="str">
        <f>IF(AND([8]Mides!H576&gt;=1,[8]Mides!H576&lt;=14),"X"," ")</f>
        <v>X</v>
      </c>
      <c r="H585" s="68" t="str">
        <f>IF(AND([8]Mides!H576&gt;=14,[8]Mides!H576&lt;=30),"X"," ")</f>
        <v xml:space="preserve"> </v>
      </c>
      <c r="I585" s="68" t="str">
        <f>IF(AND([8]Mides!H576&gt;=31,[8]Mides!H576&lt;=60),"X","  ")</f>
        <v xml:space="preserve">  </v>
      </c>
      <c r="J585" s="68" t="str">
        <f>IF([8]Mides!H576&gt;60,"X", "  ")</f>
        <v xml:space="preserve">  </v>
      </c>
      <c r="K585" s="70">
        <f>[8]Mides!N576</f>
        <v>0</v>
      </c>
      <c r="L585" s="70">
        <f>[8]Mides!K576</f>
        <v>0</v>
      </c>
      <c r="M585" s="70">
        <f>[8]Mides!L576</f>
        <v>0</v>
      </c>
      <c r="N585" s="70" t="str">
        <f>[8]Mides!M576</f>
        <v>x</v>
      </c>
      <c r="O585" s="70">
        <f t="shared" si="8"/>
        <v>0</v>
      </c>
      <c r="P585" s="70" t="str">
        <f>[8]Mides!R576</f>
        <v>Guatemala</v>
      </c>
      <c r="Q585" s="70" t="str">
        <f>[8]Mides!S576</f>
        <v>Guatemala</v>
      </c>
      <c r="R585" s="10"/>
      <c r="S585" s="10"/>
      <c r="T585" s="10"/>
      <c r="U585" s="10"/>
      <c r="V585" s="10"/>
      <c r="W585" s="10"/>
      <c r="X585" s="10"/>
      <c r="Y585" s="10"/>
    </row>
    <row r="586" spans="2:25" x14ac:dyDescent="0.3">
      <c r="B586" s="66" t="str">
        <f>[8]Mides!E577</f>
        <v>Bryan</v>
      </c>
      <c r="C586" s="67" t="str">
        <f>[8]Mides!D577</f>
        <v>Walters</v>
      </c>
      <c r="D586" s="68" t="str">
        <f>IF([8]Mides!F577=1,"X"," ")</f>
        <v>X</v>
      </c>
      <c r="E586" s="68" t="str">
        <f>IF([8]Mides!F577=2,"X"," ")</f>
        <v xml:space="preserve"> </v>
      </c>
      <c r="F586" s="69" t="str">
        <f>[8]Mides!B577</f>
        <v xml:space="preserve">menor de edad </v>
      </c>
      <c r="G586" s="68" t="str">
        <f>IF(AND([8]Mides!H577&gt;=1,[8]Mides!H577&lt;=14),"X"," ")</f>
        <v>X</v>
      </c>
      <c r="H586" s="68" t="str">
        <f>IF(AND([8]Mides!H577&gt;=14,[8]Mides!H577&lt;=30),"X"," ")</f>
        <v xml:space="preserve"> </v>
      </c>
      <c r="I586" s="68" t="str">
        <f>IF(AND([8]Mides!H577&gt;=31,[8]Mides!H577&lt;=60),"X","  ")</f>
        <v xml:space="preserve">  </v>
      </c>
      <c r="J586" s="68" t="str">
        <f>IF([8]Mides!H577&gt;60,"X", "  ")</f>
        <v xml:space="preserve">  </v>
      </c>
      <c r="K586" s="70">
        <f>[8]Mides!N577</f>
        <v>0</v>
      </c>
      <c r="L586" s="70">
        <f>[8]Mides!K577</f>
        <v>0</v>
      </c>
      <c r="M586" s="70">
        <f>[8]Mides!L577</f>
        <v>0</v>
      </c>
      <c r="N586" s="70" t="str">
        <f>[8]Mides!M577</f>
        <v>x</v>
      </c>
      <c r="O586" s="70">
        <f t="shared" si="8"/>
        <v>0</v>
      </c>
      <c r="P586" s="70" t="str">
        <f>[8]Mides!R577</f>
        <v>Guatemala</v>
      </c>
      <c r="Q586" s="70" t="str">
        <f>[8]Mides!S577</f>
        <v>Guatemala</v>
      </c>
      <c r="R586" s="10"/>
      <c r="S586" s="10"/>
      <c r="T586" s="10"/>
      <c r="U586" s="10"/>
      <c r="V586" s="10"/>
      <c r="W586" s="10"/>
      <c r="X586" s="10"/>
      <c r="Y586" s="10"/>
    </row>
    <row r="587" spans="2:25" x14ac:dyDescent="0.3">
      <c r="B587" s="66" t="str">
        <f>[8]Mides!E578</f>
        <v>Darlin</v>
      </c>
      <c r="C587" s="67" t="str">
        <f>[8]Mides!D578</f>
        <v>Lopez</v>
      </c>
      <c r="D587" s="68" t="str">
        <f>IF([8]Mides!F578=1,"X"," ")</f>
        <v>X</v>
      </c>
      <c r="E587" s="68" t="str">
        <f>IF([8]Mides!F578=2,"X"," ")</f>
        <v xml:space="preserve"> </v>
      </c>
      <c r="F587" s="69" t="str">
        <f>[8]Mides!B578</f>
        <v>menor de edad</v>
      </c>
      <c r="G587" s="68" t="str">
        <f>IF(AND([8]Mides!H578&gt;=1,[8]Mides!H578&lt;=14),"X"," ")</f>
        <v>X</v>
      </c>
      <c r="H587" s="68" t="str">
        <f>IF(AND([8]Mides!H578&gt;=14,[8]Mides!H578&lt;=30),"X"," ")</f>
        <v xml:space="preserve"> </v>
      </c>
      <c r="I587" s="68" t="str">
        <f>IF(AND([8]Mides!H578&gt;=31,[8]Mides!H578&lt;=60),"X","  ")</f>
        <v xml:space="preserve">  </v>
      </c>
      <c r="J587" s="68" t="str">
        <f>IF([8]Mides!H578&gt;60,"X", "  ")</f>
        <v xml:space="preserve">  </v>
      </c>
      <c r="K587" s="70">
        <f>[8]Mides!N578</f>
        <v>0</v>
      </c>
      <c r="L587" s="70">
        <f>[8]Mides!K578</f>
        <v>0</v>
      </c>
      <c r="M587" s="70">
        <f>[8]Mides!L578</f>
        <v>0</v>
      </c>
      <c r="N587" s="70" t="str">
        <f>[8]Mides!M578</f>
        <v>x</v>
      </c>
      <c r="O587" s="70">
        <f t="shared" si="8"/>
        <v>0</v>
      </c>
      <c r="P587" s="70" t="str">
        <f>[8]Mides!R578</f>
        <v>Guatemala</v>
      </c>
      <c r="Q587" s="70" t="str">
        <f>[8]Mides!S578</f>
        <v>Guatemala</v>
      </c>
      <c r="R587" s="10"/>
      <c r="S587" s="10"/>
      <c r="T587" s="10"/>
      <c r="U587" s="10"/>
      <c r="V587" s="10"/>
      <c r="W587" s="10"/>
      <c r="X587" s="10"/>
      <c r="Y587" s="10"/>
    </row>
    <row r="588" spans="2:25" x14ac:dyDescent="0.3">
      <c r="B588" s="66" t="str">
        <f>[8]Mides!E579</f>
        <v>Evelyn</v>
      </c>
      <c r="C588" s="67" t="str">
        <f>[8]Mides!D579</f>
        <v>Lopez</v>
      </c>
      <c r="D588" s="68" t="str">
        <f>IF([8]Mides!F579=1,"X"," ")</f>
        <v>X</v>
      </c>
      <c r="E588" s="68" t="str">
        <f>IF([8]Mides!F579=2,"X"," ")</f>
        <v xml:space="preserve"> </v>
      </c>
      <c r="F588" s="69" t="str">
        <f>[8]Mides!B579</f>
        <v>menor de edad</v>
      </c>
      <c r="G588" s="68" t="str">
        <f>IF(AND([8]Mides!H579&gt;=1,[8]Mides!H579&lt;=14),"X"," ")</f>
        <v>X</v>
      </c>
      <c r="H588" s="68" t="str">
        <f>IF(AND([8]Mides!H579&gt;=14,[8]Mides!H579&lt;=30),"X"," ")</f>
        <v xml:space="preserve"> </v>
      </c>
      <c r="I588" s="68" t="str">
        <f>IF(AND([8]Mides!H579&gt;=31,[8]Mides!H579&lt;=60),"X","  ")</f>
        <v xml:space="preserve">  </v>
      </c>
      <c r="J588" s="68" t="str">
        <f>IF([8]Mides!H579&gt;60,"X", "  ")</f>
        <v xml:space="preserve">  </v>
      </c>
      <c r="K588" s="70">
        <f>[8]Mides!N579</f>
        <v>0</v>
      </c>
      <c r="L588" s="70">
        <f>[8]Mides!K579</f>
        <v>0</v>
      </c>
      <c r="M588" s="70">
        <f>[8]Mides!L579</f>
        <v>0</v>
      </c>
      <c r="N588" s="70" t="str">
        <f>[8]Mides!M579</f>
        <v>x</v>
      </c>
      <c r="O588" s="70">
        <f t="shared" si="8"/>
        <v>0</v>
      </c>
      <c r="P588" s="70" t="str">
        <f>[8]Mides!R579</f>
        <v>Guatemala</v>
      </c>
      <c r="Q588" s="70" t="str">
        <f>[8]Mides!S579</f>
        <v>Guatemala</v>
      </c>
      <c r="R588" s="10"/>
      <c r="S588" s="10"/>
      <c r="T588" s="10"/>
      <c r="U588" s="10"/>
      <c r="V588" s="10"/>
      <c r="W588" s="10"/>
      <c r="X588" s="10"/>
      <c r="Y588" s="10"/>
    </row>
    <row r="589" spans="2:25" x14ac:dyDescent="0.3">
      <c r="B589" s="66" t="str">
        <f>[8]Mides!E580</f>
        <v>Karla</v>
      </c>
      <c r="C589" s="67" t="str">
        <f>[8]Mides!D580</f>
        <v>de Paz</v>
      </c>
      <c r="D589" s="68" t="str">
        <f>IF([8]Mides!F580=1,"X"," ")</f>
        <v>X</v>
      </c>
      <c r="E589" s="68" t="str">
        <f>IF([8]Mides!F580=2,"X"," ")</f>
        <v xml:space="preserve"> </v>
      </c>
      <c r="F589" s="69" t="str">
        <f>[8]Mides!B580</f>
        <v>menor de edad</v>
      </c>
      <c r="G589" s="68" t="str">
        <f>IF(AND([8]Mides!H580&gt;=1,[8]Mides!H580&lt;=14),"X"," ")</f>
        <v xml:space="preserve"> </v>
      </c>
      <c r="H589" s="68" t="str">
        <f>IF(AND([8]Mides!H580&gt;=14,[8]Mides!H580&lt;=30),"X"," ")</f>
        <v>X</v>
      </c>
      <c r="I589" s="68" t="str">
        <f>IF(AND([8]Mides!H580&gt;=31,[8]Mides!H580&lt;=60),"X","  ")</f>
        <v xml:space="preserve">  </v>
      </c>
      <c r="J589" s="68" t="str">
        <f>IF([8]Mides!H580&gt;60,"X", "  ")</f>
        <v xml:space="preserve">  </v>
      </c>
      <c r="K589" s="70">
        <f>[8]Mides!N580</f>
        <v>0</v>
      </c>
      <c r="L589" s="70">
        <f>[8]Mides!K580</f>
        <v>0</v>
      </c>
      <c r="M589" s="70">
        <f>[8]Mides!L580</f>
        <v>0</v>
      </c>
      <c r="N589" s="70" t="str">
        <f>[8]Mides!M580</f>
        <v>x</v>
      </c>
      <c r="O589" s="70">
        <f t="shared" si="8"/>
        <v>0</v>
      </c>
      <c r="P589" s="70" t="str">
        <f>[8]Mides!R580</f>
        <v>Guatemala</v>
      </c>
      <c r="Q589" s="70" t="str">
        <f>[8]Mides!S580</f>
        <v>Guatemala</v>
      </c>
      <c r="R589" s="10"/>
      <c r="S589" s="10"/>
      <c r="T589" s="10"/>
      <c r="U589" s="10"/>
      <c r="V589" s="10"/>
      <c r="W589" s="10"/>
      <c r="X589" s="10"/>
      <c r="Y589" s="10"/>
    </row>
    <row r="590" spans="2:25" x14ac:dyDescent="0.3">
      <c r="B590" s="66" t="str">
        <f>[8]Mides!E581</f>
        <v>Cleidy</v>
      </c>
      <c r="C590" s="67" t="str">
        <f>[8]Mides!D581</f>
        <v>Hernandez</v>
      </c>
      <c r="D590" s="68" t="str">
        <f>IF([8]Mides!F581=1,"X"," ")</f>
        <v>X</v>
      </c>
      <c r="E590" s="68" t="str">
        <f>IF([8]Mides!F581=2,"X"," ")</f>
        <v xml:space="preserve"> </v>
      </c>
      <c r="F590" s="69" t="str">
        <f>[8]Mides!B581</f>
        <v>menor de edad</v>
      </c>
      <c r="G590" s="68" t="str">
        <f>IF(AND([8]Mides!H581&gt;=1,[8]Mides!H581&lt;=14),"X"," ")</f>
        <v xml:space="preserve"> </v>
      </c>
      <c r="H590" s="68" t="str">
        <f>IF(AND([8]Mides!H581&gt;=14,[8]Mides!H581&lt;=30),"X"," ")</f>
        <v>X</v>
      </c>
      <c r="I590" s="68" t="str">
        <f>IF(AND([8]Mides!H581&gt;=31,[8]Mides!H581&lt;=60),"X","  ")</f>
        <v xml:space="preserve">  </v>
      </c>
      <c r="J590" s="68" t="str">
        <f>IF([8]Mides!H581&gt;60,"X", "  ")</f>
        <v xml:space="preserve">  </v>
      </c>
      <c r="K590" s="70">
        <f>[8]Mides!N581</f>
        <v>0</v>
      </c>
      <c r="L590" s="70">
        <f>[8]Mides!K581</f>
        <v>0</v>
      </c>
      <c r="M590" s="70">
        <f>[8]Mides!L581</f>
        <v>0</v>
      </c>
      <c r="N590" s="70" t="str">
        <f>[8]Mides!M581</f>
        <v>x</v>
      </c>
      <c r="O590" s="70">
        <f t="shared" si="8"/>
        <v>0</v>
      </c>
      <c r="P590" s="70" t="str">
        <f>[8]Mides!R581</f>
        <v>Guatemala</v>
      </c>
      <c r="Q590" s="70" t="str">
        <f>[8]Mides!S581</f>
        <v>Guatemala</v>
      </c>
      <c r="R590" s="10"/>
      <c r="S590" s="10"/>
      <c r="T590" s="10"/>
      <c r="U590" s="10"/>
      <c r="V590" s="10"/>
      <c r="W590" s="10"/>
      <c r="X590" s="10"/>
      <c r="Y590" s="10"/>
    </row>
    <row r="591" spans="2:25" x14ac:dyDescent="0.3">
      <c r="B591" s="66" t="str">
        <f>[8]Mides!E582</f>
        <v>Ian</v>
      </c>
      <c r="C591" s="67" t="str">
        <f>[8]Mides!D582</f>
        <v>Velar</v>
      </c>
      <c r="D591" s="68" t="str">
        <f>IF([8]Mides!F582=1,"X"," ")</f>
        <v xml:space="preserve"> </v>
      </c>
      <c r="E591" s="68" t="str">
        <f>IF([8]Mides!F582=2,"X"," ")</f>
        <v>X</v>
      </c>
      <c r="F591" s="69" t="str">
        <f>[8]Mides!B582</f>
        <v>menor de edad</v>
      </c>
      <c r="G591" s="68" t="str">
        <f>IF(AND([8]Mides!H582&gt;=1,[8]Mides!H582&lt;=14),"X"," ")</f>
        <v>X</v>
      </c>
      <c r="H591" s="68" t="str">
        <f>IF(AND([8]Mides!H582&gt;=14,[8]Mides!H582&lt;=30),"X"," ")</f>
        <v xml:space="preserve"> </v>
      </c>
      <c r="I591" s="68" t="str">
        <f>IF(AND([8]Mides!H582&gt;=31,[8]Mides!H582&lt;=60),"X","  ")</f>
        <v xml:space="preserve">  </v>
      </c>
      <c r="J591" s="68" t="str">
        <f>IF([8]Mides!H582&gt;60,"X", "  ")</f>
        <v xml:space="preserve">  </v>
      </c>
      <c r="K591" s="70">
        <f>[8]Mides!N582</f>
        <v>0</v>
      </c>
      <c r="L591" s="70">
        <f>[8]Mides!K582</f>
        <v>0</v>
      </c>
      <c r="M591" s="70">
        <f>[8]Mides!L582</f>
        <v>0</v>
      </c>
      <c r="N591" s="70" t="str">
        <f>[8]Mides!M582</f>
        <v>x</v>
      </c>
      <c r="O591" s="70">
        <f t="shared" ref="O591:O654" si="9">SUM(K591:N591)</f>
        <v>0</v>
      </c>
      <c r="P591" s="70" t="str">
        <f>[8]Mides!R582</f>
        <v>Guatemala</v>
      </c>
      <c r="Q591" s="70" t="str">
        <f>[8]Mides!S582</f>
        <v>Guatemala</v>
      </c>
      <c r="R591" s="10"/>
      <c r="S591" s="10"/>
      <c r="T591" s="10"/>
      <c r="U591" s="10"/>
      <c r="V591" s="10"/>
      <c r="W591" s="10"/>
      <c r="X591" s="10"/>
      <c r="Y591" s="10"/>
    </row>
    <row r="592" spans="2:25" x14ac:dyDescent="0.3">
      <c r="B592" s="66" t="str">
        <f>[8]Mides!E583</f>
        <v>Eunice</v>
      </c>
      <c r="C592" s="67" t="str">
        <f>[8]Mides!D583</f>
        <v>Garcia</v>
      </c>
      <c r="D592" s="68" t="str">
        <f>IF([8]Mides!F583=1,"X"," ")</f>
        <v>X</v>
      </c>
      <c r="E592" s="68" t="str">
        <f>IF([8]Mides!F583=2,"X"," ")</f>
        <v xml:space="preserve"> </v>
      </c>
      <c r="F592" s="69" t="str">
        <f>[8]Mides!B583</f>
        <v>menor de edad</v>
      </c>
      <c r="G592" s="68" t="str">
        <f>IF(AND([8]Mides!H583&gt;=1,[8]Mides!H583&lt;=14),"X"," ")</f>
        <v>X</v>
      </c>
      <c r="H592" s="68" t="str">
        <f>IF(AND([8]Mides!H583&gt;=14,[8]Mides!H583&lt;=30),"X"," ")</f>
        <v xml:space="preserve"> </v>
      </c>
      <c r="I592" s="68" t="str">
        <f>IF(AND([8]Mides!H583&gt;=31,[8]Mides!H583&lt;=60),"X","  ")</f>
        <v xml:space="preserve">  </v>
      </c>
      <c r="J592" s="68" t="str">
        <f>IF([8]Mides!H583&gt;60,"X", "  ")</f>
        <v xml:space="preserve">  </v>
      </c>
      <c r="K592" s="70">
        <f>[8]Mides!N583</f>
        <v>0</v>
      </c>
      <c r="L592" s="70">
        <f>[8]Mides!K583</f>
        <v>0</v>
      </c>
      <c r="M592" s="70">
        <f>[8]Mides!L583</f>
        <v>0</v>
      </c>
      <c r="N592" s="70" t="str">
        <f>[8]Mides!M583</f>
        <v>x</v>
      </c>
      <c r="O592" s="70">
        <f t="shared" si="9"/>
        <v>0</v>
      </c>
      <c r="P592" s="70" t="str">
        <f>[8]Mides!R583</f>
        <v>Guatemala</v>
      </c>
      <c r="Q592" s="70" t="str">
        <f>[8]Mides!S583</f>
        <v>Guatemala</v>
      </c>
      <c r="R592" s="10"/>
      <c r="S592" s="10"/>
      <c r="T592" s="10"/>
      <c r="U592" s="10"/>
      <c r="V592" s="10"/>
      <c r="W592" s="10"/>
      <c r="X592" s="10"/>
      <c r="Y592" s="10"/>
    </row>
    <row r="593" spans="2:25" x14ac:dyDescent="0.3">
      <c r="B593" s="66" t="str">
        <f>[8]Mides!E584</f>
        <v>Abdul</v>
      </c>
      <c r="C593" s="67" t="str">
        <f>[8]Mides!D584</f>
        <v>Chacon</v>
      </c>
      <c r="D593" s="68" t="str">
        <f>IF([8]Mides!F584=1,"X"," ")</f>
        <v xml:space="preserve"> </v>
      </c>
      <c r="E593" s="68" t="str">
        <f>IF([8]Mides!F584=2,"X"," ")</f>
        <v>X</v>
      </c>
      <c r="F593" s="69">
        <f>[8]Mides!B584</f>
        <v>13508630320101</v>
      </c>
      <c r="G593" s="68" t="str">
        <f>IF(AND([8]Mides!H584&gt;=1,[8]Mides!H584&lt;=14),"X"," ")</f>
        <v xml:space="preserve"> </v>
      </c>
      <c r="H593" s="68" t="str">
        <f>IF(AND([8]Mides!H584&gt;=14,[8]Mides!H584&lt;=30),"X"," ")</f>
        <v>X</v>
      </c>
      <c r="I593" s="68" t="str">
        <f>IF(AND([8]Mides!H584&gt;=31,[8]Mides!H584&lt;=60),"X","  ")</f>
        <v xml:space="preserve">  </v>
      </c>
      <c r="J593" s="68" t="str">
        <f>IF([8]Mides!H584&gt;60,"X", "  ")</f>
        <v xml:space="preserve">  </v>
      </c>
      <c r="K593" s="70">
        <f>[8]Mides!N584</f>
        <v>0</v>
      </c>
      <c r="L593" s="70">
        <f>[8]Mides!K584</f>
        <v>0</v>
      </c>
      <c r="M593" s="70">
        <f>[8]Mides!L584</f>
        <v>0</v>
      </c>
      <c r="N593" s="70" t="str">
        <f>[8]Mides!M584</f>
        <v>x</v>
      </c>
      <c r="O593" s="70">
        <f t="shared" si="9"/>
        <v>0</v>
      </c>
      <c r="P593" s="70" t="str">
        <f>[8]Mides!R584</f>
        <v>Guatemala</v>
      </c>
      <c r="Q593" s="70" t="str">
        <f>[8]Mides!S584</f>
        <v>Guatemala</v>
      </c>
      <c r="R593" s="10"/>
      <c r="S593" s="10"/>
      <c r="T593" s="10"/>
      <c r="U593" s="10"/>
      <c r="V593" s="10"/>
      <c r="W593" s="10"/>
      <c r="X593" s="10"/>
      <c r="Y593" s="10"/>
    </row>
    <row r="594" spans="2:25" x14ac:dyDescent="0.3">
      <c r="B594" s="66" t="str">
        <f>[8]Mides!E585</f>
        <v>Maria</v>
      </c>
      <c r="C594" s="67" t="str">
        <f>[8]Mides!D585</f>
        <v>Contreras</v>
      </c>
      <c r="D594" s="68" t="str">
        <f>IF([8]Mides!F585=1,"X"," ")</f>
        <v>X</v>
      </c>
      <c r="E594" s="68" t="str">
        <f>IF([8]Mides!F585=2,"X"," ")</f>
        <v xml:space="preserve"> </v>
      </c>
      <c r="F594" s="69">
        <f>[8]Mides!B585</f>
        <v>2648350180101</v>
      </c>
      <c r="G594" s="68" t="str">
        <f>IF(AND([8]Mides!H585&gt;=1,[8]Mides!H585&lt;=14),"X"," ")</f>
        <v xml:space="preserve"> </v>
      </c>
      <c r="H594" s="68" t="str">
        <f>IF(AND([8]Mides!H585&gt;=14,[8]Mides!H585&lt;=30),"X"," ")</f>
        <v xml:space="preserve"> </v>
      </c>
      <c r="I594" s="68" t="str">
        <f>IF(AND([8]Mides!H585&gt;=31,[8]Mides!H585&lt;=60),"X","  ")</f>
        <v xml:space="preserve">  </v>
      </c>
      <c r="J594" s="68" t="str">
        <f>IF([8]Mides!H585&gt;60,"X", "  ")</f>
        <v>X</v>
      </c>
      <c r="K594" s="70">
        <f>[8]Mides!N585</f>
        <v>0</v>
      </c>
      <c r="L594" s="70">
        <f>[8]Mides!K585</f>
        <v>0</v>
      </c>
      <c r="M594" s="70">
        <f>[8]Mides!L585</f>
        <v>0</v>
      </c>
      <c r="N594" s="70" t="str">
        <f>[8]Mides!M585</f>
        <v>x</v>
      </c>
      <c r="O594" s="70">
        <f t="shared" si="9"/>
        <v>0</v>
      </c>
      <c r="P594" s="70" t="str">
        <f>[8]Mides!R585</f>
        <v>Guatemala</v>
      </c>
      <c r="Q594" s="70" t="str">
        <f>[8]Mides!S585</f>
        <v>Guatemala</v>
      </c>
      <c r="R594" s="10"/>
      <c r="S594" s="10"/>
      <c r="T594" s="10"/>
      <c r="U594" s="10"/>
      <c r="V594" s="10"/>
      <c r="W594" s="10"/>
      <c r="X594" s="10"/>
      <c r="Y594" s="10"/>
    </row>
    <row r="595" spans="2:25" x14ac:dyDescent="0.3">
      <c r="B595" s="66" t="str">
        <f>[8]Mides!E586</f>
        <v>Nataly</v>
      </c>
      <c r="C595" s="67" t="str">
        <f>[8]Mides!D586</f>
        <v>Conde</v>
      </c>
      <c r="D595" s="68" t="str">
        <f>IF([8]Mides!F586=1,"X"," ")</f>
        <v>X</v>
      </c>
      <c r="E595" s="68" t="str">
        <f>IF([8]Mides!F586=2,"X"," ")</f>
        <v xml:space="preserve"> </v>
      </c>
      <c r="F595" s="69" t="str">
        <f>[8]Mides!B586</f>
        <v>menor de edad</v>
      </c>
      <c r="G595" s="68" t="str">
        <f>IF(AND([8]Mides!H586&gt;=1,[8]Mides!H586&lt;=14),"X"," ")</f>
        <v>X</v>
      </c>
      <c r="H595" s="68" t="str">
        <f>IF(AND([8]Mides!H586&gt;=14,[8]Mides!H586&lt;=30),"X"," ")</f>
        <v xml:space="preserve"> </v>
      </c>
      <c r="I595" s="68" t="str">
        <f>IF(AND([8]Mides!H586&gt;=31,[8]Mides!H586&lt;=60),"X","  ")</f>
        <v xml:space="preserve">  </v>
      </c>
      <c r="J595" s="68" t="str">
        <f>IF([8]Mides!H586&gt;60,"X", "  ")</f>
        <v xml:space="preserve">  </v>
      </c>
      <c r="K595" s="70">
        <f>[8]Mides!N586</f>
        <v>0</v>
      </c>
      <c r="L595" s="70">
        <f>[8]Mides!K586</f>
        <v>0</v>
      </c>
      <c r="M595" s="70">
        <f>[8]Mides!L586</f>
        <v>0</v>
      </c>
      <c r="N595" s="70" t="str">
        <f>[8]Mides!M586</f>
        <v>x</v>
      </c>
      <c r="O595" s="70">
        <f t="shared" si="9"/>
        <v>0</v>
      </c>
      <c r="P595" s="70" t="str">
        <f>[8]Mides!R586</f>
        <v>Guatemala</v>
      </c>
      <c r="Q595" s="70" t="str">
        <f>[8]Mides!S586</f>
        <v>Guatemala</v>
      </c>
      <c r="R595" s="10"/>
      <c r="S595" s="10"/>
      <c r="T595" s="10"/>
      <c r="U595" s="10"/>
      <c r="V595" s="10"/>
      <c r="W595" s="10"/>
      <c r="X595" s="10"/>
      <c r="Y595" s="10"/>
    </row>
    <row r="596" spans="2:25" x14ac:dyDescent="0.3">
      <c r="B596" s="66" t="str">
        <f>[8]Mides!E587</f>
        <v>Malany</v>
      </c>
      <c r="C596" s="67" t="str">
        <f>[8]Mides!D587</f>
        <v>Conde</v>
      </c>
      <c r="D596" s="68" t="str">
        <f>IF([8]Mides!F587=1,"X"," ")</f>
        <v>X</v>
      </c>
      <c r="E596" s="68" t="str">
        <f>IF([8]Mides!F587=2,"X"," ")</f>
        <v xml:space="preserve"> </v>
      </c>
      <c r="F596" s="69" t="str">
        <f>[8]Mides!B587</f>
        <v>menor de edad</v>
      </c>
      <c r="G596" s="68" t="str">
        <f>IF(AND([8]Mides!H587&gt;=1,[8]Mides!H587&lt;=14),"X"," ")</f>
        <v xml:space="preserve"> </v>
      </c>
      <c r="H596" s="68" t="str">
        <f>IF(AND([8]Mides!H587&gt;=14,[8]Mides!H587&lt;=30),"X"," ")</f>
        <v>X</v>
      </c>
      <c r="I596" s="68" t="str">
        <f>IF(AND([8]Mides!H587&gt;=31,[8]Mides!H587&lt;=60),"X","  ")</f>
        <v xml:space="preserve">  </v>
      </c>
      <c r="J596" s="68" t="str">
        <f>IF([8]Mides!H587&gt;60,"X", "  ")</f>
        <v xml:space="preserve">  </v>
      </c>
      <c r="K596" s="70">
        <f>[8]Mides!N587</f>
        <v>0</v>
      </c>
      <c r="L596" s="70">
        <f>[8]Mides!K587</f>
        <v>0</v>
      </c>
      <c r="M596" s="70">
        <f>[8]Mides!L587</f>
        <v>0</v>
      </c>
      <c r="N596" s="70" t="str">
        <f>[8]Mides!M587</f>
        <v>x</v>
      </c>
      <c r="O596" s="70">
        <f t="shared" si="9"/>
        <v>0</v>
      </c>
      <c r="P596" s="70" t="str">
        <f>[8]Mides!R587</f>
        <v>Guatemala</v>
      </c>
      <c r="Q596" s="70" t="str">
        <f>[8]Mides!S587</f>
        <v>Guatemala</v>
      </c>
      <c r="R596" s="10"/>
      <c r="S596" s="10"/>
      <c r="T596" s="10"/>
      <c r="U596" s="10"/>
      <c r="V596" s="10"/>
      <c r="W596" s="10"/>
      <c r="X596" s="10"/>
      <c r="Y596" s="10"/>
    </row>
    <row r="597" spans="2:25" x14ac:dyDescent="0.3">
      <c r="B597" s="66" t="str">
        <f>[8]Mides!E588</f>
        <v>Darlyn</v>
      </c>
      <c r="C597" s="67" t="str">
        <f>[8]Mides!D588</f>
        <v>Lopez</v>
      </c>
      <c r="D597" s="68" t="str">
        <f>IF([8]Mides!F588=1,"X"," ")</f>
        <v>X</v>
      </c>
      <c r="E597" s="68" t="str">
        <f>IF([8]Mides!F588=2,"X"," ")</f>
        <v xml:space="preserve"> </v>
      </c>
      <c r="F597" s="69" t="str">
        <f>[8]Mides!B588</f>
        <v>menor de edad</v>
      </c>
      <c r="G597" s="68" t="str">
        <f>IF(AND([8]Mides!H588&gt;=1,[8]Mides!H588&lt;=14),"X"," ")</f>
        <v>X</v>
      </c>
      <c r="H597" s="68" t="str">
        <f>IF(AND([8]Mides!H588&gt;=14,[8]Mides!H588&lt;=30),"X"," ")</f>
        <v xml:space="preserve"> </v>
      </c>
      <c r="I597" s="68" t="str">
        <f>IF(AND([8]Mides!H588&gt;=31,[8]Mides!H588&lt;=60),"X","  ")</f>
        <v xml:space="preserve">  </v>
      </c>
      <c r="J597" s="68" t="str">
        <f>IF([8]Mides!H588&gt;60,"X", "  ")</f>
        <v xml:space="preserve">  </v>
      </c>
      <c r="K597" s="70">
        <f>[8]Mides!N588</f>
        <v>0</v>
      </c>
      <c r="L597" s="70">
        <f>[8]Mides!K588</f>
        <v>0</v>
      </c>
      <c r="M597" s="70">
        <f>[8]Mides!L588</f>
        <v>0</v>
      </c>
      <c r="N597" s="70" t="str">
        <f>[8]Mides!M588</f>
        <v>x</v>
      </c>
      <c r="O597" s="70">
        <f t="shared" si="9"/>
        <v>0</v>
      </c>
      <c r="P597" s="70" t="str">
        <f>[8]Mides!R588</f>
        <v>Guatemala</v>
      </c>
      <c r="Q597" s="70" t="str">
        <f>[8]Mides!S588</f>
        <v>Guatemala</v>
      </c>
      <c r="R597" s="10"/>
      <c r="S597" s="10"/>
      <c r="T597" s="10"/>
      <c r="U597" s="10"/>
      <c r="V597" s="10"/>
      <c r="W597" s="10"/>
      <c r="X597" s="10"/>
      <c r="Y597" s="10"/>
    </row>
    <row r="598" spans="2:25" x14ac:dyDescent="0.3">
      <c r="B598" s="66" t="str">
        <f>[8]Mides!E589</f>
        <v>Evelyn</v>
      </c>
      <c r="C598" s="67" t="str">
        <f>[8]Mides!D589</f>
        <v>Lopez</v>
      </c>
      <c r="D598" s="68" t="str">
        <f>IF([8]Mides!F589=1,"X"," ")</f>
        <v>X</v>
      </c>
      <c r="E598" s="68" t="str">
        <f>IF([8]Mides!F589=2,"X"," ")</f>
        <v xml:space="preserve"> </v>
      </c>
      <c r="F598" s="69" t="str">
        <f>[8]Mides!B589</f>
        <v>menor de edad</v>
      </c>
      <c r="G598" s="68" t="str">
        <f>IF(AND([8]Mides!H589&gt;=1,[8]Mides!H589&lt;=14),"X"," ")</f>
        <v>X</v>
      </c>
      <c r="H598" s="68" t="str">
        <f>IF(AND([8]Mides!H589&gt;=14,[8]Mides!H589&lt;=30),"X"," ")</f>
        <v xml:space="preserve"> </v>
      </c>
      <c r="I598" s="68" t="str">
        <f>IF(AND([8]Mides!H589&gt;=31,[8]Mides!H589&lt;=60),"X","  ")</f>
        <v xml:space="preserve">  </v>
      </c>
      <c r="J598" s="68" t="str">
        <f>IF([8]Mides!H589&gt;60,"X", "  ")</f>
        <v xml:space="preserve">  </v>
      </c>
      <c r="K598" s="70">
        <f>[8]Mides!N589</f>
        <v>0</v>
      </c>
      <c r="L598" s="70">
        <f>[8]Mides!K589</f>
        <v>0</v>
      </c>
      <c r="M598" s="70">
        <f>[8]Mides!L589</f>
        <v>0</v>
      </c>
      <c r="N598" s="70" t="str">
        <f>[8]Mides!M589</f>
        <v>x</v>
      </c>
      <c r="O598" s="70">
        <f t="shared" si="9"/>
        <v>0</v>
      </c>
      <c r="P598" s="70" t="str">
        <f>[8]Mides!R589</f>
        <v>Guatemala</v>
      </c>
      <c r="Q598" s="70" t="str">
        <f>[8]Mides!S589</f>
        <v>Guatemala</v>
      </c>
      <c r="R598" s="10"/>
      <c r="S598" s="10"/>
      <c r="T598" s="10"/>
      <c r="U598" s="10"/>
      <c r="V598" s="10"/>
      <c r="W598" s="10"/>
      <c r="X598" s="10"/>
      <c r="Y598" s="10"/>
    </row>
    <row r="599" spans="2:25" x14ac:dyDescent="0.3">
      <c r="B599" s="66" t="str">
        <f>[8]Mides!E590</f>
        <v>Juan</v>
      </c>
      <c r="C599" s="67" t="str">
        <f>[8]Mides!D590</f>
        <v>Lopez</v>
      </c>
      <c r="D599" s="68" t="str">
        <f>IF([8]Mides!F590=1,"X"," ")</f>
        <v xml:space="preserve"> </v>
      </c>
      <c r="E599" s="68" t="str">
        <f>IF([8]Mides!F590=2,"X"," ")</f>
        <v>X</v>
      </c>
      <c r="F599" s="69" t="str">
        <f>[8]Mides!B590</f>
        <v>menor de edad</v>
      </c>
      <c r="G599" s="68" t="str">
        <f>IF(AND([8]Mides!H590&gt;=1,[8]Mides!H590&lt;=14),"X"," ")</f>
        <v>X</v>
      </c>
      <c r="H599" s="68" t="str">
        <f>IF(AND([8]Mides!H590&gt;=14,[8]Mides!H590&lt;=30),"X"," ")</f>
        <v xml:space="preserve"> </v>
      </c>
      <c r="I599" s="68" t="str">
        <f>IF(AND([8]Mides!H590&gt;=31,[8]Mides!H590&lt;=60),"X","  ")</f>
        <v xml:space="preserve">  </v>
      </c>
      <c r="J599" s="68" t="str">
        <f>IF([8]Mides!H590&gt;60,"X", "  ")</f>
        <v xml:space="preserve">  </v>
      </c>
      <c r="K599" s="70">
        <f>[8]Mides!N590</f>
        <v>0</v>
      </c>
      <c r="L599" s="70">
        <f>[8]Mides!K590</f>
        <v>0</v>
      </c>
      <c r="M599" s="70">
        <f>[8]Mides!L590</f>
        <v>0</v>
      </c>
      <c r="N599" s="70" t="str">
        <f>[8]Mides!M590</f>
        <v>x</v>
      </c>
      <c r="O599" s="70">
        <f t="shared" si="9"/>
        <v>0</v>
      </c>
      <c r="P599" s="70" t="str">
        <f>[8]Mides!R590</f>
        <v>Guatemala</v>
      </c>
      <c r="Q599" s="70" t="str">
        <f>[8]Mides!S590</f>
        <v>Guatemala</v>
      </c>
      <c r="R599" s="10"/>
      <c r="S599" s="10"/>
      <c r="T599" s="10"/>
      <c r="U599" s="10"/>
      <c r="V599" s="10"/>
      <c r="W599" s="10"/>
      <c r="X599" s="10"/>
      <c r="Y599" s="10"/>
    </row>
    <row r="600" spans="2:25" x14ac:dyDescent="0.3">
      <c r="B600" s="66" t="str">
        <f>[8]Mides!E591</f>
        <v>Esteban</v>
      </c>
      <c r="C600" s="67" t="str">
        <f>[8]Mides!D591</f>
        <v>España</v>
      </c>
      <c r="D600" s="68" t="str">
        <f>IF([8]Mides!F591=1,"X"," ")</f>
        <v xml:space="preserve"> </v>
      </c>
      <c r="E600" s="68" t="str">
        <f>IF([8]Mides!F591=2,"X"," ")</f>
        <v>X</v>
      </c>
      <c r="F600" s="69" t="str">
        <f>[8]Mides!B591</f>
        <v>menor de edad</v>
      </c>
      <c r="G600" s="68" t="str">
        <f>IF(AND([8]Mides!H591&gt;=1,[8]Mides!H591&lt;=14),"X"," ")</f>
        <v>X</v>
      </c>
      <c r="H600" s="68" t="str">
        <f>IF(AND([8]Mides!H591&gt;=14,[8]Mides!H591&lt;=30),"X"," ")</f>
        <v xml:space="preserve"> </v>
      </c>
      <c r="I600" s="68" t="str">
        <f>IF(AND([8]Mides!H591&gt;=31,[8]Mides!H591&lt;=60),"X","  ")</f>
        <v xml:space="preserve">  </v>
      </c>
      <c r="J600" s="68" t="str">
        <f>IF([8]Mides!H591&gt;60,"X", "  ")</f>
        <v xml:space="preserve">  </v>
      </c>
      <c r="K600" s="70">
        <f>[8]Mides!N591</f>
        <v>0</v>
      </c>
      <c r="L600" s="70">
        <f>[8]Mides!K591</f>
        <v>0</v>
      </c>
      <c r="M600" s="70">
        <f>[8]Mides!L591</f>
        <v>0</v>
      </c>
      <c r="N600" s="70" t="str">
        <f>[8]Mides!M591</f>
        <v>x</v>
      </c>
      <c r="O600" s="70">
        <f t="shared" si="9"/>
        <v>0</v>
      </c>
      <c r="P600" s="70" t="str">
        <f>[8]Mides!R591</f>
        <v>Guatemala</v>
      </c>
      <c r="Q600" s="70" t="str">
        <f>[8]Mides!S591</f>
        <v>Guatemala</v>
      </c>
      <c r="R600" s="10"/>
      <c r="S600" s="10"/>
      <c r="T600" s="10"/>
      <c r="U600" s="10"/>
      <c r="V600" s="10"/>
      <c r="W600" s="10"/>
      <c r="X600" s="10"/>
      <c r="Y600" s="10"/>
    </row>
    <row r="601" spans="2:25" x14ac:dyDescent="0.3">
      <c r="B601" s="66" t="str">
        <f>[8]Mides!E592</f>
        <v>Benjamin</v>
      </c>
      <c r="C601" s="67" t="str">
        <f>[8]Mides!D592</f>
        <v xml:space="preserve">Maldonado </v>
      </c>
      <c r="D601" s="68" t="str">
        <f>IF([8]Mides!F592=1,"X"," ")</f>
        <v xml:space="preserve"> </v>
      </c>
      <c r="E601" s="68" t="str">
        <f>IF([8]Mides!F592=2,"X"," ")</f>
        <v>X</v>
      </c>
      <c r="F601" s="69" t="str">
        <f>[8]Mides!B592</f>
        <v>menor de edad</v>
      </c>
      <c r="G601" s="68" t="str">
        <f>IF(AND([8]Mides!H592&gt;=1,[8]Mides!H592&lt;=14),"X"," ")</f>
        <v>X</v>
      </c>
      <c r="H601" s="68" t="str">
        <f>IF(AND([8]Mides!H592&gt;=14,[8]Mides!H592&lt;=30),"X"," ")</f>
        <v xml:space="preserve"> </v>
      </c>
      <c r="I601" s="68" t="str">
        <f>IF(AND([8]Mides!H592&gt;=31,[8]Mides!H592&lt;=60),"X","  ")</f>
        <v xml:space="preserve">  </v>
      </c>
      <c r="J601" s="68" t="str">
        <f>IF([8]Mides!H592&gt;60,"X", "  ")</f>
        <v xml:space="preserve">  </v>
      </c>
      <c r="K601" s="70">
        <f>[8]Mides!N592</f>
        <v>0</v>
      </c>
      <c r="L601" s="70">
        <f>[8]Mides!K592</f>
        <v>0</v>
      </c>
      <c r="M601" s="70">
        <f>[8]Mides!L592</f>
        <v>0</v>
      </c>
      <c r="N601" s="70" t="str">
        <f>[8]Mides!M592</f>
        <v>x</v>
      </c>
      <c r="O601" s="70">
        <f t="shared" si="9"/>
        <v>0</v>
      </c>
      <c r="P601" s="70" t="str">
        <f>[8]Mides!R592</f>
        <v>Guatemala</v>
      </c>
      <c r="Q601" s="70" t="str">
        <f>[8]Mides!S592</f>
        <v>Guatemala</v>
      </c>
      <c r="R601" s="10"/>
      <c r="S601" s="10"/>
      <c r="T601" s="10"/>
      <c r="U601" s="10"/>
      <c r="V601" s="10"/>
      <c r="W601" s="10"/>
      <c r="X601" s="10"/>
      <c r="Y601" s="10"/>
    </row>
    <row r="602" spans="2:25" x14ac:dyDescent="0.3">
      <c r="B602" s="66" t="str">
        <f>[8]Mides!E593</f>
        <v>Alexa</v>
      </c>
      <c r="C602" s="67" t="str">
        <f>[8]Mides!D593</f>
        <v>Guardia</v>
      </c>
      <c r="D602" s="68" t="str">
        <f>IF([8]Mides!F593=1,"X"," ")</f>
        <v>X</v>
      </c>
      <c r="E602" s="68" t="str">
        <f>IF([8]Mides!F593=2,"X"," ")</f>
        <v xml:space="preserve"> </v>
      </c>
      <c r="F602" s="69" t="str">
        <f>[8]Mides!B593</f>
        <v>menor de edad</v>
      </c>
      <c r="G602" s="68" t="str">
        <f>IF(AND([8]Mides!H593&gt;=1,[8]Mides!H593&lt;=14),"X"," ")</f>
        <v>X</v>
      </c>
      <c r="H602" s="68" t="str">
        <f>IF(AND([8]Mides!H593&gt;=14,[8]Mides!H593&lt;=30),"X"," ")</f>
        <v xml:space="preserve"> </v>
      </c>
      <c r="I602" s="68" t="str">
        <f>IF(AND([8]Mides!H593&gt;=31,[8]Mides!H593&lt;=60),"X","  ")</f>
        <v xml:space="preserve">  </v>
      </c>
      <c r="J602" s="68" t="str">
        <f>IF([8]Mides!H593&gt;60,"X", "  ")</f>
        <v xml:space="preserve">  </v>
      </c>
      <c r="K602" s="70">
        <f>[8]Mides!N593</f>
        <v>0</v>
      </c>
      <c r="L602" s="70">
        <f>[8]Mides!K593</f>
        <v>0</v>
      </c>
      <c r="M602" s="70">
        <f>[8]Mides!L593</f>
        <v>0</v>
      </c>
      <c r="N602" s="70" t="str">
        <f>[8]Mides!M593</f>
        <v>x</v>
      </c>
      <c r="O602" s="70">
        <f t="shared" si="9"/>
        <v>0</v>
      </c>
      <c r="P602" s="70" t="str">
        <f>[8]Mides!R593</f>
        <v>Guatemala</v>
      </c>
      <c r="Q602" s="70" t="str">
        <f>[8]Mides!S593</f>
        <v>Guatemala</v>
      </c>
      <c r="R602" s="10"/>
      <c r="S602" s="10"/>
      <c r="T602" s="10"/>
      <c r="U602" s="10"/>
      <c r="V602" s="10"/>
      <c r="W602" s="10"/>
      <c r="X602" s="10"/>
      <c r="Y602" s="10"/>
    </row>
    <row r="603" spans="2:25" x14ac:dyDescent="0.3">
      <c r="B603" s="66" t="str">
        <f>[8]Mides!E594</f>
        <v>Jeanet</v>
      </c>
      <c r="C603" s="67" t="str">
        <f>[8]Mides!D594</f>
        <v>Marroquin</v>
      </c>
      <c r="D603" s="68" t="str">
        <f>IF([8]Mides!F594=1,"X"," ")</f>
        <v>X</v>
      </c>
      <c r="E603" s="68" t="str">
        <f>IF([8]Mides!F594=2,"X"," ")</f>
        <v xml:space="preserve"> </v>
      </c>
      <c r="F603" s="69" t="str">
        <f>[8]Mides!B594</f>
        <v xml:space="preserve">menor de edad </v>
      </c>
      <c r="G603" s="68" t="str">
        <f>IF(AND([8]Mides!H594&gt;=1,[8]Mides!H594&lt;=14),"X"," ")</f>
        <v xml:space="preserve"> </v>
      </c>
      <c r="H603" s="68" t="str">
        <f>IF(AND([8]Mides!H594&gt;=14,[8]Mides!H594&lt;=30),"X"," ")</f>
        <v>X</v>
      </c>
      <c r="I603" s="68" t="str">
        <f>IF(AND([8]Mides!H594&gt;=31,[8]Mides!H594&lt;=60),"X","  ")</f>
        <v xml:space="preserve">  </v>
      </c>
      <c r="J603" s="68" t="str">
        <f>IF([8]Mides!H594&gt;60,"X", "  ")</f>
        <v xml:space="preserve">  </v>
      </c>
      <c r="K603" s="70">
        <f>[8]Mides!N594</f>
        <v>0</v>
      </c>
      <c r="L603" s="70">
        <f>[8]Mides!K594</f>
        <v>0</v>
      </c>
      <c r="M603" s="70">
        <f>[8]Mides!L594</f>
        <v>0</v>
      </c>
      <c r="N603" s="70" t="str">
        <f>[8]Mides!M594</f>
        <v>x</v>
      </c>
      <c r="O603" s="70">
        <f t="shared" si="9"/>
        <v>0</v>
      </c>
      <c r="P603" s="70" t="str">
        <f>[8]Mides!R594</f>
        <v>Guatemala</v>
      </c>
      <c r="Q603" s="70" t="str">
        <f>[8]Mides!S594</f>
        <v>Guatemala</v>
      </c>
      <c r="R603" s="10"/>
      <c r="S603" s="10"/>
      <c r="T603" s="10"/>
      <c r="U603" s="10"/>
      <c r="V603" s="10"/>
      <c r="W603" s="10"/>
      <c r="X603" s="10"/>
      <c r="Y603" s="10"/>
    </row>
    <row r="604" spans="2:25" x14ac:dyDescent="0.3">
      <c r="B604" s="66" t="str">
        <f>[8]Mides!E595</f>
        <v>Estefani</v>
      </c>
      <c r="C604" s="67" t="str">
        <f>[8]Mides!D595</f>
        <v>Castillo</v>
      </c>
      <c r="D604" s="68" t="str">
        <f>IF([8]Mides!F595=1,"X"," ")</f>
        <v>X</v>
      </c>
      <c r="E604" s="68" t="str">
        <f>IF([8]Mides!F595=2,"X"," ")</f>
        <v xml:space="preserve"> </v>
      </c>
      <c r="F604" s="69" t="str">
        <f>[8]Mides!B595</f>
        <v>menor de edad</v>
      </c>
      <c r="G604" s="68" t="str">
        <f>IF(AND([8]Mides!H595&gt;=1,[8]Mides!H595&lt;=14),"X"," ")</f>
        <v>X</v>
      </c>
      <c r="H604" s="68" t="str">
        <f>IF(AND([8]Mides!H595&gt;=14,[8]Mides!H595&lt;=30),"X"," ")</f>
        <v xml:space="preserve"> </v>
      </c>
      <c r="I604" s="68" t="str">
        <f>IF(AND([8]Mides!H595&gt;=31,[8]Mides!H595&lt;=60),"X","  ")</f>
        <v xml:space="preserve">  </v>
      </c>
      <c r="J604" s="68" t="str">
        <f>IF([8]Mides!H595&gt;60,"X", "  ")</f>
        <v xml:space="preserve">  </v>
      </c>
      <c r="K604" s="70">
        <f>[8]Mides!N595</f>
        <v>0</v>
      </c>
      <c r="L604" s="70">
        <f>[8]Mides!K595</f>
        <v>0</v>
      </c>
      <c r="M604" s="70">
        <f>[8]Mides!L595</f>
        <v>0</v>
      </c>
      <c r="N604" s="70" t="str">
        <f>[8]Mides!M595</f>
        <v>x</v>
      </c>
      <c r="O604" s="70">
        <f t="shared" si="9"/>
        <v>0</v>
      </c>
      <c r="P604" s="70" t="str">
        <f>[8]Mides!R595</f>
        <v>Guatemala</v>
      </c>
      <c r="Q604" s="70" t="str">
        <f>[8]Mides!S595</f>
        <v>Guatemala</v>
      </c>
      <c r="R604" s="10"/>
      <c r="S604" s="10"/>
      <c r="T604" s="10"/>
      <c r="U604" s="10"/>
      <c r="V604" s="10"/>
      <c r="W604" s="10"/>
      <c r="X604" s="10"/>
      <c r="Y604" s="10"/>
    </row>
    <row r="605" spans="2:25" x14ac:dyDescent="0.3">
      <c r="B605" s="66" t="str">
        <f>[8]Mides!E596</f>
        <v>Juan</v>
      </c>
      <c r="C605" s="67" t="str">
        <f>[8]Mides!D596</f>
        <v xml:space="preserve">Carias </v>
      </c>
      <c r="D605" s="68" t="str">
        <f>IF([8]Mides!F596=1,"X"," ")</f>
        <v xml:space="preserve"> </v>
      </c>
      <c r="E605" s="68" t="str">
        <f>IF([8]Mides!F596=2,"X"," ")</f>
        <v>X</v>
      </c>
      <c r="F605" s="69">
        <f>[8]Mides!B596</f>
        <v>1731139071801</v>
      </c>
      <c r="G605" s="68" t="str">
        <f>IF(AND([8]Mides!H596&gt;=1,[8]Mides!H596&lt;=14),"X"," ")</f>
        <v xml:space="preserve"> </v>
      </c>
      <c r="H605" s="68" t="str">
        <f>IF(AND([8]Mides!H596&gt;=14,[8]Mides!H596&lt;=30),"X"," ")</f>
        <v xml:space="preserve"> </v>
      </c>
      <c r="I605" s="68" t="str">
        <f>IF(AND([8]Mides!H596&gt;=31,[8]Mides!H596&lt;=60),"X","  ")</f>
        <v xml:space="preserve">  </v>
      </c>
      <c r="J605" s="68" t="str">
        <f>IF([8]Mides!H596&gt;60,"X", "  ")</f>
        <v>X</v>
      </c>
      <c r="K605" s="70">
        <f>[8]Mides!N596</f>
        <v>0</v>
      </c>
      <c r="L605" s="70">
        <f>[8]Mides!K596</f>
        <v>0</v>
      </c>
      <c r="M605" s="70">
        <f>[8]Mides!L596</f>
        <v>0</v>
      </c>
      <c r="N605" s="70" t="str">
        <f>[8]Mides!M596</f>
        <v>x</v>
      </c>
      <c r="O605" s="70">
        <f t="shared" si="9"/>
        <v>0</v>
      </c>
      <c r="P605" s="70" t="str">
        <f>[8]Mides!R596</f>
        <v>Guatemala</v>
      </c>
      <c r="Q605" s="70" t="str">
        <f>[8]Mides!S596</f>
        <v>Guatemala</v>
      </c>
      <c r="R605" s="10"/>
      <c r="S605" s="10"/>
      <c r="T605" s="10"/>
      <c r="U605" s="10"/>
      <c r="V605" s="10"/>
      <c r="W605" s="10"/>
      <c r="X605" s="10"/>
      <c r="Y605" s="10"/>
    </row>
    <row r="606" spans="2:25" x14ac:dyDescent="0.3">
      <c r="B606" s="66" t="str">
        <f>[8]Mides!E597</f>
        <v>Javier</v>
      </c>
      <c r="C606" s="67" t="str">
        <f>[8]Mides!D597</f>
        <v>Vicente</v>
      </c>
      <c r="D606" s="68" t="str">
        <f>IF([8]Mides!F597=1,"X"," ")</f>
        <v xml:space="preserve"> </v>
      </c>
      <c r="E606" s="68" t="str">
        <f>IF([8]Mides!F597=2,"X"," ")</f>
        <v>X</v>
      </c>
      <c r="F606" s="69" t="str">
        <f>[8]Mides!B597</f>
        <v>menor de edad</v>
      </c>
      <c r="G606" s="68" t="str">
        <f>IF(AND([8]Mides!H597&gt;=1,[8]Mides!H597&lt;=14),"X"," ")</f>
        <v>X</v>
      </c>
      <c r="H606" s="68" t="str">
        <f>IF(AND([8]Mides!H597&gt;=14,[8]Mides!H597&lt;=30),"X"," ")</f>
        <v xml:space="preserve"> </v>
      </c>
      <c r="I606" s="68" t="str">
        <f>IF(AND([8]Mides!H597&gt;=31,[8]Mides!H597&lt;=60),"X","  ")</f>
        <v xml:space="preserve">  </v>
      </c>
      <c r="J606" s="68" t="str">
        <f>IF([8]Mides!H597&gt;60,"X", "  ")</f>
        <v xml:space="preserve">  </v>
      </c>
      <c r="K606" s="70">
        <f>[8]Mides!N597</f>
        <v>0</v>
      </c>
      <c r="L606" s="70">
        <f>[8]Mides!K597</f>
        <v>0</v>
      </c>
      <c r="M606" s="70">
        <f>[8]Mides!L597</f>
        <v>0</v>
      </c>
      <c r="N606" s="70" t="str">
        <f>[8]Mides!M597</f>
        <v>x</v>
      </c>
      <c r="O606" s="70">
        <f t="shared" si="9"/>
        <v>0</v>
      </c>
      <c r="P606" s="70" t="str">
        <f>[8]Mides!R597</f>
        <v>Guatemala</v>
      </c>
      <c r="Q606" s="70" t="str">
        <f>[8]Mides!S597</f>
        <v>Guatemala</v>
      </c>
      <c r="R606" s="10"/>
      <c r="S606" s="10"/>
      <c r="T606" s="10"/>
      <c r="U606" s="10"/>
      <c r="V606" s="10"/>
      <c r="W606" s="10"/>
      <c r="X606" s="10"/>
      <c r="Y606" s="10"/>
    </row>
    <row r="607" spans="2:25" x14ac:dyDescent="0.3">
      <c r="B607" s="66" t="str">
        <f>[8]Mides!E598</f>
        <v>Joseline</v>
      </c>
      <c r="C607" s="67" t="str">
        <f>[8]Mides!D598</f>
        <v>Vicente</v>
      </c>
      <c r="D607" s="68" t="str">
        <f>IF([8]Mides!F598=1,"X"," ")</f>
        <v>X</v>
      </c>
      <c r="E607" s="68" t="str">
        <f>IF([8]Mides!F598=2,"X"," ")</f>
        <v xml:space="preserve"> </v>
      </c>
      <c r="F607" s="69" t="str">
        <f>[8]Mides!B598</f>
        <v>menor de edad</v>
      </c>
      <c r="G607" s="68" t="str">
        <f>IF(AND([8]Mides!H598&gt;=1,[8]Mides!H598&lt;=14),"X"," ")</f>
        <v xml:space="preserve"> </v>
      </c>
      <c r="H607" s="68" t="str">
        <f>IF(AND([8]Mides!H598&gt;=14,[8]Mides!H598&lt;=30),"X"," ")</f>
        <v>X</v>
      </c>
      <c r="I607" s="68" t="str">
        <f>IF(AND([8]Mides!H598&gt;=31,[8]Mides!H598&lt;=60),"X","  ")</f>
        <v xml:space="preserve">  </v>
      </c>
      <c r="J607" s="68" t="str">
        <f>IF([8]Mides!H598&gt;60,"X", "  ")</f>
        <v xml:space="preserve">  </v>
      </c>
      <c r="K607" s="70">
        <f>[8]Mides!N598</f>
        <v>0</v>
      </c>
      <c r="L607" s="70">
        <f>[8]Mides!K598</f>
        <v>0</v>
      </c>
      <c r="M607" s="70">
        <f>[8]Mides!L598</f>
        <v>0</v>
      </c>
      <c r="N607" s="70" t="str">
        <f>[8]Mides!M598</f>
        <v>x</v>
      </c>
      <c r="O607" s="70">
        <f t="shared" si="9"/>
        <v>0</v>
      </c>
      <c r="P607" s="70" t="str">
        <f>[8]Mides!R598</f>
        <v>Guatemala</v>
      </c>
      <c r="Q607" s="70" t="str">
        <f>[8]Mides!S598</f>
        <v>Guatemala</v>
      </c>
      <c r="R607" s="10"/>
      <c r="S607" s="10"/>
      <c r="T607" s="10"/>
      <c r="U607" s="10"/>
      <c r="V607" s="10"/>
      <c r="W607" s="10"/>
      <c r="X607" s="10"/>
      <c r="Y607" s="10"/>
    </row>
    <row r="608" spans="2:25" x14ac:dyDescent="0.3">
      <c r="B608" s="66" t="str">
        <f>[8]Mides!E599</f>
        <v xml:space="preserve">Diego </v>
      </c>
      <c r="C608" s="67" t="str">
        <f>[8]Mides!D599</f>
        <v>Escobar</v>
      </c>
      <c r="D608" s="68" t="str">
        <f>IF([8]Mides!F599=1,"X"," ")</f>
        <v xml:space="preserve"> </v>
      </c>
      <c r="E608" s="68" t="str">
        <f>IF([8]Mides!F599=2,"X"," ")</f>
        <v>X</v>
      </c>
      <c r="F608" s="69" t="str">
        <f>[8]Mides!B599</f>
        <v>menor de edad</v>
      </c>
      <c r="G608" s="68" t="str">
        <f>IF(AND([8]Mides!H599&gt;=1,[8]Mides!H599&lt;=14),"X"," ")</f>
        <v>X</v>
      </c>
      <c r="H608" s="68" t="str">
        <f>IF(AND([8]Mides!H599&gt;=14,[8]Mides!H599&lt;=30),"X"," ")</f>
        <v xml:space="preserve"> </v>
      </c>
      <c r="I608" s="68" t="str">
        <f>IF(AND([8]Mides!H599&gt;=31,[8]Mides!H599&lt;=60),"X","  ")</f>
        <v xml:space="preserve">  </v>
      </c>
      <c r="J608" s="68" t="str">
        <f>IF([8]Mides!H599&gt;60,"X", "  ")</f>
        <v xml:space="preserve">  </v>
      </c>
      <c r="K608" s="70">
        <f>[8]Mides!N599</f>
        <v>0</v>
      </c>
      <c r="L608" s="70">
        <f>[8]Mides!K599</f>
        <v>0</v>
      </c>
      <c r="M608" s="70">
        <f>[8]Mides!L599</f>
        <v>0</v>
      </c>
      <c r="N608" s="70" t="str">
        <f>[8]Mides!M599</f>
        <v>x</v>
      </c>
      <c r="O608" s="70">
        <f t="shared" si="9"/>
        <v>0</v>
      </c>
      <c r="P608" s="70" t="str">
        <f>[8]Mides!R599</f>
        <v>Guatemala</v>
      </c>
      <c r="Q608" s="70" t="str">
        <f>[8]Mides!S599</f>
        <v>Guatemala</v>
      </c>
      <c r="R608" s="10"/>
      <c r="S608" s="10"/>
      <c r="T608" s="10"/>
      <c r="U608" s="10"/>
      <c r="V608" s="10"/>
      <c r="W608" s="10"/>
      <c r="X608" s="10"/>
      <c r="Y608" s="10"/>
    </row>
    <row r="609" spans="2:25" x14ac:dyDescent="0.3">
      <c r="B609" s="66" t="str">
        <f>[8]Mides!E600</f>
        <v>Ramirez</v>
      </c>
      <c r="C609" s="67" t="str">
        <f>[8]Mides!D600</f>
        <v>Escobar</v>
      </c>
      <c r="D609" s="68" t="str">
        <f>IF([8]Mides!F600=1,"X"," ")</f>
        <v xml:space="preserve"> </v>
      </c>
      <c r="E609" s="68" t="str">
        <f>IF([8]Mides!F600=2,"X"," ")</f>
        <v>X</v>
      </c>
      <c r="F609" s="69">
        <f>[8]Mides!B600</f>
        <v>1695178370101</v>
      </c>
      <c r="G609" s="68" t="str">
        <f>IF(AND([8]Mides!H600&gt;=1,[8]Mides!H600&lt;=14),"X"," ")</f>
        <v xml:space="preserve"> </v>
      </c>
      <c r="H609" s="68" t="str">
        <f>IF(AND([8]Mides!H600&gt;=14,[8]Mides!H600&lt;=30),"X"," ")</f>
        <v xml:space="preserve"> </v>
      </c>
      <c r="I609" s="68" t="str">
        <f>IF(AND([8]Mides!H600&gt;=31,[8]Mides!H600&lt;=60),"X","  ")</f>
        <v>X</v>
      </c>
      <c r="J609" s="68" t="str">
        <f>IF([8]Mides!H600&gt;60,"X", "  ")</f>
        <v xml:space="preserve">  </v>
      </c>
      <c r="K609" s="70">
        <f>[8]Mides!N600</f>
        <v>0</v>
      </c>
      <c r="L609" s="70">
        <f>[8]Mides!K600</f>
        <v>0</v>
      </c>
      <c r="M609" s="70">
        <f>[8]Mides!L600</f>
        <v>0</v>
      </c>
      <c r="N609" s="70" t="str">
        <f>[8]Mides!M600</f>
        <v>x</v>
      </c>
      <c r="O609" s="70">
        <f t="shared" si="9"/>
        <v>0</v>
      </c>
      <c r="P609" s="70" t="str">
        <f>[8]Mides!R600</f>
        <v>Guatemala</v>
      </c>
      <c r="Q609" s="70" t="str">
        <f>[8]Mides!S600</f>
        <v>Guatemala</v>
      </c>
      <c r="R609" s="10"/>
      <c r="S609" s="10"/>
      <c r="T609" s="10"/>
      <c r="U609" s="10"/>
      <c r="V609" s="10"/>
      <c r="W609" s="10"/>
      <c r="X609" s="10"/>
      <c r="Y609" s="10"/>
    </row>
    <row r="610" spans="2:25" x14ac:dyDescent="0.3">
      <c r="B610" s="66" t="str">
        <f>[8]Mides!E601</f>
        <v>Jael</v>
      </c>
      <c r="C610" s="67" t="str">
        <f>[8]Mides!D601</f>
        <v>Escobar</v>
      </c>
      <c r="D610" s="68" t="str">
        <f>IF([8]Mides!F601=1,"X"," ")</f>
        <v xml:space="preserve"> </v>
      </c>
      <c r="E610" s="68" t="str">
        <f>IF([8]Mides!F601=2,"X"," ")</f>
        <v>X</v>
      </c>
      <c r="F610" s="69" t="str">
        <f>[8]Mides!B601</f>
        <v>menor de edad</v>
      </c>
      <c r="G610" s="68" t="str">
        <f>IF(AND([8]Mides!H601&gt;=1,[8]Mides!H601&lt;=14),"X"," ")</f>
        <v>X</v>
      </c>
      <c r="H610" s="68" t="str">
        <f>IF(AND([8]Mides!H601&gt;=14,[8]Mides!H601&lt;=30),"X"," ")</f>
        <v xml:space="preserve"> </v>
      </c>
      <c r="I610" s="68" t="str">
        <f>IF(AND([8]Mides!H601&gt;=31,[8]Mides!H601&lt;=60),"X","  ")</f>
        <v xml:space="preserve">  </v>
      </c>
      <c r="J610" s="68" t="str">
        <f>IF([8]Mides!H601&gt;60,"X", "  ")</f>
        <v xml:space="preserve">  </v>
      </c>
      <c r="K610" s="70">
        <f>[8]Mides!N601</f>
        <v>0</v>
      </c>
      <c r="L610" s="70">
        <f>[8]Mides!K601</f>
        <v>0</v>
      </c>
      <c r="M610" s="70">
        <f>[8]Mides!L601</f>
        <v>0</v>
      </c>
      <c r="N610" s="70" t="str">
        <f>[8]Mides!M601</f>
        <v>x</v>
      </c>
      <c r="O610" s="70">
        <f t="shared" si="9"/>
        <v>0</v>
      </c>
      <c r="P610" s="70" t="str">
        <f>[8]Mides!R601</f>
        <v>Guatemala</v>
      </c>
      <c r="Q610" s="70" t="str">
        <f>[8]Mides!S601</f>
        <v>Guatemala</v>
      </c>
      <c r="R610" s="10"/>
      <c r="S610" s="10"/>
      <c r="T610" s="10"/>
      <c r="U610" s="10"/>
      <c r="V610" s="10"/>
      <c r="W610" s="10"/>
      <c r="X610" s="10"/>
      <c r="Y610" s="10"/>
    </row>
    <row r="611" spans="2:25" x14ac:dyDescent="0.3">
      <c r="B611" s="66" t="str">
        <f>[8]Mides!E602</f>
        <v>Iam</v>
      </c>
      <c r="C611" s="67" t="str">
        <f>[8]Mides!D602</f>
        <v>Escobar</v>
      </c>
      <c r="D611" s="68" t="str">
        <f>IF([8]Mides!F602=1,"X"," ")</f>
        <v xml:space="preserve"> </v>
      </c>
      <c r="E611" s="68" t="str">
        <f>IF([8]Mides!F602=2,"X"," ")</f>
        <v>X</v>
      </c>
      <c r="F611" s="69" t="str">
        <f>[8]Mides!B602</f>
        <v>menor de edad</v>
      </c>
      <c r="G611" s="68" t="str">
        <f>IF(AND([8]Mides!H602&gt;=1,[8]Mides!H602&lt;=14),"X"," ")</f>
        <v>X</v>
      </c>
      <c r="H611" s="68" t="str">
        <f>IF(AND([8]Mides!H602&gt;=14,[8]Mides!H602&lt;=30),"X"," ")</f>
        <v xml:space="preserve"> </v>
      </c>
      <c r="I611" s="68" t="str">
        <f>IF(AND([8]Mides!H602&gt;=31,[8]Mides!H602&lt;=60),"X","  ")</f>
        <v xml:space="preserve">  </v>
      </c>
      <c r="J611" s="68" t="str">
        <f>IF([8]Mides!H602&gt;60,"X", "  ")</f>
        <v xml:space="preserve">  </v>
      </c>
      <c r="K611" s="70">
        <f>[8]Mides!N602</f>
        <v>0</v>
      </c>
      <c r="L611" s="70">
        <f>[8]Mides!K602</f>
        <v>0</v>
      </c>
      <c r="M611" s="70">
        <f>[8]Mides!L602</f>
        <v>0</v>
      </c>
      <c r="N611" s="70" t="str">
        <f>[8]Mides!M602</f>
        <v>x</v>
      </c>
      <c r="O611" s="70">
        <f t="shared" si="9"/>
        <v>0</v>
      </c>
      <c r="P611" s="70" t="str">
        <f>[8]Mides!R602</f>
        <v>Guatemala</v>
      </c>
      <c r="Q611" s="70" t="str">
        <f>[8]Mides!S602</f>
        <v>Guatemala</v>
      </c>
      <c r="R611" s="10"/>
      <c r="S611" s="10"/>
      <c r="T611" s="10"/>
      <c r="U611" s="10"/>
      <c r="V611" s="10"/>
      <c r="W611" s="10"/>
      <c r="X611" s="10"/>
      <c r="Y611" s="10"/>
    </row>
    <row r="612" spans="2:25" x14ac:dyDescent="0.3">
      <c r="B612" s="66" t="str">
        <f>[8]Mides!E603</f>
        <v>Jose</v>
      </c>
      <c r="C612" s="67" t="str">
        <f>[8]Mides!D603</f>
        <v>Romero</v>
      </c>
      <c r="D612" s="68" t="str">
        <f>IF([8]Mides!F603=1,"X"," ")</f>
        <v xml:space="preserve"> </v>
      </c>
      <c r="E612" s="68" t="str">
        <f>IF([8]Mides!F603=2,"X"," ")</f>
        <v>X</v>
      </c>
      <c r="F612" s="69" t="str">
        <f>[8]Mides!B603</f>
        <v>menor de edad</v>
      </c>
      <c r="G612" s="68" t="str">
        <f>IF(AND([8]Mides!H603&gt;=1,[8]Mides!H603&lt;=14),"X"," ")</f>
        <v>X</v>
      </c>
      <c r="H612" s="68" t="str">
        <f>IF(AND([8]Mides!H603&gt;=14,[8]Mides!H603&lt;=30),"X"," ")</f>
        <v xml:space="preserve"> </v>
      </c>
      <c r="I612" s="68" t="str">
        <f>IF(AND([8]Mides!H603&gt;=31,[8]Mides!H603&lt;=60),"X","  ")</f>
        <v xml:space="preserve">  </v>
      </c>
      <c r="J612" s="68" t="str">
        <f>IF([8]Mides!H603&gt;60,"X", "  ")</f>
        <v xml:space="preserve">  </v>
      </c>
      <c r="K612" s="70">
        <f>[8]Mides!N603</f>
        <v>0</v>
      </c>
      <c r="L612" s="70">
        <f>[8]Mides!K603</f>
        <v>0</v>
      </c>
      <c r="M612" s="70">
        <f>[8]Mides!L603</f>
        <v>0</v>
      </c>
      <c r="N612" s="70" t="str">
        <f>[8]Mides!M603</f>
        <v>x</v>
      </c>
      <c r="O612" s="70">
        <f t="shared" si="9"/>
        <v>0</v>
      </c>
      <c r="P612" s="70" t="str">
        <f>[8]Mides!R603</f>
        <v>Guatemala</v>
      </c>
      <c r="Q612" s="70" t="str">
        <f>[8]Mides!S603</f>
        <v>Guatemala</v>
      </c>
      <c r="R612" s="10"/>
      <c r="S612" s="10"/>
      <c r="T612" s="10"/>
      <c r="U612" s="10"/>
      <c r="V612" s="10"/>
      <c r="W612" s="10"/>
      <c r="X612" s="10"/>
      <c r="Y612" s="10"/>
    </row>
    <row r="613" spans="2:25" x14ac:dyDescent="0.3">
      <c r="B613" s="66" t="str">
        <f>[8]Mides!E604</f>
        <v xml:space="preserve">Santiago </v>
      </c>
      <c r="C613" s="67" t="str">
        <f>[8]Mides!D604</f>
        <v>Romero</v>
      </c>
      <c r="D613" s="68" t="str">
        <f>IF([8]Mides!F604=1,"X"," ")</f>
        <v xml:space="preserve"> </v>
      </c>
      <c r="E613" s="68" t="str">
        <f>IF([8]Mides!F604=2,"X"," ")</f>
        <v>X</v>
      </c>
      <c r="F613" s="69" t="str">
        <f>[8]Mides!B604</f>
        <v>menor de edad</v>
      </c>
      <c r="G613" s="68" t="str">
        <f>IF(AND([8]Mides!H604&gt;=1,[8]Mides!H604&lt;=14),"X"," ")</f>
        <v>X</v>
      </c>
      <c r="H613" s="68" t="str">
        <f>IF(AND([8]Mides!H604&gt;=14,[8]Mides!H604&lt;=30),"X"," ")</f>
        <v xml:space="preserve"> </v>
      </c>
      <c r="I613" s="68" t="str">
        <f>IF(AND([8]Mides!H604&gt;=31,[8]Mides!H604&lt;=60),"X","  ")</f>
        <v xml:space="preserve">  </v>
      </c>
      <c r="J613" s="68" t="str">
        <f>IF([8]Mides!H604&gt;60,"X", "  ")</f>
        <v xml:space="preserve">  </v>
      </c>
      <c r="K613" s="70">
        <f>[8]Mides!N604</f>
        <v>0</v>
      </c>
      <c r="L613" s="70">
        <f>[8]Mides!K604</f>
        <v>0</v>
      </c>
      <c r="M613" s="70">
        <f>[8]Mides!L604</f>
        <v>0</v>
      </c>
      <c r="N613" s="70" t="str">
        <f>[8]Mides!M604</f>
        <v>x</v>
      </c>
      <c r="O613" s="70">
        <f t="shared" si="9"/>
        <v>0</v>
      </c>
      <c r="P613" s="70" t="str">
        <f>[8]Mides!R604</f>
        <v>Guatemala</v>
      </c>
      <c r="Q613" s="70" t="str">
        <f>[8]Mides!S604</f>
        <v>Guatemala</v>
      </c>
      <c r="R613" s="10"/>
      <c r="S613" s="10"/>
      <c r="T613" s="10"/>
      <c r="U613" s="10"/>
      <c r="V613" s="10"/>
      <c r="W613" s="10"/>
      <c r="X613" s="10"/>
      <c r="Y613" s="10"/>
    </row>
    <row r="614" spans="2:25" x14ac:dyDescent="0.3">
      <c r="B614" s="66" t="str">
        <f>[8]Mides!E605</f>
        <v>Silvia</v>
      </c>
      <c r="C614" s="67" t="str">
        <f>[8]Mides!D605</f>
        <v>Castillo</v>
      </c>
      <c r="D614" s="68" t="str">
        <f>IF([8]Mides!F605=1,"X"," ")</f>
        <v>X</v>
      </c>
      <c r="E614" s="68" t="str">
        <f>IF([8]Mides!F605=2,"X"," ")</f>
        <v xml:space="preserve"> </v>
      </c>
      <c r="F614" s="69">
        <f>[8]Mides!B605</f>
        <v>1747047200101</v>
      </c>
      <c r="G614" s="68" t="str">
        <f>IF(AND([8]Mides!H605&gt;=1,[8]Mides!H605&lt;=14),"X"," ")</f>
        <v xml:space="preserve"> </v>
      </c>
      <c r="H614" s="68" t="str">
        <f>IF(AND([8]Mides!H605&gt;=14,[8]Mides!H605&lt;=30),"X"," ")</f>
        <v xml:space="preserve"> </v>
      </c>
      <c r="I614" s="68" t="str">
        <f>IF(AND([8]Mides!H605&gt;=31,[8]Mides!H605&lt;=60),"X","  ")</f>
        <v xml:space="preserve">  </v>
      </c>
      <c r="J614" s="68" t="str">
        <f>IF([8]Mides!H605&gt;60,"X", "  ")</f>
        <v>X</v>
      </c>
      <c r="K614" s="70">
        <f>[8]Mides!N605</f>
        <v>0</v>
      </c>
      <c r="L614" s="70">
        <f>[8]Mides!K605</f>
        <v>0</v>
      </c>
      <c r="M614" s="70">
        <f>[8]Mides!L605</f>
        <v>0</v>
      </c>
      <c r="N614" s="70" t="str">
        <f>[8]Mides!M605</f>
        <v>x</v>
      </c>
      <c r="O614" s="70">
        <f t="shared" si="9"/>
        <v>0</v>
      </c>
      <c r="P614" s="70" t="str">
        <f>[8]Mides!R605</f>
        <v>Guatemala</v>
      </c>
      <c r="Q614" s="70" t="str">
        <f>[8]Mides!S605</f>
        <v>Guatemala</v>
      </c>
      <c r="R614" s="10"/>
      <c r="S614" s="10"/>
      <c r="T614" s="10"/>
      <c r="U614" s="10"/>
      <c r="V614" s="10"/>
      <c r="W614" s="10"/>
      <c r="X614" s="10"/>
      <c r="Y614" s="10"/>
    </row>
    <row r="615" spans="2:25" x14ac:dyDescent="0.3">
      <c r="B615" s="66" t="str">
        <f>[8]Mides!E606</f>
        <v>Josue</v>
      </c>
      <c r="C615" s="67" t="str">
        <f>[8]Mides!D606</f>
        <v>Illezcas</v>
      </c>
      <c r="D615" s="68" t="str">
        <f>IF([8]Mides!F606=1,"X"," ")</f>
        <v xml:space="preserve"> </v>
      </c>
      <c r="E615" s="68" t="str">
        <f>IF([8]Mides!F606=2,"X"," ")</f>
        <v>X</v>
      </c>
      <c r="F615" s="69" t="str">
        <f>[8]Mides!B606</f>
        <v>menor de edad</v>
      </c>
      <c r="G615" s="68" t="str">
        <f>IF(AND([8]Mides!H606&gt;=1,[8]Mides!H606&lt;=14),"X"," ")</f>
        <v>X</v>
      </c>
      <c r="H615" s="68" t="str">
        <f>IF(AND([8]Mides!H606&gt;=14,[8]Mides!H606&lt;=30),"X"," ")</f>
        <v xml:space="preserve"> </v>
      </c>
      <c r="I615" s="68" t="str">
        <f>IF(AND([8]Mides!H606&gt;=31,[8]Mides!H606&lt;=60),"X","  ")</f>
        <v xml:space="preserve">  </v>
      </c>
      <c r="J615" s="68" t="str">
        <f>IF([8]Mides!H606&gt;60,"X", "  ")</f>
        <v xml:space="preserve">  </v>
      </c>
      <c r="K615" s="70">
        <f>[8]Mides!N606</f>
        <v>0</v>
      </c>
      <c r="L615" s="70">
        <f>[8]Mides!K606</f>
        <v>0</v>
      </c>
      <c r="M615" s="70">
        <f>[8]Mides!L606</f>
        <v>0</v>
      </c>
      <c r="N615" s="70" t="str">
        <f>[8]Mides!M606</f>
        <v>x</v>
      </c>
      <c r="O615" s="70">
        <f t="shared" si="9"/>
        <v>0</v>
      </c>
      <c r="P615" s="70" t="str">
        <f>[8]Mides!R606</f>
        <v>Guatemala</v>
      </c>
      <c r="Q615" s="70" t="str">
        <f>[8]Mides!S606</f>
        <v>Guatemala</v>
      </c>
      <c r="R615" s="10"/>
      <c r="S615" s="10"/>
      <c r="T615" s="10"/>
      <c r="U615" s="10"/>
      <c r="V615" s="10"/>
      <c r="W615" s="10"/>
      <c r="X615" s="10"/>
      <c r="Y615" s="10"/>
    </row>
    <row r="616" spans="2:25" x14ac:dyDescent="0.3">
      <c r="B616" s="66" t="str">
        <f>[8]Mides!E607</f>
        <v>Maylin</v>
      </c>
      <c r="C616" s="67" t="str">
        <f>[8]Mides!D607</f>
        <v xml:space="preserve">Franco </v>
      </c>
      <c r="D616" s="68" t="str">
        <f>IF([8]Mides!F607=1,"X"," ")</f>
        <v>X</v>
      </c>
      <c r="E616" s="68" t="str">
        <f>IF([8]Mides!F607=2,"X"," ")</f>
        <v xml:space="preserve"> </v>
      </c>
      <c r="F616" s="69" t="str">
        <f>[8]Mides!B607</f>
        <v>menor de edad</v>
      </c>
      <c r="G616" s="68" t="str">
        <f>IF(AND([8]Mides!H607&gt;=1,[8]Mides!H607&lt;=14),"X"," ")</f>
        <v xml:space="preserve"> </v>
      </c>
      <c r="H616" s="68" t="str">
        <f>IF(AND([8]Mides!H607&gt;=14,[8]Mides!H607&lt;=30),"X"," ")</f>
        <v>X</v>
      </c>
      <c r="I616" s="68" t="str">
        <f>IF(AND([8]Mides!H607&gt;=31,[8]Mides!H607&lt;=60),"X","  ")</f>
        <v xml:space="preserve">  </v>
      </c>
      <c r="J616" s="68" t="str">
        <f>IF([8]Mides!H607&gt;60,"X", "  ")</f>
        <v xml:space="preserve">  </v>
      </c>
      <c r="K616" s="70">
        <f>[8]Mides!N607</f>
        <v>0</v>
      </c>
      <c r="L616" s="70">
        <f>[8]Mides!K607</f>
        <v>0</v>
      </c>
      <c r="M616" s="70">
        <f>[8]Mides!L607</f>
        <v>0</v>
      </c>
      <c r="N616" s="70" t="str">
        <f>[8]Mides!M607</f>
        <v>x</v>
      </c>
      <c r="O616" s="70">
        <f t="shared" si="9"/>
        <v>0</v>
      </c>
      <c r="P616" s="70" t="str">
        <f>[8]Mides!R607</f>
        <v>Guatemala</v>
      </c>
      <c r="Q616" s="70" t="str">
        <f>[8]Mides!S607</f>
        <v>Guatemala</v>
      </c>
      <c r="R616" s="10"/>
      <c r="S616" s="10"/>
      <c r="T616" s="10"/>
      <c r="U616" s="10"/>
      <c r="V616" s="10"/>
      <c r="W616" s="10"/>
      <c r="X616" s="10"/>
      <c r="Y616" s="10"/>
    </row>
    <row r="617" spans="2:25" x14ac:dyDescent="0.3">
      <c r="B617" s="66" t="str">
        <f>[8]Mides!E608</f>
        <v>Rosario</v>
      </c>
      <c r="C617" s="67" t="str">
        <f>[8]Mides!D608</f>
        <v>Andrino</v>
      </c>
      <c r="D617" s="68" t="str">
        <f>IF([8]Mides!F608=1,"X"," ")</f>
        <v>X</v>
      </c>
      <c r="E617" s="68" t="str">
        <f>IF([8]Mides!F608=2,"X"," ")</f>
        <v xml:space="preserve"> </v>
      </c>
      <c r="F617" s="69">
        <f>[8]Mides!B608</f>
        <v>1662198860101</v>
      </c>
      <c r="G617" s="68" t="str">
        <f>IF(AND([8]Mides!H608&gt;=1,[8]Mides!H608&lt;=14),"X"," ")</f>
        <v xml:space="preserve"> </v>
      </c>
      <c r="H617" s="68" t="str">
        <f>IF(AND([8]Mides!H608&gt;=14,[8]Mides!H608&lt;=30),"X"," ")</f>
        <v xml:space="preserve"> </v>
      </c>
      <c r="I617" s="68" t="str">
        <f>IF(AND([8]Mides!H608&gt;=31,[8]Mides!H608&lt;=60),"X","  ")</f>
        <v xml:space="preserve">  </v>
      </c>
      <c r="J617" s="68" t="str">
        <f>IF([8]Mides!H608&gt;60,"X", "  ")</f>
        <v>X</v>
      </c>
      <c r="K617" s="70">
        <f>[8]Mides!N608</f>
        <v>0</v>
      </c>
      <c r="L617" s="70">
        <f>[8]Mides!K608</f>
        <v>0</v>
      </c>
      <c r="M617" s="70">
        <f>[8]Mides!L608</f>
        <v>0</v>
      </c>
      <c r="N617" s="70" t="str">
        <f>[8]Mides!M608</f>
        <v>x</v>
      </c>
      <c r="O617" s="70">
        <f t="shared" si="9"/>
        <v>0</v>
      </c>
      <c r="P617" s="70" t="str">
        <f>[8]Mides!R608</f>
        <v>Guatemala</v>
      </c>
      <c r="Q617" s="70" t="str">
        <f>[8]Mides!S608</f>
        <v>Guatemala</v>
      </c>
      <c r="R617" s="10"/>
      <c r="S617" s="10"/>
      <c r="T617" s="10"/>
      <c r="U617" s="10"/>
      <c r="V617" s="10"/>
      <c r="W617" s="10"/>
      <c r="X617" s="10"/>
      <c r="Y617" s="10"/>
    </row>
    <row r="618" spans="2:25" x14ac:dyDescent="0.3">
      <c r="B618" s="66" t="str">
        <f>[8]Mides!E609</f>
        <v>Ostin</v>
      </c>
      <c r="C618" s="67" t="str">
        <f>[8]Mides!D609</f>
        <v>Fines</v>
      </c>
      <c r="D618" s="68" t="str">
        <f>IF([8]Mides!F609=1,"X"," ")</f>
        <v xml:space="preserve"> </v>
      </c>
      <c r="E618" s="68" t="str">
        <f>IF([8]Mides!F609=2,"X"," ")</f>
        <v>X</v>
      </c>
      <c r="F618" s="69" t="str">
        <f>[8]Mides!B609</f>
        <v>menor de edad</v>
      </c>
      <c r="G618" s="68" t="str">
        <f>IF(AND([8]Mides!H609&gt;=1,[8]Mides!H609&lt;=14),"X"," ")</f>
        <v>X</v>
      </c>
      <c r="H618" s="68" t="str">
        <f>IF(AND([8]Mides!H609&gt;=14,[8]Mides!H609&lt;=30),"X"," ")</f>
        <v xml:space="preserve"> </v>
      </c>
      <c r="I618" s="68" t="str">
        <f>IF(AND([8]Mides!H609&gt;=31,[8]Mides!H609&lt;=60),"X","  ")</f>
        <v xml:space="preserve">  </v>
      </c>
      <c r="J618" s="68" t="str">
        <f>IF([8]Mides!H609&gt;60,"X", "  ")</f>
        <v xml:space="preserve">  </v>
      </c>
      <c r="K618" s="70">
        <f>[8]Mides!N609</f>
        <v>0</v>
      </c>
      <c r="L618" s="70">
        <f>[8]Mides!K609</f>
        <v>0</v>
      </c>
      <c r="M618" s="70">
        <f>[8]Mides!L609</f>
        <v>0</v>
      </c>
      <c r="N618" s="70" t="str">
        <f>[8]Mides!M609</f>
        <v>x</v>
      </c>
      <c r="O618" s="70">
        <f t="shared" si="9"/>
        <v>0</v>
      </c>
      <c r="P618" s="70" t="str">
        <f>[8]Mides!R609</f>
        <v>Guatemala</v>
      </c>
      <c r="Q618" s="70" t="str">
        <f>[8]Mides!S609</f>
        <v>Guatemala</v>
      </c>
      <c r="R618" s="10"/>
      <c r="S618" s="10"/>
      <c r="T618" s="10"/>
      <c r="U618" s="10"/>
      <c r="V618" s="10"/>
      <c r="W618" s="10"/>
      <c r="X618" s="10"/>
      <c r="Y618" s="10"/>
    </row>
    <row r="619" spans="2:25" x14ac:dyDescent="0.3">
      <c r="B619" s="66" t="str">
        <f>[8]Mides!E610</f>
        <v>Jose</v>
      </c>
      <c r="C619" s="67" t="str">
        <f>[8]Mides!D610</f>
        <v>Charles</v>
      </c>
      <c r="D619" s="68" t="str">
        <f>IF([8]Mides!F610=1,"X"," ")</f>
        <v xml:space="preserve"> </v>
      </c>
      <c r="E619" s="68" t="str">
        <f>IF([8]Mides!F610=2,"X"," ")</f>
        <v>X</v>
      </c>
      <c r="F619" s="69" t="str">
        <f>[8]Mides!B610</f>
        <v>menor de edad</v>
      </c>
      <c r="G619" s="68" t="str">
        <f>IF(AND([8]Mides!H610&gt;=1,[8]Mides!H610&lt;=14),"X"," ")</f>
        <v>X</v>
      </c>
      <c r="H619" s="68" t="str">
        <f>IF(AND([8]Mides!H610&gt;=14,[8]Mides!H610&lt;=30),"X"," ")</f>
        <v xml:space="preserve"> </v>
      </c>
      <c r="I619" s="68" t="str">
        <f>IF(AND([8]Mides!H610&gt;=31,[8]Mides!H610&lt;=60),"X","  ")</f>
        <v xml:space="preserve">  </v>
      </c>
      <c r="J619" s="68" t="str">
        <f>IF([8]Mides!H610&gt;60,"X", "  ")</f>
        <v xml:space="preserve">  </v>
      </c>
      <c r="K619" s="70">
        <f>[8]Mides!N610</f>
        <v>0</v>
      </c>
      <c r="L619" s="70">
        <f>[8]Mides!K610</f>
        <v>0</v>
      </c>
      <c r="M619" s="70">
        <f>[8]Mides!L610</f>
        <v>0</v>
      </c>
      <c r="N619" s="70" t="str">
        <f>[8]Mides!M610</f>
        <v>x</v>
      </c>
      <c r="O619" s="70">
        <f t="shared" si="9"/>
        <v>0</v>
      </c>
      <c r="P619" s="70" t="str">
        <f>[8]Mides!R610</f>
        <v>Guatemala</v>
      </c>
      <c r="Q619" s="70" t="str">
        <f>[8]Mides!S610</f>
        <v>Guatemala</v>
      </c>
      <c r="R619" s="10"/>
      <c r="S619" s="10"/>
      <c r="T619" s="10"/>
      <c r="U619" s="10"/>
      <c r="V619" s="10"/>
      <c r="W619" s="10"/>
      <c r="X619" s="10"/>
      <c r="Y619" s="10"/>
    </row>
    <row r="620" spans="2:25" x14ac:dyDescent="0.3">
      <c r="B620" s="66" t="str">
        <f>[8]Mides!E611</f>
        <v>Elmer</v>
      </c>
      <c r="C620" s="67" t="str">
        <f>[8]Mides!D611</f>
        <v>Benjamin</v>
      </c>
      <c r="D620" s="68" t="str">
        <f>IF([8]Mides!F611=1,"X"," ")</f>
        <v xml:space="preserve"> </v>
      </c>
      <c r="E620" s="68" t="str">
        <f>IF([8]Mides!F611=2,"X"," ")</f>
        <v>X</v>
      </c>
      <c r="F620" s="69" t="str">
        <f>[8]Mides!B611</f>
        <v>menor de edad</v>
      </c>
      <c r="G620" s="68" t="str">
        <f>IF(AND([8]Mides!H611&gt;=1,[8]Mides!H611&lt;=14),"X"," ")</f>
        <v>X</v>
      </c>
      <c r="H620" s="68" t="str">
        <f>IF(AND([8]Mides!H611&gt;=14,[8]Mides!H611&lt;=30),"X"," ")</f>
        <v xml:space="preserve"> </v>
      </c>
      <c r="I620" s="68" t="str">
        <f>IF(AND([8]Mides!H611&gt;=31,[8]Mides!H611&lt;=60),"X","  ")</f>
        <v xml:space="preserve">  </v>
      </c>
      <c r="J620" s="68" t="str">
        <f>IF([8]Mides!H611&gt;60,"X", "  ")</f>
        <v xml:space="preserve">  </v>
      </c>
      <c r="K620" s="70">
        <f>[8]Mides!N611</f>
        <v>0</v>
      </c>
      <c r="L620" s="70">
        <f>[8]Mides!K611</f>
        <v>0</v>
      </c>
      <c r="M620" s="70">
        <f>[8]Mides!L611</f>
        <v>0</v>
      </c>
      <c r="N620" s="70" t="str">
        <f>[8]Mides!M611</f>
        <v>x</v>
      </c>
      <c r="O620" s="70">
        <f t="shared" si="9"/>
        <v>0</v>
      </c>
      <c r="P620" s="70" t="str">
        <f>[8]Mides!R611</f>
        <v>Guatemala</v>
      </c>
      <c r="Q620" s="70" t="str">
        <f>[8]Mides!S611</f>
        <v>Guatemala</v>
      </c>
      <c r="R620" s="10"/>
      <c r="S620" s="10"/>
      <c r="T620" s="10"/>
      <c r="U620" s="10"/>
      <c r="V620" s="10"/>
      <c r="W620" s="10"/>
      <c r="X620" s="10"/>
      <c r="Y620" s="10"/>
    </row>
    <row r="621" spans="2:25" x14ac:dyDescent="0.3">
      <c r="B621" s="66" t="str">
        <f>[8]Mides!E612</f>
        <v>Danilo</v>
      </c>
      <c r="C621" s="67" t="str">
        <f>[8]Mides!D612</f>
        <v>Contreras</v>
      </c>
      <c r="D621" s="68" t="str">
        <f>IF([8]Mides!F612=1,"X"," ")</f>
        <v xml:space="preserve"> </v>
      </c>
      <c r="E621" s="68" t="str">
        <f>IF([8]Mides!F612=2,"X"," ")</f>
        <v>X</v>
      </c>
      <c r="F621" s="69" t="str">
        <f>[8]Mides!B612</f>
        <v>menor de edad</v>
      </c>
      <c r="G621" s="68" t="str">
        <f>IF(AND([8]Mides!H612&gt;=1,[8]Mides!H612&lt;=14),"X"," ")</f>
        <v>X</v>
      </c>
      <c r="H621" s="68" t="str">
        <f>IF(AND([8]Mides!H612&gt;=14,[8]Mides!H612&lt;=30),"X"," ")</f>
        <v xml:space="preserve"> </v>
      </c>
      <c r="I621" s="68" t="str">
        <f>IF(AND([8]Mides!H612&gt;=31,[8]Mides!H612&lt;=60),"X","  ")</f>
        <v xml:space="preserve">  </v>
      </c>
      <c r="J621" s="68" t="str">
        <f>IF([8]Mides!H612&gt;60,"X", "  ")</f>
        <v xml:space="preserve">  </v>
      </c>
      <c r="K621" s="70">
        <f>[8]Mides!N612</f>
        <v>0</v>
      </c>
      <c r="L621" s="70">
        <f>[8]Mides!K612</f>
        <v>0</v>
      </c>
      <c r="M621" s="70">
        <f>[8]Mides!L612</f>
        <v>0</v>
      </c>
      <c r="N621" s="70" t="str">
        <f>[8]Mides!M612</f>
        <v>x</v>
      </c>
      <c r="O621" s="70">
        <f t="shared" si="9"/>
        <v>0</v>
      </c>
      <c r="P621" s="70" t="str">
        <f>[8]Mides!R612</f>
        <v>Guatemala</v>
      </c>
      <c r="Q621" s="70" t="str">
        <f>[8]Mides!S612</f>
        <v>Guatemala</v>
      </c>
      <c r="R621" s="10"/>
      <c r="S621" s="10"/>
      <c r="T621" s="10"/>
      <c r="U621" s="10"/>
      <c r="V621" s="10"/>
      <c r="W621" s="10"/>
      <c r="X621" s="10"/>
      <c r="Y621" s="10"/>
    </row>
    <row r="622" spans="2:25" x14ac:dyDescent="0.3">
      <c r="B622" s="66" t="str">
        <f>[8]Mides!E613</f>
        <v>Maria</v>
      </c>
      <c r="C622" s="67" t="str">
        <f>[8]Mides!D613</f>
        <v>Ayala</v>
      </c>
      <c r="D622" s="68" t="str">
        <f>IF([8]Mides!F613=1,"X"," ")</f>
        <v>X</v>
      </c>
      <c r="E622" s="68" t="str">
        <f>IF([8]Mides!F613=2,"X"," ")</f>
        <v xml:space="preserve"> </v>
      </c>
      <c r="F622" s="69" t="str">
        <f>[8]Mides!B613</f>
        <v>menor de edad</v>
      </c>
      <c r="G622" s="68" t="str">
        <f>IF(AND([8]Mides!H613&gt;=1,[8]Mides!H613&lt;=14),"X"," ")</f>
        <v>X</v>
      </c>
      <c r="H622" s="68" t="str">
        <f>IF(AND([8]Mides!H613&gt;=14,[8]Mides!H613&lt;=30),"X"," ")</f>
        <v xml:space="preserve"> </v>
      </c>
      <c r="I622" s="68" t="str">
        <f>IF(AND([8]Mides!H613&gt;=31,[8]Mides!H613&lt;=60),"X","  ")</f>
        <v xml:space="preserve">  </v>
      </c>
      <c r="J622" s="68" t="str">
        <f>IF([8]Mides!H613&gt;60,"X", "  ")</f>
        <v xml:space="preserve">  </v>
      </c>
      <c r="K622" s="70">
        <f>[8]Mides!N613</f>
        <v>0</v>
      </c>
      <c r="L622" s="70">
        <f>[8]Mides!K613</f>
        <v>0</v>
      </c>
      <c r="M622" s="70">
        <f>[8]Mides!L613</f>
        <v>0</v>
      </c>
      <c r="N622" s="70" t="str">
        <f>[8]Mides!M613</f>
        <v>x</v>
      </c>
      <c r="O622" s="70">
        <f t="shared" si="9"/>
        <v>0</v>
      </c>
      <c r="P622" s="70" t="str">
        <f>[8]Mides!R613</f>
        <v>Guatemala</v>
      </c>
      <c r="Q622" s="70" t="str">
        <f>[8]Mides!S613</f>
        <v>Guatemala</v>
      </c>
      <c r="R622" s="10"/>
      <c r="S622" s="10"/>
      <c r="T622" s="10"/>
      <c r="U622" s="10"/>
      <c r="V622" s="10"/>
      <c r="W622" s="10"/>
      <c r="X622" s="10"/>
      <c r="Y622" s="10"/>
    </row>
    <row r="623" spans="2:25" x14ac:dyDescent="0.3">
      <c r="B623" s="66" t="str">
        <f>[8]Mides!E614</f>
        <v>Estephan</v>
      </c>
      <c r="C623" s="67" t="str">
        <f>[8]Mides!D614</f>
        <v>Diaz</v>
      </c>
      <c r="D623" s="68" t="str">
        <f>IF([8]Mides!F614=1,"X"," ")</f>
        <v xml:space="preserve"> </v>
      </c>
      <c r="E623" s="68" t="str">
        <f>IF([8]Mides!F614=2,"X"," ")</f>
        <v>X</v>
      </c>
      <c r="F623" s="69" t="str">
        <f>[8]Mides!B614</f>
        <v>menor de edad</v>
      </c>
      <c r="G623" s="68" t="str">
        <f>IF(AND([8]Mides!H614&gt;=1,[8]Mides!H614&lt;=14),"X"," ")</f>
        <v>X</v>
      </c>
      <c r="H623" s="68" t="str">
        <f>IF(AND([8]Mides!H614&gt;=14,[8]Mides!H614&lt;=30),"X"," ")</f>
        <v xml:space="preserve"> </v>
      </c>
      <c r="I623" s="68" t="str">
        <f>IF(AND([8]Mides!H614&gt;=31,[8]Mides!H614&lt;=60),"X","  ")</f>
        <v xml:space="preserve">  </v>
      </c>
      <c r="J623" s="68" t="str">
        <f>IF([8]Mides!H614&gt;60,"X", "  ")</f>
        <v xml:space="preserve">  </v>
      </c>
      <c r="K623" s="70">
        <f>[8]Mides!N614</f>
        <v>0</v>
      </c>
      <c r="L623" s="70">
        <f>[8]Mides!K614</f>
        <v>0</v>
      </c>
      <c r="M623" s="70">
        <f>[8]Mides!L614</f>
        <v>0</v>
      </c>
      <c r="N623" s="70" t="str">
        <f>[8]Mides!M614</f>
        <v>x</v>
      </c>
      <c r="O623" s="70">
        <f t="shared" si="9"/>
        <v>0</v>
      </c>
      <c r="P623" s="70" t="str">
        <f>[8]Mides!R614</f>
        <v>Guatemala</v>
      </c>
      <c r="Q623" s="70" t="str">
        <f>[8]Mides!S614</f>
        <v>Guatemala</v>
      </c>
      <c r="R623" s="10"/>
      <c r="S623" s="10"/>
      <c r="T623" s="10"/>
      <c r="U623" s="10"/>
      <c r="V623" s="10"/>
      <c r="W623" s="10"/>
      <c r="X623" s="10"/>
      <c r="Y623" s="10"/>
    </row>
    <row r="624" spans="2:25" x14ac:dyDescent="0.3">
      <c r="B624" s="66" t="str">
        <f>[8]Mides!E615</f>
        <v>Edwuar</v>
      </c>
      <c r="C624" s="67" t="str">
        <f>[8]Mides!D615</f>
        <v>Garcia</v>
      </c>
      <c r="D624" s="68" t="str">
        <f>IF([8]Mides!F615=1,"X"," ")</f>
        <v>X</v>
      </c>
      <c r="E624" s="68" t="str">
        <f>IF([8]Mides!F615=2,"X"," ")</f>
        <v xml:space="preserve"> </v>
      </c>
      <c r="F624" s="69" t="str">
        <f>[8]Mides!B615</f>
        <v>menor de edad</v>
      </c>
      <c r="G624" s="68" t="str">
        <f>IF(AND([8]Mides!H615&gt;=1,[8]Mides!H615&lt;=14),"X"," ")</f>
        <v>X</v>
      </c>
      <c r="H624" s="68" t="str">
        <f>IF(AND([8]Mides!H615&gt;=14,[8]Mides!H615&lt;=30),"X"," ")</f>
        <v xml:space="preserve"> </v>
      </c>
      <c r="I624" s="68" t="str">
        <f>IF(AND([8]Mides!H615&gt;=31,[8]Mides!H615&lt;=60),"X","  ")</f>
        <v xml:space="preserve">  </v>
      </c>
      <c r="J624" s="68" t="str">
        <f>IF([8]Mides!H615&gt;60,"X", "  ")</f>
        <v xml:space="preserve">  </v>
      </c>
      <c r="K624" s="70">
        <f>[8]Mides!N615</f>
        <v>0</v>
      </c>
      <c r="L624" s="70">
        <f>[8]Mides!K615</f>
        <v>0</v>
      </c>
      <c r="M624" s="70">
        <f>[8]Mides!L615</f>
        <v>0</v>
      </c>
      <c r="N624" s="70" t="str">
        <f>[8]Mides!M615</f>
        <v>x</v>
      </c>
      <c r="O624" s="70">
        <f t="shared" si="9"/>
        <v>0</v>
      </c>
      <c r="P624" s="70" t="str">
        <f>[8]Mides!R615</f>
        <v>Guatemala</v>
      </c>
      <c r="Q624" s="70" t="str">
        <f>[8]Mides!S615</f>
        <v>Guatemala</v>
      </c>
      <c r="R624" s="10"/>
      <c r="S624" s="10"/>
      <c r="T624" s="10"/>
      <c r="U624" s="10"/>
      <c r="V624" s="10"/>
      <c r="W624" s="10"/>
      <c r="X624" s="10"/>
      <c r="Y624" s="10"/>
    </row>
    <row r="625" spans="2:25" x14ac:dyDescent="0.3">
      <c r="B625" s="66" t="str">
        <f>[8]Mides!E616</f>
        <v>Alexandra</v>
      </c>
      <c r="C625" s="67" t="str">
        <f>[8]Mides!D616</f>
        <v>Garcia</v>
      </c>
      <c r="D625" s="68" t="str">
        <f>IF([8]Mides!F616=1,"X"," ")</f>
        <v>X</v>
      </c>
      <c r="E625" s="68" t="str">
        <f>IF([8]Mides!F616=2,"X"," ")</f>
        <v xml:space="preserve"> </v>
      </c>
      <c r="F625" s="69" t="str">
        <f>[8]Mides!B616</f>
        <v>menor de edad</v>
      </c>
      <c r="G625" s="68" t="str">
        <f>IF(AND([8]Mides!H616&gt;=1,[8]Mides!H616&lt;=14),"X"," ")</f>
        <v>X</v>
      </c>
      <c r="H625" s="68" t="str">
        <f>IF(AND([8]Mides!H616&gt;=14,[8]Mides!H616&lt;=30),"X"," ")</f>
        <v xml:space="preserve"> </v>
      </c>
      <c r="I625" s="68" t="str">
        <f>IF(AND([8]Mides!H616&gt;=31,[8]Mides!H616&lt;=60),"X","  ")</f>
        <v xml:space="preserve">  </v>
      </c>
      <c r="J625" s="68" t="str">
        <f>IF([8]Mides!H616&gt;60,"X", "  ")</f>
        <v xml:space="preserve">  </v>
      </c>
      <c r="K625" s="70">
        <f>[8]Mides!N616</f>
        <v>0</v>
      </c>
      <c r="L625" s="70">
        <f>[8]Mides!K616</f>
        <v>0</v>
      </c>
      <c r="M625" s="70">
        <f>[8]Mides!L616</f>
        <v>0</v>
      </c>
      <c r="N625" s="70" t="str">
        <f>[8]Mides!M616</f>
        <v>x</v>
      </c>
      <c r="O625" s="70">
        <f t="shared" si="9"/>
        <v>0</v>
      </c>
      <c r="P625" s="70" t="str">
        <f>[8]Mides!R616</f>
        <v>Guatemala</v>
      </c>
      <c r="Q625" s="70" t="str">
        <f>[8]Mides!S616</f>
        <v>Guatemala</v>
      </c>
      <c r="R625" s="10"/>
      <c r="S625" s="10"/>
      <c r="T625" s="10"/>
      <c r="U625" s="10"/>
      <c r="V625" s="10"/>
      <c r="W625" s="10"/>
      <c r="X625" s="10"/>
      <c r="Y625" s="10"/>
    </row>
    <row r="626" spans="2:25" x14ac:dyDescent="0.3">
      <c r="B626" s="66" t="str">
        <f>[8]Mides!E617</f>
        <v>Genesis</v>
      </c>
      <c r="C626" s="67" t="str">
        <f>[8]Mides!D617</f>
        <v>Bolaños</v>
      </c>
      <c r="D626" s="68" t="str">
        <f>IF([8]Mides!F617=1,"X"," ")</f>
        <v>X</v>
      </c>
      <c r="E626" s="68" t="str">
        <f>IF([8]Mides!F617=2,"X"," ")</f>
        <v xml:space="preserve"> </v>
      </c>
      <c r="F626" s="69" t="str">
        <f>[8]Mides!B617</f>
        <v>menor de edad</v>
      </c>
      <c r="G626" s="68" t="str">
        <f>IF(AND([8]Mides!H617&gt;=1,[8]Mides!H617&lt;=14),"X"," ")</f>
        <v>X</v>
      </c>
      <c r="H626" s="68" t="str">
        <f>IF(AND([8]Mides!H617&gt;=14,[8]Mides!H617&lt;=30),"X"," ")</f>
        <v xml:space="preserve"> </v>
      </c>
      <c r="I626" s="68" t="str">
        <f>IF(AND([8]Mides!H617&gt;=31,[8]Mides!H617&lt;=60),"X","  ")</f>
        <v xml:space="preserve">  </v>
      </c>
      <c r="J626" s="68" t="str">
        <f>IF([8]Mides!H617&gt;60,"X", "  ")</f>
        <v xml:space="preserve">  </v>
      </c>
      <c r="K626" s="70">
        <f>[8]Mides!N617</f>
        <v>0</v>
      </c>
      <c r="L626" s="70">
        <f>[8]Mides!K617</f>
        <v>0</v>
      </c>
      <c r="M626" s="70">
        <f>[8]Mides!L617</f>
        <v>0</v>
      </c>
      <c r="N626" s="70" t="str">
        <f>[8]Mides!M617</f>
        <v>x</v>
      </c>
      <c r="O626" s="70">
        <f t="shared" si="9"/>
        <v>0</v>
      </c>
      <c r="P626" s="70" t="str">
        <f>[8]Mides!R617</f>
        <v>Guatemala</v>
      </c>
      <c r="Q626" s="70" t="str">
        <f>[8]Mides!S617</f>
        <v>Guatemala</v>
      </c>
      <c r="R626" s="10"/>
      <c r="S626" s="10"/>
      <c r="T626" s="10"/>
      <c r="U626" s="10"/>
      <c r="V626" s="10"/>
      <c r="W626" s="10"/>
      <c r="X626" s="10"/>
      <c r="Y626" s="10"/>
    </row>
    <row r="627" spans="2:25" x14ac:dyDescent="0.3">
      <c r="B627" s="66" t="str">
        <f>[8]Mides!E618</f>
        <v>Cesar</v>
      </c>
      <c r="C627" s="67" t="str">
        <f>[8]Mides!D618</f>
        <v>Bolaños</v>
      </c>
      <c r="D627" s="68" t="str">
        <f>IF([8]Mides!F618=1,"X"," ")</f>
        <v xml:space="preserve"> </v>
      </c>
      <c r="E627" s="68" t="str">
        <f>IF([8]Mides!F618=2,"X"," ")</f>
        <v>X</v>
      </c>
      <c r="F627" s="69" t="str">
        <f>[8]Mides!B618</f>
        <v>menor de edad</v>
      </c>
      <c r="G627" s="68" t="str">
        <f>IF(AND([8]Mides!H618&gt;=1,[8]Mides!H618&lt;=14),"X"," ")</f>
        <v>X</v>
      </c>
      <c r="H627" s="68" t="str">
        <f>IF(AND([8]Mides!H618&gt;=14,[8]Mides!H618&lt;=30),"X"," ")</f>
        <v xml:space="preserve"> </v>
      </c>
      <c r="I627" s="68" t="str">
        <f>IF(AND([8]Mides!H618&gt;=31,[8]Mides!H618&lt;=60),"X","  ")</f>
        <v xml:space="preserve">  </v>
      </c>
      <c r="J627" s="68" t="str">
        <f>IF([8]Mides!H618&gt;60,"X", "  ")</f>
        <v xml:space="preserve">  </v>
      </c>
      <c r="K627" s="70">
        <f>[8]Mides!N618</f>
        <v>0</v>
      </c>
      <c r="L627" s="70">
        <f>[8]Mides!K618</f>
        <v>0</v>
      </c>
      <c r="M627" s="70">
        <f>[8]Mides!L618</f>
        <v>0</v>
      </c>
      <c r="N627" s="70" t="str">
        <f>[8]Mides!M618</f>
        <v>x</v>
      </c>
      <c r="O627" s="70">
        <f t="shared" si="9"/>
        <v>0</v>
      </c>
      <c r="P627" s="70" t="str">
        <f>[8]Mides!R618</f>
        <v>Guatemala</v>
      </c>
      <c r="Q627" s="70" t="str">
        <f>[8]Mides!S618</f>
        <v>Guatemala</v>
      </c>
      <c r="R627" s="10"/>
      <c r="S627" s="10"/>
      <c r="T627" s="10"/>
      <c r="U627" s="10"/>
      <c r="V627" s="10"/>
      <c r="W627" s="10"/>
      <c r="X627" s="10"/>
      <c r="Y627" s="10"/>
    </row>
    <row r="628" spans="2:25" x14ac:dyDescent="0.3">
      <c r="B628" s="66" t="str">
        <f>[8]Mides!E619</f>
        <v>Eve</v>
      </c>
      <c r="C628" s="67" t="str">
        <f>[8]Mides!D619</f>
        <v>Silva</v>
      </c>
      <c r="D628" s="68" t="str">
        <f>IF([8]Mides!F619=1,"X"," ")</f>
        <v>X</v>
      </c>
      <c r="E628" s="68" t="str">
        <f>IF([8]Mides!F619=2,"X"," ")</f>
        <v xml:space="preserve"> </v>
      </c>
      <c r="F628" s="69" t="str">
        <f>[8]Mides!B619</f>
        <v>menor de edad</v>
      </c>
      <c r="G628" s="68" t="str">
        <f>IF(AND([8]Mides!H619&gt;=1,[8]Mides!H619&lt;=14),"X"," ")</f>
        <v>X</v>
      </c>
      <c r="H628" s="68" t="str">
        <f>IF(AND([8]Mides!H619&gt;=14,[8]Mides!H619&lt;=30),"X"," ")</f>
        <v xml:space="preserve"> </v>
      </c>
      <c r="I628" s="68" t="str">
        <f>IF(AND([8]Mides!H619&gt;=31,[8]Mides!H619&lt;=60),"X","  ")</f>
        <v xml:space="preserve">  </v>
      </c>
      <c r="J628" s="68" t="str">
        <f>IF([8]Mides!H619&gt;60,"X", "  ")</f>
        <v xml:space="preserve">  </v>
      </c>
      <c r="K628" s="70">
        <f>[8]Mides!N619</f>
        <v>0</v>
      </c>
      <c r="L628" s="70">
        <f>[8]Mides!K619</f>
        <v>0</v>
      </c>
      <c r="M628" s="70">
        <f>[8]Mides!L619</f>
        <v>0</v>
      </c>
      <c r="N628" s="70" t="str">
        <f>[8]Mides!M619</f>
        <v>x</v>
      </c>
      <c r="O628" s="70">
        <f t="shared" si="9"/>
        <v>0</v>
      </c>
      <c r="P628" s="70" t="str">
        <f>[8]Mides!R619</f>
        <v>Guatemala</v>
      </c>
      <c r="Q628" s="70" t="str">
        <f>[8]Mides!S619</f>
        <v>Guatemala</v>
      </c>
      <c r="R628" s="10"/>
      <c r="S628" s="10"/>
      <c r="T628" s="10"/>
      <c r="U628" s="10"/>
      <c r="V628" s="10"/>
      <c r="W628" s="10"/>
      <c r="X628" s="10"/>
      <c r="Y628" s="10"/>
    </row>
    <row r="629" spans="2:25" x14ac:dyDescent="0.3">
      <c r="B629" s="66" t="str">
        <f>[8]Mides!E620</f>
        <v>Shirly</v>
      </c>
      <c r="C629" s="67" t="str">
        <f>[8]Mides!D620</f>
        <v>Reyes</v>
      </c>
      <c r="D629" s="68" t="str">
        <f>IF([8]Mides!F620=1,"X"," ")</f>
        <v xml:space="preserve"> </v>
      </c>
      <c r="E629" s="68" t="str">
        <f>IF([8]Mides!F620=2,"X"," ")</f>
        <v>X</v>
      </c>
      <c r="F629" s="69" t="str">
        <f>[8]Mides!B620</f>
        <v>menor de edad</v>
      </c>
      <c r="G629" s="68" t="str">
        <f>IF(AND([8]Mides!H620&gt;=1,[8]Mides!H620&lt;=14),"X"," ")</f>
        <v>X</v>
      </c>
      <c r="H629" s="68" t="str">
        <f>IF(AND([8]Mides!H620&gt;=14,[8]Mides!H620&lt;=30),"X"," ")</f>
        <v xml:space="preserve"> </v>
      </c>
      <c r="I629" s="68" t="str">
        <f>IF(AND([8]Mides!H620&gt;=31,[8]Mides!H620&lt;=60),"X","  ")</f>
        <v xml:space="preserve">  </v>
      </c>
      <c r="J629" s="68" t="str">
        <f>IF([8]Mides!H620&gt;60,"X", "  ")</f>
        <v xml:space="preserve">  </v>
      </c>
      <c r="K629" s="70">
        <f>[8]Mides!N620</f>
        <v>0</v>
      </c>
      <c r="L629" s="70">
        <f>[8]Mides!K620</f>
        <v>0</v>
      </c>
      <c r="M629" s="70">
        <f>[8]Mides!L620</f>
        <v>0</v>
      </c>
      <c r="N629" s="70" t="str">
        <f>[8]Mides!M620</f>
        <v>x</v>
      </c>
      <c r="O629" s="70">
        <f t="shared" si="9"/>
        <v>0</v>
      </c>
      <c r="P629" s="70" t="str">
        <f>[8]Mides!R620</f>
        <v>Guatemala</v>
      </c>
      <c r="Q629" s="70" t="str">
        <f>[8]Mides!S620</f>
        <v>Guatemala</v>
      </c>
      <c r="R629" s="10"/>
      <c r="S629" s="10"/>
      <c r="T629" s="10"/>
      <c r="U629" s="10"/>
      <c r="V629" s="10"/>
      <c r="W629" s="10"/>
      <c r="X629" s="10"/>
      <c r="Y629" s="10"/>
    </row>
    <row r="630" spans="2:25" x14ac:dyDescent="0.3">
      <c r="B630" s="66" t="str">
        <f>[8]Mides!E621</f>
        <v>Kevin</v>
      </c>
      <c r="C630" s="67" t="str">
        <f>[8]Mides!D621</f>
        <v>Gonzalez</v>
      </c>
      <c r="D630" s="68" t="str">
        <f>IF([8]Mides!F621=1,"X"," ")</f>
        <v xml:space="preserve"> </v>
      </c>
      <c r="E630" s="68" t="str">
        <f>IF([8]Mides!F621=2,"X"," ")</f>
        <v>X</v>
      </c>
      <c r="F630" s="69" t="str">
        <f>[8]Mides!B621</f>
        <v>menor de edad</v>
      </c>
      <c r="G630" s="68" t="str">
        <f>IF(AND([8]Mides!H621&gt;=1,[8]Mides!H621&lt;=14),"X"," ")</f>
        <v xml:space="preserve"> </v>
      </c>
      <c r="H630" s="68" t="str">
        <f>IF(AND([8]Mides!H621&gt;=14,[8]Mides!H621&lt;=30),"X"," ")</f>
        <v>X</v>
      </c>
      <c r="I630" s="68" t="str">
        <f>IF(AND([8]Mides!H621&gt;=31,[8]Mides!H621&lt;=60),"X","  ")</f>
        <v xml:space="preserve">  </v>
      </c>
      <c r="J630" s="68" t="str">
        <f>IF([8]Mides!H621&gt;60,"X", "  ")</f>
        <v xml:space="preserve">  </v>
      </c>
      <c r="K630" s="70">
        <f>[8]Mides!N621</f>
        <v>0</v>
      </c>
      <c r="L630" s="70">
        <f>[8]Mides!K621</f>
        <v>0</v>
      </c>
      <c r="M630" s="70">
        <f>[8]Mides!L621</f>
        <v>0</v>
      </c>
      <c r="N630" s="70" t="str">
        <f>[8]Mides!M621</f>
        <v>x</v>
      </c>
      <c r="O630" s="70">
        <f t="shared" si="9"/>
        <v>0</v>
      </c>
      <c r="P630" s="70" t="str">
        <f>[8]Mides!R621</f>
        <v>Guatemala</v>
      </c>
      <c r="Q630" s="70" t="str">
        <f>[8]Mides!S621</f>
        <v>Guatemala</v>
      </c>
      <c r="R630" s="10"/>
      <c r="S630" s="10"/>
      <c r="T630" s="10"/>
      <c r="U630" s="10"/>
      <c r="V630" s="10"/>
      <c r="W630" s="10"/>
      <c r="X630" s="10"/>
      <c r="Y630" s="10"/>
    </row>
    <row r="631" spans="2:25" x14ac:dyDescent="0.3">
      <c r="B631" s="66" t="str">
        <f>[8]Mides!E622</f>
        <v>Andrea</v>
      </c>
      <c r="C631" s="67" t="str">
        <f>[8]Mides!D622</f>
        <v xml:space="preserve">Recinos </v>
      </c>
      <c r="D631" s="68" t="str">
        <f>IF([8]Mides!F622=1,"X"," ")</f>
        <v>X</v>
      </c>
      <c r="E631" s="68" t="str">
        <f>IF([8]Mides!F622=2,"X"," ")</f>
        <v xml:space="preserve"> </v>
      </c>
      <c r="F631" s="69" t="str">
        <f>[8]Mides!B622</f>
        <v>menor de edad</v>
      </c>
      <c r="G631" s="68" t="str">
        <f>IF(AND([8]Mides!H622&gt;=1,[8]Mides!H622&lt;=14),"X"," ")</f>
        <v>X</v>
      </c>
      <c r="H631" s="68" t="str">
        <f>IF(AND([8]Mides!H622&gt;=14,[8]Mides!H622&lt;=30),"X"," ")</f>
        <v xml:space="preserve"> </v>
      </c>
      <c r="I631" s="68" t="str">
        <f>IF(AND([8]Mides!H622&gt;=31,[8]Mides!H622&lt;=60),"X","  ")</f>
        <v xml:space="preserve">  </v>
      </c>
      <c r="J631" s="68" t="str">
        <f>IF([8]Mides!H622&gt;60,"X", "  ")</f>
        <v xml:space="preserve">  </v>
      </c>
      <c r="K631" s="70">
        <f>[8]Mides!N622</f>
        <v>0</v>
      </c>
      <c r="L631" s="70">
        <f>[8]Mides!K622</f>
        <v>0</v>
      </c>
      <c r="M631" s="70">
        <f>[8]Mides!L622</f>
        <v>0</v>
      </c>
      <c r="N631" s="70" t="str">
        <f>[8]Mides!M622</f>
        <v>x</v>
      </c>
      <c r="O631" s="70">
        <f t="shared" si="9"/>
        <v>0</v>
      </c>
      <c r="P631" s="70" t="str">
        <f>[8]Mides!R622</f>
        <v>Guatemala</v>
      </c>
      <c r="Q631" s="70" t="str">
        <f>[8]Mides!S622</f>
        <v>Guatemala</v>
      </c>
      <c r="R631" s="10"/>
      <c r="S631" s="10"/>
      <c r="T631" s="10"/>
      <c r="U631" s="10"/>
      <c r="V631" s="10"/>
      <c r="W631" s="10"/>
      <c r="X631" s="10"/>
      <c r="Y631" s="10"/>
    </row>
    <row r="632" spans="2:25" x14ac:dyDescent="0.3">
      <c r="B632" s="66" t="str">
        <f>[8]Mides!E623</f>
        <v>Carlos</v>
      </c>
      <c r="C632" s="67" t="str">
        <f>[8]Mides!D623</f>
        <v xml:space="preserve">Recinos </v>
      </c>
      <c r="D632" s="68" t="str">
        <f>IF([8]Mides!F623=1,"X"," ")</f>
        <v xml:space="preserve"> </v>
      </c>
      <c r="E632" s="68" t="str">
        <f>IF([8]Mides!F623=2,"X"," ")</f>
        <v>X</v>
      </c>
      <c r="F632" s="69" t="str">
        <f>[8]Mides!B623</f>
        <v>menor de edad</v>
      </c>
      <c r="G632" s="68" t="str">
        <f>IF(AND([8]Mides!H623&gt;=1,[8]Mides!H623&lt;=14),"X"," ")</f>
        <v>X</v>
      </c>
      <c r="H632" s="68" t="str">
        <f>IF(AND([8]Mides!H623&gt;=14,[8]Mides!H623&lt;=30),"X"," ")</f>
        <v xml:space="preserve"> </v>
      </c>
      <c r="I632" s="68" t="str">
        <f>IF(AND([8]Mides!H623&gt;=31,[8]Mides!H623&lt;=60),"X","  ")</f>
        <v xml:space="preserve">  </v>
      </c>
      <c r="J632" s="68" t="str">
        <f>IF([8]Mides!H623&gt;60,"X", "  ")</f>
        <v xml:space="preserve">  </v>
      </c>
      <c r="K632" s="70">
        <f>[8]Mides!N623</f>
        <v>0</v>
      </c>
      <c r="L632" s="70">
        <f>[8]Mides!K623</f>
        <v>0</v>
      </c>
      <c r="M632" s="70">
        <f>[8]Mides!L623</f>
        <v>0</v>
      </c>
      <c r="N632" s="70" t="str">
        <f>[8]Mides!M623</f>
        <v>x</v>
      </c>
      <c r="O632" s="70">
        <f t="shared" si="9"/>
        <v>0</v>
      </c>
      <c r="P632" s="70" t="str">
        <f>[8]Mides!R623</f>
        <v>Guatemala</v>
      </c>
      <c r="Q632" s="70" t="str">
        <f>[8]Mides!S623</f>
        <v>Guatemala</v>
      </c>
      <c r="R632" s="10"/>
      <c r="S632" s="10"/>
      <c r="T632" s="10"/>
      <c r="U632" s="10"/>
      <c r="V632" s="10"/>
      <c r="W632" s="10"/>
      <c r="X632" s="10"/>
      <c r="Y632" s="10"/>
    </row>
    <row r="633" spans="2:25" x14ac:dyDescent="0.3">
      <c r="B633" s="66" t="str">
        <f>[8]Mides!E624</f>
        <v>Madely</v>
      </c>
      <c r="C633" s="67" t="str">
        <f>[8]Mides!D624</f>
        <v>Gonzalez</v>
      </c>
      <c r="D633" s="68" t="str">
        <f>IF([8]Mides!F624=1,"X"," ")</f>
        <v>X</v>
      </c>
      <c r="E633" s="68" t="str">
        <f>IF([8]Mides!F624=2,"X"," ")</f>
        <v xml:space="preserve"> </v>
      </c>
      <c r="F633" s="69" t="str">
        <f>[8]Mides!B624</f>
        <v>menor de edad</v>
      </c>
      <c r="G633" s="68" t="str">
        <f>IF(AND([8]Mides!H624&gt;=1,[8]Mides!H624&lt;=14),"X"," ")</f>
        <v>X</v>
      </c>
      <c r="H633" s="68" t="str">
        <f>IF(AND([8]Mides!H624&gt;=14,[8]Mides!H624&lt;=30),"X"," ")</f>
        <v xml:space="preserve"> </v>
      </c>
      <c r="I633" s="68" t="str">
        <f>IF(AND([8]Mides!H624&gt;=31,[8]Mides!H624&lt;=60),"X","  ")</f>
        <v xml:space="preserve">  </v>
      </c>
      <c r="J633" s="68" t="str">
        <f>IF([8]Mides!H624&gt;60,"X", "  ")</f>
        <v xml:space="preserve">  </v>
      </c>
      <c r="K633" s="70">
        <f>[8]Mides!N624</f>
        <v>0</v>
      </c>
      <c r="L633" s="70">
        <f>[8]Mides!K624</f>
        <v>0</v>
      </c>
      <c r="M633" s="70">
        <f>[8]Mides!L624</f>
        <v>0</v>
      </c>
      <c r="N633" s="70" t="str">
        <f>[8]Mides!M624</f>
        <v>x</v>
      </c>
      <c r="O633" s="70">
        <f t="shared" si="9"/>
        <v>0</v>
      </c>
      <c r="P633" s="70" t="str">
        <f>[8]Mides!R624</f>
        <v>Guatemala</v>
      </c>
      <c r="Q633" s="70" t="str">
        <f>[8]Mides!S624</f>
        <v>Guatemala</v>
      </c>
      <c r="R633" s="10"/>
      <c r="S633" s="10"/>
      <c r="T633" s="10"/>
      <c r="U633" s="10"/>
      <c r="V633" s="10"/>
      <c r="W633" s="10"/>
      <c r="X633" s="10"/>
      <c r="Y633" s="10"/>
    </row>
    <row r="634" spans="2:25" x14ac:dyDescent="0.3">
      <c r="B634" s="66" t="str">
        <f>[8]Mides!E625</f>
        <v>Marco</v>
      </c>
      <c r="C634" s="67" t="str">
        <f>[8]Mides!D625</f>
        <v>Suntay</v>
      </c>
      <c r="D634" s="68" t="str">
        <f>IF([8]Mides!F625=1,"X"," ")</f>
        <v xml:space="preserve"> </v>
      </c>
      <c r="E634" s="68" t="str">
        <f>IF([8]Mides!F625=2,"X"," ")</f>
        <v>X</v>
      </c>
      <c r="F634" s="69">
        <f>[8]Mides!B625</f>
        <v>2603665600101</v>
      </c>
      <c r="G634" s="68" t="str">
        <f>IF(AND([8]Mides!H625&gt;=1,[8]Mides!H625&lt;=14),"X"," ")</f>
        <v xml:space="preserve"> </v>
      </c>
      <c r="H634" s="68" t="str">
        <f>IF(AND([8]Mides!H625&gt;=14,[8]Mides!H625&lt;=30),"X"," ")</f>
        <v>X</v>
      </c>
      <c r="I634" s="68" t="str">
        <f>IF(AND([8]Mides!H625&gt;=31,[8]Mides!H625&lt;=60),"X","  ")</f>
        <v xml:space="preserve">  </v>
      </c>
      <c r="J634" s="68" t="str">
        <f>IF([8]Mides!H625&gt;60,"X", "  ")</f>
        <v xml:space="preserve">  </v>
      </c>
      <c r="K634" s="70">
        <f>[8]Mides!N625</f>
        <v>0</v>
      </c>
      <c r="L634" s="70">
        <f>[8]Mides!K625</f>
        <v>0</v>
      </c>
      <c r="M634" s="70">
        <f>[8]Mides!L625</f>
        <v>0</v>
      </c>
      <c r="N634" s="70" t="str">
        <f>[8]Mides!M625</f>
        <v>x</v>
      </c>
      <c r="O634" s="70">
        <f t="shared" si="9"/>
        <v>0</v>
      </c>
      <c r="P634" s="70" t="str">
        <f>[8]Mides!R625</f>
        <v>Guatemala</v>
      </c>
      <c r="Q634" s="70" t="str">
        <f>[8]Mides!S625</f>
        <v>Guatemala</v>
      </c>
      <c r="R634" s="10"/>
      <c r="S634" s="10"/>
      <c r="T634" s="10"/>
      <c r="U634" s="10"/>
      <c r="V634" s="10"/>
      <c r="W634" s="10"/>
      <c r="X634" s="10"/>
      <c r="Y634" s="10"/>
    </row>
    <row r="635" spans="2:25" x14ac:dyDescent="0.3">
      <c r="B635" s="66" t="str">
        <f>[8]Mides!E626</f>
        <v>Ronald</v>
      </c>
      <c r="C635" s="67" t="str">
        <f>[8]Mides!D626</f>
        <v xml:space="preserve">Cifuentes </v>
      </c>
      <c r="D635" s="68" t="str">
        <f>IF([8]Mides!F626=1,"X"," ")</f>
        <v xml:space="preserve"> </v>
      </c>
      <c r="E635" s="68" t="str">
        <f>IF([8]Mides!F626=2,"X"," ")</f>
        <v>X</v>
      </c>
      <c r="F635" s="69" t="str">
        <f>[8]Mides!B626</f>
        <v>menor de edad</v>
      </c>
      <c r="G635" s="68" t="str">
        <f>IF(AND([8]Mides!H626&gt;=1,[8]Mides!H626&lt;=14),"X"," ")</f>
        <v>X</v>
      </c>
      <c r="H635" s="68" t="str">
        <f>IF(AND([8]Mides!H626&gt;=14,[8]Mides!H626&lt;=30),"X"," ")</f>
        <v xml:space="preserve"> </v>
      </c>
      <c r="I635" s="68" t="str">
        <f>IF(AND([8]Mides!H626&gt;=31,[8]Mides!H626&lt;=60),"X","  ")</f>
        <v xml:space="preserve">  </v>
      </c>
      <c r="J635" s="68" t="str">
        <f>IF([8]Mides!H626&gt;60,"X", "  ")</f>
        <v xml:space="preserve">  </v>
      </c>
      <c r="K635" s="70">
        <f>[8]Mides!N626</f>
        <v>0</v>
      </c>
      <c r="L635" s="70">
        <f>[8]Mides!K626</f>
        <v>0</v>
      </c>
      <c r="M635" s="70">
        <f>[8]Mides!L626</f>
        <v>0</v>
      </c>
      <c r="N635" s="70" t="str">
        <f>[8]Mides!M626</f>
        <v>x</v>
      </c>
      <c r="O635" s="70">
        <f t="shared" si="9"/>
        <v>0</v>
      </c>
      <c r="P635" s="70" t="str">
        <f>[8]Mides!R626</f>
        <v>Guatemala</v>
      </c>
      <c r="Q635" s="70" t="str">
        <f>[8]Mides!S626</f>
        <v>Guatemala</v>
      </c>
      <c r="R635" s="10"/>
      <c r="S635" s="10"/>
      <c r="T635" s="10"/>
      <c r="U635" s="10"/>
      <c r="V635" s="10"/>
      <c r="W635" s="10"/>
      <c r="X635" s="10"/>
      <c r="Y635" s="10"/>
    </row>
    <row r="636" spans="2:25" x14ac:dyDescent="0.3">
      <c r="B636" s="66" t="str">
        <f>[8]Mides!E627</f>
        <v>Nora</v>
      </c>
      <c r="C636" s="67" t="str">
        <f>[8]Mides!D627</f>
        <v>Peña</v>
      </c>
      <c r="D636" s="68" t="str">
        <f>IF([8]Mides!F627=1,"X"," ")</f>
        <v>X</v>
      </c>
      <c r="E636" s="68" t="str">
        <f>IF([8]Mides!F627=2,"X"," ")</f>
        <v xml:space="preserve"> </v>
      </c>
      <c r="F636" s="69">
        <f>[8]Mides!B627</f>
        <v>1776709162001</v>
      </c>
      <c r="G636" s="68" t="str">
        <f>IF(AND([8]Mides!H627&gt;=1,[8]Mides!H627&lt;=14),"X"," ")</f>
        <v xml:space="preserve"> </v>
      </c>
      <c r="H636" s="68" t="str">
        <f>IF(AND([8]Mides!H627&gt;=14,[8]Mides!H627&lt;=30),"X"," ")</f>
        <v xml:space="preserve"> </v>
      </c>
      <c r="I636" s="68" t="str">
        <f>IF(AND([8]Mides!H627&gt;=31,[8]Mides!H627&lt;=60),"X","  ")</f>
        <v>X</v>
      </c>
      <c r="J636" s="68" t="str">
        <f>IF([8]Mides!H627&gt;60,"X", "  ")</f>
        <v xml:space="preserve">  </v>
      </c>
      <c r="K636" s="70">
        <f>[8]Mides!N627</f>
        <v>0</v>
      </c>
      <c r="L636" s="70">
        <f>[8]Mides!K627</f>
        <v>0</v>
      </c>
      <c r="M636" s="70">
        <f>[8]Mides!L627</f>
        <v>0</v>
      </c>
      <c r="N636" s="70" t="str">
        <f>[8]Mides!M627</f>
        <v>x</v>
      </c>
      <c r="O636" s="70">
        <f t="shared" si="9"/>
        <v>0</v>
      </c>
      <c r="P636" s="70" t="str">
        <f>[8]Mides!R627</f>
        <v>Guatemala</v>
      </c>
      <c r="Q636" s="70" t="str">
        <f>[8]Mides!S627</f>
        <v>Guatemala</v>
      </c>
      <c r="R636" s="10"/>
      <c r="S636" s="10"/>
      <c r="T636" s="10"/>
      <c r="U636" s="10"/>
      <c r="V636" s="10"/>
      <c r="W636" s="10"/>
      <c r="X636" s="10"/>
      <c r="Y636" s="10"/>
    </row>
    <row r="637" spans="2:25" x14ac:dyDescent="0.3">
      <c r="B637" s="66" t="str">
        <f>[8]Mides!E628</f>
        <v>Jeferson</v>
      </c>
      <c r="C637" s="67" t="str">
        <f>[8]Mides!D628</f>
        <v>Lopez</v>
      </c>
      <c r="D637" s="68" t="str">
        <f>IF([8]Mides!F628=1,"X"," ")</f>
        <v xml:space="preserve"> </v>
      </c>
      <c r="E637" s="68" t="str">
        <f>IF([8]Mides!F628=2,"X"," ")</f>
        <v>X</v>
      </c>
      <c r="F637" s="69" t="str">
        <f>[8]Mides!B628</f>
        <v>menor de edad</v>
      </c>
      <c r="G637" s="68" t="str">
        <f>IF(AND([8]Mides!H628&gt;=1,[8]Mides!H628&lt;=14),"X"," ")</f>
        <v>X</v>
      </c>
      <c r="H637" s="68" t="str">
        <f>IF(AND([8]Mides!H628&gt;=14,[8]Mides!H628&lt;=30),"X"," ")</f>
        <v xml:space="preserve"> </v>
      </c>
      <c r="I637" s="68" t="str">
        <f>IF(AND([8]Mides!H628&gt;=31,[8]Mides!H628&lt;=60),"X","  ")</f>
        <v xml:space="preserve">  </v>
      </c>
      <c r="J637" s="68" t="str">
        <f>IF([8]Mides!H628&gt;60,"X", "  ")</f>
        <v xml:space="preserve">  </v>
      </c>
      <c r="K637" s="70">
        <f>[8]Mides!N628</f>
        <v>0</v>
      </c>
      <c r="L637" s="70">
        <f>[8]Mides!K628</f>
        <v>0</v>
      </c>
      <c r="M637" s="70">
        <f>[8]Mides!L628</f>
        <v>0</v>
      </c>
      <c r="N637" s="70" t="str">
        <f>[8]Mides!M628</f>
        <v>x</v>
      </c>
      <c r="O637" s="70">
        <f t="shared" si="9"/>
        <v>0</v>
      </c>
      <c r="P637" s="70" t="str">
        <f>[8]Mides!R628</f>
        <v>Guatemala</v>
      </c>
      <c r="Q637" s="70" t="str">
        <f>[8]Mides!S628</f>
        <v>Guatemala</v>
      </c>
      <c r="R637" s="10"/>
      <c r="S637" s="10"/>
      <c r="T637" s="10"/>
      <c r="U637" s="10"/>
      <c r="V637" s="10"/>
      <c r="W637" s="10"/>
      <c r="X637" s="10"/>
      <c r="Y637" s="10"/>
    </row>
    <row r="638" spans="2:25" x14ac:dyDescent="0.3">
      <c r="B638" s="66" t="str">
        <f>[8]Mides!E629</f>
        <v>Kimberly</v>
      </c>
      <c r="C638" s="67" t="str">
        <f>[8]Mides!D629</f>
        <v>Lopez</v>
      </c>
      <c r="D638" s="68" t="str">
        <f>IF([8]Mides!F629=1,"X"," ")</f>
        <v>X</v>
      </c>
      <c r="E638" s="68" t="str">
        <f>IF([8]Mides!F629=2,"X"," ")</f>
        <v xml:space="preserve"> </v>
      </c>
      <c r="F638" s="69" t="str">
        <f>[8]Mides!B629</f>
        <v>menor de edad</v>
      </c>
      <c r="G638" s="68" t="str">
        <f>IF(AND([8]Mides!H629&gt;=1,[8]Mides!H629&lt;=14),"X"," ")</f>
        <v>X</v>
      </c>
      <c r="H638" s="68" t="str">
        <f>IF(AND([8]Mides!H629&gt;=14,[8]Mides!H629&lt;=30),"X"," ")</f>
        <v>X</v>
      </c>
      <c r="I638" s="68" t="str">
        <f>IF(AND([8]Mides!H629&gt;=31,[8]Mides!H629&lt;=60),"X","  ")</f>
        <v xml:space="preserve">  </v>
      </c>
      <c r="J638" s="68" t="str">
        <f>IF([8]Mides!H629&gt;60,"X", "  ")</f>
        <v xml:space="preserve">  </v>
      </c>
      <c r="K638" s="70">
        <f>[8]Mides!N629</f>
        <v>0</v>
      </c>
      <c r="L638" s="70">
        <f>[8]Mides!K629</f>
        <v>0</v>
      </c>
      <c r="M638" s="70">
        <f>[8]Mides!L629</f>
        <v>0</v>
      </c>
      <c r="N638" s="70" t="str">
        <f>[8]Mides!M629</f>
        <v>x</v>
      </c>
      <c r="O638" s="70">
        <f t="shared" si="9"/>
        <v>0</v>
      </c>
      <c r="P638" s="70" t="str">
        <f>[8]Mides!R629</f>
        <v>Guatemala</v>
      </c>
      <c r="Q638" s="70" t="str">
        <f>[8]Mides!S629</f>
        <v>Guatemala</v>
      </c>
      <c r="R638" s="10"/>
      <c r="S638" s="10"/>
      <c r="T638" s="10"/>
      <c r="U638" s="10"/>
      <c r="V638" s="10"/>
      <c r="W638" s="10"/>
      <c r="X638" s="10"/>
      <c r="Y638" s="10"/>
    </row>
    <row r="639" spans="2:25" x14ac:dyDescent="0.3">
      <c r="B639" s="66" t="str">
        <f>[8]Mides!E630</f>
        <v>Junior</v>
      </c>
      <c r="C639" s="67" t="str">
        <f>[8]Mides!D630</f>
        <v>Lopez</v>
      </c>
      <c r="D639" s="68" t="str">
        <f>IF([8]Mides!F630=1,"X"," ")</f>
        <v xml:space="preserve"> </v>
      </c>
      <c r="E639" s="68" t="str">
        <f>IF([8]Mides!F630=2,"X"," ")</f>
        <v>X</v>
      </c>
      <c r="F639" s="69" t="str">
        <f>[8]Mides!B630</f>
        <v>menor de edad</v>
      </c>
      <c r="G639" s="68" t="str">
        <f>IF(AND([8]Mides!H630&gt;=1,[8]Mides!H630&lt;=14),"X"," ")</f>
        <v>X</v>
      </c>
      <c r="H639" s="68" t="str">
        <f>IF(AND([8]Mides!H630&gt;=14,[8]Mides!H630&lt;=30),"X"," ")</f>
        <v xml:space="preserve"> </v>
      </c>
      <c r="I639" s="68" t="str">
        <f>IF(AND([8]Mides!H630&gt;=31,[8]Mides!H630&lt;=60),"X","  ")</f>
        <v xml:space="preserve">  </v>
      </c>
      <c r="J639" s="68" t="str">
        <f>IF([8]Mides!H630&gt;60,"X", "  ")</f>
        <v xml:space="preserve">  </v>
      </c>
      <c r="K639" s="70">
        <f>[8]Mides!N630</f>
        <v>0</v>
      </c>
      <c r="L639" s="70">
        <f>[8]Mides!K630</f>
        <v>0</v>
      </c>
      <c r="M639" s="70">
        <f>[8]Mides!L630</f>
        <v>0</v>
      </c>
      <c r="N639" s="70" t="str">
        <f>[8]Mides!M630</f>
        <v>x</v>
      </c>
      <c r="O639" s="70">
        <f t="shared" si="9"/>
        <v>0</v>
      </c>
      <c r="P639" s="70" t="str">
        <f>[8]Mides!R630</f>
        <v>Guatemala</v>
      </c>
      <c r="Q639" s="70" t="str">
        <f>[8]Mides!S630</f>
        <v>Guatemala</v>
      </c>
      <c r="R639" s="10"/>
      <c r="S639" s="10"/>
      <c r="T639" s="10"/>
      <c r="U639" s="10"/>
      <c r="V639" s="10"/>
      <c r="W639" s="10"/>
      <c r="X639" s="10"/>
      <c r="Y639" s="10"/>
    </row>
    <row r="640" spans="2:25" x14ac:dyDescent="0.3">
      <c r="B640" s="66" t="str">
        <f>[8]Mides!E631</f>
        <v>Estevan</v>
      </c>
      <c r="C640" s="67" t="str">
        <f>[8]Mides!D631</f>
        <v>España</v>
      </c>
      <c r="D640" s="68" t="str">
        <f>IF([8]Mides!F631=1,"X"," ")</f>
        <v xml:space="preserve"> </v>
      </c>
      <c r="E640" s="68" t="str">
        <f>IF([8]Mides!F631=2,"X"," ")</f>
        <v>X</v>
      </c>
      <c r="F640" s="69" t="str">
        <f>[8]Mides!B631</f>
        <v>menor de edad</v>
      </c>
      <c r="G640" s="68" t="str">
        <f>IF(AND([8]Mides!H631&gt;=1,[8]Mides!H631&lt;=14),"X"," ")</f>
        <v>X</v>
      </c>
      <c r="H640" s="68" t="str">
        <f>IF(AND([8]Mides!H631&gt;=14,[8]Mides!H631&lt;=30),"X"," ")</f>
        <v xml:space="preserve"> </v>
      </c>
      <c r="I640" s="68" t="str">
        <f>IF(AND([8]Mides!H631&gt;=31,[8]Mides!H631&lt;=60),"X","  ")</f>
        <v xml:space="preserve">  </v>
      </c>
      <c r="J640" s="68" t="str">
        <f>IF([8]Mides!H631&gt;60,"X", "  ")</f>
        <v xml:space="preserve">  </v>
      </c>
      <c r="K640" s="70">
        <f>[8]Mides!N631</f>
        <v>0</v>
      </c>
      <c r="L640" s="70">
        <f>[8]Mides!K631</f>
        <v>0</v>
      </c>
      <c r="M640" s="70">
        <f>[8]Mides!L631</f>
        <v>0</v>
      </c>
      <c r="N640" s="70" t="str">
        <f>[8]Mides!M631</f>
        <v>x</v>
      </c>
      <c r="O640" s="70">
        <f t="shared" si="9"/>
        <v>0</v>
      </c>
      <c r="P640" s="70" t="str">
        <f>[8]Mides!R631</f>
        <v>Guatemala</v>
      </c>
      <c r="Q640" s="70" t="str">
        <f>[8]Mides!S631</f>
        <v>Guatemala</v>
      </c>
      <c r="R640" s="10"/>
      <c r="S640" s="10"/>
      <c r="T640" s="10"/>
      <c r="U640" s="10"/>
      <c r="V640" s="10"/>
      <c r="W640" s="10"/>
      <c r="X640" s="10"/>
      <c r="Y640" s="10"/>
    </row>
    <row r="641" spans="2:25" x14ac:dyDescent="0.3">
      <c r="B641" s="66" t="str">
        <f>[8]Mides!E632</f>
        <v>Sofia</v>
      </c>
      <c r="C641" s="67" t="str">
        <f>[8]Mides!D632</f>
        <v xml:space="preserve">Garcia </v>
      </c>
      <c r="D641" s="68" t="str">
        <f>IF([8]Mides!F632=1,"X"," ")</f>
        <v>X</v>
      </c>
      <c r="E641" s="68" t="str">
        <f>IF([8]Mides!F632=2,"X"," ")</f>
        <v xml:space="preserve"> </v>
      </c>
      <c r="F641" s="69" t="str">
        <f>[8]Mides!B632</f>
        <v>menor de edad</v>
      </c>
      <c r="G641" s="68" t="str">
        <f>IF(AND([8]Mides!H632&gt;=1,[8]Mides!H632&lt;=14),"X"," ")</f>
        <v>X</v>
      </c>
      <c r="H641" s="68" t="str">
        <f>IF(AND([8]Mides!H632&gt;=14,[8]Mides!H632&lt;=30),"X"," ")</f>
        <v xml:space="preserve"> </v>
      </c>
      <c r="I641" s="68" t="str">
        <f>IF(AND([8]Mides!H632&gt;=31,[8]Mides!H632&lt;=60),"X","  ")</f>
        <v xml:space="preserve">  </v>
      </c>
      <c r="J641" s="68" t="str">
        <f>IF([8]Mides!H632&gt;60,"X", "  ")</f>
        <v xml:space="preserve">  </v>
      </c>
      <c r="K641" s="70">
        <f>[8]Mides!N632</f>
        <v>0</v>
      </c>
      <c r="L641" s="70">
        <f>[8]Mides!K632</f>
        <v>0</v>
      </c>
      <c r="M641" s="70">
        <f>[8]Mides!L632</f>
        <v>0</v>
      </c>
      <c r="N641" s="70" t="str">
        <f>[8]Mides!M632</f>
        <v>x</v>
      </c>
      <c r="O641" s="70">
        <f t="shared" si="9"/>
        <v>0</v>
      </c>
      <c r="P641" s="70" t="str">
        <f>[8]Mides!R632</f>
        <v>Guatemala</v>
      </c>
      <c r="Q641" s="70" t="str">
        <f>[8]Mides!S632</f>
        <v>Guatemala</v>
      </c>
      <c r="R641" s="10"/>
      <c r="S641" s="10"/>
      <c r="T641" s="10"/>
      <c r="U641" s="10"/>
      <c r="V641" s="10"/>
      <c r="W641" s="10"/>
      <c r="X641" s="10"/>
      <c r="Y641" s="10"/>
    </row>
    <row r="642" spans="2:25" x14ac:dyDescent="0.3">
      <c r="B642" s="66" t="str">
        <f>[8]Mides!E633</f>
        <v>Mercedez</v>
      </c>
      <c r="C642" s="67" t="str">
        <f>[8]Mides!D633</f>
        <v xml:space="preserve">Garcia </v>
      </c>
      <c r="D642" s="68" t="str">
        <f>IF([8]Mides!F633=1,"X"," ")</f>
        <v>X</v>
      </c>
      <c r="E642" s="68" t="str">
        <f>IF([8]Mides!F633=2,"X"," ")</f>
        <v xml:space="preserve"> </v>
      </c>
      <c r="F642" s="69" t="str">
        <f>[8]Mides!B633</f>
        <v>menor de edad</v>
      </c>
      <c r="G642" s="68" t="str">
        <f>IF(AND([8]Mides!H633&gt;=1,[8]Mides!H633&lt;=14),"X"," ")</f>
        <v>X</v>
      </c>
      <c r="H642" s="68" t="str">
        <f>IF(AND([8]Mides!H633&gt;=14,[8]Mides!H633&lt;=30),"X"," ")</f>
        <v xml:space="preserve"> </v>
      </c>
      <c r="I642" s="68" t="str">
        <f>IF(AND([8]Mides!H633&gt;=31,[8]Mides!H633&lt;=60),"X","  ")</f>
        <v xml:space="preserve">  </v>
      </c>
      <c r="J642" s="68" t="str">
        <f>IF([8]Mides!H633&gt;60,"X", "  ")</f>
        <v xml:space="preserve">  </v>
      </c>
      <c r="K642" s="70">
        <f>[8]Mides!N633</f>
        <v>0</v>
      </c>
      <c r="L642" s="70">
        <f>[8]Mides!K633</f>
        <v>0</v>
      </c>
      <c r="M642" s="70">
        <f>[8]Mides!L633</f>
        <v>0</v>
      </c>
      <c r="N642" s="70" t="str">
        <f>[8]Mides!M633</f>
        <v>x</v>
      </c>
      <c r="O642" s="70">
        <f t="shared" si="9"/>
        <v>0</v>
      </c>
      <c r="P642" s="70" t="str">
        <f>[8]Mides!R633</f>
        <v>Guatemala</v>
      </c>
      <c r="Q642" s="70" t="str">
        <f>[8]Mides!S633</f>
        <v>Guatemala</v>
      </c>
      <c r="R642" s="10"/>
      <c r="S642" s="10"/>
      <c r="T642" s="10"/>
      <c r="U642" s="10"/>
      <c r="V642" s="10"/>
      <c r="W642" s="10"/>
      <c r="X642" s="10"/>
      <c r="Y642" s="10"/>
    </row>
    <row r="643" spans="2:25" x14ac:dyDescent="0.3">
      <c r="B643" s="66" t="str">
        <f>[8]Mides!E634</f>
        <v>Dulce</v>
      </c>
      <c r="C643" s="67" t="str">
        <f>[8]Mides!D634</f>
        <v xml:space="preserve">Garcia </v>
      </c>
      <c r="D643" s="68" t="str">
        <f>IF([8]Mides!F634=1,"X"," ")</f>
        <v>X</v>
      </c>
      <c r="E643" s="68" t="str">
        <f>IF([8]Mides!F634=2,"X"," ")</f>
        <v xml:space="preserve"> </v>
      </c>
      <c r="F643" s="69" t="str">
        <f>[8]Mides!B634</f>
        <v>menor de edad</v>
      </c>
      <c r="G643" s="68" t="str">
        <f>IF(AND([8]Mides!H634&gt;=1,[8]Mides!H634&lt;=14),"X"," ")</f>
        <v>X</v>
      </c>
      <c r="H643" s="68" t="str">
        <f>IF(AND([8]Mides!H634&gt;=14,[8]Mides!H634&lt;=30),"X"," ")</f>
        <v xml:space="preserve"> </v>
      </c>
      <c r="I643" s="68" t="str">
        <f>IF(AND([8]Mides!H634&gt;=31,[8]Mides!H634&lt;=60),"X","  ")</f>
        <v xml:space="preserve">  </v>
      </c>
      <c r="J643" s="68" t="str">
        <f>IF([8]Mides!H634&gt;60,"X", "  ")</f>
        <v xml:space="preserve">  </v>
      </c>
      <c r="K643" s="70">
        <f>[8]Mides!N634</f>
        <v>0</v>
      </c>
      <c r="L643" s="70">
        <f>[8]Mides!K634</f>
        <v>0</v>
      </c>
      <c r="M643" s="70">
        <f>[8]Mides!L634</f>
        <v>0</v>
      </c>
      <c r="N643" s="70" t="str">
        <f>[8]Mides!M634</f>
        <v>x</v>
      </c>
      <c r="O643" s="70">
        <f t="shared" si="9"/>
        <v>0</v>
      </c>
      <c r="P643" s="70" t="str">
        <f>[8]Mides!R634</f>
        <v>Guatemala</v>
      </c>
      <c r="Q643" s="70" t="str">
        <f>[8]Mides!S634</f>
        <v>Guatemala</v>
      </c>
      <c r="R643" s="10"/>
      <c r="S643" s="10"/>
      <c r="T643" s="10"/>
      <c r="U643" s="10"/>
      <c r="V643" s="10"/>
      <c r="W643" s="10"/>
      <c r="X643" s="10"/>
      <c r="Y643" s="10"/>
    </row>
    <row r="644" spans="2:25" x14ac:dyDescent="0.3">
      <c r="B644" s="66" t="str">
        <f>[8]Mides!E635</f>
        <v>Elda</v>
      </c>
      <c r="C644" s="67" t="str">
        <f>[8]Mides!D635</f>
        <v xml:space="preserve">Galindo </v>
      </c>
      <c r="D644" s="68" t="str">
        <f>IF([8]Mides!F635=1,"X"," ")</f>
        <v>X</v>
      </c>
      <c r="E644" s="68" t="str">
        <f>IF([8]Mides!F635=2,"X"," ")</f>
        <v xml:space="preserve"> </v>
      </c>
      <c r="F644" s="69" t="str">
        <f>[8]Mides!B635</f>
        <v>pendiente</v>
      </c>
      <c r="G644" s="68" t="str">
        <f>IF(AND([8]Mides!H635&gt;=1,[8]Mides!H635&lt;=14),"X"," ")</f>
        <v xml:space="preserve"> </v>
      </c>
      <c r="H644" s="68" t="str">
        <f>IF(AND([8]Mides!H635&gt;=14,[8]Mides!H635&lt;=30),"X"," ")</f>
        <v xml:space="preserve"> </v>
      </c>
      <c r="I644" s="68" t="str">
        <f>IF(AND([8]Mides!H635&gt;=31,[8]Mides!H635&lt;=60),"X","  ")</f>
        <v xml:space="preserve">  </v>
      </c>
      <c r="J644" s="68" t="str">
        <f>IF([8]Mides!H635&gt;60,"X", "  ")</f>
        <v>X</v>
      </c>
      <c r="K644" s="70">
        <f>[8]Mides!N635</f>
        <v>0</v>
      </c>
      <c r="L644" s="70">
        <f>[8]Mides!K635</f>
        <v>0</v>
      </c>
      <c r="M644" s="70">
        <f>[8]Mides!L635</f>
        <v>0</v>
      </c>
      <c r="N644" s="70" t="str">
        <f>[8]Mides!M635</f>
        <v>x</v>
      </c>
      <c r="O644" s="70">
        <f t="shared" si="9"/>
        <v>0</v>
      </c>
      <c r="P644" s="70" t="str">
        <f>[8]Mides!R635</f>
        <v>Guatemala</v>
      </c>
      <c r="Q644" s="70" t="str">
        <f>[8]Mides!S635</f>
        <v>Guatemala</v>
      </c>
      <c r="R644" s="10"/>
      <c r="S644" s="10"/>
      <c r="T644" s="10"/>
      <c r="U644" s="10"/>
      <c r="V644" s="10"/>
      <c r="W644" s="10"/>
      <c r="X644" s="10"/>
      <c r="Y644" s="10"/>
    </row>
    <row r="645" spans="2:25" x14ac:dyDescent="0.3">
      <c r="B645" s="66" t="str">
        <f>[8]Mides!E636</f>
        <v>Dinora</v>
      </c>
      <c r="C645" s="67" t="str">
        <f>[8]Mides!D636</f>
        <v xml:space="preserve">Garcia </v>
      </c>
      <c r="D645" s="68" t="str">
        <f>IF([8]Mides!F636=1,"X"," ")</f>
        <v>X</v>
      </c>
      <c r="E645" s="68" t="str">
        <f>IF([8]Mides!F636=2,"X"," ")</f>
        <v xml:space="preserve"> </v>
      </c>
      <c r="F645" s="69" t="str">
        <f>[8]Mides!B636</f>
        <v>pendiente</v>
      </c>
      <c r="G645" s="68" t="str">
        <f>IF(AND([8]Mides!H636&gt;=1,[8]Mides!H636&lt;=14),"X"," ")</f>
        <v xml:space="preserve"> </v>
      </c>
      <c r="H645" s="68" t="str">
        <f>IF(AND([8]Mides!H636&gt;=14,[8]Mides!H636&lt;=30),"X"," ")</f>
        <v xml:space="preserve"> </v>
      </c>
      <c r="I645" s="68" t="str">
        <f>IF(AND([8]Mides!H636&gt;=31,[8]Mides!H636&lt;=60),"X","  ")</f>
        <v>X</v>
      </c>
      <c r="J645" s="68" t="str">
        <f>IF([8]Mides!H636&gt;60,"X", "  ")</f>
        <v xml:space="preserve">  </v>
      </c>
      <c r="K645" s="70">
        <f>[8]Mides!N636</f>
        <v>0</v>
      </c>
      <c r="L645" s="70">
        <f>[8]Mides!K636</f>
        <v>0</v>
      </c>
      <c r="M645" s="70">
        <f>[8]Mides!L636</f>
        <v>0</v>
      </c>
      <c r="N645" s="70" t="str">
        <f>[8]Mides!M636</f>
        <v>x</v>
      </c>
      <c r="O645" s="70">
        <f t="shared" si="9"/>
        <v>0</v>
      </c>
      <c r="P645" s="70" t="str">
        <f>[8]Mides!R636</f>
        <v>Guatemala</v>
      </c>
      <c r="Q645" s="70" t="str">
        <f>[8]Mides!S636</f>
        <v>Guatemala</v>
      </c>
      <c r="R645" s="10"/>
      <c r="S645" s="10"/>
      <c r="T645" s="10"/>
      <c r="U645" s="10"/>
      <c r="V645" s="10"/>
      <c r="W645" s="10"/>
      <c r="X645" s="10"/>
      <c r="Y645" s="10"/>
    </row>
    <row r="646" spans="2:25" x14ac:dyDescent="0.3">
      <c r="B646" s="66" t="str">
        <f>[8]Mides!E637</f>
        <v>Kevin</v>
      </c>
      <c r="C646" s="67" t="str">
        <f>[8]Mides!D637</f>
        <v>Silvestre</v>
      </c>
      <c r="D646" s="68" t="str">
        <f>IF([8]Mides!F637=1,"X"," ")</f>
        <v xml:space="preserve"> </v>
      </c>
      <c r="E646" s="68" t="str">
        <f>IF([8]Mides!F637=2,"X"," ")</f>
        <v>X</v>
      </c>
      <c r="F646" s="69" t="str">
        <f>[8]Mides!B637</f>
        <v xml:space="preserve">menor de edad </v>
      </c>
      <c r="G646" s="68" t="str">
        <f>IF(AND([8]Mides!H637&gt;=1,[8]Mides!H637&lt;=14),"X"," ")</f>
        <v>X</v>
      </c>
      <c r="H646" s="68" t="str">
        <f>IF(AND([8]Mides!H637&gt;=14,[8]Mides!H637&lt;=30),"X"," ")</f>
        <v xml:space="preserve"> </v>
      </c>
      <c r="I646" s="68" t="str">
        <f>IF(AND([8]Mides!H637&gt;=31,[8]Mides!H637&lt;=60),"X","  ")</f>
        <v xml:space="preserve">  </v>
      </c>
      <c r="J646" s="68" t="str">
        <f>IF([8]Mides!H637&gt;60,"X", "  ")</f>
        <v xml:space="preserve">  </v>
      </c>
      <c r="K646" s="70">
        <f>[8]Mides!N637</f>
        <v>0</v>
      </c>
      <c r="L646" s="70">
        <f>[8]Mides!K637</f>
        <v>0</v>
      </c>
      <c r="M646" s="70">
        <f>[8]Mides!L637</f>
        <v>0</v>
      </c>
      <c r="N646" s="70" t="str">
        <f>[8]Mides!M637</f>
        <v>x</v>
      </c>
      <c r="O646" s="70">
        <f t="shared" si="9"/>
        <v>0</v>
      </c>
      <c r="P646" s="70" t="str">
        <f>[8]Mides!R637</f>
        <v>Guatemala</v>
      </c>
      <c r="Q646" s="70" t="str">
        <f>[8]Mides!S637</f>
        <v>Guatemala</v>
      </c>
      <c r="R646" s="10"/>
      <c r="S646" s="10"/>
      <c r="T646" s="10"/>
      <c r="U646" s="10"/>
      <c r="V646" s="10"/>
      <c r="W646" s="10"/>
      <c r="X646" s="10"/>
      <c r="Y646" s="10"/>
    </row>
    <row r="647" spans="2:25" x14ac:dyDescent="0.3">
      <c r="B647" s="66" t="str">
        <f>[8]Mides!E638</f>
        <v>Candy</v>
      </c>
      <c r="C647" s="67" t="str">
        <f>[8]Mides!D638</f>
        <v>Silvestre</v>
      </c>
      <c r="D647" s="68" t="str">
        <f>IF([8]Mides!F638=1,"X"," ")</f>
        <v>X</v>
      </c>
      <c r="E647" s="68" t="str">
        <f>IF([8]Mides!F638=2,"X"," ")</f>
        <v xml:space="preserve"> </v>
      </c>
      <c r="F647" s="69" t="str">
        <f>[8]Mides!B638</f>
        <v>menor de edad</v>
      </c>
      <c r="G647" s="68" t="str">
        <f>IF(AND([8]Mides!H638&gt;=1,[8]Mides!H638&lt;=14),"X"," ")</f>
        <v xml:space="preserve"> </v>
      </c>
      <c r="H647" s="68" t="str">
        <f>IF(AND([8]Mides!H638&gt;=14,[8]Mides!H638&lt;=30),"X"," ")</f>
        <v>X</v>
      </c>
      <c r="I647" s="68" t="str">
        <f>IF(AND([8]Mides!H638&gt;=31,[8]Mides!H638&lt;=60),"X","  ")</f>
        <v xml:space="preserve">  </v>
      </c>
      <c r="J647" s="68" t="str">
        <f>IF([8]Mides!H638&gt;60,"X", "  ")</f>
        <v xml:space="preserve">  </v>
      </c>
      <c r="K647" s="70">
        <f>[8]Mides!N638</f>
        <v>0</v>
      </c>
      <c r="L647" s="70">
        <f>[8]Mides!K638</f>
        <v>0</v>
      </c>
      <c r="M647" s="70">
        <f>[8]Mides!L638</f>
        <v>0</v>
      </c>
      <c r="N647" s="70" t="str">
        <f>[8]Mides!M638</f>
        <v>x</v>
      </c>
      <c r="O647" s="70">
        <f t="shared" si="9"/>
        <v>0</v>
      </c>
      <c r="P647" s="70" t="str">
        <f>[8]Mides!R638</f>
        <v>Guatemala</v>
      </c>
      <c r="Q647" s="70" t="str">
        <f>[8]Mides!S638</f>
        <v>Guatemala</v>
      </c>
      <c r="R647" s="10"/>
      <c r="S647" s="10"/>
      <c r="T647" s="10"/>
      <c r="U647" s="10"/>
      <c r="V647" s="10"/>
      <c r="W647" s="10"/>
      <c r="X647" s="10"/>
      <c r="Y647" s="10"/>
    </row>
    <row r="648" spans="2:25" x14ac:dyDescent="0.3">
      <c r="B648" s="66" t="str">
        <f>[8]Mides!E639</f>
        <v>David</v>
      </c>
      <c r="C648" s="67" t="str">
        <f>[8]Mides!D639</f>
        <v>Reyes</v>
      </c>
      <c r="D648" s="68" t="str">
        <f>IF([8]Mides!F639=1,"X"," ")</f>
        <v xml:space="preserve"> </v>
      </c>
      <c r="E648" s="68" t="str">
        <f>IF([8]Mides!F639=2,"X"," ")</f>
        <v>X</v>
      </c>
      <c r="F648" s="69">
        <f>[8]Mides!B639</f>
        <v>1945191120101</v>
      </c>
      <c r="G648" s="68" t="str">
        <f>IF(AND([8]Mides!H639&gt;=1,[8]Mides!H639&lt;=14),"X"," ")</f>
        <v xml:space="preserve"> </v>
      </c>
      <c r="H648" s="68" t="str">
        <f>IF(AND([8]Mides!H639&gt;=14,[8]Mides!H639&lt;=30),"X"," ")</f>
        <v>X</v>
      </c>
      <c r="I648" s="68" t="str">
        <f>IF(AND([8]Mides!H639&gt;=31,[8]Mides!H639&lt;=60),"X","  ")</f>
        <v xml:space="preserve">  </v>
      </c>
      <c r="J648" s="68" t="str">
        <f>IF([8]Mides!H639&gt;60,"X", "  ")</f>
        <v xml:space="preserve">  </v>
      </c>
      <c r="K648" s="70">
        <f>[8]Mides!N639</f>
        <v>0</v>
      </c>
      <c r="L648" s="70">
        <f>[8]Mides!K639</f>
        <v>0</v>
      </c>
      <c r="M648" s="70">
        <f>[8]Mides!L639</f>
        <v>0</v>
      </c>
      <c r="N648" s="70" t="str">
        <f>[8]Mides!M639</f>
        <v>x</v>
      </c>
      <c r="O648" s="70">
        <f t="shared" si="9"/>
        <v>0</v>
      </c>
      <c r="P648" s="70" t="str">
        <f>[8]Mides!R639</f>
        <v>Guatemala</v>
      </c>
      <c r="Q648" s="70" t="str">
        <f>[8]Mides!S639</f>
        <v>Guatemala</v>
      </c>
      <c r="R648" s="10"/>
      <c r="S648" s="10"/>
      <c r="T648" s="10"/>
      <c r="U648" s="10"/>
      <c r="V648" s="10"/>
      <c r="W648" s="10"/>
      <c r="X648" s="10"/>
      <c r="Y648" s="10"/>
    </row>
    <row r="649" spans="2:25" x14ac:dyDescent="0.3">
      <c r="B649" s="66" t="str">
        <f>[8]Mides!E640</f>
        <v>Esvin</v>
      </c>
      <c r="C649" s="67" t="str">
        <f>[8]Mides!D640</f>
        <v>Cerin</v>
      </c>
      <c r="D649" s="68" t="str">
        <f>IF([8]Mides!F640=1,"X"," ")</f>
        <v xml:space="preserve"> </v>
      </c>
      <c r="E649" s="68" t="str">
        <f>IF([8]Mides!F640=2,"X"," ")</f>
        <v>X</v>
      </c>
      <c r="F649" s="69" t="str">
        <f>[8]Mides!B640</f>
        <v>menor de edad</v>
      </c>
      <c r="G649" s="68" t="str">
        <f>IF(AND([8]Mides!H640&gt;=1,[8]Mides!H640&lt;=14),"X"," ")</f>
        <v>X</v>
      </c>
      <c r="H649" s="68" t="str">
        <f>IF(AND([8]Mides!H640&gt;=14,[8]Mides!H640&lt;=30),"X"," ")</f>
        <v>X</v>
      </c>
      <c r="I649" s="68" t="str">
        <f>IF(AND([8]Mides!H640&gt;=31,[8]Mides!H640&lt;=60),"X","  ")</f>
        <v xml:space="preserve">  </v>
      </c>
      <c r="J649" s="68" t="str">
        <f>IF([8]Mides!H640&gt;60,"X", "  ")</f>
        <v xml:space="preserve">  </v>
      </c>
      <c r="K649" s="70">
        <f>[8]Mides!N640</f>
        <v>0</v>
      </c>
      <c r="L649" s="70">
        <f>[8]Mides!K640</f>
        <v>0</v>
      </c>
      <c r="M649" s="70">
        <f>[8]Mides!L640</f>
        <v>0</v>
      </c>
      <c r="N649" s="70" t="str">
        <f>[8]Mides!M640</f>
        <v>x</v>
      </c>
      <c r="O649" s="70">
        <f t="shared" si="9"/>
        <v>0</v>
      </c>
      <c r="P649" s="70" t="str">
        <f>[8]Mides!R640</f>
        <v>Guatemala</v>
      </c>
      <c r="Q649" s="70" t="str">
        <f>[8]Mides!S640</f>
        <v>Guatemala</v>
      </c>
      <c r="R649" s="10"/>
      <c r="S649" s="10"/>
      <c r="T649" s="10"/>
      <c r="U649" s="10"/>
      <c r="V649" s="10"/>
      <c r="W649" s="10"/>
      <c r="X649" s="10"/>
      <c r="Y649" s="10"/>
    </row>
    <row r="650" spans="2:25" x14ac:dyDescent="0.3">
      <c r="B650" s="66" t="str">
        <f>[8]Mides!E641</f>
        <v>Allan</v>
      </c>
      <c r="C650" s="67" t="str">
        <f>[8]Mides!D641</f>
        <v xml:space="preserve">Gudiel </v>
      </c>
      <c r="D650" s="68" t="str">
        <f>IF([8]Mides!F641=1,"X"," ")</f>
        <v xml:space="preserve"> </v>
      </c>
      <c r="E650" s="68" t="str">
        <f>IF([8]Mides!F641=2,"X"," ")</f>
        <v>X</v>
      </c>
      <c r="F650" s="69" t="str">
        <f>[8]Mides!B641</f>
        <v>menor de edad</v>
      </c>
      <c r="G650" s="68" t="str">
        <f>IF(AND([8]Mides!H641&gt;=1,[8]Mides!H641&lt;=14),"X"," ")</f>
        <v>X</v>
      </c>
      <c r="H650" s="68" t="str">
        <f>IF(AND([8]Mides!H641&gt;=14,[8]Mides!H641&lt;=30),"X"," ")</f>
        <v xml:space="preserve"> </v>
      </c>
      <c r="I650" s="68" t="str">
        <f>IF(AND([8]Mides!H641&gt;=31,[8]Mides!H641&lt;=60),"X","  ")</f>
        <v xml:space="preserve">  </v>
      </c>
      <c r="J650" s="68" t="str">
        <f>IF([8]Mides!H641&gt;60,"X", "  ")</f>
        <v xml:space="preserve">  </v>
      </c>
      <c r="K650" s="70">
        <f>[8]Mides!N641</f>
        <v>0</v>
      </c>
      <c r="L650" s="70">
        <f>[8]Mides!K641</f>
        <v>0</v>
      </c>
      <c r="M650" s="70">
        <f>[8]Mides!L641</f>
        <v>0</v>
      </c>
      <c r="N650" s="70" t="str">
        <f>[8]Mides!M641</f>
        <v>x</v>
      </c>
      <c r="O650" s="70">
        <f t="shared" si="9"/>
        <v>0</v>
      </c>
      <c r="P650" s="70" t="str">
        <f>[8]Mides!R641</f>
        <v>Guatemala</v>
      </c>
      <c r="Q650" s="70" t="str">
        <f>[8]Mides!S641</f>
        <v>Guatemala</v>
      </c>
      <c r="R650" s="10"/>
      <c r="S650" s="10"/>
      <c r="T650" s="10"/>
      <c r="U650" s="10"/>
      <c r="V650" s="10"/>
      <c r="W650" s="10"/>
      <c r="X650" s="10"/>
      <c r="Y650" s="10"/>
    </row>
    <row r="651" spans="2:25" x14ac:dyDescent="0.3">
      <c r="B651" s="66" t="str">
        <f>[8]Mides!E642</f>
        <v>Daniel</v>
      </c>
      <c r="C651" s="67" t="str">
        <f>[8]Mides!D642</f>
        <v>Noguera</v>
      </c>
      <c r="D651" s="68" t="str">
        <f>IF([8]Mides!F642=1,"X"," ")</f>
        <v xml:space="preserve"> </v>
      </c>
      <c r="E651" s="68" t="str">
        <f>IF([8]Mides!F642=2,"X"," ")</f>
        <v>X</v>
      </c>
      <c r="F651" s="69" t="str">
        <f>[8]Mides!B642</f>
        <v>menor de edad</v>
      </c>
      <c r="G651" s="68" t="str">
        <f>IF(AND([8]Mides!H642&gt;=1,[8]Mides!H642&lt;=14),"X"," ")</f>
        <v>X</v>
      </c>
      <c r="H651" s="68" t="str">
        <f>IF(AND([8]Mides!H642&gt;=14,[8]Mides!H642&lt;=30),"X"," ")</f>
        <v xml:space="preserve"> </v>
      </c>
      <c r="I651" s="68" t="str">
        <f>IF(AND([8]Mides!H642&gt;=31,[8]Mides!H642&lt;=60),"X","  ")</f>
        <v xml:space="preserve">  </v>
      </c>
      <c r="J651" s="68" t="str">
        <f>IF([8]Mides!H642&gt;60,"X", "  ")</f>
        <v xml:space="preserve">  </v>
      </c>
      <c r="K651" s="70">
        <f>[8]Mides!N642</f>
        <v>0</v>
      </c>
      <c r="L651" s="70">
        <f>[8]Mides!K642</f>
        <v>0</v>
      </c>
      <c r="M651" s="70">
        <f>[8]Mides!L642</f>
        <v>0</v>
      </c>
      <c r="N651" s="70" t="str">
        <f>[8]Mides!M642</f>
        <v>x</v>
      </c>
      <c r="O651" s="70">
        <f t="shared" si="9"/>
        <v>0</v>
      </c>
      <c r="P651" s="70" t="str">
        <f>[8]Mides!R642</f>
        <v>Guatemala</v>
      </c>
      <c r="Q651" s="70" t="str">
        <f>[8]Mides!S642</f>
        <v>Guatemala</v>
      </c>
      <c r="R651" s="10"/>
      <c r="S651" s="10"/>
      <c r="T651" s="10"/>
      <c r="U651" s="10"/>
      <c r="V651" s="10"/>
      <c r="W651" s="10"/>
      <c r="X651" s="10"/>
      <c r="Y651" s="10"/>
    </row>
    <row r="652" spans="2:25" x14ac:dyDescent="0.3">
      <c r="B652" s="66" t="str">
        <f>[8]Mides!E643</f>
        <v>Joseline</v>
      </c>
      <c r="C652" s="67" t="str">
        <f>[8]Mides!D643</f>
        <v xml:space="preserve">Noguera </v>
      </c>
      <c r="D652" s="68" t="str">
        <f>IF([8]Mides!F643=1,"X"," ")</f>
        <v>X</v>
      </c>
      <c r="E652" s="68" t="str">
        <f>IF([8]Mides!F643=2,"X"," ")</f>
        <v xml:space="preserve"> </v>
      </c>
      <c r="F652" s="69" t="str">
        <f>[8]Mides!B643</f>
        <v>menor de edad</v>
      </c>
      <c r="G652" s="68" t="str">
        <f>IF(AND([8]Mides!H643&gt;=1,[8]Mides!H643&lt;=14),"X"," ")</f>
        <v>X</v>
      </c>
      <c r="H652" s="68" t="str">
        <f>IF(AND([8]Mides!H643&gt;=14,[8]Mides!H643&lt;=30),"X"," ")</f>
        <v xml:space="preserve"> </v>
      </c>
      <c r="I652" s="68" t="str">
        <f>IF(AND([8]Mides!H643&gt;=31,[8]Mides!H643&lt;=60),"X","  ")</f>
        <v xml:space="preserve">  </v>
      </c>
      <c r="J652" s="68" t="str">
        <f>IF([8]Mides!H643&gt;60,"X", "  ")</f>
        <v xml:space="preserve">  </v>
      </c>
      <c r="K652" s="70">
        <f>[8]Mides!N643</f>
        <v>0</v>
      </c>
      <c r="L652" s="70">
        <f>[8]Mides!K643</f>
        <v>0</v>
      </c>
      <c r="M652" s="70">
        <f>[8]Mides!L643</f>
        <v>0</v>
      </c>
      <c r="N652" s="70" t="str">
        <f>[8]Mides!M643</f>
        <v>x</v>
      </c>
      <c r="O652" s="70">
        <f t="shared" si="9"/>
        <v>0</v>
      </c>
      <c r="P652" s="70" t="str">
        <f>[8]Mides!R643</f>
        <v>Guatemala</v>
      </c>
      <c r="Q652" s="70" t="str">
        <f>[8]Mides!S643</f>
        <v>Guatemala</v>
      </c>
      <c r="R652" s="10"/>
      <c r="S652" s="10"/>
      <c r="T652" s="10"/>
      <c r="U652" s="10"/>
      <c r="V652" s="10"/>
      <c r="W652" s="10"/>
      <c r="X652" s="10"/>
      <c r="Y652" s="10"/>
    </row>
    <row r="653" spans="2:25" x14ac:dyDescent="0.3">
      <c r="B653" s="66" t="str">
        <f>[8]Mides!E644</f>
        <v>Nicole</v>
      </c>
      <c r="C653" s="67" t="str">
        <f>[8]Mides!D644</f>
        <v xml:space="preserve">Higueros </v>
      </c>
      <c r="D653" s="68" t="str">
        <f>IF([8]Mides!F644=1,"X"," ")</f>
        <v>X</v>
      </c>
      <c r="E653" s="68" t="str">
        <f>IF([8]Mides!F644=2,"X"," ")</f>
        <v xml:space="preserve"> </v>
      </c>
      <c r="F653" s="69" t="str">
        <f>[8]Mides!B644</f>
        <v>menor de edad</v>
      </c>
      <c r="G653" s="68" t="str">
        <f>IF(AND([8]Mides!H644&gt;=1,[8]Mides!H644&lt;=14),"X"," ")</f>
        <v>X</v>
      </c>
      <c r="H653" s="68" t="str">
        <f>IF(AND([8]Mides!H644&gt;=14,[8]Mides!H644&lt;=30),"X"," ")</f>
        <v xml:space="preserve"> </v>
      </c>
      <c r="I653" s="68" t="str">
        <f>IF(AND([8]Mides!H644&gt;=31,[8]Mides!H644&lt;=60),"X","  ")</f>
        <v xml:space="preserve">  </v>
      </c>
      <c r="J653" s="68" t="str">
        <f>IF([8]Mides!H644&gt;60,"X", "  ")</f>
        <v xml:space="preserve">  </v>
      </c>
      <c r="K653" s="70">
        <f>[8]Mides!N644</f>
        <v>0</v>
      </c>
      <c r="L653" s="70">
        <f>[8]Mides!K644</f>
        <v>0</v>
      </c>
      <c r="M653" s="70">
        <f>[8]Mides!L644</f>
        <v>0</v>
      </c>
      <c r="N653" s="70" t="str">
        <f>[8]Mides!M644</f>
        <v>x</v>
      </c>
      <c r="O653" s="70">
        <f t="shared" si="9"/>
        <v>0</v>
      </c>
      <c r="P653" s="70" t="str">
        <f>[8]Mides!R644</f>
        <v>Guatemala</v>
      </c>
      <c r="Q653" s="70" t="str">
        <f>[8]Mides!S644</f>
        <v>Guatemala</v>
      </c>
      <c r="R653" s="10"/>
      <c r="S653" s="10"/>
      <c r="T653" s="10"/>
      <c r="U653" s="10"/>
      <c r="V653" s="10"/>
      <c r="W653" s="10"/>
      <c r="X653" s="10"/>
      <c r="Y653" s="10"/>
    </row>
    <row r="654" spans="2:25" x14ac:dyDescent="0.3">
      <c r="B654" s="66" t="str">
        <f>[8]Mides!E645</f>
        <v>Denis</v>
      </c>
      <c r="C654" s="67" t="str">
        <f>[8]Mides!D645</f>
        <v xml:space="preserve">Higueros </v>
      </c>
      <c r="D654" s="68" t="str">
        <f>IF([8]Mides!F645=1,"X"," ")</f>
        <v xml:space="preserve"> </v>
      </c>
      <c r="E654" s="68" t="str">
        <f>IF([8]Mides!F645=2,"X"," ")</f>
        <v>X</v>
      </c>
      <c r="F654" s="69" t="str">
        <f>[8]Mides!B645</f>
        <v>menor de edad</v>
      </c>
      <c r="G654" s="68" t="str">
        <f>IF(AND([8]Mides!H645&gt;=1,[8]Mides!H645&lt;=14),"X"," ")</f>
        <v>X</v>
      </c>
      <c r="H654" s="68" t="str">
        <f>IF(AND([8]Mides!H645&gt;=14,[8]Mides!H645&lt;=30),"X"," ")</f>
        <v xml:space="preserve"> </v>
      </c>
      <c r="I654" s="68" t="str">
        <f>IF(AND([8]Mides!H645&gt;=31,[8]Mides!H645&lt;=60),"X","  ")</f>
        <v xml:space="preserve">  </v>
      </c>
      <c r="J654" s="68" t="str">
        <f>IF([8]Mides!H645&gt;60,"X", "  ")</f>
        <v xml:space="preserve">  </v>
      </c>
      <c r="K654" s="70">
        <f>[8]Mides!N645</f>
        <v>0</v>
      </c>
      <c r="L654" s="70">
        <f>[8]Mides!K645</f>
        <v>0</v>
      </c>
      <c r="M654" s="70">
        <f>[8]Mides!L645</f>
        <v>0</v>
      </c>
      <c r="N654" s="70" t="str">
        <f>[8]Mides!M645</f>
        <v>x</v>
      </c>
      <c r="O654" s="70">
        <f t="shared" si="9"/>
        <v>0</v>
      </c>
      <c r="P654" s="70" t="str">
        <f>[8]Mides!R645</f>
        <v>Guatemala</v>
      </c>
      <c r="Q654" s="70" t="str">
        <f>[8]Mides!S645</f>
        <v>Guatemala</v>
      </c>
      <c r="R654" s="10"/>
      <c r="S654" s="10"/>
      <c r="T654" s="10"/>
      <c r="U654" s="10"/>
      <c r="V654" s="10"/>
      <c r="W654" s="10"/>
      <c r="X654" s="10"/>
      <c r="Y654" s="10"/>
    </row>
    <row r="655" spans="2:25" x14ac:dyDescent="0.3">
      <c r="B655" s="66" t="str">
        <f>[8]Mides!E646</f>
        <v xml:space="preserve">Higueros </v>
      </c>
      <c r="C655" s="67" t="str">
        <f>[8]Mides!D646</f>
        <v>Erazo</v>
      </c>
      <c r="D655" s="68" t="str">
        <f>IF([8]Mides!F646=1,"X"," ")</f>
        <v xml:space="preserve"> </v>
      </c>
      <c r="E655" s="68" t="str">
        <f>IF([8]Mides!F646=2,"X"," ")</f>
        <v>X</v>
      </c>
      <c r="F655" s="69" t="str">
        <f>[8]Mides!B646</f>
        <v xml:space="preserve">menor de edad </v>
      </c>
      <c r="G655" s="68" t="str">
        <f>IF(AND([8]Mides!H646&gt;=1,[8]Mides!H646&lt;=14),"X"," ")</f>
        <v>X</v>
      </c>
      <c r="H655" s="68" t="str">
        <f>IF(AND([8]Mides!H646&gt;=14,[8]Mides!H646&lt;=30),"X"," ")</f>
        <v>X</v>
      </c>
      <c r="I655" s="68" t="str">
        <f>IF(AND([8]Mides!H646&gt;=31,[8]Mides!H646&lt;=60),"X","  ")</f>
        <v xml:space="preserve">  </v>
      </c>
      <c r="J655" s="68" t="str">
        <f>IF([8]Mides!H646&gt;60,"X", "  ")</f>
        <v xml:space="preserve">  </v>
      </c>
      <c r="K655" s="70">
        <f>[8]Mides!N646</f>
        <v>0</v>
      </c>
      <c r="L655" s="70">
        <f>[8]Mides!K646</f>
        <v>0</v>
      </c>
      <c r="M655" s="70">
        <f>[8]Mides!L646</f>
        <v>0</v>
      </c>
      <c r="N655" s="70" t="str">
        <f>[8]Mides!M646</f>
        <v>x</v>
      </c>
      <c r="O655" s="70">
        <f t="shared" ref="O655:O718" si="10">SUM(K655:N655)</f>
        <v>0</v>
      </c>
      <c r="P655" s="70" t="str">
        <f>[8]Mides!R646</f>
        <v>Guatemala</v>
      </c>
      <c r="Q655" s="70" t="str">
        <f>[8]Mides!S646</f>
        <v>Guatemala</v>
      </c>
      <c r="R655" s="10"/>
      <c r="S655" s="10"/>
      <c r="T655" s="10"/>
      <c r="U655" s="10"/>
      <c r="V655" s="10"/>
      <c r="W655" s="10"/>
      <c r="X655" s="10"/>
      <c r="Y655" s="10"/>
    </row>
    <row r="656" spans="2:25" x14ac:dyDescent="0.3">
      <c r="B656" s="66" t="str">
        <f>[8]Mides!E647</f>
        <v>Marisol</v>
      </c>
      <c r="C656" s="67" t="str">
        <f>[8]Mides!D647</f>
        <v xml:space="preserve">Menchu </v>
      </c>
      <c r="D656" s="68" t="str">
        <f>IF([8]Mides!F647=1,"X"," ")</f>
        <v>X</v>
      </c>
      <c r="E656" s="68" t="str">
        <f>IF([8]Mides!F647=2,"X"," ")</f>
        <v xml:space="preserve"> </v>
      </c>
      <c r="F656" s="69" t="str">
        <f>[8]Mides!B647</f>
        <v>pendiente</v>
      </c>
      <c r="G656" s="68" t="str">
        <f>IF(AND([8]Mides!H647&gt;=1,[8]Mides!H647&lt;=14),"X"," ")</f>
        <v xml:space="preserve"> </v>
      </c>
      <c r="H656" s="68" t="str">
        <f>IF(AND([8]Mides!H647&gt;=14,[8]Mides!H647&lt;=30),"X"," ")</f>
        <v xml:space="preserve"> </v>
      </c>
      <c r="I656" s="68" t="str">
        <f>IF(AND([8]Mides!H647&gt;=31,[8]Mides!H647&lt;=60),"X","  ")</f>
        <v>X</v>
      </c>
      <c r="J656" s="68" t="str">
        <f>IF([8]Mides!H647&gt;60,"X", "  ")</f>
        <v xml:space="preserve">  </v>
      </c>
      <c r="K656" s="70">
        <f>[8]Mides!N647</f>
        <v>0</v>
      </c>
      <c r="L656" s="70">
        <f>[8]Mides!K647</f>
        <v>0</v>
      </c>
      <c r="M656" s="70">
        <f>[8]Mides!L647</f>
        <v>0</v>
      </c>
      <c r="N656" s="70" t="str">
        <f>[8]Mides!M647</f>
        <v>x</v>
      </c>
      <c r="O656" s="70">
        <f t="shared" si="10"/>
        <v>0</v>
      </c>
      <c r="P656" s="70" t="str">
        <f>[8]Mides!R647</f>
        <v>Guatemala</v>
      </c>
      <c r="Q656" s="70" t="str">
        <f>[8]Mides!S647</f>
        <v>Guatemala</v>
      </c>
      <c r="R656" s="10"/>
      <c r="S656" s="10"/>
      <c r="T656" s="10"/>
      <c r="U656" s="10"/>
      <c r="V656" s="10"/>
      <c r="W656" s="10"/>
      <c r="X656" s="10"/>
      <c r="Y656" s="10"/>
    </row>
    <row r="657" spans="2:25" x14ac:dyDescent="0.3">
      <c r="B657" s="66" t="str">
        <f>[8]Mides!E648</f>
        <v>Jemina</v>
      </c>
      <c r="C657" s="67" t="str">
        <f>[8]Mides!D648</f>
        <v xml:space="preserve">Santos </v>
      </c>
      <c r="D657" s="68" t="str">
        <f>IF([8]Mides!F648=1,"X"," ")</f>
        <v>X</v>
      </c>
      <c r="E657" s="68" t="str">
        <f>IF([8]Mides!F648=2,"X"," ")</f>
        <v xml:space="preserve"> </v>
      </c>
      <c r="F657" s="69" t="str">
        <f>[8]Mides!B648</f>
        <v>menor de edad</v>
      </c>
      <c r="G657" s="68" t="str">
        <f>IF(AND([8]Mides!H648&gt;=1,[8]Mides!H648&lt;=14),"X"," ")</f>
        <v>X</v>
      </c>
      <c r="H657" s="68" t="str">
        <f>IF(AND([8]Mides!H648&gt;=14,[8]Mides!H648&lt;=30),"X"," ")</f>
        <v xml:space="preserve"> </v>
      </c>
      <c r="I657" s="68" t="str">
        <f>IF(AND([8]Mides!H648&gt;=31,[8]Mides!H648&lt;=60),"X","  ")</f>
        <v xml:space="preserve">  </v>
      </c>
      <c r="J657" s="68" t="str">
        <f>IF([8]Mides!H648&gt;60,"X", "  ")</f>
        <v xml:space="preserve">  </v>
      </c>
      <c r="K657" s="70">
        <f>[8]Mides!N648</f>
        <v>0</v>
      </c>
      <c r="L657" s="70">
        <f>[8]Mides!K648</f>
        <v>0</v>
      </c>
      <c r="M657" s="70">
        <f>[8]Mides!L648</f>
        <v>0</v>
      </c>
      <c r="N657" s="70" t="str">
        <f>[8]Mides!M648</f>
        <v>x</v>
      </c>
      <c r="O657" s="70">
        <f t="shared" si="10"/>
        <v>0</v>
      </c>
      <c r="P657" s="70" t="str">
        <f>[8]Mides!R648</f>
        <v>Guatemala</v>
      </c>
      <c r="Q657" s="70" t="str">
        <f>[8]Mides!S648</f>
        <v>Guatemala</v>
      </c>
      <c r="R657" s="10"/>
      <c r="S657" s="10"/>
      <c r="T657" s="10"/>
      <c r="U657" s="10"/>
      <c r="V657" s="10"/>
      <c r="W657" s="10"/>
      <c r="X657" s="10"/>
      <c r="Y657" s="10"/>
    </row>
    <row r="658" spans="2:25" x14ac:dyDescent="0.3">
      <c r="B658" s="66" t="str">
        <f>[8]Mides!E649</f>
        <v xml:space="preserve">Ottoniel </v>
      </c>
      <c r="C658" s="67" t="str">
        <f>[8]Mides!D649</f>
        <v xml:space="preserve">Santos </v>
      </c>
      <c r="D658" s="68" t="str">
        <f>IF([8]Mides!F649=1,"X"," ")</f>
        <v xml:space="preserve"> </v>
      </c>
      <c r="E658" s="68" t="str">
        <f>IF([8]Mides!F649=2,"X"," ")</f>
        <v>X</v>
      </c>
      <c r="F658" s="69" t="str">
        <f>[8]Mides!B649</f>
        <v>menor de edad</v>
      </c>
      <c r="G658" s="68" t="str">
        <f>IF(AND([8]Mides!H649&gt;=1,[8]Mides!H649&lt;=14),"X"," ")</f>
        <v>X</v>
      </c>
      <c r="H658" s="68" t="str">
        <f>IF(AND([8]Mides!H649&gt;=14,[8]Mides!H649&lt;=30),"X"," ")</f>
        <v xml:space="preserve"> </v>
      </c>
      <c r="I658" s="68" t="str">
        <f>IF(AND([8]Mides!H649&gt;=31,[8]Mides!H649&lt;=60),"X","  ")</f>
        <v xml:space="preserve">  </v>
      </c>
      <c r="J658" s="68" t="str">
        <f>IF([8]Mides!H649&gt;60,"X", "  ")</f>
        <v xml:space="preserve">  </v>
      </c>
      <c r="K658" s="70">
        <f>[8]Mides!N649</f>
        <v>0</v>
      </c>
      <c r="L658" s="70">
        <f>[8]Mides!K649</f>
        <v>0</v>
      </c>
      <c r="M658" s="70">
        <f>[8]Mides!L649</f>
        <v>0</v>
      </c>
      <c r="N658" s="70" t="str">
        <f>[8]Mides!M649</f>
        <v>x</v>
      </c>
      <c r="O658" s="70">
        <f t="shared" si="10"/>
        <v>0</v>
      </c>
      <c r="P658" s="70" t="str">
        <f>[8]Mides!R649</f>
        <v>Guatemala</v>
      </c>
      <c r="Q658" s="70" t="str">
        <f>[8]Mides!S649</f>
        <v>Guatemala</v>
      </c>
      <c r="R658" s="10"/>
      <c r="S658" s="10"/>
      <c r="T658" s="10"/>
      <c r="U658" s="10"/>
      <c r="V658" s="10"/>
      <c r="W658" s="10"/>
      <c r="X658" s="10"/>
      <c r="Y658" s="10"/>
    </row>
    <row r="659" spans="2:25" x14ac:dyDescent="0.3">
      <c r="B659" s="66" t="str">
        <f>[8]Mides!E650</f>
        <v>Mynor</v>
      </c>
      <c r="C659" s="67" t="str">
        <f>[8]Mides!D650</f>
        <v>Alvarez</v>
      </c>
      <c r="D659" s="68" t="str">
        <f>IF([8]Mides!F650=1,"X"," ")</f>
        <v xml:space="preserve"> </v>
      </c>
      <c r="E659" s="68" t="str">
        <f>IF([8]Mides!F650=2,"X"," ")</f>
        <v>X</v>
      </c>
      <c r="F659" s="69" t="str">
        <f>[8]Mides!B650</f>
        <v>menor de edad</v>
      </c>
      <c r="G659" s="68" t="str">
        <f>IF(AND([8]Mides!H650&gt;=1,[8]Mides!H650&lt;=14),"X"," ")</f>
        <v xml:space="preserve"> </v>
      </c>
      <c r="H659" s="68" t="str">
        <f>IF(AND([8]Mides!H650&gt;=14,[8]Mides!H650&lt;=30),"X"," ")</f>
        <v>X</v>
      </c>
      <c r="I659" s="68" t="str">
        <f>IF(AND([8]Mides!H650&gt;=31,[8]Mides!H650&lt;=60),"X","  ")</f>
        <v xml:space="preserve">  </v>
      </c>
      <c r="J659" s="68" t="str">
        <f>IF([8]Mides!H650&gt;60,"X", "  ")</f>
        <v xml:space="preserve">  </v>
      </c>
      <c r="K659" s="70">
        <f>[8]Mides!N650</f>
        <v>0</v>
      </c>
      <c r="L659" s="70">
        <f>[8]Mides!K650</f>
        <v>0</v>
      </c>
      <c r="M659" s="70">
        <f>[8]Mides!L650</f>
        <v>0</v>
      </c>
      <c r="N659" s="70" t="str">
        <f>[8]Mides!M650</f>
        <v>x</v>
      </c>
      <c r="O659" s="70">
        <f t="shared" si="10"/>
        <v>0</v>
      </c>
      <c r="P659" s="70" t="str">
        <f>[8]Mides!R650</f>
        <v>Guatemala</v>
      </c>
      <c r="Q659" s="70" t="str">
        <f>[8]Mides!S650</f>
        <v>Guatemala</v>
      </c>
      <c r="R659" s="10"/>
      <c r="S659" s="10"/>
      <c r="T659" s="10"/>
      <c r="U659" s="10"/>
      <c r="V659" s="10"/>
      <c r="W659" s="10"/>
      <c r="X659" s="10"/>
      <c r="Y659" s="10"/>
    </row>
    <row r="660" spans="2:25" x14ac:dyDescent="0.3">
      <c r="B660" s="66" t="str">
        <f>[8]Mides!E651</f>
        <v>Angel</v>
      </c>
      <c r="C660" s="67" t="str">
        <f>[8]Mides!D651</f>
        <v>Godinez</v>
      </c>
      <c r="D660" s="68" t="str">
        <f>IF([8]Mides!F651=1,"X"," ")</f>
        <v xml:space="preserve"> </v>
      </c>
      <c r="E660" s="68" t="str">
        <f>IF([8]Mides!F651=2,"X"," ")</f>
        <v>X</v>
      </c>
      <c r="F660" s="69" t="str">
        <f>[8]Mides!B651</f>
        <v>menor de edad</v>
      </c>
      <c r="G660" s="68" t="str">
        <f>IF(AND([8]Mides!H651&gt;=1,[8]Mides!H651&lt;=14),"X"," ")</f>
        <v>X</v>
      </c>
      <c r="H660" s="68" t="str">
        <f>IF(AND([8]Mides!H651&gt;=14,[8]Mides!H651&lt;=30),"X"," ")</f>
        <v xml:space="preserve"> </v>
      </c>
      <c r="I660" s="68" t="str">
        <f>IF(AND([8]Mides!H651&gt;=31,[8]Mides!H651&lt;=60),"X","  ")</f>
        <v xml:space="preserve">  </v>
      </c>
      <c r="J660" s="68" t="str">
        <f>IF([8]Mides!H651&gt;60,"X", "  ")</f>
        <v xml:space="preserve">  </v>
      </c>
      <c r="K660" s="70">
        <f>[8]Mides!N651</f>
        <v>0</v>
      </c>
      <c r="L660" s="70">
        <f>[8]Mides!K651</f>
        <v>0</v>
      </c>
      <c r="M660" s="70">
        <f>[8]Mides!L651</f>
        <v>0</v>
      </c>
      <c r="N660" s="70" t="str">
        <f>[8]Mides!M651</f>
        <v>x</v>
      </c>
      <c r="O660" s="70">
        <f t="shared" si="10"/>
        <v>0</v>
      </c>
      <c r="P660" s="70" t="str">
        <f>[8]Mides!R651</f>
        <v>Guatemala</v>
      </c>
      <c r="Q660" s="70" t="str">
        <f>[8]Mides!S651</f>
        <v>Guatemala</v>
      </c>
      <c r="R660" s="10"/>
      <c r="S660" s="10"/>
      <c r="T660" s="10"/>
      <c r="U660" s="10"/>
      <c r="V660" s="10"/>
      <c r="W660" s="10"/>
      <c r="X660" s="10"/>
      <c r="Y660" s="10"/>
    </row>
    <row r="661" spans="2:25" x14ac:dyDescent="0.3">
      <c r="B661" s="66" t="str">
        <f>[8]Mides!E652</f>
        <v>Carlos</v>
      </c>
      <c r="C661" s="67" t="str">
        <f>[8]Mides!D652</f>
        <v>Perez</v>
      </c>
      <c r="D661" s="68" t="str">
        <f>IF([8]Mides!F652=1,"X"," ")</f>
        <v xml:space="preserve"> </v>
      </c>
      <c r="E661" s="68" t="str">
        <f>IF([8]Mides!F652=2,"X"," ")</f>
        <v>X</v>
      </c>
      <c r="F661" s="69">
        <f>[8]Mides!B652</f>
        <v>2129345890101</v>
      </c>
      <c r="G661" s="68" t="str">
        <f>IF(AND([8]Mides!H652&gt;=1,[8]Mides!H652&lt;=14),"X"," ")</f>
        <v xml:space="preserve"> </v>
      </c>
      <c r="H661" s="68" t="str">
        <f>IF(AND([8]Mides!H652&gt;=14,[8]Mides!H652&lt;=30),"X"," ")</f>
        <v>X</v>
      </c>
      <c r="I661" s="68" t="str">
        <f>IF(AND([8]Mides!H652&gt;=31,[8]Mides!H652&lt;=60),"X","  ")</f>
        <v xml:space="preserve">  </v>
      </c>
      <c r="J661" s="68" t="str">
        <f>IF([8]Mides!H652&gt;60,"X", "  ")</f>
        <v xml:space="preserve">  </v>
      </c>
      <c r="K661" s="70">
        <f>[8]Mides!N652</f>
        <v>0</v>
      </c>
      <c r="L661" s="70">
        <f>[8]Mides!K652</f>
        <v>0</v>
      </c>
      <c r="M661" s="70">
        <f>[8]Mides!L652</f>
        <v>0</v>
      </c>
      <c r="N661" s="70" t="str">
        <f>[8]Mides!M652</f>
        <v>x</v>
      </c>
      <c r="O661" s="70">
        <f t="shared" si="10"/>
        <v>0</v>
      </c>
      <c r="P661" s="70" t="str">
        <f>[8]Mides!R652</f>
        <v>Guatemala</v>
      </c>
      <c r="Q661" s="70" t="str">
        <f>[8]Mides!S652</f>
        <v>Guatemala</v>
      </c>
      <c r="R661" s="10"/>
      <c r="S661" s="10"/>
      <c r="T661" s="10"/>
      <c r="U661" s="10"/>
      <c r="V661" s="10"/>
      <c r="W661" s="10"/>
      <c r="X661" s="10"/>
      <c r="Y661" s="10"/>
    </row>
    <row r="662" spans="2:25" x14ac:dyDescent="0.3">
      <c r="B662" s="66" t="str">
        <f>[8]Mides!E653</f>
        <v>Antony</v>
      </c>
      <c r="C662" s="67" t="str">
        <f>[8]Mides!D653</f>
        <v xml:space="preserve">Farfan </v>
      </c>
      <c r="D662" s="68" t="str">
        <f>IF([8]Mides!F653=1,"X"," ")</f>
        <v xml:space="preserve"> </v>
      </c>
      <c r="E662" s="68" t="str">
        <f>IF([8]Mides!F653=2,"X"," ")</f>
        <v>X</v>
      </c>
      <c r="F662" s="69" t="str">
        <f>[8]Mides!B653</f>
        <v>menor de edad</v>
      </c>
      <c r="G662" s="68" t="str">
        <f>IF(AND([8]Mides!H653&gt;=1,[8]Mides!H653&lt;=14),"X"," ")</f>
        <v>X</v>
      </c>
      <c r="H662" s="68" t="str">
        <f>IF(AND([8]Mides!H653&gt;=14,[8]Mides!H653&lt;=30),"X"," ")</f>
        <v xml:space="preserve"> </v>
      </c>
      <c r="I662" s="68" t="str">
        <f>IF(AND([8]Mides!H653&gt;=31,[8]Mides!H653&lt;=60),"X","  ")</f>
        <v xml:space="preserve">  </v>
      </c>
      <c r="J662" s="68" t="str">
        <f>IF([8]Mides!H653&gt;60,"X", "  ")</f>
        <v xml:space="preserve">  </v>
      </c>
      <c r="K662" s="70">
        <f>[8]Mides!N653</f>
        <v>0</v>
      </c>
      <c r="L662" s="70">
        <f>[8]Mides!K653</f>
        <v>0</v>
      </c>
      <c r="M662" s="70">
        <f>[8]Mides!L653</f>
        <v>0</v>
      </c>
      <c r="N662" s="70" t="str">
        <f>[8]Mides!M653</f>
        <v>x</v>
      </c>
      <c r="O662" s="70">
        <f t="shared" si="10"/>
        <v>0</v>
      </c>
      <c r="P662" s="70" t="str">
        <f>[8]Mides!R653</f>
        <v>Guatemala</v>
      </c>
      <c r="Q662" s="70" t="str">
        <f>[8]Mides!S653</f>
        <v>Guatemala</v>
      </c>
      <c r="R662" s="10"/>
      <c r="S662" s="10"/>
      <c r="T662" s="10"/>
      <c r="U662" s="10"/>
      <c r="V662" s="10"/>
      <c r="W662" s="10"/>
      <c r="X662" s="10"/>
      <c r="Y662" s="10"/>
    </row>
    <row r="663" spans="2:25" x14ac:dyDescent="0.3">
      <c r="B663" s="66" t="str">
        <f>[8]Mides!E654</f>
        <v>Juan</v>
      </c>
      <c r="C663" s="67" t="str">
        <f>[8]Mides!D654</f>
        <v>Patzan</v>
      </c>
      <c r="D663" s="68" t="str">
        <f>IF([8]Mides!F654=1,"X"," ")</f>
        <v xml:space="preserve"> </v>
      </c>
      <c r="E663" s="68" t="str">
        <f>IF([8]Mides!F654=2,"X"," ")</f>
        <v>X</v>
      </c>
      <c r="F663" s="69" t="str">
        <f>[8]Mides!B654</f>
        <v>menor de edad</v>
      </c>
      <c r="G663" s="68" t="str">
        <f>IF(AND([8]Mides!H654&gt;=1,[8]Mides!H654&lt;=14),"X"," ")</f>
        <v>X</v>
      </c>
      <c r="H663" s="68" t="str">
        <f>IF(AND([8]Mides!H654&gt;=14,[8]Mides!H654&lt;=30),"X"," ")</f>
        <v xml:space="preserve"> </v>
      </c>
      <c r="I663" s="68" t="str">
        <f>IF(AND([8]Mides!H654&gt;=31,[8]Mides!H654&lt;=60),"X","  ")</f>
        <v xml:space="preserve">  </v>
      </c>
      <c r="J663" s="68" t="str">
        <f>IF([8]Mides!H654&gt;60,"X", "  ")</f>
        <v xml:space="preserve">  </v>
      </c>
      <c r="K663" s="70">
        <f>[8]Mides!N654</f>
        <v>0</v>
      </c>
      <c r="L663" s="70">
        <f>[8]Mides!K654</f>
        <v>0</v>
      </c>
      <c r="M663" s="70">
        <f>[8]Mides!L654</f>
        <v>0</v>
      </c>
      <c r="N663" s="70" t="str">
        <f>[8]Mides!M654</f>
        <v>x</v>
      </c>
      <c r="O663" s="70">
        <f t="shared" si="10"/>
        <v>0</v>
      </c>
      <c r="P663" s="70" t="str">
        <f>[8]Mides!R654</f>
        <v>Guatemala</v>
      </c>
      <c r="Q663" s="70" t="str">
        <f>[8]Mides!S654</f>
        <v>Guatemala</v>
      </c>
      <c r="R663" s="10"/>
      <c r="S663" s="10"/>
      <c r="T663" s="10"/>
      <c r="U663" s="10"/>
      <c r="V663" s="10"/>
      <c r="W663" s="10"/>
      <c r="X663" s="10"/>
      <c r="Y663" s="10"/>
    </row>
    <row r="664" spans="2:25" x14ac:dyDescent="0.3">
      <c r="B664" s="66" t="str">
        <f>[8]Mides!E655</f>
        <v>Susana</v>
      </c>
      <c r="C664" s="67" t="str">
        <f>[8]Mides!D655</f>
        <v>Cordon</v>
      </c>
      <c r="D664" s="68" t="str">
        <f>IF([8]Mides!F655=1,"X"," ")</f>
        <v>X</v>
      </c>
      <c r="E664" s="68" t="str">
        <f>IF([8]Mides!F655=2,"X"," ")</f>
        <v xml:space="preserve"> </v>
      </c>
      <c r="F664" s="69" t="str">
        <f>[8]Mides!B655</f>
        <v>menor de edad</v>
      </c>
      <c r="G664" s="68" t="str">
        <f>IF(AND([8]Mides!H655&gt;=1,[8]Mides!H655&lt;=14),"X"," ")</f>
        <v>X</v>
      </c>
      <c r="H664" s="68" t="str">
        <f>IF(AND([8]Mides!H655&gt;=14,[8]Mides!H655&lt;=30),"X"," ")</f>
        <v xml:space="preserve"> </v>
      </c>
      <c r="I664" s="68" t="str">
        <f>IF(AND([8]Mides!H655&gt;=31,[8]Mides!H655&lt;=60),"X","  ")</f>
        <v xml:space="preserve">  </v>
      </c>
      <c r="J664" s="68" t="str">
        <f>IF([8]Mides!H655&gt;60,"X", "  ")</f>
        <v xml:space="preserve">  </v>
      </c>
      <c r="K664" s="70">
        <f>[8]Mides!N655</f>
        <v>0</v>
      </c>
      <c r="L664" s="70">
        <f>[8]Mides!K655</f>
        <v>0</v>
      </c>
      <c r="M664" s="70">
        <f>[8]Mides!L655</f>
        <v>0</v>
      </c>
      <c r="N664" s="70" t="str">
        <f>[8]Mides!M655</f>
        <v>x</v>
      </c>
      <c r="O664" s="70">
        <f t="shared" si="10"/>
        <v>0</v>
      </c>
      <c r="P664" s="70" t="str">
        <f>[8]Mides!R655</f>
        <v>Guatemala</v>
      </c>
      <c r="Q664" s="70" t="str">
        <f>[8]Mides!S655</f>
        <v>Guatemala</v>
      </c>
      <c r="R664" s="10"/>
      <c r="S664" s="10"/>
      <c r="T664" s="10"/>
      <c r="U664" s="10"/>
      <c r="V664" s="10"/>
      <c r="W664" s="10"/>
      <c r="X664" s="10"/>
      <c r="Y664" s="10"/>
    </row>
    <row r="665" spans="2:25" x14ac:dyDescent="0.3">
      <c r="B665" s="66" t="str">
        <f>[8]Mides!E656</f>
        <v>Noemi</v>
      </c>
      <c r="C665" s="67" t="str">
        <f>[8]Mides!D656</f>
        <v xml:space="preserve">Acebedo </v>
      </c>
      <c r="D665" s="68" t="str">
        <f>IF([8]Mides!F656=1,"X"," ")</f>
        <v>X</v>
      </c>
      <c r="E665" s="68" t="str">
        <f>IF([8]Mides!F656=2,"X"," ")</f>
        <v xml:space="preserve"> </v>
      </c>
      <c r="F665" s="69" t="str">
        <f>[8]Mides!B656</f>
        <v>menor de edad</v>
      </c>
      <c r="G665" s="68" t="str">
        <f>IF(AND([8]Mides!H656&gt;=1,[8]Mides!H656&lt;=14),"X"," ")</f>
        <v>X</v>
      </c>
      <c r="H665" s="68" t="str">
        <f>IF(AND([8]Mides!H656&gt;=14,[8]Mides!H656&lt;=30),"X"," ")</f>
        <v xml:space="preserve"> </v>
      </c>
      <c r="I665" s="68" t="str">
        <f>IF(AND([8]Mides!H656&gt;=31,[8]Mides!H656&lt;=60),"X","  ")</f>
        <v xml:space="preserve">  </v>
      </c>
      <c r="J665" s="68" t="str">
        <f>IF([8]Mides!H656&gt;60,"X", "  ")</f>
        <v xml:space="preserve">  </v>
      </c>
      <c r="K665" s="70">
        <f>[8]Mides!N656</f>
        <v>0</v>
      </c>
      <c r="L665" s="70">
        <f>[8]Mides!K656</f>
        <v>0</v>
      </c>
      <c r="M665" s="70">
        <f>[8]Mides!L656</f>
        <v>0</v>
      </c>
      <c r="N665" s="70" t="str">
        <f>[8]Mides!M656</f>
        <v>x</v>
      </c>
      <c r="O665" s="70">
        <f t="shared" si="10"/>
        <v>0</v>
      </c>
      <c r="P665" s="70" t="str">
        <f>[8]Mides!R656</f>
        <v>Guatemala</v>
      </c>
      <c r="Q665" s="70" t="str">
        <f>[8]Mides!S656</f>
        <v>Guatemala</v>
      </c>
      <c r="R665" s="10"/>
      <c r="S665" s="10"/>
      <c r="T665" s="10"/>
      <c r="U665" s="10"/>
      <c r="V665" s="10"/>
      <c r="W665" s="10"/>
      <c r="X665" s="10"/>
      <c r="Y665" s="10"/>
    </row>
    <row r="666" spans="2:25" x14ac:dyDescent="0.3">
      <c r="B666" s="66" t="str">
        <f>[8]Mides!E657</f>
        <v>Zaory</v>
      </c>
      <c r="C666" s="67" t="str">
        <f>[8]Mides!D657</f>
        <v xml:space="preserve">Acebedo </v>
      </c>
      <c r="D666" s="68" t="str">
        <f>IF([8]Mides!F657=1,"X"," ")</f>
        <v>X</v>
      </c>
      <c r="E666" s="68" t="str">
        <f>IF([8]Mides!F657=2,"X"," ")</f>
        <v xml:space="preserve"> </v>
      </c>
      <c r="F666" s="69" t="str">
        <f>[8]Mides!B657</f>
        <v>menor de edad</v>
      </c>
      <c r="G666" s="68" t="str">
        <f>IF(AND([8]Mides!H657&gt;=1,[8]Mides!H657&lt;=14),"X"," ")</f>
        <v>X</v>
      </c>
      <c r="H666" s="68" t="str">
        <f>IF(AND([8]Mides!H657&gt;=14,[8]Mides!H657&lt;=30),"X"," ")</f>
        <v xml:space="preserve"> </v>
      </c>
      <c r="I666" s="68" t="str">
        <f>IF(AND([8]Mides!H657&gt;=31,[8]Mides!H657&lt;=60),"X","  ")</f>
        <v xml:space="preserve">  </v>
      </c>
      <c r="J666" s="68" t="str">
        <f>IF([8]Mides!H657&gt;60,"X", "  ")</f>
        <v xml:space="preserve">  </v>
      </c>
      <c r="K666" s="70">
        <f>[8]Mides!N657</f>
        <v>0</v>
      </c>
      <c r="L666" s="70">
        <f>[8]Mides!K657</f>
        <v>0</v>
      </c>
      <c r="M666" s="70">
        <f>[8]Mides!L657</f>
        <v>0</v>
      </c>
      <c r="N666" s="70" t="str">
        <f>[8]Mides!M657</f>
        <v>x</v>
      </c>
      <c r="O666" s="70">
        <f t="shared" si="10"/>
        <v>0</v>
      </c>
      <c r="P666" s="70" t="str">
        <f>[8]Mides!R657</f>
        <v>Guatemala</v>
      </c>
      <c r="Q666" s="70" t="str">
        <f>[8]Mides!S657</f>
        <v>Guatemala</v>
      </c>
      <c r="R666" s="10"/>
      <c r="S666" s="10"/>
      <c r="T666" s="10"/>
      <c r="U666" s="10"/>
      <c r="V666" s="10"/>
      <c r="W666" s="10"/>
      <c r="X666" s="10"/>
      <c r="Y666" s="10"/>
    </row>
    <row r="667" spans="2:25" x14ac:dyDescent="0.3">
      <c r="B667" s="66" t="str">
        <f>[8]Mides!E658</f>
        <v>Edgar</v>
      </c>
      <c r="C667" s="67" t="str">
        <f>[8]Mides!D658</f>
        <v xml:space="preserve">Acebedo </v>
      </c>
      <c r="D667" s="68" t="str">
        <f>IF([8]Mides!F658=1,"X"," ")</f>
        <v xml:space="preserve"> </v>
      </c>
      <c r="E667" s="68" t="str">
        <f>IF([8]Mides!F658=2,"X"," ")</f>
        <v>X</v>
      </c>
      <c r="F667" s="69" t="str">
        <f>[8]Mides!B658</f>
        <v>menor de edad</v>
      </c>
      <c r="G667" s="68" t="str">
        <f>IF(AND([8]Mides!H658&gt;=1,[8]Mides!H658&lt;=14),"X"," ")</f>
        <v>X</v>
      </c>
      <c r="H667" s="68" t="str">
        <f>IF(AND([8]Mides!H658&gt;=14,[8]Mides!H658&lt;=30),"X"," ")</f>
        <v xml:space="preserve"> </v>
      </c>
      <c r="I667" s="68" t="str">
        <f>IF(AND([8]Mides!H658&gt;=31,[8]Mides!H658&lt;=60),"X","  ")</f>
        <v xml:space="preserve">  </v>
      </c>
      <c r="J667" s="68" t="str">
        <f>IF([8]Mides!H658&gt;60,"X", "  ")</f>
        <v xml:space="preserve">  </v>
      </c>
      <c r="K667" s="70">
        <f>[8]Mides!N658</f>
        <v>0</v>
      </c>
      <c r="L667" s="70">
        <f>[8]Mides!K658</f>
        <v>0</v>
      </c>
      <c r="M667" s="70">
        <f>[8]Mides!L658</f>
        <v>0</v>
      </c>
      <c r="N667" s="70" t="str">
        <f>[8]Mides!M658</f>
        <v>x</v>
      </c>
      <c r="O667" s="70">
        <f t="shared" si="10"/>
        <v>0</v>
      </c>
      <c r="P667" s="70" t="str">
        <f>[8]Mides!R658</f>
        <v>Guatemala</v>
      </c>
      <c r="Q667" s="70" t="str">
        <f>[8]Mides!S658</f>
        <v>Guatemala</v>
      </c>
      <c r="R667" s="10"/>
      <c r="S667" s="10"/>
      <c r="T667" s="10"/>
      <c r="U667" s="10"/>
      <c r="V667" s="10"/>
      <c r="W667" s="10"/>
      <c r="X667" s="10"/>
      <c r="Y667" s="10"/>
    </row>
    <row r="668" spans="2:25" x14ac:dyDescent="0.3">
      <c r="B668" s="66" t="str">
        <f>[8]Mides!E659</f>
        <v>Alejandro</v>
      </c>
      <c r="C668" s="67" t="str">
        <f>[8]Mides!D659</f>
        <v xml:space="preserve">Acebedo </v>
      </c>
      <c r="D668" s="68" t="str">
        <f>IF([8]Mides!F659=1,"X"," ")</f>
        <v>X</v>
      </c>
      <c r="E668" s="68" t="str">
        <f>IF([8]Mides!F659=2,"X"," ")</f>
        <v xml:space="preserve"> </v>
      </c>
      <c r="F668" s="69" t="str">
        <f>[8]Mides!B659</f>
        <v>menor de edad</v>
      </c>
      <c r="G668" s="68" t="str">
        <f>IF(AND([8]Mides!H659&gt;=1,[8]Mides!H659&lt;=14),"X"," ")</f>
        <v xml:space="preserve"> </v>
      </c>
      <c r="H668" s="68" t="str">
        <f>IF(AND([8]Mides!H659&gt;=14,[8]Mides!H659&lt;=30),"X"," ")</f>
        <v>X</v>
      </c>
      <c r="I668" s="68" t="str">
        <f>IF(AND([8]Mides!H659&gt;=31,[8]Mides!H659&lt;=60),"X","  ")</f>
        <v xml:space="preserve">  </v>
      </c>
      <c r="J668" s="68" t="str">
        <f>IF([8]Mides!H659&gt;60,"X", "  ")</f>
        <v xml:space="preserve">  </v>
      </c>
      <c r="K668" s="70">
        <f>[8]Mides!N659</f>
        <v>0</v>
      </c>
      <c r="L668" s="70">
        <f>[8]Mides!K659</f>
        <v>0</v>
      </c>
      <c r="M668" s="70">
        <f>[8]Mides!L659</f>
        <v>0</v>
      </c>
      <c r="N668" s="70" t="str">
        <f>[8]Mides!M659</f>
        <v>x</v>
      </c>
      <c r="O668" s="70">
        <f t="shared" si="10"/>
        <v>0</v>
      </c>
      <c r="P668" s="70" t="str">
        <f>[8]Mides!R659</f>
        <v>Guatemala</v>
      </c>
      <c r="Q668" s="70" t="str">
        <f>[8]Mides!S659</f>
        <v>Guatemala</v>
      </c>
      <c r="R668" s="10"/>
      <c r="S668" s="10"/>
      <c r="T668" s="10"/>
      <c r="U668" s="10"/>
      <c r="V668" s="10"/>
      <c r="W668" s="10"/>
      <c r="X668" s="10"/>
      <c r="Y668" s="10"/>
    </row>
    <row r="669" spans="2:25" x14ac:dyDescent="0.3">
      <c r="B669" s="66" t="str">
        <f>[8]Mides!E660</f>
        <v>Nancy</v>
      </c>
      <c r="C669" s="67" t="str">
        <f>[8]Mides!D660</f>
        <v>Hernandez</v>
      </c>
      <c r="D669" s="68" t="str">
        <f>IF([8]Mides!F660=1,"X"," ")</f>
        <v>X</v>
      </c>
      <c r="E669" s="68" t="str">
        <f>IF([8]Mides!F660=2,"X"," ")</f>
        <v xml:space="preserve"> </v>
      </c>
      <c r="F669" s="69">
        <f>[8]Mides!B660</f>
        <v>1600318260101</v>
      </c>
      <c r="G669" s="68" t="str">
        <f>IF(AND([8]Mides!H660&gt;=1,[8]Mides!H660&lt;=14),"X"," ")</f>
        <v xml:space="preserve"> </v>
      </c>
      <c r="H669" s="68" t="str">
        <f>IF(AND([8]Mides!H660&gt;=14,[8]Mides!H660&lt;=30),"X"," ")</f>
        <v xml:space="preserve"> </v>
      </c>
      <c r="I669" s="68" t="str">
        <f>IF(AND([8]Mides!H660&gt;=31,[8]Mides!H660&lt;=60),"X","  ")</f>
        <v>X</v>
      </c>
      <c r="J669" s="68" t="str">
        <f>IF([8]Mides!H660&gt;60,"X", "  ")</f>
        <v xml:space="preserve">  </v>
      </c>
      <c r="K669" s="70">
        <f>[8]Mides!N660</f>
        <v>0</v>
      </c>
      <c r="L669" s="70">
        <f>[8]Mides!K660</f>
        <v>0</v>
      </c>
      <c r="M669" s="70">
        <f>[8]Mides!L660</f>
        <v>0</v>
      </c>
      <c r="N669" s="70" t="str">
        <f>[8]Mides!M660</f>
        <v>x</v>
      </c>
      <c r="O669" s="70">
        <f t="shared" si="10"/>
        <v>0</v>
      </c>
      <c r="P669" s="70" t="str">
        <f>[8]Mides!R660</f>
        <v>Guatemala</v>
      </c>
      <c r="Q669" s="70" t="str">
        <f>[8]Mides!S660</f>
        <v>Guatemala</v>
      </c>
      <c r="R669" s="10"/>
      <c r="S669" s="10"/>
      <c r="T669" s="10"/>
      <c r="U669" s="10"/>
      <c r="V669" s="10"/>
      <c r="W669" s="10"/>
      <c r="X669" s="10"/>
      <c r="Y669" s="10"/>
    </row>
    <row r="670" spans="2:25" x14ac:dyDescent="0.3">
      <c r="B670" s="66" t="str">
        <f>[8]Mides!E661</f>
        <v>Jaqueline</v>
      </c>
      <c r="C670" s="67" t="str">
        <f>[8]Mides!D661</f>
        <v>Paredes</v>
      </c>
      <c r="D670" s="68" t="str">
        <f>IF([8]Mides!F661=1,"X"," ")</f>
        <v>X</v>
      </c>
      <c r="E670" s="68" t="str">
        <f>IF([8]Mides!F661=2,"X"," ")</f>
        <v xml:space="preserve"> </v>
      </c>
      <c r="F670" s="69" t="str">
        <f>[8]Mides!B661</f>
        <v>menor de edad</v>
      </c>
      <c r="G670" s="68" t="str">
        <f>IF(AND([8]Mides!H661&gt;=1,[8]Mides!H661&lt;=14),"X"," ")</f>
        <v>X</v>
      </c>
      <c r="H670" s="68" t="str">
        <f>IF(AND([8]Mides!H661&gt;=14,[8]Mides!H661&lt;=30),"X"," ")</f>
        <v xml:space="preserve"> </v>
      </c>
      <c r="I670" s="68" t="str">
        <f>IF(AND([8]Mides!H661&gt;=31,[8]Mides!H661&lt;=60),"X","  ")</f>
        <v xml:space="preserve">  </v>
      </c>
      <c r="J670" s="68" t="str">
        <f>IF([8]Mides!H661&gt;60,"X", "  ")</f>
        <v xml:space="preserve">  </v>
      </c>
      <c r="K670" s="70">
        <f>[8]Mides!N661</f>
        <v>0</v>
      </c>
      <c r="L670" s="70">
        <f>[8]Mides!K661</f>
        <v>0</v>
      </c>
      <c r="M670" s="70">
        <f>[8]Mides!L661</f>
        <v>0</v>
      </c>
      <c r="N670" s="70" t="str">
        <f>[8]Mides!M661</f>
        <v>x</v>
      </c>
      <c r="O670" s="70">
        <f t="shared" si="10"/>
        <v>0</v>
      </c>
      <c r="P670" s="70" t="str">
        <f>[8]Mides!R661</f>
        <v>Guatemala</v>
      </c>
      <c r="Q670" s="70" t="str">
        <f>[8]Mides!S661</f>
        <v>Guatemala</v>
      </c>
      <c r="R670" s="10"/>
      <c r="S670" s="10"/>
      <c r="T670" s="10"/>
      <c r="U670" s="10"/>
      <c r="V670" s="10"/>
      <c r="W670" s="10"/>
      <c r="X670" s="10"/>
      <c r="Y670" s="10"/>
    </row>
    <row r="671" spans="2:25" x14ac:dyDescent="0.3">
      <c r="B671" s="66" t="str">
        <f>[8]Mides!E662</f>
        <v>Alejandra</v>
      </c>
      <c r="C671" s="67" t="str">
        <f>[8]Mides!D662</f>
        <v>Paredes</v>
      </c>
      <c r="D671" s="68" t="str">
        <f>IF([8]Mides!F662=1,"X"," ")</f>
        <v>X</v>
      </c>
      <c r="E671" s="68" t="str">
        <f>IF([8]Mides!F662=2,"X"," ")</f>
        <v xml:space="preserve"> </v>
      </c>
      <c r="F671" s="69" t="str">
        <f>[8]Mides!B662</f>
        <v>menor de edad</v>
      </c>
      <c r="G671" s="68" t="str">
        <f>IF(AND([8]Mides!H662&gt;=1,[8]Mides!H662&lt;=14),"X"," ")</f>
        <v>X</v>
      </c>
      <c r="H671" s="68" t="str">
        <f>IF(AND([8]Mides!H662&gt;=14,[8]Mides!H662&lt;=30),"X"," ")</f>
        <v xml:space="preserve"> </v>
      </c>
      <c r="I671" s="68" t="str">
        <f>IF(AND([8]Mides!H662&gt;=31,[8]Mides!H662&lt;=60),"X","  ")</f>
        <v xml:space="preserve">  </v>
      </c>
      <c r="J671" s="68" t="str">
        <f>IF([8]Mides!H662&gt;60,"X", "  ")</f>
        <v xml:space="preserve">  </v>
      </c>
      <c r="K671" s="70">
        <f>[8]Mides!N662</f>
        <v>0</v>
      </c>
      <c r="L671" s="70">
        <f>[8]Mides!K662</f>
        <v>0</v>
      </c>
      <c r="M671" s="70">
        <f>[8]Mides!L662</f>
        <v>0</v>
      </c>
      <c r="N671" s="70" t="str">
        <f>[8]Mides!M662</f>
        <v>x</v>
      </c>
      <c r="O671" s="70">
        <f t="shared" si="10"/>
        <v>0</v>
      </c>
      <c r="P671" s="70" t="str">
        <f>[8]Mides!R662</f>
        <v>Guatemala</v>
      </c>
      <c r="Q671" s="70" t="str">
        <f>[8]Mides!S662</f>
        <v>Guatemala</v>
      </c>
      <c r="R671" s="10"/>
      <c r="S671" s="10"/>
      <c r="T671" s="10"/>
      <c r="U671" s="10"/>
      <c r="V671" s="10"/>
      <c r="W671" s="10"/>
      <c r="X671" s="10"/>
      <c r="Y671" s="10"/>
    </row>
    <row r="672" spans="2:25" x14ac:dyDescent="0.3">
      <c r="B672" s="66" t="str">
        <f>[8]Mides!E663</f>
        <v>Fermin</v>
      </c>
      <c r="C672" s="67" t="str">
        <f>[8]Mides!D663</f>
        <v>Paredes</v>
      </c>
      <c r="D672" s="68" t="str">
        <f>IF([8]Mides!F663=1,"X"," ")</f>
        <v xml:space="preserve"> </v>
      </c>
      <c r="E672" s="68" t="str">
        <f>IF([8]Mides!F663=2,"X"," ")</f>
        <v>X</v>
      </c>
      <c r="F672" s="69" t="str">
        <f>[8]Mides!B663</f>
        <v>menor de edad</v>
      </c>
      <c r="G672" s="68" t="str">
        <f>IF(AND([8]Mides!H663&gt;=1,[8]Mides!H663&lt;=14),"X"," ")</f>
        <v>X</v>
      </c>
      <c r="H672" s="68" t="str">
        <f>IF(AND([8]Mides!H663&gt;=14,[8]Mides!H663&lt;=30),"X"," ")</f>
        <v>X</v>
      </c>
      <c r="I672" s="68" t="str">
        <f>IF(AND([8]Mides!H663&gt;=31,[8]Mides!H663&lt;=60),"X","  ")</f>
        <v xml:space="preserve">  </v>
      </c>
      <c r="J672" s="68" t="str">
        <f>IF([8]Mides!H663&gt;60,"X", "  ")</f>
        <v xml:space="preserve">  </v>
      </c>
      <c r="K672" s="70">
        <f>[8]Mides!N663</f>
        <v>0</v>
      </c>
      <c r="L672" s="70">
        <f>[8]Mides!K663</f>
        <v>0</v>
      </c>
      <c r="M672" s="70">
        <f>[8]Mides!L663</f>
        <v>0</v>
      </c>
      <c r="N672" s="70" t="str">
        <f>[8]Mides!M663</f>
        <v>x</v>
      </c>
      <c r="O672" s="70">
        <f t="shared" si="10"/>
        <v>0</v>
      </c>
      <c r="P672" s="70" t="str">
        <f>[8]Mides!R663</f>
        <v>Guatemala</v>
      </c>
      <c r="Q672" s="70" t="str">
        <f>[8]Mides!S663</f>
        <v>Guatemala</v>
      </c>
      <c r="R672" s="10"/>
      <c r="S672" s="10"/>
      <c r="T672" s="10"/>
      <c r="U672" s="10"/>
      <c r="V672" s="10"/>
      <c r="W672" s="10"/>
      <c r="X672" s="10"/>
      <c r="Y672" s="10"/>
    </row>
    <row r="673" spans="2:25" x14ac:dyDescent="0.3">
      <c r="B673" s="66" t="str">
        <f>[8]Mides!E664</f>
        <v>Keren</v>
      </c>
      <c r="C673" s="67" t="str">
        <f>[8]Mides!D664</f>
        <v>Ortiz</v>
      </c>
      <c r="D673" s="68" t="str">
        <f>IF([8]Mides!F664=1,"X"," ")</f>
        <v>X</v>
      </c>
      <c r="E673" s="68" t="str">
        <f>IF([8]Mides!F664=2,"X"," ")</f>
        <v xml:space="preserve"> </v>
      </c>
      <c r="F673" s="69" t="str">
        <f>[8]Mides!B664</f>
        <v>menor de edad</v>
      </c>
      <c r="G673" s="68" t="str">
        <f>IF(AND([8]Mides!H664&gt;=1,[8]Mides!H664&lt;=14),"X"," ")</f>
        <v>X</v>
      </c>
      <c r="H673" s="68" t="str">
        <f>IF(AND([8]Mides!H664&gt;=14,[8]Mides!H664&lt;=30),"X"," ")</f>
        <v xml:space="preserve"> </v>
      </c>
      <c r="I673" s="68" t="str">
        <f>IF(AND([8]Mides!H664&gt;=31,[8]Mides!H664&lt;=60),"X","  ")</f>
        <v xml:space="preserve">  </v>
      </c>
      <c r="J673" s="68" t="str">
        <f>IF([8]Mides!H664&gt;60,"X", "  ")</f>
        <v xml:space="preserve">  </v>
      </c>
      <c r="K673" s="70">
        <f>[8]Mides!N664</f>
        <v>0</v>
      </c>
      <c r="L673" s="70">
        <f>[8]Mides!K664</f>
        <v>0</v>
      </c>
      <c r="M673" s="70">
        <f>[8]Mides!L664</f>
        <v>0</v>
      </c>
      <c r="N673" s="70" t="str">
        <f>[8]Mides!M664</f>
        <v>x</v>
      </c>
      <c r="O673" s="70">
        <f t="shared" si="10"/>
        <v>0</v>
      </c>
      <c r="P673" s="70" t="str">
        <f>[8]Mides!R664</f>
        <v>Guatemala</v>
      </c>
      <c r="Q673" s="70" t="str">
        <f>[8]Mides!S664</f>
        <v>Guatemala</v>
      </c>
      <c r="R673" s="10"/>
      <c r="S673" s="10"/>
      <c r="T673" s="10"/>
      <c r="U673" s="10"/>
      <c r="V673" s="10"/>
      <c r="W673" s="10"/>
      <c r="X673" s="10"/>
      <c r="Y673" s="10"/>
    </row>
    <row r="674" spans="2:25" x14ac:dyDescent="0.3">
      <c r="B674" s="66" t="str">
        <f>[8]Mides!E665</f>
        <v xml:space="preserve">Steven </v>
      </c>
      <c r="C674" s="67" t="str">
        <f>[8]Mides!D665</f>
        <v>Tay</v>
      </c>
      <c r="D674" s="68" t="str">
        <f>IF([8]Mides!F665=1,"X"," ")</f>
        <v xml:space="preserve"> </v>
      </c>
      <c r="E674" s="68" t="str">
        <f>IF([8]Mides!F665=2,"X"," ")</f>
        <v>X</v>
      </c>
      <c r="F674" s="69" t="str">
        <f>[8]Mides!B665</f>
        <v>menor de edad</v>
      </c>
      <c r="G674" s="68" t="str">
        <f>IF(AND([8]Mides!H665&gt;=1,[8]Mides!H665&lt;=14),"X"," ")</f>
        <v xml:space="preserve"> </v>
      </c>
      <c r="H674" s="68" t="str">
        <f>IF(AND([8]Mides!H665&gt;=14,[8]Mides!H665&lt;=30),"X"," ")</f>
        <v>X</v>
      </c>
      <c r="I674" s="68" t="str">
        <f>IF(AND([8]Mides!H665&gt;=31,[8]Mides!H665&lt;=60),"X","  ")</f>
        <v xml:space="preserve">  </v>
      </c>
      <c r="J674" s="68" t="str">
        <f>IF([8]Mides!H665&gt;60,"X", "  ")</f>
        <v xml:space="preserve">  </v>
      </c>
      <c r="K674" s="70">
        <f>[8]Mides!N665</f>
        <v>0</v>
      </c>
      <c r="L674" s="70">
        <f>[8]Mides!K665</f>
        <v>0</v>
      </c>
      <c r="M674" s="70">
        <f>[8]Mides!L665</f>
        <v>0</v>
      </c>
      <c r="N674" s="70" t="str">
        <f>[8]Mides!M665</f>
        <v>x</v>
      </c>
      <c r="O674" s="70">
        <f t="shared" si="10"/>
        <v>0</v>
      </c>
      <c r="P674" s="70" t="str">
        <f>[8]Mides!R665</f>
        <v>Guatemala</v>
      </c>
      <c r="Q674" s="70" t="str">
        <f>[8]Mides!S665</f>
        <v>Guatemala</v>
      </c>
      <c r="R674" s="10"/>
      <c r="S674" s="10"/>
      <c r="T674" s="10"/>
      <c r="U674" s="10"/>
      <c r="V674" s="10"/>
      <c r="W674" s="10"/>
      <c r="X674" s="10"/>
      <c r="Y674" s="10"/>
    </row>
    <row r="675" spans="2:25" x14ac:dyDescent="0.3">
      <c r="B675" s="66" t="str">
        <f>[8]Mides!E666</f>
        <v>Erika</v>
      </c>
      <c r="C675" s="67" t="str">
        <f>[8]Mides!D666</f>
        <v>Lopez</v>
      </c>
      <c r="D675" s="68" t="str">
        <f>IF([8]Mides!F666=1,"X"," ")</f>
        <v>X</v>
      </c>
      <c r="E675" s="68" t="str">
        <f>IF([8]Mides!F666=2,"X"," ")</f>
        <v xml:space="preserve"> </v>
      </c>
      <c r="F675" s="69">
        <f>[8]Mides!B666</f>
        <v>224004400101</v>
      </c>
      <c r="G675" s="68" t="str">
        <f>IF(AND([8]Mides!H666&gt;=1,[8]Mides!H666&lt;=14),"X"," ")</f>
        <v xml:space="preserve"> </v>
      </c>
      <c r="H675" s="68" t="str">
        <f>IF(AND([8]Mides!H666&gt;=14,[8]Mides!H666&lt;=30),"X"," ")</f>
        <v>X</v>
      </c>
      <c r="I675" s="68" t="str">
        <f>IF(AND([8]Mides!H666&gt;=31,[8]Mides!H666&lt;=60),"X","  ")</f>
        <v xml:space="preserve">  </v>
      </c>
      <c r="J675" s="68" t="str">
        <f>IF([8]Mides!H666&gt;60,"X", "  ")</f>
        <v xml:space="preserve">  </v>
      </c>
      <c r="K675" s="70">
        <f>[8]Mides!N666</f>
        <v>0</v>
      </c>
      <c r="L675" s="70">
        <f>[8]Mides!K666</f>
        <v>0</v>
      </c>
      <c r="M675" s="70">
        <f>[8]Mides!L666</f>
        <v>0</v>
      </c>
      <c r="N675" s="70" t="str">
        <f>[8]Mides!M666</f>
        <v>x</v>
      </c>
      <c r="O675" s="70">
        <f t="shared" si="10"/>
        <v>0</v>
      </c>
      <c r="P675" s="70" t="str">
        <f>[8]Mides!R666</f>
        <v>Guatemala</v>
      </c>
      <c r="Q675" s="70" t="str">
        <f>[8]Mides!S666</f>
        <v>Guatemala</v>
      </c>
      <c r="R675" s="10"/>
      <c r="S675" s="10"/>
      <c r="T675" s="10"/>
      <c r="U675" s="10"/>
      <c r="V675" s="10"/>
      <c r="W675" s="10"/>
      <c r="X675" s="10"/>
      <c r="Y675" s="10"/>
    </row>
    <row r="676" spans="2:25" x14ac:dyDescent="0.3">
      <c r="B676" s="66" t="str">
        <f>[8]Mides!E667</f>
        <v>Alex</v>
      </c>
      <c r="C676" s="67" t="str">
        <f>[8]Mides!D667</f>
        <v>López</v>
      </c>
      <c r="D676" s="68" t="str">
        <f>IF([8]Mides!F667=1,"X"," ")</f>
        <v xml:space="preserve"> </v>
      </c>
      <c r="E676" s="68" t="str">
        <f>IF([8]Mides!F667=2,"X"," ")</f>
        <v>X</v>
      </c>
      <c r="F676" s="69" t="str">
        <f>[8]Mides!B667</f>
        <v>Menor de e dad</v>
      </c>
      <c r="G676" s="68" t="str">
        <f>IF(AND([8]Mides!H667&gt;=1,[8]Mides!H667&lt;=14),"X"," ")</f>
        <v>X</v>
      </c>
      <c r="H676" s="68" t="str">
        <f>IF(AND([8]Mides!H667&gt;=14,[8]Mides!H667&lt;=30),"X"," ")</f>
        <v xml:space="preserve"> </v>
      </c>
      <c r="I676" s="68" t="str">
        <f>IF(AND([8]Mides!H667&gt;=31,[8]Mides!H667&lt;=60),"X","  ")</f>
        <v xml:space="preserve">  </v>
      </c>
      <c r="J676" s="68" t="str">
        <f>IF([8]Mides!H667&gt;60,"X", "  ")</f>
        <v xml:space="preserve">  </v>
      </c>
      <c r="K676" s="70">
        <f>[8]Mides!N667</f>
        <v>0</v>
      </c>
      <c r="L676" s="70">
        <f>[8]Mides!K667</f>
        <v>0</v>
      </c>
      <c r="M676" s="70">
        <f>[8]Mides!L667</f>
        <v>0</v>
      </c>
      <c r="N676" s="70" t="str">
        <f>[8]Mides!M667</f>
        <v>x</v>
      </c>
      <c r="O676" s="70">
        <f t="shared" si="10"/>
        <v>0</v>
      </c>
      <c r="P676" s="70" t="str">
        <f>[8]Mides!R667</f>
        <v>Guatemala</v>
      </c>
      <c r="Q676" s="70" t="str">
        <f>[8]Mides!S667</f>
        <v>Guatemala</v>
      </c>
      <c r="R676" s="10"/>
      <c r="S676" s="10"/>
      <c r="T676" s="10"/>
      <c r="U676" s="10"/>
      <c r="V676" s="10"/>
      <c r="W676" s="10"/>
      <c r="X676" s="10"/>
      <c r="Y676" s="10"/>
    </row>
    <row r="677" spans="2:25" x14ac:dyDescent="0.3">
      <c r="B677" s="66" t="str">
        <f>[8]Mides!E668</f>
        <v>Sandy</v>
      </c>
      <c r="C677" s="67" t="str">
        <f>[8]Mides!D668</f>
        <v>López</v>
      </c>
      <c r="D677" s="68" t="str">
        <f>IF([8]Mides!F668=1,"X"," ")</f>
        <v>X</v>
      </c>
      <c r="E677" s="68" t="str">
        <f>IF([8]Mides!F668=2,"X"," ")</f>
        <v xml:space="preserve"> </v>
      </c>
      <c r="F677" s="69" t="str">
        <f>[8]Mides!B668</f>
        <v xml:space="preserve">Menor de edad </v>
      </c>
      <c r="G677" s="68" t="str">
        <f>IF(AND([8]Mides!H668&gt;=1,[8]Mides!H668&lt;=14),"X"," ")</f>
        <v>X</v>
      </c>
      <c r="H677" s="68" t="str">
        <f>IF(AND([8]Mides!H668&gt;=14,[8]Mides!H668&lt;=30),"X"," ")</f>
        <v xml:space="preserve"> </v>
      </c>
      <c r="I677" s="68" t="str">
        <f>IF(AND([8]Mides!H668&gt;=31,[8]Mides!H668&lt;=60),"X","  ")</f>
        <v xml:space="preserve">  </v>
      </c>
      <c r="J677" s="68" t="str">
        <f>IF([8]Mides!H668&gt;60,"X", "  ")</f>
        <v xml:space="preserve">  </v>
      </c>
      <c r="K677" s="70">
        <f>[8]Mides!N668</f>
        <v>0</v>
      </c>
      <c r="L677" s="70">
        <f>[8]Mides!K668</f>
        <v>0</v>
      </c>
      <c r="M677" s="70">
        <f>[8]Mides!L668</f>
        <v>0</v>
      </c>
      <c r="N677" s="70" t="str">
        <f>[8]Mides!M668</f>
        <v>x</v>
      </c>
      <c r="O677" s="70">
        <f t="shared" si="10"/>
        <v>0</v>
      </c>
      <c r="P677" s="70" t="str">
        <f>[8]Mides!R668</f>
        <v>Guatemala</v>
      </c>
      <c r="Q677" s="70" t="str">
        <f>[8]Mides!S668</f>
        <v>Guatemala</v>
      </c>
      <c r="R677" s="10"/>
      <c r="S677" s="10"/>
      <c r="T677" s="10"/>
      <c r="U677" s="10"/>
      <c r="V677" s="10"/>
      <c r="W677" s="10"/>
      <c r="X677" s="10"/>
      <c r="Y677" s="10"/>
    </row>
    <row r="678" spans="2:25" x14ac:dyDescent="0.3">
      <c r="B678" s="66" t="str">
        <f>[8]Mides!E669</f>
        <v>Brenda</v>
      </c>
      <c r="C678" s="67" t="str">
        <f>[8]Mides!D669</f>
        <v>Rodriguez</v>
      </c>
      <c r="D678" s="68" t="str">
        <f>IF([8]Mides!F669=1,"X"," ")</f>
        <v>X</v>
      </c>
      <c r="E678" s="68" t="str">
        <f>IF([8]Mides!F669=2,"X"," ")</f>
        <v xml:space="preserve"> </v>
      </c>
      <c r="F678" s="69" t="str">
        <f>[8]Mides!B669</f>
        <v>menor de edad</v>
      </c>
      <c r="G678" s="68" t="str">
        <f>IF(AND([8]Mides!H669&gt;=1,[8]Mides!H669&lt;=14),"X"," ")</f>
        <v>X</v>
      </c>
      <c r="H678" s="68" t="str">
        <f>IF(AND([8]Mides!H669&gt;=14,[8]Mides!H669&lt;=30),"X"," ")</f>
        <v xml:space="preserve"> </v>
      </c>
      <c r="I678" s="68" t="str">
        <f>IF(AND([8]Mides!H669&gt;=31,[8]Mides!H669&lt;=60),"X","  ")</f>
        <v xml:space="preserve">  </v>
      </c>
      <c r="J678" s="68" t="str">
        <f>IF([8]Mides!H669&gt;60,"X", "  ")</f>
        <v xml:space="preserve">  </v>
      </c>
      <c r="K678" s="70">
        <f>[8]Mides!N669</f>
        <v>0</v>
      </c>
      <c r="L678" s="70">
        <f>[8]Mides!K669</f>
        <v>0</v>
      </c>
      <c r="M678" s="70">
        <f>[8]Mides!L669</f>
        <v>0</v>
      </c>
      <c r="N678" s="70" t="str">
        <f>[8]Mides!M669</f>
        <v>x</v>
      </c>
      <c r="O678" s="70">
        <f t="shared" si="10"/>
        <v>0</v>
      </c>
      <c r="P678" s="70" t="str">
        <f>[8]Mides!R669</f>
        <v>Guatemala</v>
      </c>
      <c r="Q678" s="70" t="str">
        <f>[8]Mides!S669</f>
        <v>Guatemala</v>
      </c>
      <c r="R678" s="10"/>
      <c r="S678" s="10"/>
      <c r="T678" s="10"/>
      <c r="U678" s="10"/>
      <c r="V678" s="10"/>
      <c r="W678" s="10"/>
      <c r="X678" s="10"/>
      <c r="Y678" s="10"/>
    </row>
    <row r="679" spans="2:25" x14ac:dyDescent="0.3">
      <c r="B679" s="66" t="str">
        <f>[8]Mides!E670</f>
        <v>Lara</v>
      </c>
      <c r="C679" s="67" t="str">
        <f>[8]Mides!D670</f>
        <v>Estrada</v>
      </c>
      <c r="D679" s="68" t="str">
        <f>IF([8]Mides!F670=1,"X"," ")</f>
        <v>X</v>
      </c>
      <c r="E679" s="68" t="str">
        <f>IF([8]Mides!F670=2,"X"," ")</f>
        <v xml:space="preserve"> </v>
      </c>
      <c r="F679" s="69" t="str">
        <f>[8]Mides!B670</f>
        <v>menor de edad</v>
      </c>
      <c r="G679" s="68" t="str">
        <f>IF(AND([8]Mides!H670&gt;=1,[8]Mides!H670&lt;=14),"X"," ")</f>
        <v>X</v>
      </c>
      <c r="H679" s="68" t="str">
        <f>IF(AND([8]Mides!H670&gt;=14,[8]Mides!H670&lt;=30),"X"," ")</f>
        <v xml:space="preserve"> </v>
      </c>
      <c r="I679" s="68" t="str">
        <f>IF(AND([8]Mides!H670&gt;=31,[8]Mides!H670&lt;=60),"X","  ")</f>
        <v xml:space="preserve">  </v>
      </c>
      <c r="J679" s="68" t="str">
        <f>IF([8]Mides!H670&gt;60,"X", "  ")</f>
        <v xml:space="preserve">  </v>
      </c>
      <c r="K679" s="70">
        <f>[8]Mides!N670</f>
        <v>0</v>
      </c>
      <c r="L679" s="70">
        <f>[8]Mides!K670</f>
        <v>0</v>
      </c>
      <c r="M679" s="70">
        <f>[8]Mides!L670</f>
        <v>0</v>
      </c>
      <c r="N679" s="70" t="str">
        <f>[8]Mides!M670</f>
        <v>x</v>
      </c>
      <c r="O679" s="70">
        <f t="shared" si="10"/>
        <v>0</v>
      </c>
      <c r="P679" s="70" t="str">
        <f>[8]Mides!R670</f>
        <v>Guatemala</v>
      </c>
      <c r="Q679" s="70" t="str">
        <f>[8]Mides!S670</f>
        <v>Guatemala</v>
      </c>
      <c r="R679" s="10"/>
      <c r="S679" s="10"/>
      <c r="T679" s="10"/>
      <c r="U679" s="10"/>
      <c r="V679" s="10"/>
      <c r="W679" s="10"/>
      <c r="X679" s="10"/>
      <c r="Y679" s="10"/>
    </row>
    <row r="680" spans="2:25" x14ac:dyDescent="0.3">
      <c r="B680" s="66" t="str">
        <f>[8]Mides!E671</f>
        <v>Estefany</v>
      </c>
      <c r="C680" s="67" t="str">
        <f>[8]Mides!D671</f>
        <v xml:space="preserve">Perez </v>
      </c>
      <c r="D680" s="68" t="str">
        <f>IF([8]Mides!F671=1,"X"," ")</f>
        <v>X</v>
      </c>
      <c r="E680" s="68" t="str">
        <f>IF([8]Mides!F671=2,"X"," ")</f>
        <v xml:space="preserve"> </v>
      </c>
      <c r="F680" s="69" t="str">
        <f>[8]Mides!B671</f>
        <v xml:space="preserve">menor de edad </v>
      </c>
      <c r="G680" s="68" t="str">
        <f>IF(AND([8]Mides!H671&gt;=1,[8]Mides!H671&lt;=14),"X"," ")</f>
        <v>X</v>
      </c>
      <c r="H680" s="68" t="str">
        <f>IF(AND([8]Mides!H671&gt;=14,[8]Mides!H671&lt;=30),"X"," ")</f>
        <v xml:space="preserve"> </v>
      </c>
      <c r="I680" s="68" t="str">
        <f>IF(AND([8]Mides!H671&gt;=31,[8]Mides!H671&lt;=60),"X","  ")</f>
        <v xml:space="preserve">  </v>
      </c>
      <c r="J680" s="68" t="str">
        <f>IF([8]Mides!H671&gt;60,"X", "  ")</f>
        <v xml:space="preserve">  </v>
      </c>
      <c r="K680" s="70">
        <f>[8]Mides!N671</f>
        <v>0</v>
      </c>
      <c r="L680" s="70">
        <f>[8]Mides!K671</f>
        <v>0</v>
      </c>
      <c r="M680" s="70">
        <f>[8]Mides!L671</f>
        <v>0</v>
      </c>
      <c r="N680" s="70" t="str">
        <f>[8]Mides!M671</f>
        <v>x</v>
      </c>
      <c r="O680" s="70">
        <f t="shared" si="10"/>
        <v>0</v>
      </c>
      <c r="P680" s="70" t="str">
        <f>[8]Mides!R671</f>
        <v>Guatemala</v>
      </c>
      <c r="Q680" s="70" t="str">
        <f>[8]Mides!S671</f>
        <v>Guatemala</v>
      </c>
      <c r="R680" s="10"/>
      <c r="S680" s="10"/>
      <c r="T680" s="10"/>
      <c r="U680" s="10"/>
      <c r="V680" s="10"/>
      <c r="W680" s="10"/>
      <c r="X680" s="10"/>
      <c r="Y680" s="10"/>
    </row>
    <row r="681" spans="2:25" x14ac:dyDescent="0.3">
      <c r="B681" s="66" t="str">
        <f>[8]Mides!E672</f>
        <v>Jeferson</v>
      </c>
      <c r="C681" s="67" t="str">
        <f>[8]Mides!D672</f>
        <v>Perez</v>
      </c>
      <c r="D681" s="68" t="str">
        <f>IF([8]Mides!F672=1,"X"," ")</f>
        <v xml:space="preserve"> </v>
      </c>
      <c r="E681" s="68" t="str">
        <f>IF([8]Mides!F672=2,"X"," ")</f>
        <v>X</v>
      </c>
      <c r="F681" s="69" t="str">
        <f>[8]Mides!B672</f>
        <v>menor de edad</v>
      </c>
      <c r="G681" s="68" t="str">
        <f>IF(AND([8]Mides!H672&gt;=1,[8]Mides!H672&lt;=14),"X"," ")</f>
        <v>X</v>
      </c>
      <c r="H681" s="68" t="str">
        <f>IF(AND([8]Mides!H672&gt;=14,[8]Mides!H672&lt;=30),"X"," ")</f>
        <v xml:space="preserve"> </v>
      </c>
      <c r="I681" s="68" t="str">
        <f>IF(AND([8]Mides!H672&gt;=31,[8]Mides!H672&lt;=60),"X","  ")</f>
        <v xml:space="preserve">  </v>
      </c>
      <c r="J681" s="68" t="str">
        <f>IF([8]Mides!H672&gt;60,"X", "  ")</f>
        <v xml:space="preserve">  </v>
      </c>
      <c r="K681" s="70">
        <f>[8]Mides!N672</f>
        <v>0</v>
      </c>
      <c r="L681" s="70">
        <f>[8]Mides!K672</f>
        <v>0</v>
      </c>
      <c r="M681" s="70">
        <f>[8]Mides!L672</f>
        <v>0</v>
      </c>
      <c r="N681" s="70" t="str">
        <f>[8]Mides!M672</f>
        <v>x</v>
      </c>
      <c r="O681" s="70">
        <f t="shared" si="10"/>
        <v>0</v>
      </c>
      <c r="P681" s="70" t="str">
        <f>[8]Mides!R672</f>
        <v>Guatemala</v>
      </c>
      <c r="Q681" s="70" t="str">
        <f>[8]Mides!S672</f>
        <v>Guatemala</v>
      </c>
      <c r="R681" s="10"/>
      <c r="S681" s="10"/>
      <c r="T681" s="10"/>
      <c r="U681" s="10"/>
      <c r="V681" s="10"/>
      <c r="W681" s="10"/>
      <c r="X681" s="10"/>
      <c r="Y681" s="10"/>
    </row>
    <row r="682" spans="2:25" x14ac:dyDescent="0.3">
      <c r="B682" s="66" t="str">
        <f>[8]Mides!E673</f>
        <v>Joseph</v>
      </c>
      <c r="C682" s="67" t="str">
        <f>[8]Mides!D673</f>
        <v>Hernandez</v>
      </c>
      <c r="D682" s="68" t="str">
        <f>IF([8]Mides!F673=1,"X"," ")</f>
        <v xml:space="preserve"> </v>
      </c>
      <c r="E682" s="68" t="str">
        <f>IF([8]Mides!F673=2,"X"," ")</f>
        <v>X</v>
      </c>
      <c r="F682" s="69" t="str">
        <f>[8]Mides!B673</f>
        <v>menor de edad</v>
      </c>
      <c r="G682" s="68" t="str">
        <f>IF(AND([8]Mides!H673&gt;=1,[8]Mides!H673&lt;=14),"X"," ")</f>
        <v>X</v>
      </c>
      <c r="H682" s="68" t="str">
        <f>IF(AND([8]Mides!H673&gt;=14,[8]Mides!H673&lt;=30),"X"," ")</f>
        <v xml:space="preserve"> </v>
      </c>
      <c r="I682" s="68" t="str">
        <f>IF(AND([8]Mides!H673&gt;=31,[8]Mides!H673&lt;=60),"X","  ")</f>
        <v xml:space="preserve">  </v>
      </c>
      <c r="J682" s="68" t="str">
        <f>IF([8]Mides!H673&gt;60,"X", "  ")</f>
        <v xml:space="preserve">  </v>
      </c>
      <c r="K682" s="70">
        <f>[8]Mides!N673</f>
        <v>0</v>
      </c>
      <c r="L682" s="70">
        <f>[8]Mides!K673</f>
        <v>0</v>
      </c>
      <c r="M682" s="70">
        <f>[8]Mides!L673</f>
        <v>0</v>
      </c>
      <c r="N682" s="70" t="str">
        <f>[8]Mides!M673</f>
        <v>x</v>
      </c>
      <c r="O682" s="70">
        <f t="shared" si="10"/>
        <v>0</v>
      </c>
      <c r="P682" s="70" t="str">
        <f>[8]Mides!R673</f>
        <v>Guatemala</v>
      </c>
      <c r="Q682" s="70" t="str">
        <f>[8]Mides!S673</f>
        <v>Guatemala</v>
      </c>
      <c r="R682" s="10"/>
      <c r="S682" s="10"/>
      <c r="T682" s="10"/>
      <c r="U682" s="10"/>
      <c r="V682" s="10"/>
      <c r="W682" s="10"/>
      <c r="X682" s="10"/>
      <c r="Y682" s="10"/>
    </row>
    <row r="683" spans="2:25" x14ac:dyDescent="0.3">
      <c r="B683" s="66" t="str">
        <f>[8]Mides!E674</f>
        <v>Katerine</v>
      </c>
      <c r="C683" s="67" t="str">
        <f>[8]Mides!D674</f>
        <v>Hernandez</v>
      </c>
      <c r="D683" s="68" t="str">
        <f>IF([8]Mides!F674=1,"X"," ")</f>
        <v>X</v>
      </c>
      <c r="E683" s="68" t="str">
        <f>IF([8]Mides!F674=2,"X"," ")</f>
        <v xml:space="preserve"> </v>
      </c>
      <c r="F683" s="69" t="str">
        <f>[8]Mides!B674</f>
        <v>menor de edad</v>
      </c>
      <c r="G683" s="68" t="str">
        <f>IF(AND([8]Mides!H674&gt;=1,[8]Mides!H674&lt;=14),"X"," ")</f>
        <v>X</v>
      </c>
      <c r="H683" s="68" t="str">
        <f>IF(AND([8]Mides!H674&gt;=14,[8]Mides!H674&lt;=30),"X"," ")</f>
        <v xml:space="preserve"> </v>
      </c>
      <c r="I683" s="68" t="str">
        <f>IF(AND([8]Mides!H674&gt;=31,[8]Mides!H674&lt;=60),"X","  ")</f>
        <v xml:space="preserve">  </v>
      </c>
      <c r="J683" s="68" t="str">
        <f>IF([8]Mides!H674&gt;60,"X", "  ")</f>
        <v xml:space="preserve">  </v>
      </c>
      <c r="K683" s="70">
        <f>[8]Mides!N674</f>
        <v>0</v>
      </c>
      <c r="L683" s="70">
        <f>[8]Mides!K674</f>
        <v>0</v>
      </c>
      <c r="M683" s="70">
        <f>[8]Mides!L674</f>
        <v>0</v>
      </c>
      <c r="N683" s="70" t="str">
        <f>[8]Mides!M674</f>
        <v>x</v>
      </c>
      <c r="O683" s="70">
        <f t="shared" si="10"/>
        <v>0</v>
      </c>
      <c r="P683" s="70" t="str">
        <f>[8]Mides!R674</f>
        <v>Guatemala</v>
      </c>
      <c r="Q683" s="70" t="str">
        <f>[8]Mides!S674</f>
        <v>Guatemala</v>
      </c>
      <c r="R683" s="10"/>
      <c r="S683" s="10"/>
      <c r="T683" s="10"/>
      <c r="U683" s="10"/>
      <c r="V683" s="10"/>
      <c r="W683" s="10"/>
      <c r="X683" s="10"/>
      <c r="Y683" s="10"/>
    </row>
    <row r="684" spans="2:25" x14ac:dyDescent="0.3">
      <c r="B684" s="66" t="str">
        <f>[8]Mides!E675</f>
        <v>Jose</v>
      </c>
      <c r="C684" s="67" t="str">
        <f>[8]Mides!D675</f>
        <v>Perez</v>
      </c>
      <c r="D684" s="68" t="str">
        <f>IF([8]Mides!F675=1,"X"," ")</f>
        <v xml:space="preserve"> </v>
      </c>
      <c r="E684" s="68" t="str">
        <f>IF([8]Mides!F675=2,"X"," ")</f>
        <v>X</v>
      </c>
      <c r="F684" s="69" t="str">
        <f>[8]Mides!B675</f>
        <v>menor de edad</v>
      </c>
      <c r="G684" s="68" t="str">
        <f>IF(AND([8]Mides!H675&gt;=1,[8]Mides!H675&lt;=14),"X"," ")</f>
        <v>X</v>
      </c>
      <c r="H684" s="68" t="str">
        <f>IF(AND([8]Mides!H675&gt;=14,[8]Mides!H675&lt;=30),"X"," ")</f>
        <v xml:space="preserve"> </v>
      </c>
      <c r="I684" s="68" t="str">
        <f>IF(AND([8]Mides!H675&gt;=31,[8]Mides!H675&lt;=60),"X","  ")</f>
        <v xml:space="preserve">  </v>
      </c>
      <c r="J684" s="68" t="str">
        <f>IF([8]Mides!H675&gt;60,"X", "  ")</f>
        <v xml:space="preserve">  </v>
      </c>
      <c r="K684" s="70">
        <f>[8]Mides!N675</f>
        <v>0</v>
      </c>
      <c r="L684" s="70">
        <f>[8]Mides!K675</f>
        <v>0</v>
      </c>
      <c r="M684" s="70">
        <f>[8]Mides!L675</f>
        <v>0</v>
      </c>
      <c r="N684" s="70" t="str">
        <f>[8]Mides!M675</f>
        <v>x</v>
      </c>
      <c r="O684" s="70">
        <f t="shared" si="10"/>
        <v>0</v>
      </c>
      <c r="P684" s="70" t="str">
        <f>[8]Mides!R675</f>
        <v>Guatemala</v>
      </c>
      <c r="Q684" s="70" t="str">
        <f>[8]Mides!S675</f>
        <v>Guatemala</v>
      </c>
      <c r="R684" s="10"/>
      <c r="S684" s="10"/>
      <c r="T684" s="10"/>
      <c r="U684" s="10"/>
      <c r="V684" s="10"/>
      <c r="W684" s="10"/>
      <c r="X684" s="10"/>
      <c r="Y684" s="10"/>
    </row>
    <row r="685" spans="2:25" x14ac:dyDescent="0.3">
      <c r="B685" s="66" t="str">
        <f>[8]Mides!E676</f>
        <v>Nataly</v>
      </c>
      <c r="C685" s="67" t="str">
        <f>[8]Mides!D676</f>
        <v>Selkin</v>
      </c>
      <c r="D685" s="68" t="str">
        <f>IF([8]Mides!F676=1,"X"," ")</f>
        <v>X</v>
      </c>
      <c r="E685" s="68" t="str">
        <f>IF([8]Mides!F676=2,"X"," ")</f>
        <v xml:space="preserve"> </v>
      </c>
      <c r="F685" s="69" t="str">
        <f>[8]Mides!B676</f>
        <v>menor de edad</v>
      </c>
      <c r="G685" s="68" t="str">
        <f>IF(AND([8]Mides!H676&gt;=1,[8]Mides!H676&lt;=14),"X"," ")</f>
        <v>X</v>
      </c>
      <c r="H685" s="68" t="str">
        <f>IF(AND([8]Mides!H676&gt;=14,[8]Mides!H676&lt;=30),"X"," ")</f>
        <v xml:space="preserve"> </v>
      </c>
      <c r="I685" s="68" t="str">
        <f>IF(AND([8]Mides!H676&gt;=31,[8]Mides!H676&lt;=60),"X","  ")</f>
        <v xml:space="preserve">  </v>
      </c>
      <c r="J685" s="68" t="str">
        <f>IF([8]Mides!H676&gt;60,"X", "  ")</f>
        <v xml:space="preserve">  </v>
      </c>
      <c r="K685" s="70">
        <f>[8]Mides!N676</f>
        <v>0</v>
      </c>
      <c r="L685" s="70">
        <f>[8]Mides!K676</f>
        <v>0</v>
      </c>
      <c r="M685" s="70">
        <f>[8]Mides!L676</f>
        <v>0</v>
      </c>
      <c r="N685" s="70" t="str">
        <f>[8]Mides!M676</f>
        <v>x</v>
      </c>
      <c r="O685" s="70">
        <f t="shared" si="10"/>
        <v>0</v>
      </c>
      <c r="P685" s="70" t="str">
        <f>[8]Mides!R676</f>
        <v>Guatemala</v>
      </c>
      <c r="Q685" s="70" t="str">
        <f>[8]Mides!S676</f>
        <v>Guatemala</v>
      </c>
      <c r="R685" s="10"/>
      <c r="S685" s="10"/>
      <c r="T685" s="10"/>
      <c r="U685" s="10"/>
      <c r="V685" s="10"/>
      <c r="W685" s="10"/>
      <c r="X685" s="10"/>
      <c r="Y685" s="10"/>
    </row>
    <row r="686" spans="2:25" x14ac:dyDescent="0.3">
      <c r="B686" s="66" t="str">
        <f>[8]Mides!E677</f>
        <v>Oscar</v>
      </c>
      <c r="C686" s="67" t="str">
        <f>[8]Mides!D677</f>
        <v>Sanchez</v>
      </c>
      <c r="D686" s="68" t="str">
        <f>IF([8]Mides!F677=1,"X"," ")</f>
        <v xml:space="preserve"> </v>
      </c>
      <c r="E686" s="68" t="str">
        <f>IF([8]Mides!F677=2,"X"," ")</f>
        <v>X</v>
      </c>
      <c r="F686" s="69" t="str">
        <f>[8]Mides!B677</f>
        <v>menor de edad</v>
      </c>
      <c r="G686" s="68" t="str">
        <f>IF(AND([8]Mides!H677&gt;=1,[8]Mides!H677&lt;=14),"X"," ")</f>
        <v>X</v>
      </c>
      <c r="H686" s="68" t="str">
        <f>IF(AND([8]Mides!H677&gt;=14,[8]Mides!H677&lt;=30),"X"," ")</f>
        <v xml:space="preserve"> </v>
      </c>
      <c r="I686" s="68" t="str">
        <f>IF(AND([8]Mides!H677&gt;=31,[8]Mides!H677&lt;=60),"X","  ")</f>
        <v xml:space="preserve">  </v>
      </c>
      <c r="J686" s="68" t="str">
        <f>IF([8]Mides!H677&gt;60,"X", "  ")</f>
        <v xml:space="preserve">  </v>
      </c>
      <c r="K686" s="70">
        <f>[8]Mides!N677</f>
        <v>0</v>
      </c>
      <c r="L686" s="70">
        <f>[8]Mides!K677</f>
        <v>0</v>
      </c>
      <c r="M686" s="70">
        <f>[8]Mides!L677</f>
        <v>0</v>
      </c>
      <c r="N686" s="70" t="str">
        <f>[8]Mides!M677</f>
        <v>x</v>
      </c>
      <c r="O686" s="70">
        <f t="shared" si="10"/>
        <v>0</v>
      </c>
      <c r="P686" s="70" t="str">
        <f>[8]Mides!R677</f>
        <v>Guatemala</v>
      </c>
      <c r="Q686" s="70" t="str">
        <f>[8]Mides!S677</f>
        <v>Guatemala</v>
      </c>
      <c r="R686" s="10"/>
      <c r="S686" s="10"/>
      <c r="T686" s="10"/>
      <c r="U686" s="10"/>
      <c r="V686" s="10"/>
      <c r="W686" s="10"/>
      <c r="X686" s="10"/>
      <c r="Y686" s="10"/>
    </row>
    <row r="687" spans="2:25" x14ac:dyDescent="0.3">
      <c r="B687" s="66" t="str">
        <f>[8]Mides!E678</f>
        <v>Franklin</v>
      </c>
      <c r="C687" s="67" t="str">
        <f>[8]Mides!D678</f>
        <v>Zeyala</v>
      </c>
      <c r="D687" s="68" t="str">
        <f>IF([8]Mides!F678=1,"X"," ")</f>
        <v xml:space="preserve"> </v>
      </c>
      <c r="E687" s="68" t="str">
        <f>IF([8]Mides!F678=2,"X"," ")</f>
        <v>X</v>
      </c>
      <c r="F687" s="69">
        <f>[8]Mides!B678</f>
        <v>3065911700513</v>
      </c>
      <c r="G687" s="68" t="str">
        <f>IF(AND([8]Mides!H678&gt;=1,[8]Mides!H678&lt;=14),"X"," ")</f>
        <v xml:space="preserve"> </v>
      </c>
      <c r="H687" s="68" t="str">
        <f>IF(AND([8]Mides!H678&gt;=14,[8]Mides!H678&lt;=30),"X"," ")</f>
        <v>X</v>
      </c>
      <c r="I687" s="68" t="str">
        <f>IF(AND([8]Mides!H678&gt;=31,[8]Mides!H678&lt;=60),"X","  ")</f>
        <v xml:space="preserve">  </v>
      </c>
      <c r="J687" s="68" t="str">
        <f>IF([8]Mides!H678&gt;60,"X", "  ")</f>
        <v xml:space="preserve">  </v>
      </c>
      <c r="K687" s="70">
        <f>[8]Mides!N678</f>
        <v>0</v>
      </c>
      <c r="L687" s="70">
        <f>[8]Mides!K678</f>
        <v>0</v>
      </c>
      <c r="M687" s="70">
        <f>[8]Mides!L678</f>
        <v>0</v>
      </c>
      <c r="N687" s="70" t="str">
        <f>[8]Mides!M678</f>
        <v>x</v>
      </c>
      <c r="O687" s="70">
        <f t="shared" si="10"/>
        <v>0</v>
      </c>
      <c r="P687" s="70" t="str">
        <f>[8]Mides!R678</f>
        <v>Guatemala</v>
      </c>
      <c r="Q687" s="70" t="str">
        <f>[8]Mides!S678</f>
        <v>Guatemala</v>
      </c>
      <c r="R687" s="10"/>
      <c r="S687" s="10"/>
      <c r="T687" s="10"/>
      <c r="U687" s="10"/>
      <c r="V687" s="10"/>
      <c r="W687" s="10"/>
      <c r="X687" s="10"/>
      <c r="Y687" s="10"/>
    </row>
    <row r="688" spans="2:25" x14ac:dyDescent="0.3">
      <c r="B688" s="66" t="str">
        <f>[8]Mides!E679</f>
        <v xml:space="preserve">Bryan </v>
      </c>
      <c r="C688" s="67" t="str">
        <f>[8]Mides!D679</f>
        <v>Escobar</v>
      </c>
      <c r="D688" s="68" t="str">
        <f>IF([8]Mides!F679=1,"X"," ")</f>
        <v xml:space="preserve"> </v>
      </c>
      <c r="E688" s="68" t="str">
        <f>IF([8]Mides!F679=2,"X"," ")</f>
        <v>X</v>
      </c>
      <c r="F688" s="69" t="str">
        <f>[8]Mides!B679</f>
        <v>menor de edad</v>
      </c>
      <c r="G688" s="68" t="str">
        <f>IF(AND([8]Mides!H679&gt;=1,[8]Mides!H679&lt;=14),"X"," ")</f>
        <v xml:space="preserve"> </v>
      </c>
      <c r="H688" s="68" t="str">
        <f>IF(AND([8]Mides!H679&gt;=14,[8]Mides!H679&lt;=30),"X"," ")</f>
        <v>X</v>
      </c>
      <c r="I688" s="68" t="str">
        <f>IF(AND([8]Mides!H679&gt;=31,[8]Mides!H679&lt;=60),"X","  ")</f>
        <v xml:space="preserve">  </v>
      </c>
      <c r="J688" s="68" t="str">
        <f>IF([8]Mides!H679&gt;60,"X", "  ")</f>
        <v xml:space="preserve">  </v>
      </c>
      <c r="K688" s="70">
        <f>[8]Mides!N679</f>
        <v>0</v>
      </c>
      <c r="L688" s="70">
        <f>[8]Mides!K679</f>
        <v>0</v>
      </c>
      <c r="M688" s="70">
        <f>[8]Mides!L679</f>
        <v>0</v>
      </c>
      <c r="N688" s="70" t="str">
        <f>[8]Mides!M679</f>
        <v>x</v>
      </c>
      <c r="O688" s="70">
        <f t="shared" si="10"/>
        <v>0</v>
      </c>
      <c r="P688" s="70" t="str">
        <f>[8]Mides!R679</f>
        <v>Guatemala</v>
      </c>
      <c r="Q688" s="70" t="str">
        <f>[8]Mides!S679</f>
        <v>Guatemala</v>
      </c>
      <c r="R688" s="10"/>
      <c r="S688" s="10"/>
      <c r="T688" s="10"/>
      <c r="U688" s="10"/>
      <c r="V688" s="10"/>
      <c r="W688" s="10"/>
      <c r="X688" s="10"/>
      <c r="Y688" s="10"/>
    </row>
    <row r="689" spans="2:25" x14ac:dyDescent="0.3">
      <c r="B689" s="66" t="str">
        <f>[8]Mides!E680</f>
        <v>Sofia</v>
      </c>
      <c r="C689" s="67" t="str">
        <f>[8]Mides!D680</f>
        <v>Alvarez</v>
      </c>
      <c r="D689" s="68" t="str">
        <f>IF([8]Mides!F680=1,"X"," ")</f>
        <v>X</v>
      </c>
      <c r="E689" s="68" t="str">
        <f>IF([8]Mides!F680=2,"X"," ")</f>
        <v xml:space="preserve"> </v>
      </c>
      <c r="F689" s="69" t="str">
        <f>[8]Mides!B680</f>
        <v>menor de edad</v>
      </c>
      <c r="G689" s="68" t="str">
        <f>IF(AND([8]Mides!H680&gt;=1,[8]Mides!H680&lt;=14),"X"," ")</f>
        <v>X</v>
      </c>
      <c r="H689" s="68" t="str">
        <f>IF(AND([8]Mides!H680&gt;=14,[8]Mides!H680&lt;=30),"X"," ")</f>
        <v xml:space="preserve"> </v>
      </c>
      <c r="I689" s="68" t="str">
        <f>IF(AND([8]Mides!H680&gt;=31,[8]Mides!H680&lt;=60),"X","  ")</f>
        <v xml:space="preserve">  </v>
      </c>
      <c r="J689" s="68" t="str">
        <f>IF([8]Mides!H680&gt;60,"X", "  ")</f>
        <v xml:space="preserve">  </v>
      </c>
      <c r="K689" s="70">
        <f>[8]Mides!N680</f>
        <v>0</v>
      </c>
      <c r="L689" s="70">
        <f>[8]Mides!K680</f>
        <v>0</v>
      </c>
      <c r="M689" s="70">
        <f>[8]Mides!L680</f>
        <v>0</v>
      </c>
      <c r="N689" s="70" t="str">
        <f>[8]Mides!M680</f>
        <v>x</v>
      </c>
      <c r="O689" s="70">
        <f t="shared" si="10"/>
        <v>0</v>
      </c>
      <c r="P689" s="70" t="str">
        <f>[8]Mides!R680</f>
        <v>Guatemala</v>
      </c>
      <c r="Q689" s="70" t="str">
        <f>[8]Mides!S680</f>
        <v>Guatemala</v>
      </c>
      <c r="R689" s="10"/>
      <c r="S689" s="10"/>
      <c r="T689" s="10"/>
      <c r="U689" s="10"/>
      <c r="V689" s="10"/>
      <c r="W689" s="10"/>
      <c r="X689" s="10"/>
      <c r="Y689" s="10"/>
    </row>
    <row r="690" spans="2:25" x14ac:dyDescent="0.3">
      <c r="B690" s="66" t="str">
        <f>[8]Mides!E681</f>
        <v>Allan</v>
      </c>
      <c r="C690" s="67" t="str">
        <f>[8]Mides!D681</f>
        <v>Zepeda</v>
      </c>
      <c r="D690" s="68" t="str">
        <f>IF([8]Mides!F681=1,"X"," ")</f>
        <v xml:space="preserve"> </v>
      </c>
      <c r="E690" s="68" t="str">
        <f>IF([8]Mides!F681=2,"X"," ")</f>
        <v>X</v>
      </c>
      <c r="F690" s="69" t="str">
        <f>[8]Mides!B681</f>
        <v>menor de edad</v>
      </c>
      <c r="G690" s="68" t="str">
        <f>IF(AND([8]Mides!H681&gt;=1,[8]Mides!H681&lt;=14),"X"," ")</f>
        <v>X</v>
      </c>
      <c r="H690" s="68" t="str">
        <f>IF(AND([8]Mides!H681&gt;=14,[8]Mides!H681&lt;=30),"X"," ")</f>
        <v>X</v>
      </c>
      <c r="I690" s="68" t="str">
        <f>IF(AND([8]Mides!H681&gt;=31,[8]Mides!H681&lt;=60),"X","  ")</f>
        <v xml:space="preserve">  </v>
      </c>
      <c r="J690" s="68" t="str">
        <f>IF([8]Mides!H681&gt;60,"X", "  ")</f>
        <v xml:space="preserve">  </v>
      </c>
      <c r="K690" s="70">
        <f>[8]Mides!N681</f>
        <v>0</v>
      </c>
      <c r="L690" s="70">
        <f>[8]Mides!K681</f>
        <v>0</v>
      </c>
      <c r="M690" s="70">
        <f>[8]Mides!L681</f>
        <v>0</v>
      </c>
      <c r="N690" s="70" t="str">
        <f>[8]Mides!M681</f>
        <v>x</v>
      </c>
      <c r="O690" s="70">
        <f t="shared" si="10"/>
        <v>0</v>
      </c>
      <c r="P690" s="70" t="str">
        <f>[8]Mides!R681</f>
        <v>Guatemala</v>
      </c>
      <c r="Q690" s="70" t="str">
        <f>[8]Mides!S681</f>
        <v>Guatemala</v>
      </c>
      <c r="R690" s="10"/>
      <c r="S690" s="10"/>
      <c r="T690" s="10"/>
      <c r="U690" s="10"/>
      <c r="V690" s="10"/>
      <c r="W690" s="10"/>
      <c r="X690" s="10"/>
      <c r="Y690" s="10"/>
    </row>
    <row r="691" spans="2:25" x14ac:dyDescent="0.3">
      <c r="B691" s="66" t="str">
        <f>[8]Mides!E682</f>
        <v>Sasha</v>
      </c>
      <c r="C691" s="67" t="str">
        <f>[8]Mides!D682</f>
        <v>Chicoj</v>
      </c>
      <c r="D691" s="68" t="str">
        <f>IF([8]Mides!F682=1,"X"," ")</f>
        <v>X</v>
      </c>
      <c r="E691" s="68" t="str">
        <f>IF([8]Mides!F682=2,"X"," ")</f>
        <v xml:space="preserve"> </v>
      </c>
      <c r="F691" s="69" t="str">
        <f>[8]Mides!B682</f>
        <v>menor de edad</v>
      </c>
      <c r="G691" s="68" t="str">
        <f>IF(AND([8]Mides!H682&gt;=1,[8]Mides!H682&lt;=14),"X"," ")</f>
        <v>X</v>
      </c>
      <c r="H691" s="68" t="str">
        <f>IF(AND([8]Mides!H682&gt;=14,[8]Mides!H682&lt;=30),"X"," ")</f>
        <v xml:space="preserve"> </v>
      </c>
      <c r="I691" s="68" t="str">
        <f>IF(AND([8]Mides!H682&gt;=31,[8]Mides!H682&lt;=60),"X","  ")</f>
        <v xml:space="preserve">  </v>
      </c>
      <c r="J691" s="68" t="str">
        <f>IF([8]Mides!H682&gt;60,"X", "  ")</f>
        <v xml:space="preserve">  </v>
      </c>
      <c r="K691" s="70">
        <f>[8]Mides!N682</f>
        <v>0</v>
      </c>
      <c r="L691" s="70">
        <f>[8]Mides!K682</f>
        <v>0</v>
      </c>
      <c r="M691" s="70">
        <f>[8]Mides!L682</f>
        <v>0</v>
      </c>
      <c r="N691" s="70" t="str">
        <f>[8]Mides!M682</f>
        <v>x</v>
      </c>
      <c r="O691" s="70">
        <f t="shared" si="10"/>
        <v>0</v>
      </c>
      <c r="P691" s="70" t="str">
        <f>[8]Mides!R682</f>
        <v>Guatemala</v>
      </c>
      <c r="Q691" s="70" t="str">
        <f>[8]Mides!S682</f>
        <v>Guatemala</v>
      </c>
      <c r="R691" s="10"/>
      <c r="S691" s="10"/>
      <c r="T691" s="10"/>
      <c r="U691" s="10"/>
      <c r="V691" s="10"/>
      <c r="W691" s="10"/>
      <c r="X691" s="10"/>
      <c r="Y691" s="10"/>
    </row>
    <row r="692" spans="2:25" x14ac:dyDescent="0.3">
      <c r="B692" s="66" t="str">
        <f>[8]Mides!E683</f>
        <v>Fatima</v>
      </c>
      <c r="C692" s="67" t="str">
        <f>[8]Mides!D683</f>
        <v>Bran</v>
      </c>
      <c r="D692" s="68" t="str">
        <f>IF([8]Mides!F683=1,"X"," ")</f>
        <v>X</v>
      </c>
      <c r="E692" s="68" t="str">
        <f>IF([8]Mides!F683=2,"X"," ")</f>
        <v xml:space="preserve"> </v>
      </c>
      <c r="F692" s="69" t="str">
        <f>[8]Mides!B683</f>
        <v>menor de edad</v>
      </c>
      <c r="G692" s="68" t="str">
        <f>IF(AND([8]Mides!H683&gt;=1,[8]Mides!H683&lt;=14),"X"," ")</f>
        <v>X</v>
      </c>
      <c r="H692" s="68" t="str">
        <f>IF(AND([8]Mides!H683&gt;=14,[8]Mides!H683&lt;=30),"X"," ")</f>
        <v xml:space="preserve"> </v>
      </c>
      <c r="I692" s="68" t="str">
        <f>IF(AND([8]Mides!H683&gt;=31,[8]Mides!H683&lt;=60),"X","  ")</f>
        <v xml:space="preserve">  </v>
      </c>
      <c r="J692" s="68" t="str">
        <f>IF([8]Mides!H683&gt;60,"X", "  ")</f>
        <v xml:space="preserve">  </v>
      </c>
      <c r="K692" s="70">
        <f>[8]Mides!N683</f>
        <v>0</v>
      </c>
      <c r="L692" s="70">
        <f>[8]Mides!K683</f>
        <v>0</v>
      </c>
      <c r="M692" s="70">
        <f>[8]Mides!L683</f>
        <v>0</v>
      </c>
      <c r="N692" s="70" t="str">
        <f>[8]Mides!M683</f>
        <v>x</v>
      </c>
      <c r="O692" s="70">
        <f t="shared" si="10"/>
        <v>0</v>
      </c>
      <c r="P692" s="70" t="str">
        <f>[8]Mides!R683</f>
        <v>Guatemala</v>
      </c>
      <c r="Q692" s="70" t="str">
        <f>[8]Mides!S683</f>
        <v>Guatemala</v>
      </c>
      <c r="R692" s="10"/>
      <c r="S692" s="10"/>
      <c r="T692" s="10"/>
      <c r="U692" s="10"/>
      <c r="V692" s="10"/>
      <c r="W692" s="10"/>
      <c r="X692" s="10"/>
      <c r="Y692" s="10"/>
    </row>
    <row r="693" spans="2:25" x14ac:dyDescent="0.3">
      <c r="B693" s="66" t="str">
        <f>[8]Mides!E684</f>
        <v>Fabio</v>
      </c>
      <c r="C693" s="67" t="str">
        <f>[8]Mides!D684</f>
        <v xml:space="preserve">Garcia </v>
      </c>
      <c r="D693" s="68" t="str">
        <f>IF([8]Mides!F684=1,"X"," ")</f>
        <v xml:space="preserve"> </v>
      </c>
      <c r="E693" s="68" t="str">
        <f>IF([8]Mides!F684=2,"X"," ")</f>
        <v>X</v>
      </c>
      <c r="F693" s="69" t="str">
        <f>[8]Mides!B684</f>
        <v>menor de edad</v>
      </c>
      <c r="G693" s="68" t="str">
        <f>IF(AND([8]Mides!H684&gt;=1,[8]Mides!H684&lt;=14),"X"," ")</f>
        <v>X</v>
      </c>
      <c r="H693" s="68" t="str">
        <f>IF(AND([8]Mides!H684&gt;=14,[8]Mides!H684&lt;=30),"X"," ")</f>
        <v xml:space="preserve"> </v>
      </c>
      <c r="I693" s="68" t="str">
        <f>IF(AND([8]Mides!H684&gt;=31,[8]Mides!H684&lt;=60),"X","  ")</f>
        <v xml:space="preserve">  </v>
      </c>
      <c r="J693" s="68" t="str">
        <f>IF([8]Mides!H684&gt;60,"X", "  ")</f>
        <v xml:space="preserve">  </v>
      </c>
      <c r="K693" s="70">
        <f>[8]Mides!N684</f>
        <v>0</v>
      </c>
      <c r="L693" s="70">
        <f>[8]Mides!K684</f>
        <v>0</v>
      </c>
      <c r="M693" s="70">
        <f>[8]Mides!L684</f>
        <v>0</v>
      </c>
      <c r="N693" s="70" t="str">
        <f>[8]Mides!M684</f>
        <v>x</v>
      </c>
      <c r="O693" s="70">
        <f t="shared" si="10"/>
        <v>0</v>
      </c>
      <c r="P693" s="70" t="str">
        <f>[8]Mides!R684</f>
        <v>Guatemala</v>
      </c>
      <c r="Q693" s="70" t="str">
        <f>[8]Mides!S684</f>
        <v>Guatemala</v>
      </c>
      <c r="R693" s="10"/>
      <c r="S693" s="10"/>
      <c r="T693" s="10"/>
      <c r="U693" s="10"/>
      <c r="V693" s="10"/>
      <c r="W693" s="10"/>
      <c r="X693" s="10"/>
      <c r="Y693" s="10"/>
    </row>
    <row r="694" spans="2:25" x14ac:dyDescent="0.3">
      <c r="B694" s="66" t="str">
        <f>[8]Mides!E685</f>
        <v>Luis</v>
      </c>
      <c r="C694" s="67" t="str">
        <f>[8]Mides!D685</f>
        <v>Gonzalez</v>
      </c>
      <c r="D694" s="68" t="str">
        <f>IF([8]Mides!F685=1,"X"," ")</f>
        <v xml:space="preserve"> </v>
      </c>
      <c r="E694" s="68" t="str">
        <f>IF([8]Mides!F685=2,"X"," ")</f>
        <v>X</v>
      </c>
      <c r="F694" s="69" t="str">
        <f>[8]Mides!B685</f>
        <v>menor de edad</v>
      </c>
      <c r="G694" s="68" t="str">
        <f>IF(AND([8]Mides!H685&gt;=1,[8]Mides!H685&lt;=14),"X"," ")</f>
        <v>X</v>
      </c>
      <c r="H694" s="68" t="str">
        <f>IF(AND([8]Mides!H685&gt;=14,[8]Mides!H685&lt;=30),"X"," ")</f>
        <v xml:space="preserve"> </v>
      </c>
      <c r="I694" s="68" t="str">
        <f>IF(AND([8]Mides!H685&gt;=31,[8]Mides!H685&lt;=60),"X","  ")</f>
        <v xml:space="preserve">  </v>
      </c>
      <c r="J694" s="68" t="str">
        <f>IF([8]Mides!H685&gt;60,"X", "  ")</f>
        <v xml:space="preserve">  </v>
      </c>
      <c r="K694" s="70">
        <f>[8]Mides!N685</f>
        <v>0</v>
      </c>
      <c r="L694" s="70">
        <f>[8]Mides!K685</f>
        <v>0</v>
      </c>
      <c r="M694" s="70">
        <f>[8]Mides!L685</f>
        <v>0</v>
      </c>
      <c r="N694" s="70" t="str">
        <f>[8]Mides!M685</f>
        <v>x</v>
      </c>
      <c r="O694" s="70">
        <f t="shared" si="10"/>
        <v>0</v>
      </c>
      <c r="P694" s="70" t="str">
        <f>[8]Mides!R685</f>
        <v>Guatemala</v>
      </c>
      <c r="Q694" s="70" t="str">
        <f>[8]Mides!S685</f>
        <v>Guatemala</v>
      </c>
      <c r="R694" s="10"/>
      <c r="S694" s="10"/>
      <c r="T694" s="10"/>
      <c r="U694" s="10"/>
      <c r="V694" s="10"/>
      <c r="W694" s="10"/>
      <c r="X694" s="10"/>
      <c r="Y694" s="10"/>
    </row>
    <row r="695" spans="2:25" x14ac:dyDescent="0.3">
      <c r="B695" s="66" t="str">
        <f>[8]Mides!E686</f>
        <v>Brandon</v>
      </c>
      <c r="C695" s="67" t="str">
        <f>[8]Mides!D686</f>
        <v>Davila</v>
      </c>
      <c r="D695" s="68" t="str">
        <f>IF([8]Mides!F686=1,"X"," ")</f>
        <v xml:space="preserve"> </v>
      </c>
      <c r="E695" s="68" t="str">
        <f>IF([8]Mides!F686=2,"X"," ")</f>
        <v>X</v>
      </c>
      <c r="F695" s="69" t="str">
        <f>[8]Mides!B686</f>
        <v>menor de edad</v>
      </c>
      <c r="G695" s="68" t="str">
        <f>IF(AND([8]Mides!H686&gt;=1,[8]Mides!H686&lt;=14),"X"," ")</f>
        <v xml:space="preserve"> </v>
      </c>
      <c r="H695" s="68" t="str">
        <f>IF(AND([8]Mides!H686&gt;=14,[8]Mides!H686&lt;=30),"X"," ")</f>
        <v>X</v>
      </c>
      <c r="I695" s="68" t="str">
        <f>IF(AND([8]Mides!H686&gt;=31,[8]Mides!H686&lt;=60),"X","  ")</f>
        <v xml:space="preserve">  </v>
      </c>
      <c r="J695" s="68" t="str">
        <f>IF([8]Mides!H686&gt;60,"X", "  ")</f>
        <v xml:space="preserve">  </v>
      </c>
      <c r="K695" s="70">
        <f>[8]Mides!N686</f>
        <v>0</v>
      </c>
      <c r="L695" s="70">
        <f>[8]Mides!K686</f>
        <v>0</v>
      </c>
      <c r="M695" s="70">
        <f>[8]Mides!L686</f>
        <v>0</v>
      </c>
      <c r="N695" s="70" t="str">
        <f>[8]Mides!M686</f>
        <v>x</v>
      </c>
      <c r="O695" s="70">
        <f t="shared" si="10"/>
        <v>0</v>
      </c>
      <c r="P695" s="70" t="str">
        <f>[8]Mides!R686</f>
        <v>Guatemala</v>
      </c>
      <c r="Q695" s="70" t="str">
        <f>[8]Mides!S686</f>
        <v>Guatemala</v>
      </c>
      <c r="R695" s="10"/>
      <c r="S695" s="10"/>
      <c r="T695" s="10"/>
      <c r="U695" s="10"/>
      <c r="V695" s="10"/>
      <c r="W695" s="10"/>
      <c r="X695" s="10"/>
      <c r="Y695" s="10"/>
    </row>
    <row r="696" spans="2:25" x14ac:dyDescent="0.3">
      <c r="B696" s="66" t="str">
        <f>[8]Mides!E687</f>
        <v>Barbara</v>
      </c>
      <c r="C696" s="67" t="str">
        <f>[8]Mides!D687</f>
        <v>Garcia</v>
      </c>
      <c r="D696" s="68" t="str">
        <f>IF([8]Mides!F687=1,"X"," ")</f>
        <v>X</v>
      </c>
      <c r="E696" s="68" t="str">
        <f>IF([8]Mides!F687=2,"X"," ")</f>
        <v xml:space="preserve"> </v>
      </c>
      <c r="F696" s="69">
        <f>[8]Mides!B687</f>
        <v>1990975691802</v>
      </c>
      <c r="G696" s="68" t="str">
        <f>IF(AND([8]Mides!H687&gt;=1,[8]Mides!H687&lt;=14),"X"," ")</f>
        <v xml:space="preserve"> </v>
      </c>
      <c r="H696" s="68" t="str">
        <f>IF(AND([8]Mides!H687&gt;=14,[8]Mides!H687&lt;=30),"X"," ")</f>
        <v xml:space="preserve"> </v>
      </c>
      <c r="I696" s="68" t="str">
        <f>IF(AND([8]Mides!H687&gt;=31,[8]Mides!H687&lt;=60),"X","  ")</f>
        <v>X</v>
      </c>
      <c r="J696" s="68" t="str">
        <f>IF([8]Mides!H687&gt;60,"X", "  ")</f>
        <v xml:space="preserve">  </v>
      </c>
      <c r="K696" s="70">
        <f>[8]Mides!N687</f>
        <v>0</v>
      </c>
      <c r="L696" s="70">
        <f>[8]Mides!K687</f>
        <v>0</v>
      </c>
      <c r="M696" s="70">
        <f>[8]Mides!L687</f>
        <v>0</v>
      </c>
      <c r="N696" s="70" t="str">
        <f>[8]Mides!M687</f>
        <v>x</v>
      </c>
      <c r="O696" s="70">
        <f t="shared" si="10"/>
        <v>0</v>
      </c>
      <c r="P696" s="70" t="str">
        <f>[8]Mides!R687</f>
        <v>Guatemala</v>
      </c>
      <c r="Q696" s="70" t="str">
        <f>[8]Mides!S687</f>
        <v>Guatemala</v>
      </c>
      <c r="R696" s="10"/>
      <c r="S696" s="10"/>
      <c r="T696" s="10"/>
      <c r="U696" s="10"/>
      <c r="V696" s="10"/>
      <c r="W696" s="10"/>
      <c r="X696" s="10"/>
      <c r="Y696" s="10"/>
    </row>
    <row r="697" spans="2:25" x14ac:dyDescent="0.3">
      <c r="B697" s="66" t="str">
        <f>[8]Mides!E688</f>
        <v>Heidy</v>
      </c>
      <c r="C697" s="67" t="str">
        <f>[8]Mides!D688</f>
        <v>Urlay</v>
      </c>
      <c r="D697" s="68" t="str">
        <f>IF([8]Mides!F688=1,"X"," ")</f>
        <v>X</v>
      </c>
      <c r="E697" s="68" t="str">
        <f>IF([8]Mides!F688=2,"X"," ")</f>
        <v xml:space="preserve"> </v>
      </c>
      <c r="F697" s="69">
        <f>[8]Mides!B688</f>
        <v>2426405320101</v>
      </c>
      <c r="G697" s="68" t="str">
        <f>IF(AND([8]Mides!H688&gt;=1,[8]Mides!H688&lt;=14),"X"," ")</f>
        <v xml:space="preserve"> </v>
      </c>
      <c r="H697" s="68" t="str">
        <f>IF(AND([8]Mides!H688&gt;=14,[8]Mides!H688&lt;=30),"X"," ")</f>
        <v xml:space="preserve"> </v>
      </c>
      <c r="I697" s="68" t="str">
        <f>IF(AND([8]Mides!H688&gt;=31,[8]Mides!H688&lt;=60),"X","  ")</f>
        <v>X</v>
      </c>
      <c r="J697" s="68" t="str">
        <f>IF([8]Mides!H688&gt;60,"X", "  ")</f>
        <v xml:space="preserve">  </v>
      </c>
      <c r="K697" s="70">
        <f>[8]Mides!N688</f>
        <v>0</v>
      </c>
      <c r="L697" s="70">
        <f>[8]Mides!K688</f>
        <v>0</v>
      </c>
      <c r="M697" s="70">
        <f>[8]Mides!L688</f>
        <v>0</v>
      </c>
      <c r="N697" s="70" t="str">
        <f>[8]Mides!M688</f>
        <v>x</v>
      </c>
      <c r="O697" s="70">
        <f t="shared" si="10"/>
        <v>0</v>
      </c>
      <c r="P697" s="70" t="str">
        <f>[8]Mides!R688</f>
        <v>Guatemala</v>
      </c>
      <c r="Q697" s="70" t="str">
        <f>[8]Mides!S688</f>
        <v>Guatemala</v>
      </c>
      <c r="R697" s="10"/>
      <c r="S697" s="10"/>
      <c r="T697" s="10"/>
      <c r="U697" s="10"/>
      <c r="V697" s="10"/>
      <c r="W697" s="10"/>
      <c r="X697" s="10"/>
      <c r="Y697" s="10"/>
    </row>
    <row r="698" spans="2:25" x14ac:dyDescent="0.3">
      <c r="B698" s="66" t="str">
        <f>[8]Mides!E689</f>
        <v>Aura</v>
      </c>
      <c r="C698" s="67" t="str">
        <f>[8]Mides!D689</f>
        <v>Garcia</v>
      </c>
      <c r="D698" s="68" t="str">
        <f>IF([8]Mides!F689=1,"X"," ")</f>
        <v>X</v>
      </c>
      <c r="E698" s="68" t="str">
        <f>IF([8]Mides!F689=2,"X"," ")</f>
        <v xml:space="preserve"> </v>
      </c>
      <c r="F698" s="69">
        <f>[8]Mides!B689</f>
        <v>2462875510101</v>
      </c>
      <c r="G698" s="68" t="str">
        <f>IF(AND([8]Mides!H689&gt;=1,[8]Mides!H689&lt;=14),"X"," ")</f>
        <v xml:space="preserve"> </v>
      </c>
      <c r="H698" s="68" t="str">
        <f>IF(AND([8]Mides!H689&gt;=14,[8]Mides!H689&lt;=30),"X"," ")</f>
        <v xml:space="preserve"> </v>
      </c>
      <c r="I698" s="68" t="str">
        <f>IF(AND([8]Mides!H689&gt;=31,[8]Mides!H689&lt;=60),"X","  ")</f>
        <v>X</v>
      </c>
      <c r="J698" s="68" t="str">
        <f>IF([8]Mides!H689&gt;60,"X", "  ")</f>
        <v xml:space="preserve">  </v>
      </c>
      <c r="K698" s="70">
        <f>[8]Mides!N689</f>
        <v>0</v>
      </c>
      <c r="L698" s="70">
        <f>[8]Mides!K689</f>
        <v>0</v>
      </c>
      <c r="M698" s="70">
        <f>[8]Mides!L689</f>
        <v>0</v>
      </c>
      <c r="N698" s="70" t="str">
        <f>[8]Mides!M689</f>
        <v>x</v>
      </c>
      <c r="O698" s="70">
        <f t="shared" si="10"/>
        <v>0</v>
      </c>
      <c r="P698" s="70" t="str">
        <f>[8]Mides!R689</f>
        <v>Guatemala</v>
      </c>
      <c r="Q698" s="70" t="str">
        <f>[8]Mides!S689</f>
        <v>Guatemala</v>
      </c>
      <c r="R698" s="10"/>
      <c r="S698" s="10"/>
      <c r="T698" s="10"/>
      <c r="U698" s="10"/>
      <c r="V698" s="10"/>
      <c r="W698" s="10"/>
      <c r="X698" s="10"/>
      <c r="Y698" s="10"/>
    </row>
    <row r="699" spans="2:25" x14ac:dyDescent="0.3">
      <c r="B699" s="66" t="str">
        <f>[8]Mides!E690</f>
        <v>Claudia</v>
      </c>
      <c r="C699" s="67" t="str">
        <f>[8]Mides!D690</f>
        <v>Pellecer</v>
      </c>
      <c r="D699" s="68" t="str">
        <f>IF([8]Mides!F690=1,"X"," ")</f>
        <v>X</v>
      </c>
      <c r="E699" s="68" t="str">
        <f>IF([8]Mides!F690=2,"X"," ")</f>
        <v xml:space="preserve"> </v>
      </c>
      <c r="F699" s="69">
        <f>[8]Mides!B690</f>
        <v>1633631450101</v>
      </c>
      <c r="G699" s="68" t="str">
        <f>IF(AND([8]Mides!H690&gt;=1,[8]Mides!H690&lt;=14),"X"," ")</f>
        <v xml:space="preserve"> </v>
      </c>
      <c r="H699" s="68" t="str">
        <f>IF(AND([8]Mides!H690&gt;=14,[8]Mides!H690&lt;=30),"X"," ")</f>
        <v xml:space="preserve"> </v>
      </c>
      <c r="I699" s="68" t="str">
        <f>IF(AND([8]Mides!H690&gt;=31,[8]Mides!H690&lt;=60),"X","  ")</f>
        <v>X</v>
      </c>
      <c r="J699" s="68" t="str">
        <f>IF([8]Mides!H690&gt;60,"X", "  ")</f>
        <v xml:space="preserve">  </v>
      </c>
      <c r="K699" s="70">
        <f>[8]Mides!N690</f>
        <v>0</v>
      </c>
      <c r="L699" s="70">
        <f>[8]Mides!K690</f>
        <v>0</v>
      </c>
      <c r="M699" s="70">
        <f>[8]Mides!L690</f>
        <v>0</v>
      </c>
      <c r="N699" s="70" t="str">
        <f>[8]Mides!M690</f>
        <v>x</v>
      </c>
      <c r="O699" s="70">
        <f t="shared" si="10"/>
        <v>0</v>
      </c>
      <c r="P699" s="70" t="str">
        <f>[8]Mides!R690</f>
        <v>Guatemala</v>
      </c>
      <c r="Q699" s="70" t="str">
        <f>[8]Mides!S690</f>
        <v>Guatemala</v>
      </c>
      <c r="R699" s="10"/>
      <c r="S699" s="10"/>
      <c r="T699" s="10"/>
      <c r="U699" s="10"/>
      <c r="V699" s="10"/>
      <c r="W699" s="10"/>
      <c r="X699" s="10"/>
      <c r="Y699" s="10"/>
    </row>
    <row r="700" spans="2:25" x14ac:dyDescent="0.3">
      <c r="B700" s="66" t="str">
        <f>[8]Mides!E691</f>
        <v>Mirian</v>
      </c>
      <c r="C700" s="67" t="str">
        <f>[8]Mides!D691</f>
        <v>Esquivel</v>
      </c>
      <c r="D700" s="68" t="str">
        <f>IF([8]Mides!F691=1,"X"," ")</f>
        <v>X</v>
      </c>
      <c r="E700" s="68" t="str">
        <f>IF([8]Mides!F691=2,"X"," ")</f>
        <v xml:space="preserve"> </v>
      </c>
      <c r="F700" s="69">
        <f>[8]Mides!B691</f>
        <v>1587175620101</v>
      </c>
      <c r="G700" s="68" t="str">
        <f>IF(AND([8]Mides!H691&gt;=1,[8]Mides!H691&lt;=14),"X"," ")</f>
        <v xml:space="preserve"> </v>
      </c>
      <c r="H700" s="68" t="str">
        <f>IF(AND([8]Mides!H691&gt;=14,[8]Mides!H691&lt;=30),"X"," ")</f>
        <v xml:space="preserve"> </v>
      </c>
      <c r="I700" s="68" t="str">
        <f>IF(AND([8]Mides!H691&gt;=31,[8]Mides!H691&lt;=60),"X","  ")</f>
        <v>X</v>
      </c>
      <c r="J700" s="68" t="str">
        <f>IF([8]Mides!H691&gt;60,"X", "  ")</f>
        <v xml:space="preserve">  </v>
      </c>
      <c r="K700" s="70">
        <f>[8]Mides!N691</f>
        <v>0</v>
      </c>
      <c r="L700" s="70">
        <f>[8]Mides!K691</f>
        <v>0</v>
      </c>
      <c r="M700" s="70">
        <f>[8]Mides!L691</f>
        <v>0</v>
      </c>
      <c r="N700" s="70" t="str">
        <f>[8]Mides!M691</f>
        <v>x</v>
      </c>
      <c r="O700" s="70">
        <f t="shared" si="10"/>
        <v>0</v>
      </c>
      <c r="P700" s="70" t="str">
        <f>[8]Mides!R691</f>
        <v>Guatemala</v>
      </c>
      <c r="Q700" s="70" t="str">
        <f>[8]Mides!S691</f>
        <v>Guatemala</v>
      </c>
      <c r="R700" s="10"/>
      <c r="S700" s="10"/>
      <c r="T700" s="10"/>
      <c r="U700" s="10"/>
      <c r="V700" s="10"/>
      <c r="W700" s="10"/>
      <c r="X700" s="10"/>
      <c r="Y700" s="10"/>
    </row>
    <row r="701" spans="2:25" x14ac:dyDescent="0.3">
      <c r="B701" s="66" t="str">
        <f>[8]Mides!E692</f>
        <v xml:space="preserve">Diego </v>
      </c>
      <c r="C701" s="67" t="str">
        <f>[8]Mides!D692</f>
        <v xml:space="preserve">Avellar </v>
      </c>
      <c r="D701" s="68" t="str">
        <f>IF([8]Mides!F692=1,"X"," ")</f>
        <v xml:space="preserve"> </v>
      </c>
      <c r="E701" s="68" t="str">
        <f>IF([8]Mides!F692=2,"X"," ")</f>
        <v>X</v>
      </c>
      <c r="F701" s="69" t="str">
        <f>[8]Mides!B692</f>
        <v>menor de edad</v>
      </c>
      <c r="G701" s="68" t="str">
        <f>IF(AND([8]Mides!H692&gt;=1,[8]Mides!H692&lt;=14),"X"," ")</f>
        <v xml:space="preserve"> </v>
      </c>
      <c r="H701" s="68" t="str">
        <f>IF(AND([8]Mides!H692&gt;=14,[8]Mides!H692&lt;=30),"X"," ")</f>
        <v>X</v>
      </c>
      <c r="I701" s="68" t="str">
        <f>IF(AND([8]Mides!H692&gt;=31,[8]Mides!H692&lt;=60),"X","  ")</f>
        <v xml:space="preserve">  </v>
      </c>
      <c r="J701" s="68" t="str">
        <f>IF([8]Mides!H692&gt;60,"X", "  ")</f>
        <v xml:space="preserve">  </v>
      </c>
      <c r="K701" s="70">
        <f>[8]Mides!N692</f>
        <v>0</v>
      </c>
      <c r="L701" s="70">
        <f>[8]Mides!K692</f>
        <v>0</v>
      </c>
      <c r="M701" s="70">
        <f>[8]Mides!L692</f>
        <v>0</v>
      </c>
      <c r="N701" s="70" t="str">
        <f>[8]Mides!M692</f>
        <v>x</v>
      </c>
      <c r="O701" s="70">
        <f t="shared" si="10"/>
        <v>0</v>
      </c>
      <c r="P701" s="70" t="str">
        <f>[8]Mides!R692</f>
        <v>Guatemala</v>
      </c>
      <c r="Q701" s="70" t="str">
        <f>[8]Mides!S692</f>
        <v>Guatemala</v>
      </c>
      <c r="R701" s="10"/>
      <c r="S701" s="10"/>
      <c r="T701" s="10"/>
      <c r="U701" s="10"/>
      <c r="V701" s="10"/>
      <c r="W701" s="10"/>
      <c r="X701" s="10"/>
      <c r="Y701" s="10"/>
    </row>
    <row r="702" spans="2:25" x14ac:dyDescent="0.3">
      <c r="B702" s="66" t="str">
        <f>[8]Mides!E693</f>
        <v>Nora</v>
      </c>
      <c r="C702" s="67" t="str">
        <f>[8]Mides!D693</f>
        <v>Peña</v>
      </c>
      <c r="D702" s="68" t="str">
        <f>IF([8]Mides!F693=1,"X"," ")</f>
        <v>X</v>
      </c>
      <c r="E702" s="68" t="str">
        <f>IF([8]Mides!F693=2,"X"," ")</f>
        <v xml:space="preserve"> </v>
      </c>
      <c r="F702" s="69">
        <f>[8]Mides!B693</f>
        <v>1776709162101</v>
      </c>
      <c r="G702" s="68" t="str">
        <f>IF(AND([8]Mides!H693&gt;=1,[8]Mides!H693&lt;=14),"X"," ")</f>
        <v xml:space="preserve"> </v>
      </c>
      <c r="H702" s="68" t="str">
        <f>IF(AND([8]Mides!H693&gt;=14,[8]Mides!H693&lt;=30),"X"," ")</f>
        <v xml:space="preserve"> </v>
      </c>
      <c r="I702" s="68" t="str">
        <f>IF(AND([8]Mides!H693&gt;=31,[8]Mides!H693&lt;=60),"X","  ")</f>
        <v>X</v>
      </c>
      <c r="J702" s="68" t="str">
        <f>IF([8]Mides!H693&gt;60,"X", "  ")</f>
        <v xml:space="preserve">  </v>
      </c>
      <c r="K702" s="70">
        <f>[8]Mides!N693</f>
        <v>0</v>
      </c>
      <c r="L702" s="70">
        <f>[8]Mides!K693</f>
        <v>0</v>
      </c>
      <c r="M702" s="70">
        <f>[8]Mides!L693</f>
        <v>0</v>
      </c>
      <c r="N702" s="70" t="str">
        <f>[8]Mides!M693</f>
        <v>x</v>
      </c>
      <c r="O702" s="70">
        <f t="shared" si="10"/>
        <v>0</v>
      </c>
      <c r="P702" s="70" t="str">
        <f>[8]Mides!R693</f>
        <v>Guatemala</v>
      </c>
      <c r="Q702" s="70" t="str">
        <f>[8]Mides!S693</f>
        <v>Guatemala</v>
      </c>
      <c r="R702" s="10"/>
      <c r="S702" s="10"/>
      <c r="T702" s="10"/>
      <c r="U702" s="10"/>
      <c r="V702" s="10"/>
      <c r="W702" s="10"/>
      <c r="X702" s="10"/>
      <c r="Y702" s="10"/>
    </row>
    <row r="703" spans="2:25" x14ac:dyDescent="0.3">
      <c r="B703" s="66" t="str">
        <f>[8]Mides!E694</f>
        <v>Maria</v>
      </c>
      <c r="C703" s="67" t="str">
        <f>[8]Mides!D694</f>
        <v>Portillo</v>
      </c>
      <c r="D703" s="68" t="str">
        <f>IF([8]Mides!F694=1,"X"," ")</f>
        <v>X</v>
      </c>
      <c r="E703" s="68" t="str">
        <f>IF([8]Mides!F694=2,"X"," ")</f>
        <v xml:space="preserve"> </v>
      </c>
      <c r="F703" s="69" t="str">
        <f>[8]Mides!B694</f>
        <v>menor de edad</v>
      </c>
      <c r="G703" s="68" t="str">
        <f>IF(AND([8]Mides!H694&gt;=1,[8]Mides!H694&lt;=14),"X"," ")</f>
        <v>X</v>
      </c>
      <c r="H703" s="68" t="str">
        <f>IF(AND([8]Mides!H694&gt;=14,[8]Mides!H694&lt;=30),"X"," ")</f>
        <v xml:space="preserve"> </v>
      </c>
      <c r="I703" s="68" t="str">
        <f>IF(AND([8]Mides!H694&gt;=31,[8]Mides!H694&lt;=60),"X","  ")</f>
        <v xml:space="preserve">  </v>
      </c>
      <c r="J703" s="68" t="str">
        <f>IF([8]Mides!H694&gt;60,"X", "  ")</f>
        <v xml:space="preserve">  </v>
      </c>
      <c r="K703" s="70">
        <f>[8]Mides!N694</f>
        <v>0</v>
      </c>
      <c r="L703" s="70">
        <f>[8]Mides!K694</f>
        <v>0</v>
      </c>
      <c r="M703" s="70">
        <f>[8]Mides!L694</f>
        <v>0</v>
      </c>
      <c r="N703" s="70" t="str">
        <f>[8]Mides!M694</f>
        <v>x</v>
      </c>
      <c r="O703" s="70">
        <f t="shared" si="10"/>
        <v>0</v>
      </c>
      <c r="P703" s="70" t="str">
        <f>[8]Mides!R694</f>
        <v>Guatemala</v>
      </c>
      <c r="Q703" s="70" t="str">
        <f>[8]Mides!S694</f>
        <v>Guatemala</v>
      </c>
      <c r="R703" s="10"/>
      <c r="S703" s="10"/>
      <c r="T703" s="10"/>
      <c r="U703" s="10"/>
      <c r="V703" s="10"/>
      <c r="W703" s="10"/>
      <c r="X703" s="10"/>
      <c r="Y703" s="10"/>
    </row>
    <row r="704" spans="2:25" x14ac:dyDescent="0.3">
      <c r="B704" s="66" t="str">
        <f>[8]Mides!E695</f>
        <v>Danilo</v>
      </c>
      <c r="C704" s="67" t="str">
        <f>[8]Mides!D695</f>
        <v>Doradea</v>
      </c>
      <c r="D704" s="68" t="str">
        <f>IF([8]Mides!F695=1,"X"," ")</f>
        <v xml:space="preserve"> </v>
      </c>
      <c r="E704" s="68" t="str">
        <f>IF([8]Mides!F695=2,"X"," ")</f>
        <v>X</v>
      </c>
      <c r="F704" s="69" t="str">
        <f>[8]Mides!B695</f>
        <v>menor de edad</v>
      </c>
      <c r="G704" s="68" t="str">
        <f>IF(AND([8]Mides!H695&gt;=1,[8]Mides!H695&lt;=14),"X"," ")</f>
        <v>X</v>
      </c>
      <c r="H704" s="68" t="str">
        <f>IF(AND([8]Mides!H695&gt;=14,[8]Mides!H695&lt;=30),"X"," ")</f>
        <v xml:space="preserve"> </v>
      </c>
      <c r="I704" s="68" t="str">
        <f>IF(AND([8]Mides!H695&gt;=31,[8]Mides!H695&lt;=60),"X","  ")</f>
        <v xml:space="preserve">  </v>
      </c>
      <c r="J704" s="68" t="str">
        <f>IF([8]Mides!H695&gt;60,"X", "  ")</f>
        <v xml:space="preserve">  </v>
      </c>
      <c r="K704" s="70">
        <f>[8]Mides!N695</f>
        <v>0</v>
      </c>
      <c r="L704" s="70">
        <f>[8]Mides!K695</f>
        <v>0</v>
      </c>
      <c r="M704" s="70">
        <f>[8]Mides!L695</f>
        <v>0</v>
      </c>
      <c r="N704" s="70" t="str">
        <f>[8]Mides!M695</f>
        <v>x</v>
      </c>
      <c r="O704" s="70">
        <f t="shared" si="10"/>
        <v>0</v>
      </c>
      <c r="P704" s="70" t="str">
        <f>[8]Mides!R695</f>
        <v>Guatemala</v>
      </c>
      <c r="Q704" s="70" t="str">
        <f>[8]Mides!S695</f>
        <v>Guatemala</v>
      </c>
      <c r="R704" s="10"/>
      <c r="S704" s="10"/>
      <c r="T704" s="10"/>
      <c r="U704" s="10"/>
      <c r="V704" s="10"/>
      <c r="W704" s="10"/>
      <c r="X704" s="10"/>
      <c r="Y704" s="10"/>
    </row>
    <row r="705" spans="2:25" x14ac:dyDescent="0.3">
      <c r="B705" s="66" t="str">
        <f>[8]Mides!E696</f>
        <v>Sandra</v>
      </c>
      <c r="C705" s="67" t="str">
        <f>[8]Mides!D696</f>
        <v>Doradea</v>
      </c>
      <c r="D705" s="68" t="str">
        <f>IF([8]Mides!F696=1,"X"," ")</f>
        <v>X</v>
      </c>
      <c r="E705" s="68" t="str">
        <f>IF([8]Mides!F696=2,"X"," ")</f>
        <v xml:space="preserve"> </v>
      </c>
      <c r="F705" s="69" t="str">
        <f>[8]Mides!B696</f>
        <v>menor de edad</v>
      </c>
      <c r="G705" s="68" t="str">
        <f>IF(AND([8]Mides!H696&gt;=1,[8]Mides!H696&lt;=14),"X"," ")</f>
        <v xml:space="preserve"> </v>
      </c>
      <c r="H705" s="68" t="str">
        <f>IF(AND([8]Mides!H696&gt;=14,[8]Mides!H696&lt;=30),"X"," ")</f>
        <v>X</v>
      </c>
      <c r="I705" s="68" t="str">
        <f>IF(AND([8]Mides!H696&gt;=31,[8]Mides!H696&lt;=60),"X","  ")</f>
        <v xml:space="preserve">  </v>
      </c>
      <c r="J705" s="68" t="str">
        <f>IF([8]Mides!H696&gt;60,"X", "  ")</f>
        <v xml:space="preserve">  </v>
      </c>
      <c r="K705" s="70">
        <f>[8]Mides!N696</f>
        <v>0</v>
      </c>
      <c r="L705" s="70">
        <f>[8]Mides!K696</f>
        <v>0</v>
      </c>
      <c r="M705" s="70">
        <f>[8]Mides!L696</f>
        <v>0</v>
      </c>
      <c r="N705" s="70" t="str">
        <f>[8]Mides!M696</f>
        <v>x</v>
      </c>
      <c r="O705" s="70">
        <f t="shared" si="10"/>
        <v>0</v>
      </c>
      <c r="P705" s="70" t="str">
        <f>[8]Mides!R696</f>
        <v>Guatemala</v>
      </c>
      <c r="Q705" s="70" t="str">
        <f>[8]Mides!S696</f>
        <v>Guatemala</v>
      </c>
      <c r="R705" s="10"/>
      <c r="S705" s="10"/>
      <c r="T705" s="10"/>
      <c r="U705" s="10"/>
      <c r="V705" s="10"/>
      <c r="W705" s="10"/>
      <c r="X705" s="10"/>
      <c r="Y705" s="10"/>
    </row>
    <row r="706" spans="2:25" x14ac:dyDescent="0.3">
      <c r="B706" s="66" t="str">
        <f>[8]Mides!E697</f>
        <v>Angy</v>
      </c>
      <c r="C706" s="67" t="str">
        <f>[8]Mides!D697</f>
        <v xml:space="preserve">Luna </v>
      </c>
      <c r="D706" s="68" t="str">
        <f>IF([8]Mides!F697=1,"X"," ")</f>
        <v>X</v>
      </c>
      <c r="E706" s="68" t="str">
        <f>IF([8]Mides!F697=2,"X"," ")</f>
        <v xml:space="preserve"> </v>
      </c>
      <c r="F706" s="69" t="str">
        <f>[8]Mides!B697</f>
        <v>menor de edad</v>
      </c>
      <c r="G706" s="68" t="str">
        <f>IF(AND([8]Mides!H697&gt;=1,[8]Mides!H697&lt;=14),"X"," ")</f>
        <v>X</v>
      </c>
      <c r="H706" s="68" t="str">
        <f>IF(AND([8]Mides!H697&gt;=14,[8]Mides!H697&lt;=30),"X"," ")</f>
        <v xml:space="preserve"> </v>
      </c>
      <c r="I706" s="68" t="str">
        <f>IF(AND([8]Mides!H697&gt;=31,[8]Mides!H697&lt;=60),"X","  ")</f>
        <v xml:space="preserve">  </v>
      </c>
      <c r="J706" s="68" t="str">
        <f>IF([8]Mides!H697&gt;60,"X", "  ")</f>
        <v xml:space="preserve">  </v>
      </c>
      <c r="K706" s="70">
        <f>[8]Mides!N697</f>
        <v>0</v>
      </c>
      <c r="L706" s="70">
        <f>[8]Mides!K697</f>
        <v>0</v>
      </c>
      <c r="M706" s="70">
        <f>[8]Mides!L697</f>
        <v>0</v>
      </c>
      <c r="N706" s="70" t="str">
        <f>[8]Mides!M697</f>
        <v>x</v>
      </c>
      <c r="O706" s="70">
        <f t="shared" si="10"/>
        <v>0</v>
      </c>
      <c r="P706" s="70" t="str">
        <f>[8]Mides!R697</f>
        <v>Guatemala</v>
      </c>
      <c r="Q706" s="70" t="str">
        <f>[8]Mides!S697</f>
        <v>Guatemala</v>
      </c>
      <c r="R706" s="10"/>
      <c r="S706" s="10"/>
      <c r="T706" s="10"/>
      <c r="U706" s="10"/>
      <c r="V706" s="10"/>
      <c r="W706" s="10"/>
      <c r="X706" s="10"/>
      <c r="Y706" s="10"/>
    </row>
    <row r="707" spans="2:25" x14ac:dyDescent="0.3">
      <c r="B707" s="66" t="str">
        <f>[8]Mides!E698</f>
        <v>Evelyn</v>
      </c>
      <c r="C707" s="67" t="str">
        <f>[8]Mides!D698</f>
        <v xml:space="preserve">Luna </v>
      </c>
      <c r="D707" s="68" t="str">
        <f>IF([8]Mides!F698=1,"X"," ")</f>
        <v>X</v>
      </c>
      <c r="E707" s="68" t="str">
        <f>IF([8]Mides!F698=2,"X"," ")</f>
        <v xml:space="preserve"> </v>
      </c>
      <c r="F707" s="69" t="str">
        <f>[8]Mides!B698</f>
        <v>menor de edad</v>
      </c>
      <c r="G707" s="68" t="str">
        <f>IF(AND([8]Mides!H698&gt;=1,[8]Mides!H698&lt;=14),"X"," ")</f>
        <v>X</v>
      </c>
      <c r="H707" s="68" t="str">
        <f>IF(AND([8]Mides!H698&gt;=14,[8]Mides!H698&lt;=30),"X"," ")</f>
        <v xml:space="preserve"> </v>
      </c>
      <c r="I707" s="68" t="str">
        <f>IF(AND([8]Mides!H698&gt;=31,[8]Mides!H698&lt;=60),"X","  ")</f>
        <v xml:space="preserve">  </v>
      </c>
      <c r="J707" s="68" t="str">
        <f>IF([8]Mides!H698&gt;60,"X", "  ")</f>
        <v xml:space="preserve">  </v>
      </c>
      <c r="K707" s="70">
        <f>[8]Mides!N698</f>
        <v>0</v>
      </c>
      <c r="L707" s="70">
        <f>[8]Mides!K698</f>
        <v>0</v>
      </c>
      <c r="M707" s="70">
        <f>[8]Mides!L698</f>
        <v>0</v>
      </c>
      <c r="N707" s="70" t="str">
        <f>[8]Mides!M698</f>
        <v>x</v>
      </c>
      <c r="O707" s="70">
        <f t="shared" si="10"/>
        <v>0</v>
      </c>
      <c r="P707" s="70" t="str">
        <f>[8]Mides!R698</f>
        <v>Guatemala</v>
      </c>
      <c r="Q707" s="70" t="str">
        <f>[8]Mides!S698</f>
        <v>Guatemala</v>
      </c>
      <c r="R707" s="10"/>
      <c r="S707" s="10"/>
      <c r="T707" s="10"/>
      <c r="U707" s="10"/>
      <c r="V707" s="10"/>
      <c r="W707" s="10"/>
      <c r="X707" s="10"/>
      <c r="Y707" s="10"/>
    </row>
    <row r="708" spans="2:25" x14ac:dyDescent="0.3">
      <c r="B708" s="66" t="str">
        <f>[8]Mides!E699</f>
        <v>Briseida</v>
      </c>
      <c r="C708" s="67" t="str">
        <f>[8]Mides!D699</f>
        <v xml:space="preserve">Luna </v>
      </c>
      <c r="D708" s="68" t="str">
        <f>IF([8]Mides!F699=1,"X"," ")</f>
        <v>X</v>
      </c>
      <c r="E708" s="68" t="str">
        <f>IF([8]Mides!F699=2,"X"," ")</f>
        <v xml:space="preserve"> </v>
      </c>
      <c r="F708" s="69" t="str">
        <f>[8]Mides!B699</f>
        <v>menor de edad</v>
      </c>
      <c r="G708" s="68" t="str">
        <f>IF(AND([8]Mides!H699&gt;=1,[8]Mides!H699&lt;=14),"X"," ")</f>
        <v>X</v>
      </c>
      <c r="H708" s="68" t="str">
        <f>IF(AND([8]Mides!H699&gt;=14,[8]Mides!H699&lt;=30),"X"," ")</f>
        <v xml:space="preserve"> </v>
      </c>
      <c r="I708" s="68" t="str">
        <f>IF(AND([8]Mides!H699&gt;=31,[8]Mides!H699&lt;=60),"X","  ")</f>
        <v xml:space="preserve">  </v>
      </c>
      <c r="J708" s="68" t="str">
        <f>IF([8]Mides!H699&gt;60,"X", "  ")</f>
        <v xml:space="preserve">  </v>
      </c>
      <c r="K708" s="70">
        <f>[8]Mides!N699</f>
        <v>0</v>
      </c>
      <c r="L708" s="70">
        <f>[8]Mides!K699</f>
        <v>0</v>
      </c>
      <c r="M708" s="70">
        <f>[8]Mides!L699</f>
        <v>0</v>
      </c>
      <c r="N708" s="70" t="str">
        <f>[8]Mides!M699</f>
        <v>x</v>
      </c>
      <c r="O708" s="70">
        <f t="shared" si="10"/>
        <v>0</v>
      </c>
      <c r="P708" s="70" t="str">
        <f>[8]Mides!R699</f>
        <v>Guatemala</v>
      </c>
      <c r="Q708" s="70" t="str">
        <f>[8]Mides!S699</f>
        <v>Guatemala</v>
      </c>
      <c r="R708" s="10"/>
      <c r="S708" s="10"/>
      <c r="T708" s="10"/>
      <c r="U708" s="10"/>
      <c r="V708" s="10"/>
      <c r="W708" s="10"/>
      <c r="X708" s="10"/>
      <c r="Y708" s="10"/>
    </row>
    <row r="709" spans="2:25" x14ac:dyDescent="0.3">
      <c r="B709" s="66" t="str">
        <f>[8]Mides!E700</f>
        <v>Valezka</v>
      </c>
      <c r="C709" s="67" t="str">
        <f>[8]Mides!D700</f>
        <v>Escobar</v>
      </c>
      <c r="D709" s="68" t="str">
        <f>IF([8]Mides!F700=1,"X"," ")</f>
        <v>X</v>
      </c>
      <c r="E709" s="68" t="str">
        <f>IF([8]Mides!F700=2,"X"," ")</f>
        <v xml:space="preserve"> </v>
      </c>
      <c r="F709" s="69" t="str">
        <f>[8]Mides!B700</f>
        <v>menor de edad</v>
      </c>
      <c r="G709" s="68" t="str">
        <f>IF(AND([8]Mides!H700&gt;=1,[8]Mides!H700&lt;=14),"X"," ")</f>
        <v>X</v>
      </c>
      <c r="H709" s="68" t="str">
        <f>IF(AND([8]Mides!H700&gt;=14,[8]Mides!H700&lt;=30),"X"," ")</f>
        <v xml:space="preserve"> </v>
      </c>
      <c r="I709" s="68" t="str">
        <f>IF(AND([8]Mides!H700&gt;=31,[8]Mides!H700&lt;=60),"X","  ")</f>
        <v xml:space="preserve">  </v>
      </c>
      <c r="J709" s="68" t="str">
        <f>IF([8]Mides!H700&gt;60,"X", "  ")</f>
        <v xml:space="preserve">  </v>
      </c>
      <c r="K709" s="70">
        <f>[8]Mides!N700</f>
        <v>0</v>
      </c>
      <c r="L709" s="70">
        <f>[8]Mides!K700</f>
        <v>0</v>
      </c>
      <c r="M709" s="70">
        <f>[8]Mides!L700</f>
        <v>0</v>
      </c>
      <c r="N709" s="70" t="str">
        <f>[8]Mides!M700</f>
        <v>x</v>
      </c>
      <c r="O709" s="70">
        <f t="shared" si="10"/>
        <v>0</v>
      </c>
      <c r="P709" s="70" t="str">
        <f>[8]Mides!R700</f>
        <v>Guatemala</v>
      </c>
      <c r="Q709" s="70" t="str">
        <f>[8]Mides!S700</f>
        <v>Guatemala</v>
      </c>
      <c r="R709" s="10"/>
      <c r="S709" s="10"/>
      <c r="T709" s="10"/>
      <c r="U709" s="10"/>
      <c r="V709" s="10"/>
      <c r="W709" s="10"/>
      <c r="X709" s="10"/>
      <c r="Y709" s="10"/>
    </row>
    <row r="710" spans="2:25" x14ac:dyDescent="0.3">
      <c r="B710" s="66" t="str">
        <f>[8]Mides!E701</f>
        <v>Antony</v>
      </c>
      <c r="C710" s="67" t="str">
        <f>[8]Mides!D701</f>
        <v>Tejada</v>
      </c>
      <c r="D710" s="68" t="str">
        <f>IF([8]Mides!F701=1,"X"," ")</f>
        <v xml:space="preserve"> </v>
      </c>
      <c r="E710" s="68" t="str">
        <f>IF([8]Mides!F701=2,"X"," ")</f>
        <v>X</v>
      </c>
      <c r="F710" s="69" t="str">
        <f>[8]Mides!B701</f>
        <v>menor de edad</v>
      </c>
      <c r="G710" s="68" t="str">
        <f>IF(AND([8]Mides!H701&gt;=1,[8]Mides!H701&lt;=14),"X"," ")</f>
        <v>X</v>
      </c>
      <c r="H710" s="68" t="str">
        <f>IF(AND([8]Mides!H701&gt;=14,[8]Mides!H701&lt;=30),"X"," ")</f>
        <v xml:space="preserve"> </v>
      </c>
      <c r="I710" s="68" t="str">
        <f>IF(AND([8]Mides!H701&gt;=31,[8]Mides!H701&lt;=60),"X","  ")</f>
        <v xml:space="preserve">  </v>
      </c>
      <c r="J710" s="68" t="str">
        <f>IF([8]Mides!H701&gt;60,"X", "  ")</f>
        <v xml:space="preserve">  </v>
      </c>
      <c r="K710" s="70">
        <f>[8]Mides!N701</f>
        <v>0</v>
      </c>
      <c r="L710" s="70">
        <f>[8]Mides!K701</f>
        <v>0</v>
      </c>
      <c r="M710" s="70">
        <f>[8]Mides!L701</f>
        <v>0</v>
      </c>
      <c r="N710" s="70" t="str">
        <f>[8]Mides!M701</f>
        <v>x</v>
      </c>
      <c r="O710" s="70">
        <f t="shared" si="10"/>
        <v>0</v>
      </c>
      <c r="P710" s="70" t="str">
        <f>[8]Mides!R701</f>
        <v>Guatemala</v>
      </c>
      <c r="Q710" s="70" t="str">
        <f>[8]Mides!S701</f>
        <v>Guatemala</v>
      </c>
      <c r="R710" s="10"/>
      <c r="S710" s="10"/>
      <c r="T710" s="10"/>
      <c r="U710" s="10"/>
      <c r="V710" s="10"/>
      <c r="W710" s="10"/>
      <c r="X710" s="10"/>
      <c r="Y710" s="10"/>
    </row>
    <row r="711" spans="2:25" x14ac:dyDescent="0.3">
      <c r="B711" s="66" t="str">
        <f>[8]Mides!E702</f>
        <v>Alizon</v>
      </c>
      <c r="C711" s="67" t="str">
        <f>[8]Mides!D702</f>
        <v xml:space="preserve">Tejado </v>
      </c>
      <c r="D711" s="68" t="str">
        <f>IF([8]Mides!F702=1,"X"," ")</f>
        <v>X</v>
      </c>
      <c r="E711" s="68" t="str">
        <f>IF([8]Mides!F702=2,"X"," ")</f>
        <v xml:space="preserve"> </v>
      </c>
      <c r="F711" s="69" t="str">
        <f>[8]Mides!B702</f>
        <v>menor de edad</v>
      </c>
      <c r="G711" s="68" t="str">
        <f>IF(AND([8]Mides!H702&gt;=1,[8]Mides!H702&lt;=14),"X"," ")</f>
        <v>X</v>
      </c>
      <c r="H711" s="68" t="str">
        <f>IF(AND([8]Mides!H702&gt;=14,[8]Mides!H702&lt;=30),"X"," ")</f>
        <v xml:space="preserve"> </v>
      </c>
      <c r="I711" s="68" t="str">
        <f>IF(AND([8]Mides!H702&gt;=31,[8]Mides!H702&lt;=60),"X","  ")</f>
        <v xml:space="preserve">  </v>
      </c>
      <c r="J711" s="68" t="str">
        <f>IF([8]Mides!H702&gt;60,"X", "  ")</f>
        <v xml:space="preserve">  </v>
      </c>
      <c r="K711" s="70">
        <f>[8]Mides!N702</f>
        <v>0</v>
      </c>
      <c r="L711" s="70">
        <f>[8]Mides!K702</f>
        <v>0</v>
      </c>
      <c r="M711" s="70">
        <f>[8]Mides!L702</f>
        <v>0</v>
      </c>
      <c r="N711" s="70" t="str">
        <f>[8]Mides!M702</f>
        <v>x</v>
      </c>
      <c r="O711" s="70">
        <f t="shared" si="10"/>
        <v>0</v>
      </c>
      <c r="P711" s="70" t="str">
        <f>[8]Mides!R702</f>
        <v>Guatemala</v>
      </c>
      <c r="Q711" s="70" t="str">
        <f>[8]Mides!S702</f>
        <v>Guatemala</v>
      </c>
      <c r="R711" s="10"/>
      <c r="S711" s="10"/>
      <c r="T711" s="10"/>
      <c r="U711" s="10"/>
      <c r="V711" s="10"/>
      <c r="W711" s="10"/>
      <c r="X711" s="10"/>
      <c r="Y711" s="10"/>
    </row>
    <row r="712" spans="2:25" x14ac:dyDescent="0.3">
      <c r="B712" s="66" t="str">
        <f>[8]Mides!E703</f>
        <v>Damaris</v>
      </c>
      <c r="C712" s="67" t="str">
        <f>[8]Mides!D703</f>
        <v>Mejicano</v>
      </c>
      <c r="D712" s="68" t="str">
        <f>IF([8]Mides!F703=1,"X"," ")</f>
        <v>X</v>
      </c>
      <c r="E712" s="68" t="str">
        <f>IF([8]Mides!F703=2,"X"," ")</f>
        <v xml:space="preserve"> </v>
      </c>
      <c r="F712" s="69" t="str">
        <f>[8]Mides!B703</f>
        <v>menor de edad</v>
      </c>
      <c r="G712" s="68" t="str">
        <f>IF(AND([8]Mides!H703&gt;=1,[8]Mides!H703&lt;=14),"X"," ")</f>
        <v>X</v>
      </c>
      <c r="H712" s="68" t="str">
        <f>IF(AND([8]Mides!H703&gt;=14,[8]Mides!H703&lt;=30),"X"," ")</f>
        <v xml:space="preserve"> </v>
      </c>
      <c r="I712" s="68" t="str">
        <f>IF(AND([8]Mides!H703&gt;=31,[8]Mides!H703&lt;=60),"X","  ")</f>
        <v xml:space="preserve">  </v>
      </c>
      <c r="J712" s="68" t="str">
        <f>IF([8]Mides!H703&gt;60,"X", "  ")</f>
        <v xml:space="preserve">  </v>
      </c>
      <c r="K712" s="70">
        <f>[8]Mides!N703</f>
        <v>0</v>
      </c>
      <c r="L712" s="70">
        <f>[8]Mides!K703</f>
        <v>0</v>
      </c>
      <c r="M712" s="70">
        <f>[8]Mides!L703</f>
        <v>0</v>
      </c>
      <c r="N712" s="70" t="str">
        <f>[8]Mides!M703</f>
        <v>x</v>
      </c>
      <c r="O712" s="70">
        <f t="shared" si="10"/>
        <v>0</v>
      </c>
      <c r="P712" s="70" t="str">
        <f>[8]Mides!R703</f>
        <v>Guatemala</v>
      </c>
      <c r="Q712" s="70" t="str">
        <f>[8]Mides!S703</f>
        <v>Guatemala</v>
      </c>
      <c r="R712" s="10"/>
      <c r="S712" s="10"/>
      <c r="T712" s="10"/>
      <c r="U712" s="10"/>
      <c r="V712" s="10"/>
      <c r="W712" s="10"/>
      <c r="X712" s="10"/>
      <c r="Y712" s="10"/>
    </row>
    <row r="713" spans="2:25" x14ac:dyDescent="0.3">
      <c r="B713" s="66" t="str">
        <f>[8]Mides!E704</f>
        <v xml:space="preserve">Maria </v>
      </c>
      <c r="C713" s="67" t="str">
        <f>[8]Mides!D704</f>
        <v xml:space="preserve">de Leon </v>
      </c>
      <c r="D713" s="68" t="str">
        <f>IF([8]Mides!F704=1,"X"," ")</f>
        <v>X</v>
      </c>
      <c r="E713" s="68" t="str">
        <f>IF([8]Mides!F704=2,"X"," ")</f>
        <v xml:space="preserve"> </v>
      </c>
      <c r="F713" s="69" t="str">
        <f>[8]Mides!B704</f>
        <v>menor de edad</v>
      </c>
      <c r="G713" s="68" t="str">
        <f>IF(AND([8]Mides!H704&gt;=1,[8]Mides!H704&lt;=14),"X"," ")</f>
        <v xml:space="preserve"> </v>
      </c>
      <c r="H713" s="68" t="str">
        <f>IF(AND([8]Mides!H704&gt;=14,[8]Mides!H704&lt;=30),"X"," ")</f>
        <v>X</v>
      </c>
      <c r="I713" s="68" t="str">
        <f>IF(AND([8]Mides!H704&gt;=31,[8]Mides!H704&lt;=60),"X","  ")</f>
        <v xml:space="preserve">  </v>
      </c>
      <c r="J713" s="68" t="str">
        <f>IF([8]Mides!H704&gt;60,"X", "  ")</f>
        <v xml:space="preserve">  </v>
      </c>
      <c r="K713" s="70">
        <f>[8]Mides!N704</f>
        <v>0</v>
      </c>
      <c r="L713" s="70">
        <f>[8]Mides!K704</f>
        <v>0</v>
      </c>
      <c r="M713" s="70">
        <f>[8]Mides!L704</f>
        <v>0</v>
      </c>
      <c r="N713" s="70" t="str">
        <f>[8]Mides!M704</f>
        <v>x</v>
      </c>
      <c r="O713" s="70">
        <f t="shared" si="10"/>
        <v>0</v>
      </c>
      <c r="P713" s="70" t="str">
        <f>[8]Mides!R704</f>
        <v>Guatemala</v>
      </c>
      <c r="Q713" s="70" t="str">
        <f>[8]Mides!S704</f>
        <v>Guatemala</v>
      </c>
      <c r="R713" s="10"/>
      <c r="S713" s="10"/>
      <c r="T713" s="10"/>
      <c r="U713" s="10"/>
      <c r="V713" s="10"/>
      <c r="W713" s="10"/>
      <c r="X713" s="10"/>
      <c r="Y713" s="10"/>
    </row>
    <row r="714" spans="2:25" x14ac:dyDescent="0.3">
      <c r="B714" s="66" t="str">
        <f>[8]Mides!E705</f>
        <v>Mirella</v>
      </c>
      <c r="C714" s="67" t="str">
        <f>[8]Mides!D705</f>
        <v xml:space="preserve">de Leon </v>
      </c>
      <c r="D714" s="68" t="str">
        <f>IF([8]Mides!F705=1,"X"," ")</f>
        <v>X</v>
      </c>
      <c r="E714" s="68" t="str">
        <f>IF([8]Mides!F705=2,"X"," ")</f>
        <v xml:space="preserve"> </v>
      </c>
      <c r="F714" s="69" t="str">
        <f>[8]Mides!B705</f>
        <v>menor de edad</v>
      </c>
      <c r="G714" s="68" t="str">
        <f>IF(AND([8]Mides!H705&gt;=1,[8]Mides!H705&lt;=14),"X"," ")</f>
        <v>X</v>
      </c>
      <c r="H714" s="68" t="str">
        <f>IF(AND([8]Mides!H705&gt;=14,[8]Mides!H705&lt;=30),"X"," ")</f>
        <v xml:space="preserve"> </v>
      </c>
      <c r="I714" s="68" t="str">
        <f>IF(AND([8]Mides!H705&gt;=31,[8]Mides!H705&lt;=60),"X","  ")</f>
        <v xml:space="preserve">  </v>
      </c>
      <c r="J714" s="68" t="str">
        <f>IF([8]Mides!H705&gt;60,"X", "  ")</f>
        <v xml:space="preserve">  </v>
      </c>
      <c r="K714" s="70">
        <f>[8]Mides!N705</f>
        <v>0</v>
      </c>
      <c r="L714" s="70">
        <f>[8]Mides!K705</f>
        <v>0</v>
      </c>
      <c r="M714" s="70">
        <f>[8]Mides!L705</f>
        <v>0</v>
      </c>
      <c r="N714" s="70" t="str">
        <f>[8]Mides!M705</f>
        <v>x</v>
      </c>
      <c r="O714" s="70">
        <f t="shared" si="10"/>
        <v>0</v>
      </c>
      <c r="P714" s="70" t="str">
        <f>[8]Mides!R705</f>
        <v>Guatemala</v>
      </c>
      <c r="Q714" s="70" t="str">
        <f>[8]Mides!S705</f>
        <v>Guatemala</v>
      </c>
      <c r="R714" s="10"/>
      <c r="S714" s="10"/>
      <c r="T714" s="10"/>
      <c r="U714" s="10"/>
      <c r="V714" s="10"/>
      <c r="W714" s="10"/>
      <c r="X714" s="10"/>
      <c r="Y714" s="10"/>
    </row>
    <row r="715" spans="2:25" x14ac:dyDescent="0.3">
      <c r="B715" s="66" t="str">
        <f>[8]Mides!E706</f>
        <v>Jimena</v>
      </c>
      <c r="C715" s="67" t="str">
        <f>[8]Mides!D706</f>
        <v xml:space="preserve">de Leon </v>
      </c>
      <c r="D715" s="68" t="str">
        <f>IF([8]Mides!F706=1,"X"," ")</f>
        <v>X</v>
      </c>
      <c r="E715" s="68" t="str">
        <f>IF([8]Mides!F706=2,"X"," ")</f>
        <v xml:space="preserve"> </v>
      </c>
      <c r="F715" s="69" t="str">
        <f>[8]Mides!B706</f>
        <v>menor de edad</v>
      </c>
      <c r="G715" s="68" t="str">
        <f>IF(AND([8]Mides!H706&gt;=1,[8]Mides!H706&lt;=14),"X"," ")</f>
        <v>X</v>
      </c>
      <c r="H715" s="68" t="str">
        <f>IF(AND([8]Mides!H706&gt;=14,[8]Mides!H706&lt;=30),"X"," ")</f>
        <v xml:space="preserve"> </v>
      </c>
      <c r="I715" s="68" t="str">
        <f>IF(AND([8]Mides!H706&gt;=31,[8]Mides!H706&lt;=60),"X","  ")</f>
        <v xml:space="preserve">  </v>
      </c>
      <c r="J715" s="68" t="str">
        <f>IF([8]Mides!H706&gt;60,"X", "  ")</f>
        <v xml:space="preserve">  </v>
      </c>
      <c r="K715" s="70">
        <f>[8]Mides!N706</f>
        <v>0</v>
      </c>
      <c r="L715" s="70">
        <f>[8]Mides!K706</f>
        <v>0</v>
      </c>
      <c r="M715" s="70">
        <f>[8]Mides!L706</f>
        <v>0</v>
      </c>
      <c r="N715" s="70" t="str">
        <f>[8]Mides!M706</f>
        <v>x</v>
      </c>
      <c r="O715" s="70">
        <f t="shared" si="10"/>
        <v>0</v>
      </c>
      <c r="P715" s="70" t="str">
        <f>[8]Mides!R706</f>
        <v>Guatemala</v>
      </c>
      <c r="Q715" s="70" t="str">
        <f>[8]Mides!S706</f>
        <v>Guatemala</v>
      </c>
      <c r="R715" s="10"/>
      <c r="S715" s="10"/>
      <c r="T715" s="10"/>
      <c r="U715" s="10"/>
      <c r="V715" s="10"/>
      <c r="W715" s="10"/>
      <c r="X715" s="10"/>
      <c r="Y715" s="10"/>
    </row>
    <row r="716" spans="2:25" x14ac:dyDescent="0.3">
      <c r="B716" s="66" t="str">
        <f>[8]Mides!E707</f>
        <v>Katerine</v>
      </c>
      <c r="C716" s="67" t="str">
        <f>[8]Mides!D707</f>
        <v>Lopez</v>
      </c>
      <c r="D716" s="68" t="str">
        <f>IF([8]Mides!F707=1,"X"," ")</f>
        <v>X</v>
      </c>
      <c r="E716" s="68" t="str">
        <f>IF([8]Mides!F707=2,"X"," ")</f>
        <v xml:space="preserve"> </v>
      </c>
      <c r="F716" s="69" t="str">
        <f>[8]Mides!B707</f>
        <v>menor de edad</v>
      </c>
      <c r="G716" s="68" t="str">
        <f>IF(AND([8]Mides!H707&gt;=1,[8]Mides!H707&lt;=14),"X"," ")</f>
        <v>X</v>
      </c>
      <c r="H716" s="68" t="str">
        <f>IF(AND([8]Mides!H707&gt;=14,[8]Mides!H707&lt;=30),"X"," ")</f>
        <v xml:space="preserve"> </v>
      </c>
      <c r="I716" s="68" t="str">
        <f>IF(AND([8]Mides!H707&gt;=31,[8]Mides!H707&lt;=60),"X","  ")</f>
        <v xml:space="preserve">  </v>
      </c>
      <c r="J716" s="68" t="str">
        <f>IF([8]Mides!H707&gt;60,"X", "  ")</f>
        <v xml:space="preserve">  </v>
      </c>
      <c r="K716" s="70">
        <f>[8]Mides!N707</f>
        <v>0</v>
      </c>
      <c r="L716" s="70">
        <f>[8]Mides!K707</f>
        <v>0</v>
      </c>
      <c r="M716" s="70">
        <f>[8]Mides!L707</f>
        <v>0</v>
      </c>
      <c r="N716" s="70" t="str">
        <f>[8]Mides!M707</f>
        <v>x</v>
      </c>
      <c r="O716" s="70">
        <f t="shared" si="10"/>
        <v>0</v>
      </c>
      <c r="P716" s="70" t="str">
        <f>[8]Mides!R707</f>
        <v>Guatemala</v>
      </c>
      <c r="Q716" s="70" t="str">
        <f>[8]Mides!S707</f>
        <v>Guatemala</v>
      </c>
      <c r="R716" s="10"/>
      <c r="S716" s="10"/>
      <c r="T716" s="10"/>
      <c r="U716" s="10"/>
      <c r="V716" s="10"/>
      <c r="W716" s="10"/>
      <c r="X716" s="10"/>
      <c r="Y716" s="10"/>
    </row>
    <row r="717" spans="2:25" x14ac:dyDescent="0.3">
      <c r="B717" s="66" t="str">
        <f>[8]Mides!E708</f>
        <v>Gabriela</v>
      </c>
      <c r="C717" s="67" t="str">
        <f>[8]Mides!D708</f>
        <v>Lopez</v>
      </c>
      <c r="D717" s="68" t="str">
        <f>IF([8]Mides!F708=1,"X"," ")</f>
        <v>X</v>
      </c>
      <c r="E717" s="68" t="str">
        <f>IF([8]Mides!F708=2,"X"," ")</f>
        <v xml:space="preserve"> </v>
      </c>
      <c r="F717" s="69" t="str">
        <f>[8]Mides!B708</f>
        <v>menor de edad</v>
      </c>
      <c r="G717" s="68" t="str">
        <f>IF(AND([8]Mides!H708&gt;=1,[8]Mides!H708&lt;=14),"X"," ")</f>
        <v>X</v>
      </c>
      <c r="H717" s="68" t="str">
        <f>IF(AND([8]Mides!H708&gt;=14,[8]Mides!H708&lt;=30),"X"," ")</f>
        <v xml:space="preserve"> </v>
      </c>
      <c r="I717" s="68" t="str">
        <f>IF(AND([8]Mides!H708&gt;=31,[8]Mides!H708&lt;=60),"X","  ")</f>
        <v xml:space="preserve">  </v>
      </c>
      <c r="J717" s="68" t="str">
        <f>IF([8]Mides!H708&gt;60,"X", "  ")</f>
        <v xml:space="preserve">  </v>
      </c>
      <c r="K717" s="70">
        <f>[8]Mides!N708</f>
        <v>0</v>
      </c>
      <c r="L717" s="70">
        <f>[8]Mides!K708</f>
        <v>0</v>
      </c>
      <c r="M717" s="70">
        <f>[8]Mides!L708</f>
        <v>0</v>
      </c>
      <c r="N717" s="70" t="str">
        <f>[8]Mides!M708</f>
        <v>x</v>
      </c>
      <c r="O717" s="70">
        <f t="shared" si="10"/>
        <v>0</v>
      </c>
      <c r="P717" s="70" t="str">
        <f>[8]Mides!R708</f>
        <v>Guatemala</v>
      </c>
      <c r="Q717" s="70" t="str">
        <f>[8]Mides!S708</f>
        <v>Guatemala</v>
      </c>
      <c r="R717" s="10"/>
      <c r="S717" s="10"/>
      <c r="T717" s="10"/>
      <c r="U717" s="10"/>
      <c r="V717" s="10"/>
      <c r="W717" s="10"/>
      <c r="X717" s="10"/>
      <c r="Y717" s="10"/>
    </row>
    <row r="718" spans="2:25" x14ac:dyDescent="0.3">
      <c r="B718" s="66" t="str">
        <f>[8]Mides!E709</f>
        <v>Carmen</v>
      </c>
      <c r="C718" s="67" t="str">
        <f>[8]Mides!D709</f>
        <v>Lopez</v>
      </c>
      <c r="D718" s="68" t="str">
        <f>IF([8]Mides!F709=1,"X"," ")</f>
        <v>X</v>
      </c>
      <c r="E718" s="68" t="str">
        <f>IF([8]Mides!F709=2,"X"," ")</f>
        <v xml:space="preserve"> </v>
      </c>
      <c r="F718" s="69">
        <f>[8]Mides!B709</f>
        <v>1743611810101</v>
      </c>
      <c r="G718" s="68" t="str">
        <f>IF(AND([8]Mides!H709&gt;=1,[8]Mides!H709&lt;=14),"X"," ")</f>
        <v xml:space="preserve"> </v>
      </c>
      <c r="H718" s="68" t="str">
        <f>IF(AND([8]Mides!H709&gt;=14,[8]Mides!H709&lt;=30),"X"," ")</f>
        <v>X</v>
      </c>
      <c r="I718" s="68" t="str">
        <f>IF(AND([8]Mides!H709&gt;=31,[8]Mides!H709&lt;=60),"X","  ")</f>
        <v xml:space="preserve">  </v>
      </c>
      <c r="J718" s="68" t="str">
        <f>IF([8]Mides!H709&gt;60,"X", "  ")</f>
        <v xml:space="preserve">  </v>
      </c>
      <c r="K718" s="70">
        <f>[8]Mides!N709</f>
        <v>0</v>
      </c>
      <c r="L718" s="70">
        <f>[8]Mides!K709</f>
        <v>0</v>
      </c>
      <c r="M718" s="70">
        <f>[8]Mides!L709</f>
        <v>0</v>
      </c>
      <c r="N718" s="70" t="str">
        <f>[8]Mides!M709</f>
        <v>x</v>
      </c>
      <c r="O718" s="70">
        <f t="shared" si="10"/>
        <v>0</v>
      </c>
      <c r="P718" s="70" t="str">
        <f>[8]Mides!R709</f>
        <v>Guatemala</v>
      </c>
      <c r="Q718" s="70" t="str">
        <f>[8]Mides!S709</f>
        <v>Guatemala</v>
      </c>
      <c r="R718" s="10"/>
      <c r="S718" s="10"/>
      <c r="T718" s="10"/>
      <c r="U718" s="10"/>
      <c r="V718" s="10"/>
      <c r="W718" s="10"/>
      <c r="X718" s="10"/>
      <c r="Y718" s="10"/>
    </row>
    <row r="719" spans="2:25" x14ac:dyDescent="0.3">
      <c r="B719" s="66" t="str">
        <f>[8]Mides!E710</f>
        <v>Valeria</v>
      </c>
      <c r="C719" s="67" t="str">
        <f>[8]Mides!D710</f>
        <v>Avila</v>
      </c>
      <c r="D719" s="68" t="str">
        <f>IF([8]Mides!F710=1,"X"," ")</f>
        <v>X</v>
      </c>
      <c r="E719" s="68" t="str">
        <f>IF([8]Mides!F710=2,"X"," ")</f>
        <v xml:space="preserve"> </v>
      </c>
      <c r="F719" s="69" t="str">
        <f>[8]Mides!B710</f>
        <v>menor de edad</v>
      </c>
      <c r="G719" s="68" t="str">
        <f>IF(AND([8]Mides!H710&gt;=1,[8]Mides!H710&lt;=14),"X"," ")</f>
        <v>X</v>
      </c>
      <c r="H719" s="68" t="str">
        <f>IF(AND([8]Mides!H710&gt;=14,[8]Mides!H710&lt;=30),"X"," ")</f>
        <v xml:space="preserve"> </v>
      </c>
      <c r="I719" s="68" t="str">
        <f>IF(AND([8]Mides!H710&gt;=31,[8]Mides!H710&lt;=60),"X","  ")</f>
        <v xml:space="preserve">  </v>
      </c>
      <c r="J719" s="68" t="str">
        <f>IF([8]Mides!H710&gt;60,"X", "  ")</f>
        <v xml:space="preserve">  </v>
      </c>
      <c r="K719" s="70">
        <f>[8]Mides!N710</f>
        <v>0</v>
      </c>
      <c r="L719" s="70">
        <f>[8]Mides!K710</f>
        <v>0</v>
      </c>
      <c r="M719" s="70">
        <f>[8]Mides!L710</f>
        <v>0</v>
      </c>
      <c r="N719" s="70" t="str">
        <f>[8]Mides!M710</f>
        <v>x</v>
      </c>
      <c r="O719" s="70">
        <f t="shared" ref="O719:O782" si="11">SUM(K719:N719)</f>
        <v>0</v>
      </c>
      <c r="P719" s="70" t="str">
        <f>[8]Mides!R710</f>
        <v>Guatemala</v>
      </c>
      <c r="Q719" s="70" t="str">
        <f>[8]Mides!S710</f>
        <v>Guatemala</v>
      </c>
      <c r="R719" s="10"/>
      <c r="S719" s="10"/>
      <c r="T719" s="10"/>
      <c r="U719" s="10"/>
      <c r="V719" s="10"/>
      <c r="W719" s="10"/>
      <c r="X719" s="10"/>
      <c r="Y719" s="10"/>
    </row>
    <row r="720" spans="2:25" x14ac:dyDescent="0.3">
      <c r="B720" s="66" t="str">
        <f>[8]Mides!E711</f>
        <v>Isrs</v>
      </c>
      <c r="C720" s="67" t="str">
        <f>[8]Mides!D711</f>
        <v>Sandoval</v>
      </c>
      <c r="D720" s="68" t="str">
        <f>IF([8]Mides!F711=1,"X"," ")</f>
        <v xml:space="preserve"> </v>
      </c>
      <c r="E720" s="68" t="str">
        <f>IF([8]Mides!F711=2,"X"," ")</f>
        <v>X</v>
      </c>
      <c r="F720" s="69" t="str">
        <f>[8]Mides!B711</f>
        <v>menor de edad</v>
      </c>
      <c r="G720" s="68" t="str">
        <f>IF(AND([8]Mides!H711&gt;=1,[8]Mides!H711&lt;=14),"X"," ")</f>
        <v xml:space="preserve"> </v>
      </c>
      <c r="H720" s="68" t="str">
        <f>IF(AND([8]Mides!H711&gt;=14,[8]Mides!H711&lt;=30),"X"," ")</f>
        <v>X</v>
      </c>
      <c r="I720" s="68" t="str">
        <f>IF(AND([8]Mides!H711&gt;=31,[8]Mides!H711&lt;=60),"X","  ")</f>
        <v xml:space="preserve">  </v>
      </c>
      <c r="J720" s="68" t="str">
        <f>IF([8]Mides!H711&gt;60,"X", "  ")</f>
        <v xml:space="preserve">  </v>
      </c>
      <c r="K720" s="70">
        <f>[8]Mides!N711</f>
        <v>0</v>
      </c>
      <c r="L720" s="70">
        <f>[8]Mides!K711</f>
        <v>0</v>
      </c>
      <c r="M720" s="70">
        <f>[8]Mides!L711</f>
        <v>0</v>
      </c>
      <c r="N720" s="70" t="str">
        <f>[8]Mides!M711</f>
        <v>x</v>
      </c>
      <c r="O720" s="70">
        <f t="shared" si="11"/>
        <v>0</v>
      </c>
      <c r="P720" s="70" t="str">
        <f>[8]Mides!R711</f>
        <v>Guatemala</v>
      </c>
      <c r="Q720" s="70" t="str">
        <f>[8]Mides!S711</f>
        <v>Guatemala</v>
      </c>
      <c r="R720" s="10"/>
      <c r="S720" s="10"/>
      <c r="T720" s="10"/>
      <c r="U720" s="10"/>
      <c r="V720" s="10"/>
      <c r="W720" s="10"/>
      <c r="X720" s="10"/>
      <c r="Y720" s="10"/>
    </row>
    <row r="721" spans="2:25" x14ac:dyDescent="0.3">
      <c r="B721" s="66" t="str">
        <f>[8]Mides!E712</f>
        <v>Erick</v>
      </c>
      <c r="C721" s="67" t="str">
        <f>[8]Mides!D712</f>
        <v>Ibañez</v>
      </c>
      <c r="D721" s="68" t="str">
        <f>IF([8]Mides!F712=1,"X"," ")</f>
        <v>X</v>
      </c>
      <c r="E721" s="68" t="str">
        <f>IF([8]Mides!F712=2,"X"," ")</f>
        <v xml:space="preserve"> </v>
      </c>
      <c r="F721" s="69">
        <f>[8]Mides!B712</f>
        <v>2978535700101</v>
      </c>
      <c r="G721" s="68" t="str">
        <f>IF(AND([8]Mides!H712&gt;=1,[8]Mides!H712&lt;=14),"X"," ")</f>
        <v xml:space="preserve"> </v>
      </c>
      <c r="H721" s="68" t="str">
        <f>IF(AND([8]Mides!H712&gt;=14,[8]Mides!H712&lt;=30),"X"," ")</f>
        <v>X</v>
      </c>
      <c r="I721" s="68" t="str">
        <f>IF(AND([8]Mides!H712&gt;=31,[8]Mides!H712&lt;=60),"X","  ")</f>
        <v xml:space="preserve">  </v>
      </c>
      <c r="J721" s="68" t="str">
        <f>IF([8]Mides!H712&gt;60,"X", "  ")</f>
        <v xml:space="preserve">  </v>
      </c>
      <c r="K721" s="70">
        <f>[8]Mides!N712</f>
        <v>0</v>
      </c>
      <c r="L721" s="70">
        <f>[8]Mides!K712</f>
        <v>0</v>
      </c>
      <c r="M721" s="70">
        <f>[8]Mides!L712</f>
        <v>0</v>
      </c>
      <c r="N721" s="70" t="str">
        <f>[8]Mides!M712</f>
        <v>x</v>
      </c>
      <c r="O721" s="70">
        <f t="shared" si="11"/>
        <v>0</v>
      </c>
      <c r="P721" s="70" t="str">
        <f>[8]Mides!R712</f>
        <v>Guatemala</v>
      </c>
      <c r="Q721" s="70" t="str">
        <f>[8]Mides!S712</f>
        <v>Guatemala</v>
      </c>
      <c r="R721" s="10"/>
      <c r="S721" s="10"/>
      <c r="T721" s="10"/>
      <c r="U721" s="10"/>
      <c r="V721" s="10"/>
      <c r="W721" s="10"/>
      <c r="X721" s="10"/>
      <c r="Y721" s="10"/>
    </row>
    <row r="722" spans="2:25" x14ac:dyDescent="0.3">
      <c r="B722" s="66" t="str">
        <f>[8]Mides!E713</f>
        <v>Silvia</v>
      </c>
      <c r="C722" s="67" t="str">
        <f>[8]Mides!D713</f>
        <v>Ortiz</v>
      </c>
      <c r="D722" s="68" t="str">
        <f>IF([8]Mides!F713=1,"X"," ")</f>
        <v>X</v>
      </c>
      <c r="E722" s="68" t="str">
        <f>IF([8]Mides!F713=2,"X"," ")</f>
        <v xml:space="preserve"> </v>
      </c>
      <c r="F722" s="69">
        <f>[8]Mides!B713</f>
        <v>2511926959507</v>
      </c>
      <c r="G722" s="68" t="str">
        <f>IF(AND([8]Mides!H713&gt;=1,[8]Mides!H713&lt;=14),"X"," ")</f>
        <v xml:space="preserve"> </v>
      </c>
      <c r="H722" s="68" t="str">
        <f>IF(AND([8]Mides!H713&gt;=14,[8]Mides!H713&lt;=30),"X"," ")</f>
        <v xml:space="preserve"> </v>
      </c>
      <c r="I722" s="68" t="str">
        <f>IF(AND([8]Mides!H713&gt;=31,[8]Mides!H713&lt;=60),"X","  ")</f>
        <v>X</v>
      </c>
      <c r="J722" s="68" t="str">
        <f>IF([8]Mides!H713&gt;60,"X", "  ")</f>
        <v xml:space="preserve">  </v>
      </c>
      <c r="K722" s="70">
        <f>[8]Mides!N713</f>
        <v>0</v>
      </c>
      <c r="L722" s="70">
        <f>[8]Mides!K713</f>
        <v>0</v>
      </c>
      <c r="M722" s="70">
        <f>[8]Mides!L713</f>
        <v>0</v>
      </c>
      <c r="N722" s="70" t="str">
        <f>[8]Mides!M713</f>
        <v>x</v>
      </c>
      <c r="O722" s="70">
        <f t="shared" si="11"/>
        <v>0</v>
      </c>
      <c r="P722" s="70" t="str">
        <f>[8]Mides!R713</f>
        <v>Guatemala</v>
      </c>
      <c r="Q722" s="70" t="str">
        <f>[8]Mides!S713</f>
        <v>Guatemala</v>
      </c>
      <c r="R722" s="10"/>
      <c r="S722" s="10"/>
      <c r="T722" s="10"/>
      <c r="U722" s="10"/>
      <c r="V722" s="10"/>
      <c r="W722" s="10"/>
      <c r="X722" s="10"/>
      <c r="Y722" s="10"/>
    </row>
    <row r="723" spans="2:25" x14ac:dyDescent="0.3">
      <c r="B723" s="66" t="str">
        <f>[8]Mides!E714</f>
        <v xml:space="preserve">Maria </v>
      </c>
      <c r="C723" s="67" t="str">
        <f>[8]Mides!D714</f>
        <v>Davila</v>
      </c>
      <c r="D723" s="68" t="str">
        <f>IF([8]Mides!F714=1,"X"," ")</f>
        <v>X</v>
      </c>
      <c r="E723" s="68" t="str">
        <f>IF([8]Mides!F714=2,"X"," ")</f>
        <v xml:space="preserve"> </v>
      </c>
      <c r="F723" s="69" t="str">
        <f>[8]Mides!B714</f>
        <v>menor de edad</v>
      </c>
      <c r="G723" s="68" t="str">
        <f>IF(AND([8]Mides!H714&gt;=1,[8]Mides!H714&lt;=14),"X"," ")</f>
        <v>X</v>
      </c>
      <c r="H723" s="68" t="str">
        <f>IF(AND([8]Mides!H714&gt;=14,[8]Mides!H714&lt;=30),"X"," ")</f>
        <v xml:space="preserve"> </v>
      </c>
      <c r="I723" s="68" t="str">
        <f>IF(AND([8]Mides!H714&gt;=31,[8]Mides!H714&lt;=60),"X","  ")</f>
        <v xml:space="preserve">  </v>
      </c>
      <c r="J723" s="68" t="str">
        <f>IF([8]Mides!H714&gt;60,"X", "  ")</f>
        <v xml:space="preserve">  </v>
      </c>
      <c r="K723" s="70">
        <f>[8]Mides!N714</f>
        <v>0</v>
      </c>
      <c r="L723" s="70">
        <f>[8]Mides!K714</f>
        <v>0</v>
      </c>
      <c r="M723" s="70">
        <f>[8]Mides!L714</f>
        <v>0</v>
      </c>
      <c r="N723" s="70" t="str">
        <f>[8]Mides!M714</f>
        <v>x</v>
      </c>
      <c r="O723" s="70">
        <f t="shared" si="11"/>
        <v>0</v>
      </c>
      <c r="P723" s="70" t="str">
        <f>[8]Mides!R714</f>
        <v>Guatemala</v>
      </c>
      <c r="Q723" s="70" t="str">
        <f>[8]Mides!S714</f>
        <v>Guatemala</v>
      </c>
      <c r="R723" s="10"/>
      <c r="S723" s="10"/>
      <c r="T723" s="10"/>
      <c r="U723" s="10"/>
      <c r="V723" s="10"/>
      <c r="W723" s="10"/>
      <c r="X723" s="10"/>
      <c r="Y723" s="10"/>
    </row>
    <row r="724" spans="2:25" x14ac:dyDescent="0.3">
      <c r="B724" s="66" t="str">
        <f>[8]Mides!E715</f>
        <v>Luis</v>
      </c>
      <c r="C724" s="67" t="str">
        <f>[8]Mides!D715</f>
        <v>Morales</v>
      </c>
      <c r="D724" s="68" t="str">
        <f>IF([8]Mides!F715=1,"X"," ")</f>
        <v xml:space="preserve"> </v>
      </c>
      <c r="E724" s="68" t="str">
        <f>IF([8]Mides!F715=2,"X"," ")</f>
        <v>X</v>
      </c>
      <c r="F724" s="69">
        <f>[8]Mides!B715</f>
        <v>2351275580613</v>
      </c>
      <c r="G724" s="68" t="str">
        <f>IF(AND([8]Mides!H715&gt;=1,[8]Mides!H715&lt;=14),"X"," ")</f>
        <v xml:space="preserve"> </v>
      </c>
      <c r="H724" s="68" t="str">
        <f>IF(AND([8]Mides!H715&gt;=14,[8]Mides!H715&lt;=30),"X"," ")</f>
        <v xml:space="preserve"> </v>
      </c>
      <c r="I724" s="68" t="str">
        <f>IF(AND([8]Mides!H715&gt;=31,[8]Mides!H715&lt;=60),"X","  ")</f>
        <v>X</v>
      </c>
      <c r="J724" s="68" t="str">
        <f>IF([8]Mides!H715&gt;60,"X", "  ")</f>
        <v xml:space="preserve">  </v>
      </c>
      <c r="K724" s="70">
        <f>[8]Mides!N715</f>
        <v>0</v>
      </c>
      <c r="L724" s="70">
        <f>[8]Mides!K715</f>
        <v>0</v>
      </c>
      <c r="M724" s="70">
        <f>[8]Mides!L715</f>
        <v>0</v>
      </c>
      <c r="N724" s="70" t="str">
        <f>[8]Mides!M715</f>
        <v>x</v>
      </c>
      <c r="O724" s="70">
        <f t="shared" si="11"/>
        <v>0</v>
      </c>
      <c r="P724" s="70" t="str">
        <f>[8]Mides!R715</f>
        <v>Guatemala</v>
      </c>
      <c r="Q724" s="70" t="str">
        <f>[8]Mides!S715</f>
        <v>Guatemala</v>
      </c>
      <c r="R724" s="10"/>
      <c r="S724" s="10"/>
      <c r="T724" s="10"/>
      <c r="U724" s="10"/>
      <c r="V724" s="10"/>
      <c r="W724" s="10"/>
      <c r="X724" s="10"/>
      <c r="Y724" s="10"/>
    </row>
    <row r="725" spans="2:25" x14ac:dyDescent="0.3">
      <c r="B725" s="66" t="str">
        <f>[8]Mides!E716</f>
        <v>paola</v>
      </c>
      <c r="C725" s="67" t="str">
        <f>[8]Mides!D716</f>
        <v xml:space="preserve">Calderon </v>
      </c>
      <c r="D725" s="68" t="str">
        <f>IF([8]Mides!F716=1,"X"," ")</f>
        <v>X</v>
      </c>
      <c r="E725" s="68" t="str">
        <f>IF([8]Mides!F716=2,"X"," ")</f>
        <v xml:space="preserve"> </v>
      </c>
      <c r="F725" s="69">
        <f>[8]Mides!B716</f>
        <v>2053852650101</v>
      </c>
      <c r="G725" s="68" t="str">
        <f>IF(AND([8]Mides!H716&gt;=1,[8]Mides!H716&lt;=14),"X"," ")</f>
        <v xml:space="preserve"> </v>
      </c>
      <c r="H725" s="68" t="str">
        <f>IF(AND([8]Mides!H716&gt;=14,[8]Mides!H716&lt;=30),"X"," ")</f>
        <v>X</v>
      </c>
      <c r="I725" s="68" t="str">
        <f>IF(AND([8]Mides!H716&gt;=31,[8]Mides!H716&lt;=60),"X","  ")</f>
        <v xml:space="preserve">  </v>
      </c>
      <c r="J725" s="68" t="str">
        <f>IF([8]Mides!H716&gt;60,"X", "  ")</f>
        <v xml:space="preserve">  </v>
      </c>
      <c r="K725" s="70">
        <f>[8]Mides!N716</f>
        <v>0</v>
      </c>
      <c r="L725" s="70">
        <f>[8]Mides!K716</f>
        <v>0</v>
      </c>
      <c r="M725" s="70">
        <f>[8]Mides!L716</f>
        <v>0</v>
      </c>
      <c r="N725" s="70" t="str">
        <f>[8]Mides!M716</f>
        <v>x</v>
      </c>
      <c r="O725" s="70">
        <f t="shared" si="11"/>
        <v>0</v>
      </c>
      <c r="P725" s="70" t="str">
        <f>[8]Mides!R716</f>
        <v>Guatemala</v>
      </c>
      <c r="Q725" s="70" t="str">
        <f>[8]Mides!S716</f>
        <v>Guatemala</v>
      </c>
      <c r="R725" s="10"/>
      <c r="S725" s="10"/>
      <c r="T725" s="10"/>
      <c r="U725" s="10"/>
      <c r="V725" s="10"/>
      <c r="W725" s="10"/>
      <c r="X725" s="10"/>
      <c r="Y725" s="10"/>
    </row>
    <row r="726" spans="2:25" x14ac:dyDescent="0.3">
      <c r="B726" s="66" t="str">
        <f>[8]Mides!E717</f>
        <v xml:space="preserve">Angela </v>
      </c>
      <c r="C726" s="67" t="str">
        <f>[8]Mides!D717</f>
        <v>Suarez</v>
      </c>
      <c r="D726" s="68" t="str">
        <f>IF([8]Mides!F717=1,"X"," ")</f>
        <v>X</v>
      </c>
      <c r="E726" s="68" t="str">
        <f>IF([8]Mides!F717=2,"X"," ")</f>
        <v xml:space="preserve"> </v>
      </c>
      <c r="F726" s="69" t="str">
        <f>[8]Mides!B717</f>
        <v>menor de edad</v>
      </c>
      <c r="G726" s="68" t="str">
        <f>IF(AND([8]Mides!H717&gt;=1,[8]Mides!H717&lt;=14),"X"," ")</f>
        <v>X</v>
      </c>
      <c r="H726" s="68" t="str">
        <f>IF(AND([8]Mides!H717&gt;=14,[8]Mides!H717&lt;=30),"X"," ")</f>
        <v xml:space="preserve"> </v>
      </c>
      <c r="I726" s="68" t="str">
        <f>IF(AND([8]Mides!H717&gt;=31,[8]Mides!H717&lt;=60),"X","  ")</f>
        <v xml:space="preserve">  </v>
      </c>
      <c r="J726" s="68" t="str">
        <f>IF([8]Mides!H717&gt;60,"X", "  ")</f>
        <v xml:space="preserve">  </v>
      </c>
      <c r="K726" s="70">
        <f>[8]Mides!N717</f>
        <v>0</v>
      </c>
      <c r="L726" s="70">
        <f>[8]Mides!K717</f>
        <v>0</v>
      </c>
      <c r="M726" s="70">
        <f>[8]Mides!L717</f>
        <v>0</v>
      </c>
      <c r="N726" s="70" t="str">
        <f>[8]Mides!M717</f>
        <v>x</v>
      </c>
      <c r="O726" s="70">
        <f t="shared" si="11"/>
        <v>0</v>
      </c>
      <c r="P726" s="70" t="str">
        <f>[8]Mides!R717</f>
        <v>Guatemala</v>
      </c>
      <c r="Q726" s="70" t="str">
        <f>[8]Mides!S717</f>
        <v>Guatemala</v>
      </c>
      <c r="R726" s="10"/>
      <c r="S726" s="10"/>
      <c r="T726" s="10"/>
      <c r="U726" s="10"/>
      <c r="V726" s="10"/>
      <c r="W726" s="10"/>
      <c r="X726" s="10"/>
      <c r="Y726" s="10"/>
    </row>
    <row r="727" spans="2:25" x14ac:dyDescent="0.3">
      <c r="B727" s="66" t="str">
        <f>[8]Mides!E718</f>
        <v>Cesar</v>
      </c>
      <c r="C727" s="67" t="str">
        <f>[8]Mides!D718</f>
        <v>Garcia</v>
      </c>
      <c r="D727" s="68" t="str">
        <f>IF([8]Mides!F718=1,"X"," ")</f>
        <v xml:space="preserve"> </v>
      </c>
      <c r="E727" s="68" t="str">
        <f>IF([8]Mides!F718=2,"X"," ")</f>
        <v>X</v>
      </c>
      <c r="F727" s="69" t="str">
        <f>[8]Mides!B718</f>
        <v>menor de edad</v>
      </c>
      <c r="G727" s="68" t="str">
        <f>IF(AND([8]Mides!H718&gt;=1,[8]Mides!H718&lt;=14),"X"," ")</f>
        <v xml:space="preserve"> </v>
      </c>
      <c r="H727" s="68" t="str">
        <f>IF(AND([8]Mides!H718&gt;=14,[8]Mides!H718&lt;=30),"X"," ")</f>
        <v>X</v>
      </c>
      <c r="I727" s="68" t="str">
        <f>IF(AND([8]Mides!H718&gt;=31,[8]Mides!H718&lt;=60),"X","  ")</f>
        <v xml:space="preserve">  </v>
      </c>
      <c r="J727" s="68" t="str">
        <f>IF([8]Mides!H718&gt;60,"X", "  ")</f>
        <v xml:space="preserve">  </v>
      </c>
      <c r="K727" s="70">
        <f>[8]Mides!N718</f>
        <v>0</v>
      </c>
      <c r="L727" s="70">
        <f>[8]Mides!K718</f>
        <v>0</v>
      </c>
      <c r="M727" s="70">
        <f>[8]Mides!L718</f>
        <v>0</v>
      </c>
      <c r="N727" s="70" t="str">
        <f>[8]Mides!M718</f>
        <v>x</v>
      </c>
      <c r="O727" s="70">
        <f t="shared" si="11"/>
        <v>0</v>
      </c>
      <c r="P727" s="70" t="str">
        <f>[8]Mides!R718</f>
        <v>Guatemala</v>
      </c>
      <c r="Q727" s="70" t="str">
        <f>[8]Mides!S718</f>
        <v>Guatemala</v>
      </c>
      <c r="R727" s="10"/>
      <c r="S727" s="10"/>
      <c r="T727" s="10"/>
      <c r="U727" s="10"/>
      <c r="V727" s="10"/>
      <c r="W727" s="10"/>
      <c r="X727" s="10"/>
      <c r="Y727" s="10"/>
    </row>
    <row r="728" spans="2:25" x14ac:dyDescent="0.3">
      <c r="B728" s="66" t="str">
        <f>[8]Mides!E719</f>
        <v xml:space="preserve">Daniel </v>
      </c>
      <c r="C728" s="67" t="str">
        <f>[8]Mides!D719</f>
        <v>Oelary</v>
      </c>
      <c r="D728" s="68" t="str">
        <f>IF([8]Mides!F719=1,"X"," ")</f>
        <v xml:space="preserve"> </v>
      </c>
      <c r="E728" s="68" t="str">
        <f>IF([8]Mides!F719=2,"X"," ")</f>
        <v>X</v>
      </c>
      <c r="F728" s="69" t="str">
        <f>[8]Mides!B719</f>
        <v>menor de edad</v>
      </c>
      <c r="G728" s="68" t="str">
        <f>IF(AND([8]Mides!H719&gt;=1,[8]Mides!H719&lt;=14),"X"," ")</f>
        <v>X</v>
      </c>
      <c r="H728" s="68" t="str">
        <f>IF(AND([8]Mides!H719&gt;=14,[8]Mides!H719&lt;=30),"X"," ")</f>
        <v xml:space="preserve"> </v>
      </c>
      <c r="I728" s="68" t="str">
        <f>IF(AND([8]Mides!H719&gt;=31,[8]Mides!H719&lt;=60),"X","  ")</f>
        <v xml:space="preserve">  </v>
      </c>
      <c r="J728" s="68" t="str">
        <f>IF([8]Mides!H719&gt;60,"X", "  ")</f>
        <v xml:space="preserve">  </v>
      </c>
      <c r="K728" s="70">
        <f>[8]Mides!N719</f>
        <v>0</v>
      </c>
      <c r="L728" s="70">
        <f>[8]Mides!K719</f>
        <v>0</v>
      </c>
      <c r="M728" s="70">
        <f>[8]Mides!L719</f>
        <v>0</v>
      </c>
      <c r="N728" s="70" t="str">
        <f>[8]Mides!M719</f>
        <v>x</v>
      </c>
      <c r="O728" s="70">
        <f t="shared" si="11"/>
        <v>0</v>
      </c>
      <c r="P728" s="70" t="str">
        <f>[8]Mides!R719</f>
        <v>Guatemala</v>
      </c>
      <c r="Q728" s="70" t="str">
        <f>[8]Mides!S719</f>
        <v>Guatemala</v>
      </c>
      <c r="R728" s="10"/>
      <c r="S728" s="10"/>
      <c r="T728" s="10"/>
      <c r="U728" s="10"/>
      <c r="V728" s="10"/>
      <c r="W728" s="10"/>
      <c r="X728" s="10"/>
      <c r="Y728" s="10"/>
    </row>
    <row r="729" spans="2:25" x14ac:dyDescent="0.3">
      <c r="B729" s="66" t="str">
        <f>[8]Mides!E720</f>
        <v>Alejandra</v>
      </c>
      <c r="C729" s="67" t="str">
        <f>[8]Mides!D720</f>
        <v>Castañeda</v>
      </c>
      <c r="D729" s="68" t="str">
        <f>IF([8]Mides!F720=1,"X"," ")</f>
        <v>X</v>
      </c>
      <c r="E729" s="68" t="str">
        <f>IF([8]Mides!F720=2,"X"," ")</f>
        <v xml:space="preserve"> </v>
      </c>
      <c r="F729" s="69" t="str">
        <f>[8]Mides!B720</f>
        <v>menor de edad</v>
      </c>
      <c r="G729" s="68" t="str">
        <f>IF(AND([8]Mides!H720&gt;=1,[8]Mides!H720&lt;=14),"X"," ")</f>
        <v>X</v>
      </c>
      <c r="H729" s="68" t="str">
        <f>IF(AND([8]Mides!H720&gt;=14,[8]Mides!H720&lt;=30),"X"," ")</f>
        <v>X</v>
      </c>
      <c r="I729" s="68" t="str">
        <f>IF(AND([8]Mides!H720&gt;=31,[8]Mides!H720&lt;=60),"X","  ")</f>
        <v xml:space="preserve">  </v>
      </c>
      <c r="J729" s="68" t="str">
        <f>IF([8]Mides!H720&gt;60,"X", "  ")</f>
        <v xml:space="preserve">  </v>
      </c>
      <c r="K729" s="70">
        <f>[8]Mides!N720</f>
        <v>0</v>
      </c>
      <c r="L729" s="70">
        <f>[8]Mides!K720</f>
        <v>0</v>
      </c>
      <c r="M729" s="70">
        <f>[8]Mides!L720</f>
        <v>0</v>
      </c>
      <c r="N729" s="70" t="str">
        <f>[8]Mides!M720</f>
        <v>x</v>
      </c>
      <c r="O729" s="70">
        <f t="shared" si="11"/>
        <v>0</v>
      </c>
      <c r="P729" s="70" t="str">
        <f>[8]Mides!R720</f>
        <v>Guatemala</v>
      </c>
      <c r="Q729" s="70" t="str">
        <f>[8]Mides!S720</f>
        <v>Guatemala</v>
      </c>
      <c r="R729" s="10"/>
      <c r="S729" s="10"/>
      <c r="T729" s="10"/>
      <c r="U729" s="10"/>
      <c r="V729" s="10"/>
      <c r="W729" s="10"/>
      <c r="X729" s="10"/>
      <c r="Y729" s="10"/>
    </row>
    <row r="730" spans="2:25" x14ac:dyDescent="0.3">
      <c r="B730" s="66" t="str">
        <f>[8]Mides!E721</f>
        <v>Daniel</v>
      </c>
      <c r="C730" s="67" t="str">
        <f>[8]Mides!D721</f>
        <v>castañeda</v>
      </c>
      <c r="D730" s="68" t="str">
        <f>IF([8]Mides!F721=1,"X"," ")</f>
        <v xml:space="preserve"> </v>
      </c>
      <c r="E730" s="68" t="str">
        <f>IF([8]Mides!F721=2,"X"," ")</f>
        <v>X</v>
      </c>
      <c r="F730" s="69" t="str">
        <f>[8]Mides!B721</f>
        <v>menor de edad</v>
      </c>
      <c r="G730" s="68" t="str">
        <f>IF(AND([8]Mides!H721&gt;=1,[8]Mides!H721&lt;=14),"X"," ")</f>
        <v>X</v>
      </c>
      <c r="H730" s="68" t="str">
        <f>IF(AND([8]Mides!H721&gt;=14,[8]Mides!H721&lt;=30),"X"," ")</f>
        <v xml:space="preserve"> </v>
      </c>
      <c r="I730" s="68" t="str">
        <f>IF(AND([8]Mides!H721&gt;=31,[8]Mides!H721&lt;=60),"X","  ")</f>
        <v xml:space="preserve">  </v>
      </c>
      <c r="J730" s="68" t="str">
        <f>IF([8]Mides!H721&gt;60,"X", "  ")</f>
        <v xml:space="preserve">  </v>
      </c>
      <c r="K730" s="70">
        <f>[8]Mides!N721</f>
        <v>0</v>
      </c>
      <c r="L730" s="70">
        <f>[8]Mides!K721</f>
        <v>0</v>
      </c>
      <c r="M730" s="70">
        <f>[8]Mides!L721</f>
        <v>0</v>
      </c>
      <c r="N730" s="70" t="str">
        <f>[8]Mides!M721</f>
        <v>x</v>
      </c>
      <c r="O730" s="70">
        <f t="shared" si="11"/>
        <v>0</v>
      </c>
      <c r="P730" s="70" t="str">
        <f>[8]Mides!R721</f>
        <v>Guatemala</v>
      </c>
      <c r="Q730" s="70" t="str">
        <f>[8]Mides!S721</f>
        <v>Guatemala</v>
      </c>
      <c r="R730" s="10"/>
      <c r="S730" s="10"/>
      <c r="T730" s="10"/>
      <c r="U730" s="10"/>
      <c r="V730" s="10"/>
      <c r="W730" s="10"/>
      <c r="X730" s="10"/>
      <c r="Y730" s="10"/>
    </row>
    <row r="731" spans="2:25" x14ac:dyDescent="0.3">
      <c r="B731" s="66" t="str">
        <f>[8]Mides!E722</f>
        <v>Andres</v>
      </c>
      <c r="C731" s="67" t="str">
        <f>[8]Mides!D722</f>
        <v>Matias</v>
      </c>
      <c r="D731" s="68" t="str">
        <f>IF([8]Mides!F722=1,"X"," ")</f>
        <v xml:space="preserve"> </v>
      </c>
      <c r="E731" s="68" t="str">
        <f>IF([8]Mides!F722=2,"X"," ")</f>
        <v>X</v>
      </c>
      <c r="F731" s="69" t="str">
        <f>[8]Mides!B722</f>
        <v>menor de edad</v>
      </c>
      <c r="G731" s="68" t="str">
        <f>IF(AND([8]Mides!H722&gt;=1,[8]Mides!H722&lt;=14),"X"," ")</f>
        <v>X</v>
      </c>
      <c r="H731" s="68" t="str">
        <f>IF(AND([8]Mides!H722&gt;=14,[8]Mides!H722&lt;=30),"X"," ")</f>
        <v>X</v>
      </c>
      <c r="I731" s="68" t="str">
        <f>IF(AND([8]Mides!H722&gt;=31,[8]Mides!H722&lt;=60),"X","  ")</f>
        <v xml:space="preserve">  </v>
      </c>
      <c r="J731" s="68" t="str">
        <f>IF([8]Mides!H722&gt;60,"X", "  ")</f>
        <v xml:space="preserve">  </v>
      </c>
      <c r="K731" s="70">
        <f>[8]Mides!N722</f>
        <v>0</v>
      </c>
      <c r="L731" s="70">
        <f>[8]Mides!K722</f>
        <v>0</v>
      </c>
      <c r="M731" s="70">
        <f>[8]Mides!L722</f>
        <v>0</v>
      </c>
      <c r="N731" s="70" t="str">
        <f>[8]Mides!M722</f>
        <v>x</v>
      </c>
      <c r="O731" s="70">
        <f t="shared" si="11"/>
        <v>0</v>
      </c>
      <c r="P731" s="70" t="str">
        <f>[8]Mides!R722</f>
        <v>Guatemala</v>
      </c>
      <c r="Q731" s="70" t="str">
        <f>[8]Mides!S722</f>
        <v>Guatemala</v>
      </c>
      <c r="R731" s="10"/>
      <c r="S731" s="10"/>
      <c r="T731" s="10"/>
      <c r="U731" s="10"/>
      <c r="V731" s="10"/>
      <c r="W731" s="10"/>
      <c r="X731" s="10"/>
      <c r="Y731" s="10"/>
    </row>
    <row r="732" spans="2:25" x14ac:dyDescent="0.3">
      <c r="B732" s="66" t="str">
        <f>[8]Mides!E723</f>
        <v>Jennifer</v>
      </c>
      <c r="C732" s="67" t="str">
        <f>[8]Mides!D723</f>
        <v>Alvarez</v>
      </c>
      <c r="D732" s="68" t="str">
        <f>IF([8]Mides!F723=1,"X"," ")</f>
        <v>X</v>
      </c>
      <c r="E732" s="68" t="str">
        <f>IF([8]Mides!F723=2,"X"," ")</f>
        <v xml:space="preserve"> </v>
      </c>
      <c r="F732" s="69" t="str">
        <f>[8]Mides!B723</f>
        <v>menor de edad</v>
      </c>
      <c r="G732" s="68" t="str">
        <f>IF(AND([8]Mides!H723&gt;=1,[8]Mides!H723&lt;=14),"X"," ")</f>
        <v>X</v>
      </c>
      <c r="H732" s="68" t="str">
        <f>IF(AND([8]Mides!H723&gt;=14,[8]Mides!H723&lt;=30),"X"," ")</f>
        <v xml:space="preserve"> </v>
      </c>
      <c r="I732" s="68" t="str">
        <f>IF(AND([8]Mides!H723&gt;=31,[8]Mides!H723&lt;=60),"X","  ")</f>
        <v xml:space="preserve">  </v>
      </c>
      <c r="J732" s="68" t="str">
        <f>IF([8]Mides!H723&gt;60,"X", "  ")</f>
        <v xml:space="preserve">  </v>
      </c>
      <c r="K732" s="70">
        <f>[8]Mides!N723</f>
        <v>0</v>
      </c>
      <c r="L732" s="70">
        <f>[8]Mides!K723</f>
        <v>0</v>
      </c>
      <c r="M732" s="70">
        <f>[8]Mides!L723</f>
        <v>0</v>
      </c>
      <c r="N732" s="70" t="str">
        <f>[8]Mides!M723</f>
        <v>x</v>
      </c>
      <c r="O732" s="70">
        <f t="shared" si="11"/>
        <v>0</v>
      </c>
      <c r="P732" s="70" t="str">
        <f>[8]Mides!R723</f>
        <v>Guatemala</v>
      </c>
      <c r="Q732" s="70" t="str">
        <f>[8]Mides!S723</f>
        <v>Guatemala</v>
      </c>
      <c r="R732" s="10"/>
      <c r="S732" s="10"/>
      <c r="T732" s="10"/>
      <c r="U732" s="10"/>
      <c r="V732" s="10"/>
      <c r="W732" s="10"/>
      <c r="X732" s="10"/>
      <c r="Y732" s="10"/>
    </row>
    <row r="733" spans="2:25" x14ac:dyDescent="0.3">
      <c r="B733" s="66" t="str">
        <f>[8]Mides!E724</f>
        <v>Pamela</v>
      </c>
      <c r="C733" s="67" t="str">
        <f>[8]Mides!D724</f>
        <v>Gonzalez</v>
      </c>
      <c r="D733" s="68" t="str">
        <f>IF([8]Mides!F724=1,"X"," ")</f>
        <v>X</v>
      </c>
      <c r="E733" s="68" t="str">
        <f>IF([8]Mides!F724=2,"X"," ")</f>
        <v xml:space="preserve"> </v>
      </c>
      <c r="F733" s="69" t="str">
        <f>[8]Mides!B724</f>
        <v>menor de edad</v>
      </c>
      <c r="G733" s="68" t="str">
        <f>IF(AND([8]Mides!H724&gt;=1,[8]Mides!H724&lt;=14),"X"," ")</f>
        <v>X</v>
      </c>
      <c r="H733" s="68" t="str">
        <f>IF(AND([8]Mides!H724&gt;=14,[8]Mides!H724&lt;=30),"X"," ")</f>
        <v xml:space="preserve"> </v>
      </c>
      <c r="I733" s="68" t="str">
        <f>IF(AND([8]Mides!H724&gt;=31,[8]Mides!H724&lt;=60),"X","  ")</f>
        <v xml:space="preserve">  </v>
      </c>
      <c r="J733" s="68" t="str">
        <f>IF([8]Mides!H724&gt;60,"X", "  ")</f>
        <v xml:space="preserve">  </v>
      </c>
      <c r="K733" s="70">
        <f>[8]Mides!N724</f>
        <v>0</v>
      </c>
      <c r="L733" s="70">
        <f>[8]Mides!K724</f>
        <v>0</v>
      </c>
      <c r="M733" s="70">
        <f>[8]Mides!L724</f>
        <v>0</v>
      </c>
      <c r="N733" s="70" t="str">
        <f>[8]Mides!M724</f>
        <v>x</v>
      </c>
      <c r="O733" s="70">
        <f t="shared" si="11"/>
        <v>0</v>
      </c>
      <c r="P733" s="70" t="str">
        <f>[8]Mides!R724</f>
        <v>Guatemala</v>
      </c>
      <c r="Q733" s="70" t="str">
        <f>[8]Mides!S724</f>
        <v>Guatemala</v>
      </c>
      <c r="R733" s="10"/>
      <c r="S733" s="10"/>
      <c r="T733" s="10"/>
      <c r="U733" s="10"/>
      <c r="V733" s="10"/>
      <c r="W733" s="10"/>
      <c r="X733" s="10"/>
      <c r="Y733" s="10"/>
    </row>
    <row r="734" spans="2:25" x14ac:dyDescent="0.3">
      <c r="B734" s="66" t="str">
        <f>[8]Mides!E725</f>
        <v>Cristal</v>
      </c>
      <c r="C734" s="67" t="str">
        <f>[8]Mides!D725</f>
        <v>Diaz</v>
      </c>
      <c r="D734" s="68" t="str">
        <f>IF([8]Mides!F725=1,"X"," ")</f>
        <v>X</v>
      </c>
      <c r="E734" s="68" t="str">
        <f>IF([8]Mides!F725=2,"X"," ")</f>
        <v xml:space="preserve"> </v>
      </c>
      <c r="F734" s="69" t="str">
        <f>[8]Mides!B725</f>
        <v>menor de edad</v>
      </c>
      <c r="G734" s="68" t="str">
        <f>IF(AND([8]Mides!H725&gt;=1,[8]Mides!H725&lt;=14),"X"," ")</f>
        <v>X</v>
      </c>
      <c r="H734" s="68" t="str">
        <f>IF(AND([8]Mides!H725&gt;=14,[8]Mides!H725&lt;=30),"X"," ")</f>
        <v xml:space="preserve"> </v>
      </c>
      <c r="I734" s="68" t="str">
        <f>IF(AND([8]Mides!H725&gt;=31,[8]Mides!H725&lt;=60),"X","  ")</f>
        <v xml:space="preserve">  </v>
      </c>
      <c r="J734" s="68" t="str">
        <f>IF([8]Mides!H725&gt;60,"X", "  ")</f>
        <v xml:space="preserve">  </v>
      </c>
      <c r="K734" s="70">
        <f>[8]Mides!N725</f>
        <v>0</v>
      </c>
      <c r="L734" s="70">
        <f>[8]Mides!K725</f>
        <v>0</v>
      </c>
      <c r="M734" s="70">
        <f>[8]Mides!L725</f>
        <v>0</v>
      </c>
      <c r="N734" s="70" t="str">
        <f>[8]Mides!M725</f>
        <v>x</v>
      </c>
      <c r="O734" s="70">
        <f t="shared" si="11"/>
        <v>0</v>
      </c>
      <c r="P734" s="70" t="str">
        <f>[8]Mides!R725</f>
        <v>Guatemala</v>
      </c>
      <c r="Q734" s="70" t="str">
        <f>[8]Mides!S725</f>
        <v>Guatemala</v>
      </c>
      <c r="R734" s="10"/>
      <c r="S734" s="10"/>
      <c r="T734" s="10"/>
      <c r="U734" s="10"/>
      <c r="V734" s="10"/>
      <c r="W734" s="10"/>
      <c r="X734" s="10"/>
      <c r="Y734" s="10"/>
    </row>
    <row r="735" spans="2:25" x14ac:dyDescent="0.3">
      <c r="B735" s="66" t="str">
        <f>[8]Mides!E726</f>
        <v>Jose</v>
      </c>
      <c r="C735" s="67" t="str">
        <f>[8]Mides!D726</f>
        <v>Gonzalez</v>
      </c>
      <c r="D735" s="68" t="str">
        <f>IF([8]Mides!F726=1,"X"," ")</f>
        <v xml:space="preserve"> </v>
      </c>
      <c r="E735" s="68" t="str">
        <f>IF([8]Mides!F726=2,"X"," ")</f>
        <v>X</v>
      </c>
      <c r="F735" s="69" t="str">
        <f>[8]Mides!B726</f>
        <v>menor de edad</v>
      </c>
      <c r="G735" s="68" t="str">
        <f>IF(AND([8]Mides!H726&gt;=1,[8]Mides!H726&lt;=14),"X"," ")</f>
        <v>X</v>
      </c>
      <c r="H735" s="68" t="str">
        <f>IF(AND([8]Mides!H726&gt;=14,[8]Mides!H726&lt;=30),"X"," ")</f>
        <v xml:space="preserve"> </v>
      </c>
      <c r="I735" s="68" t="str">
        <f>IF(AND([8]Mides!H726&gt;=31,[8]Mides!H726&lt;=60),"X","  ")</f>
        <v xml:space="preserve">  </v>
      </c>
      <c r="J735" s="68" t="str">
        <f>IF([8]Mides!H726&gt;60,"X", "  ")</f>
        <v xml:space="preserve">  </v>
      </c>
      <c r="K735" s="70">
        <f>[8]Mides!N726</f>
        <v>0</v>
      </c>
      <c r="L735" s="70">
        <f>[8]Mides!K726</f>
        <v>0</v>
      </c>
      <c r="M735" s="70">
        <f>[8]Mides!L726</f>
        <v>0</v>
      </c>
      <c r="N735" s="70" t="str">
        <f>[8]Mides!M726</f>
        <v>x</v>
      </c>
      <c r="O735" s="70">
        <f t="shared" si="11"/>
        <v>0</v>
      </c>
      <c r="P735" s="70" t="str">
        <f>[8]Mides!R726</f>
        <v>Guatemala</v>
      </c>
      <c r="Q735" s="70" t="str">
        <f>[8]Mides!S726</f>
        <v>Guatemala</v>
      </c>
      <c r="R735" s="10"/>
      <c r="S735" s="10"/>
      <c r="T735" s="10"/>
      <c r="U735" s="10"/>
      <c r="V735" s="10"/>
      <c r="W735" s="10"/>
      <c r="X735" s="10"/>
      <c r="Y735" s="10"/>
    </row>
    <row r="736" spans="2:25" x14ac:dyDescent="0.3">
      <c r="B736" s="66" t="str">
        <f>[8]Mides!E727</f>
        <v>Henry</v>
      </c>
      <c r="C736" s="67" t="str">
        <f>[8]Mides!D727</f>
        <v>Alvarez</v>
      </c>
      <c r="D736" s="68" t="str">
        <f>IF([8]Mides!F727=1,"X"," ")</f>
        <v xml:space="preserve"> </v>
      </c>
      <c r="E736" s="68" t="str">
        <f>IF([8]Mides!F727=2,"X"," ")</f>
        <v>X</v>
      </c>
      <c r="F736" s="69" t="str">
        <f>[8]Mides!B727</f>
        <v>menor de edad</v>
      </c>
      <c r="G736" s="68" t="str">
        <f>IF(AND([8]Mides!H727&gt;=1,[8]Mides!H727&lt;=14),"X"," ")</f>
        <v>X</v>
      </c>
      <c r="H736" s="68" t="str">
        <f>IF(AND([8]Mides!H727&gt;=14,[8]Mides!H727&lt;=30),"X"," ")</f>
        <v xml:space="preserve"> </v>
      </c>
      <c r="I736" s="68" t="str">
        <f>IF(AND([8]Mides!H727&gt;=31,[8]Mides!H727&lt;=60),"X","  ")</f>
        <v xml:space="preserve">  </v>
      </c>
      <c r="J736" s="68" t="str">
        <f>IF([8]Mides!H727&gt;60,"X", "  ")</f>
        <v xml:space="preserve">  </v>
      </c>
      <c r="K736" s="70">
        <f>[8]Mides!N727</f>
        <v>0</v>
      </c>
      <c r="L736" s="70">
        <f>[8]Mides!K727</f>
        <v>0</v>
      </c>
      <c r="M736" s="70">
        <f>[8]Mides!L727</f>
        <v>0</v>
      </c>
      <c r="N736" s="70" t="str">
        <f>[8]Mides!M727</f>
        <v>x</v>
      </c>
      <c r="O736" s="70">
        <f t="shared" si="11"/>
        <v>0</v>
      </c>
      <c r="P736" s="70" t="str">
        <f>[8]Mides!R727</f>
        <v>Guatemala</v>
      </c>
      <c r="Q736" s="70" t="str">
        <f>[8]Mides!S727</f>
        <v>Guatemala</v>
      </c>
      <c r="R736" s="10"/>
      <c r="S736" s="10"/>
      <c r="T736" s="10"/>
      <c r="U736" s="10"/>
      <c r="V736" s="10"/>
      <c r="W736" s="10"/>
      <c r="X736" s="10"/>
      <c r="Y736" s="10"/>
    </row>
    <row r="737" spans="2:25" x14ac:dyDescent="0.3">
      <c r="B737" s="66" t="str">
        <f>[8]Mides!E728</f>
        <v xml:space="preserve">Ruben </v>
      </c>
      <c r="C737" s="67" t="str">
        <f>[8]Mides!D728</f>
        <v>Lopez</v>
      </c>
      <c r="D737" s="68" t="str">
        <f>IF([8]Mides!F728=1,"X"," ")</f>
        <v xml:space="preserve"> </v>
      </c>
      <c r="E737" s="68" t="str">
        <f>IF([8]Mides!F728=2,"X"," ")</f>
        <v>X</v>
      </c>
      <c r="F737" s="69">
        <f>[8]Mides!B728</f>
        <v>1790058390101</v>
      </c>
      <c r="G737" s="68" t="str">
        <f>IF(AND([8]Mides!H728&gt;=1,[8]Mides!H728&lt;=14),"X"," ")</f>
        <v xml:space="preserve"> </v>
      </c>
      <c r="H737" s="68" t="str">
        <f>IF(AND([8]Mides!H728&gt;=14,[8]Mides!H728&lt;=30),"X"," ")</f>
        <v xml:space="preserve"> </v>
      </c>
      <c r="I737" s="68" t="str">
        <f>IF(AND([8]Mides!H728&gt;=31,[8]Mides!H728&lt;=60),"X","  ")</f>
        <v>X</v>
      </c>
      <c r="J737" s="68" t="str">
        <f>IF([8]Mides!H728&gt;60,"X", "  ")</f>
        <v xml:space="preserve">  </v>
      </c>
      <c r="K737" s="70">
        <f>[8]Mides!N728</f>
        <v>0</v>
      </c>
      <c r="L737" s="70">
        <f>[8]Mides!K728</f>
        <v>0</v>
      </c>
      <c r="M737" s="70">
        <f>[8]Mides!L728</f>
        <v>0</v>
      </c>
      <c r="N737" s="70" t="str">
        <f>[8]Mides!M728</f>
        <v>x</v>
      </c>
      <c r="O737" s="70">
        <f t="shared" si="11"/>
        <v>0</v>
      </c>
      <c r="P737" s="70" t="str">
        <f>[8]Mides!R728</f>
        <v>Guatemala</v>
      </c>
      <c r="Q737" s="70" t="str">
        <f>[8]Mides!S728</f>
        <v>Guatemala</v>
      </c>
      <c r="R737" s="10"/>
      <c r="S737" s="10"/>
      <c r="T737" s="10"/>
      <c r="U737" s="10"/>
      <c r="V737" s="10"/>
      <c r="W737" s="10"/>
      <c r="X737" s="10"/>
      <c r="Y737" s="10"/>
    </row>
    <row r="738" spans="2:25" x14ac:dyDescent="0.3">
      <c r="B738" s="66" t="str">
        <f>[8]Mides!E729</f>
        <v>Britany</v>
      </c>
      <c r="C738" s="67" t="str">
        <f>[8]Mides!D729</f>
        <v>Hernandez</v>
      </c>
      <c r="D738" s="68" t="str">
        <f>IF([8]Mides!F729=1,"X"," ")</f>
        <v>X</v>
      </c>
      <c r="E738" s="68" t="str">
        <f>IF([8]Mides!F729=2,"X"," ")</f>
        <v xml:space="preserve"> </v>
      </c>
      <c r="F738" s="69" t="str">
        <f>[8]Mides!B729</f>
        <v>menro de edad</v>
      </c>
      <c r="G738" s="68" t="str">
        <f>IF(AND([8]Mides!H729&gt;=1,[8]Mides!H729&lt;=14),"X"," ")</f>
        <v>X</v>
      </c>
      <c r="H738" s="68" t="str">
        <f>IF(AND([8]Mides!H729&gt;=14,[8]Mides!H729&lt;=30),"X"," ")</f>
        <v xml:space="preserve"> </v>
      </c>
      <c r="I738" s="68" t="str">
        <f>IF(AND([8]Mides!H729&gt;=31,[8]Mides!H729&lt;=60),"X","  ")</f>
        <v xml:space="preserve">  </v>
      </c>
      <c r="J738" s="68" t="str">
        <f>IF([8]Mides!H729&gt;60,"X", "  ")</f>
        <v xml:space="preserve">  </v>
      </c>
      <c r="K738" s="70">
        <f>[8]Mides!N729</f>
        <v>0</v>
      </c>
      <c r="L738" s="70">
        <f>[8]Mides!K729</f>
        <v>0</v>
      </c>
      <c r="M738" s="70">
        <f>[8]Mides!L729</f>
        <v>0</v>
      </c>
      <c r="N738" s="70" t="str">
        <f>[8]Mides!M729</f>
        <v>x</v>
      </c>
      <c r="O738" s="70">
        <f t="shared" si="11"/>
        <v>0</v>
      </c>
      <c r="P738" s="70" t="str">
        <f>[8]Mides!R729</f>
        <v>Guatemala</v>
      </c>
      <c r="Q738" s="70" t="str">
        <f>[8]Mides!S729</f>
        <v>Guatemala</v>
      </c>
      <c r="R738" s="10"/>
      <c r="S738" s="10"/>
      <c r="T738" s="10"/>
      <c r="U738" s="10"/>
      <c r="V738" s="10"/>
      <c r="W738" s="10"/>
      <c r="X738" s="10"/>
      <c r="Y738" s="10"/>
    </row>
    <row r="739" spans="2:25" x14ac:dyDescent="0.3">
      <c r="B739" s="66" t="str">
        <f>[8]Mides!E730</f>
        <v>Cristofer</v>
      </c>
      <c r="C739" s="67" t="str">
        <f>[8]Mides!D730</f>
        <v>Hernandez</v>
      </c>
      <c r="D739" s="68" t="str">
        <f>IF([8]Mides!F730=1,"X"," ")</f>
        <v xml:space="preserve"> </v>
      </c>
      <c r="E739" s="68" t="str">
        <f>IF([8]Mides!F730=2,"X"," ")</f>
        <v>X</v>
      </c>
      <c r="F739" s="69" t="str">
        <f>[8]Mides!B730</f>
        <v>menor de edad</v>
      </c>
      <c r="G739" s="68" t="str">
        <f>IF(AND([8]Mides!H730&gt;=1,[8]Mides!H730&lt;=14),"X"," ")</f>
        <v>X</v>
      </c>
      <c r="H739" s="68" t="str">
        <f>IF(AND([8]Mides!H730&gt;=14,[8]Mides!H730&lt;=30),"X"," ")</f>
        <v xml:space="preserve"> </v>
      </c>
      <c r="I739" s="68" t="str">
        <f>IF(AND([8]Mides!H730&gt;=31,[8]Mides!H730&lt;=60),"X","  ")</f>
        <v xml:space="preserve">  </v>
      </c>
      <c r="J739" s="68" t="str">
        <f>IF([8]Mides!H730&gt;60,"X", "  ")</f>
        <v xml:space="preserve">  </v>
      </c>
      <c r="K739" s="70">
        <f>[8]Mides!N730</f>
        <v>0</v>
      </c>
      <c r="L739" s="70">
        <f>[8]Mides!K730</f>
        <v>0</v>
      </c>
      <c r="M739" s="70">
        <f>[8]Mides!L730</f>
        <v>0</v>
      </c>
      <c r="N739" s="70" t="str">
        <f>[8]Mides!M730</f>
        <v>x</v>
      </c>
      <c r="O739" s="70">
        <f t="shared" si="11"/>
        <v>0</v>
      </c>
      <c r="P739" s="70" t="str">
        <f>[8]Mides!R730</f>
        <v>Guatemala</v>
      </c>
      <c r="Q739" s="70" t="str">
        <f>[8]Mides!S730</f>
        <v>Guatemala</v>
      </c>
      <c r="R739" s="10"/>
      <c r="S739" s="10"/>
      <c r="T739" s="10"/>
      <c r="U739" s="10"/>
      <c r="V739" s="10"/>
      <c r="W739" s="10"/>
      <c r="X739" s="10"/>
      <c r="Y739" s="10"/>
    </row>
    <row r="740" spans="2:25" x14ac:dyDescent="0.3">
      <c r="B740" s="66" t="str">
        <f>[8]Mides!E731</f>
        <v xml:space="preserve">Pablo </v>
      </c>
      <c r="C740" s="67" t="str">
        <f>[8]Mides!D731</f>
        <v>Santay</v>
      </c>
      <c r="D740" s="68" t="str">
        <f>IF([8]Mides!F731=1,"X"," ")</f>
        <v xml:space="preserve"> </v>
      </c>
      <c r="E740" s="68" t="str">
        <f>IF([8]Mides!F731=2,"X"," ")</f>
        <v>X</v>
      </c>
      <c r="F740" s="69">
        <f>[8]Mides!B731</f>
        <v>2603665600101</v>
      </c>
      <c r="G740" s="68" t="str">
        <f>IF(AND([8]Mides!H731&gt;=1,[8]Mides!H731&lt;=14),"X"," ")</f>
        <v xml:space="preserve"> </v>
      </c>
      <c r="H740" s="68" t="str">
        <f>IF(AND([8]Mides!H731&gt;=14,[8]Mides!H731&lt;=30),"X"," ")</f>
        <v>X</v>
      </c>
      <c r="I740" s="68" t="str">
        <f>IF(AND([8]Mides!H731&gt;=31,[8]Mides!H731&lt;=60),"X","  ")</f>
        <v xml:space="preserve">  </v>
      </c>
      <c r="J740" s="68" t="str">
        <f>IF([8]Mides!H731&gt;60,"X", "  ")</f>
        <v xml:space="preserve">  </v>
      </c>
      <c r="K740" s="70">
        <f>[8]Mides!N731</f>
        <v>0</v>
      </c>
      <c r="L740" s="70">
        <f>[8]Mides!K731</f>
        <v>0</v>
      </c>
      <c r="M740" s="70">
        <f>[8]Mides!L731</f>
        <v>0</v>
      </c>
      <c r="N740" s="70" t="str">
        <f>[8]Mides!M731</f>
        <v>x</v>
      </c>
      <c r="O740" s="70">
        <f t="shared" si="11"/>
        <v>0</v>
      </c>
      <c r="P740" s="70" t="str">
        <f>[8]Mides!R731</f>
        <v>Guatemala</v>
      </c>
      <c r="Q740" s="70" t="str">
        <f>[8]Mides!S731</f>
        <v>Guatemala</v>
      </c>
      <c r="R740" s="10"/>
      <c r="S740" s="10"/>
      <c r="T740" s="10"/>
      <c r="U740" s="10"/>
      <c r="V740" s="10"/>
      <c r="W740" s="10"/>
      <c r="X740" s="10"/>
      <c r="Y740" s="10"/>
    </row>
    <row r="741" spans="2:25" x14ac:dyDescent="0.3">
      <c r="B741" s="66" t="str">
        <f>[8]Mides!E732</f>
        <v>Nahomi</v>
      </c>
      <c r="C741" s="67" t="str">
        <f>[8]Mides!D732</f>
        <v>Gonzalez</v>
      </c>
      <c r="D741" s="68" t="str">
        <f>IF([8]Mides!F732=1,"X"," ")</f>
        <v>X</v>
      </c>
      <c r="E741" s="68" t="str">
        <f>IF([8]Mides!F732=2,"X"," ")</f>
        <v xml:space="preserve"> </v>
      </c>
      <c r="F741" s="69" t="str">
        <f>[8]Mides!B732</f>
        <v>menor de edad</v>
      </c>
      <c r="G741" s="68" t="str">
        <f>IF(AND([8]Mides!H732&gt;=1,[8]Mides!H732&lt;=14),"X"," ")</f>
        <v>X</v>
      </c>
      <c r="H741" s="68" t="str">
        <f>IF(AND([8]Mides!H732&gt;=14,[8]Mides!H732&lt;=30),"X"," ")</f>
        <v xml:space="preserve"> </v>
      </c>
      <c r="I741" s="68" t="str">
        <f>IF(AND([8]Mides!H732&gt;=31,[8]Mides!H732&lt;=60),"X","  ")</f>
        <v xml:space="preserve">  </v>
      </c>
      <c r="J741" s="68" t="str">
        <f>IF([8]Mides!H732&gt;60,"X", "  ")</f>
        <v xml:space="preserve">  </v>
      </c>
      <c r="K741" s="70">
        <f>[8]Mides!N732</f>
        <v>0</v>
      </c>
      <c r="L741" s="70">
        <f>[8]Mides!K732</f>
        <v>0</v>
      </c>
      <c r="M741" s="70">
        <f>[8]Mides!L732</f>
        <v>0</v>
      </c>
      <c r="N741" s="70" t="str">
        <f>[8]Mides!M732</f>
        <v>x</v>
      </c>
      <c r="O741" s="70">
        <f t="shared" si="11"/>
        <v>0</v>
      </c>
      <c r="P741" s="70" t="str">
        <f>[8]Mides!R732</f>
        <v>Guatemala</v>
      </c>
      <c r="Q741" s="70" t="str">
        <f>[8]Mides!S732</f>
        <v>Guatemala</v>
      </c>
      <c r="R741" s="10"/>
      <c r="S741" s="10"/>
      <c r="T741" s="10"/>
      <c r="U741" s="10"/>
      <c r="V741" s="10"/>
      <c r="W741" s="10"/>
      <c r="X741" s="10"/>
      <c r="Y741" s="10"/>
    </row>
    <row r="742" spans="2:25" x14ac:dyDescent="0.3">
      <c r="B742" s="66" t="str">
        <f>[8]Mides!E733</f>
        <v>Jeared</v>
      </c>
      <c r="C742" s="67" t="str">
        <f>[8]Mides!D733</f>
        <v xml:space="preserve">Santos </v>
      </c>
      <c r="D742" s="68" t="str">
        <f>IF([8]Mides!F733=1,"X"," ")</f>
        <v xml:space="preserve"> </v>
      </c>
      <c r="E742" s="68" t="str">
        <f>IF([8]Mides!F733=2,"X"," ")</f>
        <v>X</v>
      </c>
      <c r="F742" s="69" t="str">
        <f>[8]Mides!B733</f>
        <v>menor de edad</v>
      </c>
      <c r="G742" s="68" t="str">
        <f>IF(AND([8]Mides!H733&gt;=1,[8]Mides!H733&lt;=14),"X"," ")</f>
        <v>X</v>
      </c>
      <c r="H742" s="68" t="str">
        <f>IF(AND([8]Mides!H733&gt;=14,[8]Mides!H733&lt;=30),"X"," ")</f>
        <v xml:space="preserve"> </v>
      </c>
      <c r="I742" s="68" t="str">
        <f>IF(AND([8]Mides!H733&gt;=31,[8]Mides!H733&lt;=60),"X","  ")</f>
        <v xml:space="preserve">  </v>
      </c>
      <c r="J742" s="68" t="str">
        <f>IF([8]Mides!H733&gt;60,"X", "  ")</f>
        <v xml:space="preserve">  </v>
      </c>
      <c r="K742" s="70">
        <f>[8]Mides!N733</f>
        <v>0</v>
      </c>
      <c r="L742" s="70">
        <f>[8]Mides!K733</f>
        <v>0</v>
      </c>
      <c r="M742" s="70">
        <f>[8]Mides!L733</f>
        <v>0</v>
      </c>
      <c r="N742" s="70" t="str">
        <f>[8]Mides!M733</f>
        <v>x</v>
      </c>
      <c r="O742" s="70">
        <f t="shared" si="11"/>
        <v>0</v>
      </c>
      <c r="P742" s="70" t="str">
        <f>[8]Mides!R733</f>
        <v>Guatemala</v>
      </c>
      <c r="Q742" s="70" t="str">
        <f>[8]Mides!S733</f>
        <v>Guatemala</v>
      </c>
      <c r="R742" s="10"/>
      <c r="S742" s="10"/>
      <c r="T742" s="10"/>
      <c r="U742" s="10"/>
      <c r="V742" s="10"/>
      <c r="W742" s="10"/>
      <c r="X742" s="10"/>
      <c r="Y742" s="10"/>
    </row>
    <row r="743" spans="2:25" x14ac:dyDescent="0.3">
      <c r="B743" s="66" t="str">
        <f>[8]Mides!E734</f>
        <v>Skarlet</v>
      </c>
      <c r="C743" s="67" t="str">
        <f>[8]Mides!D734</f>
        <v>Santos</v>
      </c>
      <c r="D743" s="68" t="str">
        <f>IF([8]Mides!F734=1,"X"," ")</f>
        <v>X</v>
      </c>
      <c r="E743" s="68" t="str">
        <f>IF([8]Mides!F734=2,"X"," ")</f>
        <v xml:space="preserve"> </v>
      </c>
      <c r="F743" s="69" t="str">
        <f>[8]Mides!B734</f>
        <v>menro de edad</v>
      </c>
      <c r="G743" s="68" t="str">
        <f>IF(AND([8]Mides!H734&gt;=1,[8]Mides!H734&lt;=14),"X"," ")</f>
        <v>X</v>
      </c>
      <c r="H743" s="68" t="str">
        <f>IF(AND([8]Mides!H734&gt;=14,[8]Mides!H734&lt;=30),"X"," ")</f>
        <v xml:space="preserve"> </v>
      </c>
      <c r="I743" s="68" t="str">
        <f>IF(AND([8]Mides!H734&gt;=31,[8]Mides!H734&lt;=60),"X","  ")</f>
        <v xml:space="preserve">  </v>
      </c>
      <c r="J743" s="68" t="str">
        <f>IF([8]Mides!H734&gt;60,"X", "  ")</f>
        <v xml:space="preserve">  </v>
      </c>
      <c r="K743" s="70">
        <f>[8]Mides!N734</f>
        <v>0</v>
      </c>
      <c r="L743" s="70">
        <f>[8]Mides!K734</f>
        <v>0</v>
      </c>
      <c r="M743" s="70">
        <f>[8]Mides!L734</f>
        <v>0</v>
      </c>
      <c r="N743" s="70" t="str">
        <f>[8]Mides!M734</f>
        <v>x</v>
      </c>
      <c r="O743" s="70">
        <f t="shared" si="11"/>
        <v>0</v>
      </c>
      <c r="P743" s="70" t="str">
        <f>[8]Mides!R734</f>
        <v>Guatemala</v>
      </c>
      <c r="Q743" s="70" t="str">
        <f>[8]Mides!S734</f>
        <v>Guatemala</v>
      </c>
      <c r="R743" s="10"/>
      <c r="S743" s="10"/>
      <c r="T743" s="10"/>
      <c r="U743" s="10"/>
      <c r="V743" s="10"/>
      <c r="W743" s="10"/>
      <c r="X743" s="10"/>
      <c r="Y743" s="10"/>
    </row>
    <row r="744" spans="2:25" x14ac:dyDescent="0.3">
      <c r="B744" s="66" t="str">
        <f>[8]Mides!E735</f>
        <v>Ilian</v>
      </c>
      <c r="C744" s="67" t="str">
        <f>[8]Mides!D735</f>
        <v xml:space="preserve">Santos </v>
      </c>
      <c r="D744" s="68" t="str">
        <f>IF([8]Mides!F735=1,"X"," ")</f>
        <v xml:space="preserve"> </v>
      </c>
      <c r="E744" s="68" t="str">
        <f>IF([8]Mides!F735=2,"X"," ")</f>
        <v>X</v>
      </c>
      <c r="F744" s="69" t="str">
        <f>[8]Mides!B735</f>
        <v>menor de edad</v>
      </c>
      <c r="G744" s="68" t="str">
        <f>IF(AND([8]Mides!H735&gt;=1,[8]Mides!H735&lt;=14),"X"," ")</f>
        <v>X</v>
      </c>
      <c r="H744" s="68" t="str">
        <f>IF(AND([8]Mides!H735&gt;=14,[8]Mides!H735&lt;=30),"X"," ")</f>
        <v xml:space="preserve"> </v>
      </c>
      <c r="I744" s="68" t="str">
        <f>IF(AND([8]Mides!H735&gt;=31,[8]Mides!H735&lt;=60),"X","  ")</f>
        <v xml:space="preserve">  </v>
      </c>
      <c r="J744" s="68" t="str">
        <f>IF([8]Mides!H735&gt;60,"X", "  ")</f>
        <v xml:space="preserve">  </v>
      </c>
      <c r="K744" s="70">
        <f>[8]Mides!N735</f>
        <v>0</v>
      </c>
      <c r="L744" s="70">
        <f>[8]Mides!K735</f>
        <v>0</v>
      </c>
      <c r="M744" s="70">
        <f>[8]Mides!L735</f>
        <v>0</v>
      </c>
      <c r="N744" s="70" t="str">
        <f>[8]Mides!M735</f>
        <v>x</v>
      </c>
      <c r="O744" s="70">
        <f t="shared" si="11"/>
        <v>0</v>
      </c>
      <c r="P744" s="70" t="str">
        <f>[8]Mides!R735</f>
        <v>Guatemala</v>
      </c>
      <c r="Q744" s="70" t="str">
        <f>[8]Mides!S735</f>
        <v>Guatemala</v>
      </c>
      <c r="R744" s="10"/>
      <c r="S744" s="10"/>
      <c r="T744" s="10"/>
      <c r="U744" s="10"/>
      <c r="V744" s="10"/>
      <c r="W744" s="10"/>
      <c r="X744" s="10"/>
      <c r="Y744" s="10"/>
    </row>
    <row r="745" spans="2:25" x14ac:dyDescent="0.3">
      <c r="B745" s="66" t="str">
        <f>[8]Mides!E736</f>
        <v>Fatima</v>
      </c>
      <c r="C745" s="67" t="str">
        <f>[8]Mides!D736</f>
        <v xml:space="preserve">Aguilar </v>
      </c>
      <c r="D745" s="68" t="str">
        <f>IF([8]Mides!F736=1,"X"," ")</f>
        <v>X</v>
      </c>
      <c r="E745" s="68" t="str">
        <f>IF([8]Mides!F736=2,"X"," ")</f>
        <v xml:space="preserve"> </v>
      </c>
      <c r="F745" s="69" t="str">
        <f>[8]Mides!B736</f>
        <v>menor de edad</v>
      </c>
      <c r="G745" s="68" t="str">
        <f>IF(AND([8]Mides!H736&gt;=1,[8]Mides!H736&lt;=14),"X"," ")</f>
        <v>X</v>
      </c>
      <c r="H745" s="68" t="str">
        <f>IF(AND([8]Mides!H736&gt;=14,[8]Mides!H736&lt;=30),"X"," ")</f>
        <v xml:space="preserve"> </v>
      </c>
      <c r="I745" s="68" t="str">
        <f>IF(AND([8]Mides!H736&gt;=31,[8]Mides!H736&lt;=60),"X","  ")</f>
        <v xml:space="preserve">  </v>
      </c>
      <c r="J745" s="68" t="str">
        <f>IF([8]Mides!H736&gt;60,"X", "  ")</f>
        <v xml:space="preserve">  </v>
      </c>
      <c r="K745" s="70">
        <f>[8]Mides!N736</f>
        <v>0</v>
      </c>
      <c r="L745" s="70">
        <f>[8]Mides!K736</f>
        <v>0</v>
      </c>
      <c r="M745" s="70">
        <f>[8]Mides!L736</f>
        <v>0</v>
      </c>
      <c r="N745" s="70" t="str">
        <f>[8]Mides!M736</f>
        <v>x</v>
      </c>
      <c r="O745" s="70">
        <f t="shared" si="11"/>
        <v>0</v>
      </c>
      <c r="P745" s="70" t="str">
        <f>[8]Mides!R736</f>
        <v>Guatemala</v>
      </c>
      <c r="Q745" s="70" t="str">
        <f>[8]Mides!S736</f>
        <v>Guatemala</v>
      </c>
      <c r="R745" s="10"/>
      <c r="S745" s="10"/>
      <c r="T745" s="10"/>
      <c r="U745" s="10"/>
      <c r="V745" s="10"/>
      <c r="W745" s="10"/>
      <c r="X745" s="10"/>
      <c r="Y745" s="10"/>
    </row>
    <row r="746" spans="2:25" x14ac:dyDescent="0.3">
      <c r="B746" s="66" t="str">
        <f>[8]Mides!E737</f>
        <v>Jeimy</v>
      </c>
      <c r="C746" s="67" t="str">
        <f>[8]Mides!D737</f>
        <v>Benavente</v>
      </c>
      <c r="D746" s="68" t="str">
        <f>IF([8]Mides!F737=1,"X"," ")</f>
        <v xml:space="preserve"> </v>
      </c>
      <c r="E746" s="68" t="str">
        <f>IF([8]Mides!F737=2,"X"," ")</f>
        <v>X</v>
      </c>
      <c r="F746" s="69">
        <f>[8]Mides!B737</f>
        <v>2090790610101</v>
      </c>
      <c r="G746" s="68" t="str">
        <f>IF(AND([8]Mides!H737&gt;=1,[8]Mides!H737&lt;=14),"X"," ")</f>
        <v xml:space="preserve"> </v>
      </c>
      <c r="H746" s="68" t="str">
        <f>IF(AND([8]Mides!H737&gt;=14,[8]Mides!H737&lt;=30),"X"," ")</f>
        <v>X</v>
      </c>
      <c r="I746" s="68" t="str">
        <f>IF(AND([8]Mides!H737&gt;=31,[8]Mides!H737&lt;=60),"X","  ")</f>
        <v xml:space="preserve">  </v>
      </c>
      <c r="J746" s="68" t="str">
        <f>IF([8]Mides!H737&gt;60,"X", "  ")</f>
        <v xml:space="preserve">  </v>
      </c>
      <c r="K746" s="70">
        <f>[8]Mides!N737</f>
        <v>0</v>
      </c>
      <c r="L746" s="70">
        <f>[8]Mides!K737</f>
        <v>0</v>
      </c>
      <c r="M746" s="70">
        <f>[8]Mides!L737</f>
        <v>0</v>
      </c>
      <c r="N746" s="70" t="str">
        <f>[8]Mides!M737</f>
        <v>x</v>
      </c>
      <c r="O746" s="70">
        <f t="shared" si="11"/>
        <v>0</v>
      </c>
      <c r="P746" s="70" t="str">
        <f>[8]Mides!R737</f>
        <v>Guatemala</v>
      </c>
      <c r="Q746" s="70" t="str">
        <f>[8]Mides!S737</f>
        <v>Guatemala</v>
      </c>
      <c r="R746" s="10"/>
      <c r="S746" s="10"/>
      <c r="T746" s="10"/>
      <c r="U746" s="10"/>
      <c r="V746" s="10"/>
      <c r="W746" s="10"/>
      <c r="X746" s="10"/>
      <c r="Y746" s="10"/>
    </row>
    <row r="747" spans="2:25" x14ac:dyDescent="0.3">
      <c r="B747" s="66" t="str">
        <f>[8]Mides!E738</f>
        <v xml:space="preserve">Miguel </v>
      </c>
      <c r="C747" s="67" t="str">
        <f>[8]Mides!D738</f>
        <v>Tipaz</v>
      </c>
      <c r="D747" s="68" t="str">
        <f>IF([8]Mides!F738=1,"X"," ")</f>
        <v xml:space="preserve"> </v>
      </c>
      <c r="E747" s="68" t="str">
        <f>IF([8]Mides!F738=2,"X"," ")</f>
        <v>X</v>
      </c>
      <c r="F747" s="69" t="str">
        <f>[8]Mides!B738</f>
        <v>menor de edad</v>
      </c>
      <c r="G747" s="68" t="str">
        <f>IF(AND([8]Mides!H738&gt;=1,[8]Mides!H738&lt;=14),"X"," ")</f>
        <v>X</v>
      </c>
      <c r="H747" s="68" t="str">
        <f>IF(AND([8]Mides!H738&gt;=14,[8]Mides!H738&lt;=30),"X"," ")</f>
        <v xml:space="preserve"> </v>
      </c>
      <c r="I747" s="68" t="str">
        <f>IF(AND([8]Mides!H738&gt;=31,[8]Mides!H738&lt;=60),"X","  ")</f>
        <v xml:space="preserve">  </v>
      </c>
      <c r="J747" s="68" t="str">
        <f>IF([8]Mides!H738&gt;60,"X", "  ")</f>
        <v xml:space="preserve">  </v>
      </c>
      <c r="K747" s="70">
        <f>[8]Mides!N738</f>
        <v>0</v>
      </c>
      <c r="L747" s="70">
        <f>[8]Mides!K738</f>
        <v>0</v>
      </c>
      <c r="M747" s="70">
        <f>[8]Mides!L738</f>
        <v>0</v>
      </c>
      <c r="N747" s="70" t="str">
        <f>[8]Mides!M738</f>
        <v>x</v>
      </c>
      <c r="O747" s="70">
        <f t="shared" si="11"/>
        <v>0</v>
      </c>
      <c r="P747" s="70" t="str">
        <f>[8]Mides!R738</f>
        <v>Guatemala</v>
      </c>
      <c r="Q747" s="70" t="str">
        <f>[8]Mides!S738</f>
        <v>Guatemala</v>
      </c>
      <c r="R747" s="10"/>
      <c r="S747" s="10"/>
      <c r="T747" s="10"/>
      <c r="U747" s="10"/>
      <c r="V747" s="10"/>
      <c r="W747" s="10"/>
      <c r="X747" s="10"/>
      <c r="Y747" s="10"/>
    </row>
    <row r="748" spans="2:25" x14ac:dyDescent="0.3">
      <c r="B748" s="66" t="str">
        <f>[8]Mides!E739</f>
        <v>Ariana</v>
      </c>
      <c r="C748" s="67" t="str">
        <f>[8]Mides!D739</f>
        <v xml:space="preserve">Aguilar </v>
      </c>
      <c r="D748" s="68" t="str">
        <f>IF([8]Mides!F739=1,"X"," ")</f>
        <v>X</v>
      </c>
      <c r="E748" s="68" t="str">
        <f>IF([8]Mides!F739=2,"X"," ")</f>
        <v xml:space="preserve"> </v>
      </c>
      <c r="F748" s="69" t="str">
        <f>[8]Mides!B739</f>
        <v>menor de edad</v>
      </c>
      <c r="G748" s="68" t="str">
        <f>IF(AND([8]Mides!H739&gt;=1,[8]Mides!H739&lt;=14),"X"," ")</f>
        <v>X</v>
      </c>
      <c r="H748" s="68" t="str">
        <f>IF(AND([8]Mides!H739&gt;=14,[8]Mides!H739&lt;=30),"X"," ")</f>
        <v xml:space="preserve"> </v>
      </c>
      <c r="I748" s="68" t="str">
        <f>IF(AND([8]Mides!H739&gt;=31,[8]Mides!H739&lt;=60),"X","  ")</f>
        <v xml:space="preserve">  </v>
      </c>
      <c r="J748" s="68" t="str">
        <f>IF([8]Mides!H739&gt;60,"X", "  ")</f>
        <v xml:space="preserve">  </v>
      </c>
      <c r="K748" s="70">
        <f>[8]Mides!N739</f>
        <v>0</v>
      </c>
      <c r="L748" s="70">
        <f>[8]Mides!K739</f>
        <v>0</v>
      </c>
      <c r="M748" s="70">
        <f>[8]Mides!L739</f>
        <v>0</v>
      </c>
      <c r="N748" s="70" t="str">
        <f>[8]Mides!M739</f>
        <v>x</v>
      </c>
      <c r="O748" s="70">
        <f t="shared" si="11"/>
        <v>0</v>
      </c>
      <c r="P748" s="70" t="str">
        <f>[8]Mides!R739</f>
        <v>Guatemala</v>
      </c>
      <c r="Q748" s="70" t="str">
        <f>[8]Mides!S739</f>
        <v>Guatemala</v>
      </c>
      <c r="R748" s="10"/>
      <c r="S748" s="10"/>
      <c r="T748" s="10"/>
      <c r="U748" s="10"/>
      <c r="V748" s="10"/>
      <c r="W748" s="10"/>
      <c r="X748" s="10"/>
      <c r="Y748" s="10"/>
    </row>
    <row r="749" spans="2:25" x14ac:dyDescent="0.3">
      <c r="B749" s="66" t="str">
        <f>[8]Mides!E740</f>
        <v>Izabela</v>
      </c>
      <c r="C749" s="67" t="str">
        <f>[8]Mides!D740</f>
        <v>Aguilar</v>
      </c>
      <c r="D749" s="68" t="str">
        <f>IF([8]Mides!F740=1,"X"," ")</f>
        <v>X</v>
      </c>
      <c r="E749" s="68" t="str">
        <f>IF([8]Mides!F740=2,"X"," ")</f>
        <v xml:space="preserve"> </v>
      </c>
      <c r="F749" s="69" t="str">
        <f>[8]Mides!B740</f>
        <v>menor de edad</v>
      </c>
      <c r="G749" s="68" t="str">
        <f>IF(AND([8]Mides!H740&gt;=1,[8]Mides!H740&lt;=14),"X"," ")</f>
        <v>X</v>
      </c>
      <c r="H749" s="68" t="str">
        <f>IF(AND([8]Mides!H740&gt;=14,[8]Mides!H740&lt;=30),"X"," ")</f>
        <v xml:space="preserve"> </v>
      </c>
      <c r="I749" s="68" t="str">
        <f>IF(AND([8]Mides!H740&gt;=31,[8]Mides!H740&lt;=60),"X","  ")</f>
        <v xml:space="preserve">  </v>
      </c>
      <c r="J749" s="68" t="str">
        <f>IF([8]Mides!H740&gt;60,"X", "  ")</f>
        <v xml:space="preserve">  </v>
      </c>
      <c r="K749" s="70">
        <f>[8]Mides!N740</f>
        <v>0</v>
      </c>
      <c r="L749" s="70">
        <f>[8]Mides!K740</f>
        <v>0</v>
      </c>
      <c r="M749" s="70">
        <f>[8]Mides!L740</f>
        <v>0</v>
      </c>
      <c r="N749" s="70" t="str">
        <f>[8]Mides!M740</f>
        <v>x</v>
      </c>
      <c r="O749" s="70">
        <f t="shared" si="11"/>
        <v>0</v>
      </c>
      <c r="P749" s="70" t="str">
        <f>[8]Mides!R740</f>
        <v>Guatemala</v>
      </c>
      <c r="Q749" s="70" t="str">
        <f>[8]Mides!S740</f>
        <v>Guatemala</v>
      </c>
      <c r="R749" s="10"/>
      <c r="S749" s="10"/>
      <c r="T749" s="10"/>
      <c r="U749" s="10"/>
      <c r="V749" s="10"/>
      <c r="W749" s="10"/>
      <c r="X749" s="10"/>
      <c r="Y749" s="10"/>
    </row>
    <row r="750" spans="2:25" x14ac:dyDescent="0.3">
      <c r="B750" s="66" t="str">
        <f>[8]Mides!E741</f>
        <v>Sebastian</v>
      </c>
      <c r="C750" s="67" t="str">
        <f>[8]Mides!D741</f>
        <v>Gonzalez</v>
      </c>
      <c r="D750" s="68" t="str">
        <f>IF([8]Mides!F741=1,"X"," ")</f>
        <v xml:space="preserve"> </v>
      </c>
      <c r="E750" s="68" t="str">
        <f>IF([8]Mides!F741=2,"X"," ")</f>
        <v>X</v>
      </c>
      <c r="F750" s="69" t="str">
        <f>[8]Mides!B741</f>
        <v>menor de edad</v>
      </c>
      <c r="G750" s="68" t="str">
        <f>IF(AND([8]Mides!H741&gt;=1,[8]Mides!H741&lt;=14),"X"," ")</f>
        <v>X</v>
      </c>
      <c r="H750" s="68" t="str">
        <f>IF(AND([8]Mides!H741&gt;=14,[8]Mides!H741&lt;=30),"X"," ")</f>
        <v xml:space="preserve"> </v>
      </c>
      <c r="I750" s="68" t="str">
        <f>IF(AND([8]Mides!H741&gt;=31,[8]Mides!H741&lt;=60),"X","  ")</f>
        <v xml:space="preserve">  </v>
      </c>
      <c r="J750" s="68" t="str">
        <f>IF([8]Mides!H741&gt;60,"X", "  ")</f>
        <v xml:space="preserve">  </v>
      </c>
      <c r="K750" s="70">
        <f>[8]Mides!N741</f>
        <v>0</v>
      </c>
      <c r="L750" s="70">
        <f>[8]Mides!K741</f>
        <v>0</v>
      </c>
      <c r="M750" s="70">
        <f>[8]Mides!L741</f>
        <v>0</v>
      </c>
      <c r="N750" s="70" t="str">
        <f>[8]Mides!M741</f>
        <v>x</v>
      </c>
      <c r="O750" s="70">
        <f t="shared" si="11"/>
        <v>0</v>
      </c>
      <c r="P750" s="70" t="str">
        <f>[8]Mides!R741</f>
        <v>Guatemala</v>
      </c>
      <c r="Q750" s="70" t="str">
        <f>[8]Mides!S741</f>
        <v>Guatemala</v>
      </c>
      <c r="R750" s="10"/>
      <c r="S750" s="10"/>
      <c r="T750" s="10"/>
      <c r="U750" s="10"/>
      <c r="V750" s="10"/>
      <c r="W750" s="10"/>
      <c r="X750" s="10"/>
      <c r="Y750" s="10"/>
    </row>
    <row r="751" spans="2:25" x14ac:dyDescent="0.3">
      <c r="B751" s="66" t="str">
        <f>[8]Mides!E742</f>
        <v>Angela</v>
      </c>
      <c r="C751" s="67" t="str">
        <f>[8]Mides!D742</f>
        <v>Suarez</v>
      </c>
      <c r="D751" s="68" t="str">
        <f>IF([8]Mides!F742=1,"X"," ")</f>
        <v>X</v>
      </c>
      <c r="E751" s="68" t="str">
        <f>IF([8]Mides!F742=2,"X"," ")</f>
        <v xml:space="preserve"> </v>
      </c>
      <c r="F751" s="69" t="str">
        <f>[8]Mides!B742</f>
        <v>menor de edad</v>
      </c>
      <c r="G751" s="68" t="str">
        <f>IF(AND([8]Mides!H742&gt;=1,[8]Mides!H742&lt;=14),"X"," ")</f>
        <v>X</v>
      </c>
      <c r="H751" s="68" t="str">
        <f>IF(AND([8]Mides!H742&gt;=14,[8]Mides!H742&lt;=30),"X"," ")</f>
        <v xml:space="preserve"> </v>
      </c>
      <c r="I751" s="68" t="str">
        <f>IF(AND([8]Mides!H742&gt;=31,[8]Mides!H742&lt;=60),"X","  ")</f>
        <v xml:space="preserve">  </v>
      </c>
      <c r="J751" s="68" t="str">
        <f>IF([8]Mides!H742&gt;60,"X", "  ")</f>
        <v xml:space="preserve">  </v>
      </c>
      <c r="K751" s="70">
        <f>[8]Mides!N742</f>
        <v>0</v>
      </c>
      <c r="L751" s="70">
        <f>[8]Mides!K742</f>
        <v>0</v>
      </c>
      <c r="M751" s="70">
        <f>[8]Mides!L742</f>
        <v>0</v>
      </c>
      <c r="N751" s="70" t="str">
        <f>[8]Mides!M742</f>
        <v>x</v>
      </c>
      <c r="O751" s="70">
        <f t="shared" si="11"/>
        <v>0</v>
      </c>
      <c r="P751" s="70" t="str">
        <f>[8]Mides!R742</f>
        <v>Guatemala</v>
      </c>
      <c r="Q751" s="70" t="str">
        <f>[8]Mides!S742</f>
        <v>Guatemala</v>
      </c>
      <c r="R751" s="10"/>
      <c r="S751" s="10"/>
      <c r="T751" s="10"/>
      <c r="U751" s="10"/>
      <c r="V751" s="10"/>
      <c r="W751" s="10"/>
      <c r="X751" s="10"/>
      <c r="Y751" s="10"/>
    </row>
    <row r="752" spans="2:25" x14ac:dyDescent="0.3">
      <c r="B752" s="66" t="str">
        <f>[8]Mides!E743</f>
        <v xml:space="preserve">Diego </v>
      </c>
      <c r="C752" s="67" t="str">
        <f>[8]Mides!D743</f>
        <v>Pérez</v>
      </c>
      <c r="D752" s="68" t="str">
        <f>IF([8]Mides!F743=1,"X"," ")</f>
        <v xml:space="preserve"> </v>
      </c>
      <c r="E752" s="68" t="str">
        <f>IF([8]Mides!F743=2,"X"," ")</f>
        <v>X</v>
      </c>
      <c r="F752" s="69" t="str">
        <f>[8]Mides!B743</f>
        <v>menor de edad</v>
      </c>
      <c r="G752" s="68" t="str">
        <f>IF(AND([8]Mides!H743&gt;=1,[8]Mides!H743&lt;=14),"X"," ")</f>
        <v>X</v>
      </c>
      <c r="H752" s="68" t="str">
        <f>IF(AND([8]Mides!H743&gt;=14,[8]Mides!H743&lt;=30),"X"," ")</f>
        <v xml:space="preserve"> </v>
      </c>
      <c r="I752" s="68" t="str">
        <f>IF(AND([8]Mides!H743&gt;=31,[8]Mides!H743&lt;=60),"X","  ")</f>
        <v xml:space="preserve">  </v>
      </c>
      <c r="J752" s="68" t="str">
        <f>IF([8]Mides!H743&gt;60,"X", "  ")</f>
        <v xml:space="preserve">  </v>
      </c>
      <c r="K752" s="70">
        <f>[8]Mides!N743</f>
        <v>0</v>
      </c>
      <c r="L752" s="70">
        <f>[8]Mides!K743</f>
        <v>0</v>
      </c>
      <c r="M752" s="70">
        <f>[8]Mides!L743</f>
        <v>0</v>
      </c>
      <c r="N752" s="70" t="str">
        <f>[8]Mides!M743</f>
        <v>x</v>
      </c>
      <c r="O752" s="70">
        <f t="shared" si="11"/>
        <v>0</v>
      </c>
      <c r="P752" s="70" t="str">
        <f>[8]Mides!R743</f>
        <v>Guatemala</v>
      </c>
      <c r="Q752" s="70" t="str">
        <f>[8]Mides!S743</f>
        <v>Guatemala</v>
      </c>
      <c r="R752" s="10"/>
      <c r="S752" s="10"/>
      <c r="T752" s="10"/>
      <c r="U752" s="10"/>
      <c r="V752" s="10"/>
      <c r="W752" s="10"/>
      <c r="X752" s="10"/>
      <c r="Y752" s="10"/>
    </row>
    <row r="753" spans="2:25" x14ac:dyDescent="0.3">
      <c r="B753" s="66" t="str">
        <f>[8]Mides!E744</f>
        <v>María</v>
      </c>
      <c r="C753" s="67" t="str">
        <f>[8]Mides!D744</f>
        <v>Merida</v>
      </c>
      <c r="D753" s="68" t="str">
        <f>IF([8]Mides!F744=1,"X"," ")</f>
        <v xml:space="preserve"> </v>
      </c>
      <c r="E753" s="68" t="str">
        <f>IF([8]Mides!F744=2,"X"," ")</f>
        <v>X</v>
      </c>
      <c r="F753" s="69" t="str">
        <f>[8]Mides!B744</f>
        <v>menor de edad</v>
      </c>
      <c r="G753" s="68" t="str">
        <f>IF(AND([8]Mides!H744&gt;=1,[8]Mides!H744&lt;=14),"X"," ")</f>
        <v>X</v>
      </c>
      <c r="H753" s="68" t="str">
        <f>IF(AND([8]Mides!H744&gt;=14,[8]Mides!H744&lt;=30),"X"," ")</f>
        <v xml:space="preserve"> </v>
      </c>
      <c r="I753" s="68" t="str">
        <f>IF(AND([8]Mides!H744&gt;=31,[8]Mides!H744&lt;=60),"X","  ")</f>
        <v xml:space="preserve">  </v>
      </c>
      <c r="J753" s="68" t="str">
        <f>IF([8]Mides!H744&gt;60,"X", "  ")</f>
        <v xml:space="preserve">  </v>
      </c>
      <c r="K753" s="70">
        <f>[8]Mides!N744</f>
        <v>0</v>
      </c>
      <c r="L753" s="70">
        <f>[8]Mides!K744</f>
        <v>0</v>
      </c>
      <c r="M753" s="70">
        <f>[8]Mides!L744</f>
        <v>0</v>
      </c>
      <c r="N753" s="70" t="str">
        <f>[8]Mides!M744</f>
        <v>x</v>
      </c>
      <c r="O753" s="70">
        <f t="shared" si="11"/>
        <v>0</v>
      </c>
      <c r="P753" s="70" t="str">
        <f>[8]Mides!R744</f>
        <v>Guatemala</v>
      </c>
      <c r="Q753" s="70" t="str">
        <f>[8]Mides!S744</f>
        <v>Guatemala</v>
      </c>
      <c r="R753" s="10"/>
      <c r="S753" s="10"/>
      <c r="T753" s="10"/>
      <c r="U753" s="10"/>
      <c r="V753" s="10"/>
      <c r="W753" s="10"/>
      <c r="X753" s="10"/>
      <c r="Y753" s="10"/>
    </row>
    <row r="754" spans="2:25" x14ac:dyDescent="0.3">
      <c r="B754" s="66" t="str">
        <f>[8]Mides!E745</f>
        <v>Joel</v>
      </c>
      <c r="C754" s="67" t="str">
        <f>[8]Mides!D745</f>
        <v>Tubac</v>
      </c>
      <c r="D754" s="68" t="str">
        <f>IF([8]Mides!F745=1,"X"," ")</f>
        <v>X</v>
      </c>
      <c r="E754" s="68" t="str">
        <f>IF([8]Mides!F745=2,"X"," ")</f>
        <v xml:space="preserve"> </v>
      </c>
      <c r="F754" s="69">
        <f>[8]Mides!B745</f>
        <v>9633888900101</v>
      </c>
      <c r="G754" s="68" t="str">
        <f>IF(AND([8]Mides!H745&gt;=1,[8]Mides!H745&lt;=14),"X"," ")</f>
        <v xml:space="preserve"> </v>
      </c>
      <c r="H754" s="68" t="str">
        <f>IF(AND([8]Mides!H745&gt;=14,[8]Mides!H745&lt;=30),"X"," ")</f>
        <v>X</v>
      </c>
      <c r="I754" s="68" t="str">
        <f>IF(AND([8]Mides!H745&gt;=31,[8]Mides!H745&lt;=60),"X","  ")</f>
        <v xml:space="preserve">  </v>
      </c>
      <c r="J754" s="68" t="str">
        <f>IF([8]Mides!H745&gt;60,"X", "  ")</f>
        <v xml:space="preserve">  </v>
      </c>
      <c r="K754" s="70">
        <f>[8]Mides!N745</f>
        <v>0</v>
      </c>
      <c r="L754" s="70">
        <f>[8]Mides!K745</f>
        <v>0</v>
      </c>
      <c r="M754" s="70">
        <f>[8]Mides!L745</f>
        <v>0</v>
      </c>
      <c r="N754" s="70" t="str">
        <f>[8]Mides!M745</f>
        <v>x</v>
      </c>
      <c r="O754" s="70">
        <f t="shared" si="11"/>
        <v>0</v>
      </c>
      <c r="P754" s="70" t="str">
        <f>[8]Mides!R745</f>
        <v>Guatemala</v>
      </c>
      <c r="Q754" s="70" t="str">
        <f>[8]Mides!S745</f>
        <v>Guatemala</v>
      </c>
      <c r="R754" s="10"/>
      <c r="S754" s="10"/>
      <c r="T754" s="10"/>
      <c r="U754" s="10"/>
      <c r="V754" s="10"/>
      <c r="W754" s="10"/>
      <c r="X754" s="10"/>
      <c r="Y754" s="10"/>
    </row>
    <row r="755" spans="2:25" x14ac:dyDescent="0.3">
      <c r="B755" s="66" t="str">
        <f>[8]Mides!E746</f>
        <v>Daniela</v>
      </c>
      <c r="C755" s="67" t="str">
        <f>[8]Mides!D746</f>
        <v>Lima</v>
      </c>
      <c r="D755" s="68" t="str">
        <f>IF([8]Mides!F746=1,"X"," ")</f>
        <v xml:space="preserve"> </v>
      </c>
      <c r="E755" s="68" t="str">
        <f>IF([8]Mides!F746=2,"X"," ")</f>
        <v>X</v>
      </c>
      <c r="F755" s="69" t="str">
        <f>[8]Mides!B746</f>
        <v>menor de edad</v>
      </c>
      <c r="G755" s="68" t="str">
        <f>IF(AND([8]Mides!H746&gt;=1,[8]Mides!H746&lt;=14),"X"," ")</f>
        <v>X</v>
      </c>
      <c r="H755" s="68" t="str">
        <f>IF(AND([8]Mides!H746&gt;=14,[8]Mides!H746&lt;=30),"X"," ")</f>
        <v xml:space="preserve"> </v>
      </c>
      <c r="I755" s="68" t="str">
        <f>IF(AND([8]Mides!H746&gt;=31,[8]Mides!H746&lt;=60),"X","  ")</f>
        <v xml:space="preserve">  </v>
      </c>
      <c r="J755" s="68" t="str">
        <f>IF([8]Mides!H746&gt;60,"X", "  ")</f>
        <v xml:space="preserve">  </v>
      </c>
      <c r="K755" s="70">
        <f>[8]Mides!N746</f>
        <v>0</v>
      </c>
      <c r="L755" s="70">
        <f>[8]Mides!K746</f>
        <v>0</v>
      </c>
      <c r="M755" s="70">
        <f>[8]Mides!L746</f>
        <v>0</v>
      </c>
      <c r="N755" s="70" t="str">
        <f>[8]Mides!M746</f>
        <v>x</v>
      </c>
      <c r="O755" s="70">
        <f t="shared" si="11"/>
        <v>0</v>
      </c>
      <c r="P755" s="70" t="str">
        <f>[8]Mides!R746</f>
        <v>Guatemala</v>
      </c>
      <c r="Q755" s="70" t="str">
        <f>[8]Mides!S746</f>
        <v>Guatemala</v>
      </c>
      <c r="R755" s="10"/>
      <c r="S755" s="10"/>
      <c r="T755" s="10"/>
      <c r="U755" s="10"/>
      <c r="V755" s="10"/>
      <c r="W755" s="10"/>
      <c r="X755" s="10"/>
      <c r="Y755" s="10"/>
    </row>
    <row r="756" spans="2:25" x14ac:dyDescent="0.3">
      <c r="B756" s="66" t="str">
        <f>[8]Mides!E747</f>
        <v>Eunice</v>
      </c>
      <c r="C756" s="67" t="str">
        <f>[8]Mides!D747</f>
        <v>Lima</v>
      </c>
      <c r="D756" s="68" t="str">
        <f>IF([8]Mides!F747=1,"X"," ")</f>
        <v xml:space="preserve"> </v>
      </c>
      <c r="E756" s="68" t="str">
        <f>IF([8]Mides!F747=2,"X"," ")</f>
        <v>X</v>
      </c>
      <c r="F756" s="69" t="str">
        <f>[8]Mides!B747</f>
        <v>menor de edad</v>
      </c>
      <c r="G756" s="68" t="str">
        <f>IF(AND([8]Mides!H747&gt;=1,[8]Mides!H747&lt;=14),"X"," ")</f>
        <v>X</v>
      </c>
      <c r="H756" s="68" t="str">
        <f>IF(AND([8]Mides!H747&gt;=14,[8]Mides!H747&lt;=30),"X"," ")</f>
        <v xml:space="preserve"> </v>
      </c>
      <c r="I756" s="68" t="str">
        <f>IF(AND([8]Mides!H747&gt;=31,[8]Mides!H747&lt;=60),"X","  ")</f>
        <v xml:space="preserve">  </v>
      </c>
      <c r="J756" s="68" t="str">
        <f>IF([8]Mides!H747&gt;60,"X", "  ")</f>
        <v xml:space="preserve">  </v>
      </c>
      <c r="K756" s="70">
        <f>[8]Mides!N747</f>
        <v>0</v>
      </c>
      <c r="L756" s="70">
        <f>[8]Mides!K747</f>
        <v>0</v>
      </c>
      <c r="M756" s="70">
        <f>[8]Mides!L747</f>
        <v>0</v>
      </c>
      <c r="N756" s="70" t="str">
        <f>[8]Mides!M747</f>
        <v>x</v>
      </c>
      <c r="O756" s="70">
        <f t="shared" si="11"/>
        <v>0</v>
      </c>
      <c r="P756" s="70" t="str">
        <f>[8]Mides!R747</f>
        <v>Guatemala</v>
      </c>
      <c r="Q756" s="70" t="str">
        <f>[8]Mides!S747</f>
        <v>Guatemala</v>
      </c>
      <c r="R756" s="10"/>
      <c r="S756" s="10"/>
      <c r="T756" s="10"/>
      <c r="U756" s="10"/>
      <c r="V756" s="10"/>
      <c r="W756" s="10"/>
      <c r="X756" s="10"/>
      <c r="Y756" s="10"/>
    </row>
    <row r="757" spans="2:25" x14ac:dyDescent="0.3">
      <c r="B757" s="66" t="str">
        <f>[8]Mides!E748</f>
        <v>José</v>
      </c>
      <c r="C757" s="67" t="str">
        <f>[8]Mides!D748</f>
        <v>Meza</v>
      </c>
      <c r="D757" s="68" t="str">
        <f>IF([8]Mides!F748=1,"X"," ")</f>
        <v>X</v>
      </c>
      <c r="E757" s="68" t="str">
        <f>IF([8]Mides!F748=2,"X"," ")</f>
        <v xml:space="preserve"> </v>
      </c>
      <c r="F757" s="69" t="str">
        <f>[8]Mides!B748</f>
        <v>menor de edad</v>
      </c>
      <c r="G757" s="68" t="str">
        <f>IF(AND([8]Mides!H748&gt;=1,[8]Mides!H748&lt;=14),"X"," ")</f>
        <v>X</v>
      </c>
      <c r="H757" s="68" t="str">
        <f>IF(AND([8]Mides!H748&gt;=14,[8]Mides!H748&lt;=30),"X"," ")</f>
        <v xml:space="preserve"> </v>
      </c>
      <c r="I757" s="68" t="str">
        <f>IF(AND([8]Mides!H748&gt;=31,[8]Mides!H748&lt;=60),"X","  ")</f>
        <v xml:space="preserve">  </v>
      </c>
      <c r="J757" s="68" t="str">
        <f>IF([8]Mides!H748&gt;60,"X", "  ")</f>
        <v xml:space="preserve">  </v>
      </c>
      <c r="K757" s="70">
        <f>[8]Mides!N748</f>
        <v>0</v>
      </c>
      <c r="L757" s="70">
        <f>[8]Mides!K748</f>
        <v>0</v>
      </c>
      <c r="M757" s="70">
        <f>[8]Mides!L748</f>
        <v>0</v>
      </c>
      <c r="N757" s="70" t="str">
        <f>[8]Mides!M748</f>
        <v>x</v>
      </c>
      <c r="O757" s="70">
        <f t="shared" si="11"/>
        <v>0</v>
      </c>
      <c r="P757" s="70" t="str">
        <f>[8]Mides!R748</f>
        <v>Guatemala</v>
      </c>
      <c r="Q757" s="70" t="str">
        <f>[8]Mides!S748</f>
        <v>Guatemala</v>
      </c>
      <c r="R757" s="10"/>
      <c r="S757" s="10"/>
      <c r="T757" s="10"/>
      <c r="U757" s="10"/>
      <c r="V757" s="10"/>
      <c r="W757" s="10"/>
      <c r="X757" s="10"/>
      <c r="Y757" s="10"/>
    </row>
    <row r="758" spans="2:25" x14ac:dyDescent="0.3">
      <c r="B758" s="66" t="str">
        <f>[8]Mides!E749</f>
        <v>Meylin</v>
      </c>
      <c r="C758" s="67" t="str">
        <f>[8]Mides!D749</f>
        <v>Gómez</v>
      </c>
      <c r="D758" s="68" t="str">
        <f>IF([8]Mides!F749=1,"X"," ")</f>
        <v xml:space="preserve"> </v>
      </c>
      <c r="E758" s="68" t="str">
        <f>IF([8]Mides!F749=2,"X"," ")</f>
        <v>X</v>
      </c>
      <c r="F758" s="69" t="str">
        <f>[8]Mides!B749</f>
        <v>menor de edad</v>
      </c>
      <c r="G758" s="68" t="str">
        <f>IF(AND([8]Mides!H749&gt;=1,[8]Mides!H749&lt;=14),"X"," ")</f>
        <v>X</v>
      </c>
      <c r="H758" s="68" t="str">
        <f>IF(AND([8]Mides!H749&gt;=14,[8]Mides!H749&lt;=30),"X"," ")</f>
        <v xml:space="preserve"> </v>
      </c>
      <c r="I758" s="68" t="str">
        <f>IF(AND([8]Mides!H749&gt;=31,[8]Mides!H749&lt;=60),"X","  ")</f>
        <v xml:space="preserve">  </v>
      </c>
      <c r="J758" s="68" t="str">
        <f>IF([8]Mides!H749&gt;60,"X", "  ")</f>
        <v xml:space="preserve">  </v>
      </c>
      <c r="K758" s="70">
        <f>[8]Mides!N749</f>
        <v>0</v>
      </c>
      <c r="L758" s="70">
        <f>[8]Mides!K749</f>
        <v>0</v>
      </c>
      <c r="M758" s="70">
        <f>[8]Mides!L749</f>
        <v>0</v>
      </c>
      <c r="N758" s="70" t="str">
        <f>[8]Mides!M749</f>
        <v>x</v>
      </c>
      <c r="O758" s="70">
        <f t="shared" si="11"/>
        <v>0</v>
      </c>
      <c r="P758" s="70" t="str">
        <f>[8]Mides!R749</f>
        <v>Guatemala</v>
      </c>
      <c r="Q758" s="70" t="str">
        <f>[8]Mides!S749</f>
        <v>Guatemala</v>
      </c>
      <c r="R758" s="10"/>
      <c r="S758" s="10"/>
      <c r="T758" s="10"/>
      <c r="U758" s="10"/>
      <c r="V758" s="10"/>
      <c r="W758" s="10"/>
      <c r="X758" s="10"/>
      <c r="Y758" s="10"/>
    </row>
    <row r="759" spans="2:25" x14ac:dyDescent="0.3">
      <c r="B759" s="66" t="str">
        <f>[8]Mides!E750</f>
        <v>Rogelio</v>
      </c>
      <c r="C759" s="67" t="str">
        <f>[8]Mides!D750</f>
        <v>Muralles</v>
      </c>
      <c r="D759" s="68" t="str">
        <f>IF([8]Mides!F750=1,"X"," ")</f>
        <v xml:space="preserve"> </v>
      </c>
      <c r="E759" s="68" t="str">
        <f>IF([8]Mides!F750=2,"X"," ")</f>
        <v>X</v>
      </c>
      <c r="F759" s="69">
        <f>[8]Mides!B750</f>
        <v>3044114340114</v>
      </c>
      <c r="G759" s="68" t="str">
        <f>IF(AND([8]Mides!H750&gt;=1,[8]Mides!H750&lt;=14),"X"," ")</f>
        <v xml:space="preserve"> </v>
      </c>
      <c r="H759" s="68" t="str">
        <f>IF(AND([8]Mides!H750&gt;=14,[8]Mides!H750&lt;=30),"X"," ")</f>
        <v>X</v>
      </c>
      <c r="I759" s="68" t="str">
        <f>IF(AND([8]Mides!H750&gt;=31,[8]Mides!H750&lt;=60),"X","  ")</f>
        <v xml:space="preserve">  </v>
      </c>
      <c r="J759" s="68" t="str">
        <f>IF([8]Mides!H750&gt;60,"X", "  ")</f>
        <v xml:space="preserve">  </v>
      </c>
      <c r="K759" s="70">
        <f>[8]Mides!N750</f>
        <v>0</v>
      </c>
      <c r="L759" s="70">
        <f>[8]Mides!K750</f>
        <v>0</v>
      </c>
      <c r="M759" s="70">
        <f>[8]Mides!L750</f>
        <v>0</v>
      </c>
      <c r="N759" s="70" t="str">
        <f>[8]Mides!M750</f>
        <v>x</v>
      </c>
      <c r="O759" s="70">
        <f t="shared" si="11"/>
        <v>0</v>
      </c>
      <c r="P759" s="70" t="str">
        <f>[8]Mides!R750</f>
        <v>Guatemala</v>
      </c>
      <c r="Q759" s="70" t="str">
        <f>[8]Mides!S750</f>
        <v>Guatemala</v>
      </c>
      <c r="R759" s="10"/>
      <c r="S759" s="10"/>
      <c r="T759" s="10"/>
      <c r="U759" s="10"/>
      <c r="V759" s="10"/>
      <c r="W759" s="10"/>
      <c r="X759" s="10"/>
      <c r="Y759" s="10"/>
    </row>
    <row r="760" spans="2:25" x14ac:dyDescent="0.3">
      <c r="B760" s="66" t="str">
        <f>[8]Mides!E751</f>
        <v>Rogelio</v>
      </c>
      <c r="C760" s="67" t="str">
        <f>[8]Mides!D751</f>
        <v xml:space="preserve">Aquino </v>
      </c>
      <c r="D760" s="68" t="str">
        <f>IF([8]Mides!F751=1,"X"," ")</f>
        <v xml:space="preserve"> </v>
      </c>
      <c r="E760" s="68" t="str">
        <f>IF([8]Mides!F751=2,"X"," ")</f>
        <v>X</v>
      </c>
      <c r="F760" s="69" t="str">
        <f>[8]Mides!B751</f>
        <v>menor de edad</v>
      </c>
      <c r="G760" s="68" t="str">
        <f>IF(AND([8]Mides!H751&gt;=1,[8]Mides!H751&lt;=14),"X"," ")</f>
        <v>X</v>
      </c>
      <c r="H760" s="68" t="str">
        <f>IF(AND([8]Mides!H751&gt;=14,[8]Mides!H751&lt;=30),"X"," ")</f>
        <v xml:space="preserve"> </v>
      </c>
      <c r="I760" s="68" t="str">
        <f>IF(AND([8]Mides!H751&gt;=31,[8]Mides!H751&lt;=60),"X","  ")</f>
        <v xml:space="preserve">  </v>
      </c>
      <c r="J760" s="68" t="str">
        <f>IF([8]Mides!H751&gt;60,"X", "  ")</f>
        <v xml:space="preserve">  </v>
      </c>
      <c r="K760" s="70">
        <f>[8]Mides!N751</f>
        <v>0</v>
      </c>
      <c r="L760" s="70">
        <f>[8]Mides!K751</f>
        <v>0</v>
      </c>
      <c r="M760" s="70">
        <f>[8]Mides!L751</f>
        <v>0</v>
      </c>
      <c r="N760" s="70" t="str">
        <f>[8]Mides!M751</f>
        <v>x</v>
      </c>
      <c r="O760" s="70">
        <f t="shared" si="11"/>
        <v>0</v>
      </c>
      <c r="P760" s="70" t="str">
        <f>[8]Mides!R751</f>
        <v>Guatemala</v>
      </c>
      <c r="Q760" s="70" t="str">
        <f>[8]Mides!S751</f>
        <v>Guatemala</v>
      </c>
      <c r="R760" s="10"/>
      <c r="S760" s="10"/>
      <c r="T760" s="10"/>
      <c r="U760" s="10"/>
      <c r="V760" s="10"/>
      <c r="W760" s="10"/>
      <c r="X760" s="10"/>
      <c r="Y760" s="10"/>
    </row>
    <row r="761" spans="2:25" x14ac:dyDescent="0.3">
      <c r="B761" s="66" t="str">
        <f>[8]Mides!E752</f>
        <v xml:space="preserve">Pablo </v>
      </c>
      <c r="C761" s="67" t="str">
        <f>[8]Mides!D752</f>
        <v xml:space="preserve">Aguilar </v>
      </c>
      <c r="D761" s="68" t="str">
        <f>IF([8]Mides!F752=1,"X"," ")</f>
        <v xml:space="preserve"> </v>
      </c>
      <c r="E761" s="68" t="str">
        <f>IF([8]Mides!F752=2,"X"," ")</f>
        <v>X</v>
      </c>
      <c r="F761" s="69" t="str">
        <f>[8]Mides!B752</f>
        <v>menor de edad</v>
      </c>
      <c r="G761" s="68" t="str">
        <f>IF(AND([8]Mides!H752&gt;=1,[8]Mides!H752&lt;=14),"X"," ")</f>
        <v xml:space="preserve"> </v>
      </c>
      <c r="H761" s="68" t="str">
        <f>IF(AND([8]Mides!H752&gt;=14,[8]Mides!H752&lt;=30),"X"," ")</f>
        <v>X</v>
      </c>
      <c r="I761" s="68" t="str">
        <f>IF(AND([8]Mides!H752&gt;=31,[8]Mides!H752&lt;=60),"X","  ")</f>
        <v xml:space="preserve">  </v>
      </c>
      <c r="J761" s="68" t="str">
        <f>IF([8]Mides!H752&gt;60,"X", "  ")</f>
        <v xml:space="preserve">  </v>
      </c>
      <c r="K761" s="70">
        <f>[8]Mides!N752</f>
        <v>0</v>
      </c>
      <c r="L761" s="70">
        <f>[8]Mides!K752</f>
        <v>0</v>
      </c>
      <c r="M761" s="70">
        <f>[8]Mides!L752</f>
        <v>0</v>
      </c>
      <c r="N761" s="70" t="str">
        <f>[8]Mides!M752</f>
        <v>x</v>
      </c>
      <c r="O761" s="70">
        <f t="shared" si="11"/>
        <v>0</v>
      </c>
      <c r="P761" s="70" t="str">
        <f>[8]Mides!R752</f>
        <v>Guatemala</v>
      </c>
      <c r="Q761" s="70" t="str">
        <f>[8]Mides!S752</f>
        <v>Guatemala</v>
      </c>
      <c r="R761" s="10"/>
      <c r="S761" s="10"/>
      <c r="T761" s="10"/>
      <c r="U761" s="10"/>
      <c r="V761" s="10"/>
      <c r="W761" s="10"/>
      <c r="X761" s="10"/>
      <c r="Y761" s="10"/>
    </row>
    <row r="762" spans="2:25" x14ac:dyDescent="0.3">
      <c r="B762" s="66" t="str">
        <f>[8]Mides!E753</f>
        <v>Alisson</v>
      </c>
      <c r="C762" s="67" t="str">
        <f>[8]Mides!D753</f>
        <v>Paneja</v>
      </c>
      <c r="D762" s="68" t="str">
        <f>IF([8]Mides!F753=1,"X"," ")</f>
        <v>X</v>
      </c>
      <c r="E762" s="68" t="str">
        <f>IF([8]Mides!F753=2,"X"," ")</f>
        <v xml:space="preserve"> </v>
      </c>
      <c r="F762" s="69" t="str">
        <f>[8]Mides!B753</f>
        <v>menor de edad</v>
      </c>
      <c r="G762" s="68" t="str">
        <f>IF(AND([8]Mides!H753&gt;=1,[8]Mides!H753&lt;=14),"X"," ")</f>
        <v>X</v>
      </c>
      <c r="H762" s="68" t="str">
        <f>IF(AND([8]Mides!H753&gt;=14,[8]Mides!H753&lt;=30),"X"," ")</f>
        <v xml:space="preserve"> </v>
      </c>
      <c r="I762" s="68" t="str">
        <f>IF(AND([8]Mides!H753&gt;=31,[8]Mides!H753&lt;=60),"X","  ")</f>
        <v xml:space="preserve">  </v>
      </c>
      <c r="J762" s="68" t="str">
        <f>IF([8]Mides!H753&gt;60,"X", "  ")</f>
        <v xml:space="preserve">  </v>
      </c>
      <c r="K762" s="70">
        <f>[8]Mides!N753</f>
        <v>0</v>
      </c>
      <c r="L762" s="70">
        <f>[8]Mides!K753</f>
        <v>0</v>
      </c>
      <c r="M762" s="70">
        <f>[8]Mides!L753</f>
        <v>0</v>
      </c>
      <c r="N762" s="70" t="str">
        <f>[8]Mides!M753</f>
        <v>x</v>
      </c>
      <c r="O762" s="70">
        <f t="shared" si="11"/>
        <v>0</v>
      </c>
      <c r="P762" s="70" t="str">
        <f>[8]Mides!R753</f>
        <v>Guatemala</v>
      </c>
      <c r="Q762" s="70" t="str">
        <f>[8]Mides!S753</f>
        <v>Guatemala</v>
      </c>
      <c r="R762" s="10"/>
      <c r="S762" s="10"/>
      <c r="T762" s="10"/>
      <c r="U762" s="10"/>
      <c r="V762" s="10"/>
      <c r="W762" s="10"/>
      <c r="X762" s="10"/>
      <c r="Y762" s="10"/>
    </row>
    <row r="763" spans="2:25" x14ac:dyDescent="0.3">
      <c r="B763" s="66" t="str">
        <f>[8]Mides!E754</f>
        <v xml:space="preserve">Diego </v>
      </c>
      <c r="C763" s="67" t="str">
        <f>[8]Mides!D754</f>
        <v xml:space="preserve">Ramos </v>
      </c>
      <c r="D763" s="68" t="str">
        <f>IF([8]Mides!F754=1,"X"," ")</f>
        <v xml:space="preserve"> </v>
      </c>
      <c r="E763" s="68" t="str">
        <f>IF([8]Mides!F754=2,"X"," ")</f>
        <v>X</v>
      </c>
      <c r="F763" s="69" t="str">
        <f>[8]Mides!B754</f>
        <v>menor de edad</v>
      </c>
      <c r="G763" s="68" t="str">
        <f>IF(AND([8]Mides!H754&gt;=1,[8]Mides!H754&lt;=14),"X"," ")</f>
        <v>X</v>
      </c>
      <c r="H763" s="68" t="str">
        <f>IF(AND([8]Mides!H754&gt;=14,[8]Mides!H754&lt;=30),"X"," ")</f>
        <v xml:space="preserve"> </v>
      </c>
      <c r="I763" s="68" t="str">
        <f>IF(AND([8]Mides!H754&gt;=31,[8]Mides!H754&lt;=60),"X","  ")</f>
        <v xml:space="preserve">  </v>
      </c>
      <c r="J763" s="68" t="str">
        <f>IF([8]Mides!H754&gt;60,"X", "  ")</f>
        <v xml:space="preserve">  </v>
      </c>
      <c r="K763" s="70">
        <f>[8]Mides!N754</f>
        <v>0</v>
      </c>
      <c r="L763" s="70">
        <f>[8]Mides!K754</f>
        <v>0</v>
      </c>
      <c r="M763" s="70">
        <f>[8]Mides!L754</f>
        <v>0</v>
      </c>
      <c r="N763" s="70" t="str">
        <f>[8]Mides!M754</f>
        <v>x</v>
      </c>
      <c r="O763" s="70">
        <f t="shared" si="11"/>
        <v>0</v>
      </c>
      <c r="P763" s="70" t="str">
        <f>[8]Mides!R754</f>
        <v>Guatemala</v>
      </c>
      <c r="Q763" s="70" t="str">
        <f>[8]Mides!S754</f>
        <v>Guatemala</v>
      </c>
      <c r="R763" s="10"/>
      <c r="S763" s="10"/>
      <c r="T763" s="10"/>
      <c r="U763" s="10"/>
      <c r="V763" s="10"/>
      <c r="W763" s="10"/>
      <c r="X763" s="10"/>
      <c r="Y763" s="10"/>
    </row>
    <row r="764" spans="2:25" x14ac:dyDescent="0.3">
      <c r="B764" s="66" t="str">
        <f>[8]Mides!E755</f>
        <v>Katerine</v>
      </c>
      <c r="C764" s="67" t="str">
        <f>[8]Mides!D755</f>
        <v>Ramirez</v>
      </c>
      <c r="D764" s="68" t="str">
        <f>IF([8]Mides!F755=1,"X"," ")</f>
        <v>X</v>
      </c>
      <c r="E764" s="68" t="str">
        <f>IF([8]Mides!F755=2,"X"," ")</f>
        <v xml:space="preserve"> </v>
      </c>
      <c r="F764" s="69" t="str">
        <f>[8]Mides!B755</f>
        <v>menor de edad</v>
      </c>
      <c r="G764" s="68" t="str">
        <f>IF(AND([8]Mides!H755&gt;=1,[8]Mides!H755&lt;=14),"X"," ")</f>
        <v>X</v>
      </c>
      <c r="H764" s="68" t="str">
        <f>IF(AND([8]Mides!H755&gt;=14,[8]Mides!H755&lt;=30),"X"," ")</f>
        <v xml:space="preserve"> </v>
      </c>
      <c r="I764" s="68" t="str">
        <f>IF(AND([8]Mides!H755&gt;=31,[8]Mides!H755&lt;=60),"X","  ")</f>
        <v xml:space="preserve">  </v>
      </c>
      <c r="J764" s="68" t="str">
        <f>IF([8]Mides!H755&gt;60,"X", "  ")</f>
        <v xml:space="preserve">  </v>
      </c>
      <c r="K764" s="70">
        <f>[8]Mides!N755</f>
        <v>0</v>
      </c>
      <c r="L764" s="70">
        <f>[8]Mides!K755</f>
        <v>0</v>
      </c>
      <c r="M764" s="70">
        <f>[8]Mides!L755</f>
        <v>0</v>
      </c>
      <c r="N764" s="70" t="str">
        <f>[8]Mides!M755</f>
        <v>x</v>
      </c>
      <c r="O764" s="70">
        <f t="shared" si="11"/>
        <v>0</v>
      </c>
      <c r="P764" s="70" t="str">
        <f>[8]Mides!R755</f>
        <v>Guatemala</v>
      </c>
      <c r="Q764" s="70" t="str">
        <f>[8]Mides!S755</f>
        <v>Guatemala</v>
      </c>
      <c r="R764" s="10"/>
      <c r="S764" s="10"/>
      <c r="T764" s="10"/>
      <c r="U764" s="10"/>
      <c r="V764" s="10"/>
      <c r="W764" s="10"/>
      <c r="X764" s="10"/>
      <c r="Y764" s="10"/>
    </row>
    <row r="765" spans="2:25" x14ac:dyDescent="0.3">
      <c r="B765" s="66" t="str">
        <f>[8]Mides!E756</f>
        <v>Noelia</v>
      </c>
      <c r="C765" s="67" t="str">
        <f>[8]Mides!D756</f>
        <v>Jerez</v>
      </c>
      <c r="D765" s="68" t="str">
        <f>IF([8]Mides!F756=1,"X"," ")</f>
        <v xml:space="preserve"> </v>
      </c>
      <c r="E765" s="68" t="str">
        <f>IF([8]Mides!F756=2,"X"," ")</f>
        <v>X</v>
      </c>
      <c r="F765" s="69" t="str">
        <f>[8]Mides!B756</f>
        <v>menor de edad</v>
      </c>
      <c r="G765" s="68" t="str">
        <f>IF(AND([8]Mides!H756&gt;=1,[8]Mides!H756&lt;=14),"X"," ")</f>
        <v>X</v>
      </c>
      <c r="H765" s="68" t="str">
        <f>IF(AND([8]Mides!H756&gt;=14,[8]Mides!H756&lt;=30),"X"," ")</f>
        <v xml:space="preserve"> </v>
      </c>
      <c r="I765" s="68" t="str">
        <f>IF(AND([8]Mides!H756&gt;=31,[8]Mides!H756&lt;=60),"X","  ")</f>
        <v xml:space="preserve">  </v>
      </c>
      <c r="J765" s="68" t="str">
        <f>IF([8]Mides!H756&gt;60,"X", "  ")</f>
        <v xml:space="preserve">  </v>
      </c>
      <c r="K765" s="70">
        <f>[8]Mides!N756</f>
        <v>0</v>
      </c>
      <c r="L765" s="70">
        <f>[8]Mides!K756</f>
        <v>0</v>
      </c>
      <c r="M765" s="70">
        <f>[8]Mides!L756</f>
        <v>0</v>
      </c>
      <c r="N765" s="70" t="str">
        <f>[8]Mides!M756</f>
        <v>x</v>
      </c>
      <c r="O765" s="70">
        <f t="shared" si="11"/>
        <v>0</v>
      </c>
      <c r="P765" s="70" t="str">
        <f>[8]Mides!R756</f>
        <v>Guatemala</v>
      </c>
      <c r="Q765" s="70" t="str">
        <f>[8]Mides!S756</f>
        <v>Guatemala</v>
      </c>
      <c r="R765" s="10"/>
      <c r="S765" s="10"/>
      <c r="T765" s="10"/>
      <c r="U765" s="10"/>
      <c r="V765" s="10"/>
      <c r="W765" s="10"/>
      <c r="X765" s="10"/>
      <c r="Y765" s="10"/>
    </row>
    <row r="766" spans="2:25" x14ac:dyDescent="0.3">
      <c r="B766" s="66" t="str">
        <f>[8]Mides!E757</f>
        <v>Juliana</v>
      </c>
      <c r="C766" s="67" t="str">
        <f>[8]Mides!D757</f>
        <v>Jerez</v>
      </c>
      <c r="D766" s="68" t="str">
        <f>IF([8]Mides!F757=1,"X"," ")</f>
        <v xml:space="preserve"> </v>
      </c>
      <c r="E766" s="68" t="str">
        <f>IF([8]Mides!F757=2,"X"," ")</f>
        <v>X</v>
      </c>
      <c r="F766" s="69" t="str">
        <f>[8]Mides!B757</f>
        <v>menor de edad</v>
      </c>
      <c r="G766" s="68" t="str">
        <f>IF(AND([8]Mides!H757&gt;=1,[8]Mides!H757&lt;=14),"X"," ")</f>
        <v xml:space="preserve"> </v>
      </c>
      <c r="H766" s="68" t="str">
        <f>IF(AND([8]Mides!H757&gt;=14,[8]Mides!H757&lt;=30),"X"," ")</f>
        <v>X</v>
      </c>
      <c r="I766" s="68" t="str">
        <f>IF(AND([8]Mides!H757&gt;=31,[8]Mides!H757&lt;=60),"X","  ")</f>
        <v xml:space="preserve">  </v>
      </c>
      <c r="J766" s="68" t="str">
        <f>IF([8]Mides!H757&gt;60,"X", "  ")</f>
        <v xml:space="preserve">  </v>
      </c>
      <c r="K766" s="70">
        <f>[8]Mides!N757</f>
        <v>0</v>
      </c>
      <c r="L766" s="70">
        <f>[8]Mides!K757</f>
        <v>0</v>
      </c>
      <c r="M766" s="70">
        <f>[8]Mides!L757</f>
        <v>0</v>
      </c>
      <c r="N766" s="70" t="str">
        <f>[8]Mides!M757</f>
        <v>x</v>
      </c>
      <c r="O766" s="70">
        <f t="shared" si="11"/>
        <v>0</v>
      </c>
      <c r="P766" s="70" t="str">
        <f>[8]Mides!R757</f>
        <v>Guatemala</v>
      </c>
      <c r="Q766" s="70" t="str">
        <f>[8]Mides!S757</f>
        <v>Guatemala</v>
      </c>
      <c r="R766" s="10"/>
      <c r="S766" s="10"/>
      <c r="T766" s="10"/>
      <c r="U766" s="10"/>
      <c r="V766" s="10"/>
      <c r="W766" s="10"/>
      <c r="X766" s="10"/>
      <c r="Y766" s="10"/>
    </row>
    <row r="767" spans="2:25" x14ac:dyDescent="0.3">
      <c r="B767" s="66" t="str">
        <f>[8]Mides!E758</f>
        <v>Amada</v>
      </c>
      <c r="C767" s="67" t="str">
        <f>[8]Mides!D758</f>
        <v xml:space="preserve">Romero </v>
      </c>
      <c r="D767" s="68" t="str">
        <f>IF([8]Mides!F758=1,"X"," ")</f>
        <v>X</v>
      </c>
      <c r="E767" s="68" t="str">
        <f>IF([8]Mides!F758=2,"X"," ")</f>
        <v xml:space="preserve"> </v>
      </c>
      <c r="F767" s="69">
        <f>[8]Mides!B758</f>
        <v>2442187426101</v>
      </c>
      <c r="G767" s="68" t="str">
        <f>IF(AND([8]Mides!H758&gt;=1,[8]Mides!H758&lt;=14),"X"," ")</f>
        <v xml:space="preserve"> </v>
      </c>
      <c r="H767" s="68" t="str">
        <f>IF(AND([8]Mides!H758&gt;=14,[8]Mides!H758&lt;=30),"X"," ")</f>
        <v xml:space="preserve"> </v>
      </c>
      <c r="I767" s="68" t="str">
        <f>IF(AND([8]Mides!H758&gt;=31,[8]Mides!H758&lt;=60),"X","  ")</f>
        <v xml:space="preserve">  </v>
      </c>
      <c r="J767" s="68" t="str">
        <f>IF([8]Mides!H758&gt;60,"X", "  ")</f>
        <v>X</v>
      </c>
      <c r="K767" s="70">
        <f>[8]Mides!N758</f>
        <v>0</v>
      </c>
      <c r="L767" s="70">
        <f>[8]Mides!K758</f>
        <v>0</v>
      </c>
      <c r="M767" s="70">
        <f>[8]Mides!L758</f>
        <v>0</v>
      </c>
      <c r="N767" s="70" t="str">
        <f>[8]Mides!M758</f>
        <v>x</v>
      </c>
      <c r="O767" s="70">
        <f t="shared" si="11"/>
        <v>0</v>
      </c>
      <c r="P767" s="70" t="str">
        <f>[8]Mides!R758</f>
        <v>Guatemala</v>
      </c>
      <c r="Q767" s="70" t="str">
        <f>[8]Mides!S758</f>
        <v>Guatemala</v>
      </c>
      <c r="R767" s="10"/>
      <c r="S767" s="10"/>
      <c r="T767" s="10"/>
      <c r="U767" s="10"/>
      <c r="V767" s="10"/>
      <c r="W767" s="10"/>
      <c r="X767" s="10"/>
      <c r="Y767" s="10"/>
    </row>
    <row r="768" spans="2:25" x14ac:dyDescent="0.3">
      <c r="B768" s="66" t="str">
        <f>[8]Mides!E759</f>
        <v>Angel</v>
      </c>
      <c r="C768" s="67" t="str">
        <f>[8]Mides!D759</f>
        <v>Mendoza</v>
      </c>
      <c r="D768" s="68" t="str">
        <f>IF([8]Mides!F759=1,"X"," ")</f>
        <v xml:space="preserve"> </v>
      </c>
      <c r="E768" s="68" t="str">
        <f>IF([8]Mides!F759=2,"X"," ")</f>
        <v>X</v>
      </c>
      <c r="F768" s="69" t="str">
        <f>[8]Mides!B759</f>
        <v>menor de edad</v>
      </c>
      <c r="G768" s="68" t="str">
        <f>IF(AND([8]Mides!H759&gt;=1,[8]Mides!H759&lt;=14),"X"," ")</f>
        <v>X</v>
      </c>
      <c r="H768" s="68" t="str">
        <f>IF(AND([8]Mides!H759&gt;=14,[8]Mides!H759&lt;=30),"X"," ")</f>
        <v xml:space="preserve"> </v>
      </c>
      <c r="I768" s="68" t="str">
        <f>IF(AND([8]Mides!H759&gt;=31,[8]Mides!H759&lt;=60),"X","  ")</f>
        <v xml:space="preserve">  </v>
      </c>
      <c r="J768" s="68" t="str">
        <f>IF([8]Mides!H759&gt;60,"X", "  ")</f>
        <v xml:space="preserve">  </v>
      </c>
      <c r="K768" s="70">
        <f>[8]Mides!N759</f>
        <v>0</v>
      </c>
      <c r="L768" s="70">
        <f>[8]Mides!K759</f>
        <v>0</v>
      </c>
      <c r="M768" s="70">
        <f>[8]Mides!L759</f>
        <v>0</v>
      </c>
      <c r="N768" s="70" t="str">
        <f>[8]Mides!M759</f>
        <v>x</v>
      </c>
      <c r="O768" s="70">
        <f t="shared" si="11"/>
        <v>0</v>
      </c>
      <c r="P768" s="70" t="str">
        <f>[8]Mides!R759</f>
        <v>Guatemala</v>
      </c>
      <c r="Q768" s="70" t="str">
        <f>[8]Mides!S759</f>
        <v>Guatemala</v>
      </c>
      <c r="R768" s="10"/>
      <c r="S768" s="10"/>
      <c r="T768" s="10"/>
      <c r="U768" s="10"/>
      <c r="V768" s="10"/>
      <c r="W768" s="10"/>
      <c r="X768" s="10"/>
      <c r="Y768" s="10"/>
    </row>
    <row r="769" spans="2:25" x14ac:dyDescent="0.3">
      <c r="B769" s="66" t="str">
        <f>[8]Mides!E760</f>
        <v xml:space="preserve">Diego </v>
      </c>
      <c r="C769" s="67" t="str">
        <f>[8]Mides!D760</f>
        <v>Mendoza</v>
      </c>
      <c r="D769" s="68" t="str">
        <f>IF([8]Mides!F760=1,"X"," ")</f>
        <v xml:space="preserve"> </v>
      </c>
      <c r="E769" s="68" t="str">
        <f>IF([8]Mides!F760=2,"X"," ")</f>
        <v>X</v>
      </c>
      <c r="F769" s="69" t="str">
        <f>[8]Mides!B760</f>
        <v>menor de edad</v>
      </c>
      <c r="G769" s="68" t="str">
        <f>IF(AND([8]Mides!H760&gt;=1,[8]Mides!H760&lt;=14),"X"," ")</f>
        <v>X</v>
      </c>
      <c r="H769" s="68" t="str">
        <f>IF(AND([8]Mides!H760&gt;=14,[8]Mides!H760&lt;=30),"X"," ")</f>
        <v xml:space="preserve"> </v>
      </c>
      <c r="I769" s="68" t="str">
        <f>IF(AND([8]Mides!H760&gt;=31,[8]Mides!H760&lt;=60),"X","  ")</f>
        <v xml:space="preserve">  </v>
      </c>
      <c r="J769" s="68" t="str">
        <f>IF([8]Mides!H760&gt;60,"X", "  ")</f>
        <v xml:space="preserve">  </v>
      </c>
      <c r="K769" s="70">
        <f>[8]Mides!N760</f>
        <v>0</v>
      </c>
      <c r="L769" s="70">
        <f>[8]Mides!K760</f>
        <v>0</v>
      </c>
      <c r="M769" s="70">
        <f>[8]Mides!L760</f>
        <v>0</v>
      </c>
      <c r="N769" s="70" t="str">
        <f>[8]Mides!M760</f>
        <v>x</v>
      </c>
      <c r="O769" s="70">
        <f t="shared" si="11"/>
        <v>0</v>
      </c>
      <c r="P769" s="70" t="str">
        <f>[8]Mides!R760</f>
        <v>Guatemala</v>
      </c>
      <c r="Q769" s="70" t="str">
        <f>[8]Mides!S760</f>
        <v>Guatemala</v>
      </c>
      <c r="R769" s="10"/>
      <c r="S769" s="10"/>
      <c r="T769" s="10"/>
      <c r="U769" s="10"/>
      <c r="V769" s="10"/>
      <c r="W769" s="10"/>
      <c r="X769" s="10"/>
      <c r="Y769" s="10"/>
    </row>
    <row r="770" spans="2:25" x14ac:dyDescent="0.3">
      <c r="B770" s="66" t="str">
        <f>[8]Mides!E761</f>
        <v>Izabela</v>
      </c>
      <c r="C770" s="67" t="str">
        <f>[8]Mides!D761</f>
        <v>Mendoza</v>
      </c>
      <c r="D770" s="68" t="str">
        <f>IF([8]Mides!F761=1,"X"," ")</f>
        <v>X</v>
      </c>
      <c r="E770" s="68" t="str">
        <f>IF([8]Mides!F761=2,"X"," ")</f>
        <v xml:space="preserve"> </v>
      </c>
      <c r="F770" s="69" t="str">
        <f>[8]Mides!B761</f>
        <v>menor de edad</v>
      </c>
      <c r="G770" s="68" t="str">
        <f>IF(AND([8]Mides!H761&gt;=1,[8]Mides!H761&lt;=14),"X"," ")</f>
        <v>X</v>
      </c>
      <c r="H770" s="68" t="str">
        <f>IF(AND([8]Mides!H761&gt;=14,[8]Mides!H761&lt;=30),"X"," ")</f>
        <v xml:space="preserve"> </v>
      </c>
      <c r="I770" s="68" t="str">
        <f>IF(AND([8]Mides!H761&gt;=31,[8]Mides!H761&lt;=60),"X","  ")</f>
        <v xml:space="preserve">  </v>
      </c>
      <c r="J770" s="68" t="str">
        <f>IF([8]Mides!H761&gt;60,"X", "  ")</f>
        <v xml:space="preserve">  </v>
      </c>
      <c r="K770" s="70">
        <f>[8]Mides!N761</f>
        <v>0</v>
      </c>
      <c r="L770" s="70">
        <f>[8]Mides!K761</f>
        <v>0</v>
      </c>
      <c r="M770" s="70">
        <f>[8]Mides!L761</f>
        <v>0</v>
      </c>
      <c r="N770" s="70" t="str">
        <f>[8]Mides!M761</f>
        <v>x</v>
      </c>
      <c r="O770" s="70">
        <f t="shared" si="11"/>
        <v>0</v>
      </c>
      <c r="P770" s="70" t="str">
        <f>[8]Mides!R761</f>
        <v>Guatemala</v>
      </c>
      <c r="Q770" s="70" t="str">
        <f>[8]Mides!S761</f>
        <v>Guatemala</v>
      </c>
      <c r="R770" s="10"/>
      <c r="S770" s="10"/>
      <c r="T770" s="10"/>
      <c r="U770" s="10"/>
      <c r="V770" s="10"/>
      <c r="W770" s="10"/>
      <c r="X770" s="10"/>
      <c r="Y770" s="10"/>
    </row>
    <row r="771" spans="2:25" x14ac:dyDescent="0.3">
      <c r="B771" s="66" t="str">
        <f>[8]Mides!E762</f>
        <v>Daniela</v>
      </c>
      <c r="C771" s="67" t="str">
        <f>[8]Mides!D762</f>
        <v>Diaz</v>
      </c>
      <c r="D771" s="68" t="str">
        <f>IF([8]Mides!F762=1,"X"," ")</f>
        <v>X</v>
      </c>
      <c r="E771" s="68" t="str">
        <f>IF([8]Mides!F762=2,"X"," ")</f>
        <v xml:space="preserve"> </v>
      </c>
      <c r="F771" s="69" t="str">
        <f>[8]Mides!B762</f>
        <v>menro de edad</v>
      </c>
      <c r="G771" s="68" t="str">
        <f>IF(AND([8]Mides!H762&gt;=1,[8]Mides!H762&lt;=14),"X"," ")</f>
        <v>X</v>
      </c>
      <c r="H771" s="68" t="str">
        <f>IF(AND([8]Mides!H762&gt;=14,[8]Mides!H762&lt;=30),"X"," ")</f>
        <v xml:space="preserve"> </v>
      </c>
      <c r="I771" s="68" t="str">
        <f>IF(AND([8]Mides!H762&gt;=31,[8]Mides!H762&lt;=60),"X","  ")</f>
        <v xml:space="preserve">  </v>
      </c>
      <c r="J771" s="68" t="str">
        <f>IF([8]Mides!H762&gt;60,"X", "  ")</f>
        <v xml:space="preserve">  </v>
      </c>
      <c r="K771" s="70">
        <f>[8]Mides!N762</f>
        <v>0</v>
      </c>
      <c r="L771" s="70">
        <f>[8]Mides!K762</f>
        <v>0</v>
      </c>
      <c r="M771" s="70">
        <f>[8]Mides!L762</f>
        <v>0</v>
      </c>
      <c r="N771" s="70" t="str">
        <f>[8]Mides!M762</f>
        <v>x</v>
      </c>
      <c r="O771" s="70">
        <f t="shared" si="11"/>
        <v>0</v>
      </c>
      <c r="P771" s="70" t="str">
        <f>[8]Mides!R762</f>
        <v>Guatemala</v>
      </c>
      <c r="Q771" s="70" t="str">
        <f>[8]Mides!S762</f>
        <v>Guatemala</v>
      </c>
      <c r="R771" s="10"/>
      <c r="S771" s="10"/>
      <c r="T771" s="10"/>
      <c r="U771" s="10"/>
      <c r="V771" s="10"/>
      <c r="W771" s="10"/>
      <c r="X771" s="10"/>
      <c r="Y771" s="10"/>
    </row>
    <row r="772" spans="2:25" x14ac:dyDescent="0.3">
      <c r="B772" s="66" t="str">
        <f>[8]Mides!E763</f>
        <v>Juan</v>
      </c>
      <c r="C772" s="67" t="str">
        <f>[8]Mides!D763</f>
        <v>Per</v>
      </c>
      <c r="D772" s="68" t="str">
        <f>IF([8]Mides!F763=1,"X"," ")</f>
        <v xml:space="preserve"> </v>
      </c>
      <c r="E772" s="68" t="str">
        <f>IF([8]Mides!F763=2,"X"," ")</f>
        <v>X</v>
      </c>
      <c r="F772" s="69" t="str">
        <f>[8]Mides!B763</f>
        <v>menor de edad</v>
      </c>
      <c r="G772" s="68" t="str">
        <f>IF(AND([8]Mides!H763&gt;=1,[8]Mides!H763&lt;=14),"X"," ")</f>
        <v>X</v>
      </c>
      <c r="H772" s="68" t="str">
        <f>IF(AND([8]Mides!H763&gt;=14,[8]Mides!H763&lt;=30),"X"," ")</f>
        <v xml:space="preserve"> </v>
      </c>
      <c r="I772" s="68" t="str">
        <f>IF(AND([8]Mides!H763&gt;=31,[8]Mides!H763&lt;=60),"X","  ")</f>
        <v xml:space="preserve">  </v>
      </c>
      <c r="J772" s="68" t="str">
        <f>IF([8]Mides!H763&gt;60,"X", "  ")</f>
        <v xml:space="preserve">  </v>
      </c>
      <c r="K772" s="70">
        <f>[8]Mides!N763</f>
        <v>0</v>
      </c>
      <c r="L772" s="70">
        <f>[8]Mides!K763</f>
        <v>0</v>
      </c>
      <c r="M772" s="70">
        <f>[8]Mides!L763</f>
        <v>0</v>
      </c>
      <c r="N772" s="70" t="str">
        <f>[8]Mides!M763</f>
        <v>x</v>
      </c>
      <c r="O772" s="70">
        <f t="shared" si="11"/>
        <v>0</v>
      </c>
      <c r="P772" s="70" t="str">
        <f>[8]Mides!R763</f>
        <v>Guatemala</v>
      </c>
      <c r="Q772" s="70" t="str">
        <f>[8]Mides!S763</f>
        <v>Guatemala</v>
      </c>
      <c r="R772" s="10"/>
      <c r="S772" s="10"/>
      <c r="T772" s="10"/>
      <c r="U772" s="10"/>
      <c r="V772" s="10"/>
      <c r="W772" s="10"/>
      <c r="X772" s="10"/>
      <c r="Y772" s="10"/>
    </row>
    <row r="773" spans="2:25" x14ac:dyDescent="0.3">
      <c r="B773" s="66" t="str">
        <f>[8]Mides!E764</f>
        <v>Teresa</v>
      </c>
      <c r="C773" s="67" t="str">
        <f>[8]Mides!D764</f>
        <v>Per</v>
      </c>
      <c r="D773" s="68" t="str">
        <f>IF([8]Mides!F764=1,"X"," ")</f>
        <v>X</v>
      </c>
      <c r="E773" s="68" t="str">
        <f>IF([8]Mides!F764=2,"X"," ")</f>
        <v xml:space="preserve"> </v>
      </c>
      <c r="F773" s="69" t="str">
        <f>[8]Mides!B764</f>
        <v>menor de edad</v>
      </c>
      <c r="G773" s="68" t="str">
        <f>IF(AND([8]Mides!H764&gt;=1,[8]Mides!H764&lt;=14),"X"," ")</f>
        <v>X</v>
      </c>
      <c r="H773" s="68" t="str">
        <f>IF(AND([8]Mides!H764&gt;=14,[8]Mides!H764&lt;=30),"X"," ")</f>
        <v xml:space="preserve"> </v>
      </c>
      <c r="I773" s="68" t="str">
        <f>IF(AND([8]Mides!H764&gt;=31,[8]Mides!H764&lt;=60),"X","  ")</f>
        <v xml:space="preserve">  </v>
      </c>
      <c r="J773" s="68" t="str">
        <f>IF([8]Mides!H764&gt;60,"X", "  ")</f>
        <v xml:space="preserve">  </v>
      </c>
      <c r="K773" s="70">
        <f>[8]Mides!N764</f>
        <v>0</v>
      </c>
      <c r="L773" s="70">
        <f>[8]Mides!K764</f>
        <v>0</v>
      </c>
      <c r="M773" s="70">
        <f>[8]Mides!L764</f>
        <v>0</v>
      </c>
      <c r="N773" s="70" t="str">
        <f>[8]Mides!M764</f>
        <v>x</v>
      </c>
      <c r="O773" s="70">
        <f t="shared" si="11"/>
        <v>0</v>
      </c>
      <c r="P773" s="70" t="str">
        <f>[8]Mides!R764</f>
        <v>Guatemala</v>
      </c>
      <c r="Q773" s="70" t="str">
        <f>[8]Mides!S764</f>
        <v>Guatemala</v>
      </c>
      <c r="R773" s="10"/>
      <c r="S773" s="10"/>
      <c r="T773" s="10"/>
      <c r="U773" s="10"/>
      <c r="V773" s="10"/>
      <c r="W773" s="10"/>
      <c r="X773" s="10"/>
      <c r="Y773" s="10"/>
    </row>
    <row r="774" spans="2:25" x14ac:dyDescent="0.3">
      <c r="B774" s="66" t="str">
        <f>[8]Mides!E765</f>
        <v>Ines</v>
      </c>
      <c r="C774" s="67" t="str">
        <f>[8]Mides!D765</f>
        <v>Per</v>
      </c>
      <c r="D774" s="68" t="str">
        <f>IF([8]Mides!F765=1,"X"," ")</f>
        <v>X</v>
      </c>
      <c r="E774" s="68" t="str">
        <f>IF([8]Mides!F765=2,"X"," ")</f>
        <v xml:space="preserve"> </v>
      </c>
      <c r="F774" s="69" t="str">
        <f>[8]Mides!B765</f>
        <v>menor de edad</v>
      </c>
      <c r="G774" s="68" t="str">
        <f>IF(AND([8]Mides!H765&gt;=1,[8]Mides!H765&lt;=14),"X"," ")</f>
        <v>X</v>
      </c>
      <c r="H774" s="68" t="str">
        <f>IF(AND([8]Mides!H765&gt;=14,[8]Mides!H765&lt;=30),"X"," ")</f>
        <v xml:space="preserve"> </v>
      </c>
      <c r="I774" s="68" t="str">
        <f>IF(AND([8]Mides!H765&gt;=31,[8]Mides!H765&lt;=60),"X","  ")</f>
        <v xml:space="preserve">  </v>
      </c>
      <c r="J774" s="68" t="str">
        <f>IF([8]Mides!H765&gt;60,"X", "  ")</f>
        <v xml:space="preserve">  </v>
      </c>
      <c r="K774" s="70">
        <f>[8]Mides!N765</f>
        <v>0</v>
      </c>
      <c r="L774" s="70">
        <f>[8]Mides!K765</f>
        <v>0</v>
      </c>
      <c r="M774" s="70">
        <f>[8]Mides!L765</f>
        <v>0</v>
      </c>
      <c r="N774" s="70" t="str">
        <f>[8]Mides!M765</f>
        <v>x</v>
      </c>
      <c r="O774" s="70">
        <f t="shared" si="11"/>
        <v>0</v>
      </c>
      <c r="P774" s="70" t="str">
        <f>[8]Mides!R765</f>
        <v>Guatemala</v>
      </c>
      <c r="Q774" s="70" t="str">
        <f>[8]Mides!S765</f>
        <v>Guatemala</v>
      </c>
      <c r="R774" s="10"/>
      <c r="S774" s="10"/>
      <c r="T774" s="10"/>
      <c r="U774" s="10"/>
      <c r="V774" s="10"/>
      <c r="W774" s="10"/>
      <c r="X774" s="10"/>
      <c r="Y774" s="10"/>
    </row>
    <row r="775" spans="2:25" x14ac:dyDescent="0.3">
      <c r="B775" s="66" t="str">
        <f>[8]Mides!E766</f>
        <v>Fatima</v>
      </c>
      <c r="C775" s="67" t="str">
        <f>[8]Mides!D766</f>
        <v>Per</v>
      </c>
      <c r="D775" s="68" t="str">
        <f>IF([8]Mides!F766=1,"X"," ")</f>
        <v>X</v>
      </c>
      <c r="E775" s="68" t="str">
        <f>IF([8]Mides!F766=2,"X"," ")</f>
        <v xml:space="preserve"> </v>
      </c>
      <c r="F775" s="69" t="str">
        <f>[8]Mides!B766</f>
        <v>pendiente</v>
      </c>
      <c r="G775" s="68" t="str">
        <f>IF(AND([8]Mides!H766&gt;=1,[8]Mides!H766&lt;=14),"X"," ")</f>
        <v xml:space="preserve"> </v>
      </c>
      <c r="H775" s="68" t="str">
        <f>IF(AND([8]Mides!H766&gt;=14,[8]Mides!H766&lt;=30),"X"," ")</f>
        <v xml:space="preserve"> </v>
      </c>
      <c r="I775" s="68" t="str">
        <f>IF(AND([8]Mides!H766&gt;=31,[8]Mides!H766&lt;=60),"X","  ")</f>
        <v>X</v>
      </c>
      <c r="J775" s="68" t="str">
        <f>IF([8]Mides!H766&gt;60,"X", "  ")</f>
        <v xml:space="preserve">  </v>
      </c>
      <c r="K775" s="70">
        <f>[8]Mides!N766</f>
        <v>0</v>
      </c>
      <c r="L775" s="70">
        <f>[8]Mides!K766</f>
        <v>0</v>
      </c>
      <c r="M775" s="70">
        <f>[8]Mides!L766</f>
        <v>0</v>
      </c>
      <c r="N775" s="70" t="str">
        <f>[8]Mides!M766</f>
        <v>x</v>
      </c>
      <c r="O775" s="70">
        <f t="shared" si="11"/>
        <v>0</v>
      </c>
      <c r="P775" s="70" t="str">
        <f>[8]Mides!R766</f>
        <v>Guatemala</v>
      </c>
      <c r="Q775" s="70" t="str">
        <f>[8]Mides!S766</f>
        <v>Guatemala</v>
      </c>
      <c r="R775" s="10"/>
      <c r="S775" s="10"/>
      <c r="T775" s="10"/>
      <c r="U775" s="10"/>
      <c r="V775" s="10"/>
      <c r="W775" s="10"/>
      <c r="X775" s="10"/>
      <c r="Y775" s="10"/>
    </row>
    <row r="776" spans="2:25" x14ac:dyDescent="0.3">
      <c r="B776" s="66" t="str">
        <f>[8]Mides!E767</f>
        <v>Violeta</v>
      </c>
      <c r="C776" s="67" t="str">
        <f>[8]Mides!D767</f>
        <v>Lopez</v>
      </c>
      <c r="D776" s="68" t="str">
        <f>IF([8]Mides!F767=1,"X"," ")</f>
        <v>X</v>
      </c>
      <c r="E776" s="68" t="str">
        <f>IF([8]Mides!F767=2,"X"," ")</f>
        <v xml:space="preserve"> </v>
      </c>
      <c r="F776" s="69">
        <f>[8]Mides!B767</f>
        <v>23024137090101</v>
      </c>
      <c r="G776" s="68" t="str">
        <f>IF(AND([8]Mides!H767&gt;=1,[8]Mides!H767&lt;=14),"X"," ")</f>
        <v xml:space="preserve"> </v>
      </c>
      <c r="H776" s="68" t="str">
        <f>IF(AND([8]Mides!H767&gt;=14,[8]Mides!H767&lt;=30),"X"," ")</f>
        <v>X</v>
      </c>
      <c r="I776" s="68" t="str">
        <f>IF(AND([8]Mides!H767&gt;=31,[8]Mides!H767&lt;=60),"X","  ")</f>
        <v xml:space="preserve">  </v>
      </c>
      <c r="J776" s="68" t="str">
        <f>IF([8]Mides!H767&gt;60,"X", "  ")</f>
        <v xml:space="preserve">  </v>
      </c>
      <c r="K776" s="70">
        <f>[8]Mides!N767</f>
        <v>0</v>
      </c>
      <c r="L776" s="70">
        <f>[8]Mides!K767</f>
        <v>0</v>
      </c>
      <c r="M776" s="70">
        <f>[8]Mides!L767</f>
        <v>0</v>
      </c>
      <c r="N776" s="70" t="str">
        <f>[8]Mides!M767</f>
        <v>x</v>
      </c>
      <c r="O776" s="70">
        <f t="shared" si="11"/>
        <v>0</v>
      </c>
      <c r="P776" s="70" t="str">
        <f>[8]Mides!R767</f>
        <v>Guatemala</v>
      </c>
      <c r="Q776" s="70" t="str">
        <f>[8]Mides!S767</f>
        <v>Guatemala</v>
      </c>
      <c r="R776" s="10"/>
      <c r="S776" s="10"/>
      <c r="T776" s="10"/>
      <c r="U776" s="10"/>
      <c r="V776" s="10"/>
      <c r="W776" s="10"/>
      <c r="X776" s="10"/>
      <c r="Y776" s="10"/>
    </row>
    <row r="777" spans="2:25" x14ac:dyDescent="0.3">
      <c r="B777" s="66" t="str">
        <f>[8]Mides!E768</f>
        <v>Ochoa</v>
      </c>
      <c r="C777" s="67" t="str">
        <f>[8]Mides!D768</f>
        <v>Madelin</v>
      </c>
      <c r="D777" s="68" t="str">
        <f>IF([8]Mides!F768=1,"X"," ")</f>
        <v>X</v>
      </c>
      <c r="E777" s="68" t="str">
        <f>IF([8]Mides!F768=2,"X"," ")</f>
        <v xml:space="preserve"> </v>
      </c>
      <c r="F777" s="69" t="str">
        <f>[8]Mides!B768</f>
        <v>pendiente</v>
      </c>
      <c r="G777" s="68" t="str">
        <f>IF(AND([8]Mides!H768&gt;=1,[8]Mides!H768&lt;=14),"X"," ")</f>
        <v xml:space="preserve"> </v>
      </c>
      <c r="H777" s="68" t="str">
        <f>IF(AND([8]Mides!H768&gt;=14,[8]Mides!H768&lt;=30),"X"," ")</f>
        <v xml:space="preserve"> </v>
      </c>
      <c r="I777" s="68" t="str">
        <f>IF(AND([8]Mides!H768&gt;=31,[8]Mides!H768&lt;=60),"X","  ")</f>
        <v>X</v>
      </c>
      <c r="J777" s="68" t="str">
        <f>IF([8]Mides!H768&gt;60,"X", "  ")</f>
        <v xml:space="preserve">  </v>
      </c>
      <c r="K777" s="70">
        <f>[8]Mides!N768</f>
        <v>0</v>
      </c>
      <c r="L777" s="70">
        <f>[8]Mides!K768</f>
        <v>0</v>
      </c>
      <c r="M777" s="70">
        <f>[8]Mides!L768</f>
        <v>0</v>
      </c>
      <c r="N777" s="70" t="str">
        <f>[8]Mides!M768</f>
        <v>x</v>
      </c>
      <c r="O777" s="70">
        <f t="shared" si="11"/>
        <v>0</v>
      </c>
      <c r="P777" s="70" t="str">
        <f>[8]Mides!R768</f>
        <v>Guatemala</v>
      </c>
      <c r="Q777" s="70" t="str">
        <f>[8]Mides!S768</f>
        <v>Guatemala</v>
      </c>
      <c r="R777" s="10"/>
      <c r="S777" s="10"/>
      <c r="T777" s="10"/>
      <c r="U777" s="10"/>
      <c r="V777" s="10"/>
      <c r="W777" s="10"/>
      <c r="X777" s="10"/>
      <c r="Y777" s="10"/>
    </row>
    <row r="778" spans="2:25" x14ac:dyDescent="0.3">
      <c r="B778" s="66" t="str">
        <f>[8]Mides!E769</f>
        <v>Jacobo</v>
      </c>
      <c r="C778" s="67" t="str">
        <f>[8]Mides!D769</f>
        <v>Aguilar</v>
      </c>
      <c r="D778" s="68" t="str">
        <f>IF([8]Mides!F769=1,"X"," ")</f>
        <v xml:space="preserve"> </v>
      </c>
      <c r="E778" s="68" t="str">
        <f>IF([8]Mides!F769=2,"X"," ")</f>
        <v>X</v>
      </c>
      <c r="F778" s="69" t="str">
        <f>[8]Mides!B769</f>
        <v>menor de edad</v>
      </c>
      <c r="G778" s="68" t="str">
        <f>IF(AND([8]Mides!H769&gt;=1,[8]Mides!H769&lt;=14),"X"," ")</f>
        <v xml:space="preserve"> </v>
      </c>
      <c r="H778" s="68" t="str">
        <f>IF(AND([8]Mides!H769&gt;=14,[8]Mides!H769&lt;=30),"X"," ")</f>
        <v>X</v>
      </c>
      <c r="I778" s="68" t="str">
        <f>IF(AND([8]Mides!H769&gt;=31,[8]Mides!H769&lt;=60),"X","  ")</f>
        <v xml:space="preserve">  </v>
      </c>
      <c r="J778" s="68" t="str">
        <f>IF([8]Mides!H769&gt;60,"X", "  ")</f>
        <v xml:space="preserve">  </v>
      </c>
      <c r="K778" s="70">
        <f>[8]Mides!N769</f>
        <v>0</v>
      </c>
      <c r="L778" s="70">
        <f>[8]Mides!K769</f>
        <v>0</v>
      </c>
      <c r="M778" s="70">
        <f>[8]Mides!L769</f>
        <v>0</v>
      </c>
      <c r="N778" s="70" t="str">
        <f>[8]Mides!M769</f>
        <v>x</v>
      </c>
      <c r="O778" s="70">
        <f t="shared" si="11"/>
        <v>0</v>
      </c>
      <c r="P778" s="70" t="str">
        <f>[8]Mides!R769</f>
        <v>Guatemala</v>
      </c>
      <c r="Q778" s="70" t="str">
        <f>[8]Mides!S769</f>
        <v>Guatemala</v>
      </c>
      <c r="R778" s="10"/>
      <c r="S778" s="10"/>
      <c r="T778" s="10"/>
      <c r="U778" s="10"/>
      <c r="V778" s="10"/>
      <c r="W778" s="10"/>
      <c r="X778" s="10"/>
      <c r="Y778" s="10"/>
    </row>
    <row r="779" spans="2:25" x14ac:dyDescent="0.3">
      <c r="B779" s="66" t="str">
        <f>[8]Mides!E770</f>
        <v>Jose</v>
      </c>
      <c r="C779" s="67" t="str">
        <f>[8]Mides!D770</f>
        <v>Colindres</v>
      </c>
      <c r="D779" s="68" t="str">
        <f>IF([8]Mides!F770=1,"X"," ")</f>
        <v xml:space="preserve"> </v>
      </c>
      <c r="E779" s="68" t="str">
        <f>IF([8]Mides!F770=2,"X"," ")</f>
        <v>X</v>
      </c>
      <c r="F779" s="69" t="str">
        <f>[8]Mides!B770</f>
        <v>menor de edad</v>
      </c>
      <c r="G779" s="68" t="str">
        <f>IF(AND([8]Mides!H770&gt;=1,[8]Mides!H770&lt;=14),"X"," ")</f>
        <v>X</v>
      </c>
      <c r="H779" s="68" t="str">
        <f>IF(AND([8]Mides!H770&gt;=14,[8]Mides!H770&lt;=30),"X"," ")</f>
        <v xml:space="preserve"> </v>
      </c>
      <c r="I779" s="68" t="str">
        <f>IF(AND([8]Mides!H770&gt;=31,[8]Mides!H770&lt;=60),"X","  ")</f>
        <v xml:space="preserve">  </v>
      </c>
      <c r="J779" s="68" t="str">
        <f>IF([8]Mides!H770&gt;60,"X", "  ")</f>
        <v xml:space="preserve">  </v>
      </c>
      <c r="K779" s="70">
        <f>[8]Mides!N770</f>
        <v>0</v>
      </c>
      <c r="L779" s="70">
        <f>[8]Mides!K770</f>
        <v>0</v>
      </c>
      <c r="M779" s="70">
        <f>[8]Mides!L770</f>
        <v>0</v>
      </c>
      <c r="N779" s="70" t="str">
        <f>[8]Mides!M770</f>
        <v>x</v>
      </c>
      <c r="O779" s="70">
        <f t="shared" si="11"/>
        <v>0</v>
      </c>
      <c r="P779" s="70" t="str">
        <f>[8]Mides!R770</f>
        <v>Guatemala</v>
      </c>
      <c r="Q779" s="70" t="str">
        <f>[8]Mides!S770</f>
        <v>Guatemala</v>
      </c>
      <c r="R779" s="10"/>
      <c r="S779" s="10"/>
      <c r="T779" s="10"/>
      <c r="U779" s="10"/>
      <c r="V779" s="10"/>
      <c r="W779" s="10"/>
      <c r="X779" s="10"/>
      <c r="Y779" s="10"/>
    </row>
    <row r="780" spans="2:25" x14ac:dyDescent="0.3">
      <c r="B780" s="66" t="str">
        <f>[8]Mides!E771</f>
        <v>Porfirio</v>
      </c>
      <c r="C780" s="67" t="str">
        <f>[8]Mides!D771</f>
        <v>Peres</v>
      </c>
      <c r="D780" s="68" t="str">
        <f>IF([8]Mides!F771=1,"X"," ")</f>
        <v xml:space="preserve"> </v>
      </c>
      <c r="E780" s="68" t="str">
        <f>IF([8]Mides!F771=2,"X"," ")</f>
        <v>X</v>
      </c>
      <c r="F780" s="69" t="str">
        <f>[8]Mides!B771</f>
        <v>pendiente</v>
      </c>
      <c r="G780" s="68" t="str">
        <f>IF(AND([8]Mides!H771&gt;=1,[8]Mides!H771&lt;=14),"X"," ")</f>
        <v xml:space="preserve"> </v>
      </c>
      <c r="H780" s="68" t="str">
        <f>IF(AND([8]Mides!H771&gt;=14,[8]Mides!H771&lt;=30),"X"," ")</f>
        <v xml:space="preserve"> </v>
      </c>
      <c r="I780" s="68" t="str">
        <f>IF(AND([8]Mides!H771&gt;=31,[8]Mides!H771&lt;=60),"X","  ")</f>
        <v>X</v>
      </c>
      <c r="J780" s="68" t="str">
        <f>IF([8]Mides!H771&gt;60,"X", "  ")</f>
        <v xml:space="preserve">  </v>
      </c>
      <c r="K780" s="70">
        <f>[8]Mides!N771</f>
        <v>0</v>
      </c>
      <c r="L780" s="70">
        <f>[8]Mides!K771</f>
        <v>0</v>
      </c>
      <c r="M780" s="70">
        <f>[8]Mides!L771</f>
        <v>0</v>
      </c>
      <c r="N780" s="70" t="str">
        <f>[8]Mides!M771</f>
        <v>x</v>
      </c>
      <c r="O780" s="70">
        <f t="shared" si="11"/>
        <v>0</v>
      </c>
      <c r="P780" s="70" t="str">
        <f>[8]Mides!R771</f>
        <v>Guatemala</v>
      </c>
      <c r="Q780" s="70" t="str">
        <f>[8]Mides!S771</f>
        <v>Guatemala</v>
      </c>
      <c r="R780" s="10"/>
      <c r="S780" s="10"/>
      <c r="T780" s="10"/>
      <c r="U780" s="10"/>
      <c r="V780" s="10"/>
      <c r="W780" s="10"/>
      <c r="X780" s="10"/>
      <c r="Y780" s="10"/>
    </row>
    <row r="781" spans="2:25" x14ac:dyDescent="0.3">
      <c r="B781" s="66" t="str">
        <f>[8]Mides!E772</f>
        <v>Cristel</v>
      </c>
      <c r="C781" s="67" t="str">
        <f>[8]Mides!D772</f>
        <v>Patzan</v>
      </c>
      <c r="D781" s="68" t="str">
        <f>IF([8]Mides!F772=1,"X"," ")</f>
        <v>X</v>
      </c>
      <c r="E781" s="68" t="str">
        <f>IF([8]Mides!F772=2,"X"," ")</f>
        <v xml:space="preserve"> </v>
      </c>
      <c r="F781" s="69" t="str">
        <f>[8]Mides!B772</f>
        <v>menor de edad</v>
      </c>
      <c r="G781" s="68" t="str">
        <f>IF(AND([8]Mides!H772&gt;=1,[8]Mides!H772&lt;=14),"X"," ")</f>
        <v>X</v>
      </c>
      <c r="H781" s="68" t="str">
        <f>IF(AND([8]Mides!H772&gt;=14,[8]Mides!H772&lt;=30),"X"," ")</f>
        <v xml:space="preserve"> </v>
      </c>
      <c r="I781" s="68" t="str">
        <f>IF(AND([8]Mides!H772&gt;=31,[8]Mides!H772&lt;=60),"X","  ")</f>
        <v xml:space="preserve">  </v>
      </c>
      <c r="J781" s="68" t="str">
        <f>IF([8]Mides!H772&gt;60,"X", "  ")</f>
        <v xml:space="preserve">  </v>
      </c>
      <c r="K781" s="70">
        <f>[8]Mides!N772</f>
        <v>0</v>
      </c>
      <c r="L781" s="70">
        <f>[8]Mides!K772</f>
        <v>0</v>
      </c>
      <c r="M781" s="70">
        <f>[8]Mides!L772</f>
        <v>0</v>
      </c>
      <c r="N781" s="70" t="str">
        <f>[8]Mides!M772</f>
        <v>x</v>
      </c>
      <c r="O781" s="70">
        <f t="shared" si="11"/>
        <v>0</v>
      </c>
      <c r="P781" s="70" t="str">
        <f>[8]Mides!R772</f>
        <v>Guatemala</v>
      </c>
      <c r="Q781" s="70" t="str">
        <f>[8]Mides!S772</f>
        <v>Guatemala</v>
      </c>
      <c r="R781" s="10"/>
      <c r="S781" s="10"/>
      <c r="T781" s="10"/>
      <c r="U781" s="10"/>
      <c r="V781" s="10"/>
      <c r="W781" s="10"/>
      <c r="X781" s="10"/>
      <c r="Y781" s="10"/>
    </row>
    <row r="782" spans="2:25" x14ac:dyDescent="0.3">
      <c r="B782" s="66" t="str">
        <f>[8]Mides!E773</f>
        <v>Jacobo</v>
      </c>
      <c r="C782" s="67" t="str">
        <f>[8]Mides!D773</f>
        <v xml:space="preserve">Aguilar </v>
      </c>
      <c r="D782" s="68" t="str">
        <f>IF([8]Mides!F773=1,"X"," ")</f>
        <v xml:space="preserve"> </v>
      </c>
      <c r="E782" s="68" t="str">
        <f>IF([8]Mides!F773=2,"X"," ")</f>
        <v>X</v>
      </c>
      <c r="F782" s="69" t="str">
        <f>[8]Mides!B773</f>
        <v>pendiente</v>
      </c>
      <c r="G782" s="68" t="str">
        <f>IF(AND([8]Mides!H773&gt;=1,[8]Mides!H773&lt;=14),"X"," ")</f>
        <v xml:space="preserve"> </v>
      </c>
      <c r="H782" s="68" t="str">
        <f>IF(AND([8]Mides!H773&gt;=14,[8]Mides!H773&lt;=30),"X"," ")</f>
        <v xml:space="preserve"> </v>
      </c>
      <c r="I782" s="68" t="str">
        <f>IF(AND([8]Mides!H773&gt;=31,[8]Mides!H773&lt;=60),"X","  ")</f>
        <v>X</v>
      </c>
      <c r="J782" s="68" t="str">
        <f>IF([8]Mides!H773&gt;60,"X", "  ")</f>
        <v xml:space="preserve">  </v>
      </c>
      <c r="K782" s="70">
        <f>[8]Mides!N773</f>
        <v>0</v>
      </c>
      <c r="L782" s="70">
        <f>[8]Mides!K773</f>
        <v>0</v>
      </c>
      <c r="M782" s="70">
        <f>[8]Mides!L773</f>
        <v>0</v>
      </c>
      <c r="N782" s="70" t="str">
        <f>[8]Mides!M773</f>
        <v>x</v>
      </c>
      <c r="O782" s="70">
        <f t="shared" si="11"/>
        <v>0</v>
      </c>
      <c r="P782" s="70" t="str">
        <f>[8]Mides!R773</f>
        <v>Guatemala</v>
      </c>
      <c r="Q782" s="70" t="str">
        <f>[8]Mides!S773</f>
        <v>Guatemala</v>
      </c>
      <c r="R782" s="10"/>
      <c r="S782" s="10"/>
      <c r="T782" s="10"/>
      <c r="U782" s="10"/>
      <c r="V782" s="10"/>
      <c r="W782" s="10"/>
      <c r="X782" s="10"/>
      <c r="Y782" s="10"/>
    </row>
    <row r="783" spans="2:25" x14ac:dyDescent="0.3">
      <c r="B783" s="66" t="str">
        <f>[8]Mides!E774</f>
        <v>Samuel</v>
      </c>
      <c r="C783" s="67" t="str">
        <f>[8]Mides!D774</f>
        <v>Muralles</v>
      </c>
      <c r="D783" s="68" t="str">
        <f>IF([8]Mides!F774=1,"X"," ")</f>
        <v xml:space="preserve"> </v>
      </c>
      <c r="E783" s="68" t="str">
        <f>IF([8]Mides!F774=2,"X"," ")</f>
        <v>X</v>
      </c>
      <c r="F783" s="69" t="str">
        <f>[8]Mides!B774</f>
        <v>menor de edad</v>
      </c>
      <c r="G783" s="68" t="str">
        <f>IF(AND([8]Mides!H774&gt;=1,[8]Mides!H774&lt;=14),"X"," ")</f>
        <v>X</v>
      </c>
      <c r="H783" s="68" t="str">
        <f>IF(AND([8]Mides!H774&gt;=14,[8]Mides!H774&lt;=30),"X"," ")</f>
        <v xml:space="preserve"> </v>
      </c>
      <c r="I783" s="68" t="str">
        <f>IF(AND([8]Mides!H774&gt;=31,[8]Mides!H774&lt;=60),"X","  ")</f>
        <v xml:space="preserve">  </v>
      </c>
      <c r="J783" s="68" t="str">
        <f>IF([8]Mides!H774&gt;60,"X", "  ")</f>
        <v xml:space="preserve">  </v>
      </c>
      <c r="K783" s="70">
        <f>[8]Mides!N774</f>
        <v>0</v>
      </c>
      <c r="L783" s="70">
        <f>[8]Mides!K774</f>
        <v>0</v>
      </c>
      <c r="M783" s="70">
        <f>[8]Mides!L774</f>
        <v>0</v>
      </c>
      <c r="N783" s="70" t="str">
        <f>[8]Mides!M774</f>
        <v>x</v>
      </c>
      <c r="O783" s="70">
        <f t="shared" ref="O783:O846" si="12">SUM(K783:N783)</f>
        <v>0</v>
      </c>
      <c r="P783" s="70" t="str">
        <f>[8]Mides!R774</f>
        <v>Guatemala</v>
      </c>
      <c r="Q783" s="70" t="str">
        <f>[8]Mides!S774</f>
        <v>Guatemala</v>
      </c>
      <c r="R783" s="10"/>
      <c r="S783" s="10"/>
      <c r="T783" s="10"/>
      <c r="U783" s="10"/>
      <c r="V783" s="10"/>
      <c r="W783" s="10"/>
      <c r="X783" s="10"/>
      <c r="Y783" s="10"/>
    </row>
    <row r="784" spans="2:25" x14ac:dyDescent="0.3">
      <c r="B784" s="66" t="str">
        <f>[8]Mides!E775</f>
        <v>David</v>
      </c>
      <c r="C784" s="67" t="str">
        <f>[8]Mides!D775</f>
        <v>Herrera</v>
      </c>
      <c r="D784" s="68" t="str">
        <f>IF([8]Mides!F775=1,"X"," ")</f>
        <v xml:space="preserve"> </v>
      </c>
      <c r="E784" s="68" t="str">
        <f>IF([8]Mides!F775=2,"X"," ")</f>
        <v>X</v>
      </c>
      <c r="F784" s="69" t="str">
        <f>[8]Mides!B775</f>
        <v>menor de edad</v>
      </c>
      <c r="G784" s="68" t="str">
        <f>IF(AND([8]Mides!H775&gt;=1,[8]Mides!H775&lt;=14),"X"," ")</f>
        <v>X</v>
      </c>
      <c r="H784" s="68" t="str">
        <f>IF(AND([8]Mides!H775&gt;=14,[8]Mides!H775&lt;=30),"X"," ")</f>
        <v xml:space="preserve"> </v>
      </c>
      <c r="I784" s="68" t="str">
        <f>IF(AND([8]Mides!H775&gt;=31,[8]Mides!H775&lt;=60),"X","  ")</f>
        <v xml:space="preserve">  </v>
      </c>
      <c r="J784" s="68" t="str">
        <f>IF([8]Mides!H775&gt;60,"X", "  ")</f>
        <v xml:space="preserve">  </v>
      </c>
      <c r="K784" s="70">
        <f>[8]Mides!N775</f>
        <v>0</v>
      </c>
      <c r="L784" s="70">
        <f>[8]Mides!K775</f>
        <v>0</v>
      </c>
      <c r="M784" s="70">
        <f>[8]Mides!L775</f>
        <v>0</v>
      </c>
      <c r="N784" s="70" t="str">
        <f>[8]Mides!M775</f>
        <v>x</v>
      </c>
      <c r="O784" s="70">
        <f t="shared" si="12"/>
        <v>0</v>
      </c>
      <c r="P784" s="70" t="str">
        <f>[8]Mides!R775</f>
        <v>Guatemala</v>
      </c>
      <c r="Q784" s="70" t="str">
        <f>[8]Mides!S775</f>
        <v>Guatemala</v>
      </c>
      <c r="R784" s="10"/>
      <c r="S784" s="10"/>
      <c r="T784" s="10"/>
      <c r="U784" s="10"/>
      <c r="V784" s="10"/>
      <c r="W784" s="10"/>
      <c r="X784" s="10"/>
      <c r="Y784" s="10"/>
    </row>
    <row r="785" spans="2:25" x14ac:dyDescent="0.3">
      <c r="B785" s="66" t="str">
        <f>[8]Mides!E776</f>
        <v>Herber</v>
      </c>
      <c r="C785" s="67" t="str">
        <f>[8]Mides!D776</f>
        <v>Martinez</v>
      </c>
      <c r="D785" s="68" t="str">
        <f>IF([8]Mides!F776=1,"X"," ")</f>
        <v xml:space="preserve"> </v>
      </c>
      <c r="E785" s="68" t="str">
        <f>IF([8]Mides!F776=2,"X"," ")</f>
        <v>X</v>
      </c>
      <c r="F785" s="69">
        <f>[8]Mides!B776</f>
        <v>2310393600101</v>
      </c>
      <c r="G785" s="68" t="str">
        <f>IF(AND([8]Mides!H776&gt;=1,[8]Mides!H776&lt;=14),"X"," ")</f>
        <v xml:space="preserve"> </v>
      </c>
      <c r="H785" s="68" t="str">
        <f>IF(AND([8]Mides!H776&gt;=14,[8]Mides!H776&lt;=30),"X"," ")</f>
        <v>X</v>
      </c>
      <c r="I785" s="68" t="str">
        <f>IF(AND([8]Mides!H776&gt;=31,[8]Mides!H776&lt;=60),"X","  ")</f>
        <v xml:space="preserve">  </v>
      </c>
      <c r="J785" s="68" t="str">
        <f>IF([8]Mides!H776&gt;60,"X", "  ")</f>
        <v xml:space="preserve">  </v>
      </c>
      <c r="K785" s="70">
        <f>[8]Mides!N776</f>
        <v>0</v>
      </c>
      <c r="L785" s="70">
        <f>[8]Mides!K776</f>
        <v>0</v>
      </c>
      <c r="M785" s="70">
        <f>[8]Mides!L776</f>
        <v>0</v>
      </c>
      <c r="N785" s="70" t="str">
        <f>[8]Mides!M776</f>
        <v>x</v>
      </c>
      <c r="O785" s="70">
        <f t="shared" si="12"/>
        <v>0</v>
      </c>
      <c r="P785" s="70" t="str">
        <f>[8]Mides!R776</f>
        <v>Guatemala</v>
      </c>
      <c r="Q785" s="70" t="str">
        <f>[8]Mides!S776</f>
        <v>Guatemala</v>
      </c>
      <c r="R785" s="10"/>
      <c r="S785" s="10"/>
      <c r="T785" s="10"/>
      <c r="U785" s="10"/>
      <c r="V785" s="10"/>
      <c r="W785" s="10"/>
      <c r="X785" s="10"/>
      <c r="Y785" s="10"/>
    </row>
    <row r="786" spans="2:25" x14ac:dyDescent="0.3">
      <c r="B786" s="66" t="str">
        <f>[8]Mides!E777</f>
        <v>Glendy</v>
      </c>
      <c r="C786" s="67" t="str">
        <f>[8]Mides!D777</f>
        <v>Lopez</v>
      </c>
      <c r="D786" s="68" t="str">
        <f>IF([8]Mides!F777=1,"X"," ")</f>
        <v>X</v>
      </c>
      <c r="E786" s="68" t="str">
        <f>IF([8]Mides!F777=2,"X"," ")</f>
        <v xml:space="preserve"> </v>
      </c>
      <c r="F786" s="69">
        <f>[8]Mides!B777</f>
        <v>2530184200101</v>
      </c>
      <c r="G786" s="68" t="str">
        <f>IF(AND([8]Mides!H777&gt;=1,[8]Mides!H777&lt;=14),"X"," ")</f>
        <v xml:space="preserve"> </v>
      </c>
      <c r="H786" s="68" t="str">
        <f>IF(AND([8]Mides!H777&gt;=14,[8]Mides!H777&lt;=30),"X"," ")</f>
        <v>X</v>
      </c>
      <c r="I786" s="68" t="str">
        <f>IF(AND([8]Mides!H777&gt;=31,[8]Mides!H777&lt;=60),"X","  ")</f>
        <v xml:space="preserve">  </v>
      </c>
      <c r="J786" s="68" t="str">
        <f>IF([8]Mides!H777&gt;60,"X", "  ")</f>
        <v xml:space="preserve">  </v>
      </c>
      <c r="K786" s="70">
        <f>[8]Mides!N777</f>
        <v>0</v>
      </c>
      <c r="L786" s="70">
        <f>[8]Mides!K777</f>
        <v>0</v>
      </c>
      <c r="M786" s="70">
        <f>[8]Mides!L777</f>
        <v>0</v>
      </c>
      <c r="N786" s="70" t="str">
        <f>[8]Mides!M777</f>
        <v>x</v>
      </c>
      <c r="O786" s="70">
        <f t="shared" si="12"/>
        <v>0</v>
      </c>
      <c r="P786" s="70" t="str">
        <f>[8]Mides!R777</f>
        <v>Guatemala</v>
      </c>
      <c r="Q786" s="70" t="str">
        <f>[8]Mides!S777</f>
        <v>Guatemala</v>
      </c>
      <c r="R786" s="10"/>
      <c r="S786" s="10"/>
      <c r="T786" s="10"/>
      <c r="U786" s="10"/>
      <c r="V786" s="10"/>
      <c r="W786" s="10"/>
      <c r="X786" s="10"/>
      <c r="Y786" s="10"/>
    </row>
    <row r="787" spans="2:25" x14ac:dyDescent="0.3">
      <c r="B787" s="66" t="str">
        <f>[8]Mides!E778</f>
        <v xml:space="preserve">Brian </v>
      </c>
      <c r="C787" s="67" t="str">
        <f>[8]Mides!D778</f>
        <v xml:space="preserve">Roque </v>
      </c>
      <c r="D787" s="68" t="str">
        <f>IF([8]Mides!F778=1,"X"," ")</f>
        <v xml:space="preserve"> </v>
      </c>
      <c r="E787" s="68" t="str">
        <f>IF([8]Mides!F778=2,"X"," ")</f>
        <v>X</v>
      </c>
      <c r="F787" s="69" t="str">
        <f>[8]Mides!B778</f>
        <v>menor de edad</v>
      </c>
      <c r="G787" s="68" t="str">
        <f>IF(AND([8]Mides!H778&gt;=1,[8]Mides!H778&lt;=14),"X"," ")</f>
        <v>X</v>
      </c>
      <c r="H787" s="68" t="str">
        <f>IF(AND([8]Mides!H778&gt;=14,[8]Mides!H778&lt;=30),"X"," ")</f>
        <v xml:space="preserve"> </v>
      </c>
      <c r="I787" s="68" t="str">
        <f>IF(AND([8]Mides!H778&gt;=31,[8]Mides!H778&lt;=60),"X","  ")</f>
        <v xml:space="preserve">  </v>
      </c>
      <c r="J787" s="68" t="str">
        <f>IF([8]Mides!H778&gt;60,"X", "  ")</f>
        <v xml:space="preserve">  </v>
      </c>
      <c r="K787" s="70">
        <f>[8]Mides!N778</f>
        <v>0</v>
      </c>
      <c r="L787" s="70">
        <f>[8]Mides!K778</f>
        <v>0</v>
      </c>
      <c r="M787" s="70">
        <f>[8]Mides!L778</f>
        <v>0</v>
      </c>
      <c r="N787" s="70" t="str">
        <f>[8]Mides!M778</f>
        <v>x</v>
      </c>
      <c r="O787" s="70">
        <f t="shared" si="12"/>
        <v>0</v>
      </c>
      <c r="P787" s="70" t="str">
        <f>[8]Mides!R778</f>
        <v>Guatemala</v>
      </c>
      <c r="Q787" s="70" t="str">
        <f>[8]Mides!S778</f>
        <v>Guatemala</v>
      </c>
      <c r="R787" s="10"/>
      <c r="S787" s="10"/>
      <c r="T787" s="10"/>
      <c r="U787" s="10"/>
      <c r="V787" s="10"/>
      <c r="W787" s="10"/>
      <c r="X787" s="10"/>
      <c r="Y787" s="10"/>
    </row>
    <row r="788" spans="2:25" x14ac:dyDescent="0.3">
      <c r="B788" s="66" t="str">
        <f>[8]Mides!E779</f>
        <v>Valeska</v>
      </c>
      <c r="C788" s="67" t="str">
        <f>[8]Mides!D779</f>
        <v>Gessell</v>
      </c>
      <c r="D788" s="68" t="str">
        <f>IF([8]Mides!F779=1,"X"," ")</f>
        <v>X</v>
      </c>
      <c r="E788" s="68" t="str">
        <f>IF([8]Mides!F779=2,"X"," ")</f>
        <v xml:space="preserve"> </v>
      </c>
      <c r="F788" s="69" t="str">
        <f>[8]Mides!B779</f>
        <v>menor de edad</v>
      </c>
      <c r="G788" s="68" t="str">
        <f>IF(AND([8]Mides!H779&gt;=1,[8]Mides!H779&lt;=14),"X"," ")</f>
        <v>X</v>
      </c>
      <c r="H788" s="68" t="str">
        <f>IF(AND([8]Mides!H779&gt;=14,[8]Mides!H779&lt;=30),"X"," ")</f>
        <v xml:space="preserve"> </v>
      </c>
      <c r="I788" s="68" t="str">
        <f>IF(AND([8]Mides!H779&gt;=31,[8]Mides!H779&lt;=60),"X","  ")</f>
        <v xml:space="preserve">  </v>
      </c>
      <c r="J788" s="68" t="str">
        <f>IF([8]Mides!H779&gt;60,"X", "  ")</f>
        <v xml:space="preserve">  </v>
      </c>
      <c r="K788" s="70">
        <f>[8]Mides!N779</f>
        <v>0</v>
      </c>
      <c r="L788" s="70">
        <f>[8]Mides!K779</f>
        <v>0</v>
      </c>
      <c r="M788" s="70">
        <f>[8]Mides!L779</f>
        <v>0</v>
      </c>
      <c r="N788" s="70" t="str">
        <f>[8]Mides!M779</f>
        <v>x</v>
      </c>
      <c r="O788" s="70">
        <f t="shared" si="12"/>
        <v>0</v>
      </c>
      <c r="P788" s="70" t="str">
        <f>[8]Mides!R779</f>
        <v>Guatemala</v>
      </c>
      <c r="Q788" s="70" t="str">
        <f>[8]Mides!S779</f>
        <v>Guatemala</v>
      </c>
      <c r="R788" s="10"/>
      <c r="S788" s="10"/>
      <c r="T788" s="10"/>
      <c r="U788" s="10"/>
      <c r="V788" s="10"/>
      <c r="W788" s="10"/>
      <c r="X788" s="10"/>
      <c r="Y788" s="10"/>
    </row>
    <row r="789" spans="2:25" x14ac:dyDescent="0.3">
      <c r="B789" s="66" t="str">
        <f>[8]Mides!E780</f>
        <v>Natalia</v>
      </c>
      <c r="C789" s="67" t="str">
        <f>[8]Mides!D780</f>
        <v>Baran</v>
      </c>
      <c r="D789" s="68" t="str">
        <f>IF([8]Mides!F780=1,"X"," ")</f>
        <v>X</v>
      </c>
      <c r="E789" s="68" t="str">
        <f>IF([8]Mides!F780=2,"X"," ")</f>
        <v xml:space="preserve"> </v>
      </c>
      <c r="F789" s="69" t="str">
        <f>[8]Mides!B780</f>
        <v>menor de edad</v>
      </c>
      <c r="G789" s="68" t="str">
        <f>IF(AND([8]Mides!H780&gt;=1,[8]Mides!H780&lt;=14),"X"," ")</f>
        <v>X</v>
      </c>
      <c r="H789" s="68" t="str">
        <f>IF(AND([8]Mides!H780&gt;=14,[8]Mides!H780&lt;=30),"X"," ")</f>
        <v xml:space="preserve"> </v>
      </c>
      <c r="I789" s="68" t="str">
        <f>IF(AND([8]Mides!H780&gt;=31,[8]Mides!H780&lt;=60),"X","  ")</f>
        <v xml:space="preserve">  </v>
      </c>
      <c r="J789" s="68" t="str">
        <f>IF([8]Mides!H780&gt;60,"X", "  ")</f>
        <v xml:space="preserve">  </v>
      </c>
      <c r="K789" s="70">
        <f>[8]Mides!N780</f>
        <v>0</v>
      </c>
      <c r="L789" s="70">
        <f>[8]Mides!K780</f>
        <v>0</v>
      </c>
      <c r="M789" s="70">
        <f>[8]Mides!L780</f>
        <v>0</v>
      </c>
      <c r="N789" s="70" t="str">
        <f>[8]Mides!M780</f>
        <v>x</v>
      </c>
      <c r="O789" s="70">
        <f t="shared" si="12"/>
        <v>0</v>
      </c>
      <c r="P789" s="70" t="str">
        <f>[8]Mides!R780</f>
        <v>Guatemala</v>
      </c>
      <c r="Q789" s="70" t="str">
        <f>[8]Mides!S780</f>
        <v>Guatemala</v>
      </c>
      <c r="R789" s="10"/>
      <c r="S789" s="10"/>
      <c r="T789" s="10"/>
      <c r="U789" s="10"/>
      <c r="V789" s="10"/>
      <c r="W789" s="10"/>
      <c r="X789" s="10"/>
      <c r="Y789" s="10"/>
    </row>
    <row r="790" spans="2:25" x14ac:dyDescent="0.3">
      <c r="B790" s="66" t="str">
        <f>[8]Mides!E781</f>
        <v>Maria</v>
      </c>
      <c r="C790" s="67" t="str">
        <f>[8]Mides!D781</f>
        <v xml:space="preserve">Campos </v>
      </c>
      <c r="D790" s="68" t="str">
        <f>IF([8]Mides!F781=1,"X"," ")</f>
        <v>X</v>
      </c>
      <c r="E790" s="68" t="str">
        <f>IF([8]Mides!F781=2,"X"," ")</f>
        <v xml:space="preserve"> </v>
      </c>
      <c r="F790" s="69" t="str">
        <f>[8]Mides!B781</f>
        <v>menor de edad</v>
      </c>
      <c r="G790" s="68" t="str">
        <f>IF(AND([8]Mides!H781&gt;=1,[8]Mides!H781&lt;=14),"X"," ")</f>
        <v>X</v>
      </c>
      <c r="H790" s="68" t="str">
        <f>IF(AND([8]Mides!H781&gt;=14,[8]Mides!H781&lt;=30),"X"," ")</f>
        <v xml:space="preserve"> </v>
      </c>
      <c r="I790" s="68" t="str">
        <f>IF(AND([8]Mides!H781&gt;=31,[8]Mides!H781&lt;=60),"X","  ")</f>
        <v xml:space="preserve">  </v>
      </c>
      <c r="J790" s="68" t="str">
        <f>IF([8]Mides!H781&gt;60,"X", "  ")</f>
        <v xml:space="preserve">  </v>
      </c>
      <c r="K790" s="70">
        <f>[8]Mides!N781</f>
        <v>0</v>
      </c>
      <c r="L790" s="70">
        <f>[8]Mides!K781</f>
        <v>0</v>
      </c>
      <c r="M790" s="70">
        <f>[8]Mides!L781</f>
        <v>0</v>
      </c>
      <c r="N790" s="70" t="str">
        <f>[8]Mides!M781</f>
        <v>x</v>
      </c>
      <c r="O790" s="70">
        <f t="shared" si="12"/>
        <v>0</v>
      </c>
      <c r="P790" s="70" t="str">
        <f>[8]Mides!R781</f>
        <v>Guatemala</v>
      </c>
      <c r="Q790" s="70" t="str">
        <f>[8]Mides!S781</f>
        <v>Guatemala</v>
      </c>
      <c r="R790" s="10"/>
      <c r="S790" s="10"/>
      <c r="T790" s="10"/>
      <c r="U790" s="10"/>
      <c r="V790" s="10"/>
      <c r="W790" s="10"/>
      <c r="X790" s="10"/>
      <c r="Y790" s="10"/>
    </row>
    <row r="791" spans="2:25" x14ac:dyDescent="0.3">
      <c r="B791" s="66" t="str">
        <f>[8]Mides!E782</f>
        <v>Keitli</v>
      </c>
      <c r="C791" s="67" t="str">
        <f>[8]Mides!D782</f>
        <v>Hernandez</v>
      </c>
      <c r="D791" s="68" t="str">
        <f>IF([8]Mides!F782=1,"X"," ")</f>
        <v>X</v>
      </c>
      <c r="E791" s="68" t="str">
        <f>IF([8]Mides!F782=2,"X"," ")</f>
        <v xml:space="preserve"> </v>
      </c>
      <c r="F791" s="69" t="str">
        <f>[8]Mides!B782</f>
        <v>menro de edad</v>
      </c>
      <c r="G791" s="68" t="str">
        <f>IF(AND([8]Mides!H782&gt;=1,[8]Mides!H782&lt;=14),"X"," ")</f>
        <v>X</v>
      </c>
      <c r="H791" s="68" t="str">
        <f>IF(AND([8]Mides!H782&gt;=14,[8]Mides!H782&lt;=30),"X"," ")</f>
        <v xml:space="preserve"> </v>
      </c>
      <c r="I791" s="68" t="str">
        <f>IF(AND([8]Mides!H782&gt;=31,[8]Mides!H782&lt;=60),"X","  ")</f>
        <v xml:space="preserve">  </v>
      </c>
      <c r="J791" s="68" t="str">
        <f>IF([8]Mides!H782&gt;60,"X", "  ")</f>
        <v xml:space="preserve">  </v>
      </c>
      <c r="K791" s="70">
        <f>[8]Mides!N782</f>
        <v>0</v>
      </c>
      <c r="L791" s="70">
        <f>[8]Mides!K782</f>
        <v>0</v>
      </c>
      <c r="M791" s="70">
        <f>[8]Mides!L782</f>
        <v>0</v>
      </c>
      <c r="N791" s="70" t="str">
        <f>[8]Mides!M782</f>
        <v>x</v>
      </c>
      <c r="O791" s="70">
        <f t="shared" si="12"/>
        <v>0</v>
      </c>
      <c r="P791" s="70" t="str">
        <f>[8]Mides!R782</f>
        <v>Guatemala</v>
      </c>
      <c r="Q791" s="70" t="str">
        <f>[8]Mides!S782</f>
        <v>Guatemala</v>
      </c>
      <c r="R791" s="10"/>
      <c r="S791" s="10"/>
      <c r="T791" s="10"/>
      <c r="U791" s="10"/>
      <c r="V791" s="10"/>
      <c r="W791" s="10"/>
      <c r="X791" s="10"/>
      <c r="Y791" s="10"/>
    </row>
    <row r="792" spans="2:25" x14ac:dyDescent="0.3">
      <c r="B792" s="66" t="str">
        <f>[8]Mides!E783</f>
        <v>Jhon</v>
      </c>
      <c r="C792" s="67" t="str">
        <f>[8]Mides!D783</f>
        <v>Matus</v>
      </c>
      <c r="D792" s="68" t="str">
        <f>IF([8]Mides!F783=1,"X"," ")</f>
        <v xml:space="preserve"> </v>
      </c>
      <c r="E792" s="68" t="str">
        <f>IF([8]Mides!F783=2,"X"," ")</f>
        <v>X</v>
      </c>
      <c r="F792" s="69" t="str">
        <f>[8]Mides!B783</f>
        <v>menor de edad</v>
      </c>
      <c r="G792" s="68" t="str">
        <f>IF(AND([8]Mides!H783&gt;=1,[8]Mides!H783&lt;=14),"X"," ")</f>
        <v>X</v>
      </c>
      <c r="H792" s="68" t="str">
        <f>IF(AND([8]Mides!H783&gt;=14,[8]Mides!H783&lt;=30),"X"," ")</f>
        <v xml:space="preserve"> </v>
      </c>
      <c r="I792" s="68" t="str">
        <f>IF(AND([8]Mides!H783&gt;=31,[8]Mides!H783&lt;=60),"X","  ")</f>
        <v xml:space="preserve">  </v>
      </c>
      <c r="J792" s="68" t="str">
        <f>IF([8]Mides!H783&gt;60,"X", "  ")</f>
        <v xml:space="preserve">  </v>
      </c>
      <c r="K792" s="70">
        <f>[8]Mides!N783</f>
        <v>0</v>
      </c>
      <c r="L792" s="70">
        <f>[8]Mides!K783</f>
        <v>0</v>
      </c>
      <c r="M792" s="70">
        <f>[8]Mides!L783</f>
        <v>0</v>
      </c>
      <c r="N792" s="70" t="str">
        <f>[8]Mides!M783</f>
        <v>x</v>
      </c>
      <c r="O792" s="70">
        <f t="shared" si="12"/>
        <v>0</v>
      </c>
      <c r="P792" s="70" t="str">
        <f>[8]Mides!R783</f>
        <v>Guatemala</v>
      </c>
      <c r="Q792" s="70" t="str">
        <f>[8]Mides!S783</f>
        <v>Guatemala</v>
      </c>
      <c r="R792" s="10"/>
      <c r="S792" s="10"/>
      <c r="T792" s="10"/>
      <c r="U792" s="10"/>
      <c r="V792" s="10"/>
      <c r="W792" s="10"/>
      <c r="X792" s="10"/>
      <c r="Y792" s="10"/>
    </row>
    <row r="793" spans="2:25" x14ac:dyDescent="0.3">
      <c r="B793" s="66" t="str">
        <f>[8]Mides!E784</f>
        <v>Jaira</v>
      </c>
      <c r="C793" s="67" t="str">
        <f>[8]Mides!D784</f>
        <v xml:space="preserve">Campos </v>
      </c>
      <c r="D793" s="68" t="str">
        <f>IF([8]Mides!F784=1,"X"," ")</f>
        <v>X</v>
      </c>
      <c r="E793" s="68" t="str">
        <f>IF([8]Mides!F784=2,"X"," ")</f>
        <v xml:space="preserve"> </v>
      </c>
      <c r="F793" s="69" t="str">
        <f>[8]Mides!B784</f>
        <v>menor de edad</v>
      </c>
      <c r="G793" s="68" t="str">
        <f>IF(AND([8]Mides!H784&gt;=1,[8]Mides!H784&lt;=14),"X"," ")</f>
        <v xml:space="preserve"> </v>
      </c>
      <c r="H793" s="68" t="str">
        <f>IF(AND([8]Mides!H784&gt;=14,[8]Mides!H784&lt;=30),"X"," ")</f>
        <v>X</v>
      </c>
      <c r="I793" s="68" t="str">
        <f>IF(AND([8]Mides!H784&gt;=31,[8]Mides!H784&lt;=60),"X","  ")</f>
        <v xml:space="preserve">  </v>
      </c>
      <c r="J793" s="68" t="str">
        <f>IF([8]Mides!H784&gt;60,"X", "  ")</f>
        <v xml:space="preserve">  </v>
      </c>
      <c r="K793" s="70">
        <f>[8]Mides!N784</f>
        <v>0</v>
      </c>
      <c r="L793" s="70">
        <f>[8]Mides!K784</f>
        <v>0</v>
      </c>
      <c r="M793" s="70">
        <f>[8]Mides!L784</f>
        <v>0</v>
      </c>
      <c r="N793" s="70" t="str">
        <f>[8]Mides!M784</f>
        <v>x</v>
      </c>
      <c r="O793" s="70">
        <f t="shared" si="12"/>
        <v>0</v>
      </c>
      <c r="P793" s="70" t="str">
        <f>[8]Mides!R784</f>
        <v>Guatemala</v>
      </c>
      <c r="Q793" s="70" t="str">
        <f>[8]Mides!S784</f>
        <v>Guatemala</v>
      </c>
      <c r="R793" s="10"/>
      <c r="S793" s="10"/>
      <c r="T793" s="10"/>
      <c r="U793" s="10"/>
      <c r="V793" s="10"/>
      <c r="W793" s="10"/>
      <c r="X793" s="10"/>
      <c r="Y793" s="10"/>
    </row>
    <row r="794" spans="2:25" x14ac:dyDescent="0.3">
      <c r="B794" s="66" t="str">
        <f>[8]Mides!E785</f>
        <v>Fernando</v>
      </c>
      <c r="C794" s="67" t="str">
        <f>[8]Mides!D785</f>
        <v>Fernandez</v>
      </c>
      <c r="D794" s="68" t="str">
        <f>IF([8]Mides!F785=1,"X"," ")</f>
        <v xml:space="preserve"> </v>
      </c>
      <c r="E794" s="68" t="str">
        <f>IF([8]Mides!F785=2,"X"," ")</f>
        <v>X</v>
      </c>
      <c r="F794" s="69" t="str">
        <f>[8]Mides!B785</f>
        <v>menor de edad</v>
      </c>
      <c r="G794" s="68" t="str">
        <f>IF(AND([8]Mides!H785&gt;=1,[8]Mides!H785&lt;=14),"X"," ")</f>
        <v>X</v>
      </c>
      <c r="H794" s="68" t="str">
        <f>IF(AND([8]Mides!H785&gt;=14,[8]Mides!H785&lt;=30),"X"," ")</f>
        <v xml:space="preserve"> </v>
      </c>
      <c r="I794" s="68" t="str">
        <f>IF(AND([8]Mides!H785&gt;=31,[8]Mides!H785&lt;=60),"X","  ")</f>
        <v xml:space="preserve">  </v>
      </c>
      <c r="J794" s="68" t="str">
        <f>IF([8]Mides!H785&gt;60,"X", "  ")</f>
        <v xml:space="preserve">  </v>
      </c>
      <c r="K794" s="70">
        <f>[8]Mides!N785</f>
        <v>0</v>
      </c>
      <c r="L794" s="70">
        <f>[8]Mides!K785</f>
        <v>0</v>
      </c>
      <c r="M794" s="70">
        <f>[8]Mides!L785</f>
        <v>0</v>
      </c>
      <c r="N794" s="70" t="str">
        <f>[8]Mides!M785</f>
        <v>x</v>
      </c>
      <c r="O794" s="70">
        <f t="shared" si="12"/>
        <v>0</v>
      </c>
      <c r="P794" s="70" t="str">
        <f>[8]Mides!R785</f>
        <v>Guatemala</v>
      </c>
      <c r="Q794" s="70" t="str">
        <f>[8]Mides!S785</f>
        <v>Guatemala</v>
      </c>
      <c r="R794" s="10"/>
      <c r="S794" s="10"/>
      <c r="T794" s="10"/>
      <c r="U794" s="10"/>
      <c r="V794" s="10"/>
      <c r="W794" s="10"/>
      <c r="X794" s="10"/>
      <c r="Y794" s="10"/>
    </row>
    <row r="795" spans="2:25" x14ac:dyDescent="0.3">
      <c r="B795" s="66" t="str">
        <f>[8]Mides!E786</f>
        <v>Kenen</v>
      </c>
      <c r="C795" s="67" t="str">
        <f>[8]Mides!D786</f>
        <v>Gonzalez</v>
      </c>
      <c r="D795" s="68" t="str">
        <f>IF([8]Mides!F786=1,"X"," ")</f>
        <v xml:space="preserve"> </v>
      </c>
      <c r="E795" s="68" t="str">
        <f>IF([8]Mides!F786=2,"X"," ")</f>
        <v>X</v>
      </c>
      <c r="F795" s="69" t="str">
        <f>[8]Mides!B786</f>
        <v>menro de edad</v>
      </c>
      <c r="G795" s="68" t="str">
        <f>IF(AND([8]Mides!H786&gt;=1,[8]Mides!H786&lt;=14),"X"," ")</f>
        <v>X</v>
      </c>
      <c r="H795" s="68" t="str">
        <f>IF(AND([8]Mides!H786&gt;=14,[8]Mides!H786&lt;=30),"X"," ")</f>
        <v xml:space="preserve"> </v>
      </c>
      <c r="I795" s="68" t="str">
        <f>IF(AND([8]Mides!H786&gt;=31,[8]Mides!H786&lt;=60),"X","  ")</f>
        <v xml:space="preserve">  </v>
      </c>
      <c r="J795" s="68" t="str">
        <f>IF([8]Mides!H786&gt;60,"X", "  ")</f>
        <v xml:space="preserve">  </v>
      </c>
      <c r="K795" s="70">
        <f>[8]Mides!N786</f>
        <v>0</v>
      </c>
      <c r="L795" s="70">
        <f>[8]Mides!K786</f>
        <v>0</v>
      </c>
      <c r="M795" s="70">
        <f>[8]Mides!L786</f>
        <v>0</v>
      </c>
      <c r="N795" s="70" t="str">
        <f>[8]Mides!M786</f>
        <v>x</v>
      </c>
      <c r="O795" s="70">
        <f t="shared" si="12"/>
        <v>0</v>
      </c>
      <c r="P795" s="70" t="str">
        <f>[8]Mides!R786</f>
        <v>Guatemala</v>
      </c>
      <c r="Q795" s="70" t="str">
        <f>[8]Mides!S786</f>
        <v>Guatemala</v>
      </c>
      <c r="R795" s="10"/>
      <c r="S795" s="10"/>
      <c r="T795" s="10"/>
      <c r="U795" s="10"/>
      <c r="V795" s="10"/>
      <c r="W795" s="10"/>
      <c r="X795" s="10"/>
      <c r="Y795" s="10"/>
    </row>
    <row r="796" spans="2:25" x14ac:dyDescent="0.3">
      <c r="B796" s="66" t="str">
        <f>[8]Mides!E787</f>
        <v>Davila</v>
      </c>
      <c r="C796" s="67" t="str">
        <f>[8]Mides!D787</f>
        <v>Leiva</v>
      </c>
      <c r="D796" s="68" t="str">
        <f>IF([8]Mides!F787=1,"X"," ")</f>
        <v xml:space="preserve"> </v>
      </c>
      <c r="E796" s="68" t="str">
        <f>IF([8]Mides!F787=2,"X"," ")</f>
        <v>X</v>
      </c>
      <c r="F796" s="69">
        <f>[8]Mides!B787</f>
        <v>1945190900101</v>
      </c>
      <c r="G796" s="68" t="str">
        <f>IF(AND([8]Mides!H787&gt;=1,[8]Mides!H787&lt;=14),"X"," ")</f>
        <v xml:space="preserve"> </v>
      </c>
      <c r="H796" s="68" t="str">
        <f>IF(AND([8]Mides!H787&gt;=14,[8]Mides!H787&lt;=30),"X"," ")</f>
        <v xml:space="preserve"> </v>
      </c>
      <c r="I796" s="68" t="str">
        <f>IF(AND([8]Mides!H787&gt;=31,[8]Mides!H787&lt;=60),"X","  ")</f>
        <v xml:space="preserve">  </v>
      </c>
      <c r="J796" s="68" t="str">
        <f>IF([8]Mides!H787&gt;60,"X", "  ")</f>
        <v>X</v>
      </c>
      <c r="K796" s="70">
        <f>[8]Mides!N787</f>
        <v>0</v>
      </c>
      <c r="L796" s="70">
        <f>[8]Mides!K787</f>
        <v>0</v>
      </c>
      <c r="M796" s="70">
        <f>[8]Mides!L787</f>
        <v>0</v>
      </c>
      <c r="N796" s="70" t="str">
        <f>[8]Mides!M787</f>
        <v>x</v>
      </c>
      <c r="O796" s="70">
        <f t="shared" si="12"/>
        <v>0</v>
      </c>
      <c r="P796" s="70" t="str">
        <f>[8]Mides!R787</f>
        <v>Guatemala</v>
      </c>
      <c r="Q796" s="70" t="str">
        <f>[8]Mides!S787</f>
        <v>Guatemala</v>
      </c>
      <c r="R796" s="10"/>
      <c r="S796" s="10"/>
      <c r="T796" s="10"/>
      <c r="U796" s="10"/>
      <c r="V796" s="10"/>
      <c r="W796" s="10"/>
      <c r="X796" s="10"/>
      <c r="Y796" s="10"/>
    </row>
    <row r="797" spans="2:25" x14ac:dyDescent="0.3">
      <c r="B797" s="66" t="str">
        <f>[8]Mides!E788</f>
        <v>Marta</v>
      </c>
      <c r="C797" s="67" t="str">
        <f>[8]Mides!D788</f>
        <v>Rodriguez</v>
      </c>
      <c r="D797" s="68" t="str">
        <f>IF([8]Mides!F788=1,"X"," ")</f>
        <v>X</v>
      </c>
      <c r="E797" s="68" t="str">
        <f>IF([8]Mides!F788=2,"X"," ")</f>
        <v xml:space="preserve"> </v>
      </c>
      <c r="F797" s="69">
        <f>[8]Mides!B788</f>
        <v>1763903080101</v>
      </c>
      <c r="G797" s="68" t="str">
        <f>IF(AND([8]Mides!H788&gt;=1,[8]Mides!H788&lt;=14),"X"," ")</f>
        <v xml:space="preserve"> </v>
      </c>
      <c r="H797" s="68" t="str">
        <f>IF(AND([8]Mides!H788&gt;=14,[8]Mides!H788&lt;=30),"X"," ")</f>
        <v xml:space="preserve"> </v>
      </c>
      <c r="I797" s="68" t="str">
        <f>IF(AND([8]Mides!H788&gt;=31,[8]Mides!H788&lt;=60),"X","  ")</f>
        <v>X</v>
      </c>
      <c r="J797" s="68" t="str">
        <f>IF([8]Mides!H788&gt;60,"X", "  ")</f>
        <v xml:space="preserve">  </v>
      </c>
      <c r="K797" s="70">
        <f>[8]Mides!N788</f>
        <v>0</v>
      </c>
      <c r="L797" s="70">
        <f>[8]Mides!K788</f>
        <v>0</v>
      </c>
      <c r="M797" s="70">
        <f>[8]Mides!L788</f>
        <v>0</v>
      </c>
      <c r="N797" s="70" t="str">
        <f>[8]Mides!M788</f>
        <v>x</v>
      </c>
      <c r="O797" s="70">
        <f t="shared" si="12"/>
        <v>0</v>
      </c>
      <c r="P797" s="70" t="str">
        <f>[8]Mides!R788</f>
        <v>Guatemala</v>
      </c>
      <c r="Q797" s="70" t="str">
        <f>[8]Mides!S788</f>
        <v>Guatemala</v>
      </c>
      <c r="R797" s="10"/>
      <c r="S797" s="10"/>
      <c r="T797" s="10"/>
      <c r="U797" s="10"/>
      <c r="V797" s="10"/>
      <c r="W797" s="10"/>
      <c r="X797" s="10"/>
      <c r="Y797" s="10"/>
    </row>
    <row r="798" spans="2:25" x14ac:dyDescent="0.3">
      <c r="B798" s="66" t="str">
        <f>[8]Mides!E789</f>
        <v>Keany</v>
      </c>
      <c r="C798" s="67" t="str">
        <f>[8]Mides!D789</f>
        <v xml:space="preserve">Vidal </v>
      </c>
      <c r="D798" s="68" t="str">
        <f>IF([8]Mides!F789=1,"X"," ")</f>
        <v>X</v>
      </c>
      <c r="E798" s="68" t="str">
        <f>IF([8]Mides!F789=2,"X"," ")</f>
        <v xml:space="preserve"> </v>
      </c>
      <c r="F798" s="69">
        <f>[8]Mides!B789</f>
        <v>2779276170101</v>
      </c>
      <c r="G798" s="68" t="str">
        <f>IF(AND([8]Mides!H789&gt;=1,[8]Mides!H789&lt;=14),"X"," ")</f>
        <v xml:space="preserve"> </v>
      </c>
      <c r="H798" s="68" t="str">
        <f>IF(AND([8]Mides!H789&gt;=14,[8]Mides!H789&lt;=30),"X"," ")</f>
        <v>X</v>
      </c>
      <c r="I798" s="68" t="str">
        <f>IF(AND([8]Mides!H789&gt;=31,[8]Mides!H789&lt;=60),"X","  ")</f>
        <v xml:space="preserve">  </v>
      </c>
      <c r="J798" s="68" t="str">
        <f>IF([8]Mides!H789&gt;60,"X", "  ")</f>
        <v xml:space="preserve">  </v>
      </c>
      <c r="K798" s="70">
        <f>[8]Mides!N789</f>
        <v>0</v>
      </c>
      <c r="L798" s="70">
        <f>[8]Mides!K789</f>
        <v>0</v>
      </c>
      <c r="M798" s="70">
        <f>[8]Mides!L789</f>
        <v>0</v>
      </c>
      <c r="N798" s="70" t="str">
        <f>[8]Mides!M789</f>
        <v>x</v>
      </c>
      <c r="O798" s="70">
        <f t="shared" si="12"/>
        <v>0</v>
      </c>
      <c r="P798" s="70" t="str">
        <f>[8]Mides!R789</f>
        <v>Guatemala</v>
      </c>
      <c r="Q798" s="70" t="str">
        <f>[8]Mides!S789</f>
        <v>Guatemala</v>
      </c>
      <c r="R798" s="10"/>
      <c r="S798" s="10"/>
      <c r="T798" s="10"/>
      <c r="U798" s="10"/>
      <c r="V798" s="10"/>
      <c r="W798" s="10"/>
      <c r="X798" s="10"/>
      <c r="Y798" s="10"/>
    </row>
    <row r="799" spans="2:25" x14ac:dyDescent="0.3">
      <c r="B799" s="66" t="str">
        <f>[8]Mides!E790</f>
        <v>Lidia</v>
      </c>
      <c r="C799" s="67" t="str">
        <f>[8]Mides!D790</f>
        <v>Illezcas</v>
      </c>
      <c r="D799" s="68" t="str">
        <f>IF([8]Mides!F790=1,"X"," ")</f>
        <v>X</v>
      </c>
      <c r="E799" s="68" t="str">
        <f>IF([8]Mides!F790=2,"X"," ")</f>
        <v xml:space="preserve"> </v>
      </c>
      <c r="F799" s="69">
        <f>[8]Mides!B790</f>
        <v>1996102150101</v>
      </c>
      <c r="G799" s="68" t="str">
        <f>IF(AND([8]Mides!H790&gt;=1,[8]Mides!H790&lt;=14),"X"," ")</f>
        <v xml:space="preserve"> </v>
      </c>
      <c r="H799" s="68" t="str">
        <f>IF(AND([8]Mides!H790&gt;=14,[8]Mides!H790&lt;=30),"X"," ")</f>
        <v xml:space="preserve"> </v>
      </c>
      <c r="I799" s="68" t="str">
        <f>IF(AND([8]Mides!H790&gt;=31,[8]Mides!H790&lt;=60),"X","  ")</f>
        <v>X</v>
      </c>
      <c r="J799" s="68" t="str">
        <f>IF([8]Mides!H790&gt;60,"X", "  ")</f>
        <v xml:space="preserve">  </v>
      </c>
      <c r="K799" s="70">
        <f>[8]Mides!N790</f>
        <v>0</v>
      </c>
      <c r="L799" s="70">
        <f>[8]Mides!K790</f>
        <v>0</v>
      </c>
      <c r="M799" s="70">
        <f>[8]Mides!L790</f>
        <v>0</v>
      </c>
      <c r="N799" s="70" t="str">
        <f>[8]Mides!M790</f>
        <v>x</v>
      </c>
      <c r="O799" s="70">
        <f t="shared" si="12"/>
        <v>0</v>
      </c>
      <c r="P799" s="70" t="str">
        <f>[8]Mides!R790</f>
        <v>Guatemala</v>
      </c>
      <c r="Q799" s="70" t="str">
        <f>[8]Mides!S790</f>
        <v>Guatemala</v>
      </c>
      <c r="R799" s="10"/>
      <c r="S799" s="10"/>
      <c r="T799" s="10"/>
      <c r="U799" s="10"/>
      <c r="V799" s="10"/>
      <c r="W799" s="10"/>
      <c r="X799" s="10"/>
      <c r="Y799" s="10"/>
    </row>
    <row r="800" spans="2:25" x14ac:dyDescent="0.3">
      <c r="B800" s="66" t="str">
        <f>[8]Mides!E791</f>
        <v>Tifani</v>
      </c>
      <c r="C800" s="67" t="str">
        <f>[8]Mides!D791</f>
        <v>Ozorio</v>
      </c>
      <c r="D800" s="68" t="str">
        <f>IF([8]Mides!F791=1,"X"," ")</f>
        <v>X</v>
      </c>
      <c r="E800" s="68" t="str">
        <f>IF([8]Mides!F791=2,"X"," ")</f>
        <v xml:space="preserve"> </v>
      </c>
      <c r="F800" s="69" t="str">
        <f>[8]Mides!B791</f>
        <v xml:space="preserve">menor de edad </v>
      </c>
      <c r="G800" s="68" t="str">
        <f>IF(AND([8]Mides!H791&gt;=1,[8]Mides!H791&lt;=14),"X"," ")</f>
        <v>X</v>
      </c>
      <c r="H800" s="68" t="str">
        <f>IF(AND([8]Mides!H791&gt;=14,[8]Mides!H791&lt;=30),"X"," ")</f>
        <v xml:space="preserve"> </v>
      </c>
      <c r="I800" s="68" t="str">
        <f>IF(AND([8]Mides!H791&gt;=31,[8]Mides!H791&lt;=60),"X","  ")</f>
        <v xml:space="preserve">  </v>
      </c>
      <c r="J800" s="68" t="str">
        <f>IF([8]Mides!H791&gt;60,"X", "  ")</f>
        <v xml:space="preserve">  </v>
      </c>
      <c r="K800" s="70">
        <f>[8]Mides!N791</f>
        <v>0</v>
      </c>
      <c r="L800" s="70">
        <f>[8]Mides!K791</f>
        <v>0</v>
      </c>
      <c r="M800" s="70">
        <f>[8]Mides!L791</f>
        <v>0</v>
      </c>
      <c r="N800" s="70" t="str">
        <f>[8]Mides!M791</f>
        <v>x</v>
      </c>
      <c r="O800" s="70">
        <f t="shared" si="12"/>
        <v>0</v>
      </c>
      <c r="P800" s="70" t="str">
        <f>[8]Mides!R791</f>
        <v>Guatemala</v>
      </c>
      <c r="Q800" s="70" t="str">
        <f>[8]Mides!S791</f>
        <v>Guatemala</v>
      </c>
      <c r="R800" s="10"/>
      <c r="S800" s="10"/>
      <c r="T800" s="10"/>
      <c r="U800" s="10"/>
      <c r="V800" s="10"/>
      <c r="W800" s="10"/>
      <c r="X800" s="10"/>
      <c r="Y800" s="10"/>
    </row>
    <row r="801" spans="2:25" x14ac:dyDescent="0.3">
      <c r="B801" s="66" t="str">
        <f>[8]Mides!E792</f>
        <v>Fatima</v>
      </c>
      <c r="C801" s="67" t="str">
        <f>[8]Mides!D792</f>
        <v>Garcia</v>
      </c>
      <c r="D801" s="68" t="str">
        <f>IF([8]Mides!F792=1,"X"," ")</f>
        <v>X</v>
      </c>
      <c r="E801" s="68" t="str">
        <f>IF([8]Mides!F792=2,"X"," ")</f>
        <v xml:space="preserve"> </v>
      </c>
      <c r="F801" s="69" t="str">
        <f>[8]Mides!B792</f>
        <v>menor de edad</v>
      </c>
      <c r="G801" s="68" t="str">
        <f>IF(AND([8]Mides!H792&gt;=1,[8]Mides!H792&lt;=14),"X"," ")</f>
        <v>X</v>
      </c>
      <c r="H801" s="68" t="str">
        <f>IF(AND([8]Mides!H792&gt;=14,[8]Mides!H792&lt;=30),"X"," ")</f>
        <v xml:space="preserve"> </v>
      </c>
      <c r="I801" s="68" t="str">
        <f>IF(AND([8]Mides!H792&gt;=31,[8]Mides!H792&lt;=60),"X","  ")</f>
        <v xml:space="preserve">  </v>
      </c>
      <c r="J801" s="68" t="str">
        <f>IF([8]Mides!H792&gt;60,"X", "  ")</f>
        <v xml:space="preserve">  </v>
      </c>
      <c r="K801" s="70">
        <f>[8]Mides!N792</f>
        <v>0</v>
      </c>
      <c r="L801" s="70">
        <f>[8]Mides!K792</f>
        <v>0</v>
      </c>
      <c r="M801" s="70">
        <f>[8]Mides!L792</f>
        <v>0</v>
      </c>
      <c r="N801" s="70" t="str">
        <f>[8]Mides!M792</f>
        <v>x</v>
      </c>
      <c r="O801" s="70">
        <f t="shared" si="12"/>
        <v>0</v>
      </c>
      <c r="P801" s="70" t="str">
        <f>[8]Mides!R792</f>
        <v>Guatemala</v>
      </c>
      <c r="Q801" s="70" t="str">
        <f>[8]Mides!S792</f>
        <v>Guatemala</v>
      </c>
      <c r="R801" s="10"/>
      <c r="S801" s="10"/>
      <c r="T801" s="10"/>
      <c r="U801" s="10"/>
      <c r="V801" s="10"/>
      <c r="W801" s="10"/>
      <c r="X801" s="10"/>
      <c r="Y801" s="10"/>
    </row>
    <row r="802" spans="2:25" x14ac:dyDescent="0.3">
      <c r="B802" s="66" t="str">
        <f>[8]Mides!E793</f>
        <v>Ana</v>
      </c>
      <c r="C802" s="67" t="str">
        <f>[8]Mides!D793</f>
        <v>Vazquez</v>
      </c>
      <c r="D802" s="68" t="str">
        <f>IF([8]Mides!F793=1,"X"," ")</f>
        <v>X</v>
      </c>
      <c r="E802" s="68" t="str">
        <f>IF([8]Mides!F793=2,"X"," ")</f>
        <v xml:space="preserve"> </v>
      </c>
      <c r="F802" s="69" t="str">
        <f>[8]Mides!B793</f>
        <v>menor de edad</v>
      </c>
      <c r="G802" s="68" t="str">
        <f>IF(AND([8]Mides!H793&gt;=1,[8]Mides!H793&lt;=14),"X"," ")</f>
        <v xml:space="preserve"> </v>
      </c>
      <c r="H802" s="68" t="str">
        <f>IF(AND([8]Mides!H793&gt;=14,[8]Mides!H793&lt;=30),"X"," ")</f>
        <v>X</v>
      </c>
      <c r="I802" s="68" t="str">
        <f>IF(AND([8]Mides!H793&gt;=31,[8]Mides!H793&lt;=60),"X","  ")</f>
        <v xml:space="preserve">  </v>
      </c>
      <c r="J802" s="68" t="str">
        <f>IF([8]Mides!H793&gt;60,"X", "  ")</f>
        <v xml:space="preserve">  </v>
      </c>
      <c r="K802" s="70">
        <f>[8]Mides!N793</f>
        <v>0</v>
      </c>
      <c r="L802" s="70">
        <f>[8]Mides!K793</f>
        <v>0</v>
      </c>
      <c r="M802" s="70">
        <f>[8]Mides!L793</f>
        <v>0</v>
      </c>
      <c r="N802" s="70" t="str">
        <f>[8]Mides!M793</f>
        <v>x</v>
      </c>
      <c r="O802" s="70">
        <f t="shared" si="12"/>
        <v>0</v>
      </c>
      <c r="P802" s="70" t="str">
        <f>[8]Mides!R793</f>
        <v>Guatemala</v>
      </c>
      <c r="Q802" s="70" t="str">
        <f>[8]Mides!S793</f>
        <v>Guatemala</v>
      </c>
      <c r="R802" s="10"/>
      <c r="S802" s="10"/>
      <c r="T802" s="10"/>
      <c r="U802" s="10"/>
      <c r="V802" s="10"/>
      <c r="W802" s="10"/>
      <c r="X802" s="10"/>
      <c r="Y802" s="10"/>
    </row>
    <row r="803" spans="2:25" x14ac:dyDescent="0.3">
      <c r="B803" s="66" t="str">
        <f>[8]Mides!E794</f>
        <v>Ricardo</v>
      </c>
      <c r="C803" s="67" t="str">
        <f>[8]Mides!D794</f>
        <v>Vazquez</v>
      </c>
      <c r="D803" s="68" t="str">
        <f>IF([8]Mides!F794=1,"X"," ")</f>
        <v xml:space="preserve"> </v>
      </c>
      <c r="E803" s="68" t="str">
        <f>IF([8]Mides!F794=2,"X"," ")</f>
        <v>X</v>
      </c>
      <c r="F803" s="69" t="str">
        <f>[8]Mides!B794</f>
        <v>menor de edad</v>
      </c>
      <c r="G803" s="68" t="str">
        <f>IF(AND([8]Mides!H794&gt;=1,[8]Mides!H794&lt;=14),"X"," ")</f>
        <v xml:space="preserve"> </v>
      </c>
      <c r="H803" s="68" t="str">
        <f>IF(AND([8]Mides!H794&gt;=14,[8]Mides!H794&lt;=30),"X"," ")</f>
        <v>X</v>
      </c>
      <c r="I803" s="68" t="str">
        <f>IF(AND([8]Mides!H794&gt;=31,[8]Mides!H794&lt;=60),"X","  ")</f>
        <v xml:space="preserve">  </v>
      </c>
      <c r="J803" s="68" t="str">
        <f>IF([8]Mides!H794&gt;60,"X", "  ")</f>
        <v xml:space="preserve">  </v>
      </c>
      <c r="K803" s="70">
        <f>[8]Mides!N794</f>
        <v>0</v>
      </c>
      <c r="L803" s="70">
        <f>[8]Mides!K794</f>
        <v>0</v>
      </c>
      <c r="M803" s="70">
        <f>[8]Mides!L794</f>
        <v>0</v>
      </c>
      <c r="N803" s="70" t="str">
        <f>[8]Mides!M794</f>
        <v>x</v>
      </c>
      <c r="O803" s="70">
        <f t="shared" si="12"/>
        <v>0</v>
      </c>
      <c r="P803" s="70" t="str">
        <f>[8]Mides!R794</f>
        <v>Guatemala</v>
      </c>
      <c r="Q803" s="70" t="str">
        <f>[8]Mides!S794</f>
        <v>Guatemala</v>
      </c>
      <c r="R803" s="10"/>
      <c r="S803" s="10"/>
      <c r="T803" s="10"/>
      <c r="U803" s="10"/>
      <c r="V803" s="10"/>
      <c r="W803" s="10"/>
      <c r="X803" s="10"/>
      <c r="Y803" s="10"/>
    </row>
    <row r="804" spans="2:25" x14ac:dyDescent="0.3">
      <c r="B804" s="66" t="str">
        <f>[8]Mides!E795</f>
        <v>Zaiell</v>
      </c>
      <c r="C804" s="67" t="str">
        <f>[8]Mides!D795</f>
        <v>Mota</v>
      </c>
      <c r="D804" s="68" t="str">
        <f>IF([8]Mides!F795=1,"X"," ")</f>
        <v>X</v>
      </c>
      <c r="E804" s="68" t="str">
        <f>IF([8]Mides!F795=2,"X"," ")</f>
        <v xml:space="preserve"> </v>
      </c>
      <c r="F804" s="69" t="str">
        <f>[8]Mides!B795</f>
        <v>menor de edad</v>
      </c>
      <c r="G804" s="68" t="str">
        <f>IF(AND([8]Mides!H795&gt;=1,[8]Mides!H795&lt;=14),"X"," ")</f>
        <v>X</v>
      </c>
      <c r="H804" s="68" t="str">
        <f>IF(AND([8]Mides!H795&gt;=14,[8]Mides!H795&lt;=30),"X"," ")</f>
        <v xml:space="preserve"> </v>
      </c>
      <c r="I804" s="68" t="str">
        <f>IF(AND([8]Mides!H795&gt;=31,[8]Mides!H795&lt;=60),"X","  ")</f>
        <v xml:space="preserve">  </v>
      </c>
      <c r="J804" s="68" t="str">
        <f>IF([8]Mides!H795&gt;60,"X", "  ")</f>
        <v xml:space="preserve">  </v>
      </c>
      <c r="K804" s="70">
        <f>[8]Mides!N795</f>
        <v>0</v>
      </c>
      <c r="L804" s="70">
        <f>[8]Mides!K795</f>
        <v>0</v>
      </c>
      <c r="M804" s="70">
        <f>[8]Mides!L795</f>
        <v>0</v>
      </c>
      <c r="N804" s="70" t="str">
        <f>[8]Mides!M795</f>
        <v>x</v>
      </c>
      <c r="O804" s="70">
        <f t="shared" si="12"/>
        <v>0</v>
      </c>
      <c r="P804" s="70" t="str">
        <f>[8]Mides!R795</f>
        <v>Guatemala</v>
      </c>
      <c r="Q804" s="70" t="str">
        <f>[8]Mides!S795</f>
        <v>Guatemala</v>
      </c>
      <c r="R804" s="10"/>
      <c r="S804" s="10"/>
      <c r="T804" s="10"/>
      <c r="U804" s="10"/>
      <c r="V804" s="10"/>
      <c r="W804" s="10"/>
      <c r="X804" s="10"/>
      <c r="Y804" s="10"/>
    </row>
    <row r="805" spans="2:25" x14ac:dyDescent="0.3">
      <c r="B805" s="66" t="str">
        <f>[8]Mides!E796</f>
        <v>Daniela</v>
      </c>
      <c r="C805" s="67" t="str">
        <f>[8]Mides!D796</f>
        <v>Marroquin</v>
      </c>
      <c r="D805" s="68" t="str">
        <f>IF([8]Mides!F796=1,"X"," ")</f>
        <v>X</v>
      </c>
      <c r="E805" s="68" t="str">
        <f>IF([8]Mides!F796=2,"X"," ")</f>
        <v xml:space="preserve"> </v>
      </c>
      <c r="F805" s="69" t="str">
        <f>[8]Mides!B796</f>
        <v>menor de edad</v>
      </c>
      <c r="G805" s="68" t="str">
        <f>IF(AND([8]Mides!H796&gt;=1,[8]Mides!H796&lt;=14),"X"," ")</f>
        <v>X</v>
      </c>
      <c r="H805" s="68" t="str">
        <f>IF(AND([8]Mides!H796&gt;=14,[8]Mides!H796&lt;=30),"X"," ")</f>
        <v xml:space="preserve"> </v>
      </c>
      <c r="I805" s="68" t="str">
        <f>IF(AND([8]Mides!H796&gt;=31,[8]Mides!H796&lt;=60),"X","  ")</f>
        <v xml:space="preserve">  </v>
      </c>
      <c r="J805" s="68" t="str">
        <f>IF([8]Mides!H796&gt;60,"X", "  ")</f>
        <v xml:space="preserve">  </v>
      </c>
      <c r="K805" s="70">
        <f>[8]Mides!N796</f>
        <v>0</v>
      </c>
      <c r="L805" s="70">
        <f>[8]Mides!K796</f>
        <v>0</v>
      </c>
      <c r="M805" s="70">
        <f>[8]Mides!L796</f>
        <v>0</v>
      </c>
      <c r="N805" s="70" t="str">
        <f>[8]Mides!M796</f>
        <v>x</v>
      </c>
      <c r="O805" s="70">
        <f t="shared" si="12"/>
        <v>0</v>
      </c>
      <c r="P805" s="70" t="str">
        <f>[8]Mides!R796</f>
        <v>Guatemala</v>
      </c>
      <c r="Q805" s="70" t="str">
        <f>[8]Mides!S796</f>
        <v>Guatemala</v>
      </c>
      <c r="R805" s="10"/>
      <c r="S805" s="10"/>
      <c r="T805" s="10"/>
      <c r="U805" s="10"/>
      <c r="V805" s="10"/>
      <c r="W805" s="10"/>
      <c r="X805" s="10"/>
      <c r="Y805" s="10"/>
    </row>
    <row r="806" spans="2:25" x14ac:dyDescent="0.3">
      <c r="B806" s="66" t="str">
        <f>[8]Mides!E797</f>
        <v>Yoseline</v>
      </c>
      <c r="C806" s="67" t="str">
        <f>[8]Mides!D797</f>
        <v>Marroquin</v>
      </c>
      <c r="D806" s="68" t="str">
        <f>IF([8]Mides!F797=1,"X"," ")</f>
        <v>X</v>
      </c>
      <c r="E806" s="68" t="str">
        <f>IF([8]Mides!F797=2,"X"," ")</f>
        <v xml:space="preserve"> </v>
      </c>
      <c r="F806" s="69" t="str">
        <f>[8]Mides!B797</f>
        <v>menor de edad</v>
      </c>
      <c r="G806" s="68" t="str">
        <f>IF(AND([8]Mides!H797&gt;=1,[8]Mides!H797&lt;=14),"X"," ")</f>
        <v>X</v>
      </c>
      <c r="H806" s="68" t="str">
        <f>IF(AND([8]Mides!H797&gt;=14,[8]Mides!H797&lt;=30),"X"," ")</f>
        <v xml:space="preserve"> </v>
      </c>
      <c r="I806" s="68" t="str">
        <f>IF(AND([8]Mides!H797&gt;=31,[8]Mides!H797&lt;=60),"X","  ")</f>
        <v xml:space="preserve">  </v>
      </c>
      <c r="J806" s="68" t="str">
        <f>IF([8]Mides!H797&gt;60,"X", "  ")</f>
        <v xml:space="preserve">  </v>
      </c>
      <c r="K806" s="70">
        <f>[8]Mides!N797</f>
        <v>0</v>
      </c>
      <c r="L806" s="70">
        <f>[8]Mides!K797</f>
        <v>0</v>
      </c>
      <c r="M806" s="70">
        <f>[8]Mides!L797</f>
        <v>0</v>
      </c>
      <c r="N806" s="70" t="str">
        <f>[8]Mides!M797</f>
        <v>x</v>
      </c>
      <c r="O806" s="70">
        <f t="shared" si="12"/>
        <v>0</v>
      </c>
      <c r="P806" s="70" t="str">
        <f>[8]Mides!R797</f>
        <v>Guatemala</v>
      </c>
      <c r="Q806" s="70" t="str">
        <f>[8]Mides!S797</f>
        <v>Guatemala</v>
      </c>
      <c r="R806" s="10"/>
      <c r="S806" s="10"/>
      <c r="T806" s="10"/>
      <c r="U806" s="10"/>
      <c r="V806" s="10"/>
      <c r="W806" s="10"/>
      <c r="X806" s="10"/>
      <c r="Y806" s="10"/>
    </row>
    <row r="807" spans="2:25" x14ac:dyDescent="0.3">
      <c r="B807" s="66" t="str">
        <f>[8]Mides!E798</f>
        <v>William</v>
      </c>
      <c r="C807" s="67" t="str">
        <f>[8]Mides!D798</f>
        <v>Mota</v>
      </c>
      <c r="D807" s="68" t="str">
        <f>IF([8]Mides!F798=1,"X"," ")</f>
        <v xml:space="preserve"> </v>
      </c>
      <c r="E807" s="68" t="str">
        <f>IF([8]Mides!F798=2,"X"," ")</f>
        <v>X</v>
      </c>
      <c r="F807" s="69" t="str">
        <f>[8]Mides!B798</f>
        <v>menro de edad</v>
      </c>
      <c r="G807" s="68" t="str">
        <f>IF(AND([8]Mides!H798&gt;=1,[8]Mides!H798&lt;=14),"X"," ")</f>
        <v>X</v>
      </c>
      <c r="H807" s="68" t="str">
        <f>IF(AND([8]Mides!H798&gt;=14,[8]Mides!H798&lt;=30),"X"," ")</f>
        <v>X</v>
      </c>
      <c r="I807" s="68" t="str">
        <f>IF(AND([8]Mides!H798&gt;=31,[8]Mides!H798&lt;=60),"X","  ")</f>
        <v xml:space="preserve">  </v>
      </c>
      <c r="J807" s="68" t="str">
        <f>IF([8]Mides!H798&gt;60,"X", "  ")</f>
        <v xml:space="preserve">  </v>
      </c>
      <c r="K807" s="70">
        <f>[8]Mides!N798</f>
        <v>0</v>
      </c>
      <c r="L807" s="70">
        <f>[8]Mides!K798</f>
        <v>0</v>
      </c>
      <c r="M807" s="70">
        <f>[8]Mides!L798</f>
        <v>0</v>
      </c>
      <c r="N807" s="70" t="str">
        <f>[8]Mides!M798</f>
        <v>x</v>
      </c>
      <c r="O807" s="70">
        <f t="shared" si="12"/>
        <v>0</v>
      </c>
      <c r="P807" s="70" t="str">
        <f>[8]Mides!R798</f>
        <v>Guatemala</v>
      </c>
      <c r="Q807" s="70" t="str">
        <f>[8]Mides!S798</f>
        <v>Guatemala</v>
      </c>
      <c r="R807" s="10"/>
      <c r="S807" s="10"/>
      <c r="T807" s="10"/>
      <c r="U807" s="10"/>
      <c r="V807" s="10"/>
      <c r="W807" s="10"/>
      <c r="X807" s="10"/>
      <c r="Y807" s="10"/>
    </row>
    <row r="808" spans="2:25" x14ac:dyDescent="0.3">
      <c r="B808" s="66" t="str">
        <f>[8]Mides!E799</f>
        <v>Iris</v>
      </c>
      <c r="C808" s="67" t="str">
        <f>[8]Mides!D799</f>
        <v>Hernandez</v>
      </c>
      <c r="D808" s="68" t="str">
        <f>IF([8]Mides!F799=1,"X"," ")</f>
        <v>X</v>
      </c>
      <c r="E808" s="68" t="str">
        <f>IF([8]Mides!F799=2,"X"," ")</f>
        <v xml:space="preserve"> </v>
      </c>
      <c r="F808" s="69">
        <f>[8]Mides!B799</f>
        <v>2948678050101</v>
      </c>
      <c r="G808" s="68" t="str">
        <f>IF(AND([8]Mides!H799&gt;=1,[8]Mides!H799&lt;=14),"X"," ")</f>
        <v xml:space="preserve"> </v>
      </c>
      <c r="H808" s="68" t="str">
        <f>IF(AND([8]Mides!H799&gt;=14,[8]Mides!H799&lt;=30),"X"," ")</f>
        <v xml:space="preserve"> </v>
      </c>
      <c r="I808" s="68" t="str">
        <f>IF(AND([8]Mides!H799&gt;=31,[8]Mides!H799&lt;=60),"X","  ")</f>
        <v>X</v>
      </c>
      <c r="J808" s="68" t="str">
        <f>IF([8]Mides!H799&gt;60,"X", "  ")</f>
        <v xml:space="preserve">  </v>
      </c>
      <c r="K808" s="70">
        <f>[8]Mides!N799</f>
        <v>0</v>
      </c>
      <c r="L808" s="70">
        <f>[8]Mides!K799</f>
        <v>0</v>
      </c>
      <c r="M808" s="70">
        <f>[8]Mides!L799</f>
        <v>0</v>
      </c>
      <c r="N808" s="70" t="str">
        <f>[8]Mides!M799</f>
        <v>x</v>
      </c>
      <c r="O808" s="70">
        <f t="shared" si="12"/>
        <v>0</v>
      </c>
      <c r="P808" s="70" t="str">
        <f>[8]Mides!R799</f>
        <v>Guatemala</v>
      </c>
      <c r="Q808" s="70" t="str">
        <f>[8]Mides!S799</f>
        <v>Guatemala</v>
      </c>
      <c r="R808" s="10"/>
      <c r="S808" s="10"/>
      <c r="T808" s="10"/>
      <c r="U808" s="10"/>
      <c r="V808" s="10"/>
      <c r="W808" s="10"/>
      <c r="X808" s="10"/>
      <c r="Y808" s="10"/>
    </row>
    <row r="809" spans="2:25" x14ac:dyDescent="0.3">
      <c r="B809" s="66" t="str">
        <f>[8]Mides!E800</f>
        <v>Carlos</v>
      </c>
      <c r="C809" s="67" t="str">
        <f>[8]Mides!D800</f>
        <v>Lopez</v>
      </c>
      <c r="D809" s="68" t="str">
        <f>IF([8]Mides!F800=1,"X"," ")</f>
        <v xml:space="preserve"> </v>
      </c>
      <c r="E809" s="68" t="str">
        <f>IF([8]Mides!F800=2,"X"," ")</f>
        <v>X</v>
      </c>
      <c r="F809" s="69">
        <f>[8]Mides!B800</f>
        <v>1826237490208</v>
      </c>
      <c r="G809" s="68" t="str">
        <f>IF(AND([8]Mides!H800&gt;=1,[8]Mides!H800&lt;=14),"X"," ")</f>
        <v xml:space="preserve"> </v>
      </c>
      <c r="H809" s="68" t="str">
        <f>IF(AND([8]Mides!H800&gt;=14,[8]Mides!H800&lt;=30),"X"," ")</f>
        <v xml:space="preserve"> </v>
      </c>
      <c r="I809" s="68" t="str">
        <f>IF(AND([8]Mides!H800&gt;=31,[8]Mides!H800&lt;=60),"X","  ")</f>
        <v>X</v>
      </c>
      <c r="J809" s="68" t="str">
        <f>IF([8]Mides!H800&gt;60,"X", "  ")</f>
        <v xml:space="preserve">  </v>
      </c>
      <c r="K809" s="70">
        <f>[8]Mides!N800</f>
        <v>0</v>
      </c>
      <c r="L809" s="70">
        <f>[8]Mides!K800</f>
        <v>0</v>
      </c>
      <c r="M809" s="70">
        <f>[8]Mides!L800</f>
        <v>0</v>
      </c>
      <c r="N809" s="70" t="str">
        <f>[8]Mides!M800</f>
        <v>x</v>
      </c>
      <c r="O809" s="70">
        <f t="shared" si="12"/>
        <v>0</v>
      </c>
      <c r="P809" s="70" t="str">
        <f>[8]Mides!R800</f>
        <v>Guatemala</v>
      </c>
      <c r="Q809" s="70" t="str">
        <f>[8]Mides!S800</f>
        <v>Guatemala</v>
      </c>
      <c r="R809" s="10"/>
      <c r="S809" s="10"/>
      <c r="T809" s="10"/>
      <c r="U809" s="10"/>
      <c r="V809" s="10"/>
      <c r="W809" s="10"/>
      <c r="X809" s="10"/>
      <c r="Y809" s="10"/>
    </row>
    <row r="810" spans="2:25" x14ac:dyDescent="0.3">
      <c r="B810" s="66" t="str">
        <f>[8]Mides!E801</f>
        <v>Glendy</v>
      </c>
      <c r="C810" s="67" t="str">
        <f>[8]Mides!D801</f>
        <v>Lopez</v>
      </c>
      <c r="D810" s="68" t="str">
        <f>IF([8]Mides!F801=1,"X"," ")</f>
        <v>X</v>
      </c>
      <c r="E810" s="68" t="str">
        <f>IF([8]Mides!F801=2,"X"," ")</f>
        <v xml:space="preserve"> </v>
      </c>
      <c r="F810" s="69">
        <f>[8]Mides!B801</f>
        <v>25301842001001</v>
      </c>
      <c r="G810" s="68" t="str">
        <f>IF(AND([8]Mides!H801&gt;=1,[8]Mides!H801&lt;=14),"X"," ")</f>
        <v xml:space="preserve"> </v>
      </c>
      <c r="H810" s="68" t="str">
        <f>IF(AND([8]Mides!H801&gt;=14,[8]Mides!H801&lt;=30),"X"," ")</f>
        <v>X</v>
      </c>
      <c r="I810" s="68" t="str">
        <f>IF(AND([8]Mides!H801&gt;=31,[8]Mides!H801&lt;=60),"X","  ")</f>
        <v xml:space="preserve">  </v>
      </c>
      <c r="J810" s="68" t="str">
        <f>IF([8]Mides!H801&gt;60,"X", "  ")</f>
        <v xml:space="preserve">  </v>
      </c>
      <c r="K810" s="70">
        <f>[8]Mides!N801</f>
        <v>0</v>
      </c>
      <c r="L810" s="70">
        <f>[8]Mides!K801</f>
        <v>0</v>
      </c>
      <c r="M810" s="70">
        <f>[8]Mides!L801</f>
        <v>0</v>
      </c>
      <c r="N810" s="70" t="str">
        <f>[8]Mides!M801</f>
        <v>x</v>
      </c>
      <c r="O810" s="70">
        <f t="shared" si="12"/>
        <v>0</v>
      </c>
      <c r="P810" s="70" t="str">
        <f>[8]Mides!R801</f>
        <v>Guatemala</v>
      </c>
      <c r="Q810" s="70" t="str">
        <f>[8]Mides!S801</f>
        <v>Guatemala</v>
      </c>
      <c r="R810" s="10"/>
      <c r="S810" s="10"/>
      <c r="T810" s="10"/>
      <c r="U810" s="10"/>
      <c r="V810" s="10"/>
      <c r="W810" s="10"/>
      <c r="X810" s="10"/>
      <c r="Y810" s="10"/>
    </row>
    <row r="811" spans="2:25" x14ac:dyDescent="0.3">
      <c r="B811" s="66" t="str">
        <f>[8]Mides!E802</f>
        <v>Emy</v>
      </c>
      <c r="C811" s="67" t="str">
        <f>[8]Mides!D802</f>
        <v>Guzman</v>
      </c>
      <c r="D811" s="68" t="str">
        <f>IF([8]Mides!F802=1,"X"," ")</f>
        <v>X</v>
      </c>
      <c r="E811" s="68" t="str">
        <f>IF([8]Mides!F802=2,"X"," ")</f>
        <v xml:space="preserve"> </v>
      </c>
      <c r="F811" s="69" t="str">
        <f>[8]Mides!B802</f>
        <v>menro de edad</v>
      </c>
      <c r="G811" s="68" t="str">
        <f>IF(AND([8]Mides!H802&gt;=1,[8]Mides!H802&lt;=14),"X"," ")</f>
        <v>X</v>
      </c>
      <c r="H811" s="68" t="str">
        <f>IF(AND([8]Mides!H802&gt;=14,[8]Mides!H802&lt;=30),"X"," ")</f>
        <v xml:space="preserve"> </v>
      </c>
      <c r="I811" s="68" t="str">
        <f>IF(AND([8]Mides!H802&gt;=31,[8]Mides!H802&lt;=60),"X","  ")</f>
        <v xml:space="preserve">  </v>
      </c>
      <c r="J811" s="68" t="str">
        <f>IF([8]Mides!H802&gt;60,"X", "  ")</f>
        <v xml:space="preserve">  </v>
      </c>
      <c r="K811" s="70">
        <f>[8]Mides!N802</f>
        <v>0</v>
      </c>
      <c r="L811" s="70">
        <f>[8]Mides!K802</f>
        <v>0</v>
      </c>
      <c r="M811" s="70">
        <f>[8]Mides!L802</f>
        <v>0</v>
      </c>
      <c r="N811" s="70">
        <f>[8]Mides!M802</f>
        <v>0</v>
      </c>
      <c r="O811" s="70">
        <f t="shared" si="12"/>
        <v>0</v>
      </c>
      <c r="P811" s="70" t="str">
        <f>[8]Mides!R802</f>
        <v>Guatemala</v>
      </c>
      <c r="Q811" s="70" t="str">
        <f>[8]Mides!S802</f>
        <v>Guatemala</v>
      </c>
      <c r="R811" s="10"/>
      <c r="S811" s="10"/>
      <c r="T811" s="10"/>
      <c r="U811" s="10"/>
      <c r="V811" s="10"/>
      <c r="W811" s="10"/>
      <c r="X811" s="10"/>
      <c r="Y811" s="10"/>
    </row>
    <row r="812" spans="2:25" x14ac:dyDescent="0.3">
      <c r="B812" s="66" t="str">
        <f>[8]Mides!E803</f>
        <v>Silvia</v>
      </c>
      <c r="C812" s="67" t="str">
        <f>[8]Mides!D803</f>
        <v>Rebolorio</v>
      </c>
      <c r="D812" s="68" t="str">
        <f>IF([8]Mides!F803=1,"X"," ")</f>
        <v>X</v>
      </c>
      <c r="E812" s="68" t="str">
        <f>IF([8]Mides!F803=2,"X"," ")</f>
        <v xml:space="preserve"> </v>
      </c>
      <c r="F812" s="69" t="str">
        <f>[8]Mides!B803</f>
        <v>menor de edad</v>
      </c>
      <c r="G812" s="68" t="str">
        <f>IF(AND([8]Mides!H803&gt;=1,[8]Mides!H803&lt;=14),"X"," ")</f>
        <v>X</v>
      </c>
      <c r="H812" s="68" t="str">
        <f>IF(AND([8]Mides!H803&gt;=14,[8]Mides!H803&lt;=30),"X"," ")</f>
        <v xml:space="preserve"> </v>
      </c>
      <c r="I812" s="68" t="str">
        <f>IF(AND([8]Mides!H803&gt;=31,[8]Mides!H803&lt;=60),"X","  ")</f>
        <v xml:space="preserve">  </v>
      </c>
      <c r="J812" s="68" t="str">
        <f>IF([8]Mides!H803&gt;60,"X", "  ")</f>
        <v xml:space="preserve">  </v>
      </c>
      <c r="K812" s="70">
        <f>[8]Mides!N803</f>
        <v>0</v>
      </c>
      <c r="L812" s="70">
        <f>[8]Mides!K803</f>
        <v>0</v>
      </c>
      <c r="M812" s="70">
        <f>[8]Mides!L803</f>
        <v>0</v>
      </c>
      <c r="N812" s="70" t="str">
        <f>[8]Mides!M803</f>
        <v>x</v>
      </c>
      <c r="O812" s="70">
        <f t="shared" si="12"/>
        <v>0</v>
      </c>
      <c r="P812" s="70" t="str">
        <f>[8]Mides!R803</f>
        <v>Guatemala</v>
      </c>
      <c r="Q812" s="70" t="str">
        <f>[8]Mides!S803</f>
        <v>Guatemala</v>
      </c>
      <c r="R812" s="10"/>
      <c r="S812" s="10"/>
      <c r="T812" s="10"/>
      <c r="U812" s="10"/>
      <c r="V812" s="10"/>
      <c r="W812" s="10"/>
      <c r="X812" s="10"/>
      <c r="Y812" s="10"/>
    </row>
    <row r="813" spans="2:25" x14ac:dyDescent="0.3">
      <c r="B813" s="66" t="str">
        <f>[8]Mides!E804</f>
        <v>Jennifer</v>
      </c>
      <c r="C813" s="67" t="str">
        <f>[8]Mides!D804</f>
        <v>Gonzalez</v>
      </c>
      <c r="D813" s="68" t="str">
        <f>IF([8]Mides!F804=1,"X"," ")</f>
        <v>X</v>
      </c>
      <c r="E813" s="68" t="str">
        <f>IF([8]Mides!F804=2,"X"," ")</f>
        <v xml:space="preserve"> </v>
      </c>
      <c r="F813" s="69">
        <f>[8]Mides!B804</f>
        <v>2518212420101</v>
      </c>
      <c r="G813" s="68" t="str">
        <f>IF(AND([8]Mides!H804&gt;=1,[8]Mides!H804&lt;=14),"X"," ")</f>
        <v xml:space="preserve"> </v>
      </c>
      <c r="H813" s="68" t="str">
        <f>IF(AND([8]Mides!H804&gt;=14,[8]Mides!H804&lt;=30),"X"," ")</f>
        <v>X</v>
      </c>
      <c r="I813" s="68" t="str">
        <f>IF(AND([8]Mides!H804&gt;=31,[8]Mides!H804&lt;=60),"X","  ")</f>
        <v xml:space="preserve">  </v>
      </c>
      <c r="J813" s="68" t="str">
        <f>IF([8]Mides!H804&gt;60,"X", "  ")</f>
        <v xml:space="preserve">  </v>
      </c>
      <c r="K813" s="70">
        <f>[8]Mides!N804</f>
        <v>0</v>
      </c>
      <c r="L813" s="70">
        <f>[8]Mides!K804</f>
        <v>0</v>
      </c>
      <c r="M813" s="70">
        <f>[8]Mides!L804</f>
        <v>0</v>
      </c>
      <c r="N813" s="70" t="str">
        <f>[8]Mides!M804</f>
        <v>x</v>
      </c>
      <c r="O813" s="70">
        <f t="shared" si="12"/>
        <v>0</v>
      </c>
      <c r="P813" s="70" t="str">
        <f>[8]Mides!R804</f>
        <v>Guatemala</v>
      </c>
      <c r="Q813" s="70" t="str">
        <f>[8]Mides!S804</f>
        <v>Guatemala</v>
      </c>
      <c r="R813" s="10"/>
      <c r="S813" s="10"/>
      <c r="T813" s="10"/>
      <c r="U813" s="10"/>
      <c r="V813" s="10"/>
      <c r="W813" s="10"/>
      <c r="X813" s="10"/>
      <c r="Y813" s="10"/>
    </row>
    <row r="814" spans="2:25" x14ac:dyDescent="0.3">
      <c r="B814" s="66" t="str">
        <f>[8]Mides!E805</f>
        <v>Crisanta</v>
      </c>
      <c r="C814" s="67" t="str">
        <f>[8]Mides!D805</f>
        <v>Luch</v>
      </c>
      <c r="D814" s="68" t="str">
        <f>IF([8]Mides!F805=1,"X"," ")</f>
        <v>X</v>
      </c>
      <c r="E814" s="68" t="str">
        <f>IF([8]Mides!F805=2,"X"," ")</f>
        <v xml:space="preserve"> </v>
      </c>
      <c r="F814" s="69" t="str">
        <f>[8]Mides!B805</f>
        <v>pendiente</v>
      </c>
      <c r="G814" s="68" t="str">
        <f>IF(AND([8]Mides!H805&gt;=1,[8]Mides!H805&lt;=14),"X"," ")</f>
        <v xml:space="preserve"> </v>
      </c>
      <c r="H814" s="68" t="str">
        <f>IF(AND([8]Mides!H805&gt;=14,[8]Mides!H805&lt;=30),"X"," ")</f>
        <v xml:space="preserve"> </v>
      </c>
      <c r="I814" s="68" t="str">
        <f>IF(AND([8]Mides!H805&gt;=31,[8]Mides!H805&lt;=60),"X","  ")</f>
        <v xml:space="preserve">  </v>
      </c>
      <c r="J814" s="68" t="str">
        <f>IF([8]Mides!H805&gt;60,"X", "  ")</f>
        <v>X</v>
      </c>
      <c r="K814" s="70">
        <f>[8]Mides!N805</f>
        <v>0</v>
      </c>
      <c r="L814" s="70">
        <f>[8]Mides!K805</f>
        <v>0</v>
      </c>
      <c r="M814" s="70">
        <f>[8]Mides!L805</f>
        <v>0</v>
      </c>
      <c r="N814" s="70" t="str">
        <f>[8]Mides!M805</f>
        <v>x</v>
      </c>
      <c r="O814" s="70">
        <f t="shared" si="12"/>
        <v>0</v>
      </c>
      <c r="P814" s="70" t="str">
        <f>[8]Mides!R805</f>
        <v>Guatemala</v>
      </c>
      <c r="Q814" s="70" t="str">
        <f>[8]Mides!S805</f>
        <v>Guatemala</v>
      </c>
      <c r="R814" s="10"/>
      <c r="S814" s="10"/>
      <c r="T814" s="10"/>
      <c r="U814" s="10"/>
      <c r="V814" s="10"/>
      <c r="W814" s="10"/>
      <c r="X814" s="10"/>
      <c r="Y814" s="10"/>
    </row>
    <row r="815" spans="2:25" x14ac:dyDescent="0.3">
      <c r="B815" s="66" t="str">
        <f>[8]Mides!E806</f>
        <v>Josue</v>
      </c>
      <c r="C815" s="67" t="str">
        <f>[8]Mides!D806</f>
        <v xml:space="preserve">Illescas </v>
      </c>
      <c r="D815" s="68" t="str">
        <f>IF([8]Mides!F806=1,"X"," ")</f>
        <v xml:space="preserve"> </v>
      </c>
      <c r="E815" s="68" t="str">
        <f>IF([8]Mides!F806=2,"X"," ")</f>
        <v>X</v>
      </c>
      <c r="F815" s="69" t="str">
        <f>[8]Mides!B806</f>
        <v>menor de edad</v>
      </c>
      <c r="G815" s="68" t="str">
        <f>IF(AND([8]Mides!H806&gt;=1,[8]Mides!H806&lt;=14),"X"," ")</f>
        <v>X</v>
      </c>
      <c r="H815" s="68" t="str">
        <f>IF(AND([8]Mides!H806&gt;=14,[8]Mides!H806&lt;=30),"X"," ")</f>
        <v xml:space="preserve"> </v>
      </c>
      <c r="I815" s="68" t="str">
        <f>IF(AND([8]Mides!H806&gt;=31,[8]Mides!H806&lt;=60),"X","  ")</f>
        <v xml:space="preserve">  </v>
      </c>
      <c r="J815" s="68" t="str">
        <f>IF([8]Mides!H806&gt;60,"X", "  ")</f>
        <v xml:space="preserve">  </v>
      </c>
      <c r="K815" s="70">
        <f>[8]Mides!N806</f>
        <v>0</v>
      </c>
      <c r="L815" s="70">
        <f>[8]Mides!K806</f>
        <v>0</v>
      </c>
      <c r="M815" s="70">
        <f>[8]Mides!L806</f>
        <v>0</v>
      </c>
      <c r="N815" s="70" t="str">
        <f>[8]Mides!M806</f>
        <v>x</v>
      </c>
      <c r="O815" s="70">
        <f t="shared" si="12"/>
        <v>0</v>
      </c>
      <c r="P815" s="70" t="str">
        <f>[8]Mides!R806</f>
        <v>Guatemala</v>
      </c>
      <c r="Q815" s="70" t="str">
        <f>[8]Mides!S806</f>
        <v>Guatemala</v>
      </c>
      <c r="R815" s="10"/>
      <c r="S815" s="10"/>
      <c r="T815" s="10"/>
      <c r="U815" s="10"/>
      <c r="V815" s="10"/>
      <c r="W815" s="10"/>
      <c r="X815" s="10"/>
      <c r="Y815" s="10"/>
    </row>
    <row r="816" spans="2:25" x14ac:dyDescent="0.3">
      <c r="B816" s="66" t="str">
        <f>[8]Mides!E807</f>
        <v>Ricargo</v>
      </c>
      <c r="C816" s="67" t="str">
        <f>[8]Mides!D807</f>
        <v>Villagran</v>
      </c>
      <c r="D816" s="68" t="str">
        <f>IF([8]Mides!F807=1,"X"," ")</f>
        <v xml:space="preserve"> </v>
      </c>
      <c r="E816" s="68" t="str">
        <f>IF([8]Mides!F807=2,"X"," ")</f>
        <v>X</v>
      </c>
      <c r="F816" s="69" t="str">
        <f>[8]Mides!B807</f>
        <v>menor de edad</v>
      </c>
      <c r="G816" s="68" t="str">
        <f>IF(AND([8]Mides!H807&gt;=1,[8]Mides!H807&lt;=14),"X"," ")</f>
        <v>X</v>
      </c>
      <c r="H816" s="68" t="str">
        <f>IF(AND([8]Mides!H807&gt;=14,[8]Mides!H807&lt;=30),"X"," ")</f>
        <v xml:space="preserve"> </v>
      </c>
      <c r="I816" s="68" t="str">
        <f>IF(AND([8]Mides!H807&gt;=31,[8]Mides!H807&lt;=60),"X","  ")</f>
        <v xml:space="preserve">  </v>
      </c>
      <c r="J816" s="68" t="str">
        <f>IF([8]Mides!H807&gt;60,"X", "  ")</f>
        <v xml:space="preserve">  </v>
      </c>
      <c r="K816" s="70">
        <f>[8]Mides!N807</f>
        <v>0</v>
      </c>
      <c r="L816" s="70">
        <f>[8]Mides!K807</f>
        <v>0</v>
      </c>
      <c r="M816" s="70">
        <f>[8]Mides!L807</f>
        <v>0</v>
      </c>
      <c r="N816" s="70" t="str">
        <f>[8]Mides!M807</f>
        <v>x</v>
      </c>
      <c r="O816" s="70">
        <f t="shared" si="12"/>
        <v>0</v>
      </c>
      <c r="P816" s="70" t="str">
        <f>[8]Mides!R807</f>
        <v>Guatemala</v>
      </c>
      <c r="Q816" s="70" t="str">
        <f>[8]Mides!S807</f>
        <v>Guatemala</v>
      </c>
      <c r="R816" s="10"/>
      <c r="S816" s="10"/>
      <c r="T816" s="10"/>
      <c r="U816" s="10"/>
      <c r="V816" s="10"/>
      <c r="W816" s="10"/>
      <c r="X816" s="10"/>
      <c r="Y816" s="10"/>
    </row>
    <row r="817" spans="2:25" x14ac:dyDescent="0.3">
      <c r="B817" s="66" t="str">
        <f>[8]Mides!E808</f>
        <v>Fernando</v>
      </c>
      <c r="C817" s="67" t="str">
        <f>[8]Mides!D808</f>
        <v>Fernandez</v>
      </c>
      <c r="D817" s="68" t="str">
        <f>IF([8]Mides!F808=1,"X"," ")</f>
        <v xml:space="preserve"> </v>
      </c>
      <c r="E817" s="68" t="str">
        <f>IF([8]Mides!F808=2,"X"," ")</f>
        <v>X</v>
      </c>
      <c r="F817" s="69" t="str">
        <f>[8]Mides!B808</f>
        <v>menor de edad</v>
      </c>
      <c r="G817" s="68" t="str">
        <f>IF(AND([8]Mides!H808&gt;=1,[8]Mides!H808&lt;=14),"X"," ")</f>
        <v>X</v>
      </c>
      <c r="H817" s="68" t="str">
        <f>IF(AND([8]Mides!H808&gt;=14,[8]Mides!H808&lt;=30),"X"," ")</f>
        <v xml:space="preserve"> </v>
      </c>
      <c r="I817" s="68" t="str">
        <f>IF(AND([8]Mides!H808&gt;=31,[8]Mides!H808&lt;=60),"X","  ")</f>
        <v xml:space="preserve">  </v>
      </c>
      <c r="J817" s="68" t="str">
        <f>IF([8]Mides!H808&gt;60,"X", "  ")</f>
        <v xml:space="preserve">  </v>
      </c>
      <c r="K817" s="70">
        <f>[8]Mides!N808</f>
        <v>0</v>
      </c>
      <c r="L817" s="70">
        <f>[8]Mides!K808</f>
        <v>0</v>
      </c>
      <c r="M817" s="70">
        <f>[8]Mides!L808</f>
        <v>0</v>
      </c>
      <c r="N817" s="70" t="str">
        <f>[8]Mides!M808</f>
        <v>x</v>
      </c>
      <c r="O817" s="70">
        <f t="shared" si="12"/>
        <v>0</v>
      </c>
      <c r="P817" s="70" t="str">
        <f>[8]Mides!R808</f>
        <v>Guatemala</v>
      </c>
      <c r="Q817" s="70" t="str">
        <f>[8]Mides!S808</f>
        <v>Guatemala</v>
      </c>
      <c r="R817" s="10"/>
      <c r="S817" s="10"/>
      <c r="T817" s="10"/>
      <c r="U817" s="10"/>
      <c r="V817" s="10"/>
      <c r="W817" s="10"/>
      <c r="X817" s="10"/>
      <c r="Y817" s="10"/>
    </row>
    <row r="818" spans="2:25" x14ac:dyDescent="0.3">
      <c r="B818" s="66" t="str">
        <f>[8]Mides!E809</f>
        <v xml:space="preserve">Victor </v>
      </c>
      <c r="C818" s="67" t="str">
        <f>[8]Mides!D809</f>
        <v xml:space="preserve">Chavez </v>
      </c>
      <c r="D818" s="68" t="str">
        <f>IF([8]Mides!F809=1,"X"," ")</f>
        <v xml:space="preserve"> </v>
      </c>
      <c r="E818" s="68" t="str">
        <f>IF([8]Mides!F809=2,"X"," ")</f>
        <v>X</v>
      </c>
      <c r="F818" s="69" t="str">
        <f>[8]Mides!B809</f>
        <v>menor de edad</v>
      </c>
      <c r="G818" s="68" t="str">
        <f>IF(AND([8]Mides!H809&gt;=1,[8]Mides!H809&lt;=14),"X"," ")</f>
        <v>X</v>
      </c>
      <c r="H818" s="68" t="str">
        <f>IF(AND([8]Mides!H809&gt;=14,[8]Mides!H809&lt;=30),"X"," ")</f>
        <v xml:space="preserve"> </v>
      </c>
      <c r="I818" s="68" t="str">
        <f>IF(AND([8]Mides!H809&gt;=31,[8]Mides!H809&lt;=60),"X","  ")</f>
        <v xml:space="preserve">  </v>
      </c>
      <c r="J818" s="68" t="str">
        <f>IF([8]Mides!H809&gt;60,"X", "  ")</f>
        <v xml:space="preserve">  </v>
      </c>
      <c r="K818" s="70">
        <f>[8]Mides!N809</f>
        <v>0</v>
      </c>
      <c r="L818" s="70">
        <f>[8]Mides!K809</f>
        <v>0</v>
      </c>
      <c r="M818" s="70">
        <f>[8]Mides!L809</f>
        <v>0</v>
      </c>
      <c r="N818" s="70" t="str">
        <f>[8]Mides!M809</f>
        <v>x</v>
      </c>
      <c r="O818" s="70">
        <f t="shared" si="12"/>
        <v>0</v>
      </c>
      <c r="P818" s="70" t="str">
        <f>[8]Mides!R809</f>
        <v>Guatemala</v>
      </c>
      <c r="Q818" s="70" t="str">
        <f>[8]Mides!S809</f>
        <v>Guatemala</v>
      </c>
      <c r="R818" s="10"/>
      <c r="S818" s="10"/>
      <c r="T818" s="10"/>
      <c r="U818" s="10"/>
      <c r="V818" s="10"/>
      <c r="W818" s="10"/>
      <c r="X818" s="10"/>
      <c r="Y818" s="10"/>
    </row>
    <row r="819" spans="2:25" x14ac:dyDescent="0.3">
      <c r="B819" s="66" t="str">
        <f>[8]Mides!E810</f>
        <v xml:space="preserve">Hector </v>
      </c>
      <c r="C819" s="67" t="str">
        <f>[8]Mides!D810</f>
        <v xml:space="preserve">Chavez </v>
      </c>
      <c r="D819" s="68" t="str">
        <f>IF([8]Mides!F810=1,"X"," ")</f>
        <v xml:space="preserve"> </v>
      </c>
      <c r="E819" s="68" t="str">
        <f>IF([8]Mides!F810=2,"X"," ")</f>
        <v>X</v>
      </c>
      <c r="F819" s="69" t="str">
        <f>[8]Mides!B810</f>
        <v>menor de edad</v>
      </c>
      <c r="G819" s="68" t="str">
        <f>IF(AND([8]Mides!H810&gt;=1,[8]Mides!H810&lt;=14),"X"," ")</f>
        <v>X</v>
      </c>
      <c r="H819" s="68" t="str">
        <f>IF(AND([8]Mides!H810&gt;=14,[8]Mides!H810&lt;=30),"X"," ")</f>
        <v xml:space="preserve"> </v>
      </c>
      <c r="I819" s="68" t="str">
        <f>IF(AND([8]Mides!H810&gt;=31,[8]Mides!H810&lt;=60),"X","  ")</f>
        <v xml:space="preserve">  </v>
      </c>
      <c r="J819" s="68" t="str">
        <f>IF([8]Mides!H810&gt;60,"X", "  ")</f>
        <v xml:space="preserve">  </v>
      </c>
      <c r="K819" s="70">
        <f>[8]Mides!N810</f>
        <v>0</v>
      </c>
      <c r="L819" s="70">
        <f>[8]Mides!K810</f>
        <v>0</v>
      </c>
      <c r="M819" s="70">
        <f>[8]Mides!L810</f>
        <v>0</v>
      </c>
      <c r="N819" s="70" t="str">
        <f>[8]Mides!M810</f>
        <v>x</v>
      </c>
      <c r="O819" s="70">
        <f t="shared" si="12"/>
        <v>0</v>
      </c>
      <c r="P819" s="70" t="str">
        <f>[8]Mides!R810</f>
        <v>Guatemala</v>
      </c>
      <c r="Q819" s="70" t="str">
        <f>[8]Mides!S810</f>
        <v>Guatemala</v>
      </c>
      <c r="R819" s="10"/>
      <c r="S819" s="10"/>
      <c r="T819" s="10"/>
      <c r="U819" s="10"/>
      <c r="V819" s="10"/>
      <c r="W819" s="10"/>
      <c r="X819" s="10"/>
      <c r="Y819" s="10"/>
    </row>
    <row r="820" spans="2:25" x14ac:dyDescent="0.3">
      <c r="B820" s="66" t="str">
        <f>[8]Mides!E811</f>
        <v>Rafael</v>
      </c>
      <c r="C820" s="67" t="str">
        <f>[8]Mides!D811</f>
        <v>Rivera</v>
      </c>
      <c r="D820" s="68" t="str">
        <f>IF([8]Mides!F811=1,"X"," ")</f>
        <v xml:space="preserve"> </v>
      </c>
      <c r="E820" s="68" t="str">
        <f>IF([8]Mides!F811=2,"X"," ")</f>
        <v>X</v>
      </c>
      <c r="F820" s="69" t="str">
        <f>[8]Mides!B811</f>
        <v>tramite</v>
      </c>
      <c r="G820" s="68" t="str">
        <f>IF(AND([8]Mides!H811&gt;=1,[8]Mides!H811&lt;=14),"X"," ")</f>
        <v xml:space="preserve"> </v>
      </c>
      <c r="H820" s="68" t="str">
        <f>IF(AND([8]Mides!H811&gt;=14,[8]Mides!H811&lt;=30),"X"," ")</f>
        <v>X</v>
      </c>
      <c r="I820" s="68" t="str">
        <f>IF(AND([8]Mides!H811&gt;=31,[8]Mides!H811&lt;=60),"X","  ")</f>
        <v xml:space="preserve">  </v>
      </c>
      <c r="J820" s="68" t="str">
        <f>IF([8]Mides!H811&gt;60,"X", "  ")</f>
        <v xml:space="preserve">  </v>
      </c>
      <c r="K820" s="70">
        <f>[8]Mides!N811</f>
        <v>0</v>
      </c>
      <c r="L820" s="70">
        <f>[8]Mides!K811</f>
        <v>0</v>
      </c>
      <c r="M820" s="70">
        <f>[8]Mides!L811</f>
        <v>0</v>
      </c>
      <c r="N820" s="70" t="str">
        <f>[8]Mides!M811</f>
        <v>x</v>
      </c>
      <c r="O820" s="70">
        <f t="shared" si="12"/>
        <v>0</v>
      </c>
      <c r="P820" s="70" t="str">
        <f>[8]Mides!R811</f>
        <v>Guatemala</v>
      </c>
      <c r="Q820" s="70" t="str">
        <f>[8]Mides!S811</f>
        <v>Guatemala</v>
      </c>
      <c r="R820" s="10"/>
      <c r="S820" s="10"/>
      <c r="T820" s="10"/>
      <c r="U820" s="10"/>
      <c r="V820" s="10"/>
      <c r="W820" s="10"/>
      <c r="X820" s="10"/>
      <c r="Y820" s="10"/>
    </row>
    <row r="821" spans="2:25" x14ac:dyDescent="0.3">
      <c r="B821" s="66" t="str">
        <f>[8]Mides!E812</f>
        <v>Saul</v>
      </c>
      <c r="C821" s="67" t="str">
        <f>[8]Mides!D812</f>
        <v>Orrego</v>
      </c>
      <c r="D821" s="68" t="str">
        <f>IF([8]Mides!F812=1,"X"," ")</f>
        <v xml:space="preserve"> </v>
      </c>
      <c r="E821" s="68" t="str">
        <f>IF([8]Mides!F812=2,"X"," ")</f>
        <v>X</v>
      </c>
      <c r="F821" s="69" t="str">
        <f>[8]Mides!B812</f>
        <v>menor de edad</v>
      </c>
      <c r="G821" s="68" t="str">
        <f>IF(AND([8]Mides!H812&gt;=1,[8]Mides!H812&lt;=14),"X"," ")</f>
        <v>X</v>
      </c>
      <c r="H821" s="68" t="str">
        <f>IF(AND([8]Mides!H812&gt;=14,[8]Mides!H812&lt;=30),"X"," ")</f>
        <v xml:space="preserve"> </v>
      </c>
      <c r="I821" s="68" t="str">
        <f>IF(AND([8]Mides!H812&gt;=31,[8]Mides!H812&lt;=60),"X","  ")</f>
        <v xml:space="preserve">  </v>
      </c>
      <c r="J821" s="68" t="str">
        <f>IF([8]Mides!H812&gt;60,"X", "  ")</f>
        <v xml:space="preserve">  </v>
      </c>
      <c r="K821" s="70">
        <f>[8]Mides!N812</f>
        <v>0</v>
      </c>
      <c r="L821" s="70">
        <f>[8]Mides!K812</f>
        <v>0</v>
      </c>
      <c r="M821" s="70">
        <f>[8]Mides!L812</f>
        <v>0</v>
      </c>
      <c r="N821" s="70" t="str">
        <f>[8]Mides!M812</f>
        <v>x</v>
      </c>
      <c r="O821" s="70">
        <f t="shared" si="12"/>
        <v>0</v>
      </c>
      <c r="P821" s="70" t="str">
        <f>[8]Mides!R812</f>
        <v>Guatemala</v>
      </c>
      <c r="Q821" s="70" t="str">
        <f>[8]Mides!S812</f>
        <v>Guatemala</v>
      </c>
      <c r="R821" s="10"/>
      <c r="S821" s="10"/>
      <c r="T821" s="10"/>
      <c r="U821" s="10"/>
      <c r="V821" s="10"/>
      <c r="W821" s="10"/>
      <c r="X821" s="10"/>
      <c r="Y821" s="10"/>
    </row>
    <row r="822" spans="2:25" x14ac:dyDescent="0.3">
      <c r="B822" s="66" t="str">
        <f>[8]Mides!E813</f>
        <v>Keyla</v>
      </c>
      <c r="C822" s="67" t="str">
        <f>[8]Mides!D813</f>
        <v>Orrego</v>
      </c>
      <c r="D822" s="68" t="str">
        <f>IF([8]Mides!F813=1,"X"," ")</f>
        <v>X</v>
      </c>
      <c r="E822" s="68" t="str">
        <f>IF([8]Mides!F813=2,"X"," ")</f>
        <v xml:space="preserve"> </v>
      </c>
      <c r="F822" s="69" t="str">
        <f>[8]Mides!B813</f>
        <v>menor de edad</v>
      </c>
      <c r="G822" s="68" t="str">
        <f>IF(AND([8]Mides!H813&gt;=1,[8]Mides!H813&lt;=14),"X"," ")</f>
        <v>X</v>
      </c>
      <c r="H822" s="68" t="str">
        <f>IF(AND([8]Mides!H813&gt;=14,[8]Mides!H813&lt;=30),"X"," ")</f>
        <v xml:space="preserve"> </v>
      </c>
      <c r="I822" s="68" t="str">
        <f>IF(AND([8]Mides!H813&gt;=31,[8]Mides!H813&lt;=60),"X","  ")</f>
        <v xml:space="preserve">  </v>
      </c>
      <c r="J822" s="68" t="str">
        <f>IF([8]Mides!H813&gt;60,"X", "  ")</f>
        <v xml:space="preserve">  </v>
      </c>
      <c r="K822" s="70">
        <f>[8]Mides!N813</f>
        <v>0</v>
      </c>
      <c r="L822" s="70">
        <f>[8]Mides!K813</f>
        <v>0</v>
      </c>
      <c r="M822" s="70">
        <f>[8]Mides!L813</f>
        <v>0</v>
      </c>
      <c r="N822" s="70" t="str">
        <f>[8]Mides!M813</f>
        <v>x</v>
      </c>
      <c r="O822" s="70">
        <f t="shared" si="12"/>
        <v>0</v>
      </c>
      <c r="P822" s="70" t="str">
        <f>[8]Mides!R813</f>
        <v>Guatemala</v>
      </c>
      <c r="Q822" s="70" t="str">
        <f>[8]Mides!S813</f>
        <v>Guatemala</v>
      </c>
      <c r="R822" s="10"/>
      <c r="S822" s="10"/>
      <c r="T822" s="10"/>
      <c r="U822" s="10"/>
      <c r="V822" s="10"/>
      <c r="W822" s="10"/>
      <c r="X822" s="10"/>
      <c r="Y822" s="10"/>
    </row>
    <row r="823" spans="2:25" x14ac:dyDescent="0.3">
      <c r="B823" s="66" t="str">
        <f>[8]Mides!E814</f>
        <v>Jose</v>
      </c>
      <c r="C823" s="67" t="str">
        <f>[8]Mides!D814</f>
        <v>Cordova</v>
      </c>
      <c r="D823" s="68" t="str">
        <f>IF([8]Mides!F814=1,"X"," ")</f>
        <v xml:space="preserve"> </v>
      </c>
      <c r="E823" s="68" t="str">
        <f>IF([8]Mides!F814=2,"X"," ")</f>
        <v>X</v>
      </c>
      <c r="F823" s="69" t="str">
        <f>[8]Mides!B814</f>
        <v>menor de edad</v>
      </c>
      <c r="G823" s="68" t="str">
        <f>IF(AND([8]Mides!H814&gt;=1,[8]Mides!H814&lt;=14),"X"," ")</f>
        <v>X</v>
      </c>
      <c r="H823" s="68" t="str">
        <f>IF(AND([8]Mides!H814&gt;=14,[8]Mides!H814&lt;=30),"X"," ")</f>
        <v xml:space="preserve"> </v>
      </c>
      <c r="I823" s="68" t="str">
        <f>IF(AND([8]Mides!H814&gt;=31,[8]Mides!H814&lt;=60),"X","  ")</f>
        <v xml:space="preserve">  </v>
      </c>
      <c r="J823" s="68" t="str">
        <f>IF([8]Mides!H814&gt;60,"X", "  ")</f>
        <v xml:space="preserve">  </v>
      </c>
      <c r="K823" s="70">
        <f>[8]Mides!N814</f>
        <v>0</v>
      </c>
      <c r="L823" s="70">
        <f>[8]Mides!K814</f>
        <v>0</v>
      </c>
      <c r="M823" s="70">
        <f>[8]Mides!L814</f>
        <v>0</v>
      </c>
      <c r="N823" s="70" t="str">
        <f>[8]Mides!M814</f>
        <v>x</v>
      </c>
      <c r="O823" s="70">
        <f t="shared" si="12"/>
        <v>0</v>
      </c>
      <c r="P823" s="70" t="str">
        <f>[8]Mides!R814</f>
        <v>Guatemala</v>
      </c>
      <c r="Q823" s="70" t="str">
        <f>[8]Mides!S814</f>
        <v>Guatemala</v>
      </c>
      <c r="R823" s="10"/>
      <c r="S823" s="10"/>
      <c r="T823" s="10"/>
      <c r="U823" s="10"/>
      <c r="V823" s="10"/>
      <c r="W823" s="10"/>
      <c r="X823" s="10"/>
      <c r="Y823" s="10"/>
    </row>
    <row r="824" spans="2:25" x14ac:dyDescent="0.3">
      <c r="B824" s="66" t="str">
        <f>[8]Mides!E815</f>
        <v>Walter</v>
      </c>
      <c r="C824" s="67" t="str">
        <f>[8]Mides!D815</f>
        <v>Sica</v>
      </c>
      <c r="D824" s="68" t="str">
        <f>IF([8]Mides!F815=1,"X"," ")</f>
        <v xml:space="preserve"> </v>
      </c>
      <c r="E824" s="68" t="str">
        <f>IF([8]Mides!F815=2,"X"," ")</f>
        <v>X</v>
      </c>
      <c r="F824" s="69">
        <f>[8]Mides!B815</f>
        <v>22085433000101</v>
      </c>
      <c r="G824" s="68" t="str">
        <f>IF(AND([8]Mides!H815&gt;=1,[8]Mides!H815&lt;=14),"X"," ")</f>
        <v xml:space="preserve"> </v>
      </c>
      <c r="H824" s="68" t="str">
        <f>IF(AND([8]Mides!H815&gt;=14,[8]Mides!H815&lt;=30),"X"," ")</f>
        <v>X</v>
      </c>
      <c r="I824" s="68" t="str">
        <f>IF(AND([8]Mides!H815&gt;=31,[8]Mides!H815&lt;=60),"X","  ")</f>
        <v xml:space="preserve">  </v>
      </c>
      <c r="J824" s="68" t="str">
        <f>IF([8]Mides!H815&gt;60,"X", "  ")</f>
        <v xml:space="preserve">  </v>
      </c>
      <c r="K824" s="70">
        <f>[8]Mides!N815</f>
        <v>0</v>
      </c>
      <c r="L824" s="70">
        <f>[8]Mides!K815</f>
        <v>0</v>
      </c>
      <c r="M824" s="70">
        <f>[8]Mides!L815</f>
        <v>0</v>
      </c>
      <c r="N824" s="70" t="str">
        <f>[8]Mides!M815</f>
        <v>x</v>
      </c>
      <c r="O824" s="70">
        <f t="shared" si="12"/>
        <v>0</v>
      </c>
      <c r="P824" s="70" t="str">
        <f>[8]Mides!R815</f>
        <v>Guatemala</v>
      </c>
      <c r="Q824" s="70" t="str">
        <f>[8]Mides!S815</f>
        <v>Guatemala</v>
      </c>
      <c r="R824" s="10"/>
      <c r="S824" s="10"/>
      <c r="T824" s="10"/>
      <c r="U824" s="10"/>
      <c r="V824" s="10"/>
      <c r="W824" s="10"/>
      <c r="X824" s="10"/>
      <c r="Y824" s="10"/>
    </row>
    <row r="825" spans="2:25" x14ac:dyDescent="0.3">
      <c r="B825" s="66" t="str">
        <f>[8]Mides!E816</f>
        <v>Alejandra</v>
      </c>
      <c r="C825" s="67" t="str">
        <f>[8]Mides!D816</f>
        <v>Castillo</v>
      </c>
      <c r="D825" s="68" t="str">
        <f>IF([8]Mides!F816=1,"X"," ")</f>
        <v>X</v>
      </c>
      <c r="E825" s="68" t="str">
        <f>IF([8]Mides!F816=2,"X"," ")</f>
        <v xml:space="preserve"> </v>
      </c>
      <c r="F825" s="69" t="str">
        <f>[8]Mides!B816</f>
        <v>menor de edad</v>
      </c>
      <c r="G825" s="68" t="str">
        <f>IF(AND([8]Mides!H816&gt;=1,[8]Mides!H816&lt;=14),"X"," ")</f>
        <v>X</v>
      </c>
      <c r="H825" s="68" t="str">
        <f>IF(AND([8]Mides!H816&gt;=14,[8]Mides!H816&lt;=30),"X"," ")</f>
        <v xml:space="preserve"> </v>
      </c>
      <c r="I825" s="68" t="str">
        <f>IF(AND([8]Mides!H816&gt;=31,[8]Mides!H816&lt;=60),"X","  ")</f>
        <v xml:space="preserve">  </v>
      </c>
      <c r="J825" s="68" t="str">
        <f>IF([8]Mides!H816&gt;60,"X", "  ")</f>
        <v xml:space="preserve">  </v>
      </c>
      <c r="K825" s="70">
        <f>[8]Mides!N816</f>
        <v>0</v>
      </c>
      <c r="L825" s="70">
        <f>[8]Mides!K816</f>
        <v>0</v>
      </c>
      <c r="M825" s="70">
        <f>[8]Mides!L816</f>
        <v>0</v>
      </c>
      <c r="N825" s="70" t="str">
        <f>[8]Mides!M816</f>
        <v>x</v>
      </c>
      <c r="O825" s="70">
        <f t="shared" si="12"/>
        <v>0</v>
      </c>
      <c r="P825" s="70" t="str">
        <f>[8]Mides!R816</f>
        <v>Guatemala</v>
      </c>
      <c r="Q825" s="70" t="str">
        <f>[8]Mides!S816</f>
        <v>Guatemala</v>
      </c>
      <c r="R825" s="10"/>
      <c r="S825" s="10"/>
      <c r="T825" s="10"/>
      <c r="U825" s="10"/>
      <c r="V825" s="10"/>
      <c r="W825" s="10"/>
      <c r="X825" s="10"/>
      <c r="Y825" s="10"/>
    </row>
    <row r="826" spans="2:25" x14ac:dyDescent="0.3">
      <c r="B826" s="66" t="str">
        <f>[8]Mides!E817</f>
        <v>Nancy</v>
      </c>
      <c r="C826" s="67" t="str">
        <f>[8]Mides!D817</f>
        <v>Arias</v>
      </c>
      <c r="D826" s="68" t="str">
        <f>IF([8]Mides!F817=1,"X"," ")</f>
        <v>X</v>
      </c>
      <c r="E826" s="68" t="str">
        <f>IF([8]Mides!F817=2,"X"," ")</f>
        <v xml:space="preserve"> </v>
      </c>
      <c r="F826" s="69">
        <f>[8]Mides!B817</f>
        <v>2518210380101</v>
      </c>
      <c r="G826" s="68" t="str">
        <f>IF(AND([8]Mides!H817&gt;=1,[8]Mides!H817&lt;=14),"X"," ")</f>
        <v xml:space="preserve"> </v>
      </c>
      <c r="H826" s="68" t="str">
        <f>IF(AND([8]Mides!H817&gt;=14,[8]Mides!H817&lt;=30),"X"," ")</f>
        <v xml:space="preserve"> </v>
      </c>
      <c r="I826" s="68" t="str">
        <f>IF(AND([8]Mides!H817&gt;=31,[8]Mides!H817&lt;=60),"X","  ")</f>
        <v>X</v>
      </c>
      <c r="J826" s="68" t="str">
        <f>IF([8]Mides!H817&gt;60,"X", "  ")</f>
        <v xml:space="preserve">  </v>
      </c>
      <c r="K826" s="70">
        <f>[8]Mides!N817</f>
        <v>0</v>
      </c>
      <c r="L826" s="70">
        <f>[8]Mides!K817</f>
        <v>0</v>
      </c>
      <c r="M826" s="70">
        <f>[8]Mides!L817</f>
        <v>0</v>
      </c>
      <c r="N826" s="70" t="str">
        <f>[8]Mides!M817</f>
        <v>x</v>
      </c>
      <c r="O826" s="70">
        <f t="shared" si="12"/>
        <v>0</v>
      </c>
      <c r="P826" s="70" t="str">
        <f>[8]Mides!R817</f>
        <v>Guatemala</v>
      </c>
      <c r="Q826" s="70" t="str">
        <f>[8]Mides!S817</f>
        <v>Guatemala</v>
      </c>
      <c r="R826" s="10"/>
      <c r="S826" s="10"/>
      <c r="T826" s="10"/>
      <c r="U826" s="10"/>
      <c r="V826" s="10"/>
      <c r="W826" s="10"/>
      <c r="X826" s="10"/>
      <c r="Y826" s="10"/>
    </row>
    <row r="827" spans="2:25" x14ac:dyDescent="0.3">
      <c r="B827" s="66" t="str">
        <f>[8]Mides!E818</f>
        <v>Benjamin</v>
      </c>
      <c r="C827" s="67" t="str">
        <f>[8]Mides!D818</f>
        <v>Vilda</v>
      </c>
      <c r="D827" s="68" t="str">
        <f>IF([8]Mides!F818=1,"X"," ")</f>
        <v xml:space="preserve"> </v>
      </c>
      <c r="E827" s="68" t="str">
        <f>IF([8]Mides!F818=2,"X"," ")</f>
        <v>X</v>
      </c>
      <c r="F827" s="69" t="str">
        <f>[8]Mides!B818</f>
        <v>menor de edad</v>
      </c>
      <c r="G827" s="68" t="str">
        <f>IF(AND([8]Mides!H818&gt;=1,[8]Mides!H818&lt;=14),"X"," ")</f>
        <v xml:space="preserve"> </v>
      </c>
      <c r="H827" s="68" t="str">
        <f>IF(AND([8]Mides!H818&gt;=14,[8]Mides!H818&lt;=30),"X"," ")</f>
        <v>X</v>
      </c>
      <c r="I827" s="68" t="str">
        <f>IF(AND([8]Mides!H818&gt;=31,[8]Mides!H818&lt;=60),"X","  ")</f>
        <v xml:space="preserve">  </v>
      </c>
      <c r="J827" s="68" t="str">
        <f>IF([8]Mides!H818&gt;60,"X", "  ")</f>
        <v xml:space="preserve">  </v>
      </c>
      <c r="K827" s="70">
        <f>[8]Mides!N818</f>
        <v>0</v>
      </c>
      <c r="L827" s="70">
        <f>[8]Mides!K818</f>
        <v>0</v>
      </c>
      <c r="M827" s="70">
        <f>[8]Mides!L818</f>
        <v>0</v>
      </c>
      <c r="N827" s="70" t="str">
        <f>[8]Mides!M818</f>
        <v>x</v>
      </c>
      <c r="O827" s="70">
        <f t="shared" si="12"/>
        <v>0</v>
      </c>
      <c r="P827" s="70" t="str">
        <f>[8]Mides!R818</f>
        <v>Guatemala</v>
      </c>
      <c r="Q827" s="70" t="str">
        <f>[8]Mides!S818</f>
        <v>Guatemala</v>
      </c>
      <c r="R827" s="10"/>
      <c r="S827" s="10"/>
      <c r="T827" s="10"/>
      <c r="U827" s="10"/>
      <c r="V827" s="10"/>
      <c r="W827" s="10"/>
      <c r="X827" s="10"/>
      <c r="Y827" s="10"/>
    </row>
    <row r="828" spans="2:25" x14ac:dyDescent="0.3">
      <c r="B828" s="66" t="str">
        <f>[8]Mides!E819</f>
        <v>Jose</v>
      </c>
      <c r="C828" s="67" t="str">
        <f>[8]Mides!D819</f>
        <v xml:space="preserve">Monzon </v>
      </c>
      <c r="D828" s="68" t="str">
        <f>IF([8]Mides!F819=1,"X"," ")</f>
        <v xml:space="preserve"> </v>
      </c>
      <c r="E828" s="68" t="str">
        <f>IF([8]Mides!F819=2,"X"," ")</f>
        <v>X</v>
      </c>
      <c r="F828" s="69" t="str">
        <f>[8]Mides!B819</f>
        <v xml:space="preserve">menor de edad </v>
      </c>
      <c r="G828" s="68" t="str">
        <f>IF(AND([8]Mides!H819&gt;=1,[8]Mides!H819&lt;=14),"X"," ")</f>
        <v>X</v>
      </c>
      <c r="H828" s="68" t="str">
        <f>IF(AND([8]Mides!H819&gt;=14,[8]Mides!H819&lt;=30),"X"," ")</f>
        <v xml:space="preserve"> </v>
      </c>
      <c r="I828" s="68" t="str">
        <f>IF(AND([8]Mides!H819&gt;=31,[8]Mides!H819&lt;=60),"X","  ")</f>
        <v xml:space="preserve">  </v>
      </c>
      <c r="J828" s="68" t="str">
        <f>IF([8]Mides!H819&gt;60,"X", "  ")</f>
        <v xml:space="preserve">  </v>
      </c>
      <c r="K828" s="70">
        <f>[8]Mides!N819</f>
        <v>0</v>
      </c>
      <c r="L828" s="70">
        <f>[8]Mides!K819</f>
        <v>0</v>
      </c>
      <c r="M828" s="70">
        <f>[8]Mides!L819</f>
        <v>0</v>
      </c>
      <c r="N828" s="70" t="str">
        <f>[8]Mides!M819</f>
        <v>x</v>
      </c>
      <c r="O828" s="70">
        <f t="shared" si="12"/>
        <v>0</v>
      </c>
      <c r="P828" s="70" t="str">
        <f>[8]Mides!R819</f>
        <v>Guatemala</v>
      </c>
      <c r="Q828" s="70" t="str">
        <f>[8]Mides!S819</f>
        <v>Guatemala</v>
      </c>
      <c r="R828" s="10"/>
      <c r="S828" s="10"/>
      <c r="T828" s="10"/>
      <c r="U828" s="10"/>
      <c r="V828" s="10"/>
      <c r="W828" s="10"/>
      <c r="X828" s="10"/>
      <c r="Y828" s="10"/>
    </row>
    <row r="829" spans="2:25" x14ac:dyDescent="0.3">
      <c r="B829" s="66" t="str">
        <f>[8]Mides!E820</f>
        <v>Noemi</v>
      </c>
      <c r="C829" s="67" t="str">
        <f>[8]Mides!D820</f>
        <v xml:space="preserve">Mejia </v>
      </c>
      <c r="D829" s="68" t="str">
        <f>IF([8]Mides!F820=1,"X"," ")</f>
        <v>X</v>
      </c>
      <c r="E829" s="68" t="str">
        <f>IF([8]Mides!F820=2,"X"," ")</f>
        <v xml:space="preserve"> </v>
      </c>
      <c r="F829" s="69" t="str">
        <f>[8]Mides!B820</f>
        <v>menor de edad</v>
      </c>
      <c r="G829" s="68" t="str">
        <f>IF(AND([8]Mides!H820&gt;=1,[8]Mides!H820&lt;=14),"X"," ")</f>
        <v>X</v>
      </c>
      <c r="H829" s="68" t="str">
        <f>IF(AND([8]Mides!H820&gt;=14,[8]Mides!H820&lt;=30),"X"," ")</f>
        <v xml:space="preserve"> </v>
      </c>
      <c r="I829" s="68" t="str">
        <f>IF(AND([8]Mides!H820&gt;=31,[8]Mides!H820&lt;=60),"X","  ")</f>
        <v xml:space="preserve">  </v>
      </c>
      <c r="J829" s="68" t="str">
        <f>IF([8]Mides!H820&gt;60,"X", "  ")</f>
        <v xml:space="preserve">  </v>
      </c>
      <c r="K829" s="70">
        <f>[8]Mides!N820</f>
        <v>0</v>
      </c>
      <c r="L829" s="70">
        <f>[8]Mides!K820</f>
        <v>0</v>
      </c>
      <c r="M829" s="70">
        <f>[8]Mides!L820</f>
        <v>0</v>
      </c>
      <c r="N829" s="70" t="str">
        <f>[8]Mides!M820</f>
        <v>x</v>
      </c>
      <c r="O829" s="70">
        <f t="shared" si="12"/>
        <v>0</v>
      </c>
      <c r="P829" s="70" t="str">
        <f>[8]Mides!R820</f>
        <v>Guatemala</v>
      </c>
      <c r="Q829" s="70" t="str">
        <f>[8]Mides!S820</f>
        <v>Guatemala</v>
      </c>
      <c r="R829" s="10"/>
      <c r="S829" s="10"/>
      <c r="T829" s="10"/>
      <c r="U829" s="10"/>
      <c r="V829" s="10"/>
      <c r="W829" s="10"/>
      <c r="X829" s="10"/>
      <c r="Y829" s="10"/>
    </row>
    <row r="830" spans="2:25" x14ac:dyDescent="0.3">
      <c r="B830" s="66" t="str">
        <f>[8]Mides!E821</f>
        <v xml:space="preserve">Angel </v>
      </c>
      <c r="C830" s="67" t="str">
        <f>[8]Mides!D821</f>
        <v xml:space="preserve">Monzon </v>
      </c>
      <c r="D830" s="68" t="str">
        <f>IF([8]Mides!F821=1,"X"," ")</f>
        <v xml:space="preserve"> </v>
      </c>
      <c r="E830" s="68" t="str">
        <f>IF([8]Mides!F821=2,"X"," ")</f>
        <v>X</v>
      </c>
      <c r="F830" s="69" t="str">
        <f>[8]Mides!B821</f>
        <v>menor de edad</v>
      </c>
      <c r="G830" s="68" t="str">
        <f>IF(AND([8]Mides!H821&gt;=1,[8]Mides!H821&lt;=14),"X"," ")</f>
        <v>X</v>
      </c>
      <c r="H830" s="68" t="str">
        <f>IF(AND([8]Mides!H821&gt;=14,[8]Mides!H821&lt;=30),"X"," ")</f>
        <v xml:space="preserve"> </v>
      </c>
      <c r="I830" s="68" t="str">
        <f>IF(AND([8]Mides!H821&gt;=31,[8]Mides!H821&lt;=60),"X","  ")</f>
        <v xml:space="preserve">  </v>
      </c>
      <c r="J830" s="68" t="str">
        <f>IF([8]Mides!H821&gt;60,"X", "  ")</f>
        <v xml:space="preserve">  </v>
      </c>
      <c r="K830" s="70">
        <f>[8]Mides!N821</f>
        <v>0</v>
      </c>
      <c r="L830" s="70">
        <f>[8]Mides!K821</f>
        <v>0</v>
      </c>
      <c r="M830" s="70">
        <f>[8]Mides!L821</f>
        <v>0</v>
      </c>
      <c r="N830" s="70" t="str">
        <f>[8]Mides!M821</f>
        <v>x</v>
      </c>
      <c r="O830" s="70">
        <f t="shared" si="12"/>
        <v>0</v>
      </c>
      <c r="P830" s="70" t="str">
        <f>[8]Mides!R821</f>
        <v>Guatemala</v>
      </c>
      <c r="Q830" s="70" t="str">
        <f>[8]Mides!S821</f>
        <v>Guatemala</v>
      </c>
      <c r="R830" s="10"/>
      <c r="S830" s="10"/>
      <c r="T830" s="10"/>
      <c r="U830" s="10"/>
      <c r="V830" s="10"/>
      <c r="W830" s="10"/>
      <c r="X830" s="10"/>
      <c r="Y830" s="10"/>
    </row>
    <row r="831" spans="2:25" x14ac:dyDescent="0.3">
      <c r="B831" s="66" t="str">
        <f>[8]Mides!E822</f>
        <v>Naomi</v>
      </c>
      <c r="C831" s="67" t="str">
        <f>[8]Mides!D822</f>
        <v>Lopez</v>
      </c>
      <c r="D831" s="68" t="str">
        <f>IF([8]Mides!F822=1,"X"," ")</f>
        <v>X</v>
      </c>
      <c r="E831" s="68" t="str">
        <f>IF([8]Mides!F822=2,"X"," ")</f>
        <v xml:space="preserve"> </v>
      </c>
      <c r="F831" s="69" t="str">
        <f>[8]Mides!B822</f>
        <v>menor de edad</v>
      </c>
      <c r="G831" s="68" t="str">
        <f>IF(AND([8]Mides!H822&gt;=1,[8]Mides!H822&lt;=14),"X"," ")</f>
        <v>X</v>
      </c>
      <c r="H831" s="68" t="str">
        <f>IF(AND([8]Mides!H822&gt;=14,[8]Mides!H822&lt;=30),"X"," ")</f>
        <v xml:space="preserve"> </v>
      </c>
      <c r="I831" s="68" t="str">
        <f>IF(AND([8]Mides!H822&gt;=31,[8]Mides!H822&lt;=60),"X","  ")</f>
        <v xml:space="preserve">  </v>
      </c>
      <c r="J831" s="68" t="str">
        <f>IF([8]Mides!H822&gt;60,"X", "  ")</f>
        <v xml:space="preserve">  </v>
      </c>
      <c r="K831" s="70">
        <f>[8]Mides!N822</f>
        <v>0</v>
      </c>
      <c r="L831" s="70">
        <f>[8]Mides!K822</f>
        <v>0</v>
      </c>
      <c r="M831" s="70">
        <f>[8]Mides!L822</f>
        <v>0</v>
      </c>
      <c r="N831" s="70" t="str">
        <f>[8]Mides!M822</f>
        <v>x</v>
      </c>
      <c r="O831" s="70">
        <f t="shared" si="12"/>
        <v>0</v>
      </c>
      <c r="P831" s="70" t="str">
        <f>[8]Mides!R822</f>
        <v>Guatemala</v>
      </c>
      <c r="Q831" s="70" t="str">
        <f>[8]Mides!S822</f>
        <v>Guatemala</v>
      </c>
      <c r="R831" s="10"/>
      <c r="S831" s="10"/>
      <c r="T831" s="10"/>
      <c r="U831" s="10"/>
      <c r="V831" s="10"/>
      <c r="W831" s="10"/>
      <c r="X831" s="10"/>
      <c r="Y831" s="10"/>
    </row>
    <row r="832" spans="2:25" x14ac:dyDescent="0.3">
      <c r="B832" s="66" t="str">
        <f>[8]Mides!E823</f>
        <v>Jordi</v>
      </c>
      <c r="C832" s="67" t="str">
        <f>[8]Mides!D823</f>
        <v>Lopez</v>
      </c>
      <c r="D832" s="68" t="str">
        <f>IF([8]Mides!F823=1,"X"," ")</f>
        <v xml:space="preserve"> </v>
      </c>
      <c r="E832" s="68" t="str">
        <f>IF([8]Mides!F823=2,"X"," ")</f>
        <v>X</v>
      </c>
      <c r="F832" s="69" t="str">
        <f>[8]Mides!B823</f>
        <v>menor de edad</v>
      </c>
      <c r="G832" s="68" t="str">
        <f>IF(AND([8]Mides!H823&gt;=1,[8]Mides!H823&lt;=14),"X"," ")</f>
        <v xml:space="preserve"> </v>
      </c>
      <c r="H832" s="68" t="str">
        <f>IF(AND([8]Mides!H823&gt;=14,[8]Mides!H823&lt;=30),"X"," ")</f>
        <v>X</v>
      </c>
      <c r="I832" s="68" t="str">
        <f>IF(AND([8]Mides!H823&gt;=31,[8]Mides!H823&lt;=60),"X","  ")</f>
        <v xml:space="preserve">  </v>
      </c>
      <c r="J832" s="68" t="str">
        <f>IF([8]Mides!H823&gt;60,"X", "  ")</f>
        <v xml:space="preserve">  </v>
      </c>
      <c r="K832" s="70">
        <f>[8]Mides!N823</f>
        <v>0</v>
      </c>
      <c r="L832" s="70">
        <f>[8]Mides!K823</f>
        <v>0</v>
      </c>
      <c r="M832" s="70">
        <f>[8]Mides!L823</f>
        <v>0</v>
      </c>
      <c r="N832" s="70" t="str">
        <f>[8]Mides!M823</f>
        <v>x</v>
      </c>
      <c r="O832" s="70">
        <f t="shared" si="12"/>
        <v>0</v>
      </c>
      <c r="P832" s="70" t="str">
        <f>[8]Mides!R823</f>
        <v>Guatemala</v>
      </c>
      <c r="Q832" s="70" t="str">
        <f>[8]Mides!S823</f>
        <v>Guatemala</v>
      </c>
      <c r="R832" s="10"/>
      <c r="S832" s="10"/>
      <c r="T832" s="10"/>
      <c r="U832" s="10"/>
      <c r="V832" s="10"/>
      <c r="W832" s="10"/>
      <c r="X832" s="10"/>
      <c r="Y832" s="10"/>
    </row>
    <row r="833" spans="2:25" x14ac:dyDescent="0.3">
      <c r="B833" s="66" t="str">
        <f>[8]Mides!E824</f>
        <v>Gabriel</v>
      </c>
      <c r="C833" s="67" t="str">
        <f>[8]Mides!D824</f>
        <v>Alvarez</v>
      </c>
      <c r="D833" s="68" t="str">
        <f>IF([8]Mides!F824=1,"X"," ")</f>
        <v xml:space="preserve"> </v>
      </c>
      <c r="E833" s="68" t="str">
        <f>IF([8]Mides!F824=2,"X"," ")</f>
        <v>X</v>
      </c>
      <c r="F833" s="69" t="str">
        <f>[8]Mides!B824</f>
        <v>menor de edad</v>
      </c>
      <c r="G833" s="68" t="str">
        <f>IF(AND([8]Mides!H824&gt;=1,[8]Mides!H824&lt;=14),"X"," ")</f>
        <v>X</v>
      </c>
      <c r="H833" s="68" t="str">
        <f>IF(AND([8]Mides!H824&gt;=14,[8]Mides!H824&lt;=30),"X"," ")</f>
        <v xml:space="preserve"> </v>
      </c>
      <c r="I833" s="68" t="str">
        <f>IF(AND([8]Mides!H824&gt;=31,[8]Mides!H824&lt;=60),"X","  ")</f>
        <v xml:space="preserve">  </v>
      </c>
      <c r="J833" s="68" t="str">
        <f>IF([8]Mides!H824&gt;60,"X", "  ")</f>
        <v xml:space="preserve">  </v>
      </c>
      <c r="K833" s="70">
        <f>[8]Mides!N824</f>
        <v>0</v>
      </c>
      <c r="L833" s="70">
        <f>[8]Mides!K824</f>
        <v>0</v>
      </c>
      <c r="M833" s="70">
        <f>[8]Mides!L824</f>
        <v>0</v>
      </c>
      <c r="N833" s="70" t="str">
        <f>[8]Mides!M824</f>
        <v>x</v>
      </c>
      <c r="O833" s="70">
        <f t="shared" si="12"/>
        <v>0</v>
      </c>
      <c r="P833" s="70" t="str">
        <f>[8]Mides!R824</f>
        <v>Guatemala</v>
      </c>
      <c r="Q833" s="70" t="str">
        <f>[8]Mides!S824</f>
        <v>Guatemala</v>
      </c>
      <c r="R833" s="10"/>
      <c r="S833" s="10"/>
      <c r="T833" s="10"/>
      <c r="U833" s="10"/>
      <c r="V833" s="10"/>
      <c r="W833" s="10"/>
      <c r="X833" s="10"/>
      <c r="Y833" s="10"/>
    </row>
    <row r="834" spans="2:25" x14ac:dyDescent="0.3">
      <c r="B834" s="66" t="str">
        <f>[8]Mides!E825</f>
        <v>juan</v>
      </c>
      <c r="C834" s="67" t="str">
        <f>[8]Mides!D825</f>
        <v>Soto</v>
      </c>
      <c r="D834" s="68" t="str">
        <f>IF([8]Mides!F825=1,"X"," ")</f>
        <v xml:space="preserve"> </v>
      </c>
      <c r="E834" s="68" t="str">
        <f>IF([8]Mides!F825=2,"X"," ")</f>
        <v>X</v>
      </c>
      <c r="F834" s="69">
        <f>[8]Mides!B825</f>
        <v>2573136990101</v>
      </c>
      <c r="G834" s="68" t="str">
        <f>IF(AND([8]Mides!H825&gt;=1,[8]Mides!H825&lt;=14),"X"," ")</f>
        <v xml:space="preserve"> </v>
      </c>
      <c r="H834" s="68" t="str">
        <f>IF(AND([8]Mides!H825&gt;=14,[8]Mides!H825&lt;=30),"X"," ")</f>
        <v xml:space="preserve"> </v>
      </c>
      <c r="I834" s="68" t="str">
        <f>IF(AND([8]Mides!H825&gt;=31,[8]Mides!H825&lt;=60),"X","  ")</f>
        <v>X</v>
      </c>
      <c r="J834" s="68" t="str">
        <f>IF([8]Mides!H825&gt;60,"X", "  ")</f>
        <v xml:space="preserve">  </v>
      </c>
      <c r="K834" s="70">
        <f>[8]Mides!N825</f>
        <v>0</v>
      </c>
      <c r="L834" s="70">
        <f>[8]Mides!K825</f>
        <v>0</v>
      </c>
      <c r="M834" s="70">
        <f>[8]Mides!L825</f>
        <v>0</v>
      </c>
      <c r="N834" s="70" t="str">
        <f>[8]Mides!M825</f>
        <v>x</v>
      </c>
      <c r="O834" s="70">
        <f t="shared" si="12"/>
        <v>0</v>
      </c>
      <c r="P834" s="70" t="str">
        <f>[8]Mides!R825</f>
        <v>Guatemala</v>
      </c>
      <c r="Q834" s="70" t="str">
        <f>[8]Mides!S825</f>
        <v>Guatemala</v>
      </c>
      <c r="R834" s="10"/>
      <c r="S834" s="10"/>
      <c r="T834" s="10"/>
      <c r="U834" s="10"/>
      <c r="V834" s="10"/>
      <c r="W834" s="10"/>
      <c r="X834" s="10"/>
      <c r="Y834" s="10"/>
    </row>
    <row r="835" spans="2:25" x14ac:dyDescent="0.3">
      <c r="B835" s="66" t="str">
        <f>[8]Mides!E826</f>
        <v>Mirna</v>
      </c>
      <c r="C835" s="67" t="str">
        <f>[8]Mides!D826</f>
        <v>Ramos</v>
      </c>
      <c r="D835" s="68" t="str">
        <f>IF([8]Mides!F826=1,"X"," ")</f>
        <v>X</v>
      </c>
      <c r="E835" s="68" t="str">
        <f>IF([8]Mides!F826=2,"X"," ")</f>
        <v xml:space="preserve"> </v>
      </c>
      <c r="F835" s="69" t="str">
        <f>[8]Mides!B826</f>
        <v>menor de edad</v>
      </c>
      <c r="G835" s="68" t="str">
        <f>IF(AND([8]Mides!H826&gt;=1,[8]Mides!H826&lt;=14),"X"," ")</f>
        <v>X</v>
      </c>
      <c r="H835" s="68" t="str">
        <f>IF(AND([8]Mides!H826&gt;=14,[8]Mides!H826&lt;=30),"X"," ")</f>
        <v xml:space="preserve"> </v>
      </c>
      <c r="I835" s="68" t="str">
        <f>IF(AND([8]Mides!H826&gt;=31,[8]Mides!H826&lt;=60),"X","  ")</f>
        <v xml:space="preserve">  </v>
      </c>
      <c r="J835" s="68" t="str">
        <f>IF([8]Mides!H826&gt;60,"X", "  ")</f>
        <v xml:space="preserve">  </v>
      </c>
      <c r="K835" s="70">
        <f>[8]Mides!N826</f>
        <v>0</v>
      </c>
      <c r="L835" s="70">
        <f>[8]Mides!K826</f>
        <v>0</v>
      </c>
      <c r="M835" s="70">
        <f>[8]Mides!L826</f>
        <v>0</v>
      </c>
      <c r="N835" s="70" t="str">
        <f>[8]Mides!M826</f>
        <v>x</v>
      </c>
      <c r="O835" s="70">
        <f t="shared" si="12"/>
        <v>0</v>
      </c>
      <c r="P835" s="70" t="str">
        <f>[8]Mides!R826</f>
        <v>Guatemala</v>
      </c>
      <c r="Q835" s="70" t="str">
        <f>[8]Mides!S826</f>
        <v>Guatemala</v>
      </c>
      <c r="R835" s="10"/>
      <c r="S835" s="10"/>
      <c r="T835" s="10"/>
      <c r="U835" s="10"/>
      <c r="V835" s="10"/>
      <c r="W835" s="10"/>
      <c r="X835" s="10"/>
      <c r="Y835" s="10"/>
    </row>
    <row r="836" spans="2:25" x14ac:dyDescent="0.3">
      <c r="B836" s="66" t="str">
        <f>[8]Mides!E827</f>
        <v>Jose</v>
      </c>
      <c r="C836" s="67" t="str">
        <f>[8]Mides!D827</f>
        <v xml:space="preserve">Ramos </v>
      </c>
      <c r="D836" s="68" t="str">
        <f>IF([8]Mides!F827=1,"X"," ")</f>
        <v xml:space="preserve"> </v>
      </c>
      <c r="E836" s="68" t="str">
        <f>IF([8]Mides!F827=2,"X"," ")</f>
        <v>X</v>
      </c>
      <c r="F836" s="69" t="str">
        <f>[8]Mides!B827</f>
        <v>menor de edad</v>
      </c>
      <c r="G836" s="68" t="str">
        <f>IF(AND([8]Mides!H827&gt;=1,[8]Mides!H827&lt;=14),"X"," ")</f>
        <v>X</v>
      </c>
      <c r="H836" s="68" t="str">
        <f>IF(AND([8]Mides!H827&gt;=14,[8]Mides!H827&lt;=30),"X"," ")</f>
        <v xml:space="preserve"> </v>
      </c>
      <c r="I836" s="68" t="str">
        <f>IF(AND([8]Mides!H827&gt;=31,[8]Mides!H827&lt;=60),"X","  ")</f>
        <v xml:space="preserve">  </v>
      </c>
      <c r="J836" s="68" t="str">
        <f>IF([8]Mides!H827&gt;60,"X", "  ")</f>
        <v xml:space="preserve">  </v>
      </c>
      <c r="K836" s="70">
        <f>[8]Mides!N827</f>
        <v>0</v>
      </c>
      <c r="L836" s="70">
        <f>[8]Mides!K827</f>
        <v>0</v>
      </c>
      <c r="M836" s="70">
        <f>[8]Mides!L827</f>
        <v>0</v>
      </c>
      <c r="N836" s="70" t="str">
        <f>[8]Mides!M827</f>
        <v>x</v>
      </c>
      <c r="O836" s="70">
        <f t="shared" si="12"/>
        <v>0</v>
      </c>
      <c r="P836" s="70" t="str">
        <f>[8]Mides!R827</f>
        <v>Guatemala</v>
      </c>
      <c r="Q836" s="70" t="str">
        <f>[8]Mides!S827</f>
        <v>Guatemala</v>
      </c>
      <c r="R836" s="10"/>
      <c r="S836" s="10"/>
      <c r="T836" s="10"/>
      <c r="U836" s="10"/>
      <c r="V836" s="10"/>
      <c r="W836" s="10"/>
      <c r="X836" s="10"/>
      <c r="Y836" s="10"/>
    </row>
    <row r="837" spans="2:25" x14ac:dyDescent="0.3">
      <c r="B837" s="66" t="str">
        <f>[8]Mides!E828</f>
        <v>Licia</v>
      </c>
      <c r="C837" s="67" t="str">
        <f>[8]Mides!D828</f>
        <v>Loarca</v>
      </c>
      <c r="D837" s="68" t="str">
        <f>IF([8]Mides!F828=1,"X"," ")</f>
        <v>X</v>
      </c>
      <c r="E837" s="68" t="str">
        <f>IF([8]Mides!F828=2,"X"," ")</f>
        <v xml:space="preserve"> </v>
      </c>
      <c r="F837" s="69" t="str">
        <f>[8]Mides!B828</f>
        <v>pendiente</v>
      </c>
      <c r="G837" s="68" t="str">
        <f>IF(AND([8]Mides!H828&gt;=1,[8]Mides!H828&lt;=14),"X"," ")</f>
        <v xml:space="preserve"> </v>
      </c>
      <c r="H837" s="68" t="str">
        <f>IF(AND([8]Mides!H828&gt;=14,[8]Mides!H828&lt;=30),"X"," ")</f>
        <v xml:space="preserve"> </v>
      </c>
      <c r="I837" s="68" t="str">
        <f>IF(AND([8]Mides!H828&gt;=31,[8]Mides!H828&lt;=60),"X","  ")</f>
        <v>X</v>
      </c>
      <c r="J837" s="68" t="str">
        <f>IF([8]Mides!H828&gt;60,"X", "  ")</f>
        <v xml:space="preserve">  </v>
      </c>
      <c r="K837" s="70">
        <f>[8]Mides!N828</f>
        <v>0</v>
      </c>
      <c r="L837" s="70">
        <f>[8]Mides!K828</f>
        <v>0</v>
      </c>
      <c r="M837" s="70">
        <f>[8]Mides!L828</f>
        <v>0</v>
      </c>
      <c r="N837" s="70" t="str">
        <f>[8]Mides!M828</f>
        <v>x</v>
      </c>
      <c r="O837" s="70">
        <f t="shared" si="12"/>
        <v>0</v>
      </c>
      <c r="P837" s="70" t="str">
        <f>[8]Mides!R828</f>
        <v>Guatemala</v>
      </c>
      <c r="Q837" s="70" t="str">
        <f>[8]Mides!S828</f>
        <v>Guatemala</v>
      </c>
      <c r="R837" s="10"/>
      <c r="S837" s="10"/>
      <c r="T837" s="10"/>
      <c r="U837" s="10"/>
      <c r="V837" s="10"/>
      <c r="W837" s="10"/>
      <c r="X837" s="10"/>
      <c r="Y837" s="10"/>
    </row>
    <row r="838" spans="2:25" x14ac:dyDescent="0.3">
      <c r="B838" s="66" t="str">
        <f>[8]Mides!E829</f>
        <v>Alison</v>
      </c>
      <c r="C838" s="67" t="str">
        <f>[8]Mides!D829</f>
        <v xml:space="preserve">Mendez </v>
      </c>
      <c r="D838" s="68" t="str">
        <f>IF([8]Mides!F829=1,"X"," ")</f>
        <v>X</v>
      </c>
      <c r="E838" s="68" t="str">
        <f>IF([8]Mides!F829=2,"X"," ")</f>
        <v xml:space="preserve"> </v>
      </c>
      <c r="F838" s="69" t="str">
        <f>[8]Mides!B829</f>
        <v>menor de edad</v>
      </c>
      <c r="G838" s="68" t="str">
        <f>IF(AND([8]Mides!H829&gt;=1,[8]Mides!H829&lt;=14),"X"," ")</f>
        <v>X</v>
      </c>
      <c r="H838" s="68" t="str">
        <f>IF(AND([8]Mides!H829&gt;=14,[8]Mides!H829&lt;=30),"X"," ")</f>
        <v xml:space="preserve"> </v>
      </c>
      <c r="I838" s="68" t="str">
        <f>IF(AND([8]Mides!H829&gt;=31,[8]Mides!H829&lt;=60),"X","  ")</f>
        <v xml:space="preserve">  </v>
      </c>
      <c r="J838" s="68" t="str">
        <f>IF([8]Mides!H829&gt;60,"X", "  ")</f>
        <v xml:space="preserve">  </v>
      </c>
      <c r="K838" s="70">
        <f>[8]Mides!N829</f>
        <v>0</v>
      </c>
      <c r="L838" s="70">
        <f>[8]Mides!K829</f>
        <v>0</v>
      </c>
      <c r="M838" s="70">
        <f>[8]Mides!L829</f>
        <v>0</v>
      </c>
      <c r="N838" s="70" t="str">
        <f>[8]Mides!M829</f>
        <v>x</v>
      </c>
      <c r="O838" s="70">
        <f t="shared" si="12"/>
        <v>0</v>
      </c>
      <c r="P838" s="70" t="str">
        <f>[8]Mides!R829</f>
        <v>Guatemala</v>
      </c>
      <c r="Q838" s="70" t="str">
        <f>[8]Mides!S829</f>
        <v>Guatemala</v>
      </c>
      <c r="R838" s="10"/>
      <c r="S838" s="10"/>
      <c r="T838" s="10"/>
      <c r="U838" s="10"/>
      <c r="V838" s="10"/>
      <c r="W838" s="10"/>
      <c r="X838" s="10"/>
      <c r="Y838" s="10"/>
    </row>
    <row r="839" spans="2:25" x14ac:dyDescent="0.3">
      <c r="B839" s="66" t="str">
        <f>[8]Mides!E830</f>
        <v>Jonathan</v>
      </c>
      <c r="C839" s="67" t="str">
        <f>[8]Mides!D830</f>
        <v xml:space="preserve">Aredando </v>
      </c>
      <c r="D839" s="68" t="str">
        <f>IF([8]Mides!F830=1,"X"," ")</f>
        <v xml:space="preserve"> </v>
      </c>
      <c r="E839" s="68" t="str">
        <f>IF([8]Mides!F830=2,"X"," ")</f>
        <v>X</v>
      </c>
      <c r="F839" s="69" t="str">
        <f>[8]Mides!B830</f>
        <v>menor de edad</v>
      </c>
      <c r="G839" s="68" t="str">
        <f>IF(AND([8]Mides!H830&gt;=1,[8]Mides!H830&lt;=14),"X"," ")</f>
        <v xml:space="preserve"> </v>
      </c>
      <c r="H839" s="68" t="str">
        <f>IF(AND([8]Mides!H830&gt;=14,[8]Mides!H830&lt;=30),"X"," ")</f>
        <v>X</v>
      </c>
      <c r="I839" s="68" t="str">
        <f>IF(AND([8]Mides!H830&gt;=31,[8]Mides!H830&lt;=60),"X","  ")</f>
        <v xml:space="preserve">  </v>
      </c>
      <c r="J839" s="68" t="str">
        <f>IF([8]Mides!H830&gt;60,"X", "  ")</f>
        <v xml:space="preserve">  </v>
      </c>
      <c r="K839" s="70">
        <f>[8]Mides!N830</f>
        <v>0</v>
      </c>
      <c r="L839" s="70">
        <f>[8]Mides!K830</f>
        <v>0</v>
      </c>
      <c r="M839" s="70">
        <f>[8]Mides!L830</f>
        <v>0</v>
      </c>
      <c r="N839" s="70" t="str">
        <f>[8]Mides!M830</f>
        <v>x</v>
      </c>
      <c r="O839" s="70">
        <f t="shared" si="12"/>
        <v>0</v>
      </c>
      <c r="P839" s="70" t="str">
        <f>[8]Mides!R830</f>
        <v>Guatemala</v>
      </c>
      <c r="Q839" s="70" t="str">
        <f>[8]Mides!S830</f>
        <v>Guatemala</v>
      </c>
      <c r="R839" s="10"/>
      <c r="S839" s="10"/>
      <c r="T839" s="10"/>
      <c r="U839" s="10"/>
      <c r="V839" s="10"/>
      <c r="W839" s="10"/>
      <c r="X839" s="10"/>
      <c r="Y839" s="10"/>
    </row>
    <row r="840" spans="2:25" x14ac:dyDescent="0.3">
      <c r="B840" s="66" t="str">
        <f>[8]Mides!E831</f>
        <v>Dolores</v>
      </c>
      <c r="C840" s="67" t="str">
        <f>[8]Mides!D831</f>
        <v>Melendez</v>
      </c>
      <c r="D840" s="68" t="str">
        <f>IF([8]Mides!F831=1,"X"," ")</f>
        <v>X</v>
      </c>
      <c r="E840" s="68" t="str">
        <f>IF([8]Mides!F831=2,"X"," ")</f>
        <v xml:space="preserve"> </v>
      </c>
      <c r="F840" s="69">
        <f>[8]Mides!B831</f>
        <v>2447860970108</v>
      </c>
      <c r="G840" s="68" t="str">
        <f>IF(AND([8]Mides!H831&gt;=1,[8]Mides!H831&lt;=14),"X"," ")</f>
        <v xml:space="preserve"> </v>
      </c>
      <c r="H840" s="68" t="str">
        <f>IF(AND([8]Mides!H831&gt;=14,[8]Mides!H831&lt;=30),"X"," ")</f>
        <v>X</v>
      </c>
      <c r="I840" s="68" t="str">
        <f>IF(AND([8]Mides!H831&gt;=31,[8]Mides!H831&lt;=60),"X","  ")</f>
        <v xml:space="preserve">  </v>
      </c>
      <c r="J840" s="68" t="str">
        <f>IF([8]Mides!H831&gt;60,"X", "  ")</f>
        <v xml:space="preserve">  </v>
      </c>
      <c r="K840" s="70">
        <f>[8]Mides!N831</f>
        <v>0</v>
      </c>
      <c r="L840" s="70">
        <f>[8]Mides!K831</f>
        <v>0</v>
      </c>
      <c r="M840" s="70">
        <f>[8]Mides!L831</f>
        <v>0</v>
      </c>
      <c r="N840" s="70" t="str">
        <f>[8]Mides!M831</f>
        <v>x</v>
      </c>
      <c r="O840" s="70">
        <f t="shared" si="12"/>
        <v>0</v>
      </c>
      <c r="P840" s="70" t="str">
        <f>[8]Mides!R831</f>
        <v>Guatemala</v>
      </c>
      <c r="Q840" s="70" t="str">
        <f>[8]Mides!S831</f>
        <v>Guatemala</v>
      </c>
      <c r="R840" s="10"/>
      <c r="S840" s="10"/>
      <c r="T840" s="10"/>
      <c r="U840" s="10"/>
      <c r="V840" s="10"/>
      <c r="W840" s="10"/>
      <c r="X840" s="10"/>
      <c r="Y840" s="10"/>
    </row>
    <row r="841" spans="2:25" x14ac:dyDescent="0.3">
      <c r="B841" s="66" t="str">
        <f>[8]Mides!E832</f>
        <v>Marco</v>
      </c>
      <c r="C841" s="67" t="str">
        <f>[8]Mides!D832</f>
        <v>Leiva</v>
      </c>
      <c r="D841" s="68" t="str">
        <f>IF([8]Mides!F832=1,"X"," ")</f>
        <v xml:space="preserve"> </v>
      </c>
      <c r="E841" s="68" t="str">
        <f>IF([8]Mides!F832=2,"X"," ")</f>
        <v>X</v>
      </c>
      <c r="F841" s="69" t="str">
        <f>[8]Mides!B832</f>
        <v>menor de edad</v>
      </c>
      <c r="G841" s="68" t="str">
        <f>IF(AND([8]Mides!H832&gt;=1,[8]Mides!H832&lt;=14),"X"," ")</f>
        <v>X</v>
      </c>
      <c r="H841" s="68" t="str">
        <f>IF(AND([8]Mides!H832&gt;=14,[8]Mides!H832&lt;=30),"X"," ")</f>
        <v xml:space="preserve"> </v>
      </c>
      <c r="I841" s="68" t="str">
        <f>IF(AND([8]Mides!H832&gt;=31,[8]Mides!H832&lt;=60),"X","  ")</f>
        <v xml:space="preserve">  </v>
      </c>
      <c r="J841" s="68" t="str">
        <f>IF([8]Mides!H832&gt;60,"X", "  ")</f>
        <v xml:space="preserve">  </v>
      </c>
      <c r="K841" s="70">
        <f>[8]Mides!N832</f>
        <v>0</v>
      </c>
      <c r="L841" s="70">
        <f>[8]Mides!K832</f>
        <v>0</v>
      </c>
      <c r="M841" s="70">
        <f>[8]Mides!L832</f>
        <v>0</v>
      </c>
      <c r="N841" s="70" t="str">
        <f>[8]Mides!M832</f>
        <v>x</v>
      </c>
      <c r="O841" s="70">
        <f t="shared" si="12"/>
        <v>0</v>
      </c>
      <c r="P841" s="70" t="str">
        <f>[8]Mides!R832</f>
        <v>Guatemala</v>
      </c>
      <c r="Q841" s="70" t="str">
        <f>[8]Mides!S832</f>
        <v>Guatemala</v>
      </c>
      <c r="R841" s="10"/>
      <c r="S841" s="10"/>
      <c r="T841" s="10"/>
      <c r="U841" s="10"/>
      <c r="V841" s="10"/>
      <c r="W841" s="10"/>
      <c r="X841" s="10"/>
      <c r="Y841" s="10"/>
    </row>
    <row r="842" spans="2:25" x14ac:dyDescent="0.3">
      <c r="B842" s="66" t="str">
        <f>[8]Mides!E833</f>
        <v xml:space="preserve">Angel </v>
      </c>
      <c r="C842" s="67" t="str">
        <f>[8]Mides!D833</f>
        <v>Orellana</v>
      </c>
      <c r="D842" s="68" t="str">
        <f>IF([8]Mides!F833=1,"X"," ")</f>
        <v xml:space="preserve"> </v>
      </c>
      <c r="E842" s="68" t="str">
        <f>IF([8]Mides!F833=2,"X"," ")</f>
        <v>X</v>
      </c>
      <c r="F842" s="69" t="str">
        <f>[8]Mides!B833</f>
        <v>menor de edad</v>
      </c>
      <c r="G842" s="68" t="str">
        <f>IF(AND([8]Mides!H833&gt;=1,[8]Mides!H833&lt;=14),"X"," ")</f>
        <v>X</v>
      </c>
      <c r="H842" s="68" t="str">
        <f>IF(AND([8]Mides!H833&gt;=14,[8]Mides!H833&lt;=30),"X"," ")</f>
        <v xml:space="preserve"> </v>
      </c>
      <c r="I842" s="68" t="str">
        <f>IF(AND([8]Mides!H833&gt;=31,[8]Mides!H833&lt;=60),"X","  ")</f>
        <v xml:space="preserve">  </v>
      </c>
      <c r="J842" s="68" t="str">
        <f>IF([8]Mides!H833&gt;60,"X", "  ")</f>
        <v xml:space="preserve">  </v>
      </c>
      <c r="K842" s="70">
        <f>[8]Mides!N833</f>
        <v>0</v>
      </c>
      <c r="L842" s="70">
        <f>[8]Mides!K833</f>
        <v>0</v>
      </c>
      <c r="M842" s="70">
        <f>[8]Mides!L833</f>
        <v>0</v>
      </c>
      <c r="N842" s="70" t="str">
        <f>[8]Mides!M833</f>
        <v>x</v>
      </c>
      <c r="O842" s="70">
        <f t="shared" si="12"/>
        <v>0</v>
      </c>
      <c r="P842" s="70" t="str">
        <f>[8]Mides!R833</f>
        <v>Guatemala</v>
      </c>
      <c r="Q842" s="70" t="str">
        <f>[8]Mides!S833</f>
        <v>Guatemala</v>
      </c>
      <c r="R842" s="10"/>
      <c r="S842" s="10"/>
      <c r="T842" s="10"/>
      <c r="U842" s="10"/>
      <c r="V842" s="10"/>
      <c r="W842" s="10"/>
      <c r="X842" s="10"/>
      <c r="Y842" s="10"/>
    </row>
    <row r="843" spans="2:25" x14ac:dyDescent="0.3">
      <c r="B843" s="66" t="str">
        <f>[8]Mides!E834</f>
        <v>Brandon</v>
      </c>
      <c r="C843" s="67" t="str">
        <f>[8]Mides!D834</f>
        <v>Orellana</v>
      </c>
      <c r="D843" s="68" t="str">
        <f>IF([8]Mides!F834=1,"X"," ")</f>
        <v xml:space="preserve"> </v>
      </c>
      <c r="E843" s="68" t="str">
        <f>IF([8]Mides!F834=2,"X"," ")</f>
        <v>X</v>
      </c>
      <c r="F843" s="69" t="str">
        <f>[8]Mides!B834</f>
        <v>menor de edad</v>
      </c>
      <c r="G843" s="68" t="str">
        <f>IF(AND([8]Mides!H834&gt;=1,[8]Mides!H834&lt;=14),"X"," ")</f>
        <v>X</v>
      </c>
      <c r="H843" s="68" t="str">
        <f>IF(AND([8]Mides!H834&gt;=14,[8]Mides!H834&lt;=30),"X"," ")</f>
        <v xml:space="preserve"> </v>
      </c>
      <c r="I843" s="68" t="str">
        <f>IF(AND([8]Mides!H834&gt;=31,[8]Mides!H834&lt;=60),"X","  ")</f>
        <v xml:space="preserve">  </v>
      </c>
      <c r="J843" s="68" t="str">
        <f>IF([8]Mides!H834&gt;60,"X", "  ")</f>
        <v xml:space="preserve">  </v>
      </c>
      <c r="K843" s="70">
        <f>[8]Mides!N834</f>
        <v>0</v>
      </c>
      <c r="L843" s="70">
        <f>[8]Mides!K834</f>
        <v>0</v>
      </c>
      <c r="M843" s="70">
        <f>[8]Mides!L834</f>
        <v>0</v>
      </c>
      <c r="N843" s="70" t="str">
        <f>[8]Mides!M834</f>
        <v>x</v>
      </c>
      <c r="O843" s="70">
        <f t="shared" si="12"/>
        <v>0</v>
      </c>
      <c r="P843" s="70" t="str">
        <f>[8]Mides!R834</f>
        <v>Guatemala</v>
      </c>
      <c r="Q843" s="70" t="str">
        <f>[8]Mides!S834</f>
        <v>Guatemala</v>
      </c>
      <c r="R843" s="10"/>
      <c r="S843" s="10"/>
      <c r="T843" s="10"/>
      <c r="U843" s="10"/>
      <c r="V843" s="10"/>
      <c r="W843" s="10"/>
      <c r="X843" s="10"/>
      <c r="Y843" s="10"/>
    </row>
    <row r="844" spans="2:25" x14ac:dyDescent="0.3">
      <c r="B844" s="66" t="str">
        <f>[8]Mides!E835</f>
        <v>Sofia</v>
      </c>
      <c r="C844" s="67" t="str">
        <f>[8]Mides!D835</f>
        <v xml:space="preserve">Mendez </v>
      </c>
      <c r="D844" s="68" t="str">
        <f>IF([8]Mides!F835=1,"X"," ")</f>
        <v>X</v>
      </c>
      <c r="E844" s="68" t="str">
        <f>IF([8]Mides!F835=2,"X"," ")</f>
        <v xml:space="preserve"> </v>
      </c>
      <c r="F844" s="69" t="str">
        <f>[8]Mides!B835</f>
        <v>menro de edad</v>
      </c>
      <c r="G844" s="68" t="str">
        <f>IF(AND([8]Mides!H835&gt;=1,[8]Mides!H835&lt;=14),"X"," ")</f>
        <v>X</v>
      </c>
      <c r="H844" s="68" t="str">
        <f>IF(AND([8]Mides!H835&gt;=14,[8]Mides!H835&lt;=30),"X"," ")</f>
        <v xml:space="preserve"> </v>
      </c>
      <c r="I844" s="68" t="str">
        <f>IF(AND([8]Mides!H835&gt;=31,[8]Mides!H835&lt;=60),"X","  ")</f>
        <v xml:space="preserve">  </v>
      </c>
      <c r="J844" s="68" t="str">
        <f>IF([8]Mides!H835&gt;60,"X", "  ")</f>
        <v xml:space="preserve">  </v>
      </c>
      <c r="K844" s="70">
        <f>[8]Mides!N835</f>
        <v>0</v>
      </c>
      <c r="L844" s="70">
        <f>[8]Mides!K835</f>
        <v>0</v>
      </c>
      <c r="M844" s="70">
        <f>[8]Mides!L835</f>
        <v>0</v>
      </c>
      <c r="N844" s="70" t="str">
        <f>[8]Mides!M835</f>
        <v>x</v>
      </c>
      <c r="O844" s="70">
        <f t="shared" si="12"/>
        <v>0</v>
      </c>
      <c r="P844" s="70" t="str">
        <f>[8]Mides!R835</f>
        <v>Guatemala</v>
      </c>
      <c r="Q844" s="70" t="str">
        <f>[8]Mides!S835</f>
        <v>Guatemala</v>
      </c>
      <c r="R844" s="10"/>
      <c r="S844" s="10"/>
      <c r="T844" s="10"/>
      <c r="U844" s="10"/>
      <c r="V844" s="10"/>
      <c r="W844" s="10"/>
      <c r="X844" s="10"/>
      <c r="Y844" s="10"/>
    </row>
    <row r="845" spans="2:25" x14ac:dyDescent="0.3">
      <c r="B845" s="66" t="str">
        <f>[8]Mides!E836</f>
        <v>Renata</v>
      </c>
      <c r="C845" s="67" t="str">
        <f>[8]Mides!D836</f>
        <v>Leal</v>
      </c>
      <c r="D845" s="68" t="str">
        <f>IF([8]Mides!F836=1,"X"," ")</f>
        <v>X</v>
      </c>
      <c r="E845" s="68" t="str">
        <f>IF([8]Mides!F836=2,"X"," ")</f>
        <v xml:space="preserve"> </v>
      </c>
      <c r="F845" s="69" t="str">
        <f>[8]Mides!B836</f>
        <v>menor de edad</v>
      </c>
      <c r="G845" s="68" t="str">
        <f>IF(AND([8]Mides!H836&gt;=1,[8]Mides!H836&lt;=14),"X"," ")</f>
        <v>X</v>
      </c>
      <c r="H845" s="68" t="str">
        <f>IF(AND([8]Mides!H836&gt;=14,[8]Mides!H836&lt;=30),"X"," ")</f>
        <v xml:space="preserve"> </v>
      </c>
      <c r="I845" s="68" t="str">
        <f>IF(AND([8]Mides!H836&gt;=31,[8]Mides!H836&lt;=60),"X","  ")</f>
        <v xml:space="preserve">  </v>
      </c>
      <c r="J845" s="68" t="str">
        <f>IF([8]Mides!H836&gt;60,"X", "  ")</f>
        <v xml:space="preserve">  </v>
      </c>
      <c r="K845" s="70">
        <f>[8]Mides!N836</f>
        <v>0</v>
      </c>
      <c r="L845" s="70">
        <f>[8]Mides!K836</f>
        <v>0</v>
      </c>
      <c r="M845" s="70">
        <f>[8]Mides!L836</f>
        <v>0</v>
      </c>
      <c r="N845" s="70" t="str">
        <f>[8]Mides!M836</f>
        <v>x</v>
      </c>
      <c r="O845" s="70">
        <f t="shared" si="12"/>
        <v>0</v>
      </c>
      <c r="P845" s="70" t="str">
        <f>[8]Mides!R836</f>
        <v>Guatemala</v>
      </c>
      <c r="Q845" s="70" t="str">
        <f>[8]Mides!S836</f>
        <v>Guatemala</v>
      </c>
      <c r="R845" s="10"/>
      <c r="S845" s="10"/>
      <c r="T845" s="10"/>
      <c r="U845" s="10"/>
      <c r="V845" s="10"/>
      <c r="W845" s="10"/>
      <c r="X845" s="10"/>
      <c r="Y845" s="10"/>
    </row>
    <row r="846" spans="2:25" x14ac:dyDescent="0.3">
      <c r="B846" s="66" t="str">
        <f>[8]Mides!E837</f>
        <v>Mariana</v>
      </c>
      <c r="C846" s="67" t="str">
        <f>[8]Mides!D837</f>
        <v>Mazariegos</v>
      </c>
      <c r="D846" s="68" t="str">
        <f>IF([8]Mides!F837=1,"X"," ")</f>
        <v>X</v>
      </c>
      <c r="E846" s="68" t="str">
        <f>IF([8]Mides!F837=2,"X"," ")</f>
        <v xml:space="preserve"> </v>
      </c>
      <c r="F846" s="69" t="str">
        <f>[8]Mides!B837</f>
        <v>menor de edad</v>
      </c>
      <c r="G846" s="68" t="str">
        <f>IF(AND([8]Mides!H837&gt;=1,[8]Mides!H837&lt;=14),"X"," ")</f>
        <v>X</v>
      </c>
      <c r="H846" s="68" t="str">
        <f>IF(AND([8]Mides!H837&gt;=14,[8]Mides!H837&lt;=30),"X"," ")</f>
        <v xml:space="preserve"> </v>
      </c>
      <c r="I846" s="68" t="str">
        <f>IF(AND([8]Mides!H837&gt;=31,[8]Mides!H837&lt;=60),"X","  ")</f>
        <v xml:space="preserve">  </v>
      </c>
      <c r="J846" s="68" t="str">
        <f>IF([8]Mides!H837&gt;60,"X", "  ")</f>
        <v xml:space="preserve">  </v>
      </c>
      <c r="K846" s="70">
        <f>[8]Mides!N837</f>
        <v>0</v>
      </c>
      <c r="L846" s="70">
        <f>[8]Mides!K837</f>
        <v>0</v>
      </c>
      <c r="M846" s="70">
        <f>[8]Mides!L837</f>
        <v>0</v>
      </c>
      <c r="N846" s="70" t="str">
        <f>[8]Mides!M837</f>
        <v>x</v>
      </c>
      <c r="O846" s="70">
        <f t="shared" si="12"/>
        <v>0</v>
      </c>
      <c r="P846" s="70" t="str">
        <f>[8]Mides!R837</f>
        <v>Guatemala</v>
      </c>
      <c r="Q846" s="70" t="str">
        <f>[8]Mides!S837</f>
        <v>Guatemala</v>
      </c>
      <c r="R846" s="10"/>
      <c r="S846" s="10"/>
      <c r="T846" s="10"/>
      <c r="U846" s="10"/>
      <c r="V846" s="10"/>
      <c r="W846" s="10"/>
      <c r="X846" s="10"/>
      <c r="Y846" s="10"/>
    </row>
    <row r="847" spans="2:25" x14ac:dyDescent="0.3">
      <c r="B847" s="66" t="str">
        <f>[8]Mides!E838</f>
        <v>Ana</v>
      </c>
      <c r="C847" s="67" t="str">
        <f>[8]Mides!D838</f>
        <v>Mazariegos</v>
      </c>
      <c r="D847" s="68" t="str">
        <f>IF([8]Mides!F838=1,"X"," ")</f>
        <v>X</v>
      </c>
      <c r="E847" s="68" t="str">
        <f>IF([8]Mides!F838=2,"X"," ")</f>
        <v xml:space="preserve"> </v>
      </c>
      <c r="F847" s="69" t="str">
        <f>[8]Mides!B838</f>
        <v>menor de edad</v>
      </c>
      <c r="G847" s="68" t="str">
        <f>IF(AND([8]Mides!H838&gt;=1,[8]Mides!H838&lt;=14),"X"," ")</f>
        <v>X</v>
      </c>
      <c r="H847" s="68" t="str">
        <f>IF(AND([8]Mides!H838&gt;=14,[8]Mides!H838&lt;=30),"X"," ")</f>
        <v xml:space="preserve"> </v>
      </c>
      <c r="I847" s="68" t="str">
        <f>IF(AND([8]Mides!H838&gt;=31,[8]Mides!H838&lt;=60),"X","  ")</f>
        <v xml:space="preserve">  </v>
      </c>
      <c r="J847" s="68" t="str">
        <f>IF([8]Mides!H838&gt;60,"X", "  ")</f>
        <v xml:space="preserve">  </v>
      </c>
      <c r="K847" s="70">
        <f>[8]Mides!N838</f>
        <v>0</v>
      </c>
      <c r="L847" s="70">
        <f>[8]Mides!K838</f>
        <v>0</v>
      </c>
      <c r="M847" s="70">
        <f>[8]Mides!L838</f>
        <v>0</v>
      </c>
      <c r="N847" s="70" t="str">
        <f>[8]Mides!M838</f>
        <v>x</v>
      </c>
      <c r="O847" s="70">
        <f t="shared" ref="O847:O910" si="13">SUM(K847:N847)</f>
        <v>0</v>
      </c>
      <c r="P847" s="70" t="str">
        <f>[8]Mides!R838</f>
        <v>Guatemala</v>
      </c>
      <c r="Q847" s="70" t="str">
        <f>[8]Mides!S838</f>
        <v>Guatemala</v>
      </c>
      <c r="R847" s="10"/>
      <c r="S847" s="10"/>
      <c r="T847" s="10"/>
      <c r="U847" s="10"/>
      <c r="V847" s="10"/>
      <c r="W847" s="10"/>
      <c r="X847" s="10"/>
      <c r="Y847" s="10"/>
    </row>
    <row r="848" spans="2:25" x14ac:dyDescent="0.3">
      <c r="B848" s="66" t="str">
        <f>[8]Mides!E839</f>
        <v>Maria</v>
      </c>
      <c r="C848" s="67" t="str">
        <f>[8]Mides!D839</f>
        <v>Mazariegos</v>
      </c>
      <c r="D848" s="68" t="str">
        <f>IF([8]Mides!F839=1,"X"," ")</f>
        <v>X</v>
      </c>
      <c r="E848" s="68" t="str">
        <f>IF([8]Mides!F839=2,"X"," ")</f>
        <v xml:space="preserve"> </v>
      </c>
      <c r="F848" s="69" t="str">
        <f>[8]Mides!B839</f>
        <v>menor de edad</v>
      </c>
      <c r="G848" s="68" t="str">
        <f>IF(AND([8]Mides!H839&gt;=1,[8]Mides!H839&lt;=14),"X"," ")</f>
        <v>X</v>
      </c>
      <c r="H848" s="68" t="str">
        <f>IF(AND([8]Mides!H839&gt;=14,[8]Mides!H839&lt;=30),"X"," ")</f>
        <v xml:space="preserve"> </v>
      </c>
      <c r="I848" s="68" t="str">
        <f>IF(AND([8]Mides!H839&gt;=31,[8]Mides!H839&lt;=60),"X","  ")</f>
        <v xml:space="preserve">  </v>
      </c>
      <c r="J848" s="68" t="str">
        <f>IF([8]Mides!H839&gt;60,"X", "  ")</f>
        <v xml:space="preserve">  </v>
      </c>
      <c r="K848" s="70">
        <f>[8]Mides!N839</f>
        <v>0</v>
      </c>
      <c r="L848" s="70">
        <f>[8]Mides!K839</f>
        <v>0</v>
      </c>
      <c r="M848" s="70">
        <f>[8]Mides!L839</f>
        <v>0</v>
      </c>
      <c r="N848" s="70" t="str">
        <f>[8]Mides!M839</f>
        <v>x</v>
      </c>
      <c r="O848" s="70">
        <f t="shared" si="13"/>
        <v>0</v>
      </c>
      <c r="P848" s="70" t="str">
        <f>[8]Mides!R839</f>
        <v>Guatemala</v>
      </c>
      <c r="Q848" s="70" t="str">
        <f>[8]Mides!S839</f>
        <v>Guatemala</v>
      </c>
      <c r="R848" s="10"/>
      <c r="S848" s="10"/>
      <c r="T848" s="10"/>
      <c r="U848" s="10"/>
      <c r="V848" s="10"/>
      <c r="W848" s="10"/>
      <c r="X848" s="10"/>
      <c r="Y848" s="10"/>
    </row>
    <row r="849" spans="2:25" x14ac:dyDescent="0.3">
      <c r="B849" s="66" t="str">
        <f>[8]Mides!E840</f>
        <v>Santiago</v>
      </c>
      <c r="C849" s="67" t="str">
        <f>[8]Mides!D840</f>
        <v>Cordova</v>
      </c>
      <c r="D849" s="68" t="str">
        <f>IF([8]Mides!F840=1,"X"," ")</f>
        <v xml:space="preserve"> </v>
      </c>
      <c r="E849" s="68" t="str">
        <f>IF([8]Mides!F840=2,"X"," ")</f>
        <v>X</v>
      </c>
      <c r="F849" s="69" t="str">
        <f>[8]Mides!B840</f>
        <v>menor de edad</v>
      </c>
      <c r="G849" s="68" t="str">
        <f>IF(AND([8]Mides!H840&gt;=1,[8]Mides!H840&lt;=14),"X"," ")</f>
        <v>X</v>
      </c>
      <c r="H849" s="68" t="str">
        <f>IF(AND([8]Mides!H840&gt;=14,[8]Mides!H840&lt;=30),"X"," ")</f>
        <v xml:space="preserve"> </v>
      </c>
      <c r="I849" s="68" t="str">
        <f>IF(AND([8]Mides!H840&gt;=31,[8]Mides!H840&lt;=60),"X","  ")</f>
        <v xml:space="preserve">  </v>
      </c>
      <c r="J849" s="68" t="str">
        <f>IF([8]Mides!H840&gt;60,"X", "  ")</f>
        <v xml:space="preserve">  </v>
      </c>
      <c r="K849" s="70">
        <f>[8]Mides!N840</f>
        <v>0</v>
      </c>
      <c r="L849" s="70">
        <f>[8]Mides!K840</f>
        <v>0</v>
      </c>
      <c r="M849" s="70">
        <f>[8]Mides!L840</f>
        <v>0</v>
      </c>
      <c r="N849" s="70" t="str">
        <f>[8]Mides!M840</f>
        <v>x</v>
      </c>
      <c r="O849" s="70">
        <f t="shared" si="13"/>
        <v>0</v>
      </c>
      <c r="P849" s="70" t="str">
        <f>[8]Mides!R840</f>
        <v>Guatemala</v>
      </c>
      <c r="Q849" s="70" t="str">
        <f>[8]Mides!S840</f>
        <v>Guatemala</v>
      </c>
      <c r="R849" s="10"/>
      <c r="S849" s="10"/>
      <c r="T849" s="10"/>
      <c r="U849" s="10"/>
      <c r="V849" s="10"/>
      <c r="W849" s="10"/>
      <c r="X849" s="10"/>
      <c r="Y849" s="10"/>
    </row>
    <row r="850" spans="2:25" x14ac:dyDescent="0.3">
      <c r="B850" s="66" t="str">
        <f>[8]Mides!E841</f>
        <v>Fatima</v>
      </c>
      <c r="C850" s="67" t="str">
        <f>[8]Mides!D841</f>
        <v>Orellana</v>
      </c>
      <c r="D850" s="68" t="str">
        <f>IF([8]Mides!F841=1,"X"," ")</f>
        <v>X</v>
      </c>
      <c r="E850" s="68" t="str">
        <f>IF([8]Mides!F841=2,"X"," ")</f>
        <v xml:space="preserve"> </v>
      </c>
      <c r="F850" s="69" t="str">
        <f>[8]Mides!B841</f>
        <v>menor de edad</v>
      </c>
      <c r="G850" s="68" t="str">
        <f>IF(AND([8]Mides!H841&gt;=1,[8]Mides!H841&lt;=14),"X"," ")</f>
        <v>X</v>
      </c>
      <c r="H850" s="68" t="str">
        <f>IF(AND([8]Mides!H841&gt;=14,[8]Mides!H841&lt;=30),"X"," ")</f>
        <v xml:space="preserve"> </v>
      </c>
      <c r="I850" s="68" t="str">
        <f>IF(AND([8]Mides!H841&gt;=31,[8]Mides!H841&lt;=60),"X","  ")</f>
        <v xml:space="preserve">  </v>
      </c>
      <c r="J850" s="68" t="str">
        <f>IF([8]Mides!H841&gt;60,"X", "  ")</f>
        <v xml:space="preserve">  </v>
      </c>
      <c r="K850" s="70">
        <f>[8]Mides!N841</f>
        <v>0</v>
      </c>
      <c r="L850" s="70">
        <f>[8]Mides!K841</f>
        <v>0</v>
      </c>
      <c r="M850" s="70">
        <f>[8]Mides!L841</f>
        <v>0</v>
      </c>
      <c r="N850" s="70" t="str">
        <f>[8]Mides!M841</f>
        <v>x</v>
      </c>
      <c r="O850" s="70">
        <f t="shared" si="13"/>
        <v>0</v>
      </c>
      <c r="P850" s="70" t="str">
        <f>[8]Mides!R841</f>
        <v>Guatemala</v>
      </c>
      <c r="Q850" s="70" t="str">
        <f>[8]Mides!S841</f>
        <v>Guatemala</v>
      </c>
      <c r="R850" s="10"/>
      <c r="S850" s="10"/>
      <c r="T850" s="10"/>
      <c r="U850" s="10"/>
      <c r="V850" s="10"/>
      <c r="W850" s="10"/>
      <c r="X850" s="10"/>
      <c r="Y850" s="10"/>
    </row>
    <row r="851" spans="2:25" x14ac:dyDescent="0.3">
      <c r="B851" s="66" t="str">
        <f>[8]Mides!E842</f>
        <v>Mishell</v>
      </c>
      <c r="C851" s="67" t="str">
        <f>[8]Mides!D842</f>
        <v>Saquic</v>
      </c>
      <c r="D851" s="68" t="str">
        <f>IF([8]Mides!F842=1,"X"," ")</f>
        <v>X</v>
      </c>
      <c r="E851" s="68" t="str">
        <f>IF([8]Mides!F842=2,"X"," ")</f>
        <v xml:space="preserve"> </v>
      </c>
      <c r="F851" s="69" t="str">
        <f>[8]Mides!B842</f>
        <v>menor de edad</v>
      </c>
      <c r="G851" s="68" t="str">
        <f>IF(AND([8]Mides!H842&gt;=1,[8]Mides!H842&lt;=14),"X"," ")</f>
        <v>X</v>
      </c>
      <c r="H851" s="68" t="str">
        <f>IF(AND([8]Mides!H842&gt;=14,[8]Mides!H842&lt;=30),"X"," ")</f>
        <v xml:space="preserve"> </v>
      </c>
      <c r="I851" s="68" t="str">
        <f>IF(AND([8]Mides!H842&gt;=31,[8]Mides!H842&lt;=60),"X","  ")</f>
        <v xml:space="preserve">  </v>
      </c>
      <c r="J851" s="68" t="str">
        <f>IF([8]Mides!H842&gt;60,"X", "  ")</f>
        <v xml:space="preserve">  </v>
      </c>
      <c r="K851" s="70">
        <f>[8]Mides!N842</f>
        <v>0</v>
      </c>
      <c r="L851" s="70">
        <f>[8]Mides!K842</f>
        <v>0</v>
      </c>
      <c r="M851" s="70">
        <f>[8]Mides!L842</f>
        <v>0</v>
      </c>
      <c r="N851" s="70" t="str">
        <f>[8]Mides!M842</f>
        <v>x</v>
      </c>
      <c r="O851" s="70">
        <f t="shared" si="13"/>
        <v>0</v>
      </c>
      <c r="P851" s="70" t="str">
        <f>[8]Mides!R842</f>
        <v>Guatemala</v>
      </c>
      <c r="Q851" s="70" t="str">
        <f>[8]Mides!S842</f>
        <v>Guatemala</v>
      </c>
      <c r="R851" s="10"/>
      <c r="S851" s="10"/>
      <c r="T851" s="10"/>
      <c r="U851" s="10"/>
      <c r="V851" s="10"/>
      <c r="W851" s="10"/>
      <c r="X851" s="10"/>
      <c r="Y851" s="10"/>
    </row>
    <row r="852" spans="2:25" x14ac:dyDescent="0.3">
      <c r="B852" s="66" t="str">
        <f>[8]Mides!E843</f>
        <v>Allison</v>
      </c>
      <c r="C852" s="67" t="str">
        <f>[8]Mides!D843</f>
        <v>Saquic</v>
      </c>
      <c r="D852" s="68" t="str">
        <f>IF([8]Mides!F843=1,"X"," ")</f>
        <v>X</v>
      </c>
      <c r="E852" s="68" t="str">
        <f>IF([8]Mides!F843=2,"X"," ")</f>
        <v xml:space="preserve"> </v>
      </c>
      <c r="F852" s="69" t="str">
        <f>[8]Mides!B843</f>
        <v>menor de edad</v>
      </c>
      <c r="G852" s="68" t="str">
        <f>IF(AND([8]Mides!H843&gt;=1,[8]Mides!H843&lt;=14),"X"," ")</f>
        <v>X</v>
      </c>
      <c r="H852" s="68" t="str">
        <f>IF(AND([8]Mides!H843&gt;=14,[8]Mides!H843&lt;=30),"X"," ")</f>
        <v xml:space="preserve"> </v>
      </c>
      <c r="I852" s="68" t="str">
        <f>IF(AND([8]Mides!H843&gt;=31,[8]Mides!H843&lt;=60),"X","  ")</f>
        <v xml:space="preserve">  </v>
      </c>
      <c r="J852" s="68" t="str">
        <f>IF([8]Mides!H843&gt;60,"X", "  ")</f>
        <v xml:space="preserve">  </v>
      </c>
      <c r="K852" s="70">
        <f>[8]Mides!N843</f>
        <v>0</v>
      </c>
      <c r="L852" s="70">
        <f>[8]Mides!K843</f>
        <v>0</v>
      </c>
      <c r="M852" s="70">
        <f>[8]Mides!L843</f>
        <v>0</v>
      </c>
      <c r="N852" s="70" t="str">
        <f>[8]Mides!M843</f>
        <v>x</v>
      </c>
      <c r="O852" s="70">
        <f t="shared" si="13"/>
        <v>0</v>
      </c>
      <c r="P852" s="70" t="str">
        <f>[8]Mides!R843</f>
        <v>Guatemala</v>
      </c>
      <c r="Q852" s="70" t="str">
        <f>[8]Mides!S843</f>
        <v>Guatemala</v>
      </c>
      <c r="R852" s="10"/>
      <c r="S852" s="10"/>
      <c r="T852" s="10"/>
      <c r="U852" s="10"/>
      <c r="V852" s="10"/>
      <c r="W852" s="10"/>
      <c r="X852" s="10"/>
      <c r="Y852" s="10"/>
    </row>
    <row r="853" spans="2:25" x14ac:dyDescent="0.3">
      <c r="B853" s="66" t="str">
        <f>[8]Mides!E844</f>
        <v>Reina</v>
      </c>
      <c r="C853" s="67" t="str">
        <f>[8]Mides!D844</f>
        <v>Hernandez</v>
      </c>
      <c r="D853" s="68" t="str">
        <f>IF([8]Mides!F844=1,"X"," ")</f>
        <v>X</v>
      </c>
      <c r="E853" s="68" t="str">
        <f>IF([8]Mides!F844=2,"X"," ")</f>
        <v xml:space="preserve"> </v>
      </c>
      <c r="F853" s="69" t="str">
        <f>[8]Mides!B844</f>
        <v>menor de edad</v>
      </c>
      <c r="G853" s="68" t="str">
        <f>IF(AND([8]Mides!H844&gt;=1,[8]Mides!H844&lt;=14),"X"," ")</f>
        <v xml:space="preserve"> </v>
      </c>
      <c r="H853" s="68" t="str">
        <f>IF(AND([8]Mides!H844&gt;=14,[8]Mides!H844&lt;=30),"X"," ")</f>
        <v xml:space="preserve"> </v>
      </c>
      <c r="I853" s="68" t="str">
        <f>IF(AND([8]Mides!H844&gt;=31,[8]Mides!H844&lt;=60),"X","  ")</f>
        <v>X</v>
      </c>
      <c r="J853" s="68" t="str">
        <f>IF([8]Mides!H844&gt;60,"X", "  ")</f>
        <v xml:space="preserve">  </v>
      </c>
      <c r="K853" s="70">
        <f>[8]Mides!N844</f>
        <v>0</v>
      </c>
      <c r="L853" s="70">
        <f>[8]Mides!K844</f>
        <v>0</v>
      </c>
      <c r="M853" s="70">
        <f>[8]Mides!L844</f>
        <v>0</v>
      </c>
      <c r="N853" s="70" t="str">
        <f>[8]Mides!M844</f>
        <v>x</v>
      </c>
      <c r="O853" s="70">
        <f t="shared" si="13"/>
        <v>0</v>
      </c>
      <c r="P853" s="70" t="str">
        <f>[8]Mides!R844</f>
        <v>Guatemala</v>
      </c>
      <c r="Q853" s="70" t="str">
        <f>[8]Mides!S844</f>
        <v>Guatemala</v>
      </c>
      <c r="R853" s="10"/>
      <c r="S853" s="10"/>
      <c r="T853" s="10"/>
      <c r="U853" s="10"/>
      <c r="V853" s="10"/>
      <c r="W853" s="10"/>
      <c r="X853" s="10"/>
      <c r="Y853" s="10"/>
    </row>
    <row r="854" spans="2:25" x14ac:dyDescent="0.3">
      <c r="B854" s="66" t="str">
        <f>[8]Mides!E845</f>
        <v>Fernando</v>
      </c>
      <c r="C854" s="67" t="str">
        <f>[8]Mides!D845</f>
        <v>Cxutul</v>
      </c>
      <c r="D854" s="68" t="str">
        <f>IF([8]Mides!F845=1,"X"," ")</f>
        <v xml:space="preserve"> </v>
      </c>
      <c r="E854" s="68" t="str">
        <f>IF([8]Mides!F845=2,"X"," ")</f>
        <v>X</v>
      </c>
      <c r="F854" s="69" t="str">
        <f>[8]Mides!B845</f>
        <v>menor de edad</v>
      </c>
      <c r="G854" s="68" t="str">
        <f>IF(AND([8]Mides!H845&gt;=1,[8]Mides!H845&lt;=14),"X"," ")</f>
        <v>X</v>
      </c>
      <c r="H854" s="68" t="str">
        <f>IF(AND([8]Mides!H845&gt;=14,[8]Mides!H845&lt;=30),"X"," ")</f>
        <v xml:space="preserve"> </v>
      </c>
      <c r="I854" s="68" t="str">
        <f>IF(AND([8]Mides!H845&gt;=31,[8]Mides!H845&lt;=60),"X","  ")</f>
        <v xml:space="preserve">  </v>
      </c>
      <c r="J854" s="68" t="str">
        <f>IF([8]Mides!H845&gt;60,"X", "  ")</f>
        <v xml:space="preserve">  </v>
      </c>
      <c r="K854" s="70">
        <f>[8]Mides!N845</f>
        <v>0</v>
      </c>
      <c r="L854" s="70">
        <f>[8]Mides!K845</f>
        <v>0</v>
      </c>
      <c r="M854" s="70">
        <f>[8]Mides!L845</f>
        <v>0</v>
      </c>
      <c r="N854" s="70" t="str">
        <f>[8]Mides!M845</f>
        <v>x</v>
      </c>
      <c r="O854" s="70">
        <f t="shared" si="13"/>
        <v>0</v>
      </c>
      <c r="P854" s="70" t="str">
        <f>[8]Mides!R845</f>
        <v>Guatemala</v>
      </c>
      <c r="Q854" s="70" t="str">
        <f>[8]Mides!S845</f>
        <v>Guatemala</v>
      </c>
      <c r="R854" s="10"/>
      <c r="S854" s="10"/>
      <c r="T854" s="10"/>
      <c r="U854" s="10"/>
      <c r="V854" s="10"/>
      <c r="W854" s="10"/>
      <c r="X854" s="10"/>
      <c r="Y854" s="10"/>
    </row>
    <row r="855" spans="2:25" x14ac:dyDescent="0.3">
      <c r="B855" s="66" t="str">
        <f>[8]Mides!E846</f>
        <v>Rodolfo</v>
      </c>
      <c r="C855" s="67" t="str">
        <f>[8]Mides!D846</f>
        <v>Gonzalez</v>
      </c>
      <c r="D855" s="68" t="str">
        <f>IF([8]Mides!F846=1,"X"," ")</f>
        <v xml:space="preserve"> </v>
      </c>
      <c r="E855" s="68" t="str">
        <f>IF([8]Mides!F846=2,"X"," ")</f>
        <v>X</v>
      </c>
      <c r="F855" s="69">
        <f>[8]Mides!B846</f>
        <v>2264699480101</v>
      </c>
      <c r="G855" s="68" t="str">
        <f>IF(AND([8]Mides!H846&gt;=1,[8]Mides!H846&lt;=14),"X"," ")</f>
        <v xml:space="preserve"> </v>
      </c>
      <c r="H855" s="68" t="str">
        <f>IF(AND([8]Mides!H846&gt;=14,[8]Mides!H846&lt;=30),"X"," ")</f>
        <v xml:space="preserve"> </v>
      </c>
      <c r="I855" s="68" t="str">
        <f>IF(AND([8]Mides!H846&gt;=31,[8]Mides!H846&lt;=60),"X","  ")</f>
        <v>X</v>
      </c>
      <c r="J855" s="68" t="str">
        <f>IF([8]Mides!H846&gt;60,"X", "  ")</f>
        <v xml:space="preserve">  </v>
      </c>
      <c r="K855" s="70">
        <f>[8]Mides!N846</f>
        <v>0</v>
      </c>
      <c r="L855" s="70">
        <f>[8]Mides!K846</f>
        <v>0</v>
      </c>
      <c r="M855" s="70">
        <f>[8]Mides!L846</f>
        <v>0</v>
      </c>
      <c r="N855" s="70" t="str">
        <f>[8]Mides!M846</f>
        <v>x</v>
      </c>
      <c r="O855" s="70">
        <f t="shared" si="13"/>
        <v>0</v>
      </c>
      <c r="P855" s="70" t="str">
        <f>[8]Mides!R846</f>
        <v>Guatemala</v>
      </c>
      <c r="Q855" s="70" t="str">
        <f>[8]Mides!S846</f>
        <v>Guatemala</v>
      </c>
      <c r="R855" s="10"/>
      <c r="S855" s="10"/>
      <c r="T855" s="10"/>
      <c r="U855" s="10"/>
      <c r="V855" s="10"/>
      <c r="W855" s="10"/>
      <c r="X855" s="10"/>
      <c r="Y855" s="10"/>
    </row>
    <row r="856" spans="2:25" x14ac:dyDescent="0.3">
      <c r="B856" s="66" t="str">
        <f>[8]Mides!E847</f>
        <v>Maria</v>
      </c>
      <c r="C856" s="67" t="str">
        <f>[8]Mides!D847</f>
        <v xml:space="preserve">Davila </v>
      </c>
      <c r="D856" s="68" t="str">
        <f>IF([8]Mides!F847=1,"X"," ")</f>
        <v>X</v>
      </c>
      <c r="E856" s="68" t="str">
        <f>IF([8]Mides!F847=2,"X"," ")</f>
        <v xml:space="preserve"> </v>
      </c>
      <c r="F856" s="69" t="str">
        <f>[8]Mides!B847</f>
        <v>menor de edad</v>
      </c>
      <c r="G856" s="68" t="str">
        <f>IF(AND([8]Mides!H847&gt;=1,[8]Mides!H847&lt;=14),"X"," ")</f>
        <v>X</v>
      </c>
      <c r="H856" s="68" t="str">
        <f>IF(AND([8]Mides!H847&gt;=14,[8]Mides!H847&lt;=30),"X"," ")</f>
        <v>X</v>
      </c>
      <c r="I856" s="68" t="str">
        <f>IF(AND([8]Mides!H847&gt;=31,[8]Mides!H847&lt;=60),"X","  ")</f>
        <v xml:space="preserve">  </v>
      </c>
      <c r="J856" s="68" t="str">
        <f>IF([8]Mides!H847&gt;60,"X", "  ")</f>
        <v xml:space="preserve">  </v>
      </c>
      <c r="K856" s="70">
        <f>[8]Mides!N847</f>
        <v>0</v>
      </c>
      <c r="L856" s="70">
        <f>[8]Mides!K847</f>
        <v>0</v>
      </c>
      <c r="M856" s="70">
        <f>[8]Mides!L847</f>
        <v>0</v>
      </c>
      <c r="N856" s="70" t="str">
        <f>[8]Mides!M847</f>
        <v>x</v>
      </c>
      <c r="O856" s="70">
        <f t="shared" si="13"/>
        <v>0</v>
      </c>
      <c r="P856" s="70" t="str">
        <f>[8]Mides!R847</f>
        <v>Guatemala</v>
      </c>
      <c r="Q856" s="70" t="str">
        <f>[8]Mides!S847</f>
        <v>Guatemala</v>
      </c>
      <c r="R856" s="10"/>
      <c r="S856" s="10"/>
      <c r="T856" s="10"/>
      <c r="U856" s="10"/>
      <c r="V856" s="10"/>
      <c r="W856" s="10"/>
      <c r="X856" s="10"/>
      <c r="Y856" s="10"/>
    </row>
    <row r="857" spans="2:25" x14ac:dyDescent="0.3">
      <c r="B857" s="66" t="str">
        <f>[8]Mides!E848</f>
        <v>Julio</v>
      </c>
      <c r="C857" s="67" t="str">
        <f>[8]Mides!D848</f>
        <v>Castillo</v>
      </c>
      <c r="D857" s="68" t="str">
        <f>IF([8]Mides!F848=1,"X"," ")</f>
        <v xml:space="preserve"> </v>
      </c>
      <c r="E857" s="68" t="str">
        <f>IF([8]Mides!F848=2,"X"," ")</f>
        <v>X</v>
      </c>
      <c r="F857" s="69" t="str">
        <f>[8]Mides!B848</f>
        <v>menor de edad</v>
      </c>
      <c r="G857" s="68" t="str">
        <f>IF(AND([8]Mides!H848&gt;=1,[8]Mides!H848&lt;=14),"X"," ")</f>
        <v xml:space="preserve"> </v>
      </c>
      <c r="H857" s="68" t="str">
        <f>IF(AND([8]Mides!H848&gt;=14,[8]Mides!H848&lt;=30),"X"," ")</f>
        <v>X</v>
      </c>
      <c r="I857" s="68" t="str">
        <f>IF(AND([8]Mides!H848&gt;=31,[8]Mides!H848&lt;=60),"X","  ")</f>
        <v xml:space="preserve">  </v>
      </c>
      <c r="J857" s="68" t="str">
        <f>IF([8]Mides!H848&gt;60,"X", "  ")</f>
        <v xml:space="preserve">  </v>
      </c>
      <c r="K857" s="70">
        <f>[8]Mides!N848</f>
        <v>0</v>
      </c>
      <c r="L857" s="70">
        <f>[8]Mides!K848</f>
        <v>0</v>
      </c>
      <c r="M857" s="70">
        <f>[8]Mides!L848</f>
        <v>0</v>
      </c>
      <c r="N857" s="70" t="str">
        <f>[8]Mides!M848</f>
        <v>x</v>
      </c>
      <c r="O857" s="70">
        <f t="shared" si="13"/>
        <v>0</v>
      </c>
      <c r="P857" s="70" t="str">
        <f>[8]Mides!R848</f>
        <v>Guatemala</v>
      </c>
      <c r="Q857" s="70" t="str">
        <f>[8]Mides!S848</f>
        <v>Guatemala</v>
      </c>
      <c r="R857" s="10"/>
      <c r="S857" s="10"/>
      <c r="T857" s="10"/>
      <c r="U857" s="10"/>
      <c r="V857" s="10"/>
      <c r="W857" s="10"/>
      <c r="X857" s="10"/>
      <c r="Y857" s="10"/>
    </row>
    <row r="858" spans="2:25" x14ac:dyDescent="0.3">
      <c r="B858" s="66" t="str">
        <f>[8]Mides!E849</f>
        <v>Benjamin</v>
      </c>
      <c r="C858" s="67" t="str">
        <f>[8]Mides!D849</f>
        <v>Alvarado</v>
      </c>
      <c r="D858" s="68" t="str">
        <f>IF([8]Mides!F849=1,"X"," ")</f>
        <v xml:space="preserve"> </v>
      </c>
      <c r="E858" s="68" t="str">
        <f>IF([8]Mides!F849=2,"X"," ")</f>
        <v>X</v>
      </c>
      <c r="F858" s="69" t="str">
        <f>[8]Mides!B849</f>
        <v>menor de edad</v>
      </c>
      <c r="G858" s="68" t="str">
        <f>IF(AND([8]Mides!H849&gt;=1,[8]Mides!H849&lt;=14),"X"," ")</f>
        <v>X</v>
      </c>
      <c r="H858" s="68" t="str">
        <f>IF(AND([8]Mides!H849&gt;=14,[8]Mides!H849&lt;=30),"X"," ")</f>
        <v xml:space="preserve"> </v>
      </c>
      <c r="I858" s="68" t="str">
        <f>IF(AND([8]Mides!H849&gt;=31,[8]Mides!H849&lt;=60),"X","  ")</f>
        <v xml:space="preserve">  </v>
      </c>
      <c r="J858" s="68" t="str">
        <f>IF([8]Mides!H849&gt;60,"X", "  ")</f>
        <v xml:space="preserve">  </v>
      </c>
      <c r="K858" s="70">
        <f>[8]Mides!N849</f>
        <v>0</v>
      </c>
      <c r="L858" s="70">
        <f>[8]Mides!K849</f>
        <v>0</v>
      </c>
      <c r="M858" s="70">
        <f>[8]Mides!L849</f>
        <v>0</v>
      </c>
      <c r="N858" s="70" t="str">
        <f>[8]Mides!M849</f>
        <v>x</v>
      </c>
      <c r="O858" s="70">
        <f t="shared" si="13"/>
        <v>0</v>
      </c>
      <c r="P858" s="70" t="str">
        <f>[8]Mides!R849</f>
        <v>Guatemala</v>
      </c>
      <c r="Q858" s="70" t="str">
        <f>[8]Mides!S849</f>
        <v>Guatemala</v>
      </c>
      <c r="R858" s="10"/>
      <c r="S858" s="10"/>
      <c r="T858" s="10"/>
      <c r="U858" s="10"/>
      <c r="V858" s="10"/>
      <c r="W858" s="10"/>
      <c r="X858" s="10"/>
      <c r="Y858" s="10"/>
    </row>
    <row r="859" spans="2:25" x14ac:dyDescent="0.3">
      <c r="B859" s="66" t="str">
        <f>[8]Mides!E850</f>
        <v>Javier</v>
      </c>
      <c r="C859" s="67" t="str">
        <f>[8]Mides!D850</f>
        <v>Samora</v>
      </c>
      <c r="D859" s="68" t="str">
        <f>IF([8]Mides!F850=1,"X"," ")</f>
        <v xml:space="preserve"> </v>
      </c>
      <c r="E859" s="68" t="str">
        <f>IF([8]Mides!F850=2,"X"," ")</f>
        <v>X</v>
      </c>
      <c r="F859" s="69" t="str">
        <f>[8]Mides!B850</f>
        <v>menor de edad</v>
      </c>
      <c r="G859" s="68" t="str">
        <f>IF(AND([8]Mides!H850&gt;=1,[8]Mides!H850&lt;=14),"X"," ")</f>
        <v>X</v>
      </c>
      <c r="H859" s="68" t="str">
        <f>IF(AND([8]Mides!H850&gt;=14,[8]Mides!H850&lt;=30),"X"," ")</f>
        <v xml:space="preserve"> </v>
      </c>
      <c r="I859" s="68" t="str">
        <f>IF(AND([8]Mides!H850&gt;=31,[8]Mides!H850&lt;=60),"X","  ")</f>
        <v xml:space="preserve">  </v>
      </c>
      <c r="J859" s="68" t="str">
        <f>IF([8]Mides!H850&gt;60,"X", "  ")</f>
        <v xml:space="preserve">  </v>
      </c>
      <c r="K859" s="70">
        <f>[8]Mides!N850</f>
        <v>0</v>
      </c>
      <c r="L859" s="70">
        <f>[8]Mides!K850</f>
        <v>0</v>
      </c>
      <c r="M859" s="70">
        <f>[8]Mides!L850</f>
        <v>0</v>
      </c>
      <c r="N859" s="70" t="str">
        <f>[8]Mides!M850</f>
        <v>x</v>
      </c>
      <c r="O859" s="70">
        <f t="shared" si="13"/>
        <v>0</v>
      </c>
      <c r="P859" s="70" t="str">
        <f>[8]Mides!R850</f>
        <v>Guatemala</v>
      </c>
      <c r="Q859" s="70" t="str">
        <f>[8]Mides!S850</f>
        <v>Guatemala</v>
      </c>
      <c r="R859" s="10"/>
      <c r="S859" s="10"/>
      <c r="T859" s="10"/>
      <c r="U859" s="10"/>
      <c r="V859" s="10"/>
      <c r="W859" s="10"/>
      <c r="X859" s="10"/>
      <c r="Y859" s="10"/>
    </row>
    <row r="860" spans="2:25" x14ac:dyDescent="0.3">
      <c r="B860" s="66" t="str">
        <f>[8]Mides!E851</f>
        <v>Marcos</v>
      </c>
      <c r="C860" s="67" t="str">
        <f>[8]Mides!D851</f>
        <v>Samora</v>
      </c>
      <c r="D860" s="68" t="str">
        <f>IF([8]Mides!F851=1,"X"," ")</f>
        <v xml:space="preserve"> </v>
      </c>
      <c r="E860" s="68" t="str">
        <f>IF([8]Mides!F851=2,"X"," ")</f>
        <v>X</v>
      </c>
      <c r="F860" s="69" t="str">
        <f>[8]Mides!B851</f>
        <v>menor de edad</v>
      </c>
      <c r="G860" s="68" t="str">
        <f>IF(AND([8]Mides!H851&gt;=1,[8]Mides!H851&lt;=14),"X"," ")</f>
        <v>X</v>
      </c>
      <c r="H860" s="68" t="str">
        <f>IF(AND([8]Mides!H851&gt;=14,[8]Mides!H851&lt;=30),"X"," ")</f>
        <v xml:space="preserve"> </v>
      </c>
      <c r="I860" s="68" t="str">
        <f>IF(AND([8]Mides!H851&gt;=31,[8]Mides!H851&lt;=60),"X","  ")</f>
        <v xml:space="preserve">  </v>
      </c>
      <c r="J860" s="68" t="str">
        <f>IF([8]Mides!H851&gt;60,"X", "  ")</f>
        <v xml:space="preserve">  </v>
      </c>
      <c r="K860" s="70">
        <f>[8]Mides!N851</f>
        <v>0</v>
      </c>
      <c r="L860" s="70">
        <f>[8]Mides!K851</f>
        <v>0</v>
      </c>
      <c r="M860" s="70">
        <f>[8]Mides!L851</f>
        <v>0</v>
      </c>
      <c r="N860" s="70" t="str">
        <f>[8]Mides!M851</f>
        <v>x</v>
      </c>
      <c r="O860" s="70">
        <f t="shared" si="13"/>
        <v>0</v>
      </c>
      <c r="P860" s="70" t="str">
        <f>[8]Mides!R851</f>
        <v>Guatemala</v>
      </c>
      <c r="Q860" s="70" t="str">
        <f>[8]Mides!S851</f>
        <v>Guatemala</v>
      </c>
      <c r="R860" s="10"/>
      <c r="S860" s="10"/>
      <c r="T860" s="10"/>
      <c r="U860" s="10"/>
      <c r="V860" s="10"/>
      <c r="W860" s="10"/>
      <c r="X860" s="10"/>
      <c r="Y860" s="10"/>
    </row>
    <row r="861" spans="2:25" x14ac:dyDescent="0.3">
      <c r="B861" s="66" t="str">
        <f>[8]Mides!E852</f>
        <v>Zoe</v>
      </c>
      <c r="C861" s="67" t="str">
        <f>[8]Mides!D852</f>
        <v>Samora</v>
      </c>
      <c r="D861" s="68" t="str">
        <f>IF([8]Mides!F852=1,"X"," ")</f>
        <v>X</v>
      </c>
      <c r="E861" s="68" t="str">
        <f>IF([8]Mides!F852=2,"X"," ")</f>
        <v xml:space="preserve"> </v>
      </c>
      <c r="F861" s="69" t="str">
        <f>[8]Mides!B852</f>
        <v>menor de edad</v>
      </c>
      <c r="G861" s="68" t="str">
        <f>IF(AND([8]Mides!H852&gt;=1,[8]Mides!H852&lt;=14),"X"," ")</f>
        <v>X</v>
      </c>
      <c r="H861" s="68" t="str">
        <f>IF(AND([8]Mides!H852&gt;=14,[8]Mides!H852&lt;=30),"X"," ")</f>
        <v xml:space="preserve"> </v>
      </c>
      <c r="I861" s="68" t="str">
        <f>IF(AND([8]Mides!H852&gt;=31,[8]Mides!H852&lt;=60),"X","  ")</f>
        <v xml:space="preserve">  </v>
      </c>
      <c r="J861" s="68" t="str">
        <f>IF([8]Mides!H852&gt;60,"X", "  ")</f>
        <v xml:space="preserve">  </v>
      </c>
      <c r="K861" s="70">
        <f>[8]Mides!N852</f>
        <v>0</v>
      </c>
      <c r="L861" s="70">
        <f>[8]Mides!K852</f>
        <v>0</v>
      </c>
      <c r="M861" s="70">
        <f>[8]Mides!L852</f>
        <v>0</v>
      </c>
      <c r="N861" s="70" t="str">
        <f>[8]Mides!M852</f>
        <v>x</v>
      </c>
      <c r="O861" s="70">
        <f t="shared" si="13"/>
        <v>0</v>
      </c>
      <c r="P861" s="70" t="str">
        <f>[8]Mides!R852</f>
        <v>Guatemala</v>
      </c>
      <c r="Q861" s="70" t="str">
        <f>[8]Mides!S852</f>
        <v>Guatemala</v>
      </c>
      <c r="R861" s="10"/>
      <c r="S861" s="10"/>
      <c r="T861" s="10"/>
      <c r="U861" s="10"/>
      <c r="V861" s="10"/>
      <c r="W861" s="10"/>
      <c r="X861" s="10"/>
      <c r="Y861" s="10"/>
    </row>
    <row r="862" spans="2:25" x14ac:dyDescent="0.3">
      <c r="B862" s="66" t="str">
        <f>[8]Mides!E853</f>
        <v>Joshua</v>
      </c>
      <c r="C862" s="67" t="str">
        <f>[8]Mides!D853</f>
        <v>Osorio</v>
      </c>
      <c r="D862" s="68" t="str">
        <f>IF([8]Mides!F853=1,"X"," ")</f>
        <v xml:space="preserve"> </v>
      </c>
      <c r="E862" s="68" t="str">
        <f>IF([8]Mides!F853=2,"X"," ")</f>
        <v>X</v>
      </c>
      <c r="F862" s="69" t="str">
        <f>[8]Mides!B853</f>
        <v>menro de edad</v>
      </c>
      <c r="G862" s="68" t="str">
        <f>IF(AND([8]Mides!H853&gt;=1,[8]Mides!H853&lt;=14),"X"," ")</f>
        <v>X</v>
      </c>
      <c r="H862" s="68" t="str">
        <f>IF(AND([8]Mides!H853&gt;=14,[8]Mides!H853&lt;=30),"X"," ")</f>
        <v xml:space="preserve"> </v>
      </c>
      <c r="I862" s="68" t="str">
        <f>IF(AND([8]Mides!H853&gt;=31,[8]Mides!H853&lt;=60),"X","  ")</f>
        <v xml:space="preserve">  </v>
      </c>
      <c r="J862" s="68" t="str">
        <f>IF([8]Mides!H853&gt;60,"X", "  ")</f>
        <v xml:space="preserve">  </v>
      </c>
      <c r="K862" s="70">
        <f>[8]Mides!N853</f>
        <v>0</v>
      </c>
      <c r="L862" s="70">
        <f>[8]Mides!K853</f>
        <v>0</v>
      </c>
      <c r="M862" s="70">
        <f>[8]Mides!L853</f>
        <v>0</v>
      </c>
      <c r="N862" s="70" t="str">
        <f>[8]Mides!M853</f>
        <v>x</v>
      </c>
      <c r="O862" s="70">
        <f t="shared" si="13"/>
        <v>0</v>
      </c>
      <c r="P862" s="70" t="str">
        <f>[8]Mides!R853</f>
        <v>Guatemala</v>
      </c>
      <c r="Q862" s="70" t="str">
        <f>[8]Mides!S853</f>
        <v>Guatemala</v>
      </c>
      <c r="R862" s="10"/>
      <c r="S862" s="10"/>
      <c r="T862" s="10"/>
      <c r="U862" s="10"/>
      <c r="V862" s="10"/>
      <c r="W862" s="10"/>
      <c r="X862" s="10"/>
      <c r="Y862" s="10"/>
    </row>
    <row r="863" spans="2:25" x14ac:dyDescent="0.3">
      <c r="B863" s="66" t="str">
        <f>[8]Mides!E854</f>
        <v>Aguilar</v>
      </c>
      <c r="C863" s="67" t="str">
        <f>[8]Mides!D854</f>
        <v xml:space="preserve">Recinos </v>
      </c>
      <c r="D863" s="68" t="str">
        <f>IF([8]Mides!F854=1,"X"," ")</f>
        <v xml:space="preserve"> </v>
      </c>
      <c r="E863" s="68" t="str">
        <f>IF([8]Mides!F854=2,"X"," ")</f>
        <v>X</v>
      </c>
      <c r="F863" s="69" t="str">
        <f>[8]Mides!B854</f>
        <v>menor de edad</v>
      </c>
      <c r="G863" s="68" t="str">
        <f>IF(AND([8]Mides!H854&gt;=1,[8]Mides!H854&lt;=14),"X"," ")</f>
        <v>X</v>
      </c>
      <c r="H863" s="68" t="str">
        <f>IF(AND([8]Mides!H854&gt;=14,[8]Mides!H854&lt;=30),"X"," ")</f>
        <v xml:space="preserve"> </v>
      </c>
      <c r="I863" s="68" t="str">
        <f>IF(AND([8]Mides!H854&gt;=31,[8]Mides!H854&lt;=60),"X","  ")</f>
        <v xml:space="preserve">  </v>
      </c>
      <c r="J863" s="68" t="str">
        <f>IF([8]Mides!H854&gt;60,"X", "  ")</f>
        <v xml:space="preserve">  </v>
      </c>
      <c r="K863" s="70">
        <f>[8]Mides!N854</f>
        <v>0</v>
      </c>
      <c r="L863" s="70">
        <f>[8]Mides!K854</f>
        <v>0</v>
      </c>
      <c r="M863" s="70">
        <f>[8]Mides!L854</f>
        <v>0</v>
      </c>
      <c r="N863" s="70" t="str">
        <f>[8]Mides!M854</f>
        <v>x</v>
      </c>
      <c r="O863" s="70">
        <f t="shared" si="13"/>
        <v>0</v>
      </c>
      <c r="P863" s="70" t="str">
        <f>[8]Mides!R854</f>
        <v>Guatemala</v>
      </c>
      <c r="Q863" s="70" t="str">
        <f>[8]Mides!S854</f>
        <v>Guatemala</v>
      </c>
      <c r="R863" s="10"/>
      <c r="S863" s="10"/>
      <c r="T863" s="10"/>
      <c r="U863" s="10"/>
      <c r="V863" s="10"/>
      <c r="W863" s="10"/>
      <c r="X863" s="10"/>
      <c r="Y863" s="10"/>
    </row>
    <row r="864" spans="2:25" x14ac:dyDescent="0.3">
      <c r="B864" s="66" t="str">
        <f>[8]Mides!E855</f>
        <v xml:space="preserve">Diego </v>
      </c>
      <c r="C864" s="67" t="str">
        <f>[8]Mides!D855</f>
        <v xml:space="preserve">Recinos </v>
      </c>
      <c r="D864" s="68" t="str">
        <f>IF([8]Mides!F855=1,"X"," ")</f>
        <v xml:space="preserve"> </v>
      </c>
      <c r="E864" s="68" t="str">
        <f>IF([8]Mides!F855=2,"X"," ")</f>
        <v>X</v>
      </c>
      <c r="F864" s="69" t="str">
        <f>[8]Mides!B855</f>
        <v>menor de edad</v>
      </c>
      <c r="G864" s="68" t="str">
        <f>IF(AND([8]Mides!H855&gt;=1,[8]Mides!H855&lt;=14),"X"," ")</f>
        <v>X</v>
      </c>
      <c r="H864" s="68" t="str">
        <f>IF(AND([8]Mides!H855&gt;=14,[8]Mides!H855&lt;=30),"X"," ")</f>
        <v xml:space="preserve"> </v>
      </c>
      <c r="I864" s="68" t="str">
        <f>IF(AND([8]Mides!H855&gt;=31,[8]Mides!H855&lt;=60),"X","  ")</f>
        <v xml:space="preserve">  </v>
      </c>
      <c r="J864" s="68" t="str">
        <f>IF([8]Mides!H855&gt;60,"X", "  ")</f>
        <v xml:space="preserve">  </v>
      </c>
      <c r="K864" s="70">
        <f>[8]Mides!N855</f>
        <v>0</v>
      </c>
      <c r="L864" s="70">
        <f>[8]Mides!K855</f>
        <v>0</v>
      </c>
      <c r="M864" s="70">
        <f>[8]Mides!L855</f>
        <v>0</v>
      </c>
      <c r="N864" s="70" t="str">
        <f>[8]Mides!M855</f>
        <v>x</v>
      </c>
      <c r="O864" s="70">
        <f t="shared" si="13"/>
        <v>0</v>
      </c>
      <c r="P864" s="70" t="str">
        <f>[8]Mides!R855</f>
        <v>Guatemala</v>
      </c>
      <c r="Q864" s="70" t="str">
        <f>[8]Mides!S855</f>
        <v>Guatemala</v>
      </c>
      <c r="R864" s="10"/>
      <c r="S864" s="10"/>
      <c r="T864" s="10"/>
      <c r="U864" s="10"/>
      <c r="V864" s="10"/>
      <c r="W864" s="10"/>
      <c r="X864" s="10"/>
      <c r="Y864" s="10"/>
    </row>
    <row r="865" spans="2:25" x14ac:dyDescent="0.3">
      <c r="B865" s="66" t="str">
        <f>[8]Mides!E856</f>
        <v xml:space="preserve">Pablo </v>
      </c>
      <c r="C865" s="67" t="str">
        <f>[8]Mides!D856</f>
        <v>Lopez</v>
      </c>
      <c r="D865" s="68" t="str">
        <f>IF([8]Mides!F856=1,"X"," ")</f>
        <v xml:space="preserve"> </v>
      </c>
      <c r="E865" s="68" t="str">
        <f>IF([8]Mides!F856=2,"X"," ")</f>
        <v>X</v>
      </c>
      <c r="F865" s="69" t="str">
        <f>[8]Mides!B856</f>
        <v>menor de edad</v>
      </c>
      <c r="G865" s="68" t="str">
        <f>IF(AND([8]Mides!H856&gt;=1,[8]Mides!H856&lt;=14),"X"," ")</f>
        <v xml:space="preserve"> </v>
      </c>
      <c r="H865" s="68" t="str">
        <f>IF(AND([8]Mides!H856&gt;=14,[8]Mides!H856&lt;=30),"X"," ")</f>
        <v>X</v>
      </c>
      <c r="I865" s="68" t="str">
        <f>IF(AND([8]Mides!H856&gt;=31,[8]Mides!H856&lt;=60),"X","  ")</f>
        <v xml:space="preserve">  </v>
      </c>
      <c r="J865" s="68" t="str">
        <f>IF([8]Mides!H856&gt;60,"X", "  ")</f>
        <v xml:space="preserve">  </v>
      </c>
      <c r="K865" s="70">
        <f>[8]Mides!N856</f>
        <v>0</v>
      </c>
      <c r="L865" s="70">
        <f>[8]Mides!K856</f>
        <v>0</v>
      </c>
      <c r="M865" s="70">
        <f>[8]Mides!L856</f>
        <v>0</v>
      </c>
      <c r="N865" s="70" t="str">
        <f>[8]Mides!M856</f>
        <v>x</v>
      </c>
      <c r="O865" s="70">
        <f t="shared" si="13"/>
        <v>0</v>
      </c>
      <c r="P865" s="70" t="str">
        <f>[8]Mides!R856</f>
        <v>Guatemala</v>
      </c>
      <c r="Q865" s="70" t="str">
        <f>[8]Mides!S856</f>
        <v>Guatemala</v>
      </c>
      <c r="R865" s="10"/>
      <c r="S865" s="10"/>
      <c r="T865" s="10"/>
      <c r="U865" s="10"/>
      <c r="V865" s="10"/>
      <c r="W865" s="10"/>
      <c r="X865" s="10"/>
      <c r="Y865" s="10"/>
    </row>
    <row r="866" spans="2:25" x14ac:dyDescent="0.3">
      <c r="B866" s="66" t="str">
        <f>[8]Mides!E857</f>
        <v>Carmina</v>
      </c>
      <c r="C866" s="67" t="str">
        <f>[8]Mides!D857</f>
        <v>Mazariegos</v>
      </c>
      <c r="D866" s="68" t="str">
        <f>IF([8]Mides!F857=1,"X"," ")</f>
        <v>X</v>
      </c>
      <c r="E866" s="68" t="str">
        <f>IF([8]Mides!F857=2,"X"," ")</f>
        <v xml:space="preserve"> </v>
      </c>
      <c r="F866" s="69" t="str">
        <f>[8]Mides!B857</f>
        <v>menor de edad</v>
      </c>
      <c r="G866" s="68" t="str">
        <f>IF(AND([8]Mides!H857&gt;=1,[8]Mides!H857&lt;=14),"X"," ")</f>
        <v>X</v>
      </c>
      <c r="H866" s="68" t="str">
        <f>IF(AND([8]Mides!H857&gt;=14,[8]Mides!H857&lt;=30),"X"," ")</f>
        <v xml:space="preserve"> </v>
      </c>
      <c r="I866" s="68" t="str">
        <f>IF(AND([8]Mides!H857&gt;=31,[8]Mides!H857&lt;=60),"X","  ")</f>
        <v xml:space="preserve">  </v>
      </c>
      <c r="J866" s="68" t="str">
        <f>IF([8]Mides!H857&gt;60,"X", "  ")</f>
        <v xml:space="preserve">  </v>
      </c>
      <c r="K866" s="70">
        <f>[8]Mides!N857</f>
        <v>0</v>
      </c>
      <c r="L866" s="70">
        <f>[8]Mides!K857</f>
        <v>0</v>
      </c>
      <c r="M866" s="70">
        <f>[8]Mides!L857</f>
        <v>0</v>
      </c>
      <c r="N866" s="70" t="str">
        <f>[8]Mides!M857</f>
        <v>x</v>
      </c>
      <c r="O866" s="70">
        <f t="shared" si="13"/>
        <v>0</v>
      </c>
      <c r="P866" s="70" t="str">
        <f>[8]Mides!R857</f>
        <v>Guatemala</v>
      </c>
      <c r="Q866" s="70" t="str">
        <f>[8]Mides!S857</f>
        <v>Guatemala</v>
      </c>
      <c r="R866" s="10"/>
      <c r="S866" s="10"/>
      <c r="T866" s="10"/>
      <c r="U866" s="10"/>
      <c r="V866" s="10"/>
      <c r="W866" s="10"/>
      <c r="X866" s="10"/>
      <c r="Y866" s="10"/>
    </row>
    <row r="867" spans="2:25" x14ac:dyDescent="0.3">
      <c r="B867" s="66" t="str">
        <f>[8]Mides!E858</f>
        <v>Gustavo</v>
      </c>
      <c r="C867" s="67" t="str">
        <f>[8]Mides!D858</f>
        <v>Rodiguez</v>
      </c>
      <c r="D867" s="68" t="str">
        <f>IF([8]Mides!F858=1,"X"," ")</f>
        <v xml:space="preserve"> </v>
      </c>
      <c r="E867" s="68" t="str">
        <f>IF([8]Mides!F858=2,"X"," ")</f>
        <v>X</v>
      </c>
      <c r="F867" s="69" t="str">
        <f>[8]Mides!B858</f>
        <v>pendiente</v>
      </c>
      <c r="G867" s="68" t="str">
        <f>IF(AND([8]Mides!H858&gt;=1,[8]Mides!H858&lt;=14),"X"," ")</f>
        <v xml:space="preserve"> </v>
      </c>
      <c r="H867" s="68" t="str">
        <f>IF(AND([8]Mides!H858&gt;=14,[8]Mides!H858&lt;=30),"X"," ")</f>
        <v>X</v>
      </c>
      <c r="I867" s="68" t="str">
        <f>IF(AND([8]Mides!H858&gt;=31,[8]Mides!H858&lt;=60),"X","  ")</f>
        <v xml:space="preserve">  </v>
      </c>
      <c r="J867" s="68" t="str">
        <f>IF([8]Mides!H858&gt;60,"X", "  ")</f>
        <v xml:space="preserve">  </v>
      </c>
      <c r="K867" s="70">
        <f>[8]Mides!N858</f>
        <v>0</v>
      </c>
      <c r="L867" s="70">
        <f>[8]Mides!K858</f>
        <v>0</v>
      </c>
      <c r="M867" s="70">
        <f>[8]Mides!L858</f>
        <v>0</v>
      </c>
      <c r="N867" s="70" t="str">
        <f>[8]Mides!M858</f>
        <v>x</v>
      </c>
      <c r="O867" s="70">
        <f t="shared" si="13"/>
        <v>0</v>
      </c>
      <c r="P867" s="70" t="str">
        <f>[8]Mides!R858</f>
        <v>Guatemala</v>
      </c>
      <c r="Q867" s="70" t="str">
        <f>[8]Mides!S858</f>
        <v>Guatemala</v>
      </c>
      <c r="R867" s="10"/>
      <c r="S867" s="10"/>
      <c r="T867" s="10"/>
      <c r="U867" s="10"/>
      <c r="V867" s="10"/>
      <c r="W867" s="10"/>
      <c r="X867" s="10"/>
      <c r="Y867" s="10"/>
    </row>
    <row r="868" spans="2:25" x14ac:dyDescent="0.3">
      <c r="B868" s="66" t="str">
        <f>[8]Mides!E859</f>
        <v>Miguel</v>
      </c>
      <c r="C868" s="67" t="str">
        <f>[8]Mides!D859</f>
        <v>Sanchez</v>
      </c>
      <c r="D868" s="68" t="str">
        <f>IF([8]Mides!F859=1,"X"," ")</f>
        <v xml:space="preserve"> </v>
      </c>
      <c r="E868" s="68" t="str">
        <f>IF([8]Mides!F859=2,"X"," ")</f>
        <v>X</v>
      </c>
      <c r="F868" s="69" t="str">
        <f>[8]Mides!B859</f>
        <v>menor de edad</v>
      </c>
      <c r="G868" s="68" t="str">
        <f>IF(AND([8]Mides!H859&gt;=1,[8]Mides!H859&lt;=14),"X"," ")</f>
        <v>X</v>
      </c>
      <c r="H868" s="68" t="str">
        <f>IF(AND([8]Mides!H859&gt;=14,[8]Mides!H859&lt;=30),"X"," ")</f>
        <v>X</v>
      </c>
      <c r="I868" s="68" t="str">
        <f>IF(AND([8]Mides!H859&gt;=31,[8]Mides!H859&lt;=60),"X","  ")</f>
        <v xml:space="preserve">  </v>
      </c>
      <c r="J868" s="68" t="str">
        <f>IF([8]Mides!H859&gt;60,"X", "  ")</f>
        <v xml:space="preserve">  </v>
      </c>
      <c r="K868" s="70">
        <f>[8]Mides!N859</f>
        <v>0</v>
      </c>
      <c r="L868" s="70">
        <f>[8]Mides!K859</f>
        <v>0</v>
      </c>
      <c r="M868" s="70">
        <f>[8]Mides!L859</f>
        <v>0</v>
      </c>
      <c r="N868" s="70" t="str">
        <f>[8]Mides!M859</f>
        <v>x</v>
      </c>
      <c r="O868" s="70">
        <f t="shared" si="13"/>
        <v>0</v>
      </c>
      <c r="P868" s="70" t="str">
        <f>[8]Mides!R859</f>
        <v>Guatemala</v>
      </c>
      <c r="Q868" s="70" t="str">
        <f>[8]Mides!S859</f>
        <v>Guatemala</v>
      </c>
      <c r="R868" s="10"/>
      <c r="S868" s="10"/>
      <c r="T868" s="10"/>
      <c r="U868" s="10"/>
      <c r="V868" s="10"/>
      <c r="W868" s="10"/>
      <c r="X868" s="10"/>
      <c r="Y868" s="10"/>
    </row>
    <row r="869" spans="2:25" x14ac:dyDescent="0.3">
      <c r="B869" s="66" t="str">
        <f>[8]Mides!E860</f>
        <v>Jose</v>
      </c>
      <c r="C869" s="67" t="str">
        <f>[8]Mides!D860</f>
        <v xml:space="preserve">Gramajo </v>
      </c>
      <c r="D869" s="68" t="str">
        <f>IF([8]Mides!F860=1,"X"," ")</f>
        <v xml:space="preserve"> </v>
      </c>
      <c r="E869" s="68" t="str">
        <f>IF([8]Mides!F860=2,"X"," ")</f>
        <v>X</v>
      </c>
      <c r="F869" s="69" t="str">
        <f>[8]Mides!B860</f>
        <v>menor de edad</v>
      </c>
      <c r="G869" s="68" t="str">
        <f>IF(AND([8]Mides!H860&gt;=1,[8]Mides!H860&lt;=14),"X"," ")</f>
        <v>X</v>
      </c>
      <c r="H869" s="68" t="str">
        <f>IF(AND([8]Mides!H860&gt;=14,[8]Mides!H860&lt;=30),"X"," ")</f>
        <v xml:space="preserve"> </v>
      </c>
      <c r="I869" s="68" t="str">
        <f>IF(AND([8]Mides!H860&gt;=31,[8]Mides!H860&lt;=60),"X","  ")</f>
        <v xml:space="preserve">  </v>
      </c>
      <c r="J869" s="68" t="str">
        <f>IF([8]Mides!H860&gt;60,"X", "  ")</f>
        <v xml:space="preserve">  </v>
      </c>
      <c r="K869" s="70">
        <f>[8]Mides!N860</f>
        <v>0</v>
      </c>
      <c r="L869" s="70">
        <f>[8]Mides!K860</f>
        <v>0</v>
      </c>
      <c r="M869" s="70">
        <f>[8]Mides!L860</f>
        <v>0</v>
      </c>
      <c r="N869" s="70" t="str">
        <f>[8]Mides!M860</f>
        <v>x</v>
      </c>
      <c r="O869" s="70">
        <f t="shared" si="13"/>
        <v>0</v>
      </c>
      <c r="P869" s="70" t="str">
        <f>[8]Mides!R860</f>
        <v>Guatemala</v>
      </c>
      <c r="Q869" s="70" t="str">
        <f>[8]Mides!S860</f>
        <v>Guatemala</v>
      </c>
      <c r="R869" s="10"/>
      <c r="S869" s="10"/>
      <c r="T869" s="10"/>
      <c r="U869" s="10"/>
      <c r="V869" s="10"/>
      <c r="W869" s="10"/>
      <c r="X869" s="10"/>
      <c r="Y869" s="10"/>
    </row>
    <row r="870" spans="2:25" x14ac:dyDescent="0.3">
      <c r="B870" s="66" t="str">
        <f>[8]Mides!E861</f>
        <v>Emilio</v>
      </c>
      <c r="C870" s="67" t="str">
        <f>[8]Mides!D861</f>
        <v xml:space="preserve">Gramajo </v>
      </c>
      <c r="D870" s="68" t="str">
        <f>IF([8]Mides!F861=1,"X"," ")</f>
        <v xml:space="preserve"> </v>
      </c>
      <c r="E870" s="68" t="str">
        <f>IF([8]Mides!F861=2,"X"," ")</f>
        <v>X</v>
      </c>
      <c r="F870" s="69" t="str">
        <f>[8]Mides!B861</f>
        <v>menor de edad</v>
      </c>
      <c r="G870" s="68" t="str">
        <f>IF(AND([8]Mides!H861&gt;=1,[8]Mides!H861&lt;=14),"X"," ")</f>
        <v>X</v>
      </c>
      <c r="H870" s="68" t="str">
        <f>IF(AND([8]Mides!H861&gt;=14,[8]Mides!H861&lt;=30),"X"," ")</f>
        <v xml:space="preserve"> </v>
      </c>
      <c r="I870" s="68" t="str">
        <f>IF(AND([8]Mides!H861&gt;=31,[8]Mides!H861&lt;=60),"X","  ")</f>
        <v xml:space="preserve">  </v>
      </c>
      <c r="J870" s="68" t="str">
        <f>IF([8]Mides!H861&gt;60,"X", "  ")</f>
        <v xml:space="preserve">  </v>
      </c>
      <c r="K870" s="70">
        <f>[8]Mides!N861</f>
        <v>0</v>
      </c>
      <c r="L870" s="70">
        <f>[8]Mides!K861</f>
        <v>0</v>
      </c>
      <c r="M870" s="70">
        <f>[8]Mides!L861</f>
        <v>0</v>
      </c>
      <c r="N870" s="70" t="str">
        <f>[8]Mides!M861</f>
        <v>x</v>
      </c>
      <c r="O870" s="70">
        <f t="shared" si="13"/>
        <v>0</v>
      </c>
      <c r="P870" s="70" t="str">
        <f>[8]Mides!R861</f>
        <v>Guatemala</v>
      </c>
      <c r="Q870" s="70" t="str">
        <f>[8]Mides!S861</f>
        <v>Guatemala</v>
      </c>
      <c r="R870" s="10"/>
      <c r="S870" s="10"/>
      <c r="T870" s="10"/>
      <c r="U870" s="10"/>
      <c r="V870" s="10"/>
      <c r="W870" s="10"/>
      <c r="X870" s="10"/>
      <c r="Y870" s="10"/>
    </row>
    <row r="871" spans="2:25" x14ac:dyDescent="0.3">
      <c r="B871" s="66" t="str">
        <f>[8]Mides!E862</f>
        <v>Nancy</v>
      </c>
      <c r="C871" s="67" t="str">
        <f>[8]Mides!D862</f>
        <v xml:space="preserve">Gramajo </v>
      </c>
      <c r="D871" s="68" t="str">
        <f>IF([8]Mides!F862=1,"X"," ")</f>
        <v>X</v>
      </c>
      <c r="E871" s="68" t="str">
        <f>IF([8]Mides!F862=2,"X"," ")</f>
        <v xml:space="preserve"> </v>
      </c>
      <c r="F871" s="69" t="str">
        <f>[8]Mides!B862</f>
        <v>pendiente</v>
      </c>
      <c r="G871" s="68" t="str">
        <f>IF(AND([8]Mides!H862&gt;=1,[8]Mides!H862&lt;=14),"X"," ")</f>
        <v xml:space="preserve"> </v>
      </c>
      <c r="H871" s="68" t="str">
        <f>IF(AND([8]Mides!H862&gt;=14,[8]Mides!H862&lt;=30),"X"," ")</f>
        <v>X</v>
      </c>
      <c r="I871" s="68" t="str">
        <f>IF(AND([8]Mides!H862&gt;=31,[8]Mides!H862&lt;=60),"X","  ")</f>
        <v xml:space="preserve">  </v>
      </c>
      <c r="J871" s="68" t="str">
        <f>IF([8]Mides!H862&gt;60,"X", "  ")</f>
        <v xml:space="preserve">  </v>
      </c>
      <c r="K871" s="70">
        <f>[8]Mides!N862</f>
        <v>0</v>
      </c>
      <c r="L871" s="70">
        <f>[8]Mides!K862</f>
        <v>0</v>
      </c>
      <c r="M871" s="70">
        <f>[8]Mides!L862</f>
        <v>0</v>
      </c>
      <c r="N871" s="70" t="str">
        <f>[8]Mides!M862</f>
        <v>x</v>
      </c>
      <c r="O871" s="70">
        <f t="shared" si="13"/>
        <v>0</v>
      </c>
      <c r="P871" s="70" t="str">
        <f>[8]Mides!R862</f>
        <v>Guatemala</v>
      </c>
      <c r="Q871" s="70" t="str">
        <f>[8]Mides!S862</f>
        <v>Guatemala</v>
      </c>
      <c r="R871" s="10"/>
      <c r="S871" s="10"/>
      <c r="T871" s="10"/>
      <c r="U871" s="10"/>
      <c r="V871" s="10"/>
      <c r="W871" s="10"/>
      <c r="X871" s="10"/>
      <c r="Y871" s="10"/>
    </row>
    <row r="872" spans="2:25" x14ac:dyDescent="0.3">
      <c r="B872" s="66" t="str">
        <f>[8]Mides!E863</f>
        <v>Antony</v>
      </c>
      <c r="C872" s="67" t="str">
        <f>[8]Mides!D863</f>
        <v>Rodas</v>
      </c>
      <c r="D872" s="68" t="str">
        <f>IF([8]Mides!F863=1,"X"," ")</f>
        <v xml:space="preserve"> </v>
      </c>
      <c r="E872" s="68" t="str">
        <f>IF([8]Mides!F863=2,"X"," ")</f>
        <v>X</v>
      </c>
      <c r="F872" s="69" t="str">
        <f>[8]Mides!B863</f>
        <v>menor de edad</v>
      </c>
      <c r="G872" s="68" t="str">
        <f>IF(AND([8]Mides!H863&gt;=1,[8]Mides!H863&lt;=14),"X"," ")</f>
        <v xml:space="preserve"> </v>
      </c>
      <c r="H872" s="68" t="str">
        <f>IF(AND([8]Mides!H863&gt;=14,[8]Mides!H863&lt;=30),"X"," ")</f>
        <v>X</v>
      </c>
      <c r="I872" s="68" t="str">
        <f>IF(AND([8]Mides!H863&gt;=31,[8]Mides!H863&lt;=60),"X","  ")</f>
        <v xml:space="preserve">  </v>
      </c>
      <c r="J872" s="68" t="str">
        <f>IF([8]Mides!H863&gt;60,"X", "  ")</f>
        <v xml:space="preserve">  </v>
      </c>
      <c r="K872" s="70">
        <f>[8]Mides!N863</f>
        <v>0</v>
      </c>
      <c r="L872" s="70">
        <f>[8]Mides!K863</f>
        <v>0</v>
      </c>
      <c r="M872" s="70">
        <f>[8]Mides!L863</f>
        <v>0</v>
      </c>
      <c r="N872" s="70" t="str">
        <f>[8]Mides!M863</f>
        <v>x</v>
      </c>
      <c r="O872" s="70">
        <f t="shared" si="13"/>
        <v>0</v>
      </c>
      <c r="P872" s="70" t="str">
        <f>[8]Mides!R863</f>
        <v>Guatemala</v>
      </c>
      <c r="Q872" s="70" t="str">
        <f>[8]Mides!S863</f>
        <v>Guatemala</v>
      </c>
      <c r="R872" s="10"/>
      <c r="S872" s="10"/>
      <c r="T872" s="10"/>
      <c r="U872" s="10"/>
      <c r="V872" s="10"/>
      <c r="W872" s="10"/>
      <c r="X872" s="10"/>
      <c r="Y872" s="10"/>
    </row>
    <row r="873" spans="2:25" x14ac:dyDescent="0.3">
      <c r="B873" s="66" t="str">
        <f>[8]Mides!E864</f>
        <v>Ana</v>
      </c>
      <c r="C873" s="67" t="str">
        <f>[8]Mides!D864</f>
        <v>Ortiz</v>
      </c>
      <c r="D873" s="68" t="str">
        <f>IF([8]Mides!F864=1,"X"," ")</f>
        <v>X</v>
      </c>
      <c r="E873" s="68" t="str">
        <f>IF([8]Mides!F864=2,"X"," ")</f>
        <v xml:space="preserve"> </v>
      </c>
      <c r="F873" s="69">
        <f>[8]Mides!B864</f>
        <v>2357538820101</v>
      </c>
      <c r="G873" s="68" t="str">
        <f>IF(AND([8]Mides!H864&gt;=1,[8]Mides!H864&lt;=14),"X"," ")</f>
        <v xml:space="preserve"> </v>
      </c>
      <c r="H873" s="68" t="str">
        <f>IF(AND([8]Mides!H864&gt;=14,[8]Mides!H864&lt;=30),"X"," ")</f>
        <v xml:space="preserve"> </v>
      </c>
      <c r="I873" s="68" t="str">
        <f>IF(AND([8]Mides!H864&gt;=31,[8]Mides!H864&lt;=60),"X","  ")</f>
        <v>X</v>
      </c>
      <c r="J873" s="68" t="str">
        <f>IF([8]Mides!H864&gt;60,"X", "  ")</f>
        <v xml:space="preserve">  </v>
      </c>
      <c r="K873" s="70">
        <f>[8]Mides!N864</f>
        <v>0</v>
      </c>
      <c r="L873" s="70">
        <f>[8]Mides!K864</f>
        <v>0</v>
      </c>
      <c r="M873" s="70">
        <f>[8]Mides!L864</f>
        <v>0</v>
      </c>
      <c r="N873" s="70" t="str">
        <f>[8]Mides!M864</f>
        <v>x</v>
      </c>
      <c r="O873" s="70">
        <f t="shared" si="13"/>
        <v>0</v>
      </c>
      <c r="P873" s="70" t="str">
        <f>[8]Mides!R864</f>
        <v>Guatemala</v>
      </c>
      <c r="Q873" s="70" t="str">
        <f>[8]Mides!S864</f>
        <v>Guatemala</v>
      </c>
      <c r="R873" s="10"/>
      <c r="S873" s="10"/>
      <c r="T873" s="10"/>
      <c r="U873" s="10"/>
      <c r="V873" s="10"/>
      <c r="W873" s="10"/>
      <c r="X873" s="10"/>
      <c r="Y873" s="10"/>
    </row>
    <row r="874" spans="2:25" x14ac:dyDescent="0.3">
      <c r="B874" s="66" t="str">
        <f>[8]Mides!E865</f>
        <v>Franco</v>
      </c>
      <c r="C874" s="67" t="str">
        <f>[8]Mides!D865</f>
        <v>Escobar</v>
      </c>
      <c r="D874" s="68" t="str">
        <f>IF([8]Mides!F865=1,"X"," ")</f>
        <v xml:space="preserve"> </v>
      </c>
      <c r="E874" s="68" t="str">
        <f>IF([8]Mides!F865=2,"X"," ")</f>
        <v>X</v>
      </c>
      <c r="F874" s="69" t="str">
        <f>[8]Mides!B865</f>
        <v>menor de edad</v>
      </c>
      <c r="G874" s="68" t="str">
        <f>IF(AND([8]Mides!H865&gt;=1,[8]Mides!H865&lt;=14),"X"," ")</f>
        <v>X</v>
      </c>
      <c r="H874" s="68" t="str">
        <f>IF(AND([8]Mides!H865&gt;=14,[8]Mides!H865&lt;=30),"X"," ")</f>
        <v xml:space="preserve"> </v>
      </c>
      <c r="I874" s="68" t="str">
        <f>IF(AND([8]Mides!H865&gt;=31,[8]Mides!H865&lt;=60),"X","  ")</f>
        <v xml:space="preserve">  </v>
      </c>
      <c r="J874" s="68" t="str">
        <f>IF([8]Mides!H865&gt;60,"X", "  ")</f>
        <v xml:space="preserve">  </v>
      </c>
      <c r="K874" s="70">
        <f>[8]Mides!N865</f>
        <v>0</v>
      </c>
      <c r="L874" s="70">
        <f>[8]Mides!K865</f>
        <v>0</v>
      </c>
      <c r="M874" s="70">
        <f>[8]Mides!L865</f>
        <v>0</v>
      </c>
      <c r="N874" s="70" t="str">
        <f>[8]Mides!M865</f>
        <v>x</v>
      </c>
      <c r="O874" s="70">
        <f t="shared" si="13"/>
        <v>0</v>
      </c>
      <c r="P874" s="70" t="str">
        <f>[8]Mides!R865</f>
        <v>Guatemala</v>
      </c>
      <c r="Q874" s="70" t="str">
        <f>[8]Mides!S865</f>
        <v>Guatemala</v>
      </c>
      <c r="R874" s="10"/>
      <c r="S874" s="10"/>
      <c r="T874" s="10"/>
      <c r="U874" s="10"/>
      <c r="V874" s="10"/>
      <c r="W874" s="10"/>
      <c r="X874" s="10"/>
      <c r="Y874" s="10"/>
    </row>
    <row r="875" spans="2:25" x14ac:dyDescent="0.3">
      <c r="B875" s="66" t="str">
        <f>[8]Mides!E866</f>
        <v>Luis</v>
      </c>
      <c r="C875" s="67" t="str">
        <f>[8]Mides!D866</f>
        <v>Trujillo</v>
      </c>
      <c r="D875" s="68" t="str">
        <f>IF([8]Mides!F866=1,"X"," ")</f>
        <v xml:space="preserve"> </v>
      </c>
      <c r="E875" s="68" t="str">
        <f>IF([8]Mides!F866=2,"X"," ")</f>
        <v>X</v>
      </c>
      <c r="F875" s="69" t="str">
        <f>[8]Mides!B866</f>
        <v>menor de edad</v>
      </c>
      <c r="G875" s="68" t="str">
        <f>IF(AND([8]Mides!H866&gt;=1,[8]Mides!H866&lt;=14),"X"," ")</f>
        <v>X</v>
      </c>
      <c r="H875" s="68" t="str">
        <f>IF(AND([8]Mides!H866&gt;=14,[8]Mides!H866&lt;=30),"X"," ")</f>
        <v xml:space="preserve"> </v>
      </c>
      <c r="I875" s="68" t="str">
        <f>IF(AND([8]Mides!H866&gt;=31,[8]Mides!H866&lt;=60),"X","  ")</f>
        <v xml:space="preserve">  </v>
      </c>
      <c r="J875" s="68" t="str">
        <f>IF([8]Mides!H866&gt;60,"X", "  ")</f>
        <v xml:space="preserve">  </v>
      </c>
      <c r="K875" s="70">
        <f>[8]Mides!N866</f>
        <v>0</v>
      </c>
      <c r="L875" s="70">
        <f>[8]Mides!K866</f>
        <v>0</v>
      </c>
      <c r="M875" s="70">
        <f>[8]Mides!L866</f>
        <v>0</v>
      </c>
      <c r="N875" s="70" t="str">
        <f>[8]Mides!M866</f>
        <v>x</v>
      </c>
      <c r="O875" s="70">
        <f t="shared" si="13"/>
        <v>0</v>
      </c>
      <c r="P875" s="70" t="str">
        <f>[8]Mides!R866</f>
        <v>Guatemala</v>
      </c>
      <c r="Q875" s="70" t="str">
        <f>[8]Mides!S866</f>
        <v>Guatemala</v>
      </c>
      <c r="R875" s="10"/>
      <c r="S875" s="10"/>
      <c r="T875" s="10"/>
      <c r="U875" s="10"/>
      <c r="V875" s="10"/>
      <c r="W875" s="10"/>
      <c r="X875" s="10"/>
      <c r="Y875" s="10"/>
    </row>
    <row r="876" spans="2:25" x14ac:dyDescent="0.3">
      <c r="B876" s="66" t="str">
        <f>[8]Mides!E867</f>
        <v>Andrea</v>
      </c>
      <c r="C876" s="67" t="str">
        <f>[8]Mides!D867</f>
        <v>Mijangos</v>
      </c>
      <c r="D876" s="68" t="str">
        <f>IF([8]Mides!F867=1,"X"," ")</f>
        <v>X</v>
      </c>
      <c r="E876" s="68" t="str">
        <f>IF([8]Mides!F867=2,"X"," ")</f>
        <v xml:space="preserve"> </v>
      </c>
      <c r="F876" s="69" t="str">
        <f>[8]Mides!B867</f>
        <v>menor de edad</v>
      </c>
      <c r="G876" s="68" t="str">
        <f>IF(AND([8]Mides!H867&gt;=1,[8]Mides!H867&lt;=14),"X"," ")</f>
        <v>X</v>
      </c>
      <c r="H876" s="68" t="str">
        <f>IF(AND([8]Mides!H867&gt;=14,[8]Mides!H867&lt;=30),"X"," ")</f>
        <v xml:space="preserve"> </v>
      </c>
      <c r="I876" s="68" t="str">
        <f>IF(AND([8]Mides!H867&gt;=31,[8]Mides!H867&lt;=60),"X","  ")</f>
        <v xml:space="preserve">  </v>
      </c>
      <c r="J876" s="68" t="str">
        <f>IF([8]Mides!H867&gt;60,"X", "  ")</f>
        <v xml:space="preserve">  </v>
      </c>
      <c r="K876" s="70">
        <f>[8]Mides!N867</f>
        <v>0</v>
      </c>
      <c r="L876" s="70">
        <f>[8]Mides!K867</f>
        <v>0</v>
      </c>
      <c r="M876" s="70">
        <f>[8]Mides!L867</f>
        <v>0</v>
      </c>
      <c r="N876" s="70" t="str">
        <f>[8]Mides!M867</f>
        <v>x</v>
      </c>
      <c r="O876" s="70">
        <f t="shared" si="13"/>
        <v>0</v>
      </c>
      <c r="P876" s="70" t="str">
        <f>[8]Mides!R867</f>
        <v>Guatemala</v>
      </c>
      <c r="Q876" s="70" t="str">
        <f>[8]Mides!S867</f>
        <v>Guatemala</v>
      </c>
      <c r="R876" s="10"/>
      <c r="S876" s="10"/>
      <c r="T876" s="10"/>
      <c r="U876" s="10"/>
      <c r="V876" s="10"/>
      <c r="W876" s="10"/>
      <c r="X876" s="10"/>
      <c r="Y876" s="10"/>
    </row>
    <row r="877" spans="2:25" x14ac:dyDescent="0.3">
      <c r="B877" s="66" t="str">
        <f>[8]Mides!E868</f>
        <v>Josue</v>
      </c>
      <c r="C877" s="67" t="str">
        <f>[8]Mides!D868</f>
        <v>Mijangos</v>
      </c>
      <c r="D877" s="68" t="str">
        <f>IF([8]Mides!F868=1,"X"," ")</f>
        <v xml:space="preserve"> </v>
      </c>
      <c r="E877" s="68" t="str">
        <f>IF([8]Mides!F868=2,"X"," ")</f>
        <v>X</v>
      </c>
      <c r="F877" s="69" t="str">
        <f>[8]Mides!B868</f>
        <v>menor de edad</v>
      </c>
      <c r="G877" s="68" t="str">
        <f>IF(AND([8]Mides!H868&gt;=1,[8]Mides!H868&lt;=14),"X"," ")</f>
        <v>X</v>
      </c>
      <c r="H877" s="68" t="str">
        <f>IF(AND([8]Mides!H868&gt;=14,[8]Mides!H868&lt;=30),"X"," ")</f>
        <v xml:space="preserve"> </v>
      </c>
      <c r="I877" s="68" t="str">
        <f>IF(AND([8]Mides!H868&gt;=31,[8]Mides!H868&lt;=60),"X","  ")</f>
        <v xml:space="preserve">  </v>
      </c>
      <c r="J877" s="68" t="str">
        <f>IF([8]Mides!H868&gt;60,"X", "  ")</f>
        <v xml:space="preserve">  </v>
      </c>
      <c r="K877" s="70">
        <f>[8]Mides!N868</f>
        <v>0</v>
      </c>
      <c r="L877" s="70">
        <f>[8]Mides!K868</f>
        <v>0</v>
      </c>
      <c r="M877" s="70">
        <f>[8]Mides!L868</f>
        <v>0</v>
      </c>
      <c r="N877" s="70" t="str">
        <f>[8]Mides!M868</f>
        <v>x</v>
      </c>
      <c r="O877" s="70">
        <f t="shared" si="13"/>
        <v>0</v>
      </c>
      <c r="P877" s="70" t="str">
        <f>[8]Mides!R868</f>
        <v>Guatemala</v>
      </c>
      <c r="Q877" s="70" t="str">
        <f>[8]Mides!S868</f>
        <v>Guatemala</v>
      </c>
      <c r="R877" s="10"/>
      <c r="S877" s="10"/>
      <c r="T877" s="10"/>
      <c r="U877" s="10"/>
      <c r="V877" s="10"/>
      <c r="W877" s="10"/>
      <c r="X877" s="10"/>
      <c r="Y877" s="10"/>
    </row>
    <row r="878" spans="2:25" x14ac:dyDescent="0.3">
      <c r="B878" s="66" t="str">
        <f>[8]Mides!E869</f>
        <v>Emily</v>
      </c>
      <c r="C878" s="67" t="str">
        <f>[8]Mides!D869</f>
        <v>Wait</v>
      </c>
      <c r="D878" s="68" t="str">
        <f>IF([8]Mides!F869=1,"X"," ")</f>
        <v>X</v>
      </c>
      <c r="E878" s="68" t="str">
        <f>IF([8]Mides!F869=2,"X"," ")</f>
        <v xml:space="preserve"> </v>
      </c>
      <c r="F878" s="69" t="str">
        <f>[8]Mides!B869</f>
        <v>menor de edad</v>
      </c>
      <c r="G878" s="68" t="str">
        <f>IF(AND([8]Mides!H869&gt;=1,[8]Mides!H869&lt;=14),"X"," ")</f>
        <v>X</v>
      </c>
      <c r="H878" s="68" t="str">
        <f>IF(AND([8]Mides!H869&gt;=14,[8]Mides!H869&lt;=30),"X"," ")</f>
        <v xml:space="preserve"> </v>
      </c>
      <c r="I878" s="68" t="str">
        <f>IF(AND([8]Mides!H869&gt;=31,[8]Mides!H869&lt;=60),"X","  ")</f>
        <v xml:space="preserve">  </v>
      </c>
      <c r="J878" s="68" t="str">
        <f>IF([8]Mides!H869&gt;60,"X", "  ")</f>
        <v xml:space="preserve">  </v>
      </c>
      <c r="K878" s="70">
        <f>[8]Mides!N869</f>
        <v>0</v>
      </c>
      <c r="L878" s="70">
        <f>[8]Mides!K869</f>
        <v>0</v>
      </c>
      <c r="M878" s="70">
        <f>[8]Mides!L869</f>
        <v>0</v>
      </c>
      <c r="N878" s="70" t="str">
        <f>[8]Mides!M869</f>
        <v>x</v>
      </c>
      <c r="O878" s="70">
        <f t="shared" si="13"/>
        <v>0</v>
      </c>
      <c r="P878" s="70" t="str">
        <f>[8]Mides!R869</f>
        <v>Guatemala</v>
      </c>
      <c r="Q878" s="70" t="str">
        <f>[8]Mides!S869</f>
        <v>Guatemala</v>
      </c>
      <c r="R878" s="10"/>
      <c r="S878" s="10"/>
      <c r="T878" s="10"/>
      <c r="U878" s="10"/>
      <c r="V878" s="10"/>
      <c r="W878" s="10"/>
      <c r="X878" s="10"/>
      <c r="Y878" s="10"/>
    </row>
    <row r="879" spans="2:25" x14ac:dyDescent="0.3">
      <c r="B879" s="66" t="str">
        <f>[8]Mides!E870</f>
        <v>Katerine</v>
      </c>
      <c r="C879" s="67" t="str">
        <f>[8]Mides!D870</f>
        <v>Arana</v>
      </c>
      <c r="D879" s="68" t="str">
        <f>IF([8]Mides!F870=1,"X"," ")</f>
        <v>X</v>
      </c>
      <c r="E879" s="68" t="str">
        <f>IF([8]Mides!F870=2,"X"," ")</f>
        <v xml:space="preserve"> </v>
      </c>
      <c r="F879" s="69" t="str">
        <f>[8]Mides!B870</f>
        <v>pendiente</v>
      </c>
      <c r="G879" s="68" t="str">
        <f>IF(AND([8]Mides!H870&gt;=1,[8]Mides!H870&lt;=14),"X"," ")</f>
        <v xml:space="preserve"> </v>
      </c>
      <c r="H879" s="68" t="str">
        <f>IF(AND([8]Mides!H870&gt;=14,[8]Mides!H870&lt;=30),"X"," ")</f>
        <v>X</v>
      </c>
      <c r="I879" s="68" t="str">
        <f>IF(AND([8]Mides!H870&gt;=31,[8]Mides!H870&lt;=60),"X","  ")</f>
        <v xml:space="preserve">  </v>
      </c>
      <c r="J879" s="68" t="str">
        <f>IF([8]Mides!H870&gt;60,"X", "  ")</f>
        <v xml:space="preserve">  </v>
      </c>
      <c r="K879" s="70">
        <f>[8]Mides!N870</f>
        <v>0</v>
      </c>
      <c r="L879" s="70">
        <f>[8]Mides!K870</f>
        <v>0</v>
      </c>
      <c r="M879" s="70">
        <f>[8]Mides!L870</f>
        <v>0</v>
      </c>
      <c r="N879" s="70" t="str">
        <f>[8]Mides!M870</f>
        <v>x</v>
      </c>
      <c r="O879" s="70">
        <f t="shared" si="13"/>
        <v>0</v>
      </c>
      <c r="P879" s="70" t="str">
        <f>[8]Mides!R870</f>
        <v>Guatemala</v>
      </c>
      <c r="Q879" s="70" t="str">
        <f>[8]Mides!S870</f>
        <v>Guatemala</v>
      </c>
      <c r="R879" s="10"/>
      <c r="S879" s="10"/>
      <c r="T879" s="10"/>
      <c r="U879" s="10"/>
      <c r="V879" s="10"/>
      <c r="W879" s="10"/>
      <c r="X879" s="10"/>
      <c r="Y879" s="10"/>
    </row>
    <row r="880" spans="2:25" x14ac:dyDescent="0.3">
      <c r="B880" s="66" t="str">
        <f>[8]Mides!E871</f>
        <v>Kenet</v>
      </c>
      <c r="C880" s="67" t="str">
        <f>[8]Mides!D871</f>
        <v>Arana</v>
      </c>
      <c r="D880" s="68" t="str">
        <f>IF([8]Mides!F871=1,"X"," ")</f>
        <v xml:space="preserve"> </v>
      </c>
      <c r="E880" s="68" t="str">
        <f>IF([8]Mides!F871=2,"X"," ")</f>
        <v>X</v>
      </c>
      <c r="F880" s="69" t="str">
        <f>[8]Mides!B871</f>
        <v>menor de edad</v>
      </c>
      <c r="G880" s="68" t="str">
        <f>IF(AND([8]Mides!H871&gt;=1,[8]Mides!H871&lt;=14),"X"," ")</f>
        <v>X</v>
      </c>
      <c r="H880" s="68" t="str">
        <f>IF(AND([8]Mides!H871&gt;=14,[8]Mides!H871&lt;=30),"X"," ")</f>
        <v xml:space="preserve"> </v>
      </c>
      <c r="I880" s="68" t="str">
        <f>IF(AND([8]Mides!H871&gt;=31,[8]Mides!H871&lt;=60),"X","  ")</f>
        <v xml:space="preserve">  </v>
      </c>
      <c r="J880" s="68" t="str">
        <f>IF([8]Mides!H871&gt;60,"X", "  ")</f>
        <v xml:space="preserve">  </v>
      </c>
      <c r="K880" s="70">
        <f>[8]Mides!N871</f>
        <v>0</v>
      </c>
      <c r="L880" s="70">
        <f>[8]Mides!K871</f>
        <v>0</v>
      </c>
      <c r="M880" s="70">
        <f>[8]Mides!L871</f>
        <v>0</v>
      </c>
      <c r="N880" s="70" t="str">
        <f>[8]Mides!M871</f>
        <v>x</v>
      </c>
      <c r="O880" s="70">
        <f t="shared" si="13"/>
        <v>0</v>
      </c>
      <c r="P880" s="70" t="str">
        <f>[8]Mides!R871</f>
        <v>Guatemala</v>
      </c>
      <c r="Q880" s="70" t="str">
        <f>[8]Mides!S871</f>
        <v>Guatemala</v>
      </c>
      <c r="R880" s="10"/>
      <c r="S880" s="10"/>
      <c r="T880" s="10"/>
      <c r="U880" s="10"/>
      <c r="V880" s="10"/>
      <c r="W880" s="10"/>
      <c r="X880" s="10"/>
      <c r="Y880" s="10"/>
    </row>
    <row r="881" spans="2:25" x14ac:dyDescent="0.3">
      <c r="B881" s="66" t="str">
        <f>[8]Mides!E872</f>
        <v>Eyor</v>
      </c>
      <c r="C881" s="67" t="str">
        <f>[8]Mides!D872</f>
        <v>Arana</v>
      </c>
      <c r="D881" s="68" t="str">
        <f>IF([8]Mides!F872=1,"X"," ")</f>
        <v xml:space="preserve"> </v>
      </c>
      <c r="E881" s="68" t="str">
        <f>IF([8]Mides!F872=2,"X"," ")</f>
        <v>X</v>
      </c>
      <c r="F881" s="69" t="str">
        <f>[8]Mides!B872</f>
        <v>menor de edad</v>
      </c>
      <c r="G881" s="68" t="str">
        <f>IF(AND([8]Mides!H872&gt;=1,[8]Mides!H872&lt;=14),"X"," ")</f>
        <v>X</v>
      </c>
      <c r="H881" s="68" t="str">
        <f>IF(AND([8]Mides!H872&gt;=14,[8]Mides!H872&lt;=30),"X"," ")</f>
        <v xml:space="preserve"> </v>
      </c>
      <c r="I881" s="68" t="str">
        <f>IF(AND([8]Mides!H872&gt;=31,[8]Mides!H872&lt;=60),"X","  ")</f>
        <v xml:space="preserve">  </v>
      </c>
      <c r="J881" s="68" t="str">
        <f>IF([8]Mides!H872&gt;60,"X", "  ")</f>
        <v xml:space="preserve">  </v>
      </c>
      <c r="K881" s="70">
        <f>[8]Mides!N872</f>
        <v>0</v>
      </c>
      <c r="L881" s="70">
        <f>[8]Mides!K872</f>
        <v>0</v>
      </c>
      <c r="M881" s="70">
        <f>[8]Mides!L872</f>
        <v>0</v>
      </c>
      <c r="N881" s="70" t="str">
        <f>[8]Mides!M872</f>
        <v>x</v>
      </c>
      <c r="O881" s="70">
        <f t="shared" si="13"/>
        <v>0</v>
      </c>
      <c r="P881" s="70" t="str">
        <f>[8]Mides!R872</f>
        <v>Guatemala</v>
      </c>
      <c r="Q881" s="70" t="str">
        <f>[8]Mides!S872</f>
        <v>Guatemala</v>
      </c>
      <c r="R881" s="10"/>
      <c r="S881" s="10"/>
      <c r="T881" s="10"/>
      <c r="U881" s="10"/>
      <c r="V881" s="10"/>
      <c r="W881" s="10"/>
      <c r="X881" s="10"/>
      <c r="Y881" s="10"/>
    </row>
    <row r="882" spans="2:25" x14ac:dyDescent="0.3">
      <c r="B882" s="66" t="str">
        <f>[8]Mides!E873</f>
        <v>Erick</v>
      </c>
      <c r="C882" s="67" t="str">
        <f>[8]Mides!D873</f>
        <v>Intoriciano</v>
      </c>
      <c r="D882" s="68" t="str">
        <f>IF([8]Mides!F873=1,"X"," ")</f>
        <v xml:space="preserve"> </v>
      </c>
      <c r="E882" s="68" t="str">
        <f>IF([8]Mides!F873=2,"X"," ")</f>
        <v>X</v>
      </c>
      <c r="F882" s="69" t="str">
        <f>[8]Mides!B873</f>
        <v>menor de edad</v>
      </c>
      <c r="G882" s="68" t="str">
        <f>IF(AND([8]Mides!H873&gt;=1,[8]Mides!H873&lt;=14),"X"," ")</f>
        <v>X</v>
      </c>
      <c r="H882" s="68" t="str">
        <f>IF(AND([8]Mides!H873&gt;=14,[8]Mides!H873&lt;=30),"X"," ")</f>
        <v xml:space="preserve"> </v>
      </c>
      <c r="I882" s="68" t="str">
        <f>IF(AND([8]Mides!H873&gt;=31,[8]Mides!H873&lt;=60),"X","  ")</f>
        <v xml:space="preserve">  </v>
      </c>
      <c r="J882" s="68" t="str">
        <f>IF([8]Mides!H873&gt;60,"X", "  ")</f>
        <v xml:space="preserve">  </v>
      </c>
      <c r="K882" s="70">
        <f>[8]Mides!N873</f>
        <v>0</v>
      </c>
      <c r="L882" s="70">
        <f>[8]Mides!K873</f>
        <v>0</v>
      </c>
      <c r="M882" s="70">
        <f>[8]Mides!L873</f>
        <v>0</v>
      </c>
      <c r="N882" s="70" t="str">
        <f>[8]Mides!M873</f>
        <v>x</v>
      </c>
      <c r="O882" s="70">
        <f t="shared" si="13"/>
        <v>0</v>
      </c>
      <c r="P882" s="70" t="str">
        <f>[8]Mides!R873</f>
        <v>Guatemala</v>
      </c>
      <c r="Q882" s="70" t="str">
        <f>[8]Mides!S873</f>
        <v>Guatemala</v>
      </c>
      <c r="R882" s="10"/>
      <c r="S882" s="10"/>
      <c r="T882" s="10"/>
      <c r="U882" s="10"/>
      <c r="V882" s="10"/>
      <c r="W882" s="10"/>
      <c r="X882" s="10"/>
      <c r="Y882" s="10"/>
    </row>
    <row r="883" spans="2:25" x14ac:dyDescent="0.3">
      <c r="B883" s="66" t="str">
        <f>[8]Mides!E874</f>
        <v>Dulce</v>
      </c>
      <c r="C883" s="67" t="str">
        <f>[8]Mides!D874</f>
        <v>Burgos</v>
      </c>
      <c r="D883" s="68" t="str">
        <f>IF([8]Mides!F874=1,"X"," ")</f>
        <v>X</v>
      </c>
      <c r="E883" s="68" t="str">
        <f>IF([8]Mides!F874=2,"X"," ")</f>
        <v xml:space="preserve"> </v>
      </c>
      <c r="F883" s="69" t="str">
        <f>[8]Mides!B874</f>
        <v>menor de edad</v>
      </c>
      <c r="G883" s="68" t="str">
        <f>IF(AND([8]Mides!H874&gt;=1,[8]Mides!H874&lt;=14),"X"," ")</f>
        <v>X</v>
      </c>
      <c r="H883" s="68" t="str">
        <f>IF(AND([8]Mides!H874&gt;=14,[8]Mides!H874&lt;=30),"X"," ")</f>
        <v xml:space="preserve"> </v>
      </c>
      <c r="I883" s="68" t="str">
        <f>IF(AND([8]Mides!H874&gt;=31,[8]Mides!H874&lt;=60),"X","  ")</f>
        <v xml:space="preserve">  </v>
      </c>
      <c r="J883" s="68" t="str">
        <f>IF([8]Mides!H874&gt;60,"X", "  ")</f>
        <v xml:space="preserve">  </v>
      </c>
      <c r="K883" s="70">
        <f>[8]Mides!N874</f>
        <v>0</v>
      </c>
      <c r="L883" s="70">
        <f>[8]Mides!K874</f>
        <v>0</v>
      </c>
      <c r="M883" s="70">
        <f>[8]Mides!L874</f>
        <v>0</v>
      </c>
      <c r="N883" s="70" t="str">
        <f>[8]Mides!M874</f>
        <v>x</v>
      </c>
      <c r="O883" s="70">
        <f t="shared" si="13"/>
        <v>0</v>
      </c>
      <c r="P883" s="70" t="str">
        <f>[8]Mides!R874</f>
        <v>Guatemala</v>
      </c>
      <c r="Q883" s="70" t="str">
        <f>[8]Mides!S874</f>
        <v>Guatemala</v>
      </c>
      <c r="R883" s="10"/>
      <c r="S883" s="10"/>
      <c r="T883" s="10"/>
      <c r="U883" s="10"/>
      <c r="V883" s="10"/>
      <c r="W883" s="10"/>
      <c r="X883" s="10"/>
      <c r="Y883" s="10"/>
    </row>
    <row r="884" spans="2:25" x14ac:dyDescent="0.3">
      <c r="B884" s="66" t="str">
        <f>[8]Mides!E875</f>
        <v>Andrea</v>
      </c>
      <c r="C884" s="67" t="str">
        <f>[8]Mides!D875</f>
        <v>Guzman</v>
      </c>
      <c r="D884" s="68" t="str">
        <f>IF([8]Mides!F875=1,"X"," ")</f>
        <v>X</v>
      </c>
      <c r="E884" s="68" t="str">
        <f>IF([8]Mides!F875=2,"X"," ")</f>
        <v xml:space="preserve"> </v>
      </c>
      <c r="F884" s="69" t="str">
        <f>[8]Mides!B875</f>
        <v>menor de edad</v>
      </c>
      <c r="G884" s="68" t="str">
        <f>IF(AND([8]Mides!H875&gt;=1,[8]Mides!H875&lt;=14),"X"," ")</f>
        <v>X</v>
      </c>
      <c r="H884" s="68" t="str">
        <f>IF(AND([8]Mides!H875&gt;=14,[8]Mides!H875&lt;=30),"X"," ")</f>
        <v xml:space="preserve"> </v>
      </c>
      <c r="I884" s="68" t="str">
        <f>IF(AND([8]Mides!H875&gt;=31,[8]Mides!H875&lt;=60),"X","  ")</f>
        <v xml:space="preserve">  </v>
      </c>
      <c r="J884" s="68" t="str">
        <f>IF([8]Mides!H875&gt;60,"X", "  ")</f>
        <v xml:space="preserve">  </v>
      </c>
      <c r="K884" s="70">
        <f>[8]Mides!N875</f>
        <v>0</v>
      </c>
      <c r="L884" s="70">
        <f>[8]Mides!K875</f>
        <v>0</v>
      </c>
      <c r="M884" s="70">
        <f>[8]Mides!L875</f>
        <v>0</v>
      </c>
      <c r="N884" s="70" t="str">
        <f>[8]Mides!M875</f>
        <v>x</v>
      </c>
      <c r="O884" s="70">
        <f t="shared" si="13"/>
        <v>0</v>
      </c>
      <c r="P884" s="70" t="str">
        <f>[8]Mides!R875</f>
        <v>Guatemala</v>
      </c>
      <c r="Q884" s="70" t="str">
        <f>[8]Mides!S875</f>
        <v>Guatemala</v>
      </c>
      <c r="R884" s="10"/>
      <c r="S884" s="10"/>
      <c r="T884" s="10"/>
      <c r="U884" s="10"/>
      <c r="V884" s="10"/>
      <c r="W884" s="10"/>
      <c r="X884" s="10"/>
      <c r="Y884" s="10"/>
    </row>
    <row r="885" spans="2:25" x14ac:dyDescent="0.3">
      <c r="B885" s="66" t="str">
        <f>[8]Mides!E876</f>
        <v>Angel</v>
      </c>
      <c r="C885" s="67" t="str">
        <f>[8]Mides!D876</f>
        <v xml:space="preserve">Gramajo </v>
      </c>
      <c r="D885" s="68" t="str">
        <f>IF([8]Mides!F876=1,"X"," ")</f>
        <v xml:space="preserve"> </v>
      </c>
      <c r="E885" s="68" t="str">
        <f>IF([8]Mides!F876=2,"X"," ")</f>
        <v>X</v>
      </c>
      <c r="F885" s="69" t="str">
        <f>[8]Mides!B876</f>
        <v>menor de edad</v>
      </c>
      <c r="G885" s="68" t="str">
        <f>IF(AND([8]Mides!H876&gt;=1,[8]Mides!H876&lt;=14),"X"," ")</f>
        <v>X</v>
      </c>
      <c r="H885" s="68" t="str">
        <f>IF(AND([8]Mides!H876&gt;=14,[8]Mides!H876&lt;=30),"X"," ")</f>
        <v xml:space="preserve"> </v>
      </c>
      <c r="I885" s="68" t="str">
        <f>IF(AND([8]Mides!H876&gt;=31,[8]Mides!H876&lt;=60),"X","  ")</f>
        <v xml:space="preserve">  </v>
      </c>
      <c r="J885" s="68" t="str">
        <f>IF([8]Mides!H876&gt;60,"X", "  ")</f>
        <v xml:space="preserve">  </v>
      </c>
      <c r="K885" s="70">
        <f>[8]Mides!N876</f>
        <v>0</v>
      </c>
      <c r="L885" s="70">
        <f>[8]Mides!K876</f>
        <v>0</v>
      </c>
      <c r="M885" s="70">
        <f>[8]Mides!L876</f>
        <v>0</v>
      </c>
      <c r="N885" s="70" t="str">
        <f>[8]Mides!M876</f>
        <v>x</v>
      </c>
      <c r="O885" s="70">
        <f t="shared" si="13"/>
        <v>0</v>
      </c>
      <c r="P885" s="70" t="str">
        <f>[8]Mides!R876</f>
        <v>Guatemala</v>
      </c>
      <c r="Q885" s="70" t="str">
        <f>[8]Mides!S876</f>
        <v>Guatemala</v>
      </c>
      <c r="R885" s="10"/>
      <c r="S885" s="10"/>
      <c r="T885" s="10"/>
      <c r="U885" s="10"/>
      <c r="V885" s="10"/>
      <c r="W885" s="10"/>
      <c r="X885" s="10"/>
      <c r="Y885" s="10"/>
    </row>
    <row r="886" spans="2:25" x14ac:dyDescent="0.3">
      <c r="B886" s="66" t="str">
        <f>[8]Mides!E877</f>
        <v>Fatima</v>
      </c>
      <c r="C886" s="67" t="str">
        <f>[8]Mides!D877</f>
        <v>Roman</v>
      </c>
      <c r="D886" s="68" t="str">
        <f>IF([8]Mides!F877=1,"X"," ")</f>
        <v>X</v>
      </c>
      <c r="E886" s="68" t="str">
        <f>IF([8]Mides!F877=2,"X"," ")</f>
        <v xml:space="preserve"> </v>
      </c>
      <c r="F886" s="69" t="str">
        <f>[8]Mides!B877</f>
        <v>menor de edad</v>
      </c>
      <c r="G886" s="68" t="str">
        <f>IF(AND([8]Mides!H877&gt;=1,[8]Mides!H877&lt;=14),"X"," ")</f>
        <v>X</v>
      </c>
      <c r="H886" s="68" t="str">
        <f>IF(AND([8]Mides!H877&gt;=14,[8]Mides!H877&lt;=30),"X"," ")</f>
        <v xml:space="preserve"> </v>
      </c>
      <c r="I886" s="68" t="str">
        <f>IF(AND([8]Mides!H877&gt;=31,[8]Mides!H877&lt;=60),"X","  ")</f>
        <v xml:space="preserve">  </v>
      </c>
      <c r="J886" s="68" t="str">
        <f>IF([8]Mides!H877&gt;60,"X", "  ")</f>
        <v xml:space="preserve">  </v>
      </c>
      <c r="K886" s="70">
        <f>[8]Mides!N877</f>
        <v>0</v>
      </c>
      <c r="L886" s="70">
        <f>[8]Mides!K877</f>
        <v>0</v>
      </c>
      <c r="M886" s="70">
        <f>[8]Mides!L877</f>
        <v>0</v>
      </c>
      <c r="N886" s="70" t="str">
        <f>[8]Mides!M877</f>
        <v>x</v>
      </c>
      <c r="O886" s="70">
        <f t="shared" si="13"/>
        <v>0</v>
      </c>
      <c r="P886" s="70" t="str">
        <f>[8]Mides!R877</f>
        <v>Guatemala</v>
      </c>
      <c r="Q886" s="70" t="str">
        <f>[8]Mides!S877</f>
        <v>Guatemala</v>
      </c>
      <c r="R886" s="10"/>
      <c r="S886" s="10"/>
      <c r="T886" s="10"/>
      <c r="U886" s="10"/>
      <c r="V886" s="10"/>
      <c r="W886" s="10"/>
      <c r="X886" s="10"/>
      <c r="Y886" s="10"/>
    </row>
    <row r="887" spans="2:25" x14ac:dyDescent="0.3">
      <c r="B887" s="66" t="str">
        <f>[8]Mides!E878</f>
        <v>Dpaner</v>
      </c>
      <c r="C887" s="67" t="str">
        <f>[8]Mides!D878</f>
        <v>Roman</v>
      </c>
      <c r="D887" s="68" t="str">
        <f>IF([8]Mides!F878=1,"X"," ")</f>
        <v>X</v>
      </c>
      <c r="E887" s="68" t="str">
        <f>IF([8]Mides!F878=2,"X"," ")</f>
        <v xml:space="preserve"> </v>
      </c>
      <c r="F887" s="69" t="str">
        <f>[8]Mides!B878</f>
        <v>menor de edad</v>
      </c>
      <c r="G887" s="68" t="str">
        <f>IF(AND([8]Mides!H878&gt;=1,[8]Mides!H878&lt;=14),"X"," ")</f>
        <v>X</v>
      </c>
      <c r="H887" s="68" t="str">
        <f>IF(AND([8]Mides!H878&gt;=14,[8]Mides!H878&lt;=30),"X"," ")</f>
        <v xml:space="preserve"> </v>
      </c>
      <c r="I887" s="68" t="str">
        <f>IF(AND([8]Mides!H878&gt;=31,[8]Mides!H878&lt;=60),"X","  ")</f>
        <v xml:space="preserve">  </v>
      </c>
      <c r="J887" s="68" t="str">
        <f>IF([8]Mides!H878&gt;60,"X", "  ")</f>
        <v xml:space="preserve">  </v>
      </c>
      <c r="K887" s="70">
        <f>[8]Mides!N878</f>
        <v>0</v>
      </c>
      <c r="L887" s="70">
        <f>[8]Mides!K878</f>
        <v>0</v>
      </c>
      <c r="M887" s="70">
        <f>[8]Mides!L878</f>
        <v>0</v>
      </c>
      <c r="N887" s="70" t="str">
        <f>[8]Mides!M878</f>
        <v>x</v>
      </c>
      <c r="O887" s="70">
        <f t="shared" si="13"/>
        <v>0</v>
      </c>
      <c r="P887" s="70" t="str">
        <f>[8]Mides!R878</f>
        <v>Guatemala</v>
      </c>
      <c r="Q887" s="70" t="str">
        <f>[8]Mides!S878</f>
        <v>Guatemala</v>
      </c>
      <c r="R887" s="10"/>
      <c r="S887" s="10"/>
      <c r="T887" s="10"/>
      <c r="U887" s="10"/>
      <c r="V887" s="10"/>
      <c r="W887" s="10"/>
      <c r="X887" s="10"/>
      <c r="Y887" s="10"/>
    </row>
    <row r="888" spans="2:25" x14ac:dyDescent="0.3">
      <c r="B888" s="66" t="str">
        <f>[8]Mides!E879</f>
        <v>Camila</v>
      </c>
      <c r="C888" s="67" t="str">
        <f>[8]Mides!D879</f>
        <v>Roman</v>
      </c>
      <c r="D888" s="68" t="str">
        <f>IF([8]Mides!F879=1,"X"," ")</f>
        <v>X</v>
      </c>
      <c r="E888" s="68" t="str">
        <f>IF([8]Mides!F879=2,"X"," ")</f>
        <v xml:space="preserve"> </v>
      </c>
      <c r="F888" s="69" t="str">
        <f>[8]Mides!B879</f>
        <v>menor de edad</v>
      </c>
      <c r="G888" s="68" t="str">
        <f>IF(AND([8]Mides!H879&gt;=1,[8]Mides!H879&lt;=14),"X"," ")</f>
        <v>X</v>
      </c>
      <c r="H888" s="68" t="str">
        <f>IF(AND([8]Mides!H879&gt;=14,[8]Mides!H879&lt;=30),"X"," ")</f>
        <v xml:space="preserve"> </v>
      </c>
      <c r="I888" s="68" t="str">
        <f>IF(AND([8]Mides!H879&gt;=31,[8]Mides!H879&lt;=60),"X","  ")</f>
        <v xml:space="preserve">  </v>
      </c>
      <c r="J888" s="68" t="str">
        <f>IF([8]Mides!H879&gt;60,"X", "  ")</f>
        <v xml:space="preserve">  </v>
      </c>
      <c r="K888" s="70">
        <f>[8]Mides!N879</f>
        <v>0</v>
      </c>
      <c r="L888" s="70">
        <f>[8]Mides!K879</f>
        <v>0</v>
      </c>
      <c r="M888" s="70">
        <f>[8]Mides!L879</f>
        <v>0</v>
      </c>
      <c r="N888" s="70" t="str">
        <f>[8]Mides!M879</f>
        <v>x</v>
      </c>
      <c r="O888" s="70">
        <f t="shared" si="13"/>
        <v>0</v>
      </c>
      <c r="P888" s="70" t="str">
        <f>[8]Mides!R879</f>
        <v>Guatemala</v>
      </c>
      <c r="Q888" s="70" t="str">
        <f>[8]Mides!S879</f>
        <v>Guatemala</v>
      </c>
      <c r="R888" s="10"/>
      <c r="S888" s="10"/>
      <c r="T888" s="10"/>
      <c r="U888" s="10"/>
      <c r="V888" s="10"/>
      <c r="W888" s="10"/>
      <c r="X888" s="10"/>
      <c r="Y888" s="10"/>
    </row>
    <row r="889" spans="2:25" x14ac:dyDescent="0.3">
      <c r="B889" s="66" t="str">
        <f>[8]Mides!E880</f>
        <v xml:space="preserve">Diego </v>
      </c>
      <c r="C889" s="67" t="str">
        <f>[8]Mides!D880</f>
        <v>Roman</v>
      </c>
      <c r="D889" s="68" t="str">
        <f>IF([8]Mides!F880=1,"X"," ")</f>
        <v xml:space="preserve"> </v>
      </c>
      <c r="E889" s="68" t="str">
        <f>IF([8]Mides!F880=2,"X"," ")</f>
        <v>X</v>
      </c>
      <c r="F889" s="69" t="str">
        <f>[8]Mides!B880</f>
        <v>menor de edad</v>
      </c>
      <c r="G889" s="68" t="str">
        <f>IF(AND([8]Mides!H880&gt;=1,[8]Mides!H880&lt;=14),"X"," ")</f>
        <v>X</v>
      </c>
      <c r="H889" s="68" t="str">
        <f>IF(AND([8]Mides!H880&gt;=14,[8]Mides!H880&lt;=30),"X"," ")</f>
        <v xml:space="preserve"> </v>
      </c>
      <c r="I889" s="68" t="str">
        <f>IF(AND([8]Mides!H880&gt;=31,[8]Mides!H880&lt;=60),"X","  ")</f>
        <v xml:space="preserve">  </v>
      </c>
      <c r="J889" s="68" t="str">
        <f>IF([8]Mides!H880&gt;60,"X", "  ")</f>
        <v xml:space="preserve">  </v>
      </c>
      <c r="K889" s="70">
        <f>[8]Mides!N880</f>
        <v>0</v>
      </c>
      <c r="L889" s="70">
        <f>[8]Mides!K880</f>
        <v>0</v>
      </c>
      <c r="M889" s="70">
        <f>[8]Mides!L880</f>
        <v>0</v>
      </c>
      <c r="N889" s="70" t="str">
        <f>[8]Mides!M880</f>
        <v>x</v>
      </c>
      <c r="O889" s="70">
        <f t="shared" si="13"/>
        <v>0</v>
      </c>
      <c r="P889" s="70" t="str">
        <f>[8]Mides!R880</f>
        <v>Guatemala</v>
      </c>
      <c r="Q889" s="70" t="str">
        <f>[8]Mides!S880</f>
        <v>Guatemala</v>
      </c>
      <c r="R889" s="10"/>
      <c r="S889" s="10"/>
      <c r="T889" s="10"/>
      <c r="U889" s="10"/>
      <c r="V889" s="10"/>
      <c r="W889" s="10"/>
      <c r="X889" s="10"/>
      <c r="Y889" s="10"/>
    </row>
    <row r="890" spans="2:25" x14ac:dyDescent="0.3">
      <c r="B890" s="66" t="str">
        <f>[8]Mides!E881</f>
        <v>Katerine</v>
      </c>
      <c r="C890" s="67" t="str">
        <f>[8]Mides!D881</f>
        <v>Colon</v>
      </c>
      <c r="D890" s="68" t="str">
        <f>IF([8]Mides!F881=1,"X"," ")</f>
        <v>X</v>
      </c>
      <c r="E890" s="68" t="str">
        <f>IF([8]Mides!F881=2,"X"," ")</f>
        <v xml:space="preserve"> </v>
      </c>
      <c r="F890" s="69" t="str">
        <f>[8]Mides!B881</f>
        <v>menor de edad</v>
      </c>
      <c r="G890" s="68" t="str">
        <f>IF(AND([8]Mides!H881&gt;=1,[8]Mides!H881&lt;=14),"X"," ")</f>
        <v>X</v>
      </c>
      <c r="H890" s="68" t="str">
        <f>IF(AND([8]Mides!H881&gt;=14,[8]Mides!H881&lt;=30),"X"," ")</f>
        <v xml:space="preserve"> </v>
      </c>
      <c r="I890" s="68" t="str">
        <f>IF(AND([8]Mides!H881&gt;=31,[8]Mides!H881&lt;=60),"X","  ")</f>
        <v xml:space="preserve">  </v>
      </c>
      <c r="J890" s="68" t="str">
        <f>IF([8]Mides!H881&gt;60,"X", "  ")</f>
        <v xml:space="preserve">  </v>
      </c>
      <c r="K890" s="70">
        <f>[8]Mides!N881</f>
        <v>0</v>
      </c>
      <c r="L890" s="70">
        <f>[8]Mides!K881</f>
        <v>0</v>
      </c>
      <c r="M890" s="70">
        <f>[8]Mides!L881</f>
        <v>0</v>
      </c>
      <c r="N890" s="70" t="str">
        <f>[8]Mides!M881</f>
        <v>x</v>
      </c>
      <c r="O890" s="70">
        <f t="shared" si="13"/>
        <v>0</v>
      </c>
      <c r="P890" s="70" t="str">
        <f>[8]Mides!R881</f>
        <v>Guatemala</v>
      </c>
      <c r="Q890" s="70" t="str">
        <f>[8]Mides!S881</f>
        <v>Guatemala</v>
      </c>
      <c r="R890" s="10"/>
      <c r="S890" s="10"/>
      <c r="T890" s="10"/>
      <c r="U890" s="10"/>
      <c r="V890" s="10"/>
      <c r="W890" s="10"/>
      <c r="X890" s="10"/>
      <c r="Y890" s="10"/>
    </row>
    <row r="891" spans="2:25" x14ac:dyDescent="0.3">
      <c r="B891" s="66" t="str">
        <f>[8]Mides!E882</f>
        <v>Kerdir</v>
      </c>
      <c r="C891" s="67" t="str">
        <f>[8]Mides!D882</f>
        <v>Mayer</v>
      </c>
      <c r="D891" s="68" t="str">
        <f>IF([8]Mides!F882=1,"X"," ")</f>
        <v xml:space="preserve"> </v>
      </c>
      <c r="E891" s="68" t="str">
        <f>IF([8]Mides!F882=2,"X"," ")</f>
        <v>X</v>
      </c>
      <c r="F891" s="69" t="str">
        <f>[8]Mides!B882</f>
        <v>menor de edad</v>
      </c>
      <c r="G891" s="68" t="str">
        <f>IF(AND([8]Mides!H882&gt;=1,[8]Mides!H882&lt;=14),"X"," ")</f>
        <v>X</v>
      </c>
      <c r="H891" s="68" t="str">
        <f>IF(AND([8]Mides!H882&gt;=14,[8]Mides!H882&lt;=30),"X"," ")</f>
        <v xml:space="preserve"> </v>
      </c>
      <c r="I891" s="68" t="str">
        <f>IF(AND([8]Mides!H882&gt;=31,[8]Mides!H882&lt;=60),"X","  ")</f>
        <v xml:space="preserve">  </v>
      </c>
      <c r="J891" s="68" t="str">
        <f>IF([8]Mides!H882&gt;60,"X", "  ")</f>
        <v xml:space="preserve">  </v>
      </c>
      <c r="K891" s="70">
        <f>[8]Mides!N882</f>
        <v>0</v>
      </c>
      <c r="L891" s="70">
        <f>[8]Mides!K882</f>
        <v>0</v>
      </c>
      <c r="M891" s="70">
        <f>[8]Mides!L882</f>
        <v>0</v>
      </c>
      <c r="N891" s="70" t="str">
        <f>[8]Mides!M882</f>
        <v>x</v>
      </c>
      <c r="O891" s="70">
        <f t="shared" si="13"/>
        <v>0</v>
      </c>
      <c r="P891" s="70" t="str">
        <f>[8]Mides!R882</f>
        <v>Guatemala</v>
      </c>
      <c r="Q891" s="70" t="str">
        <f>[8]Mides!S882</f>
        <v>Guatemala</v>
      </c>
      <c r="R891" s="10"/>
      <c r="S891" s="10"/>
      <c r="T891" s="10"/>
      <c r="U891" s="10"/>
      <c r="V891" s="10"/>
      <c r="W891" s="10"/>
      <c r="X891" s="10"/>
      <c r="Y891" s="10"/>
    </row>
    <row r="892" spans="2:25" x14ac:dyDescent="0.3">
      <c r="B892" s="66" t="str">
        <f>[8]Mides!E883</f>
        <v>Delia</v>
      </c>
      <c r="C892" s="67" t="str">
        <f>[8]Mides!D883</f>
        <v>Rodas</v>
      </c>
      <c r="D892" s="68" t="str">
        <f>IF([8]Mides!F883=1,"X"," ")</f>
        <v>X</v>
      </c>
      <c r="E892" s="68" t="str">
        <f>IF([8]Mides!F883=2,"X"," ")</f>
        <v xml:space="preserve"> </v>
      </c>
      <c r="F892" s="69" t="str">
        <f>[8]Mides!B883</f>
        <v>pendiente</v>
      </c>
      <c r="G892" s="68" t="str">
        <f>IF(AND([8]Mides!H883&gt;=1,[8]Mides!H883&lt;=14),"X"," ")</f>
        <v xml:space="preserve"> </v>
      </c>
      <c r="H892" s="68" t="str">
        <f>IF(AND([8]Mides!H883&gt;=14,[8]Mides!H883&lt;=30),"X"," ")</f>
        <v xml:space="preserve"> </v>
      </c>
      <c r="I892" s="68" t="str">
        <f>IF(AND([8]Mides!H883&gt;=31,[8]Mides!H883&lt;=60),"X","  ")</f>
        <v>X</v>
      </c>
      <c r="J892" s="68" t="str">
        <f>IF([8]Mides!H883&gt;60,"X", "  ")</f>
        <v xml:space="preserve">  </v>
      </c>
      <c r="K892" s="70">
        <f>[8]Mides!N883</f>
        <v>0</v>
      </c>
      <c r="L892" s="70">
        <f>[8]Mides!K883</f>
        <v>0</v>
      </c>
      <c r="M892" s="70">
        <f>[8]Mides!L883</f>
        <v>0</v>
      </c>
      <c r="N892" s="70" t="str">
        <f>[8]Mides!M883</f>
        <v>x</v>
      </c>
      <c r="O892" s="70">
        <f t="shared" si="13"/>
        <v>0</v>
      </c>
      <c r="P892" s="70" t="str">
        <f>[8]Mides!R883</f>
        <v>Guatemala</v>
      </c>
      <c r="Q892" s="70" t="str">
        <f>[8]Mides!S883</f>
        <v>Guatemala</v>
      </c>
      <c r="R892" s="10"/>
      <c r="S892" s="10"/>
      <c r="T892" s="10"/>
      <c r="U892" s="10"/>
      <c r="V892" s="10"/>
      <c r="W892" s="10"/>
      <c r="X892" s="10"/>
      <c r="Y892" s="10"/>
    </row>
    <row r="893" spans="2:25" x14ac:dyDescent="0.3">
      <c r="B893" s="66" t="str">
        <f>[8]Mides!E884</f>
        <v>Cristian</v>
      </c>
      <c r="C893" s="67" t="str">
        <f>[8]Mides!D884</f>
        <v>Hernandez</v>
      </c>
      <c r="D893" s="68" t="str">
        <f>IF([8]Mides!F884=1,"X"," ")</f>
        <v xml:space="preserve"> </v>
      </c>
      <c r="E893" s="68" t="str">
        <f>IF([8]Mides!F884=2,"X"," ")</f>
        <v>X</v>
      </c>
      <c r="F893" s="69" t="str">
        <f>[8]Mides!B884</f>
        <v>menor de edad</v>
      </c>
      <c r="G893" s="68" t="str">
        <f>IF(AND([8]Mides!H884&gt;=1,[8]Mides!H884&lt;=14),"X"," ")</f>
        <v>X</v>
      </c>
      <c r="H893" s="68" t="str">
        <f>IF(AND([8]Mides!H884&gt;=14,[8]Mides!H884&lt;=30),"X"," ")</f>
        <v xml:space="preserve"> </v>
      </c>
      <c r="I893" s="68" t="str">
        <f>IF(AND([8]Mides!H884&gt;=31,[8]Mides!H884&lt;=60),"X","  ")</f>
        <v xml:space="preserve">  </v>
      </c>
      <c r="J893" s="68" t="str">
        <f>IF([8]Mides!H884&gt;60,"X", "  ")</f>
        <v xml:space="preserve">  </v>
      </c>
      <c r="K893" s="70">
        <f>[8]Mides!N884</f>
        <v>0</v>
      </c>
      <c r="L893" s="70">
        <f>[8]Mides!K884</f>
        <v>0</v>
      </c>
      <c r="M893" s="70">
        <f>[8]Mides!L884</f>
        <v>0</v>
      </c>
      <c r="N893" s="70" t="str">
        <f>[8]Mides!M884</f>
        <v>x</v>
      </c>
      <c r="O893" s="70">
        <f t="shared" si="13"/>
        <v>0</v>
      </c>
      <c r="P893" s="70" t="str">
        <f>[8]Mides!R884</f>
        <v>Guatemala</v>
      </c>
      <c r="Q893" s="70" t="str">
        <f>[8]Mides!S884</f>
        <v>Guatemala</v>
      </c>
      <c r="R893" s="10"/>
      <c r="S893" s="10"/>
      <c r="T893" s="10"/>
      <c r="U893" s="10"/>
      <c r="V893" s="10"/>
      <c r="W893" s="10"/>
      <c r="X893" s="10"/>
      <c r="Y893" s="10"/>
    </row>
    <row r="894" spans="2:25" x14ac:dyDescent="0.3">
      <c r="B894" s="66" t="str">
        <f>[8]Mides!E885</f>
        <v>Madeline</v>
      </c>
      <c r="C894" s="67" t="str">
        <f>[8]Mides!D885</f>
        <v>Wever</v>
      </c>
      <c r="D894" s="68" t="str">
        <f>IF([8]Mides!F885=1,"X"," ")</f>
        <v>X</v>
      </c>
      <c r="E894" s="68" t="str">
        <f>IF([8]Mides!F885=2,"X"," ")</f>
        <v xml:space="preserve"> </v>
      </c>
      <c r="F894" s="69">
        <f>[8]Mides!B885</f>
        <v>2951017920101</v>
      </c>
      <c r="G894" s="68" t="str">
        <f>IF(AND([8]Mides!H885&gt;=1,[8]Mides!H885&lt;=14),"X"," ")</f>
        <v xml:space="preserve"> </v>
      </c>
      <c r="H894" s="68" t="str">
        <f>IF(AND([8]Mides!H885&gt;=14,[8]Mides!H885&lt;=30),"X"," ")</f>
        <v xml:space="preserve"> </v>
      </c>
      <c r="I894" s="68" t="str">
        <f>IF(AND([8]Mides!H885&gt;=31,[8]Mides!H885&lt;=60),"X","  ")</f>
        <v>X</v>
      </c>
      <c r="J894" s="68" t="str">
        <f>IF([8]Mides!H885&gt;60,"X", "  ")</f>
        <v xml:space="preserve">  </v>
      </c>
      <c r="K894" s="70">
        <f>[8]Mides!N885</f>
        <v>0</v>
      </c>
      <c r="L894" s="70">
        <f>[8]Mides!K885</f>
        <v>0</v>
      </c>
      <c r="M894" s="70">
        <f>[8]Mides!L885</f>
        <v>0</v>
      </c>
      <c r="N894" s="70" t="str">
        <f>[8]Mides!M885</f>
        <v>x</v>
      </c>
      <c r="O894" s="70">
        <f t="shared" si="13"/>
        <v>0</v>
      </c>
      <c r="P894" s="70" t="str">
        <f>[8]Mides!R885</f>
        <v>Guatemala</v>
      </c>
      <c r="Q894" s="70" t="str">
        <f>[8]Mides!S885</f>
        <v>Guatemala</v>
      </c>
      <c r="R894" s="10"/>
      <c r="S894" s="10"/>
      <c r="T894" s="10"/>
      <c r="U894" s="10"/>
      <c r="V894" s="10"/>
      <c r="W894" s="10"/>
      <c r="X894" s="10"/>
      <c r="Y894" s="10"/>
    </row>
    <row r="895" spans="2:25" x14ac:dyDescent="0.3">
      <c r="B895" s="66" t="str">
        <f>[8]Mides!E886</f>
        <v xml:space="preserve">Hilario </v>
      </c>
      <c r="C895" s="67" t="str">
        <f>[8]Mides!D886</f>
        <v>Pangan</v>
      </c>
      <c r="D895" s="68" t="str">
        <f>IF([8]Mides!F886=1,"X"," ")</f>
        <v xml:space="preserve"> </v>
      </c>
      <c r="E895" s="68" t="str">
        <f>IF([8]Mides!F886=2,"X"," ")</f>
        <v>X</v>
      </c>
      <c r="F895" s="69">
        <f>[8]Mides!B886</f>
        <v>2226006241503</v>
      </c>
      <c r="G895" s="68" t="str">
        <f>IF(AND([8]Mides!H886&gt;=1,[8]Mides!H886&lt;=14),"X"," ")</f>
        <v xml:space="preserve"> </v>
      </c>
      <c r="H895" s="68" t="str">
        <f>IF(AND([8]Mides!H886&gt;=14,[8]Mides!H886&lt;=30),"X"," ")</f>
        <v xml:space="preserve"> </v>
      </c>
      <c r="I895" s="68" t="str">
        <f>IF(AND([8]Mides!H886&gt;=31,[8]Mides!H886&lt;=60),"X","  ")</f>
        <v>X</v>
      </c>
      <c r="J895" s="68" t="str">
        <f>IF([8]Mides!H886&gt;60,"X", "  ")</f>
        <v xml:space="preserve">  </v>
      </c>
      <c r="K895" s="70">
        <f>[8]Mides!N886</f>
        <v>0</v>
      </c>
      <c r="L895" s="70">
        <f>[8]Mides!K886</f>
        <v>0</v>
      </c>
      <c r="M895" s="70">
        <f>[8]Mides!L886</f>
        <v>0</v>
      </c>
      <c r="N895" s="70" t="str">
        <f>[8]Mides!M886</f>
        <v>x</v>
      </c>
      <c r="O895" s="70">
        <f t="shared" si="13"/>
        <v>0</v>
      </c>
      <c r="P895" s="70" t="str">
        <f>[8]Mides!R886</f>
        <v>Guatemala</v>
      </c>
      <c r="Q895" s="70" t="str">
        <f>[8]Mides!S886</f>
        <v>Guatemala</v>
      </c>
      <c r="R895" s="10"/>
      <c r="S895" s="10"/>
      <c r="T895" s="10"/>
      <c r="U895" s="10"/>
      <c r="V895" s="10"/>
      <c r="W895" s="10"/>
      <c r="X895" s="10"/>
      <c r="Y895" s="10"/>
    </row>
    <row r="896" spans="2:25" x14ac:dyDescent="0.3">
      <c r="B896" s="66" t="str">
        <f>[8]Mides!E887</f>
        <v>Dayri</v>
      </c>
      <c r="C896" s="67" t="str">
        <f>[8]Mides!D887</f>
        <v>Valey</v>
      </c>
      <c r="D896" s="68" t="str">
        <f>IF([8]Mides!F887=1,"X"," ")</f>
        <v>X</v>
      </c>
      <c r="E896" s="68" t="str">
        <f>IF([8]Mides!F887=2,"X"," ")</f>
        <v xml:space="preserve"> </v>
      </c>
      <c r="F896" s="69" t="str">
        <f>[8]Mides!B887</f>
        <v>menor de edad</v>
      </c>
      <c r="G896" s="68" t="str">
        <f>IF(AND([8]Mides!H887&gt;=1,[8]Mides!H887&lt;=14),"X"," ")</f>
        <v>X</v>
      </c>
      <c r="H896" s="68" t="str">
        <f>IF(AND([8]Mides!H887&gt;=14,[8]Mides!H887&lt;=30),"X"," ")</f>
        <v xml:space="preserve"> </v>
      </c>
      <c r="I896" s="68" t="str">
        <f>IF(AND([8]Mides!H887&gt;=31,[8]Mides!H887&lt;=60),"X","  ")</f>
        <v xml:space="preserve">  </v>
      </c>
      <c r="J896" s="68" t="str">
        <f>IF([8]Mides!H887&gt;60,"X", "  ")</f>
        <v xml:space="preserve">  </v>
      </c>
      <c r="K896" s="70">
        <f>[8]Mides!N887</f>
        <v>0</v>
      </c>
      <c r="L896" s="70">
        <f>[8]Mides!K887</f>
        <v>0</v>
      </c>
      <c r="M896" s="70">
        <f>[8]Mides!L887</f>
        <v>0</v>
      </c>
      <c r="N896" s="70" t="str">
        <f>[8]Mides!M887</f>
        <v>x</v>
      </c>
      <c r="O896" s="70">
        <f t="shared" si="13"/>
        <v>0</v>
      </c>
      <c r="P896" s="70" t="str">
        <f>[8]Mides!R887</f>
        <v>Guatemala</v>
      </c>
      <c r="Q896" s="70" t="str">
        <f>[8]Mides!S887</f>
        <v>Guatemala</v>
      </c>
      <c r="R896" s="10"/>
      <c r="S896" s="10"/>
      <c r="T896" s="10"/>
      <c r="U896" s="10"/>
      <c r="V896" s="10"/>
      <c r="W896" s="10"/>
      <c r="X896" s="10"/>
      <c r="Y896" s="10"/>
    </row>
    <row r="897" spans="2:25" x14ac:dyDescent="0.3">
      <c r="B897" s="66" t="str">
        <f>[8]Mides!E888</f>
        <v>Helen</v>
      </c>
      <c r="C897" s="67" t="str">
        <f>[8]Mides!D888</f>
        <v>Chacon</v>
      </c>
      <c r="D897" s="68" t="str">
        <f>IF([8]Mides!F888=1,"X"," ")</f>
        <v>X</v>
      </c>
      <c r="E897" s="68" t="str">
        <f>IF([8]Mides!F888=2,"X"," ")</f>
        <v xml:space="preserve"> </v>
      </c>
      <c r="F897" s="69" t="str">
        <f>[8]Mides!B888</f>
        <v>menor de edad</v>
      </c>
      <c r="G897" s="68" t="str">
        <f>IF(AND([8]Mides!H888&gt;=1,[8]Mides!H888&lt;=14),"X"," ")</f>
        <v>X</v>
      </c>
      <c r="H897" s="68" t="str">
        <f>IF(AND([8]Mides!H888&gt;=14,[8]Mides!H888&lt;=30),"X"," ")</f>
        <v xml:space="preserve"> </v>
      </c>
      <c r="I897" s="68" t="str">
        <f>IF(AND([8]Mides!H888&gt;=31,[8]Mides!H888&lt;=60),"X","  ")</f>
        <v xml:space="preserve">  </v>
      </c>
      <c r="J897" s="68" t="str">
        <f>IF([8]Mides!H888&gt;60,"X", "  ")</f>
        <v xml:space="preserve">  </v>
      </c>
      <c r="K897" s="70">
        <f>[8]Mides!N888</f>
        <v>0</v>
      </c>
      <c r="L897" s="70">
        <f>[8]Mides!K888</f>
        <v>0</v>
      </c>
      <c r="M897" s="70">
        <f>[8]Mides!L888</f>
        <v>0</v>
      </c>
      <c r="N897" s="70" t="str">
        <f>[8]Mides!M888</f>
        <v>x</v>
      </c>
      <c r="O897" s="70">
        <f t="shared" si="13"/>
        <v>0</v>
      </c>
      <c r="P897" s="70" t="str">
        <f>[8]Mides!R888</f>
        <v>Guatemala</v>
      </c>
      <c r="Q897" s="70" t="str">
        <f>[8]Mides!S888</f>
        <v>Guatemala</v>
      </c>
      <c r="R897" s="10"/>
      <c r="S897" s="10"/>
      <c r="T897" s="10"/>
      <c r="U897" s="10"/>
      <c r="V897" s="10"/>
      <c r="W897" s="10"/>
      <c r="X897" s="10"/>
      <c r="Y897" s="10"/>
    </row>
    <row r="898" spans="2:25" x14ac:dyDescent="0.3">
      <c r="B898" s="66" t="str">
        <f>[8]Mides!E889</f>
        <v>Isaac</v>
      </c>
      <c r="C898" s="67" t="str">
        <f>[8]Mides!D889</f>
        <v>Archila</v>
      </c>
      <c r="D898" s="68" t="str">
        <f>IF([8]Mides!F889=1,"X"," ")</f>
        <v xml:space="preserve"> </v>
      </c>
      <c r="E898" s="68" t="str">
        <f>IF([8]Mides!F889=2,"X"," ")</f>
        <v>X</v>
      </c>
      <c r="F898" s="69" t="str">
        <f>[8]Mides!B889</f>
        <v>menor de edad</v>
      </c>
      <c r="G898" s="68" t="str">
        <f>IF(AND([8]Mides!H889&gt;=1,[8]Mides!H889&lt;=14),"X"," ")</f>
        <v>X</v>
      </c>
      <c r="H898" s="68" t="str">
        <f>IF(AND([8]Mides!H889&gt;=14,[8]Mides!H889&lt;=30),"X"," ")</f>
        <v xml:space="preserve"> </v>
      </c>
      <c r="I898" s="68" t="str">
        <f>IF(AND([8]Mides!H889&gt;=31,[8]Mides!H889&lt;=60),"X","  ")</f>
        <v xml:space="preserve">  </v>
      </c>
      <c r="J898" s="68" t="str">
        <f>IF([8]Mides!H889&gt;60,"X", "  ")</f>
        <v xml:space="preserve">  </v>
      </c>
      <c r="K898" s="70">
        <f>[8]Mides!N889</f>
        <v>0</v>
      </c>
      <c r="L898" s="70">
        <f>[8]Mides!K889</f>
        <v>0</v>
      </c>
      <c r="M898" s="70">
        <f>[8]Mides!L889</f>
        <v>0</v>
      </c>
      <c r="N898" s="70" t="str">
        <f>[8]Mides!M889</f>
        <v>x</v>
      </c>
      <c r="O898" s="70">
        <f t="shared" si="13"/>
        <v>0</v>
      </c>
      <c r="P898" s="70" t="str">
        <f>[8]Mides!R889</f>
        <v>Guatemala</v>
      </c>
      <c r="Q898" s="70" t="str">
        <f>[8]Mides!S889</f>
        <v>Guatemala</v>
      </c>
      <c r="R898" s="10"/>
      <c r="S898" s="10"/>
      <c r="T898" s="10"/>
      <c r="U898" s="10"/>
      <c r="V898" s="10"/>
      <c r="W898" s="10"/>
      <c r="X898" s="10"/>
      <c r="Y898" s="10"/>
    </row>
    <row r="899" spans="2:25" x14ac:dyDescent="0.3">
      <c r="B899" s="66" t="str">
        <f>[8]Mides!E890</f>
        <v>Alison</v>
      </c>
      <c r="C899" s="67" t="str">
        <f>[8]Mides!D890</f>
        <v>Ramirez</v>
      </c>
      <c r="D899" s="68" t="str">
        <f>IF([8]Mides!F890=1,"X"," ")</f>
        <v>X</v>
      </c>
      <c r="E899" s="68" t="str">
        <f>IF([8]Mides!F890=2,"X"," ")</f>
        <v xml:space="preserve"> </v>
      </c>
      <c r="F899" s="69" t="str">
        <f>[8]Mides!B890</f>
        <v>menor de edad</v>
      </c>
      <c r="G899" s="68" t="str">
        <f>IF(AND([8]Mides!H890&gt;=1,[8]Mides!H890&lt;=14),"X"," ")</f>
        <v>X</v>
      </c>
      <c r="H899" s="68" t="str">
        <f>IF(AND([8]Mides!H890&gt;=14,[8]Mides!H890&lt;=30),"X"," ")</f>
        <v xml:space="preserve"> </v>
      </c>
      <c r="I899" s="68" t="str">
        <f>IF(AND([8]Mides!H890&gt;=31,[8]Mides!H890&lt;=60),"X","  ")</f>
        <v xml:space="preserve">  </v>
      </c>
      <c r="J899" s="68" t="str">
        <f>IF([8]Mides!H890&gt;60,"X", "  ")</f>
        <v xml:space="preserve">  </v>
      </c>
      <c r="K899" s="70">
        <f>[8]Mides!N890</f>
        <v>0</v>
      </c>
      <c r="L899" s="70">
        <f>[8]Mides!K890</f>
        <v>0</v>
      </c>
      <c r="M899" s="70">
        <f>[8]Mides!L890</f>
        <v>0</v>
      </c>
      <c r="N899" s="70" t="str">
        <f>[8]Mides!M890</f>
        <v>x</v>
      </c>
      <c r="O899" s="70">
        <f t="shared" si="13"/>
        <v>0</v>
      </c>
      <c r="P899" s="70" t="str">
        <f>[8]Mides!R890</f>
        <v>Guatemala</v>
      </c>
      <c r="Q899" s="70" t="str">
        <f>[8]Mides!S890</f>
        <v>Guatemala</v>
      </c>
      <c r="R899" s="10"/>
      <c r="S899" s="10"/>
      <c r="T899" s="10"/>
      <c r="U899" s="10"/>
      <c r="V899" s="10"/>
      <c r="W899" s="10"/>
      <c r="X899" s="10"/>
      <c r="Y899" s="10"/>
    </row>
    <row r="900" spans="2:25" x14ac:dyDescent="0.3">
      <c r="B900" s="66" t="str">
        <f>[8]Mides!E891</f>
        <v>Elda</v>
      </c>
      <c r="C900" s="67" t="str">
        <f>[8]Mides!D891</f>
        <v xml:space="preserve">Garcia </v>
      </c>
      <c r="D900" s="68" t="str">
        <f>IF([8]Mides!F891=1,"X"," ")</f>
        <v>X</v>
      </c>
      <c r="E900" s="68" t="str">
        <f>IF([8]Mides!F891=2,"X"," ")</f>
        <v xml:space="preserve"> </v>
      </c>
      <c r="F900" s="69" t="str">
        <f>[8]Mides!B891</f>
        <v>menor de edad</v>
      </c>
      <c r="G900" s="68" t="str">
        <f>IF(AND([8]Mides!H891&gt;=1,[8]Mides!H891&lt;=14),"X"," ")</f>
        <v>X</v>
      </c>
      <c r="H900" s="68" t="str">
        <f>IF(AND([8]Mides!H891&gt;=14,[8]Mides!H891&lt;=30),"X"," ")</f>
        <v xml:space="preserve"> </v>
      </c>
      <c r="I900" s="68" t="str">
        <f>IF(AND([8]Mides!H891&gt;=31,[8]Mides!H891&lt;=60),"X","  ")</f>
        <v xml:space="preserve">  </v>
      </c>
      <c r="J900" s="68" t="str">
        <f>IF([8]Mides!H891&gt;60,"X", "  ")</f>
        <v xml:space="preserve">  </v>
      </c>
      <c r="K900" s="70">
        <f>[8]Mides!N891</f>
        <v>0</v>
      </c>
      <c r="L900" s="70">
        <f>[8]Mides!K891</f>
        <v>0</v>
      </c>
      <c r="M900" s="70">
        <f>[8]Mides!L891</f>
        <v>0</v>
      </c>
      <c r="N900" s="70" t="str">
        <f>[8]Mides!M891</f>
        <v>x</v>
      </c>
      <c r="O900" s="70">
        <f t="shared" si="13"/>
        <v>0</v>
      </c>
      <c r="P900" s="70" t="str">
        <f>[8]Mides!R891</f>
        <v>Guatemala</v>
      </c>
      <c r="Q900" s="70" t="str">
        <f>[8]Mides!S891</f>
        <v>Guatemala</v>
      </c>
      <c r="R900" s="10"/>
      <c r="S900" s="10"/>
      <c r="T900" s="10"/>
      <c r="U900" s="10"/>
      <c r="V900" s="10"/>
      <c r="W900" s="10"/>
      <c r="X900" s="10"/>
      <c r="Y900" s="10"/>
    </row>
    <row r="901" spans="2:25" x14ac:dyDescent="0.3">
      <c r="B901" s="66" t="str">
        <f>[8]Mides!E892</f>
        <v>Sofi</v>
      </c>
      <c r="C901" s="67" t="str">
        <f>[8]Mides!D892</f>
        <v>Garcia</v>
      </c>
      <c r="D901" s="68" t="str">
        <f>IF([8]Mides!F892=1,"X"," ")</f>
        <v>X</v>
      </c>
      <c r="E901" s="68" t="str">
        <f>IF([8]Mides!F892=2,"X"," ")</f>
        <v xml:space="preserve"> </v>
      </c>
      <c r="F901" s="69" t="str">
        <f>[8]Mides!B892</f>
        <v>menor de edad</v>
      </c>
      <c r="G901" s="68" t="str">
        <f>IF(AND([8]Mides!H892&gt;=1,[8]Mides!H892&lt;=14),"X"," ")</f>
        <v>X</v>
      </c>
      <c r="H901" s="68" t="str">
        <f>IF(AND([8]Mides!H892&gt;=14,[8]Mides!H892&lt;=30),"X"," ")</f>
        <v xml:space="preserve"> </v>
      </c>
      <c r="I901" s="68" t="str">
        <f>IF(AND([8]Mides!H892&gt;=31,[8]Mides!H892&lt;=60),"X","  ")</f>
        <v xml:space="preserve">  </v>
      </c>
      <c r="J901" s="68" t="str">
        <f>IF([8]Mides!H892&gt;60,"X", "  ")</f>
        <v xml:space="preserve">  </v>
      </c>
      <c r="K901" s="70">
        <f>[8]Mides!N892</f>
        <v>0</v>
      </c>
      <c r="L901" s="70">
        <f>[8]Mides!K892</f>
        <v>0</v>
      </c>
      <c r="M901" s="70">
        <f>[8]Mides!L892</f>
        <v>0</v>
      </c>
      <c r="N901" s="70" t="str">
        <f>[8]Mides!M892</f>
        <v>x</v>
      </c>
      <c r="O901" s="70">
        <f t="shared" si="13"/>
        <v>0</v>
      </c>
      <c r="P901" s="70" t="str">
        <f>[8]Mides!R892</f>
        <v>Guatemala</v>
      </c>
      <c r="Q901" s="70" t="str">
        <f>[8]Mides!S892</f>
        <v>Guatemala</v>
      </c>
      <c r="R901" s="10"/>
      <c r="S901" s="10"/>
      <c r="T901" s="10"/>
      <c r="U901" s="10"/>
      <c r="V901" s="10"/>
      <c r="W901" s="10"/>
      <c r="X901" s="10"/>
      <c r="Y901" s="10"/>
    </row>
    <row r="902" spans="2:25" x14ac:dyDescent="0.3">
      <c r="B902" s="66" t="str">
        <f>[8]Mides!E893</f>
        <v>Dulce</v>
      </c>
      <c r="C902" s="67" t="str">
        <f>[8]Mides!D893</f>
        <v>Garcia</v>
      </c>
      <c r="D902" s="68" t="str">
        <f>IF([8]Mides!F893=1,"X"," ")</f>
        <v>X</v>
      </c>
      <c r="E902" s="68" t="str">
        <f>IF([8]Mides!F893=2,"X"," ")</f>
        <v xml:space="preserve"> </v>
      </c>
      <c r="F902" s="69" t="str">
        <f>[8]Mides!B893</f>
        <v>menor de edad</v>
      </c>
      <c r="G902" s="68" t="str">
        <f>IF(AND([8]Mides!H893&gt;=1,[8]Mides!H893&lt;=14),"X"," ")</f>
        <v>X</v>
      </c>
      <c r="H902" s="68" t="str">
        <f>IF(AND([8]Mides!H893&gt;=14,[8]Mides!H893&lt;=30),"X"," ")</f>
        <v xml:space="preserve"> </v>
      </c>
      <c r="I902" s="68" t="str">
        <f>IF(AND([8]Mides!H893&gt;=31,[8]Mides!H893&lt;=60),"X","  ")</f>
        <v xml:space="preserve">  </v>
      </c>
      <c r="J902" s="68" t="str">
        <f>IF([8]Mides!H893&gt;60,"X", "  ")</f>
        <v xml:space="preserve">  </v>
      </c>
      <c r="K902" s="70">
        <f>[8]Mides!N893</f>
        <v>0</v>
      </c>
      <c r="L902" s="70">
        <f>[8]Mides!K893</f>
        <v>0</v>
      </c>
      <c r="M902" s="70">
        <f>[8]Mides!L893</f>
        <v>0</v>
      </c>
      <c r="N902" s="70" t="str">
        <f>[8]Mides!M893</f>
        <v>x</v>
      </c>
      <c r="O902" s="70">
        <f t="shared" si="13"/>
        <v>0</v>
      </c>
      <c r="P902" s="70" t="str">
        <f>[8]Mides!R893</f>
        <v>Guatemala</v>
      </c>
      <c r="Q902" s="70" t="str">
        <f>[8]Mides!S893</f>
        <v>Guatemala</v>
      </c>
      <c r="R902" s="10"/>
      <c r="S902" s="10"/>
      <c r="T902" s="10"/>
      <c r="U902" s="10"/>
      <c r="V902" s="10"/>
      <c r="W902" s="10"/>
      <c r="X902" s="10"/>
      <c r="Y902" s="10"/>
    </row>
    <row r="903" spans="2:25" x14ac:dyDescent="0.3">
      <c r="B903" s="66" t="str">
        <f>[8]Mides!E894</f>
        <v>Elda</v>
      </c>
      <c r="C903" s="67" t="str">
        <f>[8]Mides!D894</f>
        <v>Galindo</v>
      </c>
      <c r="D903" s="68" t="str">
        <f>IF([8]Mides!F894=1,"X"," ")</f>
        <v>X</v>
      </c>
      <c r="E903" s="68" t="str">
        <f>IF([8]Mides!F894=2,"X"," ")</f>
        <v xml:space="preserve"> </v>
      </c>
      <c r="F903" s="69" t="str">
        <f>[8]Mides!B894</f>
        <v>pendiente</v>
      </c>
      <c r="G903" s="68" t="str">
        <f>IF(AND([8]Mides!H894&gt;=1,[8]Mides!H894&lt;=14),"X"," ")</f>
        <v xml:space="preserve"> </v>
      </c>
      <c r="H903" s="68" t="str">
        <f>IF(AND([8]Mides!H894&gt;=14,[8]Mides!H894&lt;=30),"X"," ")</f>
        <v xml:space="preserve"> </v>
      </c>
      <c r="I903" s="68" t="str">
        <f>IF(AND([8]Mides!H894&gt;=31,[8]Mides!H894&lt;=60),"X","  ")</f>
        <v xml:space="preserve">  </v>
      </c>
      <c r="J903" s="68" t="str">
        <f>IF([8]Mides!H894&gt;60,"X", "  ")</f>
        <v>X</v>
      </c>
      <c r="K903" s="70">
        <f>[8]Mides!N894</f>
        <v>0</v>
      </c>
      <c r="L903" s="70">
        <f>[8]Mides!K894</f>
        <v>0</v>
      </c>
      <c r="M903" s="70">
        <f>[8]Mides!L894</f>
        <v>0</v>
      </c>
      <c r="N903" s="70" t="str">
        <f>[8]Mides!M894</f>
        <v>x</v>
      </c>
      <c r="O903" s="70">
        <f t="shared" si="13"/>
        <v>0</v>
      </c>
      <c r="P903" s="70" t="str">
        <f>[8]Mides!R894</f>
        <v>Guatemala</v>
      </c>
      <c r="Q903" s="70" t="str">
        <f>[8]Mides!S894</f>
        <v>Guatemala</v>
      </c>
      <c r="R903" s="10"/>
      <c r="S903" s="10"/>
      <c r="T903" s="10"/>
      <c r="U903" s="10"/>
      <c r="V903" s="10"/>
      <c r="W903" s="10"/>
      <c r="X903" s="10"/>
      <c r="Y903" s="10"/>
    </row>
    <row r="904" spans="2:25" x14ac:dyDescent="0.3">
      <c r="B904" s="66" t="str">
        <f>[8]Mides!E895</f>
        <v>Dinora</v>
      </c>
      <c r="C904" s="67" t="str">
        <f>[8]Mides!D895</f>
        <v xml:space="preserve">De Garcia </v>
      </c>
      <c r="D904" s="68" t="str">
        <f>IF([8]Mides!F895=1,"X"," ")</f>
        <v>X</v>
      </c>
      <c r="E904" s="68" t="str">
        <f>IF([8]Mides!F895=2,"X"," ")</f>
        <v xml:space="preserve"> </v>
      </c>
      <c r="F904" s="69" t="str">
        <f>[8]Mides!B895</f>
        <v>pendiente</v>
      </c>
      <c r="G904" s="68" t="str">
        <f>IF(AND([8]Mides!H895&gt;=1,[8]Mides!H895&lt;=14),"X"," ")</f>
        <v xml:space="preserve"> </v>
      </c>
      <c r="H904" s="68" t="str">
        <f>IF(AND([8]Mides!H895&gt;=14,[8]Mides!H895&lt;=30),"X"," ")</f>
        <v xml:space="preserve"> </v>
      </c>
      <c r="I904" s="68" t="str">
        <f>IF(AND([8]Mides!H895&gt;=31,[8]Mides!H895&lt;=60),"X","  ")</f>
        <v>X</v>
      </c>
      <c r="J904" s="68" t="str">
        <f>IF([8]Mides!H895&gt;60,"X", "  ")</f>
        <v xml:space="preserve">  </v>
      </c>
      <c r="K904" s="70">
        <f>[8]Mides!N895</f>
        <v>0</v>
      </c>
      <c r="L904" s="70">
        <f>[8]Mides!K895</f>
        <v>0</v>
      </c>
      <c r="M904" s="70">
        <f>[8]Mides!L895</f>
        <v>0</v>
      </c>
      <c r="N904" s="70" t="str">
        <f>[8]Mides!M895</f>
        <v>x</v>
      </c>
      <c r="O904" s="70">
        <f t="shared" si="13"/>
        <v>0</v>
      </c>
      <c r="P904" s="70" t="str">
        <f>[8]Mides!R895</f>
        <v>Guatemala</v>
      </c>
      <c r="Q904" s="70" t="str">
        <f>[8]Mides!S895</f>
        <v>Guatemala</v>
      </c>
      <c r="R904" s="10"/>
      <c r="S904" s="10"/>
      <c r="T904" s="10"/>
      <c r="U904" s="10"/>
      <c r="V904" s="10"/>
      <c r="W904" s="10"/>
      <c r="X904" s="10"/>
      <c r="Y904" s="10"/>
    </row>
    <row r="905" spans="2:25" x14ac:dyDescent="0.3">
      <c r="B905" s="66" t="str">
        <f>[8]Mides!E896</f>
        <v>Mario</v>
      </c>
      <c r="C905" s="67" t="str">
        <f>[8]Mides!D896</f>
        <v>Rodriguez</v>
      </c>
      <c r="D905" s="68" t="str">
        <f>IF([8]Mides!F896=1,"X"," ")</f>
        <v xml:space="preserve"> </v>
      </c>
      <c r="E905" s="68" t="str">
        <f>IF([8]Mides!F896=2,"X"," ")</f>
        <v>X</v>
      </c>
      <c r="F905" s="69">
        <f>[8]Mides!B896</f>
        <v>2727081270101</v>
      </c>
      <c r="G905" s="68" t="str">
        <f>IF(AND([8]Mides!H896&gt;=1,[8]Mides!H896&lt;=14),"X"," ")</f>
        <v xml:space="preserve"> </v>
      </c>
      <c r="H905" s="68" t="str">
        <f>IF(AND([8]Mides!H896&gt;=14,[8]Mides!H896&lt;=30),"X"," ")</f>
        <v>X</v>
      </c>
      <c r="I905" s="68" t="str">
        <f>IF(AND([8]Mides!H896&gt;=31,[8]Mides!H896&lt;=60),"X","  ")</f>
        <v xml:space="preserve">  </v>
      </c>
      <c r="J905" s="68" t="str">
        <f>IF([8]Mides!H896&gt;60,"X", "  ")</f>
        <v xml:space="preserve">  </v>
      </c>
      <c r="K905" s="70">
        <f>[8]Mides!N896</f>
        <v>0</v>
      </c>
      <c r="L905" s="70">
        <f>[8]Mides!K896</f>
        <v>0</v>
      </c>
      <c r="M905" s="70">
        <f>[8]Mides!L896</f>
        <v>0</v>
      </c>
      <c r="N905" s="70" t="str">
        <f>[8]Mides!M896</f>
        <v>x</v>
      </c>
      <c r="O905" s="70">
        <f t="shared" si="13"/>
        <v>0</v>
      </c>
      <c r="P905" s="70" t="str">
        <f>[8]Mides!R896</f>
        <v>Guatemala</v>
      </c>
      <c r="Q905" s="70" t="str">
        <f>[8]Mides!S896</f>
        <v>Guatemala</v>
      </c>
      <c r="R905" s="10"/>
      <c r="S905" s="10"/>
      <c r="T905" s="10"/>
      <c r="U905" s="10"/>
      <c r="V905" s="10"/>
      <c r="W905" s="10"/>
      <c r="X905" s="10"/>
      <c r="Y905" s="10"/>
    </row>
    <row r="906" spans="2:25" x14ac:dyDescent="0.3">
      <c r="B906" s="66" t="str">
        <f>[8]Mides!E897</f>
        <v>Aby</v>
      </c>
      <c r="C906" s="67" t="str">
        <f>[8]Mides!D897</f>
        <v>Garcia</v>
      </c>
      <c r="D906" s="68" t="str">
        <f>IF([8]Mides!F897=1,"X"," ")</f>
        <v>X</v>
      </c>
      <c r="E906" s="68" t="str">
        <f>IF([8]Mides!F897=2,"X"," ")</f>
        <v xml:space="preserve"> </v>
      </c>
      <c r="F906" s="69" t="str">
        <f>[8]Mides!B897</f>
        <v>menor de edad</v>
      </c>
      <c r="G906" s="68" t="str">
        <f>IF(AND([8]Mides!H897&gt;=1,[8]Mides!H897&lt;=14),"X"," ")</f>
        <v xml:space="preserve"> </v>
      </c>
      <c r="H906" s="68" t="str">
        <f>IF(AND([8]Mides!H897&gt;=14,[8]Mides!H897&lt;=30),"X"," ")</f>
        <v>X</v>
      </c>
      <c r="I906" s="68" t="str">
        <f>IF(AND([8]Mides!H897&gt;=31,[8]Mides!H897&lt;=60),"X","  ")</f>
        <v xml:space="preserve">  </v>
      </c>
      <c r="J906" s="68" t="str">
        <f>IF([8]Mides!H897&gt;60,"X", "  ")</f>
        <v xml:space="preserve">  </v>
      </c>
      <c r="K906" s="70">
        <f>[8]Mides!N897</f>
        <v>0</v>
      </c>
      <c r="L906" s="70">
        <f>[8]Mides!K897</f>
        <v>0</v>
      </c>
      <c r="M906" s="70">
        <f>[8]Mides!L897</f>
        <v>0</v>
      </c>
      <c r="N906" s="70" t="str">
        <f>[8]Mides!M897</f>
        <v>x</v>
      </c>
      <c r="O906" s="70">
        <f t="shared" si="13"/>
        <v>0</v>
      </c>
      <c r="P906" s="70" t="str">
        <f>[8]Mides!R897</f>
        <v>Guatemala</v>
      </c>
      <c r="Q906" s="70" t="str">
        <f>[8]Mides!S897</f>
        <v>Guatemala</v>
      </c>
      <c r="R906" s="10"/>
      <c r="S906" s="10"/>
      <c r="T906" s="10"/>
      <c r="U906" s="10"/>
      <c r="V906" s="10"/>
      <c r="W906" s="10"/>
      <c r="X906" s="10"/>
      <c r="Y906" s="10"/>
    </row>
    <row r="907" spans="2:25" x14ac:dyDescent="0.3">
      <c r="B907" s="66" t="str">
        <f>[8]Mides!E898</f>
        <v>Cristian</v>
      </c>
      <c r="C907" s="67" t="str">
        <f>[8]Mides!D898</f>
        <v xml:space="preserve">Ruano </v>
      </c>
      <c r="D907" s="68" t="str">
        <f>IF([8]Mides!F898=1,"X"," ")</f>
        <v xml:space="preserve"> </v>
      </c>
      <c r="E907" s="68" t="str">
        <f>IF([8]Mides!F898=2,"X"," ")</f>
        <v>X</v>
      </c>
      <c r="F907" s="69" t="str">
        <f>[8]Mides!B898</f>
        <v>menor de edad</v>
      </c>
      <c r="G907" s="68" t="str">
        <f>IF(AND([8]Mides!H898&gt;=1,[8]Mides!H898&lt;=14),"X"," ")</f>
        <v>X</v>
      </c>
      <c r="H907" s="68" t="str">
        <f>IF(AND([8]Mides!H898&gt;=14,[8]Mides!H898&lt;=30),"X"," ")</f>
        <v xml:space="preserve"> </v>
      </c>
      <c r="I907" s="68" t="str">
        <f>IF(AND([8]Mides!H898&gt;=31,[8]Mides!H898&lt;=60),"X","  ")</f>
        <v xml:space="preserve">  </v>
      </c>
      <c r="J907" s="68" t="str">
        <f>IF([8]Mides!H898&gt;60,"X", "  ")</f>
        <v xml:space="preserve">  </v>
      </c>
      <c r="K907" s="70">
        <f>[8]Mides!N898</f>
        <v>0</v>
      </c>
      <c r="L907" s="70">
        <f>[8]Mides!K898</f>
        <v>0</v>
      </c>
      <c r="M907" s="70">
        <f>[8]Mides!L898</f>
        <v>0</v>
      </c>
      <c r="N907" s="70" t="str">
        <f>[8]Mides!M898</f>
        <v>x</v>
      </c>
      <c r="O907" s="70">
        <f t="shared" si="13"/>
        <v>0</v>
      </c>
      <c r="P907" s="70" t="str">
        <f>[8]Mides!R898</f>
        <v>Guatemala</v>
      </c>
      <c r="Q907" s="70" t="str">
        <f>[8]Mides!S898</f>
        <v>Guatemala</v>
      </c>
      <c r="R907" s="10"/>
      <c r="S907" s="10"/>
      <c r="T907" s="10"/>
      <c r="U907" s="10"/>
      <c r="V907" s="10"/>
      <c r="W907" s="10"/>
      <c r="X907" s="10"/>
      <c r="Y907" s="10"/>
    </row>
    <row r="908" spans="2:25" x14ac:dyDescent="0.3">
      <c r="B908" s="66" t="str">
        <f>[8]Mides!E899</f>
        <v>Ebellyn</v>
      </c>
      <c r="C908" s="67" t="str">
        <f>[8]Mides!D899</f>
        <v>Gomez</v>
      </c>
      <c r="D908" s="68" t="str">
        <f>IF([8]Mides!F899=1,"X"," ")</f>
        <v>X</v>
      </c>
      <c r="E908" s="68" t="str">
        <f>IF([8]Mides!F899=2,"X"," ")</f>
        <v xml:space="preserve"> </v>
      </c>
      <c r="F908" s="69">
        <f>[8]Mides!B899</f>
        <v>3002881660101</v>
      </c>
      <c r="G908" s="68" t="str">
        <f>IF(AND([8]Mides!H899&gt;=1,[8]Mides!H899&lt;=14),"X"," ")</f>
        <v xml:space="preserve"> </v>
      </c>
      <c r="H908" s="68" t="str">
        <f>IF(AND([8]Mides!H899&gt;=14,[8]Mides!H899&lt;=30),"X"," ")</f>
        <v>X</v>
      </c>
      <c r="I908" s="68" t="str">
        <f>IF(AND([8]Mides!H899&gt;=31,[8]Mides!H899&lt;=60),"X","  ")</f>
        <v xml:space="preserve">  </v>
      </c>
      <c r="J908" s="68" t="str">
        <f>IF([8]Mides!H899&gt;60,"X", "  ")</f>
        <v xml:space="preserve">  </v>
      </c>
      <c r="K908" s="70">
        <f>[8]Mides!N899</f>
        <v>0</v>
      </c>
      <c r="L908" s="70">
        <f>[8]Mides!K899</f>
        <v>0</v>
      </c>
      <c r="M908" s="70">
        <f>[8]Mides!L899</f>
        <v>0</v>
      </c>
      <c r="N908" s="70" t="str">
        <f>[8]Mides!M899</f>
        <v>x</v>
      </c>
      <c r="O908" s="70">
        <f t="shared" si="13"/>
        <v>0</v>
      </c>
      <c r="P908" s="70" t="str">
        <f>[8]Mides!R899</f>
        <v>Guatemala</v>
      </c>
      <c r="Q908" s="70" t="str">
        <f>[8]Mides!S899</f>
        <v>Guatemala</v>
      </c>
      <c r="R908" s="10"/>
      <c r="S908" s="10"/>
      <c r="T908" s="10"/>
      <c r="U908" s="10"/>
      <c r="V908" s="10"/>
      <c r="W908" s="10"/>
      <c r="X908" s="10"/>
      <c r="Y908" s="10"/>
    </row>
    <row r="909" spans="2:25" x14ac:dyDescent="0.3">
      <c r="B909" s="66" t="str">
        <f>[8]Mides!E900</f>
        <v>Itzany</v>
      </c>
      <c r="C909" s="67" t="str">
        <f>[8]Mides!D900</f>
        <v>Jerez</v>
      </c>
      <c r="D909" s="68" t="str">
        <f>IF([8]Mides!F900=1,"X"," ")</f>
        <v>X</v>
      </c>
      <c r="E909" s="68" t="str">
        <f>IF([8]Mides!F900=2,"X"," ")</f>
        <v xml:space="preserve"> </v>
      </c>
      <c r="F909" s="69" t="str">
        <f>[8]Mides!B900</f>
        <v>menor de edad</v>
      </c>
      <c r="G909" s="68" t="str">
        <f>IF(AND([8]Mides!H900&gt;=1,[8]Mides!H900&lt;=14),"X"," ")</f>
        <v>X</v>
      </c>
      <c r="H909" s="68" t="str">
        <f>IF(AND([8]Mides!H900&gt;=14,[8]Mides!H900&lt;=30),"X"," ")</f>
        <v xml:space="preserve"> </v>
      </c>
      <c r="I909" s="68" t="str">
        <f>IF(AND([8]Mides!H900&gt;=31,[8]Mides!H900&lt;=60),"X","  ")</f>
        <v xml:space="preserve">  </v>
      </c>
      <c r="J909" s="68" t="str">
        <f>IF([8]Mides!H900&gt;60,"X", "  ")</f>
        <v xml:space="preserve">  </v>
      </c>
      <c r="K909" s="70">
        <f>[8]Mides!N900</f>
        <v>0</v>
      </c>
      <c r="L909" s="70">
        <f>[8]Mides!K900</f>
        <v>0</v>
      </c>
      <c r="M909" s="70">
        <f>[8]Mides!L900</f>
        <v>0</v>
      </c>
      <c r="N909" s="70" t="str">
        <f>[8]Mides!M900</f>
        <v>x</v>
      </c>
      <c r="O909" s="70">
        <f t="shared" si="13"/>
        <v>0</v>
      </c>
      <c r="P909" s="70" t="str">
        <f>[8]Mides!R900</f>
        <v>Guatemala</v>
      </c>
      <c r="Q909" s="70" t="str">
        <f>[8]Mides!S900</f>
        <v>Guatemala</v>
      </c>
      <c r="R909" s="10"/>
      <c r="S909" s="10"/>
      <c r="T909" s="10"/>
      <c r="U909" s="10"/>
      <c r="V909" s="10"/>
      <c r="W909" s="10"/>
      <c r="X909" s="10"/>
      <c r="Y909" s="10"/>
    </row>
    <row r="910" spans="2:25" x14ac:dyDescent="0.3">
      <c r="B910" s="66" t="str">
        <f>[8]Mides!E901</f>
        <v xml:space="preserve">Ostin </v>
      </c>
      <c r="C910" s="67" t="str">
        <f>[8]Mides!D901</f>
        <v>Borayo</v>
      </c>
      <c r="D910" s="68" t="str">
        <f>IF([8]Mides!F901=1,"X"," ")</f>
        <v xml:space="preserve"> </v>
      </c>
      <c r="E910" s="68" t="str">
        <f>IF([8]Mides!F901=2,"X"," ")</f>
        <v>X</v>
      </c>
      <c r="F910" s="69">
        <f>[8]Mides!B901</f>
        <v>2676262580101</v>
      </c>
      <c r="G910" s="68" t="str">
        <f>IF(AND([8]Mides!H901&gt;=1,[8]Mides!H901&lt;=14),"X"," ")</f>
        <v xml:space="preserve"> </v>
      </c>
      <c r="H910" s="68" t="str">
        <f>IF(AND([8]Mides!H901&gt;=14,[8]Mides!H901&lt;=30),"X"," ")</f>
        <v>X</v>
      </c>
      <c r="I910" s="68" t="str">
        <f>IF(AND([8]Mides!H901&gt;=31,[8]Mides!H901&lt;=60),"X","  ")</f>
        <v xml:space="preserve">  </v>
      </c>
      <c r="J910" s="68" t="str">
        <f>IF([8]Mides!H901&gt;60,"X", "  ")</f>
        <v xml:space="preserve">  </v>
      </c>
      <c r="K910" s="70">
        <f>[8]Mides!N901</f>
        <v>0</v>
      </c>
      <c r="L910" s="70">
        <f>[8]Mides!K901</f>
        <v>0</v>
      </c>
      <c r="M910" s="70">
        <f>[8]Mides!L901</f>
        <v>0</v>
      </c>
      <c r="N910" s="70" t="str">
        <f>[8]Mides!M901</f>
        <v>x</v>
      </c>
      <c r="O910" s="70">
        <f t="shared" si="13"/>
        <v>0</v>
      </c>
      <c r="P910" s="70" t="str">
        <f>[8]Mides!R901</f>
        <v>Guatemala</v>
      </c>
      <c r="Q910" s="70" t="str">
        <f>[8]Mides!S901</f>
        <v>Guatemala</v>
      </c>
      <c r="R910" s="10"/>
      <c r="S910" s="10"/>
      <c r="T910" s="10"/>
      <c r="U910" s="10"/>
      <c r="V910" s="10"/>
      <c r="W910" s="10"/>
      <c r="X910" s="10"/>
      <c r="Y910" s="10"/>
    </row>
    <row r="911" spans="2:25" x14ac:dyDescent="0.3">
      <c r="B911" s="66" t="str">
        <f>[8]Mides!E902</f>
        <v>Sergio</v>
      </c>
      <c r="C911" s="67" t="str">
        <f>[8]Mides!D902</f>
        <v>Rodriguez</v>
      </c>
      <c r="D911" s="68" t="str">
        <f>IF([8]Mides!F902=1,"X"," ")</f>
        <v xml:space="preserve"> </v>
      </c>
      <c r="E911" s="68" t="str">
        <f>IF([8]Mides!F902=2,"X"," ")</f>
        <v>X</v>
      </c>
      <c r="F911" s="69" t="str">
        <f>[8]Mides!B902</f>
        <v xml:space="preserve">tramite </v>
      </c>
      <c r="G911" s="68" t="str">
        <f>IF(AND([8]Mides!H902&gt;=1,[8]Mides!H902&lt;=14),"X"," ")</f>
        <v xml:space="preserve"> </v>
      </c>
      <c r="H911" s="68" t="str">
        <f>IF(AND([8]Mides!H902&gt;=14,[8]Mides!H902&lt;=30),"X"," ")</f>
        <v>X</v>
      </c>
      <c r="I911" s="68" t="str">
        <f>IF(AND([8]Mides!H902&gt;=31,[8]Mides!H902&lt;=60),"X","  ")</f>
        <v xml:space="preserve">  </v>
      </c>
      <c r="J911" s="68" t="str">
        <f>IF([8]Mides!H902&gt;60,"X", "  ")</f>
        <v xml:space="preserve">  </v>
      </c>
      <c r="K911" s="70">
        <f>[8]Mides!N902</f>
        <v>0</v>
      </c>
      <c r="L911" s="70">
        <f>[8]Mides!K902</f>
        <v>0</v>
      </c>
      <c r="M911" s="70">
        <f>[8]Mides!L902</f>
        <v>0</v>
      </c>
      <c r="N911" s="70" t="str">
        <f>[8]Mides!M902</f>
        <v>x</v>
      </c>
      <c r="O911" s="70">
        <f t="shared" ref="O911:O974" si="14">SUM(K911:N911)</f>
        <v>0</v>
      </c>
      <c r="P911" s="70" t="str">
        <f>[8]Mides!R902</f>
        <v>Guatemala</v>
      </c>
      <c r="Q911" s="70" t="str">
        <f>[8]Mides!S902</f>
        <v>Guatemala</v>
      </c>
      <c r="R911" s="10"/>
      <c r="S911" s="10"/>
      <c r="T911" s="10"/>
      <c r="U911" s="10"/>
      <c r="V911" s="10"/>
      <c r="W911" s="10"/>
      <c r="X911" s="10"/>
      <c r="Y911" s="10"/>
    </row>
    <row r="912" spans="2:25" x14ac:dyDescent="0.3">
      <c r="B912" s="66" t="str">
        <f>[8]Mides!E903</f>
        <v>Monica</v>
      </c>
      <c r="C912" s="67" t="str">
        <f>[8]Mides!D903</f>
        <v>Escobar</v>
      </c>
      <c r="D912" s="68" t="str">
        <f>IF([8]Mides!F903=1,"X"," ")</f>
        <v>X</v>
      </c>
      <c r="E912" s="68" t="str">
        <f>IF([8]Mides!F903=2,"X"," ")</f>
        <v xml:space="preserve"> </v>
      </c>
      <c r="F912" s="69">
        <f>[8]Mides!B903</f>
        <v>3498703570101</v>
      </c>
      <c r="G912" s="68" t="str">
        <f>IF(AND([8]Mides!H903&gt;=1,[8]Mides!H903&lt;=14),"X"," ")</f>
        <v xml:space="preserve"> </v>
      </c>
      <c r="H912" s="68" t="str">
        <f>IF(AND([8]Mides!H903&gt;=14,[8]Mides!H903&lt;=30),"X"," ")</f>
        <v xml:space="preserve"> </v>
      </c>
      <c r="I912" s="68" t="str">
        <f>IF(AND([8]Mides!H903&gt;=31,[8]Mides!H903&lt;=60),"X","  ")</f>
        <v>X</v>
      </c>
      <c r="J912" s="68" t="str">
        <f>IF([8]Mides!H903&gt;60,"X", "  ")</f>
        <v xml:space="preserve">  </v>
      </c>
      <c r="K912" s="70">
        <f>[8]Mides!N903</f>
        <v>0</v>
      </c>
      <c r="L912" s="70">
        <f>[8]Mides!K903</f>
        <v>0</v>
      </c>
      <c r="M912" s="70">
        <f>[8]Mides!L903</f>
        <v>0</v>
      </c>
      <c r="N912" s="70" t="str">
        <f>[8]Mides!M903</f>
        <v>x</v>
      </c>
      <c r="O912" s="70">
        <f t="shared" si="14"/>
        <v>0</v>
      </c>
      <c r="P912" s="70" t="str">
        <f>[8]Mides!R903</f>
        <v>Guatemala</v>
      </c>
      <c r="Q912" s="70" t="str">
        <f>[8]Mides!S903</f>
        <v>Guatemala</v>
      </c>
      <c r="R912" s="10"/>
      <c r="S912" s="10"/>
      <c r="T912" s="10"/>
      <c r="U912" s="10"/>
      <c r="V912" s="10"/>
      <c r="W912" s="10"/>
      <c r="X912" s="10"/>
      <c r="Y912" s="10"/>
    </row>
    <row r="913" spans="2:25" x14ac:dyDescent="0.3">
      <c r="B913" s="66" t="str">
        <f>[8]Mides!E904</f>
        <v>Gabriel</v>
      </c>
      <c r="C913" s="67" t="str">
        <f>[8]Mides!D904</f>
        <v>Alvarez</v>
      </c>
      <c r="D913" s="68" t="str">
        <f>IF([8]Mides!F904=1,"X"," ")</f>
        <v xml:space="preserve"> </v>
      </c>
      <c r="E913" s="68" t="str">
        <f>IF([8]Mides!F904=2,"X"," ")</f>
        <v>X</v>
      </c>
      <c r="F913" s="69" t="str">
        <f>[8]Mides!B904</f>
        <v>menor de edad</v>
      </c>
      <c r="G913" s="68" t="str">
        <f>IF(AND([8]Mides!H904&gt;=1,[8]Mides!H904&lt;=14),"X"," ")</f>
        <v>X</v>
      </c>
      <c r="H913" s="68" t="str">
        <f>IF(AND([8]Mides!H904&gt;=14,[8]Mides!H904&lt;=30),"X"," ")</f>
        <v xml:space="preserve"> </v>
      </c>
      <c r="I913" s="68" t="str">
        <f>IF(AND([8]Mides!H904&gt;=31,[8]Mides!H904&lt;=60),"X","  ")</f>
        <v xml:space="preserve">  </v>
      </c>
      <c r="J913" s="68" t="str">
        <f>IF([8]Mides!H904&gt;60,"X", "  ")</f>
        <v xml:space="preserve">  </v>
      </c>
      <c r="K913" s="70">
        <f>[8]Mides!N904</f>
        <v>0</v>
      </c>
      <c r="L913" s="70">
        <f>[8]Mides!K904</f>
        <v>0</v>
      </c>
      <c r="M913" s="70">
        <f>[8]Mides!L904</f>
        <v>0</v>
      </c>
      <c r="N913" s="70" t="str">
        <f>[8]Mides!M904</f>
        <v>x</v>
      </c>
      <c r="O913" s="70">
        <f t="shared" si="14"/>
        <v>0</v>
      </c>
      <c r="P913" s="70" t="str">
        <f>[8]Mides!R904</f>
        <v>Guatemala</v>
      </c>
      <c r="Q913" s="70" t="str">
        <f>[8]Mides!S904</f>
        <v>Guatemala</v>
      </c>
      <c r="R913" s="10"/>
      <c r="S913" s="10"/>
      <c r="T913" s="10"/>
      <c r="U913" s="10"/>
      <c r="V913" s="10"/>
      <c r="W913" s="10"/>
      <c r="X913" s="10"/>
      <c r="Y913" s="10"/>
    </row>
    <row r="914" spans="2:25" x14ac:dyDescent="0.3">
      <c r="B914" s="66" t="str">
        <f>[8]Mides!E905</f>
        <v>David</v>
      </c>
      <c r="C914" s="67" t="str">
        <f>[8]Mides!D905</f>
        <v>Reyes</v>
      </c>
      <c r="D914" s="68" t="str">
        <f>IF([8]Mides!F905=1,"X"," ")</f>
        <v xml:space="preserve"> </v>
      </c>
      <c r="E914" s="68" t="str">
        <f>IF([8]Mides!F905=2,"X"," ")</f>
        <v>X</v>
      </c>
      <c r="F914" s="69">
        <f>[8]Mides!B905</f>
        <v>1945191120101</v>
      </c>
      <c r="G914" s="68" t="str">
        <f>IF(AND([8]Mides!H905&gt;=1,[8]Mides!H905&lt;=14),"X"," ")</f>
        <v xml:space="preserve"> </v>
      </c>
      <c r="H914" s="68" t="str">
        <f>IF(AND([8]Mides!H905&gt;=14,[8]Mides!H905&lt;=30),"X"," ")</f>
        <v>X</v>
      </c>
      <c r="I914" s="68" t="str">
        <f>IF(AND([8]Mides!H905&gt;=31,[8]Mides!H905&lt;=60),"X","  ")</f>
        <v xml:space="preserve">  </v>
      </c>
      <c r="J914" s="68" t="str">
        <f>IF([8]Mides!H905&gt;60,"X", "  ")</f>
        <v xml:space="preserve">  </v>
      </c>
      <c r="K914" s="70">
        <f>[8]Mides!N905</f>
        <v>0</v>
      </c>
      <c r="L914" s="70">
        <f>[8]Mides!K905</f>
        <v>0</v>
      </c>
      <c r="M914" s="70">
        <f>[8]Mides!L905</f>
        <v>0</v>
      </c>
      <c r="N914" s="70" t="str">
        <f>[8]Mides!M905</f>
        <v>x</v>
      </c>
      <c r="O914" s="70">
        <f t="shared" si="14"/>
        <v>0</v>
      </c>
      <c r="P914" s="70" t="str">
        <f>[8]Mides!R905</f>
        <v>Guatemala</v>
      </c>
      <c r="Q914" s="70" t="str">
        <f>[8]Mides!S905</f>
        <v>Guatemala</v>
      </c>
      <c r="R914" s="10"/>
      <c r="S914" s="10"/>
      <c r="T914" s="10"/>
      <c r="U914" s="10"/>
      <c r="V914" s="10"/>
      <c r="W914" s="10"/>
      <c r="X914" s="10"/>
      <c r="Y914" s="10"/>
    </row>
    <row r="915" spans="2:25" x14ac:dyDescent="0.3">
      <c r="B915" s="66" t="str">
        <f>[8]Mides!E906</f>
        <v xml:space="preserve">Ostin </v>
      </c>
      <c r="C915" s="67" t="str">
        <f>[8]Mides!D906</f>
        <v>Borrayo</v>
      </c>
      <c r="D915" s="68" t="str">
        <f>IF([8]Mides!F906=1,"X"," ")</f>
        <v xml:space="preserve"> </v>
      </c>
      <c r="E915" s="68" t="str">
        <f>IF([8]Mides!F906=2,"X"," ")</f>
        <v>X</v>
      </c>
      <c r="F915" s="69">
        <f>[8]Mides!B906</f>
        <v>2676262580101</v>
      </c>
      <c r="G915" s="68" t="str">
        <f>IF(AND([8]Mides!H906&gt;=1,[8]Mides!H906&lt;=14),"X"," ")</f>
        <v xml:space="preserve"> </v>
      </c>
      <c r="H915" s="68" t="str">
        <f>IF(AND([8]Mides!H906&gt;=14,[8]Mides!H906&lt;=30),"X"," ")</f>
        <v>X</v>
      </c>
      <c r="I915" s="68" t="str">
        <f>IF(AND([8]Mides!H906&gt;=31,[8]Mides!H906&lt;=60),"X","  ")</f>
        <v xml:space="preserve">  </v>
      </c>
      <c r="J915" s="68" t="str">
        <f>IF([8]Mides!H906&gt;60,"X", "  ")</f>
        <v xml:space="preserve">  </v>
      </c>
      <c r="K915" s="70">
        <f>[8]Mides!N906</f>
        <v>0</v>
      </c>
      <c r="L915" s="70">
        <f>[8]Mides!K906</f>
        <v>0</v>
      </c>
      <c r="M915" s="70">
        <f>[8]Mides!L906</f>
        <v>0</v>
      </c>
      <c r="N915" s="70" t="str">
        <f>[8]Mides!M906</f>
        <v>x</v>
      </c>
      <c r="O915" s="70">
        <f t="shared" si="14"/>
        <v>0</v>
      </c>
      <c r="P915" s="70" t="str">
        <f>[8]Mides!R906</f>
        <v>Guatemala</v>
      </c>
      <c r="Q915" s="70" t="str">
        <f>[8]Mides!S906</f>
        <v>Guatemala</v>
      </c>
      <c r="R915" s="10"/>
      <c r="S915" s="10"/>
      <c r="T915" s="10"/>
      <c r="U915" s="10"/>
      <c r="V915" s="10"/>
      <c r="W915" s="10"/>
      <c r="X915" s="10"/>
      <c r="Y915" s="10"/>
    </row>
    <row r="916" spans="2:25" x14ac:dyDescent="0.3">
      <c r="B916" s="66" t="str">
        <f>[8]Mides!E907</f>
        <v>Julio</v>
      </c>
      <c r="C916" s="67" t="str">
        <f>[8]Mides!D907</f>
        <v>Erazo</v>
      </c>
      <c r="D916" s="68" t="str">
        <f>IF([8]Mides!F907=1,"X"," ")</f>
        <v xml:space="preserve"> </v>
      </c>
      <c r="E916" s="68" t="str">
        <f>IF([8]Mides!F907=2,"X"," ")</f>
        <v>X</v>
      </c>
      <c r="F916" s="69" t="str">
        <f>[8]Mides!B907</f>
        <v>menor de edad</v>
      </c>
      <c r="G916" s="68" t="str">
        <f>IF(AND([8]Mides!H907&gt;=1,[8]Mides!H907&lt;=14),"X"," ")</f>
        <v>X</v>
      </c>
      <c r="H916" s="68" t="str">
        <f>IF(AND([8]Mides!H907&gt;=14,[8]Mides!H907&lt;=30),"X"," ")</f>
        <v xml:space="preserve"> </v>
      </c>
      <c r="I916" s="68" t="str">
        <f>IF(AND([8]Mides!H907&gt;=31,[8]Mides!H907&lt;=60),"X","  ")</f>
        <v xml:space="preserve">  </v>
      </c>
      <c r="J916" s="68" t="str">
        <f>IF([8]Mides!H907&gt;60,"X", "  ")</f>
        <v xml:space="preserve">  </v>
      </c>
      <c r="K916" s="70">
        <f>[8]Mides!N907</f>
        <v>0</v>
      </c>
      <c r="L916" s="70">
        <f>[8]Mides!K907</f>
        <v>0</v>
      </c>
      <c r="M916" s="70">
        <f>[8]Mides!L907</f>
        <v>0</v>
      </c>
      <c r="N916" s="70" t="str">
        <f>[8]Mides!M907</f>
        <v>x</v>
      </c>
      <c r="O916" s="70">
        <f t="shared" si="14"/>
        <v>0</v>
      </c>
      <c r="P916" s="70" t="str">
        <f>[8]Mides!R907</f>
        <v>Guatemala</v>
      </c>
      <c r="Q916" s="70" t="str">
        <f>[8]Mides!S907</f>
        <v>Guatemala</v>
      </c>
      <c r="R916" s="10"/>
      <c r="S916" s="10"/>
      <c r="T916" s="10"/>
      <c r="U916" s="10"/>
      <c r="V916" s="10"/>
      <c r="W916" s="10"/>
      <c r="X916" s="10"/>
      <c r="Y916" s="10"/>
    </row>
    <row r="917" spans="2:25" x14ac:dyDescent="0.3">
      <c r="B917" s="66" t="str">
        <f>[8]Mides!E908</f>
        <v>Maria</v>
      </c>
      <c r="C917" s="67" t="str">
        <f>[8]Mides!D908</f>
        <v>Menchu</v>
      </c>
      <c r="D917" s="68" t="str">
        <f>IF([8]Mides!F908=1,"X"," ")</f>
        <v>X</v>
      </c>
      <c r="E917" s="68" t="str">
        <f>IF([8]Mides!F908=2,"X"," ")</f>
        <v xml:space="preserve"> </v>
      </c>
      <c r="F917" s="69">
        <f>[8]Mides!B908</f>
        <v>2433337300101</v>
      </c>
      <c r="G917" s="68" t="str">
        <f>IF(AND([8]Mides!H908&gt;=1,[8]Mides!H908&lt;=14),"X"," ")</f>
        <v xml:space="preserve"> </v>
      </c>
      <c r="H917" s="68" t="str">
        <f>IF(AND([8]Mides!H908&gt;=14,[8]Mides!H908&lt;=30),"X"," ")</f>
        <v xml:space="preserve"> </v>
      </c>
      <c r="I917" s="68" t="str">
        <f>IF(AND([8]Mides!H908&gt;=31,[8]Mides!H908&lt;=60),"X","  ")</f>
        <v>X</v>
      </c>
      <c r="J917" s="68" t="str">
        <f>IF([8]Mides!H908&gt;60,"X", "  ")</f>
        <v xml:space="preserve">  </v>
      </c>
      <c r="K917" s="70">
        <f>[8]Mides!N908</f>
        <v>0</v>
      </c>
      <c r="L917" s="70">
        <f>[8]Mides!K908</f>
        <v>0</v>
      </c>
      <c r="M917" s="70">
        <f>[8]Mides!L908</f>
        <v>0</v>
      </c>
      <c r="N917" s="70" t="str">
        <f>[8]Mides!M908</f>
        <v>x</v>
      </c>
      <c r="O917" s="70">
        <f t="shared" si="14"/>
        <v>0</v>
      </c>
      <c r="P917" s="70" t="str">
        <f>[8]Mides!R908</f>
        <v>Guatemala</v>
      </c>
      <c r="Q917" s="70" t="str">
        <f>[8]Mides!S908</f>
        <v>Guatemala</v>
      </c>
      <c r="R917" s="10"/>
      <c r="S917" s="10"/>
      <c r="T917" s="10"/>
      <c r="U917" s="10"/>
      <c r="V917" s="10"/>
      <c r="W917" s="10"/>
      <c r="X917" s="10"/>
      <c r="Y917" s="10"/>
    </row>
    <row r="918" spans="2:25" x14ac:dyDescent="0.3">
      <c r="B918" s="66" t="str">
        <f>[8]Mides!E909</f>
        <v>David</v>
      </c>
      <c r="C918" s="67" t="str">
        <f>[8]Mides!D909</f>
        <v>Guamuch</v>
      </c>
      <c r="D918" s="68" t="str">
        <f>IF([8]Mides!F909=1,"X"," ")</f>
        <v xml:space="preserve"> </v>
      </c>
      <c r="E918" s="68" t="str">
        <f>IF([8]Mides!F909=2,"X"," ")</f>
        <v>X</v>
      </c>
      <c r="F918" s="69" t="str">
        <f>[8]Mides!B909</f>
        <v>menor de edad</v>
      </c>
      <c r="G918" s="68" t="str">
        <f>IF(AND([8]Mides!H909&gt;=1,[8]Mides!H909&lt;=14),"X"," ")</f>
        <v>X</v>
      </c>
      <c r="H918" s="68" t="str">
        <f>IF(AND([8]Mides!H909&gt;=14,[8]Mides!H909&lt;=30),"X"," ")</f>
        <v xml:space="preserve"> </v>
      </c>
      <c r="I918" s="68" t="str">
        <f>IF(AND([8]Mides!H909&gt;=31,[8]Mides!H909&lt;=60),"X","  ")</f>
        <v xml:space="preserve">  </v>
      </c>
      <c r="J918" s="68" t="str">
        <f>IF([8]Mides!H909&gt;60,"X", "  ")</f>
        <v xml:space="preserve">  </v>
      </c>
      <c r="K918" s="70">
        <f>[8]Mides!N909</f>
        <v>0</v>
      </c>
      <c r="L918" s="70">
        <f>[8]Mides!K909</f>
        <v>0</v>
      </c>
      <c r="M918" s="70">
        <f>[8]Mides!L909</f>
        <v>0</v>
      </c>
      <c r="N918" s="70" t="str">
        <f>[8]Mides!M909</f>
        <v>x</v>
      </c>
      <c r="O918" s="70">
        <f t="shared" si="14"/>
        <v>0</v>
      </c>
      <c r="P918" s="70" t="str">
        <f>[8]Mides!R909</f>
        <v>Guatemala</v>
      </c>
      <c r="Q918" s="70" t="str">
        <f>[8]Mides!S909</f>
        <v>Guatemala</v>
      </c>
      <c r="R918" s="10"/>
      <c r="S918" s="10"/>
      <c r="T918" s="10"/>
      <c r="U918" s="10"/>
      <c r="V918" s="10"/>
      <c r="W918" s="10"/>
      <c r="X918" s="10"/>
      <c r="Y918" s="10"/>
    </row>
    <row r="919" spans="2:25" x14ac:dyDescent="0.3">
      <c r="B919" s="66" t="str">
        <f>[8]Mides!E910</f>
        <v>Luis</v>
      </c>
      <c r="C919" s="67" t="str">
        <f>[8]Mides!D910</f>
        <v>Guamuch</v>
      </c>
      <c r="D919" s="68" t="str">
        <f>IF([8]Mides!F910=1,"X"," ")</f>
        <v xml:space="preserve"> </v>
      </c>
      <c r="E919" s="68" t="str">
        <f>IF([8]Mides!F910=2,"X"," ")</f>
        <v>X</v>
      </c>
      <c r="F919" s="69">
        <f>[8]Mides!B910</f>
        <v>2351306210101</v>
      </c>
      <c r="G919" s="68" t="str">
        <f>IF(AND([8]Mides!H910&gt;=1,[8]Mides!H910&lt;=14),"X"," ")</f>
        <v xml:space="preserve"> </v>
      </c>
      <c r="H919" s="68" t="str">
        <f>IF(AND([8]Mides!H910&gt;=14,[8]Mides!H910&lt;=30),"X"," ")</f>
        <v xml:space="preserve"> </v>
      </c>
      <c r="I919" s="68" t="str">
        <f>IF(AND([8]Mides!H910&gt;=31,[8]Mides!H910&lt;=60),"X","  ")</f>
        <v>X</v>
      </c>
      <c r="J919" s="68" t="str">
        <f>IF([8]Mides!H910&gt;60,"X", "  ")</f>
        <v xml:space="preserve">  </v>
      </c>
      <c r="K919" s="70">
        <f>[8]Mides!N910</f>
        <v>0</v>
      </c>
      <c r="L919" s="70">
        <f>[8]Mides!K910</f>
        <v>0</v>
      </c>
      <c r="M919" s="70">
        <f>[8]Mides!L910</f>
        <v>0</v>
      </c>
      <c r="N919" s="70" t="str">
        <f>[8]Mides!M910</f>
        <v>x</v>
      </c>
      <c r="O919" s="70">
        <f t="shared" si="14"/>
        <v>0</v>
      </c>
      <c r="P919" s="70" t="str">
        <f>[8]Mides!R910</f>
        <v>Guatemala</v>
      </c>
      <c r="Q919" s="70" t="str">
        <f>[8]Mides!S910</f>
        <v>Guatemala</v>
      </c>
      <c r="R919" s="10"/>
      <c r="S919" s="10"/>
      <c r="T919" s="10"/>
      <c r="U919" s="10"/>
      <c r="V919" s="10"/>
      <c r="W919" s="10"/>
      <c r="X919" s="10"/>
      <c r="Y919" s="10"/>
    </row>
    <row r="920" spans="2:25" x14ac:dyDescent="0.3">
      <c r="B920" s="66" t="str">
        <f>[8]Mides!E911</f>
        <v>Cora</v>
      </c>
      <c r="C920" s="67" t="str">
        <f>[8]Mides!D911</f>
        <v>Ramirez</v>
      </c>
      <c r="D920" s="68" t="str">
        <f>IF([8]Mides!F911=1,"X"," ")</f>
        <v>X</v>
      </c>
      <c r="E920" s="68" t="str">
        <f>IF([8]Mides!F911=2,"X"," ")</f>
        <v xml:space="preserve"> </v>
      </c>
      <c r="F920" s="69">
        <f>[8]Mides!B911</f>
        <v>2488328080101</v>
      </c>
      <c r="G920" s="68" t="str">
        <f>IF(AND([8]Mides!H911&gt;=1,[8]Mides!H911&lt;=14),"X"," ")</f>
        <v xml:space="preserve"> </v>
      </c>
      <c r="H920" s="68" t="str">
        <f>IF(AND([8]Mides!H911&gt;=14,[8]Mides!H911&lt;=30),"X"," ")</f>
        <v xml:space="preserve"> </v>
      </c>
      <c r="I920" s="68" t="str">
        <f>IF(AND([8]Mides!H911&gt;=31,[8]Mides!H911&lt;=60),"X","  ")</f>
        <v>X</v>
      </c>
      <c r="J920" s="68" t="str">
        <f>IF([8]Mides!H911&gt;60,"X", "  ")</f>
        <v xml:space="preserve">  </v>
      </c>
      <c r="K920" s="70">
        <f>[8]Mides!N911</f>
        <v>0</v>
      </c>
      <c r="L920" s="70">
        <f>[8]Mides!K911</f>
        <v>0</v>
      </c>
      <c r="M920" s="70">
        <f>[8]Mides!L911</f>
        <v>0</v>
      </c>
      <c r="N920" s="70" t="str">
        <f>[8]Mides!M911</f>
        <v>x</v>
      </c>
      <c r="O920" s="70">
        <f t="shared" si="14"/>
        <v>0</v>
      </c>
      <c r="P920" s="70" t="str">
        <f>[8]Mides!R911</f>
        <v>Guatemala</v>
      </c>
      <c r="Q920" s="70" t="str">
        <f>[8]Mides!S911</f>
        <v>Guatemala</v>
      </c>
      <c r="R920" s="10"/>
      <c r="S920" s="10"/>
      <c r="T920" s="10"/>
      <c r="U920" s="10"/>
      <c r="V920" s="10"/>
      <c r="W920" s="10"/>
      <c r="X920" s="10"/>
      <c r="Y920" s="10"/>
    </row>
    <row r="921" spans="2:25" x14ac:dyDescent="0.3">
      <c r="B921" s="66" t="str">
        <f>[8]Mides!E912</f>
        <v>Jazmin</v>
      </c>
      <c r="C921" s="67" t="str">
        <f>[8]Mides!D912</f>
        <v>Chicoj</v>
      </c>
      <c r="D921" s="68" t="str">
        <f>IF([8]Mides!F912=1,"X"," ")</f>
        <v>X</v>
      </c>
      <c r="E921" s="68" t="str">
        <f>IF([8]Mides!F912=2,"X"," ")</f>
        <v xml:space="preserve"> </v>
      </c>
      <c r="F921" s="69" t="str">
        <f>[8]Mides!B912</f>
        <v>menor de edad</v>
      </c>
      <c r="G921" s="68" t="str">
        <f>IF(AND([8]Mides!H912&gt;=1,[8]Mides!H912&lt;=14),"X"," ")</f>
        <v>X</v>
      </c>
      <c r="H921" s="68" t="str">
        <f>IF(AND([8]Mides!H912&gt;=14,[8]Mides!H912&lt;=30),"X"," ")</f>
        <v xml:space="preserve"> </v>
      </c>
      <c r="I921" s="68" t="str">
        <f>IF(AND([8]Mides!H912&gt;=31,[8]Mides!H912&lt;=60),"X","  ")</f>
        <v xml:space="preserve">  </v>
      </c>
      <c r="J921" s="68" t="str">
        <f>IF([8]Mides!H912&gt;60,"X", "  ")</f>
        <v xml:space="preserve">  </v>
      </c>
      <c r="K921" s="70">
        <f>[8]Mides!N912</f>
        <v>0</v>
      </c>
      <c r="L921" s="70">
        <f>[8]Mides!K912</f>
        <v>0</v>
      </c>
      <c r="M921" s="70">
        <f>[8]Mides!L912</f>
        <v>0</v>
      </c>
      <c r="N921" s="70" t="str">
        <f>[8]Mides!M912</f>
        <v>x</v>
      </c>
      <c r="O921" s="70">
        <f t="shared" si="14"/>
        <v>0</v>
      </c>
      <c r="P921" s="70" t="str">
        <f>[8]Mides!R912</f>
        <v>Guatemala</v>
      </c>
      <c r="Q921" s="70" t="str">
        <f>[8]Mides!S912</f>
        <v>Guatemala</v>
      </c>
      <c r="R921" s="10"/>
      <c r="S921" s="10"/>
      <c r="T921" s="10"/>
      <c r="U921" s="10"/>
      <c r="V921" s="10"/>
      <c r="W921" s="10"/>
      <c r="X921" s="10"/>
      <c r="Y921" s="10"/>
    </row>
    <row r="922" spans="2:25" x14ac:dyDescent="0.3">
      <c r="B922" s="66" t="str">
        <f>[8]Mides!E913</f>
        <v>Jose</v>
      </c>
      <c r="C922" s="67" t="str">
        <f>[8]Mides!D913</f>
        <v>Chicoj</v>
      </c>
      <c r="D922" s="68" t="str">
        <f>IF([8]Mides!F913=1,"X"," ")</f>
        <v xml:space="preserve"> </v>
      </c>
      <c r="E922" s="68" t="str">
        <f>IF([8]Mides!F913=2,"X"," ")</f>
        <v>X</v>
      </c>
      <c r="F922" s="69" t="str">
        <f>[8]Mides!B913</f>
        <v>menor de edad</v>
      </c>
      <c r="G922" s="68" t="str">
        <f>IF(AND([8]Mides!H913&gt;=1,[8]Mides!H913&lt;=14),"X"," ")</f>
        <v>X</v>
      </c>
      <c r="H922" s="68" t="str">
        <f>IF(AND([8]Mides!H913&gt;=14,[8]Mides!H913&lt;=30),"X"," ")</f>
        <v xml:space="preserve"> </v>
      </c>
      <c r="I922" s="68" t="str">
        <f>IF(AND([8]Mides!H913&gt;=31,[8]Mides!H913&lt;=60),"X","  ")</f>
        <v xml:space="preserve">  </v>
      </c>
      <c r="J922" s="68" t="str">
        <f>IF([8]Mides!H913&gt;60,"X", "  ")</f>
        <v xml:space="preserve">  </v>
      </c>
      <c r="K922" s="70">
        <f>[8]Mides!N913</f>
        <v>0</v>
      </c>
      <c r="L922" s="70">
        <f>[8]Mides!K913</f>
        <v>0</v>
      </c>
      <c r="M922" s="70">
        <f>[8]Mides!L913</f>
        <v>0</v>
      </c>
      <c r="N922" s="70" t="str">
        <f>[8]Mides!M913</f>
        <v>x</v>
      </c>
      <c r="O922" s="70">
        <f t="shared" si="14"/>
        <v>0</v>
      </c>
      <c r="P922" s="70" t="str">
        <f>[8]Mides!R913</f>
        <v>Guatemala</v>
      </c>
      <c r="Q922" s="70" t="str">
        <f>[8]Mides!S913</f>
        <v>Guatemala</v>
      </c>
      <c r="R922" s="10"/>
      <c r="S922" s="10"/>
      <c r="T922" s="10"/>
      <c r="U922" s="10"/>
      <c r="V922" s="10"/>
      <c r="W922" s="10"/>
      <c r="X922" s="10"/>
      <c r="Y922" s="10"/>
    </row>
    <row r="923" spans="2:25" x14ac:dyDescent="0.3">
      <c r="B923" s="66" t="str">
        <f>[8]Mides!E914</f>
        <v>Irlanda</v>
      </c>
      <c r="C923" s="67" t="str">
        <f>[8]Mides!D914</f>
        <v>Barahona</v>
      </c>
      <c r="D923" s="68" t="str">
        <f>IF([8]Mides!F914=1,"X"," ")</f>
        <v>X</v>
      </c>
      <c r="E923" s="68" t="str">
        <f>IF([8]Mides!F914=2,"X"," ")</f>
        <v xml:space="preserve"> </v>
      </c>
      <c r="F923" s="69">
        <f>[8]Mides!B914</f>
        <v>2871186220101</v>
      </c>
      <c r="G923" s="68" t="str">
        <f>IF(AND([8]Mides!H914&gt;=1,[8]Mides!H914&lt;=14),"X"," ")</f>
        <v xml:space="preserve"> </v>
      </c>
      <c r="H923" s="68" t="str">
        <f>IF(AND([8]Mides!H914&gt;=14,[8]Mides!H914&lt;=30),"X"," ")</f>
        <v>X</v>
      </c>
      <c r="I923" s="68" t="str">
        <f>IF(AND([8]Mides!H914&gt;=31,[8]Mides!H914&lt;=60),"X","  ")</f>
        <v xml:space="preserve">  </v>
      </c>
      <c r="J923" s="68" t="str">
        <f>IF([8]Mides!H914&gt;60,"X", "  ")</f>
        <v xml:space="preserve">  </v>
      </c>
      <c r="K923" s="70">
        <f>[8]Mides!N914</f>
        <v>0</v>
      </c>
      <c r="L923" s="70">
        <f>[8]Mides!K914</f>
        <v>0</v>
      </c>
      <c r="M923" s="70">
        <f>[8]Mides!L914</f>
        <v>0</v>
      </c>
      <c r="N923" s="70" t="str">
        <f>[8]Mides!M914</f>
        <v>x</v>
      </c>
      <c r="O923" s="70">
        <f t="shared" si="14"/>
        <v>0</v>
      </c>
      <c r="P923" s="70" t="str">
        <f>[8]Mides!R914</f>
        <v>Guatemala</v>
      </c>
      <c r="Q923" s="70" t="str">
        <f>[8]Mides!S914</f>
        <v>Guatemala</v>
      </c>
      <c r="R923" s="10"/>
      <c r="S923" s="10"/>
      <c r="T923" s="10"/>
      <c r="U923" s="10"/>
      <c r="V923" s="10"/>
      <c r="W923" s="10"/>
      <c r="X923" s="10"/>
      <c r="Y923" s="10"/>
    </row>
    <row r="924" spans="2:25" x14ac:dyDescent="0.3">
      <c r="B924" s="66" t="str">
        <f>[8]Mides!E915</f>
        <v xml:space="preserve">Dorian </v>
      </c>
      <c r="C924" s="67" t="str">
        <f>[8]Mides!D915</f>
        <v>Hernandez</v>
      </c>
      <c r="D924" s="68" t="str">
        <f>IF([8]Mides!F915=1,"X"," ")</f>
        <v xml:space="preserve"> </v>
      </c>
      <c r="E924" s="68" t="str">
        <f>IF([8]Mides!F915=2,"X"," ")</f>
        <v>X</v>
      </c>
      <c r="F924" s="69" t="str">
        <f>[8]Mides!B915</f>
        <v>menor de edad</v>
      </c>
      <c r="G924" s="68" t="str">
        <f>IF(AND([8]Mides!H915&gt;=1,[8]Mides!H915&lt;=14),"X"," ")</f>
        <v>X</v>
      </c>
      <c r="H924" s="68" t="str">
        <f>IF(AND([8]Mides!H915&gt;=14,[8]Mides!H915&lt;=30),"X"," ")</f>
        <v xml:space="preserve"> </v>
      </c>
      <c r="I924" s="68" t="str">
        <f>IF(AND([8]Mides!H915&gt;=31,[8]Mides!H915&lt;=60),"X","  ")</f>
        <v xml:space="preserve">  </v>
      </c>
      <c r="J924" s="68" t="str">
        <f>IF([8]Mides!H915&gt;60,"X", "  ")</f>
        <v xml:space="preserve">  </v>
      </c>
      <c r="K924" s="70">
        <f>[8]Mides!N915</f>
        <v>0</v>
      </c>
      <c r="L924" s="70">
        <f>[8]Mides!K915</f>
        <v>0</v>
      </c>
      <c r="M924" s="70">
        <f>[8]Mides!L915</f>
        <v>0</v>
      </c>
      <c r="N924" s="70" t="str">
        <f>[8]Mides!M915</f>
        <v>x</v>
      </c>
      <c r="O924" s="70">
        <f t="shared" si="14"/>
        <v>0</v>
      </c>
      <c r="P924" s="70" t="str">
        <f>[8]Mides!R915</f>
        <v>Guatemala</v>
      </c>
      <c r="Q924" s="70" t="str">
        <f>[8]Mides!S915</f>
        <v>Guatemala</v>
      </c>
      <c r="R924" s="10"/>
      <c r="S924" s="10"/>
      <c r="T924" s="10"/>
      <c r="U924" s="10"/>
      <c r="V924" s="10"/>
      <c r="W924" s="10"/>
      <c r="X924" s="10"/>
      <c r="Y924" s="10"/>
    </row>
    <row r="925" spans="2:25" x14ac:dyDescent="0.3">
      <c r="B925" s="66" t="str">
        <f>[8]Mides!E916</f>
        <v>Astrid</v>
      </c>
      <c r="C925" s="67" t="str">
        <f>[8]Mides!D916</f>
        <v>Reyes</v>
      </c>
      <c r="D925" s="68" t="str">
        <f>IF([8]Mides!F916=1,"X"," ")</f>
        <v>X</v>
      </c>
      <c r="E925" s="68" t="str">
        <f>IF([8]Mides!F916=2,"X"," ")</f>
        <v xml:space="preserve"> </v>
      </c>
      <c r="F925" s="69" t="str">
        <f>[8]Mides!B916</f>
        <v>menor de edad</v>
      </c>
      <c r="G925" s="68" t="str">
        <f>IF(AND([8]Mides!H916&gt;=1,[8]Mides!H916&lt;=14),"X"," ")</f>
        <v>X</v>
      </c>
      <c r="H925" s="68" t="str">
        <f>IF(AND([8]Mides!H916&gt;=14,[8]Mides!H916&lt;=30),"X"," ")</f>
        <v>X</v>
      </c>
      <c r="I925" s="68" t="str">
        <f>IF(AND([8]Mides!H916&gt;=31,[8]Mides!H916&lt;=60),"X","  ")</f>
        <v xml:space="preserve">  </v>
      </c>
      <c r="J925" s="68" t="str">
        <f>IF([8]Mides!H916&gt;60,"X", "  ")</f>
        <v xml:space="preserve">  </v>
      </c>
      <c r="K925" s="70">
        <f>[8]Mides!N916</f>
        <v>0</v>
      </c>
      <c r="L925" s="70">
        <f>[8]Mides!K916</f>
        <v>0</v>
      </c>
      <c r="M925" s="70">
        <f>[8]Mides!L916</f>
        <v>0</v>
      </c>
      <c r="N925" s="70" t="str">
        <f>[8]Mides!M916</f>
        <v>x</v>
      </c>
      <c r="O925" s="70">
        <f t="shared" si="14"/>
        <v>0</v>
      </c>
      <c r="P925" s="70" t="str">
        <f>[8]Mides!R916</f>
        <v>Guatemala</v>
      </c>
      <c r="Q925" s="70" t="str">
        <f>[8]Mides!S916</f>
        <v>Guatemala</v>
      </c>
      <c r="R925" s="10"/>
      <c r="S925" s="10"/>
      <c r="T925" s="10"/>
      <c r="U925" s="10"/>
      <c r="V925" s="10"/>
      <c r="W925" s="10"/>
      <c r="X925" s="10"/>
      <c r="Y925" s="10"/>
    </row>
    <row r="926" spans="2:25" x14ac:dyDescent="0.3">
      <c r="B926" s="66" t="str">
        <f>[8]Mides!E917</f>
        <v>Delia</v>
      </c>
      <c r="C926" s="67" t="str">
        <f>[8]Mides!D917</f>
        <v>Rodas</v>
      </c>
      <c r="D926" s="68" t="str">
        <f>IF([8]Mides!F917=1,"X"," ")</f>
        <v>X</v>
      </c>
      <c r="E926" s="68" t="str">
        <f>IF([8]Mides!F917=2,"X"," ")</f>
        <v xml:space="preserve"> </v>
      </c>
      <c r="F926" s="69">
        <f>[8]Mides!B917</f>
        <v>2699812680513</v>
      </c>
      <c r="G926" s="68" t="str">
        <f>IF(AND([8]Mides!H917&gt;=1,[8]Mides!H917&lt;=14),"X"," ")</f>
        <v xml:space="preserve"> </v>
      </c>
      <c r="H926" s="68" t="str">
        <f>IF(AND([8]Mides!H917&gt;=14,[8]Mides!H917&lt;=30),"X"," ")</f>
        <v xml:space="preserve"> </v>
      </c>
      <c r="I926" s="68" t="str">
        <f>IF(AND([8]Mides!H917&gt;=31,[8]Mides!H917&lt;=60),"X","  ")</f>
        <v>X</v>
      </c>
      <c r="J926" s="68" t="str">
        <f>IF([8]Mides!H917&gt;60,"X", "  ")</f>
        <v xml:space="preserve">  </v>
      </c>
      <c r="K926" s="70">
        <f>[8]Mides!N917</f>
        <v>0</v>
      </c>
      <c r="L926" s="70">
        <f>[8]Mides!K917</f>
        <v>0</v>
      </c>
      <c r="M926" s="70">
        <f>[8]Mides!L917</f>
        <v>0</v>
      </c>
      <c r="N926" s="70" t="str">
        <f>[8]Mides!M917</f>
        <v>x</v>
      </c>
      <c r="O926" s="70">
        <f t="shared" si="14"/>
        <v>0</v>
      </c>
      <c r="P926" s="70" t="str">
        <f>[8]Mides!R917</f>
        <v>Guatemala</v>
      </c>
      <c r="Q926" s="70" t="str">
        <f>[8]Mides!S917</f>
        <v>Guatemala</v>
      </c>
      <c r="R926" s="10"/>
      <c r="S926" s="10"/>
      <c r="T926" s="10"/>
      <c r="U926" s="10"/>
      <c r="V926" s="10"/>
      <c r="W926" s="10"/>
      <c r="X926" s="10"/>
      <c r="Y926" s="10"/>
    </row>
    <row r="927" spans="2:25" x14ac:dyDescent="0.3">
      <c r="B927" s="66" t="str">
        <f>[8]Mides!E918</f>
        <v>Rousland</v>
      </c>
      <c r="C927" s="67" t="str">
        <f>[8]Mides!D918</f>
        <v>Mendez</v>
      </c>
      <c r="D927" s="68" t="str">
        <f>IF([8]Mides!F918=1,"X"," ")</f>
        <v xml:space="preserve"> </v>
      </c>
      <c r="E927" s="68" t="str">
        <f>IF([8]Mides!F918=2,"X"," ")</f>
        <v>X</v>
      </c>
      <c r="F927" s="69" t="str">
        <f>[8]Mides!B918</f>
        <v>menor de edad</v>
      </c>
      <c r="G927" s="68" t="str">
        <f>IF(AND([8]Mides!H918&gt;=1,[8]Mides!H918&lt;=14),"X"," ")</f>
        <v xml:space="preserve"> </v>
      </c>
      <c r="H927" s="68" t="str">
        <f>IF(AND([8]Mides!H918&gt;=14,[8]Mides!H918&lt;=30),"X"," ")</f>
        <v>X</v>
      </c>
      <c r="I927" s="68" t="str">
        <f>IF(AND([8]Mides!H918&gt;=31,[8]Mides!H918&lt;=60),"X","  ")</f>
        <v xml:space="preserve">  </v>
      </c>
      <c r="J927" s="68" t="str">
        <f>IF([8]Mides!H918&gt;60,"X", "  ")</f>
        <v xml:space="preserve">  </v>
      </c>
      <c r="K927" s="70">
        <f>[8]Mides!N918</f>
        <v>0</v>
      </c>
      <c r="L927" s="70">
        <f>[8]Mides!K918</f>
        <v>0</v>
      </c>
      <c r="M927" s="70">
        <f>[8]Mides!L918</f>
        <v>0</v>
      </c>
      <c r="N927" s="70" t="str">
        <f>[8]Mides!M918</f>
        <v>x</v>
      </c>
      <c r="O927" s="70">
        <f t="shared" si="14"/>
        <v>0</v>
      </c>
      <c r="P927" s="70" t="str">
        <f>[8]Mides!R918</f>
        <v>Guatemala</v>
      </c>
      <c r="Q927" s="70" t="str">
        <f>[8]Mides!S918</f>
        <v>Guatemala</v>
      </c>
      <c r="R927" s="10"/>
      <c r="S927" s="10"/>
      <c r="T927" s="10"/>
      <c r="U927" s="10"/>
      <c r="V927" s="10"/>
      <c r="W927" s="10"/>
      <c r="X927" s="10"/>
      <c r="Y927" s="10"/>
    </row>
    <row r="928" spans="2:25" x14ac:dyDescent="0.3">
      <c r="B928" s="66" t="str">
        <f>[8]Mides!E919</f>
        <v>Dennis</v>
      </c>
      <c r="C928" s="67" t="str">
        <f>[8]Mides!D919</f>
        <v>Mejia</v>
      </c>
      <c r="D928" s="68" t="str">
        <f>IF([8]Mides!F919=1,"X"," ")</f>
        <v xml:space="preserve"> </v>
      </c>
      <c r="E928" s="68" t="str">
        <f>IF([8]Mides!F919=2,"X"," ")</f>
        <v>X</v>
      </c>
      <c r="F928" s="69">
        <f>[8]Mides!B919</f>
        <v>1781727580101</v>
      </c>
      <c r="G928" s="68" t="str">
        <f>IF(AND([8]Mides!H919&gt;=1,[8]Mides!H919&lt;=14),"X"," ")</f>
        <v xml:space="preserve"> </v>
      </c>
      <c r="H928" s="68" t="str">
        <f>IF(AND([8]Mides!H919&gt;=14,[8]Mides!H919&lt;=30),"X"," ")</f>
        <v xml:space="preserve"> </v>
      </c>
      <c r="I928" s="68" t="str">
        <f>IF(AND([8]Mides!H919&gt;=31,[8]Mides!H919&lt;=60),"X","  ")</f>
        <v>X</v>
      </c>
      <c r="J928" s="68" t="str">
        <f>IF([8]Mides!H919&gt;60,"X", "  ")</f>
        <v xml:space="preserve">  </v>
      </c>
      <c r="K928" s="70">
        <f>[8]Mides!N919</f>
        <v>0</v>
      </c>
      <c r="L928" s="70">
        <f>[8]Mides!K919</f>
        <v>0</v>
      </c>
      <c r="M928" s="70">
        <f>[8]Mides!L919</f>
        <v>0</v>
      </c>
      <c r="N928" s="70" t="str">
        <f>[8]Mides!M919</f>
        <v>x</v>
      </c>
      <c r="O928" s="70">
        <f t="shared" si="14"/>
        <v>0</v>
      </c>
      <c r="P928" s="70" t="str">
        <f>[8]Mides!R919</f>
        <v>Guatemala</v>
      </c>
      <c r="Q928" s="70" t="str">
        <f>[8]Mides!S919</f>
        <v>Guatemala</v>
      </c>
      <c r="R928" s="10"/>
      <c r="S928" s="10"/>
      <c r="T928" s="10"/>
      <c r="U928" s="10"/>
      <c r="V928" s="10"/>
      <c r="W928" s="10"/>
      <c r="X928" s="10"/>
      <c r="Y928" s="10"/>
    </row>
    <row r="929" spans="2:25" x14ac:dyDescent="0.3">
      <c r="B929" s="66" t="str">
        <f>[8]Mides!E920</f>
        <v xml:space="preserve">Ostin </v>
      </c>
      <c r="C929" s="67" t="str">
        <f>[8]Mides!D920</f>
        <v>Borrayo</v>
      </c>
      <c r="D929" s="68" t="str">
        <f>IF([8]Mides!F920=1,"X"," ")</f>
        <v xml:space="preserve"> </v>
      </c>
      <c r="E929" s="68" t="str">
        <f>IF([8]Mides!F920=2,"X"," ")</f>
        <v>X</v>
      </c>
      <c r="F929" s="69">
        <f>[8]Mides!B920</f>
        <v>2676262580101</v>
      </c>
      <c r="G929" s="68" t="str">
        <f>IF(AND([8]Mides!H920&gt;=1,[8]Mides!H920&lt;=14),"X"," ")</f>
        <v xml:space="preserve"> </v>
      </c>
      <c r="H929" s="68" t="str">
        <f>IF(AND([8]Mides!H920&gt;=14,[8]Mides!H920&lt;=30),"X"," ")</f>
        <v>X</v>
      </c>
      <c r="I929" s="68" t="str">
        <f>IF(AND([8]Mides!H920&gt;=31,[8]Mides!H920&lt;=60),"X","  ")</f>
        <v xml:space="preserve">  </v>
      </c>
      <c r="J929" s="68" t="str">
        <f>IF([8]Mides!H920&gt;60,"X", "  ")</f>
        <v xml:space="preserve">  </v>
      </c>
      <c r="K929" s="70">
        <f>[8]Mides!N920</f>
        <v>0</v>
      </c>
      <c r="L929" s="70">
        <f>[8]Mides!K920</f>
        <v>0</v>
      </c>
      <c r="M929" s="70">
        <f>[8]Mides!L920</f>
        <v>0</v>
      </c>
      <c r="N929" s="70" t="str">
        <f>[8]Mides!M920</f>
        <v>x</v>
      </c>
      <c r="O929" s="70">
        <f t="shared" si="14"/>
        <v>0</v>
      </c>
      <c r="P929" s="70" t="str">
        <f>[8]Mides!R920</f>
        <v>Guatemala</v>
      </c>
      <c r="Q929" s="70" t="str">
        <f>[8]Mides!S920</f>
        <v>Guatemala</v>
      </c>
      <c r="R929" s="10"/>
      <c r="S929" s="10"/>
      <c r="T929" s="10"/>
      <c r="U929" s="10"/>
      <c r="V929" s="10"/>
      <c r="W929" s="10"/>
      <c r="X929" s="10"/>
      <c r="Y929" s="10"/>
    </row>
    <row r="930" spans="2:25" x14ac:dyDescent="0.3">
      <c r="B930" s="66" t="str">
        <f>[8]Mides!E921</f>
        <v>Ana</v>
      </c>
      <c r="C930" s="67" t="str">
        <f>[8]Mides!D921</f>
        <v>Quinteros</v>
      </c>
      <c r="D930" s="68" t="str">
        <f>IF([8]Mides!F921=1,"X"," ")</f>
        <v>X</v>
      </c>
      <c r="E930" s="68" t="str">
        <f>IF([8]Mides!F921=2,"X"," ")</f>
        <v xml:space="preserve"> </v>
      </c>
      <c r="F930" s="69">
        <f>[8]Mides!B921</f>
        <v>2086713070110</v>
      </c>
      <c r="G930" s="68" t="str">
        <f>IF(AND([8]Mides!H921&gt;=1,[8]Mides!H921&lt;=14),"X"," ")</f>
        <v xml:space="preserve"> </v>
      </c>
      <c r="H930" s="68" t="str">
        <f>IF(AND([8]Mides!H921&gt;=14,[8]Mides!H921&lt;=30),"X"," ")</f>
        <v>X</v>
      </c>
      <c r="I930" s="68" t="str">
        <f>IF(AND([8]Mides!H921&gt;=31,[8]Mides!H921&lt;=60),"X","  ")</f>
        <v xml:space="preserve">  </v>
      </c>
      <c r="J930" s="68" t="str">
        <f>IF([8]Mides!H921&gt;60,"X", "  ")</f>
        <v xml:space="preserve">  </v>
      </c>
      <c r="K930" s="70">
        <f>[8]Mides!N921</f>
        <v>0</v>
      </c>
      <c r="L930" s="70">
        <f>[8]Mides!K921</f>
        <v>0</v>
      </c>
      <c r="M930" s="70">
        <f>[8]Mides!L921</f>
        <v>0</v>
      </c>
      <c r="N930" s="70" t="str">
        <f>[8]Mides!M921</f>
        <v>x</v>
      </c>
      <c r="O930" s="70">
        <f t="shared" si="14"/>
        <v>0</v>
      </c>
      <c r="P930" s="70" t="str">
        <f>[8]Mides!R921</f>
        <v>Guatemala</v>
      </c>
      <c r="Q930" s="70" t="str">
        <f>[8]Mides!S921</f>
        <v>Guatemala</v>
      </c>
      <c r="R930" s="10"/>
      <c r="S930" s="10"/>
      <c r="T930" s="10"/>
      <c r="U930" s="10"/>
      <c r="V930" s="10"/>
      <c r="W930" s="10"/>
      <c r="X930" s="10"/>
      <c r="Y930" s="10"/>
    </row>
    <row r="931" spans="2:25" x14ac:dyDescent="0.3">
      <c r="B931" s="66" t="str">
        <f>[8]Mides!E922</f>
        <v>Diana</v>
      </c>
      <c r="C931" s="67" t="str">
        <f>[8]Mides!D922</f>
        <v xml:space="preserve">Aceytuno </v>
      </c>
      <c r="D931" s="68" t="str">
        <f>IF([8]Mides!F922=1,"X"," ")</f>
        <v>X</v>
      </c>
      <c r="E931" s="68" t="str">
        <f>IF([8]Mides!F922=2,"X"," ")</f>
        <v xml:space="preserve"> </v>
      </c>
      <c r="F931" s="69" t="str">
        <f>[8]Mides!B922</f>
        <v>menor de edad</v>
      </c>
      <c r="G931" s="68" t="str">
        <f>IF(AND([8]Mides!H922&gt;=1,[8]Mides!H922&lt;=14),"X"," ")</f>
        <v>X</v>
      </c>
      <c r="H931" s="68" t="str">
        <f>IF(AND([8]Mides!H922&gt;=14,[8]Mides!H922&lt;=30),"X"," ")</f>
        <v xml:space="preserve"> </v>
      </c>
      <c r="I931" s="68" t="str">
        <f>IF(AND([8]Mides!H922&gt;=31,[8]Mides!H922&lt;=60),"X","  ")</f>
        <v xml:space="preserve">  </v>
      </c>
      <c r="J931" s="68" t="str">
        <f>IF([8]Mides!H922&gt;60,"X", "  ")</f>
        <v xml:space="preserve">  </v>
      </c>
      <c r="K931" s="70">
        <f>[8]Mides!N922</f>
        <v>0</v>
      </c>
      <c r="L931" s="70">
        <f>[8]Mides!K922</f>
        <v>0</v>
      </c>
      <c r="M931" s="70">
        <f>[8]Mides!L922</f>
        <v>0</v>
      </c>
      <c r="N931" s="70" t="str">
        <f>[8]Mides!M922</f>
        <v>x</v>
      </c>
      <c r="O931" s="70">
        <f t="shared" si="14"/>
        <v>0</v>
      </c>
      <c r="P931" s="70" t="str">
        <f>[8]Mides!R922</f>
        <v>Guatemala</v>
      </c>
      <c r="Q931" s="70" t="str">
        <f>[8]Mides!S922</f>
        <v>Guatemala</v>
      </c>
      <c r="R931" s="10"/>
      <c r="S931" s="10"/>
      <c r="T931" s="10"/>
      <c r="U931" s="10"/>
      <c r="V931" s="10"/>
      <c r="W931" s="10"/>
      <c r="X931" s="10"/>
      <c r="Y931" s="10"/>
    </row>
    <row r="932" spans="2:25" x14ac:dyDescent="0.3">
      <c r="B932" s="66" t="str">
        <f>[8]Mides!E923</f>
        <v>Erick</v>
      </c>
      <c r="C932" s="67" t="str">
        <f>[8]Mides!D923</f>
        <v>Lopez</v>
      </c>
      <c r="D932" s="68" t="str">
        <f>IF([8]Mides!F923=1,"X"," ")</f>
        <v xml:space="preserve"> </v>
      </c>
      <c r="E932" s="68" t="str">
        <f>IF([8]Mides!F923=2,"X"," ")</f>
        <v>X</v>
      </c>
      <c r="F932" s="69">
        <f>[8]Mides!B923</f>
        <v>2240044090101</v>
      </c>
      <c r="G932" s="68" t="str">
        <f>IF(AND([8]Mides!H923&gt;=1,[8]Mides!H923&lt;=14),"X"," ")</f>
        <v xml:space="preserve"> </v>
      </c>
      <c r="H932" s="68" t="str">
        <f>IF(AND([8]Mides!H923&gt;=14,[8]Mides!H923&lt;=30),"X"," ")</f>
        <v>X</v>
      </c>
      <c r="I932" s="68" t="str">
        <f>IF(AND([8]Mides!H923&gt;=31,[8]Mides!H923&lt;=60),"X","  ")</f>
        <v xml:space="preserve">  </v>
      </c>
      <c r="J932" s="68" t="str">
        <f>IF([8]Mides!H923&gt;60,"X", "  ")</f>
        <v xml:space="preserve">  </v>
      </c>
      <c r="K932" s="70">
        <f>[8]Mides!N923</f>
        <v>0</v>
      </c>
      <c r="L932" s="70">
        <f>[8]Mides!K923</f>
        <v>0</v>
      </c>
      <c r="M932" s="70">
        <f>[8]Mides!L923</f>
        <v>0</v>
      </c>
      <c r="N932" s="70" t="str">
        <f>[8]Mides!M923</f>
        <v>x</v>
      </c>
      <c r="O932" s="70">
        <f t="shared" si="14"/>
        <v>0</v>
      </c>
      <c r="P932" s="70" t="str">
        <f>[8]Mides!R923</f>
        <v>Guatemala</v>
      </c>
      <c r="Q932" s="70" t="str">
        <f>[8]Mides!S923</f>
        <v>Guatemala</v>
      </c>
      <c r="R932" s="10"/>
      <c r="S932" s="10"/>
      <c r="T932" s="10"/>
      <c r="U932" s="10"/>
      <c r="V932" s="10"/>
      <c r="W932" s="10"/>
      <c r="X932" s="10"/>
      <c r="Y932" s="10"/>
    </row>
    <row r="933" spans="2:25" x14ac:dyDescent="0.3">
      <c r="B933" s="66" t="str">
        <f>[8]Mides!E924</f>
        <v>Maria</v>
      </c>
      <c r="C933" s="67" t="str">
        <f>[8]Mides!D924</f>
        <v>Chan</v>
      </c>
      <c r="D933" s="68" t="str">
        <f>IF([8]Mides!F924=1,"X"," ")</f>
        <v>X</v>
      </c>
      <c r="E933" s="68" t="str">
        <f>IF([8]Mides!F924=2,"X"," ")</f>
        <v xml:space="preserve"> </v>
      </c>
      <c r="F933" s="69" t="str">
        <f>[8]Mides!B924</f>
        <v>pendiente</v>
      </c>
      <c r="G933" s="68" t="str">
        <f>IF(AND([8]Mides!H924&gt;=1,[8]Mides!H924&lt;=14),"X"," ")</f>
        <v xml:space="preserve"> </v>
      </c>
      <c r="H933" s="68" t="str">
        <f>IF(AND([8]Mides!H924&gt;=14,[8]Mides!H924&lt;=30),"X"," ")</f>
        <v xml:space="preserve"> </v>
      </c>
      <c r="I933" s="68" t="str">
        <f>IF(AND([8]Mides!H924&gt;=31,[8]Mides!H924&lt;=60),"X","  ")</f>
        <v>X</v>
      </c>
      <c r="J933" s="68" t="str">
        <f>IF([8]Mides!H924&gt;60,"X", "  ")</f>
        <v xml:space="preserve">  </v>
      </c>
      <c r="K933" s="70">
        <f>[8]Mides!N924</f>
        <v>0</v>
      </c>
      <c r="L933" s="70">
        <f>[8]Mides!K924</f>
        <v>0</v>
      </c>
      <c r="M933" s="70">
        <f>[8]Mides!L924</f>
        <v>0</v>
      </c>
      <c r="N933" s="70" t="str">
        <f>[8]Mides!M924</f>
        <v>x</v>
      </c>
      <c r="O933" s="70">
        <f t="shared" si="14"/>
        <v>0</v>
      </c>
      <c r="P933" s="70" t="str">
        <f>[8]Mides!R924</f>
        <v>Guatemala</v>
      </c>
      <c r="Q933" s="70" t="str">
        <f>[8]Mides!S924</f>
        <v>Guatemala</v>
      </c>
      <c r="R933" s="10"/>
      <c r="S933" s="10"/>
      <c r="T933" s="10"/>
      <c r="U933" s="10"/>
      <c r="V933" s="10"/>
      <c r="W933" s="10"/>
      <c r="X933" s="10"/>
      <c r="Y933" s="10"/>
    </row>
    <row r="934" spans="2:25" x14ac:dyDescent="0.3">
      <c r="B934" s="66" t="str">
        <f>[8]Mides!E925</f>
        <v xml:space="preserve">Ostin </v>
      </c>
      <c r="C934" s="67" t="str">
        <f>[8]Mides!D925</f>
        <v>Borrayo</v>
      </c>
      <c r="D934" s="68" t="str">
        <f>IF([8]Mides!F925=1,"X"," ")</f>
        <v xml:space="preserve"> </v>
      </c>
      <c r="E934" s="68" t="str">
        <f>IF([8]Mides!F925=2,"X"," ")</f>
        <v>X</v>
      </c>
      <c r="F934" s="69">
        <f>[8]Mides!B925</f>
        <v>2676262580101</v>
      </c>
      <c r="G934" s="68" t="str">
        <f>IF(AND([8]Mides!H925&gt;=1,[8]Mides!H925&lt;=14),"X"," ")</f>
        <v xml:space="preserve"> </v>
      </c>
      <c r="H934" s="68" t="str">
        <f>IF(AND([8]Mides!H925&gt;=14,[8]Mides!H925&lt;=30),"X"," ")</f>
        <v>X</v>
      </c>
      <c r="I934" s="68" t="str">
        <f>IF(AND([8]Mides!H925&gt;=31,[8]Mides!H925&lt;=60),"X","  ")</f>
        <v xml:space="preserve">  </v>
      </c>
      <c r="J934" s="68" t="str">
        <f>IF([8]Mides!H925&gt;60,"X", "  ")</f>
        <v xml:space="preserve">  </v>
      </c>
      <c r="K934" s="70">
        <f>[8]Mides!N925</f>
        <v>0</v>
      </c>
      <c r="L934" s="70">
        <f>[8]Mides!K925</f>
        <v>0</v>
      </c>
      <c r="M934" s="70">
        <f>[8]Mides!L925</f>
        <v>0</v>
      </c>
      <c r="N934" s="70" t="str">
        <f>[8]Mides!M925</f>
        <v>x</v>
      </c>
      <c r="O934" s="70">
        <f t="shared" si="14"/>
        <v>0</v>
      </c>
      <c r="P934" s="70" t="str">
        <f>[8]Mides!R925</f>
        <v>Guatemala</v>
      </c>
      <c r="Q934" s="70" t="str">
        <f>[8]Mides!S925</f>
        <v>Guatemala</v>
      </c>
      <c r="R934" s="10"/>
      <c r="S934" s="10"/>
      <c r="T934" s="10"/>
      <c r="U934" s="10"/>
      <c r="V934" s="10"/>
      <c r="W934" s="10"/>
      <c r="X934" s="10"/>
      <c r="Y934" s="10"/>
    </row>
    <row r="935" spans="2:25" x14ac:dyDescent="0.3">
      <c r="B935" s="66" t="str">
        <f>[8]Mides!E926</f>
        <v>David</v>
      </c>
      <c r="C935" s="67" t="str">
        <f>[8]Mides!D926</f>
        <v>lopez</v>
      </c>
      <c r="D935" s="68" t="str">
        <f>IF([8]Mides!F926=1,"X"," ")</f>
        <v xml:space="preserve"> </v>
      </c>
      <c r="E935" s="68" t="str">
        <f>IF([8]Mides!F926=2,"X"," ")</f>
        <v>X</v>
      </c>
      <c r="F935" s="69">
        <f>[8]Mides!B926</f>
        <v>1945191120101</v>
      </c>
      <c r="G935" s="68" t="str">
        <f>IF(AND([8]Mides!H926&gt;=1,[8]Mides!H926&lt;=14),"X"," ")</f>
        <v xml:space="preserve"> </v>
      </c>
      <c r="H935" s="68" t="str">
        <f>IF(AND([8]Mides!H926&gt;=14,[8]Mides!H926&lt;=30),"X"," ")</f>
        <v>X</v>
      </c>
      <c r="I935" s="68" t="str">
        <f>IF(AND([8]Mides!H926&gt;=31,[8]Mides!H926&lt;=60),"X","  ")</f>
        <v xml:space="preserve">  </v>
      </c>
      <c r="J935" s="68" t="str">
        <f>IF([8]Mides!H926&gt;60,"X", "  ")</f>
        <v xml:space="preserve">  </v>
      </c>
      <c r="K935" s="70">
        <f>[8]Mides!N926</f>
        <v>0</v>
      </c>
      <c r="L935" s="70">
        <f>[8]Mides!K926</f>
        <v>0</v>
      </c>
      <c r="M935" s="70">
        <f>[8]Mides!L926</f>
        <v>0</v>
      </c>
      <c r="N935" s="70" t="str">
        <f>[8]Mides!M926</f>
        <v>x</v>
      </c>
      <c r="O935" s="70">
        <f t="shared" si="14"/>
        <v>0</v>
      </c>
      <c r="P935" s="70" t="str">
        <f>[8]Mides!R926</f>
        <v>Guatemala</v>
      </c>
      <c r="Q935" s="70" t="str">
        <f>[8]Mides!S926</f>
        <v>Guatemala</v>
      </c>
      <c r="R935" s="10"/>
      <c r="S935" s="10"/>
      <c r="T935" s="10"/>
      <c r="U935" s="10"/>
      <c r="V935" s="10"/>
      <c r="W935" s="10"/>
      <c r="X935" s="10"/>
      <c r="Y935" s="10"/>
    </row>
    <row r="936" spans="2:25" x14ac:dyDescent="0.3">
      <c r="B936" s="66" t="str">
        <f>[8]Mides!E927</f>
        <v>Julio</v>
      </c>
      <c r="C936" s="67" t="str">
        <f>[8]Mides!D927</f>
        <v>Erazo</v>
      </c>
      <c r="D936" s="68" t="str">
        <f>IF([8]Mides!F927=1,"X"," ")</f>
        <v xml:space="preserve"> </v>
      </c>
      <c r="E936" s="68" t="str">
        <f>IF([8]Mides!F927=2,"X"," ")</f>
        <v>X</v>
      </c>
      <c r="F936" s="69" t="str">
        <f>[8]Mides!B927</f>
        <v>menor de edad</v>
      </c>
      <c r="G936" s="68" t="str">
        <f>IF(AND([8]Mides!H927&gt;=1,[8]Mides!H927&lt;=14),"X"," ")</f>
        <v>X</v>
      </c>
      <c r="H936" s="68" t="str">
        <f>IF(AND([8]Mides!H927&gt;=14,[8]Mides!H927&lt;=30),"X"," ")</f>
        <v xml:space="preserve"> </v>
      </c>
      <c r="I936" s="68" t="str">
        <f>IF(AND([8]Mides!H927&gt;=31,[8]Mides!H927&lt;=60),"X","  ")</f>
        <v xml:space="preserve">  </v>
      </c>
      <c r="J936" s="68" t="str">
        <f>IF([8]Mides!H927&gt;60,"X", "  ")</f>
        <v xml:space="preserve">  </v>
      </c>
      <c r="K936" s="70">
        <f>[8]Mides!N927</f>
        <v>0</v>
      </c>
      <c r="L936" s="70">
        <f>[8]Mides!K927</f>
        <v>0</v>
      </c>
      <c r="M936" s="70">
        <f>[8]Mides!L927</f>
        <v>0</v>
      </c>
      <c r="N936" s="70" t="str">
        <f>[8]Mides!M927</f>
        <v>x</v>
      </c>
      <c r="O936" s="70">
        <f t="shared" si="14"/>
        <v>0</v>
      </c>
      <c r="P936" s="70" t="str">
        <f>[8]Mides!R927</f>
        <v>Guatemala</v>
      </c>
      <c r="Q936" s="70" t="str">
        <f>[8]Mides!S927</f>
        <v>Guatemala</v>
      </c>
      <c r="R936" s="10"/>
      <c r="S936" s="10"/>
      <c r="T936" s="10"/>
      <c r="U936" s="10"/>
      <c r="V936" s="10"/>
      <c r="W936" s="10"/>
      <c r="X936" s="10"/>
      <c r="Y936" s="10"/>
    </row>
    <row r="937" spans="2:25" x14ac:dyDescent="0.3">
      <c r="B937" s="66" t="str">
        <f>[8]Mides!E928</f>
        <v>Angel</v>
      </c>
      <c r="C937" s="67" t="str">
        <f>[8]Mides!D928</f>
        <v>Mendoza</v>
      </c>
      <c r="D937" s="68" t="str">
        <f>IF([8]Mides!F928=1,"X"," ")</f>
        <v xml:space="preserve"> </v>
      </c>
      <c r="E937" s="68" t="str">
        <f>IF([8]Mides!F928=2,"X"," ")</f>
        <v>X</v>
      </c>
      <c r="F937" s="69" t="str">
        <f>[8]Mides!B928</f>
        <v>menor de edad</v>
      </c>
      <c r="G937" s="68" t="str">
        <f>IF(AND([8]Mides!H928&gt;=1,[8]Mides!H928&lt;=14),"X"," ")</f>
        <v>X</v>
      </c>
      <c r="H937" s="68" t="str">
        <f>IF(AND([8]Mides!H928&gt;=14,[8]Mides!H928&lt;=30),"X"," ")</f>
        <v xml:space="preserve"> </v>
      </c>
      <c r="I937" s="68" t="str">
        <f>IF(AND([8]Mides!H928&gt;=31,[8]Mides!H928&lt;=60),"X","  ")</f>
        <v xml:space="preserve">  </v>
      </c>
      <c r="J937" s="68" t="str">
        <f>IF([8]Mides!H928&gt;60,"X", "  ")</f>
        <v xml:space="preserve">  </v>
      </c>
      <c r="K937" s="70">
        <f>[8]Mides!N928</f>
        <v>0</v>
      </c>
      <c r="L937" s="70">
        <f>[8]Mides!K928</f>
        <v>0</v>
      </c>
      <c r="M937" s="70">
        <f>[8]Mides!L928</f>
        <v>0</v>
      </c>
      <c r="N937" s="70" t="str">
        <f>[8]Mides!M928</f>
        <v>x</v>
      </c>
      <c r="O937" s="70">
        <f t="shared" si="14"/>
        <v>0</v>
      </c>
      <c r="P937" s="70" t="str">
        <f>[8]Mides!R928</f>
        <v>Guatemala</v>
      </c>
      <c r="Q937" s="70" t="str">
        <f>[8]Mides!S928</f>
        <v>Guatemala</v>
      </c>
      <c r="R937" s="10"/>
      <c r="S937" s="10"/>
      <c r="T937" s="10"/>
      <c r="U937" s="10"/>
      <c r="V937" s="10"/>
      <c r="W937" s="10"/>
      <c r="X937" s="10"/>
      <c r="Y937" s="10"/>
    </row>
    <row r="938" spans="2:25" x14ac:dyDescent="0.3">
      <c r="B938" s="66" t="str">
        <f>[8]Mides!E929</f>
        <v>Diego</v>
      </c>
      <c r="C938" s="67" t="str">
        <f>[8]Mides!D929</f>
        <v>Mendoza</v>
      </c>
      <c r="D938" s="68" t="str">
        <f>IF([8]Mides!F929=1,"X"," ")</f>
        <v xml:space="preserve"> </v>
      </c>
      <c r="E938" s="68" t="str">
        <f>IF([8]Mides!F929=2,"X"," ")</f>
        <v>X</v>
      </c>
      <c r="F938" s="69" t="str">
        <f>[8]Mides!B929</f>
        <v>menor de edad</v>
      </c>
      <c r="G938" s="68" t="str">
        <f>IF(AND([8]Mides!H929&gt;=1,[8]Mides!H929&lt;=14),"X"," ")</f>
        <v>X</v>
      </c>
      <c r="H938" s="68" t="str">
        <f>IF(AND([8]Mides!H929&gt;=14,[8]Mides!H929&lt;=30),"X"," ")</f>
        <v xml:space="preserve"> </v>
      </c>
      <c r="I938" s="68" t="str">
        <f>IF(AND([8]Mides!H929&gt;=31,[8]Mides!H929&lt;=60),"X","  ")</f>
        <v xml:space="preserve">  </v>
      </c>
      <c r="J938" s="68" t="str">
        <f>IF([8]Mides!H929&gt;60,"X", "  ")</f>
        <v xml:space="preserve">  </v>
      </c>
      <c r="K938" s="70">
        <f>[8]Mides!N929</f>
        <v>0</v>
      </c>
      <c r="L938" s="70">
        <f>[8]Mides!K929</f>
        <v>0</v>
      </c>
      <c r="M938" s="70">
        <f>[8]Mides!L929</f>
        <v>0</v>
      </c>
      <c r="N938" s="70" t="str">
        <f>[8]Mides!M929</f>
        <v>x</v>
      </c>
      <c r="O938" s="70">
        <f t="shared" si="14"/>
        <v>0</v>
      </c>
      <c r="P938" s="70" t="str">
        <f>[8]Mides!R929</f>
        <v>Guatemala</v>
      </c>
      <c r="Q938" s="70" t="str">
        <f>[8]Mides!S929</f>
        <v>Guatemala</v>
      </c>
      <c r="R938" s="10"/>
      <c r="S938" s="10"/>
      <c r="T938" s="10"/>
      <c r="U938" s="10"/>
      <c r="V938" s="10"/>
      <c r="W938" s="10"/>
      <c r="X938" s="10"/>
      <c r="Y938" s="10"/>
    </row>
    <row r="939" spans="2:25" x14ac:dyDescent="0.3">
      <c r="B939" s="66" t="str">
        <f>[8]Mides!E930</f>
        <v>Izabela</v>
      </c>
      <c r="C939" s="67" t="str">
        <f>[8]Mides!D930</f>
        <v>Mendoza</v>
      </c>
      <c r="D939" s="68" t="str">
        <f>IF([8]Mides!F930=1,"X"," ")</f>
        <v>X</v>
      </c>
      <c r="E939" s="68" t="str">
        <f>IF([8]Mides!F930=2,"X"," ")</f>
        <v xml:space="preserve"> </v>
      </c>
      <c r="F939" s="69" t="str">
        <f>[8]Mides!B930</f>
        <v>menor de edad</v>
      </c>
      <c r="G939" s="68" t="str">
        <f>IF(AND([8]Mides!H930&gt;=1,[8]Mides!H930&lt;=14),"X"," ")</f>
        <v>X</v>
      </c>
      <c r="H939" s="68" t="str">
        <f>IF(AND([8]Mides!H930&gt;=14,[8]Mides!H930&lt;=30),"X"," ")</f>
        <v xml:space="preserve"> </v>
      </c>
      <c r="I939" s="68" t="str">
        <f>IF(AND([8]Mides!H930&gt;=31,[8]Mides!H930&lt;=60),"X","  ")</f>
        <v xml:space="preserve">  </v>
      </c>
      <c r="J939" s="68" t="str">
        <f>IF([8]Mides!H930&gt;60,"X", "  ")</f>
        <v xml:space="preserve">  </v>
      </c>
      <c r="K939" s="70">
        <f>[8]Mides!N930</f>
        <v>0</v>
      </c>
      <c r="L939" s="70">
        <f>[8]Mides!K930</f>
        <v>0</v>
      </c>
      <c r="M939" s="70">
        <f>[8]Mides!L930</f>
        <v>0</v>
      </c>
      <c r="N939" s="70" t="str">
        <f>[8]Mides!M930</f>
        <v>x</v>
      </c>
      <c r="O939" s="70">
        <f t="shared" si="14"/>
        <v>0</v>
      </c>
      <c r="P939" s="70" t="str">
        <f>[8]Mides!R930</f>
        <v>Guatemala</v>
      </c>
      <c r="Q939" s="70" t="str">
        <f>[8]Mides!S930</f>
        <v>Guatemala</v>
      </c>
      <c r="R939" s="10"/>
      <c r="S939" s="10"/>
      <c r="T939" s="10"/>
      <c r="U939" s="10"/>
      <c r="V939" s="10"/>
      <c r="W939" s="10"/>
      <c r="X939" s="10"/>
      <c r="Y939" s="10"/>
    </row>
    <row r="940" spans="2:25" x14ac:dyDescent="0.3">
      <c r="B940" s="66" t="str">
        <f>[8]Mides!E931</f>
        <v>Lucero</v>
      </c>
      <c r="C940" s="67" t="str">
        <f>[8]Mides!D931</f>
        <v>Herez</v>
      </c>
      <c r="D940" s="68" t="str">
        <f>IF([8]Mides!F931=1,"X"," ")</f>
        <v>X</v>
      </c>
      <c r="E940" s="68" t="str">
        <f>IF([8]Mides!F931=2,"X"," ")</f>
        <v xml:space="preserve"> </v>
      </c>
      <c r="F940" s="69" t="str">
        <f>[8]Mides!B931</f>
        <v>menor de edad</v>
      </c>
      <c r="G940" s="68" t="str">
        <f>IF(AND([8]Mides!H931&gt;=1,[8]Mides!H931&lt;=14),"X"," ")</f>
        <v>X</v>
      </c>
      <c r="H940" s="68" t="str">
        <f>IF(AND([8]Mides!H931&gt;=14,[8]Mides!H931&lt;=30),"X"," ")</f>
        <v xml:space="preserve"> </v>
      </c>
      <c r="I940" s="68" t="str">
        <f>IF(AND([8]Mides!H931&gt;=31,[8]Mides!H931&lt;=60),"X","  ")</f>
        <v xml:space="preserve">  </v>
      </c>
      <c r="J940" s="68" t="str">
        <f>IF([8]Mides!H931&gt;60,"X", "  ")</f>
        <v xml:space="preserve">  </v>
      </c>
      <c r="K940" s="70">
        <f>[8]Mides!N931</f>
        <v>0</v>
      </c>
      <c r="L940" s="70">
        <f>[8]Mides!K931</f>
        <v>0</v>
      </c>
      <c r="M940" s="70">
        <f>[8]Mides!L931</f>
        <v>0</v>
      </c>
      <c r="N940" s="70" t="str">
        <f>[8]Mides!M931</f>
        <v>x</v>
      </c>
      <c r="O940" s="70">
        <f t="shared" si="14"/>
        <v>0</v>
      </c>
      <c r="P940" s="70" t="str">
        <f>[8]Mides!R931</f>
        <v>Guatemala</v>
      </c>
      <c r="Q940" s="70" t="str">
        <f>[8]Mides!S931</f>
        <v>Guatemala</v>
      </c>
      <c r="R940" s="10"/>
      <c r="S940" s="10"/>
      <c r="T940" s="10"/>
      <c r="U940" s="10"/>
      <c r="V940" s="10"/>
      <c r="W940" s="10"/>
      <c r="X940" s="10"/>
      <c r="Y940" s="10"/>
    </row>
    <row r="941" spans="2:25" x14ac:dyDescent="0.3">
      <c r="B941" s="66" t="str">
        <f>[8]Mides!E932</f>
        <v>Susan</v>
      </c>
      <c r="C941" s="67" t="str">
        <f>[8]Mides!D932</f>
        <v>Lopez</v>
      </c>
      <c r="D941" s="68" t="str">
        <f>IF([8]Mides!F932=1,"X"," ")</f>
        <v>X</v>
      </c>
      <c r="E941" s="68" t="str">
        <f>IF([8]Mides!F932=2,"X"," ")</f>
        <v xml:space="preserve"> </v>
      </c>
      <c r="F941" s="69">
        <f>[8]Mides!B932</f>
        <v>2661364940101</v>
      </c>
      <c r="G941" s="68" t="str">
        <f>IF(AND([8]Mides!H932&gt;=1,[8]Mides!H932&lt;=14),"X"," ")</f>
        <v xml:space="preserve"> </v>
      </c>
      <c r="H941" s="68" t="str">
        <f>IF(AND([8]Mides!H932&gt;=14,[8]Mides!H932&lt;=30),"X"," ")</f>
        <v>X</v>
      </c>
      <c r="I941" s="68" t="str">
        <f>IF(AND([8]Mides!H932&gt;=31,[8]Mides!H932&lt;=60),"X","  ")</f>
        <v xml:space="preserve">  </v>
      </c>
      <c r="J941" s="68" t="str">
        <f>IF([8]Mides!H932&gt;60,"X", "  ")</f>
        <v xml:space="preserve">  </v>
      </c>
      <c r="K941" s="70">
        <f>[8]Mides!N932</f>
        <v>0</v>
      </c>
      <c r="L941" s="70">
        <f>[8]Mides!K932</f>
        <v>0</v>
      </c>
      <c r="M941" s="70">
        <f>[8]Mides!L932</f>
        <v>0</v>
      </c>
      <c r="N941" s="70" t="str">
        <f>[8]Mides!M932</f>
        <v>x</v>
      </c>
      <c r="O941" s="70">
        <f t="shared" si="14"/>
        <v>0</v>
      </c>
      <c r="P941" s="70" t="str">
        <f>[8]Mides!R932</f>
        <v>Guatemala</v>
      </c>
      <c r="Q941" s="70" t="str">
        <f>[8]Mides!S932</f>
        <v>Guatemala</v>
      </c>
      <c r="R941" s="10"/>
      <c r="S941" s="10"/>
      <c r="T941" s="10"/>
      <c r="U941" s="10"/>
      <c r="V941" s="10"/>
      <c r="W941" s="10"/>
      <c r="X941" s="10"/>
      <c r="Y941" s="10"/>
    </row>
    <row r="942" spans="2:25" x14ac:dyDescent="0.3">
      <c r="B942" s="66" t="str">
        <f>[8]Mides!E933</f>
        <v>Susan</v>
      </c>
      <c r="C942" s="67" t="str">
        <f>[8]Mides!D933</f>
        <v>Lopez</v>
      </c>
      <c r="D942" s="68" t="str">
        <f>IF([8]Mides!F933=1,"X"," ")</f>
        <v>X</v>
      </c>
      <c r="E942" s="68" t="str">
        <f>IF([8]Mides!F933=2,"X"," ")</f>
        <v xml:space="preserve"> </v>
      </c>
      <c r="F942" s="69">
        <f>[8]Mides!B933</f>
        <v>2661364940101</v>
      </c>
      <c r="G942" s="68" t="str">
        <f>IF(AND([8]Mides!H933&gt;=1,[8]Mides!H933&lt;=14),"X"," ")</f>
        <v xml:space="preserve"> </v>
      </c>
      <c r="H942" s="68" t="str">
        <f>IF(AND([8]Mides!H933&gt;=14,[8]Mides!H933&lt;=30),"X"," ")</f>
        <v>X</v>
      </c>
      <c r="I942" s="68" t="str">
        <f>IF(AND([8]Mides!H933&gt;=31,[8]Mides!H933&lt;=60),"X","  ")</f>
        <v xml:space="preserve">  </v>
      </c>
      <c r="J942" s="68" t="str">
        <f>IF([8]Mides!H933&gt;60,"X", "  ")</f>
        <v xml:space="preserve">  </v>
      </c>
      <c r="K942" s="70">
        <f>[8]Mides!N933</f>
        <v>0</v>
      </c>
      <c r="L942" s="70">
        <f>[8]Mides!K933</f>
        <v>0</v>
      </c>
      <c r="M942" s="70">
        <f>[8]Mides!L933</f>
        <v>0</v>
      </c>
      <c r="N942" s="70" t="str">
        <f>[8]Mides!M933</f>
        <v>x</v>
      </c>
      <c r="O942" s="70">
        <f t="shared" si="14"/>
        <v>0</v>
      </c>
      <c r="P942" s="70" t="str">
        <f>[8]Mides!R933</f>
        <v>Guatemala</v>
      </c>
      <c r="Q942" s="70" t="str">
        <f>[8]Mides!S933</f>
        <v>Guatemala</v>
      </c>
      <c r="R942" s="10"/>
      <c r="S942" s="10"/>
      <c r="T942" s="10"/>
      <c r="U942" s="10"/>
      <c r="V942" s="10"/>
      <c r="W942" s="10"/>
      <c r="X942" s="10"/>
      <c r="Y942" s="10"/>
    </row>
    <row r="943" spans="2:25" x14ac:dyDescent="0.3">
      <c r="B943" s="66" t="str">
        <f>[8]Mides!E934</f>
        <v>Lucrecia</v>
      </c>
      <c r="C943" s="67" t="str">
        <f>[8]Mides!D934</f>
        <v>Noj</v>
      </c>
      <c r="D943" s="68" t="str">
        <f>IF([8]Mides!F934=1,"X"," ")</f>
        <v>X</v>
      </c>
      <c r="E943" s="68" t="str">
        <f>IF([8]Mides!F934=2,"X"," ")</f>
        <v xml:space="preserve"> </v>
      </c>
      <c r="F943" s="69">
        <f>[8]Mides!B934</f>
        <v>1611011270408</v>
      </c>
      <c r="G943" s="68" t="str">
        <f>IF(AND([8]Mides!H934&gt;=1,[8]Mides!H934&lt;=14),"X"," ")</f>
        <v xml:space="preserve"> </v>
      </c>
      <c r="H943" s="68" t="str">
        <f>IF(AND([8]Mides!H934&gt;=14,[8]Mides!H934&lt;=30),"X"," ")</f>
        <v xml:space="preserve"> </v>
      </c>
      <c r="I943" s="68" t="str">
        <f>IF(AND([8]Mides!H934&gt;=31,[8]Mides!H934&lt;=60),"X","  ")</f>
        <v>X</v>
      </c>
      <c r="J943" s="68" t="str">
        <f>IF([8]Mides!H934&gt;60,"X", "  ")</f>
        <v xml:space="preserve">  </v>
      </c>
      <c r="K943" s="70">
        <f>[8]Mides!N934</f>
        <v>0</v>
      </c>
      <c r="L943" s="70">
        <f>[8]Mides!K934</f>
        <v>0</v>
      </c>
      <c r="M943" s="70">
        <f>[8]Mides!L934</f>
        <v>0</v>
      </c>
      <c r="N943" s="70" t="str">
        <f>[8]Mides!M934</f>
        <v>x</v>
      </c>
      <c r="O943" s="70">
        <f t="shared" si="14"/>
        <v>0</v>
      </c>
      <c r="P943" s="70" t="str">
        <f>[8]Mides!R934</f>
        <v>Guatemala</v>
      </c>
      <c r="Q943" s="70" t="str">
        <f>[8]Mides!S934</f>
        <v>Guatemala</v>
      </c>
      <c r="R943" s="10"/>
      <c r="S943" s="10"/>
      <c r="T943" s="10"/>
      <c r="U943" s="10"/>
      <c r="V943" s="10"/>
      <c r="W943" s="10"/>
      <c r="X943" s="10"/>
      <c r="Y943" s="10"/>
    </row>
    <row r="944" spans="2:25" x14ac:dyDescent="0.3">
      <c r="B944" s="66" t="str">
        <f>[8]Mides!E935</f>
        <v>Trinidad</v>
      </c>
      <c r="C944" s="67" t="str">
        <f>[8]Mides!D935</f>
        <v>Sajquiy</v>
      </c>
      <c r="D944" s="68" t="str">
        <f>IF([8]Mides!F935=1,"X"," ")</f>
        <v>X</v>
      </c>
      <c r="E944" s="68" t="str">
        <f>IF([8]Mides!F935=2,"X"," ")</f>
        <v xml:space="preserve"> </v>
      </c>
      <c r="F944" s="69">
        <f>[8]Mides!B935</f>
        <v>2515192790110</v>
      </c>
      <c r="G944" s="68" t="str">
        <f>IF(AND([8]Mides!H935&gt;=1,[8]Mides!H935&lt;=14),"X"," ")</f>
        <v xml:space="preserve"> </v>
      </c>
      <c r="H944" s="68" t="str">
        <f>IF(AND([8]Mides!H935&gt;=14,[8]Mides!H935&lt;=30),"X"," ")</f>
        <v xml:space="preserve"> </v>
      </c>
      <c r="I944" s="68" t="str">
        <f>IF(AND([8]Mides!H935&gt;=31,[8]Mides!H935&lt;=60),"X","  ")</f>
        <v xml:space="preserve">  </v>
      </c>
      <c r="J944" s="68" t="str">
        <f>IF([8]Mides!H935&gt;60,"X", "  ")</f>
        <v>X</v>
      </c>
      <c r="K944" s="70">
        <f>[8]Mides!N935</f>
        <v>0</v>
      </c>
      <c r="L944" s="70">
        <f>[8]Mides!K935</f>
        <v>0</v>
      </c>
      <c r="M944" s="70">
        <f>[8]Mides!L935</f>
        <v>0</v>
      </c>
      <c r="N944" s="70" t="str">
        <f>[8]Mides!M935</f>
        <v>x</v>
      </c>
      <c r="O944" s="70">
        <f t="shared" si="14"/>
        <v>0</v>
      </c>
      <c r="P944" s="70" t="str">
        <f>[8]Mides!R935</f>
        <v>Guatemala</v>
      </c>
      <c r="Q944" s="70" t="str">
        <f>[8]Mides!S935</f>
        <v>Guatemala</v>
      </c>
      <c r="R944" s="10"/>
      <c r="S944" s="10"/>
      <c r="T944" s="10"/>
      <c r="U944" s="10"/>
      <c r="V944" s="10"/>
      <c r="W944" s="10"/>
      <c r="X944" s="10"/>
      <c r="Y944" s="10"/>
    </row>
    <row r="945" spans="2:25" x14ac:dyDescent="0.3">
      <c r="B945" s="66" t="str">
        <f>[8]Mides!E936</f>
        <v>Jose</v>
      </c>
      <c r="C945" s="67" t="str">
        <f>[8]Mides!D936</f>
        <v>Cicoj</v>
      </c>
      <c r="D945" s="68" t="str">
        <f>IF([8]Mides!F936=1,"X"," ")</f>
        <v xml:space="preserve"> </v>
      </c>
      <c r="E945" s="68" t="str">
        <f>IF([8]Mides!F936=2,"X"," ")</f>
        <v>X</v>
      </c>
      <c r="F945" s="69" t="str">
        <f>[8]Mides!B936</f>
        <v>menor de edad</v>
      </c>
      <c r="G945" s="68" t="str">
        <f>IF(AND([8]Mides!H936&gt;=1,[8]Mides!H936&lt;=14),"X"," ")</f>
        <v>X</v>
      </c>
      <c r="H945" s="68" t="str">
        <f>IF(AND([8]Mides!H936&gt;=14,[8]Mides!H936&lt;=30),"X"," ")</f>
        <v xml:space="preserve"> </v>
      </c>
      <c r="I945" s="68" t="str">
        <f>IF(AND([8]Mides!H936&gt;=31,[8]Mides!H936&lt;=60),"X","  ")</f>
        <v xml:space="preserve">  </v>
      </c>
      <c r="J945" s="68" t="str">
        <f>IF([8]Mides!H936&gt;60,"X", "  ")</f>
        <v xml:space="preserve">  </v>
      </c>
      <c r="K945" s="70">
        <f>[8]Mides!N936</f>
        <v>0</v>
      </c>
      <c r="L945" s="70">
        <f>[8]Mides!K936</f>
        <v>0</v>
      </c>
      <c r="M945" s="70">
        <f>[8]Mides!L936</f>
        <v>0</v>
      </c>
      <c r="N945" s="70" t="str">
        <f>[8]Mides!M936</f>
        <v>x</v>
      </c>
      <c r="O945" s="70">
        <f t="shared" si="14"/>
        <v>0</v>
      </c>
      <c r="P945" s="70" t="str">
        <f>[8]Mides!R936</f>
        <v>Guatemala</v>
      </c>
      <c r="Q945" s="70" t="str">
        <f>[8]Mides!S936</f>
        <v>Guatemala</v>
      </c>
      <c r="R945" s="10"/>
      <c r="S945" s="10"/>
      <c r="T945" s="10"/>
      <c r="U945" s="10"/>
      <c r="V945" s="10"/>
      <c r="W945" s="10"/>
      <c r="X945" s="10"/>
      <c r="Y945" s="10"/>
    </row>
    <row r="946" spans="2:25" x14ac:dyDescent="0.3">
      <c r="B946" s="66" t="str">
        <f>[8]Mides!E937</f>
        <v>Jazmin</v>
      </c>
      <c r="C946" s="67" t="str">
        <f>[8]Mides!D937</f>
        <v>Cicoj</v>
      </c>
      <c r="D946" s="68" t="str">
        <f>IF([8]Mides!F937=1,"X"," ")</f>
        <v>X</v>
      </c>
      <c r="E946" s="68" t="str">
        <f>IF([8]Mides!F937=2,"X"," ")</f>
        <v xml:space="preserve"> </v>
      </c>
      <c r="F946" s="69" t="str">
        <f>[8]Mides!B937</f>
        <v>menor de edad</v>
      </c>
      <c r="G946" s="68" t="str">
        <f>IF(AND([8]Mides!H937&gt;=1,[8]Mides!H937&lt;=14),"X"," ")</f>
        <v>X</v>
      </c>
      <c r="H946" s="68" t="str">
        <f>IF(AND([8]Mides!H937&gt;=14,[8]Mides!H937&lt;=30),"X"," ")</f>
        <v xml:space="preserve"> </v>
      </c>
      <c r="I946" s="68" t="str">
        <f>IF(AND([8]Mides!H937&gt;=31,[8]Mides!H937&lt;=60),"X","  ")</f>
        <v xml:space="preserve">  </v>
      </c>
      <c r="J946" s="68" t="str">
        <f>IF([8]Mides!H937&gt;60,"X", "  ")</f>
        <v xml:space="preserve">  </v>
      </c>
      <c r="K946" s="70">
        <f>[8]Mides!N937</f>
        <v>0</v>
      </c>
      <c r="L946" s="70">
        <f>[8]Mides!K937</f>
        <v>0</v>
      </c>
      <c r="M946" s="70">
        <f>[8]Mides!L937</f>
        <v>0</v>
      </c>
      <c r="N946" s="70" t="str">
        <f>[8]Mides!M937</f>
        <v>x</v>
      </c>
      <c r="O946" s="70">
        <f t="shared" si="14"/>
        <v>0</v>
      </c>
      <c r="P946" s="70" t="str">
        <f>[8]Mides!R937</f>
        <v>Guatemala</v>
      </c>
      <c r="Q946" s="70" t="str">
        <f>[8]Mides!S937</f>
        <v>Guatemala</v>
      </c>
      <c r="R946" s="10"/>
      <c r="S946" s="10"/>
      <c r="T946" s="10"/>
      <c r="U946" s="10"/>
      <c r="V946" s="10"/>
      <c r="W946" s="10"/>
      <c r="X946" s="10"/>
      <c r="Y946" s="10"/>
    </row>
    <row r="947" spans="2:25" x14ac:dyDescent="0.3">
      <c r="B947" s="66" t="str">
        <f>[8]Mides!E938</f>
        <v>javier</v>
      </c>
      <c r="C947" s="67" t="str">
        <f>[8]Mides!D938</f>
        <v>Reyes</v>
      </c>
      <c r="D947" s="68" t="str">
        <f>IF([8]Mides!F938=1,"X"," ")</f>
        <v xml:space="preserve"> </v>
      </c>
      <c r="E947" s="68" t="str">
        <f>IF([8]Mides!F938=2,"X"," ")</f>
        <v>X</v>
      </c>
      <c r="F947" s="69" t="str">
        <f>[8]Mides!B938</f>
        <v>menor de edad</v>
      </c>
      <c r="G947" s="68" t="str">
        <f>IF(AND([8]Mides!H938&gt;=1,[8]Mides!H938&lt;=14),"X"," ")</f>
        <v>X</v>
      </c>
      <c r="H947" s="68" t="str">
        <f>IF(AND([8]Mides!H938&gt;=14,[8]Mides!H938&lt;=30),"X"," ")</f>
        <v xml:space="preserve"> </v>
      </c>
      <c r="I947" s="68" t="str">
        <f>IF(AND([8]Mides!H938&gt;=31,[8]Mides!H938&lt;=60),"X","  ")</f>
        <v xml:space="preserve">  </v>
      </c>
      <c r="J947" s="68" t="str">
        <f>IF([8]Mides!H938&gt;60,"X", "  ")</f>
        <v xml:space="preserve">  </v>
      </c>
      <c r="K947" s="70">
        <f>[8]Mides!N938</f>
        <v>0</v>
      </c>
      <c r="L947" s="70">
        <f>[8]Mides!K938</f>
        <v>0</v>
      </c>
      <c r="M947" s="70">
        <f>[8]Mides!L938</f>
        <v>0</v>
      </c>
      <c r="N947" s="70" t="str">
        <f>[8]Mides!M938</f>
        <v>x</v>
      </c>
      <c r="O947" s="70">
        <f t="shared" si="14"/>
        <v>0</v>
      </c>
      <c r="P947" s="70" t="str">
        <f>[8]Mides!R938</f>
        <v>Guatemala</v>
      </c>
      <c r="Q947" s="70" t="str">
        <f>[8]Mides!S938</f>
        <v>Guatemala</v>
      </c>
      <c r="R947" s="10"/>
      <c r="S947" s="10"/>
      <c r="T947" s="10"/>
      <c r="U947" s="10"/>
      <c r="V947" s="10"/>
      <c r="W947" s="10"/>
      <c r="X947" s="10"/>
      <c r="Y947" s="10"/>
    </row>
    <row r="948" spans="2:25" x14ac:dyDescent="0.3">
      <c r="B948" s="66" t="str">
        <f>[8]Mides!E939</f>
        <v>Bryan</v>
      </c>
      <c r="C948" s="67" t="str">
        <f>[8]Mides!D939</f>
        <v>Reyes</v>
      </c>
      <c r="D948" s="68" t="str">
        <f>IF([8]Mides!F939=1,"X"," ")</f>
        <v xml:space="preserve"> </v>
      </c>
      <c r="E948" s="68" t="str">
        <f>IF([8]Mides!F939=2,"X"," ")</f>
        <v>X</v>
      </c>
      <c r="F948" s="69" t="str">
        <f>[8]Mides!B939</f>
        <v>menor de edad</v>
      </c>
      <c r="G948" s="68" t="str">
        <f>IF(AND([8]Mides!H939&gt;=1,[8]Mides!H939&lt;=14),"X"," ")</f>
        <v>X</v>
      </c>
      <c r="H948" s="68" t="str">
        <f>IF(AND([8]Mides!H939&gt;=14,[8]Mides!H939&lt;=30),"X"," ")</f>
        <v xml:space="preserve"> </v>
      </c>
      <c r="I948" s="68" t="str">
        <f>IF(AND([8]Mides!H939&gt;=31,[8]Mides!H939&lt;=60),"X","  ")</f>
        <v xml:space="preserve">  </v>
      </c>
      <c r="J948" s="68" t="str">
        <f>IF([8]Mides!H939&gt;60,"X", "  ")</f>
        <v xml:space="preserve">  </v>
      </c>
      <c r="K948" s="70">
        <f>[8]Mides!N939</f>
        <v>0</v>
      </c>
      <c r="L948" s="70">
        <f>[8]Mides!K939</f>
        <v>0</v>
      </c>
      <c r="M948" s="70">
        <f>[8]Mides!L939</f>
        <v>0</v>
      </c>
      <c r="N948" s="70" t="str">
        <f>[8]Mides!M939</f>
        <v>x</v>
      </c>
      <c r="O948" s="70">
        <f t="shared" si="14"/>
        <v>0</v>
      </c>
      <c r="P948" s="70" t="str">
        <f>[8]Mides!R939</f>
        <v>Guatemala</v>
      </c>
      <c r="Q948" s="70" t="str">
        <f>[8]Mides!S939</f>
        <v>Guatemala</v>
      </c>
      <c r="R948" s="10"/>
      <c r="S948" s="10"/>
      <c r="T948" s="10"/>
      <c r="U948" s="10"/>
      <c r="V948" s="10"/>
      <c r="W948" s="10"/>
      <c r="X948" s="10"/>
      <c r="Y948" s="10"/>
    </row>
    <row r="949" spans="2:25" x14ac:dyDescent="0.3">
      <c r="B949" s="66" t="str">
        <f>[8]Mides!E940</f>
        <v xml:space="preserve">Ostin </v>
      </c>
      <c r="C949" s="67" t="str">
        <f>[8]Mides!D940</f>
        <v>Borrayo</v>
      </c>
      <c r="D949" s="68" t="str">
        <f>IF([8]Mides!F940=1,"X"," ")</f>
        <v xml:space="preserve"> </v>
      </c>
      <c r="E949" s="68" t="str">
        <f>IF([8]Mides!F940=2,"X"," ")</f>
        <v>X</v>
      </c>
      <c r="F949" s="69">
        <f>[8]Mides!B940</f>
        <v>2676262580101</v>
      </c>
      <c r="G949" s="68" t="str">
        <f>IF(AND([8]Mides!H940&gt;=1,[8]Mides!H940&lt;=14),"X"," ")</f>
        <v xml:space="preserve"> </v>
      </c>
      <c r="H949" s="68" t="str">
        <f>IF(AND([8]Mides!H940&gt;=14,[8]Mides!H940&lt;=30),"X"," ")</f>
        <v>X</v>
      </c>
      <c r="I949" s="68" t="str">
        <f>IF(AND([8]Mides!H940&gt;=31,[8]Mides!H940&lt;=60),"X","  ")</f>
        <v xml:space="preserve">  </v>
      </c>
      <c r="J949" s="68" t="str">
        <f>IF([8]Mides!H940&gt;60,"X", "  ")</f>
        <v xml:space="preserve">  </v>
      </c>
      <c r="K949" s="70">
        <f>[8]Mides!N940</f>
        <v>0</v>
      </c>
      <c r="L949" s="70">
        <f>[8]Mides!K940</f>
        <v>0</v>
      </c>
      <c r="M949" s="70">
        <f>[8]Mides!L940</f>
        <v>0</v>
      </c>
      <c r="N949" s="70" t="str">
        <f>[8]Mides!M940</f>
        <v>x</v>
      </c>
      <c r="O949" s="70">
        <f t="shared" si="14"/>
        <v>0</v>
      </c>
      <c r="P949" s="70" t="str">
        <f>[8]Mides!R940</f>
        <v>Guatemala</v>
      </c>
      <c r="Q949" s="70" t="str">
        <f>[8]Mides!S940</f>
        <v>Guatemala</v>
      </c>
      <c r="R949" s="10"/>
      <c r="S949" s="10"/>
      <c r="T949" s="10"/>
      <c r="U949" s="10"/>
      <c r="V949" s="10"/>
      <c r="W949" s="10"/>
      <c r="X949" s="10"/>
      <c r="Y949" s="10"/>
    </row>
    <row r="950" spans="2:25" x14ac:dyDescent="0.3">
      <c r="B950" s="66" t="str">
        <f>[8]Mides!E941</f>
        <v>Nora</v>
      </c>
      <c r="C950" s="67" t="str">
        <f>[8]Mides!D941</f>
        <v>Matillas</v>
      </c>
      <c r="D950" s="68" t="str">
        <f>IF([8]Mides!F941=1,"X"," ")</f>
        <v>X</v>
      </c>
      <c r="E950" s="68" t="str">
        <f>IF([8]Mides!F941=2,"X"," ")</f>
        <v xml:space="preserve"> </v>
      </c>
      <c r="F950" s="69">
        <f>[8]Mides!B941</f>
        <v>2457670100101</v>
      </c>
      <c r="G950" s="68" t="str">
        <f>IF(AND([8]Mides!H941&gt;=1,[8]Mides!H941&lt;=14),"X"," ")</f>
        <v xml:space="preserve"> </v>
      </c>
      <c r="H950" s="68" t="str">
        <f>IF(AND([8]Mides!H941&gt;=14,[8]Mides!H941&lt;=30),"X"," ")</f>
        <v xml:space="preserve"> </v>
      </c>
      <c r="I950" s="68" t="str">
        <f>IF(AND([8]Mides!H941&gt;=31,[8]Mides!H941&lt;=60),"X","  ")</f>
        <v>X</v>
      </c>
      <c r="J950" s="68" t="str">
        <f>IF([8]Mides!H941&gt;60,"X", "  ")</f>
        <v xml:space="preserve">  </v>
      </c>
      <c r="K950" s="70">
        <f>[8]Mides!N941</f>
        <v>0</v>
      </c>
      <c r="L950" s="70">
        <f>[8]Mides!K941</f>
        <v>0</v>
      </c>
      <c r="M950" s="70">
        <f>[8]Mides!L941</f>
        <v>0</v>
      </c>
      <c r="N950" s="70" t="str">
        <f>[8]Mides!M941</f>
        <v>x</v>
      </c>
      <c r="O950" s="70">
        <f t="shared" si="14"/>
        <v>0</v>
      </c>
      <c r="P950" s="70" t="str">
        <f>[8]Mides!R941</f>
        <v>Guatemala</v>
      </c>
      <c r="Q950" s="70" t="str">
        <f>[8]Mides!S941</f>
        <v>Guatemala</v>
      </c>
      <c r="R950" s="10"/>
      <c r="S950" s="10"/>
      <c r="T950" s="10"/>
      <c r="U950" s="10"/>
      <c r="V950" s="10"/>
      <c r="W950" s="10"/>
      <c r="X950" s="10"/>
      <c r="Y950" s="10"/>
    </row>
    <row r="951" spans="2:25" x14ac:dyDescent="0.3">
      <c r="B951" s="66" t="str">
        <f>[8]Mides!E942</f>
        <v>Paola</v>
      </c>
      <c r="C951" s="67" t="str">
        <f>[8]Mides!D942</f>
        <v>Tello</v>
      </c>
      <c r="D951" s="68" t="str">
        <f>IF([8]Mides!F942=1,"X"," ")</f>
        <v>X</v>
      </c>
      <c r="E951" s="68" t="str">
        <f>IF([8]Mides!F942=2,"X"," ")</f>
        <v xml:space="preserve"> </v>
      </c>
      <c r="F951" s="69" t="str">
        <f>[8]Mides!B942</f>
        <v>menor de edad</v>
      </c>
      <c r="G951" s="68" t="str">
        <f>IF(AND([8]Mides!H942&gt;=1,[8]Mides!H942&lt;=14),"X"," ")</f>
        <v xml:space="preserve"> </v>
      </c>
      <c r="H951" s="68" t="str">
        <f>IF(AND([8]Mides!H942&gt;=14,[8]Mides!H942&lt;=30),"X"," ")</f>
        <v>X</v>
      </c>
      <c r="I951" s="68" t="str">
        <f>IF(AND([8]Mides!H942&gt;=31,[8]Mides!H942&lt;=60),"X","  ")</f>
        <v xml:space="preserve">  </v>
      </c>
      <c r="J951" s="68" t="str">
        <f>IF([8]Mides!H942&gt;60,"X", "  ")</f>
        <v xml:space="preserve">  </v>
      </c>
      <c r="K951" s="70">
        <f>[8]Mides!N942</f>
        <v>0</v>
      </c>
      <c r="L951" s="70">
        <f>[8]Mides!K942</f>
        <v>0</v>
      </c>
      <c r="M951" s="70">
        <f>[8]Mides!L942</f>
        <v>0</v>
      </c>
      <c r="N951" s="70" t="str">
        <f>[8]Mides!M942</f>
        <v>x</v>
      </c>
      <c r="O951" s="70">
        <f t="shared" si="14"/>
        <v>0</v>
      </c>
      <c r="P951" s="70" t="str">
        <f>[8]Mides!R942</f>
        <v>Guatemala</v>
      </c>
      <c r="Q951" s="70" t="str">
        <f>[8]Mides!S942</f>
        <v>Guatemala</v>
      </c>
      <c r="R951" s="10"/>
      <c r="S951" s="10"/>
      <c r="T951" s="10"/>
      <c r="U951" s="10"/>
      <c r="V951" s="10"/>
      <c r="W951" s="10"/>
      <c r="X951" s="10"/>
      <c r="Y951" s="10"/>
    </row>
    <row r="952" spans="2:25" x14ac:dyDescent="0.3">
      <c r="B952" s="66" t="str">
        <f>[8]Mides!E943</f>
        <v>Cristian</v>
      </c>
      <c r="C952" s="67" t="str">
        <f>[8]Mides!D943</f>
        <v>Hernandez</v>
      </c>
      <c r="D952" s="68" t="str">
        <f>IF([8]Mides!F943=1,"X"," ")</f>
        <v xml:space="preserve"> </v>
      </c>
      <c r="E952" s="68" t="str">
        <f>IF([8]Mides!F943=2,"X"," ")</f>
        <v>X</v>
      </c>
      <c r="F952" s="69" t="str">
        <f>[8]Mides!B943</f>
        <v>menor de edad</v>
      </c>
      <c r="G952" s="68" t="str">
        <f>IF(AND([8]Mides!H943&gt;=1,[8]Mides!H943&lt;=14),"X"," ")</f>
        <v>X</v>
      </c>
      <c r="H952" s="68" t="str">
        <f>IF(AND([8]Mides!H943&gt;=14,[8]Mides!H943&lt;=30),"X"," ")</f>
        <v xml:space="preserve"> </v>
      </c>
      <c r="I952" s="68" t="str">
        <f>IF(AND([8]Mides!H943&gt;=31,[8]Mides!H943&lt;=60),"X","  ")</f>
        <v xml:space="preserve">  </v>
      </c>
      <c r="J952" s="68" t="str">
        <f>IF([8]Mides!H943&gt;60,"X", "  ")</f>
        <v xml:space="preserve">  </v>
      </c>
      <c r="K952" s="70">
        <f>[8]Mides!N943</f>
        <v>0</v>
      </c>
      <c r="L952" s="70">
        <f>[8]Mides!K943</f>
        <v>0</v>
      </c>
      <c r="M952" s="70">
        <f>[8]Mides!L943</f>
        <v>0</v>
      </c>
      <c r="N952" s="70" t="str">
        <f>[8]Mides!M943</f>
        <v>x</v>
      </c>
      <c r="O952" s="70">
        <f t="shared" si="14"/>
        <v>0</v>
      </c>
      <c r="P952" s="70" t="str">
        <f>[8]Mides!R943</f>
        <v>Guatemala</v>
      </c>
      <c r="Q952" s="70" t="str">
        <f>[8]Mides!S943</f>
        <v>Guatemala</v>
      </c>
      <c r="R952" s="10"/>
      <c r="S952" s="10"/>
      <c r="T952" s="10"/>
      <c r="U952" s="10"/>
      <c r="V952" s="10"/>
      <c r="W952" s="10"/>
      <c r="X952" s="10"/>
      <c r="Y952" s="10"/>
    </row>
    <row r="953" spans="2:25" x14ac:dyDescent="0.3">
      <c r="B953" s="66" t="str">
        <f>[8]Mides!E944</f>
        <v>Aura</v>
      </c>
      <c r="C953" s="67" t="str">
        <f>[8]Mides!D944</f>
        <v>Estrada</v>
      </c>
      <c r="D953" s="68" t="str">
        <f>IF([8]Mides!F944=1,"X"," ")</f>
        <v>X</v>
      </c>
      <c r="E953" s="68" t="str">
        <f>IF([8]Mides!F944=2,"X"," ")</f>
        <v xml:space="preserve"> </v>
      </c>
      <c r="F953" s="69">
        <f>[8]Mides!B944</f>
        <v>2235948061503</v>
      </c>
      <c r="G953" s="68" t="str">
        <f>IF(AND([8]Mides!H944&gt;=1,[8]Mides!H944&lt;=14),"X"," ")</f>
        <v xml:space="preserve"> </v>
      </c>
      <c r="H953" s="68" t="str">
        <f>IF(AND([8]Mides!H944&gt;=14,[8]Mides!H944&lt;=30),"X"," ")</f>
        <v xml:space="preserve"> </v>
      </c>
      <c r="I953" s="68" t="str">
        <f>IF(AND([8]Mides!H944&gt;=31,[8]Mides!H944&lt;=60),"X","  ")</f>
        <v>X</v>
      </c>
      <c r="J953" s="68" t="str">
        <f>IF([8]Mides!H944&gt;60,"X", "  ")</f>
        <v xml:space="preserve">  </v>
      </c>
      <c r="K953" s="70">
        <f>[8]Mides!N944</f>
        <v>0</v>
      </c>
      <c r="L953" s="70">
        <f>[8]Mides!K944</f>
        <v>0</v>
      </c>
      <c r="M953" s="70">
        <f>[8]Mides!L944</f>
        <v>0</v>
      </c>
      <c r="N953" s="70" t="str">
        <f>[8]Mides!M944</f>
        <v>x</v>
      </c>
      <c r="O953" s="70">
        <f t="shared" si="14"/>
        <v>0</v>
      </c>
      <c r="P953" s="70" t="str">
        <f>[8]Mides!R944</f>
        <v>Guatemala</v>
      </c>
      <c r="Q953" s="70" t="str">
        <f>[8]Mides!S944</f>
        <v>Guatemala</v>
      </c>
      <c r="R953" s="10"/>
      <c r="S953" s="10"/>
      <c r="T953" s="10"/>
      <c r="U953" s="10"/>
      <c r="V953" s="10"/>
      <c r="W953" s="10"/>
      <c r="X953" s="10"/>
      <c r="Y953" s="10"/>
    </row>
    <row r="954" spans="2:25" x14ac:dyDescent="0.3">
      <c r="B954" s="66">
        <f>[8]Mides!E945</f>
        <v>0</v>
      </c>
      <c r="C954" s="67">
        <f>[8]Mides!D945</f>
        <v>0</v>
      </c>
      <c r="D954" s="68" t="str">
        <f>IF([8]Mides!F945=1,"X"," ")</f>
        <v xml:space="preserve"> </v>
      </c>
      <c r="E954" s="68" t="str">
        <f>IF([8]Mides!F945=2,"X"," ")</f>
        <v xml:space="preserve"> </v>
      </c>
      <c r="F954" s="69">
        <f>[8]Mides!B945</f>
        <v>0</v>
      </c>
      <c r="G954" s="68" t="str">
        <f>IF(AND([8]Mides!H945&gt;=1,[8]Mides!H945&lt;=14),"X"," ")</f>
        <v xml:space="preserve"> </v>
      </c>
      <c r="H954" s="68" t="str">
        <f>IF(AND([8]Mides!H945&gt;=14,[8]Mides!H945&lt;=30),"X"," ")</f>
        <v xml:space="preserve"> </v>
      </c>
      <c r="I954" s="68" t="str">
        <f>IF(AND([8]Mides!H945&gt;=31,[8]Mides!H945&lt;=60),"X","  ")</f>
        <v xml:space="preserve">  </v>
      </c>
      <c r="J954" s="68" t="str">
        <f>IF([8]Mides!H945&gt;60,"X", "  ")</f>
        <v xml:space="preserve">  </v>
      </c>
      <c r="K954" s="70">
        <f>[8]Mides!N945</f>
        <v>0</v>
      </c>
      <c r="L954" s="70">
        <f>[8]Mides!K945</f>
        <v>0</v>
      </c>
      <c r="M954" s="70">
        <f>[8]Mides!L945</f>
        <v>0</v>
      </c>
      <c r="N954" s="70" t="str">
        <f>[8]Mides!M945</f>
        <v>x</v>
      </c>
      <c r="O954" s="70">
        <f t="shared" si="14"/>
        <v>0</v>
      </c>
      <c r="P954" s="70" t="str">
        <f>[8]Mides!R945</f>
        <v>Guatemala</v>
      </c>
      <c r="Q954" s="70" t="str">
        <f>[8]Mides!S945</f>
        <v>Guatemala</v>
      </c>
      <c r="R954" s="10"/>
      <c r="S954" s="10"/>
      <c r="T954" s="10"/>
      <c r="U954" s="10"/>
      <c r="V954" s="10"/>
      <c r="W954" s="10"/>
      <c r="X954" s="10"/>
      <c r="Y954" s="10"/>
    </row>
    <row r="955" spans="2:25" x14ac:dyDescent="0.3">
      <c r="B955" s="66">
        <f>[8]Mides!E946</f>
        <v>0</v>
      </c>
      <c r="C955" s="67">
        <f>[8]Mides!D946</f>
        <v>0</v>
      </c>
      <c r="D955" s="68" t="str">
        <f>IF([8]Mides!F946=1,"X"," ")</f>
        <v xml:space="preserve"> </v>
      </c>
      <c r="E955" s="68" t="str">
        <f>IF([8]Mides!F946=2,"X"," ")</f>
        <v xml:space="preserve"> </v>
      </c>
      <c r="F955" s="69">
        <f>[8]Mides!B946</f>
        <v>0</v>
      </c>
      <c r="G955" s="68" t="str">
        <f>IF(AND([8]Mides!H946&gt;=1,[8]Mides!H946&lt;=14),"X"," ")</f>
        <v xml:space="preserve"> </v>
      </c>
      <c r="H955" s="68" t="str">
        <f>IF(AND([8]Mides!H946&gt;=14,[8]Mides!H946&lt;=30),"X"," ")</f>
        <v xml:space="preserve"> </v>
      </c>
      <c r="I955" s="68" t="str">
        <f>IF(AND([8]Mides!H946&gt;=31,[8]Mides!H946&lt;=60),"X","  ")</f>
        <v xml:space="preserve">  </v>
      </c>
      <c r="J955" s="68" t="str">
        <f>IF([8]Mides!H946&gt;60,"X", "  ")</f>
        <v xml:space="preserve">  </v>
      </c>
      <c r="K955" s="70">
        <f>[8]Mides!N946</f>
        <v>0</v>
      </c>
      <c r="L955" s="70">
        <f>[8]Mides!K946</f>
        <v>0</v>
      </c>
      <c r="M955" s="70">
        <f>[8]Mides!L946</f>
        <v>0</v>
      </c>
      <c r="N955" s="70" t="str">
        <f>[8]Mides!M946</f>
        <v>x</v>
      </c>
      <c r="O955" s="70">
        <f t="shared" si="14"/>
        <v>0</v>
      </c>
      <c r="P955" s="70" t="str">
        <f>[8]Mides!R946</f>
        <v>Guatemala</v>
      </c>
      <c r="Q955" s="70" t="str">
        <f>[8]Mides!S946</f>
        <v>Guatemala</v>
      </c>
      <c r="R955" s="10"/>
      <c r="S955" s="10"/>
      <c r="T955" s="10"/>
      <c r="U955" s="10"/>
      <c r="V955" s="10"/>
      <c r="W955" s="10"/>
      <c r="X955" s="10"/>
      <c r="Y955" s="10"/>
    </row>
    <row r="956" spans="2:25" x14ac:dyDescent="0.3">
      <c r="B956" s="66" t="str">
        <f>[8]Mides!E947</f>
        <v>Illescas</v>
      </c>
      <c r="C956" s="67" t="str">
        <f>[8]Mides!D947</f>
        <v>Josue</v>
      </c>
      <c r="D956" s="68" t="str">
        <f>IF([8]Mides!F947=1,"X"," ")</f>
        <v xml:space="preserve"> </v>
      </c>
      <c r="E956" s="68" t="str">
        <f>IF([8]Mides!F947=2,"X"," ")</f>
        <v>X</v>
      </c>
      <c r="F956" s="69" t="str">
        <f>[8]Mides!B947</f>
        <v>menor de edad</v>
      </c>
      <c r="G956" s="68" t="str">
        <f>IF(AND([8]Mides!H947&gt;=1,[8]Mides!H947&lt;=14),"X"," ")</f>
        <v>X</v>
      </c>
      <c r="H956" s="68" t="str">
        <f>IF(AND([8]Mides!H947&gt;=14,[8]Mides!H947&lt;=30),"X"," ")</f>
        <v xml:space="preserve"> </v>
      </c>
      <c r="I956" s="68" t="str">
        <f>IF(AND([8]Mides!H947&gt;=31,[8]Mides!H947&lt;=60),"X","  ")</f>
        <v xml:space="preserve">  </v>
      </c>
      <c r="J956" s="68" t="str">
        <f>IF([8]Mides!H947&gt;60,"X", "  ")</f>
        <v xml:space="preserve">  </v>
      </c>
      <c r="K956" s="70">
        <f>[8]Mides!N947</f>
        <v>0</v>
      </c>
      <c r="L956" s="70">
        <f>[8]Mides!K947</f>
        <v>0</v>
      </c>
      <c r="M956" s="70">
        <f>[8]Mides!L947</f>
        <v>0</v>
      </c>
      <c r="N956" s="70" t="str">
        <f>[8]Mides!M947</f>
        <v>x</v>
      </c>
      <c r="O956" s="70">
        <f t="shared" si="14"/>
        <v>0</v>
      </c>
      <c r="P956" s="70" t="str">
        <f>[8]Mides!R947</f>
        <v>Guatemala</v>
      </c>
      <c r="Q956" s="70" t="str">
        <f>[8]Mides!S947</f>
        <v>Guatemala</v>
      </c>
      <c r="R956" s="10"/>
      <c r="S956" s="10"/>
      <c r="T956" s="10"/>
      <c r="U956" s="10"/>
      <c r="V956" s="10"/>
      <c r="W956" s="10"/>
      <c r="X956" s="10"/>
      <c r="Y956" s="10"/>
    </row>
    <row r="957" spans="2:25" x14ac:dyDescent="0.3">
      <c r="B957" s="66" t="str">
        <f>[8]Mides!E948</f>
        <v xml:space="preserve">Ostin </v>
      </c>
      <c r="C957" s="67" t="str">
        <f>[8]Mides!D948</f>
        <v>Borrayo</v>
      </c>
      <c r="D957" s="68" t="str">
        <f>IF([8]Mides!F948=1,"X"," ")</f>
        <v xml:space="preserve"> </v>
      </c>
      <c r="E957" s="68" t="str">
        <f>IF([8]Mides!F948=2,"X"," ")</f>
        <v>X</v>
      </c>
      <c r="F957" s="69">
        <f>[8]Mides!B948</f>
        <v>2676262580101</v>
      </c>
      <c r="G957" s="68" t="str">
        <f>IF(AND([8]Mides!H948&gt;=1,[8]Mides!H948&lt;=14),"X"," ")</f>
        <v xml:space="preserve"> </v>
      </c>
      <c r="H957" s="68" t="str">
        <f>IF(AND([8]Mides!H948&gt;=14,[8]Mides!H948&lt;=30),"X"," ")</f>
        <v>X</v>
      </c>
      <c r="I957" s="68" t="str">
        <f>IF(AND([8]Mides!H948&gt;=31,[8]Mides!H948&lt;=60),"X","  ")</f>
        <v xml:space="preserve">  </v>
      </c>
      <c r="J957" s="68" t="str">
        <f>IF([8]Mides!H948&gt;60,"X", "  ")</f>
        <v xml:space="preserve">  </v>
      </c>
      <c r="K957" s="70">
        <f>[8]Mides!N948</f>
        <v>0</v>
      </c>
      <c r="L957" s="70">
        <f>[8]Mides!K948</f>
        <v>0</v>
      </c>
      <c r="M957" s="70">
        <f>[8]Mides!L948</f>
        <v>0</v>
      </c>
      <c r="N957" s="70" t="str">
        <f>[8]Mides!M948</f>
        <v>x</v>
      </c>
      <c r="O957" s="70">
        <f t="shared" si="14"/>
        <v>0</v>
      </c>
      <c r="P957" s="70" t="str">
        <f>[8]Mides!R948</f>
        <v>Guatemala</v>
      </c>
      <c r="Q957" s="70" t="str">
        <f>[8]Mides!S948</f>
        <v>Guatemala</v>
      </c>
      <c r="R957" s="10"/>
      <c r="S957" s="10"/>
      <c r="T957" s="10"/>
      <c r="U957" s="10"/>
      <c r="V957" s="10"/>
      <c r="W957" s="10"/>
      <c r="X957" s="10"/>
      <c r="Y957" s="10"/>
    </row>
    <row r="958" spans="2:25" x14ac:dyDescent="0.3">
      <c r="B958" s="66" t="str">
        <f>[8]Mides!E949</f>
        <v>Angel</v>
      </c>
      <c r="C958" s="67" t="str">
        <f>[8]Mides!D949</f>
        <v>Mendoza</v>
      </c>
      <c r="D958" s="68" t="str">
        <f>IF([8]Mides!F949=1,"X"," ")</f>
        <v xml:space="preserve"> </v>
      </c>
      <c r="E958" s="68" t="str">
        <f>IF([8]Mides!F949=2,"X"," ")</f>
        <v>X</v>
      </c>
      <c r="F958" s="69" t="str">
        <f>[8]Mides!B949</f>
        <v>menor de edad</v>
      </c>
      <c r="G958" s="68" t="str">
        <f>IF(AND([8]Mides!H949&gt;=1,[8]Mides!H949&lt;=14),"X"," ")</f>
        <v>X</v>
      </c>
      <c r="H958" s="68" t="str">
        <f>IF(AND([8]Mides!H949&gt;=14,[8]Mides!H949&lt;=30),"X"," ")</f>
        <v xml:space="preserve"> </v>
      </c>
      <c r="I958" s="68" t="str">
        <f>IF(AND([8]Mides!H949&gt;=31,[8]Mides!H949&lt;=60),"X","  ")</f>
        <v xml:space="preserve">  </v>
      </c>
      <c r="J958" s="68" t="str">
        <f>IF([8]Mides!H949&gt;60,"X", "  ")</f>
        <v xml:space="preserve">  </v>
      </c>
      <c r="K958" s="70">
        <f>[8]Mides!N949</f>
        <v>0</v>
      </c>
      <c r="L958" s="70">
        <f>[8]Mides!K949</f>
        <v>0</v>
      </c>
      <c r="M958" s="70">
        <f>[8]Mides!L949</f>
        <v>0</v>
      </c>
      <c r="N958" s="70" t="str">
        <f>[8]Mides!M949</f>
        <v>x</v>
      </c>
      <c r="O958" s="70">
        <f t="shared" si="14"/>
        <v>0</v>
      </c>
      <c r="P958" s="70" t="str">
        <f>[8]Mides!R949</f>
        <v>Guatemala</v>
      </c>
      <c r="Q958" s="70" t="str">
        <f>[8]Mides!S949</f>
        <v>Guatemala</v>
      </c>
      <c r="R958" s="10"/>
      <c r="S958" s="10"/>
      <c r="T958" s="10"/>
      <c r="U958" s="10"/>
      <c r="V958" s="10"/>
      <c r="W958" s="10"/>
      <c r="X958" s="10"/>
      <c r="Y958" s="10"/>
    </row>
    <row r="959" spans="2:25" x14ac:dyDescent="0.3">
      <c r="B959" s="66" t="str">
        <f>[8]Mides!E950</f>
        <v>Diego</v>
      </c>
      <c r="C959" s="67" t="str">
        <f>[8]Mides!D950</f>
        <v>Mendoza</v>
      </c>
      <c r="D959" s="68" t="str">
        <f>IF([8]Mides!F950=1,"X"," ")</f>
        <v xml:space="preserve"> </v>
      </c>
      <c r="E959" s="68" t="str">
        <f>IF([8]Mides!F950=2,"X"," ")</f>
        <v>X</v>
      </c>
      <c r="F959" s="69" t="str">
        <f>[8]Mides!B950</f>
        <v>menor de edad</v>
      </c>
      <c r="G959" s="68" t="str">
        <f>IF(AND([8]Mides!H950&gt;=1,[8]Mides!H950&lt;=14),"X"," ")</f>
        <v>X</v>
      </c>
      <c r="H959" s="68" t="str">
        <f>IF(AND([8]Mides!H950&gt;=14,[8]Mides!H950&lt;=30),"X"," ")</f>
        <v xml:space="preserve"> </v>
      </c>
      <c r="I959" s="68" t="str">
        <f>IF(AND([8]Mides!H950&gt;=31,[8]Mides!H950&lt;=60),"X","  ")</f>
        <v xml:space="preserve">  </v>
      </c>
      <c r="J959" s="68" t="str">
        <f>IF([8]Mides!H950&gt;60,"X", "  ")</f>
        <v xml:space="preserve">  </v>
      </c>
      <c r="K959" s="70">
        <f>[8]Mides!N950</f>
        <v>0</v>
      </c>
      <c r="L959" s="70">
        <f>[8]Mides!K950</f>
        <v>0</v>
      </c>
      <c r="M959" s="70">
        <f>[8]Mides!L950</f>
        <v>0</v>
      </c>
      <c r="N959" s="70" t="str">
        <f>[8]Mides!M950</f>
        <v>x</v>
      </c>
      <c r="O959" s="70">
        <f t="shared" si="14"/>
        <v>0</v>
      </c>
      <c r="P959" s="70" t="str">
        <f>[8]Mides!R950</f>
        <v>Guatemala</v>
      </c>
      <c r="Q959" s="70" t="str">
        <f>[8]Mides!S950</f>
        <v>Guatemala</v>
      </c>
      <c r="R959" s="10"/>
      <c r="S959" s="10"/>
      <c r="T959" s="10"/>
      <c r="U959" s="10"/>
      <c r="V959" s="10"/>
      <c r="W959" s="10"/>
      <c r="X959" s="10"/>
      <c r="Y959" s="10"/>
    </row>
    <row r="960" spans="2:25" x14ac:dyDescent="0.3">
      <c r="B960" s="66" t="str">
        <f>[8]Mides!E951</f>
        <v>Izabela</v>
      </c>
      <c r="C960" s="67" t="str">
        <f>[8]Mides!D951</f>
        <v>Mendoza</v>
      </c>
      <c r="D960" s="68" t="str">
        <f>IF([8]Mides!F951=1,"X"," ")</f>
        <v>X</v>
      </c>
      <c r="E960" s="68" t="str">
        <f>IF([8]Mides!F951=2,"X"," ")</f>
        <v xml:space="preserve"> </v>
      </c>
      <c r="F960" s="69" t="str">
        <f>[8]Mides!B951</f>
        <v>menor de edad</v>
      </c>
      <c r="G960" s="68" t="str">
        <f>IF(AND([8]Mides!H951&gt;=1,[8]Mides!H951&lt;=14),"X"," ")</f>
        <v>X</v>
      </c>
      <c r="H960" s="68" t="str">
        <f>IF(AND([8]Mides!H951&gt;=14,[8]Mides!H951&lt;=30),"X"," ")</f>
        <v xml:space="preserve"> </v>
      </c>
      <c r="I960" s="68" t="str">
        <f>IF(AND([8]Mides!H951&gt;=31,[8]Mides!H951&lt;=60),"X","  ")</f>
        <v xml:space="preserve">  </v>
      </c>
      <c r="J960" s="68" t="str">
        <f>IF([8]Mides!H951&gt;60,"X", "  ")</f>
        <v xml:space="preserve">  </v>
      </c>
      <c r="K960" s="70">
        <f>[8]Mides!N951</f>
        <v>0</v>
      </c>
      <c r="L960" s="70">
        <f>[8]Mides!K951</f>
        <v>0</v>
      </c>
      <c r="M960" s="70">
        <f>[8]Mides!L951</f>
        <v>0</v>
      </c>
      <c r="N960" s="70" t="str">
        <f>[8]Mides!M951</f>
        <v>x</v>
      </c>
      <c r="O960" s="70">
        <f t="shared" si="14"/>
        <v>0</v>
      </c>
      <c r="P960" s="70" t="str">
        <f>[8]Mides!R951</f>
        <v>Guatemala</v>
      </c>
      <c r="Q960" s="70" t="str">
        <f>[8]Mides!S951</f>
        <v>Guatemala</v>
      </c>
      <c r="R960" s="10"/>
      <c r="S960" s="10"/>
      <c r="T960" s="10"/>
      <c r="U960" s="10"/>
      <c r="V960" s="10"/>
      <c r="W960" s="10"/>
      <c r="X960" s="10"/>
      <c r="Y960" s="10"/>
    </row>
    <row r="961" spans="2:25" x14ac:dyDescent="0.3">
      <c r="B961" s="66" t="str">
        <f>[8]Mides!E952</f>
        <v>Enma</v>
      </c>
      <c r="C961" s="67" t="str">
        <f>[8]Mides!D952</f>
        <v>Boche</v>
      </c>
      <c r="D961" s="68" t="str">
        <f>IF([8]Mides!F952=1,"X"," ")</f>
        <v>X</v>
      </c>
      <c r="E961" s="68" t="str">
        <f>IF([8]Mides!F952=2,"X"," ")</f>
        <v xml:space="preserve"> </v>
      </c>
      <c r="F961" s="69">
        <f>[8]Mides!B952</f>
        <v>2398989070101</v>
      </c>
      <c r="G961" s="68" t="str">
        <f>IF(AND([8]Mides!H952&gt;=1,[8]Mides!H952&lt;=14),"X"," ")</f>
        <v xml:space="preserve"> </v>
      </c>
      <c r="H961" s="68" t="str">
        <f>IF(AND([8]Mides!H952&gt;=14,[8]Mides!H952&lt;=30),"X"," ")</f>
        <v xml:space="preserve"> </v>
      </c>
      <c r="I961" s="68" t="str">
        <f>IF(AND([8]Mides!H952&gt;=31,[8]Mides!H952&lt;=60),"X","  ")</f>
        <v>X</v>
      </c>
      <c r="J961" s="68" t="str">
        <f>IF([8]Mides!H952&gt;60,"X", "  ")</f>
        <v xml:space="preserve">  </v>
      </c>
      <c r="K961" s="70">
        <f>[8]Mides!N952</f>
        <v>0</v>
      </c>
      <c r="L961" s="70">
        <f>[8]Mides!K952</f>
        <v>0</v>
      </c>
      <c r="M961" s="70">
        <f>[8]Mides!L952</f>
        <v>0</v>
      </c>
      <c r="N961" s="70" t="str">
        <f>[8]Mides!M952</f>
        <v>x</v>
      </c>
      <c r="O961" s="70">
        <f t="shared" si="14"/>
        <v>0</v>
      </c>
      <c r="P961" s="70" t="str">
        <f>[8]Mides!R952</f>
        <v>Guatemala</v>
      </c>
      <c r="Q961" s="70" t="str">
        <f>[8]Mides!S952</f>
        <v>Guatemala</v>
      </c>
      <c r="R961" s="10"/>
      <c r="S961" s="10"/>
      <c r="T961" s="10"/>
      <c r="U961" s="10"/>
      <c r="V961" s="10"/>
      <c r="W961" s="10"/>
      <c r="X961" s="10"/>
      <c r="Y961" s="10"/>
    </row>
    <row r="962" spans="2:25" x14ac:dyDescent="0.3">
      <c r="B962" s="66" t="str">
        <f>[8]Mides!E953</f>
        <v>Susan</v>
      </c>
      <c r="C962" s="67" t="str">
        <f>[8]Mides!D953</f>
        <v>Lopez</v>
      </c>
      <c r="D962" s="68" t="str">
        <f>IF([8]Mides!F953=1,"X"," ")</f>
        <v>X</v>
      </c>
      <c r="E962" s="68" t="str">
        <f>IF([8]Mides!F953=2,"X"," ")</f>
        <v xml:space="preserve"> </v>
      </c>
      <c r="F962" s="69">
        <f>[8]Mides!B953</f>
        <v>2661364940101</v>
      </c>
      <c r="G962" s="68" t="str">
        <f>IF(AND([8]Mides!H953&gt;=1,[8]Mides!H953&lt;=14),"X"," ")</f>
        <v xml:space="preserve"> </v>
      </c>
      <c r="H962" s="68" t="str">
        <f>IF(AND([8]Mides!H953&gt;=14,[8]Mides!H953&lt;=30),"X"," ")</f>
        <v>X</v>
      </c>
      <c r="I962" s="68" t="str">
        <f>IF(AND([8]Mides!H953&gt;=31,[8]Mides!H953&lt;=60),"X","  ")</f>
        <v xml:space="preserve">  </v>
      </c>
      <c r="J962" s="68" t="str">
        <f>IF([8]Mides!H953&gt;60,"X", "  ")</f>
        <v xml:space="preserve">  </v>
      </c>
      <c r="K962" s="70">
        <f>[8]Mides!N953</f>
        <v>0</v>
      </c>
      <c r="L962" s="70">
        <f>[8]Mides!K953</f>
        <v>0</v>
      </c>
      <c r="M962" s="70">
        <f>[8]Mides!L953</f>
        <v>0</v>
      </c>
      <c r="N962" s="70" t="str">
        <f>[8]Mides!M953</f>
        <v>x</v>
      </c>
      <c r="O962" s="70">
        <f t="shared" si="14"/>
        <v>0</v>
      </c>
      <c r="P962" s="70" t="str">
        <f>[8]Mides!R953</f>
        <v>Guatemala</v>
      </c>
      <c r="Q962" s="70" t="str">
        <f>[8]Mides!S953</f>
        <v>Guatemala</v>
      </c>
      <c r="R962" s="10"/>
      <c r="S962" s="10"/>
      <c r="T962" s="10"/>
      <c r="U962" s="10"/>
      <c r="V962" s="10"/>
      <c r="W962" s="10"/>
      <c r="X962" s="10"/>
      <c r="Y962" s="10"/>
    </row>
    <row r="963" spans="2:25" x14ac:dyDescent="0.3">
      <c r="B963" s="66" t="str">
        <f>[8]Mides!E954</f>
        <v>Erick</v>
      </c>
      <c r="C963" s="67" t="str">
        <f>[8]Mides!D954</f>
        <v>Lopez</v>
      </c>
      <c r="D963" s="68" t="str">
        <f>IF([8]Mides!F954=1,"X"," ")</f>
        <v xml:space="preserve"> </v>
      </c>
      <c r="E963" s="68" t="str">
        <f>IF([8]Mides!F954=2,"X"," ")</f>
        <v>X</v>
      </c>
      <c r="F963" s="69">
        <f>[8]Mides!B954</f>
        <v>2240044090101</v>
      </c>
      <c r="G963" s="68" t="str">
        <f>IF(AND([8]Mides!H954&gt;=1,[8]Mides!H954&lt;=14),"X"," ")</f>
        <v xml:space="preserve"> </v>
      </c>
      <c r="H963" s="68" t="str">
        <f>IF(AND([8]Mides!H954&gt;=14,[8]Mides!H954&lt;=30),"X"," ")</f>
        <v>X</v>
      </c>
      <c r="I963" s="68" t="str">
        <f>IF(AND([8]Mides!H954&gt;=31,[8]Mides!H954&lt;=60),"X","  ")</f>
        <v xml:space="preserve">  </v>
      </c>
      <c r="J963" s="68" t="str">
        <f>IF([8]Mides!H954&gt;60,"X", "  ")</f>
        <v xml:space="preserve">  </v>
      </c>
      <c r="K963" s="70">
        <f>[8]Mides!N954</f>
        <v>0</v>
      </c>
      <c r="L963" s="70">
        <f>[8]Mides!K954</f>
        <v>0</v>
      </c>
      <c r="M963" s="70">
        <f>[8]Mides!L954</f>
        <v>0</v>
      </c>
      <c r="N963" s="70" t="str">
        <f>[8]Mides!M954</f>
        <v>x</v>
      </c>
      <c r="O963" s="70">
        <f t="shared" si="14"/>
        <v>0</v>
      </c>
      <c r="P963" s="70" t="str">
        <f>[8]Mides!R954</f>
        <v>Guatemala</v>
      </c>
      <c r="Q963" s="70" t="str">
        <f>[8]Mides!S954</f>
        <v>Guatemala</v>
      </c>
      <c r="R963" s="10"/>
      <c r="S963" s="10"/>
      <c r="T963" s="10"/>
      <c r="U963" s="10"/>
      <c r="V963" s="10"/>
      <c r="W963" s="10"/>
      <c r="X963" s="10"/>
      <c r="Y963" s="10"/>
    </row>
    <row r="964" spans="2:25" x14ac:dyDescent="0.3">
      <c r="B964" s="66" t="str">
        <f>[8]Mides!E955</f>
        <v>Enma</v>
      </c>
      <c r="C964" s="67" t="str">
        <f>[8]Mides!D955</f>
        <v>Boche</v>
      </c>
      <c r="D964" s="68" t="str">
        <f>IF([8]Mides!F955=1,"X"," ")</f>
        <v>X</v>
      </c>
      <c r="E964" s="68" t="str">
        <f>IF([8]Mides!F955=2,"X"," ")</f>
        <v xml:space="preserve"> </v>
      </c>
      <c r="F964" s="69">
        <f>[8]Mides!B955</f>
        <v>2398989070101</v>
      </c>
      <c r="G964" s="68" t="str">
        <f>IF(AND([8]Mides!H955&gt;=1,[8]Mides!H955&lt;=14),"X"," ")</f>
        <v xml:space="preserve"> </v>
      </c>
      <c r="H964" s="68" t="str">
        <f>IF(AND([8]Mides!H955&gt;=14,[8]Mides!H955&lt;=30),"X"," ")</f>
        <v xml:space="preserve"> </v>
      </c>
      <c r="I964" s="68" t="str">
        <f>IF(AND([8]Mides!H955&gt;=31,[8]Mides!H955&lt;=60),"X","  ")</f>
        <v>X</v>
      </c>
      <c r="J964" s="68" t="str">
        <f>IF([8]Mides!H955&gt;60,"X", "  ")</f>
        <v xml:space="preserve">  </v>
      </c>
      <c r="K964" s="70">
        <f>[8]Mides!N955</f>
        <v>0</v>
      </c>
      <c r="L964" s="70">
        <f>[8]Mides!K955</f>
        <v>0</v>
      </c>
      <c r="M964" s="70">
        <f>[8]Mides!L955</f>
        <v>0</v>
      </c>
      <c r="N964" s="70" t="str">
        <f>[8]Mides!M955</f>
        <v>x</v>
      </c>
      <c r="O964" s="70">
        <f t="shared" si="14"/>
        <v>0</v>
      </c>
      <c r="P964" s="70" t="str">
        <f>[8]Mides!R955</f>
        <v>Guatemala</v>
      </c>
      <c r="Q964" s="70" t="str">
        <f>[8]Mides!S955</f>
        <v>Guatemala</v>
      </c>
      <c r="R964" s="10"/>
      <c r="S964" s="10"/>
      <c r="T964" s="10"/>
      <c r="U964" s="10"/>
      <c r="V964" s="10"/>
      <c r="W964" s="10"/>
      <c r="X964" s="10"/>
      <c r="Y964" s="10"/>
    </row>
    <row r="965" spans="2:25" x14ac:dyDescent="0.3">
      <c r="B965" s="66" t="str">
        <f>[8]Mides!E956</f>
        <v>Evelyn</v>
      </c>
      <c r="C965" s="67" t="str">
        <f>[8]Mides!D956</f>
        <v>Hernandez</v>
      </c>
      <c r="D965" s="68" t="str">
        <f>IF([8]Mides!F956=1,"X"," ")</f>
        <v>X</v>
      </c>
      <c r="E965" s="68" t="str">
        <f>IF([8]Mides!F956=2,"X"," ")</f>
        <v xml:space="preserve"> </v>
      </c>
      <c r="F965" s="69">
        <f>[8]Mides!B956</f>
        <v>3508855160101</v>
      </c>
      <c r="G965" s="68" t="str">
        <f>IF(AND([8]Mides!H956&gt;=1,[8]Mides!H956&lt;=14),"X"," ")</f>
        <v xml:space="preserve"> </v>
      </c>
      <c r="H965" s="68" t="str">
        <f>IF(AND([8]Mides!H956&gt;=14,[8]Mides!H956&lt;=30),"X"," ")</f>
        <v xml:space="preserve"> </v>
      </c>
      <c r="I965" s="68" t="str">
        <f>IF(AND([8]Mides!H956&gt;=31,[8]Mides!H956&lt;=60),"X","  ")</f>
        <v>X</v>
      </c>
      <c r="J965" s="68" t="str">
        <f>IF([8]Mides!H956&gt;60,"X", "  ")</f>
        <v xml:space="preserve">  </v>
      </c>
      <c r="K965" s="70">
        <f>[8]Mides!N956</f>
        <v>0</v>
      </c>
      <c r="L965" s="70">
        <f>[8]Mides!K956</f>
        <v>0</v>
      </c>
      <c r="M965" s="70">
        <f>[8]Mides!L956</f>
        <v>0</v>
      </c>
      <c r="N965" s="70" t="str">
        <f>[8]Mides!M956</f>
        <v>x</v>
      </c>
      <c r="O965" s="70">
        <f t="shared" si="14"/>
        <v>0</v>
      </c>
      <c r="P965" s="70" t="str">
        <f>[8]Mides!R956</f>
        <v>Guatemala</v>
      </c>
      <c r="Q965" s="70" t="str">
        <f>[8]Mides!S956</f>
        <v>Guatemala</v>
      </c>
      <c r="R965" s="10"/>
      <c r="S965" s="10"/>
      <c r="T965" s="10"/>
      <c r="U965" s="10"/>
      <c r="V965" s="10"/>
      <c r="W965" s="10"/>
      <c r="X965" s="10"/>
      <c r="Y965" s="10"/>
    </row>
    <row r="966" spans="2:25" x14ac:dyDescent="0.3">
      <c r="B966" s="66" t="str">
        <f>[8]Mides!E957</f>
        <v>Jose</v>
      </c>
      <c r="C966" s="67" t="str">
        <f>[8]Mides!D957</f>
        <v>Chicoj</v>
      </c>
      <c r="D966" s="68" t="str">
        <f>IF([8]Mides!F957=1,"X"," ")</f>
        <v xml:space="preserve"> </v>
      </c>
      <c r="E966" s="68" t="str">
        <f>IF([8]Mides!F957=2,"X"," ")</f>
        <v>X</v>
      </c>
      <c r="F966" s="69" t="str">
        <f>[8]Mides!B957</f>
        <v>menor de edad</v>
      </c>
      <c r="G966" s="68" t="str">
        <f>IF(AND([8]Mides!H957&gt;=1,[8]Mides!H957&lt;=14),"X"," ")</f>
        <v>X</v>
      </c>
      <c r="H966" s="68" t="str">
        <f>IF(AND([8]Mides!H957&gt;=14,[8]Mides!H957&lt;=30),"X"," ")</f>
        <v xml:space="preserve"> </v>
      </c>
      <c r="I966" s="68" t="str">
        <f>IF(AND([8]Mides!H957&gt;=31,[8]Mides!H957&lt;=60),"X","  ")</f>
        <v xml:space="preserve">  </v>
      </c>
      <c r="J966" s="68" t="str">
        <f>IF([8]Mides!H957&gt;60,"X", "  ")</f>
        <v xml:space="preserve">  </v>
      </c>
      <c r="K966" s="70">
        <f>[8]Mides!N957</f>
        <v>0</v>
      </c>
      <c r="L966" s="70">
        <f>[8]Mides!K957</f>
        <v>0</v>
      </c>
      <c r="M966" s="70">
        <f>[8]Mides!L957</f>
        <v>0</v>
      </c>
      <c r="N966" s="70" t="str">
        <f>[8]Mides!M957</f>
        <v>x</v>
      </c>
      <c r="O966" s="70">
        <f t="shared" si="14"/>
        <v>0</v>
      </c>
      <c r="P966" s="70" t="str">
        <f>[8]Mides!R957</f>
        <v>Guatemala</v>
      </c>
      <c r="Q966" s="70" t="str">
        <f>[8]Mides!S957</f>
        <v>Guatemala</v>
      </c>
      <c r="R966" s="10"/>
      <c r="S966" s="10"/>
      <c r="T966" s="10"/>
      <c r="U966" s="10"/>
      <c r="V966" s="10"/>
      <c r="W966" s="10"/>
      <c r="X966" s="10"/>
      <c r="Y966" s="10"/>
    </row>
    <row r="967" spans="2:25" x14ac:dyDescent="0.3">
      <c r="B967" s="66" t="str">
        <f>[8]Mides!E958</f>
        <v>Jasmin</v>
      </c>
      <c r="C967" s="67" t="str">
        <f>[8]Mides!D958</f>
        <v>Chicoj</v>
      </c>
      <c r="D967" s="68" t="str">
        <f>IF([8]Mides!F958=1,"X"," ")</f>
        <v>X</v>
      </c>
      <c r="E967" s="68" t="str">
        <f>IF([8]Mides!F958=2,"X"," ")</f>
        <v xml:space="preserve"> </v>
      </c>
      <c r="F967" s="69" t="str">
        <f>[8]Mides!B958</f>
        <v>menor de edad</v>
      </c>
      <c r="G967" s="68" t="str">
        <f>IF(AND([8]Mides!H958&gt;=1,[8]Mides!H958&lt;=14),"X"," ")</f>
        <v>X</v>
      </c>
      <c r="H967" s="68" t="str">
        <f>IF(AND([8]Mides!H958&gt;=14,[8]Mides!H958&lt;=30),"X"," ")</f>
        <v xml:space="preserve"> </v>
      </c>
      <c r="I967" s="68" t="str">
        <f>IF(AND([8]Mides!H958&gt;=31,[8]Mides!H958&lt;=60),"X","  ")</f>
        <v xml:space="preserve">  </v>
      </c>
      <c r="J967" s="68" t="str">
        <f>IF([8]Mides!H958&gt;60,"X", "  ")</f>
        <v xml:space="preserve">  </v>
      </c>
      <c r="K967" s="70">
        <f>[8]Mides!N958</f>
        <v>0</v>
      </c>
      <c r="L967" s="70">
        <f>[8]Mides!K958</f>
        <v>0</v>
      </c>
      <c r="M967" s="70">
        <f>[8]Mides!L958</f>
        <v>0</v>
      </c>
      <c r="N967" s="70" t="str">
        <f>[8]Mides!M958</f>
        <v>x</v>
      </c>
      <c r="O967" s="70">
        <f t="shared" si="14"/>
        <v>0</v>
      </c>
      <c r="P967" s="70" t="str">
        <f>[8]Mides!R958</f>
        <v>Guatemala</v>
      </c>
      <c r="Q967" s="70" t="str">
        <f>[8]Mides!S958</f>
        <v>Guatemala</v>
      </c>
      <c r="R967" s="10"/>
      <c r="S967" s="10"/>
      <c r="T967" s="10"/>
      <c r="U967" s="10"/>
      <c r="V967" s="10"/>
      <c r="W967" s="10"/>
      <c r="X967" s="10"/>
      <c r="Y967" s="10"/>
    </row>
    <row r="968" spans="2:25" x14ac:dyDescent="0.3">
      <c r="B968" s="66" t="str">
        <f>[8]Mides!E959</f>
        <v>Alexander</v>
      </c>
      <c r="C968" s="67" t="str">
        <f>[8]Mides!D959</f>
        <v>Hernandez</v>
      </c>
      <c r="D968" s="68" t="str">
        <f>IF([8]Mides!F959=1,"X"," ")</f>
        <v xml:space="preserve"> </v>
      </c>
      <c r="E968" s="68" t="str">
        <f>IF([8]Mides!F959=2,"X"," ")</f>
        <v>X</v>
      </c>
      <c r="F968" s="69" t="str">
        <f>[8]Mides!B959</f>
        <v>menor de edad</v>
      </c>
      <c r="G968" s="68" t="str">
        <f>IF(AND([8]Mides!H959&gt;=1,[8]Mides!H959&lt;=14),"X"," ")</f>
        <v>X</v>
      </c>
      <c r="H968" s="68" t="str">
        <f>IF(AND([8]Mides!H959&gt;=14,[8]Mides!H959&lt;=30),"X"," ")</f>
        <v xml:space="preserve"> </v>
      </c>
      <c r="I968" s="68" t="str">
        <f>IF(AND([8]Mides!H959&gt;=31,[8]Mides!H959&lt;=60),"X","  ")</f>
        <v xml:space="preserve">  </v>
      </c>
      <c r="J968" s="68" t="str">
        <f>IF([8]Mides!H959&gt;60,"X", "  ")</f>
        <v xml:space="preserve">  </v>
      </c>
      <c r="K968" s="70">
        <f>[8]Mides!N959</f>
        <v>0</v>
      </c>
      <c r="L968" s="70">
        <f>[8]Mides!K959</f>
        <v>0</v>
      </c>
      <c r="M968" s="70">
        <f>[8]Mides!L959</f>
        <v>0</v>
      </c>
      <c r="N968" s="70" t="str">
        <f>[8]Mides!M959</f>
        <v>x</v>
      </c>
      <c r="O968" s="70">
        <f t="shared" si="14"/>
        <v>0</v>
      </c>
      <c r="P968" s="70" t="str">
        <f>[8]Mides!R959</f>
        <v>Guatemala</v>
      </c>
      <c r="Q968" s="70" t="str">
        <f>[8]Mides!S959</f>
        <v>Guatemala</v>
      </c>
      <c r="R968" s="10"/>
      <c r="S968" s="10"/>
      <c r="T968" s="10"/>
      <c r="U968" s="10"/>
      <c r="V968" s="10"/>
      <c r="W968" s="10"/>
      <c r="X968" s="10"/>
      <c r="Y968" s="10"/>
    </row>
    <row r="969" spans="2:25" x14ac:dyDescent="0.3">
      <c r="B969" s="66" t="str">
        <f>[8]Mides!E960</f>
        <v>Carlos</v>
      </c>
      <c r="C969" s="67" t="str">
        <f>[8]Mides!D960</f>
        <v>Sicon</v>
      </c>
      <c r="D969" s="68" t="str">
        <f>IF([8]Mides!F960=1,"X"," ")</f>
        <v xml:space="preserve"> </v>
      </c>
      <c r="E969" s="68" t="str">
        <f>IF([8]Mides!F960=2,"X"," ")</f>
        <v>X</v>
      </c>
      <c r="F969" s="69">
        <f>[8]Mides!B960</f>
        <v>2420855550602</v>
      </c>
      <c r="G969" s="68" t="str">
        <f>IF(AND([8]Mides!H960&gt;=1,[8]Mides!H960&lt;=14),"X"," ")</f>
        <v xml:space="preserve"> </v>
      </c>
      <c r="H969" s="68" t="str">
        <f>IF(AND([8]Mides!H960&gt;=14,[8]Mides!H960&lt;=30),"X"," ")</f>
        <v xml:space="preserve"> </v>
      </c>
      <c r="I969" s="68" t="str">
        <f>IF(AND([8]Mides!H960&gt;=31,[8]Mides!H960&lt;=60),"X","  ")</f>
        <v xml:space="preserve">  </v>
      </c>
      <c r="J969" s="68" t="str">
        <f>IF([8]Mides!H960&gt;60,"X", "  ")</f>
        <v>X</v>
      </c>
      <c r="K969" s="70">
        <f>[8]Mides!N960</f>
        <v>0</v>
      </c>
      <c r="L969" s="70">
        <f>[8]Mides!K960</f>
        <v>0</v>
      </c>
      <c r="M969" s="70">
        <f>[8]Mides!L960</f>
        <v>0</v>
      </c>
      <c r="N969" s="70" t="str">
        <f>[8]Mides!M960</f>
        <v>x</v>
      </c>
      <c r="O969" s="70">
        <f t="shared" si="14"/>
        <v>0</v>
      </c>
      <c r="P969" s="70" t="str">
        <f>[8]Mides!R960</f>
        <v>Guatemala</v>
      </c>
      <c r="Q969" s="70" t="str">
        <f>[8]Mides!S960</f>
        <v>Guatemala</v>
      </c>
      <c r="R969" s="10"/>
      <c r="S969" s="10"/>
      <c r="T969" s="10"/>
      <c r="U969" s="10"/>
      <c r="V969" s="10"/>
      <c r="W969" s="10"/>
      <c r="X969" s="10"/>
      <c r="Y969" s="10"/>
    </row>
    <row r="970" spans="2:25" x14ac:dyDescent="0.3">
      <c r="B970" s="66" t="str">
        <f>[8]Mides!E961</f>
        <v>Paola</v>
      </c>
      <c r="C970" s="67" t="str">
        <f>[8]Mides!D961</f>
        <v>Tello</v>
      </c>
      <c r="D970" s="68" t="str">
        <f>IF([8]Mides!F961=1,"X"," ")</f>
        <v>X</v>
      </c>
      <c r="E970" s="68" t="str">
        <f>IF([8]Mides!F961=2,"X"," ")</f>
        <v xml:space="preserve"> </v>
      </c>
      <c r="F970" s="69" t="str">
        <f>[8]Mides!B961</f>
        <v>menor de edad</v>
      </c>
      <c r="G970" s="68" t="str">
        <f>IF(AND([8]Mides!H961&gt;=1,[8]Mides!H961&lt;=14),"X"," ")</f>
        <v xml:space="preserve"> </v>
      </c>
      <c r="H970" s="68" t="str">
        <f>IF(AND([8]Mides!H961&gt;=14,[8]Mides!H961&lt;=30),"X"," ")</f>
        <v>X</v>
      </c>
      <c r="I970" s="68" t="str">
        <f>IF(AND([8]Mides!H961&gt;=31,[8]Mides!H961&lt;=60),"X","  ")</f>
        <v xml:space="preserve">  </v>
      </c>
      <c r="J970" s="68" t="str">
        <f>IF([8]Mides!H961&gt;60,"X", "  ")</f>
        <v xml:space="preserve">  </v>
      </c>
      <c r="K970" s="70">
        <f>[8]Mides!N961</f>
        <v>0</v>
      </c>
      <c r="L970" s="70">
        <f>[8]Mides!K961</f>
        <v>0</v>
      </c>
      <c r="M970" s="70">
        <f>[8]Mides!L961</f>
        <v>0</v>
      </c>
      <c r="N970" s="70" t="str">
        <f>[8]Mides!M961</f>
        <v>x</v>
      </c>
      <c r="O970" s="70">
        <f t="shared" si="14"/>
        <v>0</v>
      </c>
      <c r="P970" s="70" t="str">
        <f>[8]Mides!R961</f>
        <v>Guatemala</v>
      </c>
      <c r="Q970" s="70" t="str">
        <f>[8]Mides!S961</f>
        <v>Guatemala</v>
      </c>
      <c r="R970" s="10"/>
      <c r="S970" s="10"/>
      <c r="T970" s="10"/>
      <c r="U970" s="10"/>
      <c r="V970" s="10"/>
      <c r="W970" s="10"/>
      <c r="X970" s="10"/>
      <c r="Y970" s="10"/>
    </row>
    <row r="971" spans="2:25" x14ac:dyDescent="0.3">
      <c r="B971" s="66" t="str">
        <f>[8]Mides!E962</f>
        <v>Enma</v>
      </c>
      <c r="C971" s="67" t="str">
        <f>[8]Mides!D962</f>
        <v>Boche</v>
      </c>
      <c r="D971" s="68" t="str">
        <f>IF([8]Mides!F962=1,"X"," ")</f>
        <v>X</v>
      </c>
      <c r="E971" s="68" t="str">
        <f>IF([8]Mides!F962=2,"X"," ")</f>
        <v xml:space="preserve"> </v>
      </c>
      <c r="F971" s="69">
        <f>[8]Mides!B962</f>
        <v>2398989070101</v>
      </c>
      <c r="G971" s="68" t="str">
        <f>IF(AND([8]Mides!H962&gt;=1,[8]Mides!H962&lt;=14),"X"," ")</f>
        <v xml:space="preserve"> </v>
      </c>
      <c r="H971" s="68" t="str">
        <f>IF(AND([8]Mides!H962&gt;=14,[8]Mides!H962&lt;=30),"X"," ")</f>
        <v xml:space="preserve"> </v>
      </c>
      <c r="I971" s="68" t="str">
        <f>IF(AND([8]Mides!H962&gt;=31,[8]Mides!H962&lt;=60),"X","  ")</f>
        <v>X</v>
      </c>
      <c r="J971" s="68" t="str">
        <f>IF([8]Mides!H962&gt;60,"X", "  ")</f>
        <v xml:space="preserve">  </v>
      </c>
      <c r="K971" s="70">
        <f>[8]Mides!N962</f>
        <v>0</v>
      </c>
      <c r="L971" s="70">
        <f>[8]Mides!K962</f>
        <v>0</v>
      </c>
      <c r="M971" s="70">
        <f>[8]Mides!L962</f>
        <v>0</v>
      </c>
      <c r="N971" s="70" t="str">
        <f>[8]Mides!M962</f>
        <v>x</v>
      </c>
      <c r="O971" s="70">
        <f t="shared" si="14"/>
        <v>0</v>
      </c>
      <c r="P971" s="70" t="str">
        <f>[8]Mides!R962</f>
        <v>Guatemala</v>
      </c>
      <c r="Q971" s="70" t="str">
        <f>[8]Mides!S962</f>
        <v>Guatemala</v>
      </c>
      <c r="R971" s="10"/>
      <c r="S971" s="10"/>
      <c r="T971" s="10"/>
      <c r="U971" s="10"/>
      <c r="V971" s="10"/>
      <c r="W971" s="10"/>
      <c r="X971" s="10"/>
      <c r="Y971" s="10"/>
    </row>
    <row r="972" spans="2:25" x14ac:dyDescent="0.3">
      <c r="B972" s="66" t="str">
        <f>[8]Mides!E963</f>
        <v>Katia</v>
      </c>
      <c r="C972" s="67" t="str">
        <f>[8]Mides!D963</f>
        <v>Gonzalez</v>
      </c>
      <c r="D972" s="68" t="str">
        <f>IF([8]Mides!F963=1,"X"," ")</f>
        <v>X</v>
      </c>
      <c r="E972" s="68" t="str">
        <f>IF([8]Mides!F963=2,"X"," ")</f>
        <v xml:space="preserve"> </v>
      </c>
      <c r="F972" s="69">
        <f>[8]Mides!B963</f>
        <v>221565430408</v>
      </c>
      <c r="G972" s="68" t="str">
        <f>IF(AND([8]Mides!H963&gt;=1,[8]Mides!H963&lt;=14),"X"," ")</f>
        <v xml:space="preserve"> </v>
      </c>
      <c r="H972" s="68" t="str">
        <f>IF(AND([8]Mides!H963&gt;=14,[8]Mides!H963&lt;=30),"X"," ")</f>
        <v xml:space="preserve"> </v>
      </c>
      <c r="I972" s="68" t="str">
        <f>IF(AND([8]Mides!H963&gt;=31,[8]Mides!H963&lt;=60),"X","  ")</f>
        <v>X</v>
      </c>
      <c r="J972" s="68" t="str">
        <f>IF([8]Mides!H963&gt;60,"X", "  ")</f>
        <v xml:space="preserve">  </v>
      </c>
      <c r="K972" s="70">
        <f>[8]Mides!N963</f>
        <v>0</v>
      </c>
      <c r="L972" s="70">
        <f>[8]Mides!K963</f>
        <v>0</v>
      </c>
      <c r="M972" s="70">
        <f>[8]Mides!L963</f>
        <v>0</v>
      </c>
      <c r="N972" s="70" t="str">
        <f>[8]Mides!M963</f>
        <v>x</v>
      </c>
      <c r="O972" s="70">
        <f t="shared" si="14"/>
        <v>0</v>
      </c>
      <c r="P972" s="70" t="str">
        <f>[8]Mides!R963</f>
        <v>Guatemala</v>
      </c>
      <c r="Q972" s="70" t="str">
        <f>[8]Mides!S963</f>
        <v>Guatemala</v>
      </c>
      <c r="R972" s="10"/>
      <c r="S972" s="10"/>
      <c r="T972" s="10"/>
      <c r="U972" s="10"/>
      <c r="V972" s="10"/>
      <c r="W972" s="10"/>
      <c r="X972" s="10"/>
      <c r="Y972" s="10"/>
    </row>
    <row r="973" spans="2:25" x14ac:dyDescent="0.3">
      <c r="B973" s="66" t="str">
        <f>[8]Mides!E964</f>
        <v>Ramiro</v>
      </c>
      <c r="C973" s="67" t="str">
        <f>[8]Mides!D964</f>
        <v>Escobar</v>
      </c>
      <c r="D973" s="68" t="str">
        <f>IF([8]Mides!F964=1,"X"," ")</f>
        <v xml:space="preserve"> </v>
      </c>
      <c r="E973" s="68" t="str">
        <f>IF([8]Mides!F964=2,"X"," ")</f>
        <v>X</v>
      </c>
      <c r="F973" s="69">
        <f>[8]Mides!B964</f>
        <v>1695178370101</v>
      </c>
      <c r="G973" s="68" t="str">
        <f>IF(AND([8]Mides!H964&gt;=1,[8]Mides!H964&lt;=14),"X"," ")</f>
        <v xml:space="preserve"> </v>
      </c>
      <c r="H973" s="68" t="str">
        <f>IF(AND([8]Mides!H964&gt;=14,[8]Mides!H964&lt;=30),"X"," ")</f>
        <v xml:space="preserve"> </v>
      </c>
      <c r="I973" s="68" t="str">
        <f>IF(AND([8]Mides!H964&gt;=31,[8]Mides!H964&lt;=60),"X","  ")</f>
        <v xml:space="preserve">  </v>
      </c>
      <c r="J973" s="68" t="str">
        <f>IF([8]Mides!H964&gt;60,"X", "  ")</f>
        <v xml:space="preserve">  </v>
      </c>
      <c r="K973" s="70">
        <f>[8]Mides!N964</f>
        <v>0</v>
      </c>
      <c r="L973" s="70">
        <f>[8]Mides!K964</f>
        <v>0</v>
      </c>
      <c r="M973" s="70">
        <f>[8]Mides!L964</f>
        <v>0</v>
      </c>
      <c r="N973" s="70" t="str">
        <f>[8]Mides!M964</f>
        <v>x</v>
      </c>
      <c r="O973" s="70">
        <f t="shared" si="14"/>
        <v>0</v>
      </c>
      <c r="P973" s="70" t="str">
        <f>[8]Mides!R964</f>
        <v>Guatemala</v>
      </c>
      <c r="Q973" s="70" t="str">
        <f>[8]Mides!S964</f>
        <v>Guatemala</v>
      </c>
      <c r="R973" s="10"/>
      <c r="S973" s="10"/>
      <c r="T973" s="10"/>
      <c r="U973" s="10"/>
      <c r="V973" s="10"/>
      <c r="W973" s="10"/>
      <c r="X973" s="10"/>
      <c r="Y973" s="10"/>
    </row>
    <row r="974" spans="2:25" x14ac:dyDescent="0.3">
      <c r="B974" s="66" t="str">
        <f>[8]Mides!E965</f>
        <v>Dorian</v>
      </c>
      <c r="C974" s="67" t="str">
        <f>[8]Mides!D965</f>
        <v>Hernandez</v>
      </c>
      <c r="D974" s="68" t="str">
        <f>IF([8]Mides!F965=1,"X"," ")</f>
        <v xml:space="preserve"> </v>
      </c>
      <c r="E974" s="68" t="str">
        <f>IF([8]Mides!F965=2,"X"," ")</f>
        <v>X</v>
      </c>
      <c r="F974" s="69" t="str">
        <f>[8]Mides!B965</f>
        <v>menor de edad</v>
      </c>
      <c r="G974" s="68" t="str">
        <f>IF(AND([8]Mides!H965&gt;=1,[8]Mides!H965&lt;=14),"X"," ")</f>
        <v>X</v>
      </c>
      <c r="H974" s="68" t="str">
        <f>IF(AND([8]Mides!H965&gt;=14,[8]Mides!H965&lt;=30),"X"," ")</f>
        <v xml:space="preserve"> </v>
      </c>
      <c r="I974" s="68" t="str">
        <f>IF(AND([8]Mides!H965&gt;=31,[8]Mides!H965&lt;=60),"X","  ")</f>
        <v xml:space="preserve">  </v>
      </c>
      <c r="J974" s="68" t="str">
        <f>IF([8]Mides!H965&gt;60,"X", "  ")</f>
        <v xml:space="preserve">  </v>
      </c>
      <c r="K974" s="70">
        <f>[8]Mides!N965</f>
        <v>0</v>
      </c>
      <c r="L974" s="70">
        <f>[8]Mides!K965</f>
        <v>0</v>
      </c>
      <c r="M974" s="70">
        <f>[8]Mides!L965</f>
        <v>0</v>
      </c>
      <c r="N974" s="70" t="str">
        <f>[8]Mides!M965</f>
        <v>x</v>
      </c>
      <c r="O974" s="70">
        <f t="shared" si="14"/>
        <v>0</v>
      </c>
      <c r="P974" s="70" t="str">
        <f>[8]Mides!R965</f>
        <v>Guatemala</v>
      </c>
      <c r="Q974" s="70" t="str">
        <f>[8]Mides!S965</f>
        <v>Guatemala</v>
      </c>
      <c r="R974" s="10"/>
      <c r="S974" s="10"/>
      <c r="T974" s="10"/>
      <c r="U974" s="10"/>
      <c r="V974" s="10"/>
      <c r="W974" s="10"/>
      <c r="X974" s="10"/>
      <c r="Y974" s="10"/>
    </row>
    <row r="975" spans="2:25" x14ac:dyDescent="0.3">
      <c r="B975" s="66" t="str">
        <f>[8]Mides!E966</f>
        <v>Katerine</v>
      </c>
      <c r="C975" s="67" t="str">
        <f>[8]Mides!D966</f>
        <v>Leon</v>
      </c>
      <c r="D975" s="68" t="str">
        <f>IF([8]Mides!F966=1,"X"," ")</f>
        <v>X</v>
      </c>
      <c r="E975" s="68" t="str">
        <f>IF([8]Mides!F966=2,"X"," ")</f>
        <v xml:space="preserve"> </v>
      </c>
      <c r="F975" s="69" t="str">
        <f>[8]Mides!B966</f>
        <v>menor de edad</v>
      </c>
      <c r="G975" s="68" t="str">
        <f>IF(AND([8]Mides!H966&gt;=1,[8]Mides!H966&lt;=14),"X"," ")</f>
        <v xml:space="preserve"> </v>
      </c>
      <c r="H975" s="68" t="str">
        <f>IF(AND([8]Mides!H966&gt;=14,[8]Mides!H966&lt;=30),"X"," ")</f>
        <v>X</v>
      </c>
      <c r="I975" s="68" t="str">
        <f>IF(AND([8]Mides!H966&gt;=31,[8]Mides!H966&lt;=60),"X","  ")</f>
        <v xml:space="preserve">  </v>
      </c>
      <c r="J975" s="68" t="str">
        <f>IF([8]Mides!H966&gt;60,"X", "  ")</f>
        <v xml:space="preserve">  </v>
      </c>
      <c r="K975" s="70">
        <f>[8]Mides!N966</f>
        <v>0</v>
      </c>
      <c r="L975" s="70">
        <f>[8]Mides!K966</f>
        <v>0</v>
      </c>
      <c r="M975" s="70">
        <f>[8]Mides!L966</f>
        <v>0</v>
      </c>
      <c r="N975" s="70" t="str">
        <f>[8]Mides!M966</f>
        <v>x</v>
      </c>
      <c r="O975" s="70">
        <f t="shared" ref="O975:O1038" si="15">SUM(K975:N975)</f>
        <v>0</v>
      </c>
      <c r="P975" s="70" t="str">
        <f>[8]Mides!R966</f>
        <v>Guatemala</v>
      </c>
      <c r="Q975" s="70" t="str">
        <f>[8]Mides!S966</f>
        <v>Guatemala</v>
      </c>
      <c r="R975" s="10"/>
      <c r="S975" s="10"/>
      <c r="T975" s="10"/>
      <c r="U975" s="10"/>
      <c r="V975" s="10"/>
      <c r="W975" s="10"/>
      <c r="X975" s="10"/>
      <c r="Y975" s="10"/>
    </row>
    <row r="976" spans="2:25" x14ac:dyDescent="0.3">
      <c r="B976" s="66" t="str">
        <f>[8]Mides!E967</f>
        <v xml:space="preserve">Julio </v>
      </c>
      <c r="C976" s="67" t="str">
        <f>[8]Mides!D967</f>
        <v>Erazo</v>
      </c>
      <c r="D976" s="68" t="str">
        <f>IF([8]Mides!F967=1,"X"," ")</f>
        <v xml:space="preserve"> </v>
      </c>
      <c r="E976" s="68" t="str">
        <f>IF([8]Mides!F967=2,"X"," ")</f>
        <v>X</v>
      </c>
      <c r="F976" s="69" t="str">
        <f>[8]Mides!B967</f>
        <v>menor de edad</v>
      </c>
      <c r="G976" s="68" t="str">
        <f>IF(AND([8]Mides!H967&gt;=1,[8]Mides!H967&lt;=14),"X"," ")</f>
        <v>X</v>
      </c>
      <c r="H976" s="68" t="str">
        <f>IF(AND([8]Mides!H967&gt;=14,[8]Mides!H967&lt;=30),"X"," ")</f>
        <v>X</v>
      </c>
      <c r="I976" s="68" t="str">
        <f>IF(AND([8]Mides!H967&gt;=31,[8]Mides!H967&lt;=60),"X","  ")</f>
        <v xml:space="preserve">  </v>
      </c>
      <c r="J976" s="68" t="str">
        <f>IF([8]Mides!H967&gt;60,"X", "  ")</f>
        <v xml:space="preserve">  </v>
      </c>
      <c r="K976" s="70">
        <f>[8]Mides!N967</f>
        <v>0</v>
      </c>
      <c r="L976" s="70">
        <f>[8]Mides!K967</f>
        <v>0</v>
      </c>
      <c r="M976" s="70">
        <f>[8]Mides!L967</f>
        <v>0</v>
      </c>
      <c r="N976" s="70" t="str">
        <f>[8]Mides!M967</f>
        <v>x</v>
      </c>
      <c r="O976" s="70">
        <f t="shared" si="15"/>
        <v>0</v>
      </c>
      <c r="P976" s="70" t="str">
        <f>[8]Mides!R967</f>
        <v>Guatemala</v>
      </c>
      <c r="Q976" s="70" t="str">
        <f>[8]Mides!S967</f>
        <v>Guatemala</v>
      </c>
      <c r="R976" s="10"/>
      <c r="S976" s="10"/>
      <c r="T976" s="10"/>
      <c r="U976" s="10"/>
      <c r="V976" s="10"/>
      <c r="W976" s="10"/>
      <c r="X976" s="10"/>
      <c r="Y976" s="10"/>
    </row>
    <row r="977" spans="2:25" x14ac:dyDescent="0.3">
      <c r="B977" s="66" t="str">
        <f>[8]Mides!E968</f>
        <v>Marisol</v>
      </c>
      <c r="C977" s="67" t="str">
        <f>[8]Mides!D968</f>
        <v>Menchu</v>
      </c>
      <c r="D977" s="68" t="str">
        <f>IF([8]Mides!F968=1,"X"," ")</f>
        <v>X</v>
      </c>
      <c r="E977" s="68" t="str">
        <f>IF([8]Mides!F968=2,"X"," ")</f>
        <v xml:space="preserve"> </v>
      </c>
      <c r="F977" s="69" t="str">
        <f>[8]Mides!B968</f>
        <v>pendiente</v>
      </c>
      <c r="G977" s="68" t="str">
        <f>IF(AND([8]Mides!H968&gt;=1,[8]Mides!H968&lt;=14),"X"," ")</f>
        <v xml:space="preserve"> </v>
      </c>
      <c r="H977" s="68" t="str">
        <f>IF(AND([8]Mides!H968&gt;=14,[8]Mides!H968&lt;=30),"X"," ")</f>
        <v xml:space="preserve"> </v>
      </c>
      <c r="I977" s="68" t="str">
        <f>IF(AND([8]Mides!H968&gt;=31,[8]Mides!H968&lt;=60),"X","  ")</f>
        <v>X</v>
      </c>
      <c r="J977" s="68" t="str">
        <f>IF([8]Mides!H968&gt;60,"X", "  ")</f>
        <v xml:space="preserve">  </v>
      </c>
      <c r="K977" s="70">
        <f>[8]Mides!N968</f>
        <v>0</v>
      </c>
      <c r="L977" s="70">
        <f>[8]Mides!K968</f>
        <v>0</v>
      </c>
      <c r="M977" s="70">
        <f>[8]Mides!L968</f>
        <v>0</v>
      </c>
      <c r="N977" s="70" t="str">
        <f>[8]Mides!M968</f>
        <v>x</v>
      </c>
      <c r="O977" s="70">
        <f t="shared" si="15"/>
        <v>0</v>
      </c>
      <c r="P977" s="70" t="str">
        <f>[8]Mides!R968</f>
        <v>Guatemala</v>
      </c>
      <c r="Q977" s="70" t="str">
        <f>[8]Mides!S968</f>
        <v>Guatemala</v>
      </c>
      <c r="R977" s="10"/>
      <c r="S977" s="10"/>
      <c r="T977" s="10"/>
      <c r="U977" s="10"/>
      <c r="V977" s="10"/>
      <c r="W977" s="10"/>
      <c r="X977" s="10"/>
      <c r="Y977" s="10"/>
    </row>
    <row r="978" spans="2:25" x14ac:dyDescent="0.3">
      <c r="B978" s="66" t="str">
        <f>[8]Mides!E969</f>
        <v>Angel</v>
      </c>
      <c r="C978" s="67" t="str">
        <f>[8]Mides!D969</f>
        <v>Mendoza</v>
      </c>
      <c r="D978" s="68" t="str">
        <f>IF([8]Mides!F969=1,"X"," ")</f>
        <v xml:space="preserve"> </v>
      </c>
      <c r="E978" s="68" t="str">
        <f>IF([8]Mides!F969=2,"X"," ")</f>
        <v>X</v>
      </c>
      <c r="F978" s="69" t="str">
        <f>[8]Mides!B969</f>
        <v>menor de edad</v>
      </c>
      <c r="G978" s="68" t="str">
        <f>IF(AND([8]Mides!H969&gt;=1,[8]Mides!H969&lt;=14),"X"," ")</f>
        <v>X</v>
      </c>
      <c r="H978" s="68" t="str">
        <f>IF(AND([8]Mides!H969&gt;=14,[8]Mides!H969&lt;=30),"X"," ")</f>
        <v xml:space="preserve"> </v>
      </c>
      <c r="I978" s="68" t="str">
        <f>IF(AND([8]Mides!H969&gt;=31,[8]Mides!H969&lt;=60),"X","  ")</f>
        <v xml:space="preserve">  </v>
      </c>
      <c r="J978" s="68" t="str">
        <f>IF([8]Mides!H969&gt;60,"X", "  ")</f>
        <v xml:space="preserve">  </v>
      </c>
      <c r="K978" s="70">
        <f>[8]Mides!N969</f>
        <v>0</v>
      </c>
      <c r="L978" s="70">
        <f>[8]Mides!K969</f>
        <v>0</v>
      </c>
      <c r="M978" s="70">
        <f>[8]Mides!L969</f>
        <v>0</v>
      </c>
      <c r="N978" s="70" t="str">
        <f>[8]Mides!M969</f>
        <v>x</v>
      </c>
      <c r="O978" s="70">
        <f t="shared" si="15"/>
        <v>0</v>
      </c>
      <c r="P978" s="70" t="str">
        <f>[8]Mides!R969</f>
        <v>Guatemala</v>
      </c>
      <c r="Q978" s="70" t="str">
        <f>[8]Mides!S969</f>
        <v>Guatemala</v>
      </c>
      <c r="R978" s="10"/>
      <c r="S978" s="10"/>
      <c r="T978" s="10"/>
      <c r="U978" s="10"/>
      <c r="V978" s="10"/>
      <c r="W978" s="10"/>
      <c r="X978" s="10"/>
      <c r="Y978" s="10"/>
    </row>
    <row r="979" spans="2:25" x14ac:dyDescent="0.3">
      <c r="B979" s="66" t="str">
        <f>[8]Mides!E970</f>
        <v>Diego</v>
      </c>
      <c r="C979" s="67" t="str">
        <f>[8]Mides!D970</f>
        <v>Mendoza</v>
      </c>
      <c r="D979" s="68" t="str">
        <f>IF([8]Mides!F970=1,"X"," ")</f>
        <v xml:space="preserve"> </v>
      </c>
      <c r="E979" s="68" t="str">
        <f>IF([8]Mides!F970=2,"X"," ")</f>
        <v>X</v>
      </c>
      <c r="F979" s="69" t="str">
        <f>[8]Mides!B970</f>
        <v>menor de edad</v>
      </c>
      <c r="G979" s="68" t="str">
        <f>IF(AND([8]Mides!H970&gt;=1,[8]Mides!H970&lt;=14),"X"," ")</f>
        <v>X</v>
      </c>
      <c r="H979" s="68" t="str">
        <f>IF(AND([8]Mides!H970&gt;=14,[8]Mides!H970&lt;=30),"X"," ")</f>
        <v xml:space="preserve"> </v>
      </c>
      <c r="I979" s="68" t="str">
        <f>IF(AND([8]Mides!H970&gt;=31,[8]Mides!H970&lt;=60),"X","  ")</f>
        <v xml:space="preserve">  </v>
      </c>
      <c r="J979" s="68" t="str">
        <f>IF([8]Mides!H970&gt;60,"X", "  ")</f>
        <v xml:space="preserve">  </v>
      </c>
      <c r="K979" s="70">
        <f>[8]Mides!N970</f>
        <v>0</v>
      </c>
      <c r="L979" s="70">
        <f>[8]Mides!K970</f>
        <v>0</v>
      </c>
      <c r="M979" s="70">
        <f>[8]Mides!L970</f>
        <v>0</v>
      </c>
      <c r="N979" s="70" t="str">
        <f>[8]Mides!M970</f>
        <v>x</v>
      </c>
      <c r="O979" s="70">
        <f t="shared" si="15"/>
        <v>0</v>
      </c>
      <c r="P979" s="70" t="str">
        <f>[8]Mides!R970</f>
        <v>Guatemala</v>
      </c>
      <c r="Q979" s="70" t="str">
        <f>[8]Mides!S970</f>
        <v>Guatemala</v>
      </c>
      <c r="R979" s="10"/>
      <c r="S979" s="10"/>
      <c r="T979" s="10"/>
      <c r="U979" s="10"/>
      <c r="V979" s="10"/>
      <c r="W979" s="10"/>
      <c r="X979" s="10"/>
      <c r="Y979" s="10"/>
    </row>
    <row r="980" spans="2:25" x14ac:dyDescent="0.3">
      <c r="B980" s="66" t="str">
        <f>[8]Mides!E971</f>
        <v>Izabela</v>
      </c>
      <c r="C980" s="67" t="str">
        <f>[8]Mides!D971</f>
        <v>Mendoza</v>
      </c>
      <c r="D980" s="68" t="str">
        <f>IF([8]Mides!F971=1,"X"," ")</f>
        <v>X</v>
      </c>
      <c r="E980" s="68" t="str">
        <f>IF([8]Mides!F971=2,"X"," ")</f>
        <v xml:space="preserve"> </v>
      </c>
      <c r="F980" s="69" t="str">
        <f>[8]Mides!B971</f>
        <v>menor de edad</v>
      </c>
      <c r="G980" s="68" t="str">
        <f>IF(AND([8]Mides!H971&gt;=1,[8]Mides!H971&lt;=14),"X"," ")</f>
        <v>X</v>
      </c>
      <c r="H980" s="68" t="str">
        <f>IF(AND([8]Mides!H971&gt;=14,[8]Mides!H971&lt;=30),"X"," ")</f>
        <v xml:space="preserve"> </v>
      </c>
      <c r="I980" s="68" t="str">
        <f>IF(AND([8]Mides!H971&gt;=31,[8]Mides!H971&lt;=60),"X","  ")</f>
        <v xml:space="preserve">  </v>
      </c>
      <c r="J980" s="68" t="str">
        <f>IF([8]Mides!H971&gt;60,"X", "  ")</f>
        <v xml:space="preserve">  </v>
      </c>
      <c r="K980" s="70">
        <f>[8]Mides!N971</f>
        <v>0</v>
      </c>
      <c r="L980" s="70">
        <f>[8]Mides!K971</f>
        <v>0</v>
      </c>
      <c r="M980" s="70">
        <f>[8]Mides!L971</f>
        <v>0</v>
      </c>
      <c r="N980" s="70" t="str">
        <f>[8]Mides!M971</f>
        <v>x</v>
      </c>
      <c r="O980" s="70">
        <f t="shared" si="15"/>
        <v>0</v>
      </c>
      <c r="P980" s="70" t="str">
        <f>[8]Mides!R971</f>
        <v>Guatemala</v>
      </c>
      <c r="Q980" s="70" t="str">
        <f>[8]Mides!S971</f>
        <v>Guatemala</v>
      </c>
      <c r="R980" s="10"/>
      <c r="S980" s="10"/>
      <c r="T980" s="10"/>
      <c r="U980" s="10"/>
      <c r="V980" s="10"/>
      <c r="W980" s="10"/>
      <c r="X980" s="10"/>
      <c r="Y980" s="10"/>
    </row>
    <row r="981" spans="2:25" x14ac:dyDescent="0.3">
      <c r="B981" s="66" t="str">
        <f>[8]Mides!E972</f>
        <v>Katia</v>
      </c>
      <c r="C981" s="67" t="str">
        <f>[8]Mides!D972</f>
        <v>Lopez</v>
      </c>
      <c r="D981" s="68" t="str">
        <f>IF([8]Mides!F972=1,"X"," ")</f>
        <v>X</v>
      </c>
      <c r="E981" s="68" t="str">
        <f>IF([8]Mides!F972=2,"X"," ")</f>
        <v xml:space="preserve"> </v>
      </c>
      <c r="F981" s="69">
        <f>[8]Mides!B972</f>
        <v>1586788340101</v>
      </c>
      <c r="G981" s="68" t="str">
        <f>IF(AND([8]Mides!H972&gt;=1,[8]Mides!H972&lt;=14),"X"," ")</f>
        <v xml:space="preserve"> </v>
      </c>
      <c r="H981" s="68" t="str">
        <f>IF(AND([8]Mides!H972&gt;=14,[8]Mides!H972&lt;=30),"X"," ")</f>
        <v xml:space="preserve"> </v>
      </c>
      <c r="I981" s="68" t="str">
        <f>IF(AND([8]Mides!H972&gt;=31,[8]Mides!H972&lt;=60),"X","  ")</f>
        <v>X</v>
      </c>
      <c r="J981" s="68" t="str">
        <f>IF([8]Mides!H972&gt;60,"X", "  ")</f>
        <v xml:space="preserve">  </v>
      </c>
      <c r="K981" s="70">
        <f>[8]Mides!N972</f>
        <v>0</v>
      </c>
      <c r="L981" s="70">
        <f>[8]Mides!K972</f>
        <v>0</v>
      </c>
      <c r="M981" s="70">
        <f>[8]Mides!L972</f>
        <v>0</v>
      </c>
      <c r="N981" s="70" t="str">
        <f>[8]Mides!M972</f>
        <v>x</v>
      </c>
      <c r="O981" s="70">
        <f t="shared" si="15"/>
        <v>0</v>
      </c>
      <c r="P981" s="70" t="str">
        <f>[8]Mides!R972</f>
        <v>Guatemala</v>
      </c>
      <c r="Q981" s="70" t="str">
        <f>[8]Mides!S972</f>
        <v>Guatemala</v>
      </c>
      <c r="R981" s="10"/>
      <c r="S981" s="10"/>
      <c r="T981" s="10"/>
      <c r="U981" s="10"/>
      <c r="V981" s="10"/>
      <c r="W981" s="10"/>
      <c r="X981" s="10"/>
      <c r="Y981" s="10"/>
    </row>
    <row r="982" spans="2:25" x14ac:dyDescent="0.3">
      <c r="B982" s="66" t="str">
        <f>[8]Mides!E973</f>
        <v>Carlos</v>
      </c>
      <c r="C982" s="67" t="str">
        <f>[8]Mides!D973</f>
        <v>Jose</v>
      </c>
      <c r="D982" s="68" t="str">
        <f>IF([8]Mides!F973=1,"X"," ")</f>
        <v xml:space="preserve"> </v>
      </c>
      <c r="E982" s="68" t="str">
        <f>IF([8]Mides!F973=2,"X"," ")</f>
        <v>X</v>
      </c>
      <c r="F982" s="69" t="str">
        <f>[8]Mides!B973</f>
        <v>menor de edad</v>
      </c>
      <c r="G982" s="68" t="str">
        <f>IF(AND([8]Mides!H973&gt;=1,[8]Mides!H973&lt;=14),"X"," ")</f>
        <v>X</v>
      </c>
      <c r="H982" s="68" t="str">
        <f>IF(AND([8]Mides!H973&gt;=14,[8]Mides!H973&lt;=30),"X"," ")</f>
        <v xml:space="preserve"> </v>
      </c>
      <c r="I982" s="68" t="str">
        <f>IF(AND([8]Mides!H973&gt;=31,[8]Mides!H973&lt;=60),"X","  ")</f>
        <v xml:space="preserve">  </v>
      </c>
      <c r="J982" s="68" t="str">
        <f>IF([8]Mides!H973&gt;60,"X", "  ")</f>
        <v xml:space="preserve">  </v>
      </c>
      <c r="K982" s="70">
        <f>[8]Mides!N973</f>
        <v>0</v>
      </c>
      <c r="L982" s="70">
        <f>[8]Mides!K973</f>
        <v>0</v>
      </c>
      <c r="M982" s="70">
        <f>[8]Mides!L973</f>
        <v>0</v>
      </c>
      <c r="N982" s="70" t="str">
        <f>[8]Mides!M973</f>
        <v>x</v>
      </c>
      <c r="O982" s="70">
        <f t="shared" si="15"/>
        <v>0</v>
      </c>
      <c r="P982" s="70" t="str">
        <f>[8]Mides!R973</f>
        <v>Guatemala</v>
      </c>
      <c r="Q982" s="70" t="str">
        <f>[8]Mides!S973</f>
        <v>Guatemala</v>
      </c>
      <c r="R982" s="10"/>
      <c r="S982" s="10"/>
      <c r="T982" s="10"/>
      <c r="U982" s="10"/>
      <c r="V982" s="10"/>
      <c r="W982" s="10"/>
      <c r="X982" s="10"/>
      <c r="Y982" s="10"/>
    </row>
    <row r="983" spans="2:25" x14ac:dyDescent="0.3">
      <c r="B983" s="66" t="str">
        <f>[8]Mides!E974</f>
        <v>Cristian</v>
      </c>
      <c r="C983" s="67" t="str">
        <f>[8]Mides!D974</f>
        <v>Hernandez</v>
      </c>
      <c r="D983" s="68" t="str">
        <f>IF([8]Mides!F974=1,"X"," ")</f>
        <v xml:space="preserve"> </v>
      </c>
      <c r="E983" s="68" t="str">
        <f>IF([8]Mides!F974=2,"X"," ")</f>
        <v>X</v>
      </c>
      <c r="F983" s="69" t="str">
        <f>[8]Mides!B974</f>
        <v>menor de edad</v>
      </c>
      <c r="G983" s="68" t="str">
        <f>IF(AND([8]Mides!H974&gt;=1,[8]Mides!H974&lt;=14),"X"," ")</f>
        <v>X</v>
      </c>
      <c r="H983" s="68" t="str">
        <f>IF(AND([8]Mides!H974&gt;=14,[8]Mides!H974&lt;=30),"X"," ")</f>
        <v xml:space="preserve"> </v>
      </c>
      <c r="I983" s="68" t="str">
        <f>IF(AND([8]Mides!H974&gt;=31,[8]Mides!H974&lt;=60),"X","  ")</f>
        <v xml:space="preserve">  </v>
      </c>
      <c r="J983" s="68" t="str">
        <f>IF([8]Mides!H974&gt;60,"X", "  ")</f>
        <v xml:space="preserve">  </v>
      </c>
      <c r="K983" s="70">
        <f>[8]Mides!N974</f>
        <v>0</v>
      </c>
      <c r="L983" s="70">
        <f>[8]Mides!K974</f>
        <v>0</v>
      </c>
      <c r="M983" s="70">
        <f>[8]Mides!L974</f>
        <v>0</v>
      </c>
      <c r="N983" s="70" t="str">
        <f>[8]Mides!M974</f>
        <v>x</v>
      </c>
      <c r="O983" s="70">
        <f t="shared" si="15"/>
        <v>0</v>
      </c>
      <c r="P983" s="70" t="str">
        <f>[8]Mides!R974</f>
        <v>Guatemala</v>
      </c>
      <c r="Q983" s="70" t="str">
        <f>[8]Mides!S974</f>
        <v>Guatemala</v>
      </c>
      <c r="R983" s="10"/>
      <c r="S983" s="10"/>
      <c r="T983" s="10"/>
      <c r="U983" s="10"/>
      <c r="V983" s="10"/>
      <c r="W983" s="10"/>
      <c r="X983" s="10"/>
      <c r="Y983" s="10"/>
    </row>
    <row r="984" spans="2:25" x14ac:dyDescent="0.3">
      <c r="B984" s="66" t="str">
        <f>[8]Mides!E975</f>
        <v>Maria</v>
      </c>
      <c r="C984" s="67" t="str">
        <f>[8]Mides!D975</f>
        <v>De Leon</v>
      </c>
      <c r="D984" s="68" t="str">
        <f>IF([8]Mides!F975=1,"X"," ")</f>
        <v>X</v>
      </c>
      <c r="E984" s="68" t="str">
        <f>IF([8]Mides!F975=2,"X"," ")</f>
        <v xml:space="preserve"> </v>
      </c>
      <c r="F984" s="69" t="str">
        <f>[8]Mides!B975</f>
        <v>menor de edad</v>
      </c>
      <c r="G984" s="68" t="str">
        <f>IF(AND([8]Mides!H975&gt;=1,[8]Mides!H975&lt;=14),"X"," ")</f>
        <v xml:space="preserve"> </v>
      </c>
      <c r="H984" s="68" t="str">
        <f>IF(AND([8]Mides!H975&gt;=14,[8]Mides!H975&lt;=30),"X"," ")</f>
        <v>X</v>
      </c>
      <c r="I984" s="68" t="str">
        <f>IF(AND([8]Mides!H975&gt;=31,[8]Mides!H975&lt;=60),"X","  ")</f>
        <v xml:space="preserve">  </v>
      </c>
      <c r="J984" s="68" t="str">
        <f>IF([8]Mides!H975&gt;60,"X", "  ")</f>
        <v xml:space="preserve">  </v>
      </c>
      <c r="K984" s="70">
        <f>[8]Mides!N975</f>
        <v>0</v>
      </c>
      <c r="L984" s="70">
        <f>[8]Mides!K975</f>
        <v>0</v>
      </c>
      <c r="M984" s="70">
        <f>[8]Mides!L975</f>
        <v>0</v>
      </c>
      <c r="N984" s="70" t="str">
        <f>[8]Mides!M975</f>
        <v>x</v>
      </c>
      <c r="O984" s="70">
        <f t="shared" si="15"/>
        <v>0</v>
      </c>
      <c r="P984" s="70" t="str">
        <f>[8]Mides!R975</f>
        <v>Guatemala</v>
      </c>
      <c r="Q984" s="70" t="str">
        <f>[8]Mides!S975</f>
        <v>Guatemala</v>
      </c>
      <c r="R984" s="10"/>
      <c r="S984" s="10"/>
      <c r="T984" s="10"/>
      <c r="U984" s="10"/>
      <c r="V984" s="10"/>
      <c r="W984" s="10"/>
      <c r="X984" s="10"/>
      <c r="Y984" s="10"/>
    </row>
    <row r="985" spans="2:25" x14ac:dyDescent="0.3">
      <c r="B985" s="66" t="str">
        <f>[8]Mides!E976</f>
        <v>Veronica</v>
      </c>
      <c r="C985" s="67" t="str">
        <f>[8]Mides!D976</f>
        <v>de Leon</v>
      </c>
      <c r="D985" s="68" t="str">
        <f>IF([8]Mides!F976=1,"X"," ")</f>
        <v>X</v>
      </c>
      <c r="E985" s="68" t="str">
        <f>IF([8]Mides!F976=2,"X"," ")</f>
        <v xml:space="preserve"> </v>
      </c>
      <c r="F985" s="69">
        <f>[8]Mides!B976</f>
        <v>2514357170101</v>
      </c>
      <c r="G985" s="68" t="str">
        <f>IF(AND([8]Mides!H976&gt;=1,[8]Mides!H976&lt;=14),"X"," ")</f>
        <v xml:space="preserve"> </v>
      </c>
      <c r="H985" s="68" t="str">
        <f>IF(AND([8]Mides!H976&gt;=14,[8]Mides!H976&lt;=30),"X"," ")</f>
        <v xml:space="preserve"> </v>
      </c>
      <c r="I985" s="68" t="str">
        <f>IF(AND([8]Mides!H976&gt;=31,[8]Mides!H976&lt;=60),"X","  ")</f>
        <v>X</v>
      </c>
      <c r="J985" s="68" t="str">
        <f>IF([8]Mides!H976&gt;60,"X", "  ")</f>
        <v xml:space="preserve">  </v>
      </c>
      <c r="K985" s="70">
        <f>[8]Mides!N976</f>
        <v>0</v>
      </c>
      <c r="L985" s="70">
        <f>[8]Mides!K976</f>
        <v>0</v>
      </c>
      <c r="M985" s="70">
        <f>[8]Mides!L976</f>
        <v>0</v>
      </c>
      <c r="N985" s="70" t="str">
        <f>[8]Mides!M976</f>
        <v>x</v>
      </c>
      <c r="O985" s="70">
        <f t="shared" si="15"/>
        <v>0</v>
      </c>
      <c r="P985" s="70" t="str">
        <f>[8]Mides!R976</f>
        <v>Guatemala</v>
      </c>
      <c r="Q985" s="70" t="str">
        <f>[8]Mides!S976</f>
        <v>Guatemala</v>
      </c>
      <c r="R985" s="10"/>
      <c r="S985" s="10"/>
      <c r="T985" s="10"/>
      <c r="U985" s="10"/>
      <c r="V985" s="10"/>
      <c r="W985" s="10"/>
      <c r="X985" s="10"/>
      <c r="Y985" s="10"/>
    </row>
    <row r="986" spans="2:25" x14ac:dyDescent="0.3">
      <c r="B986" s="66" t="str">
        <f>[8]Mides!E977</f>
        <v>Carlos</v>
      </c>
      <c r="C986" s="67" t="str">
        <f>[8]Mides!D977</f>
        <v>Lopez</v>
      </c>
      <c r="D986" s="68" t="str">
        <f>IF([8]Mides!F977=1,"X"," ")</f>
        <v xml:space="preserve"> </v>
      </c>
      <c r="E986" s="68" t="str">
        <f>IF([8]Mides!F977=2,"X"," ")</f>
        <v>X</v>
      </c>
      <c r="F986" s="69" t="str">
        <f>[8]Mides!B977</f>
        <v>menor de edad</v>
      </c>
      <c r="G986" s="68" t="str">
        <f>IF(AND([8]Mides!H977&gt;=1,[8]Mides!H977&lt;=14),"X"," ")</f>
        <v>X</v>
      </c>
      <c r="H986" s="68" t="str">
        <f>IF(AND([8]Mides!H977&gt;=14,[8]Mides!H977&lt;=30),"X"," ")</f>
        <v xml:space="preserve"> </v>
      </c>
      <c r="I986" s="68" t="str">
        <f>IF(AND([8]Mides!H977&gt;=31,[8]Mides!H977&lt;=60),"X","  ")</f>
        <v xml:space="preserve">  </v>
      </c>
      <c r="J986" s="68" t="str">
        <f>IF([8]Mides!H977&gt;60,"X", "  ")</f>
        <v xml:space="preserve">  </v>
      </c>
      <c r="K986" s="70">
        <f>[8]Mides!N977</f>
        <v>0</v>
      </c>
      <c r="L986" s="70">
        <f>[8]Mides!K977</f>
        <v>0</v>
      </c>
      <c r="M986" s="70">
        <f>[8]Mides!L977</f>
        <v>0</v>
      </c>
      <c r="N986" s="70" t="str">
        <f>[8]Mides!M977</f>
        <v>x</v>
      </c>
      <c r="O986" s="70">
        <f t="shared" si="15"/>
        <v>0</v>
      </c>
      <c r="P986" s="70" t="str">
        <f>[8]Mides!R977</f>
        <v>Guatemala</v>
      </c>
      <c r="Q986" s="70" t="str">
        <f>[8]Mides!S977</f>
        <v>Guatemala</v>
      </c>
      <c r="R986" s="10"/>
      <c r="S986" s="10"/>
      <c r="T986" s="10"/>
      <c r="U986" s="10"/>
      <c r="V986" s="10"/>
      <c r="W986" s="10"/>
      <c r="X986" s="10"/>
      <c r="Y986" s="10"/>
    </row>
    <row r="987" spans="2:25" x14ac:dyDescent="0.3">
      <c r="B987" s="66" t="str">
        <f>[8]Mides!E978</f>
        <v>Erick</v>
      </c>
      <c r="C987" s="67" t="str">
        <f>[8]Mides!D978</f>
        <v>Bonilla</v>
      </c>
      <c r="D987" s="68" t="str">
        <f>IF([8]Mides!F978=1,"X"," ")</f>
        <v xml:space="preserve"> </v>
      </c>
      <c r="E987" s="68" t="str">
        <f>IF([8]Mides!F978=2,"X"," ")</f>
        <v>X</v>
      </c>
      <c r="F987" s="69" t="str">
        <f>[8]Mides!B978</f>
        <v>menor de edad</v>
      </c>
      <c r="G987" s="68" t="str">
        <f>IF(AND([8]Mides!H978&gt;=1,[8]Mides!H978&lt;=14),"X"," ")</f>
        <v>X</v>
      </c>
      <c r="H987" s="68" t="str">
        <f>IF(AND([8]Mides!H978&gt;=14,[8]Mides!H978&lt;=30),"X"," ")</f>
        <v xml:space="preserve"> </v>
      </c>
      <c r="I987" s="68" t="str">
        <f>IF(AND([8]Mides!H978&gt;=31,[8]Mides!H978&lt;=60),"X","  ")</f>
        <v xml:space="preserve">  </v>
      </c>
      <c r="J987" s="68" t="str">
        <f>IF([8]Mides!H978&gt;60,"X", "  ")</f>
        <v xml:space="preserve">  </v>
      </c>
      <c r="K987" s="70">
        <f>[8]Mides!N978</f>
        <v>0</v>
      </c>
      <c r="L987" s="70">
        <f>[8]Mides!K978</f>
        <v>0</v>
      </c>
      <c r="M987" s="70">
        <f>[8]Mides!L978</f>
        <v>0</v>
      </c>
      <c r="N987" s="70" t="str">
        <f>[8]Mides!M978</f>
        <v>x</v>
      </c>
      <c r="O987" s="70">
        <f t="shared" si="15"/>
        <v>0</v>
      </c>
      <c r="P987" s="70" t="str">
        <f>[8]Mides!R978</f>
        <v>Guatemala</v>
      </c>
      <c r="Q987" s="70" t="str">
        <f>[8]Mides!S978</f>
        <v>Guatemala</v>
      </c>
      <c r="R987" s="10"/>
      <c r="S987" s="10"/>
      <c r="T987" s="10"/>
      <c r="U987" s="10"/>
      <c r="V987" s="10"/>
      <c r="W987" s="10"/>
      <c r="X987" s="10"/>
      <c r="Y987" s="10"/>
    </row>
    <row r="988" spans="2:25" x14ac:dyDescent="0.3">
      <c r="B988" s="66" t="str">
        <f>[8]Mides!E979</f>
        <v>Edgar</v>
      </c>
      <c r="C988" s="67" t="str">
        <f>[8]Mides!D979</f>
        <v>Tello</v>
      </c>
      <c r="D988" s="68" t="str">
        <f>IF([8]Mides!F979=1,"X"," ")</f>
        <v xml:space="preserve"> </v>
      </c>
      <c r="E988" s="68" t="str">
        <f>IF([8]Mides!F979=2,"X"," ")</f>
        <v>X</v>
      </c>
      <c r="F988" s="69" t="str">
        <f>[8]Mides!B979</f>
        <v>menor de edad</v>
      </c>
      <c r="G988" s="68" t="str">
        <f>IF(AND([8]Mides!H979&gt;=1,[8]Mides!H979&lt;=14),"X"," ")</f>
        <v xml:space="preserve"> </v>
      </c>
      <c r="H988" s="68" t="str">
        <f>IF(AND([8]Mides!H979&gt;=14,[8]Mides!H979&lt;=30),"X"," ")</f>
        <v>X</v>
      </c>
      <c r="I988" s="68" t="str">
        <f>IF(AND([8]Mides!H979&gt;=31,[8]Mides!H979&lt;=60),"X","  ")</f>
        <v xml:space="preserve">  </v>
      </c>
      <c r="J988" s="68" t="str">
        <f>IF([8]Mides!H979&gt;60,"X", "  ")</f>
        <v xml:space="preserve">  </v>
      </c>
      <c r="K988" s="70">
        <f>[8]Mides!N979</f>
        <v>0</v>
      </c>
      <c r="L988" s="70">
        <f>[8]Mides!K979</f>
        <v>0</v>
      </c>
      <c r="M988" s="70">
        <f>[8]Mides!L979</f>
        <v>0</v>
      </c>
      <c r="N988" s="70" t="str">
        <f>[8]Mides!M979</f>
        <v>x</v>
      </c>
      <c r="O988" s="70">
        <f t="shared" si="15"/>
        <v>0</v>
      </c>
      <c r="P988" s="70" t="str">
        <f>[8]Mides!R979</f>
        <v>Guatemala</v>
      </c>
      <c r="Q988" s="70" t="str">
        <f>[8]Mides!S979</f>
        <v>Guatemala</v>
      </c>
      <c r="R988" s="10"/>
      <c r="S988" s="10"/>
      <c r="T988" s="10"/>
      <c r="U988" s="10"/>
      <c r="V988" s="10"/>
      <c r="W988" s="10"/>
      <c r="X988" s="10"/>
      <c r="Y988" s="10"/>
    </row>
    <row r="989" spans="2:25" x14ac:dyDescent="0.3">
      <c r="B989" s="66" t="str">
        <f>[8]Mides!E980</f>
        <v>Lilian</v>
      </c>
      <c r="C989" s="67" t="str">
        <f>[8]Mides!D980</f>
        <v xml:space="preserve">Loarca </v>
      </c>
      <c r="D989" s="68" t="str">
        <f>IF([8]Mides!F980=1,"X"," ")</f>
        <v>X</v>
      </c>
      <c r="E989" s="68" t="str">
        <f>IF([8]Mides!F980=2,"X"," ")</f>
        <v xml:space="preserve"> </v>
      </c>
      <c r="F989" s="69">
        <f>[8]Mides!B980</f>
        <v>1911763970101</v>
      </c>
      <c r="G989" s="68" t="str">
        <f>IF(AND([8]Mides!H980&gt;=1,[8]Mides!H980&lt;=14),"X"," ")</f>
        <v xml:space="preserve"> </v>
      </c>
      <c r="H989" s="68" t="str">
        <f>IF(AND([8]Mides!H980&gt;=14,[8]Mides!H980&lt;=30),"X"," ")</f>
        <v xml:space="preserve"> </v>
      </c>
      <c r="I989" s="68" t="str">
        <f>IF(AND([8]Mides!H980&gt;=31,[8]Mides!H980&lt;=60),"X","  ")</f>
        <v>X</v>
      </c>
      <c r="J989" s="68" t="str">
        <f>IF([8]Mides!H980&gt;60,"X", "  ")</f>
        <v xml:space="preserve">  </v>
      </c>
      <c r="K989" s="70">
        <f>[8]Mides!N980</f>
        <v>0</v>
      </c>
      <c r="L989" s="70">
        <f>[8]Mides!K980</f>
        <v>0</v>
      </c>
      <c r="M989" s="70">
        <f>[8]Mides!L980</f>
        <v>0</v>
      </c>
      <c r="N989" s="70" t="str">
        <f>[8]Mides!M980</f>
        <v>x</v>
      </c>
      <c r="O989" s="70">
        <f t="shared" si="15"/>
        <v>0</v>
      </c>
      <c r="P989" s="70" t="str">
        <f>[8]Mides!R980</f>
        <v>Guatemala</v>
      </c>
      <c r="Q989" s="70" t="str">
        <f>[8]Mides!S980</f>
        <v>Guatemala</v>
      </c>
      <c r="R989" s="10"/>
      <c r="S989" s="10"/>
      <c r="T989" s="10"/>
      <c r="U989" s="10"/>
      <c r="V989" s="10"/>
      <c r="W989" s="10"/>
      <c r="X989" s="10"/>
      <c r="Y989" s="10"/>
    </row>
    <row r="990" spans="2:25" x14ac:dyDescent="0.3">
      <c r="B990" s="66" t="str">
        <f>[8]Mides!E981</f>
        <v>Ashly</v>
      </c>
      <c r="C990" s="67" t="str">
        <f>[8]Mides!D981</f>
        <v>Gil</v>
      </c>
      <c r="D990" s="68" t="str">
        <f>IF([8]Mides!F981=1,"X"," ")</f>
        <v>X</v>
      </c>
      <c r="E990" s="68" t="str">
        <f>IF([8]Mides!F981=2,"X"," ")</f>
        <v xml:space="preserve"> </v>
      </c>
      <c r="F990" s="69" t="str">
        <f>[8]Mides!B981</f>
        <v>menor de edad</v>
      </c>
      <c r="G990" s="68" t="str">
        <f>IF(AND([8]Mides!H981&gt;=1,[8]Mides!H981&lt;=14),"X"," ")</f>
        <v>X</v>
      </c>
      <c r="H990" s="68" t="str">
        <f>IF(AND([8]Mides!H981&gt;=14,[8]Mides!H981&lt;=30),"X"," ")</f>
        <v xml:space="preserve"> </v>
      </c>
      <c r="I990" s="68" t="str">
        <f>IF(AND([8]Mides!H981&gt;=31,[8]Mides!H981&lt;=60),"X","  ")</f>
        <v xml:space="preserve">  </v>
      </c>
      <c r="J990" s="68" t="str">
        <f>IF([8]Mides!H981&gt;60,"X", "  ")</f>
        <v xml:space="preserve">  </v>
      </c>
      <c r="K990" s="70">
        <f>[8]Mides!N981</f>
        <v>0</v>
      </c>
      <c r="L990" s="70">
        <f>[8]Mides!K981</f>
        <v>0</v>
      </c>
      <c r="M990" s="70">
        <f>[8]Mides!L981</f>
        <v>0</v>
      </c>
      <c r="N990" s="70" t="str">
        <f>[8]Mides!M981</f>
        <v>x</v>
      </c>
      <c r="O990" s="70">
        <f t="shared" si="15"/>
        <v>0</v>
      </c>
      <c r="P990" s="70" t="str">
        <f>[8]Mides!R981</f>
        <v>Guatemala</v>
      </c>
      <c r="Q990" s="70" t="str">
        <f>[8]Mides!S981</f>
        <v>Guatemala</v>
      </c>
      <c r="R990" s="10"/>
      <c r="S990" s="10"/>
      <c r="T990" s="10"/>
      <c r="U990" s="10"/>
      <c r="V990" s="10"/>
      <c r="W990" s="10"/>
      <c r="X990" s="10"/>
      <c r="Y990" s="10"/>
    </row>
    <row r="991" spans="2:25" x14ac:dyDescent="0.3">
      <c r="B991" s="66" t="str">
        <f>[8]Mides!E982</f>
        <v>Jaime</v>
      </c>
      <c r="C991" s="67" t="str">
        <f>[8]Mides!D982</f>
        <v>Bravo</v>
      </c>
      <c r="D991" s="68" t="str">
        <f>IF([8]Mides!F982=1,"X"," ")</f>
        <v xml:space="preserve"> </v>
      </c>
      <c r="E991" s="68" t="str">
        <f>IF([8]Mides!F982=2,"X"," ")</f>
        <v>X</v>
      </c>
      <c r="F991" s="69">
        <f>[8]Mides!B982</f>
        <v>20900060101</v>
      </c>
      <c r="G991" s="68" t="str">
        <f>IF(AND([8]Mides!H982&gt;=1,[8]Mides!H982&lt;=14),"X"," ")</f>
        <v xml:space="preserve"> </v>
      </c>
      <c r="H991" s="68" t="str">
        <f>IF(AND([8]Mides!H982&gt;=14,[8]Mides!H982&lt;=30),"X"," ")</f>
        <v>X</v>
      </c>
      <c r="I991" s="68" t="str">
        <f>IF(AND([8]Mides!H982&gt;=31,[8]Mides!H982&lt;=60),"X","  ")</f>
        <v xml:space="preserve">  </v>
      </c>
      <c r="J991" s="68" t="str">
        <f>IF([8]Mides!H982&gt;60,"X", "  ")</f>
        <v xml:space="preserve">  </v>
      </c>
      <c r="K991" s="70">
        <f>[8]Mides!N982</f>
        <v>0</v>
      </c>
      <c r="L991" s="70">
        <f>[8]Mides!K982</f>
        <v>0</v>
      </c>
      <c r="M991" s="70">
        <f>[8]Mides!L982</f>
        <v>0</v>
      </c>
      <c r="N991" s="70" t="str">
        <f>[8]Mides!M982</f>
        <v>x</v>
      </c>
      <c r="O991" s="70">
        <f t="shared" si="15"/>
        <v>0</v>
      </c>
      <c r="P991" s="70" t="str">
        <f>[8]Mides!R982</f>
        <v>Guatemala</v>
      </c>
      <c r="Q991" s="70" t="str">
        <f>[8]Mides!S982</f>
        <v>Guatemala</v>
      </c>
      <c r="R991" s="10"/>
      <c r="S991" s="10"/>
      <c r="T991" s="10"/>
      <c r="U991" s="10"/>
      <c r="V991" s="10"/>
      <c r="W991" s="10"/>
      <c r="X991" s="10"/>
      <c r="Y991" s="10"/>
    </row>
    <row r="992" spans="2:25" x14ac:dyDescent="0.3">
      <c r="B992" s="66" t="str">
        <f>[8]Mides!E983</f>
        <v>David</v>
      </c>
      <c r="C992" s="67" t="str">
        <f>[8]Mides!D983</f>
        <v>Reyes</v>
      </c>
      <c r="D992" s="68" t="str">
        <f>IF([8]Mides!F983=1,"X"," ")</f>
        <v xml:space="preserve"> </v>
      </c>
      <c r="E992" s="68" t="str">
        <f>IF([8]Mides!F983=2,"X"," ")</f>
        <v>X</v>
      </c>
      <c r="F992" s="69">
        <f>[8]Mides!B983</f>
        <v>1945191120101</v>
      </c>
      <c r="G992" s="68" t="str">
        <f>IF(AND([8]Mides!H983&gt;=1,[8]Mides!H983&lt;=14),"X"," ")</f>
        <v xml:space="preserve"> </v>
      </c>
      <c r="H992" s="68" t="str">
        <f>IF(AND([8]Mides!H983&gt;=14,[8]Mides!H983&lt;=30),"X"," ")</f>
        <v>X</v>
      </c>
      <c r="I992" s="68" t="str">
        <f>IF(AND([8]Mides!H983&gt;=31,[8]Mides!H983&lt;=60),"X","  ")</f>
        <v xml:space="preserve">  </v>
      </c>
      <c r="J992" s="68" t="str">
        <f>IF([8]Mides!H983&gt;60,"X", "  ")</f>
        <v xml:space="preserve">  </v>
      </c>
      <c r="K992" s="70">
        <f>[8]Mides!N983</f>
        <v>0</v>
      </c>
      <c r="L992" s="70">
        <f>[8]Mides!K983</f>
        <v>0</v>
      </c>
      <c r="M992" s="70">
        <f>[8]Mides!L983</f>
        <v>0</v>
      </c>
      <c r="N992" s="70" t="str">
        <f>[8]Mides!M983</f>
        <v>x</v>
      </c>
      <c r="O992" s="70">
        <f t="shared" si="15"/>
        <v>0</v>
      </c>
      <c r="P992" s="70" t="str">
        <f>[8]Mides!R983</f>
        <v>Guatemala</v>
      </c>
      <c r="Q992" s="70" t="str">
        <f>[8]Mides!S983</f>
        <v>Guatemala</v>
      </c>
      <c r="R992" s="10"/>
      <c r="S992" s="10"/>
      <c r="T992" s="10"/>
      <c r="U992" s="10"/>
      <c r="V992" s="10"/>
      <c r="W992" s="10"/>
      <c r="X992" s="10"/>
      <c r="Y992" s="10"/>
    </row>
    <row r="993" spans="2:25" x14ac:dyDescent="0.3">
      <c r="B993" s="66" t="str">
        <f>[8]Mides!E984</f>
        <v>Alejandro</v>
      </c>
      <c r="C993" s="67" t="str">
        <f>[8]Mides!D984</f>
        <v>Patricia</v>
      </c>
      <c r="D993" s="68" t="str">
        <f>IF([8]Mides!F984=1,"X"," ")</f>
        <v xml:space="preserve"> </v>
      </c>
      <c r="E993" s="68" t="str">
        <f>IF([8]Mides!F984=2,"X"," ")</f>
        <v>X</v>
      </c>
      <c r="F993" s="69">
        <f>[8]Mides!B984</f>
        <v>2319121530917</v>
      </c>
      <c r="G993" s="68" t="str">
        <f>IF(AND([8]Mides!H984&gt;=1,[8]Mides!H984&lt;=14),"X"," ")</f>
        <v xml:space="preserve"> </v>
      </c>
      <c r="H993" s="68" t="str">
        <f>IF(AND([8]Mides!H984&gt;=14,[8]Mides!H984&lt;=30),"X"," ")</f>
        <v xml:space="preserve"> </v>
      </c>
      <c r="I993" s="68" t="str">
        <f>IF(AND([8]Mides!H984&gt;=31,[8]Mides!H984&lt;=60),"X","  ")</f>
        <v>X</v>
      </c>
      <c r="J993" s="68" t="str">
        <f>IF([8]Mides!H984&gt;60,"X", "  ")</f>
        <v xml:space="preserve">  </v>
      </c>
      <c r="K993" s="70">
        <f>[8]Mides!N984</f>
        <v>0</v>
      </c>
      <c r="L993" s="70">
        <f>[8]Mides!K984</f>
        <v>0</v>
      </c>
      <c r="M993" s="70">
        <f>[8]Mides!L984</f>
        <v>0</v>
      </c>
      <c r="N993" s="70" t="str">
        <f>[8]Mides!M984</f>
        <v>x</v>
      </c>
      <c r="O993" s="70">
        <f t="shared" si="15"/>
        <v>0</v>
      </c>
      <c r="P993" s="70" t="str">
        <f>[8]Mides!R984</f>
        <v>Guatemala</v>
      </c>
      <c r="Q993" s="70" t="str">
        <f>[8]Mides!S984</f>
        <v>Guatemala</v>
      </c>
      <c r="R993" s="10"/>
      <c r="S993" s="10"/>
      <c r="T993" s="10"/>
      <c r="U993" s="10"/>
      <c r="V993" s="10"/>
      <c r="W993" s="10"/>
      <c r="X993" s="10"/>
      <c r="Y993" s="10"/>
    </row>
    <row r="994" spans="2:25" x14ac:dyDescent="0.3">
      <c r="B994" s="66" t="str">
        <f>[8]Mides!E985</f>
        <v>Sandra</v>
      </c>
      <c r="C994" s="67" t="str">
        <f>[8]Mides!D985</f>
        <v>Alvarez</v>
      </c>
      <c r="D994" s="68" t="str">
        <f>IF([8]Mides!F985=1,"X"," ")</f>
        <v>X</v>
      </c>
      <c r="E994" s="68" t="str">
        <f>IF([8]Mides!F985=2,"X"," ")</f>
        <v xml:space="preserve"> </v>
      </c>
      <c r="F994" s="69" t="str">
        <f>[8]Mides!B985</f>
        <v>pendiente</v>
      </c>
      <c r="G994" s="68" t="str">
        <f>IF(AND([8]Mides!H985&gt;=1,[8]Mides!H985&lt;=14),"X"," ")</f>
        <v xml:space="preserve"> </v>
      </c>
      <c r="H994" s="68" t="str">
        <f>IF(AND([8]Mides!H985&gt;=14,[8]Mides!H985&lt;=30),"X"," ")</f>
        <v xml:space="preserve"> </v>
      </c>
      <c r="I994" s="68" t="str">
        <f>IF(AND([8]Mides!H985&gt;=31,[8]Mides!H985&lt;=60),"X","  ")</f>
        <v>X</v>
      </c>
      <c r="J994" s="68" t="str">
        <f>IF([8]Mides!H985&gt;60,"X", "  ")</f>
        <v xml:space="preserve">  </v>
      </c>
      <c r="K994" s="70">
        <f>[8]Mides!N985</f>
        <v>0</v>
      </c>
      <c r="L994" s="70">
        <f>[8]Mides!K985</f>
        <v>0</v>
      </c>
      <c r="M994" s="70">
        <f>[8]Mides!L985</f>
        <v>0</v>
      </c>
      <c r="N994" s="70" t="str">
        <f>[8]Mides!M985</f>
        <v>x</v>
      </c>
      <c r="O994" s="70">
        <f t="shared" si="15"/>
        <v>0</v>
      </c>
      <c r="P994" s="70" t="str">
        <f>[8]Mides!R985</f>
        <v>Guatemala</v>
      </c>
      <c r="Q994" s="70" t="str">
        <f>[8]Mides!S985</f>
        <v>Guatemala</v>
      </c>
      <c r="R994" s="10"/>
      <c r="S994" s="10"/>
      <c r="T994" s="10"/>
      <c r="U994" s="10"/>
      <c r="V994" s="10"/>
      <c r="W994" s="10"/>
      <c r="X994" s="10"/>
      <c r="Y994" s="10"/>
    </row>
    <row r="995" spans="2:25" x14ac:dyDescent="0.3">
      <c r="B995" s="66" t="str">
        <f>[8]Mides!E986</f>
        <v>Osman</v>
      </c>
      <c r="C995" s="67" t="str">
        <f>[8]Mides!D986</f>
        <v>Soto</v>
      </c>
      <c r="D995" s="68" t="str">
        <f>IF([8]Mides!F986=1,"X"," ")</f>
        <v xml:space="preserve"> </v>
      </c>
      <c r="E995" s="68" t="str">
        <f>IF([8]Mides!F986=2,"X"," ")</f>
        <v>X</v>
      </c>
      <c r="F995" s="69" t="str">
        <f>[8]Mides!B986</f>
        <v>menor de edad</v>
      </c>
      <c r="G995" s="68" t="str">
        <f>IF(AND([8]Mides!H986&gt;=1,[8]Mides!H986&lt;=14),"X"," ")</f>
        <v>X</v>
      </c>
      <c r="H995" s="68" t="str">
        <f>IF(AND([8]Mides!H986&gt;=14,[8]Mides!H986&lt;=30),"X"," ")</f>
        <v xml:space="preserve"> </v>
      </c>
      <c r="I995" s="68" t="str">
        <f>IF(AND([8]Mides!H986&gt;=31,[8]Mides!H986&lt;=60),"X","  ")</f>
        <v xml:space="preserve">  </v>
      </c>
      <c r="J995" s="68" t="str">
        <f>IF([8]Mides!H986&gt;60,"X", "  ")</f>
        <v xml:space="preserve">  </v>
      </c>
      <c r="K995" s="70">
        <f>[8]Mides!N986</f>
        <v>0</v>
      </c>
      <c r="L995" s="70">
        <f>[8]Mides!K986</f>
        <v>0</v>
      </c>
      <c r="M995" s="70">
        <f>[8]Mides!L986</f>
        <v>0</v>
      </c>
      <c r="N995" s="70" t="str">
        <f>[8]Mides!M986</f>
        <v>x</v>
      </c>
      <c r="O995" s="70">
        <f t="shared" si="15"/>
        <v>0</v>
      </c>
      <c r="P995" s="70" t="str">
        <f>[8]Mides!R986</f>
        <v>Guatemala</v>
      </c>
      <c r="Q995" s="70" t="str">
        <f>[8]Mides!S986</f>
        <v>Guatemala</v>
      </c>
      <c r="R995" s="10"/>
      <c r="S995" s="10"/>
      <c r="T995" s="10"/>
      <c r="U995" s="10"/>
      <c r="V995" s="10"/>
      <c r="W995" s="10"/>
      <c r="X995" s="10"/>
      <c r="Y995" s="10"/>
    </row>
    <row r="996" spans="2:25" x14ac:dyDescent="0.3">
      <c r="B996" s="66" t="str">
        <f>[8]Mides!E987</f>
        <v xml:space="preserve">Valeria </v>
      </c>
      <c r="C996" s="67" t="str">
        <f>[8]Mides!D987</f>
        <v>Mendez</v>
      </c>
      <c r="D996" s="68" t="str">
        <f>IF([8]Mides!F987=1,"X"," ")</f>
        <v>X</v>
      </c>
      <c r="E996" s="68" t="str">
        <f>IF([8]Mides!F987=2,"X"," ")</f>
        <v xml:space="preserve"> </v>
      </c>
      <c r="F996" s="69" t="str">
        <f>[8]Mides!B987</f>
        <v>menor de edad</v>
      </c>
      <c r="G996" s="68" t="str">
        <f>IF(AND([8]Mides!H987&gt;=1,[8]Mides!H987&lt;=14),"X"," ")</f>
        <v>X</v>
      </c>
      <c r="H996" s="68" t="str">
        <f>IF(AND([8]Mides!H987&gt;=14,[8]Mides!H987&lt;=30),"X"," ")</f>
        <v xml:space="preserve"> </v>
      </c>
      <c r="I996" s="68" t="str">
        <f>IF(AND([8]Mides!H987&gt;=31,[8]Mides!H987&lt;=60),"X","  ")</f>
        <v xml:space="preserve">  </v>
      </c>
      <c r="J996" s="68" t="str">
        <f>IF([8]Mides!H987&gt;60,"X", "  ")</f>
        <v xml:space="preserve">  </v>
      </c>
      <c r="K996" s="70">
        <f>[8]Mides!N987</f>
        <v>0</v>
      </c>
      <c r="L996" s="70">
        <f>[8]Mides!K987</f>
        <v>0</v>
      </c>
      <c r="M996" s="70">
        <f>[8]Mides!L987</f>
        <v>0</v>
      </c>
      <c r="N996" s="70" t="str">
        <f>[8]Mides!M987</f>
        <v>x</v>
      </c>
      <c r="O996" s="70">
        <f t="shared" si="15"/>
        <v>0</v>
      </c>
      <c r="P996" s="70" t="str">
        <f>[8]Mides!R987</f>
        <v>Guatemala</v>
      </c>
      <c r="Q996" s="70" t="str">
        <f>[8]Mides!S987</f>
        <v>Guatemala</v>
      </c>
      <c r="R996" s="10"/>
      <c r="S996" s="10"/>
      <c r="T996" s="10"/>
      <c r="U996" s="10"/>
      <c r="V996" s="10"/>
      <c r="W996" s="10"/>
      <c r="X996" s="10"/>
      <c r="Y996" s="10"/>
    </row>
    <row r="997" spans="2:25" x14ac:dyDescent="0.3">
      <c r="B997" s="66" t="str">
        <f>[8]Mides!E988</f>
        <v>Angel</v>
      </c>
      <c r="C997" s="67" t="str">
        <f>[8]Mides!D988</f>
        <v>Mendoza</v>
      </c>
      <c r="D997" s="68" t="str">
        <f>IF([8]Mides!F988=1,"X"," ")</f>
        <v xml:space="preserve"> </v>
      </c>
      <c r="E997" s="68" t="str">
        <f>IF([8]Mides!F988=2,"X"," ")</f>
        <v>X</v>
      </c>
      <c r="F997" s="69" t="str">
        <f>[8]Mides!B988</f>
        <v>menor de edad</v>
      </c>
      <c r="G997" s="68" t="str">
        <f>IF(AND([8]Mides!H988&gt;=1,[8]Mides!H988&lt;=14),"X"," ")</f>
        <v>X</v>
      </c>
      <c r="H997" s="68" t="str">
        <f>IF(AND([8]Mides!H988&gt;=14,[8]Mides!H988&lt;=30),"X"," ")</f>
        <v xml:space="preserve"> </v>
      </c>
      <c r="I997" s="68" t="str">
        <f>IF(AND([8]Mides!H988&gt;=31,[8]Mides!H988&lt;=60),"X","  ")</f>
        <v xml:space="preserve">  </v>
      </c>
      <c r="J997" s="68" t="str">
        <f>IF([8]Mides!H988&gt;60,"X", "  ")</f>
        <v xml:space="preserve">  </v>
      </c>
      <c r="K997" s="70">
        <f>[8]Mides!N988</f>
        <v>0</v>
      </c>
      <c r="L997" s="70">
        <f>[8]Mides!K988</f>
        <v>0</v>
      </c>
      <c r="M997" s="70">
        <f>[8]Mides!L988</f>
        <v>0</v>
      </c>
      <c r="N997" s="70" t="str">
        <f>[8]Mides!M988</f>
        <v>x</v>
      </c>
      <c r="O997" s="70">
        <f t="shared" si="15"/>
        <v>0</v>
      </c>
      <c r="P997" s="70" t="str">
        <f>[8]Mides!R988</f>
        <v>Guatemala</v>
      </c>
      <c r="Q997" s="70" t="str">
        <f>[8]Mides!S988</f>
        <v>Guatemala</v>
      </c>
      <c r="R997" s="10"/>
      <c r="S997" s="10"/>
      <c r="T997" s="10"/>
      <c r="U997" s="10"/>
      <c r="V997" s="10"/>
      <c r="W997" s="10"/>
      <c r="X997" s="10"/>
      <c r="Y997" s="10"/>
    </row>
    <row r="998" spans="2:25" x14ac:dyDescent="0.3">
      <c r="B998" s="66" t="str">
        <f>[8]Mides!E989</f>
        <v>Diego</v>
      </c>
      <c r="C998" s="67" t="str">
        <f>[8]Mides!D989</f>
        <v>Mendoza</v>
      </c>
      <c r="D998" s="68" t="str">
        <f>IF([8]Mides!F989=1,"X"," ")</f>
        <v xml:space="preserve"> </v>
      </c>
      <c r="E998" s="68" t="str">
        <f>IF([8]Mides!F989=2,"X"," ")</f>
        <v>X</v>
      </c>
      <c r="F998" s="69" t="str">
        <f>[8]Mides!B989</f>
        <v>menor de edad</v>
      </c>
      <c r="G998" s="68" t="str">
        <f>IF(AND([8]Mides!H989&gt;=1,[8]Mides!H989&lt;=14),"X"," ")</f>
        <v>X</v>
      </c>
      <c r="H998" s="68" t="str">
        <f>IF(AND([8]Mides!H989&gt;=14,[8]Mides!H989&lt;=30),"X"," ")</f>
        <v xml:space="preserve"> </v>
      </c>
      <c r="I998" s="68" t="str">
        <f>IF(AND([8]Mides!H989&gt;=31,[8]Mides!H989&lt;=60),"X","  ")</f>
        <v xml:space="preserve">  </v>
      </c>
      <c r="J998" s="68" t="str">
        <f>IF([8]Mides!H989&gt;60,"X", "  ")</f>
        <v xml:space="preserve">  </v>
      </c>
      <c r="K998" s="70">
        <f>[8]Mides!N989</f>
        <v>0</v>
      </c>
      <c r="L998" s="70">
        <f>[8]Mides!K989</f>
        <v>0</v>
      </c>
      <c r="M998" s="70">
        <f>[8]Mides!L989</f>
        <v>0</v>
      </c>
      <c r="N998" s="70" t="str">
        <f>[8]Mides!M989</f>
        <v>x</v>
      </c>
      <c r="O998" s="70">
        <f t="shared" si="15"/>
        <v>0</v>
      </c>
      <c r="P998" s="70" t="str">
        <f>[8]Mides!R989</f>
        <v>Guatemala</v>
      </c>
      <c r="Q998" s="70" t="str">
        <f>[8]Mides!S989</f>
        <v>Guatemala</v>
      </c>
      <c r="R998" s="10"/>
      <c r="S998" s="10"/>
      <c r="T998" s="10"/>
      <c r="U998" s="10"/>
      <c r="V998" s="10"/>
      <c r="W998" s="10"/>
      <c r="X998" s="10"/>
      <c r="Y998" s="10"/>
    </row>
    <row r="999" spans="2:25" x14ac:dyDescent="0.3">
      <c r="B999" s="66" t="str">
        <f>[8]Mides!E990</f>
        <v>Izabela</v>
      </c>
      <c r="C999" s="67" t="str">
        <f>[8]Mides!D990</f>
        <v>Mendoza</v>
      </c>
      <c r="D999" s="68" t="str">
        <f>IF([8]Mides!F990=1,"X"," ")</f>
        <v>X</v>
      </c>
      <c r="E999" s="68" t="str">
        <f>IF([8]Mides!F990=2,"X"," ")</f>
        <v xml:space="preserve"> </v>
      </c>
      <c r="F999" s="69" t="str">
        <f>[8]Mides!B990</f>
        <v>menor de edad</v>
      </c>
      <c r="G999" s="68" t="str">
        <f>IF(AND([8]Mides!H990&gt;=1,[8]Mides!H990&lt;=14),"X"," ")</f>
        <v>X</v>
      </c>
      <c r="H999" s="68" t="str">
        <f>IF(AND([8]Mides!H990&gt;=14,[8]Mides!H990&lt;=30),"X"," ")</f>
        <v xml:space="preserve"> </v>
      </c>
      <c r="I999" s="68" t="str">
        <f>IF(AND([8]Mides!H990&gt;=31,[8]Mides!H990&lt;=60),"X","  ")</f>
        <v xml:space="preserve">  </v>
      </c>
      <c r="J999" s="68" t="str">
        <f>IF([8]Mides!H990&gt;60,"X", "  ")</f>
        <v xml:space="preserve">  </v>
      </c>
      <c r="K999" s="70">
        <f>[8]Mides!N990</f>
        <v>0</v>
      </c>
      <c r="L999" s="70">
        <f>[8]Mides!K990</f>
        <v>0</v>
      </c>
      <c r="M999" s="70">
        <f>[8]Mides!L990</f>
        <v>0</v>
      </c>
      <c r="N999" s="70" t="str">
        <f>[8]Mides!M990</f>
        <v>x</v>
      </c>
      <c r="O999" s="70">
        <f t="shared" si="15"/>
        <v>0</v>
      </c>
      <c r="P999" s="70" t="str">
        <f>[8]Mides!R990</f>
        <v>Guatemala</v>
      </c>
      <c r="Q999" s="70" t="str">
        <f>[8]Mides!S990</f>
        <v>Guatemala</v>
      </c>
      <c r="R999" s="10"/>
      <c r="S999" s="10"/>
      <c r="T999" s="10"/>
      <c r="U999" s="10"/>
      <c r="V999" s="10"/>
      <c r="W999" s="10"/>
      <c r="X999" s="10"/>
      <c r="Y999" s="10"/>
    </row>
    <row r="1000" spans="2:25" x14ac:dyDescent="0.3">
      <c r="B1000" s="66" t="str">
        <f>[8]Mides!E991</f>
        <v>Steven</v>
      </c>
      <c r="C1000" s="67" t="str">
        <f>[8]Mides!D991</f>
        <v xml:space="preserve">Matias </v>
      </c>
      <c r="D1000" s="68" t="str">
        <f>IF([8]Mides!F991=1,"X"," ")</f>
        <v xml:space="preserve"> </v>
      </c>
      <c r="E1000" s="68" t="str">
        <f>IF([8]Mides!F991=2,"X"," ")</f>
        <v>X</v>
      </c>
      <c r="F1000" s="69" t="str">
        <f>[8]Mides!B991</f>
        <v>menor de edad</v>
      </c>
      <c r="G1000" s="68" t="str">
        <f>IF(AND([8]Mides!H991&gt;=1,[8]Mides!H991&lt;=14),"X"," ")</f>
        <v>X</v>
      </c>
      <c r="H1000" s="68" t="str">
        <f>IF(AND([8]Mides!H991&gt;=14,[8]Mides!H991&lt;=30),"X"," ")</f>
        <v xml:space="preserve"> </v>
      </c>
      <c r="I1000" s="68" t="str">
        <f>IF(AND([8]Mides!H991&gt;=31,[8]Mides!H991&lt;=60),"X","  ")</f>
        <v xml:space="preserve">  </v>
      </c>
      <c r="J1000" s="68" t="str">
        <f>IF([8]Mides!H991&gt;60,"X", "  ")</f>
        <v xml:space="preserve">  </v>
      </c>
      <c r="K1000" s="70">
        <f>[8]Mides!N991</f>
        <v>0</v>
      </c>
      <c r="L1000" s="70">
        <f>[8]Mides!K991</f>
        <v>0</v>
      </c>
      <c r="M1000" s="70">
        <f>[8]Mides!L991</f>
        <v>0</v>
      </c>
      <c r="N1000" s="70" t="str">
        <f>[8]Mides!M991</f>
        <v>x</v>
      </c>
      <c r="O1000" s="70">
        <f t="shared" si="15"/>
        <v>0</v>
      </c>
      <c r="P1000" s="70" t="str">
        <f>[8]Mides!R991</f>
        <v>Guatemala</v>
      </c>
      <c r="Q1000" s="70" t="str">
        <f>[8]Mides!S991</f>
        <v>Guatemala</v>
      </c>
      <c r="R1000" s="10"/>
      <c r="S1000" s="10"/>
      <c r="T1000" s="10"/>
      <c r="U1000" s="10"/>
      <c r="V1000" s="10"/>
      <c r="W1000" s="10"/>
      <c r="X1000" s="10"/>
      <c r="Y1000" s="10"/>
    </row>
    <row r="1001" spans="2:25" x14ac:dyDescent="0.3">
      <c r="B1001" s="66" t="str">
        <f>[8]Mides!E992</f>
        <v>Edras</v>
      </c>
      <c r="C1001" s="67" t="str">
        <f>[8]Mides!D992</f>
        <v xml:space="preserve">Matias </v>
      </c>
      <c r="D1001" s="68" t="str">
        <f>IF([8]Mides!F992=1,"X"," ")</f>
        <v xml:space="preserve"> </v>
      </c>
      <c r="E1001" s="68" t="str">
        <f>IF([8]Mides!F992=2,"X"," ")</f>
        <v>X</v>
      </c>
      <c r="F1001" s="69" t="str">
        <f>[8]Mides!B992</f>
        <v>menor de edad</v>
      </c>
      <c r="G1001" s="68" t="str">
        <f>IF(AND([8]Mides!H992&gt;=1,[8]Mides!H992&lt;=14),"X"," ")</f>
        <v>X</v>
      </c>
      <c r="H1001" s="68" t="str">
        <f>IF(AND([8]Mides!H992&gt;=14,[8]Mides!H992&lt;=30),"X"," ")</f>
        <v xml:space="preserve"> </v>
      </c>
      <c r="I1001" s="68" t="str">
        <f>IF(AND([8]Mides!H992&gt;=31,[8]Mides!H992&lt;=60),"X","  ")</f>
        <v xml:space="preserve">  </v>
      </c>
      <c r="J1001" s="68" t="str">
        <f>IF([8]Mides!H992&gt;60,"X", "  ")</f>
        <v xml:space="preserve">  </v>
      </c>
      <c r="K1001" s="70">
        <f>[8]Mides!N992</f>
        <v>0</v>
      </c>
      <c r="L1001" s="70">
        <f>[8]Mides!K992</f>
        <v>0</v>
      </c>
      <c r="M1001" s="70">
        <f>[8]Mides!L992</f>
        <v>0</v>
      </c>
      <c r="N1001" s="70" t="str">
        <f>[8]Mides!M992</f>
        <v>x</v>
      </c>
      <c r="O1001" s="70">
        <f t="shared" si="15"/>
        <v>0</v>
      </c>
      <c r="P1001" s="70" t="str">
        <f>[8]Mides!R992</f>
        <v>Guatemala</v>
      </c>
      <c r="Q1001" s="70" t="str">
        <f>[8]Mides!S992</f>
        <v>Guatemala</v>
      </c>
      <c r="R1001" s="10"/>
      <c r="S1001" s="10"/>
      <c r="T1001" s="10"/>
      <c r="U1001" s="10"/>
      <c r="V1001" s="10"/>
      <c r="W1001" s="10"/>
      <c r="X1001" s="10"/>
      <c r="Y1001" s="10"/>
    </row>
    <row r="1002" spans="2:25" x14ac:dyDescent="0.3">
      <c r="B1002" s="66" t="str">
        <f>[8]Mides!E993</f>
        <v>Nora</v>
      </c>
      <c r="C1002" s="67" t="str">
        <f>[8]Mides!D993</f>
        <v xml:space="preserve">Matias </v>
      </c>
      <c r="D1002" s="68" t="str">
        <f>IF([8]Mides!F993=1,"X"," ")</f>
        <v>X</v>
      </c>
      <c r="E1002" s="68" t="str">
        <f>IF([8]Mides!F993=2,"X"," ")</f>
        <v xml:space="preserve"> </v>
      </c>
      <c r="F1002" s="69">
        <f>[8]Mides!B993</f>
        <v>2457670100101</v>
      </c>
      <c r="G1002" s="68" t="str">
        <f>IF(AND([8]Mides!H993&gt;=1,[8]Mides!H993&lt;=14),"X"," ")</f>
        <v xml:space="preserve"> </v>
      </c>
      <c r="H1002" s="68" t="str">
        <f>IF(AND([8]Mides!H993&gt;=14,[8]Mides!H993&lt;=30),"X"," ")</f>
        <v xml:space="preserve"> </v>
      </c>
      <c r="I1002" s="68" t="str">
        <f>IF(AND([8]Mides!H993&gt;=31,[8]Mides!H993&lt;=60),"X","  ")</f>
        <v>X</v>
      </c>
      <c r="J1002" s="68" t="str">
        <f>IF([8]Mides!H993&gt;60,"X", "  ")</f>
        <v xml:space="preserve">  </v>
      </c>
      <c r="K1002" s="70">
        <f>[8]Mides!N993</f>
        <v>0</v>
      </c>
      <c r="L1002" s="70">
        <f>[8]Mides!K993</f>
        <v>0</v>
      </c>
      <c r="M1002" s="70">
        <f>[8]Mides!L993</f>
        <v>0</v>
      </c>
      <c r="N1002" s="70" t="str">
        <f>[8]Mides!M993</f>
        <v>x</v>
      </c>
      <c r="O1002" s="70">
        <f t="shared" si="15"/>
        <v>0</v>
      </c>
      <c r="P1002" s="70" t="str">
        <f>[8]Mides!R993</f>
        <v>Guatemala</v>
      </c>
      <c r="Q1002" s="70" t="str">
        <f>[8]Mides!S993</f>
        <v>Guatemala</v>
      </c>
      <c r="R1002" s="10"/>
      <c r="S1002" s="10"/>
      <c r="T1002" s="10"/>
      <c r="U1002" s="10"/>
      <c r="V1002" s="10"/>
      <c r="W1002" s="10"/>
      <c r="X1002" s="10"/>
      <c r="Y1002" s="10"/>
    </row>
    <row r="1003" spans="2:25" x14ac:dyDescent="0.3">
      <c r="B1003" s="66" t="str">
        <f>[8]Mides!E994</f>
        <v>Gabriela</v>
      </c>
      <c r="C1003" s="67" t="str">
        <f>[8]Mides!D994</f>
        <v>Lopez</v>
      </c>
      <c r="D1003" s="68" t="str">
        <f>IF([8]Mides!F994=1,"X"," ")</f>
        <v>X</v>
      </c>
      <c r="E1003" s="68" t="str">
        <f>IF([8]Mides!F994=2,"X"," ")</f>
        <v xml:space="preserve"> </v>
      </c>
      <c r="F1003" s="69">
        <f>[8]Mides!B994</f>
        <v>2275027520101</v>
      </c>
      <c r="G1003" s="68" t="str">
        <f>IF(AND([8]Mides!H994&gt;=1,[8]Mides!H994&lt;=14),"X"," ")</f>
        <v xml:space="preserve"> </v>
      </c>
      <c r="H1003" s="68" t="str">
        <f>IF(AND([8]Mides!H994&gt;=14,[8]Mides!H994&lt;=30),"X"," ")</f>
        <v>X</v>
      </c>
      <c r="I1003" s="68" t="str">
        <f>IF(AND([8]Mides!H994&gt;=31,[8]Mides!H994&lt;=60),"X","  ")</f>
        <v xml:space="preserve">  </v>
      </c>
      <c r="J1003" s="68" t="str">
        <f>IF([8]Mides!H994&gt;60,"X", "  ")</f>
        <v xml:space="preserve">  </v>
      </c>
      <c r="K1003" s="70">
        <f>[8]Mides!N994</f>
        <v>0</v>
      </c>
      <c r="L1003" s="70">
        <f>[8]Mides!K994</f>
        <v>0</v>
      </c>
      <c r="M1003" s="70">
        <f>[8]Mides!L994</f>
        <v>0</v>
      </c>
      <c r="N1003" s="70" t="str">
        <f>[8]Mides!M994</f>
        <v>x</v>
      </c>
      <c r="O1003" s="70">
        <f t="shared" si="15"/>
        <v>0</v>
      </c>
      <c r="P1003" s="70" t="str">
        <f>[8]Mides!R994</f>
        <v>Guatemala</v>
      </c>
      <c r="Q1003" s="70" t="str">
        <f>[8]Mides!S994</f>
        <v>Guatemala</v>
      </c>
      <c r="R1003" s="10"/>
      <c r="S1003" s="10"/>
      <c r="T1003" s="10"/>
      <c r="U1003" s="10"/>
      <c r="V1003" s="10"/>
      <c r="W1003" s="10"/>
      <c r="X1003" s="10"/>
      <c r="Y1003" s="10"/>
    </row>
    <row r="1004" spans="2:25" x14ac:dyDescent="0.3">
      <c r="B1004" s="66" t="str">
        <f>[8]Mides!E995</f>
        <v>Marvin</v>
      </c>
      <c r="C1004" s="67" t="str">
        <f>[8]Mides!D995</f>
        <v>Garrido</v>
      </c>
      <c r="D1004" s="68" t="str">
        <f>IF([8]Mides!F995=1,"X"," ")</f>
        <v xml:space="preserve"> </v>
      </c>
      <c r="E1004" s="68" t="str">
        <f>IF([8]Mides!F995=2,"X"," ")</f>
        <v>X</v>
      </c>
      <c r="F1004" s="69" t="str">
        <f>[8]Mides!B995</f>
        <v>menor de edad</v>
      </c>
      <c r="G1004" s="68" t="str">
        <f>IF(AND([8]Mides!H995&gt;=1,[8]Mides!H995&lt;=14),"X"," ")</f>
        <v>X</v>
      </c>
      <c r="H1004" s="68" t="str">
        <f>IF(AND([8]Mides!H995&gt;=14,[8]Mides!H995&lt;=30),"X"," ")</f>
        <v xml:space="preserve"> </v>
      </c>
      <c r="I1004" s="68" t="str">
        <f>IF(AND([8]Mides!H995&gt;=31,[8]Mides!H995&lt;=60),"X","  ")</f>
        <v xml:space="preserve">  </v>
      </c>
      <c r="J1004" s="68" t="str">
        <f>IF([8]Mides!H995&gt;60,"X", "  ")</f>
        <v xml:space="preserve">  </v>
      </c>
      <c r="K1004" s="70">
        <f>[8]Mides!N995</f>
        <v>0</v>
      </c>
      <c r="L1004" s="70">
        <f>[8]Mides!K995</f>
        <v>0</v>
      </c>
      <c r="M1004" s="70">
        <f>[8]Mides!L995</f>
        <v>0</v>
      </c>
      <c r="N1004" s="70" t="str">
        <f>[8]Mides!M995</f>
        <v>x</v>
      </c>
      <c r="O1004" s="70">
        <f t="shared" si="15"/>
        <v>0</v>
      </c>
      <c r="P1004" s="70" t="str">
        <f>[8]Mides!R995</f>
        <v>Guatemala</v>
      </c>
      <c r="Q1004" s="70" t="str">
        <f>[8]Mides!S995</f>
        <v>Guatemala</v>
      </c>
      <c r="R1004" s="10"/>
      <c r="S1004" s="10"/>
      <c r="T1004" s="10"/>
      <c r="U1004" s="10"/>
      <c r="V1004" s="10"/>
      <c r="W1004" s="10"/>
      <c r="X1004" s="10"/>
      <c r="Y1004" s="10"/>
    </row>
    <row r="1005" spans="2:25" x14ac:dyDescent="0.3">
      <c r="B1005" s="66" t="str">
        <f>[8]Mides!E996</f>
        <v>Jose</v>
      </c>
      <c r="C1005" s="67" t="str">
        <f>[8]Mides!D996</f>
        <v>Garrido</v>
      </c>
      <c r="D1005" s="68" t="str">
        <f>IF([8]Mides!F996=1,"X"," ")</f>
        <v xml:space="preserve"> </v>
      </c>
      <c r="E1005" s="68" t="str">
        <f>IF([8]Mides!F996=2,"X"," ")</f>
        <v>X</v>
      </c>
      <c r="F1005" s="69" t="str">
        <f>[8]Mides!B996</f>
        <v>menor de edad</v>
      </c>
      <c r="G1005" s="68" t="str">
        <f>IF(AND([8]Mides!H996&gt;=1,[8]Mides!H996&lt;=14),"X"," ")</f>
        <v>X</v>
      </c>
      <c r="H1005" s="68" t="str">
        <f>IF(AND([8]Mides!H996&gt;=14,[8]Mides!H996&lt;=30),"X"," ")</f>
        <v xml:space="preserve"> </v>
      </c>
      <c r="I1005" s="68" t="str">
        <f>IF(AND([8]Mides!H996&gt;=31,[8]Mides!H996&lt;=60),"X","  ")</f>
        <v xml:space="preserve">  </v>
      </c>
      <c r="J1005" s="68" t="str">
        <f>IF([8]Mides!H996&gt;60,"X", "  ")</f>
        <v xml:space="preserve">  </v>
      </c>
      <c r="K1005" s="70">
        <f>[8]Mides!N996</f>
        <v>0</v>
      </c>
      <c r="L1005" s="70">
        <f>[8]Mides!K996</f>
        <v>0</v>
      </c>
      <c r="M1005" s="70">
        <f>[8]Mides!L996</f>
        <v>0</v>
      </c>
      <c r="N1005" s="70" t="str">
        <f>[8]Mides!M996</f>
        <v>x</v>
      </c>
      <c r="O1005" s="70">
        <f t="shared" si="15"/>
        <v>0</v>
      </c>
      <c r="P1005" s="70" t="str">
        <f>[8]Mides!R996</f>
        <v>Guatemala</v>
      </c>
      <c r="Q1005" s="70" t="str">
        <f>[8]Mides!S996</f>
        <v>Guatemala</v>
      </c>
      <c r="R1005" s="10"/>
      <c r="S1005" s="10"/>
      <c r="T1005" s="10"/>
      <c r="U1005" s="10"/>
      <c r="V1005" s="10"/>
      <c r="W1005" s="10"/>
      <c r="X1005" s="10"/>
      <c r="Y1005" s="10"/>
    </row>
    <row r="1006" spans="2:25" x14ac:dyDescent="0.3">
      <c r="B1006" s="66" t="str">
        <f>[8]Mides!E997</f>
        <v>Lidia</v>
      </c>
      <c r="C1006" s="67" t="str">
        <f>[8]Mides!D997</f>
        <v>Perez</v>
      </c>
      <c r="D1006" s="68" t="str">
        <f>IF([8]Mides!F997=1,"X"," ")</f>
        <v>X</v>
      </c>
      <c r="E1006" s="68" t="str">
        <f>IF([8]Mides!F997=2,"X"," ")</f>
        <v xml:space="preserve"> </v>
      </c>
      <c r="F1006" s="69">
        <f>[8]Mides!B997</f>
        <v>2370597380101</v>
      </c>
      <c r="G1006" s="68" t="str">
        <f>IF(AND([8]Mides!H997&gt;=1,[8]Mides!H997&lt;=14),"X"," ")</f>
        <v xml:space="preserve"> </v>
      </c>
      <c r="H1006" s="68" t="str">
        <f>IF(AND([8]Mides!H997&gt;=14,[8]Mides!H997&lt;=30),"X"," ")</f>
        <v xml:space="preserve"> </v>
      </c>
      <c r="I1006" s="68" t="str">
        <f>IF(AND([8]Mides!H997&gt;=31,[8]Mides!H997&lt;=60),"X","  ")</f>
        <v>X</v>
      </c>
      <c r="J1006" s="68" t="str">
        <f>IF([8]Mides!H997&gt;60,"X", "  ")</f>
        <v xml:space="preserve">  </v>
      </c>
      <c r="K1006" s="70">
        <f>[8]Mides!N997</f>
        <v>0</v>
      </c>
      <c r="L1006" s="70">
        <f>[8]Mides!K997</f>
        <v>0</v>
      </c>
      <c r="M1006" s="70">
        <f>[8]Mides!L997</f>
        <v>0</v>
      </c>
      <c r="N1006" s="70" t="str">
        <f>[8]Mides!M997</f>
        <v>x</v>
      </c>
      <c r="O1006" s="70">
        <f t="shared" si="15"/>
        <v>0</v>
      </c>
      <c r="P1006" s="70" t="str">
        <f>[8]Mides!R997</f>
        <v>Guatemala</v>
      </c>
      <c r="Q1006" s="70" t="str">
        <f>[8]Mides!S997</f>
        <v>Guatemala</v>
      </c>
      <c r="R1006" s="10"/>
      <c r="S1006" s="10"/>
      <c r="T1006" s="10"/>
      <c r="U1006" s="10"/>
      <c r="V1006" s="10"/>
      <c r="W1006" s="10"/>
      <c r="X1006" s="10"/>
      <c r="Y1006" s="10"/>
    </row>
    <row r="1007" spans="2:25" x14ac:dyDescent="0.3">
      <c r="B1007" s="66" t="str">
        <f>[8]Mides!E998</f>
        <v>Lidia</v>
      </c>
      <c r="C1007" s="67" t="str">
        <f>[8]Mides!D998</f>
        <v>Perez</v>
      </c>
      <c r="D1007" s="68" t="str">
        <f>IF([8]Mides!F998=1,"X"," ")</f>
        <v>X</v>
      </c>
      <c r="E1007" s="68" t="str">
        <f>IF([8]Mides!F998=2,"X"," ")</f>
        <v xml:space="preserve"> </v>
      </c>
      <c r="F1007" s="69" t="str">
        <f>[8]Mides!B998</f>
        <v>menor de edad</v>
      </c>
      <c r="G1007" s="68" t="str">
        <f>IF(AND([8]Mides!H998&gt;=1,[8]Mides!H998&lt;=14),"X"," ")</f>
        <v>X</v>
      </c>
      <c r="H1007" s="68" t="str">
        <f>IF(AND([8]Mides!H998&gt;=14,[8]Mides!H998&lt;=30),"X"," ")</f>
        <v xml:space="preserve"> </v>
      </c>
      <c r="I1007" s="68" t="str">
        <f>IF(AND([8]Mides!H998&gt;=31,[8]Mides!H998&lt;=60),"X","  ")</f>
        <v xml:space="preserve">  </v>
      </c>
      <c r="J1007" s="68" t="str">
        <f>IF([8]Mides!H998&gt;60,"X", "  ")</f>
        <v xml:space="preserve">  </v>
      </c>
      <c r="K1007" s="70">
        <f>[8]Mides!N998</f>
        <v>0</v>
      </c>
      <c r="L1007" s="70">
        <f>[8]Mides!K998</f>
        <v>0</v>
      </c>
      <c r="M1007" s="70">
        <f>[8]Mides!L998</f>
        <v>0</v>
      </c>
      <c r="N1007" s="70" t="str">
        <f>[8]Mides!M998</f>
        <v>x</v>
      </c>
      <c r="O1007" s="70">
        <f t="shared" si="15"/>
        <v>0</v>
      </c>
      <c r="P1007" s="70" t="str">
        <f>[8]Mides!R998</f>
        <v>Guatemala</v>
      </c>
      <c r="Q1007" s="70" t="str">
        <f>[8]Mides!S998</f>
        <v>Guatemala</v>
      </c>
      <c r="R1007" s="10"/>
      <c r="S1007" s="10"/>
      <c r="T1007" s="10"/>
      <c r="U1007" s="10"/>
      <c r="V1007" s="10"/>
      <c r="W1007" s="10"/>
      <c r="X1007" s="10"/>
      <c r="Y1007" s="10"/>
    </row>
    <row r="1008" spans="2:25" x14ac:dyDescent="0.3">
      <c r="B1008" s="66" t="str">
        <f>[8]Mides!E999</f>
        <v>Veronica</v>
      </c>
      <c r="C1008" s="67" t="str">
        <f>[8]Mides!D999</f>
        <v>Gomez</v>
      </c>
      <c r="D1008" s="68" t="str">
        <f>IF([8]Mides!F999=1,"X"," ")</f>
        <v>X</v>
      </c>
      <c r="E1008" s="68" t="str">
        <f>IF([8]Mides!F999=2,"X"," ")</f>
        <v xml:space="preserve"> </v>
      </c>
      <c r="F1008" s="69">
        <f>[8]Mides!B999</f>
        <v>2466548130101</v>
      </c>
      <c r="G1008" s="68" t="str">
        <f>IF(AND([8]Mides!H999&gt;=1,[8]Mides!H999&lt;=14),"X"," ")</f>
        <v xml:space="preserve"> </v>
      </c>
      <c r="H1008" s="68" t="str">
        <f>IF(AND([8]Mides!H999&gt;=14,[8]Mides!H999&lt;=30),"X"," ")</f>
        <v xml:space="preserve"> </v>
      </c>
      <c r="I1008" s="68" t="str">
        <f>IF(AND([8]Mides!H999&gt;=31,[8]Mides!H999&lt;=60),"X","  ")</f>
        <v>X</v>
      </c>
      <c r="J1008" s="68" t="str">
        <f>IF([8]Mides!H999&gt;60,"X", "  ")</f>
        <v xml:space="preserve">  </v>
      </c>
      <c r="K1008" s="70">
        <f>[8]Mides!N999</f>
        <v>0</v>
      </c>
      <c r="L1008" s="70">
        <f>[8]Mides!K999</f>
        <v>0</v>
      </c>
      <c r="M1008" s="70">
        <f>[8]Mides!L999</f>
        <v>0</v>
      </c>
      <c r="N1008" s="70" t="str">
        <f>[8]Mides!M999</f>
        <v>x</v>
      </c>
      <c r="O1008" s="70">
        <f t="shared" si="15"/>
        <v>0</v>
      </c>
      <c r="P1008" s="70" t="str">
        <f>[8]Mides!R999</f>
        <v>Guatemala</v>
      </c>
      <c r="Q1008" s="70" t="str">
        <f>[8]Mides!S999</f>
        <v>Guatemala</v>
      </c>
      <c r="R1008" s="10"/>
      <c r="S1008" s="10"/>
      <c r="T1008" s="10"/>
      <c r="U1008" s="10"/>
      <c r="V1008" s="10"/>
      <c r="W1008" s="10"/>
      <c r="X1008" s="10"/>
      <c r="Y1008" s="10"/>
    </row>
    <row r="1009" spans="2:25" x14ac:dyDescent="0.3">
      <c r="B1009" s="66" t="str">
        <f>[8]Mides!E1000</f>
        <v>Esteban</v>
      </c>
      <c r="C1009" s="67" t="str">
        <f>[8]Mides!D1000</f>
        <v>Lopez</v>
      </c>
      <c r="D1009" s="68" t="str">
        <f>IF([8]Mides!F1000=1,"X"," ")</f>
        <v xml:space="preserve"> </v>
      </c>
      <c r="E1009" s="68" t="str">
        <f>IF([8]Mides!F1000=2,"X"," ")</f>
        <v>X</v>
      </c>
      <c r="F1009" s="69">
        <f>[8]Mides!B1000</f>
        <v>2976826951420</v>
      </c>
      <c r="G1009" s="68" t="str">
        <f>IF(AND([8]Mides!H1000&gt;=1,[8]Mides!H1000&lt;=14),"X"," ")</f>
        <v xml:space="preserve"> </v>
      </c>
      <c r="H1009" s="68" t="str">
        <f>IF(AND([8]Mides!H1000&gt;=14,[8]Mides!H1000&lt;=30),"X"," ")</f>
        <v>X</v>
      </c>
      <c r="I1009" s="68" t="str">
        <f>IF(AND([8]Mides!H1000&gt;=31,[8]Mides!H1000&lt;=60),"X","  ")</f>
        <v xml:space="preserve">  </v>
      </c>
      <c r="J1009" s="68" t="str">
        <f>IF([8]Mides!H1000&gt;60,"X", "  ")</f>
        <v xml:space="preserve">  </v>
      </c>
      <c r="K1009" s="70">
        <f>[8]Mides!N1000</f>
        <v>0</v>
      </c>
      <c r="L1009" s="70">
        <f>[8]Mides!K1000</f>
        <v>0</v>
      </c>
      <c r="M1009" s="70">
        <f>[8]Mides!L1000</f>
        <v>0</v>
      </c>
      <c r="N1009" s="70" t="str">
        <f>[8]Mides!M1000</f>
        <v>x</v>
      </c>
      <c r="O1009" s="70">
        <f t="shared" si="15"/>
        <v>0</v>
      </c>
      <c r="P1009" s="70" t="str">
        <f>[8]Mides!R1000</f>
        <v>Guatemala</v>
      </c>
      <c r="Q1009" s="70" t="str">
        <f>[8]Mides!S1000</f>
        <v>Guatemala</v>
      </c>
      <c r="R1009" s="10"/>
      <c r="S1009" s="10"/>
      <c r="T1009" s="10"/>
      <c r="U1009" s="10"/>
      <c r="V1009" s="10"/>
      <c r="W1009" s="10"/>
      <c r="X1009" s="10"/>
      <c r="Y1009" s="10"/>
    </row>
    <row r="1010" spans="2:25" x14ac:dyDescent="0.3">
      <c r="B1010" s="66" t="str">
        <f>[8]Mides!E1001</f>
        <v>Jose</v>
      </c>
      <c r="C1010" s="67" t="str">
        <f>[8]Mides!D1001</f>
        <v>Moreno</v>
      </c>
      <c r="D1010" s="68" t="str">
        <f>IF([8]Mides!F1001=1,"X"," ")</f>
        <v xml:space="preserve"> </v>
      </c>
      <c r="E1010" s="68" t="str">
        <f>IF([8]Mides!F1001=2,"X"," ")</f>
        <v>X</v>
      </c>
      <c r="F1010" s="69">
        <f>[8]Mides!B1001</f>
        <v>3478380220501</v>
      </c>
      <c r="G1010" s="68" t="str">
        <f>IF(AND([8]Mides!H1001&gt;=1,[8]Mides!H1001&lt;=14),"X"," ")</f>
        <v xml:space="preserve"> </v>
      </c>
      <c r="H1010" s="68" t="str">
        <f>IF(AND([8]Mides!H1001&gt;=14,[8]Mides!H1001&lt;=30),"X"," ")</f>
        <v>X</v>
      </c>
      <c r="I1010" s="68" t="str">
        <f>IF(AND([8]Mides!H1001&gt;=31,[8]Mides!H1001&lt;=60),"X","  ")</f>
        <v xml:space="preserve">  </v>
      </c>
      <c r="J1010" s="68" t="str">
        <f>IF([8]Mides!H1001&gt;60,"X", "  ")</f>
        <v xml:space="preserve">  </v>
      </c>
      <c r="K1010" s="70">
        <f>[8]Mides!N1001</f>
        <v>0</v>
      </c>
      <c r="L1010" s="70">
        <f>[8]Mides!K1001</f>
        <v>0</v>
      </c>
      <c r="M1010" s="70">
        <f>[8]Mides!L1001</f>
        <v>0</v>
      </c>
      <c r="N1010" s="70" t="str">
        <f>[8]Mides!M1001</f>
        <v>x</v>
      </c>
      <c r="O1010" s="70">
        <f t="shared" si="15"/>
        <v>0</v>
      </c>
      <c r="P1010" s="70" t="str">
        <f>[8]Mides!R1001</f>
        <v>Guatemala</v>
      </c>
      <c r="Q1010" s="70" t="str">
        <f>[8]Mides!S1001</f>
        <v>Guatemala</v>
      </c>
      <c r="R1010" s="10"/>
      <c r="S1010" s="10"/>
      <c r="T1010" s="10"/>
      <c r="U1010" s="10"/>
      <c r="V1010" s="10"/>
      <c r="W1010" s="10"/>
      <c r="X1010" s="10"/>
      <c r="Y1010" s="10"/>
    </row>
    <row r="1011" spans="2:25" x14ac:dyDescent="0.3">
      <c r="B1011" s="66" t="str">
        <f>[8]Mides!E1002</f>
        <v xml:space="preserve">Cristel </v>
      </c>
      <c r="C1011" s="67" t="str">
        <f>[8]Mides!D1002</f>
        <v xml:space="preserve">Guerrero </v>
      </c>
      <c r="D1011" s="68" t="str">
        <f>IF([8]Mides!F1002=1,"X"," ")</f>
        <v>X</v>
      </c>
      <c r="E1011" s="68" t="str">
        <f>IF([8]Mides!F1002=2,"X"," ")</f>
        <v xml:space="preserve"> </v>
      </c>
      <c r="F1011" s="69" t="str">
        <f>[8]Mides!B1002</f>
        <v>menor de edad</v>
      </c>
      <c r="G1011" s="68" t="str">
        <f>IF(AND([8]Mides!H1002&gt;=1,[8]Mides!H1002&lt;=14),"X"," ")</f>
        <v>X</v>
      </c>
      <c r="H1011" s="68" t="str">
        <f>IF(AND([8]Mides!H1002&gt;=14,[8]Mides!H1002&lt;=30),"X"," ")</f>
        <v xml:space="preserve"> </v>
      </c>
      <c r="I1011" s="68" t="str">
        <f>IF(AND([8]Mides!H1002&gt;=31,[8]Mides!H1002&lt;=60),"X","  ")</f>
        <v xml:space="preserve">  </v>
      </c>
      <c r="J1011" s="68" t="str">
        <f>IF([8]Mides!H1002&gt;60,"X", "  ")</f>
        <v xml:space="preserve">  </v>
      </c>
      <c r="K1011" s="70">
        <f>[8]Mides!N1002</f>
        <v>0</v>
      </c>
      <c r="L1011" s="70">
        <f>[8]Mides!K1002</f>
        <v>0</v>
      </c>
      <c r="M1011" s="70">
        <f>[8]Mides!L1002</f>
        <v>0</v>
      </c>
      <c r="N1011" s="70" t="str">
        <f>[8]Mides!M1002</f>
        <v>x</v>
      </c>
      <c r="O1011" s="70">
        <f t="shared" si="15"/>
        <v>0</v>
      </c>
      <c r="P1011" s="70" t="str">
        <f>[8]Mides!R1002</f>
        <v>Guatemala</v>
      </c>
      <c r="Q1011" s="70" t="str">
        <f>[8]Mides!S1002</f>
        <v>Guatemala</v>
      </c>
      <c r="R1011" s="10"/>
      <c r="S1011" s="10"/>
      <c r="T1011" s="10"/>
      <c r="U1011" s="10"/>
      <c r="V1011" s="10"/>
      <c r="W1011" s="10"/>
      <c r="X1011" s="10"/>
      <c r="Y1011" s="10"/>
    </row>
    <row r="1012" spans="2:25" x14ac:dyDescent="0.3">
      <c r="B1012" s="66" t="str">
        <f>[8]Mides!E1003</f>
        <v>Nasly</v>
      </c>
      <c r="C1012" s="67" t="str">
        <f>[8]Mides!D1003</f>
        <v>Flores</v>
      </c>
      <c r="D1012" s="68" t="str">
        <f>IF([8]Mides!F1003=1,"X"," ")</f>
        <v>X</v>
      </c>
      <c r="E1012" s="68" t="str">
        <f>IF([8]Mides!F1003=2,"X"," ")</f>
        <v xml:space="preserve"> </v>
      </c>
      <c r="F1012" s="69" t="str">
        <f>[8]Mides!B1003</f>
        <v xml:space="preserve">menor de edad </v>
      </c>
      <c r="G1012" s="68" t="str">
        <f>IF(AND([8]Mides!H1003&gt;=1,[8]Mides!H1003&lt;=14),"X"," ")</f>
        <v>X</v>
      </c>
      <c r="H1012" s="68" t="str">
        <f>IF(AND([8]Mides!H1003&gt;=14,[8]Mides!H1003&lt;=30),"X"," ")</f>
        <v xml:space="preserve"> </v>
      </c>
      <c r="I1012" s="68" t="str">
        <f>IF(AND([8]Mides!H1003&gt;=31,[8]Mides!H1003&lt;=60),"X","  ")</f>
        <v xml:space="preserve">  </v>
      </c>
      <c r="J1012" s="68" t="str">
        <f>IF([8]Mides!H1003&gt;60,"X", "  ")</f>
        <v xml:space="preserve">  </v>
      </c>
      <c r="K1012" s="70">
        <f>[8]Mides!N1003</f>
        <v>0</v>
      </c>
      <c r="L1012" s="70">
        <f>[8]Mides!K1003</f>
        <v>0</v>
      </c>
      <c r="M1012" s="70">
        <f>[8]Mides!L1003</f>
        <v>0</v>
      </c>
      <c r="N1012" s="70" t="str">
        <f>[8]Mides!M1003</f>
        <v>x</v>
      </c>
      <c r="O1012" s="70">
        <f t="shared" si="15"/>
        <v>0</v>
      </c>
      <c r="P1012" s="70" t="str">
        <f>[8]Mides!R1003</f>
        <v>Guatemala</v>
      </c>
      <c r="Q1012" s="70" t="str">
        <f>[8]Mides!S1003</f>
        <v>Guatemala</v>
      </c>
      <c r="R1012" s="10"/>
      <c r="S1012" s="10"/>
      <c r="T1012" s="10"/>
      <c r="U1012" s="10"/>
      <c r="V1012" s="10"/>
      <c r="W1012" s="10"/>
      <c r="X1012" s="10"/>
      <c r="Y1012" s="10"/>
    </row>
    <row r="1013" spans="2:25" x14ac:dyDescent="0.3">
      <c r="B1013" s="66" t="str">
        <f>[8]Mides!E1004</f>
        <v>Jose</v>
      </c>
      <c r="C1013" s="67" t="str">
        <f>[8]Mides!D1004</f>
        <v xml:space="preserve">Polanco </v>
      </c>
      <c r="D1013" s="68" t="str">
        <f>IF([8]Mides!F1004=1,"X"," ")</f>
        <v>X</v>
      </c>
      <c r="E1013" s="68" t="str">
        <f>IF([8]Mides!F1004=2,"X"," ")</f>
        <v xml:space="preserve"> </v>
      </c>
      <c r="F1013" s="69">
        <f>[8]Mides!B1004</f>
        <v>2365427961001</v>
      </c>
      <c r="G1013" s="68" t="str">
        <f>IF(AND([8]Mides!H1004&gt;=1,[8]Mides!H1004&lt;=14),"X"," ")</f>
        <v xml:space="preserve"> </v>
      </c>
      <c r="H1013" s="68" t="str">
        <f>IF(AND([8]Mides!H1004&gt;=14,[8]Mides!H1004&lt;=30),"X"," ")</f>
        <v xml:space="preserve"> </v>
      </c>
      <c r="I1013" s="68" t="str">
        <f>IF(AND([8]Mides!H1004&gt;=31,[8]Mides!H1004&lt;=60),"X","  ")</f>
        <v>X</v>
      </c>
      <c r="J1013" s="68" t="str">
        <f>IF([8]Mides!H1004&gt;60,"X", "  ")</f>
        <v xml:space="preserve">  </v>
      </c>
      <c r="K1013" s="70">
        <f>[8]Mides!N1004</f>
        <v>0</v>
      </c>
      <c r="L1013" s="70">
        <f>[8]Mides!K1004</f>
        <v>0</v>
      </c>
      <c r="M1013" s="70">
        <f>[8]Mides!L1004</f>
        <v>0</v>
      </c>
      <c r="N1013" s="70" t="str">
        <f>[8]Mides!M1004</f>
        <v>x</v>
      </c>
      <c r="O1013" s="70">
        <f t="shared" si="15"/>
        <v>0</v>
      </c>
      <c r="P1013" s="70" t="str">
        <f>[8]Mides!R1004</f>
        <v>Guatemala</v>
      </c>
      <c r="Q1013" s="70" t="str">
        <f>[8]Mides!S1004</f>
        <v>Guatemala</v>
      </c>
      <c r="R1013" s="10"/>
      <c r="S1013" s="10"/>
      <c r="T1013" s="10"/>
      <c r="U1013" s="10"/>
      <c r="V1013" s="10"/>
      <c r="W1013" s="10"/>
      <c r="X1013" s="10"/>
      <c r="Y1013" s="10"/>
    </row>
    <row r="1014" spans="2:25" x14ac:dyDescent="0.3">
      <c r="B1014" s="66" t="str">
        <f>[8]Mides!E1005</f>
        <v>Jose</v>
      </c>
      <c r="C1014" s="67" t="str">
        <f>[8]Mides!D1005</f>
        <v xml:space="preserve">Polanco </v>
      </c>
      <c r="D1014" s="68" t="str">
        <f>IF([8]Mides!F1005=1,"X"," ")</f>
        <v xml:space="preserve"> </v>
      </c>
      <c r="E1014" s="68" t="str">
        <f>IF([8]Mides!F1005=2,"X"," ")</f>
        <v>X</v>
      </c>
      <c r="F1014" s="69">
        <f>[8]Mides!B1005</f>
        <v>2365427961002</v>
      </c>
      <c r="G1014" s="68" t="str">
        <f>IF(AND([8]Mides!H1005&gt;=1,[8]Mides!H1005&lt;=14),"X"," ")</f>
        <v xml:space="preserve"> </v>
      </c>
      <c r="H1014" s="68" t="str">
        <f>IF(AND([8]Mides!H1005&gt;=14,[8]Mides!H1005&lt;=30),"X"," ")</f>
        <v xml:space="preserve"> </v>
      </c>
      <c r="I1014" s="68" t="str">
        <f>IF(AND([8]Mides!H1005&gt;=31,[8]Mides!H1005&lt;=60),"X","  ")</f>
        <v>X</v>
      </c>
      <c r="J1014" s="68" t="str">
        <f>IF([8]Mides!H1005&gt;60,"X", "  ")</f>
        <v xml:space="preserve">  </v>
      </c>
      <c r="K1014" s="70">
        <f>[8]Mides!N1005</f>
        <v>0</v>
      </c>
      <c r="L1014" s="70">
        <f>[8]Mides!K1005</f>
        <v>0</v>
      </c>
      <c r="M1014" s="70">
        <f>[8]Mides!L1005</f>
        <v>0</v>
      </c>
      <c r="N1014" s="70" t="str">
        <f>[8]Mides!M1005</f>
        <v>x</v>
      </c>
      <c r="O1014" s="70">
        <f t="shared" si="15"/>
        <v>0</v>
      </c>
      <c r="P1014" s="70" t="str">
        <f>[8]Mides!R1005</f>
        <v>Guatemala</v>
      </c>
      <c r="Q1014" s="70" t="str">
        <f>[8]Mides!S1005</f>
        <v>Guatemala</v>
      </c>
      <c r="R1014" s="10"/>
      <c r="S1014" s="10"/>
      <c r="T1014" s="10"/>
      <c r="U1014" s="10"/>
      <c r="V1014" s="10"/>
      <c r="W1014" s="10"/>
      <c r="X1014" s="10"/>
      <c r="Y1014" s="10"/>
    </row>
    <row r="1015" spans="2:25" x14ac:dyDescent="0.3">
      <c r="B1015" s="66" t="str">
        <f>[8]Mides!E1006</f>
        <v>Ibeth</v>
      </c>
      <c r="C1015" s="67" t="str">
        <f>[8]Mides!D1006</f>
        <v>Illezcas</v>
      </c>
      <c r="D1015" s="68" t="str">
        <f>IF([8]Mides!F1006=1,"X"," ")</f>
        <v>X</v>
      </c>
      <c r="E1015" s="68" t="str">
        <f>IF([8]Mides!F1006=2,"X"," ")</f>
        <v xml:space="preserve"> </v>
      </c>
      <c r="F1015" s="69">
        <f>[8]Mides!B1006</f>
        <v>2446612190101</v>
      </c>
      <c r="G1015" s="68" t="str">
        <f>IF(AND([8]Mides!H1006&gt;=1,[8]Mides!H1006&lt;=14),"X"," ")</f>
        <v xml:space="preserve"> </v>
      </c>
      <c r="H1015" s="68" t="str">
        <f>IF(AND([8]Mides!H1006&gt;=14,[8]Mides!H1006&lt;=30),"X"," ")</f>
        <v xml:space="preserve"> </v>
      </c>
      <c r="I1015" s="68" t="str">
        <f>IF(AND([8]Mides!H1006&gt;=31,[8]Mides!H1006&lt;=60),"X","  ")</f>
        <v>X</v>
      </c>
      <c r="J1015" s="68" t="str">
        <f>IF([8]Mides!H1006&gt;60,"X", "  ")</f>
        <v xml:space="preserve">  </v>
      </c>
      <c r="K1015" s="70">
        <f>[8]Mides!N1006</f>
        <v>0</v>
      </c>
      <c r="L1015" s="70">
        <f>[8]Mides!K1006</f>
        <v>0</v>
      </c>
      <c r="M1015" s="70">
        <f>[8]Mides!L1006</f>
        <v>0</v>
      </c>
      <c r="N1015" s="70" t="str">
        <f>[8]Mides!M1006</f>
        <v>x</v>
      </c>
      <c r="O1015" s="70">
        <f t="shared" si="15"/>
        <v>0</v>
      </c>
      <c r="P1015" s="70" t="str">
        <f>[8]Mides!R1006</f>
        <v>Guatemala</v>
      </c>
      <c r="Q1015" s="70" t="str">
        <f>[8]Mides!S1006</f>
        <v>Guatemala</v>
      </c>
      <c r="R1015" s="10"/>
      <c r="S1015" s="10"/>
      <c r="T1015" s="10"/>
      <c r="U1015" s="10"/>
      <c r="V1015" s="10"/>
      <c r="W1015" s="10"/>
      <c r="X1015" s="10"/>
      <c r="Y1015" s="10"/>
    </row>
    <row r="1016" spans="2:25" x14ac:dyDescent="0.3">
      <c r="B1016" s="66" t="str">
        <f>[8]Mides!E1007</f>
        <v>jessy</v>
      </c>
      <c r="C1016" s="67" t="str">
        <f>[8]Mides!D1007</f>
        <v>Perez</v>
      </c>
      <c r="D1016" s="68" t="str">
        <f>IF([8]Mides!F1007=1,"X"," ")</f>
        <v>X</v>
      </c>
      <c r="E1016" s="68" t="str">
        <f>IF([8]Mides!F1007=2,"X"," ")</f>
        <v xml:space="preserve"> </v>
      </c>
      <c r="F1016" s="69">
        <f>[8]Mides!B1007</f>
        <v>1870983790101</v>
      </c>
      <c r="G1016" s="68" t="str">
        <f>IF(AND([8]Mides!H1007&gt;=1,[8]Mides!H1007&lt;=14),"X"," ")</f>
        <v xml:space="preserve"> </v>
      </c>
      <c r="H1016" s="68" t="str">
        <f>IF(AND([8]Mides!H1007&gt;=14,[8]Mides!H1007&lt;=30),"X"," ")</f>
        <v xml:space="preserve"> </v>
      </c>
      <c r="I1016" s="68" t="str">
        <f>IF(AND([8]Mides!H1007&gt;=31,[8]Mides!H1007&lt;=60),"X","  ")</f>
        <v>X</v>
      </c>
      <c r="J1016" s="68" t="str">
        <f>IF([8]Mides!H1007&gt;60,"X", "  ")</f>
        <v xml:space="preserve">  </v>
      </c>
      <c r="K1016" s="70">
        <f>[8]Mides!N1007</f>
        <v>0</v>
      </c>
      <c r="L1016" s="70">
        <f>[8]Mides!K1007</f>
        <v>0</v>
      </c>
      <c r="M1016" s="70">
        <f>[8]Mides!L1007</f>
        <v>0</v>
      </c>
      <c r="N1016" s="70" t="str">
        <f>[8]Mides!M1007</f>
        <v>x</v>
      </c>
      <c r="O1016" s="70">
        <f t="shared" si="15"/>
        <v>0</v>
      </c>
      <c r="P1016" s="70" t="str">
        <f>[8]Mides!R1007</f>
        <v>Guatemala</v>
      </c>
      <c r="Q1016" s="70" t="str">
        <f>[8]Mides!S1007</f>
        <v>Guatemala</v>
      </c>
      <c r="R1016" s="10"/>
      <c r="S1016" s="10"/>
      <c r="T1016" s="10"/>
      <c r="U1016" s="10"/>
      <c r="V1016" s="10"/>
      <c r="W1016" s="10"/>
      <c r="X1016" s="10"/>
      <c r="Y1016" s="10"/>
    </row>
    <row r="1017" spans="2:25" x14ac:dyDescent="0.3">
      <c r="B1017" s="66" t="str">
        <f>[8]Mides!E1008</f>
        <v>Mario</v>
      </c>
      <c r="C1017" s="67" t="str">
        <f>[8]Mides!D1008</f>
        <v>Palala</v>
      </c>
      <c r="D1017" s="68" t="str">
        <f>IF([8]Mides!F1008=1,"X"," ")</f>
        <v>X</v>
      </c>
      <c r="E1017" s="68" t="str">
        <f>IF([8]Mides!F1008=2,"X"," ")</f>
        <v xml:space="preserve"> </v>
      </c>
      <c r="F1017" s="69">
        <f>[8]Mides!B1008</f>
        <v>2283916011710</v>
      </c>
      <c r="G1017" s="68" t="str">
        <f>IF(AND([8]Mides!H1008&gt;=1,[8]Mides!H1008&lt;=14),"X"," ")</f>
        <v xml:space="preserve"> </v>
      </c>
      <c r="H1017" s="68" t="str">
        <f>IF(AND([8]Mides!H1008&gt;=14,[8]Mides!H1008&lt;=30),"X"," ")</f>
        <v>X</v>
      </c>
      <c r="I1017" s="68" t="str">
        <f>IF(AND([8]Mides!H1008&gt;=31,[8]Mides!H1008&lt;=60),"X","  ")</f>
        <v xml:space="preserve">  </v>
      </c>
      <c r="J1017" s="68" t="str">
        <f>IF([8]Mides!H1008&gt;60,"X", "  ")</f>
        <v xml:space="preserve">  </v>
      </c>
      <c r="K1017" s="70">
        <f>[8]Mides!N1008</f>
        <v>0</v>
      </c>
      <c r="L1017" s="70">
        <f>[8]Mides!K1008</f>
        <v>0</v>
      </c>
      <c r="M1017" s="70">
        <f>[8]Mides!L1008</f>
        <v>0</v>
      </c>
      <c r="N1017" s="70" t="str">
        <f>[8]Mides!M1008</f>
        <v>x</v>
      </c>
      <c r="O1017" s="70">
        <f t="shared" si="15"/>
        <v>0</v>
      </c>
      <c r="P1017" s="70" t="str">
        <f>[8]Mides!R1008</f>
        <v>Guatemala</v>
      </c>
      <c r="Q1017" s="70" t="str">
        <f>[8]Mides!S1008</f>
        <v>Guatemala</v>
      </c>
      <c r="R1017" s="10"/>
      <c r="S1017" s="10"/>
      <c r="T1017" s="10"/>
      <c r="U1017" s="10"/>
      <c r="V1017" s="10"/>
      <c r="W1017" s="10"/>
      <c r="X1017" s="10"/>
      <c r="Y1017" s="10"/>
    </row>
    <row r="1018" spans="2:25" x14ac:dyDescent="0.3">
      <c r="B1018" s="66" t="str">
        <f>[8]Mides!E1009</f>
        <v>w</v>
      </c>
      <c r="C1018" s="67" t="str">
        <f>[8]Mides!D1009</f>
        <v>Perez</v>
      </c>
      <c r="D1018" s="68" t="str">
        <f>IF([8]Mides!F1009=1,"X"," ")</f>
        <v xml:space="preserve"> </v>
      </c>
      <c r="E1018" s="68" t="str">
        <f>IF([8]Mides!F1009=2,"X"," ")</f>
        <v xml:space="preserve"> </v>
      </c>
      <c r="F1018" s="69">
        <f>[8]Mides!B1009</f>
        <v>0</v>
      </c>
      <c r="G1018" s="68" t="str">
        <f>IF(AND([8]Mides!H1009&gt;=1,[8]Mides!H1009&lt;=14),"X"," ")</f>
        <v xml:space="preserve"> </v>
      </c>
      <c r="H1018" s="68" t="str">
        <f>IF(AND([8]Mides!H1009&gt;=14,[8]Mides!H1009&lt;=30),"X"," ")</f>
        <v xml:space="preserve"> </v>
      </c>
      <c r="I1018" s="68" t="str">
        <f>IF(AND([8]Mides!H1009&gt;=31,[8]Mides!H1009&lt;=60),"X","  ")</f>
        <v xml:space="preserve">  </v>
      </c>
      <c r="J1018" s="68" t="str">
        <f>IF([8]Mides!H1009&gt;60,"X", "  ")</f>
        <v xml:space="preserve">  </v>
      </c>
      <c r="K1018" s="70">
        <f>[8]Mides!N1009</f>
        <v>0</v>
      </c>
      <c r="L1018" s="70">
        <f>[8]Mides!K1009</f>
        <v>0</v>
      </c>
      <c r="M1018" s="70">
        <f>[8]Mides!L1009</f>
        <v>0</v>
      </c>
      <c r="N1018" s="70" t="str">
        <f>[8]Mides!M1009</f>
        <v>x</v>
      </c>
      <c r="O1018" s="70">
        <f t="shared" si="15"/>
        <v>0</v>
      </c>
      <c r="P1018" s="70" t="str">
        <f>[8]Mides!R1009</f>
        <v>Guatemala</v>
      </c>
      <c r="Q1018" s="70" t="str">
        <f>[8]Mides!S1009</f>
        <v>Guatemala</v>
      </c>
      <c r="R1018" s="10"/>
      <c r="S1018" s="10"/>
      <c r="T1018" s="10"/>
      <c r="U1018" s="10"/>
      <c r="V1018" s="10"/>
      <c r="W1018" s="10"/>
      <c r="X1018" s="10"/>
      <c r="Y1018" s="10"/>
    </row>
    <row r="1019" spans="2:25" x14ac:dyDescent="0.3">
      <c r="B1019" s="66" t="str">
        <f>[8]Mides!E1010</f>
        <v>Heber</v>
      </c>
      <c r="C1019" s="67" t="str">
        <f>[8]Mides!D1010</f>
        <v xml:space="preserve">  </v>
      </c>
      <c r="D1019" s="68" t="str">
        <f>IF([8]Mides!F1010=1,"X"," ")</f>
        <v xml:space="preserve"> </v>
      </c>
      <c r="E1019" s="68" t="str">
        <f>IF([8]Mides!F1010=2,"X"," ")</f>
        <v>X</v>
      </c>
      <c r="F1019" s="69" t="str">
        <f>[8]Mides!B1010</f>
        <v>menor de edad</v>
      </c>
      <c r="G1019" s="68" t="str">
        <f>IF(AND([8]Mides!H1010&gt;=1,[8]Mides!H1010&lt;=14),"X"," ")</f>
        <v>X</v>
      </c>
      <c r="H1019" s="68" t="str">
        <f>IF(AND([8]Mides!H1010&gt;=14,[8]Mides!H1010&lt;=30),"X"," ")</f>
        <v xml:space="preserve"> </v>
      </c>
      <c r="I1019" s="68" t="str">
        <f>IF(AND([8]Mides!H1010&gt;=31,[8]Mides!H1010&lt;=60),"X","  ")</f>
        <v xml:space="preserve">  </v>
      </c>
      <c r="J1019" s="68" t="str">
        <f>IF([8]Mides!H1010&gt;60,"X", "  ")</f>
        <v xml:space="preserve">  </v>
      </c>
      <c r="K1019" s="70">
        <f>[8]Mides!N1010</f>
        <v>0</v>
      </c>
      <c r="L1019" s="70">
        <f>[8]Mides!K1010</f>
        <v>0</v>
      </c>
      <c r="M1019" s="70">
        <f>[8]Mides!L1010</f>
        <v>0</v>
      </c>
      <c r="N1019" s="70" t="str">
        <f>[8]Mides!M1010</f>
        <v>x</v>
      </c>
      <c r="O1019" s="70">
        <f t="shared" si="15"/>
        <v>0</v>
      </c>
      <c r="P1019" s="70" t="str">
        <f>[8]Mides!R1010</f>
        <v>Guatemala</v>
      </c>
      <c r="Q1019" s="70" t="str">
        <f>[8]Mides!S1010</f>
        <v>Guatemala</v>
      </c>
      <c r="R1019" s="10"/>
      <c r="S1019" s="10"/>
      <c r="T1019" s="10"/>
      <c r="U1019" s="10"/>
      <c r="V1019" s="10"/>
      <c r="W1019" s="10"/>
      <c r="X1019" s="10"/>
      <c r="Y1019" s="10"/>
    </row>
    <row r="1020" spans="2:25" x14ac:dyDescent="0.3">
      <c r="B1020" s="66" t="str">
        <f>[8]Mides!E1011</f>
        <v>Robin</v>
      </c>
      <c r="C1020" s="67" t="str">
        <f>[8]Mides!D1011</f>
        <v>Martinez</v>
      </c>
      <c r="D1020" s="68" t="str">
        <f>IF([8]Mides!F1011=1,"X"," ")</f>
        <v xml:space="preserve"> </v>
      </c>
      <c r="E1020" s="68" t="str">
        <f>IF([8]Mides!F1011=2,"X"," ")</f>
        <v>X</v>
      </c>
      <c r="F1020" s="69">
        <f>[8]Mides!B1011</f>
        <v>1842371572211</v>
      </c>
      <c r="G1020" s="68" t="str">
        <f>IF(AND([8]Mides!H1011&gt;=1,[8]Mides!H1011&lt;=14),"X"," ")</f>
        <v xml:space="preserve"> </v>
      </c>
      <c r="H1020" s="68" t="str">
        <f>IF(AND([8]Mides!H1011&gt;=14,[8]Mides!H1011&lt;=30),"X"," ")</f>
        <v xml:space="preserve"> </v>
      </c>
      <c r="I1020" s="68" t="str">
        <f>IF(AND([8]Mides!H1011&gt;=31,[8]Mides!H1011&lt;=60),"X","  ")</f>
        <v>X</v>
      </c>
      <c r="J1020" s="68" t="str">
        <f>IF([8]Mides!H1011&gt;60,"X", "  ")</f>
        <v xml:space="preserve">  </v>
      </c>
      <c r="K1020" s="70">
        <f>[8]Mides!N1011</f>
        <v>0</v>
      </c>
      <c r="L1020" s="70">
        <f>[8]Mides!K1011</f>
        <v>0</v>
      </c>
      <c r="M1020" s="70">
        <f>[8]Mides!L1011</f>
        <v>0</v>
      </c>
      <c r="N1020" s="70" t="str">
        <f>[8]Mides!M1011</f>
        <v>x</v>
      </c>
      <c r="O1020" s="70">
        <f t="shared" si="15"/>
        <v>0</v>
      </c>
      <c r="P1020" s="70" t="str">
        <f>[8]Mides!R1011</f>
        <v>Guatemala</v>
      </c>
      <c r="Q1020" s="70" t="str">
        <f>[8]Mides!S1011</f>
        <v>Guatemala</v>
      </c>
      <c r="R1020" s="10"/>
      <c r="S1020" s="10"/>
      <c r="T1020" s="10"/>
      <c r="U1020" s="10"/>
      <c r="V1020" s="10"/>
      <c r="W1020" s="10"/>
      <c r="X1020" s="10"/>
      <c r="Y1020" s="10"/>
    </row>
    <row r="1021" spans="2:25" x14ac:dyDescent="0.3">
      <c r="B1021" s="66" t="str">
        <f>[8]Mides!E1012</f>
        <v xml:space="preserve">Guadalupe </v>
      </c>
      <c r="C1021" s="67" t="str">
        <f>[8]Mides!D1012</f>
        <v>Perez</v>
      </c>
      <c r="D1021" s="68" t="str">
        <f>IF([8]Mides!F1012=1,"X"," ")</f>
        <v>X</v>
      </c>
      <c r="E1021" s="68" t="str">
        <f>IF([8]Mides!F1012=2,"X"," ")</f>
        <v xml:space="preserve"> </v>
      </c>
      <c r="F1021" s="69" t="str">
        <f>[8]Mides!B1012</f>
        <v>menor de edad</v>
      </c>
      <c r="G1021" s="68" t="str">
        <f>IF(AND([8]Mides!H1012&gt;=1,[8]Mides!H1012&lt;=14),"X"," ")</f>
        <v>X</v>
      </c>
      <c r="H1021" s="68" t="str">
        <f>IF(AND([8]Mides!H1012&gt;=14,[8]Mides!H1012&lt;=30),"X"," ")</f>
        <v xml:space="preserve"> </v>
      </c>
      <c r="I1021" s="68" t="str">
        <f>IF(AND([8]Mides!H1012&gt;=31,[8]Mides!H1012&lt;=60),"X","  ")</f>
        <v xml:space="preserve">  </v>
      </c>
      <c r="J1021" s="68" t="str">
        <f>IF([8]Mides!H1012&gt;60,"X", "  ")</f>
        <v xml:space="preserve">  </v>
      </c>
      <c r="K1021" s="70">
        <f>[8]Mides!N1012</f>
        <v>0</v>
      </c>
      <c r="L1021" s="70">
        <f>[8]Mides!K1012</f>
        <v>0</v>
      </c>
      <c r="M1021" s="70">
        <f>[8]Mides!L1012</f>
        <v>0</v>
      </c>
      <c r="N1021" s="70" t="str">
        <f>[8]Mides!M1012</f>
        <v>x</v>
      </c>
      <c r="O1021" s="70">
        <f t="shared" si="15"/>
        <v>0</v>
      </c>
      <c r="P1021" s="70" t="str">
        <f>[8]Mides!R1012</f>
        <v>Guatemala</v>
      </c>
      <c r="Q1021" s="70" t="str">
        <f>[8]Mides!S1012</f>
        <v>Guatemala</v>
      </c>
      <c r="R1021" s="10"/>
      <c r="S1021" s="10"/>
      <c r="T1021" s="10"/>
      <c r="U1021" s="10"/>
      <c r="V1021" s="10"/>
      <c r="W1021" s="10"/>
      <c r="X1021" s="10"/>
      <c r="Y1021" s="10"/>
    </row>
    <row r="1022" spans="2:25" x14ac:dyDescent="0.3">
      <c r="B1022" s="66" t="str">
        <f>[8]Mides!E1013</f>
        <v>Karla</v>
      </c>
      <c r="C1022" s="67" t="str">
        <f>[8]Mides!D1013</f>
        <v>Suret</v>
      </c>
      <c r="D1022" s="68" t="str">
        <f>IF([8]Mides!F1013=1,"X"," ")</f>
        <v>X</v>
      </c>
      <c r="E1022" s="68" t="str">
        <f>IF([8]Mides!F1013=2,"X"," ")</f>
        <v xml:space="preserve"> </v>
      </c>
      <c r="F1022" s="69">
        <f>[8]Mides!B1013</f>
        <v>0</v>
      </c>
      <c r="G1022" s="68" t="str">
        <f>IF(AND([8]Mides!H1013&gt;=1,[8]Mides!H1013&lt;=14),"X"," ")</f>
        <v xml:space="preserve"> </v>
      </c>
      <c r="H1022" s="68" t="str">
        <f>IF(AND([8]Mides!H1013&gt;=14,[8]Mides!H1013&lt;=30),"X"," ")</f>
        <v xml:space="preserve"> </v>
      </c>
      <c r="I1022" s="68" t="str">
        <f>IF(AND([8]Mides!H1013&gt;=31,[8]Mides!H1013&lt;=60),"X","  ")</f>
        <v>X</v>
      </c>
      <c r="J1022" s="68" t="str">
        <f>IF([8]Mides!H1013&gt;60,"X", "  ")</f>
        <v xml:space="preserve">  </v>
      </c>
      <c r="K1022" s="70">
        <f>[8]Mides!N1013</f>
        <v>0</v>
      </c>
      <c r="L1022" s="70">
        <f>[8]Mides!K1013</f>
        <v>0</v>
      </c>
      <c r="M1022" s="70">
        <f>[8]Mides!L1013</f>
        <v>0</v>
      </c>
      <c r="N1022" s="70" t="str">
        <f>[8]Mides!M1013</f>
        <v>x</v>
      </c>
      <c r="O1022" s="70">
        <f t="shared" si="15"/>
        <v>0</v>
      </c>
      <c r="P1022" s="70" t="str">
        <f>[8]Mides!R1013</f>
        <v>Guatemala</v>
      </c>
      <c r="Q1022" s="70" t="str">
        <f>[8]Mides!S1013</f>
        <v>Guatemala</v>
      </c>
      <c r="R1022" s="10"/>
      <c r="S1022" s="10"/>
      <c r="T1022" s="10"/>
      <c r="U1022" s="10"/>
      <c r="V1022" s="10"/>
      <c r="W1022" s="10"/>
      <c r="X1022" s="10"/>
      <c r="Y1022" s="10"/>
    </row>
    <row r="1023" spans="2:25" x14ac:dyDescent="0.3">
      <c r="B1023" s="66" t="str">
        <f>[8]Mides!E1014</f>
        <v>Percy</v>
      </c>
      <c r="C1023" s="67" t="str">
        <f>[8]Mides!D1014</f>
        <v>Garcia</v>
      </c>
      <c r="D1023" s="68" t="str">
        <f>IF([8]Mides!F1014=1,"X"," ")</f>
        <v xml:space="preserve"> </v>
      </c>
      <c r="E1023" s="68" t="str">
        <f>IF([8]Mides!F1014=2,"X"," ")</f>
        <v>X</v>
      </c>
      <c r="F1023" s="69">
        <f>[8]Mides!B1014</f>
        <v>2286995920101</v>
      </c>
      <c r="G1023" s="68" t="str">
        <f>IF(AND([8]Mides!H1014&gt;=1,[8]Mides!H1014&lt;=14),"X"," ")</f>
        <v xml:space="preserve"> </v>
      </c>
      <c r="H1023" s="68" t="str">
        <f>IF(AND([8]Mides!H1014&gt;=14,[8]Mides!H1014&lt;=30),"X"," ")</f>
        <v xml:space="preserve"> </v>
      </c>
      <c r="I1023" s="68" t="str">
        <f>IF(AND([8]Mides!H1014&gt;=31,[8]Mides!H1014&lt;=60),"X","  ")</f>
        <v>X</v>
      </c>
      <c r="J1023" s="68" t="str">
        <f>IF([8]Mides!H1014&gt;60,"X", "  ")</f>
        <v xml:space="preserve">  </v>
      </c>
      <c r="K1023" s="70">
        <f>[8]Mides!N1014</f>
        <v>0</v>
      </c>
      <c r="L1023" s="70">
        <f>[8]Mides!K1014</f>
        <v>0</v>
      </c>
      <c r="M1023" s="70">
        <f>[8]Mides!L1014</f>
        <v>0</v>
      </c>
      <c r="N1023" s="70" t="str">
        <f>[8]Mides!M1014</f>
        <v>x</v>
      </c>
      <c r="O1023" s="70">
        <f t="shared" si="15"/>
        <v>0</v>
      </c>
      <c r="P1023" s="70" t="str">
        <f>[8]Mides!R1014</f>
        <v>Guatemala</v>
      </c>
      <c r="Q1023" s="70" t="str">
        <f>[8]Mides!S1014</f>
        <v>Guatemala</v>
      </c>
      <c r="R1023" s="10"/>
      <c r="S1023" s="10"/>
      <c r="T1023" s="10"/>
      <c r="U1023" s="10"/>
      <c r="V1023" s="10"/>
      <c r="W1023" s="10"/>
      <c r="X1023" s="10"/>
      <c r="Y1023" s="10"/>
    </row>
    <row r="1024" spans="2:25" x14ac:dyDescent="0.3">
      <c r="B1024" s="66" t="str">
        <f>[8]Mides!E1015</f>
        <v>Vannia</v>
      </c>
      <c r="C1024" s="67" t="str">
        <f>[8]Mides!D1015</f>
        <v>Garcia</v>
      </c>
      <c r="D1024" s="68" t="str">
        <f>IF([8]Mides!F1015=1,"X"," ")</f>
        <v>X</v>
      </c>
      <c r="E1024" s="68" t="str">
        <f>IF([8]Mides!F1015=2,"X"," ")</f>
        <v xml:space="preserve"> </v>
      </c>
      <c r="F1024" s="69">
        <f>[8]Mides!B1015</f>
        <v>2815174600101</v>
      </c>
      <c r="G1024" s="68" t="str">
        <f>IF(AND([8]Mides!H1015&gt;=1,[8]Mides!H1015&lt;=14),"X"," ")</f>
        <v xml:space="preserve"> </v>
      </c>
      <c r="H1024" s="68" t="str">
        <f>IF(AND([8]Mides!H1015&gt;=14,[8]Mides!H1015&lt;=30),"X"," ")</f>
        <v>X</v>
      </c>
      <c r="I1024" s="68" t="str">
        <f>IF(AND([8]Mides!H1015&gt;=31,[8]Mides!H1015&lt;=60),"X","  ")</f>
        <v xml:space="preserve">  </v>
      </c>
      <c r="J1024" s="68" t="str">
        <f>IF([8]Mides!H1015&gt;60,"X", "  ")</f>
        <v xml:space="preserve">  </v>
      </c>
      <c r="K1024" s="70">
        <f>[8]Mides!N1015</f>
        <v>0</v>
      </c>
      <c r="L1024" s="70">
        <f>[8]Mides!K1015</f>
        <v>0</v>
      </c>
      <c r="M1024" s="70">
        <f>[8]Mides!L1015</f>
        <v>0</v>
      </c>
      <c r="N1024" s="70" t="str">
        <f>[8]Mides!M1015</f>
        <v>x</v>
      </c>
      <c r="O1024" s="70">
        <f t="shared" si="15"/>
        <v>0</v>
      </c>
      <c r="P1024" s="70" t="str">
        <f>[8]Mides!R1015</f>
        <v>Guatemala</v>
      </c>
      <c r="Q1024" s="70" t="str">
        <f>[8]Mides!S1015</f>
        <v>Guatemala</v>
      </c>
      <c r="R1024" s="10"/>
      <c r="S1024" s="10"/>
      <c r="T1024" s="10"/>
      <c r="U1024" s="10"/>
      <c r="V1024" s="10"/>
      <c r="W1024" s="10"/>
      <c r="X1024" s="10"/>
      <c r="Y1024" s="10"/>
    </row>
    <row r="1025" spans="2:25" x14ac:dyDescent="0.3">
      <c r="B1025" s="66" t="str">
        <f>[8]Mides!E1016</f>
        <v>Eva</v>
      </c>
      <c r="C1025" s="67" t="str">
        <f>[8]Mides!D1016</f>
        <v>Granados</v>
      </c>
      <c r="D1025" s="68" t="str">
        <f>IF([8]Mides!F1016=1,"X"," ")</f>
        <v>X</v>
      </c>
      <c r="E1025" s="68" t="str">
        <f>IF([8]Mides!F1016=2,"X"," ")</f>
        <v xml:space="preserve"> </v>
      </c>
      <c r="F1025" s="69">
        <f>[8]Mides!B1016</f>
        <v>2620342200101</v>
      </c>
      <c r="G1025" s="68" t="str">
        <f>IF(AND([8]Mides!H1016&gt;=1,[8]Mides!H1016&lt;=14),"X"," ")</f>
        <v xml:space="preserve"> </v>
      </c>
      <c r="H1025" s="68" t="str">
        <f>IF(AND([8]Mides!H1016&gt;=14,[8]Mides!H1016&lt;=30),"X"," ")</f>
        <v xml:space="preserve"> </v>
      </c>
      <c r="I1025" s="68" t="str">
        <f>IF(AND([8]Mides!H1016&gt;=31,[8]Mides!H1016&lt;=60),"X","  ")</f>
        <v>X</v>
      </c>
      <c r="J1025" s="68" t="str">
        <f>IF([8]Mides!H1016&gt;60,"X", "  ")</f>
        <v xml:space="preserve">  </v>
      </c>
      <c r="K1025" s="70">
        <f>[8]Mides!N1016</f>
        <v>0</v>
      </c>
      <c r="L1025" s="70">
        <f>[8]Mides!K1016</f>
        <v>0</v>
      </c>
      <c r="M1025" s="70">
        <f>[8]Mides!L1016</f>
        <v>0</v>
      </c>
      <c r="N1025" s="70" t="str">
        <f>[8]Mides!M1016</f>
        <v>x</v>
      </c>
      <c r="O1025" s="70">
        <f t="shared" si="15"/>
        <v>0</v>
      </c>
      <c r="P1025" s="70" t="str">
        <f>[8]Mides!R1016</f>
        <v>Guatemala</v>
      </c>
      <c r="Q1025" s="70" t="str">
        <f>[8]Mides!S1016</f>
        <v>Guatemala</v>
      </c>
      <c r="R1025" s="10"/>
      <c r="S1025" s="10"/>
      <c r="T1025" s="10"/>
      <c r="U1025" s="10"/>
      <c r="V1025" s="10"/>
      <c r="W1025" s="10"/>
      <c r="X1025" s="10"/>
      <c r="Y1025" s="10"/>
    </row>
    <row r="1026" spans="2:25" x14ac:dyDescent="0.3">
      <c r="B1026" s="66" t="str">
        <f>[8]Mides!E1017</f>
        <v>Brandon</v>
      </c>
      <c r="C1026" s="67" t="str">
        <f>[8]Mides!D1017</f>
        <v>Martinez</v>
      </c>
      <c r="D1026" s="68" t="str">
        <f>IF([8]Mides!F1017=1,"X"," ")</f>
        <v xml:space="preserve"> </v>
      </c>
      <c r="E1026" s="68" t="str">
        <f>IF([8]Mides!F1017=2,"X"," ")</f>
        <v>X</v>
      </c>
      <c r="F1026" s="69" t="str">
        <f>[8]Mides!B1017</f>
        <v>menor de edad</v>
      </c>
      <c r="G1026" s="68" t="str">
        <f>IF(AND([8]Mides!H1017&gt;=1,[8]Mides!H1017&lt;=14),"X"," ")</f>
        <v xml:space="preserve"> </v>
      </c>
      <c r="H1026" s="68" t="str">
        <f>IF(AND([8]Mides!H1017&gt;=14,[8]Mides!H1017&lt;=30),"X"," ")</f>
        <v>X</v>
      </c>
      <c r="I1026" s="68" t="str">
        <f>IF(AND([8]Mides!H1017&gt;=31,[8]Mides!H1017&lt;=60),"X","  ")</f>
        <v xml:space="preserve">  </v>
      </c>
      <c r="J1026" s="68" t="str">
        <f>IF([8]Mides!H1017&gt;60,"X", "  ")</f>
        <v xml:space="preserve">  </v>
      </c>
      <c r="K1026" s="70">
        <f>[8]Mides!N1017</f>
        <v>0</v>
      </c>
      <c r="L1026" s="70">
        <f>[8]Mides!K1017</f>
        <v>0</v>
      </c>
      <c r="M1026" s="70">
        <f>[8]Mides!L1017</f>
        <v>0</v>
      </c>
      <c r="N1026" s="70" t="str">
        <f>[8]Mides!M1017</f>
        <v>x</v>
      </c>
      <c r="O1026" s="70">
        <f t="shared" si="15"/>
        <v>0</v>
      </c>
      <c r="P1026" s="70" t="str">
        <f>[8]Mides!R1017</f>
        <v>Guatemala</v>
      </c>
      <c r="Q1026" s="70" t="str">
        <f>[8]Mides!S1017</f>
        <v>Guatemala</v>
      </c>
      <c r="R1026" s="10"/>
      <c r="S1026" s="10"/>
      <c r="T1026" s="10"/>
      <c r="U1026" s="10"/>
      <c r="V1026" s="10"/>
      <c r="W1026" s="10"/>
      <c r="X1026" s="10"/>
      <c r="Y1026" s="10"/>
    </row>
    <row r="1027" spans="2:25" x14ac:dyDescent="0.3">
      <c r="B1027" s="66" t="str">
        <f>[8]Mides!E1018</f>
        <v>Leiner</v>
      </c>
      <c r="C1027" s="67" t="str">
        <f>[8]Mides!D1018</f>
        <v>Garcia</v>
      </c>
      <c r="D1027" s="68" t="str">
        <f>IF([8]Mides!F1018=1,"X"," ")</f>
        <v xml:space="preserve"> </v>
      </c>
      <c r="E1027" s="68" t="str">
        <f>IF([8]Mides!F1018=2,"X"," ")</f>
        <v>X</v>
      </c>
      <c r="F1027" s="69" t="str">
        <f>[8]Mides!B1018</f>
        <v>menor de edad</v>
      </c>
      <c r="G1027" s="68" t="str">
        <f>IF(AND([8]Mides!H1018&gt;=1,[8]Mides!H1018&lt;=14),"X"," ")</f>
        <v xml:space="preserve"> </v>
      </c>
      <c r="H1027" s="68" t="str">
        <f>IF(AND([8]Mides!H1018&gt;=14,[8]Mides!H1018&lt;=30),"X"," ")</f>
        <v>X</v>
      </c>
      <c r="I1027" s="68" t="str">
        <f>IF(AND([8]Mides!H1018&gt;=31,[8]Mides!H1018&lt;=60),"X","  ")</f>
        <v xml:space="preserve">  </v>
      </c>
      <c r="J1027" s="68" t="str">
        <f>IF([8]Mides!H1018&gt;60,"X", "  ")</f>
        <v xml:space="preserve">  </v>
      </c>
      <c r="K1027" s="70">
        <f>[8]Mides!N1018</f>
        <v>0</v>
      </c>
      <c r="L1027" s="70">
        <f>[8]Mides!K1018</f>
        <v>0</v>
      </c>
      <c r="M1027" s="70">
        <f>[8]Mides!L1018</f>
        <v>0</v>
      </c>
      <c r="N1027" s="70" t="str">
        <f>[8]Mides!M1018</f>
        <v>x</v>
      </c>
      <c r="O1027" s="70">
        <f t="shared" si="15"/>
        <v>0</v>
      </c>
      <c r="P1027" s="70" t="str">
        <f>[8]Mides!R1018</f>
        <v>Guatemala</v>
      </c>
      <c r="Q1027" s="70" t="str">
        <f>[8]Mides!S1018</f>
        <v>Guatemala</v>
      </c>
      <c r="R1027" s="10"/>
      <c r="S1027" s="10"/>
      <c r="T1027" s="10"/>
      <c r="U1027" s="10"/>
      <c r="V1027" s="10"/>
      <c r="W1027" s="10"/>
      <c r="X1027" s="10"/>
      <c r="Y1027" s="10"/>
    </row>
    <row r="1028" spans="2:25" x14ac:dyDescent="0.3">
      <c r="B1028" s="66" t="str">
        <f>[8]Mides!E1019</f>
        <v>Claudia</v>
      </c>
      <c r="C1028" s="67" t="str">
        <f>[8]Mides!D1019</f>
        <v>Arana</v>
      </c>
      <c r="D1028" s="68" t="str">
        <f>IF([8]Mides!F1019=1,"X"," ")</f>
        <v>X</v>
      </c>
      <c r="E1028" s="68" t="str">
        <f>IF([8]Mides!F1019=2,"X"," ")</f>
        <v xml:space="preserve"> </v>
      </c>
      <c r="F1028" s="69">
        <f>[8]Mides!B1019</f>
        <v>2535455010101</v>
      </c>
      <c r="G1028" s="68" t="str">
        <f>IF(AND([8]Mides!H1019&gt;=1,[8]Mides!H1019&lt;=14),"X"," ")</f>
        <v xml:space="preserve"> </v>
      </c>
      <c r="H1028" s="68" t="str">
        <f>IF(AND([8]Mides!H1019&gt;=14,[8]Mides!H1019&lt;=30),"X"," ")</f>
        <v>X</v>
      </c>
      <c r="I1028" s="68" t="str">
        <f>IF(AND([8]Mides!H1019&gt;=31,[8]Mides!H1019&lt;=60),"X","  ")</f>
        <v xml:space="preserve">  </v>
      </c>
      <c r="J1028" s="68" t="str">
        <f>IF([8]Mides!H1019&gt;60,"X", "  ")</f>
        <v xml:space="preserve">  </v>
      </c>
      <c r="K1028" s="70">
        <f>[8]Mides!N1019</f>
        <v>0</v>
      </c>
      <c r="L1028" s="70">
        <f>[8]Mides!K1019</f>
        <v>0</v>
      </c>
      <c r="M1028" s="70">
        <f>[8]Mides!L1019</f>
        <v>0</v>
      </c>
      <c r="N1028" s="70" t="str">
        <f>[8]Mides!M1019</f>
        <v>x</v>
      </c>
      <c r="O1028" s="70">
        <f t="shared" si="15"/>
        <v>0</v>
      </c>
      <c r="P1028" s="70" t="str">
        <f>[8]Mides!R1019</f>
        <v>Guatemala</v>
      </c>
      <c r="Q1028" s="70" t="str">
        <f>[8]Mides!S1019</f>
        <v>Guatemala</v>
      </c>
      <c r="R1028" s="10"/>
      <c r="S1028" s="10"/>
      <c r="T1028" s="10"/>
      <c r="U1028" s="10"/>
      <c r="V1028" s="10"/>
      <c r="W1028" s="10"/>
      <c r="X1028" s="10"/>
      <c r="Y1028" s="10"/>
    </row>
    <row r="1029" spans="2:25" x14ac:dyDescent="0.3">
      <c r="B1029" s="66" t="str">
        <f>[8]Mides!E1020</f>
        <v>Jorge</v>
      </c>
      <c r="C1029" s="67" t="str">
        <f>[8]Mides!D1020</f>
        <v>Poroj</v>
      </c>
      <c r="D1029" s="68" t="str">
        <f>IF([8]Mides!F1020=1,"X"," ")</f>
        <v xml:space="preserve"> </v>
      </c>
      <c r="E1029" s="68" t="str">
        <f>IF([8]Mides!F1020=2,"X"," ")</f>
        <v>X</v>
      </c>
      <c r="F1029" s="69">
        <f>[8]Mides!B1020</f>
        <v>1799399040101</v>
      </c>
      <c r="G1029" s="68" t="str">
        <f>IF(AND([8]Mides!H1020&gt;=1,[8]Mides!H1020&lt;=14),"X"," ")</f>
        <v xml:space="preserve"> </v>
      </c>
      <c r="H1029" s="68" t="str">
        <f>IF(AND([8]Mides!H1020&gt;=14,[8]Mides!H1020&lt;=30),"X"," ")</f>
        <v>X</v>
      </c>
      <c r="I1029" s="68" t="str">
        <f>IF(AND([8]Mides!H1020&gt;=31,[8]Mides!H1020&lt;=60),"X","  ")</f>
        <v xml:space="preserve">  </v>
      </c>
      <c r="J1029" s="68" t="str">
        <f>IF([8]Mides!H1020&gt;60,"X", "  ")</f>
        <v xml:space="preserve">  </v>
      </c>
      <c r="K1029" s="70">
        <f>[8]Mides!N1020</f>
        <v>0</v>
      </c>
      <c r="L1029" s="70">
        <f>[8]Mides!K1020</f>
        <v>0</v>
      </c>
      <c r="M1029" s="70">
        <f>[8]Mides!L1020</f>
        <v>0</v>
      </c>
      <c r="N1029" s="70" t="str">
        <f>[8]Mides!M1020</f>
        <v>x</v>
      </c>
      <c r="O1029" s="70">
        <f t="shared" si="15"/>
        <v>0</v>
      </c>
      <c r="P1029" s="70" t="str">
        <f>[8]Mides!R1020</f>
        <v>Guatemala</v>
      </c>
      <c r="Q1029" s="70" t="str">
        <f>[8]Mides!S1020</f>
        <v>Guatemala</v>
      </c>
      <c r="R1029" s="10"/>
      <c r="S1029" s="10"/>
      <c r="T1029" s="10"/>
      <c r="U1029" s="10"/>
      <c r="V1029" s="10"/>
      <c r="W1029" s="10"/>
      <c r="X1029" s="10"/>
      <c r="Y1029" s="10"/>
    </row>
    <row r="1030" spans="2:25" x14ac:dyDescent="0.3">
      <c r="B1030" s="66" t="str">
        <f>[8]Mides!E1021</f>
        <v>Jose</v>
      </c>
      <c r="C1030" s="67" t="str">
        <f>[8]Mides!D1021</f>
        <v>Turcios</v>
      </c>
      <c r="D1030" s="68" t="str">
        <f>IF([8]Mides!F1021=1,"X"," ")</f>
        <v xml:space="preserve"> </v>
      </c>
      <c r="E1030" s="68" t="str">
        <f>IF([8]Mides!F1021=2,"X"," ")</f>
        <v>X</v>
      </c>
      <c r="F1030" s="69">
        <f>[8]Mides!B1021</f>
        <v>2663734610101</v>
      </c>
      <c r="G1030" s="68" t="str">
        <f>IF(AND([8]Mides!H1021&gt;=1,[8]Mides!H1021&lt;=14),"X"," ")</f>
        <v xml:space="preserve"> </v>
      </c>
      <c r="H1030" s="68" t="str">
        <f>IF(AND([8]Mides!H1021&gt;=14,[8]Mides!H1021&lt;=30),"X"," ")</f>
        <v>X</v>
      </c>
      <c r="I1030" s="68" t="str">
        <f>IF(AND([8]Mides!H1021&gt;=31,[8]Mides!H1021&lt;=60),"X","  ")</f>
        <v xml:space="preserve">  </v>
      </c>
      <c r="J1030" s="68" t="str">
        <f>IF([8]Mides!H1021&gt;60,"X", "  ")</f>
        <v xml:space="preserve">  </v>
      </c>
      <c r="K1030" s="70">
        <f>[8]Mides!N1021</f>
        <v>0</v>
      </c>
      <c r="L1030" s="70">
        <f>[8]Mides!K1021</f>
        <v>0</v>
      </c>
      <c r="M1030" s="70">
        <f>[8]Mides!L1021</f>
        <v>0</v>
      </c>
      <c r="N1030" s="70" t="str">
        <f>[8]Mides!M1021</f>
        <v>x</v>
      </c>
      <c r="O1030" s="70">
        <f t="shared" si="15"/>
        <v>0</v>
      </c>
      <c r="P1030" s="70" t="str">
        <f>[8]Mides!R1021</f>
        <v>Guatemala</v>
      </c>
      <c r="Q1030" s="70" t="str">
        <f>[8]Mides!S1021</f>
        <v>Guatemala</v>
      </c>
      <c r="R1030" s="10"/>
      <c r="S1030" s="10"/>
      <c r="T1030" s="10"/>
      <c r="U1030" s="10"/>
      <c r="V1030" s="10"/>
      <c r="W1030" s="10"/>
      <c r="X1030" s="10"/>
      <c r="Y1030" s="10"/>
    </row>
    <row r="1031" spans="2:25" x14ac:dyDescent="0.3">
      <c r="B1031" s="66" t="str">
        <f>[8]Mides!E1022</f>
        <v>Delia</v>
      </c>
      <c r="C1031" s="67" t="str">
        <f>[8]Mides!D1022</f>
        <v>Salazar</v>
      </c>
      <c r="D1031" s="68" t="str">
        <f>IF([8]Mides!F1022=1,"X"," ")</f>
        <v>X</v>
      </c>
      <c r="E1031" s="68" t="str">
        <f>IF([8]Mides!F1022=2,"X"," ")</f>
        <v xml:space="preserve"> </v>
      </c>
      <c r="F1031" s="69">
        <f>[8]Mides!B1022</f>
        <v>207315430101</v>
      </c>
      <c r="G1031" s="68" t="str">
        <f>IF(AND([8]Mides!H1022&gt;=1,[8]Mides!H1022&lt;=14),"X"," ")</f>
        <v xml:space="preserve"> </v>
      </c>
      <c r="H1031" s="68" t="str">
        <f>IF(AND([8]Mides!H1022&gt;=14,[8]Mides!H1022&lt;=30),"X"," ")</f>
        <v>X</v>
      </c>
      <c r="I1031" s="68" t="str">
        <f>IF(AND([8]Mides!H1022&gt;=31,[8]Mides!H1022&lt;=60),"X","  ")</f>
        <v xml:space="preserve">  </v>
      </c>
      <c r="J1031" s="68" t="str">
        <f>IF([8]Mides!H1022&gt;60,"X", "  ")</f>
        <v xml:space="preserve">  </v>
      </c>
      <c r="K1031" s="70">
        <f>[8]Mides!N1022</f>
        <v>0</v>
      </c>
      <c r="L1031" s="70">
        <f>[8]Mides!K1022</f>
        <v>0</v>
      </c>
      <c r="M1031" s="70">
        <f>[8]Mides!L1022</f>
        <v>0</v>
      </c>
      <c r="N1031" s="70" t="str">
        <f>[8]Mides!M1022</f>
        <v>x</v>
      </c>
      <c r="O1031" s="70">
        <f t="shared" si="15"/>
        <v>0</v>
      </c>
      <c r="P1031" s="70" t="str">
        <f>[8]Mides!R1022</f>
        <v>Guatemala</v>
      </c>
      <c r="Q1031" s="70" t="str">
        <f>[8]Mides!S1022</f>
        <v>Guatemala</v>
      </c>
      <c r="R1031" s="10"/>
      <c r="S1031" s="10"/>
      <c r="T1031" s="10"/>
      <c r="U1031" s="10"/>
      <c r="V1031" s="10"/>
      <c r="W1031" s="10"/>
      <c r="X1031" s="10"/>
      <c r="Y1031" s="10"/>
    </row>
    <row r="1032" spans="2:25" x14ac:dyDescent="0.3">
      <c r="B1032" s="66" t="str">
        <f>[8]Mides!E1023</f>
        <v>Estela</v>
      </c>
      <c r="C1032" s="67" t="str">
        <f>[8]Mides!D1023</f>
        <v>Hernandez</v>
      </c>
      <c r="D1032" s="68" t="str">
        <f>IF([8]Mides!F1023=1,"X"," ")</f>
        <v>X</v>
      </c>
      <c r="E1032" s="68" t="str">
        <f>IF([8]Mides!F1023=2,"X"," ")</f>
        <v xml:space="preserve"> </v>
      </c>
      <c r="F1032" s="69" t="str">
        <f>[8]Mides!B1023</f>
        <v>tramite</v>
      </c>
      <c r="G1032" s="68" t="str">
        <f>IF(AND([8]Mides!H1023&gt;=1,[8]Mides!H1023&lt;=14),"X"," ")</f>
        <v xml:space="preserve"> </v>
      </c>
      <c r="H1032" s="68" t="str">
        <f>IF(AND([8]Mides!H1023&gt;=14,[8]Mides!H1023&lt;=30),"X"," ")</f>
        <v>X</v>
      </c>
      <c r="I1032" s="68" t="str">
        <f>IF(AND([8]Mides!H1023&gt;=31,[8]Mides!H1023&lt;=60),"X","  ")</f>
        <v xml:space="preserve">  </v>
      </c>
      <c r="J1032" s="68" t="str">
        <f>IF([8]Mides!H1023&gt;60,"X", "  ")</f>
        <v xml:space="preserve">  </v>
      </c>
      <c r="K1032" s="70">
        <f>[8]Mides!N1023</f>
        <v>0</v>
      </c>
      <c r="L1032" s="70">
        <f>[8]Mides!K1023</f>
        <v>0</v>
      </c>
      <c r="M1032" s="70">
        <f>[8]Mides!L1023</f>
        <v>0</v>
      </c>
      <c r="N1032" s="70" t="str">
        <f>[8]Mides!M1023</f>
        <v>x</v>
      </c>
      <c r="O1032" s="70">
        <f t="shared" si="15"/>
        <v>0</v>
      </c>
      <c r="P1032" s="70" t="str">
        <f>[8]Mides!R1023</f>
        <v>Guatemala</v>
      </c>
      <c r="Q1032" s="70" t="str">
        <f>[8]Mides!S1023</f>
        <v>Guatemala</v>
      </c>
      <c r="R1032" s="10"/>
      <c r="S1032" s="10"/>
      <c r="T1032" s="10"/>
      <c r="U1032" s="10"/>
      <c r="V1032" s="10"/>
      <c r="W1032" s="10"/>
      <c r="X1032" s="10"/>
      <c r="Y1032" s="10"/>
    </row>
    <row r="1033" spans="2:25" x14ac:dyDescent="0.3">
      <c r="B1033" s="66" t="str">
        <f>[8]Mides!E1024</f>
        <v>Maria</v>
      </c>
      <c r="C1033" s="67" t="str">
        <f>[8]Mides!D1024</f>
        <v>Garcia</v>
      </c>
      <c r="D1033" s="68" t="str">
        <f>IF([8]Mides!F1024=1,"X"," ")</f>
        <v>X</v>
      </c>
      <c r="E1033" s="68" t="str">
        <f>IF([8]Mides!F1024=2,"X"," ")</f>
        <v xml:space="preserve"> </v>
      </c>
      <c r="F1033" s="69">
        <f>[8]Mides!B1024</f>
        <v>2487240611712</v>
      </c>
      <c r="G1033" s="68" t="str">
        <f>IF(AND([8]Mides!H1024&gt;=1,[8]Mides!H1024&lt;=14),"X"," ")</f>
        <v xml:space="preserve"> </v>
      </c>
      <c r="H1033" s="68" t="str">
        <f>IF(AND([8]Mides!H1024&gt;=14,[8]Mides!H1024&lt;=30),"X"," ")</f>
        <v xml:space="preserve"> </v>
      </c>
      <c r="I1033" s="68" t="str">
        <f>IF(AND([8]Mides!H1024&gt;=31,[8]Mides!H1024&lt;=60),"X","  ")</f>
        <v>X</v>
      </c>
      <c r="J1033" s="68" t="str">
        <f>IF([8]Mides!H1024&gt;60,"X", "  ")</f>
        <v xml:space="preserve">  </v>
      </c>
      <c r="K1033" s="70">
        <f>[8]Mides!N1024</f>
        <v>0</v>
      </c>
      <c r="L1033" s="70">
        <f>[8]Mides!K1024</f>
        <v>0</v>
      </c>
      <c r="M1033" s="70">
        <f>[8]Mides!L1024</f>
        <v>0</v>
      </c>
      <c r="N1033" s="70" t="str">
        <f>[8]Mides!M1024</f>
        <v>x</v>
      </c>
      <c r="O1033" s="70">
        <f t="shared" si="15"/>
        <v>0</v>
      </c>
      <c r="P1033" s="70" t="str">
        <f>[8]Mides!R1024</f>
        <v>Guatemala</v>
      </c>
      <c r="Q1033" s="70" t="str">
        <f>[8]Mides!S1024</f>
        <v>Guatemala</v>
      </c>
      <c r="R1033" s="10"/>
      <c r="S1033" s="10"/>
      <c r="T1033" s="10"/>
      <c r="U1033" s="10"/>
      <c r="V1033" s="10"/>
      <c r="W1033" s="10"/>
      <c r="X1033" s="10"/>
      <c r="Y1033" s="10"/>
    </row>
    <row r="1034" spans="2:25" x14ac:dyDescent="0.3">
      <c r="B1034" s="66" t="str">
        <f>[8]Mides!E1025</f>
        <v>Ada</v>
      </c>
      <c r="C1034" s="67" t="str">
        <f>[8]Mides!D1025</f>
        <v>Orantes</v>
      </c>
      <c r="D1034" s="68" t="str">
        <f>IF([8]Mides!F1025=1,"X"," ")</f>
        <v>X</v>
      </c>
      <c r="E1034" s="68" t="str">
        <f>IF([8]Mides!F1025=2,"X"," ")</f>
        <v xml:space="preserve"> </v>
      </c>
      <c r="F1034" s="69">
        <f>[8]Mides!B1025</f>
        <v>2504383640101</v>
      </c>
      <c r="G1034" s="68" t="str">
        <f>IF(AND([8]Mides!H1025&gt;=1,[8]Mides!H1025&lt;=14),"X"," ")</f>
        <v xml:space="preserve"> </v>
      </c>
      <c r="H1034" s="68" t="str">
        <f>IF(AND([8]Mides!H1025&gt;=14,[8]Mides!H1025&lt;=30),"X"," ")</f>
        <v xml:space="preserve"> </v>
      </c>
      <c r="I1034" s="68" t="str">
        <f>IF(AND([8]Mides!H1025&gt;=31,[8]Mides!H1025&lt;=60),"X","  ")</f>
        <v>X</v>
      </c>
      <c r="J1034" s="68" t="str">
        <f>IF([8]Mides!H1025&gt;60,"X", "  ")</f>
        <v xml:space="preserve">  </v>
      </c>
      <c r="K1034" s="70">
        <f>[8]Mides!N1025</f>
        <v>0</v>
      </c>
      <c r="L1034" s="70">
        <f>[8]Mides!K1025</f>
        <v>0</v>
      </c>
      <c r="M1034" s="70">
        <f>[8]Mides!L1025</f>
        <v>0</v>
      </c>
      <c r="N1034" s="70" t="str">
        <f>[8]Mides!M1025</f>
        <v>x</v>
      </c>
      <c r="O1034" s="70">
        <f t="shared" si="15"/>
        <v>0</v>
      </c>
      <c r="P1034" s="70" t="str">
        <f>[8]Mides!R1025</f>
        <v>Guatemala</v>
      </c>
      <c r="Q1034" s="70" t="str">
        <f>[8]Mides!S1025</f>
        <v>Guatemala</v>
      </c>
      <c r="R1034" s="10"/>
      <c r="S1034" s="10"/>
      <c r="T1034" s="10"/>
      <c r="U1034" s="10"/>
      <c r="V1034" s="10"/>
      <c r="W1034" s="10"/>
      <c r="X1034" s="10"/>
      <c r="Y1034" s="10"/>
    </row>
    <row r="1035" spans="2:25" x14ac:dyDescent="0.3">
      <c r="B1035" s="66" t="str">
        <f>[8]Mides!E1026</f>
        <v>Jose</v>
      </c>
      <c r="C1035" s="67" t="str">
        <f>[8]Mides!D1026</f>
        <v>Moreno</v>
      </c>
      <c r="D1035" s="68" t="str">
        <f>IF([8]Mides!F1026=1,"X"," ")</f>
        <v xml:space="preserve"> </v>
      </c>
      <c r="E1035" s="68" t="str">
        <f>IF([8]Mides!F1026=2,"X"," ")</f>
        <v>X</v>
      </c>
      <c r="F1035" s="69">
        <f>[8]Mides!B1026</f>
        <v>3478380220501</v>
      </c>
      <c r="G1035" s="68" t="str">
        <f>IF(AND([8]Mides!H1026&gt;=1,[8]Mides!H1026&lt;=14),"X"," ")</f>
        <v xml:space="preserve"> </v>
      </c>
      <c r="H1035" s="68" t="str">
        <f>IF(AND([8]Mides!H1026&gt;=14,[8]Mides!H1026&lt;=30),"X"," ")</f>
        <v>X</v>
      </c>
      <c r="I1035" s="68" t="str">
        <f>IF(AND([8]Mides!H1026&gt;=31,[8]Mides!H1026&lt;=60),"X","  ")</f>
        <v xml:space="preserve">  </v>
      </c>
      <c r="J1035" s="68" t="str">
        <f>IF([8]Mides!H1026&gt;60,"X", "  ")</f>
        <v xml:space="preserve">  </v>
      </c>
      <c r="K1035" s="70">
        <f>[8]Mides!N1026</f>
        <v>0</v>
      </c>
      <c r="L1035" s="70">
        <f>[8]Mides!K1026</f>
        <v>0</v>
      </c>
      <c r="M1035" s="70">
        <f>[8]Mides!L1026</f>
        <v>0</v>
      </c>
      <c r="N1035" s="70" t="str">
        <f>[8]Mides!M1026</f>
        <v>x</v>
      </c>
      <c r="O1035" s="70">
        <f t="shared" si="15"/>
        <v>0</v>
      </c>
      <c r="P1035" s="70" t="str">
        <f>[8]Mides!R1026</f>
        <v>Guatemala</v>
      </c>
      <c r="Q1035" s="70" t="str">
        <f>[8]Mides!S1026</f>
        <v>Guatemala</v>
      </c>
      <c r="R1035" s="10"/>
      <c r="S1035" s="10"/>
      <c r="T1035" s="10"/>
      <c r="U1035" s="10"/>
      <c r="V1035" s="10"/>
      <c r="W1035" s="10"/>
      <c r="X1035" s="10"/>
      <c r="Y1035" s="10"/>
    </row>
    <row r="1036" spans="2:25" x14ac:dyDescent="0.3">
      <c r="B1036" s="66" t="str">
        <f>[8]Mides!E1027</f>
        <v>Briseida</v>
      </c>
      <c r="C1036" s="67" t="str">
        <f>[8]Mides!D1027</f>
        <v>Martinez</v>
      </c>
      <c r="D1036" s="68" t="str">
        <f>IF([8]Mides!F1027=1,"X"," ")</f>
        <v>X</v>
      </c>
      <c r="E1036" s="68" t="str">
        <f>IF([8]Mides!F1027=2,"X"," ")</f>
        <v xml:space="preserve"> </v>
      </c>
      <c r="F1036" s="69">
        <f>[8]Mides!B1027</f>
        <v>1728922602214</v>
      </c>
      <c r="G1036" s="68" t="str">
        <f>IF(AND([8]Mides!H1027&gt;=1,[8]Mides!H1027&lt;=14),"X"," ")</f>
        <v xml:space="preserve"> </v>
      </c>
      <c r="H1036" s="68" t="str">
        <f>IF(AND([8]Mides!H1027&gt;=14,[8]Mides!H1027&lt;=30),"X"," ")</f>
        <v xml:space="preserve"> </v>
      </c>
      <c r="I1036" s="68" t="str">
        <f>IF(AND([8]Mides!H1027&gt;=31,[8]Mides!H1027&lt;=60),"X","  ")</f>
        <v>X</v>
      </c>
      <c r="J1036" s="68" t="str">
        <f>IF([8]Mides!H1027&gt;60,"X", "  ")</f>
        <v xml:space="preserve">  </v>
      </c>
      <c r="K1036" s="70">
        <f>[8]Mides!N1027</f>
        <v>0</v>
      </c>
      <c r="L1036" s="70">
        <f>[8]Mides!K1027</f>
        <v>0</v>
      </c>
      <c r="M1036" s="70">
        <f>[8]Mides!L1027</f>
        <v>0</v>
      </c>
      <c r="N1036" s="70" t="str">
        <f>[8]Mides!M1027</f>
        <v>x</v>
      </c>
      <c r="O1036" s="70">
        <f t="shared" si="15"/>
        <v>0</v>
      </c>
      <c r="P1036" s="70" t="str">
        <f>[8]Mides!R1027</f>
        <v>Guatemala</v>
      </c>
      <c r="Q1036" s="70" t="str">
        <f>[8]Mides!S1027</f>
        <v>Guatemala</v>
      </c>
      <c r="R1036" s="10"/>
      <c r="S1036" s="10"/>
      <c r="T1036" s="10"/>
      <c r="U1036" s="10"/>
      <c r="V1036" s="10"/>
      <c r="W1036" s="10"/>
      <c r="X1036" s="10"/>
      <c r="Y1036" s="10"/>
    </row>
    <row r="1037" spans="2:25" x14ac:dyDescent="0.3">
      <c r="B1037" s="66" t="str">
        <f>[8]Mides!E1028</f>
        <v>Jetro</v>
      </c>
      <c r="C1037" s="67" t="str">
        <f>[8]Mides!D1028</f>
        <v>Caal</v>
      </c>
      <c r="D1037" s="68" t="str">
        <f>IF([8]Mides!F1028=1,"X"," ")</f>
        <v xml:space="preserve"> </v>
      </c>
      <c r="E1037" s="68" t="str">
        <f>IF([8]Mides!F1028=2,"X"," ")</f>
        <v>X</v>
      </c>
      <c r="F1037" s="69">
        <f>[8]Mides!B1028</f>
        <v>2200403460101</v>
      </c>
      <c r="G1037" s="68" t="str">
        <f>IF(AND([8]Mides!H1028&gt;=1,[8]Mides!H1028&lt;=14),"X"," ")</f>
        <v xml:space="preserve"> </v>
      </c>
      <c r="H1037" s="68" t="str">
        <f>IF(AND([8]Mides!H1028&gt;=14,[8]Mides!H1028&lt;=30),"X"," ")</f>
        <v>X</v>
      </c>
      <c r="I1037" s="68" t="str">
        <f>IF(AND([8]Mides!H1028&gt;=31,[8]Mides!H1028&lt;=60),"X","  ")</f>
        <v xml:space="preserve">  </v>
      </c>
      <c r="J1037" s="68" t="str">
        <f>IF([8]Mides!H1028&gt;60,"X", "  ")</f>
        <v xml:space="preserve">  </v>
      </c>
      <c r="K1037" s="70">
        <f>[8]Mides!N1028</f>
        <v>0</v>
      </c>
      <c r="L1037" s="70">
        <f>[8]Mides!K1028</f>
        <v>0</v>
      </c>
      <c r="M1037" s="70">
        <f>[8]Mides!L1028</f>
        <v>0</v>
      </c>
      <c r="N1037" s="70" t="str">
        <f>[8]Mides!M1028</f>
        <v>x</v>
      </c>
      <c r="O1037" s="70">
        <f t="shared" si="15"/>
        <v>0</v>
      </c>
      <c r="P1037" s="70" t="str">
        <f>[8]Mides!R1028</f>
        <v>Guatemala</v>
      </c>
      <c r="Q1037" s="70" t="str">
        <f>[8]Mides!S1028</f>
        <v>Guatemala</v>
      </c>
      <c r="R1037" s="10"/>
      <c r="S1037" s="10"/>
      <c r="T1037" s="10"/>
      <c r="U1037" s="10"/>
      <c r="V1037" s="10"/>
      <c r="W1037" s="10"/>
      <c r="X1037" s="10"/>
      <c r="Y1037" s="10"/>
    </row>
    <row r="1038" spans="2:25" x14ac:dyDescent="0.3">
      <c r="B1038" s="66" t="str">
        <f>[8]Mides!E1029</f>
        <v>Jeremy</v>
      </c>
      <c r="C1038" s="67" t="str">
        <f>[8]Mides!D1029</f>
        <v>Arana</v>
      </c>
      <c r="D1038" s="68" t="str">
        <f>IF([8]Mides!F1029=1,"X"," ")</f>
        <v xml:space="preserve"> </v>
      </c>
      <c r="E1038" s="68" t="str">
        <f>IF([8]Mides!F1029=2,"X"," ")</f>
        <v>X</v>
      </c>
      <c r="F1038" s="69" t="str">
        <f>[8]Mides!B1029</f>
        <v>menor de edad</v>
      </c>
      <c r="G1038" s="68" t="str">
        <f>IF(AND([8]Mides!H1029&gt;=1,[8]Mides!H1029&lt;=14),"X"," ")</f>
        <v>X</v>
      </c>
      <c r="H1038" s="68" t="str">
        <f>IF(AND([8]Mides!H1029&gt;=14,[8]Mides!H1029&lt;=30),"X"," ")</f>
        <v xml:space="preserve"> </v>
      </c>
      <c r="I1038" s="68" t="str">
        <f>IF(AND([8]Mides!H1029&gt;=31,[8]Mides!H1029&lt;=60),"X","  ")</f>
        <v xml:space="preserve">  </v>
      </c>
      <c r="J1038" s="68" t="str">
        <f>IF([8]Mides!H1029&gt;60,"X", "  ")</f>
        <v xml:space="preserve">  </v>
      </c>
      <c r="K1038" s="70">
        <f>[8]Mides!N1029</f>
        <v>0</v>
      </c>
      <c r="L1038" s="70">
        <f>[8]Mides!K1029</f>
        <v>0</v>
      </c>
      <c r="M1038" s="70">
        <f>[8]Mides!L1029</f>
        <v>0</v>
      </c>
      <c r="N1038" s="70" t="str">
        <f>[8]Mides!M1029</f>
        <v>x</v>
      </c>
      <c r="O1038" s="70">
        <f t="shared" si="15"/>
        <v>0</v>
      </c>
      <c r="P1038" s="70" t="str">
        <f>[8]Mides!R1029</f>
        <v>Guatemala</v>
      </c>
      <c r="Q1038" s="70" t="str">
        <f>[8]Mides!S1029</f>
        <v>Guatemala</v>
      </c>
      <c r="R1038" s="10"/>
      <c r="S1038" s="10"/>
      <c r="T1038" s="10"/>
      <c r="U1038" s="10"/>
      <c r="V1038" s="10"/>
      <c r="W1038" s="10"/>
      <c r="X1038" s="10"/>
      <c r="Y1038" s="10"/>
    </row>
    <row r="1039" spans="2:25" x14ac:dyDescent="0.3">
      <c r="B1039" s="66" t="str">
        <f>[8]Mides!E1030</f>
        <v>Claudia</v>
      </c>
      <c r="C1039" s="67" t="str">
        <f>[8]Mides!D1030</f>
        <v>Arana</v>
      </c>
      <c r="D1039" s="68" t="str">
        <f>IF([8]Mides!F1030=1,"X"," ")</f>
        <v>X</v>
      </c>
      <c r="E1039" s="68" t="str">
        <f>IF([8]Mides!F1030=2,"X"," ")</f>
        <v xml:space="preserve"> </v>
      </c>
      <c r="F1039" s="69">
        <f>[8]Mides!B1030</f>
        <v>2535455010101</v>
      </c>
      <c r="G1039" s="68" t="str">
        <f>IF(AND([8]Mides!H1030&gt;=1,[8]Mides!H1030&lt;=14),"X"," ")</f>
        <v xml:space="preserve"> </v>
      </c>
      <c r="H1039" s="68" t="str">
        <f>IF(AND([8]Mides!H1030&gt;=14,[8]Mides!H1030&lt;=30),"X"," ")</f>
        <v>X</v>
      </c>
      <c r="I1039" s="68" t="str">
        <f>IF(AND([8]Mides!H1030&gt;=31,[8]Mides!H1030&lt;=60),"X","  ")</f>
        <v xml:space="preserve">  </v>
      </c>
      <c r="J1039" s="68" t="str">
        <f>IF([8]Mides!H1030&gt;60,"X", "  ")</f>
        <v xml:space="preserve">  </v>
      </c>
      <c r="K1039" s="70">
        <f>[8]Mides!N1030</f>
        <v>0</v>
      </c>
      <c r="L1039" s="70">
        <f>[8]Mides!K1030</f>
        <v>0</v>
      </c>
      <c r="M1039" s="70">
        <f>[8]Mides!L1030</f>
        <v>0</v>
      </c>
      <c r="N1039" s="70" t="str">
        <f>[8]Mides!M1030</f>
        <v>x</v>
      </c>
      <c r="O1039" s="70">
        <f t="shared" ref="O1039:O1101" si="16">SUM(K1039:N1039)</f>
        <v>0</v>
      </c>
      <c r="P1039" s="70" t="str">
        <f>[8]Mides!R1030</f>
        <v>Guatemala</v>
      </c>
      <c r="Q1039" s="70" t="str">
        <f>[8]Mides!S1030</f>
        <v>Guatemala</v>
      </c>
      <c r="R1039" s="10"/>
      <c r="S1039" s="10"/>
      <c r="T1039" s="10"/>
      <c r="U1039" s="10"/>
      <c r="V1039" s="10"/>
      <c r="W1039" s="10"/>
      <c r="X1039" s="10"/>
      <c r="Y1039" s="10"/>
    </row>
    <row r="1040" spans="2:25" x14ac:dyDescent="0.3">
      <c r="B1040" s="66" t="str">
        <f>[8]Mides!E1031</f>
        <v>Abner</v>
      </c>
      <c r="C1040" s="67" t="str">
        <f>[8]Mides!D1031</f>
        <v>Solorzano</v>
      </c>
      <c r="D1040" s="68" t="str">
        <f>IF([8]Mides!F1031=1,"X"," ")</f>
        <v xml:space="preserve"> </v>
      </c>
      <c r="E1040" s="68" t="str">
        <f>IF([8]Mides!F1031=2,"X"," ")</f>
        <v>X</v>
      </c>
      <c r="F1040" s="69" t="str">
        <f>[8]Mides!B1031</f>
        <v>menor de edad</v>
      </c>
      <c r="G1040" s="68" t="str">
        <f>IF(AND([8]Mides!H1031&gt;=1,[8]Mides!H1031&lt;=14),"X"," ")</f>
        <v>X</v>
      </c>
      <c r="H1040" s="68" t="str">
        <f>IF(AND([8]Mides!H1031&gt;=14,[8]Mides!H1031&lt;=30),"X"," ")</f>
        <v xml:space="preserve"> </v>
      </c>
      <c r="I1040" s="68" t="str">
        <f>IF(AND([8]Mides!H1031&gt;=31,[8]Mides!H1031&lt;=60),"X","  ")</f>
        <v xml:space="preserve">  </v>
      </c>
      <c r="J1040" s="68" t="str">
        <f>IF([8]Mides!H1031&gt;60,"X", "  ")</f>
        <v xml:space="preserve">  </v>
      </c>
      <c r="K1040" s="70">
        <f>[8]Mides!N1031</f>
        <v>0</v>
      </c>
      <c r="L1040" s="70">
        <f>[8]Mides!K1031</f>
        <v>0</v>
      </c>
      <c r="M1040" s="70">
        <f>[8]Mides!L1031</f>
        <v>0</v>
      </c>
      <c r="N1040" s="70" t="str">
        <f>[8]Mides!M1031</f>
        <v>x</v>
      </c>
      <c r="O1040" s="70">
        <f t="shared" si="16"/>
        <v>0</v>
      </c>
      <c r="P1040" s="70" t="str">
        <f>[8]Mides!R1031</f>
        <v>Guatemala</v>
      </c>
      <c r="Q1040" s="70" t="str">
        <f>[8]Mides!S1031</f>
        <v>Guatemala</v>
      </c>
      <c r="R1040" s="10"/>
      <c r="S1040" s="10"/>
      <c r="T1040" s="10"/>
      <c r="U1040" s="10"/>
      <c r="V1040" s="10"/>
      <c r="W1040" s="10"/>
      <c r="X1040" s="10"/>
      <c r="Y1040" s="10"/>
    </row>
    <row r="1041" spans="2:25" x14ac:dyDescent="0.3">
      <c r="B1041" s="66" t="str">
        <f>[8]Mides!E1032</f>
        <v>Karla</v>
      </c>
      <c r="C1041" s="67" t="str">
        <f>[8]Mides!D1032</f>
        <v>Cabrera</v>
      </c>
      <c r="D1041" s="68" t="str">
        <f>IF([8]Mides!F1032=1,"X"," ")</f>
        <v>X</v>
      </c>
      <c r="E1041" s="68" t="str">
        <f>IF([8]Mides!F1032=2,"X"," ")</f>
        <v xml:space="preserve"> </v>
      </c>
      <c r="F1041" s="69">
        <f>[8]Mides!B1032</f>
        <v>1970415820101</v>
      </c>
      <c r="G1041" s="68" t="str">
        <f>IF(AND([8]Mides!H1032&gt;=1,[8]Mides!H1032&lt;=14),"X"," ")</f>
        <v xml:space="preserve"> </v>
      </c>
      <c r="H1041" s="68" t="str">
        <f>IF(AND([8]Mides!H1032&gt;=14,[8]Mides!H1032&lt;=30),"X"," ")</f>
        <v xml:space="preserve"> </v>
      </c>
      <c r="I1041" s="68" t="str">
        <f>IF(AND([8]Mides!H1032&gt;=31,[8]Mides!H1032&lt;=60),"X","  ")</f>
        <v>X</v>
      </c>
      <c r="J1041" s="68" t="str">
        <f>IF([8]Mides!H1032&gt;60,"X", "  ")</f>
        <v xml:space="preserve">  </v>
      </c>
      <c r="K1041" s="70">
        <f>[8]Mides!N1032</f>
        <v>0</v>
      </c>
      <c r="L1041" s="70">
        <f>[8]Mides!K1032</f>
        <v>0</v>
      </c>
      <c r="M1041" s="70">
        <f>[8]Mides!L1032</f>
        <v>0</v>
      </c>
      <c r="N1041" s="70" t="str">
        <f>[8]Mides!M1032</f>
        <v>x</v>
      </c>
      <c r="O1041" s="70">
        <f t="shared" si="16"/>
        <v>0</v>
      </c>
      <c r="P1041" s="70" t="str">
        <f>[8]Mides!R1032</f>
        <v>Guatemala</v>
      </c>
      <c r="Q1041" s="70" t="str">
        <f>[8]Mides!S1032</f>
        <v>Guatemala</v>
      </c>
      <c r="R1041" s="10"/>
      <c r="S1041" s="10"/>
      <c r="T1041" s="10"/>
      <c r="U1041" s="10"/>
      <c r="V1041" s="10"/>
      <c r="W1041" s="10"/>
      <c r="X1041" s="10"/>
      <c r="Y1041" s="10"/>
    </row>
    <row r="1042" spans="2:25" x14ac:dyDescent="0.3">
      <c r="B1042" s="66" t="str">
        <f>[8]Mides!E1033</f>
        <v>Cesar</v>
      </c>
      <c r="C1042" s="67" t="str">
        <f>[8]Mides!D1033</f>
        <v>Alvarez</v>
      </c>
      <c r="D1042" s="68" t="str">
        <f>IF([8]Mides!F1033=1,"X"," ")</f>
        <v xml:space="preserve"> </v>
      </c>
      <c r="E1042" s="68" t="str">
        <f>IF([8]Mides!F1033=2,"X"," ")</f>
        <v>X</v>
      </c>
      <c r="F1042" s="69">
        <f>[8]Mides!B1033</f>
        <v>1995998820101</v>
      </c>
      <c r="G1042" s="68" t="str">
        <f>IF(AND([8]Mides!H1033&gt;=1,[8]Mides!H1033&lt;=14),"X"," ")</f>
        <v xml:space="preserve"> </v>
      </c>
      <c r="H1042" s="68" t="str">
        <f>IF(AND([8]Mides!H1033&gt;=14,[8]Mides!H1033&lt;=30),"X"," ")</f>
        <v xml:space="preserve"> </v>
      </c>
      <c r="I1042" s="68" t="str">
        <f>IF(AND([8]Mides!H1033&gt;=31,[8]Mides!H1033&lt;=60),"X","  ")</f>
        <v>X</v>
      </c>
      <c r="J1042" s="68" t="str">
        <f>IF([8]Mides!H1033&gt;60,"X", "  ")</f>
        <v xml:space="preserve">  </v>
      </c>
      <c r="K1042" s="70">
        <f>[8]Mides!N1033</f>
        <v>0</v>
      </c>
      <c r="L1042" s="70">
        <f>[8]Mides!K1033</f>
        <v>0</v>
      </c>
      <c r="M1042" s="70">
        <f>[8]Mides!L1033</f>
        <v>0</v>
      </c>
      <c r="N1042" s="70" t="str">
        <f>[8]Mides!M1033</f>
        <v>x</v>
      </c>
      <c r="O1042" s="70">
        <f t="shared" si="16"/>
        <v>0</v>
      </c>
      <c r="P1042" s="70" t="str">
        <f>[8]Mides!R1033</f>
        <v>Guatemala</v>
      </c>
      <c r="Q1042" s="70" t="str">
        <f>[8]Mides!S1033</f>
        <v>Guatemala</v>
      </c>
      <c r="R1042" s="10"/>
      <c r="S1042" s="10"/>
      <c r="T1042" s="10"/>
      <c r="U1042" s="10"/>
      <c r="V1042" s="10"/>
      <c r="W1042" s="10"/>
      <c r="X1042" s="10"/>
      <c r="Y1042" s="10"/>
    </row>
    <row r="1043" spans="2:25" x14ac:dyDescent="0.3">
      <c r="B1043" s="66" t="str">
        <f>[8]Mides!E1034</f>
        <v xml:space="preserve">Jorge </v>
      </c>
      <c r="C1043" s="67" t="str">
        <f>[8]Mides!D1034</f>
        <v>Chonay</v>
      </c>
      <c r="D1043" s="68" t="str">
        <f>IF([8]Mides!F1034=1,"X"," ")</f>
        <v xml:space="preserve"> </v>
      </c>
      <c r="E1043" s="68" t="str">
        <f>IF([8]Mides!F1034=2,"X"," ")</f>
        <v>X</v>
      </c>
      <c r="F1043" s="69">
        <f>[8]Mides!B1034</f>
        <v>2363118400101</v>
      </c>
      <c r="G1043" s="68" t="str">
        <f>IF(AND([8]Mides!H1034&gt;=1,[8]Mides!H1034&lt;=14),"X"," ")</f>
        <v xml:space="preserve"> </v>
      </c>
      <c r="H1043" s="68" t="str">
        <f>IF(AND([8]Mides!H1034&gt;=14,[8]Mides!H1034&lt;=30),"X"," ")</f>
        <v xml:space="preserve"> </v>
      </c>
      <c r="I1043" s="68" t="str">
        <f>IF(AND([8]Mides!H1034&gt;=31,[8]Mides!H1034&lt;=60),"X","  ")</f>
        <v>X</v>
      </c>
      <c r="J1043" s="68" t="str">
        <f>IF([8]Mides!H1034&gt;60,"X", "  ")</f>
        <v xml:space="preserve">  </v>
      </c>
      <c r="K1043" s="70">
        <f>[8]Mides!N1034</f>
        <v>0</v>
      </c>
      <c r="L1043" s="70">
        <f>[8]Mides!K1034</f>
        <v>0</v>
      </c>
      <c r="M1043" s="70">
        <f>[8]Mides!L1034</f>
        <v>0</v>
      </c>
      <c r="N1043" s="70" t="str">
        <f>[8]Mides!M1034</f>
        <v>x</v>
      </c>
      <c r="O1043" s="70">
        <f t="shared" si="16"/>
        <v>0</v>
      </c>
      <c r="P1043" s="70" t="str">
        <f>[8]Mides!R1034</f>
        <v>Guatemala</v>
      </c>
      <c r="Q1043" s="70" t="str">
        <f>[8]Mides!S1034</f>
        <v>Guatemala</v>
      </c>
      <c r="R1043" s="10"/>
      <c r="S1043" s="10"/>
      <c r="T1043" s="10"/>
      <c r="U1043" s="10"/>
      <c r="V1043" s="10"/>
      <c r="W1043" s="10"/>
      <c r="X1043" s="10"/>
      <c r="Y1043" s="10"/>
    </row>
    <row r="1044" spans="2:25" x14ac:dyDescent="0.3">
      <c r="B1044" s="66" t="str">
        <f>[8]Mides!E1035</f>
        <v>Joshua</v>
      </c>
      <c r="C1044" s="67" t="str">
        <f>[8]Mides!D1035</f>
        <v>Aventura</v>
      </c>
      <c r="D1044" s="68" t="str">
        <f>IF([8]Mides!F1035=1,"X"," ")</f>
        <v xml:space="preserve"> </v>
      </c>
      <c r="E1044" s="68" t="str">
        <f>IF([8]Mides!F1035=2,"X"," ")</f>
        <v>X</v>
      </c>
      <c r="F1044" s="69" t="str">
        <f>[8]Mides!B1035</f>
        <v>menor de edad</v>
      </c>
      <c r="G1044" s="68" t="str">
        <f>IF(AND([8]Mides!H1035&gt;=1,[8]Mides!H1035&lt;=14),"X"," ")</f>
        <v>X</v>
      </c>
      <c r="H1044" s="68" t="str">
        <f>IF(AND([8]Mides!H1035&gt;=14,[8]Mides!H1035&lt;=30),"X"," ")</f>
        <v xml:space="preserve"> </v>
      </c>
      <c r="I1044" s="68" t="str">
        <f>IF(AND([8]Mides!H1035&gt;=31,[8]Mides!H1035&lt;=60),"X","  ")</f>
        <v xml:space="preserve">  </v>
      </c>
      <c r="J1044" s="68" t="str">
        <f>IF([8]Mides!H1035&gt;60,"X", "  ")</f>
        <v xml:space="preserve">  </v>
      </c>
      <c r="K1044" s="70">
        <f>[8]Mides!N1035</f>
        <v>0</v>
      </c>
      <c r="L1044" s="70">
        <f>[8]Mides!K1035</f>
        <v>0</v>
      </c>
      <c r="M1044" s="70">
        <f>[8]Mides!L1035</f>
        <v>0</v>
      </c>
      <c r="N1044" s="70" t="str">
        <f>[8]Mides!M1035</f>
        <v>x</v>
      </c>
      <c r="O1044" s="70">
        <f t="shared" si="16"/>
        <v>0</v>
      </c>
      <c r="P1044" s="70" t="str">
        <f>[8]Mides!R1035</f>
        <v>Guatemala</v>
      </c>
      <c r="Q1044" s="70" t="str">
        <f>[8]Mides!S1035</f>
        <v>Guatemala</v>
      </c>
      <c r="R1044" s="10"/>
      <c r="S1044" s="10"/>
      <c r="T1044" s="10"/>
      <c r="U1044" s="10"/>
      <c r="V1044" s="10"/>
      <c r="W1044" s="10"/>
      <c r="X1044" s="10"/>
      <c r="Y1044" s="10"/>
    </row>
    <row r="1045" spans="2:25" x14ac:dyDescent="0.3">
      <c r="B1045" s="66" t="str">
        <f>[8]Mides!E1036</f>
        <v>Luis</v>
      </c>
      <c r="C1045" s="67" t="str">
        <f>[8]Mides!D1036</f>
        <v>Ruano</v>
      </c>
      <c r="D1045" s="68" t="str">
        <f>IF([8]Mides!F1036=1,"X"," ")</f>
        <v xml:space="preserve"> </v>
      </c>
      <c r="E1045" s="68" t="str">
        <f>IF([8]Mides!F1036=2,"X"," ")</f>
        <v>X</v>
      </c>
      <c r="F1045" s="69">
        <f>[8]Mides!B1036</f>
        <v>175285243516</v>
      </c>
      <c r="G1045" s="68" t="str">
        <f>IF(AND([8]Mides!H1036&gt;=1,[8]Mides!H1036&lt;=14),"X"," ")</f>
        <v xml:space="preserve"> </v>
      </c>
      <c r="H1045" s="68" t="str">
        <f>IF(AND([8]Mides!H1036&gt;=14,[8]Mides!H1036&lt;=30),"X"," ")</f>
        <v>X</v>
      </c>
      <c r="I1045" s="68" t="str">
        <f>IF(AND([8]Mides!H1036&gt;=31,[8]Mides!H1036&lt;=60),"X","  ")</f>
        <v xml:space="preserve">  </v>
      </c>
      <c r="J1045" s="68" t="str">
        <f>IF([8]Mides!H1036&gt;60,"X", "  ")</f>
        <v xml:space="preserve">  </v>
      </c>
      <c r="K1045" s="70">
        <f>[8]Mides!N1036</f>
        <v>0</v>
      </c>
      <c r="L1045" s="70">
        <f>[8]Mides!K1036</f>
        <v>0</v>
      </c>
      <c r="M1045" s="70">
        <f>[8]Mides!L1036</f>
        <v>0</v>
      </c>
      <c r="N1045" s="70" t="str">
        <f>[8]Mides!M1036</f>
        <v>x</v>
      </c>
      <c r="O1045" s="70">
        <f t="shared" si="16"/>
        <v>0</v>
      </c>
      <c r="P1045" s="70" t="str">
        <f>[8]Mides!R1036</f>
        <v>Guatemala</v>
      </c>
      <c r="Q1045" s="70" t="str">
        <f>[8]Mides!S1036</f>
        <v>Guatemala</v>
      </c>
      <c r="R1045" s="10"/>
      <c r="S1045" s="10"/>
      <c r="T1045" s="10"/>
      <c r="U1045" s="10"/>
      <c r="V1045" s="10"/>
      <c r="W1045" s="10"/>
      <c r="X1045" s="10"/>
      <c r="Y1045" s="10"/>
    </row>
    <row r="1046" spans="2:25" x14ac:dyDescent="0.3">
      <c r="B1046" s="66" t="str">
        <f>[8]Mides!E1037</f>
        <v>Maria</v>
      </c>
      <c r="C1046" s="67" t="str">
        <f>[8]Mides!D1037</f>
        <v>Sique</v>
      </c>
      <c r="D1046" s="68" t="str">
        <f>IF([8]Mides!F1037=1,"X"," ")</f>
        <v>X</v>
      </c>
      <c r="E1046" s="68" t="str">
        <f>IF([8]Mides!F1037=2,"X"," ")</f>
        <v xml:space="preserve"> </v>
      </c>
      <c r="F1046" s="69">
        <f>[8]Mides!B1037</f>
        <v>2169058850101</v>
      </c>
      <c r="G1046" s="68" t="str">
        <f>IF(AND([8]Mides!H1037&gt;=1,[8]Mides!H1037&lt;=14),"X"," ")</f>
        <v xml:space="preserve"> </v>
      </c>
      <c r="H1046" s="68" t="str">
        <f>IF(AND([8]Mides!H1037&gt;=14,[8]Mides!H1037&lt;=30),"X"," ")</f>
        <v>X</v>
      </c>
      <c r="I1046" s="68" t="str">
        <f>IF(AND([8]Mides!H1037&gt;=31,[8]Mides!H1037&lt;=60),"X","  ")</f>
        <v xml:space="preserve">  </v>
      </c>
      <c r="J1046" s="68" t="str">
        <f>IF([8]Mides!H1037&gt;60,"X", "  ")</f>
        <v xml:space="preserve">  </v>
      </c>
      <c r="K1046" s="70">
        <f>[8]Mides!N1037</f>
        <v>0</v>
      </c>
      <c r="L1046" s="70">
        <f>[8]Mides!K1037</f>
        <v>0</v>
      </c>
      <c r="M1046" s="70">
        <f>[8]Mides!L1037</f>
        <v>0</v>
      </c>
      <c r="N1046" s="70" t="str">
        <f>[8]Mides!M1037</f>
        <v>x</v>
      </c>
      <c r="O1046" s="70">
        <f t="shared" si="16"/>
        <v>0</v>
      </c>
      <c r="P1046" s="70" t="str">
        <f>[8]Mides!R1037</f>
        <v>Guatemala</v>
      </c>
      <c r="Q1046" s="70" t="str">
        <f>[8]Mides!S1037</f>
        <v>Guatemala</v>
      </c>
      <c r="R1046" s="10"/>
      <c r="S1046" s="10"/>
      <c r="T1046" s="10"/>
      <c r="U1046" s="10"/>
      <c r="V1046" s="10"/>
      <c r="W1046" s="10"/>
      <c r="X1046" s="10"/>
      <c r="Y1046" s="10"/>
    </row>
    <row r="1047" spans="2:25" x14ac:dyDescent="0.3">
      <c r="B1047" s="66" t="str">
        <f>[8]Mides!E1038</f>
        <v>Maritza</v>
      </c>
      <c r="C1047" s="67" t="str">
        <f>[8]Mides!D1038</f>
        <v>Gomez</v>
      </c>
      <c r="D1047" s="68" t="str">
        <f>IF([8]Mides!F1038=1,"X"," ")</f>
        <v>X</v>
      </c>
      <c r="E1047" s="68" t="str">
        <f>IF([8]Mides!F1038=2,"X"," ")</f>
        <v xml:space="preserve"> </v>
      </c>
      <c r="F1047" s="69">
        <f>[8]Mides!B1038</f>
        <v>1615579880101</v>
      </c>
      <c r="G1047" s="68" t="str">
        <f>IF(AND([8]Mides!H1038&gt;=1,[8]Mides!H1038&lt;=14),"X"," ")</f>
        <v xml:space="preserve"> </v>
      </c>
      <c r="H1047" s="68" t="str">
        <f>IF(AND([8]Mides!H1038&gt;=14,[8]Mides!H1038&lt;=30),"X"," ")</f>
        <v xml:space="preserve"> </v>
      </c>
      <c r="I1047" s="68" t="str">
        <f>IF(AND([8]Mides!H1038&gt;=31,[8]Mides!H1038&lt;=60),"X","  ")</f>
        <v>X</v>
      </c>
      <c r="J1047" s="68" t="str">
        <f>IF([8]Mides!H1038&gt;60,"X", "  ")</f>
        <v xml:space="preserve">  </v>
      </c>
      <c r="K1047" s="70">
        <f>[8]Mides!N1038</f>
        <v>0</v>
      </c>
      <c r="L1047" s="70">
        <f>[8]Mides!K1038</f>
        <v>0</v>
      </c>
      <c r="M1047" s="70">
        <f>[8]Mides!L1038</f>
        <v>0</v>
      </c>
      <c r="N1047" s="70" t="str">
        <f>[8]Mides!M1038</f>
        <v>x</v>
      </c>
      <c r="O1047" s="70">
        <f t="shared" si="16"/>
        <v>0</v>
      </c>
      <c r="P1047" s="70" t="str">
        <f>[8]Mides!R1038</f>
        <v>Guatemala</v>
      </c>
      <c r="Q1047" s="70" t="str">
        <f>[8]Mides!S1038</f>
        <v>Guatemala</v>
      </c>
      <c r="R1047" s="10"/>
      <c r="S1047" s="10"/>
      <c r="T1047" s="10"/>
      <c r="U1047" s="10"/>
      <c r="V1047" s="10"/>
      <c r="W1047" s="10"/>
      <c r="X1047" s="10"/>
      <c r="Y1047" s="10"/>
    </row>
    <row r="1048" spans="2:25" x14ac:dyDescent="0.3">
      <c r="B1048" s="66" t="str">
        <f>[8]Mides!E1039</f>
        <v>Alimber</v>
      </c>
      <c r="C1048" s="67" t="str">
        <f>[8]Mides!D1039</f>
        <v xml:space="preserve">Macario </v>
      </c>
      <c r="D1048" s="68" t="str">
        <f>IF([8]Mides!F1039=1,"X"," ")</f>
        <v>X</v>
      </c>
      <c r="E1048" s="68" t="str">
        <f>IF([8]Mides!F1039=2,"X"," ")</f>
        <v xml:space="preserve"> </v>
      </c>
      <c r="F1048" s="69" t="str">
        <f>[8]Mides!B1039</f>
        <v>menor de edad</v>
      </c>
      <c r="G1048" s="68" t="str">
        <f>IF(AND([8]Mides!H1039&gt;=1,[8]Mides!H1039&lt;=14),"X"," ")</f>
        <v>X</v>
      </c>
      <c r="H1048" s="68" t="str">
        <f>IF(AND([8]Mides!H1039&gt;=14,[8]Mides!H1039&lt;=30),"X"," ")</f>
        <v xml:space="preserve"> </v>
      </c>
      <c r="I1048" s="68" t="str">
        <f>IF(AND([8]Mides!H1039&gt;=31,[8]Mides!H1039&lt;=60),"X","  ")</f>
        <v xml:space="preserve">  </v>
      </c>
      <c r="J1048" s="68" t="str">
        <f>IF([8]Mides!H1039&gt;60,"X", "  ")</f>
        <v xml:space="preserve">  </v>
      </c>
      <c r="K1048" s="70">
        <f>[8]Mides!N1039</f>
        <v>0</v>
      </c>
      <c r="L1048" s="70">
        <f>[8]Mides!K1039</f>
        <v>0</v>
      </c>
      <c r="M1048" s="70">
        <f>[8]Mides!L1039</f>
        <v>0</v>
      </c>
      <c r="N1048" s="70" t="str">
        <f>[8]Mides!M1039</f>
        <v>x</v>
      </c>
      <c r="O1048" s="70">
        <f t="shared" si="16"/>
        <v>0</v>
      </c>
      <c r="P1048" s="70" t="str">
        <f>[8]Mides!R1039</f>
        <v>Guatemala</v>
      </c>
      <c r="Q1048" s="70" t="str">
        <f>[8]Mides!S1039</f>
        <v>Guatemala</v>
      </c>
      <c r="R1048" s="10"/>
      <c r="S1048" s="10"/>
      <c r="T1048" s="10"/>
      <c r="U1048" s="10"/>
      <c r="V1048" s="10"/>
      <c r="W1048" s="10"/>
      <c r="X1048" s="10"/>
      <c r="Y1048" s="10"/>
    </row>
    <row r="1049" spans="2:25" x14ac:dyDescent="0.3">
      <c r="B1049" s="66" t="str">
        <f>[8]Mides!E1040</f>
        <v>Maria</v>
      </c>
      <c r="C1049" s="67" t="str">
        <f>[8]Mides!D1040</f>
        <v xml:space="preserve">Macario </v>
      </c>
      <c r="D1049" s="68" t="str">
        <f>IF([8]Mides!F1040=1,"X"," ")</f>
        <v>X</v>
      </c>
      <c r="E1049" s="68" t="str">
        <f>IF([8]Mides!F1040=2,"X"," ")</f>
        <v xml:space="preserve"> </v>
      </c>
      <c r="F1049" s="69">
        <f>[8]Mides!B1040</f>
        <v>2735028320101</v>
      </c>
      <c r="G1049" s="68" t="str">
        <f>IF(AND([8]Mides!H1040&gt;=1,[8]Mides!H1040&lt;=14),"X"," ")</f>
        <v xml:space="preserve"> </v>
      </c>
      <c r="H1049" s="68" t="str">
        <f>IF(AND([8]Mides!H1040&gt;=14,[8]Mides!H1040&lt;=30),"X"," ")</f>
        <v>X</v>
      </c>
      <c r="I1049" s="68" t="str">
        <f>IF(AND([8]Mides!H1040&gt;=31,[8]Mides!H1040&lt;=60),"X","  ")</f>
        <v xml:space="preserve">  </v>
      </c>
      <c r="J1049" s="68" t="str">
        <f>IF([8]Mides!H1040&gt;60,"X", "  ")</f>
        <v xml:space="preserve">  </v>
      </c>
      <c r="K1049" s="70">
        <f>[8]Mides!N1040</f>
        <v>0</v>
      </c>
      <c r="L1049" s="70">
        <f>[8]Mides!K1040</f>
        <v>0</v>
      </c>
      <c r="M1049" s="70">
        <f>[8]Mides!L1040</f>
        <v>0</v>
      </c>
      <c r="N1049" s="70" t="str">
        <f>[8]Mides!M1040</f>
        <v>x</v>
      </c>
      <c r="O1049" s="70">
        <f t="shared" si="16"/>
        <v>0</v>
      </c>
      <c r="P1049" s="70" t="str">
        <f>[8]Mides!R1040</f>
        <v>Guatemala</v>
      </c>
      <c r="Q1049" s="70" t="str">
        <f>[8]Mides!S1040</f>
        <v>Guatemala</v>
      </c>
      <c r="R1049" s="10"/>
      <c r="S1049" s="10"/>
      <c r="T1049" s="10"/>
      <c r="U1049" s="10"/>
      <c r="V1049" s="10"/>
      <c r="W1049" s="10"/>
      <c r="X1049" s="10"/>
      <c r="Y1049" s="10"/>
    </row>
    <row r="1050" spans="2:25" x14ac:dyDescent="0.3">
      <c r="B1050" s="66" t="str">
        <f>[8]Mides!E1041</f>
        <v xml:space="preserve">Pablo </v>
      </c>
      <c r="C1050" s="67" t="str">
        <f>[8]Mides!D1041</f>
        <v>Chiquival</v>
      </c>
      <c r="D1050" s="68" t="str">
        <f>IF([8]Mides!F1041=1,"X"," ")</f>
        <v xml:space="preserve"> </v>
      </c>
      <c r="E1050" s="68" t="str">
        <f>IF([8]Mides!F1041=2,"X"," ")</f>
        <v>X</v>
      </c>
      <c r="F1050" s="69">
        <f>[8]Mides!B1041</f>
        <v>2704812141013</v>
      </c>
      <c r="G1050" s="68" t="str">
        <f>IF(AND([8]Mides!H1041&gt;=1,[8]Mides!H1041&lt;=14),"X"," ")</f>
        <v xml:space="preserve"> </v>
      </c>
      <c r="H1050" s="68" t="str">
        <f>IF(AND([8]Mides!H1041&gt;=14,[8]Mides!H1041&lt;=30),"X"," ")</f>
        <v xml:space="preserve"> </v>
      </c>
      <c r="I1050" s="68" t="str">
        <f>IF(AND([8]Mides!H1041&gt;=31,[8]Mides!H1041&lt;=60),"X","  ")</f>
        <v>X</v>
      </c>
      <c r="J1050" s="68" t="str">
        <f>IF([8]Mides!H1041&gt;60,"X", "  ")</f>
        <v xml:space="preserve">  </v>
      </c>
      <c r="K1050" s="70">
        <f>[8]Mides!N1041</f>
        <v>0</v>
      </c>
      <c r="L1050" s="70">
        <f>[8]Mides!K1041</f>
        <v>0</v>
      </c>
      <c r="M1050" s="70">
        <f>[8]Mides!L1041</f>
        <v>0</v>
      </c>
      <c r="N1050" s="70" t="str">
        <f>[8]Mides!M1041</f>
        <v>x</v>
      </c>
      <c r="O1050" s="70">
        <f t="shared" si="16"/>
        <v>0</v>
      </c>
      <c r="P1050" s="70" t="str">
        <f>[8]Mides!R1041</f>
        <v>Guatemala</v>
      </c>
      <c r="Q1050" s="70" t="str">
        <f>[8]Mides!S1041</f>
        <v>Guatemala</v>
      </c>
      <c r="R1050" s="10"/>
      <c r="S1050" s="10"/>
      <c r="T1050" s="10"/>
      <c r="U1050" s="10"/>
      <c r="V1050" s="10"/>
      <c r="W1050" s="10"/>
      <c r="X1050" s="10"/>
      <c r="Y1050" s="10"/>
    </row>
    <row r="1051" spans="2:25" x14ac:dyDescent="0.3">
      <c r="B1051" s="66" t="str">
        <f>[8]Mides!E1042</f>
        <v>Silvia</v>
      </c>
      <c r="C1051" s="67" t="str">
        <f>[8]Mides!D1042</f>
        <v>Alaya</v>
      </c>
      <c r="D1051" s="68" t="str">
        <f>IF([8]Mides!F1042=1,"X"," ")</f>
        <v>X</v>
      </c>
      <c r="E1051" s="68" t="str">
        <f>IF([8]Mides!F1042=2,"X"," ")</f>
        <v xml:space="preserve"> </v>
      </c>
      <c r="F1051" s="69">
        <f>[8]Mides!B1042</f>
        <v>2330649230602</v>
      </c>
      <c r="G1051" s="68" t="str">
        <f>IF(AND([8]Mides!H1042&gt;=1,[8]Mides!H1042&lt;=14),"X"," ")</f>
        <v xml:space="preserve"> </v>
      </c>
      <c r="H1051" s="68" t="str">
        <f>IF(AND([8]Mides!H1042&gt;=14,[8]Mides!H1042&lt;=30),"X"," ")</f>
        <v xml:space="preserve"> </v>
      </c>
      <c r="I1051" s="68" t="str">
        <f>IF(AND([8]Mides!H1042&gt;=31,[8]Mides!H1042&lt;=60),"X","  ")</f>
        <v>X</v>
      </c>
      <c r="J1051" s="68" t="str">
        <f>IF([8]Mides!H1042&gt;60,"X", "  ")</f>
        <v xml:space="preserve">  </v>
      </c>
      <c r="K1051" s="70">
        <f>[8]Mides!N1042</f>
        <v>0</v>
      </c>
      <c r="L1051" s="70">
        <f>[8]Mides!K1042</f>
        <v>0</v>
      </c>
      <c r="M1051" s="70">
        <f>[8]Mides!L1042</f>
        <v>0</v>
      </c>
      <c r="N1051" s="70" t="str">
        <f>[8]Mides!M1042</f>
        <v>x</v>
      </c>
      <c r="O1051" s="70">
        <f t="shared" si="16"/>
        <v>0</v>
      </c>
      <c r="P1051" s="70" t="str">
        <f>[8]Mides!R1042</f>
        <v>Guatemala</v>
      </c>
      <c r="Q1051" s="70" t="str">
        <f>[8]Mides!S1042</f>
        <v>Guatemala</v>
      </c>
      <c r="R1051" s="10"/>
      <c r="S1051" s="10"/>
      <c r="T1051" s="10"/>
      <c r="U1051" s="10"/>
      <c r="V1051" s="10"/>
      <c r="W1051" s="10"/>
      <c r="X1051" s="10"/>
      <c r="Y1051" s="10"/>
    </row>
    <row r="1052" spans="2:25" x14ac:dyDescent="0.3">
      <c r="B1052" s="66" t="str">
        <f>[8]Mides!E1043</f>
        <v>Berta</v>
      </c>
      <c r="C1052" s="67" t="str">
        <f>[8]Mides!D1043</f>
        <v>Calel</v>
      </c>
      <c r="D1052" s="68" t="str">
        <f>IF([8]Mides!F1043=1,"X"," ")</f>
        <v>X</v>
      </c>
      <c r="E1052" s="68" t="str">
        <f>IF([8]Mides!F1043=2,"X"," ")</f>
        <v xml:space="preserve"> </v>
      </c>
      <c r="F1052" s="69">
        <f>[8]Mides!B1043</f>
        <v>2260434010101</v>
      </c>
      <c r="G1052" s="68" t="str">
        <f>IF(AND([8]Mides!H1043&gt;=1,[8]Mides!H1043&lt;=14),"X"," ")</f>
        <v xml:space="preserve"> </v>
      </c>
      <c r="H1052" s="68" t="str">
        <f>IF(AND([8]Mides!H1043&gt;=14,[8]Mides!H1043&lt;=30),"X"," ")</f>
        <v xml:space="preserve"> </v>
      </c>
      <c r="I1052" s="68" t="str">
        <f>IF(AND([8]Mides!H1043&gt;=31,[8]Mides!H1043&lt;=60),"X","  ")</f>
        <v>X</v>
      </c>
      <c r="J1052" s="68" t="str">
        <f>IF([8]Mides!H1043&gt;60,"X", "  ")</f>
        <v xml:space="preserve">  </v>
      </c>
      <c r="K1052" s="70">
        <f>[8]Mides!N1043</f>
        <v>0</v>
      </c>
      <c r="L1052" s="70">
        <f>[8]Mides!K1043</f>
        <v>0</v>
      </c>
      <c r="M1052" s="70">
        <f>[8]Mides!L1043</f>
        <v>0</v>
      </c>
      <c r="N1052" s="70" t="str">
        <f>[8]Mides!M1043</f>
        <v>x</v>
      </c>
      <c r="O1052" s="70">
        <f t="shared" si="16"/>
        <v>0</v>
      </c>
      <c r="P1052" s="70" t="str">
        <f>[8]Mides!R1043</f>
        <v>Guatemala</v>
      </c>
      <c r="Q1052" s="70" t="str">
        <f>[8]Mides!S1043</f>
        <v>Guatemala</v>
      </c>
      <c r="R1052" s="10"/>
      <c r="S1052" s="10"/>
      <c r="T1052" s="10"/>
      <c r="U1052" s="10"/>
      <c r="V1052" s="10"/>
      <c r="W1052" s="10"/>
      <c r="X1052" s="10"/>
      <c r="Y1052" s="10"/>
    </row>
    <row r="1053" spans="2:25" x14ac:dyDescent="0.3">
      <c r="B1053" s="66" t="str">
        <f>[8]Mides!E1044</f>
        <v>Santos</v>
      </c>
      <c r="C1053" s="67" t="str">
        <f>[8]Mides!D1044</f>
        <v>Perez</v>
      </c>
      <c r="D1053" s="68" t="str">
        <f>IF([8]Mides!F1044=1,"X"," ")</f>
        <v xml:space="preserve"> </v>
      </c>
      <c r="E1053" s="68" t="str">
        <f>IF([8]Mides!F1044=2,"X"," ")</f>
        <v>X</v>
      </c>
      <c r="F1053" s="69">
        <f>[8]Mides!B1044</f>
        <v>1582404990112</v>
      </c>
      <c r="G1053" s="68" t="str">
        <f>IF(AND([8]Mides!H1044&gt;=1,[8]Mides!H1044&lt;=14),"X"," ")</f>
        <v xml:space="preserve"> </v>
      </c>
      <c r="H1053" s="68" t="str">
        <f>IF(AND([8]Mides!H1044&gt;=14,[8]Mides!H1044&lt;=30),"X"," ")</f>
        <v xml:space="preserve"> </v>
      </c>
      <c r="I1053" s="68" t="str">
        <f>IF(AND([8]Mides!H1044&gt;=31,[8]Mides!H1044&lt;=60),"X","  ")</f>
        <v>X</v>
      </c>
      <c r="J1053" s="68" t="str">
        <f>IF([8]Mides!H1044&gt;60,"X", "  ")</f>
        <v xml:space="preserve">  </v>
      </c>
      <c r="K1053" s="70">
        <f>[8]Mides!N1044</f>
        <v>0</v>
      </c>
      <c r="L1053" s="70">
        <f>[8]Mides!K1044</f>
        <v>0</v>
      </c>
      <c r="M1053" s="70">
        <f>[8]Mides!L1044</f>
        <v>0</v>
      </c>
      <c r="N1053" s="70" t="str">
        <f>[8]Mides!M1044</f>
        <v>x</v>
      </c>
      <c r="O1053" s="70">
        <f t="shared" si="16"/>
        <v>0</v>
      </c>
      <c r="P1053" s="70" t="str">
        <f>[8]Mides!R1044</f>
        <v>Guatemala</v>
      </c>
      <c r="Q1053" s="70" t="str">
        <f>[8]Mides!S1044</f>
        <v>Guatemala</v>
      </c>
      <c r="R1053" s="10"/>
      <c r="S1053" s="10"/>
      <c r="T1053" s="10"/>
      <c r="U1053" s="10"/>
      <c r="V1053" s="10"/>
      <c r="W1053" s="10"/>
      <c r="X1053" s="10"/>
      <c r="Y1053" s="10"/>
    </row>
    <row r="1054" spans="2:25" x14ac:dyDescent="0.3">
      <c r="B1054" s="66" t="str">
        <f>[8]Mides!E1045</f>
        <v>Toribio</v>
      </c>
      <c r="C1054" s="67" t="str">
        <f>[8]Mides!D1045</f>
        <v>Del Cid</v>
      </c>
      <c r="D1054" s="68" t="str">
        <f>IF([8]Mides!F1045=1,"X"," ")</f>
        <v xml:space="preserve"> </v>
      </c>
      <c r="E1054" s="68" t="str">
        <f>IF([8]Mides!F1045=2,"X"," ")</f>
        <v>X</v>
      </c>
      <c r="F1054" s="69">
        <f>[8]Mides!B1045</f>
        <v>1995450490602</v>
      </c>
      <c r="G1054" s="68" t="str">
        <f>IF(AND([8]Mides!H1045&gt;=1,[8]Mides!H1045&lt;=14),"X"," ")</f>
        <v xml:space="preserve"> </v>
      </c>
      <c r="H1054" s="68" t="str">
        <f>IF(AND([8]Mides!H1045&gt;=14,[8]Mides!H1045&lt;=30),"X"," ")</f>
        <v xml:space="preserve"> </v>
      </c>
      <c r="I1054" s="68" t="str">
        <f>IF(AND([8]Mides!H1045&gt;=31,[8]Mides!H1045&lt;=60),"X","  ")</f>
        <v>X</v>
      </c>
      <c r="J1054" s="68" t="str">
        <f>IF([8]Mides!H1045&gt;60,"X", "  ")</f>
        <v xml:space="preserve">  </v>
      </c>
      <c r="K1054" s="70">
        <f>[8]Mides!N1045</f>
        <v>0</v>
      </c>
      <c r="L1054" s="70">
        <f>[8]Mides!K1045</f>
        <v>0</v>
      </c>
      <c r="M1054" s="70">
        <f>[8]Mides!L1045</f>
        <v>0</v>
      </c>
      <c r="N1054" s="70" t="str">
        <f>[8]Mides!M1045</f>
        <v>x</v>
      </c>
      <c r="O1054" s="70">
        <f t="shared" si="16"/>
        <v>0</v>
      </c>
      <c r="P1054" s="70" t="str">
        <f>[8]Mides!R1045</f>
        <v>Guatemala</v>
      </c>
      <c r="Q1054" s="70" t="str">
        <f>[8]Mides!S1045</f>
        <v>Guatemala</v>
      </c>
      <c r="R1054" s="10"/>
      <c r="S1054" s="10"/>
      <c r="T1054" s="10"/>
      <c r="U1054" s="10"/>
      <c r="V1054" s="10"/>
      <c r="W1054" s="10"/>
      <c r="X1054" s="10"/>
      <c r="Y1054" s="10"/>
    </row>
    <row r="1055" spans="2:25" x14ac:dyDescent="0.3">
      <c r="B1055" s="66" t="str">
        <f>[8]Mides!E1046</f>
        <v>Claudia</v>
      </c>
      <c r="C1055" s="67" t="str">
        <f>[8]Mides!D1046</f>
        <v>Arana</v>
      </c>
      <c r="D1055" s="68" t="str">
        <f>IF([8]Mides!F1046=1,"X"," ")</f>
        <v>X</v>
      </c>
      <c r="E1055" s="68" t="str">
        <f>IF([8]Mides!F1046=2,"X"," ")</f>
        <v xml:space="preserve"> </v>
      </c>
      <c r="F1055" s="69">
        <f>[8]Mides!B1046</f>
        <v>2535455010101</v>
      </c>
      <c r="G1055" s="68" t="str">
        <f>IF(AND([8]Mides!H1046&gt;=1,[8]Mides!H1046&lt;=14),"X"," ")</f>
        <v xml:space="preserve"> </v>
      </c>
      <c r="H1055" s="68" t="str">
        <f>IF(AND([8]Mides!H1046&gt;=14,[8]Mides!H1046&lt;=30),"X"," ")</f>
        <v>X</v>
      </c>
      <c r="I1055" s="68" t="str">
        <f>IF(AND([8]Mides!H1046&gt;=31,[8]Mides!H1046&lt;=60),"X","  ")</f>
        <v xml:space="preserve">  </v>
      </c>
      <c r="J1055" s="68" t="str">
        <f>IF([8]Mides!H1046&gt;60,"X", "  ")</f>
        <v xml:space="preserve">  </v>
      </c>
      <c r="K1055" s="70">
        <f>[8]Mides!N1046</f>
        <v>0</v>
      </c>
      <c r="L1055" s="70">
        <f>[8]Mides!K1046</f>
        <v>0</v>
      </c>
      <c r="M1055" s="70">
        <f>[8]Mides!L1046</f>
        <v>0</v>
      </c>
      <c r="N1055" s="70" t="str">
        <f>[8]Mides!M1046</f>
        <v>x</v>
      </c>
      <c r="O1055" s="70">
        <f t="shared" si="16"/>
        <v>0</v>
      </c>
      <c r="P1055" s="70" t="str">
        <f>[8]Mides!R1046</f>
        <v>Guatemala</v>
      </c>
      <c r="Q1055" s="70" t="str">
        <f>[8]Mides!S1046</f>
        <v>Guatemala</v>
      </c>
      <c r="R1055" s="10"/>
      <c r="S1055" s="10"/>
      <c r="T1055" s="10"/>
      <c r="U1055" s="10"/>
      <c r="V1055" s="10"/>
      <c r="W1055" s="10"/>
      <c r="X1055" s="10"/>
      <c r="Y1055" s="10"/>
    </row>
    <row r="1056" spans="2:25" x14ac:dyDescent="0.3">
      <c r="B1056" s="66" t="str">
        <f>[8]Mides!E1047</f>
        <v xml:space="preserve">Pablo </v>
      </c>
      <c r="C1056" s="67" t="str">
        <f>[8]Mides!D1047</f>
        <v>Garcia</v>
      </c>
      <c r="D1056" s="68" t="str">
        <f>IF([8]Mides!F1047=1,"X"," ")</f>
        <v xml:space="preserve"> </v>
      </c>
      <c r="E1056" s="68" t="str">
        <f>IF([8]Mides!F1047=2,"X"," ")</f>
        <v>X</v>
      </c>
      <c r="F1056" s="69">
        <f>[8]Mides!B1047</f>
        <v>2704812141013</v>
      </c>
      <c r="G1056" s="68" t="str">
        <f>IF(AND([8]Mides!H1047&gt;=1,[8]Mides!H1047&lt;=14),"X"," ")</f>
        <v xml:space="preserve"> </v>
      </c>
      <c r="H1056" s="68" t="str">
        <f>IF(AND([8]Mides!H1047&gt;=14,[8]Mides!H1047&lt;=30),"X"," ")</f>
        <v xml:space="preserve"> </v>
      </c>
      <c r="I1056" s="68" t="str">
        <f>IF(AND([8]Mides!H1047&gt;=31,[8]Mides!H1047&lt;=60),"X","  ")</f>
        <v>X</v>
      </c>
      <c r="J1056" s="68" t="str">
        <f>IF([8]Mides!H1047&gt;60,"X", "  ")</f>
        <v xml:space="preserve">  </v>
      </c>
      <c r="K1056" s="70">
        <f>[8]Mides!N1047</f>
        <v>0</v>
      </c>
      <c r="L1056" s="70">
        <f>[8]Mides!K1047</f>
        <v>0</v>
      </c>
      <c r="M1056" s="70">
        <f>[8]Mides!L1047</f>
        <v>0</v>
      </c>
      <c r="N1056" s="70" t="str">
        <f>[8]Mides!M1047</f>
        <v>x</v>
      </c>
      <c r="O1056" s="70">
        <f t="shared" si="16"/>
        <v>0</v>
      </c>
      <c r="P1056" s="70" t="str">
        <f>[8]Mides!R1047</f>
        <v>Guatemala</v>
      </c>
      <c r="Q1056" s="70" t="str">
        <f>[8]Mides!S1047</f>
        <v>Guatemala</v>
      </c>
      <c r="R1056" s="10"/>
      <c r="S1056" s="10"/>
      <c r="T1056" s="10"/>
      <c r="U1056" s="10"/>
      <c r="V1056" s="10"/>
      <c r="W1056" s="10"/>
      <c r="X1056" s="10"/>
      <c r="Y1056" s="10"/>
    </row>
    <row r="1057" spans="2:25" x14ac:dyDescent="0.3">
      <c r="B1057" s="66" t="str">
        <f>[8]Mides!E1048</f>
        <v>Irlanda</v>
      </c>
      <c r="C1057" s="67" t="str">
        <f>[8]Mides!D1048</f>
        <v>Barahona</v>
      </c>
      <c r="D1057" s="68" t="str">
        <f>IF([8]Mides!F1048=1,"X"," ")</f>
        <v>X</v>
      </c>
      <c r="E1057" s="68" t="str">
        <f>IF([8]Mides!F1048=2,"X"," ")</f>
        <v xml:space="preserve"> </v>
      </c>
      <c r="F1057" s="69">
        <f>[8]Mides!B1048</f>
        <v>2871652520101</v>
      </c>
      <c r="G1057" s="68" t="str">
        <f>IF(AND([8]Mides!H1048&gt;=1,[8]Mides!H1048&lt;=14),"X"," ")</f>
        <v xml:space="preserve"> </v>
      </c>
      <c r="H1057" s="68" t="str">
        <f>IF(AND([8]Mides!H1048&gt;=14,[8]Mides!H1048&lt;=30),"X"," ")</f>
        <v>X</v>
      </c>
      <c r="I1057" s="68" t="str">
        <f>IF(AND([8]Mides!H1048&gt;=31,[8]Mides!H1048&lt;=60),"X","  ")</f>
        <v xml:space="preserve">  </v>
      </c>
      <c r="J1057" s="68" t="str">
        <f>IF([8]Mides!H1048&gt;60,"X", "  ")</f>
        <v xml:space="preserve">  </v>
      </c>
      <c r="K1057" s="70">
        <f>[8]Mides!N1048</f>
        <v>0</v>
      </c>
      <c r="L1057" s="70">
        <f>[8]Mides!K1048</f>
        <v>0</v>
      </c>
      <c r="M1057" s="70">
        <f>[8]Mides!L1048</f>
        <v>0</v>
      </c>
      <c r="N1057" s="70" t="str">
        <f>[8]Mides!M1048</f>
        <v>x</v>
      </c>
      <c r="O1057" s="70">
        <f t="shared" si="16"/>
        <v>0</v>
      </c>
      <c r="P1057" s="70" t="str">
        <f>[8]Mides!R1048</f>
        <v>Guatemala</v>
      </c>
      <c r="Q1057" s="70" t="str">
        <f>[8]Mides!S1048</f>
        <v>Guatemala</v>
      </c>
      <c r="R1057" s="10"/>
      <c r="S1057" s="10"/>
      <c r="T1057" s="10"/>
      <c r="U1057" s="10"/>
      <c r="V1057" s="10"/>
      <c r="W1057" s="10"/>
      <c r="X1057" s="10"/>
      <c r="Y1057" s="10"/>
    </row>
    <row r="1058" spans="2:25" x14ac:dyDescent="0.3">
      <c r="B1058" s="66" t="str">
        <f>[8]Mides!E1049</f>
        <v>Silvia</v>
      </c>
      <c r="C1058" s="67" t="str">
        <f>[8]Mides!D1049</f>
        <v>Ayala</v>
      </c>
      <c r="D1058" s="68" t="str">
        <f>IF([8]Mides!F1049=1,"X"," ")</f>
        <v>X</v>
      </c>
      <c r="E1058" s="68" t="str">
        <f>IF([8]Mides!F1049=2,"X"," ")</f>
        <v xml:space="preserve"> </v>
      </c>
      <c r="F1058" s="69">
        <f>[8]Mides!B1049</f>
        <v>233064930602</v>
      </c>
      <c r="G1058" s="68" t="str">
        <f>IF(AND([8]Mides!H1049&gt;=1,[8]Mides!H1049&lt;=14),"X"," ")</f>
        <v xml:space="preserve"> </v>
      </c>
      <c r="H1058" s="68" t="str">
        <f>IF(AND([8]Mides!H1049&gt;=14,[8]Mides!H1049&lt;=30),"X"," ")</f>
        <v xml:space="preserve"> </v>
      </c>
      <c r="I1058" s="68" t="str">
        <f>IF(AND([8]Mides!H1049&gt;=31,[8]Mides!H1049&lt;=60),"X","  ")</f>
        <v>X</v>
      </c>
      <c r="J1058" s="68" t="str">
        <f>IF([8]Mides!H1049&gt;60,"X", "  ")</f>
        <v xml:space="preserve">  </v>
      </c>
      <c r="K1058" s="70">
        <f>[8]Mides!N1049</f>
        <v>0</v>
      </c>
      <c r="L1058" s="70">
        <f>[8]Mides!K1049</f>
        <v>0</v>
      </c>
      <c r="M1058" s="70">
        <f>[8]Mides!L1049</f>
        <v>0</v>
      </c>
      <c r="N1058" s="70" t="str">
        <f>[8]Mides!M1049</f>
        <v>x</v>
      </c>
      <c r="O1058" s="70">
        <f t="shared" si="16"/>
        <v>0</v>
      </c>
      <c r="P1058" s="70" t="str">
        <f>[8]Mides!R1049</f>
        <v>Guatemala</v>
      </c>
      <c r="Q1058" s="70" t="str">
        <f>[8]Mides!S1049</f>
        <v>Guatemala</v>
      </c>
      <c r="R1058" s="10"/>
      <c r="S1058" s="10"/>
      <c r="T1058" s="10"/>
      <c r="U1058" s="10"/>
      <c r="V1058" s="10"/>
      <c r="W1058" s="10"/>
      <c r="X1058" s="10"/>
      <c r="Y1058" s="10"/>
    </row>
    <row r="1059" spans="2:25" x14ac:dyDescent="0.3">
      <c r="B1059" s="66" t="str">
        <f>[8]Mides!E1050</f>
        <v>Maria</v>
      </c>
      <c r="C1059" s="67" t="str">
        <f>[8]Mides!D1050</f>
        <v>Hernandez</v>
      </c>
      <c r="D1059" s="68" t="str">
        <f>IF([8]Mides!F1050=1,"X"," ")</f>
        <v>X</v>
      </c>
      <c r="E1059" s="68" t="str">
        <f>IF([8]Mides!F1050=2,"X"," ")</f>
        <v xml:space="preserve"> </v>
      </c>
      <c r="F1059" s="69">
        <f>[8]Mides!B1050</f>
        <v>1902505690606</v>
      </c>
      <c r="G1059" s="68" t="str">
        <f>IF(AND([8]Mides!H1050&gt;=1,[8]Mides!H1050&lt;=14),"X"," ")</f>
        <v xml:space="preserve"> </v>
      </c>
      <c r="H1059" s="68" t="str">
        <f>IF(AND([8]Mides!H1050&gt;=14,[8]Mides!H1050&lt;=30),"X"," ")</f>
        <v xml:space="preserve"> </v>
      </c>
      <c r="I1059" s="68" t="str">
        <f>IF(AND([8]Mides!H1050&gt;=31,[8]Mides!H1050&lt;=60),"X","  ")</f>
        <v>X</v>
      </c>
      <c r="J1059" s="68" t="str">
        <f>IF([8]Mides!H1050&gt;60,"X", "  ")</f>
        <v xml:space="preserve">  </v>
      </c>
      <c r="K1059" s="70">
        <f>[8]Mides!N1050</f>
        <v>0</v>
      </c>
      <c r="L1059" s="70">
        <f>[8]Mides!K1050</f>
        <v>0</v>
      </c>
      <c r="M1059" s="70">
        <f>[8]Mides!L1050</f>
        <v>0</v>
      </c>
      <c r="N1059" s="70" t="str">
        <f>[8]Mides!M1050</f>
        <v>x</v>
      </c>
      <c r="O1059" s="70">
        <f t="shared" si="16"/>
        <v>0</v>
      </c>
      <c r="P1059" s="70" t="str">
        <f>[8]Mides!R1050</f>
        <v>Guatemala</v>
      </c>
      <c r="Q1059" s="70" t="str">
        <f>[8]Mides!S1050</f>
        <v>Guatemala</v>
      </c>
      <c r="R1059" s="10"/>
      <c r="S1059" s="10"/>
      <c r="T1059" s="10"/>
      <c r="U1059" s="10"/>
      <c r="V1059" s="10"/>
      <c r="W1059" s="10"/>
      <c r="X1059" s="10"/>
      <c r="Y1059" s="10"/>
    </row>
    <row r="1060" spans="2:25" x14ac:dyDescent="0.3">
      <c r="B1060" s="66" t="str">
        <f>[8]Mides!E1051</f>
        <v>Luis</v>
      </c>
      <c r="C1060" s="67" t="str">
        <f>[8]Mides!D1051</f>
        <v>Franco</v>
      </c>
      <c r="D1060" s="68" t="str">
        <f>IF([8]Mides!F1051=1,"X"," ")</f>
        <v xml:space="preserve"> </v>
      </c>
      <c r="E1060" s="68" t="str">
        <f>IF([8]Mides!F1051=2,"X"," ")</f>
        <v>X</v>
      </c>
      <c r="F1060" s="69">
        <f>[8]Mides!B1051</f>
        <v>2257505700601</v>
      </c>
      <c r="G1060" s="68" t="str">
        <f>IF(AND([8]Mides!H1051&gt;=1,[8]Mides!H1051&lt;=14),"X"," ")</f>
        <v xml:space="preserve"> </v>
      </c>
      <c r="H1060" s="68" t="str">
        <f>IF(AND([8]Mides!H1051&gt;=14,[8]Mides!H1051&lt;=30),"X"," ")</f>
        <v xml:space="preserve"> </v>
      </c>
      <c r="I1060" s="68" t="str">
        <f>IF(AND([8]Mides!H1051&gt;=31,[8]Mides!H1051&lt;=60),"X","  ")</f>
        <v>X</v>
      </c>
      <c r="J1060" s="68" t="str">
        <f>IF([8]Mides!H1051&gt;60,"X", "  ")</f>
        <v xml:space="preserve">  </v>
      </c>
      <c r="K1060" s="70">
        <f>[8]Mides!N1051</f>
        <v>0</v>
      </c>
      <c r="L1060" s="70">
        <f>[8]Mides!K1051</f>
        <v>0</v>
      </c>
      <c r="M1060" s="70">
        <f>[8]Mides!L1051</f>
        <v>0</v>
      </c>
      <c r="N1060" s="70" t="str">
        <f>[8]Mides!M1051</f>
        <v>x</v>
      </c>
      <c r="O1060" s="70">
        <f t="shared" si="16"/>
        <v>0</v>
      </c>
      <c r="P1060" s="70" t="str">
        <f>[8]Mides!R1051</f>
        <v>Guatemala</v>
      </c>
      <c r="Q1060" s="70" t="str">
        <f>[8]Mides!S1051</f>
        <v>Guatemala</v>
      </c>
      <c r="R1060" s="10"/>
      <c r="S1060" s="10"/>
      <c r="T1060" s="10"/>
      <c r="U1060" s="10"/>
      <c r="V1060" s="10"/>
      <c r="W1060" s="10"/>
      <c r="X1060" s="10"/>
      <c r="Y1060" s="10"/>
    </row>
    <row r="1061" spans="2:25" x14ac:dyDescent="0.3">
      <c r="B1061" s="66" t="str">
        <f>[8]Mides!E1052</f>
        <v>Rivera</v>
      </c>
      <c r="C1061" s="67" t="str">
        <f>[8]Mides!D1052</f>
        <v>Molina</v>
      </c>
      <c r="D1061" s="68" t="str">
        <f>IF([8]Mides!F1052=1,"X"," ")</f>
        <v xml:space="preserve"> </v>
      </c>
      <c r="E1061" s="68" t="str">
        <f>IF([8]Mides!F1052=2,"X"," ")</f>
        <v>X</v>
      </c>
      <c r="F1061" s="69">
        <f>[8]Mides!B1052</f>
        <v>3004084120101</v>
      </c>
      <c r="G1061" s="68" t="str">
        <f>IF(AND([8]Mides!H1052&gt;=1,[8]Mides!H1052&lt;=14),"X"," ")</f>
        <v xml:space="preserve"> </v>
      </c>
      <c r="H1061" s="68" t="str">
        <f>IF(AND([8]Mides!H1052&gt;=14,[8]Mides!H1052&lt;=30),"X"," ")</f>
        <v>X</v>
      </c>
      <c r="I1061" s="68" t="str">
        <f>IF(AND([8]Mides!H1052&gt;=31,[8]Mides!H1052&lt;=60),"X","  ")</f>
        <v xml:space="preserve">  </v>
      </c>
      <c r="J1061" s="68" t="str">
        <f>IF([8]Mides!H1052&gt;60,"X", "  ")</f>
        <v xml:space="preserve">  </v>
      </c>
      <c r="K1061" s="70">
        <f>[8]Mides!N1052</f>
        <v>0</v>
      </c>
      <c r="L1061" s="70">
        <f>[8]Mides!K1052</f>
        <v>0</v>
      </c>
      <c r="M1061" s="70">
        <f>[8]Mides!L1052</f>
        <v>0</v>
      </c>
      <c r="N1061" s="70" t="str">
        <f>[8]Mides!M1052</f>
        <v>x</v>
      </c>
      <c r="O1061" s="70">
        <f t="shared" si="16"/>
        <v>0</v>
      </c>
      <c r="P1061" s="70" t="str">
        <f>[8]Mides!R1052</f>
        <v>Guatemala</v>
      </c>
      <c r="Q1061" s="70" t="str">
        <f>[8]Mides!S1052</f>
        <v>Guatemala</v>
      </c>
      <c r="R1061" s="10"/>
      <c r="S1061" s="10"/>
      <c r="T1061" s="10"/>
      <c r="U1061" s="10"/>
      <c r="V1061" s="10"/>
      <c r="W1061" s="10"/>
      <c r="X1061" s="10"/>
      <c r="Y1061" s="10"/>
    </row>
    <row r="1062" spans="2:25" x14ac:dyDescent="0.3">
      <c r="B1062" s="66" t="str">
        <f>[8]Mides!E1053</f>
        <v xml:space="preserve">Luis </v>
      </c>
      <c r="C1062" s="67" t="str">
        <f>[8]Mides!D1053</f>
        <v xml:space="preserve">Franco </v>
      </c>
      <c r="D1062" s="68" t="str">
        <f>IF([8]Mides!F1053=1,"X"," ")</f>
        <v xml:space="preserve"> </v>
      </c>
      <c r="E1062" s="68" t="str">
        <f>IF([8]Mides!F1053=2,"X"," ")</f>
        <v>X</v>
      </c>
      <c r="F1062" s="69" t="str">
        <f>[8]Mides!B1053</f>
        <v>menor de edad</v>
      </c>
      <c r="G1062" s="68" t="str">
        <f>IF(AND([8]Mides!H1053&gt;=1,[8]Mides!H1053&lt;=14),"X"," ")</f>
        <v>X</v>
      </c>
      <c r="H1062" s="68" t="str">
        <f>IF(AND([8]Mides!H1053&gt;=14,[8]Mides!H1053&lt;=30),"X"," ")</f>
        <v>X</v>
      </c>
      <c r="I1062" s="68" t="str">
        <f>IF(AND([8]Mides!H1053&gt;=31,[8]Mides!H1053&lt;=60),"X","  ")</f>
        <v xml:space="preserve">  </v>
      </c>
      <c r="J1062" s="68" t="str">
        <f>IF([8]Mides!H1053&gt;60,"X", "  ")</f>
        <v xml:space="preserve">  </v>
      </c>
      <c r="K1062" s="70">
        <f>[8]Mides!N1053</f>
        <v>0</v>
      </c>
      <c r="L1062" s="70">
        <f>[8]Mides!K1053</f>
        <v>0</v>
      </c>
      <c r="M1062" s="70">
        <f>[8]Mides!L1053</f>
        <v>0</v>
      </c>
      <c r="N1062" s="70" t="str">
        <f>[8]Mides!M1053</f>
        <v>x</v>
      </c>
      <c r="O1062" s="70">
        <f t="shared" si="16"/>
        <v>0</v>
      </c>
      <c r="P1062" s="70" t="str">
        <f>[8]Mides!R1053</f>
        <v>Guatemala</v>
      </c>
      <c r="Q1062" s="70" t="str">
        <f>[8]Mides!S1053</f>
        <v>Guatemala</v>
      </c>
      <c r="R1062" s="10"/>
      <c r="S1062" s="10"/>
      <c r="T1062" s="10"/>
      <c r="U1062" s="10"/>
      <c r="V1062" s="10"/>
      <c r="W1062" s="10"/>
      <c r="X1062" s="10"/>
      <c r="Y1062" s="10"/>
    </row>
    <row r="1063" spans="2:25" x14ac:dyDescent="0.3">
      <c r="B1063" s="66" t="str">
        <f>[8]Mides!E1054</f>
        <v>Hzuri</v>
      </c>
      <c r="C1063" s="67" t="str">
        <f>[8]Mides!D1054</f>
        <v>Franco</v>
      </c>
      <c r="D1063" s="68" t="str">
        <f>IF([8]Mides!F1054=1,"X"," ")</f>
        <v>X</v>
      </c>
      <c r="E1063" s="68" t="str">
        <f>IF([8]Mides!F1054=2,"X"," ")</f>
        <v xml:space="preserve"> </v>
      </c>
      <c r="F1063" s="69" t="str">
        <f>[8]Mides!B1054</f>
        <v>menor de edad</v>
      </c>
      <c r="G1063" s="68" t="str">
        <f>IF(AND([8]Mides!H1054&gt;=1,[8]Mides!H1054&lt;=14),"X"," ")</f>
        <v>X</v>
      </c>
      <c r="H1063" s="68" t="str">
        <f>IF(AND([8]Mides!H1054&gt;=14,[8]Mides!H1054&lt;=30),"X"," ")</f>
        <v xml:space="preserve"> </v>
      </c>
      <c r="I1063" s="68" t="str">
        <f>IF(AND([8]Mides!H1054&gt;=31,[8]Mides!H1054&lt;=60),"X","  ")</f>
        <v xml:space="preserve">  </v>
      </c>
      <c r="J1063" s="68" t="str">
        <f>IF([8]Mides!H1054&gt;60,"X", "  ")</f>
        <v xml:space="preserve">  </v>
      </c>
      <c r="K1063" s="70">
        <f>[8]Mides!N1054</f>
        <v>0</v>
      </c>
      <c r="L1063" s="70">
        <f>[8]Mides!K1054</f>
        <v>0</v>
      </c>
      <c r="M1063" s="70">
        <f>[8]Mides!L1054</f>
        <v>0</v>
      </c>
      <c r="N1063" s="70" t="str">
        <f>[8]Mides!M1054</f>
        <v>x</v>
      </c>
      <c r="O1063" s="70">
        <f t="shared" si="16"/>
        <v>0</v>
      </c>
      <c r="P1063" s="70" t="str">
        <f>[8]Mides!R1054</f>
        <v>Guatemala</v>
      </c>
      <c r="Q1063" s="70" t="str">
        <f>[8]Mides!S1054</f>
        <v>Guatemala</v>
      </c>
      <c r="R1063" s="10"/>
      <c r="S1063" s="10"/>
      <c r="T1063" s="10"/>
      <c r="U1063" s="10"/>
      <c r="V1063" s="10"/>
      <c r="W1063" s="10"/>
      <c r="X1063" s="10"/>
      <c r="Y1063" s="10"/>
    </row>
    <row r="1064" spans="2:25" x14ac:dyDescent="0.3">
      <c r="B1064" s="66" t="str">
        <f>[8]Mides!E1055</f>
        <v>Omar</v>
      </c>
      <c r="C1064" s="67" t="str">
        <f>[8]Mides!D1055</f>
        <v>Lopez</v>
      </c>
      <c r="D1064" s="68" t="str">
        <f>IF([8]Mides!F1055=1,"X"," ")</f>
        <v xml:space="preserve"> </v>
      </c>
      <c r="E1064" s="68" t="str">
        <f>IF([8]Mides!F1055=2,"X"," ")</f>
        <v>X</v>
      </c>
      <c r="F1064" s="69">
        <f>[8]Mides!B1055</f>
        <v>2621305800101</v>
      </c>
      <c r="G1064" s="68" t="str">
        <f>IF(AND([8]Mides!H1055&gt;=1,[8]Mides!H1055&lt;=14),"X"," ")</f>
        <v xml:space="preserve"> </v>
      </c>
      <c r="H1064" s="68" t="str">
        <f>IF(AND([8]Mides!H1055&gt;=14,[8]Mides!H1055&lt;=30),"X"," ")</f>
        <v xml:space="preserve"> </v>
      </c>
      <c r="I1064" s="68" t="str">
        <f>IF(AND([8]Mides!H1055&gt;=31,[8]Mides!H1055&lt;=60),"X","  ")</f>
        <v>X</v>
      </c>
      <c r="J1064" s="68" t="str">
        <f>IF([8]Mides!H1055&gt;60,"X", "  ")</f>
        <v xml:space="preserve">  </v>
      </c>
      <c r="K1064" s="70">
        <f>[8]Mides!N1055</f>
        <v>0</v>
      </c>
      <c r="L1064" s="70">
        <f>[8]Mides!K1055</f>
        <v>0</v>
      </c>
      <c r="M1064" s="70">
        <f>[8]Mides!L1055</f>
        <v>0</v>
      </c>
      <c r="N1064" s="70" t="str">
        <f>[8]Mides!M1055</f>
        <v>x</v>
      </c>
      <c r="O1064" s="70">
        <f t="shared" si="16"/>
        <v>0</v>
      </c>
      <c r="P1064" s="70" t="str">
        <f>[8]Mides!R1055</f>
        <v>Guatemala</v>
      </c>
      <c r="Q1064" s="70" t="str">
        <f>[8]Mides!S1055</f>
        <v>Guatemala</v>
      </c>
      <c r="R1064" s="10"/>
      <c r="S1064" s="10"/>
      <c r="T1064" s="10"/>
      <c r="U1064" s="10"/>
      <c r="V1064" s="10"/>
      <c r="W1064" s="10"/>
      <c r="X1064" s="10"/>
      <c r="Y1064" s="10"/>
    </row>
    <row r="1065" spans="2:25" x14ac:dyDescent="0.3">
      <c r="B1065" s="66" t="str">
        <f>[8]Mides!E1056</f>
        <v>Izabela</v>
      </c>
      <c r="C1065" s="67" t="str">
        <f>[8]Mides!D1056</f>
        <v>Mendoza</v>
      </c>
      <c r="D1065" s="68" t="str">
        <f>IF([8]Mides!F1056=1,"X"," ")</f>
        <v>X</v>
      </c>
      <c r="E1065" s="68" t="str">
        <f>IF([8]Mides!F1056=2,"X"," ")</f>
        <v xml:space="preserve"> </v>
      </c>
      <c r="F1065" s="69" t="str">
        <f>[8]Mides!B1056</f>
        <v>menor de edad</v>
      </c>
      <c r="G1065" s="68" t="str">
        <f>IF(AND([8]Mides!H1056&gt;=1,[8]Mides!H1056&lt;=14),"X"," ")</f>
        <v>X</v>
      </c>
      <c r="H1065" s="68" t="str">
        <f>IF(AND([8]Mides!H1056&gt;=14,[8]Mides!H1056&lt;=30),"X"," ")</f>
        <v xml:space="preserve"> </v>
      </c>
      <c r="I1065" s="68" t="str">
        <f>IF(AND([8]Mides!H1056&gt;=31,[8]Mides!H1056&lt;=60),"X","  ")</f>
        <v xml:space="preserve">  </v>
      </c>
      <c r="J1065" s="68" t="str">
        <f>IF([8]Mides!H1056&gt;60,"X", "  ")</f>
        <v xml:space="preserve">  </v>
      </c>
      <c r="K1065" s="70">
        <f>[8]Mides!N1056</f>
        <v>0</v>
      </c>
      <c r="L1065" s="70">
        <f>[8]Mides!K1056</f>
        <v>0</v>
      </c>
      <c r="M1065" s="70">
        <f>[8]Mides!L1056</f>
        <v>0</v>
      </c>
      <c r="N1065" s="70" t="str">
        <f>[8]Mides!M1056</f>
        <v>x</v>
      </c>
      <c r="O1065" s="70">
        <f t="shared" si="16"/>
        <v>0</v>
      </c>
      <c r="P1065" s="70" t="str">
        <f>[8]Mides!R1056</f>
        <v>Guatemala</v>
      </c>
      <c r="Q1065" s="70" t="str">
        <f>[8]Mides!S1056</f>
        <v>Guatemala</v>
      </c>
      <c r="R1065" s="10"/>
      <c r="S1065" s="10"/>
      <c r="T1065" s="10"/>
      <c r="U1065" s="10"/>
      <c r="V1065" s="10"/>
      <c r="W1065" s="10"/>
      <c r="X1065" s="10"/>
      <c r="Y1065" s="10"/>
    </row>
    <row r="1066" spans="2:25" x14ac:dyDescent="0.3">
      <c r="B1066" s="66" t="str">
        <f>[8]Mides!E1057</f>
        <v>Nataly</v>
      </c>
      <c r="C1066" s="67" t="str">
        <f>[8]Mides!D1057</f>
        <v>Selkin</v>
      </c>
      <c r="D1066" s="68" t="str">
        <f>IF([8]Mides!F1057=1,"X"," ")</f>
        <v>X</v>
      </c>
      <c r="E1066" s="68" t="str">
        <f>IF([8]Mides!F1057=2,"X"," ")</f>
        <v xml:space="preserve"> </v>
      </c>
      <c r="F1066" s="69" t="str">
        <f>[8]Mides!B1057</f>
        <v>menor de edad</v>
      </c>
      <c r="G1066" s="68" t="str">
        <f>IF(AND([8]Mides!H1057&gt;=1,[8]Mides!H1057&lt;=14),"X"," ")</f>
        <v>X</v>
      </c>
      <c r="H1066" s="68" t="str">
        <f>IF(AND([8]Mides!H1057&gt;=14,[8]Mides!H1057&lt;=30),"X"," ")</f>
        <v xml:space="preserve"> </v>
      </c>
      <c r="I1066" s="68" t="str">
        <f>IF(AND([8]Mides!H1057&gt;=31,[8]Mides!H1057&lt;=60),"X","  ")</f>
        <v xml:space="preserve">  </v>
      </c>
      <c r="J1066" s="68" t="str">
        <f>IF([8]Mides!H1057&gt;60,"X", "  ")</f>
        <v xml:space="preserve">  </v>
      </c>
      <c r="K1066" s="70">
        <f>[8]Mides!N1057</f>
        <v>0</v>
      </c>
      <c r="L1066" s="70">
        <f>[8]Mides!K1057</f>
        <v>0</v>
      </c>
      <c r="M1066" s="70">
        <f>[8]Mides!L1057</f>
        <v>0</v>
      </c>
      <c r="N1066" s="70" t="str">
        <f>[8]Mides!M1057</f>
        <v>x</v>
      </c>
      <c r="O1066" s="70">
        <f t="shared" si="16"/>
        <v>0</v>
      </c>
      <c r="P1066" s="70" t="str">
        <f>[8]Mides!R1057</f>
        <v>Guatemala</v>
      </c>
      <c r="Q1066" s="70" t="str">
        <f>[8]Mides!S1057</f>
        <v>Guatemala</v>
      </c>
      <c r="R1066" s="10"/>
      <c r="S1066" s="10"/>
      <c r="T1066" s="10"/>
      <c r="U1066" s="10"/>
      <c r="V1066" s="10"/>
      <c r="W1066" s="10"/>
      <c r="X1066" s="10"/>
      <c r="Y1066" s="10"/>
    </row>
    <row r="1067" spans="2:25" x14ac:dyDescent="0.3">
      <c r="B1067" s="66" t="str">
        <f>[8]Mides!E1058</f>
        <v>Karina</v>
      </c>
      <c r="C1067" s="67" t="str">
        <f>[8]Mides!D1058</f>
        <v>Benaventura</v>
      </c>
      <c r="D1067" s="68" t="str">
        <f>IF([8]Mides!F1058=1,"X"," ")</f>
        <v>X</v>
      </c>
      <c r="E1067" s="68" t="str">
        <f>IF([8]Mides!F1058=2,"X"," ")</f>
        <v xml:space="preserve"> </v>
      </c>
      <c r="F1067" s="69">
        <f>[8]Mides!B1058</f>
        <v>1953535440101</v>
      </c>
      <c r="G1067" s="68" t="str">
        <f>IF(AND([8]Mides!H1058&gt;=1,[8]Mides!H1058&lt;=14),"X"," ")</f>
        <v xml:space="preserve"> </v>
      </c>
      <c r="H1067" s="68" t="str">
        <f>IF(AND([8]Mides!H1058&gt;=14,[8]Mides!H1058&lt;=30),"X"," ")</f>
        <v xml:space="preserve"> </v>
      </c>
      <c r="I1067" s="68" t="str">
        <f>IF(AND([8]Mides!H1058&gt;=31,[8]Mides!H1058&lt;=60),"X","  ")</f>
        <v>X</v>
      </c>
      <c r="J1067" s="68" t="str">
        <f>IF([8]Mides!H1058&gt;60,"X", "  ")</f>
        <v xml:space="preserve">  </v>
      </c>
      <c r="K1067" s="70">
        <f>[8]Mides!N1058</f>
        <v>0</v>
      </c>
      <c r="L1067" s="70">
        <f>[8]Mides!K1058</f>
        <v>0</v>
      </c>
      <c r="M1067" s="70">
        <f>[8]Mides!L1058</f>
        <v>0</v>
      </c>
      <c r="N1067" s="70" t="str">
        <f>[8]Mides!M1058</f>
        <v>x</v>
      </c>
      <c r="O1067" s="70">
        <f t="shared" si="16"/>
        <v>0</v>
      </c>
      <c r="P1067" s="70" t="str">
        <f>[8]Mides!R1058</f>
        <v>Guatemala</v>
      </c>
      <c r="Q1067" s="70" t="str">
        <f>[8]Mides!S1058</f>
        <v>Guatemala</v>
      </c>
      <c r="R1067" s="10"/>
      <c r="S1067" s="10"/>
      <c r="T1067" s="10"/>
      <c r="U1067" s="10"/>
      <c r="V1067" s="10"/>
      <c r="W1067" s="10"/>
      <c r="X1067" s="10"/>
      <c r="Y1067" s="10"/>
    </row>
    <row r="1068" spans="2:25" x14ac:dyDescent="0.3">
      <c r="B1068" s="66" t="str">
        <f>[8]Mides!E1059</f>
        <v>Francisco</v>
      </c>
      <c r="C1068" s="67" t="str">
        <f>[8]Mides!D1059</f>
        <v>Barahona</v>
      </c>
      <c r="D1068" s="68" t="str">
        <f>IF([8]Mides!F1059=1,"X"," ")</f>
        <v xml:space="preserve"> </v>
      </c>
      <c r="E1068" s="68" t="str">
        <f>IF([8]Mides!F1059=2,"X"," ")</f>
        <v>X</v>
      </c>
      <c r="F1068" s="69">
        <f>[8]Mides!B1059</f>
        <v>1683381490101</v>
      </c>
      <c r="G1068" s="68" t="str">
        <f>IF(AND([8]Mides!H1059&gt;=1,[8]Mides!H1059&lt;=14),"X"," ")</f>
        <v xml:space="preserve"> </v>
      </c>
      <c r="H1068" s="68" t="str">
        <f>IF(AND([8]Mides!H1059&gt;=14,[8]Mides!H1059&lt;=30),"X"," ")</f>
        <v>X</v>
      </c>
      <c r="I1068" s="68" t="str">
        <f>IF(AND([8]Mides!H1059&gt;=31,[8]Mides!H1059&lt;=60),"X","  ")</f>
        <v xml:space="preserve">  </v>
      </c>
      <c r="J1068" s="68" t="str">
        <f>IF([8]Mides!H1059&gt;60,"X", "  ")</f>
        <v xml:space="preserve">  </v>
      </c>
      <c r="K1068" s="70">
        <f>[8]Mides!N1059</f>
        <v>0</v>
      </c>
      <c r="L1068" s="70">
        <f>[8]Mides!K1059</f>
        <v>0</v>
      </c>
      <c r="M1068" s="70">
        <f>[8]Mides!L1059</f>
        <v>0</v>
      </c>
      <c r="N1068" s="70" t="str">
        <f>[8]Mides!M1059</f>
        <v>x</v>
      </c>
      <c r="O1068" s="70">
        <f t="shared" si="16"/>
        <v>0</v>
      </c>
      <c r="P1068" s="70" t="str">
        <f>[8]Mides!R1059</f>
        <v>Guatemala</v>
      </c>
      <c r="Q1068" s="70" t="str">
        <f>[8]Mides!S1059</f>
        <v>Guatemala</v>
      </c>
      <c r="R1068" s="10"/>
      <c r="S1068" s="10"/>
      <c r="T1068" s="10"/>
      <c r="U1068" s="10"/>
      <c r="V1068" s="10"/>
      <c r="W1068" s="10"/>
      <c r="X1068" s="10"/>
      <c r="Y1068" s="10"/>
    </row>
    <row r="1069" spans="2:25" x14ac:dyDescent="0.3">
      <c r="B1069" s="66" t="str">
        <f>[8]Mides!E1060</f>
        <v>Sabina</v>
      </c>
      <c r="C1069" s="67" t="str">
        <f>[8]Mides!D1060</f>
        <v>Garcia</v>
      </c>
      <c r="D1069" s="68" t="str">
        <f>IF([8]Mides!F1060=1,"X"," ")</f>
        <v>X</v>
      </c>
      <c r="E1069" s="68" t="str">
        <f>IF([8]Mides!F1060=2,"X"," ")</f>
        <v xml:space="preserve"> </v>
      </c>
      <c r="F1069" s="69" t="str">
        <f>[8]Mides!B1060</f>
        <v>pendiente</v>
      </c>
      <c r="G1069" s="68" t="str">
        <f>IF(AND([8]Mides!H1060&gt;=1,[8]Mides!H1060&lt;=14),"X"," ")</f>
        <v xml:space="preserve"> </v>
      </c>
      <c r="H1069" s="68" t="str">
        <f>IF(AND([8]Mides!H1060&gt;=14,[8]Mides!H1060&lt;=30),"X"," ")</f>
        <v xml:space="preserve"> </v>
      </c>
      <c r="I1069" s="68" t="str">
        <f>IF(AND([8]Mides!H1060&gt;=31,[8]Mides!H1060&lt;=60),"X","  ")</f>
        <v>X</v>
      </c>
      <c r="J1069" s="68" t="str">
        <f>IF([8]Mides!H1060&gt;60,"X", "  ")</f>
        <v xml:space="preserve">  </v>
      </c>
      <c r="K1069" s="70">
        <f>[8]Mides!N1060</f>
        <v>0</v>
      </c>
      <c r="L1069" s="70">
        <f>[8]Mides!K1060</f>
        <v>0</v>
      </c>
      <c r="M1069" s="70">
        <f>[8]Mides!L1060</f>
        <v>0</v>
      </c>
      <c r="N1069" s="70" t="str">
        <f>[8]Mides!M1060</f>
        <v>x</v>
      </c>
      <c r="O1069" s="70">
        <f t="shared" si="16"/>
        <v>0</v>
      </c>
      <c r="P1069" s="70" t="str">
        <f>[8]Mides!R1060</f>
        <v>Guatemala</v>
      </c>
      <c r="Q1069" s="70" t="str">
        <f>[8]Mides!S1060</f>
        <v>Guatemala</v>
      </c>
      <c r="R1069" s="10"/>
      <c r="S1069" s="10"/>
      <c r="T1069" s="10"/>
      <c r="U1069" s="10"/>
      <c r="V1069" s="10"/>
      <c r="W1069" s="10"/>
      <c r="X1069" s="10"/>
      <c r="Y1069" s="10"/>
    </row>
    <row r="1070" spans="2:25" x14ac:dyDescent="0.3">
      <c r="B1070" s="66" t="str">
        <f>[8]Mides!E1061</f>
        <v>Ingrid</v>
      </c>
      <c r="C1070" s="67" t="str">
        <f>[8]Mides!D1061</f>
        <v>Batres</v>
      </c>
      <c r="D1070" s="68" t="str">
        <f>IF([8]Mides!F1061=1,"X"," ")</f>
        <v>X</v>
      </c>
      <c r="E1070" s="68" t="str">
        <f>IF([8]Mides!F1061=2,"X"," ")</f>
        <v xml:space="preserve"> </v>
      </c>
      <c r="F1070" s="69" t="str">
        <f>[8]Mides!B1061</f>
        <v>pendiente</v>
      </c>
      <c r="G1070" s="68" t="str">
        <f>IF(AND([8]Mides!H1061&gt;=1,[8]Mides!H1061&lt;=14),"X"," ")</f>
        <v xml:space="preserve"> </v>
      </c>
      <c r="H1070" s="68" t="str">
        <f>IF(AND([8]Mides!H1061&gt;=14,[8]Mides!H1061&lt;=30),"X"," ")</f>
        <v xml:space="preserve"> </v>
      </c>
      <c r="I1070" s="68" t="str">
        <f>IF(AND([8]Mides!H1061&gt;=31,[8]Mides!H1061&lt;=60),"X","  ")</f>
        <v>X</v>
      </c>
      <c r="J1070" s="68" t="str">
        <f>IF([8]Mides!H1061&gt;60,"X", "  ")</f>
        <v xml:space="preserve">  </v>
      </c>
      <c r="K1070" s="70">
        <f>[8]Mides!N1061</f>
        <v>0</v>
      </c>
      <c r="L1070" s="70">
        <f>[8]Mides!K1061</f>
        <v>0</v>
      </c>
      <c r="M1070" s="70">
        <f>[8]Mides!L1061</f>
        <v>0</v>
      </c>
      <c r="N1070" s="70" t="str">
        <f>[8]Mides!M1061</f>
        <v>x</v>
      </c>
      <c r="O1070" s="70">
        <f t="shared" si="16"/>
        <v>0</v>
      </c>
      <c r="P1070" s="70" t="str">
        <f>[8]Mides!R1061</f>
        <v>Guatemala</v>
      </c>
      <c r="Q1070" s="70" t="str">
        <f>[8]Mides!S1061</f>
        <v>Guatemala</v>
      </c>
      <c r="R1070" s="10"/>
      <c r="S1070" s="10"/>
      <c r="T1070" s="10"/>
      <c r="U1070" s="10"/>
      <c r="V1070" s="10"/>
      <c r="W1070" s="10"/>
      <c r="X1070" s="10"/>
      <c r="Y1070" s="10"/>
    </row>
    <row r="1071" spans="2:25" x14ac:dyDescent="0.3">
      <c r="B1071" s="66" t="str">
        <f>[8]Mides!E1062</f>
        <v xml:space="preserve">Manuel </v>
      </c>
      <c r="C1071" s="67" t="str">
        <f>[8]Mides!D1062</f>
        <v xml:space="preserve">Roca </v>
      </c>
      <c r="D1071" s="68" t="str">
        <f>IF([8]Mides!F1062=1,"X"," ")</f>
        <v xml:space="preserve"> </v>
      </c>
      <c r="E1071" s="68" t="str">
        <f>IF([8]Mides!F1062=2,"X"," ")</f>
        <v>X</v>
      </c>
      <c r="F1071" s="69">
        <f>[8]Mides!B1062</f>
        <v>2377258940101</v>
      </c>
      <c r="G1071" s="68" t="str">
        <f>IF(AND([8]Mides!H1062&gt;=1,[8]Mides!H1062&lt;=14),"X"," ")</f>
        <v xml:space="preserve"> </v>
      </c>
      <c r="H1071" s="68" t="str">
        <f>IF(AND([8]Mides!H1062&gt;=14,[8]Mides!H1062&lt;=30),"X"," ")</f>
        <v xml:space="preserve"> </v>
      </c>
      <c r="I1071" s="68" t="str">
        <f>IF(AND([8]Mides!H1062&gt;=31,[8]Mides!H1062&lt;=60),"X","  ")</f>
        <v>X</v>
      </c>
      <c r="J1071" s="68" t="str">
        <f>IF([8]Mides!H1062&gt;60,"X", "  ")</f>
        <v xml:space="preserve">  </v>
      </c>
      <c r="K1071" s="70">
        <f>[8]Mides!N1062</f>
        <v>0</v>
      </c>
      <c r="L1071" s="70">
        <f>[8]Mides!K1062</f>
        <v>0</v>
      </c>
      <c r="M1071" s="70">
        <f>[8]Mides!L1062</f>
        <v>0</v>
      </c>
      <c r="N1071" s="70" t="str">
        <f>[8]Mides!M1062</f>
        <v>x</v>
      </c>
      <c r="O1071" s="70">
        <f t="shared" si="16"/>
        <v>0</v>
      </c>
      <c r="P1071" s="70" t="str">
        <f>[8]Mides!R1062</f>
        <v>Guatemala</v>
      </c>
      <c r="Q1071" s="70" t="str">
        <f>[8]Mides!S1062</f>
        <v>Guatemala</v>
      </c>
      <c r="R1071" s="10"/>
      <c r="S1071" s="10"/>
      <c r="T1071" s="10"/>
      <c r="U1071" s="10"/>
      <c r="V1071" s="10"/>
      <c r="W1071" s="10"/>
      <c r="X1071" s="10"/>
      <c r="Y1071" s="10"/>
    </row>
    <row r="1072" spans="2:25" x14ac:dyDescent="0.3">
      <c r="B1072" s="66" t="str">
        <f>[8]Mides!E1063</f>
        <v>Iranda</v>
      </c>
      <c r="C1072" s="67" t="str">
        <f>[8]Mides!D1063</f>
        <v>Yoc</v>
      </c>
      <c r="D1072" s="68" t="str">
        <f>IF([8]Mides!F1063=1,"X"," ")</f>
        <v>X</v>
      </c>
      <c r="E1072" s="68" t="str">
        <f>IF([8]Mides!F1063=2,"X"," ")</f>
        <v xml:space="preserve"> </v>
      </c>
      <c r="F1072" s="69">
        <f>[8]Mides!B1063</f>
        <v>1709974561209</v>
      </c>
      <c r="G1072" s="68" t="str">
        <f>IF(AND([8]Mides!H1063&gt;=1,[8]Mides!H1063&lt;=14),"X"," ")</f>
        <v xml:space="preserve"> </v>
      </c>
      <c r="H1072" s="68" t="str">
        <f>IF(AND([8]Mides!H1063&gt;=14,[8]Mides!H1063&lt;=30),"X"," ")</f>
        <v>X</v>
      </c>
      <c r="I1072" s="68" t="str">
        <f>IF(AND([8]Mides!H1063&gt;=31,[8]Mides!H1063&lt;=60),"X","  ")</f>
        <v xml:space="preserve">  </v>
      </c>
      <c r="J1072" s="68" t="str">
        <f>IF([8]Mides!H1063&gt;60,"X", "  ")</f>
        <v xml:space="preserve">  </v>
      </c>
      <c r="K1072" s="70">
        <f>[8]Mides!N1063</f>
        <v>0</v>
      </c>
      <c r="L1072" s="70">
        <f>[8]Mides!K1063</f>
        <v>0</v>
      </c>
      <c r="M1072" s="70">
        <f>[8]Mides!L1063</f>
        <v>0</v>
      </c>
      <c r="N1072" s="70" t="str">
        <f>[8]Mides!M1063</f>
        <v>x</v>
      </c>
      <c r="O1072" s="70">
        <f t="shared" si="16"/>
        <v>0</v>
      </c>
      <c r="P1072" s="70" t="str">
        <f>[8]Mides!R1063</f>
        <v>Guatemala</v>
      </c>
      <c r="Q1072" s="70" t="str">
        <f>[8]Mides!S1063</f>
        <v>Guatemala</v>
      </c>
      <c r="R1072" s="10"/>
      <c r="S1072" s="10"/>
      <c r="T1072" s="10"/>
      <c r="U1072" s="10"/>
      <c r="V1072" s="10"/>
      <c r="W1072" s="10"/>
      <c r="X1072" s="10"/>
      <c r="Y1072" s="10"/>
    </row>
    <row r="1073" spans="2:25" x14ac:dyDescent="0.3">
      <c r="B1073" s="66" t="str">
        <f>[8]Mides!E1064</f>
        <v>Claudia</v>
      </c>
      <c r="C1073" s="67" t="str">
        <f>[8]Mides!D1064</f>
        <v>Ixen</v>
      </c>
      <c r="D1073" s="68" t="str">
        <f>IF([8]Mides!F1064=1,"X"," ")</f>
        <v>X</v>
      </c>
      <c r="E1073" s="68" t="str">
        <f>IF([8]Mides!F1064=2,"X"," ")</f>
        <v xml:space="preserve"> </v>
      </c>
      <c r="F1073" s="69">
        <f>[8]Mides!B1064</f>
        <v>2530184200101</v>
      </c>
      <c r="G1073" s="68" t="str">
        <f>IF(AND([8]Mides!H1064&gt;=1,[8]Mides!H1064&lt;=14),"X"," ")</f>
        <v xml:space="preserve"> </v>
      </c>
      <c r="H1073" s="68" t="str">
        <f>IF(AND([8]Mides!H1064&gt;=14,[8]Mides!H1064&lt;=30),"X"," ")</f>
        <v xml:space="preserve"> </v>
      </c>
      <c r="I1073" s="68" t="str">
        <f>IF(AND([8]Mides!H1064&gt;=31,[8]Mides!H1064&lt;=60),"X","  ")</f>
        <v>X</v>
      </c>
      <c r="J1073" s="68" t="str">
        <f>IF([8]Mides!H1064&gt;60,"X", "  ")</f>
        <v xml:space="preserve">  </v>
      </c>
      <c r="K1073" s="70">
        <f>[8]Mides!N1064</f>
        <v>0</v>
      </c>
      <c r="L1073" s="70">
        <f>[8]Mides!K1064</f>
        <v>0</v>
      </c>
      <c r="M1073" s="70">
        <f>[8]Mides!L1064</f>
        <v>0</v>
      </c>
      <c r="N1073" s="70" t="str">
        <f>[8]Mides!M1064</f>
        <v>x</v>
      </c>
      <c r="O1073" s="70">
        <f t="shared" si="16"/>
        <v>0</v>
      </c>
      <c r="P1073" s="70" t="str">
        <f>[8]Mides!R1064</f>
        <v>Guatemala</v>
      </c>
      <c r="Q1073" s="70" t="str">
        <f>[8]Mides!S1064</f>
        <v>Guatemala</v>
      </c>
      <c r="R1073" s="10"/>
      <c r="S1073" s="10"/>
      <c r="T1073" s="10"/>
      <c r="U1073" s="10"/>
      <c r="V1073" s="10"/>
      <c r="W1073" s="10"/>
      <c r="X1073" s="10"/>
      <c r="Y1073" s="10"/>
    </row>
    <row r="1074" spans="2:25" x14ac:dyDescent="0.3">
      <c r="B1074" s="66" t="str">
        <f>[8]Mides!E1065</f>
        <v>Lilian</v>
      </c>
      <c r="C1074" s="67" t="str">
        <f>[8]Mides!D1065</f>
        <v>Loarca</v>
      </c>
      <c r="D1074" s="68" t="str">
        <f>IF([8]Mides!F1065=1,"X"," ")</f>
        <v>X</v>
      </c>
      <c r="E1074" s="68" t="str">
        <f>IF([8]Mides!F1065=2,"X"," ")</f>
        <v xml:space="preserve"> </v>
      </c>
      <c r="F1074" s="69">
        <f>[8]Mides!B1065</f>
        <v>1911763970101</v>
      </c>
      <c r="G1074" s="68" t="str">
        <f>IF(AND([8]Mides!H1065&gt;=1,[8]Mides!H1065&lt;=14),"X"," ")</f>
        <v xml:space="preserve"> </v>
      </c>
      <c r="H1074" s="68" t="str">
        <f>IF(AND([8]Mides!H1065&gt;=14,[8]Mides!H1065&lt;=30),"X"," ")</f>
        <v xml:space="preserve"> </v>
      </c>
      <c r="I1074" s="68" t="str">
        <f>IF(AND([8]Mides!H1065&gt;=31,[8]Mides!H1065&lt;=60),"X","  ")</f>
        <v>X</v>
      </c>
      <c r="J1074" s="68" t="str">
        <f>IF([8]Mides!H1065&gt;60,"X", "  ")</f>
        <v xml:space="preserve">  </v>
      </c>
      <c r="K1074" s="70">
        <f>[8]Mides!N1065</f>
        <v>0</v>
      </c>
      <c r="L1074" s="70">
        <f>[8]Mides!K1065</f>
        <v>0</v>
      </c>
      <c r="M1074" s="70">
        <f>[8]Mides!L1065</f>
        <v>0</v>
      </c>
      <c r="N1074" s="70" t="str">
        <f>[8]Mides!M1065</f>
        <v>x</v>
      </c>
      <c r="O1074" s="70">
        <f t="shared" si="16"/>
        <v>0</v>
      </c>
      <c r="P1074" s="70" t="str">
        <f>[8]Mides!R1065</f>
        <v>Guatemala</v>
      </c>
      <c r="Q1074" s="70" t="str">
        <f>[8]Mides!S1065</f>
        <v>Guatemala</v>
      </c>
      <c r="R1074" s="10"/>
      <c r="S1074" s="10"/>
      <c r="T1074" s="10"/>
      <c r="U1074" s="10"/>
      <c r="V1074" s="10"/>
      <c r="W1074" s="10"/>
      <c r="X1074" s="10"/>
      <c r="Y1074" s="10"/>
    </row>
    <row r="1075" spans="2:25" x14ac:dyDescent="0.3">
      <c r="B1075" s="66" t="str">
        <f>[8]Mides!E1066</f>
        <v>David</v>
      </c>
      <c r="C1075" s="67" t="str">
        <f>[8]Mides!D1066</f>
        <v>Herrera</v>
      </c>
      <c r="D1075" s="68" t="str">
        <f>IF([8]Mides!F1066=1,"X"," ")</f>
        <v xml:space="preserve"> </v>
      </c>
      <c r="E1075" s="68" t="str">
        <f>IF([8]Mides!F1066=2,"X"," ")</f>
        <v>X</v>
      </c>
      <c r="F1075" s="69" t="str">
        <f>[8]Mides!B1066</f>
        <v>menor de edad</v>
      </c>
      <c r="G1075" s="68" t="str">
        <f>IF(AND([8]Mides!H1066&gt;=1,[8]Mides!H1066&lt;=14),"X"," ")</f>
        <v>X</v>
      </c>
      <c r="H1075" s="68" t="str">
        <f>IF(AND([8]Mides!H1066&gt;=14,[8]Mides!H1066&lt;=30),"X"," ")</f>
        <v xml:space="preserve"> </v>
      </c>
      <c r="I1075" s="68" t="str">
        <f>IF(AND([8]Mides!H1066&gt;=31,[8]Mides!H1066&lt;=60),"X","  ")</f>
        <v xml:space="preserve">  </v>
      </c>
      <c r="J1075" s="68" t="str">
        <f>IF([8]Mides!H1066&gt;60,"X", "  ")</f>
        <v xml:space="preserve">  </v>
      </c>
      <c r="K1075" s="70">
        <f>[8]Mides!N1066</f>
        <v>0</v>
      </c>
      <c r="L1075" s="70">
        <f>[8]Mides!K1066</f>
        <v>0</v>
      </c>
      <c r="M1075" s="70">
        <f>[8]Mides!L1066</f>
        <v>0</v>
      </c>
      <c r="N1075" s="70" t="str">
        <f>[8]Mides!M1066</f>
        <v>x</v>
      </c>
      <c r="O1075" s="70">
        <f t="shared" si="16"/>
        <v>0</v>
      </c>
      <c r="P1075" s="70" t="str">
        <f>[8]Mides!R1066</f>
        <v>Guatemala</v>
      </c>
      <c r="Q1075" s="70" t="str">
        <f>[8]Mides!S1066</f>
        <v>Guatemala</v>
      </c>
      <c r="R1075" s="10"/>
      <c r="S1075" s="10"/>
      <c r="T1075" s="10"/>
      <c r="U1075" s="10"/>
      <c r="V1075" s="10"/>
      <c r="W1075" s="10"/>
      <c r="X1075" s="10"/>
      <c r="Y1075" s="10"/>
    </row>
    <row r="1076" spans="2:25" x14ac:dyDescent="0.3">
      <c r="B1076" s="66" t="str">
        <f>[8]Mides!E1067</f>
        <v>Andrea</v>
      </c>
      <c r="C1076" s="67" t="str">
        <f>[8]Mides!D1067</f>
        <v xml:space="preserve">Roque </v>
      </c>
      <c r="D1076" s="68" t="str">
        <f>IF([8]Mides!F1067=1,"X"," ")</f>
        <v>X</v>
      </c>
      <c r="E1076" s="68" t="str">
        <f>IF([8]Mides!F1067=2,"X"," ")</f>
        <v xml:space="preserve"> </v>
      </c>
      <c r="F1076" s="69" t="str">
        <f>[8]Mides!B1067</f>
        <v>menor de edad</v>
      </c>
      <c r="G1076" s="68" t="str">
        <f>IF(AND([8]Mides!H1067&gt;=1,[8]Mides!H1067&lt;=14),"X"," ")</f>
        <v>X</v>
      </c>
      <c r="H1076" s="68" t="str">
        <f>IF(AND([8]Mides!H1067&gt;=14,[8]Mides!H1067&lt;=30),"X"," ")</f>
        <v xml:space="preserve"> </v>
      </c>
      <c r="I1076" s="68" t="str">
        <f>IF(AND([8]Mides!H1067&gt;=31,[8]Mides!H1067&lt;=60),"X","  ")</f>
        <v xml:space="preserve">  </v>
      </c>
      <c r="J1076" s="68" t="str">
        <f>IF([8]Mides!H1067&gt;60,"X", "  ")</f>
        <v xml:space="preserve">  </v>
      </c>
      <c r="K1076" s="70">
        <f>[8]Mides!N1067</f>
        <v>0</v>
      </c>
      <c r="L1076" s="70">
        <f>[8]Mides!K1067</f>
        <v>0</v>
      </c>
      <c r="M1076" s="70">
        <f>[8]Mides!L1067</f>
        <v>0</v>
      </c>
      <c r="N1076" s="70" t="str">
        <f>[8]Mides!M1067</f>
        <v>x</v>
      </c>
      <c r="O1076" s="70">
        <f t="shared" si="16"/>
        <v>0</v>
      </c>
      <c r="P1076" s="70" t="str">
        <f>[8]Mides!R1067</f>
        <v>Guatemala</v>
      </c>
      <c r="Q1076" s="70" t="str">
        <f>[8]Mides!S1067</f>
        <v>Guatemala</v>
      </c>
      <c r="R1076" s="10"/>
      <c r="S1076" s="10"/>
      <c r="T1076" s="10"/>
      <c r="U1076" s="10"/>
      <c r="V1076" s="10"/>
      <c r="W1076" s="10"/>
      <c r="X1076" s="10"/>
      <c r="Y1076" s="10"/>
    </row>
    <row r="1077" spans="2:25" x14ac:dyDescent="0.3">
      <c r="B1077" s="66" t="str">
        <f>[8]Mides!E1068</f>
        <v xml:space="preserve">Hilario </v>
      </c>
      <c r="C1077" s="67" t="str">
        <f>[8]Mides!D1068</f>
        <v>Pangan</v>
      </c>
      <c r="D1077" s="68" t="str">
        <f>IF([8]Mides!F1068=1,"X"," ")</f>
        <v xml:space="preserve"> </v>
      </c>
      <c r="E1077" s="68" t="str">
        <f>IF([8]Mides!F1068=2,"X"," ")</f>
        <v>X</v>
      </c>
      <c r="F1077" s="69">
        <f>[8]Mides!B1068</f>
        <v>2737571640101</v>
      </c>
      <c r="G1077" s="68" t="str">
        <f>IF(AND([8]Mides!H1068&gt;=1,[8]Mides!H1068&lt;=14),"X"," ")</f>
        <v xml:space="preserve"> </v>
      </c>
      <c r="H1077" s="68" t="str">
        <f>IF(AND([8]Mides!H1068&gt;=14,[8]Mides!H1068&lt;=30),"X"," ")</f>
        <v xml:space="preserve"> </v>
      </c>
      <c r="I1077" s="68" t="str">
        <f>IF(AND([8]Mides!H1068&gt;=31,[8]Mides!H1068&lt;=60),"X","  ")</f>
        <v>X</v>
      </c>
      <c r="J1077" s="68" t="str">
        <f>IF([8]Mides!H1068&gt;60,"X", "  ")</f>
        <v xml:space="preserve">  </v>
      </c>
      <c r="K1077" s="70">
        <f>[8]Mides!N1068</f>
        <v>0</v>
      </c>
      <c r="L1077" s="70">
        <f>[8]Mides!K1068</f>
        <v>0</v>
      </c>
      <c r="M1077" s="70">
        <f>[8]Mides!L1068</f>
        <v>0</v>
      </c>
      <c r="N1077" s="70" t="str">
        <f>[8]Mides!M1068</f>
        <v>x</v>
      </c>
      <c r="O1077" s="70">
        <f t="shared" si="16"/>
        <v>0</v>
      </c>
      <c r="P1077" s="70" t="str">
        <f>[8]Mides!R1068</f>
        <v>Guatemala</v>
      </c>
      <c r="Q1077" s="70" t="str">
        <f>[8]Mides!S1068</f>
        <v>Guatemala</v>
      </c>
      <c r="R1077" s="10"/>
      <c r="S1077" s="10"/>
      <c r="T1077" s="10"/>
      <c r="U1077" s="10"/>
      <c r="V1077" s="10"/>
      <c r="W1077" s="10"/>
      <c r="X1077" s="10"/>
      <c r="Y1077" s="10"/>
    </row>
    <row r="1078" spans="2:25" x14ac:dyDescent="0.3">
      <c r="B1078" s="66" t="str">
        <f>[8]Mides!E1069</f>
        <v>Carlos</v>
      </c>
      <c r="C1078" s="67" t="str">
        <f>[8]Mides!D1069</f>
        <v>Lopez</v>
      </c>
      <c r="D1078" s="68" t="str">
        <f>IF([8]Mides!F1069=1,"X"," ")</f>
        <v xml:space="preserve"> </v>
      </c>
      <c r="E1078" s="68" t="str">
        <f>IF([8]Mides!F1069=2,"X"," ")</f>
        <v>X</v>
      </c>
      <c r="F1078" s="69">
        <f>[8]Mides!B1069</f>
        <v>1826237490282</v>
      </c>
      <c r="G1078" s="68" t="str">
        <f>IF(AND([8]Mides!H1069&gt;=1,[8]Mides!H1069&lt;=14),"X"," ")</f>
        <v xml:space="preserve"> </v>
      </c>
      <c r="H1078" s="68" t="str">
        <f>IF(AND([8]Mides!H1069&gt;=14,[8]Mides!H1069&lt;=30),"X"," ")</f>
        <v xml:space="preserve"> </v>
      </c>
      <c r="I1078" s="68" t="str">
        <f>IF(AND([8]Mides!H1069&gt;=31,[8]Mides!H1069&lt;=60),"X","  ")</f>
        <v>X</v>
      </c>
      <c r="J1078" s="68" t="str">
        <f>IF([8]Mides!H1069&gt;60,"X", "  ")</f>
        <v xml:space="preserve">  </v>
      </c>
      <c r="K1078" s="70">
        <f>[8]Mides!N1069</f>
        <v>0</v>
      </c>
      <c r="L1078" s="70">
        <f>[8]Mides!K1069</f>
        <v>0</v>
      </c>
      <c r="M1078" s="70">
        <f>[8]Mides!L1069</f>
        <v>0</v>
      </c>
      <c r="N1078" s="70" t="str">
        <f>[8]Mides!M1069</f>
        <v>x</v>
      </c>
      <c r="O1078" s="70">
        <f t="shared" si="16"/>
        <v>0</v>
      </c>
      <c r="P1078" s="70" t="str">
        <f>[8]Mides!R1069</f>
        <v>Guatemala</v>
      </c>
      <c r="Q1078" s="70" t="str">
        <f>[8]Mides!S1069</f>
        <v>Guatemala</v>
      </c>
      <c r="R1078" s="10"/>
      <c r="S1078" s="10"/>
      <c r="T1078" s="10"/>
      <c r="U1078" s="10"/>
      <c r="V1078" s="10"/>
      <c r="W1078" s="10"/>
      <c r="X1078" s="10"/>
      <c r="Y1078" s="10"/>
    </row>
    <row r="1079" spans="2:25" x14ac:dyDescent="0.3">
      <c r="B1079" s="66" t="str">
        <f>[8]Mides!E1070</f>
        <v xml:space="preserve">Luis </v>
      </c>
      <c r="C1079" s="67" t="str">
        <f>[8]Mides!D1070</f>
        <v xml:space="preserve">Franco </v>
      </c>
      <c r="D1079" s="68" t="str">
        <f>IF([8]Mides!F1070=1,"X"," ")</f>
        <v xml:space="preserve"> </v>
      </c>
      <c r="E1079" s="68" t="str">
        <f>IF([8]Mides!F1070=2,"X"," ")</f>
        <v>X</v>
      </c>
      <c r="F1079" s="69" t="str">
        <f>[8]Mides!B1070</f>
        <v>menor de edad</v>
      </c>
      <c r="G1079" s="68" t="str">
        <f>IF(AND([8]Mides!H1070&gt;=1,[8]Mides!H1070&lt;=14),"X"," ")</f>
        <v>X</v>
      </c>
      <c r="H1079" s="68" t="str">
        <f>IF(AND([8]Mides!H1070&gt;=14,[8]Mides!H1070&lt;=30),"X"," ")</f>
        <v>X</v>
      </c>
      <c r="I1079" s="68" t="str">
        <f>IF(AND([8]Mides!H1070&gt;=31,[8]Mides!H1070&lt;=60),"X","  ")</f>
        <v xml:space="preserve">  </v>
      </c>
      <c r="J1079" s="68" t="str">
        <f>IF([8]Mides!H1070&gt;60,"X", "  ")</f>
        <v xml:space="preserve">  </v>
      </c>
      <c r="K1079" s="70">
        <f>[8]Mides!N1070</f>
        <v>0</v>
      </c>
      <c r="L1079" s="70">
        <f>[8]Mides!K1070</f>
        <v>0</v>
      </c>
      <c r="M1079" s="70">
        <f>[8]Mides!L1070</f>
        <v>0</v>
      </c>
      <c r="N1079" s="70" t="str">
        <f>[8]Mides!M1070</f>
        <v>x</v>
      </c>
      <c r="O1079" s="70">
        <f t="shared" si="16"/>
        <v>0</v>
      </c>
      <c r="P1079" s="70" t="str">
        <f>[8]Mides!R1070</f>
        <v>Guatemala</v>
      </c>
      <c r="Q1079" s="70" t="str">
        <f>[8]Mides!S1070</f>
        <v>Guatemala</v>
      </c>
      <c r="R1079" s="10"/>
      <c r="S1079" s="10"/>
      <c r="T1079" s="10"/>
      <c r="U1079" s="10"/>
      <c r="V1079" s="10"/>
      <c r="W1079" s="10"/>
      <c r="X1079" s="10"/>
      <c r="Y1079" s="10"/>
    </row>
    <row r="1080" spans="2:25" x14ac:dyDescent="0.3">
      <c r="B1080" s="66" t="str">
        <f>[8]Mides!E1071</f>
        <v>Itzuri</v>
      </c>
      <c r="C1080" s="67" t="str">
        <f>[8]Mides!D1071</f>
        <v>Franco</v>
      </c>
      <c r="D1080" s="68" t="str">
        <f>IF([8]Mides!F1071=1,"X"," ")</f>
        <v>X</v>
      </c>
      <c r="E1080" s="68" t="str">
        <f>IF([8]Mides!F1071=2,"X"," ")</f>
        <v xml:space="preserve"> </v>
      </c>
      <c r="F1080" s="69" t="str">
        <f>[8]Mides!B1071</f>
        <v>menor de edad</v>
      </c>
      <c r="G1080" s="68" t="str">
        <f>IF(AND([8]Mides!H1071&gt;=1,[8]Mides!H1071&lt;=14),"X"," ")</f>
        <v>X</v>
      </c>
      <c r="H1080" s="68" t="str">
        <f>IF(AND([8]Mides!H1071&gt;=14,[8]Mides!H1071&lt;=30),"X"," ")</f>
        <v xml:space="preserve"> </v>
      </c>
      <c r="I1080" s="68" t="str">
        <f>IF(AND([8]Mides!H1071&gt;=31,[8]Mides!H1071&lt;=60),"X","  ")</f>
        <v xml:space="preserve">  </v>
      </c>
      <c r="J1080" s="68" t="str">
        <f>IF([8]Mides!H1071&gt;60,"X", "  ")</f>
        <v xml:space="preserve">  </v>
      </c>
      <c r="K1080" s="70">
        <f>[8]Mides!N1071</f>
        <v>0</v>
      </c>
      <c r="L1080" s="70">
        <f>[8]Mides!K1071</f>
        <v>0</v>
      </c>
      <c r="M1080" s="70">
        <f>[8]Mides!L1071</f>
        <v>0</v>
      </c>
      <c r="N1080" s="70" t="str">
        <f>[8]Mides!M1071</f>
        <v>x</v>
      </c>
      <c r="O1080" s="70">
        <f t="shared" si="16"/>
        <v>0</v>
      </c>
      <c r="P1080" s="70" t="str">
        <f>[8]Mides!R1071</f>
        <v>Guatemala</v>
      </c>
      <c r="Q1080" s="70" t="str">
        <f>[8]Mides!S1071</f>
        <v>Guatemala</v>
      </c>
      <c r="R1080" s="10"/>
      <c r="S1080" s="10"/>
      <c r="T1080" s="10"/>
      <c r="U1080" s="10"/>
      <c r="V1080" s="10"/>
      <c r="W1080" s="10"/>
      <c r="X1080" s="10"/>
      <c r="Y1080" s="10"/>
    </row>
    <row r="1081" spans="2:25" x14ac:dyDescent="0.3">
      <c r="B1081" s="66" t="str">
        <f>[8]Mides!E1072</f>
        <v>Angy</v>
      </c>
      <c r="C1081" s="67" t="str">
        <f>[8]Mides!D1072</f>
        <v xml:space="preserve">Delgado </v>
      </c>
      <c r="D1081" s="68" t="str">
        <f>IF([8]Mides!F1072=1,"X"," ")</f>
        <v>X</v>
      </c>
      <c r="E1081" s="68" t="str">
        <f>IF([8]Mides!F1072=2,"X"," ")</f>
        <v xml:space="preserve"> </v>
      </c>
      <c r="F1081" s="69" t="str">
        <f>[8]Mides!B1072</f>
        <v>menor de edad</v>
      </c>
      <c r="G1081" s="68" t="str">
        <f>IF(AND([8]Mides!H1072&gt;=1,[8]Mides!H1072&lt;=14),"X"," ")</f>
        <v>X</v>
      </c>
      <c r="H1081" s="68" t="str">
        <f>IF(AND([8]Mides!H1072&gt;=14,[8]Mides!H1072&lt;=30),"X"," ")</f>
        <v xml:space="preserve"> </v>
      </c>
      <c r="I1081" s="68" t="str">
        <f>IF(AND([8]Mides!H1072&gt;=31,[8]Mides!H1072&lt;=60),"X","  ")</f>
        <v xml:space="preserve">  </v>
      </c>
      <c r="J1081" s="68" t="str">
        <f>IF([8]Mides!H1072&gt;60,"X", "  ")</f>
        <v xml:space="preserve">  </v>
      </c>
      <c r="K1081" s="70">
        <f>[8]Mides!N1072</f>
        <v>0</v>
      </c>
      <c r="L1081" s="70">
        <f>[8]Mides!K1072</f>
        <v>0</v>
      </c>
      <c r="M1081" s="70">
        <f>[8]Mides!L1072</f>
        <v>0</v>
      </c>
      <c r="N1081" s="70" t="str">
        <f>[8]Mides!M1072</f>
        <v>x</v>
      </c>
      <c r="O1081" s="70">
        <f t="shared" si="16"/>
        <v>0</v>
      </c>
      <c r="P1081" s="70" t="str">
        <f>[8]Mides!R1072</f>
        <v>Guatemala</v>
      </c>
      <c r="Q1081" s="70" t="str">
        <f>[8]Mides!S1072</f>
        <v>Guatemala</v>
      </c>
      <c r="R1081" s="10"/>
      <c r="S1081" s="10"/>
      <c r="T1081" s="10"/>
      <c r="U1081" s="10"/>
      <c r="V1081" s="10"/>
      <c r="W1081" s="10"/>
      <c r="X1081" s="10"/>
      <c r="Y1081" s="10"/>
    </row>
    <row r="1082" spans="2:25" x14ac:dyDescent="0.3">
      <c r="B1082" s="66" t="str">
        <f>[8]Mides!E1073</f>
        <v>Geisi</v>
      </c>
      <c r="C1082" s="67" t="str">
        <f>[8]Mides!D1073</f>
        <v>Carillo</v>
      </c>
      <c r="D1082" s="68" t="str">
        <f>IF([8]Mides!F1073=1,"X"," ")</f>
        <v>X</v>
      </c>
      <c r="E1082" s="68" t="str">
        <f>IF([8]Mides!F1073=2,"X"," ")</f>
        <v xml:space="preserve"> </v>
      </c>
      <c r="F1082" s="69">
        <f>[8]Mides!B1073</f>
        <v>1952527990101</v>
      </c>
      <c r="G1082" s="68" t="str">
        <f>IF(AND([8]Mides!H1073&gt;=1,[8]Mides!H1073&lt;=14),"X"," ")</f>
        <v xml:space="preserve"> </v>
      </c>
      <c r="H1082" s="68" t="str">
        <f>IF(AND([8]Mides!H1073&gt;=14,[8]Mides!H1073&lt;=30),"X"," ")</f>
        <v xml:space="preserve"> </v>
      </c>
      <c r="I1082" s="68" t="str">
        <f>IF(AND([8]Mides!H1073&gt;=31,[8]Mides!H1073&lt;=60),"X","  ")</f>
        <v>X</v>
      </c>
      <c r="J1082" s="68" t="str">
        <f>IF([8]Mides!H1073&gt;60,"X", "  ")</f>
        <v xml:space="preserve">  </v>
      </c>
      <c r="K1082" s="70">
        <f>[8]Mides!N1073</f>
        <v>0</v>
      </c>
      <c r="L1082" s="70">
        <f>[8]Mides!K1073</f>
        <v>0</v>
      </c>
      <c r="M1082" s="70">
        <f>[8]Mides!L1073</f>
        <v>0</v>
      </c>
      <c r="N1082" s="70" t="str">
        <f>[8]Mides!M1073</f>
        <v>x</v>
      </c>
      <c r="O1082" s="70">
        <f t="shared" si="16"/>
        <v>0</v>
      </c>
      <c r="P1082" s="70" t="str">
        <f>[8]Mides!R1073</f>
        <v>Guatemala</v>
      </c>
      <c r="Q1082" s="70" t="str">
        <f>[8]Mides!S1073</f>
        <v>Guatemala</v>
      </c>
      <c r="R1082" s="10"/>
      <c r="S1082" s="10"/>
      <c r="T1082" s="10"/>
      <c r="U1082" s="10"/>
      <c r="V1082" s="10"/>
      <c r="W1082" s="10"/>
      <c r="X1082" s="10"/>
      <c r="Y1082" s="10"/>
    </row>
    <row r="1083" spans="2:25" x14ac:dyDescent="0.3">
      <c r="B1083" s="66" t="str">
        <f>[8]Mides!E1074</f>
        <v>Victor</v>
      </c>
      <c r="C1083" s="67" t="str">
        <f>[8]Mides!D1074</f>
        <v>Pacheco</v>
      </c>
      <c r="D1083" s="68" t="str">
        <f>IF([8]Mides!F1074=1,"X"," ")</f>
        <v xml:space="preserve"> </v>
      </c>
      <c r="E1083" s="68" t="str">
        <f>IF([8]Mides!F1074=2,"X"," ")</f>
        <v>X</v>
      </c>
      <c r="F1083" s="69">
        <f>[8]Mides!B1074</f>
        <v>1663251550101</v>
      </c>
      <c r="G1083" s="68" t="str">
        <f>IF(AND([8]Mides!H1074&gt;=1,[8]Mides!H1074&lt;=14),"X"," ")</f>
        <v xml:space="preserve"> </v>
      </c>
      <c r="H1083" s="68" t="str">
        <f>IF(AND([8]Mides!H1074&gt;=14,[8]Mides!H1074&lt;=30),"X"," ")</f>
        <v xml:space="preserve"> </v>
      </c>
      <c r="I1083" s="68" t="str">
        <f>IF(AND([8]Mides!H1074&gt;=31,[8]Mides!H1074&lt;=60),"X","  ")</f>
        <v>X</v>
      </c>
      <c r="J1083" s="68" t="str">
        <f>IF([8]Mides!H1074&gt;60,"X", "  ")</f>
        <v xml:space="preserve">  </v>
      </c>
      <c r="K1083" s="70">
        <f>[8]Mides!N1074</f>
        <v>0</v>
      </c>
      <c r="L1083" s="70">
        <f>[8]Mides!K1074</f>
        <v>0</v>
      </c>
      <c r="M1083" s="70">
        <f>[8]Mides!L1074</f>
        <v>0</v>
      </c>
      <c r="N1083" s="70" t="str">
        <f>[8]Mides!M1074</f>
        <v>x</v>
      </c>
      <c r="O1083" s="70">
        <f t="shared" si="16"/>
        <v>0</v>
      </c>
      <c r="P1083" s="70" t="str">
        <f>[8]Mides!R1074</f>
        <v>Guatemala</v>
      </c>
      <c r="Q1083" s="70" t="str">
        <f>[8]Mides!S1074</f>
        <v>Guatemala</v>
      </c>
      <c r="R1083" s="10"/>
      <c r="S1083" s="10"/>
      <c r="T1083" s="10"/>
      <c r="U1083" s="10"/>
      <c r="V1083" s="10"/>
      <c r="W1083" s="10"/>
      <c r="X1083" s="10"/>
      <c r="Y1083" s="10"/>
    </row>
    <row r="1084" spans="2:25" x14ac:dyDescent="0.3">
      <c r="B1084" s="66" t="str">
        <f>[8]Mides!E1075</f>
        <v>Nataly</v>
      </c>
      <c r="C1084" s="67" t="str">
        <f>[8]Mides!D1075</f>
        <v>Conde</v>
      </c>
      <c r="D1084" s="68" t="str">
        <f>IF([8]Mides!F1075=1,"X"," ")</f>
        <v>X</v>
      </c>
      <c r="E1084" s="68" t="str">
        <f>IF([8]Mides!F1075=2,"X"," ")</f>
        <v xml:space="preserve"> </v>
      </c>
      <c r="F1084" s="69">
        <f>[8]Mides!B1075</f>
        <v>2022271030101</v>
      </c>
      <c r="G1084" s="68" t="str">
        <f>IF(AND([8]Mides!H1075&gt;=1,[8]Mides!H1075&lt;=14),"X"," ")</f>
        <v>X</v>
      </c>
      <c r="H1084" s="68" t="str">
        <f>IF(AND([8]Mides!H1075&gt;=14,[8]Mides!H1075&lt;=30),"X"," ")</f>
        <v xml:space="preserve"> </v>
      </c>
      <c r="I1084" s="68" t="str">
        <f>IF(AND([8]Mides!H1075&gt;=31,[8]Mides!H1075&lt;=60),"X","  ")</f>
        <v xml:space="preserve">  </v>
      </c>
      <c r="J1084" s="68" t="str">
        <f>IF([8]Mides!H1075&gt;60,"X", "  ")</f>
        <v xml:space="preserve">  </v>
      </c>
      <c r="K1084" s="70">
        <f>[8]Mides!N1075</f>
        <v>0</v>
      </c>
      <c r="L1084" s="70">
        <f>[8]Mides!K1075</f>
        <v>0</v>
      </c>
      <c r="M1084" s="70">
        <f>[8]Mides!L1075</f>
        <v>0</v>
      </c>
      <c r="N1084" s="70" t="str">
        <f>[8]Mides!M1075</f>
        <v>X</v>
      </c>
      <c r="O1084" s="70">
        <f t="shared" si="16"/>
        <v>0</v>
      </c>
      <c r="P1084" s="70" t="str">
        <f>[8]Mides!R1075</f>
        <v>Guatemala</v>
      </c>
      <c r="Q1084" s="70" t="str">
        <f>[8]Mides!S1075</f>
        <v>Guatemala</v>
      </c>
      <c r="R1084" s="10"/>
      <c r="S1084" s="10"/>
      <c r="T1084" s="10"/>
      <c r="U1084" s="10"/>
      <c r="V1084" s="10"/>
      <c r="W1084" s="10"/>
      <c r="X1084" s="10"/>
      <c r="Y1084" s="10"/>
    </row>
    <row r="1085" spans="2:25" x14ac:dyDescent="0.3">
      <c r="B1085" s="66" t="str">
        <f>[8]Mides!E1076</f>
        <v>Melany</v>
      </c>
      <c r="C1085" s="67" t="str">
        <f>[8]Mides!D1076</f>
        <v>Conde</v>
      </c>
      <c r="D1085" s="68" t="str">
        <f>IF([8]Mides!F1076=1,"X"," ")</f>
        <v>X</v>
      </c>
      <c r="E1085" s="68" t="str">
        <f>IF([8]Mides!F1076=2,"X"," ")</f>
        <v xml:space="preserve"> </v>
      </c>
      <c r="F1085" s="69">
        <f>[8]Mides!B1076</f>
        <v>0</v>
      </c>
      <c r="G1085" s="68" t="str">
        <f>IF(AND([8]Mides!H1076&gt;=1,[8]Mides!H1076&lt;=14),"X"," ")</f>
        <v xml:space="preserve"> </v>
      </c>
      <c r="H1085" s="68" t="str">
        <f>IF(AND([8]Mides!H1076&gt;=14,[8]Mides!H1076&lt;=30),"X"," ")</f>
        <v>X</v>
      </c>
      <c r="I1085" s="68" t="str">
        <f>IF(AND([8]Mides!H1076&gt;=31,[8]Mides!H1076&lt;=60),"X","  ")</f>
        <v xml:space="preserve">  </v>
      </c>
      <c r="J1085" s="68" t="str">
        <f>IF([8]Mides!H1076&gt;60,"X", "  ")</f>
        <v xml:space="preserve">  </v>
      </c>
      <c r="K1085" s="70">
        <f>[8]Mides!N1076</f>
        <v>0</v>
      </c>
      <c r="L1085" s="70">
        <f>[8]Mides!K1076</f>
        <v>0</v>
      </c>
      <c r="M1085" s="70">
        <f>[8]Mides!L1076</f>
        <v>0</v>
      </c>
      <c r="N1085" s="70" t="str">
        <f>[8]Mides!M1076</f>
        <v>X</v>
      </c>
      <c r="O1085" s="70">
        <f t="shared" si="16"/>
        <v>0</v>
      </c>
      <c r="P1085" s="70" t="str">
        <f>[8]Mides!R1076</f>
        <v>Guatemala</v>
      </c>
      <c r="Q1085" s="70" t="str">
        <f>[8]Mides!S1076</f>
        <v>Guatemala</v>
      </c>
      <c r="R1085" s="10"/>
      <c r="S1085" s="10"/>
      <c r="T1085" s="10"/>
      <c r="U1085" s="10"/>
      <c r="V1085" s="10"/>
      <c r="W1085" s="10"/>
      <c r="X1085" s="10"/>
      <c r="Y1085" s="10"/>
    </row>
    <row r="1086" spans="2:25" x14ac:dyDescent="0.3">
      <c r="B1086" s="66" t="str">
        <f>[8]Mides!E1077</f>
        <v>Akane</v>
      </c>
      <c r="C1086" s="67" t="str">
        <f>[8]Mides!D1077</f>
        <v>Tzoc</v>
      </c>
      <c r="D1086" s="68" t="str">
        <f>IF([8]Mides!F1077=1,"X"," ")</f>
        <v>X</v>
      </c>
      <c r="E1086" s="68" t="str">
        <f>IF([8]Mides!F1077=2,"X"," ")</f>
        <v xml:space="preserve"> </v>
      </c>
      <c r="F1086" s="69">
        <f>[8]Mides!B1077</f>
        <v>3019920960101</v>
      </c>
      <c r="G1086" s="68" t="str">
        <f>IF(AND([8]Mides!H1077&gt;=1,[8]Mides!H1077&lt;=14),"X"," ")</f>
        <v>X</v>
      </c>
      <c r="H1086" s="68" t="str">
        <f>IF(AND([8]Mides!H1077&gt;=14,[8]Mides!H1077&lt;=30),"X"," ")</f>
        <v xml:space="preserve"> </v>
      </c>
      <c r="I1086" s="68" t="str">
        <f>IF(AND([8]Mides!H1077&gt;=31,[8]Mides!H1077&lt;=60),"X","  ")</f>
        <v xml:space="preserve">  </v>
      </c>
      <c r="J1086" s="68" t="str">
        <f>IF([8]Mides!H1077&gt;60,"X", "  ")</f>
        <v xml:space="preserve">  </v>
      </c>
      <c r="K1086" s="70">
        <f>[8]Mides!N1077</f>
        <v>0</v>
      </c>
      <c r="L1086" s="70">
        <f>[8]Mides!K1077</f>
        <v>0</v>
      </c>
      <c r="M1086" s="70">
        <f>[8]Mides!L1077</f>
        <v>0</v>
      </c>
      <c r="N1086" s="70" t="str">
        <f>[8]Mides!M1077</f>
        <v>X</v>
      </c>
      <c r="O1086" s="70">
        <f t="shared" si="16"/>
        <v>0</v>
      </c>
      <c r="P1086" s="70" t="str">
        <f>[8]Mides!R1077</f>
        <v>Guatemala</v>
      </c>
      <c r="Q1086" s="70" t="str">
        <f>[8]Mides!S1077</f>
        <v>Guatemala</v>
      </c>
      <c r="R1086" s="10"/>
      <c r="S1086" s="10"/>
      <c r="T1086" s="10"/>
      <c r="U1086" s="10"/>
      <c r="V1086" s="10"/>
      <c r="W1086" s="10"/>
      <c r="X1086" s="10"/>
      <c r="Y1086" s="10"/>
    </row>
    <row r="1087" spans="2:25" x14ac:dyDescent="0.3">
      <c r="B1087" s="66" t="str">
        <f>[8]Mides!E1078</f>
        <v>José</v>
      </c>
      <c r="C1087" s="67" t="str">
        <f>[8]Mides!D1078</f>
        <v>Carrillo</v>
      </c>
      <c r="D1087" s="68" t="str">
        <f>IF([8]Mides!F1078=1,"X"," ")</f>
        <v>X</v>
      </c>
      <c r="E1087" s="68" t="str">
        <f>IF([8]Mides!F1078=2,"X"," ")</f>
        <v xml:space="preserve"> </v>
      </c>
      <c r="F1087" s="69">
        <f>[8]Mides!B1078</f>
        <v>3014015780101</v>
      </c>
      <c r="G1087" s="68" t="str">
        <f>IF(AND([8]Mides!H1078&gt;=1,[8]Mides!H1078&lt;=14),"X"," ")</f>
        <v>X</v>
      </c>
      <c r="H1087" s="68" t="str">
        <f>IF(AND([8]Mides!H1078&gt;=14,[8]Mides!H1078&lt;=30),"X"," ")</f>
        <v>X</v>
      </c>
      <c r="I1087" s="68" t="str">
        <f>IF(AND([8]Mides!H1078&gt;=31,[8]Mides!H1078&lt;=60),"X","  ")</f>
        <v xml:space="preserve">  </v>
      </c>
      <c r="J1087" s="68" t="str">
        <f>IF([8]Mides!H1078&gt;60,"X", "  ")</f>
        <v xml:space="preserve">  </v>
      </c>
      <c r="K1087" s="70">
        <f>[8]Mides!N1078</f>
        <v>0</v>
      </c>
      <c r="L1087" s="70">
        <f>[8]Mides!K1078</f>
        <v>0</v>
      </c>
      <c r="M1087" s="70">
        <f>[8]Mides!L1078</f>
        <v>0</v>
      </c>
      <c r="N1087" s="70" t="str">
        <f>[8]Mides!M1078</f>
        <v>X</v>
      </c>
      <c r="O1087" s="70">
        <f t="shared" si="16"/>
        <v>0</v>
      </c>
      <c r="P1087" s="70" t="str">
        <f>[8]Mides!R1078</f>
        <v>Guatemala</v>
      </c>
      <c r="Q1087" s="70" t="str">
        <f>[8]Mides!S1078</f>
        <v>Guatemala</v>
      </c>
      <c r="R1087" s="10"/>
      <c r="S1087" s="10"/>
      <c r="T1087" s="10"/>
      <c r="U1087" s="10"/>
      <c r="V1087" s="10"/>
      <c r="W1087" s="10"/>
      <c r="X1087" s="10"/>
      <c r="Y1087" s="10"/>
    </row>
    <row r="1088" spans="2:25" x14ac:dyDescent="0.3">
      <c r="B1088" s="66" t="str">
        <f>[8]Mides!E1079</f>
        <v>Ronald</v>
      </c>
      <c r="C1088" s="67" t="str">
        <f>[8]Mides!D1079</f>
        <v>Hernández</v>
      </c>
      <c r="D1088" s="68" t="str">
        <f>IF([8]Mides!F1079=1,"X"," ")</f>
        <v xml:space="preserve"> </v>
      </c>
      <c r="E1088" s="68" t="str">
        <f>IF([8]Mides!F1079=2,"X"," ")</f>
        <v>X</v>
      </c>
      <c r="F1088" s="69">
        <f>[8]Mides!B1079</f>
        <v>2658547330101</v>
      </c>
      <c r="G1088" s="68" t="str">
        <f>IF(AND([8]Mides!H1079&gt;=1,[8]Mides!H1079&lt;=14),"X"," ")</f>
        <v xml:space="preserve"> </v>
      </c>
      <c r="H1088" s="68" t="str">
        <f>IF(AND([8]Mides!H1079&gt;=14,[8]Mides!H1079&lt;=30),"X"," ")</f>
        <v xml:space="preserve"> </v>
      </c>
      <c r="I1088" s="68" t="str">
        <f>IF(AND([8]Mides!H1079&gt;=31,[8]Mides!H1079&lt;=60),"X","  ")</f>
        <v>X</v>
      </c>
      <c r="J1088" s="68" t="str">
        <f>IF([8]Mides!H1079&gt;60,"X", "  ")</f>
        <v xml:space="preserve">  </v>
      </c>
      <c r="K1088" s="70">
        <f>[8]Mides!N1079</f>
        <v>0</v>
      </c>
      <c r="L1088" s="70">
        <f>[8]Mides!K1079</f>
        <v>0</v>
      </c>
      <c r="M1088" s="70">
        <f>[8]Mides!L1079</f>
        <v>0</v>
      </c>
      <c r="N1088" s="70" t="str">
        <f>[8]Mides!M1079</f>
        <v>X</v>
      </c>
      <c r="O1088" s="70">
        <f t="shared" si="16"/>
        <v>0</v>
      </c>
      <c r="P1088" s="70" t="str">
        <f>[8]Mides!R1079</f>
        <v>Guatemala</v>
      </c>
      <c r="Q1088" s="70" t="str">
        <f>[8]Mides!S1079</f>
        <v>Guatemala</v>
      </c>
      <c r="R1088" s="10"/>
      <c r="S1088" s="10"/>
      <c r="T1088" s="10"/>
      <c r="U1088" s="10"/>
      <c r="V1088" s="10"/>
      <c r="W1088" s="10"/>
      <c r="X1088" s="10"/>
      <c r="Y1088" s="10"/>
    </row>
    <row r="1089" spans="2:25" x14ac:dyDescent="0.3">
      <c r="B1089" s="66" t="str">
        <f>[8]Mides!E1080</f>
        <v>Didier</v>
      </c>
      <c r="C1089" s="67" t="str">
        <f>[8]Mides!D1080</f>
        <v>Velásquez</v>
      </c>
      <c r="D1089" s="68" t="str">
        <f>IF([8]Mides!F1080=1,"X"," ")</f>
        <v>X</v>
      </c>
      <c r="E1089" s="68" t="str">
        <f>IF([8]Mides!F1080=2,"X"," ")</f>
        <v xml:space="preserve"> </v>
      </c>
      <c r="F1089" s="69">
        <f>[8]Mides!B1080</f>
        <v>3019895160101</v>
      </c>
      <c r="G1089" s="68" t="str">
        <f>IF(AND([8]Mides!H1080&gt;=1,[8]Mides!H1080&lt;=14),"X"," ")</f>
        <v xml:space="preserve"> </v>
      </c>
      <c r="H1089" s="68" t="str">
        <f>IF(AND([8]Mides!H1080&gt;=14,[8]Mides!H1080&lt;=30),"X"," ")</f>
        <v>X</v>
      </c>
      <c r="I1089" s="68" t="str">
        <f>IF(AND([8]Mides!H1080&gt;=31,[8]Mides!H1080&lt;=60),"X","  ")</f>
        <v xml:space="preserve">  </v>
      </c>
      <c r="J1089" s="68" t="str">
        <f>IF([8]Mides!H1080&gt;60,"X", "  ")</f>
        <v xml:space="preserve">  </v>
      </c>
      <c r="K1089" s="70">
        <f>[8]Mides!N1080</f>
        <v>0</v>
      </c>
      <c r="L1089" s="70">
        <f>[8]Mides!K1080</f>
        <v>0</v>
      </c>
      <c r="M1089" s="70">
        <f>[8]Mides!L1080</f>
        <v>0</v>
      </c>
      <c r="N1089" s="70" t="str">
        <f>[8]Mides!M1080</f>
        <v>X</v>
      </c>
      <c r="O1089" s="70">
        <f t="shared" si="16"/>
        <v>0</v>
      </c>
      <c r="P1089" s="70" t="str">
        <f>[8]Mides!R1080</f>
        <v>Guatemala</v>
      </c>
      <c r="Q1089" s="70" t="str">
        <f>[8]Mides!S1080</f>
        <v>Guatemala</v>
      </c>
      <c r="R1089" s="10"/>
      <c r="S1089" s="10"/>
      <c r="T1089" s="10"/>
      <c r="U1089" s="10"/>
      <c r="V1089" s="10"/>
      <c r="W1089" s="10"/>
      <c r="X1089" s="10"/>
      <c r="Y1089" s="10"/>
    </row>
    <row r="1090" spans="2:25" x14ac:dyDescent="0.3">
      <c r="B1090" s="66" t="str">
        <f>[8]Mides!E1081</f>
        <v>Denis</v>
      </c>
      <c r="C1090" s="67" t="str">
        <f>[8]Mides!D1081</f>
        <v>García</v>
      </c>
      <c r="D1090" s="68" t="str">
        <f>IF([8]Mides!F1081=1,"X"," ")</f>
        <v xml:space="preserve"> </v>
      </c>
      <c r="E1090" s="68" t="str">
        <f>IF([8]Mides!F1081=2,"X"," ")</f>
        <v>X</v>
      </c>
      <c r="F1090" s="69">
        <f>[8]Mides!B1081</f>
        <v>0</v>
      </c>
      <c r="G1090" s="68" t="str">
        <f>IF(AND([8]Mides!H1081&gt;=1,[8]Mides!H1081&lt;=14),"X"," ")</f>
        <v xml:space="preserve"> </v>
      </c>
      <c r="H1090" s="68" t="str">
        <f>IF(AND([8]Mides!H1081&gt;=14,[8]Mides!H1081&lt;=30),"X"," ")</f>
        <v>X</v>
      </c>
      <c r="I1090" s="68" t="str">
        <f>IF(AND([8]Mides!H1081&gt;=31,[8]Mides!H1081&lt;=60),"X","  ")</f>
        <v xml:space="preserve">  </v>
      </c>
      <c r="J1090" s="68" t="str">
        <f>IF([8]Mides!H1081&gt;60,"X", "  ")</f>
        <v xml:space="preserve">  </v>
      </c>
      <c r="K1090" s="70">
        <f>[8]Mides!N1081</f>
        <v>0</v>
      </c>
      <c r="L1090" s="70">
        <f>[8]Mides!K1081</f>
        <v>0</v>
      </c>
      <c r="M1090" s="70">
        <f>[8]Mides!L1081</f>
        <v>0</v>
      </c>
      <c r="N1090" s="70" t="str">
        <f>[8]Mides!M1081</f>
        <v>X</v>
      </c>
      <c r="O1090" s="70">
        <f t="shared" si="16"/>
        <v>0</v>
      </c>
      <c r="P1090" s="70" t="str">
        <f>[8]Mides!R1081</f>
        <v>Guatemala</v>
      </c>
      <c r="Q1090" s="70" t="str">
        <f>[8]Mides!S1081</f>
        <v>Guatemala</v>
      </c>
      <c r="R1090" s="10"/>
      <c r="S1090" s="10"/>
      <c r="T1090" s="10"/>
      <c r="U1090" s="10"/>
      <c r="V1090" s="10"/>
      <c r="W1090" s="10"/>
      <c r="X1090" s="10"/>
      <c r="Y1090" s="10"/>
    </row>
    <row r="1091" spans="2:25" x14ac:dyDescent="0.3">
      <c r="B1091" s="66" t="str">
        <f>[8]Mides!E1082</f>
        <v>Jonathan</v>
      </c>
      <c r="C1091" s="67" t="str">
        <f>[8]Mides!D1082</f>
        <v>Bethancourt</v>
      </c>
      <c r="D1091" s="68" t="str">
        <f>IF([8]Mides!F1082=1,"X"," ")</f>
        <v xml:space="preserve"> </v>
      </c>
      <c r="E1091" s="68" t="str">
        <f>IF([8]Mides!F1082=2,"X"," ")</f>
        <v>X</v>
      </c>
      <c r="F1091" s="69">
        <f>[8]Mides!B1082</f>
        <v>3065429000513</v>
      </c>
      <c r="G1091" s="68" t="str">
        <f>IF(AND([8]Mides!H1082&gt;=1,[8]Mides!H1082&lt;=14),"X"," ")</f>
        <v xml:space="preserve"> </v>
      </c>
      <c r="H1091" s="68" t="str">
        <f>IF(AND([8]Mides!H1082&gt;=14,[8]Mides!H1082&lt;=30),"X"," ")</f>
        <v>X</v>
      </c>
      <c r="I1091" s="68" t="str">
        <f>IF(AND([8]Mides!H1082&gt;=31,[8]Mides!H1082&lt;=60),"X","  ")</f>
        <v xml:space="preserve">  </v>
      </c>
      <c r="J1091" s="68" t="str">
        <f>IF([8]Mides!H1082&gt;60,"X", "  ")</f>
        <v xml:space="preserve">  </v>
      </c>
      <c r="K1091" s="70">
        <f>[8]Mides!N1082</f>
        <v>0</v>
      </c>
      <c r="L1091" s="70">
        <f>[8]Mides!K1082</f>
        <v>0</v>
      </c>
      <c r="M1091" s="70">
        <f>[8]Mides!L1082</f>
        <v>0</v>
      </c>
      <c r="N1091" s="70" t="str">
        <f>[8]Mides!M1082</f>
        <v>X</v>
      </c>
      <c r="O1091" s="70">
        <f t="shared" si="16"/>
        <v>0</v>
      </c>
      <c r="P1091" s="70" t="str">
        <f>[8]Mides!R1082</f>
        <v>Guatemala</v>
      </c>
      <c r="Q1091" s="70" t="str">
        <f>[8]Mides!S1082</f>
        <v>Guatemala</v>
      </c>
      <c r="R1091" s="10"/>
      <c r="S1091" s="10"/>
      <c r="T1091" s="10"/>
      <c r="U1091" s="10"/>
      <c r="V1091" s="10"/>
      <c r="W1091" s="10"/>
      <c r="X1091" s="10"/>
      <c r="Y1091" s="10"/>
    </row>
    <row r="1092" spans="2:25" x14ac:dyDescent="0.3">
      <c r="B1092" s="66" t="str">
        <f>[8]Mides!E1083</f>
        <v>Manuel</v>
      </c>
      <c r="C1092" s="67" t="str">
        <f>[8]Mides!D1083</f>
        <v>Menéndez</v>
      </c>
      <c r="D1092" s="68" t="str">
        <f>IF([8]Mides!F1083=1,"X"," ")</f>
        <v xml:space="preserve"> </v>
      </c>
      <c r="E1092" s="68" t="str">
        <f>IF([8]Mides!F1083=2,"X"," ")</f>
        <v>X</v>
      </c>
      <c r="F1092" s="69">
        <f>[8]Mides!B1083</f>
        <v>2117390220101</v>
      </c>
      <c r="G1092" s="68" t="str">
        <f>IF(AND([8]Mides!H1083&gt;=1,[8]Mides!H1083&lt;=14),"X"," ")</f>
        <v xml:space="preserve"> </v>
      </c>
      <c r="H1092" s="68" t="str">
        <f>IF(AND([8]Mides!H1083&gt;=14,[8]Mides!H1083&lt;=30),"X"," ")</f>
        <v>X</v>
      </c>
      <c r="I1092" s="68" t="str">
        <f>IF(AND([8]Mides!H1083&gt;=31,[8]Mides!H1083&lt;=60),"X","  ")</f>
        <v xml:space="preserve">  </v>
      </c>
      <c r="J1092" s="68" t="str">
        <f>IF([8]Mides!H1083&gt;60,"X", "  ")</f>
        <v xml:space="preserve">  </v>
      </c>
      <c r="K1092" s="70">
        <f>[8]Mides!N1083</f>
        <v>0</v>
      </c>
      <c r="L1092" s="70">
        <f>[8]Mides!K1083</f>
        <v>0</v>
      </c>
      <c r="M1092" s="70">
        <f>[8]Mides!L1083</f>
        <v>0</v>
      </c>
      <c r="N1092" s="70" t="str">
        <f>[8]Mides!M1083</f>
        <v>X</v>
      </c>
      <c r="O1092" s="70">
        <f t="shared" si="16"/>
        <v>0</v>
      </c>
      <c r="P1092" s="70" t="str">
        <f>[8]Mides!R1083</f>
        <v>Guatemala</v>
      </c>
      <c r="Q1092" s="70" t="str">
        <f>[8]Mides!S1083</f>
        <v>Guatemala</v>
      </c>
      <c r="R1092" s="10"/>
      <c r="S1092" s="10"/>
      <c r="T1092" s="10"/>
      <c r="U1092" s="10"/>
      <c r="V1092" s="10"/>
      <c r="W1092" s="10"/>
      <c r="X1092" s="10"/>
      <c r="Y1092" s="10"/>
    </row>
    <row r="1093" spans="2:25" x14ac:dyDescent="0.3">
      <c r="B1093" s="66" t="str">
        <f>[8]Mides!E1084</f>
        <v>Kimberlin</v>
      </c>
      <c r="C1093" s="67" t="str">
        <f>[8]Mides!D1084</f>
        <v>Chun</v>
      </c>
      <c r="D1093" s="68" t="str">
        <f>IF([8]Mides!F1084=1,"X"," ")</f>
        <v>X</v>
      </c>
      <c r="E1093" s="68" t="str">
        <f>IF([8]Mides!F1084=2,"X"," ")</f>
        <v xml:space="preserve"> </v>
      </c>
      <c r="F1093" s="69">
        <f>[8]Mides!B1084</f>
        <v>2486234940101</v>
      </c>
      <c r="G1093" s="68" t="str">
        <f>IF(AND([8]Mides!H1084&gt;=1,[8]Mides!H1084&lt;=14),"X"," ")</f>
        <v xml:space="preserve"> </v>
      </c>
      <c r="H1093" s="68" t="str">
        <f>IF(AND([8]Mides!H1084&gt;=14,[8]Mides!H1084&lt;=30),"X"," ")</f>
        <v>X</v>
      </c>
      <c r="I1093" s="68" t="str">
        <f>IF(AND([8]Mides!H1084&gt;=31,[8]Mides!H1084&lt;=60),"X","  ")</f>
        <v xml:space="preserve">  </v>
      </c>
      <c r="J1093" s="68" t="str">
        <f>IF([8]Mides!H1084&gt;60,"X", "  ")</f>
        <v xml:space="preserve">  </v>
      </c>
      <c r="K1093" s="70">
        <f>[8]Mides!N1084</f>
        <v>0</v>
      </c>
      <c r="L1093" s="70">
        <f>[8]Mides!K1084</f>
        <v>0</v>
      </c>
      <c r="M1093" s="70">
        <f>[8]Mides!L1084</f>
        <v>0</v>
      </c>
      <c r="N1093" s="70" t="str">
        <f>[8]Mides!M1084</f>
        <v>X</v>
      </c>
      <c r="O1093" s="70">
        <f t="shared" si="16"/>
        <v>0</v>
      </c>
      <c r="P1093" s="70" t="str">
        <f>[8]Mides!R1084</f>
        <v>Guatemala</v>
      </c>
      <c r="Q1093" s="70" t="str">
        <f>[8]Mides!S1084</f>
        <v>Guatemala</v>
      </c>
      <c r="R1093" s="10"/>
      <c r="S1093" s="10"/>
      <c r="T1093" s="10"/>
      <c r="U1093" s="10"/>
      <c r="V1093" s="10"/>
      <c r="W1093" s="10"/>
      <c r="X1093" s="10"/>
      <c r="Y1093" s="10"/>
    </row>
    <row r="1094" spans="2:25" x14ac:dyDescent="0.3">
      <c r="B1094" s="66" t="str">
        <f>[8]Mides!E1085</f>
        <v>Jaquelin</v>
      </c>
      <c r="C1094" s="67" t="str">
        <f>[8]Mides!D1085</f>
        <v>Chun</v>
      </c>
      <c r="D1094" s="68" t="str">
        <f>IF([8]Mides!F1085=1,"X"," ")</f>
        <v>X</v>
      </c>
      <c r="E1094" s="68" t="str">
        <f>IF([8]Mides!F1085=2,"X"," ")</f>
        <v xml:space="preserve"> </v>
      </c>
      <c r="F1094" s="69">
        <f>[8]Mides!B1085</f>
        <v>2298824390101</v>
      </c>
      <c r="G1094" s="68" t="str">
        <f>IF(AND([8]Mides!H1085&gt;=1,[8]Mides!H1085&lt;=14),"X"," ")</f>
        <v xml:space="preserve"> </v>
      </c>
      <c r="H1094" s="68" t="str">
        <f>IF(AND([8]Mides!H1085&gt;=14,[8]Mides!H1085&lt;=30),"X"," ")</f>
        <v>X</v>
      </c>
      <c r="I1094" s="68" t="str">
        <f>IF(AND([8]Mides!H1085&gt;=31,[8]Mides!H1085&lt;=60),"X","  ")</f>
        <v xml:space="preserve">  </v>
      </c>
      <c r="J1094" s="68" t="str">
        <f>IF([8]Mides!H1085&gt;60,"X", "  ")</f>
        <v xml:space="preserve">  </v>
      </c>
      <c r="K1094" s="70">
        <f>[8]Mides!N1085</f>
        <v>0</v>
      </c>
      <c r="L1094" s="70">
        <f>[8]Mides!K1085</f>
        <v>0</v>
      </c>
      <c r="M1094" s="70">
        <f>[8]Mides!L1085</f>
        <v>0</v>
      </c>
      <c r="N1094" s="70" t="str">
        <f>[8]Mides!M1085</f>
        <v>X</v>
      </c>
      <c r="O1094" s="70">
        <f t="shared" si="16"/>
        <v>0</v>
      </c>
      <c r="P1094" s="70" t="str">
        <f>[8]Mides!R1085</f>
        <v>Guatemala</v>
      </c>
      <c r="Q1094" s="70" t="str">
        <f>[8]Mides!S1085</f>
        <v>Guatemala</v>
      </c>
      <c r="R1094" s="10"/>
      <c r="S1094" s="10"/>
      <c r="T1094" s="10"/>
      <c r="U1094" s="10"/>
      <c r="V1094" s="10"/>
      <c r="W1094" s="10"/>
      <c r="X1094" s="10"/>
      <c r="Y1094" s="10"/>
    </row>
    <row r="1095" spans="2:25" x14ac:dyDescent="0.3">
      <c r="B1095" s="66" t="str">
        <f>[8]Mides!E1086</f>
        <v>Elba</v>
      </c>
      <c r="C1095" s="67" t="str">
        <f>[8]Mides!D1086</f>
        <v>Méndez</v>
      </c>
      <c r="D1095" s="68" t="str">
        <f>IF([8]Mides!F1086=1,"X"," ")</f>
        <v>X</v>
      </c>
      <c r="E1095" s="68" t="str">
        <f>IF([8]Mides!F1086=2,"X"," ")</f>
        <v xml:space="preserve"> </v>
      </c>
      <c r="F1095" s="69">
        <f>[8]Mides!B1086</f>
        <v>1622804240101</v>
      </c>
      <c r="G1095" s="68" t="str">
        <f>IF(AND([8]Mides!H1086&gt;=1,[8]Mides!H1086&lt;=14),"X"," ")</f>
        <v xml:space="preserve"> </v>
      </c>
      <c r="H1095" s="68" t="str">
        <f>IF(AND([8]Mides!H1086&gt;=14,[8]Mides!H1086&lt;=30),"X"," ")</f>
        <v xml:space="preserve"> </v>
      </c>
      <c r="I1095" s="68" t="str">
        <f>IF(AND([8]Mides!H1086&gt;=31,[8]Mides!H1086&lt;=60),"X","  ")</f>
        <v>X</v>
      </c>
      <c r="J1095" s="68" t="str">
        <f>IF([8]Mides!H1086&gt;60,"X", "  ")</f>
        <v xml:space="preserve">  </v>
      </c>
      <c r="K1095" s="70">
        <f>[8]Mides!N1086</f>
        <v>0</v>
      </c>
      <c r="L1095" s="70">
        <f>[8]Mides!K1086</f>
        <v>0</v>
      </c>
      <c r="M1095" s="70">
        <f>[8]Mides!L1086</f>
        <v>0</v>
      </c>
      <c r="N1095" s="70" t="str">
        <f>[8]Mides!M1086</f>
        <v>X</v>
      </c>
      <c r="O1095" s="70">
        <f t="shared" si="16"/>
        <v>0</v>
      </c>
      <c r="P1095" s="70" t="str">
        <f>[8]Mides!R1086</f>
        <v>Guatemala</v>
      </c>
      <c r="Q1095" s="70" t="str">
        <f>[8]Mides!S1086</f>
        <v>Guatemala</v>
      </c>
      <c r="R1095" s="10"/>
      <c r="S1095" s="10"/>
      <c r="T1095" s="10"/>
      <c r="U1095" s="10"/>
      <c r="V1095" s="10"/>
      <c r="W1095" s="10"/>
      <c r="X1095" s="10"/>
      <c r="Y1095" s="10"/>
    </row>
    <row r="1096" spans="2:25" x14ac:dyDescent="0.3">
      <c r="B1096" s="66" t="str">
        <f>[8]Mides!E1087</f>
        <v>William</v>
      </c>
      <c r="C1096" s="67" t="str">
        <f>[8]Mides!D1087</f>
        <v>Ixcot</v>
      </c>
      <c r="D1096" s="68" t="str">
        <f>IF([8]Mides!F1087=1,"X"," ")</f>
        <v xml:space="preserve"> </v>
      </c>
      <c r="E1096" s="68" t="str">
        <f>IF([8]Mides!F1087=2,"X"," ")</f>
        <v>X</v>
      </c>
      <c r="F1096" s="69">
        <f>[8]Mides!B1087</f>
        <v>2752911630901</v>
      </c>
      <c r="G1096" s="68" t="str">
        <f>IF(AND([8]Mides!H1087&gt;=1,[8]Mides!H1087&lt;=14),"X"," ")</f>
        <v xml:space="preserve"> </v>
      </c>
      <c r="H1096" s="68" t="str">
        <f>IF(AND([8]Mides!H1087&gt;=14,[8]Mides!H1087&lt;=30),"X"," ")</f>
        <v xml:space="preserve"> </v>
      </c>
      <c r="I1096" s="68" t="str">
        <f>IF(AND([8]Mides!H1087&gt;=31,[8]Mides!H1087&lt;=60),"X","  ")</f>
        <v>X</v>
      </c>
      <c r="J1096" s="68" t="str">
        <f>IF([8]Mides!H1087&gt;60,"X", "  ")</f>
        <v xml:space="preserve">  </v>
      </c>
      <c r="K1096" s="70">
        <f>[8]Mides!N1087</f>
        <v>0</v>
      </c>
      <c r="L1096" s="70">
        <f>[8]Mides!K1087</f>
        <v>0</v>
      </c>
      <c r="M1096" s="70">
        <f>[8]Mides!L1087</f>
        <v>0</v>
      </c>
      <c r="N1096" s="70" t="str">
        <f>[8]Mides!M1087</f>
        <v>X</v>
      </c>
      <c r="O1096" s="70">
        <f t="shared" si="16"/>
        <v>0</v>
      </c>
      <c r="P1096" s="70" t="str">
        <f>[8]Mides!R1087</f>
        <v>Guatemala</v>
      </c>
      <c r="Q1096" s="70" t="str">
        <f>[8]Mides!S1087</f>
        <v>Guatemala</v>
      </c>
      <c r="R1096" s="10"/>
      <c r="S1096" s="10"/>
      <c r="T1096" s="10"/>
      <c r="U1096" s="10"/>
      <c r="V1096" s="10"/>
      <c r="W1096" s="10"/>
      <c r="X1096" s="10"/>
      <c r="Y1096" s="10"/>
    </row>
    <row r="1097" spans="2:25" x14ac:dyDescent="0.3">
      <c r="B1097" s="66" t="str">
        <f>[8]Mides!E1088</f>
        <v>Sandra</v>
      </c>
      <c r="C1097" s="67" t="str">
        <f>[8]Mides!D1088</f>
        <v>Jiménez</v>
      </c>
      <c r="D1097" s="68" t="str">
        <f>IF([8]Mides!F1088=1,"X"," ")</f>
        <v>X</v>
      </c>
      <c r="E1097" s="68" t="str">
        <f>IF([8]Mides!F1088=2,"X"," ")</f>
        <v xml:space="preserve"> </v>
      </c>
      <c r="F1097" s="69">
        <f>[8]Mides!B1088</f>
        <v>2556450580101</v>
      </c>
      <c r="G1097" s="68" t="str">
        <f>IF(AND([8]Mides!H1088&gt;=1,[8]Mides!H1088&lt;=14),"X"," ")</f>
        <v xml:space="preserve"> </v>
      </c>
      <c r="H1097" s="68" t="str">
        <f>IF(AND([8]Mides!H1088&gt;=14,[8]Mides!H1088&lt;=30),"X"," ")</f>
        <v xml:space="preserve"> </v>
      </c>
      <c r="I1097" s="68" t="str">
        <f>IF(AND([8]Mides!H1088&gt;=31,[8]Mides!H1088&lt;=60),"X","  ")</f>
        <v>X</v>
      </c>
      <c r="J1097" s="68" t="str">
        <f>IF([8]Mides!H1088&gt;60,"X", "  ")</f>
        <v xml:space="preserve">  </v>
      </c>
      <c r="K1097" s="70">
        <f>[8]Mides!N1088</f>
        <v>0</v>
      </c>
      <c r="L1097" s="70">
        <f>[8]Mides!K1088</f>
        <v>0</v>
      </c>
      <c r="M1097" s="70">
        <f>[8]Mides!L1088</f>
        <v>0</v>
      </c>
      <c r="N1097" s="70" t="str">
        <f>[8]Mides!M1088</f>
        <v>X</v>
      </c>
      <c r="O1097" s="70">
        <f t="shared" si="16"/>
        <v>0</v>
      </c>
      <c r="P1097" s="70" t="str">
        <f>[8]Mides!R1088</f>
        <v>Guatemala</v>
      </c>
      <c r="Q1097" s="70" t="str">
        <f>[8]Mides!S1088</f>
        <v>Guatemala</v>
      </c>
      <c r="R1097" s="10"/>
      <c r="S1097" s="10"/>
      <c r="T1097" s="10"/>
      <c r="U1097" s="10"/>
      <c r="V1097" s="10"/>
      <c r="W1097" s="10"/>
      <c r="X1097" s="10"/>
      <c r="Y1097" s="10"/>
    </row>
    <row r="1098" spans="2:25" x14ac:dyDescent="0.3">
      <c r="B1098" s="66" t="str">
        <f>[8]Mides!E1089</f>
        <v>Jonathan</v>
      </c>
      <c r="C1098" s="67" t="str">
        <f>[8]Mides!D1089</f>
        <v>Foronda</v>
      </c>
      <c r="D1098" s="68" t="str">
        <f>IF([8]Mides!F1089=1,"X"," ")</f>
        <v xml:space="preserve"> </v>
      </c>
      <c r="E1098" s="68" t="str">
        <f>IF([8]Mides!F1089=2,"X"," ")</f>
        <v>X</v>
      </c>
      <c r="F1098" s="69">
        <f>[8]Mides!B1089</f>
        <v>2588812830101</v>
      </c>
      <c r="G1098" s="68" t="str">
        <f>IF(AND([8]Mides!H1089&gt;=1,[8]Mides!H1089&lt;=14),"X"," ")</f>
        <v xml:space="preserve"> </v>
      </c>
      <c r="H1098" s="68" t="str">
        <f>IF(AND([8]Mides!H1089&gt;=14,[8]Mides!H1089&lt;=30),"X"," ")</f>
        <v>X</v>
      </c>
      <c r="I1098" s="68" t="str">
        <f>IF(AND([8]Mides!H1089&gt;=31,[8]Mides!H1089&lt;=60),"X","  ")</f>
        <v xml:space="preserve">  </v>
      </c>
      <c r="J1098" s="68" t="str">
        <f>IF([8]Mides!H1089&gt;60,"X", "  ")</f>
        <v xml:space="preserve">  </v>
      </c>
      <c r="K1098" s="70">
        <f>[8]Mides!N1089</f>
        <v>0</v>
      </c>
      <c r="L1098" s="70">
        <f>[8]Mides!K1089</f>
        <v>0</v>
      </c>
      <c r="M1098" s="70">
        <f>[8]Mides!L1089</f>
        <v>0</v>
      </c>
      <c r="N1098" s="70" t="str">
        <f>[8]Mides!M1089</f>
        <v>X</v>
      </c>
      <c r="O1098" s="70">
        <f t="shared" si="16"/>
        <v>0</v>
      </c>
      <c r="P1098" s="70" t="str">
        <f>[8]Mides!R1089</f>
        <v>Guatemala</v>
      </c>
      <c r="Q1098" s="70" t="str">
        <f>[8]Mides!S1089</f>
        <v>Guatemala</v>
      </c>
      <c r="R1098" s="10"/>
      <c r="S1098" s="10"/>
      <c r="T1098" s="10"/>
      <c r="U1098" s="10"/>
      <c r="V1098" s="10"/>
      <c r="W1098" s="10"/>
      <c r="X1098" s="10"/>
      <c r="Y1098" s="10"/>
    </row>
    <row r="1099" spans="2:25" x14ac:dyDescent="0.3">
      <c r="B1099" s="66" t="str">
        <f>[8]Mides!E1090</f>
        <v>Angel</v>
      </c>
      <c r="C1099" s="67" t="str">
        <f>[8]Mides!D1090</f>
        <v>Reyes</v>
      </c>
      <c r="D1099" s="68" t="str">
        <f>IF([8]Mides!F1090=1,"X"," ")</f>
        <v xml:space="preserve"> </v>
      </c>
      <c r="E1099" s="68" t="str">
        <f>IF([8]Mides!F1090=2,"X"," ")</f>
        <v>X</v>
      </c>
      <c r="F1099" s="69">
        <f>[8]Mides!B1090</f>
        <v>2955301400101</v>
      </c>
      <c r="G1099" s="68" t="str">
        <f>IF(AND([8]Mides!H1090&gt;=1,[8]Mides!H1090&lt;=14),"X"," ")</f>
        <v xml:space="preserve"> </v>
      </c>
      <c r="H1099" s="68" t="str">
        <f>IF(AND([8]Mides!H1090&gt;=14,[8]Mides!H1090&lt;=30),"X"," ")</f>
        <v>X</v>
      </c>
      <c r="I1099" s="68" t="str">
        <f>IF(AND([8]Mides!H1090&gt;=31,[8]Mides!H1090&lt;=60),"X","  ")</f>
        <v xml:space="preserve">  </v>
      </c>
      <c r="J1099" s="68" t="str">
        <f>IF([8]Mides!H1090&gt;60,"X", "  ")</f>
        <v xml:space="preserve">  </v>
      </c>
      <c r="K1099" s="70">
        <f>[8]Mides!N1090</f>
        <v>0</v>
      </c>
      <c r="L1099" s="70">
        <f>[8]Mides!K1090</f>
        <v>0</v>
      </c>
      <c r="M1099" s="70">
        <f>[8]Mides!L1090</f>
        <v>0</v>
      </c>
      <c r="N1099" s="70" t="str">
        <f>[8]Mides!M1090</f>
        <v>X</v>
      </c>
      <c r="O1099" s="70">
        <f t="shared" si="16"/>
        <v>0</v>
      </c>
      <c r="P1099" s="70" t="str">
        <f>[8]Mides!R1090</f>
        <v>Guatemala</v>
      </c>
      <c r="Q1099" s="70" t="str">
        <f>[8]Mides!S1090</f>
        <v>Guatemala</v>
      </c>
      <c r="R1099" s="10"/>
      <c r="S1099" s="10"/>
      <c r="T1099" s="10"/>
      <c r="U1099" s="10"/>
      <c r="V1099" s="10"/>
      <c r="W1099" s="10"/>
      <c r="X1099" s="10"/>
      <c r="Y1099" s="10"/>
    </row>
    <row r="1100" spans="2:25" x14ac:dyDescent="0.3">
      <c r="B1100" s="66" t="str">
        <f>[8]Mides!E1091</f>
        <v>Jose</v>
      </c>
      <c r="C1100" s="67" t="str">
        <f>[8]Mides!D1091</f>
        <v>Dominguez</v>
      </c>
      <c r="D1100" s="68" t="str">
        <f>IF([8]Mides!F1091=1,"X"," ")</f>
        <v xml:space="preserve"> </v>
      </c>
      <c r="E1100" s="68" t="str">
        <f>IF([8]Mides!F1091=2,"X"," ")</f>
        <v>X</v>
      </c>
      <c r="F1100" s="69">
        <f>[8]Mides!B1091</f>
        <v>2997318120101</v>
      </c>
      <c r="G1100" s="68" t="str">
        <f>IF(AND([8]Mides!H1091&gt;=1,[8]Mides!H1091&lt;=14),"X"," ")</f>
        <v xml:space="preserve"> </v>
      </c>
      <c r="H1100" s="68" t="str">
        <f>IF(AND([8]Mides!H1091&gt;=14,[8]Mides!H1091&lt;=30),"X"," ")</f>
        <v>X</v>
      </c>
      <c r="I1100" s="68" t="str">
        <f>IF(AND([8]Mides!H1091&gt;=31,[8]Mides!H1091&lt;=60),"X","  ")</f>
        <v xml:space="preserve">  </v>
      </c>
      <c r="J1100" s="68" t="str">
        <f>IF([8]Mides!H1091&gt;60,"X", "  ")</f>
        <v xml:space="preserve">  </v>
      </c>
      <c r="K1100" s="70">
        <f>[8]Mides!N1091</f>
        <v>0</v>
      </c>
      <c r="L1100" s="70">
        <f>[8]Mides!K1091</f>
        <v>0</v>
      </c>
      <c r="M1100" s="70">
        <f>[8]Mides!L1091</f>
        <v>0</v>
      </c>
      <c r="N1100" s="70" t="str">
        <f>[8]Mides!M1091</f>
        <v>X</v>
      </c>
      <c r="O1100" s="70">
        <f t="shared" si="16"/>
        <v>0</v>
      </c>
      <c r="P1100" s="70" t="str">
        <f>[8]Mides!R1091</f>
        <v>Guatemala</v>
      </c>
      <c r="Q1100" s="70" t="str">
        <f>[8]Mides!S1091</f>
        <v>Guatemala</v>
      </c>
      <c r="R1100" s="10"/>
      <c r="S1100" s="10"/>
      <c r="T1100" s="10"/>
      <c r="U1100" s="10"/>
      <c r="V1100" s="10"/>
      <c r="W1100" s="10"/>
      <c r="X1100" s="10"/>
      <c r="Y1100" s="10"/>
    </row>
    <row r="1101" spans="2:25" x14ac:dyDescent="0.3">
      <c r="B1101" s="66" t="str">
        <f>[8]Mides!E1092</f>
        <v>Entino</v>
      </c>
      <c r="C1101" s="67" t="str">
        <f>[8]Mides!D1092</f>
        <v>Corado</v>
      </c>
      <c r="D1101" s="68" t="str">
        <f>IF([8]Mides!F1092=1,"X"," ")</f>
        <v xml:space="preserve"> </v>
      </c>
      <c r="E1101" s="68" t="str">
        <f>IF([8]Mides!F1092=2,"X"," ")</f>
        <v>X</v>
      </c>
      <c r="F1101" s="69">
        <f>[8]Mides!B1092</f>
        <v>3701701481223</v>
      </c>
      <c r="G1101" s="68" t="str">
        <f>IF(AND([8]Mides!H1092&gt;=1,[8]Mides!H1092&lt;=14),"X"," ")</f>
        <v xml:space="preserve"> </v>
      </c>
      <c r="H1101" s="68" t="str">
        <f>IF(AND([8]Mides!H1092&gt;=14,[8]Mides!H1092&lt;=30),"X"," ")</f>
        <v xml:space="preserve"> </v>
      </c>
      <c r="I1101" s="68" t="str">
        <f>IF(AND([8]Mides!H1092&gt;=31,[8]Mides!H1092&lt;=60),"X","  ")</f>
        <v>X</v>
      </c>
      <c r="J1101" s="68" t="str">
        <f>IF([8]Mides!H1092&gt;60,"X", "  ")</f>
        <v xml:space="preserve">  </v>
      </c>
      <c r="K1101" s="70">
        <f>[8]Mides!N1092</f>
        <v>0</v>
      </c>
      <c r="L1101" s="70">
        <f>[8]Mides!K1092</f>
        <v>0</v>
      </c>
      <c r="M1101" s="70">
        <f>[8]Mides!L1092</f>
        <v>0</v>
      </c>
      <c r="N1101" s="70" t="str">
        <f>[8]Mides!M1092</f>
        <v>X</v>
      </c>
      <c r="O1101" s="70">
        <f t="shared" si="16"/>
        <v>0</v>
      </c>
      <c r="P1101" s="70" t="str">
        <f>[8]Mides!R1092</f>
        <v>Guatemala</v>
      </c>
      <c r="Q1101" s="70" t="str">
        <f>[8]Mides!S1092</f>
        <v>Guatemala</v>
      </c>
      <c r="R1101" s="10"/>
      <c r="S1101" s="10"/>
      <c r="T1101" s="10"/>
      <c r="U1101" s="10"/>
      <c r="V1101" s="10"/>
      <c r="W1101" s="10"/>
      <c r="X1101" s="10"/>
      <c r="Y1101" s="10"/>
    </row>
    <row r="1102" spans="2:25" x14ac:dyDescent="0.3">
      <c r="B1102" s="66" t="s">
        <v>4125</v>
      </c>
      <c r="C1102" s="67" t="s">
        <v>4126</v>
      </c>
      <c r="D1102" s="68" t="s">
        <v>64</v>
      </c>
      <c r="E1102" s="68" t="s">
        <v>65</v>
      </c>
      <c r="F1102" s="69">
        <v>0</v>
      </c>
      <c r="G1102" s="68" t="s">
        <v>64</v>
      </c>
      <c r="H1102" s="68" t="s">
        <v>64</v>
      </c>
      <c r="I1102" s="68" t="s">
        <v>65</v>
      </c>
      <c r="J1102" s="68" t="s">
        <v>66</v>
      </c>
      <c r="K1102" s="70">
        <v>0</v>
      </c>
      <c r="L1102" s="70">
        <v>0</v>
      </c>
      <c r="M1102" s="70">
        <v>0</v>
      </c>
      <c r="N1102" s="70" t="s">
        <v>65</v>
      </c>
      <c r="O1102" s="70">
        <v>0</v>
      </c>
      <c r="P1102" s="70" t="s">
        <v>68</v>
      </c>
      <c r="Q1102" s="70" t="s">
        <v>68</v>
      </c>
      <c r="R1102" s="10"/>
      <c r="S1102" s="10"/>
      <c r="T1102" s="10"/>
      <c r="U1102" s="10"/>
      <c r="V1102" s="10"/>
      <c r="W1102" s="10"/>
      <c r="X1102" s="10"/>
      <c r="Y1102" s="10"/>
    </row>
    <row r="1103" spans="2:25" x14ac:dyDescent="0.3">
      <c r="B1103" s="66" t="s">
        <v>3841</v>
      </c>
      <c r="C1103" s="67" t="s">
        <v>4127</v>
      </c>
      <c r="D1103" s="68" t="s">
        <v>64</v>
      </c>
      <c r="E1103" s="68" t="s">
        <v>65</v>
      </c>
      <c r="F1103" s="69">
        <v>0</v>
      </c>
      <c r="G1103" s="68" t="s">
        <v>64</v>
      </c>
      <c r="H1103" s="68" t="s">
        <v>64</v>
      </c>
      <c r="I1103" s="68" t="s">
        <v>66</v>
      </c>
      <c r="J1103" s="68" t="s">
        <v>65</v>
      </c>
      <c r="K1103" s="70">
        <v>0</v>
      </c>
      <c r="L1103" s="70">
        <v>0</v>
      </c>
      <c r="M1103" s="70">
        <v>0</v>
      </c>
      <c r="N1103" s="70" t="s">
        <v>65</v>
      </c>
      <c r="O1103" s="70">
        <v>0</v>
      </c>
      <c r="P1103" s="70" t="s">
        <v>68</v>
      </c>
      <c r="Q1103" s="70" t="s">
        <v>68</v>
      </c>
      <c r="R1103" s="10"/>
      <c r="S1103" s="10"/>
      <c r="T1103" s="10"/>
      <c r="U1103" s="10"/>
      <c r="V1103" s="10"/>
      <c r="W1103" s="10"/>
      <c r="X1103" s="10"/>
      <c r="Y1103" s="10"/>
    </row>
    <row r="1104" spans="2:25" x14ac:dyDescent="0.3">
      <c r="B1104" s="66" t="s">
        <v>4128</v>
      </c>
      <c r="C1104" s="67" t="s">
        <v>839</v>
      </c>
      <c r="D1104" s="68" t="s">
        <v>65</v>
      </c>
      <c r="E1104" s="68" t="s">
        <v>64</v>
      </c>
      <c r="F1104" s="69">
        <v>0</v>
      </c>
      <c r="G1104" s="68" t="s">
        <v>64</v>
      </c>
      <c r="H1104" s="68" t="s">
        <v>64</v>
      </c>
      <c r="I1104" s="68" t="s">
        <v>66</v>
      </c>
      <c r="J1104" s="68" t="s">
        <v>65</v>
      </c>
      <c r="K1104" s="70">
        <v>0</v>
      </c>
      <c r="L1104" s="70">
        <v>0</v>
      </c>
      <c r="M1104" s="70">
        <v>0</v>
      </c>
      <c r="N1104" s="70" t="s">
        <v>65</v>
      </c>
      <c r="O1104" s="70">
        <v>0</v>
      </c>
      <c r="P1104" s="70" t="s">
        <v>68</v>
      </c>
      <c r="Q1104" s="70" t="s">
        <v>68</v>
      </c>
      <c r="R1104" s="10"/>
      <c r="S1104" s="10"/>
      <c r="T1104" s="10"/>
      <c r="U1104" s="10"/>
      <c r="V1104" s="10"/>
      <c r="W1104" s="10"/>
      <c r="X1104" s="10"/>
      <c r="Y1104" s="10"/>
    </row>
    <row r="1105" spans="2:25" x14ac:dyDescent="0.3">
      <c r="B1105" s="66" t="s">
        <v>3800</v>
      </c>
      <c r="C1105" s="67" t="s">
        <v>2165</v>
      </c>
      <c r="D1105" s="68" t="s">
        <v>64</v>
      </c>
      <c r="E1105" s="68" t="s">
        <v>65</v>
      </c>
      <c r="F1105" s="69">
        <v>0</v>
      </c>
      <c r="G1105" s="68" t="s">
        <v>64</v>
      </c>
      <c r="H1105" s="68" t="s">
        <v>64</v>
      </c>
      <c r="I1105" s="68" t="s">
        <v>65</v>
      </c>
      <c r="J1105" s="68" t="s">
        <v>66</v>
      </c>
      <c r="K1105" s="70">
        <v>0</v>
      </c>
      <c r="L1105" s="70">
        <v>0</v>
      </c>
      <c r="M1105" s="70">
        <v>0</v>
      </c>
      <c r="N1105" s="70" t="s">
        <v>65</v>
      </c>
      <c r="O1105" s="70">
        <v>0</v>
      </c>
      <c r="P1105" s="70" t="s">
        <v>68</v>
      </c>
      <c r="Q1105" s="70" t="s">
        <v>68</v>
      </c>
      <c r="R1105" s="1"/>
      <c r="S1105" s="1"/>
      <c r="T1105" s="1"/>
      <c r="U1105" s="1"/>
      <c r="V1105" s="1"/>
      <c r="W1105" s="1"/>
      <c r="X1105" s="1"/>
      <c r="Y1105" s="1"/>
    </row>
    <row r="1106" spans="2:25" x14ac:dyDescent="0.3">
      <c r="B1106" s="66" t="s">
        <v>2159</v>
      </c>
      <c r="C1106" s="67" t="s">
        <v>4129</v>
      </c>
      <c r="D1106" s="68" t="s">
        <v>65</v>
      </c>
      <c r="E1106" s="68" t="s">
        <v>64</v>
      </c>
      <c r="F1106" s="69">
        <v>0</v>
      </c>
      <c r="G1106" s="68" t="s">
        <v>64</v>
      </c>
      <c r="H1106" s="68" t="s">
        <v>64</v>
      </c>
      <c r="I1106" s="68" t="s">
        <v>65</v>
      </c>
      <c r="J1106" s="68" t="s">
        <v>66</v>
      </c>
      <c r="K1106" s="70">
        <v>0</v>
      </c>
      <c r="L1106" s="70">
        <v>0</v>
      </c>
      <c r="M1106" s="70">
        <v>0</v>
      </c>
      <c r="N1106" s="70" t="s">
        <v>65</v>
      </c>
      <c r="O1106" s="70">
        <v>0</v>
      </c>
      <c r="P1106" s="70" t="s">
        <v>68</v>
      </c>
      <c r="Q1106" s="70" t="s">
        <v>68</v>
      </c>
      <c r="R1106" s="1"/>
      <c r="S1106" s="1"/>
      <c r="T1106" s="1"/>
      <c r="U1106" s="1"/>
      <c r="V1106" s="1"/>
      <c r="W1106" s="1"/>
      <c r="X1106" s="1"/>
      <c r="Y1106" s="1"/>
    </row>
    <row r="1107" spans="2:25" ht="127.5" customHeight="1" x14ac:dyDescent="0.3">
      <c r="B1107" s="66" t="s">
        <v>698</v>
      </c>
      <c r="C1107" s="67" t="s">
        <v>4130</v>
      </c>
      <c r="D1107" s="68" t="s">
        <v>64</v>
      </c>
      <c r="E1107" s="68" t="s">
        <v>65</v>
      </c>
      <c r="F1107" s="69">
        <v>0</v>
      </c>
      <c r="G1107" s="68" t="s">
        <v>64</v>
      </c>
      <c r="H1107" s="68" t="s">
        <v>65</v>
      </c>
      <c r="I1107" s="68" t="s">
        <v>66</v>
      </c>
      <c r="J1107" s="68" t="s">
        <v>66</v>
      </c>
      <c r="K1107" s="70">
        <v>0</v>
      </c>
      <c r="L1107" s="70">
        <v>0</v>
      </c>
      <c r="M1107" s="70">
        <v>0</v>
      </c>
      <c r="N1107" s="70" t="s">
        <v>65</v>
      </c>
      <c r="O1107" s="70">
        <v>0</v>
      </c>
      <c r="P1107" s="70" t="s">
        <v>68</v>
      </c>
      <c r="Q1107" s="70" t="s">
        <v>68</v>
      </c>
      <c r="R1107" s="1"/>
      <c r="S1107" s="1"/>
      <c r="T1107" s="1"/>
      <c r="U1107" s="1"/>
      <c r="V1107" s="1"/>
      <c r="W1107" s="1"/>
      <c r="X1107" s="1"/>
      <c r="Y1107" s="1"/>
    </row>
    <row r="1108" spans="2:25" x14ac:dyDescent="0.3">
      <c r="B1108" s="66" t="s">
        <v>4131</v>
      </c>
      <c r="C1108" s="67" t="s">
        <v>4132</v>
      </c>
      <c r="D1108" s="68" t="s">
        <v>65</v>
      </c>
      <c r="E1108" s="68" t="s">
        <v>64</v>
      </c>
      <c r="F1108" s="69">
        <v>0</v>
      </c>
      <c r="G1108" s="68" t="s">
        <v>64</v>
      </c>
      <c r="H1108" s="68" t="s">
        <v>65</v>
      </c>
      <c r="I1108" s="68" t="s">
        <v>66</v>
      </c>
      <c r="J1108" s="68" t="s">
        <v>66</v>
      </c>
      <c r="K1108" s="70">
        <v>0</v>
      </c>
      <c r="L1108" s="70">
        <v>0</v>
      </c>
      <c r="M1108" s="70">
        <v>0</v>
      </c>
      <c r="N1108" s="70" t="s">
        <v>65</v>
      </c>
      <c r="O1108" s="70">
        <v>0</v>
      </c>
      <c r="P1108" s="70" t="s">
        <v>68</v>
      </c>
      <c r="Q1108" s="70" t="s">
        <v>68</v>
      </c>
      <c r="R1108" s="1"/>
      <c r="S1108" s="1"/>
      <c r="T1108" s="1"/>
      <c r="U1108" s="1"/>
      <c r="V1108" s="1"/>
      <c r="W1108" s="1"/>
      <c r="X1108" s="1"/>
      <c r="Y1108" s="1"/>
    </row>
    <row r="1109" spans="2:25" x14ac:dyDescent="0.3">
      <c r="B1109" s="66" t="s">
        <v>4133</v>
      </c>
      <c r="C1109" s="67" t="s">
        <v>1322</v>
      </c>
      <c r="D1109" s="68" t="s">
        <v>64</v>
      </c>
      <c r="E1109" s="68" t="s">
        <v>65</v>
      </c>
      <c r="F1109" s="69">
        <v>0</v>
      </c>
      <c r="G1109" s="68" t="s">
        <v>64</v>
      </c>
      <c r="H1109" s="68" t="s">
        <v>64</v>
      </c>
      <c r="I1109" s="68" t="s">
        <v>65</v>
      </c>
      <c r="J1109" s="68" t="s">
        <v>66</v>
      </c>
      <c r="K1109" s="70">
        <v>0</v>
      </c>
      <c r="L1109" s="70">
        <v>0</v>
      </c>
      <c r="M1109" s="70">
        <v>0</v>
      </c>
      <c r="N1109" s="70" t="s">
        <v>65</v>
      </c>
      <c r="O1109" s="70">
        <v>0</v>
      </c>
      <c r="P1109" s="70" t="s">
        <v>68</v>
      </c>
      <c r="Q1109" s="70" t="s">
        <v>68</v>
      </c>
      <c r="R1109" s="1"/>
      <c r="S1109" s="1"/>
      <c r="T1109" s="1"/>
      <c r="U1109" s="1"/>
      <c r="V1109" s="1"/>
      <c r="W1109" s="1"/>
      <c r="X1109" s="1"/>
      <c r="Y1109" s="1"/>
    </row>
    <row r="1110" spans="2:25" x14ac:dyDescent="0.3">
      <c r="B1110" s="66" t="s">
        <v>814</v>
      </c>
      <c r="C1110" s="67" t="s">
        <v>1277</v>
      </c>
      <c r="D1110" s="68" t="s">
        <v>65</v>
      </c>
      <c r="E1110" s="68" t="s">
        <v>64</v>
      </c>
      <c r="F1110" s="69">
        <v>0</v>
      </c>
      <c r="G1110" s="68" t="s">
        <v>64</v>
      </c>
      <c r="H1110" s="68" t="s">
        <v>64</v>
      </c>
      <c r="I1110" s="68" t="s">
        <v>65</v>
      </c>
      <c r="J1110" s="68" t="s">
        <v>66</v>
      </c>
      <c r="K1110" s="70">
        <v>0</v>
      </c>
      <c r="L1110" s="70">
        <v>0</v>
      </c>
      <c r="M1110" s="70">
        <v>0</v>
      </c>
      <c r="N1110" s="70" t="s">
        <v>65</v>
      </c>
      <c r="O1110" s="70">
        <v>0</v>
      </c>
      <c r="P1110" s="70" t="s">
        <v>68</v>
      </c>
      <c r="Q1110" s="70" t="s">
        <v>68</v>
      </c>
      <c r="R1110" s="1"/>
      <c r="S1110" s="1"/>
      <c r="T1110" s="1"/>
      <c r="U1110" s="1"/>
      <c r="V1110" s="1"/>
      <c r="W1110" s="1"/>
      <c r="X1110" s="1"/>
      <c r="Y1110" s="1"/>
    </row>
    <row r="1111" spans="2:25" x14ac:dyDescent="0.3">
      <c r="B1111" s="66" t="s">
        <v>708</v>
      </c>
      <c r="C1111" s="67" t="s">
        <v>254</v>
      </c>
      <c r="D1111" s="68" t="s">
        <v>64</v>
      </c>
      <c r="E1111" s="68" t="s">
        <v>65</v>
      </c>
      <c r="F1111" s="69">
        <v>0</v>
      </c>
      <c r="G1111" s="68" t="s">
        <v>64</v>
      </c>
      <c r="H1111" s="68" t="s">
        <v>65</v>
      </c>
      <c r="I1111" s="68" t="s">
        <v>66</v>
      </c>
      <c r="J1111" s="68" t="s">
        <v>66</v>
      </c>
      <c r="K1111" s="70">
        <v>0</v>
      </c>
      <c r="L1111" s="70">
        <v>0</v>
      </c>
      <c r="M1111" s="70">
        <v>0</v>
      </c>
      <c r="N1111" s="70" t="s">
        <v>65</v>
      </c>
      <c r="O1111" s="70">
        <v>0</v>
      </c>
      <c r="P1111" s="70" t="s">
        <v>68</v>
      </c>
      <c r="Q1111" s="70" t="s">
        <v>68</v>
      </c>
      <c r="R1111" s="1"/>
      <c r="S1111" s="1"/>
      <c r="T1111" s="1"/>
      <c r="U1111" s="1"/>
      <c r="V1111" s="1"/>
      <c r="W1111" s="1"/>
      <c r="X1111" s="1"/>
      <c r="Y1111" s="1"/>
    </row>
    <row r="1112" spans="2:25" x14ac:dyDescent="0.3">
      <c r="B1112" s="66" t="s">
        <v>4134</v>
      </c>
      <c r="C1112" s="67" t="s">
        <v>2084</v>
      </c>
      <c r="D1112" s="68" t="s">
        <v>65</v>
      </c>
      <c r="E1112" s="68" t="s">
        <v>64</v>
      </c>
      <c r="F1112" s="69">
        <v>0</v>
      </c>
      <c r="G1112" s="68" t="s">
        <v>64</v>
      </c>
      <c r="H1112" s="68" t="s">
        <v>65</v>
      </c>
      <c r="I1112" s="68" t="s">
        <v>66</v>
      </c>
      <c r="J1112" s="68" t="s">
        <v>66</v>
      </c>
      <c r="K1112" s="70">
        <v>0</v>
      </c>
      <c r="L1112" s="70">
        <v>0</v>
      </c>
      <c r="M1112" s="70">
        <v>0</v>
      </c>
      <c r="N1112" s="70" t="s">
        <v>65</v>
      </c>
      <c r="O1112" s="70">
        <v>0</v>
      </c>
      <c r="P1112" s="70" t="s">
        <v>68</v>
      </c>
      <c r="Q1112" s="70" t="s">
        <v>68</v>
      </c>
      <c r="R1112" s="1"/>
      <c r="S1112" s="1"/>
      <c r="T1112" s="1"/>
      <c r="U1112" s="1"/>
      <c r="V1112" s="1"/>
      <c r="W1112" s="1"/>
      <c r="X1112" s="1"/>
      <c r="Y1112" s="1"/>
    </row>
    <row r="1113" spans="2:25" x14ac:dyDescent="0.3">
      <c r="B1113" s="66" t="s">
        <v>653</v>
      </c>
      <c r="C1113" s="67" t="s">
        <v>4135</v>
      </c>
      <c r="D1113" s="68" t="s">
        <v>65</v>
      </c>
      <c r="E1113" s="68" t="s">
        <v>64</v>
      </c>
      <c r="F1113" s="69">
        <v>0</v>
      </c>
      <c r="G1113" s="68" t="s">
        <v>64</v>
      </c>
      <c r="H1113" s="68" t="s">
        <v>65</v>
      </c>
      <c r="I1113" s="68" t="s">
        <v>66</v>
      </c>
      <c r="J1113" s="68" t="s">
        <v>66</v>
      </c>
      <c r="K1113" s="70">
        <v>0</v>
      </c>
      <c r="L1113" s="70">
        <v>0</v>
      </c>
      <c r="M1113" s="70">
        <v>0</v>
      </c>
      <c r="N1113" s="70" t="s">
        <v>65</v>
      </c>
      <c r="O1113" s="70">
        <v>0</v>
      </c>
      <c r="P1113" s="70" t="s">
        <v>68</v>
      </c>
      <c r="Q1113" s="70" t="s">
        <v>68</v>
      </c>
      <c r="R1113" s="1"/>
      <c r="S1113" s="1"/>
      <c r="T1113" s="1"/>
      <c r="U1113" s="1"/>
      <c r="V1113" s="1"/>
      <c r="W1113" s="1"/>
      <c r="X1113" s="1"/>
      <c r="Y1113" s="1"/>
    </row>
    <row r="1114" spans="2:25" x14ac:dyDescent="0.3">
      <c r="B1114" s="66" t="s">
        <v>4136</v>
      </c>
      <c r="C1114" s="67" t="s">
        <v>880</v>
      </c>
      <c r="D1114" s="68" t="s">
        <v>64</v>
      </c>
      <c r="E1114" s="68" t="s">
        <v>65</v>
      </c>
      <c r="F1114" s="69">
        <v>0</v>
      </c>
      <c r="G1114" s="68" t="s">
        <v>64</v>
      </c>
      <c r="H1114" s="68" t="s">
        <v>64</v>
      </c>
      <c r="I1114" s="68" t="s">
        <v>66</v>
      </c>
      <c r="J1114" s="68" t="s">
        <v>65</v>
      </c>
      <c r="K1114" s="70">
        <v>0</v>
      </c>
      <c r="L1114" s="70">
        <v>0</v>
      </c>
      <c r="M1114" s="70">
        <v>0</v>
      </c>
      <c r="N1114" s="70" t="s">
        <v>65</v>
      </c>
      <c r="O1114" s="70">
        <v>0</v>
      </c>
      <c r="P1114" s="70" t="s">
        <v>68</v>
      </c>
      <c r="Q1114" s="70" t="s">
        <v>68</v>
      </c>
      <c r="R1114" s="1"/>
      <c r="S1114" s="1"/>
      <c r="T1114" s="1"/>
      <c r="U1114" s="1"/>
      <c r="V1114" s="1"/>
      <c r="W1114" s="1"/>
      <c r="X1114" s="1"/>
      <c r="Y1114" s="1"/>
    </row>
    <row r="1115" spans="2:25" x14ac:dyDescent="0.3">
      <c r="B1115" s="66" t="s">
        <v>4137</v>
      </c>
      <c r="C1115" s="67" t="s">
        <v>1260</v>
      </c>
      <c r="D1115" s="68" t="s">
        <v>65</v>
      </c>
      <c r="E1115" s="68" t="s">
        <v>64</v>
      </c>
      <c r="F1115" s="69">
        <v>0</v>
      </c>
      <c r="G1115" s="68" t="s">
        <v>64</v>
      </c>
      <c r="H1115" s="68" t="s">
        <v>65</v>
      </c>
      <c r="I1115" s="68" t="s">
        <v>66</v>
      </c>
      <c r="J1115" s="68" t="s">
        <v>66</v>
      </c>
      <c r="K1115" s="70">
        <v>0</v>
      </c>
      <c r="L1115" s="70">
        <v>0</v>
      </c>
      <c r="M1115" s="70">
        <v>0</v>
      </c>
      <c r="N1115" s="70" t="s">
        <v>65</v>
      </c>
      <c r="O1115" s="70">
        <v>0</v>
      </c>
      <c r="P1115" s="70" t="s">
        <v>68</v>
      </c>
      <c r="Q1115" s="70" t="s">
        <v>68</v>
      </c>
      <c r="R1115" s="1"/>
      <c r="S1115" s="1"/>
      <c r="T1115" s="1"/>
      <c r="U1115" s="1"/>
      <c r="V1115" s="1"/>
      <c r="W1115" s="1"/>
      <c r="X1115" s="1"/>
      <c r="Y1115" s="1"/>
    </row>
    <row r="1116" spans="2:25" x14ac:dyDescent="0.3">
      <c r="B1116" s="66" t="s">
        <v>4138</v>
      </c>
      <c r="C1116" s="67" t="s">
        <v>265</v>
      </c>
      <c r="D1116" s="68" t="s">
        <v>64</v>
      </c>
      <c r="E1116" s="68" t="s">
        <v>65</v>
      </c>
      <c r="F1116" s="69">
        <v>0</v>
      </c>
      <c r="G1116" s="68" t="s">
        <v>64</v>
      </c>
      <c r="H1116" s="68" t="s">
        <v>64</v>
      </c>
      <c r="I1116" s="68" t="s">
        <v>65</v>
      </c>
      <c r="J1116" s="68" t="s">
        <v>66</v>
      </c>
      <c r="K1116" s="70">
        <v>0</v>
      </c>
      <c r="L1116" s="70">
        <v>0</v>
      </c>
      <c r="M1116" s="70">
        <v>0</v>
      </c>
      <c r="N1116" s="70" t="s">
        <v>65</v>
      </c>
      <c r="O1116" s="70">
        <v>0</v>
      </c>
      <c r="P1116" s="70" t="s">
        <v>68</v>
      </c>
      <c r="Q1116" s="70" t="s">
        <v>68</v>
      </c>
      <c r="R1116" s="1"/>
      <c r="S1116" s="1"/>
      <c r="T1116" s="1"/>
      <c r="U1116" s="1"/>
      <c r="V1116" s="1"/>
      <c r="W1116" s="1"/>
      <c r="X1116" s="1"/>
      <c r="Y1116" s="1"/>
    </row>
    <row r="1117" spans="2:25" x14ac:dyDescent="0.3">
      <c r="B1117" s="66" t="s">
        <v>4139</v>
      </c>
      <c r="C1117" s="67" t="s">
        <v>4140</v>
      </c>
      <c r="D1117" s="68" t="s">
        <v>65</v>
      </c>
      <c r="E1117" s="68" t="s">
        <v>64</v>
      </c>
      <c r="F1117" s="69">
        <v>0</v>
      </c>
      <c r="G1117" s="68" t="s">
        <v>64</v>
      </c>
      <c r="H1117" s="68" t="s">
        <v>64</v>
      </c>
      <c r="I1117" s="68" t="s">
        <v>65</v>
      </c>
      <c r="J1117" s="68" t="s">
        <v>66</v>
      </c>
      <c r="K1117" s="70">
        <v>0</v>
      </c>
      <c r="L1117" s="70">
        <v>0</v>
      </c>
      <c r="M1117" s="70">
        <v>0</v>
      </c>
      <c r="N1117" s="70" t="s">
        <v>65</v>
      </c>
      <c r="O1117" s="70">
        <v>0</v>
      </c>
      <c r="P1117" s="70" t="s">
        <v>68</v>
      </c>
      <c r="Q1117" s="70" t="s">
        <v>68</v>
      </c>
      <c r="R1117" s="1"/>
      <c r="S1117" s="1"/>
      <c r="T1117" s="1"/>
      <c r="U1117" s="1"/>
      <c r="V1117" s="1"/>
      <c r="W1117" s="1"/>
      <c r="X1117" s="1"/>
      <c r="Y1117" s="1"/>
    </row>
    <row r="1118" spans="2:25" x14ac:dyDescent="0.3">
      <c r="B1118" s="66" t="s">
        <v>4141</v>
      </c>
      <c r="C1118" s="67" t="s">
        <v>887</v>
      </c>
      <c r="D1118" s="68" t="s">
        <v>65</v>
      </c>
      <c r="E1118" s="68" t="s">
        <v>64</v>
      </c>
      <c r="F1118" s="69">
        <v>0</v>
      </c>
      <c r="G1118" s="68" t="s">
        <v>64</v>
      </c>
      <c r="H1118" s="68" t="s">
        <v>64</v>
      </c>
      <c r="I1118" s="68" t="s">
        <v>65</v>
      </c>
      <c r="J1118" s="68" t="s">
        <v>66</v>
      </c>
      <c r="K1118" s="70">
        <v>0</v>
      </c>
      <c r="L1118" s="70">
        <v>0</v>
      </c>
      <c r="M1118" s="70">
        <v>0</v>
      </c>
      <c r="N1118" s="70" t="s">
        <v>65</v>
      </c>
      <c r="O1118" s="70">
        <v>0</v>
      </c>
      <c r="P1118" s="70" t="s">
        <v>68</v>
      </c>
      <c r="Q1118" s="70" t="s">
        <v>68</v>
      </c>
      <c r="R1118" s="1"/>
      <c r="S1118" s="1"/>
      <c r="T1118" s="1"/>
      <c r="U1118" s="1"/>
      <c r="V1118" s="1"/>
      <c r="W1118" s="1"/>
      <c r="X1118" s="1"/>
      <c r="Y1118" s="1"/>
    </row>
    <row r="1119" spans="2:25" x14ac:dyDescent="0.3">
      <c r="B1119" s="66" t="s">
        <v>4134</v>
      </c>
      <c r="C1119" s="67" t="s">
        <v>1144</v>
      </c>
      <c r="D1119" s="68" t="s">
        <v>65</v>
      </c>
      <c r="E1119" s="68" t="s">
        <v>64</v>
      </c>
      <c r="F1119" s="69">
        <v>0</v>
      </c>
      <c r="G1119" s="68" t="s">
        <v>65</v>
      </c>
      <c r="H1119" s="68" t="s">
        <v>64</v>
      </c>
      <c r="I1119" s="68" t="s">
        <v>66</v>
      </c>
      <c r="J1119" s="68" t="s">
        <v>66</v>
      </c>
      <c r="K1119" s="70">
        <v>0</v>
      </c>
      <c r="L1119" s="70">
        <v>0</v>
      </c>
      <c r="M1119" s="70">
        <v>0</v>
      </c>
      <c r="N1119" s="70" t="s">
        <v>65</v>
      </c>
      <c r="O1119" s="70">
        <v>0</v>
      </c>
      <c r="P1119" s="70" t="s">
        <v>68</v>
      </c>
      <c r="Q1119" s="70" t="s">
        <v>68</v>
      </c>
      <c r="R1119" s="1"/>
      <c r="S1119" s="1"/>
      <c r="T1119" s="1"/>
      <c r="U1119" s="1"/>
      <c r="V1119" s="1"/>
      <c r="W1119" s="1"/>
      <c r="X1119" s="1"/>
      <c r="Y1119" s="1"/>
    </row>
    <row r="1120" spans="2:25" x14ac:dyDescent="0.3">
      <c r="B1120" s="66" t="s">
        <v>4142</v>
      </c>
      <c r="C1120" s="67" t="s">
        <v>1118</v>
      </c>
      <c r="D1120" s="68" t="s">
        <v>65</v>
      </c>
      <c r="E1120" s="68" t="s">
        <v>64</v>
      </c>
      <c r="F1120" s="69">
        <v>0</v>
      </c>
      <c r="G1120" s="68" t="s">
        <v>64</v>
      </c>
      <c r="H1120" s="68" t="s">
        <v>64</v>
      </c>
      <c r="I1120" s="68" t="s">
        <v>65</v>
      </c>
      <c r="J1120" s="68" t="s">
        <v>66</v>
      </c>
      <c r="K1120" s="70">
        <v>0</v>
      </c>
      <c r="L1120" s="70">
        <v>0</v>
      </c>
      <c r="M1120" s="70">
        <v>0</v>
      </c>
      <c r="N1120" s="70" t="s">
        <v>65</v>
      </c>
      <c r="O1120" s="70">
        <v>0</v>
      </c>
      <c r="P1120" s="70" t="s">
        <v>68</v>
      </c>
      <c r="Q1120" s="70" t="s">
        <v>68</v>
      </c>
      <c r="R1120" s="1"/>
      <c r="S1120" s="1"/>
      <c r="T1120" s="1"/>
      <c r="U1120" s="1"/>
      <c r="V1120" s="1"/>
      <c r="W1120" s="1"/>
      <c r="X1120" s="1"/>
      <c r="Y1120" s="1"/>
    </row>
    <row r="1121" spans="2:25" x14ac:dyDescent="0.3">
      <c r="B1121" s="66" t="s">
        <v>673</v>
      </c>
      <c r="C1121" s="67" t="s">
        <v>4143</v>
      </c>
      <c r="D1121" s="68" t="s">
        <v>65</v>
      </c>
      <c r="E1121" s="68" t="s">
        <v>64</v>
      </c>
      <c r="F1121" s="69">
        <v>0</v>
      </c>
      <c r="G1121" s="68" t="s">
        <v>64</v>
      </c>
      <c r="H1121" s="68" t="s">
        <v>64</v>
      </c>
      <c r="I1121" s="68" t="s">
        <v>65</v>
      </c>
      <c r="J1121" s="68" t="s">
        <v>66</v>
      </c>
      <c r="K1121" s="70">
        <v>0</v>
      </c>
      <c r="L1121" s="70">
        <v>0</v>
      </c>
      <c r="M1121" s="70">
        <v>0</v>
      </c>
      <c r="N1121" s="70" t="s">
        <v>65</v>
      </c>
      <c r="O1121" s="70">
        <v>0</v>
      </c>
      <c r="P1121" s="70" t="s">
        <v>68</v>
      </c>
      <c r="Q1121" s="70" t="s">
        <v>68</v>
      </c>
      <c r="R1121" s="1"/>
      <c r="S1121" s="1"/>
      <c r="T1121" s="1"/>
      <c r="U1121" s="1"/>
      <c r="V1121" s="1"/>
      <c r="W1121" s="1"/>
      <c r="X1121" s="1"/>
      <c r="Y1121" s="1"/>
    </row>
    <row r="1122" spans="2:25" x14ac:dyDescent="0.3">
      <c r="B1122" s="66" t="s">
        <v>910</v>
      </c>
      <c r="C1122" s="67" t="s">
        <v>1138</v>
      </c>
      <c r="D1122" s="68" t="s">
        <v>64</v>
      </c>
      <c r="E1122" s="68" t="s">
        <v>65</v>
      </c>
      <c r="F1122" s="69">
        <v>0</v>
      </c>
      <c r="G1122" s="68" t="s">
        <v>64</v>
      </c>
      <c r="H1122" s="68" t="s">
        <v>64</v>
      </c>
      <c r="I1122" s="68" t="s">
        <v>66</v>
      </c>
      <c r="J1122" s="68" t="s">
        <v>65</v>
      </c>
      <c r="K1122" s="70">
        <v>0</v>
      </c>
      <c r="L1122" s="70">
        <v>0</v>
      </c>
      <c r="M1122" s="70">
        <v>0</v>
      </c>
      <c r="N1122" s="70" t="s">
        <v>65</v>
      </c>
      <c r="O1122" s="70">
        <v>0</v>
      </c>
      <c r="P1122" s="70" t="s">
        <v>68</v>
      </c>
      <c r="Q1122" s="70" t="s">
        <v>68</v>
      </c>
      <c r="R1122" s="1"/>
      <c r="S1122" s="1"/>
      <c r="T1122" s="1"/>
      <c r="U1122" s="1"/>
      <c r="V1122" s="1"/>
      <c r="W1122" s="1"/>
      <c r="X1122" s="1"/>
      <c r="Y1122" s="1"/>
    </row>
    <row r="1123" spans="2:25" x14ac:dyDescent="0.3">
      <c r="B1123" s="66" t="s">
        <v>913</v>
      </c>
      <c r="C1123" s="67" t="s">
        <v>4144</v>
      </c>
      <c r="D1123" s="68" t="s">
        <v>65</v>
      </c>
      <c r="E1123" s="68" t="s">
        <v>64</v>
      </c>
      <c r="F1123" s="69">
        <v>0</v>
      </c>
      <c r="G1123" s="68" t="s">
        <v>64</v>
      </c>
      <c r="H1123" s="68" t="s">
        <v>65</v>
      </c>
      <c r="I1123" s="68" t="s">
        <v>66</v>
      </c>
      <c r="J1123" s="68" t="s">
        <v>66</v>
      </c>
      <c r="K1123" s="70">
        <v>0</v>
      </c>
      <c r="L1123" s="70">
        <v>0</v>
      </c>
      <c r="M1123" s="70">
        <v>0</v>
      </c>
      <c r="N1123" s="70" t="s">
        <v>65</v>
      </c>
      <c r="O1123" s="70">
        <v>0</v>
      </c>
      <c r="P1123" s="70" t="s">
        <v>68</v>
      </c>
      <c r="Q1123" s="70" t="s">
        <v>68</v>
      </c>
      <c r="R1123" s="1"/>
      <c r="S1123" s="1"/>
      <c r="T1123" s="1"/>
      <c r="U1123" s="1"/>
      <c r="V1123" s="1"/>
      <c r="W1123" s="1"/>
      <c r="X1123" s="1"/>
      <c r="Y1123" s="1"/>
    </row>
    <row r="1124" spans="2:25" x14ac:dyDescent="0.3">
      <c r="B1124" s="66" t="s">
        <v>825</v>
      </c>
      <c r="C1124" s="67" t="s">
        <v>279</v>
      </c>
      <c r="D1124" s="68" t="s">
        <v>65</v>
      </c>
      <c r="E1124" s="68" t="s">
        <v>64</v>
      </c>
      <c r="F1124" s="69">
        <v>0</v>
      </c>
      <c r="G1124" s="68" t="s">
        <v>64</v>
      </c>
      <c r="H1124" s="68" t="s">
        <v>65</v>
      </c>
      <c r="I1124" s="68" t="s">
        <v>66</v>
      </c>
      <c r="J1124" s="68" t="s">
        <v>66</v>
      </c>
      <c r="K1124" s="70">
        <v>0</v>
      </c>
      <c r="L1124" s="70">
        <v>0</v>
      </c>
      <c r="M1124" s="70">
        <v>0</v>
      </c>
      <c r="N1124" s="70" t="s">
        <v>65</v>
      </c>
      <c r="O1124" s="70">
        <v>0</v>
      </c>
      <c r="P1124" s="70" t="s">
        <v>68</v>
      </c>
      <c r="Q1124" s="70" t="s">
        <v>68</v>
      </c>
      <c r="R1124" s="1"/>
      <c r="S1124" s="1"/>
      <c r="T1124" s="1"/>
      <c r="U1124" s="1"/>
      <c r="V1124" s="1"/>
      <c r="W1124" s="1"/>
      <c r="X1124" s="1"/>
      <c r="Y1124" s="1"/>
    </row>
    <row r="1125" spans="2:25" x14ac:dyDescent="0.3">
      <c r="B1125" s="66" t="s">
        <v>739</v>
      </c>
      <c r="C1125" s="67" t="s">
        <v>3868</v>
      </c>
      <c r="D1125" s="68" t="s">
        <v>64</v>
      </c>
      <c r="E1125" s="68" t="s">
        <v>65</v>
      </c>
      <c r="F1125" s="69">
        <v>0</v>
      </c>
      <c r="G1125" s="68" t="s">
        <v>64</v>
      </c>
      <c r="H1125" s="68" t="s">
        <v>65</v>
      </c>
      <c r="I1125" s="68" t="s">
        <v>66</v>
      </c>
      <c r="J1125" s="68" t="s">
        <v>66</v>
      </c>
      <c r="K1125" s="70">
        <v>0</v>
      </c>
      <c r="L1125" s="70">
        <v>0</v>
      </c>
      <c r="M1125" s="70">
        <v>0</v>
      </c>
      <c r="N1125" s="70" t="s">
        <v>65</v>
      </c>
      <c r="O1125" s="70">
        <v>0</v>
      </c>
      <c r="P1125" s="70" t="s">
        <v>68</v>
      </c>
      <c r="Q1125" s="70" t="s">
        <v>68</v>
      </c>
      <c r="R1125" s="1"/>
      <c r="S1125" s="1"/>
      <c r="T1125" s="1"/>
      <c r="U1125" s="1"/>
      <c r="V1125" s="1"/>
      <c r="W1125" s="1"/>
      <c r="X1125" s="1"/>
      <c r="Y1125" s="1"/>
    </row>
    <row r="1126" spans="2:25" x14ac:dyDescent="0.3">
      <c r="B1126" s="66" t="s">
        <v>675</v>
      </c>
      <c r="C1126" s="67" t="s">
        <v>3109</v>
      </c>
      <c r="D1126" s="68" t="s">
        <v>65</v>
      </c>
      <c r="E1126" s="68" t="s">
        <v>64</v>
      </c>
      <c r="F1126" s="69">
        <v>0</v>
      </c>
      <c r="G1126" s="68" t="s">
        <v>64</v>
      </c>
      <c r="H1126" s="68" t="s">
        <v>64</v>
      </c>
      <c r="I1126" s="68" t="s">
        <v>65</v>
      </c>
      <c r="J1126" s="68" t="s">
        <v>66</v>
      </c>
      <c r="K1126" s="70">
        <v>0</v>
      </c>
      <c r="L1126" s="70">
        <v>0</v>
      </c>
      <c r="M1126" s="70">
        <v>0</v>
      </c>
      <c r="N1126" s="70" t="s">
        <v>65</v>
      </c>
      <c r="O1126" s="70">
        <v>0</v>
      </c>
      <c r="P1126" s="70" t="s">
        <v>68</v>
      </c>
      <c r="Q1126" s="70" t="s">
        <v>68</v>
      </c>
      <c r="R1126" s="1"/>
      <c r="S1126" s="1"/>
      <c r="T1126" s="1"/>
      <c r="U1126" s="1"/>
      <c r="V1126" s="1"/>
      <c r="W1126" s="1"/>
      <c r="X1126" s="1"/>
      <c r="Y1126" s="1"/>
    </row>
    <row r="1127" spans="2:25" x14ac:dyDescent="0.3">
      <c r="B1127" s="66" t="s">
        <v>842</v>
      </c>
      <c r="C1127" s="67" t="s">
        <v>4145</v>
      </c>
      <c r="D1127" s="68" t="s">
        <v>65</v>
      </c>
      <c r="E1127" s="68" t="s">
        <v>64</v>
      </c>
      <c r="F1127" s="69">
        <v>0</v>
      </c>
      <c r="G1127" s="68" t="s">
        <v>64</v>
      </c>
      <c r="H1127" s="68" t="s">
        <v>64</v>
      </c>
      <c r="I1127" s="68" t="s">
        <v>65</v>
      </c>
      <c r="J1127" s="68" t="s">
        <v>66</v>
      </c>
      <c r="K1127" s="70">
        <v>0</v>
      </c>
      <c r="L1127" s="70">
        <v>0</v>
      </c>
      <c r="M1127" s="70">
        <v>0</v>
      </c>
      <c r="N1127" s="70" t="s">
        <v>65</v>
      </c>
      <c r="O1127" s="70">
        <v>0</v>
      </c>
      <c r="P1127" s="70" t="s">
        <v>68</v>
      </c>
      <c r="Q1127" s="70" t="s">
        <v>68</v>
      </c>
      <c r="R1127" s="1"/>
      <c r="S1127" s="1"/>
      <c r="T1127" s="1"/>
      <c r="U1127" s="1"/>
      <c r="V1127" s="1"/>
      <c r="W1127" s="1"/>
      <c r="X1127" s="1"/>
      <c r="Y1127" s="1"/>
    </row>
    <row r="1128" spans="2:25" x14ac:dyDescent="0.3">
      <c r="B1128" s="66" t="s">
        <v>4146</v>
      </c>
      <c r="C1128" s="67" t="s">
        <v>1100</v>
      </c>
      <c r="D1128" s="68" t="s">
        <v>64</v>
      </c>
      <c r="E1128" s="68" t="s">
        <v>65</v>
      </c>
      <c r="F1128" s="69">
        <v>0</v>
      </c>
      <c r="G1128" s="68" t="s">
        <v>64</v>
      </c>
      <c r="H1128" s="68" t="s">
        <v>64</v>
      </c>
      <c r="I1128" s="68" t="s">
        <v>65</v>
      </c>
      <c r="J1128" s="68" t="s">
        <v>66</v>
      </c>
      <c r="K1128" s="70">
        <v>0</v>
      </c>
      <c r="L1128" s="70">
        <v>0</v>
      </c>
      <c r="M1128" s="70">
        <v>0</v>
      </c>
      <c r="N1128" s="70" t="s">
        <v>65</v>
      </c>
      <c r="O1128" s="70">
        <v>0</v>
      </c>
      <c r="P1128" s="70" t="s">
        <v>68</v>
      </c>
      <c r="Q1128" s="70" t="s">
        <v>68</v>
      </c>
      <c r="R1128" s="1"/>
      <c r="S1128" s="1"/>
      <c r="T1128" s="1"/>
      <c r="U1128" s="1"/>
      <c r="V1128" s="1"/>
      <c r="W1128" s="1"/>
      <c r="X1128" s="1"/>
      <c r="Y1128" s="1"/>
    </row>
    <row r="1129" spans="2:25" x14ac:dyDescent="0.3">
      <c r="B1129" s="66" t="s">
        <v>286</v>
      </c>
      <c r="C1129" s="67" t="s">
        <v>3047</v>
      </c>
      <c r="D1129" s="68" t="s">
        <v>64</v>
      </c>
      <c r="E1129" s="68" t="s">
        <v>65</v>
      </c>
      <c r="F1129" s="69">
        <v>0</v>
      </c>
      <c r="G1129" s="68" t="s">
        <v>64</v>
      </c>
      <c r="H1129" s="68" t="s">
        <v>64</v>
      </c>
      <c r="I1129" s="68" t="s">
        <v>65</v>
      </c>
      <c r="J1129" s="68" t="s">
        <v>66</v>
      </c>
      <c r="K1129" s="70">
        <v>0</v>
      </c>
      <c r="L1129" s="70">
        <v>0</v>
      </c>
      <c r="M1129" s="70">
        <v>0</v>
      </c>
      <c r="N1129" s="70" t="s">
        <v>65</v>
      </c>
      <c r="O1129" s="70">
        <v>0</v>
      </c>
      <c r="P1129" s="70" t="s">
        <v>68</v>
      </c>
      <c r="Q1129" s="70" t="s">
        <v>68</v>
      </c>
      <c r="R1129" s="1"/>
      <c r="S1129" s="1"/>
      <c r="T1129" s="1"/>
      <c r="U1129" s="1"/>
      <c r="V1129" s="1"/>
      <c r="W1129" s="1"/>
      <c r="X1129" s="1"/>
      <c r="Y1129" s="1"/>
    </row>
    <row r="1130" spans="2:25" x14ac:dyDescent="0.3">
      <c r="B1130" s="66" t="s">
        <v>727</v>
      </c>
      <c r="C1130" s="67" t="s">
        <v>262</v>
      </c>
      <c r="D1130" s="68" t="s">
        <v>65</v>
      </c>
      <c r="E1130" s="68" t="s">
        <v>64</v>
      </c>
      <c r="F1130" s="69">
        <v>0</v>
      </c>
      <c r="G1130" s="68" t="s">
        <v>64</v>
      </c>
      <c r="H1130" s="68" t="s">
        <v>64</v>
      </c>
      <c r="I1130" s="68" t="s">
        <v>66</v>
      </c>
      <c r="J1130" s="68" t="s">
        <v>65</v>
      </c>
      <c r="K1130" s="70">
        <v>0</v>
      </c>
      <c r="L1130" s="70">
        <v>0</v>
      </c>
      <c r="M1130" s="70">
        <v>0</v>
      </c>
      <c r="N1130" s="70" t="s">
        <v>65</v>
      </c>
      <c r="O1130" s="70">
        <v>0</v>
      </c>
      <c r="P1130" s="70" t="s">
        <v>68</v>
      </c>
      <c r="Q1130" s="70" t="s">
        <v>68</v>
      </c>
      <c r="R1130" s="1"/>
      <c r="S1130" s="1"/>
      <c r="T1130" s="1"/>
      <c r="U1130" s="1"/>
      <c r="V1130" s="1"/>
      <c r="W1130" s="1"/>
      <c r="X1130" s="1"/>
      <c r="Y1130" s="1"/>
    </row>
    <row r="1131" spans="2:25" x14ac:dyDescent="0.3">
      <c r="B1131" s="66" t="s">
        <v>784</v>
      </c>
      <c r="C1131" s="67" t="s">
        <v>650</v>
      </c>
      <c r="D1131" s="68" t="s">
        <v>65</v>
      </c>
      <c r="E1131" s="68" t="s">
        <v>64</v>
      </c>
      <c r="F1131" s="69">
        <v>0</v>
      </c>
      <c r="G1131" s="68" t="s">
        <v>64</v>
      </c>
      <c r="H1131" s="68" t="s">
        <v>64</v>
      </c>
      <c r="I1131" s="68" t="s">
        <v>65</v>
      </c>
      <c r="J1131" s="68" t="s">
        <v>66</v>
      </c>
      <c r="K1131" s="70">
        <v>0</v>
      </c>
      <c r="L1131" s="70">
        <v>0</v>
      </c>
      <c r="M1131" s="70">
        <v>0</v>
      </c>
      <c r="N1131" s="70" t="s">
        <v>65</v>
      </c>
      <c r="O1131" s="70">
        <v>0</v>
      </c>
      <c r="P1131" s="70" t="s">
        <v>68</v>
      </c>
      <c r="Q1131" s="70" t="s">
        <v>68</v>
      </c>
      <c r="R1131" s="1"/>
      <c r="S1131" s="1"/>
      <c r="T1131" s="1"/>
      <c r="U1131" s="1"/>
      <c r="V1131" s="1"/>
      <c r="W1131" s="1"/>
      <c r="X1131" s="1"/>
      <c r="Y1131" s="1"/>
    </row>
    <row r="1132" spans="2:25" x14ac:dyDescent="0.3">
      <c r="B1132" s="66" t="s">
        <v>1042</v>
      </c>
      <c r="C1132" s="67" t="s">
        <v>4147</v>
      </c>
      <c r="D1132" s="68" t="s">
        <v>64</v>
      </c>
      <c r="E1132" s="68" t="s">
        <v>65</v>
      </c>
      <c r="F1132" s="69">
        <v>0</v>
      </c>
      <c r="G1132" s="68" t="s">
        <v>64</v>
      </c>
      <c r="H1132" s="68" t="s">
        <v>64</v>
      </c>
      <c r="I1132" s="68" t="s">
        <v>65</v>
      </c>
      <c r="J1132" s="68" t="s">
        <v>66</v>
      </c>
      <c r="K1132" s="70">
        <v>0</v>
      </c>
      <c r="L1132" s="70">
        <v>0</v>
      </c>
      <c r="M1132" s="70">
        <v>0</v>
      </c>
      <c r="N1132" s="70" t="s">
        <v>65</v>
      </c>
      <c r="O1132" s="70">
        <v>0</v>
      </c>
      <c r="P1132" s="70" t="s">
        <v>68</v>
      </c>
      <c r="Q1132" s="70" t="s">
        <v>68</v>
      </c>
      <c r="R1132" s="1"/>
      <c r="S1132" s="1"/>
      <c r="T1132" s="1"/>
      <c r="U1132" s="1"/>
      <c r="V1132" s="1"/>
      <c r="W1132" s="1"/>
      <c r="X1132" s="1"/>
      <c r="Y1132" s="1"/>
    </row>
    <row r="1133" spans="2:25" x14ac:dyDescent="0.3">
      <c r="B1133" s="66" t="s">
        <v>4148</v>
      </c>
      <c r="C1133" s="67" t="s">
        <v>4149</v>
      </c>
      <c r="D1133" s="68" t="s">
        <v>64</v>
      </c>
      <c r="E1133" s="68" t="s">
        <v>65</v>
      </c>
      <c r="F1133" s="69">
        <v>0</v>
      </c>
      <c r="G1133" s="68" t="s">
        <v>64</v>
      </c>
      <c r="H1133" s="68" t="s">
        <v>64</v>
      </c>
      <c r="I1133" s="68" t="s">
        <v>65</v>
      </c>
      <c r="J1133" s="68" t="s">
        <v>66</v>
      </c>
      <c r="K1133" s="70">
        <v>0</v>
      </c>
      <c r="L1133" s="70">
        <v>0</v>
      </c>
      <c r="M1133" s="70">
        <v>0</v>
      </c>
      <c r="N1133" s="70" t="s">
        <v>65</v>
      </c>
      <c r="O1133" s="70">
        <v>0</v>
      </c>
      <c r="P1133" s="70" t="s">
        <v>68</v>
      </c>
      <c r="Q1133" s="70" t="s">
        <v>68</v>
      </c>
      <c r="R1133" s="1"/>
      <c r="S1133" s="1"/>
      <c r="T1133" s="1"/>
      <c r="U1133" s="1"/>
      <c r="V1133" s="1"/>
      <c r="W1133" s="1"/>
      <c r="X1133" s="1"/>
      <c r="Y1133" s="1"/>
    </row>
    <row r="1134" spans="2:25" x14ac:dyDescent="0.3">
      <c r="B1134" s="66" t="s">
        <v>4150</v>
      </c>
      <c r="C1134" s="67" t="s">
        <v>754</v>
      </c>
      <c r="D1134" s="68" t="s">
        <v>64</v>
      </c>
      <c r="E1134" s="68" t="s">
        <v>65</v>
      </c>
      <c r="F1134" s="69">
        <v>0</v>
      </c>
      <c r="G1134" s="68" t="s">
        <v>64</v>
      </c>
      <c r="H1134" s="68" t="s">
        <v>64</v>
      </c>
      <c r="I1134" s="68" t="s">
        <v>65</v>
      </c>
      <c r="J1134" s="68" t="s">
        <v>66</v>
      </c>
      <c r="K1134" s="70">
        <v>0</v>
      </c>
      <c r="L1134" s="70">
        <v>0</v>
      </c>
      <c r="M1134" s="70">
        <v>0</v>
      </c>
      <c r="N1134" s="70" t="s">
        <v>65</v>
      </c>
      <c r="O1134" s="70">
        <v>0</v>
      </c>
      <c r="P1134" s="70" t="s">
        <v>68</v>
      </c>
      <c r="Q1134" s="70" t="s">
        <v>68</v>
      </c>
      <c r="R1134" s="1"/>
      <c r="S1134" s="1"/>
      <c r="T1134" s="1"/>
      <c r="U1134" s="1"/>
      <c r="V1134" s="1"/>
      <c r="W1134" s="1"/>
      <c r="X1134" s="1"/>
      <c r="Y1134" s="1"/>
    </row>
    <row r="1135" spans="2:25" x14ac:dyDescent="0.3">
      <c r="B1135" s="66" t="s">
        <v>243</v>
      </c>
      <c r="C1135" s="67" t="s">
        <v>846</v>
      </c>
      <c r="D1135" s="68" t="s">
        <v>64</v>
      </c>
      <c r="E1135" s="68" t="s">
        <v>65</v>
      </c>
      <c r="F1135" s="69">
        <v>0</v>
      </c>
      <c r="G1135" s="68" t="s">
        <v>64</v>
      </c>
      <c r="H1135" s="68" t="s">
        <v>65</v>
      </c>
      <c r="I1135" s="68" t="s">
        <v>66</v>
      </c>
      <c r="J1135" s="68" t="s">
        <v>66</v>
      </c>
      <c r="K1135" s="70">
        <v>0</v>
      </c>
      <c r="L1135" s="70">
        <v>0</v>
      </c>
      <c r="M1135" s="70">
        <v>0</v>
      </c>
      <c r="N1135" s="70" t="s">
        <v>65</v>
      </c>
      <c r="O1135" s="70">
        <v>0</v>
      </c>
      <c r="P1135" s="70" t="s">
        <v>68</v>
      </c>
      <c r="Q1135" s="70" t="s">
        <v>68</v>
      </c>
      <c r="R1135" s="1"/>
      <c r="S1135" s="1"/>
      <c r="T1135" s="1"/>
      <c r="U1135" s="1"/>
      <c r="V1135" s="1"/>
      <c r="W1135" s="1"/>
      <c r="X1135" s="1"/>
      <c r="Y1135" s="1"/>
    </row>
    <row r="1136" spans="2:25" x14ac:dyDescent="0.3">
      <c r="B1136" s="66" t="s">
        <v>651</v>
      </c>
      <c r="C1136" s="67" t="s">
        <v>4151</v>
      </c>
      <c r="D1136" s="68" t="s">
        <v>64</v>
      </c>
      <c r="E1136" s="68" t="s">
        <v>65</v>
      </c>
      <c r="F1136" s="69">
        <v>0</v>
      </c>
      <c r="G1136" s="68" t="s">
        <v>64</v>
      </c>
      <c r="H1136" s="68" t="s">
        <v>65</v>
      </c>
      <c r="I1136" s="68" t="s">
        <v>66</v>
      </c>
      <c r="J1136" s="68" t="s">
        <v>66</v>
      </c>
      <c r="K1136" s="70">
        <v>0</v>
      </c>
      <c r="L1136" s="70">
        <v>0</v>
      </c>
      <c r="M1136" s="70">
        <v>0</v>
      </c>
      <c r="N1136" s="70" t="s">
        <v>65</v>
      </c>
      <c r="O1136" s="70">
        <v>0</v>
      </c>
      <c r="P1136" s="70" t="s">
        <v>68</v>
      </c>
      <c r="Q1136" s="70" t="s">
        <v>68</v>
      </c>
      <c r="R1136" s="1"/>
      <c r="S1136" s="1"/>
      <c r="T1136" s="1"/>
      <c r="U1136" s="1"/>
      <c r="V1136" s="1"/>
      <c r="W1136" s="1"/>
      <c r="X1136" s="1"/>
      <c r="Y1136" s="1"/>
    </row>
    <row r="1137" spans="2:25" x14ac:dyDescent="0.3">
      <c r="B1137" s="66" t="s">
        <v>696</v>
      </c>
      <c r="C1137" s="67" t="s">
        <v>903</v>
      </c>
      <c r="D1137" s="68" t="s">
        <v>65</v>
      </c>
      <c r="E1137" s="68" t="s">
        <v>64</v>
      </c>
      <c r="F1137" s="69">
        <v>0</v>
      </c>
      <c r="G1137" s="68" t="s">
        <v>65</v>
      </c>
      <c r="H1137" s="68" t="s">
        <v>64</v>
      </c>
      <c r="I1137" s="68" t="s">
        <v>66</v>
      </c>
      <c r="J1137" s="68" t="s">
        <v>66</v>
      </c>
      <c r="K1137" s="70">
        <v>0</v>
      </c>
      <c r="L1137" s="70">
        <v>0</v>
      </c>
      <c r="M1137" s="70">
        <v>0</v>
      </c>
      <c r="N1137" s="70" t="s">
        <v>65</v>
      </c>
      <c r="O1137" s="70">
        <v>0</v>
      </c>
      <c r="P1137" s="70" t="s">
        <v>68</v>
      </c>
      <c r="Q1137" s="70" t="s">
        <v>68</v>
      </c>
      <c r="R1137" s="1"/>
      <c r="S1137" s="1"/>
      <c r="T1137" s="1"/>
      <c r="U1137" s="1"/>
      <c r="V1137" s="1"/>
      <c r="W1137" s="1"/>
      <c r="X1137" s="1"/>
      <c r="Y1137" s="1"/>
    </row>
    <row r="1138" spans="2:25" x14ac:dyDescent="0.3">
      <c r="B1138" s="66" t="s">
        <v>4152</v>
      </c>
      <c r="C1138" s="67" t="s">
        <v>2107</v>
      </c>
      <c r="D1138" s="68" t="s">
        <v>65</v>
      </c>
      <c r="E1138" s="68" t="s">
        <v>64</v>
      </c>
      <c r="F1138" s="69">
        <v>0</v>
      </c>
      <c r="G1138" s="68" t="s">
        <v>64</v>
      </c>
      <c r="H1138" s="68" t="s">
        <v>64</v>
      </c>
      <c r="I1138" s="68" t="s">
        <v>65</v>
      </c>
      <c r="J1138" s="68" t="s">
        <v>66</v>
      </c>
      <c r="K1138" s="70">
        <v>0</v>
      </c>
      <c r="L1138" s="70">
        <v>0</v>
      </c>
      <c r="M1138" s="70">
        <v>0</v>
      </c>
      <c r="N1138" s="70" t="s">
        <v>65</v>
      </c>
      <c r="O1138" s="70">
        <v>0</v>
      </c>
      <c r="P1138" s="70" t="s">
        <v>68</v>
      </c>
      <c r="Q1138" s="70" t="s">
        <v>68</v>
      </c>
      <c r="R1138" s="1"/>
      <c r="S1138" s="1"/>
      <c r="T1138" s="1"/>
      <c r="U1138" s="1"/>
      <c r="V1138" s="1"/>
      <c r="W1138" s="1"/>
      <c r="X1138" s="1"/>
      <c r="Y1138" s="1"/>
    </row>
    <row r="1139" spans="2:25" x14ac:dyDescent="0.3">
      <c r="B1139" s="66" t="s">
        <v>4153</v>
      </c>
      <c r="C1139" s="67" t="s">
        <v>652</v>
      </c>
      <c r="D1139" s="68" t="s">
        <v>65</v>
      </c>
      <c r="E1139" s="68" t="s">
        <v>64</v>
      </c>
      <c r="F1139" s="69">
        <v>0</v>
      </c>
      <c r="G1139" s="68" t="s">
        <v>64</v>
      </c>
      <c r="H1139" s="68" t="s">
        <v>64</v>
      </c>
      <c r="I1139" s="68" t="s">
        <v>65</v>
      </c>
      <c r="J1139" s="68" t="s">
        <v>66</v>
      </c>
      <c r="K1139" s="70">
        <v>0</v>
      </c>
      <c r="L1139" s="70">
        <v>0</v>
      </c>
      <c r="M1139" s="70">
        <v>0</v>
      </c>
      <c r="N1139" s="70" t="s">
        <v>65</v>
      </c>
      <c r="O1139" s="70">
        <v>0</v>
      </c>
      <c r="P1139" s="70" t="s">
        <v>68</v>
      </c>
      <c r="Q1139" s="70" t="s">
        <v>68</v>
      </c>
      <c r="R1139" s="1"/>
      <c r="S1139" s="1"/>
      <c r="T1139" s="1"/>
      <c r="U1139" s="1"/>
      <c r="V1139" s="1"/>
      <c r="W1139" s="1"/>
      <c r="X1139" s="1"/>
      <c r="Y1139" s="1"/>
    </row>
    <row r="1140" spans="2:25" x14ac:dyDescent="0.3">
      <c r="B1140" s="66" t="s">
        <v>4154</v>
      </c>
      <c r="C1140" s="67" t="s">
        <v>1274</v>
      </c>
      <c r="D1140" s="68" t="s">
        <v>65</v>
      </c>
      <c r="E1140" s="68" t="s">
        <v>64</v>
      </c>
      <c r="F1140" s="69">
        <v>0</v>
      </c>
      <c r="G1140" s="68" t="s">
        <v>64</v>
      </c>
      <c r="H1140" s="68" t="s">
        <v>64</v>
      </c>
      <c r="I1140" s="68" t="s">
        <v>65</v>
      </c>
      <c r="J1140" s="68" t="s">
        <v>66</v>
      </c>
      <c r="K1140" s="70">
        <v>0</v>
      </c>
      <c r="L1140" s="70">
        <v>0</v>
      </c>
      <c r="M1140" s="70">
        <v>0</v>
      </c>
      <c r="N1140" s="70" t="s">
        <v>65</v>
      </c>
      <c r="O1140" s="70">
        <v>0</v>
      </c>
      <c r="P1140" s="70" t="s">
        <v>68</v>
      </c>
      <c r="Q1140" s="70" t="s">
        <v>68</v>
      </c>
      <c r="R1140" s="1"/>
      <c r="S1140" s="1"/>
      <c r="T1140" s="1"/>
      <c r="U1140" s="1"/>
      <c r="V1140" s="1"/>
      <c r="W1140" s="1"/>
      <c r="X1140" s="1"/>
      <c r="Y1140" s="1"/>
    </row>
    <row r="1141" spans="2:25" x14ac:dyDescent="0.3">
      <c r="B1141" s="66" t="s">
        <v>944</v>
      </c>
      <c r="C1141" s="67" t="s">
        <v>1306</v>
      </c>
      <c r="D1141" s="68" t="s">
        <v>65</v>
      </c>
      <c r="E1141" s="68" t="s">
        <v>64</v>
      </c>
      <c r="F1141" s="69">
        <v>0</v>
      </c>
      <c r="G1141" s="68" t="s">
        <v>64</v>
      </c>
      <c r="H1141" s="68" t="s">
        <v>65</v>
      </c>
      <c r="I1141" s="68" t="s">
        <v>66</v>
      </c>
      <c r="J1141" s="68" t="s">
        <v>66</v>
      </c>
      <c r="K1141" s="70">
        <v>0</v>
      </c>
      <c r="L1141" s="70">
        <v>0</v>
      </c>
      <c r="M1141" s="70">
        <v>0</v>
      </c>
      <c r="N1141" s="70" t="s">
        <v>65</v>
      </c>
      <c r="O1141" s="70">
        <v>0</v>
      </c>
      <c r="P1141" s="70" t="s">
        <v>68</v>
      </c>
      <c r="Q1141" s="70" t="s">
        <v>68</v>
      </c>
      <c r="R1141" s="1"/>
      <c r="S1141" s="1"/>
      <c r="T1141" s="1"/>
      <c r="U1141" s="1"/>
      <c r="V1141" s="1"/>
      <c r="W1141" s="1"/>
      <c r="X1141" s="1"/>
      <c r="Y1141" s="1"/>
    </row>
    <row r="1142" spans="2:25" x14ac:dyDescent="0.3">
      <c r="B1142" s="66" t="s">
        <v>4155</v>
      </c>
      <c r="C1142" s="67" t="s">
        <v>823</v>
      </c>
      <c r="D1142" s="68" t="s">
        <v>64</v>
      </c>
      <c r="E1142" s="68" t="s">
        <v>65</v>
      </c>
      <c r="F1142" s="69">
        <v>0</v>
      </c>
      <c r="G1142" s="68" t="s">
        <v>65</v>
      </c>
      <c r="H1142" s="68" t="s">
        <v>64</v>
      </c>
      <c r="I1142" s="68" t="s">
        <v>66</v>
      </c>
      <c r="J1142" s="68" t="s">
        <v>66</v>
      </c>
      <c r="K1142" s="70">
        <v>0</v>
      </c>
      <c r="L1142" s="70">
        <v>0</v>
      </c>
      <c r="M1142" s="70">
        <v>0</v>
      </c>
      <c r="N1142" s="70" t="s">
        <v>65</v>
      </c>
      <c r="O1142" s="70">
        <v>0</v>
      </c>
      <c r="P1142" s="70" t="s">
        <v>68</v>
      </c>
      <c r="Q1142" s="70" t="s">
        <v>68</v>
      </c>
      <c r="R1142" s="1"/>
      <c r="S1142" s="1"/>
      <c r="T1142" s="1"/>
      <c r="U1142" s="1"/>
      <c r="V1142" s="1"/>
      <c r="W1142" s="1"/>
      <c r="X1142" s="1"/>
      <c r="Y1142" s="1"/>
    </row>
    <row r="1143" spans="2:25" x14ac:dyDescent="0.3">
      <c r="B1143" s="66" t="s">
        <v>908</v>
      </c>
      <c r="C1143" s="67" t="s">
        <v>3057</v>
      </c>
      <c r="D1143" s="68" t="s">
        <v>65</v>
      </c>
      <c r="E1143" s="68" t="s">
        <v>64</v>
      </c>
      <c r="F1143" s="69">
        <v>0</v>
      </c>
      <c r="G1143" s="68" t="s">
        <v>64</v>
      </c>
      <c r="H1143" s="68" t="s">
        <v>65</v>
      </c>
      <c r="I1143" s="68" t="s">
        <v>66</v>
      </c>
      <c r="J1143" s="68" t="s">
        <v>66</v>
      </c>
      <c r="K1143" s="70">
        <v>0</v>
      </c>
      <c r="L1143" s="70">
        <v>0</v>
      </c>
      <c r="M1143" s="70">
        <v>0</v>
      </c>
      <c r="N1143" s="70" t="s">
        <v>65</v>
      </c>
      <c r="O1143" s="70">
        <v>0</v>
      </c>
      <c r="P1143" s="70" t="s">
        <v>68</v>
      </c>
      <c r="Q1143" s="70" t="s">
        <v>68</v>
      </c>
    </row>
    <row r="1144" spans="2:25" x14ac:dyDescent="0.3">
      <c r="B1144" s="66" t="s">
        <v>3079</v>
      </c>
      <c r="C1144" s="67" t="s">
        <v>1342</v>
      </c>
      <c r="D1144" s="68" t="s">
        <v>65</v>
      </c>
      <c r="E1144" s="68" t="s">
        <v>64</v>
      </c>
      <c r="F1144" s="69">
        <v>0</v>
      </c>
      <c r="G1144" s="68" t="s">
        <v>64</v>
      </c>
      <c r="H1144" s="68" t="s">
        <v>65</v>
      </c>
      <c r="I1144" s="68" t="s">
        <v>66</v>
      </c>
      <c r="J1144" s="68" t="s">
        <v>66</v>
      </c>
      <c r="K1144" s="70">
        <v>0</v>
      </c>
      <c r="L1144" s="70">
        <v>0</v>
      </c>
      <c r="M1144" s="70">
        <v>0</v>
      </c>
      <c r="N1144" s="70" t="s">
        <v>65</v>
      </c>
      <c r="O1144" s="70">
        <v>0</v>
      </c>
      <c r="P1144" s="70" t="s">
        <v>68</v>
      </c>
      <c r="Q1144" s="70" t="s">
        <v>68</v>
      </c>
    </row>
    <row r="1145" spans="2:25" x14ac:dyDescent="0.3">
      <c r="B1145" s="66" t="s">
        <v>937</v>
      </c>
      <c r="C1145" s="67" t="s">
        <v>265</v>
      </c>
      <c r="D1145" s="68" t="s">
        <v>64</v>
      </c>
      <c r="E1145" s="68" t="s">
        <v>65</v>
      </c>
      <c r="F1145" s="69">
        <v>0</v>
      </c>
      <c r="G1145" s="68" t="s">
        <v>64</v>
      </c>
      <c r="H1145" s="68" t="s">
        <v>64</v>
      </c>
      <c r="I1145" s="68" t="s">
        <v>65</v>
      </c>
      <c r="J1145" s="68" t="s">
        <v>66</v>
      </c>
      <c r="K1145" s="70">
        <v>0</v>
      </c>
      <c r="L1145" s="70">
        <v>0</v>
      </c>
      <c r="M1145" s="70">
        <v>0</v>
      </c>
      <c r="N1145" s="70" t="s">
        <v>65</v>
      </c>
      <c r="O1145" s="70">
        <v>0</v>
      </c>
      <c r="P1145" s="70" t="s">
        <v>68</v>
      </c>
      <c r="Q1145" s="70" t="s">
        <v>68</v>
      </c>
    </row>
    <row r="1146" spans="2:25" x14ac:dyDescent="0.3">
      <c r="B1146" s="66" t="s">
        <v>972</v>
      </c>
      <c r="C1146" s="67" t="s">
        <v>1303</v>
      </c>
      <c r="D1146" s="68" t="s">
        <v>65</v>
      </c>
      <c r="E1146" s="68" t="s">
        <v>64</v>
      </c>
      <c r="F1146" s="69">
        <v>0</v>
      </c>
      <c r="G1146" s="68" t="s">
        <v>64</v>
      </c>
      <c r="H1146" s="68" t="s">
        <v>64</v>
      </c>
      <c r="I1146" s="68" t="s">
        <v>66</v>
      </c>
      <c r="J1146" s="68" t="s">
        <v>65</v>
      </c>
      <c r="K1146" s="70">
        <v>0</v>
      </c>
      <c r="L1146" s="70">
        <v>0</v>
      </c>
      <c r="M1146" s="70">
        <v>0</v>
      </c>
      <c r="N1146" s="70" t="s">
        <v>65</v>
      </c>
      <c r="O1146" s="70">
        <v>0</v>
      </c>
      <c r="P1146" s="70" t="s">
        <v>68</v>
      </c>
      <c r="Q1146" s="70" t="s">
        <v>68</v>
      </c>
    </row>
    <row r="1147" spans="2:25" x14ac:dyDescent="0.3">
      <c r="B1147" s="66" t="s">
        <v>750</v>
      </c>
      <c r="C1147" s="67" t="s">
        <v>4156</v>
      </c>
      <c r="D1147" s="68" t="s">
        <v>65</v>
      </c>
      <c r="E1147" s="68" t="s">
        <v>64</v>
      </c>
      <c r="F1147" s="69">
        <v>0</v>
      </c>
      <c r="G1147" s="68" t="s">
        <v>64</v>
      </c>
      <c r="H1147" s="68" t="s">
        <v>65</v>
      </c>
      <c r="I1147" s="68" t="s">
        <v>66</v>
      </c>
      <c r="J1147" s="68" t="s">
        <v>66</v>
      </c>
      <c r="K1147" s="70">
        <v>0</v>
      </c>
      <c r="L1147" s="70">
        <v>0</v>
      </c>
      <c r="M1147" s="70">
        <v>0</v>
      </c>
      <c r="N1147" s="70" t="s">
        <v>65</v>
      </c>
      <c r="O1147" s="70">
        <v>0</v>
      </c>
      <c r="P1147" s="70" t="s">
        <v>68</v>
      </c>
      <c r="Q1147" s="70" t="s">
        <v>68</v>
      </c>
    </row>
    <row r="1148" spans="2:25" x14ac:dyDescent="0.3">
      <c r="B1148" s="66" t="s">
        <v>239</v>
      </c>
      <c r="C1148" s="67" t="s">
        <v>929</v>
      </c>
      <c r="D1148" s="68" t="s">
        <v>64</v>
      </c>
      <c r="E1148" s="68" t="s">
        <v>65</v>
      </c>
      <c r="F1148" s="69">
        <v>0</v>
      </c>
      <c r="G1148" s="68" t="s">
        <v>64</v>
      </c>
      <c r="H1148" s="68" t="s">
        <v>64</v>
      </c>
      <c r="I1148" s="68" t="s">
        <v>66</v>
      </c>
      <c r="J1148" s="68" t="s">
        <v>65</v>
      </c>
      <c r="K1148" s="70">
        <v>0</v>
      </c>
      <c r="L1148" s="70">
        <v>0</v>
      </c>
      <c r="M1148" s="70">
        <v>0</v>
      </c>
      <c r="N1148" s="70" t="s">
        <v>65</v>
      </c>
      <c r="O1148" s="70">
        <v>0</v>
      </c>
      <c r="P1148" s="70" t="s">
        <v>68</v>
      </c>
      <c r="Q1148" s="70" t="s">
        <v>68</v>
      </c>
    </row>
    <row r="1149" spans="2:25" x14ac:dyDescent="0.3">
      <c r="B1149" s="66" t="s">
        <v>4157</v>
      </c>
      <c r="C1149" s="67" t="s">
        <v>4158</v>
      </c>
      <c r="D1149" s="68" t="s">
        <v>65</v>
      </c>
      <c r="E1149" s="68" t="s">
        <v>64</v>
      </c>
      <c r="F1149" s="69">
        <v>0</v>
      </c>
      <c r="G1149" s="68" t="s">
        <v>64</v>
      </c>
      <c r="H1149" s="68" t="s">
        <v>65</v>
      </c>
      <c r="I1149" s="68" t="s">
        <v>66</v>
      </c>
      <c r="J1149" s="68" t="s">
        <v>66</v>
      </c>
      <c r="K1149" s="70">
        <v>0</v>
      </c>
      <c r="L1149" s="70">
        <v>0</v>
      </c>
      <c r="M1149" s="70">
        <v>0</v>
      </c>
      <c r="N1149" s="70" t="s">
        <v>65</v>
      </c>
      <c r="O1149" s="70">
        <v>0</v>
      </c>
      <c r="P1149" s="70" t="s">
        <v>68</v>
      </c>
      <c r="Q1149" s="70" t="s">
        <v>68</v>
      </c>
    </row>
    <row r="1150" spans="2:25" x14ac:dyDescent="0.3">
      <c r="B1150" s="66" t="s">
        <v>243</v>
      </c>
      <c r="C1150" s="67" t="s">
        <v>1240</v>
      </c>
      <c r="D1150" s="68" t="s">
        <v>64</v>
      </c>
      <c r="E1150" s="68" t="s">
        <v>65</v>
      </c>
      <c r="F1150" s="69">
        <v>0</v>
      </c>
      <c r="G1150" s="68" t="s">
        <v>64</v>
      </c>
      <c r="H1150" s="68" t="s">
        <v>65</v>
      </c>
      <c r="I1150" s="68" t="s">
        <v>66</v>
      </c>
      <c r="J1150" s="68" t="s">
        <v>66</v>
      </c>
      <c r="K1150" s="70">
        <v>0</v>
      </c>
      <c r="L1150" s="70">
        <v>0</v>
      </c>
      <c r="M1150" s="70">
        <v>0</v>
      </c>
      <c r="N1150" s="70" t="s">
        <v>65</v>
      </c>
      <c r="O1150" s="70">
        <v>0</v>
      </c>
      <c r="P1150" s="70" t="s">
        <v>68</v>
      </c>
      <c r="Q1150" s="70" t="s">
        <v>68</v>
      </c>
    </row>
    <row r="1151" spans="2:25" x14ac:dyDescent="0.3">
      <c r="B1151" s="66" t="s">
        <v>3098</v>
      </c>
      <c r="C1151" s="67" t="s">
        <v>1339</v>
      </c>
      <c r="D1151" s="68" t="s">
        <v>65</v>
      </c>
      <c r="E1151" s="68" t="s">
        <v>64</v>
      </c>
      <c r="F1151" s="69">
        <v>0</v>
      </c>
      <c r="G1151" s="68" t="s">
        <v>64</v>
      </c>
      <c r="H1151" s="68" t="s">
        <v>65</v>
      </c>
      <c r="I1151" s="68" t="s">
        <v>66</v>
      </c>
      <c r="J1151" s="68" t="s">
        <v>66</v>
      </c>
      <c r="K1151" s="70">
        <v>0</v>
      </c>
      <c r="L1151" s="70">
        <v>0</v>
      </c>
      <c r="M1151" s="70">
        <v>0</v>
      </c>
      <c r="N1151" s="70" t="s">
        <v>65</v>
      </c>
      <c r="O1151" s="70">
        <v>0</v>
      </c>
      <c r="P1151" s="70" t="s">
        <v>68</v>
      </c>
      <c r="Q1151" s="70" t="s">
        <v>68</v>
      </c>
    </row>
    <row r="1152" spans="2:25" x14ac:dyDescent="0.3">
      <c r="B1152" s="66" t="s">
        <v>4159</v>
      </c>
      <c r="C1152" s="67" t="s">
        <v>4160</v>
      </c>
      <c r="D1152" s="68" t="s">
        <v>64</v>
      </c>
      <c r="E1152" s="68" t="s">
        <v>65</v>
      </c>
      <c r="F1152" s="69">
        <v>0</v>
      </c>
      <c r="G1152" s="68" t="s">
        <v>65</v>
      </c>
      <c r="H1152" s="68" t="s">
        <v>64</v>
      </c>
      <c r="I1152" s="68" t="s">
        <v>66</v>
      </c>
      <c r="J1152" s="68" t="s">
        <v>66</v>
      </c>
      <c r="K1152" s="70">
        <v>0</v>
      </c>
      <c r="L1152" s="70">
        <v>0</v>
      </c>
      <c r="M1152" s="70">
        <v>0</v>
      </c>
      <c r="N1152" s="70" t="s">
        <v>65</v>
      </c>
      <c r="O1152" s="70">
        <v>0</v>
      </c>
      <c r="P1152" s="70" t="s">
        <v>68</v>
      </c>
      <c r="Q1152" s="70" t="s">
        <v>68</v>
      </c>
    </row>
    <row r="1153" spans="2:17" x14ac:dyDescent="0.3">
      <c r="B1153" s="66" t="s">
        <v>229</v>
      </c>
      <c r="C1153" s="67" t="s">
        <v>895</v>
      </c>
      <c r="D1153" s="68" t="s">
        <v>64</v>
      </c>
      <c r="E1153" s="68" t="s">
        <v>65</v>
      </c>
      <c r="F1153" s="69">
        <v>1830731180116</v>
      </c>
      <c r="G1153" s="68" t="s">
        <v>64</v>
      </c>
      <c r="H1153" s="68" t="s">
        <v>64</v>
      </c>
      <c r="I1153" s="68" t="s">
        <v>66</v>
      </c>
      <c r="J1153" s="68" t="s">
        <v>65</v>
      </c>
      <c r="K1153" s="70">
        <v>0</v>
      </c>
      <c r="L1153" s="70">
        <v>0</v>
      </c>
      <c r="M1153" s="70">
        <v>0</v>
      </c>
      <c r="N1153" s="70" t="s">
        <v>65</v>
      </c>
      <c r="O1153" s="70">
        <v>0</v>
      </c>
      <c r="P1153" s="70" t="s">
        <v>68</v>
      </c>
      <c r="Q1153" s="70" t="s">
        <v>68</v>
      </c>
    </row>
    <row r="1154" spans="2:17" x14ac:dyDescent="0.3">
      <c r="B1154" s="66" t="s">
        <v>1014</v>
      </c>
      <c r="C1154" s="67" t="s">
        <v>3937</v>
      </c>
      <c r="D1154" s="68" t="s">
        <v>64</v>
      </c>
      <c r="E1154" s="68" t="s">
        <v>65</v>
      </c>
      <c r="F1154" s="69">
        <v>0</v>
      </c>
      <c r="G1154" s="68" t="s">
        <v>64</v>
      </c>
      <c r="H1154" s="68" t="s">
        <v>64</v>
      </c>
      <c r="I1154" s="68" t="s">
        <v>65</v>
      </c>
      <c r="J1154" s="68" t="s">
        <v>66</v>
      </c>
      <c r="K1154" s="70">
        <v>0</v>
      </c>
      <c r="L1154" s="70">
        <v>0</v>
      </c>
      <c r="M1154" s="70">
        <v>0</v>
      </c>
      <c r="N1154" s="70" t="s">
        <v>65</v>
      </c>
      <c r="O1154" s="70">
        <v>0</v>
      </c>
      <c r="P1154" s="70" t="s">
        <v>68</v>
      </c>
      <c r="Q1154" s="70" t="s">
        <v>68</v>
      </c>
    </row>
    <row r="1155" spans="2:17" x14ac:dyDescent="0.3">
      <c r="B1155" s="66" t="s">
        <v>842</v>
      </c>
      <c r="C1155" s="67" t="s">
        <v>4161</v>
      </c>
      <c r="D1155" s="68" t="s">
        <v>65</v>
      </c>
      <c r="E1155" s="68" t="s">
        <v>64</v>
      </c>
      <c r="F1155" s="69">
        <v>0</v>
      </c>
      <c r="G1155" s="68" t="s">
        <v>64</v>
      </c>
      <c r="H1155" s="68" t="s">
        <v>64</v>
      </c>
      <c r="I1155" s="68" t="s">
        <v>65</v>
      </c>
      <c r="J1155" s="68" t="s">
        <v>66</v>
      </c>
      <c r="K1155" s="70">
        <v>0</v>
      </c>
      <c r="L1155" s="70">
        <v>0</v>
      </c>
      <c r="M1155" s="70">
        <v>0</v>
      </c>
      <c r="N1155" s="70" t="s">
        <v>65</v>
      </c>
      <c r="O1155" s="70">
        <v>0</v>
      </c>
      <c r="P1155" s="70" t="s">
        <v>68</v>
      </c>
      <c r="Q1155" s="70" t="s">
        <v>68</v>
      </c>
    </row>
    <row r="1156" spans="2:17" x14ac:dyDescent="0.3">
      <c r="B1156" s="66" t="s">
        <v>4162</v>
      </c>
      <c r="C1156" s="67" t="s">
        <v>1306</v>
      </c>
      <c r="D1156" s="68" t="s">
        <v>65</v>
      </c>
      <c r="E1156" s="68" t="s">
        <v>64</v>
      </c>
      <c r="F1156" s="69">
        <v>0</v>
      </c>
      <c r="G1156" s="68" t="s">
        <v>64</v>
      </c>
      <c r="H1156" s="68" t="s">
        <v>64</v>
      </c>
      <c r="I1156" s="68" t="s">
        <v>65</v>
      </c>
      <c r="J1156" s="68" t="s">
        <v>66</v>
      </c>
      <c r="K1156" s="70">
        <v>0</v>
      </c>
      <c r="L1156" s="70">
        <v>0</v>
      </c>
      <c r="M1156" s="70">
        <v>0</v>
      </c>
      <c r="N1156" s="70" t="s">
        <v>65</v>
      </c>
      <c r="O1156" s="70">
        <v>0</v>
      </c>
      <c r="P1156" s="70" t="s">
        <v>68</v>
      </c>
      <c r="Q1156" s="70" t="s">
        <v>68</v>
      </c>
    </row>
    <row r="1157" spans="2:17" x14ac:dyDescent="0.3">
      <c r="B1157" s="66" t="s">
        <v>4163</v>
      </c>
      <c r="C1157" s="67" t="s">
        <v>1240</v>
      </c>
      <c r="D1157" s="68" t="s">
        <v>64</v>
      </c>
      <c r="E1157" s="68" t="s">
        <v>65</v>
      </c>
      <c r="F1157" s="69">
        <v>0</v>
      </c>
      <c r="G1157" s="68" t="s">
        <v>64</v>
      </c>
      <c r="H1157" s="68" t="s">
        <v>65</v>
      </c>
      <c r="I1157" s="68" t="s">
        <v>66</v>
      </c>
      <c r="J1157" s="68" t="s">
        <v>66</v>
      </c>
      <c r="K1157" s="70">
        <v>0</v>
      </c>
      <c r="L1157" s="70">
        <v>0</v>
      </c>
      <c r="M1157" s="70">
        <v>0</v>
      </c>
      <c r="N1157" s="70" t="s">
        <v>65</v>
      </c>
      <c r="O1157" s="70">
        <v>0</v>
      </c>
      <c r="P1157" s="70" t="s">
        <v>68</v>
      </c>
      <c r="Q1157" s="70" t="s">
        <v>68</v>
      </c>
    </row>
    <row r="1158" spans="2:17" x14ac:dyDescent="0.3">
      <c r="B1158" s="66" t="s">
        <v>4164</v>
      </c>
      <c r="C1158" s="67" t="s">
        <v>684</v>
      </c>
      <c r="D1158" s="68" t="s">
        <v>65</v>
      </c>
      <c r="E1158" s="68" t="s">
        <v>64</v>
      </c>
      <c r="F1158" s="69">
        <v>0</v>
      </c>
      <c r="G1158" s="68" t="s">
        <v>64</v>
      </c>
      <c r="H1158" s="68" t="s">
        <v>64</v>
      </c>
      <c r="I1158" s="68" t="s">
        <v>66</v>
      </c>
      <c r="J1158" s="68" t="s">
        <v>65</v>
      </c>
      <c r="K1158" s="70">
        <v>0</v>
      </c>
      <c r="L1158" s="70">
        <v>0</v>
      </c>
      <c r="M1158" s="70">
        <v>0</v>
      </c>
      <c r="N1158" s="70" t="s">
        <v>65</v>
      </c>
      <c r="O1158" s="70">
        <v>0</v>
      </c>
      <c r="P1158" s="70" t="s">
        <v>68</v>
      </c>
      <c r="Q1158" s="70" t="s">
        <v>68</v>
      </c>
    </row>
    <row r="1159" spans="2:17" x14ac:dyDescent="0.3">
      <c r="B1159" s="66" t="s">
        <v>1104</v>
      </c>
      <c r="C1159" s="67" t="s">
        <v>471</v>
      </c>
      <c r="D1159" s="68" t="s">
        <v>64</v>
      </c>
      <c r="E1159" s="68" t="s">
        <v>65</v>
      </c>
      <c r="F1159" s="69">
        <v>0</v>
      </c>
      <c r="G1159" s="68" t="s">
        <v>64</v>
      </c>
      <c r="H1159" s="68" t="s">
        <v>64</v>
      </c>
      <c r="I1159" s="68" t="s">
        <v>65</v>
      </c>
      <c r="J1159" s="68" t="s">
        <v>66</v>
      </c>
      <c r="K1159" s="70">
        <v>0</v>
      </c>
      <c r="L1159" s="70">
        <v>0</v>
      </c>
      <c r="M1159" s="70">
        <v>0</v>
      </c>
      <c r="N1159" s="70" t="s">
        <v>65</v>
      </c>
      <c r="O1159" s="70">
        <v>0</v>
      </c>
      <c r="P1159" s="70" t="s">
        <v>68</v>
      </c>
      <c r="Q1159" s="70" t="s">
        <v>68</v>
      </c>
    </row>
    <row r="1160" spans="2:17" x14ac:dyDescent="0.3">
      <c r="B1160" s="66" t="s">
        <v>3094</v>
      </c>
      <c r="C1160" s="67" t="s">
        <v>1187</v>
      </c>
      <c r="D1160" s="68" t="s">
        <v>64</v>
      </c>
      <c r="E1160" s="68" t="s">
        <v>65</v>
      </c>
      <c r="F1160" s="69">
        <v>2283682271415</v>
      </c>
      <c r="G1160" s="68" t="s">
        <v>64</v>
      </c>
      <c r="H1160" s="68" t="s">
        <v>64</v>
      </c>
      <c r="I1160" s="68" t="s">
        <v>65</v>
      </c>
      <c r="J1160" s="68" t="s">
        <v>66</v>
      </c>
      <c r="K1160" s="70">
        <v>0</v>
      </c>
      <c r="L1160" s="70">
        <v>0</v>
      </c>
      <c r="M1160" s="70">
        <v>0</v>
      </c>
      <c r="N1160" s="70" t="s">
        <v>65</v>
      </c>
      <c r="O1160" s="70">
        <v>0</v>
      </c>
      <c r="P1160" s="70" t="s">
        <v>68</v>
      </c>
      <c r="Q1160" s="70" t="s">
        <v>68</v>
      </c>
    </row>
    <row r="1161" spans="2:17" x14ac:dyDescent="0.3">
      <c r="B1161" s="66" t="s">
        <v>4165</v>
      </c>
      <c r="C1161" s="67" t="s">
        <v>262</v>
      </c>
      <c r="D1161" s="68" t="s">
        <v>65</v>
      </c>
      <c r="E1161" s="68" t="s">
        <v>64</v>
      </c>
      <c r="F1161" s="69">
        <v>0</v>
      </c>
      <c r="G1161" s="68" t="s">
        <v>64</v>
      </c>
      <c r="H1161" s="68" t="s">
        <v>65</v>
      </c>
      <c r="I1161" s="68" t="s">
        <v>66</v>
      </c>
      <c r="J1161" s="68" t="s">
        <v>66</v>
      </c>
      <c r="K1161" s="70">
        <v>0</v>
      </c>
      <c r="L1161" s="70">
        <v>0</v>
      </c>
      <c r="M1161" s="70">
        <v>0</v>
      </c>
      <c r="N1161" s="70" t="s">
        <v>65</v>
      </c>
      <c r="O1161" s="70">
        <v>0</v>
      </c>
      <c r="P1161" s="70" t="s">
        <v>68</v>
      </c>
      <c r="Q1161" s="70" t="s">
        <v>68</v>
      </c>
    </row>
    <row r="1162" spans="2:17" x14ac:dyDescent="0.3">
      <c r="B1162" s="66" t="s">
        <v>831</v>
      </c>
      <c r="C1162" s="67" t="s">
        <v>3109</v>
      </c>
      <c r="D1162" s="68" t="s">
        <v>64</v>
      </c>
      <c r="E1162" s="68" t="s">
        <v>65</v>
      </c>
      <c r="F1162" s="69">
        <v>0</v>
      </c>
      <c r="G1162" s="68" t="s">
        <v>65</v>
      </c>
      <c r="H1162" s="68" t="s">
        <v>64</v>
      </c>
      <c r="I1162" s="68" t="s">
        <v>66</v>
      </c>
      <c r="J1162" s="68" t="s">
        <v>66</v>
      </c>
      <c r="K1162" s="70">
        <v>0</v>
      </c>
      <c r="L1162" s="70">
        <v>0</v>
      </c>
      <c r="M1162" s="70">
        <v>0</v>
      </c>
      <c r="N1162" s="70" t="s">
        <v>65</v>
      </c>
      <c r="O1162" s="70">
        <v>0</v>
      </c>
      <c r="P1162" s="70" t="s">
        <v>68</v>
      </c>
      <c r="Q1162" s="70" t="s">
        <v>68</v>
      </c>
    </row>
    <row r="1163" spans="2:17" x14ac:dyDescent="0.3">
      <c r="B1163" s="66" t="s">
        <v>1104</v>
      </c>
      <c r="C1163" s="67" t="s">
        <v>719</v>
      </c>
      <c r="D1163" s="68" t="s">
        <v>64</v>
      </c>
      <c r="E1163" s="68" t="s">
        <v>65</v>
      </c>
      <c r="F1163" s="69">
        <v>0</v>
      </c>
      <c r="G1163" s="68" t="s">
        <v>64</v>
      </c>
      <c r="H1163" s="68" t="s">
        <v>65</v>
      </c>
      <c r="I1163" s="68" t="s">
        <v>66</v>
      </c>
      <c r="J1163" s="68" t="s">
        <v>66</v>
      </c>
      <c r="K1163" s="70">
        <v>0</v>
      </c>
      <c r="L1163" s="70">
        <v>0</v>
      </c>
      <c r="M1163" s="70">
        <v>0</v>
      </c>
      <c r="N1163" s="70" t="s">
        <v>65</v>
      </c>
      <c r="O1163" s="70">
        <v>0</v>
      </c>
      <c r="P1163" s="70" t="s">
        <v>68</v>
      </c>
      <c r="Q1163" s="70" t="s">
        <v>68</v>
      </c>
    </row>
    <row r="1164" spans="2:17" x14ac:dyDescent="0.3">
      <c r="B1164" s="66" t="s">
        <v>3839</v>
      </c>
      <c r="C1164" s="67" t="s">
        <v>3030</v>
      </c>
      <c r="D1164" s="68" t="s">
        <v>65</v>
      </c>
      <c r="E1164" s="68" t="s">
        <v>64</v>
      </c>
      <c r="F1164" s="69">
        <v>0</v>
      </c>
      <c r="G1164" s="68" t="s">
        <v>64</v>
      </c>
      <c r="H1164" s="68" t="s">
        <v>65</v>
      </c>
      <c r="I1164" s="68" t="s">
        <v>66</v>
      </c>
      <c r="J1164" s="68" t="s">
        <v>66</v>
      </c>
      <c r="K1164" s="70">
        <v>0</v>
      </c>
      <c r="L1164" s="70">
        <v>0</v>
      </c>
      <c r="M1164" s="70">
        <v>0</v>
      </c>
      <c r="N1164" s="70" t="s">
        <v>65</v>
      </c>
      <c r="O1164" s="70">
        <v>0</v>
      </c>
      <c r="P1164" s="70" t="s">
        <v>68</v>
      </c>
      <c r="Q1164" s="70" t="s">
        <v>68</v>
      </c>
    </row>
    <row r="1165" spans="2:17" x14ac:dyDescent="0.3">
      <c r="B1165" s="66" t="s">
        <v>3069</v>
      </c>
      <c r="C1165" s="67" t="s">
        <v>1303</v>
      </c>
      <c r="D1165" s="68" t="s">
        <v>65</v>
      </c>
      <c r="E1165" s="68" t="s">
        <v>64</v>
      </c>
      <c r="F1165" s="69">
        <v>0</v>
      </c>
      <c r="G1165" s="68" t="s">
        <v>64</v>
      </c>
      <c r="H1165" s="68" t="s">
        <v>64</v>
      </c>
      <c r="I1165" s="68" t="s">
        <v>65</v>
      </c>
      <c r="J1165" s="68" t="s">
        <v>66</v>
      </c>
      <c r="K1165" s="70">
        <v>0</v>
      </c>
      <c r="L1165" s="70">
        <v>0</v>
      </c>
      <c r="M1165" s="70">
        <v>0</v>
      </c>
      <c r="N1165" s="70" t="s">
        <v>65</v>
      </c>
      <c r="O1165" s="70">
        <v>0</v>
      </c>
      <c r="P1165" s="70" t="s">
        <v>68</v>
      </c>
      <c r="Q1165" s="70" t="s">
        <v>68</v>
      </c>
    </row>
    <row r="1166" spans="2:17" x14ac:dyDescent="0.3">
      <c r="B1166" s="66" t="s">
        <v>4166</v>
      </c>
      <c r="C1166" s="67" t="s">
        <v>905</v>
      </c>
      <c r="D1166" s="68" t="s">
        <v>65</v>
      </c>
      <c r="E1166" s="68" t="s">
        <v>64</v>
      </c>
      <c r="F1166" s="69">
        <v>0</v>
      </c>
      <c r="G1166" s="68" t="s">
        <v>64</v>
      </c>
      <c r="H1166" s="68" t="s">
        <v>65</v>
      </c>
      <c r="I1166" s="68" t="s">
        <v>66</v>
      </c>
      <c r="J1166" s="68" t="s">
        <v>66</v>
      </c>
      <c r="K1166" s="70">
        <v>0</v>
      </c>
      <c r="L1166" s="70">
        <v>0</v>
      </c>
      <c r="M1166" s="70">
        <v>0</v>
      </c>
      <c r="N1166" s="70" t="s">
        <v>65</v>
      </c>
      <c r="O1166" s="70">
        <v>0</v>
      </c>
      <c r="P1166" s="70" t="s">
        <v>68</v>
      </c>
      <c r="Q1166" s="70" t="s">
        <v>68</v>
      </c>
    </row>
    <row r="1167" spans="2:17" x14ac:dyDescent="0.3">
      <c r="B1167" s="66" t="s">
        <v>771</v>
      </c>
      <c r="C1167" s="67" t="s">
        <v>881</v>
      </c>
      <c r="D1167" s="68" t="s">
        <v>64</v>
      </c>
      <c r="E1167" s="68" t="s">
        <v>65</v>
      </c>
      <c r="F1167" s="69">
        <v>0</v>
      </c>
      <c r="G1167" s="68" t="s">
        <v>65</v>
      </c>
      <c r="H1167" s="68" t="s">
        <v>64</v>
      </c>
      <c r="I1167" s="68" t="s">
        <v>66</v>
      </c>
      <c r="J1167" s="68" t="s">
        <v>66</v>
      </c>
      <c r="K1167" s="70">
        <v>0</v>
      </c>
      <c r="L1167" s="70">
        <v>0</v>
      </c>
      <c r="M1167" s="70">
        <v>0</v>
      </c>
      <c r="N1167" s="70" t="s">
        <v>65</v>
      </c>
      <c r="O1167" s="70">
        <v>0</v>
      </c>
      <c r="P1167" s="70" t="s">
        <v>68</v>
      </c>
      <c r="Q1167" s="70" t="s">
        <v>68</v>
      </c>
    </row>
    <row r="1168" spans="2:17" x14ac:dyDescent="0.3">
      <c r="B1168" s="66" t="s">
        <v>2160</v>
      </c>
      <c r="C1168" s="67" t="s">
        <v>230</v>
      </c>
      <c r="D1168" s="68" t="s">
        <v>65</v>
      </c>
      <c r="E1168" s="68" t="s">
        <v>64</v>
      </c>
      <c r="F1168" s="69">
        <v>0</v>
      </c>
      <c r="G1168" s="68" t="s">
        <v>65</v>
      </c>
      <c r="H1168" s="68" t="s">
        <v>64</v>
      </c>
      <c r="I1168" s="68" t="s">
        <v>66</v>
      </c>
      <c r="J1168" s="68" t="s">
        <v>66</v>
      </c>
      <c r="K1168" s="70">
        <v>0</v>
      </c>
      <c r="L1168" s="70">
        <v>0</v>
      </c>
      <c r="M1168" s="70">
        <v>0</v>
      </c>
      <c r="N1168" s="70" t="s">
        <v>65</v>
      </c>
      <c r="O1168" s="70">
        <v>0</v>
      </c>
      <c r="P1168" s="70" t="s">
        <v>68</v>
      </c>
      <c r="Q1168" s="70" t="s">
        <v>68</v>
      </c>
    </row>
    <row r="1169" spans="2:17" x14ac:dyDescent="0.3">
      <c r="B1169" s="66" t="s">
        <v>237</v>
      </c>
      <c r="C1169" s="67" t="s">
        <v>880</v>
      </c>
      <c r="D1169" s="68" t="s">
        <v>64</v>
      </c>
      <c r="E1169" s="68" t="s">
        <v>65</v>
      </c>
      <c r="F1169" s="69">
        <v>0</v>
      </c>
      <c r="G1169" s="68" t="s">
        <v>64</v>
      </c>
      <c r="H1169" s="68" t="s">
        <v>64</v>
      </c>
      <c r="I1169" s="68" t="s">
        <v>65</v>
      </c>
      <c r="J1169" s="68" t="s">
        <v>66</v>
      </c>
      <c r="K1169" s="70">
        <v>0</v>
      </c>
      <c r="L1169" s="70">
        <v>0</v>
      </c>
      <c r="M1169" s="70">
        <v>0</v>
      </c>
      <c r="N1169" s="70" t="s">
        <v>65</v>
      </c>
      <c r="O1169" s="70">
        <v>0</v>
      </c>
      <c r="P1169" s="70" t="s">
        <v>68</v>
      </c>
      <c r="Q1169" s="70" t="s">
        <v>68</v>
      </c>
    </row>
    <row r="1170" spans="2:17" x14ac:dyDescent="0.3">
      <c r="B1170" s="66" t="s">
        <v>1014</v>
      </c>
      <c r="C1170" s="67" t="s">
        <v>255</v>
      </c>
      <c r="D1170" s="68" t="s">
        <v>64</v>
      </c>
      <c r="E1170" s="68" t="s">
        <v>65</v>
      </c>
      <c r="F1170" s="69">
        <v>0</v>
      </c>
      <c r="G1170" s="68" t="s">
        <v>64</v>
      </c>
      <c r="H1170" s="68" t="s">
        <v>65</v>
      </c>
      <c r="I1170" s="68" t="s">
        <v>66</v>
      </c>
      <c r="J1170" s="68" t="s">
        <v>66</v>
      </c>
      <c r="K1170" s="70">
        <v>0</v>
      </c>
      <c r="L1170" s="70">
        <v>0</v>
      </c>
      <c r="M1170" s="70">
        <v>0</v>
      </c>
      <c r="N1170" s="70" t="s">
        <v>65</v>
      </c>
      <c r="O1170" s="70">
        <v>0</v>
      </c>
      <c r="P1170" s="70" t="s">
        <v>68</v>
      </c>
      <c r="Q1170" s="70" t="s">
        <v>68</v>
      </c>
    </row>
    <row r="1171" spans="2:17" x14ac:dyDescent="0.3">
      <c r="B1171" s="66" t="s">
        <v>243</v>
      </c>
      <c r="C1171" s="67" t="s">
        <v>4167</v>
      </c>
      <c r="D1171" s="68" t="s">
        <v>64</v>
      </c>
      <c r="E1171" s="68" t="s">
        <v>65</v>
      </c>
      <c r="F1171" s="69">
        <v>0</v>
      </c>
      <c r="G1171" s="68" t="s">
        <v>64</v>
      </c>
      <c r="H1171" s="68" t="s">
        <v>65</v>
      </c>
      <c r="I1171" s="68" t="s">
        <v>66</v>
      </c>
      <c r="J1171" s="68" t="s">
        <v>66</v>
      </c>
      <c r="K1171" s="70">
        <v>0</v>
      </c>
      <c r="L1171" s="70">
        <v>0</v>
      </c>
      <c r="M1171" s="70">
        <v>0</v>
      </c>
      <c r="N1171" s="70" t="s">
        <v>65</v>
      </c>
      <c r="O1171" s="70">
        <v>0</v>
      </c>
      <c r="P1171" s="70" t="s">
        <v>68</v>
      </c>
      <c r="Q1171" s="70" t="s">
        <v>68</v>
      </c>
    </row>
    <row r="1172" spans="2:17" x14ac:dyDescent="0.3">
      <c r="B1172" s="66" t="s">
        <v>1218</v>
      </c>
      <c r="C1172" s="67" t="s">
        <v>4147</v>
      </c>
      <c r="D1172" s="68" t="s">
        <v>65</v>
      </c>
      <c r="E1172" s="68" t="s">
        <v>64</v>
      </c>
      <c r="F1172" s="69">
        <v>0</v>
      </c>
      <c r="G1172" s="68" t="s">
        <v>64</v>
      </c>
      <c r="H1172" s="68" t="s">
        <v>65</v>
      </c>
      <c r="I1172" s="68" t="s">
        <v>66</v>
      </c>
      <c r="J1172" s="68" t="s">
        <v>66</v>
      </c>
      <c r="K1172" s="70">
        <v>0</v>
      </c>
      <c r="L1172" s="70">
        <v>0</v>
      </c>
      <c r="M1172" s="70">
        <v>0</v>
      </c>
      <c r="N1172" s="70" t="s">
        <v>65</v>
      </c>
      <c r="O1172" s="70">
        <v>0</v>
      </c>
      <c r="P1172" s="70" t="s">
        <v>68</v>
      </c>
      <c r="Q1172" s="70" t="s">
        <v>68</v>
      </c>
    </row>
    <row r="1173" spans="2:17" x14ac:dyDescent="0.3">
      <c r="B1173" s="66" t="s">
        <v>1183</v>
      </c>
      <c r="C1173" s="67" t="s">
        <v>4147</v>
      </c>
      <c r="D1173" s="68" t="s">
        <v>65</v>
      </c>
      <c r="E1173" s="68" t="s">
        <v>64</v>
      </c>
      <c r="F1173" s="69">
        <v>0</v>
      </c>
      <c r="G1173" s="68" t="s">
        <v>64</v>
      </c>
      <c r="H1173" s="68" t="s">
        <v>64</v>
      </c>
      <c r="I1173" s="68" t="s">
        <v>65</v>
      </c>
      <c r="J1173" s="68" t="s">
        <v>66</v>
      </c>
      <c r="K1173" s="70">
        <v>0</v>
      </c>
      <c r="L1173" s="70">
        <v>0</v>
      </c>
      <c r="M1173" s="70">
        <v>0</v>
      </c>
      <c r="N1173" s="70" t="s">
        <v>65</v>
      </c>
      <c r="O1173" s="70">
        <v>0</v>
      </c>
      <c r="P1173" s="70" t="s">
        <v>68</v>
      </c>
      <c r="Q1173" s="70" t="s">
        <v>68</v>
      </c>
    </row>
    <row r="1174" spans="2:17" x14ac:dyDescent="0.3">
      <c r="B1174" s="66" t="s">
        <v>239</v>
      </c>
      <c r="C1174" s="67" t="s">
        <v>1163</v>
      </c>
      <c r="D1174" s="68" t="s">
        <v>64</v>
      </c>
      <c r="E1174" s="68" t="s">
        <v>65</v>
      </c>
      <c r="F1174" s="69">
        <v>2517251542203</v>
      </c>
      <c r="G1174" s="68" t="s">
        <v>64</v>
      </c>
      <c r="H1174" s="68" t="s">
        <v>64</v>
      </c>
      <c r="I1174" s="68" t="s">
        <v>66</v>
      </c>
      <c r="J1174" s="68" t="s">
        <v>65</v>
      </c>
      <c r="K1174" s="70">
        <v>0</v>
      </c>
      <c r="L1174" s="70">
        <v>0</v>
      </c>
      <c r="M1174" s="70">
        <v>0</v>
      </c>
      <c r="N1174" s="70" t="s">
        <v>65</v>
      </c>
      <c r="O1174" s="70">
        <v>0</v>
      </c>
      <c r="P1174" s="70" t="s">
        <v>68</v>
      </c>
      <c r="Q1174" s="70" t="s">
        <v>68</v>
      </c>
    </row>
    <row r="1175" spans="2:17" x14ac:dyDescent="0.3">
      <c r="B1175" s="66" t="s">
        <v>646</v>
      </c>
      <c r="C1175" s="67" t="s">
        <v>4168</v>
      </c>
      <c r="D1175" s="68" t="s">
        <v>64</v>
      </c>
      <c r="E1175" s="68" t="s">
        <v>65</v>
      </c>
      <c r="F1175" s="69">
        <v>1630580490101</v>
      </c>
      <c r="G1175" s="68" t="s">
        <v>64</v>
      </c>
      <c r="H1175" s="68" t="s">
        <v>64</v>
      </c>
      <c r="I1175" s="68" t="s">
        <v>66</v>
      </c>
      <c r="J1175" s="68" t="s">
        <v>65</v>
      </c>
      <c r="K1175" s="70">
        <v>0</v>
      </c>
      <c r="L1175" s="70">
        <v>0</v>
      </c>
      <c r="M1175" s="70">
        <v>0</v>
      </c>
      <c r="N1175" s="70" t="s">
        <v>65</v>
      </c>
      <c r="O1175" s="70">
        <v>0</v>
      </c>
      <c r="P1175" s="70" t="s">
        <v>68</v>
      </c>
      <c r="Q1175" s="70" t="s">
        <v>68</v>
      </c>
    </row>
    <row r="1176" spans="2:17" x14ac:dyDescent="0.3">
      <c r="B1176" s="66" t="s">
        <v>4169</v>
      </c>
      <c r="C1176" s="67" t="s">
        <v>905</v>
      </c>
      <c r="D1176" s="68" t="s">
        <v>65</v>
      </c>
      <c r="E1176" s="68" t="s">
        <v>64</v>
      </c>
      <c r="F1176" s="69">
        <v>0</v>
      </c>
      <c r="G1176" s="68" t="s">
        <v>64</v>
      </c>
      <c r="H1176" s="68" t="s">
        <v>64</v>
      </c>
      <c r="I1176" s="68" t="s">
        <v>65</v>
      </c>
      <c r="J1176" s="68" t="s">
        <v>66</v>
      </c>
      <c r="K1176" s="70">
        <v>0</v>
      </c>
      <c r="L1176" s="70">
        <v>0</v>
      </c>
      <c r="M1176" s="70">
        <v>0</v>
      </c>
      <c r="N1176" s="70" t="s">
        <v>65</v>
      </c>
      <c r="O1176" s="70">
        <v>0</v>
      </c>
      <c r="P1176" s="70" t="s">
        <v>68</v>
      </c>
      <c r="Q1176" s="70" t="s">
        <v>68</v>
      </c>
    </row>
    <row r="1177" spans="2:17" x14ac:dyDescent="0.3">
      <c r="B1177" s="66" t="s">
        <v>3832</v>
      </c>
      <c r="C1177" s="67" t="s">
        <v>269</v>
      </c>
      <c r="D1177" s="68" t="s">
        <v>65</v>
      </c>
      <c r="E1177" s="68" t="s">
        <v>64</v>
      </c>
      <c r="F1177" s="69">
        <v>0</v>
      </c>
      <c r="G1177" s="68" t="s">
        <v>64</v>
      </c>
      <c r="H1177" s="68" t="s">
        <v>64</v>
      </c>
      <c r="I1177" s="68" t="s">
        <v>65</v>
      </c>
      <c r="J1177" s="68" t="s">
        <v>66</v>
      </c>
      <c r="K1177" s="70">
        <v>0</v>
      </c>
      <c r="L1177" s="70">
        <v>0</v>
      </c>
      <c r="M1177" s="70">
        <v>0</v>
      </c>
      <c r="N1177" s="70" t="s">
        <v>65</v>
      </c>
      <c r="O1177" s="70">
        <v>0</v>
      </c>
      <c r="P1177" s="70" t="s">
        <v>68</v>
      </c>
      <c r="Q1177" s="70" t="s">
        <v>68</v>
      </c>
    </row>
    <row r="1178" spans="2:17" x14ac:dyDescent="0.3">
      <c r="B1178" s="66" t="s">
        <v>937</v>
      </c>
      <c r="C1178" s="67" t="s">
        <v>754</v>
      </c>
      <c r="D1178" s="68" t="s">
        <v>64</v>
      </c>
      <c r="E1178" s="68" t="s">
        <v>65</v>
      </c>
      <c r="F1178" s="69">
        <v>0</v>
      </c>
      <c r="G1178" s="68" t="s">
        <v>64</v>
      </c>
      <c r="H1178" s="68" t="s">
        <v>64</v>
      </c>
      <c r="I1178" s="68" t="s">
        <v>65</v>
      </c>
      <c r="J1178" s="68" t="s">
        <v>66</v>
      </c>
      <c r="K1178" s="70">
        <v>0</v>
      </c>
      <c r="L1178" s="70">
        <v>0</v>
      </c>
      <c r="M1178" s="70">
        <v>0</v>
      </c>
      <c r="N1178" s="70" t="s">
        <v>65</v>
      </c>
      <c r="O1178" s="70">
        <v>0</v>
      </c>
      <c r="P1178" s="70" t="s">
        <v>68</v>
      </c>
      <c r="Q1178" s="70" t="s">
        <v>68</v>
      </c>
    </row>
    <row r="1179" spans="2:17" x14ac:dyDescent="0.3">
      <c r="B1179" s="66" t="s">
        <v>972</v>
      </c>
      <c r="C1179" s="67" t="s">
        <v>1100</v>
      </c>
      <c r="D1179" s="68" t="s">
        <v>65</v>
      </c>
      <c r="E1179" s="68" t="s">
        <v>64</v>
      </c>
      <c r="F1179" s="69">
        <v>1903266030101</v>
      </c>
      <c r="G1179" s="68" t="s">
        <v>64</v>
      </c>
      <c r="H1179" s="68" t="s">
        <v>64</v>
      </c>
      <c r="I1179" s="68" t="s">
        <v>65</v>
      </c>
      <c r="J1179" s="68" t="s">
        <v>66</v>
      </c>
      <c r="K1179" s="70">
        <v>0</v>
      </c>
      <c r="L1179" s="70">
        <v>0</v>
      </c>
      <c r="M1179" s="70">
        <v>0</v>
      </c>
      <c r="N1179" s="70" t="s">
        <v>65</v>
      </c>
      <c r="O1179" s="70">
        <v>0</v>
      </c>
      <c r="P1179" s="70" t="s">
        <v>68</v>
      </c>
      <c r="Q1179" s="70" t="s">
        <v>68</v>
      </c>
    </row>
    <row r="1180" spans="2:17" x14ac:dyDescent="0.3">
      <c r="B1180" s="66" t="s">
        <v>1302</v>
      </c>
      <c r="C1180" s="67" t="s">
        <v>4170</v>
      </c>
      <c r="D1180" s="68" t="s">
        <v>65</v>
      </c>
      <c r="E1180" s="68" t="s">
        <v>64</v>
      </c>
      <c r="F1180" s="69">
        <v>0</v>
      </c>
      <c r="G1180" s="68" t="s">
        <v>64</v>
      </c>
      <c r="H1180" s="68" t="s">
        <v>64</v>
      </c>
      <c r="I1180" s="68" t="s">
        <v>65</v>
      </c>
      <c r="J1180" s="68" t="s">
        <v>66</v>
      </c>
      <c r="K1180" s="70">
        <v>0</v>
      </c>
      <c r="L1180" s="70">
        <v>0</v>
      </c>
      <c r="M1180" s="70">
        <v>0</v>
      </c>
      <c r="N1180" s="70" t="s">
        <v>65</v>
      </c>
      <c r="O1180" s="70">
        <v>0</v>
      </c>
      <c r="P1180" s="70" t="s">
        <v>68</v>
      </c>
      <c r="Q1180" s="70" t="s">
        <v>68</v>
      </c>
    </row>
    <row r="1181" spans="2:17" x14ac:dyDescent="0.3">
      <c r="B1181" s="66" t="s">
        <v>1255</v>
      </c>
      <c r="C1181" s="67" t="s">
        <v>4171</v>
      </c>
      <c r="D1181" s="68" t="s">
        <v>65</v>
      </c>
      <c r="E1181" s="68" t="s">
        <v>64</v>
      </c>
      <c r="F1181" s="69">
        <v>0</v>
      </c>
      <c r="G1181" s="68" t="s">
        <v>64</v>
      </c>
      <c r="H1181" s="68" t="s">
        <v>64</v>
      </c>
      <c r="I1181" s="68" t="s">
        <v>65</v>
      </c>
      <c r="J1181" s="68" t="s">
        <v>66</v>
      </c>
      <c r="K1181" s="70">
        <v>0</v>
      </c>
      <c r="L1181" s="70">
        <v>0</v>
      </c>
      <c r="M1181" s="70">
        <v>0</v>
      </c>
      <c r="N1181" s="70" t="s">
        <v>65</v>
      </c>
      <c r="O1181" s="70">
        <v>0</v>
      </c>
      <c r="P1181" s="70" t="s">
        <v>68</v>
      </c>
      <c r="Q1181" s="70" t="s">
        <v>68</v>
      </c>
    </row>
    <row r="1182" spans="2:17" x14ac:dyDescent="0.3">
      <c r="B1182" s="66" t="s">
        <v>4172</v>
      </c>
      <c r="C1182" s="67" t="s">
        <v>265</v>
      </c>
      <c r="D1182" s="68" t="s">
        <v>64</v>
      </c>
      <c r="E1182" s="68" t="s">
        <v>65</v>
      </c>
      <c r="F1182" s="69">
        <v>0</v>
      </c>
      <c r="G1182" s="68" t="s">
        <v>65</v>
      </c>
      <c r="H1182" s="68" t="s">
        <v>64</v>
      </c>
      <c r="I1182" s="68" t="s">
        <v>66</v>
      </c>
      <c r="J1182" s="68" t="s">
        <v>66</v>
      </c>
      <c r="K1182" s="70">
        <v>0</v>
      </c>
      <c r="L1182" s="70">
        <v>0</v>
      </c>
      <c r="M1182" s="70">
        <v>0</v>
      </c>
      <c r="N1182" s="70" t="s">
        <v>65</v>
      </c>
      <c r="O1182" s="70">
        <v>0</v>
      </c>
      <c r="P1182" s="70" t="s">
        <v>68</v>
      </c>
      <c r="Q1182" s="70" t="s">
        <v>68</v>
      </c>
    </row>
    <row r="1183" spans="2:17" x14ac:dyDescent="0.3">
      <c r="B1183" s="66" t="s">
        <v>245</v>
      </c>
      <c r="C1183" s="67" t="s">
        <v>657</v>
      </c>
      <c r="D1183" s="68" t="s">
        <v>64</v>
      </c>
      <c r="E1183" s="68" t="s">
        <v>65</v>
      </c>
      <c r="F1183" s="69">
        <v>0</v>
      </c>
      <c r="G1183" s="68" t="s">
        <v>65</v>
      </c>
      <c r="H1183" s="68" t="s">
        <v>64</v>
      </c>
      <c r="I1183" s="68" t="s">
        <v>66</v>
      </c>
      <c r="J1183" s="68" t="s">
        <v>66</v>
      </c>
      <c r="K1183" s="70">
        <v>0</v>
      </c>
      <c r="L1183" s="70">
        <v>0</v>
      </c>
      <c r="M1183" s="70">
        <v>0</v>
      </c>
      <c r="N1183" s="70" t="s">
        <v>65</v>
      </c>
      <c r="O1183" s="70">
        <v>0</v>
      </c>
      <c r="P1183" s="70" t="s">
        <v>68</v>
      </c>
      <c r="Q1183" s="70" t="s">
        <v>68</v>
      </c>
    </row>
    <row r="1184" spans="2:17" x14ac:dyDescent="0.3">
      <c r="B1184" s="66" t="s">
        <v>1004</v>
      </c>
      <c r="C1184" s="67" t="s">
        <v>4173</v>
      </c>
      <c r="D1184" s="68" t="s">
        <v>64</v>
      </c>
      <c r="E1184" s="68" t="s">
        <v>65</v>
      </c>
      <c r="F1184" s="69">
        <v>0</v>
      </c>
      <c r="G1184" s="68" t="s">
        <v>65</v>
      </c>
      <c r="H1184" s="68" t="s">
        <v>64</v>
      </c>
      <c r="I1184" s="68" t="s">
        <v>66</v>
      </c>
      <c r="J1184" s="68" t="s">
        <v>66</v>
      </c>
      <c r="K1184" s="70">
        <v>0</v>
      </c>
      <c r="L1184" s="70">
        <v>0</v>
      </c>
      <c r="M1184" s="70">
        <v>0</v>
      </c>
      <c r="N1184" s="70" t="s">
        <v>65</v>
      </c>
      <c r="O1184" s="70">
        <v>0</v>
      </c>
      <c r="P1184" s="70" t="s">
        <v>68</v>
      </c>
      <c r="Q1184" s="70" t="s">
        <v>68</v>
      </c>
    </row>
    <row r="1185" spans="2:17" x14ac:dyDescent="0.3">
      <c r="B1185" s="66" t="s">
        <v>3843</v>
      </c>
      <c r="C1185" s="67" t="s">
        <v>4174</v>
      </c>
      <c r="D1185" s="68" t="s">
        <v>65</v>
      </c>
      <c r="E1185" s="68" t="s">
        <v>64</v>
      </c>
      <c r="F1185" s="69">
        <v>0</v>
      </c>
      <c r="G1185" s="68" t="s">
        <v>65</v>
      </c>
      <c r="H1185" s="68" t="s">
        <v>64</v>
      </c>
      <c r="I1185" s="68" t="s">
        <v>66</v>
      </c>
      <c r="J1185" s="68" t="s">
        <v>66</v>
      </c>
      <c r="K1185" s="70">
        <v>0</v>
      </c>
      <c r="L1185" s="70">
        <v>0</v>
      </c>
      <c r="M1185" s="70">
        <v>0</v>
      </c>
      <c r="N1185" s="70" t="s">
        <v>65</v>
      </c>
      <c r="O1185" s="70">
        <v>0</v>
      </c>
      <c r="P1185" s="70" t="s">
        <v>68</v>
      </c>
      <c r="Q1185" s="70" t="s">
        <v>68</v>
      </c>
    </row>
    <row r="1186" spans="2:17" x14ac:dyDescent="0.3">
      <c r="B1186" s="66" t="s">
        <v>3080</v>
      </c>
      <c r="C1186" s="67" t="s">
        <v>230</v>
      </c>
      <c r="D1186" s="68" t="s">
        <v>65</v>
      </c>
      <c r="E1186" s="68" t="s">
        <v>64</v>
      </c>
      <c r="F1186" s="69">
        <v>0</v>
      </c>
      <c r="G1186" s="68" t="s">
        <v>64</v>
      </c>
      <c r="H1186" s="68" t="s">
        <v>65</v>
      </c>
      <c r="I1186" s="68" t="s">
        <v>66</v>
      </c>
      <c r="J1186" s="68" t="s">
        <v>66</v>
      </c>
      <c r="K1186" s="70">
        <v>0</v>
      </c>
      <c r="L1186" s="70">
        <v>0</v>
      </c>
      <c r="M1186" s="70">
        <v>0</v>
      </c>
      <c r="N1186" s="70" t="s">
        <v>65</v>
      </c>
      <c r="O1186" s="70">
        <v>0</v>
      </c>
      <c r="P1186" s="70" t="s">
        <v>68</v>
      </c>
      <c r="Q1186" s="70" t="s">
        <v>68</v>
      </c>
    </row>
    <row r="1187" spans="2:17" x14ac:dyDescent="0.3">
      <c r="B1187" s="66" t="s">
        <v>4175</v>
      </c>
      <c r="C1187" s="67" t="s">
        <v>3063</v>
      </c>
      <c r="D1187" s="68" t="s">
        <v>65</v>
      </c>
      <c r="E1187" s="68" t="s">
        <v>64</v>
      </c>
      <c r="F1187" s="69">
        <v>0</v>
      </c>
      <c r="G1187" s="68" t="s">
        <v>64</v>
      </c>
      <c r="H1187" s="68" t="s">
        <v>65</v>
      </c>
      <c r="I1187" s="68" t="s">
        <v>66</v>
      </c>
      <c r="J1187" s="68" t="s">
        <v>66</v>
      </c>
      <c r="K1187" s="70">
        <v>0</v>
      </c>
      <c r="L1187" s="70">
        <v>0</v>
      </c>
      <c r="M1187" s="70">
        <v>0</v>
      </c>
      <c r="N1187" s="70" t="s">
        <v>65</v>
      </c>
      <c r="O1187" s="70">
        <v>0</v>
      </c>
      <c r="P1187" s="70" t="s">
        <v>68</v>
      </c>
      <c r="Q1187" s="70" t="s">
        <v>68</v>
      </c>
    </row>
    <row r="1188" spans="2:17" x14ac:dyDescent="0.3">
      <c r="B1188" s="66" t="s">
        <v>3040</v>
      </c>
      <c r="C1188" s="67" t="s">
        <v>1160</v>
      </c>
      <c r="D1188" s="68" t="s">
        <v>64</v>
      </c>
      <c r="E1188" s="68" t="s">
        <v>65</v>
      </c>
      <c r="F1188" s="69">
        <v>0</v>
      </c>
      <c r="G1188" s="68" t="s">
        <v>64</v>
      </c>
      <c r="H1188" s="68" t="s">
        <v>65</v>
      </c>
      <c r="I1188" s="68" t="s">
        <v>66</v>
      </c>
      <c r="J1188" s="68" t="s">
        <v>66</v>
      </c>
      <c r="K1188" s="70">
        <v>0</v>
      </c>
      <c r="L1188" s="70">
        <v>0</v>
      </c>
      <c r="M1188" s="70">
        <v>0</v>
      </c>
      <c r="N1188" s="70" t="s">
        <v>65</v>
      </c>
      <c r="O1188" s="70">
        <v>0</v>
      </c>
      <c r="P1188" s="70" t="s">
        <v>68</v>
      </c>
      <c r="Q1188" s="70" t="s">
        <v>68</v>
      </c>
    </row>
    <row r="1189" spans="2:17" x14ac:dyDescent="0.3">
      <c r="B1189" s="66" t="s">
        <v>4176</v>
      </c>
      <c r="C1189" s="67" t="s">
        <v>918</v>
      </c>
      <c r="D1189" s="68" t="s">
        <v>65</v>
      </c>
      <c r="E1189" s="68" t="s">
        <v>64</v>
      </c>
      <c r="F1189" s="69">
        <v>0</v>
      </c>
      <c r="G1189" s="68" t="s">
        <v>65</v>
      </c>
      <c r="H1189" s="68" t="s">
        <v>65</v>
      </c>
      <c r="I1189" s="68" t="s">
        <v>66</v>
      </c>
      <c r="J1189" s="68" t="s">
        <v>66</v>
      </c>
      <c r="K1189" s="70">
        <v>0</v>
      </c>
      <c r="L1189" s="70">
        <v>0</v>
      </c>
      <c r="M1189" s="70">
        <v>0</v>
      </c>
      <c r="N1189" s="70" t="s">
        <v>65</v>
      </c>
      <c r="O1189" s="70">
        <v>0</v>
      </c>
      <c r="P1189" s="70" t="s">
        <v>68</v>
      </c>
      <c r="Q1189" s="70" t="s">
        <v>68</v>
      </c>
    </row>
    <row r="1190" spans="2:17" x14ac:dyDescent="0.3">
      <c r="B1190" s="66" t="s">
        <v>2120</v>
      </c>
      <c r="C1190" s="67" t="s">
        <v>1244</v>
      </c>
      <c r="D1190" s="68" t="s">
        <v>65</v>
      </c>
      <c r="E1190" s="68" t="s">
        <v>64</v>
      </c>
      <c r="F1190" s="69">
        <v>0</v>
      </c>
      <c r="G1190" s="68" t="s">
        <v>64</v>
      </c>
      <c r="H1190" s="68" t="s">
        <v>65</v>
      </c>
      <c r="I1190" s="68" t="s">
        <v>66</v>
      </c>
      <c r="J1190" s="68" t="s">
        <v>66</v>
      </c>
      <c r="K1190" s="70">
        <v>0</v>
      </c>
      <c r="L1190" s="70">
        <v>0</v>
      </c>
      <c r="M1190" s="70">
        <v>0</v>
      </c>
      <c r="N1190" s="70" t="s">
        <v>65</v>
      </c>
      <c r="O1190" s="70">
        <v>0</v>
      </c>
      <c r="P1190" s="70" t="s">
        <v>68</v>
      </c>
      <c r="Q1190" s="70" t="s">
        <v>68</v>
      </c>
    </row>
    <row r="1191" spans="2:17" x14ac:dyDescent="0.3">
      <c r="B1191" s="66" t="s">
        <v>4177</v>
      </c>
      <c r="C1191" s="67" t="s">
        <v>1277</v>
      </c>
      <c r="D1191" s="68" t="s">
        <v>64</v>
      </c>
      <c r="E1191" s="68" t="s">
        <v>65</v>
      </c>
      <c r="F1191" s="69">
        <v>0</v>
      </c>
      <c r="G1191" s="68" t="s">
        <v>64</v>
      </c>
      <c r="H1191" s="68" t="s">
        <v>65</v>
      </c>
      <c r="I1191" s="68" t="s">
        <v>66</v>
      </c>
      <c r="J1191" s="68" t="s">
        <v>66</v>
      </c>
      <c r="K1191" s="70">
        <v>0</v>
      </c>
      <c r="L1191" s="70">
        <v>0</v>
      </c>
      <c r="M1191" s="70">
        <v>0</v>
      </c>
      <c r="N1191" s="70" t="s">
        <v>65</v>
      </c>
      <c r="O1191" s="70">
        <v>0</v>
      </c>
      <c r="P1191" s="70" t="s">
        <v>68</v>
      </c>
      <c r="Q1191" s="70" t="s">
        <v>68</v>
      </c>
    </row>
    <row r="1192" spans="2:17" x14ac:dyDescent="0.3">
      <c r="B1192" s="66" t="s">
        <v>241</v>
      </c>
      <c r="C1192" s="67" t="s">
        <v>4178</v>
      </c>
      <c r="D1192" s="68" t="s">
        <v>64</v>
      </c>
      <c r="E1192" s="68" t="s">
        <v>65</v>
      </c>
      <c r="F1192" s="69">
        <v>0</v>
      </c>
      <c r="G1192" s="68" t="s">
        <v>65</v>
      </c>
      <c r="H1192" s="68" t="s">
        <v>64</v>
      </c>
      <c r="I1192" s="68" t="s">
        <v>66</v>
      </c>
      <c r="J1192" s="68" t="s">
        <v>66</v>
      </c>
      <c r="K1192" s="70">
        <v>0</v>
      </c>
      <c r="L1192" s="70">
        <v>0</v>
      </c>
      <c r="M1192" s="70">
        <v>0</v>
      </c>
      <c r="N1192" s="70" t="s">
        <v>65</v>
      </c>
      <c r="O1192" s="70">
        <v>0</v>
      </c>
      <c r="P1192" s="70" t="s">
        <v>68</v>
      </c>
      <c r="Q1192" s="70" t="s">
        <v>68</v>
      </c>
    </row>
    <row r="1193" spans="2:17" x14ac:dyDescent="0.3">
      <c r="B1193" s="66" t="s">
        <v>762</v>
      </c>
      <c r="C1193" s="67" t="s">
        <v>1116</v>
      </c>
      <c r="D1193" s="68" t="s">
        <v>64</v>
      </c>
      <c r="E1193" s="68" t="s">
        <v>65</v>
      </c>
      <c r="F1193" s="69">
        <v>0</v>
      </c>
      <c r="G1193" s="68" t="s">
        <v>64</v>
      </c>
      <c r="H1193" s="68" t="s">
        <v>64</v>
      </c>
      <c r="I1193" s="68" t="s">
        <v>66</v>
      </c>
      <c r="J1193" s="68" t="s">
        <v>65</v>
      </c>
      <c r="K1193" s="70">
        <v>0</v>
      </c>
      <c r="L1193" s="70">
        <v>0</v>
      </c>
      <c r="M1193" s="70">
        <v>0</v>
      </c>
      <c r="N1193" s="70" t="s">
        <v>65</v>
      </c>
      <c r="O1193" s="70">
        <v>0</v>
      </c>
      <c r="P1193" s="70" t="s">
        <v>68</v>
      </c>
      <c r="Q1193" s="70" t="s">
        <v>68</v>
      </c>
    </row>
    <row r="1194" spans="2:17" x14ac:dyDescent="0.3">
      <c r="B1194" s="66" t="s">
        <v>972</v>
      </c>
      <c r="C1194" s="67" t="s">
        <v>2107</v>
      </c>
      <c r="D1194" s="68" t="s">
        <v>65</v>
      </c>
      <c r="E1194" s="68" t="s">
        <v>64</v>
      </c>
      <c r="F1194" s="69">
        <v>0</v>
      </c>
      <c r="G1194" s="68" t="s">
        <v>64</v>
      </c>
      <c r="H1194" s="68" t="s">
        <v>64</v>
      </c>
      <c r="I1194" s="68" t="s">
        <v>65</v>
      </c>
      <c r="J1194" s="68" t="s">
        <v>66</v>
      </c>
      <c r="K1194" s="70">
        <v>0</v>
      </c>
      <c r="L1194" s="70">
        <v>0</v>
      </c>
      <c r="M1194" s="70">
        <v>0</v>
      </c>
      <c r="N1194" s="70" t="s">
        <v>65</v>
      </c>
      <c r="O1194" s="70">
        <v>0</v>
      </c>
      <c r="P1194" s="70" t="s">
        <v>68</v>
      </c>
      <c r="Q1194" s="70" t="s">
        <v>68</v>
      </c>
    </row>
    <row r="1195" spans="2:17" x14ac:dyDescent="0.3">
      <c r="B1195" s="66" t="s">
        <v>814</v>
      </c>
      <c r="C1195" s="67" t="s">
        <v>1256</v>
      </c>
      <c r="D1195" s="68" t="s">
        <v>65</v>
      </c>
      <c r="E1195" s="68" t="s">
        <v>64</v>
      </c>
      <c r="F1195" s="69">
        <v>0</v>
      </c>
      <c r="G1195" s="68" t="s">
        <v>64</v>
      </c>
      <c r="H1195" s="68" t="s">
        <v>65</v>
      </c>
      <c r="I1195" s="68" t="s">
        <v>66</v>
      </c>
      <c r="J1195" s="68" t="s">
        <v>66</v>
      </c>
      <c r="K1195" s="70">
        <v>0</v>
      </c>
      <c r="L1195" s="70">
        <v>0</v>
      </c>
      <c r="M1195" s="70">
        <v>0</v>
      </c>
      <c r="N1195" s="70" t="s">
        <v>65</v>
      </c>
      <c r="O1195" s="70">
        <v>0</v>
      </c>
      <c r="P1195" s="70" t="s">
        <v>68</v>
      </c>
      <c r="Q1195" s="70" t="s">
        <v>68</v>
      </c>
    </row>
    <row r="1196" spans="2:17" x14ac:dyDescent="0.3">
      <c r="B1196" s="66" t="s">
        <v>274</v>
      </c>
      <c r="C1196" s="67" t="s">
        <v>3902</v>
      </c>
      <c r="D1196" s="68" t="s">
        <v>64</v>
      </c>
      <c r="E1196" s="68" t="s">
        <v>65</v>
      </c>
      <c r="F1196" s="69">
        <v>0</v>
      </c>
      <c r="G1196" s="68" t="s">
        <v>64</v>
      </c>
      <c r="H1196" s="68" t="s">
        <v>65</v>
      </c>
      <c r="I1196" s="68" t="s">
        <v>66</v>
      </c>
      <c r="J1196" s="68" t="s">
        <v>66</v>
      </c>
      <c r="K1196" s="70">
        <v>0</v>
      </c>
      <c r="L1196" s="70">
        <v>0</v>
      </c>
      <c r="M1196" s="70">
        <v>0</v>
      </c>
      <c r="N1196" s="70" t="s">
        <v>65</v>
      </c>
      <c r="O1196" s="70">
        <v>0</v>
      </c>
      <c r="P1196" s="70" t="s">
        <v>68</v>
      </c>
      <c r="Q1196" s="70" t="s">
        <v>68</v>
      </c>
    </row>
    <row r="1197" spans="2:17" x14ac:dyDescent="0.3">
      <c r="B1197" s="66" t="s">
        <v>1104</v>
      </c>
      <c r="C1197" s="67" t="s">
        <v>269</v>
      </c>
      <c r="D1197" s="68" t="s">
        <v>64</v>
      </c>
      <c r="E1197" s="68" t="s">
        <v>65</v>
      </c>
      <c r="F1197" s="69">
        <v>0</v>
      </c>
      <c r="G1197" s="68" t="s">
        <v>65</v>
      </c>
      <c r="H1197" s="68" t="s">
        <v>64</v>
      </c>
      <c r="I1197" s="68" t="s">
        <v>66</v>
      </c>
      <c r="J1197" s="68" t="s">
        <v>66</v>
      </c>
      <c r="K1197" s="70">
        <v>0</v>
      </c>
      <c r="L1197" s="70">
        <v>0</v>
      </c>
      <c r="M1197" s="70">
        <v>0</v>
      </c>
      <c r="N1197" s="70" t="s">
        <v>65</v>
      </c>
      <c r="O1197" s="70">
        <v>0</v>
      </c>
      <c r="P1197" s="70" t="s">
        <v>68</v>
      </c>
      <c r="Q1197" s="70" t="s">
        <v>68</v>
      </c>
    </row>
    <row r="1198" spans="2:17" x14ac:dyDescent="0.3">
      <c r="B1198" s="66" t="s">
        <v>4179</v>
      </c>
      <c r="C1198" s="67" t="s">
        <v>2109</v>
      </c>
      <c r="D1198" s="68" t="s">
        <v>65</v>
      </c>
      <c r="E1198" s="68" t="s">
        <v>64</v>
      </c>
      <c r="F1198" s="69">
        <v>0</v>
      </c>
      <c r="G1198" s="68" t="s">
        <v>65</v>
      </c>
      <c r="H1198" s="68" t="s">
        <v>64</v>
      </c>
      <c r="I1198" s="68" t="s">
        <v>66</v>
      </c>
      <c r="J1198" s="68" t="s">
        <v>66</v>
      </c>
      <c r="K1198" s="70">
        <v>0</v>
      </c>
      <c r="L1198" s="70">
        <v>0</v>
      </c>
      <c r="M1198" s="70">
        <v>0</v>
      </c>
      <c r="N1198" s="70" t="s">
        <v>65</v>
      </c>
      <c r="O1198" s="70">
        <v>0</v>
      </c>
      <c r="P1198" s="70" t="s">
        <v>68</v>
      </c>
      <c r="Q1198" s="70" t="s">
        <v>68</v>
      </c>
    </row>
    <row r="1199" spans="2:17" x14ac:dyDescent="0.3">
      <c r="B1199" s="66" t="s">
        <v>1318</v>
      </c>
      <c r="C1199" s="67" t="s">
        <v>3937</v>
      </c>
      <c r="D1199" s="68" t="s">
        <v>65</v>
      </c>
      <c r="E1199" s="68" t="s">
        <v>64</v>
      </c>
      <c r="F1199" s="69">
        <v>0</v>
      </c>
      <c r="G1199" s="68" t="s">
        <v>64</v>
      </c>
      <c r="H1199" s="68" t="s">
        <v>64</v>
      </c>
      <c r="I1199" s="68" t="s">
        <v>66</v>
      </c>
      <c r="J1199" s="68" t="s">
        <v>65</v>
      </c>
      <c r="K1199" s="70">
        <v>0</v>
      </c>
      <c r="L1199" s="70">
        <v>0</v>
      </c>
      <c r="M1199" s="70">
        <v>0</v>
      </c>
      <c r="N1199" s="70" t="s">
        <v>65</v>
      </c>
      <c r="O1199" s="70">
        <v>0</v>
      </c>
      <c r="P1199" s="70" t="s">
        <v>68</v>
      </c>
      <c r="Q1199" s="70" t="s">
        <v>68</v>
      </c>
    </row>
    <row r="1200" spans="2:17" x14ac:dyDescent="0.3">
      <c r="B1200" s="66" t="s">
        <v>4180</v>
      </c>
      <c r="C1200" s="67" t="s">
        <v>1147</v>
      </c>
      <c r="D1200" s="68" t="s">
        <v>64</v>
      </c>
      <c r="E1200" s="68" t="s">
        <v>65</v>
      </c>
      <c r="F1200" s="69">
        <v>0</v>
      </c>
      <c r="G1200" s="68" t="s">
        <v>65</v>
      </c>
      <c r="H1200" s="68" t="s">
        <v>64</v>
      </c>
      <c r="I1200" s="68" t="s">
        <v>66</v>
      </c>
      <c r="J1200" s="68" t="s">
        <v>66</v>
      </c>
      <c r="K1200" s="70">
        <v>0</v>
      </c>
      <c r="L1200" s="70">
        <v>0</v>
      </c>
      <c r="M1200" s="70">
        <v>0</v>
      </c>
      <c r="N1200" s="70" t="s">
        <v>65</v>
      </c>
      <c r="O1200" s="70">
        <v>0</v>
      </c>
      <c r="P1200" s="70" t="s">
        <v>68</v>
      </c>
      <c r="Q1200" s="70" t="s">
        <v>68</v>
      </c>
    </row>
    <row r="1201" spans="2:17" x14ac:dyDescent="0.3">
      <c r="B1201" s="66" t="s">
        <v>4181</v>
      </c>
      <c r="C1201" s="67" t="s">
        <v>1147</v>
      </c>
      <c r="D1201" s="68" t="s">
        <v>64</v>
      </c>
      <c r="E1201" s="68" t="s">
        <v>65</v>
      </c>
      <c r="F1201" s="69">
        <v>0</v>
      </c>
      <c r="G1201" s="68" t="s">
        <v>65</v>
      </c>
      <c r="H1201" s="68" t="s">
        <v>64</v>
      </c>
      <c r="I1201" s="68" t="s">
        <v>66</v>
      </c>
      <c r="J1201" s="68" t="s">
        <v>66</v>
      </c>
      <c r="K1201" s="70">
        <v>0</v>
      </c>
      <c r="L1201" s="70">
        <v>0</v>
      </c>
      <c r="M1201" s="70">
        <v>0</v>
      </c>
      <c r="N1201" s="70" t="s">
        <v>65</v>
      </c>
      <c r="O1201" s="70">
        <v>0</v>
      </c>
      <c r="P1201" s="70" t="s">
        <v>68</v>
      </c>
      <c r="Q1201" s="70" t="s">
        <v>68</v>
      </c>
    </row>
    <row r="1202" spans="2:17" x14ac:dyDescent="0.3">
      <c r="B1202" s="66" t="s">
        <v>4182</v>
      </c>
      <c r="C1202" s="67" t="s">
        <v>919</v>
      </c>
      <c r="D1202" s="68" t="s">
        <v>64</v>
      </c>
      <c r="E1202" s="68" t="s">
        <v>65</v>
      </c>
      <c r="F1202" s="69">
        <v>0</v>
      </c>
      <c r="G1202" s="68" t="s">
        <v>65</v>
      </c>
      <c r="H1202" s="68" t="s">
        <v>64</v>
      </c>
      <c r="I1202" s="68" t="s">
        <v>66</v>
      </c>
      <c r="J1202" s="68" t="s">
        <v>66</v>
      </c>
      <c r="K1202" s="70">
        <v>0</v>
      </c>
      <c r="L1202" s="70">
        <v>0</v>
      </c>
      <c r="M1202" s="70">
        <v>0</v>
      </c>
      <c r="N1202" s="70" t="s">
        <v>65</v>
      </c>
      <c r="O1202" s="70">
        <v>0</v>
      </c>
      <c r="P1202" s="70" t="s">
        <v>68</v>
      </c>
      <c r="Q1202" s="70" t="s">
        <v>68</v>
      </c>
    </row>
    <row r="1203" spans="2:17" x14ac:dyDescent="0.3">
      <c r="B1203" s="66" t="s">
        <v>4183</v>
      </c>
      <c r="C1203" s="67" t="s">
        <v>4184</v>
      </c>
      <c r="D1203" s="68" t="s">
        <v>65</v>
      </c>
      <c r="E1203" s="68" t="s">
        <v>64</v>
      </c>
      <c r="F1203" s="69">
        <v>0</v>
      </c>
      <c r="G1203" s="68" t="s">
        <v>65</v>
      </c>
      <c r="H1203" s="68" t="s">
        <v>65</v>
      </c>
      <c r="I1203" s="68" t="s">
        <v>66</v>
      </c>
      <c r="J1203" s="68" t="s">
        <v>66</v>
      </c>
      <c r="K1203" s="70">
        <v>0</v>
      </c>
      <c r="L1203" s="70">
        <v>0</v>
      </c>
      <c r="M1203" s="70">
        <v>0</v>
      </c>
      <c r="N1203" s="70" t="s">
        <v>65</v>
      </c>
      <c r="O1203" s="70">
        <v>0</v>
      </c>
      <c r="P1203" s="70" t="s">
        <v>68</v>
      </c>
      <c r="Q1203" s="70" t="s">
        <v>68</v>
      </c>
    </row>
    <row r="1204" spans="2:17" x14ac:dyDescent="0.3">
      <c r="B1204" s="66" t="s">
        <v>243</v>
      </c>
      <c r="C1204" s="67" t="s">
        <v>3012</v>
      </c>
      <c r="D1204" s="68" t="s">
        <v>64</v>
      </c>
      <c r="E1204" s="68" t="s">
        <v>65</v>
      </c>
      <c r="F1204" s="69">
        <v>0</v>
      </c>
      <c r="G1204" s="68" t="s">
        <v>65</v>
      </c>
      <c r="H1204" s="68" t="s">
        <v>64</v>
      </c>
      <c r="I1204" s="68" t="s">
        <v>66</v>
      </c>
      <c r="J1204" s="68" t="s">
        <v>66</v>
      </c>
      <c r="K1204" s="70">
        <v>0</v>
      </c>
      <c r="L1204" s="70">
        <v>0</v>
      </c>
      <c r="M1204" s="70">
        <v>0</v>
      </c>
      <c r="N1204" s="70" t="s">
        <v>65</v>
      </c>
      <c r="O1204" s="70">
        <v>0</v>
      </c>
      <c r="P1204" s="70" t="s">
        <v>68</v>
      </c>
      <c r="Q1204" s="70" t="s">
        <v>68</v>
      </c>
    </row>
    <row r="1205" spans="2:17" x14ac:dyDescent="0.3">
      <c r="B1205" s="66" t="s">
        <v>653</v>
      </c>
      <c r="C1205" s="67" t="s">
        <v>1118</v>
      </c>
      <c r="D1205" s="68" t="s">
        <v>65</v>
      </c>
      <c r="E1205" s="68" t="s">
        <v>64</v>
      </c>
      <c r="F1205" s="69">
        <v>0</v>
      </c>
      <c r="G1205" s="68" t="s">
        <v>64</v>
      </c>
      <c r="H1205" s="68" t="s">
        <v>65</v>
      </c>
      <c r="I1205" s="68" t="s">
        <v>66</v>
      </c>
      <c r="J1205" s="68" t="s">
        <v>66</v>
      </c>
      <c r="K1205" s="70">
        <v>0</v>
      </c>
      <c r="L1205" s="70">
        <v>0</v>
      </c>
      <c r="M1205" s="70">
        <v>0</v>
      </c>
      <c r="N1205" s="70" t="s">
        <v>65</v>
      </c>
      <c r="O1205" s="70">
        <v>0</v>
      </c>
      <c r="P1205" s="70" t="s">
        <v>68</v>
      </c>
      <c r="Q1205" s="70" t="s">
        <v>68</v>
      </c>
    </row>
    <row r="1206" spans="2:17" x14ac:dyDescent="0.3">
      <c r="B1206" s="66" t="s">
        <v>945</v>
      </c>
      <c r="C1206" s="67" t="s">
        <v>1299</v>
      </c>
      <c r="D1206" s="68" t="s">
        <v>65</v>
      </c>
      <c r="E1206" s="68" t="s">
        <v>64</v>
      </c>
      <c r="F1206" s="69">
        <v>0</v>
      </c>
      <c r="G1206" s="68" t="s">
        <v>64</v>
      </c>
      <c r="H1206" s="68" t="s">
        <v>65</v>
      </c>
      <c r="I1206" s="68" t="s">
        <v>66</v>
      </c>
      <c r="J1206" s="68" t="s">
        <v>66</v>
      </c>
      <c r="K1206" s="70">
        <v>0</v>
      </c>
      <c r="L1206" s="70">
        <v>0</v>
      </c>
      <c r="M1206" s="70">
        <v>0</v>
      </c>
      <c r="N1206" s="70" t="s">
        <v>65</v>
      </c>
      <c r="O1206" s="70">
        <v>0</v>
      </c>
      <c r="P1206" s="70" t="s">
        <v>68</v>
      </c>
      <c r="Q1206" s="70" t="s">
        <v>68</v>
      </c>
    </row>
    <row r="1207" spans="2:17" x14ac:dyDescent="0.3">
      <c r="B1207" s="66" t="s">
        <v>4185</v>
      </c>
      <c r="C1207" s="67" t="s">
        <v>881</v>
      </c>
      <c r="D1207" s="68" t="s">
        <v>65</v>
      </c>
      <c r="E1207" s="68" t="s">
        <v>64</v>
      </c>
      <c r="F1207" s="69">
        <v>0</v>
      </c>
      <c r="G1207" s="68" t="s">
        <v>64</v>
      </c>
      <c r="H1207" s="68" t="s">
        <v>65</v>
      </c>
      <c r="I1207" s="68" t="s">
        <v>66</v>
      </c>
      <c r="J1207" s="68" t="s">
        <v>66</v>
      </c>
      <c r="K1207" s="70">
        <v>0</v>
      </c>
      <c r="L1207" s="70">
        <v>0</v>
      </c>
      <c r="M1207" s="70">
        <v>0</v>
      </c>
      <c r="N1207" s="70" t="s">
        <v>65</v>
      </c>
      <c r="O1207" s="70">
        <v>0</v>
      </c>
      <c r="P1207" s="70" t="s">
        <v>68</v>
      </c>
      <c r="Q1207" s="70" t="s">
        <v>68</v>
      </c>
    </row>
    <row r="1208" spans="2:17" x14ac:dyDescent="0.3">
      <c r="B1208" s="66" t="s">
        <v>238</v>
      </c>
      <c r="C1208" s="67" t="s">
        <v>881</v>
      </c>
      <c r="D1208" s="68" t="s">
        <v>64</v>
      </c>
      <c r="E1208" s="68" t="s">
        <v>65</v>
      </c>
      <c r="F1208" s="69">
        <v>1923675440101</v>
      </c>
      <c r="G1208" s="68" t="s">
        <v>64</v>
      </c>
      <c r="H1208" s="68" t="s">
        <v>64</v>
      </c>
      <c r="I1208" s="68" t="s">
        <v>65</v>
      </c>
      <c r="J1208" s="68" t="s">
        <v>66</v>
      </c>
      <c r="K1208" s="70">
        <v>0</v>
      </c>
      <c r="L1208" s="70">
        <v>0</v>
      </c>
      <c r="M1208" s="70">
        <v>0</v>
      </c>
      <c r="N1208" s="70" t="s">
        <v>65</v>
      </c>
      <c r="O1208" s="70">
        <v>0</v>
      </c>
      <c r="P1208" s="70" t="s">
        <v>68</v>
      </c>
      <c r="Q1208" s="70" t="s">
        <v>68</v>
      </c>
    </row>
    <row r="1209" spans="2:17" x14ac:dyDescent="0.3">
      <c r="B1209" s="66" t="s">
        <v>239</v>
      </c>
      <c r="C1209" s="67" t="s">
        <v>1118</v>
      </c>
      <c r="D1209" s="68" t="s">
        <v>64</v>
      </c>
      <c r="E1209" s="68" t="s">
        <v>65</v>
      </c>
      <c r="F1209" s="69">
        <v>2400280830101</v>
      </c>
      <c r="G1209" s="68" t="s">
        <v>64</v>
      </c>
      <c r="H1209" s="68" t="s">
        <v>64</v>
      </c>
      <c r="I1209" s="68" t="s">
        <v>66</v>
      </c>
      <c r="J1209" s="68" t="s">
        <v>65</v>
      </c>
      <c r="K1209" s="70">
        <v>0</v>
      </c>
      <c r="L1209" s="70">
        <v>0</v>
      </c>
      <c r="M1209" s="70">
        <v>0</v>
      </c>
      <c r="N1209" s="70" t="s">
        <v>65</v>
      </c>
      <c r="O1209" s="70">
        <v>0</v>
      </c>
      <c r="P1209" s="70" t="s">
        <v>68</v>
      </c>
      <c r="Q1209" s="70" t="s">
        <v>68</v>
      </c>
    </row>
    <row r="1210" spans="2:17" x14ac:dyDescent="0.3">
      <c r="B1210" s="66" t="s">
        <v>4186</v>
      </c>
      <c r="C1210" s="67" t="s">
        <v>254</v>
      </c>
      <c r="D1210" s="68" t="s">
        <v>65</v>
      </c>
      <c r="E1210" s="68" t="s">
        <v>64</v>
      </c>
      <c r="F1210" s="69">
        <v>0</v>
      </c>
      <c r="G1210" s="68" t="s">
        <v>64</v>
      </c>
      <c r="H1210" s="68" t="s">
        <v>64</v>
      </c>
      <c r="I1210" s="68" t="s">
        <v>65</v>
      </c>
      <c r="J1210" s="68" t="s">
        <v>66</v>
      </c>
      <c r="K1210" s="70">
        <v>0</v>
      </c>
      <c r="L1210" s="70">
        <v>0</v>
      </c>
      <c r="M1210" s="70">
        <v>0</v>
      </c>
      <c r="N1210" s="70" t="s">
        <v>65</v>
      </c>
      <c r="O1210" s="70">
        <v>0</v>
      </c>
      <c r="P1210" s="70" t="s">
        <v>68</v>
      </c>
      <c r="Q1210" s="70" t="s">
        <v>68</v>
      </c>
    </row>
    <row r="1211" spans="2:17" x14ac:dyDescent="0.3">
      <c r="B1211" s="66" t="s">
        <v>648</v>
      </c>
      <c r="C1211" s="67" t="s">
        <v>1146</v>
      </c>
      <c r="D1211" s="68" t="s">
        <v>64</v>
      </c>
      <c r="E1211" s="68" t="s">
        <v>65</v>
      </c>
      <c r="F1211" s="69">
        <v>0</v>
      </c>
      <c r="G1211" s="68" t="s">
        <v>64</v>
      </c>
      <c r="H1211" s="68" t="s">
        <v>64</v>
      </c>
      <c r="I1211" s="68" t="s">
        <v>65</v>
      </c>
      <c r="J1211" s="68" t="s">
        <v>66</v>
      </c>
      <c r="K1211" s="70">
        <v>0</v>
      </c>
      <c r="L1211" s="70">
        <v>0</v>
      </c>
      <c r="M1211" s="70">
        <v>0</v>
      </c>
      <c r="N1211" s="70" t="s">
        <v>65</v>
      </c>
      <c r="O1211" s="70">
        <v>0</v>
      </c>
      <c r="P1211" s="70" t="s">
        <v>68</v>
      </c>
      <c r="Q1211" s="70" t="s">
        <v>68</v>
      </c>
    </row>
    <row r="1212" spans="2:17" x14ac:dyDescent="0.3">
      <c r="B1212" s="66" t="s">
        <v>3033</v>
      </c>
      <c r="C1212" s="67" t="s">
        <v>963</v>
      </c>
      <c r="D1212" s="68" t="s">
        <v>65</v>
      </c>
      <c r="E1212" s="68" t="s">
        <v>64</v>
      </c>
      <c r="F1212" s="69">
        <v>0</v>
      </c>
      <c r="G1212" s="68" t="s">
        <v>65</v>
      </c>
      <c r="H1212" s="68" t="s">
        <v>64</v>
      </c>
      <c r="I1212" s="68" t="s">
        <v>66</v>
      </c>
      <c r="J1212" s="68" t="s">
        <v>66</v>
      </c>
      <c r="K1212" s="70">
        <v>0</v>
      </c>
      <c r="L1212" s="70">
        <v>0</v>
      </c>
      <c r="M1212" s="70">
        <v>0</v>
      </c>
      <c r="N1212" s="70" t="s">
        <v>65</v>
      </c>
      <c r="O1212" s="70">
        <v>0</v>
      </c>
      <c r="P1212" s="70" t="s">
        <v>68</v>
      </c>
      <c r="Q1212" s="70" t="s">
        <v>68</v>
      </c>
    </row>
    <row r="1213" spans="2:17" x14ac:dyDescent="0.3">
      <c r="B1213" s="66" t="s">
        <v>4187</v>
      </c>
      <c r="C1213" s="67" t="s">
        <v>1335</v>
      </c>
      <c r="D1213" s="68" t="s">
        <v>64</v>
      </c>
      <c r="E1213" s="68" t="s">
        <v>65</v>
      </c>
      <c r="F1213" s="69">
        <v>0</v>
      </c>
      <c r="G1213" s="68" t="s">
        <v>65</v>
      </c>
      <c r="H1213" s="68" t="s">
        <v>64</v>
      </c>
      <c r="I1213" s="68" t="s">
        <v>66</v>
      </c>
      <c r="J1213" s="68" t="s">
        <v>66</v>
      </c>
      <c r="K1213" s="70">
        <v>0</v>
      </c>
      <c r="L1213" s="70">
        <v>0</v>
      </c>
      <c r="M1213" s="70">
        <v>0</v>
      </c>
      <c r="N1213" s="70" t="s">
        <v>65</v>
      </c>
      <c r="O1213" s="70">
        <v>0</v>
      </c>
      <c r="P1213" s="70" t="s">
        <v>68</v>
      </c>
      <c r="Q1213" s="70" t="s">
        <v>68</v>
      </c>
    </row>
    <row r="1214" spans="2:17" x14ac:dyDescent="0.3">
      <c r="B1214" s="66" t="s">
        <v>3841</v>
      </c>
      <c r="C1214" s="67" t="s">
        <v>1118</v>
      </c>
      <c r="D1214" s="68" t="s">
        <v>64</v>
      </c>
      <c r="E1214" s="68" t="s">
        <v>65</v>
      </c>
      <c r="F1214" s="69">
        <v>0</v>
      </c>
      <c r="G1214" s="68" t="s">
        <v>64</v>
      </c>
      <c r="H1214" s="68" t="s">
        <v>64</v>
      </c>
      <c r="I1214" s="68" t="s">
        <v>65</v>
      </c>
      <c r="J1214" s="68" t="s">
        <v>66</v>
      </c>
      <c r="K1214" s="70">
        <v>0</v>
      </c>
      <c r="L1214" s="70">
        <v>0</v>
      </c>
      <c r="M1214" s="70">
        <v>0</v>
      </c>
      <c r="N1214" s="70" t="s">
        <v>65</v>
      </c>
      <c r="O1214" s="70">
        <v>0</v>
      </c>
      <c r="P1214" s="70" t="s">
        <v>68</v>
      </c>
      <c r="Q1214" s="70" t="s">
        <v>68</v>
      </c>
    </row>
    <row r="1215" spans="2:17" x14ac:dyDescent="0.3">
      <c r="B1215" s="66" t="s">
        <v>4188</v>
      </c>
      <c r="C1215" s="67" t="s">
        <v>1100</v>
      </c>
      <c r="D1215" s="68" t="s">
        <v>65</v>
      </c>
      <c r="E1215" s="68" t="s">
        <v>64</v>
      </c>
      <c r="F1215" s="69">
        <v>0</v>
      </c>
      <c r="G1215" s="68" t="s">
        <v>65</v>
      </c>
      <c r="H1215" s="68" t="s">
        <v>64</v>
      </c>
      <c r="I1215" s="68" t="s">
        <v>66</v>
      </c>
      <c r="J1215" s="68" t="s">
        <v>66</v>
      </c>
      <c r="K1215" s="70">
        <v>0</v>
      </c>
      <c r="L1215" s="70">
        <v>0</v>
      </c>
      <c r="M1215" s="70">
        <v>0</v>
      </c>
      <c r="N1215" s="70" t="s">
        <v>65</v>
      </c>
      <c r="O1215" s="70">
        <v>0</v>
      </c>
      <c r="P1215" s="70" t="s">
        <v>68</v>
      </c>
      <c r="Q1215" s="70" t="s">
        <v>68</v>
      </c>
    </row>
    <row r="1216" spans="2:17" x14ac:dyDescent="0.3">
      <c r="B1216" s="66" t="s">
        <v>791</v>
      </c>
      <c r="C1216" s="67" t="s">
        <v>4189</v>
      </c>
      <c r="D1216" s="68" t="s">
        <v>64</v>
      </c>
      <c r="E1216" s="68" t="s">
        <v>65</v>
      </c>
      <c r="F1216" s="69">
        <v>0</v>
      </c>
      <c r="G1216" s="68" t="s">
        <v>64</v>
      </c>
      <c r="H1216" s="68" t="s">
        <v>65</v>
      </c>
      <c r="I1216" s="68" t="s">
        <v>66</v>
      </c>
      <c r="J1216" s="68" t="s">
        <v>66</v>
      </c>
      <c r="K1216" s="70">
        <v>0</v>
      </c>
      <c r="L1216" s="70">
        <v>0</v>
      </c>
      <c r="M1216" s="70">
        <v>0</v>
      </c>
      <c r="N1216" s="70" t="s">
        <v>65</v>
      </c>
      <c r="O1216" s="70">
        <v>0</v>
      </c>
      <c r="P1216" s="70" t="s">
        <v>68</v>
      </c>
      <c r="Q1216" s="70" t="s">
        <v>68</v>
      </c>
    </row>
    <row r="1217" spans="2:17" x14ac:dyDescent="0.3">
      <c r="B1217" s="66" t="s">
        <v>651</v>
      </c>
      <c r="C1217" s="67" t="s">
        <v>1144</v>
      </c>
      <c r="D1217" s="68" t="s">
        <v>64</v>
      </c>
      <c r="E1217" s="68" t="s">
        <v>65</v>
      </c>
      <c r="F1217" s="69">
        <v>1648008240101</v>
      </c>
      <c r="G1217" s="68" t="s">
        <v>64</v>
      </c>
      <c r="H1217" s="68" t="s">
        <v>64</v>
      </c>
      <c r="I1217" s="68" t="s">
        <v>65</v>
      </c>
      <c r="J1217" s="68" t="s">
        <v>66</v>
      </c>
      <c r="K1217" s="70">
        <v>0</v>
      </c>
      <c r="L1217" s="70">
        <v>0</v>
      </c>
      <c r="M1217" s="70">
        <v>0</v>
      </c>
      <c r="N1217" s="70" t="s">
        <v>65</v>
      </c>
      <c r="O1217" s="70">
        <v>0</v>
      </c>
      <c r="P1217" s="70" t="s">
        <v>68</v>
      </c>
      <c r="Q1217" s="70" t="s">
        <v>68</v>
      </c>
    </row>
    <row r="1218" spans="2:17" x14ac:dyDescent="0.3">
      <c r="B1218" s="66" t="s">
        <v>4190</v>
      </c>
      <c r="C1218" s="67" t="s">
        <v>2143</v>
      </c>
      <c r="D1218" s="68" t="s">
        <v>65</v>
      </c>
      <c r="E1218" s="68" t="s">
        <v>64</v>
      </c>
      <c r="F1218" s="69">
        <v>0</v>
      </c>
      <c r="G1218" s="68" t="s">
        <v>64</v>
      </c>
      <c r="H1218" s="68" t="s">
        <v>65</v>
      </c>
      <c r="I1218" s="68" t="s">
        <v>66</v>
      </c>
      <c r="J1218" s="68" t="s">
        <v>66</v>
      </c>
      <c r="K1218" s="70">
        <v>0</v>
      </c>
      <c r="L1218" s="70">
        <v>0</v>
      </c>
      <c r="M1218" s="70">
        <v>0</v>
      </c>
      <c r="N1218" s="70" t="s">
        <v>65</v>
      </c>
      <c r="O1218" s="70">
        <v>0</v>
      </c>
      <c r="P1218" s="70" t="s">
        <v>68</v>
      </c>
      <c r="Q1218" s="70" t="s">
        <v>68</v>
      </c>
    </row>
    <row r="1219" spans="2:17" x14ac:dyDescent="0.3">
      <c r="B1219" s="66" t="s">
        <v>1139</v>
      </c>
      <c r="C1219" s="67" t="s">
        <v>4191</v>
      </c>
      <c r="D1219" s="68" t="s">
        <v>64</v>
      </c>
      <c r="E1219" s="68" t="s">
        <v>65</v>
      </c>
      <c r="F1219" s="69">
        <v>0</v>
      </c>
      <c r="G1219" s="68" t="s">
        <v>65</v>
      </c>
      <c r="H1219" s="68" t="s">
        <v>64</v>
      </c>
      <c r="I1219" s="68" t="s">
        <v>66</v>
      </c>
      <c r="J1219" s="68" t="s">
        <v>66</v>
      </c>
      <c r="K1219" s="70">
        <v>0</v>
      </c>
      <c r="L1219" s="70">
        <v>0</v>
      </c>
      <c r="M1219" s="70">
        <v>0</v>
      </c>
      <c r="N1219" s="70" t="s">
        <v>65</v>
      </c>
      <c r="O1219" s="70">
        <v>0</v>
      </c>
      <c r="P1219" s="70" t="s">
        <v>68</v>
      </c>
      <c r="Q1219" s="70" t="s">
        <v>68</v>
      </c>
    </row>
    <row r="1220" spans="2:17" x14ac:dyDescent="0.3">
      <c r="B1220" s="66" t="s">
        <v>4192</v>
      </c>
      <c r="C1220" s="67" t="s">
        <v>1244</v>
      </c>
      <c r="D1220" s="68" t="s">
        <v>64</v>
      </c>
      <c r="E1220" s="68" t="s">
        <v>65</v>
      </c>
      <c r="F1220" s="69">
        <v>0</v>
      </c>
      <c r="G1220" s="68" t="s">
        <v>65</v>
      </c>
      <c r="H1220" s="68" t="s">
        <v>64</v>
      </c>
      <c r="I1220" s="68" t="s">
        <v>66</v>
      </c>
      <c r="J1220" s="68" t="s">
        <v>66</v>
      </c>
      <c r="K1220" s="70">
        <v>0</v>
      </c>
      <c r="L1220" s="70">
        <v>0</v>
      </c>
      <c r="M1220" s="70">
        <v>0</v>
      </c>
      <c r="N1220" s="70" t="s">
        <v>65</v>
      </c>
      <c r="O1220" s="70">
        <v>0</v>
      </c>
      <c r="P1220" s="70" t="s">
        <v>68</v>
      </c>
      <c r="Q1220" s="70" t="s">
        <v>68</v>
      </c>
    </row>
    <row r="1221" spans="2:17" x14ac:dyDescent="0.3">
      <c r="B1221" s="66" t="s">
        <v>3050</v>
      </c>
      <c r="C1221" s="67" t="s">
        <v>1027</v>
      </c>
      <c r="D1221" s="68" t="s">
        <v>64</v>
      </c>
      <c r="E1221" s="68" t="s">
        <v>65</v>
      </c>
      <c r="F1221" s="69">
        <v>0</v>
      </c>
      <c r="G1221" s="68" t="s">
        <v>65</v>
      </c>
      <c r="H1221" s="68" t="s">
        <v>64</v>
      </c>
      <c r="I1221" s="68" t="s">
        <v>66</v>
      </c>
      <c r="J1221" s="68" t="s">
        <v>66</v>
      </c>
      <c r="K1221" s="70">
        <v>0</v>
      </c>
      <c r="L1221" s="70">
        <v>0</v>
      </c>
      <c r="M1221" s="70">
        <v>0</v>
      </c>
      <c r="N1221" s="70" t="s">
        <v>65</v>
      </c>
      <c r="O1221" s="70">
        <v>0</v>
      </c>
      <c r="P1221" s="70" t="s">
        <v>68</v>
      </c>
      <c r="Q1221" s="70" t="s">
        <v>68</v>
      </c>
    </row>
    <row r="1222" spans="2:17" x14ac:dyDescent="0.3">
      <c r="B1222" s="66" t="s">
        <v>760</v>
      </c>
      <c r="C1222" s="67" t="s">
        <v>4193</v>
      </c>
      <c r="D1222" s="68" t="s">
        <v>64</v>
      </c>
      <c r="E1222" s="68" t="s">
        <v>65</v>
      </c>
      <c r="F1222" s="69">
        <v>0</v>
      </c>
      <c r="G1222" s="68" t="s">
        <v>65</v>
      </c>
      <c r="H1222" s="68" t="s">
        <v>64</v>
      </c>
      <c r="I1222" s="68" t="s">
        <v>66</v>
      </c>
      <c r="J1222" s="68" t="s">
        <v>66</v>
      </c>
      <c r="K1222" s="70">
        <v>0</v>
      </c>
      <c r="L1222" s="70">
        <v>0</v>
      </c>
      <c r="M1222" s="70">
        <v>0</v>
      </c>
      <c r="N1222" s="70" t="s">
        <v>65</v>
      </c>
      <c r="O1222" s="70">
        <v>0</v>
      </c>
      <c r="P1222" s="70" t="s">
        <v>68</v>
      </c>
      <c r="Q1222" s="70" t="s">
        <v>68</v>
      </c>
    </row>
    <row r="1223" spans="2:17" x14ac:dyDescent="0.3">
      <c r="B1223" s="66" t="s">
        <v>1277</v>
      </c>
      <c r="C1223" s="67" t="s">
        <v>4194</v>
      </c>
      <c r="D1223" s="68" t="s">
        <v>65</v>
      </c>
      <c r="E1223" s="68" t="s">
        <v>64</v>
      </c>
      <c r="F1223" s="69">
        <v>0</v>
      </c>
      <c r="G1223" s="68" t="s">
        <v>65</v>
      </c>
      <c r="H1223" s="68" t="s">
        <v>64</v>
      </c>
      <c r="I1223" s="68" t="s">
        <v>66</v>
      </c>
      <c r="J1223" s="68" t="s">
        <v>66</v>
      </c>
      <c r="K1223" s="70">
        <v>0</v>
      </c>
      <c r="L1223" s="70">
        <v>0</v>
      </c>
      <c r="M1223" s="70">
        <v>0</v>
      </c>
      <c r="N1223" s="70" t="s">
        <v>65</v>
      </c>
      <c r="O1223" s="70">
        <v>0</v>
      </c>
      <c r="P1223" s="70" t="s">
        <v>68</v>
      </c>
      <c r="Q1223" s="70" t="s">
        <v>68</v>
      </c>
    </row>
    <row r="1224" spans="2:17" x14ac:dyDescent="0.3">
      <c r="B1224" s="66" t="s">
        <v>784</v>
      </c>
      <c r="C1224" s="67" t="s">
        <v>943</v>
      </c>
      <c r="D1224" s="68" t="s">
        <v>65</v>
      </c>
      <c r="E1224" s="68" t="s">
        <v>64</v>
      </c>
      <c r="F1224" s="69">
        <v>0</v>
      </c>
      <c r="G1224" s="68" t="s">
        <v>64</v>
      </c>
      <c r="H1224" s="68" t="s">
        <v>65</v>
      </c>
      <c r="I1224" s="68" t="s">
        <v>66</v>
      </c>
      <c r="J1224" s="68" t="s">
        <v>66</v>
      </c>
      <c r="K1224" s="70">
        <v>0</v>
      </c>
      <c r="L1224" s="70">
        <v>0</v>
      </c>
      <c r="M1224" s="70">
        <v>0</v>
      </c>
      <c r="N1224" s="70" t="s">
        <v>65</v>
      </c>
      <c r="O1224" s="70">
        <v>0</v>
      </c>
      <c r="P1224" s="70" t="s">
        <v>68</v>
      </c>
      <c r="Q1224" s="70" t="s">
        <v>68</v>
      </c>
    </row>
    <row r="1225" spans="2:17" x14ac:dyDescent="0.3">
      <c r="B1225" s="66" t="s">
        <v>4195</v>
      </c>
      <c r="C1225" s="67" t="s">
        <v>666</v>
      </c>
      <c r="D1225" s="68" t="s">
        <v>65</v>
      </c>
      <c r="E1225" s="68" t="s">
        <v>64</v>
      </c>
      <c r="F1225" s="69">
        <v>0</v>
      </c>
      <c r="G1225" s="68" t="s">
        <v>64</v>
      </c>
      <c r="H1225" s="68" t="s">
        <v>65</v>
      </c>
      <c r="I1225" s="68" t="s">
        <v>66</v>
      </c>
      <c r="J1225" s="68" t="s">
        <v>66</v>
      </c>
      <c r="K1225" s="70">
        <v>0</v>
      </c>
      <c r="L1225" s="70">
        <v>0</v>
      </c>
      <c r="M1225" s="70">
        <v>0</v>
      </c>
      <c r="N1225" s="70" t="s">
        <v>65</v>
      </c>
      <c r="O1225" s="70">
        <v>0</v>
      </c>
      <c r="P1225" s="70" t="s">
        <v>68</v>
      </c>
      <c r="Q1225" s="70" t="s">
        <v>68</v>
      </c>
    </row>
    <row r="1226" spans="2:17" x14ac:dyDescent="0.3">
      <c r="B1226" s="66" t="s">
        <v>646</v>
      </c>
      <c r="C1226" s="67" t="s">
        <v>1309</v>
      </c>
      <c r="D1226" s="68" t="s">
        <v>64</v>
      </c>
      <c r="E1226" s="68" t="s">
        <v>65</v>
      </c>
      <c r="F1226" s="69">
        <v>2521381120101</v>
      </c>
      <c r="G1226" s="68" t="s">
        <v>64</v>
      </c>
      <c r="H1226" s="68" t="s">
        <v>64</v>
      </c>
      <c r="I1226" s="68" t="s">
        <v>65</v>
      </c>
      <c r="J1226" s="68" t="s">
        <v>66</v>
      </c>
      <c r="K1226" s="70">
        <v>0</v>
      </c>
      <c r="L1226" s="70">
        <v>0</v>
      </c>
      <c r="M1226" s="70">
        <v>0</v>
      </c>
      <c r="N1226" s="70" t="s">
        <v>65</v>
      </c>
      <c r="O1226" s="70">
        <v>0</v>
      </c>
      <c r="P1226" s="70" t="s">
        <v>68</v>
      </c>
      <c r="Q1226" s="70" t="s">
        <v>68</v>
      </c>
    </row>
    <row r="1227" spans="2:17" x14ac:dyDescent="0.3">
      <c r="B1227" s="66" t="s">
        <v>3036</v>
      </c>
      <c r="C1227" s="67" t="s">
        <v>4196</v>
      </c>
      <c r="D1227" s="68" t="s">
        <v>65</v>
      </c>
      <c r="E1227" s="68" t="s">
        <v>64</v>
      </c>
      <c r="F1227" s="69">
        <v>0</v>
      </c>
      <c r="G1227" s="68" t="s">
        <v>65</v>
      </c>
      <c r="H1227" s="68" t="s">
        <v>64</v>
      </c>
      <c r="I1227" s="68" t="s">
        <v>66</v>
      </c>
      <c r="J1227" s="68" t="s">
        <v>66</v>
      </c>
      <c r="K1227" s="70">
        <v>0</v>
      </c>
      <c r="L1227" s="70">
        <v>0</v>
      </c>
      <c r="M1227" s="70">
        <v>0</v>
      </c>
      <c r="N1227" s="70" t="s">
        <v>65</v>
      </c>
      <c r="O1227" s="70">
        <v>0</v>
      </c>
      <c r="P1227" s="70" t="s">
        <v>68</v>
      </c>
      <c r="Q1227" s="70" t="s">
        <v>68</v>
      </c>
    </row>
    <row r="1228" spans="2:17" x14ac:dyDescent="0.3">
      <c r="B1228" s="66" t="s">
        <v>3080</v>
      </c>
      <c r="C1228" s="67" t="s">
        <v>4197</v>
      </c>
      <c r="D1228" s="68" t="s">
        <v>65</v>
      </c>
      <c r="E1228" s="68" t="s">
        <v>64</v>
      </c>
      <c r="F1228" s="69">
        <v>0</v>
      </c>
      <c r="G1228" s="68" t="s">
        <v>65</v>
      </c>
      <c r="H1228" s="68" t="s">
        <v>64</v>
      </c>
      <c r="I1228" s="68" t="s">
        <v>66</v>
      </c>
      <c r="J1228" s="68" t="s">
        <v>66</v>
      </c>
      <c r="K1228" s="70">
        <v>0</v>
      </c>
      <c r="L1228" s="70">
        <v>0</v>
      </c>
      <c r="M1228" s="70">
        <v>0</v>
      </c>
      <c r="N1228" s="70" t="s">
        <v>65</v>
      </c>
      <c r="O1228" s="70">
        <v>0</v>
      </c>
      <c r="P1228" s="70" t="s">
        <v>68</v>
      </c>
      <c r="Q1228" s="70" t="s">
        <v>68</v>
      </c>
    </row>
    <row r="1229" spans="2:17" x14ac:dyDescent="0.3">
      <c r="B1229" s="66" t="s">
        <v>2160</v>
      </c>
      <c r="C1229" s="67" t="s">
        <v>230</v>
      </c>
      <c r="D1229" s="68" t="s">
        <v>65</v>
      </c>
      <c r="E1229" s="68" t="s">
        <v>64</v>
      </c>
      <c r="F1229" s="69">
        <v>0</v>
      </c>
      <c r="G1229" s="68" t="s">
        <v>65</v>
      </c>
      <c r="H1229" s="68" t="s">
        <v>64</v>
      </c>
      <c r="I1229" s="68" t="s">
        <v>66</v>
      </c>
      <c r="J1229" s="68" t="s">
        <v>66</v>
      </c>
      <c r="K1229" s="70">
        <v>0</v>
      </c>
      <c r="L1229" s="70">
        <v>0</v>
      </c>
      <c r="M1229" s="70">
        <v>0</v>
      </c>
      <c r="N1229" s="70" t="s">
        <v>65</v>
      </c>
      <c r="O1229" s="70">
        <v>0</v>
      </c>
      <c r="P1229" s="70" t="s">
        <v>68</v>
      </c>
      <c r="Q1229" s="70" t="s">
        <v>68</v>
      </c>
    </row>
    <row r="1230" spans="2:17" x14ac:dyDescent="0.3">
      <c r="B1230" s="66" t="s">
        <v>245</v>
      </c>
      <c r="C1230" s="67" t="s">
        <v>1073</v>
      </c>
      <c r="D1230" s="68" t="s">
        <v>64</v>
      </c>
      <c r="E1230" s="68" t="s">
        <v>65</v>
      </c>
      <c r="F1230" s="69">
        <v>0</v>
      </c>
      <c r="G1230" s="68" t="s">
        <v>64</v>
      </c>
      <c r="H1230" s="68" t="s">
        <v>65</v>
      </c>
      <c r="I1230" s="68" t="s">
        <v>66</v>
      </c>
      <c r="J1230" s="68" t="s">
        <v>66</v>
      </c>
      <c r="K1230" s="70">
        <v>0</v>
      </c>
      <c r="L1230" s="70">
        <v>0</v>
      </c>
      <c r="M1230" s="70">
        <v>0</v>
      </c>
      <c r="N1230" s="70" t="s">
        <v>65</v>
      </c>
      <c r="O1230" s="70">
        <v>0</v>
      </c>
      <c r="P1230" s="70" t="s">
        <v>68</v>
      </c>
      <c r="Q1230" s="70" t="s">
        <v>68</v>
      </c>
    </row>
    <row r="1231" spans="2:17" x14ac:dyDescent="0.3">
      <c r="B1231" s="66" t="s">
        <v>4198</v>
      </c>
      <c r="C1231" s="67" t="s">
        <v>262</v>
      </c>
      <c r="D1231" s="68" t="s">
        <v>65</v>
      </c>
      <c r="E1231" s="68" t="s">
        <v>64</v>
      </c>
      <c r="F1231" s="69">
        <v>0</v>
      </c>
      <c r="G1231" s="68" t="s">
        <v>64</v>
      </c>
      <c r="H1231" s="68" t="s">
        <v>64</v>
      </c>
      <c r="I1231" s="68" t="s">
        <v>65</v>
      </c>
      <c r="J1231" s="68" t="s">
        <v>66</v>
      </c>
      <c r="K1231" s="70">
        <v>0</v>
      </c>
      <c r="L1231" s="70">
        <v>0</v>
      </c>
      <c r="M1231" s="70">
        <v>0</v>
      </c>
      <c r="N1231" s="70" t="s">
        <v>65</v>
      </c>
      <c r="O1231" s="70">
        <v>0</v>
      </c>
      <c r="P1231" s="70" t="s">
        <v>68</v>
      </c>
      <c r="Q1231" s="70" t="s">
        <v>68</v>
      </c>
    </row>
    <row r="1232" spans="2:17" x14ac:dyDescent="0.3">
      <c r="B1232" s="66" t="s">
        <v>282</v>
      </c>
      <c r="C1232" s="67" t="s">
        <v>2084</v>
      </c>
      <c r="D1232" s="68" t="s">
        <v>64</v>
      </c>
      <c r="E1232" s="68" t="s">
        <v>65</v>
      </c>
      <c r="F1232" s="69">
        <v>0</v>
      </c>
      <c r="G1232" s="68" t="s">
        <v>64</v>
      </c>
      <c r="H1232" s="68" t="s">
        <v>65</v>
      </c>
      <c r="I1232" s="68" t="s">
        <v>66</v>
      </c>
      <c r="J1232" s="68" t="s">
        <v>66</v>
      </c>
      <c r="K1232" s="70">
        <v>0</v>
      </c>
      <c r="L1232" s="70">
        <v>0</v>
      </c>
      <c r="M1232" s="70">
        <v>0</v>
      </c>
      <c r="N1232" s="70" t="s">
        <v>65</v>
      </c>
      <c r="O1232" s="70">
        <v>0</v>
      </c>
      <c r="P1232" s="70" t="s">
        <v>68</v>
      </c>
      <c r="Q1232" s="70" t="s">
        <v>68</v>
      </c>
    </row>
    <row r="1233" spans="2:17" x14ac:dyDescent="0.3">
      <c r="B1233" s="66" t="s">
        <v>4157</v>
      </c>
      <c r="C1233" s="67" t="s">
        <v>3868</v>
      </c>
      <c r="D1233" s="68" t="s">
        <v>65</v>
      </c>
      <c r="E1233" s="68" t="s">
        <v>64</v>
      </c>
      <c r="F1233" s="69">
        <v>0</v>
      </c>
      <c r="G1233" s="68" t="s">
        <v>65</v>
      </c>
      <c r="H1233" s="68" t="s">
        <v>64</v>
      </c>
      <c r="I1233" s="68" t="s">
        <v>66</v>
      </c>
      <c r="J1233" s="68" t="s">
        <v>66</v>
      </c>
      <c r="K1233" s="70">
        <v>0</v>
      </c>
      <c r="L1233" s="70">
        <v>0</v>
      </c>
      <c r="M1233" s="70">
        <v>0</v>
      </c>
      <c r="N1233" s="70" t="s">
        <v>65</v>
      </c>
      <c r="O1233" s="70">
        <v>0</v>
      </c>
      <c r="P1233" s="70" t="s">
        <v>68</v>
      </c>
      <c r="Q1233" s="70" t="s">
        <v>68</v>
      </c>
    </row>
    <row r="1234" spans="2:17" x14ac:dyDescent="0.3">
      <c r="B1234" s="66" t="s">
        <v>3092</v>
      </c>
      <c r="C1234" s="67" t="s">
        <v>1144</v>
      </c>
      <c r="D1234" s="68" t="s">
        <v>65</v>
      </c>
      <c r="E1234" s="68" t="s">
        <v>64</v>
      </c>
      <c r="F1234" s="69">
        <v>0</v>
      </c>
      <c r="G1234" s="68" t="s">
        <v>65</v>
      </c>
      <c r="H1234" s="68" t="s">
        <v>64</v>
      </c>
      <c r="I1234" s="68" t="s">
        <v>66</v>
      </c>
      <c r="J1234" s="68" t="s">
        <v>66</v>
      </c>
      <c r="K1234" s="70">
        <v>0</v>
      </c>
      <c r="L1234" s="70">
        <v>0</v>
      </c>
      <c r="M1234" s="70">
        <v>0</v>
      </c>
      <c r="N1234" s="70" t="s">
        <v>65</v>
      </c>
      <c r="O1234" s="70">
        <v>0</v>
      </c>
      <c r="P1234" s="70" t="s">
        <v>68</v>
      </c>
      <c r="Q1234" s="70" t="s">
        <v>68</v>
      </c>
    </row>
    <row r="1235" spans="2:17" x14ac:dyDescent="0.3">
      <c r="B1235" s="66" t="s">
        <v>245</v>
      </c>
      <c r="C1235" s="67" t="s">
        <v>2117</v>
      </c>
      <c r="D1235" s="68" t="s">
        <v>64</v>
      </c>
      <c r="E1235" s="68" t="s">
        <v>65</v>
      </c>
      <c r="F1235" s="69">
        <v>0</v>
      </c>
      <c r="G1235" s="68" t="s">
        <v>65</v>
      </c>
      <c r="H1235" s="68" t="s">
        <v>64</v>
      </c>
      <c r="I1235" s="68" t="s">
        <v>66</v>
      </c>
      <c r="J1235" s="68" t="s">
        <v>66</v>
      </c>
      <c r="K1235" s="70">
        <v>0</v>
      </c>
      <c r="L1235" s="70">
        <v>0</v>
      </c>
      <c r="M1235" s="70">
        <v>0</v>
      </c>
      <c r="N1235" s="70" t="s">
        <v>65</v>
      </c>
      <c r="O1235" s="70">
        <v>0</v>
      </c>
      <c r="P1235" s="70" t="s">
        <v>68</v>
      </c>
      <c r="Q1235" s="70" t="s">
        <v>68</v>
      </c>
    </row>
    <row r="1236" spans="2:17" x14ac:dyDescent="0.3">
      <c r="B1236" s="66" t="s">
        <v>724</v>
      </c>
      <c r="C1236" s="67" t="s">
        <v>2117</v>
      </c>
      <c r="D1236" s="68" t="s">
        <v>65</v>
      </c>
      <c r="E1236" s="68" t="s">
        <v>64</v>
      </c>
      <c r="F1236" s="69">
        <v>0</v>
      </c>
      <c r="G1236" s="68" t="s">
        <v>64</v>
      </c>
      <c r="H1236" s="68" t="s">
        <v>65</v>
      </c>
      <c r="I1236" s="68" t="s">
        <v>66</v>
      </c>
      <c r="J1236" s="68" t="s">
        <v>66</v>
      </c>
      <c r="K1236" s="70">
        <v>0</v>
      </c>
      <c r="L1236" s="70">
        <v>0</v>
      </c>
      <c r="M1236" s="70">
        <v>0</v>
      </c>
      <c r="N1236" s="70" t="s">
        <v>65</v>
      </c>
      <c r="O1236" s="70">
        <v>0</v>
      </c>
      <c r="P1236" s="70" t="s">
        <v>68</v>
      </c>
      <c r="Q1236" s="70" t="s">
        <v>68</v>
      </c>
    </row>
    <row r="1237" spans="2:17" x14ac:dyDescent="0.3">
      <c r="B1237" s="66" t="s">
        <v>4199</v>
      </c>
      <c r="C1237" s="67" t="s">
        <v>4200</v>
      </c>
      <c r="D1237" s="68" t="s">
        <v>65</v>
      </c>
      <c r="E1237" s="68" t="s">
        <v>64</v>
      </c>
      <c r="F1237" s="69">
        <v>0</v>
      </c>
      <c r="G1237" s="68" t="s">
        <v>65</v>
      </c>
      <c r="H1237" s="68" t="s">
        <v>65</v>
      </c>
      <c r="I1237" s="68" t="s">
        <v>66</v>
      </c>
      <c r="J1237" s="68" t="s">
        <v>66</v>
      </c>
      <c r="K1237" s="70">
        <v>0</v>
      </c>
      <c r="L1237" s="70">
        <v>0</v>
      </c>
      <c r="M1237" s="70">
        <v>0</v>
      </c>
      <c r="N1237" s="70" t="s">
        <v>65</v>
      </c>
      <c r="O1237" s="70">
        <v>0</v>
      </c>
      <c r="P1237" s="70" t="s">
        <v>68</v>
      </c>
      <c r="Q1237" s="70" t="s">
        <v>68</v>
      </c>
    </row>
    <row r="1238" spans="2:17" x14ac:dyDescent="0.3">
      <c r="B1238" s="66" t="s">
        <v>831</v>
      </c>
      <c r="C1238" s="67" t="s">
        <v>4201</v>
      </c>
      <c r="D1238" s="68" t="s">
        <v>64</v>
      </c>
      <c r="E1238" s="68" t="s">
        <v>65</v>
      </c>
      <c r="F1238" s="69">
        <v>0</v>
      </c>
      <c r="G1238" s="68" t="s">
        <v>64</v>
      </c>
      <c r="H1238" s="68" t="s">
        <v>65</v>
      </c>
      <c r="I1238" s="68" t="s">
        <v>66</v>
      </c>
      <c r="J1238" s="68" t="s">
        <v>66</v>
      </c>
      <c r="K1238" s="70">
        <v>0</v>
      </c>
      <c r="L1238" s="70">
        <v>0</v>
      </c>
      <c r="M1238" s="70">
        <v>0</v>
      </c>
      <c r="N1238" s="70" t="s">
        <v>65</v>
      </c>
      <c r="O1238" s="70">
        <v>0</v>
      </c>
      <c r="P1238" s="70" t="s">
        <v>68</v>
      </c>
      <c r="Q1238" s="70" t="s">
        <v>68</v>
      </c>
    </row>
    <row r="1239" spans="2:17" x14ac:dyDescent="0.3">
      <c r="B1239" s="66" t="s">
        <v>830</v>
      </c>
      <c r="C1239" s="67" t="s">
        <v>4156</v>
      </c>
      <c r="D1239" s="68" t="s">
        <v>65</v>
      </c>
      <c r="E1239" s="68" t="s">
        <v>64</v>
      </c>
      <c r="F1239" s="69">
        <v>0</v>
      </c>
      <c r="G1239" s="68" t="s">
        <v>64</v>
      </c>
      <c r="H1239" s="68" t="s">
        <v>65</v>
      </c>
      <c r="I1239" s="68" t="s">
        <v>66</v>
      </c>
      <c r="J1239" s="68" t="s">
        <v>66</v>
      </c>
      <c r="K1239" s="70">
        <v>0</v>
      </c>
      <c r="L1239" s="70">
        <v>0</v>
      </c>
      <c r="M1239" s="70">
        <v>0</v>
      </c>
      <c r="N1239" s="70" t="s">
        <v>65</v>
      </c>
      <c r="O1239" s="70">
        <v>0</v>
      </c>
      <c r="P1239" s="70" t="s">
        <v>68</v>
      </c>
      <c r="Q1239" s="70" t="s">
        <v>68</v>
      </c>
    </row>
    <row r="1240" spans="2:17" x14ac:dyDescent="0.3">
      <c r="B1240" s="66" t="s">
        <v>4202</v>
      </c>
      <c r="C1240" s="67" t="s">
        <v>4203</v>
      </c>
      <c r="D1240" s="68" t="s">
        <v>65</v>
      </c>
      <c r="E1240" s="68" t="s">
        <v>64</v>
      </c>
      <c r="F1240" s="69">
        <v>0</v>
      </c>
      <c r="G1240" s="68" t="s">
        <v>65</v>
      </c>
      <c r="H1240" s="68" t="s">
        <v>64</v>
      </c>
      <c r="I1240" s="68" t="s">
        <v>66</v>
      </c>
      <c r="J1240" s="68" t="s">
        <v>66</v>
      </c>
      <c r="K1240" s="70">
        <v>0</v>
      </c>
      <c r="L1240" s="70">
        <v>0</v>
      </c>
      <c r="M1240" s="70">
        <v>0</v>
      </c>
      <c r="N1240" s="70" t="s">
        <v>65</v>
      </c>
      <c r="O1240" s="70">
        <v>0</v>
      </c>
      <c r="P1240" s="70" t="s">
        <v>68</v>
      </c>
      <c r="Q1240" s="70" t="s">
        <v>68</v>
      </c>
    </row>
    <row r="1241" spans="2:17" x14ac:dyDescent="0.3">
      <c r="B1241" s="66" t="s">
        <v>1004</v>
      </c>
      <c r="C1241" s="67" t="s">
        <v>4204</v>
      </c>
      <c r="D1241" s="68" t="s">
        <v>64</v>
      </c>
      <c r="E1241" s="68" t="s">
        <v>65</v>
      </c>
      <c r="F1241" s="69">
        <v>0</v>
      </c>
      <c r="G1241" s="68" t="s">
        <v>65</v>
      </c>
      <c r="H1241" s="68" t="s">
        <v>64</v>
      </c>
      <c r="I1241" s="68" t="s">
        <v>66</v>
      </c>
      <c r="J1241" s="68" t="s">
        <v>66</v>
      </c>
      <c r="K1241" s="70">
        <v>0</v>
      </c>
      <c r="L1241" s="70">
        <v>0</v>
      </c>
      <c r="M1241" s="70">
        <v>0</v>
      </c>
      <c r="N1241" s="70" t="s">
        <v>65</v>
      </c>
      <c r="O1241" s="70">
        <v>0</v>
      </c>
      <c r="P1241" s="70" t="s">
        <v>68</v>
      </c>
      <c r="Q1241" s="70" t="s">
        <v>68</v>
      </c>
    </row>
    <row r="1242" spans="2:17" x14ac:dyDescent="0.3">
      <c r="B1242" s="66" t="s">
        <v>3074</v>
      </c>
      <c r="C1242" s="67" t="s">
        <v>3902</v>
      </c>
      <c r="D1242" s="68" t="s">
        <v>64</v>
      </c>
      <c r="E1242" s="68" t="s">
        <v>65</v>
      </c>
      <c r="F1242" s="69">
        <v>0</v>
      </c>
      <c r="G1242" s="68" t="s">
        <v>64</v>
      </c>
      <c r="H1242" s="68" t="s">
        <v>65</v>
      </c>
      <c r="I1242" s="68" t="s">
        <v>66</v>
      </c>
      <c r="J1242" s="68" t="s">
        <v>66</v>
      </c>
      <c r="K1242" s="70">
        <v>0</v>
      </c>
      <c r="L1242" s="70">
        <v>0</v>
      </c>
      <c r="M1242" s="70">
        <v>0</v>
      </c>
      <c r="N1242" s="70" t="s">
        <v>65</v>
      </c>
      <c r="O1242" s="70">
        <v>0</v>
      </c>
      <c r="P1242" s="70" t="s">
        <v>68</v>
      </c>
      <c r="Q1242" s="70" t="s">
        <v>68</v>
      </c>
    </row>
    <row r="1243" spans="2:17" x14ac:dyDescent="0.3">
      <c r="B1243" s="66" t="s">
        <v>4205</v>
      </c>
      <c r="C1243" s="67" t="s">
        <v>1118</v>
      </c>
      <c r="D1243" s="68" t="s">
        <v>64</v>
      </c>
      <c r="E1243" s="68" t="s">
        <v>65</v>
      </c>
      <c r="F1243" s="69">
        <v>0</v>
      </c>
      <c r="G1243" s="68" t="s">
        <v>65</v>
      </c>
      <c r="H1243" s="68" t="s">
        <v>64</v>
      </c>
      <c r="I1243" s="68" t="s">
        <v>66</v>
      </c>
      <c r="J1243" s="68" t="s">
        <v>66</v>
      </c>
      <c r="K1243" s="70">
        <v>0</v>
      </c>
      <c r="L1243" s="70">
        <v>0</v>
      </c>
      <c r="M1243" s="70">
        <v>0</v>
      </c>
      <c r="N1243" s="70" t="s">
        <v>65</v>
      </c>
      <c r="O1243" s="70">
        <v>0</v>
      </c>
      <c r="P1243" s="70" t="s">
        <v>68</v>
      </c>
      <c r="Q1243" s="70" t="s">
        <v>68</v>
      </c>
    </row>
    <row r="1244" spans="2:17" x14ac:dyDescent="0.3">
      <c r="B1244" s="66" t="s">
        <v>4206</v>
      </c>
      <c r="C1244" s="67" t="s">
        <v>1118</v>
      </c>
      <c r="D1244" s="68" t="s">
        <v>64</v>
      </c>
      <c r="E1244" s="68" t="s">
        <v>65</v>
      </c>
      <c r="F1244" s="69">
        <v>0</v>
      </c>
      <c r="G1244" s="68" t="s">
        <v>65</v>
      </c>
      <c r="H1244" s="68" t="s">
        <v>64</v>
      </c>
      <c r="I1244" s="68" t="s">
        <v>66</v>
      </c>
      <c r="J1244" s="68" t="s">
        <v>66</v>
      </c>
      <c r="K1244" s="70">
        <v>0</v>
      </c>
      <c r="L1244" s="70">
        <v>0</v>
      </c>
      <c r="M1244" s="70">
        <v>0</v>
      </c>
      <c r="N1244" s="70" t="s">
        <v>65</v>
      </c>
      <c r="O1244" s="70">
        <v>0</v>
      </c>
      <c r="P1244" s="70" t="s">
        <v>68</v>
      </c>
      <c r="Q1244" s="70" t="s">
        <v>68</v>
      </c>
    </row>
    <row r="1245" spans="2:17" x14ac:dyDescent="0.3">
      <c r="B1245" s="66" t="s">
        <v>4207</v>
      </c>
      <c r="C1245" s="67" t="s">
        <v>265</v>
      </c>
      <c r="D1245" s="68" t="s">
        <v>65</v>
      </c>
      <c r="E1245" s="68" t="s">
        <v>64</v>
      </c>
      <c r="F1245" s="69">
        <v>0</v>
      </c>
      <c r="G1245" s="68" t="s">
        <v>65</v>
      </c>
      <c r="H1245" s="68" t="s">
        <v>64</v>
      </c>
      <c r="I1245" s="68" t="s">
        <v>66</v>
      </c>
      <c r="J1245" s="68" t="s">
        <v>66</v>
      </c>
      <c r="K1245" s="70">
        <v>0</v>
      </c>
      <c r="L1245" s="70">
        <v>0</v>
      </c>
      <c r="M1245" s="70">
        <v>0</v>
      </c>
      <c r="N1245" s="70" t="s">
        <v>65</v>
      </c>
      <c r="O1245" s="70">
        <v>0</v>
      </c>
      <c r="P1245" s="70" t="s">
        <v>68</v>
      </c>
      <c r="Q1245" s="70" t="s">
        <v>68</v>
      </c>
    </row>
    <row r="1246" spans="2:17" x14ac:dyDescent="0.3">
      <c r="B1246" s="66" t="s">
        <v>4208</v>
      </c>
      <c r="C1246" s="67" t="s">
        <v>265</v>
      </c>
      <c r="D1246" s="68" t="s">
        <v>65</v>
      </c>
      <c r="E1246" s="68" t="s">
        <v>64</v>
      </c>
      <c r="F1246" s="69">
        <v>0</v>
      </c>
      <c r="G1246" s="68" t="s">
        <v>65</v>
      </c>
      <c r="H1246" s="68" t="s">
        <v>64</v>
      </c>
      <c r="I1246" s="68" t="s">
        <v>66</v>
      </c>
      <c r="J1246" s="68" t="s">
        <v>66</v>
      </c>
      <c r="K1246" s="70">
        <v>0</v>
      </c>
      <c r="L1246" s="70">
        <v>0</v>
      </c>
      <c r="M1246" s="70">
        <v>0</v>
      </c>
      <c r="N1246" s="70" t="s">
        <v>65</v>
      </c>
      <c r="O1246" s="70">
        <v>0</v>
      </c>
      <c r="P1246" s="70" t="s">
        <v>68</v>
      </c>
      <c r="Q1246" s="70" t="s">
        <v>68</v>
      </c>
    </row>
    <row r="1247" spans="2:17" x14ac:dyDescent="0.3">
      <c r="B1247" s="66" t="s">
        <v>4209</v>
      </c>
      <c r="C1247" s="67" t="s">
        <v>1160</v>
      </c>
      <c r="D1247" s="68" t="s">
        <v>64</v>
      </c>
      <c r="E1247" s="68" t="s">
        <v>65</v>
      </c>
      <c r="F1247" s="69">
        <v>0</v>
      </c>
      <c r="G1247" s="68" t="s">
        <v>65</v>
      </c>
      <c r="H1247" s="68" t="s">
        <v>64</v>
      </c>
      <c r="I1247" s="68" t="s">
        <v>66</v>
      </c>
      <c r="J1247" s="68" t="s">
        <v>66</v>
      </c>
      <c r="K1247" s="70">
        <v>0</v>
      </c>
      <c r="L1247" s="70">
        <v>0</v>
      </c>
      <c r="M1247" s="70">
        <v>0</v>
      </c>
      <c r="N1247" s="70" t="s">
        <v>65</v>
      </c>
      <c r="O1247" s="70">
        <v>0</v>
      </c>
      <c r="P1247" s="70" t="s">
        <v>68</v>
      </c>
      <c r="Q1247" s="70" t="s">
        <v>68</v>
      </c>
    </row>
    <row r="1248" spans="2:17" x14ac:dyDescent="0.3">
      <c r="B1248" s="66" t="s">
        <v>3905</v>
      </c>
      <c r="C1248" s="67" t="s">
        <v>4210</v>
      </c>
      <c r="D1248" s="68" t="s">
        <v>65</v>
      </c>
      <c r="E1248" s="68" t="s">
        <v>64</v>
      </c>
      <c r="F1248" s="69">
        <v>0</v>
      </c>
      <c r="G1248" s="68" t="s">
        <v>65</v>
      </c>
      <c r="H1248" s="68" t="s">
        <v>64</v>
      </c>
      <c r="I1248" s="68" t="s">
        <v>66</v>
      </c>
      <c r="J1248" s="68" t="s">
        <v>66</v>
      </c>
      <c r="K1248" s="70">
        <v>0</v>
      </c>
      <c r="L1248" s="70">
        <v>0</v>
      </c>
      <c r="M1248" s="70">
        <v>0</v>
      </c>
      <c r="N1248" s="70" t="s">
        <v>65</v>
      </c>
      <c r="O1248" s="70">
        <v>0</v>
      </c>
      <c r="P1248" s="70" t="s">
        <v>68</v>
      </c>
      <c r="Q1248" s="70" t="s">
        <v>68</v>
      </c>
    </row>
    <row r="1249" spans="2:17" x14ac:dyDescent="0.3">
      <c r="B1249" s="66" t="s">
        <v>3095</v>
      </c>
      <c r="C1249" s="67" t="s">
        <v>1147</v>
      </c>
      <c r="D1249" s="68" t="s">
        <v>65</v>
      </c>
      <c r="E1249" s="68" t="s">
        <v>64</v>
      </c>
      <c r="F1249" s="69">
        <v>0</v>
      </c>
      <c r="G1249" s="68" t="s">
        <v>64</v>
      </c>
      <c r="H1249" s="68" t="s">
        <v>64</v>
      </c>
      <c r="I1249" s="68" t="s">
        <v>65</v>
      </c>
      <c r="J1249" s="68" t="s">
        <v>66</v>
      </c>
      <c r="K1249" s="70">
        <v>0</v>
      </c>
      <c r="L1249" s="70">
        <v>0</v>
      </c>
      <c r="M1249" s="70">
        <v>0</v>
      </c>
      <c r="N1249" s="70" t="s">
        <v>65</v>
      </c>
      <c r="O1249" s="70">
        <v>0</v>
      </c>
      <c r="P1249" s="70" t="s">
        <v>68</v>
      </c>
      <c r="Q1249" s="70" t="s">
        <v>68</v>
      </c>
    </row>
    <row r="1250" spans="2:17" x14ac:dyDescent="0.3">
      <c r="B1250" s="66" t="s">
        <v>4211</v>
      </c>
      <c r="C1250" s="67" t="s">
        <v>919</v>
      </c>
      <c r="D1250" s="68" t="s">
        <v>65</v>
      </c>
      <c r="E1250" s="68" t="s">
        <v>64</v>
      </c>
      <c r="F1250" s="69">
        <v>0</v>
      </c>
      <c r="G1250" s="68" t="s">
        <v>65</v>
      </c>
      <c r="H1250" s="68" t="s">
        <v>64</v>
      </c>
      <c r="I1250" s="68" t="s">
        <v>66</v>
      </c>
      <c r="J1250" s="68" t="s">
        <v>66</v>
      </c>
      <c r="K1250" s="70">
        <v>0</v>
      </c>
      <c r="L1250" s="70">
        <v>0</v>
      </c>
      <c r="M1250" s="70">
        <v>0</v>
      </c>
      <c r="N1250" s="70" t="s">
        <v>65</v>
      </c>
      <c r="O1250" s="70">
        <v>0</v>
      </c>
      <c r="P1250" s="70" t="s">
        <v>68</v>
      </c>
      <c r="Q1250" s="70" t="s">
        <v>68</v>
      </c>
    </row>
    <row r="1251" spans="2:17" x14ac:dyDescent="0.3">
      <c r="B1251" s="66" t="s">
        <v>4212</v>
      </c>
      <c r="C1251" s="67" t="s">
        <v>919</v>
      </c>
      <c r="D1251" s="68" t="s">
        <v>64</v>
      </c>
      <c r="E1251" s="68" t="s">
        <v>65</v>
      </c>
      <c r="F1251" s="69">
        <v>0</v>
      </c>
      <c r="G1251" s="68" t="s">
        <v>64</v>
      </c>
      <c r="H1251" s="68" t="s">
        <v>65</v>
      </c>
      <c r="I1251" s="68" t="s">
        <v>66</v>
      </c>
      <c r="J1251" s="68" t="s">
        <v>66</v>
      </c>
      <c r="K1251" s="70">
        <v>0</v>
      </c>
      <c r="L1251" s="70">
        <v>0</v>
      </c>
      <c r="M1251" s="70">
        <v>0</v>
      </c>
      <c r="N1251" s="70" t="s">
        <v>65</v>
      </c>
      <c r="O1251" s="70">
        <v>0</v>
      </c>
      <c r="P1251" s="70" t="s">
        <v>68</v>
      </c>
      <c r="Q1251" s="70" t="s">
        <v>68</v>
      </c>
    </row>
    <row r="1252" spans="2:17" x14ac:dyDescent="0.3">
      <c r="B1252" s="66" t="s">
        <v>4167</v>
      </c>
      <c r="C1252" s="67" t="s">
        <v>697</v>
      </c>
      <c r="D1252" s="68" t="s">
        <v>64</v>
      </c>
      <c r="E1252" s="68" t="s">
        <v>65</v>
      </c>
      <c r="F1252" s="69">
        <v>0</v>
      </c>
      <c r="G1252" s="68" t="s">
        <v>65</v>
      </c>
      <c r="H1252" s="68" t="s">
        <v>64</v>
      </c>
      <c r="I1252" s="68" t="s">
        <v>66</v>
      </c>
      <c r="J1252" s="68" t="s">
        <v>66</v>
      </c>
      <c r="K1252" s="70">
        <v>0</v>
      </c>
      <c r="L1252" s="70">
        <v>0</v>
      </c>
      <c r="M1252" s="70">
        <v>0</v>
      </c>
      <c r="N1252" s="70" t="s">
        <v>65</v>
      </c>
      <c r="O1252" s="70">
        <v>0</v>
      </c>
      <c r="P1252" s="70" t="s">
        <v>68</v>
      </c>
      <c r="Q1252" s="70" t="s">
        <v>68</v>
      </c>
    </row>
    <row r="1253" spans="2:17" x14ac:dyDescent="0.3">
      <c r="B1253" s="66" t="s">
        <v>3079</v>
      </c>
      <c r="C1253" s="67" t="s">
        <v>697</v>
      </c>
      <c r="D1253" s="68" t="s">
        <v>65</v>
      </c>
      <c r="E1253" s="68" t="s">
        <v>64</v>
      </c>
      <c r="F1253" s="69">
        <v>0</v>
      </c>
      <c r="G1253" s="68" t="s">
        <v>65</v>
      </c>
      <c r="H1253" s="68" t="s">
        <v>64</v>
      </c>
      <c r="I1253" s="68" t="s">
        <v>66</v>
      </c>
      <c r="J1253" s="68" t="s">
        <v>66</v>
      </c>
      <c r="K1253" s="70">
        <v>0</v>
      </c>
      <c r="L1253" s="70">
        <v>0</v>
      </c>
      <c r="M1253" s="70">
        <v>0</v>
      </c>
      <c r="N1253" s="70" t="s">
        <v>65</v>
      </c>
      <c r="O1253" s="70">
        <v>0</v>
      </c>
      <c r="P1253" s="70" t="s">
        <v>68</v>
      </c>
      <c r="Q1253" s="70" t="s">
        <v>68</v>
      </c>
    </row>
    <row r="1254" spans="2:17" x14ac:dyDescent="0.3">
      <c r="B1254" s="66" t="s">
        <v>258</v>
      </c>
      <c r="C1254" s="67" t="s">
        <v>1074</v>
      </c>
      <c r="D1254" s="68" t="s">
        <v>64</v>
      </c>
      <c r="E1254" s="68" t="s">
        <v>65</v>
      </c>
      <c r="F1254" s="69">
        <v>0</v>
      </c>
      <c r="G1254" s="68" t="s">
        <v>65</v>
      </c>
      <c r="H1254" s="68" t="s">
        <v>64</v>
      </c>
      <c r="I1254" s="68" t="s">
        <v>66</v>
      </c>
      <c r="J1254" s="68" t="s">
        <v>66</v>
      </c>
      <c r="K1254" s="70">
        <v>0</v>
      </c>
      <c r="L1254" s="70">
        <v>0</v>
      </c>
      <c r="M1254" s="70">
        <v>0</v>
      </c>
      <c r="N1254" s="70" t="s">
        <v>65</v>
      </c>
      <c r="O1254" s="70">
        <v>0</v>
      </c>
      <c r="P1254" s="70" t="s">
        <v>68</v>
      </c>
      <c r="Q1254" s="70" t="s">
        <v>68</v>
      </c>
    </row>
    <row r="1255" spans="2:17" x14ac:dyDescent="0.3">
      <c r="B1255" s="66" t="s">
        <v>2178</v>
      </c>
      <c r="C1255" s="67" t="s">
        <v>4213</v>
      </c>
      <c r="D1255" s="68" t="s">
        <v>65</v>
      </c>
      <c r="E1255" s="68" t="s">
        <v>64</v>
      </c>
      <c r="F1255" s="69">
        <v>0</v>
      </c>
      <c r="G1255" s="68" t="s">
        <v>64</v>
      </c>
      <c r="H1255" s="68" t="s">
        <v>64</v>
      </c>
      <c r="I1255" s="68" t="s">
        <v>65</v>
      </c>
      <c r="J1255" s="68" t="s">
        <v>66</v>
      </c>
      <c r="K1255" s="70">
        <v>0</v>
      </c>
      <c r="L1255" s="70">
        <v>0</v>
      </c>
      <c r="M1255" s="70">
        <v>0</v>
      </c>
      <c r="N1255" s="70" t="s">
        <v>65</v>
      </c>
      <c r="O1255" s="70">
        <v>0</v>
      </c>
      <c r="P1255" s="70" t="s">
        <v>68</v>
      </c>
      <c r="Q1255" s="70" t="s">
        <v>68</v>
      </c>
    </row>
    <row r="1256" spans="2:17" x14ac:dyDescent="0.3">
      <c r="B1256" s="66" t="s">
        <v>247</v>
      </c>
      <c r="C1256" s="67" t="s">
        <v>273</v>
      </c>
      <c r="D1256" s="68" t="s">
        <v>64</v>
      </c>
      <c r="E1256" s="68" t="s">
        <v>65</v>
      </c>
      <c r="F1256" s="69">
        <v>0</v>
      </c>
      <c r="G1256" s="68" t="s">
        <v>65</v>
      </c>
      <c r="H1256" s="68" t="s">
        <v>64</v>
      </c>
      <c r="I1256" s="68" t="s">
        <v>66</v>
      </c>
      <c r="J1256" s="68" t="s">
        <v>66</v>
      </c>
      <c r="K1256" s="70">
        <v>0</v>
      </c>
      <c r="L1256" s="70">
        <v>0</v>
      </c>
      <c r="M1256" s="70">
        <v>0</v>
      </c>
      <c r="N1256" s="70" t="s">
        <v>65</v>
      </c>
      <c r="O1256" s="70">
        <v>0</v>
      </c>
      <c r="P1256" s="70" t="s">
        <v>68</v>
      </c>
      <c r="Q1256" s="70" t="s">
        <v>68</v>
      </c>
    </row>
    <row r="1257" spans="2:17" x14ac:dyDescent="0.3">
      <c r="B1257" s="66" t="s">
        <v>3014</v>
      </c>
      <c r="C1257" s="67" t="s">
        <v>273</v>
      </c>
      <c r="D1257" s="68" t="s">
        <v>64</v>
      </c>
      <c r="E1257" s="68" t="s">
        <v>65</v>
      </c>
      <c r="F1257" s="69">
        <v>0</v>
      </c>
      <c r="G1257" s="68" t="s">
        <v>65</v>
      </c>
      <c r="H1257" s="68" t="s">
        <v>64</v>
      </c>
      <c r="I1257" s="68" t="s">
        <v>66</v>
      </c>
      <c r="J1257" s="68" t="s">
        <v>66</v>
      </c>
      <c r="K1257" s="70">
        <v>0</v>
      </c>
      <c r="L1257" s="70">
        <v>0</v>
      </c>
      <c r="M1257" s="70">
        <v>0</v>
      </c>
      <c r="N1257" s="70" t="s">
        <v>65</v>
      </c>
      <c r="O1257" s="70">
        <v>0</v>
      </c>
      <c r="P1257" s="70" t="s">
        <v>68</v>
      </c>
      <c r="Q1257" s="70" t="s">
        <v>68</v>
      </c>
    </row>
    <row r="1258" spans="2:17" x14ac:dyDescent="0.3">
      <c r="B1258" s="66" t="s">
        <v>4179</v>
      </c>
      <c r="C1258" s="67" t="s">
        <v>265</v>
      </c>
      <c r="D1258" s="68" t="s">
        <v>65</v>
      </c>
      <c r="E1258" s="68" t="s">
        <v>64</v>
      </c>
      <c r="F1258" s="69">
        <v>0</v>
      </c>
      <c r="G1258" s="68" t="s">
        <v>65</v>
      </c>
      <c r="H1258" s="68" t="s">
        <v>64</v>
      </c>
      <c r="I1258" s="68" t="s">
        <v>66</v>
      </c>
      <c r="J1258" s="68" t="s">
        <v>66</v>
      </c>
      <c r="K1258" s="70">
        <v>0</v>
      </c>
      <c r="L1258" s="70">
        <v>0</v>
      </c>
      <c r="M1258" s="70">
        <v>0</v>
      </c>
      <c r="N1258" s="70" t="s">
        <v>65</v>
      </c>
      <c r="O1258" s="70">
        <v>0</v>
      </c>
      <c r="P1258" s="70" t="s">
        <v>68</v>
      </c>
      <c r="Q1258" s="70" t="s">
        <v>68</v>
      </c>
    </row>
    <row r="1259" spans="2:17" x14ac:dyDescent="0.3">
      <c r="B1259" s="66" t="s">
        <v>4214</v>
      </c>
      <c r="C1259" s="67" t="s">
        <v>1244</v>
      </c>
      <c r="D1259" s="68" t="s">
        <v>65</v>
      </c>
      <c r="E1259" s="68" t="s">
        <v>64</v>
      </c>
      <c r="F1259" s="69">
        <v>0</v>
      </c>
      <c r="G1259" s="68" t="s">
        <v>65</v>
      </c>
      <c r="H1259" s="68" t="s">
        <v>64</v>
      </c>
      <c r="I1259" s="68" t="s">
        <v>66</v>
      </c>
      <c r="J1259" s="68" t="s">
        <v>66</v>
      </c>
      <c r="K1259" s="70">
        <v>0</v>
      </c>
      <c r="L1259" s="70">
        <v>0</v>
      </c>
      <c r="M1259" s="70">
        <v>0</v>
      </c>
      <c r="N1259" s="70" t="s">
        <v>65</v>
      </c>
      <c r="O1259" s="70">
        <v>0</v>
      </c>
      <c r="P1259" s="70" t="s">
        <v>68</v>
      </c>
      <c r="Q1259" s="70" t="s">
        <v>68</v>
      </c>
    </row>
    <row r="1260" spans="2:17" x14ac:dyDescent="0.3">
      <c r="B1260" s="66" t="s">
        <v>237</v>
      </c>
      <c r="C1260" s="67" t="s">
        <v>264</v>
      </c>
      <c r="D1260" s="68" t="s">
        <v>64</v>
      </c>
      <c r="E1260" s="68" t="s">
        <v>65</v>
      </c>
      <c r="F1260" s="69">
        <v>0</v>
      </c>
      <c r="G1260" s="68" t="s">
        <v>65</v>
      </c>
      <c r="H1260" s="68" t="s">
        <v>64</v>
      </c>
      <c r="I1260" s="68" t="s">
        <v>66</v>
      </c>
      <c r="J1260" s="68" t="s">
        <v>66</v>
      </c>
      <c r="K1260" s="70">
        <v>0</v>
      </c>
      <c r="L1260" s="70">
        <v>0</v>
      </c>
      <c r="M1260" s="70">
        <v>0</v>
      </c>
      <c r="N1260" s="70" t="s">
        <v>65</v>
      </c>
      <c r="O1260" s="70">
        <v>0</v>
      </c>
      <c r="P1260" s="70" t="s">
        <v>68</v>
      </c>
      <c r="Q1260" s="70" t="s">
        <v>68</v>
      </c>
    </row>
    <row r="1261" spans="2:17" x14ac:dyDescent="0.3">
      <c r="B1261" s="66" t="s">
        <v>4215</v>
      </c>
      <c r="C1261" s="67" t="s">
        <v>1306</v>
      </c>
      <c r="D1261" s="68" t="s">
        <v>65</v>
      </c>
      <c r="E1261" s="68" t="s">
        <v>64</v>
      </c>
      <c r="F1261" s="69">
        <v>0</v>
      </c>
      <c r="G1261" s="68" t="s">
        <v>65</v>
      </c>
      <c r="H1261" s="68" t="s">
        <v>64</v>
      </c>
      <c r="I1261" s="68" t="s">
        <v>66</v>
      </c>
      <c r="J1261" s="68" t="s">
        <v>66</v>
      </c>
      <c r="K1261" s="70">
        <v>0</v>
      </c>
      <c r="L1261" s="70">
        <v>0</v>
      </c>
      <c r="M1261" s="70">
        <v>0</v>
      </c>
      <c r="N1261" s="70" t="s">
        <v>65</v>
      </c>
      <c r="O1261" s="70">
        <v>0</v>
      </c>
      <c r="P1261" s="70" t="s">
        <v>68</v>
      </c>
      <c r="Q1261" s="70" t="s">
        <v>68</v>
      </c>
    </row>
    <row r="1262" spans="2:17" x14ac:dyDescent="0.3">
      <c r="B1262" s="66" t="s">
        <v>1013</v>
      </c>
      <c r="C1262" s="67" t="s">
        <v>4216</v>
      </c>
      <c r="D1262" s="68" t="s">
        <v>64</v>
      </c>
      <c r="E1262" s="68" t="s">
        <v>65</v>
      </c>
      <c r="F1262" s="69">
        <v>0</v>
      </c>
      <c r="G1262" s="68" t="s">
        <v>65</v>
      </c>
      <c r="H1262" s="68" t="s">
        <v>64</v>
      </c>
      <c r="I1262" s="68" t="s">
        <v>66</v>
      </c>
      <c r="J1262" s="68" t="s">
        <v>66</v>
      </c>
      <c r="K1262" s="70">
        <v>0</v>
      </c>
      <c r="L1262" s="70">
        <v>0</v>
      </c>
      <c r="M1262" s="70">
        <v>0</v>
      </c>
      <c r="N1262" s="70" t="s">
        <v>65</v>
      </c>
      <c r="O1262" s="70">
        <v>0</v>
      </c>
      <c r="P1262" s="70" t="s">
        <v>68</v>
      </c>
      <c r="Q1262" s="70" t="s">
        <v>68</v>
      </c>
    </row>
    <row r="1263" spans="2:17" x14ac:dyDescent="0.3">
      <c r="B1263" s="66" t="s">
        <v>4217</v>
      </c>
      <c r="C1263" s="67" t="s">
        <v>1116</v>
      </c>
      <c r="D1263" s="68" t="s">
        <v>64</v>
      </c>
      <c r="E1263" s="68" t="s">
        <v>65</v>
      </c>
      <c r="F1263" s="69">
        <v>0</v>
      </c>
      <c r="G1263" s="68" t="s">
        <v>65</v>
      </c>
      <c r="H1263" s="68" t="s">
        <v>64</v>
      </c>
      <c r="I1263" s="68" t="s">
        <v>66</v>
      </c>
      <c r="J1263" s="68" t="s">
        <v>66</v>
      </c>
      <c r="K1263" s="70">
        <v>0</v>
      </c>
      <c r="L1263" s="70">
        <v>0</v>
      </c>
      <c r="M1263" s="70">
        <v>0</v>
      </c>
      <c r="N1263" s="70" t="s">
        <v>65</v>
      </c>
      <c r="O1263" s="70">
        <v>0</v>
      </c>
      <c r="P1263" s="70" t="s">
        <v>68</v>
      </c>
      <c r="Q1263" s="70" t="s">
        <v>68</v>
      </c>
    </row>
    <row r="1264" spans="2:17" x14ac:dyDescent="0.3">
      <c r="B1264" s="66" t="s">
        <v>4218</v>
      </c>
      <c r="C1264" s="67" t="s">
        <v>951</v>
      </c>
      <c r="D1264" s="68" t="s">
        <v>64</v>
      </c>
      <c r="E1264" s="68" t="s">
        <v>65</v>
      </c>
      <c r="F1264" s="69">
        <v>0</v>
      </c>
      <c r="G1264" s="68" t="s">
        <v>65</v>
      </c>
      <c r="H1264" s="68" t="s">
        <v>64</v>
      </c>
      <c r="I1264" s="68" t="s">
        <v>66</v>
      </c>
      <c r="J1264" s="68" t="s">
        <v>66</v>
      </c>
      <c r="K1264" s="70">
        <v>0</v>
      </c>
      <c r="L1264" s="70">
        <v>0</v>
      </c>
      <c r="M1264" s="70">
        <v>0</v>
      </c>
      <c r="N1264" s="70" t="s">
        <v>65</v>
      </c>
      <c r="O1264" s="70">
        <v>0</v>
      </c>
      <c r="P1264" s="70" t="s">
        <v>68</v>
      </c>
      <c r="Q1264" s="70" t="s">
        <v>68</v>
      </c>
    </row>
    <row r="1265" spans="2:17" x14ac:dyDescent="0.3">
      <c r="B1265" s="66" t="s">
        <v>4219</v>
      </c>
      <c r="C1265" s="67" t="s">
        <v>1320</v>
      </c>
      <c r="D1265" s="68" t="s">
        <v>64</v>
      </c>
      <c r="E1265" s="68" t="s">
        <v>65</v>
      </c>
      <c r="F1265" s="69">
        <v>0</v>
      </c>
      <c r="G1265" s="68" t="s">
        <v>65</v>
      </c>
      <c r="H1265" s="68" t="s">
        <v>65</v>
      </c>
      <c r="I1265" s="68" t="s">
        <v>66</v>
      </c>
      <c r="J1265" s="68" t="s">
        <v>66</v>
      </c>
      <c r="K1265" s="70">
        <v>0</v>
      </c>
      <c r="L1265" s="70">
        <v>0</v>
      </c>
      <c r="M1265" s="70">
        <v>0</v>
      </c>
      <c r="N1265" s="70" t="s">
        <v>65</v>
      </c>
      <c r="O1265" s="70">
        <v>0</v>
      </c>
      <c r="P1265" s="70" t="s">
        <v>68</v>
      </c>
      <c r="Q1265" s="70" t="s">
        <v>68</v>
      </c>
    </row>
    <row r="1266" spans="2:17" x14ac:dyDescent="0.3">
      <c r="B1266" s="66" t="s">
        <v>4220</v>
      </c>
      <c r="C1266" s="67" t="s">
        <v>1320</v>
      </c>
      <c r="D1266" s="68" t="s">
        <v>64</v>
      </c>
      <c r="E1266" s="68" t="s">
        <v>65</v>
      </c>
      <c r="F1266" s="69">
        <v>0</v>
      </c>
      <c r="G1266" s="68" t="s">
        <v>65</v>
      </c>
      <c r="H1266" s="68" t="s">
        <v>64</v>
      </c>
      <c r="I1266" s="68" t="s">
        <v>66</v>
      </c>
      <c r="J1266" s="68" t="s">
        <v>66</v>
      </c>
      <c r="K1266" s="70">
        <v>0</v>
      </c>
      <c r="L1266" s="70">
        <v>0</v>
      </c>
      <c r="M1266" s="70">
        <v>0</v>
      </c>
      <c r="N1266" s="70" t="s">
        <v>65</v>
      </c>
      <c r="O1266" s="70">
        <v>0</v>
      </c>
      <c r="P1266" s="70" t="s">
        <v>68</v>
      </c>
      <c r="Q1266" s="70" t="s">
        <v>68</v>
      </c>
    </row>
    <row r="1267" spans="2:17" x14ac:dyDescent="0.3">
      <c r="B1267" s="66" t="s">
        <v>3014</v>
      </c>
      <c r="C1267" s="67" t="s">
        <v>4221</v>
      </c>
      <c r="D1267" s="68" t="s">
        <v>64</v>
      </c>
      <c r="E1267" s="68" t="s">
        <v>65</v>
      </c>
      <c r="F1267" s="69">
        <v>0</v>
      </c>
      <c r="G1267" s="68" t="s">
        <v>65</v>
      </c>
      <c r="H1267" s="68" t="s">
        <v>65</v>
      </c>
      <c r="I1267" s="68" t="s">
        <v>66</v>
      </c>
      <c r="J1267" s="68" t="s">
        <v>66</v>
      </c>
      <c r="K1267" s="70">
        <v>0</v>
      </c>
      <c r="L1267" s="70">
        <v>0</v>
      </c>
      <c r="M1267" s="70">
        <v>0</v>
      </c>
      <c r="N1267" s="70" t="s">
        <v>65</v>
      </c>
      <c r="O1267" s="70">
        <v>0</v>
      </c>
      <c r="P1267" s="70" t="s">
        <v>68</v>
      </c>
      <c r="Q1267" s="70" t="s">
        <v>68</v>
      </c>
    </row>
    <row r="1268" spans="2:17" x14ac:dyDescent="0.3">
      <c r="B1268" s="66" t="s">
        <v>4222</v>
      </c>
      <c r="C1268" s="67" t="s">
        <v>650</v>
      </c>
      <c r="D1268" s="68" t="s">
        <v>65</v>
      </c>
      <c r="E1268" s="68" t="s">
        <v>64</v>
      </c>
      <c r="F1268" s="69">
        <v>0</v>
      </c>
      <c r="G1268" s="68" t="s">
        <v>65</v>
      </c>
      <c r="H1268" s="68" t="s">
        <v>64</v>
      </c>
      <c r="I1268" s="68" t="s">
        <v>66</v>
      </c>
      <c r="J1268" s="68" t="s">
        <v>66</v>
      </c>
      <c r="K1268" s="70">
        <v>0</v>
      </c>
      <c r="L1268" s="70">
        <v>0</v>
      </c>
      <c r="M1268" s="70">
        <v>0</v>
      </c>
      <c r="N1268" s="70" t="s">
        <v>65</v>
      </c>
      <c r="O1268" s="70">
        <v>0</v>
      </c>
      <c r="P1268" s="70" t="s">
        <v>68</v>
      </c>
      <c r="Q1268" s="70" t="s">
        <v>68</v>
      </c>
    </row>
    <row r="1269" spans="2:17" x14ac:dyDescent="0.3">
      <c r="B1269" s="66" t="s">
        <v>4223</v>
      </c>
      <c r="C1269" s="67" t="s">
        <v>650</v>
      </c>
      <c r="D1269" s="68" t="s">
        <v>64</v>
      </c>
      <c r="E1269" s="68" t="s">
        <v>65</v>
      </c>
      <c r="F1269" s="69">
        <v>0</v>
      </c>
      <c r="G1269" s="68" t="s">
        <v>64</v>
      </c>
      <c r="H1269" s="68" t="s">
        <v>65</v>
      </c>
      <c r="I1269" s="68" t="s">
        <v>66</v>
      </c>
      <c r="J1269" s="68" t="s">
        <v>66</v>
      </c>
      <c r="K1269" s="70">
        <v>0</v>
      </c>
      <c r="L1269" s="70">
        <v>0</v>
      </c>
      <c r="M1269" s="70">
        <v>0</v>
      </c>
      <c r="N1269" s="70" t="s">
        <v>65</v>
      </c>
      <c r="O1269" s="70">
        <v>0</v>
      </c>
      <c r="P1269" s="70" t="s">
        <v>68</v>
      </c>
      <c r="Q1269" s="70" t="s">
        <v>68</v>
      </c>
    </row>
    <row r="1270" spans="2:17" x14ac:dyDescent="0.3">
      <c r="B1270" s="66" t="s">
        <v>1232</v>
      </c>
      <c r="C1270" s="67" t="s">
        <v>815</v>
      </c>
      <c r="D1270" s="68" t="s">
        <v>64</v>
      </c>
      <c r="E1270" s="68" t="s">
        <v>65</v>
      </c>
      <c r="F1270" s="69">
        <v>0</v>
      </c>
      <c r="G1270" s="68" t="s">
        <v>64</v>
      </c>
      <c r="H1270" s="68" t="s">
        <v>65</v>
      </c>
      <c r="I1270" s="68" t="s">
        <v>66</v>
      </c>
      <c r="J1270" s="68" t="s">
        <v>66</v>
      </c>
      <c r="K1270" s="70">
        <v>0</v>
      </c>
      <c r="L1270" s="70">
        <v>0</v>
      </c>
      <c r="M1270" s="70">
        <v>0</v>
      </c>
      <c r="N1270" s="70" t="s">
        <v>65</v>
      </c>
      <c r="O1270" s="70">
        <v>0</v>
      </c>
      <c r="P1270" s="70" t="s">
        <v>68</v>
      </c>
      <c r="Q1270" s="70" t="s">
        <v>68</v>
      </c>
    </row>
    <row r="1271" spans="2:17" x14ac:dyDescent="0.3">
      <c r="B1271" s="66" t="s">
        <v>724</v>
      </c>
      <c r="C1271" s="67" t="s">
        <v>815</v>
      </c>
      <c r="D1271" s="68" t="s">
        <v>65</v>
      </c>
      <c r="E1271" s="68" t="s">
        <v>64</v>
      </c>
      <c r="F1271" s="69">
        <v>0</v>
      </c>
      <c r="G1271" s="68" t="s">
        <v>65</v>
      </c>
      <c r="H1271" s="68" t="s">
        <v>65</v>
      </c>
      <c r="I1271" s="68" t="s">
        <v>66</v>
      </c>
      <c r="J1271" s="68" t="s">
        <v>66</v>
      </c>
      <c r="K1271" s="70">
        <v>0</v>
      </c>
      <c r="L1271" s="70">
        <v>0</v>
      </c>
      <c r="M1271" s="70">
        <v>0</v>
      </c>
      <c r="N1271" s="70" t="s">
        <v>65</v>
      </c>
      <c r="O1271" s="70">
        <v>0</v>
      </c>
      <c r="P1271" s="70" t="s">
        <v>68</v>
      </c>
      <c r="Q1271" s="70" t="s">
        <v>68</v>
      </c>
    </row>
    <row r="1272" spans="2:17" x14ac:dyDescent="0.3">
      <c r="B1272" s="66" t="s">
        <v>4223</v>
      </c>
      <c r="C1272" s="67" t="s">
        <v>262</v>
      </c>
      <c r="D1272" s="68" t="s">
        <v>64</v>
      </c>
      <c r="E1272" s="68" t="s">
        <v>65</v>
      </c>
      <c r="F1272" s="69">
        <v>0</v>
      </c>
      <c r="G1272" s="68" t="s">
        <v>65</v>
      </c>
      <c r="H1272" s="68" t="s">
        <v>65</v>
      </c>
      <c r="I1272" s="68" t="s">
        <v>66</v>
      </c>
      <c r="J1272" s="68" t="s">
        <v>66</v>
      </c>
      <c r="K1272" s="70">
        <v>0</v>
      </c>
      <c r="L1272" s="70">
        <v>0</v>
      </c>
      <c r="M1272" s="70">
        <v>0</v>
      </c>
      <c r="N1272" s="70" t="s">
        <v>65</v>
      </c>
      <c r="O1272" s="70">
        <v>0</v>
      </c>
      <c r="P1272" s="70" t="s">
        <v>68</v>
      </c>
      <c r="Q1272" s="70" t="s">
        <v>68</v>
      </c>
    </row>
    <row r="1273" spans="2:17" x14ac:dyDescent="0.3">
      <c r="B1273" s="66" t="s">
        <v>3073</v>
      </c>
      <c r="C1273" s="67" t="s">
        <v>262</v>
      </c>
      <c r="D1273" s="68" t="s">
        <v>64</v>
      </c>
      <c r="E1273" s="68" t="s">
        <v>65</v>
      </c>
      <c r="F1273" s="69">
        <v>0</v>
      </c>
      <c r="G1273" s="68" t="s">
        <v>65</v>
      </c>
      <c r="H1273" s="68" t="s">
        <v>64</v>
      </c>
      <c r="I1273" s="68" t="s">
        <v>66</v>
      </c>
      <c r="J1273" s="68" t="s">
        <v>66</v>
      </c>
      <c r="K1273" s="70">
        <v>0</v>
      </c>
      <c r="L1273" s="70">
        <v>0</v>
      </c>
      <c r="M1273" s="70">
        <v>0</v>
      </c>
      <c r="N1273" s="70" t="s">
        <v>65</v>
      </c>
      <c r="O1273" s="70">
        <v>0</v>
      </c>
      <c r="P1273" s="70" t="s">
        <v>68</v>
      </c>
      <c r="Q1273" s="70" t="s">
        <v>68</v>
      </c>
    </row>
    <row r="1274" spans="2:17" x14ac:dyDescent="0.3">
      <c r="B1274" s="66" t="s">
        <v>239</v>
      </c>
      <c r="C1274" s="67" t="s">
        <v>4218</v>
      </c>
      <c r="D1274" s="68" t="s">
        <v>64</v>
      </c>
      <c r="E1274" s="68" t="s">
        <v>65</v>
      </c>
      <c r="F1274" s="69">
        <v>0</v>
      </c>
      <c r="G1274" s="68" t="s">
        <v>65</v>
      </c>
      <c r="H1274" s="68" t="s">
        <v>65</v>
      </c>
      <c r="I1274" s="68" t="s">
        <v>66</v>
      </c>
      <c r="J1274" s="68" t="s">
        <v>66</v>
      </c>
      <c r="K1274" s="70">
        <v>0</v>
      </c>
      <c r="L1274" s="70">
        <v>0</v>
      </c>
      <c r="M1274" s="70">
        <v>0</v>
      </c>
      <c r="N1274" s="70" t="s">
        <v>65</v>
      </c>
      <c r="O1274" s="70">
        <v>0</v>
      </c>
      <c r="P1274" s="70" t="s">
        <v>68</v>
      </c>
      <c r="Q1274" s="70" t="s">
        <v>68</v>
      </c>
    </row>
    <row r="1275" spans="2:17" x14ac:dyDescent="0.3">
      <c r="B1275" s="66" t="s">
        <v>3984</v>
      </c>
      <c r="C1275" s="67" t="s">
        <v>4224</v>
      </c>
      <c r="D1275" s="68" t="s">
        <v>65</v>
      </c>
      <c r="E1275" s="68" t="s">
        <v>64</v>
      </c>
      <c r="F1275" s="69">
        <v>0</v>
      </c>
      <c r="G1275" s="68" t="s">
        <v>65</v>
      </c>
      <c r="H1275" s="68" t="s">
        <v>64</v>
      </c>
      <c r="I1275" s="68" t="s">
        <v>66</v>
      </c>
      <c r="J1275" s="68" t="s">
        <v>66</v>
      </c>
      <c r="K1275" s="70">
        <v>0</v>
      </c>
      <c r="L1275" s="70">
        <v>0</v>
      </c>
      <c r="M1275" s="70">
        <v>0</v>
      </c>
      <c r="N1275" s="70" t="s">
        <v>65</v>
      </c>
      <c r="O1275" s="70">
        <v>0</v>
      </c>
      <c r="P1275" s="70" t="s">
        <v>68</v>
      </c>
      <c r="Q1275" s="70" t="s">
        <v>68</v>
      </c>
    </row>
    <row r="1276" spans="2:17" x14ac:dyDescent="0.3">
      <c r="B1276" s="66" t="s">
        <v>724</v>
      </c>
      <c r="C1276" s="67" t="s">
        <v>4224</v>
      </c>
      <c r="D1276" s="68" t="s">
        <v>65</v>
      </c>
      <c r="E1276" s="68" t="s">
        <v>64</v>
      </c>
      <c r="F1276" s="69">
        <v>0</v>
      </c>
      <c r="G1276" s="68" t="s">
        <v>65</v>
      </c>
      <c r="H1276" s="68" t="s">
        <v>64</v>
      </c>
      <c r="I1276" s="68" t="s">
        <v>66</v>
      </c>
      <c r="J1276" s="68" t="s">
        <v>66</v>
      </c>
      <c r="K1276" s="70">
        <v>0</v>
      </c>
      <c r="L1276" s="70">
        <v>0</v>
      </c>
      <c r="M1276" s="70">
        <v>0</v>
      </c>
      <c r="N1276" s="70" t="s">
        <v>65</v>
      </c>
      <c r="O1276" s="70">
        <v>0</v>
      </c>
      <c r="P1276" s="70" t="s">
        <v>68</v>
      </c>
      <c r="Q1276" s="70" t="s">
        <v>68</v>
      </c>
    </row>
    <row r="1277" spans="2:17" x14ac:dyDescent="0.3">
      <c r="B1277" s="66" t="s">
        <v>263</v>
      </c>
      <c r="C1277" s="67" t="s">
        <v>733</v>
      </c>
      <c r="D1277" s="68" t="s">
        <v>64</v>
      </c>
      <c r="E1277" s="68" t="s">
        <v>65</v>
      </c>
      <c r="F1277" s="69">
        <v>0</v>
      </c>
      <c r="G1277" s="68" t="s">
        <v>65</v>
      </c>
      <c r="H1277" s="68" t="s">
        <v>64</v>
      </c>
      <c r="I1277" s="68" t="s">
        <v>66</v>
      </c>
      <c r="J1277" s="68" t="s">
        <v>66</v>
      </c>
      <c r="K1277" s="70">
        <v>0</v>
      </c>
      <c r="L1277" s="70">
        <v>0</v>
      </c>
      <c r="M1277" s="70">
        <v>0</v>
      </c>
      <c r="N1277" s="70" t="s">
        <v>65</v>
      </c>
      <c r="O1277" s="70">
        <v>0</v>
      </c>
      <c r="P1277" s="70" t="s">
        <v>68</v>
      </c>
      <c r="Q1277" s="70" t="s">
        <v>68</v>
      </c>
    </row>
    <row r="1278" spans="2:17" x14ac:dyDescent="0.3">
      <c r="B1278" s="66" t="s">
        <v>282</v>
      </c>
      <c r="C1278" s="67" t="s">
        <v>1116</v>
      </c>
      <c r="D1278" s="68" t="s">
        <v>64</v>
      </c>
      <c r="E1278" s="68" t="s">
        <v>65</v>
      </c>
      <c r="F1278" s="69">
        <v>0</v>
      </c>
      <c r="G1278" s="68" t="s">
        <v>65</v>
      </c>
      <c r="H1278" s="68" t="s">
        <v>64</v>
      </c>
      <c r="I1278" s="68" t="s">
        <v>66</v>
      </c>
      <c r="J1278" s="68" t="s">
        <v>66</v>
      </c>
      <c r="K1278" s="70">
        <v>0</v>
      </c>
      <c r="L1278" s="70">
        <v>0</v>
      </c>
      <c r="M1278" s="70">
        <v>0</v>
      </c>
      <c r="N1278" s="70" t="s">
        <v>65</v>
      </c>
      <c r="O1278" s="70">
        <v>0</v>
      </c>
      <c r="P1278" s="70" t="s">
        <v>68</v>
      </c>
      <c r="Q1278" s="70" t="s">
        <v>68</v>
      </c>
    </row>
    <row r="1279" spans="2:17" x14ac:dyDescent="0.3">
      <c r="B1279" s="66" t="s">
        <v>1104</v>
      </c>
      <c r="C1279" s="67" t="s">
        <v>250</v>
      </c>
      <c r="D1279" s="68" t="s">
        <v>64</v>
      </c>
      <c r="E1279" s="68" t="s">
        <v>65</v>
      </c>
      <c r="F1279" s="69">
        <v>0</v>
      </c>
      <c r="G1279" s="68" t="s">
        <v>64</v>
      </c>
      <c r="H1279" s="68" t="s">
        <v>65</v>
      </c>
      <c r="I1279" s="68" t="s">
        <v>66</v>
      </c>
      <c r="J1279" s="68" t="s">
        <v>66</v>
      </c>
      <c r="K1279" s="70">
        <v>0</v>
      </c>
      <c r="L1279" s="70">
        <v>0</v>
      </c>
      <c r="M1279" s="70">
        <v>0</v>
      </c>
      <c r="N1279" s="70" t="s">
        <v>65</v>
      </c>
      <c r="O1279" s="70">
        <v>0</v>
      </c>
      <c r="P1279" s="70" t="s">
        <v>68</v>
      </c>
      <c r="Q1279" s="70" t="s">
        <v>68</v>
      </c>
    </row>
    <row r="1280" spans="2:17" x14ac:dyDescent="0.3">
      <c r="B1280" s="66" t="s">
        <v>4212</v>
      </c>
      <c r="C1280" s="67" t="s">
        <v>4225</v>
      </c>
      <c r="D1280" s="68" t="s">
        <v>64</v>
      </c>
      <c r="E1280" s="68" t="s">
        <v>65</v>
      </c>
      <c r="F1280" s="69">
        <v>0</v>
      </c>
      <c r="G1280" s="68" t="s">
        <v>65</v>
      </c>
      <c r="H1280" s="68" t="s">
        <v>64</v>
      </c>
      <c r="I1280" s="68" t="s">
        <v>66</v>
      </c>
      <c r="J1280" s="68" t="s">
        <v>66</v>
      </c>
      <c r="K1280" s="70">
        <v>0</v>
      </c>
      <c r="L1280" s="70">
        <v>0</v>
      </c>
      <c r="M1280" s="70">
        <v>0</v>
      </c>
      <c r="N1280" s="70" t="s">
        <v>65</v>
      </c>
      <c r="O1280" s="70">
        <v>0</v>
      </c>
      <c r="P1280" s="70" t="s">
        <v>68</v>
      </c>
      <c r="Q1280" s="70" t="s">
        <v>68</v>
      </c>
    </row>
    <row r="1281" spans="2:17" x14ac:dyDescent="0.3">
      <c r="B1281" s="66" t="s">
        <v>1119</v>
      </c>
      <c r="C1281" s="67" t="s">
        <v>4226</v>
      </c>
      <c r="D1281" s="68" t="s">
        <v>64</v>
      </c>
      <c r="E1281" s="68" t="s">
        <v>65</v>
      </c>
      <c r="F1281" s="69">
        <v>0</v>
      </c>
      <c r="G1281" s="68" t="s">
        <v>65</v>
      </c>
      <c r="H1281" s="68" t="s">
        <v>64</v>
      </c>
      <c r="I1281" s="68" t="s">
        <v>66</v>
      </c>
      <c r="J1281" s="68" t="s">
        <v>66</v>
      </c>
      <c r="K1281" s="70">
        <v>0</v>
      </c>
      <c r="L1281" s="70">
        <v>0</v>
      </c>
      <c r="M1281" s="70">
        <v>0</v>
      </c>
      <c r="N1281" s="70" t="s">
        <v>65</v>
      </c>
      <c r="O1281" s="70">
        <v>0</v>
      </c>
      <c r="P1281" s="70" t="s">
        <v>68</v>
      </c>
      <c r="Q1281" s="70" t="s">
        <v>68</v>
      </c>
    </row>
    <row r="1282" spans="2:17" x14ac:dyDescent="0.3">
      <c r="B1282" s="66" t="s">
        <v>4223</v>
      </c>
      <c r="C1282" s="67" t="s">
        <v>4227</v>
      </c>
      <c r="D1282" s="68" t="s">
        <v>64</v>
      </c>
      <c r="E1282" s="68" t="s">
        <v>65</v>
      </c>
      <c r="F1282" s="69">
        <v>0</v>
      </c>
      <c r="G1282" s="68" t="s">
        <v>65</v>
      </c>
      <c r="H1282" s="68" t="s">
        <v>64</v>
      </c>
      <c r="I1282" s="68" t="s">
        <v>66</v>
      </c>
      <c r="J1282" s="68" t="s">
        <v>66</v>
      </c>
      <c r="K1282" s="70">
        <v>0</v>
      </c>
      <c r="L1282" s="70">
        <v>0</v>
      </c>
      <c r="M1282" s="70">
        <v>0</v>
      </c>
      <c r="N1282" s="70" t="s">
        <v>65</v>
      </c>
      <c r="O1282" s="70">
        <v>0</v>
      </c>
      <c r="P1282" s="70" t="s">
        <v>68</v>
      </c>
      <c r="Q1282" s="70" t="s">
        <v>68</v>
      </c>
    </row>
    <row r="1283" spans="2:17" x14ac:dyDescent="0.3">
      <c r="B1283" s="66" t="s">
        <v>696</v>
      </c>
      <c r="C1283" s="67" t="s">
        <v>4227</v>
      </c>
      <c r="D1283" s="68" t="s">
        <v>65</v>
      </c>
      <c r="E1283" s="68" t="s">
        <v>64</v>
      </c>
      <c r="F1283" s="69">
        <v>0</v>
      </c>
      <c r="G1283" s="68" t="s">
        <v>65</v>
      </c>
      <c r="H1283" s="68" t="s">
        <v>65</v>
      </c>
      <c r="I1283" s="68" t="s">
        <v>66</v>
      </c>
      <c r="J1283" s="68" t="s">
        <v>66</v>
      </c>
      <c r="K1283" s="70">
        <v>0</v>
      </c>
      <c r="L1283" s="70">
        <v>0</v>
      </c>
      <c r="M1283" s="70">
        <v>0</v>
      </c>
      <c r="N1283" s="70" t="s">
        <v>65</v>
      </c>
      <c r="O1283" s="70">
        <v>0</v>
      </c>
      <c r="P1283" s="70" t="s">
        <v>68</v>
      </c>
      <c r="Q1283" s="70" t="s">
        <v>68</v>
      </c>
    </row>
    <row r="1284" spans="2:17" x14ac:dyDescent="0.3">
      <c r="B1284" s="66" t="s">
        <v>814</v>
      </c>
      <c r="C1284" s="67" t="s">
        <v>251</v>
      </c>
      <c r="D1284" s="68" t="s">
        <v>65</v>
      </c>
      <c r="E1284" s="68" t="s">
        <v>64</v>
      </c>
      <c r="F1284" s="69">
        <v>0</v>
      </c>
      <c r="G1284" s="68" t="s">
        <v>65</v>
      </c>
      <c r="H1284" s="68" t="s">
        <v>64</v>
      </c>
      <c r="I1284" s="68" t="s">
        <v>66</v>
      </c>
      <c r="J1284" s="68" t="s">
        <v>66</v>
      </c>
      <c r="K1284" s="70">
        <v>0</v>
      </c>
      <c r="L1284" s="70">
        <v>0</v>
      </c>
      <c r="M1284" s="70">
        <v>0</v>
      </c>
      <c r="N1284" s="70" t="s">
        <v>65</v>
      </c>
      <c r="O1284" s="70">
        <v>0</v>
      </c>
      <c r="P1284" s="70" t="s">
        <v>68</v>
      </c>
      <c r="Q1284" s="70" t="s">
        <v>68</v>
      </c>
    </row>
    <row r="1285" spans="2:17" x14ac:dyDescent="0.3">
      <c r="B1285" s="66" t="s">
        <v>814</v>
      </c>
      <c r="C1285" s="67" t="s">
        <v>254</v>
      </c>
      <c r="D1285" s="68" t="s">
        <v>65</v>
      </c>
      <c r="E1285" s="68" t="s">
        <v>64</v>
      </c>
      <c r="F1285" s="69">
        <v>0</v>
      </c>
      <c r="G1285" s="68" t="s">
        <v>64</v>
      </c>
      <c r="H1285" s="68" t="s">
        <v>64</v>
      </c>
      <c r="I1285" s="68" t="s">
        <v>65</v>
      </c>
      <c r="J1285" s="68" t="s">
        <v>66</v>
      </c>
      <c r="K1285" s="70">
        <v>0</v>
      </c>
      <c r="L1285" s="70">
        <v>0</v>
      </c>
      <c r="M1285" s="70">
        <v>0</v>
      </c>
      <c r="N1285" s="70" t="s">
        <v>65</v>
      </c>
      <c r="O1285" s="70">
        <v>0</v>
      </c>
      <c r="P1285" s="70" t="s">
        <v>68</v>
      </c>
      <c r="Q1285" s="70" t="s">
        <v>68</v>
      </c>
    </row>
    <row r="1286" spans="2:17" x14ac:dyDescent="0.3">
      <c r="B1286" s="66" t="s">
        <v>762</v>
      </c>
      <c r="C1286" s="67" t="s">
        <v>4228</v>
      </c>
      <c r="D1286" s="68" t="s">
        <v>64</v>
      </c>
      <c r="E1286" s="68" t="s">
        <v>65</v>
      </c>
      <c r="F1286" s="69">
        <v>0</v>
      </c>
      <c r="G1286" s="68" t="s">
        <v>65</v>
      </c>
      <c r="H1286" s="68" t="s">
        <v>64</v>
      </c>
      <c r="I1286" s="68" t="s">
        <v>66</v>
      </c>
      <c r="J1286" s="68" t="s">
        <v>66</v>
      </c>
      <c r="K1286" s="70">
        <v>0</v>
      </c>
      <c r="L1286" s="70">
        <v>0</v>
      </c>
      <c r="M1286" s="70">
        <v>0</v>
      </c>
      <c r="N1286" s="70" t="s">
        <v>65</v>
      </c>
      <c r="O1286" s="70">
        <v>0</v>
      </c>
      <c r="P1286" s="70" t="s">
        <v>68</v>
      </c>
      <c r="Q1286" s="70" t="s">
        <v>68</v>
      </c>
    </row>
    <row r="1287" spans="2:17" x14ac:dyDescent="0.3">
      <c r="B1287" s="66" t="s">
        <v>1044</v>
      </c>
      <c r="C1287" s="67" t="s">
        <v>2084</v>
      </c>
      <c r="D1287" s="68" t="s">
        <v>65</v>
      </c>
      <c r="E1287" s="68" t="s">
        <v>64</v>
      </c>
      <c r="F1287" s="69">
        <v>0</v>
      </c>
      <c r="G1287" s="68" t="s">
        <v>64</v>
      </c>
      <c r="H1287" s="68" t="s">
        <v>64</v>
      </c>
      <c r="I1287" s="68" t="s">
        <v>65</v>
      </c>
      <c r="J1287" s="68" t="s">
        <v>66</v>
      </c>
      <c r="K1287" s="70">
        <v>0</v>
      </c>
      <c r="L1287" s="70">
        <v>0</v>
      </c>
      <c r="M1287" s="70">
        <v>0</v>
      </c>
      <c r="N1287" s="70" t="s">
        <v>65</v>
      </c>
      <c r="O1287" s="70">
        <v>0</v>
      </c>
      <c r="P1287" s="70" t="s">
        <v>68</v>
      </c>
      <c r="Q1287" s="70" t="s">
        <v>68</v>
      </c>
    </row>
    <row r="1288" spans="2:17" x14ac:dyDescent="0.3">
      <c r="B1288" s="66" t="s">
        <v>1011</v>
      </c>
      <c r="C1288" s="67" t="s">
        <v>265</v>
      </c>
      <c r="D1288" s="68" t="s">
        <v>64</v>
      </c>
      <c r="E1288" s="68" t="s">
        <v>65</v>
      </c>
      <c r="F1288" s="69">
        <v>0</v>
      </c>
      <c r="G1288" s="68" t="s">
        <v>65</v>
      </c>
      <c r="H1288" s="68" t="s">
        <v>64</v>
      </c>
      <c r="I1288" s="68" t="s">
        <v>66</v>
      </c>
      <c r="J1288" s="68" t="s">
        <v>66</v>
      </c>
      <c r="K1288" s="70">
        <v>0</v>
      </c>
      <c r="L1288" s="70">
        <v>0</v>
      </c>
      <c r="M1288" s="70">
        <v>0</v>
      </c>
      <c r="N1288" s="70" t="s">
        <v>65</v>
      </c>
      <c r="O1288" s="70">
        <v>0</v>
      </c>
      <c r="P1288" s="70" t="s">
        <v>68</v>
      </c>
      <c r="Q1288" s="70" t="s">
        <v>68</v>
      </c>
    </row>
    <row r="1289" spans="2:17" x14ac:dyDescent="0.3">
      <c r="B1289" s="66" t="s">
        <v>1104</v>
      </c>
      <c r="C1289" s="67" t="s">
        <v>1277</v>
      </c>
      <c r="D1289" s="68" t="s">
        <v>64</v>
      </c>
      <c r="E1289" s="68" t="s">
        <v>65</v>
      </c>
      <c r="F1289" s="69">
        <v>0</v>
      </c>
      <c r="G1289" s="68" t="s">
        <v>65</v>
      </c>
      <c r="H1289" s="68" t="s">
        <v>65</v>
      </c>
      <c r="I1289" s="68" t="s">
        <v>66</v>
      </c>
      <c r="J1289" s="68" t="s">
        <v>66</v>
      </c>
      <c r="K1289" s="70">
        <v>0</v>
      </c>
      <c r="L1289" s="70">
        <v>0</v>
      </c>
      <c r="M1289" s="70">
        <v>0</v>
      </c>
      <c r="N1289" s="70" t="s">
        <v>65</v>
      </c>
      <c r="O1289" s="70">
        <v>0</v>
      </c>
      <c r="P1289" s="70" t="s">
        <v>68</v>
      </c>
      <c r="Q1289" s="70" t="s">
        <v>68</v>
      </c>
    </row>
    <row r="1290" spans="2:17" x14ac:dyDescent="0.3">
      <c r="B1290" s="66" t="s">
        <v>4229</v>
      </c>
      <c r="C1290" s="67" t="s">
        <v>1277</v>
      </c>
      <c r="D1290" s="68" t="s">
        <v>65</v>
      </c>
      <c r="E1290" s="68" t="s">
        <v>64</v>
      </c>
      <c r="F1290" s="69">
        <v>0</v>
      </c>
      <c r="G1290" s="68" t="s">
        <v>65</v>
      </c>
      <c r="H1290" s="68" t="s">
        <v>64</v>
      </c>
      <c r="I1290" s="68" t="s">
        <v>66</v>
      </c>
      <c r="J1290" s="68" t="s">
        <v>66</v>
      </c>
      <c r="K1290" s="70">
        <v>0</v>
      </c>
      <c r="L1290" s="70">
        <v>0</v>
      </c>
      <c r="M1290" s="70">
        <v>0</v>
      </c>
      <c r="N1290" s="70" t="s">
        <v>65</v>
      </c>
      <c r="O1290" s="70">
        <v>0</v>
      </c>
      <c r="P1290" s="70" t="s">
        <v>68</v>
      </c>
      <c r="Q1290" s="70" t="s">
        <v>68</v>
      </c>
    </row>
    <row r="1291" spans="2:17" x14ac:dyDescent="0.3">
      <c r="B1291" s="66" t="s">
        <v>4230</v>
      </c>
      <c r="C1291" s="67" t="s">
        <v>1163</v>
      </c>
      <c r="D1291" s="68" t="s">
        <v>65</v>
      </c>
      <c r="E1291" s="68" t="s">
        <v>64</v>
      </c>
      <c r="F1291" s="69">
        <v>0</v>
      </c>
      <c r="G1291" s="68" t="s">
        <v>65</v>
      </c>
      <c r="H1291" s="68" t="s">
        <v>65</v>
      </c>
      <c r="I1291" s="68" t="s">
        <v>66</v>
      </c>
      <c r="J1291" s="68" t="s">
        <v>66</v>
      </c>
      <c r="K1291" s="70">
        <v>0</v>
      </c>
      <c r="L1291" s="70">
        <v>0</v>
      </c>
      <c r="M1291" s="70">
        <v>0</v>
      </c>
      <c r="N1291" s="70" t="s">
        <v>65</v>
      </c>
      <c r="O1291" s="70">
        <v>0</v>
      </c>
      <c r="P1291" s="70" t="s">
        <v>68</v>
      </c>
      <c r="Q1291" s="70" t="s">
        <v>68</v>
      </c>
    </row>
    <row r="1292" spans="2:17" x14ac:dyDescent="0.3">
      <c r="B1292" s="66" t="s">
        <v>1119</v>
      </c>
      <c r="C1292" s="67" t="s">
        <v>1100</v>
      </c>
      <c r="D1292" s="68" t="s">
        <v>64</v>
      </c>
      <c r="E1292" s="68" t="s">
        <v>65</v>
      </c>
      <c r="F1292" s="69">
        <v>0</v>
      </c>
      <c r="G1292" s="68" t="s">
        <v>65</v>
      </c>
      <c r="H1292" s="68" t="s">
        <v>64</v>
      </c>
      <c r="I1292" s="68" t="s">
        <v>66</v>
      </c>
      <c r="J1292" s="68" t="s">
        <v>66</v>
      </c>
      <c r="K1292" s="70">
        <v>0</v>
      </c>
      <c r="L1292" s="70">
        <v>0</v>
      </c>
      <c r="M1292" s="70">
        <v>0</v>
      </c>
      <c r="N1292" s="70" t="s">
        <v>65</v>
      </c>
      <c r="O1292" s="70">
        <v>0</v>
      </c>
      <c r="P1292" s="70" t="s">
        <v>68</v>
      </c>
      <c r="Q1292" s="70" t="s">
        <v>68</v>
      </c>
    </row>
    <row r="1293" spans="2:17" x14ac:dyDescent="0.3">
      <c r="B1293" s="66" t="s">
        <v>4231</v>
      </c>
      <c r="C1293" s="67" t="s">
        <v>4232</v>
      </c>
      <c r="D1293" s="68" t="s">
        <v>64</v>
      </c>
      <c r="E1293" s="68" t="s">
        <v>65</v>
      </c>
      <c r="F1293" s="69">
        <v>0</v>
      </c>
      <c r="G1293" s="68" t="s">
        <v>65</v>
      </c>
      <c r="H1293" s="68" t="s">
        <v>65</v>
      </c>
      <c r="I1293" s="68" t="s">
        <v>66</v>
      </c>
      <c r="J1293" s="68" t="s">
        <v>66</v>
      </c>
      <c r="K1293" s="70">
        <v>0</v>
      </c>
      <c r="L1293" s="70">
        <v>0</v>
      </c>
      <c r="M1293" s="70">
        <v>0</v>
      </c>
      <c r="N1293" s="70" t="s">
        <v>65</v>
      </c>
      <c r="O1293" s="70">
        <v>0</v>
      </c>
      <c r="P1293" s="70" t="s">
        <v>68</v>
      </c>
      <c r="Q1293" s="70" t="s">
        <v>68</v>
      </c>
    </row>
    <row r="1294" spans="2:17" x14ac:dyDescent="0.3">
      <c r="B1294" s="66" t="s">
        <v>4233</v>
      </c>
      <c r="C1294" s="67" t="s">
        <v>1306</v>
      </c>
      <c r="D1294" s="68" t="s">
        <v>64</v>
      </c>
      <c r="E1294" s="68" t="s">
        <v>65</v>
      </c>
      <c r="F1294" s="69">
        <v>0</v>
      </c>
      <c r="G1294" s="68" t="s">
        <v>65</v>
      </c>
      <c r="H1294" s="68" t="s">
        <v>64</v>
      </c>
      <c r="I1294" s="68" t="s">
        <v>66</v>
      </c>
      <c r="J1294" s="68" t="s">
        <v>66</v>
      </c>
      <c r="K1294" s="70">
        <v>0</v>
      </c>
      <c r="L1294" s="70">
        <v>0</v>
      </c>
      <c r="M1294" s="70">
        <v>0</v>
      </c>
      <c r="N1294" s="70" t="s">
        <v>65</v>
      </c>
      <c r="O1294" s="70">
        <v>0</v>
      </c>
      <c r="P1294" s="70" t="s">
        <v>68</v>
      </c>
      <c r="Q1294" s="70" t="s">
        <v>68</v>
      </c>
    </row>
    <row r="1295" spans="2:17" x14ac:dyDescent="0.3">
      <c r="B1295" s="66" t="s">
        <v>646</v>
      </c>
      <c r="C1295" s="67" t="s">
        <v>4234</v>
      </c>
      <c r="D1295" s="68" t="s">
        <v>64</v>
      </c>
      <c r="E1295" s="68" t="s">
        <v>65</v>
      </c>
      <c r="F1295" s="69">
        <v>0</v>
      </c>
      <c r="G1295" s="68" t="s">
        <v>65</v>
      </c>
      <c r="H1295" s="68" t="s">
        <v>64</v>
      </c>
      <c r="I1295" s="68" t="s">
        <v>66</v>
      </c>
      <c r="J1295" s="68" t="s">
        <v>66</v>
      </c>
      <c r="K1295" s="70">
        <v>0</v>
      </c>
      <c r="L1295" s="70">
        <v>0</v>
      </c>
      <c r="M1295" s="70">
        <v>0</v>
      </c>
      <c r="N1295" s="70" t="s">
        <v>65</v>
      </c>
      <c r="O1295" s="70">
        <v>0</v>
      </c>
      <c r="P1295" s="70" t="s">
        <v>68</v>
      </c>
      <c r="Q1295" s="70" t="s">
        <v>68</v>
      </c>
    </row>
    <row r="1296" spans="2:17" x14ac:dyDescent="0.3">
      <c r="B1296" s="66" t="s">
        <v>1104</v>
      </c>
      <c r="C1296" s="67" t="s">
        <v>4235</v>
      </c>
      <c r="D1296" s="68" t="s">
        <v>64</v>
      </c>
      <c r="E1296" s="68" t="s">
        <v>65</v>
      </c>
      <c r="F1296" s="69">
        <v>0</v>
      </c>
      <c r="G1296" s="68" t="s">
        <v>65</v>
      </c>
      <c r="H1296" s="68" t="s">
        <v>64</v>
      </c>
      <c r="I1296" s="68" t="s">
        <v>66</v>
      </c>
      <c r="J1296" s="68" t="s">
        <v>66</v>
      </c>
      <c r="K1296" s="70">
        <v>0</v>
      </c>
      <c r="L1296" s="70">
        <v>0</v>
      </c>
      <c r="M1296" s="70">
        <v>0</v>
      </c>
      <c r="N1296" s="70" t="s">
        <v>65</v>
      </c>
      <c r="O1296" s="70">
        <v>0</v>
      </c>
      <c r="P1296" s="70" t="s">
        <v>68</v>
      </c>
      <c r="Q1296" s="70" t="s">
        <v>68</v>
      </c>
    </row>
    <row r="1297" spans="2:17" x14ac:dyDescent="0.3">
      <c r="B1297" s="66" t="s">
        <v>4236</v>
      </c>
      <c r="C1297" s="67" t="s">
        <v>1306</v>
      </c>
      <c r="D1297" s="68" t="s">
        <v>65</v>
      </c>
      <c r="E1297" s="68" t="s">
        <v>64</v>
      </c>
      <c r="F1297" s="69">
        <v>0</v>
      </c>
      <c r="G1297" s="68" t="s">
        <v>65</v>
      </c>
      <c r="H1297" s="68" t="s">
        <v>64</v>
      </c>
      <c r="I1297" s="68" t="s">
        <v>66</v>
      </c>
      <c r="J1297" s="68" t="s">
        <v>66</v>
      </c>
      <c r="K1297" s="70">
        <v>0</v>
      </c>
      <c r="L1297" s="70">
        <v>0</v>
      </c>
      <c r="M1297" s="70">
        <v>0</v>
      </c>
      <c r="N1297" s="70" t="s">
        <v>65</v>
      </c>
      <c r="O1297" s="70">
        <v>0</v>
      </c>
      <c r="P1297" s="70" t="s">
        <v>68</v>
      </c>
      <c r="Q1297" s="70" t="s">
        <v>68</v>
      </c>
    </row>
    <row r="1298" spans="2:17" x14ac:dyDescent="0.3">
      <c r="B1298" s="66" t="s">
        <v>4237</v>
      </c>
      <c r="C1298" s="67" t="s">
        <v>262</v>
      </c>
      <c r="D1298" s="68" t="s">
        <v>65</v>
      </c>
      <c r="E1298" s="68" t="s">
        <v>64</v>
      </c>
      <c r="F1298" s="69">
        <v>0</v>
      </c>
      <c r="G1298" s="68" t="s">
        <v>65</v>
      </c>
      <c r="H1298" s="68" t="s">
        <v>64</v>
      </c>
      <c r="I1298" s="68" t="s">
        <v>66</v>
      </c>
      <c r="J1298" s="68" t="s">
        <v>66</v>
      </c>
      <c r="K1298" s="70">
        <v>0</v>
      </c>
      <c r="L1298" s="70">
        <v>0</v>
      </c>
      <c r="M1298" s="70">
        <v>0</v>
      </c>
      <c r="N1298" s="70" t="s">
        <v>65</v>
      </c>
      <c r="O1298" s="70">
        <v>0</v>
      </c>
      <c r="P1298" s="70" t="s">
        <v>68</v>
      </c>
      <c r="Q1298" s="70" t="s">
        <v>68</v>
      </c>
    </row>
    <row r="1299" spans="2:17" x14ac:dyDescent="0.3">
      <c r="B1299" s="66" t="s">
        <v>4238</v>
      </c>
      <c r="C1299" s="67" t="s">
        <v>1144</v>
      </c>
      <c r="D1299" s="68" t="s">
        <v>65</v>
      </c>
      <c r="E1299" s="68" t="s">
        <v>64</v>
      </c>
      <c r="F1299" s="69">
        <v>0</v>
      </c>
      <c r="G1299" s="68" t="s">
        <v>65</v>
      </c>
      <c r="H1299" s="68" t="s">
        <v>64</v>
      </c>
      <c r="I1299" s="68" t="s">
        <v>66</v>
      </c>
      <c r="J1299" s="68" t="s">
        <v>66</v>
      </c>
      <c r="K1299" s="70">
        <v>0</v>
      </c>
      <c r="L1299" s="70">
        <v>0</v>
      </c>
      <c r="M1299" s="70">
        <v>0</v>
      </c>
      <c r="N1299" s="70" t="s">
        <v>65</v>
      </c>
      <c r="O1299" s="70">
        <v>0</v>
      </c>
      <c r="P1299" s="70" t="s">
        <v>68</v>
      </c>
      <c r="Q1299" s="70" t="s">
        <v>68</v>
      </c>
    </row>
    <row r="1300" spans="2:17" x14ac:dyDescent="0.3">
      <c r="B1300" s="66" t="s">
        <v>3040</v>
      </c>
      <c r="C1300" s="67" t="s">
        <v>4239</v>
      </c>
      <c r="D1300" s="68" t="s">
        <v>64</v>
      </c>
      <c r="E1300" s="68" t="s">
        <v>65</v>
      </c>
      <c r="F1300" s="69">
        <v>0</v>
      </c>
      <c r="G1300" s="68" t="s">
        <v>65</v>
      </c>
      <c r="H1300" s="68" t="s">
        <v>64</v>
      </c>
      <c r="I1300" s="68" t="s">
        <v>66</v>
      </c>
      <c r="J1300" s="68" t="s">
        <v>66</v>
      </c>
      <c r="K1300" s="70">
        <v>0</v>
      </c>
      <c r="L1300" s="70">
        <v>0</v>
      </c>
      <c r="M1300" s="70">
        <v>0</v>
      </c>
      <c r="N1300" s="70" t="s">
        <v>65</v>
      </c>
      <c r="O1300" s="70">
        <v>0</v>
      </c>
      <c r="P1300" s="70" t="s">
        <v>68</v>
      </c>
      <c r="Q1300" s="70" t="s">
        <v>68</v>
      </c>
    </row>
    <row r="1301" spans="2:17" x14ac:dyDescent="0.3">
      <c r="B1301" s="66" t="s">
        <v>229</v>
      </c>
      <c r="C1301" s="67" t="s">
        <v>4240</v>
      </c>
      <c r="D1301" s="68" t="s">
        <v>64</v>
      </c>
      <c r="E1301" s="68" t="s">
        <v>65</v>
      </c>
      <c r="F1301" s="69">
        <v>0</v>
      </c>
      <c r="G1301" s="68" t="s">
        <v>65</v>
      </c>
      <c r="H1301" s="68" t="s">
        <v>64</v>
      </c>
      <c r="I1301" s="68" t="s">
        <v>66</v>
      </c>
      <c r="J1301" s="68" t="s">
        <v>66</v>
      </c>
      <c r="K1301" s="70">
        <v>0</v>
      </c>
      <c r="L1301" s="70">
        <v>0</v>
      </c>
      <c r="M1301" s="70">
        <v>0</v>
      </c>
      <c r="N1301" s="70" t="s">
        <v>65</v>
      </c>
      <c r="O1301" s="70">
        <v>0</v>
      </c>
      <c r="P1301" s="70" t="s">
        <v>68</v>
      </c>
      <c r="Q1301" s="70" t="s">
        <v>68</v>
      </c>
    </row>
    <row r="1302" spans="2:17" x14ac:dyDescent="0.3">
      <c r="B1302" s="66" t="s">
        <v>243</v>
      </c>
      <c r="C1302" s="67" t="s">
        <v>4241</v>
      </c>
      <c r="D1302" s="68" t="s">
        <v>64</v>
      </c>
      <c r="E1302" s="68" t="s">
        <v>65</v>
      </c>
      <c r="F1302" s="69">
        <v>0</v>
      </c>
      <c r="G1302" s="68" t="s">
        <v>64</v>
      </c>
      <c r="H1302" s="68" t="s">
        <v>65</v>
      </c>
      <c r="I1302" s="68" t="s">
        <v>66</v>
      </c>
      <c r="J1302" s="68" t="s">
        <v>66</v>
      </c>
      <c r="K1302" s="70">
        <v>0</v>
      </c>
      <c r="L1302" s="70">
        <v>0</v>
      </c>
      <c r="M1302" s="70">
        <v>0</v>
      </c>
      <c r="N1302" s="70" t="s">
        <v>65</v>
      </c>
      <c r="O1302" s="70">
        <v>0</v>
      </c>
      <c r="P1302" s="70" t="s">
        <v>68</v>
      </c>
      <c r="Q1302" s="70" t="s">
        <v>68</v>
      </c>
    </row>
    <row r="1303" spans="2:17" x14ac:dyDescent="0.3">
      <c r="B1303" s="66" t="s">
        <v>724</v>
      </c>
      <c r="C1303" s="67" t="s">
        <v>4241</v>
      </c>
      <c r="D1303" s="68" t="s">
        <v>65</v>
      </c>
      <c r="E1303" s="68" t="s">
        <v>64</v>
      </c>
      <c r="F1303" s="69">
        <v>0</v>
      </c>
      <c r="G1303" s="68" t="s">
        <v>65</v>
      </c>
      <c r="H1303" s="68" t="s">
        <v>64</v>
      </c>
      <c r="I1303" s="68" t="s">
        <v>66</v>
      </c>
      <c r="J1303" s="68" t="s">
        <v>66</v>
      </c>
      <c r="K1303" s="70">
        <v>0</v>
      </c>
      <c r="L1303" s="70">
        <v>0</v>
      </c>
      <c r="M1303" s="70">
        <v>0</v>
      </c>
      <c r="N1303" s="70" t="s">
        <v>65</v>
      </c>
      <c r="O1303" s="70">
        <v>0</v>
      </c>
      <c r="P1303" s="70" t="s">
        <v>68</v>
      </c>
      <c r="Q1303" s="70" t="s">
        <v>68</v>
      </c>
    </row>
    <row r="1304" spans="2:17" x14ac:dyDescent="0.3">
      <c r="B1304" s="66" t="s">
        <v>290</v>
      </c>
      <c r="C1304" s="67" t="s">
        <v>1345</v>
      </c>
      <c r="D1304" s="68" t="s">
        <v>64</v>
      </c>
      <c r="E1304" s="68" t="s">
        <v>65</v>
      </c>
      <c r="F1304" s="69">
        <v>0</v>
      </c>
      <c r="G1304" s="68" t="s">
        <v>65</v>
      </c>
      <c r="H1304" s="68" t="s">
        <v>64</v>
      </c>
      <c r="I1304" s="68" t="s">
        <v>66</v>
      </c>
      <c r="J1304" s="68" t="s">
        <v>66</v>
      </c>
      <c r="K1304" s="70">
        <v>0</v>
      </c>
      <c r="L1304" s="70">
        <v>0</v>
      </c>
      <c r="M1304" s="70">
        <v>0</v>
      </c>
      <c r="N1304" s="70" t="s">
        <v>65</v>
      </c>
      <c r="O1304" s="70">
        <v>0</v>
      </c>
      <c r="P1304" s="70" t="s">
        <v>68</v>
      </c>
      <c r="Q1304" s="70" t="s">
        <v>68</v>
      </c>
    </row>
    <row r="1305" spans="2:17" x14ac:dyDescent="0.3">
      <c r="B1305" s="66" t="s">
        <v>1104</v>
      </c>
      <c r="C1305" s="67" t="s">
        <v>895</v>
      </c>
      <c r="D1305" s="68" t="s">
        <v>64</v>
      </c>
      <c r="E1305" s="68" t="s">
        <v>65</v>
      </c>
      <c r="F1305" s="69">
        <v>0</v>
      </c>
      <c r="G1305" s="68" t="s">
        <v>65</v>
      </c>
      <c r="H1305" s="68" t="s">
        <v>64</v>
      </c>
      <c r="I1305" s="68" t="s">
        <v>66</v>
      </c>
      <c r="J1305" s="68" t="s">
        <v>66</v>
      </c>
      <c r="K1305" s="70">
        <v>0</v>
      </c>
      <c r="L1305" s="70">
        <v>0</v>
      </c>
      <c r="M1305" s="70">
        <v>0</v>
      </c>
      <c r="N1305" s="70" t="s">
        <v>65</v>
      </c>
      <c r="O1305" s="70">
        <v>0</v>
      </c>
      <c r="P1305" s="70" t="s">
        <v>68</v>
      </c>
      <c r="Q1305" s="70" t="s">
        <v>68</v>
      </c>
    </row>
    <row r="1306" spans="2:17" x14ac:dyDescent="0.3">
      <c r="B1306" s="66" t="s">
        <v>4233</v>
      </c>
      <c r="C1306" s="67" t="s">
        <v>1118</v>
      </c>
      <c r="D1306" s="68" t="s">
        <v>64</v>
      </c>
      <c r="E1306" s="68" t="s">
        <v>65</v>
      </c>
      <c r="F1306" s="69">
        <v>0</v>
      </c>
      <c r="G1306" s="68" t="s">
        <v>64</v>
      </c>
      <c r="H1306" s="68" t="s">
        <v>65</v>
      </c>
      <c r="I1306" s="68" t="s">
        <v>66</v>
      </c>
      <c r="J1306" s="68" t="s">
        <v>66</v>
      </c>
      <c r="K1306" s="70">
        <v>0</v>
      </c>
      <c r="L1306" s="70">
        <v>0</v>
      </c>
      <c r="M1306" s="70">
        <v>0</v>
      </c>
      <c r="N1306" s="70" t="s">
        <v>65</v>
      </c>
      <c r="O1306" s="70">
        <v>0</v>
      </c>
      <c r="P1306" s="70" t="s">
        <v>68</v>
      </c>
      <c r="Q1306" s="70" t="s">
        <v>68</v>
      </c>
    </row>
    <row r="1307" spans="2:17" x14ac:dyDescent="0.3">
      <c r="B1307" s="66" t="s">
        <v>972</v>
      </c>
      <c r="C1307" s="67" t="s">
        <v>4242</v>
      </c>
      <c r="D1307" s="68" t="s">
        <v>65</v>
      </c>
      <c r="E1307" s="68" t="s">
        <v>64</v>
      </c>
      <c r="F1307" s="69">
        <v>0</v>
      </c>
      <c r="G1307" s="68" t="s">
        <v>65</v>
      </c>
      <c r="H1307" s="68" t="s">
        <v>64</v>
      </c>
      <c r="I1307" s="68" t="s">
        <v>66</v>
      </c>
      <c r="J1307" s="68" t="s">
        <v>66</v>
      </c>
      <c r="K1307" s="70">
        <v>0</v>
      </c>
      <c r="L1307" s="70">
        <v>0</v>
      </c>
      <c r="M1307" s="70">
        <v>0</v>
      </c>
      <c r="N1307" s="70" t="s">
        <v>65</v>
      </c>
      <c r="O1307" s="70">
        <v>0</v>
      </c>
      <c r="P1307" s="70" t="s">
        <v>68</v>
      </c>
      <c r="Q1307" s="70" t="s">
        <v>68</v>
      </c>
    </row>
    <row r="1308" spans="2:17" x14ac:dyDescent="0.3">
      <c r="B1308" s="66" t="s">
        <v>4231</v>
      </c>
      <c r="C1308" s="67" t="s">
        <v>4243</v>
      </c>
      <c r="D1308" s="68" t="s">
        <v>64</v>
      </c>
      <c r="E1308" s="68" t="s">
        <v>65</v>
      </c>
      <c r="F1308" s="69">
        <v>0</v>
      </c>
      <c r="G1308" s="68" t="s">
        <v>65</v>
      </c>
      <c r="H1308" s="68" t="s">
        <v>64</v>
      </c>
      <c r="I1308" s="68" t="s">
        <v>66</v>
      </c>
      <c r="J1308" s="68" t="s">
        <v>66</v>
      </c>
      <c r="K1308" s="70">
        <v>0</v>
      </c>
      <c r="L1308" s="70">
        <v>0</v>
      </c>
      <c r="M1308" s="70">
        <v>0</v>
      </c>
      <c r="N1308" s="70" t="s">
        <v>65</v>
      </c>
      <c r="O1308" s="70">
        <v>0</v>
      </c>
      <c r="P1308" s="70" t="s">
        <v>68</v>
      </c>
      <c r="Q1308" s="70" t="s">
        <v>68</v>
      </c>
    </row>
    <row r="1309" spans="2:17" x14ac:dyDescent="0.3">
      <c r="B1309" s="66" t="s">
        <v>908</v>
      </c>
      <c r="C1309" s="67" t="s">
        <v>4224</v>
      </c>
      <c r="D1309" s="68" t="s">
        <v>65</v>
      </c>
      <c r="E1309" s="68" t="s">
        <v>64</v>
      </c>
      <c r="F1309" s="69">
        <v>0</v>
      </c>
      <c r="G1309" s="68" t="s">
        <v>65</v>
      </c>
      <c r="H1309" s="68" t="s">
        <v>64</v>
      </c>
      <c r="I1309" s="68" t="s">
        <v>66</v>
      </c>
      <c r="J1309" s="68" t="s">
        <v>66</v>
      </c>
      <c r="K1309" s="70">
        <v>0</v>
      </c>
      <c r="L1309" s="70">
        <v>0</v>
      </c>
      <c r="M1309" s="70">
        <v>0</v>
      </c>
      <c r="N1309" s="70" t="s">
        <v>65</v>
      </c>
      <c r="O1309" s="70">
        <v>0</v>
      </c>
      <c r="P1309" s="70" t="s">
        <v>68</v>
      </c>
      <c r="Q1309" s="70" t="s">
        <v>68</v>
      </c>
    </row>
    <row r="1310" spans="2:17" x14ac:dyDescent="0.3">
      <c r="B1310" s="66" t="s">
        <v>724</v>
      </c>
      <c r="C1310" s="67" t="s">
        <v>4224</v>
      </c>
      <c r="D1310" s="68" t="s">
        <v>65</v>
      </c>
      <c r="E1310" s="68" t="s">
        <v>64</v>
      </c>
      <c r="F1310" s="69">
        <v>0</v>
      </c>
      <c r="G1310" s="68" t="s">
        <v>65</v>
      </c>
      <c r="H1310" s="68" t="s">
        <v>64</v>
      </c>
      <c r="I1310" s="68" t="s">
        <v>66</v>
      </c>
      <c r="J1310" s="68" t="s">
        <v>66</v>
      </c>
      <c r="K1310" s="70">
        <v>0</v>
      </c>
      <c r="L1310" s="70">
        <v>0</v>
      </c>
      <c r="M1310" s="70">
        <v>0</v>
      </c>
      <c r="N1310" s="70" t="s">
        <v>65</v>
      </c>
      <c r="O1310" s="70">
        <v>0</v>
      </c>
      <c r="P1310" s="70" t="s">
        <v>68</v>
      </c>
      <c r="Q1310" s="70" t="s">
        <v>68</v>
      </c>
    </row>
    <row r="1311" spans="2:17" x14ac:dyDescent="0.3">
      <c r="B1311" s="66" t="s">
        <v>696</v>
      </c>
      <c r="C1311" s="67" t="s">
        <v>895</v>
      </c>
      <c r="D1311" s="68" t="s">
        <v>65</v>
      </c>
      <c r="E1311" s="68" t="s">
        <v>64</v>
      </c>
      <c r="F1311" s="69">
        <v>0</v>
      </c>
      <c r="G1311" s="68" t="s">
        <v>65</v>
      </c>
      <c r="H1311" s="68" t="s">
        <v>65</v>
      </c>
      <c r="I1311" s="68" t="s">
        <v>66</v>
      </c>
      <c r="J1311" s="68" t="s">
        <v>66</v>
      </c>
      <c r="K1311" s="70">
        <v>0</v>
      </c>
      <c r="L1311" s="70">
        <v>0</v>
      </c>
      <c r="M1311" s="70">
        <v>0</v>
      </c>
      <c r="N1311" s="70" t="s">
        <v>65</v>
      </c>
      <c r="O1311" s="70">
        <v>0</v>
      </c>
      <c r="P1311" s="70" t="s">
        <v>68</v>
      </c>
      <c r="Q1311" s="70" t="s">
        <v>68</v>
      </c>
    </row>
    <row r="1312" spans="2:17" x14ac:dyDescent="0.3">
      <c r="B1312" s="66" t="s">
        <v>1066</v>
      </c>
      <c r="C1312" s="67" t="s">
        <v>657</v>
      </c>
      <c r="D1312" s="68" t="s">
        <v>64</v>
      </c>
      <c r="E1312" s="68" t="s">
        <v>65</v>
      </c>
      <c r="F1312" s="69">
        <v>0</v>
      </c>
      <c r="G1312" s="68" t="s">
        <v>64</v>
      </c>
      <c r="H1312" s="68" t="s">
        <v>65</v>
      </c>
      <c r="I1312" s="68" t="s">
        <v>66</v>
      </c>
      <c r="J1312" s="68" t="s">
        <v>66</v>
      </c>
      <c r="K1312" s="70">
        <v>0</v>
      </c>
      <c r="L1312" s="70">
        <v>0</v>
      </c>
      <c r="M1312" s="70">
        <v>0</v>
      </c>
      <c r="N1312" s="70" t="s">
        <v>65</v>
      </c>
      <c r="O1312" s="70">
        <v>0</v>
      </c>
      <c r="P1312" s="70" t="s">
        <v>68</v>
      </c>
      <c r="Q1312" s="70" t="s">
        <v>68</v>
      </c>
    </row>
    <row r="1313" spans="2:17" x14ac:dyDescent="0.3">
      <c r="B1313" s="66" t="s">
        <v>901</v>
      </c>
      <c r="C1313" s="67" t="s">
        <v>790</v>
      </c>
      <c r="D1313" s="68" t="s">
        <v>64</v>
      </c>
      <c r="E1313" s="68" t="s">
        <v>65</v>
      </c>
      <c r="F1313" s="69">
        <v>0</v>
      </c>
      <c r="G1313" s="68" t="s">
        <v>65</v>
      </c>
      <c r="H1313" s="68" t="s">
        <v>64</v>
      </c>
      <c r="I1313" s="68" t="s">
        <v>66</v>
      </c>
      <c r="J1313" s="68" t="s">
        <v>66</v>
      </c>
      <c r="K1313" s="70">
        <v>0</v>
      </c>
      <c r="L1313" s="70">
        <v>0</v>
      </c>
      <c r="M1313" s="70">
        <v>0</v>
      </c>
      <c r="N1313" s="70" t="s">
        <v>65</v>
      </c>
      <c r="O1313" s="70">
        <v>0</v>
      </c>
      <c r="P1313" s="70" t="s">
        <v>68</v>
      </c>
      <c r="Q1313" s="70" t="s">
        <v>68</v>
      </c>
    </row>
    <row r="1314" spans="2:17" x14ac:dyDescent="0.3">
      <c r="B1314" s="66" t="s">
        <v>3021</v>
      </c>
      <c r="C1314" s="67" t="s">
        <v>4240</v>
      </c>
      <c r="D1314" s="68" t="s">
        <v>65</v>
      </c>
      <c r="E1314" s="68" t="s">
        <v>64</v>
      </c>
      <c r="F1314" s="69">
        <v>0</v>
      </c>
      <c r="G1314" s="68" t="s">
        <v>65</v>
      </c>
      <c r="H1314" s="68" t="s">
        <v>64</v>
      </c>
      <c r="I1314" s="68" t="s">
        <v>66</v>
      </c>
      <c r="J1314" s="68" t="s">
        <v>66</v>
      </c>
      <c r="K1314" s="70">
        <v>0</v>
      </c>
      <c r="L1314" s="70">
        <v>0</v>
      </c>
      <c r="M1314" s="70">
        <v>0</v>
      </c>
      <c r="N1314" s="70" t="s">
        <v>65</v>
      </c>
      <c r="O1314" s="70">
        <v>0</v>
      </c>
      <c r="P1314" s="70" t="s">
        <v>68</v>
      </c>
      <c r="Q1314" s="70" t="s">
        <v>68</v>
      </c>
    </row>
    <row r="1315" spans="2:17" x14ac:dyDescent="0.3">
      <c r="B1315" s="66" t="s">
        <v>708</v>
      </c>
      <c r="C1315" s="67" t="s">
        <v>4244</v>
      </c>
      <c r="D1315" s="68" t="s">
        <v>64</v>
      </c>
      <c r="E1315" s="68" t="s">
        <v>65</v>
      </c>
      <c r="F1315" s="69">
        <v>0</v>
      </c>
      <c r="G1315" s="68" t="s">
        <v>64</v>
      </c>
      <c r="H1315" s="68" t="s">
        <v>64</v>
      </c>
      <c r="I1315" s="68" t="s">
        <v>66</v>
      </c>
      <c r="J1315" s="68" t="s">
        <v>65</v>
      </c>
      <c r="K1315" s="70">
        <v>0</v>
      </c>
      <c r="L1315" s="70">
        <v>0</v>
      </c>
      <c r="M1315" s="70">
        <v>0</v>
      </c>
      <c r="N1315" s="70" t="s">
        <v>65</v>
      </c>
      <c r="O1315" s="70">
        <v>0</v>
      </c>
      <c r="P1315" s="70" t="s">
        <v>68</v>
      </c>
      <c r="Q1315" s="70" t="s">
        <v>68</v>
      </c>
    </row>
    <row r="1316" spans="2:17" x14ac:dyDescent="0.3">
      <c r="B1316" s="66" t="s">
        <v>4148</v>
      </c>
      <c r="C1316" s="67" t="s">
        <v>4245</v>
      </c>
      <c r="D1316" s="68" t="s">
        <v>64</v>
      </c>
      <c r="E1316" s="68" t="s">
        <v>65</v>
      </c>
      <c r="F1316" s="69">
        <v>0</v>
      </c>
      <c r="G1316" s="68" t="s">
        <v>65</v>
      </c>
      <c r="H1316" s="68" t="s">
        <v>64</v>
      </c>
      <c r="I1316" s="68" t="s">
        <v>66</v>
      </c>
      <c r="J1316" s="68" t="s">
        <v>66</v>
      </c>
      <c r="K1316" s="70">
        <v>0</v>
      </c>
      <c r="L1316" s="70">
        <v>0</v>
      </c>
      <c r="M1316" s="70">
        <v>0</v>
      </c>
      <c r="N1316" s="70" t="s">
        <v>65</v>
      </c>
      <c r="O1316" s="70">
        <v>0</v>
      </c>
      <c r="P1316" s="70" t="s">
        <v>68</v>
      </c>
      <c r="Q1316" s="70" t="s">
        <v>68</v>
      </c>
    </row>
    <row r="1317" spans="2:17" x14ac:dyDescent="0.3">
      <c r="B1317" s="66" t="s">
        <v>646</v>
      </c>
      <c r="C1317" s="67" t="s">
        <v>4246</v>
      </c>
      <c r="D1317" s="68" t="s">
        <v>64</v>
      </c>
      <c r="E1317" s="68" t="s">
        <v>65</v>
      </c>
      <c r="F1317" s="69">
        <v>0</v>
      </c>
      <c r="G1317" s="68" t="s">
        <v>65</v>
      </c>
      <c r="H1317" s="68" t="s">
        <v>64</v>
      </c>
      <c r="I1317" s="68" t="s">
        <v>66</v>
      </c>
      <c r="J1317" s="68" t="s">
        <v>66</v>
      </c>
      <c r="K1317" s="70">
        <v>0</v>
      </c>
      <c r="L1317" s="70">
        <v>0</v>
      </c>
      <c r="M1317" s="70">
        <v>0</v>
      </c>
      <c r="N1317" s="70" t="s">
        <v>65</v>
      </c>
      <c r="O1317" s="70">
        <v>0</v>
      </c>
      <c r="P1317" s="70" t="s">
        <v>68</v>
      </c>
      <c r="Q1317" s="70" t="s">
        <v>68</v>
      </c>
    </row>
    <row r="1318" spans="2:17" x14ac:dyDescent="0.3">
      <c r="B1318" s="66" t="s">
        <v>274</v>
      </c>
      <c r="C1318" s="67" t="s">
        <v>4246</v>
      </c>
      <c r="D1318" s="68" t="s">
        <v>64</v>
      </c>
      <c r="E1318" s="68" t="s">
        <v>65</v>
      </c>
      <c r="F1318" s="69">
        <v>0</v>
      </c>
      <c r="G1318" s="68" t="s">
        <v>65</v>
      </c>
      <c r="H1318" s="68" t="s">
        <v>64</v>
      </c>
      <c r="I1318" s="68" t="s">
        <v>66</v>
      </c>
      <c r="J1318" s="68" t="s">
        <v>66</v>
      </c>
      <c r="K1318" s="70">
        <v>0</v>
      </c>
      <c r="L1318" s="70">
        <v>0</v>
      </c>
      <c r="M1318" s="70">
        <v>0</v>
      </c>
      <c r="N1318" s="70" t="s">
        <v>65</v>
      </c>
      <c r="O1318" s="70">
        <v>0</v>
      </c>
      <c r="P1318" s="70" t="s">
        <v>68</v>
      </c>
      <c r="Q1318" s="70" t="s">
        <v>68</v>
      </c>
    </row>
    <row r="1319" spans="2:17" x14ac:dyDescent="0.3">
      <c r="B1319" s="66" t="s">
        <v>4247</v>
      </c>
      <c r="C1319" s="67" t="s">
        <v>4246</v>
      </c>
      <c r="D1319" s="68" t="s">
        <v>65</v>
      </c>
      <c r="E1319" s="68" t="s">
        <v>64</v>
      </c>
      <c r="F1319" s="69">
        <v>0</v>
      </c>
      <c r="G1319" s="68" t="s">
        <v>65</v>
      </c>
      <c r="H1319" s="68" t="s">
        <v>64</v>
      </c>
      <c r="I1319" s="68" t="s">
        <v>66</v>
      </c>
      <c r="J1319" s="68" t="s">
        <v>66</v>
      </c>
      <c r="K1319" s="70">
        <v>0</v>
      </c>
      <c r="L1319" s="70">
        <v>0</v>
      </c>
      <c r="M1319" s="70">
        <v>0</v>
      </c>
      <c r="N1319" s="70" t="s">
        <v>65</v>
      </c>
      <c r="O1319" s="70">
        <v>0</v>
      </c>
      <c r="P1319" s="70" t="s">
        <v>68</v>
      </c>
      <c r="Q1319" s="70" t="s">
        <v>68</v>
      </c>
    </row>
    <row r="1320" spans="2:17" x14ac:dyDescent="0.3">
      <c r="B1320" s="66" t="s">
        <v>1354</v>
      </c>
      <c r="C1320" s="67" t="s">
        <v>2113</v>
      </c>
      <c r="D1320" s="68" t="s">
        <v>65</v>
      </c>
      <c r="E1320" s="68" t="s">
        <v>64</v>
      </c>
      <c r="F1320" s="69">
        <v>0</v>
      </c>
      <c r="G1320" s="68" t="s">
        <v>64</v>
      </c>
      <c r="H1320" s="68" t="s">
        <v>64</v>
      </c>
      <c r="I1320" s="68" t="s">
        <v>65</v>
      </c>
      <c r="J1320" s="68" t="s">
        <v>66</v>
      </c>
      <c r="K1320" s="70">
        <v>0</v>
      </c>
      <c r="L1320" s="70">
        <v>0</v>
      </c>
      <c r="M1320" s="70">
        <v>0</v>
      </c>
      <c r="N1320" s="70" t="s">
        <v>65</v>
      </c>
      <c r="O1320" s="70">
        <v>0</v>
      </c>
      <c r="P1320" s="70" t="s">
        <v>68</v>
      </c>
      <c r="Q1320" s="70" t="s">
        <v>68</v>
      </c>
    </row>
    <row r="1321" spans="2:17" x14ac:dyDescent="0.3">
      <c r="B1321" s="66" t="s">
        <v>1104</v>
      </c>
      <c r="C1321" s="67" t="s">
        <v>4248</v>
      </c>
      <c r="D1321" s="68" t="s">
        <v>64</v>
      </c>
      <c r="E1321" s="68" t="s">
        <v>65</v>
      </c>
      <c r="F1321" s="69">
        <v>0</v>
      </c>
      <c r="G1321" s="68" t="s">
        <v>65</v>
      </c>
      <c r="H1321" s="68" t="s">
        <v>64</v>
      </c>
      <c r="I1321" s="68" t="s">
        <v>66</v>
      </c>
      <c r="J1321" s="68" t="s">
        <v>66</v>
      </c>
      <c r="K1321" s="70">
        <v>0</v>
      </c>
      <c r="L1321" s="70">
        <v>0</v>
      </c>
      <c r="M1321" s="70">
        <v>0</v>
      </c>
      <c r="N1321" s="70" t="s">
        <v>65</v>
      </c>
      <c r="O1321" s="70">
        <v>0</v>
      </c>
      <c r="P1321" s="70" t="s">
        <v>68</v>
      </c>
      <c r="Q1321" s="70" t="s">
        <v>68</v>
      </c>
    </row>
    <row r="1322" spans="2:17" x14ac:dyDescent="0.3">
      <c r="B1322" s="66" t="s">
        <v>4249</v>
      </c>
      <c r="C1322" s="67" t="s">
        <v>4250</v>
      </c>
      <c r="D1322" s="68" t="s">
        <v>64</v>
      </c>
      <c r="E1322" s="68" t="s">
        <v>65</v>
      </c>
      <c r="F1322" s="69">
        <v>0</v>
      </c>
      <c r="G1322" s="68" t="s">
        <v>65</v>
      </c>
      <c r="H1322" s="68" t="s">
        <v>64</v>
      </c>
      <c r="I1322" s="68" t="s">
        <v>66</v>
      </c>
      <c r="J1322" s="68" t="s">
        <v>66</v>
      </c>
      <c r="K1322" s="70">
        <v>0</v>
      </c>
      <c r="L1322" s="70">
        <v>0</v>
      </c>
      <c r="M1322" s="70">
        <v>0</v>
      </c>
      <c r="N1322" s="70" t="s">
        <v>65</v>
      </c>
      <c r="O1322" s="70">
        <v>0</v>
      </c>
      <c r="P1322" s="70" t="s">
        <v>68</v>
      </c>
      <c r="Q1322" s="70" t="s">
        <v>68</v>
      </c>
    </row>
    <row r="1323" spans="2:17" x14ac:dyDescent="0.3">
      <c r="B1323" s="66" t="s">
        <v>3074</v>
      </c>
      <c r="C1323" s="67" t="s">
        <v>4251</v>
      </c>
      <c r="D1323" s="68" t="s">
        <v>64</v>
      </c>
      <c r="E1323" s="68" t="s">
        <v>65</v>
      </c>
      <c r="F1323" s="69">
        <v>0</v>
      </c>
      <c r="G1323" s="68" t="s">
        <v>65</v>
      </c>
      <c r="H1323" s="68" t="s">
        <v>64</v>
      </c>
      <c r="I1323" s="68" t="s">
        <v>66</v>
      </c>
      <c r="J1323" s="68" t="s">
        <v>66</v>
      </c>
      <c r="K1323" s="70">
        <v>0</v>
      </c>
      <c r="L1323" s="70">
        <v>0</v>
      </c>
      <c r="M1323" s="70">
        <v>0</v>
      </c>
      <c r="N1323" s="70" t="s">
        <v>65</v>
      </c>
      <c r="O1323" s="70">
        <v>0</v>
      </c>
      <c r="P1323" s="70" t="s">
        <v>68</v>
      </c>
      <c r="Q1323" s="70" t="s">
        <v>68</v>
      </c>
    </row>
    <row r="1324" spans="2:17" x14ac:dyDescent="0.3">
      <c r="B1324" s="66" t="s">
        <v>4252</v>
      </c>
      <c r="C1324" s="67" t="s">
        <v>4253</v>
      </c>
      <c r="D1324" s="68" t="s">
        <v>64</v>
      </c>
      <c r="E1324" s="68" t="s">
        <v>65</v>
      </c>
      <c r="F1324" s="69">
        <v>0</v>
      </c>
      <c r="G1324" s="68" t="s">
        <v>65</v>
      </c>
      <c r="H1324" s="68" t="s">
        <v>64</v>
      </c>
      <c r="I1324" s="68" t="s">
        <v>66</v>
      </c>
      <c r="J1324" s="68" t="s">
        <v>66</v>
      </c>
      <c r="K1324" s="70">
        <v>0</v>
      </c>
      <c r="L1324" s="70">
        <v>0</v>
      </c>
      <c r="M1324" s="70">
        <v>0</v>
      </c>
      <c r="N1324" s="70" t="s">
        <v>65</v>
      </c>
      <c r="O1324" s="70">
        <v>0</v>
      </c>
      <c r="P1324" s="70" t="s">
        <v>68</v>
      </c>
      <c r="Q1324" s="70" t="s">
        <v>68</v>
      </c>
    </row>
    <row r="1325" spans="2:17" x14ac:dyDescent="0.3">
      <c r="B1325" s="66" t="s">
        <v>4254</v>
      </c>
      <c r="C1325" s="67" t="s">
        <v>2084</v>
      </c>
      <c r="D1325" s="68" t="s">
        <v>64</v>
      </c>
      <c r="E1325" s="68" t="s">
        <v>65</v>
      </c>
      <c r="F1325" s="69">
        <v>0</v>
      </c>
      <c r="G1325" s="68" t="s">
        <v>65</v>
      </c>
      <c r="H1325" s="68" t="s">
        <v>64</v>
      </c>
      <c r="I1325" s="68" t="s">
        <v>66</v>
      </c>
      <c r="J1325" s="68" t="s">
        <v>66</v>
      </c>
      <c r="K1325" s="70">
        <v>0</v>
      </c>
      <c r="L1325" s="70">
        <v>0</v>
      </c>
      <c r="M1325" s="70">
        <v>0</v>
      </c>
      <c r="N1325" s="70" t="s">
        <v>65</v>
      </c>
      <c r="O1325" s="70">
        <v>0</v>
      </c>
      <c r="P1325" s="70" t="s">
        <v>68</v>
      </c>
      <c r="Q1325" s="70" t="s">
        <v>68</v>
      </c>
    </row>
    <row r="1326" spans="2:17" x14ac:dyDescent="0.3">
      <c r="B1326" s="66" t="s">
        <v>4255</v>
      </c>
      <c r="C1326" s="67" t="s">
        <v>2084</v>
      </c>
      <c r="D1326" s="68" t="s">
        <v>64</v>
      </c>
      <c r="E1326" s="68" t="s">
        <v>65</v>
      </c>
      <c r="F1326" s="69">
        <v>0</v>
      </c>
      <c r="G1326" s="68" t="s">
        <v>65</v>
      </c>
      <c r="H1326" s="68" t="s">
        <v>64</v>
      </c>
      <c r="I1326" s="68" t="s">
        <v>66</v>
      </c>
      <c r="J1326" s="68" t="s">
        <v>66</v>
      </c>
      <c r="K1326" s="70">
        <v>0</v>
      </c>
      <c r="L1326" s="70">
        <v>0</v>
      </c>
      <c r="M1326" s="70">
        <v>0</v>
      </c>
      <c r="N1326" s="70" t="s">
        <v>65</v>
      </c>
      <c r="O1326" s="70">
        <v>0</v>
      </c>
      <c r="P1326" s="70" t="s">
        <v>68</v>
      </c>
      <c r="Q1326" s="70" t="s">
        <v>68</v>
      </c>
    </row>
    <row r="1327" spans="2:17" x14ac:dyDescent="0.3">
      <c r="B1327" s="66" t="s">
        <v>646</v>
      </c>
      <c r="C1327" s="67" t="s">
        <v>2084</v>
      </c>
      <c r="D1327" s="68" t="s">
        <v>64</v>
      </c>
      <c r="E1327" s="68" t="s">
        <v>65</v>
      </c>
      <c r="F1327" s="69">
        <v>0</v>
      </c>
      <c r="G1327" s="68" t="s">
        <v>65</v>
      </c>
      <c r="H1327" s="68" t="s">
        <v>64</v>
      </c>
      <c r="I1327" s="68" t="s">
        <v>66</v>
      </c>
      <c r="J1327" s="68" t="s">
        <v>66</v>
      </c>
      <c r="K1327" s="70">
        <v>0</v>
      </c>
      <c r="L1327" s="70">
        <v>0</v>
      </c>
      <c r="M1327" s="70">
        <v>0</v>
      </c>
      <c r="N1327" s="70" t="s">
        <v>65</v>
      </c>
      <c r="O1327" s="70">
        <v>0</v>
      </c>
      <c r="P1327" s="70" t="s">
        <v>68</v>
      </c>
      <c r="Q1327" s="70" t="s">
        <v>68</v>
      </c>
    </row>
    <row r="1328" spans="2:17" x14ac:dyDescent="0.3">
      <c r="B1328" s="66" t="s">
        <v>4256</v>
      </c>
      <c r="C1328" s="67" t="s">
        <v>917</v>
      </c>
      <c r="D1328" s="68" t="s">
        <v>64</v>
      </c>
      <c r="E1328" s="68" t="s">
        <v>65</v>
      </c>
      <c r="F1328" s="69">
        <v>0</v>
      </c>
      <c r="G1328" s="68" t="s">
        <v>65</v>
      </c>
      <c r="H1328" s="68" t="s">
        <v>64</v>
      </c>
      <c r="I1328" s="68" t="s">
        <v>66</v>
      </c>
      <c r="J1328" s="68" t="s">
        <v>66</v>
      </c>
      <c r="K1328" s="70">
        <v>0</v>
      </c>
      <c r="L1328" s="70">
        <v>0</v>
      </c>
      <c r="M1328" s="70">
        <v>0</v>
      </c>
      <c r="N1328" s="70" t="s">
        <v>65</v>
      </c>
      <c r="O1328" s="70">
        <v>0</v>
      </c>
      <c r="P1328" s="70" t="s">
        <v>68</v>
      </c>
      <c r="Q1328" s="70" t="s">
        <v>68</v>
      </c>
    </row>
    <row r="1329" spans="2:17" x14ac:dyDescent="0.3">
      <c r="B1329" s="66" t="s">
        <v>4257</v>
      </c>
      <c r="C1329" s="67" t="s">
        <v>917</v>
      </c>
      <c r="D1329" s="68" t="s">
        <v>65</v>
      </c>
      <c r="E1329" s="68" t="s">
        <v>64</v>
      </c>
      <c r="F1329" s="69">
        <v>0</v>
      </c>
      <c r="G1329" s="68" t="s">
        <v>65</v>
      </c>
      <c r="H1329" s="68" t="s">
        <v>64</v>
      </c>
      <c r="I1329" s="68" t="s">
        <v>66</v>
      </c>
      <c r="J1329" s="68" t="s">
        <v>66</v>
      </c>
      <c r="K1329" s="70">
        <v>0</v>
      </c>
      <c r="L1329" s="70">
        <v>0</v>
      </c>
      <c r="M1329" s="70">
        <v>0</v>
      </c>
      <c r="N1329" s="70" t="s">
        <v>65</v>
      </c>
      <c r="O1329" s="70">
        <v>0</v>
      </c>
      <c r="P1329" s="70" t="s">
        <v>68</v>
      </c>
      <c r="Q1329" s="70" t="s">
        <v>68</v>
      </c>
    </row>
    <row r="1330" spans="2:17" x14ac:dyDescent="0.3">
      <c r="B1330" s="66" t="s">
        <v>1009</v>
      </c>
      <c r="C1330" s="67" t="s">
        <v>836</v>
      </c>
      <c r="D1330" s="68" t="s">
        <v>64</v>
      </c>
      <c r="E1330" s="68" t="s">
        <v>65</v>
      </c>
      <c r="F1330" s="69">
        <v>0</v>
      </c>
      <c r="G1330" s="68" t="s">
        <v>65</v>
      </c>
      <c r="H1330" s="68" t="s">
        <v>64</v>
      </c>
      <c r="I1330" s="68" t="s">
        <v>66</v>
      </c>
      <c r="J1330" s="68" t="s">
        <v>66</v>
      </c>
      <c r="K1330" s="70">
        <v>0</v>
      </c>
      <c r="L1330" s="70">
        <v>0</v>
      </c>
      <c r="M1330" s="70">
        <v>0</v>
      </c>
      <c r="N1330" s="70" t="s">
        <v>65</v>
      </c>
      <c r="O1330" s="70">
        <v>0</v>
      </c>
      <c r="P1330" s="70" t="s">
        <v>68</v>
      </c>
      <c r="Q1330" s="70" t="s">
        <v>68</v>
      </c>
    </row>
    <row r="1331" spans="2:17" x14ac:dyDescent="0.3">
      <c r="B1331" s="66" t="s">
        <v>808</v>
      </c>
      <c r="C1331" s="67" t="s">
        <v>836</v>
      </c>
      <c r="D1331" s="68" t="s">
        <v>64</v>
      </c>
      <c r="E1331" s="68" t="s">
        <v>65</v>
      </c>
      <c r="F1331" s="69">
        <v>0</v>
      </c>
      <c r="G1331" s="68" t="s">
        <v>65</v>
      </c>
      <c r="H1331" s="68" t="s">
        <v>65</v>
      </c>
      <c r="I1331" s="68" t="s">
        <v>66</v>
      </c>
      <c r="J1331" s="68" t="s">
        <v>66</v>
      </c>
      <c r="K1331" s="70">
        <v>0</v>
      </c>
      <c r="L1331" s="70">
        <v>0</v>
      </c>
      <c r="M1331" s="70">
        <v>0</v>
      </c>
      <c r="N1331" s="70" t="s">
        <v>65</v>
      </c>
      <c r="O1331" s="70">
        <v>0</v>
      </c>
      <c r="P1331" s="70" t="s">
        <v>68</v>
      </c>
      <c r="Q1331" s="70" t="s">
        <v>68</v>
      </c>
    </row>
    <row r="1332" spans="2:17" x14ac:dyDescent="0.3">
      <c r="B1332" s="66" t="s">
        <v>4176</v>
      </c>
      <c r="C1332" s="67" t="s">
        <v>836</v>
      </c>
      <c r="D1332" s="68" t="s">
        <v>65</v>
      </c>
      <c r="E1332" s="68" t="s">
        <v>64</v>
      </c>
      <c r="F1332" s="69">
        <v>0</v>
      </c>
      <c r="G1332" s="68" t="s">
        <v>65</v>
      </c>
      <c r="H1332" s="68" t="s">
        <v>64</v>
      </c>
      <c r="I1332" s="68" t="s">
        <v>66</v>
      </c>
      <c r="J1332" s="68" t="s">
        <v>66</v>
      </c>
      <c r="K1332" s="70">
        <v>0</v>
      </c>
      <c r="L1332" s="70">
        <v>0</v>
      </c>
      <c r="M1332" s="70">
        <v>0</v>
      </c>
      <c r="N1332" s="70" t="s">
        <v>65</v>
      </c>
      <c r="O1332" s="70">
        <v>0</v>
      </c>
      <c r="P1332" s="70" t="s">
        <v>68</v>
      </c>
      <c r="Q1332" s="70" t="s">
        <v>68</v>
      </c>
    </row>
    <row r="1333" spans="2:17" x14ac:dyDescent="0.3">
      <c r="B1333" s="66" t="s">
        <v>4258</v>
      </c>
      <c r="C1333" s="67" t="s">
        <v>2139</v>
      </c>
      <c r="D1333" s="68" t="s">
        <v>65</v>
      </c>
      <c r="E1333" s="68" t="s">
        <v>64</v>
      </c>
      <c r="F1333" s="69">
        <v>0</v>
      </c>
      <c r="G1333" s="68" t="s">
        <v>65</v>
      </c>
      <c r="H1333" s="68" t="s">
        <v>64</v>
      </c>
      <c r="I1333" s="68" t="s">
        <v>66</v>
      </c>
      <c r="J1333" s="68" t="s">
        <v>66</v>
      </c>
      <c r="K1333" s="70">
        <v>0</v>
      </c>
      <c r="L1333" s="70">
        <v>0</v>
      </c>
      <c r="M1333" s="70">
        <v>0</v>
      </c>
      <c r="N1333" s="70" t="s">
        <v>65</v>
      </c>
      <c r="O1333" s="70">
        <v>0</v>
      </c>
      <c r="P1333" s="70" t="s">
        <v>68</v>
      </c>
      <c r="Q1333" s="70" t="s">
        <v>68</v>
      </c>
    </row>
    <row r="1334" spans="2:17" x14ac:dyDescent="0.3">
      <c r="B1334" s="66" t="s">
        <v>229</v>
      </c>
      <c r="C1334" s="67" t="s">
        <v>2139</v>
      </c>
      <c r="D1334" s="68" t="s">
        <v>64</v>
      </c>
      <c r="E1334" s="68" t="s">
        <v>65</v>
      </c>
      <c r="F1334" s="69">
        <v>0</v>
      </c>
      <c r="G1334" s="68" t="s">
        <v>65</v>
      </c>
      <c r="H1334" s="68" t="s">
        <v>64</v>
      </c>
      <c r="I1334" s="68" t="s">
        <v>66</v>
      </c>
      <c r="J1334" s="68" t="s">
        <v>66</v>
      </c>
      <c r="K1334" s="70">
        <v>0</v>
      </c>
      <c r="L1334" s="70">
        <v>0</v>
      </c>
      <c r="M1334" s="70">
        <v>0</v>
      </c>
      <c r="N1334" s="70" t="s">
        <v>65</v>
      </c>
      <c r="O1334" s="70">
        <v>0</v>
      </c>
      <c r="P1334" s="70" t="s">
        <v>68</v>
      </c>
      <c r="Q1334" s="70" t="s">
        <v>68</v>
      </c>
    </row>
    <row r="1335" spans="2:17" x14ac:dyDescent="0.3">
      <c r="B1335" s="66" t="s">
        <v>249</v>
      </c>
      <c r="C1335" s="67" t="s">
        <v>4259</v>
      </c>
      <c r="D1335" s="68" t="s">
        <v>64</v>
      </c>
      <c r="E1335" s="68" t="s">
        <v>65</v>
      </c>
      <c r="F1335" s="69">
        <v>0</v>
      </c>
      <c r="G1335" s="68" t="s">
        <v>65</v>
      </c>
      <c r="H1335" s="68" t="s">
        <v>64</v>
      </c>
      <c r="I1335" s="68" t="s">
        <v>66</v>
      </c>
      <c r="J1335" s="68" t="s">
        <v>66</v>
      </c>
      <c r="K1335" s="70">
        <v>0</v>
      </c>
      <c r="L1335" s="70">
        <v>0</v>
      </c>
      <c r="M1335" s="70">
        <v>0</v>
      </c>
      <c r="N1335" s="70" t="s">
        <v>65</v>
      </c>
      <c r="O1335" s="70">
        <v>0</v>
      </c>
      <c r="P1335" s="70" t="s">
        <v>68</v>
      </c>
      <c r="Q1335" s="70" t="s">
        <v>68</v>
      </c>
    </row>
    <row r="1336" spans="2:17" x14ac:dyDescent="0.3">
      <c r="B1336" s="66" t="s">
        <v>4167</v>
      </c>
      <c r="C1336" s="67" t="s">
        <v>4259</v>
      </c>
      <c r="D1336" s="68" t="s">
        <v>64</v>
      </c>
      <c r="E1336" s="68" t="s">
        <v>65</v>
      </c>
      <c r="F1336" s="69">
        <v>0</v>
      </c>
      <c r="G1336" s="68" t="s">
        <v>65</v>
      </c>
      <c r="H1336" s="68" t="s">
        <v>64</v>
      </c>
      <c r="I1336" s="68" t="s">
        <v>66</v>
      </c>
      <c r="J1336" s="68" t="s">
        <v>66</v>
      </c>
      <c r="K1336" s="70">
        <v>0</v>
      </c>
      <c r="L1336" s="70">
        <v>0</v>
      </c>
      <c r="M1336" s="70">
        <v>0</v>
      </c>
      <c r="N1336" s="70" t="s">
        <v>65</v>
      </c>
      <c r="O1336" s="70">
        <v>0</v>
      </c>
      <c r="P1336" s="70" t="s">
        <v>68</v>
      </c>
      <c r="Q1336" s="70" t="s">
        <v>68</v>
      </c>
    </row>
    <row r="1337" spans="2:17" x14ac:dyDescent="0.3">
      <c r="B1337" s="66" t="s">
        <v>4179</v>
      </c>
      <c r="C1337" s="67" t="s">
        <v>264</v>
      </c>
      <c r="D1337" s="68" t="s">
        <v>65</v>
      </c>
      <c r="E1337" s="68" t="s">
        <v>64</v>
      </c>
      <c r="F1337" s="69">
        <v>0</v>
      </c>
      <c r="G1337" s="68" t="s">
        <v>65</v>
      </c>
      <c r="H1337" s="68" t="s">
        <v>64</v>
      </c>
      <c r="I1337" s="68" t="s">
        <v>66</v>
      </c>
      <c r="J1337" s="68" t="s">
        <v>66</v>
      </c>
      <c r="K1337" s="70">
        <v>0</v>
      </c>
      <c r="L1337" s="70">
        <v>0</v>
      </c>
      <c r="M1337" s="70">
        <v>0</v>
      </c>
      <c r="N1337" s="70" t="s">
        <v>65</v>
      </c>
      <c r="O1337" s="70">
        <v>0</v>
      </c>
      <c r="P1337" s="70" t="s">
        <v>68</v>
      </c>
      <c r="Q1337" s="70" t="s">
        <v>68</v>
      </c>
    </row>
    <row r="1338" spans="2:17" x14ac:dyDescent="0.3">
      <c r="B1338" s="66" t="s">
        <v>1104</v>
      </c>
      <c r="C1338" s="67" t="s">
        <v>4235</v>
      </c>
      <c r="D1338" s="68" t="s">
        <v>64</v>
      </c>
      <c r="E1338" s="68" t="s">
        <v>65</v>
      </c>
      <c r="F1338" s="69">
        <v>0</v>
      </c>
      <c r="G1338" s="68" t="s">
        <v>65</v>
      </c>
      <c r="H1338" s="68" t="s">
        <v>64</v>
      </c>
      <c r="I1338" s="68" t="s">
        <v>66</v>
      </c>
      <c r="J1338" s="68" t="s">
        <v>66</v>
      </c>
      <c r="K1338" s="70">
        <v>0</v>
      </c>
      <c r="L1338" s="70">
        <v>0</v>
      </c>
      <c r="M1338" s="70">
        <v>0</v>
      </c>
      <c r="N1338" s="70" t="s">
        <v>65</v>
      </c>
      <c r="O1338" s="70">
        <v>0</v>
      </c>
      <c r="P1338" s="70" t="s">
        <v>68</v>
      </c>
      <c r="Q1338" s="70" t="s">
        <v>68</v>
      </c>
    </row>
    <row r="1339" spans="2:17" x14ac:dyDescent="0.3">
      <c r="B1339" s="66" t="s">
        <v>4260</v>
      </c>
      <c r="C1339" s="67" t="s">
        <v>1571</v>
      </c>
      <c r="D1339" s="68" t="s">
        <v>64</v>
      </c>
      <c r="E1339" s="68" t="s">
        <v>65</v>
      </c>
      <c r="F1339" s="69">
        <v>3666938320101</v>
      </c>
      <c r="G1339" s="68" t="s">
        <v>64</v>
      </c>
      <c r="H1339" s="68" t="s">
        <v>65</v>
      </c>
      <c r="I1339" s="68" t="s">
        <v>66</v>
      </c>
      <c r="J1339" s="68" t="s">
        <v>66</v>
      </c>
      <c r="K1339" s="70">
        <v>0</v>
      </c>
      <c r="L1339" s="70">
        <v>0</v>
      </c>
      <c r="M1339" s="70">
        <v>0</v>
      </c>
      <c r="N1339" s="70" t="s">
        <v>65</v>
      </c>
      <c r="O1339" s="70">
        <v>0</v>
      </c>
      <c r="P1339" s="70" t="s">
        <v>68</v>
      </c>
      <c r="Q1339" s="70" t="s">
        <v>68</v>
      </c>
    </row>
    <row r="1340" spans="2:17" x14ac:dyDescent="0.3">
      <c r="B1340" s="66" t="s">
        <v>2818</v>
      </c>
      <c r="C1340" s="67" t="s">
        <v>1442</v>
      </c>
      <c r="D1340" s="68" t="s">
        <v>64</v>
      </c>
      <c r="E1340" s="68" t="s">
        <v>65</v>
      </c>
      <c r="F1340" s="69">
        <v>2201588350101</v>
      </c>
      <c r="G1340" s="68" t="s">
        <v>65</v>
      </c>
      <c r="H1340" s="68" t="s">
        <v>64</v>
      </c>
      <c r="I1340" s="68" t="s">
        <v>66</v>
      </c>
      <c r="J1340" s="68" t="s">
        <v>66</v>
      </c>
      <c r="K1340" s="70">
        <v>0</v>
      </c>
      <c r="L1340" s="70">
        <v>0</v>
      </c>
      <c r="M1340" s="70">
        <v>0</v>
      </c>
      <c r="N1340" s="70" t="s">
        <v>65</v>
      </c>
      <c r="O1340" s="70">
        <v>0</v>
      </c>
      <c r="P1340" s="70" t="s">
        <v>68</v>
      </c>
      <c r="Q1340" s="70" t="s">
        <v>68</v>
      </c>
    </row>
    <row r="1341" spans="2:17" x14ac:dyDescent="0.3">
      <c r="B1341" s="66" t="s">
        <v>1502</v>
      </c>
      <c r="C1341" s="67" t="s">
        <v>4261</v>
      </c>
      <c r="D1341" s="68" t="s">
        <v>65</v>
      </c>
      <c r="E1341" s="68" t="s">
        <v>64</v>
      </c>
      <c r="F1341" s="69">
        <v>0</v>
      </c>
      <c r="G1341" s="68" t="s">
        <v>65</v>
      </c>
      <c r="H1341" s="68" t="s">
        <v>64</v>
      </c>
      <c r="I1341" s="68" t="s">
        <v>66</v>
      </c>
      <c r="J1341" s="68" t="s">
        <v>66</v>
      </c>
      <c r="K1341" s="70">
        <v>0</v>
      </c>
      <c r="L1341" s="70">
        <v>0</v>
      </c>
      <c r="M1341" s="70">
        <v>0</v>
      </c>
      <c r="N1341" s="70" t="s">
        <v>65</v>
      </c>
      <c r="O1341" s="70">
        <v>0</v>
      </c>
      <c r="P1341" s="70" t="s">
        <v>68</v>
      </c>
      <c r="Q1341" s="70" t="s">
        <v>68</v>
      </c>
    </row>
    <row r="1342" spans="2:17" x14ac:dyDescent="0.3">
      <c r="B1342" s="66" t="s">
        <v>1946</v>
      </c>
      <c r="C1342" s="67" t="s">
        <v>202</v>
      </c>
      <c r="D1342" s="68" t="s">
        <v>65</v>
      </c>
      <c r="E1342" s="68" t="s">
        <v>64</v>
      </c>
      <c r="F1342" s="69">
        <v>0</v>
      </c>
      <c r="G1342" s="68" t="s">
        <v>64</v>
      </c>
      <c r="H1342" s="68" t="s">
        <v>65</v>
      </c>
      <c r="I1342" s="68" t="s">
        <v>66</v>
      </c>
      <c r="J1342" s="68" t="s">
        <v>66</v>
      </c>
      <c r="K1342" s="70">
        <v>0</v>
      </c>
      <c r="L1342" s="70">
        <v>0</v>
      </c>
      <c r="M1342" s="70">
        <v>0</v>
      </c>
      <c r="N1342" s="70" t="s">
        <v>65</v>
      </c>
      <c r="O1342" s="70">
        <v>0</v>
      </c>
      <c r="P1342" s="70" t="s">
        <v>68</v>
      </c>
      <c r="Q1342" s="70" t="s">
        <v>68</v>
      </c>
    </row>
    <row r="1343" spans="2:17" x14ac:dyDescent="0.3">
      <c r="B1343" s="66" t="s">
        <v>4262</v>
      </c>
      <c r="C1343" s="67" t="s">
        <v>4263</v>
      </c>
      <c r="D1343" s="68" t="s">
        <v>65</v>
      </c>
      <c r="E1343" s="68" t="s">
        <v>64</v>
      </c>
      <c r="F1343" s="69">
        <v>2142169500101</v>
      </c>
      <c r="G1343" s="68" t="s">
        <v>65</v>
      </c>
      <c r="H1343" s="68" t="s">
        <v>64</v>
      </c>
      <c r="I1343" s="68" t="s">
        <v>66</v>
      </c>
      <c r="J1343" s="68" t="s">
        <v>66</v>
      </c>
      <c r="K1343" s="70">
        <v>0</v>
      </c>
      <c r="L1343" s="70">
        <v>0</v>
      </c>
      <c r="M1343" s="70">
        <v>0</v>
      </c>
      <c r="N1343" s="70" t="s">
        <v>65</v>
      </c>
      <c r="O1343" s="70">
        <v>0</v>
      </c>
      <c r="P1343" s="70" t="s">
        <v>68</v>
      </c>
      <c r="Q1343" s="70" t="s">
        <v>68</v>
      </c>
    </row>
    <row r="1344" spans="2:17" x14ac:dyDescent="0.3">
      <c r="B1344" s="66" t="s">
        <v>4264</v>
      </c>
      <c r="C1344" s="67" t="s">
        <v>450</v>
      </c>
      <c r="D1344" s="68" t="s">
        <v>65</v>
      </c>
      <c r="E1344" s="68" t="s">
        <v>64</v>
      </c>
      <c r="F1344" s="69">
        <v>0</v>
      </c>
      <c r="G1344" s="68" t="s">
        <v>65</v>
      </c>
      <c r="H1344" s="68" t="s">
        <v>64</v>
      </c>
      <c r="I1344" s="68" t="s">
        <v>66</v>
      </c>
      <c r="J1344" s="68" t="s">
        <v>66</v>
      </c>
      <c r="K1344" s="70">
        <v>0</v>
      </c>
      <c r="L1344" s="70">
        <v>0</v>
      </c>
      <c r="M1344" s="70">
        <v>0</v>
      </c>
      <c r="N1344" s="70" t="s">
        <v>65</v>
      </c>
      <c r="O1344" s="70">
        <v>0</v>
      </c>
      <c r="P1344" s="70" t="s">
        <v>68</v>
      </c>
      <c r="Q1344" s="70" t="s">
        <v>68</v>
      </c>
    </row>
    <row r="1345" spans="2:17" x14ac:dyDescent="0.3">
      <c r="B1345" s="66" t="s">
        <v>3171</v>
      </c>
      <c r="C1345" s="67" t="s">
        <v>4265</v>
      </c>
      <c r="D1345" s="68" t="s">
        <v>64</v>
      </c>
      <c r="E1345" s="68" t="s">
        <v>65</v>
      </c>
      <c r="F1345" s="69">
        <v>2018171870101</v>
      </c>
      <c r="G1345" s="68" t="s">
        <v>65</v>
      </c>
      <c r="H1345" s="68" t="s">
        <v>64</v>
      </c>
      <c r="I1345" s="68" t="s">
        <v>66</v>
      </c>
      <c r="J1345" s="68" t="s">
        <v>66</v>
      </c>
      <c r="K1345" s="70">
        <v>0</v>
      </c>
      <c r="L1345" s="70">
        <v>0</v>
      </c>
      <c r="M1345" s="70">
        <v>0</v>
      </c>
      <c r="N1345" s="70" t="s">
        <v>65</v>
      </c>
      <c r="O1345" s="70">
        <v>0</v>
      </c>
      <c r="P1345" s="70" t="s">
        <v>68</v>
      </c>
      <c r="Q1345" s="70" t="s">
        <v>68</v>
      </c>
    </row>
    <row r="1346" spans="2:17" x14ac:dyDescent="0.3">
      <c r="B1346" s="66" t="s">
        <v>508</v>
      </c>
      <c r="C1346" s="67" t="s">
        <v>4265</v>
      </c>
      <c r="D1346" s="68" t="s">
        <v>64</v>
      </c>
      <c r="E1346" s="68" t="s">
        <v>65</v>
      </c>
      <c r="F1346" s="69">
        <v>2076516470101</v>
      </c>
      <c r="G1346" s="68" t="s">
        <v>65</v>
      </c>
      <c r="H1346" s="68" t="s">
        <v>64</v>
      </c>
      <c r="I1346" s="68" t="s">
        <v>66</v>
      </c>
      <c r="J1346" s="68" t="s">
        <v>66</v>
      </c>
      <c r="K1346" s="70">
        <v>0</v>
      </c>
      <c r="L1346" s="70">
        <v>0</v>
      </c>
      <c r="M1346" s="70">
        <v>0</v>
      </c>
      <c r="N1346" s="70" t="s">
        <v>65</v>
      </c>
      <c r="O1346" s="70">
        <v>0</v>
      </c>
      <c r="P1346" s="70" t="s">
        <v>68</v>
      </c>
      <c r="Q1346" s="70" t="s">
        <v>68</v>
      </c>
    </row>
    <row r="1347" spans="2:17" x14ac:dyDescent="0.3">
      <c r="B1347" s="66" t="s">
        <v>320</v>
      </c>
      <c r="C1347" s="67" t="s">
        <v>215</v>
      </c>
      <c r="D1347" s="68" t="s">
        <v>64</v>
      </c>
      <c r="E1347" s="68" t="s">
        <v>65</v>
      </c>
      <c r="F1347" s="69">
        <v>3612181250101</v>
      </c>
      <c r="G1347" s="68" t="s">
        <v>65</v>
      </c>
      <c r="H1347" s="68" t="s">
        <v>64</v>
      </c>
      <c r="I1347" s="68" t="s">
        <v>66</v>
      </c>
      <c r="J1347" s="68" t="s">
        <v>66</v>
      </c>
      <c r="K1347" s="70">
        <v>0</v>
      </c>
      <c r="L1347" s="70">
        <v>0</v>
      </c>
      <c r="M1347" s="70">
        <v>0</v>
      </c>
      <c r="N1347" s="70" t="s">
        <v>65</v>
      </c>
      <c r="O1347" s="70">
        <v>0</v>
      </c>
      <c r="P1347" s="70" t="s">
        <v>68</v>
      </c>
      <c r="Q1347" s="70" t="s">
        <v>68</v>
      </c>
    </row>
    <row r="1348" spans="2:17" x14ac:dyDescent="0.3">
      <c r="B1348" s="66" t="s">
        <v>4266</v>
      </c>
      <c r="C1348" s="67" t="s">
        <v>4267</v>
      </c>
      <c r="D1348" s="68" t="s">
        <v>65</v>
      </c>
      <c r="E1348" s="68" t="s">
        <v>64</v>
      </c>
      <c r="F1348" s="69">
        <v>2069392800101</v>
      </c>
      <c r="G1348" s="68" t="s">
        <v>65</v>
      </c>
      <c r="H1348" s="68" t="s">
        <v>64</v>
      </c>
      <c r="I1348" s="68" t="s">
        <v>66</v>
      </c>
      <c r="J1348" s="68" t="s">
        <v>66</v>
      </c>
      <c r="K1348" s="70">
        <v>0</v>
      </c>
      <c r="L1348" s="70">
        <v>0</v>
      </c>
      <c r="M1348" s="70">
        <v>0</v>
      </c>
      <c r="N1348" s="70" t="s">
        <v>65</v>
      </c>
      <c r="O1348" s="70">
        <v>0</v>
      </c>
      <c r="P1348" s="70" t="s">
        <v>68</v>
      </c>
      <c r="Q1348" s="70" t="s">
        <v>68</v>
      </c>
    </row>
    <row r="1349" spans="2:17" x14ac:dyDescent="0.3">
      <c r="B1349" s="66" t="s">
        <v>4268</v>
      </c>
      <c r="C1349" s="67" t="s">
        <v>2014</v>
      </c>
      <c r="D1349" s="68" t="s">
        <v>64</v>
      </c>
      <c r="E1349" s="68" t="s">
        <v>65</v>
      </c>
      <c r="F1349" s="69">
        <v>2732134580101</v>
      </c>
      <c r="G1349" s="68" t="s">
        <v>65</v>
      </c>
      <c r="H1349" s="68" t="s">
        <v>64</v>
      </c>
      <c r="I1349" s="68" t="s">
        <v>66</v>
      </c>
      <c r="J1349" s="68" t="s">
        <v>66</v>
      </c>
      <c r="K1349" s="70">
        <v>0</v>
      </c>
      <c r="L1349" s="70">
        <v>0</v>
      </c>
      <c r="M1349" s="70">
        <v>0</v>
      </c>
      <c r="N1349" s="70" t="s">
        <v>65</v>
      </c>
      <c r="O1349" s="70">
        <v>0</v>
      </c>
      <c r="P1349" s="70" t="s">
        <v>68</v>
      </c>
      <c r="Q1349" s="70" t="s">
        <v>68</v>
      </c>
    </row>
    <row r="1350" spans="2:17" x14ac:dyDescent="0.3">
      <c r="B1350" s="66" t="s">
        <v>464</v>
      </c>
      <c r="C1350" s="67" t="s">
        <v>4269</v>
      </c>
      <c r="D1350" s="68" t="s">
        <v>64</v>
      </c>
      <c r="E1350" s="68" t="s">
        <v>65</v>
      </c>
      <c r="F1350" s="69">
        <v>3021222140101</v>
      </c>
      <c r="G1350" s="68" t="s">
        <v>64</v>
      </c>
      <c r="H1350" s="68" t="s">
        <v>65</v>
      </c>
      <c r="I1350" s="68" t="s">
        <v>66</v>
      </c>
      <c r="J1350" s="68" t="s">
        <v>66</v>
      </c>
      <c r="K1350" s="70">
        <v>0</v>
      </c>
      <c r="L1350" s="70">
        <v>0</v>
      </c>
      <c r="M1350" s="70">
        <v>0</v>
      </c>
      <c r="N1350" s="70" t="s">
        <v>65</v>
      </c>
      <c r="O1350" s="70">
        <v>0</v>
      </c>
      <c r="P1350" s="70" t="s">
        <v>68</v>
      </c>
      <c r="Q1350" s="70" t="s">
        <v>68</v>
      </c>
    </row>
    <row r="1351" spans="2:17" x14ac:dyDescent="0.3">
      <c r="B1351" s="66" t="s">
        <v>369</v>
      </c>
      <c r="C1351" s="67" t="s">
        <v>4270</v>
      </c>
      <c r="D1351" s="68" t="s">
        <v>64</v>
      </c>
      <c r="E1351" s="68" t="s">
        <v>65</v>
      </c>
      <c r="F1351" s="69">
        <v>3704858310101</v>
      </c>
      <c r="G1351" s="68" t="s">
        <v>65</v>
      </c>
      <c r="H1351" s="68" t="s">
        <v>64</v>
      </c>
      <c r="I1351" s="68" t="s">
        <v>66</v>
      </c>
      <c r="J1351" s="68" t="s">
        <v>66</v>
      </c>
      <c r="K1351" s="70">
        <v>0</v>
      </c>
      <c r="L1351" s="70">
        <v>0</v>
      </c>
      <c r="M1351" s="70">
        <v>0</v>
      </c>
      <c r="N1351" s="70" t="s">
        <v>65</v>
      </c>
      <c r="O1351" s="70">
        <v>0</v>
      </c>
      <c r="P1351" s="70" t="s">
        <v>68</v>
      </c>
      <c r="Q1351" s="70" t="s">
        <v>68</v>
      </c>
    </row>
    <row r="1352" spans="2:17" x14ac:dyDescent="0.3">
      <c r="B1352" s="66" t="s">
        <v>303</v>
      </c>
      <c r="C1352" s="67" t="s">
        <v>4270</v>
      </c>
      <c r="D1352" s="68" t="s">
        <v>64</v>
      </c>
      <c r="E1352" s="68" t="s">
        <v>65</v>
      </c>
      <c r="F1352" s="69">
        <v>3669768420101</v>
      </c>
      <c r="G1352" s="68" t="s">
        <v>65</v>
      </c>
      <c r="H1352" s="68" t="s">
        <v>65</v>
      </c>
      <c r="I1352" s="68" t="s">
        <v>66</v>
      </c>
      <c r="J1352" s="68" t="s">
        <v>66</v>
      </c>
      <c r="K1352" s="70">
        <v>0</v>
      </c>
      <c r="L1352" s="70">
        <v>0</v>
      </c>
      <c r="M1352" s="70">
        <v>0</v>
      </c>
      <c r="N1352" s="70" t="s">
        <v>65</v>
      </c>
      <c r="O1352" s="70">
        <v>0</v>
      </c>
      <c r="P1352" s="70" t="s">
        <v>68</v>
      </c>
      <c r="Q1352" s="70" t="s">
        <v>68</v>
      </c>
    </row>
    <row r="1353" spans="2:17" x14ac:dyDescent="0.3">
      <c r="B1353" s="66" t="s">
        <v>4271</v>
      </c>
      <c r="C1353" s="67" t="s">
        <v>1803</v>
      </c>
      <c r="D1353" s="68" t="s">
        <v>64</v>
      </c>
      <c r="E1353" s="68" t="s">
        <v>65</v>
      </c>
      <c r="F1353" s="69">
        <v>0</v>
      </c>
      <c r="G1353" s="68" t="s">
        <v>65</v>
      </c>
      <c r="H1353" s="68" t="s">
        <v>64</v>
      </c>
      <c r="I1353" s="68" t="s">
        <v>66</v>
      </c>
      <c r="J1353" s="68" t="s">
        <v>66</v>
      </c>
      <c r="K1353" s="70">
        <v>0</v>
      </c>
      <c r="L1353" s="70">
        <v>0</v>
      </c>
      <c r="M1353" s="70">
        <v>0</v>
      </c>
      <c r="N1353" s="70" t="s">
        <v>65</v>
      </c>
      <c r="O1353" s="70">
        <v>0</v>
      </c>
      <c r="P1353" s="70" t="s">
        <v>68</v>
      </c>
      <c r="Q1353" s="70" t="s">
        <v>68</v>
      </c>
    </row>
    <row r="1354" spans="2:17" x14ac:dyDescent="0.3">
      <c r="B1354" s="66" t="s">
        <v>2235</v>
      </c>
      <c r="C1354" s="67" t="s">
        <v>1803</v>
      </c>
      <c r="D1354" s="68" t="s">
        <v>65</v>
      </c>
      <c r="E1354" s="68" t="s">
        <v>64</v>
      </c>
      <c r="F1354" s="69">
        <v>2009408480101</v>
      </c>
      <c r="G1354" s="68" t="s">
        <v>65</v>
      </c>
      <c r="H1354" s="68" t="s">
        <v>64</v>
      </c>
      <c r="I1354" s="68" t="s">
        <v>66</v>
      </c>
      <c r="J1354" s="68" t="s">
        <v>66</v>
      </c>
      <c r="K1354" s="70">
        <v>0</v>
      </c>
      <c r="L1354" s="70">
        <v>0</v>
      </c>
      <c r="M1354" s="70">
        <v>0</v>
      </c>
      <c r="N1354" s="70" t="s">
        <v>65</v>
      </c>
      <c r="O1354" s="70">
        <v>0</v>
      </c>
      <c r="P1354" s="70" t="s">
        <v>68</v>
      </c>
      <c r="Q1354" s="70" t="s">
        <v>68</v>
      </c>
    </row>
    <row r="1355" spans="2:17" x14ac:dyDescent="0.3">
      <c r="B1355" s="66" t="s">
        <v>4272</v>
      </c>
      <c r="C1355" s="67" t="s">
        <v>1803</v>
      </c>
      <c r="D1355" s="68" t="s">
        <v>65</v>
      </c>
      <c r="E1355" s="68" t="s">
        <v>64</v>
      </c>
      <c r="F1355" s="69">
        <v>2009407910101</v>
      </c>
      <c r="G1355" s="68" t="s">
        <v>65</v>
      </c>
      <c r="H1355" s="68" t="s">
        <v>64</v>
      </c>
      <c r="I1355" s="68" t="s">
        <v>66</v>
      </c>
      <c r="J1355" s="68" t="s">
        <v>66</v>
      </c>
      <c r="K1355" s="70">
        <v>0</v>
      </c>
      <c r="L1355" s="70">
        <v>0</v>
      </c>
      <c r="M1355" s="70">
        <v>0</v>
      </c>
      <c r="N1355" s="70" t="s">
        <v>65</v>
      </c>
      <c r="O1355" s="70">
        <v>0</v>
      </c>
      <c r="P1355" s="70" t="s">
        <v>68</v>
      </c>
      <c r="Q1355" s="70" t="s">
        <v>68</v>
      </c>
    </row>
    <row r="1356" spans="2:17" x14ac:dyDescent="0.3">
      <c r="B1356" s="66" t="s">
        <v>4273</v>
      </c>
      <c r="C1356" s="67" t="s">
        <v>163</v>
      </c>
      <c r="D1356" s="68" t="s">
        <v>64</v>
      </c>
      <c r="E1356" s="68" t="s">
        <v>65</v>
      </c>
      <c r="F1356" s="69">
        <v>2147009330101</v>
      </c>
      <c r="G1356" s="68" t="s">
        <v>65</v>
      </c>
      <c r="H1356" s="68" t="s">
        <v>64</v>
      </c>
      <c r="I1356" s="68" t="s">
        <v>66</v>
      </c>
      <c r="J1356" s="68" t="s">
        <v>66</v>
      </c>
      <c r="K1356" s="70">
        <v>0</v>
      </c>
      <c r="L1356" s="70">
        <v>0</v>
      </c>
      <c r="M1356" s="70">
        <v>0</v>
      </c>
      <c r="N1356" s="70" t="s">
        <v>65</v>
      </c>
      <c r="O1356" s="70">
        <v>0</v>
      </c>
      <c r="P1356" s="70" t="s">
        <v>68</v>
      </c>
      <c r="Q1356" s="70" t="s">
        <v>68</v>
      </c>
    </row>
    <row r="1357" spans="2:17" x14ac:dyDescent="0.3">
      <c r="B1357" s="66" t="s">
        <v>4274</v>
      </c>
      <c r="C1357" s="67" t="s">
        <v>4275</v>
      </c>
      <c r="D1357" s="68" t="s">
        <v>64</v>
      </c>
      <c r="E1357" s="68" t="s">
        <v>65</v>
      </c>
      <c r="F1357" s="69">
        <v>0</v>
      </c>
      <c r="G1357" s="68" t="s">
        <v>65</v>
      </c>
      <c r="H1357" s="68" t="s">
        <v>64</v>
      </c>
      <c r="I1357" s="68" t="s">
        <v>66</v>
      </c>
      <c r="J1357" s="68" t="s">
        <v>66</v>
      </c>
      <c r="K1357" s="70">
        <v>0</v>
      </c>
      <c r="L1357" s="70">
        <v>0</v>
      </c>
      <c r="M1357" s="70">
        <v>0</v>
      </c>
      <c r="N1357" s="70" t="s">
        <v>65</v>
      </c>
      <c r="O1357" s="70">
        <v>0</v>
      </c>
      <c r="P1357" s="70" t="s">
        <v>68</v>
      </c>
      <c r="Q1357" s="70" t="s">
        <v>68</v>
      </c>
    </row>
    <row r="1358" spans="2:17" x14ac:dyDescent="0.3">
      <c r="B1358" s="66" t="s">
        <v>4276</v>
      </c>
      <c r="C1358" s="67" t="s">
        <v>4277</v>
      </c>
      <c r="D1358" s="68" t="s">
        <v>65</v>
      </c>
      <c r="E1358" s="68" t="s">
        <v>64</v>
      </c>
      <c r="F1358" s="69">
        <v>1850719290101</v>
      </c>
      <c r="G1358" s="68" t="s">
        <v>64</v>
      </c>
      <c r="H1358" s="68" t="s">
        <v>64</v>
      </c>
      <c r="I1358" s="68" t="s">
        <v>65</v>
      </c>
      <c r="J1358" s="68" t="s">
        <v>66</v>
      </c>
      <c r="K1358" s="70">
        <v>0</v>
      </c>
      <c r="L1358" s="70">
        <v>0</v>
      </c>
      <c r="M1358" s="70">
        <v>0</v>
      </c>
      <c r="N1358" s="70" t="s">
        <v>65</v>
      </c>
      <c r="O1358" s="70">
        <v>0</v>
      </c>
      <c r="P1358" s="70" t="s">
        <v>68</v>
      </c>
      <c r="Q1358" s="70" t="s">
        <v>68</v>
      </c>
    </row>
    <row r="1359" spans="2:17" x14ac:dyDescent="0.3">
      <c r="B1359" s="66" t="s">
        <v>4278</v>
      </c>
      <c r="C1359" s="67" t="s">
        <v>4279</v>
      </c>
      <c r="D1359" s="68" t="s">
        <v>64</v>
      </c>
      <c r="E1359" s="68" t="s">
        <v>65</v>
      </c>
      <c r="F1359" s="69">
        <v>0</v>
      </c>
      <c r="G1359" s="68" t="s">
        <v>64</v>
      </c>
      <c r="H1359" s="68" t="s">
        <v>65</v>
      </c>
      <c r="I1359" s="68" t="s">
        <v>66</v>
      </c>
      <c r="J1359" s="68" t="s">
        <v>66</v>
      </c>
      <c r="K1359" s="70">
        <v>0</v>
      </c>
      <c r="L1359" s="70">
        <v>0</v>
      </c>
      <c r="M1359" s="70">
        <v>0</v>
      </c>
      <c r="N1359" s="70" t="s">
        <v>65</v>
      </c>
      <c r="O1359" s="70">
        <v>0</v>
      </c>
      <c r="P1359" s="70" t="s">
        <v>68</v>
      </c>
      <c r="Q1359" s="70" t="s">
        <v>68</v>
      </c>
    </row>
    <row r="1360" spans="2:17" x14ac:dyDescent="0.3">
      <c r="B1360" s="66" t="s">
        <v>346</v>
      </c>
      <c r="C1360" s="67" t="s">
        <v>4280</v>
      </c>
      <c r="D1360" s="68" t="s">
        <v>64</v>
      </c>
      <c r="E1360" s="68" t="s">
        <v>65</v>
      </c>
      <c r="F1360" s="69">
        <v>2242906571406</v>
      </c>
      <c r="G1360" s="68" t="s">
        <v>64</v>
      </c>
      <c r="H1360" s="68" t="s">
        <v>64</v>
      </c>
      <c r="I1360" s="68" t="s">
        <v>65</v>
      </c>
      <c r="J1360" s="68" t="s">
        <v>66</v>
      </c>
      <c r="K1360" s="70">
        <v>0</v>
      </c>
      <c r="L1360" s="70">
        <v>0</v>
      </c>
      <c r="M1360" s="70">
        <v>0</v>
      </c>
      <c r="N1360" s="70" t="s">
        <v>65</v>
      </c>
      <c r="O1360" s="70">
        <v>0</v>
      </c>
      <c r="P1360" s="70" t="s">
        <v>68</v>
      </c>
      <c r="Q1360" s="70" t="s">
        <v>68</v>
      </c>
    </row>
    <row r="1361" spans="2:17" x14ac:dyDescent="0.3">
      <c r="B1361" s="66" t="s">
        <v>4281</v>
      </c>
      <c r="C1361" s="67" t="s">
        <v>4282</v>
      </c>
      <c r="D1361" s="68" t="s">
        <v>65</v>
      </c>
      <c r="E1361" s="68" t="s">
        <v>64</v>
      </c>
      <c r="F1361" s="69">
        <v>0</v>
      </c>
      <c r="G1361" s="68" t="s">
        <v>64</v>
      </c>
      <c r="H1361" s="68" t="s">
        <v>65</v>
      </c>
      <c r="I1361" s="68" t="s">
        <v>66</v>
      </c>
      <c r="J1361" s="68" t="s">
        <v>66</v>
      </c>
      <c r="K1361" s="70">
        <v>0</v>
      </c>
      <c r="L1361" s="70">
        <v>0</v>
      </c>
      <c r="M1361" s="70">
        <v>0</v>
      </c>
      <c r="N1361" s="70" t="s">
        <v>65</v>
      </c>
      <c r="O1361" s="70">
        <v>0</v>
      </c>
      <c r="P1361" s="70" t="s">
        <v>68</v>
      </c>
      <c r="Q1361" s="70" t="s">
        <v>68</v>
      </c>
    </row>
    <row r="1362" spans="2:17" x14ac:dyDescent="0.3">
      <c r="B1362" s="66" t="s">
        <v>4283</v>
      </c>
      <c r="C1362" s="67" t="s">
        <v>4284</v>
      </c>
      <c r="D1362" s="68" t="s">
        <v>64</v>
      </c>
      <c r="E1362" s="68" t="s">
        <v>65</v>
      </c>
      <c r="F1362" s="69">
        <v>0</v>
      </c>
      <c r="G1362" s="68" t="s">
        <v>64</v>
      </c>
      <c r="H1362" s="68" t="s">
        <v>65</v>
      </c>
      <c r="I1362" s="68" t="s">
        <v>66</v>
      </c>
      <c r="J1362" s="68" t="s">
        <v>66</v>
      </c>
      <c r="K1362" s="70">
        <v>0</v>
      </c>
      <c r="L1362" s="70">
        <v>0</v>
      </c>
      <c r="M1362" s="70">
        <v>0</v>
      </c>
      <c r="N1362" s="70" t="s">
        <v>65</v>
      </c>
      <c r="O1362" s="70">
        <v>0</v>
      </c>
      <c r="P1362" s="70" t="s">
        <v>68</v>
      </c>
      <c r="Q1362" s="70" t="s">
        <v>68</v>
      </c>
    </row>
    <row r="1363" spans="2:17" x14ac:dyDescent="0.3">
      <c r="B1363" s="66" t="s">
        <v>3688</v>
      </c>
      <c r="C1363" s="67" t="s">
        <v>4285</v>
      </c>
      <c r="D1363" s="68" t="s">
        <v>64</v>
      </c>
      <c r="E1363" s="68" t="s">
        <v>65</v>
      </c>
      <c r="F1363" s="69">
        <v>1731720910705</v>
      </c>
      <c r="G1363" s="68" t="s">
        <v>64</v>
      </c>
      <c r="H1363" s="68" t="s">
        <v>64</v>
      </c>
      <c r="I1363" s="68" t="s">
        <v>65</v>
      </c>
      <c r="J1363" s="68" t="s">
        <v>66</v>
      </c>
      <c r="K1363" s="70">
        <v>0</v>
      </c>
      <c r="L1363" s="70">
        <v>0</v>
      </c>
      <c r="M1363" s="70">
        <v>0</v>
      </c>
      <c r="N1363" s="70" t="s">
        <v>65</v>
      </c>
      <c r="O1363" s="70">
        <v>0</v>
      </c>
      <c r="P1363" s="70" t="s">
        <v>68</v>
      </c>
      <c r="Q1363" s="70" t="s">
        <v>68</v>
      </c>
    </row>
    <row r="1364" spans="2:17" x14ac:dyDescent="0.3">
      <c r="B1364" s="66" t="s">
        <v>4286</v>
      </c>
      <c r="C1364" s="67" t="s">
        <v>4287</v>
      </c>
      <c r="D1364" s="68" t="s">
        <v>64</v>
      </c>
      <c r="E1364" s="68" t="s">
        <v>65</v>
      </c>
      <c r="F1364" s="69">
        <v>0</v>
      </c>
      <c r="G1364" s="68" t="s">
        <v>64</v>
      </c>
      <c r="H1364" s="68" t="s">
        <v>65</v>
      </c>
      <c r="I1364" s="68" t="s">
        <v>66</v>
      </c>
      <c r="J1364" s="68" t="s">
        <v>66</v>
      </c>
      <c r="K1364" s="70">
        <v>0</v>
      </c>
      <c r="L1364" s="70">
        <v>0</v>
      </c>
      <c r="M1364" s="70">
        <v>0</v>
      </c>
      <c r="N1364" s="70" t="s">
        <v>65</v>
      </c>
      <c r="O1364" s="70">
        <v>0</v>
      </c>
      <c r="P1364" s="70" t="s">
        <v>68</v>
      </c>
      <c r="Q1364" s="70" t="s">
        <v>68</v>
      </c>
    </row>
    <row r="1365" spans="2:17" x14ac:dyDescent="0.3">
      <c r="B1365" s="66" t="s">
        <v>154</v>
      </c>
      <c r="C1365" s="67" t="s">
        <v>155</v>
      </c>
      <c r="D1365" s="68" t="s">
        <v>64</v>
      </c>
      <c r="E1365" s="68" t="s">
        <v>65</v>
      </c>
      <c r="F1365" s="69" t="s">
        <v>156</v>
      </c>
      <c r="G1365" s="68" t="s">
        <v>65</v>
      </c>
      <c r="H1365" s="68" t="s">
        <v>65</v>
      </c>
      <c r="I1365" s="68" t="s">
        <v>66</v>
      </c>
      <c r="J1365" s="68" t="s">
        <v>66</v>
      </c>
      <c r="K1365" s="70">
        <v>0</v>
      </c>
      <c r="L1365" s="70">
        <v>0</v>
      </c>
      <c r="M1365" s="70">
        <v>0</v>
      </c>
      <c r="N1365" s="70">
        <v>3</v>
      </c>
      <c r="O1365" s="70">
        <v>3</v>
      </c>
      <c r="P1365" s="70" t="s">
        <v>68</v>
      </c>
      <c r="Q1365" s="70" t="s">
        <v>68</v>
      </c>
    </row>
    <row r="1366" spans="2:17" x14ac:dyDescent="0.3">
      <c r="B1366" s="66" t="s">
        <v>157</v>
      </c>
      <c r="C1366" s="67" t="s">
        <v>158</v>
      </c>
      <c r="D1366" s="68" t="s">
        <v>65</v>
      </c>
      <c r="E1366" s="68" t="s">
        <v>64</v>
      </c>
      <c r="F1366" s="69" t="s">
        <v>156</v>
      </c>
      <c r="G1366" s="68" t="s">
        <v>64</v>
      </c>
      <c r="H1366" s="68" t="s">
        <v>65</v>
      </c>
      <c r="I1366" s="68" t="s">
        <v>66</v>
      </c>
      <c r="J1366" s="68" t="s">
        <v>66</v>
      </c>
      <c r="K1366" s="70">
        <v>0</v>
      </c>
      <c r="L1366" s="70">
        <v>0</v>
      </c>
      <c r="M1366" s="70">
        <v>0</v>
      </c>
      <c r="N1366" s="70">
        <v>3</v>
      </c>
      <c r="O1366" s="70">
        <v>3</v>
      </c>
      <c r="P1366" s="70" t="s">
        <v>68</v>
      </c>
      <c r="Q1366" s="70" t="s">
        <v>68</v>
      </c>
    </row>
    <row r="1367" spans="2:17" x14ac:dyDescent="0.3">
      <c r="B1367" s="66" t="s">
        <v>159</v>
      </c>
      <c r="C1367" s="67" t="s">
        <v>160</v>
      </c>
      <c r="D1367" s="68" t="s">
        <v>64</v>
      </c>
      <c r="E1367" s="68" t="s">
        <v>65</v>
      </c>
      <c r="F1367" s="69" t="s">
        <v>156</v>
      </c>
      <c r="G1367" s="68" t="s">
        <v>65</v>
      </c>
      <c r="H1367" s="68" t="s">
        <v>64</v>
      </c>
      <c r="I1367" s="68" t="s">
        <v>66</v>
      </c>
      <c r="J1367" s="68" t="s">
        <v>66</v>
      </c>
      <c r="K1367" s="70">
        <v>0</v>
      </c>
      <c r="L1367" s="70">
        <v>0</v>
      </c>
      <c r="M1367" s="70">
        <v>0</v>
      </c>
      <c r="N1367" s="70">
        <v>3</v>
      </c>
      <c r="O1367" s="70">
        <v>3</v>
      </c>
      <c r="P1367" s="70" t="s">
        <v>68</v>
      </c>
      <c r="Q1367" s="70" t="s">
        <v>68</v>
      </c>
    </row>
    <row r="1368" spans="2:17" x14ac:dyDescent="0.3">
      <c r="B1368" s="66" t="s">
        <v>161</v>
      </c>
      <c r="C1368" s="67" t="s">
        <v>162</v>
      </c>
      <c r="D1368" s="68" t="s">
        <v>65</v>
      </c>
      <c r="E1368" s="68" t="s">
        <v>64</v>
      </c>
      <c r="F1368" s="69" t="s">
        <v>156</v>
      </c>
      <c r="G1368" s="68" t="s">
        <v>64</v>
      </c>
      <c r="H1368" s="68" t="s">
        <v>65</v>
      </c>
      <c r="I1368" s="68" t="s">
        <v>66</v>
      </c>
      <c r="J1368" s="68" t="s">
        <v>66</v>
      </c>
      <c r="K1368" s="70">
        <v>0</v>
      </c>
      <c r="L1368" s="70">
        <v>0</v>
      </c>
      <c r="M1368" s="70">
        <v>0</v>
      </c>
      <c r="N1368" s="70">
        <v>3</v>
      </c>
      <c r="O1368" s="70">
        <v>3</v>
      </c>
      <c r="P1368" s="70" t="s">
        <v>68</v>
      </c>
      <c r="Q1368" s="70" t="s">
        <v>68</v>
      </c>
    </row>
    <row r="1369" spans="2:17" x14ac:dyDescent="0.3">
      <c r="B1369" s="66" t="s">
        <v>125</v>
      </c>
      <c r="C1369" s="67" t="s">
        <v>163</v>
      </c>
      <c r="D1369" s="68" t="s">
        <v>64</v>
      </c>
      <c r="E1369" s="68" t="s">
        <v>65</v>
      </c>
      <c r="F1369" s="69" t="s">
        <v>156</v>
      </c>
      <c r="G1369" s="68" t="s">
        <v>64</v>
      </c>
      <c r="H1369" s="68" t="s">
        <v>65</v>
      </c>
      <c r="I1369" s="68" t="s">
        <v>66</v>
      </c>
      <c r="J1369" s="68" t="s">
        <v>66</v>
      </c>
      <c r="K1369" s="70">
        <v>0</v>
      </c>
      <c r="L1369" s="70">
        <v>0</v>
      </c>
      <c r="M1369" s="70">
        <v>0</v>
      </c>
      <c r="N1369" s="70">
        <v>3</v>
      </c>
      <c r="O1369" s="70">
        <v>3</v>
      </c>
      <c r="P1369" s="70" t="s">
        <v>68</v>
      </c>
      <c r="Q1369" s="70" t="s">
        <v>68</v>
      </c>
    </row>
    <row r="1370" spans="2:17" x14ac:dyDescent="0.3">
      <c r="B1370" s="66" t="s">
        <v>164</v>
      </c>
      <c r="C1370" s="67" t="s">
        <v>165</v>
      </c>
      <c r="D1370" s="68" t="s">
        <v>64</v>
      </c>
      <c r="E1370" s="68" t="s">
        <v>65</v>
      </c>
      <c r="F1370" s="69" t="s">
        <v>156</v>
      </c>
      <c r="G1370" s="68" t="s">
        <v>64</v>
      </c>
      <c r="H1370" s="68" t="s">
        <v>65</v>
      </c>
      <c r="I1370" s="68" t="s">
        <v>66</v>
      </c>
      <c r="J1370" s="68" t="s">
        <v>66</v>
      </c>
      <c r="K1370" s="70">
        <v>0</v>
      </c>
      <c r="L1370" s="70">
        <v>0</v>
      </c>
      <c r="M1370" s="70">
        <v>0</v>
      </c>
      <c r="N1370" s="70">
        <v>3</v>
      </c>
      <c r="O1370" s="70">
        <v>3</v>
      </c>
      <c r="P1370" s="70" t="s">
        <v>68</v>
      </c>
      <c r="Q1370" s="70" t="s">
        <v>68</v>
      </c>
    </row>
    <row r="1371" spans="2:17" x14ac:dyDescent="0.3">
      <c r="B1371" s="66" t="s">
        <v>166</v>
      </c>
      <c r="C1371" s="67" t="s">
        <v>167</v>
      </c>
      <c r="D1371" s="68" t="s">
        <v>65</v>
      </c>
      <c r="E1371" s="68" t="s">
        <v>64</v>
      </c>
      <c r="F1371" s="69" t="s">
        <v>156</v>
      </c>
      <c r="G1371" s="68" t="s">
        <v>64</v>
      </c>
      <c r="H1371" s="68" t="s">
        <v>64</v>
      </c>
      <c r="I1371" s="68" t="s">
        <v>66</v>
      </c>
      <c r="J1371" s="68" t="s">
        <v>66</v>
      </c>
      <c r="K1371" s="70">
        <v>0</v>
      </c>
      <c r="L1371" s="70">
        <v>0</v>
      </c>
      <c r="M1371" s="70">
        <v>0</v>
      </c>
      <c r="N1371" s="70">
        <v>3</v>
      </c>
      <c r="O1371" s="70">
        <v>3</v>
      </c>
      <c r="P1371" s="70" t="s">
        <v>68</v>
      </c>
      <c r="Q1371" s="70" t="s">
        <v>68</v>
      </c>
    </row>
    <row r="1372" spans="2:17" x14ac:dyDescent="0.3">
      <c r="B1372" s="66" t="s">
        <v>168</v>
      </c>
      <c r="C1372" s="67" t="s">
        <v>169</v>
      </c>
      <c r="D1372" s="68" t="s">
        <v>65</v>
      </c>
      <c r="E1372" s="68" t="s">
        <v>64</v>
      </c>
      <c r="F1372" s="69" t="s">
        <v>156</v>
      </c>
      <c r="G1372" s="68" t="s">
        <v>64</v>
      </c>
      <c r="H1372" s="68" t="s">
        <v>64</v>
      </c>
      <c r="I1372" s="68" t="s">
        <v>66</v>
      </c>
      <c r="J1372" s="68" t="s">
        <v>66</v>
      </c>
      <c r="K1372" s="70">
        <v>0</v>
      </c>
      <c r="L1372" s="70">
        <v>0</v>
      </c>
      <c r="M1372" s="70">
        <v>0</v>
      </c>
      <c r="N1372" s="70">
        <v>3</v>
      </c>
      <c r="O1372" s="70">
        <v>3</v>
      </c>
      <c r="P1372" s="70" t="s">
        <v>68</v>
      </c>
      <c r="Q1372" s="70" t="s">
        <v>68</v>
      </c>
    </row>
    <row r="1373" spans="2:17" x14ac:dyDescent="0.3">
      <c r="B1373" s="66" t="s">
        <v>170</v>
      </c>
      <c r="C1373" s="67" t="s">
        <v>171</v>
      </c>
      <c r="D1373" s="68" t="s">
        <v>64</v>
      </c>
      <c r="E1373" s="68" t="s">
        <v>65</v>
      </c>
      <c r="F1373" s="69">
        <v>25176774500101</v>
      </c>
      <c r="G1373" s="68" t="s">
        <v>64</v>
      </c>
      <c r="H1373" s="68" t="s">
        <v>64</v>
      </c>
      <c r="I1373" s="68" t="s">
        <v>65</v>
      </c>
      <c r="J1373" s="68" t="s">
        <v>66</v>
      </c>
      <c r="K1373" s="70">
        <v>0</v>
      </c>
      <c r="L1373" s="70">
        <v>0</v>
      </c>
      <c r="M1373" s="70">
        <v>0</v>
      </c>
      <c r="N1373" s="70">
        <v>3</v>
      </c>
      <c r="O1373" s="70">
        <v>3</v>
      </c>
      <c r="P1373" s="70" t="s">
        <v>68</v>
      </c>
      <c r="Q1373" s="70" t="s">
        <v>68</v>
      </c>
    </row>
    <row r="1374" spans="2:17" x14ac:dyDescent="0.3">
      <c r="B1374" s="66" t="s">
        <v>172</v>
      </c>
      <c r="C1374" s="67" t="s">
        <v>173</v>
      </c>
      <c r="D1374" s="68" t="s">
        <v>64</v>
      </c>
      <c r="E1374" s="68" t="s">
        <v>65</v>
      </c>
      <c r="F1374" s="69" t="s">
        <v>156</v>
      </c>
      <c r="G1374" s="68" t="s">
        <v>65</v>
      </c>
      <c r="H1374" s="68" t="s">
        <v>64</v>
      </c>
      <c r="I1374" s="68" t="s">
        <v>66</v>
      </c>
      <c r="J1374" s="68" t="s">
        <v>66</v>
      </c>
      <c r="K1374" s="70">
        <v>0</v>
      </c>
      <c r="L1374" s="70">
        <v>0</v>
      </c>
      <c r="M1374" s="70">
        <v>0</v>
      </c>
      <c r="N1374" s="70">
        <v>3</v>
      </c>
      <c r="O1374" s="70">
        <v>3</v>
      </c>
      <c r="P1374" s="70" t="s">
        <v>68</v>
      </c>
      <c r="Q1374" s="70" t="s">
        <v>68</v>
      </c>
    </row>
    <row r="1375" spans="2:17" x14ac:dyDescent="0.3">
      <c r="B1375" s="66" t="s">
        <v>174</v>
      </c>
      <c r="C1375" s="67" t="s">
        <v>175</v>
      </c>
      <c r="D1375" s="68" t="s">
        <v>64</v>
      </c>
      <c r="E1375" s="68" t="s">
        <v>65</v>
      </c>
      <c r="F1375" s="69" t="s">
        <v>156</v>
      </c>
      <c r="G1375" s="68" t="s">
        <v>65</v>
      </c>
      <c r="H1375" s="68" t="s">
        <v>64</v>
      </c>
      <c r="I1375" s="68" t="s">
        <v>66</v>
      </c>
      <c r="J1375" s="68" t="s">
        <v>66</v>
      </c>
      <c r="K1375" s="70">
        <v>0</v>
      </c>
      <c r="L1375" s="70">
        <v>0</v>
      </c>
      <c r="M1375" s="70">
        <v>0</v>
      </c>
      <c r="N1375" s="70">
        <v>3</v>
      </c>
      <c r="O1375" s="70">
        <v>3</v>
      </c>
      <c r="P1375" s="70" t="s">
        <v>68</v>
      </c>
      <c r="Q1375" s="70" t="s">
        <v>68</v>
      </c>
    </row>
    <row r="1376" spans="2:17" x14ac:dyDescent="0.3">
      <c r="B1376" s="66" t="s">
        <v>176</v>
      </c>
      <c r="C1376" s="67" t="s">
        <v>175</v>
      </c>
      <c r="D1376" s="68" t="s">
        <v>64</v>
      </c>
      <c r="E1376" s="68" t="s">
        <v>65</v>
      </c>
      <c r="F1376" s="69" t="s">
        <v>156</v>
      </c>
      <c r="G1376" s="68" t="s">
        <v>65</v>
      </c>
      <c r="H1376" s="68" t="s">
        <v>64</v>
      </c>
      <c r="I1376" s="68" t="s">
        <v>66</v>
      </c>
      <c r="J1376" s="68" t="s">
        <v>66</v>
      </c>
      <c r="K1376" s="70">
        <v>0</v>
      </c>
      <c r="L1376" s="70">
        <v>0</v>
      </c>
      <c r="M1376" s="70">
        <v>0</v>
      </c>
      <c r="N1376" s="70">
        <v>3</v>
      </c>
      <c r="O1376" s="70">
        <v>3</v>
      </c>
      <c r="P1376" s="70" t="s">
        <v>68</v>
      </c>
      <c r="Q1376" s="70" t="s">
        <v>68</v>
      </c>
    </row>
    <row r="1377" spans="2:17" x14ac:dyDescent="0.3">
      <c r="B1377" s="66" t="s">
        <v>176</v>
      </c>
      <c r="C1377" s="67" t="s">
        <v>175</v>
      </c>
      <c r="D1377" s="68" t="s">
        <v>64</v>
      </c>
      <c r="E1377" s="68" t="s">
        <v>65</v>
      </c>
      <c r="F1377" s="69" t="s">
        <v>156</v>
      </c>
      <c r="G1377" s="68" t="s">
        <v>65</v>
      </c>
      <c r="H1377" s="68" t="s">
        <v>64</v>
      </c>
      <c r="I1377" s="68" t="s">
        <v>66</v>
      </c>
      <c r="J1377" s="68" t="s">
        <v>66</v>
      </c>
      <c r="K1377" s="70">
        <v>0</v>
      </c>
      <c r="L1377" s="70">
        <v>0</v>
      </c>
      <c r="M1377" s="70">
        <v>0</v>
      </c>
      <c r="N1377" s="70">
        <v>3</v>
      </c>
      <c r="O1377" s="70">
        <v>3</v>
      </c>
      <c r="P1377" s="70" t="s">
        <v>68</v>
      </c>
      <c r="Q1377" s="70" t="s">
        <v>68</v>
      </c>
    </row>
    <row r="1378" spans="2:17" x14ac:dyDescent="0.3">
      <c r="B1378" s="66" t="s">
        <v>177</v>
      </c>
      <c r="C1378" s="67" t="s">
        <v>178</v>
      </c>
      <c r="D1378" s="68" t="s">
        <v>64</v>
      </c>
      <c r="E1378" s="68" t="s">
        <v>65</v>
      </c>
      <c r="F1378" s="69" t="s">
        <v>156</v>
      </c>
      <c r="G1378" s="68" t="s">
        <v>64</v>
      </c>
      <c r="H1378" s="68" t="s">
        <v>65</v>
      </c>
      <c r="I1378" s="68" t="s">
        <v>66</v>
      </c>
      <c r="J1378" s="68" t="s">
        <v>66</v>
      </c>
      <c r="K1378" s="70">
        <v>0</v>
      </c>
      <c r="L1378" s="70">
        <v>0</v>
      </c>
      <c r="M1378" s="70">
        <v>0</v>
      </c>
      <c r="N1378" s="70">
        <v>3</v>
      </c>
      <c r="O1378" s="70">
        <v>3</v>
      </c>
      <c r="P1378" s="70" t="s">
        <v>68</v>
      </c>
      <c r="Q1378" s="70" t="s">
        <v>68</v>
      </c>
    </row>
    <row r="1379" spans="2:17" x14ac:dyDescent="0.3">
      <c r="B1379" s="66" t="s">
        <v>179</v>
      </c>
      <c r="C1379" s="67" t="s">
        <v>180</v>
      </c>
      <c r="D1379" s="68" t="s">
        <v>64</v>
      </c>
      <c r="E1379" s="68" t="s">
        <v>65</v>
      </c>
      <c r="F1379" s="69" t="s">
        <v>156</v>
      </c>
      <c r="G1379" s="68" t="s">
        <v>65</v>
      </c>
      <c r="H1379" s="68" t="s">
        <v>64</v>
      </c>
      <c r="I1379" s="68" t="s">
        <v>66</v>
      </c>
      <c r="J1379" s="68" t="s">
        <v>66</v>
      </c>
      <c r="K1379" s="70">
        <v>0</v>
      </c>
      <c r="L1379" s="70">
        <v>0</v>
      </c>
      <c r="M1379" s="70">
        <v>0</v>
      </c>
      <c r="N1379" s="70">
        <v>3</v>
      </c>
      <c r="O1379" s="70">
        <v>3</v>
      </c>
      <c r="P1379" s="70" t="s">
        <v>68</v>
      </c>
      <c r="Q1379" s="70" t="s">
        <v>68</v>
      </c>
    </row>
    <row r="1380" spans="2:17" x14ac:dyDescent="0.3">
      <c r="B1380" s="66" t="s">
        <v>206</v>
      </c>
      <c r="C1380" s="67" t="s">
        <v>360</v>
      </c>
      <c r="D1380" s="68" t="s">
        <v>65</v>
      </c>
      <c r="E1380" s="68" t="s">
        <v>64</v>
      </c>
      <c r="F1380" s="69" t="s">
        <v>1762</v>
      </c>
      <c r="G1380" s="68" t="s">
        <v>64</v>
      </c>
      <c r="H1380" s="68" t="s">
        <v>64</v>
      </c>
      <c r="I1380" s="68" t="s">
        <v>66</v>
      </c>
      <c r="J1380" s="68" t="s">
        <v>65</v>
      </c>
      <c r="K1380" s="70">
        <v>0</v>
      </c>
      <c r="L1380" s="70">
        <v>0</v>
      </c>
      <c r="M1380" s="70">
        <v>0</v>
      </c>
      <c r="N1380" s="70">
        <v>3</v>
      </c>
      <c r="O1380" s="70">
        <v>3</v>
      </c>
      <c r="P1380" s="70" t="s">
        <v>68</v>
      </c>
      <c r="Q1380" s="70" t="s">
        <v>68</v>
      </c>
    </row>
    <row r="1381" spans="2:17" x14ac:dyDescent="0.3">
      <c r="B1381" s="66" t="s">
        <v>1481</v>
      </c>
      <c r="C1381" s="67" t="s">
        <v>192</v>
      </c>
      <c r="D1381" s="68" t="s">
        <v>65</v>
      </c>
      <c r="E1381" s="68" t="s">
        <v>64</v>
      </c>
      <c r="F1381" s="69" t="s">
        <v>156</v>
      </c>
      <c r="G1381" s="68" t="s">
        <v>65</v>
      </c>
      <c r="H1381" s="68" t="s">
        <v>64</v>
      </c>
      <c r="I1381" s="68" t="s">
        <v>66</v>
      </c>
      <c r="J1381" s="68" t="s">
        <v>66</v>
      </c>
      <c r="K1381" s="70">
        <v>0</v>
      </c>
      <c r="L1381" s="70">
        <v>0</v>
      </c>
      <c r="M1381" s="70">
        <v>0</v>
      </c>
      <c r="N1381" s="70">
        <v>3</v>
      </c>
      <c r="O1381" s="70">
        <v>3</v>
      </c>
      <c r="P1381" s="70" t="s">
        <v>68</v>
      </c>
      <c r="Q1381" s="70" t="s">
        <v>68</v>
      </c>
    </row>
    <row r="1382" spans="2:17" x14ac:dyDescent="0.3">
      <c r="B1382" s="66" t="s">
        <v>1763</v>
      </c>
      <c r="C1382" s="67" t="s">
        <v>1764</v>
      </c>
      <c r="D1382" s="68" t="s">
        <v>64</v>
      </c>
      <c r="E1382" s="68" t="s">
        <v>65</v>
      </c>
      <c r="F1382" s="69" t="s">
        <v>1762</v>
      </c>
      <c r="G1382" s="68" t="s">
        <v>64</v>
      </c>
      <c r="H1382" s="68" t="s">
        <v>64</v>
      </c>
      <c r="I1382" s="68" t="s">
        <v>65</v>
      </c>
      <c r="J1382" s="68" t="s">
        <v>66</v>
      </c>
      <c r="K1382" s="70">
        <v>0</v>
      </c>
      <c r="L1382" s="70">
        <v>0</v>
      </c>
      <c r="M1382" s="70">
        <v>0</v>
      </c>
      <c r="N1382" s="70">
        <v>3</v>
      </c>
      <c r="O1382" s="70">
        <v>3</v>
      </c>
      <c r="P1382" s="70" t="s">
        <v>68</v>
      </c>
      <c r="Q1382" s="70" t="s">
        <v>68</v>
      </c>
    </row>
    <row r="1383" spans="2:17" x14ac:dyDescent="0.3">
      <c r="B1383" s="66" t="s">
        <v>1765</v>
      </c>
      <c r="C1383" s="67" t="s">
        <v>520</v>
      </c>
      <c r="D1383" s="68" t="s">
        <v>65</v>
      </c>
      <c r="E1383" s="68" t="s">
        <v>64</v>
      </c>
      <c r="F1383" s="69" t="s">
        <v>1762</v>
      </c>
      <c r="G1383" s="68" t="s">
        <v>65</v>
      </c>
      <c r="H1383" s="68" t="s">
        <v>64</v>
      </c>
      <c r="I1383" s="68" t="s">
        <v>66</v>
      </c>
      <c r="J1383" s="68" t="s">
        <v>66</v>
      </c>
      <c r="K1383" s="70">
        <v>0</v>
      </c>
      <c r="L1383" s="70">
        <v>0</v>
      </c>
      <c r="M1383" s="70">
        <v>0</v>
      </c>
      <c r="N1383" s="70">
        <v>3</v>
      </c>
      <c r="O1383" s="70">
        <v>3</v>
      </c>
      <c r="P1383" s="70" t="s">
        <v>68</v>
      </c>
      <c r="Q1383" s="70" t="s">
        <v>68</v>
      </c>
    </row>
    <row r="1384" spans="2:17" x14ac:dyDescent="0.3">
      <c r="B1384" s="66" t="s">
        <v>1766</v>
      </c>
      <c r="C1384" s="67" t="s">
        <v>507</v>
      </c>
      <c r="D1384" s="68" t="s">
        <v>65</v>
      </c>
      <c r="E1384" s="68" t="s">
        <v>64</v>
      </c>
      <c r="F1384" s="69" t="s">
        <v>1762</v>
      </c>
      <c r="G1384" s="68" t="s">
        <v>64</v>
      </c>
      <c r="H1384" s="68" t="s">
        <v>64</v>
      </c>
      <c r="I1384" s="68" t="s">
        <v>66</v>
      </c>
      <c r="J1384" s="68" t="s">
        <v>65</v>
      </c>
      <c r="K1384" s="70">
        <v>0</v>
      </c>
      <c r="L1384" s="70">
        <v>0</v>
      </c>
      <c r="M1384" s="70">
        <v>0</v>
      </c>
      <c r="N1384" s="70">
        <v>3</v>
      </c>
      <c r="O1384" s="70">
        <v>3</v>
      </c>
      <c r="P1384" s="70" t="s">
        <v>68</v>
      </c>
      <c r="Q1384" s="70" t="s">
        <v>68</v>
      </c>
    </row>
    <row r="1385" spans="2:17" x14ac:dyDescent="0.3">
      <c r="B1385" s="66" t="s">
        <v>306</v>
      </c>
      <c r="C1385" s="67" t="s">
        <v>1767</v>
      </c>
      <c r="D1385" s="68" t="s">
        <v>64</v>
      </c>
      <c r="E1385" s="68" t="s">
        <v>65</v>
      </c>
      <c r="F1385" s="69" t="s">
        <v>1762</v>
      </c>
      <c r="G1385" s="68" t="s">
        <v>64</v>
      </c>
      <c r="H1385" s="68" t="s">
        <v>64</v>
      </c>
      <c r="I1385" s="68" t="s">
        <v>66</v>
      </c>
      <c r="J1385" s="68" t="s">
        <v>65</v>
      </c>
      <c r="K1385" s="70">
        <v>0</v>
      </c>
      <c r="L1385" s="70">
        <v>0</v>
      </c>
      <c r="M1385" s="70">
        <v>0</v>
      </c>
      <c r="N1385" s="70">
        <v>3</v>
      </c>
      <c r="O1385" s="70">
        <v>3</v>
      </c>
      <c r="P1385" s="70" t="s">
        <v>68</v>
      </c>
      <c r="Q1385" s="70" t="s">
        <v>68</v>
      </c>
    </row>
    <row r="1386" spans="2:17" x14ac:dyDescent="0.3">
      <c r="B1386" s="66" t="s">
        <v>1768</v>
      </c>
      <c r="C1386" s="67" t="s">
        <v>1769</v>
      </c>
      <c r="D1386" s="68" t="s">
        <v>65</v>
      </c>
      <c r="E1386" s="68" t="s">
        <v>64</v>
      </c>
      <c r="F1386" s="69" t="s">
        <v>1762</v>
      </c>
      <c r="G1386" s="68" t="s">
        <v>64</v>
      </c>
      <c r="H1386" s="68" t="s">
        <v>64</v>
      </c>
      <c r="I1386" s="68" t="s">
        <v>66</v>
      </c>
      <c r="J1386" s="68" t="s">
        <v>65</v>
      </c>
      <c r="K1386" s="70">
        <v>0</v>
      </c>
      <c r="L1386" s="70">
        <v>0</v>
      </c>
      <c r="M1386" s="70">
        <v>0</v>
      </c>
      <c r="N1386" s="70">
        <v>3</v>
      </c>
      <c r="O1386" s="70">
        <v>3</v>
      </c>
      <c r="P1386" s="70" t="s">
        <v>68</v>
      </c>
      <c r="Q1386" s="70" t="s">
        <v>68</v>
      </c>
    </row>
    <row r="1387" spans="2:17" x14ac:dyDescent="0.3">
      <c r="B1387" s="66" t="s">
        <v>113</v>
      </c>
      <c r="C1387" s="67" t="s">
        <v>1770</v>
      </c>
      <c r="D1387" s="68" t="s">
        <v>64</v>
      </c>
      <c r="E1387" s="68" t="s">
        <v>65</v>
      </c>
      <c r="F1387" s="69" t="s">
        <v>1762</v>
      </c>
      <c r="G1387" s="68" t="s">
        <v>64</v>
      </c>
      <c r="H1387" s="68" t="s">
        <v>64</v>
      </c>
      <c r="I1387" s="68" t="s">
        <v>66</v>
      </c>
      <c r="J1387" s="68" t="s">
        <v>65</v>
      </c>
      <c r="K1387" s="70">
        <v>0</v>
      </c>
      <c r="L1387" s="70">
        <v>0</v>
      </c>
      <c r="M1387" s="70">
        <v>0</v>
      </c>
      <c r="N1387" s="70">
        <v>3</v>
      </c>
      <c r="O1387" s="70">
        <v>3</v>
      </c>
      <c r="P1387" s="70" t="s">
        <v>68</v>
      </c>
      <c r="Q1387" s="70" t="s">
        <v>68</v>
      </c>
    </row>
    <row r="1388" spans="2:17" x14ac:dyDescent="0.3">
      <c r="B1388" s="66" t="s">
        <v>1771</v>
      </c>
      <c r="C1388" s="67" t="s">
        <v>564</v>
      </c>
      <c r="D1388" s="68" t="s">
        <v>65</v>
      </c>
      <c r="E1388" s="68" t="s">
        <v>64</v>
      </c>
      <c r="F1388" s="69" t="s">
        <v>1762</v>
      </c>
      <c r="G1388" s="68" t="s">
        <v>64</v>
      </c>
      <c r="H1388" s="68" t="s">
        <v>64</v>
      </c>
      <c r="I1388" s="68" t="s">
        <v>66</v>
      </c>
      <c r="J1388" s="68" t="s">
        <v>65</v>
      </c>
      <c r="K1388" s="70">
        <v>0</v>
      </c>
      <c r="L1388" s="70">
        <v>0</v>
      </c>
      <c r="M1388" s="70">
        <v>0</v>
      </c>
      <c r="N1388" s="70">
        <v>3</v>
      </c>
      <c r="O1388" s="70">
        <v>3</v>
      </c>
      <c r="P1388" s="70" t="s">
        <v>68</v>
      </c>
      <c r="Q1388" s="70" t="s">
        <v>68</v>
      </c>
    </row>
    <row r="1389" spans="2:17" x14ac:dyDescent="0.3">
      <c r="B1389" s="66" t="s">
        <v>189</v>
      </c>
      <c r="C1389" s="67" t="s">
        <v>1772</v>
      </c>
      <c r="D1389" s="68" t="s">
        <v>64</v>
      </c>
      <c r="E1389" s="68" t="s">
        <v>65</v>
      </c>
      <c r="F1389" s="69" t="s">
        <v>1762</v>
      </c>
      <c r="G1389" s="68" t="s">
        <v>64</v>
      </c>
      <c r="H1389" s="68" t="s">
        <v>64</v>
      </c>
      <c r="I1389" s="68" t="s">
        <v>66</v>
      </c>
      <c r="J1389" s="68" t="s">
        <v>65</v>
      </c>
      <c r="K1389" s="70">
        <v>0</v>
      </c>
      <c r="L1389" s="70">
        <v>0</v>
      </c>
      <c r="M1389" s="70">
        <v>0</v>
      </c>
      <c r="N1389" s="70">
        <v>3</v>
      </c>
      <c r="O1389" s="70">
        <v>3</v>
      </c>
      <c r="P1389" s="70" t="s">
        <v>68</v>
      </c>
      <c r="Q1389" s="70" t="s">
        <v>68</v>
      </c>
    </row>
    <row r="1390" spans="2:17" x14ac:dyDescent="0.3">
      <c r="B1390" s="66" t="s">
        <v>1773</v>
      </c>
      <c r="C1390" s="67" t="s">
        <v>186</v>
      </c>
      <c r="D1390" s="68" t="s">
        <v>65</v>
      </c>
      <c r="E1390" s="68" t="s">
        <v>64</v>
      </c>
      <c r="F1390" s="69" t="s">
        <v>1762</v>
      </c>
      <c r="G1390" s="68" t="s">
        <v>64</v>
      </c>
      <c r="H1390" s="68" t="s">
        <v>64</v>
      </c>
      <c r="I1390" s="68" t="s">
        <v>65</v>
      </c>
      <c r="J1390" s="68" t="s">
        <v>66</v>
      </c>
      <c r="K1390" s="70">
        <v>0</v>
      </c>
      <c r="L1390" s="70">
        <v>0</v>
      </c>
      <c r="M1390" s="70">
        <v>0</v>
      </c>
      <c r="N1390" s="70">
        <v>3</v>
      </c>
      <c r="O1390" s="70">
        <v>3</v>
      </c>
      <c r="P1390" s="70" t="s">
        <v>68</v>
      </c>
      <c r="Q1390" s="70" t="s">
        <v>68</v>
      </c>
    </row>
    <row r="1391" spans="2:17" x14ac:dyDescent="0.3">
      <c r="B1391" s="66" t="s">
        <v>113</v>
      </c>
      <c r="C1391" s="67" t="s">
        <v>116</v>
      </c>
      <c r="D1391" s="68" t="s">
        <v>64</v>
      </c>
      <c r="E1391" s="68" t="s">
        <v>65</v>
      </c>
      <c r="F1391" s="69" t="s">
        <v>1762</v>
      </c>
      <c r="G1391" s="68" t="s">
        <v>64</v>
      </c>
      <c r="H1391" s="68" t="s">
        <v>64</v>
      </c>
      <c r="I1391" s="68" t="s">
        <v>65</v>
      </c>
      <c r="J1391" s="68" t="s">
        <v>66</v>
      </c>
      <c r="K1391" s="70">
        <v>0</v>
      </c>
      <c r="L1391" s="70">
        <v>0</v>
      </c>
      <c r="M1391" s="70">
        <v>0</v>
      </c>
      <c r="N1391" s="70">
        <v>3</v>
      </c>
      <c r="O1391" s="70">
        <v>3</v>
      </c>
      <c r="P1391" s="70" t="s">
        <v>68</v>
      </c>
      <c r="Q1391" s="70" t="s">
        <v>68</v>
      </c>
    </row>
    <row r="1392" spans="2:17" x14ac:dyDescent="0.3">
      <c r="B1392" s="66" t="s">
        <v>1774</v>
      </c>
      <c r="C1392" s="67" t="s">
        <v>1775</v>
      </c>
      <c r="D1392" s="68" t="s">
        <v>64</v>
      </c>
      <c r="E1392" s="68" t="s">
        <v>65</v>
      </c>
      <c r="F1392" s="69" t="s">
        <v>1762</v>
      </c>
      <c r="G1392" s="68" t="s">
        <v>64</v>
      </c>
      <c r="H1392" s="68" t="s">
        <v>64</v>
      </c>
      <c r="I1392" s="68" t="s">
        <v>65</v>
      </c>
      <c r="J1392" s="68" t="s">
        <v>66</v>
      </c>
      <c r="K1392" s="70">
        <v>0</v>
      </c>
      <c r="L1392" s="70">
        <v>0</v>
      </c>
      <c r="M1392" s="70">
        <v>0</v>
      </c>
      <c r="N1392" s="70">
        <v>3</v>
      </c>
      <c r="O1392" s="70">
        <v>3</v>
      </c>
      <c r="P1392" s="70" t="s">
        <v>68</v>
      </c>
      <c r="Q1392" s="70" t="s">
        <v>68</v>
      </c>
    </row>
    <row r="1393" spans="2:17" x14ac:dyDescent="0.3">
      <c r="B1393" s="66" t="s">
        <v>1776</v>
      </c>
      <c r="C1393" s="67" t="s">
        <v>1457</v>
      </c>
      <c r="D1393" s="68" t="s">
        <v>64</v>
      </c>
      <c r="E1393" s="68" t="s">
        <v>65</v>
      </c>
      <c r="F1393" s="69" t="s">
        <v>1762</v>
      </c>
      <c r="G1393" s="68" t="s">
        <v>65</v>
      </c>
      <c r="H1393" s="68" t="s">
        <v>64</v>
      </c>
      <c r="I1393" s="68" t="s">
        <v>66</v>
      </c>
      <c r="J1393" s="68" t="s">
        <v>66</v>
      </c>
      <c r="K1393" s="70">
        <v>0</v>
      </c>
      <c r="L1393" s="70">
        <v>0</v>
      </c>
      <c r="M1393" s="70">
        <v>0</v>
      </c>
      <c r="N1393" s="70">
        <v>3</v>
      </c>
      <c r="O1393" s="70">
        <v>3</v>
      </c>
      <c r="P1393" s="70" t="s">
        <v>68</v>
      </c>
      <c r="Q1393" s="70" t="s">
        <v>68</v>
      </c>
    </row>
    <row r="1394" spans="2:17" x14ac:dyDescent="0.3">
      <c r="B1394" s="66" t="s">
        <v>472</v>
      </c>
      <c r="C1394" s="67" t="s">
        <v>1777</v>
      </c>
      <c r="D1394" s="68" t="s">
        <v>65</v>
      </c>
      <c r="E1394" s="68" t="s">
        <v>64</v>
      </c>
      <c r="F1394" s="69" t="s">
        <v>1762</v>
      </c>
      <c r="G1394" s="68" t="s">
        <v>64</v>
      </c>
      <c r="H1394" s="68" t="s">
        <v>64</v>
      </c>
      <c r="I1394" s="68" t="s">
        <v>65</v>
      </c>
      <c r="J1394" s="68" t="s">
        <v>66</v>
      </c>
      <c r="K1394" s="70">
        <v>0</v>
      </c>
      <c r="L1394" s="70">
        <v>0</v>
      </c>
      <c r="M1394" s="70">
        <v>0</v>
      </c>
      <c r="N1394" s="70">
        <v>3</v>
      </c>
      <c r="O1394" s="70">
        <v>3</v>
      </c>
      <c r="P1394" s="70" t="s">
        <v>68</v>
      </c>
      <c r="Q1394" s="70" t="s">
        <v>68</v>
      </c>
    </row>
    <row r="1395" spans="2:17" x14ac:dyDescent="0.3">
      <c r="B1395" s="66" t="s">
        <v>415</v>
      </c>
      <c r="C1395" s="67" t="s">
        <v>196</v>
      </c>
      <c r="D1395" s="68" t="s">
        <v>65</v>
      </c>
      <c r="E1395" s="68" t="s">
        <v>64</v>
      </c>
      <c r="F1395" s="69">
        <v>2758721730101</v>
      </c>
      <c r="G1395" s="68" t="s">
        <v>64</v>
      </c>
      <c r="H1395" s="68" t="s">
        <v>64</v>
      </c>
      <c r="I1395" s="68" t="s">
        <v>65</v>
      </c>
      <c r="J1395" s="68" t="s">
        <v>66</v>
      </c>
      <c r="K1395" s="70">
        <v>0</v>
      </c>
      <c r="L1395" s="70">
        <v>0</v>
      </c>
      <c r="M1395" s="70">
        <v>0</v>
      </c>
      <c r="N1395" s="70">
        <v>3</v>
      </c>
      <c r="O1395" s="70">
        <v>3</v>
      </c>
      <c r="P1395" s="70" t="s">
        <v>68</v>
      </c>
      <c r="Q1395" s="70" t="s">
        <v>68</v>
      </c>
    </row>
    <row r="1396" spans="2:17" x14ac:dyDescent="0.3">
      <c r="B1396" s="66" t="s">
        <v>522</v>
      </c>
      <c r="C1396" s="67" t="s">
        <v>351</v>
      </c>
      <c r="D1396" s="68" t="s">
        <v>65</v>
      </c>
      <c r="E1396" s="68" t="s">
        <v>64</v>
      </c>
      <c r="F1396" s="69">
        <v>1991856700101</v>
      </c>
      <c r="G1396" s="68" t="s">
        <v>64</v>
      </c>
      <c r="H1396" s="68" t="s">
        <v>64</v>
      </c>
      <c r="I1396" s="68" t="s">
        <v>66</v>
      </c>
      <c r="J1396" s="68" t="s">
        <v>65</v>
      </c>
      <c r="K1396" s="70">
        <v>0</v>
      </c>
      <c r="L1396" s="70">
        <v>0</v>
      </c>
      <c r="M1396" s="70">
        <v>0</v>
      </c>
      <c r="N1396" s="70">
        <v>3</v>
      </c>
      <c r="O1396" s="70">
        <v>3</v>
      </c>
      <c r="P1396" s="70" t="s">
        <v>68</v>
      </c>
      <c r="Q1396" s="70" t="s">
        <v>68</v>
      </c>
    </row>
    <row r="1397" spans="2:17" x14ac:dyDescent="0.3">
      <c r="B1397" s="66" t="s">
        <v>409</v>
      </c>
      <c r="C1397" s="67" t="s">
        <v>1778</v>
      </c>
      <c r="D1397" s="68" t="s">
        <v>65</v>
      </c>
      <c r="E1397" s="68" t="s">
        <v>64</v>
      </c>
      <c r="F1397" s="69" t="s">
        <v>1762</v>
      </c>
      <c r="G1397" s="68" t="s">
        <v>64</v>
      </c>
      <c r="H1397" s="68" t="s">
        <v>64</v>
      </c>
      <c r="I1397" s="68" t="s">
        <v>65</v>
      </c>
      <c r="J1397" s="68" t="s">
        <v>66</v>
      </c>
      <c r="K1397" s="70">
        <v>0</v>
      </c>
      <c r="L1397" s="70">
        <v>0</v>
      </c>
      <c r="M1397" s="70">
        <v>0</v>
      </c>
      <c r="N1397" s="70">
        <v>3</v>
      </c>
      <c r="O1397" s="70">
        <v>3</v>
      </c>
      <c r="P1397" s="70" t="s">
        <v>68</v>
      </c>
      <c r="Q1397" s="70" t="s">
        <v>68</v>
      </c>
    </row>
    <row r="1398" spans="2:17" x14ac:dyDescent="0.3">
      <c r="B1398" s="66" t="s">
        <v>458</v>
      </c>
      <c r="C1398" s="67" t="s">
        <v>1779</v>
      </c>
      <c r="D1398" s="68" t="s">
        <v>65</v>
      </c>
      <c r="E1398" s="68" t="s">
        <v>64</v>
      </c>
      <c r="F1398" s="69" t="s">
        <v>1762</v>
      </c>
      <c r="G1398" s="68" t="s">
        <v>64</v>
      </c>
      <c r="H1398" s="68" t="s">
        <v>64</v>
      </c>
      <c r="I1398" s="68" t="s">
        <v>65</v>
      </c>
      <c r="J1398" s="68" t="s">
        <v>66</v>
      </c>
      <c r="K1398" s="70">
        <v>5</v>
      </c>
      <c r="L1398" s="70">
        <v>0</v>
      </c>
      <c r="M1398" s="70">
        <v>0</v>
      </c>
      <c r="N1398" s="70">
        <v>0</v>
      </c>
      <c r="O1398" s="70">
        <v>5</v>
      </c>
      <c r="P1398" s="70" t="s">
        <v>68</v>
      </c>
      <c r="Q1398" s="70" t="s">
        <v>68</v>
      </c>
    </row>
    <row r="1399" spans="2:17" x14ac:dyDescent="0.3">
      <c r="B1399" s="66" t="s">
        <v>1780</v>
      </c>
      <c r="C1399" s="67" t="s">
        <v>392</v>
      </c>
      <c r="D1399" s="68" t="s">
        <v>65</v>
      </c>
      <c r="E1399" s="68" t="s">
        <v>64</v>
      </c>
      <c r="F1399" s="69" t="s">
        <v>1762</v>
      </c>
      <c r="G1399" s="68" t="s">
        <v>64</v>
      </c>
      <c r="H1399" s="68" t="s">
        <v>65</v>
      </c>
      <c r="I1399" s="68" t="s">
        <v>66</v>
      </c>
      <c r="J1399" s="68" t="s">
        <v>66</v>
      </c>
      <c r="K1399" s="70">
        <v>0</v>
      </c>
      <c r="L1399" s="70">
        <v>0</v>
      </c>
      <c r="M1399" s="70">
        <v>0</v>
      </c>
      <c r="N1399" s="70">
        <v>3</v>
      </c>
      <c r="O1399" s="70">
        <v>3</v>
      </c>
      <c r="P1399" s="70" t="s">
        <v>68</v>
      </c>
      <c r="Q1399" s="70" t="s">
        <v>68</v>
      </c>
    </row>
    <row r="1400" spans="2:17" x14ac:dyDescent="0.3">
      <c r="B1400" s="66">
        <v>0</v>
      </c>
      <c r="C1400" s="67">
        <v>0</v>
      </c>
      <c r="D1400" s="68" t="s">
        <v>65</v>
      </c>
      <c r="E1400" s="68" t="s">
        <v>64</v>
      </c>
      <c r="F1400" s="69" t="s">
        <v>1762</v>
      </c>
      <c r="G1400" s="68" t="s">
        <v>64</v>
      </c>
      <c r="H1400" s="68" t="s">
        <v>64</v>
      </c>
      <c r="I1400" s="68" t="s">
        <v>65</v>
      </c>
      <c r="J1400" s="68" t="s">
        <v>66</v>
      </c>
      <c r="K1400" s="70">
        <v>5</v>
      </c>
      <c r="L1400" s="70">
        <v>0</v>
      </c>
      <c r="M1400" s="70">
        <v>0</v>
      </c>
      <c r="N1400" s="70">
        <v>0</v>
      </c>
      <c r="O1400" s="70">
        <v>5</v>
      </c>
      <c r="P1400" s="70" t="s">
        <v>68</v>
      </c>
      <c r="Q1400" s="70" t="s">
        <v>68</v>
      </c>
    </row>
    <row r="1401" spans="2:17" x14ac:dyDescent="0.3">
      <c r="B1401" s="66" t="s">
        <v>506</v>
      </c>
      <c r="C1401" s="67" t="s">
        <v>1781</v>
      </c>
      <c r="D1401" s="68" t="s">
        <v>65</v>
      </c>
      <c r="E1401" s="68" t="s">
        <v>64</v>
      </c>
      <c r="F1401" s="69" t="s">
        <v>1762</v>
      </c>
      <c r="G1401" s="68" t="s">
        <v>64</v>
      </c>
      <c r="H1401" s="68" t="s">
        <v>65</v>
      </c>
      <c r="I1401" s="68" t="s">
        <v>66</v>
      </c>
      <c r="J1401" s="68" t="s">
        <v>66</v>
      </c>
      <c r="K1401" s="70">
        <v>0</v>
      </c>
      <c r="L1401" s="70">
        <v>0</v>
      </c>
      <c r="M1401" s="70">
        <v>0</v>
      </c>
      <c r="N1401" s="70">
        <v>3</v>
      </c>
      <c r="O1401" s="70">
        <v>3</v>
      </c>
      <c r="P1401" s="70" t="s">
        <v>68</v>
      </c>
      <c r="Q1401" s="70" t="s">
        <v>68</v>
      </c>
    </row>
    <row r="1402" spans="2:17" x14ac:dyDescent="0.3">
      <c r="B1402" s="66" t="s">
        <v>472</v>
      </c>
      <c r="C1402" s="67" t="s">
        <v>1782</v>
      </c>
      <c r="D1402" s="68" t="s">
        <v>65</v>
      </c>
      <c r="E1402" s="68" t="s">
        <v>64</v>
      </c>
      <c r="F1402" s="69" t="s">
        <v>1762</v>
      </c>
      <c r="G1402" s="68" t="s">
        <v>64</v>
      </c>
      <c r="H1402" s="68" t="s">
        <v>64</v>
      </c>
      <c r="I1402" s="68" t="s">
        <v>65</v>
      </c>
      <c r="J1402" s="68" t="s">
        <v>66</v>
      </c>
      <c r="K1402" s="70">
        <v>5</v>
      </c>
      <c r="L1402" s="70">
        <v>0</v>
      </c>
      <c r="M1402" s="70">
        <v>0</v>
      </c>
      <c r="N1402" s="70">
        <v>0</v>
      </c>
      <c r="O1402" s="70">
        <v>5</v>
      </c>
      <c r="P1402" s="70" t="s">
        <v>68</v>
      </c>
      <c r="Q1402" s="70" t="s">
        <v>68</v>
      </c>
    </row>
    <row r="1403" spans="2:17" x14ac:dyDescent="0.3">
      <c r="B1403" s="66" t="s">
        <v>206</v>
      </c>
      <c r="C1403" s="67" t="s">
        <v>1783</v>
      </c>
      <c r="D1403" s="68" t="s">
        <v>65</v>
      </c>
      <c r="E1403" s="68" t="s">
        <v>64</v>
      </c>
      <c r="F1403" s="69" t="s">
        <v>1762</v>
      </c>
      <c r="G1403" s="68" t="s">
        <v>64</v>
      </c>
      <c r="H1403" s="68" t="s">
        <v>64</v>
      </c>
      <c r="I1403" s="68" t="s">
        <v>66</v>
      </c>
      <c r="J1403" s="68" t="s">
        <v>65</v>
      </c>
      <c r="K1403" s="70">
        <v>0</v>
      </c>
      <c r="L1403" s="70">
        <v>0</v>
      </c>
      <c r="M1403" s="70">
        <v>0</v>
      </c>
      <c r="N1403" s="70">
        <v>3</v>
      </c>
      <c r="O1403" s="70">
        <v>3</v>
      </c>
      <c r="P1403" s="70" t="s">
        <v>68</v>
      </c>
      <c r="Q1403" s="70" t="s">
        <v>68</v>
      </c>
    </row>
    <row r="1404" spans="2:17" x14ac:dyDescent="0.3">
      <c r="B1404" s="66" t="s">
        <v>1784</v>
      </c>
      <c r="C1404" s="67" t="s">
        <v>1785</v>
      </c>
      <c r="D1404" s="68" t="s">
        <v>65</v>
      </c>
      <c r="E1404" s="68" t="s">
        <v>64</v>
      </c>
      <c r="F1404" s="69" t="s">
        <v>1762</v>
      </c>
      <c r="G1404" s="68" t="s">
        <v>64</v>
      </c>
      <c r="H1404" s="68" t="s">
        <v>65</v>
      </c>
      <c r="I1404" s="68" t="s">
        <v>66</v>
      </c>
      <c r="J1404" s="68" t="s">
        <v>66</v>
      </c>
      <c r="K1404" s="70">
        <v>0</v>
      </c>
      <c r="L1404" s="70">
        <v>0</v>
      </c>
      <c r="M1404" s="70">
        <v>0</v>
      </c>
      <c r="N1404" s="70">
        <v>3</v>
      </c>
      <c r="O1404" s="70">
        <v>3</v>
      </c>
      <c r="P1404" s="70" t="s">
        <v>68</v>
      </c>
      <c r="Q1404" s="70" t="s">
        <v>68</v>
      </c>
    </row>
    <row r="1405" spans="2:17" x14ac:dyDescent="0.3">
      <c r="B1405" s="66">
        <v>0</v>
      </c>
      <c r="C1405" s="67">
        <v>0</v>
      </c>
      <c r="D1405" s="68" t="s">
        <v>64</v>
      </c>
      <c r="E1405" s="68" t="s">
        <v>64</v>
      </c>
      <c r="F1405" s="69" t="s">
        <v>1762</v>
      </c>
      <c r="G1405" s="68" t="s">
        <v>64</v>
      </c>
      <c r="H1405" s="68" t="s">
        <v>64</v>
      </c>
      <c r="I1405" s="68" t="s">
        <v>66</v>
      </c>
      <c r="J1405" s="68" t="s">
        <v>66</v>
      </c>
      <c r="K1405" s="70">
        <v>0</v>
      </c>
      <c r="L1405" s="70">
        <v>0</v>
      </c>
      <c r="M1405" s="70">
        <v>0</v>
      </c>
      <c r="N1405" s="70">
        <v>0</v>
      </c>
      <c r="O1405" s="70">
        <v>0</v>
      </c>
      <c r="P1405" s="70">
        <v>0</v>
      </c>
      <c r="Q1405" s="70">
        <v>0</v>
      </c>
    </row>
    <row r="1406" spans="2:17" x14ac:dyDescent="0.3">
      <c r="B1406" s="66" t="s">
        <v>523</v>
      </c>
      <c r="C1406" s="67" t="s">
        <v>524</v>
      </c>
      <c r="D1406" s="68" t="s">
        <v>64</v>
      </c>
      <c r="E1406" s="68" t="s">
        <v>65</v>
      </c>
      <c r="F1406" s="69">
        <v>2670713020101</v>
      </c>
      <c r="G1406" s="68" t="s">
        <v>64</v>
      </c>
      <c r="H1406" s="68" t="s">
        <v>64</v>
      </c>
      <c r="I1406" s="68" t="s">
        <v>65</v>
      </c>
      <c r="J1406" s="68" t="s">
        <v>66</v>
      </c>
      <c r="K1406" s="70">
        <v>0</v>
      </c>
      <c r="L1406" s="70">
        <v>0</v>
      </c>
      <c r="M1406" s="70">
        <v>0</v>
      </c>
      <c r="N1406" s="70">
        <v>3</v>
      </c>
      <c r="O1406" s="70">
        <v>3</v>
      </c>
      <c r="P1406" s="70" t="s">
        <v>68</v>
      </c>
      <c r="Q1406" s="70" t="s">
        <v>68</v>
      </c>
    </row>
    <row r="1407" spans="2:17" x14ac:dyDescent="0.3">
      <c r="B1407" s="66" t="s">
        <v>189</v>
      </c>
      <c r="C1407" s="67" t="s">
        <v>1666</v>
      </c>
      <c r="D1407" s="68" t="s">
        <v>64</v>
      </c>
      <c r="E1407" s="68" t="s">
        <v>65</v>
      </c>
      <c r="F1407" s="69" t="s">
        <v>1762</v>
      </c>
      <c r="G1407" s="68" t="s">
        <v>64</v>
      </c>
      <c r="H1407" s="68" t="s">
        <v>64</v>
      </c>
      <c r="I1407" s="68" t="s">
        <v>65</v>
      </c>
      <c r="J1407" s="68" t="s">
        <v>66</v>
      </c>
      <c r="K1407" s="70">
        <v>0</v>
      </c>
      <c r="L1407" s="70">
        <v>0</v>
      </c>
      <c r="M1407" s="70">
        <v>0</v>
      </c>
      <c r="N1407" s="70">
        <v>3</v>
      </c>
      <c r="O1407" s="70">
        <v>3</v>
      </c>
      <c r="P1407" s="70" t="s">
        <v>68</v>
      </c>
      <c r="Q1407" s="70" t="s">
        <v>68</v>
      </c>
    </row>
    <row r="1408" spans="2:17" x14ac:dyDescent="0.3">
      <c r="B1408" s="66" t="s">
        <v>113</v>
      </c>
      <c r="C1408" s="67" t="s">
        <v>1770</v>
      </c>
      <c r="D1408" s="68" t="s">
        <v>64</v>
      </c>
      <c r="E1408" s="68" t="s">
        <v>65</v>
      </c>
      <c r="F1408" s="69" t="s">
        <v>1762</v>
      </c>
      <c r="G1408" s="68" t="s">
        <v>64</v>
      </c>
      <c r="H1408" s="68" t="s">
        <v>64</v>
      </c>
      <c r="I1408" s="68" t="s">
        <v>66</v>
      </c>
      <c r="J1408" s="68" t="s">
        <v>65</v>
      </c>
      <c r="K1408" s="70">
        <v>0</v>
      </c>
      <c r="L1408" s="70">
        <v>0</v>
      </c>
      <c r="M1408" s="70">
        <v>0</v>
      </c>
      <c r="N1408" s="70">
        <v>3</v>
      </c>
      <c r="O1408" s="70">
        <v>3</v>
      </c>
      <c r="P1408" s="70" t="s">
        <v>68</v>
      </c>
      <c r="Q1408" s="70" t="s">
        <v>68</v>
      </c>
    </row>
    <row r="1409" spans="2:17" x14ac:dyDescent="0.3">
      <c r="B1409" s="66" t="s">
        <v>1786</v>
      </c>
      <c r="C1409" s="67" t="s">
        <v>1787</v>
      </c>
      <c r="D1409" s="68" t="s">
        <v>64</v>
      </c>
      <c r="E1409" s="68" t="s">
        <v>65</v>
      </c>
      <c r="F1409" s="69" t="s">
        <v>1762</v>
      </c>
      <c r="G1409" s="68" t="s">
        <v>64</v>
      </c>
      <c r="H1409" s="68" t="s">
        <v>64</v>
      </c>
      <c r="I1409" s="68" t="s">
        <v>66</v>
      </c>
      <c r="J1409" s="68" t="s">
        <v>65</v>
      </c>
      <c r="K1409" s="70">
        <v>0</v>
      </c>
      <c r="L1409" s="70">
        <v>0</v>
      </c>
      <c r="M1409" s="70">
        <v>0</v>
      </c>
      <c r="N1409" s="70">
        <v>3</v>
      </c>
      <c r="O1409" s="70">
        <v>3</v>
      </c>
      <c r="P1409" s="70" t="s">
        <v>68</v>
      </c>
      <c r="Q1409" s="70" t="s">
        <v>68</v>
      </c>
    </row>
    <row r="1410" spans="2:17" x14ac:dyDescent="0.3">
      <c r="B1410" s="66" t="s">
        <v>1788</v>
      </c>
      <c r="C1410" s="67" t="s">
        <v>1789</v>
      </c>
      <c r="D1410" s="68" t="s">
        <v>64</v>
      </c>
      <c r="E1410" s="68" t="s">
        <v>65</v>
      </c>
      <c r="F1410" s="69" t="s">
        <v>1762</v>
      </c>
      <c r="G1410" s="68" t="s">
        <v>64</v>
      </c>
      <c r="H1410" s="68" t="s">
        <v>64</v>
      </c>
      <c r="I1410" s="68" t="s">
        <v>66</v>
      </c>
      <c r="J1410" s="68" t="s">
        <v>65</v>
      </c>
      <c r="K1410" s="70">
        <v>0</v>
      </c>
      <c r="L1410" s="70">
        <v>0</v>
      </c>
      <c r="M1410" s="70">
        <v>0</v>
      </c>
      <c r="N1410" s="70">
        <v>3</v>
      </c>
      <c r="O1410" s="70">
        <v>3</v>
      </c>
      <c r="P1410" s="70" t="s">
        <v>68</v>
      </c>
      <c r="Q1410" s="70" t="s">
        <v>68</v>
      </c>
    </row>
    <row r="1411" spans="2:17" x14ac:dyDescent="0.3">
      <c r="B1411" s="66" t="s">
        <v>1790</v>
      </c>
      <c r="C1411" s="67" t="s">
        <v>104</v>
      </c>
      <c r="D1411" s="68" t="s">
        <v>64</v>
      </c>
      <c r="E1411" s="68" t="s">
        <v>65</v>
      </c>
      <c r="F1411" s="69" t="s">
        <v>156</v>
      </c>
      <c r="G1411" s="68" t="s">
        <v>64</v>
      </c>
      <c r="H1411" s="68" t="s">
        <v>65</v>
      </c>
      <c r="I1411" s="68" t="s">
        <v>66</v>
      </c>
      <c r="J1411" s="68" t="s">
        <v>66</v>
      </c>
      <c r="K1411" s="70">
        <v>0</v>
      </c>
      <c r="L1411" s="70">
        <v>0</v>
      </c>
      <c r="M1411" s="70">
        <v>0</v>
      </c>
      <c r="N1411" s="70">
        <v>3</v>
      </c>
      <c r="O1411" s="70">
        <v>3</v>
      </c>
      <c r="P1411" s="70" t="s">
        <v>68</v>
      </c>
      <c r="Q1411" s="70" t="s">
        <v>68</v>
      </c>
    </row>
    <row r="1412" spans="2:17" x14ac:dyDescent="0.3">
      <c r="B1412" s="66" t="s">
        <v>418</v>
      </c>
      <c r="C1412" s="67" t="s">
        <v>1769</v>
      </c>
      <c r="D1412" s="68" t="s">
        <v>65</v>
      </c>
      <c r="E1412" s="68" t="s">
        <v>64</v>
      </c>
      <c r="F1412" s="69" t="s">
        <v>1762</v>
      </c>
      <c r="G1412" s="68" t="s">
        <v>64</v>
      </c>
      <c r="H1412" s="68" t="s">
        <v>64</v>
      </c>
      <c r="I1412" s="68" t="s">
        <v>65</v>
      </c>
      <c r="J1412" s="68" t="s">
        <v>66</v>
      </c>
      <c r="K1412" s="70">
        <v>0</v>
      </c>
      <c r="L1412" s="70">
        <v>0</v>
      </c>
      <c r="M1412" s="70">
        <v>0</v>
      </c>
      <c r="N1412" s="70">
        <v>3</v>
      </c>
      <c r="O1412" s="70">
        <v>3</v>
      </c>
      <c r="P1412" s="70" t="s">
        <v>68</v>
      </c>
      <c r="Q1412" s="70" t="s">
        <v>68</v>
      </c>
    </row>
    <row r="1413" spans="2:17" x14ac:dyDescent="0.3">
      <c r="B1413" s="66" t="s">
        <v>429</v>
      </c>
      <c r="C1413" s="67" t="s">
        <v>116</v>
      </c>
      <c r="D1413" s="68" t="s">
        <v>65</v>
      </c>
      <c r="E1413" s="68" t="s">
        <v>64</v>
      </c>
      <c r="F1413" s="69" t="s">
        <v>1762</v>
      </c>
      <c r="G1413" s="68" t="s">
        <v>65</v>
      </c>
      <c r="H1413" s="68" t="s">
        <v>65</v>
      </c>
      <c r="I1413" s="68" t="s">
        <v>66</v>
      </c>
      <c r="J1413" s="68" t="s">
        <v>66</v>
      </c>
      <c r="K1413" s="70">
        <v>0</v>
      </c>
      <c r="L1413" s="70">
        <v>0</v>
      </c>
      <c r="M1413" s="70">
        <v>0</v>
      </c>
      <c r="N1413" s="70">
        <v>3</v>
      </c>
      <c r="O1413" s="70">
        <v>3</v>
      </c>
      <c r="P1413" s="70" t="s">
        <v>68</v>
      </c>
      <c r="Q1413" s="70" t="s">
        <v>68</v>
      </c>
    </row>
    <row r="1414" spans="2:17" x14ac:dyDescent="0.3">
      <c r="B1414" s="66" t="s">
        <v>525</v>
      </c>
      <c r="C1414" s="67" t="s">
        <v>526</v>
      </c>
      <c r="D1414" s="68" t="s">
        <v>65</v>
      </c>
      <c r="E1414" s="68" t="s">
        <v>64</v>
      </c>
      <c r="F1414" s="69">
        <v>2888407630506</v>
      </c>
      <c r="G1414" s="68" t="s">
        <v>64</v>
      </c>
      <c r="H1414" s="68" t="s">
        <v>64</v>
      </c>
      <c r="I1414" s="68" t="s">
        <v>65</v>
      </c>
      <c r="J1414" s="68" t="s">
        <v>66</v>
      </c>
      <c r="K1414" s="70">
        <v>0</v>
      </c>
      <c r="L1414" s="70">
        <v>0</v>
      </c>
      <c r="M1414" s="70">
        <v>0</v>
      </c>
      <c r="N1414" s="70">
        <v>3</v>
      </c>
      <c r="O1414" s="70">
        <v>3</v>
      </c>
      <c r="P1414" s="70" t="s">
        <v>68</v>
      </c>
      <c r="Q1414" s="70" t="s">
        <v>68</v>
      </c>
    </row>
    <row r="1415" spans="2:17" x14ac:dyDescent="0.3">
      <c r="B1415" s="66" t="s">
        <v>189</v>
      </c>
      <c r="C1415" s="67" t="s">
        <v>516</v>
      </c>
      <c r="D1415" s="68" t="s">
        <v>64</v>
      </c>
      <c r="E1415" s="68" t="s">
        <v>65</v>
      </c>
      <c r="F1415" s="69">
        <v>2416486530101</v>
      </c>
      <c r="G1415" s="68" t="s">
        <v>64</v>
      </c>
      <c r="H1415" s="68" t="s">
        <v>64</v>
      </c>
      <c r="I1415" s="68" t="s">
        <v>65</v>
      </c>
      <c r="J1415" s="68" t="s">
        <v>66</v>
      </c>
      <c r="K1415" s="70">
        <v>0</v>
      </c>
      <c r="L1415" s="70">
        <v>0</v>
      </c>
      <c r="M1415" s="70">
        <v>0</v>
      </c>
      <c r="N1415" s="70">
        <v>3</v>
      </c>
      <c r="O1415" s="70">
        <v>3</v>
      </c>
      <c r="P1415" s="70" t="s">
        <v>68</v>
      </c>
      <c r="Q1415" s="70" t="s">
        <v>68</v>
      </c>
    </row>
    <row r="1416" spans="2:17" x14ac:dyDescent="0.3">
      <c r="B1416" s="66" t="s">
        <v>539</v>
      </c>
      <c r="C1416" s="67" t="s">
        <v>540</v>
      </c>
      <c r="D1416" s="68" t="s">
        <v>65</v>
      </c>
      <c r="E1416" s="68" t="s">
        <v>64</v>
      </c>
      <c r="F1416" s="69" t="s">
        <v>1762</v>
      </c>
      <c r="G1416" s="68" t="s">
        <v>64</v>
      </c>
      <c r="H1416" s="68" t="s">
        <v>64</v>
      </c>
      <c r="I1416" s="68" t="s">
        <v>66</v>
      </c>
      <c r="J1416" s="68" t="s">
        <v>65</v>
      </c>
      <c r="K1416" s="70">
        <v>0</v>
      </c>
      <c r="L1416" s="70">
        <v>0</v>
      </c>
      <c r="M1416" s="70">
        <v>0</v>
      </c>
      <c r="N1416" s="70">
        <v>3</v>
      </c>
      <c r="O1416" s="70">
        <v>3</v>
      </c>
      <c r="P1416" s="70" t="s">
        <v>68</v>
      </c>
      <c r="Q1416" s="70" t="s">
        <v>68</v>
      </c>
    </row>
    <row r="1417" spans="2:17" x14ac:dyDescent="0.3">
      <c r="B1417" s="66" t="s">
        <v>527</v>
      </c>
      <c r="C1417" s="67" t="s">
        <v>528</v>
      </c>
      <c r="D1417" s="68" t="s">
        <v>65</v>
      </c>
      <c r="E1417" s="68" t="s">
        <v>64</v>
      </c>
      <c r="F1417" s="69">
        <v>2978933430101</v>
      </c>
      <c r="G1417" s="68" t="s">
        <v>64</v>
      </c>
      <c r="H1417" s="68" t="s">
        <v>65</v>
      </c>
      <c r="I1417" s="68" t="s">
        <v>66</v>
      </c>
      <c r="J1417" s="68" t="s">
        <v>66</v>
      </c>
      <c r="K1417" s="70">
        <v>0</v>
      </c>
      <c r="L1417" s="70">
        <v>0</v>
      </c>
      <c r="M1417" s="70">
        <v>0</v>
      </c>
      <c r="N1417" s="70">
        <v>3</v>
      </c>
      <c r="O1417" s="70">
        <v>3</v>
      </c>
      <c r="P1417" s="70" t="s">
        <v>68</v>
      </c>
      <c r="Q1417" s="70" t="s">
        <v>68</v>
      </c>
    </row>
    <row r="1418" spans="2:17" x14ac:dyDescent="0.3">
      <c r="B1418" s="66" t="s">
        <v>523</v>
      </c>
      <c r="C1418" s="67" t="s">
        <v>524</v>
      </c>
      <c r="D1418" s="68" t="s">
        <v>64</v>
      </c>
      <c r="E1418" s="68" t="s">
        <v>65</v>
      </c>
      <c r="F1418" s="69">
        <v>26707130200101</v>
      </c>
      <c r="G1418" s="68" t="s">
        <v>64</v>
      </c>
      <c r="H1418" s="68" t="s">
        <v>64</v>
      </c>
      <c r="I1418" s="68" t="s">
        <v>65</v>
      </c>
      <c r="J1418" s="68" t="s">
        <v>66</v>
      </c>
      <c r="K1418" s="70">
        <v>0</v>
      </c>
      <c r="L1418" s="70">
        <v>0</v>
      </c>
      <c r="M1418" s="70">
        <v>0</v>
      </c>
      <c r="N1418" s="70">
        <v>3</v>
      </c>
      <c r="O1418" s="70">
        <v>3</v>
      </c>
      <c r="P1418" s="70" t="s">
        <v>68</v>
      </c>
      <c r="Q1418" s="70" t="s">
        <v>68</v>
      </c>
    </row>
    <row r="1419" spans="2:17" x14ac:dyDescent="0.3">
      <c r="B1419" s="66" t="s">
        <v>394</v>
      </c>
      <c r="C1419" s="67" t="s">
        <v>158</v>
      </c>
      <c r="D1419" s="68" t="s">
        <v>65</v>
      </c>
      <c r="E1419" s="68" t="s">
        <v>64</v>
      </c>
      <c r="F1419" s="69" t="s">
        <v>1762</v>
      </c>
      <c r="G1419" s="68" t="s">
        <v>65</v>
      </c>
      <c r="H1419" s="68" t="s">
        <v>64</v>
      </c>
      <c r="I1419" s="68" t="s">
        <v>66</v>
      </c>
      <c r="J1419" s="68" t="s">
        <v>66</v>
      </c>
      <c r="K1419" s="70">
        <v>0</v>
      </c>
      <c r="L1419" s="70">
        <v>0</v>
      </c>
      <c r="M1419" s="70">
        <v>0</v>
      </c>
      <c r="N1419" s="70">
        <v>3</v>
      </c>
      <c r="O1419" s="70">
        <v>3</v>
      </c>
      <c r="P1419" s="70" t="s">
        <v>68</v>
      </c>
      <c r="Q1419" s="70" t="s">
        <v>68</v>
      </c>
    </row>
    <row r="1420" spans="2:17" x14ac:dyDescent="0.3">
      <c r="B1420" s="66" t="s">
        <v>189</v>
      </c>
      <c r="C1420" s="67" t="s">
        <v>173</v>
      </c>
      <c r="D1420" s="68" t="s">
        <v>64</v>
      </c>
      <c r="E1420" s="68" t="s">
        <v>65</v>
      </c>
      <c r="F1420" s="69" t="s">
        <v>1762</v>
      </c>
      <c r="G1420" s="68" t="s">
        <v>64</v>
      </c>
      <c r="H1420" s="68" t="s">
        <v>64</v>
      </c>
      <c r="I1420" s="68" t="s">
        <v>66</v>
      </c>
      <c r="J1420" s="68" t="s">
        <v>65</v>
      </c>
      <c r="K1420" s="70">
        <v>0</v>
      </c>
      <c r="L1420" s="70">
        <v>0</v>
      </c>
      <c r="M1420" s="70">
        <v>0</v>
      </c>
      <c r="N1420" s="70">
        <v>3</v>
      </c>
      <c r="O1420" s="70">
        <v>3</v>
      </c>
      <c r="P1420" s="70" t="s">
        <v>68</v>
      </c>
      <c r="Q1420" s="70" t="s">
        <v>68</v>
      </c>
    </row>
    <row r="1421" spans="2:17" x14ac:dyDescent="0.3">
      <c r="B1421" s="66" t="s">
        <v>530</v>
      </c>
      <c r="C1421" s="67" t="s">
        <v>531</v>
      </c>
      <c r="D1421" s="68" t="s">
        <v>65</v>
      </c>
      <c r="E1421" s="68" t="s">
        <v>64</v>
      </c>
      <c r="F1421" s="69">
        <v>2216028951304</v>
      </c>
      <c r="G1421" s="68" t="s">
        <v>64</v>
      </c>
      <c r="H1421" s="68" t="s">
        <v>64</v>
      </c>
      <c r="I1421" s="68" t="s">
        <v>65</v>
      </c>
      <c r="J1421" s="68" t="s">
        <v>66</v>
      </c>
      <c r="K1421" s="70">
        <v>0</v>
      </c>
      <c r="L1421" s="70">
        <v>0</v>
      </c>
      <c r="M1421" s="70">
        <v>0</v>
      </c>
      <c r="N1421" s="70">
        <v>3</v>
      </c>
      <c r="O1421" s="70">
        <v>3</v>
      </c>
      <c r="P1421" s="70" t="s">
        <v>68</v>
      </c>
      <c r="Q1421" s="70" t="s">
        <v>68</v>
      </c>
    </row>
    <row r="1422" spans="2:17" x14ac:dyDescent="0.3">
      <c r="B1422" s="66" t="s">
        <v>1791</v>
      </c>
      <c r="C1422" s="67" t="s">
        <v>1792</v>
      </c>
      <c r="D1422" s="68" t="s">
        <v>65</v>
      </c>
      <c r="E1422" s="68" t="s">
        <v>64</v>
      </c>
      <c r="F1422" s="69" t="s">
        <v>1762</v>
      </c>
      <c r="G1422" s="68" t="s">
        <v>65</v>
      </c>
      <c r="H1422" s="68" t="s">
        <v>64</v>
      </c>
      <c r="I1422" s="68" t="s">
        <v>66</v>
      </c>
      <c r="J1422" s="68" t="s">
        <v>66</v>
      </c>
      <c r="K1422" s="70">
        <v>0</v>
      </c>
      <c r="L1422" s="70">
        <v>0</v>
      </c>
      <c r="M1422" s="70">
        <v>0</v>
      </c>
      <c r="N1422" s="70">
        <v>3</v>
      </c>
      <c r="O1422" s="70">
        <v>3</v>
      </c>
      <c r="P1422" s="70" t="s">
        <v>68</v>
      </c>
      <c r="Q1422" s="70" t="s">
        <v>68</v>
      </c>
    </row>
    <row r="1423" spans="2:17" x14ac:dyDescent="0.3">
      <c r="B1423" s="66" t="s">
        <v>1793</v>
      </c>
      <c r="C1423" s="67" t="s">
        <v>190</v>
      </c>
      <c r="D1423" s="68" t="s">
        <v>65</v>
      </c>
      <c r="E1423" s="68" t="s">
        <v>64</v>
      </c>
      <c r="F1423" s="69" t="s">
        <v>1762</v>
      </c>
      <c r="G1423" s="68" t="s">
        <v>64</v>
      </c>
      <c r="H1423" s="68" t="s">
        <v>64</v>
      </c>
      <c r="I1423" s="68" t="s">
        <v>66</v>
      </c>
      <c r="J1423" s="68" t="s">
        <v>65</v>
      </c>
      <c r="K1423" s="70">
        <v>0</v>
      </c>
      <c r="L1423" s="70">
        <v>0</v>
      </c>
      <c r="M1423" s="70">
        <v>0</v>
      </c>
      <c r="N1423" s="70">
        <v>3</v>
      </c>
      <c r="O1423" s="70">
        <v>3</v>
      </c>
      <c r="P1423" s="70" t="s">
        <v>68</v>
      </c>
      <c r="Q1423" s="70" t="s">
        <v>68</v>
      </c>
    </row>
    <row r="1424" spans="2:17" x14ac:dyDescent="0.3">
      <c r="B1424" s="66" t="s">
        <v>547</v>
      </c>
      <c r="C1424" s="67" t="s">
        <v>549</v>
      </c>
      <c r="D1424" s="68" t="s">
        <v>65</v>
      </c>
      <c r="E1424" s="68" t="s">
        <v>64</v>
      </c>
      <c r="F1424" s="69" t="s">
        <v>1762</v>
      </c>
      <c r="G1424" s="68" t="s">
        <v>64</v>
      </c>
      <c r="H1424" s="68" t="s">
        <v>64</v>
      </c>
      <c r="I1424" s="68" t="s">
        <v>65</v>
      </c>
      <c r="J1424" s="68" t="s">
        <v>66</v>
      </c>
      <c r="K1424" s="70">
        <v>0</v>
      </c>
      <c r="L1424" s="70">
        <v>0</v>
      </c>
      <c r="M1424" s="70">
        <v>0</v>
      </c>
      <c r="N1424" s="70">
        <v>3</v>
      </c>
      <c r="O1424" s="70">
        <v>3</v>
      </c>
      <c r="P1424" s="70" t="s">
        <v>68</v>
      </c>
      <c r="Q1424" s="70" t="s">
        <v>68</v>
      </c>
    </row>
    <row r="1425" spans="2:17" x14ac:dyDescent="0.3">
      <c r="B1425" s="66" t="s">
        <v>532</v>
      </c>
      <c r="C1425" s="67" t="s">
        <v>533</v>
      </c>
      <c r="D1425" s="68" t="s">
        <v>65</v>
      </c>
      <c r="E1425" s="68" t="s">
        <v>64</v>
      </c>
      <c r="F1425" s="69">
        <v>1625011292002</v>
      </c>
      <c r="G1425" s="68" t="s">
        <v>64</v>
      </c>
      <c r="H1425" s="68" t="s">
        <v>64</v>
      </c>
      <c r="I1425" s="68" t="s">
        <v>65</v>
      </c>
      <c r="J1425" s="68" t="s">
        <v>66</v>
      </c>
      <c r="K1425" s="70">
        <v>0</v>
      </c>
      <c r="L1425" s="70">
        <v>0</v>
      </c>
      <c r="M1425" s="70">
        <v>0</v>
      </c>
      <c r="N1425" s="70">
        <v>3</v>
      </c>
      <c r="O1425" s="70">
        <v>3</v>
      </c>
      <c r="P1425" s="70" t="s">
        <v>68</v>
      </c>
      <c r="Q1425" s="70" t="s">
        <v>68</v>
      </c>
    </row>
    <row r="1426" spans="2:17" x14ac:dyDescent="0.3">
      <c r="B1426" s="66" t="s">
        <v>534</v>
      </c>
      <c r="C1426" s="67" t="s">
        <v>535</v>
      </c>
      <c r="D1426" s="68" t="s">
        <v>64</v>
      </c>
      <c r="E1426" s="68" t="s">
        <v>65</v>
      </c>
      <c r="F1426" s="69">
        <v>2695150891013</v>
      </c>
      <c r="G1426" s="68" t="s">
        <v>64</v>
      </c>
      <c r="H1426" s="68" t="s">
        <v>64</v>
      </c>
      <c r="I1426" s="68" t="s">
        <v>66</v>
      </c>
      <c r="J1426" s="68" t="s">
        <v>65</v>
      </c>
      <c r="K1426" s="70">
        <v>0</v>
      </c>
      <c r="L1426" s="70">
        <v>0</v>
      </c>
      <c r="M1426" s="70">
        <v>0</v>
      </c>
      <c r="N1426" s="70">
        <v>3</v>
      </c>
      <c r="O1426" s="70">
        <v>3</v>
      </c>
      <c r="P1426" s="70" t="s">
        <v>68</v>
      </c>
      <c r="Q1426" s="70" t="s">
        <v>68</v>
      </c>
    </row>
    <row r="1427" spans="2:17" x14ac:dyDescent="0.3">
      <c r="B1427" s="66" t="s">
        <v>536</v>
      </c>
      <c r="C1427" s="67" t="s">
        <v>537</v>
      </c>
      <c r="D1427" s="68" t="s">
        <v>65</v>
      </c>
      <c r="E1427" s="68" t="s">
        <v>64</v>
      </c>
      <c r="F1427" s="69">
        <v>2606334610101</v>
      </c>
      <c r="G1427" s="68" t="s">
        <v>64</v>
      </c>
      <c r="H1427" s="68" t="s">
        <v>64</v>
      </c>
      <c r="I1427" s="68" t="s">
        <v>65</v>
      </c>
      <c r="J1427" s="68" t="s">
        <v>66</v>
      </c>
      <c r="K1427" s="70">
        <v>0</v>
      </c>
      <c r="L1427" s="70">
        <v>0</v>
      </c>
      <c r="M1427" s="70">
        <v>0</v>
      </c>
      <c r="N1427" s="70">
        <v>3</v>
      </c>
      <c r="O1427" s="70">
        <v>3</v>
      </c>
      <c r="P1427" s="70" t="s">
        <v>68</v>
      </c>
      <c r="Q1427" s="70" t="s">
        <v>68</v>
      </c>
    </row>
    <row r="1428" spans="2:17" x14ac:dyDescent="0.3">
      <c r="B1428" s="66" t="s">
        <v>538</v>
      </c>
      <c r="C1428" s="67" t="s">
        <v>173</v>
      </c>
      <c r="D1428" s="68" t="s">
        <v>65</v>
      </c>
      <c r="E1428" s="68" t="s">
        <v>64</v>
      </c>
      <c r="F1428" s="69">
        <v>2466512610101</v>
      </c>
      <c r="G1428" s="68" t="s">
        <v>64</v>
      </c>
      <c r="H1428" s="68" t="s">
        <v>64</v>
      </c>
      <c r="I1428" s="68" t="s">
        <v>66</v>
      </c>
      <c r="J1428" s="68" t="s">
        <v>65</v>
      </c>
      <c r="K1428" s="70">
        <v>0</v>
      </c>
      <c r="L1428" s="70">
        <v>0</v>
      </c>
      <c r="M1428" s="70">
        <v>0</v>
      </c>
      <c r="N1428" s="70">
        <v>3</v>
      </c>
      <c r="O1428" s="70">
        <v>3</v>
      </c>
      <c r="P1428" s="70" t="s">
        <v>68</v>
      </c>
      <c r="Q1428" s="70" t="s">
        <v>68</v>
      </c>
    </row>
    <row r="1429" spans="2:17" x14ac:dyDescent="0.3">
      <c r="B1429" s="66" t="s">
        <v>539</v>
      </c>
      <c r="C1429" s="67" t="s">
        <v>540</v>
      </c>
      <c r="D1429" s="68" t="s">
        <v>65</v>
      </c>
      <c r="E1429" s="68" t="s">
        <v>64</v>
      </c>
      <c r="F1429" s="69">
        <v>1637816050101</v>
      </c>
      <c r="G1429" s="68" t="s">
        <v>64</v>
      </c>
      <c r="H1429" s="68" t="s">
        <v>64</v>
      </c>
      <c r="I1429" s="68" t="s">
        <v>66</v>
      </c>
      <c r="J1429" s="68" t="s">
        <v>65</v>
      </c>
      <c r="K1429" s="70">
        <v>0</v>
      </c>
      <c r="L1429" s="70">
        <v>0</v>
      </c>
      <c r="M1429" s="70">
        <v>0</v>
      </c>
      <c r="N1429" s="70">
        <v>3</v>
      </c>
      <c r="O1429" s="70">
        <v>3</v>
      </c>
      <c r="P1429" s="70" t="s">
        <v>68</v>
      </c>
      <c r="Q1429" s="70" t="s">
        <v>68</v>
      </c>
    </row>
    <row r="1430" spans="2:17" x14ac:dyDescent="0.3">
      <c r="B1430" s="66" t="s">
        <v>541</v>
      </c>
      <c r="C1430" s="67" t="s">
        <v>542</v>
      </c>
      <c r="D1430" s="68" t="s">
        <v>65</v>
      </c>
      <c r="E1430" s="68" t="s">
        <v>64</v>
      </c>
      <c r="F1430" s="69">
        <v>2538148201502</v>
      </c>
      <c r="G1430" s="68" t="s">
        <v>64</v>
      </c>
      <c r="H1430" s="68" t="s">
        <v>65</v>
      </c>
      <c r="I1430" s="68" t="s">
        <v>66</v>
      </c>
      <c r="J1430" s="68" t="s">
        <v>66</v>
      </c>
      <c r="K1430" s="70">
        <v>0</v>
      </c>
      <c r="L1430" s="70">
        <v>0</v>
      </c>
      <c r="M1430" s="70">
        <v>0</v>
      </c>
      <c r="N1430" s="70">
        <v>3</v>
      </c>
      <c r="O1430" s="70">
        <v>3</v>
      </c>
      <c r="P1430" s="70" t="s">
        <v>68</v>
      </c>
      <c r="Q1430" s="70" t="s">
        <v>68</v>
      </c>
    </row>
    <row r="1431" spans="2:17" x14ac:dyDescent="0.3">
      <c r="B1431" s="66" t="s">
        <v>429</v>
      </c>
      <c r="C1431" s="67" t="s">
        <v>543</v>
      </c>
      <c r="D1431" s="68" t="s">
        <v>65</v>
      </c>
      <c r="E1431" s="68" t="s">
        <v>64</v>
      </c>
      <c r="F1431" s="69">
        <v>1724717881201</v>
      </c>
      <c r="G1431" s="68" t="s">
        <v>64</v>
      </c>
      <c r="H1431" s="68" t="s">
        <v>64</v>
      </c>
      <c r="I1431" s="68" t="s">
        <v>65</v>
      </c>
      <c r="J1431" s="68" t="s">
        <v>66</v>
      </c>
      <c r="K1431" s="70">
        <v>0</v>
      </c>
      <c r="L1431" s="70">
        <v>0</v>
      </c>
      <c r="M1431" s="70">
        <v>0</v>
      </c>
      <c r="N1431" s="70">
        <v>3</v>
      </c>
      <c r="O1431" s="70">
        <v>3</v>
      </c>
      <c r="P1431" s="70" t="s">
        <v>68</v>
      </c>
      <c r="Q1431" s="70" t="s">
        <v>68</v>
      </c>
    </row>
    <row r="1432" spans="2:17" x14ac:dyDescent="0.3">
      <c r="B1432" s="66" t="s">
        <v>506</v>
      </c>
      <c r="C1432" s="67" t="s">
        <v>173</v>
      </c>
      <c r="D1432" s="68" t="s">
        <v>65</v>
      </c>
      <c r="E1432" s="68" t="s">
        <v>64</v>
      </c>
      <c r="F1432" s="69">
        <v>233868445010</v>
      </c>
      <c r="G1432" s="68" t="s">
        <v>64</v>
      </c>
      <c r="H1432" s="68" t="s">
        <v>64</v>
      </c>
      <c r="I1432" s="68" t="s">
        <v>66</v>
      </c>
      <c r="J1432" s="68" t="s">
        <v>65</v>
      </c>
      <c r="K1432" s="70">
        <v>0</v>
      </c>
      <c r="L1432" s="70">
        <v>0</v>
      </c>
      <c r="M1432" s="70">
        <v>0</v>
      </c>
      <c r="N1432" s="70">
        <v>3</v>
      </c>
      <c r="O1432" s="70">
        <v>3</v>
      </c>
      <c r="P1432" s="70" t="s">
        <v>68</v>
      </c>
      <c r="Q1432" s="70" t="s">
        <v>68</v>
      </c>
    </row>
    <row r="1433" spans="2:17" x14ac:dyDescent="0.3">
      <c r="B1433" s="66" t="s">
        <v>1794</v>
      </c>
      <c r="C1433" s="67" t="s">
        <v>1795</v>
      </c>
      <c r="D1433" s="68" t="s">
        <v>65</v>
      </c>
      <c r="E1433" s="68" t="s">
        <v>64</v>
      </c>
      <c r="F1433" s="69" t="s">
        <v>1762</v>
      </c>
      <c r="G1433" s="68" t="s">
        <v>65</v>
      </c>
      <c r="H1433" s="68" t="s">
        <v>64</v>
      </c>
      <c r="I1433" s="68" t="s">
        <v>66</v>
      </c>
      <c r="J1433" s="68" t="s">
        <v>66</v>
      </c>
      <c r="K1433" s="70">
        <v>0</v>
      </c>
      <c r="L1433" s="70">
        <v>0</v>
      </c>
      <c r="M1433" s="70">
        <v>0</v>
      </c>
      <c r="N1433" s="70">
        <v>3</v>
      </c>
      <c r="O1433" s="70">
        <v>3</v>
      </c>
      <c r="P1433" s="70" t="s">
        <v>68</v>
      </c>
      <c r="Q1433" s="70" t="s">
        <v>68</v>
      </c>
    </row>
    <row r="1434" spans="2:17" x14ac:dyDescent="0.3">
      <c r="B1434" s="66" t="s">
        <v>1796</v>
      </c>
      <c r="C1434" s="67" t="s">
        <v>516</v>
      </c>
      <c r="D1434" s="68" t="s">
        <v>65</v>
      </c>
      <c r="E1434" s="68" t="s">
        <v>64</v>
      </c>
      <c r="F1434" s="69" t="s">
        <v>1762</v>
      </c>
      <c r="G1434" s="68" t="s">
        <v>65</v>
      </c>
      <c r="H1434" s="68" t="s">
        <v>64</v>
      </c>
      <c r="I1434" s="68" t="s">
        <v>66</v>
      </c>
      <c r="J1434" s="68" t="s">
        <v>66</v>
      </c>
      <c r="K1434" s="70">
        <v>0</v>
      </c>
      <c r="L1434" s="70">
        <v>0</v>
      </c>
      <c r="M1434" s="70">
        <v>0</v>
      </c>
      <c r="N1434" s="70">
        <v>3</v>
      </c>
      <c r="O1434" s="70">
        <v>3</v>
      </c>
      <c r="P1434" s="70" t="s">
        <v>68</v>
      </c>
      <c r="Q1434" s="70" t="s">
        <v>68</v>
      </c>
    </row>
    <row r="1435" spans="2:17" x14ac:dyDescent="0.3">
      <c r="B1435" s="66" t="s">
        <v>522</v>
      </c>
      <c r="C1435" s="67" t="s">
        <v>351</v>
      </c>
      <c r="D1435" s="68" t="s">
        <v>65</v>
      </c>
      <c r="E1435" s="68" t="s">
        <v>64</v>
      </c>
      <c r="F1435" s="69">
        <v>19911856700101</v>
      </c>
      <c r="G1435" s="68" t="s">
        <v>64</v>
      </c>
      <c r="H1435" s="68" t="s">
        <v>64</v>
      </c>
      <c r="I1435" s="68" t="s">
        <v>66</v>
      </c>
      <c r="J1435" s="68" t="s">
        <v>65</v>
      </c>
      <c r="K1435" s="70">
        <v>0</v>
      </c>
      <c r="L1435" s="70">
        <v>0</v>
      </c>
      <c r="M1435" s="70">
        <v>0</v>
      </c>
      <c r="N1435" s="70">
        <v>3</v>
      </c>
      <c r="O1435" s="70">
        <v>3</v>
      </c>
      <c r="P1435" s="70" t="s">
        <v>68</v>
      </c>
      <c r="Q1435" s="70" t="s">
        <v>68</v>
      </c>
    </row>
    <row r="1436" spans="2:17" x14ac:dyDescent="0.3">
      <c r="B1436" s="66" t="s">
        <v>306</v>
      </c>
      <c r="C1436" s="67" t="s">
        <v>1767</v>
      </c>
      <c r="D1436" s="68" t="s">
        <v>64</v>
      </c>
      <c r="E1436" s="68" t="s">
        <v>65</v>
      </c>
      <c r="F1436" s="69" t="s">
        <v>1762</v>
      </c>
      <c r="G1436" s="68" t="s">
        <v>64</v>
      </c>
      <c r="H1436" s="68" t="s">
        <v>64</v>
      </c>
      <c r="I1436" s="68" t="s">
        <v>66</v>
      </c>
      <c r="J1436" s="68" t="s">
        <v>65</v>
      </c>
      <c r="K1436" s="70">
        <v>0</v>
      </c>
      <c r="L1436" s="70">
        <v>0</v>
      </c>
      <c r="M1436" s="70">
        <v>0</v>
      </c>
      <c r="N1436" s="70">
        <v>3</v>
      </c>
      <c r="O1436" s="70">
        <v>3</v>
      </c>
      <c r="P1436" s="70" t="s">
        <v>68</v>
      </c>
      <c r="Q1436" s="70" t="s">
        <v>68</v>
      </c>
    </row>
    <row r="1437" spans="2:17" x14ac:dyDescent="0.3">
      <c r="B1437" s="66" t="s">
        <v>544</v>
      </c>
      <c r="C1437" s="67" t="s">
        <v>545</v>
      </c>
      <c r="D1437" s="68" t="s">
        <v>65</v>
      </c>
      <c r="E1437" s="68" t="s">
        <v>64</v>
      </c>
      <c r="F1437" s="69">
        <v>2247923420101</v>
      </c>
      <c r="G1437" s="68" t="s">
        <v>64</v>
      </c>
      <c r="H1437" s="68" t="s">
        <v>64</v>
      </c>
      <c r="I1437" s="68" t="s">
        <v>66</v>
      </c>
      <c r="J1437" s="68" t="s">
        <v>65</v>
      </c>
      <c r="K1437" s="70">
        <v>0</v>
      </c>
      <c r="L1437" s="70">
        <v>0</v>
      </c>
      <c r="M1437" s="70">
        <v>0</v>
      </c>
      <c r="N1437" s="70">
        <v>3</v>
      </c>
      <c r="O1437" s="70">
        <v>3</v>
      </c>
      <c r="P1437" s="70" t="s">
        <v>68</v>
      </c>
      <c r="Q1437" s="70" t="s">
        <v>68</v>
      </c>
    </row>
    <row r="1438" spans="2:17" x14ac:dyDescent="0.3">
      <c r="B1438" s="66" t="s">
        <v>522</v>
      </c>
      <c r="C1438" s="67" t="s">
        <v>180</v>
      </c>
      <c r="D1438" s="68" t="s">
        <v>65</v>
      </c>
      <c r="E1438" s="68" t="s">
        <v>64</v>
      </c>
      <c r="F1438" s="69">
        <v>1784662040205</v>
      </c>
      <c r="G1438" s="68" t="s">
        <v>64</v>
      </c>
      <c r="H1438" s="68" t="s">
        <v>64</v>
      </c>
      <c r="I1438" s="68" t="s">
        <v>66</v>
      </c>
      <c r="J1438" s="68" t="s">
        <v>65</v>
      </c>
      <c r="K1438" s="70">
        <v>0</v>
      </c>
      <c r="L1438" s="70">
        <v>0</v>
      </c>
      <c r="M1438" s="70">
        <v>0</v>
      </c>
      <c r="N1438" s="70">
        <v>3</v>
      </c>
      <c r="O1438" s="70">
        <v>3</v>
      </c>
      <c r="P1438" s="70" t="s">
        <v>68</v>
      </c>
      <c r="Q1438" s="70" t="s">
        <v>68</v>
      </c>
    </row>
    <row r="1439" spans="2:17" x14ac:dyDescent="0.3">
      <c r="B1439" s="66" t="s">
        <v>530</v>
      </c>
      <c r="C1439" s="67" t="s">
        <v>531</v>
      </c>
      <c r="D1439" s="68" t="s">
        <v>65</v>
      </c>
      <c r="E1439" s="68" t="s">
        <v>64</v>
      </c>
      <c r="F1439" s="69">
        <v>2216028951304</v>
      </c>
      <c r="G1439" s="68" t="s">
        <v>64</v>
      </c>
      <c r="H1439" s="68" t="s">
        <v>64</v>
      </c>
      <c r="I1439" s="68" t="s">
        <v>65</v>
      </c>
      <c r="J1439" s="68" t="s">
        <v>66</v>
      </c>
      <c r="K1439" s="70">
        <v>0</v>
      </c>
      <c r="L1439" s="70">
        <v>0</v>
      </c>
      <c r="M1439" s="70">
        <v>0</v>
      </c>
      <c r="N1439" s="70">
        <v>3</v>
      </c>
      <c r="O1439" s="70">
        <v>3</v>
      </c>
      <c r="P1439" s="70" t="s">
        <v>68</v>
      </c>
      <c r="Q1439" s="70" t="s">
        <v>68</v>
      </c>
    </row>
    <row r="1440" spans="2:17" x14ac:dyDescent="0.3">
      <c r="B1440" s="66" t="s">
        <v>546</v>
      </c>
      <c r="C1440" s="67" t="s">
        <v>204</v>
      </c>
      <c r="D1440" s="68" t="s">
        <v>65</v>
      </c>
      <c r="E1440" s="68" t="s">
        <v>64</v>
      </c>
      <c r="F1440" s="69">
        <v>2352803560101</v>
      </c>
      <c r="G1440" s="68" t="s">
        <v>64</v>
      </c>
      <c r="H1440" s="68" t="s">
        <v>64</v>
      </c>
      <c r="I1440" s="68" t="s">
        <v>66</v>
      </c>
      <c r="J1440" s="68" t="s">
        <v>65</v>
      </c>
      <c r="K1440" s="70">
        <v>0</v>
      </c>
      <c r="L1440" s="70">
        <v>0</v>
      </c>
      <c r="M1440" s="70">
        <v>0</v>
      </c>
      <c r="N1440" s="70">
        <v>3</v>
      </c>
      <c r="O1440" s="70">
        <v>3</v>
      </c>
      <c r="P1440" s="70" t="s">
        <v>68</v>
      </c>
      <c r="Q1440" s="70" t="s">
        <v>68</v>
      </c>
    </row>
    <row r="1441" spans="2:17" x14ac:dyDescent="0.3">
      <c r="B1441" s="66" t="s">
        <v>350</v>
      </c>
      <c r="C1441" s="67" t="s">
        <v>104</v>
      </c>
      <c r="D1441" s="68" t="s">
        <v>64</v>
      </c>
      <c r="E1441" s="68" t="s">
        <v>65</v>
      </c>
      <c r="F1441" s="69" t="s">
        <v>1762</v>
      </c>
      <c r="G1441" s="68" t="s">
        <v>64</v>
      </c>
      <c r="H1441" s="68" t="s">
        <v>64</v>
      </c>
      <c r="I1441" s="68" t="s">
        <v>66</v>
      </c>
      <c r="J1441" s="68" t="s">
        <v>65</v>
      </c>
      <c r="K1441" s="70">
        <v>0</v>
      </c>
      <c r="L1441" s="70">
        <v>0</v>
      </c>
      <c r="M1441" s="70">
        <v>0</v>
      </c>
      <c r="N1441" s="70">
        <v>3</v>
      </c>
      <c r="O1441" s="70">
        <v>3</v>
      </c>
      <c r="P1441" s="70" t="s">
        <v>68</v>
      </c>
      <c r="Q1441" s="70" t="s">
        <v>68</v>
      </c>
    </row>
    <row r="1442" spans="2:17" x14ac:dyDescent="0.3">
      <c r="B1442" s="66" t="s">
        <v>113</v>
      </c>
      <c r="C1442" s="67" t="s">
        <v>1770</v>
      </c>
      <c r="D1442" s="68" t="s">
        <v>64</v>
      </c>
      <c r="E1442" s="68" t="s">
        <v>65</v>
      </c>
      <c r="F1442" s="69" t="s">
        <v>1762</v>
      </c>
      <c r="G1442" s="68" t="s">
        <v>64</v>
      </c>
      <c r="H1442" s="68" t="s">
        <v>64</v>
      </c>
      <c r="I1442" s="68" t="s">
        <v>66</v>
      </c>
      <c r="J1442" s="68" t="s">
        <v>65</v>
      </c>
      <c r="K1442" s="70">
        <v>0</v>
      </c>
      <c r="L1442" s="70">
        <v>0</v>
      </c>
      <c r="M1442" s="70">
        <v>0</v>
      </c>
      <c r="N1442" s="70">
        <v>3</v>
      </c>
      <c r="O1442" s="70">
        <v>3</v>
      </c>
      <c r="P1442" s="70" t="s">
        <v>68</v>
      </c>
      <c r="Q1442" s="70" t="s">
        <v>68</v>
      </c>
    </row>
    <row r="1443" spans="2:17" x14ac:dyDescent="0.3">
      <c r="B1443" s="66" t="s">
        <v>1797</v>
      </c>
      <c r="C1443" s="67" t="s">
        <v>1405</v>
      </c>
      <c r="D1443" s="68" t="s">
        <v>65</v>
      </c>
      <c r="E1443" s="68" t="s">
        <v>64</v>
      </c>
      <c r="F1443" s="69" t="s">
        <v>1762</v>
      </c>
      <c r="G1443" s="68" t="s">
        <v>64</v>
      </c>
      <c r="H1443" s="68" t="s">
        <v>65</v>
      </c>
      <c r="I1443" s="68" t="s">
        <v>66</v>
      </c>
      <c r="J1443" s="68" t="s">
        <v>66</v>
      </c>
      <c r="K1443" s="70">
        <v>0</v>
      </c>
      <c r="L1443" s="70">
        <v>0</v>
      </c>
      <c r="M1443" s="70">
        <v>0</v>
      </c>
      <c r="N1443" s="70">
        <v>3</v>
      </c>
      <c r="O1443" s="70">
        <v>3</v>
      </c>
      <c r="P1443" s="70" t="s">
        <v>68</v>
      </c>
      <c r="Q1443" s="70" t="s">
        <v>68</v>
      </c>
    </row>
    <row r="1444" spans="2:17" x14ac:dyDescent="0.3">
      <c r="B1444" s="66" t="s">
        <v>1481</v>
      </c>
      <c r="C1444" s="67" t="s">
        <v>186</v>
      </c>
      <c r="D1444" s="68" t="s">
        <v>65</v>
      </c>
      <c r="E1444" s="68" t="s">
        <v>64</v>
      </c>
      <c r="F1444" s="69" t="s">
        <v>1762</v>
      </c>
      <c r="G1444" s="68" t="s">
        <v>64</v>
      </c>
      <c r="H1444" s="68" t="s">
        <v>65</v>
      </c>
      <c r="I1444" s="68" t="s">
        <v>66</v>
      </c>
      <c r="J1444" s="68" t="s">
        <v>66</v>
      </c>
      <c r="K1444" s="70">
        <v>0</v>
      </c>
      <c r="L1444" s="70">
        <v>0</v>
      </c>
      <c r="M1444" s="70">
        <v>0</v>
      </c>
      <c r="N1444" s="70">
        <v>3</v>
      </c>
      <c r="O1444" s="70">
        <v>3</v>
      </c>
      <c r="P1444" s="70" t="s">
        <v>68</v>
      </c>
      <c r="Q1444" s="70" t="s">
        <v>68</v>
      </c>
    </row>
    <row r="1445" spans="2:17" x14ac:dyDescent="0.3">
      <c r="B1445" s="66" t="s">
        <v>1798</v>
      </c>
      <c r="C1445" s="67" t="s">
        <v>1799</v>
      </c>
      <c r="D1445" s="68" t="s">
        <v>65</v>
      </c>
      <c r="E1445" s="68" t="s">
        <v>64</v>
      </c>
      <c r="F1445" s="69" t="s">
        <v>1762</v>
      </c>
      <c r="G1445" s="68" t="s">
        <v>65</v>
      </c>
      <c r="H1445" s="68" t="s">
        <v>64</v>
      </c>
      <c r="I1445" s="68" t="s">
        <v>66</v>
      </c>
      <c r="J1445" s="68" t="s">
        <v>66</v>
      </c>
      <c r="K1445" s="70">
        <v>0</v>
      </c>
      <c r="L1445" s="70">
        <v>0</v>
      </c>
      <c r="M1445" s="70">
        <v>0</v>
      </c>
      <c r="N1445" s="70">
        <v>3</v>
      </c>
      <c r="O1445" s="70">
        <v>3</v>
      </c>
      <c r="P1445" s="70" t="s">
        <v>68</v>
      </c>
      <c r="Q1445" s="70" t="s">
        <v>68</v>
      </c>
    </row>
    <row r="1446" spans="2:17" x14ac:dyDescent="0.3">
      <c r="B1446" s="66" t="s">
        <v>181</v>
      </c>
      <c r="C1446" s="67" t="s">
        <v>504</v>
      </c>
      <c r="D1446" s="68" t="s">
        <v>64</v>
      </c>
      <c r="E1446" s="68" t="s">
        <v>65</v>
      </c>
      <c r="F1446" s="69" t="s">
        <v>1762</v>
      </c>
      <c r="G1446" s="68" t="s">
        <v>64</v>
      </c>
      <c r="H1446" s="68" t="s">
        <v>65</v>
      </c>
      <c r="I1446" s="68" t="s">
        <v>66</v>
      </c>
      <c r="J1446" s="68" t="s">
        <v>66</v>
      </c>
      <c r="K1446" s="70">
        <v>0</v>
      </c>
      <c r="L1446" s="70">
        <v>0</v>
      </c>
      <c r="M1446" s="70">
        <v>0</v>
      </c>
      <c r="N1446" s="70">
        <v>3</v>
      </c>
      <c r="O1446" s="70">
        <v>3</v>
      </c>
      <c r="P1446" s="70" t="s">
        <v>68</v>
      </c>
      <c r="Q1446" s="70" t="s">
        <v>68</v>
      </c>
    </row>
    <row r="1447" spans="2:17" x14ac:dyDescent="0.3">
      <c r="B1447" s="66" t="s">
        <v>1780</v>
      </c>
      <c r="C1447" s="67" t="s">
        <v>217</v>
      </c>
      <c r="D1447" s="68" t="s">
        <v>65</v>
      </c>
      <c r="E1447" s="68" t="s">
        <v>64</v>
      </c>
      <c r="F1447" s="69" t="s">
        <v>1762</v>
      </c>
      <c r="G1447" s="68" t="s">
        <v>64</v>
      </c>
      <c r="H1447" s="68" t="s">
        <v>65</v>
      </c>
      <c r="I1447" s="68" t="s">
        <v>66</v>
      </c>
      <c r="J1447" s="68" t="s">
        <v>66</v>
      </c>
      <c r="K1447" s="70">
        <v>0</v>
      </c>
      <c r="L1447" s="70">
        <v>0</v>
      </c>
      <c r="M1447" s="70">
        <v>0</v>
      </c>
      <c r="N1447" s="70">
        <v>3</v>
      </c>
      <c r="O1447" s="70">
        <v>3</v>
      </c>
      <c r="P1447" s="70" t="s">
        <v>68</v>
      </c>
      <c r="Q1447" s="70" t="s">
        <v>68</v>
      </c>
    </row>
    <row r="1448" spans="2:17" x14ac:dyDescent="0.3">
      <c r="B1448" s="66" t="s">
        <v>174</v>
      </c>
      <c r="C1448" s="67" t="s">
        <v>545</v>
      </c>
      <c r="D1448" s="68" t="s">
        <v>64</v>
      </c>
      <c r="E1448" s="68" t="s">
        <v>65</v>
      </c>
      <c r="F1448" s="69" t="s">
        <v>1762</v>
      </c>
      <c r="G1448" s="68" t="s">
        <v>64</v>
      </c>
      <c r="H1448" s="68" t="s">
        <v>65</v>
      </c>
      <c r="I1448" s="68" t="s">
        <v>66</v>
      </c>
      <c r="J1448" s="68" t="s">
        <v>66</v>
      </c>
      <c r="K1448" s="70">
        <v>0</v>
      </c>
      <c r="L1448" s="70">
        <v>0</v>
      </c>
      <c r="M1448" s="70">
        <v>0</v>
      </c>
      <c r="N1448" s="70">
        <v>3</v>
      </c>
      <c r="O1448" s="70">
        <v>3</v>
      </c>
      <c r="P1448" s="70" t="s">
        <v>68</v>
      </c>
      <c r="Q1448" s="70" t="s">
        <v>68</v>
      </c>
    </row>
    <row r="1449" spans="2:17" x14ac:dyDescent="0.3">
      <c r="B1449" s="66" t="s">
        <v>547</v>
      </c>
      <c r="C1449" s="67" t="s">
        <v>548</v>
      </c>
      <c r="D1449" s="68" t="s">
        <v>65</v>
      </c>
      <c r="E1449" s="68" t="s">
        <v>64</v>
      </c>
      <c r="F1449" s="69">
        <v>18889941700101</v>
      </c>
      <c r="G1449" s="68" t="s">
        <v>64</v>
      </c>
      <c r="H1449" s="68" t="s">
        <v>64</v>
      </c>
      <c r="I1449" s="68" t="s">
        <v>66</v>
      </c>
      <c r="J1449" s="68" t="s">
        <v>65</v>
      </c>
      <c r="K1449" s="70">
        <v>0</v>
      </c>
      <c r="L1449" s="70">
        <v>0</v>
      </c>
      <c r="M1449" s="70">
        <v>0</v>
      </c>
      <c r="N1449" s="70">
        <v>3</v>
      </c>
      <c r="O1449" s="70">
        <v>3</v>
      </c>
      <c r="P1449" s="70" t="s">
        <v>68</v>
      </c>
      <c r="Q1449" s="70" t="s">
        <v>68</v>
      </c>
    </row>
    <row r="1450" spans="2:17" x14ac:dyDescent="0.3">
      <c r="B1450" s="66" t="s">
        <v>1780</v>
      </c>
      <c r="C1450" s="67" t="s">
        <v>392</v>
      </c>
      <c r="D1450" s="68" t="s">
        <v>65</v>
      </c>
      <c r="E1450" s="68" t="s">
        <v>64</v>
      </c>
      <c r="F1450" s="69" t="s">
        <v>1762</v>
      </c>
      <c r="G1450" s="68" t="s">
        <v>64</v>
      </c>
      <c r="H1450" s="68" t="s">
        <v>65</v>
      </c>
      <c r="I1450" s="68" t="s">
        <v>66</v>
      </c>
      <c r="J1450" s="68" t="s">
        <v>66</v>
      </c>
      <c r="K1450" s="70">
        <v>0</v>
      </c>
      <c r="L1450" s="70">
        <v>0</v>
      </c>
      <c r="M1450" s="70">
        <v>0</v>
      </c>
      <c r="N1450" s="70">
        <v>3</v>
      </c>
      <c r="O1450" s="70">
        <v>3</v>
      </c>
      <c r="P1450" s="70" t="s">
        <v>68</v>
      </c>
      <c r="Q1450" s="70" t="s">
        <v>68</v>
      </c>
    </row>
    <row r="1451" spans="2:17" x14ac:dyDescent="0.3">
      <c r="B1451" s="66" t="s">
        <v>1800</v>
      </c>
      <c r="C1451" s="67" t="s">
        <v>192</v>
      </c>
      <c r="D1451" s="68" t="s">
        <v>64</v>
      </c>
      <c r="E1451" s="68" t="s">
        <v>65</v>
      </c>
      <c r="F1451" s="69" t="s">
        <v>1762</v>
      </c>
      <c r="G1451" s="68" t="s">
        <v>65</v>
      </c>
      <c r="H1451" s="68" t="s">
        <v>64</v>
      </c>
      <c r="I1451" s="68" t="s">
        <v>66</v>
      </c>
      <c r="J1451" s="68" t="s">
        <v>66</v>
      </c>
      <c r="K1451" s="70">
        <v>0</v>
      </c>
      <c r="L1451" s="70">
        <v>0</v>
      </c>
      <c r="M1451" s="70">
        <v>0</v>
      </c>
      <c r="N1451" s="70">
        <v>3</v>
      </c>
      <c r="O1451" s="70">
        <v>3</v>
      </c>
      <c r="P1451" s="70" t="s">
        <v>68</v>
      </c>
      <c r="Q1451" s="70" t="s">
        <v>68</v>
      </c>
    </row>
    <row r="1452" spans="2:17" x14ac:dyDescent="0.3">
      <c r="B1452" s="66" t="s">
        <v>1801</v>
      </c>
      <c r="C1452" s="67" t="s">
        <v>192</v>
      </c>
      <c r="D1452" s="68" t="s">
        <v>65</v>
      </c>
      <c r="E1452" s="68" t="s">
        <v>64</v>
      </c>
      <c r="F1452" s="69" t="s">
        <v>1762</v>
      </c>
      <c r="G1452" s="68" t="s">
        <v>65</v>
      </c>
      <c r="H1452" s="68" t="s">
        <v>64</v>
      </c>
      <c r="I1452" s="68" t="s">
        <v>66</v>
      </c>
      <c r="J1452" s="68" t="s">
        <v>66</v>
      </c>
      <c r="K1452" s="70">
        <v>0</v>
      </c>
      <c r="L1452" s="70">
        <v>0</v>
      </c>
      <c r="M1452" s="70">
        <v>0</v>
      </c>
      <c r="N1452" s="70">
        <v>3</v>
      </c>
      <c r="O1452" s="70">
        <v>3</v>
      </c>
      <c r="P1452" s="70" t="s">
        <v>68</v>
      </c>
      <c r="Q1452" s="70" t="s">
        <v>68</v>
      </c>
    </row>
    <row r="1453" spans="2:17" x14ac:dyDescent="0.3">
      <c r="B1453" s="66" t="s">
        <v>350</v>
      </c>
      <c r="C1453" s="67" t="s">
        <v>1802</v>
      </c>
      <c r="D1453" s="68" t="s">
        <v>64</v>
      </c>
      <c r="E1453" s="68" t="s">
        <v>65</v>
      </c>
      <c r="F1453" s="69" t="s">
        <v>1762</v>
      </c>
      <c r="G1453" s="68" t="s">
        <v>65</v>
      </c>
      <c r="H1453" s="68" t="s">
        <v>64</v>
      </c>
      <c r="I1453" s="68" t="s">
        <v>66</v>
      </c>
      <c r="J1453" s="68" t="s">
        <v>66</v>
      </c>
      <c r="K1453" s="70">
        <v>0</v>
      </c>
      <c r="L1453" s="70">
        <v>0</v>
      </c>
      <c r="M1453" s="70">
        <v>0</v>
      </c>
      <c r="N1453" s="70">
        <v>3</v>
      </c>
      <c r="O1453" s="70">
        <v>3</v>
      </c>
      <c r="P1453" s="70" t="s">
        <v>68</v>
      </c>
      <c r="Q1453" s="70" t="s">
        <v>68</v>
      </c>
    </row>
    <row r="1454" spans="2:17" x14ac:dyDescent="0.3">
      <c r="B1454" s="66" t="s">
        <v>547</v>
      </c>
      <c r="C1454" s="67" t="s">
        <v>549</v>
      </c>
      <c r="D1454" s="68" t="s">
        <v>65</v>
      </c>
      <c r="E1454" s="68" t="s">
        <v>64</v>
      </c>
      <c r="F1454" s="69">
        <v>2335173911205</v>
      </c>
      <c r="G1454" s="68" t="s">
        <v>64</v>
      </c>
      <c r="H1454" s="68" t="s">
        <v>64</v>
      </c>
      <c r="I1454" s="68" t="s">
        <v>65</v>
      </c>
      <c r="J1454" s="68" t="s">
        <v>66</v>
      </c>
      <c r="K1454" s="70">
        <v>0</v>
      </c>
      <c r="L1454" s="70">
        <v>0</v>
      </c>
      <c r="M1454" s="70">
        <v>0</v>
      </c>
      <c r="N1454" s="70">
        <v>3</v>
      </c>
      <c r="O1454" s="70">
        <v>3</v>
      </c>
      <c r="P1454" s="70" t="s">
        <v>68</v>
      </c>
      <c r="Q1454" s="70" t="s">
        <v>68</v>
      </c>
    </row>
    <row r="1455" spans="2:17" x14ac:dyDescent="0.3">
      <c r="B1455" s="66" t="s">
        <v>550</v>
      </c>
      <c r="C1455" s="67" t="s">
        <v>444</v>
      </c>
      <c r="D1455" s="68" t="s">
        <v>65</v>
      </c>
      <c r="E1455" s="68" t="s">
        <v>64</v>
      </c>
      <c r="F1455" s="69">
        <v>2469593200101</v>
      </c>
      <c r="G1455" s="68" t="s">
        <v>64</v>
      </c>
      <c r="H1455" s="68" t="s">
        <v>65</v>
      </c>
      <c r="I1455" s="68" t="s">
        <v>66</v>
      </c>
      <c r="J1455" s="68" t="s">
        <v>66</v>
      </c>
      <c r="K1455" s="70">
        <v>0</v>
      </c>
      <c r="L1455" s="70">
        <v>0</v>
      </c>
      <c r="M1455" s="70">
        <v>0</v>
      </c>
      <c r="N1455" s="70">
        <v>3</v>
      </c>
      <c r="O1455" s="70">
        <v>3</v>
      </c>
      <c r="P1455" s="70" t="s">
        <v>68</v>
      </c>
      <c r="Q1455" s="70" t="s">
        <v>68</v>
      </c>
    </row>
    <row r="1456" spans="2:17" x14ac:dyDescent="0.3">
      <c r="B1456" s="66" t="s">
        <v>1602</v>
      </c>
      <c r="C1456" s="67" t="s">
        <v>1803</v>
      </c>
      <c r="D1456" s="68" t="s">
        <v>64</v>
      </c>
      <c r="E1456" s="68" t="s">
        <v>65</v>
      </c>
      <c r="F1456" s="69" t="s">
        <v>1762</v>
      </c>
      <c r="G1456" s="68" t="s">
        <v>64</v>
      </c>
      <c r="H1456" s="68" t="s">
        <v>64</v>
      </c>
      <c r="I1456" s="68" t="s">
        <v>65</v>
      </c>
      <c r="J1456" s="68" t="s">
        <v>66</v>
      </c>
      <c r="K1456" s="70">
        <v>0</v>
      </c>
      <c r="L1456" s="70">
        <v>0</v>
      </c>
      <c r="M1456" s="70">
        <v>0</v>
      </c>
      <c r="N1456" s="70">
        <v>3</v>
      </c>
      <c r="O1456" s="70">
        <v>3</v>
      </c>
      <c r="P1456" s="70" t="s">
        <v>68</v>
      </c>
      <c r="Q1456" s="70" t="s">
        <v>68</v>
      </c>
    </row>
    <row r="1457" spans="2:17" x14ac:dyDescent="0.3">
      <c r="B1457" s="66" t="s">
        <v>350</v>
      </c>
      <c r="C1457" s="67" t="s">
        <v>190</v>
      </c>
      <c r="D1457" s="68" t="s">
        <v>64</v>
      </c>
      <c r="E1457" s="68" t="s">
        <v>65</v>
      </c>
      <c r="F1457" s="69" t="s">
        <v>1762</v>
      </c>
      <c r="G1457" s="68" t="s">
        <v>64</v>
      </c>
      <c r="H1457" s="68" t="s">
        <v>64</v>
      </c>
      <c r="I1457" s="68" t="s">
        <v>66</v>
      </c>
      <c r="J1457" s="68" t="s">
        <v>65</v>
      </c>
      <c r="K1457" s="70">
        <v>0</v>
      </c>
      <c r="L1457" s="70">
        <v>0</v>
      </c>
      <c r="M1457" s="70">
        <v>0</v>
      </c>
      <c r="N1457" s="70">
        <v>3</v>
      </c>
      <c r="O1457" s="70">
        <v>3</v>
      </c>
      <c r="P1457" s="70" t="s">
        <v>68</v>
      </c>
      <c r="Q1457" s="70" t="s">
        <v>68</v>
      </c>
    </row>
    <row r="1458" spans="2:17" x14ac:dyDescent="0.3">
      <c r="B1458" s="66" t="s">
        <v>1804</v>
      </c>
      <c r="C1458" s="67" t="s">
        <v>190</v>
      </c>
      <c r="D1458" s="68" t="s">
        <v>65</v>
      </c>
      <c r="E1458" s="68" t="s">
        <v>64</v>
      </c>
      <c r="F1458" s="69" t="s">
        <v>1762</v>
      </c>
      <c r="G1458" s="68" t="s">
        <v>64</v>
      </c>
      <c r="H1458" s="68" t="s">
        <v>64</v>
      </c>
      <c r="I1458" s="68" t="s">
        <v>66</v>
      </c>
      <c r="J1458" s="68" t="s">
        <v>65</v>
      </c>
      <c r="K1458" s="70">
        <v>0</v>
      </c>
      <c r="L1458" s="70">
        <v>0</v>
      </c>
      <c r="M1458" s="70">
        <v>0</v>
      </c>
      <c r="N1458" s="70">
        <v>3</v>
      </c>
      <c r="O1458" s="70">
        <v>3</v>
      </c>
      <c r="P1458" s="70" t="s">
        <v>68</v>
      </c>
      <c r="Q1458" s="70" t="s">
        <v>68</v>
      </c>
    </row>
    <row r="1459" spans="2:17" x14ac:dyDescent="0.3">
      <c r="B1459" s="66" t="s">
        <v>220</v>
      </c>
      <c r="C1459" s="67" t="s">
        <v>1805</v>
      </c>
      <c r="D1459" s="68" t="s">
        <v>65</v>
      </c>
      <c r="E1459" s="68" t="s">
        <v>64</v>
      </c>
      <c r="F1459" s="69" t="s">
        <v>1762</v>
      </c>
      <c r="G1459" s="68" t="s">
        <v>64</v>
      </c>
      <c r="H1459" s="68" t="s">
        <v>64</v>
      </c>
      <c r="I1459" s="68" t="s">
        <v>65</v>
      </c>
      <c r="J1459" s="68" t="s">
        <v>66</v>
      </c>
      <c r="K1459" s="70">
        <v>0</v>
      </c>
      <c r="L1459" s="70">
        <v>0</v>
      </c>
      <c r="M1459" s="70">
        <v>0</v>
      </c>
      <c r="N1459" s="70">
        <v>3</v>
      </c>
      <c r="O1459" s="70">
        <v>3</v>
      </c>
      <c r="P1459" s="70" t="s">
        <v>68</v>
      </c>
      <c r="Q1459" s="70" t="s">
        <v>68</v>
      </c>
    </row>
    <row r="1460" spans="2:17" x14ac:dyDescent="0.3">
      <c r="B1460" s="66" t="s">
        <v>1371</v>
      </c>
      <c r="C1460" s="67" t="s">
        <v>163</v>
      </c>
      <c r="D1460" s="68" t="s">
        <v>65</v>
      </c>
      <c r="E1460" s="68" t="s">
        <v>64</v>
      </c>
      <c r="F1460" s="69" t="s">
        <v>1762</v>
      </c>
      <c r="G1460" s="68" t="s">
        <v>64</v>
      </c>
      <c r="H1460" s="68" t="s">
        <v>64</v>
      </c>
      <c r="I1460" s="68" t="s">
        <v>66</v>
      </c>
      <c r="J1460" s="68" t="s">
        <v>65</v>
      </c>
      <c r="K1460" s="70">
        <v>0</v>
      </c>
      <c r="L1460" s="70">
        <v>0</v>
      </c>
      <c r="M1460" s="70">
        <v>0</v>
      </c>
      <c r="N1460" s="70">
        <v>3</v>
      </c>
      <c r="O1460" s="70">
        <v>3</v>
      </c>
      <c r="P1460" s="70" t="s">
        <v>68</v>
      </c>
      <c r="Q1460" s="70" t="s">
        <v>68</v>
      </c>
    </row>
    <row r="1461" spans="2:17" x14ac:dyDescent="0.3">
      <c r="B1461" s="66" t="s">
        <v>206</v>
      </c>
      <c r="C1461" s="67" t="s">
        <v>1806</v>
      </c>
      <c r="D1461" s="68" t="s">
        <v>65</v>
      </c>
      <c r="E1461" s="68" t="s">
        <v>64</v>
      </c>
      <c r="F1461" s="69" t="s">
        <v>1762</v>
      </c>
      <c r="G1461" s="68" t="s">
        <v>64</v>
      </c>
      <c r="H1461" s="68" t="s">
        <v>64</v>
      </c>
      <c r="I1461" s="68" t="s">
        <v>66</v>
      </c>
      <c r="J1461" s="68" t="s">
        <v>65</v>
      </c>
      <c r="K1461" s="70">
        <v>0</v>
      </c>
      <c r="L1461" s="70">
        <v>0</v>
      </c>
      <c r="M1461" s="70">
        <v>0</v>
      </c>
      <c r="N1461" s="70">
        <v>3</v>
      </c>
      <c r="O1461" s="70">
        <v>3</v>
      </c>
      <c r="P1461" s="70" t="s">
        <v>68</v>
      </c>
      <c r="Q1461" s="70" t="s">
        <v>68</v>
      </c>
    </row>
    <row r="1462" spans="2:17" x14ac:dyDescent="0.3">
      <c r="B1462" s="66" t="s">
        <v>1807</v>
      </c>
      <c r="C1462" s="67" t="s">
        <v>1808</v>
      </c>
      <c r="D1462" s="68" t="s">
        <v>64</v>
      </c>
      <c r="E1462" s="68" t="s">
        <v>65</v>
      </c>
      <c r="F1462" s="69" t="s">
        <v>1762</v>
      </c>
      <c r="G1462" s="68" t="s">
        <v>65</v>
      </c>
      <c r="H1462" s="68" t="s">
        <v>65</v>
      </c>
      <c r="I1462" s="68" t="s">
        <v>66</v>
      </c>
      <c r="J1462" s="68" t="s">
        <v>66</v>
      </c>
      <c r="K1462" s="70">
        <v>0</v>
      </c>
      <c r="L1462" s="70">
        <v>0</v>
      </c>
      <c r="M1462" s="70">
        <v>0</v>
      </c>
      <c r="N1462" s="70">
        <v>3</v>
      </c>
      <c r="O1462" s="70">
        <v>3</v>
      </c>
      <c r="P1462" s="70" t="s">
        <v>68</v>
      </c>
      <c r="Q1462" s="70" t="s">
        <v>68</v>
      </c>
    </row>
    <row r="1463" spans="2:17" x14ac:dyDescent="0.3">
      <c r="B1463" s="66" t="s">
        <v>172</v>
      </c>
      <c r="C1463" s="67" t="s">
        <v>173</v>
      </c>
      <c r="D1463" s="68" t="s">
        <v>64</v>
      </c>
      <c r="E1463" s="68" t="s">
        <v>65</v>
      </c>
      <c r="F1463" s="69" t="s">
        <v>1762</v>
      </c>
      <c r="G1463" s="68" t="s">
        <v>65</v>
      </c>
      <c r="H1463" s="68" t="s">
        <v>64</v>
      </c>
      <c r="I1463" s="68" t="s">
        <v>66</v>
      </c>
      <c r="J1463" s="68" t="s">
        <v>66</v>
      </c>
      <c r="K1463" s="70">
        <v>0</v>
      </c>
      <c r="L1463" s="70">
        <v>0</v>
      </c>
      <c r="M1463" s="70">
        <v>0</v>
      </c>
      <c r="N1463" s="70">
        <v>3</v>
      </c>
      <c r="O1463" s="70">
        <v>3</v>
      </c>
      <c r="P1463" s="70" t="s">
        <v>68</v>
      </c>
      <c r="Q1463" s="70" t="s">
        <v>68</v>
      </c>
    </row>
    <row r="1464" spans="2:17" x14ac:dyDescent="0.3">
      <c r="B1464" s="66" t="s">
        <v>472</v>
      </c>
      <c r="C1464" s="67" t="s">
        <v>1809</v>
      </c>
      <c r="D1464" s="68" t="s">
        <v>65</v>
      </c>
      <c r="E1464" s="68" t="s">
        <v>64</v>
      </c>
      <c r="F1464" s="69">
        <v>2641091710101</v>
      </c>
      <c r="G1464" s="68" t="s">
        <v>64</v>
      </c>
      <c r="H1464" s="68" t="s">
        <v>64</v>
      </c>
      <c r="I1464" s="68" t="s">
        <v>66</v>
      </c>
      <c r="J1464" s="68" t="s">
        <v>65</v>
      </c>
      <c r="K1464" s="70">
        <v>0</v>
      </c>
      <c r="L1464" s="70">
        <v>0</v>
      </c>
      <c r="M1464" s="70">
        <v>0</v>
      </c>
      <c r="N1464" s="70">
        <v>3</v>
      </c>
      <c r="O1464" s="70">
        <v>3</v>
      </c>
      <c r="P1464" s="70" t="s">
        <v>68</v>
      </c>
      <c r="Q1464" s="70" t="s">
        <v>68</v>
      </c>
    </row>
    <row r="1465" spans="2:17" x14ac:dyDescent="0.3">
      <c r="B1465" s="66" t="s">
        <v>1810</v>
      </c>
      <c r="C1465" s="67" t="s">
        <v>1802</v>
      </c>
      <c r="D1465" s="68" t="s">
        <v>65</v>
      </c>
      <c r="E1465" s="68" t="s">
        <v>64</v>
      </c>
      <c r="F1465" s="69">
        <v>1658408030101</v>
      </c>
      <c r="G1465" s="68" t="s">
        <v>64</v>
      </c>
      <c r="H1465" s="68" t="s">
        <v>64</v>
      </c>
      <c r="I1465" s="68" t="s">
        <v>65</v>
      </c>
      <c r="J1465" s="68" t="s">
        <v>66</v>
      </c>
      <c r="K1465" s="70">
        <v>0</v>
      </c>
      <c r="L1465" s="70">
        <v>0</v>
      </c>
      <c r="M1465" s="70">
        <v>0</v>
      </c>
      <c r="N1465" s="70">
        <v>3</v>
      </c>
      <c r="O1465" s="70">
        <v>3</v>
      </c>
      <c r="P1465" s="70" t="s">
        <v>68</v>
      </c>
      <c r="Q1465" s="70" t="s">
        <v>68</v>
      </c>
    </row>
    <row r="1466" spans="2:17" x14ac:dyDescent="0.3">
      <c r="B1466" s="66" t="s">
        <v>369</v>
      </c>
      <c r="C1466" s="67" t="s">
        <v>1811</v>
      </c>
      <c r="D1466" s="68" t="s">
        <v>64</v>
      </c>
      <c r="E1466" s="68" t="s">
        <v>65</v>
      </c>
      <c r="F1466" s="69">
        <v>2481167680111</v>
      </c>
      <c r="G1466" s="68" t="s">
        <v>64</v>
      </c>
      <c r="H1466" s="68" t="s">
        <v>64</v>
      </c>
      <c r="I1466" s="68" t="s">
        <v>65</v>
      </c>
      <c r="J1466" s="68" t="s">
        <v>66</v>
      </c>
      <c r="K1466" s="70">
        <v>0</v>
      </c>
      <c r="L1466" s="70">
        <v>0</v>
      </c>
      <c r="M1466" s="70">
        <v>0</v>
      </c>
      <c r="N1466" s="70">
        <v>3</v>
      </c>
      <c r="O1466" s="70">
        <v>3</v>
      </c>
      <c r="P1466" s="70" t="s">
        <v>68</v>
      </c>
      <c r="Q1466" s="70" t="s">
        <v>68</v>
      </c>
    </row>
    <row r="1467" spans="2:17" x14ac:dyDescent="0.3">
      <c r="B1467" s="66" t="s">
        <v>530</v>
      </c>
      <c r="C1467" s="67" t="s">
        <v>531</v>
      </c>
      <c r="D1467" s="68" t="s">
        <v>65</v>
      </c>
      <c r="E1467" s="68" t="s">
        <v>64</v>
      </c>
      <c r="F1467" s="69" t="s">
        <v>1762</v>
      </c>
      <c r="G1467" s="68" t="s">
        <v>64</v>
      </c>
      <c r="H1467" s="68" t="s">
        <v>64</v>
      </c>
      <c r="I1467" s="68" t="s">
        <v>65</v>
      </c>
      <c r="J1467" s="68" t="s">
        <v>66</v>
      </c>
      <c r="K1467" s="70">
        <v>0</v>
      </c>
      <c r="L1467" s="70">
        <v>0</v>
      </c>
      <c r="M1467" s="70">
        <v>0</v>
      </c>
      <c r="N1467" s="70">
        <v>3</v>
      </c>
      <c r="O1467" s="70">
        <v>3</v>
      </c>
      <c r="P1467" s="70" t="s">
        <v>68</v>
      </c>
      <c r="Q1467" s="70" t="s">
        <v>68</v>
      </c>
    </row>
    <row r="1468" spans="2:17" x14ac:dyDescent="0.3">
      <c r="B1468" s="66" t="s">
        <v>121</v>
      </c>
      <c r="C1468" s="67" t="s">
        <v>1812</v>
      </c>
      <c r="D1468" s="68" t="s">
        <v>64</v>
      </c>
      <c r="E1468" s="68" t="s">
        <v>65</v>
      </c>
      <c r="F1468" s="69" t="s">
        <v>1762</v>
      </c>
      <c r="G1468" s="68" t="s">
        <v>64</v>
      </c>
      <c r="H1468" s="68" t="s">
        <v>64</v>
      </c>
      <c r="I1468" s="68" t="s">
        <v>65</v>
      </c>
      <c r="J1468" s="68" t="s">
        <v>66</v>
      </c>
      <c r="K1468" s="70">
        <v>0</v>
      </c>
      <c r="L1468" s="70">
        <v>0</v>
      </c>
      <c r="M1468" s="70">
        <v>0</v>
      </c>
      <c r="N1468" s="70">
        <v>3</v>
      </c>
      <c r="O1468" s="70">
        <v>3</v>
      </c>
      <c r="P1468" s="70" t="s">
        <v>68</v>
      </c>
      <c r="Q1468" s="70" t="s">
        <v>68</v>
      </c>
    </row>
    <row r="1469" spans="2:17" x14ac:dyDescent="0.3">
      <c r="B1469" s="66" t="s">
        <v>1813</v>
      </c>
      <c r="C1469" s="67" t="s">
        <v>1814</v>
      </c>
      <c r="D1469" s="68" t="s">
        <v>65</v>
      </c>
      <c r="E1469" s="68" t="s">
        <v>64</v>
      </c>
      <c r="F1469" s="69" t="s">
        <v>1762</v>
      </c>
      <c r="G1469" s="68" t="s">
        <v>64</v>
      </c>
      <c r="H1469" s="68" t="s">
        <v>64</v>
      </c>
      <c r="I1469" s="68" t="s">
        <v>65</v>
      </c>
      <c r="J1469" s="68" t="s">
        <v>66</v>
      </c>
      <c r="K1469" s="70">
        <v>0</v>
      </c>
      <c r="L1469" s="70">
        <v>0</v>
      </c>
      <c r="M1469" s="70">
        <v>0</v>
      </c>
      <c r="N1469" s="70">
        <v>3</v>
      </c>
      <c r="O1469" s="70">
        <v>3</v>
      </c>
      <c r="P1469" s="70" t="s">
        <v>68</v>
      </c>
      <c r="Q1469" s="70" t="s">
        <v>68</v>
      </c>
    </row>
    <row r="1470" spans="2:17" x14ac:dyDescent="0.3">
      <c r="B1470" s="66" t="s">
        <v>340</v>
      </c>
      <c r="C1470" s="67" t="s">
        <v>190</v>
      </c>
      <c r="D1470" s="68" t="s">
        <v>65</v>
      </c>
      <c r="E1470" s="68" t="s">
        <v>64</v>
      </c>
      <c r="F1470" s="69">
        <v>1989248522103</v>
      </c>
      <c r="G1470" s="68" t="s">
        <v>64</v>
      </c>
      <c r="H1470" s="68" t="s">
        <v>64</v>
      </c>
      <c r="I1470" s="68" t="s">
        <v>66</v>
      </c>
      <c r="J1470" s="68" t="s">
        <v>65</v>
      </c>
      <c r="K1470" s="70">
        <v>0</v>
      </c>
      <c r="L1470" s="70">
        <v>0</v>
      </c>
      <c r="M1470" s="70">
        <v>0</v>
      </c>
      <c r="N1470" s="70">
        <v>3</v>
      </c>
      <c r="O1470" s="70">
        <v>3</v>
      </c>
      <c r="P1470" s="70" t="s">
        <v>68</v>
      </c>
      <c r="Q1470" s="70" t="s">
        <v>68</v>
      </c>
    </row>
    <row r="1471" spans="2:17" x14ac:dyDescent="0.3">
      <c r="B1471" s="66" t="s">
        <v>1561</v>
      </c>
      <c r="C1471" s="67" t="s">
        <v>444</v>
      </c>
      <c r="D1471" s="68" t="s">
        <v>65</v>
      </c>
      <c r="E1471" s="68" t="s">
        <v>64</v>
      </c>
      <c r="F1471" s="69">
        <v>2520624340101</v>
      </c>
      <c r="G1471" s="68" t="s">
        <v>64</v>
      </c>
      <c r="H1471" s="68" t="s">
        <v>64</v>
      </c>
      <c r="I1471" s="68" t="s">
        <v>65</v>
      </c>
      <c r="J1471" s="68" t="s">
        <v>66</v>
      </c>
      <c r="K1471" s="70">
        <v>0</v>
      </c>
      <c r="L1471" s="70">
        <v>0</v>
      </c>
      <c r="M1471" s="70">
        <v>0</v>
      </c>
      <c r="N1471" s="70">
        <v>3</v>
      </c>
      <c r="O1471" s="70">
        <v>3</v>
      </c>
      <c r="P1471" s="70" t="s">
        <v>68</v>
      </c>
      <c r="Q1471" s="70" t="s">
        <v>68</v>
      </c>
    </row>
    <row r="1472" spans="2:17" x14ac:dyDescent="0.3">
      <c r="B1472" s="66" t="s">
        <v>532</v>
      </c>
      <c r="C1472" s="67" t="s">
        <v>533</v>
      </c>
      <c r="D1472" s="68" t="s">
        <v>65</v>
      </c>
      <c r="E1472" s="68" t="s">
        <v>64</v>
      </c>
      <c r="F1472" s="69">
        <v>1615011292001</v>
      </c>
      <c r="G1472" s="68" t="s">
        <v>64</v>
      </c>
      <c r="H1472" s="68" t="s">
        <v>64</v>
      </c>
      <c r="I1472" s="68" t="s">
        <v>65</v>
      </c>
      <c r="J1472" s="68" t="s">
        <v>66</v>
      </c>
      <c r="K1472" s="70">
        <v>0</v>
      </c>
      <c r="L1472" s="70">
        <v>0</v>
      </c>
      <c r="M1472" s="70">
        <v>0</v>
      </c>
      <c r="N1472" s="70">
        <v>3</v>
      </c>
      <c r="O1472" s="70">
        <v>3</v>
      </c>
      <c r="P1472" s="70" t="s">
        <v>68</v>
      </c>
      <c r="Q1472" s="70" t="s">
        <v>68</v>
      </c>
    </row>
    <row r="1473" spans="2:17" x14ac:dyDescent="0.3">
      <c r="B1473" s="66" t="s">
        <v>1368</v>
      </c>
      <c r="C1473" s="67" t="s">
        <v>1815</v>
      </c>
      <c r="D1473" s="68" t="s">
        <v>65</v>
      </c>
      <c r="E1473" s="68" t="s">
        <v>64</v>
      </c>
      <c r="F1473" s="69">
        <v>2745770891014</v>
      </c>
      <c r="G1473" s="68" t="s">
        <v>64</v>
      </c>
      <c r="H1473" s="68" t="s">
        <v>64</v>
      </c>
      <c r="I1473" s="68" t="s">
        <v>66</v>
      </c>
      <c r="J1473" s="68" t="s">
        <v>65</v>
      </c>
      <c r="K1473" s="70">
        <v>0</v>
      </c>
      <c r="L1473" s="70">
        <v>0</v>
      </c>
      <c r="M1473" s="70">
        <v>0</v>
      </c>
      <c r="N1473" s="70">
        <v>3</v>
      </c>
      <c r="O1473" s="70">
        <v>3</v>
      </c>
      <c r="P1473" s="70" t="s">
        <v>68</v>
      </c>
      <c r="Q1473" s="70" t="s">
        <v>68</v>
      </c>
    </row>
    <row r="1474" spans="2:17" x14ac:dyDescent="0.3">
      <c r="B1474" s="66" t="s">
        <v>1816</v>
      </c>
      <c r="C1474" s="67" t="s">
        <v>1817</v>
      </c>
      <c r="D1474" s="68" t="s">
        <v>65</v>
      </c>
      <c r="E1474" s="68" t="s">
        <v>64</v>
      </c>
      <c r="F1474" s="69" t="s">
        <v>1762</v>
      </c>
      <c r="G1474" s="68" t="s">
        <v>64</v>
      </c>
      <c r="H1474" s="68" t="s">
        <v>64</v>
      </c>
      <c r="I1474" s="68" t="s">
        <v>65</v>
      </c>
      <c r="J1474" s="68" t="s">
        <v>66</v>
      </c>
      <c r="K1474" s="70">
        <v>0</v>
      </c>
      <c r="L1474" s="70">
        <v>0</v>
      </c>
      <c r="M1474" s="70">
        <v>0</v>
      </c>
      <c r="N1474" s="70">
        <v>3</v>
      </c>
      <c r="O1474" s="70">
        <v>3</v>
      </c>
      <c r="P1474" s="70" t="s">
        <v>68</v>
      </c>
      <c r="Q1474" s="70" t="s">
        <v>68</v>
      </c>
    </row>
    <row r="1475" spans="2:17" x14ac:dyDescent="0.3">
      <c r="B1475" s="66" t="s">
        <v>522</v>
      </c>
      <c r="C1475" s="67" t="s">
        <v>351</v>
      </c>
      <c r="D1475" s="68" t="s">
        <v>65</v>
      </c>
      <c r="E1475" s="68" t="s">
        <v>64</v>
      </c>
      <c r="F1475" s="69">
        <v>1991856700101</v>
      </c>
      <c r="G1475" s="68" t="s">
        <v>64</v>
      </c>
      <c r="H1475" s="68" t="s">
        <v>64</v>
      </c>
      <c r="I1475" s="68" t="s">
        <v>66</v>
      </c>
      <c r="J1475" s="68" t="s">
        <v>65</v>
      </c>
      <c r="K1475" s="70">
        <v>0</v>
      </c>
      <c r="L1475" s="70">
        <v>0</v>
      </c>
      <c r="M1475" s="70">
        <v>0</v>
      </c>
      <c r="N1475" s="70">
        <v>3</v>
      </c>
      <c r="O1475" s="70">
        <v>3</v>
      </c>
      <c r="P1475" s="70" t="s">
        <v>68</v>
      </c>
      <c r="Q1475" s="70" t="s">
        <v>68</v>
      </c>
    </row>
    <row r="1476" spans="2:17" x14ac:dyDescent="0.3">
      <c r="B1476" s="66" t="s">
        <v>547</v>
      </c>
      <c r="C1476" s="67" t="s">
        <v>549</v>
      </c>
      <c r="D1476" s="68" t="s">
        <v>65</v>
      </c>
      <c r="E1476" s="68" t="s">
        <v>64</v>
      </c>
      <c r="F1476" s="69">
        <v>2335173911205</v>
      </c>
      <c r="G1476" s="68" t="s">
        <v>64</v>
      </c>
      <c r="H1476" s="68" t="s">
        <v>64</v>
      </c>
      <c r="I1476" s="68" t="s">
        <v>66</v>
      </c>
      <c r="J1476" s="68" t="s">
        <v>66</v>
      </c>
      <c r="K1476" s="70">
        <v>0</v>
      </c>
      <c r="L1476" s="70">
        <v>0</v>
      </c>
      <c r="M1476" s="70">
        <v>0</v>
      </c>
      <c r="N1476" s="70">
        <v>3</v>
      </c>
      <c r="O1476" s="70">
        <v>3</v>
      </c>
      <c r="P1476" s="70" t="s">
        <v>68</v>
      </c>
      <c r="Q1476" s="70" t="s">
        <v>68</v>
      </c>
    </row>
    <row r="1477" spans="2:17" x14ac:dyDescent="0.3">
      <c r="B1477" s="66" t="s">
        <v>547</v>
      </c>
      <c r="C1477" s="67" t="s">
        <v>548</v>
      </c>
      <c r="D1477" s="68" t="s">
        <v>65</v>
      </c>
      <c r="E1477" s="68" t="s">
        <v>64</v>
      </c>
      <c r="F1477" s="69">
        <v>1888991700101</v>
      </c>
      <c r="G1477" s="68" t="s">
        <v>64</v>
      </c>
      <c r="H1477" s="68" t="s">
        <v>64</v>
      </c>
      <c r="I1477" s="68" t="s">
        <v>66</v>
      </c>
      <c r="J1477" s="68" t="s">
        <v>65</v>
      </c>
      <c r="K1477" s="70">
        <v>0</v>
      </c>
      <c r="L1477" s="70">
        <v>0</v>
      </c>
      <c r="M1477" s="70">
        <v>0</v>
      </c>
      <c r="N1477" s="70">
        <v>3</v>
      </c>
      <c r="O1477" s="70">
        <v>3</v>
      </c>
      <c r="P1477" s="70" t="s">
        <v>68</v>
      </c>
      <c r="Q1477" s="70" t="s">
        <v>68</v>
      </c>
    </row>
    <row r="1478" spans="2:17" x14ac:dyDescent="0.3">
      <c r="B1478" s="66" t="s">
        <v>350</v>
      </c>
      <c r="C1478" s="67" t="s">
        <v>1808</v>
      </c>
      <c r="D1478" s="68" t="s">
        <v>64</v>
      </c>
      <c r="E1478" s="68" t="s">
        <v>65</v>
      </c>
      <c r="F1478" s="69">
        <v>1908502560101</v>
      </c>
      <c r="G1478" s="68" t="s">
        <v>64</v>
      </c>
      <c r="H1478" s="68" t="s">
        <v>64</v>
      </c>
      <c r="I1478" s="68" t="s">
        <v>65</v>
      </c>
      <c r="J1478" s="68" t="s">
        <v>66</v>
      </c>
      <c r="K1478" s="70">
        <v>0</v>
      </c>
      <c r="L1478" s="70">
        <v>0</v>
      </c>
      <c r="M1478" s="70">
        <v>0</v>
      </c>
      <c r="N1478" s="70">
        <v>3</v>
      </c>
      <c r="O1478" s="70">
        <v>3</v>
      </c>
      <c r="P1478" s="70" t="s">
        <v>68</v>
      </c>
      <c r="Q1478" s="70" t="s">
        <v>68</v>
      </c>
    </row>
    <row r="1479" spans="2:17" x14ac:dyDescent="0.3">
      <c r="B1479" s="66">
        <v>0</v>
      </c>
      <c r="C1479" s="67">
        <v>0</v>
      </c>
      <c r="D1479" s="68" t="s">
        <v>65</v>
      </c>
      <c r="E1479" s="68" t="s">
        <v>64</v>
      </c>
      <c r="F1479" s="69">
        <v>1989248522103</v>
      </c>
      <c r="G1479" s="68" t="s">
        <v>64</v>
      </c>
      <c r="H1479" s="68" t="s">
        <v>64</v>
      </c>
      <c r="I1479" s="68" t="s">
        <v>66</v>
      </c>
      <c r="J1479" s="68" t="s">
        <v>65</v>
      </c>
      <c r="K1479" s="70">
        <v>0</v>
      </c>
      <c r="L1479" s="70">
        <v>0</v>
      </c>
      <c r="M1479" s="70">
        <v>0</v>
      </c>
      <c r="N1479" s="70">
        <v>3</v>
      </c>
      <c r="O1479" s="70">
        <v>3</v>
      </c>
      <c r="P1479" s="70" t="s">
        <v>68</v>
      </c>
      <c r="Q1479" s="70" t="s">
        <v>68</v>
      </c>
    </row>
    <row r="1480" spans="2:17" x14ac:dyDescent="0.3">
      <c r="B1480" s="66" t="s">
        <v>532</v>
      </c>
      <c r="C1480" s="67" t="s">
        <v>533</v>
      </c>
      <c r="D1480" s="68" t="s">
        <v>65</v>
      </c>
      <c r="E1480" s="68" t="s">
        <v>64</v>
      </c>
      <c r="F1480" s="69">
        <v>1625011292002</v>
      </c>
      <c r="G1480" s="68" t="s">
        <v>64</v>
      </c>
      <c r="H1480" s="68" t="s">
        <v>64</v>
      </c>
      <c r="I1480" s="68" t="s">
        <v>65</v>
      </c>
      <c r="J1480" s="68" t="s">
        <v>66</v>
      </c>
      <c r="K1480" s="70">
        <v>0</v>
      </c>
      <c r="L1480" s="70">
        <v>0</v>
      </c>
      <c r="M1480" s="70">
        <v>0</v>
      </c>
      <c r="N1480" s="70">
        <v>3</v>
      </c>
      <c r="O1480" s="70">
        <v>3</v>
      </c>
      <c r="P1480" s="70" t="s">
        <v>68</v>
      </c>
      <c r="Q1480" s="70" t="s">
        <v>68</v>
      </c>
    </row>
    <row r="1481" spans="2:17" x14ac:dyDescent="0.3">
      <c r="B1481" s="66" t="s">
        <v>1561</v>
      </c>
      <c r="C1481" s="67" t="s">
        <v>444</v>
      </c>
      <c r="D1481" s="68" t="s">
        <v>65</v>
      </c>
      <c r="E1481" s="68" t="s">
        <v>64</v>
      </c>
      <c r="F1481" s="69">
        <v>2520624340101</v>
      </c>
      <c r="G1481" s="68" t="s">
        <v>64</v>
      </c>
      <c r="H1481" s="68" t="s">
        <v>64</v>
      </c>
      <c r="I1481" s="68" t="s">
        <v>65</v>
      </c>
      <c r="J1481" s="68" t="s">
        <v>66</v>
      </c>
      <c r="K1481" s="70">
        <v>0</v>
      </c>
      <c r="L1481" s="70">
        <v>0</v>
      </c>
      <c r="M1481" s="70">
        <v>0</v>
      </c>
      <c r="N1481" s="70">
        <v>3</v>
      </c>
      <c r="O1481" s="70">
        <v>3</v>
      </c>
      <c r="P1481" s="70" t="s">
        <v>68</v>
      </c>
      <c r="Q1481" s="70" t="s">
        <v>68</v>
      </c>
    </row>
    <row r="1482" spans="2:17" x14ac:dyDescent="0.3">
      <c r="B1482" s="66" t="s">
        <v>336</v>
      </c>
      <c r="C1482" s="67" t="s">
        <v>1818</v>
      </c>
      <c r="D1482" s="68" t="s">
        <v>64</v>
      </c>
      <c r="E1482" s="68" t="s">
        <v>65</v>
      </c>
      <c r="F1482" s="69" t="s">
        <v>1762</v>
      </c>
      <c r="G1482" s="68" t="s">
        <v>64</v>
      </c>
      <c r="H1482" s="68" t="s">
        <v>64</v>
      </c>
      <c r="I1482" s="68" t="s">
        <v>65</v>
      </c>
      <c r="J1482" s="68" t="s">
        <v>66</v>
      </c>
      <c r="K1482" s="70">
        <v>5</v>
      </c>
      <c r="L1482" s="70">
        <v>0</v>
      </c>
      <c r="M1482" s="70">
        <v>0</v>
      </c>
      <c r="N1482" s="70">
        <v>0</v>
      </c>
      <c r="O1482" s="70">
        <v>5</v>
      </c>
      <c r="P1482" s="70" t="s">
        <v>68</v>
      </c>
      <c r="Q1482" s="70" t="s">
        <v>68</v>
      </c>
    </row>
    <row r="1483" spans="2:17" x14ac:dyDescent="0.3">
      <c r="B1483" s="66" t="s">
        <v>1368</v>
      </c>
      <c r="C1483" s="67" t="s">
        <v>1819</v>
      </c>
      <c r="D1483" s="68" t="s">
        <v>65</v>
      </c>
      <c r="E1483" s="68" t="s">
        <v>64</v>
      </c>
      <c r="F1483" s="69">
        <v>2745770891014</v>
      </c>
      <c r="G1483" s="68" t="s">
        <v>64</v>
      </c>
      <c r="H1483" s="68" t="s">
        <v>64</v>
      </c>
      <c r="I1483" s="68" t="s">
        <v>66</v>
      </c>
      <c r="J1483" s="68" t="s">
        <v>65</v>
      </c>
      <c r="K1483" s="70">
        <v>5</v>
      </c>
      <c r="L1483" s="70">
        <v>0</v>
      </c>
      <c r="M1483" s="70">
        <v>0</v>
      </c>
      <c r="N1483" s="70">
        <v>0</v>
      </c>
      <c r="O1483" s="70">
        <v>5</v>
      </c>
      <c r="P1483" s="70" t="s">
        <v>68</v>
      </c>
      <c r="Q1483" s="70" t="s">
        <v>68</v>
      </c>
    </row>
    <row r="1484" spans="2:17" x14ac:dyDescent="0.3">
      <c r="B1484" s="66" t="s">
        <v>547</v>
      </c>
      <c r="C1484" s="67" t="s">
        <v>548</v>
      </c>
      <c r="D1484" s="68" t="s">
        <v>65</v>
      </c>
      <c r="E1484" s="68" t="s">
        <v>64</v>
      </c>
      <c r="F1484" s="69">
        <v>1888991700101</v>
      </c>
      <c r="G1484" s="68" t="s">
        <v>64</v>
      </c>
      <c r="H1484" s="68" t="s">
        <v>64</v>
      </c>
      <c r="I1484" s="68" t="s">
        <v>66</v>
      </c>
      <c r="J1484" s="68" t="s">
        <v>65</v>
      </c>
      <c r="K1484" s="70">
        <v>0</v>
      </c>
      <c r="L1484" s="70">
        <v>0</v>
      </c>
      <c r="M1484" s="70">
        <v>0</v>
      </c>
      <c r="N1484" s="70">
        <v>3</v>
      </c>
      <c r="O1484" s="70">
        <v>3</v>
      </c>
      <c r="P1484" s="70" t="s">
        <v>68</v>
      </c>
      <c r="Q1484" s="70" t="s">
        <v>68</v>
      </c>
    </row>
    <row r="1485" spans="2:17" x14ac:dyDescent="0.3">
      <c r="B1485" s="66" t="s">
        <v>350</v>
      </c>
      <c r="C1485" s="67" t="s">
        <v>1808</v>
      </c>
      <c r="D1485" s="68" t="s">
        <v>64</v>
      </c>
      <c r="E1485" s="68" t="s">
        <v>65</v>
      </c>
      <c r="F1485" s="69">
        <v>1908502560101</v>
      </c>
      <c r="G1485" s="68" t="s">
        <v>64</v>
      </c>
      <c r="H1485" s="68" t="s">
        <v>64</v>
      </c>
      <c r="I1485" s="68" t="s">
        <v>65</v>
      </c>
      <c r="J1485" s="68" t="s">
        <v>66</v>
      </c>
      <c r="K1485" s="70">
        <v>0</v>
      </c>
      <c r="L1485" s="70">
        <v>0</v>
      </c>
      <c r="M1485" s="70">
        <v>0</v>
      </c>
      <c r="N1485" s="70">
        <v>3</v>
      </c>
      <c r="O1485" s="70">
        <v>3</v>
      </c>
      <c r="P1485" s="70" t="s">
        <v>68</v>
      </c>
      <c r="Q1485" s="70" t="s">
        <v>68</v>
      </c>
    </row>
    <row r="1486" spans="2:17" x14ac:dyDescent="0.3">
      <c r="B1486" s="66" t="s">
        <v>189</v>
      </c>
      <c r="C1486" s="67" t="s">
        <v>516</v>
      </c>
      <c r="D1486" s="68" t="s">
        <v>64</v>
      </c>
      <c r="E1486" s="68" t="s">
        <v>65</v>
      </c>
      <c r="F1486" s="69">
        <v>2416486530101</v>
      </c>
      <c r="G1486" s="68" t="s">
        <v>64</v>
      </c>
      <c r="H1486" s="68" t="s">
        <v>64</v>
      </c>
      <c r="I1486" s="68" t="s">
        <v>65</v>
      </c>
      <c r="J1486" s="68" t="s">
        <v>66</v>
      </c>
      <c r="K1486" s="70">
        <v>0</v>
      </c>
      <c r="L1486" s="70">
        <v>0</v>
      </c>
      <c r="M1486" s="70">
        <v>0</v>
      </c>
      <c r="N1486" s="70">
        <v>3</v>
      </c>
      <c r="O1486" s="70">
        <v>3</v>
      </c>
      <c r="P1486" s="70" t="s">
        <v>68</v>
      </c>
      <c r="Q1486" s="70" t="s">
        <v>68</v>
      </c>
    </row>
    <row r="1487" spans="2:17" x14ac:dyDescent="0.3">
      <c r="B1487" s="66" t="s">
        <v>1771</v>
      </c>
      <c r="C1487" s="67" t="s">
        <v>564</v>
      </c>
      <c r="D1487" s="68" t="s">
        <v>65</v>
      </c>
      <c r="E1487" s="68" t="s">
        <v>64</v>
      </c>
      <c r="F1487" s="69" t="s">
        <v>1762</v>
      </c>
      <c r="G1487" s="68" t="s">
        <v>64</v>
      </c>
      <c r="H1487" s="68" t="s">
        <v>64</v>
      </c>
      <c r="I1487" s="68" t="s">
        <v>66</v>
      </c>
      <c r="J1487" s="68" t="s">
        <v>65</v>
      </c>
      <c r="K1487" s="70">
        <v>0</v>
      </c>
      <c r="L1487" s="70">
        <v>0</v>
      </c>
      <c r="M1487" s="70">
        <v>0</v>
      </c>
      <c r="N1487" s="70">
        <v>3</v>
      </c>
      <c r="O1487" s="70">
        <v>3</v>
      </c>
      <c r="P1487" s="70" t="s">
        <v>68</v>
      </c>
      <c r="Q1487" s="70" t="s">
        <v>68</v>
      </c>
    </row>
    <row r="1488" spans="2:17" x14ac:dyDescent="0.3">
      <c r="B1488" s="66" t="s">
        <v>481</v>
      </c>
      <c r="C1488" s="67" t="s">
        <v>1616</v>
      </c>
      <c r="D1488" s="68" t="s">
        <v>65</v>
      </c>
      <c r="E1488" s="68" t="s">
        <v>64</v>
      </c>
      <c r="F1488" s="69" t="s">
        <v>1820</v>
      </c>
      <c r="G1488" s="68" t="s">
        <v>64</v>
      </c>
      <c r="H1488" s="68" t="s">
        <v>64</v>
      </c>
      <c r="I1488" s="68" t="s">
        <v>65</v>
      </c>
      <c r="J1488" s="68" t="s">
        <v>66</v>
      </c>
      <c r="K1488" s="70">
        <v>0</v>
      </c>
      <c r="L1488" s="70">
        <v>0</v>
      </c>
      <c r="M1488" s="70">
        <v>0</v>
      </c>
      <c r="N1488" s="70">
        <v>3</v>
      </c>
      <c r="O1488" s="70">
        <v>3</v>
      </c>
      <c r="P1488" s="70" t="s">
        <v>68</v>
      </c>
      <c r="Q1488" s="70" t="s">
        <v>68</v>
      </c>
    </row>
    <row r="1489" spans="2:17" x14ac:dyDescent="0.3">
      <c r="B1489" s="66" t="s">
        <v>522</v>
      </c>
      <c r="C1489" s="67" t="s">
        <v>180</v>
      </c>
      <c r="D1489" s="68" t="s">
        <v>65</v>
      </c>
      <c r="E1489" s="68" t="s">
        <v>64</v>
      </c>
      <c r="F1489" s="69" t="s">
        <v>1821</v>
      </c>
      <c r="G1489" s="68" t="s">
        <v>64</v>
      </c>
      <c r="H1489" s="68" t="s">
        <v>64</v>
      </c>
      <c r="I1489" s="68" t="s">
        <v>66</v>
      </c>
      <c r="J1489" s="68" t="s">
        <v>65</v>
      </c>
      <c r="K1489" s="70">
        <v>0</v>
      </c>
      <c r="L1489" s="70">
        <v>0</v>
      </c>
      <c r="M1489" s="70">
        <v>0</v>
      </c>
      <c r="N1489" s="70">
        <v>3</v>
      </c>
      <c r="O1489" s="70">
        <v>3</v>
      </c>
      <c r="P1489" s="70" t="s">
        <v>68</v>
      </c>
      <c r="Q1489" s="70" t="s">
        <v>68</v>
      </c>
    </row>
    <row r="1490" spans="2:17" x14ac:dyDescent="0.3">
      <c r="B1490" s="66" t="s">
        <v>1822</v>
      </c>
      <c r="C1490" s="67" t="s">
        <v>1823</v>
      </c>
      <c r="D1490" s="68" t="s">
        <v>65</v>
      </c>
      <c r="E1490" s="68" t="s">
        <v>64</v>
      </c>
      <c r="F1490" s="69" t="s">
        <v>1762</v>
      </c>
      <c r="G1490" s="68" t="s">
        <v>65</v>
      </c>
      <c r="H1490" s="68" t="s">
        <v>64</v>
      </c>
      <c r="I1490" s="68" t="s">
        <v>66</v>
      </c>
      <c r="J1490" s="68" t="s">
        <v>66</v>
      </c>
      <c r="K1490" s="70">
        <v>0</v>
      </c>
      <c r="L1490" s="70">
        <v>0</v>
      </c>
      <c r="M1490" s="70">
        <v>0</v>
      </c>
      <c r="N1490" s="70">
        <v>3</v>
      </c>
      <c r="O1490" s="70">
        <v>3</v>
      </c>
      <c r="P1490" s="70" t="s">
        <v>68</v>
      </c>
      <c r="Q1490" s="70" t="s">
        <v>68</v>
      </c>
    </row>
    <row r="1491" spans="2:17" x14ac:dyDescent="0.3">
      <c r="B1491" s="66" t="s">
        <v>547</v>
      </c>
      <c r="C1491" s="67" t="s">
        <v>548</v>
      </c>
      <c r="D1491" s="68" t="s">
        <v>65</v>
      </c>
      <c r="E1491" s="68" t="s">
        <v>64</v>
      </c>
      <c r="F1491" s="69" t="s">
        <v>1824</v>
      </c>
      <c r="G1491" s="68" t="s">
        <v>64</v>
      </c>
      <c r="H1491" s="68" t="s">
        <v>64</v>
      </c>
      <c r="I1491" s="68" t="s">
        <v>66</v>
      </c>
      <c r="J1491" s="68" t="s">
        <v>65</v>
      </c>
      <c r="K1491" s="70">
        <v>0</v>
      </c>
      <c r="L1491" s="70">
        <v>0</v>
      </c>
      <c r="M1491" s="70">
        <v>0</v>
      </c>
      <c r="N1491" s="70">
        <v>3</v>
      </c>
      <c r="O1491" s="70">
        <v>3</v>
      </c>
      <c r="P1491" s="70" t="s">
        <v>68</v>
      </c>
      <c r="Q1491" s="70" t="s">
        <v>68</v>
      </c>
    </row>
    <row r="1492" spans="2:17" x14ac:dyDescent="0.3">
      <c r="B1492" s="66" t="s">
        <v>1825</v>
      </c>
      <c r="C1492" s="67" t="s">
        <v>304</v>
      </c>
      <c r="D1492" s="68" t="s">
        <v>64</v>
      </c>
      <c r="E1492" s="68" t="s">
        <v>65</v>
      </c>
      <c r="F1492" s="69" t="s">
        <v>1762</v>
      </c>
      <c r="G1492" s="68" t="s">
        <v>64</v>
      </c>
      <c r="H1492" s="68" t="s">
        <v>65</v>
      </c>
      <c r="I1492" s="68" t="s">
        <v>66</v>
      </c>
      <c r="J1492" s="68" t="s">
        <v>66</v>
      </c>
      <c r="K1492" s="70">
        <v>0</v>
      </c>
      <c r="L1492" s="70">
        <v>0</v>
      </c>
      <c r="M1492" s="70">
        <v>0</v>
      </c>
      <c r="N1492" s="70">
        <v>3</v>
      </c>
      <c r="O1492" s="70">
        <v>3</v>
      </c>
      <c r="P1492" s="70" t="s">
        <v>68</v>
      </c>
      <c r="Q1492" s="70" t="s">
        <v>68</v>
      </c>
    </row>
    <row r="1493" spans="2:17" x14ac:dyDescent="0.3">
      <c r="B1493" s="66" t="s">
        <v>189</v>
      </c>
      <c r="C1493" s="67" t="s">
        <v>516</v>
      </c>
      <c r="D1493" s="68" t="s">
        <v>64</v>
      </c>
      <c r="E1493" s="68" t="s">
        <v>65</v>
      </c>
      <c r="F1493" s="69" t="s">
        <v>1826</v>
      </c>
      <c r="G1493" s="68" t="s">
        <v>64</v>
      </c>
      <c r="H1493" s="68" t="s">
        <v>64</v>
      </c>
      <c r="I1493" s="68" t="s">
        <v>65</v>
      </c>
      <c r="J1493" s="68" t="s">
        <v>66</v>
      </c>
      <c r="K1493" s="70">
        <v>0</v>
      </c>
      <c r="L1493" s="70">
        <v>0</v>
      </c>
      <c r="M1493" s="70">
        <v>0</v>
      </c>
      <c r="N1493" s="70">
        <v>3</v>
      </c>
      <c r="O1493" s="70">
        <v>3</v>
      </c>
      <c r="P1493" s="70" t="s">
        <v>68</v>
      </c>
      <c r="Q1493" s="70" t="s">
        <v>68</v>
      </c>
    </row>
    <row r="1494" spans="2:17" x14ac:dyDescent="0.3">
      <c r="B1494" s="66" t="s">
        <v>1771</v>
      </c>
      <c r="C1494" s="67" t="s">
        <v>1827</v>
      </c>
      <c r="D1494" s="68" t="s">
        <v>65</v>
      </c>
      <c r="E1494" s="68" t="s">
        <v>64</v>
      </c>
      <c r="F1494" s="69" t="s">
        <v>1762</v>
      </c>
      <c r="G1494" s="68" t="s">
        <v>64</v>
      </c>
      <c r="H1494" s="68" t="s">
        <v>64</v>
      </c>
      <c r="I1494" s="68" t="s">
        <v>66</v>
      </c>
      <c r="J1494" s="68" t="s">
        <v>65</v>
      </c>
      <c r="K1494" s="70">
        <v>0</v>
      </c>
      <c r="L1494" s="70">
        <v>0</v>
      </c>
      <c r="M1494" s="70">
        <v>0</v>
      </c>
      <c r="N1494" s="70">
        <v>3</v>
      </c>
      <c r="O1494" s="70">
        <v>3</v>
      </c>
      <c r="P1494" s="70" t="s">
        <v>68</v>
      </c>
      <c r="Q1494" s="70" t="s">
        <v>68</v>
      </c>
    </row>
    <row r="1495" spans="2:17" x14ac:dyDescent="0.3">
      <c r="B1495" s="66" t="s">
        <v>522</v>
      </c>
      <c r="C1495" s="67" t="s">
        <v>180</v>
      </c>
      <c r="D1495" s="68" t="s">
        <v>65</v>
      </c>
      <c r="E1495" s="68" t="s">
        <v>64</v>
      </c>
      <c r="F1495" s="69" t="s">
        <v>1821</v>
      </c>
      <c r="G1495" s="68" t="s">
        <v>64</v>
      </c>
      <c r="H1495" s="68" t="s">
        <v>64</v>
      </c>
      <c r="I1495" s="68" t="s">
        <v>66</v>
      </c>
      <c r="J1495" s="68" t="s">
        <v>65</v>
      </c>
      <c r="K1495" s="70">
        <v>0</v>
      </c>
      <c r="L1495" s="70">
        <v>0</v>
      </c>
      <c r="M1495" s="70">
        <v>0</v>
      </c>
      <c r="N1495" s="70">
        <v>3</v>
      </c>
      <c r="O1495" s="70">
        <v>3</v>
      </c>
      <c r="P1495" s="70" t="s">
        <v>68</v>
      </c>
      <c r="Q1495" s="70" t="s">
        <v>68</v>
      </c>
    </row>
    <row r="1496" spans="2:17" x14ac:dyDescent="0.3">
      <c r="B1496" s="66" t="s">
        <v>1822</v>
      </c>
      <c r="C1496" s="67" t="s">
        <v>1823</v>
      </c>
      <c r="D1496" s="68" t="s">
        <v>65</v>
      </c>
      <c r="E1496" s="68" t="s">
        <v>64</v>
      </c>
      <c r="F1496" s="69" t="s">
        <v>1762</v>
      </c>
      <c r="G1496" s="68" t="s">
        <v>65</v>
      </c>
      <c r="H1496" s="68" t="s">
        <v>64</v>
      </c>
      <c r="I1496" s="68" t="s">
        <v>66</v>
      </c>
      <c r="J1496" s="68" t="s">
        <v>66</v>
      </c>
      <c r="K1496" s="70">
        <v>0</v>
      </c>
      <c r="L1496" s="70">
        <v>0</v>
      </c>
      <c r="M1496" s="70">
        <v>0</v>
      </c>
      <c r="N1496" s="70">
        <v>3</v>
      </c>
      <c r="O1496" s="70">
        <v>3</v>
      </c>
      <c r="P1496" s="70" t="s">
        <v>68</v>
      </c>
      <c r="Q1496" s="70" t="s">
        <v>68</v>
      </c>
    </row>
    <row r="1497" spans="2:17" x14ac:dyDescent="0.3">
      <c r="B1497" s="66" t="s">
        <v>481</v>
      </c>
      <c r="C1497" s="67" t="s">
        <v>1616</v>
      </c>
      <c r="D1497" s="68" t="s">
        <v>65</v>
      </c>
      <c r="E1497" s="68" t="s">
        <v>64</v>
      </c>
      <c r="F1497" s="69" t="s">
        <v>1820</v>
      </c>
      <c r="G1497" s="68" t="s">
        <v>64</v>
      </c>
      <c r="H1497" s="68" t="s">
        <v>64</v>
      </c>
      <c r="I1497" s="68" t="s">
        <v>65</v>
      </c>
      <c r="J1497" s="68" t="s">
        <v>66</v>
      </c>
      <c r="K1497" s="70">
        <v>0</v>
      </c>
      <c r="L1497" s="70">
        <v>0</v>
      </c>
      <c r="M1497" s="70">
        <v>0</v>
      </c>
      <c r="N1497" s="70">
        <v>3</v>
      </c>
      <c r="O1497" s="70">
        <v>3</v>
      </c>
      <c r="P1497" s="70" t="s">
        <v>68</v>
      </c>
      <c r="Q1497" s="70" t="s">
        <v>68</v>
      </c>
    </row>
    <row r="1498" spans="2:17" x14ac:dyDescent="0.3">
      <c r="B1498" s="66" t="s">
        <v>121</v>
      </c>
      <c r="C1498" s="67" t="s">
        <v>304</v>
      </c>
      <c r="D1498" s="68" t="s">
        <v>64</v>
      </c>
      <c r="E1498" s="68" t="s">
        <v>65</v>
      </c>
      <c r="F1498" s="69" t="s">
        <v>1762</v>
      </c>
      <c r="G1498" s="68" t="s">
        <v>64</v>
      </c>
      <c r="H1498" s="68" t="s">
        <v>65</v>
      </c>
      <c r="I1498" s="68" t="s">
        <v>66</v>
      </c>
      <c r="J1498" s="68" t="s">
        <v>66</v>
      </c>
      <c r="K1498" s="70">
        <v>0</v>
      </c>
      <c r="L1498" s="70">
        <v>0</v>
      </c>
      <c r="M1498" s="70">
        <v>0</v>
      </c>
      <c r="N1498" s="70">
        <v>3</v>
      </c>
      <c r="O1498" s="70">
        <v>3</v>
      </c>
      <c r="P1498" s="70" t="s">
        <v>68</v>
      </c>
      <c r="Q1498" s="70" t="s">
        <v>68</v>
      </c>
    </row>
    <row r="1499" spans="2:17" x14ac:dyDescent="0.3">
      <c r="B1499" s="66" t="s">
        <v>1793</v>
      </c>
      <c r="C1499" s="67" t="s">
        <v>190</v>
      </c>
      <c r="D1499" s="68" t="s">
        <v>65</v>
      </c>
      <c r="E1499" s="68" t="s">
        <v>64</v>
      </c>
      <c r="F1499" s="69" t="s">
        <v>1828</v>
      </c>
      <c r="G1499" s="68" t="s">
        <v>64</v>
      </c>
      <c r="H1499" s="68" t="s">
        <v>64</v>
      </c>
      <c r="I1499" s="68" t="s">
        <v>66</v>
      </c>
      <c r="J1499" s="68" t="s">
        <v>65</v>
      </c>
      <c r="K1499" s="70">
        <v>0</v>
      </c>
      <c r="L1499" s="70">
        <v>0</v>
      </c>
      <c r="M1499" s="70">
        <v>0</v>
      </c>
      <c r="N1499" s="70">
        <v>3</v>
      </c>
      <c r="O1499" s="70">
        <v>3</v>
      </c>
      <c r="P1499" s="70" t="s">
        <v>68</v>
      </c>
      <c r="Q1499" s="70" t="s">
        <v>68</v>
      </c>
    </row>
    <row r="1500" spans="2:17" x14ac:dyDescent="0.3">
      <c r="B1500" s="66" t="s">
        <v>547</v>
      </c>
      <c r="C1500" s="67" t="s">
        <v>548</v>
      </c>
      <c r="D1500" s="68" t="s">
        <v>65</v>
      </c>
      <c r="E1500" s="68" t="s">
        <v>64</v>
      </c>
      <c r="F1500" s="69" t="s">
        <v>1829</v>
      </c>
      <c r="G1500" s="68" t="s">
        <v>64</v>
      </c>
      <c r="H1500" s="68" t="s">
        <v>64</v>
      </c>
      <c r="I1500" s="68" t="s">
        <v>66</v>
      </c>
      <c r="J1500" s="68" t="s">
        <v>65</v>
      </c>
      <c r="K1500" s="70">
        <v>0</v>
      </c>
      <c r="L1500" s="70">
        <v>0</v>
      </c>
      <c r="M1500" s="70">
        <v>0</v>
      </c>
      <c r="N1500" s="70">
        <v>3</v>
      </c>
      <c r="O1500" s="70">
        <v>3</v>
      </c>
      <c r="P1500" s="70" t="s">
        <v>68</v>
      </c>
      <c r="Q1500" s="70" t="s">
        <v>68</v>
      </c>
    </row>
    <row r="1501" spans="2:17" x14ac:dyDescent="0.3">
      <c r="B1501" s="66" t="s">
        <v>547</v>
      </c>
      <c r="C1501" s="67" t="s">
        <v>548</v>
      </c>
      <c r="D1501" s="68" t="s">
        <v>65</v>
      </c>
      <c r="E1501" s="68" t="s">
        <v>64</v>
      </c>
      <c r="F1501" s="69" t="s">
        <v>1824</v>
      </c>
      <c r="G1501" s="68" t="s">
        <v>64</v>
      </c>
      <c r="H1501" s="68" t="s">
        <v>64</v>
      </c>
      <c r="I1501" s="68" t="s">
        <v>66</v>
      </c>
      <c r="J1501" s="68" t="s">
        <v>65</v>
      </c>
      <c r="K1501" s="70">
        <v>0</v>
      </c>
      <c r="L1501" s="70">
        <v>0</v>
      </c>
      <c r="M1501" s="70">
        <v>0</v>
      </c>
      <c r="N1501" s="70">
        <v>3</v>
      </c>
      <c r="O1501" s="70">
        <v>3</v>
      </c>
      <c r="P1501" s="70" t="s">
        <v>68</v>
      </c>
      <c r="Q1501" s="70" t="s">
        <v>68</v>
      </c>
    </row>
    <row r="1502" spans="2:17" x14ac:dyDescent="0.3">
      <c r="B1502" s="66" t="s">
        <v>350</v>
      </c>
      <c r="C1502" s="67" t="s">
        <v>1830</v>
      </c>
      <c r="D1502" s="68" t="s">
        <v>64</v>
      </c>
      <c r="E1502" s="68" t="s">
        <v>65</v>
      </c>
      <c r="F1502" s="69" t="s">
        <v>1831</v>
      </c>
      <c r="G1502" s="68" t="s">
        <v>64</v>
      </c>
      <c r="H1502" s="68" t="s">
        <v>64</v>
      </c>
      <c r="I1502" s="68" t="s">
        <v>65</v>
      </c>
      <c r="J1502" s="68" t="s">
        <v>66</v>
      </c>
      <c r="K1502" s="70">
        <v>0</v>
      </c>
      <c r="L1502" s="70">
        <v>0</v>
      </c>
      <c r="M1502" s="70">
        <v>0</v>
      </c>
      <c r="N1502" s="70">
        <v>3</v>
      </c>
      <c r="O1502" s="70">
        <v>3</v>
      </c>
      <c r="P1502" s="70" t="s">
        <v>68</v>
      </c>
      <c r="Q1502" s="70" t="s">
        <v>68</v>
      </c>
    </row>
    <row r="1503" spans="2:17" x14ac:dyDescent="0.3">
      <c r="B1503" s="66" t="s">
        <v>1832</v>
      </c>
      <c r="C1503" s="67" t="s">
        <v>180</v>
      </c>
      <c r="D1503" s="68" t="s">
        <v>65</v>
      </c>
      <c r="E1503" s="68" t="s">
        <v>64</v>
      </c>
      <c r="F1503" s="69" t="s">
        <v>1762</v>
      </c>
      <c r="G1503" s="68" t="s">
        <v>65</v>
      </c>
      <c r="H1503" s="68" t="s">
        <v>64</v>
      </c>
      <c r="I1503" s="68" t="s">
        <v>66</v>
      </c>
      <c r="J1503" s="68" t="s">
        <v>66</v>
      </c>
      <c r="K1503" s="70">
        <v>0</v>
      </c>
      <c r="L1503" s="70">
        <v>0</v>
      </c>
      <c r="M1503" s="70">
        <v>0</v>
      </c>
      <c r="N1503" s="70">
        <v>3</v>
      </c>
      <c r="O1503" s="70">
        <v>3</v>
      </c>
      <c r="P1503" s="70" t="s">
        <v>68</v>
      </c>
      <c r="Q1503" s="70" t="s">
        <v>68</v>
      </c>
    </row>
    <row r="1504" spans="2:17" x14ac:dyDescent="0.3">
      <c r="B1504" s="66" t="s">
        <v>1833</v>
      </c>
      <c r="C1504" s="67" t="s">
        <v>1616</v>
      </c>
      <c r="D1504" s="68" t="s">
        <v>65</v>
      </c>
      <c r="E1504" s="68" t="s">
        <v>64</v>
      </c>
      <c r="F1504" s="69" t="s">
        <v>1820</v>
      </c>
      <c r="G1504" s="68" t="s">
        <v>64</v>
      </c>
      <c r="H1504" s="68" t="s">
        <v>64</v>
      </c>
      <c r="I1504" s="68" t="s">
        <v>65</v>
      </c>
      <c r="J1504" s="68" t="s">
        <v>66</v>
      </c>
      <c r="K1504" s="70">
        <v>0</v>
      </c>
      <c r="L1504" s="70">
        <v>0</v>
      </c>
      <c r="M1504" s="70">
        <v>0</v>
      </c>
      <c r="N1504" s="70">
        <v>3</v>
      </c>
      <c r="O1504" s="70">
        <v>3</v>
      </c>
      <c r="P1504" s="70" t="s">
        <v>68</v>
      </c>
      <c r="Q1504" s="70" t="s">
        <v>68</v>
      </c>
    </row>
    <row r="1505" spans="2:17" x14ac:dyDescent="0.3">
      <c r="B1505" s="66" t="s">
        <v>1659</v>
      </c>
      <c r="C1505" s="67" t="s">
        <v>1834</v>
      </c>
      <c r="D1505" s="68" t="s">
        <v>64</v>
      </c>
      <c r="E1505" s="68" t="s">
        <v>65</v>
      </c>
      <c r="F1505" s="69" t="s">
        <v>1762</v>
      </c>
      <c r="G1505" s="68" t="s">
        <v>64</v>
      </c>
      <c r="H1505" s="68" t="s">
        <v>65</v>
      </c>
      <c r="I1505" s="68" t="s">
        <v>66</v>
      </c>
      <c r="J1505" s="68" t="s">
        <v>66</v>
      </c>
      <c r="K1505" s="70">
        <v>0</v>
      </c>
      <c r="L1505" s="70">
        <v>0</v>
      </c>
      <c r="M1505" s="70">
        <v>0</v>
      </c>
      <c r="N1505" s="70">
        <v>3</v>
      </c>
      <c r="O1505" s="70">
        <v>3</v>
      </c>
      <c r="P1505" s="70" t="s">
        <v>68</v>
      </c>
      <c r="Q1505" s="70" t="s">
        <v>68</v>
      </c>
    </row>
    <row r="1506" spans="2:17" x14ac:dyDescent="0.3">
      <c r="B1506" s="66" t="s">
        <v>539</v>
      </c>
      <c r="C1506" s="67" t="s">
        <v>540</v>
      </c>
      <c r="D1506" s="68" t="s">
        <v>65</v>
      </c>
      <c r="E1506" s="68" t="s">
        <v>64</v>
      </c>
      <c r="F1506" s="69" t="s">
        <v>1835</v>
      </c>
      <c r="G1506" s="68" t="s">
        <v>64</v>
      </c>
      <c r="H1506" s="68" t="s">
        <v>64</v>
      </c>
      <c r="I1506" s="68" t="s">
        <v>66</v>
      </c>
      <c r="J1506" s="68" t="s">
        <v>65</v>
      </c>
      <c r="K1506" s="70">
        <v>0</v>
      </c>
      <c r="L1506" s="70">
        <v>0</v>
      </c>
      <c r="M1506" s="70">
        <v>0</v>
      </c>
      <c r="N1506" s="70">
        <v>3</v>
      </c>
      <c r="O1506" s="70">
        <v>3</v>
      </c>
      <c r="P1506" s="70" t="s">
        <v>68</v>
      </c>
      <c r="Q1506" s="70" t="s">
        <v>68</v>
      </c>
    </row>
    <row r="1507" spans="2:17" x14ac:dyDescent="0.3">
      <c r="B1507" s="66" t="s">
        <v>386</v>
      </c>
      <c r="C1507" s="67" t="s">
        <v>1836</v>
      </c>
      <c r="D1507" s="68" t="s">
        <v>65</v>
      </c>
      <c r="E1507" s="68" t="s">
        <v>64</v>
      </c>
      <c r="F1507" s="69" t="s">
        <v>1837</v>
      </c>
      <c r="G1507" s="68" t="s">
        <v>64</v>
      </c>
      <c r="H1507" s="68" t="s">
        <v>64</v>
      </c>
      <c r="I1507" s="68" t="s">
        <v>65</v>
      </c>
      <c r="J1507" s="68" t="s">
        <v>66</v>
      </c>
      <c r="K1507" s="70">
        <v>0</v>
      </c>
      <c r="L1507" s="70">
        <v>0</v>
      </c>
      <c r="M1507" s="70">
        <v>0</v>
      </c>
      <c r="N1507" s="70">
        <v>3</v>
      </c>
      <c r="O1507" s="70">
        <v>3</v>
      </c>
      <c r="P1507" s="70" t="s">
        <v>68</v>
      </c>
      <c r="Q1507" s="70" t="s">
        <v>68</v>
      </c>
    </row>
    <row r="1508" spans="2:17" x14ac:dyDescent="0.3">
      <c r="B1508" s="66" t="s">
        <v>193</v>
      </c>
      <c r="C1508" s="67" t="s">
        <v>204</v>
      </c>
      <c r="D1508" s="68" t="s">
        <v>65</v>
      </c>
      <c r="E1508" s="68" t="s">
        <v>64</v>
      </c>
      <c r="F1508" s="69" t="s">
        <v>1762</v>
      </c>
      <c r="G1508" s="68" t="s">
        <v>64</v>
      </c>
      <c r="H1508" s="68" t="s">
        <v>64</v>
      </c>
      <c r="I1508" s="68" t="s">
        <v>66</v>
      </c>
      <c r="J1508" s="68" t="s">
        <v>65</v>
      </c>
      <c r="K1508" s="70">
        <v>0</v>
      </c>
      <c r="L1508" s="70">
        <v>0</v>
      </c>
      <c r="M1508" s="70">
        <v>0</v>
      </c>
      <c r="N1508" s="70">
        <v>3</v>
      </c>
      <c r="O1508" s="70">
        <v>3</v>
      </c>
      <c r="P1508" s="70" t="s">
        <v>68</v>
      </c>
      <c r="Q1508" s="70" t="s">
        <v>68</v>
      </c>
    </row>
    <row r="1509" spans="2:17" x14ac:dyDescent="0.3">
      <c r="B1509" s="66" t="s">
        <v>1773</v>
      </c>
      <c r="C1509" s="67" t="s">
        <v>186</v>
      </c>
      <c r="D1509" s="68" t="s">
        <v>65</v>
      </c>
      <c r="E1509" s="68" t="s">
        <v>64</v>
      </c>
      <c r="F1509" s="69" t="s">
        <v>1838</v>
      </c>
      <c r="G1509" s="68" t="s">
        <v>64</v>
      </c>
      <c r="H1509" s="68" t="s">
        <v>64</v>
      </c>
      <c r="I1509" s="68" t="s">
        <v>65</v>
      </c>
      <c r="J1509" s="68" t="s">
        <v>66</v>
      </c>
      <c r="K1509" s="70">
        <v>0</v>
      </c>
      <c r="L1509" s="70">
        <v>0</v>
      </c>
      <c r="M1509" s="70">
        <v>0</v>
      </c>
      <c r="N1509" s="70">
        <v>3</v>
      </c>
      <c r="O1509" s="70">
        <v>3</v>
      </c>
      <c r="P1509" s="70" t="s">
        <v>68</v>
      </c>
      <c r="Q1509" s="70" t="s">
        <v>68</v>
      </c>
    </row>
    <row r="1510" spans="2:17" x14ac:dyDescent="0.3">
      <c r="B1510" s="66" t="s">
        <v>417</v>
      </c>
      <c r="C1510" s="67" t="s">
        <v>1405</v>
      </c>
      <c r="D1510" s="68" t="s">
        <v>65</v>
      </c>
      <c r="E1510" s="68" t="s">
        <v>64</v>
      </c>
      <c r="F1510" s="69" t="s">
        <v>1762</v>
      </c>
      <c r="G1510" s="68" t="s">
        <v>64</v>
      </c>
      <c r="H1510" s="68" t="s">
        <v>64</v>
      </c>
      <c r="I1510" s="68" t="s">
        <v>65</v>
      </c>
      <c r="J1510" s="68" t="s">
        <v>66</v>
      </c>
      <c r="K1510" s="70">
        <v>0</v>
      </c>
      <c r="L1510" s="70">
        <v>0</v>
      </c>
      <c r="M1510" s="70">
        <v>0</v>
      </c>
      <c r="N1510" s="70">
        <v>3</v>
      </c>
      <c r="O1510" s="70">
        <v>3</v>
      </c>
      <c r="P1510" s="70" t="s">
        <v>68</v>
      </c>
      <c r="Q1510" s="70" t="s">
        <v>68</v>
      </c>
    </row>
    <row r="1511" spans="2:17" x14ac:dyDescent="0.3">
      <c r="B1511" s="66" t="s">
        <v>1561</v>
      </c>
      <c r="C1511" s="67" t="s">
        <v>444</v>
      </c>
      <c r="D1511" s="68" t="s">
        <v>65</v>
      </c>
      <c r="E1511" s="68" t="s">
        <v>64</v>
      </c>
      <c r="F1511" s="69" t="s">
        <v>1839</v>
      </c>
      <c r="G1511" s="68" t="s">
        <v>64</v>
      </c>
      <c r="H1511" s="68" t="s">
        <v>64</v>
      </c>
      <c r="I1511" s="68" t="s">
        <v>65</v>
      </c>
      <c r="J1511" s="68" t="s">
        <v>66</v>
      </c>
      <c r="K1511" s="70">
        <v>0</v>
      </c>
      <c r="L1511" s="70">
        <v>0</v>
      </c>
      <c r="M1511" s="70">
        <v>0</v>
      </c>
      <c r="N1511" s="70">
        <v>3</v>
      </c>
      <c r="O1511" s="70">
        <v>3</v>
      </c>
      <c r="P1511" s="70" t="s">
        <v>68</v>
      </c>
      <c r="Q1511" s="70" t="s">
        <v>68</v>
      </c>
    </row>
    <row r="1512" spans="2:17" x14ac:dyDescent="0.3">
      <c r="B1512" s="66" t="s">
        <v>1840</v>
      </c>
      <c r="C1512" s="67" t="s">
        <v>116</v>
      </c>
      <c r="D1512" s="68" t="s">
        <v>65</v>
      </c>
      <c r="E1512" s="68" t="s">
        <v>64</v>
      </c>
      <c r="F1512" s="69" t="s">
        <v>1838</v>
      </c>
      <c r="G1512" s="68" t="s">
        <v>64</v>
      </c>
      <c r="H1512" s="68" t="s">
        <v>64</v>
      </c>
      <c r="I1512" s="68" t="s">
        <v>65</v>
      </c>
      <c r="J1512" s="68" t="s">
        <v>66</v>
      </c>
      <c r="K1512" s="70">
        <v>0</v>
      </c>
      <c r="L1512" s="70">
        <v>0</v>
      </c>
      <c r="M1512" s="70">
        <v>0</v>
      </c>
      <c r="N1512" s="70">
        <v>3</v>
      </c>
      <c r="O1512" s="70">
        <v>3</v>
      </c>
      <c r="P1512" s="70" t="s">
        <v>68</v>
      </c>
      <c r="Q1512" s="70" t="s">
        <v>68</v>
      </c>
    </row>
    <row r="1513" spans="2:17" x14ac:dyDescent="0.3">
      <c r="B1513" s="66" t="s">
        <v>1389</v>
      </c>
      <c r="C1513" s="67" t="s">
        <v>1841</v>
      </c>
      <c r="D1513" s="68" t="s">
        <v>65</v>
      </c>
      <c r="E1513" s="68" t="s">
        <v>64</v>
      </c>
      <c r="F1513" s="69" t="s">
        <v>1762</v>
      </c>
      <c r="G1513" s="68" t="s">
        <v>64</v>
      </c>
      <c r="H1513" s="68" t="s">
        <v>64</v>
      </c>
      <c r="I1513" s="68" t="s">
        <v>66</v>
      </c>
      <c r="J1513" s="68" t="s">
        <v>65</v>
      </c>
      <c r="K1513" s="70">
        <v>0</v>
      </c>
      <c r="L1513" s="70">
        <v>0</v>
      </c>
      <c r="M1513" s="70">
        <v>0</v>
      </c>
      <c r="N1513" s="70">
        <v>3</v>
      </c>
      <c r="O1513" s="70">
        <v>3</v>
      </c>
      <c r="P1513" s="70" t="s">
        <v>68</v>
      </c>
      <c r="Q1513" s="70" t="s">
        <v>68</v>
      </c>
    </row>
    <row r="1514" spans="2:17" x14ac:dyDescent="0.3">
      <c r="B1514" s="66" t="s">
        <v>348</v>
      </c>
      <c r="C1514" s="67" t="s">
        <v>1842</v>
      </c>
      <c r="D1514" s="68" t="s">
        <v>64</v>
      </c>
      <c r="E1514" s="68" t="s">
        <v>65</v>
      </c>
      <c r="F1514" s="69" t="s">
        <v>1762</v>
      </c>
      <c r="G1514" s="68" t="s">
        <v>64</v>
      </c>
      <c r="H1514" s="68" t="s">
        <v>64</v>
      </c>
      <c r="I1514" s="68" t="s">
        <v>65</v>
      </c>
      <c r="J1514" s="68" t="s">
        <v>66</v>
      </c>
      <c r="K1514" s="70">
        <v>0</v>
      </c>
      <c r="L1514" s="70">
        <v>0</v>
      </c>
      <c r="M1514" s="70">
        <v>0</v>
      </c>
      <c r="N1514" s="70">
        <v>3</v>
      </c>
      <c r="O1514" s="70">
        <v>3</v>
      </c>
      <c r="P1514" s="70" t="s">
        <v>68</v>
      </c>
      <c r="Q1514" s="70" t="s">
        <v>68</v>
      </c>
    </row>
    <row r="1515" spans="2:17" x14ac:dyDescent="0.3">
      <c r="B1515" s="66" t="s">
        <v>1843</v>
      </c>
      <c r="C1515" s="67" t="s">
        <v>1435</v>
      </c>
      <c r="D1515" s="68" t="s">
        <v>65</v>
      </c>
      <c r="E1515" s="68" t="s">
        <v>64</v>
      </c>
      <c r="F1515" s="69" t="s">
        <v>1844</v>
      </c>
      <c r="G1515" s="68" t="s">
        <v>64</v>
      </c>
      <c r="H1515" s="68" t="s">
        <v>64</v>
      </c>
      <c r="I1515" s="68" t="s">
        <v>65</v>
      </c>
      <c r="J1515" s="68" t="s">
        <v>66</v>
      </c>
      <c r="K1515" s="70">
        <v>0</v>
      </c>
      <c r="L1515" s="70">
        <v>0</v>
      </c>
      <c r="M1515" s="70">
        <v>0</v>
      </c>
      <c r="N1515" s="70">
        <v>3</v>
      </c>
      <c r="O1515" s="70">
        <v>3</v>
      </c>
      <c r="P1515" s="70" t="s">
        <v>68</v>
      </c>
      <c r="Q1515" s="70" t="s">
        <v>68</v>
      </c>
    </row>
    <row r="1516" spans="2:17" x14ac:dyDescent="0.3">
      <c r="B1516" s="66" t="s">
        <v>1845</v>
      </c>
      <c r="C1516" s="67" t="s">
        <v>605</v>
      </c>
      <c r="D1516" s="68" t="s">
        <v>65</v>
      </c>
      <c r="E1516" s="68" t="s">
        <v>64</v>
      </c>
      <c r="F1516" s="69" t="s">
        <v>1846</v>
      </c>
      <c r="G1516" s="68" t="s">
        <v>64</v>
      </c>
      <c r="H1516" s="68" t="s">
        <v>64</v>
      </c>
      <c r="I1516" s="68" t="s">
        <v>66</v>
      </c>
      <c r="J1516" s="68" t="s">
        <v>65</v>
      </c>
      <c r="K1516" s="70">
        <v>0</v>
      </c>
      <c r="L1516" s="70">
        <v>0</v>
      </c>
      <c r="M1516" s="70">
        <v>0</v>
      </c>
      <c r="N1516" s="70">
        <v>3</v>
      </c>
      <c r="O1516" s="70">
        <v>3</v>
      </c>
      <c r="P1516" s="70" t="s">
        <v>68</v>
      </c>
      <c r="Q1516" s="70" t="s">
        <v>68</v>
      </c>
    </row>
    <row r="1517" spans="2:17" x14ac:dyDescent="0.3">
      <c r="B1517" s="66" t="s">
        <v>1659</v>
      </c>
      <c r="C1517" s="67" t="s">
        <v>1834</v>
      </c>
      <c r="D1517" s="68" t="s">
        <v>64</v>
      </c>
      <c r="E1517" s="68" t="s">
        <v>65</v>
      </c>
      <c r="F1517" s="69" t="s">
        <v>1762</v>
      </c>
      <c r="G1517" s="68" t="s">
        <v>64</v>
      </c>
      <c r="H1517" s="68" t="s">
        <v>65</v>
      </c>
      <c r="I1517" s="68" t="s">
        <v>66</v>
      </c>
      <c r="J1517" s="68" t="s">
        <v>66</v>
      </c>
      <c r="K1517" s="70">
        <v>0</v>
      </c>
      <c r="L1517" s="70">
        <v>0</v>
      </c>
      <c r="M1517" s="70">
        <v>0</v>
      </c>
      <c r="N1517" s="70">
        <v>3</v>
      </c>
      <c r="O1517" s="70">
        <v>3</v>
      </c>
      <c r="P1517" s="70" t="s">
        <v>68</v>
      </c>
      <c r="Q1517" s="70" t="s">
        <v>68</v>
      </c>
    </row>
    <row r="1518" spans="2:17" x14ac:dyDescent="0.3">
      <c r="B1518" s="66" t="s">
        <v>547</v>
      </c>
      <c r="C1518" s="67" t="s">
        <v>548</v>
      </c>
      <c r="D1518" s="68" t="s">
        <v>65</v>
      </c>
      <c r="E1518" s="68" t="s">
        <v>64</v>
      </c>
      <c r="F1518" s="69" t="s">
        <v>1824</v>
      </c>
      <c r="G1518" s="68" t="s">
        <v>64</v>
      </c>
      <c r="H1518" s="68" t="s">
        <v>64</v>
      </c>
      <c r="I1518" s="68" t="s">
        <v>66</v>
      </c>
      <c r="J1518" s="68" t="s">
        <v>65</v>
      </c>
      <c r="K1518" s="70">
        <v>0</v>
      </c>
      <c r="L1518" s="70">
        <v>0</v>
      </c>
      <c r="M1518" s="70">
        <v>0</v>
      </c>
      <c r="N1518" s="70">
        <v>3</v>
      </c>
      <c r="O1518" s="70">
        <v>3</v>
      </c>
      <c r="P1518" s="70" t="s">
        <v>68</v>
      </c>
      <c r="Q1518" s="70" t="s">
        <v>68</v>
      </c>
    </row>
    <row r="1519" spans="2:17" x14ac:dyDescent="0.3">
      <c r="B1519" s="66" t="s">
        <v>350</v>
      </c>
      <c r="C1519" s="67" t="s">
        <v>1830</v>
      </c>
      <c r="D1519" s="68" t="s">
        <v>64</v>
      </c>
      <c r="E1519" s="68" t="s">
        <v>65</v>
      </c>
      <c r="F1519" s="69" t="s">
        <v>1831</v>
      </c>
      <c r="G1519" s="68" t="s">
        <v>64</v>
      </c>
      <c r="H1519" s="68" t="s">
        <v>64</v>
      </c>
      <c r="I1519" s="68" t="s">
        <v>65</v>
      </c>
      <c r="J1519" s="68" t="s">
        <v>66</v>
      </c>
      <c r="K1519" s="70">
        <v>0</v>
      </c>
      <c r="L1519" s="70">
        <v>0</v>
      </c>
      <c r="M1519" s="70">
        <v>0</v>
      </c>
      <c r="N1519" s="70">
        <v>3</v>
      </c>
      <c r="O1519" s="70">
        <v>3</v>
      </c>
      <c r="P1519" s="70" t="s">
        <v>68</v>
      </c>
      <c r="Q1519" s="70" t="s">
        <v>68</v>
      </c>
    </row>
    <row r="1520" spans="2:17" x14ac:dyDescent="0.3">
      <c r="B1520" s="66" t="s">
        <v>1832</v>
      </c>
      <c r="C1520" s="67" t="s">
        <v>180</v>
      </c>
      <c r="D1520" s="68" t="s">
        <v>65</v>
      </c>
      <c r="E1520" s="68" t="s">
        <v>64</v>
      </c>
      <c r="F1520" s="69" t="s">
        <v>1762</v>
      </c>
      <c r="G1520" s="68" t="s">
        <v>65</v>
      </c>
      <c r="H1520" s="68" t="s">
        <v>64</v>
      </c>
      <c r="I1520" s="68" t="s">
        <v>66</v>
      </c>
      <c r="J1520" s="68" t="s">
        <v>66</v>
      </c>
      <c r="K1520" s="70">
        <v>0</v>
      </c>
      <c r="L1520" s="70">
        <v>0</v>
      </c>
      <c r="M1520" s="70">
        <v>0</v>
      </c>
      <c r="N1520" s="70">
        <v>3</v>
      </c>
      <c r="O1520" s="70">
        <v>3</v>
      </c>
      <c r="P1520" s="70" t="s">
        <v>68</v>
      </c>
      <c r="Q1520" s="70" t="s">
        <v>68</v>
      </c>
    </row>
    <row r="1521" spans="2:17" x14ac:dyDescent="0.3">
      <c r="B1521" s="66" t="s">
        <v>1833</v>
      </c>
      <c r="C1521" s="67" t="s">
        <v>1616</v>
      </c>
      <c r="D1521" s="68" t="s">
        <v>65</v>
      </c>
      <c r="E1521" s="68" t="s">
        <v>64</v>
      </c>
      <c r="F1521" s="69" t="s">
        <v>1820</v>
      </c>
      <c r="G1521" s="68" t="s">
        <v>64</v>
      </c>
      <c r="H1521" s="68" t="s">
        <v>64</v>
      </c>
      <c r="I1521" s="68" t="s">
        <v>65</v>
      </c>
      <c r="J1521" s="68" t="s">
        <v>66</v>
      </c>
      <c r="K1521" s="70">
        <v>0</v>
      </c>
      <c r="L1521" s="70">
        <v>0</v>
      </c>
      <c r="M1521" s="70">
        <v>0</v>
      </c>
      <c r="N1521" s="70">
        <v>3</v>
      </c>
      <c r="O1521" s="70">
        <v>3</v>
      </c>
      <c r="P1521" s="70" t="s">
        <v>68</v>
      </c>
      <c r="Q1521" s="70" t="s">
        <v>68</v>
      </c>
    </row>
    <row r="1522" spans="2:17" x14ac:dyDescent="0.3">
      <c r="B1522" s="66" t="s">
        <v>539</v>
      </c>
      <c r="C1522" s="67" t="s">
        <v>1584</v>
      </c>
      <c r="D1522" s="68" t="s">
        <v>65</v>
      </c>
      <c r="E1522" s="68" t="s">
        <v>64</v>
      </c>
      <c r="F1522" s="69" t="s">
        <v>1847</v>
      </c>
      <c r="G1522" s="68" t="s">
        <v>64</v>
      </c>
      <c r="H1522" s="68" t="s">
        <v>64</v>
      </c>
      <c r="I1522" s="68" t="s">
        <v>66</v>
      </c>
      <c r="J1522" s="68" t="s">
        <v>65</v>
      </c>
      <c r="K1522" s="70">
        <v>0</v>
      </c>
      <c r="L1522" s="70">
        <v>0</v>
      </c>
      <c r="M1522" s="70">
        <v>0</v>
      </c>
      <c r="N1522" s="70">
        <v>3</v>
      </c>
      <c r="O1522" s="70">
        <v>3</v>
      </c>
      <c r="P1522" s="70" t="s">
        <v>68</v>
      </c>
      <c r="Q1522" s="70" t="s">
        <v>68</v>
      </c>
    </row>
    <row r="1523" spans="2:17" x14ac:dyDescent="0.3">
      <c r="B1523" s="66" t="s">
        <v>323</v>
      </c>
      <c r="C1523" s="67" t="s">
        <v>1405</v>
      </c>
      <c r="D1523" s="68" t="s">
        <v>64</v>
      </c>
      <c r="E1523" s="68" t="s">
        <v>65</v>
      </c>
      <c r="F1523" s="69" t="s">
        <v>1848</v>
      </c>
      <c r="G1523" s="68" t="s">
        <v>64</v>
      </c>
      <c r="H1523" s="68" t="s">
        <v>64</v>
      </c>
      <c r="I1523" s="68" t="s">
        <v>65</v>
      </c>
      <c r="J1523" s="68" t="s">
        <v>66</v>
      </c>
      <c r="K1523" s="70">
        <v>0</v>
      </c>
      <c r="L1523" s="70">
        <v>0</v>
      </c>
      <c r="M1523" s="70">
        <v>0</v>
      </c>
      <c r="N1523" s="70">
        <v>3</v>
      </c>
      <c r="O1523" s="70">
        <v>3</v>
      </c>
      <c r="P1523" s="70" t="s">
        <v>68</v>
      </c>
      <c r="Q1523" s="70" t="s">
        <v>68</v>
      </c>
    </row>
    <row r="1524" spans="2:17" x14ac:dyDescent="0.3">
      <c r="B1524" s="66" t="s">
        <v>1793</v>
      </c>
      <c r="C1524" s="67" t="s">
        <v>190</v>
      </c>
      <c r="D1524" s="68" t="s">
        <v>65</v>
      </c>
      <c r="E1524" s="68" t="s">
        <v>64</v>
      </c>
      <c r="F1524" s="69" t="s">
        <v>1828</v>
      </c>
      <c r="G1524" s="68" t="s">
        <v>64</v>
      </c>
      <c r="H1524" s="68" t="s">
        <v>64</v>
      </c>
      <c r="I1524" s="68" t="s">
        <v>66</v>
      </c>
      <c r="J1524" s="68" t="s">
        <v>66</v>
      </c>
      <c r="K1524" s="70">
        <v>0</v>
      </c>
      <c r="L1524" s="70">
        <v>0</v>
      </c>
      <c r="M1524" s="70">
        <v>0</v>
      </c>
      <c r="N1524" s="70">
        <v>3</v>
      </c>
      <c r="O1524" s="70">
        <v>3</v>
      </c>
      <c r="P1524" s="70" t="s">
        <v>68</v>
      </c>
      <c r="Q1524" s="70" t="s">
        <v>68</v>
      </c>
    </row>
    <row r="1525" spans="2:17" x14ac:dyDescent="0.3">
      <c r="B1525" s="66" t="s">
        <v>1561</v>
      </c>
      <c r="C1525" s="67" t="s">
        <v>444</v>
      </c>
      <c r="D1525" s="68" t="s">
        <v>65</v>
      </c>
      <c r="E1525" s="68" t="s">
        <v>64</v>
      </c>
      <c r="F1525" s="69" t="s">
        <v>1839</v>
      </c>
      <c r="G1525" s="68" t="s">
        <v>64</v>
      </c>
      <c r="H1525" s="68" t="s">
        <v>64</v>
      </c>
      <c r="I1525" s="68" t="s">
        <v>66</v>
      </c>
      <c r="J1525" s="68" t="s">
        <v>66</v>
      </c>
      <c r="K1525" s="70">
        <v>0</v>
      </c>
      <c r="L1525" s="70">
        <v>0</v>
      </c>
      <c r="M1525" s="70">
        <v>0</v>
      </c>
      <c r="N1525" s="70">
        <v>3</v>
      </c>
      <c r="O1525" s="70">
        <v>3</v>
      </c>
      <c r="P1525" s="70" t="s">
        <v>68</v>
      </c>
      <c r="Q1525" s="70" t="s">
        <v>68</v>
      </c>
    </row>
    <row r="1526" spans="2:17" x14ac:dyDescent="0.3">
      <c r="B1526" s="66" t="s">
        <v>1849</v>
      </c>
      <c r="C1526" s="67" t="s">
        <v>1850</v>
      </c>
      <c r="D1526" s="68" t="s">
        <v>64</v>
      </c>
      <c r="E1526" s="68" t="s">
        <v>65</v>
      </c>
      <c r="F1526" s="69" t="s">
        <v>1762</v>
      </c>
      <c r="G1526" s="68" t="s">
        <v>64</v>
      </c>
      <c r="H1526" s="68" t="s">
        <v>64</v>
      </c>
      <c r="I1526" s="68" t="s">
        <v>66</v>
      </c>
      <c r="J1526" s="68" t="s">
        <v>66</v>
      </c>
      <c r="K1526" s="70">
        <v>0</v>
      </c>
      <c r="L1526" s="70">
        <v>0</v>
      </c>
      <c r="M1526" s="70">
        <v>0</v>
      </c>
      <c r="N1526" s="70">
        <v>3</v>
      </c>
      <c r="O1526" s="70">
        <v>3</v>
      </c>
      <c r="P1526" s="70" t="s">
        <v>68</v>
      </c>
      <c r="Q1526" s="70" t="s">
        <v>68</v>
      </c>
    </row>
    <row r="1527" spans="2:17" x14ac:dyDescent="0.3">
      <c r="B1527" s="66" t="s">
        <v>1771</v>
      </c>
      <c r="C1527" s="67" t="s">
        <v>204</v>
      </c>
      <c r="D1527" s="68" t="s">
        <v>65</v>
      </c>
      <c r="E1527" s="68" t="s">
        <v>64</v>
      </c>
      <c r="F1527" s="69" t="s">
        <v>1762</v>
      </c>
      <c r="G1527" s="68" t="s">
        <v>64</v>
      </c>
      <c r="H1527" s="68" t="s">
        <v>64</v>
      </c>
      <c r="I1527" s="68" t="s">
        <v>66</v>
      </c>
      <c r="J1527" s="68" t="s">
        <v>66</v>
      </c>
      <c r="K1527" s="70">
        <v>0</v>
      </c>
      <c r="L1527" s="70">
        <v>0</v>
      </c>
      <c r="M1527" s="70">
        <v>0</v>
      </c>
      <c r="N1527" s="70">
        <v>3</v>
      </c>
      <c r="O1527" s="70">
        <v>3</v>
      </c>
      <c r="P1527" s="70" t="s">
        <v>68</v>
      </c>
      <c r="Q1527" s="70" t="s">
        <v>68</v>
      </c>
    </row>
    <row r="1528" spans="2:17" x14ac:dyDescent="0.3">
      <c r="B1528" s="66" t="s">
        <v>1851</v>
      </c>
      <c r="C1528" s="67" t="s">
        <v>444</v>
      </c>
      <c r="D1528" s="68" t="s">
        <v>65</v>
      </c>
      <c r="E1528" s="68" t="s">
        <v>64</v>
      </c>
      <c r="F1528" s="69" t="s">
        <v>1762</v>
      </c>
      <c r="G1528" s="68" t="s">
        <v>65</v>
      </c>
      <c r="H1528" s="68" t="s">
        <v>64</v>
      </c>
      <c r="I1528" s="68" t="s">
        <v>66</v>
      </c>
      <c r="J1528" s="68" t="s">
        <v>66</v>
      </c>
      <c r="K1528" s="70">
        <v>0</v>
      </c>
      <c r="L1528" s="70">
        <v>0</v>
      </c>
      <c r="M1528" s="70">
        <v>0</v>
      </c>
      <c r="N1528" s="70">
        <v>3</v>
      </c>
      <c r="O1528" s="70">
        <v>3</v>
      </c>
      <c r="P1528" s="70" t="s">
        <v>68</v>
      </c>
      <c r="Q1528" s="70" t="s">
        <v>68</v>
      </c>
    </row>
    <row r="1529" spans="2:17" x14ac:dyDescent="0.3">
      <c r="B1529" s="66" t="s">
        <v>325</v>
      </c>
      <c r="C1529" s="67" t="s">
        <v>204</v>
      </c>
      <c r="D1529" s="68" t="s">
        <v>64</v>
      </c>
      <c r="E1529" s="68" t="s">
        <v>65</v>
      </c>
      <c r="F1529" s="69" t="s">
        <v>1852</v>
      </c>
      <c r="G1529" s="68" t="s">
        <v>64</v>
      </c>
      <c r="H1529" s="68" t="s">
        <v>64</v>
      </c>
      <c r="I1529" s="68" t="s">
        <v>65</v>
      </c>
      <c r="J1529" s="68" t="s">
        <v>66</v>
      </c>
      <c r="K1529" s="70">
        <v>0</v>
      </c>
      <c r="L1529" s="70">
        <v>0</v>
      </c>
      <c r="M1529" s="70">
        <v>0</v>
      </c>
      <c r="N1529" s="70">
        <v>3</v>
      </c>
      <c r="O1529" s="70">
        <v>3</v>
      </c>
      <c r="P1529" s="70" t="s">
        <v>68</v>
      </c>
      <c r="Q1529" s="70" t="s">
        <v>68</v>
      </c>
    </row>
    <row r="1530" spans="2:17" x14ac:dyDescent="0.3">
      <c r="B1530" s="66" t="s">
        <v>1389</v>
      </c>
      <c r="C1530" s="67" t="s">
        <v>1434</v>
      </c>
      <c r="D1530" s="68" t="s">
        <v>65</v>
      </c>
      <c r="E1530" s="68" t="s">
        <v>64</v>
      </c>
      <c r="F1530" s="69" t="s">
        <v>1762</v>
      </c>
      <c r="G1530" s="68" t="s">
        <v>64</v>
      </c>
      <c r="H1530" s="68" t="s">
        <v>64</v>
      </c>
      <c r="I1530" s="68" t="s">
        <v>66</v>
      </c>
      <c r="J1530" s="68" t="s">
        <v>65</v>
      </c>
      <c r="K1530" s="70">
        <v>0</v>
      </c>
      <c r="L1530" s="70">
        <v>0</v>
      </c>
      <c r="M1530" s="70">
        <v>0</v>
      </c>
      <c r="N1530" s="70">
        <v>3</v>
      </c>
      <c r="O1530" s="70">
        <v>3</v>
      </c>
      <c r="P1530" s="70" t="s">
        <v>68</v>
      </c>
      <c r="Q1530" s="70" t="s">
        <v>68</v>
      </c>
    </row>
    <row r="1531" spans="2:17" x14ac:dyDescent="0.3">
      <c r="B1531" s="66" t="s">
        <v>189</v>
      </c>
      <c r="C1531" s="67" t="s">
        <v>1666</v>
      </c>
      <c r="D1531" s="68" t="s">
        <v>64</v>
      </c>
      <c r="E1531" s="68" t="s">
        <v>65</v>
      </c>
      <c r="F1531" s="69" t="s">
        <v>1853</v>
      </c>
      <c r="G1531" s="68" t="s">
        <v>64</v>
      </c>
      <c r="H1531" s="68" t="s">
        <v>64</v>
      </c>
      <c r="I1531" s="68" t="s">
        <v>65</v>
      </c>
      <c r="J1531" s="68" t="s">
        <v>66</v>
      </c>
      <c r="K1531" s="70">
        <v>0</v>
      </c>
      <c r="L1531" s="70">
        <v>0</v>
      </c>
      <c r="M1531" s="70">
        <v>0</v>
      </c>
      <c r="N1531" s="70">
        <v>3</v>
      </c>
      <c r="O1531" s="70">
        <v>3</v>
      </c>
      <c r="P1531" s="70" t="s">
        <v>68</v>
      </c>
      <c r="Q1531" s="70" t="s">
        <v>68</v>
      </c>
    </row>
    <row r="1532" spans="2:17" x14ac:dyDescent="0.3">
      <c r="B1532" s="66" t="s">
        <v>1793</v>
      </c>
      <c r="C1532" s="67" t="s">
        <v>1616</v>
      </c>
      <c r="D1532" s="68" t="s">
        <v>65</v>
      </c>
      <c r="E1532" s="68" t="s">
        <v>64</v>
      </c>
      <c r="F1532" s="69" t="s">
        <v>1828</v>
      </c>
      <c r="G1532" s="68" t="s">
        <v>64</v>
      </c>
      <c r="H1532" s="68" t="s">
        <v>64</v>
      </c>
      <c r="I1532" s="68" t="s">
        <v>66</v>
      </c>
      <c r="J1532" s="68" t="s">
        <v>65</v>
      </c>
      <c r="K1532" s="70">
        <v>0</v>
      </c>
      <c r="L1532" s="70">
        <v>0</v>
      </c>
      <c r="M1532" s="70">
        <v>0</v>
      </c>
      <c r="N1532" s="70">
        <v>3</v>
      </c>
      <c r="O1532" s="70">
        <v>3</v>
      </c>
      <c r="P1532" s="70" t="s">
        <v>68</v>
      </c>
      <c r="Q1532" s="70" t="s">
        <v>68</v>
      </c>
    </row>
    <row r="1533" spans="2:17" x14ac:dyDescent="0.3">
      <c r="B1533" s="66" t="s">
        <v>325</v>
      </c>
      <c r="C1533" s="67" t="s">
        <v>204</v>
      </c>
      <c r="D1533" s="68" t="s">
        <v>64</v>
      </c>
      <c r="E1533" s="68" t="s">
        <v>65</v>
      </c>
      <c r="F1533" s="69" t="s">
        <v>1852</v>
      </c>
      <c r="G1533" s="68" t="s">
        <v>64</v>
      </c>
      <c r="H1533" s="68" t="s">
        <v>64</v>
      </c>
      <c r="I1533" s="68" t="s">
        <v>65</v>
      </c>
      <c r="J1533" s="68" t="s">
        <v>66</v>
      </c>
      <c r="K1533" s="70">
        <v>0</v>
      </c>
      <c r="L1533" s="70">
        <v>0</v>
      </c>
      <c r="M1533" s="70">
        <v>0</v>
      </c>
      <c r="N1533" s="70">
        <v>3</v>
      </c>
      <c r="O1533" s="70">
        <v>3</v>
      </c>
      <c r="P1533" s="70" t="s">
        <v>68</v>
      </c>
      <c r="Q1533" s="70" t="s">
        <v>68</v>
      </c>
    </row>
    <row r="1534" spans="2:17" x14ac:dyDescent="0.3">
      <c r="B1534" s="66" t="s">
        <v>177</v>
      </c>
      <c r="C1534" s="67" t="s">
        <v>1854</v>
      </c>
      <c r="D1534" s="68" t="s">
        <v>64</v>
      </c>
      <c r="E1534" s="68" t="s">
        <v>65</v>
      </c>
      <c r="F1534" s="69" t="s">
        <v>1855</v>
      </c>
      <c r="G1534" s="68" t="s">
        <v>64</v>
      </c>
      <c r="H1534" s="68" t="s">
        <v>64</v>
      </c>
      <c r="I1534" s="68" t="s">
        <v>66</v>
      </c>
      <c r="J1534" s="68" t="s">
        <v>65</v>
      </c>
      <c r="K1534" s="70">
        <v>0</v>
      </c>
      <c r="L1534" s="70">
        <v>0</v>
      </c>
      <c r="M1534" s="70">
        <v>0</v>
      </c>
      <c r="N1534" s="70">
        <v>3</v>
      </c>
      <c r="O1534" s="70">
        <v>3</v>
      </c>
      <c r="P1534" s="70" t="s">
        <v>68</v>
      </c>
      <c r="Q1534" s="70" t="s">
        <v>68</v>
      </c>
    </row>
    <row r="1535" spans="2:17" x14ac:dyDescent="0.3">
      <c r="B1535" s="66" t="s">
        <v>532</v>
      </c>
      <c r="C1535" s="67" t="s">
        <v>533</v>
      </c>
      <c r="D1535" s="68" t="s">
        <v>65</v>
      </c>
      <c r="E1535" s="68" t="s">
        <v>64</v>
      </c>
      <c r="F1535" s="69" t="s">
        <v>1856</v>
      </c>
      <c r="G1535" s="68" t="s">
        <v>64</v>
      </c>
      <c r="H1535" s="68" t="s">
        <v>64</v>
      </c>
      <c r="I1535" s="68" t="s">
        <v>65</v>
      </c>
      <c r="J1535" s="68" t="s">
        <v>66</v>
      </c>
      <c r="K1535" s="70">
        <v>0</v>
      </c>
      <c r="L1535" s="70">
        <v>0</v>
      </c>
      <c r="M1535" s="70">
        <v>0</v>
      </c>
      <c r="N1535" s="70">
        <v>3</v>
      </c>
      <c r="O1535" s="70">
        <v>3</v>
      </c>
      <c r="P1535" s="70" t="s">
        <v>68</v>
      </c>
      <c r="Q1535" s="70" t="s">
        <v>68</v>
      </c>
    </row>
    <row r="1536" spans="2:17" x14ac:dyDescent="0.3">
      <c r="B1536" s="66" t="s">
        <v>547</v>
      </c>
      <c r="C1536" s="67" t="s">
        <v>549</v>
      </c>
      <c r="D1536" s="68" t="s">
        <v>65</v>
      </c>
      <c r="E1536" s="68" t="s">
        <v>64</v>
      </c>
      <c r="F1536" s="69" t="s">
        <v>1829</v>
      </c>
      <c r="G1536" s="68" t="s">
        <v>64</v>
      </c>
      <c r="H1536" s="68" t="s">
        <v>64</v>
      </c>
      <c r="I1536" s="68" t="s">
        <v>65</v>
      </c>
      <c r="J1536" s="68" t="s">
        <v>66</v>
      </c>
      <c r="K1536" s="70">
        <v>0</v>
      </c>
      <c r="L1536" s="70">
        <v>0</v>
      </c>
      <c r="M1536" s="70">
        <v>0</v>
      </c>
      <c r="N1536" s="70">
        <v>3</v>
      </c>
      <c r="O1536" s="70">
        <v>3</v>
      </c>
      <c r="P1536" s="70" t="s">
        <v>68</v>
      </c>
      <c r="Q1536" s="70" t="s">
        <v>68</v>
      </c>
    </row>
    <row r="1537" spans="2:17" x14ac:dyDescent="0.3">
      <c r="B1537" s="66" t="s">
        <v>1857</v>
      </c>
      <c r="C1537" s="67" t="s">
        <v>605</v>
      </c>
      <c r="D1537" s="68" t="s">
        <v>65</v>
      </c>
      <c r="E1537" s="68" t="s">
        <v>64</v>
      </c>
      <c r="F1537" s="69" t="s">
        <v>1858</v>
      </c>
      <c r="G1537" s="68" t="s">
        <v>64</v>
      </c>
      <c r="H1537" s="68" t="s">
        <v>64</v>
      </c>
      <c r="I1537" s="68" t="s">
        <v>66</v>
      </c>
      <c r="J1537" s="68" t="s">
        <v>65</v>
      </c>
      <c r="K1537" s="70">
        <v>5</v>
      </c>
      <c r="L1537" s="70">
        <v>0</v>
      </c>
      <c r="M1537" s="70">
        <v>0</v>
      </c>
      <c r="N1537" s="70">
        <v>0</v>
      </c>
      <c r="O1537" s="70">
        <v>5</v>
      </c>
      <c r="P1537" s="70" t="s">
        <v>68</v>
      </c>
      <c r="Q1537" s="70" t="s">
        <v>68</v>
      </c>
    </row>
    <row r="1538" spans="2:17" x14ac:dyDescent="0.3">
      <c r="B1538" s="66" t="s">
        <v>1840</v>
      </c>
      <c r="C1538" s="67" t="s">
        <v>1859</v>
      </c>
      <c r="D1538" s="68" t="s">
        <v>65</v>
      </c>
      <c r="E1538" s="68" t="s">
        <v>64</v>
      </c>
      <c r="F1538" s="69" t="s">
        <v>1860</v>
      </c>
      <c r="G1538" s="68" t="s">
        <v>64</v>
      </c>
      <c r="H1538" s="68" t="s">
        <v>64</v>
      </c>
      <c r="I1538" s="68" t="s">
        <v>65</v>
      </c>
      <c r="J1538" s="68" t="s">
        <v>66</v>
      </c>
      <c r="K1538" s="70">
        <v>0</v>
      </c>
      <c r="L1538" s="70">
        <v>0</v>
      </c>
      <c r="M1538" s="70">
        <v>0</v>
      </c>
      <c r="N1538" s="70">
        <v>3</v>
      </c>
      <c r="O1538" s="70">
        <v>3</v>
      </c>
      <c r="P1538" s="70" t="s">
        <v>68</v>
      </c>
      <c r="Q1538" s="70" t="s">
        <v>68</v>
      </c>
    </row>
    <row r="1539" spans="2:17" x14ac:dyDescent="0.3">
      <c r="B1539" s="66" t="s">
        <v>547</v>
      </c>
      <c r="C1539" s="67" t="s">
        <v>548</v>
      </c>
      <c r="D1539" s="68" t="s">
        <v>65</v>
      </c>
      <c r="E1539" s="68" t="s">
        <v>64</v>
      </c>
      <c r="F1539" s="69" t="s">
        <v>1824</v>
      </c>
      <c r="G1539" s="68" t="s">
        <v>64</v>
      </c>
      <c r="H1539" s="68" t="s">
        <v>64</v>
      </c>
      <c r="I1539" s="68" t="s">
        <v>66</v>
      </c>
      <c r="J1539" s="68" t="s">
        <v>65</v>
      </c>
      <c r="K1539" s="70">
        <v>0</v>
      </c>
      <c r="L1539" s="70">
        <v>0</v>
      </c>
      <c r="M1539" s="70">
        <v>0</v>
      </c>
      <c r="N1539" s="70">
        <v>3</v>
      </c>
      <c r="O1539" s="70">
        <v>3</v>
      </c>
      <c r="P1539" s="70" t="s">
        <v>68</v>
      </c>
      <c r="Q1539" s="70" t="s">
        <v>68</v>
      </c>
    </row>
    <row r="1540" spans="2:17" x14ac:dyDescent="0.3">
      <c r="B1540" s="66" t="s">
        <v>1861</v>
      </c>
      <c r="C1540" s="67" t="s">
        <v>1457</v>
      </c>
      <c r="D1540" s="68" t="s">
        <v>65</v>
      </c>
      <c r="E1540" s="68" t="s">
        <v>64</v>
      </c>
      <c r="F1540" s="69" t="s">
        <v>1762</v>
      </c>
      <c r="G1540" s="68" t="s">
        <v>65</v>
      </c>
      <c r="H1540" s="68" t="s">
        <v>65</v>
      </c>
      <c r="I1540" s="68" t="s">
        <v>66</v>
      </c>
      <c r="J1540" s="68" t="s">
        <v>66</v>
      </c>
      <c r="K1540" s="70">
        <v>0</v>
      </c>
      <c r="L1540" s="70">
        <v>0</v>
      </c>
      <c r="M1540" s="70">
        <v>0</v>
      </c>
      <c r="N1540" s="70">
        <v>3</v>
      </c>
      <c r="O1540" s="70">
        <v>3</v>
      </c>
      <c r="P1540" s="70" t="s">
        <v>68</v>
      </c>
      <c r="Q1540" s="70" t="s">
        <v>68</v>
      </c>
    </row>
    <row r="1541" spans="2:17" x14ac:dyDescent="0.3">
      <c r="B1541" s="66" t="s">
        <v>1862</v>
      </c>
      <c r="C1541" s="67" t="s">
        <v>180</v>
      </c>
      <c r="D1541" s="68" t="s">
        <v>65</v>
      </c>
      <c r="E1541" s="68" t="s">
        <v>64</v>
      </c>
      <c r="F1541" s="69" t="s">
        <v>1863</v>
      </c>
      <c r="G1541" s="68" t="s">
        <v>64</v>
      </c>
      <c r="H1541" s="68" t="s">
        <v>64</v>
      </c>
      <c r="I1541" s="68" t="s">
        <v>66</v>
      </c>
      <c r="J1541" s="68" t="s">
        <v>65</v>
      </c>
      <c r="K1541" s="70">
        <v>0</v>
      </c>
      <c r="L1541" s="70">
        <v>0</v>
      </c>
      <c r="M1541" s="70">
        <v>0</v>
      </c>
      <c r="N1541" s="70">
        <v>3</v>
      </c>
      <c r="O1541" s="70">
        <v>3</v>
      </c>
      <c r="P1541" s="70" t="s">
        <v>68</v>
      </c>
      <c r="Q1541" s="70" t="s">
        <v>68</v>
      </c>
    </row>
    <row r="1542" spans="2:17" x14ac:dyDescent="0.3">
      <c r="B1542" s="66" t="s">
        <v>1773</v>
      </c>
      <c r="C1542" s="67" t="s">
        <v>186</v>
      </c>
      <c r="D1542" s="68" t="s">
        <v>65</v>
      </c>
      <c r="E1542" s="68" t="s">
        <v>64</v>
      </c>
      <c r="F1542" s="69" t="s">
        <v>1863</v>
      </c>
      <c r="G1542" s="68" t="s">
        <v>64</v>
      </c>
      <c r="H1542" s="68" t="s">
        <v>64</v>
      </c>
      <c r="I1542" s="68" t="s">
        <v>65</v>
      </c>
      <c r="J1542" s="68" t="s">
        <v>66</v>
      </c>
      <c r="K1542" s="70">
        <v>0</v>
      </c>
      <c r="L1542" s="70">
        <v>0</v>
      </c>
      <c r="M1542" s="70">
        <v>0</v>
      </c>
      <c r="N1542" s="70">
        <v>3</v>
      </c>
      <c r="O1542" s="70">
        <v>3</v>
      </c>
      <c r="P1542" s="70" t="s">
        <v>68</v>
      </c>
      <c r="Q1542" s="70" t="s">
        <v>68</v>
      </c>
    </row>
    <row r="1543" spans="2:17" x14ac:dyDescent="0.3">
      <c r="B1543" s="66" t="s">
        <v>123</v>
      </c>
      <c r="C1543" s="67" t="s">
        <v>1864</v>
      </c>
      <c r="D1543" s="68" t="s">
        <v>64</v>
      </c>
      <c r="E1543" s="68" t="s">
        <v>65</v>
      </c>
      <c r="F1543" s="69" t="s">
        <v>1762</v>
      </c>
      <c r="G1543" s="68" t="s">
        <v>64</v>
      </c>
      <c r="H1543" s="68" t="s">
        <v>64</v>
      </c>
      <c r="I1543" s="68" t="s">
        <v>65</v>
      </c>
      <c r="J1543" s="68" t="s">
        <v>66</v>
      </c>
      <c r="K1543" s="70">
        <v>0</v>
      </c>
      <c r="L1543" s="70">
        <v>0</v>
      </c>
      <c r="M1543" s="70">
        <v>0</v>
      </c>
      <c r="N1543" s="70">
        <v>3</v>
      </c>
      <c r="O1543" s="70">
        <v>3</v>
      </c>
      <c r="P1543" s="70" t="s">
        <v>68</v>
      </c>
      <c r="Q1543" s="70" t="s">
        <v>68</v>
      </c>
    </row>
    <row r="1544" spans="2:17" x14ac:dyDescent="0.3">
      <c r="B1544" s="66" t="s">
        <v>1865</v>
      </c>
      <c r="C1544" s="67" t="s">
        <v>190</v>
      </c>
      <c r="D1544" s="68" t="s">
        <v>64</v>
      </c>
      <c r="E1544" s="68" t="s">
        <v>65</v>
      </c>
      <c r="F1544" s="69" t="s">
        <v>1762</v>
      </c>
      <c r="G1544" s="68" t="s">
        <v>65</v>
      </c>
      <c r="H1544" s="68" t="s">
        <v>64</v>
      </c>
      <c r="I1544" s="68" t="s">
        <v>66</v>
      </c>
      <c r="J1544" s="68" t="s">
        <v>66</v>
      </c>
      <c r="K1544" s="70">
        <v>0</v>
      </c>
      <c r="L1544" s="70">
        <v>0</v>
      </c>
      <c r="M1544" s="70">
        <v>0</v>
      </c>
      <c r="N1544" s="70">
        <v>3</v>
      </c>
      <c r="O1544" s="70">
        <v>3</v>
      </c>
      <c r="P1544" s="70" t="s">
        <v>68</v>
      </c>
      <c r="Q1544" s="70" t="s">
        <v>68</v>
      </c>
    </row>
    <row r="1545" spans="2:17" x14ac:dyDescent="0.3">
      <c r="B1545" s="66" t="s">
        <v>1865</v>
      </c>
      <c r="C1545" s="67" t="s">
        <v>531</v>
      </c>
      <c r="D1545" s="68" t="s">
        <v>64</v>
      </c>
      <c r="E1545" s="68" t="s">
        <v>65</v>
      </c>
      <c r="F1545" s="69" t="s">
        <v>1762</v>
      </c>
      <c r="G1545" s="68" t="s">
        <v>64</v>
      </c>
      <c r="H1545" s="68" t="s">
        <v>65</v>
      </c>
      <c r="I1545" s="68" t="s">
        <v>66</v>
      </c>
      <c r="J1545" s="68" t="s">
        <v>66</v>
      </c>
      <c r="K1545" s="70">
        <v>0</v>
      </c>
      <c r="L1545" s="70">
        <v>0</v>
      </c>
      <c r="M1545" s="70">
        <v>0</v>
      </c>
      <c r="N1545" s="70">
        <v>3</v>
      </c>
      <c r="O1545" s="70">
        <v>3</v>
      </c>
      <c r="P1545" s="70" t="s">
        <v>68</v>
      </c>
      <c r="Q1545" s="70" t="s">
        <v>68</v>
      </c>
    </row>
    <row r="1546" spans="2:17" x14ac:dyDescent="0.3">
      <c r="B1546" s="66" t="s">
        <v>547</v>
      </c>
      <c r="C1546" s="67" t="s">
        <v>548</v>
      </c>
      <c r="D1546" s="68" t="s">
        <v>65</v>
      </c>
      <c r="E1546" s="68" t="s">
        <v>64</v>
      </c>
      <c r="F1546" s="69" t="s">
        <v>1824</v>
      </c>
      <c r="G1546" s="68" t="s">
        <v>64</v>
      </c>
      <c r="H1546" s="68" t="s">
        <v>64</v>
      </c>
      <c r="I1546" s="68" t="s">
        <v>66</v>
      </c>
      <c r="J1546" s="68" t="s">
        <v>65</v>
      </c>
      <c r="K1546" s="70">
        <v>0</v>
      </c>
      <c r="L1546" s="70">
        <v>0</v>
      </c>
      <c r="M1546" s="70">
        <v>0</v>
      </c>
      <c r="N1546" s="70">
        <v>3</v>
      </c>
      <c r="O1546" s="70">
        <v>3</v>
      </c>
      <c r="P1546" s="70" t="s">
        <v>68</v>
      </c>
      <c r="Q1546" s="70" t="s">
        <v>68</v>
      </c>
    </row>
    <row r="1547" spans="2:17" x14ac:dyDescent="0.3">
      <c r="B1547" s="66" t="s">
        <v>547</v>
      </c>
      <c r="C1547" s="67" t="s">
        <v>549</v>
      </c>
      <c r="D1547" s="68" t="s">
        <v>65</v>
      </c>
      <c r="E1547" s="68" t="s">
        <v>64</v>
      </c>
      <c r="F1547" s="69" t="s">
        <v>1829</v>
      </c>
      <c r="G1547" s="68" t="s">
        <v>64</v>
      </c>
      <c r="H1547" s="68" t="s">
        <v>64</v>
      </c>
      <c r="I1547" s="68" t="s">
        <v>66</v>
      </c>
      <c r="J1547" s="68" t="s">
        <v>66</v>
      </c>
      <c r="K1547" s="70">
        <v>0</v>
      </c>
      <c r="L1547" s="70">
        <v>0</v>
      </c>
      <c r="M1547" s="70">
        <v>0</v>
      </c>
      <c r="N1547" s="70">
        <v>3</v>
      </c>
      <c r="O1547" s="70">
        <v>3</v>
      </c>
      <c r="P1547" s="70" t="s">
        <v>68</v>
      </c>
      <c r="Q1547" s="70" t="s">
        <v>68</v>
      </c>
    </row>
    <row r="1548" spans="2:17" x14ac:dyDescent="0.3">
      <c r="B1548" s="66" t="s">
        <v>177</v>
      </c>
      <c r="C1548" s="67" t="s">
        <v>1854</v>
      </c>
      <c r="D1548" s="68" t="s">
        <v>64</v>
      </c>
      <c r="E1548" s="68" t="s">
        <v>65</v>
      </c>
      <c r="F1548" s="69" t="s">
        <v>1855</v>
      </c>
      <c r="G1548" s="68" t="s">
        <v>64</v>
      </c>
      <c r="H1548" s="68" t="s">
        <v>64</v>
      </c>
      <c r="I1548" s="68" t="s">
        <v>66</v>
      </c>
      <c r="J1548" s="68" t="s">
        <v>65</v>
      </c>
      <c r="K1548" s="70">
        <v>0</v>
      </c>
      <c r="L1548" s="70">
        <v>0</v>
      </c>
      <c r="M1548" s="70">
        <v>0</v>
      </c>
      <c r="N1548" s="70">
        <v>3</v>
      </c>
      <c r="O1548" s="70">
        <v>3</v>
      </c>
      <c r="P1548" s="70" t="s">
        <v>68</v>
      </c>
      <c r="Q1548" s="70" t="s">
        <v>68</v>
      </c>
    </row>
    <row r="1549" spans="2:17" x14ac:dyDescent="0.3">
      <c r="B1549" s="66" t="s">
        <v>1810</v>
      </c>
      <c r="C1549" s="67" t="s">
        <v>605</v>
      </c>
      <c r="D1549" s="68" t="s">
        <v>65</v>
      </c>
      <c r="E1549" s="68" t="s">
        <v>64</v>
      </c>
      <c r="F1549" s="69" t="s">
        <v>1858</v>
      </c>
      <c r="G1549" s="68" t="s">
        <v>64</v>
      </c>
      <c r="H1549" s="68" t="s">
        <v>64</v>
      </c>
      <c r="I1549" s="68" t="s">
        <v>66</v>
      </c>
      <c r="J1549" s="68" t="s">
        <v>65</v>
      </c>
      <c r="K1549" s="70">
        <v>0</v>
      </c>
      <c r="L1549" s="70">
        <v>0</v>
      </c>
      <c r="M1549" s="70">
        <v>0</v>
      </c>
      <c r="N1549" s="70">
        <v>3</v>
      </c>
      <c r="O1549" s="70">
        <v>3</v>
      </c>
      <c r="P1549" s="70" t="s">
        <v>68</v>
      </c>
      <c r="Q1549" s="70" t="s">
        <v>68</v>
      </c>
    </row>
    <row r="1550" spans="2:17" x14ac:dyDescent="0.3">
      <c r="B1550" s="66" t="s">
        <v>1840</v>
      </c>
      <c r="C1550" s="67" t="s">
        <v>1859</v>
      </c>
      <c r="D1550" s="68" t="s">
        <v>65</v>
      </c>
      <c r="E1550" s="68" t="s">
        <v>64</v>
      </c>
      <c r="F1550" s="69" t="s">
        <v>1860</v>
      </c>
      <c r="G1550" s="68" t="s">
        <v>64</v>
      </c>
      <c r="H1550" s="68" t="s">
        <v>64</v>
      </c>
      <c r="I1550" s="68" t="s">
        <v>65</v>
      </c>
      <c r="J1550" s="68" t="s">
        <v>66</v>
      </c>
      <c r="K1550" s="70">
        <v>0</v>
      </c>
      <c r="L1550" s="70">
        <v>0</v>
      </c>
      <c r="M1550" s="70">
        <v>0</v>
      </c>
      <c r="N1550" s="70">
        <v>3</v>
      </c>
      <c r="O1550" s="70">
        <v>3</v>
      </c>
      <c r="P1550" s="70" t="s">
        <v>68</v>
      </c>
      <c r="Q1550" s="70" t="s">
        <v>68</v>
      </c>
    </row>
    <row r="1551" spans="2:17" x14ac:dyDescent="0.3">
      <c r="B1551" s="66" t="s">
        <v>1865</v>
      </c>
      <c r="C1551" s="67" t="s">
        <v>190</v>
      </c>
      <c r="D1551" s="68" t="s">
        <v>64</v>
      </c>
      <c r="E1551" s="68" t="s">
        <v>65</v>
      </c>
      <c r="F1551" s="69" t="s">
        <v>1762</v>
      </c>
      <c r="G1551" s="68" t="s">
        <v>65</v>
      </c>
      <c r="H1551" s="68" t="s">
        <v>64</v>
      </c>
      <c r="I1551" s="68" t="s">
        <v>66</v>
      </c>
      <c r="J1551" s="68" t="s">
        <v>66</v>
      </c>
      <c r="K1551" s="70">
        <v>0</v>
      </c>
      <c r="L1551" s="70">
        <v>0</v>
      </c>
      <c r="M1551" s="70">
        <v>0</v>
      </c>
      <c r="N1551" s="70">
        <v>3</v>
      </c>
      <c r="O1551" s="70">
        <v>3</v>
      </c>
      <c r="P1551" s="70" t="s">
        <v>68</v>
      </c>
      <c r="Q1551" s="70" t="s">
        <v>68</v>
      </c>
    </row>
    <row r="1552" spans="2:17" x14ac:dyDescent="0.3">
      <c r="B1552" s="66" t="s">
        <v>123</v>
      </c>
      <c r="C1552" s="67" t="s">
        <v>1866</v>
      </c>
      <c r="D1552" s="68" t="s">
        <v>64</v>
      </c>
      <c r="E1552" s="68" t="s">
        <v>65</v>
      </c>
      <c r="F1552" s="69" t="s">
        <v>1867</v>
      </c>
      <c r="G1552" s="68" t="s">
        <v>64</v>
      </c>
      <c r="H1552" s="68" t="s">
        <v>64</v>
      </c>
      <c r="I1552" s="68" t="s">
        <v>65</v>
      </c>
      <c r="J1552" s="68" t="s">
        <v>66</v>
      </c>
      <c r="K1552" s="70">
        <v>0</v>
      </c>
      <c r="L1552" s="70">
        <v>0</v>
      </c>
      <c r="M1552" s="70">
        <v>0</v>
      </c>
      <c r="N1552" s="70">
        <v>3</v>
      </c>
      <c r="O1552" s="70">
        <v>3</v>
      </c>
      <c r="P1552" s="70" t="s">
        <v>68</v>
      </c>
      <c r="Q1552" s="70" t="s">
        <v>68</v>
      </c>
    </row>
    <row r="1553" spans="2:17" x14ac:dyDescent="0.3">
      <c r="B1553" s="66" t="s">
        <v>220</v>
      </c>
      <c r="C1553" s="67" t="s">
        <v>1868</v>
      </c>
      <c r="D1553" s="68" t="s">
        <v>65</v>
      </c>
      <c r="E1553" s="68" t="s">
        <v>64</v>
      </c>
      <c r="F1553" s="69" t="s">
        <v>1762</v>
      </c>
      <c r="G1553" s="68" t="s">
        <v>64</v>
      </c>
      <c r="H1553" s="68" t="s">
        <v>64</v>
      </c>
      <c r="I1553" s="68" t="s">
        <v>65</v>
      </c>
      <c r="J1553" s="68" t="s">
        <v>66</v>
      </c>
      <c r="K1553" s="70">
        <v>0</v>
      </c>
      <c r="L1553" s="70">
        <v>0</v>
      </c>
      <c r="M1553" s="70">
        <v>0</v>
      </c>
      <c r="N1553" s="70">
        <v>3</v>
      </c>
      <c r="O1553" s="70">
        <v>3</v>
      </c>
      <c r="P1553" s="70" t="s">
        <v>68</v>
      </c>
      <c r="Q1553" s="70" t="s">
        <v>68</v>
      </c>
    </row>
    <row r="1554" spans="2:17" x14ac:dyDescent="0.3">
      <c r="B1554" s="66" t="s">
        <v>525</v>
      </c>
      <c r="C1554" s="67" t="s">
        <v>1869</v>
      </c>
      <c r="D1554" s="68" t="s">
        <v>65</v>
      </c>
      <c r="E1554" s="68" t="s">
        <v>64</v>
      </c>
      <c r="F1554" s="69" t="s">
        <v>1870</v>
      </c>
      <c r="G1554" s="68" t="s">
        <v>64</v>
      </c>
      <c r="H1554" s="68" t="s">
        <v>64</v>
      </c>
      <c r="I1554" s="68" t="s">
        <v>65</v>
      </c>
      <c r="J1554" s="68" t="s">
        <v>66</v>
      </c>
      <c r="K1554" s="70">
        <v>0</v>
      </c>
      <c r="L1554" s="70">
        <v>0</v>
      </c>
      <c r="M1554" s="70">
        <v>0</v>
      </c>
      <c r="N1554" s="70">
        <v>3</v>
      </c>
      <c r="O1554" s="70">
        <v>3</v>
      </c>
      <c r="P1554" s="70" t="s">
        <v>68</v>
      </c>
      <c r="Q1554" s="70" t="s">
        <v>68</v>
      </c>
    </row>
    <row r="1555" spans="2:17" x14ac:dyDescent="0.3">
      <c r="B1555" s="66" t="s">
        <v>1865</v>
      </c>
      <c r="C1555" s="67" t="s">
        <v>531</v>
      </c>
      <c r="D1555" s="68" t="s">
        <v>64</v>
      </c>
      <c r="E1555" s="68" t="s">
        <v>65</v>
      </c>
      <c r="F1555" s="69" t="s">
        <v>1762</v>
      </c>
      <c r="G1555" s="68" t="s">
        <v>64</v>
      </c>
      <c r="H1555" s="68" t="s">
        <v>64</v>
      </c>
      <c r="I1555" s="68" t="s">
        <v>66</v>
      </c>
      <c r="J1555" s="68" t="s">
        <v>66</v>
      </c>
      <c r="K1555" s="70">
        <v>0</v>
      </c>
      <c r="L1555" s="70">
        <v>0</v>
      </c>
      <c r="M1555" s="70">
        <v>0</v>
      </c>
      <c r="N1555" s="70">
        <v>3</v>
      </c>
      <c r="O1555" s="70">
        <v>3</v>
      </c>
      <c r="P1555" s="70" t="s">
        <v>68</v>
      </c>
      <c r="Q1555" s="70" t="s">
        <v>68</v>
      </c>
    </row>
    <row r="1556" spans="2:17" x14ac:dyDescent="0.3">
      <c r="B1556" s="66" t="s">
        <v>1822</v>
      </c>
      <c r="C1556" s="67" t="s">
        <v>1823</v>
      </c>
      <c r="D1556" s="68" t="s">
        <v>65</v>
      </c>
      <c r="E1556" s="68" t="s">
        <v>64</v>
      </c>
      <c r="F1556" s="69" t="s">
        <v>1762</v>
      </c>
      <c r="G1556" s="68" t="s">
        <v>65</v>
      </c>
      <c r="H1556" s="68" t="s">
        <v>64</v>
      </c>
      <c r="I1556" s="68" t="s">
        <v>66</v>
      </c>
      <c r="J1556" s="68" t="s">
        <v>66</v>
      </c>
      <c r="K1556" s="70">
        <v>0</v>
      </c>
      <c r="L1556" s="70">
        <v>0</v>
      </c>
      <c r="M1556" s="70">
        <v>0</v>
      </c>
      <c r="N1556" s="70">
        <v>3</v>
      </c>
      <c r="O1556" s="70">
        <v>3</v>
      </c>
      <c r="P1556" s="70" t="s">
        <v>68</v>
      </c>
      <c r="Q1556" s="70" t="s">
        <v>68</v>
      </c>
    </row>
    <row r="1557" spans="2:17" x14ac:dyDescent="0.3">
      <c r="B1557" s="66" t="s">
        <v>220</v>
      </c>
      <c r="C1557" s="67" t="s">
        <v>1868</v>
      </c>
      <c r="D1557" s="68" t="s">
        <v>65</v>
      </c>
      <c r="E1557" s="68" t="s">
        <v>64</v>
      </c>
      <c r="F1557" s="69" t="s">
        <v>1762</v>
      </c>
      <c r="G1557" s="68" t="s">
        <v>64</v>
      </c>
      <c r="H1557" s="68" t="s">
        <v>64</v>
      </c>
      <c r="I1557" s="68" t="s">
        <v>65</v>
      </c>
      <c r="J1557" s="68" t="s">
        <v>66</v>
      </c>
      <c r="K1557" s="70">
        <v>0</v>
      </c>
      <c r="L1557" s="70">
        <v>0</v>
      </c>
      <c r="M1557" s="70">
        <v>0</v>
      </c>
      <c r="N1557" s="70">
        <v>3</v>
      </c>
      <c r="O1557" s="70">
        <v>3</v>
      </c>
      <c r="P1557" s="70" t="s">
        <v>68</v>
      </c>
      <c r="Q1557" s="70" t="s">
        <v>68</v>
      </c>
    </row>
    <row r="1558" spans="2:17" x14ac:dyDescent="0.3">
      <c r="B1558" s="66" t="s">
        <v>522</v>
      </c>
      <c r="C1558" s="67" t="s">
        <v>215</v>
      </c>
      <c r="D1558" s="68" t="s">
        <v>65</v>
      </c>
      <c r="E1558" s="68" t="s">
        <v>64</v>
      </c>
      <c r="F1558" s="69" t="s">
        <v>1762</v>
      </c>
      <c r="G1558" s="68" t="s">
        <v>64</v>
      </c>
      <c r="H1558" s="68" t="s">
        <v>64</v>
      </c>
      <c r="I1558" s="68" t="s">
        <v>65</v>
      </c>
      <c r="J1558" s="68" t="s">
        <v>66</v>
      </c>
      <c r="K1558" s="70">
        <v>0</v>
      </c>
      <c r="L1558" s="70">
        <v>0</v>
      </c>
      <c r="M1558" s="70">
        <v>0</v>
      </c>
      <c r="N1558" s="70">
        <v>3</v>
      </c>
      <c r="O1558" s="70">
        <v>3</v>
      </c>
      <c r="P1558" s="70" t="s">
        <v>68</v>
      </c>
      <c r="Q1558" s="70" t="s">
        <v>68</v>
      </c>
    </row>
    <row r="1559" spans="2:17" x14ac:dyDescent="0.3">
      <c r="B1559" s="66" t="s">
        <v>525</v>
      </c>
      <c r="C1559" s="67" t="s">
        <v>526</v>
      </c>
      <c r="D1559" s="68" t="s">
        <v>65</v>
      </c>
      <c r="E1559" s="68" t="s">
        <v>64</v>
      </c>
      <c r="F1559" s="69" t="s">
        <v>1871</v>
      </c>
      <c r="G1559" s="68" t="s">
        <v>64</v>
      </c>
      <c r="H1559" s="68" t="s">
        <v>64</v>
      </c>
      <c r="I1559" s="68" t="s">
        <v>65</v>
      </c>
      <c r="J1559" s="68" t="s">
        <v>66</v>
      </c>
      <c r="K1559" s="70">
        <v>0</v>
      </c>
      <c r="L1559" s="70">
        <v>0</v>
      </c>
      <c r="M1559" s="70">
        <v>0</v>
      </c>
      <c r="N1559" s="70">
        <v>3</v>
      </c>
      <c r="O1559" s="70">
        <v>3</v>
      </c>
      <c r="P1559" s="70" t="s">
        <v>68</v>
      </c>
      <c r="Q1559" s="70" t="s">
        <v>68</v>
      </c>
    </row>
    <row r="1560" spans="2:17" x14ac:dyDescent="0.3">
      <c r="B1560" s="66" t="s">
        <v>193</v>
      </c>
      <c r="C1560" s="67" t="s">
        <v>1872</v>
      </c>
      <c r="D1560" s="68" t="s">
        <v>65</v>
      </c>
      <c r="E1560" s="68" t="s">
        <v>64</v>
      </c>
      <c r="F1560" s="69" t="s">
        <v>1762</v>
      </c>
      <c r="G1560" s="68" t="s">
        <v>64</v>
      </c>
      <c r="H1560" s="68" t="s">
        <v>64</v>
      </c>
      <c r="I1560" s="68" t="s">
        <v>65</v>
      </c>
      <c r="J1560" s="68" t="s">
        <v>66</v>
      </c>
      <c r="K1560" s="70">
        <v>0</v>
      </c>
      <c r="L1560" s="70">
        <v>0</v>
      </c>
      <c r="M1560" s="70">
        <v>0</v>
      </c>
      <c r="N1560" s="70">
        <v>3</v>
      </c>
      <c r="O1560" s="70">
        <v>3</v>
      </c>
      <c r="P1560" s="70" t="s">
        <v>68</v>
      </c>
      <c r="Q1560" s="70" t="s">
        <v>68</v>
      </c>
    </row>
    <row r="1561" spans="2:17" x14ac:dyDescent="0.3">
      <c r="B1561" s="66" t="s">
        <v>1388</v>
      </c>
      <c r="C1561" s="67" t="s">
        <v>182</v>
      </c>
      <c r="D1561" s="68" t="s">
        <v>65</v>
      </c>
      <c r="E1561" s="68" t="s">
        <v>64</v>
      </c>
      <c r="F1561" s="69" t="s">
        <v>1762</v>
      </c>
      <c r="G1561" s="68" t="s">
        <v>64</v>
      </c>
      <c r="H1561" s="68" t="s">
        <v>65</v>
      </c>
      <c r="I1561" s="68" t="s">
        <v>66</v>
      </c>
      <c r="J1561" s="68" t="s">
        <v>66</v>
      </c>
      <c r="K1561" s="70">
        <v>0</v>
      </c>
      <c r="L1561" s="70">
        <v>0</v>
      </c>
      <c r="M1561" s="70">
        <v>0</v>
      </c>
      <c r="N1561" s="70">
        <v>3</v>
      </c>
      <c r="O1561" s="70">
        <v>3</v>
      </c>
      <c r="P1561" s="70" t="s">
        <v>68</v>
      </c>
      <c r="Q1561" s="70" t="s">
        <v>68</v>
      </c>
    </row>
    <row r="1562" spans="2:17" x14ac:dyDescent="0.3">
      <c r="B1562" s="66" t="s">
        <v>1793</v>
      </c>
      <c r="C1562" s="67" t="s">
        <v>190</v>
      </c>
      <c r="D1562" s="68" t="s">
        <v>65</v>
      </c>
      <c r="E1562" s="68" t="s">
        <v>64</v>
      </c>
      <c r="F1562" s="69" t="s">
        <v>1828</v>
      </c>
      <c r="G1562" s="68" t="s">
        <v>64</v>
      </c>
      <c r="H1562" s="68" t="s">
        <v>64</v>
      </c>
      <c r="I1562" s="68" t="s">
        <v>66</v>
      </c>
      <c r="J1562" s="68" t="s">
        <v>65</v>
      </c>
      <c r="K1562" s="70">
        <v>0</v>
      </c>
      <c r="L1562" s="70">
        <v>0</v>
      </c>
      <c r="M1562" s="70">
        <v>0</v>
      </c>
      <c r="N1562" s="70">
        <v>3</v>
      </c>
      <c r="O1562" s="70">
        <v>3</v>
      </c>
      <c r="P1562" s="70" t="s">
        <v>68</v>
      </c>
      <c r="Q1562" s="70" t="s">
        <v>68</v>
      </c>
    </row>
    <row r="1563" spans="2:17" x14ac:dyDescent="0.3">
      <c r="B1563" s="66" t="s">
        <v>1368</v>
      </c>
      <c r="C1563" s="67" t="s">
        <v>1815</v>
      </c>
      <c r="D1563" s="68" t="s">
        <v>65</v>
      </c>
      <c r="E1563" s="68" t="s">
        <v>64</v>
      </c>
      <c r="F1563" s="69" t="s">
        <v>1873</v>
      </c>
      <c r="G1563" s="68" t="s">
        <v>64</v>
      </c>
      <c r="H1563" s="68" t="s">
        <v>64</v>
      </c>
      <c r="I1563" s="68" t="s">
        <v>66</v>
      </c>
      <c r="J1563" s="68" t="s">
        <v>65</v>
      </c>
      <c r="K1563" s="70">
        <v>0</v>
      </c>
      <c r="L1563" s="70">
        <v>0</v>
      </c>
      <c r="M1563" s="70">
        <v>0</v>
      </c>
      <c r="N1563" s="70">
        <v>3</v>
      </c>
      <c r="O1563" s="70">
        <v>3</v>
      </c>
      <c r="P1563" s="70" t="s">
        <v>68</v>
      </c>
      <c r="Q1563" s="70" t="s">
        <v>68</v>
      </c>
    </row>
    <row r="1564" spans="2:17" x14ac:dyDescent="0.3">
      <c r="B1564" s="66" t="s">
        <v>189</v>
      </c>
      <c r="C1564" s="67" t="s">
        <v>1789</v>
      </c>
      <c r="D1564" s="68" t="s">
        <v>64</v>
      </c>
      <c r="E1564" s="68" t="s">
        <v>65</v>
      </c>
      <c r="F1564" s="69" t="s">
        <v>1762</v>
      </c>
      <c r="G1564" s="68" t="s">
        <v>64</v>
      </c>
      <c r="H1564" s="68" t="s">
        <v>64</v>
      </c>
      <c r="I1564" s="68" t="s">
        <v>66</v>
      </c>
      <c r="J1564" s="68" t="s">
        <v>65</v>
      </c>
      <c r="K1564" s="70">
        <v>0</v>
      </c>
      <c r="L1564" s="70">
        <v>0</v>
      </c>
      <c r="M1564" s="70">
        <v>0</v>
      </c>
      <c r="N1564" s="70">
        <v>3</v>
      </c>
      <c r="O1564" s="70">
        <v>3</v>
      </c>
      <c r="P1564" s="70" t="s">
        <v>68</v>
      </c>
      <c r="Q1564" s="70" t="s">
        <v>68</v>
      </c>
    </row>
    <row r="1565" spans="2:17" x14ac:dyDescent="0.3">
      <c r="B1565" s="66" t="s">
        <v>1379</v>
      </c>
      <c r="C1565" s="67" t="s">
        <v>173</v>
      </c>
      <c r="D1565" s="68" t="s">
        <v>65</v>
      </c>
      <c r="E1565" s="68" t="s">
        <v>64</v>
      </c>
      <c r="F1565" s="69" t="s">
        <v>1874</v>
      </c>
      <c r="G1565" s="68" t="s">
        <v>64</v>
      </c>
      <c r="H1565" s="68" t="s">
        <v>64</v>
      </c>
      <c r="I1565" s="68" t="s">
        <v>66</v>
      </c>
      <c r="J1565" s="68" t="s">
        <v>65</v>
      </c>
      <c r="K1565" s="70">
        <v>0</v>
      </c>
      <c r="L1565" s="70">
        <v>0</v>
      </c>
      <c r="M1565" s="70">
        <v>0</v>
      </c>
      <c r="N1565" s="70">
        <v>3</v>
      </c>
      <c r="O1565" s="70">
        <v>3</v>
      </c>
      <c r="P1565" s="70" t="s">
        <v>68</v>
      </c>
      <c r="Q1565" s="70" t="s">
        <v>68</v>
      </c>
    </row>
    <row r="1566" spans="2:17" x14ac:dyDescent="0.3">
      <c r="B1566" s="66" t="s">
        <v>1875</v>
      </c>
      <c r="C1566" s="67" t="s">
        <v>516</v>
      </c>
      <c r="D1566" s="68" t="s">
        <v>65</v>
      </c>
      <c r="E1566" s="68" t="s">
        <v>64</v>
      </c>
      <c r="F1566" s="69" t="s">
        <v>1762</v>
      </c>
      <c r="G1566" s="68" t="s">
        <v>64</v>
      </c>
      <c r="H1566" s="68" t="s">
        <v>65</v>
      </c>
      <c r="I1566" s="68" t="s">
        <v>66</v>
      </c>
      <c r="J1566" s="68" t="s">
        <v>66</v>
      </c>
      <c r="K1566" s="70">
        <v>0</v>
      </c>
      <c r="L1566" s="70">
        <v>0</v>
      </c>
      <c r="M1566" s="70">
        <v>0</v>
      </c>
      <c r="N1566" s="70">
        <v>3</v>
      </c>
      <c r="O1566" s="70">
        <v>3</v>
      </c>
      <c r="P1566" s="70" t="s">
        <v>68</v>
      </c>
      <c r="Q1566" s="70" t="s">
        <v>68</v>
      </c>
    </row>
    <row r="1567" spans="2:17" x14ac:dyDescent="0.3">
      <c r="B1567" s="66" t="s">
        <v>532</v>
      </c>
      <c r="C1567" s="67" t="s">
        <v>533</v>
      </c>
      <c r="D1567" s="68" t="s">
        <v>65</v>
      </c>
      <c r="E1567" s="68" t="s">
        <v>64</v>
      </c>
      <c r="F1567" s="69" t="s">
        <v>1856</v>
      </c>
      <c r="G1567" s="68" t="s">
        <v>64</v>
      </c>
      <c r="H1567" s="68" t="s">
        <v>64</v>
      </c>
      <c r="I1567" s="68" t="s">
        <v>65</v>
      </c>
      <c r="J1567" s="68" t="s">
        <v>66</v>
      </c>
      <c r="K1567" s="70">
        <v>0</v>
      </c>
      <c r="L1567" s="70">
        <v>0</v>
      </c>
      <c r="M1567" s="70">
        <v>0</v>
      </c>
      <c r="N1567" s="70">
        <v>3</v>
      </c>
      <c r="O1567" s="70">
        <v>3</v>
      </c>
      <c r="P1567" s="70" t="s">
        <v>68</v>
      </c>
      <c r="Q1567" s="70" t="s">
        <v>68</v>
      </c>
    </row>
    <row r="1568" spans="2:17" x14ac:dyDescent="0.3">
      <c r="B1568" s="66" t="s">
        <v>325</v>
      </c>
      <c r="C1568" s="67" t="s">
        <v>204</v>
      </c>
      <c r="D1568" s="68" t="s">
        <v>64</v>
      </c>
      <c r="E1568" s="68" t="s">
        <v>65</v>
      </c>
      <c r="F1568" s="69" t="s">
        <v>1852</v>
      </c>
      <c r="G1568" s="68" t="s">
        <v>64</v>
      </c>
      <c r="H1568" s="68" t="s">
        <v>64</v>
      </c>
      <c r="I1568" s="68" t="s">
        <v>65</v>
      </c>
      <c r="J1568" s="68" t="s">
        <v>66</v>
      </c>
      <c r="K1568" s="70">
        <v>0</v>
      </c>
      <c r="L1568" s="70">
        <v>0</v>
      </c>
      <c r="M1568" s="70">
        <v>0</v>
      </c>
      <c r="N1568" s="70">
        <v>3</v>
      </c>
      <c r="O1568" s="70">
        <v>3</v>
      </c>
      <c r="P1568" s="70" t="s">
        <v>68</v>
      </c>
      <c r="Q1568" s="70" t="s">
        <v>68</v>
      </c>
    </row>
    <row r="1569" spans="2:17" x14ac:dyDescent="0.3">
      <c r="B1569" s="66" t="s">
        <v>1780</v>
      </c>
      <c r="C1569" s="67" t="s">
        <v>392</v>
      </c>
      <c r="D1569" s="68" t="s">
        <v>65</v>
      </c>
      <c r="E1569" s="68" t="s">
        <v>64</v>
      </c>
      <c r="F1569" s="69" t="s">
        <v>1762</v>
      </c>
      <c r="G1569" s="68" t="s">
        <v>64</v>
      </c>
      <c r="H1569" s="68" t="s">
        <v>65</v>
      </c>
      <c r="I1569" s="68" t="s">
        <v>66</v>
      </c>
      <c r="J1569" s="68" t="s">
        <v>66</v>
      </c>
      <c r="K1569" s="70">
        <v>0</v>
      </c>
      <c r="L1569" s="70">
        <v>0</v>
      </c>
      <c r="M1569" s="70">
        <v>0</v>
      </c>
      <c r="N1569" s="70">
        <v>3</v>
      </c>
      <c r="O1569" s="70">
        <v>3</v>
      </c>
      <c r="P1569" s="70" t="s">
        <v>68</v>
      </c>
      <c r="Q1569" s="70" t="s">
        <v>68</v>
      </c>
    </row>
    <row r="1570" spans="2:17" x14ac:dyDescent="0.3">
      <c r="B1570" s="66" t="s">
        <v>550</v>
      </c>
      <c r="C1570" s="67" t="s">
        <v>551</v>
      </c>
      <c r="D1570" s="68" t="s">
        <v>65</v>
      </c>
      <c r="E1570" s="68" t="s">
        <v>64</v>
      </c>
      <c r="F1570" s="69" t="s">
        <v>1876</v>
      </c>
      <c r="G1570" s="68" t="s">
        <v>64</v>
      </c>
      <c r="H1570" s="68" t="s">
        <v>64</v>
      </c>
      <c r="I1570" s="68" t="s">
        <v>65</v>
      </c>
      <c r="J1570" s="68" t="s">
        <v>66</v>
      </c>
      <c r="K1570" s="70">
        <v>0</v>
      </c>
      <c r="L1570" s="70">
        <v>0</v>
      </c>
      <c r="M1570" s="70">
        <v>0</v>
      </c>
      <c r="N1570" s="70">
        <v>3</v>
      </c>
      <c r="O1570" s="70">
        <v>3</v>
      </c>
      <c r="P1570" s="70" t="s">
        <v>68</v>
      </c>
      <c r="Q1570" s="70" t="s">
        <v>68</v>
      </c>
    </row>
    <row r="1571" spans="2:17" x14ac:dyDescent="0.3">
      <c r="B1571" s="66" t="s">
        <v>123</v>
      </c>
      <c r="C1571" s="67" t="s">
        <v>1866</v>
      </c>
      <c r="D1571" s="68" t="s">
        <v>64</v>
      </c>
      <c r="E1571" s="68" t="s">
        <v>65</v>
      </c>
      <c r="F1571" s="69" t="s">
        <v>1867</v>
      </c>
      <c r="G1571" s="68" t="s">
        <v>64</v>
      </c>
      <c r="H1571" s="68" t="s">
        <v>64</v>
      </c>
      <c r="I1571" s="68" t="s">
        <v>65</v>
      </c>
      <c r="J1571" s="68" t="s">
        <v>66</v>
      </c>
      <c r="K1571" s="70">
        <v>0</v>
      </c>
      <c r="L1571" s="70">
        <v>0</v>
      </c>
      <c r="M1571" s="70">
        <v>0</v>
      </c>
      <c r="N1571" s="70">
        <v>3</v>
      </c>
      <c r="O1571" s="70">
        <v>3</v>
      </c>
      <c r="P1571" s="70" t="s">
        <v>68</v>
      </c>
      <c r="Q1571" s="70" t="s">
        <v>68</v>
      </c>
    </row>
    <row r="1572" spans="2:17" x14ac:dyDescent="0.3">
      <c r="B1572" s="66">
        <v>0</v>
      </c>
      <c r="C1572" s="67">
        <v>0</v>
      </c>
      <c r="D1572" s="68" t="s">
        <v>65</v>
      </c>
      <c r="E1572" s="68" t="s">
        <v>64</v>
      </c>
      <c r="F1572" s="69" t="s">
        <v>1879</v>
      </c>
      <c r="G1572" s="68" t="s">
        <v>64</v>
      </c>
      <c r="H1572" s="68" t="s">
        <v>65</v>
      </c>
      <c r="I1572" s="68" t="s">
        <v>66</v>
      </c>
      <c r="J1572" s="68" t="s">
        <v>66</v>
      </c>
      <c r="K1572" s="70">
        <v>0</v>
      </c>
      <c r="L1572" s="70">
        <v>0</v>
      </c>
      <c r="M1572" s="70">
        <v>0</v>
      </c>
      <c r="N1572" s="70">
        <v>3</v>
      </c>
      <c r="O1572" s="70">
        <v>3</v>
      </c>
      <c r="P1572" s="70" t="s">
        <v>68</v>
      </c>
      <c r="Q1572" s="70" t="s">
        <v>68</v>
      </c>
    </row>
    <row r="1573" spans="2:17" x14ac:dyDescent="0.3">
      <c r="B1573" s="66" t="s">
        <v>532</v>
      </c>
      <c r="C1573" s="67" t="s">
        <v>533</v>
      </c>
      <c r="D1573" s="68" t="s">
        <v>65</v>
      </c>
      <c r="E1573" s="68" t="s">
        <v>64</v>
      </c>
      <c r="F1573" s="69" t="s">
        <v>1877</v>
      </c>
      <c r="G1573" s="68" t="s">
        <v>64</v>
      </c>
      <c r="H1573" s="68" t="s">
        <v>64</v>
      </c>
      <c r="I1573" s="68" t="s">
        <v>65</v>
      </c>
      <c r="J1573" s="68" t="s">
        <v>66</v>
      </c>
      <c r="K1573" s="70">
        <v>0</v>
      </c>
      <c r="L1573" s="70">
        <v>0</v>
      </c>
      <c r="M1573" s="70">
        <v>0</v>
      </c>
      <c r="N1573" s="70">
        <v>3</v>
      </c>
      <c r="O1573" s="70">
        <v>3</v>
      </c>
      <c r="P1573" s="70" t="s">
        <v>68</v>
      </c>
      <c r="Q1573" s="70" t="s">
        <v>68</v>
      </c>
    </row>
    <row r="1574" spans="2:17" x14ac:dyDescent="0.3">
      <c r="B1574" s="66" t="s">
        <v>1780</v>
      </c>
      <c r="C1574" s="67" t="s">
        <v>392</v>
      </c>
      <c r="D1574" s="68" t="s">
        <v>65</v>
      </c>
      <c r="E1574" s="68" t="s">
        <v>64</v>
      </c>
      <c r="F1574" s="69" t="s">
        <v>1762</v>
      </c>
      <c r="G1574" s="68" t="s">
        <v>64</v>
      </c>
      <c r="H1574" s="68" t="s">
        <v>65</v>
      </c>
      <c r="I1574" s="68" t="s">
        <v>66</v>
      </c>
      <c r="J1574" s="68" t="s">
        <v>66</v>
      </c>
      <c r="K1574" s="70">
        <v>0</v>
      </c>
      <c r="L1574" s="70">
        <v>0</v>
      </c>
      <c r="M1574" s="70">
        <v>0</v>
      </c>
      <c r="N1574" s="70">
        <v>3</v>
      </c>
      <c r="O1574" s="70">
        <v>3</v>
      </c>
      <c r="P1574" s="70" t="s">
        <v>68</v>
      </c>
      <c r="Q1574" s="70" t="s">
        <v>68</v>
      </c>
    </row>
    <row r="1575" spans="2:17" x14ac:dyDescent="0.3">
      <c r="B1575" s="66" t="s">
        <v>550</v>
      </c>
      <c r="C1575" s="67" t="s">
        <v>551</v>
      </c>
      <c r="D1575" s="68" t="s">
        <v>65</v>
      </c>
      <c r="E1575" s="68" t="s">
        <v>64</v>
      </c>
      <c r="F1575" s="69" t="s">
        <v>1876</v>
      </c>
      <c r="G1575" s="68" t="s">
        <v>64</v>
      </c>
      <c r="H1575" s="68" t="s">
        <v>64</v>
      </c>
      <c r="I1575" s="68" t="s">
        <v>65</v>
      </c>
      <c r="J1575" s="68" t="s">
        <v>66</v>
      </c>
      <c r="K1575" s="70">
        <v>0</v>
      </c>
      <c r="L1575" s="70">
        <v>0</v>
      </c>
      <c r="M1575" s="70">
        <v>0</v>
      </c>
      <c r="N1575" s="70">
        <v>3</v>
      </c>
      <c r="O1575" s="70">
        <v>3</v>
      </c>
      <c r="P1575" s="70" t="s">
        <v>68</v>
      </c>
      <c r="Q1575" s="70" t="s">
        <v>68</v>
      </c>
    </row>
    <row r="1576" spans="2:17" x14ac:dyDescent="0.3">
      <c r="B1576" s="66" t="s">
        <v>123</v>
      </c>
      <c r="C1576" s="67" t="s">
        <v>1866</v>
      </c>
      <c r="D1576" s="68" t="s">
        <v>64</v>
      </c>
      <c r="E1576" s="68" t="s">
        <v>65</v>
      </c>
      <c r="F1576" s="69" t="s">
        <v>1867</v>
      </c>
      <c r="G1576" s="68" t="s">
        <v>64</v>
      </c>
      <c r="H1576" s="68" t="s">
        <v>64</v>
      </c>
      <c r="I1576" s="68" t="s">
        <v>65</v>
      </c>
      <c r="J1576" s="68" t="s">
        <v>66</v>
      </c>
      <c r="K1576" s="70">
        <v>0</v>
      </c>
      <c r="L1576" s="70">
        <v>0</v>
      </c>
      <c r="M1576" s="70">
        <v>0</v>
      </c>
      <c r="N1576" s="70">
        <v>3</v>
      </c>
      <c r="O1576" s="70">
        <v>3</v>
      </c>
      <c r="P1576" s="70" t="s">
        <v>68</v>
      </c>
      <c r="Q1576" s="70" t="s">
        <v>68</v>
      </c>
    </row>
    <row r="1577" spans="2:17" x14ac:dyDescent="0.3">
      <c r="B1577" s="66" t="s">
        <v>1878</v>
      </c>
      <c r="C1577" s="67" t="s">
        <v>528</v>
      </c>
      <c r="D1577" s="68" t="s">
        <v>65</v>
      </c>
      <c r="E1577" s="68" t="s">
        <v>64</v>
      </c>
      <c r="F1577" s="69" t="s">
        <v>1879</v>
      </c>
      <c r="G1577" s="68" t="s">
        <v>64</v>
      </c>
      <c r="H1577" s="68" t="s">
        <v>65</v>
      </c>
      <c r="I1577" s="68" t="s">
        <v>66</v>
      </c>
      <c r="J1577" s="68" t="s">
        <v>66</v>
      </c>
      <c r="K1577" s="70">
        <v>0</v>
      </c>
      <c r="L1577" s="70">
        <v>0</v>
      </c>
      <c r="M1577" s="70">
        <v>0</v>
      </c>
      <c r="N1577" s="70">
        <v>3</v>
      </c>
      <c r="O1577" s="70">
        <v>3</v>
      </c>
      <c r="P1577" s="70" t="s">
        <v>68</v>
      </c>
      <c r="Q1577" s="70" t="s">
        <v>68</v>
      </c>
    </row>
    <row r="1578" spans="2:17" x14ac:dyDescent="0.3">
      <c r="B1578" s="66" t="s">
        <v>1880</v>
      </c>
      <c r="C1578" s="67" t="s">
        <v>215</v>
      </c>
      <c r="D1578" s="68" t="s">
        <v>65</v>
      </c>
      <c r="E1578" s="68" t="s">
        <v>64</v>
      </c>
      <c r="F1578" s="69" t="s">
        <v>1762</v>
      </c>
      <c r="G1578" s="68" t="s">
        <v>65</v>
      </c>
      <c r="H1578" s="68" t="s">
        <v>64</v>
      </c>
      <c r="I1578" s="68" t="s">
        <v>66</v>
      </c>
      <c r="J1578" s="68" t="s">
        <v>66</v>
      </c>
      <c r="K1578" s="70">
        <v>0</v>
      </c>
      <c r="L1578" s="70">
        <v>0</v>
      </c>
      <c r="M1578" s="70">
        <v>0</v>
      </c>
      <c r="N1578" s="70">
        <v>3</v>
      </c>
      <c r="O1578" s="70">
        <v>3</v>
      </c>
      <c r="P1578" s="70" t="s">
        <v>68</v>
      </c>
      <c r="Q1578" s="70" t="s">
        <v>68</v>
      </c>
    </row>
    <row r="1579" spans="2:17" x14ac:dyDescent="0.3">
      <c r="B1579" s="66" t="s">
        <v>418</v>
      </c>
      <c r="C1579" s="67" t="s">
        <v>1881</v>
      </c>
      <c r="D1579" s="68" t="s">
        <v>65</v>
      </c>
      <c r="E1579" s="68" t="s">
        <v>64</v>
      </c>
      <c r="F1579" s="69" t="s">
        <v>1882</v>
      </c>
      <c r="G1579" s="68" t="s">
        <v>64</v>
      </c>
      <c r="H1579" s="68" t="s">
        <v>64</v>
      </c>
      <c r="I1579" s="68" t="s">
        <v>65</v>
      </c>
      <c r="J1579" s="68" t="s">
        <v>66</v>
      </c>
      <c r="K1579" s="70">
        <v>0</v>
      </c>
      <c r="L1579" s="70">
        <v>0</v>
      </c>
      <c r="M1579" s="70">
        <v>0</v>
      </c>
      <c r="N1579" s="70">
        <v>3</v>
      </c>
      <c r="O1579" s="70">
        <v>3</v>
      </c>
      <c r="P1579" s="70" t="s">
        <v>68</v>
      </c>
      <c r="Q1579" s="70" t="s">
        <v>68</v>
      </c>
    </row>
    <row r="1580" spans="2:17" x14ac:dyDescent="0.3">
      <c r="B1580" s="66" t="s">
        <v>415</v>
      </c>
      <c r="C1580" s="67" t="s">
        <v>317</v>
      </c>
      <c r="D1580" s="68" t="s">
        <v>65</v>
      </c>
      <c r="E1580" s="68" t="s">
        <v>64</v>
      </c>
      <c r="F1580" s="69" t="s">
        <v>1762</v>
      </c>
      <c r="G1580" s="68" t="s">
        <v>64</v>
      </c>
      <c r="H1580" s="68" t="s">
        <v>64</v>
      </c>
      <c r="I1580" s="68" t="s">
        <v>65</v>
      </c>
      <c r="J1580" s="68" t="s">
        <v>66</v>
      </c>
      <c r="K1580" s="70">
        <v>0</v>
      </c>
      <c r="L1580" s="70">
        <v>0</v>
      </c>
      <c r="M1580" s="70">
        <v>0</v>
      </c>
      <c r="N1580" s="70">
        <v>3</v>
      </c>
      <c r="O1580" s="70">
        <v>3</v>
      </c>
      <c r="P1580" s="70" t="s">
        <v>68</v>
      </c>
      <c r="Q1580" s="70" t="s">
        <v>68</v>
      </c>
    </row>
    <row r="1581" spans="2:17" x14ac:dyDescent="0.3">
      <c r="B1581" s="66" t="s">
        <v>522</v>
      </c>
      <c r="C1581" s="67" t="s">
        <v>351</v>
      </c>
      <c r="D1581" s="68" t="s">
        <v>65</v>
      </c>
      <c r="E1581" s="68" t="s">
        <v>64</v>
      </c>
      <c r="F1581" s="69" t="s">
        <v>1883</v>
      </c>
      <c r="G1581" s="68" t="s">
        <v>64</v>
      </c>
      <c r="H1581" s="68" t="s">
        <v>64</v>
      </c>
      <c r="I1581" s="68" t="s">
        <v>66</v>
      </c>
      <c r="J1581" s="68" t="s">
        <v>65</v>
      </c>
      <c r="K1581" s="70">
        <v>0</v>
      </c>
      <c r="L1581" s="70">
        <v>0</v>
      </c>
      <c r="M1581" s="70">
        <v>0</v>
      </c>
      <c r="N1581" s="70">
        <v>3</v>
      </c>
      <c r="O1581" s="70">
        <v>3</v>
      </c>
      <c r="P1581" s="70" t="s">
        <v>68</v>
      </c>
      <c r="Q1581" s="70" t="s">
        <v>68</v>
      </c>
    </row>
    <row r="1582" spans="2:17" x14ac:dyDescent="0.3">
      <c r="B1582" s="66" t="s">
        <v>1884</v>
      </c>
      <c r="C1582" s="67" t="s">
        <v>1885</v>
      </c>
      <c r="D1582" s="68" t="s">
        <v>64</v>
      </c>
      <c r="E1582" s="68" t="s">
        <v>65</v>
      </c>
      <c r="F1582" s="69" t="s">
        <v>1762</v>
      </c>
      <c r="G1582" s="68" t="s">
        <v>65</v>
      </c>
      <c r="H1582" s="68" t="s">
        <v>64</v>
      </c>
      <c r="I1582" s="68" t="s">
        <v>66</v>
      </c>
      <c r="J1582" s="68" t="s">
        <v>66</v>
      </c>
      <c r="K1582" s="70">
        <v>0</v>
      </c>
      <c r="L1582" s="70">
        <v>0</v>
      </c>
      <c r="M1582" s="70">
        <v>0</v>
      </c>
      <c r="N1582" s="70">
        <v>3</v>
      </c>
      <c r="O1582" s="70">
        <v>3</v>
      </c>
      <c r="P1582" s="70" t="s">
        <v>68</v>
      </c>
      <c r="Q1582" s="70" t="s">
        <v>68</v>
      </c>
    </row>
    <row r="1583" spans="2:17" x14ac:dyDescent="0.3">
      <c r="B1583" s="66" t="s">
        <v>1659</v>
      </c>
      <c r="C1583" s="67" t="s">
        <v>1834</v>
      </c>
      <c r="D1583" s="68" t="s">
        <v>64</v>
      </c>
      <c r="E1583" s="68" t="s">
        <v>65</v>
      </c>
      <c r="F1583" s="69" t="s">
        <v>1762</v>
      </c>
      <c r="G1583" s="68" t="s">
        <v>64</v>
      </c>
      <c r="H1583" s="68" t="s">
        <v>65</v>
      </c>
      <c r="I1583" s="68" t="s">
        <v>66</v>
      </c>
      <c r="J1583" s="68" t="s">
        <v>66</v>
      </c>
      <c r="K1583" s="70">
        <v>0</v>
      </c>
      <c r="L1583" s="70">
        <v>0</v>
      </c>
      <c r="M1583" s="70">
        <v>0</v>
      </c>
      <c r="N1583" s="70">
        <v>3</v>
      </c>
      <c r="O1583" s="70">
        <v>3</v>
      </c>
      <c r="P1583" s="70" t="s">
        <v>68</v>
      </c>
      <c r="Q1583" s="70" t="s">
        <v>68</v>
      </c>
    </row>
    <row r="1584" spans="2:17" x14ac:dyDescent="0.3">
      <c r="B1584" s="66" t="s">
        <v>174</v>
      </c>
      <c r="C1584" s="67" t="s">
        <v>175</v>
      </c>
      <c r="D1584" s="68" t="s">
        <v>64</v>
      </c>
      <c r="E1584" s="68" t="s">
        <v>65</v>
      </c>
      <c r="F1584" s="69" t="s">
        <v>1762</v>
      </c>
      <c r="G1584" s="68" t="s">
        <v>64</v>
      </c>
      <c r="H1584" s="68" t="s">
        <v>64</v>
      </c>
      <c r="I1584" s="68" t="s">
        <v>65</v>
      </c>
      <c r="J1584" s="68" t="s">
        <v>66</v>
      </c>
      <c r="K1584" s="70">
        <v>0</v>
      </c>
      <c r="L1584" s="70">
        <v>0</v>
      </c>
      <c r="M1584" s="70">
        <v>0</v>
      </c>
      <c r="N1584" s="70">
        <v>3</v>
      </c>
      <c r="O1584" s="70">
        <v>3</v>
      </c>
      <c r="P1584" s="70" t="s">
        <v>68</v>
      </c>
      <c r="Q1584" s="70" t="s">
        <v>68</v>
      </c>
    </row>
    <row r="1585" spans="2:17" x14ac:dyDescent="0.3">
      <c r="B1585" s="66" t="s">
        <v>1567</v>
      </c>
      <c r="C1585" s="67" t="s">
        <v>186</v>
      </c>
      <c r="D1585" s="68" t="s">
        <v>64</v>
      </c>
      <c r="E1585" s="68" t="s">
        <v>65</v>
      </c>
      <c r="F1585" s="69" t="s">
        <v>1762</v>
      </c>
      <c r="G1585" s="68" t="s">
        <v>64</v>
      </c>
      <c r="H1585" s="68" t="s">
        <v>65</v>
      </c>
      <c r="I1585" s="68" t="s">
        <v>66</v>
      </c>
      <c r="J1585" s="68" t="s">
        <v>66</v>
      </c>
      <c r="K1585" s="70">
        <v>0</v>
      </c>
      <c r="L1585" s="70">
        <v>0</v>
      </c>
      <c r="M1585" s="70">
        <v>0</v>
      </c>
      <c r="N1585" s="70">
        <v>3</v>
      </c>
      <c r="O1585" s="70">
        <v>3</v>
      </c>
      <c r="P1585" s="70" t="s">
        <v>68</v>
      </c>
      <c r="Q1585" s="70" t="s">
        <v>68</v>
      </c>
    </row>
    <row r="1586" spans="2:17" x14ac:dyDescent="0.3">
      <c r="B1586" s="66" t="s">
        <v>417</v>
      </c>
      <c r="C1586" s="67" t="s">
        <v>1405</v>
      </c>
      <c r="D1586" s="68" t="s">
        <v>65</v>
      </c>
      <c r="E1586" s="68" t="s">
        <v>64</v>
      </c>
      <c r="F1586" s="69" t="s">
        <v>1762</v>
      </c>
      <c r="G1586" s="68" t="s">
        <v>64</v>
      </c>
      <c r="H1586" s="68" t="s">
        <v>64</v>
      </c>
      <c r="I1586" s="68" t="s">
        <v>65</v>
      </c>
      <c r="J1586" s="68" t="s">
        <v>66</v>
      </c>
      <c r="K1586" s="70">
        <v>0</v>
      </c>
      <c r="L1586" s="70">
        <v>0</v>
      </c>
      <c r="M1586" s="70">
        <v>0</v>
      </c>
      <c r="N1586" s="70">
        <v>3</v>
      </c>
      <c r="O1586" s="70">
        <v>3</v>
      </c>
      <c r="P1586" s="70" t="s">
        <v>68</v>
      </c>
      <c r="Q1586" s="70" t="s">
        <v>68</v>
      </c>
    </row>
    <row r="1587" spans="2:17" x14ac:dyDescent="0.3">
      <c r="B1587" s="66" t="s">
        <v>1886</v>
      </c>
      <c r="C1587" s="67" t="s">
        <v>1887</v>
      </c>
      <c r="D1587" s="68" t="s">
        <v>65</v>
      </c>
      <c r="E1587" s="68" t="s">
        <v>64</v>
      </c>
      <c r="F1587" s="69" t="s">
        <v>1888</v>
      </c>
      <c r="G1587" s="68" t="s">
        <v>64</v>
      </c>
      <c r="H1587" s="68" t="s">
        <v>64</v>
      </c>
      <c r="I1587" s="68" t="s">
        <v>65</v>
      </c>
      <c r="J1587" s="68" t="s">
        <v>66</v>
      </c>
      <c r="K1587" s="70">
        <v>0</v>
      </c>
      <c r="L1587" s="70">
        <v>0</v>
      </c>
      <c r="M1587" s="70">
        <v>0</v>
      </c>
      <c r="N1587" s="70">
        <v>3</v>
      </c>
      <c r="O1587" s="70">
        <v>3</v>
      </c>
      <c r="P1587" s="70" t="s">
        <v>68</v>
      </c>
      <c r="Q1587" s="70" t="s">
        <v>68</v>
      </c>
    </row>
    <row r="1588" spans="2:17" x14ac:dyDescent="0.3">
      <c r="B1588" s="66" t="s">
        <v>1773</v>
      </c>
      <c r="C1588" s="67" t="s">
        <v>186</v>
      </c>
      <c r="D1588" s="68" t="s">
        <v>65</v>
      </c>
      <c r="E1588" s="68" t="s">
        <v>64</v>
      </c>
      <c r="F1588" s="69" t="s">
        <v>1889</v>
      </c>
      <c r="G1588" s="68" t="s">
        <v>64</v>
      </c>
      <c r="H1588" s="68" t="s">
        <v>64</v>
      </c>
      <c r="I1588" s="68" t="s">
        <v>65</v>
      </c>
      <c r="J1588" s="68" t="s">
        <v>66</v>
      </c>
      <c r="K1588" s="70">
        <v>0</v>
      </c>
      <c r="L1588" s="70">
        <v>0</v>
      </c>
      <c r="M1588" s="70">
        <v>0</v>
      </c>
      <c r="N1588" s="70">
        <v>3</v>
      </c>
      <c r="O1588" s="70">
        <v>3</v>
      </c>
      <c r="P1588" s="70" t="s">
        <v>68</v>
      </c>
      <c r="Q1588" s="70" t="s">
        <v>68</v>
      </c>
    </row>
    <row r="1589" spans="2:17" x14ac:dyDescent="0.3">
      <c r="B1589" s="66" t="s">
        <v>1884</v>
      </c>
      <c r="C1589" s="67" t="s">
        <v>1885</v>
      </c>
      <c r="D1589" s="68" t="s">
        <v>64</v>
      </c>
      <c r="E1589" s="68" t="s">
        <v>65</v>
      </c>
      <c r="F1589" s="69" t="s">
        <v>1762</v>
      </c>
      <c r="G1589" s="68" t="s">
        <v>65</v>
      </c>
      <c r="H1589" s="68" t="s">
        <v>64</v>
      </c>
      <c r="I1589" s="68" t="s">
        <v>66</v>
      </c>
      <c r="J1589" s="68" t="s">
        <v>66</v>
      </c>
      <c r="K1589" s="70">
        <v>0</v>
      </c>
      <c r="L1589" s="70">
        <v>0</v>
      </c>
      <c r="M1589" s="70">
        <v>0</v>
      </c>
      <c r="N1589" s="70">
        <v>3</v>
      </c>
      <c r="O1589" s="70">
        <v>3</v>
      </c>
      <c r="P1589" s="70" t="s">
        <v>68</v>
      </c>
      <c r="Q1589" s="70" t="s">
        <v>68</v>
      </c>
    </row>
    <row r="1590" spans="2:17" x14ac:dyDescent="0.3">
      <c r="B1590" s="66" t="s">
        <v>506</v>
      </c>
      <c r="C1590" s="67" t="s">
        <v>360</v>
      </c>
      <c r="D1590" s="68" t="s">
        <v>65</v>
      </c>
      <c r="E1590" s="68" t="s">
        <v>64</v>
      </c>
      <c r="F1590" s="69" t="s">
        <v>1890</v>
      </c>
      <c r="G1590" s="68" t="s">
        <v>64</v>
      </c>
      <c r="H1590" s="68" t="s">
        <v>64</v>
      </c>
      <c r="I1590" s="68" t="s">
        <v>65</v>
      </c>
      <c r="J1590" s="68" t="s">
        <v>66</v>
      </c>
      <c r="K1590" s="70">
        <v>0</v>
      </c>
      <c r="L1590" s="70">
        <v>0</v>
      </c>
      <c r="M1590" s="70">
        <v>0</v>
      </c>
      <c r="N1590" s="70">
        <v>3</v>
      </c>
      <c r="O1590" s="70">
        <v>3</v>
      </c>
      <c r="P1590" s="70" t="s">
        <v>68</v>
      </c>
      <c r="Q1590" s="70" t="s">
        <v>68</v>
      </c>
    </row>
    <row r="1591" spans="2:17" x14ac:dyDescent="0.3">
      <c r="B1591" s="66" t="s">
        <v>418</v>
      </c>
      <c r="C1591" s="67" t="s">
        <v>192</v>
      </c>
      <c r="D1591" s="68" t="s">
        <v>65</v>
      </c>
      <c r="E1591" s="68" t="s">
        <v>64</v>
      </c>
      <c r="F1591" s="69" t="s">
        <v>1891</v>
      </c>
      <c r="G1591" s="68" t="s">
        <v>64</v>
      </c>
      <c r="H1591" s="68" t="s">
        <v>64</v>
      </c>
      <c r="I1591" s="68" t="s">
        <v>66</v>
      </c>
      <c r="J1591" s="68" t="s">
        <v>65</v>
      </c>
      <c r="K1591" s="70">
        <v>0</v>
      </c>
      <c r="L1591" s="70">
        <v>0</v>
      </c>
      <c r="M1591" s="70">
        <v>0</v>
      </c>
      <c r="N1591" s="70">
        <v>3</v>
      </c>
      <c r="O1591" s="70">
        <v>3</v>
      </c>
      <c r="P1591" s="70" t="s">
        <v>68</v>
      </c>
      <c r="Q1591" s="70" t="s">
        <v>68</v>
      </c>
    </row>
    <row r="1592" spans="2:17" x14ac:dyDescent="0.3">
      <c r="B1592" s="66" t="s">
        <v>506</v>
      </c>
      <c r="C1592" s="67" t="s">
        <v>360</v>
      </c>
      <c r="D1592" s="68" t="s">
        <v>65</v>
      </c>
      <c r="E1592" s="68" t="s">
        <v>64</v>
      </c>
      <c r="F1592" s="69" t="s">
        <v>1890</v>
      </c>
      <c r="G1592" s="68" t="s">
        <v>64</v>
      </c>
      <c r="H1592" s="68" t="s">
        <v>64</v>
      </c>
      <c r="I1592" s="68" t="s">
        <v>65</v>
      </c>
      <c r="J1592" s="68" t="s">
        <v>66</v>
      </c>
      <c r="K1592" s="70">
        <v>0</v>
      </c>
      <c r="L1592" s="70">
        <v>0</v>
      </c>
      <c r="M1592" s="70">
        <v>0</v>
      </c>
      <c r="N1592" s="70">
        <v>3</v>
      </c>
      <c r="O1592" s="70">
        <v>3</v>
      </c>
      <c r="P1592" s="70" t="s">
        <v>68</v>
      </c>
      <c r="Q1592" s="70" t="s">
        <v>68</v>
      </c>
    </row>
    <row r="1593" spans="2:17" x14ac:dyDescent="0.3">
      <c r="B1593" s="66" t="s">
        <v>1892</v>
      </c>
      <c r="C1593" s="67" t="s">
        <v>1887</v>
      </c>
      <c r="D1593" s="68" t="s">
        <v>65</v>
      </c>
      <c r="E1593" s="68" t="s">
        <v>64</v>
      </c>
      <c r="F1593" s="69" t="s">
        <v>1893</v>
      </c>
      <c r="G1593" s="68" t="s">
        <v>64</v>
      </c>
      <c r="H1593" s="68" t="s">
        <v>64</v>
      </c>
      <c r="I1593" s="68" t="s">
        <v>65</v>
      </c>
      <c r="J1593" s="68" t="s">
        <v>66</v>
      </c>
      <c r="K1593" s="70">
        <v>0</v>
      </c>
      <c r="L1593" s="70">
        <v>0</v>
      </c>
      <c r="M1593" s="70">
        <v>0</v>
      </c>
      <c r="N1593" s="70">
        <v>3</v>
      </c>
      <c r="O1593" s="70">
        <v>3</v>
      </c>
      <c r="P1593" s="70" t="s">
        <v>68</v>
      </c>
      <c r="Q1593" s="70" t="s">
        <v>68</v>
      </c>
    </row>
    <row r="1594" spans="2:17" x14ac:dyDescent="0.3">
      <c r="B1594" s="66" t="s">
        <v>1894</v>
      </c>
      <c r="C1594" s="67" t="s">
        <v>1881</v>
      </c>
      <c r="D1594" s="68" t="s">
        <v>65</v>
      </c>
      <c r="E1594" s="68" t="s">
        <v>64</v>
      </c>
      <c r="F1594" s="69" t="s">
        <v>1882</v>
      </c>
      <c r="G1594" s="68" t="s">
        <v>64</v>
      </c>
      <c r="H1594" s="68" t="s">
        <v>64</v>
      </c>
      <c r="I1594" s="68" t="s">
        <v>65</v>
      </c>
      <c r="J1594" s="68" t="s">
        <v>66</v>
      </c>
      <c r="K1594" s="70">
        <v>0</v>
      </c>
      <c r="L1594" s="70">
        <v>0</v>
      </c>
      <c r="M1594" s="70">
        <v>0</v>
      </c>
      <c r="N1594" s="70">
        <v>3</v>
      </c>
      <c r="O1594" s="70">
        <v>3</v>
      </c>
      <c r="P1594" s="70" t="s">
        <v>68</v>
      </c>
      <c r="Q1594" s="70" t="s">
        <v>68</v>
      </c>
    </row>
    <row r="1595" spans="2:17" x14ac:dyDescent="0.3">
      <c r="B1595" s="66" t="s">
        <v>1895</v>
      </c>
      <c r="C1595" s="67" t="s">
        <v>1710</v>
      </c>
      <c r="D1595" s="68" t="s">
        <v>65</v>
      </c>
      <c r="E1595" s="68" t="s">
        <v>64</v>
      </c>
      <c r="F1595" s="69" t="s">
        <v>1896</v>
      </c>
      <c r="G1595" s="68" t="s">
        <v>64</v>
      </c>
      <c r="H1595" s="68" t="s">
        <v>64</v>
      </c>
      <c r="I1595" s="68" t="s">
        <v>65</v>
      </c>
      <c r="J1595" s="68" t="s">
        <v>66</v>
      </c>
      <c r="K1595" s="70">
        <v>0</v>
      </c>
      <c r="L1595" s="70">
        <v>0</v>
      </c>
      <c r="M1595" s="70">
        <v>0</v>
      </c>
      <c r="N1595" s="70">
        <v>3</v>
      </c>
      <c r="O1595" s="70">
        <v>3</v>
      </c>
      <c r="P1595" s="70" t="s">
        <v>68</v>
      </c>
      <c r="Q1595" s="70" t="s">
        <v>68</v>
      </c>
    </row>
    <row r="1596" spans="2:17" x14ac:dyDescent="0.3">
      <c r="B1596" s="66" t="s">
        <v>1897</v>
      </c>
      <c r="C1596" s="67" t="s">
        <v>1898</v>
      </c>
      <c r="D1596" s="68" t="s">
        <v>64</v>
      </c>
      <c r="E1596" s="68" t="s">
        <v>65</v>
      </c>
      <c r="F1596" s="69" t="s">
        <v>1762</v>
      </c>
      <c r="G1596" s="68" t="s">
        <v>64</v>
      </c>
      <c r="H1596" s="68" t="s">
        <v>65</v>
      </c>
      <c r="I1596" s="68" t="s">
        <v>66</v>
      </c>
      <c r="J1596" s="68" t="s">
        <v>66</v>
      </c>
      <c r="K1596" s="70">
        <v>0</v>
      </c>
      <c r="L1596" s="70">
        <v>0</v>
      </c>
      <c r="M1596" s="70">
        <v>0</v>
      </c>
      <c r="N1596" s="70">
        <v>3</v>
      </c>
      <c r="O1596" s="70">
        <v>3</v>
      </c>
      <c r="P1596" s="70" t="s">
        <v>68</v>
      </c>
      <c r="Q1596" s="70" t="s">
        <v>68</v>
      </c>
    </row>
    <row r="1597" spans="2:17" x14ac:dyDescent="0.3">
      <c r="B1597" s="66" t="s">
        <v>406</v>
      </c>
      <c r="C1597" s="67" t="s">
        <v>1783</v>
      </c>
      <c r="D1597" s="68" t="s">
        <v>65</v>
      </c>
      <c r="E1597" s="68" t="s">
        <v>64</v>
      </c>
      <c r="F1597" s="69" t="s">
        <v>1899</v>
      </c>
      <c r="G1597" s="68" t="s">
        <v>64</v>
      </c>
      <c r="H1597" s="68" t="s">
        <v>64</v>
      </c>
      <c r="I1597" s="68" t="s">
        <v>66</v>
      </c>
      <c r="J1597" s="68" t="s">
        <v>65</v>
      </c>
      <c r="K1597" s="70">
        <v>0</v>
      </c>
      <c r="L1597" s="70">
        <v>0</v>
      </c>
      <c r="M1597" s="70">
        <v>0</v>
      </c>
      <c r="N1597" s="70">
        <v>3</v>
      </c>
      <c r="O1597" s="70">
        <v>3</v>
      </c>
      <c r="P1597" s="70" t="s">
        <v>68</v>
      </c>
      <c r="Q1597" s="70" t="s">
        <v>68</v>
      </c>
    </row>
    <row r="1598" spans="2:17" x14ac:dyDescent="0.3">
      <c r="B1598" s="66" t="s">
        <v>417</v>
      </c>
      <c r="C1598" s="67" t="s">
        <v>1405</v>
      </c>
      <c r="D1598" s="68" t="s">
        <v>65</v>
      </c>
      <c r="E1598" s="68" t="s">
        <v>64</v>
      </c>
      <c r="F1598" s="69" t="s">
        <v>1762</v>
      </c>
      <c r="G1598" s="68" t="s">
        <v>64</v>
      </c>
      <c r="H1598" s="68" t="s">
        <v>64</v>
      </c>
      <c r="I1598" s="68" t="s">
        <v>65</v>
      </c>
      <c r="J1598" s="68" t="s">
        <v>66</v>
      </c>
      <c r="K1598" s="70">
        <v>0</v>
      </c>
      <c r="L1598" s="70">
        <v>0</v>
      </c>
      <c r="M1598" s="70">
        <v>0</v>
      </c>
      <c r="N1598" s="70">
        <v>3</v>
      </c>
      <c r="O1598" s="70">
        <v>3</v>
      </c>
      <c r="P1598" s="70" t="s">
        <v>68</v>
      </c>
      <c r="Q1598" s="70" t="s">
        <v>68</v>
      </c>
    </row>
    <row r="1599" spans="2:17" x14ac:dyDescent="0.3">
      <c r="B1599" s="66" t="s">
        <v>2849</v>
      </c>
      <c r="C1599" s="67" t="s">
        <v>2280</v>
      </c>
      <c r="D1599" s="68" t="s">
        <v>65</v>
      </c>
      <c r="E1599" s="68" t="s">
        <v>64</v>
      </c>
      <c r="F1599" s="69" t="s">
        <v>3577</v>
      </c>
      <c r="G1599" s="68" t="s">
        <v>64</v>
      </c>
      <c r="H1599" s="68" t="s">
        <v>64</v>
      </c>
      <c r="I1599" s="68" t="s">
        <v>65</v>
      </c>
      <c r="J1599" s="68" t="s">
        <v>66</v>
      </c>
      <c r="K1599" s="70">
        <v>0</v>
      </c>
      <c r="L1599" s="70">
        <v>0</v>
      </c>
      <c r="M1599" s="70">
        <v>0</v>
      </c>
      <c r="N1599" s="70">
        <v>3</v>
      </c>
      <c r="O1599" s="70">
        <v>3</v>
      </c>
      <c r="P1599" s="70" t="s">
        <v>68</v>
      </c>
      <c r="Q1599" s="70" t="s">
        <v>68</v>
      </c>
    </row>
    <row r="1600" spans="2:17" x14ac:dyDescent="0.3">
      <c r="B1600" s="66" t="s">
        <v>1766</v>
      </c>
      <c r="C1600" s="67" t="s">
        <v>198</v>
      </c>
      <c r="D1600" s="68" t="s">
        <v>65</v>
      </c>
      <c r="E1600" s="68" t="s">
        <v>64</v>
      </c>
      <c r="F1600" s="69" t="s">
        <v>3578</v>
      </c>
      <c r="G1600" s="68" t="s">
        <v>64</v>
      </c>
      <c r="H1600" s="68" t="s">
        <v>64</v>
      </c>
      <c r="I1600" s="68" t="s">
        <v>66</v>
      </c>
      <c r="J1600" s="68" t="s">
        <v>65</v>
      </c>
      <c r="K1600" s="70">
        <v>0</v>
      </c>
      <c r="L1600" s="70">
        <v>0</v>
      </c>
      <c r="M1600" s="70">
        <v>0</v>
      </c>
      <c r="N1600" s="70">
        <v>3</v>
      </c>
      <c r="O1600" s="70">
        <v>3</v>
      </c>
      <c r="P1600" s="70" t="s">
        <v>68</v>
      </c>
      <c r="Q1600" s="70" t="s">
        <v>68</v>
      </c>
    </row>
    <row r="1601" spans="2:17" x14ac:dyDescent="0.3">
      <c r="B1601" s="66" t="s">
        <v>1810</v>
      </c>
      <c r="C1601" s="67" t="s">
        <v>514</v>
      </c>
      <c r="D1601" s="68" t="s">
        <v>65</v>
      </c>
      <c r="E1601" s="68" t="s">
        <v>64</v>
      </c>
      <c r="F1601" s="69" t="s">
        <v>3579</v>
      </c>
      <c r="G1601" s="68" t="s">
        <v>64</v>
      </c>
      <c r="H1601" s="68" t="s">
        <v>64</v>
      </c>
      <c r="I1601" s="68" t="s">
        <v>66</v>
      </c>
      <c r="J1601" s="68" t="s">
        <v>65</v>
      </c>
      <c r="K1601" s="70">
        <v>0</v>
      </c>
      <c r="L1601" s="70">
        <v>0</v>
      </c>
      <c r="M1601" s="70">
        <v>0</v>
      </c>
      <c r="N1601" s="70">
        <v>3</v>
      </c>
      <c r="O1601" s="70">
        <v>3</v>
      </c>
      <c r="P1601" s="70" t="s">
        <v>68</v>
      </c>
      <c r="Q1601" s="70" t="s">
        <v>68</v>
      </c>
    </row>
    <row r="1602" spans="2:17" x14ac:dyDescent="0.3">
      <c r="B1602" s="66" t="s">
        <v>3580</v>
      </c>
      <c r="C1602" s="67" t="s">
        <v>186</v>
      </c>
      <c r="D1602" s="68" t="s">
        <v>65</v>
      </c>
      <c r="E1602" s="68" t="s">
        <v>64</v>
      </c>
      <c r="F1602" s="69" t="s">
        <v>3581</v>
      </c>
      <c r="G1602" s="68" t="s">
        <v>64</v>
      </c>
      <c r="H1602" s="68" t="s">
        <v>65</v>
      </c>
      <c r="I1602" s="68" t="s">
        <v>66</v>
      </c>
      <c r="J1602" s="68" t="s">
        <v>66</v>
      </c>
      <c r="K1602" s="70">
        <v>0</v>
      </c>
      <c r="L1602" s="70">
        <v>0</v>
      </c>
      <c r="M1602" s="70">
        <v>0</v>
      </c>
      <c r="N1602" s="70">
        <v>3</v>
      </c>
      <c r="O1602" s="70">
        <v>3</v>
      </c>
      <c r="P1602" s="70" t="s">
        <v>68</v>
      </c>
      <c r="Q1602" s="70" t="s">
        <v>68</v>
      </c>
    </row>
    <row r="1603" spans="2:17" x14ac:dyDescent="0.3">
      <c r="B1603" s="66" t="s">
        <v>536</v>
      </c>
      <c r="C1603" s="67" t="s">
        <v>1369</v>
      </c>
      <c r="D1603" s="68" t="s">
        <v>65</v>
      </c>
      <c r="E1603" s="68" t="s">
        <v>64</v>
      </c>
      <c r="F1603" s="69" t="s">
        <v>3582</v>
      </c>
      <c r="G1603" s="68" t="s">
        <v>64</v>
      </c>
      <c r="H1603" s="68" t="s">
        <v>64</v>
      </c>
      <c r="I1603" s="68" t="s">
        <v>65</v>
      </c>
      <c r="J1603" s="68" t="s">
        <v>66</v>
      </c>
      <c r="K1603" s="70">
        <v>0</v>
      </c>
      <c r="L1603" s="70">
        <v>0</v>
      </c>
      <c r="M1603" s="70">
        <v>0</v>
      </c>
      <c r="N1603" s="70">
        <v>3</v>
      </c>
      <c r="O1603" s="70">
        <v>3</v>
      </c>
      <c r="P1603" s="70" t="s">
        <v>68</v>
      </c>
      <c r="Q1603" s="70" t="s">
        <v>68</v>
      </c>
    </row>
    <row r="1604" spans="2:17" x14ac:dyDescent="0.3">
      <c r="B1604" s="66" t="s">
        <v>3583</v>
      </c>
      <c r="C1604" s="67" t="s">
        <v>3584</v>
      </c>
      <c r="D1604" s="68" t="s">
        <v>65</v>
      </c>
      <c r="E1604" s="68" t="s">
        <v>64</v>
      </c>
      <c r="F1604" s="69" t="s">
        <v>1762</v>
      </c>
      <c r="G1604" s="68" t="s">
        <v>65</v>
      </c>
      <c r="H1604" s="68" t="s">
        <v>64</v>
      </c>
      <c r="I1604" s="68" t="s">
        <v>66</v>
      </c>
      <c r="J1604" s="68" t="s">
        <v>66</v>
      </c>
      <c r="K1604" s="70">
        <v>0</v>
      </c>
      <c r="L1604" s="70">
        <v>0</v>
      </c>
      <c r="M1604" s="70">
        <v>0</v>
      </c>
      <c r="N1604" s="70">
        <v>3</v>
      </c>
      <c r="O1604" s="70">
        <v>3</v>
      </c>
      <c r="P1604" s="70" t="s">
        <v>68</v>
      </c>
      <c r="Q1604" s="70" t="s">
        <v>68</v>
      </c>
    </row>
    <row r="1605" spans="2:17" x14ac:dyDescent="0.3">
      <c r="B1605" s="66" t="s">
        <v>340</v>
      </c>
      <c r="C1605" s="67" t="s">
        <v>173</v>
      </c>
      <c r="D1605" s="68" t="s">
        <v>65</v>
      </c>
      <c r="E1605" s="68" t="s">
        <v>64</v>
      </c>
      <c r="F1605" s="69" t="s">
        <v>3585</v>
      </c>
      <c r="G1605" s="68" t="s">
        <v>64</v>
      </c>
      <c r="H1605" s="68" t="s">
        <v>64</v>
      </c>
      <c r="I1605" s="68" t="s">
        <v>65</v>
      </c>
      <c r="J1605" s="68" t="s">
        <v>66</v>
      </c>
      <c r="K1605" s="70">
        <v>0</v>
      </c>
      <c r="L1605" s="70">
        <v>0</v>
      </c>
      <c r="M1605" s="70">
        <v>0</v>
      </c>
      <c r="N1605" s="70">
        <v>3</v>
      </c>
      <c r="O1605" s="70">
        <v>3</v>
      </c>
      <c r="P1605" s="70" t="s">
        <v>68</v>
      </c>
      <c r="Q1605" s="70" t="s">
        <v>68</v>
      </c>
    </row>
    <row r="1606" spans="2:17" x14ac:dyDescent="0.3">
      <c r="B1606" s="66" t="s">
        <v>189</v>
      </c>
      <c r="C1606" s="67" t="s">
        <v>3584</v>
      </c>
      <c r="D1606" s="68" t="s">
        <v>64</v>
      </c>
      <c r="E1606" s="68" t="s">
        <v>65</v>
      </c>
      <c r="F1606" s="69" t="s">
        <v>1762</v>
      </c>
      <c r="G1606" s="68" t="s">
        <v>64</v>
      </c>
      <c r="H1606" s="68" t="s">
        <v>65</v>
      </c>
      <c r="I1606" s="68" t="s">
        <v>66</v>
      </c>
      <c r="J1606" s="68" t="s">
        <v>66</v>
      </c>
      <c r="K1606" s="70">
        <v>0</v>
      </c>
      <c r="L1606" s="70">
        <v>0</v>
      </c>
      <c r="M1606" s="70">
        <v>0</v>
      </c>
      <c r="N1606" s="70">
        <v>3</v>
      </c>
      <c r="O1606" s="70">
        <v>3</v>
      </c>
      <c r="P1606" s="70" t="s">
        <v>68</v>
      </c>
      <c r="Q1606" s="70" t="s">
        <v>68</v>
      </c>
    </row>
    <row r="1607" spans="2:17" x14ac:dyDescent="0.3">
      <c r="B1607" s="66" t="s">
        <v>375</v>
      </c>
      <c r="C1607" s="67" t="s">
        <v>190</v>
      </c>
      <c r="D1607" s="68" t="s">
        <v>64</v>
      </c>
      <c r="E1607" s="68" t="s">
        <v>65</v>
      </c>
      <c r="F1607" s="69" t="s">
        <v>1762</v>
      </c>
      <c r="G1607" s="68" t="s">
        <v>65</v>
      </c>
      <c r="H1607" s="68" t="s">
        <v>64</v>
      </c>
      <c r="I1607" s="68" t="s">
        <v>66</v>
      </c>
      <c r="J1607" s="68" t="s">
        <v>66</v>
      </c>
      <c r="K1607" s="70">
        <v>0</v>
      </c>
      <c r="L1607" s="70">
        <v>0</v>
      </c>
      <c r="M1607" s="70">
        <v>0</v>
      </c>
      <c r="N1607" s="70">
        <v>3</v>
      </c>
      <c r="O1607" s="70">
        <v>3</v>
      </c>
      <c r="P1607" s="70" t="s">
        <v>68</v>
      </c>
      <c r="Q1607" s="70" t="s">
        <v>68</v>
      </c>
    </row>
    <row r="1608" spans="2:17" x14ac:dyDescent="0.3">
      <c r="B1608" s="66" t="s">
        <v>1946</v>
      </c>
      <c r="C1608" s="67" t="s">
        <v>2520</v>
      </c>
      <c r="D1608" s="68" t="s">
        <v>65</v>
      </c>
      <c r="E1608" s="68" t="s">
        <v>64</v>
      </c>
      <c r="F1608" s="69" t="s">
        <v>1762</v>
      </c>
      <c r="G1608" s="68" t="s">
        <v>65</v>
      </c>
      <c r="H1608" s="68" t="s">
        <v>64</v>
      </c>
      <c r="I1608" s="68" t="s">
        <v>66</v>
      </c>
      <c r="J1608" s="68" t="s">
        <v>66</v>
      </c>
      <c r="K1608" s="70">
        <v>0</v>
      </c>
      <c r="L1608" s="70">
        <v>0</v>
      </c>
      <c r="M1608" s="70">
        <v>0</v>
      </c>
      <c r="N1608" s="70">
        <v>3</v>
      </c>
      <c r="O1608" s="70">
        <v>3</v>
      </c>
      <c r="P1608" s="70" t="s">
        <v>68</v>
      </c>
      <c r="Q1608" s="70" t="s">
        <v>68</v>
      </c>
    </row>
    <row r="1609" spans="2:17" x14ac:dyDescent="0.3">
      <c r="B1609" s="66" t="s">
        <v>2521</v>
      </c>
      <c r="C1609" s="67" t="s">
        <v>173</v>
      </c>
      <c r="D1609" s="68" t="s">
        <v>65</v>
      </c>
      <c r="E1609" s="68" t="s">
        <v>64</v>
      </c>
      <c r="F1609" s="69" t="s">
        <v>3586</v>
      </c>
      <c r="G1609" s="68" t="s">
        <v>64</v>
      </c>
      <c r="H1609" s="68" t="s">
        <v>64</v>
      </c>
      <c r="I1609" s="68" t="s">
        <v>65</v>
      </c>
      <c r="J1609" s="68" t="s">
        <v>66</v>
      </c>
      <c r="K1609" s="70">
        <v>0</v>
      </c>
      <c r="L1609" s="70">
        <v>0</v>
      </c>
      <c r="M1609" s="70">
        <v>0</v>
      </c>
      <c r="N1609" s="70">
        <v>3</v>
      </c>
      <c r="O1609" s="70">
        <v>3</v>
      </c>
      <c r="P1609" s="70" t="s">
        <v>68</v>
      </c>
      <c r="Q1609" s="70" t="s">
        <v>68</v>
      </c>
    </row>
    <row r="1610" spans="2:17" x14ac:dyDescent="0.3">
      <c r="B1610" s="66" t="s">
        <v>374</v>
      </c>
      <c r="C1610" s="67" t="s">
        <v>1457</v>
      </c>
      <c r="D1610" s="68" t="s">
        <v>64</v>
      </c>
      <c r="E1610" s="68" t="s">
        <v>65</v>
      </c>
      <c r="F1610" s="69" t="s">
        <v>3587</v>
      </c>
      <c r="G1610" s="68" t="s">
        <v>64</v>
      </c>
      <c r="H1610" s="68" t="s">
        <v>64</v>
      </c>
      <c r="I1610" s="68" t="s">
        <v>65</v>
      </c>
      <c r="J1610" s="68" t="s">
        <v>66</v>
      </c>
      <c r="K1610" s="70">
        <v>0</v>
      </c>
      <c r="L1610" s="70">
        <v>0</v>
      </c>
      <c r="M1610" s="70">
        <v>0</v>
      </c>
      <c r="N1610" s="70">
        <v>3</v>
      </c>
      <c r="O1610" s="70">
        <v>3</v>
      </c>
      <c r="P1610" s="70" t="s">
        <v>68</v>
      </c>
      <c r="Q1610" s="70" t="s">
        <v>68</v>
      </c>
    </row>
    <row r="1611" spans="2:17" x14ac:dyDescent="0.3">
      <c r="B1611" s="66" t="s">
        <v>3588</v>
      </c>
      <c r="C1611" s="67" t="s">
        <v>1457</v>
      </c>
      <c r="D1611" s="68" t="s">
        <v>64</v>
      </c>
      <c r="E1611" s="68" t="s">
        <v>65</v>
      </c>
      <c r="F1611" s="69" t="s">
        <v>1762</v>
      </c>
      <c r="G1611" s="68" t="s">
        <v>65</v>
      </c>
      <c r="H1611" s="68" t="s">
        <v>64</v>
      </c>
      <c r="I1611" s="68" t="s">
        <v>66</v>
      </c>
      <c r="J1611" s="68" t="s">
        <v>66</v>
      </c>
      <c r="K1611" s="70">
        <v>0</v>
      </c>
      <c r="L1611" s="70">
        <v>0</v>
      </c>
      <c r="M1611" s="70">
        <v>0</v>
      </c>
      <c r="N1611" s="70">
        <v>3</v>
      </c>
      <c r="O1611" s="70">
        <v>3</v>
      </c>
      <c r="P1611" s="70" t="s">
        <v>68</v>
      </c>
      <c r="Q1611" s="70" t="s">
        <v>68</v>
      </c>
    </row>
    <row r="1612" spans="2:17" x14ac:dyDescent="0.3">
      <c r="B1612" s="66" t="s">
        <v>417</v>
      </c>
      <c r="C1612" s="67" t="s">
        <v>1830</v>
      </c>
      <c r="D1612" s="68" t="s">
        <v>65</v>
      </c>
      <c r="E1612" s="68" t="s">
        <v>64</v>
      </c>
      <c r="F1612" s="69" t="s">
        <v>1762</v>
      </c>
      <c r="G1612" s="68" t="s">
        <v>64</v>
      </c>
      <c r="H1612" s="68" t="s">
        <v>64</v>
      </c>
      <c r="I1612" s="68" t="s">
        <v>65</v>
      </c>
      <c r="J1612" s="68" t="s">
        <v>66</v>
      </c>
      <c r="K1612" s="70">
        <v>0</v>
      </c>
      <c r="L1612" s="70">
        <v>0</v>
      </c>
      <c r="M1612" s="70">
        <v>0</v>
      </c>
      <c r="N1612" s="70">
        <v>3</v>
      </c>
      <c r="O1612" s="70">
        <v>3</v>
      </c>
      <c r="P1612" s="70" t="s">
        <v>68</v>
      </c>
      <c r="Q1612" s="70" t="s">
        <v>68</v>
      </c>
    </row>
    <row r="1613" spans="2:17" x14ac:dyDescent="0.3">
      <c r="B1613" s="66" t="s">
        <v>407</v>
      </c>
      <c r="C1613" s="67" t="s">
        <v>514</v>
      </c>
      <c r="D1613" s="68" t="s">
        <v>65</v>
      </c>
      <c r="E1613" s="68" t="s">
        <v>64</v>
      </c>
      <c r="F1613" s="69" t="s">
        <v>1762</v>
      </c>
      <c r="G1613" s="68" t="s">
        <v>65</v>
      </c>
      <c r="H1613" s="68" t="s">
        <v>65</v>
      </c>
      <c r="I1613" s="68" t="s">
        <v>66</v>
      </c>
      <c r="J1613" s="68" t="s">
        <v>66</v>
      </c>
      <c r="K1613" s="70">
        <v>0</v>
      </c>
      <c r="L1613" s="70">
        <v>0</v>
      </c>
      <c r="M1613" s="70">
        <v>0</v>
      </c>
      <c r="N1613" s="70">
        <v>3</v>
      </c>
      <c r="O1613" s="70">
        <v>3</v>
      </c>
      <c r="P1613" s="70" t="s">
        <v>68</v>
      </c>
      <c r="Q1613" s="70" t="s">
        <v>68</v>
      </c>
    </row>
    <row r="1614" spans="2:17" x14ac:dyDescent="0.3">
      <c r="B1614" s="66" t="s">
        <v>1397</v>
      </c>
      <c r="C1614" s="67" t="s">
        <v>545</v>
      </c>
      <c r="D1614" s="68" t="s">
        <v>64</v>
      </c>
      <c r="E1614" s="68" t="s">
        <v>65</v>
      </c>
      <c r="F1614" s="69" t="s">
        <v>3589</v>
      </c>
      <c r="G1614" s="68" t="s">
        <v>64</v>
      </c>
      <c r="H1614" s="68" t="s">
        <v>64</v>
      </c>
      <c r="I1614" s="68" t="s">
        <v>65</v>
      </c>
      <c r="J1614" s="68" t="s">
        <v>66</v>
      </c>
      <c r="K1614" s="70">
        <v>0</v>
      </c>
      <c r="L1614" s="70">
        <v>0</v>
      </c>
      <c r="M1614" s="70">
        <v>0</v>
      </c>
      <c r="N1614" s="70">
        <v>3</v>
      </c>
      <c r="O1614" s="70">
        <v>3</v>
      </c>
      <c r="P1614" s="70" t="s">
        <v>68</v>
      </c>
      <c r="Q1614" s="70" t="s">
        <v>68</v>
      </c>
    </row>
    <row r="1615" spans="2:17" x14ac:dyDescent="0.3">
      <c r="B1615" s="66" t="s">
        <v>89</v>
      </c>
      <c r="C1615" s="67" t="s">
        <v>514</v>
      </c>
      <c r="D1615" s="68" t="s">
        <v>64</v>
      </c>
      <c r="E1615" s="68" t="s">
        <v>65</v>
      </c>
      <c r="F1615" s="69" t="s">
        <v>3590</v>
      </c>
      <c r="G1615" s="68" t="s">
        <v>64</v>
      </c>
      <c r="H1615" s="68" t="s">
        <v>64</v>
      </c>
      <c r="I1615" s="68" t="s">
        <v>65</v>
      </c>
      <c r="J1615" s="68" t="s">
        <v>66</v>
      </c>
      <c r="K1615" s="70">
        <v>0</v>
      </c>
      <c r="L1615" s="70">
        <v>0</v>
      </c>
      <c r="M1615" s="70">
        <v>0</v>
      </c>
      <c r="N1615" s="70">
        <v>3</v>
      </c>
      <c r="O1615" s="70">
        <v>3</v>
      </c>
      <c r="P1615" s="70" t="s">
        <v>68</v>
      </c>
      <c r="Q1615" s="70" t="s">
        <v>68</v>
      </c>
    </row>
    <row r="1616" spans="2:17" x14ac:dyDescent="0.3">
      <c r="B1616" s="66" t="s">
        <v>1958</v>
      </c>
      <c r="C1616" s="67" t="s">
        <v>463</v>
      </c>
      <c r="D1616" s="68" t="s">
        <v>65</v>
      </c>
      <c r="E1616" s="68" t="s">
        <v>64</v>
      </c>
      <c r="F1616" s="69" t="s">
        <v>3591</v>
      </c>
      <c r="G1616" s="68" t="s">
        <v>64</v>
      </c>
      <c r="H1616" s="68" t="s">
        <v>64</v>
      </c>
      <c r="I1616" s="68" t="s">
        <v>65</v>
      </c>
      <c r="J1616" s="68" t="s">
        <v>66</v>
      </c>
      <c r="K1616" s="70">
        <v>0</v>
      </c>
      <c r="L1616" s="70">
        <v>0</v>
      </c>
      <c r="M1616" s="70">
        <v>0</v>
      </c>
      <c r="N1616" s="70">
        <v>3</v>
      </c>
      <c r="O1616" s="70">
        <v>3</v>
      </c>
      <c r="P1616" s="70" t="s">
        <v>68</v>
      </c>
      <c r="Q1616" s="70" t="s">
        <v>68</v>
      </c>
    </row>
    <row r="1617" spans="2:17" x14ac:dyDescent="0.3">
      <c r="B1617" s="66" t="s">
        <v>1634</v>
      </c>
      <c r="C1617" s="67" t="s">
        <v>304</v>
      </c>
      <c r="D1617" s="68" t="s">
        <v>65</v>
      </c>
      <c r="E1617" s="68" t="s">
        <v>64</v>
      </c>
      <c r="F1617" s="69" t="s">
        <v>3592</v>
      </c>
      <c r="G1617" s="68" t="s">
        <v>64</v>
      </c>
      <c r="H1617" s="68" t="s">
        <v>64</v>
      </c>
      <c r="I1617" s="68" t="s">
        <v>66</v>
      </c>
      <c r="J1617" s="68" t="s">
        <v>65</v>
      </c>
      <c r="K1617" s="70">
        <v>0</v>
      </c>
      <c r="L1617" s="70">
        <v>0</v>
      </c>
      <c r="M1617" s="70">
        <v>0</v>
      </c>
      <c r="N1617" s="70">
        <v>3</v>
      </c>
      <c r="O1617" s="70">
        <v>3</v>
      </c>
      <c r="P1617" s="70" t="s">
        <v>68</v>
      </c>
      <c r="Q1617" s="70" t="s">
        <v>68</v>
      </c>
    </row>
    <row r="1618" spans="2:17" x14ac:dyDescent="0.3">
      <c r="B1618" s="66" t="s">
        <v>350</v>
      </c>
      <c r="C1618" s="67" t="s">
        <v>1764</v>
      </c>
      <c r="D1618" s="68" t="s">
        <v>64</v>
      </c>
      <c r="E1618" s="68" t="s">
        <v>65</v>
      </c>
      <c r="F1618" s="69" t="s">
        <v>3593</v>
      </c>
      <c r="G1618" s="68" t="s">
        <v>64</v>
      </c>
      <c r="H1618" s="68" t="s">
        <v>64</v>
      </c>
      <c r="I1618" s="68" t="s">
        <v>66</v>
      </c>
      <c r="J1618" s="68" t="s">
        <v>65</v>
      </c>
      <c r="K1618" s="70">
        <v>0</v>
      </c>
      <c r="L1618" s="70">
        <v>0</v>
      </c>
      <c r="M1618" s="70">
        <v>0</v>
      </c>
      <c r="N1618" s="70">
        <v>3</v>
      </c>
      <c r="O1618" s="70">
        <v>3</v>
      </c>
      <c r="P1618" s="70" t="s">
        <v>68</v>
      </c>
      <c r="Q1618" s="70" t="s">
        <v>68</v>
      </c>
    </row>
    <row r="1619" spans="2:17" x14ac:dyDescent="0.3">
      <c r="B1619" s="66" t="s">
        <v>189</v>
      </c>
      <c r="C1619" s="67" t="s">
        <v>3594</v>
      </c>
      <c r="D1619" s="68" t="s">
        <v>64</v>
      </c>
      <c r="E1619" s="68" t="s">
        <v>65</v>
      </c>
      <c r="F1619" s="69" t="s">
        <v>3595</v>
      </c>
      <c r="G1619" s="68" t="s">
        <v>64</v>
      </c>
      <c r="H1619" s="68" t="s">
        <v>64</v>
      </c>
      <c r="I1619" s="68" t="s">
        <v>65</v>
      </c>
      <c r="J1619" s="68" t="s">
        <v>66</v>
      </c>
      <c r="K1619" s="70">
        <v>0</v>
      </c>
      <c r="L1619" s="70">
        <v>0</v>
      </c>
      <c r="M1619" s="70">
        <v>0</v>
      </c>
      <c r="N1619" s="70">
        <v>3</v>
      </c>
      <c r="O1619" s="70">
        <v>3</v>
      </c>
      <c r="P1619" s="70" t="s">
        <v>68</v>
      </c>
      <c r="Q1619" s="70" t="s">
        <v>68</v>
      </c>
    </row>
    <row r="1620" spans="2:17" x14ac:dyDescent="0.3">
      <c r="B1620" s="66" t="s">
        <v>3596</v>
      </c>
      <c r="C1620" s="67" t="s">
        <v>3458</v>
      </c>
      <c r="D1620" s="68" t="s">
        <v>65</v>
      </c>
      <c r="E1620" s="68" t="s">
        <v>64</v>
      </c>
      <c r="F1620" s="69" t="s">
        <v>1762</v>
      </c>
      <c r="G1620" s="68" t="s">
        <v>64</v>
      </c>
      <c r="H1620" s="68" t="s">
        <v>65</v>
      </c>
      <c r="I1620" s="68" t="s">
        <v>66</v>
      </c>
      <c r="J1620" s="68" t="s">
        <v>66</v>
      </c>
      <c r="K1620" s="70">
        <v>0</v>
      </c>
      <c r="L1620" s="70">
        <v>0</v>
      </c>
      <c r="M1620" s="70">
        <v>0</v>
      </c>
      <c r="N1620" s="70">
        <v>3</v>
      </c>
      <c r="O1620" s="70">
        <v>3</v>
      </c>
      <c r="P1620" s="70" t="s">
        <v>68</v>
      </c>
      <c r="Q1620" s="70" t="s">
        <v>68</v>
      </c>
    </row>
    <row r="1621" spans="2:17" x14ac:dyDescent="0.3">
      <c r="B1621" s="66" t="s">
        <v>3597</v>
      </c>
      <c r="C1621" s="67" t="s">
        <v>2039</v>
      </c>
      <c r="D1621" s="68" t="s">
        <v>64</v>
      </c>
      <c r="E1621" s="68" t="s">
        <v>65</v>
      </c>
      <c r="F1621" s="69" t="s">
        <v>1762</v>
      </c>
      <c r="G1621" s="68" t="s">
        <v>64</v>
      </c>
      <c r="H1621" s="68" t="s">
        <v>65</v>
      </c>
      <c r="I1621" s="68" t="s">
        <v>66</v>
      </c>
      <c r="J1621" s="68" t="s">
        <v>66</v>
      </c>
      <c r="K1621" s="70">
        <v>0</v>
      </c>
      <c r="L1621" s="70">
        <v>0</v>
      </c>
      <c r="M1621" s="70">
        <v>0</v>
      </c>
      <c r="N1621" s="70">
        <v>3</v>
      </c>
      <c r="O1621" s="70">
        <v>3</v>
      </c>
      <c r="P1621" s="70" t="s">
        <v>68</v>
      </c>
      <c r="Q1621" s="70" t="s">
        <v>68</v>
      </c>
    </row>
    <row r="1622" spans="2:17" x14ac:dyDescent="0.3">
      <c r="B1622" s="66" t="s">
        <v>3598</v>
      </c>
      <c r="C1622" s="67" t="s">
        <v>202</v>
      </c>
      <c r="D1622" s="68" t="s">
        <v>64</v>
      </c>
      <c r="E1622" s="68" t="s">
        <v>65</v>
      </c>
      <c r="F1622" s="69" t="s">
        <v>1762</v>
      </c>
      <c r="G1622" s="68" t="s">
        <v>64</v>
      </c>
      <c r="H1622" s="68" t="s">
        <v>65</v>
      </c>
      <c r="I1622" s="68" t="s">
        <v>66</v>
      </c>
      <c r="J1622" s="68" t="s">
        <v>66</v>
      </c>
      <c r="K1622" s="70">
        <v>0</v>
      </c>
      <c r="L1622" s="70">
        <v>0</v>
      </c>
      <c r="M1622" s="70">
        <v>0</v>
      </c>
      <c r="N1622" s="70">
        <v>3</v>
      </c>
      <c r="O1622" s="70">
        <v>3</v>
      </c>
      <c r="P1622" s="70" t="s">
        <v>68</v>
      </c>
      <c r="Q1622" s="70" t="s">
        <v>68</v>
      </c>
    </row>
    <row r="1623" spans="2:17" x14ac:dyDescent="0.3">
      <c r="B1623" s="66" t="s">
        <v>194</v>
      </c>
      <c r="C1623" s="67" t="s">
        <v>3599</v>
      </c>
      <c r="D1623" s="68" t="s">
        <v>65</v>
      </c>
      <c r="E1623" s="68" t="s">
        <v>64</v>
      </c>
      <c r="F1623" s="69" t="s">
        <v>1762</v>
      </c>
      <c r="G1623" s="68" t="s">
        <v>64</v>
      </c>
      <c r="H1623" s="68" t="s">
        <v>65</v>
      </c>
      <c r="I1623" s="68" t="s">
        <v>66</v>
      </c>
      <c r="J1623" s="68" t="s">
        <v>66</v>
      </c>
      <c r="K1623" s="70">
        <v>0</v>
      </c>
      <c r="L1623" s="70">
        <v>0</v>
      </c>
      <c r="M1623" s="70">
        <v>0</v>
      </c>
      <c r="N1623" s="70">
        <v>3</v>
      </c>
      <c r="O1623" s="70">
        <v>3</v>
      </c>
      <c r="P1623" s="70" t="s">
        <v>68</v>
      </c>
      <c r="Q1623" s="70" t="s">
        <v>68</v>
      </c>
    </row>
    <row r="1624" spans="2:17" x14ac:dyDescent="0.3">
      <c r="B1624" s="66" t="s">
        <v>3600</v>
      </c>
      <c r="C1624" s="67" t="s">
        <v>307</v>
      </c>
      <c r="D1624" s="68" t="s">
        <v>65</v>
      </c>
      <c r="E1624" s="68" t="s">
        <v>64</v>
      </c>
      <c r="F1624" s="69" t="s">
        <v>1762</v>
      </c>
      <c r="G1624" s="68" t="s">
        <v>64</v>
      </c>
      <c r="H1624" s="68" t="s">
        <v>65</v>
      </c>
      <c r="I1624" s="68" t="s">
        <v>66</v>
      </c>
      <c r="J1624" s="68" t="s">
        <v>66</v>
      </c>
      <c r="K1624" s="70">
        <v>0</v>
      </c>
      <c r="L1624" s="70">
        <v>0</v>
      </c>
      <c r="M1624" s="70">
        <v>0</v>
      </c>
      <c r="N1624" s="70">
        <v>3</v>
      </c>
      <c r="O1624" s="70">
        <v>3</v>
      </c>
      <c r="P1624" s="70" t="s">
        <v>68</v>
      </c>
      <c r="Q1624" s="70" t="s">
        <v>68</v>
      </c>
    </row>
    <row r="1625" spans="2:17" x14ac:dyDescent="0.3">
      <c r="B1625" s="66" t="s">
        <v>3601</v>
      </c>
      <c r="C1625" s="67" t="s">
        <v>202</v>
      </c>
      <c r="D1625" s="68" t="s">
        <v>65</v>
      </c>
      <c r="E1625" s="68" t="s">
        <v>64</v>
      </c>
      <c r="F1625" s="69" t="s">
        <v>1762</v>
      </c>
      <c r="G1625" s="68" t="s">
        <v>64</v>
      </c>
      <c r="H1625" s="68" t="s">
        <v>65</v>
      </c>
      <c r="I1625" s="68" t="s">
        <v>66</v>
      </c>
      <c r="J1625" s="68" t="s">
        <v>66</v>
      </c>
      <c r="K1625" s="70">
        <v>0</v>
      </c>
      <c r="L1625" s="70">
        <v>0</v>
      </c>
      <c r="M1625" s="70">
        <v>0</v>
      </c>
      <c r="N1625" s="70">
        <v>3</v>
      </c>
      <c r="O1625" s="70">
        <v>3</v>
      </c>
      <c r="P1625" s="70" t="s">
        <v>68</v>
      </c>
      <c r="Q1625" s="70" t="s">
        <v>68</v>
      </c>
    </row>
    <row r="1626" spans="2:17" x14ac:dyDescent="0.3">
      <c r="B1626" s="66" t="s">
        <v>407</v>
      </c>
      <c r="C1626" s="67" t="s">
        <v>188</v>
      </c>
      <c r="D1626" s="68" t="s">
        <v>64</v>
      </c>
      <c r="E1626" s="68" t="s">
        <v>65</v>
      </c>
      <c r="F1626" s="69" t="s">
        <v>1762</v>
      </c>
      <c r="G1626" s="68" t="s">
        <v>64</v>
      </c>
      <c r="H1626" s="68" t="s">
        <v>65</v>
      </c>
      <c r="I1626" s="68" t="s">
        <v>66</v>
      </c>
      <c r="J1626" s="68" t="s">
        <v>66</v>
      </c>
      <c r="K1626" s="70">
        <v>0</v>
      </c>
      <c r="L1626" s="70">
        <v>0</v>
      </c>
      <c r="M1626" s="70">
        <v>0</v>
      </c>
      <c r="N1626" s="70">
        <v>3</v>
      </c>
      <c r="O1626" s="70">
        <v>3</v>
      </c>
      <c r="P1626" s="70" t="s">
        <v>68</v>
      </c>
      <c r="Q1626" s="70" t="s">
        <v>68</v>
      </c>
    </row>
    <row r="1627" spans="2:17" x14ac:dyDescent="0.3">
      <c r="B1627" s="66" t="s">
        <v>3602</v>
      </c>
      <c r="C1627" s="67" t="s">
        <v>3603</v>
      </c>
      <c r="D1627" s="68" t="s">
        <v>65</v>
      </c>
      <c r="E1627" s="68" t="s">
        <v>64</v>
      </c>
      <c r="F1627" s="69" t="s">
        <v>1762</v>
      </c>
      <c r="G1627" s="68" t="s">
        <v>64</v>
      </c>
      <c r="H1627" s="68" t="s">
        <v>65</v>
      </c>
      <c r="I1627" s="68" t="s">
        <v>66</v>
      </c>
      <c r="J1627" s="68" t="s">
        <v>66</v>
      </c>
      <c r="K1627" s="70">
        <v>0</v>
      </c>
      <c r="L1627" s="70">
        <v>0</v>
      </c>
      <c r="M1627" s="70">
        <v>0</v>
      </c>
      <c r="N1627" s="70">
        <v>3</v>
      </c>
      <c r="O1627" s="70">
        <v>3</v>
      </c>
      <c r="P1627" s="70" t="s">
        <v>68</v>
      </c>
      <c r="Q1627" s="70" t="s">
        <v>68</v>
      </c>
    </row>
    <row r="1628" spans="2:17" x14ac:dyDescent="0.3">
      <c r="B1628" s="66" t="s">
        <v>3604</v>
      </c>
      <c r="C1628" s="67" t="s">
        <v>198</v>
      </c>
      <c r="D1628" s="68" t="s">
        <v>65</v>
      </c>
      <c r="E1628" s="68" t="s">
        <v>64</v>
      </c>
      <c r="F1628" s="69" t="s">
        <v>1762</v>
      </c>
      <c r="G1628" s="68" t="s">
        <v>64</v>
      </c>
      <c r="H1628" s="68" t="s">
        <v>65</v>
      </c>
      <c r="I1628" s="68" t="s">
        <v>66</v>
      </c>
      <c r="J1628" s="68" t="s">
        <v>66</v>
      </c>
      <c r="K1628" s="70">
        <v>5</v>
      </c>
      <c r="L1628" s="70">
        <v>0</v>
      </c>
      <c r="M1628" s="70">
        <v>0</v>
      </c>
      <c r="N1628" s="70">
        <v>0</v>
      </c>
      <c r="O1628" s="70">
        <v>5</v>
      </c>
      <c r="P1628" s="70" t="s">
        <v>68</v>
      </c>
      <c r="Q1628" s="70" t="s">
        <v>68</v>
      </c>
    </row>
    <row r="1629" spans="2:17" x14ac:dyDescent="0.3">
      <c r="B1629" s="66" t="s">
        <v>193</v>
      </c>
      <c r="C1629" s="67" t="s">
        <v>3605</v>
      </c>
      <c r="D1629" s="68" t="s">
        <v>65</v>
      </c>
      <c r="E1629" s="68" t="s">
        <v>64</v>
      </c>
      <c r="F1629" s="69" t="s">
        <v>3606</v>
      </c>
      <c r="G1629" s="68" t="s">
        <v>64</v>
      </c>
      <c r="H1629" s="68" t="s">
        <v>64</v>
      </c>
      <c r="I1629" s="68" t="s">
        <v>66</v>
      </c>
      <c r="J1629" s="68" t="s">
        <v>65</v>
      </c>
      <c r="K1629" s="70">
        <v>0</v>
      </c>
      <c r="L1629" s="70">
        <v>0</v>
      </c>
      <c r="M1629" s="70">
        <v>0</v>
      </c>
      <c r="N1629" s="70">
        <v>3</v>
      </c>
      <c r="O1629" s="70">
        <v>3</v>
      </c>
      <c r="P1629" s="70" t="s">
        <v>68</v>
      </c>
      <c r="Q1629" s="70" t="s">
        <v>68</v>
      </c>
    </row>
    <row r="1630" spans="2:17" x14ac:dyDescent="0.3">
      <c r="B1630" s="66" t="s">
        <v>484</v>
      </c>
      <c r="C1630" s="67" t="s">
        <v>3607</v>
      </c>
      <c r="D1630" s="68" t="s">
        <v>65</v>
      </c>
      <c r="E1630" s="68" t="s">
        <v>64</v>
      </c>
      <c r="F1630" s="69" t="s">
        <v>3608</v>
      </c>
      <c r="G1630" s="68" t="s">
        <v>64</v>
      </c>
      <c r="H1630" s="68" t="s">
        <v>64</v>
      </c>
      <c r="I1630" s="68" t="s">
        <v>66</v>
      </c>
      <c r="J1630" s="68" t="s">
        <v>65</v>
      </c>
      <c r="K1630" s="70">
        <v>0</v>
      </c>
      <c r="L1630" s="70">
        <v>0</v>
      </c>
      <c r="M1630" s="70">
        <v>0</v>
      </c>
      <c r="N1630" s="70">
        <v>3</v>
      </c>
      <c r="O1630" s="70">
        <v>3</v>
      </c>
      <c r="P1630" s="70" t="s">
        <v>68</v>
      </c>
      <c r="Q1630" s="70" t="s">
        <v>68</v>
      </c>
    </row>
    <row r="1631" spans="2:17" x14ac:dyDescent="0.3">
      <c r="B1631" s="66" t="s">
        <v>1793</v>
      </c>
      <c r="C1631" s="67" t="s">
        <v>192</v>
      </c>
      <c r="D1631" s="68" t="s">
        <v>65</v>
      </c>
      <c r="E1631" s="68" t="s">
        <v>64</v>
      </c>
      <c r="F1631" s="69" t="s">
        <v>3609</v>
      </c>
      <c r="G1631" s="68" t="s">
        <v>64</v>
      </c>
      <c r="H1631" s="68" t="s">
        <v>64</v>
      </c>
      <c r="I1631" s="68" t="s">
        <v>65</v>
      </c>
      <c r="J1631" s="68" t="s">
        <v>66</v>
      </c>
      <c r="K1631" s="70">
        <v>0</v>
      </c>
      <c r="L1631" s="70">
        <v>0</v>
      </c>
      <c r="M1631" s="70">
        <v>0</v>
      </c>
      <c r="N1631" s="70">
        <v>3</v>
      </c>
      <c r="O1631" s="70">
        <v>3</v>
      </c>
      <c r="P1631" s="70" t="s">
        <v>68</v>
      </c>
      <c r="Q1631" s="70" t="s">
        <v>68</v>
      </c>
    </row>
    <row r="1632" spans="2:17" x14ac:dyDescent="0.3">
      <c r="B1632" s="66" t="s">
        <v>3610</v>
      </c>
      <c r="C1632" s="67" t="s">
        <v>3611</v>
      </c>
      <c r="D1632" s="68" t="s">
        <v>65</v>
      </c>
      <c r="E1632" s="68" t="s">
        <v>64</v>
      </c>
      <c r="F1632" s="69" t="s">
        <v>3612</v>
      </c>
      <c r="G1632" s="68" t="s">
        <v>64</v>
      </c>
      <c r="H1632" s="68" t="s">
        <v>64</v>
      </c>
      <c r="I1632" s="68" t="s">
        <v>65</v>
      </c>
      <c r="J1632" s="68" t="s">
        <v>66</v>
      </c>
      <c r="K1632" s="70">
        <v>0</v>
      </c>
      <c r="L1632" s="70">
        <v>0</v>
      </c>
      <c r="M1632" s="70">
        <v>0</v>
      </c>
      <c r="N1632" s="70">
        <v>3</v>
      </c>
      <c r="O1632" s="70">
        <v>3</v>
      </c>
      <c r="P1632" s="70" t="s">
        <v>68</v>
      </c>
      <c r="Q1632" s="70" t="s">
        <v>68</v>
      </c>
    </row>
    <row r="1633" spans="2:17" x14ac:dyDescent="0.3">
      <c r="B1633" s="66" t="s">
        <v>3613</v>
      </c>
      <c r="C1633" s="67" t="s">
        <v>2021</v>
      </c>
      <c r="D1633" s="68" t="s">
        <v>65</v>
      </c>
      <c r="E1633" s="68" t="s">
        <v>64</v>
      </c>
      <c r="F1633" s="69" t="s">
        <v>1762</v>
      </c>
      <c r="G1633" s="68" t="s">
        <v>64</v>
      </c>
      <c r="H1633" s="68" t="s">
        <v>65</v>
      </c>
      <c r="I1633" s="68" t="s">
        <v>66</v>
      </c>
      <c r="J1633" s="68" t="s">
        <v>66</v>
      </c>
      <c r="K1633" s="70">
        <v>0</v>
      </c>
      <c r="L1633" s="70">
        <v>0</v>
      </c>
      <c r="M1633" s="70">
        <v>0</v>
      </c>
      <c r="N1633" s="70">
        <v>3</v>
      </c>
      <c r="O1633" s="70">
        <v>3</v>
      </c>
      <c r="P1633" s="70" t="s">
        <v>68</v>
      </c>
      <c r="Q1633" s="70" t="s">
        <v>68</v>
      </c>
    </row>
    <row r="1634" spans="2:17" x14ac:dyDescent="0.3">
      <c r="B1634" s="66" t="s">
        <v>113</v>
      </c>
      <c r="C1634" s="67" t="s">
        <v>516</v>
      </c>
      <c r="D1634" s="68" t="s">
        <v>64</v>
      </c>
      <c r="E1634" s="68" t="s">
        <v>65</v>
      </c>
      <c r="F1634" s="69" t="s">
        <v>3614</v>
      </c>
      <c r="G1634" s="68" t="s">
        <v>64</v>
      </c>
      <c r="H1634" s="68" t="s">
        <v>64</v>
      </c>
      <c r="I1634" s="68" t="s">
        <v>65</v>
      </c>
      <c r="J1634" s="68" t="s">
        <v>66</v>
      </c>
      <c r="K1634" s="70">
        <v>0</v>
      </c>
      <c r="L1634" s="70">
        <v>0</v>
      </c>
      <c r="M1634" s="70">
        <v>0</v>
      </c>
      <c r="N1634" s="70">
        <v>3</v>
      </c>
      <c r="O1634" s="70">
        <v>3</v>
      </c>
      <c r="P1634" s="70" t="s">
        <v>68</v>
      </c>
      <c r="Q1634" s="70" t="s">
        <v>68</v>
      </c>
    </row>
    <row r="1635" spans="2:17" x14ac:dyDescent="0.3">
      <c r="B1635" s="66" t="s">
        <v>350</v>
      </c>
      <c r="C1635" s="67" t="s">
        <v>1507</v>
      </c>
      <c r="D1635" s="68" t="s">
        <v>64</v>
      </c>
      <c r="E1635" s="68" t="s">
        <v>65</v>
      </c>
      <c r="F1635" s="69" t="s">
        <v>1762</v>
      </c>
      <c r="G1635" s="68" t="s">
        <v>65</v>
      </c>
      <c r="H1635" s="68" t="s">
        <v>64</v>
      </c>
      <c r="I1635" s="68" t="s">
        <v>66</v>
      </c>
      <c r="J1635" s="68" t="s">
        <v>66</v>
      </c>
      <c r="K1635" s="70">
        <v>0</v>
      </c>
      <c r="L1635" s="70">
        <v>0</v>
      </c>
      <c r="M1635" s="70">
        <v>0</v>
      </c>
      <c r="N1635" s="70">
        <v>3</v>
      </c>
      <c r="O1635" s="70">
        <v>3</v>
      </c>
      <c r="P1635" s="70" t="s">
        <v>68</v>
      </c>
      <c r="Q1635" s="70" t="s">
        <v>68</v>
      </c>
    </row>
    <row r="1636" spans="2:17" x14ac:dyDescent="0.3">
      <c r="B1636" s="66" t="s">
        <v>4271</v>
      </c>
      <c r="C1636" s="67" t="s">
        <v>2295</v>
      </c>
      <c r="D1636" s="68" t="s">
        <v>64</v>
      </c>
      <c r="E1636" s="68" t="s">
        <v>65</v>
      </c>
      <c r="F1636" s="69" t="s">
        <v>1762</v>
      </c>
      <c r="G1636" s="68" t="s">
        <v>65</v>
      </c>
      <c r="H1636" s="68" t="s">
        <v>64</v>
      </c>
      <c r="I1636" s="68" t="s">
        <v>66</v>
      </c>
      <c r="J1636" s="68" t="s">
        <v>66</v>
      </c>
      <c r="K1636" s="70">
        <v>0</v>
      </c>
      <c r="L1636" s="70">
        <v>0</v>
      </c>
      <c r="M1636" s="70">
        <v>0</v>
      </c>
      <c r="N1636" s="70">
        <v>3</v>
      </c>
      <c r="O1636" s="70">
        <v>3</v>
      </c>
      <c r="P1636" s="70" t="s">
        <v>68</v>
      </c>
      <c r="Q1636" s="70" t="s">
        <v>68</v>
      </c>
    </row>
    <row r="1637" spans="2:17" x14ac:dyDescent="0.3">
      <c r="B1637" s="66" t="s">
        <v>2886</v>
      </c>
      <c r="C1637" s="67" t="s">
        <v>1507</v>
      </c>
      <c r="D1637" s="68" t="s">
        <v>65</v>
      </c>
      <c r="E1637" s="68" t="s">
        <v>64</v>
      </c>
      <c r="F1637" s="69" t="s">
        <v>1762</v>
      </c>
      <c r="G1637" s="68" t="s">
        <v>65</v>
      </c>
      <c r="H1637" s="68" t="s">
        <v>64</v>
      </c>
      <c r="I1637" s="68" t="s">
        <v>66</v>
      </c>
      <c r="J1637" s="68" t="s">
        <v>66</v>
      </c>
      <c r="K1637" s="70">
        <v>0</v>
      </c>
      <c r="L1637" s="70">
        <v>0</v>
      </c>
      <c r="M1637" s="70">
        <v>0</v>
      </c>
      <c r="N1637" s="70">
        <v>3</v>
      </c>
      <c r="O1637" s="70">
        <v>3</v>
      </c>
      <c r="P1637" s="70" t="s">
        <v>68</v>
      </c>
      <c r="Q1637" s="70" t="s">
        <v>68</v>
      </c>
    </row>
    <row r="1638" spans="2:17" x14ac:dyDescent="0.3">
      <c r="B1638" s="66" t="s">
        <v>2244</v>
      </c>
      <c r="C1638" s="67" t="s">
        <v>4288</v>
      </c>
      <c r="D1638" s="68" t="s">
        <v>65</v>
      </c>
      <c r="E1638" s="68" t="s">
        <v>64</v>
      </c>
      <c r="F1638" s="69" t="s">
        <v>1762</v>
      </c>
      <c r="G1638" s="68" t="s">
        <v>65</v>
      </c>
      <c r="H1638" s="68" t="s">
        <v>64</v>
      </c>
      <c r="I1638" s="68" t="s">
        <v>66</v>
      </c>
      <c r="J1638" s="68" t="s">
        <v>66</v>
      </c>
      <c r="K1638" s="70">
        <v>0</v>
      </c>
      <c r="L1638" s="70">
        <v>0</v>
      </c>
      <c r="M1638" s="70">
        <v>0</v>
      </c>
      <c r="N1638" s="70">
        <v>3</v>
      </c>
      <c r="O1638" s="70">
        <v>3</v>
      </c>
      <c r="P1638" s="70" t="s">
        <v>68</v>
      </c>
      <c r="Q1638" s="70" t="s">
        <v>68</v>
      </c>
    </row>
    <row r="1639" spans="2:17" x14ac:dyDescent="0.3">
      <c r="B1639" s="66" t="s">
        <v>174</v>
      </c>
      <c r="C1639" s="67" t="s">
        <v>2974</v>
      </c>
      <c r="D1639" s="68" t="s">
        <v>64</v>
      </c>
      <c r="E1639" s="68" t="s">
        <v>65</v>
      </c>
      <c r="F1639" s="69" t="s">
        <v>1762</v>
      </c>
      <c r="G1639" s="68" t="s">
        <v>65</v>
      </c>
      <c r="H1639" s="68" t="s">
        <v>64</v>
      </c>
      <c r="I1639" s="68" t="s">
        <v>66</v>
      </c>
      <c r="J1639" s="68" t="s">
        <v>66</v>
      </c>
      <c r="K1639" s="70">
        <v>0</v>
      </c>
      <c r="L1639" s="70">
        <v>0</v>
      </c>
      <c r="M1639" s="70">
        <v>0</v>
      </c>
      <c r="N1639" s="70">
        <v>3</v>
      </c>
      <c r="O1639" s="70">
        <v>3</v>
      </c>
      <c r="P1639" s="70" t="s">
        <v>68</v>
      </c>
      <c r="Q1639" s="70" t="s">
        <v>68</v>
      </c>
    </row>
    <row r="1640" spans="2:17" x14ac:dyDescent="0.3">
      <c r="B1640" s="66" t="s">
        <v>556</v>
      </c>
      <c r="C1640" s="67" t="s">
        <v>4289</v>
      </c>
      <c r="D1640" s="68" t="s">
        <v>64</v>
      </c>
      <c r="E1640" s="68" t="s">
        <v>65</v>
      </c>
      <c r="F1640" s="69" t="s">
        <v>1762</v>
      </c>
      <c r="G1640" s="68" t="s">
        <v>65</v>
      </c>
      <c r="H1640" s="68" t="s">
        <v>64</v>
      </c>
      <c r="I1640" s="68" t="s">
        <v>66</v>
      </c>
      <c r="J1640" s="68" t="s">
        <v>66</v>
      </c>
      <c r="K1640" s="70">
        <v>0</v>
      </c>
      <c r="L1640" s="70">
        <v>0</v>
      </c>
      <c r="M1640" s="70">
        <v>0</v>
      </c>
      <c r="N1640" s="70">
        <v>3</v>
      </c>
      <c r="O1640" s="70">
        <v>3</v>
      </c>
      <c r="P1640" s="70" t="s">
        <v>68</v>
      </c>
      <c r="Q1640" s="70" t="s">
        <v>68</v>
      </c>
    </row>
    <row r="1641" spans="2:17" x14ac:dyDescent="0.3">
      <c r="B1641" s="66" t="s">
        <v>189</v>
      </c>
      <c r="C1641" s="67" t="s">
        <v>3156</v>
      </c>
      <c r="D1641" s="68" t="s">
        <v>64</v>
      </c>
      <c r="E1641" s="68" t="s">
        <v>65</v>
      </c>
      <c r="F1641" s="69" t="s">
        <v>1762</v>
      </c>
      <c r="G1641" s="68" t="s">
        <v>65</v>
      </c>
      <c r="H1641" s="68" t="s">
        <v>64</v>
      </c>
      <c r="I1641" s="68" t="s">
        <v>66</v>
      </c>
      <c r="J1641" s="68" t="s">
        <v>66</v>
      </c>
      <c r="K1641" s="70">
        <v>0</v>
      </c>
      <c r="L1641" s="70">
        <v>0</v>
      </c>
      <c r="M1641" s="70">
        <v>0</v>
      </c>
      <c r="N1641" s="70">
        <v>3</v>
      </c>
      <c r="O1641" s="70">
        <v>3</v>
      </c>
      <c r="P1641" s="70" t="s">
        <v>68</v>
      </c>
      <c r="Q1641" s="70" t="s">
        <v>68</v>
      </c>
    </row>
    <row r="1642" spans="2:17" x14ac:dyDescent="0.3">
      <c r="B1642" s="66" t="s">
        <v>4290</v>
      </c>
      <c r="C1642" s="67" t="s">
        <v>1457</v>
      </c>
      <c r="D1642" s="68" t="s">
        <v>64</v>
      </c>
      <c r="E1642" s="68" t="s">
        <v>65</v>
      </c>
      <c r="F1642" s="69" t="s">
        <v>1762</v>
      </c>
      <c r="G1642" s="68" t="s">
        <v>65</v>
      </c>
      <c r="H1642" s="68" t="s">
        <v>64</v>
      </c>
      <c r="I1642" s="68" t="s">
        <v>66</v>
      </c>
      <c r="J1642" s="68" t="s">
        <v>66</v>
      </c>
      <c r="K1642" s="70">
        <v>0</v>
      </c>
      <c r="L1642" s="70">
        <v>0</v>
      </c>
      <c r="M1642" s="70">
        <v>0</v>
      </c>
      <c r="N1642" s="70">
        <v>3</v>
      </c>
      <c r="O1642" s="70">
        <v>3</v>
      </c>
      <c r="P1642" s="70" t="s">
        <v>68</v>
      </c>
      <c r="Q1642" s="70" t="s">
        <v>68</v>
      </c>
    </row>
    <row r="1643" spans="2:17" x14ac:dyDescent="0.3">
      <c r="B1643" s="66" t="s">
        <v>4291</v>
      </c>
      <c r="C1643" s="67" t="s">
        <v>3116</v>
      </c>
      <c r="D1643" s="68" t="s">
        <v>64</v>
      </c>
      <c r="E1643" s="68" t="s">
        <v>65</v>
      </c>
      <c r="F1643" s="69" t="s">
        <v>1762</v>
      </c>
      <c r="G1643" s="68" t="s">
        <v>65</v>
      </c>
      <c r="H1643" s="68" t="s">
        <v>64</v>
      </c>
      <c r="I1643" s="68" t="s">
        <v>66</v>
      </c>
      <c r="J1643" s="68" t="s">
        <v>66</v>
      </c>
      <c r="K1643" s="70">
        <v>0</v>
      </c>
      <c r="L1643" s="70">
        <v>0</v>
      </c>
      <c r="M1643" s="70">
        <v>0</v>
      </c>
      <c r="N1643" s="70">
        <v>3</v>
      </c>
      <c r="O1643" s="70">
        <v>3</v>
      </c>
      <c r="P1643" s="70" t="s">
        <v>68</v>
      </c>
      <c r="Q1643" s="70" t="s">
        <v>68</v>
      </c>
    </row>
    <row r="1644" spans="2:17" x14ac:dyDescent="0.3">
      <c r="B1644" s="66" t="s">
        <v>4292</v>
      </c>
      <c r="C1644" s="67" t="s">
        <v>190</v>
      </c>
      <c r="D1644" s="68" t="s">
        <v>64</v>
      </c>
      <c r="E1644" s="68" t="s">
        <v>65</v>
      </c>
      <c r="F1644" s="69" t="s">
        <v>1762</v>
      </c>
      <c r="G1644" s="68" t="s">
        <v>65</v>
      </c>
      <c r="H1644" s="68" t="s">
        <v>64</v>
      </c>
      <c r="I1644" s="68" t="s">
        <v>66</v>
      </c>
      <c r="J1644" s="68" t="s">
        <v>66</v>
      </c>
      <c r="K1644" s="70">
        <v>0</v>
      </c>
      <c r="L1644" s="70">
        <v>0</v>
      </c>
      <c r="M1644" s="70">
        <v>0</v>
      </c>
      <c r="N1644" s="70">
        <v>3</v>
      </c>
      <c r="O1644" s="70">
        <v>3</v>
      </c>
      <c r="P1644" s="70" t="s">
        <v>68</v>
      </c>
      <c r="Q1644" s="70" t="s">
        <v>68</v>
      </c>
    </row>
    <row r="1645" spans="2:17" x14ac:dyDescent="0.3">
      <c r="B1645" s="66" t="s">
        <v>3546</v>
      </c>
      <c r="C1645" s="67" t="s">
        <v>564</v>
      </c>
      <c r="D1645" s="68" t="s">
        <v>64</v>
      </c>
      <c r="E1645" s="68" t="s">
        <v>65</v>
      </c>
      <c r="F1645" s="69" t="s">
        <v>1762</v>
      </c>
      <c r="G1645" s="68" t="s">
        <v>65</v>
      </c>
      <c r="H1645" s="68" t="s">
        <v>64</v>
      </c>
      <c r="I1645" s="68" t="s">
        <v>66</v>
      </c>
      <c r="J1645" s="68" t="s">
        <v>66</v>
      </c>
      <c r="K1645" s="70">
        <v>0</v>
      </c>
      <c r="L1645" s="70">
        <v>0</v>
      </c>
      <c r="M1645" s="70">
        <v>0</v>
      </c>
      <c r="N1645" s="70">
        <v>3</v>
      </c>
      <c r="O1645" s="70">
        <v>3</v>
      </c>
      <c r="P1645" s="70" t="s">
        <v>68</v>
      </c>
      <c r="Q1645" s="70" t="s">
        <v>68</v>
      </c>
    </row>
    <row r="1646" spans="2:17" x14ac:dyDescent="0.3">
      <c r="B1646" s="66" t="s">
        <v>346</v>
      </c>
      <c r="C1646" s="67" t="s">
        <v>564</v>
      </c>
      <c r="D1646" s="68" t="s">
        <v>64</v>
      </c>
      <c r="E1646" s="68" t="s">
        <v>65</v>
      </c>
      <c r="F1646" s="69" t="s">
        <v>1762</v>
      </c>
      <c r="G1646" s="68" t="s">
        <v>65</v>
      </c>
      <c r="H1646" s="68" t="s">
        <v>64</v>
      </c>
      <c r="I1646" s="68" t="s">
        <v>66</v>
      </c>
      <c r="J1646" s="68" t="s">
        <v>66</v>
      </c>
      <c r="K1646" s="70">
        <v>0</v>
      </c>
      <c r="L1646" s="70">
        <v>0</v>
      </c>
      <c r="M1646" s="70">
        <v>0</v>
      </c>
      <c r="N1646" s="70">
        <v>3</v>
      </c>
      <c r="O1646" s="70">
        <v>3</v>
      </c>
      <c r="P1646" s="70" t="s">
        <v>68</v>
      </c>
      <c r="Q1646" s="70" t="s">
        <v>68</v>
      </c>
    </row>
    <row r="1647" spans="2:17" x14ac:dyDescent="0.3">
      <c r="B1647" s="66" t="s">
        <v>1608</v>
      </c>
      <c r="C1647" s="67" t="s">
        <v>3488</v>
      </c>
      <c r="D1647" s="68" t="s">
        <v>64</v>
      </c>
      <c r="E1647" s="68" t="s">
        <v>65</v>
      </c>
      <c r="F1647" s="69" t="s">
        <v>1762</v>
      </c>
      <c r="G1647" s="68" t="s">
        <v>65</v>
      </c>
      <c r="H1647" s="68" t="s">
        <v>64</v>
      </c>
      <c r="I1647" s="68" t="s">
        <v>66</v>
      </c>
      <c r="J1647" s="68" t="s">
        <v>66</v>
      </c>
      <c r="K1647" s="70">
        <v>0</v>
      </c>
      <c r="L1647" s="70">
        <v>0</v>
      </c>
      <c r="M1647" s="70">
        <v>0</v>
      </c>
      <c r="N1647" s="70">
        <v>3</v>
      </c>
      <c r="O1647" s="70">
        <v>3</v>
      </c>
      <c r="P1647" s="70" t="s">
        <v>68</v>
      </c>
      <c r="Q1647" s="70" t="s">
        <v>68</v>
      </c>
    </row>
    <row r="1648" spans="2:17" x14ac:dyDescent="0.3">
      <c r="B1648" s="66" t="s">
        <v>303</v>
      </c>
      <c r="C1648" s="67" t="s">
        <v>1662</v>
      </c>
      <c r="D1648" s="68" t="s">
        <v>64</v>
      </c>
      <c r="E1648" s="68" t="s">
        <v>65</v>
      </c>
      <c r="F1648" s="69" t="s">
        <v>1762</v>
      </c>
      <c r="G1648" s="68" t="s">
        <v>65</v>
      </c>
      <c r="H1648" s="68" t="s">
        <v>64</v>
      </c>
      <c r="I1648" s="68" t="s">
        <v>66</v>
      </c>
      <c r="J1648" s="68" t="s">
        <v>66</v>
      </c>
      <c r="K1648" s="70">
        <v>0</v>
      </c>
      <c r="L1648" s="70">
        <v>0</v>
      </c>
      <c r="M1648" s="70">
        <v>0</v>
      </c>
      <c r="N1648" s="70">
        <v>3</v>
      </c>
      <c r="O1648" s="70">
        <v>3</v>
      </c>
      <c r="P1648" s="70" t="s">
        <v>68</v>
      </c>
      <c r="Q1648" s="70" t="s">
        <v>68</v>
      </c>
    </row>
    <row r="1649" spans="2:17" x14ac:dyDescent="0.3">
      <c r="B1649" s="66" t="s">
        <v>374</v>
      </c>
      <c r="C1649" s="67" t="s">
        <v>2039</v>
      </c>
      <c r="D1649" s="68" t="s">
        <v>64</v>
      </c>
      <c r="E1649" s="68" t="s">
        <v>65</v>
      </c>
      <c r="F1649" s="69" t="s">
        <v>1762</v>
      </c>
      <c r="G1649" s="68" t="s">
        <v>65</v>
      </c>
      <c r="H1649" s="68" t="s">
        <v>64</v>
      </c>
      <c r="I1649" s="68" t="s">
        <v>66</v>
      </c>
      <c r="J1649" s="68" t="s">
        <v>66</v>
      </c>
      <c r="K1649" s="70">
        <v>0</v>
      </c>
      <c r="L1649" s="70">
        <v>0</v>
      </c>
      <c r="M1649" s="70">
        <v>0</v>
      </c>
      <c r="N1649" s="70">
        <v>3</v>
      </c>
      <c r="O1649" s="70">
        <v>3</v>
      </c>
      <c r="P1649" s="70" t="s">
        <v>68</v>
      </c>
      <c r="Q1649" s="70" t="s">
        <v>68</v>
      </c>
    </row>
    <row r="1650" spans="2:17" x14ac:dyDescent="0.3">
      <c r="B1650" s="66" t="s">
        <v>1411</v>
      </c>
      <c r="C1650" s="67" t="s">
        <v>2653</v>
      </c>
      <c r="D1650" s="68" t="s">
        <v>64</v>
      </c>
      <c r="E1650" s="68" t="s">
        <v>65</v>
      </c>
      <c r="F1650" s="69" t="s">
        <v>1762</v>
      </c>
      <c r="G1650" s="68" t="s">
        <v>65</v>
      </c>
      <c r="H1650" s="68" t="s">
        <v>64</v>
      </c>
      <c r="I1650" s="68" t="s">
        <v>66</v>
      </c>
      <c r="J1650" s="68" t="s">
        <v>66</v>
      </c>
      <c r="K1650" s="70">
        <v>0</v>
      </c>
      <c r="L1650" s="70">
        <v>0</v>
      </c>
      <c r="M1650" s="70">
        <v>0</v>
      </c>
      <c r="N1650" s="70">
        <v>3</v>
      </c>
      <c r="O1650" s="70">
        <v>3</v>
      </c>
      <c r="P1650" s="70" t="s">
        <v>68</v>
      </c>
      <c r="Q1650" s="70" t="s">
        <v>68</v>
      </c>
    </row>
    <row r="1651" spans="2:17" x14ac:dyDescent="0.3">
      <c r="B1651" s="66" t="s">
        <v>1875</v>
      </c>
      <c r="C1651" s="67" t="s">
        <v>1946</v>
      </c>
      <c r="D1651" s="68" t="s">
        <v>64</v>
      </c>
      <c r="E1651" s="68" t="s">
        <v>65</v>
      </c>
      <c r="F1651" s="69" t="s">
        <v>1762</v>
      </c>
      <c r="G1651" s="68" t="s">
        <v>65</v>
      </c>
      <c r="H1651" s="68" t="s">
        <v>64</v>
      </c>
      <c r="I1651" s="68" t="s">
        <v>66</v>
      </c>
      <c r="J1651" s="68" t="s">
        <v>66</v>
      </c>
      <c r="K1651" s="70">
        <v>0</v>
      </c>
      <c r="L1651" s="70">
        <v>0</v>
      </c>
      <c r="M1651" s="70">
        <v>0</v>
      </c>
      <c r="N1651" s="70">
        <v>3</v>
      </c>
      <c r="O1651" s="70">
        <v>3</v>
      </c>
      <c r="P1651" s="70" t="s">
        <v>68</v>
      </c>
      <c r="Q1651" s="70" t="s">
        <v>68</v>
      </c>
    </row>
    <row r="1652" spans="2:17" x14ac:dyDescent="0.3">
      <c r="B1652" s="66" t="s">
        <v>3154</v>
      </c>
      <c r="C1652" s="67" t="s">
        <v>163</v>
      </c>
      <c r="D1652" s="68" t="s">
        <v>64</v>
      </c>
      <c r="E1652" s="68" t="s">
        <v>65</v>
      </c>
      <c r="F1652" s="69" t="s">
        <v>1762</v>
      </c>
      <c r="G1652" s="68" t="s">
        <v>65</v>
      </c>
      <c r="H1652" s="68" t="s">
        <v>64</v>
      </c>
      <c r="I1652" s="68" t="s">
        <v>66</v>
      </c>
      <c r="J1652" s="68" t="s">
        <v>66</v>
      </c>
      <c r="K1652" s="70">
        <v>0</v>
      </c>
      <c r="L1652" s="70">
        <v>0</v>
      </c>
      <c r="M1652" s="70">
        <v>0</v>
      </c>
      <c r="N1652" s="70">
        <v>3</v>
      </c>
      <c r="O1652" s="70">
        <v>3</v>
      </c>
      <c r="P1652" s="70" t="s">
        <v>68</v>
      </c>
      <c r="Q1652" s="70" t="s">
        <v>68</v>
      </c>
    </row>
    <row r="1653" spans="2:17" x14ac:dyDescent="0.3">
      <c r="B1653" s="66" t="s">
        <v>415</v>
      </c>
      <c r="C1653" s="67" t="s">
        <v>3160</v>
      </c>
      <c r="D1653" s="68" t="s">
        <v>65</v>
      </c>
      <c r="E1653" s="68" t="s">
        <v>64</v>
      </c>
      <c r="F1653" s="69" t="s">
        <v>1762</v>
      </c>
      <c r="G1653" s="68" t="s">
        <v>65</v>
      </c>
      <c r="H1653" s="68" t="s">
        <v>64</v>
      </c>
      <c r="I1653" s="68" t="s">
        <v>66</v>
      </c>
      <c r="J1653" s="68" t="s">
        <v>66</v>
      </c>
      <c r="K1653" s="70">
        <v>0</v>
      </c>
      <c r="L1653" s="70">
        <v>0</v>
      </c>
      <c r="M1653" s="70">
        <v>0</v>
      </c>
      <c r="N1653" s="70">
        <v>3</v>
      </c>
      <c r="O1653" s="70">
        <v>3</v>
      </c>
      <c r="P1653" s="70" t="s">
        <v>68</v>
      </c>
      <c r="Q1653" s="70" t="s">
        <v>68</v>
      </c>
    </row>
    <row r="1654" spans="2:17" x14ac:dyDescent="0.3">
      <c r="B1654" s="66" t="s">
        <v>375</v>
      </c>
      <c r="C1654" s="67" t="s">
        <v>1662</v>
      </c>
      <c r="D1654" s="68" t="s">
        <v>64</v>
      </c>
      <c r="E1654" s="68" t="s">
        <v>65</v>
      </c>
      <c r="F1654" s="69" t="s">
        <v>1762</v>
      </c>
      <c r="G1654" s="68" t="s">
        <v>65</v>
      </c>
      <c r="H1654" s="68" t="s">
        <v>64</v>
      </c>
      <c r="I1654" s="68" t="s">
        <v>66</v>
      </c>
      <c r="J1654" s="68" t="s">
        <v>66</v>
      </c>
      <c r="K1654" s="70">
        <v>0</v>
      </c>
      <c r="L1654" s="70">
        <v>0</v>
      </c>
      <c r="M1654" s="70">
        <v>0</v>
      </c>
      <c r="N1654" s="70">
        <v>3</v>
      </c>
      <c r="O1654" s="70">
        <v>3</v>
      </c>
      <c r="P1654" s="70" t="s">
        <v>68</v>
      </c>
      <c r="Q1654" s="70" t="s">
        <v>68</v>
      </c>
    </row>
    <row r="1655" spans="2:17" x14ac:dyDescent="0.3">
      <c r="B1655" s="66" t="s">
        <v>4293</v>
      </c>
      <c r="C1655" s="67" t="s">
        <v>360</v>
      </c>
      <c r="D1655" s="68" t="s">
        <v>65</v>
      </c>
      <c r="E1655" s="68" t="s">
        <v>64</v>
      </c>
      <c r="F1655" s="69" t="s">
        <v>1762</v>
      </c>
      <c r="G1655" s="68" t="s">
        <v>65</v>
      </c>
      <c r="H1655" s="68" t="s">
        <v>64</v>
      </c>
      <c r="I1655" s="68" t="s">
        <v>66</v>
      </c>
      <c r="J1655" s="68" t="s">
        <v>66</v>
      </c>
      <c r="K1655" s="70">
        <v>0</v>
      </c>
      <c r="L1655" s="70">
        <v>0</v>
      </c>
      <c r="M1655" s="70">
        <v>0</v>
      </c>
      <c r="N1655" s="70">
        <v>3</v>
      </c>
      <c r="O1655" s="70">
        <v>3</v>
      </c>
      <c r="P1655" s="70" t="s">
        <v>68</v>
      </c>
      <c r="Q1655" s="70" t="s">
        <v>68</v>
      </c>
    </row>
    <row r="1656" spans="2:17" x14ac:dyDescent="0.3">
      <c r="B1656" s="66" t="s">
        <v>2991</v>
      </c>
      <c r="C1656" s="67" t="s">
        <v>308</v>
      </c>
      <c r="D1656" s="68" t="s">
        <v>64</v>
      </c>
      <c r="E1656" s="68" t="s">
        <v>65</v>
      </c>
      <c r="F1656" s="69" t="s">
        <v>1762</v>
      </c>
      <c r="G1656" s="68" t="s">
        <v>65</v>
      </c>
      <c r="H1656" s="68" t="s">
        <v>64</v>
      </c>
      <c r="I1656" s="68" t="s">
        <v>66</v>
      </c>
      <c r="J1656" s="68" t="s">
        <v>66</v>
      </c>
      <c r="K1656" s="70">
        <v>0</v>
      </c>
      <c r="L1656" s="70">
        <v>0</v>
      </c>
      <c r="M1656" s="70">
        <v>0</v>
      </c>
      <c r="N1656" s="70">
        <v>3</v>
      </c>
      <c r="O1656" s="70">
        <v>3</v>
      </c>
      <c r="P1656" s="70" t="s">
        <v>68</v>
      </c>
      <c r="Q1656" s="70" t="s">
        <v>68</v>
      </c>
    </row>
    <row r="1657" spans="2:17" x14ac:dyDescent="0.3">
      <c r="B1657" s="66" t="s">
        <v>2867</v>
      </c>
      <c r="C1657" s="67" t="s">
        <v>1434</v>
      </c>
      <c r="D1657" s="68" t="s">
        <v>65</v>
      </c>
      <c r="E1657" s="68" t="s">
        <v>64</v>
      </c>
      <c r="F1657" s="69" t="s">
        <v>1762</v>
      </c>
      <c r="G1657" s="68" t="s">
        <v>65</v>
      </c>
      <c r="H1657" s="68" t="s">
        <v>64</v>
      </c>
      <c r="I1657" s="68" t="s">
        <v>66</v>
      </c>
      <c r="J1657" s="68" t="s">
        <v>66</v>
      </c>
      <c r="K1657" s="70">
        <v>0</v>
      </c>
      <c r="L1657" s="70">
        <v>0</v>
      </c>
      <c r="M1657" s="70">
        <v>0</v>
      </c>
      <c r="N1657" s="70">
        <v>3</v>
      </c>
      <c r="O1657" s="70">
        <v>3</v>
      </c>
      <c r="P1657" s="70" t="s">
        <v>68</v>
      </c>
      <c r="Q1657" s="70" t="s">
        <v>68</v>
      </c>
    </row>
    <row r="1658" spans="2:17" x14ac:dyDescent="0.3">
      <c r="B1658" s="66" t="s">
        <v>1931</v>
      </c>
      <c r="C1658" s="67" t="s">
        <v>4294</v>
      </c>
      <c r="D1658" s="68" t="s">
        <v>65</v>
      </c>
      <c r="E1658" s="68" t="s">
        <v>64</v>
      </c>
      <c r="F1658" s="69" t="s">
        <v>1762</v>
      </c>
      <c r="G1658" s="68" t="s">
        <v>65</v>
      </c>
      <c r="H1658" s="68" t="s">
        <v>64</v>
      </c>
      <c r="I1658" s="68" t="s">
        <v>66</v>
      </c>
      <c r="J1658" s="68" t="s">
        <v>66</v>
      </c>
      <c r="K1658" s="70">
        <v>0</v>
      </c>
      <c r="L1658" s="70">
        <v>0</v>
      </c>
      <c r="M1658" s="70">
        <v>0</v>
      </c>
      <c r="N1658" s="70">
        <v>3</v>
      </c>
      <c r="O1658" s="70">
        <v>3</v>
      </c>
      <c r="P1658" s="70" t="s">
        <v>68</v>
      </c>
      <c r="Q1658" s="70" t="s">
        <v>68</v>
      </c>
    </row>
    <row r="1659" spans="2:17" x14ac:dyDescent="0.3">
      <c r="B1659" s="66" t="s">
        <v>2953</v>
      </c>
      <c r="C1659" s="67" t="s">
        <v>312</v>
      </c>
      <c r="D1659" s="68" t="s">
        <v>65</v>
      </c>
      <c r="E1659" s="68" t="s">
        <v>64</v>
      </c>
      <c r="F1659" s="69" t="s">
        <v>1762</v>
      </c>
      <c r="G1659" s="68" t="s">
        <v>65</v>
      </c>
      <c r="H1659" s="68" t="s">
        <v>64</v>
      </c>
      <c r="I1659" s="68" t="s">
        <v>66</v>
      </c>
      <c r="J1659" s="68" t="s">
        <v>66</v>
      </c>
      <c r="K1659" s="70">
        <v>0</v>
      </c>
      <c r="L1659" s="70">
        <v>0</v>
      </c>
      <c r="M1659" s="70">
        <v>0</v>
      </c>
      <c r="N1659" s="70">
        <v>3</v>
      </c>
      <c r="O1659" s="70">
        <v>3</v>
      </c>
      <c r="P1659" s="70" t="s">
        <v>68</v>
      </c>
      <c r="Q1659" s="70" t="s">
        <v>68</v>
      </c>
    </row>
    <row r="1660" spans="2:17" x14ac:dyDescent="0.3">
      <c r="B1660" s="66" t="s">
        <v>4295</v>
      </c>
      <c r="C1660" s="67" t="s">
        <v>3506</v>
      </c>
      <c r="D1660" s="68" t="s">
        <v>65</v>
      </c>
      <c r="E1660" s="68" t="s">
        <v>64</v>
      </c>
      <c r="F1660" s="69" t="s">
        <v>1762</v>
      </c>
      <c r="G1660" s="68" t="s">
        <v>65</v>
      </c>
      <c r="H1660" s="68" t="s">
        <v>64</v>
      </c>
      <c r="I1660" s="68" t="s">
        <v>66</v>
      </c>
      <c r="J1660" s="68" t="s">
        <v>66</v>
      </c>
      <c r="K1660" s="70">
        <v>0</v>
      </c>
      <c r="L1660" s="70">
        <v>0</v>
      </c>
      <c r="M1660" s="70">
        <v>0</v>
      </c>
      <c r="N1660" s="70">
        <v>3</v>
      </c>
      <c r="O1660" s="70">
        <v>3</v>
      </c>
      <c r="P1660" s="70" t="s">
        <v>68</v>
      </c>
      <c r="Q1660" s="70" t="s">
        <v>68</v>
      </c>
    </row>
    <row r="1661" spans="2:17" x14ac:dyDescent="0.3">
      <c r="B1661" s="66" t="s">
        <v>4296</v>
      </c>
      <c r="C1661" s="67" t="s">
        <v>4297</v>
      </c>
      <c r="D1661" s="68" t="s">
        <v>64</v>
      </c>
      <c r="E1661" s="68" t="s">
        <v>65</v>
      </c>
      <c r="F1661" s="69" t="s">
        <v>1762</v>
      </c>
      <c r="G1661" s="68" t="s">
        <v>65</v>
      </c>
      <c r="H1661" s="68" t="s">
        <v>64</v>
      </c>
      <c r="I1661" s="68" t="s">
        <v>66</v>
      </c>
      <c r="J1661" s="68" t="s">
        <v>66</v>
      </c>
      <c r="K1661" s="70">
        <v>0</v>
      </c>
      <c r="L1661" s="70">
        <v>0</v>
      </c>
      <c r="M1661" s="70">
        <v>0</v>
      </c>
      <c r="N1661" s="70">
        <v>3</v>
      </c>
      <c r="O1661" s="70">
        <v>3</v>
      </c>
      <c r="P1661" s="70" t="s">
        <v>68</v>
      </c>
      <c r="Q1661" s="70" t="s">
        <v>68</v>
      </c>
    </row>
    <row r="1662" spans="2:17" x14ac:dyDescent="0.3">
      <c r="B1662" s="66" t="s">
        <v>4298</v>
      </c>
      <c r="C1662" s="67" t="s">
        <v>360</v>
      </c>
      <c r="D1662" s="68" t="s">
        <v>65</v>
      </c>
      <c r="E1662" s="68" t="s">
        <v>64</v>
      </c>
      <c r="F1662" s="69" t="s">
        <v>1762</v>
      </c>
      <c r="G1662" s="68" t="s">
        <v>65</v>
      </c>
      <c r="H1662" s="68" t="s">
        <v>64</v>
      </c>
      <c r="I1662" s="68" t="s">
        <v>66</v>
      </c>
      <c r="J1662" s="68" t="s">
        <v>66</v>
      </c>
      <c r="K1662" s="70">
        <v>0</v>
      </c>
      <c r="L1662" s="70">
        <v>0</v>
      </c>
      <c r="M1662" s="70">
        <v>0</v>
      </c>
      <c r="N1662" s="70">
        <v>3</v>
      </c>
      <c r="O1662" s="70">
        <v>3</v>
      </c>
      <c r="P1662" s="70" t="s">
        <v>68</v>
      </c>
      <c r="Q1662" s="70" t="s">
        <v>68</v>
      </c>
    </row>
    <row r="1663" spans="2:17" x14ac:dyDescent="0.3">
      <c r="B1663" s="66" t="s">
        <v>2301</v>
      </c>
      <c r="C1663" s="67" t="s">
        <v>2526</v>
      </c>
      <c r="D1663" s="68" t="s">
        <v>64</v>
      </c>
      <c r="E1663" s="68" t="s">
        <v>65</v>
      </c>
      <c r="F1663" s="69" t="s">
        <v>1762</v>
      </c>
      <c r="G1663" s="68" t="s">
        <v>65</v>
      </c>
      <c r="H1663" s="68" t="s">
        <v>64</v>
      </c>
      <c r="I1663" s="68" t="s">
        <v>66</v>
      </c>
      <c r="J1663" s="68" t="s">
        <v>66</v>
      </c>
      <c r="K1663" s="70">
        <v>0</v>
      </c>
      <c r="L1663" s="70">
        <v>0</v>
      </c>
      <c r="M1663" s="70">
        <v>0</v>
      </c>
      <c r="N1663" s="70">
        <v>3</v>
      </c>
      <c r="O1663" s="70">
        <v>3</v>
      </c>
      <c r="P1663" s="70" t="s">
        <v>68</v>
      </c>
      <c r="Q1663" s="70" t="s">
        <v>68</v>
      </c>
    </row>
    <row r="1664" spans="2:17" x14ac:dyDescent="0.3">
      <c r="B1664" s="66" t="s">
        <v>2942</v>
      </c>
      <c r="C1664" s="67" t="s">
        <v>4299</v>
      </c>
      <c r="D1664" s="68" t="s">
        <v>64</v>
      </c>
      <c r="E1664" s="68" t="s">
        <v>65</v>
      </c>
      <c r="F1664" s="69" t="s">
        <v>1762</v>
      </c>
      <c r="G1664" s="68" t="s">
        <v>65</v>
      </c>
      <c r="H1664" s="68" t="s">
        <v>64</v>
      </c>
      <c r="I1664" s="68" t="s">
        <v>66</v>
      </c>
      <c r="J1664" s="68" t="s">
        <v>66</v>
      </c>
      <c r="K1664" s="70">
        <v>0</v>
      </c>
      <c r="L1664" s="70">
        <v>0</v>
      </c>
      <c r="M1664" s="70">
        <v>0</v>
      </c>
      <c r="N1664" s="70">
        <v>3</v>
      </c>
      <c r="O1664" s="70">
        <v>3</v>
      </c>
      <c r="P1664" s="70" t="s">
        <v>68</v>
      </c>
      <c r="Q1664" s="70" t="s">
        <v>68</v>
      </c>
    </row>
    <row r="1665" spans="2:17" x14ac:dyDescent="0.3">
      <c r="B1665" s="66" t="s">
        <v>3138</v>
      </c>
      <c r="C1665" s="67" t="s">
        <v>339</v>
      </c>
      <c r="D1665" s="68" t="s">
        <v>64</v>
      </c>
      <c r="E1665" s="68" t="s">
        <v>65</v>
      </c>
      <c r="F1665" s="69" t="s">
        <v>1762</v>
      </c>
      <c r="G1665" s="68" t="s">
        <v>65</v>
      </c>
      <c r="H1665" s="68" t="s">
        <v>64</v>
      </c>
      <c r="I1665" s="68" t="s">
        <v>66</v>
      </c>
      <c r="J1665" s="68" t="s">
        <v>66</v>
      </c>
      <c r="K1665" s="70">
        <v>0</v>
      </c>
      <c r="L1665" s="70">
        <v>0</v>
      </c>
      <c r="M1665" s="70">
        <v>0</v>
      </c>
      <c r="N1665" s="70">
        <v>3</v>
      </c>
      <c r="O1665" s="70">
        <v>3</v>
      </c>
      <c r="P1665" s="70" t="s">
        <v>68</v>
      </c>
      <c r="Q1665" s="70" t="s">
        <v>68</v>
      </c>
    </row>
    <row r="1666" spans="2:17" x14ac:dyDescent="0.3">
      <c r="B1666" s="66" t="s">
        <v>375</v>
      </c>
      <c r="C1666" s="67" t="s">
        <v>339</v>
      </c>
      <c r="D1666" s="68" t="s">
        <v>64</v>
      </c>
      <c r="E1666" s="68" t="s">
        <v>65</v>
      </c>
      <c r="F1666" s="69" t="s">
        <v>1762</v>
      </c>
      <c r="G1666" s="68" t="s">
        <v>65</v>
      </c>
      <c r="H1666" s="68" t="s">
        <v>64</v>
      </c>
      <c r="I1666" s="68" t="s">
        <v>66</v>
      </c>
      <c r="J1666" s="68" t="s">
        <v>66</v>
      </c>
      <c r="K1666" s="70">
        <v>0</v>
      </c>
      <c r="L1666" s="70">
        <v>0</v>
      </c>
      <c r="M1666" s="70">
        <v>0</v>
      </c>
      <c r="N1666" s="70">
        <v>3</v>
      </c>
      <c r="O1666" s="70">
        <v>3</v>
      </c>
      <c r="P1666" s="70" t="s">
        <v>68</v>
      </c>
      <c r="Q1666" s="70" t="s">
        <v>68</v>
      </c>
    </row>
    <row r="1667" spans="2:17" x14ac:dyDescent="0.3">
      <c r="B1667" s="66" t="s">
        <v>436</v>
      </c>
      <c r="C1667" s="67" t="s">
        <v>1712</v>
      </c>
      <c r="D1667" s="68" t="s">
        <v>65</v>
      </c>
      <c r="E1667" s="68" t="s">
        <v>64</v>
      </c>
      <c r="F1667" s="69" t="s">
        <v>1762</v>
      </c>
      <c r="G1667" s="68" t="s">
        <v>65</v>
      </c>
      <c r="H1667" s="68" t="s">
        <v>64</v>
      </c>
      <c r="I1667" s="68" t="s">
        <v>66</v>
      </c>
      <c r="J1667" s="68" t="s">
        <v>66</v>
      </c>
      <c r="K1667" s="70">
        <v>0</v>
      </c>
      <c r="L1667" s="70">
        <v>0</v>
      </c>
      <c r="M1667" s="70">
        <v>0</v>
      </c>
      <c r="N1667" s="70">
        <v>3</v>
      </c>
      <c r="O1667" s="70">
        <v>3</v>
      </c>
      <c r="P1667" s="70" t="s">
        <v>68</v>
      </c>
      <c r="Q1667" s="70" t="s">
        <v>68</v>
      </c>
    </row>
    <row r="1668" spans="2:17" x14ac:dyDescent="0.3">
      <c r="B1668" s="66" t="s">
        <v>4300</v>
      </c>
      <c r="C1668" s="67" t="s">
        <v>4301</v>
      </c>
      <c r="D1668" s="68" t="s">
        <v>64</v>
      </c>
      <c r="E1668" s="68" t="s">
        <v>65</v>
      </c>
      <c r="F1668" s="69" t="s">
        <v>1762</v>
      </c>
      <c r="G1668" s="68" t="s">
        <v>65</v>
      </c>
      <c r="H1668" s="68" t="s">
        <v>64</v>
      </c>
      <c r="I1668" s="68" t="s">
        <v>66</v>
      </c>
      <c r="J1668" s="68" t="s">
        <v>66</v>
      </c>
      <c r="K1668" s="70">
        <v>0</v>
      </c>
      <c r="L1668" s="70">
        <v>0</v>
      </c>
      <c r="M1668" s="70">
        <v>0</v>
      </c>
      <c r="N1668" s="70">
        <v>3</v>
      </c>
      <c r="O1668" s="70">
        <v>3</v>
      </c>
      <c r="P1668" s="70" t="s">
        <v>68</v>
      </c>
      <c r="Q1668" s="70" t="s">
        <v>68</v>
      </c>
    </row>
    <row r="1669" spans="2:17" x14ac:dyDescent="0.3">
      <c r="B1669" s="66" t="s">
        <v>4302</v>
      </c>
      <c r="C1669" s="67" t="s">
        <v>312</v>
      </c>
      <c r="D1669" s="68" t="s">
        <v>64</v>
      </c>
      <c r="E1669" s="68" t="s">
        <v>65</v>
      </c>
      <c r="F1669" s="69" t="s">
        <v>1762</v>
      </c>
      <c r="G1669" s="68" t="s">
        <v>65</v>
      </c>
      <c r="H1669" s="68" t="s">
        <v>64</v>
      </c>
      <c r="I1669" s="68" t="s">
        <v>66</v>
      </c>
      <c r="J1669" s="68" t="s">
        <v>66</v>
      </c>
      <c r="K1669" s="70">
        <v>0</v>
      </c>
      <c r="L1669" s="70">
        <v>0</v>
      </c>
      <c r="M1669" s="70">
        <v>0</v>
      </c>
      <c r="N1669" s="70">
        <v>3</v>
      </c>
      <c r="O1669" s="70">
        <v>3</v>
      </c>
      <c r="P1669" s="70" t="s">
        <v>68</v>
      </c>
      <c r="Q1669" s="70" t="s">
        <v>68</v>
      </c>
    </row>
    <row r="1670" spans="2:17" x14ac:dyDescent="0.3">
      <c r="B1670" s="66" t="s">
        <v>4303</v>
      </c>
      <c r="C1670" s="67" t="s">
        <v>4304</v>
      </c>
      <c r="D1670" s="68" t="s">
        <v>64</v>
      </c>
      <c r="E1670" s="68" t="s">
        <v>65</v>
      </c>
      <c r="F1670" s="69" t="s">
        <v>1762</v>
      </c>
      <c r="G1670" s="68" t="s">
        <v>65</v>
      </c>
      <c r="H1670" s="68" t="s">
        <v>64</v>
      </c>
      <c r="I1670" s="68" t="s">
        <v>66</v>
      </c>
      <c r="J1670" s="68" t="s">
        <v>66</v>
      </c>
      <c r="K1670" s="70">
        <v>0</v>
      </c>
      <c r="L1670" s="70">
        <v>0</v>
      </c>
      <c r="M1670" s="70">
        <v>0</v>
      </c>
      <c r="N1670" s="70">
        <v>3</v>
      </c>
      <c r="O1670" s="70">
        <v>3</v>
      </c>
      <c r="P1670" s="70" t="s">
        <v>68</v>
      </c>
      <c r="Q1670" s="70" t="s">
        <v>68</v>
      </c>
    </row>
    <row r="1671" spans="2:17" x14ac:dyDescent="0.3">
      <c r="B1671" s="66" t="s">
        <v>3407</v>
      </c>
      <c r="C1671" s="67" t="s">
        <v>1808</v>
      </c>
      <c r="D1671" s="68" t="s">
        <v>64</v>
      </c>
      <c r="E1671" s="68" t="s">
        <v>65</v>
      </c>
      <c r="F1671" s="69" t="s">
        <v>1762</v>
      </c>
      <c r="G1671" s="68" t="s">
        <v>65</v>
      </c>
      <c r="H1671" s="68" t="s">
        <v>64</v>
      </c>
      <c r="I1671" s="68" t="s">
        <v>66</v>
      </c>
      <c r="J1671" s="68" t="s">
        <v>66</v>
      </c>
      <c r="K1671" s="70">
        <v>0</v>
      </c>
      <c r="L1671" s="70">
        <v>0</v>
      </c>
      <c r="M1671" s="70">
        <v>0</v>
      </c>
      <c r="N1671" s="70">
        <v>3</v>
      </c>
      <c r="O1671" s="70">
        <v>3</v>
      </c>
      <c r="P1671" s="70" t="s">
        <v>68</v>
      </c>
      <c r="Q1671" s="70" t="s">
        <v>68</v>
      </c>
    </row>
    <row r="1672" spans="2:17" x14ac:dyDescent="0.3">
      <c r="B1672" s="66" t="s">
        <v>1698</v>
      </c>
      <c r="C1672" s="67" t="s">
        <v>2974</v>
      </c>
      <c r="D1672" s="68" t="s">
        <v>64</v>
      </c>
      <c r="E1672" s="68" t="s">
        <v>65</v>
      </c>
      <c r="F1672" s="69" t="s">
        <v>1762</v>
      </c>
      <c r="G1672" s="68" t="s">
        <v>65</v>
      </c>
      <c r="H1672" s="68" t="s">
        <v>64</v>
      </c>
      <c r="I1672" s="68" t="s">
        <v>66</v>
      </c>
      <c r="J1672" s="68" t="s">
        <v>66</v>
      </c>
      <c r="K1672" s="70">
        <v>0</v>
      </c>
      <c r="L1672" s="70">
        <v>0</v>
      </c>
      <c r="M1672" s="70">
        <v>0</v>
      </c>
      <c r="N1672" s="70">
        <v>3</v>
      </c>
      <c r="O1672" s="70">
        <v>3</v>
      </c>
      <c r="P1672" s="70" t="s">
        <v>68</v>
      </c>
      <c r="Q1672" s="70" t="s">
        <v>68</v>
      </c>
    </row>
    <row r="1673" spans="2:17" x14ac:dyDescent="0.3">
      <c r="B1673" s="66" t="s">
        <v>4300</v>
      </c>
      <c r="C1673" s="67" t="s">
        <v>1541</v>
      </c>
      <c r="D1673" s="68" t="s">
        <v>64</v>
      </c>
      <c r="E1673" s="68" t="s">
        <v>65</v>
      </c>
      <c r="F1673" s="69" t="s">
        <v>1762</v>
      </c>
      <c r="G1673" s="68" t="s">
        <v>65</v>
      </c>
      <c r="H1673" s="68" t="s">
        <v>64</v>
      </c>
      <c r="I1673" s="68" t="s">
        <v>66</v>
      </c>
      <c r="J1673" s="68" t="s">
        <v>66</v>
      </c>
      <c r="K1673" s="70">
        <v>0</v>
      </c>
      <c r="L1673" s="70">
        <v>0</v>
      </c>
      <c r="M1673" s="70">
        <v>0</v>
      </c>
      <c r="N1673" s="70">
        <v>3</v>
      </c>
      <c r="O1673" s="70">
        <v>3</v>
      </c>
      <c r="P1673" s="70" t="s">
        <v>68</v>
      </c>
      <c r="Q1673" s="70" t="s">
        <v>68</v>
      </c>
    </row>
    <row r="1674" spans="2:17" x14ac:dyDescent="0.3">
      <c r="B1674" s="66" t="s">
        <v>350</v>
      </c>
      <c r="C1674" s="67" t="s">
        <v>4305</v>
      </c>
      <c r="D1674" s="68" t="s">
        <v>64</v>
      </c>
      <c r="E1674" s="68" t="s">
        <v>65</v>
      </c>
      <c r="F1674" s="69" t="s">
        <v>1762</v>
      </c>
      <c r="G1674" s="68" t="s">
        <v>65</v>
      </c>
      <c r="H1674" s="68" t="s">
        <v>64</v>
      </c>
      <c r="I1674" s="68" t="s">
        <v>66</v>
      </c>
      <c r="J1674" s="68" t="s">
        <v>66</v>
      </c>
      <c r="K1674" s="70">
        <v>0</v>
      </c>
      <c r="L1674" s="70">
        <v>0</v>
      </c>
      <c r="M1674" s="70">
        <v>0</v>
      </c>
      <c r="N1674" s="70">
        <v>3</v>
      </c>
      <c r="O1674" s="70">
        <v>3</v>
      </c>
      <c r="P1674" s="70" t="s">
        <v>68</v>
      </c>
      <c r="Q1674" s="70" t="s">
        <v>68</v>
      </c>
    </row>
    <row r="1675" spans="2:17" x14ac:dyDescent="0.3">
      <c r="B1675" s="66" t="s">
        <v>436</v>
      </c>
      <c r="C1675" s="67" t="s">
        <v>202</v>
      </c>
      <c r="D1675" s="68" t="s">
        <v>65</v>
      </c>
      <c r="E1675" s="68" t="s">
        <v>64</v>
      </c>
      <c r="F1675" s="69" t="s">
        <v>1762</v>
      </c>
      <c r="G1675" s="68" t="s">
        <v>65</v>
      </c>
      <c r="H1675" s="68" t="s">
        <v>64</v>
      </c>
      <c r="I1675" s="68" t="s">
        <v>66</v>
      </c>
      <c r="J1675" s="68" t="s">
        <v>66</v>
      </c>
      <c r="K1675" s="70">
        <v>0</v>
      </c>
      <c r="L1675" s="70">
        <v>0</v>
      </c>
      <c r="M1675" s="70">
        <v>0</v>
      </c>
      <c r="N1675" s="70">
        <v>3</v>
      </c>
      <c r="O1675" s="70">
        <v>3</v>
      </c>
      <c r="P1675" s="70" t="s">
        <v>68</v>
      </c>
      <c r="Q1675" s="70" t="s">
        <v>68</v>
      </c>
    </row>
    <row r="1676" spans="2:17" x14ac:dyDescent="0.3">
      <c r="B1676" s="66" t="s">
        <v>4306</v>
      </c>
      <c r="C1676" s="67" t="s">
        <v>2983</v>
      </c>
      <c r="D1676" s="68" t="s">
        <v>65</v>
      </c>
      <c r="E1676" s="68" t="s">
        <v>64</v>
      </c>
      <c r="F1676" s="69" t="s">
        <v>1762</v>
      </c>
      <c r="G1676" s="68" t="s">
        <v>65</v>
      </c>
      <c r="H1676" s="68" t="s">
        <v>64</v>
      </c>
      <c r="I1676" s="68" t="s">
        <v>66</v>
      </c>
      <c r="J1676" s="68" t="s">
        <v>66</v>
      </c>
      <c r="K1676" s="70">
        <v>0</v>
      </c>
      <c r="L1676" s="70">
        <v>0</v>
      </c>
      <c r="M1676" s="70">
        <v>0</v>
      </c>
      <c r="N1676" s="70">
        <v>3</v>
      </c>
      <c r="O1676" s="70">
        <v>3</v>
      </c>
      <c r="P1676" s="70" t="s">
        <v>68</v>
      </c>
      <c r="Q1676" s="70" t="s">
        <v>68</v>
      </c>
    </row>
    <row r="1677" spans="2:17" x14ac:dyDescent="0.3">
      <c r="B1677" s="66" t="s">
        <v>325</v>
      </c>
      <c r="C1677" s="67" t="s">
        <v>1541</v>
      </c>
      <c r="D1677" s="68" t="s">
        <v>64</v>
      </c>
      <c r="E1677" s="68" t="s">
        <v>65</v>
      </c>
      <c r="F1677" s="69" t="s">
        <v>1762</v>
      </c>
      <c r="G1677" s="68" t="s">
        <v>65</v>
      </c>
      <c r="H1677" s="68" t="s">
        <v>64</v>
      </c>
      <c r="I1677" s="68" t="s">
        <v>66</v>
      </c>
      <c r="J1677" s="68" t="s">
        <v>66</v>
      </c>
      <c r="K1677" s="70">
        <v>0</v>
      </c>
      <c r="L1677" s="70">
        <v>0</v>
      </c>
      <c r="M1677" s="70">
        <v>0</v>
      </c>
      <c r="N1677" s="70">
        <v>3</v>
      </c>
      <c r="O1677" s="70">
        <v>3</v>
      </c>
      <c r="P1677" s="70" t="s">
        <v>68</v>
      </c>
      <c r="Q1677" s="70" t="s">
        <v>68</v>
      </c>
    </row>
    <row r="1678" spans="2:17" x14ac:dyDescent="0.3">
      <c r="B1678" s="66" t="s">
        <v>4307</v>
      </c>
      <c r="C1678" s="67" t="s">
        <v>4308</v>
      </c>
      <c r="D1678" s="68" t="s">
        <v>64</v>
      </c>
      <c r="E1678" s="68" t="s">
        <v>65</v>
      </c>
      <c r="F1678" s="69" t="s">
        <v>1762</v>
      </c>
      <c r="G1678" s="68" t="s">
        <v>65</v>
      </c>
      <c r="H1678" s="68" t="s">
        <v>64</v>
      </c>
      <c r="I1678" s="68" t="s">
        <v>66</v>
      </c>
      <c r="J1678" s="68" t="s">
        <v>66</v>
      </c>
      <c r="K1678" s="70">
        <v>0</v>
      </c>
      <c r="L1678" s="70">
        <v>0</v>
      </c>
      <c r="M1678" s="70">
        <v>0</v>
      </c>
      <c r="N1678" s="70">
        <v>3</v>
      </c>
      <c r="O1678" s="70">
        <v>3</v>
      </c>
      <c r="P1678" s="70" t="s">
        <v>68</v>
      </c>
      <c r="Q1678" s="70" t="s">
        <v>68</v>
      </c>
    </row>
    <row r="1679" spans="2:17" x14ac:dyDescent="0.3">
      <c r="B1679" s="66" t="s">
        <v>4309</v>
      </c>
      <c r="C1679" s="67" t="s">
        <v>444</v>
      </c>
      <c r="D1679" s="68" t="s">
        <v>65</v>
      </c>
      <c r="E1679" s="68" t="s">
        <v>64</v>
      </c>
      <c r="F1679" s="69" t="s">
        <v>1762</v>
      </c>
      <c r="G1679" s="68" t="s">
        <v>65</v>
      </c>
      <c r="H1679" s="68" t="s">
        <v>64</v>
      </c>
      <c r="I1679" s="68" t="s">
        <v>66</v>
      </c>
      <c r="J1679" s="68" t="s">
        <v>66</v>
      </c>
      <c r="K1679" s="70">
        <v>0</v>
      </c>
      <c r="L1679" s="70">
        <v>0</v>
      </c>
      <c r="M1679" s="70">
        <v>0</v>
      </c>
      <c r="N1679" s="70">
        <v>3</v>
      </c>
      <c r="O1679" s="70">
        <v>3</v>
      </c>
      <c r="P1679" s="70" t="s">
        <v>68</v>
      </c>
      <c r="Q1679" s="70" t="s">
        <v>68</v>
      </c>
    </row>
    <row r="1680" spans="2:17" x14ac:dyDescent="0.3">
      <c r="B1680" s="66" t="s">
        <v>4310</v>
      </c>
      <c r="C1680" s="67" t="s">
        <v>1369</v>
      </c>
      <c r="D1680" s="68" t="s">
        <v>64</v>
      </c>
      <c r="E1680" s="68" t="s">
        <v>65</v>
      </c>
      <c r="F1680" s="69" t="s">
        <v>1762</v>
      </c>
      <c r="G1680" s="68" t="s">
        <v>65</v>
      </c>
      <c r="H1680" s="68" t="s">
        <v>64</v>
      </c>
      <c r="I1680" s="68" t="s">
        <v>66</v>
      </c>
      <c r="J1680" s="68" t="s">
        <v>66</v>
      </c>
      <c r="K1680" s="70">
        <v>0</v>
      </c>
      <c r="L1680" s="70">
        <v>0</v>
      </c>
      <c r="M1680" s="70">
        <v>0</v>
      </c>
      <c r="N1680" s="70">
        <v>3</v>
      </c>
      <c r="O1680" s="70">
        <v>3</v>
      </c>
      <c r="P1680" s="70" t="s">
        <v>68</v>
      </c>
      <c r="Q1680" s="70" t="s">
        <v>68</v>
      </c>
    </row>
    <row r="1681" spans="2:17" x14ac:dyDescent="0.3">
      <c r="B1681" s="66" t="s">
        <v>4311</v>
      </c>
      <c r="C1681" s="67" t="s">
        <v>163</v>
      </c>
      <c r="D1681" s="68" t="s">
        <v>64</v>
      </c>
      <c r="E1681" s="68" t="s">
        <v>65</v>
      </c>
      <c r="F1681" s="69" t="s">
        <v>1762</v>
      </c>
      <c r="G1681" s="68" t="s">
        <v>65</v>
      </c>
      <c r="H1681" s="68" t="s">
        <v>64</v>
      </c>
      <c r="I1681" s="68" t="s">
        <v>66</v>
      </c>
      <c r="J1681" s="68" t="s">
        <v>66</v>
      </c>
      <c r="K1681" s="70">
        <v>0</v>
      </c>
      <c r="L1681" s="70">
        <v>0</v>
      </c>
      <c r="M1681" s="70">
        <v>0</v>
      </c>
      <c r="N1681" s="70">
        <v>3</v>
      </c>
      <c r="O1681" s="70">
        <v>3</v>
      </c>
      <c r="P1681" s="70" t="s">
        <v>68</v>
      </c>
      <c r="Q1681" s="70" t="s">
        <v>68</v>
      </c>
    </row>
    <row r="1682" spans="2:17" x14ac:dyDescent="0.3">
      <c r="B1682" s="66" t="s">
        <v>1368</v>
      </c>
      <c r="C1682" s="67" t="s">
        <v>2039</v>
      </c>
      <c r="D1682" s="68" t="s">
        <v>65</v>
      </c>
      <c r="E1682" s="68" t="s">
        <v>64</v>
      </c>
      <c r="F1682" s="69" t="s">
        <v>1762</v>
      </c>
      <c r="G1682" s="68" t="s">
        <v>65</v>
      </c>
      <c r="H1682" s="68" t="s">
        <v>64</v>
      </c>
      <c r="I1682" s="68" t="s">
        <v>66</v>
      </c>
      <c r="J1682" s="68" t="s">
        <v>66</v>
      </c>
      <c r="K1682" s="70">
        <v>0</v>
      </c>
      <c r="L1682" s="70">
        <v>0</v>
      </c>
      <c r="M1682" s="70">
        <v>0</v>
      </c>
      <c r="N1682" s="70">
        <v>3</v>
      </c>
      <c r="O1682" s="70">
        <v>3</v>
      </c>
      <c r="P1682" s="70" t="s">
        <v>68</v>
      </c>
      <c r="Q1682" s="70" t="s">
        <v>68</v>
      </c>
    </row>
    <row r="1683" spans="2:17" x14ac:dyDescent="0.3">
      <c r="B1683" s="66" t="s">
        <v>4312</v>
      </c>
      <c r="C1683" s="67" t="s">
        <v>1830</v>
      </c>
      <c r="D1683" s="68" t="s">
        <v>64</v>
      </c>
      <c r="E1683" s="68" t="s">
        <v>65</v>
      </c>
      <c r="F1683" s="69" t="s">
        <v>1762</v>
      </c>
      <c r="G1683" s="68" t="s">
        <v>65</v>
      </c>
      <c r="H1683" s="68" t="s">
        <v>64</v>
      </c>
      <c r="I1683" s="68" t="s">
        <v>66</v>
      </c>
      <c r="J1683" s="68" t="s">
        <v>66</v>
      </c>
      <c r="K1683" s="70">
        <v>0</v>
      </c>
      <c r="L1683" s="70">
        <v>0</v>
      </c>
      <c r="M1683" s="70">
        <v>0</v>
      </c>
      <c r="N1683" s="70">
        <v>3</v>
      </c>
      <c r="O1683" s="70">
        <v>3</v>
      </c>
      <c r="P1683" s="70" t="s">
        <v>68</v>
      </c>
      <c r="Q1683" s="70" t="s">
        <v>68</v>
      </c>
    </row>
    <row r="1684" spans="2:17" x14ac:dyDescent="0.3">
      <c r="B1684" s="66" t="s">
        <v>2813</v>
      </c>
      <c r="C1684" s="67" t="s">
        <v>4297</v>
      </c>
      <c r="D1684" s="68" t="s">
        <v>64</v>
      </c>
      <c r="E1684" s="68" t="s">
        <v>65</v>
      </c>
      <c r="F1684" s="69" t="s">
        <v>1762</v>
      </c>
      <c r="G1684" s="68" t="s">
        <v>65</v>
      </c>
      <c r="H1684" s="68" t="s">
        <v>64</v>
      </c>
      <c r="I1684" s="68" t="s">
        <v>66</v>
      </c>
      <c r="J1684" s="68" t="s">
        <v>66</v>
      </c>
      <c r="K1684" s="70">
        <v>0</v>
      </c>
      <c r="L1684" s="70">
        <v>0</v>
      </c>
      <c r="M1684" s="70">
        <v>0</v>
      </c>
      <c r="N1684" s="70">
        <v>3</v>
      </c>
      <c r="O1684" s="70">
        <v>3</v>
      </c>
      <c r="P1684" s="70" t="s">
        <v>68</v>
      </c>
      <c r="Q1684" s="70" t="s">
        <v>68</v>
      </c>
    </row>
    <row r="1685" spans="2:17" x14ac:dyDescent="0.3">
      <c r="B1685" s="66" t="s">
        <v>1368</v>
      </c>
      <c r="C1685" s="67" t="s">
        <v>202</v>
      </c>
      <c r="D1685" s="68" t="s">
        <v>65</v>
      </c>
      <c r="E1685" s="68" t="s">
        <v>64</v>
      </c>
      <c r="F1685" s="69" t="s">
        <v>1762</v>
      </c>
      <c r="G1685" s="68" t="s">
        <v>65</v>
      </c>
      <c r="H1685" s="68" t="s">
        <v>64</v>
      </c>
      <c r="I1685" s="68" t="s">
        <v>66</v>
      </c>
      <c r="J1685" s="68" t="s">
        <v>66</v>
      </c>
      <c r="K1685" s="70">
        <v>0</v>
      </c>
      <c r="L1685" s="70">
        <v>0</v>
      </c>
      <c r="M1685" s="70">
        <v>0</v>
      </c>
      <c r="N1685" s="70">
        <v>3</v>
      </c>
      <c r="O1685" s="70">
        <v>3</v>
      </c>
      <c r="P1685" s="70" t="s">
        <v>68</v>
      </c>
      <c r="Q1685" s="70" t="s">
        <v>68</v>
      </c>
    </row>
    <row r="1686" spans="2:17" x14ac:dyDescent="0.3">
      <c r="B1686" s="66" t="s">
        <v>4313</v>
      </c>
      <c r="C1686" s="67" t="s">
        <v>2968</v>
      </c>
      <c r="D1686" s="68" t="s">
        <v>65</v>
      </c>
      <c r="E1686" s="68" t="s">
        <v>64</v>
      </c>
      <c r="F1686" s="69" t="s">
        <v>1762</v>
      </c>
      <c r="G1686" s="68" t="s">
        <v>65</v>
      </c>
      <c r="H1686" s="68" t="s">
        <v>64</v>
      </c>
      <c r="I1686" s="68" t="s">
        <v>66</v>
      </c>
      <c r="J1686" s="68" t="s">
        <v>66</v>
      </c>
      <c r="K1686" s="70">
        <v>0</v>
      </c>
      <c r="L1686" s="70">
        <v>0</v>
      </c>
      <c r="M1686" s="70">
        <v>0</v>
      </c>
      <c r="N1686" s="70">
        <v>3</v>
      </c>
      <c r="O1686" s="70">
        <v>3</v>
      </c>
      <c r="P1686" s="70" t="s">
        <v>68</v>
      </c>
      <c r="Q1686" s="70" t="s">
        <v>68</v>
      </c>
    </row>
    <row r="1687" spans="2:17" x14ac:dyDescent="0.3">
      <c r="B1687" s="66" t="s">
        <v>4314</v>
      </c>
      <c r="C1687" s="67" t="s">
        <v>4315</v>
      </c>
      <c r="D1687" s="68" t="s">
        <v>65</v>
      </c>
      <c r="E1687" s="68" t="s">
        <v>64</v>
      </c>
      <c r="F1687" s="69" t="s">
        <v>1762</v>
      </c>
      <c r="G1687" s="68" t="s">
        <v>65</v>
      </c>
      <c r="H1687" s="68" t="s">
        <v>64</v>
      </c>
      <c r="I1687" s="68" t="s">
        <v>66</v>
      </c>
      <c r="J1687" s="68" t="s">
        <v>66</v>
      </c>
      <c r="K1687" s="70">
        <v>0</v>
      </c>
      <c r="L1687" s="70">
        <v>0</v>
      </c>
      <c r="M1687" s="70">
        <v>0</v>
      </c>
      <c r="N1687" s="70">
        <v>3</v>
      </c>
      <c r="O1687" s="70">
        <v>3</v>
      </c>
      <c r="P1687" s="70" t="s">
        <v>68</v>
      </c>
      <c r="Q1687" s="70" t="s">
        <v>68</v>
      </c>
    </row>
    <row r="1688" spans="2:17" x14ac:dyDescent="0.3">
      <c r="B1688" s="66" t="s">
        <v>369</v>
      </c>
      <c r="C1688" s="67" t="s">
        <v>2261</v>
      </c>
      <c r="D1688" s="68" t="s">
        <v>64</v>
      </c>
      <c r="E1688" s="68" t="s">
        <v>65</v>
      </c>
      <c r="F1688" s="69" t="s">
        <v>1762</v>
      </c>
      <c r="G1688" s="68" t="s">
        <v>65</v>
      </c>
      <c r="H1688" s="68" t="s">
        <v>64</v>
      </c>
      <c r="I1688" s="68" t="s">
        <v>66</v>
      </c>
      <c r="J1688" s="68" t="s">
        <v>66</v>
      </c>
      <c r="K1688" s="70">
        <v>0</v>
      </c>
      <c r="L1688" s="70">
        <v>0</v>
      </c>
      <c r="M1688" s="70">
        <v>0</v>
      </c>
      <c r="N1688" s="70">
        <v>3</v>
      </c>
      <c r="O1688" s="70">
        <v>3</v>
      </c>
      <c r="P1688" s="70" t="s">
        <v>68</v>
      </c>
      <c r="Q1688" s="70" t="s">
        <v>68</v>
      </c>
    </row>
    <row r="1689" spans="2:17" x14ac:dyDescent="0.3">
      <c r="B1689" s="66" t="s">
        <v>375</v>
      </c>
      <c r="C1689" s="67" t="s">
        <v>4270</v>
      </c>
      <c r="D1689" s="68" t="s">
        <v>64</v>
      </c>
      <c r="E1689" s="68" t="s">
        <v>65</v>
      </c>
      <c r="F1689" s="69" t="s">
        <v>1762</v>
      </c>
      <c r="G1689" s="68" t="s">
        <v>65</v>
      </c>
      <c r="H1689" s="68" t="s">
        <v>64</v>
      </c>
      <c r="I1689" s="68" t="s">
        <v>66</v>
      </c>
      <c r="J1689" s="68" t="s">
        <v>66</v>
      </c>
      <c r="K1689" s="70">
        <v>0</v>
      </c>
      <c r="L1689" s="70">
        <v>0</v>
      </c>
      <c r="M1689" s="70">
        <v>0</v>
      </c>
      <c r="N1689" s="70">
        <v>3</v>
      </c>
      <c r="O1689" s="70">
        <v>3</v>
      </c>
      <c r="P1689" s="70" t="s">
        <v>68</v>
      </c>
      <c r="Q1689" s="70" t="s">
        <v>68</v>
      </c>
    </row>
    <row r="1690" spans="2:17" x14ac:dyDescent="0.3">
      <c r="B1690" s="66" t="s">
        <v>3407</v>
      </c>
      <c r="C1690" s="67" t="s">
        <v>165</v>
      </c>
      <c r="D1690" s="68" t="s">
        <v>64</v>
      </c>
      <c r="E1690" s="68" t="s">
        <v>65</v>
      </c>
      <c r="F1690" s="69" t="s">
        <v>1762</v>
      </c>
      <c r="G1690" s="68" t="s">
        <v>65</v>
      </c>
      <c r="H1690" s="68" t="s">
        <v>64</v>
      </c>
      <c r="I1690" s="68" t="s">
        <v>66</v>
      </c>
      <c r="J1690" s="68" t="s">
        <v>66</v>
      </c>
      <c r="K1690" s="70">
        <v>0</v>
      </c>
      <c r="L1690" s="70">
        <v>0</v>
      </c>
      <c r="M1690" s="70">
        <v>0</v>
      </c>
      <c r="N1690" s="70">
        <v>3</v>
      </c>
      <c r="O1690" s="70">
        <v>3</v>
      </c>
      <c r="P1690" s="70" t="s">
        <v>68</v>
      </c>
      <c r="Q1690" s="70" t="s">
        <v>68</v>
      </c>
    </row>
    <row r="1691" spans="2:17" x14ac:dyDescent="0.3">
      <c r="B1691" s="66" t="s">
        <v>3407</v>
      </c>
      <c r="C1691" s="67" t="s">
        <v>165</v>
      </c>
      <c r="D1691" s="68" t="s">
        <v>64</v>
      </c>
      <c r="E1691" s="68" t="s">
        <v>65</v>
      </c>
      <c r="F1691" s="69" t="s">
        <v>1762</v>
      </c>
      <c r="G1691" s="68" t="s">
        <v>65</v>
      </c>
      <c r="H1691" s="68" t="s">
        <v>64</v>
      </c>
      <c r="I1691" s="68" t="s">
        <v>66</v>
      </c>
      <c r="J1691" s="68" t="s">
        <v>66</v>
      </c>
      <c r="K1691" s="70">
        <v>0</v>
      </c>
      <c r="L1691" s="70">
        <v>0</v>
      </c>
      <c r="M1691" s="70">
        <v>0</v>
      </c>
      <c r="N1691" s="70">
        <v>3</v>
      </c>
      <c r="O1691" s="70">
        <v>3</v>
      </c>
      <c r="P1691" s="70" t="s">
        <v>68</v>
      </c>
      <c r="Q1691" s="70" t="s">
        <v>68</v>
      </c>
    </row>
    <row r="1692" spans="2:17" x14ac:dyDescent="0.3">
      <c r="B1692" s="66" t="s">
        <v>4316</v>
      </c>
      <c r="C1692" s="67" t="s">
        <v>1904</v>
      </c>
      <c r="D1692" s="68" t="s">
        <v>64</v>
      </c>
      <c r="E1692" s="68" t="s">
        <v>65</v>
      </c>
      <c r="F1692" s="69" t="s">
        <v>1762</v>
      </c>
      <c r="G1692" s="68" t="s">
        <v>65</v>
      </c>
      <c r="H1692" s="68" t="s">
        <v>64</v>
      </c>
      <c r="I1692" s="68" t="s">
        <v>66</v>
      </c>
      <c r="J1692" s="68" t="s">
        <v>66</v>
      </c>
      <c r="K1692" s="70">
        <v>0</v>
      </c>
      <c r="L1692" s="70">
        <v>0</v>
      </c>
      <c r="M1692" s="70">
        <v>0</v>
      </c>
      <c r="N1692" s="70">
        <v>3</v>
      </c>
      <c r="O1692" s="70">
        <v>3</v>
      </c>
      <c r="P1692" s="70" t="s">
        <v>68</v>
      </c>
      <c r="Q1692" s="70" t="s">
        <v>68</v>
      </c>
    </row>
    <row r="1693" spans="2:17" x14ac:dyDescent="0.3">
      <c r="B1693" s="66" t="s">
        <v>1567</v>
      </c>
      <c r="C1693" s="67" t="s">
        <v>4317</v>
      </c>
      <c r="D1693" s="68" t="s">
        <v>64</v>
      </c>
      <c r="E1693" s="68" t="s">
        <v>65</v>
      </c>
      <c r="F1693" s="69" t="s">
        <v>1762</v>
      </c>
      <c r="G1693" s="68" t="s">
        <v>65</v>
      </c>
      <c r="H1693" s="68" t="s">
        <v>64</v>
      </c>
      <c r="I1693" s="68" t="s">
        <v>66</v>
      </c>
      <c r="J1693" s="68" t="s">
        <v>66</v>
      </c>
      <c r="K1693" s="70">
        <v>0</v>
      </c>
      <c r="L1693" s="70">
        <v>0</v>
      </c>
      <c r="M1693" s="70">
        <v>0</v>
      </c>
      <c r="N1693" s="70">
        <v>3</v>
      </c>
      <c r="O1693" s="70">
        <v>3</v>
      </c>
      <c r="P1693" s="70" t="s">
        <v>68</v>
      </c>
      <c r="Q1693" s="70" t="s">
        <v>68</v>
      </c>
    </row>
    <row r="1694" spans="2:17" x14ac:dyDescent="0.3">
      <c r="B1694" s="66" t="s">
        <v>369</v>
      </c>
      <c r="C1694" s="67" t="s">
        <v>4318</v>
      </c>
      <c r="D1694" s="68" t="s">
        <v>64</v>
      </c>
      <c r="E1694" s="68" t="s">
        <v>65</v>
      </c>
      <c r="F1694" s="69" t="s">
        <v>1762</v>
      </c>
      <c r="G1694" s="68" t="s">
        <v>65</v>
      </c>
      <c r="H1694" s="68" t="s">
        <v>64</v>
      </c>
      <c r="I1694" s="68" t="s">
        <v>66</v>
      </c>
      <c r="J1694" s="68" t="s">
        <v>66</v>
      </c>
      <c r="K1694" s="70">
        <v>0</v>
      </c>
      <c r="L1694" s="70">
        <v>0</v>
      </c>
      <c r="M1694" s="70">
        <v>0</v>
      </c>
      <c r="N1694" s="70">
        <v>3</v>
      </c>
      <c r="O1694" s="70">
        <v>3</v>
      </c>
      <c r="P1694" s="70" t="s">
        <v>68</v>
      </c>
      <c r="Q1694" s="70" t="s">
        <v>68</v>
      </c>
    </row>
    <row r="1695" spans="2:17" x14ac:dyDescent="0.3">
      <c r="B1695" s="66" t="s">
        <v>4319</v>
      </c>
      <c r="C1695" s="67" t="s">
        <v>395</v>
      </c>
      <c r="D1695" s="68" t="s">
        <v>65</v>
      </c>
      <c r="E1695" s="68" t="s">
        <v>64</v>
      </c>
      <c r="F1695" s="69" t="s">
        <v>1762</v>
      </c>
      <c r="G1695" s="68" t="s">
        <v>65</v>
      </c>
      <c r="H1695" s="68" t="s">
        <v>64</v>
      </c>
      <c r="I1695" s="68" t="s">
        <v>66</v>
      </c>
      <c r="J1695" s="68" t="s">
        <v>66</v>
      </c>
      <c r="K1695" s="70">
        <v>0</v>
      </c>
      <c r="L1695" s="70">
        <v>0</v>
      </c>
      <c r="M1695" s="70">
        <v>0</v>
      </c>
      <c r="N1695" s="70">
        <v>3</v>
      </c>
      <c r="O1695" s="70">
        <v>3</v>
      </c>
      <c r="P1695" s="70" t="s">
        <v>68</v>
      </c>
      <c r="Q1695" s="70" t="s">
        <v>68</v>
      </c>
    </row>
    <row r="1696" spans="2:17" x14ac:dyDescent="0.3">
      <c r="B1696" s="66" t="s">
        <v>1727</v>
      </c>
      <c r="C1696" s="67" t="s">
        <v>2936</v>
      </c>
      <c r="D1696" s="68" t="s">
        <v>64</v>
      </c>
      <c r="E1696" s="68" t="s">
        <v>65</v>
      </c>
      <c r="F1696" s="69" t="s">
        <v>1762</v>
      </c>
      <c r="G1696" s="68" t="s">
        <v>65</v>
      </c>
      <c r="H1696" s="68" t="s">
        <v>64</v>
      </c>
      <c r="I1696" s="68" t="s">
        <v>66</v>
      </c>
      <c r="J1696" s="68" t="s">
        <v>66</v>
      </c>
      <c r="K1696" s="70">
        <v>0</v>
      </c>
      <c r="L1696" s="70">
        <v>0</v>
      </c>
      <c r="M1696" s="70">
        <v>0</v>
      </c>
      <c r="N1696" s="70">
        <v>3</v>
      </c>
      <c r="O1696" s="70">
        <v>3</v>
      </c>
      <c r="P1696" s="70" t="s">
        <v>68</v>
      </c>
      <c r="Q1696" s="70" t="s">
        <v>68</v>
      </c>
    </row>
    <row r="1697" spans="2:17" x14ac:dyDescent="0.3">
      <c r="B1697" s="66" t="s">
        <v>1807</v>
      </c>
      <c r="C1697" s="67" t="s">
        <v>308</v>
      </c>
      <c r="D1697" s="68" t="s">
        <v>64</v>
      </c>
      <c r="E1697" s="68" t="s">
        <v>65</v>
      </c>
      <c r="F1697" s="69" t="s">
        <v>1762</v>
      </c>
      <c r="G1697" s="68" t="s">
        <v>65</v>
      </c>
      <c r="H1697" s="68" t="s">
        <v>64</v>
      </c>
      <c r="I1697" s="68" t="s">
        <v>66</v>
      </c>
      <c r="J1697" s="68" t="s">
        <v>66</v>
      </c>
      <c r="K1697" s="70">
        <v>0</v>
      </c>
      <c r="L1697" s="70">
        <v>0</v>
      </c>
      <c r="M1697" s="70">
        <v>0</v>
      </c>
      <c r="N1697" s="70">
        <v>3</v>
      </c>
      <c r="O1697" s="70">
        <v>3</v>
      </c>
      <c r="P1697" s="70" t="s">
        <v>68</v>
      </c>
      <c r="Q1697" s="70" t="s">
        <v>68</v>
      </c>
    </row>
    <row r="1698" spans="2:17" x14ac:dyDescent="0.3">
      <c r="B1698" s="66" t="s">
        <v>348</v>
      </c>
      <c r="C1698" s="67" t="s">
        <v>4320</v>
      </c>
      <c r="D1698" s="68" t="s">
        <v>64</v>
      </c>
      <c r="E1698" s="68" t="s">
        <v>65</v>
      </c>
      <c r="F1698" s="69" t="s">
        <v>1762</v>
      </c>
      <c r="G1698" s="68" t="s">
        <v>65</v>
      </c>
      <c r="H1698" s="68" t="s">
        <v>64</v>
      </c>
      <c r="I1698" s="68" t="s">
        <v>66</v>
      </c>
      <c r="J1698" s="68" t="s">
        <v>66</v>
      </c>
      <c r="K1698" s="70">
        <v>0</v>
      </c>
      <c r="L1698" s="70">
        <v>0</v>
      </c>
      <c r="M1698" s="70">
        <v>0</v>
      </c>
      <c r="N1698" s="70">
        <v>3</v>
      </c>
      <c r="O1698" s="70">
        <v>3</v>
      </c>
      <c r="P1698" s="70" t="s">
        <v>68</v>
      </c>
      <c r="Q1698" s="70" t="s">
        <v>68</v>
      </c>
    </row>
    <row r="1699" spans="2:17" x14ac:dyDescent="0.3">
      <c r="B1699" s="66" t="s">
        <v>369</v>
      </c>
      <c r="C1699" s="67" t="s">
        <v>4321</v>
      </c>
      <c r="D1699" s="68" t="s">
        <v>64</v>
      </c>
      <c r="E1699" s="68" t="s">
        <v>65</v>
      </c>
      <c r="F1699" s="69" t="s">
        <v>1762</v>
      </c>
      <c r="G1699" s="68" t="s">
        <v>65</v>
      </c>
      <c r="H1699" s="68" t="s">
        <v>64</v>
      </c>
      <c r="I1699" s="68" t="s">
        <v>66</v>
      </c>
      <c r="J1699" s="68" t="s">
        <v>66</v>
      </c>
      <c r="K1699" s="70">
        <v>0</v>
      </c>
      <c r="L1699" s="70">
        <v>0</v>
      </c>
      <c r="M1699" s="70">
        <v>0</v>
      </c>
      <c r="N1699" s="70">
        <v>3</v>
      </c>
      <c r="O1699" s="70">
        <v>3</v>
      </c>
      <c r="P1699" s="70" t="s">
        <v>68</v>
      </c>
      <c r="Q1699" s="70" t="s">
        <v>68</v>
      </c>
    </row>
    <row r="1700" spans="2:17" x14ac:dyDescent="0.3">
      <c r="B1700" s="66" t="s">
        <v>3407</v>
      </c>
      <c r="C1700" s="67" t="s">
        <v>4318</v>
      </c>
      <c r="D1700" s="68" t="s">
        <v>64</v>
      </c>
      <c r="E1700" s="68" t="s">
        <v>65</v>
      </c>
      <c r="F1700" s="69" t="s">
        <v>1762</v>
      </c>
      <c r="G1700" s="68" t="s">
        <v>65</v>
      </c>
      <c r="H1700" s="68" t="s">
        <v>64</v>
      </c>
      <c r="I1700" s="68" t="s">
        <v>66</v>
      </c>
      <c r="J1700" s="68" t="s">
        <v>66</v>
      </c>
      <c r="K1700" s="70">
        <v>0</v>
      </c>
      <c r="L1700" s="70">
        <v>0</v>
      </c>
      <c r="M1700" s="70">
        <v>0</v>
      </c>
      <c r="N1700" s="70">
        <v>3</v>
      </c>
      <c r="O1700" s="70">
        <v>3</v>
      </c>
      <c r="P1700" s="70" t="s">
        <v>68</v>
      </c>
      <c r="Q1700" s="70" t="s">
        <v>68</v>
      </c>
    </row>
    <row r="1701" spans="2:17" x14ac:dyDescent="0.3">
      <c r="B1701" s="66" t="s">
        <v>2793</v>
      </c>
      <c r="C1701" s="67" t="s">
        <v>298</v>
      </c>
      <c r="D1701" s="68" t="s">
        <v>64</v>
      </c>
      <c r="E1701" s="68" t="s">
        <v>65</v>
      </c>
      <c r="F1701" s="69" t="s">
        <v>1762</v>
      </c>
      <c r="G1701" s="68" t="s">
        <v>65</v>
      </c>
      <c r="H1701" s="68" t="s">
        <v>64</v>
      </c>
      <c r="I1701" s="68" t="s">
        <v>66</v>
      </c>
      <c r="J1701" s="68" t="s">
        <v>66</v>
      </c>
      <c r="K1701" s="70">
        <v>0</v>
      </c>
      <c r="L1701" s="70">
        <v>0</v>
      </c>
      <c r="M1701" s="70">
        <v>0</v>
      </c>
      <c r="N1701" s="70">
        <v>3</v>
      </c>
      <c r="O1701" s="70">
        <v>3</v>
      </c>
      <c r="P1701" s="70" t="s">
        <v>68</v>
      </c>
      <c r="Q1701" s="70" t="s">
        <v>68</v>
      </c>
    </row>
    <row r="1702" spans="2:17" x14ac:dyDescent="0.3">
      <c r="B1702" s="66" t="s">
        <v>1502</v>
      </c>
      <c r="C1702" s="67" t="s">
        <v>4322</v>
      </c>
      <c r="D1702" s="68" t="s">
        <v>65</v>
      </c>
      <c r="E1702" s="68" t="s">
        <v>64</v>
      </c>
      <c r="F1702" s="69" t="s">
        <v>1762</v>
      </c>
      <c r="G1702" s="68" t="s">
        <v>65</v>
      </c>
      <c r="H1702" s="68" t="s">
        <v>64</v>
      </c>
      <c r="I1702" s="68" t="s">
        <v>66</v>
      </c>
      <c r="J1702" s="68" t="s">
        <v>66</v>
      </c>
      <c r="K1702" s="70">
        <v>0</v>
      </c>
      <c r="L1702" s="70">
        <v>0</v>
      </c>
      <c r="M1702" s="70">
        <v>0</v>
      </c>
      <c r="N1702" s="70">
        <v>3</v>
      </c>
      <c r="O1702" s="70">
        <v>3</v>
      </c>
      <c r="P1702" s="70" t="s">
        <v>68</v>
      </c>
      <c r="Q1702" s="70" t="s">
        <v>68</v>
      </c>
    </row>
    <row r="1703" spans="2:17" x14ac:dyDescent="0.3">
      <c r="B1703" s="66" t="s">
        <v>4323</v>
      </c>
      <c r="C1703" s="67" t="s">
        <v>312</v>
      </c>
      <c r="D1703" s="68" t="s">
        <v>64</v>
      </c>
      <c r="E1703" s="68" t="s">
        <v>65</v>
      </c>
      <c r="F1703" s="69" t="s">
        <v>1762</v>
      </c>
      <c r="G1703" s="68" t="s">
        <v>65</v>
      </c>
      <c r="H1703" s="68" t="s">
        <v>64</v>
      </c>
      <c r="I1703" s="68" t="s">
        <v>66</v>
      </c>
      <c r="J1703" s="68" t="s">
        <v>66</v>
      </c>
      <c r="K1703" s="70">
        <v>0</v>
      </c>
      <c r="L1703" s="70">
        <v>0</v>
      </c>
      <c r="M1703" s="70">
        <v>0</v>
      </c>
      <c r="N1703" s="70">
        <v>3</v>
      </c>
      <c r="O1703" s="70">
        <v>3</v>
      </c>
      <c r="P1703" s="70" t="s">
        <v>68</v>
      </c>
      <c r="Q1703" s="70" t="s">
        <v>68</v>
      </c>
    </row>
    <row r="1704" spans="2:17" x14ac:dyDescent="0.3">
      <c r="B1704" s="66" t="s">
        <v>511</v>
      </c>
      <c r="C1704" s="67" t="s">
        <v>533</v>
      </c>
      <c r="D1704" s="68" t="s">
        <v>64</v>
      </c>
      <c r="E1704" s="68" t="s">
        <v>65</v>
      </c>
      <c r="F1704" s="69" t="s">
        <v>1762</v>
      </c>
      <c r="G1704" s="68" t="s">
        <v>65</v>
      </c>
      <c r="H1704" s="68" t="s">
        <v>64</v>
      </c>
      <c r="I1704" s="68" t="s">
        <v>66</v>
      </c>
      <c r="J1704" s="68" t="s">
        <v>66</v>
      </c>
      <c r="K1704" s="70">
        <v>0</v>
      </c>
      <c r="L1704" s="70">
        <v>0</v>
      </c>
      <c r="M1704" s="70">
        <v>0</v>
      </c>
      <c r="N1704" s="70">
        <v>3</v>
      </c>
      <c r="O1704" s="70">
        <v>3</v>
      </c>
      <c r="P1704" s="70" t="s">
        <v>68</v>
      </c>
      <c r="Q1704" s="70" t="s">
        <v>68</v>
      </c>
    </row>
    <row r="1705" spans="2:17" x14ac:dyDescent="0.3">
      <c r="B1705" s="66" t="s">
        <v>4324</v>
      </c>
      <c r="C1705" s="67" t="s">
        <v>308</v>
      </c>
      <c r="D1705" s="68" t="s">
        <v>65</v>
      </c>
      <c r="E1705" s="68" t="s">
        <v>64</v>
      </c>
      <c r="F1705" s="69" t="s">
        <v>1762</v>
      </c>
      <c r="G1705" s="68" t="s">
        <v>65</v>
      </c>
      <c r="H1705" s="68" t="s">
        <v>64</v>
      </c>
      <c r="I1705" s="68" t="s">
        <v>66</v>
      </c>
      <c r="J1705" s="68" t="s">
        <v>66</v>
      </c>
      <c r="K1705" s="70">
        <v>0</v>
      </c>
      <c r="L1705" s="70">
        <v>0</v>
      </c>
      <c r="M1705" s="70">
        <v>0</v>
      </c>
      <c r="N1705" s="70">
        <v>3</v>
      </c>
      <c r="O1705" s="70">
        <v>3</v>
      </c>
      <c r="P1705" s="70" t="s">
        <v>68</v>
      </c>
      <c r="Q1705" s="70" t="s">
        <v>68</v>
      </c>
    </row>
    <row r="1706" spans="2:17" x14ac:dyDescent="0.3">
      <c r="B1706" s="66" t="s">
        <v>3683</v>
      </c>
      <c r="C1706" s="67" t="s">
        <v>2526</v>
      </c>
      <c r="D1706" s="68" t="s">
        <v>64</v>
      </c>
      <c r="E1706" s="68" t="s">
        <v>65</v>
      </c>
      <c r="F1706" s="69" t="s">
        <v>1762</v>
      </c>
      <c r="G1706" s="68" t="s">
        <v>65</v>
      </c>
      <c r="H1706" s="68" t="s">
        <v>64</v>
      </c>
      <c r="I1706" s="68" t="s">
        <v>66</v>
      </c>
      <c r="J1706" s="68" t="s">
        <v>66</v>
      </c>
      <c r="K1706" s="70">
        <v>0</v>
      </c>
      <c r="L1706" s="70">
        <v>0</v>
      </c>
      <c r="M1706" s="70">
        <v>0</v>
      </c>
      <c r="N1706" s="70">
        <v>3</v>
      </c>
      <c r="O1706" s="70">
        <v>3</v>
      </c>
      <c r="P1706" s="70" t="s">
        <v>68</v>
      </c>
      <c r="Q1706" s="70" t="s">
        <v>68</v>
      </c>
    </row>
    <row r="1707" spans="2:17" x14ac:dyDescent="0.3">
      <c r="B1707" s="66" t="s">
        <v>2688</v>
      </c>
      <c r="C1707" s="67" t="s">
        <v>192</v>
      </c>
      <c r="D1707" s="68" t="s">
        <v>64</v>
      </c>
      <c r="E1707" s="68" t="s">
        <v>65</v>
      </c>
      <c r="F1707" s="69" t="s">
        <v>1762</v>
      </c>
      <c r="G1707" s="68" t="s">
        <v>65</v>
      </c>
      <c r="H1707" s="68" t="s">
        <v>64</v>
      </c>
      <c r="I1707" s="68" t="s">
        <v>66</v>
      </c>
      <c r="J1707" s="68" t="s">
        <v>66</v>
      </c>
      <c r="K1707" s="70">
        <v>0</v>
      </c>
      <c r="L1707" s="70">
        <v>0</v>
      </c>
      <c r="M1707" s="70">
        <v>0</v>
      </c>
      <c r="N1707" s="70">
        <v>3</v>
      </c>
      <c r="O1707" s="70">
        <v>3</v>
      </c>
      <c r="P1707" s="70" t="s">
        <v>68</v>
      </c>
      <c r="Q1707" s="70" t="s">
        <v>68</v>
      </c>
    </row>
    <row r="1708" spans="2:17" x14ac:dyDescent="0.3">
      <c r="B1708" s="66" t="s">
        <v>369</v>
      </c>
      <c r="C1708" s="67" t="s">
        <v>4325</v>
      </c>
      <c r="D1708" s="68" t="s">
        <v>64</v>
      </c>
      <c r="E1708" s="68" t="s">
        <v>65</v>
      </c>
      <c r="F1708" s="69" t="s">
        <v>1762</v>
      </c>
      <c r="G1708" s="68" t="s">
        <v>65</v>
      </c>
      <c r="H1708" s="68" t="s">
        <v>64</v>
      </c>
      <c r="I1708" s="68" t="s">
        <v>66</v>
      </c>
      <c r="J1708" s="68" t="s">
        <v>66</v>
      </c>
      <c r="K1708" s="70">
        <v>0</v>
      </c>
      <c r="L1708" s="70">
        <v>0</v>
      </c>
      <c r="M1708" s="70">
        <v>0</v>
      </c>
      <c r="N1708" s="70">
        <v>3</v>
      </c>
      <c r="O1708" s="70">
        <v>3</v>
      </c>
      <c r="P1708" s="70" t="s">
        <v>68</v>
      </c>
      <c r="Q1708" s="70" t="s">
        <v>68</v>
      </c>
    </row>
    <row r="1709" spans="2:17" x14ac:dyDescent="0.3">
      <c r="B1709" s="66" t="s">
        <v>4326</v>
      </c>
      <c r="C1709" s="67" t="s">
        <v>2526</v>
      </c>
      <c r="D1709" s="68" t="s">
        <v>64</v>
      </c>
      <c r="E1709" s="68" t="s">
        <v>65</v>
      </c>
      <c r="F1709" s="69" t="s">
        <v>1762</v>
      </c>
      <c r="G1709" s="68" t="s">
        <v>65</v>
      </c>
      <c r="H1709" s="68" t="s">
        <v>64</v>
      </c>
      <c r="I1709" s="68" t="s">
        <v>66</v>
      </c>
      <c r="J1709" s="68" t="s">
        <v>66</v>
      </c>
      <c r="K1709" s="70">
        <v>0</v>
      </c>
      <c r="L1709" s="70">
        <v>0</v>
      </c>
      <c r="M1709" s="70">
        <v>0</v>
      </c>
      <c r="N1709" s="70">
        <v>3</v>
      </c>
      <c r="O1709" s="70">
        <v>3</v>
      </c>
      <c r="P1709" s="70" t="s">
        <v>68</v>
      </c>
      <c r="Q1709" s="70" t="s">
        <v>68</v>
      </c>
    </row>
    <row r="1710" spans="2:17" x14ac:dyDescent="0.3">
      <c r="B1710" s="66" t="s">
        <v>1557</v>
      </c>
      <c r="C1710" s="67" t="s">
        <v>3160</v>
      </c>
      <c r="D1710" s="68" t="s">
        <v>64</v>
      </c>
      <c r="E1710" s="68" t="s">
        <v>65</v>
      </c>
      <c r="F1710" s="69" t="s">
        <v>1762</v>
      </c>
      <c r="G1710" s="68" t="s">
        <v>65</v>
      </c>
      <c r="H1710" s="68" t="s">
        <v>64</v>
      </c>
      <c r="I1710" s="68" t="s">
        <v>66</v>
      </c>
      <c r="J1710" s="68" t="s">
        <v>66</v>
      </c>
      <c r="K1710" s="70">
        <v>0</v>
      </c>
      <c r="L1710" s="70">
        <v>0</v>
      </c>
      <c r="M1710" s="70">
        <v>0</v>
      </c>
      <c r="N1710" s="70">
        <v>3</v>
      </c>
      <c r="O1710" s="70">
        <v>3</v>
      </c>
      <c r="P1710" s="70" t="s">
        <v>68</v>
      </c>
      <c r="Q1710" s="70" t="s">
        <v>68</v>
      </c>
    </row>
    <row r="1711" spans="2:17" x14ac:dyDescent="0.3">
      <c r="B1711" s="66" t="s">
        <v>3445</v>
      </c>
      <c r="C1711" s="67" t="s">
        <v>4325</v>
      </c>
      <c r="D1711" s="68" t="s">
        <v>65</v>
      </c>
      <c r="E1711" s="68" t="s">
        <v>64</v>
      </c>
      <c r="F1711" s="69" t="s">
        <v>1762</v>
      </c>
      <c r="G1711" s="68" t="s">
        <v>65</v>
      </c>
      <c r="H1711" s="68" t="s">
        <v>64</v>
      </c>
      <c r="I1711" s="68" t="s">
        <v>66</v>
      </c>
      <c r="J1711" s="68" t="s">
        <v>66</v>
      </c>
      <c r="K1711" s="70">
        <v>0</v>
      </c>
      <c r="L1711" s="70">
        <v>0</v>
      </c>
      <c r="M1711" s="70">
        <v>0</v>
      </c>
      <c r="N1711" s="70">
        <v>3</v>
      </c>
      <c r="O1711" s="70">
        <v>3</v>
      </c>
      <c r="P1711" s="70" t="s">
        <v>68</v>
      </c>
      <c r="Q1711" s="70" t="s">
        <v>68</v>
      </c>
    </row>
    <row r="1712" spans="2:17" x14ac:dyDescent="0.3">
      <c r="B1712" s="66" t="s">
        <v>4327</v>
      </c>
      <c r="C1712" s="67" t="s">
        <v>4328</v>
      </c>
      <c r="D1712" s="68" t="s">
        <v>64</v>
      </c>
      <c r="E1712" s="68" t="s">
        <v>65</v>
      </c>
      <c r="F1712" s="69" t="s">
        <v>1762</v>
      </c>
      <c r="G1712" s="68" t="s">
        <v>65</v>
      </c>
      <c r="H1712" s="68" t="s">
        <v>64</v>
      </c>
      <c r="I1712" s="68" t="s">
        <v>66</v>
      </c>
      <c r="J1712" s="68" t="s">
        <v>66</v>
      </c>
      <c r="K1712" s="70">
        <v>0</v>
      </c>
      <c r="L1712" s="70">
        <v>0</v>
      </c>
      <c r="M1712" s="70">
        <v>0</v>
      </c>
      <c r="N1712" s="70">
        <v>3</v>
      </c>
      <c r="O1712" s="70">
        <v>3</v>
      </c>
      <c r="P1712" s="70" t="s">
        <v>68</v>
      </c>
      <c r="Q1712" s="70" t="s">
        <v>68</v>
      </c>
    </row>
    <row r="1713" spans="2:17" x14ac:dyDescent="0.3">
      <c r="B1713" s="66" t="s">
        <v>369</v>
      </c>
      <c r="C1713" s="67" t="s">
        <v>160</v>
      </c>
      <c r="D1713" s="68" t="s">
        <v>64</v>
      </c>
      <c r="E1713" s="68" t="s">
        <v>65</v>
      </c>
      <c r="F1713" s="69" t="s">
        <v>1762</v>
      </c>
      <c r="G1713" s="68" t="s">
        <v>65</v>
      </c>
      <c r="H1713" s="68" t="s">
        <v>64</v>
      </c>
      <c r="I1713" s="68" t="s">
        <v>66</v>
      </c>
      <c r="J1713" s="68" t="s">
        <v>66</v>
      </c>
      <c r="K1713" s="70">
        <v>0</v>
      </c>
      <c r="L1713" s="70">
        <v>0</v>
      </c>
      <c r="M1713" s="70">
        <v>0</v>
      </c>
      <c r="N1713" s="70">
        <v>3</v>
      </c>
      <c r="O1713" s="70">
        <v>3</v>
      </c>
      <c r="P1713" s="70" t="s">
        <v>68</v>
      </c>
      <c r="Q1713" s="70" t="s">
        <v>68</v>
      </c>
    </row>
    <row r="1714" spans="2:17" x14ac:dyDescent="0.3">
      <c r="B1714" s="66" t="s">
        <v>369</v>
      </c>
      <c r="C1714" s="67" t="s">
        <v>1572</v>
      </c>
      <c r="D1714" s="68" t="s">
        <v>64</v>
      </c>
      <c r="E1714" s="68" t="s">
        <v>65</v>
      </c>
      <c r="F1714" s="69" t="s">
        <v>1762</v>
      </c>
      <c r="G1714" s="68" t="s">
        <v>65</v>
      </c>
      <c r="H1714" s="68" t="s">
        <v>64</v>
      </c>
      <c r="I1714" s="68" t="s">
        <v>66</v>
      </c>
      <c r="J1714" s="68" t="s">
        <v>66</v>
      </c>
      <c r="K1714" s="70">
        <v>0</v>
      </c>
      <c r="L1714" s="70">
        <v>0</v>
      </c>
      <c r="M1714" s="70">
        <v>0</v>
      </c>
      <c r="N1714" s="70">
        <v>3</v>
      </c>
      <c r="O1714" s="70">
        <v>3</v>
      </c>
      <c r="P1714" s="70" t="s">
        <v>68</v>
      </c>
      <c r="Q1714" s="70" t="s">
        <v>68</v>
      </c>
    </row>
    <row r="1715" spans="2:17" x14ac:dyDescent="0.3">
      <c r="B1715" s="66" t="s">
        <v>1602</v>
      </c>
      <c r="C1715" s="67" t="s">
        <v>1572</v>
      </c>
      <c r="D1715" s="68" t="s">
        <v>64</v>
      </c>
      <c r="E1715" s="68" t="s">
        <v>65</v>
      </c>
      <c r="F1715" s="69" t="s">
        <v>1762</v>
      </c>
      <c r="G1715" s="68" t="s">
        <v>65</v>
      </c>
      <c r="H1715" s="68" t="s">
        <v>64</v>
      </c>
      <c r="I1715" s="68" t="s">
        <v>66</v>
      </c>
      <c r="J1715" s="68" t="s">
        <v>66</v>
      </c>
      <c r="K1715" s="70">
        <v>0</v>
      </c>
      <c r="L1715" s="70">
        <v>0</v>
      </c>
      <c r="M1715" s="70">
        <v>0</v>
      </c>
      <c r="N1715" s="70">
        <v>3</v>
      </c>
      <c r="O1715" s="70">
        <v>3</v>
      </c>
      <c r="P1715" s="70" t="s">
        <v>68</v>
      </c>
      <c r="Q1715" s="70" t="s">
        <v>68</v>
      </c>
    </row>
    <row r="1716" spans="2:17" x14ac:dyDescent="0.3">
      <c r="B1716" s="66" t="s">
        <v>4329</v>
      </c>
      <c r="C1716" s="67" t="s">
        <v>2039</v>
      </c>
      <c r="D1716" s="68" t="s">
        <v>64</v>
      </c>
      <c r="E1716" s="68" t="s">
        <v>65</v>
      </c>
      <c r="F1716" s="69" t="s">
        <v>1762</v>
      </c>
      <c r="G1716" s="68" t="s">
        <v>65</v>
      </c>
      <c r="H1716" s="68" t="s">
        <v>64</v>
      </c>
      <c r="I1716" s="68" t="s">
        <v>66</v>
      </c>
      <c r="J1716" s="68" t="s">
        <v>66</v>
      </c>
      <c r="K1716" s="70">
        <v>0</v>
      </c>
      <c r="L1716" s="70">
        <v>0</v>
      </c>
      <c r="M1716" s="70">
        <v>0</v>
      </c>
      <c r="N1716" s="70">
        <v>3</v>
      </c>
      <c r="O1716" s="70">
        <v>3</v>
      </c>
      <c r="P1716" s="70" t="s">
        <v>68</v>
      </c>
      <c r="Q1716" s="70" t="s">
        <v>68</v>
      </c>
    </row>
    <row r="1717" spans="2:17" x14ac:dyDescent="0.3">
      <c r="B1717" s="66" t="s">
        <v>121</v>
      </c>
      <c r="C1717" s="67" t="s">
        <v>533</v>
      </c>
      <c r="D1717" s="68" t="s">
        <v>64</v>
      </c>
      <c r="E1717" s="68" t="s">
        <v>65</v>
      </c>
      <c r="F1717" s="69" t="s">
        <v>1762</v>
      </c>
      <c r="G1717" s="68" t="s">
        <v>65</v>
      </c>
      <c r="H1717" s="68" t="s">
        <v>64</v>
      </c>
      <c r="I1717" s="68" t="s">
        <v>66</v>
      </c>
      <c r="J1717" s="68" t="s">
        <v>66</v>
      </c>
      <c r="K1717" s="70">
        <v>0</v>
      </c>
      <c r="L1717" s="70">
        <v>0</v>
      </c>
      <c r="M1717" s="70">
        <v>0</v>
      </c>
      <c r="N1717" s="70">
        <v>3</v>
      </c>
      <c r="O1717" s="70">
        <v>3</v>
      </c>
      <c r="P1717" s="70" t="s">
        <v>68</v>
      </c>
      <c r="Q1717" s="70" t="s">
        <v>68</v>
      </c>
    </row>
    <row r="1718" spans="2:17" x14ac:dyDescent="0.3">
      <c r="B1718" s="66" t="s">
        <v>1698</v>
      </c>
      <c r="C1718" s="67" t="s">
        <v>202</v>
      </c>
      <c r="D1718" s="68" t="s">
        <v>64</v>
      </c>
      <c r="E1718" s="68" t="s">
        <v>65</v>
      </c>
      <c r="F1718" s="69" t="s">
        <v>1762</v>
      </c>
      <c r="G1718" s="68" t="s">
        <v>65</v>
      </c>
      <c r="H1718" s="68" t="s">
        <v>64</v>
      </c>
      <c r="I1718" s="68" t="s">
        <v>66</v>
      </c>
      <c r="J1718" s="68" t="s">
        <v>66</v>
      </c>
      <c r="K1718" s="70">
        <v>0</v>
      </c>
      <c r="L1718" s="70">
        <v>0</v>
      </c>
      <c r="M1718" s="70">
        <v>0</v>
      </c>
      <c r="N1718" s="70">
        <v>3</v>
      </c>
      <c r="O1718" s="70">
        <v>3</v>
      </c>
      <c r="P1718" s="70" t="s">
        <v>68</v>
      </c>
      <c r="Q1718" s="70" t="s">
        <v>68</v>
      </c>
    </row>
    <row r="1719" spans="2:17" x14ac:dyDescent="0.3">
      <c r="B1719" s="66" t="s">
        <v>4330</v>
      </c>
      <c r="C1719" s="67" t="s">
        <v>165</v>
      </c>
      <c r="D1719" s="68" t="s">
        <v>65</v>
      </c>
      <c r="E1719" s="68" t="s">
        <v>64</v>
      </c>
      <c r="F1719" s="69" t="s">
        <v>1762</v>
      </c>
      <c r="G1719" s="68" t="s">
        <v>65</v>
      </c>
      <c r="H1719" s="68" t="s">
        <v>64</v>
      </c>
      <c r="I1719" s="68" t="s">
        <v>66</v>
      </c>
      <c r="J1719" s="68" t="s">
        <v>66</v>
      </c>
      <c r="K1719" s="70">
        <v>0</v>
      </c>
      <c r="L1719" s="70">
        <v>0</v>
      </c>
      <c r="M1719" s="70">
        <v>0</v>
      </c>
      <c r="N1719" s="70">
        <v>3</v>
      </c>
      <c r="O1719" s="70">
        <v>3</v>
      </c>
      <c r="P1719" s="70" t="s">
        <v>68</v>
      </c>
      <c r="Q1719" s="70" t="s">
        <v>68</v>
      </c>
    </row>
    <row r="1720" spans="2:17" x14ac:dyDescent="0.3">
      <c r="B1720" s="66" t="s">
        <v>4331</v>
      </c>
      <c r="C1720" s="67" t="s">
        <v>1730</v>
      </c>
      <c r="D1720" s="68" t="s">
        <v>64</v>
      </c>
      <c r="E1720" s="68" t="s">
        <v>65</v>
      </c>
      <c r="F1720" s="69" t="s">
        <v>1762</v>
      </c>
      <c r="G1720" s="68" t="s">
        <v>65</v>
      </c>
      <c r="H1720" s="68" t="s">
        <v>64</v>
      </c>
      <c r="I1720" s="68" t="s">
        <v>66</v>
      </c>
      <c r="J1720" s="68" t="s">
        <v>66</v>
      </c>
      <c r="K1720" s="70">
        <v>0</v>
      </c>
      <c r="L1720" s="70">
        <v>0</v>
      </c>
      <c r="M1720" s="70">
        <v>0</v>
      </c>
      <c r="N1720" s="70">
        <v>3</v>
      </c>
      <c r="O1720" s="70">
        <v>3</v>
      </c>
      <c r="P1720" s="70" t="s">
        <v>68</v>
      </c>
      <c r="Q1720" s="70" t="s">
        <v>68</v>
      </c>
    </row>
    <row r="1721" spans="2:17" x14ac:dyDescent="0.3">
      <c r="B1721" s="66" t="s">
        <v>2524</v>
      </c>
      <c r="C1721" s="67" t="s">
        <v>339</v>
      </c>
      <c r="D1721" s="68" t="s">
        <v>65</v>
      </c>
      <c r="E1721" s="68" t="s">
        <v>64</v>
      </c>
      <c r="F1721" s="69" t="s">
        <v>1762</v>
      </c>
      <c r="G1721" s="68" t="s">
        <v>65</v>
      </c>
      <c r="H1721" s="68" t="s">
        <v>64</v>
      </c>
      <c r="I1721" s="68" t="s">
        <v>66</v>
      </c>
      <c r="J1721" s="68" t="s">
        <v>66</v>
      </c>
      <c r="K1721" s="70">
        <v>0</v>
      </c>
      <c r="L1721" s="70">
        <v>0</v>
      </c>
      <c r="M1721" s="70">
        <v>0</v>
      </c>
      <c r="N1721" s="70">
        <v>3</v>
      </c>
      <c r="O1721" s="70">
        <v>3</v>
      </c>
      <c r="P1721" s="70" t="s">
        <v>68</v>
      </c>
      <c r="Q1721" s="70" t="s">
        <v>68</v>
      </c>
    </row>
    <row r="1722" spans="2:17" x14ac:dyDescent="0.3">
      <c r="B1722" s="66" t="s">
        <v>4332</v>
      </c>
      <c r="C1722" s="67" t="s">
        <v>368</v>
      </c>
      <c r="D1722" s="68" t="s">
        <v>65</v>
      </c>
      <c r="E1722" s="68" t="s">
        <v>64</v>
      </c>
      <c r="F1722" s="69" t="s">
        <v>1762</v>
      </c>
      <c r="G1722" s="68" t="s">
        <v>65</v>
      </c>
      <c r="H1722" s="68" t="s">
        <v>64</v>
      </c>
      <c r="I1722" s="68" t="s">
        <v>66</v>
      </c>
      <c r="J1722" s="68" t="s">
        <v>66</v>
      </c>
      <c r="K1722" s="70">
        <v>0</v>
      </c>
      <c r="L1722" s="70">
        <v>0</v>
      </c>
      <c r="M1722" s="70">
        <v>0</v>
      </c>
      <c r="N1722" s="70">
        <v>3</v>
      </c>
      <c r="O1722" s="70">
        <v>3</v>
      </c>
      <c r="P1722" s="70" t="s">
        <v>68</v>
      </c>
      <c r="Q1722" s="70" t="s">
        <v>68</v>
      </c>
    </row>
    <row r="1723" spans="2:17" x14ac:dyDescent="0.3">
      <c r="B1723" s="66" t="s">
        <v>1633</v>
      </c>
      <c r="C1723" s="67" t="s">
        <v>298</v>
      </c>
      <c r="D1723" s="68" t="s">
        <v>65</v>
      </c>
      <c r="E1723" s="68" t="s">
        <v>64</v>
      </c>
      <c r="F1723" s="69" t="s">
        <v>1762</v>
      </c>
      <c r="G1723" s="68" t="s">
        <v>65</v>
      </c>
      <c r="H1723" s="68" t="s">
        <v>64</v>
      </c>
      <c r="I1723" s="68" t="s">
        <v>66</v>
      </c>
      <c r="J1723" s="68" t="s">
        <v>66</v>
      </c>
      <c r="K1723" s="70">
        <v>0</v>
      </c>
      <c r="L1723" s="70">
        <v>0</v>
      </c>
      <c r="M1723" s="70">
        <v>0</v>
      </c>
      <c r="N1723" s="70">
        <v>3</v>
      </c>
      <c r="O1723" s="70">
        <v>3</v>
      </c>
      <c r="P1723" s="70" t="s">
        <v>68</v>
      </c>
      <c r="Q1723" s="70" t="s">
        <v>68</v>
      </c>
    </row>
    <row r="1724" spans="2:17" x14ac:dyDescent="0.3">
      <c r="B1724" s="66" t="s">
        <v>4333</v>
      </c>
      <c r="C1724" s="67" t="s">
        <v>298</v>
      </c>
      <c r="D1724" s="68" t="s">
        <v>65</v>
      </c>
      <c r="E1724" s="68" t="s">
        <v>64</v>
      </c>
      <c r="F1724" s="69" t="s">
        <v>1762</v>
      </c>
      <c r="G1724" s="68" t="s">
        <v>65</v>
      </c>
      <c r="H1724" s="68" t="s">
        <v>64</v>
      </c>
      <c r="I1724" s="68" t="s">
        <v>66</v>
      </c>
      <c r="J1724" s="68" t="s">
        <v>66</v>
      </c>
      <c r="K1724" s="70">
        <v>0</v>
      </c>
      <c r="L1724" s="70">
        <v>0</v>
      </c>
      <c r="M1724" s="70">
        <v>0</v>
      </c>
      <c r="N1724" s="70">
        <v>3</v>
      </c>
      <c r="O1724" s="70">
        <v>3</v>
      </c>
      <c r="P1724" s="70" t="s">
        <v>68</v>
      </c>
      <c r="Q1724" s="70" t="s">
        <v>68</v>
      </c>
    </row>
    <row r="1725" spans="2:17" x14ac:dyDescent="0.3">
      <c r="B1725" s="66" t="s">
        <v>4333</v>
      </c>
      <c r="C1725" s="67" t="s">
        <v>298</v>
      </c>
      <c r="D1725" s="68" t="s">
        <v>65</v>
      </c>
      <c r="E1725" s="68" t="s">
        <v>64</v>
      </c>
      <c r="F1725" s="69" t="s">
        <v>1762</v>
      </c>
      <c r="G1725" s="68" t="s">
        <v>65</v>
      </c>
      <c r="H1725" s="68" t="s">
        <v>64</v>
      </c>
      <c r="I1725" s="68" t="s">
        <v>66</v>
      </c>
      <c r="J1725" s="68" t="s">
        <v>66</v>
      </c>
      <c r="K1725" s="70">
        <v>0</v>
      </c>
      <c r="L1725" s="70">
        <v>0</v>
      </c>
      <c r="M1725" s="70">
        <v>0</v>
      </c>
      <c r="N1725" s="70">
        <v>3</v>
      </c>
      <c r="O1725" s="70">
        <v>3</v>
      </c>
      <c r="P1725" s="70" t="s">
        <v>68</v>
      </c>
      <c r="Q1725" s="70" t="s">
        <v>68</v>
      </c>
    </row>
    <row r="1726" spans="2:17" x14ac:dyDescent="0.3">
      <c r="B1726" s="66" t="s">
        <v>1549</v>
      </c>
      <c r="C1726" s="67" t="s">
        <v>1911</v>
      </c>
      <c r="D1726" s="68" t="s">
        <v>65</v>
      </c>
      <c r="E1726" s="68" t="s">
        <v>64</v>
      </c>
      <c r="F1726" s="69" t="s">
        <v>1762</v>
      </c>
      <c r="G1726" s="68" t="s">
        <v>65</v>
      </c>
      <c r="H1726" s="68" t="s">
        <v>64</v>
      </c>
      <c r="I1726" s="68" t="s">
        <v>66</v>
      </c>
      <c r="J1726" s="68" t="s">
        <v>66</v>
      </c>
      <c r="K1726" s="70">
        <v>0</v>
      </c>
      <c r="L1726" s="70">
        <v>0</v>
      </c>
      <c r="M1726" s="70">
        <v>0</v>
      </c>
      <c r="N1726" s="70">
        <v>3</v>
      </c>
      <c r="O1726" s="70">
        <v>3</v>
      </c>
      <c r="P1726" s="70" t="s">
        <v>68</v>
      </c>
      <c r="Q1726" s="70" t="s">
        <v>68</v>
      </c>
    </row>
    <row r="1727" spans="2:17" x14ac:dyDescent="0.3">
      <c r="B1727" s="66" t="s">
        <v>3407</v>
      </c>
      <c r="C1727" s="67" t="s">
        <v>2808</v>
      </c>
      <c r="D1727" s="68" t="s">
        <v>64</v>
      </c>
      <c r="E1727" s="68" t="s">
        <v>65</v>
      </c>
      <c r="F1727" s="69" t="s">
        <v>1762</v>
      </c>
      <c r="G1727" s="68" t="s">
        <v>65</v>
      </c>
      <c r="H1727" s="68" t="s">
        <v>64</v>
      </c>
      <c r="I1727" s="68" t="s">
        <v>66</v>
      </c>
      <c r="J1727" s="68" t="s">
        <v>66</v>
      </c>
      <c r="K1727" s="70">
        <v>0</v>
      </c>
      <c r="L1727" s="70">
        <v>0</v>
      </c>
      <c r="M1727" s="70">
        <v>0</v>
      </c>
      <c r="N1727" s="70">
        <v>3</v>
      </c>
      <c r="O1727" s="70">
        <v>3</v>
      </c>
      <c r="P1727" s="70" t="s">
        <v>68</v>
      </c>
      <c r="Q1727" s="70" t="s">
        <v>68</v>
      </c>
    </row>
    <row r="1728" spans="2:17" x14ac:dyDescent="0.3">
      <c r="B1728" s="66" t="s">
        <v>3176</v>
      </c>
      <c r="C1728" s="67" t="s">
        <v>1808</v>
      </c>
      <c r="D1728" s="68" t="s">
        <v>64</v>
      </c>
      <c r="E1728" s="68" t="s">
        <v>65</v>
      </c>
      <c r="F1728" s="69" t="s">
        <v>1762</v>
      </c>
      <c r="G1728" s="68" t="s">
        <v>65</v>
      </c>
      <c r="H1728" s="68" t="s">
        <v>64</v>
      </c>
      <c r="I1728" s="68" t="s">
        <v>66</v>
      </c>
      <c r="J1728" s="68" t="s">
        <v>66</v>
      </c>
      <c r="K1728" s="70">
        <v>0</v>
      </c>
      <c r="L1728" s="70">
        <v>0</v>
      </c>
      <c r="M1728" s="70">
        <v>0</v>
      </c>
      <c r="N1728" s="70">
        <v>3</v>
      </c>
      <c r="O1728" s="70">
        <v>3</v>
      </c>
      <c r="P1728" s="70" t="s">
        <v>68</v>
      </c>
      <c r="Q1728" s="70" t="s">
        <v>68</v>
      </c>
    </row>
    <row r="1729" spans="2:17" x14ac:dyDescent="0.3">
      <c r="B1729" s="66" t="s">
        <v>369</v>
      </c>
      <c r="C1729" s="67" t="s">
        <v>3698</v>
      </c>
      <c r="D1729" s="68" t="s">
        <v>64</v>
      </c>
      <c r="E1729" s="68" t="s">
        <v>65</v>
      </c>
      <c r="F1729" s="69" t="s">
        <v>1762</v>
      </c>
      <c r="G1729" s="68" t="s">
        <v>65</v>
      </c>
      <c r="H1729" s="68" t="s">
        <v>64</v>
      </c>
      <c r="I1729" s="68" t="s">
        <v>66</v>
      </c>
      <c r="J1729" s="68" t="s">
        <v>66</v>
      </c>
      <c r="K1729" s="70">
        <v>0</v>
      </c>
      <c r="L1729" s="70">
        <v>0</v>
      </c>
      <c r="M1729" s="70">
        <v>0</v>
      </c>
      <c r="N1729" s="70">
        <v>3</v>
      </c>
      <c r="O1729" s="70">
        <v>3</v>
      </c>
      <c r="P1729" s="70" t="s">
        <v>68</v>
      </c>
      <c r="Q1729" s="70" t="s">
        <v>68</v>
      </c>
    </row>
    <row r="1730" spans="2:17" x14ac:dyDescent="0.3">
      <c r="B1730" s="66" t="s">
        <v>2813</v>
      </c>
      <c r="C1730" s="67" t="s">
        <v>1497</v>
      </c>
      <c r="D1730" s="68" t="s">
        <v>64</v>
      </c>
      <c r="E1730" s="68" t="s">
        <v>65</v>
      </c>
      <c r="F1730" s="69" t="s">
        <v>1762</v>
      </c>
      <c r="G1730" s="68" t="s">
        <v>65</v>
      </c>
      <c r="H1730" s="68" t="s">
        <v>64</v>
      </c>
      <c r="I1730" s="68" t="s">
        <v>66</v>
      </c>
      <c r="J1730" s="68" t="s">
        <v>66</v>
      </c>
      <c r="K1730" s="70">
        <v>0</v>
      </c>
      <c r="L1730" s="70">
        <v>0</v>
      </c>
      <c r="M1730" s="70">
        <v>0</v>
      </c>
      <c r="N1730" s="70">
        <v>3</v>
      </c>
      <c r="O1730" s="70">
        <v>3</v>
      </c>
      <c r="P1730" s="70" t="s">
        <v>68</v>
      </c>
      <c r="Q1730" s="70" t="s">
        <v>68</v>
      </c>
    </row>
    <row r="1731" spans="2:17" x14ac:dyDescent="0.3">
      <c r="B1731" s="66" t="s">
        <v>4334</v>
      </c>
      <c r="C1731" s="67" t="s">
        <v>1372</v>
      </c>
      <c r="D1731" s="68" t="s">
        <v>65</v>
      </c>
      <c r="E1731" s="68" t="s">
        <v>64</v>
      </c>
      <c r="F1731" s="69" t="s">
        <v>1762</v>
      </c>
      <c r="G1731" s="68" t="s">
        <v>65</v>
      </c>
      <c r="H1731" s="68" t="s">
        <v>64</v>
      </c>
      <c r="I1731" s="68" t="s">
        <v>66</v>
      </c>
      <c r="J1731" s="68" t="s">
        <v>66</v>
      </c>
      <c r="K1731" s="70">
        <v>0</v>
      </c>
      <c r="L1731" s="70">
        <v>0</v>
      </c>
      <c r="M1731" s="70">
        <v>0</v>
      </c>
      <c r="N1731" s="70">
        <v>3</v>
      </c>
      <c r="O1731" s="70">
        <v>3</v>
      </c>
      <c r="P1731" s="70" t="s">
        <v>68</v>
      </c>
      <c r="Q1731" s="70" t="s">
        <v>68</v>
      </c>
    </row>
    <row r="1732" spans="2:17" x14ac:dyDescent="0.3">
      <c r="B1732" s="66" t="s">
        <v>1698</v>
      </c>
      <c r="C1732" s="67" t="s">
        <v>2968</v>
      </c>
      <c r="D1732" s="68" t="s">
        <v>64</v>
      </c>
      <c r="E1732" s="68" t="s">
        <v>65</v>
      </c>
      <c r="F1732" s="69" t="s">
        <v>1762</v>
      </c>
      <c r="G1732" s="68" t="s">
        <v>65</v>
      </c>
      <c r="H1732" s="68" t="s">
        <v>64</v>
      </c>
      <c r="I1732" s="68" t="s">
        <v>66</v>
      </c>
      <c r="J1732" s="68" t="s">
        <v>66</v>
      </c>
      <c r="K1732" s="70">
        <v>0</v>
      </c>
      <c r="L1732" s="70">
        <v>0</v>
      </c>
      <c r="M1732" s="70">
        <v>0</v>
      </c>
      <c r="N1732" s="70">
        <v>3</v>
      </c>
      <c r="O1732" s="70">
        <v>3</v>
      </c>
      <c r="P1732" s="70" t="s">
        <v>68</v>
      </c>
      <c r="Q1732" s="70" t="s">
        <v>68</v>
      </c>
    </row>
    <row r="1733" spans="2:17" x14ac:dyDescent="0.3">
      <c r="B1733" s="66" t="s">
        <v>4335</v>
      </c>
      <c r="C1733" s="67" t="s">
        <v>2968</v>
      </c>
      <c r="D1733" s="68" t="s">
        <v>64</v>
      </c>
      <c r="E1733" s="68" t="s">
        <v>65</v>
      </c>
      <c r="F1733" s="69" t="s">
        <v>1762</v>
      </c>
      <c r="G1733" s="68" t="s">
        <v>65</v>
      </c>
      <c r="H1733" s="68" t="s">
        <v>64</v>
      </c>
      <c r="I1733" s="68" t="s">
        <v>66</v>
      </c>
      <c r="J1733" s="68" t="s">
        <v>66</v>
      </c>
      <c r="K1733" s="70">
        <v>0</v>
      </c>
      <c r="L1733" s="70">
        <v>0</v>
      </c>
      <c r="M1733" s="70">
        <v>0</v>
      </c>
      <c r="N1733" s="70">
        <v>3</v>
      </c>
      <c r="O1733" s="70">
        <v>3</v>
      </c>
      <c r="P1733" s="70" t="s">
        <v>68</v>
      </c>
      <c r="Q1733" s="70" t="s">
        <v>68</v>
      </c>
    </row>
    <row r="1734" spans="2:17" x14ac:dyDescent="0.3">
      <c r="B1734" s="66" t="s">
        <v>1459</v>
      </c>
      <c r="C1734" s="67" t="s">
        <v>163</v>
      </c>
      <c r="D1734" s="68" t="s">
        <v>65</v>
      </c>
      <c r="E1734" s="68" t="s">
        <v>64</v>
      </c>
      <c r="F1734" s="69" t="s">
        <v>1762</v>
      </c>
      <c r="G1734" s="68" t="s">
        <v>65</v>
      </c>
      <c r="H1734" s="68" t="s">
        <v>64</v>
      </c>
      <c r="I1734" s="68" t="s">
        <v>66</v>
      </c>
      <c r="J1734" s="68" t="s">
        <v>66</v>
      </c>
      <c r="K1734" s="70">
        <v>0</v>
      </c>
      <c r="L1734" s="70">
        <v>0</v>
      </c>
      <c r="M1734" s="70">
        <v>0</v>
      </c>
      <c r="N1734" s="70">
        <v>3</v>
      </c>
      <c r="O1734" s="70">
        <v>3</v>
      </c>
      <c r="P1734" s="70" t="s">
        <v>68</v>
      </c>
      <c r="Q1734" s="70" t="s">
        <v>68</v>
      </c>
    </row>
    <row r="1735" spans="2:17" x14ac:dyDescent="0.3">
      <c r="B1735" s="66" t="s">
        <v>4336</v>
      </c>
      <c r="C1735" s="67" t="s">
        <v>163</v>
      </c>
      <c r="D1735" s="68" t="s">
        <v>65</v>
      </c>
      <c r="E1735" s="68" t="s">
        <v>64</v>
      </c>
      <c r="F1735" s="69" t="s">
        <v>1762</v>
      </c>
      <c r="G1735" s="68" t="s">
        <v>65</v>
      </c>
      <c r="H1735" s="68" t="s">
        <v>64</v>
      </c>
      <c r="I1735" s="68" t="s">
        <v>66</v>
      </c>
      <c r="J1735" s="68" t="s">
        <v>66</v>
      </c>
      <c r="K1735" s="70">
        <v>0</v>
      </c>
      <c r="L1735" s="70">
        <v>0</v>
      </c>
      <c r="M1735" s="70">
        <v>0</v>
      </c>
      <c r="N1735" s="70">
        <v>3</v>
      </c>
      <c r="O1735" s="70">
        <v>3</v>
      </c>
      <c r="P1735" s="70" t="s">
        <v>68</v>
      </c>
      <c r="Q1735" s="70" t="s">
        <v>68</v>
      </c>
    </row>
    <row r="1736" spans="2:17" x14ac:dyDescent="0.3">
      <c r="B1736" s="66" t="s">
        <v>1641</v>
      </c>
      <c r="C1736" s="67" t="s">
        <v>317</v>
      </c>
      <c r="D1736" s="68" t="s">
        <v>64</v>
      </c>
      <c r="E1736" s="68" t="s">
        <v>65</v>
      </c>
      <c r="F1736" s="69" t="s">
        <v>1762</v>
      </c>
      <c r="G1736" s="68" t="s">
        <v>65</v>
      </c>
      <c r="H1736" s="68" t="s">
        <v>64</v>
      </c>
      <c r="I1736" s="68" t="s">
        <v>66</v>
      </c>
      <c r="J1736" s="68" t="s">
        <v>66</v>
      </c>
      <c r="K1736" s="70">
        <v>0</v>
      </c>
      <c r="L1736" s="70">
        <v>0</v>
      </c>
      <c r="M1736" s="70">
        <v>0</v>
      </c>
      <c r="N1736" s="70">
        <v>3</v>
      </c>
      <c r="O1736" s="70">
        <v>3</v>
      </c>
      <c r="P1736" s="70" t="s">
        <v>68</v>
      </c>
      <c r="Q1736" s="70" t="s">
        <v>68</v>
      </c>
    </row>
    <row r="1737" spans="2:17" x14ac:dyDescent="0.3">
      <c r="B1737" s="66" t="s">
        <v>413</v>
      </c>
      <c r="C1737" s="67" t="s">
        <v>1369</v>
      </c>
      <c r="D1737" s="68" t="s">
        <v>65</v>
      </c>
      <c r="E1737" s="68" t="s">
        <v>64</v>
      </c>
      <c r="F1737" s="69" t="s">
        <v>1762</v>
      </c>
      <c r="G1737" s="68" t="s">
        <v>65</v>
      </c>
      <c r="H1737" s="68" t="s">
        <v>64</v>
      </c>
      <c r="I1737" s="68" t="s">
        <v>66</v>
      </c>
      <c r="J1737" s="68" t="s">
        <v>66</v>
      </c>
      <c r="K1737" s="70">
        <v>0</v>
      </c>
      <c r="L1737" s="70">
        <v>0</v>
      </c>
      <c r="M1737" s="70">
        <v>0</v>
      </c>
      <c r="N1737" s="70">
        <v>3</v>
      </c>
      <c r="O1737" s="70">
        <v>3</v>
      </c>
      <c r="P1737" s="70" t="s">
        <v>68</v>
      </c>
      <c r="Q1737" s="70" t="s">
        <v>68</v>
      </c>
    </row>
    <row r="1738" spans="2:17" x14ac:dyDescent="0.3">
      <c r="B1738" s="66" t="s">
        <v>3749</v>
      </c>
      <c r="C1738" s="67" t="s">
        <v>4337</v>
      </c>
      <c r="D1738" s="68" t="s">
        <v>65</v>
      </c>
      <c r="E1738" s="68" t="s">
        <v>64</v>
      </c>
      <c r="F1738" s="69" t="s">
        <v>1762</v>
      </c>
      <c r="G1738" s="68" t="s">
        <v>64</v>
      </c>
      <c r="H1738" s="68" t="s">
        <v>65</v>
      </c>
      <c r="I1738" s="68" t="s">
        <v>66</v>
      </c>
      <c r="J1738" s="68" t="s">
        <v>66</v>
      </c>
      <c r="K1738" s="70">
        <v>0</v>
      </c>
      <c r="L1738" s="70">
        <v>0</v>
      </c>
      <c r="M1738" s="70">
        <v>0</v>
      </c>
      <c r="N1738" s="70">
        <v>3</v>
      </c>
      <c r="O1738" s="70">
        <v>3</v>
      </c>
      <c r="P1738" s="70" t="s">
        <v>68</v>
      </c>
      <c r="Q1738" s="70" t="s">
        <v>68</v>
      </c>
    </row>
    <row r="1739" spans="2:17" x14ac:dyDescent="0.3">
      <c r="B1739" s="66" t="s">
        <v>1487</v>
      </c>
      <c r="C1739" s="67" t="s">
        <v>1775</v>
      </c>
      <c r="D1739" s="68" t="s">
        <v>65</v>
      </c>
      <c r="E1739" s="68" t="s">
        <v>64</v>
      </c>
      <c r="F1739" s="69" t="s">
        <v>1762</v>
      </c>
      <c r="G1739" s="68" t="s">
        <v>65</v>
      </c>
      <c r="H1739" s="68" t="s">
        <v>64</v>
      </c>
      <c r="I1739" s="68" t="s">
        <v>66</v>
      </c>
      <c r="J1739" s="68" t="s">
        <v>66</v>
      </c>
      <c r="K1739" s="70">
        <v>0</v>
      </c>
      <c r="L1739" s="70">
        <v>0</v>
      </c>
      <c r="M1739" s="70">
        <v>0</v>
      </c>
      <c r="N1739" s="70">
        <v>3</v>
      </c>
      <c r="O1739" s="70">
        <v>3</v>
      </c>
      <c r="P1739" s="70" t="s">
        <v>68</v>
      </c>
      <c r="Q1739" s="70" t="s">
        <v>68</v>
      </c>
    </row>
    <row r="1740" spans="2:17" x14ac:dyDescent="0.3">
      <c r="B1740" s="66" t="s">
        <v>177</v>
      </c>
      <c r="C1740" s="67" t="s">
        <v>4338</v>
      </c>
      <c r="D1740" s="68" t="s">
        <v>64</v>
      </c>
      <c r="E1740" s="68" t="s">
        <v>65</v>
      </c>
      <c r="F1740" s="69" t="s">
        <v>1762</v>
      </c>
      <c r="G1740" s="68" t="s">
        <v>65</v>
      </c>
      <c r="H1740" s="68" t="s">
        <v>64</v>
      </c>
      <c r="I1740" s="68" t="s">
        <v>66</v>
      </c>
      <c r="J1740" s="68" t="s">
        <v>66</v>
      </c>
      <c r="K1740" s="70">
        <v>0</v>
      </c>
      <c r="L1740" s="70">
        <v>0</v>
      </c>
      <c r="M1740" s="70">
        <v>0</v>
      </c>
      <c r="N1740" s="70">
        <v>3</v>
      </c>
      <c r="O1740" s="70">
        <v>3</v>
      </c>
      <c r="P1740" s="70" t="s">
        <v>68</v>
      </c>
      <c r="Q1740" s="70" t="s">
        <v>68</v>
      </c>
    </row>
    <row r="1741" spans="2:17" x14ac:dyDescent="0.3">
      <c r="B1741" s="66" t="s">
        <v>1780</v>
      </c>
      <c r="C1741" s="67" t="s">
        <v>392</v>
      </c>
      <c r="D1741" s="68" t="s">
        <v>65</v>
      </c>
      <c r="E1741" s="68" t="s">
        <v>64</v>
      </c>
      <c r="F1741" s="69" t="s">
        <v>1762</v>
      </c>
      <c r="G1741" s="68" t="s">
        <v>64</v>
      </c>
      <c r="H1741" s="68" t="s">
        <v>65</v>
      </c>
      <c r="I1741" s="68" t="s">
        <v>66</v>
      </c>
      <c r="J1741" s="68" t="s">
        <v>66</v>
      </c>
      <c r="K1741" s="70">
        <v>0</v>
      </c>
      <c r="L1741" s="70">
        <v>0</v>
      </c>
      <c r="M1741" s="70">
        <v>0</v>
      </c>
      <c r="N1741" s="70">
        <v>3</v>
      </c>
      <c r="O1741" s="70">
        <v>3</v>
      </c>
      <c r="P1741" s="70" t="s">
        <v>68</v>
      </c>
      <c r="Q1741" s="70" t="s">
        <v>68</v>
      </c>
    </row>
    <row r="1742" spans="2:17" x14ac:dyDescent="0.3">
      <c r="B1742" s="66" t="s">
        <v>550</v>
      </c>
      <c r="C1742" s="67" t="s">
        <v>551</v>
      </c>
      <c r="D1742" s="68" t="s">
        <v>65</v>
      </c>
      <c r="E1742" s="68" t="s">
        <v>64</v>
      </c>
      <c r="F1742" s="69">
        <v>2753060702004</v>
      </c>
      <c r="G1742" s="68" t="s">
        <v>64</v>
      </c>
      <c r="H1742" s="68" t="s">
        <v>64</v>
      </c>
      <c r="I1742" s="68" t="s">
        <v>65</v>
      </c>
      <c r="J1742" s="68" t="s">
        <v>66</v>
      </c>
      <c r="K1742" s="70">
        <v>0</v>
      </c>
      <c r="L1742" s="70">
        <v>0</v>
      </c>
      <c r="M1742" s="70">
        <v>0</v>
      </c>
      <c r="N1742" s="70">
        <v>3</v>
      </c>
      <c r="O1742" s="70">
        <v>3</v>
      </c>
      <c r="P1742" s="70" t="s">
        <v>68</v>
      </c>
      <c r="Q1742" s="70" t="s">
        <v>68</v>
      </c>
    </row>
    <row r="1743" spans="2:17" x14ac:dyDescent="0.3">
      <c r="B1743" s="66" t="s">
        <v>1381</v>
      </c>
      <c r="C1743" s="67" t="s">
        <v>2670</v>
      </c>
      <c r="D1743" s="68" t="s">
        <v>65</v>
      </c>
      <c r="E1743" s="68" t="s">
        <v>64</v>
      </c>
      <c r="F1743" s="69" t="s">
        <v>1762</v>
      </c>
      <c r="G1743" s="68" t="s">
        <v>64</v>
      </c>
      <c r="H1743" s="68" t="s">
        <v>64</v>
      </c>
      <c r="I1743" s="68" t="s">
        <v>66</v>
      </c>
      <c r="J1743" s="68" t="s">
        <v>65</v>
      </c>
      <c r="K1743" s="70">
        <v>0</v>
      </c>
      <c r="L1743" s="70">
        <v>0</v>
      </c>
      <c r="M1743" s="70">
        <v>0</v>
      </c>
      <c r="N1743" s="70">
        <v>3</v>
      </c>
      <c r="O1743" s="70">
        <v>3</v>
      </c>
      <c r="P1743" s="70" t="s">
        <v>68</v>
      </c>
      <c r="Q1743" s="70" t="s">
        <v>68</v>
      </c>
    </row>
    <row r="1744" spans="2:17" x14ac:dyDescent="0.3">
      <c r="B1744" s="66" t="s">
        <v>2803</v>
      </c>
      <c r="C1744" s="67" t="s">
        <v>3493</v>
      </c>
      <c r="D1744" s="68" t="s">
        <v>65</v>
      </c>
      <c r="E1744" s="68" t="s">
        <v>64</v>
      </c>
      <c r="F1744" s="69" t="s">
        <v>1762</v>
      </c>
      <c r="G1744" s="68" t="s">
        <v>64</v>
      </c>
      <c r="H1744" s="68" t="s">
        <v>64</v>
      </c>
      <c r="I1744" s="68" t="s">
        <v>66</v>
      </c>
      <c r="J1744" s="68" t="s">
        <v>65</v>
      </c>
      <c r="K1744" s="70">
        <v>0</v>
      </c>
      <c r="L1744" s="70">
        <v>0</v>
      </c>
      <c r="M1744" s="70">
        <v>0</v>
      </c>
      <c r="N1744" s="70">
        <v>3</v>
      </c>
      <c r="O1744" s="70">
        <v>3</v>
      </c>
      <c r="P1744" s="70" t="s">
        <v>68</v>
      </c>
      <c r="Q1744" s="70" t="s">
        <v>68</v>
      </c>
    </row>
    <row r="1745" spans="2:17" x14ac:dyDescent="0.3">
      <c r="B1745" s="66" t="s">
        <v>386</v>
      </c>
      <c r="C1745" s="67" t="s">
        <v>1885</v>
      </c>
      <c r="D1745" s="68" t="s">
        <v>65</v>
      </c>
      <c r="E1745" s="68" t="s">
        <v>64</v>
      </c>
      <c r="F1745" s="69" t="s">
        <v>1762</v>
      </c>
      <c r="G1745" s="68" t="s">
        <v>64</v>
      </c>
      <c r="H1745" s="68" t="s">
        <v>64</v>
      </c>
      <c r="I1745" s="68" t="s">
        <v>65</v>
      </c>
      <c r="J1745" s="68" t="s">
        <v>66</v>
      </c>
      <c r="K1745" s="70">
        <v>0</v>
      </c>
      <c r="L1745" s="70">
        <v>0</v>
      </c>
      <c r="M1745" s="70">
        <v>0</v>
      </c>
      <c r="N1745" s="70">
        <v>3</v>
      </c>
      <c r="O1745" s="70">
        <v>3</v>
      </c>
      <c r="P1745" s="70" t="s">
        <v>68</v>
      </c>
      <c r="Q1745" s="70" t="s">
        <v>68</v>
      </c>
    </row>
    <row r="1746" spans="2:17" x14ac:dyDescent="0.3">
      <c r="B1746" s="66" t="s">
        <v>3740</v>
      </c>
      <c r="C1746" s="67" t="s">
        <v>3741</v>
      </c>
      <c r="D1746" s="68" t="s">
        <v>65</v>
      </c>
      <c r="E1746" s="68" t="s">
        <v>64</v>
      </c>
      <c r="F1746" s="69" t="s">
        <v>1762</v>
      </c>
      <c r="G1746" s="68" t="s">
        <v>64</v>
      </c>
      <c r="H1746" s="68" t="s">
        <v>64</v>
      </c>
      <c r="I1746" s="68" t="s">
        <v>65</v>
      </c>
      <c r="J1746" s="68" t="s">
        <v>66</v>
      </c>
      <c r="K1746" s="70">
        <v>5</v>
      </c>
      <c r="L1746" s="70">
        <v>0</v>
      </c>
      <c r="M1746" s="70">
        <v>0</v>
      </c>
      <c r="N1746" s="70">
        <v>0</v>
      </c>
      <c r="O1746" s="70">
        <v>5</v>
      </c>
      <c r="P1746" s="70" t="s">
        <v>68</v>
      </c>
      <c r="Q1746" s="70" t="s">
        <v>68</v>
      </c>
    </row>
    <row r="1747" spans="2:17" x14ac:dyDescent="0.3">
      <c r="B1747" s="66" t="s">
        <v>421</v>
      </c>
      <c r="C1747" s="67" t="s">
        <v>198</v>
      </c>
      <c r="D1747" s="68" t="s">
        <v>65</v>
      </c>
      <c r="E1747" s="68" t="s">
        <v>64</v>
      </c>
      <c r="F1747" s="69" t="s">
        <v>1762</v>
      </c>
      <c r="G1747" s="68" t="s">
        <v>64</v>
      </c>
      <c r="H1747" s="68" t="s">
        <v>65</v>
      </c>
      <c r="I1747" s="68" t="s">
        <v>66</v>
      </c>
      <c r="J1747" s="68" t="s">
        <v>66</v>
      </c>
      <c r="K1747" s="70">
        <v>0</v>
      </c>
      <c r="L1747" s="70">
        <v>0</v>
      </c>
      <c r="M1747" s="70">
        <v>0</v>
      </c>
      <c r="N1747" s="70">
        <v>3</v>
      </c>
      <c r="O1747" s="70">
        <v>3</v>
      </c>
      <c r="P1747" s="70" t="s">
        <v>68</v>
      </c>
      <c r="Q1747" s="70" t="s">
        <v>68</v>
      </c>
    </row>
    <row r="1748" spans="2:17" x14ac:dyDescent="0.3">
      <c r="B1748" s="66" t="s">
        <v>1698</v>
      </c>
      <c r="C1748" s="67" t="s">
        <v>1611</v>
      </c>
      <c r="D1748" s="68" t="s">
        <v>64</v>
      </c>
      <c r="E1748" s="68" t="s">
        <v>65</v>
      </c>
      <c r="F1748" s="69" t="s">
        <v>1762</v>
      </c>
      <c r="G1748" s="68" t="s">
        <v>65</v>
      </c>
      <c r="H1748" s="68" t="s">
        <v>64</v>
      </c>
      <c r="I1748" s="68" t="s">
        <v>66</v>
      </c>
      <c r="J1748" s="68" t="s">
        <v>66</v>
      </c>
      <c r="K1748" s="70">
        <v>0</v>
      </c>
      <c r="L1748" s="70">
        <v>0</v>
      </c>
      <c r="M1748" s="70">
        <v>0</v>
      </c>
      <c r="N1748" s="70">
        <v>3</v>
      </c>
      <c r="O1748" s="70">
        <v>3</v>
      </c>
      <c r="P1748" s="70" t="s">
        <v>68</v>
      </c>
      <c r="Q1748" s="70" t="s">
        <v>68</v>
      </c>
    </row>
    <row r="1749" spans="2:17" x14ac:dyDescent="0.3">
      <c r="B1749" s="66" t="s">
        <v>1784</v>
      </c>
      <c r="C1749" s="67" t="s">
        <v>3742</v>
      </c>
      <c r="D1749" s="68" t="s">
        <v>65</v>
      </c>
      <c r="E1749" s="68" t="s">
        <v>64</v>
      </c>
      <c r="F1749" s="69" t="s">
        <v>1762</v>
      </c>
      <c r="G1749" s="68" t="s">
        <v>64</v>
      </c>
      <c r="H1749" s="68" t="s">
        <v>65</v>
      </c>
      <c r="I1749" s="68" t="s">
        <v>66</v>
      </c>
      <c r="J1749" s="68" t="s">
        <v>66</v>
      </c>
      <c r="K1749" s="70">
        <v>0</v>
      </c>
      <c r="L1749" s="70">
        <v>0</v>
      </c>
      <c r="M1749" s="70">
        <v>0</v>
      </c>
      <c r="N1749" s="70">
        <v>3</v>
      </c>
      <c r="O1749" s="70">
        <v>3</v>
      </c>
      <c r="P1749" s="70" t="s">
        <v>68</v>
      </c>
      <c r="Q1749" s="70" t="s">
        <v>68</v>
      </c>
    </row>
    <row r="1750" spans="2:17" x14ac:dyDescent="0.3">
      <c r="B1750" s="66" t="s">
        <v>3743</v>
      </c>
      <c r="C1750" s="67" t="s">
        <v>3742</v>
      </c>
      <c r="D1750" s="68" t="s">
        <v>65</v>
      </c>
      <c r="E1750" s="68" t="s">
        <v>64</v>
      </c>
      <c r="F1750" s="69" t="s">
        <v>1762</v>
      </c>
      <c r="G1750" s="68" t="s">
        <v>64</v>
      </c>
      <c r="H1750" s="68" t="s">
        <v>65</v>
      </c>
      <c r="I1750" s="68" t="s">
        <v>66</v>
      </c>
      <c r="J1750" s="68" t="s">
        <v>66</v>
      </c>
      <c r="K1750" s="70">
        <v>0</v>
      </c>
      <c r="L1750" s="70">
        <v>0</v>
      </c>
      <c r="M1750" s="70">
        <v>0</v>
      </c>
      <c r="N1750" s="70">
        <v>3</v>
      </c>
      <c r="O1750" s="70">
        <v>3</v>
      </c>
      <c r="P1750" s="70" t="s">
        <v>68</v>
      </c>
      <c r="Q1750" s="70" t="s">
        <v>68</v>
      </c>
    </row>
    <row r="1751" spans="2:17" x14ac:dyDescent="0.3">
      <c r="B1751" s="66" t="s">
        <v>552</v>
      </c>
      <c r="C1751" s="67" t="s">
        <v>553</v>
      </c>
      <c r="D1751" s="68" t="s">
        <v>65</v>
      </c>
      <c r="E1751" s="68" t="s">
        <v>64</v>
      </c>
      <c r="F1751" s="69">
        <v>2620327240101</v>
      </c>
      <c r="G1751" s="68" t="s">
        <v>64</v>
      </c>
      <c r="H1751" s="68" t="s">
        <v>64</v>
      </c>
      <c r="I1751" s="68" t="s">
        <v>65</v>
      </c>
      <c r="J1751" s="68" t="s">
        <v>66</v>
      </c>
      <c r="K1751" s="70">
        <v>0</v>
      </c>
      <c r="L1751" s="70">
        <v>0</v>
      </c>
      <c r="M1751" s="70">
        <v>0</v>
      </c>
      <c r="N1751" s="70">
        <v>3</v>
      </c>
      <c r="O1751" s="70">
        <v>3</v>
      </c>
      <c r="P1751" s="70" t="s">
        <v>68</v>
      </c>
      <c r="Q1751" s="70" t="s">
        <v>68</v>
      </c>
    </row>
    <row r="1752" spans="2:17" x14ac:dyDescent="0.3">
      <c r="B1752" s="66" t="s">
        <v>588</v>
      </c>
      <c r="C1752" s="67" t="s">
        <v>524</v>
      </c>
      <c r="D1752" s="68" t="s">
        <v>64</v>
      </c>
      <c r="E1752" s="68" t="s">
        <v>65</v>
      </c>
      <c r="F1752" s="69" t="s">
        <v>1762</v>
      </c>
      <c r="G1752" s="68" t="s">
        <v>64</v>
      </c>
      <c r="H1752" s="68" t="s">
        <v>65</v>
      </c>
      <c r="I1752" s="68" t="s">
        <v>66</v>
      </c>
      <c r="J1752" s="68" t="s">
        <v>66</v>
      </c>
      <c r="K1752" s="70">
        <v>0</v>
      </c>
      <c r="L1752" s="70">
        <v>0</v>
      </c>
      <c r="M1752" s="70">
        <v>0</v>
      </c>
      <c r="N1752" s="70">
        <v>3</v>
      </c>
      <c r="O1752" s="70">
        <v>3</v>
      </c>
      <c r="P1752" s="70" t="s">
        <v>68</v>
      </c>
      <c r="Q1752" s="70" t="s">
        <v>68</v>
      </c>
    </row>
    <row r="1753" spans="2:17" x14ac:dyDescent="0.3">
      <c r="B1753" s="66" t="s">
        <v>547</v>
      </c>
      <c r="C1753" s="67" t="s">
        <v>549</v>
      </c>
      <c r="D1753" s="68" t="s">
        <v>65</v>
      </c>
      <c r="E1753" s="68" t="s">
        <v>64</v>
      </c>
      <c r="F1753" s="69" t="s">
        <v>1762</v>
      </c>
      <c r="G1753" s="68" t="s">
        <v>64</v>
      </c>
      <c r="H1753" s="68" t="s">
        <v>64</v>
      </c>
      <c r="I1753" s="68" t="s">
        <v>65</v>
      </c>
      <c r="J1753" s="68" t="s">
        <v>66</v>
      </c>
      <c r="K1753" s="70">
        <v>0</v>
      </c>
      <c r="L1753" s="70">
        <v>0</v>
      </c>
      <c r="M1753" s="70">
        <v>0</v>
      </c>
      <c r="N1753" s="70">
        <v>3</v>
      </c>
      <c r="O1753" s="70">
        <v>3</v>
      </c>
      <c r="P1753" s="70" t="s">
        <v>68</v>
      </c>
      <c r="Q1753" s="70" t="s">
        <v>68</v>
      </c>
    </row>
    <row r="1754" spans="2:17" x14ac:dyDescent="0.3">
      <c r="B1754" s="66" t="s">
        <v>3743</v>
      </c>
      <c r="C1754" s="67" t="s">
        <v>1785</v>
      </c>
      <c r="D1754" s="68" t="s">
        <v>65</v>
      </c>
      <c r="E1754" s="68" t="s">
        <v>64</v>
      </c>
      <c r="F1754" s="69" t="s">
        <v>1762</v>
      </c>
      <c r="G1754" s="68" t="s">
        <v>64</v>
      </c>
      <c r="H1754" s="68" t="s">
        <v>65</v>
      </c>
      <c r="I1754" s="68" t="s">
        <v>66</v>
      </c>
      <c r="J1754" s="68" t="s">
        <v>66</v>
      </c>
      <c r="K1754" s="70">
        <v>0</v>
      </c>
      <c r="L1754" s="70">
        <v>0</v>
      </c>
      <c r="M1754" s="70">
        <v>0</v>
      </c>
      <c r="N1754" s="70">
        <v>3</v>
      </c>
      <c r="O1754" s="70">
        <v>3</v>
      </c>
      <c r="P1754" s="70" t="s">
        <v>68</v>
      </c>
      <c r="Q1754" s="70" t="s">
        <v>68</v>
      </c>
    </row>
    <row r="1755" spans="2:17" x14ac:dyDescent="0.3">
      <c r="B1755" s="66" t="s">
        <v>562</v>
      </c>
      <c r="C1755" s="67" t="s">
        <v>212</v>
      </c>
      <c r="D1755" s="68" t="s">
        <v>65</v>
      </c>
      <c r="E1755" s="68" t="s">
        <v>64</v>
      </c>
      <c r="F1755" s="69">
        <v>1779127660101</v>
      </c>
      <c r="G1755" s="68" t="s">
        <v>64</v>
      </c>
      <c r="H1755" s="68" t="s">
        <v>65</v>
      </c>
      <c r="I1755" s="68" t="s">
        <v>66</v>
      </c>
      <c r="J1755" s="68" t="s">
        <v>66</v>
      </c>
      <c r="K1755" s="70">
        <v>0</v>
      </c>
      <c r="L1755" s="70">
        <v>0</v>
      </c>
      <c r="M1755" s="70">
        <v>0</v>
      </c>
      <c r="N1755" s="70">
        <v>3</v>
      </c>
      <c r="O1755" s="70">
        <v>3</v>
      </c>
      <c r="P1755" s="70" t="s">
        <v>68</v>
      </c>
      <c r="Q1755" s="70" t="s">
        <v>68</v>
      </c>
    </row>
    <row r="1756" spans="2:17" x14ac:dyDescent="0.3">
      <c r="B1756" s="66" t="s">
        <v>1453</v>
      </c>
      <c r="C1756" s="67" t="s">
        <v>1802</v>
      </c>
      <c r="D1756" s="68" t="s">
        <v>65</v>
      </c>
      <c r="E1756" s="68" t="s">
        <v>64</v>
      </c>
      <c r="F1756" s="69">
        <v>1658408030101</v>
      </c>
      <c r="G1756" s="68" t="s">
        <v>64</v>
      </c>
      <c r="H1756" s="68" t="s">
        <v>64</v>
      </c>
      <c r="I1756" s="68" t="s">
        <v>65</v>
      </c>
      <c r="J1756" s="68" t="s">
        <v>66</v>
      </c>
      <c r="K1756" s="70">
        <v>0</v>
      </c>
      <c r="L1756" s="70">
        <v>0</v>
      </c>
      <c r="M1756" s="70">
        <v>0</v>
      </c>
      <c r="N1756" s="70">
        <v>3</v>
      </c>
      <c r="O1756" s="70">
        <v>3</v>
      </c>
      <c r="P1756" s="70" t="s">
        <v>68</v>
      </c>
      <c r="Q1756" s="70" t="s">
        <v>68</v>
      </c>
    </row>
    <row r="1757" spans="2:17" x14ac:dyDescent="0.3">
      <c r="B1757" s="66" t="s">
        <v>161</v>
      </c>
      <c r="C1757" s="67" t="s">
        <v>545</v>
      </c>
      <c r="D1757" s="68" t="s">
        <v>65</v>
      </c>
      <c r="E1757" s="68" t="s">
        <v>64</v>
      </c>
      <c r="F1757" s="69" t="s">
        <v>1762</v>
      </c>
      <c r="G1757" s="68" t="s">
        <v>64</v>
      </c>
      <c r="H1757" s="68" t="s">
        <v>65</v>
      </c>
      <c r="I1757" s="68" t="s">
        <v>66</v>
      </c>
      <c r="J1757" s="68" t="s">
        <v>66</v>
      </c>
      <c r="K1757" s="70">
        <v>0</v>
      </c>
      <c r="L1757" s="70">
        <v>0</v>
      </c>
      <c r="M1757" s="70">
        <v>0</v>
      </c>
      <c r="N1757" s="70">
        <v>3</v>
      </c>
      <c r="O1757" s="70">
        <v>3</v>
      </c>
      <c r="P1757" s="70" t="s">
        <v>68</v>
      </c>
      <c r="Q1757" s="70" t="s">
        <v>68</v>
      </c>
    </row>
    <row r="1758" spans="2:17" x14ac:dyDescent="0.3">
      <c r="B1758" s="66" t="s">
        <v>547</v>
      </c>
      <c r="C1758" s="67" t="s">
        <v>3744</v>
      </c>
      <c r="D1758" s="68" t="s">
        <v>65</v>
      </c>
      <c r="E1758" s="68" t="s">
        <v>64</v>
      </c>
      <c r="F1758" s="69">
        <v>1888991700101</v>
      </c>
      <c r="G1758" s="68" t="s">
        <v>64</v>
      </c>
      <c r="H1758" s="68" t="s">
        <v>64</v>
      </c>
      <c r="I1758" s="68" t="s">
        <v>66</v>
      </c>
      <c r="J1758" s="68" t="s">
        <v>65</v>
      </c>
      <c r="K1758" s="70">
        <v>0</v>
      </c>
      <c r="L1758" s="70">
        <v>0</v>
      </c>
      <c r="M1758" s="70">
        <v>0</v>
      </c>
      <c r="N1758" s="70">
        <v>3</v>
      </c>
      <c r="O1758" s="70">
        <v>3</v>
      </c>
      <c r="P1758" s="70" t="s">
        <v>68</v>
      </c>
      <c r="Q1758" s="70" t="s">
        <v>68</v>
      </c>
    </row>
    <row r="1759" spans="2:17" x14ac:dyDescent="0.3">
      <c r="B1759" s="66" t="s">
        <v>154</v>
      </c>
      <c r="C1759" s="67" t="s">
        <v>2284</v>
      </c>
      <c r="D1759" s="68" t="s">
        <v>64</v>
      </c>
      <c r="E1759" s="68" t="s">
        <v>65</v>
      </c>
      <c r="F1759" s="69" t="s">
        <v>1762</v>
      </c>
      <c r="G1759" s="68" t="s">
        <v>64</v>
      </c>
      <c r="H1759" s="68" t="s">
        <v>64</v>
      </c>
      <c r="I1759" s="68" t="s">
        <v>65</v>
      </c>
      <c r="J1759" s="68" t="s">
        <v>66</v>
      </c>
      <c r="K1759" s="70">
        <v>0</v>
      </c>
      <c r="L1759" s="70">
        <v>0</v>
      </c>
      <c r="M1759" s="70">
        <v>0</v>
      </c>
      <c r="N1759" s="70">
        <v>3</v>
      </c>
      <c r="O1759" s="70">
        <v>3</v>
      </c>
      <c r="P1759" s="70" t="s">
        <v>68</v>
      </c>
      <c r="Q1759" s="70" t="s">
        <v>68</v>
      </c>
    </row>
    <row r="1760" spans="2:17" x14ac:dyDescent="0.3">
      <c r="B1760" s="66" t="s">
        <v>552</v>
      </c>
      <c r="C1760" s="67" t="s">
        <v>553</v>
      </c>
      <c r="D1760" s="68" t="s">
        <v>65</v>
      </c>
      <c r="E1760" s="68" t="s">
        <v>64</v>
      </c>
      <c r="F1760" s="69">
        <v>2620327240010</v>
      </c>
      <c r="G1760" s="68" t="s">
        <v>64</v>
      </c>
      <c r="H1760" s="68" t="s">
        <v>64</v>
      </c>
      <c r="I1760" s="68" t="s">
        <v>65</v>
      </c>
      <c r="J1760" s="68" t="s">
        <v>66</v>
      </c>
      <c r="K1760" s="70">
        <v>0</v>
      </c>
      <c r="L1760" s="70">
        <v>0</v>
      </c>
      <c r="M1760" s="70">
        <v>0</v>
      </c>
      <c r="N1760" s="70">
        <v>3</v>
      </c>
      <c r="O1760" s="70">
        <v>3</v>
      </c>
      <c r="P1760" s="70" t="s">
        <v>68</v>
      </c>
      <c r="Q1760" s="70" t="s">
        <v>68</v>
      </c>
    </row>
    <row r="1761" spans="2:17" x14ac:dyDescent="0.3">
      <c r="B1761" s="66" t="s">
        <v>2521</v>
      </c>
      <c r="C1761" s="67" t="s">
        <v>202</v>
      </c>
      <c r="D1761" s="68" t="s">
        <v>65</v>
      </c>
      <c r="E1761" s="68" t="s">
        <v>64</v>
      </c>
      <c r="F1761" s="69">
        <v>2216169521802</v>
      </c>
      <c r="G1761" s="68" t="s">
        <v>64</v>
      </c>
      <c r="H1761" s="68" t="s">
        <v>64</v>
      </c>
      <c r="I1761" s="68" t="s">
        <v>65</v>
      </c>
      <c r="J1761" s="68" t="s">
        <v>66</v>
      </c>
      <c r="K1761" s="70">
        <v>0</v>
      </c>
      <c r="L1761" s="70">
        <v>0</v>
      </c>
      <c r="M1761" s="70">
        <v>0</v>
      </c>
      <c r="N1761" s="70">
        <v>3</v>
      </c>
      <c r="O1761" s="70">
        <v>3</v>
      </c>
      <c r="P1761" s="70" t="s">
        <v>68</v>
      </c>
      <c r="Q1761" s="70" t="s">
        <v>68</v>
      </c>
    </row>
    <row r="1762" spans="2:17" x14ac:dyDescent="0.3">
      <c r="B1762" s="66" t="s">
        <v>3745</v>
      </c>
      <c r="C1762" s="67" t="s">
        <v>472</v>
      </c>
      <c r="D1762" s="68" t="s">
        <v>65</v>
      </c>
      <c r="E1762" s="68" t="s">
        <v>64</v>
      </c>
      <c r="F1762" s="69" t="s">
        <v>1762</v>
      </c>
      <c r="G1762" s="68" t="s">
        <v>65</v>
      </c>
      <c r="H1762" s="68" t="s">
        <v>64</v>
      </c>
      <c r="I1762" s="68" t="s">
        <v>66</v>
      </c>
      <c r="J1762" s="68" t="s">
        <v>66</v>
      </c>
      <c r="K1762" s="70">
        <v>0</v>
      </c>
      <c r="L1762" s="70">
        <v>0</v>
      </c>
      <c r="M1762" s="70">
        <v>0</v>
      </c>
      <c r="N1762" s="70">
        <v>3</v>
      </c>
      <c r="O1762" s="70">
        <v>3</v>
      </c>
      <c r="P1762" s="70" t="s">
        <v>68</v>
      </c>
      <c r="Q1762" s="70" t="s">
        <v>68</v>
      </c>
    </row>
    <row r="1763" spans="2:17" x14ac:dyDescent="0.3">
      <c r="B1763" s="66" t="s">
        <v>1381</v>
      </c>
      <c r="C1763" s="67" t="s">
        <v>3746</v>
      </c>
      <c r="D1763" s="68" t="s">
        <v>65</v>
      </c>
      <c r="E1763" s="68" t="s">
        <v>64</v>
      </c>
      <c r="F1763" s="69">
        <v>2537457130101</v>
      </c>
      <c r="G1763" s="68" t="s">
        <v>64</v>
      </c>
      <c r="H1763" s="68" t="s">
        <v>64</v>
      </c>
      <c r="I1763" s="68" t="s">
        <v>65</v>
      </c>
      <c r="J1763" s="68" t="s">
        <v>66</v>
      </c>
      <c r="K1763" s="70">
        <v>0</v>
      </c>
      <c r="L1763" s="70">
        <v>0</v>
      </c>
      <c r="M1763" s="70">
        <v>0</v>
      </c>
      <c r="N1763" s="70">
        <v>3</v>
      </c>
      <c r="O1763" s="70">
        <v>3</v>
      </c>
      <c r="P1763" s="70" t="s">
        <v>68</v>
      </c>
      <c r="Q1763" s="70" t="s">
        <v>68</v>
      </c>
    </row>
    <row r="1764" spans="2:17" x14ac:dyDescent="0.3">
      <c r="B1764" s="66" t="s">
        <v>386</v>
      </c>
      <c r="C1764" s="67" t="s">
        <v>1836</v>
      </c>
      <c r="D1764" s="68" t="s">
        <v>65</v>
      </c>
      <c r="E1764" s="68" t="s">
        <v>64</v>
      </c>
      <c r="F1764" s="69" t="s">
        <v>1762</v>
      </c>
      <c r="G1764" s="68" t="s">
        <v>64</v>
      </c>
      <c r="H1764" s="68" t="s">
        <v>64</v>
      </c>
      <c r="I1764" s="68" t="s">
        <v>65</v>
      </c>
      <c r="J1764" s="68" t="s">
        <v>66</v>
      </c>
      <c r="K1764" s="70">
        <v>0</v>
      </c>
      <c r="L1764" s="70">
        <v>0</v>
      </c>
      <c r="M1764" s="70">
        <v>0</v>
      </c>
      <c r="N1764" s="70">
        <v>3</v>
      </c>
      <c r="O1764" s="70">
        <v>3</v>
      </c>
      <c r="P1764" s="70" t="s">
        <v>68</v>
      </c>
      <c r="Q1764" s="70" t="s">
        <v>68</v>
      </c>
    </row>
    <row r="1765" spans="2:17" x14ac:dyDescent="0.3">
      <c r="B1765" s="66" t="s">
        <v>406</v>
      </c>
      <c r="C1765" s="67" t="s">
        <v>1783</v>
      </c>
      <c r="D1765" s="68" t="s">
        <v>65</v>
      </c>
      <c r="E1765" s="68" t="s">
        <v>64</v>
      </c>
      <c r="F1765" s="69" t="s">
        <v>1762</v>
      </c>
      <c r="G1765" s="68" t="s">
        <v>64</v>
      </c>
      <c r="H1765" s="68" t="s">
        <v>64</v>
      </c>
      <c r="I1765" s="68" t="s">
        <v>66</v>
      </c>
      <c r="J1765" s="68" t="s">
        <v>65</v>
      </c>
      <c r="K1765" s="70">
        <v>0</v>
      </c>
      <c r="L1765" s="70">
        <v>0</v>
      </c>
      <c r="M1765" s="70">
        <v>0</v>
      </c>
      <c r="N1765" s="70">
        <v>3</v>
      </c>
      <c r="O1765" s="70">
        <v>3</v>
      </c>
      <c r="P1765" s="70" t="s">
        <v>68</v>
      </c>
      <c r="Q1765" s="70" t="s">
        <v>68</v>
      </c>
    </row>
    <row r="1766" spans="2:17" x14ac:dyDescent="0.3">
      <c r="B1766" s="66" t="s">
        <v>193</v>
      </c>
      <c r="C1766" s="67" t="s">
        <v>564</v>
      </c>
      <c r="D1766" s="68" t="s">
        <v>65</v>
      </c>
      <c r="E1766" s="68" t="s">
        <v>64</v>
      </c>
      <c r="F1766" s="69" t="s">
        <v>1762</v>
      </c>
      <c r="G1766" s="68" t="s">
        <v>64</v>
      </c>
      <c r="H1766" s="68" t="s">
        <v>64</v>
      </c>
      <c r="I1766" s="68" t="s">
        <v>66</v>
      </c>
      <c r="J1766" s="68" t="s">
        <v>65</v>
      </c>
      <c r="K1766" s="70">
        <v>0</v>
      </c>
      <c r="L1766" s="70">
        <v>0</v>
      </c>
      <c r="M1766" s="70">
        <v>0</v>
      </c>
      <c r="N1766" s="70">
        <v>3</v>
      </c>
      <c r="O1766" s="70">
        <v>3</v>
      </c>
      <c r="P1766" s="70" t="s">
        <v>68</v>
      </c>
      <c r="Q1766" s="70" t="s">
        <v>68</v>
      </c>
    </row>
    <row r="1767" spans="2:17" x14ac:dyDescent="0.3">
      <c r="B1767" s="66">
        <v>0</v>
      </c>
      <c r="C1767" s="67">
        <v>0</v>
      </c>
      <c r="D1767" s="68" t="s">
        <v>64</v>
      </c>
      <c r="E1767" s="68" t="s">
        <v>64</v>
      </c>
      <c r="F1767" s="69">
        <v>0</v>
      </c>
      <c r="G1767" s="68" t="s">
        <v>64</v>
      </c>
      <c r="H1767" s="68" t="s">
        <v>64</v>
      </c>
      <c r="I1767" s="68" t="s">
        <v>66</v>
      </c>
      <c r="J1767" s="68" t="s">
        <v>66</v>
      </c>
      <c r="K1767" s="70">
        <v>0</v>
      </c>
      <c r="L1767" s="70">
        <v>0</v>
      </c>
      <c r="M1767" s="70">
        <v>0</v>
      </c>
      <c r="N1767" s="70">
        <v>0</v>
      </c>
      <c r="O1767" s="70">
        <v>0</v>
      </c>
      <c r="P1767" s="70">
        <v>0</v>
      </c>
      <c r="Q1767" s="70">
        <v>0</v>
      </c>
    </row>
    <row r="1768" spans="2:17" x14ac:dyDescent="0.3">
      <c r="B1768" s="66" t="s">
        <v>417</v>
      </c>
      <c r="C1768" s="67" t="s">
        <v>1405</v>
      </c>
      <c r="D1768" s="68" t="s">
        <v>65</v>
      </c>
      <c r="E1768" s="68" t="s">
        <v>64</v>
      </c>
      <c r="F1768" s="69" t="s">
        <v>1762</v>
      </c>
      <c r="G1768" s="68" t="s">
        <v>64</v>
      </c>
      <c r="H1768" s="68" t="s">
        <v>64</v>
      </c>
      <c r="I1768" s="68" t="s">
        <v>65</v>
      </c>
      <c r="J1768" s="68" t="s">
        <v>66</v>
      </c>
      <c r="K1768" s="70">
        <v>0</v>
      </c>
      <c r="L1768" s="70">
        <v>0</v>
      </c>
      <c r="M1768" s="70">
        <v>0</v>
      </c>
      <c r="N1768" s="70">
        <v>3</v>
      </c>
      <c r="O1768" s="70">
        <v>3</v>
      </c>
      <c r="P1768" s="70" t="s">
        <v>68</v>
      </c>
      <c r="Q1768" s="70" t="s">
        <v>68</v>
      </c>
    </row>
    <row r="1769" spans="2:17" x14ac:dyDescent="0.3">
      <c r="B1769" s="66" t="s">
        <v>1561</v>
      </c>
      <c r="C1769" s="67" t="s">
        <v>444</v>
      </c>
      <c r="D1769" s="68" t="s">
        <v>65</v>
      </c>
      <c r="E1769" s="68" t="s">
        <v>64</v>
      </c>
      <c r="F1769" s="69">
        <v>2520624340101</v>
      </c>
      <c r="G1769" s="68" t="s">
        <v>64</v>
      </c>
      <c r="H1769" s="68" t="s">
        <v>64</v>
      </c>
      <c r="I1769" s="68" t="s">
        <v>65</v>
      </c>
      <c r="J1769" s="68" t="s">
        <v>66</v>
      </c>
      <c r="K1769" s="70">
        <v>0</v>
      </c>
      <c r="L1769" s="70">
        <v>0</v>
      </c>
      <c r="M1769" s="70">
        <v>0</v>
      </c>
      <c r="N1769" s="70">
        <v>3</v>
      </c>
      <c r="O1769" s="70">
        <v>3</v>
      </c>
      <c r="P1769" s="70" t="s">
        <v>68</v>
      </c>
      <c r="Q1769" s="70" t="s">
        <v>68</v>
      </c>
    </row>
    <row r="1770" spans="2:17" x14ac:dyDescent="0.3">
      <c r="B1770" s="66" t="s">
        <v>547</v>
      </c>
      <c r="C1770" s="67" t="s">
        <v>158</v>
      </c>
      <c r="D1770" s="68" t="s">
        <v>65</v>
      </c>
      <c r="E1770" s="68" t="s">
        <v>64</v>
      </c>
      <c r="F1770" s="69">
        <v>1888991700101</v>
      </c>
      <c r="G1770" s="68" t="s">
        <v>64</v>
      </c>
      <c r="H1770" s="68" t="s">
        <v>64</v>
      </c>
      <c r="I1770" s="68" t="s">
        <v>66</v>
      </c>
      <c r="J1770" s="68" t="s">
        <v>65</v>
      </c>
      <c r="K1770" s="70">
        <v>0</v>
      </c>
      <c r="L1770" s="70">
        <v>0</v>
      </c>
      <c r="M1770" s="70">
        <v>0</v>
      </c>
      <c r="N1770" s="70">
        <v>3</v>
      </c>
      <c r="O1770" s="70">
        <v>3</v>
      </c>
      <c r="P1770" s="70" t="s">
        <v>68</v>
      </c>
      <c r="Q1770" s="70" t="s">
        <v>68</v>
      </c>
    </row>
    <row r="1771" spans="2:17" x14ac:dyDescent="0.3">
      <c r="B1771" s="66" t="s">
        <v>1840</v>
      </c>
      <c r="C1771" s="67" t="s">
        <v>116</v>
      </c>
      <c r="D1771" s="68" t="s">
        <v>65</v>
      </c>
      <c r="E1771" s="68" t="s">
        <v>64</v>
      </c>
      <c r="F1771" s="69" t="s">
        <v>1762</v>
      </c>
      <c r="G1771" s="68" t="s">
        <v>64</v>
      </c>
      <c r="H1771" s="68" t="s">
        <v>64</v>
      </c>
      <c r="I1771" s="68" t="s">
        <v>65</v>
      </c>
      <c r="J1771" s="68" t="s">
        <v>66</v>
      </c>
      <c r="K1771" s="70">
        <v>0</v>
      </c>
      <c r="L1771" s="70">
        <v>0</v>
      </c>
      <c r="M1771" s="70">
        <v>0</v>
      </c>
      <c r="N1771" s="70">
        <v>3</v>
      </c>
      <c r="O1771" s="70">
        <v>3</v>
      </c>
      <c r="P1771" s="70" t="s">
        <v>68</v>
      </c>
      <c r="Q1771" s="70" t="s">
        <v>68</v>
      </c>
    </row>
    <row r="1772" spans="2:17" x14ac:dyDescent="0.3">
      <c r="B1772" s="66" t="s">
        <v>1389</v>
      </c>
      <c r="C1772" s="67" t="s">
        <v>1434</v>
      </c>
      <c r="D1772" s="68" t="s">
        <v>65</v>
      </c>
      <c r="E1772" s="68" t="s">
        <v>64</v>
      </c>
      <c r="F1772" s="69" t="s">
        <v>1762</v>
      </c>
      <c r="G1772" s="68" t="s">
        <v>64</v>
      </c>
      <c r="H1772" s="68" t="s">
        <v>64</v>
      </c>
      <c r="I1772" s="68" t="s">
        <v>66</v>
      </c>
      <c r="J1772" s="68" t="s">
        <v>65</v>
      </c>
      <c r="K1772" s="70">
        <v>0</v>
      </c>
      <c r="L1772" s="70">
        <v>0</v>
      </c>
      <c r="M1772" s="70">
        <v>0</v>
      </c>
      <c r="N1772" s="70">
        <v>3</v>
      </c>
      <c r="O1772" s="70">
        <v>3</v>
      </c>
      <c r="P1772" s="70" t="s">
        <v>68</v>
      </c>
      <c r="Q1772" s="70" t="s">
        <v>68</v>
      </c>
    </row>
    <row r="1773" spans="2:17" x14ac:dyDescent="0.3">
      <c r="B1773" s="66" t="s">
        <v>154</v>
      </c>
      <c r="C1773" s="67" t="s">
        <v>2284</v>
      </c>
      <c r="D1773" s="68" t="s">
        <v>64</v>
      </c>
      <c r="E1773" s="68" t="s">
        <v>65</v>
      </c>
      <c r="F1773" s="69">
        <v>2220865104061</v>
      </c>
      <c r="G1773" s="68" t="s">
        <v>64</v>
      </c>
      <c r="H1773" s="68" t="s">
        <v>64</v>
      </c>
      <c r="I1773" s="68" t="s">
        <v>65</v>
      </c>
      <c r="J1773" s="68" t="s">
        <v>66</v>
      </c>
      <c r="K1773" s="70">
        <v>0</v>
      </c>
      <c r="L1773" s="70">
        <v>0</v>
      </c>
      <c r="M1773" s="70">
        <v>0</v>
      </c>
      <c r="N1773" s="70">
        <v>3</v>
      </c>
      <c r="O1773" s="70">
        <v>3</v>
      </c>
      <c r="P1773" s="70" t="s">
        <v>68</v>
      </c>
      <c r="Q1773" s="70" t="s">
        <v>68</v>
      </c>
    </row>
    <row r="1774" spans="2:17" x14ac:dyDescent="0.3">
      <c r="B1774" s="66" t="s">
        <v>472</v>
      </c>
      <c r="C1774" s="67" t="s">
        <v>173</v>
      </c>
      <c r="D1774" s="68" t="s">
        <v>65</v>
      </c>
      <c r="E1774" s="68" t="s">
        <v>64</v>
      </c>
      <c r="F1774" s="69">
        <v>1851100140101</v>
      </c>
      <c r="G1774" s="68" t="s">
        <v>64</v>
      </c>
      <c r="H1774" s="68" t="s">
        <v>64</v>
      </c>
      <c r="I1774" s="68" t="s">
        <v>66</v>
      </c>
      <c r="J1774" s="68" t="s">
        <v>65</v>
      </c>
      <c r="K1774" s="70">
        <v>0</v>
      </c>
      <c r="L1774" s="70">
        <v>0</v>
      </c>
      <c r="M1774" s="70">
        <v>0</v>
      </c>
      <c r="N1774" s="70">
        <v>3</v>
      </c>
      <c r="O1774" s="70">
        <v>3</v>
      </c>
      <c r="P1774" s="70" t="s">
        <v>68</v>
      </c>
      <c r="Q1774" s="70" t="s">
        <v>68</v>
      </c>
    </row>
    <row r="1775" spans="2:17" x14ac:dyDescent="0.3">
      <c r="B1775" s="66" t="s">
        <v>522</v>
      </c>
      <c r="C1775" s="67" t="s">
        <v>180</v>
      </c>
      <c r="D1775" s="68" t="s">
        <v>65</v>
      </c>
      <c r="E1775" s="68" t="s">
        <v>64</v>
      </c>
      <c r="F1775" s="69">
        <v>1784662040205</v>
      </c>
      <c r="G1775" s="68" t="s">
        <v>64</v>
      </c>
      <c r="H1775" s="68" t="s">
        <v>64</v>
      </c>
      <c r="I1775" s="68" t="s">
        <v>65</v>
      </c>
      <c r="J1775" s="68" t="s">
        <v>66</v>
      </c>
      <c r="K1775" s="70">
        <v>0</v>
      </c>
      <c r="L1775" s="70">
        <v>0</v>
      </c>
      <c r="M1775" s="70">
        <v>0</v>
      </c>
      <c r="N1775" s="70">
        <v>3</v>
      </c>
      <c r="O1775" s="70">
        <v>3</v>
      </c>
      <c r="P1775" s="70" t="s">
        <v>68</v>
      </c>
      <c r="Q1775" s="70" t="s">
        <v>68</v>
      </c>
    </row>
    <row r="1776" spans="2:17" x14ac:dyDescent="0.3">
      <c r="B1776" s="66" t="s">
        <v>506</v>
      </c>
      <c r="C1776" s="67" t="s">
        <v>173</v>
      </c>
      <c r="D1776" s="68" t="s">
        <v>65</v>
      </c>
      <c r="E1776" s="68" t="s">
        <v>64</v>
      </c>
      <c r="F1776" s="69">
        <v>2338684450101</v>
      </c>
      <c r="G1776" s="68" t="s">
        <v>64</v>
      </c>
      <c r="H1776" s="68" t="s">
        <v>64</v>
      </c>
      <c r="I1776" s="68" t="s">
        <v>66</v>
      </c>
      <c r="J1776" s="68" t="s">
        <v>65</v>
      </c>
      <c r="K1776" s="70">
        <v>0</v>
      </c>
      <c r="L1776" s="70">
        <v>0</v>
      </c>
      <c r="M1776" s="70">
        <v>0</v>
      </c>
      <c r="N1776" s="70">
        <v>3</v>
      </c>
      <c r="O1776" s="70">
        <v>3</v>
      </c>
      <c r="P1776" s="70" t="s">
        <v>68</v>
      </c>
      <c r="Q1776" s="70" t="s">
        <v>68</v>
      </c>
    </row>
    <row r="1777" spans="2:17" x14ac:dyDescent="0.3">
      <c r="B1777" s="66" t="s">
        <v>1840</v>
      </c>
      <c r="C1777" s="67" t="s">
        <v>1859</v>
      </c>
      <c r="D1777" s="68" t="s">
        <v>65</v>
      </c>
      <c r="E1777" s="68" t="s">
        <v>64</v>
      </c>
      <c r="F1777" s="69">
        <v>2520269690312</v>
      </c>
      <c r="G1777" s="68" t="s">
        <v>64</v>
      </c>
      <c r="H1777" s="68" t="s">
        <v>64</v>
      </c>
      <c r="I1777" s="68" t="s">
        <v>65</v>
      </c>
      <c r="J1777" s="68" t="s">
        <v>66</v>
      </c>
      <c r="K1777" s="70">
        <v>5</v>
      </c>
      <c r="L1777" s="70">
        <v>0</v>
      </c>
      <c r="M1777" s="70">
        <v>0</v>
      </c>
      <c r="N1777" s="70">
        <v>0</v>
      </c>
      <c r="O1777" s="70">
        <v>5</v>
      </c>
      <c r="P1777" s="70" t="s">
        <v>68</v>
      </c>
      <c r="Q1777" s="70" t="s">
        <v>68</v>
      </c>
    </row>
    <row r="1778" spans="2:17" x14ac:dyDescent="0.3">
      <c r="B1778" s="66" t="s">
        <v>3583</v>
      </c>
      <c r="C1778" s="67" t="s">
        <v>167</v>
      </c>
      <c r="D1778" s="68" t="s">
        <v>65</v>
      </c>
      <c r="E1778" s="68" t="s">
        <v>64</v>
      </c>
      <c r="F1778" s="69" t="s">
        <v>1762</v>
      </c>
      <c r="G1778" s="68" t="s">
        <v>65</v>
      </c>
      <c r="H1778" s="68" t="s">
        <v>64</v>
      </c>
      <c r="I1778" s="68" t="s">
        <v>66</v>
      </c>
      <c r="J1778" s="68" t="s">
        <v>66</v>
      </c>
      <c r="K1778" s="70">
        <v>0</v>
      </c>
      <c r="L1778" s="70">
        <v>0</v>
      </c>
      <c r="M1778" s="70">
        <v>0</v>
      </c>
      <c r="N1778" s="70">
        <v>3</v>
      </c>
      <c r="O1778" s="70">
        <v>3</v>
      </c>
      <c r="P1778" s="70" t="s">
        <v>68</v>
      </c>
      <c r="Q1778" s="70" t="s">
        <v>68</v>
      </c>
    </row>
    <row r="1779" spans="2:17" x14ac:dyDescent="0.3">
      <c r="B1779" s="66" t="s">
        <v>3580</v>
      </c>
      <c r="C1779" s="67" t="s">
        <v>186</v>
      </c>
      <c r="D1779" s="68" t="s">
        <v>65</v>
      </c>
      <c r="E1779" s="68" t="s">
        <v>64</v>
      </c>
      <c r="F1779" s="69" t="s">
        <v>1762</v>
      </c>
      <c r="G1779" s="68" t="s">
        <v>64</v>
      </c>
      <c r="H1779" s="68" t="s">
        <v>65</v>
      </c>
      <c r="I1779" s="68" t="s">
        <v>66</v>
      </c>
      <c r="J1779" s="68" t="s">
        <v>66</v>
      </c>
      <c r="K1779" s="70">
        <v>0</v>
      </c>
      <c r="L1779" s="70">
        <v>0</v>
      </c>
      <c r="M1779" s="70">
        <v>0</v>
      </c>
      <c r="N1779" s="70">
        <v>3</v>
      </c>
      <c r="O1779" s="70">
        <v>3</v>
      </c>
      <c r="P1779" s="70" t="s">
        <v>68</v>
      </c>
      <c r="Q1779" s="70" t="s">
        <v>68</v>
      </c>
    </row>
    <row r="1780" spans="2:17" x14ac:dyDescent="0.3">
      <c r="B1780" s="66" t="s">
        <v>547</v>
      </c>
      <c r="C1780" s="67" t="s">
        <v>548</v>
      </c>
      <c r="D1780" s="68" t="s">
        <v>65</v>
      </c>
      <c r="E1780" s="68" t="s">
        <v>64</v>
      </c>
      <c r="F1780" s="69">
        <v>1888991700101</v>
      </c>
      <c r="G1780" s="68" t="s">
        <v>64</v>
      </c>
      <c r="H1780" s="68" t="s">
        <v>64</v>
      </c>
      <c r="I1780" s="68" t="s">
        <v>66</v>
      </c>
      <c r="J1780" s="68" t="s">
        <v>65</v>
      </c>
      <c r="K1780" s="70">
        <v>0</v>
      </c>
      <c r="L1780" s="70">
        <v>0</v>
      </c>
      <c r="M1780" s="70">
        <v>0</v>
      </c>
      <c r="N1780" s="70">
        <v>3</v>
      </c>
      <c r="O1780" s="70">
        <v>3</v>
      </c>
      <c r="P1780" s="70" t="s">
        <v>68</v>
      </c>
      <c r="Q1780" s="70" t="s">
        <v>68</v>
      </c>
    </row>
    <row r="1781" spans="2:17" x14ac:dyDescent="0.3">
      <c r="B1781" s="66" t="s">
        <v>472</v>
      </c>
      <c r="C1781" s="67" t="s">
        <v>1777</v>
      </c>
      <c r="D1781" s="68" t="s">
        <v>65</v>
      </c>
      <c r="E1781" s="68" t="s">
        <v>64</v>
      </c>
      <c r="F1781" s="69" t="s">
        <v>1762</v>
      </c>
      <c r="G1781" s="68" t="s">
        <v>64</v>
      </c>
      <c r="H1781" s="68" t="s">
        <v>64</v>
      </c>
      <c r="I1781" s="68" t="s">
        <v>65</v>
      </c>
      <c r="J1781" s="68" t="s">
        <v>66</v>
      </c>
      <c r="K1781" s="70">
        <v>0</v>
      </c>
      <c r="L1781" s="70">
        <v>0</v>
      </c>
      <c r="M1781" s="70">
        <v>0</v>
      </c>
      <c r="N1781" s="70">
        <v>3</v>
      </c>
      <c r="O1781" s="70">
        <v>3</v>
      </c>
      <c r="P1781" s="70" t="s">
        <v>68</v>
      </c>
      <c r="Q1781" s="70" t="s">
        <v>68</v>
      </c>
    </row>
    <row r="1782" spans="2:17" x14ac:dyDescent="0.3">
      <c r="B1782" s="66" t="s">
        <v>386</v>
      </c>
      <c r="C1782" s="67" t="s">
        <v>3747</v>
      </c>
      <c r="D1782" s="68" t="s">
        <v>65</v>
      </c>
      <c r="E1782" s="68" t="s">
        <v>64</v>
      </c>
      <c r="F1782" s="69">
        <v>1979664460101</v>
      </c>
      <c r="G1782" s="68" t="s">
        <v>64</v>
      </c>
      <c r="H1782" s="68" t="s">
        <v>64</v>
      </c>
      <c r="I1782" s="68" t="s">
        <v>65</v>
      </c>
      <c r="J1782" s="68" t="s">
        <v>66</v>
      </c>
      <c r="K1782" s="70">
        <v>0</v>
      </c>
      <c r="L1782" s="70">
        <v>0</v>
      </c>
      <c r="M1782" s="70">
        <v>0</v>
      </c>
      <c r="N1782" s="70">
        <v>3</v>
      </c>
      <c r="O1782" s="70">
        <v>3</v>
      </c>
      <c r="P1782" s="70" t="s">
        <v>68</v>
      </c>
      <c r="Q1782" s="70" t="s">
        <v>68</v>
      </c>
    </row>
    <row r="1783" spans="2:17" x14ac:dyDescent="0.3">
      <c r="B1783" s="66" t="s">
        <v>484</v>
      </c>
      <c r="C1783" s="67" t="s">
        <v>2528</v>
      </c>
      <c r="D1783" s="68" t="s">
        <v>65</v>
      </c>
      <c r="E1783" s="68" t="s">
        <v>64</v>
      </c>
      <c r="F1783" s="69">
        <v>2387895780101</v>
      </c>
      <c r="G1783" s="68" t="s">
        <v>64</v>
      </c>
      <c r="H1783" s="68" t="s">
        <v>64</v>
      </c>
      <c r="I1783" s="68" t="s">
        <v>65</v>
      </c>
      <c r="J1783" s="68" t="s">
        <v>66</v>
      </c>
      <c r="K1783" s="70">
        <v>0</v>
      </c>
      <c r="L1783" s="70">
        <v>0</v>
      </c>
      <c r="M1783" s="70">
        <v>0</v>
      </c>
      <c r="N1783" s="70">
        <v>3</v>
      </c>
      <c r="O1783" s="70">
        <v>3</v>
      </c>
      <c r="P1783" s="70" t="s">
        <v>68</v>
      </c>
      <c r="Q1783" s="70" t="s">
        <v>68</v>
      </c>
    </row>
    <row r="1784" spans="2:17" x14ac:dyDescent="0.3">
      <c r="B1784" s="66" t="s">
        <v>1773</v>
      </c>
      <c r="C1784" s="67" t="s">
        <v>186</v>
      </c>
      <c r="D1784" s="68" t="s">
        <v>65</v>
      </c>
      <c r="E1784" s="68" t="s">
        <v>64</v>
      </c>
      <c r="F1784" s="69">
        <v>1708254340101</v>
      </c>
      <c r="G1784" s="68" t="s">
        <v>64</v>
      </c>
      <c r="H1784" s="68" t="s">
        <v>64</v>
      </c>
      <c r="I1784" s="68" t="s">
        <v>65</v>
      </c>
      <c r="J1784" s="68" t="s">
        <v>66</v>
      </c>
      <c r="K1784" s="70">
        <v>0</v>
      </c>
      <c r="L1784" s="70">
        <v>0</v>
      </c>
      <c r="M1784" s="70">
        <v>0</v>
      </c>
      <c r="N1784" s="70">
        <v>3</v>
      </c>
      <c r="O1784" s="70">
        <v>3</v>
      </c>
      <c r="P1784" s="70" t="s">
        <v>68</v>
      </c>
      <c r="Q1784" s="70" t="s">
        <v>68</v>
      </c>
    </row>
    <row r="1786" spans="2:17" ht="15" thickBot="1" x14ac:dyDescent="0.35"/>
    <row r="1787" spans="2:17" ht="15" thickBot="1" x14ac:dyDescent="0.35">
      <c r="B1787" s="423" t="s">
        <v>2777</v>
      </c>
      <c r="C1787" s="424"/>
      <c r="D1787" s="424"/>
      <c r="E1787" s="424"/>
      <c r="F1787" s="424"/>
      <c r="G1787" s="424"/>
      <c r="H1787" s="424"/>
      <c r="I1787" s="424"/>
      <c r="J1787" s="424"/>
      <c r="K1787" s="424"/>
      <c r="L1787" s="424"/>
      <c r="M1787" s="424"/>
      <c r="N1787" s="424"/>
      <c r="O1787" s="424"/>
      <c r="P1787" s="425"/>
    </row>
    <row r="1788" spans="2:17" ht="15" thickBot="1" x14ac:dyDescent="0.35">
      <c r="B1788" s="426"/>
      <c r="C1788" s="427"/>
      <c r="D1788" s="427"/>
      <c r="E1788" s="427"/>
      <c r="F1788" s="427"/>
      <c r="G1788" s="427"/>
      <c r="H1788" s="427"/>
      <c r="I1788" s="427"/>
      <c r="J1788" s="427"/>
      <c r="K1788" s="427"/>
      <c r="L1788" s="427"/>
      <c r="M1788" s="427"/>
      <c r="N1788" s="427"/>
      <c r="O1788" s="427"/>
      <c r="P1788" s="428"/>
    </row>
    <row r="1789" spans="2:17" x14ac:dyDescent="0.3">
      <c r="B1789" s="1"/>
      <c r="C1789" s="1"/>
      <c r="D1789" s="1"/>
      <c r="E1789" s="1"/>
      <c r="F1789" s="185"/>
      <c r="G1789" s="185"/>
      <c r="H1789" s="185"/>
      <c r="I1789" s="185"/>
      <c r="J1789" s="1"/>
      <c r="K1789" s="1"/>
      <c r="L1789" s="1"/>
      <c r="M1789" s="1"/>
      <c r="N1789" s="1"/>
      <c r="O1789" s="1"/>
      <c r="P1789" s="1"/>
    </row>
    <row r="1790" spans="2:17" x14ac:dyDescent="0.3">
      <c r="B1790" s="429" t="s">
        <v>2778</v>
      </c>
      <c r="C1790" s="430"/>
      <c r="D1790" s="430"/>
      <c r="E1790" s="430"/>
      <c r="F1790" s="430"/>
      <c r="G1790" s="430"/>
      <c r="H1790" s="430"/>
      <c r="I1790" s="430"/>
      <c r="J1790" s="430"/>
      <c r="K1790" s="430"/>
      <c r="L1790" s="430"/>
      <c r="M1790" s="430"/>
      <c r="N1790" s="430"/>
      <c r="O1790" s="430"/>
      <c r="P1790" s="430"/>
    </row>
    <row r="1791" spans="2:17" x14ac:dyDescent="0.3">
      <c r="B1791" s="431" t="s">
        <v>2779</v>
      </c>
      <c r="C1791" s="432"/>
      <c r="D1791" s="432"/>
      <c r="E1791" s="432"/>
      <c r="F1791" s="432"/>
      <c r="G1791" s="432"/>
      <c r="H1791" s="432"/>
      <c r="I1791" s="432"/>
      <c r="J1791" s="432"/>
      <c r="K1791" s="432"/>
      <c r="L1791" s="432"/>
      <c r="M1791" s="432"/>
      <c r="N1791" s="432"/>
      <c r="O1791" s="432"/>
      <c r="P1791" s="432"/>
    </row>
    <row r="1794" spans="2:19" ht="15.6" x14ac:dyDescent="0.3">
      <c r="B1794" s="1"/>
      <c r="C1794" s="383" t="s">
        <v>0</v>
      </c>
      <c r="D1794" s="383"/>
      <c r="E1794" s="383"/>
      <c r="F1794" s="383"/>
      <c r="G1794" s="383"/>
      <c r="H1794" s="383"/>
      <c r="I1794" s="383"/>
      <c r="J1794" s="383"/>
      <c r="K1794" s="383"/>
      <c r="L1794" s="383"/>
      <c r="M1794" s="383"/>
      <c r="N1794" s="383"/>
      <c r="O1794" s="383"/>
      <c r="P1794" s="383"/>
      <c r="Q1794" s="383"/>
      <c r="R1794" s="1"/>
      <c r="S1794" s="290"/>
    </row>
    <row r="1795" spans="2:19" x14ac:dyDescent="0.3">
      <c r="B1795" s="1"/>
      <c r="C1795" s="2" t="s">
        <v>1</v>
      </c>
      <c r="D1795" s="384" t="s">
        <v>4123</v>
      </c>
      <c r="E1795" s="384"/>
      <c r="F1795" s="384"/>
      <c r="G1795" s="384"/>
      <c r="H1795" s="384"/>
      <c r="I1795" s="384"/>
      <c r="J1795" s="384"/>
      <c r="K1795" s="384"/>
      <c r="L1795" s="384"/>
      <c r="M1795" s="384"/>
      <c r="N1795" s="384"/>
      <c r="O1795" s="384"/>
      <c r="P1795" s="384"/>
      <c r="Q1795" s="3"/>
      <c r="R1795" s="1"/>
      <c r="S1795" s="2"/>
    </row>
    <row r="1796" spans="2:19" x14ac:dyDescent="0.3">
      <c r="B1796" s="1"/>
      <c r="C1796" s="4"/>
      <c r="D1796" s="5"/>
      <c r="E1796" s="5"/>
      <c r="F1796" s="5"/>
      <c r="G1796" s="6"/>
      <c r="H1796" s="6"/>
      <c r="I1796" s="6"/>
      <c r="J1796" s="6"/>
      <c r="K1796" s="5"/>
      <c r="L1796" s="5"/>
      <c r="M1796" s="5"/>
      <c r="N1796" s="5"/>
      <c r="O1796" s="5"/>
      <c r="P1796" s="5"/>
      <c r="Q1796" s="7"/>
      <c r="R1796" s="1"/>
      <c r="S1796" s="4"/>
    </row>
    <row r="1797" spans="2:19" x14ac:dyDescent="0.3">
      <c r="B1797" s="1"/>
      <c r="C1797" s="2" t="s">
        <v>3</v>
      </c>
      <c r="D1797" s="384" t="s">
        <v>4124</v>
      </c>
      <c r="E1797" s="384"/>
      <c r="F1797" s="384"/>
      <c r="G1797" s="384"/>
      <c r="H1797" s="384"/>
      <c r="I1797" s="384"/>
      <c r="J1797" s="384"/>
      <c r="K1797" s="384"/>
      <c r="L1797" s="384"/>
      <c r="M1797" s="384"/>
      <c r="N1797" s="384"/>
      <c r="O1797" s="384"/>
      <c r="P1797" s="384"/>
      <c r="Q1797" s="3"/>
      <c r="R1797" s="1"/>
      <c r="S1797" s="2"/>
    </row>
    <row r="1798" spans="2:19" ht="15" thickBot="1" x14ac:dyDescent="0.35">
      <c r="B1798" s="8"/>
      <c r="C1798" s="385" t="s">
        <v>5</v>
      </c>
      <c r="D1798" s="385"/>
      <c r="E1798" s="385"/>
      <c r="F1798" s="385"/>
      <c r="G1798" s="385"/>
      <c r="H1798" s="385"/>
      <c r="I1798" s="385"/>
      <c r="J1798" s="385"/>
      <c r="K1798" s="385"/>
      <c r="L1798" s="385"/>
      <c r="M1798" s="385"/>
      <c r="N1798" s="385"/>
      <c r="O1798" s="385"/>
      <c r="P1798" s="385"/>
      <c r="Q1798" s="9"/>
      <c r="R1798" s="8"/>
      <c r="S1798" s="289"/>
    </row>
    <row r="1799" spans="2:19" ht="15" thickBot="1" x14ac:dyDescent="0.35">
      <c r="B1799" s="10"/>
      <c r="C1799" s="386" t="s">
        <v>6</v>
      </c>
      <c r="D1799" s="387"/>
      <c r="E1799" s="387"/>
      <c r="F1799" s="387"/>
      <c r="G1799" s="387"/>
      <c r="H1799" s="388"/>
      <c r="I1799" s="386" t="s">
        <v>7</v>
      </c>
      <c r="J1799" s="387"/>
      <c r="K1799" s="388"/>
      <c r="L1799" s="389" t="s">
        <v>8</v>
      </c>
      <c r="M1799" s="390"/>
      <c r="N1799" s="390"/>
      <c r="O1799" s="389" t="s">
        <v>9</v>
      </c>
      <c r="P1799" s="391"/>
      <c r="Q1799" s="9"/>
      <c r="R1799" s="10"/>
      <c r="S1799" s="285"/>
    </row>
    <row r="1800" spans="2:19" ht="40.200000000000003" thickBot="1" x14ac:dyDescent="0.35">
      <c r="B1800" s="10"/>
      <c r="C1800" s="12" t="s">
        <v>10</v>
      </c>
      <c r="D1800" s="13" t="s">
        <v>11</v>
      </c>
      <c r="E1800" s="13" t="s">
        <v>12</v>
      </c>
      <c r="F1800" s="13" t="s">
        <v>13</v>
      </c>
      <c r="G1800" s="13" t="s">
        <v>14</v>
      </c>
      <c r="H1800" s="14" t="s">
        <v>15</v>
      </c>
      <c r="I1800" s="12" t="s">
        <v>16</v>
      </c>
      <c r="J1800" s="292" t="s">
        <v>17</v>
      </c>
      <c r="K1800" s="14" t="s">
        <v>18</v>
      </c>
      <c r="L1800" s="287" t="s">
        <v>19</v>
      </c>
      <c r="M1800" s="17" t="s">
        <v>3794</v>
      </c>
      <c r="N1800" s="18" t="s">
        <v>21</v>
      </c>
      <c r="O1800" s="392" t="s">
        <v>22</v>
      </c>
      <c r="P1800" s="393"/>
      <c r="Q1800" s="20"/>
      <c r="R1800" s="10"/>
      <c r="S1800" s="12"/>
    </row>
    <row r="1801" spans="2:19" ht="66" x14ac:dyDescent="0.3">
      <c r="B1801" s="186"/>
      <c r="C1801" s="349">
        <v>13</v>
      </c>
      <c r="D1801" s="350" t="s">
        <v>3194</v>
      </c>
      <c r="E1801" s="351" t="s">
        <v>3195</v>
      </c>
      <c r="F1801" s="351" t="s">
        <v>2006</v>
      </c>
      <c r="G1801" s="352" t="s">
        <v>3195</v>
      </c>
      <c r="H1801" s="197" t="s">
        <v>3196</v>
      </c>
      <c r="I1801" s="353">
        <v>51880323</v>
      </c>
      <c r="J1801" s="353">
        <v>46401511</v>
      </c>
      <c r="K1801" s="353">
        <v>14011091.48</v>
      </c>
      <c r="L1801" s="110">
        <v>386368</v>
      </c>
      <c r="M1801" s="347">
        <v>148012</v>
      </c>
      <c r="N1801" s="348">
        <v>105872</v>
      </c>
      <c r="O1801" s="415"/>
      <c r="P1801" s="416"/>
      <c r="Q1801" s="56"/>
      <c r="R1801" s="186"/>
      <c r="S1801" s="349"/>
    </row>
    <row r="1802" spans="2:19" x14ac:dyDescent="0.3">
      <c r="B1802" s="10"/>
      <c r="C1802" s="30"/>
      <c r="D1802" s="30"/>
      <c r="E1802" s="30"/>
      <c r="F1802" s="30"/>
      <c r="G1802" s="56"/>
      <c r="H1802" s="56"/>
      <c r="I1802" s="56"/>
      <c r="J1802" s="56"/>
      <c r="K1802" s="30"/>
      <c r="L1802" s="30"/>
      <c r="M1802" s="30"/>
      <c r="N1802" s="30"/>
      <c r="O1802" s="57"/>
      <c r="P1802" s="57"/>
      <c r="Q1802" s="30"/>
      <c r="R1802" s="10"/>
      <c r="S1802" s="30"/>
    </row>
    <row r="1803" spans="2:19" x14ac:dyDescent="0.3">
      <c r="B1803" s="58"/>
      <c r="C1803" s="398" t="s">
        <v>26</v>
      </c>
      <c r="D1803" s="398"/>
      <c r="E1803" s="398"/>
      <c r="F1803" s="398"/>
      <c r="G1803" s="398"/>
      <c r="H1803" s="398"/>
      <c r="I1803" s="398"/>
      <c r="J1803" s="398"/>
      <c r="K1803" s="398"/>
      <c r="L1803" s="398"/>
      <c r="M1803" s="398"/>
      <c r="N1803" s="398"/>
      <c r="O1803" s="398"/>
      <c r="P1803" s="398"/>
      <c r="Q1803" s="398"/>
      <c r="R1803" s="58"/>
      <c r="S1803" s="288"/>
    </row>
    <row r="1804" spans="2:19" ht="15" thickBot="1" x14ac:dyDescent="0.35">
      <c r="B1804" s="399" t="s">
        <v>27</v>
      </c>
      <c r="C1804" s="399"/>
      <c r="D1804" s="399"/>
      <c r="E1804" s="399"/>
      <c r="F1804" s="399"/>
      <c r="G1804" s="399"/>
      <c r="H1804" s="399"/>
      <c r="I1804" s="399"/>
      <c r="J1804" s="399"/>
      <c r="K1804" s="399"/>
      <c r="L1804" s="399"/>
      <c r="M1804" s="399"/>
      <c r="N1804" s="399"/>
      <c r="O1804" s="399"/>
      <c r="P1804" s="399"/>
      <c r="Q1804" s="399"/>
      <c r="R1804" s="399"/>
      <c r="S1804" s="399"/>
    </row>
    <row r="1805" spans="2:19" ht="15" thickBot="1" x14ac:dyDescent="0.35">
      <c r="B1805" s="400" t="s">
        <v>28</v>
      </c>
      <c r="C1805" s="400"/>
      <c r="D1805" s="400"/>
      <c r="E1805" s="400"/>
      <c r="F1805" s="401"/>
      <c r="G1805" s="386" t="s">
        <v>29</v>
      </c>
      <c r="H1805" s="387"/>
      <c r="I1805" s="387"/>
      <c r="J1805" s="388"/>
      <c r="K1805" s="387" t="s">
        <v>30</v>
      </c>
      <c r="L1805" s="387"/>
      <c r="M1805" s="387"/>
      <c r="N1805" s="387"/>
      <c r="O1805" s="388"/>
      <c r="P1805" s="386" t="s">
        <v>31</v>
      </c>
      <c r="Q1805" s="388"/>
      <c r="R1805" s="400"/>
      <c r="S1805" s="400"/>
    </row>
    <row r="1806" spans="2:19" ht="53.4" thickBot="1" x14ac:dyDescent="0.35">
      <c r="B1806" s="402" t="s">
        <v>32</v>
      </c>
      <c r="C1806" s="403"/>
      <c r="D1806" s="59" t="s">
        <v>33</v>
      </c>
      <c r="E1806" s="60" t="s">
        <v>34</v>
      </c>
      <c r="F1806" s="14" t="s">
        <v>35</v>
      </c>
      <c r="G1806" s="12" t="s">
        <v>36</v>
      </c>
      <c r="H1806" s="61" t="s">
        <v>37</v>
      </c>
      <c r="I1806" s="18" t="s">
        <v>38</v>
      </c>
      <c r="J1806" s="14" t="s">
        <v>39</v>
      </c>
      <c r="K1806" s="286" t="s">
        <v>40</v>
      </c>
      <c r="L1806" s="59" t="s">
        <v>41</v>
      </c>
      <c r="M1806" s="59" t="s">
        <v>42</v>
      </c>
      <c r="N1806" s="60" t="s">
        <v>43</v>
      </c>
      <c r="O1806" s="63" t="s">
        <v>44</v>
      </c>
      <c r="P1806" s="64" t="s">
        <v>45</v>
      </c>
      <c r="Q1806" s="291" t="s">
        <v>46</v>
      </c>
      <c r="R1806" s="402"/>
      <c r="S1806" s="403"/>
    </row>
    <row r="1807" spans="2:19" ht="15" thickBot="1" x14ac:dyDescent="0.35">
      <c r="B1807" s="92" t="s">
        <v>983</v>
      </c>
      <c r="C1807" s="93" t="s">
        <v>779</v>
      </c>
      <c r="D1807" s="94" t="s">
        <v>65</v>
      </c>
      <c r="E1807" s="94" t="s">
        <v>64</v>
      </c>
      <c r="F1807" s="95">
        <v>2449850730101</v>
      </c>
      <c r="G1807" s="94" t="s">
        <v>64</v>
      </c>
      <c r="H1807" s="94" t="s">
        <v>64</v>
      </c>
      <c r="I1807" s="94" t="s">
        <v>65</v>
      </c>
      <c r="J1807" s="94" t="s">
        <v>66</v>
      </c>
      <c r="K1807" s="96">
        <v>0</v>
      </c>
      <c r="L1807" s="96">
        <v>0</v>
      </c>
      <c r="M1807" s="96">
        <v>0</v>
      </c>
      <c r="N1807" s="96" t="s">
        <v>65</v>
      </c>
      <c r="O1807" s="96">
        <v>0</v>
      </c>
      <c r="P1807" s="96" t="s">
        <v>68</v>
      </c>
      <c r="Q1807" s="96" t="s">
        <v>68</v>
      </c>
      <c r="R1807" s="92"/>
      <c r="S1807" s="93"/>
    </row>
    <row r="1808" spans="2:19" ht="15" thickBot="1" x14ac:dyDescent="0.35">
      <c r="B1808" s="92" t="s">
        <v>4339</v>
      </c>
      <c r="C1808" s="93" t="s">
        <v>686</v>
      </c>
      <c r="D1808" s="94" t="s">
        <v>64</v>
      </c>
      <c r="E1808" s="94" t="s">
        <v>65</v>
      </c>
      <c r="F1808" s="95">
        <v>2302177100101</v>
      </c>
      <c r="G1808" s="94" t="s">
        <v>64</v>
      </c>
      <c r="H1808" s="94" t="s">
        <v>64</v>
      </c>
      <c r="I1808" s="94" t="s">
        <v>65</v>
      </c>
      <c r="J1808" s="94" t="s">
        <v>66</v>
      </c>
      <c r="K1808" s="96">
        <v>0</v>
      </c>
      <c r="L1808" s="96">
        <v>0</v>
      </c>
      <c r="M1808" s="96">
        <v>0</v>
      </c>
      <c r="N1808" s="96" t="s">
        <v>65</v>
      </c>
      <c r="O1808" s="70">
        <v>0</v>
      </c>
      <c r="P1808" s="96" t="s">
        <v>68</v>
      </c>
      <c r="Q1808" s="96" t="s">
        <v>68</v>
      </c>
      <c r="R1808" s="92"/>
      <c r="S1808" s="93"/>
    </row>
    <row r="1809" spans="2:19" ht="15" thickBot="1" x14ac:dyDescent="0.35">
      <c r="B1809" s="92" t="s">
        <v>4340</v>
      </c>
      <c r="C1809" s="93" t="s">
        <v>1240</v>
      </c>
      <c r="D1809" s="94" t="s">
        <v>65</v>
      </c>
      <c r="E1809" s="94" t="s">
        <v>64</v>
      </c>
      <c r="F1809" s="95">
        <v>2421256620101</v>
      </c>
      <c r="G1809" s="94" t="s">
        <v>64</v>
      </c>
      <c r="H1809" s="94" t="s">
        <v>64</v>
      </c>
      <c r="I1809" s="94" t="s">
        <v>65</v>
      </c>
      <c r="J1809" s="94" t="s">
        <v>66</v>
      </c>
      <c r="K1809" s="96">
        <v>0</v>
      </c>
      <c r="L1809" s="96">
        <v>0</v>
      </c>
      <c r="M1809" s="96">
        <v>0</v>
      </c>
      <c r="N1809" s="96" t="s">
        <v>65</v>
      </c>
      <c r="O1809" s="70">
        <v>0</v>
      </c>
      <c r="P1809" s="96" t="s">
        <v>68</v>
      </c>
      <c r="Q1809" s="96" t="s">
        <v>68</v>
      </c>
      <c r="R1809" s="92"/>
      <c r="S1809" s="93"/>
    </row>
    <row r="1810" spans="2:19" ht="15" thickBot="1" x14ac:dyDescent="0.35">
      <c r="B1810" s="92" t="s">
        <v>4341</v>
      </c>
      <c r="C1810" s="93" t="s">
        <v>885</v>
      </c>
      <c r="D1810" s="94" t="s">
        <v>64</v>
      </c>
      <c r="E1810" s="94" t="s">
        <v>65</v>
      </c>
      <c r="F1810" s="95">
        <v>1830736811412</v>
      </c>
      <c r="G1810" s="94" t="s">
        <v>64</v>
      </c>
      <c r="H1810" s="94" t="s">
        <v>64</v>
      </c>
      <c r="I1810" s="94" t="s">
        <v>65</v>
      </c>
      <c r="J1810" s="94" t="s">
        <v>66</v>
      </c>
      <c r="K1810" s="96">
        <v>0</v>
      </c>
      <c r="L1810" s="96">
        <v>0</v>
      </c>
      <c r="M1810" s="96">
        <v>0</v>
      </c>
      <c r="N1810" s="96" t="s">
        <v>65</v>
      </c>
      <c r="O1810" s="70">
        <v>0</v>
      </c>
      <c r="P1810" s="96" t="s">
        <v>68</v>
      </c>
      <c r="Q1810" s="96" t="s">
        <v>68</v>
      </c>
      <c r="R1810" s="92"/>
      <c r="S1810" s="93"/>
    </row>
    <row r="1811" spans="2:19" ht="15" thickBot="1" x14ac:dyDescent="0.35">
      <c r="B1811" s="92" t="s">
        <v>767</v>
      </c>
      <c r="C1811" s="93" t="s">
        <v>1360</v>
      </c>
      <c r="D1811" s="94" t="s">
        <v>64</v>
      </c>
      <c r="E1811" s="94" t="s">
        <v>65</v>
      </c>
      <c r="F1811" s="95">
        <v>2260472450101</v>
      </c>
      <c r="G1811" s="94" t="s">
        <v>64</v>
      </c>
      <c r="H1811" s="94" t="s">
        <v>64</v>
      </c>
      <c r="I1811" s="94" t="s">
        <v>65</v>
      </c>
      <c r="J1811" s="94" t="s">
        <v>66</v>
      </c>
      <c r="K1811" s="96">
        <v>0</v>
      </c>
      <c r="L1811" s="96">
        <v>0</v>
      </c>
      <c r="M1811" s="96">
        <v>0</v>
      </c>
      <c r="N1811" s="96" t="s">
        <v>65</v>
      </c>
      <c r="O1811" s="70">
        <v>0</v>
      </c>
      <c r="P1811" s="96" t="s">
        <v>68</v>
      </c>
      <c r="Q1811" s="96" t="s">
        <v>68</v>
      </c>
      <c r="R1811" s="92"/>
      <c r="S1811" s="93"/>
    </row>
    <row r="1812" spans="2:19" ht="15" thickBot="1" x14ac:dyDescent="0.35">
      <c r="B1812" s="92" t="s">
        <v>3803</v>
      </c>
      <c r="C1812" s="93" t="s">
        <v>850</v>
      </c>
      <c r="D1812" s="94" t="s">
        <v>64</v>
      </c>
      <c r="E1812" s="94" t="s">
        <v>65</v>
      </c>
      <c r="F1812" s="95">
        <v>2449849050101</v>
      </c>
      <c r="G1812" s="94" t="s">
        <v>64</v>
      </c>
      <c r="H1812" s="94" t="s">
        <v>64</v>
      </c>
      <c r="I1812" s="94" t="s">
        <v>65</v>
      </c>
      <c r="J1812" s="94" t="s">
        <v>66</v>
      </c>
      <c r="K1812" s="96">
        <v>0</v>
      </c>
      <c r="L1812" s="96">
        <v>0</v>
      </c>
      <c r="M1812" s="96">
        <v>0</v>
      </c>
      <c r="N1812" s="96" t="s">
        <v>65</v>
      </c>
      <c r="O1812" s="70">
        <v>0</v>
      </c>
      <c r="P1812" s="96" t="s">
        <v>68</v>
      </c>
      <c r="Q1812" s="96" t="s">
        <v>68</v>
      </c>
      <c r="R1812" s="92"/>
      <c r="S1812" s="93"/>
    </row>
    <row r="1813" spans="2:19" ht="15" thickBot="1" x14ac:dyDescent="0.35">
      <c r="B1813" s="92" t="s">
        <v>4342</v>
      </c>
      <c r="C1813" s="93" t="s">
        <v>1333</v>
      </c>
      <c r="D1813" s="94" t="s">
        <v>65</v>
      </c>
      <c r="E1813" s="94" t="s">
        <v>64</v>
      </c>
      <c r="F1813" s="95">
        <v>1928764300101</v>
      </c>
      <c r="G1813" s="94" t="s">
        <v>64</v>
      </c>
      <c r="H1813" s="94" t="s">
        <v>64</v>
      </c>
      <c r="I1813" s="94" t="s">
        <v>65</v>
      </c>
      <c r="J1813" s="94" t="s">
        <v>66</v>
      </c>
      <c r="K1813" s="96">
        <v>0</v>
      </c>
      <c r="L1813" s="96">
        <v>0</v>
      </c>
      <c r="M1813" s="96">
        <v>0</v>
      </c>
      <c r="N1813" s="96" t="s">
        <v>65</v>
      </c>
      <c r="O1813" s="70">
        <v>0</v>
      </c>
      <c r="P1813" s="96" t="s">
        <v>68</v>
      </c>
      <c r="Q1813" s="96" t="s">
        <v>68</v>
      </c>
      <c r="R1813" s="92"/>
      <c r="S1813" s="93"/>
    </row>
    <row r="1814" spans="2:19" ht="15" thickBot="1" x14ac:dyDescent="0.35">
      <c r="B1814" s="92" t="s">
        <v>758</v>
      </c>
      <c r="C1814" s="93" t="s">
        <v>671</v>
      </c>
      <c r="D1814" s="94" t="s">
        <v>65</v>
      </c>
      <c r="E1814" s="94" t="s">
        <v>64</v>
      </c>
      <c r="F1814" s="95">
        <v>2345270560101</v>
      </c>
      <c r="G1814" s="94" t="s">
        <v>64</v>
      </c>
      <c r="H1814" s="94" t="s">
        <v>64</v>
      </c>
      <c r="I1814" s="94" t="s">
        <v>65</v>
      </c>
      <c r="J1814" s="94" t="s">
        <v>66</v>
      </c>
      <c r="K1814" s="96">
        <v>0</v>
      </c>
      <c r="L1814" s="96">
        <v>0</v>
      </c>
      <c r="M1814" s="96">
        <v>0</v>
      </c>
      <c r="N1814" s="96" t="s">
        <v>65</v>
      </c>
      <c r="O1814" s="70">
        <v>0</v>
      </c>
      <c r="P1814" s="96" t="s">
        <v>68</v>
      </c>
      <c r="Q1814" s="96" t="s">
        <v>68</v>
      </c>
      <c r="R1814" s="92"/>
      <c r="S1814" s="93"/>
    </row>
    <row r="1815" spans="2:19" ht="15" thickBot="1" x14ac:dyDescent="0.35">
      <c r="B1815" s="92" t="s">
        <v>3040</v>
      </c>
      <c r="C1815" s="93" t="s">
        <v>226</v>
      </c>
      <c r="D1815" s="94" t="s">
        <v>64</v>
      </c>
      <c r="E1815" s="94" t="s">
        <v>65</v>
      </c>
      <c r="F1815" s="95">
        <v>2601137000101</v>
      </c>
      <c r="G1815" s="94" t="s">
        <v>64</v>
      </c>
      <c r="H1815" s="94" t="s">
        <v>64</v>
      </c>
      <c r="I1815" s="94" t="s">
        <v>65</v>
      </c>
      <c r="J1815" s="94" t="s">
        <v>66</v>
      </c>
      <c r="K1815" s="96">
        <v>0</v>
      </c>
      <c r="L1815" s="96">
        <v>0</v>
      </c>
      <c r="M1815" s="96">
        <v>0</v>
      </c>
      <c r="N1815" s="96" t="s">
        <v>65</v>
      </c>
      <c r="O1815" s="70">
        <v>0</v>
      </c>
      <c r="P1815" s="96" t="s">
        <v>68</v>
      </c>
      <c r="Q1815" s="96" t="s">
        <v>68</v>
      </c>
      <c r="R1815" s="92"/>
      <c r="S1815" s="93"/>
    </row>
    <row r="1816" spans="2:19" ht="15" thickBot="1" x14ac:dyDescent="0.35">
      <c r="B1816" s="92" t="s">
        <v>854</v>
      </c>
      <c r="C1816" s="93" t="s">
        <v>1201</v>
      </c>
      <c r="D1816" s="94" t="s">
        <v>64</v>
      </c>
      <c r="E1816" s="94" t="s">
        <v>65</v>
      </c>
      <c r="F1816" s="95">
        <v>1700740130101</v>
      </c>
      <c r="G1816" s="94" t="s">
        <v>64</v>
      </c>
      <c r="H1816" s="94" t="s">
        <v>64</v>
      </c>
      <c r="I1816" s="94" t="s">
        <v>65</v>
      </c>
      <c r="J1816" s="94" t="s">
        <v>66</v>
      </c>
      <c r="K1816" s="96">
        <v>0</v>
      </c>
      <c r="L1816" s="96">
        <v>0</v>
      </c>
      <c r="M1816" s="96">
        <v>0</v>
      </c>
      <c r="N1816" s="96" t="s">
        <v>65</v>
      </c>
      <c r="O1816" s="70">
        <v>0</v>
      </c>
      <c r="P1816" s="96" t="s">
        <v>68</v>
      </c>
      <c r="Q1816" s="96" t="s">
        <v>68</v>
      </c>
      <c r="R1816" s="92"/>
      <c r="S1816" s="93"/>
    </row>
    <row r="1817" spans="2:19" ht="15" thickBot="1" x14ac:dyDescent="0.35">
      <c r="B1817" s="92" t="s">
        <v>847</v>
      </c>
      <c r="C1817" s="93" t="s">
        <v>688</v>
      </c>
      <c r="D1817" s="94" t="s">
        <v>65</v>
      </c>
      <c r="E1817" s="94" t="s">
        <v>64</v>
      </c>
      <c r="F1817" s="95">
        <v>1589813910504</v>
      </c>
      <c r="G1817" s="94" t="s">
        <v>64</v>
      </c>
      <c r="H1817" s="94" t="s">
        <v>64</v>
      </c>
      <c r="I1817" s="94" t="s">
        <v>65</v>
      </c>
      <c r="J1817" s="94" t="s">
        <v>66</v>
      </c>
      <c r="K1817" s="96">
        <v>0</v>
      </c>
      <c r="L1817" s="96">
        <v>0</v>
      </c>
      <c r="M1817" s="96">
        <v>0</v>
      </c>
      <c r="N1817" s="96" t="s">
        <v>65</v>
      </c>
      <c r="O1817" s="70">
        <v>0</v>
      </c>
      <c r="P1817" s="96" t="s">
        <v>68</v>
      </c>
      <c r="Q1817" s="96" t="s">
        <v>68</v>
      </c>
      <c r="R1817" s="92"/>
      <c r="S1817" s="93"/>
    </row>
    <row r="1818" spans="2:19" ht="15" thickBot="1" x14ac:dyDescent="0.35">
      <c r="B1818" s="92" t="s">
        <v>742</v>
      </c>
      <c r="C1818" s="93" t="s">
        <v>740</v>
      </c>
      <c r="D1818" s="94" t="s">
        <v>65</v>
      </c>
      <c r="E1818" s="94" t="s">
        <v>64</v>
      </c>
      <c r="F1818" s="95">
        <v>1579936550101</v>
      </c>
      <c r="G1818" s="94" t="s">
        <v>64</v>
      </c>
      <c r="H1818" s="94" t="s">
        <v>64</v>
      </c>
      <c r="I1818" s="94" t="s">
        <v>65</v>
      </c>
      <c r="J1818" s="94" t="s">
        <v>66</v>
      </c>
      <c r="K1818" s="96">
        <v>0</v>
      </c>
      <c r="L1818" s="96">
        <v>0</v>
      </c>
      <c r="M1818" s="96">
        <v>0</v>
      </c>
      <c r="N1818" s="96" t="s">
        <v>65</v>
      </c>
      <c r="O1818" s="70">
        <v>0</v>
      </c>
      <c r="P1818" s="96" t="s">
        <v>68</v>
      </c>
      <c r="Q1818" s="96" t="s">
        <v>68</v>
      </c>
      <c r="R1818" s="92"/>
      <c r="S1818" s="93"/>
    </row>
    <row r="1819" spans="2:19" ht="15" thickBot="1" x14ac:dyDescent="0.35">
      <c r="B1819" s="92" t="s">
        <v>972</v>
      </c>
      <c r="C1819" s="93" t="s">
        <v>740</v>
      </c>
      <c r="D1819" s="94" t="s">
        <v>65</v>
      </c>
      <c r="E1819" s="94" t="s">
        <v>64</v>
      </c>
      <c r="F1819" s="95">
        <v>2290805021006</v>
      </c>
      <c r="G1819" s="94" t="s">
        <v>64</v>
      </c>
      <c r="H1819" s="94" t="s">
        <v>64</v>
      </c>
      <c r="I1819" s="94" t="s">
        <v>65</v>
      </c>
      <c r="J1819" s="94" t="s">
        <v>66</v>
      </c>
      <c r="K1819" s="96">
        <v>0</v>
      </c>
      <c r="L1819" s="96">
        <v>0</v>
      </c>
      <c r="M1819" s="96">
        <v>0</v>
      </c>
      <c r="N1819" s="96" t="s">
        <v>65</v>
      </c>
      <c r="O1819" s="70">
        <v>0</v>
      </c>
      <c r="P1819" s="96" t="s">
        <v>68</v>
      </c>
      <c r="Q1819" s="96" t="s">
        <v>68</v>
      </c>
      <c r="R1819" s="92"/>
      <c r="S1819" s="93"/>
    </row>
    <row r="1820" spans="2:19" ht="15" thickBot="1" x14ac:dyDescent="0.35">
      <c r="B1820" s="92" t="s">
        <v>4343</v>
      </c>
      <c r="C1820" s="93" t="s">
        <v>1238</v>
      </c>
      <c r="D1820" s="94" t="s">
        <v>65</v>
      </c>
      <c r="E1820" s="94" t="s">
        <v>64</v>
      </c>
      <c r="F1820" s="95">
        <v>1711067411215</v>
      </c>
      <c r="G1820" s="94" t="s">
        <v>64</v>
      </c>
      <c r="H1820" s="94" t="s">
        <v>64</v>
      </c>
      <c r="I1820" s="94" t="s">
        <v>65</v>
      </c>
      <c r="J1820" s="94" t="s">
        <v>66</v>
      </c>
      <c r="K1820" s="96">
        <v>0</v>
      </c>
      <c r="L1820" s="96">
        <v>0</v>
      </c>
      <c r="M1820" s="96">
        <v>0</v>
      </c>
      <c r="N1820" s="96" t="s">
        <v>65</v>
      </c>
      <c r="O1820" s="70">
        <v>0</v>
      </c>
      <c r="P1820" s="96" t="s">
        <v>68</v>
      </c>
      <c r="Q1820" s="96" t="s">
        <v>68</v>
      </c>
      <c r="R1820" s="92"/>
      <c r="S1820" s="93"/>
    </row>
    <row r="1821" spans="2:19" ht="15" thickBot="1" x14ac:dyDescent="0.35">
      <c r="B1821" s="92" t="s">
        <v>222</v>
      </c>
      <c r="C1821" s="93" t="s">
        <v>740</v>
      </c>
      <c r="D1821" s="94" t="s">
        <v>64</v>
      </c>
      <c r="E1821" s="94" t="s">
        <v>65</v>
      </c>
      <c r="F1821" s="95">
        <v>2334129480101</v>
      </c>
      <c r="G1821" s="94" t="s">
        <v>64</v>
      </c>
      <c r="H1821" s="94" t="s">
        <v>64</v>
      </c>
      <c r="I1821" s="94" t="s">
        <v>65</v>
      </c>
      <c r="J1821" s="94" t="s">
        <v>66</v>
      </c>
      <c r="K1821" s="96">
        <v>0</v>
      </c>
      <c r="L1821" s="96">
        <v>0</v>
      </c>
      <c r="M1821" s="96">
        <v>0</v>
      </c>
      <c r="N1821" s="96" t="s">
        <v>65</v>
      </c>
      <c r="O1821" s="70">
        <v>0</v>
      </c>
      <c r="P1821" s="96" t="s">
        <v>68</v>
      </c>
      <c r="Q1821" s="96" t="s">
        <v>68</v>
      </c>
      <c r="R1821" s="92"/>
      <c r="S1821" s="93"/>
    </row>
    <row r="1822" spans="2:19" ht="15" thickBot="1" x14ac:dyDescent="0.35">
      <c r="B1822" s="92" t="s">
        <v>814</v>
      </c>
      <c r="C1822" s="93" t="s">
        <v>4344</v>
      </c>
      <c r="D1822" s="94" t="s">
        <v>65</v>
      </c>
      <c r="E1822" s="94" t="s">
        <v>64</v>
      </c>
      <c r="F1822" s="95">
        <v>1582805040101</v>
      </c>
      <c r="G1822" s="94" t="s">
        <v>64</v>
      </c>
      <c r="H1822" s="94" t="s">
        <v>64</v>
      </c>
      <c r="I1822" s="94" t="s">
        <v>65</v>
      </c>
      <c r="J1822" s="94" t="s">
        <v>66</v>
      </c>
      <c r="K1822" s="96">
        <v>0</v>
      </c>
      <c r="L1822" s="96">
        <v>0</v>
      </c>
      <c r="M1822" s="96">
        <v>0</v>
      </c>
      <c r="N1822" s="96" t="s">
        <v>65</v>
      </c>
      <c r="O1822" s="70">
        <v>0</v>
      </c>
      <c r="P1822" s="96" t="s">
        <v>68</v>
      </c>
      <c r="Q1822" s="96" t="s">
        <v>68</v>
      </c>
      <c r="R1822" s="92"/>
      <c r="S1822" s="93"/>
    </row>
    <row r="1823" spans="2:19" ht="15" thickBot="1" x14ac:dyDescent="0.35">
      <c r="B1823" s="92" t="s">
        <v>243</v>
      </c>
      <c r="C1823" s="93" t="s">
        <v>686</v>
      </c>
      <c r="D1823" s="94" t="s">
        <v>64</v>
      </c>
      <c r="E1823" s="94" t="s">
        <v>65</v>
      </c>
      <c r="F1823" s="95">
        <v>1687000340101</v>
      </c>
      <c r="G1823" s="94" t="s">
        <v>64</v>
      </c>
      <c r="H1823" s="94" t="s">
        <v>64</v>
      </c>
      <c r="I1823" s="94" t="s">
        <v>65</v>
      </c>
      <c r="J1823" s="94" t="s">
        <v>66</v>
      </c>
      <c r="K1823" s="96">
        <v>0</v>
      </c>
      <c r="L1823" s="96">
        <v>0</v>
      </c>
      <c r="M1823" s="96">
        <v>0</v>
      </c>
      <c r="N1823" s="96" t="s">
        <v>65</v>
      </c>
      <c r="O1823" s="70">
        <v>0</v>
      </c>
      <c r="P1823" s="96" t="s">
        <v>68</v>
      </c>
      <c r="Q1823" s="96" t="s">
        <v>68</v>
      </c>
      <c r="R1823" s="92"/>
      <c r="S1823" s="93"/>
    </row>
    <row r="1824" spans="2:19" ht="15" thickBot="1" x14ac:dyDescent="0.35">
      <c r="B1824" s="92" t="s">
        <v>1082</v>
      </c>
      <c r="C1824" s="93" t="s">
        <v>4345</v>
      </c>
      <c r="D1824" s="94" t="s">
        <v>65</v>
      </c>
      <c r="E1824" s="94" t="s">
        <v>64</v>
      </c>
      <c r="F1824" s="95">
        <v>1670556310101</v>
      </c>
      <c r="G1824" s="94" t="s">
        <v>64</v>
      </c>
      <c r="H1824" s="94" t="s">
        <v>64</v>
      </c>
      <c r="I1824" s="94" t="s">
        <v>65</v>
      </c>
      <c r="J1824" s="94" t="s">
        <v>66</v>
      </c>
      <c r="K1824" s="96">
        <v>0</v>
      </c>
      <c r="L1824" s="96">
        <v>0</v>
      </c>
      <c r="M1824" s="96">
        <v>0</v>
      </c>
      <c r="N1824" s="96" t="s">
        <v>65</v>
      </c>
      <c r="O1824" s="70">
        <v>0</v>
      </c>
      <c r="P1824" s="96" t="s">
        <v>68</v>
      </c>
      <c r="Q1824" s="96" t="s">
        <v>68</v>
      </c>
      <c r="R1824" s="92"/>
      <c r="S1824" s="93"/>
    </row>
    <row r="1825" spans="2:19" ht="15" thickBot="1" x14ac:dyDescent="0.35">
      <c r="B1825" s="92" t="s">
        <v>1082</v>
      </c>
      <c r="C1825" s="93" t="s">
        <v>1029</v>
      </c>
      <c r="D1825" s="94" t="s">
        <v>65</v>
      </c>
      <c r="E1825" s="94" t="s">
        <v>64</v>
      </c>
      <c r="F1825" s="95">
        <v>2349328721904</v>
      </c>
      <c r="G1825" s="94" t="s">
        <v>64</v>
      </c>
      <c r="H1825" s="94" t="s">
        <v>64</v>
      </c>
      <c r="I1825" s="94" t="s">
        <v>65</v>
      </c>
      <c r="J1825" s="94" t="s">
        <v>66</v>
      </c>
      <c r="K1825" s="96">
        <v>0</v>
      </c>
      <c r="L1825" s="96">
        <v>0</v>
      </c>
      <c r="M1825" s="96">
        <v>0</v>
      </c>
      <c r="N1825" s="96" t="s">
        <v>65</v>
      </c>
      <c r="O1825" s="70">
        <v>0</v>
      </c>
      <c r="P1825" s="96" t="s">
        <v>68</v>
      </c>
      <c r="Q1825" s="96" t="s">
        <v>68</v>
      </c>
      <c r="R1825" s="92"/>
      <c r="S1825" s="93"/>
    </row>
    <row r="1826" spans="2:19" ht="15" thickBot="1" x14ac:dyDescent="0.35">
      <c r="B1826" s="92" t="s">
        <v>239</v>
      </c>
      <c r="C1826" s="93" t="s">
        <v>4346</v>
      </c>
      <c r="D1826" s="94" t="s">
        <v>64</v>
      </c>
      <c r="E1826" s="94" t="s">
        <v>65</v>
      </c>
      <c r="F1826" s="95">
        <v>1824547540114</v>
      </c>
      <c r="G1826" s="94" t="s">
        <v>64</v>
      </c>
      <c r="H1826" s="94" t="s">
        <v>64</v>
      </c>
      <c r="I1826" s="94" t="s">
        <v>65</v>
      </c>
      <c r="J1826" s="94" t="s">
        <v>66</v>
      </c>
      <c r="K1826" s="96">
        <v>0</v>
      </c>
      <c r="L1826" s="96">
        <v>0</v>
      </c>
      <c r="M1826" s="96">
        <v>0</v>
      </c>
      <c r="N1826" s="96" t="s">
        <v>65</v>
      </c>
      <c r="O1826" s="70">
        <v>0</v>
      </c>
      <c r="P1826" s="96" t="s">
        <v>68</v>
      </c>
      <c r="Q1826" s="96" t="s">
        <v>68</v>
      </c>
      <c r="R1826" s="92"/>
      <c r="S1826" s="93"/>
    </row>
    <row r="1827" spans="2:19" ht="15" thickBot="1" x14ac:dyDescent="0.35">
      <c r="B1827" s="92" t="s">
        <v>239</v>
      </c>
      <c r="C1827" s="93" t="s">
        <v>4347</v>
      </c>
      <c r="D1827" s="94" t="s">
        <v>64</v>
      </c>
      <c r="E1827" s="94" t="s">
        <v>65</v>
      </c>
      <c r="F1827" s="95">
        <v>2659122020101</v>
      </c>
      <c r="G1827" s="94" t="s">
        <v>64</v>
      </c>
      <c r="H1827" s="94" t="s">
        <v>64</v>
      </c>
      <c r="I1827" s="94" t="s">
        <v>65</v>
      </c>
      <c r="J1827" s="94" t="s">
        <v>66</v>
      </c>
      <c r="K1827" s="96">
        <v>0</v>
      </c>
      <c r="L1827" s="96">
        <v>0</v>
      </c>
      <c r="M1827" s="96">
        <v>0</v>
      </c>
      <c r="N1827" s="96" t="s">
        <v>65</v>
      </c>
      <c r="O1827" s="70">
        <v>0</v>
      </c>
      <c r="P1827" s="96" t="s">
        <v>68</v>
      </c>
      <c r="Q1827" s="96" t="s">
        <v>68</v>
      </c>
      <c r="R1827" s="92"/>
      <c r="S1827" s="93"/>
    </row>
    <row r="1828" spans="2:19" ht="15" thickBot="1" x14ac:dyDescent="0.35">
      <c r="B1828" s="92" t="s">
        <v>683</v>
      </c>
      <c r="C1828" s="93" t="s">
        <v>4348</v>
      </c>
      <c r="D1828" s="94" t="s">
        <v>65</v>
      </c>
      <c r="E1828" s="94" t="s">
        <v>64</v>
      </c>
      <c r="F1828" s="95">
        <v>1648148090101</v>
      </c>
      <c r="G1828" s="94" t="s">
        <v>64</v>
      </c>
      <c r="H1828" s="94" t="s">
        <v>64</v>
      </c>
      <c r="I1828" s="94" t="s">
        <v>65</v>
      </c>
      <c r="J1828" s="94" t="s">
        <v>66</v>
      </c>
      <c r="K1828" s="96">
        <v>0</v>
      </c>
      <c r="L1828" s="96">
        <v>0</v>
      </c>
      <c r="M1828" s="96">
        <v>0</v>
      </c>
      <c r="N1828" s="96" t="s">
        <v>65</v>
      </c>
      <c r="O1828" s="70">
        <v>0</v>
      </c>
      <c r="P1828" s="96" t="s">
        <v>68</v>
      </c>
      <c r="Q1828" s="96" t="s">
        <v>68</v>
      </c>
      <c r="R1828" s="92"/>
      <c r="S1828" s="93"/>
    </row>
    <row r="1829" spans="2:19" ht="15" thickBot="1" x14ac:dyDescent="0.35">
      <c r="B1829" s="92" t="s">
        <v>2155</v>
      </c>
      <c r="C1829" s="93" t="s">
        <v>680</v>
      </c>
      <c r="D1829" s="94" t="s">
        <v>65</v>
      </c>
      <c r="E1829" s="94" t="s">
        <v>64</v>
      </c>
      <c r="F1829" s="95">
        <v>2462882210101</v>
      </c>
      <c r="G1829" s="94" t="s">
        <v>64</v>
      </c>
      <c r="H1829" s="94" t="s">
        <v>65</v>
      </c>
      <c r="I1829" s="94" t="s">
        <v>66</v>
      </c>
      <c r="J1829" s="94" t="s">
        <v>66</v>
      </c>
      <c r="K1829" s="96">
        <v>0</v>
      </c>
      <c r="L1829" s="96">
        <v>0</v>
      </c>
      <c r="M1829" s="96">
        <v>0</v>
      </c>
      <c r="N1829" s="96" t="s">
        <v>65</v>
      </c>
      <c r="O1829" s="70">
        <v>0</v>
      </c>
      <c r="P1829" s="96" t="s">
        <v>68</v>
      </c>
      <c r="Q1829" s="96" t="s">
        <v>68</v>
      </c>
      <c r="R1829" s="92"/>
      <c r="S1829" s="93"/>
    </row>
    <row r="1830" spans="2:19" ht="15" thickBot="1" x14ac:dyDescent="0.35">
      <c r="B1830" s="92" t="s">
        <v>831</v>
      </c>
      <c r="C1830" s="93" t="s">
        <v>754</v>
      </c>
      <c r="D1830" s="94" t="s">
        <v>64</v>
      </c>
      <c r="E1830" s="94" t="s">
        <v>65</v>
      </c>
      <c r="F1830" s="95">
        <v>1926512931302</v>
      </c>
      <c r="G1830" s="94" t="s">
        <v>64</v>
      </c>
      <c r="H1830" s="94" t="s">
        <v>64</v>
      </c>
      <c r="I1830" s="94" t="s">
        <v>65</v>
      </c>
      <c r="J1830" s="94" t="s">
        <v>66</v>
      </c>
      <c r="K1830" s="96">
        <v>0</v>
      </c>
      <c r="L1830" s="96">
        <v>0</v>
      </c>
      <c r="M1830" s="96">
        <v>0</v>
      </c>
      <c r="N1830" s="96" t="s">
        <v>65</v>
      </c>
      <c r="O1830" s="70">
        <v>0</v>
      </c>
      <c r="P1830" s="96" t="s">
        <v>68</v>
      </c>
      <c r="Q1830" s="96" t="s">
        <v>68</v>
      </c>
      <c r="R1830" s="92"/>
      <c r="S1830" s="93"/>
    </row>
    <row r="1831" spans="2:19" ht="15" thickBot="1" x14ac:dyDescent="0.35">
      <c r="B1831" s="92" t="s">
        <v>2167</v>
      </c>
      <c r="C1831" s="93" t="s">
        <v>904</v>
      </c>
      <c r="D1831" s="94" t="s">
        <v>64</v>
      </c>
      <c r="E1831" s="94" t="s">
        <v>65</v>
      </c>
      <c r="F1831" s="95">
        <v>2263764510101</v>
      </c>
      <c r="G1831" s="94" t="s">
        <v>64</v>
      </c>
      <c r="H1831" s="94" t="s">
        <v>64</v>
      </c>
      <c r="I1831" s="94" t="s">
        <v>65</v>
      </c>
      <c r="J1831" s="94" t="s">
        <v>66</v>
      </c>
      <c r="K1831" s="96">
        <v>0</v>
      </c>
      <c r="L1831" s="96">
        <v>0</v>
      </c>
      <c r="M1831" s="96">
        <v>0</v>
      </c>
      <c r="N1831" s="96" t="s">
        <v>65</v>
      </c>
      <c r="O1831" s="70">
        <v>0</v>
      </c>
      <c r="P1831" s="96" t="s">
        <v>68</v>
      </c>
      <c r="Q1831" s="96" t="s">
        <v>68</v>
      </c>
      <c r="R1831" s="92"/>
      <c r="S1831" s="93"/>
    </row>
    <row r="1832" spans="2:19" ht="15" thickBot="1" x14ac:dyDescent="0.35">
      <c r="B1832" s="92" t="s">
        <v>2160</v>
      </c>
      <c r="C1832" s="93" t="s">
        <v>4349</v>
      </c>
      <c r="D1832" s="94" t="s">
        <v>65</v>
      </c>
      <c r="E1832" s="94" t="s">
        <v>64</v>
      </c>
      <c r="F1832" s="95">
        <v>2448015680101</v>
      </c>
      <c r="G1832" s="94" t="s">
        <v>64</v>
      </c>
      <c r="H1832" s="94" t="s">
        <v>64</v>
      </c>
      <c r="I1832" s="94" t="s">
        <v>65</v>
      </c>
      <c r="J1832" s="94" t="s">
        <v>66</v>
      </c>
      <c r="K1832" s="96">
        <v>0</v>
      </c>
      <c r="L1832" s="96">
        <v>0</v>
      </c>
      <c r="M1832" s="96">
        <v>0</v>
      </c>
      <c r="N1832" s="96" t="s">
        <v>65</v>
      </c>
      <c r="O1832" s="70">
        <v>0</v>
      </c>
      <c r="P1832" s="96" t="s">
        <v>68</v>
      </c>
      <c r="Q1832" s="96" t="s">
        <v>68</v>
      </c>
      <c r="R1832" s="92"/>
      <c r="S1832" s="93"/>
    </row>
    <row r="1833" spans="2:19" ht="15" thickBot="1" x14ac:dyDescent="0.35">
      <c r="B1833" s="92" t="s">
        <v>724</v>
      </c>
      <c r="C1833" s="93" t="s">
        <v>4350</v>
      </c>
      <c r="D1833" s="94" t="s">
        <v>65</v>
      </c>
      <c r="E1833" s="94" t="s">
        <v>64</v>
      </c>
      <c r="F1833" s="95">
        <v>2448004480101</v>
      </c>
      <c r="G1833" s="94" t="s">
        <v>64</v>
      </c>
      <c r="H1833" s="94" t="s">
        <v>64</v>
      </c>
      <c r="I1833" s="94" t="s">
        <v>65</v>
      </c>
      <c r="J1833" s="94" t="s">
        <v>66</v>
      </c>
      <c r="K1833" s="96">
        <v>0</v>
      </c>
      <c r="L1833" s="96">
        <v>0</v>
      </c>
      <c r="M1833" s="96">
        <v>0</v>
      </c>
      <c r="N1833" s="96" t="s">
        <v>65</v>
      </c>
      <c r="O1833" s="70">
        <v>0</v>
      </c>
      <c r="P1833" s="96" t="s">
        <v>68</v>
      </c>
      <c r="Q1833" s="96" t="s">
        <v>68</v>
      </c>
      <c r="R1833" s="92"/>
      <c r="S1833" s="93"/>
    </row>
    <row r="1834" spans="2:19" ht="15" thickBot="1" x14ac:dyDescent="0.35">
      <c r="B1834" s="92" t="s">
        <v>724</v>
      </c>
      <c r="C1834" s="93" t="s">
        <v>4351</v>
      </c>
      <c r="D1834" s="94" t="s">
        <v>65</v>
      </c>
      <c r="E1834" s="94" t="s">
        <v>64</v>
      </c>
      <c r="F1834" s="95">
        <v>1936378550109</v>
      </c>
      <c r="G1834" s="94" t="s">
        <v>64</v>
      </c>
      <c r="H1834" s="94" t="s">
        <v>64</v>
      </c>
      <c r="I1834" s="94" t="s">
        <v>65</v>
      </c>
      <c r="J1834" s="94" t="s">
        <v>66</v>
      </c>
      <c r="K1834" s="96" t="s">
        <v>65</v>
      </c>
      <c r="L1834" s="96">
        <v>0</v>
      </c>
      <c r="M1834" s="96">
        <v>0</v>
      </c>
      <c r="N1834" s="96">
        <v>0</v>
      </c>
      <c r="O1834" s="70">
        <v>0</v>
      </c>
      <c r="P1834" s="96" t="s">
        <v>68</v>
      </c>
      <c r="Q1834" s="96" t="s">
        <v>68</v>
      </c>
      <c r="R1834" s="92"/>
      <c r="S1834" s="93"/>
    </row>
    <row r="1835" spans="2:19" ht="15" thickBot="1" x14ac:dyDescent="0.35">
      <c r="B1835" s="92" t="s">
        <v>945</v>
      </c>
      <c r="C1835" s="93" t="s">
        <v>4352</v>
      </c>
      <c r="D1835" s="94" t="s">
        <v>65</v>
      </c>
      <c r="E1835" s="94" t="s">
        <v>64</v>
      </c>
      <c r="F1835" s="95">
        <v>1928827240116</v>
      </c>
      <c r="G1835" s="94" t="s">
        <v>64</v>
      </c>
      <c r="H1835" s="94" t="s">
        <v>65</v>
      </c>
      <c r="I1835" s="94" t="s">
        <v>66</v>
      </c>
      <c r="J1835" s="94" t="s">
        <v>66</v>
      </c>
      <c r="K1835" s="96">
        <v>0</v>
      </c>
      <c r="L1835" s="96">
        <v>0</v>
      </c>
      <c r="M1835" s="96">
        <v>0</v>
      </c>
      <c r="N1835" s="96" t="s">
        <v>65</v>
      </c>
      <c r="O1835" s="70">
        <v>0</v>
      </c>
      <c r="P1835" s="96" t="s">
        <v>68</v>
      </c>
      <c r="Q1835" s="96" t="s">
        <v>68</v>
      </c>
      <c r="R1835" s="92"/>
      <c r="S1835" s="93"/>
    </row>
    <row r="1836" spans="2:19" ht="15" thickBot="1" x14ac:dyDescent="0.35">
      <c r="B1836" s="92" t="s">
        <v>4353</v>
      </c>
      <c r="C1836" s="93" t="s">
        <v>2187</v>
      </c>
      <c r="D1836" s="94" t="s">
        <v>64</v>
      </c>
      <c r="E1836" s="94" t="s">
        <v>65</v>
      </c>
      <c r="F1836" s="95">
        <v>2266064221306</v>
      </c>
      <c r="G1836" s="94" t="s">
        <v>64</v>
      </c>
      <c r="H1836" s="94" t="s">
        <v>64</v>
      </c>
      <c r="I1836" s="94" t="s">
        <v>65</v>
      </c>
      <c r="J1836" s="94" t="s">
        <v>66</v>
      </c>
      <c r="K1836" s="96">
        <v>0</v>
      </c>
      <c r="L1836" s="96">
        <v>0</v>
      </c>
      <c r="M1836" s="96">
        <v>0</v>
      </c>
      <c r="N1836" s="96" t="s">
        <v>65</v>
      </c>
      <c r="O1836" s="70">
        <v>0</v>
      </c>
      <c r="P1836" s="96" t="s">
        <v>68</v>
      </c>
      <c r="Q1836" s="96" t="s">
        <v>68</v>
      </c>
      <c r="R1836" s="92"/>
      <c r="S1836" s="93"/>
    </row>
    <row r="1837" spans="2:19" ht="15" thickBot="1" x14ac:dyDescent="0.35">
      <c r="B1837" s="92" t="s">
        <v>1044</v>
      </c>
      <c r="C1837" s="93" t="s">
        <v>660</v>
      </c>
      <c r="D1837" s="94" t="s">
        <v>65</v>
      </c>
      <c r="E1837" s="94" t="s">
        <v>64</v>
      </c>
      <c r="F1837" s="95">
        <v>1575525510101</v>
      </c>
      <c r="G1837" s="94" t="s">
        <v>64</v>
      </c>
      <c r="H1837" s="94" t="s">
        <v>64</v>
      </c>
      <c r="I1837" s="94" t="s">
        <v>65</v>
      </c>
      <c r="J1837" s="94" t="s">
        <v>66</v>
      </c>
      <c r="K1837" s="96">
        <v>0</v>
      </c>
      <c r="L1837" s="96">
        <v>0</v>
      </c>
      <c r="M1837" s="96">
        <v>0</v>
      </c>
      <c r="N1837" s="96" t="s">
        <v>65</v>
      </c>
      <c r="O1837" s="70">
        <v>0</v>
      </c>
      <c r="P1837" s="96" t="s">
        <v>68</v>
      </c>
      <c r="Q1837" s="96" t="s">
        <v>68</v>
      </c>
      <c r="R1837" s="92"/>
      <c r="S1837" s="93"/>
    </row>
    <row r="1838" spans="2:19" ht="15" thickBot="1" x14ac:dyDescent="0.35">
      <c r="B1838" s="92" t="s">
        <v>771</v>
      </c>
      <c r="C1838" s="93" t="s">
        <v>4354</v>
      </c>
      <c r="D1838" s="94" t="s">
        <v>64</v>
      </c>
      <c r="E1838" s="94" t="s">
        <v>65</v>
      </c>
      <c r="F1838" s="95">
        <v>2227094990114</v>
      </c>
      <c r="G1838" s="94" t="s">
        <v>64</v>
      </c>
      <c r="H1838" s="94" t="s">
        <v>64</v>
      </c>
      <c r="I1838" s="94" t="s">
        <v>65</v>
      </c>
      <c r="J1838" s="94" t="s">
        <v>66</v>
      </c>
      <c r="K1838" s="96">
        <v>0</v>
      </c>
      <c r="L1838" s="96">
        <v>0</v>
      </c>
      <c r="M1838" s="96">
        <v>0</v>
      </c>
      <c r="N1838" s="96" t="s">
        <v>65</v>
      </c>
      <c r="O1838" s="70">
        <v>0</v>
      </c>
      <c r="P1838" s="96" t="s">
        <v>68</v>
      </c>
      <c r="Q1838" s="96" t="s">
        <v>68</v>
      </c>
      <c r="R1838" s="92"/>
      <c r="S1838" s="93"/>
    </row>
    <row r="1839" spans="2:19" ht="15" thickBot="1" x14ac:dyDescent="0.35">
      <c r="B1839" s="92" t="s">
        <v>771</v>
      </c>
      <c r="C1839" s="93" t="s">
        <v>1338</v>
      </c>
      <c r="D1839" s="94" t="s">
        <v>64</v>
      </c>
      <c r="E1839" s="94" t="s">
        <v>65</v>
      </c>
      <c r="F1839" s="95">
        <v>2418134250101</v>
      </c>
      <c r="G1839" s="94" t="s">
        <v>64</v>
      </c>
      <c r="H1839" s="94" t="s">
        <v>64</v>
      </c>
      <c r="I1839" s="94" t="s">
        <v>65</v>
      </c>
      <c r="J1839" s="94" t="s">
        <v>66</v>
      </c>
      <c r="K1839" s="96">
        <v>0</v>
      </c>
      <c r="L1839" s="96">
        <v>0</v>
      </c>
      <c r="M1839" s="96">
        <v>0</v>
      </c>
      <c r="N1839" s="96" t="s">
        <v>65</v>
      </c>
      <c r="O1839" s="70">
        <v>0</v>
      </c>
      <c r="P1839" s="96" t="s">
        <v>68</v>
      </c>
      <c r="Q1839" s="96" t="s">
        <v>68</v>
      </c>
      <c r="R1839" s="92"/>
      <c r="S1839" s="93"/>
    </row>
    <row r="1840" spans="2:19" ht="15" thickBot="1" x14ac:dyDescent="0.35">
      <c r="B1840" s="92" t="s">
        <v>4355</v>
      </c>
      <c r="C1840" s="93" t="s">
        <v>2113</v>
      </c>
      <c r="D1840" s="94" t="s">
        <v>64</v>
      </c>
      <c r="E1840" s="94" t="s">
        <v>65</v>
      </c>
      <c r="F1840" s="95">
        <v>2460279750101</v>
      </c>
      <c r="G1840" s="94" t="s">
        <v>64</v>
      </c>
      <c r="H1840" s="94" t="s">
        <v>64</v>
      </c>
      <c r="I1840" s="94" t="s">
        <v>65</v>
      </c>
      <c r="J1840" s="94" t="s">
        <v>66</v>
      </c>
      <c r="K1840" s="96">
        <v>0</v>
      </c>
      <c r="L1840" s="96">
        <v>0</v>
      </c>
      <c r="M1840" s="96">
        <v>0</v>
      </c>
      <c r="N1840" s="96" t="s">
        <v>65</v>
      </c>
      <c r="O1840" s="70">
        <v>0</v>
      </c>
      <c r="P1840" s="96" t="s">
        <v>68</v>
      </c>
      <c r="Q1840" s="96" t="s">
        <v>68</v>
      </c>
      <c r="R1840" s="92"/>
      <c r="S1840" s="93"/>
    </row>
    <row r="1841" spans="2:19" ht="15" thickBot="1" x14ac:dyDescent="0.35">
      <c r="B1841" s="92" t="s">
        <v>758</v>
      </c>
      <c r="C1841" s="93" t="s">
        <v>751</v>
      </c>
      <c r="D1841" s="94" t="s">
        <v>65</v>
      </c>
      <c r="E1841" s="94" t="s">
        <v>64</v>
      </c>
      <c r="F1841" s="95">
        <v>2542312760101</v>
      </c>
      <c r="G1841" s="94" t="s">
        <v>64</v>
      </c>
      <c r="H1841" s="94" t="s">
        <v>64</v>
      </c>
      <c r="I1841" s="94" t="s">
        <v>65</v>
      </c>
      <c r="J1841" s="94" t="s">
        <v>66</v>
      </c>
      <c r="K1841" s="96">
        <v>0</v>
      </c>
      <c r="L1841" s="96">
        <v>0</v>
      </c>
      <c r="M1841" s="96">
        <v>0</v>
      </c>
      <c r="N1841" s="96" t="s">
        <v>65</v>
      </c>
      <c r="O1841" s="70">
        <v>0</v>
      </c>
      <c r="P1841" s="96" t="s">
        <v>68</v>
      </c>
      <c r="Q1841" s="96" t="s">
        <v>68</v>
      </c>
      <c r="R1841" s="92"/>
      <c r="S1841" s="93"/>
    </row>
    <row r="1842" spans="2:19" ht="15" thickBot="1" x14ac:dyDescent="0.35">
      <c r="B1842" s="92" t="s">
        <v>651</v>
      </c>
      <c r="C1842" s="93" t="s">
        <v>4356</v>
      </c>
      <c r="D1842" s="94" t="s">
        <v>64</v>
      </c>
      <c r="E1842" s="94" t="s">
        <v>65</v>
      </c>
      <c r="F1842" s="95">
        <v>2638903170101</v>
      </c>
      <c r="G1842" s="94" t="s">
        <v>64</v>
      </c>
      <c r="H1842" s="94" t="s">
        <v>64</v>
      </c>
      <c r="I1842" s="94" t="s">
        <v>65</v>
      </c>
      <c r="J1842" s="94" t="s">
        <v>66</v>
      </c>
      <c r="K1842" s="96">
        <v>0</v>
      </c>
      <c r="L1842" s="96">
        <v>0</v>
      </c>
      <c r="M1842" s="96">
        <v>0</v>
      </c>
      <c r="N1842" s="96" t="s">
        <v>65</v>
      </c>
      <c r="O1842" s="70">
        <v>0</v>
      </c>
      <c r="P1842" s="96" t="s">
        <v>68</v>
      </c>
      <c r="Q1842" s="96" t="s">
        <v>68</v>
      </c>
      <c r="R1842" s="92"/>
      <c r="S1842" s="93"/>
    </row>
    <row r="1843" spans="2:19" ht="15" thickBot="1" x14ac:dyDescent="0.35">
      <c r="B1843" s="92" t="s">
        <v>4357</v>
      </c>
      <c r="C1843" s="93" t="s">
        <v>4358</v>
      </c>
      <c r="D1843" s="94" t="s">
        <v>65</v>
      </c>
      <c r="E1843" s="94" t="s">
        <v>64</v>
      </c>
      <c r="F1843" s="95">
        <v>1696994711610</v>
      </c>
      <c r="G1843" s="94" t="s">
        <v>64</v>
      </c>
      <c r="H1843" s="94" t="s">
        <v>64</v>
      </c>
      <c r="I1843" s="94" t="s">
        <v>65</v>
      </c>
      <c r="J1843" s="94" t="s">
        <v>66</v>
      </c>
      <c r="K1843" s="96" t="s">
        <v>65</v>
      </c>
      <c r="L1843" s="96">
        <v>0</v>
      </c>
      <c r="M1843" s="96">
        <v>0</v>
      </c>
      <c r="N1843" s="96">
        <v>0</v>
      </c>
      <c r="O1843" s="70">
        <v>0</v>
      </c>
      <c r="P1843" s="96" t="s">
        <v>68</v>
      </c>
      <c r="Q1843" s="96" t="s">
        <v>68</v>
      </c>
      <c r="R1843" s="92"/>
      <c r="S1843" s="93"/>
    </row>
    <row r="1844" spans="2:19" ht="15" thickBot="1" x14ac:dyDescent="0.35">
      <c r="B1844" s="92" t="s">
        <v>3826</v>
      </c>
      <c r="C1844" s="93" t="s">
        <v>658</v>
      </c>
      <c r="D1844" s="94" t="s">
        <v>64</v>
      </c>
      <c r="E1844" s="94" t="s">
        <v>65</v>
      </c>
      <c r="F1844" s="95">
        <v>1965386291210</v>
      </c>
      <c r="G1844" s="94" t="s">
        <v>64</v>
      </c>
      <c r="H1844" s="94" t="s">
        <v>65</v>
      </c>
      <c r="I1844" s="94" t="s">
        <v>66</v>
      </c>
      <c r="J1844" s="94" t="s">
        <v>66</v>
      </c>
      <c r="K1844" s="96">
        <v>0</v>
      </c>
      <c r="L1844" s="96">
        <v>0</v>
      </c>
      <c r="M1844" s="96">
        <v>0</v>
      </c>
      <c r="N1844" s="96" t="s">
        <v>65</v>
      </c>
      <c r="O1844" s="70">
        <v>0</v>
      </c>
      <c r="P1844" s="96" t="s">
        <v>68</v>
      </c>
      <c r="Q1844" s="96" t="s">
        <v>68</v>
      </c>
      <c r="R1844" s="92"/>
      <c r="S1844" s="93"/>
    </row>
    <row r="1845" spans="2:19" ht="15" thickBot="1" x14ac:dyDescent="0.35">
      <c r="B1845" s="92" t="s">
        <v>2087</v>
      </c>
      <c r="C1845" s="93" t="s">
        <v>867</v>
      </c>
      <c r="D1845" s="94" t="s">
        <v>65</v>
      </c>
      <c r="E1845" s="94" t="s">
        <v>64</v>
      </c>
      <c r="F1845" s="95">
        <v>2602129031315</v>
      </c>
      <c r="G1845" s="94" t="s">
        <v>64</v>
      </c>
      <c r="H1845" s="94" t="s">
        <v>64</v>
      </c>
      <c r="I1845" s="94" t="s">
        <v>65</v>
      </c>
      <c r="J1845" s="94" t="s">
        <v>66</v>
      </c>
      <c r="K1845" s="96">
        <v>0</v>
      </c>
      <c r="L1845" s="96">
        <v>0</v>
      </c>
      <c r="M1845" s="96">
        <v>0</v>
      </c>
      <c r="N1845" s="96" t="s">
        <v>65</v>
      </c>
      <c r="O1845" s="70">
        <v>0</v>
      </c>
      <c r="P1845" s="96" t="s">
        <v>68</v>
      </c>
      <c r="Q1845" s="96" t="s">
        <v>68</v>
      </c>
      <c r="R1845" s="92"/>
      <c r="S1845" s="93"/>
    </row>
    <row r="1846" spans="2:19" ht="15" thickBot="1" x14ac:dyDescent="0.35">
      <c r="B1846" s="92" t="s">
        <v>4359</v>
      </c>
      <c r="C1846" s="93" t="s">
        <v>4360</v>
      </c>
      <c r="D1846" s="94" t="s">
        <v>65</v>
      </c>
      <c r="E1846" s="94" t="s">
        <v>64</v>
      </c>
      <c r="F1846" s="95">
        <v>2338998121414</v>
      </c>
      <c r="G1846" s="94" t="s">
        <v>64</v>
      </c>
      <c r="H1846" s="94" t="s">
        <v>64</v>
      </c>
      <c r="I1846" s="94" t="s">
        <v>65</v>
      </c>
      <c r="J1846" s="94" t="s">
        <v>66</v>
      </c>
      <c r="K1846" s="96">
        <v>0</v>
      </c>
      <c r="L1846" s="96">
        <v>0</v>
      </c>
      <c r="M1846" s="96">
        <v>0</v>
      </c>
      <c r="N1846" s="96" t="s">
        <v>65</v>
      </c>
      <c r="O1846" s="70">
        <v>0</v>
      </c>
      <c r="P1846" s="96" t="s">
        <v>68</v>
      </c>
      <c r="Q1846" s="96" t="s">
        <v>68</v>
      </c>
      <c r="R1846" s="92"/>
      <c r="S1846" s="93"/>
    </row>
    <row r="1847" spans="2:19" ht="15" thickBot="1" x14ac:dyDescent="0.35">
      <c r="B1847" s="92" t="s">
        <v>1328</v>
      </c>
      <c r="C1847" s="93" t="s">
        <v>4361</v>
      </c>
      <c r="D1847" s="94" t="s">
        <v>65</v>
      </c>
      <c r="E1847" s="94" t="s">
        <v>64</v>
      </c>
      <c r="F1847" s="95">
        <v>2325936981301</v>
      </c>
      <c r="G1847" s="94" t="s">
        <v>64</v>
      </c>
      <c r="H1847" s="94" t="s">
        <v>64</v>
      </c>
      <c r="I1847" s="94" t="s">
        <v>65</v>
      </c>
      <c r="J1847" s="94" t="s">
        <v>66</v>
      </c>
      <c r="K1847" s="96">
        <v>0</v>
      </c>
      <c r="L1847" s="96">
        <v>0</v>
      </c>
      <c r="M1847" s="96">
        <v>0</v>
      </c>
      <c r="N1847" s="96" t="s">
        <v>65</v>
      </c>
      <c r="O1847" s="70">
        <v>0</v>
      </c>
      <c r="P1847" s="96" t="s">
        <v>68</v>
      </c>
      <c r="Q1847" s="96" t="s">
        <v>68</v>
      </c>
      <c r="R1847" s="92"/>
      <c r="S1847" s="93"/>
    </row>
    <row r="1848" spans="2:19" ht="15" thickBot="1" x14ac:dyDescent="0.35">
      <c r="B1848" s="92" t="s">
        <v>4362</v>
      </c>
      <c r="C1848" s="93" t="s">
        <v>662</v>
      </c>
      <c r="D1848" s="94" t="s">
        <v>65</v>
      </c>
      <c r="E1848" s="94" t="s">
        <v>64</v>
      </c>
      <c r="F1848" s="95">
        <v>2341543220101</v>
      </c>
      <c r="G1848" s="94" t="s">
        <v>64</v>
      </c>
      <c r="H1848" s="94" t="s">
        <v>64</v>
      </c>
      <c r="I1848" s="94" t="s">
        <v>65</v>
      </c>
      <c r="J1848" s="94" t="s">
        <v>66</v>
      </c>
      <c r="K1848" s="96">
        <v>0</v>
      </c>
      <c r="L1848" s="96">
        <v>0</v>
      </c>
      <c r="M1848" s="96">
        <v>0</v>
      </c>
      <c r="N1848" s="96" t="s">
        <v>65</v>
      </c>
      <c r="O1848" s="70">
        <v>0</v>
      </c>
      <c r="P1848" s="96" t="s">
        <v>68</v>
      </c>
      <c r="Q1848" s="96" t="s">
        <v>68</v>
      </c>
      <c r="R1848" s="92"/>
      <c r="S1848" s="93"/>
    </row>
    <row r="1849" spans="2:19" ht="15" thickBot="1" x14ac:dyDescent="0.35">
      <c r="B1849" s="92" t="s">
        <v>972</v>
      </c>
      <c r="C1849" s="93" t="s">
        <v>732</v>
      </c>
      <c r="D1849" s="94" t="s">
        <v>65</v>
      </c>
      <c r="E1849" s="94" t="s">
        <v>64</v>
      </c>
      <c r="F1849" s="95">
        <v>2646059340101</v>
      </c>
      <c r="G1849" s="94" t="s">
        <v>64</v>
      </c>
      <c r="H1849" s="94" t="s">
        <v>64</v>
      </c>
      <c r="I1849" s="94" t="s">
        <v>65</v>
      </c>
      <c r="J1849" s="94" t="s">
        <v>66</v>
      </c>
      <c r="K1849" s="96">
        <v>0</v>
      </c>
      <c r="L1849" s="96">
        <v>0</v>
      </c>
      <c r="M1849" s="96">
        <v>0</v>
      </c>
      <c r="N1849" s="96" t="s">
        <v>65</v>
      </c>
      <c r="O1849" s="70">
        <v>0</v>
      </c>
      <c r="P1849" s="96" t="s">
        <v>68</v>
      </c>
      <c r="Q1849" s="96" t="s">
        <v>68</v>
      </c>
      <c r="R1849" s="92"/>
      <c r="S1849" s="93"/>
    </row>
    <row r="1850" spans="2:19" ht="15" thickBot="1" x14ac:dyDescent="0.35">
      <c r="B1850" s="92" t="s">
        <v>972</v>
      </c>
      <c r="C1850" s="93" t="s">
        <v>4363</v>
      </c>
      <c r="D1850" s="94" t="s">
        <v>65</v>
      </c>
      <c r="E1850" s="94" t="s">
        <v>64</v>
      </c>
      <c r="F1850" s="95">
        <v>2392292741805</v>
      </c>
      <c r="G1850" s="94" t="s">
        <v>64</v>
      </c>
      <c r="H1850" s="94" t="s">
        <v>64</v>
      </c>
      <c r="I1850" s="94" t="s">
        <v>65</v>
      </c>
      <c r="J1850" s="94" t="s">
        <v>66</v>
      </c>
      <c r="K1850" s="96">
        <v>0</v>
      </c>
      <c r="L1850" s="96">
        <v>0</v>
      </c>
      <c r="M1850" s="96">
        <v>0</v>
      </c>
      <c r="N1850" s="96" t="s">
        <v>65</v>
      </c>
      <c r="O1850" s="70">
        <v>0</v>
      </c>
      <c r="P1850" s="96" t="s">
        <v>68</v>
      </c>
      <c r="Q1850" s="96" t="s">
        <v>68</v>
      </c>
      <c r="R1850" s="92"/>
      <c r="S1850" s="93"/>
    </row>
    <row r="1851" spans="2:19" ht="15" thickBot="1" x14ac:dyDescent="0.35">
      <c r="B1851" s="92" t="s">
        <v>3073</v>
      </c>
      <c r="C1851" s="93" t="s">
        <v>743</v>
      </c>
      <c r="D1851" s="94" t="s">
        <v>64</v>
      </c>
      <c r="E1851" s="94" t="s">
        <v>65</v>
      </c>
      <c r="F1851" s="95">
        <v>2380113560101</v>
      </c>
      <c r="G1851" s="94" t="s">
        <v>64</v>
      </c>
      <c r="H1851" s="94" t="s">
        <v>64</v>
      </c>
      <c r="I1851" s="94" t="s">
        <v>65</v>
      </c>
      <c r="J1851" s="94" t="s">
        <v>66</v>
      </c>
      <c r="K1851" s="96">
        <v>0</v>
      </c>
      <c r="L1851" s="96">
        <v>0</v>
      </c>
      <c r="M1851" s="96">
        <v>0</v>
      </c>
      <c r="N1851" s="96" t="s">
        <v>65</v>
      </c>
      <c r="O1851" s="70">
        <v>0</v>
      </c>
      <c r="P1851" s="96" t="s">
        <v>68</v>
      </c>
      <c r="Q1851" s="96" t="s">
        <v>68</v>
      </c>
      <c r="R1851" s="92"/>
      <c r="S1851" s="93"/>
    </row>
    <row r="1852" spans="2:19" ht="15" thickBot="1" x14ac:dyDescent="0.35">
      <c r="B1852" s="92" t="s">
        <v>646</v>
      </c>
      <c r="C1852" s="93" t="s">
        <v>4144</v>
      </c>
      <c r="D1852" s="94" t="s">
        <v>64</v>
      </c>
      <c r="E1852" s="94" t="s">
        <v>65</v>
      </c>
      <c r="F1852" s="95">
        <v>1938853950101</v>
      </c>
      <c r="G1852" s="94" t="s">
        <v>64</v>
      </c>
      <c r="H1852" s="94" t="s">
        <v>64</v>
      </c>
      <c r="I1852" s="94" t="s">
        <v>65</v>
      </c>
      <c r="J1852" s="94" t="s">
        <v>66</v>
      </c>
      <c r="K1852" s="96">
        <v>0</v>
      </c>
      <c r="L1852" s="96">
        <v>0</v>
      </c>
      <c r="M1852" s="96">
        <v>0</v>
      </c>
      <c r="N1852" s="96" t="s">
        <v>65</v>
      </c>
      <c r="O1852" s="70">
        <v>0</v>
      </c>
      <c r="P1852" s="96" t="s">
        <v>68</v>
      </c>
      <c r="Q1852" s="96" t="s">
        <v>68</v>
      </c>
      <c r="R1852" s="92"/>
      <c r="S1852" s="93"/>
    </row>
    <row r="1853" spans="2:19" ht="15" thickBot="1" x14ac:dyDescent="0.35">
      <c r="B1853" s="92" t="s">
        <v>646</v>
      </c>
      <c r="C1853" s="93" t="s">
        <v>961</v>
      </c>
      <c r="D1853" s="94" t="s">
        <v>64</v>
      </c>
      <c r="E1853" s="94" t="s">
        <v>65</v>
      </c>
      <c r="F1853" s="95">
        <v>2461207460101</v>
      </c>
      <c r="G1853" s="94" t="s">
        <v>64</v>
      </c>
      <c r="H1853" s="94" t="s">
        <v>64</v>
      </c>
      <c r="I1853" s="94" t="s">
        <v>65</v>
      </c>
      <c r="J1853" s="94" t="s">
        <v>66</v>
      </c>
      <c r="K1853" s="96">
        <v>0</v>
      </c>
      <c r="L1853" s="96">
        <v>0</v>
      </c>
      <c r="M1853" s="96">
        <v>0</v>
      </c>
      <c r="N1853" s="96" t="s">
        <v>65</v>
      </c>
      <c r="O1853" s="70">
        <v>0</v>
      </c>
      <c r="P1853" s="96" t="s">
        <v>68</v>
      </c>
      <c r="Q1853" s="96" t="s">
        <v>68</v>
      </c>
      <c r="R1853" s="92"/>
      <c r="S1853" s="93"/>
    </row>
    <row r="1854" spans="2:19" ht="15" thickBot="1" x14ac:dyDescent="0.35">
      <c r="B1854" s="92" t="s">
        <v>1104</v>
      </c>
      <c r="C1854" s="93" t="s">
        <v>658</v>
      </c>
      <c r="D1854" s="94" t="s">
        <v>64</v>
      </c>
      <c r="E1854" s="94" t="s">
        <v>65</v>
      </c>
      <c r="F1854" s="95">
        <v>2500851430101</v>
      </c>
      <c r="G1854" s="94" t="s">
        <v>64</v>
      </c>
      <c r="H1854" s="94" t="s">
        <v>64</v>
      </c>
      <c r="I1854" s="94" t="s">
        <v>65</v>
      </c>
      <c r="J1854" s="94" t="s">
        <v>66</v>
      </c>
      <c r="K1854" s="96">
        <v>0</v>
      </c>
      <c r="L1854" s="96">
        <v>0</v>
      </c>
      <c r="M1854" s="96">
        <v>0</v>
      </c>
      <c r="N1854" s="96" t="s">
        <v>65</v>
      </c>
      <c r="O1854" s="70">
        <v>0</v>
      </c>
      <c r="P1854" s="96" t="s">
        <v>68</v>
      </c>
      <c r="Q1854" s="96" t="s">
        <v>68</v>
      </c>
      <c r="R1854" s="92"/>
      <c r="S1854" s="93"/>
    </row>
    <row r="1855" spans="2:19" ht="15" thickBot="1" x14ac:dyDescent="0.35">
      <c r="B1855" s="92" t="s">
        <v>1082</v>
      </c>
      <c r="C1855" s="93" t="s">
        <v>273</v>
      </c>
      <c r="D1855" s="94" t="s">
        <v>65</v>
      </c>
      <c r="E1855" s="94" t="s">
        <v>64</v>
      </c>
      <c r="F1855" s="95">
        <v>1718058790101</v>
      </c>
      <c r="G1855" s="94" t="s">
        <v>64</v>
      </c>
      <c r="H1855" s="94" t="s">
        <v>64</v>
      </c>
      <c r="I1855" s="94" t="s">
        <v>65</v>
      </c>
      <c r="J1855" s="94" t="s">
        <v>66</v>
      </c>
      <c r="K1855" s="96">
        <v>0</v>
      </c>
      <c r="L1855" s="96">
        <v>0</v>
      </c>
      <c r="M1855" s="96">
        <v>0</v>
      </c>
      <c r="N1855" s="96" t="s">
        <v>65</v>
      </c>
      <c r="O1855" s="70">
        <v>0</v>
      </c>
      <c r="P1855" s="96" t="s">
        <v>68</v>
      </c>
      <c r="Q1855" s="96" t="s">
        <v>68</v>
      </c>
      <c r="R1855" s="92"/>
      <c r="S1855" s="93"/>
    </row>
    <row r="1856" spans="2:19" ht="15" thickBot="1" x14ac:dyDescent="0.35">
      <c r="B1856" s="92" t="s">
        <v>282</v>
      </c>
      <c r="C1856" s="93" t="s">
        <v>4364</v>
      </c>
      <c r="D1856" s="94" t="s">
        <v>64</v>
      </c>
      <c r="E1856" s="94" t="s">
        <v>65</v>
      </c>
      <c r="F1856" s="95">
        <v>2449852190101</v>
      </c>
      <c r="G1856" s="94" t="s">
        <v>64</v>
      </c>
      <c r="H1856" s="94" t="s">
        <v>64</v>
      </c>
      <c r="I1856" s="94" t="s">
        <v>65</v>
      </c>
      <c r="J1856" s="94" t="s">
        <v>66</v>
      </c>
      <c r="K1856" s="96" t="s">
        <v>65</v>
      </c>
      <c r="L1856" s="96">
        <v>0</v>
      </c>
      <c r="M1856" s="96">
        <v>0</v>
      </c>
      <c r="N1856" s="96">
        <v>0</v>
      </c>
      <c r="O1856" s="70">
        <v>0</v>
      </c>
      <c r="P1856" s="96" t="s">
        <v>68</v>
      </c>
      <c r="Q1856" s="96" t="s">
        <v>68</v>
      </c>
      <c r="R1856" s="92"/>
      <c r="S1856" s="93"/>
    </row>
    <row r="1857" spans="2:19" ht="15" thickBot="1" x14ac:dyDescent="0.35">
      <c r="B1857" s="92" t="s">
        <v>222</v>
      </c>
      <c r="C1857" s="93" t="s">
        <v>4365</v>
      </c>
      <c r="D1857" s="94" t="s">
        <v>64</v>
      </c>
      <c r="E1857" s="94" t="s">
        <v>65</v>
      </c>
      <c r="F1857" s="95">
        <v>2380141341609</v>
      </c>
      <c r="G1857" s="94" t="s">
        <v>64</v>
      </c>
      <c r="H1857" s="94" t="s">
        <v>64</v>
      </c>
      <c r="I1857" s="94" t="s">
        <v>65</v>
      </c>
      <c r="J1857" s="94" t="s">
        <v>66</v>
      </c>
      <c r="K1857" s="96">
        <v>0</v>
      </c>
      <c r="L1857" s="96">
        <v>0</v>
      </c>
      <c r="M1857" s="96">
        <v>0</v>
      </c>
      <c r="N1857" s="96" t="s">
        <v>65</v>
      </c>
      <c r="O1857" s="70">
        <v>0</v>
      </c>
      <c r="P1857" s="96" t="s">
        <v>68</v>
      </c>
      <c r="Q1857" s="96" t="s">
        <v>68</v>
      </c>
      <c r="R1857" s="92"/>
      <c r="S1857" s="93"/>
    </row>
    <row r="1858" spans="2:19" ht="15" thickBot="1" x14ac:dyDescent="0.35">
      <c r="B1858" s="92" t="s">
        <v>4366</v>
      </c>
      <c r="C1858" s="93" t="s">
        <v>662</v>
      </c>
      <c r="D1858" s="94" t="s">
        <v>65</v>
      </c>
      <c r="E1858" s="94" t="s">
        <v>64</v>
      </c>
      <c r="F1858" s="95">
        <v>2339207140101</v>
      </c>
      <c r="G1858" s="94" t="s">
        <v>64</v>
      </c>
      <c r="H1858" s="94" t="s">
        <v>64</v>
      </c>
      <c r="I1858" s="94" t="s">
        <v>65</v>
      </c>
      <c r="J1858" s="94" t="s">
        <v>66</v>
      </c>
      <c r="K1858" s="96">
        <v>0</v>
      </c>
      <c r="L1858" s="96">
        <v>0</v>
      </c>
      <c r="M1858" s="96">
        <v>0</v>
      </c>
      <c r="N1858" s="96" t="s">
        <v>65</v>
      </c>
      <c r="O1858" s="70">
        <v>0</v>
      </c>
      <c r="P1858" s="96" t="s">
        <v>68</v>
      </c>
      <c r="Q1858" s="96" t="s">
        <v>68</v>
      </c>
      <c r="R1858" s="92"/>
      <c r="S1858" s="93"/>
    </row>
    <row r="1859" spans="2:19" ht="15" thickBot="1" x14ac:dyDescent="0.35">
      <c r="B1859" s="92" t="s">
        <v>956</v>
      </c>
      <c r="C1859" s="93" t="s">
        <v>4367</v>
      </c>
      <c r="D1859" s="94" t="s">
        <v>65</v>
      </c>
      <c r="E1859" s="94" t="s">
        <v>64</v>
      </c>
      <c r="F1859" s="95">
        <v>2461206490101</v>
      </c>
      <c r="G1859" s="94" t="s">
        <v>64</v>
      </c>
      <c r="H1859" s="94" t="s">
        <v>64</v>
      </c>
      <c r="I1859" s="94" t="s">
        <v>65</v>
      </c>
      <c r="J1859" s="94" t="s">
        <v>66</v>
      </c>
      <c r="K1859" s="96" t="s">
        <v>65</v>
      </c>
      <c r="L1859" s="96">
        <v>0</v>
      </c>
      <c r="M1859" s="96">
        <v>0</v>
      </c>
      <c r="N1859" s="96">
        <v>0</v>
      </c>
      <c r="O1859" s="70">
        <v>0</v>
      </c>
      <c r="P1859" s="96" t="s">
        <v>68</v>
      </c>
      <c r="Q1859" s="96" t="s">
        <v>68</v>
      </c>
      <c r="R1859" s="92"/>
      <c r="S1859" s="93"/>
    </row>
    <row r="1860" spans="2:19" ht="15" thickBot="1" x14ac:dyDescent="0.35">
      <c r="B1860" s="92" t="s">
        <v>4368</v>
      </c>
      <c r="C1860" s="93" t="s">
        <v>271</v>
      </c>
      <c r="D1860" s="94" t="s">
        <v>65</v>
      </c>
      <c r="E1860" s="94" t="s">
        <v>64</v>
      </c>
      <c r="F1860" s="95">
        <v>1587566141601</v>
      </c>
      <c r="G1860" s="94" t="s">
        <v>64</v>
      </c>
      <c r="H1860" s="94" t="s">
        <v>64</v>
      </c>
      <c r="I1860" s="94" t="s">
        <v>65</v>
      </c>
      <c r="J1860" s="94" t="s">
        <v>66</v>
      </c>
      <c r="K1860" s="96" t="s">
        <v>65</v>
      </c>
      <c r="L1860" s="96">
        <v>0</v>
      </c>
      <c r="M1860" s="96">
        <v>0</v>
      </c>
      <c r="N1860" s="96">
        <v>0</v>
      </c>
      <c r="O1860" s="70">
        <v>0</v>
      </c>
      <c r="P1860" s="96" t="s">
        <v>68</v>
      </c>
      <c r="Q1860" s="96" t="s">
        <v>68</v>
      </c>
      <c r="R1860" s="92"/>
      <c r="S1860" s="93"/>
    </row>
    <row r="1861" spans="2:19" ht="15" thickBot="1" x14ac:dyDescent="0.35">
      <c r="B1861" s="92" t="s">
        <v>908</v>
      </c>
      <c r="C1861" s="93" t="s">
        <v>813</v>
      </c>
      <c r="D1861" s="94" t="s">
        <v>65</v>
      </c>
      <c r="E1861" s="94" t="s">
        <v>64</v>
      </c>
      <c r="F1861" s="95">
        <v>2452460450101</v>
      </c>
      <c r="G1861" s="94" t="s">
        <v>64</v>
      </c>
      <c r="H1861" s="94" t="s">
        <v>64</v>
      </c>
      <c r="I1861" s="94" t="s">
        <v>65</v>
      </c>
      <c r="J1861" s="94" t="s">
        <v>66</v>
      </c>
      <c r="K1861" s="96">
        <v>0</v>
      </c>
      <c r="L1861" s="96">
        <v>0</v>
      </c>
      <c r="M1861" s="96">
        <v>0</v>
      </c>
      <c r="N1861" s="96" t="s">
        <v>65</v>
      </c>
      <c r="O1861" s="70">
        <v>0</v>
      </c>
      <c r="P1861" s="96" t="s">
        <v>68</v>
      </c>
      <c r="Q1861" s="96" t="s">
        <v>68</v>
      </c>
      <c r="R1861" s="92"/>
      <c r="S1861" s="93"/>
    </row>
    <row r="1862" spans="2:19" ht="15" thickBot="1" x14ac:dyDescent="0.35">
      <c r="B1862" s="92" t="s">
        <v>908</v>
      </c>
      <c r="C1862" s="93" t="s">
        <v>658</v>
      </c>
      <c r="D1862" s="94" t="s">
        <v>65</v>
      </c>
      <c r="E1862" s="94" t="s">
        <v>64</v>
      </c>
      <c r="F1862" s="95">
        <v>1578118670101</v>
      </c>
      <c r="G1862" s="94" t="s">
        <v>64</v>
      </c>
      <c r="H1862" s="94" t="s">
        <v>64</v>
      </c>
      <c r="I1862" s="94" t="s">
        <v>65</v>
      </c>
      <c r="J1862" s="94" t="s">
        <v>66</v>
      </c>
      <c r="K1862" s="96">
        <v>0</v>
      </c>
      <c r="L1862" s="96">
        <v>0</v>
      </c>
      <c r="M1862" s="96">
        <v>0</v>
      </c>
      <c r="N1862" s="96" t="s">
        <v>65</v>
      </c>
      <c r="O1862" s="70">
        <v>0</v>
      </c>
      <c r="P1862" s="96" t="s">
        <v>68</v>
      </c>
      <c r="Q1862" s="96" t="s">
        <v>68</v>
      </c>
      <c r="R1862" s="92"/>
      <c r="S1862" s="93"/>
    </row>
    <row r="1863" spans="2:19" ht="15" thickBot="1" x14ac:dyDescent="0.35">
      <c r="B1863" s="92" t="s">
        <v>243</v>
      </c>
      <c r="C1863" s="93" t="s">
        <v>1021</v>
      </c>
      <c r="D1863" s="94" t="s">
        <v>64</v>
      </c>
      <c r="E1863" s="94" t="s">
        <v>65</v>
      </c>
      <c r="F1863" s="95">
        <v>1878380890101</v>
      </c>
      <c r="G1863" s="94" t="s">
        <v>64</v>
      </c>
      <c r="H1863" s="94" t="s">
        <v>64</v>
      </c>
      <c r="I1863" s="94" t="s">
        <v>65</v>
      </c>
      <c r="J1863" s="94" t="s">
        <v>66</v>
      </c>
      <c r="K1863" s="96">
        <v>0</v>
      </c>
      <c r="L1863" s="96">
        <v>0</v>
      </c>
      <c r="M1863" s="96">
        <v>0</v>
      </c>
      <c r="N1863" s="96" t="s">
        <v>65</v>
      </c>
      <c r="O1863" s="70">
        <v>0</v>
      </c>
      <c r="P1863" s="96" t="s">
        <v>68</v>
      </c>
      <c r="Q1863" s="96" t="s">
        <v>68</v>
      </c>
      <c r="R1863" s="92"/>
      <c r="S1863" s="93"/>
    </row>
    <row r="1864" spans="2:19" ht="15" thickBot="1" x14ac:dyDescent="0.35">
      <c r="B1864" s="92" t="s">
        <v>1112</v>
      </c>
      <c r="C1864" s="93" t="s">
        <v>4369</v>
      </c>
      <c r="D1864" s="94" t="s">
        <v>65</v>
      </c>
      <c r="E1864" s="94" t="s">
        <v>64</v>
      </c>
      <c r="F1864" s="95">
        <v>2530145220101</v>
      </c>
      <c r="G1864" s="94" t="s">
        <v>64</v>
      </c>
      <c r="H1864" s="94" t="s">
        <v>64</v>
      </c>
      <c r="I1864" s="94" t="s">
        <v>65</v>
      </c>
      <c r="J1864" s="94" t="s">
        <v>66</v>
      </c>
      <c r="K1864" s="96">
        <v>0</v>
      </c>
      <c r="L1864" s="96">
        <v>0</v>
      </c>
      <c r="M1864" s="96">
        <v>0</v>
      </c>
      <c r="N1864" s="96" t="s">
        <v>65</v>
      </c>
      <c r="O1864" s="70">
        <v>0</v>
      </c>
      <c r="P1864" s="96" t="s">
        <v>68</v>
      </c>
      <c r="Q1864" s="96" t="s">
        <v>68</v>
      </c>
      <c r="R1864" s="92"/>
      <c r="S1864" s="93"/>
    </row>
    <row r="1865" spans="2:19" ht="15" thickBot="1" x14ac:dyDescent="0.35">
      <c r="B1865" s="92" t="s">
        <v>1082</v>
      </c>
      <c r="C1865" s="93" t="s">
        <v>801</v>
      </c>
      <c r="D1865" s="94" t="s">
        <v>65</v>
      </c>
      <c r="E1865" s="94" t="s">
        <v>64</v>
      </c>
      <c r="F1865" s="95">
        <v>1589639970101</v>
      </c>
      <c r="G1865" s="94" t="s">
        <v>64</v>
      </c>
      <c r="H1865" s="94" t="s">
        <v>64</v>
      </c>
      <c r="I1865" s="94" t="s">
        <v>65</v>
      </c>
      <c r="J1865" s="94" t="s">
        <v>66</v>
      </c>
      <c r="K1865" s="96">
        <v>0</v>
      </c>
      <c r="L1865" s="96">
        <v>0</v>
      </c>
      <c r="M1865" s="96">
        <v>0</v>
      </c>
      <c r="N1865" s="96" t="s">
        <v>65</v>
      </c>
      <c r="O1865" s="70">
        <v>0</v>
      </c>
      <c r="P1865" s="96" t="s">
        <v>68</v>
      </c>
      <c r="Q1865" s="96" t="s">
        <v>68</v>
      </c>
      <c r="R1865" s="92"/>
      <c r="S1865" s="93"/>
    </row>
    <row r="1866" spans="2:19" ht="15" thickBot="1" x14ac:dyDescent="0.35">
      <c r="B1866" s="92" t="s">
        <v>1082</v>
      </c>
      <c r="C1866" s="93" t="s">
        <v>4370</v>
      </c>
      <c r="D1866" s="94" t="s">
        <v>65</v>
      </c>
      <c r="E1866" s="94" t="s">
        <v>64</v>
      </c>
      <c r="F1866" s="95">
        <v>2585656160101</v>
      </c>
      <c r="G1866" s="94" t="s">
        <v>64</v>
      </c>
      <c r="H1866" s="94" t="s">
        <v>64</v>
      </c>
      <c r="I1866" s="94" t="s">
        <v>65</v>
      </c>
      <c r="J1866" s="94" t="s">
        <v>66</v>
      </c>
      <c r="K1866" s="96">
        <v>0</v>
      </c>
      <c r="L1866" s="96">
        <v>0</v>
      </c>
      <c r="M1866" s="96">
        <v>0</v>
      </c>
      <c r="N1866" s="96" t="s">
        <v>65</v>
      </c>
      <c r="O1866" s="70">
        <v>0</v>
      </c>
      <c r="P1866" s="96" t="s">
        <v>68</v>
      </c>
      <c r="Q1866" s="96" t="s">
        <v>68</v>
      </c>
      <c r="R1866" s="92"/>
      <c r="S1866" s="93"/>
    </row>
    <row r="1867" spans="2:19" ht="15" thickBot="1" x14ac:dyDescent="0.35">
      <c r="B1867" s="92" t="s">
        <v>1082</v>
      </c>
      <c r="C1867" s="93" t="s">
        <v>226</v>
      </c>
      <c r="D1867" s="94" t="s">
        <v>65</v>
      </c>
      <c r="E1867" s="94" t="s">
        <v>64</v>
      </c>
      <c r="F1867" s="95">
        <v>2434455120101</v>
      </c>
      <c r="G1867" s="94" t="s">
        <v>64</v>
      </c>
      <c r="H1867" s="94" t="s">
        <v>64</v>
      </c>
      <c r="I1867" s="94" t="s">
        <v>65</v>
      </c>
      <c r="J1867" s="94" t="s">
        <v>66</v>
      </c>
      <c r="K1867" s="96">
        <v>0</v>
      </c>
      <c r="L1867" s="96">
        <v>0</v>
      </c>
      <c r="M1867" s="96">
        <v>0</v>
      </c>
      <c r="N1867" s="96" t="s">
        <v>65</v>
      </c>
      <c r="O1867" s="70">
        <v>0</v>
      </c>
      <c r="P1867" s="96" t="s">
        <v>68</v>
      </c>
      <c r="Q1867" s="96" t="s">
        <v>68</v>
      </c>
      <c r="R1867" s="92"/>
      <c r="S1867" s="93"/>
    </row>
    <row r="1868" spans="2:19" ht="15" thickBot="1" x14ac:dyDescent="0.35">
      <c r="B1868" s="92" t="s">
        <v>1082</v>
      </c>
      <c r="C1868" s="93" t="s">
        <v>857</v>
      </c>
      <c r="D1868" s="94" t="s">
        <v>65</v>
      </c>
      <c r="E1868" s="94" t="s">
        <v>64</v>
      </c>
      <c r="F1868" s="95">
        <v>2421510940101</v>
      </c>
      <c r="G1868" s="94" t="s">
        <v>64</v>
      </c>
      <c r="H1868" s="94" t="s">
        <v>64</v>
      </c>
      <c r="I1868" s="94" t="s">
        <v>65</v>
      </c>
      <c r="J1868" s="94" t="s">
        <v>66</v>
      </c>
      <c r="K1868" s="96">
        <v>0</v>
      </c>
      <c r="L1868" s="96">
        <v>0</v>
      </c>
      <c r="M1868" s="96">
        <v>0</v>
      </c>
      <c r="N1868" s="96" t="s">
        <v>65</v>
      </c>
      <c r="O1868" s="70">
        <v>0</v>
      </c>
      <c r="P1868" s="96" t="s">
        <v>68</v>
      </c>
      <c r="Q1868" s="96" t="s">
        <v>68</v>
      </c>
      <c r="R1868" s="92"/>
      <c r="S1868" s="93"/>
    </row>
    <row r="1869" spans="2:19" ht="15" thickBot="1" x14ac:dyDescent="0.35">
      <c r="B1869" s="92" t="s">
        <v>239</v>
      </c>
      <c r="C1869" s="93" t="s">
        <v>4371</v>
      </c>
      <c r="D1869" s="94" t="s">
        <v>64</v>
      </c>
      <c r="E1869" s="94" t="s">
        <v>65</v>
      </c>
      <c r="F1869" s="95">
        <v>2308171811604</v>
      </c>
      <c r="G1869" s="94" t="s">
        <v>64</v>
      </c>
      <c r="H1869" s="94" t="s">
        <v>64</v>
      </c>
      <c r="I1869" s="94" t="s">
        <v>65</v>
      </c>
      <c r="J1869" s="94" t="s">
        <v>66</v>
      </c>
      <c r="K1869" s="96" t="s">
        <v>65</v>
      </c>
      <c r="L1869" s="96">
        <v>0</v>
      </c>
      <c r="M1869" s="96">
        <v>0</v>
      </c>
      <c r="N1869" s="96">
        <v>0</v>
      </c>
      <c r="O1869" s="70">
        <v>0</v>
      </c>
      <c r="P1869" s="96" t="s">
        <v>68</v>
      </c>
      <c r="Q1869" s="96" t="s">
        <v>68</v>
      </c>
      <c r="R1869" s="92"/>
      <c r="S1869" s="93"/>
    </row>
    <row r="1870" spans="2:19" ht="15" thickBot="1" x14ac:dyDescent="0.35">
      <c r="B1870" s="92" t="s">
        <v>703</v>
      </c>
      <c r="C1870" s="93" t="s">
        <v>712</v>
      </c>
      <c r="D1870" s="94" t="s">
        <v>65</v>
      </c>
      <c r="E1870" s="94" t="s">
        <v>64</v>
      </c>
      <c r="F1870" s="95">
        <v>2461206140101</v>
      </c>
      <c r="G1870" s="94" t="s">
        <v>64</v>
      </c>
      <c r="H1870" s="94" t="s">
        <v>64</v>
      </c>
      <c r="I1870" s="94" t="s">
        <v>65</v>
      </c>
      <c r="J1870" s="94" t="s">
        <v>66</v>
      </c>
      <c r="K1870" s="96">
        <v>0</v>
      </c>
      <c r="L1870" s="96">
        <v>0</v>
      </c>
      <c r="M1870" s="96">
        <v>0</v>
      </c>
      <c r="N1870" s="96" t="s">
        <v>65</v>
      </c>
      <c r="O1870" s="70">
        <v>0</v>
      </c>
      <c r="P1870" s="96" t="s">
        <v>68</v>
      </c>
      <c r="Q1870" s="96" t="s">
        <v>68</v>
      </c>
      <c r="R1870" s="92"/>
      <c r="S1870" s="93"/>
    </row>
    <row r="1871" spans="2:19" ht="15" thickBot="1" x14ac:dyDescent="0.35">
      <c r="B1871" s="92" t="s">
        <v>1082</v>
      </c>
      <c r="C1871" s="93" t="s">
        <v>1022</v>
      </c>
      <c r="D1871" s="94" t="s">
        <v>65</v>
      </c>
      <c r="E1871" s="94" t="s">
        <v>64</v>
      </c>
      <c r="F1871" s="95">
        <v>2352895230101</v>
      </c>
      <c r="G1871" s="94" t="s">
        <v>64</v>
      </c>
      <c r="H1871" s="94" t="s">
        <v>64</v>
      </c>
      <c r="I1871" s="94" t="s">
        <v>65</v>
      </c>
      <c r="J1871" s="94" t="s">
        <v>66</v>
      </c>
      <c r="K1871" s="96">
        <v>0</v>
      </c>
      <c r="L1871" s="96">
        <v>0</v>
      </c>
      <c r="M1871" s="96">
        <v>0</v>
      </c>
      <c r="N1871" s="96" t="s">
        <v>65</v>
      </c>
      <c r="O1871" s="70">
        <v>0</v>
      </c>
      <c r="P1871" s="96" t="s">
        <v>68</v>
      </c>
      <c r="Q1871" s="96" t="s">
        <v>68</v>
      </c>
      <c r="R1871" s="92"/>
      <c r="S1871" s="93"/>
    </row>
    <row r="1872" spans="2:19" ht="15" thickBot="1" x14ac:dyDescent="0.35">
      <c r="B1872" s="92" t="s">
        <v>1317</v>
      </c>
      <c r="C1872" s="93" t="s">
        <v>998</v>
      </c>
      <c r="D1872" s="94" t="s">
        <v>65</v>
      </c>
      <c r="E1872" s="94" t="s">
        <v>64</v>
      </c>
      <c r="F1872" s="95">
        <v>2343763840101</v>
      </c>
      <c r="G1872" s="94" t="s">
        <v>64</v>
      </c>
      <c r="H1872" s="94" t="s">
        <v>64</v>
      </c>
      <c r="I1872" s="94" t="s">
        <v>65</v>
      </c>
      <c r="J1872" s="94" t="s">
        <v>66</v>
      </c>
      <c r="K1872" s="96">
        <v>0</v>
      </c>
      <c r="L1872" s="96">
        <v>0</v>
      </c>
      <c r="M1872" s="96">
        <v>0</v>
      </c>
      <c r="N1872" s="96" t="s">
        <v>65</v>
      </c>
      <c r="O1872" s="70">
        <v>0</v>
      </c>
      <c r="P1872" s="96" t="s">
        <v>68</v>
      </c>
      <c r="Q1872" s="96" t="s">
        <v>68</v>
      </c>
      <c r="R1872" s="92"/>
      <c r="S1872" s="93"/>
    </row>
    <row r="1873" spans="2:19" ht="15" thickBot="1" x14ac:dyDescent="0.35">
      <c r="B1873" s="92" t="s">
        <v>4372</v>
      </c>
      <c r="C1873" s="93" t="s">
        <v>1061</v>
      </c>
      <c r="D1873" s="94" t="s">
        <v>65</v>
      </c>
      <c r="E1873" s="94" t="s">
        <v>64</v>
      </c>
      <c r="F1873" s="95">
        <v>1854640680101</v>
      </c>
      <c r="G1873" s="94" t="s">
        <v>64</v>
      </c>
      <c r="H1873" s="94" t="s">
        <v>64</v>
      </c>
      <c r="I1873" s="94" t="s">
        <v>65</v>
      </c>
      <c r="J1873" s="94" t="s">
        <v>66</v>
      </c>
      <c r="K1873" s="96">
        <v>0</v>
      </c>
      <c r="L1873" s="96">
        <v>0</v>
      </c>
      <c r="M1873" s="96">
        <v>0</v>
      </c>
      <c r="N1873" s="96" t="s">
        <v>65</v>
      </c>
      <c r="O1873" s="70">
        <v>0</v>
      </c>
      <c r="P1873" s="96" t="s">
        <v>68</v>
      </c>
      <c r="Q1873" s="96" t="s">
        <v>68</v>
      </c>
      <c r="R1873" s="92"/>
      <c r="S1873" s="93"/>
    </row>
    <row r="1874" spans="2:19" ht="15" thickBot="1" x14ac:dyDescent="0.35">
      <c r="B1874" s="92" t="s">
        <v>3984</v>
      </c>
      <c r="C1874" s="93" t="s">
        <v>887</v>
      </c>
      <c r="D1874" s="94" t="s">
        <v>65</v>
      </c>
      <c r="E1874" s="94" t="s">
        <v>64</v>
      </c>
      <c r="F1874" s="95">
        <v>2451459230101</v>
      </c>
      <c r="G1874" s="94" t="s">
        <v>64</v>
      </c>
      <c r="H1874" s="94" t="s">
        <v>64</v>
      </c>
      <c r="I1874" s="94" t="s">
        <v>65</v>
      </c>
      <c r="J1874" s="94" t="s">
        <v>66</v>
      </c>
      <c r="K1874" s="96">
        <v>0</v>
      </c>
      <c r="L1874" s="96">
        <v>0</v>
      </c>
      <c r="M1874" s="96">
        <v>0</v>
      </c>
      <c r="N1874" s="96" t="s">
        <v>65</v>
      </c>
      <c r="O1874" s="70">
        <v>0</v>
      </c>
      <c r="P1874" s="96" t="s">
        <v>68</v>
      </c>
      <c r="Q1874" s="96" t="s">
        <v>68</v>
      </c>
      <c r="R1874" s="92"/>
      <c r="S1874" s="93"/>
    </row>
    <row r="1875" spans="2:19" ht="15" thickBot="1" x14ac:dyDescent="0.35">
      <c r="B1875" s="92" t="s">
        <v>3979</v>
      </c>
      <c r="C1875" s="93" t="s">
        <v>4349</v>
      </c>
      <c r="D1875" s="94" t="s">
        <v>64</v>
      </c>
      <c r="E1875" s="94" t="s">
        <v>65</v>
      </c>
      <c r="F1875" s="95">
        <v>1581925400101</v>
      </c>
      <c r="G1875" s="94" t="s">
        <v>64</v>
      </c>
      <c r="H1875" s="94" t="s">
        <v>64</v>
      </c>
      <c r="I1875" s="94" t="s">
        <v>65</v>
      </c>
      <c r="J1875" s="94" t="s">
        <v>66</v>
      </c>
      <c r="K1875" s="96">
        <v>0</v>
      </c>
      <c r="L1875" s="96">
        <v>0</v>
      </c>
      <c r="M1875" s="96">
        <v>0</v>
      </c>
      <c r="N1875" s="96" t="s">
        <v>65</v>
      </c>
      <c r="O1875" s="70">
        <v>0</v>
      </c>
      <c r="P1875" s="96" t="s">
        <v>68</v>
      </c>
      <c r="Q1875" s="96" t="s">
        <v>68</v>
      </c>
      <c r="R1875" s="92"/>
      <c r="S1875" s="93"/>
    </row>
    <row r="1876" spans="2:19" ht="15" thickBot="1" x14ac:dyDescent="0.35">
      <c r="B1876" s="92" t="s">
        <v>698</v>
      </c>
      <c r="C1876" s="93" t="s">
        <v>1311</v>
      </c>
      <c r="D1876" s="94" t="s">
        <v>64</v>
      </c>
      <c r="E1876" s="94" t="s">
        <v>65</v>
      </c>
      <c r="F1876" s="95">
        <v>1632370500101</v>
      </c>
      <c r="G1876" s="94" t="s">
        <v>64</v>
      </c>
      <c r="H1876" s="94" t="s">
        <v>64</v>
      </c>
      <c r="I1876" s="94" t="s">
        <v>65</v>
      </c>
      <c r="J1876" s="94" t="s">
        <v>66</v>
      </c>
      <c r="K1876" s="96">
        <v>0</v>
      </c>
      <c r="L1876" s="96">
        <v>0</v>
      </c>
      <c r="M1876" s="96">
        <v>0</v>
      </c>
      <c r="N1876" s="96" t="s">
        <v>65</v>
      </c>
      <c r="O1876" s="70">
        <v>0</v>
      </c>
      <c r="P1876" s="96" t="s">
        <v>68</v>
      </c>
      <c r="Q1876" s="96" t="s">
        <v>68</v>
      </c>
      <c r="R1876" s="92"/>
      <c r="S1876" s="93"/>
    </row>
    <row r="1877" spans="2:19" ht="15" thickBot="1" x14ac:dyDescent="0.35">
      <c r="B1877" s="92" t="s">
        <v>698</v>
      </c>
      <c r="C1877" s="93" t="s">
        <v>4373</v>
      </c>
      <c r="D1877" s="94" t="s">
        <v>64</v>
      </c>
      <c r="E1877" s="94" t="s">
        <v>65</v>
      </c>
      <c r="F1877" s="95">
        <v>1633790410101</v>
      </c>
      <c r="G1877" s="94" t="s">
        <v>64</v>
      </c>
      <c r="H1877" s="94" t="s">
        <v>64</v>
      </c>
      <c r="I1877" s="94" t="s">
        <v>65</v>
      </c>
      <c r="J1877" s="94" t="s">
        <v>66</v>
      </c>
      <c r="K1877" s="96">
        <v>0</v>
      </c>
      <c r="L1877" s="96">
        <v>0</v>
      </c>
      <c r="M1877" s="96">
        <v>0</v>
      </c>
      <c r="N1877" s="96" t="s">
        <v>65</v>
      </c>
      <c r="O1877" s="70">
        <v>0</v>
      </c>
      <c r="P1877" s="96" t="s">
        <v>68</v>
      </c>
      <c r="Q1877" s="96" t="s">
        <v>68</v>
      </c>
      <c r="R1877" s="92"/>
      <c r="S1877" s="93"/>
    </row>
    <row r="1878" spans="2:19" ht="15" thickBot="1" x14ac:dyDescent="0.35">
      <c r="B1878" s="92" t="s">
        <v>4223</v>
      </c>
      <c r="C1878" s="93" t="s">
        <v>3890</v>
      </c>
      <c r="D1878" s="94" t="s">
        <v>64</v>
      </c>
      <c r="E1878" s="94" t="s">
        <v>65</v>
      </c>
      <c r="F1878" s="95">
        <v>1917819590101</v>
      </c>
      <c r="G1878" s="94" t="s">
        <v>64</v>
      </c>
      <c r="H1878" s="94" t="s">
        <v>65</v>
      </c>
      <c r="I1878" s="94" t="s">
        <v>66</v>
      </c>
      <c r="J1878" s="94" t="s">
        <v>66</v>
      </c>
      <c r="K1878" s="96">
        <v>0</v>
      </c>
      <c r="L1878" s="96">
        <v>0</v>
      </c>
      <c r="M1878" s="96">
        <v>0</v>
      </c>
      <c r="N1878" s="96" t="s">
        <v>65</v>
      </c>
      <c r="O1878" s="70">
        <v>0</v>
      </c>
      <c r="P1878" s="96" t="s">
        <v>68</v>
      </c>
      <c r="Q1878" s="96" t="s">
        <v>68</v>
      </c>
      <c r="R1878" s="92"/>
      <c r="S1878" s="93"/>
    </row>
    <row r="1879" spans="2:19" ht="15" thickBot="1" x14ac:dyDescent="0.35">
      <c r="B1879" s="92" t="s">
        <v>4374</v>
      </c>
      <c r="C1879" s="93" t="s">
        <v>1052</v>
      </c>
      <c r="D1879" s="94" t="s">
        <v>65</v>
      </c>
      <c r="E1879" s="94" t="s">
        <v>64</v>
      </c>
      <c r="F1879" s="95">
        <v>2284613321603</v>
      </c>
      <c r="G1879" s="94" t="s">
        <v>64</v>
      </c>
      <c r="H1879" s="94" t="s">
        <v>64</v>
      </c>
      <c r="I1879" s="94" t="s">
        <v>65</v>
      </c>
      <c r="J1879" s="94" t="s">
        <v>66</v>
      </c>
      <c r="K1879" s="96" t="s">
        <v>65</v>
      </c>
      <c r="L1879" s="96">
        <v>0</v>
      </c>
      <c r="M1879" s="96">
        <v>0</v>
      </c>
      <c r="N1879" s="96">
        <v>0</v>
      </c>
      <c r="O1879" s="70">
        <v>0</v>
      </c>
      <c r="P1879" s="96" t="s">
        <v>68</v>
      </c>
      <c r="Q1879" s="96" t="s">
        <v>68</v>
      </c>
      <c r="R1879" s="92"/>
      <c r="S1879" s="93"/>
    </row>
    <row r="1880" spans="2:19" ht="15" thickBot="1" x14ac:dyDescent="0.35">
      <c r="B1880" s="92" t="s">
        <v>663</v>
      </c>
      <c r="C1880" s="93" t="s">
        <v>801</v>
      </c>
      <c r="D1880" s="94" t="s">
        <v>65</v>
      </c>
      <c r="E1880" s="94" t="s">
        <v>64</v>
      </c>
      <c r="F1880" s="95">
        <v>1790387020101</v>
      </c>
      <c r="G1880" s="94" t="s">
        <v>64</v>
      </c>
      <c r="H1880" s="94" t="s">
        <v>64</v>
      </c>
      <c r="I1880" s="94" t="s">
        <v>65</v>
      </c>
      <c r="J1880" s="94" t="s">
        <v>66</v>
      </c>
      <c r="K1880" s="96">
        <v>0</v>
      </c>
      <c r="L1880" s="96">
        <v>0</v>
      </c>
      <c r="M1880" s="96">
        <v>0</v>
      </c>
      <c r="N1880" s="96" t="s">
        <v>65</v>
      </c>
      <c r="O1880" s="70">
        <v>0</v>
      </c>
      <c r="P1880" s="96" t="s">
        <v>68</v>
      </c>
      <c r="Q1880" s="96" t="s">
        <v>68</v>
      </c>
      <c r="R1880" s="92"/>
      <c r="S1880" s="93"/>
    </row>
    <row r="1881" spans="2:19" ht="15" thickBot="1" x14ac:dyDescent="0.35">
      <c r="B1881" s="92" t="s">
        <v>4375</v>
      </c>
      <c r="C1881" s="93" t="s">
        <v>4376</v>
      </c>
      <c r="D1881" s="94" t="s">
        <v>64</v>
      </c>
      <c r="E1881" s="94" t="s">
        <v>65</v>
      </c>
      <c r="F1881" s="95">
        <v>1667900600101</v>
      </c>
      <c r="G1881" s="94" t="s">
        <v>64</v>
      </c>
      <c r="H1881" s="94" t="s">
        <v>64</v>
      </c>
      <c r="I1881" s="94" t="s">
        <v>65</v>
      </c>
      <c r="J1881" s="94" t="s">
        <v>66</v>
      </c>
      <c r="K1881" s="96">
        <v>0</v>
      </c>
      <c r="L1881" s="96">
        <v>0</v>
      </c>
      <c r="M1881" s="96">
        <v>0</v>
      </c>
      <c r="N1881" s="96" t="s">
        <v>65</v>
      </c>
      <c r="O1881" s="70">
        <v>0</v>
      </c>
      <c r="P1881" s="96" t="s">
        <v>68</v>
      </c>
      <c r="Q1881" s="96" t="s">
        <v>68</v>
      </c>
      <c r="R1881" s="92"/>
      <c r="S1881" s="93"/>
    </row>
    <row r="1882" spans="2:19" ht="15" thickBot="1" x14ac:dyDescent="0.35">
      <c r="B1882" s="92" t="s">
        <v>4377</v>
      </c>
      <c r="C1882" s="93" t="s">
        <v>665</v>
      </c>
      <c r="D1882" s="94" t="s">
        <v>64</v>
      </c>
      <c r="E1882" s="94" t="s">
        <v>65</v>
      </c>
      <c r="F1882" s="95">
        <v>1576934570801</v>
      </c>
      <c r="G1882" s="94" t="s">
        <v>64</v>
      </c>
      <c r="H1882" s="94" t="s">
        <v>64</v>
      </c>
      <c r="I1882" s="94" t="s">
        <v>65</v>
      </c>
      <c r="J1882" s="94" t="s">
        <v>66</v>
      </c>
      <c r="K1882" s="96">
        <v>0</v>
      </c>
      <c r="L1882" s="96">
        <v>0</v>
      </c>
      <c r="M1882" s="96">
        <v>0</v>
      </c>
      <c r="N1882" s="96" t="s">
        <v>65</v>
      </c>
      <c r="O1882" s="70">
        <v>0</v>
      </c>
      <c r="P1882" s="96" t="s">
        <v>68</v>
      </c>
      <c r="Q1882" s="96" t="s">
        <v>68</v>
      </c>
      <c r="R1882" s="92"/>
      <c r="S1882" s="93"/>
    </row>
    <row r="1883" spans="2:19" ht="15" thickBot="1" x14ac:dyDescent="0.35">
      <c r="B1883" s="92" t="s">
        <v>791</v>
      </c>
      <c r="C1883" s="93" t="s">
        <v>4348</v>
      </c>
      <c r="D1883" s="94" t="s">
        <v>64</v>
      </c>
      <c r="E1883" s="94" t="s">
        <v>65</v>
      </c>
      <c r="F1883" s="95">
        <v>1847007360101</v>
      </c>
      <c r="G1883" s="94" t="s">
        <v>64</v>
      </c>
      <c r="H1883" s="94" t="s">
        <v>64</v>
      </c>
      <c r="I1883" s="94" t="s">
        <v>65</v>
      </c>
      <c r="J1883" s="94" t="s">
        <v>66</v>
      </c>
      <c r="K1883" s="96">
        <v>0</v>
      </c>
      <c r="L1883" s="96">
        <v>0</v>
      </c>
      <c r="M1883" s="96">
        <v>0</v>
      </c>
      <c r="N1883" s="96" t="s">
        <v>65</v>
      </c>
      <c r="O1883" s="70">
        <v>0</v>
      </c>
      <c r="P1883" s="96" t="s">
        <v>68</v>
      </c>
      <c r="Q1883" s="96" t="s">
        <v>68</v>
      </c>
      <c r="R1883" s="92"/>
      <c r="S1883" s="93"/>
    </row>
    <row r="1884" spans="2:19" ht="15" thickBot="1" x14ac:dyDescent="0.35">
      <c r="B1884" s="92" t="s">
        <v>4378</v>
      </c>
      <c r="C1884" s="93" t="s">
        <v>4379</v>
      </c>
      <c r="D1884" s="94" t="s">
        <v>65</v>
      </c>
      <c r="E1884" s="94" t="s">
        <v>64</v>
      </c>
      <c r="F1884" s="95">
        <v>1891217260101</v>
      </c>
      <c r="G1884" s="94" t="s">
        <v>64</v>
      </c>
      <c r="H1884" s="94" t="s">
        <v>64</v>
      </c>
      <c r="I1884" s="94" t="s">
        <v>65</v>
      </c>
      <c r="J1884" s="94" t="s">
        <v>66</v>
      </c>
      <c r="K1884" s="96">
        <v>0</v>
      </c>
      <c r="L1884" s="96">
        <v>0</v>
      </c>
      <c r="M1884" s="96">
        <v>0</v>
      </c>
      <c r="N1884" s="96" t="s">
        <v>65</v>
      </c>
      <c r="O1884" s="70">
        <v>0</v>
      </c>
      <c r="P1884" s="96" t="s">
        <v>68</v>
      </c>
      <c r="Q1884" s="96" t="s">
        <v>68</v>
      </c>
      <c r="R1884" s="92"/>
      <c r="S1884" s="93"/>
    </row>
    <row r="1885" spans="2:19" ht="15" thickBot="1" x14ac:dyDescent="0.35">
      <c r="B1885" s="92" t="s">
        <v>4380</v>
      </c>
      <c r="C1885" s="93" t="s">
        <v>4151</v>
      </c>
      <c r="D1885" s="94" t="s">
        <v>64</v>
      </c>
      <c r="E1885" s="94" t="s">
        <v>65</v>
      </c>
      <c r="F1885" s="95">
        <v>2336384660506</v>
      </c>
      <c r="G1885" s="94" t="s">
        <v>64</v>
      </c>
      <c r="H1885" s="94" t="s">
        <v>64</v>
      </c>
      <c r="I1885" s="94" t="s">
        <v>65</v>
      </c>
      <c r="J1885" s="94" t="s">
        <v>66</v>
      </c>
      <c r="K1885" s="96">
        <v>0</v>
      </c>
      <c r="L1885" s="96">
        <v>0</v>
      </c>
      <c r="M1885" s="96">
        <v>0</v>
      </c>
      <c r="N1885" s="96" t="s">
        <v>65</v>
      </c>
      <c r="O1885" s="70">
        <v>0</v>
      </c>
      <c r="P1885" s="96" t="s">
        <v>68</v>
      </c>
      <c r="Q1885" s="96" t="s">
        <v>68</v>
      </c>
      <c r="R1885" s="92"/>
      <c r="S1885" s="93"/>
    </row>
    <row r="1886" spans="2:19" ht="15" thickBot="1" x14ac:dyDescent="0.35">
      <c r="B1886" s="92" t="s">
        <v>4381</v>
      </c>
      <c r="C1886" s="93" t="s">
        <v>1022</v>
      </c>
      <c r="D1886" s="94" t="s">
        <v>65</v>
      </c>
      <c r="E1886" s="94" t="s">
        <v>64</v>
      </c>
      <c r="F1886" s="95">
        <v>2448004641603</v>
      </c>
      <c r="G1886" s="94" t="s">
        <v>64</v>
      </c>
      <c r="H1886" s="94" t="s">
        <v>64</v>
      </c>
      <c r="I1886" s="94" t="s">
        <v>65</v>
      </c>
      <c r="J1886" s="94" t="s">
        <v>66</v>
      </c>
      <c r="K1886" s="96">
        <v>0</v>
      </c>
      <c r="L1886" s="96">
        <v>0</v>
      </c>
      <c r="M1886" s="96">
        <v>0</v>
      </c>
      <c r="N1886" s="96" t="s">
        <v>65</v>
      </c>
      <c r="O1886" s="70">
        <v>0</v>
      </c>
      <c r="P1886" s="96" t="s">
        <v>68</v>
      </c>
      <c r="Q1886" s="96" t="s">
        <v>68</v>
      </c>
      <c r="R1886" s="92"/>
      <c r="S1886" s="93"/>
    </row>
    <row r="1887" spans="2:19" ht="15" thickBot="1" x14ac:dyDescent="0.35">
      <c r="B1887" s="92" t="s">
        <v>814</v>
      </c>
      <c r="C1887" s="93" t="s">
        <v>686</v>
      </c>
      <c r="D1887" s="94" t="s">
        <v>65</v>
      </c>
      <c r="E1887" s="94" t="s">
        <v>64</v>
      </c>
      <c r="F1887" s="95">
        <v>2180740420101</v>
      </c>
      <c r="G1887" s="94" t="s">
        <v>64</v>
      </c>
      <c r="H1887" s="94" t="s">
        <v>64</v>
      </c>
      <c r="I1887" s="94" t="s">
        <v>65</v>
      </c>
      <c r="J1887" s="94" t="s">
        <v>66</v>
      </c>
      <c r="K1887" s="96">
        <v>0</v>
      </c>
      <c r="L1887" s="96">
        <v>0</v>
      </c>
      <c r="M1887" s="96">
        <v>0</v>
      </c>
      <c r="N1887" s="96" t="s">
        <v>65</v>
      </c>
      <c r="O1887" s="70">
        <v>0</v>
      </c>
      <c r="P1887" s="96" t="s">
        <v>68</v>
      </c>
      <c r="Q1887" s="96" t="s">
        <v>68</v>
      </c>
      <c r="R1887" s="92"/>
      <c r="S1887" s="93"/>
    </row>
    <row r="1888" spans="2:19" ht="15" thickBot="1" x14ac:dyDescent="0.35">
      <c r="B1888" s="92" t="s">
        <v>956</v>
      </c>
      <c r="C1888" s="93" t="s">
        <v>4382</v>
      </c>
      <c r="D1888" s="94" t="s">
        <v>65</v>
      </c>
      <c r="E1888" s="94" t="s">
        <v>64</v>
      </c>
      <c r="F1888" s="95">
        <v>2266603381401</v>
      </c>
      <c r="G1888" s="94" t="s">
        <v>64</v>
      </c>
      <c r="H1888" s="94" t="s">
        <v>64</v>
      </c>
      <c r="I1888" s="94" t="s">
        <v>65</v>
      </c>
      <c r="J1888" s="94" t="s">
        <v>66</v>
      </c>
      <c r="K1888" s="96" t="s">
        <v>65</v>
      </c>
      <c r="L1888" s="96">
        <v>0</v>
      </c>
      <c r="M1888" s="96">
        <v>0</v>
      </c>
      <c r="N1888" s="96">
        <v>0</v>
      </c>
      <c r="O1888" s="70">
        <v>0</v>
      </c>
      <c r="P1888" s="96" t="s">
        <v>68</v>
      </c>
      <c r="Q1888" s="96" t="s">
        <v>68</v>
      </c>
      <c r="R1888" s="92"/>
      <c r="S1888" s="93"/>
    </row>
    <row r="1889" spans="2:19" ht="15" thickBot="1" x14ac:dyDescent="0.35">
      <c r="B1889" s="92" t="s">
        <v>4383</v>
      </c>
      <c r="C1889" s="93" t="s">
        <v>649</v>
      </c>
      <c r="D1889" s="94" t="s">
        <v>65</v>
      </c>
      <c r="E1889" s="94" t="s">
        <v>64</v>
      </c>
      <c r="F1889" s="95">
        <v>1802984960505</v>
      </c>
      <c r="G1889" s="94" t="s">
        <v>64</v>
      </c>
      <c r="H1889" s="94" t="s">
        <v>64</v>
      </c>
      <c r="I1889" s="94" t="s">
        <v>65</v>
      </c>
      <c r="J1889" s="94" t="s">
        <v>66</v>
      </c>
      <c r="K1889" s="96">
        <v>0</v>
      </c>
      <c r="L1889" s="96">
        <v>0</v>
      </c>
      <c r="M1889" s="96">
        <v>0</v>
      </c>
      <c r="N1889" s="96" t="s">
        <v>65</v>
      </c>
      <c r="O1889" s="70">
        <v>0</v>
      </c>
      <c r="P1889" s="96" t="s">
        <v>68</v>
      </c>
      <c r="Q1889" s="96" t="s">
        <v>68</v>
      </c>
      <c r="R1889" s="92"/>
      <c r="S1889" s="93"/>
    </row>
    <row r="1890" spans="2:19" ht="15" thickBot="1" x14ac:dyDescent="0.35">
      <c r="B1890" s="92" t="s">
        <v>769</v>
      </c>
      <c r="C1890" s="93" t="s">
        <v>4384</v>
      </c>
      <c r="D1890" s="94" t="s">
        <v>65</v>
      </c>
      <c r="E1890" s="94" t="s">
        <v>64</v>
      </c>
      <c r="F1890" s="95">
        <v>2448013980914</v>
      </c>
      <c r="G1890" s="94" t="s">
        <v>64</v>
      </c>
      <c r="H1890" s="94" t="s">
        <v>64</v>
      </c>
      <c r="I1890" s="94" t="s">
        <v>65</v>
      </c>
      <c r="J1890" s="94" t="s">
        <v>66</v>
      </c>
      <c r="K1890" s="96" t="s">
        <v>65</v>
      </c>
      <c r="L1890" s="96">
        <v>0</v>
      </c>
      <c r="M1890" s="96">
        <v>0</v>
      </c>
      <c r="N1890" s="96">
        <v>0</v>
      </c>
      <c r="O1890" s="70">
        <v>0</v>
      </c>
      <c r="P1890" s="96" t="s">
        <v>68</v>
      </c>
      <c r="Q1890" s="96" t="s">
        <v>68</v>
      </c>
      <c r="R1890" s="92"/>
      <c r="S1890" s="93"/>
    </row>
    <row r="1891" spans="2:19" ht="15" thickBot="1" x14ac:dyDescent="0.35">
      <c r="B1891" s="92" t="s">
        <v>860</v>
      </c>
      <c r="C1891" s="93" t="s">
        <v>850</v>
      </c>
      <c r="D1891" s="94" t="s">
        <v>65</v>
      </c>
      <c r="E1891" s="94" t="s">
        <v>64</v>
      </c>
      <c r="F1891" s="95">
        <v>2080372250101</v>
      </c>
      <c r="G1891" s="94" t="s">
        <v>64</v>
      </c>
      <c r="H1891" s="94" t="s">
        <v>65</v>
      </c>
      <c r="I1891" s="94" t="s">
        <v>66</v>
      </c>
      <c r="J1891" s="94" t="s">
        <v>66</v>
      </c>
      <c r="K1891" s="96">
        <v>0</v>
      </c>
      <c r="L1891" s="96">
        <v>0</v>
      </c>
      <c r="M1891" s="96">
        <v>0</v>
      </c>
      <c r="N1891" s="96" t="s">
        <v>65</v>
      </c>
      <c r="O1891" s="70">
        <v>0</v>
      </c>
      <c r="P1891" s="96" t="s">
        <v>68</v>
      </c>
      <c r="Q1891" s="96" t="s">
        <v>68</v>
      </c>
      <c r="R1891" s="92"/>
      <c r="S1891" s="93"/>
    </row>
    <row r="1892" spans="2:19" ht="15" thickBot="1" x14ac:dyDescent="0.35">
      <c r="B1892" s="92" t="s">
        <v>4385</v>
      </c>
      <c r="C1892" s="93" t="s">
        <v>2157</v>
      </c>
      <c r="D1892" s="94" t="s">
        <v>65</v>
      </c>
      <c r="E1892" s="94" t="s">
        <v>64</v>
      </c>
      <c r="F1892" s="95">
        <v>2448015250101</v>
      </c>
      <c r="G1892" s="94" t="s">
        <v>64</v>
      </c>
      <c r="H1892" s="94" t="s">
        <v>64</v>
      </c>
      <c r="I1892" s="94" t="s">
        <v>66</v>
      </c>
      <c r="J1892" s="94" t="s">
        <v>65</v>
      </c>
      <c r="K1892" s="96">
        <v>0</v>
      </c>
      <c r="L1892" s="96">
        <v>0</v>
      </c>
      <c r="M1892" s="96">
        <v>0</v>
      </c>
      <c r="N1892" s="96" t="s">
        <v>65</v>
      </c>
      <c r="O1892" s="70">
        <v>0</v>
      </c>
      <c r="P1892" s="96" t="s">
        <v>68</v>
      </c>
      <c r="Q1892" s="96" t="s">
        <v>68</v>
      </c>
      <c r="R1892" s="92"/>
      <c r="S1892" s="93"/>
    </row>
    <row r="1893" spans="2:19" ht="15" thickBot="1" x14ac:dyDescent="0.35">
      <c r="B1893" s="92" t="s">
        <v>4386</v>
      </c>
      <c r="C1893" s="93" t="s">
        <v>1021</v>
      </c>
      <c r="D1893" s="94" t="s">
        <v>65</v>
      </c>
      <c r="E1893" s="94" t="s">
        <v>64</v>
      </c>
      <c r="F1893" s="95">
        <v>2202668322201</v>
      </c>
      <c r="G1893" s="94" t="s">
        <v>64</v>
      </c>
      <c r="H1893" s="94" t="s">
        <v>64</v>
      </c>
      <c r="I1893" s="94" t="s">
        <v>65</v>
      </c>
      <c r="J1893" s="94" t="s">
        <v>66</v>
      </c>
      <c r="K1893" s="96">
        <v>0</v>
      </c>
      <c r="L1893" s="96">
        <v>0</v>
      </c>
      <c r="M1893" s="96">
        <v>0</v>
      </c>
      <c r="N1893" s="96" t="s">
        <v>65</v>
      </c>
      <c r="O1893" s="70">
        <v>0</v>
      </c>
      <c r="P1893" s="96" t="s">
        <v>68</v>
      </c>
      <c r="Q1893" s="96" t="s">
        <v>68</v>
      </c>
      <c r="R1893" s="92"/>
      <c r="S1893" s="93"/>
    </row>
    <row r="1894" spans="2:19" ht="15" thickBot="1" x14ac:dyDescent="0.35">
      <c r="B1894" s="92" t="s">
        <v>837</v>
      </c>
      <c r="C1894" s="93" t="s">
        <v>1061</v>
      </c>
      <c r="D1894" s="94" t="s">
        <v>65</v>
      </c>
      <c r="E1894" s="94" t="s">
        <v>64</v>
      </c>
      <c r="F1894" s="95">
        <v>1585361771503</v>
      </c>
      <c r="G1894" s="94" t="s">
        <v>64</v>
      </c>
      <c r="H1894" s="94" t="s">
        <v>64</v>
      </c>
      <c r="I1894" s="94" t="s">
        <v>65</v>
      </c>
      <c r="J1894" s="94" t="s">
        <v>66</v>
      </c>
      <c r="K1894" s="96">
        <v>0</v>
      </c>
      <c r="L1894" s="96">
        <v>0</v>
      </c>
      <c r="M1894" s="96">
        <v>0</v>
      </c>
      <c r="N1894" s="96" t="s">
        <v>65</v>
      </c>
      <c r="O1894" s="70">
        <v>0</v>
      </c>
      <c r="P1894" s="96" t="s">
        <v>68</v>
      </c>
      <c r="Q1894" s="96" t="s">
        <v>68</v>
      </c>
      <c r="R1894" s="92"/>
      <c r="S1894" s="93"/>
    </row>
    <row r="1895" spans="2:19" ht="15" thickBot="1" x14ac:dyDescent="0.35">
      <c r="B1895" s="92" t="s">
        <v>4387</v>
      </c>
      <c r="C1895" s="93" t="s">
        <v>4349</v>
      </c>
      <c r="D1895" s="94" t="s">
        <v>64</v>
      </c>
      <c r="E1895" s="94" t="s">
        <v>65</v>
      </c>
      <c r="F1895" s="95">
        <v>2760417552214</v>
      </c>
      <c r="G1895" s="94" t="s">
        <v>64</v>
      </c>
      <c r="H1895" s="94" t="s">
        <v>64</v>
      </c>
      <c r="I1895" s="94" t="s">
        <v>65</v>
      </c>
      <c r="J1895" s="94" t="s">
        <v>66</v>
      </c>
      <c r="K1895" s="96">
        <v>0</v>
      </c>
      <c r="L1895" s="96">
        <v>0</v>
      </c>
      <c r="M1895" s="96">
        <v>0</v>
      </c>
      <c r="N1895" s="96" t="s">
        <v>65</v>
      </c>
      <c r="O1895" s="70">
        <v>0</v>
      </c>
      <c r="P1895" s="96" t="s">
        <v>68</v>
      </c>
      <c r="Q1895" s="96" t="s">
        <v>68</v>
      </c>
      <c r="R1895" s="92"/>
      <c r="S1895" s="93"/>
    </row>
    <row r="1896" spans="2:19" ht="15" thickBot="1" x14ac:dyDescent="0.35">
      <c r="B1896" s="92" t="s">
        <v>669</v>
      </c>
      <c r="C1896" s="93" t="s">
        <v>4388</v>
      </c>
      <c r="D1896" s="94" t="s">
        <v>64</v>
      </c>
      <c r="E1896" s="94" t="s">
        <v>65</v>
      </c>
      <c r="F1896" s="95">
        <v>1831737080201</v>
      </c>
      <c r="G1896" s="94" t="s">
        <v>64</v>
      </c>
      <c r="H1896" s="94" t="s">
        <v>64</v>
      </c>
      <c r="I1896" s="94" t="s">
        <v>65</v>
      </c>
      <c r="J1896" s="94" t="s">
        <v>66</v>
      </c>
      <c r="K1896" s="96">
        <v>0</v>
      </c>
      <c r="L1896" s="96">
        <v>0</v>
      </c>
      <c r="M1896" s="96">
        <v>0</v>
      </c>
      <c r="N1896" s="96" t="s">
        <v>65</v>
      </c>
      <c r="O1896" s="70">
        <v>0</v>
      </c>
      <c r="P1896" s="96" t="s">
        <v>68</v>
      </c>
      <c r="Q1896" s="96" t="s">
        <v>68</v>
      </c>
      <c r="R1896" s="92"/>
      <c r="S1896" s="93"/>
    </row>
    <row r="1897" spans="2:19" ht="15" thickBot="1" x14ac:dyDescent="0.35">
      <c r="B1897" s="92" t="s">
        <v>3918</v>
      </c>
      <c r="C1897" s="93" t="s">
        <v>686</v>
      </c>
      <c r="D1897" s="94" t="s">
        <v>65</v>
      </c>
      <c r="E1897" s="94" t="s">
        <v>64</v>
      </c>
      <c r="F1897" s="95">
        <v>2448015250101</v>
      </c>
      <c r="G1897" s="94" t="s">
        <v>64</v>
      </c>
      <c r="H1897" s="94" t="s">
        <v>64</v>
      </c>
      <c r="I1897" s="94" t="s">
        <v>65</v>
      </c>
      <c r="J1897" s="94" t="s">
        <v>66</v>
      </c>
      <c r="K1897" s="96">
        <v>0</v>
      </c>
      <c r="L1897" s="96">
        <v>0</v>
      </c>
      <c r="M1897" s="96">
        <v>0</v>
      </c>
      <c r="N1897" s="96" t="s">
        <v>65</v>
      </c>
      <c r="O1897" s="70">
        <v>0</v>
      </c>
      <c r="P1897" s="96" t="s">
        <v>68</v>
      </c>
      <c r="Q1897" s="96" t="s">
        <v>68</v>
      </c>
      <c r="R1897" s="92"/>
      <c r="S1897" s="93"/>
    </row>
    <row r="1898" spans="2:19" ht="15" thickBot="1" x14ac:dyDescent="0.35">
      <c r="B1898" s="92" t="s">
        <v>724</v>
      </c>
      <c r="C1898" s="93" t="s">
        <v>4347</v>
      </c>
      <c r="D1898" s="94" t="s">
        <v>65</v>
      </c>
      <c r="E1898" s="94" t="s">
        <v>64</v>
      </c>
      <c r="F1898" s="95">
        <v>1694562690101</v>
      </c>
      <c r="G1898" s="94" t="s">
        <v>64</v>
      </c>
      <c r="H1898" s="94" t="s">
        <v>64</v>
      </c>
      <c r="I1898" s="94" t="s">
        <v>65</v>
      </c>
      <c r="J1898" s="94" t="s">
        <v>66</v>
      </c>
      <c r="K1898" s="96">
        <v>0</v>
      </c>
      <c r="L1898" s="96">
        <v>0</v>
      </c>
      <c r="M1898" s="96">
        <v>0</v>
      </c>
      <c r="N1898" s="96" t="s">
        <v>65</v>
      </c>
      <c r="O1898" s="70">
        <v>0</v>
      </c>
      <c r="P1898" s="96" t="s">
        <v>68</v>
      </c>
      <c r="Q1898" s="96" t="s">
        <v>68</v>
      </c>
      <c r="R1898" s="92"/>
      <c r="S1898" s="93"/>
    </row>
    <row r="1899" spans="2:19" ht="15" thickBot="1" x14ac:dyDescent="0.35">
      <c r="B1899" s="92" t="s">
        <v>724</v>
      </c>
      <c r="C1899" s="93" t="s">
        <v>679</v>
      </c>
      <c r="D1899" s="94" t="s">
        <v>65</v>
      </c>
      <c r="E1899" s="94" t="s">
        <v>64</v>
      </c>
      <c r="F1899" s="95">
        <v>1866110800101</v>
      </c>
      <c r="G1899" s="94" t="s">
        <v>64</v>
      </c>
      <c r="H1899" s="94" t="s">
        <v>64</v>
      </c>
      <c r="I1899" s="94" t="s">
        <v>65</v>
      </c>
      <c r="J1899" s="94" t="s">
        <v>66</v>
      </c>
      <c r="K1899" s="96">
        <v>0</v>
      </c>
      <c r="L1899" s="96">
        <v>0</v>
      </c>
      <c r="M1899" s="96">
        <v>0</v>
      </c>
      <c r="N1899" s="96" t="s">
        <v>65</v>
      </c>
      <c r="O1899" s="70">
        <v>0</v>
      </c>
      <c r="P1899" s="96" t="s">
        <v>68</v>
      </c>
      <c r="Q1899" s="96" t="s">
        <v>68</v>
      </c>
      <c r="R1899" s="92"/>
      <c r="S1899" s="93"/>
    </row>
    <row r="1900" spans="2:19" ht="15" thickBot="1" x14ac:dyDescent="0.35">
      <c r="B1900" s="92" t="s">
        <v>724</v>
      </c>
      <c r="C1900" s="93" t="s">
        <v>1325</v>
      </c>
      <c r="D1900" s="94" t="s">
        <v>65</v>
      </c>
      <c r="E1900" s="94" t="s">
        <v>64</v>
      </c>
      <c r="F1900" s="95">
        <v>1975504360101</v>
      </c>
      <c r="G1900" s="94" t="s">
        <v>64</v>
      </c>
      <c r="H1900" s="94" t="s">
        <v>64</v>
      </c>
      <c r="I1900" s="94" t="s">
        <v>65</v>
      </c>
      <c r="J1900" s="94" t="s">
        <v>66</v>
      </c>
      <c r="K1900" s="96">
        <v>0</v>
      </c>
      <c r="L1900" s="96">
        <v>0</v>
      </c>
      <c r="M1900" s="96">
        <v>0</v>
      </c>
      <c r="N1900" s="96" t="s">
        <v>65</v>
      </c>
      <c r="O1900" s="70">
        <v>0</v>
      </c>
      <c r="P1900" s="96" t="s">
        <v>68</v>
      </c>
      <c r="Q1900" s="96" t="s">
        <v>68</v>
      </c>
      <c r="R1900" s="92"/>
      <c r="S1900" s="93"/>
    </row>
    <row r="1901" spans="2:19" ht="15" thickBot="1" x14ac:dyDescent="0.35">
      <c r="B1901" s="92" t="s">
        <v>694</v>
      </c>
      <c r="C1901" s="93" t="s">
        <v>734</v>
      </c>
      <c r="D1901" s="94" t="s">
        <v>65</v>
      </c>
      <c r="E1901" s="94" t="s">
        <v>64</v>
      </c>
      <c r="F1901" s="95">
        <v>1590059140101</v>
      </c>
      <c r="G1901" s="94" t="s">
        <v>64</v>
      </c>
      <c r="H1901" s="94" t="s">
        <v>64</v>
      </c>
      <c r="I1901" s="94" t="s">
        <v>65</v>
      </c>
      <c r="J1901" s="94" t="s">
        <v>66</v>
      </c>
      <c r="K1901" s="96">
        <v>0</v>
      </c>
      <c r="L1901" s="96">
        <v>0</v>
      </c>
      <c r="M1901" s="96">
        <v>0</v>
      </c>
      <c r="N1901" s="96" t="s">
        <v>65</v>
      </c>
      <c r="O1901" s="70">
        <v>0</v>
      </c>
      <c r="P1901" s="96" t="s">
        <v>68</v>
      </c>
      <c r="Q1901" s="96" t="s">
        <v>68</v>
      </c>
      <c r="R1901" s="92"/>
      <c r="S1901" s="93"/>
    </row>
    <row r="1902" spans="2:19" ht="15" thickBot="1" x14ac:dyDescent="0.35">
      <c r="B1902" s="92" t="s">
        <v>758</v>
      </c>
      <c r="C1902" s="93" t="s">
        <v>740</v>
      </c>
      <c r="D1902" s="94" t="s">
        <v>65</v>
      </c>
      <c r="E1902" s="94" t="s">
        <v>64</v>
      </c>
      <c r="F1902" s="95">
        <v>2449851620101</v>
      </c>
      <c r="G1902" s="94" t="s">
        <v>64</v>
      </c>
      <c r="H1902" s="94" t="s">
        <v>64</v>
      </c>
      <c r="I1902" s="94" t="s">
        <v>65</v>
      </c>
      <c r="J1902" s="94" t="s">
        <v>66</v>
      </c>
      <c r="K1902" s="96">
        <v>0</v>
      </c>
      <c r="L1902" s="96">
        <v>0</v>
      </c>
      <c r="M1902" s="96">
        <v>0</v>
      </c>
      <c r="N1902" s="96" t="s">
        <v>65</v>
      </c>
      <c r="O1902" s="70">
        <v>0</v>
      </c>
      <c r="P1902" s="96" t="s">
        <v>68</v>
      </c>
      <c r="Q1902" s="96" t="s">
        <v>68</v>
      </c>
      <c r="R1902" s="92"/>
      <c r="S1902" s="93"/>
    </row>
    <row r="1903" spans="2:19" ht="15" thickBot="1" x14ac:dyDescent="0.35">
      <c r="B1903" s="92" t="s">
        <v>758</v>
      </c>
      <c r="C1903" s="93" t="s">
        <v>668</v>
      </c>
      <c r="D1903" s="94" t="s">
        <v>65</v>
      </c>
      <c r="E1903" s="94" t="s">
        <v>64</v>
      </c>
      <c r="F1903" s="95">
        <v>2420571280101</v>
      </c>
      <c r="G1903" s="94" t="s">
        <v>64</v>
      </c>
      <c r="H1903" s="94" t="s">
        <v>64</v>
      </c>
      <c r="I1903" s="94" t="s">
        <v>65</v>
      </c>
      <c r="J1903" s="94" t="s">
        <v>66</v>
      </c>
      <c r="K1903" s="96">
        <v>0</v>
      </c>
      <c r="L1903" s="96">
        <v>0</v>
      </c>
      <c r="M1903" s="96">
        <v>0</v>
      </c>
      <c r="N1903" s="96" t="s">
        <v>65</v>
      </c>
      <c r="O1903" s="70">
        <v>0</v>
      </c>
      <c r="P1903" s="96" t="s">
        <v>68</v>
      </c>
      <c r="Q1903" s="96" t="s">
        <v>68</v>
      </c>
      <c r="R1903" s="92"/>
      <c r="S1903" s="93"/>
    </row>
    <row r="1904" spans="2:19" ht="15" thickBot="1" x14ac:dyDescent="0.35">
      <c r="B1904" s="92" t="s">
        <v>719</v>
      </c>
      <c r="C1904" s="93" t="s">
        <v>754</v>
      </c>
      <c r="D1904" s="94" t="s">
        <v>64</v>
      </c>
      <c r="E1904" s="94" t="s">
        <v>65</v>
      </c>
      <c r="F1904" s="95">
        <v>2215724060101</v>
      </c>
      <c r="G1904" s="94" t="s">
        <v>64</v>
      </c>
      <c r="H1904" s="94" t="s">
        <v>65</v>
      </c>
      <c r="I1904" s="94" t="s">
        <v>66</v>
      </c>
      <c r="J1904" s="94" t="s">
        <v>66</v>
      </c>
      <c r="K1904" s="96">
        <v>0</v>
      </c>
      <c r="L1904" s="96">
        <v>0</v>
      </c>
      <c r="M1904" s="96">
        <v>0</v>
      </c>
      <c r="N1904" s="96" t="s">
        <v>65</v>
      </c>
      <c r="O1904" s="70">
        <v>0</v>
      </c>
      <c r="P1904" s="96" t="s">
        <v>68</v>
      </c>
      <c r="Q1904" s="96" t="s">
        <v>68</v>
      </c>
      <c r="R1904" s="92"/>
      <c r="S1904" s="93"/>
    </row>
    <row r="1905" spans="2:19" ht="15" thickBot="1" x14ac:dyDescent="0.35">
      <c r="B1905" s="92" t="s">
        <v>719</v>
      </c>
      <c r="C1905" s="93" t="s">
        <v>684</v>
      </c>
      <c r="D1905" s="94" t="s">
        <v>64</v>
      </c>
      <c r="E1905" s="94" t="s">
        <v>65</v>
      </c>
      <c r="F1905" s="95">
        <v>2382698250101</v>
      </c>
      <c r="G1905" s="94" t="s">
        <v>64</v>
      </c>
      <c r="H1905" s="94" t="s">
        <v>64</v>
      </c>
      <c r="I1905" s="94" t="s">
        <v>65</v>
      </c>
      <c r="J1905" s="94" t="s">
        <v>66</v>
      </c>
      <c r="K1905" s="96">
        <v>0</v>
      </c>
      <c r="L1905" s="96">
        <v>0</v>
      </c>
      <c r="M1905" s="96">
        <v>0</v>
      </c>
      <c r="N1905" s="96" t="s">
        <v>65</v>
      </c>
      <c r="O1905" s="70">
        <v>0</v>
      </c>
      <c r="P1905" s="96" t="s">
        <v>68</v>
      </c>
      <c r="Q1905" s="96" t="s">
        <v>68</v>
      </c>
      <c r="R1905" s="92"/>
      <c r="S1905" s="93"/>
    </row>
    <row r="1906" spans="2:19" ht="15" thickBot="1" x14ac:dyDescent="0.35">
      <c r="B1906" s="92" t="s">
        <v>944</v>
      </c>
      <c r="C1906" s="93" t="s">
        <v>734</v>
      </c>
      <c r="D1906" s="94" t="s">
        <v>65</v>
      </c>
      <c r="E1906" s="94" t="s">
        <v>64</v>
      </c>
      <c r="F1906" s="95">
        <v>1584027231507</v>
      </c>
      <c r="G1906" s="94" t="s">
        <v>64</v>
      </c>
      <c r="H1906" s="94" t="s">
        <v>64</v>
      </c>
      <c r="I1906" s="94" t="s">
        <v>65</v>
      </c>
      <c r="J1906" s="94" t="s">
        <v>66</v>
      </c>
      <c r="K1906" s="96">
        <v>0</v>
      </c>
      <c r="L1906" s="96">
        <v>0</v>
      </c>
      <c r="M1906" s="96">
        <v>0</v>
      </c>
      <c r="N1906" s="96" t="s">
        <v>65</v>
      </c>
      <c r="O1906" s="70">
        <v>0</v>
      </c>
      <c r="P1906" s="96" t="s">
        <v>68</v>
      </c>
      <c r="Q1906" s="96" t="s">
        <v>68</v>
      </c>
      <c r="R1906" s="92"/>
      <c r="S1906" s="93"/>
    </row>
    <row r="1907" spans="2:19" ht="15" thickBot="1" x14ac:dyDescent="0.35">
      <c r="B1907" s="92" t="s">
        <v>1332</v>
      </c>
      <c r="C1907" s="93" t="s">
        <v>4389</v>
      </c>
      <c r="D1907" s="94" t="s">
        <v>65</v>
      </c>
      <c r="E1907" s="94" t="s">
        <v>64</v>
      </c>
      <c r="F1907" s="95">
        <v>2437966760101</v>
      </c>
      <c r="G1907" s="94" t="s">
        <v>64</v>
      </c>
      <c r="H1907" s="94" t="s">
        <v>64</v>
      </c>
      <c r="I1907" s="94" t="s">
        <v>65</v>
      </c>
      <c r="J1907" s="94" t="s">
        <v>66</v>
      </c>
      <c r="K1907" s="96">
        <v>0</v>
      </c>
      <c r="L1907" s="96">
        <v>0</v>
      </c>
      <c r="M1907" s="96">
        <v>0</v>
      </c>
      <c r="N1907" s="96" t="s">
        <v>65</v>
      </c>
      <c r="O1907" s="70">
        <v>0</v>
      </c>
      <c r="P1907" s="96" t="s">
        <v>68</v>
      </c>
      <c r="Q1907" s="96" t="s">
        <v>68</v>
      </c>
      <c r="R1907" s="92"/>
      <c r="S1907" s="93"/>
    </row>
    <row r="1908" spans="2:19" ht="15" thickBot="1" x14ac:dyDescent="0.35">
      <c r="B1908" s="92" t="s">
        <v>4390</v>
      </c>
      <c r="C1908" s="93" t="s">
        <v>662</v>
      </c>
      <c r="D1908" s="94" t="s">
        <v>65</v>
      </c>
      <c r="E1908" s="94" t="s">
        <v>64</v>
      </c>
      <c r="F1908" s="95">
        <v>1852821800101</v>
      </c>
      <c r="G1908" s="94" t="s">
        <v>64</v>
      </c>
      <c r="H1908" s="94" t="s">
        <v>64</v>
      </c>
      <c r="I1908" s="94" t="s">
        <v>65</v>
      </c>
      <c r="J1908" s="94" t="s">
        <v>66</v>
      </c>
      <c r="K1908" s="96">
        <v>0</v>
      </c>
      <c r="L1908" s="96">
        <v>0</v>
      </c>
      <c r="M1908" s="96">
        <v>0</v>
      </c>
      <c r="N1908" s="96" t="s">
        <v>65</v>
      </c>
      <c r="O1908" s="70">
        <v>0</v>
      </c>
      <c r="P1908" s="96" t="s">
        <v>68</v>
      </c>
      <c r="Q1908" s="96" t="s">
        <v>68</v>
      </c>
      <c r="R1908" s="92"/>
      <c r="S1908" s="93"/>
    </row>
    <row r="1909" spans="2:19" ht="15" thickBot="1" x14ac:dyDescent="0.35">
      <c r="B1909" s="92" t="s">
        <v>3830</v>
      </c>
      <c r="C1909" s="93" t="s">
        <v>3858</v>
      </c>
      <c r="D1909" s="94" t="s">
        <v>65</v>
      </c>
      <c r="E1909" s="94" t="s">
        <v>64</v>
      </c>
      <c r="F1909" s="95">
        <v>1636033830101</v>
      </c>
      <c r="G1909" s="94" t="s">
        <v>64</v>
      </c>
      <c r="H1909" s="94" t="s">
        <v>64</v>
      </c>
      <c r="I1909" s="94" t="s">
        <v>65</v>
      </c>
      <c r="J1909" s="94" t="s">
        <v>66</v>
      </c>
      <c r="K1909" s="96">
        <v>0</v>
      </c>
      <c r="L1909" s="96">
        <v>0</v>
      </c>
      <c r="M1909" s="96">
        <v>0</v>
      </c>
      <c r="N1909" s="96" t="s">
        <v>65</v>
      </c>
      <c r="O1909" s="70">
        <v>0</v>
      </c>
      <c r="P1909" s="96" t="s">
        <v>68</v>
      </c>
      <c r="Q1909" s="96" t="s">
        <v>68</v>
      </c>
      <c r="R1909" s="92"/>
      <c r="S1909" s="93"/>
    </row>
    <row r="1910" spans="2:19" ht="15" thickBot="1" x14ac:dyDescent="0.35">
      <c r="B1910" s="92" t="s">
        <v>258</v>
      </c>
      <c r="C1910" s="93" t="s">
        <v>4391</v>
      </c>
      <c r="D1910" s="94" t="s">
        <v>64</v>
      </c>
      <c r="E1910" s="94" t="s">
        <v>65</v>
      </c>
      <c r="F1910" s="95">
        <v>1592345060805</v>
      </c>
      <c r="G1910" s="94" t="s">
        <v>64</v>
      </c>
      <c r="H1910" s="94" t="s">
        <v>64</v>
      </c>
      <c r="I1910" s="94" t="s">
        <v>66</v>
      </c>
      <c r="J1910" s="94" t="s">
        <v>65</v>
      </c>
      <c r="K1910" s="96">
        <v>0</v>
      </c>
      <c r="L1910" s="96">
        <v>0</v>
      </c>
      <c r="M1910" s="96">
        <v>0</v>
      </c>
      <c r="N1910" s="96" t="s">
        <v>65</v>
      </c>
      <c r="O1910" s="70">
        <v>0</v>
      </c>
      <c r="P1910" s="96" t="s">
        <v>68</v>
      </c>
      <c r="Q1910" s="96" t="s">
        <v>68</v>
      </c>
      <c r="R1910" s="92"/>
      <c r="S1910" s="93"/>
    </row>
    <row r="1911" spans="2:19" ht="15" thickBot="1" x14ac:dyDescent="0.35">
      <c r="B1911" s="92" t="s">
        <v>753</v>
      </c>
      <c r="C1911" s="93" t="s">
        <v>4392</v>
      </c>
      <c r="D1911" s="94" t="s">
        <v>65</v>
      </c>
      <c r="E1911" s="94" t="s">
        <v>64</v>
      </c>
      <c r="F1911" s="95">
        <v>2545819780101</v>
      </c>
      <c r="G1911" s="94" t="s">
        <v>64</v>
      </c>
      <c r="H1911" s="94" t="s">
        <v>64</v>
      </c>
      <c r="I1911" s="94" t="s">
        <v>65</v>
      </c>
      <c r="J1911" s="94" t="s">
        <v>66</v>
      </c>
      <c r="K1911" s="96">
        <v>0</v>
      </c>
      <c r="L1911" s="96">
        <v>0</v>
      </c>
      <c r="M1911" s="96">
        <v>0</v>
      </c>
      <c r="N1911" s="96" t="s">
        <v>65</v>
      </c>
      <c r="O1911" s="70">
        <v>0</v>
      </c>
      <c r="P1911" s="96" t="s">
        <v>68</v>
      </c>
      <c r="Q1911" s="96" t="s">
        <v>68</v>
      </c>
      <c r="R1911" s="92"/>
      <c r="S1911" s="93"/>
    </row>
    <row r="1912" spans="2:19" ht="15" thickBot="1" x14ac:dyDescent="0.35">
      <c r="B1912" s="92" t="s">
        <v>723</v>
      </c>
      <c r="C1912" s="93" t="s">
        <v>1325</v>
      </c>
      <c r="D1912" s="94" t="s">
        <v>65</v>
      </c>
      <c r="E1912" s="94" t="s">
        <v>64</v>
      </c>
      <c r="F1912" s="95">
        <v>2281708500101</v>
      </c>
      <c r="G1912" s="94" t="s">
        <v>64</v>
      </c>
      <c r="H1912" s="94" t="s">
        <v>64</v>
      </c>
      <c r="I1912" s="94" t="s">
        <v>65</v>
      </c>
      <c r="J1912" s="94" t="s">
        <v>66</v>
      </c>
      <c r="K1912" s="96">
        <v>0</v>
      </c>
      <c r="L1912" s="96">
        <v>0</v>
      </c>
      <c r="M1912" s="96">
        <v>0</v>
      </c>
      <c r="N1912" s="96" t="s">
        <v>65</v>
      </c>
      <c r="O1912" s="70">
        <v>0</v>
      </c>
      <c r="P1912" s="96" t="s">
        <v>68</v>
      </c>
      <c r="Q1912" s="96" t="s">
        <v>68</v>
      </c>
      <c r="R1912" s="92"/>
      <c r="S1912" s="93"/>
    </row>
    <row r="1913" spans="2:19" ht="15" thickBot="1" x14ac:dyDescent="0.35">
      <c r="B1913" s="92" t="s">
        <v>4393</v>
      </c>
      <c r="C1913" s="93" t="s">
        <v>658</v>
      </c>
      <c r="D1913" s="94" t="s">
        <v>65</v>
      </c>
      <c r="E1913" s="94" t="s">
        <v>64</v>
      </c>
      <c r="F1913" s="95">
        <v>2658380960101</v>
      </c>
      <c r="G1913" s="94" t="s">
        <v>64</v>
      </c>
      <c r="H1913" s="94" t="s">
        <v>64</v>
      </c>
      <c r="I1913" s="94" t="s">
        <v>65</v>
      </c>
      <c r="J1913" s="94" t="s">
        <v>66</v>
      </c>
      <c r="K1913" s="96">
        <v>0</v>
      </c>
      <c r="L1913" s="96">
        <v>0</v>
      </c>
      <c r="M1913" s="96">
        <v>0</v>
      </c>
      <c r="N1913" s="96" t="s">
        <v>65</v>
      </c>
      <c r="O1913" s="70">
        <v>0</v>
      </c>
      <c r="P1913" s="96" t="s">
        <v>68</v>
      </c>
      <c r="Q1913" s="96" t="s">
        <v>68</v>
      </c>
      <c r="R1913" s="92"/>
      <c r="S1913" s="93"/>
    </row>
    <row r="1914" spans="2:19" ht="15" thickBot="1" x14ac:dyDescent="0.35">
      <c r="B1914" s="92" t="s">
        <v>727</v>
      </c>
      <c r="C1914" s="93" t="s">
        <v>869</v>
      </c>
      <c r="D1914" s="94" t="s">
        <v>65</v>
      </c>
      <c r="E1914" s="94" t="s">
        <v>64</v>
      </c>
      <c r="F1914" s="95">
        <v>1955718190101</v>
      </c>
      <c r="G1914" s="94" t="s">
        <v>64</v>
      </c>
      <c r="H1914" s="94" t="s">
        <v>64</v>
      </c>
      <c r="I1914" s="94" t="s">
        <v>65</v>
      </c>
      <c r="J1914" s="94" t="s">
        <v>66</v>
      </c>
      <c r="K1914" s="96">
        <v>0</v>
      </c>
      <c r="L1914" s="96">
        <v>0</v>
      </c>
      <c r="M1914" s="96">
        <v>0</v>
      </c>
      <c r="N1914" s="96" t="s">
        <v>65</v>
      </c>
      <c r="O1914" s="70">
        <v>0</v>
      </c>
      <c r="P1914" s="96" t="s">
        <v>68</v>
      </c>
      <c r="Q1914" s="96" t="s">
        <v>68</v>
      </c>
      <c r="R1914" s="92"/>
      <c r="S1914" s="93"/>
    </row>
    <row r="1915" spans="2:19" ht="15" thickBot="1" x14ac:dyDescent="0.35">
      <c r="B1915" s="92" t="s">
        <v>222</v>
      </c>
      <c r="C1915" s="93" t="s">
        <v>873</v>
      </c>
      <c r="D1915" s="94" t="s">
        <v>64</v>
      </c>
      <c r="E1915" s="94" t="s">
        <v>65</v>
      </c>
      <c r="F1915" s="95">
        <v>2449851700101</v>
      </c>
      <c r="G1915" s="94" t="s">
        <v>64</v>
      </c>
      <c r="H1915" s="94" t="s">
        <v>64</v>
      </c>
      <c r="I1915" s="94" t="s">
        <v>65</v>
      </c>
      <c r="J1915" s="94" t="s">
        <v>66</v>
      </c>
      <c r="K1915" s="96">
        <v>0</v>
      </c>
      <c r="L1915" s="96">
        <v>0</v>
      </c>
      <c r="M1915" s="96">
        <v>0</v>
      </c>
      <c r="N1915" s="96" t="s">
        <v>65</v>
      </c>
      <c r="O1915" s="70">
        <v>0</v>
      </c>
      <c r="P1915" s="96" t="s">
        <v>68</v>
      </c>
      <c r="Q1915" s="96" t="s">
        <v>68</v>
      </c>
      <c r="R1915" s="92"/>
      <c r="S1915" s="93"/>
    </row>
    <row r="1916" spans="2:19" ht="15" thickBot="1" x14ac:dyDescent="0.35">
      <c r="B1916" s="92" t="s">
        <v>2155</v>
      </c>
      <c r="C1916" s="93" t="s">
        <v>857</v>
      </c>
      <c r="D1916" s="94" t="s">
        <v>65</v>
      </c>
      <c r="E1916" s="94" t="s">
        <v>64</v>
      </c>
      <c r="F1916" s="95">
        <v>2613928750101</v>
      </c>
      <c r="G1916" s="94" t="s">
        <v>64</v>
      </c>
      <c r="H1916" s="94" t="s">
        <v>64</v>
      </c>
      <c r="I1916" s="94" t="s">
        <v>65</v>
      </c>
      <c r="J1916" s="94" t="s">
        <v>66</v>
      </c>
      <c r="K1916" s="96">
        <v>0</v>
      </c>
      <c r="L1916" s="96">
        <v>0</v>
      </c>
      <c r="M1916" s="96">
        <v>0</v>
      </c>
      <c r="N1916" s="96" t="s">
        <v>65</v>
      </c>
      <c r="O1916" s="70">
        <v>0</v>
      </c>
      <c r="P1916" s="96" t="s">
        <v>68</v>
      </c>
      <c r="Q1916" s="96" t="s">
        <v>68</v>
      </c>
      <c r="R1916" s="92"/>
      <c r="S1916" s="93"/>
    </row>
    <row r="1917" spans="2:19" ht="15" thickBot="1" x14ac:dyDescent="0.35">
      <c r="B1917" s="92" t="s">
        <v>4394</v>
      </c>
      <c r="C1917" s="93" t="s">
        <v>1320</v>
      </c>
      <c r="D1917" s="94" t="s">
        <v>65</v>
      </c>
      <c r="E1917" s="94" t="s">
        <v>64</v>
      </c>
      <c r="F1917" s="95">
        <v>2337317090101</v>
      </c>
      <c r="G1917" s="94" t="s">
        <v>64</v>
      </c>
      <c r="H1917" s="94" t="s">
        <v>64</v>
      </c>
      <c r="I1917" s="94" t="s">
        <v>65</v>
      </c>
      <c r="J1917" s="94" t="s">
        <v>66</v>
      </c>
      <c r="K1917" s="96">
        <v>0</v>
      </c>
      <c r="L1917" s="96">
        <v>0</v>
      </c>
      <c r="M1917" s="96">
        <v>0</v>
      </c>
      <c r="N1917" s="96" t="s">
        <v>65</v>
      </c>
      <c r="O1917" s="70">
        <v>0</v>
      </c>
      <c r="P1917" s="96" t="s">
        <v>68</v>
      </c>
      <c r="Q1917" s="96" t="s">
        <v>68</v>
      </c>
      <c r="R1917" s="92"/>
      <c r="S1917" s="93"/>
    </row>
    <row r="1918" spans="2:19" ht="15" thickBot="1" x14ac:dyDescent="0.35">
      <c r="B1918" s="92" t="s">
        <v>4395</v>
      </c>
      <c r="C1918" s="93" t="s">
        <v>4396</v>
      </c>
      <c r="D1918" s="94" t="s">
        <v>65</v>
      </c>
      <c r="E1918" s="94" t="s">
        <v>64</v>
      </c>
      <c r="F1918" s="95">
        <v>2466992800201</v>
      </c>
      <c r="G1918" s="94" t="s">
        <v>64</v>
      </c>
      <c r="H1918" s="94" t="s">
        <v>64</v>
      </c>
      <c r="I1918" s="94" t="s">
        <v>65</v>
      </c>
      <c r="J1918" s="94" t="s">
        <v>66</v>
      </c>
      <c r="K1918" s="96">
        <v>0</v>
      </c>
      <c r="L1918" s="96">
        <v>0</v>
      </c>
      <c r="M1918" s="96">
        <v>0</v>
      </c>
      <c r="N1918" s="96" t="s">
        <v>65</v>
      </c>
      <c r="O1918" s="70">
        <v>0</v>
      </c>
      <c r="P1918" s="96" t="s">
        <v>68</v>
      </c>
      <c r="Q1918" s="96" t="s">
        <v>68</v>
      </c>
      <c r="R1918" s="92"/>
      <c r="S1918" s="93"/>
    </row>
    <row r="1919" spans="2:19" ht="15" thickBot="1" x14ac:dyDescent="0.35">
      <c r="B1919" s="92" t="s">
        <v>926</v>
      </c>
      <c r="C1919" s="93" t="s">
        <v>686</v>
      </c>
      <c r="D1919" s="94" t="s">
        <v>65</v>
      </c>
      <c r="E1919" s="94" t="s">
        <v>64</v>
      </c>
      <c r="F1919" s="95">
        <v>1738090650101</v>
      </c>
      <c r="G1919" s="94" t="s">
        <v>64</v>
      </c>
      <c r="H1919" s="94" t="s">
        <v>64</v>
      </c>
      <c r="I1919" s="94" t="s">
        <v>65</v>
      </c>
      <c r="J1919" s="94" t="s">
        <v>66</v>
      </c>
      <c r="K1919" s="96">
        <v>0</v>
      </c>
      <c r="L1919" s="96">
        <v>0</v>
      </c>
      <c r="M1919" s="96">
        <v>0</v>
      </c>
      <c r="N1919" s="96" t="s">
        <v>65</v>
      </c>
      <c r="O1919" s="70">
        <v>0</v>
      </c>
      <c r="P1919" s="96" t="s">
        <v>68</v>
      </c>
      <c r="Q1919" s="96" t="s">
        <v>68</v>
      </c>
      <c r="R1919" s="92"/>
      <c r="S1919" s="93"/>
    </row>
    <row r="1920" spans="2:19" ht="15" thickBot="1" x14ac:dyDescent="0.35">
      <c r="B1920" s="92" t="s">
        <v>222</v>
      </c>
      <c r="C1920" s="93" t="s">
        <v>1194</v>
      </c>
      <c r="D1920" s="94" t="s">
        <v>64</v>
      </c>
      <c r="E1920" s="94" t="s">
        <v>65</v>
      </c>
      <c r="F1920" s="95">
        <v>1664916080101</v>
      </c>
      <c r="G1920" s="94" t="s">
        <v>64</v>
      </c>
      <c r="H1920" s="94" t="s">
        <v>64</v>
      </c>
      <c r="I1920" s="94" t="s">
        <v>65</v>
      </c>
      <c r="J1920" s="94" t="s">
        <v>66</v>
      </c>
      <c r="K1920" s="96" t="s">
        <v>65</v>
      </c>
      <c r="L1920" s="96">
        <v>0</v>
      </c>
      <c r="M1920" s="96">
        <v>0</v>
      </c>
      <c r="N1920" s="96">
        <v>0</v>
      </c>
      <c r="O1920" s="70">
        <v>0</v>
      </c>
      <c r="P1920" s="96" t="s">
        <v>68</v>
      </c>
      <c r="Q1920" s="96" t="s">
        <v>68</v>
      </c>
      <c r="R1920" s="92"/>
      <c r="S1920" s="93"/>
    </row>
    <row r="1921" spans="2:19" ht="15" thickBot="1" x14ac:dyDescent="0.35">
      <c r="B1921" s="92" t="s">
        <v>4397</v>
      </c>
      <c r="C1921" s="93" t="s">
        <v>951</v>
      </c>
      <c r="D1921" s="94" t="s">
        <v>65</v>
      </c>
      <c r="E1921" s="94" t="s">
        <v>64</v>
      </c>
      <c r="F1921" s="95">
        <v>1577348890101</v>
      </c>
      <c r="G1921" s="94" t="s">
        <v>64</v>
      </c>
      <c r="H1921" s="94" t="s">
        <v>65</v>
      </c>
      <c r="I1921" s="94" t="s">
        <v>66</v>
      </c>
      <c r="J1921" s="94" t="s">
        <v>66</v>
      </c>
      <c r="K1921" s="96">
        <v>0</v>
      </c>
      <c r="L1921" s="96">
        <v>0</v>
      </c>
      <c r="M1921" s="96">
        <v>0</v>
      </c>
      <c r="N1921" s="96" t="s">
        <v>65</v>
      </c>
      <c r="O1921" s="70">
        <v>0</v>
      </c>
      <c r="P1921" s="96" t="s">
        <v>68</v>
      </c>
      <c r="Q1921" s="96" t="s">
        <v>68</v>
      </c>
      <c r="R1921" s="92"/>
      <c r="S1921" s="93"/>
    </row>
    <row r="1922" spans="2:19" ht="15" thickBot="1" x14ac:dyDescent="0.35">
      <c r="B1922" s="92" t="s">
        <v>3856</v>
      </c>
      <c r="C1922" s="93" t="s">
        <v>4239</v>
      </c>
      <c r="D1922" s="94" t="s">
        <v>65</v>
      </c>
      <c r="E1922" s="94" t="s">
        <v>64</v>
      </c>
      <c r="F1922" s="95">
        <v>2540958360101</v>
      </c>
      <c r="G1922" s="94" t="s">
        <v>64</v>
      </c>
      <c r="H1922" s="94" t="s">
        <v>64</v>
      </c>
      <c r="I1922" s="94" t="s">
        <v>65</v>
      </c>
      <c r="J1922" s="94" t="s">
        <v>66</v>
      </c>
      <c r="K1922" s="96">
        <v>0</v>
      </c>
      <c r="L1922" s="96">
        <v>0</v>
      </c>
      <c r="M1922" s="96">
        <v>0</v>
      </c>
      <c r="N1922" s="96" t="s">
        <v>65</v>
      </c>
      <c r="O1922" s="70">
        <v>0</v>
      </c>
      <c r="P1922" s="96" t="s">
        <v>68</v>
      </c>
      <c r="Q1922" s="96" t="s">
        <v>68</v>
      </c>
      <c r="R1922" s="92"/>
      <c r="S1922" s="93"/>
    </row>
    <row r="1923" spans="2:19" ht="15" thickBot="1" x14ac:dyDescent="0.35">
      <c r="B1923" s="92" t="s">
        <v>791</v>
      </c>
      <c r="C1923" s="93" t="s">
        <v>273</v>
      </c>
      <c r="D1923" s="94" t="s">
        <v>64</v>
      </c>
      <c r="E1923" s="94" t="s">
        <v>65</v>
      </c>
      <c r="F1923" s="95">
        <v>2209823410101</v>
      </c>
      <c r="G1923" s="94" t="s">
        <v>64</v>
      </c>
      <c r="H1923" s="94" t="s">
        <v>64</v>
      </c>
      <c r="I1923" s="94" t="s">
        <v>65</v>
      </c>
      <c r="J1923" s="94" t="s">
        <v>66</v>
      </c>
      <c r="K1923" s="96">
        <v>0</v>
      </c>
      <c r="L1923" s="96">
        <v>0</v>
      </c>
      <c r="M1923" s="96">
        <v>0</v>
      </c>
      <c r="N1923" s="96" t="s">
        <v>65</v>
      </c>
      <c r="O1923" s="70">
        <v>0</v>
      </c>
      <c r="P1923" s="96" t="s">
        <v>68</v>
      </c>
      <c r="Q1923" s="96" t="s">
        <v>68</v>
      </c>
      <c r="R1923" s="92"/>
      <c r="S1923" s="93"/>
    </row>
    <row r="1924" spans="2:19" ht="15" thickBot="1" x14ac:dyDescent="0.35">
      <c r="B1924" s="92" t="s">
        <v>233</v>
      </c>
      <c r="C1924" s="93" t="s">
        <v>717</v>
      </c>
      <c r="D1924" s="94" t="s">
        <v>64</v>
      </c>
      <c r="E1924" s="94" t="s">
        <v>65</v>
      </c>
      <c r="F1924" s="95">
        <v>2385533100901</v>
      </c>
      <c r="G1924" s="94" t="s">
        <v>64</v>
      </c>
      <c r="H1924" s="94" t="s">
        <v>64</v>
      </c>
      <c r="I1924" s="94" t="s">
        <v>66</v>
      </c>
      <c r="J1924" s="94" t="s">
        <v>65</v>
      </c>
      <c r="K1924" s="96">
        <v>0</v>
      </c>
      <c r="L1924" s="96">
        <v>0</v>
      </c>
      <c r="M1924" s="96">
        <v>0</v>
      </c>
      <c r="N1924" s="96" t="s">
        <v>65</v>
      </c>
      <c r="O1924" s="70">
        <v>0</v>
      </c>
      <c r="P1924" s="96" t="s">
        <v>68</v>
      </c>
      <c r="Q1924" s="96" t="s">
        <v>68</v>
      </c>
      <c r="R1924" s="92"/>
      <c r="S1924" s="93"/>
    </row>
    <row r="1925" spans="2:19" ht="15" thickBot="1" x14ac:dyDescent="0.35">
      <c r="B1925" s="92" t="s">
        <v>243</v>
      </c>
      <c r="C1925" s="93" t="s">
        <v>813</v>
      </c>
      <c r="D1925" s="94" t="s">
        <v>64</v>
      </c>
      <c r="E1925" s="94" t="s">
        <v>65</v>
      </c>
      <c r="F1925" s="95">
        <v>1589599490101</v>
      </c>
      <c r="G1925" s="94" t="s">
        <v>64</v>
      </c>
      <c r="H1925" s="94" t="s">
        <v>65</v>
      </c>
      <c r="I1925" s="94" t="s">
        <v>66</v>
      </c>
      <c r="J1925" s="94" t="s">
        <v>66</v>
      </c>
      <c r="K1925" s="96">
        <v>0</v>
      </c>
      <c r="L1925" s="96">
        <v>0</v>
      </c>
      <c r="M1925" s="96">
        <v>0</v>
      </c>
      <c r="N1925" s="96" t="s">
        <v>65</v>
      </c>
      <c r="O1925" s="70">
        <v>0</v>
      </c>
      <c r="P1925" s="96" t="s">
        <v>68</v>
      </c>
      <c r="Q1925" s="96" t="s">
        <v>68</v>
      </c>
      <c r="R1925" s="92"/>
      <c r="S1925" s="93"/>
    </row>
    <row r="1926" spans="2:19" ht="15" thickBot="1" x14ac:dyDescent="0.35">
      <c r="B1926" s="92" t="s">
        <v>256</v>
      </c>
      <c r="C1926" s="93" t="s">
        <v>4398</v>
      </c>
      <c r="D1926" s="94" t="s">
        <v>64</v>
      </c>
      <c r="E1926" s="94" t="s">
        <v>65</v>
      </c>
      <c r="F1926" s="95">
        <v>1928463530205</v>
      </c>
      <c r="G1926" s="94" t="s">
        <v>64</v>
      </c>
      <c r="H1926" s="94" t="s">
        <v>64</v>
      </c>
      <c r="I1926" s="94" t="s">
        <v>65</v>
      </c>
      <c r="J1926" s="94" t="s">
        <v>66</v>
      </c>
      <c r="K1926" s="96">
        <v>0</v>
      </c>
      <c r="L1926" s="96">
        <v>0</v>
      </c>
      <c r="M1926" s="96">
        <v>0</v>
      </c>
      <c r="N1926" s="96" t="s">
        <v>65</v>
      </c>
      <c r="O1926" s="70">
        <v>0</v>
      </c>
      <c r="P1926" s="96" t="s">
        <v>68</v>
      </c>
      <c r="Q1926" s="96" t="s">
        <v>68</v>
      </c>
      <c r="R1926" s="92"/>
      <c r="S1926" s="93"/>
    </row>
    <row r="1927" spans="2:19" ht="15" thickBot="1" x14ac:dyDescent="0.35">
      <c r="B1927" s="92" t="s">
        <v>1082</v>
      </c>
      <c r="C1927" s="93" t="s">
        <v>4399</v>
      </c>
      <c r="D1927" s="94" t="s">
        <v>65</v>
      </c>
      <c r="E1927" s="94" t="s">
        <v>64</v>
      </c>
      <c r="F1927" s="95">
        <v>2657334481001</v>
      </c>
      <c r="G1927" s="94" t="s">
        <v>64</v>
      </c>
      <c r="H1927" s="94" t="s">
        <v>64</v>
      </c>
      <c r="I1927" s="94" t="s">
        <v>65</v>
      </c>
      <c r="J1927" s="94" t="s">
        <v>66</v>
      </c>
      <c r="K1927" s="96">
        <v>0</v>
      </c>
      <c r="L1927" s="96">
        <v>0</v>
      </c>
      <c r="M1927" s="96">
        <v>0</v>
      </c>
      <c r="N1927" s="96" t="s">
        <v>65</v>
      </c>
      <c r="O1927" s="70">
        <v>0</v>
      </c>
      <c r="P1927" s="96" t="s">
        <v>68</v>
      </c>
      <c r="Q1927" s="96" t="s">
        <v>68</v>
      </c>
      <c r="R1927" s="92"/>
      <c r="S1927" s="93"/>
    </row>
    <row r="1928" spans="2:19" ht="15" thickBot="1" x14ac:dyDescent="0.35">
      <c r="B1928" s="92" t="s">
        <v>1082</v>
      </c>
      <c r="C1928" s="93" t="s">
        <v>3873</v>
      </c>
      <c r="D1928" s="94" t="s">
        <v>65</v>
      </c>
      <c r="E1928" s="94" t="s">
        <v>64</v>
      </c>
      <c r="F1928" s="95">
        <v>2427648780101</v>
      </c>
      <c r="G1928" s="94" t="s">
        <v>64</v>
      </c>
      <c r="H1928" s="94" t="s">
        <v>64</v>
      </c>
      <c r="I1928" s="94" t="s">
        <v>65</v>
      </c>
      <c r="J1928" s="94" t="s">
        <v>66</v>
      </c>
      <c r="K1928" s="96">
        <v>0</v>
      </c>
      <c r="L1928" s="96">
        <v>0</v>
      </c>
      <c r="M1928" s="96">
        <v>0</v>
      </c>
      <c r="N1928" s="96" t="s">
        <v>65</v>
      </c>
      <c r="O1928" s="70">
        <v>0</v>
      </c>
      <c r="P1928" s="96" t="s">
        <v>68</v>
      </c>
      <c r="Q1928" s="96" t="s">
        <v>68</v>
      </c>
      <c r="R1928" s="92"/>
      <c r="S1928" s="93"/>
    </row>
    <row r="1929" spans="2:19" ht="15" thickBot="1" x14ac:dyDescent="0.35">
      <c r="B1929" s="92" t="s">
        <v>1066</v>
      </c>
      <c r="C1929" s="93" t="s">
        <v>919</v>
      </c>
      <c r="D1929" s="94" t="s">
        <v>64</v>
      </c>
      <c r="E1929" s="94" t="s">
        <v>65</v>
      </c>
      <c r="F1929" s="95">
        <v>1707684730506</v>
      </c>
      <c r="G1929" s="94" t="s">
        <v>64</v>
      </c>
      <c r="H1929" s="94" t="s">
        <v>64</v>
      </c>
      <c r="I1929" s="94" t="s">
        <v>65</v>
      </c>
      <c r="J1929" s="94" t="s">
        <v>66</v>
      </c>
      <c r="K1929" s="96">
        <v>0</v>
      </c>
      <c r="L1929" s="96">
        <v>0</v>
      </c>
      <c r="M1929" s="96">
        <v>0</v>
      </c>
      <c r="N1929" s="96" t="s">
        <v>65</v>
      </c>
      <c r="O1929" s="70">
        <v>0</v>
      </c>
      <c r="P1929" s="96" t="s">
        <v>68</v>
      </c>
      <c r="Q1929" s="96" t="s">
        <v>68</v>
      </c>
      <c r="R1929" s="92"/>
      <c r="S1929" s="93"/>
    </row>
    <row r="1930" spans="2:19" ht="15" thickBot="1" x14ac:dyDescent="0.35">
      <c r="B1930" s="92" t="s">
        <v>1051</v>
      </c>
      <c r="C1930" s="93" t="s">
        <v>665</v>
      </c>
      <c r="D1930" s="94" t="s">
        <v>64</v>
      </c>
      <c r="E1930" s="94" t="s">
        <v>65</v>
      </c>
      <c r="F1930" s="95">
        <v>1709506702004</v>
      </c>
      <c r="G1930" s="94" t="s">
        <v>64</v>
      </c>
      <c r="H1930" s="94" t="s">
        <v>64</v>
      </c>
      <c r="I1930" s="94" t="s">
        <v>65</v>
      </c>
      <c r="J1930" s="94" t="s">
        <v>66</v>
      </c>
      <c r="K1930" s="96">
        <v>0</v>
      </c>
      <c r="L1930" s="96">
        <v>0</v>
      </c>
      <c r="M1930" s="96">
        <v>0</v>
      </c>
      <c r="N1930" s="96" t="s">
        <v>65</v>
      </c>
      <c r="O1930" s="70">
        <v>0</v>
      </c>
      <c r="P1930" s="96" t="s">
        <v>68</v>
      </c>
      <c r="Q1930" s="96" t="s">
        <v>68</v>
      </c>
      <c r="R1930" s="92"/>
      <c r="S1930" s="93"/>
    </row>
    <row r="1931" spans="2:19" ht="15" thickBot="1" x14ac:dyDescent="0.35">
      <c r="B1931" s="92" t="s">
        <v>290</v>
      </c>
      <c r="C1931" s="93" t="s">
        <v>815</v>
      </c>
      <c r="D1931" s="94" t="s">
        <v>64</v>
      </c>
      <c r="E1931" s="94" t="s">
        <v>65</v>
      </c>
      <c r="F1931" s="95">
        <v>2176139851401</v>
      </c>
      <c r="G1931" s="94" t="s">
        <v>64</v>
      </c>
      <c r="H1931" s="94" t="s">
        <v>64</v>
      </c>
      <c r="I1931" s="94" t="s">
        <v>65</v>
      </c>
      <c r="J1931" s="94" t="s">
        <v>66</v>
      </c>
      <c r="K1931" s="96">
        <v>0</v>
      </c>
      <c r="L1931" s="96">
        <v>0</v>
      </c>
      <c r="M1931" s="96">
        <v>0</v>
      </c>
      <c r="N1931" s="96" t="s">
        <v>65</v>
      </c>
      <c r="O1931" s="70">
        <v>0</v>
      </c>
      <c r="P1931" s="96" t="s">
        <v>68</v>
      </c>
      <c r="Q1931" s="96" t="s">
        <v>68</v>
      </c>
      <c r="R1931" s="92"/>
      <c r="S1931" s="93"/>
    </row>
    <row r="1932" spans="2:19" ht="15" thickBot="1" x14ac:dyDescent="0.35">
      <c r="B1932" s="92" t="s">
        <v>683</v>
      </c>
      <c r="C1932" s="93" t="s">
        <v>4400</v>
      </c>
      <c r="D1932" s="94" t="s">
        <v>65</v>
      </c>
      <c r="E1932" s="94" t="s">
        <v>64</v>
      </c>
      <c r="F1932" s="95">
        <v>2449849560101</v>
      </c>
      <c r="G1932" s="94" t="s">
        <v>64</v>
      </c>
      <c r="H1932" s="94" t="s">
        <v>64</v>
      </c>
      <c r="I1932" s="94" t="s">
        <v>65</v>
      </c>
      <c r="J1932" s="94" t="s">
        <v>66</v>
      </c>
      <c r="K1932" s="96" t="s">
        <v>65</v>
      </c>
      <c r="L1932" s="96">
        <v>0</v>
      </c>
      <c r="M1932" s="96">
        <v>0</v>
      </c>
      <c r="N1932" s="96">
        <v>0</v>
      </c>
      <c r="O1932" s="70">
        <v>0</v>
      </c>
      <c r="P1932" s="96" t="s">
        <v>68</v>
      </c>
      <c r="Q1932" s="96" t="s">
        <v>68</v>
      </c>
      <c r="R1932" s="92"/>
      <c r="S1932" s="93"/>
    </row>
    <row r="1933" spans="2:19" ht="15" thickBot="1" x14ac:dyDescent="0.35">
      <c r="B1933" s="92" t="s">
        <v>795</v>
      </c>
      <c r="C1933" s="93" t="s">
        <v>1067</v>
      </c>
      <c r="D1933" s="94" t="s">
        <v>65</v>
      </c>
      <c r="E1933" s="94" t="s">
        <v>64</v>
      </c>
      <c r="F1933" s="95">
        <v>1839994872106</v>
      </c>
      <c r="G1933" s="94" t="s">
        <v>64</v>
      </c>
      <c r="H1933" s="94" t="s">
        <v>64</v>
      </c>
      <c r="I1933" s="94" t="s">
        <v>65</v>
      </c>
      <c r="J1933" s="94" t="s">
        <v>66</v>
      </c>
      <c r="K1933" s="96">
        <v>0</v>
      </c>
      <c r="L1933" s="96">
        <v>0</v>
      </c>
      <c r="M1933" s="96">
        <v>0</v>
      </c>
      <c r="N1933" s="96" t="s">
        <v>65</v>
      </c>
      <c r="O1933" s="70">
        <v>0</v>
      </c>
      <c r="P1933" s="96" t="s">
        <v>68</v>
      </c>
      <c r="Q1933" s="96" t="s">
        <v>68</v>
      </c>
      <c r="R1933" s="92"/>
      <c r="S1933" s="93"/>
    </row>
    <row r="1934" spans="2:19" ht="15" thickBot="1" x14ac:dyDescent="0.35">
      <c r="B1934" s="92" t="s">
        <v>4401</v>
      </c>
      <c r="C1934" s="93" t="s">
        <v>4402</v>
      </c>
      <c r="D1934" s="94" t="s">
        <v>64</v>
      </c>
      <c r="E1934" s="94" t="s">
        <v>65</v>
      </c>
      <c r="F1934" s="95">
        <v>2486205842005</v>
      </c>
      <c r="G1934" s="94" t="s">
        <v>64</v>
      </c>
      <c r="H1934" s="94" t="s">
        <v>64</v>
      </c>
      <c r="I1934" s="94" t="s">
        <v>65</v>
      </c>
      <c r="J1934" s="94" t="s">
        <v>66</v>
      </c>
      <c r="K1934" s="96">
        <v>0</v>
      </c>
      <c r="L1934" s="96">
        <v>0</v>
      </c>
      <c r="M1934" s="96">
        <v>0</v>
      </c>
      <c r="N1934" s="96" t="s">
        <v>65</v>
      </c>
      <c r="O1934" s="70">
        <v>0</v>
      </c>
      <c r="P1934" s="96" t="s">
        <v>68</v>
      </c>
      <c r="Q1934" s="96" t="s">
        <v>68</v>
      </c>
      <c r="R1934" s="92"/>
      <c r="S1934" s="93"/>
    </row>
    <row r="1935" spans="2:19" ht="15" thickBot="1" x14ac:dyDescent="0.35">
      <c r="B1935" s="92" t="s">
        <v>962</v>
      </c>
      <c r="C1935" s="93" t="s">
        <v>4403</v>
      </c>
      <c r="D1935" s="94" t="s">
        <v>64</v>
      </c>
      <c r="E1935" s="94" t="s">
        <v>65</v>
      </c>
      <c r="F1935" s="95">
        <v>1808701490101</v>
      </c>
      <c r="G1935" s="94" t="s">
        <v>64</v>
      </c>
      <c r="H1935" s="94" t="s">
        <v>64</v>
      </c>
      <c r="I1935" s="94" t="s">
        <v>65</v>
      </c>
      <c r="J1935" s="94" t="s">
        <v>66</v>
      </c>
      <c r="K1935" s="96">
        <v>0</v>
      </c>
      <c r="L1935" s="96">
        <v>0</v>
      </c>
      <c r="M1935" s="96">
        <v>0</v>
      </c>
      <c r="N1935" s="96" t="s">
        <v>65</v>
      </c>
      <c r="O1935" s="70">
        <v>0</v>
      </c>
      <c r="P1935" s="96" t="s">
        <v>68</v>
      </c>
      <c r="Q1935" s="96" t="s">
        <v>68</v>
      </c>
      <c r="R1935" s="92"/>
      <c r="S1935" s="93"/>
    </row>
    <row r="1936" spans="2:19" ht="15" thickBot="1" x14ac:dyDescent="0.35">
      <c r="B1936" s="92" t="s">
        <v>992</v>
      </c>
      <c r="C1936" s="93" t="s">
        <v>873</v>
      </c>
      <c r="D1936" s="94" t="s">
        <v>64</v>
      </c>
      <c r="E1936" s="94" t="s">
        <v>65</v>
      </c>
      <c r="F1936" s="95">
        <v>2446646761211</v>
      </c>
      <c r="G1936" s="94" t="s">
        <v>64</v>
      </c>
      <c r="H1936" s="94" t="s">
        <v>64</v>
      </c>
      <c r="I1936" s="94" t="s">
        <v>65</v>
      </c>
      <c r="J1936" s="94" t="s">
        <v>66</v>
      </c>
      <c r="K1936" s="96">
        <v>0</v>
      </c>
      <c r="L1936" s="96">
        <v>0</v>
      </c>
      <c r="M1936" s="96">
        <v>0</v>
      </c>
      <c r="N1936" s="96" t="s">
        <v>65</v>
      </c>
      <c r="O1936" s="70">
        <v>0</v>
      </c>
      <c r="P1936" s="96" t="s">
        <v>68</v>
      </c>
      <c r="Q1936" s="96" t="s">
        <v>68</v>
      </c>
      <c r="R1936" s="92"/>
      <c r="S1936" s="93"/>
    </row>
    <row r="1937" spans="2:19" ht="15" thickBot="1" x14ac:dyDescent="0.35">
      <c r="B1937" s="92" t="s">
        <v>3049</v>
      </c>
      <c r="C1937" s="93" t="s">
        <v>1238</v>
      </c>
      <c r="D1937" s="94" t="s">
        <v>65</v>
      </c>
      <c r="E1937" s="94" t="s">
        <v>64</v>
      </c>
      <c r="F1937" s="95">
        <v>2449854560101</v>
      </c>
      <c r="G1937" s="94" t="s">
        <v>64</v>
      </c>
      <c r="H1937" s="94" t="s">
        <v>64</v>
      </c>
      <c r="I1937" s="94" t="s">
        <v>65</v>
      </c>
      <c r="J1937" s="94" t="s">
        <v>66</v>
      </c>
      <c r="K1937" s="96">
        <v>0</v>
      </c>
      <c r="L1937" s="96">
        <v>0</v>
      </c>
      <c r="M1937" s="96">
        <v>0</v>
      </c>
      <c r="N1937" s="96" t="s">
        <v>65</v>
      </c>
      <c r="O1937" s="70">
        <v>0</v>
      </c>
      <c r="P1937" s="96" t="s">
        <v>68</v>
      </c>
      <c r="Q1937" s="96" t="s">
        <v>68</v>
      </c>
      <c r="R1937" s="92"/>
      <c r="S1937" s="93"/>
    </row>
    <row r="1938" spans="2:19" ht="15" thickBot="1" x14ac:dyDescent="0.35">
      <c r="B1938" s="92" t="s">
        <v>4404</v>
      </c>
      <c r="C1938" s="93" t="s">
        <v>754</v>
      </c>
      <c r="D1938" s="94" t="s">
        <v>65</v>
      </c>
      <c r="E1938" s="94" t="s">
        <v>64</v>
      </c>
      <c r="F1938" s="95">
        <v>2335735340101</v>
      </c>
      <c r="G1938" s="94" t="s">
        <v>64</v>
      </c>
      <c r="H1938" s="94" t="s">
        <v>64</v>
      </c>
      <c r="I1938" s="94" t="s">
        <v>65</v>
      </c>
      <c r="J1938" s="94" t="s">
        <v>66</v>
      </c>
      <c r="K1938" s="96">
        <v>0</v>
      </c>
      <c r="L1938" s="96">
        <v>0</v>
      </c>
      <c r="M1938" s="96">
        <v>0</v>
      </c>
      <c r="N1938" s="96" t="s">
        <v>65</v>
      </c>
      <c r="O1938" s="70">
        <v>0</v>
      </c>
      <c r="P1938" s="96" t="s">
        <v>68</v>
      </c>
      <c r="Q1938" s="96" t="s">
        <v>68</v>
      </c>
      <c r="R1938" s="92"/>
      <c r="S1938" s="93"/>
    </row>
    <row r="1939" spans="2:19" ht="15" thickBot="1" x14ac:dyDescent="0.35">
      <c r="B1939" s="92" t="s">
        <v>4138</v>
      </c>
      <c r="C1939" s="93" t="s">
        <v>3057</v>
      </c>
      <c r="D1939" s="94" t="s">
        <v>64</v>
      </c>
      <c r="E1939" s="94" t="s">
        <v>65</v>
      </c>
      <c r="F1939" s="95">
        <v>1778845921202</v>
      </c>
      <c r="G1939" s="94" t="s">
        <v>64</v>
      </c>
      <c r="H1939" s="94" t="s">
        <v>64</v>
      </c>
      <c r="I1939" s="94" t="s">
        <v>65</v>
      </c>
      <c r="J1939" s="94" t="s">
        <v>66</v>
      </c>
      <c r="K1939" s="96">
        <v>0</v>
      </c>
      <c r="L1939" s="96">
        <v>0</v>
      </c>
      <c r="M1939" s="96">
        <v>0</v>
      </c>
      <c r="N1939" s="96" t="s">
        <v>65</v>
      </c>
      <c r="O1939" s="70">
        <v>0</v>
      </c>
      <c r="P1939" s="96" t="s">
        <v>68</v>
      </c>
      <c r="Q1939" s="96" t="s">
        <v>68</v>
      </c>
      <c r="R1939" s="92"/>
      <c r="S1939" s="93"/>
    </row>
    <row r="1940" spans="2:19" ht="15" thickBot="1" x14ac:dyDescent="0.35">
      <c r="B1940" s="92" t="s">
        <v>663</v>
      </c>
      <c r="C1940" s="93" t="s">
        <v>740</v>
      </c>
      <c r="D1940" s="94" t="s">
        <v>65</v>
      </c>
      <c r="E1940" s="94" t="s">
        <v>64</v>
      </c>
      <c r="F1940" s="95">
        <v>2467686570101</v>
      </c>
      <c r="G1940" s="94" t="s">
        <v>64</v>
      </c>
      <c r="H1940" s="94" t="s">
        <v>64</v>
      </c>
      <c r="I1940" s="94" t="s">
        <v>65</v>
      </c>
      <c r="J1940" s="94" t="s">
        <v>66</v>
      </c>
      <c r="K1940" s="96">
        <v>0</v>
      </c>
      <c r="L1940" s="96">
        <v>0</v>
      </c>
      <c r="M1940" s="96">
        <v>0</v>
      </c>
      <c r="N1940" s="96" t="s">
        <v>65</v>
      </c>
      <c r="O1940" s="70">
        <v>0</v>
      </c>
      <c r="P1940" s="96" t="s">
        <v>68</v>
      </c>
      <c r="Q1940" s="96" t="s">
        <v>68</v>
      </c>
      <c r="R1940" s="92"/>
      <c r="S1940" s="93"/>
    </row>
    <row r="1941" spans="2:19" ht="15" thickBot="1" x14ac:dyDescent="0.35">
      <c r="B1941" s="92" t="s">
        <v>663</v>
      </c>
      <c r="C1941" s="93" t="s">
        <v>4405</v>
      </c>
      <c r="D1941" s="94" t="s">
        <v>65</v>
      </c>
      <c r="E1941" s="94" t="s">
        <v>64</v>
      </c>
      <c r="F1941" s="95">
        <v>1637809860101</v>
      </c>
      <c r="G1941" s="94" t="s">
        <v>64</v>
      </c>
      <c r="H1941" s="94" t="s">
        <v>64</v>
      </c>
      <c r="I1941" s="94" t="s">
        <v>65</v>
      </c>
      <c r="J1941" s="94" t="s">
        <v>66</v>
      </c>
      <c r="K1941" s="96" t="s">
        <v>65</v>
      </c>
      <c r="L1941" s="96">
        <v>0</v>
      </c>
      <c r="M1941" s="96">
        <v>0</v>
      </c>
      <c r="N1941" s="96">
        <v>0</v>
      </c>
      <c r="O1941" s="70">
        <v>0</v>
      </c>
      <c r="P1941" s="96" t="s">
        <v>68</v>
      </c>
      <c r="Q1941" s="96" t="s">
        <v>68</v>
      </c>
      <c r="R1941" s="92"/>
      <c r="S1941" s="93"/>
    </row>
    <row r="1942" spans="2:19" ht="15" thickBot="1" x14ac:dyDescent="0.35">
      <c r="B1942" s="92" t="s">
        <v>4406</v>
      </c>
      <c r="C1942" s="93" t="s">
        <v>4407</v>
      </c>
      <c r="D1942" s="94" t="s">
        <v>65</v>
      </c>
      <c r="E1942" s="94" t="s">
        <v>64</v>
      </c>
      <c r="F1942" s="95">
        <v>1588886180101</v>
      </c>
      <c r="G1942" s="94" t="s">
        <v>64</v>
      </c>
      <c r="H1942" s="94" t="s">
        <v>64</v>
      </c>
      <c r="I1942" s="94" t="s">
        <v>65</v>
      </c>
      <c r="J1942" s="94" t="s">
        <v>66</v>
      </c>
      <c r="K1942" s="96">
        <v>0</v>
      </c>
      <c r="L1942" s="96">
        <v>0</v>
      </c>
      <c r="M1942" s="96">
        <v>0</v>
      </c>
      <c r="N1942" s="96" t="s">
        <v>65</v>
      </c>
      <c r="O1942" s="70">
        <v>0</v>
      </c>
      <c r="P1942" s="96" t="s">
        <v>68</v>
      </c>
      <c r="Q1942" s="96" t="s">
        <v>68</v>
      </c>
      <c r="R1942" s="92"/>
      <c r="S1942" s="93"/>
    </row>
    <row r="1943" spans="2:19" ht="15" thickBot="1" x14ac:dyDescent="0.35">
      <c r="B1943" s="92" t="s">
        <v>731</v>
      </c>
      <c r="C1943" s="93" t="s">
        <v>1126</v>
      </c>
      <c r="D1943" s="94" t="s">
        <v>65</v>
      </c>
      <c r="E1943" s="94" t="s">
        <v>64</v>
      </c>
      <c r="F1943" s="95">
        <v>2448009520101</v>
      </c>
      <c r="G1943" s="94" t="s">
        <v>64</v>
      </c>
      <c r="H1943" s="94" t="s">
        <v>64</v>
      </c>
      <c r="I1943" s="94" t="s">
        <v>65</v>
      </c>
      <c r="J1943" s="94" t="s">
        <v>66</v>
      </c>
      <c r="K1943" s="96">
        <v>0</v>
      </c>
      <c r="L1943" s="96">
        <v>0</v>
      </c>
      <c r="M1943" s="96">
        <v>0</v>
      </c>
      <c r="N1943" s="96" t="s">
        <v>65</v>
      </c>
      <c r="O1943" s="70">
        <v>0</v>
      </c>
      <c r="P1943" s="96" t="s">
        <v>68</v>
      </c>
      <c r="Q1943" s="96" t="s">
        <v>68</v>
      </c>
      <c r="R1943" s="92"/>
      <c r="S1943" s="93"/>
    </row>
    <row r="1944" spans="2:19" ht="15" thickBot="1" x14ac:dyDescent="0.35">
      <c r="B1944" s="92" t="s">
        <v>3098</v>
      </c>
      <c r="C1944" s="93" t="s">
        <v>684</v>
      </c>
      <c r="D1944" s="94" t="s">
        <v>65</v>
      </c>
      <c r="E1944" s="94" t="s">
        <v>64</v>
      </c>
      <c r="F1944" s="95">
        <v>1756255810101</v>
      </c>
      <c r="G1944" s="94" t="s">
        <v>64</v>
      </c>
      <c r="H1944" s="94" t="s">
        <v>64</v>
      </c>
      <c r="I1944" s="94" t="s">
        <v>65</v>
      </c>
      <c r="J1944" s="94" t="s">
        <v>66</v>
      </c>
      <c r="K1944" s="96">
        <v>0</v>
      </c>
      <c r="L1944" s="96">
        <v>0</v>
      </c>
      <c r="M1944" s="96">
        <v>0</v>
      </c>
      <c r="N1944" s="96" t="s">
        <v>65</v>
      </c>
      <c r="O1944" s="70">
        <v>0</v>
      </c>
      <c r="P1944" s="96" t="s">
        <v>68</v>
      </c>
      <c r="Q1944" s="96" t="s">
        <v>68</v>
      </c>
      <c r="R1944" s="92"/>
      <c r="S1944" s="93"/>
    </row>
    <row r="1945" spans="2:19" ht="15" thickBot="1" x14ac:dyDescent="0.35">
      <c r="B1945" s="92" t="s">
        <v>4408</v>
      </c>
      <c r="C1945" s="93" t="s">
        <v>3909</v>
      </c>
      <c r="D1945" s="94" t="s">
        <v>64</v>
      </c>
      <c r="E1945" s="94" t="s">
        <v>65</v>
      </c>
      <c r="F1945" s="95">
        <v>1623029670407</v>
      </c>
      <c r="G1945" s="94" t="s">
        <v>64</v>
      </c>
      <c r="H1945" s="94" t="s">
        <v>64</v>
      </c>
      <c r="I1945" s="94" t="s">
        <v>65</v>
      </c>
      <c r="J1945" s="94" t="s">
        <v>66</v>
      </c>
      <c r="K1945" s="96" t="s">
        <v>65</v>
      </c>
      <c r="L1945" s="96">
        <v>0</v>
      </c>
      <c r="M1945" s="96">
        <v>0</v>
      </c>
      <c r="N1945" s="96">
        <v>0</v>
      </c>
      <c r="O1945" s="70">
        <v>0</v>
      </c>
      <c r="P1945" s="96" t="s">
        <v>68</v>
      </c>
      <c r="Q1945" s="96" t="s">
        <v>68</v>
      </c>
      <c r="R1945" s="92"/>
      <c r="S1945" s="93"/>
    </row>
    <row r="1946" spans="2:19" ht="15" thickBot="1" x14ac:dyDescent="0.35">
      <c r="B1946" s="92" t="s">
        <v>1110</v>
      </c>
      <c r="C1946" s="93" t="s">
        <v>4409</v>
      </c>
      <c r="D1946" s="94" t="s">
        <v>64</v>
      </c>
      <c r="E1946" s="94" t="s">
        <v>65</v>
      </c>
      <c r="F1946" s="95">
        <v>2325396181609</v>
      </c>
      <c r="G1946" s="94" t="s">
        <v>64</v>
      </c>
      <c r="H1946" s="94" t="s">
        <v>64</v>
      </c>
      <c r="I1946" s="94" t="s">
        <v>65</v>
      </c>
      <c r="J1946" s="94" t="s">
        <v>66</v>
      </c>
      <c r="K1946" s="96" t="s">
        <v>65</v>
      </c>
      <c r="L1946" s="96">
        <v>0</v>
      </c>
      <c r="M1946" s="96">
        <v>0</v>
      </c>
      <c r="N1946" s="96">
        <v>0</v>
      </c>
      <c r="O1946" s="70">
        <v>0</v>
      </c>
      <c r="P1946" s="96" t="s">
        <v>68</v>
      </c>
      <c r="Q1946" s="96" t="s">
        <v>68</v>
      </c>
      <c r="R1946" s="92"/>
      <c r="S1946" s="93"/>
    </row>
    <row r="1947" spans="2:19" ht="15" thickBot="1" x14ac:dyDescent="0.35">
      <c r="B1947" s="92" t="s">
        <v>879</v>
      </c>
      <c r="C1947" s="93" t="s">
        <v>734</v>
      </c>
      <c r="D1947" s="94" t="s">
        <v>65</v>
      </c>
      <c r="E1947" s="94" t="s">
        <v>64</v>
      </c>
      <c r="F1947" s="95">
        <v>2451459660101</v>
      </c>
      <c r="G1947" s="94" t="s">
        <v>64</v>
      </c>
      <c r="H1947" s="94" t="s">
        <v>64</v>
      </c>
      <c r="I1947" s="94" t="s">
        <v>65</v>
      </c>
      <c r="J1947" s="94" t="s">
        <v>66</v>
      </c>
      <c r="K1947" s="96">
        <v>0</v>
      </c>
      <c r="L1947" s="96">
        <v>0</v>
      </c>
      <c r="M1947" s="96">
        <v>0</v>
      </c>
      <c r="N1947" s="96" t="s">
        <v>65</v>
      </c>
      <c r="O1947" s="70">
        <v>0</v>
      </c>
      <c r="P1947" s="96" t="s">
        <v>68</v>
      </c>
      <c r="Q1947" s="96" t="s">
        <v>68</v>
      </c>
      <c r="R1947" s="92"/>
      <c r="S1947" s="93"/>
    </row>
    <row r="1948" spans="2:19" ht="15" thickBot="1" x14ac:dyDescent="0.35">
      <c r="B1948" s="92" t="s">
        <v>4410</v>
      </c>
      <c r="C1948" s="93" t="s">
        <v>4411</v>
      </c>
      <c r="D1948" s="94" t="s">
        <v>65</v>
      </c>
      <c r="E1948" s="94" t="s">
        <v>64</v>
      </c>
      <c r="F1948" s="95">
        <v>2449852350101</v>
      </c>
      <c r="G1948" s="94" t="s">
        <v>64</v>
      </c>
      <c r="H1948" s="94" t="s">
        <v>64</v>
      </c>
      <c r="I1948" s="94" t="s">
        <v>65</v>
      </c>
      <c r="J1948" s="94" t="s">
        <v>66</v>
      </c>
      <c r="K1948" s="96">
        <v>0</v>
      </c>
      <c r="L1948" s="96">
        <v>0</v>
      </c>
      <c r="M1948" s="96">
        <v>0</v>
      </c>
      <c r="N1948" s="96" t="s">
        <v>65</v>
      </c>
      <c r="O1948" s="70">
        <v>0</v>
      </c>
      <c r="P1948" s="96" t="s">
        <v>68</v>
      </c>
      <c r="Q1948" s="96" t="s">
        <v>68</v>
      </c>
      <c r="R1948" s="92"/>
      <c r="S1948" s="93"/>
    </row>
    <row r="1949" spans="2:19" ht="15" thickBot="1" x14ac:dyDescent="0.35">
      <c r="B1949" s="92" t="s">
        <v>4412</v>
      </c>
      <c r="C1949" s="93" t="s">
        <v>649</v>
      </c>
      <c r="D1949" s="94" t="s">
        <v>65</v>
      </c>
      <c r="E1949" s="94" t="s">
        <v>64</v>
      </c>
      <c r="F1949" s="95">
        <v>1980110670102</v>
      </c>
      <c r="G1949" s="94" t="s">
        <v>64</v>
      </c>
      <c r="H1949" s="94" t="s">
        <v>64</v>
      </c>
      <c r="I1949" s="94" t="s">
        <v>65</v>
      </c>
      <c r="J1949" s="94" t="s">
        <v>66</v>
      </c>
      <c r="K1949" s="96">
        <v>0</v>
      </c>
      <c r="L1949" s="96">
        <v>0</v>
      </c>
      <c r="M1949" s="96">
        <v>0</v>
      </c>
      <c r="N1949" s="96" t="s">
        <v>65</v>
      </c>
      <c r="O1949" s="70">
        <v>0</v>
      </c>
      <c r="P1949" s="96" t="s">
        <v>68</v>
      </c>
      <c r="Q1949" s="96" t="s">
        <v>68</v>
      </c>
      <c r="R1949" s="92"/>
      <c r="S1949" s="93"/>
    </row>
    <row r="1950" spans="2:19" ht="15" thickBot="1" x14ac:dyDescent="0.35">
      <c r="B1950" s="92" t="s">
        <v>1121</v>
      </c>
      <c r="C1950" s="93" t="s">
        <v>4413</v>
      </c>
      <c r="D1950" s="94" t="s">
        <v>64</v>
      </c>
      <c r="E1950" s="94" t="s">
        <v>65</v>
      </c>
      <c r="F1950" s="95">
        <v>2404954540101</v>
      </c>
      <c r="G1950" s="94" t="s">
        <v>64</v>
      </c>
      <c r="H1950" s="94" t="s">
        <v>64</v>
      </c>
      <c r="I1950" s="94" t="s">
        <v>65</v>
      </c>
      <c r="J1950" s="94" t="s">
        <v>66</v>
      </c>
      <c r="K1950" s="96">
        <v>0</v>
      </c>
      <c r="L1950" s="96">
        <v>0</v>
      </c>
      <c r="M1950" s="96">
        <v>0</v>
      </c>
      <c r="N1950" s="96" t="s">
        <v>65</v>
      </c>
      <c r="O1950" s="70">
        <v>0</v>
      </c>
      <c r="P1950" s="96" t="s">
        <v>68</v>
      </c>
      <c r="Q1950" s="96" t="s">
        <v>68</v>
      </c>
      <c r="R1950" s="92"/>
      <c r="S1950" s="93"/>
    </row>
    <row r="1951" spans="2:19" ht="15" thickBot="1" x14ac:dyDescent="0.35">
      <c r="B1951" s="92" t="s">
        <v>724</v>
      </c>
      <c r="C1951" s="93" t="s">
        <v>4348</v>
      </c>
      <c r="D1951" s="94" t="s">
        <v>65</v>
      </c>
      <c r="E1951" s="94" t="s">
        <v>64</v>
      </c>
      <c r="F1951" s="95">
        <v>1784592750101</v>
      </c>
      <c r="G1951" s="94" t="s">
        <v>64</v>
      </c>
      <c r="H1951" s="94" t="s">
        <v>64</v>
      </c>
      <c r="I1951" s="94" t="s">
        <v>65</v>
      </c>
      <c r="J1951" s="94" t="s">
        <v>66</v>
      </c>
      <c r="K1951" s="96">
        <v>0</v>
      </c>
      <c r="L1951" s="96">
        <v>0</v>
      </c>
      <c r="M1951" s="96">
        <v>0</v>
      </c>
      <c r="N1951" s="96" t="s">
        <v>65</v>
      </c>
      <c r="O1951" s="70">
        <v>0</v>
      </c>
      <c r="P1951" s="96" t="s">
        <v>68</v>
      </c>
      <c r="Q1951" s="96" t="s">
        <v>68</v>
      </c>
      <c r="R1951" s="92"/>
      <c r="S1951" s="93"/>
    </row>
    <row r="1952" spans="2:19" ht="15" thickBot="1" x14ac:dyDescent="0.35">
      <c r="B1952" s="92" t="s">
        <v>724</v>
      </c>
      <c r="C1952" s="93" t="s">
        <v>4414</v>
      </c>
      <c r="D1952" s="94" t="s">
        <v>65</v>
      </c>
      <c r="E1952" s="94" t="s">
        <v>64</v>
      </c>
      <c r="F1952" s="95">
        <v>2618261310101</v>
      </c>
      <c r="G1952" s="94" t="s">
        <v>64</v>
      </c>
      <c r="H1952" s="94" t="s">
        <v>64</v>
      </c>
      <c r="I1952" s="94" t="s">
        <v>65</v>
      </c>
      <c r="J1952" s="94" t="s">
        <v>66</v>
      </c>
      <c r="K1952" s="96" t="s">
        <v>65</v>
      </c>
      <c r="L1952" s="96">
        <v>0</v>
      </c>
      <c r="M1952" s="96">
        <v>0</v>
      </c>
      <c r="N1952" s="96">
        <v>0</v>
      </c>
      <c r="O1952" s="70">
        <v>0</v>
      </c>
      <c r="P1952" s="96" t="s">
        <v>68</v>
      </c>
      <c r="Q1952" s="96" t="s">
        <v>68</v>
      </c>
      <c r="R1952" s="92"/>
      <c r="S1952" s="93"/>
    </row>
    <row r="1953" spans="2:19" ht="15" thickBot="1" x14ac:dyDescent="0.35">
      <c r="B1953" s="92" t="s">
        <v>724</v>
      </c>
      <c r="C1953" s="93" t="s">
        <v>865</v>
      </c>
      <c r="D1953" s="94" t="s">
        <v>65</v>
      </c>
      <c r="E1953" s="94" t="s">
        <v>64</v>
      </c>
      <c r="F1953" s="95">
        <v>2794645840101</v>
      </c>
      <c r="G1953" s="94" t="s">
        <v>64</v>
      </c>
      <c r="H1953" s="94" t="s">
        <v>64</v>
      </c>
      <c r="I1953" s="94" t="s">
        <v>65</v>
      </c>
      <c r="J1953" s="94" t="s">
        <v>66</v>
      </c>
      <c r="K1953" s="96">
        <v>0</v>
      </c>
      <c r="L1953" s="96">
        <v>0</v>
      </c>
      <c r="M1953" s="96">
        <v>0</v>
      </c>
      <c r="N1953" s="96" t="s">
        <v>65</v>
      </c>
      <c r="O1953" s="70">
        <v>0</v>
      </c>
      <c r="P1953" s="96" t="s">
        <v>68</v>
      </c>
      <c r="Q1953" s="96" t="s">
        <v>68</v>
      </c>
      <c r="R1953" s="92"/>
      <c r="S1953" s="93"/>
    </row>
    <row r="1954" spans="2:19" ht="15" thickBot="1" x14ac:dyDescent="0.35">
      <c r="B1954" s="92" t="s">
        <v>4415</v>
      </c>
      <c r="C1954" s="93" t="s">
        <v>3961</v>
      </c>
      <c r="D1954" s="94" t="s">
        <v>64</v>
      </c>
      <c r="E1954" s="94" t="s">
        <v>65</v>
      </c>
      <c r="F1954" s="95">
        <v>1586834121213</v>
      </c>
      <c r="G1954" s="94" t="s">
        <v>64</v>
      </c>
      <c r="H1954" s="94" t="s">
        <v>64</v>
      </c>
      <c r="I1954" s="94" t="s">
        <v>65</v>
      </c>
      <c r="J1954" s="94" t="s">
        <v>66</v>
      </c>
      <c r="K1954" s="96">
        <v>0</v>
      </c>
      <c r="L1954" s="96">
        <v>0</v>
      </c>
      <c r="M1954" s="96">
        <v>0</v>
      </c>
      <c r="N1954" s="96" t="s">
        <v>65</v>
      </c>
      <c r="O1954" s="70">
        <v>0</v>
      </c>
      <c r="P1954" s="96" t="s">
        <v>68</v>
      </c>
      <c r="Q1954" s="96" t="s">
        <v>68</v>
      </c>
      <c r="R1954" s="92"/>
      <c r="S1954" s="93"/>
    </row>
    <row r="1955" spans="2:19" ht="15" thickBot="1" x14ac:dyDescent="0.35">
      <c r="B1955" s="92" t="s">
        <v>4416</v>
      </c>
      <c r="C1955" s="93" t="s">
        <v>1129</v>
      </c>
      <c r="D1955" s="94" t="s">
        <v>64</v>
      </c>
      <c r="E1955" s="94" t="s">
        <v>65</v>
      </c>
      <c r="F1955" s="95">
        <v>2448010290101</v>
      </c>
      <c r="G1955" s="94" t="s">
        <v>64</v>
      </c>
      <c r="H1955" s="94" t="s">
        <v>65</v>
      </c>
      <c r="I1955" s="94" t="s">
        <v>66</v>
      </c>
      <c r="J1955" s="94" t="s">
        <v>66</v>
      </c>
      <c r="K1955" s="96">
        <v>0</v>
      </c>
      <c r="L1955" s="96">
        <v>0</v>
      </c>
      <c r="M1955" s="96">
        <v>0</v>
      </c>
      <c r="N1955" s="96" t="s">
        <v>65</v>
      </c>
      <c r="O1955" s="70">
        <v>0</v>
      </c>
      <c r="P1955" s="96" t="s">
        <v>68</v>
      </c>
      <c r="Q1955" s="96" t="s">
        <v>68</v>
      </c>
      <c r="R1955" s="92"/>
      <c r="S1955" s="93"/>
    </row>
    <row r="1956" spans="2:19" ht="15" thickBot="1" x14ac:dyDescent="0.35">
      <c r="B1956" s="92" t="s">
        <v>4417</v>
      </c>
      <c r="C1956" s="93" t="s">
        <v>230</v>
      </c>
      <c r="D1956" s="94" t="s">
        <v>65</v>
      </c>
      <c r="E1956" s="94" t="s">
        <v>64</v>
      </c>
      <c r="F1956" s="95">
        <v>2513413050101</v>
      </c>
      <c r="G1956" s="94" t="s">
        <v>64</v>
      </c>
      <c r="H1956" s="94" t="s">
        <v>64</v>
      </c>
      <c r="I1956" s="94" t="s">
        <v>65</v>
      </c>
      <c r="J1956" s="94" t="s">
        <v>66</v>
      </c>
      <c r="K1956" s="96">
        <v>0</v>
      </c>
      <c r="L1956" s="96">
        <v>0</v>
      </c>
      <c r="M1956" s="96">
        <v>0</v>
      </c>
      <c r="N1956" s="96" t="s">
        <v>65</v>
      </c>
      <c r="O1956" s="70">
        <v>0</v>
      </c>
      <c r="P1956" s="96" t="s">
        <v>68</v>
      </c>
      <c r="Q1956" s="96" t="s">
        <v>68</v>
      </c>
      <c r="R1956" s="92"/>
      <c r="S1956" s="93"/>
    </row>
    <row r="1957" spans="2:19" ht="15" thickBot="1" x14ac:dyDescent="0.35">
      <c r="B1957" s="92" t="s">
        <v>4418</v>
      </c>
      <c r="C1957" s="93" t="s">
        <v>885</v>
      </c>
      <c r="D1957" s="94" t="s">
        <v>64</v>
      </c>
      <c r="E1957" s="94" t="s">
        <v>65</v>
      </c>
      <c r="F1957" s="95">
        <v>2593838991304</v>
      </c>
      <c r="G1957" s="94" t="s">
        <v>64</v>
      </c>
      <c r="H1957" s="94" t="s">
        <v>64</v>
      </c>
      <c r="I1957" s="94" t="s">
        <v>66</v>
      </c>
      <c r="J1957" s="94" t="s">
        <v>65</v>
      </c>
      <c r="K1957" s="96">
        <v>0</v>
      </c>
      <c r="L1957" s="96">
        <v>0</v>
      </c>
      <c r="M1957" s="96">
        <v>0</v>
      </c>
      <c r="N1957" s="96" t="s">
        <v>65</v>
      </c>
      <c r="O1957" s="70">
        <v>0</v>
      </c>
      <c r="P1957" s="96" t="s">
        <v>68</v>
      </c>
      <c r="Q1957" s="96" t="s">
        <v>68</v>
      </c>
      <c r="R1957" s="92"/>
      <c r="S1957" s="93"/>
    </row>
    <row r="1958" spans="2:19" ht="15" thickBot="1" x14ac:dyDescent="0.35">
      <c r="B1958" s="92" t="s">
        <v>4419</v>
      </c>
      <c r="C1958" s="93" t="s">
        <v>864</v>
      </c>
      <c r="D1958" s="94" t="s">
        <v>65</v>
      </c>
      <c r="E1958" s="94" t="s">
        <v>64</v>
      </c>
      <c r="F1958" s="95">
        <v>2501032490115</v>
      </c>
      <c r="G1958" s="94" t="s">
        <v>64</v>
      </c>
      <c r="H1958" s="94" t="s">
        <v>64</v>
      </c>
      <c r="I1958" s="94" t="s">
        <v>65</v>
      </c>
      <c r="J1958" s="94" t="s">
        <v>66</v>
      </c>
      <c r="K1958" s="96">
        <v>0</v>
      </c>
      <c r="L1958" s="96">
        <v>0</v>
      </c>
      <c r="M1958" s="96">
        <v>0</v>
      </c>
      <c r="N1958" s="96" t="s">
        <v>65</v>
      </c>
      <c r="O1958" s="70">
        <v>0</v>
      </c>
      <c r="P1958" s="96" t="s">
        <v>68</v>
      </c>
      <c r="Q1958" s="96" t="s">
        <v>68</v>
      </c>
      <c r="R1958" s="92"/>
      <c r="S1958" s="93"/>
    </row>
    <row r="1959" spans="2:19" ht="15" thickBot="1" x14ac:dyDescent="0.35">
      <c r="B1959" s="92" t="s">
        <v>2099</v>
      </c>
      <c r="C1959" s="93" t="s">
        <v>4373</v>
      </c>
      <c r="D1959" s="94" t="s">
        <v>65</v>
      </c>
      <c r="E1959" s="94" t="s">
        <v>64</v>
      </c>
      <c r="F1959" s="95">
        <v>2569242600101</v>
      </c>
      <c r="G1959" s="94" t="s">
        <v>64</v>
      </c>
      <c r="H1959" s="94" t="s">
        <v>64</v>
      </c>
      <c r="I1959" s="94" t="s">
        <v>65</v>
      </c>
      <c r="J1959" s="94" t="s">
        <v>66</v>
      </c>
      <c r="K1959" s="96">
        <v>0</v>
      </c>
      <c r="L1959" s="96">
        <v>0</v>
      </c>
      <c r="M1959" s="96">
        <v>0</v>
      </c>
      <c r="N1959" s="96" t="s">
        <v>65</v>
      </c>
      <c r="O1959" s="70">
        <v>0</v>
      </c>
      <c r="P1959" s="96" t="s">
        <v>68</v>
      </c>
      <c r="Q1959" s="96" t="s">
        <v>68</v>
      </c>
      <c r="R1959" s="92"/>
      <c r="S1959" s="93"/>
    </row>
    <row r="1960" spans="2:19" ht="15" thickBot="1" x14ac:dyDescent="0.35">
      <c r="B1960" s="92" t="s">
        <v>1044</v>
      </c>
      <c r="C1960" s="93" t="s">
        <v>230</v>
      </c>
      <c r="D1960" s="94" t="s">
        <v>65</v>
      </c>
      <c r="E1960" s="94" t="s">
        <v>64</v>
      </c>
      <c r="F1960" s="95">
        <v>1836620830602</v>
      </c>
      <c r="G1960" s="94" t="s">
        <v>64</v>
      </c>
      <c r="H1960" s="94" t="s">
        <v>64</v>
      </c>
      <c r="I1960" s="94" t="s">
        <v>65</v>
      </c>
      <c r="J1960" s="94" t="s">
        <v>66</v>
      </c>
      <c r="K1960" s="96">
        <v>0</v>
      </c>
      <c r="L1960" s="96">
        <v>0</v>
      </c>
      <c r="M1960" s="96">
        <v>0</v>
      </c>
      <c r="N1960" s="96" t="s">
        <v>65</v>
      </c>
      <c r="O1960" s="70">
        <v>0</v>
      </c>
      <c r="P1960" s="96" t="s">
        <v>68</v>
      </c>
      <c r="Q1960" s="96" t="s">
        <v>68</v>
      </c>
      <c r="R1960" s="92"/>
      <c r="S1960" s="93"/>
    </row>
    <row r="1961" spans="2:19" ht="15" thickBot="1" x14ac:dyDescent="0.35">
      <c r="B1961" s="92" t="s">
        <v>4420</v>
      </c>
      <c r="C1961" s="93" t="s">
        <v>885</v>
      </c>
      <c r="D1961" s="94" t="s">
        <v>64</v>
      </c>
      <c r="E1961" s="94" t="s">
        <v>65</v>
      </c>
      <c r="F1961" s="95">
        <v>1917759911403</v>
      </c>
      <c r="G1961" s="94" t="s">
        <v>64</v>
      </c>
      <c r="H1961" s="94" t="s">
        <v>64</v>
      </c>
      <c r="I1961" s="94" t="s">
        <v>65</v>
      </c>
      <c r="J1961" s="94" t="s">
        <v>66</v>
      </c>
      <c r="K1961" s="96">
        <v>0</v>
      </c>
      <c r="L1961" s="96">
        <v>0</v>
      </c>
      <c r="M1961" s="96">
        <v>0</v>
      </c>
      <c r="N1961" s="96" t="s">
        <v>65</v>
      </c>
      <c r="O1961" s="70">
        <v>0</v>
      </c>
      <c r="P1961" s="96" t="s">
        <v>68</v>
      </c>
      <c r="Q1961" s="96" t="s">
        <v>68</v>
      </c>
      <c r="R1961" s="92"/>
      <c r="S1961" s="93"/>
    </row>
    <row r="1962" spans="2:19" ht="15" thickBot="1" x14ac:dyDescent="0.35">
      <c r="B1962" s="92" t="s">
        <v>1251</v>
      </c>
      <c r="C1962" s="93" t="s">
        <v>471</v>
      </c>
      <c r="D1962" s="94" t="s">
        <v>65</v>
      </c>
      <c r="E1962" s="94" t="s">
        <v>64</v>
      </c>
      <c r="F1962" s="95">
        <v>2402731330201</v>
      </c>
      <c r="G1962" s="94" t="s">
        <v>64</v>
      </c>
      <c r="H1962" s="94" t="s">
        <v>64</v>
      </c>
      <c r="I1962" s="94" t="s">
        <v>65</v>
      </c>
      <c r="J1962" s="94" t="s">
        <v>66</v>
      </c>
      <c r="K1962" s="96">
        <v>0</v>
      </c>
      <c r="L1962" s="96">
        <v>0</v>
      </c>
      <c r="M1962" s="96">
        <v>0</v>
      </c>
      <c r="N1962" s="96" t="s">
        <v>65</v>
      </c>
      <c r="O1962" s="70">
        <v>0</v>
      </c>
      <c r="P1962" s="96" t="s">
        <v>68</v>
      </c>
      <c r="Q1962" s="96" t="s">
        <v>68</v>
      </c>
      <c r="R1962" s="92"/>
      <c r="S1962" s="93"/>
    </row>
    <row r="1963" spans="2:19" ht="15" thickBot="1" x14ac:dyDescent="0.35">
      <c r="B1963" s="92" t="s">
        <v>4421</v>
      </c>
      <c r="C1963" s="93" t="s">
        <v>4422</v>
      </c>
      <c r="D1963" s="94" t="s">
        <v>65</v>
      </c>
      <c r="E1963" s="94" t="s">
        <v>64</v>
      </c>
      <c r="F1963" s="95">
        <v>2608807280905</v>
      </c>
      <c r="G1963" s="94" t="s">
        <v>64</v>
      </c>
      <c r="H1963" s="94" t="s">
        <v>64</v>
      </c>
      <c r="I1963" s="94" t="s">
        <v>66</v>
      </c>
      <c r="J1963" s="94" t="s">
        <v>65</v>
      </c>
      <c r="K1963" s="96">
        <v>0</v>
      </c>
      <c r="L1963" s="96">
        <v>0</v>
      </c>
      <c r="M1963" s="96">
        <v>0</v>
      </c>
      <c r="N1963" s="96" t="s">
        <v>65</v>
      </c>
      <c r="O1963" s="70">
        <v>0</v>
      </c>
      <c r="P1963" s="96" t="s">
        <v>68</v>
      </c>
      <c r="Q1963" s="96" t="s">
        <v>68</v>
      </c>
      <c r="R1963" s="92"/>
      <c r="S1963" s="93"/>
    </row>
    <row r="1964" spans="2:19" ht="15" thickBot="1" x14ac:dyDescent="0.35">
      <c r="B1964" s="92" t="s">
        <v>651</v>
      </c>
      <c r="C1964" s="93" t="s">
        <v>772</v>
      </c>
      <c r="D1964" s="94" t="s">
        <v>64</v>
      </c>
      <c r="E1964" s="94" t="s">
        <v>65</v>
      </c>
      <c r="F1964" s="95">
        <v>1943595732101</v>
      </c>
      <c r="G1964" s="94" t="s">
        <v>64</v>
      </c>
      <c r="H1964" s="94" t="s">
        <v>64</v>
      </c>
      <c r="I1964" s="94" t="s">
        <v>65</v>
      </c>
      <c r="J1964" s="94" t="s">
        <v>66</v>
      </c>
      <c r="K1964" s="96">
        <v>0</v>
      </c>
      <c r="L1964" s="96">
        <v>0</v>
      </c>
      <c r="M1964" s="96">
        <v>0</v>
      </c>
      <c r="N1964" s="96" t="s">
        <v>65</v>
      </c>
      <c r="O1964" s="70">
        <v>0</v>
      </c>
      <c r="P1964" s="96" t="s">
        <v>68</v>
      </c>
      <c r="Q1964" s="96" t="s">
        <v>68</v>
      </c>
      <c r="R1964" s="92"/>
      <c r="S1964" s="93"/>
    </row>
    <row r="1965" spans="2:19" ht="15" thickBot="1" x14ac:dyDescent="0.35">
      <c r="B1965" s="92" t="s">
        <v>651</v>
      </c>
      <c r="C1965" s="93" t="s">
        <v>4423</v>
      </c>
      <c r="D1965" s="94" t="s">
        <v>64</v>
      </c>
      <c r="E1965" s="94" t="s">
        <v>65</v>
      </c>
      <c r="F1965" s="95">
        <v>2456223141601</v>
      </c>
      <c r="G1965" s="94" t="s">
        <v>64</v>
      </c>
      <c r="H1965" s="94" t="s">
        <v>64</v>
      </c>
      <c r="I1965" s="94" t="s">
        <v>65</v>
      </c>
      <c r="J1965" s="94" t="s">
        <v>66</v>
      </c>
      <c r="K1965" s="96" t="s">
        <v>65</v>
      </c>
      <c r="L1965" s="96">
        <v>0</v>
      </c>
      <c r="M1965" s="96">
        <v>0</v>
      </c>
      <c r="N1965" s="96">
        <v>0</v>
      </c>
      <c r="O1965" s="70">
        <v>0</v>
      </c>
      <c r="P1965" s="96" t="s">
        <v>68</v>
      </c>
      <c r="Q1965" s="96" t="s">
        <v>68</v>
      </c>
      <c r="R1965" s="92"/>
      <c r="S1965" s="93"/>
    </row>
    <row r="1966" spans="2:19" ht="15" thickBot="1" x14ac:dyDescent="0.35">
      <c r="B1966" s="92" t="s">
        <v>892</v>
      </c>
      <c r="C1966" s="93" t="s">
        <v>772</v>
      </c>
      <c r="D1966" s="94" t="s">
        <v>64</v>
      </c>
      <c r="E1966" s="94" t="s">
        <v>65</v>
      </c>
      <c r="F1966" s="95">
        <v>2448010530101</v>
      </c>
      <c r="G1966" s="94" t="s">
        <v>64</v>
      </c>
      <c r="H1966" s="94" t="s">
        <v>64</v>
      </c>
      <c r="I1966" s="94" t="s">
        <v>65</v>
      </c>
      <c r="J1966" s="94" t="s">
        <v>66</v>
      </c>
      <c r="K1966" s="96">
        <v>0</v>
      </c>
      <c r="L1966" s="96">
        <v>0</v>
      </c>
      <c r="M1966" s="96">
        <v>0</v>
      </c>
      <c r="N1966" s="96" t="s">
        <v>65</v>
      </c>
      <c r="O1966" s="70">
        <v>0</v>
      </c>
      <c r="P1966" s="96" t="s">
        <v>68</v>
      </c>
      <c r="Q1966" s="96" t="s">
        <v>68</v>
      </c>
      <c r="R1966" s="92"/>
      <c r="S1966" s="93"/>
    </row>
    <row r="1967" spans="2:19" ht="15" thickBot="1" x14ac:dyDescent="0.35">
      <c r="B1967" s="92" t="s">
        <v>284</v>
      </c>
      <c r="C1967" s="93" t="s">
        <v>226</v>
      </c>
      <c r="D1967" s="94" t="s">
        <v>64</v>
      </c>
      <c r="E1967" s="94" t="s">
        <v>65</v>
      </c>
      <c r="F1967" s="95">
        <v>2444341820101</v>
      </c>
      <c r="G1967" s="94" t="s">
        <v>64</v>
      </c>
      <c r="H1967" s="94" t="s">
        <v>64</v>
      </c>
      <c r="I1967" s="94" t="s">
        <v>65</v>
      </c>
      <c r="J1967" s="94" t="s">
        <v>66</v>
      </c>
      <c r="K1967" s="96">
        <v>0</v>
      </c>
      <c r="L1967" s="96">
        <v>0</v>
      </c>
      <c r="M1967" s="96">
        <v>0</v>
      </c>
      <c r="N1967" s="96" t="s">
        <v>65</v>
      </c>
      <c r="O1967" s="70">
        <v>0</v>
      </c>
      <c r="P1967" s="96" t="s">
        <v>68</v>
      </c>
      <c r="Q1967" s="96" t="s">
        <v>68</v>
      </c>
      <c r="R1967" s="92"/>
      <c r="S1967" s="93"/>
    </row>
    <row r="1968" spans="2:19" ht="15" thickBot="1" x14ac:dyDescent="0.35">
      <c r="B1968" s="92" t="s">
        <v>4424</v>
      </c>
      <c r="C1968" s="93" t="s">
        <v>2162</v>
      </c>
      <c r="D1968" s="94" t="s">
        <v>65</v>
      </c>
      <c r="E1968" s="94" t="s">
        <v>64</v>
      </c>
      <c r="F1968" s="95">
        <v>2675313540101</v>
      </c>
      <c r="G1968" s="94" t="s">
        <v>64</v>
      </c>
      <c r="H1968" s="94" t="s">
        <v>64</v>
      </c>
      <c r="I1968" s="94" t="s">
        <v>65</v>
      </c>
      <c r="J1968" s="94" t="s">
        <v>66</v>
      </c>
      <c r="K1968" s="96">
        <v>0</v>
      </c>
      <c r="L1968" s="96">
        <v>0</v>
      </c>
      <c r="M1968" s="96">
        <v>0</v>
      </c>
      <c r="N1968" s="96" t="s">
        <v>65</v>
      </c>
      <c r="O1968" s="70">
        <v>0</v>
      </c>
      <c r="P1968" s="96" t="s">
        <v>68</v>
      </c>
      <c r="Q1968" s="96" t="s">
        <v>68</v>
      </c>
      <c r="R1968" s="92"/>
      <c r="S1968" s="93"/>
    </row>
    <row r="1969" spans="2:19" ht="15" thickBot="1" x14ac:dyDescent="0.35">
      <c r="B1969" s="92" t="s">
        <v>678</v>
      </c>
      <c r="C1969" s="93" t="s">
        <v>686</v>
      </c>
      <c r="D1969" s="94" t="s">
        <v>65</v>
      </c>
      <c r="E1969" s="94" t="s">
        <v>64</v>
      </c>
      <c r="F1969" s="95">
        <v>2449852511309</v>
      </c>
      <c r="G1969" s="94" t="s">
        <v>64</v>
      </c>
      <c r="H1969" s="94" t="s">
        <v>64</v>
      </c>
      <c r="I1969" s="94" t="s">
        <v>65</v>
      </c>
      <c r="J1969" s="94" t="s">
        <v>66</v>
      </c>
      <c r="K1969" s="96">
        <v>0</v>
      </c>
      <c r="L1969" s="96">
        <v>0</v>
      </c>
      <c r="M1969" s="96">
        <v>0</v>
      </c>
      <c r="N1969" s="96" t="s">
        <v>65</v>
      </c>
      <c r="O1969" s="70">
        <v>0</v>
      </c>
      <c r="P1969" s="96" t="s">
        <v>68</v>
      </c>
      <c r="Q1969" s="96" t="s">
        <v>68</v>
      </c>
      <c r="R1969" s="92"/>
      <c r="S1969" s="93"/>
    </row>
    <row r="1970" spans="2:19" ht="15" thickBot="1" x14ac:dyDescent="0.35">
      <c r="B1970" s="92" t="s">
        <v>1068</v>
      </c>
      <c r="C1970" s="93" t="s">
        <v>668</v>
      </c>
      <c r="D1970" s="94" t="s">
        <v>64</v>
      </c>
      <c r="E1970" s="94" t="s">
        <v>65</v>
      </c>
      <c r="F1970" s="95">
        <v>2449852780115</v>
      </c>
      <c r="G1970" s="94" t="s">
        <v>64</v>
      </c>
      <c r="H1970" s="94" t="s">
        <v>64</v>
      </c>
      <c r="I1970" s="94" t="s">
        <v>65</v>
      </c>
      <c r="J1970" s="94" t="s">
        <v>66</v>
      </c>
      <c r="K1970" s="96">
        <v>0</v>
      </c>
      <c r="L1970" s="96">
        <v>0</v>
      </c>
      <c r="M1970" s="96">
        <v>0</v>
      </c>
      <c r="N1970" s="96" t="s">
        <v>65</v>
      </c>
      <c r="O1970" s="70">
        <v>0</v>
      </c>
      <c r="P1970" s="96" t="s">
        <v>68</v>
      </c>
      <c r="Q1970" s="96" t="s">
        <v>68</v>
      </c>
      <c r="R1970" s="92"/>
      <c r="S1970" s="93"/>
    </row>
    <row r="1971" spans="2:19" ht="15" thickBot="1" x14ac:dyDescent="0.35">
      <c r="B1971" s="92" t="s">
        <v>1014</v>
      </c>
      <c r="C1971" s="93" t="s">
        <v>471</v>
      </c>
      <c r="D1971" s="94" t="s">
        <v>64</v>
      </c>
      <c r="E1971" s="94" t="s">
        <v>65</v>
      </c>
      <c r="F1971" s="95">
        <v>2453446670101</v>
      </c>
      <c r="G1971" s="94" t="s">
        <v>64</v>
      </c>
      <c r="H1971" s="94" t="s">
        <v>64</v>
      </c>
      <c r="I1971" s="94" t="s">
        <v>65</v>
      </c>
      <c r="J1971" s="94" t="s">
        <v>66</v>
      </c>
      <c r="K1971" s="96">
        <v>0</v>
      </c>
      <c r="L1971" s="96">
        <v>0</v>
      </c>
      <c r="M1971" s="96">
        <v>0</v>
      </c>
      <c r="N1971" s="96" t="s">
        <v>65</v>
      </c>
      <c r="O1971" s="70">
        <v>0</v>
      </c>
      <c r="P1971" s="96" t="s">
        <v>68</v>
      </c>
      <c r="Q1971" s="96" t="s">
        <v>68</v>
      </c>
      <c r="R1971" s="92"/>
      <c r="S1971" s="93"/>
    </row>
    <row r="1972" spans="2:19" ht="15" thickBot="1" x14ac:dyDescent="0.35">
      <c r="B1972" s="92" t="s">
        <v>4425</v>
      </c>
      <c r="C1972" s="93" t="s">
        <v>3813</v>
      </c>
      <c r="D1972" s="94" t="s">
        <v>65</v>
      </c>
      <c r="E1972" s="94" t="s">
        <v>64</v>
      </c>
      <c r="F1972" s="95">
        <v>1737145871501</v>
      </c>
      <c r="G1972" s="94" t="s">
        <v>64</v>
      </c>
      <c r="H1972" s="94" t="s">
        <v>64</v>
      </c>
      <c r="I1972" s="94" t="s">
        <v>66</v>
      </c>
      <c r="J1972" s="94" t="s">
        <v>65</v>
      </c>
      <c r="K1972" s="96">
        <v>0</v>
      </c>
      <c r="L1972" s="96">
        <v>0</v>
      </c>
      <c r="M1972" s="96">
        <v>0</v>
      </c>
      <c r="N1972" s="96" t="s">
        <v>65</v>
      </c>
      <c r="O1972" s="70">
        <v>0</v>
      </c>
      <c r="P1972" s="96" t="s">
        <v>68</v>
      </c>
      <c r="Q1972" s="96" t="s">
        <v>68</v>
      </c>
      <c r="R1972" s="92"/>
      <c r="S1972" s="93"/>
    </row>
    <row r="1973" spans="2:19" ht="15" thickBot="1" x14ac:dyDescent="0.35">
      <c r="B1973" s="92" t="s">
        <v>4426</v>
      </c>
      <c r="C1973" s="93" t="s">
        <v>662</v>
      </c>
      <c r="D1973" s="94" t="s">
        <v>64</v>
      </c>
      <c r="E1973" s="94" t="s">
        <v>65</v>
      </c>
      <c r="F1973" s="95">
        <v>2501289691413</v>
      </c>
      <c r="G1973" s="94" t="s">
        <v>64</v>
      </c>
      <c r="H1973" s="94" t="s">
        <v>64</v>
      </c>
      <c r="I1973" s="94" t="s">
        <v>65</v>
      </c>
      <c r="J1973" s="94" t="s">
        <v>66</v>
      </c>
      <c r="K1973" s="96">
        <v>0</v>
      </c>
      <c r="L1973" s="96">
        <v>0</v>
      </c>
      <c r="M1973" s="96">
        <v>0</v>
      </c>
      <c r="N1973" s="96" t="s">
        <v>65</v>
      </c>
      <c r="O1973" s="70">
        <v>0</v>
      </c>
      <c r="P1973" s="96" t="s">
        <v>68</v>
      </c>
      <c r="Q1973" s="96" t="s">
        <v>68</v>
      </c>
      <c r="R1973" s="92"/>
      <c r="S1973" s="93"/>
    </row>
    <row r="1974" spans="2:19" ht="15" thickBot="1" x14ac:dyDescent="0.35">
      <c r="B1974" s="92" t="s">
        <v>4427</v>
      </c>
      <c r="C1974" s="93" t="s">
        <v>3048</v>
      </c>
      <c r="D1974" s="94" t="s">
        <v>65</v>
      </c>
      <c r="E1974" s="94" t="s">
        <v>64</v>
      </c>
      <c r="F1974" s="95">
        <v>1818605890101</v>
      </c>
      <c r="G1974" s="94" t="s">
        <v>64</v>
      </c>
      <c r="H1974" s="94" t="s">
        <v>64</v>
      </c>
      <c r="I1974" s="94" t="s">
        <v>65</v>
      </c>
      <c r="J1974" s="94" t="s">
        <v>66</v>
      </c>
      <c r="K1974" s="96">
        <v>0</v>
      </c>
      <c r="L1974" s="96">
        <v>0</v>
      </c>
      <c r="M1974" s="96">
        <v>0</v>
      </c>
      <c r="N1974" s="96" t="s">
        <v>65</v>
      </c>
      <c r="O1974" s="70">
        <v>0</v>
      </c>
      <c r="P1974" s="96" t="s">
        <v>68</v>
      </c>
      <c r="Q1974" s="96" t="s">
        <v>68</v>
      </c>
      <c r="R1974" s="92"/>
      <c r="S1974" s="93"/>
    </row>
    <row r="1975" spans="2:19" ht="15" thickBot="1" x14ac:dyDescent="0.35">
      <c r="B1975" s="92" t="s">
        <v>4428</v>
      </c>
      <c r="C1975" s="93" t="s">
        <v>734</v>
      </c>
      <c r="D1975" s="94" t="s">
        <v>64</v>
      </c>
      <c r="E1975" s="94" t="s">
        <v>65</v>
      </c>
      <c r="F1975" s="95">
        <v>2466538251908</v>
      </c>
      <c r="G1975" s="94" t="s">
        <v>64</v>
      </c>
      <c r="H1975" s="94" t="s">
        <v>64</v>
      </c>
      <c r="I1975" s="94" t="s">
        <v>65</v>
      </c>
      <c r="J1975" s="94" t="s">
        <v>66</v>
      </c>
      <c r="K1975" s="96">
        <v>0</v>
      </c>
      <c r="L1975" s="96">
        <v>0</v>
      </c>
      <c r="M1975" s="96">
        <v>0</v>
      </c>
      <c r="N1975" s="96" t="s">
        <v>65</v>
      </c>
      <c r="O1975" s="70">
        <v>0</v>
      </c>
      <c r="P1975" s="96" t="s">
        <v>68</v>
      </c>
      <c r="Q1975" s="96" t="s">
        <v>68</v>
      </c>
      <c r="R1975" s="92"/>
      <c r="S1975" s="93"/>
    </row>
    <row r="1976" spans="2:19" ht="15" thickBot="1" x14ac:dyDescent="0.35">
      <c r="B1976" s="92" t="s">
        <v>646</v>
      </c>
      <c r="C1976" s="93" t="s">
        <v>864</v>
      </c>
      <c r="D1976" s="94" t="s">
        <v>64</v>
      </c>
      <c r="E1976" s="94" t="s">
        <v>65</v>
      </c>
      <c r="F1976" s="95">
        <v>2334412471301</v>
      </c>
      <c r="G1976" s="94" t="s">
        <v>64</v>
      </c>
      <c r="H1976" s="94" t="s">
        <v>64</v>
      </c>
      <c r="I1976" s="94" t="s">
        <v>65</v>
      </c>
      <c r="J1976" s="94" t="s">
        <v>66</v>
      </c>
      <c r="K1976" s="96">
        <v>0</v>
      </c>
      <c r="L1976" s="96">
        <v>0</v>
      </c>
      <c r="M1976" s="96">
        <v>0</v>
      </c>
      <c r="N1976" s="96" t="s">
        <v>65</v>
      </c>
      <c r="O1976" s="70">
        <v>0</v>
      </c>
      <c r="P1976" s="96" t="s">
        <v>68</v>
      </c>
      <c r="Q1976" s="96" t="s">
        <v>68</v>
      </c>
      <c r="R1976" s="92"/>
      <c r="S1976" s="93"/>
    </row>
    <row r="1977" spans="2:19" ht="15" thickBot="1" x14ac:dyDescent="0.35">
      <c r="B1977" s="92" t="s">
        <v>1104</v>
      </c>
      <c r="C1977" s="93" t="s">
        <v>2115</v>
      </c>
      <c r="D1977" s="94" t="s">
        <v>64</v>
      </c>
      <c r="E1977" s="94" t="s">
        <v>65</v>
      </c>
      <c r="F1977" s="95">
        <v>2738455940301</v>
      </c>
      <c r="G1977" s="94" t="s">
        <v>64</v>
      </c>
      <c r="H1977" s="94" t="s">
        <v>64</v>
      </c>
      <c r="I1977" s="94" t="s">
        <v>65</v>
      </c>
      <c r="J1977" s="94" t="s">
        <v>66</v>
      </c>
      <c r="K1977" s="96">
        <v>0</v>
      </c>
      <c r="L1977" s="96">
        <v>0</v>
      </c>
      <c r="M1977" s="96">
        <v>0</v>
      </c>
      <c r="N1977" s="96" t="s">
        <v>65</v>
      </c>
      <c r="O1977" s="70">
        <v>0</v>
      </c>
      <c r="P1977" s="96" t="s">
        <v>68</v>
      </c>
      <c r="Q1977" s="96" t="s">
        <v>68</v>
      </c>
      <c r="R1977" s="92"/>
      <c r="S1977" s="93"/>
    </row>
    <row r="1978" spans="2:19" ht="15" thickBot="1" x14ac:dyDescent="0.35">
      <c r="B1978" s="92" t="s">
        <v>1104</v>
      </c>
      <c r="C1978" s="93" t="s">
        <v>2084</v>
      </c>
      <c r="D1978" s="94" t="s">
        <v>64</v>
      </c>
      <c r="E1978" s="94" t="s">
        <v>65</v>
      </c>
      <c r="F1978" s="95">
        <v>2370981210101</v>
      </c>
      <c r="G1978" s="94" t="s">
        <v>64</v>
      </c>
      <c r="H1978" s="94" t="s">
        <v>64</v>
      </c>
      <c r="I1978" s="94" t="s">
        <v>65</v>
      </c>
      <c r="J1978" s="94" t="s">
        <v>66</v>
      </c>
      <c r="K1978" s="96">
        <v>0</v>
      </c>
      <c r="L1978" s="96">
        <v>0</v>
      </c>
      <c r="M1978" s="96">
        <v>0</v>
      </c>
      <c r="N1978" s="96" t="s">
        <v>65</v>
      </c>
      <c r="O1978" s="70">
        <v>0</v>
      </c>
      <c r="P1978" s="96" t="s">
        <v>68</v>
      </c>
      <c r="Q1978" s="96" t="s">
        <v>68</v>
      </c>
      <c r="R1978" s="92"/>
      <c r="S1978" s="93"/>
    </row>
    <row r="1979" spans="2:19" ht="15" thickBot="1" x14ac:dyDescent="0.35">
      <c r="B1979" s="92" t="s">
        <v>1104</v>
      </c>
      <c r="C1979" s="93" t="s">
        <v>4429</v>
      </c>
      <c r="D1979" s="94" t="s">
        <v>64</v>
      </c>
      <c r="E1979" s="94" t="s">
        <v>65</v>
      </c>
      <c r="F1979" s="95">
        <v>1796762020901</v>
      </c>
      <c r="G1979" s="94" t="s">
        <v>64</v>
      </c>
      <c r="H1979" s="94" t="s">
        <v>64</v>
      </c>
      <c r="I1979" s="94" t="s">
        <v>66</v>
      </c>
      <c r="J1979" s="94" t="s">
        <v>65</v>
      </c>
      <c r="K1979" s="96" t="s">
        <v>65</v>
      </c>
      <c r="L1979" s="96">
        <v>0</v>
      </c>
      <c r="M1979" s="96">
        <v>0</v>
      </c>
      <c r="N1979" s="96">
        <v>0</v>
      </c>
      <c r="O1979" s="70">
        <v>0</v>
      </c>
      <c r="P1979" s="96" t="s">
        <v>68</v>
      </c>
      <c r="Q1979" s="96" t="s">
        <v>68</v>
      </c>
      <c r="R1979" s="92"/>
      <c r="S1979" s="93"/>
    </row>
    <row r="1980" spans="2:19" ht="15" thickBot="1" x14ac:dyDescent="0.35">
      <c r="B1980" s="92" t="s">
        <v>282</v>
      </c>
      <c r="C1980" s="93" t="s">
        <v>4430</v>
      </c>
      <c r="D1980" s="94" t="s">
        <v>64</v>
      </c>
      <c r="E1980" s="94" t="s">
        <v>65</v>
      </c>
      <c r="F1980" s="95">
        <v>1946011531202</v>
      </c>
      <c r="G1980" s="94" t="s">
        <v>64</v>
      </c>
      <c r="H1980" s="94" t="s">
        <v>64</v>
      </c>
      <c r="I1980" s="94" t="s">
        <v>65</v>
      </c>
      <c r="J1980" s="94" t="s">
        <v>66</v>
      </c>
      <c r="K1980" s="96">
        <v>0</v>
      </c>
      <c r="L1980" s="96">
        <v>0</v>
      </c>
      <c r="M1980" s="96">
        <v>0</v>
      </c>
      <c r="N1980" s="96" t="s">
        <v>65</v>
      </c>
      <c r="O1980" s="70">
        <v>0</v>
      </c>
      <c r="P1980" s="96" t="s">
        <v>68</v>
      </c>
      <c r="Q1980" s="96" t="s">
        <v>68</v>
      </c>
      <c r="R1980" s="92"/>
      <c r="S1980" s="93"/>
    </row>
    <row r="1981" spans="2:19" ht="15" thickBot="1" x14ac:dyDescent="0.35">
      <c r="B1981" s="92" t="s">
        <v>222</v>
      </c>
      <c r="C1981" s="93" t="s">
        <v>471</v>
      </c>
      <c r="D1981" s="94" t="s">
        <v>64</v>
      </c>
      <c r="E1981" s="94" t="s">
        <v>65</v>
      </c>
      <c r="F1981" s="95">
        <v>2539240650101</v>
      </c>
      <c r="G1981" s="94" t="s">
        <v>64</v>
      </c>
      <c r="H1981" s="94" t="s">
        <v>64</v>
      </c>
      <c r="I1981" s="94" t="s">
        <v>65</v>
      </c>
      <c r="J1981" s="94" t="s">
        <v>66</v>
      </c>
      <c r="K1981" s="96">
        <v>0</v>
      </c>
      <c r="L1981" s="96">
        <v>0</v>
      </c>
      <c r="M1981" s="96">
        <v>0</v>
      </c>
      <c r="N1981" s="96" t="s">
        <v>65</v>
      </c>
      <c r="O1981" s="70">
        <v>0</v>
      </c>
      <c r="P1981" s="96" t="s">
        <v>68</v>
      </c>
      <c r="Q1981" s="96" t="s">
        <v>68</v>
      </c>
      <c r="R1981" s="92"/>
      <c r="S1981" s="93"/>
    </row>
    <row r="1982" spans="2:19" ht="15" thickBot="1" x14ac:dyDescent="0.35">
      <c r="B1982" s="92" t="s">
        <v>222</v>
      </c>
      <c r="C1982" s="93" t="s">
        <v>650</v>
      </c>
      <c r="D1982" s="94" t="s">
        <v>64</v>
      </c>
      <c r="E1982" s="94" t="s">
        <v>65</v>
      </c>
      <c r="F1982" s="95">
        <v>2448009280101</v>
      </c>
      <c r="G1982" s="94" t="s">
        <v>64</v>
      </c>
      <c r="H1982" s="94" t="s">
        <v>64</v>
      </c>
      <c r="I1982" s="94" t="s">
        <v>65</v>
      </c>
      <c r="J1982" s="94" t="s">
        <v>66</v>
      </c>
      <c r="K1982" s="96">
        <v>0</v>
      </c>
      <c r="L1982" s="96">
        <v>0</v>
      </c>
      <c r="M1982" s="96">
        <v>0</v>
      </c>
      <c r="N1982" s="96" t="s">
        <v>65</v>
      </c>
      <c r="O1982" s="70">
        <v>0</v>
      </c>
      <c r="P1982" s="96" t="s">
        <v>68</v>
      </c>
      <c r="Q1982" s="96" t="s">
        <v>68</v>
      </c>
      <c r="R1982" s="92"/>
      <c r="S1982" s="93"/>
    </row>
    <row r="1983" spans="2:19" ht="15" thickBot="1" x14ac:dyDescent="0.35">
      <c r="B1983" s="92" t="s">
        <v>4431</v>
      </c>
      <c r="C1983" s="93" t="s">
        <v>671</v>
      </c>
      <c r="D1983" s="94" t="s">
        <v>64</v>
      </c>
      <c r="E1983" s="94" t="s">
        <v>65</v>
      </c>
      <c r="F1983" s="95">
        <v>2449852430101</v>
      </c>
      <c r="G1983" s="94" t="s">
        <v>64</v>
      </c>
      <c r="H1983" s="94" t="s">
        <v>64</v>
      </c>
      <c r="I1983" s="94" t="s">
        <v>65</v>
      </c>
      <c r="J1983" s="94" t="s">
        <v>66</v>
      </c>
      <c r="K1983" s="96">
        <v>0</v>
      </c>
      <c r="L1983" s="96">
        <v>0</v>
      </c>
      <c r="M1983" s="96">
        <v>0</v>
      </c>
      <c r="N1983" s="96" t="s">
        <v>65</v>
      </c>
      <c r="O1983" s="70">
        <v>0</v>
      </c>
      <c r="P1983" s="96" t="s">
        <v>68</v>
      </c>
      <c r="Q1983" s="96" t="s">
        <v>68</v>
      </c>
      <c r="R1983" s="92"/>
      <c r="S1983" s="93"/>
    </row>
    <row r="1984" spans="2:19" ht="15" thickBot="1" x14ac:dyDescent="0.35">
      <c r="B1984" s="92" t="s">
        <v>860</v>
      </c>
      <c r="C1984" s="93" t="s">
        <v>3093</v>
      </c>
      <c r="D1984" s="94" t="s">
        <v>65</v>
      </c>
      <c r="E1984" s="94" t="s">
        <v>64</v>
      </c>
      <c r="F1984" s="95">
        <v>1597369000101</v>
      </c>
      <c r="G1984" s="94" t="s">
        <v>64</v>
      </c>
      <c r="H1984" s="94" t="s">
        <v>64</v>
      </c>
      <c r="I1984" s="94" t="s">
        <v>65</v>
      </c>
      <c r="J1984" s="94" t="s">
        <v>66</v>
      </c>
      <c r="K1984" s="96">
        <v>0</v>
      </c>
      <c r="L1984" s="96">
        <v>0</v>
      </c>
      <c r="M1984" s="96">
        <v>0</v>
      </c>
      <c r="N1984" s="96" t="s">
        <v>65</v>
      </c>
      <c r="O1984" s="70">
        <v>0</v>
      </c>
      <c r="P1984" s="96" t="s">
        <v>68</v>
      </c>
      <c r="Q1984" s="96" t="s">
        <v>68</v>
      </c>
      <c r="R1984" s="92"/>
      <c r="S1984" s="93"/>
    </row>
    <row r="1985" spans="2:19" ht="15" thickBot="1" x14ac:dyDescent="0.35">
      <c r="B1985" s="92" t="s">
        <v>243</v>
      </c>
      <c r="C1985" s="93" t="s">
        <v>686</v>
      </c>
      <c r="D1985" s="94" t="s">
        <v>64</v>
      </c>
      <c r="E1985" s="94" t="s">
        <v>65</v>
      </c>
      <c r="F1985" s="95">
        <v>1861595280101</v>
      </c>
      <c r="G1985" s="94" t="s">
        <v>64</v>
      </c>
      <c r="H1985" s="94" t="s">
        <v>64</v>
      </c>
      <c r="I1985" s="94" t="s">
        <v>65</v>
      </c>
      <c r="J1985" s="94" t="s">
        <v>66</v>
      </c>
      <c r="K1985" s="96">
        <v>0</v>
      </c>
      <c r="L1985" s="96">
        <v>0</v>
      </c>
      <c r="M1985" s="96">
        <v>0</v>
      </c>
      <c r="N1985" s="96" t="s">
        <v>65</v>
      </c>
      <c r="O1985" s="70">
        <v>0</v>
      </c>
      <c r="P1985" s="96" t="s">
        <v>68</v>
      </c>
      <c r="Q1985" s="96" t="s">
        <v>68</v>
      </c>
      <c r="R1985" s="92"/>
      <c r="S1985" s="93"/>
    </row>
    <row r="1986" spans="2:19" ht="15" thickBot="1" x14ac:dyDescent="0.35">
      <c r="B1986" s="92" t="s">
        <v>233</v>
      </c>
      <c r="C1986" s="93" t="s">
        <v>686</v>
      </c>
      <c r="D1986" s="94" t="s">
        <v>64</v>
      </c>
      <c r="E1986" s="94" t="s">
        <v>65</v>
      </c>
      <c r="F1986" s="95">
        <v>1603642990101</v>
      </c>
      <c r="G1986" s="94" t="s">
        <v>64</v>
      </c>
      <c r="H1986" s="94" t="s">
        <v>64</v>
      </c>
      <c r="I1986" s="94" t="s">
        <v>65</v>
      </c>
      <c r="J1986" s="94" t="s">
        <v>66</v>
      </c>
      <c r="K1986" s="96">
        <v>0</v>
      </c>
      <c r="L1986" s="96">
        <v>0</v>
      </c>
      <c r="M1986" s="96">
        <v>0</v>
      </c>
      <c r="N1986" s="96" t="s">
        <v>65</v>
      </c>
      <c r="O1986" s="70">
        <v>0</v>
      </c>
      <c r="P1986" s="96" t="s">
        <v>68</v>
      </c>
      <c r="Q1986" s="96" t="s">
        <v>68</v>
      </c>
      <c r="R1986" s="92"/>
      <c r="S1986" s="93"/>
    </row>
    <row r="1987" spans="2:19" ht="15" thickBot="1" x14ac:dyDescent="0.35">
      <c r="B1987" s="92" t="s">
        <v>4432</v>
      </c>
      <c r="C1987" s="93" t="s">
        <v>4433</v>
      </c>
      <c r="D1987" s="94" t="s">
        <v>65</v>
      </c>
      <c r="E1987" s="94" t="s">
        <v>64</v>
      </c>
      <c r="F1987" s="95">
        <v>2445327100101</v>
      </c>
      <c r="G1987" s="94" t="s">
        <v>64</v>
      </c>
      <c r="H1987" s="94" t="s">
        <v>64</v>
      </c>
      <c r="I1987" s="94" t="s">
        <v>65</v>
      </c>
      <c r="J1987" s="94" t="s">
        <v>66</v>
      </c>
      <c r="K1987" s="96">
        <v>0</v>
      </c>
      <c r="L1987" s="96">
        <v>0</v>
      </c>
      <c r="M1987" s="96">
        <v>0</v>
      </c>
      <c r="N1987" s="96" t="s">
        <v>65</v>
      </c>
      <c r="O1987" s="70">
        <v>0</v>
      </c>
      <c r="P1987" s="96" t="s">
        <v>68</v>
      </c>
      <c r="Q1987" s="96" t="s">
        <v>68</v>
      </c>
      <c r="R1987" s="92"/>
      <c r="S1987" s="93"/>
    </row>
    <row r="1988" spans="2:19" ht="15" thickBot="1" x14ac:dyDescent="0.35">
      <c r="B1988" s="92" t="s">
        <v>784</v>
      </c>
      <c r="C1988" s="93" t="s">
        <v>1320</v>
      </c>
      <c r="D1988" s="94" t="s">
        <v>65</v>
      </c>
      <c r="E1988" s="94" t="s">
        <v>64</v>
      </c>
      <c r="F1988" s="95">
        <v>1926786470512</v>
      </c>
      <c r="G1988" s="94" t="s">
        <v>64</v>
      </c>
      <c r="H1988" s="94" t="s">
        <v>64</v>
      </c>
      <c r="I1988" s="94" t="s">
        <v>65</v>
      </c>
      <c r="J1988" s="94" t="s">
        <v>66</v>
      </c>
      <c r="K1988" s="96">
        <v>0</v>
      </c>
      <c r="L1988" s="96">
        <v>0</v>
      </c>
      <c r="M1988" s="96">
        <v>0</v>
      </c>
      <c r="N1988" s="96" t="s">
        <v>65</v>
      </c>
      <c r="O1988" s="70">
        <v>0</v>
      </c>
      <c r="P1988" s="96" t="s">
        <v>68</v>
      </c>
      <c r="Q1988" s="96" t="s">
        <v>68</v>
      </c>
      <c r="R1988" s="92"/>
      <c r="S1988" s="93"/>
    </row>
    <row r="1989" spans="2:19" ht="15" thickBot="1" x14ac:dyDescent="0.35">
      <c r="B1989" s="92" t="s">
        <v>735</v>
      </c>
      <c r="C1989" s="93" t="s">
        <v>873</v>
      </c>
      <c r="D1989" s="94" t="s">
        <v>65</v>
      </c>
      <c r="E1989" s="94" t="s">
        <v>64</v>
      </c>
      <c r="F1989" s="95">
        <v>2338406211103</v>
      </c>
      <c r="G1989" s="94" t="s">
        <v>64</v>
      </c>
      <c r="H1989" s="94" t="s">
        <v>64</v>
      </c>
      <c r="I1989" s="94" t="s">
        <v>65</v>
      </c>
      <c r="J1989" s="94" t="s">
        <v>66</v>
      </c>
      <c r="K1989" s="96">
        <v>0</v>
      </c>
      <c r="L1989" s="96">
        <v>0</v>
      </c>
      <c r="M1989" s="96">
        <v>0</v>
      </c>
      <c r="N1989" s="96" t="s">
        <v>65</v>
      </c>
      <c r="O1989" s="70">
        <v>0</v>
      </c>
      <c r="P1989" s="96" t="s">
        <v>68</v>
      </c>
      <c r="Q1989" s="96" t="s">
        <v>68</v>
      </c>
      <c r="R1989" s="92"/>
      <c r="S1989" s="93"/>
    </row>
    <row r="1990" spans="2:19" ht="15" thickBot="1" x14ac:dyDescent="0.35">
      <c r="B1990" s="92" t="s">
        <v>4434</v>
      </c>
      <c r="C1990" s="93" t="s">
        <v>740</v>
      </c>
      <c r="D1990" s="94" t="s">
        <v>65</v>
      </c>
      <c r="E1990" s="94" t="s">
        <v>64</v>
      </c>
      <c r="F1990" s="95">
        <v>2532031710612</v>
      </c>
      <c r="G1990" s="94" t="s">
        <v>64</v>
      </c>
      <c r="H1990" s="94" t="s">
        <v>64</v>
      </c>
      <c r="I1990" s="94" t="s">
        <v>65</v>
      </c>
      <c r="J1990" s="94" t="s">
        <v>66</v>
      </c>
      <c r="K1990" s="96">
        <v>0</v>
      </c>
      <c r="L1990" s="96">
        <v>0</v>
      </c>
      <c r="M1990" s="96">
        <v>0</v>
      </c>
      <c r="N1990" s="96" t="s">
        <v>65</v>
      </c>
      <c r="O1990" s="70">
        <v>0</v>
      </c>
      <c r="P1990" s="96" t="s">
        <v>68</v>
      </c>
      <c r="Q1990" s="96" t="s">
        <v>68</v>
      </c>
      <c r="R1990" s="92"/>
      <c r="S1990" s="93"/>
    </row>
    <row r="1991" spans="2:19" ht="15" thickBot="1" x14ac:dyDescent="0.35">
      <c r="B1991" s="92" t="s">
        <v>4435</v>
      </c>
      <c r="C1991" s="93" t="s">
        <v>3977</v>
      </c>
      <c r="D1991" s="94" t="s">
        <v>65</v>
      </c>
      <c r="E1991" s="94" t="s">
        <v>64</v>
      </c>
      <c r="F1991" s="95">
        <v>2465909631101</v>
      </c>
      <c r="G1991" s="94" t="s">
        <v>64</v>
      </c>
      <c r="H1991" s="94" t="s">
        <v>64</v>
      </c>
      <c r="I1991" s="94" t="s">
        <v>65</v>
      </c>
      <c r="J1991" s="94" t="s">
        <v>66</v>
      </c>
      <c r="K1991" s="96">
        <v>0</v>
      </c>
      <c r="L1991" s="96">
        <v>0</v>
      </c>
      <c r="M1991" s="96">
        <v>0</v>
      </c>
      <c r="N1991" s="96" t="s">
        <v>65</v>
      </c>
      <c r="O1991" s="70">
        <v>0</v>
      </c>
      <c r="P1991" s="96" t="s">
        <v>68</v>
      </c>
      <c r="Q1991" s="96" t="s">
        <v>68</v>
      </c>
      <c r="R1991" s="92"/>
      <c r="S1991" s="93"/>
    </row>
    <row r="1992" spans="2:19" ht="15" thickBot="1" x14ac:dyDescent="0.35">
      <c r="B1992" s="92" t="s">
        <v>2155</v>
      </c>
      <c r="C1992" s="93" t="s">
        <v>707</v>
      </c>
      <c r="D1992" s="94" t="s">
        <v>65</v>
      </c>
      <c r="E1992" s="94" t="s">
        <v>64</v>
      </c>
      <c r="F1992" s="95">
        <v>2451458850101</v>
      </c>
      <c r="G1992" s="94" t="s">
        <v>64</v>
      </c>
      <c r="H1992" s="94" t="s">
        <v>64</v>
      </c>
      <c r="I1992" s="94" t="s">
        <v>65</v>
      </c>
      <c r="J1992" s="94" t="s">
        <v>66</v>
      </c>
      <c r="K1992" s="96">
        <v>0</v>
      </c>
      <c r="L1992" s="96">
        <v>0</v>
      </c>
      <c r="M1992" s="96">
        <v>0</v>
      </c>
      <c r="N1992" s="96" t="s">
        <v>65</v>
      </c>
      <c r="O1992" s="70">
        <v>0</v>
      </c>
      <c r="P1992" s="96" t="s">
        <v>68</v>
      </c>
      <c r="Q1992" s="96" t="s">
        <v>68</v>
      </c>
      <c r="R1992" s="92"/>
      <c r="S1992" s="93"/>
    </row>
    <row r="1993" spans="2:19" ht="15" thickBot="1" x14ac:dyDescent="0.35">
      <c r="B1993" s="92" t="s">
        <v>1232</v>
      </c>
      <c r="C1993" s="93" t="s">
        <v>4436</v>
      </c>
      <c r="D1993" s="94" t="s">
        <v>64</v>
      </c>
      <c r="E1993" s="94" t="s">
        <v>65</v>
      </c>
      <c r="F1993" s="95">
        <v>1682171390402</v>
      </c>
      <c r="G1993" s="94" t="s">
        <v>64</v>
      </c>
      <c r="H1993" s="94" t="s">
        <v>64</v>
      </c>
      <c r="I1993" s="94" t="s">
        <v>65</v>
      </c>
      <c r="J1993" s="94" t="s">
        <v>66</v>
      </c>
      <c r="K1993" s="96" t="s">
        <v>65</v>
      </c>
      <c r="L1993" s="96">
        <v>0</v>
      </c>
      <c r="M1993" s="96">
        <v>0</v>
      </c>
      <c r="N1993" s="96">
        <v>0</v>
      </c>
      <c r="O1993" s="70">
        <v>0</v>
      </c>
      <c r="P1993" s="96" t="s">
        <v>68</v>
      </c>
      <c r="Q1993" s="96" t="s">
        <v>68</v>
      </c>
      <c r="R1993" s="92"/>
      <c r="S1993" s="93"/>
    </row>
    <row r="1994" spans="2:19" ht="15" thickBot="1" x14ac:dyDescent="0.35">
      <c r="B1994" s="92" t="s">
        <v>724</v>
      </c>
      <c r="C1994" s="93" t="s">
        <v>740</v>
      </c>
      <c r="D1994" s="94" t="s">
        <v>65</v>
      </c>
      <c r="E1994" s="94" t="s">
        <v>64</v>
      </c>
      <c r="F1994" s="95">
        <v>1873071210101</v>
      </c>
      <c r="G1994" s="94" t="s">
        <v>64</v>
      </c>
      <c r="H1994" s="94" t="s">
        <v>64</v>
      </c>
      <c r="I1994" s="94" t="s">
        <v>65</v>
      </c>
      <c r="J1994" s="94" t="s">
        <v>66</v>
      </c>
      <c r="K1994" s="96">
        <v>0</v>
      </c>
      <c r="L1994" s="96">
        <v>0</v>
      </c>
      <c r="M1994" s="96">
        <v>0</v>
      </c>
      <c r="N1994" s="96" t="s">
        <v>65</v>
      </c>
      <c r="O1994" s="70">
        <v>0</v>
      </c>
      <c r="P1994" s="96" t="s">
        <v>68</v>
      </c>
      <c r="Q1994" s="96" t="s">
        <v>68</v>
      </c>
      <c r="R1994" s="92"/>
      <c r="S1994" s="93"/>
    </row>
    <row r="1995" spans="2:19" ht="15" thickBot="1" x14ac:dyDescent="0.35">
      <c r="B1995" s="92" t="s">
        <v>2184</v>
      </c>
      <c r="C1995" s="93" t="s">
        <v>917</v>
      </c>
      <c r="D1995" s="94" t="s">
        <v>64</v>
      </c>
      <c r="E1995" s="94" t="s">
        <v>65</v>
      </c>
      <c r="F1995" s="95">
        <v>2448003590101</v>
      </c>
      <c r="G1995" s="94" t="s">
        <v>64</v>
      </c>
      <c r="H1995" s="94" t="s">
        <v>64</v>
      </c>
      <c r="I1995" s="94" t="s">
        <v>65</v>
      </c>
      <c r="J1995" s="94" t="s">
        <v>66</v>
      </c>
      <c r="K1995" s="96">
        <v>0</v>
      </c>
      <c r="L1995" s="96">
        <v>0</v>
      </c>
      <c r="M1995" s="96">
        <v>0</v>
      </c>
      <c r="N1995" s="96" t="s">
        <v>65</v>
      </c>
      <c r="O1995" s="70">
        <v>0</v>
      </c>
      <c r="P1995" s="96" t="s">
        <v>68</v>
      </c>
      <c r="Q1995" s="96" t="s">
        <v>68</v>
      </c>
      <c r="R1995" s="92"/>
      <c r="S1995" s="93"/>
    </row>
    <row r="1996" spans="2:19" ht="15" thickBot="1" x14ac:dyDescent="0.35">
      <c r="B1996" s="92" t="s">
        <v>970</v>
      </c>
      <c r="C1996" s="93" t="s">
        <v>4437</v>
      </c>
      <c r="D1996" s="94" t="s">
        <v>65</v>
      </c>
      <c r="E1996" s="94" t="s">
        <v>64</v>
      </c>
      <c r="F1996" s="95">
        <v>2401123420101</v>
      </c>
      <c r="G1996" s="94" t="s">
        <v>64</v>
      </c>
      <c r="H1996" s="94" t="s">
        <v>64</v>
      </c>
      <c r="I1996" s="94" t="s">
        <v>65</v>
      </c>
      <c r="J1996" s="94" t="s">
        <v>66</v>
      </c>
      <c r="K1996" s="96">
        <v>0</v>
      </c>
      <c r="L1996" s="96">
        <v>0</v>
      </c>
      <c r="M1996" s="96">
        <v>0</v>
      </c>
      <c r="N1996" s="96" t="s">
        <v>65</v>
      </c>
      <c r="O1996" s="70">
        <v>0</v>
      </c>
      <c r="P1996" s="96" t="s">
        <v>68</v>
      </c>
      <c r="Q1996" s="96" t="s">
        <v>68</v>
      </c>
      <c r="R1996" s="92"/>
      <c r="S1996" s="93"/>
    </row>
    <row r="1997" spans="2:19" ht="15" thickBot="1" x14ac:dyDescent="0.35">
      <c r="B1997" s="92" t="s">
        <v>4438</v>
      </c>
      <c r="C1997" s="93" t="s">
        <v>4439</v>
      </c>
      <c r="D1997" s="94" t="s">
        <v>65</v>
      </c>
      <c r="E1997" s="94" t="s">
        <v>64</v>
      </c>
      <c r="F1997" s="95">
        <v>2401323350114</v>
      </c>
      <c r="G1997" s="94" t="s">
        <v>64</v>
      </c>
      <c r="H1997" s="94" t="s">
        <v>64</v>
      </c>
      <c r="I1997" s="94" t="s">
        <v>65</v>
      </c>
      <c r="J1997" s="94" t="s">
        <v>66</v>
      </c>
      <c r="K1997" s="96" t="s">
        <v>65</v>
      </c>
      <c r="L1997" s="96">
        <v>0</v>
      </c>
      <c r="M1997" s="96">
        <v>0</v>
      </c>
      <c r="N1997" s="96">
        <v>0</v>
      </c>
      <c r="O1997" s="70">
        <v>0</v>
      </c>
      <c r="P1997" s="96" t="s">
        <v>68</v>
      </c>
      <c r="Q1997" s="96" t="s">
        <v>68</v>
      </c>
      <c r="R1997" s="92"/>
      <c r="S1997" s="93"/>
    </row>
    <row r="1998" spans="2:19" ht="15" thickBot="1" x14ac:dyDescent="0.35">
      <c r="B1998" s="92" t="s">
        <v>4440</v>
      </c>
      <c r="C1998" s="93" t="s">
        <v>270</v>
      </c>
      <c r="D1998" s="94" t="s">
        <v>64</v>
      </c>
      <c r="E1998" s="94" t="s">
        <v>65</v>
      </c>
      <c r="F1998" s="95">
        <v>1648016501406</v>
      </c>
      <c r="G1998" s="94" t="s">
        <v>64</v>
      </c>
      <c r="H1998" s="94" t="s">
        <v>64</v>
      </c>
      <c r="I1998" s="94" t="s">
        <v>65</v>
      </c>
      <c r="J1998" s="94" t="s">
        <v>66</v>
      </c>
      <c r="K1998" s="96">
        <v>0</v>
      </c>
      <c r="L1998" s="96">
        <v>0</v>
      </c>
      <c r="M1998" s="96">
        <v>0</v>
      </c>
      <c r="N1998" s="96" t="s">
        <v>65</v>
      </c>
      <c r="O1998" s="70">
        <v>0</v>
      </c>
      <c r="P1998" s="96" t="s">
        <v>68</v>
      </c>
      <c r="Q1998" s="96" t="s">
        <v>68</v>
      </c>
      <c r="R1998" s="92"/>
      <c r="S1998" s="93"/>
    </row>
    <row r="1999" spans="2:19" ht="15" thickBot="1" x14ac:dyDescent="0.35">
      <c r="B1999" s="92" t="s">
        <v>2163</v>
      </c>
      <c r="C1999" s="93" t="s">
        <v>922</v>
      </c>
      <c r="D1999" s="94" t="s">
        <v>65</v>
      </c>
      <c r="E1999" s="94" t="s">
        <v>64</v>
      </c>
      <c r="F1999" s="95">
        <v>2541273470101</v>
      </c>
      <c r="G1999" s="94" t="s">
        <v>64</v>
      </c>
      <c r="H1999" s="94" t="s">
        <v>64</v>
      </c>
      <c r="I1999" s="94" t="s">
        <v>65</v>
      </c>
      <c r="J1999" s="94" t="s">
        <v>66</v>
      </c>
      <c r="K1999" s="96">
        <v>0</v>
      </c>
      <c r="L1999" s="96">
        <v>0</v>
      </c>
      <c r="M1999" s="96">
        <v>0</v>
      </c>
      <c r="N1999" s="96" t="s">
        <v>65</v>
      </c>
      <c r="O1999" s="70">
        <v>0</v>
      </c>
      <c r="P1999" s="96" t="s">
        <v>68</v>
      </c>
      <c r="Q1999" s="96" t="s">
        <v>68</v>
      </c>
      <c r="R1999" s="92"/>
      <c r="S1999" s="93"/>
    </row>
    <row r="2000" spans="2:19" ht="15" thickBot="1" x14ac:dyDescent="0.35">
      <c r="B2000" s="92" t="s">
        <v>2163</v>
      </c>
      <c r="C2000" s="93" t="s">
        <v>3833</v>
      </c>
      <c r="D2000" s="94" t="s">
        <v>65</v>
      </c>
      <c r="E2000" s="94" t="s">
        <v>64</v>
      </c>
      <c r="F2000" s="95">
        <v>1653613950101</v>
      </c>
      <c r="G2000" s="94" t="s">
        <v>64</v>
      </c>
      <c r="H2000" s="94" t="s">
        <v>64</v>
      </c>
      <c r="I2000" s="94" t="s">
        <v>65</v>
      </c>
      <c r="J2000" s="94" t="s">
        <v>66</v>
      </c>
      <c r="K2000" s="96">
        <v>0</v>
      </c>
      <c r="L2000" s="96">
        <v>0</v>
      </c>
      <c r="M2000" s="96">
        <v>0</v>
      </c>
      <c r="N2000" s="96" t="s">
        <v>65</v>
      </c>
      <c r="O2000" s="70">
        <v>0</v>
      </c>
      <c r="P2000" s="96" t="s">
        <v>68</v>
      </c>
      <c r="Q2000" s="96" t="s">
        <v>68</v>
      </c>
      <c r="R2000" s="92"/>
      <c r="S2000" s="93"/>
    </row>
    <row r="2001" spans="2:19" ht="15" thickBot="1" x14ac:dyDescent="0.35">
      <c r="B2001" s="92" t="s">
        <v>4441</v>
      </c>
      <c r="C2001" s="93" t="s">
        <v>4442</v>
      </c>
      <c r="D2001" s="94" t="s">
        <v>64</v>
      </c>
      <c r="E2001" s="94" t="s">
        <v>65</v>
      </c>
      <c r="F2001" s="95">
        <v>1591565052001</v>
      </c>
      <c r="G2001" s="94" t="s">
        <v>64</v>
      </c>
      <c r="H2001" s="94" t="s">
        <v>64</v>
      </c>
      <c r="I2001" s="94" t="s">
        <v>66</v>
      </c>
      <c r="J2001" s="94" t="s">
        <v>65</v>
      </c>
      <c r="K2001" s="96" t="s">
        <v>65</v>
      </c>
      <c r="L2001" s="96">
        <v>0</v>
      </c>
      <c r="M2001" s="96">
        <v>0</v>
      </c>
      <c r="N2001" s="96">
        <v>0</v>
      </c>
      <c r="O2001" s="70">
        <v>0</v>
      </c>
      <c r="P2001" s="96" t="s">
        <v>68</v>
      </c>
      <c r="Q2001" s="96" t="s">
        <v>68</v>
      </c>
      <c r="R2001" s="92"/>
      <c r="S2001" s="93"/>
    </row>
    <row r="2002" spans="2:19" ht="15" thickBot="1" x14ac:dyDescent="0.35">
      <c r="B2002" s="92" t="s">
        <v>1332</v>
      </c>
      <c r="C2002" s="93" t="s">
        <v>4443</v>
      </c>
      <c r="D2002" s="94" t="s">
        <v>65</v>
      </c>
      <c r="E2002" s="94" t="s">
        <v>64</v>
      </c>
      <c r="F2002" s="95">
        <v>2296043150101</v>
      </c>
      <c r="G2002" s="94" t="s">
        <v>64</v>
      </c>
      <c r="H2002" s="94" t="s">
        <v>64</v>
      </c>
      <c r="I2002" s="94" t="s">
        <v>65</v>
      </c>
      <c r="J2002" s="94" t="s">
        <v>66</v>
      </c>
      <c r="K2002" s="96">
        <v>0</v>
      </c>
      <c r="L2002" s="96">
        <v>0</v>
      </c>
      <c r="M2002" s="96">
        <v>0</v>
      </c>
      <c r="N2002" s="96" t="s">
        <v>65</v>
      </c>
      <c r="O2002" s="70">
        <v>0</v>
      </c>
      <c r="P2002" s="96" t="s">
        <v>68</v>
      </c>
      <c r="Q2002" s="96" t="s">
        <v>68</v>
      </c>
      <c r="R2002" s="92"/>
      <c r="S2002" s="93"/>
    </row>
    <row r="2003" spans="2:19" ht="15" thickBot="1" x14ac:dyDescent="0.35">
      <c r="B2003" s="92" t="s">
        <v>1332</v>
      </c>
      <c r="C2003" s="93" t="s">
        <v>671</v>
      </c>
      <c r="D2003" s="94" t="s">
        <v>65</v>
      </c>
      <c r="E2003" s="94" t="s">
        <v>64</v>
      </c>
      <c r="F2003" s="95">
        <v>1708484181901</v>
      </c>
      <c r="G2003" s="94" t="s">
        <v>64</v>
      </c>
      <c r="H2003" s="94" t="s">
        <v>64</v>
      </c>
      <c r="I2003" s="94" t="s">
        <v>65</v>
      </c>
      <c r="J2003" s="94" t="s">
        <v>66</v>
      </c>
      <c r="K2003" s="96">
        <v>0</v>
      </c>
      <c r="L2003" s="96">
        <v>0</v>
      </c>
      <c r="M2003" s="96">
        <v>0</v>
      </c>
      <c r="N2003" s="96" t="s">
        <v>65</v>
      </c>
      <c r="O2003" s="70">
        <v>0</v>
      </c>
      <c r="P2003" s="96" t="s">
        <v>68</v>
      </c>
      <c r="Q2003" s="96" t="s">
        <v>68</v>
      </c>
      <c r="R2003" s="92"/>
      <c r="S2003" s="93"/>
    </row>
    <row r="2004" spans="2:19" ht="15" thickBot="1" x14ac:dyDescent="0.35">
      <c r="B2004" s="92" t="s">
        <v>4444</v>
      </c>
      <c r="C2004" s="93" t="s">
        <v>3833</v>
      </c>
      <c r="D2004" s="94" t="s">
        <v>65</v>
      </c>
      <c r="E2004" s="94" t="s">
        <v>64</v>
      </c>
      <c r="F2004" s="95">
        <v>2228280560101</v>
      </c>
      <c r="G2004" s="94" t="s">
        <v>64</v>
      </c>
      <c r="H2004" s="94" t="s">
        <v>64</v>
      </c>
      <c r="I2004" s="94" t="s">
        <v>65</v>
      </c>
      <c r="J2004" s="94" t="s">
        <v>66</v>
      </c>
      <c r="K2004" s="96">
        <v>0</v>
      </c>
      <c r="L2004" s="96">
        <v>0</v>
      </c>
      <c r="M2004" s="96">
        <v>0</v>
      </c>
      <c r="N2004" s="96" t="s">
        <v>65</v>
      </c>
      <c r="O2004" s="70">
        <v>0</v>
      </c>
      <c r="P2004" s="96" t="s">
        <v>68</v>
      </c>
      <c r="Q2004" s="96" t="s">
        <v>68</v>
      </c>
      <c r="R2004" s="92"/>
      <c r="S2004" s="93"/>
    </row>
    <row r="2005" spans="2:19" ht="15" thickBot="1" x14ac:dyDescent="0.35">
      <c r="B2005" s="92" t="s">
        <v>258</v>
      </c>
      <c r="C2005" s="93" t="s">
        <v>273</v>
      </c>
      <c r="D2005" s="94" t="s">
        <v>64</v>
      </c>
      <c r="E2005" s="94" t="s">
        <v>65</v>
      </c>
      <c r="F2005" s="95">
        <v>1774860740301</v>
      </c>
      <c r="G2005" s="94" t="s">
        <v>64</v>
      </c>
      <c r="H2005" s="94" t="s">
        <v>64</v>
      </c>
      <c r="I2005" s="94" t="s">
        <v>65</v>
      </c>
      <c r="J2005" s="94" t="s">
        <v>66</v>
      </c>
      <c r="K2005" s="96">
        <v>0</v>
      </c>
      <c r="L2005" s="96">
        <v>0</v>
      </c>
      <c r="M2005" s="96">
        <v>0</v>
      </c>
      <c r="N2005" s="96" t="s">
        <v>65</v>
      </c>
      <c r="O2005" s="70">
        <v>0</v>
      </c>
      <c r="P2005" s="96" t="s">
        <v>68</v>
      </c>
      <c r="Q2005" s="96" t="s">
        <v>68</v>
      </c>
      <c r="R2005" s="92"/>
      <c r="S2005" s="93"/>
    </row>
    <row r="2006" spans="2:19" ht="15" thickBot="1" x14ac:dyDescent="0.35">
      <c r="B2006" s="92" t="s">
        <v>972</v>
      </c>
      <c r="C2006" s="93" t="s">
        <v>2129</v>
      </c>
      <c r="D2006" s="94" t="s">
        <v>65</v>
      </c>
      <c r="E2006" s="94" t="s">
        <v>64</v>
      </c>
      <c r="F2006" s="95">
        <v>2421542472201</v>
      </c>
      <c r="G2006" s="94" t="s">
        <v>64</v>
      </c>
      <c r="H2006" s="94" t="s">
        <v>64</v>
      </c>
      <c r="I2006" s="94" t="s">
        <v>65</v>
      </c>
      <c r="J2006" s="94" t="s">
        <v>66</v>
      </c>
      <c r="K2006" s="96">
        <v>0</v>
      </c>
      <c r="L2006" s="96">
        <v>0</v>
      </c>
      <c r="M2006" s="96">
        <v>0</v>
      </c>
      <c r="N2006" s="96" t="s">
        <v>65</v>
      </c>
      <c r="O2006" s="70">
        <v>0</v>
      </c>
      <c r="P2006" s="96" t="s">
        <v>68</v>
      </c>
      <c r="Q2006" s="96" t="s">
        <v>68</v>
      </c>
      <c r="R2006" s="92"/>
      <c r="S2006" s="93"/>
    </row>
    <row r="2007" spans="2:19" ht="15" thickBot="1" x14ac:dyDescent="0.35">
      <c r="B2007" s="92" t="s">
        <v>646</v>
      </c>
      <c r="C2007" s="93" t="s">
        <v>657</v>
      </c>
      <c r="D2007" s="94" t="s">
        <v>64</v>
      </c>
      <c r="E2007" s="94" t="s">
        <v>65</v>
      </c>
      <c r="F2007" s="95">
        <v>2370374670302</v>
      </c>
      <c r="G2007" s="94" t="s">
        <v>64</v>
      </c>
      <c r="H2007" s="94" t="s">
        <v>64</v>
      </c>
      <c r="I2007" s="94" t="s">
        <v>65</v>
      </c>
      <c r="J2007" s="94" t="s">
        <v>66</v>
      </c>
      <c r="K2007" s="96" t="s">
        <v>65</v>
      </c>
      <c r="L2007" s="96">
        <v>0</v>
      </c>
      <c r="M2007" s="96">
        <v>0</v>
      </c>
      <c r="N2007" s="96">
        <v>0</v>
      </c>
      <c r="O2007" s="70">
        <v>0</v>
      </c>
      <c r="P2007" s="96" t="s">
        <v>68</v>
      </c>
      <c r="Q2007" s="96" t="s">
        <v>68</v>
      </c>
      <c r="R2007" s="92"/>
      <c r="S2007" s="93"/>
    </row>
    <row r="2008" spans="2:19" ht="15" thickBot="1" x14ac:dyDescent="0.35">
      <c r="B2008" s="92" t="s">
        <v>1104</v>
      </c>
      <c r="C2008" s="93" t="s">
        <v>740</v>
      </c>
      <c r="D2008" s="94" t="s">
        <v>64</v>
      </c>
      <c r="E2008" s="94" t="s">
        <v>65</v>
      </c>
      <c r="F2008" s="95">
        <v>2720784330502</v>
      </c>
      <c r="G2008" s="94" t="s">
        <v>64</v>
      </c>
      <c r="H2008" s="94" t="s">
        <v>64</v>
      </c>
      <c r="I2008" s="94" t="s">
        <v>65</v>
      </c>
      <c r="J2008" s="94" t="s">
        <v>66</v>
      </c>
      <c r="K2008" s="96">
        <v>0</v>
      </c>
      <c r="L2008" s="96">
        <v>0</v>
      </c>
      <c r="M2008" s="96">
        <v>0</v>
      </c>
      <c r="N2008" s="96" t="s">
        <v>65</v>
      </c>
      <c r="O2008" s="70">
        <v>0</v>
      </c>
      <c r="P2008" s="96" t="s">
        <v>68</v>
      </c>
      <c r="Q2008" s="96" t="s">
        <v>68</v>
      </c>
      <c r="R2008" s="92"/>
      <c r="S2008" s="93"/>
    </row>
    <row r="2009" spans="2:19" ht="15" thickBot="1" x14ac:dyDescent="0.35">
      <c r="B2009" s="92" t="s">
        <v>1104</v>
      </c>
      <c r="C2009" s="93" t="s">
        <v>4445</v>
      </c>
      <c r="D2009" s="94" t="s">
        <v>64</v>
      </c>
      <c r="E2009" s="94" t="s">
        <v>65</v>
      </c>
      <c r="F2009" s="95">
        <v>2243466362004</v>
      </c>
      <c r="G2009" s="94" t="s">
        <v>64</v>
      </c>
      <c r="H2009" s="94" t="s">
        <v>64</v>
      </c>
      <c r="I2009" s="94" t="s">
        <v>66</v>
      </c>
      <c r="J2009" s="94" t="s">
        <v>65</v>
      </c>
      <c r="K2009" s="96">
        <v>0</v>
      </c>
      <c r="L2009" s="96">
        <v>0</v>
      </c>
      <c r="M2009" s="96">
        <v>0</v>
      </c>
      <c r="N2009" s="96" t="s">
        <v>65</v>
      </c>
      <c r="O2009" s="70">
        <v>0</v>
      </c>
      <c r="P2009" s="96" t="s">
        <v>68</v>
      </c>
      <c r="Q2009" s="96" t="s">
        <v>68</v>
      </c>
      <c r="R2009" s="92"/>
      <c r="S2009" s="93"/>
    </row>
    <row r="2010" spans="2:19" ht="15" thickBot="1" x14ac:dyDescent="0.35">
      <c r="B2010" s="92" t="s">
        <v>1218</v>
      </c>
      <c r="C2010" s="93" t="s">
        <v>273</v>
      </c>
      <c r="D2010" s="94" t="s">
        <v>65</v>
      </c>
      <c r="E2010" s="94" t="s">
        <v>64</v>
      </c>
      <c r="F2010" s="95">
        <v>2242306620920</v>
      </c>
      <c r="G2010" s="94" t="s">
        <v>64</v>
      </c>
      <c r="H2010" s="94" t="s">
        <v>64</v>
      </c>
      <c r="I2010" s="94" t="s">
        <v>66</v>
      </c>
      <c r="J2010" s="94" t="s">
        <v>65</v>
      </c>
      <c r="K2010" s="96">
        <v>0</v>
      </c>
      <c r="L2010" s="96">
        <v>0</v>
      </c>
      <c r="M2010" s="96">
        <v>0</v>
      </c>
      <c r="N2010" s="96" t="s">
        <v>65</v>
      </c>
      <c r="O2010" s="70">
        <v>0</v>
      </c>
      <c r="P2010" s="96" t="s">
        <v>68</v>
      </c>
      <c r="Q2010" s="96" t="s">
        <v>68</v>
      </c>
      <c r="R2010" s="92"/>
      <c r="S2010" s="93"/>
    </row>
    <row r="2011" spans="2:19" ht="15" thickBot="1" x14ac:dyDescent="0.35">
      <c r="B2011" s="92" t="s">
        <v>222</v>
      </c>
      <c r="C2011" s="93" t="s">
        <v>4446</v>
      </c>
      <c r="D2011" s="94" t="s">
        <v>64</v>
      </c>
      <c r="E2011" s="94" t="s">
        <v>65</v>
      </c>
      <c r="F2011" s="95">
        <v>2451433270101</v>
      </c>
      <c r="G2011" s="94" t="s">
        <v>64</v>
      </c>
      <c r="H2011" s="94" t="s">
        <v>64</v>
      </c>
      <c r="I2011" s="94" t="s">
        <v>65</v>
      </c>
      <c r="J2011" s="94" t="s">
        <v>66</v>
      </c>
      <c r="K2011" s="96">
        <v>0</v>
      </c>
      <c r="L2011" s="96">
        <v>0</v>
      </c>
      <c r="M2011" s="96">
        <v>0</v>
      </c>
      <c r="N2011" s="96" t="s">
        <v>65</v>
      </c>
      <c r="O2011" s="70">
        <v>0</v>
      </c>
      <c r="P2011" s="96" t="s">
        <v>68</v>
      </c>
      <c r="Q2011" s="96" t="s">
        <v>68</v>
      </c>
      <c r="R2011" s="92"/>
      <c r="S2011" s="93"/>
    </row>
    <row r="2012" spans="2:19" ht="15" thickBot="1" x14ac:dyDescent="0.35">
      <c r="B2012" s="92" t="s">
        <v>977</v>
      </c>
      <c r="C2012" s="93" t="s">
        <v>269</v>
      </c>
      <c r="D2012" s="94" t="s">
        <v>65</v>
      </c>
      <c r="E2012" s="94" t="s">
        <v>64</v>
      </c>
      <c r="F2012" s="95">
        <v>2449852862203</v>
      </c>
      <c r="G2012" s="94" t="s">
        <v>64</v>
      </c>
      <c r="H2012" s="94" t="s">
        <v>64</v>
      </c>
      <c r="I2012" s="94" t="s">
        <v>65</v>
      </c>
      <c r="J2012" s="94" t="s">
        <v>66</v>
      </c>
      <c r="K2012" s="96">
        <v>0</v>
      </c>
      <c r="L2012" s="96">
        <v>0</v>
      </c>
      <c r="M2012" s="96">
        <v>0</v>
      </c>
      <c r="N2012" s="96" t="s">
        <v>65</v>
      </c>
      <c r="O2012" s="70">
        <v>0</v>
      </c>
      <c r="P2012" s="96" t="s">
        <v>68</v>
      </c>
      <c r="Q2012" s="96" t="s">
        <v>68</v>
      </c>
      <c r="R2012" s="92"/>
      <c r="S2012" s="93"/>
    </row>
    <row r="2013" spans="2:19" ht="15" thickBot="1" x14ac:dyDescent="0.35">
      <c r="B2013" s="92" t="s">
        <v>243</v>
      </c>
      <c r="C2013" s="93" t="s">
        <v>885</v>
      </c>
      <c r="D2013" s="94" t="s">
        <v>64</v>
      </c>
      <c r="E2013" s="94" t="s">
        <v>65</v>
      </c>
      <c r="F2013" s="95">
        <v>1584311110101</v>
      </c>
      <c r="G2013" s="94" t="s">
        <v>64</v>
      </c>
      <c r="H2013" s="94" t="s">
        <v>64</v>
      </c>
      <c r="I2013" s="94" t="s">
        <v>65</v>
      </c>
      <c r="J2013" s="94" t="s">
        <v>66</v>
      </c>
      <c r="K2013" s="96">
        <v>0</v>
      </c>
      <c r="L2013" s="96">
        <v>0</v>
      </c>
      <c r="M2013" s="96">
        <v>0</v>
      </c>
      <c r="N2013" s="96" t="s">
        <v>65</v>
      </c>
      <c r="O2013" s="70">
        <v>0</v>
      </c>
      <c r="P2013" s="96" t="s">
        <v>68</v>
      </c>
      <c r="Q2013" s="96" t="s">
        <v>68</v>
      </c>
      <c r="R2013" s="92"/>
      <c r="S2013" s="93"/>
    </row>
    <row r="2014" spans="2:19" ht="15" thickBot="1" x14ac:dyDescent="0.35">
      <c r="B2014" s="92" t="s">
        <v>233</v>
      </c>
      <c r="C2014" s="93" t="s">
        <v>1057</v>
      </c>
      <c r="D2014" s="94" t="s">
        <v>64</v>
      </c>
      <c r="E2014" s="94" t="s">
        <v>65</v>
      </c>
      <c r="F2014" s="95">
        <v>1934014870502</v>
      </c>
      <c r="G2014" s="94" t="s">
        <v>64</v>
      </c>
      <c r="H2014" s="94" t="s">
        <v>64</v>
      </c>
      <c r="I2014" s="94" t="s">
        <v>65</v>
      </c>
      <c r="J2014" s="94" t="s">
        <v>66</v>
      </c>
      <c r="K2014" s="96">
        <v>0</v>
      </c>
      <c r="L2014" s="96">
        <v>0</v>
      </c>
      <c r="M2014" s="96">
        <v>0</v>
      </c>
      <c r="N2014" s="96" t="s">
        <v>65</v>
      </c>
      <c r="O2014" s="70">
        <v>0</v>
      </c>
      <c r="P2014" s="96" t="s">
        <v>68</v>
      </c>
      <c r="Q2014" s="96" t="s">
        <v>68</v>
      </c>
      <c r="R2014" s="92"/>
      <c r="S2014" s="93"/>
    </row>
    <row r="2015" spans="2:19" ht="15" thickBot="1" x14ac:dyDescent="0.35">
      <c r="B2015" s="92" t="s">
        <v>4447</v>
      </c>
      <c r="C2015" s="93" t="s">
        <v>1032</v>
      </c>
      <c r="D2015" s="94" t="s">
        <v>64</v>
      </c>
      <c r="E2015" s="94" t="s">
        <v>65</v>
      </c>
      <c r="F2015" s="95">
        <v>2366893472005</v>
      </c>
      <c r="G2015" s="94" t="s">
        <v>64</v>
      </c>
      <c r="H2015" s="94" t="s">
        <v>64</v>
      </c>
      <c r="I2015" s="94" t="s">
        <v>65</v>
      </c>
      <c r="J2015" s="94" t="s">
        <v>66</v>
      </c>
      <c r="K2015" s="96">
        <v>0</v>
      </c>
      <c r="L2015" s="96">
        <v>0</v>
      </c>
      <c r="M2015" s="96">
        <v>0</v>
      </c>
      <c r="N2015" s="96" t="s">
        <v>65</v>
      </c>
      <c r="O2015" s="70">
        <v>0</v>
      </c>
      <c r="P2015" s="96" t="s">
        <v>68</v>
      </c>
      <c r="Q2015" s="96" t="s">
        <v>68</v>
      </c>
      <c r="R2015" s="92"/>
      <c r="S2015" s="93"/>
    </row>
    <row r="2016" spans="2:19" ht="15" thickBot="1" x14ac:dyDescent="0.35">
      <c r="B2016" s="92" t="s">
        <v>256</v>
      </c>
      <c r="C2016" s="93" t="s">
        <v>736</v>
      </c>
      <c r="D2016" s="94" t="s">
        <v>64</v>
      </c>
      <c r="E2016" s="94" t="s">
        <v>65</v>
      </c>
      <c r="F2016" s="95">
        <v>1604403002203</v>
      </c>
      <c r="G2016" s="94" t="s">
        <v>64</v>
      </c>
      <c r="H2016" s="94" t="s">
        <v>64</v>
      </c>
      <c r="I2016" s="94" t="s">
        <v>66</v>
      </c>
      <c r="J2016" s="94" t="s">
        <v>65</v>
      </c>
      <c r="K2016" s="96">
        <v>0</v>
      </c>
      <c r="L2016" s="96">
        <v>0</v>
      </c>
      <c r="M2016" s="96">
        <v>0</v>
      </c>
      <c r="N2016" s="96" t="s">
        <v>65</v>
      </c>
      <c r="O2016" s="70">
        <v>0</v>
      </c>
      <c r="P2016" s="96" t="s">
        <v>68</v>
      </c>
      <c r="Q2016" s="96" t="s">
        <v>68</v>
      </c>
      <c r="R2016" s="92"/>
      <c r="S2016" s="93"/>
    </row>
    <row r="2017" spans="2:19" ht="15" thickBot="1" x14ac:dyDescent="0.35">
      <c r="B2017" s="92" t="s">
        <v>1082</v>
      </c>
      <c r="C2017" s="93" t="s">
        <v>864</v>
      </c>
      <c r="D2017" s="94" t="s">
        <v>65</v>
      </c>
      <c r="E2017" s="94" t="s">
        <v>64</v>
      </c>
      <c r="F2017" s="95">
        <v>2452338220101</v>
      </c>
      <c r="G2017" s="94" t="s">
        <v>64</v>
      </c>
      <c r="H2017" s="94" t="s">
        <v>64</v>
      </c>
      <c r="I2017" s="94" t="s">
        <v>65</v>
      </c>
      <c r="J2017" s="94" t="s">
        <v>66</v>
      </c>
      <c r="K2017" s="96">
        <v>0</v>
      </c>
      <c r="L2017" s="96">
        <v>0</v>
      </c>
      <c r="M2017" s="96">
        <v>0</v>
      </c>
      <c r="N2017" s="96" t="s">
        <v>65</v>
      </c>
      <c r="O2017" s="70">
        <v>0</v>
      </c>
      <c r="P2017" s="96" t="s">
        <v>68</v>
      </c>
      <c r="Q2017" s="96" t="s">
        <v>68</v>
      </c>
      <c r="R2017" s="92"/>
      <c r="S2017" s="93"/>
    </row>
    <row r="2018" spans="2:19" ht="15" thickBot="1" x14ac:dyDescent="0.35">
      <c r="B2018" s="92" t="s">
        <v>1082</v>
      </c>
      <c r="C2018" s="93" t="s">
        <v>4448</v>
      </c>
      <c r="D2018" s="94" t="s">
        <v>65</v>
      </c>
      <c r="E2018" s="94" t="s">
        <v>64</v>
      </c>
      <c r="F2018" s="95">
        <v>2419687710404</v>
      </c>
      <c r="G2018" s="94" t="s">
        <v>64</v>
      </c>
      <c r="H2018" s="94" t="s">
        <v>64</v>
      </c>
      <c r="I2018" s="94" t="s">
        <v>65</v>
      </c>
      <c r="J2018" s="94" t="s">
        <v>66</v>
      </c>
      <c r="K2018" s="96" t="s">
        <v>65</v>
      </c>
      <c r="L2018" s="96">
        <v>0</v>
      </c>
      <c r="M2018" s="96">
        <v>0</v>
      </c>
      <c r="N2018" s="96">
        <v>0</v>
      </c>
      <c r="O2018" s="70">
        <v>0</v>
      </c>
      <c r="P2018" s="96" t="s">
        <v>68</v>
      </c>
      <c r="Q2018" s="96" t="s">
        <v>68</v>
      </c>
      <c r="R2018" s="92"/>
      <c r="S2018" s="93"/>
    </row>
    <row r="2019" spans="2:19" ht="15" thickBot="1" x14ac:dyDescent="0.35">
      <c r="B2019" s="92" t="s">
        <v>1082</v>
      </c>
      <c r="C2019" s="93" t="s">
        <v>273</v>
      </c>
      <c r="D2019" s="94" t="s">
        <v>65</v>
      </c>
      <c r="E2019" s="94" t="s">
        <v>64</v>
      </c>
      <c r="F2019" s="95">
        <v>1617690631326</v>
      </c>
      <c r="G2019" s="94" t="s">
        <v>64</v>
      </c>
      <c r="H2019" s="94" t="s">
        <v>64</v>
      </c>
      <c r="I2019" s="94" t="s">
        <v>65</v>
      </c>
      <c r="J2019" s="94" t="s">
        <v>66</v>
      </c>
      <c r="K2019" s="96">
        <v>0</v>
      </c>
      <c r="L2019" s="96">
        <v>0</v>
      </c>
      <c r="M2019" s="96">
        <v>0</v>
      </c>
      <c r="N2019" s="96" t="s">
        <v>65</v>
      </c>
      <c r="O2019" s="70">
        <v>0</v>
      </c>
      <c r="P2019" s="96" t="s">
        <v>68</v>
      </c>
      <c r="Q2019" s="96" t="s">
        <v>68</v>
      </c>
      <c r="R2019" s="92"/>
      <c r="S2019" s="93"/>
    </row>
    <row r="2020" spans="2:19" ht="15" thickBot="1" x14ac:dyDescent="0.35">
      <c r="B2020" s="92" t="s">
        <v>4449</v>
      </c>
      <c r="C2020" s="93" t="s">
        <v>686</v>
      </c>
      <c r="D2020" s="94" t="s">
        <v>65</v>
      </c>
      <c r="E2020" s="94" t="s">
        <v>64</v>
      </c>
      <c r="F2020" s="95">
        <v>1941257342008</v>
      </c>
      <c r="G2020" s="94" t="s">
        <v>64</v>
      </c>
      <c r="H2020" s="94" t="s">
        <v>64</v>
      </c>
      <c r="I2020" s="94" t="s">
        <v>66</v>
      </c>
      <c r="J2020" s="94" t="s">
        <v>65</v>
      </c>
      <c r="K2020" s="96">
        <v>0</v>
      </c>
      <c r="L2020" s="96">
        <v>0</v>
      </c>
      <c r="M2020" s="96">
        <v>0</v>
      </c>
      <c r="N2020" s="96" t="s">
        <v>65</v>
      </c>
      <c r="O2020" s="70">
        <v>0</v>
      </c>
      <c r="P2020" s="96" t="s">
        <v>68</v>
      </c>
      <c r="Q2020" s="96" t="s">
        <v>68</v>
      </c>
      <c r="R2020" s="92"/>
      <c r="S2020" s="93"/>
    </row>
    <row r="2021" spans="2:19" ht="15" thickBot="1" x14ac:dyDescent="0.35">
      <c r="B2021" s="92" t="s">
        <v>703</v>
      </c>
      <c r="C2021" s="93" t="s">
        <v>4450</v>
      </c>
      <c r="D2021" s="94" t="s">
        <v>65</v>
      </c>
      <c r="E2021" s="94" t="s">
        <v>64</v>
      </c>
      <c r="F2021" s="95">
        <v>2448014360101</v>
      </c>
      <c r="G2021" s="94" t="s">
        <v>64</v>
      </c>
      <c r="H2021" s="94" t="s">
        <v>64</v>
      </c>
      <c r="I2021" s="94" t="s">
        <v>65</v>
      </c>
      <c r="J2021" s="94" t="s">
        <v>66</v>
      </c>
      <c r="K2021" s="96" t="s">
        <v>65</v>
      </c>
      <c r="L2021" s="96">
        <v>0</v>
      </c>
      <c r="M2021" s="96">
        <v>0</v>
      </c>
      <c r="N2021" s="96">
        <v>0</v>
      </c>
      <c r="O2021" s="70">
        <v>0</v>
      </c>
      <c r="P2021" s="96" t="s">
        <v>68</v>
      </c>
      <c r="Q2021" s="96" t="s">
        <v>68</v>
      </c>
      <c r="R2021" s="92"/>
      <c r="S2021" s="93"/>
    </row>
    <row r="2022" spans="2:19" ht="15" thickBot="1" x14ac:dyDescent="0.35">
      <c r="B2022" s="92" t="s">
        <v>703</v>
      </c>
      <c r="C2022" s="93" t="s">
        <v>4451</v>
      </c>
      <c r="D2022" s="94" t="s">
        <v>65</v>
      </c>
      <c r="E2022" s="94" t="s">
        <v>64</v>
      </c>
      <c r="F2022" s="95">
        <v>2456211210101</v>
      </c>
      <c r="G2022" s="94" t="s">
        <v>64</v>
      </c>
      <c r="H2022" s="94" t="s">
        <v>64</v>
      </c>
      <c r="I2022" s="94" t="s">
        <v>65</v>
      </c>
      <c r="J2022" s="94" t="s">
        <v>66</v>
      </c>
      <c r="K2022" s="96">
        <v>0</v>
      </c>
      <c r="L2022" s="96">
        <v>0</v>
      </c>
      <c r="M2022" s="96">
        <v>0</v>
      </c>
      <c r="N2022" s="96" t="s">
        <v>65</v>
      </c>
      <c r="O2022" s="70">
        <v>0</v>
      </c>
      <c r="P2022" s="96" t="s">
        <v>68</v>
      </c>
      <c r="Q2022" s="96" t="s">
        <v>68</v>
      </c>
      <c r="R2022" s="92"/>
      <c r="S2022" s="93"/>
    </row>
    <row r="2023" spans="2:19" ht="15" thickBot="1" x14ac:dyDescent="0.35">
      <c r="B2023" s="92" t="s">
        <v>290</v>
      </c>
      <c r="C2023" s="93" t="s">
        <v>1006</v>
      </c>
      <c r="D2023" s="94" t="s">
        <v>64</v>
      </c>
      <c r="E2023" s="94" t="s">
        <v>65</v>
      </c>
      <c r="F2023" s="95">
        <v>2401434690101</v>
      </c>
      <c r="G2023" s="94" t="s">
        <v>64</v>
      </c>
      <c r="H2023" s="94" t="s">
        <v>64</v>
      </c>
      <c r="I2023" s="94" t="s">
        <v>65</v>
      </c>
      <c r="J2023" s="94" t="s">
        <v>66</v>
      </c>
      <c r="K2023" s="96">
        <v>0</v>
      </c>
      <c r="L2023" s="96">
        <v>0</v>
      </c>
      <c r="M2023" s="96">
        <v>0</v>
      </c>
      <c r="N2023" s="96" t="s">
        <v>65</v>
      </c>
      <c r="O2023" s="70">
        <v>0</v>
      </c>
      <c r="P2023" s="96" t="s">
        <v>68</v>
      </c>
      <c r="Q2023" s="96" t="s">
        <v>68</v>
      </c>
      <c r="R2023" s="92"/>
      <c r="S2023" s="93"/>
    </row>
    <row r="2024" spans="2:19" ht="15" thickBot="1" x14ac:dyDescent="0.35">
      <c r="B2024" s="92" t="s">
        <v>3939</v>
      </c>
      <c r="C2024" s="93" t="s">
        <v>4423</v>
      </c>
      <c r="D2024" s="94" t="s">
        <v>65</v>
      </c>
      <c r="E2024" s="94" t="s">
        <v>64</v>
      </c>
      <c r="F2024" s="95">
        <v>2337230210101</v>
      </c>
      <c r="G2024" s="94" t="s">
        <v>64</v>
      </c>
      <c r="H2024" s="94" t="s">
        <v>64</v>
      </c>
      <c r="I2024" s="94" t="s">
        <v>65</v>
      </c>
      <c r="J2024" s="94" t="s">
        <v>66</v>
      </c>
      <c r="K2024" s="96" t="s">
        <v>65</v>
      </c>
      <c r="L2024" s="96">
        <v>0</v>
      </c>
      <c r="M2024" s="96">
        <v>0</v>
      </c>
      <c r="N2024" s="96">
        <v>0</v>
      </c>
      <c r="O2024" s="70">
        <v>0</v>
      </c>
      <c r="P2024" s="96" t="s">
        <v>68</v>
      </c>
      <c r="Q2024" s="96" t="s">
        <v>68</v>
      </c>
      <c r="R2024" s="92"/>
      <c r="S2024" s="93"/>
    </row>
    <row r="2025" spans="2:19" ht="15" thickBot="1" x14ac:dyDescent="0.35">
      <c r="B2025" s="92" t="s">
        <v>4452</v>
      </c>
      <c r="C2025" s="93" t="s">
        <v>700</v>
      </c>
      <c r="D2025" s="94" t="s">
        <v>65</v>
      </c>
      <c r="E2025" s="94" t="s">
        <v>64</v>
      </c>
      <c r="F2025" s="95">
        <v>2452338060101</v>
      </c>
      <c r="G2025" s="94" t="s">
        <v>64</v>
      </c>
      <c r="H2025" s="94" t="s">
        <v>64</v>
      </c>
      <c r="I2025" s="94" t="s">
        <v>65</v>
      </c>
      <c r="J2025" s="94" t="s">
        <v>66</v>
      </c>
      <c r="K2025" s="96">
        <v>0</v>
      </c>
      <c r="L2025" s="96">
        <v>0</v>
      </c>
      <c r="M2025" s="96">
        <v>0</v>
      </c>
      <c r="N2025" s="96" t="s">
        <v>65</v>
      </c>
      <c r="O2025" s="70">
        <v>0</v>
      </c>
      <c r="P2025" s="96" t="s">
        <v>68</v>
      </c>
      <c r="Q2025" s="96" t="s">
        <v>68</v>
      </c>
      <c r="R2025" s="92"/>
      <c r="S2025" s="93"/>
    </row>
    <row r="2026" spans="2:19" ht="15" thickBot="1" x14ac:dyDescent="0.35">
      <c r="B2026" s="92" t="s">
        <v>793</v>
      </c>
      <c r="C2026" s="93" t="s">
        <v>677</v>
      </c>
      <c r="D2026" s="94" t="s">
        <v>65</v>
      </c>
      <c r="E2026" s="94" t="s">
        <v>64</v>
      </c>
      <c r="F2026" s="95">
        <v>2403819392214</v>
      </c>
      <c r="G2026" s="94" t="s">
        <v>64</v>
      </c>
      <c r="H2026" s="94" t="s">
        <v>64</v>
      </c>
      <c r="I2026" s="94" t="s">
        <v>65</v>
      </c>
      <c r="J2026" s="94" t="s">
        <v>66</v>
      </c>
      <c r="K2026" s="96">
        <v>0</v>
      </c>
      <c r="L2026" s="96">
        <v>0</v>
      </c>
      <c r="M2026" s="96">
        <v>0</v>
      </c>
      <c r="N2026" s="96" t="s">
        <v>65</v>
      </c>
      <c r="O2026" s="70">
        <v>0</v>
      </c>
      <c r="P2026" s="96" t="s">
        <v>68</v>
      </c>
      <c r="Q2026" s="96" t="s">
        <v>68</v>
      </c>
      <c r="R2026" s="92"/>
      <c r="S2026" s="93"/>
    </row>
    <row r="2027" spans="2:19" ht="15" thickBot="1" x14ac:dyDescent="0.35">
      <c r="B2027" s="92" t="s">
        <v>795</v>
      </c>
      <c r="C2027" s="93" t="s">
        <v>650</v>
      </c>
      <c r="D2027" s="94" t="s">
        <v>65</v>
      </c>
      <c r="E2027" s="94" t="s">
        <v>64</v>
      </c>
      <c r="F2027" s="95">
        <v>1801112211503</v>
      </c>
      <c r="G2027" s="94" t="s">
        <v>64</v>
      </c>
      <c r="H2027" s="94" t="s">
        <v>64</v>
      </c>
      <c r="I2027" s="94" t="s">
        <v>65</v>
      </c>
      <c r="J2027" s="94" t="s">
        <v>66</v>
      </c>
      <c r="K2027" s="96">
        <v>0</v>
      </c>
      <c r="L2027" s="96">
        <v>0</v>
      </c>
      <c r="M2027" s="96">
        <v>0</v>
      </c>
      <c r="N2027" s="96" t="s">
        <v>65</v>
      </c>
      <c r="O2027" s="70">
        <v>0</v>
      </c>
      <c r="P2027" s="96" t="s">
        <v>68</v>
      </c>
      <c r="Q2027" s="96" t="s">
        <v>68</v>
      </c>
      <c r="R2027" s="92"/>
      <c r="S2027" s="93"/>
    </row>
    <row r="2028" spans="2:19" ht="15" thickBot="1" x14ac:dyDescent="0.35">
      <c r="B2028" s="92" t="s">
        <v>825</v>
      </c>
      <c r="C2028" s="93" t="s">
        <v>1069</v>
      </c>
      <c r="D2028" s="94" t="s">
        <v>65</v>
      </c>
      <c r="E2028" s="94" t="s">
        <v>64</v>
      </c>
      <c r="F2028" s="95">
        <v>2409483430801</v>
      </c>
      <c r="G2028" s="94" t="s">
        <v>64</v>
      </c>
      <c r="H2028" s="94" t="s">
        <v>64</v>
      </c>
      <c r="I2028" s="94" t="s">
        <v>66</v>
      </c>
      <c r="J2028" s="94" t="s">
        <v>65</v>
      </c>
      <c r="K2028" s="96">
        <v>0</v>
      </c>
      <c r="L2028" s="96">
        <v>0</v>
      </c>
      <c r="M2028" s="96">
        <v>0</v>
      </c>
      <c r="N2028" s="96" t="s">
        <v>65</v>
      </c>
      <c r="O2028" s="70">
        <v>0</v>
      </c>
      <c r="P2028" s="96" t="s">
        <v>68</v>
      </c>
      <c r="Q2028" s="96" t="s">
        <v>68</v>
      </c>
      <c r="R2028" s="92"/>
      <c r="S2028" s="93"/>
    </row>
    <row r="2029" spans="2:19" ht="15" thickBot="1" x14ac:dyDescent="0.35">
      <c r="B2029" s="92" t="s">
        <v>1070</v>
      </c>
      <c r="C2029" s="93" t="s">
        <v>865</v>
      </c>
      <c r="D2029" s="94" t="s">
        <v>64</v>
      </c>
      <c r="E2029" s="94" t="s">
        <v>65</v>
      </c>
      <c r="F2029" s="95">
        <v>2397466271304</v>
      </c>
      <c r="G2029" s="94" t="s">
        <v>64</v>
      </c>
      <c r="H2029" s="94" t="s">
        <v>64</v>
      </c>
      <c r="I2029" s="94" t="s">
        <v>65</v>
      </c>
      <c r="J2029" s="94" t="s">
        <v>66</v>
      </c>
      <c r="K2029" s="96">
        <v>0</v>
      </c>
      <c r="L2029" s="96">
        <v>0</v>
      </c>
      <c r="M2029" s="96">
        <v>0</v>
      </c>
      <c r="N2029" s="96" t="s">
        <v>65</v>
      </c>
      <c r="O2029" s="70">
        <v>0</v>
      </c>
      <c r="P2029" s="96" t="s">
        <v>68</v>
      </c>
      <c r="Q2029" s="96" t="s">
        <v>68</v>
      </c>
      <c r="R2029" s="92"/>
      <c r="S2029" s="93"/>
    </row>
    <row r="2030" spans="2:19" ht="15" thickBot="1" x14ac:dyDescent="0.35">
      <c r="B2030" s="92" t="s">
        <v>4453</v>
      </c>
      <c r="C2030" s="93" t="s">
        <v>757</v>
      </c>
      <c r="D2030" s="94" t="s">
        <v>65</v>
      </c>
      <c r="E2030" s="94" t="s">
        <v>64</v>
      </c>
      <c r="F2030" s="95">
        <v>1781036590101</v>
      </c>
      <c r="G2030" s="94" t="s">
        <v>64</v>
      </c>
      <c r="H2030" s="94" t="s">
        <v>64</v>
      </c>
      <c r="I2030" s="94" t="s">
        <v>65</v>
      </c>
      <c r="J2030" s="94" t="s">
        <v>66</v>
      </c>
      <c r="K2030" s="96">
        <v>0</v>
      </c>
      <c r="L2030" s="96">
        <v>0</v>
      </c>
      <c r="M2030" s="96">
        <v>0</v>
      </c>
      <c r="N2030" s="96" t="s">
        <v>65</v>
      </c>
      <c r="O2030" s="70">
        <v>0</v>
      </c>
      <c r="P2030" s="96" t="s">
        <v>68</v>
      </c>
      <c r="Q2030" s="96" t="s">
        <v>68</v>
      </c>
      <c r="R2030" s="92"/>
      <c r="S2030" s="93"/>
    </row>
    <row r="2031" spans="2:19" ht="15" thickBot="1" x14ac:dyDescent="0.35">
      <c r="B2031" s="92" t="s">
        <v>4404</v>
      </c>
      <c r="C2031" s="93" t="s">
        <v>269</v>
      </c>
      <c r="D2031" s="94" t="s">
        <v>65</v>
      </c>
      <c r="E2031" s="94" t="s">
        <v>64</v>
      </c>
      <c r="F2031" s="95">
        <v>2451459820101</v>
      </c>
      <c r="G2031" s="94" t="s">
        <v>64</v>
      </c>
      <c r="H2031" s="94" t="s">
        <v>64</v>
      </c>
      <c r="I2031" s="94" t="s">
        <v>65</v>
      </c>
      <c r="J2031" s="94" t="s">
        <v>66</v>
      </c>
      <c r="K2031" s="96">
        <v>0</v>
      </c>
      <c r="L2031" s="96">
        <v>0</v>
      </c>
      <c r="M2031" s="96">
        <v>0</v>
      </c>
      <c r="N2031" s="96" t="s">
        <v>65</v>
      </c>
      <c r="O2031" s="70">
        <v>0</v>
      </c>
      <c r="P2031" s="96" t="s">
        <v>68</v>
      </c>
      <c r="Q2031" s="96" t="s">
        <v>68</v>
      </c>
      <c r="R2031" s="92"/>
      <c r="S2031" s="93"/>
    </row>
    <row r="2032" spans="2:19" ht="15" thickBot="1" x14ac:dyDescent="0.35">
      <c r="B2032" s="92" t="s">
        <v>278</v>
      </c>
      <c r="C2032" s="93" t="s">
        <v>744</v>
      </c>
      <c r="D2032" s="94" t="s">
        <v>64</v>
      </c>
      <c r="E2032" s="94" t="s">
        <v>65</v>
      </c>
      <c r="F2032" s="95">
        <v>2176527860101</v>
      </c>
      <c r="G2032" s="94" t="s">
        <v>64</v>
      </c>
      <c r="H2032" s="94" t="s">
        <v>64</v>
      </c>
      <c r="I2032" s="94" t="s">
        <v>65</v>
      </c>
      <c r="J2032" s="94" t="s">
        <v>66</v>
      </c>
      <c r="K2032" s="96">
        <v>0</v>
      </c>
      <c r="L2032" s="96">
        <v>0</v>
      </c>
      <c r="M2032" s="96">
        <v>0</v>
      </c>
      <c r="N2032" s="96" t="s">
        <v>65</v>
      </c>
      <c r="O2032" s="70">
        <v>0</v>
      </c>
      <c r="P2032" s="96" t="s">
        <v>68</v>
      </c>
      <c r="Q2032" s="96" t="s">
        <v>68</v>
      </c>
      <c r="R2032" s="92"/>
      <c r="S2032" s="93"/>
    </row>
    <row r="2033" spans="2:19" ht="15" thickBot="1" x14ac:dyDescent="0.35">
      <c r="B2033" s="92" t="s">
        <v>278</v>
      </c>
      <c r="C2033" s="93" t="s">
        <v>4454</v>
      </c>
      <c r="D2033" s="94" t="s">
        <v>64</v>
      </c>
      <c r="E2033" s="94" t="s">
        <v>65</v>
      </c>
      <c r="F2033" s="95">
        <v>1633614950101</v>
      </c>
      <c r="G2033" s="94" t="s">
        <v>64</v>
      </c>
      <c r="H2033" s="94" t="s">
        <v>64</v>
      </c>
      <c r="I2033" s="94" t="s">
        <v>65</v>
      </c>
      <c r="J2033" s="94" t="s">
        <v>66</v>
      </c>
      <c r="K2033" s="96">
        <v>0</v>
      </c>
      <c r="L2033" s="96">
        <v>0</v>
      </c>
      <c r="M2033" s="96">
        <v>0</v>
      </c>
      <c r="N2033" s="96" t="s">
        <v>65</v>
      </c>
      <c r="O2033" s="70">
        <v>0</v>
      </c>
      <c r="P2033" s="96" t="s">
        <v>68</v>
      </c>
      <c r="Q2033" s="96" t="s">
        <v>68</v>
      </c>
      <c r="R2033" s="92"/>
      <c r="S2033" s="93"/>
    </row>
    <row r="2034" spans="2:19" ht="15" thickBot="1" x14ac:dyDescent="0.35">
      <c r="B2034" s="92" t="s">
        <v>663</v>
      </c>
      <c r="C2034" s="93" t="s">
        <v>226</v>
      </c>
      <c r="D2034" s="94" t="s">
        <v>65</v>
      </c>
      <c r="E2034" s="94" t="s">
        <v>64</v>
      </c>
      <c r="F2034" s="95">
        <v>2441929950101</v>
      </c>
      <c r="G2034" s="94" t="s">
        <v>64</v>
      </c>
      <c r="H2034" s="94" t="s">
        <v>64</v>
      </c>
      <c r="I2034" s="94" t="s">
        <v>65</v>
      </c>
      <c r="J2034" s="94" t="s">
        <v>66</v>
      </c>
      <c r="K2034" s="96">
        <v>0</v>
      </c>
      <c r="L2034" s="96">
        <v>0</v>
      </c>
      <c r="M2034" s="96">
        <v>0</v>
      </c>
      <c r="N2034" s="96" t="s">
        <v>65</v>
      </c>
      <c r="O2034" s="70">
        <v>0</v>
      </c>
      <c r="P2034" s="96" t="s">
        <v>68</v>
      </c>
      <c r="Q2034" s="96" t="s">
        <v>68</v>
      </c>
      <c r="R2034" s="92"/>
      <c r="S2034" s="93"/>
    </row>
    <row r="2035" spans="2:19" ht="15" thickBot="1" x14ac:dyDescent="0.35">
      <c r="B2035" s="92" t="s">
        <v>3865</v>
      </c>
      <c r="C2035" s="93" t="s">
        <v>269</v>
      </c>
      <c r="D2035" s="94" t="s">
        <v>64</v>
      </c>
      <c r="E2035" s="94" t="s">
        <v>65</v>
      </c>
      <c r="F2035" s="95">
        <v>1593384920101</v>
      </c>
      <c r="G2035" s="94" t="s">
        <v>64</v>
      </c>
      <c r="H2035" s="94" t="s">
        <v>64</v>
      </c>
      <c r="I2035" s="94" t="s">
        <v>65</v>
      </c>
      <c r="J2035" s="94" t="s">
        <v>66</v>
      </c>
      <c r="K2035" s="96">
        <v>0</v>
      </c>
      <c r="L2035" s="96">
        <v>0</v>
      </c>
      <c r="M2035" s="96">
        <v>0</v>
      </c>
      <c r="N2035" s="96" t="s">
        <v>65</v>
      </c>
      <c r="O2035" s="70">
        <v>0</v>
      </c>
      <c r="P2035" s="96" t="s">
        <v>68</v>
      </c>
      <c r="Q2035" s="96" t="s">
        <v>68</v>
      </c>
      <c r="R2035" s="92"/>
      <c r="S2035" s="93"/>
    </row>
    <row r="2036" spans="2:19" ht="15" thickBot="1" x14ac:dyDescent="0.35">
      <c r="B2036" s="92" t="s">
        <v>791</v>
      </c>
      <c r="C2036" s="93" t="s">
        <v>665</v>
      </c>
      <c r="D2036" s="94" t="s">
        <v>64</v>
      </c>
      <c r="E2036" s="94" t="s">
        <v>65</v>
      </c>
      <c r="F2036" s="95">
        <v>2328815290101</v>
      </c>
      <c r="G2036" s="94" t="s">
        <v>64</v>
      </c>
      <c r="H2036" s="94" t="s">
        <v>64</v>
      </c>
      <c r="I2036" s="94" t="s">
        <v>65</v>
      </c>
      <c r="J2036" s="94" t="s">
        <v>66</v>
      </c>
      <c r="K2036" s="96">
        <v>0</v>
      </c>
      <c r="L2036" s="96">
        <v>0</v>
      </c>
      <c r="M2036" s="96">
        <v>0</v>
      </c>
      <c r="N2036" s="96" t="s">
        <v>65</v>
      </c>
      <c r="O2036" s="70">
        <v>0</v>
      </c>
      <c r="P2036" s="96" t="s">
        <v>68</v>
      </c>
      <c r="Q2036" s="96" t="s">
        <v>68</v>
      </c>
      <c r="R2036" s="92"/>
      <c r="S2036" s="93"/>
    </row>
    <row r="2037" spans="2:19" ht="15" thickBot="1" x14ac:dyDescent="0.35">
      <c r="B2037" s="92" t="s">
        <v>653</v>
      </c>
      <c r="C2037" s="93" t="s">
        <v>751</v>
      </c>
      <c r="D2037" s="94" t="s">
        <v>65</v>
      </c>
      <c r="E2037" s="94" t="s">
        <v>64</v>
      </c>
      <c r="F2037" s="95">
        <v>2421368770101</v>
      </c>
      <c r="G2037" s="94" t="s">
        <v>64</v>
      </c>
      <c r="H2037" s="94" t="s">
        <v>64</v>
      </c>
      <c r="I2037" s="94" t="s">
        <v>65</v>
      </c>
      <c r="J2037" s="94" t="s">
        <v>66</v>
      </c>
      <c r="K2037" s="96">
        <v>0</v>
      </c>
      <c r="L2037" s="96">
        <v>0</v>
      </c>
      <c r="M2037" s="96">
        <v>0</v>
      </c>
      <c r="N2037" s="96" t="s">
        <v>65</v>
      </c>
      <c r="O2037" s="70">
        <v>0</v>
      </c>
      <c r="P2037" s="96" t="s">
        <v>68</v>
      </c>
      <c r="Q2037" s="96" t="s">
        <v>68</v>
      </c>
      <c r="R2037" s="92"/>
      <c r="S2037" s="93"/>
    </row>
    <row r="2038" spans="2:19" ht="15" thickBot="1" x14ac:dyDescent="0.35">
      <c r="B2038" s="92" t="s">
        <v>830</v>
      </c>
      <c r="C2038" s="93" t="s">
        <v>1140</v>
      </c>
      <c r="D2038" s="94" t="s">
        <v>65</v>
      </c>
      <c r="E2038" s="94" t="s">
        <v>64</v>
      </c>
      <c r="F2038" s="95">
        <v>2449850490101</v>
      </c>
      <c r="G2038" s="94" t="s">
        <v>64</v>
      </c>
      <c r="H2038" s="94" t="s">
        <v>64</v>
      </c>
      <c r="I2038" s="94" t="s">
        <v>65</v>
      </c>
      <c r="J2038" s="94" t="s">
        <v>66</v>
      </c>
      <c r="K2038" s="96">
        <v>0</v>
      </c>
      <c r="L2038" s="96">
        <v>0</v>
      </c>
      <c r="M2038" s="96">
        <v>0</v>
      </c>
      <c r="N2038" s="96" t="s">
        <v>65</v>
      </c>
      <c r="O2038" s="70">
        <v>0</v>
      </c>
      <c r="P2038" s="96" t="s">
        <v>68</v>
      </c>
      <c r="Q2038" s="96" t="s">
        <v>68</v>
      </c>
      <c r="R2038" s="92"/>
      <c r="S2038" s="93"/>
    </row>
    <row r="2039" spans="2:19" ht="15" thickBot="1" x14ac:dyDescent="0.35">
      <c r="B2039" s="92" t="s">
        <v>821</v>
      </c>
      <c r="C2039" s="93" t="s">
        <v>4455</v>
      </c>
      <c r="D2039" s="94" t="s">
        <v>65</v>
      </c>
      <c r="E2039" s="94" t="s">
        <v>64</v>
      </c>
      <c r="F2039" s="95">
        <v>2421330370101</v>
      </c>
      <c r="G2039" s="94" t="s">
        <v>64</v>
      </c>
      <c r="H2039" s="94" t="s">
        <v>64</v>
      </c>
      <c r="I2039" s="94" t="s">
        <v>65</v>
      </c>
      <c r="J2039" s="94" t="s">
        <v>66</v>
      </c>
      <c r="K2039" s="96" t="s">
        <v>65</v>
      </c>
      <c r="L2039" s="96">
        <v>0</v>
      </c>
      <c r="M2039" s="96">
        <v>0</v>
      </c>
      <c r="N2039" s="96">
        <v>0</v>
      </c>
      <c r="O2039" s="70">
        <v>0</v>
      </c>
      <c r="P2039" s="96" t="s">
        <v>68</v>
      </c>
      <c r="Q2039" s="96" t="s">
        <v>68</v>
      </c>
      <c r="R2039" s="92"/>
      <c r="S2039" s="93"/>
    </row>
    <row r="2040" spans="2:19" ht="15" thickBot="1" x14ac:dyDescent="0.35">
      <c r="B2040" s="92" t="s">
        <v>4456</v>
      </c>
      <c r="C2040" s="93" t="s">
        <v>647</v>
      </c>
      <c r="D2040" s="94" t="s">
        <v>65</v>
      </c>
      <c r="E2040" s="94" t="s">
        <v>64</v>
      </c>
      <c r="F2040" s="95">
        <v>2422505480101</v>
      </c>
      <c r="G2040" s="94" t="s">
        <v>64</v>
      </c>
      <c r="H2040" s="94" t="s">
        <v>64</v>
      </c>
      <c r="I2040" s="94" t="s">
        <v>65</v>
      </c>
      <c r="J2040" s="94" t="s">
        <v>66</v>
      </c>
      <c r="K2040" s="96">
        <v>0</v>
      </c>
      <c r="L2040" s="96">
        <v>0</v>
      </c>
      <c r="M2040" s="96">
        <v>0</v>
      </c>
      <c r="N2040" s="96" t="s">
        <v>65</v>
      </c>
      <c r="O2040" s="70">
        <v>0</v>
      </c>
      <c r="P2040" s="96" t="s">
        <v>68</v>
      </c>
      <c r="Q2040" s="96" t="s">
        <v>68</v>
      </c>
      <c r="R2040" s="92"/>
      <c r="S2040" s="93"/>
    </row>
    <row r="2041" spans="2:19" ht="15" thickBot="1" x14ac:dyDescent="0.35">
      <c r="B2041" s="92" t="s">
        <v>785</v>
      </c>
      <c r="C2041" s="93" t="s">
        <v>3020</v>
      </c>
      <c r="D2041" s="94" t="s">
        <v>65</v>
      </c>
      <c r="E2041" s="94" t="s">
        <v>64</v>
      </c>
      <c r="F2041" s="95">
        <v>1631492831202</v>
      </c>
      <c r="G2041" s="94" t="s">
        <v>64</v>
      </c>
      <c r="H2041" s="94" t="s">
        <v>64</v>
      </c>
      <c r="I2041" s="94" t="s">
        <v>65</v>
      </c>
      <c r="J2041" s="94" t="s">
        <v>66</v>
      </c>
      <c r="K2041" s="96">
        <v>0</v>
      </c>
      <c r="L2041" s="96">
        <v>0</v>
      </c>
      <c r="M2041" s="96">
        <v>0</v>
      </c>
      <c r="N2041" s="96" t="s">
        <v>65</v>
      </c>
      <c r="O2041" s="70">
        <v>0</v>
      </c>
      <c r="P2041" s="96" t="s">
        <v>68</v>
      </c>
      <c r="Q2041" s="96" t="s">
        <v>68</v>
      </c>
      <c r="R2041" s="92"/>
      <c r="S2041" s="93"/>
    </row>
    <row r="2042" spans="2:19" ht="15" thickBot="1" x14ac:dyDescent="0.35">
      <c r="B2042" s="92" t="s">
        <v>4457</v>
      </c>
      <c r="C2042" s="93" t="s">
        <v>4458</v>
      </c>
      <c r="D2042" s="94" t="s">
        <v>65</v>
      </c>
      <c r="E2042" s="94" t="s">
        <v>64</v>
      </c>
      <c r="F2042" s="95">
        <v>2226562120101</v>
      </c>
      <c r="G2042" s="94" t="s">
        <v>64</v>
      </c>
      <c r="H2042" s="94" t="s">
        <v>64</v>
      </c>
      <c r="I2042" s="94" t="s">
        <v>65</v>
      </c>
      <c r="J2042" s="94" t="s">
        <v>66</v>
      </c>
      <c r="K2042" s="96">
        <v>0</v>
      </c>
      <c r="L2042" s="96">
        <v>0</v>
      </c>
      <c r="M2042" s="96">
        <v>0</v>
      </c>
      <c r="N2042" s="96" t="s">
        <v>65</v>
      </c>
      <c r="O2042" s="70">
        <v>0</v>
      </c>
      <c r="P2042" s="96" t="s">
        <v>68</v>
      </c>
      <c r="Q2042" s="96" t="s">
        <v>68</v>
      </c>
      <c r="R2042" s="92"/>
      <c r="S2042" s="93"/>
    </row>
    <row r="2043" spans="2:19" ht="15" thickBot="1" x14ac:dyDescent="0.35">
      <c r="B2043" s="92" t="s">
        <v>1051</v>
      </c>
      <c r="C2043" s="93" t="s">
        <v>3864</v>
      </c>
      <c r="D2043" s="94" t="s">
        <v>64</v>
      </c>
      <c r="E2043" s="94" t="s">
        <v>65</v>
      </c>
      <c r="F2043" s="95">
        <v>2449849990101</v>
      </c>
      <c r="G2043" s="94" t="s">
        <v>64</v>
      </c>
      <c r="H2043" s="94" t="s">
        <v>64</v>
      </c>
      <c r="I2043" s="94" t="s">
        <v>65</v>
      </c>
      <c r="J2043" s="94" t="s">
        <v>66</v>
      </c>
      <c r="K2043" s="96">
        <v>0</v>
      </c>
      <c r="L2043" s="96">
        <v>0</v>
      </c>
      <c r="M2043" s="96">
        <v>0</v>
      </c>
      <c r="N2043" s="96" t="s">
        <v>65</v>
      </c>
      <c r="O2043" s="70">
        <v>0</v>
      </c>
      <c r="P2043" s="96" t="s">
        <v>68</v>
      </c>
      <c r="Q2043" s="96" t="s">
        <v>68</v>
      </c>
      <c r="R2043" s="92"/>
      <c r="S2043" s="93"/>
    </row>
    <row r="2044" spans="2:19" ht="15" thickBot="1" x14ac:dyDescent="0.35">
      <c r="B2044" s="92" t="s">
        <v>1317</v>
      </c>
      <c r="C2044" s="93" t="s">
        <v>734</v>
      </c>
      <c r="D2044" s="94" t="s">
        <v>65</v>
      </c>
      <c r="E2044" s="94" t="s">
        <v>64</v>
      </c>
      <c r="F2044" s="95">
        <v>1824223562001</v>
      </c>
      <c r="G2044" s="94" t="s">
        <v>64</v>
      </c>
      <c r="H2044" s="94" t="s">
        <v>64</v>
      </c>
      <c r="I2044" s="94" t="s">
        <v>65</v>
      </c>
      <c r="J2044" s="94" t="s">
        <v>66</v>
      </c>
      <c r="K2044" s="96">
        <v>0</v>
      </c>
      <c r="L2044" s="96">
        <v>0</v>
      </c>
      <c r="M2044" s="96">
        <v>0</v>
      </c>
      <c r="N2044" s="96" t="s">
        <v>65</v>
      </c>
      <c r="O2044" s="70">
        <v>0</v>
      </c>
      <c r="P2044" s="96" t="s">
        <v>68</v>
      </c>
      <c r="Q2044" s="96" t="s">
        <v>68</v>
      </c>
      <c r="R2044" s="92"/>
      <c r="S2044" s="93"/>
    </row>
    <row r="2045" spans="2:19" ht="15" thickBot="1" x14ac:dyDescent="0.35">
      <c r="B2045" s="92" t="s">
        <v>3939</v>
      </c>
      <c r="C2045" s="93" t="s">
        <v>934</v>
      </c>
      <c r="D2045" s="94" t="s">
        <v>65</v>
      </c>
      <c r="E2045" s="94" t="s">
        <v>64</v>
      </c>
      <c r="F2045" s="95">
        <v>1988565390613</v>
      </c>
      <c r="G2045" s="94" t="s">
        <v>64</v>
      </c>
      <c r="H2045" s="94" t="s">
        <v>64</v>
      </c>
      <c r="I2045" s="94" t="s">
        <v>65</v>
      </c>
      <c r="J2045" s="94" t="s">
        <v>66</v>
      </c>
      <c r="K2045" s="96">
        <v>0</v>
      </c>
      <c r="L2045" s="96">
        <v>0</v>
      </c>
      <c r="M2045" s="96">
        <v>0</v>
      </c>
      <c r="N2045" s="96" t="s">
        <v>65</v>
      </c>
      <c r="O2045" s="70">
        <v>0</v>
      </c>
      <c r="P2045" s="96" t="s">
        <v>68</v>
      </c>
      <c r="Q2045" s="96" t="s">
        <v>68</v>
      </c>
      <c r="R2045" s="92"/>
      <c r="S2045" s="93"/>
    </row>
    <row r="2046" spans="2:19" ht="15" thickBot="1" x14ac:dyDescent="0.35">
      <c r="B2046" s="92" t="s">
        <v>4459</v>
      </c>
      <c r="C2046" s="93" t="s">
        <v>4379</v>
      </c>
      <c r="D2046" s="94" t="s">
        <v>65</v>
      </c>
      <c r="E2046" s="94" t="s">
        <v>64</v>
      </c>
      <c r="F2046" s="95">
        <v>2462123650101</v>
      </c>
      <c r="G2046" s="94" t="s">
        <v>64</v>
      </c>
      <c r="H2046" s="94" t="s">
        <v>64</v>
      </c>
      <c r="I2046" s="94" t="s">
        <v>65</v>
      </c>
      <c r="J2046" s="94" t="s">
        <v>66</v>
      </c>
      <c r="K2046" s="96">
        <v>0</v>
      </c>
      <c r="L2046" s="96">
        <v>0</v>
      </c>
      <c r="M2046" s="96">
        <v>0</v>
      </c>
      <c r="N2046" s="96" t="s">
        <v>65</v>
      </c>
      <c r="O2046" s="70">
        <v>0</v>
      </c>
      <c r="P2046" s="96" t="s">
        <v>68</v>
      </c>
      <c r="Q2046" s="96" t="s">
        <v>68</v>
      </c>
      <c r="R2046" s="92"/>
      <c r="S2046" s="93"/>
    </row>
    <row r="2047" spans="2:19" ht="15" thickBot="1" x14ac:dyDescent="0.35">
      <c r="B2047" s="92" t="s">
        <v>1037</v>
      </c>
      <c r="C2047" s="93" t="s">
        <v>4460</v>
      </c>
      <c r="D2047" s="94" t="s">
        <v>65</v>
      </c>
      <c r="E2047" s="94" t="s">
        <v>64</v>
      </c>
      <c r="F2047" s="95">
        <v>1850491250101</v>
      </c>
      <c r="G2047" s="94" t="s">
        <v>64</v>
      </c>
      <c r="H2047" s="94" t="s">
        <v>64</v>
      </c>
      <c r="I2047" s="94" t="s">
        <v>65</v>
      </c>
      <c r="J2047" s="94" t="s">
        <v>66</v>
      </c>
      <c r="K2047" s="96">
        <v>0</v>
      </c>
      <c r="L2047" s="96">
        <v>0</v>
      </c>
      <c r="M2047" s="96">
        <v>0</v>
      </c>
      <c r="N2047" s="96" t="s">
        <v>65</v>
      </c>
      <c r="O2047" s="70">
        <v>0</v>
      </c>
      <c r="P2047" s="96" t="s">
        <v>68</v>
      </c>
      <c r="Q2047" s="96" t="s">
        <v>68</v>
      </c>
      <c r="R2047" s="92"/>
      <c r="S2047" s="93"/>
    </row>
    <row r="2048" spans="2:19" ht="15" thickBot="1" x14ac:dyDescent="0.35">
      <c r="B2048" s="92" t="s">
        <v>1037</v>
      </c>
      <c r="C2048" s="93" t="s">
        <v>4461</v>
      </c>
      <c r="D2048" s="94" t="s">
        <v>65</v>
      </c>
      <c r="E2048" s="94" t="s">
        <v>64</v>
      </c>
      <c r="F2048" s="95">
        <v>1609388210101</v>
      </c>
      <c r="G2048" s="94" t="s">
        <v>64</v>
      </c>
      <c r="H2048" s="94" t="s">
        <v>64</v>
      </c>
      <c r="I2048" s="94" t="s">
        <v>65</v>
      </c>
      <c r="J2048" s="94" t="s">
        <v>66</v>
      </c>
      <c r="K2048" s="96">
        <v>0</v>
      </c>
      <c r="L2048" s="96">
        <v>0</v>
      </c>
      <c r="M2048" s="96">
        <v>0</v>
      </c>
      <c r="N2048" s="96" t="s">
        <v>65</v>
      </c>
      <c r="O2048" s="70">
        <v>0</v>
      </c>
      <c r="P2048" s="96" t="s">
        <v>68</v>
      </c>
      <c r="Q2048" s="96" t="s">
        <v>68</v>
      </c>
      <c r="R2048" s="92"/>
      <c r="S2048" s="93"/>
    </row>
    <row r="2049" spans="2:19" ht="15" thickBot="1" x14ac:dyDescent="0.35">
      <c r="B2049" s="92" t="s">
        <v>4462</v>
      </c>
      <c r="C2049" s="93" t="s">
        <v>2063</v>
      </c>
      <c r="D2049" s="94" t="s">
        <v>65</v>
      </c>
      <c r="E2049" s="94" t="s">
        <v>64</v>
      </c>
      <c r="F2049" s="95">
        <v>2225452752205</v>
      </c>
      <c r="G2049" s="94" t="s">
        <v>64</v>
      </c>
      <c r="H2049" s="94" t="s">
        <v>64</v>
      </c>
      <c r="I2049" s="94" t="s">
        <v>65</v>
      </c>
      <c r="J2049" s="94" t="s">
        <v>66</v>
      </c>
      <c r="K2049" s="96">
        <v>0</v>
      </c>
      <c r="L2049" s="96">
        <v>0</v>
      </c>
      <c r="M2049" s="96">
        <v>0</v>
      </c>
      <c r="N2049" s="96" t="s">
        <v>65</v>
      </c>
      <c r="O2049" s="70">
        <v>0</v>
      </c>
      <c r="P2049" s="96" t="s">
        <v>68</v>
      </c>
      <c r="Q2049" s="96" t="s">
        <v>68</v>
      </c>
      <c r="R2049" s="92"/>
      <c r="S2049" s="93"/>
    </row>
    <row r="2050" spans="2:19" ht="15" thickBot="1" x14ac:dyDescent="0.35">
      <c r="B2050" s="92" t="s">
        <v>762</v>
      </c>
      <c r="C2050" s="93" t="s">
        <v>4463</v>
      </c>
      <c r="D2050" s="94" t="s">
        <v>64</v>
      </c>
      <c r="E2050" s="94" t="s">
        <v>65</v>
      </c>
      <c r="F2050" s="95">
        <v>1923339170407</v>
      </c>
      <c r="G2050" s="94" t="s">
        <v>64</v>
      </c>
      <c r="H2050" s="94" t="s">
        <v>64</v>
      </c>
      <c r="I2050" s="94" t="s">
        <v>65</v>
      </c>
      <c r="J2050" s="94" t="s">
        <v>66</v>
      </c>
      <c r="K2050" s="96" t="s">
        <v>65</v>
      </c>
      <c r="L2050" s="96">
        <v>0</v>
      </c>
      <c r="M2050" s="96">
        <v>0</v>
      </c>
      <c r="N2050" s="96">
        <v>0</v>
      </c>
      <c r="O2050" s="70">
        <v>0</v>
      </c>
      <c r="P2050" s="96" t="s">
        <v>68</v>
      </c>
      <c r="Q2050" s="96" t="s">
        <v>68</v>
      </c>
      <c r="R2050" s="92"/>
      <c r="S2050" s="93"/>
    </row>
    <row r="2051" spans="2:19" ht="15" thickBot="1" x14ac:dyDescent="0.35">
      <c r="B2051" s="92" t="s">
        <v>663</v>
      </c>
      <c r="C2051" s="93" t="s">
        <v>668</v>
      </c>
      <c r="D2051" s="94" t="s">
        <v>65</v>
      </c>
      <c r="E2051" s="94" t="s">
        <v>64</v>
      </c>
      <c r="F2051" s="95">
        <v>2400517770101</v>
      </c>
      <c r="G2051" s="94" t="s">
        <v>64</v>
      </c>
      <c r="H2051" s="94" t="s">
        <v>64</v>
      </c>
      <c r="I2051" s="94" t="s">
        <v>65</v>
      </c>
      <c r="J2051" s="94" t="s">
        <v>66</v>
      </c>
      <c r="K2051" s="96">
        <v>0</v>
      </c>
      <c r="L2051" s="96">
        <v>0</v>
      </c>
      <c r="M2051" s="96">
        <v>0</v>
      </c>
      <c r="N2051" s="96" t="s">
        <v>65</v>
      </c>
      <c r="O2051" s="70">
        <v>0</v>
      </c>
      <c r="P2051" s="96" t="s">
        <v>68</v>
      </c>
      <c r="Q2051" s="96" t="s">
        <v>68</v>
      </c>
      <c r="R2051" s="92"/>
      <c r="S2051" s="93"/>
    </row>
    <row r="2052" spans="2:19" ht="15" thickBot="1" x14ac:dyDescent="0.35">
      <c r="B2052" s="92" t="s">
        <v>653</v>
      </c>
      <c r="C2052" s="93" t="s">
        <v>3012</v>
      </c>
      <c r="D2052" s="94" t="s">
        <v>65</v>
      </c>
      <c r="E2052" s="94" t="s">
        <v>64</v>
      </c>
      <c r="F2052" s="95">
        <v>1830737540101</v>
      </c>
      <c r="G2052" s="94" t="s">
        <v>64</v>
      </c>
      <c r="H2052" s="94" t="s">
        <v>64</v>
      </c>
      <c r="I2052" s="94" t="s">
        <v>65</v>
      </c>
      <c r="J2052" s="94" t="s">
        <v>66</v>
      </c>
      <c r="K2052" s="96" t="s">
        <v>65</v>
      </c>
      <c r="L2052" s="96">
        <v>0</v>
      </c>
      <c r="M2052" s="96">
        <v>0</v>
      </c>
      <c r="N2052" s="96">
        <v>0</v>
      </c>
      <c r="O2052" s="70">
        <v>0</v>
      </c>
      <c r="P2052" s="96" t="s">
        <v>68</v>
      </c>
      <c r="Q2052" s="96" t="s">
        <v>68</v>
      </c>
      <c r="R2052" s="92"/>
      <c r="S2052" s="93"/>
    </row>
    <row r="2053" spans="2:19" ht="15" thickBot="1" x14ac:dyDescent="0.35">
      <c r="B2053" s="92" t="s">
        <v>879</v>
      </c>
      <c r="C2053" s="93" t="s">
        <v>747</v>
      </c>
      <c r="D2053" s="94" t="s">
        <v>65</v>
      </c>
      <c r="E2053" s="94" t="s">
        <v>64</v>
      </c>
      <c r="F2053" s="95">
        <v>1799934290801</v>
      </c>
      <c r="G2053" s="94" t="s">
        <v>64</v>
      </c>
      <c r="H2053" s="94" t="s">
        <v>64</v>
      </c>
      <c r="I2053" s="94" t="s">
        <v>65</v>
      </c>
      <c r="J2053" s="94" t="s">
        <v>66</v>
      </c>
      <c r="K2053" s="96" t="s">
        <v>65</v>
      </c>
      <c r="L2053" s="96">
        <v>0</v>
      </c>
      <c r="M2053" s="96">
        <v>0</v>
      </c>
      <c r="N2053" s="96">
        <v>0</v>
      </c>
      <c r="O2053" s="70">
        <v>0</v>
      </c>
      <c r="P2053" s="96" t="s">
        <v>68</v>
      </c>
      <c r="Q2053" s="96" t="s">
        <v>68</v>
      </c>
      <c r="R2053" s="92"/>
      <c r="S2053" s="93"/>
    </row>
    <row r="2054" spans="2:19" ht="15" thickBot="1" x14ac:dyDescent="0.35">
      <c r="B2054" s="92" t="s">
        <v>831</v>
      </c>
      <c r="C2054" s="93" t="s">
        <v>4464</v>
      </c>
      <c r="D2054" s="94" t="s">
        <v>64</v>
      </c>
      <c r="E2054" s="94" t="s">
        <v>65</v>
      </c>
      <c r="F2054" s="95">
        <v>2491181300117</v>
      </c>
      <c r="G2054" s="94" t="s">
        <v>64</v>
      </c>
      <c r="H2054" s="94" t="s">
        <v>64</v>
      </c>
      <c r="I2054" s="94" t="s">
        <v>65</v>
      </c>
      <c r="J2054" s="94" t="s">
        <v>66</v>
      </c>
      <c r="K2054" s="96" t="s">
        <v>65</v>
      </c>
      <c r="L2054" s="96">
        <v>0</v>
      </c>
      <c r="M2054" s="96">
        <v>0</v>
      </c>
      <c r="N2054" s="96">
        <v>0</v>
      </c>
      <c r="O2054" s="70">
        <v>0</v>
      </c>
      <c r="P2054" s="96" t="s">
        <v>68</v>
      </c>
      <c r="Q2054" s="96" t="s">
        <v>68</v>
      </c>
      <c r="R2054" s="92"/>
      <c r="S2054" s="93"/>
    </row>
    <row r="2055" spans="2:19" ht="15" thickBot="1" x14ac:dyDescent="0.35">
      <c r="B2055" s="92" t="s">
        <v>724</v>
      </c>
      <c r="C2055" s="93" t="s">
        <v>3048</v>
      </c>
      <c r="D2055" s="94" t="s">
        <v>65</v>
      </c>
      <c r="E2055" s="94" t="s">
        <v>64</v>
      </c>
      <c r="F2055" s="95">
        <v>1889540150101</v>
      </c>
      <c r="G2055" s="94" t="s">
        <v>64</v>
      </c>
      <c r="H2055" s="94" t="s">
        <v>64</v>
      </c>
      <c r="I2055" s="94" t="s">
        <v>65</v>
      </c>
      <c r="J2055" s="94" t="s">
        <v>66</v>
      </c>
      <c r="K2055" s="96">
        <v>0</v>
      </c>
      <c r="L2055" s="96">
        <v>0</v>
      </c>
      <c r="M2055" s="96">
        <v>0</v>
      </c>
      <c r="N2055" s="96" t="s">
        <v>65</v>
      </c>
      <c r="O2055" s="70">
        <v>0</v>
      </c>
      <c r="P2055" s="96" t="s">
        <v>68</v>
      </c>
      <c r="Q2055" s="96" t="s">
        <v>68</v>
      </c>
      <c r="R2055" s="92"/>
      <c r="S2055" s="93"/>
    </row>
    <row r="2056" spans="2:19" ht="15" thickBot="1" x14ac:dyDescent="0.35">
      <c r="B2056" s="92" t="s">
        <v>724</v>
      </c>
      <c r="C2056" s="93" t="s">
        <v>903</v>
      </c>
      <c r="D2056" s="94" t="s">
        <v>65</v>
      </c>
      <c r="E2056" s="94" t="s">
        <v>64</v>
      </c>
      <c r="F2056" s="95">
        <v>1625050000101</v>
      </c>
      <c r="G2056" s="94" t="s">
        <v>64</v>
      </c>
      <c r="H2056" s="94" t="s">
        <v>64</v>
      </c>
      <c r="I2056" s="94" t="s">
        <v>65</v>
      </c>
      <c r="J2056" s="94" t="s">
        <v>66</v>
      </c>
      <c r="K2056" s="96">
        <v>0</v>
      </c>
      <c r="L2056" s="96">
        <v>0</v>
      </c>
      <c r="M2056" s="96">
        <v>0</v>
      </c>
      <c r="N2056" s="96" t="s">
        <v>65</v>
      </c>
      <c r="O2056" s="70">
        <v>0</v>
      </c>
      <c r="P2056" s="96" t="s">
        <v>68</v>
      </c>
      <c r="Q2056" s="96" t="s">
        <v>68</v>
      </c>
      <c r="R2056" s="92"/>
      <c r="S2056" s="93"/>
    </row>
    <row r="2057" spans="2:19" ht="15" thickBot="1" x14ac:dyDescent="0.35">
      <c r="B2057" s="92" t="s">
        <v>758</v>
      </c>
      <c r="C2057" s="93" t="s">
        <v>934</v>
      </c>
      <c r="D2057" s="94" t="s">
        <v>65</v>
      </c>
      <c r="E2057" s="94" t="s">
        <v>64</v>
      </c>
      <c r="F2057" s="95">
        <v>2385585840101</v>
      </c>
      <c r="G2057" s="94" t="s">
        <v>64</v>
      </c>
      <c r="H2057" s="94" t="s">
        <v>64</v>
      </c>
      <c r="I2057" s="94" t="s">
        <v>65</v>
      </c>
      <c r="J2057" s="94" t="s">
        <v>66</v>
      </c>
      <c r="K2057" s="96">
        <v>0</v>
      </c>
      <c r="L2057" s="96">
        <v>0</v>
      </c>
      <c r="M2057" s="96">
        <v>0</v>
      </c>
      <c r="N2057" s="96" t="s">
        <v>65</v>
      </c>
      <c r="O2057" s="70">
        <v>0</v>
      </c>
      <c r="P2057" s="96" t="s">
        <v>68</v>
      </c>
      <c r="Q2057" s="96" t="s">
        <v>68</v>
      </c>
      <c r="R2057" s="92"/>
      <c r="S2057" s="93"/>
    </row>
    <row r="2058" spans="2:19" ht="15" thickBot="1" x14ac:dyDescent="0.35">
      <c r="B2058" s="92" t="s">
        <v>758</v>
      </c>
      <c r="C2058" s="93" t="s">
        <v>815</v>
      </c>
      <c r="D2058" s="94" t="s">
        <v>65</v>
      </c>
      <c r="E2058" s="94" t="s">
        <v>64</v>
      </c>
      <c r="F2058" s="95">
        <v>2401357091107</v>
      </c>
      <c r="G2058" s="94" t="s">
        <v>64</v>
      </c>
      <c r="H2058" s="94" t="s">
        <v>64</v>
      </c>
      <c r="I2058" s="94" t="s">
        <v>65</v>
      </c>
      <c r="J2058" s="94" t="s">
        <v>66</v>
      </c>
      <c r="K2058" s="96">
        <v>0</v>
      </c>
      <c r="L2058" s="96">
        <v>0</v>
      </c>
      <c r="M2058" s="96">
        <v>0</v>
      </c>
      <c r="N2058" s="96" t="s">
        <v>65</v>
      </c>
      <c r="O2058" s="70">
        <v>0</v>
      </c>
      <c r="P2058" s="96" t="s">
        <v>68</v>
      </c>
      <c r="Q2058" s="96" t="s">
        <v>68</v>
      </c>
      <c r="R2058" s="92"/>
      <c r="S2058" s="93"/>
    </row>
    <row r="2059" spans="2:19" ht="15" thickBot="1" x14ac:dyDescent="0.35">
      <c r="B2059" s="92" t="s">
        <v>4465</v>
      </c>
      <c r="C2059" s="93" t="s">
        <v>743</v>
      </c>
      <c r="D2059" s="94" t="s">
        <v>65</v>
      </c>
      <c r="E2059" s="94" t="s">
        <v>64</v>
      </c>
      <c r="F2059" s="95">
        <v>2447761801301</v>
      </c>
      <c r="G2059" s="94" t="s">
        <v>64</v>
      </c>
      <c r="H2059" s="94" t="s">
        <v>64</v>
      </c>
      <c r="I2059" s="94" t="s">
        <v>65</v>
      </c>
      <c r="J2059" s="94" t="s">
        <v>66</v>
      </c>
      <c r="K2059" s="96">
        <v>0</v>
      </c>
      <c r="L2059" s="96">
        <v>0</v>
      </c>
      <c r="M2059" s="96">
        <v>0</v>
      </c>
      <c r="N2059" s="96" t="s">
        <v>65</v>
      </c>
      <c r="O2059" s="70">
        <v>0</v>
      </c>
      <c r="P2059" s="96" t="s">
        <v>68</v>
      </c>
      <c r="Q2059" s="96" t="s">
        <v>68</v>
      </c>
      <c r="R2059" s="92"/>
      <c r="S2059" s="93"/>
    </row>
    <row r="2060" spans="2:19" ht="15" thickBot="1" x14ac:dyDescent="0.35">
      <c r="B2060" s="92" t="s">
        <v>892</v>
      </c>
      <c r="C2060" s="93" t="s">
        <v>4466</v>
      </c>
      <c r="D2060" s="94" t="s">
        <v>64</v>
      </c>
      <c r="E2060" s="94" t="s">
        <v>65</v>
      </c>
      <c r="F2060" s="95">
        <v>1683308220101</v>
      </c>
      <c r="G2060" s="94" t="s">
        <v>64</v>
      </c>
      <c r="H2060" s="94" t="s">
        <v>64</v>
      </c>
      <c r="I2060" s="94" t="s">
        <v>65</v>
      </c>
      <c r="J2060" s="94" t="s">
        <v>66</v>
      </c>
      <c r="K2060" s="96" t="s">
        <v>65</v>
      </c>
      <c r="L2060" s="96">
        <v>0</v>
      </c>
      <c r="M2060" s="96">
        <v>0</v>
      </c>
      <c r="N2060" s="96">
        <v>0</v>
      </c>
      <c r="O2060" s="70">
        <v>0</v>
      </c>
      <c r="P2060" s="96" t="s">
        <v>68</v>
      </c>
      <c r="Q2060" s="96" t="s">
        <v>68</v>
      </c>
      <c r="R2060" s="92"/>
      <c r="S2060" s="93"/>
    </row>
    <row r="2061" spans="2:19" ht="15" thickBot="1" x14ac:dyDescent="0.35">
      <c r="B2061" s="92" t="s">
        <v>4467</v>
      </c>
      <c r="C2061" s="93" t="s">
        <v>867</v>
      </c>
      <c r="D2061" s="94" t="s">
        <v>65</v>
      </c>
      <c r="E2061" s="94" t="s">
        <v>64</v>
      </c>
      <c r="F2061" s="95">
        <v>1618712160101</v>
      </c>
      <c r="G2061" s="94" t="s">
        <v>64</v>
      </c>
      <c r="H2061" s="94" t="s">
        <v>64</v>
      </c>
      <c r="I2061" s="94" t="s">
        <v>65</v>
      </c>
      <c r="J2061" s="94" t="s">
        <v>66</v>
      </c>
      <c r="K2061" s="96">
        <v>0</v>
      </c>
      <c r="L2061" s="96">
        <v>0</v>
      </c>
      <c r="M2061" s="96">
        <v>0</v>
      </c>
      <c r="N2061" s="96" t="s">
        <v>65</v>
      </c>
      <c r="O2061" s="70">
        <v>0</v>
      </c>
      <c r="P2061" s="96" t="s">
        <v>68</v>
      </c>
      <c r="Q2061" s="96" t="s">
        <v>68</v>
      </c>
      <c r="R2061" s="92"/>
      <c r="S2061" s="93"/>
    </row>
    <row r="2062" spans="2:19" ht="15" thickBot="1" x14ac:dyDescent="0.35">
      <c r="B2062" s="92" t="s">
        <v>237</v>
      </c>
      <c r="C2062" s="93" t="s">
        <v>3055</v>
      </c>
      <c r="D2062" s="94" t="s">
        <v>64</v>
      </c>
      <c r="E2062" s="94" t="s">
        <v>65</v>
      </c>
      <c r="F2062" s="95">
        <v>2459553481601</v>
      </c>
      <c r="G2062" s="94" t="s">
        <v>64</v>
      </c>
      <c r="H2062" s="94" t="s">
        <v>64</v>
      </c>
      <c r="I2062" s="94" t="s">
        <v>65</v>
      </c>
      <c r="J2062" s="94" t="s">
        <v>66</v>
      </c>
      <c r="K2062" s="96" t="s">
        <v>65</v>
      </c>
      <c r="L2062" s="96">
        <v>0</v>
      </c>
      <c r="M2062" s="96">
        <v>0</v>
      </c>
      <c r="N2062" s="96">
        <v>0</v>
      </c>
      <c r="O2062" s="70">
        <v>0</v>
      </c>
      <c r="P2062" s="96" t="s">
        <v>68</v>
      </c>
      <c r="Q2062" s="96" t="s">
        <v>68</v>
      </c>
      <c r="R2062" s="92"/>
      <c r="S2062" s="93"/>
    </row>
    <row r="2063" spans="2:19" ht="15" thickBot="1" x14ac:dyDescent="0.35">
      <c r="B2063" s="92" t="s">
        <v>972</v>
      </c>
      <c r="C2063" s="93" t="s">
        <v>662</v>
      </c>
      <c r="D2063" s="94" t="s">
        <v>65</v>
      </c>
      <c r="E2063" s="94" t="s">
        <v>64</v>
      </c>
      <c r="F2063" s="95">
        <v>1768423491214</v>
      </c>
      <c r="G2063" s="94" t="s">
        <v>64</v>
      </c>
      <c r="H2063" s="94" t="s">
        <v>64</v>
      </c>
      <c r="I2063" s="94" t="s">
        <v>65</v>
      </c>
      <c r="J2063" s="94" t="s">
        <v>66</v>
      </c>
      <c r="K2063" s="96">
        <v>0</v>
      </c>
      <c r="L2063" s="96">
        <v>0</v>
      </c>
      <c r="M2063" s="96">
        <v>0</v>
      </c>
      <c r="N2063" s="96" t="s">
        <v>65</v>
      </c>
      <c r="O2063" s="70">
        <v>0</v>
      </c>
      <c r="P2063" s="96" t="s">
        <v>68</v>
      </c>
      <c r="Q2063" s="96" t="s">
        <v>68</v>
      </c>
      <c r="R2063" s="92"/>
      <c r="S2063" s="93"/>
    </row>
    <row r="2064" spans="2:19" ht="15" thickBot="1" x14ac:dyDescent="0.35">
      <c r="B2064" s="92" t="s">
        <v>4427</v>
      </c>
      <c r="C2064" s="93" t="s">
        <v>740</v>
      </c>
      <c r="D2064" s="94" t="s">
        <v>65</v>
      </c>
      <c r="E2064" s="94" t="s">
        <v>64</v>
      </c>
      <c r="F2064" s="95">
        <v>1613230810101</v>
      </c>
      <c r="G2064" s="94" t="s">
        <v>64</v>
      </c>
      <c r="H2064" s="94" t="s">
        <v>64</v>
      </c>
      <c r="I2064" s="94" t="s">
        <v>65</v>
      </c>
      <c r="J2064" s="94" t="s">
        <v>66</v>
      </c>
      <c r="K2064" s="96">
        <v>0</v>
      </c>
      <c r="L2064" s="96">
        <v>0</v>
      </c>
      <c r="M2064" s="96">
        <v>0</v>
      </c>
      <c r="N2064" s="96" t="s">
        <v>65</v>
      </c>
      <c r="O2064" s="70">
        <v>0</v>
      </c>
      <c r="P2064" s="96" t="s">
        <v>68</v>
      </c>
      <c r="Q2064" s="96" t="s">
        <v>68</v>
      </c>
      <c r="R2064" s="92"/>
      <c r="S2064" s="93"/>
    </row>
    <row r="2065" spans="2:19" ht="15" thickBot="1" x14ac:dyDescent="0.35">
      <c r="B2065" s="92" t="s">
        <v>4230</v>
      </c>
      <c r="C2065" s="93" t="s">
        <v>867</v>
      </c>
      <c r="D2065" s="94" t="s">
        <v>65</v>
      </c>
      <c r="E2065" s="94" t="s">
        <v>64</v>
      </c>
      <c r="F2065" s="95">
        <v>1646004181601</v>
      </c>
      <c r="G2065" s="94" t="s">
        <v>64</v>
      </c>
      <c r="H2065" s="94" t="s">
        <v>64</v>
      </c>
      <c r="I2065" s="94" t="s">
        <v>65</v>
      </c>
      <c r="J2065" s="94" t="s">
        <v>66</v>
      </c>
      <c r="K2065" s="96">
        <v>0</v>
      </c>
      <c r="L2065" s="96">
        <v>0</v>
      </c>
      <c r="M2065" s="96">
        <v>0</v>
      </c>
      <c r="N2065" s="96" t="s">
        <v>65</v>
      </c>
      <c r="O2065" s="70">
        <v>0</v>
      </c>
      <c r="P2065" s="96" t="s">
        <v>68</v>
      </c>
      <c r="Q2065" s="96" t="s">
        <v>68</v>
      </c>
      <c r="R2065" s="92"/>
      <c r="S2065" s="93"/>
    </row>
    <row r="2066" spans="2:19" ht="15" thickBot="1" x14ac:dyDescent="0.35">
      <c r="B2066" s="92" t="s">
        <v>282</v>
      </c>
      <c r="C2066" s="93" t="s">
        <v>4468</v>
      </c>
      <c r="D2066" s="94" t="s">
        <v>64</v>
      </c>
      <c r="E2066" s="94" t="s">
        <v>65</v>
      </c>
      <c r="F2066" s="95">
        <v>1871509742202</v>
      </c>
      <c r="G2066" s="94" t="s">
        <v>64</v>
      </c>
      <c r="H2066" s="94" t="s">
        <v>64</v>
      </c>
      <c r="I2066" s="94" t="s">
        <v>65</v>
      </c>
      <c r="J2066" s="94" t="s">
        <v>66</v>
      </c>
      <c r="K2066" s="96">
        <v>0</v>
      </c>
      <c r="L2066" s="96">
        <v>0</v>
      </c>
      <c r="M2066" s="96">
        <v>0</v>
      </c>
      <c r="N2066" s="96" t="s">
        <v>65</v>
      </c>
      <c r="O2066" s="70">
        <v>0</v>
      </c>
      <c r="P2066" s="96" t="s">
        <v>68</v>
      </c>
      <c r="Q2066" s="96" t="s">
        <v>68</v>
      </c>
      <c r="R2066" s="92"/>
      <c r="S2066" s="93"/>
    </row>
    <row r="2067" spans="2:19" ht="15" thickBot="1" x14ac:dyDescent="0.35">
      <c r="B2067" s="92" t="s">
        <v>1183</v>
      </c>
      <c r="C2067" s="93" t="s">
        <v>864</v>
      </c>
      <c r="D2067" s="94" t="s">
        <v>65</v>
      </c>
      <c r="E2067" s="94" t="s">
        <v>64</v>
      </c>
      <c r="F2067" s="95">
        <v>1607839680901</v>
      </c>
      <c r="G2067" s="94" t="s">
        <v>64</v>
      </c>
      <c r="H2067" s="94" t="s">
        <v>64</v>
      </c>
      <c r="I2067" s="94" t="s">
        <v>65</v>
      </c>
      <c r="J2067" s="94" t="s">
        <v>66</v>
      </c>
      <c r="K2067" s="96">
        <v>0</v>
      </c>
      <c r="L2067" s="96">
        <v>0</v>
      </c>
      <c r="M2067" s="96">
        <v>0</v>
      </c>
      <c r="N2067" s="96" t="s">
        <v>65</v>
      </c>
      <c r="O2067" s="70">
        <v>0</v>
      </c>
      <c r="P2067" s="96" t="s">
        <v>68</v>
      </c>
      <c r="Q2067" s="96" t="s">
        <v>68</v>
      </c>
      <c r="R2067" s="92"/>
      <c r="S2067" s="93"/>
    </row>
    <row r="2068" spans="2:19" ht="15" thickBot="1" x14ac:dyDescent="0.35">
      <c r="B2068" s="92" t="s">
        <v>4469</v>
      </c>
      <c r="C2068" s="93" t="s">
        <v>4470</v>
      </c>
      <c r="D2068" s="94" t="s">
        <v>65</v>
      </c>
      <c r="E2068" s="94" t="s">
        <v>64</v>
      </c>
      <c r="F2068" s="95">
        <v>1661051120101</v>
      </c>
      <c r="G2068" s="94" t="s">
        <v>64</v>
      </c>
      <c r="H2068" s="94" t="s">
        <v>64</v>
      </c>
      <c r="I2068" s="94" t="s">
        <v>65</v>
      </c>
      <c r="J2068" s="94" t="s">
        <v>66</v>
      </c>
      <c r="K2068" s="96">
        <v>0</v>
      </c>
      <c r="L2068" s="96">
        <v>0</v>
      </c>
      <c r="M2068" s="96">
        <v>0</v>
      </c>
      <c r="N2068" s="96" t="s">
        <v>65</v>
      </c>
      <c r="O2068" s="70">
        <v>0</v>
      </c>
      <c r="P2068" s="96" t="s">
        <v>68</v>
      </c>
      <c r="Q2068" s="96" t="s">
        <v>68</v>
      </c>
      <c r="R2068" s="92"/>
      <c r="S2068" s="93"/>
    </row>
    <row r="2069" spans="2:19" ht="15" thickBot="1" x14ac:dyDescent="0.35">
      <c r="B2069" s="92" t="s">
        <v>4471</v>
      </c>
      <c r="C2069" s="93" t="s">
        <v>695</v>
      </c>
      <c r="D2069" s="94" t="s">
        <v>64</v>
      </c>
      <c r="E2069" s="94" t="s">
        <v>65</v>
      </c>
      <c r="F2069" s="95">
        <v>2250844570407</v>
      </c>
      <c r="G2069" s="94" t="s">
        <v>64</v>
      </c>
      <c r="H2069" s="94" t="s">
        <v>64</v>
      </c>
      <c r="I2069" s="94" t="s">
        <v>65</v>
      </c>
      <c r="J2069" s="94" t="s">
        <v>66</v>
      </c>
      <c r="K2069" s="96">
        <v>0</v>
      </c>
      <c r="L2069" s="96">
        <v>0</v>
      </c>
      <c r="M2069" s="96">
        <v>0</v>
      </c>
      <c r="N2069" s="96" t="s">
        <v>65</v>
      </c>
      <c r="O2069" s="70">
        <v>0</v>
      </c>
      <c r="P2069" s="96" t="s">
        <v>68</v>
      </c>
      <c r="Q2069" s="96" t="s">
        <v>68</v>
      </c>
      <c r="R2069" s="92"/>
      <c r="S2069" s="93"/>
    </row>
    <row r="2070" spans="2:19" ht="15" thickBot="1" x14ac:dyDescent="0.35">
      <c r="B2070" s="92" t="s">
        <v>1082</v>
      </c>
      <c r="C2070" s="93" t="s">
        <v>4472</v>
      </c>
      <c r="D2070" s="94" t="s">
        <v>65</v>
      </c>
      <c r="E2070" s="94" t="s">
        <v>64</v>
      </c>
      <c r="F2070" s="95">
        <v>1702161520506</v>
      </c>
      <c r="G2070" s="94" t="s">
        <v>64</v>
      </c>
      <c r="H2070" s="94" t="s">
        <v>64</v>
      </c>
      <c r="I2070" s="94" t="s">
        <v>65</v>
      </c>
      <c r="J2070" s="94" t="s">
        <v>66</v>
      </c>
      <c r="K2070" s="96">
        <v>0</v>
      </c>
      <c r="L2070" s="96">
        <v>0</v>
      </c>
      <c r="M2070" s="96">
        <v>0</v>
      </c>
      <c r="N2070" s="96" t="s">
        <v>65</v>
      </c>
      <c r="O2070" s="70">
        <v>0</v>
      </c>
      <c r="P2070" s="96" t="s">
        <v>68</v>
      </c>
      <c r="Q2070" s="96" t="s">
        <v>68</v>
      </c>
      <c r="R2070" s="92"/>
      <c r="S2070" s="93"/>
    </row>
    <row r="2071" spans="2:19" ht="15" thickBot="1" x14ac:dyDescent="0.35">
      <c r="B2071" s="92" t="s">
        <v>3970</v>
      </c>
      <c r="C2071" s="93" t="s">
        <v>4473</v>
      </c>
      <c r="D2071" s="94" t="s">
        <v>65</v>
      </c>
      <c r="E2071" s="94" t="s">
        <v>64</v>
      </c>
      <c r="F2071" s="95">
        <v>2199646100101</v>
      </c>
      <c r="G2071" s="94" t="s">
        <v>64</v>
      </c>
      <c r="H2071" s="94" t="s">
        <v>64</v>
      </c>
      <c r="I2071" s="94" t="s">
        <v>65</v>
      </c>
      <c r="J2071" s="94" t="s">
        <v>66</v>
      </c>
      <c r="K2071" s="96">
        <v>0</v>
      </c>
      <c r="L2071" s="96">
        <v>0</v>
      </c>
      <c r="M2071" s="96">
        <v>0</v>
      </c>
      <c r="N2071" s="96" t="s">
        <v>65</v>
      </c>
      <c r="O2071" s="70">
        <v>0</v>
      </c>
      <c r="P2071" s="96" t="s">
        <v>68</v>
      </c>
      <c r="Q2071" s="96" t="s">
        <v>68</v>
      </c>
      <c r="R2071" s="92"/>
      <c r="S2071" s="93"/>
    </row>
    <row r="2072" spans="2:19" ht="15" thickBot="1" x14ac:dyDescent="0.35">
      <c r="B2072" s="92" t="s">
        <v>1082</v>
      </c>
      <c r="C2072" s="93" t="s">
        <v>754</v>
      </c>
      <c r="D2072" s="94" t="s">
        <v>65</v>
      </c>
      <c r="E2072" s="94" t="s">
        <v>64</v>
      </c>
      <c r="F2072" s="95">
        <v>2414534610101</v>
      </c>
      <c r="G2072" s="94" t="s">
        <v>64</v>
      </c>
      <c r="H2072" s="94" t="s">
        <v>64</v>
      </c>
      <c r="I2072" s="94" t="s">
        <v>65</v>
      </c>
      <c r="J2072" s="94" t="s">
        <v>66</v>
      </c>
      <c r="K2072" s="96">
        <v>0</v>
      </c>
      <c r="L2072" s="96">
        <v>0</v>
      </c>
      <c r="M2072" s="96">
        <v>0</v>
      </c>
      <c r="N2072" s="96" t="s">
        <v>65</v>
      </c>
      <c r="O2072" s="70">
        <v>0</v>
      </c>
      <c r="P2072" s="96" t="s">
        <v>68</v>
      </c>
      <c r="Q2072" s="96" t="s">
        <v>68</v>
      </c>
      <c r="R2072" s="92"/>
      <c r="S2072" s="93"/>
    </row>
    <row r="2073" spans="2:19" ht="15" thickBot="1" x14ac:dyDescent="0.35">
      <c r="B2073" s="92" t="s">
        <v>1082</v>
      </c>
      <c r="C2073" s="93" t="s">
        <v>1238</v>
      </c>
      <c r="D2073" s="94" t="s">
        <v>65</v>
      </c>
      <c r="E2073" s="94" t="s">
        <v>64</v>
      </c>
      <c r="F2073" s="95">
        <v>1960541331001</v>
      </c>
      <c r="G2073" s="94" t="s">
        <v>64</v>
      </c>
      <c r="H2073" s="94" t="s">
        <v>64</v>
      </c>
      <c r="I2073" s="94" t="s">
        <v>65</v>
      </c>
      <c r="J2073" s="94" t="s">
        <v>66</v>
      </c>
      <c r="K2073" s="96">
        <v>0</v>
      </c>
      <c r="L2073" s="96">
        <v>0</v>
      </c>
      <c r="M2073" s="96">
        <v>0</v>
      </c>
      <c r="N2073" s="96" t="s">
        <v>65</v>
      </c>
      <c r="O2073" s="70">
        <v>0</v>
      </c>
      <c r="P2073" s="96" t="s">
        <v>68</v>
      </c>
      <c r="Q2073" s="96" t="s">
        <v>68</v>
      </c>
      <c r="R2073" s="92"/>
      <c r="S2073" s="93"/>
    </row>
    <row r="2074" spans="2:19" ht="15" thickBot="1" x14ac:dyDescent="0.35">
      <c r="B2074" s="92" t="s">
        <v>837</v>
      </c>
      <c r="C2074" s="93" t="s">
        <v>740</v>
      </c>
      <c r="D2074" s="94" t="s">
        <v>65</v>
      </c>
      <c r="E2074" s="94" t="s">
        <v>64</v>
      </c>
      <c r="F2074" s="95">
        <v>2508657340101</v>
      </c>
      <c r="G2074" s="94" t="s">
        <v>64</v>
      </c>
      <c r="H2074" s="94" t="s">
        <v>64</v>
      </c>
      <c r="I2074" s="94" t="s">
        <v>65</v>
      </c>
      <c r="J2074" s="94" t="s">
        <v>66</v>
      </c>
      <c r="K2074" s="96">
        <v>0</v>
      </c>
      <c r="L2074" s="96">
        <v>0</v>
      </c>
      <c r="M2074" s="96">
        <v>0</v>
      </c>
      <c r="N2074" s="96" t="s">
        <v>65</v>
      </c>
      <c r="O2074" s="70">
        <v>0</v>
      </c>
      <c r="P2074" s="96" t="s">
        <v>68</v>
      </c>
      <c r="Q2074" s="96" t="s">
        <v>68</v>
      </c>
      <c r="R2074" s="92"/>
      <c r="S2074" s="93"/>
    </row>
    <row r="2075" spans="2:19" ht="15" thickBot="1" x14ac:dyDescent="0.35">
      <c r="B2075" s="92" t="s">
        <v>724</v>
      </c>
      <c r="C2075" s="93" t="s">
        <v>658</v>
      </c>
      <c r="D2075" s="94" t="s">
        <v>65</v>
      </c>
      <c r="E2075" s="94" t="s">
        <v>64</v>
      </c>
      <c r="F2075" s="95">
        <v>1817578340101</v>
      </c>
      <c r="G2075" s="94" t="s">
        <v>64</v>
      </c>
      <c r="H2075" s="94" t="s">
        <v>64</v>
      </c>
      <c r="I2075" s="94" t="s">
        <v>65</v>
      </c>
      <c r="J2075" s="94" t="s">
        <v>66</v>
      </c>
      <c r="K2075" s="96">
        <v>0</v>
      </c>
      <c r="L2075" s="96">
        <v>0</v>
      </c>
      <c r="M2075" s="96">
        <v>0</v>
      </c>
      <c r="N2075" s="96" t="s">
        <v>65</v>
      </c>
      <c r="O2075" s="70">
        <v>0</v>
      </c>
      <c r="P2075" s="96" t="s">
        <v>68</v>
      </c>
      <c r="Q2075" s="96" t="s">
        <v>68</v>
      </c>
      <c r="R2075" s="92"/>
      <c r="S2075" s="93"/>
    </row>
    <row r="2076" spans="2:19" ht="15" thickBot="1" x14ac:dyDescent="0.35">
      <c r="B2076" s="92" t="s">
        <v>4474</v>
      </c>
      <c r="C2076" s="93" t="s">
        <v>4475</v>
      </c>
      <c r="D2076" s="94" t="s">
        <v>65</v>
      </c>
      <c r="E2076" s="94" t="s">
        <v>64</v>
      </c>
      <c r="F2076" s="95">
        <v>1653826780101</v>
      </c>
      <c r="G2076" s="94" t="s">
        <v>64</v>
      </c>
      <c r="H2076" s="94" t="s">
        <v>64</v>
      </c>
      <c r="I2076" s="94" t="s">
        <v>65</v>
      </c>
      <c r="J2076" s="94" t="s">
        <v>66</v>
      </c>
      <c r="K2076" s="96">
        <v>0</v>
      </c>
      <c r="L2076" s="96">
        <v>0</v>
      </c>
      <c r="M2076" s="96">
        <v>0</v>
      </c>
      <c r="N2076" s="96" t="s">
        <v>65</v>
      </c>
      <c r="O2076" s="70">
        <v>0</v>
      </c>
      <c r="P2076" s="96" t="s">
        <v>68</v>
      </c>
      <c r="Q2076" s="96" t="s">
        <v>68</v>
      </c>
      <c r="R2076" s="92"/>
      <c r="S2076" s="93"/>
    </row>
    <row r="2077" spans="2:19" ht="15" thickBot="1" x14ac:dyDescent="0.35">
      <c r="B2077" s="92" t="s">
        <v>970</v>
      </c>
      <c r="C2077" s="93" t="s">
        <v>230</v>
      </c>
      <c r="D2077" s="94" t="s">
        <v>65</v>
      </c>
      <c r="E2077" s="94" t="s">
        <v>64</v>
      </c>
      <c r="F2077" s="95">
        <v>2180739330101</v>
      </c>
      <c r="G2077" s="94" t="s">
        <v>64</v>
      </c>
      <c r="H2077" s="94" t="s">
        <v>64</v>
      </c>
      <c r="I2077" s="94" t="s">
        <v>65</v>
      </c>
      <c r="J2077" s="94" t="s">
        <v>66</v>
      </c>
      <c r="K2077" s="96">
        <v>0</v>
      </c>
      <c r="L2077" s="96">
        <v>0</v>
      </c>
      <c r="M2077" s="96">
        <v>0</v>
      </c>
      <c r="N2077" s="96" t="s">
        <v>65</v>
      </c>
      <c r="O2077" s="70">
        <v>0</v>
      </c>
      <c r="P2077" s="96" t="s">
        <v>68</v>
      </c>
      <c r="Q2077" s="96" t="s">
        <v>68</v>
      </c>
      <c r="R2077" s="92"/>
      <c r="S2077" s="93"/>
    </row>
    <row r="2078" spans="2:19" ht="15" thickBot="1" x14ac:dyDescent="0.35">
      <c r="B2078" s="92" t="s">
        <v>970</v>
      </c>
      <c r="C2078" s="93" t="s">
        <v>4476</v>
      </c>
      <c r="D2078" s="94" t="s">
        <v>65</v>
      </c>
      <c r="E2078" s="94" t="s">
        <v>64</v>
      </c>
      <c r="F2078" s="95">
        <v>2484839190101</v>
      </c>
      <c r="G2078" s="94" t="s">
        <v>64</v>
      </c>
      <c r="H2078" s="94" t="s">
        <v>64</v>
      </c>
      <c r="I2078" s="94" t="s">
        <v>65</v>
      </c>
      <c r="J2078" s="94" t="s">
        <v>66</v>
      </c>
      <c r="K2078" s="96">
        <v>0</v>
      </c>
      <c r="L2078" s="96">
        <v>0</v>
      </c>
      <c r="M2078" s="96">
        <v>0</v>
      </c>
      <c r="N2078" s="96" t="s">
        <v>65</v>
      </c>
      <c r="O2078" s="70">
        <v>0</v>
      </c>
      <c r="P2078" s="96" t="s">
        <v>68</v>
      </c>
      <c r="Q2078" s="96" t="s">
        <v>68</v>
      </c>
      <c r="R2078" s="92"/>
      <c r="S2078" s="93"/>
    </row>
    <row r="2079" spans="2:19" ht="15" thickBot="1" x14ac:dyDescent="0.35">
      <c r="B2079" s="92" t="s">
        <v>229</v>
      </c>
      <c r="C2079" s="93" t="s">
        <v>1033</v>
      </c>
      <c r="D2079" s="94" t="s">
        <v>64</v>
      </c>
      <c r="E2079" s="94" t="s">
        <v>65</v>
      </c>
      <c r="F2079" s="95">
        <v>2523446930101</v>
      </c>
      <c r="G2079" s="94" t="s">
        <v>64</v>
      </c>
      <c r="H2079" s="94" t="s">
        <v>64</v>
      </c>
      <c r="I2079" s="94" t="s">
        <v>65</v>
      </c>
      <c r="J2079" s="94" t="s">
        <v>66</v>
      </c>
      <c r="K2079" s="96">
        <v>0</v>
      </c>
      <c r="L2079" s="96">
        <v>0</v>
      </c>
      <c r="M2079" s="96">
        <v>0</v>
      </c>
      <c r="N2079" s="96" t="s">
        <v>65</v>
      </c>
      <c r="O2079" s="70">
        <v>0</v>
      </c>
      <c r="P2079" s="96" t="s">
        <v>68</v>
      </c>
      <c r="Q2079" s="96" t="s">
        <v>68</v>
      </c>
      <c r="R2079" s="92"/>
      <c r="S2079" s="93"/>
    </row>
    <row r="2080" spans="2:19" ht="15" thickBot="1" x14ac:dyDescent="0.35">
      <c r="B2080" s="92" t="s">
        <v>229</v>
      </c>
      <c r="C2080" s="93" t="s">
        <v>686</v>
      </c>
      <c r="D2080" s="94" t="s">
        <v>64</v>
      </c>
      <c r="E2080" s="94" t="s">
        <v>65</v>
      </c>
      <c r="F2080" s="95">
        <v>1774075731101</v>
      </c>
      <c r="G2080" s="94" t="s">
        <v>64</v>
      </c>
      <c r="H2080" s="94" t="s">
        <v>64</v>
      </c>
      <c r="I2080" s="94" t="s">
        <v>66</v>
      </c>
      <c r="J2080" s="94" t="s">
        <v>65</v>
      </c>
      <c r="K2080" s="96">
        <v>0</v>
      </c>
      <c r="L2080" s="96">
        <v>0</v>
      </c>
      <c r="M2080" s="96">
        <v>0</v>
      </c>
      <c r="N2080" s="96" t="s">
        <v>65</v>
      </c>
      <c r="O2080" s="70">
        <v>0</v>
      </c>
      <c r="P2080" s="96" t="s">
        <v>68</v>
      </c>
      <c r="Q2080" s="96" t="s">
        <v>68</v>
      </c>
      <c r="R2080" s="92"/>
      <c r="S2080" s="93"/>
    </row>
    <row r="2081" spans="2:19" ht="15" thickBot="1" x14ac:dyDescent="0.35">
      <c r="B2081" s="92" t="s">
        <v>4477</v>
      </c>
      <c r="C2081" s="93" t="s">
        <v>4178</v>
      </c>
      <c r="D2081" s="94" t="s">
        <v>65</v>
      </c>
      <c r="E2081" s="94" t="s">
        <v>64</v>
      </c>
      <c r="F2081" s="95">
        <v>1830744321401</v>
      </c>
      <c r="G2081" s="94" t="s">
        <v>64</v>
      </c>
      <c r="H2081" s="94" t="s">
        <v>64</v>
      </c>
      <c r="I2081" s="94" t="s">
        <v>65</v>
      </c>
      <c r="J2081" s="94" t="s">
        <v>66</v>
      </c>
      <c r="K2081" s="96" t="s">
        <v>65</v>
      </c>
      <c r="L2081" s="96">
        <v>0</v>
      </c>
      <c r="M2081" s="96">
        <v>0</v>
      </c>
      <c r="N2081" s="96">
        <v>0</v>
      </c>
      <c r="O2081" s="70">
        <v>0</v>
      </c>
      <c r="P2081" s="96" t="s">
        <v>68</v>
      </c>
      <c r="Q2081" s="96" t="s">
        <v>68</v>
      </c>
      <c r="R2081" s="92"/>
      <c r="S2081" s="93"/>
    </row>
    <row r="2082" spans="2:19" ht="15" thickBot="1" x14ac:dyDescent="0.35">
      <c r="B2082" s="92" t="s">
        <v>4478</v>
      </c>
      <c r="C2082" s="93" t="s">
        <v>815</v>
      </c>
      <c r="D2082" s="94" t="s">
        <v>65</v>
      </c>
      <c r="E2082" s="94" t="s">
        <v>64</v>
      </c>
      <c r="F2082" s="95">
        <v>1581528750101</v>
      </c>
      <c r="G2082" s="94" t="s">
        <v>64</v>
      </c>
      <c r="H2082" s="94" t="s">
        <v>64</v>
      </c>
      <c r="I2082" s="94" t="s">
        <v>65</v>
      </c>
      <c r="J2082" s="94" t="s">
        <v>66</v>
      </c>
      <c r="K2082" s="96">
        <v>0</v>
      </c>
      <c r="L2082" s="96">
        <v>0</v>
      </c>
      <c r="M2082" s="96">
        <v>0</v>
      </c>
      <c r="N2082" s="96" t="s">
        <v>65</v>
      </c>
      <c r="O2082" s="70">
        <v>0</v>
      </c>
      <c r="P2082" s="96" t="s">
        <v>68</v>
      </c>
      <c r="Q2082" s="96" t="s">
        <v>68</v>
      </c>
      <c r="R2082" s="92"/>
      <c r="S2082" s="93"/>
    </row>
    <row r="2083" spans="2:19" ht="15" thickBot="1" x14ac:dyDescent="0.35">
      <c r="B2083" s="92" t="s">
        <v>1123</v>
      </c>
      <c r="C2083" s="93" t="s">
        <v>4479</v>
      </c>
      <c r="D2083" s="94" t="s">
        <v>64</v>
      </c>
      <c r="E2083" s="94" t="s">
        <v>65</v>
      </c>
      <c r="F2083" s="95">
        <v>2290964840304</v>
      </c>
      <c r="G2083" s="94" t="s">
        <v>64</v>
      </c>
      <c r="H2083" s="94" t="s">
        <v>64</v>
      </c>
      <c r="I2083" s="94" t="s">
        <v>65</v>
      </c>
      <c r="J2083" s="94" t="s">
        <v>66</v>
      </c>
      <c r="K2083" s="96" t="s">
        <v>65</v>
      </c>
      <c r="L2083" s="96">
        <v>0</v>
      </c>
      <c r="M2083" s="96">
        <v>0</v>
      </c>
      <c r="N2083" s="96">
        <v>0</v>
      </c>
      <c r="O2083" s="70">
        <v>0</v>
      </c>
      <c r="P2083" s="96" t="s">
        <v>68</v>
      </c>
      <c r="Q2083" s="96" t="s">
        <v>68</v>
      </c>
      <c r="R2083" s="92"/>
      <c r="S2083" s="93"/>
    </row>
    <row r="2084" spans="2:19" ht="15" thickBot="1" x14ac:dyDescent="0.35">
      <c r="B2084" s="92" t="s">
        <v>711</v>
      </c>
      <c r="C2084" s="93" t="s">
        <v>740</v>
      </c>
      <c r="D2084" s="94" t="s">
        <v>64</v>
      </c>
      <c r="E2084" s="94" t="s">
        <v>65</v>
      </c>
      <c r="F2084" s="95">
        <v>2261855080501</v>
      </c>
      <c r="G2084" s="94" t="s">
        <v>64</v>
      </c>
      <c r="H2084" s="94" t="s">
        <v>65</v>
      </c>
      <c r="I2084" s="94" t="s">
        <v>66</v>
      </c>
      <c r="J2084" s="94" t="s">
        <v>66</v>
      </c>
      <c r="K2084" s="96">
        <v>0</v>
      </c>
      <c r="L2084" s="96">
        <v>0</v>
      </c>
      <c r="M2084" s="96">
        <v>0</v>
      </c>
      <c r="N2084" s="96" t="s">
        <v>65</v>
      </c>
      <c r="O2084" s="70">
        <v>0</v>
      </c>
      <c r="P2084" s="96" t="s">
        <v>68</v>
      </c>
      <c r="Q2084" s="96" t="s">
        <v>68</v>
      </c>
      <c r="R2084" s="92"/>
      <c r="S2084" s="93"/>
    </row>
    <row r="2085" spans="2:19" ht="15" thickBot="1" x14ac:dyDescent="0.35">
      <c r="B2085" s="92" t="s">
        <v>716</v>
      </c>
      <c r="C2085" s="93" t="s">
        <v>4480</v>
      </c>
      <c r="D2085" s="94" t="s">
        <v>64</v>
      </c>
      <c r="E2085" s="94" t="s">
        <v>65</v>
      </c>
      <c r="F2085" s="95">
        <v>2335182310114</v>
      </c>
      <c r="G2085" s="94" t="s">
        <v>64</v>
      </c>
      <c r="H2085" s="94" t="s">
        <v>64</v>
      </c>
      <c r="I2085" s="94" t="s">
        <v>65</v>
      </c>
      <c r="J2085" s="94" t="s">
        <v>66</v>
      </c>
      <c r="K2085" s="96">
        <v>0</v>
      </c>
      <c r="L2085" s="96">
        <v>0</v>
      </c>
      <c r="M2085" s="96">
        <v>0</v>
      </c>
      <c r="N2085" s="96" t="s">
        <v>65</v>
      </c>
      <c r="O2085" s="70">
        <v>0</v>
      </c>
      <c r="P2085" s="96" t="s">
        <v>68</v>
      </c>
      <c r="Q2085" s="96" t="s">
        <v>68</v>
      </c>
      <c r="R2085" s="92"/>
      <c r="S2085" s="93"/>
    </row>
    <row r="2086" spans="2:19" ht="15" thickBot="1" x14ac:dyDescent="0.35">
      <c r="B2086" s="92" t="s">
        <v>3830</v>
      </c>
      <c r="C2086" s="93" t="s">
        <v>677</v>
      </c>
      <c r="D2086" s="94" t="s">
        <v>65</v>
      </c>
      <c r="E2086" s="94" t="s">
        <v>64</v>
      </c>
      <c r="F2086" s="95">
        <v>1582938190501</v>
      </c>
      <c r="G2086" s="94" t="s">
        <v>64</v>
      </c>
      <c r="H2086" s="94" t="s">
        <v>64</v>
      </c>
      <c r="I2086" s="94" t="s">
        <v>65</v>
      </c>
      <c r="J2086" s="94" t="s">
        <v>66</v>
      </c>
      <c r="K2086" s="96">
        <v>0</v>
      </c>
      <c r="L2086" s="96">
        <v>0</v>
      </c>
      <c r="M2086" s="96">
        <v>0</v>
      </c>
      <c r="N2086" s="96" t="s">
        <v>65</v>
      </c>
      <c r="O2086" s="70">
        <v>0</v>
      </c>
      <c r="P2086" s="96" t="s">
        <v>68</v>
      </c>
      <c r="Q2086" s="96" t="s">
        <v>68</v>
      </c>
      <c r="R2086" s="92"/>
      <c r="S2086" s="93"/>
    </row>
    <row r="2087" spans="2:19" ht="15" thickBot="1" x14ac:dyDescent="0.35">
      <c r="B2087" s="92" t="s">
        <v>4481</v>
      </c>
      <c r="C2087" s="93" t="s">
        <v>686</v>
      </c>
      <c r="D2087" s="94" t="s">
        <v>65</v>
      </c>
      <c r="E2087" s="94" t="s">
        <v>64</v>
      </c>
      <c r="F2087" s="95">
        <v>1938639440101</v>
      </c>
      <c r="G2087" s="94" t="s">
        <v>64</v>
      </c>
      <c r="H2087" s="94" t="s">
        <v>64</v>
      </c>
      <c r="I2087" s="94" t="s">
        <v>65</v>
      </c>
      <c r="J2087" s="94" t="s">
        <v>66</v>
      </c>
      <c r="K2087" s="96">
        <v>0</v>
      </c>
      <c r="L2087" s="96">
        <v>0</v>
      </c>
      <c r="M2087" s="96">
        <v>0</v>
      </c>
      <c r="N2087" s="96" t="s">
        <v>65</v>
      </c>
      <c r="O2087" s="70">
        <v>0</v>
      </c>
      <c r="P2087" s="96" t="s">
        <v>68</v>
      </c>
      <c r="Q2087" s="96" t="s">
        <v>68</v>
      </c>
      <c r="R2087" s="92"/>
      <c r="S2087" s="93"/>
    </row>
    <row r="2088" spans="2:19" ht="15" thickBot="1" x14ac:dyDescent="0.35">
      <c r="B2088" s="92" t="s">
        <v>4482</v>
      </c>
      <c r="C2088" s="93" t="s">
        <v>280</v>
      </c>
      <c r="D2088" s="94" t="s">
        <v>65</v>
      </c>
      <c r="E2088" s="94" t="s">
        <v>64</v>
      </c>
      <c r="F2088" s="95">
        <v>1984357972011</v>
      </c>
      <c r="G2088" s="94" t="s">
        <v>64</v>
      </c>
      <c r="H2088" s="94" t="s">
        <v>64</v>
      </c>
      <c r="I2088" s="94" t="s">
        <v>66</v>
      </c>
      <c r="J2088" s="94" t="s">
        <v>65</v>
      </c>
      <c r="K2088" s="96">
        <v>0</v>
      </c>
      <c r="L2088" s="96">
        <v>0</v>
      </c>
      <c r="M2088" s="96">
        <v>0</v>
      </c>
      <c r="N2088" s="96" t="s">
        <v>65</v>
      </c>
      <c r="O2088" s="70">
        <v>0</v>
      </c>
      <c r="P2088" s="96" t="s">
        <v>68</v>
      </c>
      <c r="Q2088" s="96" t="s">
        <v>68</v>
      </c>
      <c r="R2088" s="92"/>
      <c r="S2088" s="93"/>
    </row>
    <row r="2089" spans="2:19" ht="15" thickBot="1" x14ac:dyDescent="0.35">
      <c r="B2089" s="92" t="s">
        <v>972</v>
      </c>
      <c r="C2089" s="93" t="s">
        <v>4483</v>
      </c>
      <c r="D2089" s="94" t="s">
        <v>65</v>
      </c>
      <c r="E2089" s="94" t="s">
        <v>64</v>
      </c>
      <c r="F2089" s="95">
        <v>2371384170101</v>
      </c>
      <c r="G2089" s="94" t="s">
        <v>64</v>
      </c>
      <c r="H2089" s="94" t="s">
        <v>64</v>
      </c>
      <c r="I2089" s="94" t="s">
        <v>65</v>
      </c>
      <c r="J2089" s="94" t="s">
        <v>66</v>
      </c>
      <c r="K2089" s="96" t="s">
        <v>65</v>
      </c>
      <c r="L2089" s="96">
        <v>0</v>
      </c>
      <c r="M2089" s="96">
        <v>0</v>
      </c>
      <c r="N2089" s="96">
        <v>0</v>
      </c>
      <c r="O2089" s="70">
        <v>0</v>
      </c>
      <c r="P2089" s="96" t="s">
        <v>68</v>
      </c>
      <c r="Q2089" s="96" t="s">
        <v>68</v>
      </c>
      <c r="R2089" s="92"/>
      <c r="S2089" s="93"/>
    </row>
    <row r="2090" spans="2:19" ht="15" thickBot="1" x14ac:dyDescent="0.35">
      <c r="B2090" s="92" t="s">
        <v>1082</v>
      </c>
      <c r="C2090" s="93" t="s">
        <v>684</v>
      </c>
      <c r="D2090" s="94" t="s">
        <v>65</v>
      </c>
      <c r="E2090" s="94" t="s">
        <v>64</v>
      </c>
      <c r="F2090" s="95">
        <v>1684650940101</v>
      </c>
      <c r="G2090" s="94" t="s">
        <v>64</v>
      </c>
      <c r="H2090" s="94" t="s">
        <v>64</v>
      </c>
      <c r="I2090" s="94" t="s">
        <v>65</v>
      </c>
      <c r="J2090" s="94" t="s">
        <v>66</v>
      </c>
      <c r="K2090" s="96">
        <v>0</v>
      </c>
      <c r="L2090" s="96">
        <v>0</v>
      </c>
      <c r="M2090" s="96">
        <v>0</v>
      </c>
      <c r="N2090" s="96" t="s">
        <v>65</v>
      </c>
      <c r="O2090" s="70">
        <v>0</v>
      </c>
      <c r="P2090" s="96" t="s">
        <v>68</v>
      </c>
      <c r="Q2090" s="96" t="s">
        <v>68</v>
      </c>
      <c r="R2090" s="92"/>
      <c r="S2090" s="93"/>
    </row>
    <row r="2091" spans="2:19" ht="15" thickBot="1" x14ac:dyDescent="0.35">
      <c r="B2091" s="92" t="s">
        <v>4484</v>
      </c>
      <c r="C2091" s="93" t="s">
        <v>741</v>
      </c>
      <c r="D2091" s="94" t="s">
        <v>65</v>
      </c>
      <c r="E2091" s="94" t="s">
        <v>64</v>
      </c>
      <c r="F2091" s="95">
        <v>1661125502001</v>
      </c>
      <c r="G2091" s="94" t="s">
        <v>64</v>
      </c>
      <c r="H2091" s="94" t="s">
        <v>64</v>
      </c>
      <c r="I2091" s="94" t="s">
        <v>65</v>
      </c>
      <c r="J2091" s="94" t="s">
        <v>66</v>
      </c>
      <c r="K2091" s="96">
        <v>0</v>
      </c>
      <c r="L2091" s="96">
        <v>0</v>
      </c>
      <c r="M2091" s="96">
        <v>0</v>
      </c>
      <c r="N2091" s="96" t="s">
        <v>65</v>
      </c>
      <c r="O2091" s="70">
        <v>0</v>
      </c>
      <c r="P2091" s="96" t="s">
        <v>68</v>
      </c>
      <c r="Q2091" s="96" t="s">
        <v>68</v>
      </c>
      <c r="R2091" s="92"/>
      <c r="S2091" s="93"/>
    </row>
    <row r="2092" spans="2:19" ht="15" thickBot="1" x14ac:dyDescent="0.35">
      <c r="B2092" s="92" t="s">
        <v>837</v>
      </c>
      <c r="C2092" s="93" t="s">
        <v>4485</v>
      </c>
      <c r="D2092" s="94" t="s">
        <v>65</v>
      </c>
      <c r="E2092" s="94" t="s">
        <v>64</v>
      </c>
      <c r="F2092" s="95">
        <v>1780741790101</v>
      </c>
      <c r="G2092" s="94" t="s">
        <v>64</v>
      </c>
      <c r="H2092" s="94" t="s">
        <v>64</v>
      </c>
      <c r="I2092" s="94" t="s">
        <v>65</v>
      </c>
      <c r="J2092" s="94" t="s">
        <v>66</v>
      </c>
      <c r="K2092" s="96">
        <v>0</v>
      </c>
      <c r="L2092" s="96">
        <v>0</v>
      </c>
      <c r="M2092" s="96">
        <v>0</v>
      </c>
      <c r="N2092" s="96" t="s">
        <v>65</v>
      </c>
      <c r="O2092" s="70">
        <v>0</v>
      </c>
      <c r="P2092" s="96" t="s">
        <v>68</v>
      </c>
      <c r="Q2092" s="96" t="s">
        <v>68</v>
      </c>
      <c r="R2092" s="92"/>
      <c r="S2092" s="93"/>
    </row>
    <row r="2093" spans="2:19" ht="15" thickBot="1" x14ac:dyDescent="0.35">
      <c r="B2093" s="92" t="s">
        <v>825</v>
      </c>
      <c r="C2093" s="93" t="s">
        <v>4486</v>
      </c>
      <c r="D2093" s="94" t="s">
        <v>65</v>
      </c>
      <c r="E2093" s="94" t="s">
        <v>64</v>
      </c>
      <c r="F2093" s="95">
        <v>1720379990805</v>
      </c>
      <c r="G2093" s="94" t="s">
        <v>64</v>
      </c>
      <c r="H2093" s="94" t="s">
        <v>64</v>
      </c>
      <c r="I2093" s="94" t="s">
        <v>65</v>
      </c>
      <c r="J2093" s="94" t="s">
        <v>66</v>
      </c>
      <c r="K2093" s="96">
        <v>0</v>
      </c>
      <c r="L2093" s="96">
        <v>0</v>
      </c>
      <c r="M2093" s="96">
        <v>0</v>
      </c>
      <c r="N2093" s="96" t="s">
        <v>65</v>
      </c>
      <c r="O2093" s="70">
        <v>0</v>
      </c>
      <c r="P2093" s="96" t="s">
        <v>68</v>
      </c>
      <c r="Q2093" s="96" t="s">
        <v>68</v>
      </c>
      <c r="R2093" s="92"/>
      <c r="S2093" s="93"/>
    </row>
    <row r="2094" spans="2:19" ht="15" thickBot="1" x14ac:dyDescent="0.35">
      <c r="B2094" s="92" t="s">
        <v>249</v>
      </c>
      <c r="C2094" s="93" t="s">
        <v>1077</v>
      </c>
      <c r="D2094" s="94" t="s">
        <v>64</v>
      </c>
      <c r="E2094" s="94" t="s">
        <v>65</v>
      </c>
      <c r="F2094" s="95">
        <v>1865173941105</v>
      </c>
      <c r="G2094" s="94" t="s">
        <v>64</v>
      </c>
      <c r="H2094" s="94" t="s">
        <v>64</v>
      </c>
      <c r="I2094" s="94" t="s">
        <v>65</v>
      </c>
      <c r="J2094" s="94" t="s">
        <v>66</v>
      </c>
      <c r="K2094" s="96" t="s">
        <v>65</v>
      </c>
      <c r="L2094" s="96">
        <v>0</v>
      </c>
      <c r="M2094" s="96">
        <v>0</v>
      </c>
      <c r="N2094" s="96">
        <v>0</v>
      </c>
      <c r="O2094" s="70">
        <v>0</v>
      </c>
      <c r="P2094" s="96" t="s">
        <v>68</v>
      </c>
      <c r="Q2094" s="96" t="s">
        <v>68</v>
      </c>
      <c r="R2094" s="92"/>
      <c r="S2094" s="93"/>
    </row>
    <row r="2095" spans="2:19" ht="15" thickBot="1" x14ac:dyDescent="0.35">
      <c r="B2095" s="92" t="s">
        <v>731</v>
      </c>
      <c r="C2095" s="93" t="s">
        <v>712</v>
      </c>
      <c r="D2095" s="94" t="s">
        <v>65</v>
      </c>
      <c r="E2095" s="94" t="s">
        <v>64</v>
      </c>
      <c r="F2095" s="95">
        <v>2449852000101</v>
      </c>
      <c r="G2095" s="94" t="s">
        <v>64</v>
      </c>
      <c r="H2095" s="94" t="s">
        <v>64</v>
      </c>
      <c r="I2095" s="94" t="s">
        <v>65</v>
      </c>
      <c r="J2095" s="94" t="s">
        <v>66</v>
      </c>
      <c r="K2095" s="96">
        <v>0</v>
      </c>
      <c r="L2095" s="96">
        <v>0</v>
      </c>
      <c r="M2095" s="96">
        <v>0</v>
      </c>
      <c r="N2095" s="96" t="s">
        <v>65</v>
      </c>
      <c r="O2095" s="70">
        <v>0</v>
      </c>
      <c r="P2095" s="96" t="s">
        <v>68</v>
      </c>
      <c r="Q2095" s="96" t="s">
        <v>68</v>
      </c>
      <c r="R2095" s="92"/>
      <c r="S2095" s="93"/>
    </row>
    <row r="2096" spans="2:19" ht="15" thickBot="1" x14ac:dyDescent="0.35">
      <c r="B2096" s="92" t="s">
        <v>731</v>
      </c>
      <c r="C2096" s="93" t="s">
        <v>695</v>
      </c>
      <c r="D2096" s="94" t="s">
        <v>65</v>
      </c>
      <c r="E2096" s="94" t="s">
        <v>64</v>
      </c>
      <c r="F2096" s="95">
        <v>1901155050101</v>
      </c>
      <c r="G2096" s="94" t="s">
        <v>64</v>
      </c>
      <c r="H2096" s="94" t="s">
        <v>64</v>
      </c>
      <c r="I2096" s="94" t="s">
        <v>65</v>
      </c>
      <c r="J2096" s="94" t="s">
        <v>66</v>
      </c>
      <c r="K2096" s="96">
        <v>0</v>
      </c>
      <c r="L2096" s="96">
        <v>0</v>
      </c>
      <c r="M2096" s="96">
        <v>0</v>
      </c>
      <c r="N2096" s="96" t="s">
        <v>65</v>
      </c>
      <c r="O2096" s="70">
        <v>0</v>
      </c>
      <c r="P2096" s="96" t="s">
        <v>68</v>
      </c>
      <c r="Q2096" s="96" t="s">
        <v>68</v>
      </c>
      <c r="R2096" s="92"/>
      <c r="S2096" s="93"/>
    </row>
    <row r="2097" spans="2:19" ht="15" thickBot="1" x14ac:dyDescent="0.35">
      <c r="B2097" s="92" t="s">
        <v>731</v>
      </c>
      <c r="C2097" s="93" t="s">
        <v>684</v>
      </c>
      <c r="D2097" s="94" t="s">
        <v>65</v>
      </c>
      <c r="E2097" s="94" t="s">
        <v>64</v>
      </c>
      <c r="F2097" s="95">
        <v>1686068870101</v>
      </c>
      <c r="G2097" s="94" t="s">
        <v>64</v>
      </c>
      <c r="H2097" s="94" t="s">
        <v>64</v>
      </c>
      <c r="I2097" s="94" t="s">
        <v>65</v>
      </c>
      <c r="J2097" s="94" t="s">
        <v>66</v>
      </c>
      <c r="K2097" s="96">
        <v>0</v>
      </c>
      <c r="L2097" s="96">
        <v>0</v>
      </c>
      <c r="M2097" s="96">
        <v>0</v>
      </c>
      <c r="N2097" s="96" t="s">
        <v>65</v>
      </c>
      <c r="O2097" s="70">
        <v>0</v>
      </c>
      <c r="P2097" s="96" t="s">
        <v>68</v>
      </c>
      <c r="Q2097" s="96" t="s">
        <v>68</v>
      </c>
      <c r="R2097" s="92"/>
      <c r="S2097" s="93"/>
    </row>
    <row r="2098" spans="2:19" ht="15" thickBot="1" x14ac:dyDescent="0.35">
      <c r="B2098" s="92" t="s">
        <v>4487</v>
      </c>
      <c r="C2098" s="93" t="s">
        <v>4488</v>
      </c>
      <c r="D2098" s="94" t="s">
        <v>64</v>
      </c>
      <c r="E2098" s="94" t="s">
        <v>65</v>
      </c>
      <c r="F2098" s="95">
        <v>2448010880101</v>
      </c>
      <c r="G2098" s="94" t="s">
        <v>64</v>
      </c>
      <c r="H2098" s="94" t="s">
        <v>64</v>
      </c>
      <c r="I2098" s="94" t="s">
        <v>65</v>
      </c>
      <c r="J2098" s="94" t="s">
        <v>66</v>
      </c>
      <c r="K2098" s="96">
        <v>0</v>
      </c>
      <c r="L2098" s="96">
        <v>0</v>
      </c>
      <c r="M2098" s="96">
        <v>0</v>
      </c>
      <c r="N2098" s="96" t="s">
        <v>65</v>
      </c>
      <c r="O2098" s="70">
        <v>0</v>
      </c>
      <c r="P2098" s="96" t="s">
        <v>68</v>
      </c>
      <c r="Q2098" s="96" t="s">
        <v>68</v>
      </c>
      <c r="R2098" s="92"/>
      <c r="S2098" s="93"/>
    </row>
    <row r="2099" spans="2:19" ht="15" thickBot="1" x14ac:dyDescent="0.35">
      <c r="B2099" s="92" t="s">
        <v>4489</v>
      </c>
      <c r="C2099" s="93" t="s">
        <v>4490</v>
      </c>
      <c r="D2099" s="94" t="s">
        <v>65</v>
      </c>
      <c r="E2099" s="94" t="s">
        <v>64</v>
      </c>
      <c r="F2099" s="95">
        <v>2608968531801</v>
      </c>
      <c r="G2099" s="94" t="s">
        <v>64</v>
      </c>
      <c r="H2099" s="94" t="s">
        <v>64</v>
      </c>
      <c r="I2099" s="94" t="s">
        <v>65</v>
      </c>
      <c r="J2099" s="94" t="s">
        <v>66</v>
      </c>
      <c r="K2099" s="96">
        <v>0</v>
      </c>
      <c r="L2099" s="96">
        <v>0</v>
      </c>
      <c r="M2099" s="96">
        <v>0</v>
      </c>
      <c r="N2099" s="96" t="s">
        <v>65</v>
      </c>
      <c r="O2099" s="70">
        <v>0</v>
      </c>
      <c r="P2099" s="96" t="s">
        <v>68</v>
      </c>
      <c r="Q2099" s="96" t="s">
        <v>68</v>
      </c>
      <c r="R2099" s="92"/>
      <c r="S2099" s="93"/>
    </row>
    <row r="2100" spans="2:19" ht="15" thickBot="1" x14ac:dyDescent="0.35">
      <c r="B2100" s="92" t="s">
        <v>4489</v>
      </c>
      <c r="C2100" s="93" t="s">
        <v>976</v>
      </c>
      <c r="D2100" s="94" t="s">
        <v>65</v>
      </c>
      <c r="E2100" s="94" t="s">
        <v>64</v>
      </c>
      <c r="F2100" s="95">
        <v>1738097070101</v>
      </c>
      <c r="G2100" s="94" t="s">
        <v>64</v>
      </c>
      <c r="H2100" s="94" t="s">
        <v>64</v>
      </c>
      <c r="I2100" s="94" t="s">
        <v>65</v>
      </c>
      <c r="J2100" s="94" t="s">
        <v>66</v>
      </c>
      <c r="K2100" s="96">
        <v>0</v>
      </c>
      <c r="L2100" s="96">
        <v>0</v>
      </c>
      <c r="M2100" s="96">
        <v>0</v>
      </c>
      <c r="N2100" s="96" t="s">
        <v>65</v>
      </c>
      <c r="O2100" s="70">
        <v>0</v>
      </c>
      <c r="P2100" s="96" t="s">
        <v>68</v>
      </c>
      <c r="Q2100" s="96" t="s">
        <v>68</v>
      </c>
      <c r="R2100" s="92"/>
      <c r="S2100" s="93"/>
    </row>
    <row r="2101" spans="2:19" ht="15" thickBot="1" x14ac:dyDescent="0.35">
      <c r="B2101" s="92" t="s">
        <v>4491</v>
      </c>
      <c r="C2101" s="93" t="s">
        <v>4492</v>
      </c>
      <c r="D2101" s="94" t="s">
        <v>65</v>
      </c>
      <c r="E2101" s="94" t="s">
        <v>64</v>
      </c>
      <c r="F2101" s="95">
        <v>1778672480101</v>
      </c>
      <c r="G2101" s="94" t="s">
        <v>64</v>
      </c>
      <c r="H2101" s="94" t="s">
        <v>64</v>
      </c>
      <c r="I2101" s="94" t="s">
        <v>65</v>
      </c>
      <c r="J2101" s="94" t="s">
        <v>66</v>
      </c>
      <c r="K2101" s="96">
        <v>0</v>
      </c>
      <c r="L2101" s="96">
        <v>0</v>
      </c>
      <c r="M2101" s="96">
        <v>0</v>
      </c>
      <c r="N2101" s="96" t="s">
        <v>65</v>
      </c>
      <c r="O2101" s="70">
        <v>0</v>
      </c>
      <c r="P2101" s="96" t="s">
        <v>68</v>
      </c>
      <c r="Q2101" s="96" t="s">
        <v>68</v>
      </c>
      <c r="R2101" s="92"/>
      <c r="S2101" s="93"/>
    </row>
    <row r="2102" spans="2:19" ht="15" thickBot="1" x14ac:dyDescent="0.35">
      <c r="B2102" s="92" t="s">
        <v>4493</v>
      </c>
      <c r="C2102" s="93" t="s">
        <v>4494</v>
      </c>
      <c r="D2102" s="94" t="s">
        <v>65</v>
      </c>
      <c r="E2102" s="94" t="s">
        <v>64</v>
      </c>
      <c r="F2102" s="95">
        <v>2434966990101</v>
      </c>
      <c r="G2102" s="94" t="s">
        <v>64</v>
      </c>
      <c r="H2102" s="94" t="s">
        <v>64</v>
      </c>
      <c r="I2102" s="94" t="s">
        <v>65</v>
      </c>
      <c r="J2102" s="94" t="s">
        <v>66</v>
      </c>
      <c r="K2102" s="96">
        <v>0</v>
      </c>
      <c r="L2102" s="96">
        <v>0</v>
      </c>
      <c r="M2102" s="96">
        <v>0</v>
      </c>
      <c r="N2102" s="96" t="s">
        <v>65</v>
      </c>
      <c r="O2102" s="70">
        <v>0</v>
      </c>
      <c r="P2102" s="96" t="s">
        <v>68</v>
      </c>
      <c r="Q2102" s="96" t="s">
        <v>68</v>
      </c>
      <c r="R2102" s="92"/>
      <c r="S2102" s="93"/>
    </row>
    <row r="2103" spans="2:19" ht="15" thickBot="1" x14ac:dyDescent="0.35">
      <c r="B2103" s="92" t="s">
        <v>1028</v>
      </c>
      <c r="C2103" s="93" t="s">
        <v>1165</v>
      </c>
      <c r="D2103" s="94" t="s">
        <v>64</v>
      </c>
      <c r="E2103" s="94" t="s">
        <v>65</v>
      </c>
      <c r="F2103" s="95">
        <v>2449851110101</v>
      </c>
      <c r="G2103" s="94" t="s">
        <v>64</v>
      </c>
      <c r="H2103" s="94" t="s">
        <v>64</v>
      </c>
      <c r="I2103" s="94" t="s">
        <v>65</v>
      </c>
      <c r="J2103" s="94" t="s">
        <v>66</v>
      </c>
      <c r="K2103" s="96">
        <v>0</v>
      </c>
      <c r="L2103" s="96">
        <v>0</v>
      </c>
      <c r="M2103" s="96">
        <v>0</v>
      </c>
      <c r="N2103" s="96" t="s">
        <v>65</v>
      </c>
      <c r="O2103" s="70">
        <v>0</v>
      </c>
      <c r="P2103" s="96" t="s">
        <v>68</v>
      </c>
      <c r="Q2103" s="96" t="s">
        <v>68</v>
      </c>
      <c r="R2103" s="92"/>
      <c r="S2103" s="93"/>
    </row>
    <row r="2104" spans="2:19" ht="15" thickBot="1" x14ac:dyDescent="0.35">
      <c r="B2104" s="92" t="s">
        <v>724</v>
      </c>
      <c r="C2104" s="93" t="s">
        <v>4495</v>
      </c>
      <c r="D2104" s="94" t="s">
        <v>65</v>
      </c>
      <c r="E2104" s="94" t="s">
        <v>64</v>
      </c>
      <c r="F2104" s="95">
        <v>2399602030101</v>
      </c>
      <c r="G2104" s="94" t="s">
        <v>64</v>
      </c>
      <c r="H2104" s="94" t="s">
        <v>64</v>
      </c>
      <c r="I2104" s="94" t="s">
        <v>65</v>
      </c>
      <c r="J2104" s="94" t="s">
        <v>66</v>
      </c>
      <c r="K2104" s="96">
        <v>0</v>
      </c>
      <c r="L2104" s="96">
        <v>0</v>
      </c>
      <c r="M2104" s="96">
        <v>0</v>
      </c>
      <c r="N2104" s="96" t="s">
        <v>65</v>
      </c>
      <c r="O2104" s="70">
        <v>0</v>
      </c>
      <c r="P2104" s="96" t="s">
        <v>68</v>
      </c>
      <c r="Q2104" s="96" t="s">
        <v>68</v>
      </c>
      <c r="R2104" s="92"/>
      <c r="S2104" s="93"/>
    </row>
    <row r="2105" spans="2:19" ht="15" thickBot="1" x14ac:dyDescent="0.35">
      <c r="B2105" s="92" t="s">
        <v>4496</v>
      </c>
      <c r="C2105" s="93" t="s">
        <v>270</v>
      </c>
      <c r="D2105" s="94" t="s">
        <v>64</v>
      </c>
      <c r="E2105" s="94" t="s">
        <v>65</v>
      </c>
      <c r="F2105" s="95">
        <v>2181281931201</v>
      </c>
      <c r="G2105" s="94" t="s">
        <v>64</v>
      </c>
      <c r="H2105" s="94" t="s">
        <v>64</v>
      </c>
      <c r="I2105" s="94" t="s">
        <v>65</v>
      </c>
      <c r="J2105" s="94" t="s">
        <v>66</v>
      </c>
      <c r="K2105" s="96">
        <v>0</v>
      </c>
      <c r="L2105" s="96">
        <v>0</v>
      </c>
      <c r="M2105" s="96">
        <v>0</v>
      </c>
      <c r="N2105" s="96" t="s">
        <v>65</v>
      </c>
      <c r="O2105" s="70">
        <v>0</v>
      </c>
      <c r="P2105" s="96" t="s">
        <v>68</v>
      </c>
      <c r="Q2105" s="96" t="s">
        <v>68</v>
      </c>
      <c r="R2105" s="92"/>
      <c r="S2105" s="93"/>
    </row>
    <row r="2106" spans="2:19" ht="15" thickBot="1" x14ac:dyDescent="0.35">
      <c r="B2106" s="92" t="s">
        <v>229</v>
      </c>
      <c r="C2106" s="93" t="s">
        <v>4497</v>
      </c>
      <c r="D2106" s="94" t="s">
        <v>64</v>
      </c>
      <c r="E2106" s="94" t="s">
        <v>65</v>
      </c>
      <c r="F2106" s="95">
        <v>1584943501401</v>
      </c>
      <c r="G2106" s="94" t="s">
        <v>64</v>
      </c>
      <c r="H2106" s="94" t="s">
        <v>64</v>
      </c>
      <c r="I2106" s="94" t="s">
        <v>65</v>
      </c>
      <c r="J2106" s="94" t="s">
        <v>66</v>
      </c>
      <c r="K2106" s="96" t="s">
        <v>65</v>
      </c>
      <c r="L2106" s="96">
        <v>0</v>
      </c>
      <c r="M2106" s="96">
        <v>0</v>
      </c>
      <c r="N2106" s="96">
        <v>0</v>
      </c>
      <c r="O2106" s="70">
        <v>0</v>
      </c>
      <c r="P2106" s="96" t="s">
        <v>68</v>
      </c>
      <c r="Q2106" s="96" t="s">
        <v>68</v>
      </c>
      <c r="R2106" s="92"/>
      <c r="S2106" s="93"/>
    </row>
    <row r="2107" spans="2:19" ht="15" thickBot="1" x14ac:dyDescent="0.35">
      <c r="B2107" s="92" t="s">
        <v>711</v>
      </c>
      <c r="C2107" s="93" t="s">
        <v>688</v>
      </c>
      <c r="D2107" s="94" t="s">
        <v>64</v>
      </c>
      <c r="E2107" s="94" t="s">
        <v>65</v>
      </c>
      <c r="F2107" s="95">
        <v>2580333040101</v>
      </c>
      <c r="G2107" s="94" t="s">
        <v>64</v>
      </c>
      <c r="H2107" s="94" t="s">
        <v>64</v>
      </c>
      <c r="I2107" s="94" t="s">
        <v>65</v>
      </c>
      <c r="J2107" s="94" t="s">
        <v>66</v>
      </c>
      <c r="K2107" s="96">
        <v>0</v>
      </c>
      <c r="L2107" s="96">
        <v>0</v>
      </c>
      <c r="M2107" s="96">
        <v>0</v>
      </c>
      <c r="N2107" s="96" t="s">
        <v>65</v>
      </c>
      <c r="O2107" s="70">
        <v>0</v>
      </c>
      <c r="P2107" s="96" t="s">
        <v>68</v>
      </c>
      <c r="Q2107" s="96" t="s">
        <v>68</v>
      </c>
      <c r="R2107" s="92"/>
      <c r="S2107" s="93"/>
    </row>
    <row r="2108" spans="2:19" ht="15" thickBot="1" x14ac:dyDescent="0.35">
      <c r="B2108" s="92" t="s">
        <v>239</v>
      </c>
      <c r="C2108" s="93" t="s">
        <v>230</v>
      </c>
      <c r="D2108" s="94" t="s">
        <v>64</v>
      </c>
      <c r="E2108" s="94" t="s">
        <v>65</v>
      </c>
      <c r="F2108" s="95">
        <v>1895399841406</v>
      </c>
      <c r="G2108" s="94" t="s">
        <v>64</v>
      </c>
      <c r="H2108" s="94" t="s">
        <v>64</v>
      </c>
      <c r="I2108" s="94" t="s">
        <v>65</v>
      </c>
      <c r="J2108" s="94" t="s">
        <v>66</v>
      </c>
      <c r="K2108" s="96">
        <v>0</v>
      </c>
      <c r="L2108" s="96">
        <v>0</v>
      </c>
      <c r="M2108" s="96">
        <v>0</v>
      </c>
      <c r="N2108" s="96" t="s">
        <v>65</v>
      </c>
      <c r="O2108" s="70">
        <v>0</v>
      </c>
      <c r="P2108" s="96" t="s">
        <v>68</v>
      </c>
      <c r="Q2108" s="96" t="s">
        <v>68</v>
      </c>
      <c r="R2108" s="92"/>
      <c r="S2108" s="93"/>
    </row>
    <row r="2109" spans="2:19" ht="15" thickBot="1" x14ac:dyDescent="0.35">
      <c r="B2109" s="92" t="s">
        <v>673</v>
      </c>
      <c r="C2109" s="93" t="s">
        <v>4498</v>
      </c>
      <c r="D2109" s="94" t="s">
        <v>65</v>
      </c>
      <c r="E2109" s="94" t="s">
        <v>64</v>
      </c>
      <c r="F2109" s="95">
        <v>2382178760101</v>
      </c>
      <c r="G2109" s="94" t="s">
        <v>64</v>
      </c>
      <c r="H2109" s="94" t="s">
        <v>64</v>
      </c>
      <c r="I2109" s="94" t="s">
        <v>65</v>
      </c>
      <c r="J2109" s="94" t="s">
        <v>66</v>
      </c>
      <c r="K2109" s="96">
        <v>0</v>
      </c>
      <c r="L2109" s="96">
        <v>0</v>
      </c>
      <c r="M2109" s="96">
        <v>0</v>
      </c>
      <c r="N2109" s="96" t="s">
        <v>65</v>
      </c>
      <c r="O2109" s="70">
        <v>0</v>
      </c>
      <c r="P2109" s="96" t="s">
        <v>68</v>
      </c>
      <c r="Q2109" s="96" t="s">
        <v>68</v>
      </c>
      <c r="R2109" s="92"/>
      <c r="S2109" s="93"/>
    </row>
    <row r="2110" spans="2:19" ht="15" thickBot="1" x14ac:dyDescent="0.35">
      <c r="B2110" s="92" t="s">
        <v>1149</v>
      </c>
      <c r="C2110" s="93" t="s">
        <v>1071</v>
      </c>
      <c r="D2110" s="94" t="s">
        <v>65</v>
      </c>
      <c r="E2110" s="94" t="s">
        <v>64</v>
      </c>
      <c r="F2110" s="95">
        <v>2326729700101</v>
      </c>
      <c r="G2110" s="94" t="s">
        <v>64</v>
      </c>
      <c r="H2110" s="94" t="s">
        <v>64</v>
      </c>
      <c r="I2110" s="94" t="s">
        <v>65</v>
      </c>
      <c r="J2110" s="94" t="s">
        <v>66</v>
      </c>
      <c r="K2110" s="96">
        <v>0</v>
      </c>
      <c r="L2110" s="96">
        <v>0</v>
      </c>
      <c r="M2110" s="96">
        <v>0</v>
      </c>
      <c r="N2110" s="96" t="s">
        <v>65</v>
      </c>
      <c r="O2110" s="70">
        <v>0</v>
      </c>
      <c r="P2110" s="96" t="s">
        <v>68</v>
      </c>
      <c r="Q2110" s="96" t="s">
        <v>68</v>
      </c>
      <c r="R2110" s="92"/>
      <c r="S2110" s="93"/>
    </row>
    <row r="2111" spans="2:19" ht="15" thickBot="1" x14ac:dyDescent="0.35">
      <c r="B2111" s="92" t="s">
        <v>1112</v>
      </c>
      <c r="C2111" s="93" t="s">
        <v>850</v>
      </c>
      <c r="D2111" s="94" t="s">
        <v>65</v>
      </c>
      <c r="E2111" s="94" t="s">
        <v>64</v>
      </c>
      <c r="F2111" s="95">
        <v>2499132240301</v>
      </c>
      <c r="G2111" s="94" t="s">
        <v>64</v>
      </c>
      <c r="H2111" s="94" t="s">
        <v>64</v>
      </c>
      <c r="I2111" s="94" t="s">
        <v>65</v>
      </c>
      <c r="J2111" s="94" t="s">
        <v>66</v>
      </c>
      <c r="K2111" s="96">
        <v>0</v>
      </c>
      <c r="L2111" s="96">
        <v>0</v>
      </c>
      <c r="M2111" s="96">
        <v>0</v>
      </c>
      <c r="N2111" s="96" t="s">
        <v>65</v>
      </c>
      <c r="O2111" s="70">
        <v>0</v>
      </c>
      <c r="P2111" s="96" t="s">
        <v>68</v>
      </c>
      <c r="Q2111" s="96" t="s">
        <v>68</v>
      </c>
      <c r="R2111" s="92"/>
      <c r="S2111" s="93"/>
    </row>
    <row r="2112" spans="2:19" ht="15" thickBot="1" x14ac:dyDescent="0.35">
      <c r="B2112" s="92" t="s">
        <v>1104</v>
      </c>
      <c r="C2112" s="93" t="s">
        <v>903</v>
      </c>
      <c r="D2112" s="94" t="s">
        <v>64</v>
      </c>
      <c r="E2112" s="94" t="s">
        <v>65</v>
      </c>
      <c r="F2112" s="95">
        <v>1793068470115</v>
      </c>
      <c r="G2112" s="94" t="s">
        <v>64</v>
      </c>
      <c r="H2112" s="94" t="s">
        <v>64</v>
      </c>
      <c r="I2112" s="94" t="s">
        <v>65</v>
      </c>
      <c r="J2112" s="94" t="s">
        <v>66</v>
      </c>
      <c r="K2112" s="96">
        <v>0</v>
      </c>
      <c r="L2112" s="96">
        <v>0</v>
      </c>
      <c r="M2112" s="96">
        <v>0</v>
      </c>
      <c r="N2112" s="96" t="s">
        <v>65</v>
      </c>
      <c r="O2112" s="70">
        <v>0</v>
      </c>
      <c r="P2112" s="96" t="s">
        <v>68</v>
      </c>
      <c r="Q2112" s="96" t="s">
        <v>68</v>
      </c>
      <c r="R2112" s="92"/>
      <c r="S2112" s="93"/>
    </row>
    <row r="2113" spans="2:19" ht="15" thickBot="1" x14ac:dyDescent="0.35">
      <c r="B2113" s="92" t="s">
        <v>4499</v>
      </c>
      <c r="C2113" s="93" t="s">
        <v>4500</v>
      </c>
      <c r="D2113" s="94" t="s">
        <v>65</v>
      </c>
      <c r="E2113" s="94" t="s">
        <v>64</v>
      </c>
      <c r="F2113" s="95">
        <v>2448004131708</v>
      </c>
      <c r="G2113" s="94" t="s">
        <v>64</v>
      </c>
      <c r="H2113" s="94" t="s">
        <v>64</v>
      </c>
      <c r="I2113" s="94" t="s">
        <v>65</v>
      </c>
      <c r="J2113" s="94" t="s">
        <v>66</v>
      </c>
      <c r="K2113" s="96">
        <v>0</v>
      </c>
      <c r="L2113" s="96">
        <v>0</v>
      </c>
      <c r="M2113" s="96">
        <v>0</v>
      </c>
      <c r="N2113" s="96" t="s">
        <v>65</v>
      </c>
      <c r="O2113" s="70">
        <v>0</v>
      </c>
      <c r="P2113" s="96" t="s">
        <v>68</v>
      </c>
      <c r="Q2113" s="96" t="s">
        <v>68</v>
      </c>
      <c r="R2113" s="92"/>
      <c r="S2113" s="93"/>
    </row>
    <row r="2114" spans="2:19" ht="15" thickBot="1" x14ac:dyDescent="0.35">
      <c r="B2114" s="92" t="s">
        <v>4501</v>
      </c>
      <c r="C2114" s="93" t="s">
        <v>754</v>
      </c>
      <c r="D2114" s="94" t="s">
        <v>65</v>
      </c>
      <c r="E2114" s="94" t="s">
        <v>64</v>
      </c>
      <c r="F2114" s="95">
        <v>2517421641109</v>
      </c>
      <c r="G2114" s="94" t="s">
        <v>64</v>
      </c>
      <c r="H2114" s="94" t="s">
        <v>64</v>
      </c>
      <c r="I2114" s="94" t="s">
        <v>65</v>
      </c>
      <c r="J2114" s="94" t="s">
        <v>66</v>
      </c>
      <c r="K2114" s="96">
        <v>0</v>
      </c>
      <c r="L2114" s="96">
        <v>0</v>
      </c>
      <c r="M2114" s="96">
        <v>0</v>
      </c>
      <c r="N2114" s="96" t="s">
        <v>65</v>
      </c>
      <c r="O2114" s="70">
        <v>0</v>
      </c>
      <c r="P2114" s="96" t="s">
        <v>68</v>
      </c>
      <c r="Q2114" s="96" t="s">
        <v>68</v>
      </c>
      <c r="R2114" s="92"/>
      <c r="S2114" s="93"/>
    </row>
    <row r="2115" spans="2:19" ht="15" thickBot="1" x14ac:dyDescent="0.35">
      <c r="B2115" s="92" t="s">
        <v>1357</v>
      </c>
      <c r="C2115" s="93" t="s">
        <v>4502</v>
      </c>
      <c r="D2115" s="94" t="s">
        <v>65</v>
      </c>
      <c r="E2115" s="94" t="s">
        <v>64</v>
      </c>
      <c r="F2115" s="95">
        <v>2455213051501</v>
      </c>
      <c r="G2115" s="94" t="s">
        <v>64</v>
      </c>
      <c r="H2115" s="94" t="s">
        <v>65</v>
      </c>
      <c r="I2115" s="94" t="s">
        <v>66</v>
      </c>
      <c r="J2115" s="94" t="s">
        <v>66</v>
      </c>
      <c r="K2115" s="96">
        <v>0</v>
      </c>
      <c r="L2115" s="96">
        <v>0</v>
      </c>
      <c r="M2115" s="96">
        <v>0</v>
      </c>
      <c r="N2115" s="96" t="s">
        <v>65</v>
      </c>
      <c r="O2115" s="70">
        <v>0</v>
      </c>
      <c r="P2115" s="96" t="s">
        <v>68</v>
      </c>
      <c r="Q2115" s="96" t="s">
        <v>68</v>
      </c>
      <c r="R2115" s="92"/>
      <c r="S2115" s="93"/>
    </row>
    <row r="2116" spans="2:19" ht="15" thickBot="1" x14ac:dyDescent="0.35">
      <c r="B2116" s="92" t="s">
        <v>4503</v>
      </c>
      <c r="C2116" s="93" t="s">
        <v>684</v>
      </c>
      <c r="D2116" s="94" t="s">
        <v>65</v>
      </c>
      <c r="E2116" s="94" t="s">
        <v>64</v>
      </c>
      <c r="F2116" s="95">
        <v>1582058630613</v>
      </c>
      <c r="G2116" s="94" t="s">
        <v>64</v>
      </c>
      <c r="H2116" s="94" t="s">
        <v>64</v>
      </c>
      <c r="I2116" s="94" t="s">
        <v>65</v>
      </c>
      <c r="J2116" s="94" t="s">
        <v>66</v>
      </c>
      <c r="K2116" s="96">
        <v>0</v>
      </c>
      <c r="L2116" s="96">
        <v>0</v>
      </c>
      <c r="M2116" s="96">
        <v>0</v>
      </c>
      <c r="N2116" s="96" t="s">
        <v>65</v>
      </c>
      <c r="O2116" s="70">
        <v>0</v>
      </c>
      <c r="P2116" s="96" t="s">
        <v>68</v>
      </c>
      <c r="Q2116" s="96" t="s">
        <v>68</v>
      </c>
      <c r="R2116" s="92"/>
      <c r="S2116" s="93"/>
    </row>
    <row r="2117" spans="2:19" ht="15" thickBot="1" x14ac:dyDescent="0.35">
      <c r="B2117" s="92" t="s">
        <v>4504</v>
      </c>
      <c r="C2117" s="93" t="s">
        <v>4505</v>
      </c>
      <c r="D2117" s="94" t="s">
        <v>65</v>
      </c>
      <c r="E2117" s="94" t="s">
        <v>64</v>
      </c>
      <c r="F2117" s="95">
        <v>2613546200101</v>
      </c>
      <c r="G2117" s="94" t="s">
        <v>64</v>
      </c>
      <c r="H2117" s="94" t="s">
        <v>64</v>
      </c>
      <c r="I2117" s="94" t="s">
        <v>65</v>
      </c>
      <c r="J2117" s="94" t="s">
        <v>66</v>
      </c>
      <c r="K2117" s="96">
        <v>0</v>
      </c>
      <c r="L2117" s="96">
        <v>0</v>
      </c>
      <c r="M2117" s="96">
        <v>0</v>
      </c>
      <c r="N2117" s="96" t="s">
        <v>65</v>
      </c>
      <c r="O2117" s="70">
        <v>0</v>
      </c>
      <c r="P2117" s="96" t="s">
        <v>68</v>
      </c>
      <c r="Q2117" s="96" t="s">
        <v>68</v>
      </c>
      <c r="R2117" s="92"/>
      <c r="S2117" s="93"/>
    </row>
    <row r="2118" spans="2:19" ht="15" thickBot="1" x14ac:dyDescent="0.35">
      <c r="B2118" s="92" t="s">
        <v>983</v>
      </c>
      <c r="C2118" s="93" t="s">
        <v>998</v>
      </c>
      <c r="D2118" s="94" t="s">
        <v>65</v>
      </c>
      <c r="E2118" s="94" t="s">
        <v>64</v>
      </c>
      <c r="F2118" s="95">
        <v>1770110090601</v>
      </c>
      <c r="G2118" s="94" t="s">
        <v>64</v>
      </c>
      <c r="H2118" s="94" t="s">
        <v>64</v>
      </c>
      <c r="I2118" s="94" t="s">
        <v>65</v>
      </c>
      <c r="J2118" s="94" t="s">
        <v>66</v>
      </c>
      <c r="K2118" s="96">
        <v>0</v>
      </c>
      <c r="L2118" s="96">
        <v>0</v>
      </c>
      <c r="M2118" s="96">
        <v>0</v>
      </c>
      <c r="N2118" s="96" t="s">
        <v>65</v>
      </c>
      <c r="O2118" s="70">
        <v>0</v>
      </c>
      <c r="P2118" s="96" t="s">
        <v>68</v>
      </c>
      <c r="Q2118" s="96" t="s">
        <v>68</v>
      </c>
      <c r="R2118" s="92"/>
      <c r="S2118" s="93"/>
    </row>
    <row r="2119" spans="2:19" ht="15" thickBot="1" x14ac:dyDescent="0.35">
      <c r="B2119" s="92" t="s">
        <v>789</v>
      </c>
      <c r="C2119" s="93" t="s">
        <v>4453</v>
      </c>
      <c r="D2119" s="94" t="s">
        <v>65</v>
      </c>
      <c r="E2119" s="94" t="s">
        <v>64</v>
      </c>
      <c r="F2119" s="95">
        <v>2338388800203</v>
      </c>
      <c r="G2119" s="94" t="s">
        <v>64</v>
      </c>
      <c r="H2119" s="94" t="s">
        <v>64</v>
      </c>
      <c r="I2119" s="94" t="s">
        <v>65</v>
      </c>
      <c r="J2119" s="94" t="s">
        <v>66</v>
      </c>
      <c r="K2119" s="96">
        <v>0</v>
      </c>
      <c r="L2119" s="96">
        <v>0</v>
      </c>
      <c r="M2119" s="96">
        <v>0</v>
      </c>
      <c r="N2119" s="96" t="s">
        <v>65</v>
      </c>
      <c r="O2119" s="70">
        <v>0</v>
      </c>
      <c r="P2119" s="96" t="s">
        <v>68</v>
      </c>
      <c r="Q2119" s="96" t="s">
        <v>68</v>
      </c>
      <c r="R2119" s="92"/>
      <c r="S2119" s="93"/>
    </row>
    <row r="2120" spans="2:19" ht="15" thickBot="1" x14ac:dyDescent="0.35">
      <c r="B2120" s="92" t="s">
        <v>1066</v>
      </c>
      <c r="C2120" s="93" t="s">
        <v>273</v>
      </c>
      <c r="D2120" s="94" t="s">
        <v>64</v>
      </c>
      <c r="E2120" s="94" t="s">
        <v>65</v>
      </c>
      <c r="F2120" s="95">
        <v>2468524291506</v>
      </c>
      <c r="G2120" s="94" t="s">
        <v>64</v>
      </c>
      <c r="H2120" s="94" t="s">
        <v>64</v>
      </c>
      <c r="I2120" s="94" t="s">
        <v>65</v>
      </c>
      <c r="J2120" s="94" t="s">
        <v>66</v>
      </c>
      <c r="K2120" s="96">
        <v>0</v>
      </c>
      <c r="L2120" s="96">
        <v>0</v>
      </c>
      <c r="M2120" s="96">
        <v>0</v>
      </c>
      <c r="N2120" s="96" t="s">
        <v>65</v>
      </c>
      <c r="O2120" s="70">
        <v>0</v>
      </c>
      <c r="P2120" s="96" t="s">
        <v>68</v>
      </c>
      <c r="Q2120" s="96" t="s">
        <v>68</v>
      </c>
      <c r="R2120" s="92"/>
      <c r="S2120" s="93"/>
    </row>
    <row r="2121" spans="2:19" ht="15" thickBot="1" x14ac:dyDescent="0.35">
      <c r="B2121" s="92" t="s">
        <v>290</v>
      </c>
      <c r="C2121" s="93" t="s">
        <v>273</v>
      </c>
      <c r="D2121" s="94" t="s">
        <v>64</v>
      </c>
      <c r="E2121" s="94" t="s">
        <v>65</v>
      </c>
      <c r="F2121" s="95">
        <v>2228111101506</v>
      </c>
      <c r="G2121" s="94" t="s">
        <v>64</v>
      </c>
      <c r="H2121" s="94" t="s">
        <v>64</v>
      </c>
      <c r="I2121" s="94" t="s">
        <v>65</v>
      </c>
      <c r="J2121" s="94" t="s">
        <v>66</v>
      </c>
      <c r="K2121" s="96">
        <v>0</v>
      </c>
      <c r="L2121" s="96">
        <v>0</v>
      </c>
      <c r="M2121" s="96">
        <v>0</v>
      </c>
      <c r="N2121" s="96" t="s">
        <v>65</v>
      </c>
      <c r="O2121" s="70">
        <v>0</v>
      </c>
      <c r="P2121" s="96" t="s">
        <v>68</v>
      </c>
      <c r="Q2121" s="96" t="s">
        <v>68</v>
      </c>
      <c r="R2121" s="92"/>
      <c r="S2121" s="93"/>
    </row>
    <row r="2122" spans="2:19" ht="15" thickBot="1" x14ac:dyDescent="0.35">
      <c r="B2122" s="92" t="s">
        <v>1334</v>
      </c>
      <c r="C2122" s="93" t="s">
        <v>998</v>
      </c>
      <c r="D2122" s="94" t="s">
        <v>65</v>
      </c>
      <c r="E2122" s="94" t="s">
        <v>64</v>
      </c>
      <c r="F2122" s="95">
        <v>2501033110301</v>
      </c>
      <c r="G2122" s="94" t="s">
        <v>64</v>
      </c>
      <c r="H2122" s="94" t="s">
        <v>64</v>
      </c>
      <c r="I2122" s="94" t="s">
        <v>65</v>
      </c>
      <c r="J2122" s="94" t="s">
        <v>66</v>
      </c>
      <c r="K2122" s="96">
        <v>0</v>
      </c>
      <c r="L2122" s="96">
        <v>0</v>
      </c>
      <c r="M2122" s="96">
        <v>0</v>
      </c>
      <c r="N2122" s="96" t="s">
        <v>65</v>
      </c>
      <c r="O2122" s="70">
        <v>0</v>
      </c>
      <c r="P2122" s="96" t="s">
        <v>68</v>
      </c>
      <c r="Q2122" s="96" t="s">
        <v>68</v>
      </c>
      <c r="R2122" s="92"/>
      <c r="S2122" s="93"/>
    </row>
    <row r="2123" spans="2:19" ht="15" thickBot="1" x14ac:dyDescent="0.35">
      <c r="B2123" s="92" t="s">
        <v>669</v>
      </c>
      <c r="C2123" s="93" t="s">
        <v>864</v>
      </c>
      <c r="D2123" s="94" t="s">
        <v>64</v>
      </c>
      <c r="E2123" s="94" t="s">
        <v>65</v>
      </c>
      <c r="F2123" s="95">
        <v>1704894770206</v>
      </c>
      <c r="G2123" s="94" t="s">
        <v>64</v>
      </c>
      <c r="H2123" s="94" t="s">
        <v>64</v>
      </c>
      <c r="I2123" s="94" t="s">
        <v>65</v>
      </c>
      <c r="J2123" s="94" t="s">
        <v>66</v>
      </c>
      <c r="K2123" s="96">
        <v>0</v>
      </c>
      <c r="L2123" s="96">
        <v>0</v>
      </c>
      <c r="M2123" s="96">
        <v>0</v>
      </c>
      <c r="N2123" s="96" t="s">
        <v>65</v>
      </c>
      <c r="O2123" s="70">
        <v>0</v>
      </c>
      <c r="P2123" s="96" t="s">
        <v>68</v>
      </c>
      <c r="Q2123" s="96" t="s">
        <v>68</v>
      </c>
      <c r="R2123" s="92"/>
      <c r="S2123" s="93"/>
    </row>
    <row r="2124" spans="2:19" ht="15" thickBot="1" x14ac:dyDescent="0.35">
      <c r="B2124" s="92" t="s">
        <v>1218</v>
      </c>
      <c r="C2124" s="93" t="s">
        <v>4506</v>
      </c>
      <c r="D2124" s="94" t="s">
        <v>65</v>
      </c>
      <c r="E2124" s="94" t="s">
        <v>64</v>
      </c>
      <c r="F2124" s="95">
        <v>1719670460101</v>
      </c>
      <c r="G2124" s="94" t="s">
        <v>64</v>
      </c>
      <c r="H2124" s="94" t="s">
        <v>64</v>
      </c>
      <c r="I2124" s="94" t="s">
        <v>65</v>
      </c>
      <c r="J2124" s="94" t="s">
        <v>66</v>
      </c>
      <c r="K2124" s="96">
        <v>0</v>
      </c>
      <c r="L2124" s="96">
        <v>0</v>
      </c>
      <c r="M2124" s="96">
        <v>0</v>
      </c>
      <c r="N2124" s="96" t="s">
        <v>65</v>
      </c>
      <c r="O2124" s="70">
        <v>0</v>
      </c>
      <c r="P2124" s="96" t="s">
        <v>68</v>
      </c>
      <c r="Q2124" s="96" t="s">
        <v>68</v>
      </c>
      <c r="R2124" s="92"/>
      <c r="S2124" s="93"/>
    </row>
    <row r="2125" spans="2:19" ht="15" thickBot="1" x14ac:dyDescent="0.35">
      <c r="B2125" s="92" t="s">
        <v>4507</v>
      </c>
      <c r="C2125" s="93" t="s">
        <v>4508</v>
      </c>
      <c r="D2125" s="94" t="s">
        <v>65</v>
      </c>
      <c r="E2125" s="94" t="s">
        <v>64</v>
      </c>
      <c r="F2125" s="95">
        <v>2451461210101</v>
      </c>
      <c r="G2125" s="94" t="s">
        <v>64</v>
      </c>
      <c r="H2125" s="94" t="s">
        <v>64</v>
      </c>
      <c r="I2125" s="94" t="s">
        <v>65</v>
      </c>
      <c r="J2125" s="94" t="s">
        <v>66</v>
      </c>
      <c r="K2125" s="96">
        <v>0</v>
      </c>
      <c r="L2125" s="96">
        <v>0</v>
      </c>
      <c r="M2125" s="96">
        <v>0</v>
      </c>
      <c r="N2125" s="96" t="s">
        <v>65</v>
      </c>
      <c r="O2125" s="70">
        <v>0</v>
      </c>
      <c r="P2125" s="96" t="s">
        <v>68</v>
      </c>
      <c r="Q2125" s="96" t="s">
        <v>68</v>
      </c>
      <c r="R2125" s="92"/>
      <c r="S2125" s="93"/>
    </row>
    <row r="2126" spans="2:19" ht="15" thickBot="1" x14ac:dyDescent="0.35">
      <c r="B2126" s="92" t="s">
        <v>4509</v>
      </c>
      <c r="C2126" s="93" t="s">
        <v>4239</v>
      </c>
      <c r="D2126" s="94" t="s">
        <v>65</v>
      </c>
      <c r="E2126" s="94" t="s">
        <v>64</v>
      </c>
      <c r="F2126" s="95">
        <v>1578434160101</v>
      </c>
      <c r="G2126" s="94" t="s">
        <v>64</v>
      </c>
      <c r="H2126" s="94" t="s">
        <v>64</v>
      </c>
      <c r="I2126" s="94" t="s">
        <v>65</v>
      </c>
      <c r="J2126" s="94" t="s">
        <v>66</v>
      </c>
      <c r="K2126" s="96">
        <v>0</v>
      </c>
      <c r="L2126" s="96">
        <v>0</v>
      </c>
      <c r="M2126" s="96">
        <v>0</v>
      </c>
      <c r="N2126" s="96" t="s">
        <v>65</v>
      </c>
      <c r="O2126" s="70">
        <v>0</v>
      </c>
      <c r="P2126" s="96" t="s">
        <v>68</v>
      </c>
      <c r="Q2126" s="96" t="s">
        <v>68</v>
      </c>
      <c r="R2126" s="92"/>
      <c r="S2126" s="93"/>
    </row>
    <row r="2127" spans="2:19" ht="15" thickBot="1" x14ac:dyDescent="0.35">
      <c r="B2127" s="92" t="s">
        <v>1068</v>
      </c>
      <c r="C2127" s="93" t="s">
        <v>887</v>
      </c>
      <c r="D2127" s="94" t="s">
        <v>64</v>
      </c>
      <c r="E2127" s="94" t="s">
        <v>65</v>
      </c>
      <c r="F2127" s="95">
        <v>1868407800801</v>
      </c>
      <c r="G2127" s="94" t="s">
        <v>64</v>
      </c>
      <c r="H2127" s="94" t="s">
        <v>64</v>
      </c>
      <c r="I2127" s="94" t="s">
        <v>66</v>
      </c>
      <c r="J2127" s="94" t="s">
        <v>65</v>
      </c>
      <c r="K2127" s="96">
        <v>0</v>
      </c>
      <c r="L2127" s="96">
        <v>0</v>
      </c>
      <c r="M2127" s="96">
        <v>0</v>
      </c>
      <c r="N2127" s="96" t="s">
        <v>65</v>
      </c>
      <c r="O2127" s="70">
        <v>0</v>
      </c>
      <c r="P2127" s="96" t="s">
        <v>68</v>
      </c>
      <c r="Q2127" s="96" t="s">
        <v>68</v>
      </c>
      <c r="R2127" s="92"/>
      <c r="S2127" s="93"/>
    </row>
    <row r="2128" spans="2:19" ht="15" thickBot="1" x14ac:dyDescent="0.35">
      <c r="B2128" s="92" t="s">
        <v>2132</v>
      </c>
      <c r="C2128" s="93" t="s">
        <v>824</v>
      </c>
      <c r="D2128" s="94" t="s">
        <v>65</v>
      </c>
      <c r="E2128" s="94" t="s">
        <v>64</v>
      </c>
      <c r="F2128" s="95">
        <v>1598695012006</v>
      </c>
      <c r="G2128" s="94" t="s">
        <v>64</v>
      </c>
      <c r="H2128" s="94" t="s">
        <v>64</v>
      </c>
      <c r="I2128" s="94" t="s">
        <v>65</v>
      </c>
      <c r="J2128" s="94" t="s">
        <v>66</v>
      </c>
      <c r="K2128" s="96">
        <v>0</v>
      </c>
      <c r="L2128" s="96">
        <v>0</v>
      </c>
      <c r="M2128" s="96">
        <v>0</v>
      </c>
      <c r="N2128" s="96" t="s">
        <v>65</v>
      </c>
      <c r="O2128" s="70">
        <v>0</v>
      </c>
      <c r="P2128" s="96" t="s">
        <v>68</v>
      </c>
      <c r="Q2128" s="96" t="s">
        <v>68</v>
      </c>
      <c r="R2128" s="92"/>
      <c r="S2128" s="93"/>
    </row>
    <row r="2129" spans="2:19" ht="15" thickBot="1" x14ac:dyDescent="0.35">
      <c r="B2129" s="92" t="s">
        <v>1102</v>
      </c>
      <c r="C2129" s="93" t="s">
        <v>867</v>
      </c>
      <c r="D2129" s="94" t="s">
        <v>64</v>
      </c>
      <c r="E2129" s="94" t="s">
        <v>65</v>
      </c>
      <c r="F2129" s="95">
        <v>2448009440101</v>
      </c>
      <c r="G2129" s="94" t="s">
        <v>64</v>
      </c>
      <c r="H2129" s="94" t="s">
        <v>64</v>
      </c>
      <c r="I2129" s="94" t="s">
        <v>65</v>
      </c>
      <c r="J2129" s="94" t="s">
        <v>66</v>
      </c>
      <c r="K2129" s="96">
        <v>0</v>
      </c>
      <c r="L2129" s="96">
        <v>0</v>
      </c>
      <c r="M2129" s="96">
        <v>0</v>
      </c>
      <c r="N2129" s="96" t="s">
        <v>65</v>
      </c>
      <c r="O2129" s="70">
        <v>0</v>
      </c>
      <c r="P2129" s="96" t="s">
        <v>68</v>
      </c>
      <c r="Q2129" s="96" t="s">
        <v>68</v>
      </c>
      <c r="R2129" s="92"/>
      <c r="S2129" s="93"/>
    </row>
    <row r="2130" spans="2:19" ht="15" thickBot="1" x14ac:dyDescent="0.35">
      <c r="B2130" s="92" t="s">
        <v>970</v>
      </c>
      <c r="C2130" s="93" t="s">
        <v>971</v>
      </c>
      <c r="D2130" s="94" t="s">
        <v>65</v>
      </c>
      <c r="E2130" s="94" t="s">
        <v>64</v>
      </c>
      <c r="F2130" s="95">
        <v>2611384990901</v>
      </c>
      <c r="G2130" s="94" t="s">
        <v>64</v>
      </c>
      <c r="H2130" s="94" t="s">
        <v>64</v>
      </c>
      <c r="I2130" s="94" t="s">
        <v>65</v>
      </c>
      <c r="J2130" s="94" t="s">
        <v>66</v>
      </c>
      <c r="K2130" s="96">
        <v>0</v>
      </c>
      <c r="L2130" s="96">
        <v>0</v>
      </c>
      <c r="M2130" s="96">
        <v>0</v>
      </c>
      <c r="N2130" s="96" t="s">
        <v>65</v>
      </c>
      <c r="O2130" s="70">
        <v>0</v>
      </c>
      <c r="P2130" s="96" t="s">
        <v>68</v>
      </c>
      <c r="Q2130" s="96" t="s">
        <v>68</v>
      </c>
      <c r="R2130" s="92"/>
      <c r="S2130" s="93"/>
    </row>
    <row r="2131" spans="2:19" ht="15" thickBot="1" x14ac:dyDescent="0.35">
      <c r="B2131" s="92" t="s">
        <v>1093</v>
      </c>
      <c r="C2131" s="93" t="s">
        <v>686</v>
      </c>
      <c r="D2131" s="94" t="s">
        <v>64</v>
      </c>
      <c r="E2131" s="94" t="s">
        <v>65</v>
      </c>
      <c r="F2131" s="95">
        <v>1583631910101</v>
      </c>
      <c r="G2131" s="94" t="s">
        <v>64</v>
      </c>
      <c r="H2131" s="94" t="s">
        <v>64</v>
      </c>
      <c r="I2131" s="94" t="s">
        <v>65</v>
      </c>
      <c r="J2131" s="94" t="s">
        <v>66</v>
      </c>
      <c r="K2131" s="96">
        <v>0</v>
      </c>
      <c r="L2131" s="96">
        <v>0</v>
      </c>
      <c r="M2131" s="96">
        <v>0</v>
      </c>
      <c r="N2131" s="96" t="s">
        <v>65</v>
      </c>
      <c r="O2131" s="70">
        <v>0</v>
      </c>
      <c r="P2131" s="96" t="s">
        <v>68</v>
      </c>
      <c r="Q2131" s="96" t="s">
        <v>68</v>
      </c>
      <c r="R2131" s="92"/>
      <c r="S2131" s="93"/>
    </row>
    <row r="2132" spans="2:19" ht="15" thickBot="1" x14ac:dyDescent="0.35">
      <c r="B2132" s="92" t="s">
        <v>758</v>
      </c>
      <c r="C2132" s="93" t="s">
        <v>2084</v>
      </c>
      <c r="D2132" s="94" t="s">
        <v>65</v>
      </c>
      <c r="E2132" s="94" t="s">
        <v>64</v>
      </c>
      <c r="F2132" s="95">
        <v>2449849800101</v>
      </c>
      <c r="G2132" s="94" t="s">
        <v>64</v>
      </c>
      <c r="H2132" s="94" t="s">
        <v>64</v>
      </c>
      <c r="I2132" s="94" t="s">
        <v>65</v>
      </c>
      <c r="J2132" s="94" t="s">
        <v>66</v>
      </c>
      <c r="K2132" s="96">
        <v>0</v>
      </c>
      <c r="L2132" s="96">
        <v>0</v>
      </c>
      <c r="M2132" s="96">
        <v>0</v>
      </c>
      <c r="N2132" s="96" t="s">
        <v>65</v>
      </c>
      <c r="O2132" s="70">
        <v>0</v>
      </c>
      <c r="P2132" s="96" t="s">
        <v>68</v>
      </c>
      <c r="Q2132" s="96" t="s">
        <v>68</v>
      </c>
      <c r="R2132" s="92"/>
      <c r="S2132" s="93"/>
    </row>
    <row r="2133" spans="2:19" ht="15" thickBot="1" x14ac:dyDescent="0.35">
      <c r="B2133" s="92" t="s">
        <v>4510</v>
      </c>
      <c r="C2133" s="93" t="s">
        <v>4423</v>
      </c>
      <c r="D2133" s="94" t="s">
        <v>65</v>
      </c>
      <c r="E2133" s="94" t="s">
        <v>64</v>
      </c>
      <c r="F2133" s="95">
        <v>2344727580101</v>
      </c>
      <c r="G2133" s="94" t="s">
        <v>64</v>
      </c>
      <c r="H2133" s="94" t="s">
        <v>64</v>
      </c>
      <c r="I2133" s="94" t="s">
        <v>65</v>
      </c>
      <c r="J2133" s="94" t="s">
        <v>66</v>
      </c>
      <c r="K2133" s="96" t="s">
        <v>65</v>
      </c>
      <c r="L2133" s="96">
        <v>0</v>
      </c>
      <c r="M2133" s="96">
        <v>0</v>
      </c>
      <c r="N2133" s="96">
        <v>0</v>
      </c>
      <c r="O2133" s="70">
        <v>0</v>
      </c>
      <c r="P2133" s="96" t="s">
        <v>68</v>
      </c>
      <c r="Q2133" s="96" t="s">
        <v>68</v>
      </c>
      <c r="R2133" s="92"/>
      <c r="S2133" s="93"/>
    </row>
    <row r="2134" spans="2:19" ht="15" thickBot="1" x14ac:dyDescent="0.35">
      <c r="B2134" s="92" t="s">
        <v>274</v>
      </c>
      <c r="C2134" s="93" t="s">
        <v>880</v>
      </c>
      <c r="D2134" s="94" t="s">
        <v>64</v>
      </c>
      <c r="E2134" s="94" t="s">
        <v>65</v>
      </c>
      <c r="F2134" s="95">
        <v>2447884720101</v>
      </c>
      <c r="G2134" s="94" t="s">
        <v>64</v>
      </c>
      <c r="H2134" s="94" t="s">
        <v>65</v>
      </c>
      <c r="I2134" s="94" t="s">
        <v>66</v>
      </c>
      <c r="J2134" s="94" t="s">
        <v>66</v>
      </c>
      <c r="K2134" s="96">
        <v>0</v>
      </c>
      <c r="L2134" s="96">
        <v>0</v>
      </c>
      <c r="M2134" s="96">
        <v>0</v>
      </c>
      <c r="N2134" s="96" t="s">
        <v>65</v>
      </c>
      <c r="O2134" s="70">
        <v>0</v>
      </c>
      <c r="P2134" s="96" t="s">
        <v>68</v>
      </c>
      <c r="Q2134" s="96" t="s">
        <v>68</v>
      </c>
      <c r="R2134" s="92"/>
      <c r="S2134" s="93"/>
    </row>
    <row r="2135" spans="2:19" ht="15" thickBot="1" x14ac:dyDescent="0.35">
      <c r="B2135" s="92" t="s">
        <v>2065</v>
      </c>
      <c r="C2135" s="93" t="s">
        <v>1165</v>
      </c>
      <c r="D2135" s="94" t="s">
        <v>65</v>
      </c>
      <c r="E2135" s="94" t="s">
        <v>64</v>
      </c>
      <c r="F2135" s="95">
        <v>1816953830101</v>
      </c>
      <c r="G2135" s="94" t="s">
        <v>64</v>
      </c>
      <c r="H2135" s="94" t="s">
        <v>64</v>
      </c>
      <c r="I2135" s="94" t="s">
        <v>65</v>
      </c>
      <c r="J2135" s="94" t="s">
        <v>66</v>
      </c>
      <c r="K2135" s="96">
        <v>0</v>
      </c>
      <c r="L2135" s="96">
        <v>0</v>
      </c>
      <c r="M2135" s="96">
        <v>0</v>
      </c>
      <c r="N2135" s="96" t="s">
        <v>65</v>
      </c>
      <c r="O2135" s="70">
        <v>0</v>
      </c>
      <c r="P2135" s="96" t="s">
        <v>68</v>
      </c>
      <c r="Q2135" s="96" t="s">
        <v>68</v>
      </c>
      <c r="R2135" s="92"/>
      <c r="S2135" s="93"/>
    </row>
    <row r="2136" spans="2:19" ht="15" thickBot="1" x14ac:dyDescent="0.35">
      <c r="B2136" s="92" t="s">
        <v>893</v>
      </c>
      <c r="C2136" s="93" t="s">
        <v>984</v>
      </c>
      <c r="D2136" s="94" t="s">
        <v>64</v>
      </c>
      <c r="E2136" s="94" t="s">
        <v>65</v>
      </c>
      <c r="F2136" s="95">
        <v>1689674801601</v>
      </c>
      <c r="G2136" s="94" t="s">
        <v>64</v>
      </c>
      <c r="H2136" s="94" t="s">
        <v>64</v>
      </c>
      <c r="I2136" s="94" t="s">
        <v>65</v>
      </c>
      <c r="J2136" s="94" t="s">
        <v>66</v>
      </c>
      <c r="K2136" s="96" t="s">
        <v>65</v>
      </c>
      <c r="L2136" s="96">
        <v>0</v>
      </c>
      <c r="M2136" s="96">
        <v>0</v>
      </c>
      <c r="N2136" s="96">
        <v>0</v>
      </c>
      <c r="O2136" s="70">
        <v>0</v>
      </c>
      <c r="P2136" s="96" t="s">
        <v>68</v>
      </c>
      <c r="Q2136" s="96" t="s">
        <v>68</v>
      </c>
      <c r="R2136" s="92"/>
      <c r="S2136" s="93"/>
    </row>
    <row r="2137" spans="2:19" ht="15" thickBot="1" x14ac:dyDescent="0.35">
      <c r="B2137" s="92" t="s">
        <v>3876</v>
      </c>
      <c r="C2137" s="93" t="s">
        <v>1002</v>
      </c>
      <c r="D2137" s="94" t="s">
        <v>64</v>
      </c>
      <c r="E2137" s="94" t="s">
        <v>65</v>
      </c>
      <c r="F2137" s="95">
        <v>2191281971202</v>
      </c>
      <c r="G2137" s="94" t="s">
        <v>64</v>
      </c>
      <c r="H2137" s="94" t="s">
        <v>64</v>
      </c>
      <c r="I2137" s="94" t="s">
        <v>65</v>
      </c>
      <c r="J2137" s="94" t="s">
        <v>66</v>
      </c>
      <c r="K2137" s="96">
        <v>0</v>
      </c>
      <c r="L2137" s="96">
        <v>0</v>
      </c>
      <c r="M2137" s="96">
        <v>0</v>
      </c>
      <c r="N2137" s="96" t="s">
        <v>65</v>
      </c>
      <c r="O2137" s="70">
        <v>0</v>
      </c>
      <c r="P2137" s="96" t="s">
        <v>68</v>
      </c>
      <c r="Q2137" s="96" t="s">
        <v>68</v>
      </c>
      <c r="R2137" s="92"/>
      <c r="S2137" s="93"/>
    </row>
    <row r="2138" spans="2:19" ht="15" thickBot="1" x14ac:dyDescent="0.35">
      <c r="B2138" s="92" t="s">
        <v>238</v>
      </c>
      <c r="C2138" s="93" t="s">
        <v>4511</v>
      </c>
      <c r="D2138" s="94" t="s">
        <v>64</v>
      </c>
      <c r="E2138" s="94" t="s">
        <v>65</v>
      </c>
      <c r="F2138" s="95">
        <v>2448014790101</v>
      </c>
      <c r="G2138" s="94" t="s">
        <v>64</v>
      </c>
      <c r="H2138" s="94" t="s">
        <v>64</v>
      </c>
      <c r="I2138" s="94" t="s">
        <v>65</v>
      </c>
      <c r="J2138" s="94" t="s">
        <v>66</v>
      </c>
      <c r="K2138" s="96">
        <v>0</v>
      </c>
      <c r="L2138" s="96">
        <v>0</v>
      </c>
      <c r="M2138" s="96">
        <v>0</v>
      </c>
      <c r="N2138" s="96" t="s">
        <v>65</v>
      </c>
      <c r="O2138" s="70">
        <v>0</v>
      </c>
      <c r="P2138" s="96" t="s">
        <v>68</v>
      </c>
      <c r="Q2138" s="96" t="s">
        <v>68</v>
      </c>
      <c r="R2138" s="92"/>
      <c r="S2138" s="93"/>
    </row>
    <row r="2139" spans="2:19" ht="15" thickBot="1" x14ac:dyDescent="0.35">
      <c r="B2139" s="92" t="s">
        <v>4512</v>
      </c>
      <c r="C2139" s="93" t="s">
        <v>4513</v>
      </c>
      <c r="D2139" s="94" t="s">
        <v>65</v>
      </c>
      <c r="E2139" s="94" t="s">
        <v>64</v>
      </c>
      <c r="F2139" s="95">
        <v>1580221810101</v>
      </c>
      <c r="G2139" s="94" t="s">
        <v>64</v>
      </c>
      <c r="H2139" s="94" t="s">
        <v>64</v>
      </c>
      <c r="I2139" s="94" t="s">
        <v>65</v>
      </c>
      <c r="J2139" s="94" t="s">
        <v>66</v>
      </c>
      <c r="K2139" s="96">
        <v>0</v>
      </c>
      <c r="L2139" s="96">
        <v>0</v>
      </c>
      <c r="M2139" s="96">
        <v>0</v>
      </c>
      <c r="N2139" s="96" t="s">
        <v>65</v>
      </c>
      <c r="O2139" s="70">
        <v>0</v>
      </c>
      <c r="P2139" s="96" t="s">
        <v>68</v>
      </c>
      <c r="Q2139" s="96" t="s">
        <v>68</v>
      </c>
      <c r="R2139" s="92"/>
      <c r="S2139" s="93"/>
    </row>
    <row r="2140" spans="2:19" ht="15" thickBot="1" x14ac:dyDescent="0.35">
      <c r="B2140" s="92" t="s">
        <v>3073</v>
      </c>
      <c r="C2140" s="93" t="s">
        <v>1032</v>
      </c>
      <c r="D2140" s="94" t="s">
        <v>64</v>
      </c>
      <c r="E2140" s="94" t="s">
        <v>65</v>
      </c>
      <c r="F2140" s="95">
        <v>2484610010101</v>
      </c>
      <c r="G2140" s="94" t="s">
        <v>64</v>
      </c>
      <c r="H2140" s="94" t="s">
        <v>64</v>
      </c>
      <c r="I2140" s="94" t="s">
        <v>65</v>
      </c>
      <c r="J2140" s="94" t="s">
        <v>66</v>
      </c>
      <c r="K2140" s="96">
        <v>0</v>
      </c>
      <c r="L2140" s="96">
        <v>0</v>
      </c>
      <c r="M2140" s="96">
        <v>0</v>
      </c>
      <c r="N2140" s="96" t="s">
        <v>65</v>
      </c>
      <c r="O2140" s="70">
        <v>0</v>
      </c>
      <c r="P2140" s="96" t="s">
        <v>68</v>
      </c>
      <c r="Q2140" s="96" t="s">
        <v>68</v>
      </c>
      <c r="R2140" s="92"/>
      <c r="S2140" s="93"/>
    </row>
    <row r="2141" spans="2:19" ht="15" thickBot="1" x14ac:dyDescent="0.35">
      <c r="B2141" s="92" t="s">
        <v>1104</v>
      </c>
      <c r="C2141" s="93" t="s">
        <v>4508</v>
      </c>
      <c r="D2141" s="94" t="s">
        <v>64</v>
      </c>
      <c r="E2141" s="94" t="s">
        <v>65</v>
      </c>
      <c r="F2141" s="95">
        <v>2440757860206</v>
      </c>
      <c r="G2141" s="94" t="s">
        <v>64</v>
      </c>
      <c r="H2141" s="94" t="s">
        <v>64</v>
      </c>
      <c r="I2141" s="94" t="s">
        <v>65</v>
      </c>
      <c r="J2141" s="94" t="s">
        <v>66</v>
      </c>
      <c r="K2141" s="96">
        <v>0</v>
      </c>
      <c r="L2141" s="96">
        <v>0</v>
      </c>
      <c r="M2141" s="96">
        <v>0</v>
      </c>
      <c r="N2141" s="96" t="s">
        <v>65</v>
      </c>
      <c r="O2141" s="70">
        <v>0</v>
      </c>
      <c r="P2141" s="96" t="s">
        <v>68</v>
      </c>
      <c r="Q2141" s="96" t="s">
        <v>68</v>
      </c>
      <c r="R2141" s="92"/>
      <c r="S2141" s="93"/>
    </row>
    <row r="2142" spans="2:19" ht="15" thickBot="1" x14ac:dyDescent="0.35">
      <c r="B2142" s="92" t="s">
        <v>1104</v>
      </c>
      <c r="C2142" s="93" t="s">
        <v>1301</v>
      </c>
      <c r="D2142" s="94" t="s">
        <v>64</v>
      </c>
      <c r="E2142" s="94" t="s">
        <v>65</v>
      </c>
      <c r="F2142" s="95">
        <v>2405430760101</v>
      </c>
      <c r="G2142" s="94" t="s">
        <v>64</v>
      </c>
      <c r="H2142" s="94" t="s">
        <v>65</v>
      </c>
      <c r="I2142" s="94" t="s">
        <v>66</v>
      </c>
      <c r="J2142" s="94" t="s">
        <v>66</v>
      </c>
      <c r="K2142" s="96">
        <v>0</v>
      </c>
      <c r="L2142" s="96">
        <v>0</v>
      </c>
      <c r="M2142" s="96">
        <v>0</v>
      </c>
      <c r="N2142" s="96" t="s">
        <v>65</v>
      </c>
      <c r="O2142" s="70">
        <v>0</v>
      </c>
      <c r="P2142" s="96" t="s">
        <v>68</v>
      </c>
      <c r="Q2142" s="96" t="s">
        <v>68</v>
      </c>
      <c r="R2142" s="92"/>
      <c r="S2142" s="93"/>
    </row>
    <row r="2143" spans="2:19" ht="15" thickBot="1" x14ac:dyDescent="0.35">
      <c r="B2143" s="92" t="s">
        <v>282</v>
      </c>
      <c r="C2143" s="93" t="s">
        <v>894</v>
      </c>
      <c r="D2143" s="94" t="s">
        <v>64</v>
      </c>
      <c r="E2143" s="94" t="s">
        <v>65</v>
      </c>
      <c r="F2143" s="95">
        <v>2239101470101</v>
      </c>
      <c r="G2143" s="94" t="s">
        <v>64</v>
      </c>
      <c r="H2143" s="94" t="s">
        <v>64</v>
      </c>
      <c r="I2143" s="94" t="s">
        <v>65</v>
      </c>
      <c r="J2143" s="94" t="s">
        <v>66</v>
      </c>
      <c r="K2143" s="96">
        <v>0</v>
      </c>
      <c r="L2143" s="96">
        <v>0</v>
      </c>
      <c r="M2143" s="96">
        <v>0</v>
      </c>
      <c r="N2143" s="96" t="s">
        <v>65</v>
      </c>
      <c r="O2143" s="70">
        <v>0</v>
      </c>
      <c r="P2143" s="96" t="s">
        <v>68</v>
      </c>
      <c r="Q2143" s="96" t="s">
        <v>68</v>
      </c>
      <c r="R2143" s="92"/>
      <c r="S2143" s="93"/>
    </row>
    <row r="2144" spans="2:19" ht="15" thickBot="1" x14ac:dyDescent="0.35">
      <c r="B2144" s="92" t="s">
        <v>282</v>
      </c>
      <c r="C2144" s="93" t="s">
        <v>658</v>
      </c>
      <c r="D2144" s="94" t="s">
        <v>64</v>
      </c>
      <c r="E2144" s="94" t="s">
        <v>65</v>
      </c>
      <c r="F2144" s="95">
        <v>2176522630101</v>
      </c>
      <c r="G2144" s="94" t="s">
        <v>64</v>
      </c>
      <c r="H2144" s="94" t="s">
        <v>64</v>
      </c>
      <c r="I2144" s="94" t="s">
        <v>65</v>
      </c>
      <c r="J2144" s="94" t="s">
        <v>66</v>
      </c>
      <c r="K2144" s="96">
        <v>0</v>
      </c>
      <c r="L2144" s="96">
        <v>0</v>
      </c>
      <c r="M2144" s="96">
        <v>0</v>
      </c>
      <c r="N2144" s="96" t="s">
        <v>65</v>
      </c>
      <c r="O2144" s="70">
        <v>0</v>
      </c>
      <c r="P2144" s="96" t="s">
        <v>68</v>
      </c>
      <c r="Q2144" s="96" t="s">
        <v>68</v>
      </c>
      <c r="R2144" s="92"/>
      <c r="S2144" s="93"/>
    </row>
    <row r="2145" spans="2:19" ht="15" thickBot="1" x14ac:dyDescent="0.35">
      <c r="B2145" s="92" t="s">
        <v>1183</v>
      </c>
      <c r="C2145" s="93" t="s">
        <v>1165</v>
      </c>
      <c r="D2145" s="94" t="s">
        <v>65</v>
      </c>
      <c r="E2145" s="94" t="s">
        <v>64</v>
      </c>
      <c r="F2145" s="95">
        <v>2496571981001</v>
      </c>
      <c r="G2145" s="94" t="s">
        <v>64</v>
      </c>
      <c r="H2145" s="94" t="s">
        <v>64</v>
      </c>
      <c r="I2145" s="94" t="s">
        <v>65</v>
      </c>
      <c r="J2145" s="94" t="s">
        <v>66</v>
      </c>
      <c r="K2145" s="96">
        <v>0</v>
      </c>
      <c r="L2145" s="96">
        <v>0</v>
      </c>
      <c r="M2145" s="96">
        <v>0</v>
      </c>
      <c r="N2145" s="96" t="s">
        <v>65</v>
      </c>
      <c r="O2145" s="70">
        <v>0</v>
      </c>
      <c r="P2145" s="96" t="s">
        <v>68</v>
      </c>
      <c r="Q2145" s="96" t="s">
        <v>68</v>
      </c>
      <c r="R2145" s="92"/>
      <c r="S2145" s="93"/>
    </row>
    <row r="2146" spans="2:19" ht="15" thickBot="1" x14ac:dyDescent="0.35">
      <c r="B2146" s="92" t="s">
        <v>956</v>
      </c>
      <c r="C2146" s="93" t="s">
        <v>652</v>
      </c>
      <c r="D2146" s="94" t="s">
        <v>65</v>
      </c>
      <c r="E2146" s="94" t="s">
        <v>64</v>
      </c>
      <c r="F2146" s="95">
        <v>2400371541301</v>
      </c>
      <c r="G2146" s="94" t="s">
        <v>64</v>
      </c>
      <c r="H2146" s="94" t="s">
        <v>64</v>
      </c>
      <c r="I2146" s="94" t="s">
        <v>65</v>
      </c>
      <c r="J2146" s="94" t="s">
        <v>66</v>
      </c>
      <c r="K2146" s="96">
        <v>0</v>
      </c>
      <c r="L2146" s="96">
        <v>0</v>
      </c>
      <c r="M2146" s="96">
        <v>0</v>
      </c>
      <c r="N2146" s="96" t="s">
        <v>65</v>
      </c>
      <c r="O2146" s="70">
        <v>0</v>
      </c>
      <c r="P2146" s="96" t="s">
        <v>68</v>
      </c>
      <c r="Q2146" s="96" t="s">
        <v>68</v>
      </c>
      <c r="R2146" s="92"/>
      <c r="S2146" s="93"/>
    </row>
    <row r="2147" spans="2:19" ht="15" thickBot="1" x14ac:dyDescent="0.35">
      <c r="B2147" s="92" t="s">
        <v>233</v>
      </c>
      <c r="C2147" s="93" t="s">
        <v>895</v>
      </c>
      <c r="D2147" s="94" t="s">
        <v>64</v>
      </c>
      <c r="E2147" s="94" t="s">
        <v>65</v>
      </c>
      <c r="F2147" s="95">
        <v>1581859000101</v>
      </c>
      <c r="G2147" s="94" t="s">
        <v>64</v>
      </c>
      <c r="H2147" s="94" t="s">
        <v>64</v>
      </c>
      <c r="I2147" s="94" t="s">
        <v>65</v>
      </c>
      <c r="J2147" s="94" t="s">
        <v>66</v>
      </c>
      <c r="K2147" s="96">
        <v>0</v>
      </c>
      <c r="L2147" s="96">
        <v>0</v>
      </c>
      <c r="M2147" s="96">
        <v>0</v>
      </c>
      <c r="N2147" s="96" t="s">
        <v>65</v>
      </c>
      <c r="O2147" s="70">
        <v>0</v>
      </c>
      <c r="P2147" s="96" t="s">
        <v>68</v>
      </c>
      <c r="Q2147" s="96" t="s">
        <v>68</v>
      </c>
      <c r="R2147" s="92"/>
      <c r="S2147" s="93"/>
    </row>
    <row r="2148" spans="2:19" ht="15" thickBot="1" x14ac:dyDescent="0.35">
      <c r="B2148" s="92" t="s">
        <v>1082</v>
      </c>
      <c r="C2148" s="93" t="s">
        <v>885</v>
      </c>
      <c r="D2148" s="94" t="s">
        <v>65</v>
      </c>
      <c r="E2148" s="94" t="s">
        <v>64</v>
      </c>
      <c r="F2148" s="95">
        <v>2354044620101</v>
      </c>
      <c r="G2148" s="94" t="s">
        <v>64</v>
      </c>
      <c r="H2148" s="94" t="s">
        <v>64</v>
      </c>
      <c r="I2148" s="94" t="s">
        <v>65</v>
      </c>
      <c r="J2148" s="94" t="s">
        <v>66</v>
      </c>
      <c r="K2148" s="96">
        <v>0</v>
      </c>
      <c r="L2148" s="96">
        <v>0</v>
      </c>
      <c r="M2148" s="96">
        <v>0</v>
      </c>
      <c r="N2148" s="96" t="s">
        <v>65</v>
      </c>
      <c r="O2148" s="70">
        <v>0</v>
      </c>
      <c r="P2148" s="96" t="s">
        <v>68</v>
      </c>
      <c r="Q2148" s="96" t="s">
        <v>68</v>
      </c>
      <c r="R2148" s="92"/>
      <c r="S2148" s="93"/>
    </row>
    <row r="2149" spans="2:19" ht="15" thickBot="1" x14ac:dyDescent="0.35">
      <c r="B2149" s="92" t="s">
        <v>3970</v>
      </c>
      <c r="C2149" s="93" t="s">
        <v>857</v>
      </c>
      <c r="D2149" s="94" t="s">
        <v>65</v>
      </c>
      <c r="E2149" s="94" t="s">
        <v>64</v>
      </c>
      <c r="F2149" s="95">
        <v>1584762120407</v>
      </c>
      <c r="G2149" s="94" t="s">
        <v>64</v>
      </c>
      <c r="H2149" s="94" t="s">
        <v>64</v>
      </c>
      <c r="I2149" s="94" t="s">
        <v>65</v>
      </c>
      <c r="J2149" s="94" t="s">
        <v>66</v>
      </c>
      <c r="K2149" s="96">
        <v>0</v>
      </c>
      <c r="L2149" s="96">
        <v>0</v>
      </c>
      <c r="M2149" s="96">
        <v>0</v>
      </c>
      <c r="N2149" s="96" t="s">
        <v>65</v>
      </c>
      <c r="O2149" s="70">
        <v>0</v>
      </c>
      <c r="P2149" s="96" t="s">
        <v>68</v>
      </c>
      <c r="Q2149" s="96" t="s">
        <v>68</v>
      </c>
      <c r="R2149" s="92"/>
      <c r="S2149" s="93"/>
    </row>
    <row r="2150" spans="2:19" ht="15" thickBot="1" x14ac:dyDescent="0.35">
      <c r="B2150" s="92" t="s">
        <v>290</v>
      </c>
      <c r="C2150" s="93" t="s">
        <v>1022</v>
      </c>
      <c r="D2150" s="94" t="s">
        <v>64</v>
      </c>
      <c r="E2150" s="94" t="s">
        <v>65</v>
      </c>
      <c r="F2150" s="95">
        <v>2381942480101</v>
      </c>
      <c r="G2150" s="94" t="s">
        <v>64</v>
      </c>
      <c r="H2150" s="94" t="s">
        <v>64</v>
      </c>
      <c r="I2150" s="94" t="s">
        <v>66</v>
      </c>
      <c r="J2150" s="94" t="s">
        <v>65</v>
      </c>
      <c r="K2150" s="96">
        <v>0</v>
      </c>
      <c r="L2150" s="96">
        <v>0</v>
      </c>
      <c r="M2150" s="96">
        <v>0</v>
      </c>
      <c r="N2150" s="96" t="s">
        <v>65</v>
      </c>
      <c r="O2150" s="70">
        <v>0</v>
      </c>
      <c r="P2150" s="96" t="s">
        <v>68</v>
      </c>
      <c r="Q2150" s="96" t="s">
        <v>68</v>
      </c>
      <c r="R2150" s="92"/>
      <c r="S2150" s="93"/>
    </row>
    <row r="2151" spans="2:19" ht="15" thickBot="1" x14ac:dyDescent="0.35">
      <c r="B2151" s="92" t="s">
        <v>4514</v>
      </c>
      <c r="C2151" s="93" t="s">
        <v>1043</v>
      </c>
      <c r="D2151" s="94" t="s">
        <v>65</v>
      </c>
      <c r="E2151" s="94" t="s">
        <v>64</v>
      </c>
      <c r="F2151" s="95">
        <v>1584026850201</v>
      </c>
      <c r="G2151" s="94" t="s">
        <v>64</v>
      </c>
      <c r="H2151" s="94" t="s">
        <v>64</v>
      </c>
      <c r="I2151" s="94" t="s">
        <v>65</v>
      </c>
      <c r="J2151" s="94" t="s">
        <v>66</v>
      </c>
      <c r="K2151" s="96">
        <v>0</v>
      </c>
      <c r="L2151" s="96">
        <v>0</v>
      </c>
      <c r="M2151" s="96">
        <v>0</v>
      </c>
      <c r="N2151" s="96" t="s">
        <v>65</v>
      </c>
      <c r="O2151" s="70">
        <v>0</v>
      </c>
      <c r="P2151" s="96" t="s">
        <v>68</v>
      </c>
      <c r="Q2151" s="96" t="s">
        <v>68</v>
      </c>
      <c r="R2151" s="92"/>
      <c r="S2151" s="93"/>
    </row>
    <row r="2152" spans="2:19" ht="15" thickBot="1" x14ac:dyDescent="0.35">
      <c r="B2152" s="92" t="s">
        <v>785</v>
      </c>
      <c r="C2152" s="93" t="s">
        <v>2114</v>
      </c>
      <c r="D2152" s="94" t="s">
        <v>65</v>
      </c>
      <c r="E2152" s="94" t="s">
        <v>64</v>
      </c>
      <c r="F2152" s="95">
        <v>1817654700101</v>
      </c>
      <c r="G2152" s="94" t="s">
        <v>64</v>
      </c>
      <c r="H2152" s="94" t="s">
        <v>64</v>
      </c>
      <c r="I2152" s="94" t="s">
        <v>65</v>
      </c>
      <c r="J2152" s="94" t="s">
        <v>66</v>
      </c>
      <c r="K2152" s="96">
        <v>0</v>
      </c>
      <c r="L2152" s="96">
        <v>0</v>
      </c>
      <c r="M2152" s="96">
        <v>0</v>
      </c>
      <c r="N2152" s="96" t="s">
        <v>65</v>
      </c>
      <c r="O2152" s="70">
        <v>0</v>
      </c>
      <c r="P2152" s="96" t="s">
        <v>68</v>
      </c>
      <c r="Q2152" s="96" t="s">
        <v>68</v>
      </c>
      <c r="R2152" s="92"/>
      <c r="S2152" s="93"/>
    </row>
    <row r="2153" spans="2:19" ht="15" thickBot="1" x14ac:dyDescent="0.35">
      <c r="B2153" s="92" t="s">
        <v>1110</v>
      </c>
      <c r="C2153" s="93" t="s">
        <v>4515</v>
      </c>
      <c r="D2153" s="94" t="s">
        <v>64</v>
      </c>
      <c r="E2153" s="94" t="s">
        <v>65</v>
      </c>
      <c r="F2153" s="95">
        <v>2224064100407</v>
      </c>
      <c r="G2153" s="94" t="s">
        <v>64</v>
      </c>
      <c r="H2153" s="94" t="s">
        <v>65</v>
      </c>
      <c r="I2153" s="94" t="s">
        <v>66</v>
      </c>
      <c r="J2153" s="94" t="s">
        <v>66</v>
      </c>
      <c r="K2153" s="96" t="s">
        <v>65</v>
      </c>
      <c r="L2153" s="96">
        <v>0</v>
      </c>
      <c r="M2153" s="96">
        <v>0</v>
      </c>
      <c r="N2153" s="96">
        <v>0</v>
      </c>
      <c r="O2153" s="70">
        <v>0</v>
      </c>
      <c r="P2153" s="96" t="s">
        <v>68</v>
      </c>
      <c r="Q2153" s="96" t="s">
        <v>68</v>
      </c>
      <c r="R2153" s="92"/>
      <c r="S2153" s="93"/>
    </row>
    <row r="2154" spans="2:19" ht="15" thickBot="1" x14ac:dyDescent="0.35">
      <c r="B2154" s="92" t="s">
        <v>724</v>
      </c>
      <c r="C2154" s="93" t="s">
        <v>963</v>
      </c>
      <c r="D2154" s="94" t="s">
        <v>65</v>
      </c>
      <c r="E2154" s="94" t="s">
        <v>64</v>
      </c>
      <c r="F2154" s="95">
        <v>2409539670101</v>
      </c>
      <c r="G2154" s="94" t="s">
        <v>64</v>
      </c>
      <c r="H2154" s="94" t="s">
        <v>64</v>
      </c>
      <c r="I2154" s="94" t="s">
        <v>65</v>
      </c>
      <c r="J2154" s="94" t="s">
        <v>66</v>
      </c>
      <c r="K2154" s="96">
        <v>0</v>
      </c>
      <c r="L2154" s="96">
        <v>0</v>
      </c>
      <c r="M2154" s="96">
        <v>0</v>
      </c>
      <c r="N2154" s="96" t="s">
        <v>65</v>
      </c>
      <c r="O2154" s="70">
        <v>0</v>
      </c>
      <c r="P2154" s="96" t="s">
        <v>68</v>
      </c>
      <c r="Q2154" s="96" t="s">
        <v>68</v>
      </c>
      <c r="R2154" s="92"/>
      <c r="S2154" s="93"/>
    </row>
    <row r="2155" spans="2:19" ht="15" thickBot="1" x14ac:dyDescent="0.35">
      <c r="B2155" s="92" t="s">
        <v>1104</v>
      </c>
      <c r="C2155" s="93" t="s">
        <v>4516</v>
      </c>
      <c r="D2155" s="94" t="s">
        <v>64</v>
      </c>
      <c r="E2155" s="94" t="s">
        <v>65</v>
      </c>
      <c r="F2155" s="95">
        <v>2453407690302</v>
      </c>
      <c r="G2155" s="94" t="s">
        <v>64</v>
      </c>
      <c r="H2155" s="94" t="s">
        <v>64</v>
      </c>
      <c r="I2155" s="94" t="s">
        <v>65</v>
      </c>
      <c r="J2155" s="94" t="s">
        <v>66</v>
      </c>
      <c r="K2155" s="96">
        <v>0</v>
      </c>
      <c r="L2155" s="96">
        <v>0</v>
      </c>
      <c r="M2155" s="96">
        <v>0</v>
      </c>
      <c r="N2155" s="96" t="s">
        <v>65</v>
      </c>
      <c r="O2155" s="70">
        <v>0</v>
      </c>
      <c r="P2155" s="96" t="s">
        <v>68</v>
      </c>
      <c r="Q2155" s="96" t="s">
        <v>68</v>
      </c>
      <c r="R2155" s="92"/>
      <c r="S2155" s="93"/>
    </row>
    <row r="2156" spans="2:19" x14ac:dyDescent="0.3">
      <c r="B2156" s="92" t="s">
        <v>2038</v>
      </c>
      <c r="C2156" s="93" t="s">
        <v>304</v>
      </c>
      <c r="D2156" s="94" t="s">
        <v>65</v>
      </c>
      <c r="E2156" s="94" t="s">
        <v>64</v>
      </c>
      <c r="F2156" s="95">
        <v>2685081861206</v>
      </c>
      <c r="G2156" s="94" t="s">
        <v>64</v>
      </c>
      <c r="H2156" s="94" t="s">
        <v>64</v>
      </c>
      <c r="I2156" s="94" t="s">
        <v>66</v>
      </c>
      <c r="J2156" s="94" t="s">
        <v>65</v>
      </c>
      <c r="K2156" s="96">
        <v>0</v>
      </c>
      <c r="L2156" s="96">
        <v>0</v>
      </c>
      <c r="M2156" s="96">
        <v>0</v>
      </c>
      <c r="N2156" s="96" t="s">
        <v>67</v>
      </c>
      <c r="O2156" s="96">
        <v>0</v>
      </c>
      <c r="P2156" s="96" t="s">
        <v>68</v>
      </c>
      <c r="Q2156" s="96" t="s">
        <v>561</v>
      </c>
      <c r="R2156" s="92"/>
      <c r="S2156" s="93"/>
    </row>
    <row r="2157" spans="2:19" x14ac:dyDescent="0.3">
      <c r="B2157" s="66" t="s">
        <v>4517</v>
      </c>
      <c r="C2157" s="67" t="s">
        <v>4518</v>
      </c>
      <c r="D2157" s="68" t="s">
        <v>65</v>
      </c>
      <c r="E2157" s="68" t="s">
        <v>64</v>
      </c>
      <c r="F2157" s="69">
        <v>1648537660719</v>
      </c>
      <c r="G2157" s="68" t="s">
        <v>64</v>
      </c>
      <c r="H2157" s="68" t="s">
        <v>64</v>
      </c>
      <c r="I2157" s="68" t="s">
        <v>66</v>
      </c>
      <c r="J2157" s="68" t="s">
        <v>65</v>
      </c>
      <c r="K2157" s="70">
        <v>0</v>
      </c>
      <c r="L2157" s="70">
        <v>0</v>
      </c>
      <c r="M2157" s="70">
        <v>0</v>
      </c>
      <c r="N2157" s="70" t="s">
        <v>67</v>
      </c>
      <c r="O2157" s="70">
        <v>0</v>
      </c>
      <c r="P2157" s="70" t="s">
        <v>68</v>
      </c>
      <c r="Q2157" s="70" t="s">
        <v>68</v>
      </c>
      <c r="R2157" s="66"/>
      <c r="S2157" s="67"/>
    </row>
    <row r="2158" spans="2:19" x14ac:dyDescent="0.3">
      <c r="B2158" s="66" t="s">
        <v>481</v>
      </c>
      <c r="C2158" s="67" t="s">
        <v>190</v>
      </c>
      <c r="D2158" s="68" t="s">
        <v>65</v>
      </c>
      <c r="E2158" s="68" t="s">
        <v>64</v>
      </c>
      <c r="F2158" s="69">
        <v>3525975930713</v>
      </c>
      <c r="G2158" s="68" t="s">
        <v>64</v>
      </c>
      <c r="H2158" s="68" t="s">
        <v>64</v>
      </c>
      <c r="I2158" s="68" t="s">
        <v>65</v>
      </c>
      <c r="J2158" s="68" t="s">
        <v>66</v>
      </c>
      <c r="K2158" s="70">
        <v>0</v>
      </c>
      <c r="L2158" s="70">
        <v>0</v>
      </c>
      <c r="M2158" s="70">
        <v>0</v>
      </c>
      <c r="N2158" s="70" t="s">
        <v>67</v>
      </c>
      <c r="O2158" s="70">
        <v>0</v>
      </c>
      <c r="P2158" s="70" t="s">
        <v>68</v>
      </c>
      <c r="Q2158" s="70" t="s">
        <v>68</v>
      </c>
      <c r="R2158" s="66"/>
      <c r="S2158" s="67"/>
    </row>
    <row r="2159" spans="2:19" x14ac:dyDescent="0.3">
      <c r="B2159" s="66" t="s">
        <v>481</v>
      </c>
      <c r="C2159" s="67" t="s">
        <v>4519</v>
      </c>
      <c r="D2159" s="68" t="s">
        <v>65</v>
      </c>
      <c r="E2159" s="68" t="s">
        <v>64</v>
      </c>
      <c r="F2159" s="69">
        <v>2357162510108</v>
      </c>
      <c r="G2159" s="68" t="s">
        <v>64</v>
      </c>
      <c r="H2159" s="68" t="s">
        <v>64</v>
      </c>
      <c r="I2159" s="68" t="s">
        <v>65</v>
      </c>
      <c r="J2159" s="68" t="s">
        <v>66</v>
      </c>
      <c r="K2159" s="70">
        <v>0</v>
      </c>
      <c r="L2159" s="70">
        <v>0</v>
      </c>
      <c r="M2159" s="70">
        <v>0</v>
      </c>
      <c r="N2159" s="70" t="s">
        <v>67</v>
      </c>
      <c r="O2159" s="70">
        <v>0</v>
      </c>
      <c r="P2159" s="70" t="s">
        <v>68</v>
      </c>
      <c r="Q2159" s="70" t="s">
        <v>561</v>
      </c>
      <c r="R2159" s="66"/>
      <c r="S2159" s="67"/>
    </row>
    <row r="2160" spans="2:19" x14ac:dyDescent="0.3">
      <c r="B2160" s="66" t="s">
        <v>206</v>
      </c>
      <c r="C2160" s="67" t="s">
        <v>304</v>
      </c>
      <c r="D2160" s="68" t="s">
        <v>65</v>
      </c>
      <c r="E2160" s="68" t="s">
        <v>64</v>
      </c>
      <c r="F2160" s="69">
        <v>2372167790606</v>
      </c>
      <c r="G2160" s="68" t="s">
        <v>64</v>
      </c>
      <c r="H2160" s="68" t="s">
        <v>64</v>
      </c>
      <c r="I2160" s="68" t="s">
        <v>66</v>
      </c>
      <c r="J2160" s="68" t="s">
        <v>65</v>
      </c>
      <c r="K2160" s="70">
        <v>0</v>
      </c>
      <c r="L2160" s="70">
        <v>0</v>
      </c>
      <c r="M2160" s="70">
        <v>0</v>
      </c>
      <c r="N2160" s="70" t="s">
        <v>67</v>
      </c>
      <c r="O2160" s="70">
        <v>0</v>
      </c>
      <c r="P2160" s="70" t="s">
        <v>68</v>
      </c>
      <c r="Q2160" s="70" t="s">
        <v>561</v>
      </c>
      <c r="R2160" s="66"/>
      <c r="S2160" s="67"/>
    </row>
    <row r="2161" spans="2:19" x14ac:dyDescent="0.3">
      <c r="B2161" s="66" t="s">
        <v>4520</v>
      </c>
      <c r="C2161" s="67" t="s">
        <v>4521</v>
      </c>
      <c r="D2161" s="68" t="s">
        <v>65</v>
      </c>
      <c r="E2161" s="68" t="s">
        <v>64</v>
      </c>
      <c r="F2161" s="69">
        <v>2176751230101</v>
      </c>
      <c r="G2161" s="68" t="s">
        <v>64</v>
      </c>
      <c r="H2161" s="68" t="s">
        <v>64</v>
      </c>
      <c r="I2161" s="68" t="s">
        <v>65</v>
      </c>
      <c r="J2161" s="68" t="s">
        <v>66</v>
      </c>
      <c r="K2161" s="70">
        <v>0</v>
      </c>
      <c r="L2161" s="70">
        <v>0</v>
      </c>
      <c r="M2161" s="70">
        <v>0</v>
      </c>
      <c r="N2161" s="70" t="s">
        <v>67</v>
      </c>
      <c r="O2161" s="70">
        <v>0</v>
      </c>
      <c r="P2161" s="70" t="s">
        <v>68</v>
      </c>
      <c r="Q2161" s="70" t="s">
        <v>68</v>
      </c>
      <c r="R2161" s="66"/>
      <c r="S2161" s="67"/>
    </row>
    <row r="2162" spans="2:19" x14ac:dyDescent="0.3">
      <c r="B2162" s="66" t="s">
        <v>4522</v>
      </c>
      <c r="C2162" s="67" t="s">
        <v>4523</v>
      </c>
      <c r="D2162" s="68" t="s">
        <v>65</v>
      </c>
      <c r="E2162" s="68" t="s">
        <v>64</v>
      </c>
      <c r="F2162" s="69">
        <v>2352792260110</v>
      </c>
      <c r="G2162" s="68" t="s">
        <v>64</v>
      </c>
      <c r="H2162" s="68" t="s">
        <v>65</v>
      </c>
      <c r="I2162" s="68" t="s">
        <v>66</v>
      </c>
      <c r="J2162" s="68" t="s">
        <v>66</v>
      </c>
      <c r="K2162" s="70" t="s">
        <v>67</v>
      </c>
      <c r="L2162" s="70">
        <v>0</v>
      </c>
      <c r="M2162" s="70">
        <v>0</v>
      </c>
      <c r="N2162" s="70">
        <v>0</v>
      </c>
      <c r="O2162" s="70">
        <v>0</v>
      </c>
      <c r="P2162" s="70" t="s">
        <v>4524</v>
      </c>
      <c r="Q2162" s="70" t="s">
        <v>4524</v>
      </c>
      <c r="R2162" s="66"/>
      <c r="S2162" s="67"/>
    </row>
    <row r="2163" spans="2:19" x14ac:dyDescent="0.3">
      <c r="B2163" s="66" t="s">
        <v>1633</v>
      </c>
      <c r="C2163" s="67" t="s">
        <v>2724</v>
      </c>
      <c r="D2163" s="68" t="s">
        <v>65</v>
      </c>
      <c r="E2163" s="68" t="s">
        <v>64</v>
      </c>
      <c r="F2163" s="69">
        <v>2757878850108</v>
      </c>
      <c r="G2163" s="68" t="s">
        <v>64</v>
      </c>
      <c r="H2163" s="68" t="s">
        <v>64</v>
      </c>
      <c r="I2163" s="68" t="s">
        <v>65</v>
      </c>
      <c r="J2163" s="68" t="s">
        <v>66</v>
      </c>
      <c r="K2163" s="70" t="s">
        <v>67</v>
      </c>
      <c r="L2163" s="70">
        <v>0</v>
      </c>
      <c r="M2163" s="70">
        <v>0</v>
      </c>
      <c r="N2163" s="70">
        <v>0</v>
      </c>
      <c r="O2163" s="70">
        <v>0</v>
      </c>
      <c r="P2163" s="70" t="s">
        <v>4524</v>
      </c>
      <c r="Q2163" s="70" t="s">
        <v>4524</v>
      </c>
      <c r="R2163" s="66"/>
      <c r="S2163" s="67"/>
    </row>
    <row r="2164" spans="2:19" x14ac:dyDescent="0.3">
      <c r="B2164" s="66" t="s">
        <v>1766</v>
      </c>
      <c r="C2164" s="67" t="s">
        <v>4525</v>
      </c>
      <c r="D2164" s="68" t="s">
        <v>65</v>
      </c>
      <c r="E2164" s="68" t="s">
        <v>64</v>
      </c>
      <c r="F2164" s="69">
        <v>2414608530101</v>
      </c>
      <c r="G2164" s="68" t="s">
        <v>64</v>
      </c>
      <c r="H2164" s="68" t="s">
        <v>64</v>
      </c>
      <c r="I2164" s="68" t="s">
        <v>66</v>
      </c>
      <c r="J2164" s="68" t="s">
        <v>65</v>
      </c>
      <c r="K2164" s="70" t="s">
        <v>67</v>
      </c>
      <c r="L2164" s="70">
        <v>0</v>
      </c>
      <c r="M2164" s="70">
        <v>0</v>
      </c>
      <c r="N2164" s="70">
        <v>0</v>
      </c>
      <c r="O2164" s="70">
        <v>0</v>
      </c>
      <c r="P2164" s="70" t="s">
        <v>4524</v>
      </c>
      <c r="Q2164" s="70" t="s">
        <v>4524</v>
      </c>
      <c r="R2164" s="66"/>
      <c r="S2164" s="67"/>
    </row>
    <row r="2165" spans="2:19" x14ac:dyDescent="0.3">
      <c r="B2165" s="66" t="s">
        <v>4526</v>
      </c>
      <c r="C2165" s="67" t="s">
        <v>2701</v>
      </c>
      <c r="D2165" s="68" t="s">
        <v>65</v>
      </c>
      <c r="E2165" s="68" t="s">
        <v>64</v>
      </c>
      <c r="F2165" s="69">
        <v>1787915470109</v>
      </c>
      <c r="G2165" s="68" t="s">
        <v>64</v>
      </c>
      <c r="H2165" s="68" t="s">
        <v>64</v>
      </c>
      <c r="I2165" s="68" t="s">
        <v>65</v>
      </c>
      <c r="J2165" s="68" t="s">
        <v>66</v>
      </c>
      <c r="K2165" s="70" t="s">
        <v>67</v>
      </c>
      <c r="L2165" s="70">
        <v>0</v>
      </c>
      <c r="M2165" s="70">
        <v>0</v>
      </c>
      <c r="N2165" s="70">
        <v>0</v>
      </c>
      <c r="O2165" s="70">
        <v>0</v>
      </c>
      <c r="P2165" s="70" t="s">
        <v>4524</v>
      </c>
      <c r="Q2165" s="70" t="s">
        <v>4527</v>
      </c>
      <c r="R2165" s="66"/>
      <c r="S2165" s="67"/>
    </row>
    <row r="2166" spans="2:19" x14ac:dyDescent="0.3">
      <c r="B2166" s="66" t="s">
        <v>4007</v>
      </c>
      <c r="C2166" s="67" t="s">
        <v>2546</v>
      </c>
      <c r="D2166" s="68" t="s">
        <v>65</v>
      </c>
      <c r="E2166" s="68" t="s">
        <v>64</v>
      </c>
      <c r="F2166" s="69">
        <v>2581161100101</v>
      </c>
      <c r="G2166" s="68" t="s">
        <v>64</v>
      </c>
      <c r="H2166" s="68" t="s">
        <v>65</v>
      </c>
      <c r="I2166" s="68" t="s">
        <v>66</v>
      </c>
      <c r="J2166" s="68" t="s">
        <v>66</v>
      </c>
      <c r="K2166" s="70" t="s">
        <v>67</v>
      </c>
      <c r="L2166" s="70">
        <v>0</v>
      </c>
      <c r="M2166" s="70">
        <v>0</v>
      </c>
      <c r="N2166" s="70">
        <v>0</v>
      </c>
      <c r="O2166" s="70">
        <v>0</v>
      </c>
      <c r="P2166" s="70" t="s">
        <v>4524</v>
      </c>
      <c r="Q2166" s="70" t="s">
        <v>4527</v>
      </c>
      <c r="R2166" s="66"/>
      <c r="S2166" s="67"/>
    </row>
    <row r="2167" spans="2:19" x14ac:dyDescent="0.3">
      <c r="B2167" s="66" t="s">
        <v>472</v>
      </c>
      <c r="C2167" s="67" t="s">
        <v>2815</v>
      </c>
      <c r="D2167" s="68" t="s">
        <v>65</v>
      </c>
      <c r="E2167" s="68" t="s">
        <v>64</v>
      </c>
      <c r="F2167" s="69">
        <v>2359819070109</v>
      </c>
      <c r="G2167" s="68" t="s">
        <v>64</v>
      </c>
      <c r="H2167" s="68" t="s">
        <v>64</v>
      </c>
      <c r="I2167" s="68" t="s">
        <v>65</v>
      </c>
      <c r="J2167" s="68" t="s">
        <v>66</v>
      </c>
      <c r="K2167" s="70" t="s">
        <v>67</v>
      </c>
      <c r="L2167" s="70">
        <v>0</v>
      </c>
      <c r="M2167" s="70">
        <v>0</v>
      </c>
      <c r="N2167" s="70">
        <v>0</v>
      </c>
      <c r="O2167" s="70">
        <v>0</v>
      </c>
      <c r="P2167" s="70" t="s">
        <v>4524</v>
      </c>
      <c r="Q2167" s="70" t="s">
        <v>4527</v>
      </c>
      <c r="R2167" s="66"/>
      <c r="S2167" s="67"/>
    </row>
    <row r="2168" spans="2:19" x14ac:dyDescent="0.3">
      <c r="B2168" s="66" t="s">
        <v>1561</v>
      </c>
      <c r="C2168" s="67" t="s">
        <v>444</v>
      </c>
      <c r="D2168" s="68" t="s">
        <v>65</v>
      </c>
      <c r="E2168" s="68" t="s">
        <v>64</v>
      </c>
      <c r="F2168" s="69">
        <v>2279665460109</v>
      </c>
      <c r="G2168" s="68" t="s">
        <v>64</v>
      </c>
      <c r="H2168" s="68" t="s">
        <v>64</v>
      </c>
      <c r="I2168" s="68" t="s">
        <v>65</v>
      </c>
      <c r="J2168" s="68" t="s">
        <v>66</v>
      </c>
      <c r="K2168" s="70">
        <v>0</v>
      </c>
      <c r="L2168" s="70">
        <v>0</v>
      </c>
      <c r="M2168" s="70">
        <v>0</v>
      </c>
      <c r="N2168" s="70" t="s">
        <v>67</v>
      </c>
      <c r="O2168" s="70">
        <v>0</v>
      </c>
      <c r="P2168" s="70" t="s">
        <v>4524</v>
      </c>
      <c r="Q2168" s="70" t="s">
        <v>4527</v>
      </c>
      <c r="R2168" s="66"/>
      <c r="S2168" s="67"/>
    </row>
    <row r="2169" spans="2:19" x14ac:dyDescent="0.3">
      <c r="B2169" s="66" t="s">
        <v>566</v>
      </c>
      <c r="C2169" s="67" t="s">
        <v>196</v>
      </c>
      <c r="D2169" s="68" t="s">
        <v>65</v>
      </c>
      <c r="E2169" s="68" t="s">
        <v>64</v>
      </c>
      <c r="F2169" s="69">
        <v>241148340110901</v>
      </c>
      <c r="G2169" s="68" t="s">
        <v>64</v>
      </c>
      <c r="H2169" s="68" t="s">
        <v>64</v>
      </c>
      <c r="I2169" s="68" t="s">
        <v>66</v>
      </c>
      <c r="J2169" s="68" t="s">
        <v>65</v>
      </c>
      <c r="K2169" s="70">
        <v>0</v>
      </c>
      <c r="L2169" s="70">
        <v>0</v>
      </c>
      <c r="M2169" s="70">
        <v>0</v>
      </c>
      <c r="N2169" s="70" t="s">
        <v>67</v>
      </c>
      <c r="O2169" s="70">
        <v>0</v>
      </c>
      <c r="P2169" s="70" t="s">
        <v>68</v>
      </c>
      <c r="Q2169" s="70" t="s">
        <v>68</v>
      </c>
      <c r="R2169" s="66"/>
      <c r="S2169" s="67"/>
    </row>
    <row r="2170" spans="2:19" x14ac:dyDescent="0.3">
      <c r="B2170" s="66" t="s">
        <v>4528</v>
      </c>
      <c r="C2170" s="67" t="s">
        <v>549</v>
      </c>
      <c r="D2170" s="68" t="s">
        <v>65</v>
      </c>
      <c r="E2170" s="68" t="s">
        <v>64</v>
      </c>
      <c r="F2170" s="69">
        <v>11697573230202</v>
      </c>
      <c r="G2170" s="68" t="s">
        <v>64</v>
      </c>
      <c r="H2170" s="68" t="s">
        <v>64</v>
      </c>
      <c r="I2170" s="68" t="s">
        <v>65</v>
      </c>
      <c r="J2170" s="68" t="s">
        <v>66</v>
      </c>
      <c r="K2170" s="70">
        <v>0</v>
      </c>
      <c r="L2170" s="70">
        <v>0</v>
      </c>
      <c r="M2170" s="70">
        <v>0</v>
      </c>
      <c r="N2170" s="70" t="s">
        <v>67</v>
      </c>
      <c r="O2170" s="70">
        <v>0</v>
      </c>
      <c r="P2170" s="70" t="s">
        <v>68</v>
      </c>
      <c r="Q2170" s="70" t="s">
        <v>68</v>
      </c>
      <c r="R2170" s="66"/>
      <c r="S2170" s="67"/>
    </row>
    <row r="2171" spans="2:19" x14ac:dyDescent="0.3">
      <c r="B2171" s="66" t="s">
        <v>566</v>
      </c>
      <c r="C2171" s="67" t="s">
        <v>196</v>
      </c>
      <c r="D2171" s="68" t="s">
        <v>65</v>
      </c>
      <c r="E2171" s="68" t="s">
        <v>64</v>
      </c>
      <c r="F2171" s="69">
        <v>24114834011901</v>
      </c>
      <c r="G2171" s="68" t="s">
        <v>64</v>
      </c>
      <c r="H2171" s="68" t="s">
        <v>64</v>
      </c>
      <c r="I2171" s="68" t="s">
        <v>66</v>
      </c>
      <c r="J2171" s="68" t="s">
        <v>65</v>
      </c>
      <c r="K2171" s="70">
        <v>0</v>
      </c>
      <c r="L2171" s="70">
        <v>0</v>
      </c>
      <c r="M2171" s="70">
        <v>0</v>
      </c>
      <c r="N2171" s="70" t="s">
        <v>67</v>
      </c>
      <c r="O2171" s="70">
        <v>0</v>
      </c>
      <c r="P2171" s="70" t="s">
        <v>68</v>
      </c>
      <c r="Q2171" s="70" t="s">
        <v>68</v>
      </c>
      <c r="R2171" s="66"/>
      <c r="S2171" s="67"/>
    </row>
    <row r="2172" spans="2:19" x14ac:dyDescent="0.3">
      <c r="B2172" s="66" t="s">
        <v>4529</v>
      </c>
      <c r="C2172" s="67" t="s">
        <v>527</v>
      </c>
      <c r="D2172" s="68" t="s">
        <v>65</v>
      </c>
      <c r="E2172" s="68" t="s">
        <v>64</v>
      </c>
      <c r="F2172" s="69">
        <v>1765581210602</v>
      </c>
      <c r="G2172" s="68" t="s">
        <v>64</v>
      </c>
      <c r="H2172" s="68" t="s">
        <v>64</v>
      </c>
      <c r="I2172" s="68" t="s">
        <v>65</v>
      </c>
      <c r="J2172" s="68" t="s">
        <v>66</v>
      </c>
      <c r="K2172" s="70">
        <v>0</v>
      </c>
      <c r="L2172" s="70">
        <v>0</v>
      </c>
      <c r="M2172" s="70">
        <v>0</v>
      </c>
      <c r="N2172" s="70" t="s">
        <v>67</v>
      </c>
      <c r="O2172" s="70">
        <v>0</v>
      </c>
      <c r="P2172" s="70" t="s">
        <v>4530</v>
      </c>
      <c r="Q2172" s="70" t="s">
        <v>4531</v>
      </c>
      <c r="R2172" s="66"/>
      <c r="S2172" s="67"/>
    </row>
    <row r="2173" spans="2:19" x14ac:dyDescent="0.3">
      <c r="B2173" s="66" t="s">
        <v>2524</v>
      </c>
      <c r="C2173" s="67" t="s">
        <v>4532</v>
      </c>
      <c r="D2173" s="68" t="s">
        <v>65</v>
      </c>
      <c r="E2173" s="68" t="s">
        <v>64</v>
      </c>
      <c r="F2173" s="69">
        <v>1793267402107</v>
      </c>
      <c r="G2173" s="68" t="s">
        <v>64</v>
      </c>
      <c r="H2173" s="68" t="s">
        <v>64</v>
      </c>
      <c r="I2173" s="68" t="s">
        <v>65</v>
      </c>
      <c r="J2173" s="68" t="s">
        <v>66</v>
      </c>
      <c r="K2173" s="70">
        <v>0</v>
      </c>
      <c r="L2173" s="70">
        <v>0</v>
      </c>
      <c r="M2173" s="70">
        <v>0</v>
      </c>
      <c r="N2173" s="70" t="s">
        <v>67</v>
      </c>
      <c r="O2173" s="70">
        <v>0</v>
      </c>
      <c r="P2173" s="70" t="s">
        <v>4530</v>
      </c>
      <c r="Q2173" s="70" t="s">
        <v>4531</v>
      </c>
      <c r="R2173" s="66"/>
      <c r="S2173" s="67"/>
    </row>
    <row r="2174" spans="2:19" x14ac:dyDescent="0.3">
      <c r="B2174" s="66" t="s">
        <v>527</v>
      </c>
      <c r="C2174" s="67" t="s">
        <v>1401</v>
      </c>
      <c r="D2174" s="68" t="s">
        <v>65</v>
      </c>
      <c r="E2174" s="68" t="s">
        <v>64</v>
      </c>
      <c r="F2174" s="69">
        <v>1791162312107</v>
      </c>
      <c r="G2174" s="68" t="s">
        <v>64</v>
      </c>
      <c r="H2174" s="68" t="s">
        <v>64</v>
      </c>
      <c r="I2174" s="68" t="s">
        <v>65</v>
      </c>
      <c r="J2174" s="68" t="s">
        <v>66</v>
      </c>
      <c r="K2174" s="70">
        <v>0</v>
      </c>
      <c r="L2174" s="70">
        <v>0</v>
      </c>
      <c r="M2174" s="70">
        <v>0</v>
      </c>
      <c r="N2174" s="70" t="s">
        <v>67</v>
      </c>
      <c r="O2174" s="70">
        <v>0</v>
      </c>
      <c r="P2174" s="70" t="s">
        <v>4530</v>
      </c>
      <c r="Q2174" s="70" t="s">
        <v>4531</v>
      </c>
      <c r="R2174" s="66"/>
      <c r="S2174" s="67"/>
    </row>
    <row r="2175" spans="2:19" x14ac:dyDescent="0.3">
      <c r="B2175" s="66" t="s">
        <v>2635</v>
      </c>
      <c r="C2175" s="67" t="s">
        <v>425</v>
      </c>
      <c r="D2175" s="68" t="s">
        <v>65</v>
      </c>
      <c r="E2175" s="68" t="s">
        <v>64</v>
      </c>
      <c r="F2175" s="69">
        <v>2451838761409</v>
      </c>
      <c r="G2175" s="68" t="s">
        <v>64</v>
      </c>
      <c r="H2175" s="68" t="s">
        <v>64</v>
      </c>
      <c r="I2175" s="68" t="s">
        <v>66</v>
      </c>
      <c r="J2175" s="68" t="s">
        <v>65</v>
      </c>
      <c r="K2175" s="70">
        <v>0</v>
      </c>
      <c r="L2175" s="70">
        <v>0</v>
      </c>
      <c r="M2175" s="70">
        <v>0</v>
      </c>
      <c r="N2175" s="70" t="s">
        <v>67</v>
      </c>
      <c r="O2175" s="70">
        <v>0</v>
      </c>
      <c r="P2175" s="70" t="s">
        <v>4530</v>
      </c>
      <c r="Q2175" s="70" t="s">
        <v>4531</v>
      </c>
      <c r="R2175" s="66"/>
      <c r="S2175" s="67"/>
    </row>
    <row r="2176" spans="2:19" x14ac:dyDescent="0.3">
      <c r="B2176" s="66" t="s">
        <v>2576</v>
      </c>
      <c r="C2176" s="67" t="s">
        <v>4533</v>
      </c>
      <c r="D2176" s="68" t="s">
        <v>65</v>
      </c>
      <c r="E2176" s="68" t="s">
        <v>64</v>
      </c>
      <c r="F2176" s="69">
        <v>1765587210602</v>
      </c>
      <c r="G2176" s="68" t="s">
        <v>64</v>
      </c>
      <c r="H2176" s="68" t="s">
        <v>64</v>
      </c>
      <c r="I2176" s="68" t="s">
        <v>65</v>
      </c>
      <c r="J2176" s="68" t="s">
        <v>66</v>
      </c>
      <c r="K2176" s="70">
        <v>0</v>
      </c>
      <c r="L2176" s="70">
        <v>0</v>
      </c>
      <c r="M2176" s="70">
        <v>0</v>
      </c>
      <c r="N2176" s="70" t="s">
        <v>67</v>
      </c>
      <c r="O2176" s="70">
        <v>0</v>
      </c>
      <c r="P2176" s="70" t="s">
        <v>4530</v>
      </c>
      <c r="Q2176" s="70" t="s">
        <v>4531</v>
      </c>
      <c r="R2176" s="66"/>
      <c r="S2176" s="67"/>
    </row>
    <row r="2177" spans="2:19" x14ac:dyDescent="0.3">
      <c r="B2177" s="66" t="s">
        <v>4534</v>
      </c>
      <c r="C2177" s="67" t="s">
        <v>4535</v>
      </c>
      <c r="D2177" s="68" t="s">
        <v>65</v>
      </c>
      <c r="E2177" s="68" t="s">
        <v>64</v>
      </c>
      <c r="F2177" s="69">
        <v>2315529550101</v>
      </c>
      <c r="G2177" s="68" t="s">
        <v>64</v>
      </c>
      <c r="H2177" s="68" t="s">
        <v>64</v>
      </c>
      <c r="I2177" s="68" t="s">
        <v>65</v>
      </c>
      <c r="J2177" s="68" t="s">
        <v>66</v>
      </c>
      <c r="K2177" s="70">
        <v>0</v>
      </c>
      <c r="L2177" s="70">
        <v>0</v>
      </c>
      <c r="M2177" s="70">
        <v>0</v>
      </c>
      <c r="N2177" s="70" t="s">
        <v>67</v>
      </c>
      <c r="O2177" s="70">
        <v>0</v>
      </c>
      <c r="P2177" s="70" t="s">
        <v>4530</v>
      </c>
      <c r="Q2177" s="70" t="s">
        <v>4531</v>
      </c>
      <c r="R2177" s="66"/>
      <c r="S2177" s="67"/>
    </row>
    <row r="2178" spans="2:19" x14ac:dyDescent="0.3">
      <c r="B2178" s="66" t="s">
        <v>4536</v>
      </c>
      <c r="C2178" s="67" t="s">
        <v>2437</v>
      </c>
      <c r="D2178" s="68" t="s">
        <v>65</v>
      </c>
      <c r="E2178" s="68" t="s">
        <v>64</v>
      </c>
      <c r="F2178" s="69">
        <v>1870583060103</v>
      </c>
      <c r="G2178" s="68" t="s">
        <v>64</v>
      </c>
      <c r="H2178" s="68" t="s">
        <v>64</v>
      </c>
      <c r="I2178" s="68" t="s">
        <v>65</v>
      </c>
      <c r="J2178" s="68" t="s">
        <v>66</v>
      </c>
      <c r="K2178" s="70">
        <v>0</v>
      </c>
      <c r="L2178" s="70">
        <v>0</v>
      </c>
      <c r="M2178" s="70">
        <v>0</v>
      </c>
      <c r="N2178" s="70" t="s">
        <v>67</v>
      </c>
      <c r="O2178" s="70">
        <v>0</v>
      </c>
      <c r="P2178" s="70" t="s">
        <v>4530</v>
      </c>
      <c r="Q2178" s="70" t="s">
        <v>4531</v>
      </c>
      <c r="R2178" s="66"/>
      <c r="S2178" s="67"/>
    </row>
    <row r="2179" spans="2:19" x14ac:dyDescent="0.3">
      <c r="B2179" s="66" t="s">
        <v>4537</v>
      </c>
      <c r="C2179" s="67" t="s">
        <v>2557</v>
      </c>
      <c r="D2179" s="68" t="s">
        <v>65</v>
      </c>
      <c r="E2179" s="68" t="s">
        <v>64</v>
      </c>
      <c r="F2179" s="69">
        <v>1631608640101</v>
      </c>
      <c r="G2179" s="68" t="s">
        <v>64</v>
      </c>
      <c r="H2179" s="68" t="s">
        <v>64</v>
      </c>
      <c r="I2179" s="68" t="s">
        <v>65</v>
      </c>
      <c r="J2179" s="68" t="s">
        <v>66</v>
      </c>
      <c r="K2179" s="70">
        <v>0</v>
      </c>
      <c r="L2179" s="70">
        <v>0</v>
      </c>
      <c r="M2179" s="70">
        <v>0</v>
      </c>
      <c r="N2179" s="70" t="s">
        <v>67</v>
      </c>
      <c r="O2179" s="70">
        <v>0</v>
      </c>
      <c r="P2179" s="70" t="s">
        <v>4530</v>
      </c>
      <c r="Q2179" s="70" t="s">
        <v>4531</v>
      </c>
      <c r="R2179" s="66"/>
      <c r="S2179" s="67"/>
    </row>
    <row r="2180" spans="2:19" x14ac:dyDescent="0.3">
      <c r="B2180" s="66" t="s">
        <v>2470</v>
      </c>
      <c r="C2180" s="67" t="s">
        <v>4538</v>
      </c>
      <c r="D2180" s="68" t="s">
        <v>65</v>
      </c>
      <c r="E2180" s="68" t="s">
        <v>64</v>
      </c>
      <c r="F2180" s="69">
        <v>1697573230202</v>
      </c>
      <c r="G2180" s="68" t="s">
        <v>64</v>
      </c>
      <c r="H2180" s="68" t="s">
        <v>64</v>
      </c>
      <c r="I2180" s="68" t="s">
        <v>65</v>
      </c>
      <c r="J2180" s="68" t="s">
        <v>66</v>
      </c>
      <c r="K2180" s="70">
        <v>0</v>
      </c>
      <c r="L2180" s="70">
        <v>0</v>
      </c>
      <c r="M2180" s="70">
        <v>0</v>
      </c>
      <c r="N2180" s="70" t="s">
        <v>67</v>
      </c>
      <c r="O2180" s="70">
        <v>0</v>
      </c>
      <c r="P2180" s="70" t="s">
        <v>4530</v>
      </c>
      <c r="Q2180" s="70" t="s">
        <v>4531</v>
      </c>
      <c r="R2180" s="66"/>
      <c r="S2180" s="67"/>
    </row>
    <row r="2181" spans="2:19" x14ac:dyDescent="0.3">
      <c r="B2181" s="66" t="s">
        <v>1543</v>
      </c>
      <c r="C2181" s="67" t="s">
        <v>4539</v>
      </c>
      <c r="D2181" s="68" t="s">
        <v>65</v>
      </c>
      <c r="E2181" s="68" t="s">
        <v>64</v>
      </c>
      <c r="F2181" s="69">
        <v>2451311241901</v>
      </c>
      <c r="G2181" s="68" t="s">
        <v>64</v>
      </c>
      <c r="H2181" s="68" t="s">
        <v>64</v>
      </c>
      <c r="I2181" s="68" t="s">
        <v>65</v>
      </c>
      <c r="J2181" s="68" t="s">
        <v>66</v>
      </c>
      <c r="K2181" s="70">
        <v>0</v>
      </c>
      <c r="L2181" s="70">
        <v>0</v>
      </c>
      <c r="M2181" s="70">
        <v>0</v>
      </c>
      <c r="N2181" s="70" t="s">
        <v>65</v>
      </c>
      <c r="O2181" s="70">
        <v>0</v>
      </c>
      <c r="P2181" s="70" t="s">
        <v>4530</v>
      </c>
      <c r="Q2181" s="70" t="s">
        <v>4531</v>
      </c>
      <c r="R2181" s="66"/>
      <c r="S2181" s="67"/>
    </row>
    <row r="2182" spans="2:19" x14ac:dyDescent="0.3">
      <c r="B2182" s="66" t="s">
        <v>2403</v>
      </c>
      <c r="C2182" s="67" t="s">
        <v>2626</v>
      </c>
      <c r="D2182" s="68" t="s">
        <v>65</v>
      </c>
      <c r="E2182" s="68" t="s">
        <v>64</v>
      </c>
      <c r="F2182" s="69">
        <v>2181256581213</v>
      </c>
      <c r="G2182" s="68" t="s">
        <v>64</v>
      </c>
      <c r="H2182" s="68" t="s">
        <v>64</v>
      </c>
      <c r="I2182" s="68" t="s">
        <v>65</v>
      </c>
      <c r="J2182" s="68" t="s">
        <v>66</v>
      </c>
      <c r="K2182" s="70">
        <v>0</v>
      </c>
      <c r="L2182" s="70">
        <v>0</v>
      </c>
      <c r="M2182" s="70">
        <v>0</v>
      </c>
      <c r="N2182" s="70" t="s">
        <v>67</v>
      </c>
      <c r="O2182" s="70">
        <v>0</v>
      </c>
      <c r="P2182" s="70" t="s">
        <v>4530</v>
      </c>
      <c r="Q2182" s="70" t="s">
        <v>4531</v>
      </c>
      <c r="R2182" s="66"/>
      <c r="S2182" s="67"/>
    </row>
    <row r="2183" spans="2:19" x14ac:dyDescent="0.3">
      <c r="B2183" s="66" t="s">
        <v>510</v>
      </c>
      <c r="C2183" s="67" t="s">
        <v>4540</v>
      </c>
      <c r="D2183" s="68" t="s">
        <v>65</v>
      </c>
      <c r="E2183" s="68" t="s">
        <v>64</v>
      </c>
      <c r="F2183" s="69">
        <v>2656912040101</v>
      </c>
      <c r="G2183" s="68" t="s">
        <v>64</v>
      </c>
      <c r="H2183" s="68" t="s">
        <v>65</v>
      </c>
      <c r="I2183" s="68" t="s">
        <v>66</v>
      </c>
      <c r="J2183" s="68" t="s">
        <v>66</v>
      </c>
      <c r="K2183" s="70">
        <v>0</v>
      </c>
      <c r="L2183" s="70">
        <v>0</v>
      </c>
      <c r="M2183" s="70">
        <v>0</v>
      </c>
      <c r="N2183" s="70" t="s">
        <v>67</v>
      </c>
      <c r="O2183" s="70">
        <v>0</v>
      </c>
      <c r="P2183" s="70" t="s">
        <v>4530</v>
      </c>
      <c r="Q2183" s="70" t="s">
        <v>4531</v>
      </c>
      <c r="R2183" s="66"/>
      <c r="S2183" s="67"/>
    </row>
    <row r="2184" spans="2:19" x14ac:dyDescent="0.3">
      <c r="B2184" s="66" t="s">
        <v>1866</v>
      </c>
      <c r="C2184" s="67" t="s">
        <v>4541</v>
      </c>
      <c r="D2184" s="68" t="s">
        <v>65</v>
      </c>
      <c r="E2184" s="68" t="s">
        <v>64</v>
      </c>
      <c r="F2184" s="69">
        <v>2522254061008</v>
      </c>
      <c r="G2184" s="68" t="s">
        <v>64</v>
      </c>
      <c r="H2184" s="68" t="s">
        <v>64</v>
      </c>
      <c r="I2184" s="68" t="s">
        <v>65</v>
      </c>
      <c r="J2184" s="68" t="s">
        <v>66</v>
      </c>
      <c r="K2184" s="70">
        <v>0</v>
      </c>
      <c r="L2184" s="70">
        <v>0</v>
      </c>
      <c r="M2184" s="70">
        <v>0</v>
      </c>
      <c r="N2184" s="70" t="s">
        <v>67</v>
      </c>
      <c r="O2184" s="70">
        <v>0</v>
      </c>
      <c r="P2184" s="70" t="s">
        <v>4530</v>
      </c>
      <c r="Q2184" s="70" t="s">
        <v>4531</v>
      </c>
      <c r="R2184" s="66"/>
      <c r="S2184" s="67"/>
    </row>
    <row r="2185" spans="2:19" x14ac:dyDescent="0.3">
      <c r="B2185" s="66" t="s">
        <v>2668</v>
      </c>
      <c r="C2185" s="67" t="s">
        <v>539</v>
      </c>
      <c r="D2185" s="68" t="s">
        <v>65</v>
      </c>
      <c r="E2185" s="68" t="s">
        <v>64</v>
      </c>
      <c r="F2185" s="69">
        <v>2635827440203</v>
      </c>
      <c r="G2185" s="68" t="s">
        <v>64</v>
      </c>
      <c r="H2185" s="68" t="s">
        <v>64</v>
      </c>
      <c r="I2185" s="68" t="s">
        <v>66</v>
      </c>
      <c r="J2185" s="68" t="s">
        <v>65</v>
      </c>
      <c r="K2185" s="70">
        <v>0</v>
      </c>
      <c r="L2185" s="70">
        <v>0</v>
      </c>
      <c r="M2185" s="70">
        <v>0</v>
      </c>
      <c r="N2185" s="70" t="s">
        <v>67</v>
      </c>
      <c r="O2185" s="70">
        <v>0</v>
      </c>
      <c r="P2185" s="70" t="s">
        <v>4530</v>
      </c>
      <c r="Q2185" s="70" t="s">
        <v>4531</v>
      </c>
      <c r="R2185" s="66"/>
      <c r="S2185" s="67"/>
    </row>
    <row r="2186" spans="2:19" x14ac:dyDescent="0.3">
      <c r="B2186" s="66" t="s">
        <v>4542</v>
      </c>
      <c r="C2186" s="67" t="s">
        <v>2757</v>
      </c>
      <c r="D2186" s="68" t="s">
        <v>65</v>
      </c>
      <c r="E2186" s="68" t="s">
        <v>64</v>
      </c>
      <c r="F2186" s="69">
        <v>2450635280101</v>
      </c>
      <c r="G2186" s="68" t="s">
        <v>64</v>
      </c>
      <c r="H2186" s="68" t="s">
        <v>64</v>
      </c>
      <c r="I2186" s="68" t="s">
        <v>65</v>
      </c>
      <c r="J2186" s="68" t="s">
        <v>66</v>
      </c>
      <c r="K2186" s="70">
        <v>0</v>
      </c>
      <c r="L2186" s="70">
        <v>0</v>
      </c>
      <c r="M2186" s="70">
        <v>0</v>
      </c>
      <c r="N2186" s="70" t="s">
        <v>67</v>
      </c>
      <c r="O2186" s="70">
        <v>0</v>
      </c>
      <c r="P2186" s="70" t="s">
        <v>4530</v>
      </c>
      <c r="Q2186" s="70" t="s">
        <v>4531</v>
      </c>
      <c r="R2186" s="66"/>
      <c r="S2186" s="67"/>
    </row>
    <row r="2187" spans="2:19" x14ac:dyDescent="0.3">
      <c r="B2187" s="66" t="s">
        <v>4543</v>
      </c>
      <c r="C2187" s="67" t="s">
        <v>425</v>
      </c>
      <c r="D2187" s="68" t="s">
        <v>65</v>
      </c>
      <c r="E2187" s="68" t="s">
        <v>64</v>
      </c>
      <c r="F2187" s="69">
        <v>1596665461011</v>
      </c>
      <c r="G2187" s="68" t="s">
        <v>64</v>
      </c>
      <c r="H2187" s="68" t="s">
        <v>64</v>
      </c>
      <c r="I2187" s="68" t="s">
        <v>65</v>
      </c>
      <c r="J2187" s="68" t="s">
        <v>66</v>
      </c>
      <c r="K2187" s="70">
        <v>0</v>
      </c>
      <c r="L2187" s="70">
        <v>0</v>
      </c>
      <c r="M2187" s="70">
        <v>0</v>
      </c>
      <c r="N2187" s="70" t="s">
        <v>67</v>
      </c>
      <c r="O2187" s="70">
        <v>0</v>
      </c>
      <c r="P2187" s="70" t="s">
        <v>4530</v>
      </c>
      <c r="Q2187" s="70" t="s">
        <v>4531</v>
      </c>
      <c r="R2187" s="66"/>
      <c r="S2187" s="67"/>
    </row>
    <row r="2188" spans="2:19" x14ac:dyDescent="0.3">
      <c r="B2188" s="66" t="s">
        <v>1698</v>
      </c>
      <c r="C2188" s="67" t="s">
        <v>394</v>
      </c>
      <c r="D2188" s="68" t="s">
        <v>65</v>
      </c>
      <c r="E2188" s="68" t="s">
        <v>64</v>
      </c>
      <c r="F2188" s="69">
        <v>1819947120101</v>
      </c>
      <c r="G2188" s="68" t="s">
        <v>64</v>
      </c>
      <c r="H2188" s="68" t="s">
        <v>64</v>
      </c>
      <c r="I2188" s="68" t="s">
        <v>65</v>
      </c>
      <c r="J2188" s="68" t="s">
        <v>66</v>
      </c>
      <c r="K2188" s="70">
        <v>0</v>
      </c>
      <c r="L2188" s="70">
        <v>0</v>
      </c>
      <c r="M2188" s="70">
        <v>0</v>
      </c>
      <c r="N2188" s="70" t="s">
        <v>67</v>
      </c>
      <c r="O2188" s="70">
        <v>0</v>
      </c>
      <c r="P2188" s="70" t="s">
        <v>4530</v>
      </c>
      <c r="Q2188" s="70" t="s">
        <v>4531</v>
      </c>
      <c r="R2188" s="66"/>
      <c r="S2188" s="67"/>
    </row>
    <row r="2189" spans="2:19" x14ac:dyDescent="0.3">
      <c r="B2189" s="66" t="s">
        <v>1406</v>
      </c>
      <c r="C2189" s="67" t="s">
        <v>4544</v>
      </c>
      <c r="D2189" s="68" t="s">
        <v>65</v>
      </c>
      <c r="E2189" s="68" t="s">
        <v>64</v>
      </c>
      <c r="F2189" s="69">
        <v>2360579440116</v>
      </c>
      <c r="G2189" s="68" t="s">
        <v>64</v>
      </c>
      <c r="H2189" s="68" t="s">
        <v>64</v>
      </c>
      <c r="I2189" s="68" t="s">
        <v>65</v>
      </c>
      <c r="J2189" s="68" t="s">
        <v>66</v>
      </c>
      <c r="K2189" s="70">
        <v>0</v>
      </c>
      <c r="L2189" s="70">
        <v>0</v>
      </c>
      <c r="M2189" s="70">
        <v>0</v>
      </c>
      <c r="N2189" s="70" t="s">
        <v>67</v>
      </c>
      <c r="O2189" s="70">
        <v>0</v>
      </c>
      <c r="P2189" s="70" t="s">
        <v>4530</v>
      </c>
      <c r="Q2189" s="70" t="s">
        <v>4531</v>
      </c>
      <c r="R2189" s="66"/>
      <c r="S2189" s="67"/>
    </row>
    <row r="2190" spans="2:19" x14ac:dyDescent="0.3">
      <c r="B2190" s="66" t="s">
        <v>4545</v>
      </c>
      <c r="C2190" s="67" t="s">
        <v>1792</v>
      </c>
      <c r="D2190" s="68" t="s">
        <v>65</v>
      </c>
      <c r="E2190" s="68" t="s">
        <v>64</v>
      </c>
      <c r="F2190" s="69">
        <v>1715266431907</v>
      </c>
      <c r="G2190" s="68" t="s">
        <v>64</v>
      </c>
      <c r="H2190" s="68" t="s">
        <v>64</v>
      </c>
      <c r="I2190" s="68" t="s">
        <v>66</v>
      </c>
      <c r="J2190" s="68" t="s">
        <v>65</v>
      </c>
      <c r="K2190" s="70">
        <v>0</v>
      </c>
      <c r="L2190" s="70">
        <v>0</v>
      </c>
      <c r="M2190" s="70">
        <v>0</v>
      </c>
      <c r="N2190" s="70" t="s">
        <v>67</v>
      </c>
      <c r="O2190" s="70">
        <v>0</v>
      </c>
      <c r="P2190" s="70" t="s">
        <v>68</v>
      </c>
      <c r="Q2190" s="70" t="s">
        <v>68</v>
      </c>
      <c r="R2190" s="66"/>
      <c r="S2190" s="67"/>
    </row>
    <row r="2191" spans="2:19" x14ac:dyDescent="0.3">
      <c r="B2191" s="66" t="s">
        <v>4546</v>
      </c>
      <c r="C2191" s="67" t="s">
        <v>4547</v>
      </c>
      <c r="D2191" s="68" t="s">
        <v>65</v>
      </c>
      <c r="E2191" s="68" t="s">
        <v>64</v>
      </c>
      <c r="F2191" s="69">
        <v>1708835741217</v>
      </c>
      <c r="G2191" s="68" t="s">
        <v>64</v>
      </c>
      <c r="H2191" s="68" t="s">
        <v>64</v>
      </c>
      <c r="I2191" s="68" t="s">
        <v>66</v>
      </c>
      <c r="J2191" s="68" t="s">
        <v>65</v>
      </c>
      <c r="K2191" s="70">
        <v>0</v>
      </c>
      <c r="L2191" s="70">
        <v>0</v>
      </c>
      <c r="M2191" s="70">
        <v>0</v>
      </c>
      <c r="N2191" s="70" t="s">
        <v>67</v>
      </c>
      <c r="O2191" s="70">
        <v>0</v>
      </c>
      <c r="P2191" s="70" t="s">
        <v>68</v>
      </c>
      <c r="Q2191" s="70" t="s">
        <v>68</v>
      </c>
      <c r="R2191" s="66"/>
      <c r="S2191" s="67"/>
    </row>
    <row r="2192" spans="2:19" x14ac:dyDescent="0.3">
      <c r="B2192" s="66" t="s">
        <v>4548</v>
      </c>
      <c r="C2192" s="67" t="s">
        <v>1887</v>
      </c>
      <c r="D2192" s="68" t="s">
        <v>65</v>
      </c>
      <c r="E2192" s="68" t="s">
        <v>64</v>
      </c>
      <c r="F2192" s="69">
        <v>2193353972205</v>
      </c>
      <c r="G2192" s="68" t="s">
        <v>64</v>
      </c>
      <c r="H2192" s="68" t="s">
        <v>64</v>
      </c>
      <c r="I2192" s="68" t="s">
        <v>66</v>
      </c>
      <c r="J2192" s="68" t="s">
        <v>65</v>
      </c>
      <c r="K2192" s="70">
        <v>0</v>
      </c>
      <c r="L2192" s="70">
        <v>0</v>
      </c>
      <c r="M2192" s="70">
        <v>0</v>
      </c>
      <c r="N2192" s="70" t="s">
        <v>67</v>
      </c>
      <c r="O2192" s="70">
        <v>0</v>
      </c>
      <c r="P2192" s="70" t="s">
        <v>68</v>
      </c>
      <c r="Q2192" s="70" t="s">
        <v>68</v>
      </c>
      <c r="R2192" s="66"/>
      <c r="S2192" s="67"/>
    </row>
    <row r="2193" spans="2:19" x14ac:dyDescent="0.3">
      <c r="B2193" s="66" t="s">
        <v>2822</v>
      </c>
      <c r="C2193" s="67" t="s">
        <v>4549</v>
      </c>
      <c r="D2193" s="68" t="s">
        <v>65</v>
      </c>
      <c r="E2193" s="68" t="s">
        <v>64</v>
      </c>
      <c r="F2193" s="69">
        <v>1710591580605</v>
      </c>
      <c r="G2193" s="68" t="s">
        <v>64</v>
      </c>
      <c r="H2193" s="68" t="s">
        <v>64</v>
      </c>
      <c r="I2193" s="68" t="s">
        <v>66</v>
      </c>
      <c r="J2193" s="68" t="s">
        <v>65</v>
      </c>
      <c r="K2193" s="70">
        <v>0</v>
      </c>
      <c r="L2193" s="70">
        <v>0</v>
      </c>
      <c r="M2193" s="70">
        <v>0</v>
      </c>
      <c r="N2193" s="70" t="s">
        <v>67</v>
      </c>
      <c r="O2193" s="70">
        <v>0</v>
      </c>
      <c r="P2193" s="70" t="s">
        <v>68</v>
      </c>
      <c r="Q2193" s="70" t="s">
        <v>68</v>
      </c>
      <c r="R2193" s="66"/>
      <c r="S2193" s="67"/>
    </row>
    <row r="2194" spans="2:19" x14ac:dyDescent="0.3">
      <c r="B2194" s="66" t="s">
        <v>2233</v>
      </c>
      <c r="C2194" s="67" t="s">
        <v>2280</v>
      </c>
      <c r="D2194" s="68" t="s">
        <v>65</v>
      </c>
      <c r="E2194" s="68" t="s">
        <v>64</v>
      </c>
      <c r="F2194" s="69">
        <v>2346364912201</v>
      </c>
      <c r="G2194" s="68" t="s">
        <v>64</v>
      </c>
      <c r="H2194" s="68" t="s">
        <v>64</v>
      </c>
      <c r="I2194" s="68" t="s">
        <v>66</v>
      </c>
      <c r="J2194" s="68" t="s">
        <v>65</v>
      </c>
      <c r="K2194" s="70">
        <v>0</v>
      </c>
      <c r="L2194" s="70">
        <v>0</v>
      </c>
      <c r="M2194" s="70">
        <v>0</v>
      </c>
      <c r="N2194" s="70" t="s">
        <v>67</v>
      </c>
      <c r="O2194" s="70">
        <v>0</v>
      </c>
      <c r="P2194" s="70" t="s">
        <v>68</v>
      </c>
      <c r="Q2194" s="70" t="s">
        <v>68</v>
      </c>
      <c r="R2194" s="66"/>
      <c r="S2194" s="67"/>
    </row>
    <row r="2195" spans="2:19" x14ac:dyDescent="0.3">
      <c r="B2195" s="66" t="s">
        <v>417</v>
      </c>
      <c r="C2195" s="67" t="s">
        <v>4550</v>
      </c>
      <c r="D2195" s="68" t="s">
        <v>65</v>
      </c>
      <c r="E2195" s="68" t="s">
        <v>64</v>
      </c>
      <c r="F2195" s="69">
        <v>1692879711201</v>
      </c>
      <c r="G2195" s="68" t="s">
        <v>64</v>
      </c>
      <c r="H2195" s="68" t="s">
        <v>64</v>
      </c>
      <c r="I2195" s="68" t="s">
        <v>66</v>
      </c>
      <c r="J2195" s="68" t="s">
        <v>65</v>
      </c>
      <c r="K2195" s="70">
        <v>0</v>
      </c>
      <c r="L2195" s="70">
        <v>0</v>
      </c>
      <c r="M2195" s="70">
        <v>0</v>
      </c>
      <c r="N2195" s="70" t="s">
        <v>67</v>
      </c>
      <c r="O2195" s="70">
        <v>0</v>
      </c>
      <c r="P2195" s="70" t="s">
        <v>68</v>
      </c>
      <c r="Q2195" s="70" t="s">
        <v>68</v>
      </c>
      <c r="R2195" s="66"/>
      <c r="S2195" s="67"/>
    </row>
    <row r="2196" spans="2:19" x14ac:dyDescent="0.3">
      <c r="B2196" s="66" t="s">
        <v>1861</v>
      </c>
      <c r="C2196" s="67" t="s">
        <v>173</v>
      </c>
      <c r="D2196" s="68" t="s">
        <v>65</v>
      </c>
      <c r="E2196" s="68" t="s">
        <v>64</v>
      </c>
      <c r="F2196" s="69">
        <v>2279870970101</v>
      </c>
      <c r="G2196" s="68" t="s">
        <v>64</v>
      </c>
      <c r="H2196" s="68" t="s">
        <v>64</v>
      </c>
      <c r="I2196" s="68" t="s">
        <v>66</v>
      </c>
      <c r="J2196" s="68" t="s">
        <v>65</v>
      </c>
      <c r="K2196" s="70">
        <v>0</v>
      </c>
      <c r="L2196" s="70">
        <v>0</v>
      </c>
      <c r="M2196" s="70">
        <v>0</v>
      </c>
      <c r="N2196" s="70" t="s">
        <v>67</v>
      </c>
      <c r="O2196" s="70">
        <v>0</v>
      </c>
      <c r="P2196" s="70" t="s">
        <v>68</v>
      </c>
      <c r="Q2196" s="70" t="s">
        <v>68</v>
      </c>
      <c r="R2196" s="66"/>
      <c r="S2196" s="67"/>
    </row>
    <row r="2197" spans="2:19" x14ac:dyDescent="0.3">
      <c r="B2197" s="66" t="s">
        <v>2664</v>
      </c>
      <c r="C2197" s="67" t="s">
        <v>1781</v>
      </c>
      <c r="D2197" s="68" t="s">
        <v>65</v>
      </c>
      <c r="E2197" s="68" t="s">
        <v>64</v>
      </c>
      <c r="F2197" s="69">
        <v>2334376650101</v>
      </c>
      <c r="G2197" s="68" t="s">
        <v>64</v>
      </c>
      <c r="H2197" s="68" t="s">
        <v>64</v>
      </c>
      <c r="I2197" s="68" t="s">
        <v>66</v>
      </c>
      <c r="J2197" s="68" t="s">
        <v>65</v>
      </c>
      <c r="K2197" s="70">
        <v>0</v>
      </c>
      <c r="L2197" s="70">
        <v>0</v>
      </c>
      <c r="M2197" s="70">
        <v>0</v>
      </c>
      <c r="N2197" s="70" t="s">
        <v>67</v>
      </c>
      <c r="O2197" s="70">
        <v>0</v>
      </c>
      <c r="P2197" s="70" t="s">
        <v>68</v>
      </c>
      <c r="Q2197" s="70" t="s">
        <v>68</v>
      </c>
      <c r="R2197" s="66"/>
      <c r="S2197" s="67"/>
    </row>
    <row r="2198" spans="2:19" x14ac:dyDescent="0.3">
      <c r="B2198" s="66" t="s">
        <v>1765</v>
      </c>
      <c r="C2198" s="67" t="s">
        <v>4551</v>
      </c>
      <c r="D2198" s="68" t="s">
        <v>65</v>
      </c>
      <c r="E2198" s="68" t="s">
        <v>64</v>
      </c>
      <c r="F2198" s="69">
        <v>2663299790101</v>
      </c>
      <c r="G2198" s="68" t="s">
        <v>64</v>
      </c>
      <c r="H2198" s="68" t="s">
        <v>64</v>
      </c>
      <c r="I2198" s="68" t="s">
        <v>66</v>
      </c>
      <c r="J2198" s="68" t="s">
        <v>65</v>
      </c>
      <c r="K2198" s="70">
        <v>0</v>
      </c>
      <c r="L2198" s="70">
        <v>0</v>
      </c>
      <c r="M2198" s="70">
        <v>0</v>
      </c>
      <c r="N2198" s="70" t="s">
        <v>65</v>
      </c>
      <c r="O2198" s="70">
        <v>0</v>
      </c>
      <c r="P2198" s="70" t="s">
        <v>68</v>
      </c>
      <c r="Q2198" s="70" t="s">
        <v>68</v>
      </c>
      <c r="R2198" s="66"/>
      <c r="S2198" s="67"/>
    </row>
    <row r="2199" spans="2:19" x14ac:dyDescent="0.3">
      <c r="B2199" s="66" t="s">
        <v>4552</v>
      </c>
      <c r="C2199" s="67" t="s">
        <v>3679</v>
      </c>
      <c r="D2199" s="68" t="s">
        <v>65</v>
      </c>
      <c r="E2199" s="68" t="s">
        <v>64</v>
      </c>
      <c r="F2199" s="69">
        <v>2490970950101</v>
      </c>
      <c r="G2199" s="68" t="s">
        <v>64</v>
      </c>
      <c r="H2199" s="68" t="s">
        <v>64</v>
      </c>
      <c r="I2199" s="68" t="s">
        <v>66</v>
      </c>
      <c r="J2199" s="68" t="s">
        <v>65</v>
      </c>
      <c r="K2199" s="70">
        <v>0</v>
      </c>
      <c r="L2199" s="70">
        <v>0</v>
      </c>
      <c r="M2199" s="70">
        <v>0</v>
      </c>
      <c r="N2199" s="70" t="s">
        <v>67</v>
      </c>
      <c r="O2199" s="70">
        <v>0</v>
      </c>
      <c r="P2199" s="70" t="s">
        <v>68</v>
      </c>
      <c r="Q2199" s="70" t="s">
        <v>68</v>
      </c>
      <c r="R2199" s="66"/>
      <c r="S2199" s="67"/>
    </row>
    <row r="2200" spans="2:19" x14ac:dyDescent="0.3">
      <c r="B2200" s="66" t="s">
        <v>394</v>
      </c>
      <c r="C2200" s="67" t="s">
        <v>4553</v>
      </c>
      <c r="D2200" s="68" t="s">
        <v>65</v>
      </c>
      <c r="E2200" s="68" t="s">
        <v>64</v>
      </c>
      <c r="F2200" s="69">
        <v>2388440050101</v>
      </c>
      <c r="G2200" s="68" t="s">
        <v>64</v>
      </c>
      <c r="H2200" s="68" t="s">
        <v>64</v>
      </c>
      <c r="I2200" s="68" t="s">
        <v>66</v>
      </c>
      <c r="J2200" s="68" t="s">
        <v>65</v>
      </c>
      <c r="K2200" s="70">
        <v>0</v>
      </c>
      <c r="L2200" s="70">
        <v>0</v>
      </c>
      <c r="M2200" s="70">
        <v>0</v>
      </c>
      <c r="N2200" s="70" t="s">
        <v>67</v>
      </c>
      <c r="O2200" s="70">
        <v>0</v>
      </c>
      <c r="P2200" s="70" t="s">
        <v>68</v>
      </c>
      <c r="Q2200" s="70" t="s">
        <v>68</v>
      </c>
      <c r="R2200" s="66"/>
      <c r="S2200" s="67"/>
    </row>
    <row r="2201" spans="2:19" x14ac:dyDescent="0.3">
      <c r="B2201" s="66" t="s">
        <v>410</v>
      </c>
      <c r="C2201" s="67" t="s">
        <v>1435</v>
      </c>
      <c r="D2201" s="68" t="s">
        <v>65</v>
      </c>
      <c r="E2201" s="68" t="s">
        <v>64</v>
      </c>
      <c r="F2201" s="69">
        <v>2418213200101</v>
      </c>
      <c r="G2201" s="68" t="s">
        <v>64</v>
      </c>
      <c r="H2201" s="68" t="s">
        <v>64</v>
      </c>
      <c r="I2201" s="68" t="s">
        <v>66</v>
      </c>
      <c r="J2201" s="68" t="s">
        <v>65</v>
      </c>
      <c r="K2201" s="70">
        <v>0</v>
      </c>
      <c r="L2201" s="70">
        <v>0</v>
      </c>
      <c r="M2201" s="70">
        <v>0</v>
      </c>
      <c r="N2201" s="70" t="s">
        <v>67</v>
      </c>
      <c r="O2201" s="70">
        <v>0</v>
      </c>
      <c r="P2201" s="70" t="s">
        <v>68</v>
      </c>
      <c r="Q2201" s="70" t="s">
        <v>68</v>
      </c>
      <c r="R2201" s="66"/>
      <c r="S2201" s="67"/>
    </row>
    <row r="2202" spans="2:19" x14ac:dyDescent="0.3">
      <c r="B2202" s="66" t="s">
        <v>4554</v>
      </c>
      <c r="C2202" s="67" t="s">
        <v>531</v>
      </c>
      <c r="D2202" s="68" t="s">
        <v>65</v>
      </c>
      <c r="E2202" s="68" t="s">
        <v>64</v>
      </c>
      <c r="F2202" s="69">
        <v>1649487670506</v>
      </c>
      <c r="G2202" s="68" t="s">
        <v>64</v>
      </c>
      <c r="H2202" s="68" t="s">
        <v>64</v>
      </c>
      <c r="I2202" s="68" t="s">
        <v>66</v>
      </c>
      <c r="J2202" s="68" t="s">
        <v>65</v>
      </c>
      <c r="K2202" s="70">
        <v>0</v>
      </c>
      <c r="L2202" s="70">
        <v>0</v>
      </c>
      <c r="M2202" s="70">
        <v>0</v>
      </c>
      <c r="N2202" s="70" t="s">
        <v>67</v>
      </c>
      <c r="O2202" s="70">
        <v>0</v>
      </c>
      <c r="P2202" s="70" t="s">
        <v>68</v>
      </c>
      <c r="Q2202" s="70" t="s">
        <v>68</v>
      </c>
      <c r="R2202" s="66"/>
      <c r="S2202" s="67"/>
    </row>
    <row r="2203" spans="2:19" x14ac:dyDescent="0.3">
      <c r="B2203" s="66" t="s">
        <v>2435</v>
      </c>
      <c r="C2203" s="67" t="s">
        <v>2436</v>
      </c>
      <c r="D2203" s="68" t="s">
        <v>65</v>
      </c>
      <c r="E2203" s="68" t="s">
        <v>64</v>
      </c>
      <c r="F2203" s="69">
        <v>1971250910101</v>
      </c>
      <c r="G2203" s="68" t="s">
        <v>64</v>
      </c>
      <c r="H2203" s="68" t="s">
        <v>64</v>
      </c>
      <c r="I2203" s="68" t="s">
        <v>66</v>
      </c>
      <c r="J2203" s="68" t="s">
        <v>65</v>
      </c>
      <c r="K2203" s="70">
        <v>0</v>
      </c>
      <c r="L2203" s="70">
        <v>0</v>
      </c>
      <c r="M2203" s="70">
        <v>0</v>
      </c>
      <c r="N2203" s="70" t="s">
        <v>67</v>
      </c>
      <c r="O2203" s="70">
        <v>0</v>
      </c>
      <c r="P2203" s="70" t="s">
        <v>68</v>
      </c>
      <c r="Q2203" s="70" t="s">
        <v>68</v>
      </c>
      <c r="R2203" s="66"/>
      <c r="S2203" s="67"/>
    </row>
    <row r="2204" spans="2:19" ht="15" thickBot="1" x14ac:dyDescent="0.35">
      <c r="C2204" s="30"/>
      <c r="D2204" s="30"/>
      <c r="E2204" s="30"/>
      <c r="F2204" s="30"/>
      <c r="G2204" s="56"/>
      <c r="H2204" s="20"/>
      <c r="I2204" s="20"/>
      <c r="J2204" s="56"/>
      <c r="K2204" s="30"/>
      <c r="L2204" s="30"/>
      <c r="M2204" s="30"/>
      <c r="N2204" s="30"/>
      <c r="O2204" s="57"/>
      <c r="P2204" s="57"/>
      <c r="Q2204" s="30"/>
      <c r="S2204" s="30"/>
    </row>
    <row r="2205" spans="2:19" ht="15" thickBot="1" x14ac:dyDescent="0.35">
      <c r="C2205" s="423" t="s">
        <v>2777</v>
      </c>
      <c r="D2205" s="424"/>
      <c r="E2205" s="424"/>
      <c r="F2205" s="424"/>
      <c r="G2205" s="424"/>
      <c r="H2205" s="424"/>
      <c r="I2205" s="424"/>
      <c r="J2205" s="424"/>
      <c r="K2205" s="424"/>
      <c r="L2205" s="424"/>
      <c r="M2205" s="424"/>
      <c r="N2205" s="424"/>
      <c r="O2205" s="424"/>
      <c r="P2205" s="424"/>
      <c r="Q2205" s="425"/>
      <c r="S2205" s="293"/>
    </row>
    <row r="2206" spans="2:19" ht="15" thickBot="1" x14ac:dyDescent="0.35">
      <c r="C2206" s="426"/>
      <c r="D2206" s="427"/>
      <c r="E2206" s="427"/>
      <c r="F2206" s="427"/>
      <c r="G2206" s="427"/>
      <c r="H2206" s="427"/>
      <c r="I2206" s="427"/>
      <c r="J2206" s="427"/>
      <c r="K2206" s="427"/>
      <c r="L2206" s="427"/>
      <c r="M2206" s="427"/>
      <c r="N2206" s="427"/>
      <c r="O2206" s="427"/>
      <c r="P2206" s="427"/>
      <c r="Q2206" s="428"/>
      <c r="S2206" s="294"/>
    </row>
    <row r="2207" spans="2:19" x14ac:dyDescent="0.3">
      <c r="C2207" s="1"/>
      <c r="D2207" s="1"/>
      <c r="E2207" s="1"/>
      <c r="F2207" s="1"/>
      <c r="G2207" s="185"/>
      <c r="H2207" s="185"/>
      <c r="I2207" s="185"/>
      <c r="J2207" s="185"/>
      <c r="K2207" s="1"/>
      <c r="L2207" s="1"/>
      <c r="M2207" s="1"/>
      <c r="N2207" s="1"/>
      <c r="O2207" s="1"/>
      <c r="P2207" s="1"/>
      <c r="Q2207" s="1"/>
      <c r="S2207" s="1"/>
    </row>
    <row r="2208" spans="2:19" x14ac:dyDescent="0.3">
      <c r="C2208" s="429" t="s">
        <v>2778</v>
      </c>
      <c r="D2208" s="430"/>
      <c r="E2208" s="430"/>
      <c r="F2208" s="430"/>
      <c r="G2208" s="430"/>
      <c r="H2208" s="430"/>
      <c r="I2208" s="430"/>
      <c r="J2208" s="430"/>
      <c r="K2208" s="430"/>
      <c r="L2208" s="430"/>
      <c r="M2208" s="430"/>
      <c r="N2208" s="430"/>
      <c r="O2208" s="430"/>
      <c r="P2208" s="430"/>
      <c r="Q2208" s="430"/>
      <c r="S2208" s="295"/>
    </row>
    <row r="2209" spans="2:19" x14ac:dyDescent="0.3">
      <c r="C2209" s="431" t="s">
        <v>3007</v>
      </c>
      <c r="D2209" s="432"/>
      <c r="E2209" s="432"/>
      <c r="F2209" s="432"/>
      <c r="G2209" s="432"/>
      <c r="H2209" s="432"/>
      <c r="I2209" s="432"/>
      <c r="J2209" s="432"/>
      <c r="K2209" s="432"/>
      <c r="L2209" s="432"/>
      <c r="M2209" s="432"/>
      <c r="N2209" s="432"/>
      <c r="O2209" s="432"/>
      <c r="P2209" s="432"/>
      <c r="Q2209" s="432"/>
      <c r="S2209" s="296"/>
    </row>
    <row r="2210" spans="2:19" ht="15.6" x14ac:dyDescent="0.3">
      <c r="B2210" s="1"/>
      <c r="C2210" s="383"/>
      <c r="D2210" s="383"/>
      <c r="E2210" s="383"/>
      <c r="F2210" s="383"/>
      <c r="G2210" s="383"/>
      <c r="H2210" s="383"/>
      <c r="I2210" s="383"/>
      <c r="J2210" s="383"/>
      <c r="K2210" s="383"/>
      <c r="L2210" s="383"/>
      <c r="M2210" s="383"/>
      <c r="N2210" s="383"/>
      <c r="O2210" s="383"/>
      <c r="P2210" s="383"/>
      <c r="Q2210" s="383"/>
      <c r="R2210" s="1"/>
      <c r="S2210" s="290"/>
    </row>
    <row r="2212" spans="2:19" ht="15.6" x14ac:dyDescent="0.3">
      <c r="B2212" s="1"/>
      <c r="C2212" s="383" t="s">
        <v>0</v>
      </c>
      <c r="D2212" s="383"/>
      <c r="E2212" s="383"/>
      <c r="F2212" s="383"/>
      <c r="G2212" s="383"/>
      <c r="H2212" s="383"/>
      <c r="I2212" s="383"/>
      <c r="J2212" s="383"/>
      <c r="K2212" s="383"/>
      <c r="L2212" s="383"/>
      <c r="M2212" s="383"/>
      <c r="N2212" s="383"/>
      <c r="O2212" s="383"/>
      <c r="P2212" s="383"/>
      <c r="Q2212" s="383"/>
      <c r="R2212" s="1"/>
    </row>
    <row r="2213" spans="2:19" x14ac:dyDescent="0.3">
      <c r="B2213" s="1"/>
      <c r="C2213" s="2" t="s">
        <v>1</v>
      </c>
      <c r="D2213" s="384" t="s">
        <v>4123</v>
      </c>
      <c r="E2213" s="384"/>
      <c r="F2213" s="384"/>
      <c r="G2213" s="384"/>
      <c r="H2213" s="384"/>
      <c r="I2213" s="384"/>
      <c r="J2213" s="384"/>
      <c r="K2213" s="384"/>
      <c r="L2213" s="384"/>
      <c r="M2213" s="384"/>
      <c r="N2213" s="384"/>
      <c r="O2213" s="384"/>
      <c r="P2213" s="384"/>
      <c r="Q2213" s="3"/>
      <c r="R2213" s="1"/>
    </row>
    <row r="2214" spans="2:19" x14ac:dyDescent="0.3">
      <c r="B2214" s="1"/>
      <c r="C2214" s="4"/>
      <c r="D2214" s="5"/>
      <c r="E2214" s="5"/>
      <c r="F2214" s="5"/>
      <c r="G2214" s="6"/>
      <c r="H2214" s="6"/>
      <c r="I2214" s="6"/>
      <c r="J2214" s="6"/>
      <c r="K2214" s="5"/>
      <c r="L2214" s="5"/>
      <c r="M2214" s="5"/>
      <c r="N2214" s="5"/>
      <c r="O2214" s="5"/>
      <c r="P2214" s="5"/>
      <c r="Q2214" s="7"/>
      <c r="R2214" s="1"/>
    </row>
    <row r="2215" spans="2:19" x14ac:dyDescent="0.3">
      <c r="B2215" s="1"/>
      <c r="C2215" s="2" t="s">
        <v>3</v>
      </c>
      <c r="D2215" s="384" t="s">
        <v>4124</v>
      </c>
      <c r="E2215" s="384"/>
      <c r="F2215" s="384"/>
      <c r="G2215" s="384"/>
      <c r="H2215" s="384"/>
      <c r="I2215" s="384"/>
      <c r="J2215" s="384"/>
      <c r="K2215" s="384"/>
      <c r="L2215" s="384"/>
      <c r="M2215" s="384"/>
      <c r="N2215" s="384"/>
      <c r="O2215" s="384"/>
      <c r="P2215" s="384"/>
      <c r="Q2215" s="3"/>
      <c r="R2215" s="1"/>
    </row>
    <row r="2216" spans="2:19" ht="15" thickBot="1" x14ac:dyDescent="0.35">
      <c r="B2216" s="8"/>
      <c r="C2216" s="385" t="s">
        <v>5</v>
      </c>
      <c r="D2216" s="385"/>
      <c r="E2216" s="385"/>
      <c r="F2216" s="385"/>
      <c r="G2216" s="385"/>
      <c r="H2216" s="385"/>
      <c r="I2216" s="385"/>
      <c r="J2216" s="385"/>
      <c r="K2216" s="385"/>
      <c r="L2216" s="385"/>
      <c r="M2216" s="385"/>
      <c r="N2216" s="385"/>
      <c r="O2216" s="385"/>
      <c r="P2216" s="385"/>
      <c r="Q2216" s="9"/>
      <c r="R2216" s="8"/>
    </row>
    <row r="2217" spans="2:19" ht="15" thickBot="1" x14ac:dyDescent="0.35">
      <c r="B2217" s="10"/>
      <c r="C2217" s="386" t="s">
        <v>6</v>
      </c>
      <c r="D2217" s="387"/>
      <c r="E2217" s="387"/>
      <c r="F2217" s="387"/>
      <c r="G2217" s="387"/>
      <c r="H2217" s="388"/>
      <c r="I2217" s="386" t="s">
        <v>7</v>
      </c>
      <c r="J2217" s="387"/>
      <c r="K2217" s="388"/>
      <c r="L2217" s="389" t="s">
        <v>8</v>
      </c>
      <c r="M2217" s="390"/>
      <c r="N2217" s="390"/>
      <c r="O2217" s="389" t="s">
        <v>9</v>
      </c>
      <c r="P2217" s="391"/>
      <c r="Q2217" s="9"/>
      <c r="R2217" s="10"/>
    </row>
    <row r="2218" spans="2:19" ht="40.200000000000003" thickBot="1" x14ac:dyDescent="0.35">
      <c r="B2218" s="10"/>
      <c r="C2218" s="12" t="s">
        <v>10</v>
      </c>
      <c r="D2218" s="13" t="s">
        <v>11</v>
      </c>
      <c r="E2218" s="13" t="s">
        <v>12</v>
      </c>
      <c r="F2218" s="13" t="s">
        <v>13</v>
      </c>
      <c r="G2218" s="13" t="s">
        <v>14</v>
      </c>
      <c r="H2218" s="14" t="s">
        <v>15</v>
      </c>
      <c r="I2218" s="12" t="s">
        <v>16</v>
      </c>
      <c r="J2218" s="292" t="s">
        <v>17</v>
      </c>
      <c r="K2218" s="14" t="s">
        <v>18</v>
      </c>
      <c r="L2218" s="287" t="s">
        <v>19</v>
      </c>
      <c r="M2218" s="17" t="s">
        <v>3794</v>
      </c>
      <c r="N2218" s="18" t="s">
        <v>21</v>
      </c>
      <c r="O2218" s="392" t="s">
        <v>22</v>
      </c>
      <c r="P2218" s="393"/>
      <c r="Q2218" s="20"/>
      <c r="R2218" s="10"/>
    </row>
    <row r="2219" spans="2:19" ht="36.6" thickBot="1" x14ac:dyDescent="0.35">
      <c r="B2219" s="10"/>
      <c r="C2219" s="134">
        <v>13</v>
      </c>
      <c r="D2219" s="354" t="s">
        <v>3194</v>
      </c>
      <c r="E2219" s="355" t="s">
        <v>3195</v>
      </c>
      <c r="F2219" s="351">
        <v>6</v>
      </c>
      <c r="G2219" s="356" t="s">
        <v>3195</v>
      </c>
      <c r="H2219" s="357" t="s">
        <v>3202</v>
      </c>
      <c r="I2219" s="358">
        <v>8308720</v>
      </c>
      <c r="J2219" s="359">
        <v>14508806</v>
      </c>
      <c r="K2219" s="360">
        <v>915837</v>
      </c>
      <c r="L2219" s="361">
        <v>105758</v>
      </c>
      <c r="M2219" s="362">
        <v>203650</v>
      </c>
      <c r="N2219" s="363">
        <v>2950</v>
      </c>
      <c r="O2219" s="396"/>
      <c r="P2219" s="397"/>
      <c r="Q2219" s="30"/>
      <c r="R2219" s="10"/>
    </row>
    <row r="2220" spans="2:19" x14ac:dyDescent="0.3">
      <c r="B2220" s="10"/>
      <c r="C2220" s="30"/>
      <c r="D2220" s="30"/>
      <c r="E2220" s="30"/>
      <c r="F2220" s="30"/>
      <c r="G2220" s="56"/>
      <c r="H2220" s="56"/>
      <c r="I2220" s="56"/>
      <c r="J2220" s="56"/>
      <c r="K2220" s="30"/>
      <c r="L2220" s="30"/>
      <c r="M2220" s="30"/>
      <c r="N2220" s="30"/>
      <c r="O2220" s="57"/>
      <c r="P2220" s="57"/>
      <c r="Q2220" s="30"/>
      <c r="R2220" s="10"/>
    </row>
    <row r="2221" spans="2:19" x14ac:dyDescent="0.3">
      <c r="B2221" s="58"/>
      <c r="C2221" s="398" t="s">
        <v>26</v>
      </c>
      <c r="D2221" s="398"/>
      <c r="E2221" s="398"/>
      <c r="F2221" s="398"/>
      <c r="G2221" s="398"/>
      <c r="H2221" s="398"/>
      <c r="I2221" s="398"/>
      <c r="J2221" s="398"/>
      <c r="K2221" s="398"/>
      <c r="L2221" s="398"/>
      <c r="M2221" s="398"/>
      <c r="N2221" s="398"/>
      <c r="O2221" s="398"/>
      <c r="P2221" s="398"/>
      <c r="Q2221" s="398"/>
      <c r="R2221" s="10"/>
    </row>
    <row r="2222" spans="2:19" ht="15" thickBot="1" x14ac:dyDescent="0.35">
      <c r="B2222" s="399" t="s">
        <v>27</v>
      </c>
      <c r="C2222" s="399"/>
      <c r="D2222" s="399"/>
      <c r="E2222" s="399"/>
      <c r="F2222" s="399"/>
      <c r="G2222" s="399"/>
      <c r="H2222" s="399"/>
      <c r="I2222" s="399"/>
      <c r="J2222" s="399"/>
      <c r="K2222" s="399"/>
      <c r="L2222" s="399"/>
      <c r="M2222" s="399"/>
      <c r="N2222" s="399"/>
      <c r="O2222" s="399"/>
      <c r="P2222" s="399"/>
      <c r="Q2222" s="399"/>
      <c r="R2222" s="10"/>
    </row>
    <row r="2223" spans="2:19" ht="15" thickBot="1" x14ac:dyDescent="0.35">
      <c r="B2223" s="400" t="s">
        <v>28</v>
      </c>
      <c r="C2223" s="400"/>
      <c r="D2223" s="400"/>
      <c r="E2223" s="400"/>
      <c r="F2223" s="401"/>
      <c r="G2223" s="386" t="s">
        <v>29</v>
      </c>
      <c r="H2223" s="387"/>
      <c r="I2223" s="387"/>
      <c r="J2223" s="388"/>
      <c r="K2223" s="387" t="s">
        <v>30</v>
      </c>
      <c r="L2223" s="387"/>
      <c r="M2223" s="387"/>
      <c r="N2223" s="387"/>
      <c r="O2223" s="388"/>
      <c r="P2223" s="386" t="s">
        <v>31</v>
      </c>
      <c r="Q2223" s="388"/>
      <c r="R2223" s="10"/>
    </row>
    <row r="2224" spans="2:19" ht="53.4" thickBot="1" x14ac:dyDescent="0.35">
      <c r="B2224" s="402" t="s">
        <v>32</v>
      </c>
      <c r="C2224" s="403"/>
      <c r="D2224" s="59" t="s">
        <v>33</v>
      </c>
      <c r="E2224" s="60" t="s">
        <v>34</v>
      </c>
      <c r="F2224" s="14" t="s">
        <v>35</v>
      </c>
      <c r="G2224" s="12" t="s">
        <v>36</v>
      </c>
      <c r="H2224" s="61" t="s">
        <v>37</v>
      </c>
      <c r="I2224" s="18" t="s">
        <v>38</v>
      </c>
      <c r="J2224" s="14" t="s">
        <v>39</v>
      </c>
      <c r="K2224" s="286" t="s">
        <v>40</v>
      </c>
      <c r="L2224" s="59" t="s">
        <v>41</v>
      </c>
      <c r="M2224" s="59" t="s">
        <v>42</v>
      </c>
      <c r="N2224" s="60" t="s">
        <v>43</v>
      </c>
      <c r="O2224" s="63" t="s">
        <v>44</v>
      </c>
      <c r="P2224" s="64" t="s">
        <v>45</v>
      </c>
      <c r="Q2224" s="291" t="s">
        <v>46</v>
      </c>
      <c r="R2224" s="186"/>
    </row>
    <row r="2225" spans="2:18" x14ac:dyDescent="0.3">
      <c r="B2225" s="92" t="s">
        <v>325</v>
      </c>
      <c r="C2225" s="93" t="s">
        <v>4555</v>
      </c>
      <c r="D2225" s="94" t="s">
        <v>64</v>
      </c>
      <c r="E2225" s="94" t="s">
        <v>65</v>
      </c>
      <c r="F2225" s="95">
        <v>2356759621607</v>
      </c>
      <c r="G2225" s="94" t="s">
        <v>64</v>
      </c>
      <c r="H2225" s="94" t="s">
        <v>64</v>
      </c>
      <c r="I2225" s="94" t="s">
        <v>65</v>
      </c>
      <c r="J2225" s="94" t="s">
        <v>66</v>
      </c>
      <c r="K2225" s="96" t="s">
        <v>67</v>
      </c>
      <c r="L2225" s="96">
        <v>0</v>
      </c>
      <c r="M2225" s="96">
        <v>0</v>
      </c>
      <c r="N2225" s="96">
        <v>0</v>
      </c>
      <c r="O2225" s="96">
        <v>0</v>
      </c>
      <c r="P2225" s="96" t="s">
        <v>4019</v>
      </c>
      <c r="Q2225" s="96" t="s">
        <v>4020</v>
      </c>
      <c r="R2225" s="10"/>
    </row>
    <row r="2226" spans="2:18" x14ac:dyDescent="0.3">
      <c r="B2226" s="66" t="s">
        <v>350</v>
      </c>
      <c r="C2226" s="67" t="s">
        <v>4556</v>
      </c>
      <c r="D2226" s="68" t="s">
        <v>64</v>
      </c>
      <c r="E2226" s="68" t="s">
        <v>65</v>
      </c>
      <c r="F2226" s="69">
        <v>2446624361601</v>
      </c>
      <c r="G2226" s="68" t="s">
        <v>64</v>
      </c>
      <c r="H2226" s="68" t="s">
        <v>64</v>
      </c>
      <c r="I2226" s="68" t="s">
        <v>65</v>
      </c>
      <c r="J2226" s="68" t="s">
        <v>66</v>
      </c>
      <c r="K2226" s="70" t="s">
        <v>67</v>
      </c>
      <c r="L2226" s="70">
        <v>0</v>
      </c>
      <c r="M2226" s="70">
        <v>0</v>
      </c>
      <c r="N2226" s="70">
        <v>0</v>
      </c>
      <c r="O2226" s="70">
        <v>0</v>
      </c>
      <c r="P2226" s="70" t="s">
        <v>4019</v>
      </c>
      <c r="Q2226" s="70" t="s">
        <v>4020</v>
      </c>
      <c r="R2226" s="10"/>
    </row>
    <row r="2227" spans="2:18" x14ac:dyDescent="0.3">
      <c r="B2227" s="66" t="s">
        <v>4557</v>
      </c>
      <c r="C2227" s="67" t="s">
        <v>4558</v>
      </c>
      <c r="D2227" s="68" t="s">
        <v>64</v>
      </c>
      <c r="E2227" s="68" t="s">
        <v>65</v>
      </c>
      <c r="F2227" s="69">
        <v>2591134841607</v>
      </c>
      <c r="G2227" s="68" t="s">
        <v>64</v>
      </c>
      <c r="H2227" s="68" t="s">
        <v>64</v>
      </c>
      <c r="I2227" s="68" t="s">
        <v>65</v>
      </c>
      <c r="J2227" s="68" t="s">
        <v>66</v>
      </c>
      <c r="K2227" s="70" t="s">
        <v>67</v>
      </c>
      <c r="L2227" s="70">
        <v>0</v>
      </c>
      <c r="M2227" s="70">
        <v>0</v>
      </c>
      <c r="N2227" s="70">
        <v>0</v>
      </c>
      <c r="O2227" s="70">
        <v>0</v>
      </c>
      <c r="P2227" s="70" t="s">
        <v>4019</v>
      </c>
      <c r="Q2227" s="70" t="s">
        <v>4020</v>
      </c>
      <c r="R2227" s="10"/>
    </row>
    <row r="2228" spans="2:18" x14ac:dyDescent="0.3">
      <c r="B2228" s="66" t="s">
        <v>189</v>
      </c>
      <c r="C2228" s="67" t="s">
        <v>4103</v>
      </c>
      <c r="D2228" s="68" t="s">
        <v>64</v>
      </c>
      <c r="E2228" s="68" t="s">
        <v>65</v>
      </c>
      <c r="F2228" s="69">
        <v>2364658721607</v>
      </c>
      <c r="G2228" s="68" t="s">
        <v>64</v>
      </c>
      <c r="H2228" s="68" t="s">
        <v>64</v>
      </c>
      <c r="I2228" s="68" t="s">
        <v>65</v>
      </c>
      <c r="J2228" s="68" t="s">
        <v>66</v>
      </c>
      <c r="K2228" s="70" t="s">
        <v>67</v>
      </c>
      <c r="L2228" s="70">
        <v>0</v>
      </c>
      <c r="M2228" s="70">
        <v>0</v>
      </c>
      <c r="N2228" s="70">
        <v>0</v>
      </c>
      <c r="O2228" s="70">
        <v>0</v>
      </c>
      <c r="P2228" s="70" t="s">
        <v>4019</v>
      </c>
      <c r="Q2228" s="70" t="s">
        <v>4020</v>
      </c>
      <c r="R2228" s="10"/>
    </row>
    <row r="2229" spans="2:18" x14ac:dyDescent="0.3">
      <c r="B2229" s="66" t="s">
        <v>3572</v>
      </c>
      <c r="C2229" s="67" t="s">
        <v>2272</v>
      </c>
      <c r="D2229" s="68" t="s">
        <v>64</v>
      </c>
      <c r="E2229" s="68" t="s">
        <v>65</v>
      </c>
      <c r="F2229" s="69">
        <v>1575990351607</v>
      </c>
      <c r="G2229" s="68" t="s">
        <v>64</v>
      </c>
      <c r="H2229" s="68" t="s">
        <v>64</v>
      </c>
      <c r="I2229" s="68" t="s">
        <v>65</v>
      </c>
      <c r="J2229" s="68" t="s">
        <v>66</v>
      </c>
      <c r="K2229" s="70" t="s">
        <v>67</v>
      </c>
      <c r="L2229" s="70">
        <v>0</v>
      </c>
      <c r="M2229" s="70">
        <v>0</v>
      </c>
      <c r="N2229" s="70">
        <v>0</v>
      </c>
      <c r="O2229" s="70">
        <v>0</v>
      </c>
      <c r="P2229" s="70" t="s">
        <v>4019</v>
      </c>
      <c r="Q2229" s="70" t="s">
        <v>4020</v>
      </c>
      <c r="R2229" s="10"/>
    </row>
    <row r="2230" spans="2:18" x14ac:dyDescent="0.3">
      <c r="B2230" s="66" t="s">
        <v>185</v>
      </c>
      <c r="C2230" s="67" t="s">
        <v>4559</v>
      </c>
      <c r="D2230" s="68" t="s">
        <v>64</v>
      </c>
      <c r="E2230" s="68" t="s">
        <v>65</v>
      </c>
      <c r="F2230" s="69">
        <v>2364660891607</v>
      </c>
      <c r="G2230" s="68" t="s">
        <v>64</v>
      </c>
      <c r="H2230" s="68" t="s">
        <v>64</v>
      </c>
      <c r="I2230" s="68" t="s">
        <v>65</v>
      </c>
      <c r="J2230" s="68" t="s">
        <v>66</v>
      </c>
      <c r="K2230" s="70" t="s">
        <v>67</v>
      </c>
      <c r="L2230" s="70">
        <v>0</v>
      </c>
      <c r="M2230" s="70">
        <v>0</v>
      </c>
      <c r="N2230" s="70">
        <v>0</v>
      </c>
      <c r="O2230" s="70">
        <v>0</v>
      </c>
      <c r="P2230" s="70" t="s">
        <v>4019</v>
      </c>
      <c r="Q2230" s="70" t="s">
        <v>4020</v>
      </c>
      <c r="R2230" s="10"/>
    </row>
    <row r="2231" spans="2:18" x14ac:dyDescent="0.3">
      <c r="B2231" s="66" t="s">
        <v>4560</v>
      </c>
      <c r="C2231" s="67" t="s">
        <v>2260</v>
      </c>
      <c r="D2231" s="68" t="s">
        <v>64</v>
      </c>
      <c r="E2231" s="68" t="s">
        <v>65</v>
      </c>
      <c r="F2231" s="69">
        <v>2126494771607</v>
      </c>
      <c r="G2231" s="68" t="s">
        <v>64</v>
      </c>
      <c r="H2231" s="68" t="s">
        <v>65</v>
      </c>
      <c r="I2231" s="68" t="s">
        <v>66</v>
      </c>
      <c r="J2231" s="68" t="s">
        <v>66</v>
      </c>
      <c r="K2231" s="70" t="s">
        <v>67</v>
      </c>
      <c r="L2231" s="70">
        <v>0</v>
      </c>
      <c r="M2231" s="70">
        <v>0</v>
      </c>
      <c r="N2231" s="70">
        <v>0</v>
      </c>
      <c r="O2231" s="70">
        <v>0</v>
      </c>
      <c r="P2231" s="70" t="s">
        <v>4019</v>
      </c>
      <c r="Q2231" s="70" t="s">
        <v>4020</v>
      </c>
      <c r="R2231" s="10"/>
    </row>
    <row r="2232" spans="2:18" x14ac:dyDescent="0.3">
      <c r="B2232" s="66" t="s">
        <v>374</v>
      </c>
      <c r="C2232" s="67" t="s">
        <v>295</v>
      </c>
      <c r="D2232" s="68" t="s">
        <v>64</v>
      </c>
      <c r="E2232" s="68" t="s">
        <v>65</v>
      </c>
      <c r="F2232" s="69">
        <v>2505889351607</v>
      </c>
      <c r="G2232" s="68" t="s">
        <v>64</v>
      </c>
      <c r="H2232" s="68" t="s">
        <v>64</v>
      </c>
      <c r="I2232" s="68" t="s">
        <v>65</v>
      </c>
      <c r="J2232" s="68" t="s">
        <v>66</v>
      </c>
      <c r="K2232" s="70" t="s">
        <v>67</v>
      </c>
      <c r="L2232" s="70">
        <v>0</v>
      </c>
      <c r="M2232" s="70">
        <v>0</v>
      </c>
      <c r="N2232" s="70">
        <v>0</v>
      </c>
      <c r="O2232" s="70">
        <v>0</v>
      </c>
      <c r="P2232" s="70" t="s">
        <v>4019</v>
      </c>
      <c r="Q2232" s="70" t="s">
        <v>4020</v>
      </c>
      <c r="R2232" s="10"/>
    </row>
    <row r="2233" spans="2:18" x14ac:dyDescent="0.3">
      <c r="B2233" s="66" t="s">
        <v>369</v>
      </c>
      <c r="C2233" s="67" t="s">
        <v>2262</v>
      </c>
      <c r="D2233" s="68" t="s">
        <v>64</v>
      </c>
      <c r="E2233" s="68" t="s">
        <v>65</v>
      </c>
      <c r="F2233" s="69">
        <v>2312848021607</v>
      </c>
      <c r="G2233" s="68" t="s">
        <v>64</v>
      </c>
      <c r="H2233" s="68" t="s">
        <v>64</v>
      </c>
      <c r="I2233" s="68" t="s">
        <v>65</v>
      </c>
      <c r="J2233" s="68" t="s">
        <v>66</v>
      </c>
      <c r="K2233" s="70" t="s">
        <v>67</v>
      </c>
      <c r="L2233" s="70">
        <v>0</v>
      </c>
      <c r="M2233" s="70">
        <v>0</v>
      </c>
      <c r="N2233" s="70">
        <v>0</v>
      </c>
      <c r="O2233" s="70">
        <v>0</v>
      </c>
      <c r="P2233" s="70" t="s">
        <v>4019</v>
      </c>
      <c r="Q2233" s="70" t="s">
        <v>4020</v>
      </c>
      <c r="R2233" s="10"/>
    </row>
    <row r="2234" spans="2:18" x14ac:dyDescent="0.3">
      <c r="B2234" s="66" t="s">
        <v>388</v>
      </c>
      <c r="C2234" s="67" t="s">
        <v>4052</v>
      </c>
      <c r="D2234" s="68" t="s">
        <v>64</v>
      </c>
      <c r="E2234" s="68" t="s">
        <v>65</v>
      </c>
      <c r="F2234" s="69">
        <v>2459262831607</v>
      </c>
      <c r="G2234" s="68" t="s">
        <v>64</v>
      </c>
      <c r="H2234" s="68" t="s">
        <v>64</v>
      </c>
      <c r="I2234" s="68" t="s">
        <v>65</v>
      </c>
      <c r="J2234" s="68" t="s">
        <v>66</v>
      </c>
      <c r="K2234" s="70" t="s">
        <v>67</v>
      </c>
      <c r="L2234" s="70">
        <v>0</v>
      </c>
      <c r="M2234" s="70">
        <v>0</v>
      </c>
      <c r="N2234" s="70">
        <v>0</v>
      </c>
      <c r="O2234" s="70">
        <v>0</v>
      </c>
      <c r="P2234" s="70" t="s">
        <v>4019</v>
      </c>
      <c r="Q2234" s="70" t="s">
        <v>4020</v>
      </c>
      <c r="R2234" s="10"/>
    </row>
    <row r="2235" spans="2:18" x14ac:dyDescent="0.3">
      <c r="B2235" s="66" t="s">
        <v>427</v>
      </c>
      <c r="C2235" s="67" t="s">
        <v>4052</v>
      </c>
      <c r="D2235" s="68" t="s">
        <v>64</v>
      </c>
      <c r="E2235" s="68" t="s">
        <v>65</v>
      </c>
      <c r="F2235" s="69">
        <v>2173508281601</v>
      </c>
      <c r="G2235" s="68" t="s">
        <v>64</v>
      </c>
      <c r="H2235" s="68" t="s">
        <v>65</v>
      </c>
      <c r="I2235" s="68" t="s">
        <v>66</v>
      </c>
      <c r="J2235" s="68" t="s">
        <v>66</v>
      </c>
      <c r="K2235" s="70" t="s">
        <v>67</v>
      </c>
      <c r="L2235" s="70">
        <v>0</v>
      </c>
      <c r="M2235" s="70">
        <v>0</v>
      </c>
      <c r="N2235" s="70">
        <v>0</v>
      </c>
      <c r="O2235" s="70">
        <v>0</v>
      </c>
      <c r="P2235" s="70" t="s">
        <v>4019</v>
      </c>
      <c r="Q2235" s="70" t="s">
        <v>4020</v>
      </c>
      <c r="R2235" s="10"/>
    </row>
    <row r="2236" spans="2:18" x14ac:dyDescent="0.3">
      <c r="B2236" s="66" t="s">
        <v>369</v>
      </c>
      <c r="C2236" s="67" t="s">
        <v>4561</v>
      </c>
      <c r="D2236" s="68" t="s">
        <v>64</v>
      </c>
      <c r="E2236" s="68" t="s">
        <v>65</v>
      </c>
      <c r="F2236" s="69">
        <v>1585946651607</v>
      </c>
      <c r="G2236" s="68" t="s">
        <v>64</v>
      </c>
      <c r="H2236" s="68" t="s">
        <v>65</v>
      </c>
      <c r="I2236" s="68" t="s">
        <v>66</v>
      </c>
      <c r="J2236" s="68" t="s">
        <v>66</v>
      </c>
      <c r="K2236" s="70" t="s">
        <v>67</v>
      </c>
      <c r="L2236" s="70">
        <v>0</v>
      </c>
      <c r="M2236" s="70">
        <v>0</v>
      </c>
      <c r="N2236" s="70">
        <v>0</v>
      </c>
      <c r="O2236" s="70">
        <v>0</v>
      </c>
      <c r="P2236" s="70" t="s">
        <v>4019</v>
      </c>
      <c r="Q2236" s="70" t="s">
        <v>4020</v>
      </c>
      <c r="R2236" s="10"/>
    </row>
    <row r="2237" spans="2:18" x14ac:dyDescent="0.3">
      <c r="B2237" s="66" t="s">
        <v>3483</v>
      </c>
      <c r="C2237" s="67" t="s">
        <v>2975</v>
      </c>
      <c r="D2237" s="68" t="s">
        <v>64</v>
      </c>
      <c r="E2237" s="68" t="s">
        <v>65</v>
      </c>
      <c r="F2237" s="69">
        <v>2374308271508</v>
      </c>
      <c r="G2237" s="68" t="s">
        <v>64</v>
      </c>
      <c r="H2237" s="68" t="s">
        <v>64</v>
      </c>
      <c r="I2237" s="68" t="s">
        <v>65</v>
      </c>
      <c r="J2237" s="68" t="s">
        <v>66</v>
      </c>
      <c r="K2237" s="70" t="s">
        <v>67</v>
      </c>
      <c r="L2237" s="70">
        <v>0</v>
      </c>
      <c r="M2237" s="70">
        <v>0</v>
      </c>
      <c r="N2237" s="70">
        <v>0</v>
      </c>
      <c r="O2237" s="70">
        <v>0</v>
      </c>
      <c r="P2237" s="70" t="s">
        <v>4019</v>
      </c>
      <c r="Q2237" s="70" t="s">
        <v>4020</v>
      </c>
      <c r="R2237" s="10"/>
    </row>
    <row r="2238" spans="2:18" x14ac:dyDescent="0.3">
      <c r="B2238" s="66" t="s">
        <v>3259</v>
      </c>
      <c r="C2238" s="67" t="s">
        <v>4026</v>
      </c>
      <c r="D2238" s="68" t="s">
        <v>64</v>
      </c>
      <c r="E2238" s="68" t="s">
        <v>65</v>
      </c>
      <c r="F2238" s="69">
        <v>2268600511608</v>
      </c>
      <c r="G2238" s="68" t="s">
        <v>64</v>
      </c>
      <c r="H2238" s="68" t="s">
        <v>64</v>
      </c>
      <c r="I2238" s="68" t="s">
        <v>65</v>
      </c>
      <c r="J2238" s="68" t="s">
        <v>66</v>
      </c>
      <c r="K2238" s="70" t="s">
        <v>67</v>
      </c>
      <c r="L2238" s="70">
        <v>0</v>
      </c>
      <c r="M2238" s="70">
        <v>0</v>
      </c>
      <c r="N2238" s="70">
        <v>0</v>
      </c>
      <c r="O2238" s="70">
        <v>0</v>
      </c>
      <c r="P2238" s="70" t="s">
        <v>4019</v>
      </c>
      <c r="Q2238" s="70" t="s">
        <v>4020</v>
      </c>
      <c r="R2238" s="10"/>
    </row>
    <row r="2239" spans="2:18" x14ac:dyDescent="0.3">
      <c r="B2239" s="66" t="s">
        <v>129</v>
      </c>
      <c r="C2239" s="67" t="s">
        <v>4562</v>
      </c>
      <c r="D2239" s="68" t="s">
        <v>64</v>
      </c>
      <c r="E2239" s="68" t="s">
        <v>65</v>
      </c>
      <c r="F2239" s="69">
        <v>1795795171606</v>
      </c>
      <c r="G2239" s="68" t="s">
        <v>64</v>
      </c>
      <c r="H2239" s="68" t="s">
        <v>64</v>
      </c>
      <c r="I2239" s="68" t="s">
        <v>65</v>
      </c>
      <c r="J2239" s="68" t="s">
        <v>66</v>
      </c>
      <c r="K2239" s="70" t="s">
        <v>67</v>
      </c>
      <c r="L2239" s="70">
        <v>0</v>
      </c>
      <c r="M2239" s="70">
        <v>0</v>
      </c>
      <c r="N2239" s="70">
        <v>0</v>
      </c>
      <c r="O2239" s="70">
        <v>0</v>
      </c>
      <c r="P2239" s="70" t="s">
        <v>4019</v>
      </c>
      <c r="Q2239" s="70" t="s">
        <v>4020</v>
      </c>
      <c r="R2239" s="10"/>
    </row>
    <row r="2240" spans="2:18" x14ac:dyDescent="0.3">
      <c r="B2240" s="66" t="s">
        <v>3688</v>
      </c>
      <c r="C2240" s="67" t="s">
        <v>4563</v>
      </c>
      <c r="D2240" s="68" t="s">
        <v>64</v>
      </c>
      <c r="E2240" s="68" t="s">
        <v>65</v>
      </c>
      <c r="F2240" s="69">
        <v>1828221411607</v>
      </c>
      <c r="G2240" s="68" t="s">
        <v>64</v>
      </c>
      <c r="H2240" s="68" t="s">
        <v>64</v>
      </c>
      <c r="I2240" s="68" t="s">
        <v>65</v>
      </c>
      <c r="J2240" s="68" t="s">
        <v>66</v>
      </c>
      <c r="K2240" s="70" t="s">
        <v>67</v>
      </c>
      <c r="L2240" s="70">
        <v>0</v>
      </c>
      <c r="M2240" s="70">
        <v>0</v>
      </c>
      <c r="N2240" s="70">
        <v>0</v>
      </c>
      <c r="O2240" s="70">
        <v>0</v>
      </c>
      <c r="P2240" s="70" t="s">
        <v>4019</v>
      </c>
      <c r="Q2240" s="70" t="s">
        <v>4020</v>
      </c>
      <c r="R2240" s="10"/>
    </row>
    <row r="2241" spans="2:18" x14ac:dyDescent="0.3">
      <c r="B2241" s="66" t="s">
        <v>369</v>
      </c>
      <c r="C2241" s="67" t="s">
        <v>1974</v>
      </c>
      <c r="D2241" s="68" t="s">
        <v>64</v>
      </c>
      <c r="E2241" s="68" t="s">
        <v>65</v>
      </c>
      <c r="F2241" s="69">
        <v>1724190851607</v>
      </c>
      <c r="G2241" s="68" t="s">
        <v>64</v>
      </c>
      <c r="H2241" s="68" t="s">
        <v>64</v>
      </c>
      <c r="I2241" s="68" t="s">
        <v>65</v>
      </c>
      <c r="J2241" s="68" t="s">
        <v>66</v>
      </c>
      <c r="K2241" s="70" t="s">
        <v>67</v>
      </c>
      <c r="L2241" s="70">
        <v>0</v>
      </c>
      <c r="M2241" s="70">
        <v>0</v>
      </c>
      <c r="N2241" s="70">
        <v>0</v>
      </c>
      <c r="O2241" s="70">
        <v>0</v>
      </c>
      <c r="P2241" s="70" t="s">
        <v>4019</v>
      </c>
      <c r="Q2241" s="70" t="s">
        <v>4020</v>
      </c>
      <c r="R2241" s="10"/>
    </row>
    <row r="2242" spans="2:18" x14ac:dyDescent="0.3">
      <c r="B2242" s="66" t="s">
        <v>189</v>
      </c>
      <c r="C2242" s="67" t="s">
        <v>4564</v>
      </c>
      <c r="D2242" s="68" t="s">
        <v>64</v>
      </c>
      <c r="E2242" s="68" t="s">
        <v>65</v>
      </c>
      <c r="F2242" s="69">
        <v>1800584011607</v>
      </c>
      <c r="G2242" s="68" t="s">
        <v>64</v>
      </c>
      <c r="H2242" s="68" t="s">
        <v>64</v>
      </c>
      <c r="I2242" s="68" t="s">
        <v>65</v>
      </c>
      <c r="J2242" s="68" t="s">
        <v>66</v>
      </c>
      <c r="K2242" s="70" t="s">
        <v>67</v>
      </c>
      <c r="L2242" s="70">
        <v>0</v>
      </c>
      <c r="M2242" s="70">
        <v>0</v>
      </c>
      <c r="N2242" s="70">
        <v>0</v>
      </c>
      <c r="O2242" s="70">
        <v>0</v>
      </c>
      <c r="P2242" s="70" t="s">
        <v>4019</v>
      </c>
      <c r="Q2242" s="70" t="s">
        <v>4020</v>
      </c>
      <c r="R2242" s="10"/>
    </row>
    <row r="2243" spans="2:18" x14ac:dyDescent="0.3">
      <c r="B2243" s="66" t="s">
        <v>328</v>
      </c>
      <c r="C2243" s="67" t="s">
        <v>4051</v>
      </c>
      <c r="D2243" s="68" t="s">
        <v>64</v>
      </c>
      <c r="E2243" s="68" t="s">
        <v>65</v>
      </c>
      <c r="F2243" s="69">
        <v>1975933641607</v>
      </c>
      <c r="G2243" s="68" t="s">
        <v>64</v>
      </c>
      <c r="H2243" s="68" t="s">
        <v>64</v>
      </c>
      <c r="I2243" s="68" t="s">
        <v>65</v>
      </c>
      <c r="J2243" s="68" t="s">
        <v>66</v>
      </c>
      <c r="K2243" s="70" t="s">
        <v>67</v>
      </c>
      <c r="L2243" s="70">
        <v>0</v>
      </c>
      <c r="M2243" s="70">
        <v>0</v>
      </c>
      <c r="N2243" s="70">
        <v>0</v>
      </c>
      <c r="O2243" s="70">
        <v>0</v>
      </c>
      <c r="P2243" s="70" t="s">
        <v>4019</v>
      </c>
      <c r="Q2243" s="70" t="s">
        <v>4020</v>
      </c>
      <c r="R2243" s="10"/>
    </row>
    <row r="2244" spans="2:18" x14ac:dyDescent="0.3">
      <c r="B2244" s="66" t="s">
        <v>2890</v>
      </c>
      <c r="C2244" s="67" t="s">
        <v>4052</v>
      </c>
      <c r="D2244" s="68" t="s">
        <v>64</v>
      </c>
      <c r="E2244" s="68" t="s">
        <v>65</v>
      </c>
      <c r="F2244" s="69">
        <v>1772527581607</v>
      </c>
      <c r="G2244" s="68" t="s">
        <v>64</v>
      </c>
      <c r="H2244" s="68" t="s">
        <v>64</v>
      </c>
      <c r="I2244" s="68" t="s">
        <v>65</v>
      </c>
      <c r="J2244" s="68" t="s">
        <v>66</v>
      </c>
      <c r="K2244" s="70" t="s">
        <v>67</v>
      </c>
      <c r="L2244" s="70">
        <v>0</v>
      </c>
      <c r="M2244" s="70">
        <v>0</v>
      </c>
      <c r="N2244" s="70">
        <v>0</v>
      </c>
      <c r="O2244" s="70">
        <v>0</v>
      </c>
      <c r="P2244" s="70" t="s">
        <v>4019</v>
      </c>
      <c r="Q2244" s="70" t="s">
        <v>4020</v>
      </c>
      <c r="R2244" s="10"/>
    </row>
    <row r="2245" spans="2:18" x14ac:dyDescent="0.3">
      <c r="B2245" s="66" t="s">
        <v>4565</v>
      </c>
      <c r="C2245" s="67" t="s">
        <v>2270</v>
      </c>
      <c r="D2245" s="68" t="s">
        <v>64</v>
      </c>
      <c r="E2245" s="68" t="s">
        <v>65</v>
      </c>
      <c r="F2245" s="69">
        <v>1746509491607</v>
      </c>
      <c r="G2245" s="68" t="s">
        <v>64</v>
      </c>
      <c r="H2245" s="68" t="s">
        <v>64</v>
      </c>
      <c r="I2245" s="68" t="s">
        <v>65</v>
      </c>
      <c r="J2245" s="68" t="s">
        <v>66</v>
      </c>
      <c r="K2245" s="70" t="s">
        <v>67</v>
      </c>
      <c r="L2245" s="70">
        <v>0</v>
      </c>
      <c r="M2245" s="70">
        <v>0</v>
      </c>
      <c r="N2245" s="70">
        <v>0</v>
      </c>
      <c r="O2245" s="70">
        <v>0</v>
      </c>
      <c r="P2245" s="70" t="s">
        <v>4019</v>
      </c>
      <c r="Q2245" s="70" t="s">
        <v>4020</v>
      </c>
      <c r="R2245" s="10"/>
    </row>
    <row r="2246" spans="2:18" x14ac:dyDescent="0.3">
      <c r="B2246" s="66" t="s">
        <v>331</v>
      </c>
      <c r="C2246" s="67" t="s">
        <v>2270</v>
      </c>
      <c r="D2246" s="68" t="s">
        <v>64</v>
      </c>
      <c r="E2246" s="68" t="s">
        <v>65</v>
      </c>
      <c r="F2246" s="69">
        <v>1781509911607</v>
      </c>
      <c r="G2246" s="68" t="s">
        <v>64</v>
      </c>
      <c r="H2246" s="68" t="s">
        <v>64</v>
      </c>
      <c r="I2246" s="68" t="s">
        <v>65</v>
      </c>
      <c r="J2246" s="68" t="s">
        <v>66</v>
      </c>
      <c r="K2246" s="70" t="s">
        <v>67</v>
      </c>
      <c r="L2246" s="70">
        <v>0</v>
      </c>
      <c r="M2246" s="70">
        <v>0</v>
      </c>
      <c r="N2246" s="70">
        <v>0</v>
      </c>
      <c r="O2246" s="70">
        <v>0</v>
      </c>
      <c r="P2246" s="70" t="s">
        <v>4019</v>
      </c>
      <c r="Q2246" s="70" t="s">
        <v>4020</v>
      </c>
      <c r="R2246" s="10"/>
    </row>
    <row r="2247" spans="2:18" x14ac:dyDescent="0.3">
      <c r="B2247" s="66" t="s">
        <v>177</v>
      </c>
      <c r="C2247" s="67" t="s">
        <v>4038</v>
      </c>
      <c r="D2247" s="68" t="s">
        <v>64</v>
      </c>
      <c r="E2247" s="68" t="s">
        <v>65</v>
      </c>
      <c r="F2247" s="69">
        <v>1746497031607</v>
      </c>
      <c r="G2247" s="68" t="s">
        <v>64</v>
      </c>
      <c r="H2247" s="68" t="s">
        <v>64</v>
      </c>
      <c r="I2247" s="68" t="s">
        <v>65</v>
      </c>
      <c r="J2247" s="68" t="s">
        <v>66</v>
      </c>
      <c r="K2247" s="70" t="s">
        <v>67</v>
      </c>
      <c r="L2247" s="70">
        <v>0</v>
      </c>
      <c r="M2247" s="70">
        <v>0</v>
      </c>
      <c r="N2247" s="70">
        <v>0</v>
      </c>
      <c r="O2247" s="70">
        <v>0</v>
      </c>
      <c r="P2247" s="70" t="s">
        <v>4019</v>
      </c>
      <c r="Q2247" s="70" t="s">
        <v>4020</v>
      </c>
      <c r="R2247" s="10"/>
    </row>
    <row r="2248" spans="2:18" x14ac:dyDescent="0.3">
      <c r="B2248" s="66" t="s">
        <v>3638</v>
      </c>
      <c r="C2248" s="67" t="s">
        <v>4052</v>
      </c>
      <c r="D2248" s="68" t="s">
        <v>64</v>
      </c>
      <c r="E2248" s="68" t="s">
        <v>65</v>
      </c>
      <c r="F2248" s="69">
        <v>1807006341607</v>
      </c>
      <c r="G2248" s="68" t="s">
        <v>64</v>
      </c>
      <c r="H2248" s="68" t="s">
        <v>64</v>
      </c>
      <c r="I2248" s="68" t="s">
        <v>65</v>
      </c>
      <c r="J2248" s="68" t="s">
        <v>66</v>
      </c>
      <c r="K2248" s="70" t="s">
        <v>67</v>
      </c>
      <c r="L2248" s="70">
        <v>0</v>
      </c>
      <c r="M2248" s="70">
        <v>0</v>
      </c>
      <c r="N2248" s="70">
        <v>0</v>
      </c>
      <c r="O2248" s="70">
        <v>0</v>
      </c>
      <c r="P2248" s="70" t="s">
        <v>4019</v>
      </c>
      <c r="Q2248" s="70" t="s">
        <v>4020</v>
      </c>
      <c r="R2248" s="10"/>
    </row>
    <row r="2249" spans="2:18" x14ac:dyDescent="0.3">
      <c r="B2249" s="66" t="s">
        <v>1468</v>
      </c>
      <c r="C2249" s="67" t="s">
        <v>4566</v>
      </c>
      <c r="D2249" s="68" t="s">
        <v>64</v>
      </c>
      <c r="E2249" s="68" t="s">
        <v>65</v>
      </c>
      <c r="F2249" s="69">
        <v>1828222651607</v>
      </c>
      <c r="G2249" s="68" t="s">
        <v>64</v>
      </c>
      <c r="H2249" s="68" t="s">
        <v>64</v>
      </c>
      <c r="I2249" s="68" t="s">
        <v>65</v>
      </c>
      <c r="J2249" s="68" t="s">
        <v>66</v>
      </c>
      <c r="K2249" s="70" t="s">
        <v>67</v>
      </c>
      <c r="L2249" s="70">
        <v>0</v>
      </c>
      <c r="M2249" s="70">
        <v>0</v>
      </c>
      <c r="N2249" s="70">
        <v>0</v>
      </c>
      <c r="O2249" s="70">
        <v>0</v>
      </c>
      <c r="P2249" s="70" t="s">
        <v>4019</v>
      </c>
      <c r="Q2249" s="70" t="s">
        <v>4020</v>
      </c>
      <c r="R2249" s="10"/>
    </row>
    <row r="2250" spans="2:18" x14ac:dyDescent="0.3">
      <c r="B2250" s="66" t="s">
        <v>374</v>
      </c>
      <c r="C2250" s="67" t="s">
        <v>4052</v>
      </c>
      <c r="D2250" s="68" t="s">
        <v>64</v>
      </c>
      <c r="E2250" s="68" t="s">
        <v>65</v>
      </c>
      <c r="F2250" s="69">
        <v>1805353581607</v>
      </c>
      <c r="G2250" s="68" t="s">
        <v>64</v>
      </c>
      <c r="H2250" s="68" t="s">
        <v>64</v>
      </c>
      <c r="I2250" s="68" t="s">
        <v>65</v>
      </c>
      <c r="J2250" s="68" t="s">
        <v>66</v>
      </c>
      <c r="K2250" s="70" t="s">
        <v>67</v>
      </c>
      <c r="L2250" s="70">
        <v>0</v>
      </c>
      <c r="M2250" s="70">
        <v>0</v>
      </c>
      <c r="N2250" s="70">
        <v>0</v>
      </c>
      <c r="O2250" s="70">
        <v>0</v>
      </c>
      <c r="P2250" s="70" t="s">
        <v>4019</v>
      </c>
      <c r="Q2250" s="70" t="s">
        <v>4020</v>
      </c>
      <c r="R2250" s="10"/>
    </row>
    <row r="2251" spans="2:18" x14ac:dyDescent="0.3">
      <c r="B2251" s="66" t="s">
        <v>154</v>
      </c>
      <c r="C2251" s="67" t="s">
        <v>307</v>
      </c>
      <c r="D2251" s="68" t="s">
        <v>64</v>
      </c>
      <c r="E2251" s="68" t="s">
        <v>65</v>
      </c>
      <c r="F2251" s="69">
        <v>2364708411606</v>
      </c>
      <c r="G2251" s="68" t="s">
        <v>64</v>
      </c>
      <c r="H2251" s="68" t="s">
        <v>64</v>
      </c>
      <c r="I2251" s="68" t="s">
        <v>65</v>
      </c>
      <c r="J2251" s="68" t="s">
        <v>66</v>
      </c>
      <c r="K2251" s="70" t="s">
        <v>67</v>
      </c>
      <c r="L2251" s="70">
        <v>0</v>
      </c>
      <c r="M2251" s="70">
        <v>0</v>
      </c>
      <c r="N2251" s="70">
        <v>0</v>
      </c>
      <c r="O2251" s="70">
        <v>0</v>
      </c>
      <c r="P2251" s="70" t="s">
        <v>4019</v>
      </c>
      <c r="Q2251" s="70" t="s">
        <v>4020</v>
      </c>
      <c r="R2251" s="10"/>
    </row>
    <row r="2252" spans="2:18" x14ac:dyDescent="0.3">
      <c r="B2252" s="66" t="s">
        <v>201</v>
      </c>
      <c r="C2252" s="67" t="s">
        <v>2264</v>
      </c>
      <c r="D2252" s="68" t="s">
        <v>64</v>
      </c>
      <c r="E2252" s="68" t="s">
        <v>65</v>
      </c>
      <c r="F2252" s="69">
        <v>2364698001607</v>
      </c>
      <c r="G2252" s="68" t="s">
        <v>64</v>
      </c>
      <c r="H2252" s="68" t="s">
        <v>64</v>
      </c>
      <c r="I2252" s="68" t="s">
        <v>65</v>
      </c>
      <c r="J2252" s="68" t="s">
        <v>66</v>
      </c>
      <c r="K2252" s="70" t="s">
        <v>67</v>
      </c>
      <c r="L2252" s="70">
        <v>0</v>
      </c>
      <c r="M2252" s="70">
        <v>0</v>
      </c>
      <c r="N2252" s="70">
        <v>0</v>
      </c>
      <c r="O2252" s="70">
        <v>0</v>
      </c>
      <c r="P2252" s="70" t="s">
        <v>4019</v>
      </c>
      <c r="Q2252" s="70" t="s">
        <v>4020</v>
      </c>
      <c r="R2252" s="10"/>
    </row>
    <row r="2253" spans="2:18" x14ac:dyDescent="0.3">
      <c r="B2253" s="66" t="s">
        <v>4567</v>
      </c>
      <c r="C2253" s="67" t="s">
        <v>2051</v>
      </c>
      <c r="D2253" s="68" t="s">
        <v>64</v>
      </c>
      <c r="E2253" s="68" t="s">
        <v>65</v>
      </c>
      <c r="F2253" s="69">
        <v>2364678591607</v>
      </c>
      <c r="G2253" s="68" t="s">
        <v>64</v>
      </c>
      <c r="H2253" s="68" t="s">
        <v>64</v>
      </c>
      <c r="I2253" s="68" t="s">
        <v>65</v>
      </c>
      <c r="J2253" s="68" t="s">
        <v>66</v>
      </c>
      <c r="K2253" s="70" t="s">
        <v>67</v>
      </c>
      <c r="L2253" s="70">
        <v>0</v>
      </c>
      <c r="M2253" s="70">
        <v>0</v>
      </c>
      <c r="N2253" s="70">
        <v>0</v>
      </c>
      <c r="O2253" s="70">
        <v>0</v>
      </c>
      <c r="P2253" s="70" t="s">
        <v>4019</v>
      </c>
      <c r="Q2253" s="70" t="s">
        <v>4020</v>
      </c>
      <c r="R2253" s="10"/>
    </row>
    <row r="2254" spans="2:18" x14ac:dyDescent="0.3">
      <c r="B2254" s="66" t="s">
        <v>1736</v>
      </c>
      <c r="C2254" s="67" t="s">
        <v>4038</v>
      </c>
      <c r="D2254" s="68" t="s">
        <v>64</v>
      </c>
      <c r="E2254" s="68" t="s">
        <v>65</v>
      </c>
      <c r="F2254" s="69">
        <v>2364848771607</v>
      </c>
      <c r="G2254" s="68" t="s">
        <v>64</v>
      </c>
      <c r="H2254" s="68" t="s">
        <v>64</v>
      </c>
      <c r="I2254" s="68" t="s">
        <v>65</v>
      </c>
      <c r="J2254" s="68" t="s">
        <v>66</v>
      </c>
      <c r="K2254" s="70" t="s">
        <v>67</v>
      </c>
      <c r="L2254" s="70">
        <v>0</v>
      </c>
      <c r="M2254" s="70">
        <v>0</v>
      </c>
      <c r="N2254" s="70">
        <v>0</v>
      </c>
      <c r="O2254" s="70">
        <v>0</v>
      </c>
      <c r="P2254" s="70" t="s">
        <v>4019</v>
      </c>
      <c r="Q2254" s="70" t="s">
        <v>4020</v>
      </c>
      <c r="R2254" s="10"/>
    </row>
    <row r="2255" spans="2:18" x14ac:dyDescent="0.3">
      <c r="B2255" s="66" t="s">
        <v>369</v>
      </c>
      <c r="C2255" s="67" t="s">
        <v>4038</v>
      </c>
      <c r="D2255" s="68" t="s">
        <v>64</v>
      </c>
      <c r="E2255" s="68" t="s">
        <v>65</v>
      </c>
      <c r="F2255" s="69">
        <v>1585944361607</v>
      </c>
      <c r="G2255" s="68" t="s">
        <v>64</v>
      </c>
      <c r="H2255" s="68" t="s">
        <v>64</v>
      </c>
      <c r="I2255" s="68" t="s">
        <v>65</v>
      </c>
      <c r="J2255" s="68" t="s">
        <v>66</v>
      </c>
      <c r="K2255" s="70" t="s">
        <v>67</v>
      </c>
      <c r="L2255" s="70">
        <v>0</v>
      </c>
      <c r="M2255" s="70">
        <v>0</v>
      </c>
      <c r="N2255" s="70">
        <v>0</v>
      </c>
      <c r="O2255" s="70">
        <v>0</v>
      </c>
      <c r="P2255" s="70" t="s">
        <v>4019</v>
      </c>
      <c r="Q2255" s="70" t="s">
        <v>4020</v>
      </c>
      <c r="R2255" s="10"/>
    </row>
    <row r="2256" spans="2:18" x14ac:dyDescent="0.3">
      <c r="B2256" s="66" t="s">
        <v>1663</v>
      </c>
      <c r="C2256" s="67" t="s">
        <v>2264</v>
      </c>
      <c r="D2256" s="68" t="s">
        <v>64</v>
      </c>
      <c r="E2256" s="68" t="s">
        <v>65</v>
      </c>
      <c r="F2256" s="69">
        <v>1764090331607</v>
      </c>
      <c r="G2256" s="68" t="s">
        <v>64</v>
      </c>
      <c r="H2256" s="68" t="s">
        <v>64</v>
      </c>
      <c r="I2256" s="68" t="s">
        <v>65</v>
      </c>
      <c r="J2256" s="68" t="s">
        <v>66</v>
      </c>
      <c r="K2256" s="70" t="s">
        <v>67</v>
      </c>
      <c r="L2256" s="70">
        <v>0</v>
      </c>
      <c r="M2256" s="70">
        <v>0</v>
      </c>
      <c r="N2256" s="70">
        <v>0</v>
      </c>
      <c r="O2256" s="70">
        <v>0</v>
      </c>
      <c r="P2256" s="70" t="s">
        <v>4019</v>
      </c>
      <c r="Q2256" s="70" t="s">
        <v>4020</v>
      </c>
      <c r="R2256" s="10"/>
    </row>
    <row r="2257" spans="2:18" x14ac:dyDescent="0.3">
      <c r="B2257" s="66" t="s">
        <v>374</v>
      </c>
      <c r="C2257" s="67" t="s">
        <v>184</v>
      </c>
      <c r="D2257" s="68" t="s">
        <v>64</v>
      </c>
      <c r="E2257" s="68" t="s">
        <v>65</v>
      </c>
      <c r="F2257" s="69">
        <v>1849340011607</v>
      </c>
      <c r="G2257" s="68" t="s">
        <v>64</v>
      </c>
      <c r="H2257" s="68" t="s">
        <v>64</v>
      </c>
      <c r="I2257" s="68" t="s">
        <v>65</v>
      </c>
      <c r="J2257" s="68" t="s">
        <v>66</v>
      </c>
      <c r="K2257" s="70" t="s">
        <v>67</v>
      </c>
      <c r="L2257" s="70">
        <v>0</v>
      </c>
      <c r="M2257" s="70">
        <v>0</v>
      </c>
      <c r="N2257" s="70">
        <v>0</v>
      </c>
      <c r="O2257" s="70">
        <v>0</v>
      </c>
      <c r="P2257" s="70" t="s">
        <v>4019</v>
      </c>
      <c r="Q2257" s="70" t="s">
        <v>4020</v>
      </c>
      <c r="R2257" s="10"/>
    </row>
    <row r="2258" spans="2:18" x14ac:dyDescent="0.3">
      <c r="B2258" s="66" t="s">
        <v>355</v>
      </c>
      <c r="C2258" s="67" t="s">
        <v>4568</v>
      </c>
      <c r="D2258" s="68" t="s">
        <v>64</v>
      </c>
      <c r="E2258" s="68" t="s">
        <v>65</v>
      </c>
      <c r="F2258" s="69">
        <v>2432685991607</v>
      </c>
      <c r="G2258" s="68" t="s">
        <v>64</v>
      </c>
      <c r="H2258" s="68" t="s">
        <v>64</v>
      </c>
      <c r="I2258" s="68" t="s">
        <v>65</v>
      </c>
      <c r="J2258" s="68" t="s">
        <v>66</v>
      </c>
      <c r="K2258" s="70" t="s">
        <v>67</v>
      </c>
      <c r="L2258" s="70">
        <v>0</v>
      </c>
      <c r="M2258" s="70">
        <v>0</v>
      </c>
      <c r="N2258" s="70">
        <v>0</v>
      </c>
      <c r="O2258" s="70">
        <v>0</v>
      </c>
      <c r="P2258" s="70" t="s">
        <v>4019</v>
      </c>
      <c r="Q2258" s="70" t="s">
        <v>4020</v>
      </c>
      <c r="R2258" s="10"/>
    </row>
    <row r="2259" spans="2:18" x14ac:dyDescent="0.3">
      <c r="B2259" s="66" t="s">
        <v>123</v>
      </c>
      <c r="C2259" s="67" t="s">
        <v>307</v>
      </c>
      <c r="D2259" s="68" t="s">
        <v>64</v>
      </c>
      <c r="E2259" s="68" t="s">
        <v>65</v>
      </c>
      <c r="F2259" s="69">
        <v>2457344061607</v>
      </c>
      <c r="G2259" s="68" t="s">
        <v>64</v>
      </c>
      <c r="H2259" s="68" t="s">
        <v>64</v>
      </c>
      <c r="I2259" s="68" t="s">
        <v>65</v>
      </c>
      <c r="J2259" s="68" t="s">
        <v>66</v>
      </c>
      <c r="K2259" s="70" t="s">
        <v>67</v>
      </c>
      <c r="L2259" s="70">
        <v>0</v>
      </c>
      <c r="M2259" s="70">
        <v>0</v>
      </c>
      <c r="N2259" s="70">
        <v>0</v>
      </c>
      <c r="O2259" s="70">
        <v>0</v>
      </c>
      <c r="P2259" s="70" t="s">
        <v>4019</v>
      </c>
      <c r="Q2259" s="70" t="s">
        <v>4020</v>
      </c>
      <c r="R2259" s="10"/>
    </row>
    <row r="2260" spans="2:18" x14ac:dyDescent="0.3">
      <c r="B2260" s="66" t="s">
        <v>336</v>
      </c>
      <c r="C2260" s="67" t="s">
        <v>2975</v>
      </c>
      <c r="D2260" s="68" t="s">
        <v>64</v>
      </c>
      <c r="E2260" s="68" t="s">
        <v>65</v>
      </c>
      <c r="F2260" s="69">
        <v>1807003241607</v>
      </c>
      <c r="G2260" s="68" t="s">
        <v>64</v>
      </c>
      <c r="H2260" s="68" t="s">
        <v>65</v>
      </c>
      <c r="I2260" s="68" t="s">
        <v>66</v>
      </c>
      <c r="J2260" s="68" t="s">
        <v>66</v>
      </c>
      <c r="K2260" s="70" t="s">
        <v>67</v>
      </c>
      <c r="L2260" s="70">
        <v>0</v>
      </c>
      <c r="M2260" s="70">
        <v>0</v>
      </c>
      <c r="N2260" s="70">
        <v>0</v>
      </c>
      <c r="O2260" s="70">
        <v>0</v>
      </c>
      <c r="P2260" s="70" t="s">
        <v>4019</v>
      </c>
      <c r="Q2260" s="70" t="s">
        <v>4020</v>
      </c>
      <c r="R2260" s="10"/>
    </row>
    <row r="2261" spans="2:18" x14ac:dyDescent="0.3">
      <c r="B2261" s="66" t="s">
        <v>125</v>
      </c>
      <c r="C2261" s="67" t="s">
        <v>330</v>
      </c>
      <c r="D2261" s="68" t="s">
        <v>64</v>
      </c>
      <c r="E2261" s="68" t="s">
        <v>65</v>
      </c>
      <c r="F2261" s="69">
        <v>2212399871608</v>
      </c>
      <c r="G2261" s="68" t="s">
        <v>64</v>
      </c>
      <c r="H2261" s="68" t="s">
        <v>65</v>
      </c>
      <c r="I2261" s="68" t="s">
        <v>66</v>
      </c>
      <c r="J2261" s="68" t="s">
        <v>66</v>
      </c>
      <c r="K2261" s="70" t="s">
        <v>67</v>
      </c>
      <c r="L2261" s="70">
        <v>0</v>
      </c>
      <c r="M2261" s="70">
        <v>0</v>
      </c>
      <c r="N2261" s="70">
        <v>0</v>
      </c>
      <c r="O2261" s="70">
        <v>0</v>
      </c>
      <c r="P2261" s="70" t="s">
        <v>4019</v>
      </c>
      <c r="Q2261" s="70" t="s">
        <v>4020</v>
      </c>
      <c r="R2261" s="10"/>
    </row>
    <row r="2262" spans="2:18" x14ac:dyDescent="0.3">
      <c r="B2262" s="66" t="s">
        <v>374</v>
      </c>
      <c r="C2262" s="67" t="s">
        <v>4038</v>
      </c>
      <c r="D2262" s="68" t="s">
        <v>64</v>
      </c>
      <c r="E2262" s="68" t="s">
        <v>65</v>
      </c>
      <c r="F2262" s="69">
        <v>1746515031607</v>
      </c>
      <c r="G2262" s="68" t="s">
        <v>64</v>
      </c>
      <c r="H2262" s="68" t="s">
        <v>64</v>
      </c>
      <c r="I2262" s="68" t="s">
        <v>65</v>
      </c>
      <c r="J2262" s="68" t="s">
        <v>66</v>
      </c>
      <c r="K2262" s="70" t="s">
        <v>67</v>
      </c>
      <c r="L2262" s="70">
        <v>0</v>
      </c>
      <c r="M2262" s="70">
        <v>0</v>
      </c>
      <c r="N2262" s="70">
        <v>0</v>
      </c>
      <c r="O2262" s="70">
        <v>0</v>
      </c>
      <c r="P2262" s="70" t="s">
        <v>4019</v>
      </c>
      <c r="Q2262" s="70" t="s">
        <v>4020</v>
      </c>
      <c r="R2262" s="10"/>
    </row>
    <row r="2263" spans="2:18" x14ac:dyDescent="0.3">
      <c r="B2263" s="66" t="s">
        <v>3385</v>
      </c>
      <c r="C2263" s="67" t="s">
        <v>4569</v>
      </c>
      <c r="D2263" s="68" t="s">
        <v>64</v>
      </c>
      <c r="E2263" s="68" t="s">
        <v>65</v>
      </c>
      <c r="F2263" s="69">
        <v>2470671481607</v>
      </c>
      <c r="G2263" s="68" t="s">
        <v>64</v>
      </c>
      <c r="H2263" s="68" t="s">
        <v>65</v>
      </c>
      <c r="I2263" s="68" t="s">
        <v>66</v>
      </c>
      <c r="J2263" s="68" t="s">
        <v>66</v>
      </c>
      <c r="K2263" s="70" t="s">
        <v>67</v>
      </c>
      <c r="L2263" s="70">
        <v>0</v>
      </c>
      <c r="M2263" s="70">
        <v>0</v>
      </c>
      <c r="N2263" s="70">
        <v>0</v>
      </c>
      <c r="O2263" s="70">
        <v>0</v>
      </c>
      <c r="P2263" s="70" t="s">
        <v>4019</v>
      </c>
      <c r="Q2263" s="70" t="s">
        <v>4020</v>
      </c>
      <c r="R2263" s="10"/>
    </row>
    <row r="2264" spans="2:18" x14ac:dyDescent="0.3">
      <c r="B2264" s="66" t="s">
        <v>1884</v>
      </c>
      <c r="C2264" s="67" t="s">
        <v>4038</v>
      </c>
      <c r="D2264" s="68" t="s">
        <v>64</v>
      </c>
      <c r="E2264" s="68" t="s">
        <v>65</v>
      </c>
      <c r="F2264" s="69">
        <v>2135422771607</v>
      </c>
      <c r="G2264" s="68" t="s">
        <v>64</v>
      </c>
      <c r="H2264" s="68" t="s">
        <v>65</v>
      </c>
      <c r="I2264" s="68" t="s">
        <v>66</v>
      </c>
      <c r="J2264" s="68" t="s">
        <v>66</v>
      </c>
      <c r="K2264" s="70" t="s">
        <v>67</v>
      </c>
      <c r="L2264" s="70">
        <v>0</v>
      </c>
      <c r="M2264" s="70">
        <v>0</v>
      </c>
      <c r="N2264" s="70">
        <v>0</v>
      </c>
      <c r="O2264" s="70">
        <v>0</v>
      </c>
      <c r="P2264" s="70" t="s">
        <v>4019</v>
      </c>
      <c r="Q2264" s="70" t="s">
        <v>4020</v>
      </c>
      <c r="R2264" s="10"/>
    </row>
    <row r="2265" spans="2:18" x14ac:dyDescent="0.3">
      <c r="B2265" s="66" t="s">
        <v>113</v>
      </c>
      <c r="C2265" s="67" t="s">
        <v>4069</v>
      </c>
      <c r="D2265" s="68" t="s">
        <v>64</v>
      </c>
      <c r="E2265" s="68" t="s">
        <v>65</v>
      </c>
      <c r="F2265" s="69">
        <v>1801859501607</v>
      </c>
      <c r="G2265" s="68" t="s">
        <v>64</v>
      </c>
      <c r="H2265" s="68" t="s">
        <v>65</v>
      </c>
      <c r="I2265" s="68" t="s">
        <v>66</v>
      </c>
      <c r="J2265" s="68" t="s">
        <v>66</v>
      </c>
      <c r="K2265" s="70" t="s">
        <v>67</v>
      </c>
      <c r="L2265" s="70">
        <v>0</v>
      </c>
      <c r="M2265" s="70">
        <v>0</v>
      </c>
      <c r="N2265" s="70">
        <v>0</v>
      </c>
      <c r="O2265" s="70">
        <v>0</v>
      </c>
      <c r="P2265" s="70" t="s">
        <v>4019</v>
      </c>
      <c r="Q2265" s="70" t="s">
        <v>4020</v>
      </c>
      <c r="R2265" s="10"/>
    </row>
    <row r="2266" spans="2:18" x14ac:dyDescent="0.3">
      <c r="B2266" s="66" t="s">
        <v>89</v>
      </c>
      <c r="C2266" s="67" t="s">
        <v>4041</v>
      </c>
      <c r="D2266" s="68" t="s">
        <v>64</v>
      </c>
      <c r="E2266" s="68" t="s">
        <v>65</v>
      </c>
      <c r="F2266" s="69">
        <v>2444139321607</v>
      </c>
      <c r="G2266" s="68" t="s">
        <v>64</v>
      </c>
      <c r="H2266" s="68" t="s">
        <v>65</v>
      </c>
      <c r="I2266" s="68" t="s">
        <v>66</v>
      </c>
      <c r="J2266" s="68" t="s">
        <v>66</v>
      </c>
      <c r="K2266" s="70" t="s">
        <v>67</v>
      </c>
      <c r="L2266" s="70">
        <v>0</v>
      </c>
      <c r="M2266" s="70">
        <v>0</v>
      </c>
      <c r="N2266" s="70">
        <v>0</v>
      </c>
      <c r="O2266" s="70">
        <v>0</v>
      </c>
      <c r="P2266" s="70" t="s">
        <v>4019</v>
      </c>
      <c r="Q2266" s="70" t="s">
        <v>4020</v>
      </c>
      <c r="R2266" s="10"/>
    </row>
    <row r="2267" spans="2:18" x14ac:dyDescent="0.3">
      <c r="B2267" s="66" t="s">
        <v>1409</v>
      </c>
      <c r="C2267" s="67" t="s">
        <v>4052</v>
      </c>
      <c r="D2267" s="68" t="s">
        <v>64</v>
      </c>
      <c r="E2267" s="68" t="s">
        <v>65</v>
      </c>
      <c r="F2267" s="69">
        <v>1746497891607</v>
      </c>
      <c r="G2267" s="68" t="s">
        <v>64</v>
      </c>
      <c r="H2267" s="68" t="s">
        <v>64</v>
      </c>
      <c r="I2267" s="68" t="s">
        <v>65</v>
      </c>
      <c r="J2267" s="68" t="s">
        <v>66</v>
      </c>
      <c r="K2267" s="70" t="s">
        <v>67</v>
      </c>
      <c r="L2267" s="70">
        <v>0</v>
      </c>
      <c r="M2267" s="70">
        <v>0</v>
      </c>
      <c r="N2267" s="70">
        <v>0</v>
      </c>
      <c r="O2267" s="70">
        <v>0</v>
      </c>
      <c r="P2267" s="70" t="s">
        <v>4019</v>
      </c>
      <c r="Q2267" s="70" t="s">
        <v>4020</v>
      </c>
      <c r="R2267" s="10"/>
    </row>
    <row r="2268" spans="2:18" x14ac:dyDescent="0.3">
      <c r="B2268" s="66" t="s">
        <v>369</v>
      </c>
      <c r="C2268" s="67" t="s">
        <v>4028</v>
      </c>
      <c r="D2268" s="68" t="s">
        <v>64</v>
      </c>
      <c r="E2268" s="68" t="s">
        <v>65</v>
      </c>
      <c r="F2268" s="69">
        <v>1610266131607</v>
      </c>
      <c r="G2268" s="68" t="s">
        <v>64</v>
      </c>
      <c r="H2268" s="68" t="s">
        <v>65</v>
      </c>
      <c r="I2268" s="68" t="s">
        <v>66</v>
      </c>
      <c r="J2268" s="68" t="s">
        <v>66</v>
      </c>
      <c r="K2268" s="70" t="s">
        <v>67</v>
      </c>
      <c r="L2268" s="70">
        <v>0</v>
      </c>
      <c r="M2268" s="70">
        <v>0</v>
      </c>
      <c r="N2268" s="70">
        <v>0</v>
      </c>
      <c r="O2268" s="70">
        <v>0</v>
      </c>
      <c r="P2268" s="70" t="s">
        <v>4019</v>
      </c>
      <c r="Q2268" s="70" t="s">
        <v>4020</v>
      </c>
      <c r="R2268" s="10"/>
    </row>
    <row r="2269" spans="2:18" x14ac:dyDescent="0.3">
      <c r="B2269" s="66" t="s">
        <v>374</v>
      </c>
      <c r="C2269" s="67" t="s">
        <v>2264</v>
      </c>
      <c r="D2269" s="68" t="s">
        <v>64</v>
      </c>
      <c r="E2269" s="68" t="s">
        <v>65</v>
      </c>
      <c r="F2269" s="69">
        <v>1813722151607</v>
      </c>
      <c r="G2269" s="68" t="s">
        <v>64</v>
      </c>
      <c r="H2269" s="68" t="s">
        <v>65</v>
      </c>
      <c r="I2269" s="68" t="s">
        <v>66</v>
      </c>
      <c r="J2269" s="68" t="s">
        <v>66</v>
      </c>
      <c r="K2269" s="70" t="s">
        <v>67</v>
      </c>
      <c r="L2269" s="70">
        <v>0</v>
      </c>
      <c r="M2269" s="70">
        <v>0</v>
      </c>
      <c r="N2269" s="70">
        <v>0</v>
      </c>
      <c r="O2269" s="70">
        <v>0</v>
      </c>
      <c r="P2269" s="70" t="s">
        <v>4019</v>
      </c>
      <c r="Q2269" s="70" t="s">
        <v>4020</v>
      </c>
      <c r="R2269" s="10"/>
    </row>
    <row r="2270" spans="2:18" x14ac:dyDescent="0.3">
      <c r="B2270" s="66" t="s">
        <v>4567</v>
      </c>
      <c r="C2270" s="67" t="s">
        <v>4038</v>
      </c>
      <c r="D2270" s="68" t="s">
        <v>64</v>
      </c>
      <c r="E2270" s="68" t="s">
        <v>65</v>
      </c>
      <c r="F2270" s="69">
        <v>1766727451607</v>
      </c>
      <c r="G2270" s="68" t="s">
        <v>64</v>
      </c>
      <c r="H2270" s="68" t="s">
        <v>64</v>
      </c>
      <c r="I2270" s="68" t="s">
        <v>65</v>
      </c>
      <c r="J2270" s="68" t="s">
        <v>66</v>
      </c>
      <c r="K2270" s="70" t="s">
        <v>67</v>
      </c>
      <c r="L2270" s="70">
        <v>0</v>
      </c>
      <c r="M2270" s="70">
        <v>0</v>
      </c>
      <c r="N2270" s="70">
        <v>0</v>
      </c>
      <c r="O2270" s="70">
        <v>0</v>
      </c>
      <c r="P2270" s="70" t="s">
        <v>4019</v>
      </c>
      <c r="Q2270" s="70" t="s">
        <v>4020</v>
      </c>
      <c r="R2270" s="10"/>
    </row>
    <row r="2271" spans="2:18" x14ac:dyDescent="0.3">
      <c r="B2271" s="66" t="s">
        <v>325</v>
      </c>
      <c r="C2271" s="67" t="s">
        <v>163</v>
      </c>
      <c r="D2271" s="68" t="s">
        <v>64</v>
      </c>
      <c r="E2271" s="68" t="s">
        <v>65</v>
      </c>
      <c r="F2271" s="69">
        <v>3282269121607</v>
      </c>
      <c r="G2271" s="68" t="s">
        <v>64</v>
      </c>
      <c r="H2271" s="68" t="s">
        <v>65</v>
      </c>
      <c r="I2271" s="68" t="s">
        <v>66</v>
      </c>
      <c r="J2271" s="68" t="s">
        <v>66</v>
      </c>
      <c r="K2271" s="70" t="s">
        <v>67</v>
      </c>
      <c r="L2271" s="70">
        <v>0</v>
      </c>
      <c r="M2271" s="70">
        <v>0</v>
      </c>
      <c r="N2271" s="70">
        <v>0</v>
      </c>
      <c r="O2271" s="70">
        <v>0</v>
      </c>
      <c r="P2271" s="70" t="s">
        <v>4019</v>
      </c>
      <c r="Q2271" s="70" t="s">
        <v>4020</v>
      </c>
      <c r="R2271" s="10"/>
    </row>
    <row r="2272" spans="2:18" x14ac:dyDescent="0.3">
      <c r="B2272" s="66" t="s">
        <v>4570</v>
      </c>
      <c r="C2272" s="67" t="s">
        <v>1930</v>
      </c>
      <c r="D2272" s="68" t="s">
        <v>64</v>
      </c>
      <c r="E2272" s="68" t="s">
        <v>65</v>
      </c>
      <c r="F2272" s="69">
        <v>2752799601607</v>
      </c>
      <c r="G2272" s="68" t="s">
        <v>64</v>
      </c>
      <c r="H2272" s="68" t="s">
        <v>65</v>
      </c>
      <c r="I2272" s="68" t="s">
        <v>66</v>
      </c>
      <c r="J2272" s="68" t="s">
        <v>66</v>
      </c>
      <c r="K2272" s="70" t="s">
        <v>67</v>
      </c>
      <c r="L2272" s="70">
        <v>0</v>
      </c>
      <c r="M2272" s="70">
        <v>0</v>
      </c>
      <c r="N2272" s="70">
        <v>0</v>
      </c>
      <c r="O2272" s="70">
        <v>0</v>
      </c>
      <c r="P2272" s="70" t="s">
        <v>4019</v>
      </c>
      <c r="Q2272" s="70" t="s">
        <v>4020</v>
      </c>
      <c r="R2272" s="10"/>
    </row>
    <row r="2273" spans="2:18" x14ac:dyDescent="0.3">
      <c r="B2273" s="66" t="s">
        <v>4571</v>
      </c>
      <c r="C2273" s="67" t="s">
        <v>4572</v>
      </c>
      <c r="D2273" s="68" t="s">
        <v>64</v>
      </c>
      <c r="E2273" s="68" t="s">
        <v>65</v>
      </c>
      <c r="F2273" s="69">
        <v>2334489691607</v>
      </c>
      <c r="G2273" s="68" t="s">
        <v>64</v>
      </c>
      <c r="H2273" s="68" t="s">
        <v>65</v>
      </c>
      <c r="I2273" s="68" t="s">
        <v>66</v>
      </c>
      <c r="J2273" s="68" t="s">
        <v>66</v>
      </c>
      <c r="K2273" s="70" t="s">
        <v>67</v>
      </c>
      <c r="L2273" s="70">
        <v>0</v>
      </c>
      <c r="M2273" s="70">
        <v>0</v>
      </c>
      <c r="N2273" s="70">
        <v>0</v>
      </c>
      <c r="O2273" s="70">
        <v>0</v>
      </c>
      <c r="P2273" s="70" t="s">
        <v>4019</v>
      </c>
      <c r="Q2273" s="70" t="s">
        <v>4020</v>
      </c>
      <c r="R2273" s="10"/>
    </row>
    <row r="2274" spans="2:18" x14ac:dyDescent="0.3">
      <c r="B2274" s="66" t="s">
        <v>4573</v>
      </c>
      <c r="C2274" s="67" t="s">
        <v>295</v>
      </c>
      <c r="D2274" s="68" t="s">
        <v>64</v>
      </c>
      <c r="E2274" s="68" t="s">
        <v>65</v>
      </c>
      <c r="F2274" s="69">
        <v>2615436011607</v>
      </c>
      <c r="G2274" s="68" t="s">
        <v>64</v>
      </c>
      <c r="H2274" s="68" t="s">
        <v>65</v>
      </c>
      <c r="I2274" s="68" t="s">
        <v>66</v>
      </c>
      <c r="J2274" s="68" t="s">
        <v>66</v>
      </c>
      <c r="K2274" s="70" t="s">
        <v>67</v>
      </c>
      <c r="L2274" s="70">
        <v>0</v>
      </c>
      <c r="M2274" s="70">
        <v>0</v>
      </c>
      <c r="N2274" s="70">
        <v>0</v>
      </c>
      <c r="O2274" s="70">
        <v>0</v>
      </c>
      <c r="P2274" s="70" t="s">
        <v>4019</v>
      </c>
      <c r="Q2274" s="70" t="s">
        <v>4020</v>
      </c>
      <c r="R2274" s="10"/>
    </row>
    <row r="2275" spans="2:18" x14ac:dyDescent="0.3">
      <c r="B2275" s="66" t="s">
        <v>325</v>
      </c>
      <c r="C2275" s="67" t="s">
        <v>1974</v>
      </c>
      <c r="D2275" s="68" t="s">
        <v>64</v>
      </c>
      <c r="E2275" s="68" t="s">
        <v>65</v>
      </c>
      <c r="F2275" s="69">
        <v>2505273751607</v>
      </c>
      <c r="G2275" s="68" t="s">
        <v>64</v>
      </c>
      <c r="H2275" s="68" t="s">
        <v>65</v>
      </c>
      <c r="I2275" s="68" t="s">
        <v>66</v>
      </c>
      <c r="J2275" s="68" t="s">
        <v>66</v>
      </c>
      <c r="K2275" s="70" t="s">
        <v>67</v>
      </c>
      <c r="L2275" s="70">
        <v>0</v>
      </c>
      <c r="M2275" s="70">
        <v>0</v>
      </c>
      <c r="N2275" s="70">
        <v>0</v>
      </c>
      <c r="O2275" s="70">
        <v>0</v>
      </c>
      <c r="P2275" s="70" t="s">
        <v>4019</v>
      </c>
      <c r="Q2275" s="70" t="s">
        <v>4020</v>
      </c>
      <c r="R2275" s="10"/>
    </row>
    <row r="2276" spans="2:18" x14ac:dyDescent="0.3">
      <c r="B2276" s="66" t="s">
        <v>1702</v>
      </c>
      <c r="C2276" s="67" t="s">
        <v>4558</v>
      </c>
      <c r="D2276" s="68" t="s">
        <v>64</v>
      </c>
      <c r="E2276" s="68" t="s">
        <v>65</v>
      </c>
      <c r="F2276" s="69">
        <v>221593713107</v>
      </c>
      <c r="G2276" s="68" t="s">
        <v>64</v>
      </c>
      <c r="H2276" s="68" t="s">
        <v>65</v>
      </c>
      <c r="I2276" s="68" t="s">
        <v>66</v>
      </c>
      <c r="J2276" s="68" t="s">
        <v>66</v>
      </c>
      <c r="K2276" s="70" t="s">
        <v>67</v>
      </c>
      <c r="L2276" s="70">
        <v>0</v>
      </c>
      <c r="M2276" s="70">
        <v>0</v>
      </c>
      <c r="N2276" s="70">
        <v>0</v>
      </c>
      <c r="O2276" s="70">
        <v>0</v>
      </c>
      <c r="P2276" s="70" t="s">
        <v>4019</v>
      </c>
      <c r="Q2276" s="70" t="s">
        <v>4020</v>
      </c>
      <c r="R2276" s="10"/>
    </row>
    <row r="2277" spans="2:18" x14ac:dyDescent="0.3">
      <c r="B2277" s="66" t="s">
        <v>125</v>
      </c>
      <c r="C2277" s="67" t="s">
        <v>4048</v>
      </c>
      <c r="D2277" s="68" t="s">
        <v>64</v>
      </c>
      <c r="E2277" s="68" t="s">
        <v>65</v>
      </c>
      <c r="F2277" s="69">
        <v>1573000051607</v>
      </c>
      <c r="G2277" s="68" t="s">
        <v>64</v>
      </c>
      <c r="H2277" s="68" t="s">
        <v>64</v>
      </c>
      <c r="I2277" s="68" t="s">
        <v>65</v>
      </c>
      <c r="J2277" s="68" t="s">
        <v>66</v>
      </c>
      <c r="K2277" s="70" t="s">
        <v>67</v>
      </c>
      <c r="L2277" s="70">
        <v>0</v>
      </c>
      <c r="M2277" s="70">
        <v>0</v>
      </c>
      <c r="N2277" s="70">
        <v>0</v>
      </c>
      <c r="O2277" s="70">
        <v>0</v>
      </c>
      <c r="P2277" s="70" t="s">
        <v>4019</v>
      </c>
      <c r="Q2277" s="70" t="s">
        <v>4020</v>
      </c>
      <c r="R2277" s="10"/>
    </row>
    <row r="2278" spans="2:18" x14ac:dyDescent="0.3">
      <c r="B2278" s="66" t="s">
        <v>328</v>
      </c>
      <c r="C2278" s="67" t="s">
        <v>2264</v>
      </c>
      <c r="D2278" s="68" t="s">
        <v>64</v>
      </c>
      <c r="E2278" s="68" t="s">
        <v>65</v>
      </c>
      <c r="F2278" s="69">
        <v>1727637971607</v>
      </c>
      <c r="G2278" s="68" t="s">
        <v>64</v>
      </c>
      <c r="H2278" s="68" t="s">
        <v>65</v>
      </c>
      <c r="I2278" s="68" t="s">
        <v>66</v>
      </c>
      <c r="J2278" s="68" t="s">
        <v>66</v>
      </c>
      <c r="K2278" s="70" t="s">
        <v>67</v>
      </c>
      <c r="L2278" s="70">
        <v>0</v>
      </c>
      <c r="M2278" s="70">
        <v>0</v>
      </c>
      <c r="N2278" s="70">
        <v>0</v>
      </c>
      <c r="O2278" s="70">
        <v>0</v>
      </c>
      <c r="P2278" s="70" t="s">
        <v>4019</v>
      </c>
      <c r="Q2278" s="70" t="s">
        <v>4020</v>
      </c>
      <c r="R2278" s="10"/>
    </row>
    <row r="2279" spans="2:18" x14ac:dyDescent="0.3">
      <c r="B2279" s="66" t="s">
        <v>4574</v>
      </c>
      <c r="C2279" s="67" t="s">
        <v>4041</v>
      </c>
      <c r="D2279" s="68" t="s">
        <v>64</v>
      </c>
      <c r="E2279" s="68" t="s">
        <v>65</v>
      </c>
      <c r="F2279" s="69">
        <v>3280162331607</v>
      </c>
      <c r="G2279" s="68" t="s">
        <v>64</v>
      </c>
      <c r="H2279" s="68" t="s">
        <v>65</v>
      </c>
      <c r="I2279" s="68" t="s">
        <v>66</v>
      </c>
      <c r="J2279" s="68" t="s">
        <v>66</v>
      </c>
      <c r="K2279" s="70" t="s">
        <v>67</v>
      </c>
      <c r="L2279" s="70">
        <v>0</v>
      </c>
      <c r="M2279" s="70">
        <v>0</v>
      </c>
      <c r="N2279" s="70">
        <v>0</v>
      </c>
      <c r="O2279" s="70">
        <v>0</v>
      </c>
      <c r="P2279" s="70" t="s">
        <v>4019</v>
      </c>
      <c r="Q2279" s="70" t="s">
        <v>4020</v>
      </c>
      <c r="R2279" s="10"/>
    </row>
    <row r="2280" spans="2:18" x14ac:dyDescent="0.3">
      <c r="B2280" s="66" t="s">
        <v>189</v>
      </c>
      <c r="C2280" s="67" t="s">
        <v>307</v>
      </c>
      <c r="D2280" s="68" t="s">
        <v>64</v>
      </c>
      <c r="E2280" s="68" t="s">
        <v>65</v>
      </c>
      <c r="F2280" s="69">
        <v>1813729831607</v>
      </c>
      <c r="G2280" s="68" t="s">
        <v>64</v>
      </c>
      <c r="H2280" s="68" t="s">
        <v>65</v>
      </c>
      <c r="I2280" s="68" t="s">
        <v>66</v>
      </c>
      <c r="J2280" s="68" t="s">
        <v>66</v>
      </c>
      <c r="K2280" s="70" t="s">
        <v>67</v>
      </c>
      <c r="L2280" s="70">
        <v>0</v>
      </c>
      <c r="M2280" s="70">
        <v>0</v>
      </c>
      <c r="N2280" s="70">
        <v>0</v>
      </c>
      <c r="O2280" s="70">
        <v>0</v>
      </c>
      <c r="P2280" s="70" t="s">
        <v>4019</v>
      </c>
      <c r="Q2280" s="70" t="s">
        <v>4020</v>
      </c>
      <c r="R2280" s="10"/>
    </row>
    <row r="2281" spans="2:18" x14ac:dyDescent="0.3">
      <c r="B2281" s="66" t="s">
        <v>189</v>
      </c>
      <c r="C2281" s="67" t="s">
        <v>330</v>
      </c>
      <c r="D2281" s="68" t="s">
        <v>64</v>
      </c>
      <c r="E2281" s="68" t="s">
        <v>65</v>
      </c>
      <c r="F2281" s="69">
        <v>1746519371607</v>
      </c>
      <c r="G2281" s="68" t="s">
        <v>64</v>
      </c>
      <c r="H2281" s="68" t="s">
        <v>64</v>
      </c>
      <c r="I2281" s="68" t="s">
        <v>65</v>
      </c>
      <c r="J2281" s="68" t="s">
        <v>66</v>
      </c>
      <c r="K2281" s="70" t="s">
        <v>67</v>
      </c>
      <c r="L2281" s="70">
        <v>0</v>
      </c>
      <c r="M2281" s="70">
        <v>0</v>
      </c>
      <c r="N2281" s="70">
        <v>0</v>
      </c>
      <c r="O2281" s="70">
        <v>0</v>
      </c>
      <c r="P2281" s="70" t="s">
        <v>4019</v>
      </c>
      <c r="Q2281" s="70" t="s">
        <v>4020</v>
      </c>
      <c r="R2281" s="10"/>
    </row>
    <row r="2282" spans="2:18" x14ac:dyDescent="0.3">
      <c r="B2282" s="66" t="s">
        <v>3408</v>
      </c>
      <c r="C2282" s="67" t="s">
        <v>4575</v>
      </c>
      <c r="D2282" s="68" t="s">
        <v>64</v>
      </c>
      <c r="E2282" s="68" t="s">
        <v>65</v>
      </c>
      <c r="F2282" s="69">
        <v>1746497701607</v>
      </c>
      <c r="G2282" s="68" t="s">
        <v>64</v>
      </c>
      <c r="H2282" s="68" t="s">
        <v>64</v>
      </c>
      <c r="I2282" s="68" t="s">
        <v>65</v>
      </c>
      <c r="J2282" s="68" t="s">
        <v>66</v>
      </c>
      <c r="K2282" s="70" t="s">
        <v>67</v>
      </c>
      <c r="L2282" s="70">
        <v>0</v>
      </c>
      <c r="M2282" s="70">
        <v>0</v>
      </c>
      <c r="N2282" s="70">
        <v>0</v>
      </c>
      <c r="O2282" s="70">
        <v>0</v>
      </c>
      <c r="P2282" s="70" t="s">
        <v>4019</v>
      </c>
      <c r="Q2282" s="70" t="s">
        <v>4020</v>
      </c>
      <c r="R2282" s="10"/>
    </row>
    <row r="2283" spans="2:18" x14ac:dyDescent="0.3">
      <c r="B2283" s="66" t="s">
        <v>4012</v>
      </c>
      <c r="C2283" s="67" t="s">
        <v>307</v>
      </c>
      <c r="D2283" s="68" t="s">
        <v>64</v>
      </c>
      <c r="E2283" s="68" t="s">
        <v>65</v>
      </c>
      <c r="F2283" s="69">
        <v>2951844181607</v>
      </c>
      <c r="G2283" s="68" t="s">
        <v>64</v>
      </c>
      <c r="H2283" s="68" t="s">
        <v>65</v>
      </c>
      <c r="I2283" s="68" t="s">
        <v>66</v>
      </c>
      <c r="J2283" s="68" t="s">
        <v>66</v>
      </c>
      <c r="K2283" s="70" t="s">
        <v>67</v>
      </c>
      <c r="L2283" s="70">
        <v>0</v>
      </c>
      <c r="M2283" s="70">
        <v>0</v>
      </c>
      <c r="N2283" s="70">
        <v>0</v>
      </c>
      <c r="O2283" s="70">
        <v>0</v>
      </c>
      <c r="P2283" s="70" t="s">
        <v>4019</v>
      </c>
      <c r="Q2283" s="70" t="s">
        <v>4020</v>
      </c>
      <c r="R2283" s="10"/>
    </row>
    <row r="2284" spans="2:18" x14ac:dyDescent="0.3">
      <c r="B2284" s="66" t="s">
        <v>559</v>
      </c>
      <c r="C2284" s="67" t="s">
        <v>4069</v>
      </c>
      <c r="D2284" s="68" t="s">
        <v>64</v>
      </c>
      <c r="E2284" s="68" t="s">
        <v>65</v>
      </c>
      <c r="F2284" s="69">
        <v>1883418701607</v>
      </c>
      <c r="G2284" s="68" t="s">
        <v>64</v>
      </c>
      <c r="H2284" s="68" t="s">
        <v>64</v>
      </c>
      <c r="I2284" s="68" t="s">
        <v>65</v>
      </c>
      <c r="J2284" s="68" t="s">
        <v>66</v>
      </c>
      <c r="K2284" s="70" t="s">
        <v>67</v>
      </c>
      <c r="L2284" s="70">
        <v>0</v>
      </c>
      <c r="M2284" s="70">
        <v>0</v>
      </c>
      <c r="N2284" s="70">
        <v>0</v>
      </c>
      <c r="O2284" s="70">
        <v>0</v>
      </c>
      <c r="P2284" s="70" t="s">
        <v>4019</v>
      </c>
      <c r="Q2284" s="70" t="s">
        <v>4020</v>
      </c>
      <c r="R2284" s="10"/>
    </row>
    <row r="2285" spans="2:18" x14ac:dyDescent="0.3">
      <c r="B2285" s="66" t="s">
        <v>123</v>
      </c>
      <c r="C2285" s="67" t="s">
        <v>4576</v>
      </c>
      <c r="D2285" s="68" t="s">
        <v>64</v>
      </c>
      <c r="E2285" s="68" t="s">
        <v>65</v>
      </c>
      <c r="F2285" s="69">
        <v>1585772050706</v>
      </c>
      <c r="G2285" s="68" t="s">
        <v>64</v>
      </c>
      <c r="H2285" s="68" t="s">
        <v>64</v>
      </c>
      <c r="I2285" s="68" t="s">
        <v>65</v>
      </c>
      <c r="J2285" s="68" t="s">
        <v>66</v>
      </c>
      <c r="K2285" s="70" t="s">
        <v>67</v>
      </c>
      <c r="L2285" s="70">
        <v>0</v>
      </c>
      <c r="M2285" s="70">
        <v>0</v>
      </c>
      <c r="N2285" s="70">
        <v>0</v>
      </c>
      <c r="O2285" s="70">
        <v>0</v>
      </c>
      <c r="P2285" s="70" t="s">
        <v>4577</v>
      </c>
      <c r="Q2285" s="70" t="s">
        <v>4578</v>
      </c>
      <c r="R2285" s="10"/>
    </row>
    <row r="2286" spans="2:18" x14ac:dyDescent="0.3">
      <c r="B2286" s="66" t="s">
        <v>185</v>
      </c>
      <c r="C2286" s="67" t="s">
        <v>4579</v>
      </c>
      <c r="D2286" s="68" t="s">
        <v>64</v>
      </c>
      <c r="E2286" s="68" t="s">
        <v>65</v>
      </c>
      <c r="F2286" s="69">
        <v>1609587090705</v>
      </c>
      <c r="G2286" s="68" t="s">
        <v>64</v>
      </c>
      <c r="H2286" s="68" t="s">
        <v>64</v>
      </c>
      <c r="I2286" s="68" t="s">
        <v>65</v>
      </c>
      <c r="J2286" s="68" t="s">
        <v>66</v>
      </c>
      <c r="K2286" s="70" t="s">
        <v>67</v>
      </c>
      <c r="L2286" s="70">
        <v>0</v>
      </c>
      <c r="M2286" s="70">
        <v>0</v>
      </c>
      <c r="N2286" s="70">
        <v>0</v>
      </c>
      <c r="O2286" s="70">
        <v>0</v>
      </c>
      <c r="P2286" s="70" t="s">
        <v>4577</v>
      </c>
      <c r="Q2286" s="70" t="s">
        <v>4578</v>
      </c>
      <c r="R2286" s="10"/>
    </row>
    <row r="2287" spans="2:18" x14ac:dyDescent="0.3">
      <c r="B2287" s="66" t="s">
        <v>523</v>
      </c>
      <c r="C2287" s="67" t="s">
        <v>4580</v>
      </c>
      <c r="D2287" s="68" t="s">
        <v>64</v>
      </c>
      <c r="E2287" s="68" t="s">
        <v>65</v>
      </c>
      <c r="F2287" s="69">
        <v>1602275770705</v>
      </c>
      <c r="G2287" s="68" t="s">
        <v>64</v>
      </c>
      <c r="H2287" s="68" t="s">
        <v>64</v>
      </c>
      <c r="I2287" s="68" t="s">
        <v>65</v>
      </c>
      <c r="J2287" s="68" t="s">
        <v>66</v>
      </c>
      <c r="K2287" s="70" t="s">
        <v>67</v>
      </c>
      <c r="L2287" s="70">
        <v>0</v>
      </c>
      <c r="M2287" s="70">
        <v>0</v>
      </c>
      <c r="N2287" s="70">
        <v>0</v>
      </c>
      <c r="O2287" s="70">
        <v>0</v>
      </c>
      <c r="P2287" s="70" t="s">
        <v>4577</v>
      </c>
      <c r="Q2287" s="70" t="s">
        <v>4578</v>
      </c>
      <c r="R2287" s="10"/>
    </row>
    <row r="2288" spans="2:18" x14ac:dyDescent="0.3">
      <c r="B2288" s="66" t="s">
        <v>123</v>
      </c>
      <c r="C2288" s="67" t="s">
        <v>4581</v>
      </c>
      <c r="D2288" s="68" t="s">
        <v>64</v>
      </c>
      <c r="E2288" s="68" t="s">
        <v>65</v>
      </c>
      <c r="F2288" s="69">
        <v>2596184890705</v>
      </c>
      <c r="G2288" s="68" t="s">
        <v>64</v>
      </c>
      <c r="H2288" s="68" t="s">
        <v>64</v>
      </c>
      <c r="I2288" s="68" t="s">
        <v>65</v>
      </c>
      <c r="J2288" s="68" t="s">
        <v>66</v>
      </c>
      <c r="K2288" s="70" t="s">
        <v>67</v>
      </c>
      <c r="L2288" s="70">
        <v>0</v>
      </c>
      <c r="M2288" s="70">
        <v>0</v>
      </c>
      <c r="N2288" s="70">
        <v>0</v>
      </c>
      <c r="O2288" s="70">
        <v>0</v>
      </c>
      <c r="P2288" s="70" t="s">
        <v>4577</v>
      </c>
      <c r="Q2288" s="70" t="s">
        <v>4578</v>
      </c>
      <c r="R2288" s="10"/>
    </row>
    <row r="2289" spans="2:18" x14ac:dyDescent="0.3">
      <c r="B2289" s="66" t="s">
        <v>123</v>
      </c>
      <c r="C2289" s="67" t="s">
        <v>490</v>
      </c>
      <c r="D2289" s="68" t="s">
        <v>64</v>
      </c>
      <c r="E2289" s="68" t="s">
        <v>65</v>
      </c>
      <c r="F2289" s="69">
        <v>1664716070705</v>
      </c>
      <c r="G2289" s="68" t="s">
        <v>64</v>
      </c>
      <c r="H2289" s="68" t="s">
        <v>64</v>
      </c>
      <c r="I2289" s="68" t="s">
        <v>66</v>
      </c>
      <c r="J2289" s="68" t="s">
        <v>66</v>
      </c>
      <c r="K2289" s="70" t="s">
        <v>67</v>
      </c>
      <c r="L2289" s="70">
        <v>0</v>
      </c>
      <c r="M2289" s="70">
        <v>0</v>
      </c>
      <c r="N2289" s="70">
        <v>0</v>
      </c>
      <c r="O2289" s="70">
        <v>0</v>
      </c>
      <c r="P2289" s="70" t="s">
        <v>4577</v>
      </c>
      <c r="Q2289" s="70" t="s">
        <v>4578</v>
      </c>
      <c r="R2289" s="10"/>
    </row>
    <row r="2290" spans="2:18" x14ac:dyDescent="0.3">
      <c r="B2290" s="66" t="s">
        <v>4582</v>
      </c>
      <c r="C2290" s="67" t="s">
        <v>4580</v>
      </c>
      <c r="D2290" s="68" t="s">
        <v>64</v>
      </c>
      <c r="E2290" s="68" t="s">
        <v>65</v>
      </c>
      <c r="F2290" s="69">
        <v>1664716070505</v>
      </c>
      <c r="G2290" s="68" t="s">
        <v>64</v>
      </c>
      <c r="H2290" s="68" t="s">
        <v>64</v>
      </c>
      <c r="I2290" s="68" t="s">
        <v>65</v>
      </c>
      <c r="J2290" s="68" t="s">
        <v>66</v>
      </c>
      <c r="K2290" s="70" t="s">
        <v>67</v>
      </c>
      <c r="L2290" s="70">
        <v>0</v>
      </c>
      <c r="M2290" s="70">
        <v>0</v>
      </c>
      <c r="N2290" s="70">
        <v>0</v>
      </c>
      <c r="O2290" s="70">
        <v>0</v>
      </c>
      <c r="P2290" s="70" t="s">
        <v>4577</v>
      </c>
      <c r="Q2290" s="70" t="s">
        <v>4578</v>
      </c>
      <c r="R2290" s="10"/>
    </row>
    <row r="2291" spans="2:18" x14ac:dyDescent="0.3">
      <c r="B2291" s="66" t="s">
        <v>123</v>
      </c>
      <c r="C2291" s="67" t="s">
        <v>4583</v>
      </c>
      <c r="D2291" s="68" t="s">
        <v>64</v>
      </c>
      <c r="E2291" s="68" t="s">
        <v>65</v>
      </c>
      <c r="F2291" s="69">
        <v>2225891320705</v>
      </c>
      <c r="G2291" s="68" t="s">
        <v>64</v>
      </c>
      <c r="H2291" s="68" t="s">
        <v>64</v>
      </c>
      <c r="I2291" s="68" t="s">
        <v>65</v>
      </c>
      <c r="J2291" s="68" t="s">
        <v>66</v>
      </c>
      <c r="K2291" s="70" t="s">
        <v>67</v>
      </c>
      <c r="L2291" s="70">
        <v>0</v>
      </c>
      <c r="M2291" s="70">
        <v>0</v>
      </c>
      <c r="N2291" s="70">
        <v>0</v>
      </c>
      <c r="O2291" s="70">
        <v>0</v>
      </c>
      <c r="P2291" s="70" t="s">
        <v>4577</v>
      </c>
      <c r="Q2291" s="70" t="s">
        <v>4578</v>
      </c>
      <c r="R2291" s="10"/>
    </row>
    <row r="2292" spans="2:18" x14ac:dyDescent="0.3">
      <c r="B2292" s="66" t="s">
        <v>4584</v>
      </c>
      <c r="C2292" s="67" t="s">
        <v>4585</v>
      </c>
      <c r="D2292" s="68" t="s">
        <v>64</v>
      </c>
      <c r="E2292" s="68" t="s">
        <v>65</v>
      </c>
      <c r="F2292" s="69">
        <v>2448818630705</v>
      </c>
      <c r="G2292" s="68" t="s">
        <v>64</v>
      </c>
      <c r="H2292" s="68" t="s">
        <v>64</v>
      </c>
      <c r="I2292" s="68" t="s">
        <v>65</v>
      </c>
      <c r="J2292" s="68" t="s">
        <v>66</v>
      </c>
      <c r="K2292" s="70" t="s">
        <v>67</v>
      </c>
      <c r="L2292" s="70">
        <v>0</v>
      </c>
      <c r="M2292" s="70">
        <v>0</v>
      </c>
      <c r="N2292" s="70">
        <v>0</v>
      </c>
      <c r="O2292" s="70">
        <v>0</v>
      </c>
      <c r="P2292" s="70" t="s">
        <v>4577</v>
      </c>
      <c r="Q2292" s="70" t="s">
        <v>4578</v>
      </c>
      <c r="R2292" s="10"/>
    </row>
    <row r="2293" spans="2:18" x14ac:dyDescent="0.3">
      <c r="B2293" s="66" t="s">
        <v>123</v>
      </c>
      <c r="C2293" s="67" t="s">
        <v>4586</v>
      </c>
      <c r="D2293" s="68" t="s">
        <v>64</v>
      </c>
      <c r="E2293" s="68" t="s">
        <v>65</v>
      </c>
      <c r="F2293" s="69">
        <v>1849005060705</v>
      </c>
      <c r="G2293" s="68" t="s">
        <v>64</v>
      </c>
      <c r="H2293" s="68" t="s">
        <v>64</v>
      </c>
      <c r="I2293" s="68" t="s">
        <v>65</v>
      </c>
      <c r="J2293" s="68" t="s">
        <v>66</v>
      </c>
      <c r="K2293" s="70" t="s">
        <v>67</v>
      </c>
      <c r="L2293" s="70">
        <v>0</v>
      </c>
      <c r="M2293" s="70">
        <v>0</v>
      </c>
      <c r="N2293" s="70">
        <v>0</v>
      </c>
      <c r="O2293" s="70">
        <v>0</v>
      </c>
      <c r="P2293" s="70" t="s">
        <v>4577</v>
      </c>
      <c r="Q2293" s="70" t="s">
        <v>4578</v>
      </c>
      <c r="R2293" s="10"/>
    </row>
    <row r="2294" spans="2:18" x14ac:dyDescent="0.3">
      <c r="B2294" s="66" t="s">
        <v>325</v>
      </c>
      <c r="C2294" s="67" t="s">
        <v>4586</v>
      </c>
      <c r="D2294" s="68" t="s">
        <v>64</v>
      </c>
      <c r="E2294" s="68" t="s">
        <v>65</v>
      </c>
      <c r="F2294" s="69">
        <v>2939544610705</v>
      </c>
      <c r="G2294" s="68" t="s">
        <v>64</v>
      </c>
      <c r="H2294" s="68" t="s">
        <v>65</v>
      </c>
      <c r="I2294" s="68" t="s">
        <v>66</v>
      </c>
      <c r="J2294" s="68" t="s">
        <v>66</v>
      </c>
      <c r="K2294" s="70" t="s">
        <v>67</v>
      </c>
      <c r="L2294" s="70">
        <v>0</v>
      </c>
      <c r="M2294" s="70">
        <v>0</v>
      </c>
      <c r="N2294" s="70">
        <v>0</v>
      </c>
      <c r="O2294" s="70">
        <v>0</v>
      </c>
      <c r="P2294" s="70" t="s">
        <v>4577</v>
      </c>
      <c r="Q2294" s="70" t="s">
        <v>4578</v>
      </c>
      <c r="R2294" s="10"/>
    </row>
    <row r="2295" spans="2:18" x14ac:dyDescent="0.3">
      <c r="B2295" s="66" t="s">
        <v>3688</v>
      </c>
      <c r="C2295" s="67" t="s">
        <v>4587</v>
      </c>
      <c r="D2295" s="68" t="s">
        <v>64</v>
      </c>
      <c r="E2295" s="68" t="s">
        <v>65</v>
      </c>
      <c r="F2295" s="69">
        <v>1606294460705</v>
      </c>
      <c r="G2295" s="68" t="s">
        <v>64</v>
      </c>
      <c r="H2295" s="68" t="s">
        <v>64</v>
      </c>
      <c r="I2295" s="68" t="s">
        <v>65</v>
      </c>
      <c r="J2295" s="68" t="s">
        <v>66</v>
      </c>
      <c r="K2295" s="70" t="s">
        <v>67</v>
      </c>
      <c r="L2295" s="70">
        <v>0</v>
      </c>
      <c r="M2295" s="70">
        <v>0</v>
      </c>
      <c r="N2295" s="70">
        <v>0</v>
      </c>
      <c r="O2295" s="70">
        <v>0</v>
      </c>
      <c r="P2295" s="70" t="s">
        <v>4577</v>
      </c>
      <c r="Q2295" s="70" t="s">
        <v>4578</v>
      </c>
      <c r="R2295" s="10"/>
    </row>
    <row r="2296" spans="2:18" x14ac:dyDescent="0.3">
      <c r="B2296" s="66" t="s">
        <v>388</v>
      </c>
      <c r="C2296" s="67" t="s">
        <v>4588</v>
      </c>
      <c r="D2296" s="68" t="s">
        <v>64</v>
      </c>
      <c r="E2296" s="68" t="s">
        <v>65</v>
      </c>
      <c r="F2296" s="69">
        <v>3131256860705</v>
      </c>
      <c r="G2296" s="68" t="s">
        <v>64</v>
      </c>
      <c r="H2296" s="68" t="s">
        <v>64</v>
      </c>
      <c r="I2296" s="68" t="s">
        <v>66</v>
      </c>
      <c r="J2296" s="68" t="s">
        <v>66</v>
      </c>
      <c r="K2296" s="70" t="s">
        <v>67</v>
      </c>
      <c r="L2296" s="70">
        <v>0</v>
      </c>
      <c r="M2296" s="70">
        <v>0</v>
      </c>
      <c r="N2296" s="70">
        <v>0</v>
      </c>
      <c r="O2296" s="70">
        <v>0</v>
      </c>
      <c r="P2296" s="70" t="s">
        <v>4577</v>
      </c>
      <c r="Q2296" s="70" t="s">
        <v>4578</v>
      </c>
      <c r="R2296" s="10"/>
    </row>
    <row r="2297" spans="2:18" x14ac:dyDescent="0.3">
      <c r="B2297" s="66" t="s">
        <v>1602</v>
      </c>
      <c r="C2297" s="67" t="s">
        <v>4586</v>
      </c>
      <c r="D2297" s="68" t="s">
        <v>64</v>
      </c>
      <c r="E2297" s="68" t="s">
        <v>65</v>
      </c>
      <c r="F2297" s="69">
        <v>3499320850705</v>
      </c>
      <c r="G2297" s="68" t="s">
        <v>64</v>
      </c>
      <c r="H2297" s="68" t="s">
        <v>65</v>
      </c>
      <c r="I2297" s="68" t="s">
        <v>66</v>
      </c>
      <c r="J2297" s="68" t="s">
        <v>66</v>
      </c>
      <c r="K2297" s="70" t="s">
        <v>67</v>
      </c>
      <c r="L2297" s="70">
        <v>0</v>
      </c>
      <c r="M2297" s="70">
        <v>0</v>
      </c>
      <c r="N2297" s="70">
        <v>0</v>
      </c>
      <c r="O2297" s="70">
        <v>0</v>
      </c>
      <c r="P2297" s="70" t="s">
        <v>4577</v>
      </c>
      <c r="Q2297" s="70" t="s">
        <v>4578</v>
      </c>
      <c r="R2297" s="10"/>
    </row>
    <row r="2298" spans="2:18" x14ac:dyDescent="0.3">
      <c r="B2298" s="66" t="s">
        <v>159</v>
      </c>
      <c r="C2298" s="67" t="s">
        <v>490</v>
      </c>
      <c r="D2298" s="68" t="s">
        <v>64</v>
      </c>
      <c r="E2298" s="68" t="s">
        <v>65</v>
      </c>
      <c r="F2298" s="69">
        <v>2253472290101</v>
      </c>
      <c r="G2298" s="68" t="s">
        <v>64</v>
      </c>
      <c r="H2298" s="68" t="s">
        <v>64</v>
      </c>
      <c r="I2298" s="68" t="s">
        <v>65</v>
      </c>
      <c r="J2298" s="68" t="s">
        <v>66</v>
      </c>
      <c r="K2298" s="70">
        <v>0</v>
      </c>
      <c r="L2298" s="70">
        <v>0</v>
      </c>
      <c r="M2298" s="70">
        <v>0</v>
      </c>
      <c r="N2298" s="70" t="s">
        <v>67</v>
      </c>
      <c r="O2298" s="70">
        <v>0</v>
      </c>
      <c r="P2298" s="70" t="s">
        <v>68</v>
      </c>
      <c r="Q2298" s="70" t="s">
        <v>68</v>
      </c>
      <c r="R2298" s="10"/>
    </row>
    <row r="2299" spans="2:18" x14ac:dyDescent="0.3">
      <c r="B2299" s="66" t="s">
        <v>177</v>
      </c>
      <c r="C2299" s="67" t="s">
        <v>4015</v>
      </c>
      <c r="D2299" s="68" t="s">
        <v>64</v>
      </c>
      <c r="E2299" s="68" t="s">
        <v>65</v>
      </c>
      <c r="F2299" s="69">
        <v>1915374380102</v>
      </c>
      <c r="G2299" s="68" t="s">
        <v>64</v>
      </c>
      <c r="H2299" s="68" t="s">
        <v>64</v>
      </c>
      <c r="I2299" s="68" t="s">
        <v>65</v>
      </c>
      <c r="J2299" s="68" t="s">
        <v>66</v>
      </c>
      <c r="K2299" s="70">
        <v>0</v>
      </c>
      <c r="L2299" s="70">
        <v>0</v>
      </c>
      <c r="M2299" s="70">
        <v>0</v>
      </c>
      <c r="N2299" s="70" t="s">
        <v>67</v>
      </c>
      <c r="O2299" s="70">
        <v>0</v>
      </c>
      <c r="P2299" s="70" t="s">
        <v>68</v>
      </c>
      <c r="Q2299" s="70" t="s">
        <v>68</v>
      </c>
      <c r="R2299" s="10"/>
    </row>
    <row r="2300" spans="2:18" x14ac:dyDescent="0.3">
      <c r="B2300" s="66" t="s">
        <v>4589</v>
      </c>
      <c r="C2300" s="67" t="s">
        <v>202</v>
      </c>
      <c r="D2300" s="68" t="s">
        <v>64</v>
      </c>
      <c r="E2300" s="68" t="s">
        <v>65</v>
      </c>
      <c r="F2300" s="69">
        <v>1899343010405</v>
      </c>
      <c r="G2300" s="68" t="s">
        <v>64</v>
      </c>
      <c r="H2300" s="68" t="s">
        <v>64</v>
      </c>
      <c r="I2300" s="68" t="s">
        <v>65</v>
      </c>
      <c r="J2300" s="68" t="s">
        <v>66</v>
      </c>
      <c r="K2300" s="70" t="s">
        <v>67</v>
      </c>
      <c r="L2300" s="70">
        <v>0</v>
      </c>
      <c r="M2300" s="70">
        <v>0</v>
      </c>
      <c r="N2300" s="70">
        <v>0</v>
      </c>
      <c r="O2300" s="70">
        <v>0</v>
      </c>
      <c r="P2300" s="70" t="s">
        <v>1578</v>
      </c>
      <c r="Q2300" s="70" t="s">
        <v>4590</v>
      </c>
      <c r="R2300" s="10"/>
    </row>
    <row r="2301" spans="2:18" x14ac:dyDescent="0.3">
      <c r="B2301" s="66" t="s">
        <v>3655</v>
      </c>
      <c r="C2301" s="67" t="s">
        <v>4591</v>
      </c>
      <c r="D2301" s="68" t="s">
        <v>64</v>
      </c>
      <c r="E2301" s="68" t="s">
        <v>65</v>
      </c>
      <c r="F2301" s="69">
        <v>1674801110405</v>
      </c>
      <c r="G2301" s="68" t="s">
        <v>64</v>
      </c>
      <c r="H2301" s="68" t="s">
        <v>64</v>
      </c>
      <c r="I2301" s="68" t="s">
        <v>65</v>
      </c>
      <c r="J2301" s="68" t="s">
        <v>66</v>
      </c>
      <c r="K2301" s="70" t="s">
        <v>67</v>
      </c>
      <c r="L2301" s="70">
        <v>0</v>
      </c>
      <c r="M2301" s="70">
        <v>0</v>
      </c>
      <c r="N2301" s="70">
        <v>0</v>
      </c>
      <c r="O2301" s="70">
        <v>0</v>
      </c>
      <c r="P2301" s="70" t="s">
        <v>1578</v>
      </c>
      <c r="Q2301" s="70" t="s">
        <v>4590</v>
      </c>
      <c r="R2301" s="10"/>
    </row>
    <row r="2302" spans="2:18" x14ac:dyDescent="0.3">
      <c r="B2302" s="66" t="s">
        <v>4592</v>
      </c>
      <c r="C2302" s="67" t="s">
        <v>4591</v>
      </c>
      <c r="D2302" s="68" t="s">
        <v>64</v>
      </c>
      <c r="E2302" s="68" t="s">
        <v>65</v>
      </c>
      <c r="F2302" s="69">
        <v>1628173040405</v>
      </c>
      <c r="G2302" s="68" t="s">
        <v>64</v>
      </c>
      <c r="H2302" s="68" t="s">
        <v>64</v>
      </c>
      <c r="I2302" s="68" t="s">
        <v>65</v>
      </c>
      <c r="J2302" s="68" t="s">
        <v>66</v>
      </c>
      <c r="K2302" s="70" t="s">
        <v>67</v>
      </c>
      <c r="L2302" s="70">
        <v>0</v>
      </c>
      <c r="M2302" s="70">
        <v>0</v>
      </c>
      <c r="N2302" s="70">
        <v>0</v>
      </c>
      <c r="O2302" s="70">
        <v>0</v>
      </c>
      <c r="P2302" s="70" t="s">
        <v>1578</v>
      </c>
      <c r="Q2302" s="70" t="s">
        <v>4590</v>
      </c>
      <c r="R2302" s="10"/>
    </row>
    <row r="2303" spans="2:18" x14ac:dyDescent="0.3">
      <c r="B2303" s="66" t="s">
        <v>187</v>
      </c>
      <c r="C2303" s="67" t="s">
        <v>1454</v>
      </c>
      <c r="D2303" s="68" t="s">
        <v>64</v>
      </c>
      <c r="E2303" s="68" t="s">
        <v>65</v>
      </c>
      <c r="F2303" s="69">
        <v>1953583170405</v>
      </c>
      <c r="G2303" s="68" t="s">
        <v>64</v>
      </c>
      <c r="H2303" s="68" t="s">
        <v>64</v>
      </c>
      <c r="I2303" s="68" t="s">
        <v>65</v>
      </c>
      <c r="J2303" s="68" t="s">
        <v>66</v>
      </c>
      <c r="K2303" s="70" t="s">
        <v>67</v>
      </c>
      <c r="L2303" s="70">
        <v>0</v>
      </c>
      <c r="M2303" s="70">
        <v>0</v>
      </c>
      <c r="N2303" s="70">
        <v>0</v>
      </c>
      <c r="O2303" s="70">
        <v>0</v>
      </c>
      <c r="P2303" s="70" t="s">
        <v>1578</v>
      </c>
      <c r="Q2303" s="70" t="s">
        <v>4590</v>
      </c>
      <c r="R2303" s="10"/>
    </row>
    <row r="2304" spans="2:18" x14ac:dyDescent="0.3">
      <c r="B2304" s="66" t="s">
        <v>116</v>
      </c>
      <c r="C2304" s="67" t="s">
        <v>202</v>
      </c>
      <c r="D2304" s="68" t="s">
        <v>64</v>
      </c>
      <c r="E2304" s="68" t="s">
        <v>65</v>
      </c>
      <c r="F2304" s="69">
        <v>1953936190405</v>
      </c>
      <c r="G2304" s="68" t="s">
        <v>64</v>
      </c>
      <c r="H2304" s="68" t="s">
        <v>64</v>
      </c>
      <c r="I2304" s="68" t="s">
        <v>65</v>
      </c>
      <c r="J2304" s="68" t="s">
        <v>66</v>
      </c>
      <c r="K2304" s="70" t="s">
        <v>67</v>
      </c>
      <c r="L2304" s="70">
        <v>0</v>
      </c>
      <c r="M2304" s="70">
        <v>0</v>
      </c>
      <c r="N2304" s="70">
        <v>0</v>
      </c>
      <c r="O2304" s="70">
        <v>0</v>
      </c>
      <c r="P2304" s="70" t="s">
        <v>1578</v>
      </c>
      <c r="Q2304" s="70" t="s">
        <v>4590</v>
      </c>
      <c r="R2304" s="10"/>
    </row>
    <row r="2305" spans="2:18" x14ac:dyDescent="0.3">
      <c r="B2305" s="66" t="s">
        <v>113</v>
      </c>
      <c r="C2305" s="67" t="s">
        <v>4593</v>
      </c>
      <c r="D2305" s="68" t="s">
        <v>64</v>
      </c>
      <c r="E2305" s="68" t="s">
        <v>65</v>
      </c>
      <c r="F2305" s="69">
        <v>1852677260405</v>
      </c>
      <c r="G2305" s="68" t="s">
        <v>64</v>
      </c>
      <c r="H2305" s="68" t="s">
        <v>64</v>
      </c>
      <c r="I2305" s="68" t="s">
        <v>65</v>
      </c>
      <c r="J2305" s="68" t="s">
        <v>66</v>
      </c>
      <c r="K2305" s="70" t="s">
        <v>67</v>
      </c>
      <c r="L2305" s="70">
        <v>0</v>
      </c>
      <c r="M2305" s="70">
        <v>0</v>
      </c>
      <c r="N2305" s="70">
        <v>0</v>
      </c>
      <c r="O2305" s="70">
        <v>0</v>
      </c>
      <c r="P2305" s="70" t="s">
        <v>1578</v>
      </c>
      <c r="Q2305" s="70" t="s">
        <v>4590</v>
      </c>
      <c r="R2305" s="10"/>
    </row>
    <row r="2306" spans="2:18" x14ac:dyDescent="0.3">
      <c r="B2306" s="66" t="s">
        <v>4594</v>
      </c>
      <c r="C2306" s="67" t="s">
        <v>4593</v>
      </c>
      <c r="D2306" s="68" t="s">
        <v>64</v>
      </c>
      <c r="E2306" s="68" t="s">
        <v>65</v>
      </c>
      <c r="F2306" s="69">
        <v>1802756660405</v>
      </c>
      <c r="G2306" s="68" t="s">
        <v>64</v>
      </c>
      <c r="H2306" s="68" t="s">
        <v>64</v>
      </c>
      <c r="I2306" s="68" t="s">
        <v>65</v>
      </c>
      <c r="J2306" s="68" t="s">
        <v>66</v>
      </c>
      <c r="K2306" s="70" t="s">
        <v>67</v>
      </c>
      <c r="L2306" s="70">
        <v>0</v>
      </c>
      <c r="M2306" s="70">
        <v>0</v>
      </c>
      <c r="N2306" s="70">
        <v>0</v>
      </c>
      <c r="O2306" s="70">
        <v>0</v>
      </c>
      <c r="P2306" s="70" t="s">
        <v>1578</v>
      </c>
      <c r="Q2306" s="70" t="s">
        <v>4590</v>
      </c>
      <c r="R2306" s="10"/>
    </row>
    <row r="2307" spans="2:18" x14ac:dyDescent="0.3">
      <c r="B2307" s="66" t="s">
        <v>189</v>
      </c>
      <c r="C2307" s="67" t="s">
        <v>4595</v>
      </c>
      <c r="D2307" s="68" t="s">
        <v>64</v>
      </c>
      <c r="E2307" s="68" t="s">
        <v>65</v>
      </c>
      <c r="F2307" s="69">
        <v>1737262670405</v>
      </c>
      <c r="G2307" s="68" t="s">
        <v>64</v>
      </c>
      <c r="H2307" s="68" t="s">
        <v>64</v>
      </c>
      <c r="I2307" s="68" t="s">
        <v>65</v>
      </c>
      <c r="J2307" s="68" t="s">
        <v>66</v>
      </c>
      <c r="K2307" s="70" t="s">
        <v>67</v>
      </c>
      <c r="L2307" s="70">
        <v>0</v>
      </c>
      <c r="M2307" s="70">
        <v>0</v>
      </c>
      <c r="N2307" s="70">
        <v>0</v>
      </c>
      <c r="O2307" s="70">
        <v>0</v>
      </c>
      <c r="P2307" s="70" t="s">
        <v>1578</v>
      </c>
      <c r="Q2307" s="70" t="s">
        <v>4590</v>
      </c>
      <c r="R2307" s="10"/>
    </row>
    <row r="2308" spans="2:18" x14ac:dyDescent="0.3">
      <c r="B2308" s="66" t="s">
        <v>189</v>
      </c>
      <c r="C2308" s="67" t="s">
        <v>202</v>
      </c>
      <c r="D2308" s="68" t="s">
        <v>64</v>
      </c>
      <c r="E2308" s="68" t="s">
        <v>65</v>
      </c>
      <c r="F2308" s="69">
        <v>1655081910405</v>
      </c>
      <c r="G2308" s="68" t="s">
        <v>64</v>
      </c>
      <c r="H2308" s="68" t="s">
        <v>64</v>
      </c>
      <c r="I2308" s="68" t="s">
        <v>65</v>
      </c>
      <c r="J2308" s="68" t="s">
        <v>66</v>
      </c>
      <c r="K2308" s="70" t="s">
        <v>67</v>
      </c>
      <c r="L2308" s="70">
        <v>0</v>
      </c>
      <c r="M2308" s="70">
        <v>0</v>
      </c>
      <c r="N2308" s="70">
        <v>0</v>
      </c>
      <c r="O2308" s="70">
        <v>0</v>
      </c>
      <c r="P2308" s="70" t="s">
        <v>1578</v>
      </c>
      <c r="Q2308" s="70" t="s">
        <v>4590</v>
      </c>
      <c r="R2308" s="10"/>
    </row>
    <row r="2309" spans="2:18" x14ac:dyDescent="0.3">
      <c r="B2309" s="66" t="s">
        <v>325</v>
      </c>
      <c r="C2309" s="67" t="s">
        <v>1572</v>
      </c>
      <c r="D2309" s="68" t="s">
        <v>64</v>
      </c>
      <c r="E2309" s="68" t="s">
        <v>65</v>
      </c>
      <c r="F2309" s="69">
        <v>1655018710806</v>
      </c>
      <c r="G2309" s="68" t="s">
        <v>64</v>
      </c>
      <c r="H2309" s="68" t="s">
        <v>64</v>
      </c>
      <c r="I2309" s="68" t="s">
        <v>65</v>
      </c>
      <c r="J2309" s="68" t="s">
        <v>66</v>
      </c>
      <c r="K2309" s="70" t="s">
        <v>67</v>
      </c>
      <c r="L2309" s="70">
        <v>0</v>
      </c>
      <c r="M2309" s="70">
        <v>0</v>
      </c>
      <c r="N2309" s="70">
        <v>0</v>
      </c>
      <c r="O2309" s="70">
        <v>0</v>
      </c>
      <c r="P2309" s="70" t="s">
        <v>1578</v>
      </c>
      <c r="Q2309" s="70" t="s">
        <v>4590</v>
      </c>
      <c r="R2309" s="10"/>
    </row>
    <row r="2310" spans="2:18" x14ac:dyDescent="0.3">
      <c r="B2310" s="66" t="s">
        <v>89</v>
      </c>
      <c r="C2310" s="67" t="s">
        <v>537</v>
      </c>
      <c r="D2310" s="68" t="s">
        <v>64</v>
      </c>
      <c r="E2310" s="68" t="s">
        <v>65</v>
      </c>
      <c r="F2310" s="69">
        <v>1694444810405</v>
      </c>
      <c r="G2310" s="68" t="s">
        <v>64</v>
      </c>
      <c r="H2310" s="68" t="s">
        <v>64</v>
      </c>
      <c r="I2310" s="68" t="s">
        <v>65</v>
      </c>
      <c r="J2310" s="68" t="s">
        <v>66</v>
      </c>
      <c r="K2310" s="70" t="s">
        <v>67</v>
      </c>
      <c r="L2310" s="70">
        <v>0</v>
      </c>
      <c r="M2310" s="70">
        <v>0</v>
      </c>
      <c r="N2310" s="70">
        <v>0</v>
      </c>
      <c r="O2310" s="70">
        <v>0</v>
      </c>
      <c r="P2310" s="70" t="s">
        <v>1578</v>
      </c>
      <c r="Q2310" s="70" t="s">
        <v>4590</v>
      </c>
      <c r="R2310" s="10"/>
    </row>
    <row r="2311" spans="2:18" x14ac:dyDescent="0.3">
      <c r="B2311" s="66" t="s">
        <v>342</v>
      </c>
      <c r="C2311" s="67" t="s">
        <v>1454</v>
      </c>
      <c r="D2311" s="68" t="s">
        <v>64</v>
      </c>
      <c r="E2311" s="68" t="s">
        <v>65</v>
      </c>
      <c r="F2311" s="69">
        <v>1821877130405</v>
      </c>
      <c r="G2311" s="68" t="s">
        <v>64</v>
      </c>
      <c r="H2311" s="68" t="s">
        <v>64</v>
      </c>
      <c r="I2311" s="68" t="s">
        <v>65</v>
      </c>
      <c r="J2311" s="68" t="s">
        <v>66</v>
      </c>
      <c r="K2311" s="70" t="s">
        <v>67</v>
      </c>
      <c r="L2311" s="70">
        <v>0</v>
      </c>
      <c r="M2311" s="70">
        <v>0</v>
      </c>
      <c r="N2311" s="70">
        <v>0</v>
      </c>
      <c r="O2311" s="70">
        <v>0</v>
      </c>
      <c r="P2311" s="70" t="s">
        <v>1578</v>
      </c>
      <c r="Q2311" s="70" t="s">
        <v>4590</v>
      </c>
      <c r="R2311" s="10"/>
    </row>
    <row r="2312" spans="2:18" x14ac:dyDescent="0.3">
      <c r="B2312" s="66" t="s">
        <v>4081</v>
      </c>
      <c r="C2312" s="67" t="s">
        <v>202</v>
      </c>
      <c r="D2312" s="68" t="s">
        <v>65</v>
      </c>
      <c r="E2312" s="68" t="s">
        <v>64</v>
      </c>
      <c r="F2312" s="69">
        <v>1827838714005</v>
      </c>
      <c r="G2312" s="68" t="s">
        <v>64</v>
      </c>
      <c r="H2312" s="68" t="s">
        <v>64</v>
      </c>
      <c r="I2312" s="68" t="s">
        <v>65</v>
      </c>
      <c r="J2312" s="68" t="s">
        <v>66</v>
      </c>
      <c r="K2312" s="70" t="s">
        <v>67</v>
      </c>
      <c r="L2312" s="70">
        <v>0</v>
      </c>
      <c r="M2312" s="70">
        <v>0</v>
      </c>
      <c r="N2312" s="70">
        <v>0</v>
      </c>
      <c r="O2312" s="70">
        <v>0</v>
      </c>
      <c r="P2312" s="70" t="s">
        <v>1578</v>
      </c>
      <c r="Q2312" s="70" t="s">
        <v>4590</v>
      </c>
      <c r="R2312" s="10"/>
    </row>
    <row r="2313" spans="2:18" x14ac:dyDescent="0.3">
      <c r="B2313" s="66" t="s">
        <v>4596</v>
      </c>
      <c r="C2313" s="67" t="s">
        <v>4593</v>
      </c>
      <c r="D2313" s="68" t="s">
        <v>65</v>
      </c>
      <c r="E2313" s="68" t="s">
        <v>64</v>
      </c>
      <c r="F2313" s="69">
        <v>1905652760405</v>
      </c>
      <c r="G2313" s="68" t="s">
        <v>64</v>
      </c>
      <c r="H2313" s="68" t="s">
        <v>64</v>
      </c>
      <c r="I2313" s="68" t="s">
        <v>65</v>
      </c>
      <c r="J2313" s="68" t="s">
        <v>66</v>
      </c>
      <c r="K2313" s="70" t="s">
        <v>67</v>
      </c>
      <c r="L2313" s="70">
        <v>0</v>
      </c>
      <c r="M2313" s="70">
        <v>0</v>
      </c>
      <c r="N2313" s="70">
        <v>0</v>
      </c>
      <c r="O2313" s="70">
        <v>0</v>
      </c>
      <c r="P2313" s="70" t="s">
        <v>1578</v>
      </c>
      <c r="Q2313" s="70" t="s">
        <v>4590</v>
      </c>
      <c r="R2313" s="10"/>
    </row>
    <row r="2314" spans="2:18" x14ac:dyDescent="0.3">
      <c r="B2314" s="66" t="s">
        <v>4597</v>
      </c>
      <c r="C2314" s="67" t="s">
        <v>1454</v>
      </c>
      <c r="D2314" s="68" t="s">
        <v>65</v>
      </c>
      <c r="E2314" s="68" t="s">
        <v>64</v>
      </c>
      <c r="F2314" s="69">
        <v>1902282530405</v>
      </c>
      <c r="G2314" s="68" t="s">
        <v>64</v>
      </c>
      <c r="H2314" s="68" t="s">
        <v>65</v>
      </c>
      <c r="I2314" s="68" t="s">
        <v>66</v>
      </c>
      <c r="J2314" s="68" t="s">
        <v>66</v>
      </c>
      <c r="K2314" s="70" t="s">
        <v>67</v>
      </c>
      <c r="L2314" s="70">
        <v>0</v>
      </c>
      <c r="M2314" s="70">
        <v>0</v>
      </c>
      <c r="N2314" s="70">
        <v>0</v>
      </c>
      <c r="O2314" s="70">
        <v>0</v>
      </c>
      <c r="P2314" s="70" t="s">
        <v>1578</v>
      </c>
      <c r="Q2314" s="70" t="s">
        <v>4590</v>
      </c>
      <c r="R2314" s="10"/>
    </row>
    <row r="2315" spans="2:18" x14ac:dyDescent="0.3">
      <c r="B2315" s="66" t="s">
        <v>3700</v>
      </c>
      <c r="C2315" s="67" t="s">
        <v>4595</v>
      </c>
      <c r="D2315" s="68" t="s">
        <v>65</v>
      </c>
      <c r="E2315" s="68" t="s">
        <v>64</v>
      </c>
      <c r="F2315" s="69">
        <v>1879022830405</v>
      </c>
      <c r="G2315" s="68" t="s">
        <v>64</v>
      </c>
      <c r="H2315" s="68" t="s">
        <v>64</v>
      </c>
      <c r="I2315" s="68" t="s">
        <v>65</v>
      </c>
      <c r="J2315" s="68" t="s">
        <v>66</v>
      </c>
      <c r="K2315" s="70" t="s">
        <v>67</v>
      </c>
      <c r="L2315" s="70">
        <v>0</v>
      </c>
      <c r="M2315" s="70">
        <v>0</v>
      </c>
      <c r="N2315" s="70">
        <v>0</v>
      </c>
      <c r="O2315" s="70">
        <v>0</v>
      </c>
      <c r="P2315" s="70" t="s">
        <v>1578</v>
      </c>
      <c r="Q2315" s="70" t="s">
        <v>4590</v>
      </c>
      <c r="R2315" s="10"/>
    </row>
    <row r="2316" spans="2:18" x14ac:dyDescent="0.3">
      <c r="B2316" s="66" t="s">
        <v>3671</v>
      </c>
      <c r="C2316" s="67" t="s">
        <v>4595</v>
      </c>
      <c r="D2316" s="68" t="s">
        <v>65</v>
      </c>
      <c r="E2316" s="68" t="s">
        <v>64</v>
      </c>
      <c r="F2316" s="69">
        <v>1936434640405</v>
      </c>
      <c r="G2316" s="68" t="s">
        <v>64</v>
      </c>
      <c r="H2316" s="68" t="s">
        <v>64</v>
      </c>
      <c r="I2316" s="68" t="s">
        <v>65</v>
      </c>
      <c r="J2316" s="68" t="s">
        <v>66</v>
      </c>
      <c r="K2316" s="70" t="s">
        <v>67</v>
      </c>
      <c r="L2316" s="70">
        <v>0</v>
      </c>
      <c r="M2316" s="70">
        <v>0</v>
      </c>
      <c r="N2316" s="70">
        <v>0</v>
      </c>
      <c r="O2316" s="70">
        <v>0</v>
      </c>
      <c r="P2316" s="70" t="s">
        <v>1578</v>
      </c>
      <c r="Q2316" s="70" t="s">
        <v>4590</v>
      </c>
      <c r="R2316" s="10"/>
    </row>
    <row r="2317" spans="2:18" x14ac:dyDescent="0.3">
      <c r="B2317" s="66" t="s">
        <v>3580</v>
      </c>
      <c r="C2317" s="67" t="s">
        <v>4598</v>
      </c>
      <c r="D2317" s="68" t="s">
        <v>65</v>
      </c>
      <c r="E2317" s="68" t="s">
        <v>64</v>
      </c>
      <c r="F2317" s="69">
        <v>1654300790405</v>
      </c>
      <c r="G2317" s="68" t="s">
        <v>64</v>
      </c>
      <c r="H2317" s="68" t="s">
        <v>64</v>
      </c>
      <c r="I2317" s="68" t="s">
        <v>65</v>
      </c>
      <c r="J2317" s="68" t="s">
        <v>66</v>
      </c>
      <c r="K2317" s="70" t="s">
        <v>67</v>
      </c>
      <c r="L2317" s="70">
        <v>0</v>
      </c>
      <c r="M2317" s="70">
        <v>0</v>
      </c>
      <c r="N2317" s="70">
        <v>0</v>
      </c>
      <c r="O2317" s="70">
        <v>0</v>
      </c>
      <c r="P2317" s="70" t="s">
        <v>1578</v>
      </c>
      <c r="Q2317" s="70" t="s">
        <v>4590</v>
      </c>
      <c r="R2317" s="10"/>
    </row>
    <row r="2318" spans="2:18" x14ac:dyDescent="0.3">
      <c r="B2318" s="66" t="s">
        <v>340</v>
      </c>
      <c r="C2318" s="67" t="s">
        <v>4599</v>
      </c>
      <c r="D2318" s="68" t="s">
        <v>65</v>
      </c>
      <c r="E2318" s="68" t="s">
        <v>64</v>
      </c>
      <c r="F2318" s="69">
        <v>1737883270405</v>
      </c>
      <c r="G2318" s="68" t="s">
        <v>64</v>
      </c>
      <c r="H2318" s="68" t="s">
        <v>64</v>
      </c>
      <c r="I2318" s="68" t="s">
        <v>65</v>
      </c>
      <c r="J2318" s="68" t="s">
        <v>66</v>
      </c>
      <c r="K2318" s="70" t="s">
        <v>67</v>
      </c>
      <c r="L2318" s="70">
        <v>0</v>
      </c>
      <c r="M2318" s="70">
        <v>0</v>
      </c>
      <c r="N2318" s="70">
        <v>0</v>
      </c>
      <c r="O2318" s="70">
        <v>0</v>
      </c>
      <c r="P2318" s="70" t="s">
        <v>1578</v>
      </c>
      <c r="Q2318" s="70" t="s">
        <v>4590</v>
      </c>
      <c r="R2318" s="10"/>
    </row>
    <row r="2319" spans="2:18" x14ac:dyDescent="0.3">
      <c r="B2319" s="66" t="s">
        <v>340</v>
      </c>
      <c r="C2319" s="67" t="s">
        <v>347</v>
      </c>
      <c r="D2319" s="68" t="s">
        <v>65</v>
      </c>
      <c r="E2319" s="68" t="s">
        <v>64</v>
      </c>
      <c r="F2319" s="69">
        <v>1673247050405</v>
      </c>
      <c r="G2319" s="68" t="s">
        <v>64</v>
      </c>
      <c r="H2319" s="68" t="s">
        <v>64</v>
      </c>
      <c r="I2319" s="68" t="s">
        <v>65</v>
      </c>
      <c r="J2319" s="68" t="s">
        <v>66</v>
      </c>
      <c r="K2319" s="70" t="s">
        <v>67</v>
      </c>
      <c r="L2319" s="70">
        <v>0</v>
      </c>
      <c r="M2319" s="70">
        <v>0</v>
      </c>
      <c r="N2319" s="70">
        <v>0</v>
      </c>
      <c r="O2319" s="70">
        <v>0</v>
      </c>
      <c r="P2319" s="70" t="s">
        <v>1578</v>
      </c>
      <c r="Q2319" s="70" t="s">
        <v>4590</v>
      </c>
      <c r="R2319" s="10"/>
    </row>
    <row r="2320" spans="2:18" ht="15" thickBot="1" x14ac:dyDescent="0.35">
      <c r="B2320" s="10"/>
      <c r="C2320" s="30"/>
      <c r="D2320" s="30"/>
      <c r="E2320" s="30"/>
      <c r="F2320" s="30"/>
      <c r="G2320" s="56"/>
      <c r="H2320" s="20"/>
      <c r="I2320" s="20"/>
      <c r="J2320" s="56"/>
      <c r="K2320" s="30"/>
      <c r="L2320" s="30"/>
      <c r="M2320" s="30"/>
      <c r="N2320" s="30"/>
      <c r="O2320" s="57"/>
      <c r="P2320" s="57"/>
      <c r="Q2320" s="30"/>
      <c r="R2320" s="10"/>
    </row>
    <row r="2321" spans="2:18" ht="15" thickBot="1" x14ac:dyDescent="0.35">
      <c r="B2321" s="8"/>
      <c r="C2321" s="423" t="s">
        <v>2777</v>
      </c>
      <c r="D2321" s="424"/>
      <c r="E2321" s="424"/>
      <c r="F2321" s="424"/>
      <c r="G2321" s="424"/>
      <c r="H2321" s="424"/>
      <c r="I2321" s="424"/>
      <c r="J2321" s="424"/>
      <c r="K2321" s="424"/>
      <c r="L2321" s="424"/>
      <c r="M2321" s="424"/>
      <c r="N2321" s="424"/>
      <c r="O2321" s="424"/>
      <c r="P2321" s="424"/>
      <c r="Q2321" s="425"/>
      <c r="R2321" s="10"/>
    </row>
    <row r="2322" spans="2:18" ht="15" thickBot="1" x14ac:dyDescent="0.35">
      <c r="B2322" s="10"/>
      <c r="C2322" s="426"/>
      <c r="D2322" s="427"/>
      <c r="E2322" s="427"/>
      <c r="F2322" s="427"/>
      <c r="G2322" s="427"/>
      <c r="H2322" s="427"/>
      <c r="I2322" s="427"/>
      <c r="J2322" s="427"/>
      <c r="K2322" s="427"/>
      <c r="L2322" s="427"/>
      <c r="M2322" s="427"/>
      <c r="N2322" s="427"/>
      <c r="O2322" s="427"/>
      <c r="P2322" s="427"/>
      <c r="Q2322" s="428"/>
      <c r="R2322" s="10"/>
    </row>
    <row r="2323" spans="2:18" x14ac:dyDescent="0.3">
      <c r="B2323" s="1"/>
      <c r="C2323" s="1"/>
      <c r="D2323" s="1"/>
      <c r="E2323" s="1"/>
      <c r="F2323" s="1"/>
      <c r="G2323" s="185"/>
      <c r="H2323" s="185"/>
      <c r="I2323" s="185"/>
      <c r="J2323" s="185"/>
      <c r="K2323" s="1"/>
      <c r="L2323" s="1"/>
      <c r="M2323" s="1"/>
      <c r="N2323" s="1"/>
      <c r="O2323" s="1"/>
      <c r="P2323" s="1"/>
      <c r="Q2323" s="1"/>
      <c r="R2323" s="1"/>
    </row>
    <row r="2324" spans="2:18" x14ac:dyDescent="0.3">
      <c r="B2324" s="1"/>
      <c r="C2324" s="429" t="s">
        <v>2778</v>
      </c>
      <c r="D2324" s="430"/>
      <c r="E2324" s="430"/>
      <c r="F2324" s="430"/>
      <c r="G2324" s="430"/>
      <c r="H2324" s="430"/>
      <c r="I2324" s="430"/>
      <c r="J2324" s="430"/>
      <c r="K2324" s="430"/>
      <c r="L2324" s="430"/>
      <c r="M2324" s="430"/>
      <c r="N2324" s="430"/>
      <c r="O2324" s="430"/>
      <c r="P2324" s="430"/>
      <c r="Q2324" s="430"/>
      <c r="R2324" s="1"/>
    </row>
    <row r="2325" spans="2:18" x14ac:dyDescent="0.3">
      <c r="B2325" s="1"/>
      <c r="C2325" s="431" t="s">
        <v>3007</v>
      </c>
      <c r="D2325" s="432"/>
      <c r="E2325" s="432"/>
      <c r="F2325" s="432"/>
      <c r="G2325" s="432"/>
      <c r="H2325" s="432"/>
      <c r="I2325" s="432"/>
      <c r="J2325" s="432"/>
      <c r="K2325" s="432"/>
      <c r="L2325" s="432"/>
      <c r="M2325" s="432"/>
      <c r="N2325" s="432"/>
      <c r="O2325" s="432"/>
      <c r="P2325" s="432"/>
      <c r="Q2325" s="432"/>
      <c r="R2325" s="1"/>
    </row>
    <row r="2326" spans="2:18" x14ac:dyDescent="0.3">
      <c r="B2326" s="1"/>
      <c r="C2326" s="191"/>
      <c r="D2326" s="191"/>
      <c r="E2326" s="191"/>
      <c r="F2326" s="191"/>
      <c r="G2326" s="185"/>
      <c r="H2326" s="185"/>
      <c r="I2326" s="185"/>
      <c r="J2326" s="185"/>
      <c r="K2326" s="191"/>
      <c r="L2326" s="191"/>
      <c r="M2326" s="191"/>
      <c r="N2326" s="191"/>
      <c r="O2326" s="191"/>
      <c r="P2326" s="191"/>
      <c r="Q2326" s="191"/>
      <c r="R2326" s="1"/>
    </row>
    <row r="2327" spans="2:18" ht="16.8" x14ac:dyDescent="0.4">
      <c r="B2327" s="1"/>
      <c r="C2327" s="192" t="s">
        <v>2780</v>
      </c>
      <c r="D2327" s="191"/>
      <c r="E2327" s="191"/>
      <c r="F2327" s="191"/>
      <c r="G2327" s="185"/>
      <c r="H2327" s="185"/>
      <c r="I2327" s="185"/>
      <c r="J2327" s="185"/>
      <c r="K2327" s="191"/>
      <c r="L2327" s="191"/>
      <c r="M2327" s="191"/>
      <c r="N2327" s="191"/>
      <c r="O2327" s="191"/>
      <c r="P2327" s="191"/>
      <c r="Q2327" s="191"/>
      <c r="R2327" s="1"/>
    </row>
  </sheetData>
  <mergeCells count="67">
    <mergeCell ref="B2224:C2224"/>
    <mergeCell ref="C2321:Q2321"/>
    <mergeCell ref="C2322:Q2322"/>
    <mergeCell ref="C2324:Q2324"/>
    <mergeCell ref="C2325:Q2325"/>
    <mergeCell ref="O2218:P2218"/>
    <mergeCell ref="O2219:P2219"/>
    <mergeCell ref="C2221:Q2221"/>
    <mergeCell ref="B2222:Q2222"/>
    <mergeCell ref="B2223:F2223"/>
    <mergeCell ref="G2223:J2223"/>
    <mergeCell ref="K2223:O2223"/>
    <mergeCell ref="P2223:Q2223"/>
    <mergeCell ref="C2217:H2217"/>
    <mergeCell ref="I2217:K2217"/>
    <mergeCell ref="L2217:N2217"/>
    <mergeCell ref="O2217:P2217"/>
    <mergeCell ref="B1806:C1806"/>
    <mergeCell ref="C2210:Q2210"/>
    <mergeCell ref="C2212:Q2212"/>
    <mergeCell ref="D2213:P2213"/>
    <mergeCell ref="D2215:P2215"/>
    <mergeCell ref="C2216:P2216"/>
    <mergeCell ref="R1806:S1806"/>
    <mergeCell ref="C2205:Q2205"/>
    <mergeCell ref="C2206:Q2206"/>
    <mergeCell ref="C2208:Q2208"/>
    <mergeCell ref="C2209:Q2209"/>
    <mergeCell ref="O1800:P1800"/>
    <mergeCell ref="O1801:P1801"/>
    <mergeCell ref="C1803:Q1803"/>
    <mergeCell ref="B1804:Q1804"/>
    <mergeCell ref="R1804:S1804"/>
    <mergeCell ref="B1805:F1805"/>
    <mergeCell ref="G1805:J1805"/>
    <mergeCell ref="K1805:O1805"/>
    <mergeCell ref="P1805:Q1805"/>
    <mergeCell ref="R1805:S1805"/>
    <mergeCell ref="D1795:P1795"/>
    <mergeCell ref="D1797:P1797"/>
    <mergeCell ref="C1798:P1798"/>
    <mergeCell ref="C1799:H1799"/>
    <mergeCell ref="I1799:K1799"/>
    <mergeCell ref="L1799:N1799"/>
    <mergeCell ref="O1799:P1799"/>
    <mergeCell ref="C1794:Q1794"/>
    <mergeCell ref="O8:P8"/>
    <mergeCell ref="O9:P9"/>
    <mergeCell ref="C11:Q11"/>
    <mergeCell ref="B12:Q12"/>
    <mergeCell ref="B13:F13"/>
    <mergeCell ref="G13:J13"/>
    <mergeCell ref="K13:O13"/>
    <mergeCell ref="P13:Q13"/>
    <mergeCell ref="B14:C14"/>
    <mergeCell ref="B1787:P1787"/>
    <mergeCell ref="B1788:P1788"/>
    <mergeCell ref="B1790:P1790"/>
    <mergeCell ref="B1791:P1791"/>
    <mergeCell ref="C2:Q2"/>
    <mergeCell ref="D3:P3"/>
    <mergeCell ref="D5:P5"/>
    <mergeCell ref="C6:P6"/>
    <mergeCell ref="C7:H7"/>
    <mergeCell ref="I7:K7"/>
    <mergeCell ref="L7:N7"/>
    <mergeCell ref="O7:P7"/>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Y2609"/>
  <sheetViews>
    <sheetView zoomScale="90" zoomScaleNormal="90" workbookViewId="0">
      <selection activeCell="B2615" sqref="B2615"/>
    </sheetView>
  </sheetViews>
  <sheetFormatPr baseColWidth="10" defaultRowHeight="14.4" x14ac:dyDescent="0.3"/>
  <cols>
    <col min="1" max="1" width="9.6640625" customWidth="1"/>
    <col min="2" max="2" width="16.88671875" customWidth="1"/>
    <col min="3" max="3" width="17.33203125" customWidth="1"/>
    <col min="4" max="4" width="13.33203125" bestFit="1" customWidth="1"/>
    <col min="5" max="5" width="14.44140625" bestFit="1" customWidth="1"/>
    <col min="6" max="6" width="17.33203125" bestFit="1" customWidth="1"/>
    <col min="7" max="7" width="11.44140625" style="193"/>
    <col min="8" max="8" width="13.33203125" style="193" bestFit="1" customWidth="1"/>
    <col min="9" max="9" width="14.33203125" style="193" bestFit="1" customWidth="1"/>
    <col min="10" max="10" width="14.33203125" style="193" customWidth="1"/>
    <col min="11" max="11" width="13.44140625" customWidth="1"/>
    <col min="16" max="16" width="32" customWidth="1"/>
    <col min="17" max="17" width="41" customWidth="1"/>
  </cols>
  <sheetData>
    <row r="1" spans="2:25" x14ac:dyDescent="0.3">
      <c r="B1" s="1"/>
      <c r="C1" s="184"/>
      <c r="D1" s="1"/>
      <c r="E1" s="1"/>
      <c r="F1" s="1"/>
      <c r="G1" s="185"/>
      <c r="H1" s="185"/>
      <c r="I1" s="185"/>
      <c r="J1" s="185"/>
      <c r="K1" s="1"/>
      <c r="L1" s="1"/>
      <c r="M1" s="1"/>
      <c r="N1" s="1"/>
      <c r="O1" s="1"/>
      <c r="P1" s="1"/>
      <c r="Q1" s="1"/>
      <c r="R1" s="1"/>
      <c r="S1" s="1"/>
      <c r="T1" s="1"/>
      <c r="U1" s="1"/>
      <c r="V1" s="1"/>
      <c r="W1" s="1"/>
      <c r="X1" s="1"/>
      <c r="Y1" s="1"/>
    </row>
    <row r="2" spans="2:25" ht="15.6" x14ac:dyDescent="0.3">
      <c r="B2" s="1"/>
      <c r="C2" s="383" t="s">
        <v>0</v>
      </c>
      <c r="D2" s="383"/>
      <c r="E2" s="383"/>
      <c r="F2" s="383"/>
      <c r="G2" s="383"/>
      <c r="H2" s="383"/>
      <c r="I2" s="383"/>
      <c r="J2" s="383"/>
      <c r="K2" s="383"/>
      <c r="L2" s="383"/>
      <c r="M2" s="383"/>
      <c r="N2" s="383"/>
      <c r="O2" s="383"/>
      <c r="P2" s="383"/>
      <c r="Q2" s="383"/>
      <c r="R2" s="1"/>
      <c r="S2" s="1"/>
      <c r="T2" s="1"/>
      <c r="U2" s="1"/>
      <c r="V2" s="1"/>
      <c r="W2" s="1"/>
      <c r="X2" s="1"/>
      <c r="Y2" s="1"/>
    </row>
    <row r="3" spans="2:25" x14ac:dyDescent="0.3">
      <c r="B3" s="1"/>
      <c r="C3" s="2" t="s">
        <v>1</v>
      </c>
      <c r="D3" s="384" t="s">
        <v>4600</v>
      </c>
      <c r="E3" s="384"/>
      <c r="F3" s="384"/>
      <c r="G3" s="384"/>
      <c r="H3" s="384"/>
      <c r="I3" s="384"/>
      <c r="J3" s="384"/>
      <c r="K3" s="384"/>
      <c r="L3" s="384"/>
      <c r="M3" s="384"/>
      <c r="N3" s="384"/>
      <c r="O3" s="384"/>
      <c r="P3" s="384"/>
      <c r="Q3" s="3"/>
      <c r="R3" s="1"/>
      <c r="S3" s="1"/>
      <c r="T3" s="1"/>
      <c r="U3" s="1"/>
      <c r="V3" s="1"/>
      <c r="W3" s="1"/>
      <c r="X3" s="1"/>
      <c r="Y3" s="1"/>
    </row>
    <row r="4" spans="2:25" x14ac:dyDescent="0.3">
      <c r="B4" s="1"/>
      <c r="C4" s="4"/>
      <c r="D4" s="5"/>
      <c r="E4" s="5"/>
      <c r="F4" s="5"/>
      <c r="G4" s="6"/>
      <c r="H4" s="6"/>
      <c r="I4" s="6"/>
      <c r="J4" s="6"/>
      <c r="K4" s="5"/>
      <c r="L4" s="5"/>
      <c r="M4" s="5"/>
      <c r="N4" s="5"/>
      <c r="O4" s="5"/>
      <c r="P4" s="5"/>
      <c r="Q4" s="7"/>
      <c r="R4" s="1"/>
      <c r="S4" s="1"/>
      <c r="T4" s="1"/>
      <c r="U4" s="1"/>
      <c r="V4" s="1"/>
      <c r="W4" s="1"/>
      <c r="X4" s="1"/>
      <c r="Y4" s="1"/>
    </row>
    <row r="5" spans="2:25" x14ac:dyDescent="0.3">
      <c r="B5" s="1"/>
      <c r="C5" s="2" t="s">
        <v>3</v>
      </c>
      <c r="D5" s="384" t="s">
        <v>4601</v>
      </c>
      <c r="E5" s="384"/>
      <c r="F5" s="384"/>
      <c r="G5" s="384"/>
      <c r="H5" s="384"/>
      <c r="I5" s="384"/>
      <c r="J5" s="384"/>
      <c r="K5" s="384"/>
      <c r="L5" s="384"/>
      <c r="M5" s="384"/>
      <c r="N5" s="384"/>
      <c r="O5" s="384"/>
      <c r="P5" s="384"/>
      <c r="Q5" s="3"/>
      <c r="R5" s="1"/>
      <c r="S5" s="1"/>
      <c r="T5" s="1"/>
      <c r="U5" s="1"/>
      <c r="V5" s="1"/>
      <c r="W5" s="1"/>
      <c r="X5" s="1"/>
      <c r="Y5" s="1"/>
    </row>
    <row r="6" spans="2:25" ht="15" thickBot="1" x14ac:dyDescent="0.35">
      <c r="B6" s="8"/>
      <c r="C6" s="385" t="s">
        <v>5</v>
      </c>
      <c r="D6" s="385"/>
      <c r="E6" s="385"/>
      <c r="F6" s="385"/>
      <c r="G6" s="385"/>
      <c r="H6" s="385"/>
      <c r="I6" s="385"/>
      <c r="J6" s="385"/>
      <c r="K6" s="385"/>
      <c r="L6" s="385"/>
      <c r="M6" s="385"/>
      <c r="N6" s="385"/>
      <c r="O6" s="385"/>
      <c r="P6" s="385"/>
      <c r="Q6" s="9"/>
      <c r="R6" s="8"/>
      <c r="S6" s="8"/>
      <c r="T6" s="8"/>
      <c r="U6" s="8"/>
      <c r="V6" s="8"/>
      <c r="W6" s="8"/>
      <c r="X6" s="8"/>
      <c r="Y6" s="8"/>
    </row>
    <row r="7" spans="2:25" ht="15" thickBot="1" x14ac:dyDescent="0.35">
      <c r="B7" s="10"/>
      <c r="C7" s="386" t="s">
        <v>6</v>
      </c>
      <c r="D7" s="387"/>
      <c r="E7" s="387"/>
      <c r="F7" s="387"/>
      <c r="G7" s="387"/>
      <c r="H7" s="388"/>
      <c r="I7" s="386" t="s">
        <v>7</v>
      </c>
      <c r="J7" s="387"/>
      <c r="K7" s="388"/>
      <c r="L7" s="389" t="s">
        <v>8</v>
      </c>
      <c r="M7" s="390"/>
      <c r="N7" s="390"/>
      <c r="O7" s="389" t="s">
        <v>9</v>
      </c>
      <c r="P7" s="391"/>
      <c r="Q7" s="9"/>
      <c r="R7" s="10"/>
      <c r="S7" s="10"/>
      <c r="T7" s="10"/>
      <c r="U7" s="10"/>
      <c r="V7" s="10"/>
      <c r="W7" s="10"/>
      <c r="X7" s="10"/>
      <c r="Y7" s="10"/>
    </row>
    <row r="8" spans="2:25" ht="40.200000000000003" thickBot="1" x14ac:dyDescent="0.35">
      <c r="B8" s="10"/>
      <c r="C8" s="12" t="s">
        <v>10</v>
      </c>
      <c r="D8" s="13" t="s">
        <v>11</v>
      </c>
      <c r="E8" s="13" t="s">
        <v>12</v>
      </c>
      <c r="F8" s="13" t="s">
        <v>13</v>
      </c>
      <c r="G8" s="13" t="s">
        <v>14</v>
      </c>
      <c r="H8" s="14" t="s">
        <v>15</v>
      </c>
      <c r="I8" s="12" t="s">
        <v>16</v>
      </c>
      <c r="J8" s="344" t="s">
        <v>17</v>
      </c>
      <c r="K8" s="14" t="s">
        <v>18</v>
      </c>
      <c r="L8" s="341" t="s">
        <v>19</v>
      </c>
      <c r="M8" s="17" t="s">
        <v>20</v>
      </c>
      <c r="N8" s="18" t="s">
        <v>21</v>
      </c>
      <c r="O8" s="392" t="s">
        <v>22</v>
      </c>
      <c r="P8" s="393"/>
      <c r="Q8" s="20"/>
      <c r="R8" s="10"/>
      <c r="S8" s="10"/>
      <c r="T8" s="10"/>
      <c r="U8" s="10"/>
      <c r="V8" s="10"/>
      <c r="W8" s="10"/>
      <c r="X8" s="10"/>
      <c r="Y8" s="10"/>
    </row>
    <row r="9" spans="2:25" ht="66" x14ac:dyDescent="0.3">
      <c r="B9" s="10"/>
      <c r="C9" s="349">
        <v>13</v>
      </c>
      <c r="D9" s="350" t="s">
        <v>3194</v>
      </c>
      <c r="E9" s="351" t="s">
        <v>3195</v>
      </c>
      <c r="F9" s="351" t="s">
        <v>2006</v>
      </c>
      <c r="G9" s="352" t="s">
        <v>3195</v>
      </c>
      <c r="H9" s="197" t="s">
        <v>3196</v>
      </c>
      <c r="I9" s="353">
        <v>51880323</v>
      </c>
      <c r="J9" s="353">
        <v>46308960</v>
      </c>
      <c r="K9" s="353">
        <v>17004642.25</v>
      </c>
      <c r="L9" s="110">
        <v>386368</v>
      </c>
      <c r="M9" s="347">
        <v>164472</v>
      </c>
      <c r="N9" s="115">
        <v>124279</v>
      </c>
      <c r="O9" s="468">
        <f>N9/M9</f>
        <v>0.75562405759034967</v>
      </c>
      <c r="P9" s="469"/>
      <c r="Q9" s="30"/>
      <c r="R9" s="10"/>
      <c r="S9" s="10"/>
      <c r="T9" s="10"/>
      <c r="U9" s="10"/>
      <c r="V9" s="10"/>
      <c r="W9" s="10"/>
      <c r="X9" s="10"/>
      <c r="Y9" s="10"/>
    </row>
    <row r="10" spans="2:25" x14ac:dyDescent="0.3">
      <c r="B10" s="10"/>
      <c r="C10" s="30"/>
      <c r="D10" s="30"/>
      <c r="E10" s="30"/>
      <c r="F10" s="30"/>
      <c r="G10" s="56"/>
      <c r="H10" s="56"/>
      <c r="I10" s="56"/>
      <c r="J10" s="56"/>
      <c r="K10" s="30"/>
      <c r="L10" s="30"/>
      <c r="M10" s="30"/>
      <c r="N10" s="30"/>
      <c r="O10" s="57"/>
      <c r="P10" s="57"/>
      <c r="Q10" s="30"/>
      <c r="R10" s="10"/>
      <c r="S10" s="10"/>
      <c r="T10" s="10"/>
      <c r="U10" s="10"/>
      <c r="V10" s="10"/>
      <c r="W10" s="10"/>
      <c r="X10" s="10"/>
      <c r="Y10" s="10"/>
    </row>
    <row r="11" spans="2:25" x14ac:dyDescent="0.3">
      <c r="B11" s="58"/>
      <c r="C11" s="398" t="s">
        <v>26</v>
      </c>
      <c r="D11" s="398"/>
      <c r="E11" s="398"/>
      <c r="F11" s="398"/>
      <c r="G11" s="398"/>
      <c r="H11" s="398"/>
      <c r="I11" s="398"/>
      <c r="J11" s="398"/>
      <c r="K11" s="398"/>
      <c r="L11" s="398"/>
      <c r="M11" s="398"/>
      <c r="N11" s="398"/>
      <c r="O11" s="398"/>
      <c r="P11" s="398"/>
      <c r="Q11" s="398"/>
      <c r="R11" s="10"/>
      <c r="S11" s="10"/>
      <c r="T11" s="10"/>
      <c r="U11" s="10"/>
      <c r="V11" s="10"/>
      <c r="W11" s="10"/>
      <c r="X11" s="10"/>
      <c r="Y11" s="10"/>
    </row>
    <row r="12" spans="2:25" ht="15" thickBot="1" x14ac:dyDescent="0.35">
      <c r="B12" s="399" t="s">
        <v>27</v>
      </c>
      <c r="C12" s="399"/>
      <c r="D12" s="399"/>
      <c r="E12" s="399"/>
      <c r="F12" s="399"/>
      <c r="G12" s="399"/>
      <c r="H12" s="399"/>
      <c r="I12" s="399"/>
      <c r="J12" s="399"/>
      <c r="K12" s="399"/>
      <c r="L12" s="399"/>
      <c r="M12" s="399"/>
      <c r="N12" s="399"/>
      <c r="O12" s="399"/>
      <c r="P12" s="399"/>
      <c r="Q12" s="399"/>
      <c r="R12" s="10"/>
      <c r="S12" s="10"/>
      <c r="T12" s="10"/>
      <c r="U12" s="10"/>
      <c r="V12" s="10"/>
      <c r="W12" s="10"/>
      <c r="X12" s="10"/>
      <c r="Y12" s="10"/>
    </row>
    <row r="13" spans="2:25" ht="15" thickBot="1" x14ac:dyDescent="0.35">
      <c r="B13" s="400" t="s">
        <v>28</v>
      </c>
      <c r="C13" s="400"/>
      <c r="D13" s="400"/>
      <c r="E13" s="400"/>
      <c r="F13" s="401"/>
      <c r="G13" s="386" t="s">
        <v>29</v>
      </c>
      <c r="H13" s="387"/>
      <c r="I13" s="387"/>
      <c r="J13" s="388"/>
      <c r="K13" s="387" t="s">
        <v>30</v>
      </c>
      <c r="L13" s="387"/>
      <c r="M13" s="387"/>
      <c r="N13" s="387"/>
      <c r="O13" s="388"/>
      <c r="P13" s="386" t="s">
        <v>31</v>
      </c>
      <c r="Q13" s="388"/>
      <c r="R13" s="10"/>
      <c r="S13" s="10"/>
      <c r="T13" s="10"/>
      <c r="U13" s="10"/>
      <c r="V13" s="10"/>
      <c r="W13" s="10"/>
      <c r="X13" s="10"/>
      <c r="Y13" s="10"/>
    </row>
    <row r="14" spans="2:25" ht="53.4" thickBot="1" x14ac:dyDescent="0.35">
      <c r="B14" s="402" t="s">
        <v>32</v>
      </c>
      <c r="C14" s="403"/>
      <c r="D14" s="59" t="s">
        <v>33</v>
      </c>
      <c r="E14" s="60" t="s">
        <v>34</v>
      </c>
      <c r="F14" s="14" t="s">
        <v>35</v>
      </c>
      <c r="G14" s="12" t="s">
        <v>36</v>
      </c>
      <c r="H14" s="61" t="s">
        <v>37</v>
      </c>
      <c r="I14" s="18" t="s">
        <v>38</v>
      </c>
      <c r="J14" s="14" t="s">
        <v>39</v>
      </c>
      <c r="K14" s="342" t="s">
        <v>40</v>
      </c>
      <c r="L14" s="59" t="s">
        <v>41</v>
      </c>
      <c r="M14" s="59" t="s">
        <v>42</v>
      </c>
      <c r="N14" s="60" t="s">
        <v>43</v>
      </c>
      <c r="O14" s="63" t="s">
        <v>44</v>
      </c>
      <c r="P14" s="64" t="s">
        <v>45</v>
      </c>
      <c r="Q14" s="343" t="s">
        <v>46</v>
      </c>
      <c r="R14" s="186"/>
      <c r="S14" s="10"/>
      <c r="T14" s="10"/>
      <c r="U14" s="10"/>
      <c r="V14" s="10"/>
      <c r="W14" s="10"/>
      <c r="X14" s="10"/>
      <c r="Y14" s="10"/>
    </row>
    <row r="15" spans="2:25" x14ac:dyDescent="0.3">
      <c r="B15" s="364" t="s">
        <v>4602</v>
      </c>
      <c r="C15" s="365" t="s">
        <v>4603</v>
      </c>
      <c r="D15" s="94"/>
      <c r="E15" s="94" t="s">
        <v>67</v>
      </c>
      <c r="F15" s="366">
        <v>1769247441416</v>
      </c>
      <c r="G15" s="94"/>
      <c r="H15" s="94"/>
      <c r="I15" s="94" t="s">
        <v>67</v>
      </c>
      <c r="J15" s="94"/>
      <c r="K15" s="96" t="s">
        <v>67</v>
      </c>
      <c r="L15" s="96"/>
      <c r="M15" s="96"/>
      <c r="N15" s="96"/>
      <c r="O15" s="96"/>
      <c r="P15" s="96" t="s">
        <v>68</v>
      </c>
      <c r="Q15" s="96" t="s">
        <v>68</v>
      </c>
      <c r="R15" s="10"/>
      <c r="S15" s="10"/>
      <c r="T15" s="10"/>
      <c r="U15" s="10"/>
      <c r="V15" s="10"/>
      <c r="W15" s="10"/>
      <c r="X15" s="10"/>
      <c r="Y15" s="10"/>
    </row>
    <row r="16" spans="2:25" x14ac:dyDescent="0.3">
      <c r="B16" s="364" t="s">
        <v>793</v>
      </c>
      <c r="C16" s="365" t="s">
        <v>745</v>
      </c>
      <c r="D16" s="94" t="s">
        <v>67</v>
      </c>
      <c r="E16" s="94"/>
      <c r="F16" s="366">
        <v>1943824350101</v>
      </c>
      <c r="G16" s="94"/>
      <c r="H16" s="94"/>
      <c r="I16" s="94" t="s">
        <v>67</v>
      </c>
      <c r="J16" s="94"/>
      <c r="K16" s="96"/>
      <c r="L16" s="96"/>
      <c r="M16" s="96"/>
      <c r="N16" s="96" t="s">
        <v>67</v>
      </c>
      <c r="O16" s="70"/>
      <c r="P16" s="96" t="s">
        <v>68</v>
      </c>
      <c r="Q16" s="96" t="s">
        <v>68</v>
      </c>
      <c r="R16" s="10"/>
      <c r="S16" s="10"/>
      <c r="T16" s="10"/>
      <c r="U16" s="10"/>
      <c r="V16" s="10"/>
      <c r="W16" s="10"/>
      <c r="X16" s="10"/>
      <c r="Y16" s="10"/>
    </row>
    <row r="17" spans="2:25" x14ac:dyDescent="0.3">
      <c r="B17" s="364" t="s">
        <v>4604</v>
      </c>
      <c r="C17" s="365" t="s">
        <v>2110</v>
      </c>
      <c r="D17" s="94" t="s">
        <v>67</v>
      </c>
      <c r="E17" s="94"/>
      <c r="F17" s="366">
        <v>1919424720506</v>
      </c>
      <c r="G17" s="94"/>
      <c r="H17" s="94"/>
      <c r="I17" s="94" t="s">
        <v>67</v>
      </c>
      <c r="J17" s="94"/>
      <c r="K17" s="96"/>
      <c r="L17" s="96"/>
      <c r="M17" s="96"/>
      <c r="N17" s="96" t="s">
        <v>67</v>
      </c>
      <c r="O17" s="70"/>
      <c r="P17" s="96" t="s">
        <v>68</v>
      </c>
      <c r="Q17" s="96" t="s">
        <v>68</v>
      </c>
      <c r="R17" s="10"/>
      <c r="S17" s="10"/>
      <c r="T17" s="10"/>
      <c r="U17" s="10"/>
      <c r="V17" s="10"/>
      <c r="W17" s="10"/>
      <c r="X17" s="10"/>
      <c r="Y17" s="10"/>
    </row>
    <row r="18" spans="2:25" x14ac:dyDescent="0.3">
      <c r="B18" s="364" t="s">
        <v>1054</v>
      </c>
      <c r="C18" s="365" t="s">
        <v>677</v>
      </c>
      <c r="D18" s="94"/>
      <c r="E18" s="94" t="s">
        <v>67</v>
      </c>
      <c r="F18" s="366">
        <v>2553005810101</v>
      </c>
      <c r="G18" s="94"/>
      <c r="H18" s="94"/>
      <c r="I18" s="94" t="s">
        <v>67</v>
      </c>
      <c r="J18" s="94"/>
      <c r="K18" s="96"/>
      <c r="L18" s="96"/>
      <c r="M18" s="96"/>
      <c r="N18" s="96" t="s">
        <v>67</v>
      </c>
      <c r="O18" s="70"/>
      <c r="P18" s="96" t="s">
        <v>68</v>
      </c>
      <c r="Q18" s="96" t="s">
        <v>68</v>
      </c>
      <c r="R18" s="10"/>
      <c r="S18" s="10"/>
      <c r="T18" s="10"/>
      <c r="U18" s="10"/>
      <c r="V18" s="10"/>
      <c r="W18" s="10"/>
      <c r="X18" s="10"/>
      <c r="Y18" s="10"/>
    </row>
    <row r="19" spans="2:25" x14ac:dyDescent="0.3">
      <c r="B19" s="364" t="s">
        <v>1095</v>
      </c>
      <c r="C19" s="365" t="s">
        <v>2139</v>
      </c>
      <c r="D19" s="94" t="s">
        <v>67</v>
      </c>
      <c r="E19" s="94"/>
      <c r="F19" s="366">
        <v>2448847490101</v>
      </c>
      <c r="G19" s="94"/>
      <c r="H19" s="94"/>
      <c r="I19" s="94" t="s">
        <v>67</v>
      </c>
      <c r="J19" s="94"/>
      <c r="K19" s="96"/>
      <c r="L19" s="96"/>
      <c r="M19" s="96"/>
      <c r="N19" s="96" t="s">
        <v>67</v>
      </c>
      <c r="O19" s="70"/>
      <c r="P19" s="96" t="s">
        <v>68</v>
      </c>
      <c r="Q19" s="96" t="s">
        <v>68</v>
      </c>
      <c r="R19" s="10"/>
      <c r="S19" s="10"/>
      <c r="T19" s="10"/>
      <c r="U19" s="10"/>
      <c r="V19" s="10"/>
      <c r="W19" s="10"/>
      <c r="X19" s="10"/>
      <c r="Y19" s="10"/>
    </row>
    <row r="20" spans="2:25" x14ac:dyDescent="0.3">
      <c r="B20" s="364" t="s">
        <v>1095</v>
      </c>
      <c r="C20" s="365" t="s">
        <v>4605</v>
      </c>
      <c r="D20" s="94" t="s">
        <v>67</v>
      </c>
      <c r="E20" s="94"/>
      <c r="F20" s="366">
        <v>2466436920101</v>
      </c>
      <c r="G20" s="94"/>
      <c r="H20" s="94"/>
      <c r="I20" s="94" t="s">
        <v>67</v>
      </c>
      <c r="J20" s="94"/>
      <c r="K20" s="96"/>
      <c r="L20" s="96"/>
      <c r="M20" s="96"/>
      <c r="N20" s="96" t="s">
        <v>67</v>
      </c>
      <c r="O20" s="70"/>
      <c r="P20" s="96" t="s">
        <v>68</v>
      </c>
      <c r="Q20" s="96" t="s">
        <v>68</v>
      </c>
      <c r="R20" s="10"/>
      <c r="S20" s="10"/>
      <c r="T20" s="10"/>
      <c r="U20" s="10"/>
      <c r="V20" s="10"/>
      <c r="W20" s="10"/>
      <c r="X20" s="10"/>
      <c r="Y20" s="10"/>
    </row>
    <row r="21" spans="2:25" x14ac:dyDescent="0.3">
      <c r="B21" s="364" t="s">
        <v>4606</v>
      </c>
      <c r="C21" s="365" t="s">
        <v>230</v>
      </c>
      <c r="D21" s="94" t="s">
        <v>67</v>
      </c>
      <c r="E21" s="94"/>
      <c r="F21" s="366">
        <v>2407567460614</v>
      </c>
      <c r="G21" s="94"/>
      <c r="H21" s="94"/>
      <c r="I21" s="94" t="s">
        <v>67</v>
      </c>
      <c r="J21" s="94"/>
      <c r="K21" s="96"/>
      <c r="L21" s="96"/>
      <c r="M21" s="96"/>
      <c r="N21" s="96" t="s">
        <v>67</v>
      </c>
      <c r="O21" s="70"/>
      <c r="P21" s="96" t="s">
        <v>68</v>
      </c>
      <c r="Q21" s="96" t="s">
        <v>68</v>
      </c>
      <c r="R21" s="10"/>
      <c r="S21" s="10"/>
      <c r="T21" s="10"/>
      <c r="U21" s="10"/>
      <c r="V21" s="10"/>
      <c r="W21" s="10"/>
      <c r="X21" s="10"/>
      <c r="Y21" s="10"/>
    </row>
    <row r="22" spans="2:25" x14ac:dyDescent="0.3">
      <c r="B22" s="364" t="s">
        <v>669</v>
      </c>
      <c r="C22" s="365" t="s">
        <v>1043</v>
      </c>
      <c r="D22" s="94"/>
      <c r="E22" s="94" t="s">
        <v>67</v>
      </c>
      <c r="F22" s="366">
        <v>1611611380101</v>
      </c>
      <c r="G22" s="94"/>
      <c r="H22" s="94"/>
      <c r="I22" s="94" t="s">
        <v>67</v>
      </c>
      <c r="J22" s="94"/>
      <c r="K22" s="96"/>
      <c r="L22" s="96"/>
      <c r="M22" s="96"/>
      <c r="N22" s="96" t="s">
        <v>67</v>
      </c>
      <c r="O22" s="70"/>
      <c r="P22" s="96" t="s">
        <v>68</v>
      </c>
      <c r="Q22" s="96" t="s">
        <v>68</v>
      </c>
      <c r="R22" s="10"/>
      <c r="S22" s="10"/>
      <c r="T22" s="10"/>
      <c r="U22" s="10"/>
      <c r="V22" s="10"/>
      <c r="W22" s="10"/>
      <c r="X22" s="10"/>
      <c r="Y22" s="10"/>
    </row>
    <row r="23" spans="2:25" x14ac:dyDescent="0.3">
      <c r="B23" s="364" t="s">
        <v>762</v>
      </c>
      <c r="C23" s="365" t="s">
        <v>230</v>
      </c>
      <c r="D23" s="94"/>
      <c r="E23" s="94" t="s">
        <v>67</v>
      </c>
      <c r="F23" s="366">
        <v>1695711570101</v>
      </c>
      <c r="G23" s="94"/>
      <c r="H23" s="94"/>
      <c r="I23" s="94" t="s">
        <v>67</v>
      </c>
      <c r="J23" s="94"/>
      <c r="K23" s="96"/>
      <c r="L23" s="96"/>
      <c r="M23" s="96"/>
      <c r="N23" s="96" t="s">
        <v>67</v>
      </c>
      <c r="O23" s="70"/>
      <c r="P23" s="96" t="s">
        <v>68</v>
      </c>
      <c r="Q23" s="96" t="s">
        <v>68</v>
      </c>
      <c r="R23" s="10"/>
      <c r="S23" s="10"/>
      <c r="T23" s="10"/>
      <c r="U23" s="10"/>
      <c r="V23" s="10"/>
      <c r="W23" s="10"/>
      <c r="X23" s="10"/>
      <c r="Y23" s="10"/>
    </row>
    <row r="24" spans="2:25" x14ac:dyDescent="0.3">
      <c r="B24" s="364" t="s">
        <v>3077</v>
      </c>
      <c r="C24" s="365" t="s">
        <v>1032</v>
      </c>
      <c r="D24" s="94" t="s">
        <v>67</v>
      </c>
      <c r="E24" s="94"/>
      <c r="F24" s="366">
        <v>2338250450101</v>
      </c>
      <c r="G24" s="94"/>
      <c r="H24" s="94" t="s">
        <v>67</v>
      </c>
      <c r="I24" s="94"/>
      <c r="J24" s="94"/>
      <c r="K24" s="96"/>
      <c r="L24" s="96"/>
      <c r="M24" s="96"/>
      <c r="N24" s="96" t="s">
        <v>67</v>
      </c>
      <c r="O24" s="70"/>
      <c r="P24" s="96" t="s">
        <v>68</v>
      </c>
      <c r="Q24" s="96" t="s">
        <v>68</v>
      </c>
      <c r="R24" s="10"/>
      <c r="S24" s="10"/>
      <c r="T24" s="10"/>
      <c r="U24" s="10"/>
      <c r="V24" s="10"/>
      <c r="W24" s="10"/>
      <c r="X24" s="10"/>
      <c r="Y24" s="10"/>
    </row>
    <row r="25" spans="2:25" x14ac:dyDescent="0.3">
      <c r="B25" s="364" t="s">
        <v>4607</v>
      </c>
      <c r="C25" s="365" t="s">
        <v>864</v>
      </c>
      <c r="D25" s="94"/>
      <c r="E25" s="94" t="s">
        <v>67</v>
      </c>
      <c r="F25" s="366">
        <v>2407239370101</v>
      </c>
      <c r="G25" s="94"/>
      <c r="H25" s="94"/>
      <c r="I25" s="94" t="s">
        <v>67</v>
      </c>
      <c r="J25" s="94"/>
      <c r="K25" s="96"/>
      <c r="L25" s="96"/>
      <c r="M25" s="96"/>
      <c r="N25" s="96" t="s">
        <v>67</v>
      </c>
      <c r="O25" s="70"/>
      <c r="P25" s="96" t="s">
        <v>68</v>
      </c>
      <c r="Q25" s="96" t="s">
        <v>68</v>
      </c>
      <c r="R25" s="10"/>
      <c r="S25" s="10"/>
      <c r="T25" s="10"/>
      <c r="U25" s="10"/>
      <c r="V25" s="10"/>
      <c r="W25" s="10"/>
      <c r="X25" s="10"/>
      <c r="Y25" s="10"/>
    </row>
    <row r="26" spans="2:25" x14ac:dyDescent="0.3">
      <c r="B26" s="364" t="s">
        <v>3049</v>
      </c>
      <c r="C26" s="365" t="s">
        <v>4608</v>
      </c>
      <c r="D26" s="94" t="s">
        <v>67</v>
      </c>
      <c r="E26" s="94"/>
      <c r="F26" s="366">
        <v>1695756320901</v>
      </c>
      <c r="G26" s="94"/>
      <c r="H26" s="94"/>
      <c r="I26" s="94" t="s">
        <v>67</v>
      </c>
      <c r="J26" s="94"/>
      <c r="K26" s="96"/>
      <c r="L26" s="96"/>
      <c r="M26" s="96"/>
      <c r="N26" s="96" t="s">
        <v>67</v>
      </c>
      <c r="O26" s="70"/>
      <c r="P26" s="96" t="s">
        <v>68</v>
      </c>
      <c r="Q26" s="96" t="s">
        <v>68</v>
      </c>
      <c r="R26" s="10"/>
      <c r="S26" s="10"/>
      <c r="T26" s="10"/>
      <c r="U26" s="10"/>
      <c r="V26" s="10"/>
      <c r="W26" s="10"/>
      <c r="X26" s="10"/>
      <c r="Y26" s="10"/>
    </row>
    <row r="27" spans="2:25" x14ac:dyDescent="0.3">
      <c r="B27" s="364" t="s">
        <v>1155</v>
      </c>
      <c r="C27" s="365" t="s">
        <v>4609</v>
      </c>
      <c r="D27" s="94"/>
      <c r="E27" s="94" t="s">
        <v>67</v>
      </c>
      <c r="F27" s="366">
        <v>1822943741406</v>
      </c>
      <c r="G27" s="94"/>
      <c r="H27" s="94"/>
      <c r="I27" s="94" t="s">
        <v>67</v>
      </c>
      <c r="J27" s="94"/>
      <c r="K27" s="96" t="s">
        <v>67</v>
      </c>
      <c r="L27" s="96"/>
      <c r="M27" s="96"/>
      <c r="N27" s="96"/>
      <c r="O27" s="70"/>
      <c r="P27" s="96" t="s">
        <v>68</v>
      </c>
      <c r="Q27" s="96" t="s">
        <v>68</v>
      </c>
      <c r="R27" s="10"/>
      <c r="S27" s="10"/>
      <c r="T27" s="10"/>
      <c r="U27" s="10"/>
      <c r="V27" s="10"/>
      <c r="W27" s="10"/>
      <c r="X27" s="10"/>
      <c r="Y27" s="10"/>
    </row>
    <row r="28" spans="2:25" x14ac:dyDescent="0.3">
      <c r="B28" s="364" t="s">
        <v>1155</v>
      </c>
      <c r="C28" s="365" t="s">
        <v>4610</v>
      </c>
      <c r="D28" s="94"/>
      <c r="E28" s="94" t="s">
        <v>67</v>
      </c>
      <c r="F28" s="366">
        <v>2426251931601</v>
      </c>
      <c r="G28" s="94"/>
      <c r="H28" s="94"/>
      <c r="I28" s="94" t="s">
        <v>67</v>
      </c>
      <c r="J28" s="94"/>
      <c r="K28" s="96"/>
      <c r="L28" s="96"/>
      <c r="M28" s="96"/>
      <c r="N28" s="96" t="s">
        <v>67</v>
      </c>
      <c r="O28" s="70"/>
      <c r="P28" s="96" t="s">
        <v>68</v>
      </c>
      <c r="Q28" s="96" t="s">
        <v>68</v>
      </c>
      <c r="R28" s="10"/>
      <c r="S28" s="10"/>
      <c r="T28" s="10"/>
      <c r="U28" s="10"/>
      <c r="V28" s="10"/>
      <c r="W28" s="10"/>
      <c r="X28" s="10"/>
      <c r="Y28" s="10"/>
    </row>
    <row r="29" spans="2:25" x14ac:dyDescent="0.3">
      <c r="B29" s="364" t="s">
        <v>698</v>
      </c>
      <c r="C29" s="365" t="s">
        <v>4611</v>
      </c>
      <c r="D29" s="94"/>
      <c r="E29" s="94" t="s">
        <v>67</v>
      </c>
      <c r="F29" s="366">
        <v>2318727390101</v>
      </c>
      <c r="G29" s="94"/>
      <c r="H29" s="94"/>
      <c r="I29" s="94" t="s">
        <v>67</v>
      </c>
      <c r="J29" s="94"/>
      <c r="K29" s="96"/>
      <c r="L29" s="96"/>
      <c r="M29" s="96"/>
      <c r="N29" s="96" t="s">
        <v>67</v>
      </c>
      <c r="O29" s="70"/>
      <c r="P29" s="96" t="s">
        <v>68</v>
      </c>
      <c r="Q29" s="96" t="s">
        <v>68</v>
      </c>
      <c r="R29" s="10"/>
      <c r="S29" s="10"/>
      <c r="T29" s="10"/>
      <c r="U29" s="10"/>
      <c r="V29" s="10"/>
      <c r="W29" s="10"/>
      <c r="X29" s="10"/>
      <c r="Y29" s="10"/>
    </row>
    <row r="30" spans="2:25" x14ac:dyDescent="0.3">
      <c r="B30" s="364" t="s">
        <v>663</v>
      </c>
      <c r="C30" s="365" t="s">
        <v>922</v>
      </c>
      <c r="D30" s="94" t="s">
        <v>67</v>
      </c>
      <c r="E30" s="94"/>
      <c r="F30" s="366">
        <v>1903683140110</v>
      </c>
      <c r="G30" s="94"/>
      <c r="H30" s="94"/>
      <c r="I30" s="94" t="s">
        <v>67</v>
      </c>
      <c r="J30" s="94"/>
      <c r="K30" s="96"/>
      <c r="L30" s="96"/>
      <c r="M30" s="96"/>
      <c r="N30" s="96" t="s">
        <v>67</v>
      </c>
      <c r="O30" s="70"/>
      <c r="P30" s="96" t="s">
        <v>68</v>
      </c>
      <c r="Q30" s="96" t="s">
        <v>68</v>
      </c>
      <c r="R30" s="10"/>
      <c r="S30" s="10"/>
      <c r="T30" s="10"/>
      <c r="U30" s="10"/>
      <c r="V30" s="10"/>
      <c r="W30" s="10"/>
      <c r="X30" s="10"/>
      <c r="Y30" s="10"/>
    </row>
    <row r="31" spans="2:25" x14ac:dyDescent="0.3">
      <c r="B31" s="364" t="s">
        <v>663</v>
      </c>
      <c r="C31" s="365" t="s">
        <v>989</v>
      </c>
      <c r="D31" s="94" t="s">
        <v>67</v>
      </c>
      <c r="E31" s="94"/>
      <c r="F31" s="366">
        <v>1602327830101</v>
      </c>
      <c r="G31" s="94"/>
      <c r="H31" s="94"/>
      <c r="I31" s="94" t="s">
        <v>67</v>
      </c>
      <c r="J31" s="94"/>
      <c r="K31" s="96"/>
      <c r="L31" s="96"/>
      <c r="M31" s="96"/>
      <c r="N31" s="96" t="s">
        <v>67</v>
      </c>
      <c r="O31" s="70"/>
      <c r="P31" s="96" t="s">
        <v>68</v>
      </c>
      <c r="Q31" s="96" t="s">
        <v>68</v>
      </c>
      <c r="R31" s="10"/>
      <c r="S31" s="10"/>
      <c r="T31" s="10"/>
      <c r="U31" s="10"/>
      <c r="V31" s="10"/>
      <c r="W31" s="10"/>
      <c r="X31" s="10"/>
      <c r="Y31" s="10"/>
    </row>
    <row r="32" spans="2:25" x14ac:dyDescent="0.3">
      <c r="B32" s="364" t="s">
        <v>3865</v>
      </c>
      <c r="C32" s="365" t="s">
        <v>734</v>
      </c>
      <c r="D32" s="94"/>
      <c r="E32" s="94" t="s">
        <v>67</v>
      </c>
      <c r="F32" s="366">
        <v>2618039052201</v>
      </c>
      <c r="G32" s="94"/>
      <c r="H32" s="94"/>
      <c r="I32" s="94" t="s">
        <v>67</v>
      </c>
      <c r="J32" s="94"/>
      <c r="K32" s="96"/>
      <c r="L32" s="96"/>
      <c r="M32" s="96"/>
      <c r="N32" s="96" t="s">
        <v>67</v>
      </c>
      <c r="O32" s="70"/>
      <c r="P32" s="96" t="s">
        <v>68</v>
      </c>
      <c r="Q32" s="96" t="s">
        <v>68</v>
      </c>
      <c r="R32" s="10"/>
      <c r="S32" s="10"/>
      <c r="T32" s="10"/>
      <c r="U32" s="10"/>
      <c r="V32" s="10"/>
      <c r="W32" s="10"/>
      <c r="X32" s="10"/>
      <c r="Y32" s="10"/>
    </row>
    <row r="33" spans="2:25" x14ac:dyDescent="0.3">
      <c r="B33" s="364" t="s">
        <v>4612</v>
      </c>
      <c r="C33" s="365" t="s">
        <v>4613</v>
      </c>
      <c r="D33" s="94" t="s">
        <v>67</v>
      </c>
      <c r="E33" s="94"/>
      <c r="F33" s="366">
        <v>2491621641401</v>
      </c>
      <c r="G33" s="94"/>
      <c r="H33" s="94"/>
      <c r="I33" s="94" t="s">
        <v>67</v>
      </c>
      <c r="J33" s="94"/>
      <c r="K33" s="96"/>
      <c r="L33" s="96"/>
      <c r="M33" s="96"/>
      <c r="N33" s="96" t="s">
        <v>67</v>
      </c>
      <c r="O33" s="70"/>
      <c r="P33" s="96" t="s">
        <v>68</v>
      </c>
      <c r="Q33" s="96" t="s">
        <v>68</v>
      </c>
      <c r="R33" s="10"/>
      <c r="S33" s="10"/>
      <c r="T33" s="10"/>
      <c r="U33" s="10"/>
      <c r="V33" s="10"/>
      <c r="W33" s="10"/>
      <c r="X33" s="10"/>
      <c r="Y33" s="10"/>
    </row>
    <row r="34" spans="2:25" x14ac:dyDescent="0.3">
      <c r="B34" s="364" t="s">
        <v>4614</v>
      </c>
      <c r="C34" s="365" t="s">
        <v>841</v>
      </c>
      <c r="D34" s="94"/>
      <c r="E34" s="94" t="s">
        <v>67</v>
      </c>
      <c r="F34" s="366">
        <v>1828802570101</v>
      </c>
      <c r="G34" s="94"/>
      <c r="H34" s="94"/>
      <c r="I34" s="94" t="s">
        <v>67</v>
      </c>
      <c r="J34" s="94"/>
      <c r="K34" s="96"/>
      <c r="L34" s="96"/>
      <c r="M34" s="96"/>
      <c r="N34" s="96" t="s">
        <v>67</v>
      </c>
      <c r="O34" s="70"/>
      <c r="P34" s="96" t="s">
        <v>68</v>
      </c>
      <c r="Q34" s="96" t="s">
        <v>68</v>
      </c>
      <c r="R34" s="10"/>
      <c r="S34" s="10"/>
      <c r="T34" s="10"/>
      <c r="U34" s="10"/>
      <c r="V34" s="10"/>
      <c r="W34" s="10"/>
      <c r="X34" s="10"/>
      <c r="Y34" s="10"/>
    </row>
    <row r="35" spans="2:25" x14ac:dyDescent="0.3">
      <c r="B35" s="364" t="s">
        <v>723</v>
      </c>
      <c r="C35" s="365" t="s">
        <v>4235</v>
      </c>
      <c r="D35" s="94" t="s">
        <v>67</v>
      </c>
      <c r="E35" s="94"/>
      <c r="F35" s="366">
        <v>2335302230101</v>
      </c>
      <c r="G35" s="94"/>
      <c r="H35" s="94"/>
      <c r="I35" s="94" t="s">
        <v>67</v>
      </c>
      <c r="J35" s="94"/>
      <c r="K35" s="96"/>
      <c r="L35" s="96"/>
      <c r="M35" s="96"/>
      <c r="N35" s="96" t="s">
        <v>67</v>
      </c>
      <c r="O35" s="70"/>
      <c r="P35" s="96" t="s">
        <v>68</v>
      </c>
      <c r="Q35" s="96" t="s">
        <v>68</v>
      </c>
      <c r="R35" s="10"/>
      <c r="S35" s="10"/>
      <c r="T35" s="10"/>
      <c r="U35" s="10"/>
      <c r="V35" s="10"/>
      <c r="W35" s="10"/>
      <c r="X35" s="10"/>
      <c r="Y35" s="10"/>
    </row>
    <row r="36" spans="2:25" x14ac:dyDescent="0.3">
      <c r="B36" s="364" t="s">
        <v>723</v>
      </c>
      <c r="C36" s="365" t="s">
        <v>740</v>
      </c>
      <c r="D36" s="94" t="s">
        <v>67</v>
      </c>
      <c r="E36" s="94"/>
      <c r="F36" s="366">
        <v>1794801381210</v>
      </c>
      <c r="G36" s="94"/>
      <c r="H36" s="94"/>
      <c r="I36" s="94" t="s">
        <v>67</v>
      </c>
      <c r="J36" s="94"/>
      <c r="K36" s="96"/>
      <c r="L36" s="96"/>
      <c r="M36" s="96"/>
      <c r="N36" s="96" t="s">
        <v>67</v>
      </c>
      <c r="O36" s="70"/>
      <c r="P36" s="96" t="s">
        <v>68</v>
      </c>
      <c r="Q36" s="96" t="s">
        <v>68</v>
      </c>
      <c r="R36" s="10"/>
      <c r="S36" s="10"/>
      <c r="T36" s="10"/>
      <c r="U36" s="10"/>
      <c r="V36" s="10"/>
      <c r="W36" s="10"/>
      <c r="X36" s="10"/>
      <c r="Y36" s="10"/>
    </row>
    <row r="37" spans="2:25" x14ac:dyDescent="0.3">
      <c r="B37" s="364" t="s">
        <v>723</v>
      </c>
      <c r="C37" s="365" t="s">
        <v>649</v>
      </c>
      <c r="D37" s="94" t="s">
        <v>67</v>
      </c>
      <c r="E37" s="94"/>
      <c r="F37" s="366">
        <v>2321635101301</v>
      </c>
      <c r="G37" s="94"/>
      <c r="H37" s="94"/>
      <c r="I37" s="94" t="s">
        <v>67</v>
      </c>
      <c r="J37" s="94"/>
      <c r="K37" s="96"/>
      <c r="L37" s="96"/>
      <c r="M37" s="96"/>
      <c r="N37" s="96" t="s">
        <v>67</v>
      </c>
      <c r="O37" s="70"/>
      <c r="P37" s="96" t="s">
        <v>68</v>
      </c>
      <c r="Q37" s="96" t="s">
        <v>68</v>
      </c>
      <c r="R37" s="10"/>
      <c r="S37" s="10"/>
      <c r="T37" s="10"/>
      <c r="U37" s="10"/>
      <c r="V37" s="10"/>
      <c r="W37" s="10"/>
      <c r="X37" s="10"/>
      <c r="Y37" s="10"/>
    </row>
    <row r="38" spans="2:25" x14ac:dyDescent="0.3">
      <c r="B38" s="364" t="s">
        <v>4615</v>
      </c>
      <c r="C38" s="365" t="s">
        <v>4446</v>
      </c>
      <c r="D38" s="94" t="s">
        <v>67</v>
      </c>
      <c r="E38" s="94"/>
      <c r="F38" s="366">
        <v>1789327520101</v>
      </c>
      <c r="G38" s="94"/>
      <c r="H38" s="94"/>
      <c r="I38" s="94" t="s">
        <v>67</v>
      </c>
      <c r="J38" s="94"/>
      <c r="K38" s="96"/>
      <c r="L38" s="96"/>
      <c r="M38" s="96"/>
      <c r="N38" s="96" t="s">
        <v>67</v>
      </c>
      <c r="O38" s="70"/>
      <c r="P38" s="96" t="s">
        <v>68</v>
      </c>
      <c r="Q38" s="96" t="s">
        <v>68</v>
      </c>
      <c r="R38" s="10"/>
      <c r="S38" s="10"/>
      <c r="T38" s="10"/>
      <c r="U38" s="10"/>
      <c r="V38" s="10"/>
      <c r="W38" s="10"/>
      <c r="X38" s="10"/>
      <c r="Y38" s="10"/>
    </row>
    <row r="39" spans="2:25" x14ac:dyDescent="0.3">
      <c r="B39" s="364" t="s">
        <v>731</v>
      </c>
      <c r="C39" s="365" t="s">
        <v>801</v>
      </c>
      <c r="D39" s="94" t="s">
        <v>67</v>
      </c>
      <c r="E39" s="94"/>
      <c r="F39" s="366">
        <v>2334886500920</v>
      </c>
      <c r="G39" s="94"/>
      <c r="H39" s="94"/>
      <c r="I39" s="94" t="s">
        <v>67</v>
      </c>
      <c r="J39" s="94"/>
      <c r="K39" s="96"/>
      <c r="L39" s="96"/>
      <c r="M39" s="96"/>
      <c r="N39" s="96" t="s">
        <v>67</v>
      </c>
      <c r="O39" s="70"/>
      <c r="P39" s="96" t="s">
        <v>68</v>
      </c>
      <c r="Q39" s="96" t="s">
        <v>68</v>
      </c>
      <c r="R39" s="10"/>
      <c r="S39" s="10"/>
      <c r="T39" s="10"/>
      <c r="U39" s="10"/>
      <c r="V39" s="10"/>
      <c r="W39" s="10"/>
      <c r="X39" s="10"/>
      <c r="Y39" s="10"/>
    </row>
    <row r="40" spans="2:25" x14ac:dyDescent="0.3">
      <c r="B40" s="364" t="s">
        <v>951</v>
      </c>
      <c r="C40" s="365" t="s">
        <v>4616</v>
      </c>
      <c r="D40" s="94"/>
      <c r="E40" s="94" t="s">
        <v>67</v>
      </c>
      <c r="F40" s="366">
        <v>1695942460404</v>
      </c>
      <c r="G40" s="94"/>
      <c r="H40" s="94"/>
      <c r="I40" s="94" t="s">
        <v>67</v>
      </c>
      <c r="J40" s="94"/>
      <c r="K40" s="96" t="s">
        <v>67</v>
      </c>
      <c r="L40" s="96"/>
      <c r="M40" s="96"/>
      <c r="N40" s="96"/>
      <c r="O40" s="70"/>
      <c r="P40" s="96" t="s">
        <v>68</v>
      </c>
      <c r="Q40" s="96" t="s">
        <v>68</v>
      </c>
      <c r="R40" s="10"/>
      <c r="S40" s="10"/>
      <c r="T40" s="10"/>
      <c r="U40" s="10"/>
      <c r="V40" s="10"/>
      <c r="W40" s="10"/>
      <c r="X40" s="10"/>
      <c r="Y40" s="10"/>
    </row>
    <row r="41" spans="2:25" x14ac:dyDescent="0.3">
      <c r="B41" s="364" t="s">
        <v>254</v>
      </c>
      <c r="C41" s="365" t="s">
        <v>1298</v>
      </c>
      <c r="D41" s="94"/>
      <c r="E41" s="94" t="s">
        <v>67</v>
      </c>
      <c r="F41" s="366">
        <v>2322379562205</v>
      </c>
      <c r="G41" s="94"/>
      <c r="H41" s="94"/>
      <c r="I41" s="94" t="s">
        <v>67</v>
      </c>
      <c r="J41" s="94"/>
      <c r="K41" s="96"/>
      <c r="L41" s="96"/>
      <c r="M41" s="96"/>
      <c r="N41" s="96" t="s">
        <v>67</v>
      </c>
      <c r="O41" s="70"/>
      <c r="P41" s="96" t="s">
        <v>68</v>
      </c>
      <c r="Q41" s="96" t="s">
        <v>68</v>
      </c>
      <c r="R41" s="10"/>
      <c r="S41" s="10"/>
      <c r="T41" s="10"/>
      <c r="U41" s="10"/>
      <c r="V41" s="10"/>
      <c r="W41" s="10"/>
      <c r="X41" s="10"/>
      <c r="Y41" s="10"/>
    </row>
    <row r="42" spans="2:25" x14ac:dyDescent="0.3">
      <c r="B42" s="364" t="s">
        <v>3098</v>
      </c>
      <c r="C42" s="365" t="s">
        <v>815</v>
      </c>
      <c r="D42" s="94" t="s">
        <v>67</v>
      </c>
      <c r="E42" s="94"/>
      <c r="F42" s="366">
        <v>1981322550101</v>
      </c>
      <c r="G42" s="94"/>
      <c r="H42" s="94"/>
      <c r="I42" s="94" t="s">
        <v>67</v>
      </c>
      <c r="J42" s="94"/>
      <c r="K42" s="96"/>
      <c r="L42" s="96"/>
      <c r="M42" s="96"/>
      <c r="N42" s="96" t="s">
        <v>67</v>
      </c>
      <c r="O42" s="70"/>
      <c r="P42" s="96" t="s">
        <v>68</v>
      </c>
      <c r="Q42" s="96" t="s">
        <v>68</v>
      </c>
      <c r="R42" s="10"/>
      <c r="S42" s="10"/>
      <c r="T42" s="10"/>
      <c r="U42" s="10"/>
      <c r="V42" s="10"/>
      <c r="W42" s="10"/>
      <c r="X42" s="10"/>
      <c r="Y42" s="10"/>
    </row>
    <row r="43" spans="2:25" x14ac:dyDescent="0.3">
      <c r="B43" s="364" t="s">
        <v>791</v>
      </c>
      <c r="C43" s="365" t="s">
        <v>4617</v>
      </c>
      <c r="D43" s="94"/>
      <c r="E43" s="94" t="s">
        <v>67</v>
      </c>
      <c r="F43" s="366">
        <v>2530439480101</v>
      </c>
      <c r="G43" s="94"/>
      <c r="H43" s="94"/>
      <c r="I43" s="94" t="s">
        <v>67</v>
      </c>
      <c r="J43" s="94"/>
      <c r="K43" s="96" t="s">
        <v>67</v>
      </c>
      <c r="L43" s="96"/>
      <c r="M43" s="96"/>
      <c r="N43" s="96"/>
      <c r="O43" s="70"/>
      <c r="P43" s="96" t="s">
        <v>68</v>
      </c>
      <c r="Q43" s="96" t="s">
        <v>68</v>
      </c>
      <c r="R43" s="10"/>
      <c r="S43" s="10"/>
      <c r="T43" s="10"/>
      <c r="U43" s="10"/>
      <c r="V43" s="10"/>
      <c r="W43" s="10"/>
      <c r="X43" s="10"/>
      <c r="Y43" s="10"/>
    </row>
    <row r="44" spans="2:25" x14ac:dyDescent="0.3">
      <c r="B44" s="364" t="s">
        <v>791</v>
      </c>
      <c r="C44" s="365" t="s">
        <v>850</v>
      </c>
      <c r="D44" s="94"/>
      <c r="E44" s="94" t="s">
        <v>67</v>
      </c>
      <c r="F44" s="366">
        <v>1631628400101</v>
      </c>
      <c r="G44" s="94"/>
      <c r="H44" s="94"/>
      <c r="I44" s="94" t="s">
        <v>67</v>
      </c>
      <c r="J44" s="94"/>
      <c r="K44" s="96"/>
      <c r="L44" s="96"/>
      <c r="M44" s="96"/>
      <c r="N44" s="96" t="s">
        <v>67</v>
      </c>
      <c r="O44" s="70"/>
      <c r="P44" s="96" t="s">
        <v>68</v>
      </c>
      <c r="Q44" s="96" t="s">
        <v>68</v>
      </c>
      <c r="R44" s="10"/>
      <c r="S44" s="10"/>
      <c r="T44" s="10"/>
      <c r="U44" s="10"/>
      <c r="V44" s="10"/>
      <c r="W44" s="10"/>
      <c r="X44" s="10"/>
      <c r="Y44" s="10"/>
    </row>
    <row r="45" spans="2:25" x14ac:dyDescent="0.3">
      <c r="B45" s="364" t="s">
        <v>653</v>
      </c>
      <c r="C45" s="365" t="s">
        <v>712</v>
      </c>
      <c r="D45" s="94" t="s">
        <v>67</v>
      </c>
      <c r="E45" s="94"/>
      <c r="F45" s="366">
        <v>1580848100101</v>
      </c>
      <c r="G45" s="94"/>
      <c r="H45" s="94"/>
      <c r="I45" s="94" t="s">
        <v>67</v>
      </c>
      <c r="J45" s="94"/>
      <c r="K45" s="96"/>
      <c r="L45" s="96"/>
      <c r="M45" s="96"/>
      <c r="N45" s="96" t="s">
        <v>67</v>
      </c>
      <c r="O45" s="70"/>
      <c r="P45" s="96" t="s">
        <v>68</v>
      </c>
      <c r="Q45" s="96" t="s">
        <v>68</v>
      </c>
      <c r="R45" s="10"/>
      <c r="S45" s="10"/>
      <c r="T45" s="10"/>
      <c r="U45" s="10"/>
      <c r="V45" s="10"/>
      <c r="W45" s="10"/>
      <c r="X45" s="10"/>
      <c r="Y45" s="10"/>
    </row>
    <row r="46" spans="2:25" x14ac:dyDescent="0.3">
      <c r="B46" s="364" t="s">
        <v>830</v>
      </c>
      <c r="C46" s="365" t="s">
        <v>894</v>
      </c>
      <c r="D46" s="94" t="s">
        <v>67</v>
      </c>
      <c r="E46" s="94"/>
      <c r="F46" s="366">
        <v>1974509110101</v>
      </c>
      <c r="G46" s="94"/>
      <c r="H46" s="94" t="s">
        <v>67</v>
      </c>
      <c r="I46" s="94"/>
      <c r="J46" s="94"/>
      <c r="K46" s="96"/>
      <c r="L46" s="96"/>
      <c r="M46" s="96"/>
      <c r="N46" s="96" t="s">
        <v>67</v>
      </c>
      <c r="O46" s="70"/>
      <c r="P46" s="96" t="s">
        <v>68</v>
      </c>
      <c r="Q46" s="96" t="s">
        <v>68</v>
      </c>
      <c r="R46" s="10"/>
      <c r="S46" s="10"/>
      <c r="T46" s="10"/>
      <c r="U46" s="10"/>
      <c r="V46" s="10"/>
      <c r="W46" s="10"/>
      <c r="X46" s="10"/>
      <c r="Y46" s="10"/>
    </row>
    <row r="47" spans="2:25" x14ac:dyDescent="0.3">
      <c r="B47" s="364" t="s">
        <v>4618</v>
      </c>
      <c r="C47" s="365" t="s">
        <v>4619</v>
      </c>
      <c r="D47" s="94" t="s">
        <v>67</v>
      </c>
      <c r="E47" s="94"/>
      <c r="F47" s="366">
        <v>1606778070101</v>
      </c>
      <c r="G47" s="94"/>
      <c r="H47" s="94"/>
      <c r="I47" s="94" t="s">
        <v>67</v>
      </c>
      <c r="J47" s="94"/>
      <c r="K47" s="96"/>
      <c r="L47" s="96"/>
      <c r="M47" s="96"/>
      <c r="N47" s="96" t="s">
        <v>67</v>
      </c>
      <c r="O47" s="70"/>
      <c r="P47" s="96" t="s">
        <v>68</v>
      </c>
      <c r="Q47" s="96" t="s">
        <v>68</v>
      </c>
      <c r="R47" s="10"/>
      <c r="S47" s="10"/>
      <c r="T47" s="10"/>
      <c r="U47" s="10"/>
      <c r="V47" s="10"/>
      <c r="W47" s="10"/>
      <c r="X47" s="10"/>
      <c r="Y47" s="10"/>
    </row>
    <row r="48" spans="2:25" x14ac:dyDescent="0.3">
      <c r="B48" s="364" t="s">
        <v>979</v>
      </c>
      <c r="C48" s="365" t="s">
        <v>1298</v>
      </c>
      <c r="D48" s="94" t="s">
        <v>67</v>
      </c>
      <c r="E48" s="94"/>
      <c r="F48" s="366">
        <v>2313337650101</v>
      </c>
      <c r="G48" s="94"/>
      <c r="H48" s="94"/>
      <c r="I48" s="94" t="s">
        <v>67</v>
      </c>
      <c r="J48" s="94"/>
      <c r="K48" s="96"/>
      <c r="L48" s="96"/>
      <c r="M48" s="96"/>
      <c r="N48" s="96" t="s">
        <v>67</v>
      </c>
      <c r="O48" s="70"/>
      <c r="P48" s="96" t="s">
        <v>68</v>
      </c>
      <c r="Q48" s="96" t="s">
        <v>68</v>
      </c>
      <c r="R48" s="10"/>
      <c r="S48" s="10"/>
      <c r="T48" s="10"/>
      <c r="U48" s="10"/>
      <c r="V48" s="10"/>
      <c r="W48" s="10"/>
      <c r="X48" s="10"/>
      <c r="Y48" s="10"/>
    </row>
    <row r="49" spans="2:25" x14ac:dyDescent="0.3">
      <c r="B49" s="364" t="s">
        <v>4620</v>
      </c>
      <c r="C49" s="365" t="s">
        <v>4621</v>
      </c>
      <c r="D49" s="94" t="s">
        <v>67</v>
      </c>
      <c r="E49" s="94"/>
      <c r="F49" s="366">
        <v>1836482420101</v>
      </c>
      <c r="G49" s="94"/>
      <c r="H49" s="94"/>
      <c r="I49" s="94" t="s">
        <v>67</v>
      </c>
      <c r="J49" s="94"/>
      <c r="K49" s="96"/>
      <c r="L49" s="96"/>
      <c r="M49" s="96"/>
      <c r="N49" s="96" t="s">
        <v>67</v>
      </c>
      <c r="O49" s="70"/>
      <c r="P49" s="96" t="s">
        <v>68</v>
      </c>
      <c r="Q49" s="96" t="s">
        <v>68</v>
      </c>
      <c r="R49" s="10"/>
      <c r="S49" s="10"/>
      <c r="T49" s="10"/>
      <c r="U49" s="10"/>
      <c r="V49" s="10"/>
      <c r="W49" s="10"/>
      <c r="X49" s="10"/>
      <c r="Y49" s="10"/>
    </row>
    <row r="50" spans="2:25" x14ac:dyDescent="0.3">
      <c r="B50" s="364" t="s">
        <v>2094</v>
      </c>
      <c r="C50" s="365" t="s">
        <v>255</v>
      </c>
      <c r="D50" s="94" t="s">
        <v>67</v>
      </c>
      <c r="E50" s="94"/>
      <c r="F50" s="366">
        <v>1587881920101</v>
      </c>
      <c r="G50" s="94"/>
      <c r="H50" s="94"/>
      <c r="I50" s="94" t="s">
        <v>67</v>
      </c>
      <c r="J50" s="94"/>
      <c r="K50" s="96"/>
      <c r="L50" s="96"/>
      <c r="M50" s="96"/>
      <c r="N50" s="96" t="s">
        <v>67</v>
      </c>
      <c r="O50" s="70"/>
      <c r="P50" s="96" t="s">
        <v>68</v>
      </c>
      <c r="Q50" s="96" t="s">
        <v>68</v>
      </c>
      <c r="R50" s="10"/>
      <c r="S50" s="10"/>
      <c r="T50" s="10"/>
      <c r="U50" s="10"/>
      <c r="V50" s="10"/>
      <c r="W50" s="10"/>
      <c r="X50" s="10"/>
      <c r="Y50" s="10"/>
    </row>
    <row r="51" spans="2:25" x14ac:dyDescent="0.3">
      <c r="B51" s="364" t="s">
        <v>879</v>
      </c>
      <c r="C51" s="365" t="s">
        <v>788</v>
      </c>
      <c r="D51" s="94" t="s">
        <v>67</v>
      </c>
      <c r="E51" s="94"/>
      <c r="F51" s="366">
        <v>2594496870101</v>
      </c>
      <c r="G51" s="94"/>
      <c r="H51" s="94"/>
      <c r="I51" s="94" t="s">
        <v>67</v>
      </c>
      <c r="J51" s="94"/>
      <c r="K51" s="96"/>
      <c r="L51" s="96"/>
      <c r="M51" s="96"/>
      <c r="N51" s="96" t="s">
        <v>67</v>
      </c>
      <c r="O51" s="70"/>
      <c r="P51" s="96" t="s">
        <v>68</v>
      </c>
      <c r="Q51" s="96" t="s">
        <v>68</v>
      </c>
      <c r="R51" s="10"/>
      <c r="S51" s="10"/>
      <c r="T51" s="10"/>
      <c r="U51" s="10"/>
      <c r="V51" s="10"/>
      <c r="W51" s="10"/>
      <c r="X51" s="10"/>
      <c r="Y51" s="10"/>
    </row>
    <row r="52" spans="2:25" x14ac:dyDescent="0.3">
      <c r="B52" s="364" t="s">
        <v>879</v>
      </c>
      <c r="C52" s="365" t="s">
        <v>4345</v>
      </c>
      <c r="D52" s="94" t="s">
        <v>67</v>
      </c>
      <c r="E52" s="94"/>
      <c r="F52" s="366">
        <v>1694727600101</v>
      </c>
      <c r="G52" s="94"/>
      <c r="H52" s="94"/>
      <c r="I52" s="94" t="s">
        <v>67</v>
      </c>
      <c r="J52" s="94"/>
      <c r="K52" s="96"/>
      <c r="L52" s="96"/>
      <c r="M52" s="96"/>
      <c r="N52" s="96" t="s">
        <v>67</v>
      </c>
      <c r="O52" s="70"/>
      <c r="P52" s="96" t="s">
        <v>68</v>
      </c>
      <c r="Q52" s="96" t="s">
        <v>68</v>
      </c>
      <c r="R52" s="10"/>
      <c r="S52" s="10"/>
      <c r="T52" s="10"/>
      <c r="U52" s="10"/>
      <c r="V52" s="10"/>
      <c r="W52" s="10"/>
      <c r="X52" s="10"/>
      <c r="Y52" s="10"/>
    </row>
    <row r="53" spans="2:25" x14ac:dyDescent="0.3">
      <c r="B53" s="364" t="s">
        <v>1102</v>
      </c>
      <c r="C53" s="365" t="s">
        <v>662</v>
      </c>
      <c r="D53" s="94"/>
      <c r="E53" s="94" t="s">
        <v>67</v>
      </c>
      <c r="F53" s="366">
        <v>2693946720513</v>
      </c>
      <c r="G53" s="94"/>
      <c r="H53" s="94"/>
      <c r="I53" s="94" t="s">
        <v>67</v>
      </c>
      <c r="J53" s="94"/>
      <c r="K53" s="96"/>
      <c r="L53" s="96"/>
      <c r="M53" s="96"/>
      <c r="N53" s="96" t="s">
        <v>67</v>
      </c>
      <c r="O53" s="70"/>
      <c r="P53" s="96" t="s">
        <v>68</v>
      </c>
      <c r="Q53" s="96" t="s">
        <v>68</v>
      </c>
      <c r="R53" s="10"/>
      <c r="S53" s="10"/>
      <c r="T53" s="10"/>
      <c r="U53" s="10"/>
      <c r="V53" s="10"/>
      <c r="W53" s="10"/>
      <c r="X53" s="10"/>
      <c r="Y53" s="10"/>
    </row>
    <row r="54" spans="2:25" x14ac:dyDescent="0.3">
      <c r="B54" s="364" t="s">
        <v>1102</v>
      </c>
      <c r="C54" s="365" t="s">
        <v>1165</v>
      </c>
      <c r="D54" s="94"/>
      <c r="E54" s="94" t="s">
        <v>67</v>
      </c>
      <c r="F54" s="366">
        <v>2449855101901</v>
      </c>
      <c r="G54" s="94"/>
      <c r="H54" s="94"/>
      <c r="I54" s="94" t="s">
        <v>67</v>
      </c>
      <c r="J54" s="94"/>
      <c r="K54" s="96"/>
      <c r="L54" s="96"/>
      <c r="M54" s="96"/>
      <c r="N54" s="96" t="s">
        <v>67</v>
      </c>
      <c r="O54" s="70"/>
      <c r="P54" s="96" t="s">
        <v>68</v>
      </c>
      <c r="Q54" s="96" t="s">
        <v>68</v>
      </c>
      <c r="R54" s="10"/>
      <c r="S54" s="10"/>
      <c r="T54" s="10"/>
      <c r="U54" s="10"/>
      <c r="V54" s="10"/>
      <c r="W54" s="10"/>
      <c r="X54" s="10"/>
      <c r="Y54" s="10"/>
    </row>
    <row r="55" spans="2:25" x14ac:dyDescent="0.3">
      <c r="B55" s="364" t="s">
        <v>1102</v>
      </c>
      <c r="C55" s="365" t="s">
        <v>4364</v>
      </c>
      <c r="D55" s="94"/>
      <c r="E55" s="94" t="s">
        <v>67</v>
      </c>
      <c r="F55" s="366">
        <v>2290198971903</v>
      </c>
      <c r="G55" s="94"/>
      <c r="H55" s="94"/>
      <c r="I55" s="94" t="s">
        <v>67</v>
      </c>
      <c r="J55" s="94"/>
      <c r="K55" s="96" t="s">
        <v>67</v>
      </c>
      <c r="L55" s="96"/>
      <c r="M55" s="96"/>
      <c r="N55" s="96"/>
      <c r="O55" s="70"/>
      <c r="P55" s="96" t="s">
        <v>68</v>
      </c>
      <c r="Q55" s="96" t="s">
        <v>68</v>
      </c>
      <c r="R55" s="10"/>
      <c r="S55" s="10"/>
      <c r="T55" s="10"/>
      <c r="U55" s="10"/>
      <c r="V55" s="10"/>
      <c r="W55" s="10"/>
      <c r="X55" s="10"/>
      <c r="Y55" s="10"/>
    </row>
    <row r="56" spans="2:25" x14ac:dyDescent="0.3">
      <c r="B56" s="364" t="s">
        <v>1102</v>
      </c>
      <c r="C56" s="365" t="s">
        <v>885</v>
      </c>
      <c r="D56" s="94"/>
      <c r="E56" s="94" t="s">
        <v>67</v>
      </c>
      <c r="F56" s="366">
        <v>2395296770101</v>
      </c>
      <c r="G56" s="94"/>
      <c r="H56" s="94"/>
      <c r="I56" s="94" t="s">
        <v>67</v>
      </c>
      <c r="J56" s="94"/>
      <c r="K56" s="96"/>
      <c r="L56" s="96"/>
      <c r="M56" s="96"/>
      <c r="N56" s="96" t="s">
        <v>67</v>
      </c>
      <c r="O56" s="70"/>
      <c r="P56" s="96" t="s">
        <v>68</v>
      </c>
      <c r="Q56" s="96" t="s">
        <v>68</v>
      </c>
      <c r="R56" s="10"/>
      <c r="S56" s="10"/>
      <c r="T56" s="10"/>
      <c r="U56" s="10"/>
      <c r="V56" s="10"/>
      <c r="W56" s="10"/>
      <c r="X56" s="10"/>
      <c r="Y56" s="10"/>
    </row>
    <row r="57" spans="2:25" x14ac:dyDescent="0.3">
      <c r="B57" s="364" t="s">
        <v>4622</v>
      </c>
      <c r="C57" s="365" t="s">
        <v>2113</v>
      </c>
      <c r="D57" s="94" t="s">
        <v>67</v>
      </c>
      <c r="E57" s="94"/>
      <c r="F57" s="366">
        <v>1866183950101</v>
      </c>
      <c r="G57" s="94"/>
      <c r="H57" s="94"/>
      <c r="I57" s="94" t="s">
        <v>67</v>
      </c>
      <c r="J57" s="94"/>
      <c r="K57" s="96"/>
      <c r="L57" s="96"/>
      <c r="M57" s="96"/>
      <c r="N57" s="96" t="s">
        <v>67</v>
      </c>
      <c r="O57" s="70"/>
      <c r="P57" s="96" t="s">
        <v>68</v>
      </c>
      <c r="Q57" s="96" t="s">
        <v>68</v>
      </c>
      <c r="R57" s="10"/>
      <c r="S57" s="10"/>
      <c r="T57" s="10"/>
      <c r="U57" s="10"/>
      <c r="V57" s="10"/>
      <c r="W57" s="10"/>
      <c r="X57" s="10"/>
      <c r="Y57" s="10"/>
    </row>
    <row r="58" spans="2:25" x14ac:dyDescent="0.3">
      <c r="B58" s="364" t="s">
        <v>4623</v>
      </c>
      <c r="C58" s="365" t="s">
        <v>864</v>
      </c>
      <c r="D58" s="94"/>
      <c r="E58" s="94" t="s">
        <v>67</v>
      </c>
      <c r="F58" s="366">
        <v>2096962140101</v>
      </c>
      <c r="G58" s="94"/>
      <c r="H58" s="94" t="s">
        <v>67</v>
      </c>
      <c r="I58" s="94"/>
      <c r="J58" s="94"/>
      <c r="K58" s="96"/>
      <c r="L58" s="96"/>
      <c r="M58" s="96"/>
      <c r="N58" s="96" t="s">
        <v>67</v>
      </c>
      <c r="O58" s="70"/>
      <c r="P58" s="96" t="s">
        <v>68</v>
      </c>
      <c r="Q58" s="96" t="s">
        <v>68</v>
      </c>
      <c r="R58" s="10"/>
      <c r="S58" s="10"/>
      <c r="T58" s="10"/>
      <c r="U58" s="10"/>
      <c r="V58" s="10"/>
      <c r="W58" s="10"/>
      <c r="X58" s="10"/>
      <c r="Y58" s="10"/>
    </row>
    <row r="59" spans="2:25" x14ac:dyDescent="0.3">
      <c r="B59" s="364" t="s">
        <v>4624</v>
      </c>
      <c r="C59" s="365" t="s">
        <v>3833</v>
      </c>
      <c r="D59" s="94" t="s">
        <v>67</v>
      </c>
      <c r="E59" s="94"/>
      <c r="F59" s="366">
        <v>2594700740101</v>
      </c>
      <c r="G59" s="94"/>
      <c r="H59" s="94"/>
      <c r="I59" s="94" t="s">
        <v>67</v>
      </c>
      <c r="J59" s="94"/>
      <c r="K59" s="96"/>
      <c r="L59" s="96"/>
      <c r="M59" s="96"/>
      <c r="N59" s="96" t="s">
        <v>67</v>
      </c>
      <c r="O59" s="70"/>
      <c r="P59" s="96" t="s">
        <v>68</v>
      </c>
      <c r="Q59" s="96" t="s">
        <v>68</v>
      </c>
      <c r="R59" s="10"/>
      <c r="S59" s="10"/>
      <c r="T59" s="10"/>
      <c r="U59" s="10"/>
      <c r="V59" s="10"/>
      <c r="W59" s="10"/>
      <c r="X59" s="10"/>
      <c r="Y59" s="10"/>
    </row>
    <row r="60" spans="2:25" x14ac:dyDescent="0.3">
      <c r="B60" s="364" t="s">
        <v>735</v>
      </c>
      <c r="C60" s="365" t="s">
        <v>665</v>
      </c>
      <c r="D60" s="94" t="s">
        <v>67</v>
      </c>
      <c r="E60" s="94"/>
      <c r="F60" s="366">
        <v>2594162660101</v>
      </c>
      <c r="G60" s="94"/>
      <c r="H60" s="94" t="s">
        <v>67</v>
      </c>
      <c r="I60" s="94"/>
      <c r="J60" s="94"/>
      <c r="K60" s="96"/>
      <c r="L60" s="96"/>
      <c r="M60" s="96"/>
      <c r="N60" s="96" t="s">
        <v>67</v>
      </c>
      <c r="O60" s="70"/>
      <c r="P60" s="96" t="s">
        <v>68</v>
      </c>
      <c r="Q60" s="96" t="s">
        <v>68</v>
      </c>
      <c r="R60" s="10"/>
      <c r="S60" s="10"/>
      <c r="T60" s="10"/>
      <c r="U60" s="10"/>
      <c r="V60" s="10"/>
      <c r="W60" s="10"/>
      <c r="X60" s="10"/>
      <c r="Y60" s="10"/>
    </row>
    <row r="61" spans="2:25" x14ac:dyDescent="0.3">
      <c r="B61" s="364" t="s">
        <v>4625</v>
      </c>
      <c r="C61" s="365" t="s">
        <v>255</v>
      </c>
      <c r="D61" s="94" t="s">
        <v>67</v>
      </c>
      <c r="E61" s="94"/>
      <c r="F61" s="366">
        <v>2585384221901</v>
      </c>
      <c r="G61" s="94"/>
      <c r="H61" s="94"/>
      <c r="I61" s="94" t="s">
        <v>67</v>
      </c>
      <c r="J61" s="94"/>
      <c r="K61" s="96"/>
      <c r="L61" s="96"/>
      <c r="M61" s="96"/>
      <c r="N61" s="96" t="s">
        <v>67</v>
      </c>
      <c r="O61" s="70"/>
      <c r="P61" s="96" t="s">
        <v>68</v>
      </c>
      <c r="Q61" s="96" t="s">
        <v>68</v>
      </c>
      <c r="R61" s="10"/>
      <c r="S61" s="10"/>
      <c r="T61" s="10"/>
      <c r="U61" s="10"/>
      <c r="V61" s="10"/>
      <c r="W61" s="10"/>
      <c r="X61" s="10"/>
      <c r="Y61" s="10"/>
    </row>
    <row r="62" spans="2:25" x14ac:dyDescent="0.3">
      <c r="B62" s="364" t="s">
        <v>957</v>
      </c>
      <c r="C62" s="365" t="s">
        <v>4626</v>
      </c>
      <c r="D62" s="94" t="s">
        <v>67</v>
      </c>
      <c r="E62" s="94"/>
      <c r="F62" s="366">
        <v>2446357062101</v>
      </c>
      <c r="G62" s="94"/>
      <c r="H62" s="94"/>
      <c r="I62" s="94" t="s">
        <v>67</v>
      </c>
      <c r="J62" s="94"/>
      <c r="K62" s="96"/>
      <c r="L62" s="96"/>
      <c r="M62" s="96"/>
      <c r="N62" s="96" t="s">
        <v>67</v>
      </c>
      <c r="O62" s="70"/>
      <c r="P62" s="96" t="s">
        <v>68</v>
      </c>
      <c r="Q62" s="96" t="s">
        <v>68</v>
      </c>
      <c r="R62" s="10"/>
      <c r="S62" s="10"/>
      <c r="T62" s="10"/>
      <c r="U62" s="10"/>
      <c r="V62" s="10"/>
      <c r="W62" s="10"/>
      <c r="X62" s="10"/>
      <c r="Y62" s="10"/>
    </row>
    <row r="63" spans="2:25" x14ac:dyDescent="0.3">
      <c r="B63" s="364" t="s">
        <v>957</v>
      </c>
      <c r="C63" s="365" t="s">
        <v>946</v>
      </c>
      <c r="D63" s="94" t="s">
        <v>67</v>
      </c>
      <c r="E63" s="94"/>
      <c r="F63" s="366">
        <v>1592789962208</v>
      </c>
      <c r="G63" s="94"/>
      <c r="H63" s="94"/>
      <c r="I63" s="94" t="s">
        <v>67</v>
      </c>
      <c r="J63" s="94"/>
      <c r="K63" s="96"/>
      <c r="L63" s="96"/>
      <c r="M63" s="96"/>
      <c r="N63" s="96" t="s">
        <v>67</v>
      </c>
      <c r="O63" s="70"/>
      <c r="P63" s="96" t="s">
        <v>68</v>
      </c>
      <c r="Q63" s="96" t="s">
        <v>68</v>
      </c>
      <c r="R63" s="10"/>
      <c r="S63" s="10"/>
      <c r="T63" s="10"/>
      <c r="U63" s="10"/>
      <c r="V63" s="10"/>
      <c r="W63" s="10"/>
      <c r="X63" s="10"/>
      <c r="Y63" s="10"/>
    </row>
    <row r="64" spans="2:25" x14ac:dyDescent="0.3">
      <c r="B64" s="364" t="s">
        <v>258</v>
      </c>
      <c r="C64" s="365" t="s">
        <v>679</v>
      </c>
      <c r="D64" s="94"/>
      <c r="E64" s="94" t="s">
        <v>67</v>
      </c>
      <c r="F64" s="366">
        <v>1622568760101</v>
      </c>
      <c r="G64" s="94"/>
      <c r="H64" s="94"/>
      <c r="I64" s="94" t="s">
        <v>67</v>
      </c>
      <c r="J64" s="94"/>
      <c r="K64" s="96"/>
      <c r="L64" s="96"/>
      <c r="M64" s="96"/>
      <c r="N64" s="96" t="s">
        <v>67</v>
      </c>
      <c r="O64" s="70"/>
      <c r="P64" s="96" t="s">
        <v>68</v>
      </c>
      <c r="Q64" s="96" t="s">
        <v>68</v>
      </c>
      <c r="R64" s="10"/>
      <c r="S64" s="10"/>
      <c r="T64" s="10"/>
      <c r="U64" s="10"/>
      <c r="V64" s="10"/>
      <c r="W64" s="10"/>
      <c r="X64" s="10"/>
      <c r="Y64" s="10"/>
    </row>
    <row r="65" spans="2:25" x14ac:dyDescent="0.3">
      <c r="B65" s="364" t="s">
        <v>828</v>
      </c>
      <c r="C65" s="365" t="s">
        <v>647</v>
      </c>
      <c r="D65" s="94" t="s">
        <v>67</v>
      </c>
      <c r="E65" s="94"/>
      <c r="F65" s="366">
        <v>1683368550101</v>
      </c>
      <c r="G65" s="94"/>
      <c r="H65" s="94"/>
      <c r="I65" s="94" t="s">
        <v>67</v>
      </c>
      <c r="J65" s="94"/>
      <c r="K65" s="96"/>
      <c r="L65" s="96"/>
      <c r="M65" s="96"/>
      <c r="N65" s="96" t="s">
        <v>67</v>
      </c>
      <c r="O65" s="70"/>
      <c r="P65" s="96" t="s">
        <v>68</v>
      </c>
      <c r="Q65" s="96" t="s">
        <v>68</v>
      </c>
      <c r="R65" s="10"/>
      <c r="S65" s="10"/>
      <c r="T65" s="10"/>
      <c r="U65" s="10"/>
      <c r="V65" s="10"/>
      <c r="W65" s="10"/>
      <c r="X65" s="10"/>
      <c r="Y65" s="10"/>
    </row>
    <row r="66" spans="2:25" x14ac:dyDescent="0.3">
      <c r="B66" s="364" t="s">
        <v>742</v>
      </c>
      <c r="C66" s="365" t="s">
        <v>4627</v>
      </c>
      <c r="D66" s="94" t="s">
        <v>67</v>
      </c>
      <c r="E66" s="94"/>
      <c r="F66" s="366">
        <v>2289670310901</v>
      </c>
      <c r="G66" s="94"/>
      <c r="H66" s="94"/>
      <c r="I66" s="94" t="s">
        <v>67</v>
      </c>
      <c r="J66" s="94"/>
      <c r="K66" s="96"/>
      <c r="L66" s="96"/>
      <c r="M66" s="96"/>
      <c r="N66" s="96" t="s">
        <v>67</v>
      </c>
      <c r="O66" s="70"/>
      <c r="P66" s="96" t="s">
        <v>68</v>
      </c>
      <c r="Q66" s="96" t="s">
        <v>68</v>
      </c>
      <c r="R66" s="10"/>
      <c r="S66" s="10"/>
      <c r="T66" s="10"/>
      <c r="U66" s="10"/>
      <c r="V66" s="10"/>
      <c r="W66" s="10"/>
      <c r="X66" s="10"/>
      <c r="Y66" s="10"/>
    </row>
    <row r="67" spans="2:25" x14ac:dyDescent="0.3">
      <c r="B67" s="364" t="s">
        <v>972</v>
      </c>
      <c r="C67" s="365" t="s">
        <v>790</v>
      </c>
      <c r="D67" s="94" t="s">
        <v>67</v>
      </c>
      <c r="E67" s="94"/>
      <c r="F67" s="366">
        <v>2286485800201</v>
      </c>
      <c r="G67" s="94"/>
      <c r="H67" s="94"/>
      <c r="I67" s="94" t="s">
        <v>67</v>
      </c>
      <c r="J67" s="94"/>
      <c r="K67" s="96"/>
      <c r="L67" s="96"/>
      <c r="M67" s="96"/>
      <c r="N67" s="96" t="s">
        <v>67</v>
      </c>
      <c r="O67" s="70"/>
      <c r="P67" s="96" t="s">
        <v>68</v>
      </c>
      <c r="Q67" s="96" t="s">
        <v>68</v>
      </c>
      <c r="R67" s="10"/>
      <c r="S67" s="10"/>
      <c r="T67" s="10"/>
      <c r="U67" s="10"/>
      <c r="V67" s="10"/>
      <c r="W67" s="10"/>
      <c r="X67" s="10"/>
      <c r="Y67" s="10"/>
    </row>
    <row r="68" spans="2:25" x14ac:dyDescent="0.3">
      <c r="B68" s="364" t="s">
        <v>4628</v>
      </c>
      <c r="C68" s="365" t="s">
        <v>226</v>
      </c>
      <c r="D68" s="94" t="s">
        <v>67</v>
      </c>
      <c r="E68" s="94"/>
      <c r="F68" s="366">
        <v>2305147820101</v>
      </c>
      <c r="G68" s="94"/>
      <c r="H68" s="94"/>
      <c r="I68" s="94" t="s">
        <v>67</v>
      </c>
      <c r="J68" s="94"/>
      <c r="K68" s="96"/>
      <c r="L68" s="96"/>
      <c r="M68" s="96"/>
      <c r="N68" s="96" t="s">
        <v>67</v>
      </c>
      <c r="O68" s="70"/>
      <c r="P68" s="96" t="s">
        <v>68</v>
      </c>
      <c r="Q68" s="96" t="s">
        <v>68</v>
      </c>
      <c r="R68" s="10"/>
      <c r="S68" s="10"/>
      <c r="T68" s="10"/>
      <c r="U68" s="10"/>
      <c r="V68" s="10"/>
      <c r="W68" s="10"/>
      <c r="X68" s="10"/>
      <c r="Y68" s="10"/>
    </row>
    <row r="69" spans="2:25" x14ac:dyDescent="0.3">
      <c r="B69" s="364" t="s">
        <v>4629</v>
      </c>
      <c r="C69" s="365" t="s">
        <v>864</v>
      </c>
      <c r="D69" s="94" t="s">
        <v>67</v>
      </c>
      <c r="E69" s="94"/>
      <c r="F69" s="366">
        <v>1617406420301</v>
      </c>
      <c r="G69" s="94"/>
      <c r="H69" s="94"/>
      <c r="I69" s="94" t="s">
        <v>67</v>
      </c>
      <c r="J69" s="94"/>
      <c r="K69" s="96"/>
      <c r="L69" s="96"/>
      <c r="M69" s="96"/>
      <c r="N69" s="96" t="s">
        <v>67</v>
      </c>
      <c r="O69" s="70"/>
      <c r="P69" s="96" t="s">
        <v>68</v>
      </c>
      <c r="Q69" s="96" t="s">
        <v>68</v>
      </c>
      <c r="R69" s="10"/>
      <c r="S69" s="10"/>
      <c r="T69" s="10"/>
      <c r="U69" s="10"/>
      <c r="V69" s="10"/>
      <c r="W69" s="10"/>
      <c r="X69" s="10"/>
      <c r="Y69" s="10"/>
    </row>
    <row r="70" spans="2:25" x14ac:dyDescent="0.3">
      <c r="B70" s="364" t="s">
        <v>4630</v>
      </c>
      <c r="C70" s="365" t="s">
        <v>686</v>
      </c>
      <c r="D70" s="94" t="s">
        <v>67</v>
      </c>
      <c r="E70" s="94"/>
      <c r="F70" s="366">
        <v>1709498770101</v>
      </c>
      <c r="G70" s="94"/>
      <c r="H70" s="94" t="s">
        <v>67</v>
      </c>
      <c r="I70" s="94"/>
      <c r="J70" s="94"/>
      <c r="K70" s="96"/>
      <c r="L70" s="96"/>
      <c r="M70" s="96"/>
      <c r="N70" s="96" t="s">
        <v>67</v>
      </c>
      <c r="O70" s="70"/>
      <c r="P70" s="96" t="s">
        <v>68</v>
      </c>
      <c r="Q70" s="96" t="s">
        <v>68</v>
      </c>
      <c r="R70" s="10"/>
      <c r="S70" s="10"/>
      <c r="T70" s="10"/>
      <c r="U70" s="10"/>
      <c r="V70" s="10"/>
      <c r="W70" s="10"/>
      <c r="X70" s="10"/>
      <c r="Y70" s="10"/>
    </row>
    <row r="71" spans="2:25" x14ac:dyDescent="0.3">
      <c r="B71" s="364" t="s">
        <v>4631</v>
      </c>
      <c r="C71" s="365" t="s">
        <v>662</v>
      </c>
      <c r="D71" s="94" t="s">
        <v>67</v>
      </c>
      <c r="E71" s="94"/>
      <c r="F71" s="366">
        <v>2542466990101</v>
      </c>
      <c r="G71" s="94"/>
      <c r="H71" s="94"/>
      <c r="I71" s="94" t="s">
        <v>67</v>
      </c>
      <c r="J71" s="94"/>
      <c r="K71" s="96"/>
      <c r="L71" s="96"/>
      <c r="M71" s="96"/>
      <c r="N71" s="96" t="s">
        <v>67</v>
      </c>
      <c r="O71" s="70"/>
      <c r="P71" s="96" t="s">
        <v>68</v>
      </c>
      <c r="Q71" s="96" t="s">
        <v>68</v>
      </c>
      <c r="R71" s="10"/>
      <c r="S71" s="10"/>
      <c r="T71" s="10"/>
      <c r="U71" s="10"/>
      <c r="V71" s="10"/>
      <c r="W71" s="10"/>
      <c r="X71" s="10"/>
      <c r="Y71" s="10"/>
    </row>
    <row r="72" spans="2:25" x14ac:dyDescent="0.3">
      <c r="B72" s="364" t="s">
        <v>4632</v>
      </c>
      <c r="C72" s="365" t="s">
        <v>3961</v>
      </c>
      <c r="D72" s="94" t="s">
        <v>67</v>
      </c>
      <c r="E72" s="94"/>
      <c r="F72" s="366">
        <v>2489425811901</v>
      </c>
      <c r="G72" s="94"/>
      <c r="H72" s="94"/>
      <c r="I72" s="94" t="s">
        <v>67</v>
      </c>
      <c r="J72" s="94"/>
      <c r="K72" s="96"/>
      <c r="L72" s="96"/>
      <c r="M72" s="96"/>
      <c r="N72" s="96" t="s">
        <v>67</v>
      </c>
      <c r="O72" s="70"/>
      <c r="P72" s="96" t="s">
        <v>68</v>
      </c>
      <c r="Q72" s="96" t="s">
        <v>68</v>
      </c>
      <c r="R72" s="10"/>
      <c r="S72" s="10"/>
      <c r="T72" s="10"/>
      <c r="U72" s="10"/>
      <c r="V72" s="10"/>
      <c r="W72" s="10"/>
      <c r="X72" s="10"/>
      <c r="Y72" s="10"/>
    </row>
    <row r="73" spans="2:25" x14ac:dyDescent="0.3">
      <c r="B73" s="364" t="s">
        <v>4632</v>
      </c>
      <c r="C73" s="365" t="s">
        <v>1240</v>
      </c>
      <c r="D73" s="94" t="s">
        <v>67</v>
      </c>
      <c r="E73" s="94"/>
      <c r="F73" s="366">
        <v>2346171010101</v>
      </c>
      <c r="G73" s="94"/>
      <c r="H73" s="94"/>
      <c r="I73" s="94" t="s">
        <v>67</v>
      </c>
      <c r="J73" s="94"/>
      <c r="K73" s="96"/>
      <c r="L73" s="96"/>
      <c r="M73" s="96"/>
      <c r="N73" s="96" t="s">
        <v>67</v>
      </c>
      <c r="O73" s="70"/>
      <c r="P73" s="96" t="s">
        <v>68</v>
      </c>
      <c r="Q73" s="96" t="s">
        <v>68</v>
      </c>
      <c r="R73" s="10"/>
      <c r="S73" s="10"/>
      <c r="T73" s="10"/>
      <c r="U73" s="10"/>
      <c r="V73" s="10"/>
      <c r="W73" s="10"/>
      <c r="X73" s="10"/>
      <c r="Y73" s="10"/>
    </row>
    <row r="74" spans="2:25" x14ac:dyDescent="0.3">
      <c r="B74" s="364" t="s">
        <v>4633</v>
      </c>
      <c r="C74" s="365" t="s">
        <v>4634</v>
      </c>
      <c r="D74" s="94" t="s">
        <v>67</v>
      </c>
      <c r="E74" s="94"/>
      <c r="F74" s="366">
        <v>1748643611101</v>
      </c>
      <c r="G74" s="94"/>
      <c r="H74" s="94"/>
      <c r="I74" s="94" t="s">
        <v>67</v>
      </c>
      <c r="J74" s="94"/>
      <c r="K74" s="96"/>
      <c r="L74" s="96"/>
      <c r="M74" s="96"/>
      <c r="N74" s="96" t="s">
        <v>67</v>
      </c>
      <c r="O74" s="70"/>
      <c r="P74" s="96" t="s">
        <v>68</v>
      </c>
      <c r="Q74" s="96" t="s">
        <v>68</v>
      </c>
      <c r="R74" s="10"/>
      <c r="S74" s="10"/>
      <c r="T74" s="10"/>
      <c r="U74" s="10"/>
      <c r="V74" s="10"/>
      <c r="W74" s="10"/>
      <c r="X74" s="10"/>
      <c r="Y74" s="10"/>
    </row>
    <row r="75" spans="2:25" x14ac:dyDescent="0.3">
      <c r="B75" s="364" t="s">
        <v>3038</v>
      </c>
      <c r="C75" s="365" t="s">
        <v>4635</v>
      </c>
      <c r="D75" s="94"/>
      <c r="E75" s="94" t="s">
        <v>67</v>
      </c>
      <c r="F75" s="366">
        <v>2602260410101</v>
      </c>
      <c r="G75" s="94"/>
      <c r="H75" s="94"/>
      <c r="I75" s="94" t="s">
        <v>67</v>
      </c>
      <c r="J75" s="94"/>
      <c r="K75" s="96"/>
      <c r="L75" s="96"/>
      <c r="M75" s="96"/>
      <c r="N75" s="96" t="s">
        <v>67</v>
      </c>
      <c r="O75" s="70"/>
      <c r="P75" s="96" t="s">
        <v>68</v>
      </c>
      <c r="Q75" s="96" t="s">
        <v>68</v>
      </c>
      <c r="R75" s="10"/>
      <c r="S75" s="10"/>
      <c r="T75" s="10"/>
      <c r="U75" s="10"/>
      <c r="V75" s="10"/>
      <c r="W75" s="10"/>
      <c r="X75" s="10"/>
      <c r="Y75" s="10"/>
    </row>
    <row r="76" spans="2:25" x14ac:dyDescent="0.3">
      <c r="B76" s="364" t="s">
        <v>3038</v>
      </c>
      <c r="C76" s="365" t="s">
        <v>1126</v>
      </c>
      <c r="D76" s="94"/>
      <c r="E76" s="94" t="s">
        <v>67</v>
      </c>
      <c r="F76" s="366">
        <v>1915597680101</v>
      </c>
      <c r="G76" s="94"/>
      <c r="H76" s="94"/>
      <c r="I76" s="94" t="s">
        <v>67</v>
      </c>
      <c r="J76" s="94"/>
      <c r="K76" s="96"/>
      <c r="L76" s="96"/>
      <c r="M76" s="96"/>
      <c r="N76" s="96" t="s">
        <v>67</v>
      </c>
      <c r="O76" s="70"/>
      <c r="P76" s="96" t="s">
        <v>68</v>
      </c>
      <c r="Q76" s="96" t="s">
        <v>68</v>
      </c>
      <c r="R76" s="10"/>
      <c r="S76" s="10"/>
      <c r="T76" s="10"/>
      <c r="U76" s="10"/>
      <c r="V76" s="10"/>
      <c r="W76" s="10"/>
      <c r="X76" s="10"/>
      <c r="Y76" s="10"/>
    </row>
    <row r="77" spans="2:25" x14ac:dyDescent="0.3">
      <c r="B77" s="364" t="s">
        <v>1104</v>
      </c>
      <c r="C77" s="365" t="s">
        <v>4636</v>
      </c>
      <c r="D77" s="94"/>
      <c r="E77" s="94" t="s">
        <v>67</v>
      </c>
      <c r="F77" s="366">
        <v>1806922590101</v>
      </c>
      <c r="G77" s="94"/>
      <c r="H77" s="94"/>
      <c r="I77" s="94" t="s">
        <v>67</v>
      </c>
      <c r="J77" s="94"/>
      <c r="K77" s="96"/>
      <c r="L77" s="96"/>
      <c r="M77" s="96"/>
      <c r="N77" s="96" t="s">
        <v>67</v>
      </c>
      <c r="O77" s="70"/>
      <c r="P77" s="96" t="s">
        <v>68</v>
      </c>
      <c r="Q77" s="96" t="s">
        <v>68</v>
      </c>
      <c r="R77" s="10"/>
      <c r="S77" s="10"/>
      <c r="T77" s="10"/>
      <c r="U77" s="10"/>
      <c r="V77" s="10"/>
      <c r="W77" s="10"/>
      <c r="X77" s="10"/>
      <c r="Y77" s="10"/>
    </row>
    <row r="78" spans="2:25" x14ac:dyDescent="0.3">
      <c r="B78" s="364" t="s">
        <v>1104</v>
      </c>
      <c r="C78" s="365" t="s">
        <v>665</v>
      </c>
      <c r="D78" s="94"/>
      <c r="E78" s="94" t="s">
        <v>67</v>
      </c>
      <c r="F78" s="366">
        <v>1687616021106</v>
      </c>
      <c r="G78" s="94"/>
      <c r="H78" s="94"/>
      <c r="I78" s="94" t="s">
        <v>67</v>
      </c>
      <c r="J78" s="94"/>
      <c r="K78" s="96"/>
      <c r="L78" s="96"/>
      <c r="M78" s="96"/>
      <c r="N78" s="96" t="s">
        <v>67</v>
      </c>
      <c r="O78" s="70"/>
      <c r="P78" s="96" t="s">
        <v>68</v>
      </c>
      <c r="Q78" s="96" t="s">
        <v>68</v>
      </c>
      <c r="R78" s="10"/>
      <c r="S78" s="10"/>
      <c r="T78" s="10"/>
      <c r="U78" s="10"/>
      <c r="V78" s="10"/>
      <c r="W78" s="10"/>
      <c r="X78" s="10"/>
      <c r="Y78" s="10"/>
    </row>
    <row r="79" spans="2:25" x14ac:dyDescent="0.3">
      <c r="B79" s="364" t="s">
        <v>4637</v>
      </c>
      <c r="C79" s="365" t="s">
        <v>3852</v>
      </c>
      <c r="D79" s="94"/>
      <c r="E79" s="94" t="s">
        <v>67</v>
      </c>
      <c r="F79" s="366">
        <v>1717758561001</v>
      </c>
      <c r="G79" s="94"/>
      <c r="H79" s="94"/>
      <c r="I79" s="94" t="s">
        <v>67</v>
      </c>
      <c r="J79" s="94"/>
      <c r="K79" s="96"/>
      <c r="L79" s="96"/>
      <c r="M79" s="96"/>
      <c r="N79" s="96" t="s">
        <v>67</v>
      </c>
      <c r="O79" s="70"/>
      <c r="P79" s="96" t="s">
        <v>68</v>
      </c>
      <c r="Q79" s="96" t="s">
        <v>68</v>
      </c>
      <c r="R79" s="10"/>
      <c r="S79" s="10"/>
      <c r="T79" s="10"/>
      <c r="U79" s="10"/>
      <c r="V79" s="10"/>
      <c r="W79" s="10"/>
      <c r="X79" s="10"/>
      <c r="Y79" s="10"/>
    </row>
    <row r="80" spans="2:25" x14ac:dyDescent="0.3">
      <c r="B80" s="364" t="s">
        <v>4637</v>
      </c>
      <c r="C80" s="365" t="s">
        <v>650</v>
      </c>
      <c r="D80" s="94"/>
      <c r="E80" s="94" t="s">
        <v>67</v>
      </c>
      <c r="F80" s="366">
        <v>2441552830101</v>
      </c>
      <c r="G80" s="94"/>
      <c r="H80" s="94" t="s">
        <v>67</v>
      </c>
      <c r="I80" s="94"/>
      <c r="J80" s="94"/>
      <c r="K80" s="96"/>
      <c r="L80" s="96"/>
      <c r="M80" s="96"/>
      <c r="N80" s="96" t="s">
        <v>67</v>
      </c>
      <c r="O80" s="70"/>
      <c r="P80" s="96" t="s">
        <v>68</v>
      </c>
      <c r="Q80" s="96" t="s">
        <v>68</v>
      </c>
      <c r="R80" s="10"/>
      <c r="S80" s="10"/>
      <c r="T80" s="10"/>
      <c r="U80" s="10"/>
      <c r="V80" s="10"/>
      <c r="W80" s="10"/>
      <c r="X80" s="10"/>
      <c r="Y80" s="10"/>
    </row>
    <row r="81" spans="2:25" x14ac:dyDescent="0.3">
      <c r="B81" s="364" t="s">
        <v>1104</v>
      </c>
      <c r="C81" s="365" t="s">
        <v>772</v>
      </c>
      <c r="D81" s="94"/>
      <c r="E81" s="94" t="s">
        <v>67</v>
      </c>
      <c r="F81" s="366">
        <v>2185177770101</v>
      </c>
      <c r="G81" s="94"/>
      <c r="H81" s="94"/>
      <c r="I81" s="94" t="s">
        <v>67</v>
      </c>
      <c r="J81" s="94"/>
      <c r="K81" s="96"/>
      <c r="L81" s="96"/>
      <c r="M81" s="96"/>
      <c r="N81" s="96" t="s">
        <v>67</v>
      </c>
      <c r="O81" s="70"/>
      <c r="P81" s="96" t="s">
        <v>68</v>
      </c>
      <c r="Q81" s="96" t="s">
        <v>68</v>
      </c>
      <c r="R81" s="10"/>
      <c r="S81" s="10"/>
      <c r="T81" s="10"/>
      <c r="U81" s="10"/>
      <c r="V81" s="10"/>
      <c r="W81" s="10"/>
      <c r="X81" s="10"/>
      <c r="Y81" s="10"/>
    </row>
    <row r="82" spans="2:25" x14ac:dyDescent="0.3">
      <c r="B82" s="364" t="s">
        <v>282</v>
      </c>
      <c r="C82" s="365" t="s">
        <v>2093</v>
      </c>
      <c r="D82" s="94"/>
      <c r="E82" s="94" t="s">
        <v>67</v>
      </c>
      <c r="F82" s="366">
        <v>2565134570101</v>
      </c>
      <c r="G82" s="94"/>
      <c r="H82" s="94"/>
      <c r="I82" s="94" t="s">
        <v>67</v>
      </c>
      <c r="J82" s="94"/>
      <c r="K82" s="96"/>
      <c r="L82" s="96"/>
      <c r="M82" s="96"/>
      <c r="N82" s="96" t="s">
        <v>67</v>
      </c>
      <c r="O82" s="70"/>
      <c r="P82" s="96" t="s">
        <v>68</v>
      </c>
      <c r="Q82" s="96" t="s">
        <v>68</v>
      </c>
      <c r="R82" s="10"/>
      <c r="S82" s="10"/>
      <c r="T82" s="10"/>
      <c r="U82" s="10"/>
      <c r="V82" s="10"/>
      <c r="W82" s="10"/>
      <c r="X82" s="10"/>
      <c r="Y82" s="10"/>
    </row>
    <row r="83" spans="2:25" x14ac:dyDescent="0.3">
      <c r="B83" s="364" t="s">
        <v>282</v>
      </c>
      <c r="C83" s="365" t="s">
        <v>864</v>
      </c>
      <c r="D83" s="94"/>
      <c r="E83" s="94" t="s">
        <v>67</v>
      </c>
      <c r="F83" s="366">
        <v>1912266290101</v>
      </c>
      <c r="G83" s="94"/>
      <c r="H83" s="94"/>
      <c r="I83" s="94"/>
      <c r="J83" s="94"/>
      <c r="K83" s="96"/>
      <c r="L83" s="96"/>
      <c r="M83" s="96"/>
      <c r="N83" s="96" t="s">
        <v>67</v>
      </c>
      <c r="O83" s="70"/>
      <c r="P83" s="96" t="s">
        <v>68</v>
      </c>
      <c r="Q83" s="96" t="s">
        <v>68</v>
      </c>
      <c r="R83" s="10"/>
      <c r="S83" s="10"/>
      <c r="T83" s="10"/>
      <c r="U83" s="10"/>
      <c r="V83" s="10"/>
      <c r="W83" s="10"/>
      <c r="X83" s="10"/>
      <c r="Y83" s="10"/>
    </row>
    <row r="84" spans="2:25" x14ac:dyDescent="0.3">
      <c r="B84" s="364" t="s">
        <v>1218</v>
      </c>
      <c r="C84" s="365" t="s">
        <v>4638</v>
      </c>
      <c r="D84" s="94" t="s">
        <v>67</v>
      </c>
      <c r="E84" s="94"/>
      <c r="F84" s="366">
        <v>2469078350101</v>
      </c>
      <c r="G84" s="94"/>
      <c r="H84" s="94"/>
      <c r="I84" s="94" t="s">
        <v>67</v>
      </c>
      <c r="J84" s="94"/>
      <c r="K84" s="96" t="s">
        <v>67</v>
      </c>
      <c r="L84" s="96"/>
      <c r="M84" s="96"/>
      <c r="N84" s="96"/>
      <c r="O84" s="70"/>
      <c r="P84" s="96" t="s">
        <v>68</v>
      </c>
      <c r="Q84" s="96" t="s">
        <v>68</v>
      </c>
      <c r="R84" s="10"/>
      <c r="S84" s="10"/>
      <c r="T84" s="10"/>
      <c r="U84" s="10"/>
      <c r="V84" s="10"/>
      <c r="W84" s="10"/>
      <c r="X84" s="10"/>
      <c r="Y84" s="10"/>
    </row>
    <row r="85" spans="2:25" x14ac:dyDescent="0.3">
      <c r="B85" s="364" t="s">
        <v>222</v>
      </c>
      <c r="C85" s="365" t="s">
        <v>801</v>
      </c>
      <c r="D85" s="94"/>
      <c r="E85" s="94" t="s">
        <v>67</v>
      </c>
      <c r="F85" s="366">
        <v>1975505090101</v>
      </c>
      <c r="G85" s="94"/>
      <c r="H85" s="94"/>
      <c r="I85" s="94" t="s">
        <v>67</v>
      </c>
      <c r="J85" s="94"/>
      <c r="K85" s="96"/>
      <c r="L85" s="96"/>
      <c r="M85" s="96"/>
      <c r="N85" s="96" t="s">
        <v>67</v>
      </c>
      <c r="O85" s="70"/>
      <c r="P85" s="96" t="s">
        <v>68</v>
      </c>
      <c r="Q85" s="96" t="s">
        <v>68</v>
      </c>
      <c r="R85" s="10"/>
      <c r="S85" s="10"/>
      <c r="T85" s="10"/>
      <c r="U85" s="10"/>
      <c r="V85" s="10"/>
      <c r="W85" s="10"/>
      <c r="X85" s="10"/>
      <c r="Y85" s="10"/>
    </row>
    <row r="86" spans="2:25" x14ac:dyDescent="0.3">
      <c r="B86" s="364" t="s">
        <v>673</v>
      </c>
      <c r="C86" s="365" t="s">
        <v>864</v>
      </c>
      <c r="D86" s="94" t="s">
        <v>67</v>
      </c>
      <c r="E86" s="94"/>
      <c r="F86" s="366">
        <v>1590245440101</v>
      </c>
      <c r="G86" s="94"/>
      <c r="H86" s="94"/>
      <c r="I86" s="94" t="s">
        <v>67</v>
      </c>
      <c r="J86" s="94"/>
      <c r="K86" s="96"/>
      <c r="L86" s="96"/>
      <c r="M86" s="96"/>
      <c r="N86" s="96" t="s">
        <v>67</v>
      </c>
      <c r="O86" s="70"/>
      <c r="P86" s="96" t="s">
        <v>68</v>
      </c>
      <c r="Q86" s="96" t="s">
        <v>68</v>
      </c>
      <c r="R86" s="10"/>
      <c r="S86" s="10"/>
      <c r="T86" s="10"/>
      <c r="U86" s="10"/>
      <c r="V86" s="10"/>
      <c r="W86" s="10"/>
      <c r="X86" s="10"/>
      <c r="Y86" s="10"/>
    </row>
    <row r="87" spans="2:25" x14ac:dyDescent="0.3">
      <c r="B87" s="364" t="s">
        <v>814</v>
      </c>
      <c r="C87" s="365" t="s">
        <v>230</v>
      </c>
      <c r="D87" s="94" t="s">
        <v>67</v>
      </c>
      <c r="E87" s="94"/>
      <c r="F87" s="366">
        <v>2396439410101</v>
      </c>
      <c r="G87" s="94"/>
      <c r="H87" s="94"/>
      <c r="I87" s="94" t="s">
        <v>67</v>
      </c>
      <c r="J87" s="94"/>
      <c r="K87" s="96"/>
      <c r="L87" s="96"/>
      <c r="M87" s="96"/>
      <c r="N87" s="96" t="s">
        <v>67</v>
      </c>
      <c r="O87" s="70"/>
      <c r="P87" s="96" t="s">
        <v>68</v>
      </c>
      <c r="Q87" s="96" t="s">
        <v>68</v>
      </c>
      <c r="R87" s="10"/>
      <c r="S87" s="10"/>
      <c r="T87" s="10"/>
      <c r="U87" s="10"/>
      <c r="V87" s="10"/>
      <c r="W87" s="10"/>
      <c r="X87" s="10"/>
      <c r="Y87" s="10"/>
    </row>
    <row r="88" spans="2:25" x14ac:dyDescent="0.3">
      <c r="B88" s="364" t="s">
        <v>4639</v>
      </c>
      <c r="C88" s="365" t="s">
        <v>1012</v>
      </c>
      <c r="D88" s="94" t="s">
        <v>67</v>
      </c>
      <c r="E88" s="94"/>
      <c r="F88" s="366">
        <v>1806929090101</v>
      </c>
      <c r="G88" s="94"/>
      <c r="H88" s="94"/>
      <c r="I88" s="94" t="s">
        <v>67</v>
      </c>
      <c r="J88" s="94"/>
      <c r="K88" s="96"/>
      <c r="L88" s="96"/>
      <c r="M88" s="96"/>
      <c r="N88" s="96" t="s">
        <v>67</v>
      </c>
      <c r="O88" s="70"/>
      <c r="P88" s="96" t="s">
        <v>68</v>
      </c>
      <c r="Q88" s="96" t="s">
        <v>68</v>
      </c>
      <c r="R88" s="10"/>
      <c r="S88" s="10"/>
      <c r="T88" s="10"/>
      <c r="U88" s="10"/>
      <c r="V88" s="10"/>
      <c r="W88" s="10"/>
      <c r="X88" s="10"/>
      <c r="Y88" s="10"/>
    </row>
    <row r="89" spans="2:25" x14ac:dyDescent="0.3">
      <c r="B89" s="364" t="s">
        <v>1056</v>
      </c>
      <c r="C89" s="365" t="s">
        <v>688</v>
      </c>
      <c r="D89" s="94" t="s">
        <v>67</v>
      </c>
      <c r="E89" s="94"/>
      <c r="F89" s="366">
        <v>1578562160101</v>
      </c>
      <c r="G89" s="94"/>
      <c r="H89" s="94" t="s">
        <v>67</v>
      </c>
      <c r="I89" s="94"/>
      <c r="J89" s="94"/>
      <c r="K89" s="96"/>
      <c r="L89" s="96"/>
      <c r="M89" s="96"/>
      <c r="N89" s="96" t="s">
        <v>67</v>
      </c>
      <c r="O89" s="70"/>
      <c r="P89" s="96" t="s">
        <v>68</v>
      </c>
      <c r="Q89" s="96" t="s">
        <v>68</v>
      </c>
      <c r="R89" s="10"/>
      <c r="S89" s="10"/>
      <c r="T89" s="10"/>
      <c r="U89" s="10"/>
      <c r="V89" s="10"/>
      <c r="W89" s="10"/>
      <c r="X89" s="10"/>
      <c r="Y89" s="10"/>
    </row>
    <row r="90" spans="2:25" x14ac:dyDescent="0.3">
      <c r="B90" s="364" t="s">
        <v>4640</v>
      </c>
      <c r="C90" s="365" t="s">
        <v>1129</v>
      </c>
      <c r="D90" s="94" t="s">
        <v>67</v>
      </c>
      <c r="E90" s="94"/>
      <c r="F90" s="366">
        <v>1882259002207</v>
      </c>
      <c r="G90" s="94"/>
      <c r="H90" s="94"/>
      <c r="I90" s="94" t="s">
        <v>67</v>
      </c>
      <c r="J90" s="94"/>
      <c r="K90" s="96"/>
      <c r="L90" s="96"/>
      <c r="M90" s="96"/>
      <c r="N90" s="96" t="s">
        <v>67</v>
      </c>
      <c r="O90" s="70"/>
      <c r="P90" s="96" t="s">
        <v>68</v>
      </c>
      <c r="Q90" s="96" t="s">
        <v>68</v>
      </c>
      <c r="R90" s="10"/>
      <c r="S90" s="10"/>
      <c r="T90" s="10"/>
      <c r="U90" s="10"/>
      <c r="V90" s="10"/>
      <c r="W90" s="10"/>
      <c r="X90" s="10"/>
      <c r="Y90" s="10"/>
    </row>
    <row r="91" spans="2:25" x14ac:dyDescent="0.3">
      <c r="B91" s="364" t="s">
        <v>1149</v>
      </c>
      <c r="C91" s="365" t="s">
        <v>1309</v>
      </c>
      <c r="D91" s="94" t="s">
        <v>67</v>
      </c>
      <c r="E91" s="94"/>
      <c r="F91" s="366">
        <v>2449851380101</v>
      </c>
      <c r="G91" s="94"/>
      <c r="H91" s="94"/>
      <c r="I91" s="94" t="s">
        <v>67</v>
      </c>
      <c r="J91" s="94"/>
      <c r="K91" s="96"/>
      <c r="L91" s="96"/>
      <c r="M91" s="96"/>
      <c r="N91" s="96" t="s">
        <v>67</v>
      </c>
      <c r="O91" s="70"/>
      <c r="P91" s="96" t="s">
        <v>68</v>
      </c>
      <c r="Q91" s="96" t="s">
        <v>68</v>
      </c>
      <c r="R91" s="10"/>
      <c r="S91" s="10"/>
      <c r="T91" s="10"/>
      <c r="U91" s="10"/>
      <c r="V91" s="10"/>
      <c r="W91" s="10"/>
      <c r="X91" s="10"/>
      <c r="Y91" s="10"/>
    </row>
    <row r="92" spans="2:25" x14ac:dyDescent="0.3">
      <c r="B92" s="364" t="s">
        <v>4431</v>
      </c>
      <c r="C92" s="365" t="s">
        <v>695</v>
      </c>
      <c r="D92" s="94"/>
      <c r="E92" s="94" t="s">
        <v>67</v>
      </c>
      <c r="F92" s="366">
        <v>2447284962101</v>
      </c>
      <c r="G92" s="94"/>
      <c r="H92" s="94"/>
      <c r="I92" s="94" t="s">
        <v>67</v>
      </c>
      <c r="J92" s="94"/>
      <c r="K92" s="96"/>
      <c r="L92" s="96"/>
      <c r="M92" s="96"/>
      <c r="N92" s="96" t="s">
        <v>67</v>
      </c>
      <c r="O92" s="70"/>
      <c r="P92" s="96" t="s">
        <v>68</v>
      </c>
      <c r="Q92" s="96" t="s">
        <v>68</v>
      </c>
      <c r="R92" s="10"/>
      <c r="S92" s="10"/>
      <c r="T92" s="10"/>
      <c r="U92" s="10"/>
      <c r="V92" s="10"/>
      <c r="W92" s="10"/>
      <c r="X92" s="10"/>
      <c r="Y92" s="10"/>
    </row>
    <row r="93" spans="2:25" x14ac:dyDescent="0.3">
      <c r="B93" s="364" t="s">
        <v>782</v>
      </c>
      <c r="C93" s="365" t="s">
        <v>686</v>
      </c>
      <c r="D93" s="94" t="s">
        <v>67</v>
      </c>
      <c r="E93" s="94"/>
      <c r="F93" s="366">
        <v>1793587660101</v>
      </c>
      <c r="G93" s="94"/>
      <c r="H93" s="94"/>
      <c r="I93" s="94" t="s">
        <v>67</v>
      </c>
      <c r="J93" s="94"/>
      <c r="K93" s="96"/>
      <c r="L93" s="96"/>
      <c r="M93" s="96"/>
      <c r="N93" s="96" t="s">
        <v>67</v>
      </c>
      <c r="O93" s="70"/>
      <c r="P93" s="96" t="s">
        <v>68</v>
      </c>
      <c r="Q93" s="96" t="s">
        <v>68</v>
      </c>
      <c r="R93" s="10"/>
      <c r="S93" s="10"/>
      <c r="T93" s="10"/>
      <c r="U93" s="10"/>
      <c r="V93" s="10"/>
      <c r="W93" s="10"/>
      <c r="X93" s="10"/>
      <c r="Y93" s="10"/>
    </row>
    <row r="94" spans="2:25" x14ac:dyDescent="0.3">
      <c r="B94" s="364" t="s">
        <v>860</v>
      </c>
      <c r="C94" s="365" t="s">
        <v>4641</v>
      </c>
      <c r="D94" s="94" t="s">
        <v>67</v>
      </c>
      <c r="E94" s="94"/>
      <c r="F94" s="366">
        <v>1979223680114</v>
      </c>
      <c r="G94" s="94"/>
      <c r="H94" s="94"/>
      <c r="I94" s="94" t="s">
        <v>67</v>
      </c>
      <c r="J94" s="94"/>
      <c r="K94" s="96"/>
      <c r="L94" s="96"/>
      <c r="M94" s="96"/>
      <c r="N94" s="96" t="s">
        <v>67</v>
      </c>
      <c r="O94" s="70"/>
      <c r="P94" s="96" t="s">
        <v>68</v>
      </c>
      <c r="Q94" s="96" t="s">
        <v>68</v>
      </c>
      <c r="R94" s="10"/>
      <c r="S94" s="10"/>
      <c r="T94" s="10"/>
      <c r="U94" s="10"/>
      <c r="V94" s="10"/>
      <c r="W94" s="10"/>
      <c r="X94" s="10"/>
      <c r="Y94" s="10"/>
    </row>
    <row r="95" spans="2:25" x14ac:dyDescent="0.3">
      <c r="B95" s="364" t="s">
        <v>908</v>
      </c>
      <c r="C95" s="365" t="s">
        <v>4642</v>
      </c>
      <c r="D95" s="94" t="s">
        <v>67</v>
      </c>
      <c r="E95" s="94"/>
      <c r="F95" s="366">
        <v>2402896171503</v>
      </c>
      <c r="G95" s="94"/>
      <c r="H95" s="94"/>
      <c r="I95" s="94" t="s">
        <v>67</v>
      </c>
      <c r="J95" s="94"/>
      <c r="K95" s="96" t="s">
        <v>67</v>
      </c>
      <c r="L95" s="96"/>
      <c r="M95" s="96"/>
      <c r="N95" s="96"/>
      <c r="O95" s="70"/>
      <c r="P95" s="96" t="s">
        <v>68</v>
      </c>
      <c r="Q95" s="96" t="s">
        <v>68</v>
      </c>
      <c r="R95" s="10"/>
      <c r="S95" s="10"/>
      <c r="T95" s="10"/>
      <c r="U95" s="10"/>
      <c r="V95" s="10"/>
      <c r="W95" s="10"/>
      <c r="X95" s="10"/>
      <c r="Y95" s="10"/>
    </row>
    <row r="96" spans="2:25" x14ac:dyDescent="0.3">
      <c r="B96" s="364" t="s">
        <v>908</v>
      </c>
      <c r="C96" s="365" t="s">
        <v>686</v>
      </c>
      <c r="D96" s="94" t="s">
        <v>67</v>
      </c>
      <c r="E96" s="94"/>
      <c r="F96" s="366">
        <v>1980172270101</v>
      </c>
      <c r="G96" s="94"/>
      <c r="H96" s="94"/>
      <c r="I96" s="94" t="s">
        <v>67</v>
      </c>
      <c r="J96" s="94"/>
      <c r="K96" s="96"/>
      <c r="L96" s="96"/>
      <c r="M96" s="96"/>
      <c r="N96" s="96" t="s">
        <v>67</v>
      </c>
      <c r="O96" s="70"/>
      <c r="P96" s="96" t="s">
        <v>68</v>
      </c>
      <c r="Q96" s="96" t="s">
        <v>68</v>
      </c>
      <c r="R96" s="10"/>
      <c r="S96" s="10"/>
      <c r="T96" s="10"/>
      <c r="U96" s="10"/>
      <c r="V96" s="10"/>
      <c r="W96" s="10"/>
      <c r="X96" s="10"/>
      <c r="Y96" s="10"/>
    </row>
    <row r="97" spans="2:25" x14ac:dyDescent="0.3">
      <c r="B97" s="364" t="s">
        <v>4643</v>
      </c>
      <c r="C97" s="365" t="s">
        <v>3824</v>
      </c>
      <c r="D97" s="94"/>
      <c r="E97" s="94" t="s">
        <v>67</v>
      </c>
      <c r="F97" s="366">
        <v>2538946972106</v>
      </c>
      <c r="G97" s="94"/>
      <c r="H97" s="94" t="s">
        <v>67</v>
      </c>
      <c r="I97" s="94"/>
      <c r="J97" s="94"/>
      <c r="K97" s="96" t="s">
        <v>67</v>
      </c>
      <c r="L97" s="96"/>
      <c r="M97" s="96"/>
      <c r="N97" s="96"/>
      <c r="O97" s="70"/>
      <c r="P97" s="96" t="s">
        <v>68</v>
      </c>
      <c r="Q97" s="96" t="s">
        <v>68</v>
      </c>
      <c r="R97" s="10"/>
      <c r="S97" s="10"/>
      <c r="T97" s="10"/>
      <c r="U97" s="10"/>
      <c r="V97" s="10"/>
      <c r="W97" s="10"/>
      <c r="X97" s="10"/>
      <c r="Y97" s="10"/>
    </row>
    <row r="98" spans="2:25" x14ac:dyDescent="0.3">
      <c r="B98" s="364" t="s">
        <v>243</v>
      </c>
      <c r="C98" s="365" t="s">
        <v>4644</v>
      </c>
      <c r="D98" s="94"/>
      <c r="E98" s="94" t="s">
        <v>67</v>
      </c>
      <c r="F98" s="366">
        <v>1600940541603</v>
      </c>
      <c r="G98" s="94"/>
      <c r="H98" s="94"/>
      <c r="I98" s="94" t="s">
        <v>67</v>
      </c>
      <c r="J98" s="94"/>
      <c r="K98" s="96" t="s">
        <v>67</v>
      </c>
      <c r="L98" s="96"/>
      <c r="M98" s="96"/>
      <c r="N98" s="96"/>
      <c r="O98" s="70"/>
      <c r="P98" s="96" t="s">
        <v>68</v>
      </c>
      <c r="Q98" s="96" t="s">
        <v>68</v>
      </c>
      <c r="R98" s="10"/>
      <c r="S98" s="10"/>
      <c r="T98" s="10"/>
      <c r="U98" s="10"/>
      <c r="V98" s="10"/>
      <c r="W98" s="10"/>
      <c r="X98" s="10"/>
      <c r="Y98" s="10"/>
    </row>
    <row r="99" spans="2:25" x14ac:dyDescent="0.3">
      <c r="B99" s="364" t="s">
        <v>243</v>
      </c>
      <c r="C99" s="365" t="s">
        <v>971</v>
      </c>
      <c r="D99" s="94"/>
      <c r="E99" s="94" t="s">
        <v>67</v>
      </c>
      <c r="F99" s="366">
        <v>2467692890101</v>
      </c>
      <c r="G99" s="94"/>
      <c r="H99" s="94"/>
      <c r="I99" s="94" t="s">
        <v>67</v>
      </c>
      <c r="J99" s="94"/>
      <c r="K99" s="96"/>
      <c r="L99" s="96"/>
      <c r="M99" s="96"/>
      <c r="N99" s="96" t="s">
        <v>67</v>
      </c>
      <c r="O99" s="70"/>
      <c r="P99" s="96" t="s">
        <v>68</v>
      </c>
      <c r="Q99" s="96" t="s">
        <v>68</v>
      </c>
      <c r="R99" s="10"/>
      <c r="S99" s="10"/>
      <c r="T99" s="10"/>
      <c r="U99" s="10"/>
      <c r="V99" s="10"/>
      <c r="W99" s="10"/>
      <c r="X99" s="10"/>
      <c r="Y99" s="10"/>
    </row>
    <row r="100" spans="2:25" x14ac:dyDescent="0.3">
      <c r="B100" s="364" t="s">
        <v>4645</v>
      </c>
      <c r="C100" s="365" t="s">
        <v>4646</v>
      </c>
      <c r="D100" s="94" t="s">
        <v>67</v>
      </c>
      <c r="E100" s="94"/>
      <c r="F100" s="366">
        <v>1849416951412</v>
      </c>
      <c r="G100" s="94"/>
      <c r="H100" s="94"/>
      <c r="I100" s="94" t="s">
        <v>67</v>
      </c>
      <c r="J100" s="94"/>
      <c r="K100" s="96"/>
      <c r="L100" s="96"/>
      <c r="M100" s="96"/>
      <c r="N100" s="96" t="s">
        <v>67</v>
      </c>
      <c r="O100" s="70"/>
      <c r="P100" s="96" t="s">
        <v>68</v>
      </c>
      <c r="Q100" s="96" t="s">
        <v>68</v>
      </c>
      <c r="R100" s="10"/>
      <c r="S100" s="10"/>
      <c r="T100" s="10"/>
      <c r="U100" s="10"/>
      <c r="V100" s="10"/>
      <c r="W100" s="10"/>
      <c r="X100" s="10"/>
      <c r="Y100" s="10"/>
    </row>
    <row r="101" spans="2:25" x14ac:dyDescent="0.3">
      <c r="B101" s="364" t="s">
        <v>256</v>
      </c>
      <c r="C101" s="365" t="s">
        <v>649</v>
      </c>
      <c r="D101" s="94"/>
      <c r="E101" s="94" t="s">
        <v>67</v>
      </c>
      <c r="F101" s="366">
        <v>2504750490101</v>
      </c>
      <c r="G101" s="94"/>
      <c r="H101" s="94"/>
      <c r="I101" s="94" t="s">
        <v>67</v>
      </c>
      <c r="J101" s="94"/>
      <c r="K101" s="96"/>
      <c r="L101" s="96"/>
      <c r="M101" s="96"/>
      <c r="N101" s="96" t="s">
        <v>67</v>
      </c>
      <c r="O101" s="70"/>
      <c r="P101" s="96" t="s">
        <v>68</v>
      </c>
      <c r="Q101" s="96" t="s">
        <v>68</v>
      </c>
      <c r="R101" s="10"/>
      <c r="S101" s="10"/>
      <c r="T101" s="10"/>
      <c r="U101" s="10"/>
      <c r="V101" s="10"/>
      <c r="W101" s="10"/>
      <c r="X101" s="10"/>
      <c r="Y101" s="10"/>
    </row>
    <row r="102" spans="2:25" x14ac:dyDescent="0.3">
      <c r="B102" s="364" t="s">
        <v>1082</v>
      </c>
      <c r="C102" s="365" t="s">
        <v>1240</v>
      </c>
      <c r="D102" s="94" t="s">
        <v>67</v>
      </c>
      <c r="E102" s="94"/>
      <c r="F102" s="366">
        <v>1958543730101</v>
      </c>
      <c r="G102" s="94"/>
      <c r="H102" s="94"/>
      <c r="I102" s="94" t="s">
        <v>67</v>
      </c>
      <c r="J102" s="94"/>
      <c r="K102" s="96"/>
      <c r="L102" s="96"/>
      <c r="M102" s="96"/>
      <c r="N102" s="96" t="s">
        <v>67</v>
      </c>
      <c r="O102" s="70"/>
      <c r="P102" s="96" t="s">
        <v>68</v>
      </c>
      <c r="Q102" s="96" t="s">
        <v>68</v>
      </c>
      <c r="R102" s="10"/>
      <c r="S102" s="10"/>
      <c r="T102" s="10"/>
      <c r="U102" s="10"/>
      <c r="V102" s="10"/>
      <c r="W102" s="10"/>
      <c r="X102" s="10"/>
      <c r="Y102" s="10"/>
    </row>
    <row r="103" spans="2:25" x14ac:dyDescent="0.3">
      <c r="B103" s="364" t="s">
        <v>1082</v>
      </c>
      <c r="C103" s="365" t="s">
        <v>230</v>
      </c>
      <c r="D103" s="94" t="s">
        <v>67</v>
      </c>
      <c r="E103" s="94"/>
      <c r="F103" s="366">
        <v>2203287060504</v>
      </c>
      <c r="G103" s="94"/>
      <c r="H103" s="94"/>
      <c r="I103" s="94"/>
      <c r="J103" s="94" t="s">
        <v>67</v>
      </c>
      <c r="K103" s="96"/>
      <c r="L103" s="96"/>
      <c r="M103" s="96"/>
      <c r="N103" s="96" t="s">
        <v>67</v>
      </c>
      <c r="O103" s="70"/>
      <c r="P103" s="96" t="s">
        <v>68</v>
      </c>
      <c r="Q103" s="96" t="s">
        <v>68</v>
      </c>
      <c r="R103" s="10"/>
      <c r="S103" s="10"/>
      <c r="T103" s="10"/>
      <c r="U103" s="10"/>
      <c r="V103" s="10"/>
      <c r="W103" s="10"/>
      <c r="X103" s="10"/>
      <c r="Y103" s="10"/>
    </row>
    <row r="104" spans="2:25" x14ac:dyDescent="0.3">
      <c r="B104" s="364" t="s">
        <v>1082</v>
      </c>
      <c r="C104" s="365" t="s">
        <v>695</v>
      </c>
      <c r="D104" s="94" t="s">
        <v>67</v>
      </c>
      <c r="E104" s="94"/>
      <c r="F104" s="366">
        <v>2326863941107</v>
      </c>
      <c r="G104" s="94"/>
      <c r="H104" s="94"/>
      <c r="I104" s="94" t="s">
        <v>67</v>
      </c>
      <c r="J104" s="94"/>
      <c r="K104" s="96"/>
      <c r="L104" s="96"/>
      <c r="M104" s="96"/>
      <c r="N104" s="96" t="s">
        <v>67</v>
      </c>
      <c r="O104" s="70"/>
      <c r="P104" s="96" t="s">
        <v>68</v>
      </c>
      <c r="Q104" s="96" t="s">
        <v>68</v>
      </c>
      <c r="R104" s="10"/>
      <c r="S104" s="10"/>
      <c r="T104" s="10"/>
      <c r="U104" s="10"/>
      <c r="V104" s="10"/>
      <c r="W104" s="10"/>
      <c r="X104" s="10"/>
      <c r="Y104" s="10"/>
    </row>
    <row r="105" spans="2:25" x14ac:dyDescent="0.3">
      <c r="B105" s="364" t="s">
        <v>1082</v>
      </c>
      <c r="C105" s="365" t="s">
        <v>4647</v>
      </c>
      <c r="D105" s="94" t="s">
        <v>67</v>
      </c>
      <c r="E105" s="94"/>
      <c r="F105" s="366">
        <v>1861345841503</v>
      </c>
      <c r="G105" s="94"/>
      <c r="H105" s="94"/>
      <c r="I105" s="94" t="s">
        <v>67</v>
      </c>
      <c r="J105" s="94"/>
      <c r="K105" s="96" t="s">
        <v>67</v>
      </c>
      <c r="L105" s="96"/>
      <c r="M105" s="96"/>
      <c r="N105" s="96"/>
      <c r="O105" s="70"/>
      <c r="P105" s="96" t="s">
        <v>68</v>
      </c>
      <c r="Q105" s="96" t="s">
        <v>68</v>
      </c>
      <c r="R105" s="10"/>
      <c r="S105" s="10"/>
      <c r="T105" s="10"/>
      <c r="U105" s="10"/>
      <c r="V105" s="10"/>
      <c r="W105" s="10"/>
      <c r="X105" s="10"/>
      <c r="Y105" s="10"/>
    </row>
    <row r="106" spans="2:25" x14ac:dyDescent="0.3">
      <c r="B106" s="364" t="s">
        <v>1082</v>
      </c>
      <c r="C106" s="365" t="s">
        <v>4627</v>
      </c>
      <c r="D106" s="94" t="s">
        <v>67</v>
      </c>
      <c r="E106" s="94"/>
      <c r="F106" s="366">
        <v>1882244160101</v>
      </c>
      <c r="G106" s="94"/>
      <c r="H106" s="94"/>
      <c r="I106" s="94" t="s">
        <v>67</v>
      </c>
      <c r="J106" s="94"/>
      <c r="K106" s="96"/>
      <c r="L106" s="96"/>
      <c r="M106" s="96"/>
      <c r="N106" s="96" t="s">
        <v>67</v>
      </c>
      <c r="O106" s="70"/>
      <c r="P106" s="96" t="s">
        <v>68</v>
      </c>
      <c r="Q106" s="96" t="s">
        <v>68</v>
      </c>
      <c r="R106" s="10"/>
      <c r="S106" s="10"/>
      <c r="T106" s="10"/>
      <c r="U106" s="10"/>
      <c r="V106" s="10"/>
      <c r="W106" s="10"/>
      <c r="X106" s="10"/>
      <c r="Y106" s="10"/>
    </row>
    <row r="107" spans="2:25" x14ac:dyDescent="0.3">
      <c r="B107" s="364" t="s">
        <v>1082</v>
      </c>
      <c r="C107" s="365" t="s">
        <v>4464</v>
      </c>
      <c r="D107" s="94" t="s">
        <v>67</v>
      </c>
      <c r="E107" s="94"/>
      <c r="F107" s="366">
        <v>2292110890101</v>
      </c>
      <c r="G107" s="94"/>
      <c r="H107" s="94"/>
      <c r="I107" s="94" t="s">
        <v>67</v>
      </c>
      <c r="J107" s="94"/>
      <c r="K107" s="96" t="s">
        <v>67</v>
      </c>
      <c r="L107" s="96"/>
      <c r="M107" s="96"/>
      <c r="N107" s="96"/>
      <c r="O107" s="70"/>
      <c r="P107" s="96" t="s">
        <v>68</v>
      </c>
      <c r="Q107" s="96" t="s">
        <v>68</v>
      </c>
      <c r="R107" s="10"/>
      <c r="S107" s="10"/>
      <c r="T107" s="10"/>
      <c r="U107" s="10"/>
      <c r="V107" s="10"/>
      <c r="W107" s="10"/>
      <c r="X107" s="10"/>
      <c r="Y107" s="10"/>
    </row>
    <row r="108" spans="2:25" x14ac:dyDescent="0.3">
      <c r="B108" s="364" t="s">
        <v>1082</v>
      </c>
      <c r="C108" s="365" t="s">
        <v>864</v>
      </c>
      <c r="D108" s="94" t="s">
        <v>67</v>
      </c>
      <c r="E108" s="94"/>
      <c r="F108" s="366">
        <v>2414546380101</v>
      </c>
      <c r="G108" s="94"/>
      <c r="H108" s="94"/>
      <c r="I108" s="94" t="s">
        <v>67</v>
      </c>
      <c r="J108" s="94"/>
      <c r="K108" s="96"/>
      <c r="L108" s="96"/>
      <c r="M108" s="96"/>
      <c r="N108" s="96" t="s">
        <v>67</v>
      </c>
      <c r="O108" s="70"/>
      <c r="P108" s="96" t="s">
        <v>68</v>
      </c>
      <c r="Q108" s="96" t="s">
        <v>68</v>
      </c>
      <c r="R108" s="10"/>
      <c r="S108" s="10"/>
      <c r="T108" s="10"/>
      <c r="U108" s="10"/>
      <c r="V108" s="10"/>
      <c r="W108" s="10"/>
      <c r="X108" s="10"/>
      <c r="Y108" s="10"/>
    </row>
    <row r="109" spans="2:25" x14ac:dyDescent="0.3">
      <c r="B109" s="364" t="s">
        <v>1082</v>
      </c>
      <c r="C109" s="365" t="s">
        <v>993</v>
      </c>
      <c r="D109" s="94" t="s">
        <v>67</v>
      </c>
      <c r="E109" s="94"/>
      <c r="F109" s="366">
        <v>2397485810104</v>
      </c>
      <c r="G109" s="94"/>
      <c r="H109" s="94"/>
      <c r="I109" s="94" t="s">
        <v>67</v>
      </c>
      <c r="J109" s="94"/>
      <c r="K109" s="96"/>
      <c r="L109" s="96"/>
      <c r="M109" s="96"/>
      <c r="N109" s="96" t="s">
        <v>67</v>
      </c>
      <c r="O109" s="70"/>
      <c r="P109" s="96" t="s">
        <v>68</v>
      </c>
      <c r="Q109" s="96" t="s">
        <v>68</v>
      </c>
      <c r="R109" s="10"/>
      <c r="S109" s="10"/>
      <c r="T109" s="10"/>
      <c r="U109" s="10"/>
      <c r="V109" s="10"/>
      <c r="W109" s="10"/>
      <c r="X109" s="10"/>
      <c r="Y109" s="10"/>
    </row>
    <row r="110" spans="2:25" x14ac:dyDescent="0.3">
      <c r="B110" s="364" t="s">
        <v>1082</v>
      </c>
      <c r="C110" s="365" t="s">
        <v>740</v>
      </c>
      <c r="D110" s="94" t="s">
        <v>67</v>
      </c>
      <c r="E110" s="94"/>
      <c r="F110" s="366">
        <v>2412199490101</v>
      </c>
      <c r="G110" s="94"/>
      <c r="H110" s="94"/>
      <c r="I110" s="94" t="s">
        <v>67</v>
      </c>
      <c r="J110" s="94"/>
      <c r="K110" s="96"/>
      <c r="L110" s="96"/>
      <c r="M110" s="96"/>
      <c r="N110" s="96" t="s">
        <v>67</v>
      </c>
      <c r="O110" s="70"/>
      <c r="P110" s="96" t="s">
        <v>68</v>
      </c>
      <c r="Q110" s="96" t="s">
        <v>68</v>
      </c>
      <c r="R110" s="10"/>
      <c r="S110" s="10"/>
      <c r="T110" s="10"/>
      <c r="U110" s="10"/>
      <c r="V110" s="10"/>
      <c r="W110" s="10"/>
      <c r="X110" s="10"/>
      <c r="Y110" s="10"/>
    </row>
    <row r="111" spans="2:25" x14ac:dyDescent="0.3">
      <c r="B111" s="364" t="s">
        <v>1082</v>
      </c>
      <c r="C111" s="365" t="s">
        <v>714</v>
      </c>
      <c r="D111" s="94" t="s">
        <v>67</v>
      </c>
      <c r="E111" s="94"/>
      <c r="F111" s="366">
        <v>2530062790101</v>
      </c>
      <c r="G111" s="94"/>
      <c r="H111" s="94"/>
      <c r="I111" s="94" t="s">
        <v>67</v>
      </c>
      <c r="J111" s="94"/>
      <c r="K111" s="96"/>
      <c r="L111" s="96"/>
      <c r="M111" s="96"/>
      <c r="N111" s="96" t="s">
        <v>67</v>
      </c>
      <c r="O111" s="70"/>
      <c r="P111" s="96" t="s">
        <v>68</v>
      </c>
      <c r="Q111" s="96" t="s">
        <v>68</v>
      </c>
      <c r="R111" s="10"/>
      <c r="S111" s="10"/>
      <c r="T111" s="10"/>
      <c r="U111" s="10"/>
      <c r="V111" s="10"/>
      <c r="W111" s="10"/>
      <c r="X111" s="10"/>
      <c r="Y111" s="10"/>
    </row>
    <row r="112" spans="2:25" x14ac:dyDescent="0.3">
      <c r="B112" s="364" t="s">
        <v>4385</v>
      </c>
      <c r="C112" s="365" t="s">
        <v>867</v>
      </c>
      <c r="D112" s="94" t="s">
        <v>67</v>
      </c>
      <c r="E112" s="94"/>
      <c r="F112" s="366">
        <v>1655350320101</v>
      </c>
      <c r="G112" s="94"/>
      <c r="H112" s="94" t="s">
        <v>67</v>
      </c>
      <c r="I112" s="94"/>
      <c r="J112" s="94"/>
      <c r="K112" s="96"/>
      <c r="L112" s="96"/>
      <c r="M112" s="96"/>
      <c r="N112" s="96" t="s">
        <v>67</v>
      </c>
      <c r="O112" s="70"/>
      <c r="P112" s="96" t="s">
        <v>68</v>
      </c>
      <c r="Q112" s="96" t="s">
        <v>68</v>
      </c>
      <c r="R112" s="10"/>
      <c r="S112" s="10"/>
      <c r="T112" s="10"/>
      <c r="U112" s="10"/>
      <c r="V112" s="10"/>
      <c r="W112" s="10"/>
      <c r="X112" s="10"/>
      <c r="Y112" s="10"/>
    </row>
    <row r="113" spans="2:25" x14ac:dyDescent="0.3">
      <c r="B113" s="364" t="s">
        <v>906</v>
      </c>
      <c r="C113" s="365" t="s">
        <v>4648</v>
      </c>
      <c r="D113" s="94" t="s">
        <v>67</v>
      </c>
      <c r="E113" s="94"/>
      <c r="F113" s="366">
        <v>2419483710403</v>
      </c>
      <c r="G113" s="94"/>
      <c r="H113" s="94"/>
      <c r="I113" s="94" t="s">
        <v>67</v>
      </c>
      <c r="J113" s="94"/>
      <c r="K113" s="96" t="s">
        <v>67</v>
      </c>
      <c r="L113" s="96"/>
      <c r="M113" s="96"/>
      <c r="N113" s="96"/>
      <c r="O113" s="70"/>
      <c r="P113" s="96" t="s">
        <v>68</v>
      </c>
      <c r="Q113" s="96" t="s">
        <v>68</v>
      </c>
      <c r="R113" s="10"/>
      <c r="S113" s="10"/>
      <c r="T113" s="10"/>
      <c r="U113" s="10"/>
      <c r="V113" s="10"/>
      <c r="W113" s="10"/>
      <c r="X113" s="10"/>
      <c r="Y113" s="10"/>
    </row>
    <row r="114" spans="2:25" x14ac:dyDescent="0.3">
      <c r="B114" s="364" t="s">
        <v>239</v>
      </c>
      <c r="C114" s="365" t="s">
        <v>4649</v>
      </c>
      <c r="D114" s="94"/>
      <c r="E114" s="94" t="s">
        <v>67</v>
      </c>
      <c r="F114" s="366">
        <v>2421243720101</v>
      </c>
      <c r="G114" s="94"/>
      <c r="H114" s="94"/>
      <c r="I114" s="94" t="s">
        <v>67</v>
      </c>
      <c r="J114" s="94"/>
      <c r="K114" s="96"/>
      <c r="L114" s="96"/>
      <c r="M114" s="96"/>
      <c r="N114" s="96" t="s">
        <v>67</v>
      </c>
      <c r="O114" s="70"/>
      <c r="P114" s="96" t="s">
        <v>68</v>
      </c>
      <c r="Q114" s="96" t="s">
        <v>68</v>
      </c>
      <c r="R114" s="10"/>
      <c r="S114" s="10"/>
      <c r="T114" s="10"/>
      <c r="U114" s="10"/>
      <c r="V114" s="10"/>
      <c r="W114" s="10"/>
      <c r="X114" s="10"/>
      <c r="Y114" s="10"/>
    </row>
    <row r="115" spans="2:25" x14ac:dyDescent="0.3">
      <c r="B115" s="364" t="s">
        <v>239</v>
      </c>
      <c r="C115" s="365" t="s">
        <v>3858</v>
      </c>
      <c r="D115" s="94"/>
      <c r="E115" s="94" t="s">
        <v>67</v>
      </c>
      <c r="F115" s="366">
        <v>2407314410101</v>
      </c>
      <c r="G115" s="94"/>
      <c r="H115" s="94"/>
      <c r="I115" s="94" t="s">
        <v>67</v>
      </c>
      <c r="J115" s="94"/>
      <c r="K115" s="96"/>
      <c r="L115" s="96"/>
      <c r="M115" s="96"/>
      <c r="N115" s="96" t="s">
        <v>67</v>
      </c>
      <c r="O115" s="70"/>
      <c r="P115" s="96" t="s">
        <v>68</v>
      </c>
      <c r="Q115" s="96" t="s">
        <v>68</v>
      </c>
      <c r="R115" s="10"/>
      <c r="S115" s="10"/>
      <c r="T115" s="10"/>
      <c r="U115" s="10"/>
      <c r="V115" s="10"/>
      <c r="W115" s="10"/>
      <c r="X115" s="10"/>
      <c r="Y115" s="10"/>
    </row>
    <row r="116" spans="2:25" x14ac:dyDescent="0.3">
      <c r="B116" s="364" t="s">
        <v>4650</v>
      </c>
      <c r="C116" s="365" t="s">
        <v>650</v>
      </c>
      <c r="D116" s="94" t="s">
        <v>67</v>
      </c>
      <c r="E116" s="94"/>
      <c r="F116" s="366">
        <v>2356772210110</v>
      </c>
      <c r="G116" s="94"/>
      <c r="H116" s="94"/>
      <c r="I116" s="94" t="s">
        <v>67</v>
      </c>
      <c r="J116" s="94"/>
      <c r="K116" s="96"/>
      <c r="L116" s="96"/>
      <c r="M116" s="96"/>
      <c r="N116" s="96" t="s">
        <v>67</v>
      </c>
      <c r="O116" s="70"/>
      <c r="P116" s="96" t="s">
        <v>68</v>
      </c>
      <c r="Q116" s="96" t="s">
        <v>68</v>
      </c>
      <c r="R116" s="10"/>
      <c r="S116" s="10"/>
      <c r="T116" s="10"/>
      <c r="U116" s="10"/>
      <c r="V116" s="10"/>
      <c r="W116" s="10"/>
      <c r="X116" s="10"/>
      <c r="Y116" s="10"/>
    </row>
    <row r="117" spans="2:25" x14ac:dyDescent="0.3">
      <c r="B117" s="364" t="s">
        <v>760</v>
      </c>
      <c r="C117" s="365" t="s">
        <v>4651</v>
      </c>
      <c r="D117" s="94"/>
      <c r="E117" s="94" t="s">
        <v>67</v>
      </c>
      <c r="F117" s="366">
        <v>1737145950101</v>
      </c>
      <c r="G117" s="94"/>
      <c r="H117" s="94" t="s">
        <v>67</v>
      </c>
      <c r="I117" s="94"/>
      <c r="J117" s="94"/>
      <c r="K117" s="96" t="s">
        <v>67</v>
      </c>
      <c r="L117" s="96"/>
      <c r="M117" s="96"/>
      <c r="N117" s="96"/>
      <c r="O117" s="70"/>
      <c r="P117" s="96" t="s">
        <v>68</v>
      </c>
      <c r="Q117" s="96" t="s">
        <v>68</v>
      </c>
      <c r="R117" s="10"/>
      <c r="S117" s="10"/>
      <c r="T117" s="10"/>
      <c r="U117" s="10"/>
      <c r="V117" s="10"/>
      <c r="W117" s="10"/>
      <c r="X117" s="10"/>
      <c r="Y117" s="10"/>
    </row>
    <row r="118" spans="2:25" x14ac:dyDescent="0.3">
      <c r="B118" s="364" t="s">
        <v>937</v>
      </c>
      <c r="C118" s="365" t="s">
        <v>885</v>
      </c>
      <c r="D118" s="94"/>
      <c r="E118" s="94" t="s">
        <v>67</v>
      </c>
      <c r="F118" s="366">
        <v>2290835010901</v>
      </c>
      <c r="G118" s="94"/>
      <c r="H118" s="94"/>
      <c r="I118" s="94" t="s">
        <v>67</v>
      </c>
      <c r="J118" s="94"/>
      <c r="K118" s="96"/>
      <c r="L118" s="96"/>
      <c r="M118" s="96"/>
      <c r="N118" s="96" t="s">
        <v>67</v>
      </c>
      <c r="O118" s="70"/>
      <c r="P118" s="96" t="s">
        <v>68</v>
      </c>
      <c r="Q118" s="96" t="s">
        <v>68</v>
      </c>
      <c r="R118" s="10"/>
      <c r="S118" s="10"/>
      <c r="T118" s="10"/>
      <c r="U118" s="10"/>
      <c r="V118" s="10"/>
      <c r="W118" s="10"/>
      <c r="X118" s="10"/>
      <c r="Y118" s="10"/>
    </row>
    <row r="119" spans="2:25" x14ac:dyDescent="0.3">
      <c r="B119" s="364" t="s">
        <v>1317</v>
      </c>
      <c r="C119" s="365" t="s">
        <v>4652</v>
      </c>
      <c r="D119" s="94" t="s">
        <v>67</v>
      </c>
      <c r="E119" s="94"/>
      <c r="F119" s="366">
        <v>2494191490108</v>
      </c>
      <c r="G119" s="94"/>
      <c r="H119" s="94"/>
      <c r="I119" s="94" t="s">
        <v>67</v>
      </c>
      <c r="J119" s="94"/>
      <c r="K119" s="96" t="s">
        <v>67</v>
      </c>
      <c r="L119" s="96"/>
      <c r="M119" s="96"/>
      <c r="N119" s="96"/>
      <c r="O119" s="70"/>
      <c r="P119" s="96" t="s">
        <v>68</v>
      </c>
      <c r="Q119" s="96" t="s">
        <v>68</v>
      </c>
      <c r="R119" s="10"/>
      <c r="S119" s="10"/>
      <c r="T119" s="10"/>
      <c r="U119" s="10"/>
      <c r="V119" s="10"/>
      <c r="W119" s="10"/>
      <c r="X119" s="10"/>
      <c r="Y119" s="10"/>
    </row>
    <row r="120" spans="2:25" x14ac:dyDescent="0.3">
      <c r="B120" s="364" t="s">
        <v>1317</v>
      </c>
      <c r="C120" s="365" t="s">
        <v>4653</v>
      </c>
      <c r="D120" s="94" t="s">
        <v>67</v>
      </c>
      <c r="E120" s="94"/>
      <c r="F120" s="366">
        <v>1590788490107</v>
      </c>
      <c r="G120" s="94"/>
      <c r="H120" s="94"/>
      <c r="I120" s="94" t="s">
        <v>67</v>
      </c>
      <c r="J120" s="94"/>
      <c r="K120" s="96" t="s">
        <v>67</v>
      </c>
      <c r="L120" s="96"/>
      <c r="M120" s="96"/>
      <c r="N120" s="96"/>
      <c r="O120" s="70"/>
      <c r="P120" s="96" t="s">
        <v>68</v>
      </c>
      <c r="Q120" s="96" t="s">
        <v>68</v>
      </c>
      <c r="R120" s="10"/>
      <c r="S120" s="10"/>
      <c r="T120" s="10"/>
      <c r="U120" s="10"/>
      <c r="V120" s="10"/>
      <c r="W120" s="10"/>
      <c r="X120" s="10"/>
      <c r="Y120" s="10"/>
    </row>
    <row r="121" spans="2:25" x14ac:dyDescent="0.3">
      <c r="B121" s="364" t="s">
        <v>837</v>
      </c>
      <c r="C121" s="365" t="s">
        <v>4348</v>
      </c>
      <c r="D121" s="94" t="s">
        <v>67</v>
      </c>
      <c r="E121" s="94"/>
      <c r="F121" s="366">
        <v>1796891420101</v>
      </c>
      <c r="G121" s="94"/>
      <c r="H121" s="94"/>
      <c r="I121" s="94" t="s">
        <v>67</v>
      </c>
      <c r="J121" s="94"/>
      <c r="K121" s="96"/>
      <c r="L121" s="96"/>
      <c r="M121" s="96"/>
      <c r="N121" s="96" t="s">
        <v>67</v>
      </c>
      <c r="O121" s="70"/>
      <c r="P121" s="96" t="s">
        <v>68</v>
      </c>
      <c r="Q121" s="96" t="s">
        <v>68</v>
      </c>
      <c r="R121" s="10"/>
      <c r="S121" s="10"/>
      <c r="T121" s="10"/>
      <c r="U121" s="10"/>
      <c r="V121" s="10"/>
      <c r="W121" s="10"/>
      <c r="X121" s="10"/>
      <c r="Y121" s="10"/>
    </row>
    <row r="122" spans="2:25" x14ac:dyDescent="0.3">
      <c r="B122" s="364" t="s">
        <v>683</v>
      </c>
      <c r="C122" s="365" t="s">
        <v>230</v>
      </c>
      <c r="D122" s="94" t="s">
        <v>67</v>
      </c>
      <c r="E122" s="94"/>
      <c r="F122" s="366">
        <v>2433771930101</v>
      </c>
      <c r="G122" s="94"/>
      <c r="H122" s="94"/>
      <c r="I122" s="94" t="s">
        <v>67</v>
      </c>
      <c r="J122" s="94"/>
      <c r="K122" s="96"/>
      <c r="L122" s="96"/>
      <c r="M122" s="96"/>
      <c r="N122" s="96" t="s">
        <v>67</v>
      </c>
      <c r="O122" s="70"/>
      <c r="P122" s="96" t="s">
        <v>68</v>
      </c>
      <c r="Q122" s="96" t="s">
        <v>68</v>
      </c>
      <c r="R122" s="10"/>
      <c r="S122" s="10"/>
      <c r="T122" s="10"/>
      <c r="U122" s="10"/>
      <c r="V122" s="10"/>
      <c r="W122" s="10"/>
      <c r="X122" s="10"/>
      <c r="Y122" s="10"/>
    </row>
    <row r="123" spans="2:25" x14ac:dyDescent="0.3">
      <c r="B123" s="364" t="s">
        <v>3939</v>
      </c>
      <c r="C123" s="365" t="s">
        <v>850</v>
      </c>
      <c r="D123" s="94" t="s">
        <v>67</v>
      </c>
      <c r="E123" s="94"/>
      <c r="F123" s="366">
        <v>1585279680201</v>
      </c>
      <c r="G123" s="94"/>
      <c r="H123" s="94"/>
      <c r="I123" s="94" t="s">
        <v>67</v>
      </c>
      <c r="J123" s="94"/>
      <c r="K123" s="96"/>
      <c r="L123" s="96"/>
      <c r="M123" s="96"/>
      <c r="N123" s="96" t="s">
        <v>67</v>
      </c>
      <c r="O123" s="70"/>
      <c r="P123" s="96" t="s">
        <v>68</v>
      </c>
      <c r="Q123" s="96" t="s">
        <v>68</v>
      </c>
      <c r="R123" s="10"/>
      <c r="S123" s="10"/>
      <c r="T123" s="10"/>
      <c r="U123" s="10"/>
      <c r="V123" s="10"/>
      <c r="W123" s="10"/>
      <c r="X123" s="10"/>
      <c r="Y123" s="10"/>
    </row>
    <row r="124" spans="2:25" x14ac:dyDescent="0.3">
      <c r="B124" s="364" t="s">
        <v>2155</v>
      </c>
      <c r="C124" s="365" t="s">
        <v>664</v>
      </c>
      <c r="D124" s="94" t="s">
        <v>67</v>
      </c>
      <c r="E124" s="94"/>
      <c r="F124" s="366">
        <v>2645883980205</v>
      </c>
      <c r="G124" s="94"/>
      <c r="H124" s="94"/>
      <c r="I124" s="94" t="s">
        <v>67</v>
      </c>
      <c r="J124" s="94"/>
      <c r="K124" s="96"/>
      <c r="L124" s="96"/>
      <c r="M124" s="96"/>
      <c r="N124" s="96" t="s">
        <v>67</v>
      </c>
      <c r="O124" s="70"/>
      <c r="P124" s="96" t="s">
        <v>68</v>
      </c>
      <c r="Q124" s="96" t="s">
        <v>68</v>
      </c>
      <c r="R124" s="10"/>
      <c r="S124" s="10"/>
      <c r="T124" s="10"/>
      <c r="U124" s="10"/>
      <c r="V124" s="10"/>
      <c r="W124" s="10"/>
      <c r="X124" s="10"/>
      <c r="Y124" s="10"/>
    </row>
    <row r="125" spans="2:25" x14ac:dyDescent="0.3">
      <c r="B125" s="364" t="s">
        <v>4654</v>
      </c>
      <c r="C125" s="365" t="s">
        <v>686</v>
      </c>
      <c r="D125" s="94" t="s">
        <v>67</v>
      </c>
      <c r="E125" s="94"/>
      <c r="F125" s="366">
        <v>2241722201204</v>
      </c>
      <c r="G125" s="94"/>
      <c r="H125" s="94" t="s">
        <v>67</v>
      </c>
      <c r="I125" s="94"/>
      <c r="J125" s="94"/>
      <c r="K125" s="96"/>
      <c r="L125" s="96"/>
      <c r="M125" s="96"/>
      <c r="N125" s="96" t="s">
        <v>67</v>
      </c>
      <c r="O125" s="70"/>
      <c r="P125" s="96" t="s">
        <v>68</v>
      </c>
      <c r="Q125" s="96" t="s">
        <v>68</v>
      </c>
      <c r="R125" s="10"/>
      <c r="S125" s="10"/>
      <c r="T125" s="10"/>
      <c r="U125" s="10"/>
      <c r="V125" s="10"/>
      <c r="W125" s="10"/>
      <c r="X125" s="10"/>
      <c r="Y125" s="10"/>
    </row>
    <row r="126" spans="2:25" x14ac:dyDescent="0.3">
      <c r="B126" s="364" t="s">
        <v>4655</v>
      </c>
      <c r="C126" s="365" t="s">
        <v>4656</v>
      </c>
      <c r="D126" s="94"/>
      <c r="E126" s="94" t="s">
        <v>67</v>
      </c>
      <c r="F126" s="366">
        <v>1943115970304</v>
      </c>
      <c r="G126" s="94"/>
      <c r="H126" s="94"/>
      <c r="I126" s="94" t="s">
        <v>67</v>
      </c>
      <c r="J126" s="94"/>
      <c r="K126" s="96" t="s">
        <v>67</v>
      </c>
      <c r="L126" s="96"/>
      <c r="M126" s="96"/>
      <c r="N126" s="96"/>
      <c r="O126" s="70"/>
      <c r="P126" s="96" t="s">
        <v>68</v>
      </c>
      <c r="Q126" s="96" t="s">
        <v>68</v>
      </c>
      <c r="R126" s="10"/>
      <c r="S126" s="10"/>
      <c r="T126" s="10"/>
      <c r="U126" s="10"/>
      <c r="V126" s="10"/>
      <c r="W126" s="10"/>
      <c r="X126" s="10"/>
      <c r="Y126" s="10"/>
    </row>
    <row r="127" spans="2:25" x14ac:dyDescent="0.3">
      <c r="B127" s="364" t="s">
        <v>4657</v>
      </c>
      <c r="C127" s="365" t="s">
        <v>4658</v>
      </c>
      <c r="D127" s="94" t="s">
        <v>67</v>
      </c>
      <c r="E127" s="94"/>
      <c r="F127" s="366">
        <v>2462852300101</v>
      </c>
      <c r="G127" s="94"/>
      <c r="H127" s="94"/>
      <c r="I127" s="94" t="s">
        <v>67</v>
      </c>
      <c r="J127" s="94"/>
      <c r="K127" s="96"/>
      <c r="L127" s="96"/>
      <c r="M127" s="96"/>
      <c r="N127" s="96" t="s">
        <v>67</v>
      </c>
      <c r="O127" s="70"/>
      <c r="P127" s="96" t="s">
        <v>68</v>
      </c>
      <c r="Q127" s="96" t="s">
        <v>68</v>
      </c>
      <c r="R127" s="10"/>
      <c r="S127" s="10"/>
      <c r="T127" s="10"/>
      <c r="U127" s="10"/>
      <c r="V127" s="10"/>
      <c r="W127" s="10"/>
      <c r="X127" s="10"/>
      <c r="Y127" s="10"/>
    </row>
    <row r="128" spans="2:25" x14ac:dyDescent="0.3">
      <c r="B128" s="364" t="s">
        <v>4657</v>
      </c>
      <c r="C128" s="365" t="s">
        <v>2139</v>
      </c>
      <c r="D128" s="94" t="s">
        <v>67</v>
      </c>
      <c r="E128" s="94"/>
      <c r="F128" s="366">
        <v>2546341170101</v>
      </c>
      <c r="G128" s="94"/>
      <c r="H128" s="94"/>
      <c r="I128" s="94" t="s">
        <v>67</v>
      </c>
      <c r="J128" s="94"/>
      <c r="K128" s="96"/>
      <c r="L128" s="96"/>
      <c r="M128" s="96"/>
      <c r="N128" s="96" t="s">
        <v>67</v>
      </c>
      <c r="O128" s="70"/>
      <c r="P128" s="96" t="s">
        <v>68</v>
      </c>
      <c r="Q128" s="96" t="s">
        <v>68</v>
      </c>
      <c r="R128" s="10"/>
      <c r="S128" s="10"/>
      <c r="T128" s="10"/>
      <c r="U128" s="10"/>
      <c r="V128" s="10"/>
      <c r="W128" s="10"/>
      <c r="X128" s="10"/>
      <c r="Y128" s="10"/>
    </row>
    <row r="129" spans="2:25" x14ac:dyDescent="0.3">
      <c r="B129" s="364" t="s">
        <v>2178</v>
      </c>
      <c r="C129" s="365" t="s">
        <v>665</v>
      </c>
      <c r="D129" s="94" t="s">
        <v>67</v>
      </c>
      <c r="E129" s="94"/>
      <c r="F129" s="366">
        <v>2561485380101</v>
      </c>
      <c r="G129" s="94"/>
      <c r="H129" s="94"/>
      <c r="I129" s="94" t="s">
        <v>67</v>
      </c>
      <c r="J129" s="94"/>
      <c r="K129" s="96"/>
      <c r="L129" s="96"/>
      <c r="M129" s="96"/>
      <c r="N129" s="96" t="s">
        <v>67</v>
      </c>
      <c r="O129" s="70"/>
      <c r="P129" s="96" t="s">
        <v>68</v>
      </c>
      <c r="Q129" s="96" t="s">
        <v>68</v>
      </c>
      <c r="R129" s="10"/>
      <c r="S129" s="10"/>
      <c r="T129" s="10"/>
      <c r="U129" s="10"/>
      <c r="V129" s="10"/>
      <c r="W129" s="10"/>
      <c r="X129" s="10"/>
      <c r="Y129" s="10"/>
    </row>
    <row r="130" spans="2:25" x14ac:dyDescent="0.3">
      <c r="B130" s="364" t="s">
        <v>2178</v>
      </c>
      <c r="C130" s="365" t="s">
        <v>734</v>
      </c>
      <c r="D130" s="94" t="s">
        <v>67</v>
      </c>
      <c r="E130" s="94"/>
      <c r="F130" s="366">
        <v>1630656591507</v>
      </c>
      <c r="G130" s="94"/>
      <c r="H130" s="94"/>
      <c r="I130" s="94" t="s">
        <v>67</v>
      </c>
      <c r="J130" s="94"/>
      <c r="K130" s="96"/>
      <c r="L130" s="96"/>
      <c r="M130" s="96"/>
      <c r="N130" s="96" t="s">
        <v>67</v>
      </c>
      <c r="O130" s="70"/>
      <c r="P130" s="96" t="s">
        <v>68</v>
      </c>
      <c r="Q130" s="96" t="s">
        <v>68</v>
      </c>
      <c r="R130" s="10"/>
      <c r="S130" s="10"/>
      <c r="T130" s="10"/>
      <c r="U130" s="10"/>
      <c r="V130" s="10"/>
      <c r="W130" s="10"/>
      <c r="X130" s="10"/>
      <c r="Y130" s="10"/>
    </row>
    <row r="131" spans="2:25" x14ac:dyDescent="0.3">
      <c r="B131" s="364" t="s">
        <v>2178</v>
      </c>
      <c r="C131" s="365" t="s">
        <v>1165</v>
      </c>
      <c r="D131" s="94" t="s">
        <v>67</v>
      </c>
      <c r="E131" s="94"/>
      <c r="F131" s="366">
        <v>2487373091418</v>
      </c>
      <c r="G131" s="94"/>
      <c r="H131" s="94"/>
      <c r="I131" s="94"/>
      <c r="J131" s="94" t="s">
        <v>67</v>
      </c>
      <c r="K131" s="96"/>
      <c r="L131" s="96"/>
      <c r="M131" s="96"/>
      <c r="N131" s="96" t="s">
        <v>67</v>
      </c>
      <c r="O131" s="70"/>
      <c r="P131" s="96" t="s">
        <v>68</v>
      </c>
      <c r="Q131" s="96" t="s">
        <v>68</v>
      </c>
      <c r="R131" s="10"/>
      <c r="S131" s="10"/>
      <c r="T131" s="10"/>
      <c r="U131" s="10"/>
      <c r="V131" s="10"/>
      <c r="W131" s="10"/>
      <c r="X131" s="10"/>
      <c r="Y131" s="10"/>
    </row>
    <row r="132" spans="2:25" x14ac:dyDescent="0.3">
      <c r="B132" s="364" t="s">
        <v>898</v>
      </c>
      <c r="C132" s="365" t="s">
        <v>665</v>
      </c>
      <c r="D132" s="94"/>
      <c r="E132" s="94" t="s">
        <v>67</v>
      </c>
      <c r="F132" s="366">
        <v>2346171520101</v>
      </c>
      <c r="G132" s="94"/>
      <c r="H132" s="94"/>
      <c r="I132" s="94" t="s">
        <v>67</v>
      </c>
      <c r="J132" s="94"/>
      <c r="K132" s="96"/>
      <c r="L132" s="96"/>
      <c r="M132" s="96"/>
      <c r="N132" s="96" t="s">
        <v>67</v>
      </c>
      <c r="O132" s="70"/>
      <c r="P132" s="96" t="s">
        <v>68</v>
      </c>
      <c r="Q132" s="96" t="s">
        <v>68</v>
      </c>
      <c r="R132" s="10"/>
      <c r="S132" s="10"/>
      <c r="T132" s="10"/>
      <c r="U132" s="10"/>
      <c r="V132" s="10"/>
      <c r="W132" s="10"/>
      <c r="X132" s="10"/>
      <c r="Y132" s="10"/>
    </row>
    <row r="133" spans="2:25" x14ac:dyDescent="0.3">
      <c r="B133" s="364" t="s">
        <v>1209</v>
      </c>
      <c r="C133" s="365" t="s">
        <v>1094</v>
      </c>
      <c r="D133" s="94" t="s">
        <v>67</v>
      </c>
      <c r="E133" s="94"/>
      <c r="F133" s="366">
        <v>2661673300415</v>
      </c>
      <c r="G133" s="94"/>
      <c r="H133" s="94"/>
      <c r="I133" s="94" t="s">
        <v>67</v>
      </c>
      <c r="J133" s="94"/>
      <c r="K133" s="96"/>
      <c r="L133" s="96"/>
      <c r="M133" s="96"/>
      <c r="N133" s="96" t="s">
        <v>67</v>
      </c>
      <c r="O133" s="70"/>
      <c r="P133" s="96" t="s">
        <v>68</v>
      </c>
      <c r="Q133" s="96" t="s">
        <v>68</v>
      </c>
      <c r="R133" s="10"/>
      <c r="S133" s="10"/>
      <c r="T133" s="10"/>
      <c r="U133" s="10"/>
      <c r="V133" s="10"/>
      <c r="W133" s="10"/>
      <c r="X133" s="10"/>
      <c r="Y133" s="10"/>
    </row>
    <row r="134" spans="2:25" x14ac:dyDescent="0.3">
      <c r="B134" s="364" t="s">
        <v>4659</v>
      </c>
      <c r="C134" s="365" t="s">
        <v>946</v>
      </c>
      <c r="D134" s="94" t="s">
        <v>67</v>
      </c>
      <c r="E134" s="94"/>
      <c r="F134" s="366">
        <v>2631714930101</v>
      </c>
      <c r="G134" s="94"/>
      <c r="H134" s="94"/>
      <c r="I134" s="94" t="s">
        <v>67</v>
      </c>
      <c r="J134" s="94"/>
      <c r="K134" s="96"/>
      <c r="L134" s="96"/>
      <c r="M134" s="96"/>
      <c r="N134" s="96" t="s">
        <v>67</v>
      </c>
      <c r="O134" s="70"/>
      <c r="P134" s="96" t="s">
        <v>68</v>
      </c>
      <c r="Q134" s="96" t="s">
        <v>68</v>
      </c>
      <c r="R134" s="10"/>
      <c r="S134" s="10"/>
      <c r="T134" s="10"/>
      <c r="U134" s="10"/>
      <c r="V134" s="10"/>
      <c r="W134" s="10"/>
      <c r="X134" s="10"/>
      <c r="Y134" s="10"/>
    </row>
    <row r="135" spans="2:25" x14ac:dyDescent="0.3">
      <c r="B135" s="364" t="s">
        <v>4660</v>
      </c>
      <c r="C135" s="365" t="s">
        <v>4239</v>
      </c>
      <c r="D135" s="94" t="s">
        <v>67</v>
      </c>
      <c r="E135" s="94"/>
      <c r="F135" s="366">
        <v>2456695151903</v>
      </c>
      <c r="G135" s="94"/>
      <c r="H135" s="94"/>
      <c r="I135" s="94" t="s">
        <v>67</v>
      </c>
      <c r="J135" s="94"/>
      <c r="K135" s="96"/>
      <c r="L135" s="96"/>
      <c r="M135" s="96"/>
      <c r="N135" s="96" t="s">
        <v>67</v>
      </c>
      <c r="O135" s="70"/>
      <c r="P135" s="96" t="s">
        <v>68</v>
      </c>
      <c r="Q135" s="96" t="s">
        <v>68</v>
      </c>
      <c r="R135" s="10"/>
      <c r="S135" s="10"/>
      <c r="T135" s="10"/>
      <c r="U135" s="10"/>
      <c r="V135" s="10"/>
      <c r="W135" s="10"/>
      <c r="X135" s="10"/>
      <c r="Y135" s="10"/>
    </row>
    <row r="136" spans="2:25" x14ac:dyDescent="0.3">
      <c r="B136" s="364" t="s">
        <v>4661</v>
      </c>
      <c r="C136" s="365" t="s">
        <v>2113</v>
      </c>
      <c r="D136" s="94" t="s">
        <v>67</v>
      </c>
      <c r="E136" s="94"/>
      <c r="F136" s="366">
        <v>2499148750101</v>
      </c>
      <c r="G136" s="94"/>
      <c r="H136" s="94"/>
      <c r="I136" s="94" t="s">
        <v>67</v>
      </c>
      <c r="J136" s="94"/>
      <c r="K136" s="96"/>
      <c r="L136" s="96"/>
      <c r="M136" s="96"/>
      <c r="N136" s="96" t="s">
        <v>67</v>
      </c>
      <c r="O136" s="70"/>
      <c r="P136" s="96" t="s">
        <v>68</v>
      </c>
      <c r="Q136" s="96" t="s">
        <v>68</v>
      </c>
      <c r="R136" s="10"/>
      <c r="S136" s="10"/>
      <c r="T136" s="10"/>
      <c r="U136" s="10"/>
      <c r="V136" s="10"/>
      <c r="W136" s="10"/>
      <c r="X136" s="10"/>
      <c r="Y136" s="10"/>
    </row>
    <row r="137" spans="2:25" x14ac:dyDescent="0.3">
      <c r="B137" s="364" t="s">
        <v>724</v>
      </c>
      <c r="C137" s="365" t="s">
        <v>255</v>
      </c>
      <c r="D137" s="94" t="s">
        <v>67</v>
      </c>
      <c r="E137" s="94"/>
      <c r="F137" s="366">
        <v>1584333190101</v>
      </c>
      <c r="G137" s="94"/>
      <c r="H137" s="94"/>
      <c r="I137" s="94" t="s">
        <v>67</v>
      </c>
      <c r="J137" s="94"/>
      <c r="K137" s="96"/>
      <c r="L137" s="96"/>
      <c r="M137" s="96"/>
      <c r="N137" s="96" t="s">
        <v>67</v>
      </c>
      <c r="O137" s="70"/>
      <c r="P137" s="96" t="s">
        <v>68</v>
      </c>
      <c r="Q137" s="96" t="s">
        <v>68</v>
      </c>
      <c r="R137" s="10"/>
      <c r="S137" s="10"/>
      <c r="T137" s="10"/>
      <c r="U137" s="10"/>
      <c r="V137" s="10"/>
      <c r="W137" s="10"/>
      <c r="X137" s="10"/>
      <c r="Y137" s="10"/>
    </row>
    <row r="138" spans="2:25" x14ac:dyDescent="0.3">
      <c r="B138" s="364" t="s">
        <v>724</v>
      </c>
      <c r="C138" s="365" t="s">
        <v>668</v>
      </c>
      <c r="D138" s="94" t="s">
        <v>67</v>
      </c>
      <c r="E138" s="94"/>
      <c r="F138" s="366">
        <v>1780392681608</v>
      </c>
      <c r="G138" s="94"/>
      <c r="H138" s="94"/>
      <c r="I138" s="94" t="s">
        <v>67</v>
      </c>
      <c r="J138" s="94"/>
      <c r="K138" s="96"/>
      <c r="L138" s="96"/>
      <c r="M138" s="96"/>
      <c r="N138" s="96" t="s">
        <v>67</v>
      </c>
      <c r="O138" s="70"/>
      <c r="P138" s="96" t="s">
        <v>68</v>
      </c>
      <c r="Q138" s="96" t="s">
        <v>68</v>
      </c>
      <c r="R138" s="10"/>
      <c r="S138" s="10"/>
      <c r="T138" s="10"/>
      <c r="U138" s="10"/>
      <c r="V138" s="10"/>
      <c r="W138" s="10"/>
      <c r="X138" s="10"/>
      <c r="Y138" s="10"/>
    </row>
    <row r="139" spans="2:25" x14ac:dyDescent="0.3">
      <c r="B139" s="364" t="s">
        <v>724</v>
      </c>
      <c r="C139" s="365" t="s">
        <v>2109</v>
      </c>
      <c r="D139" s="94" t="s">
        <v>67</v>
      </c>
      <c r="E139" s="94"/>
      <c r="F139" s="366">
        <v>2090642180108</v>
      </c>
      <c r="G139" s="94"/>
      <c r="H139" s="94" t="s">
        <v>67</v>
      </c>
      <c r="I139" s="94"/>
      <c r="J139" s="94"/>
      <c r="K139" s="96"/>
      <c r="L139" s="96"/>
      <c r="M139" s="96"/>
      <c r="N139" s="96" t="s">
        <v>67</v>
      </c>
      <c r="O139" s="70"/>
      <c r="P139" s="96" t="s">
        <v>68</v>
      </c>
      <c r="Q139" s="96" t="s">
        <v>68</v>
      </c>
      <c r="R139" s="10"/>
      <c r="S139" s="10"/>
      <c r="T139" s="10"/>
      <c r="U139" s="10"/>
      <c r="V139" s="10"/>
      <c r="W139" s="10"/>
      <c r="X139" s="10"/>
      <c r="Y139" s="10"/>
    </row>
    <row r="140" spans="2:25" x14ac:dyDescent="0.3">
      <c r="B140" s="364" t="s">
        <v>724</v>
      </c>
      <c r="C140" s="365" t="s">
        <v>269</v>
      </c>
      <c r="D140" s="94" t="s">
        <v>67</v>
      </c>
      <c r="E140" s="94"/>
      <c r="F140" s="366">
        <v>2585538630101</v>
      </c>
      <c r="G140" s="94"/>
      <c r="H140" s="94" t="s">
        <v>67</v>
      </c>
      <c r="I140" s="94"/>
      <c r="J140" s="94"/>
      <c r="K140" s="96"/>
      <c r="L140" s="96"/>
      <c r="M140" s="96"/>
      <c r="N140" s="96" t="s">
        <v>67</v>
      </c>
      <c r="O140" s="70"/>
      <c r="P140" s="96" t="s">
        <v>68</v>
      </c>
      <c r="Q140" s="96" t="s">
        <v>68</v>
      </c>
      <c r="R140" s="10"/>
      <c r="S140" s="10"/>
      <c r="T140" s="10"/>
      <c r="U140" s="10"/>
      <c r="V140" s="10"/>
      <c r="W140" s="10"/>
      <c r="X140" s="10"/>
      <c r="Y140" s="10"/>
    </row>
    <row r="141" spans="2:25" x14ac:dyDescent="0.3">
      <c r="B141" s="364" t="s">
        <v>724</v>
      </c>
      <c r="C141" s="365" t="s">
        <v>757</v>
      </c>
      <c r="D141" s="94" t="s">
        <v>67</v>
      </c>
      <c r="E141" s="94"/>
      <c r="F141" s="366">
        <v>2556386200101</v>
      </c>
      <c r="G141" s="94"/>
      <c r="H141" s="94"/>
      <c r="I141" s="94" t="s">
        <v>67</v>
      </c>
      <c r="J141" s="94"/>
      <c r="K141" s="96"/>
      <c r="L141" s="96"/>
      <c r="M141" s="96"/>
      <c r="N141" s="96" t="s">
        <v>67</v>
      </c>
      <c r="O141" s="70"/>
      <c r="P141" s="96" t="s">
        <v>68</v>
      </c>
      <c r="Q141" s="96" t="s">
        <v>68</v>
      </c>
      <c r="R141" s="10"/>
      <c r="S141" s="10"/>
      <c r="T141" s="10"/>
      <c r="U141" s="10"/>
      <c r="V141" s="10"/>
      <c r="W141" s="10"/>
      <c r="X141" s="10"/>
      <c r="Y141" s="10"/>
    </row>
    <row r="142" spans="2:25" x14ac:dyDescent="0.3">
      <c r="B142" s="364" t="s">
        <v>724</v>
      </c>
      <c r="C142" s="365" t="s">
        <v>665</v>
      </c>
      <c r="D142" s="94" t="s">
        <v>67</v>
      </c>
      <c r="E142" s="94"/>
      <c r="F142" s="366">
        <v>2220289470101</v>
      </c>
      <c r="G142" s="94"/>
      <c r="H142" s="94"/>
      <c r="I142" s="94" t="s">
        <v>67</v>
      </c>
      <c r="J142" s="94"/>
      <c r="K142" s="96"/>
      <c r="L142" s="96"/>
      <c r="M142" s="96"/>
      <c r="N142" s="96" t="s">
        <v>67</v>
      </c>
      <c r="O142" s="70"/>
      <c r="P142" s="96" t="s">
        <v>68</v>
      </c>
      <c r="Q142" s="96" t="s">
        <v>68</v>
      </c>
      <c r="R142" s="10"/>
      <c r="S142" s="10"/>
      <c r="T142" s="10"/>
      <c r="U142" s="10"/>
      <c r="V142" s="10"/>
      <c r="W142" s="10"/>
      <c r="X142" s="10"/>
      <c r="Y142" s="10"/>
    </row>
    <row r="143" spans="2:25" x14ac:dyDescent="0.3">
      <c r="B143" s="364" t="s">
        <v>724</v>
      </c>
      <c r="C143" s="365" t="s">
        <v>4662</v>
      </c>
      <c r="D143" s="94" t="s">
        <v>67</v>
      </c>
      <c r="E143" s="94"/>
      <c r="F143" s="366">
        <v>2450618511907</v>
      </c>
      <c r="G143" s="94"/>
      <c r="H143" s="94"/>
      <c r="I143" s="94" t="s">
        <v>67</v>
      </c>
      <c r="J143" s="94"/>
      <c r="K143" s="96"/>
      <c r="L143" s="96"/>
      <c r="M143" s="96"/>
      <c r="N143" s="96" t="s">
        <v>67</v>
      </c>
      <c r="O143" s="70"/>
      <c r="P143" s="96" t="s">
        <v>68</v>
      </c>
      <c r="Q143" s="96" t="s">
        <v>68</v>
      </c>
      <c r="R143" s="10"/>
      <c r="S143" s="10"/>
      <c r="T143" s="10"/>
      <c r="U143" s="10"/>
      <c r="V143" s="10"/>
      <c r="W143" s="10"/>
      <c r="X143" s="10"/>
      <c r="Y143" s="10"/>
    </row>
    <row r="144" spans="2:25" x14ac:dyDescent="0.3">
      <c r="B144" s="364" t="s">
        <v>724</v>
      </c>
      <c r="C144" s="365" t="s">
        <v>3868</v>
      </c>
      <c r="D144" s="94" t="s">
        <v>67</v>
      </c>
      <c r="E144" s="94"/>
      <c r="F144" s="366">
        <v>1688015820101</v>
      </c>
      <c r="G144" s="94"/>
      <c r="H144" s="94"/>
      <c r="I144" s="94" t="s">
        <v>67</v>
      </c>
      <c r="J144" s="94"/>
      <c r="K144" s="96"/>
      <c r="L144" s="96"/>
      <c r="M144" s="96"/>
      <c r="N144" s="96" t="s">
        <v>67</v>
      </c>
      <c r="O144" s="70"/>
      <c r="P144" s="96" t="s">
        <v>68</v>
      </c>
      <c r="Q144" s="96" t="s">
        <v>68</v>
      </c>
      <c r="R144" s="10"/>
      <c r="S144" s="10"/>
      <c r="T144" s="10"/>
      <c r="U144" s="10"/>
      <c r="V144" s="10"/>
      <c r="W144" s="10"/>
      <c r="X144" s="10"/>
      <c r="Y144" s="10"/>
    </row>
    <row r="145" spans="2:25" x14ac:dyDescent="0.3">
      <c r="B145" s="364" t="s">
        <v>4663</v>
      </c>
      <c r="C145" s="365" t="s">
        <v>4430</v>
      </c>
      <c r="D145" s="94" t="s">
        <v>67</v>
      </c>
      <c r="E145" s="94"/>
      <c r="F145" s="366">
        <v>2665064531208</v>
      </c>
      <c r="G145" s="94"/>
      <c r="H145" s="94" t="s">
        <v>67</v>
      </c>
      <c r="I145" s="94"/>
      <c r="J145" s="94"/>
      <c r="K145" s="96"/>
      <c r="L145" s="96"/>
      <c r="M145" s="96"/>
      <c r="N145" s="96" t="s">
        <v>67</v>
      </c>
      <c r="O145" s="70"/>
      <c r="P145" s="96" t="s">
        <v>68</v>
      </c>
      <c r="Q145" s="96" t="s">
        <v>68</v>
      </c>
      <c r="R145" s="10"/>
      <c r="S145" s="10"/>
      <c r="T145" s="10"/>
      <c r="U145" s="10"/>
      <c r="V145" s="10"/>
      <c r="W145" s="10"/>
      <c r="X145" s="10"/>
      <c r="Y145" s="10"/>
    </row>
    <row r="146" spans="2:25" x14ac:dyDescent="0.3">
      <c r="B146" s="364" t="s">
        <v>4415</v>
      </c>
      <c r="C146" s="365" t="s">
        <v>3885</v>
      </c>
      <c r="D146" s="94"/>
      <c r="E146" s="94" t="s">
        <v>67</v>
      </c>
      <c r="F146" s="366">
        <v>1923510950101</v>
      </c>
      <c r="G146" s="94"/>
      <c r="H146" s="94" t="s">
        <v>67</v>
      </c>
      <c r="I146" s="94"/>
      <c r="J146" s="94"/>
      <c r="K146" s="96"/>
      <c r="L146" s="96"/>
      <c r="M146" s="96"/>
      <c r="N146" s="96" t="s">
        <v>67</v>
      </c>
      <c r="O146" s="70"/>
      <c r="P146" s="96" t="s">
        <v>68</v>
      </c>
      <c r="Q146" s="96" t="s">
        <v>68</v>
      </c>
      <c r="R146" s="10"/>
      <c r="S146" s="10"/>
      <c r="T146" s="10"/>
      <c r="U146" s="10"/>
      <c r="V146" s="10"/>
      <c r="W146" s="10"/>
      <c r="X146" s="10"/>
      <c r="Y146" s="10"/>
    </row>
    <row r="147" spans="2:25" x14ac:dyDescent="0.3">
      <c r="B147" s="364" t="s">
        <v>4664</v>
      </c>
      <c r="C147" s="365" t="s">
        <v>4665</v>
      </c>
      <c r="D147" s="94" t="s">
        <v>67</v>
      </c>
      <c r="E147" s="94"/>
      <c r="F147" s="366">
        <v>1821989520101</v>
      </c>
      <c r="G147" s="94"/>
      <c r="H147" s="94" t="s">
        <v>67</v>
      </c>
      <c r="I147" s="94"/>
      <c r="J147" s="94"/>
      <c r="K147" s="96" t="s">
        <v>67</v>
      </c>
      <c r="L147" s="96"/>
      <c r="M147" s="96"/>
      <c r="N147" s="96"/>
      <c r="O147" s="70"/>
      <c r="P147" s="96" t="s">
        <v>68</v>
      </c>
      <c r="Q147" s="96" t="s">
        <v>68</v>
      </c>
      <c r="R147" s="10"/>
      <c r="S147" s="10"/>
      <c r="T147" s="10"/>
      <c r="U147" s="10"/>
      <c r="V147" s="10"/>
      <c r="W147" s="10"/>
      <c r="X147" s="10"/>
      <c r="Y147" s="10"/>
    </row>
    <row r="148" spans="2:25" x14ac:dyDescent="0.3">
      <c r="B148" s="364" t="s">
        <v>4666</v>
      </c>
      <c r="C148" s="365" t="s">
        <v>850</v>
      </c>
      <c r="D148" s="94" t="s">
        <v>67</v>
      </c>
      <c r="E148" s="94"/>
      <c r="F148" s="366">
        <v>2451456050101</v>
      </c>
      <c r="G148" s="94"/>
      <c r="H148" s="94"/>
      <c r="I148" s="94" t="s">
        <v>67</v>
      </c>
      <c r="J148" s="94"/>
      <c r="K148" s="96"/>
      <c r="L148" s="96"/>
      <c r="M148" s="96"/>
      <c r="N148" s="96" t="s">
        <v>67</v>
      </c>
      <c r="O148" s="70"/>
      <c r="P148" s="96" t="s">
        <v>68</v>
      </c>
      <c r="Q148" s="96" t="s">
        <v>68</v>
      </c>
      <c r="R148" s="10"/>
      <c r="S148" s="10"/>
      <c r="T148" s="10"/>
      <c r="U148" s="10"/>
      <c r="V148" s="10"/>
      <c r="W148" s="10"/>
      <c r="X148" s="10"/>
      <c r="Y148" s="10"/>
    </row>
    <row r="149" spans="2:25" x14ac:dyDescent="0.3">
      <c r="B149" s="364" t="s">
        <v>692</v>
      </c>
      <c r="C149" s="365" t="s">
        <v>4667</v>
      </c>
      <c r="D149" s="94" t="s">
        <v>67</v>
      </c>
      <c r="E149" s="94"/>
      <c r="F149" s="366">
        <v>2049580320101</v>
      </c>
      <c r="G149" s="94"/>
      <c r="H149" s="94" t="s">
        <v>67</v>
      </c>
      <c r="I149" s="94"/>
      <c r="J149" s="94"/>
      <c r="K149" s="96" t="s">
        <v>67</v>
      </c>
      <c r="L149" s="96"/>
      <c r="M149" s="96"/>
      <c r="N149" s="96"/>
      <c r="O149" s="70"/>
      <c r="P149" s="96" t="s">
        <v>68</v>
      </c>
      <c r="Q149" s="96" t="s">
        <v>68</v>
      </c>
      <c r="R149" s="10"/>
      <c r="S149" s="10"/>
      <c r="T149" s="10"/>
      <c r="U149" s="10"/>
      <c r="V149" s="10"/>
      <c r="W149" s="10"/>
      <c r="X149" s="10"/>
      <c r="Y149" s="10"/>
    </row>
    <row r="150" spans="2:25" x14ac:dyDescent="0.3">
      <c r="B150" s="364" t="s">
        <v>1028</v>
      </c>
      <c r="C150" s="365" t="s">
        <v>652</v>
      </c>
      <c r="D150" s="94"/>
      <c r="E150" s="94" t="s">
        <v>67</v>
      </c>
      <c r="F150" s="366">
        <v>1682183560101</v>
      </c>
      <c r="G150" s="94"/>
      <c r="H150" s="94"/>
      <c r="I150" s="94" t="s">
        <v>67</v>
      </c>
      <c r="J150" s="94"/>
      <c r="K150" s="96"/>
      <c r="L150" s="96"/>
      <c r="M150" s="96"/>
      <c r="N150" s="96" t="s">
        <v>67</v>
      </c>
      <c r="O150" s="70"/>
      <c r="P150" s="96" t="s">
        <v>68</v>
      </c>
      <c r="Q150" s="96" t="s">
        <v>68</v>
      </c>
      <c r="R150" s="10"/>
      <c r="S150" s="10"/>
      <c r="T150" s="10"/>
      <c r="U150" s="10"/>
      <c r="V150" s="10"/>
      <c r="W150" s="10"/>
      <c r="X150" s="10"/>
      <c r="Y150" s="10"/>
    </row>
    <row r="151" spans="2:25" x14ac:dyDescent="0.3">
      <c r="B151" s="364" t="s">
        <v>1044</v>
      </c>
      <c r="C151" s="365" t="s">
        <v>1067</v>
      </c>
      <c r="D151" s="94" t="s">
        <v>67</v>
      </c>
      <c r="E151" s="94"/>
      <c r="F151" s="366">
        <v>2315109932205</v>
      </c>
      <c r="G151" s="94"/>
      <c r="H151" s="94"/>
      <c r="I151" s="94" t="s">
        <v>67</v>
      </c>
      <c r="J151" s="94"/>
      <c r="K151" s="96"/>
      <c r="L151" s="96"/>
      <c r="M151" s="96"/>
      <c r="N151" s="96" t="s">
        <v>67</v>
      </c>
      <c r="O151" s="70"/>
      <c r="P151" s="96" t="s">
        <v>68</v>
      </c>
      <c r="Q151" s="96" t="s">
        <v>68</v>
      </c>
      <c r="R151" s="10"/>
      <c r="S151" s="10"/>
      <c r="T151" s="10"/>
      <c r="U151" s="10"/>
      <c r="V151" s="10"/>
      <c r="W151" s="10"/>
      <c r="X151" s="10"/>
      <c r="Y151" s="10"/>
    </row>
    <row r="152" spans="2:25" x14ac:dyDescent="0.3">
      <c r="B152" s="364" t="s">
        <v>1044</v>
      </c>
      <c r="C152" s="365" t="s">
        <v>4505</v>
      </c>
      <c r="D152" s="94" t="s">
        <v>67</v>
      </c>
      <c r="E152" s="94"/>
      <c r="F152" s="366">
        <v>2421243480101</v>
      </c>
      <c r="G152" s="94"/>
      <c r="H152" s="94"/>
      <c r="I152" s="94" t="s">
        <v>67</v>
      </c>
      <c r="J152" s="94"/>
      <c r="K152" s="96"/>
      <c r="L152" s="96"/>
      <c r="M152" s="96"/>
      <c r="N152" s="96" t="s">
        <v>67</v>
      </c>
      <c r="O152" s="70"/>
      <c r="P152" s="96" t="s">
        <v>68</v>
      </c>
      <c r="Q152" s="96" t="s">
        <v>68</v>
      </c>
      <c r="R152" s="10"/>
      <c r="S152" s="10"/>
      <c r="T152" s="10"/>
      <c r="U152" s="10"/>
      <c r="V152" s="10"/>
      <c r="W152" s="10"/>
      <c r="X152" s="10"/>
      <c r="Y152" s="10"/>
    </row>
    <row r="153" spans="2:25" x14ac:dyDescent="0.3">
      <c r="B153" s="364" t="s">
        <v>901</v>
      </c>
      <c r="C153" s="365" t="s">
        <v>726</v>
      </c>
      <c r="D153" s="94"/>
      <c r="E153" s="94" t="s">
        <v>67</v>
      </c>
      <c r="F153" s="366">
        <v>2816021071214</v>
      </c>
      <c r="G153" s="94"/>
      <c r="H153" s="94" t="s">
        <v>67</v>
      </c>
      <c r="I153" s="94"/>
      <c r="J153" s="94"/>
      <c r="K153" s="96"/>
      <c r="L153" s="96"/>
      <c r="M153" s="96"/>
      <c r="N153" s="96" t="s">
        <v>67</v>
      </c>
      <c r="O153" s="70"/>
      <c r="P153" s="96" t="s">
        <v>68</v>
      </c>
      <c r="Q153" s="96" t="s">
        <v>68</v>
      </c>
      <c r="R153" s="10"/>
      <c r="S153" s="10"/>
      <c r="T153" s="10"/>
      <c r="U153" s="10"/>
      <c r="V153" s="10"/>
      <c r="W153" s="10"/>
      <c r="X153" s="10"/>
      <c r="Y153" s="10"/>
    </row>
    <row r="154" spans="2:25" x14ac:dyDescent="0.3">
      <c r="B154" s="364" t="s">
        <v>4212</v>
      </c>
      <c r="C154" s="365" t="s">
        <v>2179</v>
      </c>
      <c r="D154" s="94"/>
      <c r="E154" s="94" t="s">
        <v>67</v>
      </c>
      <c r="F154" s="366">
        <v>2356636700101</v>
      </c>
      <c r="G154" s="94"/>
      <c r="H154" s="94"/>
      <c r="I154" s="94" t="s">
        <v>67</v>
      </c>
      <c r="J154" s="94"/>
      <c r="K154" s="96"/>
      <c r="L154" s="96"/>
      <c r="M154" s="96"/>
      <c r="N154" s="96" t="s">
        <v>67</v>
      </c>
      <c r="O154" s="70"/>
      <c r="P154" s="96" t="s">
        <v>68</v>
      </c>
      <c r="Q154" s="96" t="s">
        <v>68</v>
      </c>
      <c r="R154" s="10"/>
      <c r="S154" s="10"/>
      <c r="T154" s="10"/>
      <c r="U154" s="10"/>
      <c r="V154" s="10"/>
      <c r="W154" s="10"/>
      <c r="X154" s="10"/>
      <c r="Y154" s="10"/>
    </row>
    <row r="155" spans="2:25" x14ac:dyDescent="0.3">
      <c r="B155" s="364" t="s">
        <v>771</v>
      </c>
      <c r="C155" s="365" t="s">
        <v>1069</v>
      </c>
      <c r="D155" s="94"/>
      <c r="E155" s="94" t="s">
        <v>67</v>
      </c>
      <c r="F155" s="366">
        <v>2469796900101</v>
      </c>
      <c r="G155" s="94"/>
      <c r="H155" s="94"/>
      <c r="I155" s="94" t="s">
        <v>67</v>
      </c>
      <c r="J155" s="94"/>
      <c r="K155" s="96"/>
      <c r="L155" s="96"/>
      <c r="M155" s="96"/>
      <c r="N155" s="96" t="s">
        <v>67</v>
      </c>
      <c r="O155" s="70"/>
      <c r="P155" s="96" t="s">
        <v>68</v>
      </c>
      <c r="Q155" s="96" t="s">
        <v>68</v>
      </c>
      <c r="R155" s="10"/>
      <c r="S155" s="10"/>
      <c r="T155" s="10"/>
      <c r="U155" s="10"/>
      <c r="V155" s="10"/>
      <c r="W155" s="10"/>
      <c r="X155" s="10"/>
      <c r="Y155" s="10"/>
    </row>
    <row r="156" spans="2:25" x14ac:dyDescent="0.3">
      <c r="B156" s="364" t="s">
        <v>771</v>
      </c>
      <c r="C156" s="365" t="s">
        <v>3057</v>
      </c>
      <c r="D156" s="94"/>
      <c r="E156" s="94" t="s">
        <v>67</v>
      </c>
      <c r="F156" s="366">
        <v>2142646531202</v>
      </c>
      <c r="G156" s="94"/>
      <c r="H156" s="94" t="s">
        <v>67</v>
      </c>
      <c r="I156" s="94"/>
      <c r="J156" s="94"/>
      <c r="K156" s="96"/>
      <c r="L156" s="96"/>
      <c r="M156" s="96"/>
      <c r="N156" s="96" t="s">
        <v>67</v>
      </c>
      <c r="O156" s="70"/>
      <c r="P156" s="96" t="s">
        <v>68</v>
      </c>
      <c r="Q156" s="96" t="s">
        <v>68</v>
      </c>
      <c r="R156" s="10"/>
      <c r="S156" s="10"/>
      <c r="T156" s="10"/>
      <c r="U156" s="10"/>
      <c r="V156" s="10"/>
      <c r="W156" s="10"/>
      <c r="X156" s="10"/>
      <c r="Y156" s="10"/>
    </row>
    <row r="157" spans="2:25" x14ac:dyDescent="0.3">
      <c r="B157" s="364" t="s">
        <v>4668</v>
      </c>
      <c r="C157" s="365" t="s">
        <v>833</v>
      </c>
      <c r="D157" s="94" t="s">
        <v>67</v>
      </c>
      <c r="E157" s="94"/>
      <c r="F157" s="366">
        <v>1899666020101</v>
      </c>
      <c r="G157" s="94"/>
      <c r="H157" s="94"/>
      <c r="I157" s="94" t="s">
        <v>67</v>
      </c>
      <c r="J157" s="94"/>
      <c r="K157" s="96"/>
      <c r="L157" s="96"/>
      <c r="M157" s="96"/>
      <c r="N157" s="96" t="s">
        <v>67</v>
      </c>
      <c r="O157" s="70"/>
      <c r="P157" s="96" t="s">
        <v>68</v>
      </c>
      <c r="Q157" s="96" t="s">
        <v>68</v>
      </c>
      <c r="R157" s="10"/>
      <c r="S157" s="10"/>
      <c r="T157" s="10"/>
      <c r="U157" s="10"/>
      <c r="V157" s="10"/>
      <c r="W157" s="10"/>
      <c r="X157" s="10"/>
      <c r="Y157" s="10"/>
    </row>
    <row r="158" spans="2:25" x14ac:dyDescent="0.3">
      <c r="B158" s="364" t="s">
        <v>229</v>
      </c>
      <c r="C158" s="365" t="s">
        <v>665</v>
      </c>
      <c r="D158" s="94"/>
      <c r="E158" s="94" t="s">
        <v>67</v>
      </c>
      <c r="F158" s="366">
        <v>2225745500301</v>
      </c>
      <c r="G158" s="94"/>
      <c r="H158" s="94" t="s">
        <v>67</v>
      </c>
      <c r="I158" s="94"/>
      <c r="J158" s="94"/>
      <c r="K158" s="96"/>
      <c r="L158" s="96"/>
      <c r="M158" s="96"/>
      <c r="N158" s="96" t="s">
        <v>67</v>
      </c>
      <c r="O158" s="70"/>
      <c r="P158" s="96" t="s">
        <v>68</v>
      </c>
      <c r="Q158" s="96" t="s">
        <v>68</v>
      </c>
      <c r="R158" s="10"/>
      <c r="S158" s="10"/>
      <c r="T158" s="10"/>
      <c r="U158" s="10"/>
      <c r="V158" s="10"/>
      <c r="W158" s="10"/>
      <c r="X158" s="10"/>
      <c r="Y158" s="10"/>
    </row>
    <row r="159" spans="2:25" x14ac:dyDescent="0.3">
      <c r="B159" s="364" t="s">
        <v>229</v>
      </c>
      <c r="C159" s="365" t="s">
        <v>671</v>
      </c>
      <c r="D159" s="94"/>
      <c r="E159" s="94" t="s">
        <v>67</v>
      </c>
      <c r="F159" s="366">
        <v>1917019712101</v>
      </c>
      <c r="G159" s="94"/>
      <c r="H159" s="94"/>
      <c r="I159" s="94" t="s">
        <v>67</v>
      </c>
      <c r="J159" s="94"/>
      <c r="K159" s="96"/>
      <c r="L159" s="96"/>
      <c r="M159" s="96"/>
      <c r="N159" s="96" t="s">
        <v>67</v>
      </c>
      <c r="O159" s="70"/>
      <c r="P159" s="96" t="s">
        <v>68</v>
      </c>
      <c r="Q159" s="96" t="s">
        <v>68</v>
      </c>
      <c r="R159" s="10"/>
      <c r="S159" s="10"/>
      <c r="T159" s="10"/>
      <c r="U159" s="10"/>
      <c r="V159" s="10"/>
      <c r="W159" s="10"/>
      <c r="X159" s="10"/>
      <c r="Y159" s="10"/>
    </row>
    <row r="160" spans="2:25" x14ac:dyDescent="0.3">
      <c r="B160" s="364" t="s">
        <v>2163</v>
      </c>
      <c r="C160" s="365" t="s">
        <v>231</v>
      </c>
      <c r="D160" s="94" t="s">
        <v>67</v>
      </c>
      <c r="E160" s="94"/>
      <c r="F160" s="366">
        <v>2466466330101</v>
      </c>
      <c r="G160" s="94"/>
      <c r="H160" s="94"/>
      <c r="I160" s="94" t="s">
        <v>67</v>
      </c>
      <c r="J160" s="94"/>
      <c r="K160" s="96"/>
      <c r="L160" s="96"/>
      <c r="M160" s="96"/>
      <c r="N160" s="96" t="s">
        <v>67</v>
      </c>
      <c r="O160" s="70"/>
      <c r="P160" s="96" t="s">
        <v>68</v>
      </c>
      <c r="Q160" s="96" t="s">
        <v>68</v>
      </c>
      <c r="R160" s="10"/>
      <c r="S160" s="10"/>
      <c r="T160" s="10"/>
      <c r="U160" s="10"/>
      <c r="V160" s="10"/>
      <c r="W160" s="10"/>
      <c r="X160" s="10"/>
      <c r="Y160" s="10"/>
    </row>
    <row r="161" spans="2:25" x14ac:dyDescent="0.3">
      <c r="B161" s="364" t="s">
        <v>758</v>
      </c>
      <c r="C161" s="365" t="s">
        <v>743</v>
      </c>
      <c r="D161" s="94" t="s">
        <v>67</v>
      </c>
      <c r="E161" s="94"/>
      <c r="F161" s="366">
        <v>2354629690114</v>
      </c>
      <c r="G161" s="94"/>
      <c r="H161" s="94"/>
      <c r="I161" s="94" t="s">
        <v>67</v>
      </c>
      <c r="J161" s="94"/>
      <c r="K161" s="96"/>
      <c r="L161" s="96"/>
      <c r="M161" s="96"/>
      <c r="N161" s="96" t="s">
        <v>67</v>
      </c>
      <c r="O161" s="70"/>
      <c r="P161" s="96" t="s">
        <v>68</v>
      </c>
      <c r="Q161" s="96" t="s">
        <v>68</v>
      </c>
      <c r="R161" s="10"/>
      <c r="S161" s="10"/>
      <c r="T161" s="10"/>
      <c r="U161" s="10"/>
      <c r="V161" s="10"/>
      <c r="W161" s="10"/>
      <c r="X161" s="10"/>
      <c r="Y161" s="10"/>
    </row>
    <row r="162" spans="2:25" x14ac:dyDescent="0.3">
      <c r="B162" s="364" t="s">
        <v>758</v>
      </c>
      <c r="C162" s="365" t="s">
        <v>4669</v>
      </c>
      <c r="D162" s="94" t="s">
        <v>67</v>
      </c>
      <c r="E162" s="94"/>
      <c r="F162" s="366">
        <v>2620257600101</v>
      </c>
      <c r="G162" s="94"/>
      <c r="H162" s="94"/>
      <c r="I162" s="94" t="s">
        <v>67</v>
      </c>
      <c r="J162" s="94"/>
      <c r="K162" s="96" t="s">
        <v>67</v>
      </c>
      <c r="L162" s="96"/>
      <c r="M162" s="96"/>
      <c r="N162" s="96"/>
      <c r="O162" s="70"/>
      <c r="P162" s="96" t="s">
        <v>68</v>
      </c>
      <c r="Q162" s="96" t="s">
        <v>68</v>
      </c>
      <c r="R162" s="10"/>
      <c r="S162" s="10"/>
      <c r="T162" s="10"/>
      <c r="U162" s="10"/>
      <c r="V162" s="10"/>
      <c r="W162" s="10"/>
      <c r="X162" s="10"/>
      <c r="Y162" s="10"/>
    </row>
    <row r="163" spans="2:25" x14ac:dyDescent="0.3">
      <c r="B163" s="364" t="s">
        <v>4670</v>
      </c>
      <c r="C163" s="365" t="s">
        <v>686</v>
      </c>
      <c r="D163" s="94"/>
      <c r="E163" s="94" t="s">
        <v>67</v>
      </c>
      <c r="F163" s="366">
        <v>2465669300101</v>
      </c>
      <c r="G163" s="94"/>
      <c r="H163" s="94" t="s">
        <v>67</v>
      </c>
      <c r="I163" s="94"/>
      <c r="J163" s="94"/>
      <c r="K163" s="96"/>
      <c r="L163" s="96"/>
      <c r="M163" s="96"/>
      <c r="N163" s="96" t="s">
        <v>67</v>
      </c>
      <c r="O163" s="70"/>
      <c r="P163" s="96" t="s">
        <v>68</v>
      </c>
      <c r="Q163" s="96" t="s">
        <v>68</v>
      </c>
      <c r="R163" s="10"/>
      <c r="S163" s="10"/>
      <c r="T163" s="10"/>
      <c r="U163" s="10"/>
      <c r="V163" s="10"/>
      <c r="W163" s="10"/>
      <c r="X163" s="10"/>
      <c r="Y163" s="10"/>
    </row>
    <row r="164" spans="2:25" x14ac:dyDescent="0.3">
      <c r="B164" s="364" t="s">
        <v>4671</v>
      </c>
      <c r="C164" s="365" t="s">
        <v>658</v>
      </c>
      <c r="D164" s="94"/>
      <c r="E164" s="94" t="s">
        <v>67</v>
      </c>
      <c r="F164" s="366">
        <v>2465313040101</v>
      </c>
      <c r="G164" s="94"/>
      <c r="H164" s="94"/>
      <c r="I164" s="94" t="s">
        <v>67</v>
      </c>
      <c r="J164" s="94"/>
      <c r="K164" s="96"/>
      <c r="L164" s="96"/>
      <c r="M164" s="96"/>
      <c r="N164" s="96" t="s">
        <v>67</v>
      </c>
      <c r="O164" s="70"/>
      <c r="P164" s="96" t="s">
        <v>68</v>
      </c>
      <c r="Q164" s="96" t="s">
        <v>68</v>
      </c>
      <c r="R164" s="10"/>
      <c r="S164" s="10"/>
      <c r="T164" s="10"/>
      <c r="U164" s="10"/>
      <c r="V164" s="10"/>
      <c r="W164" s="10"/>
      <c r="X164" s="10"/>
      <c r="Y164" s="10"/>
    </row>
    <row r="165" spans="2:25" x14ac:dyDescent="0.3">
      <c r="B165" s="364" t="s">
        <v>4672</v>
      </c>
      <c r="C165" s="365" t="s">
        <v>273</v>
      </c>
      <c r="D165" s="94" t="s">
        <v>67</v>
      </c>
      <c r="E165" s="94"/>
      <c r="F165" s="366">
        <v>1699366511908</v>
      </c>
      <c r="G165" s="94"/>
      <c r="H165" s="94"/>
      <c r="I165" s="94" t="s">
        <v>67</v>
      </c>
      <c r="J165" s="94"/>
      <c r="K165" s="96"/>
      <c r="L165" s="96"/>
      <c r="M165" s="96"/>
      <c r="N165" s="96" t="s">
        <v>67</v>
      </c>
      <c r="O165" s="70"/>
      <c r="P165" s="96" t="s">
        <v>68</v>
      </c>
      <c r="Q165" s="96" t="s">
        <v>68</v>
      </c>
      <c r="R165" s="10"/>
      <c r="S165" s="10"/>
      <c r="T165" s="10"/>
      <c r="U165" s="10"/>
      <c r="V165" s="10"/>
      <c r="W165" s="10"/>
      <c r="X165" s="10"/>
      <c r="Y165" s="10"/>
    </row>
    <row r="166" spans="2:25" x14ac:dyDescent="0.3">
      <c r="B166" s="364" t="s">
        <v>4673</v>
      </c>
      <c r="C166" s="365" t="s">
        <v>3887</v>
      </c>
      <c r="D166" s="94" t="s">
        <v>67</v>
      </c>
      <c r="E166" s="94"/>
      <c r="F166" s="366">
        <v>2389285860404</v>
      </c>
      <c r="G166" s="94"/>
      <c r="H166" s="94"/>
      <c r="I166" s="94" t="s">
        <v>67</v>
      </c>
      <c r="J166" s="94"/>
      <c r="K166" s="96"/>
      <c r="L166" s="96"/>
      <c r="M166" s="96"/>
      <c r="N166" s="96" t="s">
        <v>67</v>
      </c>
      <c r="O166" s="70"/>
      <c r="P166" s="96" t="s">
        <v>68</v>
      </c>
      <c r="Q166" s="96" t="s">
        <v>68</v>
      </c>
      <c r="R166" s="10"/>
      <c r="S166" s="10"/>
      <c r="T166" s="10"/>
      <c r="U166" s="10"/>
      <c r="V166" s="10"/>
      <c r="W166" s="10"/>
      <c r="X166" s="10"/>
      <c r="Y166" s="10"/>
    </row>
    <row r="167" spans="2:25" x14ac:dyDescent="0.3">
      <c r="B167" s="364" t="s">
        <v>4674</v>
      </c>
      <c r="C167" s="365" t="s">
        <v>686</v>
      </c>
      <c r="D167" s="94"/>
      <c r="E167" s="94" t="s">
        <v>67</v>
      </c>
      <c r="F167" s="366">
        <v>1972987022102</v>
      </c>
      <c r="G167" s="94"/>
      <c r="H167" s="94" t="s">
        <v>67</v>
      </c>
      <c r="I167" s="94"/>
      <c r="J167" s="94"/>
      <c r="K167" s="96"/>
      <c r="L167" s="96"/>
      <c r="M167" s="96"/>
      <c r="N167" s="96" t="s">
        <v>67</v>
      </c>
      <c r="O167" s="70"/>
      <c r="P167" s="96" t="s">
        <v>68</v>
      </c>
      <c r="Q167" s="96" t="s">
        <v>68</v>
      </c>
      <c r="R167" s="10"/>
      <c r="S167" s="10"/>
      <c r="T167" s="10"/>
      <c r="U167" s="10"/>
      <c r="V167" s="10"/>
      <c r="W167" s="10"/>
      <c r="X167" s="10"/>
      <c r="Y167" s="10"/>
    </row>
    <row r="168" spans="2:25" x14ac:dyDescent="0.3">
      <c r="B168" s="364" t="s">
        <v>651</v>
      </c>
      <c r="C168" s="365" t="s">
        <v>867</v>
      </c>
      <c r="D168" s="94"/>
      <c r="E168" s="94" t="s">
        <v>67</v>
      </c>
      <c r="F168" s="366">
        <v>1960738390101</v>
      </c>
      <c r="G168" s="94"/>
      <c r="H168" s="94"/>
      <c r="I168" s="94" t="s">
        <v>67</v>
      </c>
      <c r="J168" s="94"/>
      <c r="K168" s="96"/>
      <c r="L168" s="96"/>
      <c r="M168" s="96"/>
      <c r="N168" s="96" t="s">
        <v>67</v>
      </c>
      <c r="O168" s="70"/>
      <c r="P168" s="96" t="s">
        <v>68</v>
      </c>
      <c r="Q168" s="96" t="s">
        <v>68</v>
      </c>
      <c r="R168" s="10"/>
      <c r="S168" s="10"/>
      <c r="T168" s="10"/>
      <c r="U168" s="10"/>
      <c r="V168" s="10"/>
      <c r="W168" s="10"/>
      <c r="X168" s="10"/>
      <c r="Y168" s="10"/>
    </row>
    <row r="169" spans="2:25" x14ac:dyDescent="0.3">
      <c r="B169" s="364" t="s">
        <v>651</v>
      </c>
      <c r="C169" s="365" t="s">
        <v>4433</v>
      </c>
      <c r="D169" s="94"/>
      <c r="E169" s="94" t="s">
        <v>67</v>
      </c>
      <c r="F169" s="366">
        <v>2233282270608</v>
      </c>
      <c r="G169" s="94"/>
      <c r="H169" s="94" t="s">
        <v>67</v>
      </c>
      <c r="I169" s="94"/>
      <c r="J169" s="94"/>
      <c r="K169" s="96"/>
      <c r="L169" s="96"/>
      <c r="M169" s="96"/>
      <c r="N169" s="96" t="s">
        <v>67</v>
      </c>
      <c r="O169" s="70"/>
      <c r="P169" s="96" t="s">
        <v>68</v>
      </c>
      <c r="Q169" s="96" t="s">
        <v>68</v>
      </c>
      <c r="R169" s="10"/>
      <c r="S169" s="10"/>
      <c r="T169" s="10"/>
      <c r="U169" s="10"/>
      <c r="V169" s="10"/>
      <c r="W169" s="10"/>
      <c r="X169" s="10"/>
      <c r="Y169" s="10"/>
    </row>
    <row r="170" spans="2:25" x14ac:dyDescent="0.3">
      <c r="B170" s="364" t="s">
        <v>1332</v>
      </c>
      <c r="C170" s="365" t="s">
        <v>801</v>
      </c>
      <c r="D170" s="94" t="s">
        <v>67</v>
      </c>
      <c r="E170" s="94"/>
      <c r="F170" s="366">
        <v>2116401150406</v>
      </c>
      <c r="G170" s="94"/>
      <c r="H170" s="94" t="s">
        <v>67</v>
      </c>
      <c r="I170" s="94"/>
      <c r="J170" s="94"/>
      <c r="K170" s="96"/>
      <c r="L170" s="96"/>
      <c r="M170" s="96"/>
      <c r="N170" s="96" t="s">
        <v>67</v>
      </c>
      <c r="O170" s="70"/>
      <c r="P170" s="96" t="s">
        <v>68</v>
      </c>
      <c r="Q170" s="96" t="s">
        <v>68</v>
      </c>
      <c r="R170" s="10"/>
      <c r="S170" s="10"/>
      <c r="T170" s="10"/>
      <c r="U170" s="10"/>
      <c r="V170" s="10"/>
      <c r="W170" s="10"/>
      <c r="X170" s="10"/>
      <c r="Y170" s="10"/>
    </row>
    <row r="171" spans="2:25" x14ac:dyDescent="0.3">
      <c r="B171" s="364" t="s">
        <v>1332</v>
      </c>
      <c r="C171" s="365" t="s">
        <v>998</v>
      </c>
      <c r="D171" s="94" t="s">
        <v>67</v>
      </c>
      <c r="E171" s="94"/>
      <c r="F171" s="366">
        <v>1861734821908</v>
      </c>
      <c r="G171" s="94"/>
      <c r="H171" s="94"/>
      <c r="I171" s="94" t="s">
        <v>67</v>
      </c>
      <c r="J171" s="94"/>
      <c r="K171" s="96"/>
      <c r="L171" s="96"/>
      <c r="M171" s="96"/>
      <c r="N171" s="96" t="s">
        <v>67</v>
      </c>
      <c r="O171" s="70"/>
      <c r="P171" s="96" t="s">
        <v>68</v>
      </c>
      <c r="Q171" s="96" t="s">
        <v>68</v>
      </c>
      <c r="R171" s="10"/>
      <c r="S171" s="10"/>
      <c r="T171" s="10"/>
      <c r="U171" s="10"/>
      <c r="V171" s="10"/>
      <c r="W171" s="10"/>
      <c r="X171" s="10"/>
      <c r="Y171" s="10"/>
    </row>
    <row r="172" spans="2:25" x14ac:dyDescent="0.3">
      <c r="B172" s="364" t="s">
        <v>4675</v>
      </c>
      <c r="C172" s="365" t="s">
        <v>974</v>
      </c>
      <c r="D172" s="94" t="s">
        <v>67</v>
      </c>
      <c r="E172" s="94"/>
      <c r="F172" s="366">
        <v>1912909712212</v>
      </c>
      <c r="G172" s="94"/>
      <c r="H172" s="94"/>
      <c r="I172" s="94" t="s">
        <v>67</v>
      </c>
      <c r="J172" s="94"/>
      <c r="K172" s="96"/>
      <c r="L172" s="96"/>
      <c r="M172" s="96"/>
      <c r="N172" s="96" t="s">
        <v>67</v>
      </c>
      <c r="O172" s="70"/>
      <c r="P172" s="96" t="s">
        <v>68</v>
      </c>
      <c r="Q172" s="96" t="s">
        <v>68</v>
      </c>
      <c r="R172" s="10"/>
      <c r="S172" s="10"/>
      <c r="T172" s="10"/>
      <c r="U172" s="10"/>
      <c r="V172" s="10"/>
      <c r="W172" s="10"/>
      <c r="X172" s="10"/>
      <c r="Y172" s="10"/>
    </row>
    <row r="173" spans="2:25" x14ac:dyDescent="0.3">
      <c r="B173" s="364" t="s">
        <v>2088</v>
      </c>
      <c r="C173" s="365" t="s">
        <v>1168</v>
      </c>
      <c r="D173" s="94" t="s">
        <v>67</v>
      </c>
      <c r="E173" s="94"/>
      <c r="F173" s="366">
        <v>1739303950109</v>
      </c>
      <c r="G173" s="94"/>
      <c r="H173" s="94" t="s">
        <v>67</v>
      </c>
      <c r="I173" s="94"/>
      <c r="J173" s="94"/>
      <c r="K173" s="96" t="s">
        <v>67</v>
      </c>
      <c r="L173" s="96"/>
      <c r="M173" s="96"/>
      <c r="N173" s="96"/>
      <c r="O173" s="70"/>
      <c r="P173" s="96" t="s">
        <v>68</v>
      </c>
      <c r="Q173" s="96" t="s">
        <v>68</v>
      </c>
      <c r="R173" s="10"/>
      <c r="S173" s="10"/>
      <c r="T173" s="10"/>
      <c r="U173" s="10"/>
      <c r="V173" s="10"/>
      <c r="W173" s="10"/>
      <c r="X173" s="10"/>
      <c r="Y173" s="10"/>
    </row>
    <row r="174" spans="2:25" x14ac:dyDescent="0.3">
      <c r="B174" s="364" t="s">
        <v>4676</v>
      </c>
      <c r="C174" s="365" t="s">
        <v>864</v>
      </c>
      <c r="D174" s="94" t="s">
        <v>67</v>
      </c>
      <c r="E174" s="94"/>
      <c r="F174" s="366">
        <v>1684578222009</v>
      </c>
      <c r="G174" s="94"/>
      <c r="H174" s="94"/>
      <c r="I174" s="94" t="s">
        <v>67</v>
      </c>
      <c r="J174" s="94"/>
      <c r="K174" s="96"/>
      <c r="L174" s="96"/>
      <c r="M174" s="96"/>
      <c r="N174" s="96" t="s">
        <v>67</v>
      </c>
      <c r="O174" s="70"/>
      <c r="P174" s="96" t="s">
        <v>68</v>
      </c>
      <c r="Q174" s="96" t="s">
        <v>68</v>
      </c>
      <c r="R174" s="10"/>
      <c r="S174" s="10"/>
      <c r="T174" s="10"/>
      <c r="U174" s="10"/>
      <c r="V174" s="10"/>
      <c r="W174" s="10"/>
      <c r="X174" s="10"/>
      <c r="Y174" s="10"/>
    </row>
    <row r="175" spans="2:25" x14ac:dyDescent="0.3">
      <c r="B175" s="364" t="s">
        <v>4677</v>
      </c>
      <c r="C175" s="365" t="s">
        <v>658</v>
      </c>
      <c r="D175" s="94"/>
      <c r="E175" s="94" t="s">
        <v>67</v>
      </c>
      <c r="F175" s="366">
        <v>1975738271421</v>
      </c>
      <c r="G175" s="94"/>
      <c r="H175" s="94" t="s">
        <v>67</v>
      </c>
      <c r="I175" s="94"/>
      <c r="J175" s="94"/>
      <c r="K175" s="96"/>
      <c r="L175" s="96"/>
      <c r="M175" s="96"/>
      <c r="N175" s="96" t="s">
        <v>67</v>
      </c>
      <c r="O175" s="70"/>
      <c r="P175" s="96" t="s">
        <v>68</v>
      </c>
      <c r="Q175" s="96" t="s">
        <v>68</v>
      </c>
      <c r="R175" s="10"/>
      <c r="S175" s="10"/>
      <c r="T175" s="10"/>
      <c r="U175" s="10"/>
      <c r="V175" s="10"/>
      <c r="W175" s="10"/>
      <c r="X175" s="10"/>
      <c r="Y175" s="10"/>
    </row>
    <row r="176" spans="2:25" x14ac:dyDescent="0.3">
      <c r="B176" s="364" t="s">
        <v>936</v>
      </c>
      <c r="C176" s="365" t="s">
        <v>976</v>
      </c>
      <c r="D176" s="94" t="s">
        <v>67</v>
      </c>
      <c r="E176" s="94"/>
      <c r="F176" s="366">
        <v>1945286770101</v>
      </c>
      <c r="G176" s="94"/>
      <c r="H176" s="94" t="s">
        <v>67</v>
      </c>
      <c r="I176" s="94"/>
      <c r="J176" s="94"/>
      <c r="K176" s="96"/>
      <c r="L176" s="96"/>
      <c r="M176" s="96"/>
      <c r="N176" s="96" t="s">
        <v>67</v>
      </c>
      <c r="O176" s="70"/>
      <c r="P176" s="96" t="s">
        <v>68</v>
      </c>
      <c r="Q176" s="96" t="s">
        <v>68</v>
      </c>
      <c r="R176" s="10"/>
      <c r="S176" s="10"/>
      <c r="T176" s="10"/>
      <c r="U176" s="10"/>
      <c r="V176" s="10"/>
      <c r="W176" s="10"/>
      <c r="X176" s="10"/>
      <c r="Y176" s="10"/>
    </row>
    <row r="177" spans="2:25" x14ac:dyDescent="0.3">
      <c r="B177" s="364" t="s">
        <v>3830</v>
      </c>
      <c r="C177" s="365" t="s">
        <v>717</v>
      </c>
      <c r="D177" s="94" t="s">
        <v>67</v>
      </c>
      <c r="E177" s="94"/>
      <c r="F177" s="366">
        <v>2410600010101</v>
      </c>
      <c r="G177" s="94"/>
      <c r="H177" s="94"/>
      <c r="I177" s="94" t="s">
        <v>67</v>
      </c>
      <c r="J177" s="94"/>
      <c r="K177" s="96"/>
      <c r="L177" s="96"/>
      <c r="M177" s="96"/>
      <c r="N177" s="96" t="s">
        <v>67</v>
      </c>
      <c r="O177" s="70"/>
      <c r="P177" s="96" t="s">
        <v>68</v>
      </c>
      <c r="Q177" s="96" t="s">
        <v>68</v>
      </c>
      <c r="R177" s="10"/>
      <c r="S177" s="10"/>
      <c r="T177" s="10"/>
      <c r="U177" s="10"/>
      <c r="V177" s="10"/>
      <c r="W177" s="10"/>
      <c r="X177" s="10"/>
      <c r="Y177" s="10"/>
    </row>
    <row r="178" spans="2:25" x14ac:dyDescent="0.3">
      <c r="B178" s="364" t="s">
        <v>3040</v>
      </c>
      <c r="C178" s="365" t="s">
        <v>4678</v>
      </c>
      <c r="D178" s="94"/>
      <c r="E178" s="94" t="s">
        <v>67</v>
      </c>
      <c r="F178" s="366">
        <v>1729494160101</v>
      </c>
      <c r="G178" s="94"/>
      <c r="H178" s="94"/>
      <c r="I178" s="94" t="s">
        <v>67</v>
      </c>
      <c r="J178" s="94"/>
      <c r="K178" s="96"/>
      <c r="L178" s="96"/>
      <c r="M178" s="96"/>
      <c r="N178" s="96" t="s">
        <v>67</v>
      </c>
      <c r="O178" s="70"/>
      <c r="P178" s="96" t="s">
        <v>68</v>
      </c>
      <c r="Q178" s="96" t="s">
        <v>68</v>
      </c>
      <c r="R178" s="10"/>
      <c r="S178" s="10"/>
      <c r="T178" s="10"/>
      <c r="U178" s="10"/>
      <c r="V178" s="10"/>
      <c r="W178" s="10"/>
      <c r="X178" s="10"/>
      <c r="Y178" s="10"/>
    </row>
    <row r="179" spans="2:25" x14ac:dyDescent="0.3">
      <c r="B179" s="364" t="s">
        <v>3040</v>
      </c>
      <c r="C179" s="365" t="s">
        <v>662</v>
      </c>
      <c r="D179" s="94"/>
      <c r="E179" s="94" t="s">
        <v>67</v>
      </c>
      <c r="F179" s="366">
        <v>2571809740301</v>
      </c>
      <c r="G179" s="94"/>
      <c r="H179" s="94" t="s">
        <v>67</v>
      </c>
      <c r="I179" s="94"/>
      <c r="J179" s="94"/>
      <c r="K179" s="96"/>
      <c r="L179" s="96"/>
      <c r="M179" s="96"/>
      <c r="N179" s="96" t="s">
        <v>67</v>
      </c>
      <c r="O179" s="70"/>
      <c r="P179" s="96" t="s">
        <v>68</v>
      </c>
      <c r="Q179" s="96" t="s">
        <v>68</v>
      </c>
      <c r="R179" s="10"/>
      <c r="S179" s="10"/>
      <c r="T179" s="10"/>
      <c r="U179" s="10"/>
      <c r="V179" s="10"/>
      <c r="W179" s="10"/>
      <c r="X179" s="10"/>
      <c r="Y179" s="10"/>
    </row>
    <row r="180" spans="2:25" x14ac:dyDescent="0.3">
      <c r="B180" s="364" t="s">
        <v>701</v>
      </c>
      <c r="C180" s="365" t="s">
        <v>664</v>
      </c>
      <c r="D180" s="94" t="s">
        <v>67</v>
      </c>
      <c r="E180" s="94"/>
      <c r="F180" s="366">
        <v>2487317180101</v>
      </c>
      <c r="G180" s="94"/>
      <c r="H180" s="94"/>
      <c r="I180" s="94" t="s">
        <v>67</v>
      </c>
      <c r="J180" s="94"/>
      <c r="K180" s="96"/>
      <c r="L180" s="96"/>
      <c r="M180" s="96"/>
      <c r="N180" s="96" t="s">
        <v>67</v>
      </c>
      <c r="O180" s="70"/>
      <c r="P180" s="96" t="s">
        <v>68</v>
      </c>
      <c r="Q180" s="96" t="s">
        <v>68</v>
      </c>
      <c r="R180" s="10"/>
      <c r="S180" s="10"/>
      <c r="T180" s="10"/>
      <c r="U180" s="10"/>
      <c r="V180" s="10"/>
      <c r="W180" s="10"/>
      <c r="X180" s="10"/>
      <c r="Y180" s="10"/>
    </row>
    <row r="181" spans="2:25" x14ac:dyDescent="0.3">
      <c r="B181" s="364" t="s">
        <v>854</v>
      </c>
      <c r="C181" s="365" t="s">
        <v>4679</v>
      </c>
      <c r="D181" s="94"/>
      <c r="E181" s="94" t="s">
        <v>67</v>
      </c>
      <c r="F181" s="366">
        <v>2328660231202</v>
      </c>
      <c r="G181" s="94"/>
      <c r="H181" s="94" t="s">
        <v>67</v>
      </c>
      <c r="I181" s="94"/>
      <c r="J181" s="94"/>
      <c r="K181" s="96"/>
      <c r="L181" s="96"/>
      <c r="M181" s="96"/>
      <c r="N181" s="96" t="s">
        <v>67</v>
      </c>
      <c r="O181" s="70"/>
      <c r="P181" s="96" t="s">
        <v>68</v>
      </c>
      <c r="Q181" s="96" t="s">
        <v>68</v>
      </c>
      <c r="R181" s="10"/>
      <c r="S181" s="10"/>
      <c r="T181" s="10"/>
      <c r="U181" s="10"/>
      <c r="V181" s="10"/>
      <c r="W181" s="10"/>
      <c r="X181" s="10"/>
      <c r="Y181" s="10"/>
    </row>
    <row r="182" spans="2:25" x14ac:dyDescent="0.3">
      <c r="B182" s="364" t="s">
        <v>4680</v>
      </c>
      <c r="C182" s="365" t="s">
        <v>1061</v>
      </c>
      <c r="D182" s="94" t="s">
        <v>67</v>
      </c>
      <c r="E182" s="94"/>
      <c r="F182" s="366">
        <v>2120774300101</v>
      </c>
      <c r="G182" s="94"/>
      <c r="H182" s="94" t="s">
        <v>67</v>
      </c>
      <c r="I182" s="94"/>
      <c r="J182" s="94"/>
      <c r="K182" s="96"/>
      <c r="L182" s="96"/>
      <c r="M182" s="96"/>
      <c r="N182" s="96" t="s">
        <v>67</v>
      </c>
      <c r="O182" s="70"/>
      <c r="P182" s="96" t="s">
        <v>68</v>
      </c>
      <c r="Q182" s="96" t="s">
        <v>68</v>
      </c>
      <c r="R182" s="10"/>
      <c r="S182" s="10"/>
      <c r="T182" s="10"/>
      <c r="U182" s="10"/>
      <c r="V182" s="10"/>
      <c r="W182" s="10"/>
      <c r="X182" s="10"/>
      <c r="Y182" s="10"/>
    </row>
    <row r="183" spans="2:25" x14ac:dyDescent="0.3">
      <c r="B183" s="364" t="s">
        <v>4424</v>
      </c>
      <c r="C183" s="365" t="s">
        <v>1157</v>
      </c>
      <c r="D183" s="94" t="s">
        <v>67</v>
      </c>
      <c r="E183" s="94"/>
      <c r="F183" s="366">
        <v>1925239532217</v>
      </c>
      <c r="G183" s="94"/>
      <c r="H183" s="94"/>
      <c r="I183" s="94" t="s">
        <v>67</v>
      </c>
      <c r="J183" s="94"/>
      <c r="K183" s="96"/>
      <c r="L183" s="96"/>
      <c r="M183" s="96"/>
      <c r="N183" s="96" t="s">
        <v>67</v>
      </c>
      <c r="O183" s="70"/>
      <c r="P183" s="96" t="s">
        <v>68</v>
      </c>
      <c r="Q183" s="96" t="s">
        <v>68</v>
      </c>
      <c r="R183" s="10"/>
      <c r="S183" s="10"/>
      <c r="T183" s="10"/>
      <c r="U183" s="10"/>
      <c r="V183" s="10"/>
      <c r="W183" s="10"/>
      <c r="X183" s="10"/>
      <c r="Y183" s="10"/>
    </row>
    <row r="184" spans="2:25" x14ac:dyDescent="0.3">
      <c r="B184" s="364" t="s">
        <v>959</v>
      </c>
      <c r="C184" s="365" t="s">
        <v>688</v>
      </c>
      <c r="D184" s="94" t="s">
        <v>67</v>
      </c>
      <c r="E184" s="94"/>
      <c r="F184" s="366">
        <v>2225903510101</v>
      </c>
      <c r="G184" s="94"/>
      <c r="H184" s="94"/>
      <c r="I184" s="94" t="s">
        <v>67</v>
      </c>
      <c r="J184" s="94"/>
      <c r="K184" s="96"/>
      <c r="L184" s="96"/>
      <c r="M184" s="96"/>
      <c r="N184" s="96" t="s">
        <v>67</v>
      </c>
      <c r="O184" s="70"/>
      <c r="P184" s="96" t="s">
        <v>68</v>
      </c>
      <c r="Q184" s="96" t="s">
        <v>68</v>
      </c>
      <c r="R184" s="10"/>
      <c r="S184" s="10"/>
      <c r="T184" s="10"/>
      <c r="U184" s="10"/>
      <c r="V184" s="10"/>
      <c r="W184" s="10"/>
      <c r="X184" s="10"/>
      <c r="Y184" s="10"/>
    </row>
    <row r="185" spans="2:25" x14ac:dyDescent="0.3">
      <c r="B185" s="364" t="s">
        <v>1331</v>
      </c>
      <c r="C185" s="365" t="s">
        <v>740</v>
      </c>
      <c r="D185" s="94" t="s">
        <v>67</v>
      </c>
      <c r="E185" s="94"/>
      <c r="F185" s="366">
        <v>1926915380101</v>
      </c>
      <c r="G185" s="94"/>
      <c r="H185" s="94"/>
      <c r="I185" s="94" t="s">
        <v>67</v>
      </c>
      <c r="J185" s="94"/>
      <c r="K185" s="96"/>
      <c r="L185" s="96"/>
      <c r="M185" s="96"/>
      <c r="N185" s="96" t="s">
        <v>67</v>
      </c>
      <c r="O185" s="70"/>
      <c r="P185" s="96" t="s">
        <v>68</v>
      </c>
      <c r="Q185" s="96" t="s">
        <v>68</v>
      </c>
      <c r="R185" s="10"/>
      <c r="S185" s="10"/>
      <c r="T185" s="10"/>
      <c r="U185" s="10"/>
      <c r="V185" s="10"/>
      <c r="W185" s="10"/>
      <c r="X185" s="10"/>
      <c r="Y185" s="10"/>
    </row>
    <row r="186" spans="2:25" x14ac:dyDescent="0.3">
      <c r="B186" s="364" t="s">
        <v>1014</v>
      </c>
      <c r="C186" s="365" t="s">
        <v>3838</v>
      </c>
      <c r="D186" s="94"/>
      <c r="E186" s="94" t="s">
        <v>67</v>
      </c>
      <c r="F186" s="366">
        <v>2585676940101</v>
      </c>
      <c r="G186" s="94"/>
      <c r="H186" s="94"/>
      <c r="I186" s="94" t="s">
        <v>67</v>
      </c>
      <c r="J186" s="94"/>
      <c r="K186" s="96"/>
      <c r="L186" s="96"/>
      <c r="M186" s="96"/>
      <c r="N186" s="96" t="s">
        <v>67</v>
      </c>
      <c r="O186" s="70"/>
      <c r="P186" s="96" t="s">
        <v>68</v>
      </c>
      <c r="Q186" s="96" t="s">
        <v>68</v>
      </c>
      <c r="R186" s="10"/>
      <c r="S186" s="10"/>
      <c r="T186" s="10"/>
      <c r="U186" s="10"/>
      <c r="V186" s="10"/>
      <c r="W186" s="10"/>
      <c r="X186" s="10"/>
      <c r="Y186" s="10"/>
    </row>
    <row r="187" spans="2:25" x14ac:dyDescent="0.3">
      <c r="B187" s="364" t="s">
        <v>4681</v>
      </c>
      <c r="C187" s="365" t="s">
        <v>4682</v>
      </c>
      <c r="D187" s="94"/>
      <c r="E187" s="94" t="s">
        <v>67</v>
      </c>
      <c r="F187" s="366">
        <v>2256209010102</v>
      </c>
      <c r="G187" s="94"/>
      <c r="H187" s="94" t="s">
        <v>67</v>
      </c>
      <c r="I187" s="94"/>
      <c r="J187" s="94"/>
      <c r="K187" s="96"/>
      <c r="L187" s="96"/>
      <c r="M187" s="96"/>
      <c r="N187" s="96" t="s">
        <v>67</v>
      </c>
      <c r="O187" s="70"/>
      <c r="P187" s="96" t="s">
        <v>68</v>
      </c>
      <c r="Q187" s="96" t="s">
        <v>68</v>
      </c>
      <c r="R187" s="10"/>
      <c r="S187" s="10"/>
      <c r="T187" s="10"/>
      <c r="U187" s="10"/>
      <c r="V187" s="10"/>
      <c r="W187" s="10"/>
      <c r="X187" s="10"/>
      <c r="Y187" s="10"/>
    </row>
    <row r="188" spans="2:25" x14ac:dyDescent="0.3">
      <c r="B188" s="364" t="s">
        <v>4683</v>
      </c>
      <c r="C188" s="365" t="s">
        <v>4684</v>
      </c>
      <c r="D188" s="94" t="s">
        <v>67</v>
      </c>
      <c r="E188" s="94"/>
      <c r="F188" s="366">
        <v>2504141711213</v>
      </c>
      <c r="G188" s="94"/>
      <c r="H188" s="94"/>
      <c r="I188" s="94" t="s">
        <v>67</v>
      </c>
      <c r="J188" s="94"/>
      <c r="K188" s="96"/>
      <c r="L188" s="96"/>
      <c r="M188" s="96"/>
      <c r="N188" s="96" t="s">
        <v>67</v>
      </c>
      <c r="O188" s="70"/>
      <c r="P188" s="96" t="s">
        <v>68</v>
      </c>
      <c r="Q188" s="96" t="s">
        <v>68</v>
      </c>
      <c r="R188" s="10"/>
      <c r="S188" s="10"/>
      <c r="T188" s="10"/>
      <c r="U188" s="10"/>
      <c r="V188" s="10"/>
      <c r="W188" s="10"/>
      <c r="X188" s="10"/>
      <c r="Y188" s="10"/>
    </row>
    <row r="189" spans="2:25" x14ac:dyDescent="0.3">
      <c r="B189" s="364" t="s">
        <v>2088</v>
      </c>
      <c r="C189" s="365" t="s">
        <v>230</v>
      </c>
      <c r="D189" s="94" t="s">
        <v>67</v>
      </c>
      <c r="E189" s="94"/>
      <c r="F189" s="366">
        <v>2441703470604</v>
      </c>
      <c r="G189" s="94"/>
      <c r="H189" s="94"/>
      <c r="I189" s="94" t="s">
        <v>67</v>
      </c>
      <c r="J189" s="94"/>
      <c r="K189" s="96"/>
      <c r="L189" s="96"/>
      <c r="M189" s="96"/>
      <c r="N189" s="96" t="s">
        <v>67</v>
      </c>
      <c r="O189" s="70"/>
      <c r="P189" s="96" t="s">
        <v>68</v>
      </c>
      <c r="Q189" s="96" t="s">
        <v>68</v>
      </c>
      <c r="R189" s="10"/>
      <c r="S189" s="10"/>
      <c r="T189" s="10"/>
      <c r="U189" s="10"/>
      <c r="V189" s="10"/>
      <c r="W189" s="10"/>
      <c r="X189" s="10"/>
      <c r="Y189" s="10"/>
    </row>
    <row r="190" spans="2:25" x14ac:dyDescent="0.3">
      <c r="B190" s="364" t="s">
        <v>284</v>
      </c>
      <c r="C190" s="365" t="s">
        <v>850</v>
      </c>
      <c r="D190" s="94"/>
      <c r="E190" s="94" t="s">
        <v>67</v>
      </c>
      <c r="F190" s="366">
        <v>2484782220108</v>
      </c>
      <c r="G190" s="94"/>
      <c r="H190" s="94"/>
      <c r="I190" s="94"/>
      <c r="J190" s="94" t="s">
        <v>67</v>
      </c>
      <c r="K190" s="96"/>
      <c r="L190" s="96"/>
      <c r="M190" s="96"/>
      <c r="N190" s="96" t="s">
        <v>67</v>
      </c>
      <c r="O190" s="70"/>
      <c r="P190" s="96" t="s">
        <v>68</v>
      </c>
      <c r="Q190" s="96" t="s">
        <v>68</v>
      </c>
      <c r="R190" s="10"/>
      <c r="S190" s="10"/>
      <c r="T190" s="10"/>
      <c r="U190" s="10"/>
      <c r="V190" s="10"/>
      <c r="W190" s="10"/>
      <c r="X190" s="10"/>
      <c r="Y190" s="10"/>
    </row>
    <row r="191" spans="2:25" x14ac:dyDescent="0.3">
      <c r="B191" s="364" t="s">
        <v>1358</v>
      </c>
      <c r="C191" s="365" t="s">
        <v>953</v>
      </c>
      <c r="D191" s="94"/>
      <c r="E191" s="94" t="s">
        <v>67</v>
      </c>
      <c r="F191" s="366">
        <v>2452396850301</v>
      </c>
      <c r="G191" s="94"/>
      <c r="H191" s="94"/>
      <c r="I191" s="94" t="s">
        <v>67</v>
      </c>
      <c r="J191" s="94"/>
      <c r="K191" s="96"/>
      <c r="L191" s="96"/>
      <c r="M191" s="96"/>
      <c r="N191" s="96" t="s">
        <v>67</v>
      </c>
      <c r="O191" s="70"/>
      <c r="P191" s="96" t="s">
        <v>68</v>
      </c>
      <c r="Q191" s="96" t="s">
        <v>68</v>
      </c>
      <c r="R191" s="10"/>
      <c r="S191" s="10"/>
      <c r="T191" s="10"/>
      <c r="U191" s="10"/>
      <c r="V191" s="10"/>
      <c r="W191" s="10"/>
      <c r="X191" s="10"/>
      <c r="Y191" s="10"/>
    </row>
    <row r="192" spans="2:25" x14ac:dyDescent="0.3">
      <c r="B192" s="364" t="s">
        <v>4685</v>
      </c>
      <c r="C192" s="365" t="s">
        <v>230</v>
      </c>
      <c r="D192" s="94" t="s">
        <v>67</v>
      </c>
      <c r="E192" s="94"/>
      <c r="F192" s="366">
        <v>2407142612202</v>
      </c>
      <c r="G192" s="94"/>
      <c r="H192" s="94"/>
      <c r="I192" s="94" t="s">
        <v>67</v>
      </c>
      <c r="J192" s="94"/>
      <c r="K192" s="96"/>
      <c r="L192" s="96"/>
      <c r="M192" s="96"/>
      <c r="N192" s="96" t="s">
        <v>67</v>
      </c>
      <c r="O192" s="70"/>
      <c r="P192" s="96" t="s">
        <v>68</v>
      </c>
      <c r="Q192" s="96" t="s">
        <v>68</v>
      </c>
      <c r="R192" s="10"/>
      <c r="S192" s="10"/>
      <c r="T192" s="10"/>
      <c r="U192" s="10"/>
      <c r="V192" s="10"/>
      <c r="W192" s="10"/>
      <c r="X192" s="10"/>
      <c r="Y192" s="10"/>
    </row>
    <row r="193" spans="2:25" x14ac:dyDescent="0.3">
      <c r="B193" s="364" t="s">
        <v>4686</v>
      </c>
      <c r="C193" s="365" t="s">
        <v>662</v>
      </c>
      <c r="D193" s="94"/>
      <c r="E193" s="94" t="s">
        <v>67</v>
      </c>
      <c r="F193" s="366">
        <v>2455180370101</v>
      </c>
      <c r="G193" s="94"/>
      <c r="H193" s="94"/>
      <c r="I193" s="94"/>
      <c r="J193" s="94" t="s">
        <v>67</v>
      </c>
      <c r="K193" s="96"/>
      <c r="L193" s="96"/>
      <c r="M193" s="96"/>
      <c r="N193" s="96" t="s">
        <v>67</v>
      </c>
      <c r="O193" s="70"/>
      <c r="P193" s="96" t="s">
        <v>68</v>
      </c>
      <c r="Q193" s="96" t="s">
        <v>68</v>
      </c>
      <c r="R193" s="10"/>
      <c r="S193" s="10"/>
      <c r="T193" s="10"/>
      <c r="U193" s="10"/>
      <c r="V193" s="10"/>
      <c r="W193" s="10"/>
      <c r="X193" s="10"/>
      <c r="Y193" s="10"/>
    </row>
    <row r="194" spans="2:25" x14ac:dyDescent="0.3">
      <c r="B194" s="364" t="s">
        <v>3079</v>
      </c>
      <c r="C194" s="365" t="s">
        <v>4687</v>
      </c>
      <c r="D194" s="94" t="s">
        <v>67</v>
      </c>
      <c r="E194" s="94"/>
      <c r="F194" s="366">
        <v>2515622710101</v>
      </c>
      <c r="G194" s="94"/>
      <c r="H194" s="94"/>
      <c r="I194" s="94" t="s">
        <v>67</v>
      </c>
      <c r="J194" s="94"/>
      <c r="K194" s="96"/>
      <c r="L194" s="96"/>
      <c r="M194" s="96"/>
      <c r="N194" s="96" t="s">
        <v>67</v>
      </c>
      <c r="O194" s="70"/>
      <c r="P194" s="96" t="s">
        <v>68</v>
      </c>
      <c r="Q194" s="96" t="s">
        <v>68</v>
      </c>
      <c r="R194" s="10"/>
      <c r="S194" s="10"/>
      <c r="T194" s="10"/>
      <c r="U194" s="10"/>
      <c r="V194" s="10"/>
      <c r="W194" s="10"/>
      <c r="X194" s="10"/>
      <c r="Y194" s="10"/>
    </row>
    <row r="195" spans="2:25" x14ac:dyDescent="0.3">
      <c r="B195" s="364" t="s">
        <v>959</v>
      </c>
      <c r="C195" s="365" t="s">
        <v>647</v>
      </c>
      <c r="D195" s="94" t="s">
        <v>67</v>
      </c>
      <c r="E195" s="94"/>
      <c r="F195" s="366">
        <v>2183159611001</v>
      </c>
      <c r="G195" s="94"/>
      <c r="H195" s="94"/>
      <c r="I195" s="94"/>
      <c r="J195" s="94" t="s">
        <v>67</v>
      </c>
      <c r="K195" s="96"/>
      <c r="L195" s="96"/>
      <c r="M195" s="96"/>
      <c r="N195" s="96" t="s">
        <v>67</v>
      </c>
      <c r="O195" s="70"/>
      <c r="P195" s="96" t="s">
        <v>68</v>
      </c>
      <c r="Q195" s="96" t="s">
        <v>68</v>
      </c>
      <c r="R195" s="10"/>
      <c r="S195" s="10"/>
      <c r="T195" s="10"/>
      <c r="U195" s="10"/>
      <c r="V195" s="10"/>
      <c r="W195" s="10"/>
      <c r="X195" s="10"/>
      <c r="Y195" s="10"/>
    </row>
    <row r="196" spans="2:25" x14ac:dyDescent="0.3">
      <c r="B196" s="364" t="s">
        <v>1331</v>
      </c>
      <c r="C196" s="365" t="s">
        <v>658</v>
      </c>
      <c r="D196" s="94" t="s">
        <v>67</v>
      </c>
      <c r="E196" s="94"/>
      <c r="F196" s="366">
        <v>1583102680101</v>
      </c>
      <c r="G196" s="94"/>
      <c r="H196" s="94"/>
      <c r="I196" s="94" t="s">
        <v>67</v>
      </c>
      <c r="J196" s="94"/>
      <c r="K196" s="96"/>
      <c r="L196" s="96"/>
      <c r="M196" s="96"/>
      <c r="N196" s="96" t="s">
        <v>67</v>
      </c>
      <c r="O196" s="70"/>
      <c r="P196" s="96" t="s">
        <v>68</v>
      </c>
      <c r="Q196" s="96" t="s">
        <v>68</v>
      </c>
      <c r="R196" s="10"/>
      <c r="S196" s="10"/>
      <c r="T196" s="10"/>
      <c r="U196" s="10"/>
      <c r="V196" s="10"/>
      <c r="W196" s="10"/>
      <c r="X196" s="10"/>
      <c r="Y196" s="10"/>
    </row>
    <row r="197" spans="2:25" x14ac:dyDescent="0.3">
      <c r="B197" s="364" t="s">
        <v>3056</v>
      </c>
      <c r="C197" s="365" t="s">
        <v>4688</v>
      </c>
      <c r="D197" s="94" t="s">
        <v>67</v>
      </c>
      <c r="E197" s="94"/>
      <c r="F197" s="366">
        <v>1898389490101</v>
      </c>
      <c r="G197" s="94"/>
      <c r="H197" s="94"/>
      <c r="I197" s="94" t="s">
        <v>67</v>
      </c>
      <c r="J197" s="94"/>
      <c r="K197" s="96"/>
      <c r="L197" s="96"/>
      <c r="M197" s="96"/>
      <c r="N197" s="96" t="s">
        <v>67</v>
      </c>
      <c r="O197" s="70"/>
      <c r="P197" s="96" t="s">
        <v>68</v>
      </c>
      <c r="Q197" s="96" t="s">
        <v>68</v>
      </c>
      <c r="R197" s="10"/>
      <c r="S197" s="10"/>
      <c r="T197" s="10"/>
      <c r="U197" s="10"/>
      <c r="V197" s="10"/>
      <c r="W197" s="10"/>
      <c r="X197" s="10"/>
      <c r="Y197" s="10"/>
    </row>
    <row r="198" spans="2:25" x14ac:dyDescent="0.3">
      <c r="B198" s="364" t="s">
        <v>828</v>
      </c>
      <c r="C198" s="365" t="s">
        <v>946</v>
      </c>
      <c r="D198" s="94" t="s">
        <v>67</v>
      </c>
      <c r="E198" s="94"/>
      <c r="F198" s="366">
        <v>1621660010101</v>
      </c>
      <c r="G198" s="94"/>
      <c r="H198" s="94"/>
      <c r="I198" s="94" t="s">
        <v>67</v>
      </c>
      <c r="J198" s="94"/>
      <c r="K198" s="96"/>
      <c r="L198" s="96"/>
      <c r="M198" s="96"/>
      <c r="N198" s="96" t="s">
        <v>67</v>
      </c>
      <c r="O198" s="70"/>
      <c r="P198" s="96" t="s">
        <v>68</v>
      </c>
      <c r="Q198" s="96" t="s">
        <v>68</v>
      </c>
      <c r="R198" s="10"/>
      <c r="S198" s="10"/>
      <c r="T198" s="10"/>
      <c r="U198" s="10"/>
      <c r="V198" s="10"/>
      <c r="W198" s="10"/>
      <c r="X198" s="10"/>
      <c r="Y198" s="10"/>
    </row>
    <row r="199" spans="2:25" x14ac:dyDescent="0.3">
      <c r="B199" s="364" t="s">
        <v>828</v>
      </c>
      <c r="C199" s="365" t="s">
        <v>873</v>
      </c>
      <c r="D199" s="94" t="s">
        <v>67</v>
      </c>
      <c r="E199" s="94"/>
      <c r="F199" s="366">
        <v>2372916810101</v>
      </c>
      <c r="G199" s="94"/>
      <c r="H199" s="94"/>
      <c r="I199" s="94" t="s">
        <v>67</v>
      </c>
      <c r="J199" s="94"/>
      <c r="K199" s="96"/>
      <c r="L199" s="96"/>
      <c r="M199" s="96"/>
      <c r="N199" s="96" t="s">
        <v>67</v>
      </c>
      <c r="O199" s="70"/>
      <c r="P199" s="96" t="s">
        <v>68</v>
      </c>
      <c r="Q199" s="96" t="s">
        <v>68</v>
      </c>
      <c r="R199" s="10"/>
      <c r="S199" s="10"/>
      <c r="T199" s="10"/>
      <c r="U199" s="10"/>
      <c r="V199" s="10"/>
      <c r="W199" s="10"/>
      <c r="X199" s="10"/>
      <c r="Y199" s="10"/>
    </row>
    <row r="200" spans="2:25" x14ac:dyDescent="0.3">
      <c r="B200" s="364" t="s">
        <v>972</v>
      </c>
      <c r="C200" s="365" t="s">
        <v>4689</v>
      </c>
      <c r="D200" s="94" t="s">
        <v>67</v>
      </c>
      <c r="E200" s="94"/>
      <c r="F200" s="366">
        <v>1585438900101</v>
      </c>
      <c r="G200" s="94"/>
      <c r="H200" s="94"/>
      <c r="I200" s="94"/>
      <c r="J200" s="94" t="s">
        <v>67</v>
      </c>
      <c r="K200" s="96"/>
      <c r="L200" s="96"/>
      <c r="M200" s="96"/>
      <c r="N200" s="96" t="s">
        <v>67</v>
      </c>
      <c r="O200" s="70"/>
      <c r="P200" s="96" t="s">
        <v>68</v>
      </c>
      <c r="Q200" s="96" t="s">
        <v>68</v>
      </c>
      <c r="R200" s="10"/>
      <c r="S200" s="10"/>
      <c r="T200" s="10"/>
      <c r="U200" s="10"/>
      <c r="V200" s="10"/>
      <c r="W200" s="10"/>
      <c r="X200" s="10"/>
      <c r="Y200" s="10"/>
    </row>
    <row r="201" spans="2:25" x14ac:dyDescent="0.3">
      <c r="B201" s="364" t="s">
        <v>4230</v>
      </c>
      <c r="C201" s="365" t="s">
        <v>918</v>
      </c>
      <c r="D201" s="94" t="s">
        <v>67</v>
      </c>
      <c r="E201" s="94"/>
      <c r="F201" s="366">
        <v>2239069210101</v>
      </c>
      <c r="G201" s="94"/>
      <c r="H201" s="94" t="s">
        <v>67</v>
      </c>
      <c r="I201" s="94"/>
      <c r="J201" s="94"/>
      <c r="K201" s="96"/>
      <c r="L201" s="96"/>
      <c r="M201" s="96"/>
      <c r="N201" s="96" t="s">
        <v>67</v>
      </c>
      <c r="O201" s="70"/>
      <c r="P201" s="96" t="s">
        <v>68</v>
      </c>
      <c r="Q201" s="96" t="s">
        <v>68</v>
      </c>
      <c r="R201" s="10"/>
      <c r="S201" s="10"/>
      <c r="T201" s="10"/>
      <c r="U201" s="10"/>
      <c r="V201" s="10"/>
      <c r="W201" s="10"/>
      <c r="X201" s="10"/>
      <c r="Y201" s="10"/>
    </row>
    <row r="202" spans="2:25" x14ac:dyDescent="0.3">
      <c r="B202" s="364" t="s">
        <v>4690</v>
      </c>
      <c r="C202" s="365" t="s">
        <v>1023</v>
      </c>
      <c r="D202" s="94"/>
      <c r="E202" s="94" t="s">
        <v>67</v>
      </c>
      <c r="F202" s="366">
        <v>2247059460101</v>
      </c>
      <c r="G202" s="94"/>
      <c r="H202" s="94"/>
      <c r="I202" s="94" t="s">
        <v>67</v>
      </c>
      <c r="J202" s="94"/>
      <c r="K202" s="96"/>
      <c r="L202" s="96"/>
      <c r="M202" s="96"/>
      <c r="N202" s="96" t="s">
        <v>67</v>
      </c>
      <c r="O202" s="70"/>
      <c r="P202" s="96" t="s">
        <v>68</v>
      </c>
      <c r="Q202" s="96" t="s">
        <v>68</v>
      </c>
      <c r="R202" s="10"/>
      <c r="S202" s="10"/>
      <c r="T202" s="10"/>
      <c r="U202" s="10"/>
      <c r="V202" s="10"/>
      <c r="W202" s="10"/>
      <c r="X202" s="10"/>
      <c r="Y202" s="10"/>
    </row>
    <row r="203" spans="2:25" x14ac:dyDescent="0.3">
      <c r="B203" s="364" t="s">
        <v>814</v>
      </c>
      <c r="C203" s="365" t="s">
        <v>4691</v>
      </c>
      <c r="D203" s="94" t="s">
        <v>67</v>
      </c>
      <c r="E203" s="94"/>
      <c r="F203" s="366">
        <v>1838353360101</v>
      </c>
      <c r="G203" s="94"/>
      <c r="H203" s="94"/>
      <c r="I203" s="94" t="s">
        <v>67</v>
      </c>
      <c r="J203" s="94"/>
      <c r="K203" s="96"/>
      <c r="L203" s="96"/>
      <c r="M203" s="96"/>
      <c r="N203" s="96" t="s">
        <v>67</v>
      </c>
      <c r="O203" s="70"/>
      <c r="P203" s="96" t="s">
        <v>68</v>
      </c>
      <c r="Q203" s="96" t="s">
        <v>68</v>
      </c>
      <c r="R203" s="10"/>
      <c r="S203" s="10"/>
      <c r="T203" s="10"/>
      <c r="U203" s="10"/>
      <c r="V203" s="10"/>
      <c r="W203" s="10"/>
      <c r="X203" s="10"/>
      <c r="Y203" s="10"/>
    </row>
    <row r="204" spans="2:25" x14ac:dyDescent="0.3">
      <c r="B204" s="364" t="s">
        <v>2148</v>
      </c>
      <c r="C204" s="365" t="s">
        <v>712</v>
      </c>
      <c r="D204" s="94" t="s">
        <v>67</v>
      </c>
      <c r="E204" s="94"/>
      <c r="F204" s="366">
        <v>1838309460101</v>
      </c>
      <c r="G204" s="94"/>
      <c r="H204" s="94"/>
      <c r="I204" s="94" t="s">
        <v>67</v>
      </c>
      <c r="J204" s="94"/>
      <c r="K204" s="96"/>
      <c r="L204" s="96"/>
      <c r="M204" s="96"/>
      <c r="N204" s="96" t="s">
        <v>67</v>
      </c>
      <c r="O204" s="70"/>
      <c r="P204" s="96" t="s">
        <v>68</v>
      </c>
      <c r="Q204" s="96" t="s">
        <v>68</v>
      </c>
      <c r="R204" s="10"/>
      <c r="S204" s="10"/>
      <c r="T204" s="10"/>
      <c r="U204" s="10"/>
      <c r="V204" s="10"/>
      <c r="W204" s="10"/>
      <c r="X204" s="10"/>
      <c r="Y204" s="10"/>
    </row>
    <row r="205" spans="2:25" x14ac:dyDescent="0.3">
      <c r="B205" s="364" t="s">
        <v>3856</v>
      </c>
      <c r="C205" s="365" t="s">
        <v>4692</v>
      </c>
      <c r="D205" s="94" t="s">
        <v>67</v>
      </c>
      <c r="E205" s="94"/>
      <c r="F205" s="366">
        <v>2456149660101</v>
      </c>
      <c r="G205" s="94"/>
      <c r="H205" s="94"/>
      <c r="I205" s="94" t="s">
        <v>67</v>
      </c>
      <c r="J205" s="94"/>
      <c r="K205" s="96"/>
      <c r="L205" s="96"/>
      <c r="M205" s="96"/>
      <c r="N205" s="96" t="s">
        <v>67</v>
      </c>
      <c r="O205" s="70"/>
      <c r="P205" s="96" t="s">
        <v>68</v>
      </c>
      <c r="Q205" s="96" t="s">
        <v>68</v>
      </c>
      <c r="R205" s="10"/>
      <c r="S205" s="10"/>
      <c r="T205" s="10"/>
      <c r="U205" s="10"/>
      <c r="V205" s="10"/>
      <c r="W205" s="10"/>
      <c r="X205" s="10"/>
      <c r="Y205" s="10"/>
    </row>
    <row r="206" spans="2:25" x14ac:dyDescent="0.3">
      <c r="B206" s="364" t="s">
        <v>4693</v>
      </c>
      <c r="C206" s="365" t="s">
        <v>4694</v>
      </c>
      <c r="D206" s="94"/>
      <c r="E206" s="94" t="s">
        <v>67</v>
      </c>
      <c r="F206" s="366">
        <v>2177578550101</v>
      </c>
      <c r="G206" s="94"/>
      <c r="H206" s="94"/>
      <c r="I206" s="94" t="s">
        <v>67</v>
      </c>
      <c r="J206" s="94"/>
      <c r="K206" s="96" t="s">
        <v>67</v>
      </c>
      <c r="L206" s="96"/>
      <c r="M206" s="96"/>
      <c r="N206" s="96"/>
      <c r="O206" s="70"/>
      <c r="P206" s="96" t="s">
        <v>68</v>
      </c>
      <c r="Q206" s="96" t="s">
        <v>68</v>
      </c>
      <c r="R206" s="10"/>
      <c r="S206" s="10"/>
      <c r="T206" s="10"/>
      <c r="U206" s="10"/>
      <c r="V206" s="10"/>
      <c r="W206" s="10"/>
      <c r="X206" s="10"/>
      <c r="Y206" s="10"/>
    </row>
    <row r="207" spans="2:25" x14ac:dyDescent="0.3">
      <c r="B207" s="364" t="s">
        <v>233</v>
      </c>
      <c r="C207" s="365" t="s">
        <v>2115</v>
      </c>
      <c r="D207" s="94"/>
      <c r="E207" s="94" t="s">
        <v>67</v>
      </c>
      <c r="F207" s="366">
        <v>1581025090301</v>
      </c>
      <c r="G207" s="94"/>
      <c r="H207" s="94"/>
      <c r="I207" s="94" t="s">
        <v>67</v>
      </c>
      <c r="J207" s="94"/>
      <c r="K207" s="96"/>
      <c r="L207" s="96"/>
      <c r="M207" s="96"/>
      <c r="N207" s="96" t="s">
        <v>67</v>
      </c>
      <c r="O207" s="70"/>
      <c r="P207" s="96" t="s">
        <v>68</v>
      </c>
      <c r="Q207" s="96" t="s">
        <v>68</v>
      </c>
      <c r="R207" s="10"/>
      <c r="S207" s="10"/>
      <c r="T207" s="10"/>
      <c r="U207" s="10"/>
      <c r="V207" s="10"/>
      <c r="W207" s="10"/>
      <c r="X207" s="10"/>
      <c r="Y207" s="10"/>
    </row>
    <row r="208" spans="2:25" x14ac:dyDescent="0.3">
      <c r="B208" s="364" t="s">
        <v>256</v>
      </c>
      <c r="C208" s="365" t="s">
        <v>728</v>
      </c>
      <c r="D208" s="94"/>
      <c r="E208" s="94" t="s">
        <v>67</v>
      </c>
      <c r="F208" s="366">
        <v>2399767110304</v>
      </c>
      <c r="G208" s="94"/>
      <c r="H208" s="94"/>
      <c r="I208" s="94"/>
      <c r="J208" s="94" t="s">
        <v>67</v>
      </c>
      <c r="K208" s="96"/>
      <c r="L208" s="96"/>
      <c r="M208" s="96"/>
      <c r="N208" s="96" t="s">
        <v>67</v>
      </c>
      <c r="O208" s="70"/>
      <c r="P208" s="96" t="s">
        <v>68</v>
      </c>
      <c r="Q208" s="96" t="s">
        <v>68</v>
      </c>
      <c r="R208" s="10"/>
      <c r="S208" s="10"/>
      <c r="T208" s="10"/>
      <c r="U208" s="10"/>
      <c r="V208" s="10"/>
      <c r="W208" s="10"/>
      <c r="X208" s="10"/>
      <c r="Y208" s="10"/>
    </row>
    <row r="209" spans="2:25" x14ac:dyDescent="0.3">
      <c r="B209" s="364" t="s">
        <v>256</v>
      </c>
      <c r="C209" s="365" t="s">
        <v>4695</v>
      </c>
      <c r="D209" s="94"/>
      <c r="E209" s="94" t="s">
        <v>67</v>
      </c>
      <c r="F209" s="366">
        <v>2452440500101</v>
      </c>
      <c r="G209" s="94"/>
      <c r="H209" s="94"/>
      <c r="I209" s="94" t="s">
        <v>67</v>
      </c>
      <c r="J209" s="94"/>
      <c r="K209" s="96"/>
      <c r="L209" s="96"/>
      <c r="M209" s="96"/>
      <c r="N209" s="96" t="s">
        <v>67</v>
      </c>
      <c r="O209" s="70"/>
      <c r="P209" s="96" t="s">
        <v>68</v>
      </c>
      <c r="Q209" s="96" t="s">
        <v>68</v>
      </c>
      <c r="R209" s="10"/>
      <c r="S209" s="10"/>
      <c r="T209" s="10"/>
      <c r="U209" s="10"/>
      <c r="V209" s="10"/>
      <c r="W209" s="10"/>
      <c r="X209" s="10"/>
      <c r="Y209" s="10"/>
    </row>
    <row r="210" spans="2:25" x14ac:dyDescent="0.3">
      <c r="B210" s="364" t="s">
        <v>1082</v>
      </c>
      <c r="C210" s="365" t="s">
        <v>924</v>
      </c>
      <c r="D210" s="94" t="s">
        <v>67</v>
      </c>
      <c r="E210" s="94"/>
      <c r="F210" s="366">
        <v>1774953590401</v>
      </c>
      <c r="G210" s="94"/>
      <c r="H210" s="94"/>
      <c r="I210" s="94"/>
      <c r="J210" s="94" t="s">
        <v>67</v>
      </c>
      <c r="K210" s="96"/>
      <c r="L210" s="96"/>
      <c r="M210" s="96"/>
      <c r="N210" s="96" t="s">
        <v>67</v>
      </c>
      <c r="O210" s="70"/>
      <c r="P210" s="96" t="s">
        <v>68</v>
      </c>
      <c r="Q210" s="96" t="s">
        <v>68</v>
      </c>
      <c r="R210" s="10"/>
      <c r="S210" s="10"/>
      <c r="T210" s="10"/>
      <c r="U210" s="10"/>
      <c r="V210" s="10"/>
      <c r="W210" s="10"/>
      <c r="X210" s="10"/>
      <c r="Y210" s="10"/>
    </row>
    <row r="211" spans="2:25" x14ac:dyDescent="0.3">
      <c r="B211" s="364" t="s">
        <v>3798</v>
      </c>
      <c r="C211" s="365" t="s">
        <v>736</v>
      </c>
      <c r="D211" s="94"/>
      <c r="E211" s="94" t="s">
        <v>67</v>
      </c>
      <c r="F211" s="366">
        <v>1689418210101</v>
      </c>
      <c r="G211" s="94"/>
      <c r="H211" s="94"/>
      <c r="I211" s="94" t="s">
        <v>67</v>
      </c>
      <c r="J211" s="94"/>
      <c r="K211" s="96"/>
      <c r="L211" s="96"/>
      <c r="M211" s="96"/>
      <c r="N211" s="96" t="s">
        <v>67</v>
      </c>
      <c r="O211" s="70"/>
      <c r="P211" s="96" t="s">
        <v>68</v>
      </c>
      <c r="Q211" s="96" t="s">
        <v>68</v>
      </c>
      <c r="R211" s="10"/>
      <c r="S211" s="10"/>
      <c r="T211" s="10"/>
      <c r="U211" s="10"/>
      <c r="V211" s="10"/>
      <c r="W211" s="10"/>
      <c r="X211" s="10"/>
      <c r="Y211" s="10"/>
    </row>
    <row r="212" spans="2:25" x14ac:dyDescent="0.3">
      <c r="B212" s="364" t="s">
        <v>4514</v>
      </c>
      <c r="C212" s="365" t="s">
        <v>699</v>
      </c>
      <c r="D212" s="94" t="s">
        <v>67</v>
      </c>
      <c r="E212" s="94"/>
      <c r="F212" s="366">
        <v>2456149820508</v>
      </c>
      <c r="G212" s="94"/>
      <c r="H212" s="94"/>
      <c r="I212" s="94" t="s">
        <v>67</v>
      </c>
      <c r="J212" s="94"/>
      <c r="K212" s="96"/>
      <c r="L212" s="96"/>
      <c r="M212" s="96"/>
      <c r="N212" s="96" t="s">
        <v>67</v>
      </c>
      <c r="O212" s="70"/>
      <c r="P212" s="96" t="s">
        <v>68</v>
      </c>
      <c r="Q212" s="96" t="s">
        <v>68</v>
      </c>
      <c r="R212" s="10"/>
      <c r="S212" s="10"/>
      <c r="T212" s="10"/>
      <c r="U212" s="10"/>
      <c r="V212" s="10"/>
      <c r="W212" s="10"/>
      <c r="X212" s="10"/>
      <c r="Y212" s="10"/>
    </row>
    <row r="213" spans="2:25" x14ac:dyDescent="0.3">
      <c r="B213" s="364" t="s">
        <v>4696</v>
      </c>
      <c r="C213" s="365" t="s">
        <v>4697</v>
      </c>
      <c r="D213" s="94" t="s">
        <v>67</v>
      </c>
      <c r="E213" s="94"/>
      <c r="F213" s="366">
        <v>2456150590101</v>
      </c>
      <c r="G213" s="94"/>
      <c r="H213" s="94"/>
      <c r="I213" s="94" t="s">
        <v>67</v>
      </c>
      <c r="J213" s="94"/>
      <c r="K213" s="96"/>
      <c r="L213" s="96"/>
      <c r="M213" s="96"/>
      <c r="N213" s="96" t="s">
        <v>67</v>
      </c>
      <c r="O213" s="70"/>
      <c r="P213" s="96" t="s">
        <v>68</v>
      </c>
      <c r="Q213" s="96" t="s">
        <v>68</v>
      </c>
      <c r="R213" s="10"/>
      <c r="S213" s="10"/>
      <c r="T213" s="10"/>
      <c r="U213" s="10"/>
      <c r="V213" s="10"/>
      <c r="W213" s="10"/>
      <c r="X213" s="10"/>
      <c r="Y213" s="10"/>
    </row>
    <row r="214" spans="2:25" x14ac:dyDescent="0.3">
      <c r="B214" s="364" t="s">
        <v>3939</v>
      </c>
      <c r="C214" s="365" t="s">
        <v>4698</v>
      </c>
      <c r="D214" s="94" t="s">
        <v>67</v>
      </c>
      <c r="E214" s="94"/>
      <c r="F214" s="366">
        <v>1794790750101</v>
      </c>
      <c r="G214" s="94"/>
      <c r="H214" s="94"/>
      <c r="I214" s="94" t="s">
        <v>67</v>
      </c>
      <c r="J214" s="94"/>
      <c r="K214" s="96"/>
      <c r="L214" s="96"/>
      <c r="M214" s="96"/>
      <c r="N214" s="96" t="s">
        <v>67</v>
      </c>
      <c r="O214" s="70"/>
      <c r="P214" s="96" t="s">
        <v>68</v>
      </c>
      <c r="Q214" s="96" t="s">
        <v>68</v>
      </c>
      <c r="R214" s="10"/>
      <c r="S214" s="10"/>
      <c r="T214" s="10"/>
      <c r="U214" s="10"/>
      <c r="V214" s="10"/>
      <c r="W214" s="10"/>
      <c r="X214" s="10"/>
      <c r="Y214" s="10"/>
    </row>
    <row r="215" spans="2:25" x14ac:dyDescent="0.3">
      <c r="B215" s="364" t="s">
        <v>4699</v>
      </c>
      <c r="C215" s="365" t="s">
        <v>4700</v>
      </c>
      <c r="D215" s="94" t="s">
        <v>67</v>
      </c>
      <c r="E215" s="94"/>
      <c r="F215" s="366">
        <v>1674906722202</v>
      </c>
      <c r="G215" s="94"/>
      <c r="H215" s="94"/>
      <c r="I215" s="94" t="s">
        <v>67</v>
      </c>
      <c r="J215" s="94"/>
      <c r="K215" s="96"/>
      <c r="L215" s="96"/>
      <c r="M215" s="96"/>
      <c r="N215" s="96" t="s">
        <v>67</v>
      </c>
      <c r="O215" s="70"/>
      <c r="P215" s="96" t="s">
        <v>68</v>
      </c>
      <c r="Q215" s="96" t="s">
        <v>68</v>
      </c>
      <c r="R215" s="10"/>
      <c r="S215" s="10"/>
      <c r="T215" s="10"/>
      <c r="U215" s="10"/>
      <c r="V215" s="10"/>
      <c r="W215" s="10"/>
      <c r="X215" s="10"/>
      <c r="Y215" s="10"/>
    </row>
    <row r="216" spans="2:25" x14ac:dyDescent="0.3">
      <c r="B216" s="364" t="s">
        <v>1095</v>
      </c>
      <c r="C216" s="365" t="s">
        <v>4701</v>
      </c>
      <c r="D216" s="94" t="s">
        <v>67</v>
      </c>
      <c r="E216" s="94"/>
      <c r="F216" s="366">
        <v>1658306540101</v>
      </c>
      <c r="G216" s="94"/>
      <c r="H216" s="94"/>
      <c r="I216" s="94" t="s">
        <v>67</v>
      </c>
      <c r="J216" s="94"/>
      <c r="K216" s="96"/>
      <c r="L216" s="96"/>
      <c r="M216" s="96"/>
      <c r="N216" s="96" t="s">
        <v>67</v>
      </c>
      <c r="O216" s="70"/>
      <c r="P216" s="96" t="s">
        <v>68</v>
      </c>
      <c r="Q216" s="96" t="s">
        <v>68</v>
      </c>
      <c r="R216" s="10"/>
      <c r="S216" s="10"/>
      <c r="T216" s="10"/>
      <c r="U216" s="10"/>
      <c r="V216" s="10"/>
      <c r="W216" s="10"/>
      <c r="X216" s="10"/>
      <c r="Y216" s="10"/>
    </row>
    <row r="217" spans="2:25" x14ac:dyDescent="0.3">
      <c r="B217" s="364" t="s">
        <v>825</v>
      </c>
      <c r="C217" s="365" t="s">
        <v>665</v>
      </c>
      <c r="D217" s="94"/>
      <c r="E217" s="94" t="s">
        <v>67</v>
      </c>
      <c r="F217" s="366">
        <v>2290777810101</v>
      </c>
      <c r="G217" s="94"/>
      <c r="H217" s="94"/>
      <c r="I217" s="94" t="s">
        <v>67</v>
      </c>
      <c r="J217" s="94"/>
      <c r="K217" s="96"/>
      <c r="L217" s="96"/>
      <c r="M217" s="96"/>
      <c r="N217" s="96" t="s">
        <v>67</v>
      </c>
      <c r="O217" s="70"/>
      <c r="P217" s="96" t="s">
        <v>68</v>
      </c>
      <c r="Q217" s="96" t="s">
        <v>68</v>
      </c>
      <c r="R217" s="10"/>
      <c r="S217" s="10"/>
      <c r="T217" s="10"/>
      <c r="U217" s="10"/>
      <c r="V217" s="10"/>
      <c r="W217" s="10"/>
      <c r="X217" s="10"/>
      <c r="Y217" s="10"/>
    </row>
    <row r="218" spans="2:25" x14ac:dyDescent="0.3">
      <c r="B218" s="364" t="s">
        <v>762</v>
      </c>
      <c r="C218" s="365" t="s">
        <v>1325</v>
      </c>
      <c r="D218" s="94"/>
      <c r="E218" s="94" t="s">
        <v>67</v>
      </c>
      <c r="F218" s="366">
        <v>2422833650101</v>
      </c>
      <c r="G218" s="94"/>
      <c r="H218" s="94"/>
      <c r="I218" s="94" t="s">
        <v>67</v>
      </c>
      <c r="J218" s="94"/>
      <c r="K218" s="96"/>
      <c r="L218" s="96"/>
      <c r="M218" s="96"/>
      <c r="N218" s="96" t="s">
        <v>67</v>
      </c>
      <c r="O218" s="70"/>
      <c r="P218" s="96" t="s">
        <v>68</v>
      </c>
      <c r="Q218" s="96" t="s">
        <v>68</v>
      </c>
      <c r="R218" s="10"/>
      <c r="S218" s="10"/>
      <c r="T218" s="10"/>
      <c r="U218" s="10"/>
      <c r="V218" s="10"/>
      <c r="W218" s="10"/>
      <c r="X218" s="10"/>
      <c r="Y218" s="10"/>
    </row>
    <row r="219" spans="2:25" x14ac:dyDescent="0.3">
      <c r="B219" s="364" t="s">
        <v>4702</v>
      </c>
      <c r="C219" s="365" t="s">
        <v>260</v>
      </c>
      <c r="D219" s="94" t="s">
        <v>67</v>
      </c>
      <c r="E219" s="94"/>
      <c r="F219" s="366">
        <v>1678767751326</v>
      </c>
      <c r="G219" s="94"/>
      <c r="H219" s="94" t="s">
        <v>67</v>
      </c>
      <c r="I219" s="94"/>
      <c r="J219" s="94"/>
      <c r="K219" s="96"/>
      <c r="L219" s="96"/>
      <c r="M219" s="96"/>
      <c r="N219" s="96" t="s">
        <v>67</v>
      </c>
      <c r="O219" s="70"/>
      <c r="P219" s="96" t="s">
        <v>68</v>
      </c>
      <c r="Q219" s="96" t="s">
        <v>68</v>
      </c>
      <c r="R219" s="10"/>
      <c r="S219" s="10"/>
      <c r="T219" s="10"/>
      <c r="U219" s="10"/>
      <c r="V219" s="10"/>
      <c r="W219" s="10"/>
      <c r="X219" s="10"/>
      <c r="Y219" s="10"/>
    </row>
    <row r="220" spans="2:25" x14ac:dyDescent="0.3">
      <c r="B220" s="364" t="s">
        <v>4703</v>
      </c>
      <c r="C220" s="365" t="s">
        <v>251</v>
      </c>
      <c r="D220" s="94" t="s">
        <v>67</v>
      </c>
      <c r="E220" s="94"/>
      <c r="F220" s="366">
        <v>2366686680101</v>
      </c>
      <c r="G220" s="94"/>
      <c r="H220" s="94"/>
      <c r="I220" s="94" t="s">
        <v>67</v>
      </c>
      <c r="J220" s="94"/>
      <c r="K220" s="96"/>
      <c r="L220" s="96"/>
      <c r="M220" s="96"/>
      <c r="N220" s="96" t="s">
        <v>67</v>
      </c>
      <c r="O220" s="70"/>
      <c r="P220" s="96" t="s">
        <v>68</v>
      </c>
      <c r="Q220" s="96" t="s">
        <v>68</v>
      </c>
      <c r="R220" s="10"/>
      <c r="S220" s="10"/>
      <c r="T220" s="10"/>
      <c r="U220" s="10"/>
      <c r="V220" s="10"/>
      <c r="W220" s="10"/>
      <c r="X220" s="10"/>
      <c r="Y220" s="10"/>
    </row>
    <row r="221" spans="2:25" x14ac:dyDescent="0.3">
      <c r="B221" s="364" t="s">
        <v>714</v>
      </c>
      <c r="C221" s="365" t="s">
        <v>279</v>
      </c>
      <c r="D221" s="94" t="s">
        <v>67</v>
      </c>
      <c r="E221" s="94"/>
      <c r="F221" s="366">
        <v>1581484360101</v>
      </c>
      <c r="G221" s="94"/>
      <c r="H221" s="94"/>
      <c r="I221" s="94" t="s">
        <v>67</v>
      </c>
      <c r="J221" s="94"/>
      <c r="K221" s="96"/>
      <c r="L221" s="96"/>
      <c r="M221" s="96"/>
      <c r="N221" s="96" t="s">
        <v>67</v>
      </c>
      <c r="O221" s="70"/>
      <c r="P221" s="96" t="s">
        <v>68</v>
      </c>
      <c r="Q221" s="96" t="s">
        <v>68</v>
      </c>
      <c r="R221" s="10"/>
      <c r="S221" s="10"/>
      <c r="T221" s="10"/>
      <c r="U221" s="10"/>
      <c r="V221" s="10"/>
      <c r="W221" s="10"/>
      <c r="X221" s="10"/>
      <c r="Y221" s="10"/>
    </row>
    <row r="222" spans="2:25" x14ac:dyDescent="0.3">
      <c r="B222" s="364" t="s">
        <v>731</v>
      </c>
      <c r="C222" s="365" t="s">
        <v>1032</v>
      </c>
      <c r="D222" s="94" t="s">
        <v>67</v>
      </c>
      <c r="E222" s="94"/>
      <c r="F222" s="366">
        <v>2456150670101</v>
      </c>
      <c r="G222" s="94"/>
      <c r="H222" s="94"/>
      <c r="I222" s="94" t="s">
        <v>67</v>
      </c>
      <c r="J222" s="94"/>
      <c r="K222" s="96"/>
      <c r="L222" s="96"/>
      <c r="M222" s="96"/>
      <c r="N222" s="96" t="s">
        <v>67</v>
      </c>
      <c r="O222" s="70"/>
      <c r="P222" s="96" t="s">
        <v>68</v>
      </c>
      <c r="Q222" s="96" t="s">
        <v>68</v>
      </c>
      <c r="R222" s="10"/>
      <c r="S222" s="10"/>
      <c r="T222" s="10"/>
      <c r="U222" s="10"/>
      <c r="V222" s="10"/>
      <c r="W222" s="10"/>
      <c r="X222" s="10"/>
      <c r="Y222" s="10"/>
    </row>
    <row r="223" spans="2:25" x14ac:dyDescent="0.3">
      <c r="B223" s="364" t="s">
        <v>653</v>
      </c>
      <c r="C223" s="365" t="s">
        <v>1046</v>
      </c>
      <c r="D223" s="94" t="s">
        <v>67</v>
      </c>
      <c r="E223" s="94"/>
      <c r="F223" s="366">
        <v>1577020810101</v>
      </c>
      <c r="G223" s="94"/>
      <c r="H223" s="94"/>
      <c r="I223" s="94" t="s">
        <v>67</v>
      </c>
      <c r="J223" s="94"/>
      <c r="K223" s="96"/>
      <c r="L223" s="96"/>
      <c r="M223" s="96"/>
      <c r="N223" s="96" t="s">
        <v>67</v>
      </c>
      <c r="O223" s="70"/>
      <c r="P223" s="96" t="s">
        <v>68</v>
      </c>
      <c r="Q223" s="96" t="s">
        <v>68</v>
      </c>
      <c r="R223" s="10"/>
      <c r="S223" s="10"/>
      <c r="T223" s="10"/>
      <c r="U223" s="10"/>
      <c r="V223" s="10"/>
      <c r="W223" s="10"/>
      <c r="X223" s="10"/>
      <c r="Y223" s="10"/>
    </row>
    <row r="224" spans="2:25" x14ac:dyDescent="0.3">
      <c r="B224" s="364" t="s">
        <v>1307</v>
      </c>
      <c r="C224" s="365" t="s">
        <v>2109</v>
      </c>
      <c r="D224" s="94" t="s">
        <v>67</v>
      </c>
      <c r="E224" s="94"/>
      <c r="F224" s="366">
        <v>1783992560101</v>
      </c>
      <c r="G224" s="94"/>
      <c r="H224" s="94"/>
      <c r="I224" s="94" t="s">
        <v>67</v>
      </c>
      <c r="J224" s="94"/>
      <c r="K224" s="96"/>
      <c r="L224" s="96"/>
      <c r="M224" s="96"/>
      <c r="N224" s="96" t="s">
        <v>67</v>
      </c>
      <c r="O224" s="70"/>
      <c r="P224" s="96" t="s">
        <v>68</v>
      </c>
      <c r="Q224" s="96" t="s">
        <v>68</v>
      </c>
      <c r="R224" s="10"/>
      <c r="S224" s="10"/>
      <c r="T224" s="10"/>
      <c r="U224" s="10"/>
      <c r="V224" s="10"/>
      <c r="W224" s="10"/>
      <c r="X224" s="10"/>
      <c r="Y224" s="10"/>
    </row>
    <row r="225" spans="2:25" x14ac:dyDescent="0.3">
      <c r="B225" s="364" t="s">
        <v>4704</v>
      </c>
      <c r="C225" s="365" t="s">
        <v>226</v>
      </c>
      <c r="D225" s="94"/>
      <c r="E225" s="94" t="s">
        <v>67</v>
      </c>
      <c r="F225" s="366">
        <v>2539428100805</v>
      </c>
      <c r="G225" s="94"/>
      <c r="H225" s="94"/>
      <c r="I225" s="94"/>
      <c r="J225" s="94" t="s">
        <v>67</v>
      </c>
      <c r="K225" s="96" t="s">
        <v>67</v>
      </c>
      <c r="L225" s="96"/>
      <c r="M225" s="96"/>
      <c r="N225" s="96"/>
      <c r="O225" s="70"/>
      <c r="P225" s="96" t="s">
        <v>68</v>
      </c>
      <c r="Q225" s="96" t="s">
        <v>68</v>
      </c>
      <c r="R225" s="10"/>
      <c r="S225" s="10"/>
      <c r="T225" s="10"/>
      <c r="U225" s="10"/>
      <c r="V225" s="10"/>
      <c r="W225" s="10"/>
      <c r="X225" s="10"/>
      <c r="Y225" s="10"/>
    </row>
    <row r="226" spans="2:25" x14ac:dyDescent="0.3">
      <c r="B226" s="364" t="s">
        <v>4654</v>
      </c>
      <c r="C226" s="365" t="s">
        <v>4705</v>
      </c>
      <c r="D226" s="94"/>
      <c r="E226" s="94" t="s">
        <v>67</v>
      </c>
      <c r="F226" s="366">
        <v>2464381770101</v>
      </c>
      <c r="G226" s="94"/>
      <c r="H226" s="94"/>
      <c r="I226" s="94"/>
      <c r="J226" s="94" t="s">
        <v>67</v>
      </c>
      <c r="K226" s="96"/>
      <c r="L226" s="96"/>
      <c r="M226" s="96"/>
      <c r="N226" s="96" t="s">
        <v>67</v>
      </c>
      <c r="O226" s="70"/>
      <c r="P226" s="96" t="s">
        <v>68</v>
      </c>
      <c r="Q226" s="96" t="s">
        <v>68</v>
      </c>
      <c r="R226" s="10"/>
      <c r="S226" s="10"/>
      <c r="T226" s="10"/>
      <c r="U226" s="10"/>
      <c r="V226" s="10"/>
      <c r="W226" s="10"/>
      <c r="X226" s="10"/>
      <c r="Y226" s="10"/>
    </row>
    <row r="227" spans="2:25" x14ac:dyDescent="0.3">
      <c r="B227" s="364" t="s">
        <v>2167</v>
      </c>
      <c r="C227" s="365" t="s">
        <v>649</v>
      </c>
      <c r="D227" s="94" t="s">
        <v>67</v>
      </c>
      <c r="E227" s="94"/>
      <c r="F227" s="366">
        <v>2465163990301</v>
      </c>
      <c r="G227" s="94"/>
      <c r="H227" s="94"/>
      <c r="I227" s="94" t="s">
        <v>67</v>
      </c>
      <c r="J227" s="94"/>
      <c r="K227" s="96"/>
      <c r="L227" s="96"/>
      <c r="M227" s="96"/>
      <c r="N227" s="96" t="s">
        <v>67</v>
      </c>
      <c r="O227" s="70"/>
      <c r="P227" s="96" t="s">
        <v>68</v>
      </c>
      <c r="Q227" s="96" t="s">
        <v>68</v>
      </c>
      <c r="R227" s="10"/>
      <c r="S227" s="10"/>
      <c r="T227" s="10"/>
      <c r="U227" s="10"/>
      <c r="V227" s="10"/>
      <c r="W227" s="10"/>
      <c r="X227" s="10"/>
      <c r="Y227" s="10"/>
    </row>
    <row r="228" spans="2:25" x14ac:dyDescent="0.3">
      <c r="B228" s="364" t="s">
        <v>724</v>
      </c>
      <c r="C228" s="365" t="s">
        <v>3864</v>
      </c>
      <c r="D228" s="94" t="s">
        <v>67</v>
      </c>
      <c r="E228" s="94"/>
      <c r="F228" s="366">
        <v>2182393860108</v>
      </c>
      <c r="G228" s="94"/>
      <c r="H228" s="94"/>
      <c r="I228" s="94"/>
      <c r="J228" s="94" t="s">
        <v>67</v>
      </c>
      <c r="K228" s="96"/>
      <c r="L228" s="96"/>
      <c r="M228" s="96"/>
      <c r="N228" s="96" t="s">
        <v>67</v>
      </c>
      <c r="O228" s="70"/>
      <c r="P228" s="96" t="s">
        <v>68</v>
      </c>
      <c r="Q228" s="96" t="s">
        <v>68</v>
      </c>
      <c r="R228" s="10"/>
      <c r="S228" s="10"/>
      <c r="T228" s="10"/>
      <c r="U228" s="10"/>
      <c r="V228" s="10"/>
      <c r="W228" s="10"/>
      <c r="X228" s="10"/>
      <c r="Y228" s="10"/>
    </row>
    <row r="229" spans="2:25" x14ac:dyDescent="0.3">
      <c r="B229" s="364" t="s">
        <v>724</v>
      </c>
      <c r="C229" s="365" t="s">
        <v>3902</v>
      </c>
      <c r="D229" s="94" t="s">
        <v>67</v>
      </c>
      <c r="E229" s="94"/>
      <c r="F229" s="366">
        <v>2502252042001</v>
      </c>
      <c r="G229" s="94"/>
      <c r="H229" s="94"/>
      <c r="I229" s="94" t="s">
        <v>67</v>
      </c>
      <c r="J229" s="94"/>
      <c r="K229" s="96"/>
      <c r="L229" s="96"/>
      <c r="M229" s="96"/>
      <c r="N229" s="96" t="s">
        <v>67</v>
      </c>
      <c r="O229" s="70"/>
      <c r="P229" s="96" t="s">
        <v>68</v>
      </c>
      <c r="Q229" s="96" t="s">
        <v>68</v>
      </c>
      <c r="R229" s="10"/>
      <c r="S229" s="10"/>
      <c r="T229" s="10"/>
      <c r="U229" s="10"/>
      <c r="V229" s="10"/>
      <c r="W229" s="10"/>
      <c r="X229" s="10"/>
      <c r="Y229" s="10"/>
    </row>
    <row r="230" spans="2:25" x14ac:dyDescent="0.3">
      <c r="B230" s="364" t="s">
        <v>694</v>
      </c>
      <c r="C230" s="365" t="s">
        <v>684</v>
      </c>
      <c r="D230" s="94" t="s">
        <v>67</v>
      </c>
      <c r="E230" s="94"/>
      <c r="F230" s="366">
        <v>1703914690101</v>
      </c>
      <c r="G230" s="94"/>
      <c r="H230" s="94"/>
      <c r="I230" s="94" t="s">
        <v>67</v>
      </c>
      <c r="J230" s="94"/>
      <c r="K230" s="96"/>
      <c r="L230" s="96"/>
      <c r="M230" s="96"/>
      <c r="N230" s="96" t="s">
        <v>67</v>
      </c>
      <c r="O230" s="70"/>
      <c r="P230" s="96" t="s">
        <v>68</v>
      </c>
      <c r="Q230" s="96" t="s">
        <v>68</v>
      </c>
      <c r="R230" s="10"/>
      <c r="S230" s="10"/>
      <c r="T230" s="10"/>
      <c r="U230" s="10"/>
      <c r="V230" s="10"/>
      <c r="W230" s="10"/>
      <c r="X230" s="10"/>
      <c r="Y230" s="10"/>
    </row>
    <row r="231" spans="2:25" x14ac:dyDescent="0.3">
      <c r="B231" s="364" t="s">
        <v>777</v>
      </c>
      <c r="C231" s="365" t="s">
        <v>4348</v>
      </c>
      <c r="D231" s="94"/>
      <c r="E231" s="94" t="s">
        <v>67</v>
      </c>
      <c r="F231" s="366">
        <v>1942104720101</v>
      </c>
      <c r="G231" s="94"/>
      <c r="H231" s="94"/>
      <c r="I231" s="94" t="s">
        <v>67</v>
      </c>
      <c r="J231" s="94"/>
      <c r="K231" s="96"/>
      <c r="L231" s="96"/>
      <c r="M231" s="96"/>
      <c r="N231" s="96" t="s">
        <v>67</v>
      </c>
      <c r="O231" s="70"/>
      <c r="P231" s="96" t="s">
        <v>68</v>
      </c>
      <c r="Q231" s="96" t="s">
        <v>68</v>
      </c>
      <c r="R231" s="10"/>
      <c r="S231" s="10"/>
      <c r="T231" s="10"/>
      <c r="U231" s="10"/>
      <c r="V231" s="10"/>
      <c r="W231" s="10"/>
      <c r="X231" s="10"/>
      <c r="Y231" s="10"/>
    </row>
    <row r="232" spans="2:25" x14ac:dyDescent="0.3">
      <c r="B232" s="364" t="s">
        <v>229</v>
      </c>
      <c r="C232" s="365" t="s">
        <v>686</v>
      </c>
      <c r="D232" s="94"/>
      <c r="E232" s="94" t="s">
        <v>67</v>
      </c>
      <c r="F232" s="366">
        <v>1577858660101</v>
      </c>
      <c r="G232" s="94"/>
      <c r="H232" s="94"/>
      <c r="I232" s="94" t="s">
        <v>67</v>
      </c>
      <c r="J232" s="94"/>
      <c r="K232" s="96"/>
      <c r="L232" s="96"/>
      <c r="M232" s="96"/>
      <c r="N232" s="96" t="s">
        <v>67</v>
      </c>
      <c r="O232" s="70"/>
      <c r="P232" s="96" t="s">
        <v>68</v>
      </c>
      <c r="Q232" s="96" t="s">
        <v>68</v>
      </c>
      <c r="R232" s="10"/>
      <c r="S232" s="10"/>
      <c r="T232" s="10"/>
      <c r="U232" s="10"/>
      <c r="V232" s="10"/>
      <c r="W232" s="10"/>
      <c r="X232" s="10"/>
      <c r="Y232" s="10"/>
    </row>
    <row r="233" spans="2:25" x14ac:dyDescent="0.3">
      <c r="B233" s="364" t="s">
        <v>229</v>
      </c>
      <c r="C233" s="365" t="s">
        <v>230</v>
      </c>
      <c r="D233" s="94" t="s">
        <v>67</v>
      </c>
      <c r="E233" s="94"/>
      <c r="F233" s="366">
        <v>1584596521712</v>
      </c>
      <c r="G233" s="94"/>
      <c r="H233" s="94"/>
      <c r="I233" s="94" t="s">
        <v>67</v>
      </c>
      <c r="J233" s="94"/>
      <c r="K233" s="96"/>
      <c r="L233" s="96"/>
      <c r="M233" s="96"/>
      <c r="N233" s="96" t="s">
        <v>67</v>
      </c>
      <c r="O233" s="70"/>
      <c r="P233" s="96" t="s">
        <v>68</v>
      </c>
      <c r="Q233" s="96" t="s">
        <v>68</v>
      </c>
      <c r="R233" s="10"/>
      <c r="S233" s="10"/>
      <c r="T233" s="10"/>
      <c r="U233" s="10"/>
      <c r="V233" s="10"/>
      <c r="W233" s="10"/>
      <c r="X233" s="10"/>
      <c r="Y233" s="10"/>
    </row>
    <row r="234" spans="2:25" x14ac:dyDescent="0.3">
      <c r="B234" s="364" t="s">
        <v>724</v>
      </c>
      <c r="C234" s="365" t="s">
        <v>1022</v>
      </c>
      <c r="D234" s="94" t="s">
        <v>67</v>
      </c>
      <c r="E234" s="94"/>
      <c r="F234" s="366">
        <v>1943775980101</v>
      </c>
      <c r="G234" s="94"/>
      <c r="H234" s="94" t="s">
        <v>67</v>
      </c>
      <c r="I234" s="94"/>
      <c r="J234" s="94"/>
      <c r="K234" s="96"/>
      <c r="L234" s="96"/>
      <c r="M234" s="96"/>
      <c r="N234" s="96" t="s">
        <v>67</v>
      </c>
      <c r="O234" s="70"/>
      <c r="P234" s="96" t="s">
        <v>68</v>
      </c>
      <c r="Q234" s="96" t="s">
        <v>68</v>
      </c>
      <c r="R234" s="10"/>
      <c r="S234" s="10"/>
      <c r="T234" s="10"/>
      <c r="U234" s="10"/>
      <c r="V234" s="10"/>
      <c r="W234" s="10"/>
      <c r="X234" s="10"/>
      <c r="Y234" s="10"/>
    </row>
    <row r="235" spans="2:25" x14ac:dyDescent="0.3">
      <c r="B235" s="364" t="s">
        <v>4706</v>
      </c>
      <c r="C235" s="365" t="s">
        <v>650</v>
      </c>
      <c r="D235" s="94"/>
      <c r="E235" s="94" t="s">
        <v>67</v>
      </c>
      <c r="F235" s="366">
        <v>2229179380101</v>
      </c>
      <c r="G235" s="94"/>
      <c r="H235" s="94" t="s">
        <v>67</v>
      </c>
      <c r="I235" s="94"/>
      <c r="J235" s="94"/>
      <c r="K235" s="96"/>
      <c r="L235" s="96"/>
      <c r="M235" s="96"/>
      <c r="N235" s="96" t="s">
        <v>67</v>
      </c>
      <c r="O235" s="70"/>
      <c r="P235" s="96" t="s">
        <v>68</v>
      </c>
      <c r="Q235" s="96" t="s">
        <v>68</v>
      </c>
      <c r="R235" s="10"/>
      <c r="S235" s="10"/>
      <c r="T235" s="10"/>
      <c r="U235" s="10"/>
      <c r="V235" s="10"/>
      <c r="W235" s="10"/>
      <c r="X235" s="10"/>
      <c r="Y235" s="10"/>
    </row>
    <row r="236" spans="2:25" x14ac:dyDescent="0.3">
      <c r="B236" s="364" t="s">
        <v>4416</v>
      </c>
      <c r="C236" s="365" t="s">
        <v>1165</v>
      </c>
      <c r="D236" s="94"/>
      <c r="E236" s="94" t="s">
        <v>67</v>
      </c>
      <c r="F236" s="366">
        <v>2179339391907</v>
      </c>
      <c r="G236" s="94"/>
      <c r="H236" s="94" t="s">
        <v>67</v>
      </c>
      <c r="I236" s="94"/>
      <c r="J236" s="94"/>
      <c r="K236" s="96"/>
      <c r="L236" s="96"/>
      <c r="M236" s="96"/>
      <c r="N236" s="96" t="s">
        <v>67</v>
      </c>
      <c r="O236" s="70"/>
      <c r="P236" s="96" t="s">
        <v>68</v>
      </c>
      <c r="Q236" s="96" t="s">
        <v>68</v>
      </c>
      <c r="R236" s="10"/>
      <c r="S236" s="10"/>
      <c r="T236" s="10"/>
      <c r="U236" s="10"/>
      <c r="V236" s="10"/>
      <c r="W236" s="10"/>
      <c r="X236" s="10"/>
      <c r="Y236" s="10"/>
    </row>
    <row r="237" spans="2:25" x14ac:dyDescent="0.3">
      <c r="B237" s="364" t="s">
        <v>4707</v>
      </c>
      <c r="C237" s="365" t="s">
        <v>647</v>
      </c>
      <c r="D237" s="94"/>
      <c r="E237" s="94" t="s">
        <v>67</v>
      </c>
      <c r="F237" s="366">
        <v>1692886920101</v>
      </c>
      <c r="G237" s="94"/>
      <c r="H237" s="94"/>
      <c r="I237" s="94" t="s">
        <v>67</v>
      </c>
      <c r="J237" s="94"/>
      <c r="K237" s="96"/>
      <c r="L237" s="96"/>
      <c r="M237" s="96"/>
      <c r="N237" s="96" t="s">
        <v>67</v>
      </c>
      <c r="O237" s="70"/>
      <c r="P237" s="96" t="s">
        <v>68</v>
      </c>
      <c r="Q237" s="96" t="s">
        <v>68</v>
      </c>
      <c r="R237" s="10"/>
      <c r="S237" s="10"/>
      <c r="T237" s="10"/>
      <c r="U237" s="10"/>
      <c r="V237" s="10"/>
      <c r="W237" s="10"/>
      <c r="X237" s="10"/>
      <c r="Y237" s="10"/>
    </row>
    <row r="238" spans="2:25" x14ac:dyDescent="0.3">
      <c r="B238" s="364" t="s">
        <v>229</v>
      </c>
      <c r="C238" s="365" t="s">
        <v>4708</v>
      </c>
      <c r="D238" s="94" t="s">
        <v>67</v>
      </c>
      <c r="E238" s="94"/>
      <c r="F238" s="366">
        <v>1845336510101</v>
      </c>
      <c r="G238" s="94"/>
      <c r="H238" s="94"/>
      <c r="I238" s="94" t="s">
        <v>67</v>
      </c>
      <c r="J238" s="94"/>
      <c r="K238" s="96"/>
      <c r="L238" s="96"/>
      <c r="M238" s="96"/>
      <c r="N238" s="96" t="s">
        <v>67</v>
      </c>
      <c r="O238" s="70"/>
      <c r="P238" s="96" t="s">
        <v>68</v>
      </c>
      <c r="Q238" s="96" t="s">
        <v>68</v>
      </c>
      <c r="R238" s="10"/>
      <c r="S238" s="10"/>
      <c r="T238" s="10"/>
      <c r="U238" s="10"/>
      <c r="V238" s="10"/>
      <c r="W238" s="10"/>
      <c r="X238" s="10"/>
      <c r="Y238" s="10"/>
    </row>
    <row r="239" spans="2:25" x14ac:dyDescent="0.3">
      <c r="B239" s="364" t="s">
        <v>758</v>
      </c>
      <c r="C239" s="365" t="s">
        <v>658</v>
      </c>
      <c r="D239" s="94"/>
      <c r="E239" s="94" t="s">
        <v>67</v>
      </c>
      <c r="F239" s="366">
        <v>2313983010101</v>
      </c>
      <c r="G239" s="94"/>
      <c r="H239" s="94"/>
      <c r="I239" s="94" t="s">
        <v>67</v>
      </c>
      <c r="J239" s="94"/>
      <c r="K239" s="96"/>
      <c r="L239" s="96"/>
      <c r="M239" s="96"/>
      <c r="N239" s="96" t="s">
        <v>67</v>
      </c>
      <c r="O239" s="70"/>
      <c r="P239" s="96" t="s">
        <v>68</v>
      </c>
      <c r="Q239" s="96" t="s">
        <v>68</v>
      </c>
      <c r="R239" s="10"/>
      <c r="S239" s="10"/>
      <c r="T239" s="10"/>
      <c r="U239" s="10"/>
      <c r="V239" s="10"/>
      <c r="W239" s="10"/>
      <c r="X239" s="10"/>
      <c r="Y239" s="10"/>
    </row>
    <row r="240" spans="2:25" x14ac:dyDescent="0.3">
      <c r="B240" s="364" t="s">
        <v>4709</v>
      </c>
      <c r="C240" s="365" t="s">
        <v>688</v>
      </c>
      <c r="D240" s="94"/>
      <c r="E240" s="94" t="s">
        <v>67</v>
      </c>
      <c r="F240" s="366">
        <v>2450690460101</v>
      </c>
      <c r="G240" s="94"/>
      <c r="H240" s="94"/>
      <c r="I240" s="94" t="s">
        <v>67</v>
      </c>
      <c r="J240" s="94"/>
      <c r="K240" s="96"/>
      <c r="L240" s="96"/>
      <c r="M240" s="96"/>
      <c r="N240" s="96" t="s">
        <v>67</v>
      </c>
      <c r="O240" s="70"/>
      <c r="P240" s="96" t="s">
        <v>68</v>
      </c>
      <c r="Q240" s="96" t="s">
        <v>68</v>
      </c>
      <c r="R240" s="10"/>
      <c r="S240" s="10"/>
      <c r="T240" s="10"/>
      <c r="U240" s="10"/>
      <c r="V240" s="10"/>
      <c r="W240" s="10"/>
      <c r="X240" s="10"/>
      <c r="Y240" s="10"/>
    </row>
    <row r="241" spans="2:25" x14ac:dyDescent="0.3">
      <c r="B241" s="364" t="s">
        <v>4710</v>
      </c>
      <c r="C241" s="365" t="s">
        <v>1036</v>
      </c>
      <c r="D241" s="94" t="s">
        <v>67</v>
      </c>
      <c r="E241" s="94"/>
      <c r="F241" s="366">
        <v>1663459030101</v>
      </c>
      <c r="G241" s="94"/>
      <c r="H241" s="94"/>
      <c r="I241" s="94" t="s">
        <v>67</v>
      </c>
      <c r="J241" s="94"/>
      <c r="K241" s="96"/>
      <c r="L241" s="96"/>
      <c r="M241" s="96"/>
      <c r="N241" s="96" t="s">
        <v>67</v>
      </c>
      <c r="O241" s="70"/>
      <c r="P241" s="96" t="s">
        <v>68</v>
      </c>
      <c r="Q241" s="96" t="s">
        <v>68</v>
      </c>
      <c r="R241" s="10"/>
      <c r="S241" s="10"/>
      <c r="T241" s="10"/>
      <c r="U241" s="10"/>
      <c r="V241" s="10"/>
      <c r="W241" s="10"/>
      <c r="X241" s="10"/>
      <c r="Y241" s="10"/>
    </row>
    <row r="242" spans="2:25" x14ac:dyDescent="0.3">
      <c r="B242" s="364" t="s">
        <v>701</v>
      </c>
      <c r="C242" s="365" t="s">
        <v>827</v>
      </c>
      <c r="D242" s="94" t="s">
        <v>67</v>
      </c>
      <c r="E242" s="94"/>
      <c r="F242" s="366">
        <v>1844663931501</v>
      </c>
      <c r="G242" s="94"/>
      <c r="H242" s="94"/>
      <c r="I242" s="94" t="s">
        <v>67</v>
      </c>
      <c r="J242" s="94"/>
      <c r="K242" s="96"/>
      <c r="L242" s="96"/>
      <c r="M242" s="96"/>
      <c r="N242" s="96" t="s">
        <v>67</v>
      </c>
      <c r="O242" s="70"/>
      <c r="P242" s="96" t="s">
        <v>68</v>
      </c>
      <c r="Q242" s="96" t="s">
        <v>68</v>
      </c>
      <c r="R242" s="10"/>
      <c r="S242" s="10"/>
      <c r="T242" s="10"/>
      <c r="U242" s="10"/>
      <c r="V242" s="10"/>
      <c r="W242" s="10"/>
      <c r="X242" s="10"/>
      <c r="Y242" s="10"/>
    </row>
    <row r="243" spans="2:25" x14ac:dyDescent="0.3">
      <c r="B243" s="364" t="s">
        <v>828</v>
      </c>
      <c r="C243" s="365" t="s">
        <v>2084</v>
      </c>
      <c r="D243" s="94"/>
      <c r="E243" s="94" t="s">
        <v>67</v>
      </c>
      <c r="F243" s="366">
        <v>2292186280114</v>
      </c>
      <c r="G243" s="94"/>
      <c r="H243" s="94"/>
      <c r="I243" s="94" t="s">
        <v>67</v>
      </c>
      <c r="J243" s="94"/>
      <c r="K243" s="96"/>
      <c r="L243" s="96"/>
      <c r="M243" s="96"/>
      <c r="N243" s="96" t="s">
        <v>67</v>
      </c>
      <c r="O243" s="70"/>
      <c r="P243" s="96" t="s">
        <v>68</v>
      </c>
      <c r="Q243" s="96" t="s">
        <v>68</v>
      </c>
      <c r="R243" s="10"/>
      <c r="S243" s="10"/>
      <c r="T243" s="10"/>
      <c r="U243" s="10"/>
      <c r="V243" s="10"/>
      <c r="W243" s="10"/>
      <c r="X243" s="10"/>
      <c r="Y243" s="10"/>
    </row>
    <row r="244" spans="2:25" x14ac:dyDescent="0.3">
      <c r="B244" s="364" t="s">
        <v>4711</v>
      </c>
      <c r="C244" s="365" t="s">
        <v>664</v>
      </c>
      <c r="D244" s="94" t="s">
        <v>67</v>
      </c>
      <c r="E244" s="94"/>
      <c r="F244" s="366">
        <v>2331643750101</v>
      </c>
      <c r="G244" s="94"/>
      <c r="H244" s="94"/>
      <c r="I244" s="94"/>
      <c r="J244" s="94" t="s">
        <v>67</v>
      </c>
      <c r="K244" s="96"/>
      <c r="L244" s="96"/>
      <c r="M244" s="96"/>
      <c r="N244" s="96" t="s">
        <v>67</v>
      </c>
      <c r="O244" s="70"/>
      <c r="P244" s="96" t="s">
        <v>68</v>
      </c>
      <c r="Q244" s="96" t="s">
        <v>68</v>
      </c>
      <c r="R244" s="10"/>
      <c r="S244" s="10"/>
      <c r="T244" s="10"/>
      <c r="U244" s="10"/>
      <c r="V244" s="10"/>
      <c r="W244" s="10"/>
      <c r="X244" s="10"/>
      <c r="Y244" s="10"/>
    </row>
    <row r="245" spans="2:25" x14ac:dyDescent="0.3">
      <c r="B245" s="364" t="s">
        <v>233</v>
      </c>
      <c r="C245" s="365" t="s">
        <v>4712</v>
      </c>
      <c r="D245" s="94"/>
      <c r="E245" s="94" t="s">
        <v>67</v>
      </c>
      <c r="F245" s="366">
        <v>2240523810101</v>
      </c>
      <c r="G245" s="94"/>
      <c r="H245" s="94"/>
      <c r="I245" s="94" t="s">
        <v>67</v>
      </c>
      <c r="J245" s="94"/>
      <c r="K245" s="96"/>
      <c r="L245" s="96"/>
      <c r="M245" s="96"/>
      <c r="N245" s="96" t="s">
        <v>67</v>
      </c>
      <c r="O245" s="70"/>
      <c r="P245" s="96" t="s">
        <v>68</v>
      </c>
      <c r="Q245" s="96" t="s">
        <v>68</v>
      </c>
      <c r="R245" s="10"/>
      <c r="S245" s="10"/>
      <c r="T245" s="10"/>
      <c r="U245" s="10"/>
      <c r="V245" s="10"/>
      <c r="W245" s="10"/>
      <c r="X245" s="10"/>
      <c r="Y245" s="10"/>
    </row>
    <row r="246" spans="2:25" x14ac:dyDescent="0.3">
      <c r="B246" s="364" t="s">
        <v>4713</v>
      </c>
      <c r="C246" s="365" t="s">
        <v>2129</v>
      </c>
      <c r="D246" s="94" t="s">
        <v>67</v>
      </c>
      <c r="E246" s="94"/>
      <c r="F246" s="366">
        <v>1645225142202</v>
      </c>
      <c r="G246" s="94"/>
      <c r="H246" s="94"/>
      <c r="I246" s="94" t="s">
        <v>67</v>
      </c>
      <c r="J246" s="94"/>
      <c r="K246" s="96"/>
      <c r="L246" s="96"/>
      <c r="M246" s="96"/>
      <c r="N246" s="96" t="s">
        <v>67</v>
      </c>
      <c r="O246" s="70"/>
      <c r="P246" s="96" t="s">
        <v>68</v>
      </c>
      <c r="Q246" s="96" t="s">
        <v>68</v>
      </c>
      <c r="R246" s="10"/>
      <c r="S246" s="10"/>
      <c r="T246" s="10"/>
      <c r="U246" s="10"/>
      <c r="V246" s="10"/>
      <c r="W246" s="10"/>
      <c r="X246" s="10"/>
      <c r="Y246" s="10"/>
    </row>
    <row r="247" spans="2:25" x14ac:dyDescent="0.3">
      <c r="B247" s="364" t="s">
        <v>4714</v>
      </c>
      <c r="C247" s="365" t="s">
        <v>1043</v>
      </c>
      <c r="D247" s="94" t="s">
        <v>67</v>
      </c>
      <c r="E247" s="94"/>
      <c r="F247" s="366">
        <v>2448674100101</v>
      </c>
      <c r="G247" s="94"/>
      <c r="H247" s="94"/>
      <c r="I247" s="94" t="s">
        <v>67</v>
      </c>
      <c r="J247" s="94"/>
      <c r="K247" s="96"/>
      <c r="L247" s="96"/>
      <c r="M247" s="96"/>
      <c r="N247" s="96" t="s">
        <v>67</v>
      </c>
      <c r="O247" s="70"/>
      <c r="P247" s="96" t="s">
        <v>68</v>
      </c>
      <c r="Q247" s="96" t="s">
        <v>68</v>
      </c>
      <c r="R247" s="10"/>
      <c r="S247" s="10"/>
      <c r="T247" s="10"/>
      <c r="U247" s="10"/>
      <c r="V247" s="10"/>
      <c r="W247" s="10"/>
      <c r="X247" s="10"/>
      <c r="Y247" s="10"/>
    </row>
    <row r="248" spans="2:25" x14ac:dyDescent="0.3">
      <c r="B248" s="364" t="s">
        <v>4714</v>
      </c>
      <c r="C248" s="365" t="s">
        <v>4346</v>
      </c>
      <c r="D248" s="94" t="s">
        <v>67</v>
      </c>
      <c r="E248" s="94"/>
      <c r="F248" s="366">
        <v>1709273850101</v>
      </c>
      <c r="G248" s="94"/>
      <c r="H248" s="94"/>
      <c r="I248" s="94" t="s">
        <v>67</v>
      </c>
      <c r="J248" s="94"/>
      <c r="K248" s="96"/>
      <c r="L248" s="96"/>
      <c r="M248" s="96"/>
      <c r="N248" s="96" t="s">
        <v>67</v>
      </c>
      <c r="O248" s="70"/>
      <c r="P248" s="96" t="s">
        <v>68</v>
      </c>
      <c r="Q248" s="96" t="s">
        <v>68</v>
      </c>
      <c r="R248" s="10"/>
      <c r="S248" s="10"/>
      <c r="T248" s="10"/>
      <c r="U248" s="10"/>
      <c r="V248" s="10"/>
      <c r="W248" s="10"/>
      <c r="X248" s="10"/>
      <c r="Y248" s="10"/>
    </row>
    <row r="249" spans="2:25" x14ac:dyDescent="0.3">
      <c r="B249" s="364" t="s">
        <v>1334</v>
      </c>
      <c r="C249" s="365" t="s">
        <v>4715</v>
      </c>
      <c r="D249" s="94" t="s">
        <v>67</v>
      </c>
      <c r="E249" s="94"/>
      <c r="F249" s="366">
        <v>2225217080101</v>
      </c>
      <c r="G249" s="94"/>
      <c r="H249" s="94" t="s">
        <v>67</v>
      </c>
      <c r="I249" s="94"/>
      <c r="J249" s="94"/>
      <c r="K249" s="96"/>
      <c r="L249" s="96"/>
      <c r="M249" s="96"/>
      <c r="N249" s="96" t="s">
        <v>67</v>
      </c>
      <c r="O249" s="70"/>
      <c r="P249" s="96" t="s">
        <v>68</v>
      </c>
      <c r="Q249" s="96" t="s">
        <v>68</v>
      </c>
      <c r="R249" s="10"/>
      <c r="S249" s="10"/>
      <c r="T249" s="10"/>
      <c r="U249" s="10"/>
      <c r="V249" s="10"/>
      <c r="W249" s="10"/>
      <c r="X249" s="10"/>
      <c r="Y249" s="10"/>
    </row>
    <row r="250" spans="2:25" x14ac:dyDescent="0.3">
      <c r="B250" s="364" t="s">
        <v>683</v>
      </c>
      <c r="C250" s="365" t="s">
        <v>1165</v>
      </c>
      <c r="D250" s="94" t="s">
        <v>67</v>
      </c>
      <c r="E250" s="94"/>
      <c r="F250" s="366">
        <v>2051521200101</v>
      </c>
      <c r="G250" s="94"/>
      <c r="H250" s="94"/>
      <c r="I250" s="94" t="s">
        <v>67</v>
      </c>
      <c r="J250" s="94"/>
      <c r="K250" s="96"/>
      <c r="L250" s="96"/>
      <c r="M250" s="96"/>
      <c r="N250" s="96" t="s">
        <v>67</v>
      </c>
      <c r="O250" s="70"/>
      <c r="P250" s="96" t="s">
        <v>68</v>
      </c>
      <c r="Q250" s="96" t="s">
        <v>68</v>
      </c>
      <c r="R250" s="10"/>
      <c r="S250" s="10"/>
      <c r="T250" s="10"/>
      <c r="U250" s="10"/>
      <c r="V250" s="10"/>
      <c r="W250" s="10"/>
      <c r="X250" s="10"/>
      <c r="Y250" s="10"/>
    </row>
    <row r="251" spans="2:25" x14ac:dyDescent="0.3">
      <c r="B251" s="364" t="s">
        <v>4716</v>
      </c>
      <c r="C251" s="365" t="s">
        <v>4717</v>
      </c>
      <c r="D251" s="94" t="s">
        <v>67</v>
      </c>
      <c r="E251" s="94"/>
      <c r="F251" s="366">
        <v>1985119300101</v>
      </c>
      <c r="G251" s="94"/>
      <c r="H251" s="94"/>
      <c r="I251" s="94" t="s">
        <v>67</v>
      </c>
      <c r="J251" s="94"/>
      <c r="K251" s="96"/>
      <c r="L251" s="96"/>
      <c r="M251" s="96"/>
      <c r="N251" s="96" t="s">
        <v>67</v>
      </c>
      <c r="O251" s="70"/>
      <c r="P251" s="96" t="s">
        <v>68</v>
      </c>
      <c r="Q251" s="96" t="s">
        <v>68</v>
      </c>
      <c r="R251" s="10"/>
      <c r="S251" s="10"/>
      <c r="T251" s="10"/>
      <c r="U251" s="10"/>
      <c r="V251" s="10"/>
      <c r="W251" s="10"/>
      <c r="X251" s="10"/>
      <c r="Y251" s="10"/>
    </row>
    <row r="252" spans="2:25" x14ac:dyDescent="0.3">
      <c r="B252" s="364" t="s">
        <v>793</v>
      </c>
      <c r="C252" s="365" t="s">
        <v>4718</v>
      </c>
      <c r="D252" s="94"/>
      <c r="E252" s="94" t="s">
        <v>67</v>
      </c>
      <c r="F252" s="366">
        <v>2433326610101</v>
      </c>
      <c r="G252" s="94"/>
      <c r="H252" s="94"/>
      <c r="I252" s="94" t="s">
        <v>67</v>
      </c>
      <c r="J252" s="94"/>
      <c r="K252" s="96"/>
      <c r="L252" s="96"/>
      <c r="M252" s="96"/>
      <c r="N252" s="96" t="s">
        <v>67</v>
      </c>
      <c r="O252" s="70"/>
      <c r="P252" s="96" t="s">
        <v>68</v>
      </c>
      <c r="Q252" s="96" t="s">
        <v>68</v>
      </c>
      <c r="R252" s="10"/>
      <c r="S252" s="10"/>
      <c r="T252" s="10"/>
      <c r="U252" s="10"/>
      <c r="V252" s="10"/>
      <c r="W252" s="10"/>
      <c r="X252" s="10"/>
      <c r="Y252" s="10"/>
    </row>
    <row r="253" spans="2:25" x14ac:dyDescent="0.3">
      <c r="B253" s="364" t="s">
        <v>962</v>
      </c>
      <c r="C253" s="365" t="s">
        <v>662</v>
      </c>
      <c r="D253" s="94"/>
      <c r="E253" s="94" t="s">
        <v>67</v>
      </c>
      <c r="F253" s="366">
        <v>1589860321213</v>
      </c>
      <c r="G253" s="94"/>
      <c r="H253" s="94"/>
      <c r="I253" s="94" t="s">
        <v>67</v>
      </c>
      <c r="J253" s="94"/>
      <c r="K253" s="96"/>
      <c r="L253" s="96"/>
      <c r="M253" s="96"/>
      <c r="N253" s="96" t="s">
        <v>67</v>
      </c>
      <c r="O253" s="70"/>
      <c r="P253" s="96" t="s">
        <v>68</v>
      </c>
      <c r="Q253" s="96" t="s">
        <v>68</v>
      </c>
      <c r="R253" s="10"/>
      <c r="S253" s="10"/>
      <c r="T253" s="10"/>
      <c r="U253" s="10"/>
      <c r="V253" s="10"/>
      <c r="W253" s="10"/>
      <c r="X253" s="10"/>
      <c r="Y253" s="10"/>
    </row>
    <row r="254" spans="2:25" x14ac:dyDescent="0.3">
      <c r="B254" s="364" t="s">
        <v>3921</v>
      </c>
      <c r="C254" s="365" t="s">
        <v>680</v>
      </c>
      <c r="D254" s="94" t="s">
        <v>67</v>
      </c>
      <c r="E254" s="94"/>
      <c r="F254" s="366">
        <v>2188529751501</v>
      </c>
      <c r="G254" s="94"/>
      <c r="H254" s="94"/>
      <c r="I254" s="94" t="s">
        <v>67</v>
      </c>
      <c r="J254" s="94"/>
      <c r="K254" s="96"/>
      <c r="L254" s="96"/>
      <c r="M254" s="96"/>
      <c r="N254" s="96" t="s">
        <v>67</v>
      </c>
      <c r="O254" s="70"/>
      <c r="P254" s="96" t="s">
        <v>68</v>
      </c>
      <c r="Q254" s="96" t="s">
        <v>68</v>
      </c>
      <c r="R254" s="10"/>
      <c r="S254" s="10"/>
      <c r="T254" s="10"/>
      <c r="U254" s="10"/>
      <c r="V254" s="10"/>
      <c r="W254" s="10"/>
      <c r="X254" s="10"/>
      <c r="Y254" s="10"/>
    </row>
    <row r="255" spans="2:25" x14ac:dyDescent="0.3">
      <c r="B255" s="364" t="s">
        <v>731</v>
      </c>
      <c r="C255" s="365" t="s">
        <v>269</v>
      </c>
      <c r="D255" s="94" t="s">
        <v>67</v>
      </c>
      <c r="E255" s="94"/>
      <c r="F255" s="366">
        <v>2225190610101</v>
      </c>
      <c r="G255" s="94"/>
      <c r="H255" s="94"/>
      <c r="I255" s="94" t="s">
        <v>67</v>
      </c>
      <c r="J255" s="94"/>
      <c r="K255" s="96"/>
      <c r="L255" s="96"/>
      <c r="M255" s="96"/>
      <c r="N255" s="96" t="s">
        <v>67</v>
      </c>
      <c r="O255" s="70"/>
      <c r="P255" s="96" t="s">
        <v>68</v>
      </c>
      <c r="Q255" s="96" t="s">
        <v>68</v>
      </c>
      <c r="R255" s="10"/>
      <c r="S255" s="10"/>
      <c r="T255" s="10"/>
      <c r="U255" s="10"/>
      <c r="V255" s="10"/>
      <c r="W255" s="10"/>
      <c r="X255" s="10"/>
      <c r="Y255" s="10"/>
    </row>
    <row r="256" spans="2:25" x14ac:dyDescent="0.3">
      <c r="B256" s="364" t="s">
        <v>4719</v>
      </c>
      <c r="C256" s="365" t="s">
        <v>3048</v>
      </c>
      <c r="D256" s="94" t="s">
        <v>67</v>
      </c>
      <c r="E256" s="94"/>
      <c r="F256" s="366">
        <v>1705119360101</v>
      </c>
      <c r="G256" s="94"/>
      <c r="H256" s="94"/>
      <c r="I256" s="94" t="s">
        <v>67</v>
      </c>
      <c r="J256" s="94"/>
      <c r="K256" s="96"/>
      <c r="L256" s="96"/>
      <c r="M256" s="96"/>
      <c r="N256" s="96" t="s">
        <v>67</v>
      </c>
      <c r="O256" s="70"/>
      <c r="P256" s="96" t="s">
        <v>68</v>
      </c>
      <c r="Q256" s="96" t="s">
        <v>68</v>
      </c>
      <c r="R256" s="10"/>
      <c r="S256" s="10"/>
      <c r="T256" s="10"/>
      <c r="U256" s="10"/>
      <c r="V256" s="10"/>
      <c r="W256" s="10"/>
      <c r="X256" s="10"/>
      <c r="Y256" s="10"/>
    </row>
    <row r="257" spans="2:25" ht="15" thickBot="1" x14ac:dyDescent="0.35">
      <c r="B257" s="364" t="s">
        <v>4720</v>
      </c>
      <c r="C257" s="365" t="s">
        <v>4721</v>
      </c>
      <c r="D257" s="30"/>
      <c r="E257" s="30"/>
      <c r="F257" s="366">
        <v>1574605410101</v>
      </c>
      <c r="G257" s="56"/>
      <c r="H257" s="20"/>
      <c r="I257" s="20"/>
      <c r="J257" s="56"/>
      <c r="K257" s="30"/>
      <c r="L257" s="30"/>
      <c r="M257" s="30"/>
      <c r="N257" s="30"/>
      <c r="O257" s="57"/>
      <c r="P257" s="57"/>
      <c r="Q257" s="30"/>
      <c r="R257" s="10"/>
      <c r="S257" s="10"/>
      <c r="T257" s="10"/>
      <c r="U257" s="10"/>
      <c r="V257" s="10"/>
      <c r="W257" s="10"/>
      <c r="X257" s="10"/>
      <c r="Y257" s="10"/>
    </row>
    <row r="258" spans="2:25" x14ac:dyDescent="0.3">
      <c r="B258" s="367" t="s">
        <v>4722</v>
      </c>
      <c r="C258" s="368" t="s">
        <v>4723</v>
      </c>
      <c r="D258" s="94" t="s">
        <v>65</v>
      </c>
      <c r="E258" s="94"/>
      <c r="F258" s="366">
        <v>2198684410101</v>
      </c>
      <c r="G258" s="94"/>
      <c r="H258" s="94"/>
      <c r="I258" s="94"/>
      <c r="J258" s="94" t="s">
        <v>65</v>
      </c>
      <c r="K258" s="96"/>
      <c r="L258" s="96"/>
      <c r="M258" s="96"/>
      <c r="N258" s="94" t="s">
        <v>65</v>
      </c>
      <c r="O258" s="96"/>
      <c r="P258" s="369" t="s">
        <v>224</v>
      </c>
      <c r="Q258" s="370" t="s">
        <v>224</v>
      </c>
      <c r="R258" s="10"/>
      <c r="S258" s="10"/>
      <c r="T258" s="10"/>
      <c r="U258" s="10"/>
      <c r="V258" s="10"/>
      <c r="W258" s="10"/>
      <c r="X258" s="10"/>
      <c r="Y258" s="10"/>
    </row>
    <row r="259" spans="2:25" x14ac:dyDescent="0.3">
      <c r="B259" s="371" t="s">
        <v>4724</v>
      </c>
      <c r="C259" s="372" t="s">
        <v>4725</v>
      </c>
      <c r="D259" s="94" t="s">
        <v>65</v>
      </c>
      <c r="E259" s="94"/>
      <c r="F259" s="366">
        <v>2558721161501</v>
      </c>
      <c r="G259" s="94"/>
      <c r="H259" s="94"/>
      <c r="I259" s="94"/>
      <c r="J259" s="94" t="s">
        <v>65</v>
      </c>
      <c r="K259" s="96"/>
      <c r="L259" s="96"/>
      <c r="M259" s="96"/>
      <c r="N259" s="94" t="s">
        <v>65</v>
      </c>
      <c r="O259" s="70"/>
      <c r="P259" s="369" t="s">
        <v>224</v>
      </c>
      <c r="Q259" s="370" t="s">
        <v>224</v>
      </c>
      <c r="R259" s="10"/>
      <c r="S259" s="10"/>
      <c r="T259" s="10"/>
      <c r="U259" s="10"/>
      <c r="V259" s="10"/>
      <c r="W259" s="10"/>
      <c r="X259" s="10"/>
      <c r="Y259" s="10"/>
    </row>
    <row r="260" spans="2:25" x14ac:dyDescent="0.3">
      <c r="B260" s="371" t="s">
        <v>527</v>
      </c>
      <c r="C260" s="372" t="s">
        <v>4726</v>
      </c>
      <c r="D260" s="94" t="s">
        <v>65</v>
      </c>
      <c r="E260" s="94"/>
      <c r="F260" s="366">
        <v>1784660340101</v>
      </c>
      <c r="G260" s="94"/>
      <c r="H260" s="94"/>
      <c r="I260" s="94"/>
      <c r="J260" s="94" t="s">
        <v>65</v>
      </c>
      <c r="K260" s="96"/>
      <c r="L260" s="96"/>
      <c r="M260" s="96"/>
      <c r="N260" s="94" t="s">
        <v>65</v>
      </c>
      <c r="O260" s="70"/>
      <c r="P260" s="369" t="s">
        <v>224</v>
      </c>
      <c r="Q260" s="370" t="s">
        <v>224</v>
      </c>
      <c r="R260" s="10"/>
      <c r="S260" s="10"/>
      <c r="T260" s="10"/>
      <c r="U260" s="10"/>
      <c r="V260" s="10"/>
      <c r="W260" s="10"/>
      <c r="X260" s="10"/>
      <c r="Y260" s="10"/>
    </row>
    <row r="261" spans="2:25" x14ac:dyDescent="0.3">
      <c r="B261" s="371" t="s">
        <v>1813</v>
      </c>
      <c r="C261" s="372" t="s">
        <v>2225</v>
      </c>
      <c r="D261" s="94" t="s">
        <v>65</v>
      </c>
      <c r="E261" s="94"/>
      <c r="F261" s="366">
        <v>2793150700101</v>
      </c>
      <c r="G261" s="94"/>
      <c r="H261" s="94"/>
      <c r="I261" s="94"/>
      <c r="J261" s="94" t="s">
        <v>65</v>
      </c>
      <c r="K261" s="96"/>
      <c r="L261" s="96"/>
      <c r="M261" s="96"/>
      <c r="N261" s="94" t="s">
        <v>65</v>
      </c>
      <c r="O261" s="70"/>
      <c r="P261" s="369" t="s">
        <v>224</v>
      </c>
      <c r="Q261" s="370" t="s">
        <v>224</v>
      </c>
      <c r="R261" s="10"/>
      <c r="S261" s="10"/>
      <c r="T261" s="10"/>
      <c r="U261" s="10"/>
      <c r="V261" s="10"/>
      <c r="W261" s="10"/>
      <c r="X261" s="10"/>
      <c r="Y261" s="10"/>
    </row>
    <row r="262" spans="2:25" x14ac:dyDescent="0.3">
      <c r="B262" s="371" t="s">
        <v>4727</v>
      </c>
      <c r="C262" s="372" t="s">
        <v>4728</v>
      </c>
      <c r="D262" s="94" t="s">
        <v>65</v>
      </c>
      <c r="E262" s="94"/>
      <c r="F262" s="366">
        <v>1775014210101</v>
      </c>
      <c r="G262" s="94"/>
      <c r="H262" s="94"/>
      <c r="I262" s="94"/>
      <c r="J262" s="94" t="s">
        <v>65</v>
      </c>
      <c r="K262" s="96"/>
      <c r="L262" s="96"/>
      <c r="M262" s="96"/>
      <c r="N262" s="94" t="s">
        <v>65</v>
      </c>
      <c r="O262" s="70"/>
      <c r="P262" s="369" t="s">
        <v>224</v>
      </c>
      <c r="Q262" s="370" t="s">
        <v>224</v>
      </c>
      <c r="R262" s="10"/>
      <c r="S262" s="10"/>
      <c r="T262" s="10"/>
      <c r="U262" s="10"/>
      <c r="V262" s="10"/>
      <c r="W262" s="10"/>
      <c r="X262" s="10"/>
      <c r="Y262" s="10"/>
    </row>
    <row r="263" spans="2:25" x14ac:dyDescent="0.3">
      <c r="B263" s="371" t="s">
        <v>193</v>
      </c>
      <c r="C263" s="372" t="s">
        <v>4729</v>
      </c>
      <c r="D263" s="94" t="s">
        <v>65</v>
      </c>
      <c r="E263" s="94"/>
      <c r="F263" s="366">
        <v>1875985791805</v>
      </c>
      <c r="G263" s="94"/>
      <c r="H263" s="94"/>
      <c r="I263" s="94"/>
      <c r="J263" s="94" t="s">
        <v>65</v>
      </c>
      <c r="K263" s="96"/>
      <c r="L263" s="96"/>
      <c r="M263" s="96"/>
      <c r="N263" s="94" t="s">
        <v>65</v>
      </c>
      <c r="O263" s="70"/>
      <c r="P263" s="369" t="s">
        <v>224</v>
      </c>
      <c r="Q263" s="370" t="s">
        <v>224</v>
      </c>
      <c r="R263" s="10"/>
      <c r="S263" s="10"/>
      <c r="T263" s="10"/>
      <c r="U263" s="10"/>
      <c r="V263" s="10"/>
      <c r="W263" s="10"/>
      <c r="X263" s="10"/>
      <c r="Y263" s="10"/>
    </row>
    <row r="264" spans="2:25" x14ac:dyDescent="0.3">
      <c r="B264" s="371" t="s">
        <v>3633</v>
      </c>
      <c r="C264" s="372" t="s">
        <v>4730</v>
      </c>
      <c r="D264" s="94" t="s">
        <v>65</v>
      </c>
      <c r="E264" s="94"/>
      <c r="F264" s="366">
        <v>1691762900101</v>
      </c>
      <c r="G264" s="94"/>
      <c r="H264" s="94"/>
      <c r="I264" s="94"/>
      <c r="J264" s="94" t="s">
        <v>65</v>
      </c>
      <c r="K264" s="96"/>
      <c r="L264" s="96"/>
      <c r="M264" s="96"/>
      <c r="N264" s="94" t="s">
        <v>65</v>
      </c>
      <c r="O264" s="70"/>
      <c r="P264" s="369" t="s">
        <v>224</v>
      </c>
      <c r="Q264" s="370" t="s">
        <v>224</v>
      </c>
      <c r="R264" s="10"/>
      <c r="S264" s="10"/>
      <c r="T264" s="10"/>
      <c r="U264" s="10"/>
      <c r="V264" s="10"/>
      <c r="W264" s="10"/>
      <c r="X264" s="10"/>
      <c r="Y264" s="10"/>
    </row>
    <row r="265" spans="2:25" x14ac:dyDescent="0.3">
      <c r="B265" s="371" t="s">
        <v>4731</v>
      </c>
      <c r="C265" s="372" t="s">
        <v>4732</v>
      </c>
      <c r="D265" s="94"/>
      <c r="E265" s="94" t="s">
        <v>65</v>
      </c>
      <c r="F265" s="366">
        <v>18455005670315</v>
      </c>
      <c r="G265" s="94"/>
      <c r="H265" s="94"/>
      <c r="I265" s="94"/>
      <c r="J265" s="94" t="s">
        <v>65</v>
      </c>
      <c r="K265" s="96"/>
      <c r="L265" s="96"/>
      <c r="M265" s="96"/>
      <c r="N265" s="94" t="s">
        <v>65</v>
      </c>
      <c r="O265" s="70"/>
      <c r="P265" s="369" t="s">
        <v>224</v>
      </c>
      <c r="Q265" s="370" t="s">
        <v>224</v>
      </c>
      <c r="R265" s="10"/>
      <c r="S265" s="10"/>
      <c r="T265" s="10"/>
      <c r="U265" s="10"/>
      <c r="V265" s="10"/>
      <c r="W265" s="10"/>
      <c r="X265" s="10"/>
      <c r="Y265" s="10"/>
    </row>
    <row r="266" spans="2:25" x14ac:dyDescent="0.3">
      <c r="B266" s="371" t="s">
        <v>3695</v>
      </c>
      <c r="C266" s="372" t="s">
        <v>4733</v>
      </c>
      <c r="D266" s="94" t="s">
        <v>65</v>
      </c>
      <c r="E266" s="94"/>
      <c r="F266" s="366">
        <v>1916144590403</v>
      </c>
      <c r="G266" s="94"/>
      <c r="H266" s="94"/>
      <c r="I266" s="94"/>
      <c r="J266" s="94" t="s">
        <v>65</v>
      </c>
      <c r="K266" s="96"/>
      <c r="L266" s="96"/>
      <c r="M266" s="96"/>
      <c r="N266" s="94" t="s">
        <v>65</v>
      </c>
      <c r="O266" s="70"/>
      <c r="P266" s="369" t="s">
        <v>224</v>
      </c>
      <c r="Q266" s="370" t="s">
        <v>224</v>
      </c>
      <c r="R266" s="10"/>
      <c r="S266" s="10"/>
      <c r="T266" s="10"/>
      <c r="U266" s="10"/>
      <c r="V266" s="10"/>
      <c r="W266" s="10"/>
      <c r="X266" s="10"/>
      <c r="Y266" s="10"/>
    </row>
    <row r="267" spans="2:25" x14ac:dyDescent="0.3">
      <c r="B267" s="371" t="s">
        <v>527</v>
      </c>
      <c r="C267" s="372" t="s">
        <v>4734</v>
      </c>
      <c r="D267" s="94" t="s">
        <v>65</v>
      </c>
      <c r="E267" s="94"/>
      <c r="F267" s="366">
        <v>1964858940315</v>
      </c>
      <c r="G267" s="94"/>
      <c r="H267" s="94"/>
      <c r="I267" s="94"/>
      <c r="J267" s="94" t="s">
        <v>65</v>
      </c>
      <c r="K267" s="96"/>
      <c r="L267" s="96"/>
      <c r="M267" s="96"/>
      <c r="N267" s="94" t="s">
        <v>65</v>
      </c>
      <c r="O267" s="70"/>
      <c r="P267" s="369" t="s">
        <v>224</v>
      </c>
      <c r="Q267" s="370" t="s">
        <v>224</v>
      </c>
      <c r="R267" s="10"/>
      <c r="S267" s="10"/>
      <c r="T267" s="10"/>
      <c r="U267" s="10"/>
      <c r="V267" s="10"/>
      <c r="W267" s="10"/>
      <c r="X267" s="10"/>
      <c r="Y267" s="10"/>
    </row>
    <row r="268" spans="2:25" x14ac:dyDescent="0.3">
      <c r="B268" s="371" t="s">
        <v>4735</v>
      </c>
      <c r="C268" s="372" t="s">
        <v>4736</v>
      </c>
      <c r="D268" s="94"/>
      <c r="E268" s="94" t="s">
        <v>65</v>
      </c>
      <c r="F268" s="366">
        <v>1657095530315</v>
      </c>
      <c r="G268" s="94"/>
      <c r="H268" s="94"/>
      <c r="I268" s="94"/>
      <c r="J268" s="94" t="s">
        <v>65</v>
      </c>
      <c r="K268" s="96"/>
      <c r="L268" s="96"/>
      <c r="M268" s="96"/>
      <c r="N268" s="94" t="s">
        <v>65</v>
      </c>
      <c r="O268" s="70"/>
      <c r="P268" s="369" t="s">
        <v>224</v>
      </c>
      <c r="Q268" s="370" t="s">
        <v>224</v>
      </c>
      <c r="R268" s="10"/>
      <c r="S268" s="10"/>
      <c r="T268" s="10"/>
      <c r="U268" s="10"/>
      <c r="V268" s="10"/>
      <c r="W268" s="10"/>
      <c r="X268" s="10"/>
      <c r="Y268" s="10"/>
    </row>
    <row r="269" spans="2:25" x14ac:dyDescent="0.3">
      <c r="B269" s="371" t="s">
        <v>527</v>
      </c>
      <c r="C269" s="372" t="s">
        <v>116</v>
      </c>
      <c r="D269" s="94" t="s">
        <v>65</v>
      </c>
      <c r="E269" s="94"/>
      <c r="F269" s="366">
        <v>1981803650315</v>
      </c>
      <c r="G269" s="94"/>
      <c r="H269" s="94"/>
      <c r="I269" s="94"/>
      <c r="J269" s="94" t="s">
        <v>65</v>
      </c>
      <c r="K269" s="96"/>
      <c r="L269" s="96"/>
      <c r="M269" s="96"/>
      <c r="N269" s="94" t="s">
        <v>65</v>
      </c>
      <c r="O269" s="70"/>
      <c r="P269" s="369" t="s">
        <v>224</v>
      </c>
      <c r="Q269" s="370" t="s">
        <v>224</v>
      </c>
      <c r="R269" s="10"/>
      <c r="S269" s="10"/>
      <c r="T269" s="10"/>
      <c r="U269" s="10"/>
      <c r="V269" s="10"/>
      <c r="W269" s="10"/>
      <c r="X269" s="10"/>
      <c r="Y269" s="10"/>
    </row>
    <row r="270" spans="2:25" x14ac:dyDescent="0.3">
      <c r="B270" s="371" t="s">
        <v>2226</v>
      </c>
      <c r="C270" s="372" t="s">
        <v>198</v>
      </c>
      <c r="D270" s="94" t="s">
        <v>65</v>
      </c>
      <c r="E270" s="94"/>
      <c r="F270" s="366">
        <v>2446787900305</v>
      </c>
      <c r="G270" s="94"/>
      <c r="H270" s="94"/>
      <c r="I270" s="94"/>
      <c r="J270" s="94" t="s">
        <v>65</v>
      </c>
      <c r="K270" s="96"/>
      <c r="L270" s="96"/>
      <c r="M270" s="96"/>
      <c r="N270" s="94" t="s">
        <v>65</v>
      </c>
      <c r="O270" s="70"/>
      <c r="P270" s="369" t="s">
        <v>224</v>
      </c>
      <c r="Q270" s="370" t="s">
        <v>224</v>
      </c>
      <c r="R270" s="10"/>
      <c r="S270" s="10"/>
      <c r="T270" s="10"/>
      <c r="U270" s="10"/>
      <c r="V270" s="10"/>
      <c r="W270" s="10"/>
      <c r="X270" s="10"/>
      <c r="Y270" s="10"/>
    </row>
    <row r="271" spans="2:25" x14ac:dyDescent="0.3">
      <c r="B271" s="371" t="s">
        <v>3407</v>
      </c>
      <c r="C271" s="372" t="s">
        <v>444</v>
      </c>
      <c r="D271" s="94"/>
      <c r="E271" s="94" t="s">
        <v>65</v>
      </c>
      <c r="F271" s="366">
        <v>2445698350301</v>
      </c>
      <c r="G271" s="94"/>
      <c r="H271" s="94"/>
      <c r="I271" s="94"/>
      <c r="J271" s="94" t="s">
        <v>65</v>
      </c>
      <c r="K271" s="96"/>
      <c r="L271" s="96"/>
      <c r="M271" s="96"/>
      <c r="N271" s="94" t="s">
        <v>65</v>
      </c>
      <c r="O271" s="70"/>
      <c r="P271" s="369" t="s">
        <v>224</v>
      </c>
      <c r="Q271" s="370" t="s">
        <v>224</v>
      </c>
      <c r="R271" s="10"/>
      <c r="S271" s="10"/>
      <c r="T271" s="10"/>
      <c r="U271" s="10"/>
      <c r="V271" s="10"/>
      <c r="W271" s="10"/>
      <c r="X271" s="10"/>
      <c r="Y271" s="10"/>
    </row>
    <row r="272" spans="2:25" x14ac:dyDescent="0.3">
      <c r="B272" s="371" t="s">
        <v>4737</v>
      </c>
      <c r="C272" s="372" t="s">
        <v>4738</v>
      </c>
      <c r="D272" s="94" t="s">
        <v>65</v>
      </c>
      <c r="E272" s="94"/>
      <c r="F272" s="366">
        <v>1709330750315</v>
      </c>
      <c r="G272" s="94"/>
      <c r="H272" s="94"/>
      <c r="I272" s="94"/>
      <c r="J272" s="94" t="s">
        <v>65</v>
      </c>
      <c r="K272" s="96"/>
      <c r="L272" s="96"/>
      <c r="M272" s="96"/>
      <c r="N272" s="94" t="s">
        <v>65</v>
      </c>
      <c r="O272" s="70"/>
      <c r="P272" s="369" t="s">
        <v>224</v>
      </c>
      <c r="Q272" s="370" t="s">
        <v>224</v>
      </c>
      <c r="R272" s="10"/>
      <c r="S272" s="10"/>
      <c r="T272" s="10"/>
      <c r="U272" s="10"/>
      <c r="V272" s="10"/>
      <c r="W272" s="10"/>
      <c r="X272" s="10"/>
      <c r="Y272" s="10"/>
    </row>
    <row r="273" spans="2:25" x14ac:dyDescent="0.3">
      <c r="B273" s="371" t="s">
        <v>2642</v>
      </c>
      <c r="C273" s="372" t="s">
        <v>4734</v>
      </c>
      <c r="D273" s="94" t="s">
        <v>65</v>
      </c>
      <c r="E273" s="94"/>
      <c r="F273" s="366">
        <v>1962495890315</v>
      </c>
      <c r="G273" s="94"/>
      <c r="H273" s="94"/>
      <c r="I273" s="94"/>
      <c r="J273" s="94" t="s">
        <v>65</v>
      </c>
      <c r="K273" s="96"/>
      <c r="L273" s="96"/>
      <c r="M273" s="96"/>
      <c r="N273" s="94" t="s">
        <v>65</v>
      </c>
      <c r="O273" s="70"/>
      <c r="P273" s="369" t="s">
        <v>224</v>
      </c>
      <c r="Q273" s="370" t="s">
        <v>224</v>
      </c>
      <c r="R273" s="10"/>
      <c r="S273" s="10"/>
      <c r="T273" s="10"/>
      <c r="U273" s="10"/>
      <c r="V273" s="10"/>
      <c r="W273" s="10"/>
      <c r="X273" s="10"/>
      <c r="Y273" s="10"/>
    </row>
    <row r="274" spans="2:25" x14ac:dyDescent="0.3">
      <c r="B274" s="371" t="s">
        <v>4739</v>
      </c>
      <c r="C274" s="372" t="s">
        <v>4729</v>
      </c>
      <c r="D274" s="94" t="s">
        <v>65</v>
      </c>
      <c r="E274" s="94"/>
      <c r="F274" s="366">
        <v>2264653060315</v>
      </c>
      <c r="G274" s="94"/>
      <c r="H274" s="94"/>
      <c r="I274" s="94"/>
      <c r="J274" s="94" t="s">
        <v>65</v>
      </c>
      <c r="K274" s="96"/>
      <c r="L274" s="96"/>
      <c r="M274" s="96"/>
      <c r="N274" s="94" t="s">
        <v>65</v>
      </c>
      <c r="O274" s="70"/>
      <c r="P274" s="369" t="s">
        <v>224</v>
      </c>
      <c r="Q274" s="370" t="s">
        <v>224</v>
      </c>
      <c r="R274" s="10"/>
      <c r="S274" s="10"/>
      <c r="T274" s="10"/>
      <c r="U274" s="10"/>
      <c r="V274" s="10"/>
      <c r="W274" s="10"/>
      <c r="X274" s="10"/>
      <c r="Y274" s="10"/>
    </row>
    <row r="275" spans="2:25" x14ac:dyDescent="0.3">
      <c r="B275" s="371" t="s">
        <v>527</v>
      </c>
      <c r="C275" s="372" t="s">
        <v>4740</v>
      </c>
      <c r="D275" s="94" t="s">
        <v>65</v>
      </c>
      <c r="E275" s="94"/>
      <c r="F275" s="366">
        <v>1941136980315</v>
      </c>
      <c r="G275" s="94"/>
      <c r="H275" s="94"/>
      <c r="I275" s="94"/>
      <c r="J275" s="94" t="s">
        <v>65</v>
      </c>
      <c r="K275" s="96"/>
      <c r="L275" s="96"/>
      <c r="M275" s="96"/>
      <c r="N275" s="94" t="s">
        <v>65</v>
      </c>
      <c r="O275" s="70"/>
      <c r="P275" s="369" t="s">
        <v>224</v>
      </c>
      <c r="Q275" s="370" t="s">
        <v>224</v>
      </c>
      <c r="R275" s="10"/>
      <c r="S275" s="10"/>
      <c r="T275" s="10"/>
      <c r="U275" s="10"/>
      <c r="V275" s="10"/>
      <c r="W275" s="10"/>
      <c r="X275" s="10"/>
      <c r="Y275" s="10"/>
    </row>
    <row r="276" spans="2:25" x14ac:dyDescent="0.3">
      <c r="B276" s="371" t="s">
        <v>3697</v>
      </c>
      <c r="C276" s="372" t="s">
        <v>4741</v>
      </c>
      <c r="D276" s="94" t="s">
        <v>65</v>
      </c>
      <c r="E276" s="94"/>
      <c r="F276" s="366">
        <v>1921311250315</v>
      </c>
      <c r="G276" s="94"/>
      <c r="H276" s="94"/>
      <c r="I276" s="94"/>
      <c r="J276" s="94" t="s">
        <v>65</v>
      </c>
      <c r="K276" s="96"/>
      <c r="L276" s="96"/>
      <c r="M276" s="96"/>
      <c r="N276" s="94" t="s">
        <v>65</v>
      </c>
      <c r="O276" s="70"/>
      <c r="P276" s="369" t="s">
        <v>224</v>
      </c>
      <c r="Q276" s="370" t="s">
        <v>224</v>
      </c>
      <c r="R276" s="10"/>
      <c r="S276" s="10"/>
      <c r="T276" s="10"/>
      <c r="U276" s="10"/>
      <c r="V276" s="10"/>
      <c r="W276" s="10"/>
      <c r="X276" s="10"/>
      <c r="Y276" s="10"/>
    </row>
    <row r="277" spans="2:25" x14ac:dyDescent="0.3">
      <c r="B277" s="371" t="s">
        <v>1566</v>
      </c>
      <c r="C277" s="372" t="s">
        <v>4734</v>
      </c>
      <c r="D277" s="94" t="s">
        <v>65</v>
      </c>
      <c r="E277" s="94"/>
      <c r="F277" s="366">
        <v>2542134480315</v>
      </c>
      <c r="G277" s="94"/>
      <c r="H277" s="94"/>
      <c r="I277" s="94"/>
      <c r="J277" s="94" t="s">
        <v>65</v>
      </c>
      <c r="K277" s="96"/>
      <c r="L277" s="96"/>
      <c r="M277" s="96"/>
      <c r="N277" s="94" t="s">
        <v>65</v>
      </c>
      <c r="O277" s="70"/>
      <c r="P277" s="369" t="s">
        <v>224</v>
      </c>
      <c r="Q277" s="370" t="s">
        <v>224</v>
      </c>
      <c r="R277" s="10"/>
      <c r="S277" s="10"/>
      <c r="T277" s="10"/>
      <c r="U277" s="10"/>
      <c r="V277" s="10"/>
      <c r="W277" s="10"/>
      <c r="X277" s="10"/>
      <c r="Y277" s="10"/>
    </row>
    <row r="278" spans="2:25" x14ac:dyDescent="0.3">
      <c r="B278" s="371" t="s">
        <v>2226</v>
      </c>
      <c r="C278" s="372" t="s">
        <v>4734</v>
      </c>
      <c r="D278" s="94" t="s">
        <v>65</v>
      </c>
      <c r="E278" s="94"/>
      <c r="F278" s="366">
        <v>1976142990315</v>
      </c>
      <c r="G278" s="94"/>
      <c r="H278" s="94"/>
      <c r="I278" s="94"/>
      <c r="J278" s="94" t="s">
        <v>65</v>
      </c>
      <c r="K278" s="96"/>
      <c r="L278" s="96"/>
      <c r="M278" s="96"/>
      <c r="N278" s="94" t="s">
        <v>65</v>
      </c>
      <c r="O278" s="70"/>
      <c r="P278" s="369" t="s">
        <v>224</v>
      </c>
      <c r="Q278" s="370" t="s">
        <v>224</v>
      </c>
      <c r="R278" s="10"/>
      <c r="S278" s="10"/>
      <c r="T278" s="10"/>
      <c r="U278" s="10"/>
      <c r="V278" s="10"/>
      <c r="W278" s="10"/>
      <c r="X278" s="10"/>
      <c r="Y278" s="10"/>
    </row>
    <row r="279" spans="2:25" x14ac:dyDescent="0.3">
      <c r="B279" s="371" t="s">
        <v>4742</v>
      </c>
      <c r="C279" s="372" t="s">
        <v>4743</v>
      </c>
      <c r="D279" s="94"/>
      <c r="E279" s="94" t="s">
        <v>65</v>
      </c>
      <c r="F279" s="366">
        <v>1994138190315</v>
      </c>
      <c r="G279" s="94"/>
      <c r="H279" s="94"/>
      <c r="I279" s="94"/>
      <c r="J279" s="94" t="s">
        <v>65</v>
      </c>
      <c r="K279" s="96"/>
      <c r="L279" s="96"/>
      <c r="M279" s="96"/>
      <c r="N279" s="94" t="s">
        <v>65</v>
      </c>
      <c r="O279" s="70"/>
      <c r="P279" s="369" t="s">
        <v>224</v>
      </c>
      <c r="Q279" s="370" t="s">
        <v>224</v>
      </c>
      <c r="R279" s="10"/>
      <c r="S279" s="10"/>
      <c r="T279" s="10"/>
      <c r="U279" s="10"/>
      <c r="V279" s="10"/>
      <c r="W279" s="10"/>
      <c r="X279" s="10"/>
      <c r="Y279" s="10"/>
    </row>
    <row r="280" spans="2:25" x14ac:dyDescent="0.3">
      <c r="B280" s="371" t="s">
        <v>4724</v>
      </c>
      <c r="C280" s="372" t="s">
        <v>4729</v>
      </c>
      <c r="D280" s="94" t="s">
        <v>65</v>
      </c>
      <c r="E280" s="94"/>
      <c r="F280" s="366">
        <v>2551540030315</v>
      </c>
      <c r="G280" s="94"/>
      <c r="H280" s="94"/>
      <c r="I280" s="94"/>
      <c r="J280" s="94" t="s">
        <v>65</v>
      </c>
      <c r="K280" s="96"/>
      <c r="L280" s="96"/>
      <c r="M280" s="96"/>
      <c r="N280" s="94" t="s">
        <v>65</v>
      </c>
      <c r="O280" s="70"/>
      <c r="P280" s="369" t="s">
        <v>224</v>
      </c>
      <c r="Q280" s="370" t="s">
        <v>224</v>
      </c>
      <c r="R280" s="10"/>
      <c r="S280" s="10"/>
      <c r="T280" s="10"/>
      <c r="U280" s="10"/>
      <c r="V280" s="10"/>
      <c r="W280" s="10"/>
      <c r="X280" s="10"/>
      <c r="Y280" s="10"/>
    </row>
    <row r="281" spans="2:25" x14ac:dyDescent="0.3">
      <c r="B281" s="371" t="s">
        <v>527</v>
      </c>
      <c r="C281" s="372" t="s">
        <v>4734</v>
      </c>
      <c r="D281" s="94" t="s">
        <v>65</v>
      </c>
      <c r="E281" s="94"/>
      <c r="F281" s="366">
        <v>1799399200315</v>
      </c>
      <c r="G281" s="94"/>
      <c r="H281" s="94"/>
      <c r="I281" s="94"/>
      <c r="J281" s="94" t="s">
        <v>65</v>
      </c>
      <c r="K281" s="96"/>
      <c r="L281" s="96"/>
      <c r="M281" s="96"/>
      <c r="N281" s="94" t="s">
        <v>65</v>
      </c>
      <c r="O281" s="70"/>
      <c r="P281" s="369" t="s">
        <v>224</v>
      </c>
      <c r="Q281" s="370" t="s">
        <v>224</v>
      </c>
      <c r="R281" s="10"/>
      <c r="S281" s="10"/>
      <c r="T281" s="10"/>
      <c r="U281" s="10"/>
      <c r="V281" s="10"/>
      <c r="W281" s="10"/>
      <c r="X281" s="10"/>
      <c r="Y281" s="10"/>
    </row>
    <row r="282" spans="2:25" x14ac:dyDescent="0.3">
      <c r="B282" s="371" t="s">
        <v>527</v>
      </c>
      <c r="C282" s="372" t="s">
        <v>4738</v>
      </c>
      <c r="D282" s="94" t="s">
        <v>65</v>
      </c>
      <c r="E282" s="94"/>
      <c r="F282" s="366">
        <v>1909846510315</v>
      </c>
      <c r="G282" s="94"/>
      <c r="H282" s="94"/>
      <c r="I282" s="94"/>
      <c r="J282" s="94" t="s">
        <v>65</v>
      </c>
      <c r="K282" s="96"/>
      <c r="L282" s="96"/>
      <c r="M282" s="96"/>
      <c r="N282" s="94" t="s">
        <v>65</v>
      </c>
      <c r="O282" s="70"/>
      <c r="P282" s="369" t="s">
        <v>224</v>
      </c>
      <c r="Q282" s="370" t="s">
        <v>224</v>
      </c>
      <c r="R282" s="10"/>
      <c r="S282" s="10"/>
      <c r="T282" s="10"/>
      <c r="U282" s="10"/>
      <c r="V282" s="10"/>
      <c r="W282" s="10"/>
      <c r="X282" s="10"/>
      <c r="Y282" s="10"/>
    </row>
    <row r="283" spans="2:25" x14ac:dyDescent="0.3">
      <c r="B283" s="371" t="s">
        <v>527</v>
      </c>
      <c r="C283" s="372" t="s">
        <v>4734</v>
      </c>
      <c r="D283" s="94" t="s">
        <v>65</v>
      </c>
      <c r="E283" s="94"/>
      <c r="F283" s="366">
        <v>1935229420315</v>
      </c>
      <c r="G283" s="94"/>
      <c r="H283" s="94"/>
      <c r="I283" s="94"/>
      <c r="J283" s="94" t="s">
        <v>65</v>
      </c>
      <c r="K283" s="96"/>
      <c r="L283" s="96"/>
      <c r="M283" s="96"/>
      <c r="N283" s="94" t="s">
        <v>65</v>
      </c>
      <c r="O283" s="70"/>
      <c r="P283" s="369" t="s">
        <v>224</v>
      </c>
      <c r="Q283" s="370" t="s">
        <v>224</v>
      </c>
      <c r="R283" s="10"/>
      <c r="S283" s="10"/>
      <c r="T283" s="10"/>
      <c r="U283" s="10"/>
      <c r="V283" s="10"/>
      <c r="W283" s="10"/>
      <c r="X283" s="10"/>
      <c r="Y283" s="10"/>
    </row>
    <row r="284" spans="2:25" x14ac:dyDescent="0.3">
      <c r="B284" s="371" t="s">
        <v>4744</v>
      </c>
      <c r="C284" s="372" t="s">
        <v>4743</v>
      </c>
      <c r="D284" s="94" t="s">
        <v>65</v>
      </c>
      <c r="E284" s="94"/>
      <c r="F284" s="366">
        <v>1622636510315</v>
      </c>
      <c r="G284" s="94"/>
      <c r="H284" s="94"/>
      <c r="I284" s="94"/>
      <c r="J284" s="94" t="s">
        <v>65</v>
      </c>
      <c r="K284" s="96"/>
      <c r="L284" s="96"/>
      <c r="M284" s="96"/>
      <c r="N284" s="94" t="s">
        <v>65</v>
      </c>
      <c r="O284" s="70"/>
      <c r="P284" s="369" t="s">
        <v>224</v>
      </c>
      <c r="Q284" s="370" t="s">
        <v>224</v>
      </c>
      <c r="R284" s="10"/>
      <c r="S284" s="10"/>
      <c r="T284" s="10"/>
      <c r="U284" s="10"/>
      <c r="V284" s="10"/>
      <c r="W284" s="10"/>
      <c r="X284" s="10"/>
      <c r="Y284" s="10"/>
    </row>
    <row r="285" spans="2:25" x14ac:dyDescent="0.3">
      <c r="B285" s="371" t="s">
        <v>1404</v>
      </c>
      <c r="C285" s="372" t="s">
        <v>4741</v>
      </c>
      <c r="D285" s="94" t="s">
        <v>65</v>
      </c>
      <c r="E285" s="94"/>
      <c r="F285" s="366">
        <v>1675174490315</v>
      </c>
      <c r="G285" s="94"/>
      <c r="H285" s="94"/>
      <c r="I285" s="94"/>
      <c r="J285" s="94" t="s">
        <v>65</v>
      </c>
      <c r="K285" s="96"/>
      <c r="L285" s="96"/>
      <c r="M285" s="96"/>
      <c r="N285" s="94" t="s">
        <v>65</v>
      </c>
      <c r="O285" s="70"/>
      <c r="P285" s="369" t="s">
        <v>224</v>
      </c>
      <c r="Q285" s="370" t="s">
        <v>224</v>
      </c>
      <c r="R285" s="10"/>
      <c r="S285" s="10"/>
      <c r="T285" s="10"/>
      <c r="U285" s="10"/>
      <c r="V285" s="10"/>
      <c r="W285" s="10"/>
      <c r="X285" s="10"/>
      <c r="Y285" s="10"/>
    </row>
    <row r="286" spans="2:25" x14ac:dyDescent="0.3">
      <c r="B286" s="371" t="s">
        <v>425</v>
      </c>
      <c r="C286" s="372" t="s">
        <v>4738</v>
      </c>
      <c r="D286" s="94" t="s">
        <v>65</v>
      </c>
      <c r="E286" s="94"/>
      <c r="F286" s="366">
        <v>1737836000315</v>
      </c>
      <c r="G286" s="94"/>
      <c r="H286" s="94"/>
      <c r="I286" s="94"/>
      <c r="J286" s="94" t="s">
        <v>65</v>
      </c>
      <c r="K286" s="96"/>
      <c r="L286" s="96"/>
      <c r="M286" s="96"/>
      <c r="N286" s="94" t="s">
        <v>65</v>
      </c>
      <c r="O286" s="70"/>
      <c r="P286" s="369" t="s">
        <v>224</v>
      </c>
      <c r="Q286" s="370" t="s">
        <v>224</v>
      </c>
      <c r="R286" s="10"/>
      <c r="S286" s="10"/>
      <c r="T286" s="10"/>
      <c r="U286" s="10"/>
      <c r="V286" s="10"/>
      <c r="W286" s="10"/>
      <c r="X286" s="10"/>
      <c r="Y286" s="10"/>
    </row>
    <row r="287" spans="2:25" x14ac:dyDescent="0.3">
      <c r="B287" s="371" t="s">
        <v>527</v>
      </c>
      <c r="C287" s="372" t="s">
        <v>4729</v>
      </c>
      <c r="D287" s="94" t="s">
        <v>65</v>
      </c>
      <c r="E287" s="94"/>
      <c r="F287" s="366">
        <v>1736335520315</v>
      </c>
      <c r="G287" s="94"/>
      <c r="H287" s="94"/>
      <c r="I287" s="94"/>
      <c r="J287" s="94" t="s">
        <v>65</v>
      </c>
      <c r="K287" s="96"/>
      <c r="L287" s="96"/>
      <c r="M287" s="96"/>
      <c r="N287" s="94" t="s">
        <v>65</v>
      </c>
      <c r="O287" s="70"/>
      <c r="P287" s="369" t="s">
        <v>224</v>
      </c>
      <c r="Q287" s="370" t="s">
        <v>224</v>
      </c>
      <c r="R287" s="10"/>
      <c r="S287" s="10"/>
      <c r="T287" s="10"/>
      <c r="U287" s="10"/>
      <c r="V287" s="10"/>
      <c r="W287" s="10"/>
      <c r="X287" s="10"/>
      <c r="Y287" s="10"/>
    </row>
    <row r="288" spans="2:25" x14ac:dyDescent="0.3">
      <c r="B288" s="371" t="s">
        <v>4745</v>
      </c>
      <c r="C288" s="372" t="s">
        <v>4746</v>
      </c>
      <c r="D288" s="94" t="s">
        <v>65</v>
      </c>
      <c r="E288" s="94"/>
      <c r="F288" s="366">
        <v>2609241480315</v>
      </c>
      <c r="G288" s="94"/>
      <c r="H288" s="94"/>
      <c r="I288" s="94"/>
      <c r="J288" s="94" t="s">
        <v>65</v>
      </c>
      <c r="K288" s="96"/>
      <c r="L288" s="96"/>
      <c r="M288" s="96"/>
      <c r="N288" s="94" t="s">
        <v>65</v>
      </c>
      <c r="O288" s="70"/>
      <c r="P288" s="369" t="s">
        <v>224</v>
      </c>
      <c r="Q288" s="370" t="s">
        <v>224</v>
      </c>
      <c r="R288" s="10"/>
      <c r="S288" s="10"/>
      <c r="T288" s="10"/>
      <c r="U288" s="10"/>
      <c r="V288" s="10"/>
      <c r="W288" s="10"/>
      <c r="X288" s="10"/>
      <c r="Y288" s="10"/>
    </row>
    <row r="289" spans="2:25" x14ac:dyDescent="0.3">
      <c r="B289" s="371" t="s">
        <v>527</v>
      </c>
      <c r="C289" s="372" t="s">
        <v>1655</v>
      </c>
      <c r="D289" s="94" t="s">
        <v>65</v>
      </c>
      <c r="E289" s="94"/>
      <c r="F289" s="366">
        <v>2610659710315</v>
      </c>
      <c r="G289" s="94"/>
      <c r="H289" s="94"/>
      <c r="I289" s="94"/>
      <c r="J289" s="94" t="s">
        <v>65</v>
      </c>
      <c r="K289" s="96"/>
      <c r="L289" s="96"/>
      <c r="M289" s="96"/>
      <c r="N289" s="94" t="s">
        <v>65</v>
      </c>
      <c r="O289" s="70"/>
      <c r="P289" s="369" t="s">
        <v>224</v>
      </c>
      <c r="Q289" s="370" t="s">
        <v>224</v>
      </c>
      <c r="R289" s="10"/>
      <c r="S289" s="10"/>
      <c r="T289" s="10"/>
      <c r="U289" s="10"/>
      <c r="V289" s="10"/>
      <c r="W289" s="10"/>
      <c r="X289" s="10"/>
      <c r="Y289" s="10"/>
    </row>
    <row r="290" spans="2:25" x14ac:dyDescent="0.3">
      <c r="B290" s="371" t="s">
        <v>527</v>
      </c>
      <c r="C290" s="372" t="s">
        <v>4734</v>
      </c>
      <c r="D290" s="94" t="s">
        <v>65</v>
      </c>
      <c r="E290" s="94"/>
      <c r="F290" s="366">
        <v>18522093270315</v>
      </c>
      <c r="G290" s="94"/>
      <c r="H290" s="94"/>
      <c r="I290" s="94"/>
      <c r="J290" s="94" t="s">
        <v>65</v>
      </c>
      <c r="K290" s="96"/>
      <c r="L290" s="96"/>
      <c r="M290" s="96"/>
      <c r="N290" s="94" t="s">
        <v>65</v>
      </c>
      <c r="O290" s="70"/>
      <c r="P290" s="369" t="s">
        <v>224</v>
      </c>
      <c r="Q290" s="370" t="s">
        <v>224</v>
      </c>
      <c r="R290" s="10"/>
      <c r="S290" s="10"/>
      <c r="T290" s="10"/>
      <c r="U290" s="10"/>
      <c r="V290" s="10"/>
      <c r="W290" s="10"/>
      <c r="X290" s="10"/>
      <c r="Y290" s="10"/>
    </row>
    <row r="291" spans="2:25" ht="15" thickBot="1" x14ac:dyDescent="0.35">
      <c r="B291" s="371" t="s">
        <v>4747</v>
      </c>
      <c r="C291" s="372" t="s">
        <v>4729</v>
      </c>
      <c r="D291" s="94" t="s">
        <v>65</v>
      </c>
      <c r="E291" s="94"/>
      <c r="F291" s="366">
        <v>1940400620501</v>
      </c>
      <c r="G291" s="94"/>
      <c r="H291" s="94"/>
      <c r="I291" s="94"/>
      <c r="J291" s="94" t="s">
        <v>65</v>
      </c>
      <c r="K291" s="96"/>
      <c r="L291" s="96"/>
      <c r="M291" s="96"/>
      <c r="N291" s="94" t="s">
        <v>65</v>
      </c>
      <c r="O291" s="70"/>
      <c r="P291" s="369" t="s">
        <v>224</v>
      </c>
      <c r="Q291" s="370" t="s">
        <v>224</v>
      </c>
      <c r="R291" s="10"/>
      <c r="S291" s="10"/>
      <c r="T291" s="10"/>
      <c r="U291" s="10"/>
      <c r="V291" s="10"/>
      <c r="W291" s="10"/>
      <c r="X291" s="10"/>
      <c r="Y291" s="10"/>
    </row>
    <row r="292" spans="2:25" ht="15" thickBot="1" x14ac:dyDescent="0.35">
      <c r="B292" s="8"/>
      <c r="C292" s="423" t="s">
        <v>2777</v>
      </c>
      <c r="D292" s="424"/>
      <c r="E292" s="424"/>
      <c r="F292" s="424"/>
      <c r="G292" s="424"/>
      <c r="H292" s="424"/>
      <c r="I292" s="424"/>
      <c r="J292" s="424"/>
      <c r="K292" s="424"/>
      <c r="L292" s="424"/>
      <c r="M292" s="424"/>
      <c r="N292" s="424"/>
      <c r="O292" s="424"/>
      <c r="P292" s="424"/>
      <c r="Q292" s="425"/>
      <c r="R292" s="10"/>
      <c r="S292" s="10"/>
      <c r="T292" s="10"/>
      <c r="U292" s="10"/>
      <c r="V292" s="10"/>
      <c r="W292" s="10"/>
      <c r="X292" s="10"/>
      <c r="Y292" s="10"/>
    </row>
    <row r="293" spans="2:25" ht="15" thickBot="1" x14ac:dyDescent="0.35">
      <c r="B293" s="10"/>
      <c r="C293" s="426"/>
      <c r="D293" s="427"/>
      <c r="E293" s="427"/>
      <c r="F293" s="427"/>
      <c r="G293" s="427"/>
      <c r="H293" s="427"/>
      <c r="I293" s="427"/>
      <c r="J293" s="427"/>
      <c r="K293" s="427"/>
      <c r="L293" s="427"/>
      <c r="M293" s="427"/>
      <c r="N293" s="427"/>
      <c r="O293" s="427"/>
      <c r="P293" s="427"/>
      <c r="Q293" s="428"/>
      <c r="R293" s="10"/>
      <c r="S293" s="10"/>
      <c r="T293" s="10"/>
      <c r="U293" s="10"/>
      <c r="V293" s="10"/>
      <c r="W293" s="10"/>
      <c r="X293" s="10"/>
      <c r="Y293" s="10"/>
    </row>
    <row r="294" spans="2:25" x14ac:dyDescent="0.3">
      <c r="B294" s="1"/>
      <c r="C294" s="1"/>
      <c r="D294" s="1"/>
      <c r="E294" s="1"/>
      <c r="F294" s="1"/>
      <c r="G294" s="185"/>
      <c r="H294" s="185"/>
      <c r="I294" s="185"/>
      <c r="J294" s="185"/>
      <c r="K294" s="1"/>
      <c r="L294" s="1"/>
      <c r="M294" s="1"/>
      <c r="N294" s="1"/>
      <c r="O294" s="1"/>
      <c r="P294" s="1"/>
      <c r="Q294" s="1"/>
      <c r="R294" s="1"/>
      <c r="S294" s="1"/>
      <c r="T294" s="1"/>
      <c r="U294" s="1"/>
      <c r="V294" s="1"/>
      <c r="W294" s="1"/>
      <c r="X294" s="1"/>
      <c r="Y294" s="1"/>
    </row>
    <row r="295" spans="2:25" x14ac:dyDescent="0.3">
      <c r="B295" s="1"/>
      <c r="C295" s="429" t="s">
        <v>2778</v>
      </c>
      <c r="D295" s="430"/>
      <c r="E295" s="430"/>
      <c r="F295" s="430"/>
      <c r="G295" s="430"/>
      <c r="H295" s="430"/>
      <c r="I295" s="430"/>
      <c r="J295" s="430"/>
      <c r="K295" s="430"/>
      <c r="L295" s="430"/>
      <c r="M295" s="430"/>
      <c r="N295" s="430"/>
      <c r="O295" s="430"/>
      <c r="P295" s="430"/>
      <c r="Q295" s="430"/>
      <c r="R295" s="1"/>
      <c r="S295" s="1"/>
      <c r="T295" s="1"/>
      <c r="U295" s="1"/>
      <c r="V295" s="1"/>
      <c r="W295" s="1"/>
      <c r="X295" s="1"/>
      <c r="Y295" s="1"/>
    </row>
    <row r="296" spans="2:25" x14ac:dyDescent="0.3">
      <c r="B296" s="1"/>
      <c r="C296" s="431" t="s">
        <v>2779</v>
      </c>
      <c r="D296" s="432"/>
      <c r="E296" s="432"/>
      <c r="F296" s="432"/>
      <c r="G296" s="432"/>
      <c r="H296" s="432"/>
      <c r="I296" s="432"/>
      <c r="J296" s="432"/>
      <c r="K296" s="432"/>
      <c r="L296" s="432"/>
      <c r="M296" s="432"/>
      <c r="N296" s="432"/>
      <c r="O296" s="432"/>
      <c r="P296" s="432"/>
      <c r="Q296" s="432"/>
      <c r="R296" s="1"/>
      <c r="S296" s="1"/>
      <c r="T296" s="1"/>
      <c r="U296" s="1"/>
      <c r="V296" s="1"/>
      <c r="W296" s="1"/>
      <c r="X296" s="1"/>
      <c r="Y296" s="1"/>
    </row>
    <row r="297" spans="2:25" x14ac:dyDescent="0.3">
      <c r="B297" s="1"/>
      <c r="C297" s="191"/>
      <c r="D297" s="191"/>
      <c r="E297" s="191"/>
      <c r="F297" s="191"/>
      <c r="G297" s="185"/>
      <c r="H297" s="185"/>
      <c r="I297" s="185"/>
      <c r="J297" s="185"/>
      <c r="K297" s="191"/>
      <c r="L297" s="191"/>
      <c r="M297" s="191"/>
      <c r="N297" s="191"/>
      <c r="O297" s="191"/>
      <c r="P297" s="191"/>
      <c r="Q297" s="191"/>
      <c r="R297" s="1"/>
      <c r="S297" s="1"/>
      <c r="T297" s="1"/>
      <c r="U297" s="1"/>
      <c r="V297" s="1"/>
      <c r="W297" s="1"/>
      <c r="X297" s="1"/>
      <c r="Y297" s="1"/>
    </row>
    <row r="298" spans="2:25" ht="16.8" x14ac:dyDescent="0.4">
      <c r="B298" s="1"/>
      <c r="C298" s="192"/>
      <c r="D298" s="191"/>
      <c r="E298" s="191"/>
      <c r="F298" s="191"/>
      <c r="G298" s="185"/>
      <c r="H298" s="185"/>
      <c r="I298" s="185"/>
      <c r="J298" s="185"/>
      <c r="K298" s="191"/>
      <c r="L298" s="191"/>
      <c r="M298" s="191"/>
      <c r="N298" s="191"/>
      <c r="O298" s="191"/>
      <c r="P298" s="191"/>
      <c r="Q298" s="191"/>
      <c r="R298" s="1"/>
      <c r="S298" s="1"/>
      <c r="T298" s="1"/>
      <c r="U298" s="1"/>
      <c r="V298" s="1"/>
      <c r="W298" s="1"/>
      <c r="X298" s="1"/>
      <c r="Y298" s="1"/>
    </row>
    <row r="299" spans="2:25" x14ac:dyDescent="0.3">
      <c r="B299" s="1"/>
      <c r="C299" s="191"/>
      <c r="D299" s="191"/>
      <c r="E299" s="191"/>
      <c r="F299" s="191"/>
      <c r="G299" s="185"/>
      <c r="H299" s="185"/>
      <c r="I299" s="185"/>
      <c r="J299" s="185"/>
      <c r="K299" s="191"/>
      <c r="L299" s="191"/>
      <c r="M299" s="191"/>
      <c r="N299" s="191"/>
      <c r="O299" s="191"/>
      <c r="P299" s="191"/>
      <c r="Q299" s="191"/>
      <c r="R299" s="1"/>
      <c r="S299" s="1"/>
      <c r="T299" s="1"/>
      <c r="U299" s="1"/>
      <c r="V299" s="1"/>
      <c r="W299" s="1"/>
      <c r="X299" s="1"/>
      <c r="Y299" s="1"/>
    </row>
    <row r="300" spans="2:25" ht="15.6" x14ac:dyDescent="0.3">
      <c r="B300" s="1"/>
      <c r="C300" s="383" t="s">
        <v>0</v>
      </c>
      <c r="D300" s="383"/>
      <c r="E300" s="383"/>
      <c r="F300" s="383"/>
      <c r="G300" s="383"/>
      <c r="H300" s="383"/>
      <c r="I300" s="383"/>
      <c r="J300" s="383"/>
      <c r="K300" s="383"/>
      <c r="L300" s="383"/>
      <c r="M300" s="383"/>
      <c r="N300" s="383"/>
      <c r="O300" s="383"/>
      <c r="P300" s="383"/>
      <c r="Q300" s="383"/>
      <c r="R300" s="1"/>
      <c r="S300" s="1"/>
      <c r="T300" s="1"/>
      <c r="U300" s="1"/>
      <c r="V300" s="1"/>
      <c r="W300" s="1"/>
      <c r="X300" s="1"/>
      <c r="Y300" s="1"/>
    </row>
    <row r="301" spans="2:25" x14ac:dyDescent="0.3">
      <c r="B301" s="1"/>
      <c r="C301" s="2" t="s">
        <v>1</v>
      </c>
      <c r="D301" s="384" t="s">
        <v>2</v>
      </c>
      <c r="E301" s="384"/>
      <c r="F301" s="384"/>
      <c r="G301" s="384"/>
      <c r="H301" s="384"/>
      <c r="I301" s="384"/>
      <c r="J301" s="384"/>
      <c r="K301" s="384"/>
      <c r="L301" s="384"/>
      <c r="M301" s="384"/>
      <c r="N301" s="384"/>
      <c r="O301" s="384"/>
      <c r="P301" s="384"/>
      <c r="Q301" s="3"/>
      <c r="R301" s="1"/>
      <c r="S301" s="1"/>
      <c r="T301" s="1"/>
      <c r="U301" s="1"/>
      <c r="V301" s="1"/>
      <c r="W301" s="1"/>
      <c r="X301" s="1"/>
      <c r="Y301" s="1"/>
    </row>
    <row r="302" spans="2:25" x14ac:dyDescent="0.3">
      <c r="B302" s="1"/>
      <c r="C302" s="4"/>
      <c r="D302" s="5"/>
      <c r="E302" s="5"/>
      <c r="F302" s="5"/>
      <c r="G302" s="6"/>
      <c r="H302" s="6"/>
      <c r="I302" s="6"/>
      <c r="J302" s="6"/>
      <c r="K302" s="5"/>
      <c r="L302" s="5"/>
      <c r="M302" s="5"/>
      <c r="N302" s="5"/>
      <c r="O302" s="5"/>
      <c r="P302" s="5"/>
      <c r="Q302" s="7"/>
      <c r="R302" s="1"/>
      <c r="S302" s="1"/>
      <c r="T302" s="1"/>
      <c r="U302" s="1"/>
      <c r="V302" s="1"/>
      <c r="W302" s="1"/>
      <c r="X302" s="1"/>
      <c r="Y302" s="1"/>
    </row>
    <row r="303" spans="2:25" x14ac:dyDescent="0.3">
      <c r="B303" s="1"/>
      <c r="C303" s="2" t="s">
        <v>3</v>
      </c>
      <c r="D303" s="464" t="s">
        <v>4601</v>
      </c>
      <c r="E303" s="465"/>
      <c r="F303" s="465"/>
      <c r="G303" s="465"/>
      <c r="H303" s="465"/>
      <c r="I303" s="465"/>
      <c r="J303" s="465"/>
      <c r="K303" s="465"/>
      <c r="L303" s="465"/>
      <c r="M303" s="465"/>
      <c r="N303" s="465"/>
      <c r="O303" s="465"/>
      <c r="P303" s="465"/>
      <c r="Q303" s="3"/>
      <c r="R303" s="1"/>
      <c r="S303" s="1"/>
      <c r="T303" s="1"/>
      <c r="U303" s="1"/>
      <c r="V303" s="1"/>
      <c r="W303" s="1"/>
      <c r="X303" s="1"/>
      <c r="Y303" s="1"/>
    </row>
    <row r="304" spans="2:25" ht="15" thickBot="1" x14ac:dyDescent="0.35">
      <c r="B304" s="8"/>
      <c r="C304" s="385" t="s">
        <v>5</v>
      </c>
      <c r="D304" s="385"/>
      <c r="E304" s="385"/>
      <c r="F304" s="385"/>
      <c r="G304" s="385"/>
      <c r="H304" s="385"/>
      <c r="I304" s="385"/>
      <c r="J304" s="385"/>
      <c r="K304" s="385"/>
      <c r="L304" s="385"/>
      <c r="M304" s="385"/>
      <c r="N304" s="385"/>
      <c r="O304" s="385"/>
      <c r="P304" s="385"/>
      <c r="Q304" s="9"/>
      <c r="R304" s="1"/>
      <c r="S304" s="1"/>
      <c r="T304" s="1"/>
      <c r="U304" s="1"/>
      <c r="V304" s="1"/>
      <c r="W304" s="1"/>
      <c r="X304" s="1"/>
      <c r="Y304" s="1"/>
    </row>
    <row r="305" spans="2:25" ht="15" thickBot="1" x14ac:dyDescent="0.35">
      <c r="B305" s="10"/>
      <c r="C305" s="386" t="s">
        <v>6</v>
      </c>
      <c r="D305" s="387"/>
      <c r="E305" s="387"/>
      <c r="F305" s="387"/>
      <c r="G305" s="387"/>
      <c r="H305" s="388"/>
      <c r="I305" s="386" t="s">
        <v>7</v>
      </c>
      <c r="J305" s="387"/>
      <c r="K305" s="388"/>
      <c r="L305" s="389" t="s">
        <v>8</v>
      </c>
      <c r="M305" s="390"/>
      <c r="N305" s="390"/>
      <c r="O305" s="389" t="s">
        <v>9</v>
      </c>
      <c r="P305" s="391"/>
      <c r="Q305" s="9"/>
      <c r="R305" s="1"/>
      <c r="S305" s="1"/>
      <c r="T305" s="1"/>
      <c r="U305" s="1"/>
      <c r="V305" s="1"/>
      <c r="W305" s="1"/>
      <c r="X305" s="1"/>
      <c r="Y305" s="1"/>
    </row>
    <row r="306" spans="2:25" ht="40.200000000000003" thickBot="1" x14ac:dyDescent="0.35">
      <c r="B306" s="10"/>
      <c r="C306" s="12" t="s">
        <v>10</v>
      </c>
      <c r="D306" s="13" t="s">
        <v>11</v>
      </c>
      <c r="E306" s="13" t="s">
        <v>12</v>
      </c>
      <c r="F306" s="13" t="s">
        <v>13</v>
      </c>
      <c r="G306" s="13" t="s">
        <v>14</v>
      </c>
      <c r="H306" s="14" t="s">
        <v>15</v>
      </c>
      <c r="I306" s="12" t="s">
        <v>16</v>
      </c>
      <c r="J306" s="344" t="s">
        <v>17</v>
      </c>
      <c r="K306" s="14" t="s">
        <v>18</v>
      </c>
      <c r="L306" s="341" t="s">
        <v>19</v>
      </c>
      <c r="M306" s="17" t="s">
        <v>20</v>
      </c>
      <c r="N306" s="18" t="s">
        <v>21</v>
      </c>
      <c r="O306" s="392" t="s">
        <v>22</v>
      </c>
      <c r="P306" s="393"/>
      <c r="Q306" s="20"/>
      <c r="R306" s="1"/>
      <c r="S306" s="1"/>
      <c r="T306" s="1"/>
      <c r="U306" s="1"/>
      <c r="V306" s="1"/>
      <c r="W306" s="1"/>
      <c r="X306" s="1"/>
      <c r="Y306" s="1"/>
    </row>
    <row r="307" spans="2:25" ht="52.8" x14ac:dyDescent="0.3">
      <c r="B307" s="10"/>
      <c r="C307" s="106">
        <v>13</v>
      </c>
      <c r="D307" s="22"/>
      <c r="E307" s="22"/>
      <c r="F307" s="27" t="s">
        <v>384</v>
      </c>
      <c r="G307" s="24"/>
      <c r="H307" s="197" t="s">
        <v>4748</v>
      </c>
      <c r="I307" s="373">
        <v>32137716</v>
      </c>
      <c r="J307" s="374">
        <v>50723258</v>
      </c>
      <c r="K307" s="375">
        <v>14525137.65</v>
      </c>
      <c r="L307" s="110">
        <v>4679988</v>
      </c>
      <c r="M307" s="347">
        <v>5170788</v>
      </c>
      <c r="N307" s="348">
        <v>3696649</v>
      </c>
      <c r="O307" s="466">
        <f>N307/M307</f>
        <v>0.71491018390233751</v>
      </c>
      <c r="P307" s="467"/>
      <c r="Q307" s="30"/>
      <c r="R307" s="1"/>
      <c r="S307" s="1"/>
      <c r="T307" s="1"/>
      <c r="U307" s="1"/>
      <c r="V307" s="1"/>
      <c r="W307" s="1"/>
      <c r="X307" s="1"/>
      <c r="Y307" s="1"/>
    </row>
    <row r="308" spans="2:25" x14ac:dyDescent="0.3">
      <c r="B308" s="10"/>
      <c r="C308" s="30"/>
      <c r="D308" s="30"/>
      <c r="E308" s="30"/>
      <c r="F308" s="30"/>
      <c r="G308" s="56"/>
      <c r="H308" s="56"/>
      <c r="I308" s="56"/>
      <c r="J308" s="56"/>
      <c r="K308" s="30"/>
      <c r="L308" s="30"/>
      <c r="M308" s="30"/>
      <c r="N308" s="30"/>
      <c r="O308" s="57"/>
      <c r="P308" s="57"/>
      <c r="Q308" s="30"/>
      <c r="R308" s="1"/>
      <c r="S308" s="1"/>
      <c r="T308" s="1"/>
      <c r="U308" s="1"/>
      <c r="V308" s="1"/>
      <c r="W308" s="1"/>
      <c r="X308" s="1"/>
      <c r="Y308" s="1"/>
    </row>
    <row r="309" spans="2:25" x14ac:dyDescent="0.3">
      <c r="B309" s="58"/>
      <c r="C309" s="398" t="s">
        <v>26</v>
      </c>
      <c r="D309" s="398"/>
      <c r="E309" s="398"/>
      <c r="F309" s="398"/>
      <c r="G309" s="398"/>
      <c r="H309" s="398"/>
      <c r="I309" s="398"/>
      <c r="J309" s="398"/>
      <c r="K309" s="398"/>
      <c r="L309" s="398"/>
      <c r="M309" s="398"/>
      <c r="N309" s="398"/>
      <c r="O309" s="398"/>
      <c r="P309" s="398"/>
      <c r="Q309" s="398"/>
      <c r="R309" s="1"/>
      <c r="S309" s="1"/>
      <c r="T309" s="1"/>
      <c r="U309" s="1"/>
      <c r="V309" s="1"/>
      <c r="W309" s="1"/>
      <c r="X309" s="1"/>
      <c r="Y309" s="1"/>
    </row>
    <row r="310" spans="2:25" ht="15" thickBot="1" x14ac:dyDescent="0.35">
      <c r="B310" s="399" t="s">
        <v>27</v>
      </c>
      <c r="C310" s="399"/>
      <c r="D310" s="399"/>
      <c r="E310" s="399"/>
      <c r="F310" s="399"/>
      <c r="G310" s="399"/>
      <c r="H310" s="399"/>
      <c r="I310" s="399"/>
      <c r="J310" s="399"/>
      <c r="K310" s="399"/>
      <c r="L310" s="399"/>
      <c r="M310" s="399"/>
      <c r="N310" s="399"/>
      <c r="O310" s="399"/>
      <c r="P310" s="399"/>
      <c r="Q310" s="399"/>
      <c r="R310" s="1"/>
      <c r="S310" s="1"/>
      <c r="T310" s="1"/>
      <c r="U310" s="1"/>
      <c r="V310" s="1"/>
      <c r="W310" s="1"/>
      <c r="X310" s="1"/>
      <c r="Y310" s="1"/>
    </row>
    <row r="311" spans="2:25" ht="15" thickBot="1" x14ac:dyDescent="0.35">
      <c r="B311" s="400" t="s">
        <v>28</v>
      </c>
      <c r="C311" s="400"/>
      <c r="D311" s="400"/>
      <c r="E311" s="400"/>
      <c r="F311" s="401"/>
      <c r="G311" s="386" t="s">
        <v>29</v>
      </c>
      <c r="H311" s="387"/>
      <c r="I311" s="387"/>
      <c r="J311" s="388"/>
      <c r="K311" s="387" t="s">
        <v>30</v>
      </c>
      <c r="L311" s="387"/>
      <c r="M311" s="387"/>
      <c r="N311" s="387"/>
      <c r="O311" s="388"/>
      <c r="P311" s="386" t="s">
        <v>31</v>
      </c>
      <c r="Q311" s="388"/>
      <c r="R311" s="1"/>
      <c r="S311" s="1"/>
      <c r="T311" s="1"/>
      <c r="U311" s="1"/>
      <c r="V311" s="1"/>
      <c r="W311" s="1"/>
      <c r="X311" s="1"/>
      <c r="Y311" s="1"/>
    </row>
    <row r="312" spans="2:25" ht="53.4" thickBot="1" x14ac:dyDescent="0.35">
      <c r="B312" s="402" t="s">
        <v>32</v>
      </c>
      <c r="C312" s="403"/>
      <c r="D312" s="59" t="s">
        <v>33</v>
      </c>
      <c r="E312" s="60" t="s">
        <v>34</v>
      </c>
      <c r="F312" s="14" t="s">
        <v>35</v>
      </c>
      <c r="G312" s="12" t="s">
        <v>36</v>
      </c>
      <c r="H312" s="61" t="s">
        <v>37</v>
      </c>
      <c r="I312" s="18" t="s">
        <v>38</v>
      </c>
      <c r="J312" s="14" t="s">
        <v>39</v>
      </c>
      <c r="K312" s="342" t="s">
        <v>40</v>
      </c>
      <c r="L312" s="59" t="s">
        <v>41</v>
      </c>
      <c r="M312" s="59" t="s">
        <v>42</v>
      </c>
      <c r="N312" s="60" t="s">
        <v>43</v>
      </c>
      <c r="O312" s="63" t="s">
        <v>44</v>
      </c>
      <c r="P312" s="64" t="s">
        <v>45</v>
      </c>
      <c r="Q312" s="343" t="s">
        <v>46</v>
      </c>
      <c r="R312" s="1"/>
      <c r="S312" s="1"/>
      <c r="T312" s="1"/>
      <c r="U312" s="1"/>
      <c r="V312" s="1"/>
      <c r="W312" s="1"/>
      <c r="X312" s="1"/>
      <c r="Y312" s="1"/>
    </row>
    <row r="313" spans="2:25" ht="15" thickBot="1" x14ac:dyDescent="0.35">
      <c r="B313" s="92" t="str">
        <f>[9]Mides!E304</f>
        <v xml:space="preserve">Erick </v>
      </c>
      <c r="C313" s="93" t="str">
        <f>[9]Mides!D304</f>
        <v>Guevara</v>
      </c>
      <c r="D313" s="94" t="str">
        <f>IF([9]Mides!F304=1,"X"," ")</f>
        <v xml:space="preserve"> </v>
      </c>
      <c r="E313" s="94" t="str">
        <f>IF([9]Mides!F304=2,"X"," ")</f>
        <v>X</v>
      </c>
      <c r="F313" s="95" t="str">
        <f>[9]Mides!B304</f>
        <v>menor de edad</v>
      </c>
      <c r="G313" s="94" t="str">
        <f>IF(AND([9]Mides!H304&gt;=1,[9]Mides!H304&lt;=14),"X"," ")</f>
        <v>X</v>
      </c>
      <c r="H313" s="94" t="str">
        <f>IF(AND([9]Mides!H304&gt;=14,[9]Mides!H304&lt;=30),"X"," ")</f>
        <v xml:space="preserve"> </v>
      </c>
      <c r="I313" s="94" t="str">
        <f>IF(AND([9]Mides!H304&gt;=31,[9]Mides!H304&lt;=60),"X","  ")</f>
        <v xml:space="preserve">  </v>
      </c>
      <c r="J313" s="94" t="str">
        <f>IF([9]Mides!H304&gt;60,"X", "  ")</f>
        <v xml:space="preserve">  </v>
      </c>
      <c r="K313" s="96">
        <f>[9]Mides!N304</f>
        <v>0</v>
      </c>
      <c r="L313" s="96">
        <f>[9]Mides!K304</f>
        <v>0</v>
      </c>
      <c r="M313" s="96">
        <f>[9]Mides!L304</f>
        <v>0</v>
      </c>
      <c r="N313" s="96" t="str">
        <f>[9]Mides!M304</f>
        <v>x</v>
      </c>
      <c r="O313" s="96">
        <f t="shared" ref="O313:O376" si="0">SUM(K313:N313)</f>
        <v>0</v>
      </c>
      <c r="P313" s="96" t="str">
        <f>[9]Mides!R304</f>
        <v>Guatemala</v>
      </c>
      <c r="Q313" s="96" t="str">
        <f>[9]Mides!S304</f>
        <v>Guatemala</v>
      </c>
      <c r="R313" s="1"/>
      <c r="S313" s="1"/>
      <c r="T313" s="1"/>
      <c r="U313" s="1"/>
      <c r="V313" s="1"/>
      <c r="W313" s="1"/>
      <c r="X313" s="1"/>
      <c r="Y313" s="1"/>
    </row>
    <row r="314" spans="2:25" ht="15" thickBot="1" x14ac:dyDescent="0.35">
      <c r="B314" s="92" t="str">
        <f>[9]Mides!E305</f>
        <v>Sandra</v>
      </c>
      <c r="C314" s="93" t="str">
        <f>[9]Mides!D305</f>
        <v>Miranda</v>
      </c>
      <c r="D314" s="94" t="str">
        <f>IF([9]Mides!F305=1,"X"," ")</f>
        <v>X</v>
      </c>
      <c r="E314" s="94" t="str">
        <f>IF([9]Mides!F305=2,"X"," ")</f>
        <v xml:space="preserve"> </v>
      </c>
      <c r="F314" s="95" t="str">
        <f>[9]Mides!B305</f>
        <v>menor de edad</v>
      </c>
      <c r="G314" s="94" t="str">
        <f>IF(AND([9]Mides!H305&gt;=1,[9]Mides!H305&lt;=14),"X"," ")</f>
        <v>X</v>
      </c>
      <c r="H314" s="94" t="str">
        <f>IF(AND([9]Mides!H305&gt;=14,[9]Mides!H305&lt;=30),"X"," ")</f>
        <v xml:space="preserve"> </v>
      </c>
      <c r="I314" s="94" t="str">
        <f>IF(AND([9]Mides!H305&gt;=31,[9]Mides!H305&lt;=60),"X","  ")</f>
        <v xml:space="preserve">  </v>
      </c>
      <c r="J314" s="94" t="str">
        <f>IF([9]Mides!H305&gt;60,"X", "  ")</f>
        <v xml:space="preserve">  </v>
      </c>
      <c r="K314" s="96">
        <f>[9]Mides!N305</f>
        <v>0</v>
      </c>
      <c r="L314" s="96">
        <f>[9]Mides!K305</f>
        <v>0</v>
      </c>
      <c r="M314" s="96">
        <f>[9]Mides!L305</f>
        <v>0</v>
      </c>
      <c r="N314" s="96" t="str">
        <f>[9]Mides!M305</f>
        <v>x</v>
      </c>
      <c r="O314" s="96">
        <f t="shared" si="0"/>
        <v>0</v>
      </c>
      <c r="P314" s="96" t="str">
        <f>[9]Mides!R305</f>
        <v>Guatemala</v>
      </c>
      <c r="Q314" s="96" t="str">
        <f>[9]Mides!S305</f>
        <v>Guatemala</v>
      </c>
      <c r="R314" s="1"/>
      <c r="S314" s="1"/>
      <c r="T314" s="1"/>
      <c r="U314" s="1"/>
      <c r="V314" s="1"/>
      <c r="W314" s="1"/>
      <c r="X314" s="1"/>
      <c r="Y314" s="1"/>
    </row>
    <row r="315" spans="2:25" ht="15" thickBot="1" x14ac:dyDescent="0.35">
      <c r="B315" s="92" t="str">
        <f>[9]Mides!E306</f>
        <v>Jose</v>
      </c>
      <c r="C315" s="93" t="str">
        <f>[9]Mides!D306</f>
        <v>Mara</v>
      </c>
      <c r="D315" s="94" t="str">
        <f>IF([9]Mides!F306=1,"X"," ")</f>
        <v xml:space="preserve"> </v>
      </c>
      <c r="E315" s="94" t="str">
        <f>IF([9]Mides!F306=2,"X"," ")</f>
        <v>X</v>
      </c>
      <c r="F315" s="95">
        <f>[9]Mides!B306</f>
        <v>19850651013</v>
      </c>
      <c r="G315" s="94" t="str">
        <f>IF(AND([9]Mides!H306&gt;=1,[9]Mides!H306&lt;=14),"X"," ")</f>
        <v xml:space="preserve"> </v>
      </c>
      <c r="H315" s="94" t="str">
        <f>IF(AND([9]Mides!H306&gt;=14,[9]Mides!H306&lt;=30),"X"," ")</f>
        <v xml:space="preserve"> </v>
      </c>
      <c r="I315" s="94" t="str">
        <f>IF(AND([9]Mides!H306&gt;=31,[9]Mides!H306&lt;=60),"X","  ")</f>
        <v>X</v>
      </c>
      <c r="J315" s="94" t="str">
        <f>IF([9]Mides!H306&gt;60,"X", "  ")</f>
        <v xml:space="preserve">  </v>
      </c>
      <c r="K315" s="96">
        <f>[9]Mides!N306</f>
        <v>0</v>
      </c>
      <c r="L315" s="96">
        <f>[9]Mides!K306</f>
        <v>0</v>
      </c>
      <c r="M315" s="96">
        <f>[9]Mides!L306</f>
        <v>0</v>
      </c>
      <c r="N315" s="96" t="str">
        <f>[9]Mides!M306</f>
        <v>x</v>
      </c>
      <c r="O315" s="96">
        <f t="shared" si="0"/>
        <v>0</v>
      </c>
      <c r="P315" s="96" t="str">
        <f>[9]Mides!R306</f>
        <v>Guatemala</v>
      </c>
      <c r="Q315" s="96" t="str">
        <f>[9]Mides!S306</f>
        <v>Guatemala</v>
      </c>
      <c r="R315" s="1"/>
      <c r="S315" s="1"/>
      <c r="T315" s="1"/>
      <c r="U315" s="1"/>
      <c r="V315" s="1"/>
      <c r="W315" s="1"/>
      <c r="X315" s="1"/>
      <c r="Y315" s="1"/>
    </row>
    <row r="316" spans="2:25" ht="15" thickBot="1" x14ac:dyDescent="0.35">
      <c r="B316" s="92" t="str">
        <f>[9]Mides!E307</f>
        <v>Victor</v>
      </c>
      <c r="C316" s="93" t="str">
        <f>[9]Mides!D307</f>
        <v>leiva</v>
      </c>
      <c r="D316" s="94" t="str">
        <f>IF([9]Mides!F307=1,"X"," ")</f>
        <v xml:space="preserve"> </v>
      </c>
      <c r="E316" s="94" t="str">
        <f>IF([9]Mides!F307=2,"X"," ")</f>
        <v>X</v>
      </c>
      <c r="F316" s="95" t="str">
        <f>[9]Mides!B307</f>
        <v>menor de edad</v>
      </c>
      <c r="G316" s="94" t="str">
        <f>IF(AND([9]Mides!H307&gt;=1,[9]Mides!H307&lt;=14),"X"," ")</f>
        <v>X</v>
      </c>
      <c r="H316" s="94" t="str">
        <f>IF(AND([9]Mides!H307&gt;=14,[9]Mides!H307&lt;=30),"X"," ")</f>
        <v xml:space="preserve"> </v>
      </c>
      <c r="I316" s="94" t="str">
        <f>IF(AND([9]Mides!H307&gt;=31,[9]Mides!H307&lt;=60),"X","  ")</f>
        <v xml:space="preserve">  </v>
      </c>
      <c r="J316" s="94" t="str">
        <f>IF([9]Mides!H307&gt;60,"X", "  ")</f>
        <v xml:space="preserve">  </v>
      </c>
      <c r="K316" s="96">
        <f>[9]Mides!N307</f>
        <v>0</v>
      </c>
      <c r="L316" s="96">
        <f>[9]Mides!K307</f>
        <v>0</v>
      </c>
      <c r="M316" s="96">
        <f>[9]Mides!L307</f>
        <v>0</v>
      </c>
      <c r="N316" s="96" t="str">
        <f>[9]Mides!M307</f>
        <v>x</v>
      </c>
      <c r="O316" s="96">
        <f t="shared" si="0"/>
        <v>0</v>
      </c>
      <c r="P316" s="96" t="str">
        <f>[9]Mides!R307</f>
        <v>Guatemala</v>
      </c>
      <c r="Q316" s="96" t="str">
        <f>[9]Mides!S307</f>
        <v>Guatemala</v>
      </c>
      <c r="R316" s="1"/>
      <c r="S316" s="1"/>
      <c r="T316" s="1"/>
      <c r="U316" s="1"/>
      <c r="V316" s="1"/>
      <c r="W316" s="1"/>
      <c r="X316" s="1"/>
      <c r="Y316" s="1"/>
    </row>
    <row r="317" spans="2:25" ht="15" thickBot="1" x14ac:dyDescent="0.35">
      <c r="B317" s="92" t="str">
        <f>[9]Mides!E308</f>
        <v>Benjamin</v>
      </c>
      <c r="C317" s="93" t="str">
        <f>[9]Mides!D308</f>
        <v>Valye</v>
      </c>
      <c r="D317" s="94" t="str">
        <f>IF([9]Mides!F308=1,"X"," ")</f>
        <v xml:space="preserve"> </v>
      </c>
      <c r="E317" s="94" t="str">
        <f>IF([9]Mides!F308=2,"X"," ")</f>
        <v>X</v>
      </c>
      <c r="F317" s="95" t="str">
        <f>[9]Mides!B308</f>
        <v>menor de edad</v>
      </c>
      <c r="G317" s="94" t="str">
        <f>IF(AND([9]Mides!H308&gt;=1,[9]Mides!H308&lt;=14),"X"," ")</f>
        <v>X</v>
      </c>
      <c r="H317" s="94" t="str">
        <f>IF(AND([9]Mides!H308&gt;=14,[9]Mides!H308&lt;=30),"X"," ")</f>
        <v xml:space="preserve"> </v>
      </c>
      <c r="I317" s="94" t="str">
        <f>IF(AND([9]Mides!H308&gt;=31,[9]Mides!H308&lt;=60),"X","  ")</f>
        <v xml:space="preserve">  </v>
      </c>
      <c r="J317" s="94" t="str">
        <f>IF([9]Mides!H308&gt;60,"X", "  ")</f>
        <v xml:space="preserve">  </v>
      </c>
      <c r="K317" s="96">
        <f>[9]Mides!N308</f>
        <v>0</v>
      </c>
      <c r="L317" s="96">
        <f>[9]Mides!K308</f>
        <v>0</v>
      </c>
      <c r="M317" s="96">
        <f>[9]Mides!L308</f>
        <v>0</v>
      </c>
      <c r="N317" s="96" t="str">
        <f>[9]Mides!M308</f>
        <v>x</v>
      </c>
      <c r="O317" s="96">
        <f t="shared" si="0"/>
        <v>0</v>
      </c>
      <c r="P317" s="96" t="str">
        <f>[9]Mides!R308</f>
        <v>Guatemala</v>
      </c>
      <c r="Q317" s="96" t="str">
        <f>[9]Mides!S308</f>
        <v>Guatemala</v>
      </c>
      <c r="R317" s="1"/>
      <c r="S317" s="1"/>
      <c r="T317" s="1"/>
      <c r="U317" s="1"/>
      <c r="V317" s="1"/>
      <c r="W317" s="1"/>
      <c r="X317" s="1"/>
      <c r="Y317" s="1"/>
    </row>
    <row r="318" spans="2:25" ht="15" thickBot="1" x14ac:dyDescent="0.35">
      <c r="B318" s="92" t="str">
        <f>[9]Mides!E309</f>
        <v>Azucena</v>
      </c>
      <c r="C318" s="93" t="str">
        <f>[9]Mides!D309</f>
        <v xml:space="preserve">Solis </v>
      </c>
      <c r="D318" s="94" t="str">
        <f>IF([9]Mides!F309=1,"X"," ")</f>
        <v>X</v>
      </c>
      <c r="E318" s="94" t="str">
        <f>IF([9]Mides!F309=2,"X"," ")</f>
        <v xml:space="preserve"> </v>
      </c>
      <c r="F318" s="95">
        <f>[9]Mides!B309</f>
        <v>2205643610101</v>
      </c>
      <c r="G318" s="94" t="str">
        <f>IF(AND([9]Mides!H309&gt;=1,[9]Mides!H309&lt;=14),"X"," ")</f>
        <v xml:space="preserve"> </v>
      </c>
      <c r="H318" s="94" t="str">
        <f>IF(AND([9]Mides!H309&gt;=14,[9]Mides!H309&lt;=30),"X"," ")</f>
        <v xml:space="preserve"> </v>
      </c>
      <c r="I318" s="94" t="str">
        <f>IF(AND([9]Mides!H309&gt;=31,[9]Mides!H309&lt;=60),"X","  ")</f>
        <v>X</v>
      </c>
      <c r="J318" s="94" t="str">
        <f>IF([9]Mides!H309&gt;60,"X", "  ")</f>
        <v xml:space="preserve">  </v>
      </c>
      <c r="K318" s="96">
        <f>[9]Mides!N309</f>
        <v>0</v>
      </c>
      <c r="L318" s="96">
        <f>[9]Mides!K309</f>
        <v>0</v>
      </c>
      <c r="M318" s="96">
        <f>[9]Mides!L309</f>
        <v>0</v>
      </c>
      <c r="N318" s="96" t="str">
        <f>[9]Mides!M309</f>
        <v>x</v>
      </c>
      <c r="O318" s="96">
        <f t="shared" si="0"/>
        <v>0</v>
      </c>
      <c r="P318" s="96" t="str">
        <f>[9]Mides!R309</f>
        <v>Guatemala</v>
      </c>
      <c r="Q318" s="96" t="str">
        <f>[9]Mides!S309</f>
        <v>Guatemala</v>
      </c>
      <c r="R318" s="1"/>
      <c r="S318" s="1"/>
      <c r="T318" s="1"/>
      <c r="U318" s="1"/>
      <c r="V318" s="1"/>
      <c r="W318" s="1"/>
      <c r="X318" s="1"/>
      <c r="Y318" s="1"/>
    </row>
    <row r="319" spans="2:25" ht="15" thickBot="1" x14ac:dyDescent="0.35">
      <c r="B319" s="92" t="str">
        <f>[9]Mides!E310</f>
        <v>Paulo</v>
      </c>
      <c r="C319" s="93" t="str">
        <f>[9]Mides!D310</f>
        <v>Fernadez</v>
      </c>
      <c r="D319" s="94" t="str">
        <f>IF([9]Mides!F310=1,"X"," ")</f>
        <v xml:space="preserve"> </v>
      </c>
      <c r="E319" s="94" t="str">
        <f>IF([9]Mides!F310=2,"X"," ")</f>
        <v>X</v>
      </c>
      <c r="F319" s="95" t="str">
        <f>[9]Mides!B310</f>
        <v>menor de edad</v>
      </c>
      <c r="G319" s="94" t="str">
        <f>IF(AND([9]Mides!H310&gt;=1,[9]Mides!H310&lt;=14),"X"," ")</f>
        <v>X</v>
      </c>
      <c r="H319" s="94" t="str">
        <f>IF(AND([9]Mides!H310&gt;=14,[9]Mides!H310&lt;=30),"X"," ")</f>
        <v xml:space="preserve"> </v>
      </c>
      <c r="I319" s="94" t="str">
        <f>IF(AND([9]Mides!H310&gt;=31,[9]Mides!H310&lt;=60),"X","  ")</f>
        <v xml:space="preserve">  </v>
      </c>
      <c r="J319" s="94" t="str">
        <f>IF([9]Mides!H310&gt;60,"X", "  ")</f>
        <v xml:space="preserve">  </v>
      </c>
      <c r="K319" s="96">
        <f>[9]Mides!N310</f>
        <v>0</v>
      </c>
      <c r="L319" s="96">
        <f>[9]Mides!K310</f>
        <v>0</v>
      </c>
      <c r="M319" s="96">
        <f>[9]Mides!L310</f>
        <v>0</v>
      </c>
      <c r="N319" s="96" t="str">
        <f>[9]Mides!M310</f>
        <v>x</v>
      </c>
      <c r="O319" s="96">
        <f t="shared" si="0"/>
        <v>0</v>
      </c>
      <c r="P319" s="96" t="str">
        <f>[9]Mides!R310</f>
        <v>Guatemala</v>
      </c>
      <c r="Q319" s="96" t="str">
        <f>[9]Mides!S310</f>
        <v>Guatemala</v>
      </c>
      <c r="R319" s="1"/>
      <c r="S319" s="1"/>
      <c r="T319" s="1"/>
      <c r="U319" s="1"/>
      <c r="V319" s="1"/>
      <c r="W319" s="1"/>
      <c r="X319" s="1"/>
      <c r="Y319" s="1"/>
    </row>
    <row r="320" spans="2:25" ht="15" thickBot="1" x14ac:dyDescent="0.35">
      <c r="B320" s="92" t="str">
        <f>[9]Mides!E311</f>
        <v>Brena</v>
      </c>
      <c r="C320" s="93" t="str">
        <f>[9]Mides!D311</f>
        <v>Rodriguez</v>
      </c>
      <c r="D320" s="94" t="str">
        <f>IF([9]Mides!F311=1,"X"," ")</f>
        <v>X</v>
      </c>
      <c r="E320" s="94" t="str">
        <f>IF([9]Mides!F311=2,"X"," ")</f>
        <v xml:space="preserve"> </v>
      </c>
      <c r="F320" s="95" t="str">
        <f>[9]Mides!B311</f>
        <v>menor de edad</v>
      </c>
      <c r="G320" s="94" t="str">
        <f>IF(AND([9]Mides!H311&gt;=1,[9]Mides!H311&lt;=14),"X"," ")</f>
        <v>X</v>
      </c>
      <c r="H320" s="94" t="str">
        <f>IF(AND([9]Mides!H311&gt;=14,[9]Mides!H311&lt;=30),"X"," ")</f>
        <v xml:space="preserve"> </v>
      </c>
      <c r="I320" s="94" t="str">
        <f>IF(AND([9]Mides!H311&gt;=31,[9]Mides!H311&lt;=60),"X","  ")</f>
        <v xml:space="preserve">  </v>
      </c>
      <c r="J320" s="94" t="str">
        <f>IF([9]Mides!H311&gt;60,"X", "  ")</f>
        <v xml:space="preserve">  </v>
      </c>
      <c r="K320" s="96">
        <f>[9]Mides!N311</f>
        <v>0</v>
      </c>
      <c r="L320" s="96">
        <f>[9]Mides!K311</f>
        <v>0</v>
      </c>
      <c r="M320" s="96">
        <f>[9]Mides!L311</f>
        <v>0</v>
      </c>
      <c r="N320" s="96" t="str">
        <f>[9]Mides!M311</f>
        <v>x</v>
      </c>
      <c r="O320" s="96">
        <f t="shared" si="0"/>
        <v>0</v>
      </c>
      <c r="P320" s="96" t="str">
        <f>[9]Mides!R311</f>
        <v>Guatemala</v>
      </c>
      <c r="Q320" s="96" t="str">
        <f>[9]Mides!S311</f>
        <v>Guatemala</v>
      </c>
      <c r="R320" s="1"/>
      <c r="S320" s="1"/>
      <c r="T320" s="1"/>
      <c r="U320" s="1"/>
      <c r="V320" s="1"/>
      <c r="W320" s="1"/>
      <c r="X320" s="1"/>
      <c r="Y320" s="1"/>
    </row>
    <row r="321" spans="2:25" ht="15" thickBot="1" x14ac:dyDescent="0.35">
      <c r="B321" s="92" t="str">
        <f>[9]Mides!E312</f>
        <v>camila</v>
      </c>
      <c r="C321" s="93" t="str">
        <f>[9]Mides!D312</f>
        <v xml:space="preserve">Recinos </v>
      </c>
      <c r="D321" s="94" t="str">
        <f>IF([9]Mides!F312=1,"X"," ")</f>
        <v>X</v>
      </c>
      <c r="E321" s="94" t="str">
        <f>IF([9]Mides!F312=2,"X"," ")</f>
        <v xml:space="preserve"> </v>
      </c>
      <c r="F321" s="95" t="str">
        <f>[9]Mides!B312</f>
        <v>menor de edad</v>
      </c>
      <c r="G321" s="94" t="str">
        <f>IF(AND([9]Mides!H312&gt;=1,[9]Mides!H312&lt;=14),"X"," ")</f>
        <v>X</v>
      </c>
      <c r="H321" s="94" t="str">
        <f>IF(AND([9]Mides!H312&gt;=14,[9]Mides!H312&lt;=30),"X"," ")</f>
        <v xml:space="preserve"> </v>
      </c>
      <c r="I321" s="94" t="str">
        <f>IF(AND([9]Mides!H312&gt;=31,[9]Mides!H312&lt;=60),"X","  ")</f>
        <v xml:space="preserve">  </v>
      </c>
      <c r="J321" s="94" t="str">
        <f>IF([9]Mides!H312&gt;60,"X", "  ")</f>
        <v xml:space="preserve">  </v>
      </c>
      <c r="K321" s="96">
        <f>[9]Mides!N312</f>
        <v>0</v>
      </c>
      <c r="L321" s="96">
        <f>[9]Mides!K312</f>
        <v>0</v>
      </c>
      <c r="M321" s="96">
        <f>[9]Mides!L312</f>
        <v>0</v>
      </c>
      <c r="N321" s="96" t="str">
        <f>[9]Mides!M312</f>
        <v>x</v>
      </c>
      <c r="O321" s="96">
        <f t="shared" si="0"/>
        <v>0</v>
      </c>
      <c r="P321" s="96" t="str">
        <f>[9]Mides!R312</f>
        <v>Guatemala</v>
      </c>
      <c r="Q321" s="96" t="str">
        <f>[9]Mides!S312</f>
        <v>Guatemala</v>
      </c>
      <c r="R321" s="1"/>
      <c r="S321" s="1"/>
      <c r="T321" s="1"/>
      <c r="U321" s="1"/>
      <c r="V321" s="1"/>
      <c r="W321" s="1"/>
      <c r="X321" s="1"/>
      <c r="Y321" s="1"/>
    </row>
    <row r="322" spans="2:25" ht="15" thickBot="1" x14ac:dyDescent="0.35">
      <c r="B322" s="92" t="str">
        <f>[9]Mides!E313</f>
        <v>Rodrigo</v>
      </c>
      <c r="C322" s="93" t="str">
        <f>[9]Mides!D313</f>
        <v>Gerra</v>
      </c>
      <c r="D322" s="94" t="str">
        <f>IF([9]Mides!F313=1,"X"," ")</f>
        <v xml:space="preserve"> </v>
      </c>
      <c r="E322" s="94" t="str">
        <f>IF([9]Mides!F313=2,"X"," ")</f>
        <v>X</v>
      </c>
      <c r="F322" s="95" t="str">
        <f>[9]Mides!B313</f>
        <v>menor de edad</v>
      </c>
      <c r="G322" s="94" t="str">
        <f>IF(AND([9]Mides!H313&gt;=1,[9]Mides!H313&lt;=14),"X"," ")</f>
        <v>X</v>
      </c>
      <c r="H322" s="94" t="str">
        <f>IF(AND([9]Mides!H313&gt;=14,[9]Mides!H313&lt;=30),"X"," ")</f>
        <v xml:space="preserve"> </v>
      </c>
      <c r="I322" s="94" t="str">
        <f>IF(AND([9]Mides!H313&gt;=31,[9]Mides!H313&lt;=60),"X","  ")</f>
        <v xml:space="preserve">  </v>
      </c>
      <c r="J322" s="94" t="str">
        <f>IF([9]Mides!H313&gt;60,"X", "  ")</f>
        <v xml:space="preserve">  </v>
      </c>
      <c r="K322" s="96">
        <f>[9]Mides!N313</f>
        <v>0</v>
      </c>
      <c r="L322" s="96">
        <f>[9]Mides!K313</f>
        <v>0</v>
      </c>
      <c r="M322" s="96">
        <f>[9]Mides!L313</f>
        <v>0</v>
      </c>
      <c r="N322" s="96" t="str">
        <f>[9]Mides!M313</f>
        <v>x</v>
      </c>
      <c r="O322" s="96">
        <f t="shared" si="0"/>
        <v>0</v>
      </c>
      <c r="P322" s="96" t="str">
        <f>[9]Mides!R313</f>
        <v>Guatemala</v>
      </c>
      <c r="Q322" s="96" t="str">
        <f>[9]Mides!S313</f>
        <v>Guatemala</v>
      </c>
      <c r="R322" s="1"/>
      <c r="S322" s="1"/>
      <c r="T322" s="1"/>
      <c r="U322" s="1"/>
      <c r="V322" s="1"/>
      <c r="W322" s="1"/>
      <c r="X322" s="1"/>
      <c r="Y322" s="1"/>
    </row>
    <row r="323" spans="2:25" ht="15" thickBot="1" x14ac:dyDescent="0.35">
      <c r="B323" s="92" t="str">
        <f>[9]Mides!E314</f>
        <v>Pablo</v>
      </c>
      <c r="C323" s="93" t="str">
        <f>[9]Mides!D314</f>
        <v>Miranda</v>
      </c>
      <c r="D323" s="94" t="str">
        <f>IF([9]Mides!F314=1,"X"," ")</f>
        <v xml:space="preserve"> </v>
      </c>
      <c r="E323" s="94" t="str">
        <f>IF([9]Mides!F314=2,"X"," ")</f>
        <v>X</v>
      </c>
      <c r="F323" s="95" t="str">
        <f>[9]Mides!B314</f>
        <v>menor  de edad</v>
      </c>
      <c r="G323" s="94" t="str">
        <f>IF(AND([9]Mides!H314&gt;=1,[9]Mides!H314&lt;=14),"X"," ")</f>
        <v>X</v>
      </c>
      <c r="H323" s="94" t="str">
        <f>IF(AND([9]Mides!H314&gt;=14,[9]Mides!H314&lt;=30),"X"," ")</f>
        <v xml:space="preserve"> </v>
      </c>
      <c r="I323" s="94" t="str">
        <f>IF(AND([9]Mides!H314&gt;=31,[9]Mides!H314&lt;=60),"X","  ")</f>
        <v xml:space="preserve">  </v>
      </c>
      <c r="J323" s="94" t="str">
        <f>IF([9]Mides!H314&gt;60,"X", "  ")</f>
        <v xml:space="preserve">  </v>
      </c>
      <c r="K323" s="96">
        <f>[9]Mides!N314</f>
        <v>0</v>
      </c>
      <c r="L323" s="96">
        <f>[9]Mides!K314</f>
        <v>0</v>
      </c>
      <c r="M323" s="96">
        <f>[9]Mides!L314</f>
        <v>0</v>
      </c>
      <c r="N323" s="96" t="str">
        <f>[9]Mides!M314</f>
        <v>x</v>
      </c>
      <c r="O323" s="96">
        <f t="shared" si="0"/>
        <v>0</v>
      </c>
      <c r="P323" s="96" t="str">
        <f>[9]Mides!R314</f>
        <v>Guatemala</v>
      </c>
      <c r="Q323" s="96" t="str">
        <f>[9]Mides!S314</f>
        <v>Guatemala</v>
      </c>
      <c r="R323" s="1"/>
      <c r="S323" s="1"/>
      <c r="T323" s="1"/>
      <c r="U323" s="1"/>
      <c r="V323" s="1"/>
      <c r="W323" s="1"/>
      <c r="X323" s="1"/>
      <c r="Y323" s="1"/>
    </row>
    <row r="324" spans="2:25" ht="15" thickBot="1" x14ac:dyDescent="0.35">
      <c r="B324" s="92" t="str">
        <f>[9]Mides!E315</f>
        <v>Dara</v>
      </c>
      <c r="C324" s="93" t="str">
        <f>[9]Mides!D315</f>
        <v>Silva</v>
      </c>
      <c r="D324" s="94" t="str">
        <f>IF([9]Mides!F315=1,"X"," ")</f>
        <v>X</v>
      </c>
      <c r="E324" s="94" t="str">
        <f>IF([9]Mides!F315=2,"X"," ")</f>
        <v xml:space="preserve"> </v>
      </c>
      <c r="F324" s="95" t="str">
        <f>[9]Mides!B315</f>
        <v>menor de edad</v>
      </c>
      <c r="G324" s="94" t="str">
        <f>IF(AND([9]Mides!H315&gt;=1,[9]Mides!H315&lt;=14),"X"," ")</f>
        <v>X</v>
      </c>
      <c r="H324" s="94" t="str">
        <f>IF(AND([9]Mides!H315&gt;=14,[9]Mides!H315&lt;=30),"X"," ")</f>
        <v xml:space="preserve"> </v>
      </c>
      <c r="I324" s="94" t="str">
        <f>IF(AND([9]Mides!H315&gt;=31,[9]Mides!H315&lt;=60),"X","  ")</f>
        <v xml:space="preserve">  </v>
      </c>
      <c r="J324" s="94" t="str">
        <f>IF([9]Mides!H315&gt;60,"X", "  ")</f>
        <v xml:space="preserve">  </v>
      </c>
      <c r="K324" s="96">
        <f>[9]Mides!N315</f>
        <v>0</v>
      </c>
      <c r="L324" s="96">
        <f>[9]Mides!K315</f>
        <v>0</v>
      </c>
      <c r="M324" s="96">
        <f>[9]Mides!L315</f>
        <v>0</v>
      </c>
      <c r="N324" s="96" t="str">
        <f>[9]Mides!M315</f>
        <v>x</v>
      </c>
      <c r="O324" s="96">
        <f t="shared" si="0"/>
        <v>0</v>
      </c>
      <c r="P324" s="96" t="str">
        <f>[9]Mides!R315</f>
        <v>Guatemala</v>
      </c>
      <c r="Q324" s="96" t="str">
        <f>[9]Mides!S315</f>
        <v>Guatemala</v>
      </c>
      <c r="R324" s="1"/>
      <c r="S324" s="1"/>
      <c r="T324" s="1"/>
      <c r="U324" s="1"/>
      <c r="V324" s="1"/>
      <c r="W324" s="1"/>
      <c r="X324" s="1"/>
      <c r="Y324" s="1"/>
    </row>
    <row r="325" spans="2:25" ht="15" thickBot="1" x14ac:dyDescent="0.35">
      <c r="B325" s="92" t="str">
        <f>[9]Mides!E316</f>
        <v>Sebastian</v>
      </c>
      <c r="C325" s="93" t="str">
        <f>[9]Mides!D316</f>
        <v>Gonzalez</v>
      </c>
      <c r="D325" s="94" t="str">
        <f>IF([9]Mides!F316=1,"X"," ")</f>
        <v xml:space="preserve"> </v>
      </c>
      <c r="E325" s="94" t="str">
        <f>IF([9]Mides!F316=2,"X"," ")</f>
        <v>X</v>
      </c>
      <c r="F325" s="95" t="str">
        <f>[9]Mides!B316</f>
        <v>menor de edad</v>
      </c>
      <c r="G325" s="94" t="str">
        <f>IF(AND([9]Mides!H316&gt;=1,[9]Mides!H316&lt;=14),"X"," ")</f>
        <v>X</v>
      </c>
      <c r="H325" s="94" t="str">
        <f>IF(AND([9]Mides!H316&gt;=14,[9]Mides!H316&lt;=30),"X"," ")</f>
        <v xml:space="preserve"> </v>
      </c>
      <c r="I325" s="94" t="str">
        <f>IF(AND([9]Mides!H316&gt;=31,[9]Mides!H316&lt;=60),"X","  ")</f>
        <v xml:space="preserve">  </v>
      </c>
      <c r="J325" s="94" t="str">
        <f>IF([9]Mides!H316&gt;60,"X", "  ")</f>
        <v xml:space="preserve">  </v>
      </c>
      <c r="K325" s="96">
        <f>[9]Mides!N316</f>
        <v>0</v>
      </c>
      <c r="L325" s="96">
        <f>[9]Mides!K316</f>
        <v>0</v>
      </c>
      <c r="M325" s="96">
        <f>[9]Mides!L316</f>
        <v>0</v>
      </c>
      <c r="N325" s="96" t="str">
        <f>[9]Mides!M316</f>
        <v>x</v>
      </c>
      <c r="O325" s="96">
        <f t="shared" si="0"/>
        <v>0</v>
      </c>
      <c r="P325" s="96" t="str">
        <f>[9]Mides!R316</f>
        <v>Guatemala</v>
      </c>
      <c r="Q325" s="96" t="str">
        <f>[9]Mides!S316</f>
        <v>Guatemala</v>
      </c>
      <c r="R325" s="1"/>
      <c r="S325" s="1"/>
      <c r="T325" s="1"/>
      <c r="U325" s="1"/>
      <c r="V325" s="1"/>
      <c r="W325" s="1"/>
      <c r="X325" s="1"/>
      <c r="Y325" s="1"/>
    </row>
    <row r="326" spans="2:25" ht="15" thickBot="1" x14ac:dyDescent="0.35">
      <c r="B326" s="92" t="str">
        <f>[9]Mides!E317</f>
        <v>Juan</v>
      </c>
      <c r="C326" s="93" t="str">
        <f>[9]Mides!D317</f>
        <v>Monasterio</v>
      </c>
      <c r="D326" s="94" t="str">
        <f>IF([9]Mides!F317=1,"X"," ")</f>
        <v xml:space="preserve"> </v>
      </c>
      <c r="E326" s="94" t="str">
        <f>IF([9]Mides!F317=2,"X"," ")</f>
        <v>X</v>
      </c>
      <c r="F326" s="95" t="str">
        <f>[9]Mides!B317</f>
        <v>menor de edad</v>
      </c>
      <c r="G326" s="94" t="str">
        <f>IF(AND([9]Mides!H317&gt;=1,[9]Mides!H317&lt;=14),"X"," ")</f>
        <v>X</v>
      </c>
      <c r="H326" s="94" t="str">
        <f>IF(AND([9]Mides!H317&gt;=14,[9]Mides!H317&lt;=30),"X"," ")</f>
        <v xml:space="preserve"> </v>
      </c>
      <c r="I326" s="94" t="str">
        <f>IF(AND([9]Mides!H317&gt;=31,[9]Mides!H317&lt;=60),"X","  ")</f>
        <v xml:space="preserve">  </v>
      </c>
      <c r="J326" s="94" t="str">
        <f>IF([9]Mides!H317&gt;60,"X", "  ")</f>
        <v xml:space="preserve">  </v>
      </c>
      <c r="K326" s="96">
        <f>[9]Mides!N317</f>
        <v>0</v>
      </c>
      <c r="L326" s="96">
        <f>[9]Mides!K317</f>
        <v>0</v>
      </c>
      <c r="M326" s="96">
        <f>[9]Mides!L317</f>
        <v>0</v>
      </c>
      <c r="N326" s="96" t="str">
        <f>[9]Mides!M317</f>
        <v>x</v>
      </c>
      <c r="O326" s="96">
        <f t="shared" si="0"/>
        <v>0</v>
      </c>
      <c r="P326" s="96" t="str">
        <f>[9]Mides!R317</f>
        <v>Guatemala</v>
      </c>
      <c r="Q326" s="96" t="str">
        <f>[9]Mides!S317</f>
        <v>Guatemala</v>
      </c>
      <c r="R326" s="1"/>
      <c r="S326" s="1"/>
      <c r="T326" s="1"/>
      <c r="U326" s="1"/>
      <c r="V326" s="1"/>
      <c r="W326" s="1"/>
      <c r="X326" s="1"/>
      <c r="Y326" s="1"/>
    </row>
    <row r="327" spans="2:25" ht="15" thickBot="1" x14ac:dyDescent="0.35">
      <c r="B327" s="92" t="str">
        <f>[9]Mides!E318</f>
        <v>Marta</v>
      </c>
      <c r="C327" s="93" t="str">
        <f>[9]Mides!D318</f>
        <v>Vargas</v>
      </c>
      <c r="D327" s="94" t="str">
        <f>IF([9]Mides!F318=1,"X"," ")</f>
        <v>X</v>
      </c>
      <c r="E327" s="94" t="str">
        <f>IF([9]Mides!F318=2,"X"," ")</f>
        <v xml:space="preserve"> </v>
      </c>
      <c r="F327" s="95">
        <f>[9]Mides!B318</f>
        <v>17630103080101</v>
      </c>
      <c r="G327" s="94" t="str">
        <f>IF(AND([9]Mides!H318&gt;=1,[9]Mides!H318&lt;=14),"X"," ")</f>
        <v xml:space="preserve"> </v>
      </c>
      <c r="H327" s="94" t="str">
        <f>IF(AND([9]Mides!H318&gt;=14,[9]Mides!H318&lt;=30),"X"," ")</f>
        <v xml:space="preserve"> </v>
      </c>
      <c r="I327" s="94" t="str">
        <f>IF(AND([9]Mides!H318&gt;=31,[9]Mides!H318&lt;=60),"X","  ")</f>
        <v>X</v>
      </c>
      <c r="J327" s="94" t="str">
        <f>IF([9]Mides!H318&gt;60,"X", "  ")</f>
        <v xml:space="preserve">  </v>
      </c>
      <c r="K327" s="96">
        <f>[9]Mides!N318</f>
        <v>0</v>
      </c>
      <c r="L327" s="96">
        <f>[9]Mides!K318</f>
        <v>0</v>
      </c>
      <c r="M327" s="96">
        <f>[9]Mides!L318</f>
        <v>0</v>
      </c>
      <c r="N327" s="96" t="str">
        <f>[9]Mides!M318</f>
        <v>x</v>
      </c>
      <c r="O327" s="96">
        <f t="shared" si="0"/>
        <v>0</v>
      </c>
      <c r="P327" s="96" t="str">
        <f>[9]Mides!R318</f>
        <v>Guatemala</v>
      </c>
      <c r="Q327" s="96" t="str">
        <f>[9]Mides!S318</f>
        <v>Guatemala</v>
      </c>
      <c r="R327" s="1"/>
      <c r="S327" s="1"/>
      <c r="T327" s="1"/>
      <c r="U327" s="1"/>
      <c r="V327" s="1"/>
      <c r="W327" s="1"/>
      <c r="X327" s="1"/>
      <c r="Y327" s="1"/>
    </row>
    <row r="328" spans="2:25" ht="15" thickBot="1" x14ac:dyDescent="0.35">
      <c r="B328" s="92" t="str">
        <f>[9]Mides!E319</f>
        <v>Ana</v>
      </c>
      <c r="C328" s="93" t="str">
        <f>[9]Mides!D319</f>
        <v>de Cid</v>
      </c>
      <c r="D328" s="94" t="str">
        <f>IF([9]Mides!F319=1,"X"," ")</f>
        <v>X</v>
      </c>
      <c r="E328" s="94" t="str">
        <f>IF([9]Mides!F319=2,"X"," ")</f>
        <v xml:space="preserve"> </v>
      </c>
      <c r="F328" s="95">
        <f>[9]Mides!B319</f>
        <v>2520807420101</v>
      </c>
      <c r="G328" s="94" t="str">
        <f>IF(AND([9]Mides!H319&gt;=1,[9]Mides!H319&lt;=14),"X"," ")</f>
        <v xml:space="preserve"> </v>
      </c>
      <c r="H328" s="94" t="str">
        <f>IF(AND([9]Mides!H319&gt;=14,[9]Mides!H319&lt;=30),"X"," ")</f>
        <v xml:space="preserve"> </v>
      </c>
      <c r="I328" s="94" t="str">
        <f>IF(AND([9]Mides!H319&gt;=31,[9]Mides!H319&lt;=60),"X","  ")</f>
        <v>X</v>
      </c>
      <c r="J328" s="94" t="str">
        <f>IF([9]Mides!H319&gt;60,"X", "  ")</f>
        <v xml:space="preserve">  </v>
      </c>
      <c r="K328" s="96">
        <f>[9]Mides!N319</f>
        <v>0</v>
      </c>
      <c r="L328" s="96">
        <f>[9]Mides!K319</f>
        <v>0</v>
      </c>
      <c r="M328" s="96">
        <f>[9]Mides!L319</f>
        <v>0</v>
      </c>
      <c r="N328" s="96" t="str">
        <f>[9]Mides!M319</f>
        <v>x</v>
      </c>
      <c r="O328" s="96">
        <f t="shared" si="0"/>
        <v>0</v>
      </c>
      <c r="P328" s="96" t="str">
        <f>[9]Mides!R319</f>
        <v>Guatemala</v>
      </c>
      <c r="Q328" s="96" t="str">
        <f>[9]Mides!S319</f>
        <v>Guatemala</v>
      </c>
      <c r="R328" s="1"/>
      <c r="S328" s="1"/>
      <c r="T328" s="1"/>
      <c r="U328" s="1"/>
      <c r="V328" s="1"/>
      <c r="W328" s="1"/>
      <c r="X328" s="1"/>
      <c r="Y328" s="1"/>
    </row>
    <row r="329" spans="2:25" ht="15" thickBot="1" x14ac:dyDescent="0.35">
      <c r="B329" s="92" t="str">
        <f>[9]Mides!E320</f>
        <v>Amada</v>
      </c>
      <c r="C329" s="93" t="str">
        <f>[9]Mides!D320</f>
        <v>Chavarria</v>
      </c>
      <c r="D329" s="94" t="str">
        <f>IF([9]Mides!F320=1,"X"," ")</f>
        <v>X</v>
      </c>
      <c r="E329" s="94" t="str">
        <f>IF([9]Mides!F320=2,"X"," ")</f>
        <v xml:space="preserve"> </v>
      </c>
      <c r="F329" s="95">
        <f>[9]Mides!B320</f>
        <v>181670682010</v>
      </c>
      <c r="G329" s="94" t="str">
        <f>IF(AND([9]Mides!H320&gt;=1,[9]Mides!H320&lt;=14),"X"," ")</f>
        <v xml:space="preserve"> </v>
      </c>
      <c r="H329" s="94" t="str">
        <f>IF(AND([9]Mides!H320&gt;=14,[9]Mides!H320&lt;=30),"X"," ")</f>
        <v xml:space="preserve"> </v>
      </c>
      <c r="I329" s="94" t="str">
        <f>IF(AND([9]Mides!H320&gt;=31,[9]Mides!H320&lt;=60),"X","  ")</f>
        <v>X</v>
      </c>
      <c r="J329" s="94" t="str">
        <f>IF([9]Mides!H320&gt;60,"X", "  ")</f>
        <v xml:space="preserve">  </v>
      </c>
      <c r="K329" s="96">
        <f>[9]Mides!N320</f>
        <v>0</v>
      </c>
      <c r="L329" s="96">
        <f>[9]Mides!K320</f>
        <v>0</v>
      </c>
      <c r="M329" s="96">
        <f>[9]Mides!L320</f>
        <v>0</v>
      </c>
      <c r="N329" s="96" t="str">
        <f>[9]Mides!M320</f>
        <v>x</v>
      </c>
      <c r="O329" s="96">
        <f t="shared" si="0"/>
        <v>0</v>
      </c>
      <c r="P329" s="96" t="str">
        <f>[9]Mides!R320</f>
        <v>Guatemala</v>
      </c>
      <c r="Q329" s="96" t="str">
        <f>[9]Mides!S320</f>
        <v>Guatemala</v>
      </c>
      <c r="R329" s="1"/>
      <c r="S329" s="1"/>
      <c r="T329" s="1"/>
      <c r="U329" s="1"/>
      <c r="V329" s="1"/>
      <c r="W329" s="1"/>
      <c r="X329" s="1"/>
      <c r="Y329" s="1"/>
    </row>
    <row r="330" spans="2:25" ht="15" thickBot="1" x14ac:dyDescent="0.35">
      <c r="B330" s="92" t="str">
        <f>[9]Mides!E321</f>
        <v>Saby</v>
      </c>
      <c r="C330" s="93" t="str">
        <f>[9]Mides!D321</f>
        <v>Alvarado</v>
      </c>
      <c r="D330" s="94" t="str">
        <f>IF([9]Mides!F321=1,"X"," ")</f>
        <v>X</v>
      </c>
      <c r="E330" s="94" t="str">
        <f>IF([9]Mides!F321=2,"X"," ")</f>
        <v xml:space="preserve"> </v>
      </c>
      <c r="F330" s="95" t="str">
        <f>[9]Mides!B321</f>
        <v>menor de edad</v>
      </c>
      <c r="G330" s="94" t="str">
        <f>IF(AND([9]Mides!H321&gt;=1,[9]Mides!H321&lt;=14),"X"," ")</f>
        <v>X</v>
      </c>
      <c r="H330" s="94" t="str">
        <f>IF(AND([9]Mides!H321&gt;=14,[9]Mides!H321&lt;=30),"X"," ")</f>
        <v xml:space="preserve"> </v>
      </c>
      <c r="I330" s="94" t="str">
        <f>IF(AND([9]Mides!H321&gt;=31,[9]Mides!H321&lt;=60),"X","  ")</f>
        <v xml:space="preserve">  </v>
      </c>
      <c r="J330" s="94" t="str">
        <f>IF([9]Mides!H321&gt;60,"X", "  ")</f>
        <v xml:space="preserve">  </v>
      </c>
      <c r="K330" s="96">
        <f>[9]Mides!N321</f>
        <v>0</v>
      </c>
      <c r="L330" s="96">
        <f>[9]Mides!K321</f>
        <v>0</v>
      </c>
      <c r="M330" s="96">
        <f>[9]Mides!L321</f>
        <v>0</v>
      </c>
      <c r="N330" s="96" t="str">
        <f>[9]Mides!M321</f>
        <v>x</v>
      </c>
      <c r="O330" s="96">
        <f t="shared" si="0"/>
        <v>0</v>
      </c>
      <c r="P330" s="96" t="str">
        <f>[9]Mides!R321</f>
        <v>Guatemala</v>
      </c>
      <c r="Q330" s="96" t="str">
        <f>[9]Mides!S321</f>
        <v>Guatemala</v>
      </c>
      <c r="R330" s="1"/>
      <c r="S330" s="1"/>
      <c r="T330" s="1"/>
      <c r="U330" s="1"/>
      <c r="V330" s="1"/>
      <c r="W330" s="1"/>
      <c r="X330" s="1"/>
      <c r="Y330" s="1"/>
    </row>
    <row r="331" spans="2:25" ht="15" thickBot="1" x14ac:dyDescent="0.35">
      <c r="B331" s="92" t="str">
        <f>[9]Mides!E322</f>
        <v>Alinton</v>
      </c>
      <c r="C331" s="93" t="str">
        <f>[9]Mides!D322</f>
        <v>Solorzano</v>
      </c>
      <c r="D331" s="94" t="str">
        <f>IF([9]Mides!F322=1,"X"," ")</f>
        <v xml:space="preserve"> </v>
      </c>
      <c r="E331" s="94" t="str">
        <f>IF([9]Mides!F322=2,"X"," ")</f>
        <v>X</v>
      </c>
      <c r="F331" s="95" t="str">
        <f>[9]Mides!B322</f>
        <v>menor de edad</v>
      </c>
      <c r="G331" s="94" t="str">
        <f>IF(AND([9]Mides!H322&gt;=1,[9]Mides!H322&lt;=14),"X"," ")</f>
        <v>X</v>
      </c>
      <c r="H331" s="94" t="str">
        <f>IF(AND([9]Mides!H322&gt;=14,[9]Mides!H322&lt;=30),"X"," ")</f>
        <v xml:space="preserve"> </v>
      </c>
      <c r="I331" s="94" t="str">
        <f>IF(AND([9]Mides!H322&gt;=31,[9]Mides!H322&lt;=60),"X","  ")</f>
        <v xml:space="preserve">  </v>
      </c>
      <c r="J331" s="94" t="str">
        <f>IF([9]Mides!H322&gt;60,"X", "  ")</f>
        <v xml:space="preserve">  </v>
      </c>
      <c r="K331" s="96">
        <f>[9]Mides!N322</f>
        <v>0</v>
      </c>
      <c r="L331" s="96">
        <f>[9]Mides!K322</f>
        <v>0</v>
      </c>
      <c r="M331" s="96">
        <f>[9]Mides!L322</f>
        <v>0</v>
      </c>
      <c r="N331" s="96" t="str">
        <f>[9]Mides!M322</f>
        <v>x</v>
      </c>
      <c r="O331" s="96">
        <f t="shared" si="0"/>
        <v>0</v>
      </c>
      <c r="P331" s="96" t="str">
        <f>[9]Mides!R322</f>
        <v>Guatemala</v>
      </c>
      <c r="Q331" s="96" t="str">
        <f>[9]Mides!S322</f>
        <v>Guatemala</v>
      </c>
      <c r="R331" s="1"/>
      <c r="S331" s="1"/>
      <c r="T331" s="1"/>
      <c r="U331" s="1"/>
      <c r="V331" s="1"/>
      <c r="W331" s="1"/>
      <c r="X331" s="1"/>
      <c r="Y331" s="1"/>
    </row>
    <row r="332" spans="2:25" ht="15" thickBot="1" x14ac:dyDescent="0.35">
      <c r="B332" s="92" t="str">
        <f>[9]Mides!E323</f>
        <v>Angel</v>
      </c>
      <c r="C332" s="93" t="str">
        <f>[9]Mides!D323</f>
        <v>Solorzano</v>
      </c>
      <c r="D332" s="94" t="str">
        <f>IF([9]Mides!F323=1,"X"," ")</f>
        <v xml:space="preserve"> </v>
      </c>
      <c r="E332" s="94" t="str">
        <f>IF([9]Mides!F323=2,"X"," ")</f>
        <v>X</v>
      </c>
      <c r="F332" s="95" t="str">
        <f>[9]Mides!B323</f>
        <v>menor de edad</v>
      </c>
      <c r="G332" s="94" t="str">
        <f>IF(AND([9]Mides!H323&gt;=1,[9]Mides!H323&lt;=14),"X"," ")</f>
        <v>X</v>
      </c>
      <c r="H332" s="94" t="str">
        <f>IF(AND([9]Mides!H323&gt;=14,[9]Mides!H323&lt;=30),"X"," ")</f>
        <v xml:space="preserve"> </v>
      </c>
      <c r="I332" s="94" t="str">
        <f>IF(AND([9]Mides!H323&gt;=31,[9]Mides!H323&lt;=60),"X","  ")</f>
        <v xml:space="preserve">  </v>
      </c>
      <c r="J332" s="94" t="str">
        <f>IF([9]Mides!H323&gt;60,"X", "  ")</f>
        <v xml:space="preserve">  </v>
      </c>
      <c r="K332" s="96">
        <f>[9]Mides!N323</f>
        <v>0</v>
      </c>
      <c r="L332" s="96">
        <f>[9]Mides!K323</f>
        <v>0</v>
      </c>
      <c r="M332" s="96">
        <f>[9]Mides!L323</f>
        <v>0</v>
      </c>
      <c r="N332" s="96" t="str">
        <f>[9]Mides!M323</f>
        <v>x</v>
      </c>
      <c r="O332" s="96">
        <f t="shared" si="0"/>
        <v>0</v>
      </c>
      <c r="P332" s="96" t="str">
        <f>[9]Mides!R323</f>
        <v>Guatemala</v>
      </c>
      <c r="Q332" s="96" t="str">
        <f>[9]Mides!S323</f>
        <v>Guatemala</v>
      </c>
    </row>
    <row r="333" spans="2:25" ht="15" thickBot="1" x14ac:dyDescent="0.35">
      <c r="B333" s="92" t="str">
        <f>[9]Mides!E324</f>
        <v>Alinton</v>
      </c>
      <c r="C333" s="93" t="str">
        <f>[9]Mides!D324</f>
        <v>Perez</v>
      </c>
      <c r="D333" s="94" t="str">
        <f>IF([9]Mides!F324=1,"X"," ")</f>
        <v xml:space="preserve"> </v>
      </c>
      <c r="E333" s="94" t="str">
        <f>IF([9]Mides!F324=2,"X"," ")</f>
        <v>X</v>
      </c>
      <c r="F333" s="95" t="str">
        <f>[9]Mides!B324</f>
        <v>menor de edad</v>
      </c>
      <c r="G333" s="94" t="str">
        <f>IF(AND([9]Mides!H324&gt;=1,[9]Mides!H324&lt;=14),"X"," ")</f>
        <v>X</v>
      </c>
      <c r="H333" s="94" t="str">
        <f>IF(AND([9]Mides!H324&gt;=14,[9]Mides!H324&lt;=30),"X"," ")</f>
        <v xml:space="preserve"> </v>
      </c>
      <c r="I333" s="94" t="str">
        <f>IF(AND([9]Mides!H324&gt;=31,[9]Mides!H324&lt;=60),"X","  ")</f>
        <v xml:space="preserve">  </v>
      </c>
      <c r="J333" s="94" t="str">
        <f>IF([9]Mides!H324&gt;60,"X", "  ")</f>
        <v xml:space="preserve">  </v>
      </c>
      <c r="K333" s="96">
        <f>[9]Mides!N324</f>
        <v>0</v>
      </c>
      <c r="L333" s="96">
        <f>[9]Mides!K324</f>
        <v>0</v>
      </c>
      <c r="M333" s="96">
        <f>[9]Mides!L324</f>
        <v>0</v>
      </c>
      <c r="N333" s="96" t="str">
        <f>[9]Mides!M324</f>
        <v>x</v>
      </c>
      <c r="O333" s="96">
        <f t="shared" si="0"/>
        <v>0</v>
      </c>
      <c r="P333" s="96" t="str">
        <f>[9]Mides!R324</f>
        <v>Guatemala</v>
      </c>
      <c r="Q333" s="96" t="str">
        <f>[9]Mides!S324</f>
        <v>Guatemala</v>
      </c>
    </row>
    <row r="334" spans="2:25" ht="15" thickBot="1" x14ac:dyDescent="0.35">
      <c r="B334" s="92" t="str">
        <f>[9]Mides!E325</f>
        <v>Alizon</v>
      </c>
      <c r="C334" s="93" t="str">
        <f>[9]Mides!D325</f>
        <v>Gonzalez</v>
      </c>
      <c r="D334" s="94" t="str">
        <f>IF([9]Mides!F325=1,"X"," ")</f>
        <v>X</v>
      </c>
      <c r="E334" s="94" t="str">
        <f>IF([9]Mides!F325=2,"X"," ")</f>
        <v xml:space="preserve"> </v>
      </c>
      <c r="F334" s="95" t="str">
        <f>[9]Mides!B325</f>
        <v>menor de edad</v>
      </c>
      <c r="G334" s="94" t="str">
        <f>IF(AND([9]Mides!H325&gt;=1,[9]Mides!H325&lt;=14),"X"," ")</f>
        <v>X</v>
      </c>
      <c r="H334" s="94" t="str">
        <f>IF(AND([9]Mides!H325&gt;=14,[9]Mides!H325&lt;=30),"X"," ")</f>
        <v xml:space="preserve"> </v>
      </c>
      <c r="I334" s="94" t="str">
        <f>IF(AND([9]Mides!H325&gt;=31,[9]Mides!H325&lt;=60),"X","  ")</f>
        <v xml:space="preserve">  </v>
      </c>
      <c r="J334" s="94" t="str">
        <f>IF([9]Mides!H325&gt;60,"X", "  ")</f>
        <v xml:space="preserve">  </v>
      </c>
      <c r="K334" s="96">
        <f>[9]Mides!N325</f>
        <v>0</v>
      </c>
      <c r="L334" s="96">
        <f>[9]Mides!K325</f>
        <v>0</v>
      </c>
      <c r="M334" s="96">
        <f>[9]Mides!L325</f>
        <v>0</v>
      </c>
      <c r="N334" s="96" t="str">
        <f>[9]Mides!M325</f>
        <v>x</v>
      </c>
      <c r="O334" s="96">
        <f t="shared" si="0"/>
        <v>0</v>
      </c>
      <c r="P334" s="96" t="str">
        <f>[9]Mides!R325</f>
        <v>Guatemala</v>
      </c>
      <c r="Q334" s="96" t="str">
        <f>[9]Mides!S325</f>
        <v>Guatemala</v>
      </c>
    </row>
    <row r="335" spans="2:25" ht="15" thickBot="1" x14ac:dyDescent="0.35">
      <c r="B335" s="92" t="str">
        <f>[9]Mides!E326</f>
        <v>Maria</v>
      </c>
      <c r="C335" s="93" t="str">
        <f>[9]Mides!D326</f>
        <v>Rivas</v>
      </c>
      <c r="D335" s="94" t="str">
        <f>IF([9]Mides!F326=1,"X"," ")</f>
        <v>X</v>
      </c>
      <c r="E335" s="94" t="str">
        <f>IF([9]Mides!F326=2,"X"," ")</f>
        <v xml:space="preserve"> </v>
      </c>
      <c r="F335" s="95" t="str">
        <f>[9]Mides!B326</f>
        <v>menor de edad</v>
      </c>
      <c r="G335" s="94" t="str">
        <f>IF(AND([9]Mides!H326&gt;=1,[9]Mides!H326&lt;=14),"X"," ")</f>
        <v>X</v>
      </c>
      <c r="H335" s="94" t="str">
        <f>IF(AND([9]Mides!H326&gt;=14,[9]Mides!H326&lt;=30),"X"," ")</f>
        <v xml:space="preserve"> </v>
      </c>
      <c r="I335" s="94" t="str">
        <f>IF(AND([9]Mides!H326&gt;=31,[9]Mides!H326&lt;=60),"X","  ")</f>
        <v xml:space="preserve">  </v>
      </c>
      <c r="J335" s="94" t="str">
        <f>IF([9]Mides!H326&gt;60,"X", "  ")</f>
        <v xml:space="preserve">  </v>
      </c>
      <c r="K335" s="96">
        <f>[9]Mides!N326</f>
        <v>0</v>
      </c>
      <c r="L335" s="96">
        <f>[9]Mides!K326</f>
        <v>0</v>
      </c>
      <c r="M335" s="96">
        <f>[9]Mides!L326</f>
        <v>0</v>
      </c>
      <c r="N335" s="96" t="str">
        <f>[9]Mides!M326</f>
        <v>x</v>
      </c>
      <c r="O335" s="96">
        <f t="shared" si="0"/>
        <v>0</v>
      </c>
      <c r="P335" s="96" t="str">
        <f>[9]Mides!R326</f>
        <v>Guatemala</v>
      </c>
      <c r="Q335" s="96" t="str">
        <f>[9]Mides!S326</f>
        <v>Guatemala</v>
      </c>
    </row>
    <row r="336" spans="2:25" ht="15" thickBot="1" x14ac:dyDescent="0.35">
      <c r="B336" s="92" t="str">
        <f>[9]Mides!E327</f>
        <v>Emilin</v>
      </c>
      <c r="C336" s="93" t="str">
        <f>[9]Mides!D327</f>
        <v>Ortiz</v>
      </c>
      <c r="D336" s="94" t="str">
        <f>IF([9]Mides!F327=1,"X"," ")</f>
        <v>X</v>
      </c>
      <c r="E336" s="94" t="str">
        <f>IF([9]Mides!F327=2,"X"," ")</f>
        <v xml:space="preserve"> </v>
      </c>
      <c r="F336" s="95" t="str">
        <f>[9]Mides!B327</f>
        <v>menor de edad</v>
      </c>
      <c r="G336" s="94" t="str">
        <f>IF(AND([9]Mides!H327&gt;=1,[9]Mides!H327&lt;=14),"X"," ")</f>
        <v xml:space="preserve"> </v>
      </c>
      <c r="H336" s="94" t="str">
        <f>IF(AND([9]Mides!H327&gt;=14,[9]Mides!H327&lt;=30),"X"," ")</f>
        <v>X</v>
      </c>
      <c r="I336" s="94" t="str">
        <f>IF(AND([9]Mides!H327&gt;=31,[9]Mides!H327&lt;=60),"X","  ")</f>
        <v xml:space="preserve">  </v>
      </c>
      <c r="J336" s="94" t="str">
        <f>IF([9]Mides!H327&gt;60,"X", "  ")</f>
        <v xml:space="preserve">  </v>
      </c>
      <c r="K336" s="96">
        <f>[9]Mides!N327</f>
        <v>0</v>
      </c>
      <c r="L336" s="96">
        <f>[9]Mides!K327</f>
        <v>0</v>
      </c>
      <c r="M336" s="96">
        <f>[9]Mides!L327</f>
        <v>0</v>
      </c>
      <c r="N336" s="96" t="str">
        <f>[9]Mides!M327</f>
        <v>x</v>
      </c>
      <c r="O336" s="96">
        <f t="shared" si="0"/>
        <v>0</v>
      </c>
      <c r="P336" s="96" t="str">
        <f>[9]Mides!R327</f>
        <v>Guatemala</v>
      </c>
      <c r="Q336" s="96" t="str">
        <f>[9]Mides!S327</f>
        <v>Guatemala</v>
      </c>
    </row>
    <row r="337" spans="2:17" ht="15" thickBot="1" x14ac:dyDescent="0.35">
      <c r="B337" s="92" t="str">
        <f>[9]Mides!E328</f>
        <v>Osmar</v>
      </c>
      <c r="C337" s="93" t="str">
        <f>[9]Mides!D328</f>
        <v>Ortiz</v>
      </c>
      <c r="D337" s="94" t="str">
        <f>IF([9]Mides!F328=1,"X"," ")</f>
        <v xml:space="preserve"> </v>
      </c>
      <c r="E337" s="94" t="str">
        <f>IF([9]Mides!F328=2,"X"," ")</f>
        <v>X</v>
      </c>
      <c r="F337" s="95" t="str">
        <f>[9]Mides!B328</f>
        <v>menor de edad</v>
      </c>
      <c r="G337" s="94" t="str">
        <f>IF(AND([9]Mides!H328&gt;=1,[9]Mides!H328&lt;=14),"X"," ")</f>
        <v>X</v>
      </c>
      <c r="H337" s="94" t="str">
        <f>IF(AND([9]Mides!H328&gt;=14,[9]Mides!H328&lt;=30),"X"," ")</f>
        <v xml:space="preserve"> </v>
      </c>
      <c r="I337" s="94" t="str">
        <f>IF(AND([9]Mides!H328&gt;=31,[9]Mides!H328&lt;=60),"X","  ")</f>
        <v xml:space="preserve">  </v>
      </c>
      <c r="J337" s="94" t="str">
        <f>IF([9]Mides!H328&gt;60,"X", "  ")</f>
        <v xml:space="preserve">  </v>
      </c>
      <c r="K337" s="96">
        <f>[9]Mides!N328</f>
        <v>0</v>
      </c>
      <c r="L337" s="96">
        <f>[9]Mides!K328</f>
        <v>0</v>
      </c>
      <c r="M337" s="96">
        <f>[9]Mides!L328</f>
        <v>0</v>
      </c>
      <c r="N337" s="96" t="str">
        <f>[9]Mides!M328</f>
        <v>x</v>
      </c>
      <c r="O337" s="96">
        <f t="shared" si="0"/>
        <v>0</v>
      </c>
      <c r="P337" s="96" t="str">
        <f>[9]Mides!R328</f>
        <v>Guatemala</v>
      </c>
      <c r="Q337" s="96" t="str">
        <f>[9]Mides!S328</f>
        <v>Guatemala</v>
      </c>
    </row>
    <row r="338" spans="2:17" ht="15" thickBot="1" x14ac:dyDescent="0.35">
      <c r="B338" s="92" t="str">
        <f>[9]Mides!E329</f>
        <v>Mateo</v>
      </c>
      <c r="C338" s="93" t="str">
        <f>[9]Mides!D329</f>
        <v>Ortiz</v>
      </c>
      <c r="D338" s="94" t="str">
        <f>IF([9]Mides!F329=1,"X"," ")</f>
        <v xml:space="preserve"> </v>
      </c>
      <c r="E338" s="94" t="str">
        <f>IF([9]Mides!F329=2,"X"," ")</f>
        <v>X</v>
      </c>
      <c r="F338" s="95" t="str">
        <f>[9]Mides!B329</f>
        <v>menor de edad</v>
      </c>
      <c r="G338" s="94" t="str">
        <f>IF(AND([9]Mides!H329&gt;=1,[9]Mides!H329&lt;=14),"X"," ")</f>
        <v>X</v>
      </c>
      <c r="H338" s="94" t="str">
        <f>IF(AND([9]Mides!H329&gt;=14,[9]Mides!H329&lt;=30),"X"," ")</f>
        <v xml:space="preserve"> </v>
      </c>
      <c r="I338" s="94" t="str">
        <f>IF(AND([9]Mides!H329&gt;=31,[9]Mides!H329&lt;=60),"X","  ")</f>
        <v xml:space="preserve">  </v>
      </c>
      <c r="J338" s="94" t="str">
        <f>IF([9]Mides!H329&gt;60,"X", "  ")</f>
        <v xml:space="preserve">  </v>
      </c>
      <c r="K338" s="96">
        <f>[9]Mides!N329</f>
        <v>0</v>
      </c>
      <c r="L338" s="96">
        <f>[9]Mides!K329</f>
        <v>0</v>
      </c>
      <c r="M338" s="96">
        <f>[9]Mides!L329</f>
        <v>0</v>
      </c>
      <c r="N338" s="96" t="str">
        <f>[9]Mides!M329</f>
        <v>x</v>
      </c>
      <c r="O338" s="96">
        <f t="shared" si="0"/>
        <v>0</v>
      </c>
      <c r="P338" s="96" t="str">
        <f>[9]Mides!R329</f>
        <v>Guatemala</v>
      </c>
      <c r="Q338" s="96" t="str">
        <f>[9]Mides!S329</f>
        <v>Guatemala</v>
      </c>
    </row>
    <row r="339" spans="2:17" ht="15" thickBot="1" x14ac:dyDescent="0.35">
      <c r="B339" s="92" t="str">
        <f>[9]Mides!E330</f>
        <v>Gelder</v>
      </c>
      <c r="C339" s="93" t="str">
        <f>[9]Mides!D330</f>
        <v>Ramirez</v>
      </c>
      <c r="D339" s="94" t="str">
        <f>IF([9]Mides!F330=1,"X"," ")</f>
        <v xml:space="preserve"> </v>
      </c>
      <c r="E339" s="94" t="str">
        <f>IF([9]Mides!F330=2,"X"," ")</f>
        <v>X</v>
      </c>
      <c r="F339" s="95" t="str">
        <f>[9]Mides!B330</f>
        <v>menor de edad</v>
      </c>
      <c r="G339" s="94" t="str">
        <f>IF(AND([9]Mides!H330&gt;=1,[9]Mides!H330&lt;=14),"X"," ")</f>
        <v xml:space="preserve"> </v>
      </c>
      <c r="H339" s="94" t="str">
        <f>IF(AND([9]Mides!H330&gt;=14,[9]Mides!H330&lt;=30),"X"," ")</f>
        <v>X</v>
      </c>
      <c r="I339" s="94" t="str">
        <f>IF(AND([9]Mides!H330&gt;=31,[9]Mides!H330&lt;=60),"X","  ")</f>
        <v xml:space="preserve">  </v>
      </c>
      <c r="J339" s="94" t="str">
        <f>IF([9]Mides!H330&gt;60,"X", "  ")</f>
        <v xml:space="preserve">  </v>
      </c>
      <c r="K339" s="96">
        <f>[9]Mides!N330</f>
        <v>0</v>
      </c>
      <c r="L339" s="96">
        <f>[9]Mides!K330</f>
        <v>0</v>
      </c>
      <c r="M339" s="96">
        <f>[9]Mides!L330</f>
        <v>0</v>
      </c>
      <c r="N339" s="96" t="str">
        <f>[9]Mides!M330</f>
        <v>x</v>
      </c>
      <c r="O339" s="96">
        <f t="shared" si="0"/>
        <v>0</v>
      </c>
      <c r="P339" s="96" t="str">
        <f>[9]Mides!R330</f>
        <v>Guatemala</v>
      </c>
      <c r="Q339" s="96" t="str">
        <f>[9]Mides!S330</f>
        <v>Guatemala</v>
      </c>
    </row>
    <row r="340" spans="2:17" ht="15" thickBot="1" x14ac:dyDescent="0.35">
      <c r="B340" s="92" t="str">
        <f>[9]Mides!E331</f>
        <v>Mirna</v>
      </c>
      <c r="C340" s="93" t="str">
        <f>[9]Mides!D331</f>
        <v>Gonzalez</v>
      </c>
      <c r="D340" s="94" t="str">
        <f>IF([9]Mides!F331=1,"X"," ")</f>
        <v>X</v>
      </c>
      <c r="E340" s="94" t="str">
        <f>IF([9]Mides!F331=2,"X"," ")</f>
        <v xml:space="preserve"> </v>
      </c>
      <c r="F340" s="95">
        <f>[9]Mides!B331</f>
        <v>2179986900101</v>
      </c>
      <c r="G340" s="94" t="str">
        <f>IF(AND([9]Mides!H331&gt;=1,[9]Mides!H331&lt;=14),"X"," ")</f>
        <v xml:space="preserve"> </v>
      </c>
      <c r="H340" s="94" t="str">
        <f>IF(AND([9]Mides!H331&gt;=14,[9]Mides!H331&lt;=30),"X"," ")</f>
        <v xml:space="preserve"> </v>
      </c>
      <c r="I340" s="94" t="str">
        <f>IF(AND([9]Mides!H331&gt;=31,[9]Mides!H331&lt;=60),"X","  ")</f>
        <v>X</v>
      </c>
      <c r="J340" s="94" t="str">
        <f>IF([9]Mides!H331&gt;60,"X", "  ")</f>
        <v xml:space="preserve">  </v>
      </c>
      <c r="K340" s="96">
        <f>[9]Mides!N331</f>
        <v>0</v>
      </c>
      <c r="L340" s="96">
        <f>[9]Mides!K331</f>
        <v>0</v>
      </c>
      <c r="M340" s="96">
        <f>[9]Mides!L331</f>
        <v>0</v>
      </c>
      <c r="N340" s="96" t="str">
        <f>[9]Mides!M331</f>
        <v>x</v>
      </c>
      <c r="O340" s="96">
        <f t="shared" si="0"/>
        <v>0</v>
      </c>
      <c r="P340" s="96" t="str">
        <f>[9]Mides!R331</f>
        <v>Guatemala</v>
      </c>
      <c r="Q340" s="96" t="str">
        <f>[9]Mides!S331</f>
        <v>Guatemala</v>
      </c>
    </row>
    <row r="341" spans="2:17" ht="15" thickBot="1" x14ac:dyDescent="0.35">
      <c r="B341" s="92" t="str">
        <f>[9]Mides!E332</f>
        <v>Warner</v>
      </c>
      <c r="C341" s="93" t="str">
        <f>[9]Mides!D332</f>
        <v>Garcia</v>
      </c>
      <c r="D341" s="94" t="str">
        <f>IF([9]Mides!F332=1,"X"," ")</f>
        <v xml:space="preserve"> </v>
      </c>
      <c r="E341" s="94" t="str">
        <f>IF([9]Mides!F332=2,"X"," ")</f>
        <v>X</v>
      </c>
      <c r="F341" s="95">
        <f>[9]Mides!B332</f>
        <v>2567397810114</v>
      </c>
      <c r="G341" s="94" t="str">
        <f>IF(AND([9]Mides!H332&gt;=1,[9]Mides!H332&lt;=14),"X"," ")</f>
        <v xml:space="preserve"> </v>
      </c>
      <c r="H341" s="94" t="str">
        <f>IF(AND([9]Mides!H332&gt;=14,[9]Mides!H332&lt;=30),"X"," ")</f>
        <v>X</v>
      </c>
      <c r="I341" s="94" t="str">
        <f>IF(AND([9]Mides!H332&gt;=31,[9]Mides!H332&lt;=60),"X","  ")</f>
        <v xml:space="preserve">  </v>
      </c>
      <c r="J341" s="94" t="str">
        <f>IF([9]Mides!H332&gt;60,"X", "  ")</f>
        <v xml:space="preserve">  </v>
      </c>
      <c r="K341" s="96">
        <f>[9]Mides!N332</f>
        <v>0</v>
      </c>
      <c r="L341" s="96">
        <f>[9]Mides!K332</f>
        <v>0</v>
      </c>
      <c r="M341" s="96">
        <f>[9]Mides!L332</f>
        <v>0</v>
      </c>
      <c r="N341" s="96" t="str">
        <f>[9]Mides!M332</f>
        <v>X</v>
      </c>
      <c r="O341" s="96">
        <f t="shared" si="0"/>
        <v>0</v>
      </c>
      <c r="P341" s="96" t="str">
        <f>[9]Mides!R332</f>
        <v>Guatemala</v>
      </c>
      <c r="Q341" s="96" t="str">
        <f>[9]Mides!S332</f>
        <v>Guatemala</v>
      </c>
    </row>
    <row r="342" spans="2:17" ht="15" thickBot="1" x14ac:dyDescent="0.35">
      <c r="B342" s="92" t="str">
        <f>[9]Mides!E333</f>
        <v>Estefani</v>
      </c>
      <c r="C342" s="93" t="str">
        <f>[9]Mides!D333</f>
        <v>Figueroa</v>
      </c>
      <c r="D342" s="94" t="str">
        <f>IF([9]Mides!F333=1,"X"," ")</f>
        <v>X</v>
      </c>
      <c r="E342" s="94" t="str">
        <f>IF([9]Mides!F333=2,"X"," ")</f>
        <v xml:space="preserve"> </v>
      </c>
      <c r="F342" s="95" t="str">
        <f>[9]Mides!B333</f>
        <v xml:space="preserve">menor de edad </v>
      </c>
      <c r="G342" s="94" t="str">
        <f>IF(AND([9]Mides!H333&gt;=1,[9]Mides!H333&lt;=14),"X"," ")</f>
        <v>X</v>
      </c>
      <c r="H342" s="94" t="str">
        <f>IF(AND([9]Mides!H333&gt;=14,[9]Mides!H333&lt;=30),"X"," ")</f>
        <v xml:space="preserve"> </v>
      </c>
      <c r="I342" s="94" t="str">
        <f>IF(AND([9]Mides!H333&gt;=31,[9]Mides!H333&lt;=60),"X","  ")</f>
        <v xml:space="preserve">  </v>
      </c>
      <c r="J342" s="94" t="str">
        <f>IF([9]Mides!H333&gt;60,"X", "  ")</f>
        <v xml:space="preserve">  </v>
      </c>
      <c r="K342" s="96">
        <f>[9]Mides!N333</f>
        <v>0</v>
      </c>
      <c r="L342" s="96">
        <f>[9]Mides!K333</f>
        <v>0</v>
      </c>
      <c r="M342" s="96">
        <f>[9]Mides!L333</f>
        <v>0</v>
      </c>
      <c r="N342" s="96" t="str">
        <f>[9]Mides!M333</f>
        <v>X</v>
      </c>
      <c r="O342" s="96">
        <f t="shared" si="0"/>
        <v>0</v>
      </c>
      <c r="P342" s="96" t="str">
        <f>[9]Mides!R333</f>
        <v>Guatemala</v>
      </c>
      <c r="Q342" s="96" t="str">
        <f>[9]Mides!S333</f>
        <v>Guatemala</v>
      </c>
    </row>
    <row r="343" spans="2:17" ht="15" thickBot="1" x14ac:dyDescent="0.35">
      <c r="B343" s="92" t="str">
        <f>[9]Mides!E334</f>
        <v>Ivana</v>
      </c>
      <c r="C343" s="93" t="str">
        <f>[9]Mides!D334</f>
        <v>Bravo</v>
      </c>
      <c r="D343" s="94" t="str">
        <f>IF([9]Mides!F334=1,"X"," ")</f>
        <v>X</v>
      </c>
      <c r="E343" s="94" t="str">
        <f>IF([9]Mides!F334=2,"X"," ")</f>
        <v xml:space="preserve"> </v>
      </c>
      <c r="F343" s="95">
        <f>[9]Mides!B334</f>
        <v>2641279350101</v>
      </c>
      <c r="G343" s="94" t="str">
        <f>IF(AND([9]Mides!H334&gt;=1,[9]Mides!H334&lt;=14),"X"," ")</f>
        <v xml:space="preserve"> </v>
      </c>
      <c r="H343" s="94" t="str">
        <f>IF(AND([9]Mides!H334&gt;=14,[9]Mides!H334&lt;=30),"X"," ")</f>
        <v xml:space="preserve"> </v>
      </c>
      <c r="I343" s="94" t="str">
        <f>IF(AND([9]Mides!H334&gt;=31,[9]Mides!H334&lt;=60),"X","  ")</f>
        <v>X</v>
      </c>
      <c r="J343" s="94" t="str">
        <f>IF([9]Mides!H334&gt;60,"X", "  ")</f>
        <v xml:space="preserve">  </v>
      </c>
      <c r="K343" s="96">
        <f>[9]Mides!N334</f>
        <v>0</v>
      </c>
      <c r="L343" s="96">
        <f>[9]Mides!K334</f>
        <v>0</v>
      </c>
      <c r="M343" s="96">
        <f>[9]Mides!L334</f>
        <v>0</v>
      </c>
      <c r="N343" s="96" t="str">
        <f>[9]Mides!M334</f>
        <v>X</v>
      </c>
      <c r="O343" s="96">
        <f t="shared" si="0"/>
        <v>0</v>
      </c>
      <c r="P343" s="96" t="str">
        <f>[9]Mides!R334</f>
        <v>Guatemala</v>
      </c>
      <c r="Q343" s="96" t="str">
        <f>[9]Mides!S334</f>
        <v>Guatemala</v>
      </c>
    </row>
    <row r="344" spans="2:17" ht="15" thickBot="1" x14ac:dyDescent="0.35">
      <c r="B344" s="92" t="str">
        <f>[9]Mides!E335</f>
        <v>Armenia</v>
      </c>
      <c r="C344" s="93" t="str">
        <f>[9]Mides!D335</f>
        <v>Lopez</v>
      </c>
      <c r="D344" s="94" t="str">
        <f>IF([9]Mides!F335=1,"X"," ")</f>
        <v>X</v>
      </c>
      <c r="E344" s="94" t="str">
        <f>IF([9]Mides!F335=2,"X"," ")</f>
        <v xml:space="preserve"> </v>
      </c>
      <c r="F344" s="95" t="str">
        <f>[9]Mides!B335</f>
        <v>pendiente</v>
      </c>
      <c r="G344" s="94" t="str">
        <f>IF(AND([9]Mides!H335&gt;=1,[9]Mides!H335&lt;=14),"X"," ")</f>
        <v xml:space="preserve"> </v>
      </c>
      <c r="H344" s="94" t="str">
        <f>IF(AND([9]Mides!H335&gt;=14,[9]Mides!H335&lt;=30),"X"," ")</f>
        <v xml:space="preserve"> </v>
      </c>
      <c r="I344" s="94" t="str">
        <f>IF(AND([9]Mides!H335&gt;=31,[9]Mides!H335&lt;=60),"X","  ")</f>
        <v>X</v>
      </c>
      <c r="J344" s="94" t="str">
        <f>IF([9]Mides!H335&gt;60,"X", "  ")</f>
        <v xml:space="preserve">  </v>
      </c>
      <c r="K344" s="96">
        <f>[9]Mides!N335</f>
        <v>0</v>
      </c>
      <c r="L344" s="96">
        <f>[9]Mides!K335</f>
        <v>0</v>
      </c>
      <c r="M344" s="96">
        <f>[9]Mides!L335</f>
        <v>0</v>
      </c>
      <c r="N344" s="96" t="str">
        <f>[9]Mides!M335</f>
        <v>X</v>
      </c>
      <c r="O344" s="96">
        <f t="shared" si="0"/>
        <v>0</v>
      </c>
      <c r="P344" s="96" t="str">
        <f>[9]Mides!R335</f>
        <v>Guatemala</v>
      </c>
      <c r="Q344" s="96" t="str">
        <f>[9]Mides!S335</f>
        <v>Guatemala</v>
      </c>
    </row>
    <row r="345" spans="2:17" ht="15" thickBot="1" x14ac:dyDescent="0.35">
      <c r="B345" s="92" t="str">
        <f>[9]Mides!E336</f>
        <v>Estheban</v>
      </c>
      <c r="C345" s="93" t="str">
        <f>[9]Mides!D336</f>
        <v xml:space="preserve">Mogollon </v>
      </c>
      <c r="D345" s="94" t="str">
        <f>IF([9]Mides!F336=1,"X"," ")</f>
        <v xml:space="preserve"> </v>
      </c>
      <c r="E345" s="94" t="str">
        <f>IF([9]Mides!F336=2,"X"," ")</f>
        <v>X</v>
      </c>
      <c r="F345" s="95" t="str">
        <f>[9]Mides!B336</f>
        <v>menor de edad</v>
      </c>
      <c r="G345" s="94" t="str">
        <f>IF(AND([9]Mides!H336&gt;=1,[9]Mides!H336&lt;=14),"X"," ")</f>
        <v>X</v>
      </c>
      <c r="H345" s="94" t="str">
        <f>IF(AND([9]Mides!H336&gt;=14,[9]Mides!H336&lt;=30),"X"," ")</f>
        <v xml:space="preserve"> </v>
      </c>
      <c r="I345" s="94" t="str">
        <f>IF(AND([9]Mides!H336&gt;=31,[9]Mides!H336&lt;=60),"X","  ")</f>
        <v xml:space="preserve">  </v>
      </c>
      <c r="J345" s="94" t="str">
        <f>IF([9]Mides!H336&gt;60,"X", "  ")</f>
        <v xml:space="preserve">  </v>
      </c>
      <c r="K345" s="96">
        <f>[9]Mides!N336</f>
        <v>0</v>
      </c>
      <c r="L345" s="96">
        <f>[9]Mides!K336</f>
        <v>0</v>
      </c>
      <c r="M345" s="96">
        <f>[9]Mides!L336</f>
        <v>0</v>
      </c>
      <c r="N345" s="96" t="str">
        <f>[9]Mides!M336</f>
        <v>X</v>
      </c>
      <c r="O345" s="96">
        <f t="shared" si="0"/>
        <v>0</v>
      </c>
      <c r="P345" s="96" t="str">
        <f>[9]Mides!R336</f>
        <v>Guatemala</v>
      </c>
      <c r="Q345" s="96" t="str">
        <f>[9]Mides!S336</f>
        <v>Guatemala</v>
      </c>
    </row>
    <row r="346" spans="2:17" ht="15" thickBot="1" x14ac:dyDescent="0.35">
      <c r="B346" s="92" t="str">
        <f>[9]Mides!E337</f>
        <v>Byron</v>
      </c>
      <c r="C346" s="93" t="str">
        <f>[9]Mides!D337</f>
        <v>Tejada</v>
      </c>
      <c r="D346" s="94" t="str">
        <f>IF([9]Mides!F337=1,"X"," ")</f>
        <v xml:space="preserve"> </v>
      </c>
      <c r="E346" s="94" t="str">
        <f>IF([9]Mides!F337=2,"X"," ")</f>
        <v>X</v>
      </c>
      <c r="F346" s="95" t="str">
        <f>[9]Mides!B337</f>
        <v>menor de edad</v>
      </c>
      <c r="G346" s="94" t="str">
        <f>IF(AND([9]Mides!H337&gt;=1,[9]Mides!H337&lt;=14),"X"," ")</f>
        <v>X</v>
      </c>
      <c r="H346" s="94" t="str">
        <f>IF(AND([9]Mides!H337&gt;=14,[9]Mides!H337&lt;=30),"X"," ")</f>
        <v xml:space="preserve"> </v>
      </c>
      <c r="I346" s="94" t="str">
        <f>IF(AND([9]Mides!H337&gt;=31,[9]Mides!H337&lt;=60),"X","  ")</f>
        <v xml:space="preserve">  </v>
      </c>
      <c r="J346" s="94" t="str">
        <f>IF([9]Mides!H337&gt;60,"X", "  ")</f>
        <v xml:space="preserve">  </v>
      </c>
      <c r="K346" s="96">
        <f>[9]Mides!N337</f>
        <v>0</v>
      </c>
      <c r="L346" s="96">
        <f>[9]Mides!K337</f>
        <v>0</v>
      </c>
      <c r="M346" s="96">
        <f>[9]Mides!L337</f>
        <v>0</v>
      </c>
      <c r="N346" s="96" t="str">
        <f>[9]Mides!M337</f>
        <v>X</v>
      </c>
      <c r="O346" s="96">
        <f t="shared" si="0"/>
        <v>0</v>
      </c>
      <c r="P346" s="96" t="str">
        <f>[9]Mides!R337</f>
        <v>Guatemala</v>
      </c>
      <c r="Q346" s="96" t="str">
        <f>[9]Mides!S337</f>
        <v>Guatemala</v>
      </c>
    </row>
    <row r="347" spans="2:17" ht="15" thickBot="1" x14ac:dyDescent="0.35">
      <c r="B347" s="92" t="str">
        <f>[9]Mides!E338</f>
        <v>Brenda</v>
      </c>
      <c r="C347" s="93" t="str">
        <f>[9]Mides!D338</f>
        <v>Peinado</v>
      </c>
      <c r="D347" s="94" t="str">
        <f>IF([9]Mides!F338=1,"X"," ")</f>
        <v>X</v>
      </c>
      <c r="E347" s="94" t="str">
        <f>IF([9]Mides!F338=2,"X"," ")</f>
        <v xml:space="preserve"> </v>
      </c>
      <c r="F347" s="95">
        <f>[9]Mides!B338</f>
        <v>1725067940101</v>
      </c>
      <c r="G347" s="94" t="str">
        <f>IF(AND([9]Mides!H338&gt;=1,[9]Mides!H338&lt;=14),"X"," ")</f>
        <v xml:space="preserve"> </v>
      </c>
      <c r="H347" s="94" t="str">
        <f>IF(AND([9]Mides!H338&gt;=14,[9]Mides!H338&lt;=30),"X"," ")</f>
        <v xml:space="preserve"> </v>
      </c>
      <c r="I347" s="94" t="str">
        <f>IF(AND([9]Mides!H338&gt;=31,[9]Mides!H338&lt;=60),"X","  ")</f>
        <v>X</v>
      </c>
      <c r="J347" s="94" t="str">
        <f>IF([9]Mides!H338&gt;60,"X", "  ")</f>
        <v xml:space="preserve">  </v>
      </c>
      <c r="K347" s="96">
        <f>[9]Mides!N338</f>
        <v>0</v>
      </c>
      <c r="L347" s="96">
        <f>[9]Mides!K338</f>
        <v>0</v>
      </c>
      <c r="M347" s="96">
        <f>[9]Mides!L338</f>
        <v>0</v>
      </c>
      <c r="N347" s="96" t="str">
        <f>[9]Mides!M338</f>
        <v>X</v>
      </c>
      <c r="O347" s="96">
        <f t="shared" si="0"/>
        <v>0</v>
      </c>
      <c r="P347" s="96" t="str">
        <f>[9]Mides!R338</f>
        <v>Guatemala</v>
      </c>
      <c r="Q347" s="96" t="str">
        <f>[9]Mides!S338</f>
        <v>Guatemala</v>
      </c>
    </row>
    <row r="348" spans="2:17" ht="15" thickBot="1" x14ac:dyDescent="0.35">
      <c r="B348" s="92" t="str">
        <f>[9]Mides!E339</f>
        <v>Kimberly</v>
      </c>
      <c r="C348" s="93" t="str">
        <f>[9]Mides!D339</f>
        <v>Herrera</v>
      </c>
      <c r="D348" s="94" t="str">
        <f>IF([9]Mides!F339=1,"X"," ")</f>
        <v>X</v>
      </c>
      <c r="E348" s="94" t="str">
        <f>IF([9]Mides!F339=2,"X"," ")</f>
        <v xml:space="preserve"> </v>
      </c>
      <c r="F348" s="95" t="str">
        <f>[9]Mides!B339</f>
        <v>menor de edad</v>
      </c>
      <c r="G348" s="94" t="str">
        <f>IF(AND([9]Mides!H339&gt;=1,[9]Mides!H339&lt;=14),"X"," ")</f>
        <v>X</v>
      </c>
      <c r="H348" s="94" t="str">
        <f>IF(AND([9]Mides!H339&gt;=14,[9]Mides!H339&lt;=30),"X"," ")</f>
        <v>X</v>
      </c>
      <c r="I348" s="94" t="str">
        <f>IF(AND([9]Mides!H339&gt;=31,[9]Mides!H339&lt;=60),"X","  ")</f>
        <v xml:space="preserve">  </v>
      </c>
      <c r="J348" s="94" t="str">
        <f>IF([9]Mides!H339&gt;60,"X", "  ")</f>
        <v xml:space="preserve">  </v>
      </c>
      <c r="K348" s="96">
        <f>[9]Mides!N339</f>
        <v>0</v>
      </c>
      <c r="L348" s="96">
        <f>[9]Mides!K339</f>
        <v>0</v>
      </c>
      <c r="M348" s="96">
        <f>[9]Mides!L339</f>
        <v>0</v>
      </c>
      <c r="N348" s="96" t="str">
        <f>[9]Mides!M339</f>
        <v>X</v>
      </c>
      <c r="O348" s="96">
        <f t="shared" si="0"/>
        <v>0</v>
      </c>
      <c r="P348" s="96" t="str">
        <f>[9]Mides!R339</f>
        <v>Guatemala</v>
      </c>
      <c r="Q348" s="96" t="str">
        <f>[9]Mides!S339</f>
        <v>Guatemala</v>
      </c>
    </row>
    <row r="349" spans="2:17" ht="15" thickBot="1" x14ac:dyDescent="0.35">
      <c r="B349" s="92" t="str">
        <f>[9]Mides!E340</f>
        <v>Julio</v>
      </c>
      <c r="C349" s="93" t="str">
        <f>[9]Mides!D340</f>
        <v>Erazo</v>
      </c>
      <c r="D349" s="94" t="str">
        <f>IF([9]Mides!F340=1,"X"," ")</f>
        <v xml:space="preserve"> </v>
      </c>
      <c r="E349" s="94" t="str">
        <f>IF([9]Mides!F340=2,"X"," ")</f>
        <v>X</v>
      </c>
      <c r="F349" s="95" t="str">
        <f>[9]Mides!B340</f>
        <v>menor de edad</v>
      </c>
      <c r="G349" s="94" t="str">
        <f>IF(AND([9]Mides!H340&gt;=1,[9]Mides!H340&lt;=14),"X"," ")</f>
        <v>X</v>
      </c>
      <c r="H349" s="94" t="str">
        <f>IF(AND([9]Mides!H340&gt;=14,[9]Mides!H340&lt;=30),"X"," ")</f>
        <v>X</v>
      </c>
      <c r="I349" s="94" t="str">
        <f>IF(AND([9]Mides!H340&gt;=31,[9]Mides!H340&lt;=60),"X","  ")</f>
        <v xml:space="preserve">  </v>
      </c>
      <c r="J349" s="94" t="str">
        <f>IF([9]Mides!H340&gt;60,"X", "  ")</f>
        <v xml:space="preserve">  </v>
      </c>
      <c r="K349" s="96">
        <f>[9]Mides!N340</f>
        <v>0</v>
      </c>
      <c r="L349" s="96">
        <f>[9]Mides!K340</f>
        <v>0</v>
      </c>
      <c r="M349" s="96">
        <f>[9]Mides!L340</f>
        <v>0</v>
      </c>
      <c r="N349" s="96" t="str">
        <f>[9]Mides!M340</f>
        <v>X</v>
      </c>
      <c r="O349" s="96">
        <f t="shared" si="0"/>
        <v>0</v>
      </c>
      <c r="P349" s="96" t="str">
        <f>[9]Mides!R340</f>
        <v>Guatemala</v>
      </c>
      <c r="Q349" s="96" t="str">
        <f>[9]Mides!S340</f>
        <v>Guatemala</v>
      </c>
    </row>
    <row r="350" spans="2:17" ht="15" thickBot="1" x14ac:dyDescent="0.35">
      <c r="B350" s="92" t="str">
        <f>[9]Mides!E341</f>
        <v>Jazmin</v>
      </c>
      <c r="C350" s="93" t="str">
        <f>[9]Mides!D341</f>
        <v>Hill</v>
      </c>
      <c r="D350" s="94" t="str">
        <f>IF([9]Mides!F341=1,"X"," ")</f>
        <v>X</v>
      </c>
      <c r="E350" s="94" t="str">
        <f>IF([9]Mides!F341=2,"X"," ")</f>
        <v xml:space="preserve"> </v>
      </c>
      <c r="F350" s="95" t="str">
        <f>[9]Mides!B341</f>
        <v>menor de edad</v>
      </c>
      <c r="G350" s="94" t="str">
        <f>IF(AND([9]Mides!H341&gt;=1,[9]Mides!H341&lt;=14),"X"," ")</f>
        <v>X</v>
      </c>
      <c r="H350" s="94" t="str">
        <f>IF(AND([9]Mides!H341&gt;=14,[9]Mides!H341&lt;=30),"X"," ")</f>
        <v xml:space="preserve"> </v>
      </c>
      <c r="I350" s="94" t="str">
        <f>IF(AND([9]Mides!H341&gt;=31,[9]Mides!H341&lt;=60),"X","  ")</f>
        <v xml:space="preserve">  </v>
      </c>
      <c r="J350" s="94" t="str">
        <f>IF([9]Mides!H341&gt;60,"X", "  ")</f>
        <v xml:space="preserve">  </v>
      </c>
      <c r="K350" s="96">
        <f>[9]Mides!N341</f>
        <v>0</v>
      </c>
      <c r="L350" s="96">
        <f>[9]Mides!K341</f>
        <v>0</v>
      </c>
      <c r="M350" s="96">
        <f>[9]Mides!L341</f>
        <v>0</v>
      </c>
      <c r="N350" s="96" t="str">
        <f>[9]Mides!M341</f>
        <v>X</v>
      </c>
      <c r="O350" s="96">
        <f t="shared" si="0"/>
        <v>0</v>
      </c>
      <c r="P350" s="96" t="str">
        <f>[9]Mides!R341</f>
        <v>Guatemala</v>
      </c>
      <c r="Q350" s="96" t="str">
        <f>[9]Mides!S341</f>
        <v>Guatemala</v>
      </c>
    </row>
    <row r="351" spans="2:17" ht="15" thickBot="1" x14ac:dyDescent="0.35">
      <c r="B351" s="92" t="str">
        <f>[9]Mides!E342</f>
        <v xml:space="preserve">Luis </v>
      </c>
      <c r="C351" s="93" t="str">
        <f>[9]Mides!D342</f>
        <v>Lopez</v>
      </c>
      <c r="D351" s="94" t="str">
        <f>IF([9]Mides!F342=1,"X"," ")</f>
        <v xml:space="preserve"> </v>
      </c>
      <c r="E351" s="94" t="str">
        <f>IF([9]Mides!F342=2,"X"," ")</f>
        <v>X</v>
      </c>
      <c r="F351" s="95" t="str">
        <f>[9]Mides!B342</f>
        <v>menor de edad</v>
      </c>
      <c r="G351" s="94" t="str">
        <f>IF(AND([9]Mides!H342&gt;=1,[9]Mides!H342&lt;=14),"X"," ")</f>
        <v>X</v>
      </c>
      <c r="H351" s="94" t="str">
        <f>IF(AND([9]Mides!H342&gt;=14,[9]Mides!H342&lt;=30),"X"," ")</f>
        <v xml:space="preserve"> </v>
      </c>
      <c r="I351" s="94" t="str">
        <f>IF(AND([9]Mides!H342&gt;=31,[9]Mides!H342&lt;=60),"X","  ")</f>
        <v xml:space="preserve">  </v>
      </c>
      <c r="J351" s="94" t="str">
        <f>IF([9]Mides!H342&gt;60,"X", "  ")</f>
        <v xml:space="preserve">  </v>
      </c>
      <c r="K351" s="96">
        <f>[9]Mides!N342</f>
        <v>0</v>
      </c>
      <c r="L351" s="96">
        <f>[9]Mides!K342</f>
        <v>0</v>
      </c>
      <c r="M351" s="96">
        <f>[9]Mides!L342</f>
        <v>0</v>
      </c>
      <c r="N351" s="96" t="str">
        <f>[9]Mides!M342</f>
        <v>x</v>
      </c>
      <c r="O351" s="96">
        <f t="shared" si="0"/>
        <v>0</v>
      </c>
      <c r="P351" s="96" t="str">
        <f>[9]Mides!R342</f>
        <v>Guatemala</v>
      </c>
      <c r="Q351" s="96" t="str">
        <f>[9]Mides!S342</f>
        <v>Guatemala</v>
      </c>
    </row>
    <row r="352" spans="2:17" ht="15" thickBot="1" x14ac:dyDescent="0.35">
      <c r="B352" s="92" t="str">
        <f>[9]Mides!E343</f>
        <v>Carlos</v>
      </c>
      <c r="C352" s="93" t="str">
        <f>[9]Mides!D343</f>
        <v>Gramajo</v>
      </c>
      <c r="D352" s="94" t="str">
        <f>IF([9]Mides!F343=1,"X"," ")</f>
        <v xml:space="preserve"> </v>
      </c>
      <c r="E352" s="94" t="str">
        <f>IF([9]Mides!F343=2,"X"," ")</f>
        <v>X</v>
      </c>
      <c r="F352" s="95">
        <f>[9]Mides!B343</f>
        <v>2192644300101</v>
      </c>
      <c r="G352" s="94" t="str">
        <f>IF(AND([9]Mides!H343&gt;=1,[9]Mides!H343&lt;=14),"X"," ")</f>
        <v xml:space="preserve"> </v>
      </c>
      <c r="H352" s="94" t="str">
        <f>IF(AND([9]Mides!H343&gt;=14,[9]Mides!H343&lt;=30),"X"," ")</f>
        <v xml:space="preserve"> </v>
      </c>
      <c r="I352" s="94" t="str">
        <f>IF(AND([9]Mides!H343&gt;=31,[9]Mides!H343&lt;=60),"X","  ")</f>
        <v>X</v>
      </c>
      <c r="J352" s="94" t="str">
        <f>IF([9]Mides!H343&gt;60,"X", "  ")</f>
        <v xml:space="preserve">  </v>
      </c>
      <c r="K352" s="96">
        <f>[9]Mides!N343</f>
        <v>0</v>
      </c>
      <c r="L352" s="96">
        <f>[9]Mides!K343</f>
        <v>0</v>
      </c>
      <c r="M352" s="96">
        <f>[9]Mides!L343</f>
        <v>0</v>
      </c>
      <c r="N352" s="96" t="str">
        <f>[9]Mides!M343</f>
        <v>x</v>
      </c>
      <c r="O352" s="96">
        <f t="shared" si="0"/>
        <v>0</v>
      </c>
      <c r="P352" s="96" t="str">
        <f>[9]Mides!R343</f>
        <v>Guatemala</v>
      </c>
      <c r="Q352" s="96" t="str">
        <f>[9]Mides!S343</f>
        <v>Guatemala</v>
      </c>
    </row>
    <row r="353" spans="2:17" ht="15" thickBot="1" x14ac:dyDescent="0.35">
      <c r="B353" s="92" t="str">
        <f>[9]Mides!E344</f>
        <v>Ana</v>
      </c>
      <c r="C353" s="93" t="str">
        <f>[9]Mides!D344</f>
        <v>Herrera</v>
      </c>
      <c r="D353" s="94" t="str">
        <f>IF([9]Mides!F344=1,"X"," ")</f>
        <v>X</v>
      </c>
      <c r="E353" s="94" t="str">
        <f>IF([9]Mides!F344=2,"X"," ")</f>
        <v xml:space="preserve"> </v>
      </c>
      <c r="F353" s="95" t="str">
        <f>[9]Mides!B344</f>
        <v>menor de edad</v>
      </c>
      <c r="G353" s="94" t="str">
        <f>IF(AND([9]Mides!H344&gt;=1,[9]Mides!H344&lt;=14),"X"," ")</f>
        <v>X</v>
      </c>
      <c r="H353" s="94" t="str">
        <f>IF(AND([9]Mides!H344&gt;=14,[9]Mides!H344&lt;=30),"X"," ")</f>
        <v xml:space="preserve"> </v>
      </c>
      <c r="I353" s="94" t="str">
        <f>IF(AND([9]Mides!H344&gt;=31,[9]Mides!H344&lt;=60),"X","  ")</f>
        <v xml:space="preserve">  </v>
      </c>
      <c r="J353" s="94" t="str">
        <f>IF([9]Mides!H344&gt;60,"X", "  ")</f>
        <v xml:space="preserve">  </v>
      </c>
      <c r="K353" s="96">
        <f>[9]Mides!N344</f>
        <v>0</v>
      </c>
      <c r="L353" s="96">
        <f>[9]Mides!K344</f>
        <v>0</v>
      </c>
      <c r="M353" s="96">
        <f>[9]Mides!L344</f>
        <v>0</v>
      </c>
      <c r="N353" s="96" t="str">
        <f>[9]Mides!M344</f>
        <v>x</v>
      </c>
      <c r="O353" s="96">
        <f t="shared" si="0"/>
        <v>0</v>
      </c>
      <c r="P353" s="96" t="str">
        <f>[9]Mides!R344</f>
        <v>Guatemala</v>
      </c>
      <c r="Q353" s="96" t="str">
        <f>[9]Mides!S344</f>
        <v>Guatemala</v>
      </c>
    </row>
    <row r="354" spans="2:17" ht="15" thickBot="1" x14ac:dyDescent="0.35">
      <c r="B354" s="92" t="str">
        <f>[9]Mides!E345</f>
        <v>Gerardo</v>
      </c>
      <c r="C354" s="93" t="str">
        <f>[9]Mides!D345</f>
        <v>Raxon</v>
      </c>
      <c r="D354" s="94" t="str">
        <f>IF([9]Mides!F345=1,"X"," ")</f>
        <v xml:space="preserve"> </v>
      </c>
      <c r="E354" s="94" t="str">
        <f>IF([9]Mides!F345=2,"X"," ")</f>
        <v>X</v>
      </c>
      <c r="F354" s="95" t="str">
        <f>[9]Mides!B345</f>
        <v>menor de edad</v>
      </c>
      <c r="G354" s="94" t="str">
        <f>IF(AND([9]Mides!H345&gt;=1,[9]Mides!H345&lt;=14),"X"," ")</f>
        <v xml:space="preserve"> </v>
      </c>
      <c r="H354" s="94" t="str">
        <f>IF(AND([9]Mides!H345&gt;=14,[9]Mides!H345&lt;=30),"X"," ")</f>
        <v>X</v>
      </c>
      <c r="I354" s="94" t="str">
        <f>IF(AND([9]Mides!H345&gt;=31,[9]Mides!H345&lt;=60),"X","  ")</f>
        <v xml:space="preserve">  </v>
      </c>
      <c r="J354" s="94" t="str">
        <f>IF([9]Mides!H345&gt;60,"X", "  ")</f>
        <v xml:space="preserve">  </v>
      </c>
      <c r="K354" s="96">
        <f>[9]Mides!N345</f>
        <v>0</v>
      </c>
      <c r="L354" s="96">
        <f>[9]Mides!K345</f>
        <v>0</v>
      </c>
      <c r="M354" s="96">
        <f>[9]Mides!L345</f>
        <v>0</v>
      </c>
      <c r="N354" s="96" t="str">
        <f>[9]Mides!M345</f>
        <v>x</v>
      </c>
      <c r="O354" s="96">
        <f t="shared" si="0"/>
        <v>0</v>
      </c>
      <c r="P354" s="96" t="str">
        <f>[9]Mides!R345</f>
        <v>Guatemala</v>
      </c>
      <c r="Q354" s="96" t="str">
        <f>[9]Mides!S345</f>
        <v>Guatemala</v>
      </c>
    </row>
    <row r="355" spans="2:17" ht="15" thickBot="1" x14ac:dyDescent="0.35">
      <c r="B355" s="92" t="str">
        <f>[9]Mides!E346</f>
        <v>Javier</v>
      </c>
      <c r="C355" s="93" t="str">
        <f>[9]Mides!D346</f>
        <v>Diaz</v>
      </c>
      <c r="D355" s="94" t="str">
        <f>IF([9]Mides!F346=1,"X"," ")</f>
        <v>X</v>
      </c>
      <c r="E355" s="94" t="str">
        <f>IF([9]Mides!F346=2,"X"," ")</f>
        <v xml:space="preserve"> </v>
      </c>
      <c r="F355" s="95" t="str">
        <f>[9]Mides!B346</f>
        <v>menor de edad</v>
      </c>
      <c r="G355" s="94" t="str">
        <f>IF(AND([9]Mides!H346&gt;=1,[9]Mides!H346&lt;=14),"X"," ")</f>
        <v xml:space="preserve"> </v>
      </c>
      <c r="H355" s="94" t="str">
        <f>IF(AND([9]Mides!H346&gt;=14,[9]Mides!H346&lt;=30),"X"," ")</f>
        <v>X</v>
      </c>
      <c r="I355" s="94" t="str">
        <f>IF(AND([9]Mides!H346&gt;=31,[9]Mides!H346&lt;=60),"X","  ")</f>
        <v xml:space="preserve">  </v>
      </c>
      <c r="J355" s="94" t="str">
        <f>IF([9]Mides!H346&gt;60,"X", "  ")</f>
        <v xml:space="preserve">  </v>
      </c>
      <c r="K355" s="96">
        <f>[9]Mides!N346</f>
        <v>0</v>
      </c>
      <c r="L355" s="96">
        <f>[9]Mides!K346</f>
        <v>0</v>
      </c>
      <c r="M355" s="96">
        <f>[9]Mides!L346</f>
        <v>0</v>
      </c>
      <c r="N355" s="96" t="str">
        <f>[9]Mides!M346</f>
        <v>x</v>
      </c>
      <c r="O355" s="96">
        <f t="shared" si="0"/>
        <v>0</v>
      </c>
      <c r="P355" s="96" t="str">
        <f>[9]Mides!R346</f>
        <v>Guatemala</v>
      </c>
      <c r="Q355" s="96" t="str">
        <f>[9]Mides!S346</f>
        <v>Guatemala</v>
      </c>
    </row>
    <row r="356" spans="2:17" ht="15" thickBot="1" x14ac:dyDescent="0.35">
      <c r="B356" s="92" t="str">
        <f>[9]Mides!E347</f>
        <v>Andres</v>
      </c>
      <c r="C356" s="93" t="str">
        <f>[9]Mides!D347</f>
        <v>Diaz</v>
      </c>
      <c r="D356" s="94" t="str">
        <f>IF([9]Mides!F347=1,"X"," ")</f>
        <v xml:space="preserve"> </v>
      </c>
      <c r="E356" s="94" t="str">
        <f>IF([9]Mides!F347=2,"X"," ")</f>
        <v>X</v>
      </c>
      <c r="F356" s="95" t="str">
        <f>[9]Mides!B347</f>
        <v>menor de edad</v>
      </c>
      <c r="G356" s="94" t="str">
        <f>IF(AND([9]Mides!H347&gt;=1,[9]Mides!H347&lt;=14),"X"," ")</f>
        <v>X</v>
      </c>
      <c r="H356" s="94" t="str">
        <f>IF(AND([9]Mides!H347&gt;=14,[9]Mides!H347&lt;=30),"X"," ")</f>
        <v xml:space="preserve"> </v>
      </c>
      <c r="I356" s="94" t="str">
        <f>IF(AND([9]Mides!H347&gt;=31,[9]Mides!H347&lt;=60),"X","  ")</f>
        <v xml:space="preserve">  </v>
      </c>
      <c r="J356" s="94" t="str">
        <f>IF([9]Mides!H347&gt;60,"X", "  ")</f>
        <v xml:space="preserve">  </v>
      </c>
      <c r="K356" s="96">
        <f>[9]Mides!N347</f>
        <v>0</v>
      </c>
      <c r="L356" s="96">
        <f>[9]Mides!K347</f>
        <v>0</v>
      </c>
      <c r="M356" s="96">
        <f>[9]Mides!L347</f>
        <v>0</v>
      </c>
      <c r="N356" s="96" t="str">
        <f>[9]Mides!M347</f>
        <v>x</v>
      </c>
      <c r="O356" s="96">
        <f t="shared" si="0"/>
        <v>0</v>
      </c>
      <c r="P356" s="96" t="str">
        <f>[9]Mides!R347</f>
        <v>Guatemala</v>
      </c>
      <c r="Q356" s="96" t="str">
        <f>[9]Mides!S347</f>
        <v>Guatemala</v>
      </c>
    </row>
    <row r="357" spans="2:17" ht="15" thickBot="1" x14ac:dyDescent="0.35">
      <c r="B357" s="92" t="str">
        <f>[9]Mides!E348</f>
        <v>Zoe</v>
      </c>
      <c r="C357" s="93" t="str">
        <f>[9]Mides!D348</f>
        <v>Caceres</v>
      </c>
      <c r="D357" s="94" t="str">
        <f>IF([9]Mides!F348=1,"X"," ")</f>
        <v>X</v>
      </c>
      <c r="E357" s="94" t="str">
        <f>IF([9]Mides!F348=2,"X"," ")</f>
        <v xml:space="preserve"> </v>
      </c>
      <c r="F357" s="95" t="str">
        <f>[9]Mides!B348</f>
        <v xml:space="preserve">menor de edad </v>
      </c>
      <c r="G357" s="94" t="str">
        <f>IF(AND([9]Mides!H348&gt;=1,[9]Mides!H348&lt;=14),"X"," ")</f>
        <v>X</v>
      </c>
      <c r="H357" s="94" t="str">
        <f>IF(AND([9]Mides!H348&gt;=14,[9]Mides!H348&lt;=30),"X"," ")</f>
        <v xml:space="preserve"> </v>
      </c>
      <c r="I357" s="94" t="str">
        <f>IF(AND([9]Mides!H348&gt;=31,[9]Mides!H348&lt;=60),"X","  ")</f>
        <v xml:space="preserve">  </v>
      </c>
      <c r="J357" s="94" t="str">
        <f>IF([9]Mides!H348&gt;60,"X", "  ")</f>
        <v xml:space="preserve">  </v>
      </c>
      <c r="K357" s="96">
        <f>[9]Mides!N348</f>
        <v>0</v>
      </c>
      <c r="L357" s="96">
        <f>[9]Mides!K348</f>
        <v>0</v>
      </c>
      <c r="M357" s="96">
        <f>[9]Mides!L348</f>
        <v>0</v>
      </c>
      <c r="N357" s="96" t="str">
        <f>[9]Mides!M348</f>
        <v>x</v>
      </c>
      <c r="O357" s="96">
        <f t="shared" si="0"/>
        <v>0</v>
      </c>
      <c r="P357" s="96" t="str">
        <f>[9]Mides!R348</f>
        <v>Guatemala</v>
      </c>
      <c r="Q357" s="96" t="str">
        <f>[9]Mides!S348</f>
        <v>Guatemala</v>
      </c>
    </row>
    <row r="358" spans="2:17" ht="15" thickBot="1" x14ac:dyDescent="0.35">
      <c r="B358" s="92" t="str">
        <f>[9]Mides!E349</f>
        <v>Lisbeth</v>
      </c>
      <c r="C358" s="93" t="str">
        <f>[9]Mides!D349</f>
        <v>Caceres</v>
      </c>
      <c r="D358" s="94" t="str">
        <f>IF([9]Mides!F349=1,"X"," ")</f>
        <v>X</v>
      </c>
      <c r="E358" s="94" t="str">
        <f>IF([9]Mides!F349=2,"X"," ")</f>
        <v xml:space="preserve"> </v>
      </c>
      <c r="F358" s="95" t="str">
        <f>[9]Mides!B349</f>
        <v>menor de edad</v>
      </c>
      <c r="G358" s="94" t="str">
        <f>IF(AND([9]Mides!H349&gt;=1,[9]Mides!H349&lt;=14),"X"," ")</f>
        <v>X</v>
      </c>
      <c r="H358" s="94" t="str">
        <f>IF(AND([9]Mides!H349&gt;=14,[9]Mides!H349&lt;=30),"X"," ")</f>
        <v xml:space="preserve"> </v>
      </c>
      <c r="I358" s="94" t="str">
        <f>IF(AND([9]Mides!H349&gt;=31,[9]Mides!H349&lt;=60),"X","  ")</f>
        <v xml:space="preserve">  </v>
      </c>
      <c r="J358" s="94" t="str">
        <f>IF([9]Mides!H349&gt;60,"X", "  ")</f>
        <v xml:space="preserve">  </v>
      </c>
      <c r="K358" s="96">
        <f>[9]Mides!N349</f>
        <v>0</v>
      </c>
      <c r="L358" s="96">
        <f>[9]Mides!K349</f>
        <v>0</v>
      </c>
      <c r="M358" s="96">
        <f>[9]Mides!L349</f>
        <v>0</v>
      </c>
      <c r="N358" s="96" t="str">
        <f>[9]Mides!M349</f>
        <v>x</v>
      </c>
      <c r="O358" s="96">
        <f t="shared" si="0"/>
        <v>0</v>
      </c>
      <c r="P358" s="96" t="str">
        <f>[9]Mides!R349</f>
        <v>Guatemala</v>
      </c>
      <c r="Q358" s="96" t="str">
        <f>[9]Mides!S349</f>
        <v>Guatemala</v>
      </c>
    </row>
    <row r="359" spans="2:17" ht="15" thickBot="1" x14ac:dyDescent="0.35">
      <c r="B359" s="92" t="str">
        <f>[9]Mides!E350</f>
        <v>Cristian</v>
      </c>
      <c r="C359" s="93" t="str">
        <f>[9]Mides!D350</f>
        <v>Hernandez</v>
      </c>
      <c r="D359" s="94" t="str">
        <f>IF([9]Mides!F350=1,"X"," ")</f>
        <v xml:space="preserve"> </v>
      </c>
      <c r="E359" s="94" t="str">
        <f>IF([9]Mides!F350=2,"X"," ")</f>
        <v>X</v>
      </c>
      <c r="F359" s="95" t="str">
        <f>[9]Mides!B350</f>
        <v>menor de edad</v>
      </c>
      <c r="G359" s="94" t="str">
        <f>IF(AND([9]Mides!H350&gt;=1,[9]Mides!H350&lt;=14),"X"," ")</f>
        <v>X</v>
      </c>
      <c r="H359" s="94" t="str">
        <f>IF(AND([9]Mides!H350&gt;=14,[9]Mides!H350&lt;=30),"X"," ")</f>
        <v xml:space="preserve"> </v>
      </c>
      <c r="I359" s="94" t="str">
        <f>IF(AND([9]Mides!H350&gt;=31,[9]Mides!H350&lt;=60),"X","  ")</f>
        <v xml:space="preserve">  </v>
      </c>
      <c r="J359" s="94" t="str">
        <f>IF([9]Mides!H350&gt;60,"X", "  ")</f>
        <v xml:space="preserve">  </v>
      </c>
      <c r="K359" s="96">
        <f>[9]Mides!N350</f>
        <v>0</v>
      </c>
      <c r="L359" s="96">
        <f>[9]Mides!K350</f>
        <v>0</v>
      </c>
      <c r="M359" s="96">
        <f>[9]Mides!L350</f>
        <v>0</v>
      </c>
      <c r="N359" s="96" t="str">
        <f>[9]Mides!M350</f>
        <v>x</v>
      </c>
      <c r="O359" s="96">
        <f t="shared" si="0"/>
        <v>0</v>
      </c>
      <c r="P359" s="96" t="str">
        <f>[9]Mides!R350</f>
        <v>Guatemala</v>
      </c>
      <c r="Q359" s="96" t="str">
        <f>[9]Mides!S350</f>
        <v>Guatemala</v>
      </c>
    </row>
    <row r="360" spans="2:17" ht="15" thickBot="1" x14ac:dyDescent="0.35">
      <c r="B360" s="92" t="str">
        <f>[9]Mides!E351</f>
        <v>Jose</v>
      </c>
      <c r="C360" s="93" t="str">
        <f>[9]Mides!D351</f>
        <v>Vazquez</v>
      </c>
      <c r="D360" s="94" t="str">
        <f>IF([9]Mides!F351=1,"X"," ")</f>
        <v xml:space="preserve"> </v>
      </c>
      <c r="E360" s="94" t="str">
        <f>IF([9]Mides!F351=2,"X"," ")</f>
        <v>X</v>
      </c>
      <c r="F360" s="95">
        <f>[9]Mides!B351</f>
        <v>2658543690115</v>
      </c>
      <c r="G360" s="94" t="str">
        <f>IF(AND([9]Mides!H351&gt;=1,[9]Mides!H351&lt;=14),"X"," ")</f>
        <v xml:space="preserve"> </v>
      </c>
      <c r="H360" s="94" t="str">
        <f>IF(AND([9]Mides!H351&gt;=14,[9]Mides!H351&lt;=30),"X"," ")</f>
        <v xml:space="preserve"> </v>
      </c>
      <c r="I360" s="94" t="str">
        <f>IF(AND([9]Mides!H351&gt;=31,[9]Mides!H351&lt;=60),"X","  ")</f>
        <v>X</v>
      </c>
      <c r="J360" s="94" t="str">
        <f>IF([9]Mides!H351&gt;60,"X", "  ")</f>
        <v xml:space="preserve">  </v>
      </c>
      <c r="K360" s="96">
        <f>[9]Mides!N351</f>
        <v>0</v>
      </c>
      <c r="L360" s="96">
        <f>[9]Mides!K351</f>
        <v>0</v>
      </c>
      <c r="M360" s="96">
        <f>[9]Mides!L351</f>
        <v>0</v>
      </c>
      <c r="N360" s="96" t="str">
        <f>[9]Mides!M351</f>
        <v>x</v>
      </c>
      <c r="O360" s="96">
        <f t="shared" si="0"/>
        <v>0</v>
      </c>
      <c r="P360" s="96" t="str">
        <f>[9]Mides!R351</f>
        <v>Guatemala</v>
      </c>
      <c r="Q360" s="96" t="str">
        <f>[9]Mides!S351</f>
        <v>Guatemala</v>
      </c>
    </row>
    <row r="361" spans="2:17" ht="15" thickBot="1" x14ac:dyDescent="0.35">
      <c r="B361" s="92" t="str">
        <f>[9]Mides!E352</f>
        <v>Ana</v>
      </c>
      <c r="C361" s="93" t="str">
        <f>[9]Mides!D352</f>
        <v>España</v>
      </c>
      <c r="D361" s="94" t="str">
        <f>IF([9]Mides!F352=1,"X"," ")</f>
        <v>X</v>
      </c>
      <c r="E361" s="94" t="str">
        <f>IF([9]Mides!F352=2,"X"," ")</f>
        <v xml:space="preserve"> </v>
      </c>
      <c r="F361" s="95">
        <f>[9]Mides!B352</f>
        <v>3005885690101</v>
      </c>
      <c r="G361" s="94" t="str">
        <f>IF(AND([9]Mides!H352&gt;=1,[9]Mides!H352&lt;=14),"X"," ")</f>
        <v xml:space="preserve"> </v>
      </c>
      <c r="H361" s="94" t="str">
        <f>IF(AND([9]Mides!H352&gt;=14,[9]Mides!H352&lt;=30),"X"," ")</f>
        <v>X</v>
      </c>
      <c r="I361" s="94" t="str">
        <f>IF(AND([9]Mides!H352&gt;=31,[9]Mides!H352&lt;=60),"X","  ")</f>
        <v xml:space="preserve">  </v>
      </c>
      <c r="J361" s="94" t="str">
        <f>IF([9]Mides!H352&gt;60,"X", "  ")</f>
        <v xml:space="preserve">  </v>
      </c>
      <c r="K361" s="96">
        <f>[9]Mides!N352</f>
        <v>0</v>
      </c>
      <c r="L361" s="96">
        <f>[9]Mides!K352</f>
        <v>0</v>
      </c>
      <c r="M361" s="96">
        <f>[9]Mides!L352</f>
        <v>0</v>
      </c>
      <c r="N361" s="96" t="str">
        <f>[9]Mides!M352</f>
        <v>x</v>
      </c>
      <c r="O361" s="96">
        <f t="shared" si="0"/>
        <v>0</v>
      </c>
      <c r="P361" s="96" t="str">
        <f>[9]Mides!R352</f>
        <v>Guatemala</v>
      </c>
      <c r="Q361" s="96" t="str">
        <f>[9]Mides!S352</f>
        <v>Guatemala</v>
      </c>
    </row>
    <row r="362" spans="2:17" ht="15" thickBot="1" x14ac:dyDescent="0.35">
      <c r="B362" s="92" t="str">
        <f>[9]Mides!E353</f>
        <v>Karla</v>
      </c>
      <c r="C362" s="93" t="str">
        <f>[9]Mides!D353</f>
        <v xml:space="preserve">Tino </v>
      </c>
      <c r="D362" s="94" t="str">
        <f>IF([9]Mides!F353=1,"X"," ")</f>
        <v>X</v>
      </c>
      <c r="E362" s="94" t="str">
        <f>IF([9]Mides!F353=2,"X"," ")</f>
        <v xml:space="preserve"> </v>
      </c>
      <c r="F362" s="95" t="str">
        <f>[9]Mides!B353</f>
        <v>menor de edad</v>
      </c>
      <c r="G362" s="94" t="str">
        <f>IF(AND([9]Mides!H353&gt;=1,[9]Mides!H353&lt;=14),"X"," ")</f>
        <v>X</v>
      </c>
      <c r="H362" s="94" t="str">
        <f>IF(AND([9]Mides!H353&gt;=14,[9]Mides!H353&lt;=30),"X"," ")</f>
        <v>X</v>
      </c>
      <c r="I362" s="94" t="str">
        <f>IF(AND([9]Mides!H353&gt;=31,[9]Mides!H353&lt;=60),"X","  ")</f>
        <v xml:space="preserve">  </v>
      </c>
      <c r="J362" s="94" t="str">
        <f>IF([9]Mides!H353&gt;60,"X", "  ")</f>
        <v xml:space="preserve">  </v>
      </c>
      <c r="K362" s="96">
        <f>[9]Mides!N353</f>
        <v>0</v>
      </c>
      <c r="L362" s="96">
        <f>[9]Mides!K353</f>
        <v>0</v>
      </c>
      <c r="M362" s="96">
        <f>[9]Mides!L353</f>
        <v>0</v>
      </c>
      <c r="N362" s="96" t="str">
        <f>[9]Mides!M353</f>
        <v>x</v>
      </c>
      <c r="O362" s="96">
        <f t="shared" si="0"/>
        <v>0</v>
      </c>
      <c r="P362" s="96" t="str">
        <f>[9]Mides!R353</f>
        <v>Guatemala</v>
      </c>
      <c r="Q362" s="96" t="str">
        <f>[9]Mides!S353</f>
        <v>Guatemala</v>
      </c>
    </row>
    <row r="363" spans="2:17" ht="15" thickBot="1" x14ac:dyDescent="0.35">
      <c r="B363" s="92" t="str">
        <f>[9]Mides!E354</f>
        <v>Ana</v>
      </c>
      <c r="C363" s="93" t="str">
        <f>[9]Mides!D354</f>
        <v>Ortiz</v>
      </c>
      <c r="D363" s="94" t="str">
        <f>IF([9]Mides!F354=1,"X"," ")</f>
        <v>X</v>
      </c>
      <c r="E363" s="94" t="str">
        <f>IF([9]Mides!F354=2,"X"," ")</f>
        <v xml:space="preserve"> </v>
      </c>
      <c r="F363" s="95" t="str">
        <f>[9]Mides!B354</f>
        <v>menor de edad</v>
      </c>
      <c r="G363" s="94" t="str">
        <f>IF(AND([9]Mides!H354&gt;=1,[9]Mides!H354&lt;=14),"X"," ")</f>
        <v>X</v>
      </c>
      <c r="H363" s="94" t="str">
        <f>IF(AND([9]Mides!H354&gt;=14,[9]Mides!H354&lt;=30),"X"," ")</f>
        <v xml:space="preserve"> </v>
      </c>
      <c r="I363" s="94" t="str">
        <f>IF(AND([9]Mides!H354&gt;=31,[9]Mides!H354&lt;=60),"X","  ")</f>
        <v xml:space="preserve">  </v>
      </c>
      <c r="J363" s="94" t="str">
        <f>IF([9]Mides!H354&gt;60,"X", "  ")</f>
        <v xml:space="preserve">  </v>
      </c>
      <c r="K363" s="96">
        <f>[9]Mides!N354</f>
        <v>0</v>
      </c>
      <c r="L363" s="96">
        <f>[9]Mides!K354</f>
        <v>0</v>
      </c>
      <c r="M363" s="96">
        <f>[9]Mides!L354</f>
        <v>0</v>
      </c>
      <c r="N363" s="96" t="str">
        <f>[9]Mides!M354</f>
        <v>x</v>
      </c>
      <c r="O363" s="96">
        <f t="shared" si="0"/>
        <v>0</v>
      </c>
      <c r="P363" s="96" t="str">
        <f>[9]Mides!R354</f>
        <v>Guatemala</v>
      </c>
      <c r="Q363" s="96" t="str">
        <f>[9]Mides!S354</f>
        <v>Guatemala</v>
      </c>
    </row>
    <row r="364" spans="2:17" ht="15" thickBot="1" x14ac:dyDescent="0.35">
      <c r="B364" s="92" t="str">
        <f>[9]Mides!E355</f>
        <v>Emili</v>
      </c>
      <c r="C364" s="93" t="str">
        <f>[9]Mides!D355</f>
        <v>Ortiz</v>
      </c>
      <c r="D364" s="94" t="str">
        <f>IF([9]Mides!F355=1,"X"," ")</f>
        <v>X</v>
      </c>
      <c r="E364" s="94" t="str">
        <f>IF([9]Mides!F355=2,"X"," ")</f>
        <v xml:space="preserve"> </v>
      </c>
      <c r="F364" s="95" t="str">
        <f>[9]Mides!B355</f>
        <v>menor de edad</v>
      </c>
      <c r="G364" s="94" t="str">
        <f>IF(AND([9]Mides!H355&gt;=1,[9]Mides!H355&lt;=14),"X"," ")</f>
        <v xml:space="preserve"> </v>
      </c>
      <c r="H364" s="94" t="str">
        <f>IF(AND([9]Mides!H355&gt;=14,[9]Mides!H355&lt;=30),"X"," ")</f>
        <v>X</v>
      </c>
      <c r="I364" s="94" t="str">
        <f>IF(AND([9]Mides!H355&gt;=31,[9]Mides!H355&lt;=60),"X","  ")</f>
        <v xml:space="preserve">  </v>
      </c>
      <c r="J364" s="94" t="str">
        <f>IF([9]Mides!H355&gt;60,"X", "  ")</f>
        <v xml:space="preserve">  </v>
      </c>
      <c r="K364" s="96">
        <f>[9]Mides!N355</f>
        <v>0</v>
      </c>
      <c r="L364" s="96">
        <f>[9]Mides!K355</f>
        <v>0</v>
      </c>
      <c r="M364" s="96">
        <f>[9]Mides!L355</f>
        <v>0</v>
      </c>
      <c r="N364" s="96" t="str">
        <f>[9]Mides!M355</f>
        <v>x</v>
      </c>
      <c r="O364" s="96">
        <f t="shared" si="0"/>
        <v>0</v>
      </c>
      <c r="P364" s="96" t="str">
        <f>[9]Mides!R355</f>
        <v>Guatemala</v>
      </c>
      <c r="Q364" s="96" t="str">
        <f>[9]Mides!S355</f>
        <v>Guatemala</v>
      </c>
    </row>
    <row r="365" spans="2:17" ht="15" thickBot="1" x14ac:dyDescent="0.35">
      <c r="B365" s="92" t="str">
        <f>[9]Mides!E356</f>
        <v>Dallana</v>
      </c>
      <c r="C365" s="93" t="str">
        <f>[9]Mides!D356</f>
        <v xml:space="preserve">Chavez </v>
      </c>
      <c r="D365" s="94" t="str">
        <f>IF([9]Mides!F356=1,"X"," ")</f>
        <v>X</v>
      </c>
      <c r="E365" s="94" t="str">
        <f>IF([9]Mides!F356=2,"X"," ")</f>
        <v xml:space="preserve"> </v>
      </c>
      <c r="F365" s="95" t="str">
        <f>[9]Mides!B356</f>
        <v>menor de edad</v>
      </c>
      <c r="G365" s="94" t="str">
        <f>IF(AND([9]Mides!H356&gt;=1,[9]Mides!H356&lt;=14),"X"," ")</f>
        <v>X</v>
      </c>
      <c r="H365" s="94" t="str">
        <f>IF(AND([9]Mides!H356&gt;=14,[9]Mides!H356&lt;=30),"X"," ")</f>
        <v xml:space="preserve"> </v>
      </c>
      <c r="I365" s="94" t="str">
        <f>IF(AND([9]Mides!H356&gt;=31,[9]Mides!H356&lt;=60),"X","  ")</f>
        <v xml:space="preserve">  </v>
      </c>
      <c r="J365" s="94" t="str">
        <f>IF([9]Mides!H356&gt;60,"X", "  ")</f>
        <v xml:space="preserve">  </v>
      </c>
      <c r="K365" s="96">
        <f>[9]Mides!N356</f>
        <v>0</v>
      </c>
      <c r="L365" s="96">
        <f>[9]Mides!K356</f>
        <v>0</v>
      </c>
      <c r="M365" s="96">
        <f>[9]Mides!L356</f>
        <v>0</v>
      </c>
      <c r="N365" s="96" t="str">
        <f>[9]Mides!M356</f>
        <v>x</v>
      </c>
      <c r="O365" s="96">
        <f t="shared" si="0"/>
        <v>0</v>
      </c>
      <c r="P365" s="96" t="str">
        <f>[9]Mides!R356</f>
        <v>Guatemala</v>
      </c>
      <c r="Q365" s="96" t="str">
        <f>[9]Mides!S356</f>
        <v>Guatemala</v>
      </c>
    </row>
    <row r="366" spans="2:17" ht="15" thickBot="1" x14ac:dyDescent="0.35">
      <c r="B366" s="92" t="str">
        <f>[9]Mides!E357</f>
        <v>Alison</v>
      </c>
      <c r="C366" s="93" t="str">
        <f>[9]Mides!D357</f>
        <v xml:space="preserve">Chavez </v>
      </c>
      <c r="D366" s="94" t="str">
        <f>IF([9]Mides!F357=1,"X"," ")</f>
        <v>X</v>
      </c>
      <c r="E366" s="94" t="str">
        <f>IF([9]Mides!F357=2,"X"," ")</f>
        <v xml:space="preserve"> </v>
      </c>
      <c r="F366" s="95" t="str">
        <f>[9]Mides!B357</f>
        <v>menor de edad</v>
      </c>
      <c r="G366" s="94" t="str">
        <f>IF(AND([9]Mides!H357&gt;=1,[9]Mides!H357&lt;=14),"X"," ")</f>
        <v>X</v>
      </c>
      <c r="H366" s="94" t="str">
        <f>IF(AND([9]Mides!H357&gt;=14,[9]Mides!H357&lt;=30),"X"," ")</f>
        <v xml:space="preserve"> </v>
      </c>
      <c r="I366" s="94" t="str">
        <f>IF(AND([9]Mides!H357&gt;=31,[9]Mides!H357&lt;=60),"X","  ")</f>
        <v xml:space="preserve">  </v>
      </c>
      <c r="J366" s="94" t="str">
        <f>IF([9]Mides!H357&gt;60,"X", "  ")</f>
        <v xml:space="preserve">  </v>
      </c>
      <c r="K366" s="96">
        <f>[9]Mides!N357</f>
        <v>0</v>
      </c>
      <c r="L366" s="96">
        <f>[9]Mides!K357</f>
        <v>0</v>
      </c>
      <c r="M366" s="96">
        <f>[9]Mides!L357</f>
        <v>0</v>
      </c>
      <c r="N366" s="96" t="str">
        <f>[9]Mides!M357</f>
        <v>x</v>
      </c>
      <c r="O366" s="96">
        <f t="shared" si="0"/>
        <v>0</v>
      </c>
      <c r="P366" s="96" t="str">
        <f>[9]Mides!R357</f>
        <v>Guatemala</v>
      </c>
      <c r="Q366" s="96" t="str">
        <f>[9]Mides!S357</f>
        <v>Guatemala</v>
      </c>
    </row>
    <row r="367" spans="2:17" ht="15" thickBot="1" x14ac:dyDescent="0.35">
      <c r="B367" s="92">
        <f>[9]Mides!E358</f>
        <v>0</v>
      </c>
      <c r="C367" s="93" t="str">
        <f>[9]Mides!D358</f>
        <v>Christian Daniel, Olcot Urizar</v>
      </c>
      <c r="D367" s="94" t="str">
        <f>IF([9]Mides!F358=1,"X"," ")</f>
        <v xml:space="preserve"> </v>
      </c>
      <c r="E367" s="94" t="str">
        <f>IF([9]Mides!F358=2,"X"," ")</f>
        <v>X</v>
      </c>
      <c r="F367" s="95">
        <f>[9]Mides!B358</f>
        <v>2658829170101</v>
      </c>
      <c r="G367" s="94" t="str">
        <f>IF(AND([9]Mides!H358&gt;=1,[9]Mides!H358&lt;=14),"X"," ")</f>
        <v xml:space="preserve"> </v>
      </c>
      <c r="H367" s="94" t="str">
        <f>IF(AND([9]Mides!H358&gt;=14,[9]Mides!H358&lt;=30),"X"," ")</f>
        <v>X</v>
      </c>
      <c r="I367" s="94" t="str">
        <f>IF(AND([9]Mides!H358&gt;=31,[9]Mides!H358&lt;=60),"X","  ")</f>
        <v xml:space="preserve">  </v>
      </c>
      <c r="J367" s="94" t="str">
        <f>IF([9]Mides!H358&gt;60,"X", "  ")</f>
        <v xml:space="preserve">  </v>
      </c>
      <c r="K367" s="96">
        <f>[9]Mides!N358</f>
        <v>0</v>
      </c>
      <c r="L367" s="96">
        <f>[9]Mides!K358</f>
        <v>0</v>
      </c>
      <c r="M367" s="96">
        <f>[9]Mides!L358</f>
        <v>0</v>
      </c>
      <c r="N367" s="96" t="str">
        <f>[9]Mides!M358</f>
        <v>x</v>
      </c>
      <c r="O367" s="96">
        <f t="shared" si="0"/>
        <v>0</v>
      </c>
      <c r="P367" s="96" t="str">
        <f>[9]Mides!R358</f>
        <v>Guatemala</v>
      </c>
      <c r="Q367" s="96" t="str">
        <f>[9]Mides!S358</f>
        <v>Guatemala</v>
      </c>
    </row>
    <row r="368" spans="2:17" ht="15" thickBot="1" x14ac:dyDescent="0.35">
      <c r="B368" s="92">
        <f>[9]Mides!E359</f>
        <v>0</v>
      </c>
      <c r="C368" s="93" t="str">
        <f>[9]Mides!D359</f>
        <v>Hugo René, Woc Dubón</v>
      </c>
      <c r="D368" s="94" t="str">
        <f>IF([9]Mides!F359=1,"X"," ")</f>
        <v xml:space="preserve"> </v>
      </c>
      <c r="E368" s="94" t="str">
        <f>IF([9]Mides!F359=2,"X"," ")</f>
        <v>X</v>
      </c>
      <c r="F368" s="95">
        <f>[9]Mides!B359</f>
        <v>1970368480101</v>
      </c>
      <c r="G368" s="94" t="str">
        <f>IF(AND([9]Mides!H359&gt;=1,[9]Mides!H359&lt;=14),"X"," ")</f>
        <v xml:space="preserve"> </v>
      </c>
      <c r="H368" s="94" t="str">
        <f>IF(AND([9]Mides!H359&gt;=14,[9]Mides!H359&lt;=30),"X"," ")</f>
        <v xml:space="preserve"> </v>
      </c>
      <c r="I368" s="94" t="str">
        <f>IF(AND([9]Mides!H359&gt;=31,[9]Mides!H359&lt;=60),"X","  ")</f>
        <v>X</v>
      </c>
      <c r="J368" s="94" t="str">
        <f>IF([9]Mides!H359&gt;60,"X", "  ")</f>
        <v xml:space="preserve">  </v>
      </c>
      <c r="K368" s="96">
        <f>[9]Mides!N359</f>
        <v>0</v>
      </c>
      <c r="L368" s="96">
        <f>[9]Mides!K359</f>
        <v>0</v>
      </c>
      <c r="M368" s="96">
        <f>[9]Mides!L359</f>
        <v>0</v>
      </c>
      <c r="N368" s="96" t="str">
        <f>[9]Mides!M359</f>
        <v>x</v>
      </c>
      <c r="O368" s="96">
        <f t="shared" si="0"/>
        <v>0</v>
      </c>
      <c r="P368" s="96" t="str">
        <f>[9]Mides!R359</f>
        <v>Guatemala</v>
      </c>
      <c r="Q368" s="96" t="str">
        <f>[9]Mides!S359</f>
        <v>Guatemala</v>
      </c>
    </row>
    <row r="369" spans="2:17" ht="15" thickBot="1" x14ac:dyDescent="0.35">
      <c r="B369" s="92">
        <f>[9]Mides!E360</f>
        <v>0</v>
      </c>
      <c r="C369" s="93" t="str">
        <f>[9]Mides!D360</f>
        <v>Bryan, Walter Lucero</v>
      </c>
      <c r="D369" s="94" t="str">
        <f>IF([9]Mides!F360=1,"X"," ")</f>
        <v xml:space="preserve"> </v>
      </c>
      <c r="E369" s="94" t="str">
        <f>IF([9]Mides!F360=2,"X"," ")</f>
        <v>X</v>
      </c>
      <c r="F369" s="95" t="str">
        <f>[9]Mides!B360</f>
        <v>menor de edad</v>
      </c>
      <c r="G369" s="94" t="str">
        <f>IF(AND([9]Mides!H360&gt;=1,[9]Mides!H360&lt;=14),"X"," ")</f>
        <v>X</v>
      </c>
      <c r="H369" s="94" t="str">
        <f>IF(AND([9]Mides!H360&gt;=14,[9]Mides!H360&lt;=30),"X"," ")</f>
        <v xml:space="preserve"> </v>
      </c>
      <c r="I369" s="94" t="str">
        <f>IF(AND([9]Mides!H360&gt;=31,[9]Mides!H360&lt;=60),"X","  ")</f>
        <v xml:space="preserve">  </v>
      </c>
      <c r="J369" s="94" t="str">
        <f>IF([9]Mides!H360&gt;60,"X", "  ")</f>
        <v xml:space="preserve">  </v>
      </c>
      <c r="K369" s="96">
        <f>[9]Mides!N360</f>
        <v>0</v>
      </c>
      <c r="L369" s="96">
        <f>[9]Mides!K360</f>
        <v>0</v>
      </c>
      <c r="M369" s="96">
        <f>[9]Mides!L360</f>
        <v>0</v>
      </c>
      <c r="N369" s="96" t="str">
        <f>[9]Mides!M360</f>
        <v>x</v>
      </c>
      <c r="O369" s="96">
        <f t="shared" si="0"/>
        <v>0</v>
      </c>
      <c r="P369" s="96" t="str">
        <f>[9]Mides!R360</f>
        <v>Guatemala</v>
      </c>
      <c r="Q369" s="96" t="str">
        <f>[9]Mides!S360</f>
        <v>Guatemala</v>
      </c>
    </row>
    <row r="370" spans="2:17" ht="15" thickBot="1" x14ac:dyDescent="0.35">
      <c r="B370" s="92">
        <f>[9]Mides!E361</f>
        <v>0</v>
      </c>
      <c r="C370" s="93" t="str">
        <f>[9]Mides!D361</f>
        <v>Carlos Fernando, De La Cruz Gomez</v>
      </c>
      <c r="D370" s="94" t="str">
        <f>IF([9]Mides!F361=1,"X"," ")</f>
        <v xml:space="preserve"> </v>
      </c>
      <c r="E370" s="94" t="str">
        <f>IF([9]Mides!F361=2,"X"," ")</f>
        <v>X</v>
      </c>
      <c r="F370" s="95" t="str">
        <f>[9]Mides!B361</f>
        <v>menor de edad</v>
      </c>
      <c r="G370" s="94" t="str">
        <f>IF(AND([9]Mides!H361&gt;=1,[9]Mides!H361&lt;=14),"X"," ")</f>
        <v>X</v>
      </c>
      <c r="H370" s="94" t="str">
        <f>IF(AND([9]Mides!H361&gt;=14,[9]Mides!H361&lt;=30),"X"," ")</f>
        <v xml:space="preserve"> </v>
      </c>
      <c r="I370" s="94" t="str">
        <f>IF(AND([9]Mides!H361&gt;=31,[9]Mides!H361&lt;=60),"X","  ")</f>
        <v xml:space="preserve">  </v>
      </c>
      <c r="J370" s="94" t="str">
        <f>IF([9]Mides!H361&gt;60,"X", "  ")</f>
        <v xml:space="preserve">  </v>
      </c>
      <c r="K370" s="96">
        <f>[9]Mides!N361</f>
        <v>0</v>
      </c>
      <c r="L370" s="96">
        <f>[9]Mides!K361</f>
        <v>0</v>
      </c>
      <c r="M370" s="96">
        <f>[9]Mides!L361</f>
        <v>0</v>
      </c>
      <c r="N370" s="96" t="str">
        <f>[9]Mides!M361</f>
        <v>x</v>
      </c>
      <c r="O370" s="96">
        <f t="shared" si="0"/>
        <v>0</v>
      </c>
      <c r="P370" s="96" t="str">
        <f>[9]Mides!R361</f>
        <v>Guatemala</v>
      </c>
      <c r="Q370" s="96" t="str">
        <f>[9]Mides!S361</f>
        <v>Guatemala</v>
      </c>
    </row>
    <row r="371" spans="2:17" ht="15" thickBot="1" x14ac:dyDescent="0.35">
      <c r="B371" s="92">
        <f>[9]Mides!E362</f>
        <v>0</v>
      </c>
      <c r="C371" s="93" t="str">
        <f>[9]Mides!D362</f>
        <v>Ricardo Emanuel, Vásquez Orellana</v>
      </c>
      <c r="D371" s="94" t="str">
        <f>IF([9]Mides!F362=1,"X"," ")</f>
        <v xml:space="preserve"> </v>
      </c>
      <c r="E371" s="94" t="str">
        <f>IF([9]Mides!F362=2,"X"," ")</f>
        <v>X</v>
      </c>
      <c r="F371" s="95" t="str">
        <f>[9]Mides!B362</f>
        <v>menor de edad</v>
      </c>
      <c r="G371" s="94" t="str">
        <f>IF(AND([9]Mides!H362&gt;=1,[9]Mides!H362&lt;=14),"X"," ")</f>
        <v xml:space="preserve"> </v>
      </c>
      <c r="H371" s="94" t="str">
        <f>IF(AND([9]Mides!H362&gt;=14,[9]Mides!H362&lt;=30),"X"," ")</f>
        <v>X</v>
      </c>
      <c r="I371" s="94" t="str">
        <f>IF(AND([9]Mides!H362&gt;=31,[9]Mides!H362&lt;=60),"X","  ")</f>
        <v xml:space="preserve">  </v>
      </c>
      <c r="J371" s="94" t="str">
        <f>IF([9]Mides!H362&gt;60,"X", "  ")</f>
        <v xml:space="preserve">  </v>
      </c>
      <c r="K371" s="96">
        <f>[9]Mides!N362</f>
        <v>0</v>
      </c>
      <c r="L371" s="96">
        <f>[9]Mides!K362</f>
        <v>0</v>
      </c>
      <c r="M371" s="96">
        <f>[9]Mides!L362</f>
        <v>0</v>
      </c>
      <c r="N371" s="96" t="str">
        <f>[9]Mides!M362</f>
        <v>x</v>
      </c>
      <c r="O371" s="96">
        <f t="shared" si="0"/>
        <v>0</v>
      </c>
      <c r="P371" s="96" t="str">
        <f>[9]Mides!R362</f>
        <v>Guatemala</v>
      </c>
      <c r="Q371" s="96" t="str">
        <f>[9]Mides!S362</f>
        <v>Guatemala</v>
      </c>
    </row>
    <row r="372" spans="2:17" ht="15" thickBot="1" x14ac:dyDescent="0.35">
      <c r="B372" s="92">
        <f>[9]Mides!E363</f>
        <v>0</v>
      </c>
      <c r="C372" s="93" t="str">
        <f>[9]Mides!D363</f>
        <v>Carlos Estuardo, Pérez Santizo</v>
      </c>
      <c r="D372" s="94" t="str">
        <f>IF([9]Mides!F363=1,"X"," ")</f>
        <v xml:space="preserve"> </v>
      </c>
      <c r="E372" s="94" t="str">
        <f>IF([9]Mides!F363=2,"X"," ")</f>
        <v>X</v>
      </c>
      <c r="F372" s="95">
        <f>[9]Mides!B363</f>
        <v>21293457890101</v>
      </c>
      <c r="G372" s="94" t="str">
        <f>IF(AND([9]Mides!H363&gt;=1,[9]Mides!H363&lt;=14),"X"," ")</f>
        <v xml:space="preserve"> </v>
      </c>
      <c r="H372" s="94" t="str">
        <f>IF(AND([9]Mides!H363&gt;=14,[9]Mides!H363&lt;=30),"X"," ")</f>
        <v>X</v>
      </c>
      <c r="I372" s="94" t="str">
        <f>IF(AND([9]Mides!H363&gt;=31,[9]Mides!H363&lt;=60),"X","  ")</f>
        <v xml:space="preserve">  </v>
      </c>
      <c r="J372" s="94" t="str">
        <f>IF([9]Mides!H363&gt;60,"X", "  ")</f>
        <v xml:space="preserve">  </v>
      </c>
      <c r="K372" s="96">
        <f>[9]Mides!N363</f>
        <v>0</v>
      </c>
      <c r="L372" s="96">
        <f>[9]Mides!K363</f>
        <v>0</v>
      </c>
      <c r="M372" s="96">
        <f>[9]Mides!L363</f>
        <v>0</v>
      </c>
      <c r="N372" s="96" t="str">
        <f>[9]Mides!M363</f>
        <v>x</v>
      </c>
      <c r="O372" s="96">
        <f t="shared" si="0"/>
        <v>0</v>
      </c>
      <c r="P372" s="96" t="str">
        <f>[9]Mides!R363</f>
        <v>Guatemala</v>
      </c>
      <c r="Q372" s="96" t="str">
        <f>[9]Mides!S363</f>
        <v>Guatemala</v>
      </c>
    </row>
    <row r="373" spans="2:17" ht="15" thickBot="1" x14ac:dyDescent="0.35">
      <c r="B373" s="92">
        <f>[9]Mides!E364</f>
        <v>0</v>
      </c>
      <c r="C373" s="93" t="str">
        <f>[9]Mides!D364</f>
        <v>Leonardo Daniel, Gonzalez Ruíz</v>
      </c>
      <c r="D373" s="94" t="str">
        <f>IF([9]Mides!F364=1,"X"," ")</f>
        <v xml:space="preserve"> </v>
      </c>
      <c r="E373" s="94" t="str">
        <f>IF([9]Mides!F364=2,"X"," ")</f>
        <v>X</v>
      </c>
      <c r="F373" s="95">
        <f>[9]Mides!B364</f>
        <v>2056797730101</v>
      </c>
      <c r="G373" s="94" t="str">
        <f>IF(AND([9]Mides!H364&gt;=1,[9]Mides!H364&lt;=14),"X"," ")</f>
        <v>X</v>
      </c>
      <c r="H373" s="94" t="str">
        <f>IF(AND([9]Mides!H364&gt;=14,[9]Mides!H364&lt;=30),"X"," ")</f>
        <v xml:space="preserve"> </v>
      </c>
      <c r="I373" s="94" t="str">
        <f>IF(AND([9]Mides!H364&gt;=31,[9]Mides!H364&lt;=60),"X","  ")</f>
        <v xml:space="preserve">  </v>
      </c>
      <c r="J373" s="94" t="str">
        <f>IF([9]Mides!H364&gt;60,"X", "  ")</f>
        <v xml:space="preserve">  </v>
      </c>
      <c r="K373" s="96">
        <f>[9]Mides!N364</f>
        <v>0</v>
      </c>
      <c r="L373" s="96">
        <f>[9]Mides!K364</f>
        <v>0</v>
      </c>
      <c r="M373" s="96">
        <f>[9]Mides!L364</f>
        <v>0</v>
      </c>
      <c r="N373" s="96" t="str">
        <f>[9]Mides!M364</f>
        <v>x</v>
      </c>
      <c r="O373" s="96">
        <f t="shared" si="0"/>
        <v>0</v>
      </c>
      <c r="P373" s="96" t="str">
        <f>[9]Mides!R364</f>
        <v>Guatemala</v>
      </c>
      <c r="Q373" s="96" t="str">
        <f>[9]Mides!S364</f>
        <v>Guatemala</v>
      </c>
    </row>
    <row r="374" spans="2:17" ht="15" thickBot="1" x14ac:dyDescent="0.35">
      <c r="B374" s="92">
        <f>[9]Mides!E365</f>
        <v>0</v>
      </c>
      <c r="C374" s="93" t="str">
        <f>[9]Mides!D365</f>
        <v>Jonatán Eleazar, Ramos Monroy</v>
      </c>
      <c r="D374" s="94" t="str">
        <f>IF([9]Mides!F365=1,"X"," ")</f>
        <v xml:space="preserve"> </v>
      </c>
      <c r="E374" s="94" t="str">
        <f>IF([9]Mides!F365=2,"X"," ")</f>
        <v>X</v>
      </c>
      <c r="F374" s="95">
        <f>[9]Mides!B365</f>
        <v>2787778800101</v>
      </c>
      <c r="G374" s="94" t="str">
        <f>IF(AND([9]Mides!H365&gt;=1,[9]Mides!H365&lt;=14),"X"," ")</f>
        <v>X</v>
      </c>
      <c r="H374" s="94" t="str">
        <f>IF(AND([9]Mides!H365&gt;=14,[9]Mides!H365&lt;=30),"X"," ")</f>
        <v xml:space="preserve"> </v>
      </c>
      <c r="I374" s="94" t="str">
        <f>IF(AND([9]Mides!H365&gt;=31,[9]Mides!H365&lt;=60),"X","  ")</f>
        <v xml:space="preserve">  </v>
      </c>
      <c r="J374" s="94" t="str">
        <f>IF([9]Mides!H365&gt;60,"X", "  ")</f>
        <v xml:space="preserve">  </v>
      </c>
      <c r="K374" s="96">
        <f>[9]Mides!N365</f>
        <v>0</v>
      </c>
      <c r="L374" s="96">
        <f>[9]Mides!K365</f>
        <v>0</v>
      </c>
      <c r="M374" s="96">
        <f>[9]Mides!L365</f>
        <v>0</v>
      </c>
      <c r="N374" s="96" t="str">
        <f>[9]Mides!M365</f>
        <v>x</v>
      </c>
      <c r="O374" s="96">
        <f t="shared" si="0"/>
        <v>0</v>
      </c>
      <c r="P374" s="96" t="str">
        <f>[9]Mides!R365</f>
        <v>Guatemala</v>
      </c>
      <c r="Q374" s="96" t="str">
        <f>[9]Mides!S365</f>
        <v>Guatemala</v>
      </c>
    </row>
    <row r="375" spans="2:17" ht="15" thickBot="1" x14ac:dyDescent="0.35">
      <c r="B375" s="92">
        <f>[9]Mides!E366</f>
        <v>0</v>
      </c>
      <c r="C375" s="93" t="str">
        <f>[9]Mides!D366</f>
        <v>Julio Antonio, Erazo Menchú</v>
      </c>
      <c r="D375" s="94" t="str">
        <f>IF([9]Mides!F366=1,"X"," ")</f>
        <v xml:space="preserve"> </v>
      </c>
      <c r="E375" s="94" t="str">
        <f>IF([9]Mides!F366=2,"X"," ")</f>
        <v>X</v>
      </c>
      <c r="F375" s="95">
        <f>[9]Mides!B366</f>
        <v>3471659240101</v>
      </c>
      <c r="G375" s="94" t="str">
        <f>IF(AND([9]Mides!H366&gt;=1,[9]Mides!H366&lt;=14),"X"," ")</f>
        <v>X</v>
      </c>
      <c r="H375" s="94" t="str">
        <f>IF(AND([9]Mides!H366&gt;=14,[9]Mides!H366&lt;=30),"X"," ")</f>
        <v>X</v>
      </c>
      <c r="I375" s="94" t="str">
        <f>IF(AND([9]Mides!H366&gt;=31,[9]Mides!H366&lt;=60),"X","  ")</f>
        <v xml:space="preserve">  </v>
      </c>
      <c r="J375" s="94" t="str">
        <f>IF([9]Mides!H366&gt;60,"X", "  ")</f>
        <v xml:space="preserve">  </v>
      </c>
      <c r="K375" s="96">
        <f>[9]Mides!N366</f>
        <v>0</v>
      </c>
      <c r="L375" s="96">
        <f>[9]Mides!K366</f>
        <v>0</v>
      </c>
      <c r="M375" s="96">
        <f>[9]Mides!L366</f>
        <v>0</v>
      </c>
      <c r="N375" s="96" t="str">
        <f>[9]Mides!M366</f>
        <v>x</v>
      </c>
      <c r="O375" s="96">
        <f t="shared" si="0"/>
        <v>0</v>
      </c>
      <c r="P375" s="96" t="str">
        <f>[9]Mides!R366</f>
        <v>Guatemala</v>
      </c>
      <c r="Q375" s="96" t="str">
        <f>[9]Mides!S366</f>
        <v>Guatemala</v>
      </c>
    </row>
    <row r="376" spans="2:17" ht="15" thickBot="1" x14ac:dyDescent="0.35">
      <c r="B376" s="92">
        <f>[9]Mides!E367</f>
        <v>0</v>
      </c>
      <c r="C376" s="93" t="str">
        <f>[9]Mides!D367</f>
        <v>Diego Alejandro, Can Castillo</v>
      </c>
      <c r="D376" s="94" t="str">
        <f>IF([9]Mides!F367=1,"X"," ")</f>
        <v xml:space="preserve"> </v>
      </c>
      <c r="E376" s="94" t="str">
        <f>IF([9]Mides!F367=2,"X"," ")</f>
        <v>X</v>
      </c>
      <c r="F376" s="95" t="str">
        <f>[9]Mides!B367</f>
        <v>menor de edad</v>
      </c>
      <c r="G376" s="94" t="str">
        <f>IF(AND([9]Mides!H367&gt;=1,[9]Mides!H367&lt;=14),"X"," ")</f>
        <v>X</v>
      </c>
      <c r="H376" s="94" t="str">
        <f>IF(AND([9]Mides!H367&gt;=14,[9]Mides!H367&lt;=30),"X"," ")</f>
        <v xml:space="preserve"> </v>
      </c>
      <c r="I376" s="94" t="str">
        <f>IF(AND([9]Mides!H367&gt;=31,[9]Mides!H367&lt;=60),"X","  ")</f>
        <v xml:space="preserve">  </v>
      </c>
      <c r="J376" s="94" t="str">
        <f>IF([9]Mides!H367&gt;60,"X", "  ")</f>
        <v xml:space="preserve">  </v>
      </c>
      <c r="K376" s="96">
        <f>[9]Mides!N367</f>
        <v>0</v>
      </c>
      <c r="L376" s="96">
        <f>[9]Mides!K367</f>
        <v>0</v>
      </c>
      <c r="M376" s="96">
        <f>[9]Mides!L367</f>
        <v>0</v>
      </c>
      <c r="N376" s="96" t="str">
        <f>[9]Mides!M367</f>
        <v>x</v>
      </c>
      <c r="O376" s="96">
        <f t="shared" si="0"/>
        <v>0</v>
      </c>
      <c r="P376" s="96" t="str">
        <f>[9]Mides!R367</f>
        <v>Guatemala</v>
      </c>
      <c r="Q376" s="96" t="str">
        <f>[9]Mides!S367</f>
        <v>Guatemala</v>
      </c>
    </row>
    <row r="377" spans="2:17" ht="15" thickBot="1" x14ac:dyDescent="0.35">
      <c r="B377" s="92">
        <f>[9]Mides!E368</f>
        <v>0</v>
      </c>
      <c r="C377" s="93" t="str">
        <f>[9]Mides!D368</f>
        <v>Justyn Eduardo, Monroy Barrios</v>
      </c>
      <c r="D377" s="94" t="str">
        <f>IF([9]Mides!F368=1,"X"," ")</f>
        <v xml:space="preserve"> </v>
      </c>
      <c r="E377" s="94" t="str">
        <f>IF([9]Mides!F368=2,"X"," ")</f>
        <v>X</v>
      </c>
      <c r="F377" s="95" t="str">
        <f>[9]Mides!B368</f>
        <v>menor de edad</v>
      </c>
      <c r="G377" s="94" t="str">
        <f>IF(AND([9]Mides!H368&gt;=1,[9]Mides!H368&lt;=14),"X"," ")</f>
        <v xml:space="preserve"> </v>
      </c>
      <c r="H377" s="94" t="str">
        <f>IF(AND([9]Mides!H368&gt;=14,[9]Mides!H368&lt;=30),"X"," ")</f>
        <v>X</v>
      </c>
      <c r="I377" s="94" t="str">
        <f>IF(AND([9]Mides!H368&gt;=31,[9]Mides!H368&lt;=60),"X","  ")</f>
        <v xml:space="preserve">  </v>
      </c>
      <c r="J377" s="94" t="str">
        <f>IF([9]Mides!H368&gt;60,"X", "  ")</f>
        <v xml:space="preserve">  </v>
      </c>
      <c r="K377" s="96">
        <f>[9]Mides!N368</f>
        <v>0</v>
      </c>
      <c r="L377" s="96">
        <f>[9]Mides!K368</f>
        <v>0</v>
      </c>
      <c r="M377" s="96">
        <f>[9]Mides!L368</f>
        <v>0</v>
      </c>
      <c r="N377" s="96" t="str">
        <f>[9]Mides!M368</f>
        <v>x</v>
      </c>
      <c r="O377" s="96">
        <f t="shared" ref="O377:O440" si="1">SUM(K377:N377)</f>
        <v>0</v>
      </c>
      <c r="P377" s="96" t="str">
        <f>[9]Mides!R368</f>
        <v>Guatemala</v>
      </c>
      <c r="Q377" s="96" t="str">
        <f>[9]Mides!S368</f>
        <v>Guatemala</v>
      </c>
    </row>
    <row r="378" spans="2:17" ht="15" thickBot="1" x14ac:dyDescent="0.35">
      <c r="B378" s="92">
        <f>[9]Mides!E369</f>
        <v>0</v>
      </c>
      <c r="C378" s="93" t="str">
        <f>[9]Mides!D369</f>
        <v>Carlos Iván, Posadas Grave</v>
      </c>
      <c r="D378" s="94" t="str">
        <f>IF([9]Mides!F369=1,"X"," ")</f>
        <v xml:space="preserve"> </v>
      </c>
      <c r="E378" s="94" t="str">
        <f>IF([9]Mides!F369=2,"X"," ")</f>
        <v>X</v>
      </c>
      <c r="F378" s="95" t="str">
        <f>[9]Mides!B369</f>
        <v>menor de edad</v>
      </c>
      <c r="G378" s="94" t="str">
        <f>IF(AND([9]Mides!H369&gt;=1,[9]Mides!H369&lt;=14),"X"," ")</f>
        <v>X</v>
      </c>
      <c r="H378" s="94" t="str">
        <f>IF(AND([9]Mides!H369&gt;=14,[9]Mides!H369&lt;=30),"X"," ")</f>
        <v xml:space="preserve"> </v>
      </c>
      <c r="I378" s="94" t="str">
        <f>IF(AND([9]Mides!H369&gt;=31,[9]Mides!H369&lt;=60),"X","  ")</f>
        <v xml:space="preserve">  </v>
      </c>
      <c r="J378" s="94" t="str">
        <f>IF([9]Mides!H369&gt;60,"X", "  ")</f>
        <v xml:space="preserve">  </v>
      </c>
      <c r="K378" s="96">
        <f>[9]Mides!N369</f>
        <v>0</v>
      </c>
      <c r="L378" s="96">
        <f>[9]Mides!K369</f>
        <v>0</v>
      </c>
      <c r="M378" s="96">
        <f>[9]Mides!L369</f>
        <v>0</v>
      </c>
      <c r="N378" s="96" t="str">
        <f>[9]Mides!M369</f>
        <v>x</v>
      </c>
      <c r="O378" s="96">
        <f t="shared" si="1"/>
        <v>0</v>
      </c>
      <c r="P378" s="96" t="str">
        <f>[9]Mides!R369</f>
        <v>Guatemala</v>
      </c>
      <c r="Q378" s="96" t="str">
        <f>[9]Mides!S369</f>
        <v>Guatemala</v>
      </c>
    </row>
    <row r="379" spans="2:17" ht="15" thickBot="1" x14ac:dyDescent="0.35">
      <c r="B379" s="92">
        <f>[9]Mides!E370</f>
        <v>0</v>
      </c>
      <c r="C379" s="93" t="str">
        <f>[9]Mides!D370</f>
        <v>Oscar Oswaldo, Gonzalez Estrada</v>
      </c>
      <c r="D379" s="94" t="str">
        <f>IF([9]Mides!F370=1,"X"," ")</f>
        <v xml:space="preserve"> </v>
      </c>
      <c r="E379" s="94" t="str">
        <f>IF([9]Mides!F370=2,"X"," ")</f>
        <v>X</v>
      </c>
      <c r="F379" s="95">
        <f>[9]Mides!B370</f>
        <v>3612670880101</v>
      </c>
      <c r="G379" s="94" t="str">
        <f>IF(AND([9]Mides!H370&gt;=1,[9]Mides!H370&lt;=14),"X"," ")</f>
        <v xml:space="preserve"> </v>
      </c>
      <c r="H379" s="94" t="str">
        <f>IF(AND([9]Mides!H370&gt;=14,[9]Mides!H370&lt;=30),"X"," ")</f>
        <v xml:space="preserve"> </v>
      </c>
      <c r="I379" s="94" t="str">
        <f>IF(AND([9]Mides!H370&gt;=31,[9]Mides!H370&lt;=60),"X","  ")</f>
        <v>X</v>
      </c>
      <c r="J379" s="94" t="str">
        <f>IF([9]Mides!H370&gt;60,"X", "  ")</f>
        <v xml:space="preserve">  </v>
      </c>
      <c r="K379" s="96">
        <f>[9]Mides!N370</f>
        <v>0</v>
      </c>
      <c r="L379" s="96">
        <f>[9]Mides!K370</f>
        <v>0</v>
      </c>
      <c r="M379" s="96">
        <f>[9]Mides!L370</f>
        <v>0</v>
      </c>
      <c r="N379" s="96" t="str">
        <f>[9]Mides!M370</f>
        <v>x</v>
      </c>
      <c r="O379" s="96">
        <f t="shared" si="1"/>
        <v>0</v>
      </c>
      <c r="P379" s="96" t="str">
        <f>[9]Mides!R370</f>
        <v>Guatemala</v>
      </c>
      <c r="Q379" s="96" t="str">
        <f>[9]Mides!S370</f>
        <v>Guatemala</v>
      </c>
    </row>
    <row r="380" spans="2:17" ht="15" thickBot="1" x14ac:dyDescent="0.35">
      <c r="B380" s="92">
        <f>[9]Mides!E371</f>
        <v>0</v>
      </c>
      <c r="C380" s="93" t="str">
        <f>[9]Mides!D371</f>
        <v>José Rodolfo, Carrillo  gularte</v>
      </c>
      <c r="D380" s="94" t="str">
        <f>IF([9]Mides!F371=1,"X"," ")</f>
        <v xml:space="preserve"> </v>
      </c>
      <c r="E380" s="94" t="str">
        <f>IF([9]Mides!F371=2,"X"," ")</f>
        <v>X</v>
      </c>
      <c r="F380" s="95">
        <f>[9]Mides!B371</f>
        <v>2018910930101</v>
      </c>
      <c r="G380" s="94" t="str">
        <f>IF(AND([9]Mides!H371&gt;=1,[9]Mides!H371&lt;=14),"X"," ")</f>
        <v>X</v>
      </c>
      <c r="H380" s="94" t="str">
        <f>IF(AND([9]Mides!H371&gt;=14,[9]Mides!H371&lt;=30),"X"," ")</f>
        <v xml:space="preserve"> </v>
      </c>
      <c r="I380" s="94" t="str">
        <f>IF(AND([9]Mides!H371&gt;=31,[9]Mides!H371&lt;=60),"X","  ")</f>
        <v xml:space="preserve">  </v>
      </c>
      <c r="J380" s="94" t="str">
        <f>IF([9]Mides!H371&gt;60,"X", "  ")</f>
        <v xml:space="preserve">  </v>
      </c>
      <c r="K380" s="96">
        <f>[9]Mides!N371</f>
        <v>0</v>
      </c>
      <c r="L380" s="96">
        <f>[9]Mides!K371</f>
        <v>0</v>
      </c>
      <c r="M380" s="96">
        <f>[9]Mides!L371</f>
        <v>0</v>
      </c>
      <c r="N380" s="96" t="str">
        <f>[9]Mides!M371</f>
        <v>x</v>
      </c>
      <c r="O380" s="96">
        <f t="shared" si="1"/>
        <v>0</v>
      </c>
      <c r="P380" s="96" t="str">
        <f>[9]Mides!R371</f>
        <v>Guatemala</v>
      </c>
      <c r="Q380" s="96" t="str">
        <f>[9]Mides!S371</f>
        <v>Guatemala</v>
      </c>
    </row>
    <row r="381" spans="2:17" ht="15" thickBot="1" x14ac:dyDescent="0.35">
      <c r="B381" s="92">
        <f>[9]Mides!E372</f>
        <v>0</v>
      </c>
      <c r="C381" s="93" t="str">
        <f>[9]Mides!D372</f>
        <v>Pedro Pablo, Carrillo Gularte</v>
      </c>
      <c r="D381" s="94" t="str">
        <f>IF([9]Mides!F372=1,"X"," ")</f>
        <v xml:space="preserve"> </v>
      </c>
      <c r="E381" s="94" t="str">
        <f>IF([9]Mides!F372=2,"X"," ")</f>
        <v>X</v>
      </c>
      <c r="F381" s="95">
        <f>[9]Mides!B372</f>
        <v>1922082250101</v>
      </c>
      <c r="G381" s="94" t="str">
        <f>IF(AND([9]Mides!H372&gt;=1,[9]Mides!H372&lt;=14),"X"," ")</f>
        <v>X</v>
      </c>
      <c r="H381" s="94" t="str">
        <f>IF(AND([9]Mides!H372&gt;=14,[9]Mides!H372&lt;=30),"X"," ")</f>
        <v xml:space="preserve"> </v>
      </c>
      <c r="I381" s="94" t="str">
        <f>IF(AND([9]Mides!H372&gt;=31,[9]Mides!H372&lt;=60),"X","  ")</f>
        <v xml:space="preserve">  </v>
      </c>
      <c r="J381" s="94" t="str">
        <f>IF([9]Mides!H372&gt;60,"X", "  ")</f>
        <v xml:space="preserve">  </v>
      </c>
      <c r="K381" s="96">
        <f>[9]Mides!N372</f>
        <v>0</v>
      </c>
      <c r="L381" s="96">
        <f>[9]Mides!K372</f>
        <v>0</v>
      </c>
      <c r="M381" s="96">
        <f>[9]Mides!L372</f>
        <v>0</v>
      </c>
      <c r="N381" s="96" t="str">
        <f>[9]Mides!M372</f>
        <v>x</v>
      </c>
      <c r="O381" s="96">
        <f t="shared" si="1"/>
        <v>0</v>
      </c>
      <c r="P381" s="96" t="str">
        <f>[9]Mides!R372</f>
        <v>Guatemala</v>
      </c>
      <c r="Q381" s="96" t="str">
        <f>[9]Mides!S372</f>
        <v>Guatemala</v>
      </c>
    </row>
    <row r="382" spans="2:17" ht="15" thickBot="1" x14ac:dyDescent="0.35">
      <c r="B382" s="92">
        <f>[9]Mides!E373</f>
        <v>0</v>
      </c>
      <c r="C382" s="93" t="str">
        <f>[9]Mides!D373</f>
        <v>Javier Estuardo, Godinez Gudiel</v>
      </c>
      <c r="D382" s="94" t="str">
        <f>IF([9]Mides!F373=1,"X"," ")</f>
        <v xml:space="preserve"> </v>
      </c>
      <c r="E382" s="94" t="str">
        <f>IF([9]Mides!F373=2,"X"," ")</f>
        <v>X</v>
      </c>
      <c r="F382" s="95" t="str">
        <f>[9]Mides!B373</f>
        <v>menor de edad</v>
      </c>
      <c r="G382" s="94" t="str">
        <f>IF(AND([9]Mides!H373&gt;=1,[9]Mides!H373&lt;=14),"X"," ")</f>
        <v>X</v>
      </c>
      <c r="H382" s="94" t="str">
        <f>IF(AND([9]Mides!H373&gt;=14,[9]Mides!H373&lt;=30),"X"," ")</f>
        <v xml:space="preserve"> </v>
      </c>
      <c r="I382" s="94" t="str">
        <f>IF(AND([9]Mides!H373&gt;=31,[9]Mides!H373&lt;=60),"X","  ")</f>
        <v xml:space="preserve">  </v>
      </c>
      <c r="J382" s="94" t="str">
        <f>IF([9]Mides!H373&gt;60,"X", "  ")</f>
        <v xml:space="preserve">  </v>
      </c>
      <c r="K382" s="96">
        <f>[9]Mides!N373</f>
        <v>0</v>
      </c>
      <c r="L382" s="96">
        <f>[9]Mides!K373</f>
        <v>0</v>
      </c>
      <c r="M382" s="96">
        <f>[9]Mides!L373</f>
        <v>0</v>
      </c>
      <c r="N382" s="96" t="str">
        <f>[9]Mides!M373</f>
        <v>x</v>
      </c>
      <c r="O382" s="96">
        <f t="shared" si="1"/>
        <v>0</v>
      </c>
      <c r="P382" s="96" t="str">
        <f>[9]Mides!R373</f>
        <v>Guatemala</v>
      </c>
      <c r="Q382" s="96" t="str">
        <f>[9]Mides!S373</f>
        <v>Guatemala</v>
      </c>
    </row>
    <row r="383" spans="2:17" ht="15" thickBot="1" x14ac:dyDescent="0.35">
      <c r="B383" s="92">
        <f>[9]Mides!E374</f>
        <v>0</v>
      </c>
      <c r="C383" s="93" t="str">
        <f>[9]Mides!D374</f>
        <v xml:space="preserve">Jefferson Luciano Gómez Canté </v>
      </c>
      <c r="D383" s="94" t="str">
        <f>IF([9]Mides!F374=1,"X"," ")</f>
        <v xml:space="preserve"> </v>
      </c>
      <c r="E383" s="94" t="str">
        <f>IF([9]Mides!F374=2,"X"," ")</f>
        <v>X</v>
      </c>
      <c r="F383" s="95" t="str">
        <f>[9]Mides!B374</f>
        <v>menor de edad</v>
      </c>
      <c r="G383" s="94" t="str">
        <f>IF(AND([9]Mides!H374&gt;=1,[9]Mides!H374&lt;=14),"X"," ")</f>
        <v>X</v>
      </c>
      <c r="H383" s="94" t="str">
        <f>IF(AND([9]Mides!H374&gt;=14,[9]Mides!H374&lt;=30),"X"," ")</f>
        <v xml:space="preserve"> </v>
      </c>
      <c r="I383" s="94" t="str">
        <f>IF(AND([9]Mides!H374&gt;=31,[9]Mides!H374&lt;=60),"X","  ")</f>
        <v xml:space="preserve">  </v>
      </c>
      <c r="J383" s="94" t="str">
        <f>IF([9]Mides!H374&gt;60,"X", "  ")</f>
        <v xml:space="preserve">  </v>
      </c>
      <c r="K383" s="96">
        <f>[9]Mides!N374</f>
        <v>0</v>
      </c>
      <c r="L383" s="96">
        <f>[9]Mides!K374</f>
        <v>0</v>
      </c>
      <c r="M383" s="96">
        <f>[9]Mides!L374</f>
        <v>0</v>
      </c>
      <c r="N383" s="96" t="str">
        <f>[9]Mides!M374</f>
        <v>x</v>
      </c>
      <c r="O383" s="96">
        <f t="shared" si="1"/>
        <v>0</v>
      </c>
      <c r="P383" s="96" t="str">
        <f>[9]Mides!R374</f>
        <v>Guatemala</v>
      </c>
      <c r="Q383" s="96" t="str">
        <f>[9]Mides!S374</f>
        <v>Guatemala</v>
      </c>
    </row>
    <row r="384" spans="2:17" ht="15" thickBot="1" x14ac:dyDescent="0.35">
      <c r="B384" s="92">
        <f>[9]Mides!E375</f>
        <v>0</v>
      </c>
      <c r="C384" s="93" t="str">
        <f>[9]Mides!D375</f>
        <v xml:space="preserve">Cristel Anaí Chicoj Canté </v>
      </c>
      <c r="D384" s="94" t="str">
        <f>IF([9]Mides!F375=1,"X"," ")</f>
        <v xml:space="preserve"> </v>
      </c>
      <c r="E384" s="94" t="str">
        <f>IF([9]Mides!F375=2,"X"," ")</f>
        <v>X</v>
      </c>
      <c r="F384" s="95">
        <f>[9]Mides!B375</f>
        <v>2346177640101</v>
      </c>
      <c r="G384" s="94" t="str">
        <f>IF(AND([9]Mides!H375&gt;=1,[9]Mides!H375&lt;=14),"X"," ")</f>
        <v>X</v>
      </c>
      <c r="H384" s="94" t="str">
        <f>IF(AND([9]Mides!H375&gt;=14,[9]Mides!H375&lt;=30),"X"," ")</f>
        <v xml:space="preserve"> </v>
      </c>
      <c r="I384" s="94" t="str">
        <f>IF(AND([9]Mides!H375&gt;=31,[9]Mides!H375&lt;=60),"X","  ")</f>
        <v xml:space="preserve">  </v>
      </c>
      <c r="J384" s="94" t="str">
        <f>IF([9]Mides!H375&gt;60,"X", "  ")</f>
        <v xml:space="preserve">  </v>
      </c>
      <c r="K384" s="96">
        <f>[9]Mides!N375</f>
        <v>0</v>
      </c>
      <c r="L384" s="96">
        <f>[9]Mides!K375</f>
        <v>0</v>
      </c>
      <c r="M384" s="96">
        <f>[9]Mides!L375</f>
        <v>0</v>
      </c>
      <c r="N384" s="96" t="str">
        <f>[9]Mides!M375</f>
        <v>x</v>
      </c>
      <c r="O384" s="96">
        <f t="shared" si="1"/>
        <v>0</v>
      </c>
      <c r="P384" s="96" t="str">
        <f>[9]Mides!R375</f>
        <v>Guatemala</v>
      </c>
      <c r="Q384" s="96" t="str">
        <f>[9]Mides!S375</f>
        <v>Guatemala</v>
      </c>
    </row>
    <row r="385" spans="2:17" ht="15" thickBot="1" x14ac:dyDescent="0.35">
      <c r="B385" s="92">
        <f>[9]Mides!E376</f>
        <v>0</v>
      </c>
      <c r="C385" s="93" t="str">
        <f>[9]Mides!D376</f>
        <v xml:space="preserve">José Pablo Valentin Beteta Gatica </v>
      </c>
      <c r="D385" s="94" t="str">
        <f>IF([9]Mides!F376=1,"X"," ")</f>
        <v xml:space="preserve"> </v>
      </c>
      <c r="E385" s="94" t="str">
        <f>IF([9]Mides!F376=2,"X"," ")</f>
        <v>X</v>
      </c>
      <c r="F385" s="95">
        <f>[9]Mides!B376</f>
        <v>2694138040101</v>
      </c>
      <c r="G385" s="94" t="str">
        <f>IF(AND([9]Mides!H376&gt;=1,[9]Mides!H376&lt;=14),"X"," ")</f>
        <v>X</v>
      </c>
      <c r="H385" s="94" t="str">
        <f>IF(AND([9]Mides!H376&gt;=14,[9]Mides!H376&lt;=30),"X"," ")</f>
        <v xml:space="preserve"> </v>
      </c>
      <c r="I385" s="94" t="str">
        <f>IF(AND([9]Mides!H376&gt;=31,[9]Mides!H376&lt;=60),"X","  ")</f>
        <v xml:space="preserve">  </v>
      </c>
      <c r="J385" s="94" t="str">
        <f>IF([9]Mides!H376&gt;60,"X", "  ")</f>
        <v xml:space="preserve">  </v>
      </c>
      <c r="K385" s="96">
        <f>[9]Mides!N376</f>
        <v>0</v>
      </c>
      <c r="L385" s="96">
        <f>[9]Mides!K376</f>
        <v>0</v>
      </c>
      <c r="M385" s="96">
        <f>[9]Mides!L376</f>
        <v>0</v>
      </c>
      <c r="N385" s="96" t="str">
        <f>[9]Mides!M376</f>
        <v>x</v>
      </c>
      <c r="O385" s="96">
        <f t="shared" si="1"/>
        <v>0</v>
      </c>
      <c r="P385" s="96" t="str">
        <f>[9]Mides!R376</f>
        <v>Guatemala</v>
      </c>
      <c r="Q385" s="96" t="str">
        <f>[9]Mides!S376</f>
        <v>Guatemala</v>
      </c>
    </row>
    <row r="386" spans="2:17" ht="15" thickBot="1" x14ac:dyDescent="0.35">
      <c r="B386" s="92">
        <f>[9]Mides!E377</f>
        <v>0</v>
      </c>
      <c r="C386" s="93" t="str">
        <f>[9]Mides!D377</f>
        <v xml:space="preserve">Josue David Guerra Robles </v>
      </c>
      <c r="D386" s="94" t="str">
        <f>IF([9]Mides!F377=1,"X"," ")</f>
        <v xml:space="preserve"> </v>
      </c>
      <c r="E386" s="94" t="str">
        <f>IF([9]Mides!F377=2,"X"," ")</f>
        <v>X</v>
      </c>
      <c r="F386" s="95">
        <f>[9]Mides!B377</f>
        <v>2052789060101</v>
      </c>
      <c r="G386" s="94" t="str">
        <f>IF(AND([9]Mides!H377&gt;=1,[9]Mides!H377&lt;=14),"X"," ")</f>
        <v>X</v>
      </c>
      <c r="H386" s="94" t="str">
        <f>IF(AND([9]Mides!H377&gt;=14,[9]Mides!H377&lt;=30),"X"," ")</f>
        <v xml:space="preserve"> </v>
      </c>
      <c r="I386" s="94" t="str">
        <f>IF(AND([9]Mides!H377&gt;=31,[9]Mides!H377&lt;=60),"X","  ")</f>
        <v xml:space="preserve">  </v>
      </c>
      <c r="J386" s="94" t="str">
        <f>IF([9]Mides!H377&gt;60,"X", "  ")</f>
        <v xml:space="preserve">  </v>
      </c>
      <c r="K386" s="96">
        <f>[9]Mides!N377</f>
        <v>0</v>
      </c>
      <c r="L386" s="96">
        <f>[9]Mides!K377</f>
        <v>0</v>
      </c>
      <c r="M386" s="96">
        <f>[9]Mides!L377</f>
        <v>0</v>
      </c>
      <c r="N386" s="96" t="str">
        <f>[9]Mides!M377</f>
        <v>x</v>
      </c>
      <c r="O386" s="96">
        <f t="shared" si="1"/>
        <v>0</v>
      </c>
      <c r="P386" s="96" t="str">
        <f>[9]Mides!R377</f>
        <v>Guatemala</v>
      </c>
      <c r="Q386" s="96" t="str">
        <f>[9]Mides!S377</f>
        <v>Guatemala</v>
      </c>
    </row>
    <row r="387" spans="2:17" ht="15" thickBot="1" x14ac:dyDescent="0.35">
      <c r="B387" s="92" t="str">
        <f>[9]Mides!E378</f>
        <v>Carlos</v>
      </c>
      <c r="C387" s="93" t="str">
        <f>[9]Mides!D378</f>
        <v>Marroquin</v>
      </c>
      <c r="D387" s="94" t="str">
        <f>IF([9]Mides!F378=1,"X"," ")</f>
        <v xml:space="preserve"> </v>
      </c>
      <c r="E387" s="94" t="str">
        <f>IF([9]Mides!F378=2,"X"," ")</f>
        <v>X</v>
      </c>
      <c r="F387" s="95" t="str">
        <f>[9]Mides!B378</f>
        <v>menor de edad</v>
      </c>
      <c r="G387" s="94" t="str">
        <f>IF(AND([9]Mides!H378&gt;=1,[9]Mides!H378&lt;=14),"X"," ")</f>
        <v>X</v>
      </c>
      <c r="H387" s="94" t="str">
        <f>IF(AND([9]Mides!H378&gt;=14,[9]Mides!H378&lt;=30),"X"," ")</f>
        <v xml:space="preserve"> </v>
      </c>
      <c r="I387" s="94" t="str">
        <f>IF(AND([9]Mides!H378&gt;=31,[9]Mides!H378&lt;=60),"X","  ")</f>
        <v xml:space="preserve">  </v>
      </c>
      <c r="J387" s="94" t="str">
        <f>IF([9]Mides!H378&gt;60,"X", "  ")</f>
        <v xml:space="preserve">  </v>
      </c>
      <c r="K387" s="96">
        <f>[9]Mides!N378</f>
        <v>0</v>
      </c>
      <c r="L387" s="96">
        <f>[9]Mides!K378</f>
        <v>0</v>
      </c>
      <c r="M387" s="96">
        <f>[9]Mides!L378</f>
        <v>0</v>
      </c>
      <c r="N387" s="96" t="str">
        <f>[9]Mides!M378</f>
        <v>x</v>
      </c>
      <c r="O387" s="96">
        <f t="shared" si="1"/>
        <v>0</v>
      </c>
      <c r="P387" s="96" t="str">
        <f>[9]Mides!R378</f>
        <v>Guatemala</v>
      </c>
      <c r="Q387" s="96" t="str">
        <f>[9]Mides!S378</f>
        <v>Guatemala</v>
      </c>
    </row>
    <row r="388" spans="2:17" ht="15" thickBot="1" x14ac:dyDescent="0.35">
      <c r="B388" s="92" t="str">
        <f>[9]Mides!E379</f>
        <v>Yeraldi</v>
      </c>
      <c r="C388" s="93" t="str">
        <f>[9]Mides!D379</f>
        <v>Cisneros</v>
      </c>
      <c r="D388" s="94" t="str">
        <f>IF([9]Mides!F379=1,"X"," ")</f>
        <v>X</v>
      </c>
      <c r="E388" s="94" t="str">
        <f>IF([9]Mides!F379=2,"X"," ")</f>
        <v xml:space="preserve"> </v>
      </c>
      <c r="F388" s="95" t="str">
        <f>[9]Mides!B379</f>
        <v>menor de edad</v>
      </c>
      <c r="G388" s="94" t="str">
        <f>IF(AND([9]Mides!H379&gt;=1,[9]Mides!H379&lt;=14),"X"," ")</f>
        <v xml:space="preserve"> </v>
      </c>
      <c r="H388" s="94" t="str">
        <f>IF(AND([9]Mides!H379&gt;=14,[9]Mides!H379&lt;=30),"X"," ")</f>
        <v>X</v>
      </c>
      <c r="I388" s="94" t="str">
        <f>IF(AND([9]Mides!H379&gt;=31,[9]Mides!H379&lt;=60),"X","  ")</f>
        <v xml:space="preserve">  </v>
      </c>
      <c r="J388" s="94" t="str">
        <f>IF([9]Mides!H379&gt;60,"X", "  ")</f>
        <v xml:space="preserve">  </v>
      </c>
      <c r="K388" s="96">
        <f>[9]Mides!N379</f>
        <v>0</v>
      </c>
      <c r="L388" s="96">
        <f>[9]Mides!K379</f>
        <v>0</v>
      </c>
      <c r="M388" s="96">
        <f>[9]Mides!L379</f>
        <v>0</v>
      </c>
      <c r="N388" s="96" t="str">
        <f>[9]Mides!M379</f>
        <v>x</v>
      </c>
      <c r="O388" s="96">
        <f t="shared" si="1"/>
        <v>0</v>
      </c>
      <c r="P388" s="96" t="str">
        <f>[9]Mides!R379</f>
        <v>Guatemala</v>
      </c>
      <c r="Q388" s="96" t="str">
        <f>[9]Mides!S379</f>
        <v>Guatemala</v>
      </c>
    </row>
    <row r="389" spans="2:17" ht="15" thickBot="1" x14ac:dyDescent="0.35">
      <c r="B389" s="92" t="str">
        <f>[9]Mides!E380</f>
        <v>Karen</v>
      </c>
      <c r="C389" s="93" t="str">
        <f>[9]Mides!D380</f>
        <v>Alvarez</v>
      </c>
      <c r="D389" s="94" t="str">
        <f>IF([9]Mides!F380=1,"X"," ")</f>
        <v>X</v>
      </c>
      <c r="E389" s="94" t="str">
        <f>IF([9]Mides!F380=2,"X"," ")</f>
        <v xml:space="preserve"> </v>
      </c>
      <c r="F389" s="95" t="str">
        <f>[9]Mides!B380</f>
        <v>menor de edad</v>
      </c>
      <c r="G389" s="94" t="str">
        <f>IF(AND([9]Mides!H380&gt;=1,[9]Mides!H380&lt;=14),"X"," ")</f>
        <v xml:space="preserve"> </v>
      </c>
      <c r="H389" s="94" t="str">
        <f>IF(AND([9]Mides!H380&gt;=14,[9]Mides!H380&lt;=30),"X"," ")</f>
        <v>X</v>
      </c>
      <c r="I389" s="94" t="str">
        <f>IF(AND([9]Mides!H380&gt;=31,[9]Mides!H380&lt;=60),"X","  ")</f>
        <v xml:space="preserve">  </v>
      </c>
      <c r="J389" s="94" t="str">
        <f>IF([9]Mides!H380&gt;60,"X", "  ")</f>
        <v xml:space="preserve">  </v>
      </c>
      <c r="K389" s="96">
        <f>[9]Mides!N380</f>
        <v>0</v>
      </c>
      <c r="L389" s="96">
        <f>[9]Mides!K380</f>
        <v>0</v>
      </c>
      <c r="M389" s="96">
        <f>[9]Mides!L380</f>
        <v>0</v>
      </c>
      <c r="N389" s="96" t="str">
        <f>[9]Mides!M380</f>
        <v>x</v>
      </c>
      <c r="O389" s="96">
        <f t="shared" si="1"/>
        <v>0</v>
      </c>
      <c r="P389" s="96" t="str">
        <f>[9]Mides!R380</f>
        <v>Guatemala</v>
      </c>
      <c r="Q389" s="96" t="str">
        <f>[9]Mides!S380</f>
        <v>Guatemala</v>
      </c>
    </row>
    <row r="390" spans="2:17" ht="15" thickBot="1" x14ac:dyDescent="0.35">
      <c r="B390" s="92" t="str">
        <f>[9]Mides!E381</f>
        <v>Geraldine</v>
      </c>
      <c r="C390" s="93" t="str">
        <f>[9]Mides!D381</f>
        <v>Porras</v>
      </c>
      <c r="D390" s="94" t="str">
        <f>IF([9]Mides!F381=1,"X"," ")</f>
        <v>X</v>
      </c>
      <c r="E390" s="94" t="str">
        <f>IF([9]Mides!F381=2,"X"," ")</f>
        <v xml:space="preserve"> </v>
      </c>
      <c r="F390" s="95" t="str">
        <f>[9]Mides!B381</f>
        <v>menor de edad</v>
      </c>
      <c r="G390" s="94" t="str">
        <f>IF(AND([9]Mides!H381&gt;=1,[9]Mides!H381&lt;=14),"X"," ")</f>
        <v>X</v>
      </c>
      <c r="H390" s="94" t="str">
        <f>IF(AND([9]Mides!H381&gt;=14,[9]Mides!H381&lt;=30),"X"," ")</f>
        <v xml:space="preserve"> </v>
      </c>
      <c r="I390" s="94" t="str">
        <f>IF(AND([9]Mides!H381&gt;=31,[9]Mides!H381&lt;=60),"X","  ")</f>
        <v xml:space="preserve">  </v>
      </c>
      <c r="J390" s="94" t="str">
        <f>IF([9]Mides!H381&gt;60,"X", "  ")</f>
        <v xml:space="preserve">  </v>
      </c>
      <c r="K390" s="96">
        <f>[9]Mides!N381</f>
        <v>0</v>
      </c>
      <c r="L390" s="96">
        <f>[9]Mides!K381</f>
        <v>0</v>
      </c>
      <c r="M390" s="96">
        <f>[9]Mides!L381</f>
        <v>0</v>
      </c>
      <c r="N390" s="96" t="str">
        <f>[9]Mides!M381</f>
        <v>x</v>
      </c>
      <c r="O390" s="96">
        <f t="shared" si="1"/>
        <v>0</v>
      </c>
      <c r="P390" s="96" t="str">
        <f>[9]Mides!R381</f>
        <v>Guatemala</v>
      </c>
      <c r="Q390" s="96" t="str">
        <f>[9]Mides!S381</f>
        <v>Guatemala</v>
      </c>
    </row>
    <row r="391" spans="2:17" ht="15" thickBot="1" x14ac:dyDescent="0.35">
      <c r="B391" s="92" t="str">
        <f>[9]Mides!E382</f>
        <v>Gabriel</v>
      </c>
      <c r="C391" s="93" t="str">
        <f>[9]Mides!D382</f>
        <v>Yool</v>
      </c>
      <c r="D391" s="94" t="str">
        <f>IF([9]Mides!F382=1,"X"," ")</f>
        <v xml:space="preserve"> </v>
      </c>
      <c r="E391" s="94" t="str">
        <f>IF([9]Mides!F382=2,"X"," ")</f>
        <v>X</v>
      </c>
      <c r="F391" s="95" t="str">
        <f>[9]Mides!B382</f>
        <v>menor de edad</v>
      </c>
      <c r="G391" s="94" t="str">
        <f>IF(AND([9]Mides!H382&gt;=1,[9]Mides!H382&lt;=14),"X"," ")</f>
        <v>X</v>
      </c>
      <c r="H391" s="94" t="str">
        <f>IF(AND([9]Mides!H382&gt;=14,[9]Mides!H382&lt;=30),"X"," ")</f>
        <v>X</v>
      </c>
      <c r="I391" s="94" t="str">
        <f>IF(AND([9]Mides!H382&gt;=31,[9]Mides!H382&lt;=60),"X","  ")</f>
        <v xml:space="preserve">  </v>
      </c>
      <c r="J391" s="94" t="str">
        <f>IF([9]Mides!H382&gt;60,"X", "  ")</f>
        <v xml:space="preserve">  </v>
      </c>
      <c r="K391" s="96">
        <f>[9]Mides!N382</f>
        <v>0</v>
      </c>
      <c r="L391" s="96">
        <f>[9]Mides!K382</f>
        <v>0</v>
      </c>
      <c r="M391" s="96">
        <f>[9]Mides!L382</f>
        <v>0</v>
      </c>
      <c r="N391" s="96" t="str">
        <f>[9]Mides!M382</f>
        <v>x</v>
      </c>
      <c r="O391" s="96">
        <f t="shared" si="1"/>
        <v>0</v>
      </c>
      <c r="P391" s="96" t="str">
        <f>[9]Mides!R382</f>
        <v>Guatemala</v>
      </c>
      <c r="Q391" s="96" t="str">
        <f>[9]Mides!S382</f>
        <v>Guatemala</v>
      </c>
    </row>
    <row r="392" spans="2:17" ht="15" thickBot="1" x14ac:dyDescent="0.35">
      <c r="B392" s="92" t="str">
        <f>[9]Mides!E383</f>
        <v>Yazmin</v>
      </c>
      <c r="C392" s="93" t="str">
        <f>[9]Mides!D383</f>
        <v xml:space="preserve">Donis </v>
      </c>
      <c r="D392" s="94" t="str">
        <f>IF([9]Mides!F383=1,"X"," ")</f>
        <v>X</v>
      </c>
      <c r="E392" s="94" t="str">
        <f>IF([9]Mides!F383=2,"X"," ")</f>
        <v xml:space="preserve"> </v>
      </c>
      <c r="F392" s="95" t="str">
        <f>[9]Mides!B383</f>
        <v>menor de edad</v>
      </c>
      <c r="G392" s="94" t="str">
        <f>IF(AND([9]Mides!H383&gt;=1,[9]Mides!H383&lt;=14),"X"," ")</f>
        <v>X</v>
      </c>
      <c r="H392" s="94" t="str">
        <f>IF(AND([9]Mides!H383&gt;=14,[9]Mides!H383&lt;=30),"X"," ")</f>
        <v xml:space="preserve"> </v>
      </c>
      <c r="I392" s="94" t="str">
        <f>IF(AND([9]Mides!H383&gt;=31,[9]Mides!H383&lt;=60),"X","  ")</f>
        <v xml:space="preserve">  </v>
      </c>
      <c r="J392" s="94" t="str">
        <f>IF([9]Mides!H383&gt;60,"X", "  ")</f>
        <v xml:space="preserve">  </v>
      </c>
      <c r="K392" s="96">
        <f>[9]Mides!N383</f>
        <v>0</v>
      </c>
      <c r="L392" s="96">
        <f>[9]Mides!K383</f>
        <v>0</v>
      </c>
      <c r="M392" s="96">
        <f>[9]Mides!L383</f>
        <v>0</v>
      </c>
      <c r="N392" s="96" t="str">
        <f>[9]Mides!M383</f>
        <v>x</v>
      </c>
      <c r="O392" s="96">
        <f t="shared" si="1"/>
        <v>0</v>
      </c>
      <c r="P392" s="96" t="str">
        <f>[9]Mides!R383</f>
        <v>Guatemala</v>
      </c>
      <c r="Q392" s="96" t="str">
        <f>[9]Mides!S383</f>
        <v>Guatemala</v>
      </c>
    </row>
    <row r="393" spans="2:17" ht="15" thickBot="1" x14ac:dyDescent="0.35">
      <c r="B393" s="92" t="str">
        <f>[9]Mides!E384</f>
        <v>Ana</v>
      </c>
      <c r="C393" s="93" t="str">
        <f>[9]Mides!D384</f>
        <v>Alvarado</v>
      </c>
      <c r="D393" s="94" t="str">
        <f>IF([9]Mides!F384=1,"X"," ")</f>
        <v>X</v>
      </c>
      <c r="E393" s="94" t="str">
        <f>IF([9]Mides!F384=2,"X"," ")</f>
        <v xml:space="preserve"> </v>
      </c>
      <c r="F393" s="95">
        <f>[9]Mides!B384</f>
        <v>2296174170101</v>
      </c>
      <c r="G393" s="94" t="str">
        <f>IF(AND([9]Mides!H384&gt;=1,[9]Mides!H384&lt;=14),"X"," ")</f>
        <v xml:space="preserve"> </v>
      </c>
      <c r="H393" s="94" t="str">
        <f>IF(AND([9]Mides!H384&gt;=14,[9]Mides!H384&lt;=30),"X"," ")</f>
        <v>X</v>
      </c>
      <c r="I393" s="94" t="str">
        <f>IF(AND([9]Mides!H384&gt;=31,[9]Mides!H384&lt;=60),"X","  ")</f>
        <v xml:space="preserve">  </v>
      </c>
      <c r="J393" s="94" t="str">
        <f>IF([9]Mides!H384&gt;60,"X", "  ")</f>
        <v xml:space="preserve">  </v>
      </c>
      <c r="K393" s="96">
        <f>[9]Mides!N384</f>
        <v>0</v>
      </c>
      <c r="L393" s="96">
        <f>[9]Mides!K384</f>
        <v>0</v>
      </c>
      <c r="M393" s="96">
        <f>[9]Mides!L384</f>
        <v>0</v>
      </c>
      <c r="N393" s="96" t="str">
        <f>[9]Mides!M384</f>
        <v>x</v>
      </c>
      <c r="O393" s="96">
        <f t="shared" si="1"/>
        <v>0</v>
      </c>
      <c r="P393" s="96" t="str">
        <f>[9]Mides!R384</f>
        <v>Guatemala</v>
      </c>
      <c r="Q393" s="96" t="str">
        <f>[9]Mides!S384</f>
        <v>Guatemala</v>
      </c>
    </row>
    <row r="394" spans="2:17" ht="15" thickBot="1" x14ac:dyDescent="0.35">
      <c r="B394" s="92" t="str">
        <f>[9]Mides!E385</f>
        <v>Joel</v>
      </c>
      <c r="C394" s="93" t="str">
        <f>[9]Mides!D385</f>
        <v>Escobar</v>
      </c>
      <c r="D394" s="94" t="str">
        <f>IF([9]Mides!F385=1,"X"," ")</f>
        <v xml:space="preserve"> </v>
      </c>
      <c r="E394" s="94" t="str">
        <f>IF([9]Mides!F385=2,"X"," ")</f>
        <v>X</v>
      </c>
      <c r="F394" s="95" t="str">
        <f>[9]Mides!B385</f>
        <v>menor de edad</v>
      </c>
      <c r="G394" s="94" t="str">
        <f>IF(AND([9]Mides!H385&gt;=1,[9]Mides!H385&lt;=14),"X"," ")</f>
        <v>X</v>
      </c>
      <c r="H394" s="94" t="str">
        <f>IF(AND([9]Mides!H385&gt;=14,[9]Mides!H385&lt;=30),"X"," ")</f>
        <v>X</v>
      </c>
      <c r="I394" s="94" t="str">
        <f>IF(AND([9]Mides!H385&gt;=31,[9]Mides!H385&lt;=60),"X","  ")</f>
        <v xml:space="preserve">  </v>
      </c>
      <c r="J394" s="94" t="str">
        <f>IF([9]Mides!H385&gt;60,"X", "  ")</f>
        <v xml:space="preserve">  </v>
      </c>
      <c r="K394" s="96">
        <f>[9]Mides!N385</f>
        <v>0</v>
      </c>
      <c r="L394" s="96">
        <f>[9]Mides!K385</f>
        <v>0</v>
      </c>
      <c r="M394" s="96">
        <f>[9]Mides!L385</f>
        <v>0</v>
      </c>
      <c r="N394" s="96" t="str">
        <f>[9]Mides!M385</f>
        <v>x</v>
      </c>
      <c r="O394" s="96">
        <f t="shared" si="1"/>
        <v>0</v>
      </c>
      <c r="P394" s="96" t="str">
        <f>[9]Mides!R385</f>
        <v>Guatemala</v>
      </c>
      <c r="Q394" s="96" t="str">
        <f>[9]Mides!S385</f>
        <v>Guatemala</v>
      </c>
    </row>
    <row r="395" spans="2:17" ht="15" thickBot="1" x14ac:dyDescent="0.35">
      <c r="B395" s="92" t="str">
        <f>[9]Mides!E386</f>
        <v>Anderson</v>
      </c>
      <c r="C395" s="93" t="str">
        <f>[9]Mides!D386</f>
        <v>Rodriguez</v>
      </c>
      <c r="D395" s="94" t="str">
        <f>IF([9]Mides!F386=1,"X"," ")</f>
        <v xml:space="preserve"> </v>
      </c>
      <c r="E395" s="94" t="str">
        <f>IF([9]Mides!F386=2,"X"," ")</f>
        <v>X</v>
      </c>
      <c r="F395" s="95" t="str">
        <f>[9]Mides!B386</f>
        <v>menor de edad</v>
      </c>
      <c r="G395" s="94" t="str">
        <f>IF(AND([9]Mides!H386&gt;=1,[9]Mides!H386&lt;=14),"X"," ")</f>
        <v>X</v>
      </c>
      <c r="H395" s="94" t="str">
        <f>IF(AND([9]Mides!H386&gt;=14,[9]Mides!H386&lt;=30),"X"," ")</f>
        <v xml:space="preserve"> </v>
      </c>
      <c r="I395" s="94" t="str">
        <f>IF(AND([9]Mides!H386&gt;=31,[9]Mides!H386&lt;=60),"X","  ")</f>
        <v xml:space="preserve">  </v>
      </c>
      <c r="J395" s="94" t="str">
        <f>IF([9]Mides!H386&gt;60,"X", "  ")</f>
        <v xml:space="preserve">  </v>
      </c>
      <c r="K395" s="96">
        <f>[9]Mides!N386</f>
        <v>0</v>
      </c>
      <c r="L395" s="96">
        <f>[9]Mides!K386</f>
        <v>0</v>
      </c>
      <c r="M395" s="96">
        <f>[9]Mides!L386</f>
        <v>0</v>
      </c>
      <c r="N395" s="96" t="str">
        <f>[9]Mides!M386</f>
        <v>x</v>
      </c>
      <c r="O395" s="96">
        <f t="shared" si="1"/>
        <v>0</v>
      </c>
      <c r="P395" s="96" t="str">
        <f>[9]Mides!R386</f>
        <v>Guatemala</v>
      </c>
      <c r="Q395" s="96" t="str">
        <f>[9]Mides!S386</f>
        <v>Guatemala</v>
      </c>
    </row>
    <row r="396" spans="2:17" ht="15" thickBot="1" x14ac:dyDescent="0.35">
      <c r="B396" s="92" t="str">
        <f>[9]Mides!E387</f>
        <v>Esdras</v>
      </c>
      <c r="C396" s="93" t="str">
        <f>[9]Mides!D387</f>
        <v>Noj</v>
      </c>
      <c r="D396" s="94" t="str">
        <f>IF([9]Mides!F387=1,"X"," ")</f>
        <v xml:space="preserve"> </v>
      </c>
      <c r="E396" s="94" t="str">
        <f>IF([9]Mides!F387=2,"X"," ")</f>
        <v>X</v>
      </c>
      <c r="F396" s="95" t="str">
        <f>[9]Mides!B387</f>
        <v>menor de edad</v>
      </c>
      <c r="G396" s="94" t="str">
        <f>IF(AND([9]Mides!H387&gt;=1,[9]Mides!H387&lt;=14),"X"," ")</f>
        <v xml:space="preserve"> </v>
      </c>
      <c r="H396" s="94" t="str">
        <f>IF(AND([9]Mides!H387&gt;=14,[9]Mides!H387&lt;=30),"X"," ")</f>
        <v>X</v>
      </c>
      <c r="I396" s="94" t="str">
        <f>IF(AND([9]Mides!H387&gt;=31,[9]Mides!H387&lt;=60),"X","  ")</f>
        <v xml:space="preserve">  </v>
      </c>
      <c r="J396" s="94" t="str">
        <f>IF([9]Mides!H387&gt;60,"X", "  ")</f>
        <v xml:space="preserve">  </v>
      </c>
      <c r="K396" s="96">
        <f>[9]Mides!N387</f>
        <v>0</v>
      </c>
      <c r="L396" s="96">
        <f>[9]Mides!K387</f>
        <v>0</v>
      </c>
      <c r="M396" s="96">
        <f>[9]Mides!L387</f>
        <v>0</v>
      </c>
      <c r="N396" s="96" t="str">
        <f>[9]Mides!M387</f>
        <v>x</v>
      </c>
      <c r="O396" s="96">
        <f t="shared" si="1"/>
        <v>0</v>
      </c>
      <c r="P396" s="96" t="str">
        <f>[9]Mides!R387</f>
        <v>Guatemala</v>
      </c>
      <c r="Q396" s="96" t="str">
        <f>[9]Mides!S387</f>
        <v>Guatemala</v>
      </c>
    </row>
    <row r="397" spans="2:17" ht="15" thickBot="1" x14ac:dyDescent="0.35">
      <c r="B397" s="92" t="str">
        <f>[9]Mides!E388</f>
        <v>Glendy</v>
      </c>
      <c r="C397" s="93" t="str">
        <f>[9]Mides!D388</f>
        <v>Lopez</v>
      </c>
      <c r="D397" s="94" t="str">
        <f>IF([9]Mides!F388=1,"X"," ")</f>
        <v>X</v>
      </c>
      <c r="E397" s="94" t="str">
        <f>IF([9]Mides!F388=2,"X"," ")</f>
        <v xml:space="preserve"> </v>
      </c>
      <c r="F397" s="95" t="str">
        <f>[9]Mides!B388</f>
        <v>2530 184200101</v>
      </c>
      <c r="G397" s="94" t="str">
        <f>IF(AND([9]Mides!H388&gt;=1,[9]Mides!H388&lt;=14),"X"," ")</f>
        <v xml:space="preserve"> </v>
      </c>
      <c r="H397" s="94" t="str">
        <f>IF(AND([9]Mides!H388&gt;=14,[9]Mides!H388&lt;=30),"X"," ")</f>
        <v>X</v>
      </c>
      <c r="I397" s="94" t="str">
        <f>IF(AND([9]Mides!H388&gt;=31,[9]Mides!H388&lt;=60),"X","  ")</f>
        <v xml:space="preserve">  </v>
      </c>
      <c r="J397" s="94" t="str">
        <f>IF([9]Mides!H388&gt;60,"X", "  ")</f>
        <v xml:space="preserve">  </v>
      </c>
      <c r="K397" s="96">
        <f>[9]Mides!N388</f>
        <v>0</v>
      </c>
      <c r="L397" s="96">
        <f>[9]Mides!K388</f>
        <v>0</v>
      </c>
      <c r="M397" s="96">
        <f>[9]Mides!L388</f>
        <v>0</v>
      </c>
      <c r="N397" s="96" t="str">
        <f>[9]Mides!M388</f>
        <v>x</v>
      </c>
      <c r="O397" s="96">
        <f t="shared" si="1"/>
        <v>0</v>
      </c>
      <c r="P397" s="96" t="str">
        <f>[9]Mides!R388</f>
        <v>Guatemala</v>
      </c>
      <c r="Q397" s="96" t="str">
        <f>[9]Mides!S388</f>
        <v>Guatemala</v>
      </c>
    </row>
    <row r="398" spans="2:17" ht="15" thickBot="1" x14ac:dyDescent="0.35">
      <c r="B398" s="92" t="str">
        <f>[9]Mides!E389</f>
        <v>Javier</v>
      </c>
      <c r="C398" s="93" t="str">
        <f>[9]Mides!D389</f>
        <v>Godinez</v>
      </c>
      <c r="D398" s="94" t="str">
        <f>IF([9]Mides!F389=1,"X"," ")</f>
        <v xml:space="preserve"> </v>
      </c>
      <c r="E398" s="94" t="str">
        <f>IF([9]Mides!F389=2,"X"," ")</f>
        <v>X</v>
      </c>
      <c r="F398" s="95" t="str">
        <f>[9]Mides!B389</f>
        <v>menor de edad</v>
      </c>
      <c r="G398" s="94" t="str">
        <f>IF(AND([9]Mides!H389&gt;=1,[9]Mides!H389&lt;=14),"X"," ")</f>
        <v>X</v>
      </c>
      <c r="H398" s="94" t="str">
        <f>IF(AND([9]Mides!H389&gt;=14,[9]Mides!H389&lt;=30),"X"," ")</f>
        <v xml:space="preserve"> </v>
      </c>
      <c r="I398" s="94" t="str">
        <f>IF(AND([9]Mides!H389&gt;=31,[9]Mides!H389&lt;=60),"X","  ")</f>
        <v xml:space="preserve">  </v>
      </c>
      <c r="J398" s="94" t="str">
        <f>IF([9]Mides!H389&gt;60,"X", "  ")</f>
        <v xml:space="preserve">  </v>
      </c>
      <c r="K398" s="96">
        <f>[9]Mides!N389</f>
        <v>0</v>
      </c>
      <c r="L398" s="96">
        <f>[9]Mides!K389</f>
        <v>0</v>
      </c>
      <c r="M398" s="96">
        <f>[9]Mides!L389</f>
        <v>0</v>
      </c>
      <c r="N398" s="96" t="str">
        <f>[9]Mides!M389</f>
        <v>x</v>
      </c>
      <c r="O398" s="96">
        <f t="shared" si="1"/>
        <v>0</v>
      </c>
      <c r="P398" s="96" t="str">
        <f>[9]Mides!R389</f>
        <v>Guatemala</v>
      </c>
      <c r="Q398" s="96" t="str">
        <f>[9]Mides!S389</f>
        <v>Guatemala</v>
      </c>
    </row>
    <row r="399" spans="2:17" ht="15" thickBot="1" x14ac:dyDescent="0.35">
      <c r="B399" s="92" t="str">
        <f>[9]Mides!E390</f>
        <v>Maria</v>
      </c>
      <c r="C399" s="93" t="str">
        <f>[9]Mides!D390</f>
        <v>Samayoa</v>
      </c>
      <c r="D399" s="94" t="str">
        <f>IF([9]Mides!F390=1,"X"," ")</f>
        <v>X</v>
      </c>
      <c r="E399" s="94" t="str">
        <f>IF([9]Mides!F390=2,"X"," ")</f>
        <v xml:space="preserve"> </v>
      </c>
      <c r="F399" s="95" t="str">
        <f>[9]Mides!B390</f>
        <v>menor de edad</v>
      </c>
      <c r="G399" s="94" t="str">
        <f>IF(AND([9]Mides!H390&gt;=1,[9]Mides!H390&lt;=14),"X"," ")</f>
        <v>X</v>
      </c>
      <c r="H399" s="94" t="str">
        <f>IF(AND([9]Mides!H390&gt;=14,[9]Mides!H390&lt;=30),"X"," ")</f>
        <v xml:space="preserve"> </v>
      </c>
      <c r="I399" s="94" t="str">
        <f>IF(AND([9]Mides!H390&gt;=31,[9]Mides!H390&lt;=60),"X","  ")</f>
        <v xml:space="preserve">  </v>
      </c>
      <c r="J399" s="94" t="str">
        <f>IF([9]Mides!H390&gt;60,"X", "  ")</f>
        <v xml:space="preserve">  </v>
      </c>
      <c r="K399" s="96">
        <f>[9]Mides!N390</f>
        <v>0</v>
      </c>
      <c r="L399" s="96">
        <f>[9]Mides!K390</f>
        <v>0</v>
      </c>
      <c r="M399" s="96">
        <f>[9]Mides!L390</f>
        <v>0</v>
      </c>
      <c r="N399" s="96" t="str">
        <f>[9]Mides!M390</f>
        <v>x</v>
      </c>
      <c r="O399" s="96">
        <f t="shared" si="1"/>
        <v>0</v>
      </c>
      <c r="P399" s="96" t="str">
        <f>[9]Mides!R390</f>
        <v>Guatemala</v>
      </c>
      <c r="Q399" s="96" t="str">
        <f>[9]Mides!S390</f>
        <v>Guatemala</v>
      </c>
    </row>
    <row r="400" spans="2:17" ht="15" thickBot="1" x14ac:dyDescent="0.35">
      <c r="B400" s="92">
        <f>[9]Mides!E391</f>
        <v>0</v>
      </c>
      <c r="C400" s="93" t="str">
        <f>[9]Mides!D391</f>
        <v xml:space="preserve">Henri Isaí  Caal Gonzalez </v>
      </c>
      <c r="D400" s="94" t="str">
        <f>IF([9]Mides!F391=1,"X"," ")</f>
        <v xml:space="preserve"> </v>
      </c>
      <c r="E400" s="94" t="str">
        <f>IF([9]Mides!F391=2,"X"," ")</f>
        <v>X</v>
      </c>
      <c r="F400" s="95">
        <f>[9]Mides!B391</f>
        <v>3771028730101</v>
      </c>
      <c r="G400" s="94" t="str">
        <f>IF(AND([9]Mides!H391&gt;=1,[9]Mides!H391&lt;=14),"X"," ")</f>
        <v>X</v>
      </c>
      <c r="H400" s="94" t="str">
        <f>IF(AND([9]Mides!H391&gt;=14,[9]Mides!H391&lt;=30),"X"," ")</f>
        <v xml:space="preserve"> </v>
      </c>
      <c r="I400" s="94" t="str">
        <f>IF(AND([9]Mides!H391&gt;=31,[9]Mides!H391&lt;=60),"X","  ")</f>
        <v xml:space="preserve">  </v>
      </c>
      <c r="J400" s="94" t="str">
        <f>IF([9]Mides!H391&gt;60,"X", "  ")</f>
        <v xml:space="preserve">  </v>
      </c>
      <c r="K400" s="96">
        <f>[9]Mides!N391</f>
        <v>0</v>
      </c>
      <c r="L400" s="96">
        <f>[9]Mides!K391</f>
        <v>0</v>
      </c>
      <c r="M400" s="96">
        <f>[9]Mides!L391</f>
        <v>0</v>
      </c>
      <c r="N400" s="96" t="str">
        <f>[9]Mides!M391</f>
        <v>x</v>
      </c>
      <c r="O400" s="96">
        <f t="shared" si="1"/>
        <v>0</v>
      </c>
      <c r="P400" s="96" t="str">
        <f>[9]Mides!R391</f>
        <v>Guatemala</v>
      </c>
      <c r="Q400" s="96" t="str">
        <f>[9]Mides!S391</f>
        <v>Guatemala</v>
      </c>
    </row>
    <row r="401" spans="2:17" ht="15" thickBot="1" x14ac:dyDescent="0.35">
      <c r="B401" s="92">
        <f>[9]Mides!E392</f>
        <v>0</v>
      </c>
      <c r="C401" s="93" t="str">
        <f>[9]Mides!D392</f>
        <v xml:space="preserve">Carlos Antonio Chang Sanchez </v>
      </c>
      <c r="D401" s="94" t="str">
        <f>IF([9]Mides!F392=1,"X"," ")</f>
        <v xml:space="preserve"> </v>
      </c>
      <c r="E401" s="94" t="str">
        <f>IF([9]Mides!F392=2,"X"," ")</f>
        <v>X</v>
      </c>
      <c r="F401" s="95">
        <f>[9]Mides!B392</f>
        <v>3014553680101</v>
      </c>
      <c r="G401" s="94" t="str">
        <f>IF(AND([9]Mides!H392&gt;=1,[9]Mides!H392&lt;=14),"X"," ")</f>
        <v>X</v>
      </c>
      <c r="H401" s="94" t="str">
        <f>IF(AND([9]Mides!H392&gt;=14,[9]Mides!H392&lt;=30),"X"," ")</f>
        <v xml:space="preserve"> </v>
      </c>
      <c r="I401" s="94" t="str">
        <f>IF(AND([9]Mides!H392&gt;=31,[9]Mides!H392&lt;=60),"X","  ")</f>
        <v xml:space="preserve">  </v>
      </c>
      <c r="J401" s="94" t="str">
        <f>IF([9]Mides!H392&gt;60,"X", "  ")</f>
        <v xml:space="preserve">  </v>
      </c>
      <c r="K401" s="96">
        <f>[9]Mides!N392</f>
        <v>0</v>
      </c>
      <c r="L401" s="96">
        <f>[9]Mides!K392</f>
        <v>0</v>
      </c>
      <c r="M401" s="96">
        <f>[9]Mides!L392</f>
        <v>0</v>
      </c>
      <c r="N401" s="96" t="str">
        <f>[9]Mides!M392</f>
        <v>x</v>
      </c>
      <c r="O401" s="96">
        <f t="shared" si="1"/>
        <v>0</v>
      </c>
      <c r="P401" s="96" t="str">
        <f>[9]Mides!R392</f>
        <v>Guatemala</v>
      </c>
      <c r="Q401" s="96" t="str">
        <f>[9]Mides!S392</f>
        <v>Guatemala</v>
      </c>
    </row>
    <row r="402" spans="2:17" ht="15" thickBot="1" x14ac:dyDescent="0.35">
      <c r="B402" s="92">
        <f>[9]Mides!E393</f>
        <v>0</v>
      </c>
      <c r="C402" s="93" t="str">
        <f>[9]Mides!D393</f>
        <v>Ana Isabelle Herrera Toledo</v>
      </c>
      <c r="D402" s="94" t="str">
        <f>IF([9]Mides!F393=1,"X"," ")</f>
        <v>X</v>
      </c>
      <c r="E402" s="94" t="str">
        <f>IF([9]Mides!F393=2,"X"," ")</f>
        <v xml:space="preserve"> </v>
      </c>
      <c r="F402" s="95" t="str">
        <f>[9]Mides!B393</f>
        <v>menor de edad</v>
      </c>
      <c r="G402" s="94" t="str">
        <f>IF(AND([9]Mides!H393&gt;=1,[9]Mides!H393&lt;=14),"X"," ")</f>
        <v>X</v>
      </c>
      <c r="H402" s="94" t="str">
        <f>IF(AND([9]Mides!H393&gt;=14,[9]Mides!H393&lt;=30),"X"," ")</f>
        <v xml:space="preserve"> </v>
      </c>
      <c r="I402" s="94" t="str">
        <f>IF(AND([9]Mides!H393&gt;=31,[9]Mides!H393&lt;=60),"X","  ")</f>
        <v xml:space="preserve">  </v>
      </c>
      <c r="J402" s="94" t="str">
        <f>IF([9]Mides!H393&gt;60,"X", "  ")</f>
        <v xml:space="preserve">  </v>
      </c>
      <c r="K402" s="96">
        <f>[9]Mides!N393</f>
        <v>0</v>
      </c>
      <c r="L402" s="96">
        <f>[9]Mides!K393</f>
        <v>0</v>
      </c>
      <c r="M402" s="96">
        <f>[9]Mides!L393</f>
        <v>0</v>
      </c>
      <c r="N402" s="96" t="str">
        <f>[9]Mides!M393</f>
        <v>x</v>
      </c>
      <c r="O402" s="96">
        <f t="shared" si="1"/>
        <v>0</v>
      </c>
      <c r="P402" s="96" t="str">
        <f>[9]Mides!R393</f>
        <v>Guatemala</v>
      </c>
      <c r="Q402" s="96" t="str">
        <f>[9]Mides!S393</f>
        <v>Guatemala</v>
      </c>
    </row>
    <row r="403" spans="2:17" ht="15" thickBot="1" x14ac:dyDescent="0.35">
      <c r="B403" s="92">
        <f>[9]Mides!E394</f>
        <v>0</v>
      </c>
      <c r="C403" s="93" t="str">
        <f>[9]Mides!D394</f>
        <v xml:space="preserve">Santiago Mejia Mendizabal </v>
      </c>
      <c r="D403" s="94" t="str">
        <f>IF([9]Mides!F394=1,"X"," ")</f>
        <v xml:space="preserve"> </v>
      </c>
      <c r="E403" s="94" t="str">
        <f>IF([9]Mides!F394=2,"X"," ")</f>
        <v>X</v>
      </c>
      <c r="F403" s="95">
        <f>[9]Mides!B394</f>
        <v>2031652330101</v>
      </c>
      <c r="G403" s="94" t="str">
        <f>IF(AND([9]Mides!H394&gt;=1,[9]Mides!H394&lt;=14),"X"," ")</f>
        <v>X</v>
      </c>
      <c r="H403" s="94" t="str">
        <f>IF(AND([9]Mides!H394&gt;=14,[9]Mides!H394&lt;=30),"X"," ")</f>
        <v xml:space="preserve"> </v>
      </c>
      <c r="I403" s="94" t="str">
        <f>IF(AND([9]Mides!H394&gt;=31,[9]Mides!H394&lt;=60),"X","  ")</f>
        <v xml:space="preserve">  </v>
      </c>
      <c r="J403" s="94" t="str">
        <f>IF([9]Mides!H394&gt;60,"X", "  ")</f>
        <v xml:space="preserve">  </v>
      </c>
      <c r="K403" s="96">
        <f>[9]Mides!N394</f>
        <v>0</v>
      </c>
      <c r="L403" s="96">
        <f>[9]Mides!K394</f>
        <v>0</v>
      </c>
      <c r="M403" s="96">
        <f>[9]Mides!L394</f>
        <v>0</v>
      </c>
      <c r="N403" s="96" t="str">
        <f>[9]Mides!M394</f>
        <v>x</v>
      </c>
      <c r="O403" s="96">
        <f t="shared" si="1"/>
        <v>0</v>
      </c>
      <c r="P403" s="96" t="str">
        <f>[9]Mides!R394</f>
        <v>Guatemala</v>
      </c>
      <c r="Q403" s="96" t="str">
        <f>[9]Mides!S394</f>
        <v>Guatemala</v>
      </c>
    </row>
    <row r="404" spans="2:17" ht="15" thickBot="1" x14ac:dyDescent="0.35">
      <c r="B404" s="92">
        <f>[9]Mides!E395</f>
        <v>0</v>
      </c>
      <c r="C404" s="93" t="str">
        <f>[9]Mides!D395</f>
        <v>Carlos Stiven Marroquin Sian</v>
      </c>
      <c r="D404" s="94" t="str">
        <f>IF([9]Mides!F395=1,"X"," ")</f>
        <v xml:space="preserve"> </v>
      </c>
      <c r="E404" s="94" t="str">
        <f>IF([9]Mides!F395=2,"X"," ")</f>
        <v>X</v>
      </c>
      <c r="F404" s="95">
        <f>[9]Mides!B395</f>
        <v>2995199450101</v>
      </c>
      <c r="G404" s="94" t="str">
        <f>IF(AND([9]Mides!H395&gt;=1,[9]Mides!H395&lt;=14),"X"," ")</f>
        <v>X</v>
      </c>
      <c r="H404" s="94" t="str">
        <f>IF(AND([9]Mides!H395&gt;=14,[9]Mides!H395&lt;=30),"X"," ")</f>
        <v xml:space="preserve"> </v>
      </c>
      <c r="I404" s="94" t="str">
        <f>IF(AND([9]Mides!H395&gt;=31,[9]Mides!H395&lt;=60),"X","  ")</f>
        <v xml:space="preserve">  </v>
      </c>
      <c r="J404" s="94" t="str">
        <f>IF([9]Mides!H395&gt;60,"X", "  ")</f>
        <v xml:space="preserve">  </v>
      </c>
      <c r="K404" s="96">
        <f>[9]Mides!N395</f>
        <v>0</v>
      </c>
      <c r="L404" s="96">
        <f>[9]Mides!K395</f>
        <v>0</v>
      </c>
      <c r="M404" s="96">
        <f>[9]Mides!L395</f>
        <v>0</v>
      </c>
      <c r="N404" s="96" t="str">
        <f>[9]Mides!M395</f>
        <v>x</v>
      </c>
      <c r="O404" s="96">
        <f t="shared" si="1"/>
        <v>0</v>
      </c>
      <c r="P404" s="96" t="str">
        <f>[9]Mides!R395</f>
        <v>Guatemala</v>
      </c>
      <c r="Q404" s="96" t="str">
        <f>[9]Mides!S395</f>
        <v>Guatemala</v>
      </c>
    </row>
    <row r="405" spans="2:17" ht="15" thickBot="1" x14ac:dyDescent="0.35">
      <c r="B405" s="92">
        <f>[9]Mides!E396</f>
        <v>0</v>
      </c>
      <c r="C405" s="93" t="str">
        <f>[9]Mides!D396</f>
        <v xml:space="preserve">Elda Mercedes Garcia Reina </v>
      </c>
      <c r="D405" s="94" t="str">
        <f>IF([9]Mides!F396=1,"X"," ")</f>
        <v>X</v>
      </c>
      <c r="E405" s="94" t="str">
        <f>IF([9]Mides!F396=2,"X"," ")</f>
        <v xml:space="preserve"> </v>
      </c>
      <c r="F405" s="95">
        <f>[9]Mides!B396</f>
        <v>3597387100101</v>
      </c>
      <c r="G405" s="94" t="str">
        <f>IF(AND([9]Mides!H396&gt;=1,[9]Mides!H396&lt;=14),"X"," ")</f>
        <v>X</v>
      </c>
      <c r="H405" s="94" t="str">
        <f>IF(AND([9]Mides!H396&gt;=14,[9]Mides!H396&lt;=30),"X"," ")</f>
        <v xml:space="preserve"> </v>
      </c>
      <c r="I405" s="94" t="str">
        <f>IF(AND([9]Mides!H396&gt;=31,[9]Mides!H396&lt;=60),"X","  ")</f>
        <v xml:space="preserve">  </v>
      </c>
      <c r="J405" s="94" t="str">
        <f>IF([9]Mides!H396&gt;60,"X", "  ")</f>
        <v xml:space="preserve">  </v>
      </c>
      <c r="K405" s="96">
        <f>[9]Mides!N396</f>
        <v>0</v>
      </c>
      <c r="L405" s="96">
        <f>[9]Mides!K396</f>
        <v>0</v>
      </c>
      <c r="M405" s="96">
        <f>[9]Mides!L396</f>
        <v>0</v>
      </c>
      <c r="N405" s="96" t="str">
        <f>[9]Mides!M396</f>
        <v>x</v>
      </c>
      <c r="O405" s="96">
        <f t="shared" si="1"/>
        <v>0</v>
      </c>
      <c r="P405" s="96" t="str">
        <f>[9]Mides!R396</f>
        <v>Guatemala</v>
      </c>
      <c r="Q405" s="96" t="str">
        <f>[9]Mides!S396</f>
        <v>Guatemala</v>
      </c>
    </row>
    <row r="406" spans="2:17" ht="15" thickBot="1" x14ac:dyDescent="0.35">
      <c r="B406" s="92">
        <f>[9]Mides!E397</f>
        <v>0</v>
      </c>
      <c r="C406" s="93" t="str">
        <f>[9]Mides!D397</f>
        <v xml:space="preserve">Dinora Sofia Garcia Reina </v>
      </c>
      <c r="D406" s="94" t="str">
        <f>IF([9]Mides!F397=1,"X"," ")</f>
        <v>X</v>
      </c>
      <c r="E406" s="94" t="str">
        <f>IF([9]Mides!F397=2,"X"," ")</f>
        <v xml:space="preserve"> </v>
      </c>
      <c r="F406" s="95">
        <f>[9]Mides!B397</f>
        <v>3597393260101</v>
      </c>
      <c r="G406" s="94" t="str">
        <f>IF(AND([9]Mides!H397&gt;=1,[9]Mides!H397&lt;=14),"X"," ")</f>
        <v>X</v>
      </c>
      <c r="H406" s="94" t="str">
        <f>IF(AND([9]Mides!H397&gt;=14,[9]Mides!H397&lt;=30),"X"," ")</f>
        <v xml:space="preserve"> </v>
      </c>
      <c r="I406" s="94" t="str">
        <f>IF(AND([9]Mides!H397&gt;=31,[9]Mides!H397&lt;=60),"X","  ")</f>
        <v xml:space="preserve">  </v>
      </c>
      <c r="J406" s="94" t="str">
        <f>IF([9]Mides!H397&gt;60,"X", "  ")</f>
        <v xml:space="preserve">  </v>
      </c>
      <c r="K406" s="96">
        <f>[9]Mides!N397</f>
        <v>0</v>
      </c>
      <c r="L406" s="96">
        <f>[9]Mides!K397</f>
        <v>0</v>
      </c>
      <c r="M406" s="96">
        <f>[9]Mides!L397</f>
        <v>0</v>
      </c>
      <c r="N406" s="96" t="str">
        <f>[9]Mides!M397</f>
        <v>x</v>
      </c>
      <c r="O406" s="96">
        <f t="shared" si="1"/>
        <v>0</v>
      </c>
      <c r="P406" s="96" t="str">
        <f>[9]Mides!R397</f>
        <v>Guatemala</v>
      </c>
      <c r="Q406" s="96" t="str">
        <f>[9]Mides!S397</f>
        <v>Guatemala</v>
      </c>
    </row>
    <row r="407" spans="2:17" ht="15" thickBot="1" x14ac:dyDescent="0.35">
      <c r="B407" s="92">
        <f>[9]Mides!E398</f>
        <v>0</v>
      </c>
      <c r="C407" s="93" t="str">
        <f>[9]Mides!D398</f>
        <v xml:space="preserve">Sarah Nahomi Gomez Carrillo </v>
      </c>
      <c r="D407" s="94" t="str">
        <f>IF([9]Mides!F398=1,"X"," ")</f>
        <v>X</v>
      </c>
      <c r="E407" s="94" t="str">
        <f>IF([9]Mides!F398=2,"X"," ")</f>
        <v xml:space="preserve"> </v>
      </c>
      <c r="F407" s="95">
        <f>[9]Mides!B398</f>
        <v>2008520350101</v>
      </c>
      <c r="G407" s="94" t="str">
        <f>IF(AND([9]Mides!H398&gt;=1,[9]Mides!H398&lt;=14),"X"," ")</f>
        <v>X</v>
      </c>
      <c r="H407" s="94" t="str">
        <f>IF(AND([9]Mides!H398&gt;=14,[9]Mides!H398&lt;=30),"X"," ")</f>
        <v xml:space="preserve"> </v>
      </c>
      <c r="I407" s="94" t="str">
        <f>IF(AND([9]Mides!H398&gt;=31,[9]Mides!H398&lt;=60),"X","  ")</f>
        <v xml:space="preserve">  </v>
      </c>
      <c r="J407" s="94" t="str">
        <f>IF([9]Mides!H398&gt;60,"X", "  ")</f>
        <v xml:space="preserve">  </v>
      </c>
      <c r="K407" s="96">
        <f>[9]Mides!N398</f>
        <v>0</v>
      </c>
      <c r="L407" s="96">
        <f>[9]Mides!K398</f>
        <v>0</v>
      </c>
      <c r="M407" s="96">
        <f>[9]Mides!L398</f>
        <v>0</v>
      </c>
      <c r="N407" s="96" t="str">
        <f>[9]Mides!M398</f>
        <v>x</v>
      </c>
      <c r="O407" s="96">
        <f t="shared" si="1"/>
        <v>0</v>
      </c>
      <c r="P407" s="96" t="str">
        <f>[9]Mides!R398</f>
        <v>Guatemala</v>
      </c>
      <c r="Q407" s="96" t="str">
        <f>[9]Mides!S398</f>
        <v>Guatemala</v>
      </c>
    </row>
    <row r="408" spans="2:17" ht="15" thickBot="1" x14ac:dyDescent="0.35">
      <c r="B408" s="92">
        <f>[9]Mides!E399</f>
        <v>0</v>
      </c>
      <c r="C408" s="93" t="str">
        <f>[9]Mides!D399</f>
        <v xml:space="preserve">Diego Jose Carrillo Chang </v>
      </c>
      <c r="D408" s="94" t="str">
        <f>IF([9]Mides!F399=1,"X"," ")</f>
        <v xml:space="preserve"> </v>
      </c>
      <c r="E408" s="94" t="str">
        <f>IF([9]Mides!F399=2,"X"," ")</f>
        <v>X</v>
      </c>
      <c r="F408" s="95" t="str">
        <f>[9]Mides!B399</f>
        <v>menor de edad</v>
      </c>
      <c r="G408" s="94" t="str">
        <f>IF(AND([9]Mides!H399&gt;=1,[9]Mides!H399&lt;=14),"X"," ")</f>
        <v>X</v>
      </c>
      <c r="H408" s="94" t="str">
        <f>IF(AND([9]Mides!H399&gt;=14,[9]Mides!H399&lt;=30),"X"," ")</f>
        <v xml:space="preserve"> </v>
      </c>
      <c r="I408" s="94" t="str">
        <f>IF(AND([9]Mides!H399&gt;=31,[9]Mides!H399&lt;=60),"X","  ")</f>
        <v xml:space="preserve">  </v>
      </c>
      <c r="J408" s="94" t="str">
        <f>IF([9]Mides!H399&gt;60,"X", "  ")</f>
        <v xml:space="preserve">  </v>
      </c>
      <c r="K408" s="96">
        <f>[9]Mides!N399</f>
        <v>0</v>
      </c>
      <c r="L408" s="96">
        <f>[9]Mides!K399</f>
        <v>0</v>
      </c>
      <c r="M408" s="96">
        <f>[9]Mides!L399</f>
        <v>0</v>
      </c>
      <c r="N408" s="96" t="str">
        <f>[9]Mides!M399</f>
        <v>x</v>
      </c>
      <c r="O408" s="96">
        <f t="shared" si="1"/>
        <v>0</v>
      </c>
      <c r="P408" s="96" t="str">
        <f>[9]Mides!R399</f>
        <v>Guatemala</v>
      </c>
      <c r="Q408" s="96" t="str">
        <f>[9]Mides!S399</f>
        <v>Guatemala</v>
      </c>
    </row>
    <row r="409" spans="2:17" ht="15" thickBot="1" x14ac:dyDescent="0.35">
      <c r="B409" s="92">
        <f>[9]Mides!E400</f>
        <v>0</v>
      </c>
      <c r="C409" s="93" t="str">
        <f>[9]Mides!D400</f>
        <v xml:space="preserve">Sofia Ninet Gomez Carrillo </v>
      </c>
      <c r="D409" s="94" t="str">
        <f>IF([9]Mides!F400=1,"X"," ")</f>
        <v>X</v>
      </c>
      <c r="E409" s="94" t="str">
        <f>IF([9]Mides!F400=2,"X"," ")</f>
        <v xml:space="preserve"> </v>
      </c>
      <c r="F409" s="95" t="str">
        <f>[9]Mides!B400</f>
        <v>menor de edad</v>
      </c>
      <c r="G409" s="94" t="str">
        <f>IF(AND([9]Mides!H400&gt;=1,[9]Mides!H400&lt;=14),"X"," ")</f>
        <v>X</v>
      </c>
      <c r="H409" s="94" t="str">
        <f>IF(AND([9]Mides!H400&gt;=14,[9]Mides!H400&lt;=30),"X"," ")</f>
        <v xml:space="preserve"> </v>
      </c>
      <c r="I409" s="94" t="str">
        <f>IF(AND([9]Mides!H400&gt;=31,[9]Mides!H400&lt;=60),"X","  ")</f>
        <v xml:space="preserve">  </v>
      </c>
      <c r="J409" s="94" t="str">
        <f>IF([9]Mides!H400&gt;60,"X", "  ")</f>
        <v xml:space="preserve">  </v>
      </c>
      <c r="K409" s="96">
        <f>[9]Mides!N400</f>
        <v>0</v>
      </c>
      <c r="L409" s="96">
        <f>[9]Mides!K400</f>
        <v>0</v>
      </c>
      <c r="M409" s="96">
        <f>[9]Mides!L400</f>
        <v>0</v>
      </c>
      <c r="N409" s="96" t="str">
        <f>[9]Mides!M400</f>
        <v>x</v>
      </c>
      <c r="O409" s="96">
        <f t="shared" si="1"/>
        <v>0</v>
      </c>
      <c r="P409" s="96" t="str">
        <f>[9]Mides!R400</f>
        <v>Guatemala</v>
      </c>
      <c r="Q409" s="96" t="str">
        <f>[9]Mides!S400</f>
        <v>Guatemala</v>
      </c>
    </row>
    <row r="410" spans="2:17" ht="15" thickBot="1" x14ac:dyDescent="0.35">
      <c r="B410" s="92">
        <f>[9]Mides!E401</f>
        <v>0</v>
      </c>
      <c r="C410" s="93" t="str">
        <f>[9]Mides!D401</f>
        <v xml:space="preserve">Santiago Isaac Cordoba Orellana </v>
      </c>
      <c r="D410" s="94" t="str">
        <f>IF([9]Mides!F401=1,"X"," ")</f>
        <v xml:space="preserve"> </v>
      </c>
      <c r="E410" s="94" t="str">
        <f>IF([9]Mides!F401=2,"X"," ")</f>
        <v>X</v>
      </c>
      <c r="F410" s="95">
        <f>[9]Mides!B401</f>
        <v>2077203120101</v>
      </c>
      <c r="G410" s="94" t="str">
        <f>IF(AND([9]Mides!H401&gt;=1,[9]Mides!H401&lt;=14),"X"," ")</f>
        <v>X</v>
      </c>
      <c r="H410" s="94" t="str">
        <f>IF(AND([9]Mides!H401&gt;=14,[9]Mides!H401&lt;=30),"X"," ")</f>
        <v xml:space="preserve"> </v>
      </c>
      <c r="I410" s="94" t="str">
        <f>IF(AND([9]Mides!H401&gt;=31,[9]Mides!H401&lt;=60),"X","  ")</f>
        <v xml:space="preserve">  </v>
      </c>
      <c r="J410" s="94" t="str">
        <f>IF([9]Mides!H401&gt;60,"X", "  ")</f>
        <v xml:space="preserve">  </v>
      </c>
      <c r="K410" s="96">
        <f>[9]Mides!N401</f>
        <v>0</v>
      </c>
      <c r="L410" s="96">
        <f>[9]Mides!K401</f>
        <v>0</v>
      </c>
      <c r="M410" s="96">
        <f>[9]Mides!L401</f>
        <v>0</v>
      </c>
      <c r="N410" s="96" t="str">
        <f>[9]Mides!M401</f>
        <v>x</v>
      </c>
      <c r="O410" s="96">
        <f t="shared" si="1"/>
        <v>0</v>
      </c>
      <c r="P410" s="96" t="str">
        <f>[9]Mides!R401</f>
        <v>Guatemala</v>
      </c>
      <c r="Q410" s="96" t="str">
        <f>[9]Mides!S401</f>
        <v>Guatemala</v>
      </c>
    </row>
    <row r="411" spans="2:17" ht="15" thickBot="1" x14ac:dyDescent="0.35">
      <c r="B411" s="92">
        <f>[9]Mides!E402</f>
        <v>0</v>
      </c>
      <c r="C411" s="93" t="str">
        <f>[9]Mides!D402</f>
        <v xml:space="preserve">Damaris Andrea Mejicanos Carbajal </v>
      </c>
      <c r="D411" s="94" t="str">
        <f>IF([9]Mides!F402=1,"X"," ")</f>
        <v>X</v>
      </c>
      <c r="E411" s="94" t="str">
        <f>IF([9]Mides!F402=2,"X"," ")</f>
        <v xml:space="preserve"> </v>
      </c>
      <c r="F411" s="95">
        <f>[9]Mides!B402</f>
        <v>2064047940108</v>
      </c>
      <c r="G411" s="94" t="str">
        <f>IF(AND([9]Mides!H402&gt;=1,[9]Mides!H402&lt;=14),"X"," ")</f>
        <v>X</v>
      </c>
      <c r="H411" s="94" t="str">
        <f>IF(AND([9]Mides!H402&gt;=14,[9]Mides!H402&lt;=30),"X"," ")</f>
        <v xml:space="preserve"> </v>
      </c>
      <c r="I411" s="94" t="str">
        <f>IF(AND([9]Mides!H402&gt;=31,[9]Mides!H402&lt;=60),"X","  ")</f>
        <v xml:space="preserve">  </v>
      </c>
      <c r="J411" s="94" t="str">
        <f>IF([9]Mides!H402&gt;60,"X", "  ")</f>
        <v xml:space="preserve">  </v>
      </c>
      <c r="K411" s="96">
        <f>[9]Mides!N402</f>
        <v>0</v>
      </c>
      <c r="L411" s="96">
        <f>[9]Mides!K402</f>
        <v>0</v>
      </c>
      <c r="M411" s="96">
        <f>[9]Mides!L402</f>
        <v>0</v>
      </c>
      <c r="N411" s="96" t="str">
        <f>[9]Mides!M402</f>
        <v>x</v>
      </c>
      <c r="O411" s="96">
        <f t="shared" si="1"/>
        <v>0</v>
      </c>
      <c r="P411" s="96" t="str">
        <f>[9]Mides!R402</f>
        <v>Guatemala</v>
      </c>
      <c r="Q411" s="96" t="str">
        <f>[9]Mides!S402</f>
        <v>Guatemala</v>
      </c>
    </row>
    <row r="412" spans="2:17" ht="15" thickBot="1" x14ac:dyDescent="0.35">
      <c r="B412" s="92">
        <f>[9]Mides!E403</f>
        <v>0</v>
      </c>
      <c r="C412" s="93" t="str">
        <f>[9]Mides!D403</f>
        <v xml:space="preserve">Dennis Joel Perez Herrera </v>
      </c>
      <c r="D412" s="94" t="str">
        <f>IF([9]Mides!F403=1,"X"," ")</f>
        <v xml:space="preserve"> </v>
      </c>
      <c r="E412" s="94" t="str">
        <f>IF([9]Mides!F403=2,"X"," ")</f>
        <v>X</v>
      </c>
      <c r="F412" s="95">
        <f>[9]Mides!B403</f>
        <v>3610709420101</v>
      </c>
      <c r="G412" s="94" t="str">
        <f>IF(AND([9]Mides!H403&gt;=1,[9]Mides!H403&lt;=14),"X"," ")</f>
        <v>X</v>
      </c>
      <c r="H412" s="94" t="str">
        <f>IF(AND([9]Mides!H403&gt;=14,[9]Mides!H403&lt;=30),"X"," ")</f>
        <v xml:space="preserve"> </v>
      </c>
      <c r="I412" s="94" t="str">
        <f>IF(AND([9]Mides!H403&gt;=31,[9]Mides!H403&lt;=60),"X","  ")</f>
        <v xml:space="preserve">  </v>
      </c>
      <c r="J412" s="94" t="str">
        <f>IF([9]Mides!H403&gt;60,"X", "  ")</f>
        <v xml:space="preserve">  </v>
      </c>
      <c r="K412" s="96">
        <f>[9]Mides!N403</f>
        <v>0</v>
      </c>
      <c r="L412" s="96">
        <f>[9]Mides!K403</f>
        <v>0</v>
      </c>
      <c r="M412" s="96">
        <f>[9]Mides!L403</f>
        <v>0</v>
      </c>
      <c r="N412" s="96" t="str">
        <f>[9]Mides!M403</f>
        <v>x</v>
      </c>
      <c r="O412" s="96">
        <f t="shared" si="1"/>
        <v>0</v>
      </c>
      <c r="P412" s="96" t="str">
        <f>[9]Mides!R403</f>
        <v>Guatemala</v>
      </c>
      <c r="Q412" s="96" t="str">
        <f>[9]Mides!S403</f>
        <v>Guatemala</v>
      </c>
    </row>
    <row r="413" spans="2:17" ht="15" thickBot="1" x14ac:dyDescent="0.35">
      <c r="B413" s="92">
        <f>[9]Mides!E404</f>
        <v>0</v>
      </c>
      <c r="C413" s="93" t="str">
        <f>[9]Mides!D404</f>
        <v xml:space="preserve">Kenneth Alexander Jimenez Lopez </v>
      </c>
      <c r="D413" s="94" t="str">
        <f>IF([9]Mides!F404=1,"X"," ")</f>
        <v xml:space="preserve"> </v>
      </c>
      <c r="E413" s="94" t="str">
        <f>IF([9]Mides!F404=2,"X"," ")</f>
        <v>X</v>
      </c>
      <c r="F413" s="95">
        <f>[9]Mides!B404</f>
        <v>3620189870114</v>
      </c>
      <c r="G413" s="94" t="str">
        <f>IF(AND([9]Mides!H404&gt;=1,[9]Mides!H404&lt;=14),"X"," ")</f>
        <v>X</v>
      </c>
      <c r="H413" s="94" t="str">
        <f>IF(AND([9]Mides!H404&gt;=14,[9]Mides!H404&lt;=30),"X"," ")</f>
        <v xml:space="preserve"> </v>
      </c>
      <c r="I413" s="94" t="str">
        <f>IF(AND([9]Mides!H404&gt;=31,[9]Mides!H404&lt;=60),"X","  ")</f>
        <v xml:space="preserve">  </v>
      </c>
      <c r="J413" s="94" t="str">
        <f>IF([9]Mides!H404&gt;60,"X", "  ")</f>
        <v xml:space="preserve">  </v>
      </c>
      <c r="K413" s="96">
        <f>[9]Mides!N404</f>
        <v>0</v>
      </c>
      <c r="L413" s="96">
        <f>[9]Mides!K404</f>
        <v>0</v>
      </c>
      <c r="M413" s="96">
        <f>[9]Mides!L404</f>
        <v>0</v>
      </c>
      <c r="N413" s="96" t="str">
        <f>[9]Mides!M404</f>
        <v>x</v>
      </c>
      <c r="O413" s="96">
        <f t="shared" si="1"/>
        <v>0</v>
      </c>
      <c r="P413" s="96" t="str">
        <f>[9]Mides!R404</f>
        <v>Guatemala</v>
      </c>
      <c r="Q413" s="96" t="str">
        <f>[9]Mides!S404</f>
        <v>Guatemala</v>
      </c>
    </row>
    <row r="414" spans="2:17" ht="15" thickBot="1" x14ac:dyDescent="0.35">
      <c r="B414" s="92">
        <f>[9]Mides!E405</f>
        <v>0</v>
      </c>
      <c r="C414" s="93" t="str">
        <f>[9]Mides!D405</f>
        <v>Daniel Alberto Noguera Beltrand</v>
      </c>
      <c r="D414" s="94" t="str">
        <f>IF([9]Mides!F405=1,"X"," ")</f>
        <v xml:space="preserve"> </v>
      </c>
      <c r="E414" s="94" t="str">
        <f>IF([9]Mides!F405=2,"X"," ")</f>
        <v>X</v>
      </c>
      <c r="F414" s="95">
        <f>[9]Mides!B405</f>
        <v>3563880770101</v>
      </c>
      <c r="G414" s="94" t="str">
        <f>IF(AND([9]Mides!H405&gt;=1,[9]Mides!H405&lt;=14),"X"," ")</f>
        <v>X</v>
      </c>
      <c r="H414" s="94" t="str">
        <f>IF(AND([9]Mides!H405&gt;=14,[9]Mides!H405&lt;=30),"X"," ")</f>
        <v xml:space="preserve"> </v>
      </c>
      <c r="I414" s="94" t="str">
        <f>IF(AND([9]Mides!H405&gt;=31,[9]Mides!H405&lt;=60),"X","  ")</f>
        <v xml:space="preserve">  </v>
      </c>
      <c r="J414" s="94" t="str">
        <f>IF([9]Mides!H405&gt;60,"X", "  ")</f>
        <v xml:space="preserve">  </v>
      </c>
      <c r="K414" s="96">
        <f>[9]Mides!N405</f>
        <v>0</v>
      </c>
      <c r="L414" s="96">
        <f>[9]Mides!K405</f>
        <v>0</v>
      </c>
      <c r="M414" s="96">
        <f>[9]Mides!L405</f>
        <v>0</v>
      </c>
      <c r="N414" s="96" t="str">
        <f>[9]Mides!M405</f>
        <v>x</v>
      </c>
      <c r="O414" s="96">
        <f t="shared" si="1"/>
        <v>0</v>
      </c>
      <c r="P414" s="96" t="str">
        <f>[9]Mides!R405</f>
        <v>Guatemala</v>
      </c>
      <c r="Q414" s="96" t="str">
        <f>[9]Mides!S405</f>
        <v>Guatemala</v>
      </c>
    </row>
    <row r="415" spans="2:17" ht="15" thickBot="1" x14ac:dyDescent="0.35">
      <c r="B415" s="92">
        <f>[9]Mides!E406</f>
        <v>0</v>
      </c>
      <c r="C415" s="93" t="str">
        <f>[9]Mides!D406</f>
        <v xml:space="preserve">Josselyne Galilea Noguera perez </v>
      </c>
      <c r="D415" s="94" t="str">
        <f>IF([9]Mides!F406=1,"X"," ")</f>
        <v>X</v>
      </c>
      <c r="E415" s="94" t="str">
        <f>IF([9]Mides!F406=2,"X"," ")</f>
        <v xml:space="preserve"> </v>
      </c>
      <c r="F415" s="95">
        <f>[9]Mides!B406</f>
        <v>3564604950101</v>
      </c>
      <c r="G415" s="94" t="str">
        <f>IF(AND([9]Mides!H406&gt;=1,[9]Mides!H406&lt;=14),"X"," ")</f>
        <v>X</v>
      </c>
      <c r="H415" s="94" t="str">
        <f>IF(AND([9]Mides!H406&gt;=14,[9]Mides!H406&lt;=30),"X"," ")</f>
        <v xml:space="preserve"> </v>
      </c>
      <c r="I415" s="94" t="str">
        <f>IF(AND([9]Mides!H406&gt;=31,[9]Mides!H406&lt;=60),"X","  ")</f>
        <v xml:space="preserve">  </v>
      </c>
      <c r="J415" s="94" t="str">
        <f>IF([9]Mides!H406&gt;60,"X", "  ")</f>
        <v xml:space="preserve">  </v>
      </c>
      <c r="K415" s="96">
        <f>[9]Mides!N406</f>
        <v>0</v>
      </c>
      <c r="L415" s="96">
        <f>[9]Mides!K406</f>
        <v>0</v>
      </c>
      <c r="M415" s="96">
        <f>[9]Mides!L406</f>
        <v>0</v>
      </c>
      <c r="N415" s="96" t="str">
        <f>[9]Mides!M406</f>
        <v>x</v>
      </c>
      <c r="O415" s="96">
        <f t="shared" si="1"/>
        <v>0</v>
      </c>
      <c r="P415" s="96" t="str">
        <f>[9]Mides!R406</f>
        <v>Guatemala</v>
      </c>
      <c r="Q415" s="96" t="str">
        <f>[9]Mides!S406</f>
        <v>Guatemala</v>
      </c>
    </row>
    <row r="416" spans="2:17" ht="15" thickBot="1" x14ac:dyDescent="0.35">
      <c r="B416" s="92">
        <f>[9]Mides!E407</f>
        <v>0</v>
      </c>
      <c r="C416" s="93" t="str">
        <f>[9]Mides!D407</f>
        <v xml:space="preserve">Daniel Vicente Ixcatcoy </v>
      </c>
      <c r="D416" s="94" t="str">
        <f>IF([9]Mides!F407=1,"X"," ")</f>
        <v xml:space="preserve"> </v>
      </c>
      <c r="E416" s="94" t="str">
        <f>IF([9]Mides!F407=2,"X"," ")</f>
        <v>X</v>
      </c>
      <c r="F416" s="95" t="str">
        <f>[9]Mides!B407</f>
        <v>menor de edad</v>
      </c>
      <c r="G416" s="94" t="str">
        <f>IF(AND([9]Mides!H407&gt;=1,[9]Mides!H407&lt;=14),"X"," ")</f>
        <v>X</v>
      </c>
      <c r="H416" s="94" t="str">
        <f>IF(AND([9]Mides!H407&gt;=14,[9]Mides!H407&lt;=30),"X"," ")</f>
        <v xml:space="preserve"> </v>
      </c>
      <c r="I416" s="94" t="str">
        <f>IF(AND([9]Mides!H407&gt;=31,[9]Mides!H407&lt;=60),"X","  ")</f>
        <v xml:space="preserve">  </v>
      </c>
      <c r="J416" s="94" t="str">
        <f>IF([9]Mides!H407&gt;60,"X", "  ")</f>
        <v xml:space="preserve">  </v>
      </c>
      <c r="K416" s="96">
        <f>[9]Mides!N407</f>
        <v>0</v>
      </c>
      <c r="L416" s="96">
        <f>[9]Mides!K407</f>
        <v>0</v>
      </c>
      <c r="M416" s="96">
        <f>[9]Mides!L407</f>
        <v>0</v>
      </c>
      <c r="N416" s="96" t="str">
        <f>[9]Mides!M407</f>
        <v>x</v>
      </c>
      <c r="O416" s="96">
        <f t="shared" si="1"/>
        <v>0</v>
      </c>
      <c r="P416" s="96" t="str">
        <f>[9]Mides!R407</f>
        <v>Guatemala</v>
      </c>
      <c r="Q416" s="96" t="str">
        <f>[9]Mides!S407</f>
        <v>Guatemala</v>
      </c>
    </row>
    <row r="417" spans="2:17" ht="15" thickBot="1" x14ac:dyDescent="0.35">
      <c r="B417" s="92">
        <f>[9]Mides!E408</f>
        <v>0</v>
      </c>
      <c r="C417" s="93" t="str">
        <f>[9]Mides!D408</f>
        <v xml:space="preserve">Marco Antonio Samora Recinos </v>
      </c>
      <c r="D417" s="94" t="str">
        <f>IF([9]Mides!F408=1,"X"," ")</f>
        <v xml:space="preserve"> </v>
      </c>
      <c r="E417" s="94" t="str">
        <f>IF([9]Mides!F408=2,"X"," ")</f>
        <v>X</v>
      </c>
      <c r="F417" s="95" t="str">
        <f>[9]Mides!B408</f>
        <v>menor de edad</v>
      </c>
      <c r="G417" s="94" t="str">
        <f>IF(AND([9]Mides!H408&gt;=1,[9]Mides!H408&lt;=14),"X"," ")</f>
        <v>X</v>
      </c>
      <c r="H417" s="94" t="str">
        <f>IF(AND([9]Mides!H408&gt;=14,[9]Mides!H408&lt;=30),"X"," ")</f>
        <v xml:space="preserve"> </v>
      </c>
      <c r="I417" s="94" t="str">
        <f>IF(AND([9]Mides!H408&gt;=31,[9]Mides!H408&lt;=60),"X","  ")</f>
        <v xml:space="preserve">  </v>
      </c>
      <c r="J417" s="94" t="str">
        <f>IF([9]Mides!H408&gt;60,"X", "  ")</f>
        <v xml:space="preserve">  </v>
      </c>
      <c r="K417" s="96">
        <f>[9]Mides!N408</f>
        <v>0</v>
      </c>
      <c r="L417" s="96">
        <f>[9]Mides!K408</f>
        <v>0</v>
      </c>
      <c r="M417" s="96">
        <f>[9]Mides!L408</f>
        <v>0</v>
      </c>
      <c r="N417" s="96" t="str">
        <f>[9]Mides!M408</f>
        <v>x</v>
      </c>
      <c r="O417" s="96">
        <f t="shared" si="1"/>
        <v>0</v>
      </c>
      <c r="P417" s="96" t="str">
        <f>[9]Mides!R408</f>
        <v>Guatemala</v>
      </c>
      <c r="Q417" s="96" t="str">
        <f>[9]Mides!S408</f>
        <v>Guatemala</v>
      </c>
    </row>
    <row r="418" spans="2:17" ht="15" thickBot="1" x14ac:dyDescent="0.35">
      <c r="B418" s="92">
        <f>[9]Mides!E409</f>
        <v>0</v>
      </c>
      <c r="C418" s="93" t="str">
        <f>[9]Mides!D409</f>
        <v xml:space="preserve">Javier Alejandro Samora Recinos </v>
      </c>
      <c r="D418" s="94" t="str">
        <f>IF([9]Mides!F409=1,"X"," ")</f>
        <v xml:space="preserve"> </v>
      </c>
      <c r="E418" s="94" t="str">
        <f>IF([9]Mides!F409=2,"X"," ")</f>
        <v>X</v>
      </c>
      <c r="F418" s="95" t="str">
        <f>[9]Mides!B409</f>
        <v>menor de edad</v>
      </c>
      <c r="G418" s="94" t="str">
        <f>IF(AND([9]Mides!H409&gt;=1,[9]Mides!H409&lt;=14),"X"," ")</f>
        <v>X</v>
      </c>
      <c r="H418" s="94" t="str">
        <f>IF(AND([9]Mides!H409&gt;=14,[9]Mides!H409&lt;=30),"X"," ")</f>
        <v xml:space="preserve"> </v>
      </c>
      <c r="I418" s="94" t="str">
        <f>IF(AND([9]Mides!H409&gt;=31,[9]Mides!H409&lt;=60),"X","  ")</f>
        <v xml:space="preserve">  </v>
      </c>
      <c r="J418" s="94" t="str">
        <f>IF([9]Mides!H409&gt;60,"X", "  ")</f>
        <v xml:space="preserve">  </v>
      </c>
      <c r="K418" s="96">
        <f>[9]Mides!N409</f>
        <v>0</v>
      </c>
      <c r="L418" s="96">
        <f>[9]Mides!K409</f>
        <v>0</v>
      </c>
      <c r="M418" s="96">
        <f>[9]Mides!L409</f>
        <v>0</v>
      </c>
      <c r="N418" s="96" t="str">
        <f>[9]Mides!M409</f>
        <v>x</v>
      </c>
      <c r="O418" s="96">
        <f t="shared" si="1"/>
        <v>0</v>
      </c>
      <c r="P418" s="96" t="str">
        <f>[9]Mides!R409</f>
        <v>Guatemala</v>
      </c>
      <c r="Q418" s="96" t="str">
        <f>[9]Mides!S409</f>
        <v>Guatemala</v>
      </c>
    </row>
    <row r="419" spans="2:17" ht="15" thickBot="1" x14ac:dyDescent="0.35">
      <c r="B419" s="92">
        <f>[9]Mides!E410</f>
        <v>0</v>
      </c>
      <c r="C419" s="93" t="str">
        <f>[9]Mides!D410</f>
        <v xml:space="preserve">Dostyn Agusto Alexander Garcia Tello </v>
      </c>
      <c r="D419" s="94" t="str">
        <f>IF([9]Mides!F410=1,"X"," ")</f>
        <v xml:space="preserve"> </v>
      </c>
      <c r="E419" s="94" t="str">
        <f>IF([9]Mides!F410=2,"X"," ")</f>
        <v>X</v>
      </c>
      <c r="F419" s="95">
        <f>[9]Mides!B410</f>
        <v>2011203480101</v>
      </c>
      <c r="G419" s="94" t="str">
        <f>IF(AND([9]Mides!H410&gt;=1,[9]Mides!H410&lt;=14),"X"," ")</f>
        <v>X</v>
      </c>
      <c r="H419" s="94" t="str">
        <f>IF(AND([9]Mides!H410&gt;=14,[9]Mides!H410&lt;=30),"X"," ")</f>
        <v xml:space="preserve"> </v>
      </c>
      <c r="I419" s="94" t="str">
        <f>IF(AND([9]Mides!H410&gt;=31,[9]Mides!H410&lt;=60),"X","  ")</f>
        <v xml:space="preserve">  </v>
      </c>
      <c r="J419" s="94" t="str">
        <f>IF([9]Mides!H410&gt;60,"X", "  ")</f>
        <v xml:space="preserve">  </v>
      </c>
      <c r="K419" s="96">
        <f>[9]Mides!N410</f>
        <v>0</v>
      </c>
      <c r="L419" s="96">
        <f>[9]Mides!K410</f>
        <v>0</v>
      </c>
      <c r="M419" s="96">
        <f>[9]Mides!L410</f>
        <v>0</v>
      </c>
      <c r="N419" s="96" t="str">
        <f>[9]Mides!M410</f>
        <v>x</v>
      </c>
      <c r="O419" s="96">
        <f t="shared" si="1"/>
        <v>0</v>
      </c>
      <c r="P419" s="96" t="str">
        <f>[9]Mides!R410</f>
        <v>Guatemala</v>
      </c>
      <c r="Q419" s="96" t="str">
        <f>[9]Mides!S410</f>
        <v>Guatemala</v>
      </c>
    </row>
    <row r="420" spans="2:17" ht="15" thickBot="1" x14ac:dyDescent="0.35">
      <c r="B420" s="92">
        <f>[9]Mides!E411</f>
        <v>0</v>
      </c>
      <c r="C420" s="93" t="str">
        <f>[9]Mides!D411</f>
        <v xml:space="preserve">Mia Manuela de Jesus Garcia Tello </v>
      </c>
      <c r="D420" s="94" t="str">
        <f>IF([9]Mides!F411=1,"X"," ")</f>
        <v>X</v>
      </c>
      <c r="E420" s="94" t="str">
        <f>IF([9]Mides!F411=2,"X"," ")</f>
        <v xml:space="preserve"> </v>
      </c>
      <c r="F420" s="95">
        <f>[9]Mides!B411</f>
        <v>2011202160101</v>
      </c>
      <c r="G420" s="94" t="str">
        <f>IF(AND([9]Mides!H411&gt;=1,[9]Mides!H411&lt;=14),"X"," ")</f>
        <v>X</v>
      </c>
      <c r="H420" s="94" t="str">
        <f>IF(AND([9]Mides!H411&gt;=14,[9]Mides!H411&lt;=30),"X"," ")</f>
        <v xml:space="preserve"> </v>
      </c>
      <c r="I420" s="94" t="str">
        <f>IF(AND([9]Mides!H411&gt;=31,[9]Mides!H411&lt;=60),"X","  ")</f>
        <v xml:space="preserve">  </v>
      </c>
      <c r="J420" s="94" t="str">
        <f>IF([9]Mides!H411&gt;60,"X", "  ")</f>
        <v xml:space="preserve">  </v>
      </c>
      <c r="K420" s="96">
        <f>[9]Mides!N411</f>
        <v>0</v>
      </c>
      <c r="L420" s="96">
        <f>[9]Mides!K411</f>
        <v>0</v>
      </c>
      <c r="M420" s="96">
        <f>[9]Mides!L411</f>
        <v>0</v>
      </c>
      <c r="N420" s="96" t="str">
        <f>[9]Mides!M411</f>
        <v>x</v>
      </c>
      <c r="O420" s="96">
        <f t="shared" si="1"/>
        <v>0</v>
      </c>
      <c r="P420" s="96" t="str">
        <f>[9]Mides!R411</f>
        <v>Guatemala</v>
      </c>
      <c r="Q420" s="96" t="str">
        <f>[9]Mides!S411</f>
        <v>Guatemala</v>
      </c>
    </row>
    <row r="421" spans="2:17" ht="15" thickBot="1" x14ac:dyDescent="0.35">
      <c r="B421" s="92">
        <f>[9]Mides!E412</f>
        <v>0</v>
      </c>
      <c r="C421" s="93" t="str">
        <f>[9]Mides!D412</f>
        <v xml:space="preserve">Jorge Luis Atonio Ibañez </v>
      </c>
      <c r="D421" s="94" t="str">
        <f>IF([9]Mides!F412=1,"X"," ")</f>
        <v xml:space="preserve"> </v>
      </c>
      <c r="E421" s="94" t="str">
        <f>IF([9]Mides!F412=2,"X"," ")</f>
        <v>X</v>
      </c>
      <c r="F421" s="95">
        <f>[9]Mides!B412</f>
        <v>3618050470101</v>
      </c>
      <c r="G421" s="94" t="str">
        <f>IF(AND([9]Mides!H412&gt;=1,[9]Mides!H412&lt;=14),"X"," ")</f>
        <v>X</v>
      </c>
      <c r="H421" s="94" t="str">
        <f>IF(AND([9]Mides!H412&gt;=14,[9]Mides!H412&lt;=30),"X"," ")</f>
        <v xml:space="preserve"> </v>
      </c>
      <c r="I421" s="94" t="str">
        <f>IF(AND([9]Mides!H412&gt;=31,[9]Mides!H412&lt;=60),"X","  ")</f>
        <v xml:space="preserve">  </v>
      </c>
      <c r="J421" s="94" t="str">
        <f>IF([9]Mides!H412&gt;60,"X", "  ")</f>
        <v xml:space="preserve">  </v>
      </c>
      <c r="K421" s="96">
        <f>[9]Mides!N412</f>
        <v>0</v>
      </c>
      <c r="L421" s="96">
        <f>[9]Mides!K412</f>
        <v>0</v>
      </c>
      <c r="M421" s="96">
        <f>[9]Mides!L412</f>
        <v>0</v>
      </c>
      <c r="N421" s="96" t="str">
        <f>[9]Mides!M412</f>
        <v>x</v>
      </c>
      <c r="O421" s="96">
        <f t="shared" si="1"/>
        <v>0</v>
      </c>
      <c r="P421" s="96" t="str">
        <f>[9]Mides!R412</f>
        <v>Guatemala</v>
      </c>
      <c r="Q421" s="96" t="str">
        <f>[9]Mides!S412</f>
        <v>Guatemala</v>
      </c>
    </row>
    <row r="422" spans="2:17" ht="15" thickBot="1" x14ac:dyDescent="0.35">
      <c r="B422" s="92">
        <f>[9]Mides!E413</f>
        <v>0</v>
      </c>
      <c r="C422" s="93" t="str">
        <f>[9]Mides!D413</f>
        <v xml:space="preserve">Alison Abigahil Tejada Avila </v>
      </c>
      <c r="D422" s="94" t="str">
        <f>IF([9]Mides!F413=1,"X"," ")</f>
        <v>X</v>
      </c>
      <c r="E422" s="94" t="str">
        <f>IF([9]Mides!F413=2,"X"," ")</f>
        <v xml:space="preserve"> </v>
      </c>
      <c r="F422" s="95">
        <f>[9]Mides!B413</f>
        <v>2370051820101</v>
      </c>
      <c r="G422" s="94" t="str">
        <f>IF(AND([9]Mides!H413&gt;=1,[9]Mides!H413&lt;=14),"X"," ")</f>
        <v>X</v>
      </c>
      <c r="H422" s="94" t="str">
        <f>IF(AND([9]Mides!H413&gt;=14,[9]Mides!H413&lt;=30),"X"," ")</f>
        <v xml:space="preserve"> </v>
      </c>
      <c r="I422" s="94" t="str">
        <f>IF(AND([9]Mides!H413&gt;=31,[9]Mides!H413&lt;=60),"X","  ")</f>
        <v xml:space="preserve">  </v>
      </c>
      <c r="J422" s="94" t="str">
        <f>IF([9]Mides!H413&gt;60,"X", "  ")</f>
        <v xml:space="preserve">  </v>
      </c>
      <c r="K422" s="96">
        <f>[9]Mides!N413</f>
        <v>0</v>
      </c>
      <c r="L422" s="96">
        <f>[9]Mides!K413</f>
        <v>0</v>
      </c>
      <c r="M422" s="96">
        <f>[9]Mides!L413</f>
        <v>0</v>
      </c>
      <c r="N422" s="96" t="str">
        <f>[9]Mides!M413</f>
        <v>x</v>
      </c>
      <c r="O422" s="96">
        <f t="shared" si="1"/>
        <v>0</v>
      </c>
      <c r="P422" s="96" t="str">
        <f>[9]Mides!R413</f>
        <v>Guatemala</v>
      </c>
      <c r="Q422" s="96" t="str">
        <f>[9]Mides!S413</f>
        <v>Guatemala</v>
      </c>
    </row>
    <row r="423" spans="2:17" ht="15" thickBot="1" x14ac:dyDescent="0.35">
      <c r="B423" s="92">
        <f>[9]Mides!E414</f>
        <v>0</v>
      </c>
      <c r="C423" s="93" t="str">
        <f>[9]Mides!D414</f>
        <v xml:space="preserve">Emely Pamela Lopez Florez </v>
      </c>
      <c r="D423" s="94" t="str">
        <f>IF([9]Mides!F414=1,"X"," ")</f>
        <v>X</v>
      </c>
      <c r="E423" s="94" t="str">
        <f>IF([9]Mides!F414=2,"X"," ")</f>
        <v xml:space="preserve"> </v>
      </c>
      <c r="F423" s="95">
        <f>[9]Mides!B414</f>
        <v>3749894350101</v>
      </c>
      <c r="G423" s="94" t="str">
        <f>IF(AND([9]Mides!H414&gt;=1,[9]Mides!H414&lt;=14),"X"," ")</f>
        <v xml:space="preserve"> </v>
      </c>
      <c r="H423" s="94" t="str">
        <f>IF(AND([9]Mides!H414&gt;=14,[9]Mides!H414&lt;=30),"X"," ")</f>
        <v>X</v>
      </c>
      <c r="I423" s="94" t="str">
        <f>IF(AND([9]Mides!H414&gt;=31,[9]Mides!H414&lt;=60),"X","  ")</f>
        <v xml:space="preserve">  </v>
      </c>
      <c r="J423" s="94" t="str">
        <f>IF([9]Mides!H414&gt;60,"X", "  ")</f>
        <v xml:space="preserve">  </v>
      </c>
      <c r="K423" s="96">
        <f>[9]Mides!N414</f>
        <v>0</v>
      </c>
      <c r="L423" s="96">
        <f>[9]Mides!K414</f>
        <v>0</v>
      </c>
      <c r="M423" s="96">
        <f>[9]Mides!L414</f>
        <v>0</v>
      </c>
      <c r="N423" s="96" t="str">
        <f>[9]Mides!M414</f>
        <v>x</v>
      </c>
      <c r="O423" s="96">
        <f t="shared" si="1"/>
        <v>0</v>
      </c>
      <c r="P423" s="96" t="str">
        <f>[9]Mides!R414</f>
        <v>Guatemala</v>
      </c>
      <c r="Q423" s="96" t="str">
        <f>[9]Mides!S414</f>
        <v>Guatemala</v>
      </c>
    </row>
    <row r="424" spans="2:17" ht="15" thickBot="1" x14ac:dyDescent="0.35">
      <c r="B424" s="92">
        <f>[9]Mides!E415</f>
        <v>0</v>
      </c>
      <c r="C424" s="93" t="str">
        <f>[9]Mides!D415</f>
        <v xml:space="preserve">Fernando Sebastian Sigue Dominguez </v>
      </c>
      <c r="D424" s="94" t="str">
        <f>IF([9]Mides!F415=1,"X"," ")</f>
        <v xml:space="preserve"> </v>
      </c>
      <c r="E424" s="94" t="str">
        <f>IF([9]Mides!F415=2,"X"," ")</f>
        <v>X</v>
      </c>
      <c r="F424" s="95">
        <f>[9]Mides!B415</f>
        <v>3030046730108</v>
      </c>
      <c r="G424" s="94" t="str">
        <f>IF(AND([9]Mides!H415&gt;=1,[9]Mides!H415&lt;=14),"X"," ")</f>
        <v>X</v>
      </c>
      <c r="H424" s="94" t="str">
        <f>IF(AND([9]Mides!H415&gt;=14,[9]Mides!H415&lt;=30),"X"," ")</f>
        <v xml:space="preserve"> </v>
      </c>
      <c r="I424" s="94" t="str">
        <f>IF(AND([9]Mides!H415&gt;=31,[9]Mides!H415&lt;=60),"X","  ")</f>
        <v xml:space="preserve">  </v>
      </c>
      <c r="J424" s="94" t="str">
        <f>IF([9]Mides!H415&gt;60,"X", "  ")</f>
        <v xml:space="preserve">  </v>
      </c>
      <c r="K424" s="96">
        <f>[9]Mides!N415</f>
        <v>0</v>
      </c>
      <c r="L424" s="96">
        <f>[9]Mides!K415</f>
        <v>0</v>
      </c>
      <c r="M424" s="96">
        <f>[9]Mides!L415</f>
        <v>0</v>
      </c>
      <c r="N424" s="96" t="str">
        <f>[9]Mides!M415</f>
        <v>x</v>
      </c>
      <c r="O424" s="96">
        <f t="shared" si="1"/>
        <v>0</v>
      </c>
      <c r="P424" s="96" t="str">
        <f>[9]Mides!R415</f>
        <v>Guatemala</v>
      </c>
      <c r="Q424" s="96" t="str">
        <f>[9]Mides!S415</f>
        <v>Guatemala</v>
      </c>
    </row>
    <row r="425" spans="2:17" ht="15" thickBot="1" x14ac:dyDescent="0.35">
      <c r="B425" s="92">
        <f>[9]Mides!E416</f>
        <v>0</v>
      </c>
      <c r="C425" s="93" t="str">
        <f>[9]Mides!D416</f>
        <v xml:space="preserve">Sofia Fernanda Blanco Monzón </v>
      </c>
      <c r="D425" s="94" t="str">
        <f>IF([9]Mides!F416=1,"X"," ")</f>
        <v>X</v>
      </c>
      <c r="E425" s="94" t="str">
        <f>IF([9]Mides!F416=2,"X"," ")</f>
        <v xml:space="preserve"> </v>
      </c>
      <c r="F425" s="95">
        <f>[9]Mides!B416</f>
        <v>2016966140101</v>
      </c>
      <c r="G425" s="94" t="str">
        <f>IF(AND([9]Mides!H416&gt;=1,[9]Mides!H416&lt;=14),"X"," ")</f>
        <v>X</v>
      </c>
      <c r="H425" s="94" t="str">
        <f>IF(AND([9]Mides!H416&gt;=14,[9]Mides!H416&lt;=30),"X"," ")</f>
        <v xml:space="preserve"> </v>
      </c>
      <c r="I425" s="94" t="str">
        <f>IF(AND([9]Mides!H416&gt;=31,[9]Mides!H416&lt;=60),"X","  ")</f>
        <v xml:space="preserve">  </v>
      </c>
      <c r="J425" s="94" t="str">
        <f>IF([9]Mides!H416&gt;60,"X", "  ")</f>
        <v xml:space="preserve">  </v>
      </c>
      <c r="K425" s="96">
        <f>[9]Mides!N416</f>
        <v>0</v>
      </c>
      <c r="L425" s="96">
        <f>[9]Mides!K416</f>
        <v>0</v>
      </c>
      <c r="M425" s="96">
        <f>[9]Mides!L416</f>
        <v>0</v>
      </c>
      <c r="N425" s="96" t="str">
        <f>[9]Mides!M416</f>
        <v>x</v>
      </c>
      <c r="O425" s="96">
        <f t="shared" si="1"/>
        <v>0</v>
      </c>
      <c r="P425" s="96" t="str">
        <f>[9]Mides!R416</f>
        <v>Guatemala</v>
      </c>
      <c r="Q425" s="96" t="str">
        <f>[9]Mides!S416</f>
        <v>Guatemala</v>
      </c>
    </row>
    <row r="426" spans="2:17" ht="15" thickBot="1" x14ac:dyDescent="0.35">
      <c r="B426" s="92">
        <f>[9]Mides!E417</f>
        <v>0</v>
      </c>
      <c r="C426" s="93" t="str">
        <f>[9]Mides!D417</f>
        <v xml:space="preserve">Ian Josue Valdez Rodriguez </v>
      </c>
      <c r="D426" s="94" t="str">
        <f>IF([9]Mides!F417=1,"X"," ")</f>
        <v xml:space="preserve"> </v>
      </c>
      <c r="E426" s="94" t="str">
        <f>IF([9]Mides!F417=2,"X"," ")</f>
        <v>X</v>
      </c>
      <c r="F426" s="95">
        <f>[9]Mides!B417</f>
        <v>2692542500101</v>
      </c>
      <c r="G426" s="94" t="str">
        <f>IF(AND([9]Mides!H417&gt;=1,[9]Mides!H417&lt;=14),"X"," ")</f>
        <v>X</v>
      </c>
      <c r="H426" s="94" t="str">
        <f>IF(AND([9]Mides!H417&gt;=14,[9]Mides!H417&lt;=30),"X"," ")</f>
        <v xml:space="preserve"> </v>
      </c>
      <c r="I426" s="94" t="str">
        <f>IF(AND([9]Mides!H417&gt;=31,[9]Mides!H417&lt;=60),"X","  ")</f>
        <v xml:space="preserve">  </v>
      </c>
      <c r="J426" s="94" t="str">
        <f>IF([9]Mides!H417&gt;60,"X", "  ")</f>
        <v xml:space="preserve">  </v>
      </c>
      <c r="K426" s="96">
        <f>[9]Mides!N417</f>
        <v>0</v>
      </c>
      <c r="L426" s="96">
        <f>[9]Mides!K417</f>
        <v>0</v>
      </c>
      <c r="M426" s="96">
        <f>[9]Mides!L417</f>
        <v>0</v>
      </c>
      <c r="N426" s="96" t="str">
        <f>[9]Mides!M417</f>
        <v>x</v>
      </c>
      <c r="O426" s="96">
        <f t="shared" si="1"/>
        <v>0</v>
      </c>
      <c r="P426" s="96" t="str">
        <f>[9]Mides!R417</f>
        <v>Guatemala</v>
      </c>
      <c r="Q426" s="96" t="str">
        <f>[9]Mides!S417</f>
        <v>Guatemala</v>
      </c>
    </row>
    <row r="427" spans="2:17" ht="15" thickBot="1" x14ac:dyDescent="0.35">
      <c r="B427" s="92">
        <f>[9]Mides!E418</f>
        <v>0</v>
      </c>
      <c r="C427" s="93" t="str">
        <f>[9]Mides!D418</f>
        <v xml:space="preserve">Jaquelin Melissa Pajoc Ambrocio </v>
      </c>
      <c r="D427" s="94" t="str">
        <f>IF([9]Mides!F418=1,"X"," ")</f>
        <v>X</v>
      </c>
      <c r="E427" s="94" t="str">
        <f>IF([9]Mides!F418=2,"X"," ")</f>
        <v xml:space="preserve"> </v>
      </c>
      <c r="F427" s="95">
        <f>[9]Mides!B418</f>
        <v>3014450790101</v>
      </c>
      <c r="G427" s="94" t="str">
        <f>IF(AND([9]Mides!H418&gt;=1,[9]Mides!H418&lt;=14),"X"," ")</f>
        <v>X</v>
      </c>
      <c r="H427" s="94" t="str">
        <f>IF(AND([9]Mides!H418&gt;=14,[9]Mides!H418&lt;=30),"X"," ")</f>
        <v xml:space="preserve"> </v>
      </c>
      <c r="I427" s="94" t="str">
        <f>IF(AND([9]Mides!H418&gt;=31,[9]Mides!H418&lt;=60),"X","  ")</f>
        <v xml:space="preserve">  </v>
      </c>
      <c r="J427" s="94" t="str">
        <f>IF([9]Mides!H418&gt;60,"X", "  ")</f>
        <v xml:space="preserve">  </v>
      </c>
      <c r="K427" s="96">
        <f>[9]Mides!N418</f>
        <v>0</v>
      </c>
      <c r="L427" s="96">
        <f>[9]Mides!K418</f>
        <v>0</v>
      </c>
      <c r="M427" s="96">
        <f>[9]Mides!L418</f>
        <v>0</v>
      </c>
      <c r="N427" s="96" t="str">
        <f>[9]Mides!M418</f>
        <v>x</v>
      </c>
      <c r="O427" s="96">
        <f t="shared" si="1"/>
        <v>0</v>
      </c>
      <c r="P427" s="96" t="str">
        <f>[9]Mides!R418</f>
        <v>Guatemala</v>
      </c>
      <c r="Q427" s="96" t="str">
        <f>[9]Mides!S418</f>
        <v>Guatemala</v>
      </c>
    </row>
    <row r="428" spans="2:17" ht="15" thickBot="1" x14ac:dyDescent="0.35">
      <c r="B428" s="92">
        <f>[9]Mides!E419</f>
        <v>0</v>
      </c>
      <c r="C428" s="93" t="str">
        <f>[9]Mides!D419</f>
        <v xml:space="preserve">Marlon Fabian Leonardo Montero Ambrocio </v>
      </c>
      <c r="D428" s="94" t="str">
        <f>IF([9]Mides!F419=1,"X"," ")</f>
        <v xml:space="preserve"> </v>
      </c>
      <c r="E428" s="94" t="str">
        <f>IF([9]Mides!F419=2,"X"," ")</f>
        <v>X</v>
      </c>
      <c r="F428" s="95">
        <f>[9]Mides!B419</f>
        <v>2022946170101</v>
      </c>
      <c r="G428" s="94" t="str">
        <f>IF(AND([9]Mides!H419&gt;=1,[9]Mides!H419&lt;=14),"X"," ")</f>
        <v>X</v>
      </c>
      <c r="H428" s="94" t="str">
        <f>IF(AND([9]Mides!H419&gt;=14,[9]Mides!H419&lt;=30),"X"," ")</f>
        <v xml:space="preserve"> </v>
      </c>
      <c r="I428" s="94" t="str">
        <f>IF(AND([9]Mides!H419&gt;=31,[9]Mides!H419&lt;=60),"X","  ")</f>
        <v xml:space="preserve">  </v>
      </c>
      <c r="J428" s="94" t="str">
        <f>IF([9]Mides!H419&gt;60,"X", "  ")</f>
        <v xml:space="preserve">  </v>
      </c>
      <c r="K428" s="96">
        <f>[9]Mides!N419</f>
        <v>0</v>
      </c>
      <c r="L428" s="96">
        <f>[9]Mides!K419</f>
        <v>0</v>
      </c>
      <c r="M428" s="96">
        <f>[9]Mides!L419</f>
        <v>0</v>
      </c>
      <c r="N428" s="96" t="str">
        <f>[9]Mides!M419</f>
        <v>x</v>
      </c>
      <c r="O428" s="96">
        <f t="shared" si="1"/>
        <v>0</v>
      </c>
      <c r="P428" s="96" t="str">
        <f>[9]Mides!R419</f>
        <v>Guatemala</v>
      </c>
      <c r="Q428" s="96" t="str">
        <f>[9]Mides!S419</f>
        <v>Guatemala</v>
      </c>
    </row>
    <row r="429" spans="2:17" ht="15" thickBot="1" x14ac:dyDescent="0.35">
      <c r="B429" s="92">
        <f>[9]Mides!E420</f>
        <v>0</v>
      </c>
      <c r="C429" s="93" t="str">
        <f>[9]Mides!D420</f>
        <v xml:space="preserve">Alan Samuel Perez Herrera </v>
      </c>
      <c r="D429" s="94" t="str">
        <f>IF([9]Mides!F420=1,"X"," ")</f>
        <v xml:space="preserve"> </v>
      </c>
      <c r="E429" s="94" t="str">
        <f>IF([9]Mides!F420=2,"X"," ")</f>
        <v>X</v>
      </c>
      <c r="F429" s="95">
        <f>[9]Mides!B420</f>
        <v>2007719060101</v>
      </c>
      <c r="G429" s="94" t="str">
        <f>IF(AND([9]Mides!H420&gt;=1,[9]Mides!H420&lt;=14),"X"," ")</f>
        <v>X</v>
      </c>
      <c r="H429" s="94" t="str">
        <f>IF(AND([9]Mides!H420&gt;=14,[9]Mides!H420&lt;=30),"X"," ")</f>
        <v xml:space="preserve"> </v>
      </c>
      <c r="I429" s="94" t="str">
        <f>IF(AND([9]Mides!H420&gt;=31,[9]Mides!H420&lt;=60),"X","  ")</f>
        <v xml:space="preserve">  </v>
      </c>
      <c r="J429" s="94" t="str">
        <f>IF([9]Mides!H420&gt;60,"X", "  ")</f>
        <v xml:space="preserve">  </v>
      </c>
      <c r="K429" s="96">
        <f>[9]Mides!N420</f>
        <v>0</v>
      </c>
      <c r="L429" s="96">
        <f>[9]Mides!K420</f>
        <v>0</v>
      </c>
      <c r="M429" s="96">
        <f>[9]Mides!L420</f>
        <v>0</v>
      </c>
      <c r="N429" s="96" t="str">
        <f>[9]Mides!M420</f>
        <v>x</v>
      </c>
      <c r="O429" s="96">
        <f t="shared" si="1"/>
        <v>0</v>
      </c>
      <c r="P429" s="96" t="str">
        <f>[9]Mides!R420</f>
        <v>Guatemala</v>
      </c>
      <c r="Q429" s="96" t="str">
        <f>[9]Mides!S420</f>
        <v>Guatemala</v>
      </c>
    </row>
    <row r="430" spans="2:17" ht="15" thickBot="1" x14ac:dyDescent="0.35">
      <c r="B430" s="92">
        <f>[9]Mides!E421</f>
        <v>0</v>
      </c>
      <c r="C430" s="93" t="str">
        <f>[9]Mides!D421</f>
        <v xml:space="preserve">Javier Benjamin Perez Herrera </v>
      </c>
      <c r="D430" s="94" t="str">
        <f>IF([9]Mides!F421=1,"X"," ")</f>
        <v xml:space="preserve"> </v>
      </c>
      <c r="E430" s="94" t="str">
        <f>IF([9]Mides!F421=2,"X"," ")</f>
        <v>X</v>
      </c>
      <c r="F430" s="95">
        <f>[9]Mides!B421</f>
        <v>2162639210101</v>
      </c>
      <c r="G430" s="94" t="str">
        <f>IF(AND([9]Mides!H421&gt;=1,[9]Mides!H421&lt;=14),"X"," ")</f>
        <v>X</v>
      </c>
      <c r="H430" s="94" t="str">
        <f>IF(AND([9]Mides!H421&gt;=14,[9]Mides!H421&lt;=30),"X"," ")</f>
        <v xml:space="preserve"> </v>
      </c>
      <c r="I430" s="94" t="str">
        <f>IF(AND([9]Mides!H421&gt;=31,[9]Mides!H421&lt;=60),"X","  ")</f>
        <v xml:space="preserve">  </v>
      </c>
      <c r="J430" s="94" t="str">
        <f>IF([9]Mides!H421&gt;60,"X", "  ")</f>
        <v xml:space="preserve">  </v>
      </c>
      <c r="K430" s="96">
        <f>[9]Mides!N421</f>
        <v>0</v>
      </c>
      <c r="L430" s="96">
        <f>[9]Mides!K421</f>
        <v>0</v>
      </c>
      <c r="M430" s="96">
        <f>[9]Mides!L421</f>
        <v>0</v>
      </c>
      <c r="N430" s="96" t="str">
        <f>[9]Mides!M421</f>
        <v>x</v>
      </c>
      <c r="O430" s="96">
        <f t="shared" si="1"/>
        <v>0</v>
      </c>
      <c r="P430" s="96" t="str">
        <f>[9]Mides!R421</f>
        <v>Guatemala</v>
      </c>
      <c r="Q430" s="96" t="str">
        <f>[9]Mides!S421</f>
        <v>Guatemala</v>
      </c>
    </row>
    <row r="431" spans="2:17" ht="15" thickBot="1" x14ac:dyDescent="0.35">
      <c r="B431" s="92">
        <f>[9]Mides!E422</f>
        <v>0</v>
      </c>
      <c r="C431" s="93" t="str">
        <f>[9]Mides!D422</f>
        <v xml:space="preserve">Gabriel Cabañas Solis </v>
      </c>
      <c r="D431" s="94" t="str">
        <f>IF([9]Mides!F422=1,"X"," ")</f>
        <v xml:space="preserve"> </v>
      </c>
      <c r="E431" s="94" t="str">
        <f>IF([9]Mides!F422=2,"X"," ")</f>
        <v>X</v>
      </c>
      <c r="F431" s="95">
        <f>[9]Mides!B422</f>
        <v>2024950780101</v>
      </c>
      <c r="G431" s="94" t="str">
        <f>IF(AND([9]Mides!H422&gt;=1,[9]Mides!H422&lt;=14),"X"," ")</f>
        <v>X</v>
      </c>
      <c r="H431" s="94" t="str">
        <f>IF(AND([9]Mides!H422&gt;=14,[9]Mides!H422&lt;=30),"X"," ")</f>
        <v xml:space="preserve"> </v>
      </c>
      <c r="I431" s="94" t="str">
        <f>IF(AND([9]Mides!H422&gt;=31,[9]Mides!H422&lt;=60),"X","  ")</f>
        <v xml:space="preserve">  </v>
      </c>
      <c r="J431" s="94" t="str">
        <f>IF([9]Mides!H422&gt;60,"X", "  ")</f>
        <v xml:space="preserve">  </v>
      </c>
      <c r="K431" s="96">
        <f>[9]Mides!N422</f>
        <v>0</v>
      </c>
      <c r="L431" s="96">
        <f>[9]Mides!K422</f>
        <v>0</v>
      </c>
      <c r="M431" s="96">
        <f>[9]Mides!L422</f>
        <v>0</v>
      </c>
      <c r="N431" s="96" t="str">
        <f>[9]Mides!M422</f>
        <v>x</v>
      </c>
      <c r="O431" s="96">
        <f t="shared" si="1"/>
        <v>0</v>
      </c>
      <c r="P431" s="96" t="str">
        <f>[9]Mides!R422</f>
        <v>Guatemala</v>
      </c>
      <c r="Q431" s="96" t="str">
        <f>[9]Mides!S422</f>
        <v>Guatemala</v>
      </c>
    </row>
    <row r="432" spans="2:17" ht="15" thickBot="1" x14ac:dyDescent="0.35">
      <c r="B432" s="92">
        <f>[9]Mides!E423</f>
        <v>0</v>
      </c>
      <c r="C432" s="93" t="str">
        <f>[9]Mides!D423</f>
        <v xml:space="preserve">Maria Jose Garcia Flores </v>
      </c>
      <c r="D432" s="94" t="str">
        <f>IF([9]Mides!F423=1,"X"," ")</f>
        <v>X</v>
      </c>
      <c r="E432" s="94" t="str">
        <f>IF([9]Mides!F423=2,"X"," ")</f>
        <v xml:space="preserve"> </v>
      </c>
      <c r="F432" s="95">
        <f>[9]Mides!B423</f>
        <v>2095196490101</v>
      </c>
      <c r="G432" s="94" t="str">
        <f>IF(AND([9]Mides!H423&gt;=1,[9]Mides!H423&lt;=14),"X"," ")</f>
        <v>X</v>
      </c>
      <c r="H432" s="94" t="str">
        <f>IF(AND([9]Mides!H423&gt;=14,[9]Mides!H423&lt;=30),"X"," ")</f>
        <v xml:space="preserve"> </v>
      </c>
      <c r="I432" s="94" t="str">
        <f>IF(AND([9]Mides!H423&gt;=31,[9]Mides!H423&lt;=60),"X","  ")</f>
        <v xml:space="preserve">  </v>
      </c>
      <c r="J432" s="94" t="str">
        <f>IF([9]Mides!H423&gt;60,"X", "  ")</f>
        <v xml:space="preserve">  </v>
      </c>
      <c r="K432" s="96">
        <f>[9]Mides!N423</f>
        <v>0</v>
      </c>
      <c r="L432" s="96">
        <f>[9]Mides!K423</f>
        <v>0</v>
      </c>
      <c r="M432" s="96">
        <f>[9]Mides!L423</f>
        <v>0</v>
      </c>
      <c r="N432" s="96" t="str">
        <f>[9]Mides!M423</f>
        <v>x</v>
      </c>
      <c r="O432" s="96">
        <f t="shared" si="1"/>
        <v>0</v>
      </c>
      <c r="P432" s="96" t="str">
        <f>[9]Mides!R423</f>
        <v>Guatemala</v>
      </c>
      <c r="Q432" s="96" t="str">
        <f>[9]Mides!S423</f>
        <v>Guatemala</v>
      </c>
    </row>
    <row r="433" spans="2:17" ht="15" thickBot="1" x14ac:dyDescent="0.35">
      <c r="B433" s="92">
        <f>[9]Mides!E424</f>
        <v>0</v>
      </c>
      <c r="C433" s="93" t="str">
        <f>[9]Mides!D424</f>
        <v xml:space="preserve">Samuel Isaias, Barrios Donis </v>
      </c>
      <c r="D433" s="94" t="str">
        <f>IF([9]Mides!F424=1,"X"," ")</f>
        <v xml:space="preserve"> </v>
      </c>
      <c r="E433" s="94" t="str">
        <f>IF([9]Mides!F424=2,"X"," ")</f>
        <v>X</v>
      </c>
      <c r="F433" s="95">
        <f>[9]Mides!B424</f>
        <v>2020188220101</v>
      </c>
      <c r="G433" s="94" t="str">
        <f>IF(AND([9]Mides!H424&gt;=1,[9]Mides!H424&lt;=14),"X"," ")</f>
        <v>X</v>
      </c>
      <c r="H433" s="94" t="str">
        <f>IF(AND([9]Mides!H424&gt;=14,[9]Mides!H424&lt;=30),"X"," ")</f>
        <v xml:space="preserve"> </v>
      </c>
      <c r="I433" s="94" t="str">
        <f>IF(AND([9]Mides!H424&gt;=31,[9]Mides!H424&lt;=60),"X","  ")</f>
        <v xml:space="preserve">  </v>
      </c>
      <c r="J433" s="94" t="str">
        <f>IF([9]Mides!H424&gt;60,"X", "  ")</f>
        <v xml:space="preserve">  </v>
      </c>
      <c r="K433" s="96">
        <f>[9]Mides!N424</f>
        <v>0</v>
      </c>
      <c r="L433" s="96">
        <f>[9]Mides!K424</f>
        <v>0</v>
      </c>
      <c r="M433" s="96">
        <f>[9]Mides!L424</f>
        <v>0</v>
      </c>
      <c r="N433" s="96" t="str">
        <f>[9]Mides!M424</f>
        <v>x</v>
      </c>
      <c r="O433" s="96">
        <f t="shared" si="1"/>
        <v>0</v>
      </c>
      <c r="P433" s="96" t="str">
        <f>[9]Mides!R424</f>
        <v>Guatemala</v>
      </c>
      <c r="Q433" s="96" t="str">
        <f>[9]Mides!S424</f>
        <v>Guatemala</v>
      </c>
    </row>
    <row r="434" spans="2:17" ht="15" thickBot="1" x14ac:dyDescent="0.35">
      <c r="B434" s="92">
        <f>[9]Mides!E425</f>
        <v>0</v>
      </c>
      <c r="C434" s="93" t="str">
        <f>[9]Mides!D425</f>
        <v xml:space="preserve">Monica Beatriz Chicoj Canté </v>
      </c>
      <c r="D434" s="94" t="str">
        <f>IF([9]Mides!F425=1,"X"," ")</f>
        <v>X</v>
      </c>
      <c r="E434" s="94" t="str">
        <f>IF([9]Mides!F425=2,"X"," ")</f>
        <v xml:space="preserve"> </v>
      </c>
      <c r="F434" s="95">
        <f>[9]Mides!B425</f>
        <v>3014308100101</v>
      </c>
      <c r="G434" s="94" t="str">
        <f>IF(AND([9]Mides!H425&gt;=1,[9]Mides!H425&lt;=14),"X"," ")</f>
        <v>X</v>
      </c>
      <c r="H434" s="94" t="str">
        <f>IF(AND([9]Mides!H425&gt;=14,[9]Mides!H425&lt;=30),"X"," ")</f>
        <v>X</v>
      </c>
      <c r="I434" s="94" t="str">
        <f>IF(AND([9]Mides!H425&gt;=31,[9]Mides!H425&lt;=60),"X","  ")</f>
        <v xml:space="preserve">  </v>
      </c>
      <c r="J434" s="94" t="str">
        <f>IF([9]Mides!H425&gt;60,"X", "  ")</f>
        <v xml:space="preserve">  </v>
      </c>
      <c r="K434" s="96">
        <f>[9]Mides!N425</f>
        <v>0</v>
      </c>
      <c r="L434" s="96">
        <f>[9]Mides!K425</f>
        <v>0</v>
      </c>
      <c r="M434" s="96">
        <f>[9]Mides!L425</f>
        <v>0</v>
      </c>
      <c r="N434" s="96" t="str">
        <f>[9]Mides!M425</f>
        <v>x</v>
      </c>
      <c r="O434" s="96">
        <f t="shared" si="1"/>
        <v>0</v>
      </c>
      <c r="P434" s="96" t="str">
        <f>[9]Mides!R425</f>
        <v>Guatemala</v>
      </c>
      <c r="Q434" s="96" t="str">
        <f>[9]Mides!S425</f>
        <v>Guatemala</v>
      </c>
    </row>
    <row r="435" spans="2:17" ht="15" thickBot="1" x14ac:dyDescent="0.35">
      <c r="B435" s="92">
        <f>[9]Mides!E426</f>
        <v>0</v>
      </c>
      <c r="C435" s="93" t="str">
        <f>[9]Mides!D426</f>
        <v xml:space="preserve">Lourdes Estefania Garcia Flores </v>
      </c>
      <c r="D435" s="94" t="str">
        <f>IF([9]Mides!F426=1,"X"," ")</f>
        <v>X</v>
      </c>
      <c r="E435" s="94" t="str">
        <f>IF([9]Mides!F426=2,"X"," ")</f>
        <v xml:space="preserve"> </v>
      </c>
      <c r="F435" s="95">
        <f>[9]Mides!B426</f>
        <v>3016878620101</v>
      </c>
      <c r="G435" s="94" t="str">
        <f>IF(AND([9]Mides!H426&gt;=1,[9]Mides!H426&lt;=14),"X"," ")</f>
        <v xml:space="preserve"> </v>
      </c>
      <c r="H435" s="94" t="str">
        <f>IF(AND([9]Mides!H426&gt;=14,[9]Mides!H426&lt;=30),"X"," ")</f>
        <v>X</v>
      </c>
      <c r="I435" s="94" t="str">
        <f>IF(AND([9]Mides!H426&gt;=31,[9]Mides!H426&lt;=60),"X","  ")</f>
        <v xml:space="preserve">  </v>
      </c>
      <c r="J435" s="94" t="str">
        <f>IF([9]Mides!H426&gt;60,"X", "  ")</f>
        <v xml:space="preserve">  </v>
      </c>
      <c r="K435" s="96">
        <f>[9]Mides!N426</f>
        <v>0</v>
      </c>
      <c r="L435" s="96">
        <f>[9]Mides!K426</f>
        <v>0</v>
      </c>
      <c r="M435" s="96">
        <f>[9]Mides!L426</f>
        <v>0</v>
      </c>
      <c r="N435" s="96" t="str">
        <f>[9]Mides!M426</f>
        <v>x</v>
      </c>
      <c r="O435" s="96">
        <f t="shared" si="1"/>
        <v>0</v>
      </c>
      <c r="P435" s="96" t="str">
        <f>[9]Mides!R426</f>
        <v>Guatemala</v>
      </c>
      <c r="Q435" s="96" t="str">
        <f>[9]Mides!S426</f>
        <v>Guatemala</v>
      </c>
    </row>
    <row r="436" spans="2:17" ht="15" thickBot="1" x14ac:dyDescent="0.35">
      <c r="B436" s="92">
        <f>[9]Mides!E427</f>
        <v>0</v>
      </c>
      <c r="C436" s="93" t="str">
        <f>[9]Mides!D427</f>
        <v>Cristel Mileidy Velasque Gutierrez</v>
      </c>
      <c r="D436" s="94" t="str">
        <f>IF([9]Mides!F427=1,"X"," ")</f>
        <v>X</v>
      </c>
      <c r="E436" s="94" t="str">
        <f>IF([9]Mides!F427=2,"X"," ")</f>
        <v xml:space="preserve"> </v>
      </c>
      <c r="F436" s="95">
        <f>[9]Mides!B427</f>
        <v>2080673021213</v>
      </c>
      <c r="G436" s="94" t="str">
        <f>IF(AND([9]Mides!H427&gt;=1,[9]Mides!H427&lt;=14),"X"," ")</f>
        <v>X</v>
      </c>
      <c r="H436" s="94" t="str">
        <f>IF(AND([9]Mides!H427&gt;=14,[9]Mides!H427&lt;=30),"X"," ")</f>
        <v xml:space="preserve"> </v>
      </c>
      <c r="I436" s="94" t="str">
        <f>IF(AND([9]Mides!H427&gt;=31,[9]Mides!H427&lt;=60),"X","  ")</f>
        <v xml:space="preserve">  </v>
      </c>
      <c r="J436" s="94" t="str">
        <f>IF([9]Mides!H427&gt;60,"X", "  ")</f>
        <v xml:space="preserve">  </v>
      </c>
      <c r="K436" s="96">
        <f>[9]Mides!N427</f>
        <v>0</v>
      </c>
      <c r="L436" s="96">
        <f>[9]Mides!K427</f>
        <v>0</v>
      </c>
      <c r="M436" s="96">
        <f>[9]Mides!L427</f>
        <v>0</v>
      </c>
      <c r="N436" s="96" t="str">
        <f>[9]Mides!M427</f>
        <v>x</v>
      </c>
      <c r="O436" s="96">
        <f t="shared" si="1"/>
        <v>0</v>
      </c>
      <c r="P436" s="96" t="str">
        <f>[9]Mides!R427</f>
        <v>Guatemala</v>
      </c>
      <c r="Q436" s="96" t="str">
        <f>[9]Mides!S427</f>
        <v>Guatemala</v>
      </c>
    </row>
    <row r="437" spans="2:17" ht="15" thickBot="1" x14ac:dyDescent="0.35">
      <c r="B437" s="92">
        <f>[9]Mides!E428</f>
        <v>0</v>
      </c>
      <c r="C437" s="93" t="str">
        <f>[9]Mides!D428</f>
        <v xml:space="preserve">Joselyne Magaly Barrera Cruz </v>
      </c>
      <c r="D437" s="94" t="str">
        <f>IF([9]Mides!F428=1,"X"," ")</f>
        <v>X</v>
      </c>
      <c r="E437" s="94" t="str">
        <f>IF([9]Mides!F428=2,"X"," ")</f>
        <v xml:space="preserve"> </v>
      </c>
      <c r="F437" s="95">
        <f>[9]Mides!B428</f>
        <v>0</v>
      </c>
      <c r="G437" s="94" t="str">
        <f>IF(AND([9]Mides!H428&gt;=1,[9]Mides!H428&lt;=14),"X"," ")</f>
        <v>X</v>
      </c>
      <c r="H437" s="94" t="str">
        <f>IF(AND([9]Mides!H428&gt;=14,[9]Mides!H428&lt;=30),"X"," ")</f>
        <v xml:space="preserve"> </v>
      </c>
      <c r="I437" s="94" t="str">
        <f>IF(AND([9]Mides!H428&gt;=31,[9]Mides!H428&lt;=60),"X","  ")</f>
        <v xml:space="preserve">  </v>
      </c>
      <c r="J437" s="94" t="str">
        <f>IF([9]Mides!H428&gt;60,"X", "  ")</f>
        <v xml:space="preserve">  </v>
      </c>
      <c r="K437" s="96">
        <f>[9]Mides!N428</f>
        <v>0</v>
      </c>
      <c r="L437" s="96">
        <f>[9]Mides!K428</f>
        <v>0</v>
      </c>
      <c r="M437" s="96">
        <f>[9]Mides!L428</f>
        <v>0</v>
      </c>
      <c r="N437" s="96" t="str">
        <f>[9]Mides!M428</f>
        <v>x</v>
      </c>
      <c r="O437" s="96">
        <f t="shared" si="1"/>
        <v>0</v>
      </c>
      <c r="P437" s="96" t="str">
        <f>[9]Mides!R428</f>
        <v>Guatemala</v>
      </c>
      <c r="Q437" s="96" t="str">
        <f>[9]Mides!S428</f>
        <v>Guatemala</v>
      </c>
    </row>
    <row r="438" spans="2:17" ht="15" thickBot="1" x14ac:dyDescent="0.35">
      <c r="B438" s="92">
        <f>[9]Mides!E429</f>
        <v>0</v>
      </c>
      <c r="C438" s="93" t="str">
        <f>[9]Mides!D429</f>
        <v xml:space="preserve">Emely Dayana Garcia Flores </v>
      </c>
      <c r="D438" s="94" t="str">
        <f>IF([9]Mides!F429=1,"X"," ")</f>
        <v>X</v>
      </c>
      <c r="E438" s="94" t="str">
        <f>IF([9]Mides!F429=2,"X"," ")</f>
        <v xml:space="preserve"> </v>
      </c>
      <c r="F438" s="95">
        <f>[9]Mides!B429</f>
        <v>3015921950101</v>
      </c>
      <c r="G438" s="94" t="str">
        <f>IF(AND([9]Mides!H429&gt;=1,[9]Mides!H429&lt;=14),"X"," ")</f>
        <v>X</v>
      </c>
      <c r="H438" s="94" t="str">
        <f>IF(AND([9]Mides!H429&gt;=14,[9]Mides!H429&lt;=30),"X"," ")</f>
        <v xml:space="preserve"> </v>
      </c>
      <c r="I438" s="94" t="str">
        <f>IF(AND([9]Mides!H429&gt;=31,[9]Mides!H429&lt;=60),"X","  ")</f>
        <v xml:space="preserve">  </v>
      </c>
      <c r="J438" s="94" t="str">
        <f>IF([9]Mides!H429&gt;60,"X", "  ")</f>
        <v xml:space="preserve">  </v>
      </c>
      <c r="K438" s="96">
        <f>[9]Mides!N429</f>
        <v>0</v>
      </c>
      <c r="L438" s="96">
        <f>[9]Mides!K429</f>
        <v>0</v>
      </c>
      <c r="M438" s="96">
        <f>[9]Mides!L429</f>
        <v>0</v>
      </c>
      <c r="N438" s="96" t="str">
        <f>[9]Mides!M429</f>
        <v>x</v>
      </c>
      <c r="O438" s="96">
        <f t="shared" si="1"/>
        <v>0</v>
      </c>
      <c r="P438" s="96" t="str">
        <f>[9]Mides!R429</f>
        <v>Guatemala</v>
      </c>
      <c r="Q438" s="96" t="str">
        <f>[9]Mides!S429</f>
        <v>Guatemala</v>
      </c>
    </row>
    <row r="439" spans="2:17" ht="15" thickBot="1" x14ac:dyDescent="0.35">
      <c r="B439" s="92">
        <f>[9]Mides!E430</f>
        <v>0</v>
      </c>
      <c r="C439" s="93" t="str">
        <f>[9]Mides!D430</f>
        <v>Jeffrey Denilson Avalo Holtmann</v>
      </c>
      <c r="D439" s="94" t="str">
        <f>IF([9]Mides!F430=1,"X"," ")</f>
        <v xml:space="preserve"> </v>
      </c>
      <c r="E439" s="94" t="str">
        <f>IF([9]Mides!F430=2,"X"," ")</f>
        <v>X</v>
      </c>
      <c r="F439" s="95">
        <f>[9]Mides!B430</f>
        <v>3021653040101</v>
      </c>
      <c r="G439" s="94" t="str">
        <f>IF(AND([9]Mides!H430&gt;=1,[9]Mides!H430&lt;=14),"X"," ")</f>
        <v>X</v>
      </c>
      <c r="H439" s="94" t="str">
        <f>IF(AND([9]Mides!H430&gt;=14,[9]Mides!H430&lt;=30),"X"," ")</f>
        <v xml:space="preserve"> </v>
      </c>
      <c r="I439" s="94" t="str">
        <f>IF(AND([9]Mides!H430&gt;=31,[9]Mides!H430&lt;=60),"X","  ")</f>
        <v xml:space="preserve">  </v>
      </c>
      <c r="J439" s="94" t="str">
        <f>IF([9]Mides!H430&gt;60,"X", "  ")</f>
        <v xml:space="preserve">  </v>
      </c>
      <c r="K439" s="96">
        <f>[9]Mides!N430</f>
        <v>0</v>
      </c>
      <c r="L439" s="96">
        <f>[9]Mides!K430</f>
        <v>0</v>
      </c>
      <c r="M439" s="96">
        <f>[9]Mides!L430</f>
        <v>0</v>
      </c>
      <c r="N439" s="96" t="str">
        <f>[9]Mides!M430</f>
        <v>x</v>
      </c>
      <c r="O439" s="96">
        <f t="shared" si="1"/>
        <v>0</v>
      </c>
      <c r="P439" s="96" t="str">
        <f>[9]Mides!R430</f>
        <v>Guatemala</v>
      </c>
      <c r="Q439" s="96" t="str">
        <f>[9]Mides!S430</f>
        <v>Guatemala</v>
      </c>
    </row>
    <row r="440" spans="2:17" ht="15" thickBot="1" x14ac:dyDescent="0.35">
      <c r="B440" s="92">
        <f>[9]Mides!E431</f>
        <v>0</v>
      </c>
      <c r="C440" s="93" t="str">
        <f>[9]Mides!D431</f>
        <v xml:space="preserve">Sheili Nicole Vicente Ixcatcoy </v>
      </c>
      <c r="D440" s="94" t="str">
        <f>IF([9]Mides!F431=1,"X"," ")</f>
        <v>X</v>
      </c>
      <c r="E440" s="94" t="str">
        <f>IF([9]Mides!F431=2,"X"," ")</f>
        <v xml:space="preserve"> </v>
      </c>
      <c r="F440" s="95">
        <f>[9]Mides!B431</f>
        <v>2021071240101</v>
      </c>
      <c r="G440" s="94" t="str">
        <f>IF(AND([9]Mides!H431&gt;=1,[9]Mides!H431&lt;=14),"X"," ")</f>
        <v>X</v>
      </c>
      <c r="H440" s="94" t="str">
        <f>IF(AND([9]Mides!H431&gt;=14,[9]Mides!H431&lt;=30),"X"," ")</f>
        <v xml:space="preserve"> </v>
      </c>
      <c r="I440" s="94" t="str">
        <f>IF(AND([9]Mides!H431&gt;=31,[9]Mides!H431&lt;=60),"X","  ")</f>
        <v xml:space="preserve">  </v>
      </c>
      <c r="J440" s="94" t="str">
        <f>IF([9]Mides!H431&gt;60,"X", "  ")</f>
        <v xml:space="preserve">  </v>
      </c>
      <c r="K440" s="96">
        <f>[9]Mides!N431</f>
        <v>0</v>
      </c>
      <c r="L440" s="96">
        <f>[9]Mides!K431</f>
        <v>0</v>
      </c>
      <c r="M440" s="96">
        <f>[9]Mides!L431</f>
        <v>0</v>
      </c>
      <c r="N440" s="96" t="str">
        <f>[9]Mides!M431</f>
        <v>x</v>
      </c>
      <c r="O440" s="96">
        <f t="shared" si="1"/>
        <v>0</v>
      </c>
      <c r="P440" s="96" t="str">
        <f>[9]Mides!R431</f>
        <v>Guatemala</v>
      </c>
      <c r="Q440" s="96" t="str">
        <f>[9]Mides!S431</f>
        <v>Guatemala</v>
      </c>
    </row>
    <row r="441" spans="2:17" ht="15" thickBot="1" x14ac:dyDescent="0.35">
      <c r="B441" s="92">
        <f>[9]Mides!E432</f>
        <v>0</v>
      </c>
      <c r="C441" s="93" t="str">
        <f>[9]Mides!D432</f>
        <v xml:space="preserve">Alan Josue Perez Esteban </v>
      </c>
      <c r="D441" s="94" t="str">
        <f>IF([9]Mides!F432=1,"X"," ")</f>
        <v xml:space="preserve"> </v>
      </c>
      <c r="E441" s="94" t="str">
        <f>IF([9]Mides!F432=2,"X"," ")</f>
        <v>X</v>
      </c>
      <c r="F441" s="95">
        <f>[9]Mides!B432</f>
        <v>3015599100101</v>
      </c>
      <c r="G441" s="94" t="str">
        <f>IF(AND([9]Mides!H432&gt;=1,[9]Mides!H432&lt;=14),"X"," ")</f>
        <v>X</v>
      </c>
      <c r="H441" s="94" t="str">
        <f>IF(AND([9]Mides!H432&gt;=14,[9]Mides!H432&lt;=30),"X"," ")</f>
        <v xml:space="preserve"> </v>
      </c>
      <c r="I441" s="94" t="str">
        <f>IF(AND([9]Mides!H432&gt;=31,[9]Mides!H432&lt;=60),"X","  ")</f>
        <v xml:space="preserve">  </v>
      </c>
      <c r="J441" s="94" t="str">
        <f>IF([9]Mides!H432&gt;60,"X", "  ")</f>
        <v xml:space="preserve">  </v>
      </c>
      <c r="K441" s="96">
        <f>[9]Mides!N432</f>
        <v>0</v>
      </c>
      <c r="L441" s="96">
        <f>[9]Mides!K432</f>
        <v>0</v>
      </c>
      <c r="M441" s="96">
        <f>[9]Mides!L432</f>
        <v>0</v>
      </c>
      <c r="N441" s="96" t="str">
        <f>[9]Mides!M432</f>
        <v>x</v>
      </c>
      <c r="O441" s="96">
        <f t="shared" ref="O441:O504" si="2">SUM(K441:N441)</f>
        <v>0</v>
      </c>
      <c r="P441" s="96" t="str">
        <f>[9]Mides!R432</f>
        <v>Guatemala</v>
      </c>
      <c r="Q441" s="96" t="str">
        <f>[9]Mides!S432</f>
        <v>Guatemala</v>
      </c>
    </row>
    <row r="442" spans="2:17" ht="15" thickBot="1" x14ac:dyDescent="0.35">
      <c r="B442" s="92">
        <f>[9]Mides!E433</f>
        <v>0</v>
      </c>
      <c r="C442" s="93" t="str">
        <f>[9]Mides!D433</f>
        <v xml:space="preserve">Kevin Samuel Perez Esteban </v>
      </c>
      <c r="D442" s="94" t="str">
        <f>IF([9]Mides!F433=1,"X"," ")</f>
        <v xml:space="preserve"> </v>
      </c>
      <c r="E442" s="94" t="str">
        <f>IF([9]Mides!F433=2,"X"," ")</f>
        <v>X</v>
      </c>
      <c r="F442" s="95" t="str">
        <f>[9]Mides!B433</f>
        <v>MENOR DE EDAD</v>
      </c>
      <c r="G442" s="94" t="str">
        <f>IF(AND([9]Mides!H433&gt;=1,[9]Mides!H433&lt;=14),"X"," ")</f>
        <v>X</v>
      </c>
      <c r="H442" s="94" t="str">
        <f>IF(AND([9]Mides!H433&gt;=14,[9]Mides!H433&lt;=30),"X"," ")</f>
        <v xml:space="preserve"> </v>
      </c>
      <c r="I442" s="94" t="str">
        <f>IF(AND([9]Mides!H433&gt;=31,[9]Mides!H433&lt;=60),"X","  ")</f>
        <v xml:space="preserve">  </v>
      </c>
      <c r="J442" s="94" t="str">
        <f>IF([9]Mides!H433&gt;60,"X", "  ")</f>
        <v xml:space="preserve">  </v>
      </c>
      <c r="K442" s="96">
        <f>[9]Mides!N433</f>
        <v>0</v>
      </c>
      <c r="L442" s="96">
        <f>[9]Mides!K433</f>
        <v>0</v>
      </c>
      <c r="M442" s="96">
        <f>[9]Mides!L433</f>
        <v>0</v>
      </c>
      <c r="N442" s="96" t="str">
        <f>[9]Mides!M433</f>
        <v>x</v>
      </c>
      <c r="O442" s="96">
        <f t="shared" si="2"/>
        <v>0</v>
      </c>
      <c r="P442" s="96" t="str">
        <f>[9]Mides!R433</f>
        <v>Guatemala</v>
      </c>
      <c r="Q442" s="96" t="str">
        <f>[9]Mides!S433</f>
        <v>Guatemala</v>
      </c>
    </row>
    <row r="443" spans="2:17" ht="15" thickBot="1" x14ac:dyDescent="0.35">
      <c r="B443" s="92">
        <f>[9]Mides!E434</f>
        <v>0</v>
      </c>
      <c r="C443" s="93" t="str">
        <f>[9]Mides!D434</f>
        <v xml:space="preserve">Ever Napoleon Silva Chinga </v>
      </c>
      <c r="D443" s="94" t="str">
        <f>IF([9]Mides!F434=1,"X"," ")</f>
        <v xml:space="preserve"> </v>
      </c>
      <c r="E443" s="94" t="str">
        <f>IF([9]Mides!F434=2,"X"," ")</f>
        <v>X</v>
      </c>
      <c r="F443" s="95">
        <f>[9]Mides!B434</f>
        <v>2054296020101</v>
      </c>
      <c r="G443" s="94" t="str">
        <f>IF(AND([9]Mides!H434&gt;=1,[9]Mides!H434&lt;=14),"X"," ")</f>
        <v>X</v>
      </c>
      <c r="H443" s="94" t="str">
        <f>IF(AND([9]Mides!H434&gt;=14,[9]Mides!H434&lt;=30),"X"," ")</f>
        <v xml:space="preserve"> </v>
      </c>
      <c r="I443" s="94" t="str">
        <f>IF(AND([9]Mides!H434&gt;=31,[9]Mides!H434&lt;=60),"X","  ")</f>
        <v xml:space="preserve">  </v>
      </c>
      <c r="J443" s="94" t="str">
        <f>IF([9]Mides!H434&gt;60,"X", "  ")</f>
        <v xml:space="preserve">  </v>
      </c>
      <c r="K443" s="96">
        <f>[9]Mides!N434</f>
        <v>0</v>
      </c>
      <c r="L443" s="96">
        <f>[9]Mides!K434</f>
        <v>0</v>
      </c>
      <c r="M443" s="96">
        <f>[9]Mides!L434</f>
        <v>0</v>
      </c>
      <c r="N443" s="96" t="str">
        <f>[9]Mides!M434</f>
        <v>x</v>
      </c>
      <c r="O443" s="96">
        <f t="shared" si="2"/>
        <v>0</v>
      </c>
      <c r="P443" s="96" t="str">
        <f>[9]Mides!R434</f>
        <v>Guatemala</v>
      </c>
      <c r="Q443" s="96" t="str">
        <f>[9]Mides!S434</f>
        <v>Guatemala</v>
      </c>
    </row>
    <row r="444" spans="2:17" ht="15" thickBot="1" x14ac:dyDescent="0.35">
      <c r="B444" s="92">
        <f>[9]Mides!E435</f>
        <v>0</v>
      </c>
      <c r="C444" s="93" t="str">
        <f>[9]Mides!D435</f>
        <v xml:space="preserve">Luis Eduardo Hernandez Perez </v>
      </c>
      <c r="D444" s="94" t="str">
        <f>IF([9]Mides!F435=1,"X"," ")</f>
        <v xml:space="preserve"> </v>
      </c>
      <c r="E444" s="94" t="str">
        <f>IF([9]Mides!F435=2,"X"," ")</f>
        <v>X</v>
      </c>
      <c r="F444" s="95">
        <f>[9]Mides!B435</f>
        <v>2008335450101</v>
      </c>
      <c r="G444" s="94" t="str">
        <f>IF(AND([9]Mides!H435&gt;=1,[9]Mides!H435&lt;=14),"X"," ")</f>
        <v>X</v>
      </c>
      <c r="H444" s="94" t="str">
        <f>IF(AND([9]Mides!H435&gt;=14,[9]Mides!H435&lt;=30),"X"," ")</f>
        <v xml:space="preserve"> </v>
      </c>
      <c r="I444" s="94" t="str">
        <f>IF(AND([9]Mides!H435&gt;=31,[9]Mides!H435&lt;=60),"X","  ")</f>
        <v xml:space="preserve">  </v>
      </c>
      <c r="J444" s="94" t="str">
        <f>IF([9]Mides!H435&gt;60,"X", "  ")</f>
        <v xml:space="preserve">  </v>
      </c>
      <c r="K444" s="96">
        <f>[9]Mides!N435</f>
        <v>0</v>
      </c>
      <c r="L444" s="96">
        <f>[9]Mides!K435</f>
        <v>0</v>
      </c>
      <c r="M444" s="96">
        <f>[9]Mides!L435</f>
        <v>0</v>
      </c>
      <c r="N444" s="96" t="str">
        <f>[9]Mides!M435</f>
        <v>x</v>
      </c>
      <c r="O444" s="96">
        <f t="shared" si="2"/>
        <v>0</v>
      </c>
      <c r="P444" s="96" t="str">
        <f>[9]Mides!R435</f>
        <v>Guatemala</v>
      </c>
      <c r="Q444" s="96" t="str">
        <f>[9]Mides!S435</f>
        <v>Guatemala</v>
      </c>
    </row>
    <row r="445" spans="2:17" ht="15" thickBot="1" x14ac:dyDescent="0.35">
      <c r="B445" s="92">
        <f>[9]Mides!E436</f>
        <v>0</v>
      </c>
      <c r="C445" s="93" t="str">
        <f>[9]Mides!D436</f>
        <v xml:space="preserve">Jordy Edilson Jumenez Sarceño </v>
      </c>
      <c r="D445" s="94" t="str">
        <f>IF([9]Mides!F436=1,"X"," ")</f>
        <v xml:space="preserve"> </v>
      </c>
      <c r="E445" s="94" t="str">
        <f>IF([9]Mides!F436=2,"X"," ")</f>
        <v>X</v>
      </c>
      <c r="F445" s="95" t="str">
        <f>[9]Mides!B436</f>
        <v>MENOR DE EDAD</v>
      </c>
      <c r="G445" s="94" t="str">
        <f>IF(AND([9]Mides!H436&gt;=1,[9]Mides!H436&lt;=14),"X"," ")</f>
        <v>X</v>
      </c>
      <c r="H445" s="94" t="str">
        <f>IF(AND([9]Mides!H436&gt;=14,[9]Mides!H436&lt;=30),"X"," ")</f>
        <v>X</v>
      </c>
      <c r="I445" s="94" t="str">
        <f>IF(AND([9]Mides!H436&gt;=31,[9]Mides!H436&lt;=60),"X","  ")</f>
        <v xml:space="preserve">  </v>
      </c>
      <c r="J445" s="94" t="str">
        <f>IF([9]Mides!H436&gt;60,"X", "  ")</f>
        <v xml:space="preserve">  </v>
      </c>
      <c r="K445" s="96">
        <f>[9]Mides!N436</f>
        <v>0</v>
      </c>
      <c r="L445" s="96">
        <f>[9]Mides!K436</f>
        <v>0</v>
      </c>
      <c r="M445" s="96">
        <f>[9]Mides!L436</f>
        <v>0</v>
      </c>
      <c r="N445" s="96" t="str">
        <f>[9]Mides!M436</f>
        <v>x</v>
      </c>
      <c r="O445" s="96">
        <f t="shared" si="2"/>
        <v>0</v>
      </c>
      <c r="P445" s="96" t="str">
        <f>[9]Mides!R436</f>
        <v>Guatemala</v>
      </c>
      <c r="Q445" s="96" t="str">
        <f>[9]Mides!S436</f>
        <v>Guatemala</v>
      </c>
    </row>
    <row r="446" spans="2:17" ht="15" thickBot="1" x14ac:dyDescent="0.35">
      <c r="B446" s="92">
        <f>[9]Mides!E437</f>
        <v>0</v>
      </c>
      <c r="C446" s="93" t="str">
        <f>[9]Mides!D437</f>
        <v xml:space="preserve">Luis Rafael Solares Lopez </v>
      </c>
      <c r="D446" s="94" t="str">
        <f>IF([9]Mides!F437=1,"X"," ")</f>
        <v xml:space="preserve"> </v>
      </c>
      <c r="E446" s="94" t="str">
        <f>IF([9]Mides!F437=2,"X"," ")</f>
        <v>X</v>
      </c>
      <c r="F446" s="95">
        <f>[9]Mides!B437</f>
        <v>3632064850101</v>
      </c>
      <c r="G446" s="94" t="str">
        <f>IF(AND([9]Mides!H437&gt;=1,[9]Mides!H437&lt;=14),"X"," ")</f>
        <v>X</v>
      </c>
      <c r="H446" s="94" t="str">
        <f>IF(AND([9]Mides!H437&gt;=14,[9]Mides!H437&lt;=30),"X"," ")</f>
        <v xml:space="preserve"> </v>
      </c>
      <c r="I446" s="94" t="str">
        <f>IF(AND([9]Mides!H437&gt;=31,[9]Mides!H437&lt;=60),"X","  ")</f>
        <v xml:space="preserve">  </v>
      </c>
      <c r="J446" s="94" t="str">
        <f>IF([9]Mides!H437&gt;60,"X", "  ")</f>
        <v xml:space="preserve">  </v>
      </c>
      <c r="K446" s="96">
        <f>[9]Mides!N437</f>
        <v>0</v>
      </c>
      <c r="L446" s="96">
        <f>[9]Mides!K437</f>
        <v>0</v>
      </c>
      <c r="M446" s="96">
        <f>[9]Mides!L437</f>
        <v>0</v>
      </c>
      <c r="N446" s="96" t="str">
        <f>[9]Mides!M437</f>
        <v>x</v>
      </c>
      <c r="O446" s="96">
        <f t="shared" si="2"/>
        <v>0</v>
      </c>
      <c r="P446" s="96" t="str">
        <f>[9]Mides!R437</f>
        <v>Guatemala</v>
      </c>
      <c r="Q446" s="96" t="str">
        <f>[9]Mides!S437</f>
        <v>Guatemala</v>
      </c>
    </row>
    <row r="447" spans="2:17" ht="15" thickBot="1" x14ac:dyDescent="0.35">
      <c r="B447" s="92">
        <f>[9]Mides!E438</f>
        <v>0</v>
      </c>
      <c r="C447" s="93" t="str">
        <f>[9]Mides!D438</f>
        <v xml:space="preserve">Helen Dayana Cosajay Mijangos </v>
      </c>
      <c r="D447" s="94" t="str">
        <f>IF([9]Mides!F438=1,"X"," ")</f>
        <v>X</v>
      </c>
      <c r="E447" s="94" t="str">
        <f>IF([9]Mides!F438=2,"X"," ")</f>
        <v xml:space="preserve"> </v>
      </c>
      <c r="F447" s="95" t="str">
        <f>[9]Mides!B438</f>
        <v>MENOR DE EDAD</v>
      </c>
      <c r="G447" s="94" t="str">
        <f>IF(AND([9]Mides!H438&gt;=1,[9]Mides!H438&lt;=14),"X"," ")</f>
        <v>X</v>
      </c>
      <c r="H447" s="94" t="str">
        <f>IF(AND([9]Mides!H438&gt;=14,[9]Mides!H438&lt;=30),"X"," ")</f>
        <v xml:space="preserve"> </v>
      </c>
      <c r="I447" s="94" t="str">
        <f>IF(AND([9]Mides!H438&gt;=31,[9]Mides!H438&lt;=60),"X","  ")</f>
        <v xml:space="preserve">  </v>
      </c>
      <c r="J447" s="94" t="str">
        <f>IF([9]Mides!H438&gt;60,"X", "  ")</f>
        <v xml:space="preserve">  </v>
      </c>
      <c r="K447" s="96">
        <f>[9]Mides!N438</f>
        <v>0</v>
      </c>
      <c r="L447" s="96">
        <f>[9]Mides!K438</f>
        <v>0</v>
      </c>
      <c r="M447" s="96">
        <f>[9]Mides!L438</f>
        <v>0</v>
      </c>
      <c r="N447" s="96" t="str">
        <f>[9]Mides!M438</f>
        <v>x</v>
      </c>
      <c r="O447" s="96">
        <f t="shared" si="2"/>
        <v>0</v>
      </c>
      <c r="P447" s="96" t="str">
        <f>[9]Mides!R438</f>
        <v>Guatemala</v>
      </c>
      <c r="Q447" s="96" t="str">
        <f>[9]Mides!S438</f>
        <v>Guatemala</v>
      </c>
    </row>
    <row r="448" spans="2:17" ht="15" thickBot="1" x14ac:dyDescent="0.35">
      <c r="B448" s="92">
        <f>[9]Mides!E439</f>
        <v>0</v>
      </c>
      <c r="C448" s="93" t="str">
        <f>[9]Mides!D439</f>
        <v xml:space="preserve">Daniel Pablo Lopez Guerra </v>
      </c>
      <c r="D448" s="94" t="str">
        <f>IF([9]Mides!F439=1,"X"," ")</f>
        <v xml:space="preserve"> </v>
      </c>
      <c r="E448" s="94" t="str">
        <f>IF([9]Mides!F439=2,"X"," ")</f>
        <v>X</v>
      </c>
      <c r="F448" s="95">
        <f>[9]Mides!B439</f>
        <v>2998776390101</v>
      </c>
      <c r="G448" s="94" t="str">
        <f>IF(AND([9]Mides!H439&gt;=1,[9]Mides!H439&lt;=14),"X"," ")</f>
        <v>X</v>
      </c>
      <c r="H448" s="94" t="str">
        <f>IF(AND([9]Mides!H439&gt;=14,[9]Mides!H439&lt;=30),"X"," ")</f>
        <v xml:space="preserve"> </v>
      </c>
      <c r="I448" s="94" t="str">
        <f>IF(AND([9]Mides!H439&gt;=31,[9]Mides!H439&lt;=60),"X","  ")</f>
        <v xml:space="preserve">  </v>
      </c>
      <c r="J448" s="94" t="str">
        <f>IF([9]Mides!H439&gt;60,"X", "  ")</f>
        <v xml:space="preserve">  </v>
      </c>
      <c r="K448" s="96">
        <f>[9]Mides!N439</f>
        <v>0</v>
      </c>
      <c r="L448" s="96">
        <f>[9]Mides!K439</f>
        <v>0</v>
      </c>
      <c r="M448" s="96">
        <f>[9]Mides!L439</f>
        <v>0</v>
      </c>
      <c r="N448" s="96" t="str">
        <f>[9]Mides!M439</f>
        <v>x</v>
      </c>
      <c r="O448" s="96">
        <f t="shared" si="2"/>
        <v>0</v>
      </c>
      <c r="P448" s="96" t="str">
        <f>[9]Mides!R439</f>
        <v>Guatemala</v>
      </c>
      <c r="Q448" s="96" t="str">
        <f>[9]Mides!S439</f>
        <v>Guatemala</v>
      </c>
    </row>
    <row r="449" spans="2:17" ht="15" thickBot="1" x14ac:dyDescent="0.35">
      <c r="B449" s="92">
        <f>[9]Mides!E440</f>
        <v>0</v>
      </c>
      <c r="C449" s="93" t="str">
        <f>[9]Mides!D440</f>
        <v xml:space="preserve">Antony Josue Icaal Tejada </v>
      </c>
      <c r="D449" s="94" t="str">
        <f>IF([9]Mides!F440=1,"X"," ")</f>
        <v xml:space="preserve"> </v>
      </c>
      <c r="E449" s="94" t="str">
        <f>IF([9]Mides!F440=2,"X"," ")</f>
        <v>X</v>
      </c>
      <c r="F449" s="95">
        <f>[9]Mides!B440</f>
        <v>2220808410101</v>
      </c>
      <c r="G449" s="94" t="str">
        <f>IF(AND([9]Mides!H440&gt;=1,[9]Mides!H440&lt;=14),"X"," ")</f>
        <v>X</v>
      </c>
      <c r="H449" s="94" t="str">
        <f>IF(AND([9]Mides!H440&gt;=14,[9]Mides!H440&lt;=30),"X"," ")</f>
        <v xml:space="preserve"> </v>
      </c>
      <c r="I449" s="94" t="str">
        <f>IF(AND([9]Mides!H440&gt;=31,[9]Mides!H440&lt;=60),"X","  ")</f>
        <v xml:space="preserve">  </v>
      </c>
      <c r="J449" s="94" t="str">
        <f>IF([9]Mides!H440&gt;60,"X", "  ")</f>
        <v xml:space="preserve">  </v>
      </c>
      <c r="K449" s="96">
        <f>[9]Mides!N440</f>
        <v>0</v>
      </c>
      <c r="L449" s="96">
        <f>[9]Mides!K440</f>
        <v>0</v>
      </c>
      <c r="M449" s="96">
        <f>[9]Mides!L440</f>
        <v>0</v>
      </c>
      <c r="N449" s="96" t="str">
        <f>[9]Mides!M440</f>
        <v>x</v>
      </c>
      <c r="O449" s="96">
        <f t="shared" si="2"/>
        <v>0</v>
      </c>
      <c r="P449" s="96" t="str">
        <f>[9]Mides!R440</f>
        <v>Guatemala</v>
      </c>
      <c r="Q449" s="96" t="str">
        <f>[9]Mides!S440</f>
        <v>Guatemala</v>
      </c>
    </row>
    <row r="450" spans="2:17" ht="15" thickBot="1" x14ac:dyDescent="0.35">
      <c r="B450" s="92">
        <f>[9]Mides!E441</f>
        <v>0</v>
      </c>
      <c r="C450" s="93" t="str">
        <f>[9]Mides!D441</f>
        <v xml:space="preserve">Haydee Samantha Say Aguilar </v>
      </c>
      <c r="D450" s="94" t="str">
        <f>IF([9]Mides!F441=1,"X"," ")</f>
        <v>X</v>
      </c>
      <c r="E450" s="94" t="str">
        <f>IF([9]Mides!F441=2,"X"," ")</f>
        <v xml:space="preserve"> </v>
      </c>
      <c r="F450" s="95">
        <f>[9]Mides!B441</f>
        <v>2004931400101</v>
      </c>
      <c r="G450" s="94" t="str">
        <f>IF(AND([9]Mides!H441&gt;=1,[9]Mides!H441&lt;=14),"X"," ")</f>
        <v>X</v>
      </c>
      <c r="H450" s="94" t="str">
        <f>IF(AND([9]Mides!H441&gt;=14,[9]Mides!H441&lt;=30),"X"," ")</f>
        <v xml:space="preserve"> </v>
      </c>
      <c r="I450" s="94" t="str">
        <f>IF(AND([9]Mides!H441&gt;=31,[9]Mides!H441&lt;=60),"X","  ")</f>
        <v xml:space="preserve">  </v>
      </c>
      <c r="J450" s="94" t="str">
        <f>IF([9]Mides!H441&gt;60,"X", "  ")</f>
        <v xml:space="preserve">  </v>
      </c>
      <c r="K450" s="96">
        <f>[9]Mides!N441</f>
        <v>0</v>
      </c>
      <c r="L450" s="96">
        <f>[9]Mides!K441</f>
        <v>0</v>
      </c>
      <c r="M450" s="96">
        <f>[9]Mides!L441</f>
        <v>0</v>
      </c>
      <c r="N450" s="96" t="str">
        <f>[9]Mides!M441</f>
        <v>x</v>
      </c>
      <c r="O450" s="96">
        <f t="shared" si="2"/>
        <v>0</v>
      </c>
      <c r="P450" s="96" t="str">
        <f>[9]Mides!R441</f>
        <v>Guatemala</v>
      </c>
      <c r="Q450" s="96" t="str">
        <f>[9]Mides!S441</f>
        <v>Guatemala</v>
      </c>
    </row>
    <row r="451" spans="2:17" ht="15" thickBot="1" x14ac:dyDescent="0.35">
      <c r="B451" s="92">
        <f>[9]Mides!E442</f>
        <v>0</v>
      </c>
      <c r="C451" s="93" t="str">
        <f>[9]Mides!D442</f>
        <v xml:space="preserve">Bryan Alberto Garcia Rivera </v>
      </c>
      <c r="D451" s="94" t="str">
        <f>IF([9]Mides!F442=1,"X"," ")</f>
        <v xml:space="preserve"> </v>
      </c>
      <c r="E451" s="94" t="str">
        <f>IF([9]Mides!F442=2,"X"," ")</f>
        <v>X</v>
      </c>
      <c r="F451" s="95">
        <f>[9]Mides!B442</f>
        <v>2971071940608</v>
      </c>
      <c r="G451" s="94" t="str">
        <f>IF(AND([9]Mides!H442&gt;=1,[9]Mides!H442&lt;=14),"X"," ")</f>
        <v>X</v>
      </c>
      <c r="H451" s="94" t="str">
        <f>IF(AND([9]Mides!H442&gt;=14,[9]Mides!H442&lt;=30),"X"," ")</f>
        <v xml:space="preserve"> </v>
      </c>
      <c r="I451" s="94" t="str">
        <f>IF(AND([9]Mides!H442&gt;=31,[9]Mides!H442&lt;=60),"X","  ")</f>
        <v xml:space="preserve">  </v>
      </c>
      <c r="J451" s="94" t="str">
        <f>IF([9]Mides!H442&gt;60,"X", "  ")</f>
        <v xml:space="preserve">  </v>
      </c>
      <c r="K451" s="96">
        <f>[9]Mides!N442</f>
        <v>0</v>
      </c>
      <c r="L451" s="96">
        <f>[9]Mides!K442</f>
        <v>0</v>
      </c>
      <c r="M451" s="96">
        <f>[9]Mides!L442</f>
        <v>0</v>
      </c>
      <c r="N451" s="96" t="str">
        <f>[9]Mides!M442</f>
        <v>x</v>
      </c>
      <c r="O451" s="96">
        <f t="shared" si="2"/>
        <v>0</v>
      </c>
      <c r="P451" s="96" t="str">
        <f>[9]Mides!R442</f>
        <v>Guatemala</v>
      </c>
      <c r="Q451" s="96" t="str">
        <f>[9]Mides!S442</f>
        <v>Guatemala</v>
      </c>
    </row>
    <row r="452" spans="2:17" ht="15" thickBot="1" x14ac:dyDescent="0.35">
      <c r="B452" s="92">
        <f>[9]Mides!E443</f>
        <v>0</v>
      </c>
      <c r="C452" s="93" t="str">
        <f>[9]Mides!D443</f>
        <v xml:space="preserve">Kamila Alejandra Chacón Franco </v>
      </c>
      <c r="D452" s="94" t="str">
        <f>IF([9]Mides!F443=1,"X"," ")</f>
        <v>X</v>
      </c>
      <c r="E452" s="94" t="str">
        <f>IF([9]Mides!F443=2,"X"," ")</f>
        <v xml:space="preserve"> </v>
      </c>
      <c r="F452" s="95" t="str">
        <f>[9]Mides!B443</f>
        <v>menor de edad</v>
      </c>
      <c r="G452" s="94" t="str">
        <f>IF(AND([9]Mides!H443&gt;=1,[9]Mides!H443&lt;=14),"X"," ")</f>
        <v>X</v>
      </c>
      <c r="H452" s="94" t="str">
        <f>IF(AND([9]Mides!H443&gt;=14,[9]Mides!H443&lt;=30),"X"," ")</f>
        <v xml:space="preserve"> </v>
      </c>
      <c r="I452" s="94" t="str">
        <f>IF(AND([9]Mides!H443&gt;=31,[9]Mides!H443&lt;=60),"X","  ")</f>
        <v xml:space="preserve">  </v>
      </c>
      <c r="J452" s="94" t="str">
        <f>IF([9]Mides!H443&gt;60,"X", "  ")</f>
        <v xml:space="preserve">  </v>
      </c>
      <c r="K452" s="96">
        <f>[9]Mides!N443</f>
        <v>0</v>
      </c>
      <c r="L452" s="96">
        <f>[9]Mides!K443</f>
        <v>0</v>
      </c>
      <c r="M452" s="96">
        <f>[9]Mides!L443</f>
        <v>0</v>
      </c>
      <c r="N452" s="96" t="str">
        <f>[9]Mides!M443</f>
        <v>x</v>
      </c>
      <c r="O452" s="96">
        <f t="shared" si="2"/>
        <v>0</v>
      </c>
      <c r="P452" s="96" t="str">
        <f>[9]Mides!R443</f>
        <v>Guatemala</v>
      </c>
      <c r="Q452" s="96" t="str">
        <f>[9]Mides!S443</f>
        <v>Guatemala</v>
      </c>
    </row>
    <row r="453" spans="2:17" ht="15" thickBot="1" x14ac:dyDescent="0.35">
      <c r="B453" s="92">
        <f>[9]Mides!E444</f>
        <v>0</v>
      </c>
      <c r="C453" s="93" t="str">
        <f>[9]Mides!D444</f>
        <v xml:space="preserve">Saul Enrique Garcia Chacon </v>
      </c>
      <c r="D453" s="94" t="str">
        <f>IF([9]Mides!F444=1,"X"," ")</f>
        <v>X</v>
      </c>
      <c r="E453" s="94" t="str">
        <f>IF([9]Mides!F444=2,"X"," ")</f>
        <v xml:space="preserve"> </v>
      </c>
      <c r="F453" s="95" t="str">
        <f>[9]Mides!B444</f>
        <v>menor de edad</v>
      </c>
      <c r="G453" s="94" t="str">
        <f>IF(AND([9]Mides!H444&gt;=1,[9]Mides!H444&lt;=14),"X"," ")</f>
        <v>X</v>
      </c>
      <c r="H453" s="94" t="str">
        <f>IF(AND([9]Mides!H444&gt;=14,[9]Mides!H444&lt;=30),"X"," ")</f>
        <v xml:space="preserve"> </v>
      </c>
      <c r="I453" s="94" t="str">
        <f>IF(AND([9]Mides!H444&gt;=31,[9]Mides!H444&lt;=60),"X","  ")</f>
        <v xml:space="preserve">  </v>
      </c>
      <c r="J453" s="94" t="str">
        <f>IF([9]Mides!H444&gt;60,"X", "  ")</f>
        <v xml:space="preserve">  </v>
      </c>
      <c r="K453" s="96">
        <f>[9]Mides!N444</f>
        <v>0</v>
      </c>
      <c r="L453" s="96">
        <f>[9]Mides!K444</f>
        <v>0</v>
      </c>
      <c r="M453" s="96">
        <f>[9]Mides!L444</f>
        <v>0</v>
      </c>
      <c r="N453" s="96" t="str">
        <f>[9]Mides!M444</f>
        <v>x</v>
      </c>
      <c r="O453" s="96">
        <f t="shared" si="2"/>
        <v>0</v>
      </c>
      <c r="P453" s="96" t="str">
        <f>[9]Mides!R444</f>
        <v>Guatemala</v>
      </c>
      <c r="Q453" s="96" t="str">
        <f>[9]Mides!S444</f>
        <v>Guatemala</v>
      </c>
    </row>
    <row r="454" spans="2:17" ht="15" thickBot="1" x14ac:dyDescent="0.35">
      <c r="B454" s="92">
        <f>[9]Mides!E445</f>
        <v>0</v>
      </c>
      <c r="C454" s="93" t="str">
        <f>[9]Mides!D445</f>
        <v xml:space="preserve">Axel Leonardo Pineda Gonzalez </v>
      </c>
      <c r="D454" s="94" t="str">
        <f>IF([9]Mides!F445=1,"X"," ")</f>
        <v xml:space="preserve"> </v>
      </c>
      <c r="E454" s="94" t="str">
        <f>IF([9]Mides!F445=2,"X"," ")</f>
        <v>X</v>
      </c>
      <c r="F454" s="95" t="str">
        <f>[9]Mides!B445</f>
        <v>menor de edad</v>
      </c>
      <c r="G454" s="94" t="str">
        <f>IF(AND([9]Mides!H445&gt;=1,[9]Mides!H445&lt;=14),"X"," ")</f>
        <v xml:space="preserve"> </v>
      </c>
      <c r="H454" s="94" t="str">
        <f>IF(AND([9]Mides!H445&gt;=14,[9]Mides!H445&lt;=30),"X"," ")</f>
        <v>X</v>
      </c>
      <c r="I454" s="94" t="str">
        <f>IF(AND([9]Mides!H445&gt;=31,[9]Mides!H445&lt;=60),"X","  ")</f>
        <v xml:space="preserve">  </v>
      </c>
      <c r="J454" s="94" t="str">
        <f>IF([9]Mides!H445&gt;60,"X", "  ")</f>
        <v xml:space="preserve">  </v>
      </c>
      <c r="K454" s="96">
        <f>[9]Mides!N445</f>
        <v>0</v>
      </c>
      <c r="L454" s="96">
        <f>[9]Mides!K445</f>
        <v>0</v>
      </c>
      <c r="M454" s="96">
        <f>[9]Mides!L445</f>
        <v>0</v>
      </c>
      <c r="N454" s="96" t="str">
        <f>[9]Mides!M445</f>
        <v>x</v>
      </c>
      <c r="O454" s="96">
        <f t="shared" si="2"/>
        <v>0</v>
      </c>
      <c r="P454" s="96" t="str">
        <f>[9]Mides!R445</f>
        <v>Guatemala</v>
      </c>
      <c r="Q454" s="96" t="str">
        <f>[9]Mides!S445</f>
        <v>Guatemala</v>
      </c>
    </row>
    <row r="455" spans="2:17" ht="15" thickBot="1" x14ac:dyDescent="0.35">
      <c r="B455" s="92">
        <f>[9]Mides!E446</f>
        <v>0</v>
      </c>
      <c r="C455" s="93" t="str">
        <f>[9]Mides!D446</f>
        <v xml:space="preserve">Joel Adolfo Tubar Zuleta </v>
      </c>
      <c r="D455" s="94" t="str">
        <f>IF([9]Mides!F446=1,"X"," ")</f>
        <v xml:space="preserve"> </v>
      </c>
      <c r="E455" s="94" t="str">
        <f>IF([9]Mides!F446=2,"X"," ")</f>
        <v>X</v>
      </c>
      <c r="F455" s="95">
        <f>[9]Mides!B446</f>
        <v>2989865580101</v>
      </c>
      <c r="G455" s="94" t="str">
        <f>IF(AND([9]Mides!H446&gt;=1,[9]Mides!H446&lt;=14),"X"," ")</f>
        <v xml:space="preserve"> </v>
      </c>
      <c r="H455" s="94" t="str">
        <f>IF(AND([9]Mides!H446&gt;=14,[9]Mides!H446&lt;=30),"X"," ")</f>
        <v>X</v>
      </c>
      <c r="I455" s="94" t="str">
        <f>IF(AND([9]Mides!H446&gt;=31,[9]Mides!H446&lt;=60),"X","  ")</f>
        <v xml:space="preserve">  </v>
      </c>
      <c r="J455" s="94" t="str">
        <f>IF([9]Mides!H446&gt;60,"X", "  ")</f>
        <v xml:space="preserve">  </v>
      </c>
      <c r="K455" s="96">
        <f>[9]Mides!N446</f>
        <v>0</v>
      </c>
      <c r="L455" s="96">
        <f>[9]Mides!K446</f>
        <v>0</v>
      </c>
      <c r="M455" s="96">
        <f>[9]Mides!L446</f>
        <v>0</v>
      </c>
      <c r="N455" s="96" t="str">
        <f>[9]Mides!M446</f>
        <v>x</v>
      </c>
      <c r="O455" s="96">
        <f t="shared" si="2"/>
        <v>0</v>
      </c>
      <c r="P455" s="96" t="str">
        <f>[9]Mides!R446</f>
        <v>Guatemala</v>
      </c>
      <c r="Q455" s="96" t="str">
        <f>[9]Mides!S446</f>
        <v>Guatemala</v>
      </c>
    </row>
    <row r="456" spans="2:17" ht="15" thickBot="1" x14ac:dyDescent="0.35">
      <c r="B456" s="92">
        <f>[9]Mides!E447</f>
        <v>0</v>
      </c>
      <c r="C456" s="93" t="str">
        <f>[9]Mides!D447</f>
        <v xml:space="preserve">Dulce Shekinah Hernandez Rodriguez </v>
      </c>
      <c r="D456" s="94" t="str">
        <f>IF([9]Mides!F447=1,"X"," ")</f>
        <v xml:space="preserve"> </v>
      </c>
      <c r="E456" s="94" t="str">
        <f>IF([9]Mides!F447=2,"X"," ")</f>
        <v>X</v>
      </c>
      <c r="F456" s="95">
        <f>[9]Mides!B447</f>
        <v>2963888900101</v>
      </c>
      <c r="G456" s="94" t="str">
        <f>IF(AND([9]Mides!H447&gt;=1,[9]Mides!H447&lt;=14),"X"," ")</f>
        <v>X</v>
      </c>
      <c r="H456" s="94" t="str">
        <f>IF(AND([9]Mides!H447&gt;=14,[9]Mides!H447&lt;=30),"X"," ")</f>
        <v xml:space="preserve"> </v>
      </c>
      <c r="I456" s="94" t="str">
        <f>IF(AND([9]Mides!H447&gt;=31,[9]Mides!H447&lt;=60),"X","  ")</f>
        <v xml:space="preserve">  </v>
      </c>
      <c r="J456" s="94" t="str">
        <f>IF([9]Mides!H447&gt;60,"X", "  ")</f>
        <v xml:space="preserve">  </v>
      </c>
      <c r="K456" s="96">
        <f>[9]Mides!N447</f>
        <v>0</v>
      </c>
      <c r="L456" s="96">
        <f>[9]Mides!K447</f>
        <v>0</v>
      </c>
      <c r="M456" s="96">
        <f>[9]Mides!L447</f>
        <v>0</v>
      </c>
      <c r="N456" s="96" t="str">
        <f>[9]Mides!M447</f>
        <v>x</v>
      </c>
      <c r="O456" s="96">
        <f t="shared" si="2"/>
        <v>0</v>
      </c>
      <c r="P456" s="96" t="str">
        <f>[9]Mides!R447</f>
        <v>Guatemala</v>
      </c>
      <c r="Q456" s="96" t="str">
        <f>[9]Mides!S447</f>
        <v>Guatemala</v>
      </c>
    </row>
    <row r="457" spans="2:17" ht="15" thickBot="1" x14ac:dyDescent="0.35">
      <c r="B457" s="92">
        <f>[9]Mides!E448</f>
        <v>0</v>
      </c>
      <c r="C457" s="93" t="str">
        <f>[9]Mides!D448</f>
        <v xml:space="preserve">Hector Gabriel Chavez Pineda </v>
      </c>
      <c r="D457" s="94" t="str">
        <f>IF([9]Mides!F448=1,"X"," ")</f>
        <v>X</v>
      </c>
      <c r="E457" s="94" t="str">
        <f>IF([9]Mides!F448=2,"X"," ")</f>
        <v xml:space="preserve"> </v>
      </c>
      <c r="F457" s="95">
        <f>[9]Mides!B448</f>
        <v>2999341950101</v>
      </c>
      <c r="G457" s="94" t="str">
        <f>IF(AND([9]Mides!H448&gt;=1,[9]Mides!H448&lt;=14),"X"," ")</f>
        <v>X</v>
      </c>
      <c r="H457" s="94" t="str">
        <f>IF(AND([9]Mides!H448&gt;=14,[9]Mides!H448&lt;=30),"X"," ")</f>
        <v xml:space="preserve"> </v>
      </c>
      <c r="I457" s="94" t="str">
        <f>IF(AND([9]Mides!H448&gt;=31,[9]Mides!H448&lt;=60),"X","  ")</f>
        <v xml:space="preserve">  </v>
      </c>
      <c r="J457" s="94" t="str">
        <f>IF([9]Mides!H448&gt;60,"X", "  ")</f>
        <v xml:space="preserve">  </v>
      </c>
      <c r="K457" s="96">
        <f>[9]Mides!N448</f>
        <v>0</v>
      </c>
      <c r="L457" s="96">
        <f>[9]Mides!K448</f>
        <v>0</v>
      </c>
      <c r="M457" s="96">
        <f>[9]Mides!L448</f>
        <v>0</v>
      </c>
      <c r="N457" s="96" t="str">
        <f>[9]Mides!M448</f>
        <v>x</v>
      </c>
      <c r="O457" s="96">
        <f t="shared" si="2"/>
        <v>0</v>
      </c>
      <c r="P457" s="96" t="str">
        <f>[9]Mides!R448</f>
        <v>Guatemala</v>
      </c>
      <c r="Q457" s="96" t="str">
        <f>[9]Mides!S448</f>
        <v>Guatemala</v>
      </c>
    </row>
    <row r="458" spans="2:17" ht="15" thickBot="1" x14ac:dyDescent="0.35">
      <c r="B458" s="92">
        <f>[9]Mides!E449</f>
        <v>0</v>
      </c>
      <c r="C458" s="93" t="str">
        <f>[9]Mides!D449</f>
        <v xml:space="preserve">Victor Andres Chavez Pineda </v>
      </c>
      <c r="D458" s="94" t="str">
        <f>IF([9]Mides!F449=1,"X"," ")</f>
        <v xml:space="preserve"> </v>
      </c>
      <c r="E458" s="94" t="str">
        <f>IF([9]Mides!F449=2,"X"," ")</f>
        <v>X</v>
      </c>
      <c r="F458" s="95">
        <f>[9]Mides!B449</f>
        <v>2016961770101</v>
      </c>
      <c r="G458" s="94" t="str">
        <f>IF(AND([9]Mides!H449&gt;=1,[9]Mides!H449&lt;=14),"X"," ")</f>
        <v>X</v>
      </c>
      <c r="H458" s="94" t="str">
        <f>IF(AND([9]Mides!H449&gt;=14,[9]Mides!H449&lt;=30),"X"," ")</f>
        <v xml:space="preserve"> </v>
      </c>
      <c r="I458" s="94" t="str">
        <f>IF(AND([9]Mides!H449&gt;=31,[9]Mides!H449&lt;=60),"X","  ")</f>
        <v xml:space="preserve">  </v>
      </c>
      <c r="J458" s="94" t="str">
        <f>IF([9]Mides!H449&gt;60,"X", "  ")</f>
        <v xml:space="preserve">  </v>
      </c>
      <c r="K458" s="96">
        <f>[9]Mides!N449</f>
        <v>0</v>
      </c>
      <c r="L458" s="96">
        <f>[9]Mides!K449</f>
        <v>0</v>
      </c>
      <c r="M458" s="96">
        <f>[9]Mides!L449</f>
        <v>0</v>
      </c>
      <c r="N458" s="96" t="str">
        <f>[9]Mides!M449</f>
        <v>x</v>
      </c>
      <c r="O458" s="96">
        <f t="shared" si="2"/>
        <v>0</v>
      </c>
      <c r="P458" s="96" t="str">
        <f>[9]Mides!R449</f>
        <v>Guatemala</v>
      </c>
      <c r="Q458" s="96" t="str">
        <f>[9]Mides!S449</f>
        <v>Guatemala</v>
      </c>
    </row>
    <row r="459" spans="2:17" ht="15" thickBot="1" x14ac:dyDescent="0.35">
      <c r="B459" s="92">
        <f>[9]Mides!E450</f>
        <v>0</v>
      </c>
      <c r="C459" s="93" t="str">
        <f>[9]Mides!D450</f>
        <v xml:space="preserve">Cristian Israel De Jesus Revorolio Aquino </v>
      </c>
      <c r="D459" s="94" t="str">
        <f>IF([9]Mides!F450=1,"X"," ")</f>
        <v xml:space="preserve"> </v>
      </c>
      <c r="E459" s="94" t="str">
        <f>IF([9]Mides!F450=2,"X"," ")</f>
        <v>X</v>
      </c>
      <c r="F459" s="95" t="str">
        <f>[9]Mides!B450</f>
        <v>menor de edad</v>
      </c>
      <c r="G459" s="94" t="str">
        <f>IF(AND([9]Mides!H450&gt;=1,[9]Mides!H450&lt;=14),"X"," ")</f>
        <v>X</v>
      </c>
      <c r="H459" s="94" t="str">
        <f>IF(AND([9]Mides!H450&gt;=14,[9]Mides!H450&lt;=30),"X"," ")</f>
        <v xml:space="preserve"> </v>
      </c>
      <c r="I459" s="94" t="str">
        <f>IF(AND([9]Mides!H450&gt;=31,[9]Mides!H450&lt;=60),"X","  ")</f>
        <v xml:space="preserve">  </v>
      </c>
      <c r="J459" s="94" t="str">
        <f>IF([9]Mides!H450&gt;60,"X", "  ")</f>
        <v xml:space="preserve">  </v>
      </c>
      <c r="K459" s="96">
        <f>[9]Mides!N450</f>
        <v>0</v>
      </c>
      <c r="L459" s="96">
        <f>[9]Mides!K450</f>
        <v>0</v>
      </c>
      <c r="M459" s="96">
        <f>[9]Mides!L450</f>
        <v>0</v>
      </c>
      <c r="N459" s="96" t="str">
        <f>[9]Mides!M450</f>
        <v>x</v>
      </c>
      <c r="O459" s="96">
        <f t="shared" si="2"/>
        <v>0</v>
      </c>
      <c r="P459" s="96" t="str">
        <f>[9]Mides!R450</f>
        <v>Guatemala</v>
      </c>
      <c r="Q459" s="96" t="str">
        <f>[9]Mides!S450</f>
        <v>Guatemala</v>
      </c>
    </row>
    <row r="460" spans="2:17" ht="15" thickBot="1" x14ac:dyDescent="0.35">
      <c r="B460" s="92">
        <f>[9]Mides!E451</f>
        <v>0</v>
      </c>
      <c r="C460" s="93" t="str">
        <f>[9]Mides!D451</f>
        <v xml:space="preserve">Aliz Shirly Castillo Villagran </v>
      </c>
      <c r="D460" s="94" t="str">
        <f>IF([9]Mides!F451=1,"X"," ")</f>
        <v xml:space="preserve"> </v>
      </c>
      <c r="E460" s="94" t="str">
        <f>IF([9]Mides!F451=2,"X"," ")</f>
        <v>X</v>
      </c>
      <c r="F460" s="95" t="str">
        <f>[9]Mides!B451</f>
        <v>menor de edad</v>
      </c>
      <c r="G460" s="94" t="str">
        <f>IF(AND([9]Mides!H451&gt;=1,[9]Mides!H451&lt;=14),"X"," ")</f>
        <v>X</v>
      </c>
      <c r="H460" s="94" t="str">
        <f>IF(AND([9]Mides!H451&gt;=14,[9]Mides!H451&lt;=30),"X"," ")</f>
        <v xml:space="preserve"> </v>
      </c>
      <c r="I460" s="94" t="str">
        <f>IF(AND([9]Mides!H451&gt;=31,[9]Mides!H451&lt;=60),"X","  ")</f>
        <v xml:space="preserve">  </v>
      </c>
      <c r="J460" s="94" t="str">
        <f>IF([9]Mides!H451&gt;60,"X", "  ")</f>
        <v xml:space="preserve">  </v>
      </c>
      <c r="K460" s="96">
        <f>[9]Mides!N451</f>
        <v>0</v>
      </c>
      <c r="L460" s="96">
        <f>[9]Mides!K451</f>
        <v>0</v>
      </c>
      <c r="M460" s="96">
        <f>[9]Mides!L451</f>
        <v>0</v>
      </c>
      <c r="N460" s="96" t="str">
        <f>[9]Mides!M451</f>
        <v>x</v>
      </c>
      <c r="O460" s="96">
        <f t="shared" si="2"/>
        <v>0</v>
      </c>
      <c r="P460" s="96" t="str">
        <f>[9]Mides!R451</f>
        <v>Guatemala</v>
      </c>
      <c r="Q460" s="96" t="str">
        <f>[9]Mides!S451</f>
        <v>Guatemala</v>
      </c>
    </row>
    <row r="461" spans="2:17" ht="15" thickBot="1" x14ac:dyDescent="0.35">
      <c r="B461" s="92">
        <f>[9]Mides!E452</f>
        <v>0</v>
      </c>
      <c r="C461" s="93" t="str">
        <f>[9]Mides!D452</f>
        <v xml:space="preserve">Ian Gudiel López Mazariegos </v>
      </c>
      <c r="D461" s="94" t="str">
        <f>IF([9]Mides!F452=1,"X"," ")</f>
        <v>X</v>
      </c>
      <c r="E461" s="94" t="str">
        <f>IF([9]Mides!F452=2,"X"," ")</f>
        <v xml:space="preserve"> </v>
      </c>
      <c r="F461" s="95" t="str">
        <f>[9]Mides!B452</f>
        <v>menor de edad</v>
      </c>
      <c r="G461" s="94" t="str">
        <f>IF(AND([9]Mides!H452&gt;=1,[9]Mides!H452&lt;=14),"X"," ")</f>
        <v>X</v>
      </c>
      <c r="H461" s="94" t="str">
        <f>IF(AND([9]Mides!H452&gt;=14,[9]Mides!H452&lt;=30),"X"," ")</f>
        <v xml:space="preserve"> </v>
      </c>
      <c r="I461" s="94" t="str">
        <f>IF(AND([9]Mides!H452&gt;=31,[9]Mides!H452&lt;=60),"X","  ")</f>
        <v xml:space="preserve">  </v>
      </c>
      <c r="J461" s="94" t="str">
        <f>IF([9]Mides!H452&gt;60,"X", "  ")</f>
        <v xml:space="preserve">  </v>
      </c>
      <c r="K461" s="96">
        <f>[9]Mides!N452</f>
        <v>0</v>
      </c>
      <c r="L461" s="96">
        <f>[9]Mides!K452</f>
        <v>0</v>
      </c>
      <c r="M461" s="96">
        <f>[9]Mides!L452</f>
        <v>0</v>
      </c>
      <c r="N461" s="96" t="str">
        <f>[9]Mides!M452</f>
        <v>x</v>
      </c>
      <c r="O461" s="96">
        <f t="shared" si="2"/>
        <v>0</v>
      </c>
      <c r="P461" s="96" t="str">
        <f>[9]Mides!R452</f>
        <v>Guatemala</v>
      </c>
      <c r="Q461" s="96" t="str">
        <f>[9]Mides!S452</f>
        <v>Guatemala</v>
      </c>
    </row>
    <row r="462" spans="2:17" ht="15" thickBot="1" x14ac:dyDescent="0.35">
      <c r="B462" s="92">
        <f>[9]Mides!E453</f>
        <v>0</v>
      </c>
      <c r="C462" s="93" t="str">
        <f>[9]Mides!D453</f>
        <v xml:space="preserve">Javier Antonio Vicente Ixcotcoy </v>
      </c>
      <c r="D462" s="94" t="str">
        <f>IF([9]Mides!F453=1,"X"," ")</f>
        <v xml:space="preserve"> </v>
      </c>
      <c r="E462" s="94" t="str">
        <f>IF([9]Mides!F453=2,"X"," ")</f>
        <v>X</v>
      </c>
      <c r="F462" s="95">
        <f>[9]Mides!B453</f>
        <v>2007681740101</v>
      </c>
      <c r="G462" s="94" t="str">
        <f>IF(AND([9]Mides!H453&gt;=1,[9]Mides!H453&lt;=14),"X"," ")</f>
        <v>X</v>
      </c>
      <c r="H462" s="94" t="str">
        <f>IF(AND([9]Mides!H453&gt;=14,[9]Mides!H453&lt;=30),"X"," ")</f>
        <v xml:space="preserve"> </v>
      </c>
      <c r="I462" s="94" t="str">
        <f>IF(AND([9]Mides!H453&gt;=31,[9]Mides!H453&lt;=60),"X","  ")</f>
        <v xml:space="preserve">  </v>
      </c>
      <c r="J462" s="94" t="str">
        <f>IF([9]Mides!H453&gt;60,"X", "  ")</f>
        <v xml:space="preserve">  </v>
      </c>
      <c r="K462" s="96">
        <f>[9]Mides!N453</f>
        <v>0</v>
      </c>
      <c r="L462" s="96">
        <f>[9]Mides!K453</f>
        <v>0</v>
      </c>
      <c r="M462" s="96">
        <f>[9]Mides!L453</f>
        <v>0</v>
      </c>
      <c r="N462" s="96" t="str">
        <f>[9]Mides!M453</f>
        <v>x</v>
      </c>
      <c r="O462" s="96">
        <f t="shared" si="2"/>
        <v>0</v>
      </c>
      <c r="P462" s="96" t="str">
        <f>[9]Mides!R453</f>
        <v>Guatemala</v>
      </c>
      <c r="Q462" s="96" t="str">
        <f>[9]Mides!S453</f>
        <v>Guatemala</v>
      </c>
    </row>
    <row r="463" spans="2:17" ht="15" thickBot="1" x14ac:dyDescent="0.35">
      <c r="B463" s="92">
        <f>[9]Mides!E454</f>
        <v>0</v>
      </c>
      <c r="C463" s="93" t="str">
        <f>[9]Mides!D454</f>
        <v xml:space="preserve">Joseline Maribel Vicente Ixcotcoy </v>
      </c>
      <c r="D463" s="94" t="str">
        <f>IF([9]Mides!F454=1,"X"," ")</f>
        <v xml:space="preserve"> </v>
      </c>
      <c r="E463" s="94" t="str">
        <f>IF([9]Mides!F454=2,"X"," ")</f>
        <v>X</v>
      </c>
      <c r="F463" s="95">
        <f>[9]Mides!B454</f>
        <v>2156207390101</v>
      </c>
      <c r="G463" s="94" t="str">
        <f>IF(AND([9]Mides!H454&gt;=1,[9]Mides!H454&lt;=14),"X"," ")</f>
        <v xml:space="preserve"> </v>
      </c>
      <c r="H463" s="94" t="str">
        <f>IF(AND([9]Mides!H454&gt;=14,[9]Mides!H454&lt;=30),"X"," ")</f>
        <v>X</v>
      </c>
      <c r="I463" s="94" t="str">
        <f>IF(AND([9]Mides!H454&gt;=31,[9]Mides!H454&lt;=60),"X","  ")</f>
        <v xml:space="preserve">  </v>
      </c>
      <c r="J463" s="94" t="str">
        <f>IF([9]Mides!H454&gt;60,"X", "  ")</f>
        <v xml:space="preserve">  </v>
      </c>
      <c r="K463" s="96">
        <f>[9]Mides!N454</f>
        <v>0</v>
      </c>
      <c r="L463" s="96">
        <f>[9]Mides!K454</f>
        <v>0</v>
      </c>
      <c r="M463" s="96">
        <f>[9]Mides!L454</f>
        <v>0</v>
      </c>
      <c r="N463" s="96" t="str">
        <f>[9]Mides!M454</f>
        <v>x</v>
      </c>
      <c r="O463" s="96">
        <f t="shared" si="2"/>
        <v>0</v>
      </c>
      <c r="P463" s="96" t="str">
        <f>[9]Mides!R454</f>
        <v>Guatemala</v>
      </c>
      <c r="Q463" s="96" t="str">
        <f>[9]Mides!S454</f>
        <v>Guatemala</v>
      </c>
    </row>
    <row r="464" spans="2:17" ht="15" thickBot="1" x14ac:dyDescent="0.35">
      <c r="B464" s="92">
        <f>[9]Mides!E455</f>
        <v>0</v>
      </c>
      <c r="C464" s="93" t="str">
        <f>[9]Mides!D455</f>
        <v xml:space="preserve">Alex Eduardo Mayen </v>
      </c>
      <c r="D464" s="94" t="str">
        <f>IF([9]Mides!F455=1,"X"," ")</f>
        <v>X</v>
      </c>
      <c r="E464" s="94" t="str">
        <f>IF([9]Mides!F455=2,"X"," ")</f>
        <v xml:space="preserve"> </v>
      </c>
      <c r="F464" s="95" t="str">
        <f>[9]Mides!B455</f>
        <v>menor de edad</v>
      </c>
      <c r="G464" s="94" t="str">
        <f>IF(AND([9]Mides!H455&gt;=1,[9]Mides!H455&lt;=14),"X"," ")</f>
        <v>X</v>
      </c>
      <c r="H464" s="94" t="str">
        <f>IF(AND([9]Mides!H455&gt;=14,[9]Mides!H455&lt;=30),"X"," ")</f>
        <v xml:space="preserve"> </v>
      </c>
      <c r="I464" s="94" t="str">
        <f>IF(AND([9]Mides!H455&gt;=31,[9]Mides!H455&lt;=60),"X","  ")</f>
        <v xml:space="preserve">  </v>
      </c>
      <c r="J464" s="94" t="str">
        <f>IF([9]Mides!H455&gt;60,"X", "  ")</f>
        <v xml:space="preserve">  </v>
      </c>
      <c r="K464" s="96">
        <f>[9]Mides!N455</f>
        <v>0</v>
      </c>
      <c r="L464" s="96">
        <f>[9]Mides!K455</f>
        <v>0</v>
      </c>
      <c r="M464" s="96">
        <f>[9]Mides!L455</f>
        <v>0</v>
      </c>
      <c r="N464" s="96" t="str">
        <f>[9]Mides!M455</f>
        <v>x</v>
      </c>
      <c r="O464" s="96">
        <f t="shared" si="2"/>
        <v>0</v>
      </c>
      <c r="P464" s="96" t="str">
        <f>[9]Mides!R455</f>
        <v>Guatemala</v>
      </c>
      <c r="Q464" s="96" t="str">
        <f>[9]Mides!S455</f>
        <v>Guatemala</v>
      </c>
    </row>
    <row r="465" spans="2:17" ht="15" thickBot="1" x14ac:dyDescent="0.35">
      <c r="B465" s="92">
        <f>[9]Mides!E456</f>
        <v>0</v>
      </c>
      <c r="C465" s="93" t="str">
        <f>[9]Mides!D456</f>
        <v xml:space="preserve">Anghi Karina Luna Solis </v>
      </c>
      <c r="D465" s="94" t="str">
        <f>IF([9]Mides!F456=1,"X"," ")</f>
        <v xml:space="preserve"> </v>
      </c>
      <c r="E465" s="94" t="str">
        <f>IF([9]Mides!F456=2,"X"," ")</f>
        <v>X</v>
      </c>
      <c r="F465" s="95" t="str">
        <f>[9]Mides!B456</f>
        <v>menor de edad</v>
      </c>
      <c r="G465" s="94" t="str">
        <f>IF(AND([9]Mides!H456&gt;=1,[9]Mides!H456&lt;=14),"X"," ")</f>
        <v>X</v>
      </c>
      <c r="H465" s="94" t="str">
        <f>IF(AND([9]Mides!H456&gt;=14,[9]Mides!H456&lt;=30),"X"," ")</f>
        <v xml:space="preserve"> </v>
      </c>
      <c r="I465" s="94" t="str">
        <f>IF(AND([9]Mides!H456&gt;=31,[9]Mides!H456&lt;=60),"X","  ")</f>
        <v xml:space="preserve">  </v>
      </c>
      <c r="J465" s="94" t="str">
        <f>IF([9]Mides!H456&gt;60,"X", "  ")</f>
        <v xml:space="preserve">  </v>
      </c>
      <c r="K465" s="96">
        <f>[9]Mides!N456</f>
        <v>0</v>
      </c>
      <c r="L465" s="96">
        <f>[9]Mides!K456</f>
        <v>0</v>
      </c>
      <c r="M465" s="96">
        <f>[9]Mides!L456</f>
        <v>0</v>
      </c>
      <c r="N465" s="96" t="str">
        <f>[9]Mides!M456</f>
        <v>x</v>
      </c>
      <c r="O465" s="96">
        <f t="shared" si="2"/>
        <v>0</v>
      </c>
      <c r="P465" s="96" t="str">
        <f>[9]Mides!R456</f>
        <v>Guatemala</v>
      </c>
      <c r="Q465" s="96" t="str">
        <f>[9]Mides!S456</f>
        <v>Guatemala</v>
      </c>
    </row>
    <row r="466" spans="2:17" ht="15" thickBot="1" x14ac:dyDescent="0.35">
      <c r="B466" s="92">
        <f>[9]Mides!E457</f>
        <v>0</v>
      </c>
      <c r="C466" s="93" t="str">
        <f>[9]Mides!D457</f>
        <v>Ana Maria,Aguilar Sosa</v>
      </c>
      <c r="D466" s="94" t="str">
        <f>IF([9]Mides!F457=1,"X"," ")</f>
        <v>X</v>
      </c>
      <c r="E466" s="94" t="str">
        <f>IF([9]Mides!F457=2,"X"," ")</f>
        <v xml:space="preserve"> </v>
      </c>
      <c r="F466" s="95">
        <f>[9]Mides!B457</f>
        <v>2115952170101</v>
      </c>
      <c r="G466" s="94" t="str">
        <f>IF(AND([9]Mides!H457&gt;=1,[9]Mides!H457&lt;=14),"X"," ")</f>
        <v xml:space="preserve"> </v>
      </c>
      <c r="H466" s="94" t="str">
        <f>IF(AND([9]Mides!H457&gt;=14,[9]Mides!H457&lt;=30),"X"," ")</f>
        <v>X</v>
      </c>
      <c r="I466" s="94" t="str">
        <f>IF(AND([9]Mides!H457&gt;=31,[9]Mides!H457&lt;=60),"X","  ")</f>
        <v xml:space="preserve">  </v>
      </c>
      <c r="J466" s="94" t="str">
        <f>IF([9]Mides!H457&gt;60,"X", "  ")</f>
        <v xml:space="preserve">  </v>
      </c>
      <c r="K466" s="96">
        <f>[9]Mides!N457</f>
        <v>0</v>
      </c>
      <c r="L466" s="96">
        <f>[9]Mides!K457</f>
        <v>0</v>
      </c>
      <c r="M466" s="96">
        <f>[9]Mides!L457</f>
        <v>0</v>
      </c>
      <c r="N466" s="96" t="str">
        <f>[9]Mides!M457</f>
        <v>x</v>
      </c>
      <c r="O466" s="96">
        <f t="shared" si="2"/>
        <v>0</v>
      </c>
      <c r="P466" s="96" t="str">
        <f>[9]Mides!R457</f>
        <v>Guatemala</v>
      </c>
      <c r="Q466" s="96" t="str">
        <f>[9]Mides!S457</f>
        <v>Guatemala</v>
      </c>
    </row>
    <row r="467" spans="2:17" ht="15" thickBot="1" x14ac:dyDescent="0.35">
      <c r="B467" s="92">
        <f>[9]Mides!E458</f>
        <v>0</v>
      </c>
      <c r="C467" s="93" t="str">
        <f>[9]Mides!D458</f>
        <v xml:space="preserve">Anyela Elizabeth Suaréz Herrera </v>
      </c>
      <c r="D467" s="94" t="str">
        <f>IF([9]Mides!F458=1,"X"," ")</f>
        <v>X</v>
      </c>
      <c r="E467" s="94" t="str">
        <f>IF([9]Mides!F458=2,"X"," ")</f>
        <v xml:space="preserve"> </v>
      </c>
      <c r="F467" s="95" t="str">
        <f>[9]Mides!B458</f>
        <v>menor de edad</v>
      </c>
      <c r="G467" s="94" t="str">
        <f>IF(AND([9]Mides!H458&gt;=1,[9]Mides!H458&lt;=14),"X"," ")</f>
        <v>X</v>
      </c>
      <c r="H467" s="94" t="str">
        <f>IF(AND([9]Mides!H458&gt;=14,[9]Mides!H458&lt;=30),"X"," ")</f>
        <v xml:space="preserve"> </v>
      </c>
      <c r="I467" s="94" t="str">
        <f>IF(AND([9]Mides!H458&gt;=31,[9]Mides!H458&lt;=60),"X","  ")</f>
        <v xml:space="preserve">  </v>
      </c>
      <c r="J467" s="94" t="str">
        <f>IF([9]Mides!H458&gt;60,"X", "  ")</f>
        <v xml:space="preserve">  </v>
      </c>
      <c r="K467" s="96">
        <f>[9]Mides!N458</f>
        <v>0</v>
      </c>
      <c r="L467" s="96">
        <f>[9]Mides!K458</f>
        <v>0</v>
      </c>
      <c r="M467" s="96">
        <f>[9]Mides!L458</f>
        <v>0</v>
      </c>
      <c r="N467" s="96" t="str">
        <f>[9]Mides!M458</f>
        <v>x</v>
      </c>
      <c r="O467" s="96">
        <f t="shared" si="2"/>
        <v>0</v>
      </c>
      <c r="P467" s="96" t="str">
        <f>[9]Mides!R458</f>
        <v>Guatemala</v>
      </c>
      <c r="Q467" s="96" t="str">
        <f>[9]Mides!S458</f>
        <v>Guatemala</v>
      </c>
    </row>
    <row r="468" spans="2:17" ht="15" thickBot="1" x14ac:dyDescent="0.35">
      <c r="B468" s="92">
        <f>[9]Mides!E459</f>
        <v>0</v>
      </c>
      <c r="C468" s="93" t="str">
        <f>[9]Mides!D459</f>
        <v>Marco Alejandro Chavez Merk</v>
      </c>
      <c r="D468" s="94" t="str">
        <f>IF([9]Mides!F459=1,"X"," ")</f>
        <v xml:space="preserve"> </v>
      </c>
      <c r="E468" s="94" t="str">
        <f>IF([9]Mides!F459=2,"X"," ")</f>
        <v>X</v>
      </c>
      <c r="F468" s="95">
        <f>[9]Mides!B459</f>
        <v>3012113610101</v>
      </c>
      <c r="G468" s="94" t="str">
        <f>IF(AND([9]Mides!H459&gt;=1,[9]Mides!H459&lt;=14),"X"," ")</f>
        <v>X</v>
      </c>
      <c r="H468" s="94" t="str">
        <f>IF(AND([9]Mides!H459&gt;=14,[9]Mides!H459&lt;=30),"X"," ")</f>
        <v xml:space="preserve"> </v>
      </c>
      <c r="I468" s="94" t="str">
        <f>IF(AND([9]Mides!H459&gt;=31,[9]Mides!H459&lt;=60),"X","  ")</f>
        <v xml:space="preserve">  </v>
      </c>
      <c r="J468" s="94" t="str">
        <f>IF([9]Mides!H459&gt;60,"X", "  ")</f>
        <v xml:space="preserve">  </v>
      </c>
      <c r="K468" s="96">
        <f>[9]Mides!N459</f>
        <v>0</v>
      </c>
      <c r="L468" s="96">
        <f>[9]Mides!K459</f>
        <v>0</v>
      </c>
      <c r="M468" s="96">
        <f>[9]Mides!L459</f>
        <v>0</v>
      </c>
      <c r="N468" s="96" t="str">
        <f>[9]Mides!M459</f>
        <v>x</v>
      </c>
      <c r="O468" s="96">
        <f t="shared" si="2"/>
        <v>0</v>
      </c>
      <c r="P468" s="96" t="str">
        <f>[9]Mides!R459</f>
        <v>Guatemala</v>
      </c>
      <c r="Q468" s="96" t="str">
        <f>[9]Mides!S459</f>
        <v>Guatemala</v>
      </c>
    </row>
    <row r="469" spans="2:17" ht="15" thickBot="1" x14ac:dyDescent="0.35">
      <c r="B469" s="92">
        <f>[9]Mides!E460</f>
        <v>0</v>
      </c>
      <c r="C469" s="93" t="str">
        <f>[9]Mides!D460</f>
        <v xml:space="preserve"> Dorian Roberto Hernandez Saminez </v>
      </c>
      <c r="D469" s="94" t="str">
        <f>IF([9]Mides!F460=1,"X"," ")</f>
        <v xml:space="preserve"> </v>
      </c>
      <c r="E469" s="94" t="str">
        <f>IF([9]Mides!F460=2,"X"," ")</f>
        <v>X</v>
      </c>
      <c r="F469" s="95">
        <f>[9]Mides!B460</f>
        <v>2252910020101</v>
      </c>
      <c r="G469" s="94" t="str">
        <f>IF(AND([9]Mides!H460&gt;=1,[9]Mides!H460&lt;=14),"X"," ")</f>
        <v>X</v>
      </c>
      <c r="H469" s="94" t="str">
        <f>IF(AND([9]Mides!H460&gt;=14,[9]Mides!H460&lt;=30),"X"," ")</f>
        <v xml:space="preserve"> </v>
      </c>
      <c r="I469" s="94" t="str">
        <f>IF(AND([9]Mides!H460&gt;=31,[9]Mides!H460&lt;=60),"X","  ")</f>
        <v xml:space="preserve">  </v>
      </c>
      <c r="J469" s="94" t="str">
        <f>IF([9]Mides!H460&gt;60,"X", "  ")</f>
        <v xml:space="preserve">  </v>
      </c>
      <c r="K469" s="96">
        <f>[9]Mides!N460</f>
        <v>0</v>
      </c>
      <c r="L469" s="96">
        <f>[9]Mides!K460</f>
        <v>0</v>
      </c>
      <c r="M469" s="96">
        <f>[9]Mides!L460</f>
        <v>0</v>
      </c>
      <c r="N469" s="96" t="str">
        <f>[9]Mides!M460</f>
        <v>x</v>
      </c>
      <c r="O469" s="96">
        <f t="shared" si="2"/>
        <v>0</v>
      </c>
      <c r="P469" s="96" t="str">
        <f>[9]Mides!R460</f>
        <v>Guatemala</v>
      </c>
      <c r="Q469" s="96" t="str">
        <f>[9]Mides!S460</f>
        <v>Guatemala</v>
      </c>
    </row>
    <row r="470" spans="2:17" ht="15" thickBot="1" x14ac:dyDescent="0.35">
      <c r="B470" s="92">
        <f>[9]Mides!E461</f>
        <v>0</v>
      </c>
      <c r="C470" s="93" t="str">
        <f>[9]Mides!D461</f>
        <v xml:space="preserve">Ana Gabriela López Morales </v>
      </c>
      <c r="D470" s="94" t="str">
        <f>IF([9]Mides!F461=1,"X"," ")</f>
        <v>X</v>
      </c>
      <c r="E470" s="94" t="str">
        <f>IF([9]Mides!F461=2,"X"," ")</f>
        <v xml:space="preserve"> </v>
      </c>
      <c r="F470" s="95" t="str">
        <f>[9]Mides!B461</f>
        <v>MENOR DE EDAD</v>
      </c>
      <c r="G470" s="94" t="str">
        <f>IF(AND([9]Mides!H461&gt;=1,[9]Mides!H461&lt;=14),"X"," ")</f>
        <v xml:space="preserve"> </v>
      </c>
      <c r="H470" s="94" t="str">
        <f>IF(AND([9]Mides!H461&gt;=14,[9]Mides!H461&lt;=30),"X"," ")</f>
        <v xml:space="preserve"> </v>
      </c>
      <c r="I470" s="94" t="str">
        <f>IF(AND([9]Mides!H461&gt;=31,[9]Mides!H461&lt;=60),"X","  ")</f>
        <v>X</v>
      </c>
      <c r="J470" s="94" t="str">
        <f>IF([9]Mides!H461&gt;60,"X", "  ")</f>
        <v xml:space="preserve">  </v>
      </c>
      <c r="K470" s="96">
        <f>[9]Mides!N461</f>
        <v>0</v>
      </c>
      <c r="L470" s="96">
        <f>[9]Mides!K461</f>
        <v>0</v>
      </c>
      <c r="M470" s="96">
        <f>[9]Mides!L461</f>
        <v>0</v>
      </c>
      <c r="N470" s="96" t="str">
        <f>[9]Mides!M461</f>
        <v>x</v>
      </c>
      <c r="O470" s="96">
        <f t="shared" si="2"/>
        <v>0</v>
      </c>
      <c r="P470" s="96" t="str">
        <f>[9]Mides!R461</f>
        <v>Guatemala</v>
      </c>
      <c r="Q470" s="96" t="str">
        <f>[9]Mides!S461</f>
        <v>Guatemala</v>
      </c>
    </row>
    <row r="471" spans="2:17" ht="15" thickBot="1" x14ac:dyDescent="0.35">
      <c r="B471" s="92">
        <f>[9]Mides!E462</f>
        <v>0</v>
      </c>
      <c r="C471" s="93" t="str">
        <f>[9]Mides!D462</f>
        <v xml:space="preserve">Maria Teresa Merida Garcia </v>
      </c>
      <c r="D471" s="94" t="str">
        <f>IF([9]Mides!F462=1,"X"," ")</f>
        <v>X</v>
      </c>
      <c r="E471" s="94" t="str">
        <f>IF([9]Mides!F462=2,"X"," ")</f>
        <v xml:space="preserve"> </v>
      </c>
      <c r="F471" s="95">
        <f>[9]Mides!B462</f>
        <v>3030157130108</v>
      </c>
      <c r="G471" s="94" t="str">
        <f>IF(AND([9]Mides!H462&gt;=1,[9]Mides!H462&lt;=14),"X"," ")</f>
        <v>X</v>
      </c>
      <c r="H471" s="94" t="str">
        <f>IF(AND([9]Mides!H462&gt;=14,[9]Mides!H462&lt;=30),"X"," ")</f>
        <v xml:space="preserve"> </v>
      </c>
      <c r="I471" s="94" t="str">
        <f>IF(AND([9]Mides!H462&gt;=31,[9]Mides!H462&lt;=60),"X","  ")</f>
        <v xml:space="preserve">  </v>
      </c>
      <c r="J471" s="94" t="str">
        <f>IF([9]Mides!H462&gt;60,"X", "  ")</f>
        <v xml:space="preserve">  </v>
      </c>
      <c r="K471" s="96">
        <f>[9]Mides!N462</f>
        <v>0</v>
      </c>
      <c r="L471" s="96">
        <f>[9]Mides!K462</f>
        <v>0</v>
      </c>
      <c r="M471" s="96">
        <f>[9]Mides!L462</f>
        <v>0</v>
      </c>
      <c r="N471" s="96" t="str">
        <f>[9]Mides!M462</f>
        <v>x</v>
      </c>
      <c r="O471" s="96">
        <f t="shared" si="2"/>
        <v>0</v>
      </c>
      <c r="P471" s="96" t="str">
        <f>[9]Mides!R462</f>
        <v>Guatemala</v>
      </c>
      <c r="Q471" s="96" t="str">
        <f>[9]Mides!S462</f>
        <v>Guatemala</v>
      </c>
    </row>
    <row r="472" spans="2:17" ht="15" thickBot="1" x14ac:dyDescent="0.35">
      <c r="B472" s="92">
        <f>[9]Mides!E463</f>
        <v>0</v>
      </c>
      <c r="C472" s="93" t="str">
        <f>[9]Mides!D463</f>
        <v xml:space="preserve">Diego Mauricio Pérez Merida </v>
      </c>
      <c r="D472" s="94" t="str">
        <f>IF([9]Mides!F463=1,"X"," ")</f>
        <v xml:space="preserve"> </v>
      </c>
      <c r="E472" s="94" t="str">
        <f>IF([9]Mides!F463=2,"X"," ")</f>
        <v>X</v>
      </c>
      <c r="F472" s="95">
        <f>[9]Mides!B463</f>
        <v>2157753330101</v>
      </c>
      <c r="G472" s="94" t="str">
        <f>IF(AND([9]Mides!H463&gt;=1,[9]Mides!H463&lt;=14),"X"," ")</f>
        <v>X</v>
      </c>
      <c r="H472" s="94" t="str">
        <f>IF(AND([9]Mides!H463&gt;=14,[9]Mides!H463&lt;=30),"X"," ")</f>
        <v xml:space="preserve"> </v>
      </c>
      <c r="I472" s="94" t="str">
        <f>IF(AND([9]Mides!H463&gt;=31,[9]Mides!H463&lt;=60),"X","  ")</f>
        <v xml:space="preserve">  </v>
      </c>
      <c r="J472" s="94" t="str">
        <f>IF([9]Mides!H463&gt;60,"X", "  ")</f>
        <v xml:space="preserve">  </v>
      </c>
      <c r="K472" s="96">
        <f>[9]Mides!N463</f>
        <v>0</v>
      </c>
      <c r="L472" s="96">
        <f>[9]Mides!K463</f>
        <v>0</v>
      </c>
      <c r="M472" s="96">
        <f>[9]Mides!L463</f>
        <v>0</v>
      </c>
      <c r="N472" s="96" t="str">
        <f>[9]Mides!M463</f>
        <v>x</v>
      </c>
      <c r="O472" s="96">
        <f t="shared" si="2"/>
        <v>0</v>
      </c>
      <c r="P472" s="96" t="str">
        <f>[9]Mides!R463</f>
        <v>Guatemala</v>
      </c>
      <c r="Q472" s="96" t="str">
        <f>[9]Mides!S463</f>
        <v>Guatemala</v>
      </c>
    </row>
    <row r="473" spans="2:17" ht="15" thickBot="1" x14ac:dyDescent="0.35">
      <c r="B473" s="92">
        <f>[9]Mides!E464</f>
        <v>0</v>
      </c>
      <c r="C473" s="93" t="str">
        <f>[9]Mides!D464</f>
        <v xml:space="preserve">Dulce Alejandra Ixcoy Yool </v>
      </c>
      <c r="D473" s="94" t="str">
        <f>IF([9]Mides!F464=1,"X"," ")</f>
        <v>X</v>
      </c>
      <c r="E473" s="94" t="str">
        <f>IF([9]Mides!F464=2,"X"," ")</f>
        <v xml:space="preserve"> </v>
      </c>
      <c r="F473" s="95">
        <f>[9]Mides!B464</f>
        <v>3697615960101</v>
      </c>
      <c r="G473" s="94" t="str">
        <f>IF(AND([9]Mides!H464&gt;=1,[9]Mides!H464&lt;=14),"X"," ")</f>
        <v>X</v>
      </c>
      <c r="H473" s="94" t="str">
        <f>IF(AND([9]Mides!H464&gt;=14,[9]Mides!H464&lt;=30),"X"," ")</f>
        <v xml:space="preserve"> </v>
      </c>
      <c r="I473" s="94" t="str">
        <f>IF(AND([9]Mides!H464&gt;=31,[9]Mides!H464&lt;=60),"X","  ")</f>
        <v xml:space="preserve">  </v>
      </c>
      <c r="J473" s="94" t="str">
        <f>IF([9]Mides!H464&gt;60,"X", "  ")</f>
        <v xml:space="preserve">  </v>
      </c>
      <c r="K473" s="96">
        <f>[9]Mides!N464</f>
        <v>0</v>
      </c>
      <c r="L473" s="96">
        <f>[9]Mides!K464</f>
        <v>0</v>
      </c>
      <c r="M473" s="96">
        <f>[9]Mides!L464</f>
        <v>0</v>
      </c>
      <c r="N473" s="96" t="str">
        <f>[9]Mides!M464</f>
        <v>x</v>
      </c>
      <c r="O473" s="96">
        <f t="shared" si="2"/>
        <v>0</v>
      </c>
      <c r="P473" s="96" t="str">
        <f>[9]Mides!R464</f>
        <v>Guatemala</v>
      </c>
      <c r="Q473" s="96" t="str">
        <f>[9]Mides!S464</f>
        <v>Guatemala</v>
      </c>
    </row>
    <row r="474" spans="2:17" ht="15" thickBot="1" x14ac:dyDescent="0.35">
      <c r="B474" s="92">
        <f>[9]Mides!E465</f>
        <v>0</v>
      </c>
      <c r="C474" s="93" t="str">
        <f>[9]Mides!D465</f>
        <v xml:space="preserve">Antony Alexander Santos Rojas </v>
      </c>
      <c r="D474" s="94" t="str">
        <f>IF([9]Mides!F465=1,"X"," ")</f>
        <v xml:space="preserve"> </v>
      </c>
      <c r="E474" s="94" t="str">
        <f>IF([9]Mides!F465=2,"X"," ")</f>
        <v>X</v>
      </c>
      <c r="F474" s="95">
        <f>[9]Mides!B465</f>
        <v>3009093730101</v>
      </c>
      <c r="G474" s="94" t="str">
        <f>IF(AND([9]Mides!H465&gt;=1,[9]Mides!H465&lt;=14),"X"," ")</f>
        <v xml:space="preserve"> </v>
      </c>
      <c r="H474" s="94" t="str">
        <f>IF(AND([9]Mides!H465&gt;=14,[9]Mides!H465&lt;=30),"X"," ")</f>
        <v>X</v>
      </c>
      <c r="I474" s="94" t="str">
        <f>IF(AND([9]Mides!H465&gt;=31,[9]Mides!H465&lt;=60),"X","  ")</f>
        <v xml:space="preserve">  </v>
      </c>
      <c r="J474" s="94" t="str">
        <f>IF([9]Mides!H465&gt;60,"X", "  ")</f>
        <v xml:space="preserve">  </v>
      </c>
      <c r="K474" s="96">
        <f>[9]Mides!N465</f>
        <v>0</v>
      </c>
      <c r="L474" s="96">
        <f>[9]Mides!K465</f>
        <v>0</v>
      </c>
      <c r="M474" s="96">
        <f>[9]Mides!L465</f>
        <v>0</v>
      </c>
      <c r="N474" s="96" t="str">
        <f>[9]Mides!M465</f>
        <v>x</v>
      </c>
      <c r="O474" s="96">
        <f t="shared" si="2"/>
        <v>0</v>
      </c>
      <c r="P474" s="96" t="str">
        <f>[9]Mides!R465</f>
        <v>Guatemala</v>
      </c>
      <c r="Q474" s="96" t="str">
        <f>[9]Mides!S465</f>
        <v>Guatemala</v>
      </c>
    </row>
    <row r="475" spans="2:17" ht="15" thickBot="1" x14ac:dyDescent="0.35">
      <c r="B475" s="92">
        <f>[9]Mides!E466</f>
        <v>0</v>
      </c>
      <c r="C475" s="93" t="str">
        <f>[9]Mides!D466</f>
        <v xml:space="preserve">Joselin Johana Santos Rojas </v>
      </c>
      <c r="D475" s="94" t="str">
        <f>IF([9]Mides!F466=1,"X"," ")</f>
        <v>X</v>
      </c>
      <c r="E475" s="94" t="str">
        <f>IF([9]Mides!F466=2,"X"," ")</f>
        <v xml:space="preserve"> </v>
      </c>
      <c r="F475" s="95">
        <f>[9]Mides!B466</f>
        <v>3001792780101</v>
      </c>
      <c r="G475" s="94" t="str">
        <f>IF(AND([9]Mides!H466&gt;=1,[9]Mides!H466&lt;=14),"X"," ")</f>
        <v xml:space="preserve"> </v>
      </c>
      <c r="H475" s="94" t="str">
        <f>IF(AND([9]Mides!H466&gt;=14,[9]Mides!H466&lt;=30),"X"," ")</f>
        <v>X</v>
      </c>
      <c r="I475" s="94" t="str">
        <f>IF(AND([9]Mides!H466&gt;=31,[9]Mides!H466&lt;=60),"X","  ")</f>
        <v xml:space="preserve">  </v>
      </c>
      <c r="J475" s="94" t="str">
        <f>IF([9]Mides!H466&gt;60,"X", "  ")</f>
        <v xml:space="preserve">  </v>
      </c>
      <c r="K475" s="96">
        <f>[9]Mides!N466</f>
        <v>0</v>
      </c>
      <c r="L475" s="96">
        <f>[9]Mides!K466</f>
        <v>0</v>
      </c>
      <c r="M475" s="96">
        <f>[9]Mides!L466</f>
        <v>0</v>
      </c>
      <c r="N475" s="96" t="str">
        <f>[9]Mides!M466</f>
        <v>x</v>
      </c>
      <c r="O475" s="96">
        <f t="shared" si="2"/>
        <v>0</v>
      </c>
      <c r="P475" s="96" t="str">
        <f>[9]Mides!R466</f>
        <v>Guatemala</v>
      </c>
      <c r="Q475" s="96" t="str">
        <f>[9]Mides!S466</f>
        <v>Guatemala</v>
      </c>
    </row>
    <row r="476" spans="2:17" ht="15" thickBot="1" x14ac:dyDescent="0.35">
      <c r="B476" s="92">
        <f>[9]Mides!E467</f>
        <v>0</v>
      </c>
      <c r="C476" s="93" t="str">
        <f>[9]Mides!D467</f>
        <v xml:space="preserve">Jose Abraham Carrillo Balcarcel </v>
      </c>
      <c r="D476" s="94" t="str">
        <f>IF([9]Mides!F467=1,"X"," ")</f>
        <v xml:space="preserve"> </v>
      </c>
      <c r="E476" s="94" t="str">
        <f>IF([9]Mides!F467=2,"X"," ")</f>
        <v>X</v>
      </c>
      <c r="F476" s="95">
        <f>[9]Mides!B467</f>
        <v>3014015780101</v>
      </c>
      <c r="G476" s="94" t="str">
        <f>IF(AND([9]Mides!H467&gt;=1,[9]Mides!H467&lt;=14),"X"," ")</f>
        <v>X</v>
      </c>
      <c r="H476" s="94" t="str">
        <f>IF(AND([9]Mides!H467&gt;=14,[9]Mides!H467&lt;=30),"X"," ")</f>
        <v>X</v>
      </c>
      <c r="I476" s="94" t="str">
        <f>IF(AND([9]Mides!H467&gt;=31,[9]Mides!H467&lt;=60),"X","  ")</f>
        <v xml:space="preserve">  </v>
      </c>
      <c r="J476" s="94" t="str">
        <f>IF([9]Mides!H467&gt;60,"X", "  ")</f>
        <v xml:space="preserve">  </v>
      </c>
      <c r="K476" s="96">
        <f>[9]Mides!N467</f>
        <v>0</v>
      </c>
      <c r="L476" s="96">
        <f>[9]Mides!K467</f>
        <v>0</v>
      </c>
      <c r="M476" s="96">
        <f>[9]Mides!L467</f>
        <v>0</v>
      </c>
      <c r="N476" s="96" t="str">
        <f>[9]Mides!M467</f>
        <v>x</v>
      </c>
      <c r="O476" s="96">
        <f t="shared" si="2"/>
        <v>0</v>
      </c>
      <c r="P476" s="96" t="str">
        <f>[9]Mides!R467</f>
        <v>Guatemala</v>
      </c>
      <c r="Q476" s="96" t="str">
        <f>[9]Mides!S467</f>
        <v>Guatemala</v>
      </c>
    </row>
    <row r="477" spans="2:17" ht="15" thickBot="1" x14ac:dyDescent="0.35">
      <c r="B477" s="92">
        <f>[9]Mides!E468</f>
        <v>0</v>
      </c>
      <c r="C477" s="93" t="str">
        <f>[9]Mides!D468</f>
        <v xml:space="preserve">Andre Isai Carrillo Balcarcel </v>
      </c>
      <c r="D477" s="94" t="str">
        <f>IF([9]Mides!F468=1,"X"," ")</f>
        <v xml:space="preserve"> </v>
      </c>
      <c r="E477" s="94" t="str">
        <f>IF([9]Mides!F468=2,"X"," ")</f>
        <v>X</v>
      </c>
      <c r="F477" s="95">
        <f>[9]Mides!B468</f>
        <v>2055568920101</v>
      </c>
      <c r="G477" s="94" t="str">
        <f>IF(AND([9]Mides!H468&gt;=1,[9]Mides!H468&lt;=14),"X"," ")</f>
        <v>X</v>
      </c>
      <c r="H477" s="94" t="str">
        <f>IF(AND([9]Mides!H468&gt;=14,[9]Mides!H468&lt;=30),"X"," ")</f>
        <v xml:space="preserve"> </v>
      </c>
      <c r="I477" s="94" t="str">
        <f>IF(AND([9]Mides!H468&gt;=31,[9]Mides!H468&lt;=60),"X","  ")</f>
        <v xml:space="preserve">  </v>
      </c>
      <c r="J477" s="94" t="str">
        <f>IF([9]Mides!H468&gt;60,"X", "  ")</f>
        <v xml:space="preserve">  </v>
      </c>
      <c r="K477" s="96">
        <f>[9]Mides!N468</f>
        <v>0</v>
      </c>
      <c r="L477" s="96">
        <f>[9]Mides!K468</f>
        <v>0</v>
      </c>
      <c r="M477" s="96">
        <f>[9]Mides!L468</f>
        <v>0</v>
      </c>
      <c r="N477" s="96" t="str">
        <f>[9]Mides!M468</f>
        <v>x</v>
      </c>
      <c r="O477" s="96">
        <f t="shared" si="2"/>
        <v>0</v>
      </c>
      <c r="P477" s="96" t="str">
        <f>[9]Mides!R468</f>
        <v>Guatemala</v>
      </c>
      <c r="Q477" s="96" t="str">
        <f>[9]Mides!S468</f>
        <v>Guatemala</v>
      </c>
    </row>
    <row r="478" spans="2:17" ht="15" thickBot="1" x14ac:dyDescent="0.35">
      <c r="B478" s="92">
        <f>[9]Mides!E469</f>
        <v>0</v>
      </c>
      <c r="C478" s="93" t="str">
        <f>[9]Mides!D469</f>
        <v>Julio Antonio Erazo Menchú</v>
      </c>
      <c r="D478" s="94" t="str">
        <f>IF([9]Mides!F469=1,"X"," ")</f>
        <v xml:space="preserve"> </v>
      </c>
      <c r="E478" s="94" t="str">
        <f>IF([9]Mides!F469=2,"X"," ")</f>
        <v>X</v>
      </c>
      <c r="F478" s="95">
        <f>[9]Mides!B469</f>
        <v>3751659240101</v>
      </c>
      <c r="G478" s="94" t="str">
        <f>IF(AND([9]Mides!H469&gt;=1,[9]Mides!H469&lt;=14),"X"," ")</f>
        <v>X</v>
      </c>
      <c r="H478" s="94" t="str">
        <f>IF(AND([9]Mides!H469&gt;=14,[9]Mides!H469&lt;=30),"X"," ")</f>
        <v>X</v>
      </c>
      <c r="I478" s="94" t="str">
        <f>IF(AND([9]Mides!H469&gt;=31,[9]Mides!H469&lt;=60),"X","  ")</f>
        <v xml:space="preserve">  </v>
      </c>
      <c r="J478" s="94" t="str">
        <f>IF([9]Mides!H469&gt;60,"X", "  ")</f>
        <v xml:space="preserve">  </v>
      </c>
      <c r="K478" s="96">
        <f>[9]Mides!N469</f>
        <v>0</v>
      </c>
      <c r="L478" s="96">
        <f>[9]Mides!K469</f>
        <v>0</v>
      </c>
      <c r="M478" s="96">
        <f>[9]Mides!L469</f>
        <v>0</v>
      </c>
      <c r="N478" s="96" t="str">
        <f>[9]Mides!M469</f>
        <v>x</v>
      </c>
      <c r="O478" s="96">
        <f t="shared" si="2"/>
        <v>0</v>
      </c>
      <c r="P478" s="96" t="str">
        <f>[9]Mides!R469</f>
        <v>Guatemala</v>
      </c>
      <c r="Q478" s="96" t="str">
        <f>[9]Mides!S469</f>
        <v>Guatemala</v>
      </c>
    </row>
    <row r="479" spans="2:17" ht="15" thickBot="1" x14ac:dyDescent="0.35">
      <c r="B479" s="92">
        <f>[9]Mides!E470</f>
        <v>0</v>
      </c>
      <c r="C479" s="93" t="str">
        <f>[9]Mides!D470</f>
        <v xml:space="preserve">Marcos Gabriel Muñoz López </v>
      </c>
      <c r="D479" s="94" t="str">
        <f>IF([9]Mides!F470=1,"X"," ")</f>
        <v xml:space="preserve"> </v>
      </c>
      <c r="E479" s="94" t="str">
        <f>IF([9]Mides!F470=2,"X"," ")</f>
        <v>X</v>
      </c>
      <c r="F479" s="95">
        <f>[9]Mides!B470</f>
        <v>2330415240101</v>
      </c>
      <c r="G479" s="94" t="str">
        <f>IF(AND([9]Mides!H470&gt;=1,[9]Mides!H470&lt;=14),"X"," ")</f>
        <v>X</v>
      </c>
      <c r="H479" s="94" t="str">
        <f>IF(AND([9]Mides!H470&gt;=14,[9]Mides!H470&lt;=30),"X"," ")</f>
        <v xml:space="preserve"> </v>
      </c>
      <c r="I479" s="94" t="str">
        <f>IF(AND([9]Mides!H470&gt;=31,[9]Mides!H470&lt;=60),"X","  ")</f>
        <v xml:space="preserve">  </v>
      </c>
      <c r="J479" s="94" t="str">
        <f>IF([9]Mides!H470&gt;60,"X", "  ")</f>
        <v xml:space="preserve">  </v>
      </c>
      <c r="K479" s="96">
        <f>[9]Mides!N470</f>
        <v>0</v>
      </c>
      <c r="L479" s="96">
        <f>[9]Mides!K470</f>
        <v>0</v>
      </c>
      <c r="M479" s="96">
        <f>[9]Mides!L470</f>
        <v>0</v>
      </c>
      <c r="N479" s="96" t="str">
        <f>[9]Mides!M470</f>
        <v>x</v>
      </c>
      <c r="O479" s="96">
        <f t="shared" si="2"/>
        <v>0</v>
      </c>
      <c r="P479" s="96" t="str">
        <f>[9]Mides!R470</f>
        <v>Guatemala</v>
      </c>
      <c r="Q479" s="96" t="str">
        <f>[9]Mides!S470</f>
        <v>Guatemala</v>
      </c>
    </row>
    <row r="480" spans="2:17" ht="15" thickBot="1" x14ac:dyDescent="0.35">
      <c r="B480" s="92">
        <f>[9]Mides!E471</f>
        <v>0</v>
      </c>
      <c r="C480" s="93" t="str">
        <f>[9]Mides!D471</f>
        <v xml:space="preserve">Hugo Gabriel Lopez Muñoz </v>
      </c>
      <c r="D480" s="94" t="str">
        <f>IF([9]Mides!F471=1,"X"," ")</f>
        <v xml:space="preserve"> </v>
      </c>
      <c r="E480" s="94" t="str">
        <f>IF([9]Mides!F471=2,"X"," ")</f>
        <v>X</v>
      </c>
      <c r="F480" s="95">
        <f>[9]Mides!B471</f>
        <v>2864508010101</v>
      </c>
      <c r="G480" s="94" t="str">
        <f>IF(AND([9]Mides!H471&gt;=1,[9]Mides!H471&lt;=14),"X"," ")</f>
        <v>X</v>
      </c>
      <c r="H480" s="94" t="str">
        <f>IF(AND([9]Mides!H471&gt;=14,[9]Mides!H471&lt;=30),"X"," ")</f>
        <v xml:space="preserve"> </v>
      </c>
      <c r="I480" s="94" t="str">
        <f>IF(AND([9]Mides!H471&gt;=31,[9]Mides!H471&lt;=60),"X","  ")</f>
        <v xml:space="preserve">  </v>
      </c>
      <c r="J480" s="94" t="str">
        <f>IF([9]Mides!H471&gt;60,"X", "  ")</f>
        <v xml:space="preserve">  </v>
      </c>
      <c r="K480" s="96">
        <f>[9]Mides!N471</f>
        <v>0</v>
      </c>
      <c r="L480" s="96">
        <f>[9]Mides!K471</f>
        <v>0</v>
      </c>
      <c r="M480" s="96">
        <f>[9]Mides!L471</f>
        <v>0</v>
      </c>
      <c r="N480" s="96" t="str">
        <f>[9]Mides!M471</f>
        <v>x</v>
      </c>
      <c r="O480" s="96">
        <f t="shared" si="2"/>
        <v>0</v>
      </c>
      <c r="P480" s="96" t="str">
        <f>[9]Mides!R471</f>
        <v>Guatemala</v>
      </c>
      <c r="Q480" s="96" t="str">
        <f>[9]Mides!S471</f>
        <v>Guatemala</v>
      </c>
    </row>
    <row r="481" spans="2:17" ht="15" thickBot="1" x14ac:dyDescent="0.35">
      <c r="B481" s="92">
        <f>[9]Mides!E472</f>
        <v>0</v>
      </c>
      <c r="C481" s="93" t="str">
        <f>[9]Mides!D472</f>
        <v xml:space="preserve">Gabriel Estuardo Meñoz López </v>
      </c>
      <c r="D481" s="94" t="str">
        <f>IF([9]Mides!F472=1,"X"," ")</f>
        <v xml:space="preserve"> </v>
      </c>
      <c r="E481" s="94" t="str">
        <f>IF([9]Mides!F472=2,"X"," ")</f>
        <v>X</v>
      </c>
      <c r="F481" s="95">
        <f>[9]Mides!B472</f>
        <v>2040142040104</v>
      </c>
      <c r="G481" s="94" t="str">
        <f>IF(AND([9]Mides!H472&gt;=1,[9]Mides!H472&lt;=14),"X"," ")</f>
        <v>X</v>
      </c>
      <c r="H481" s="94" t="str">
        <f>IF(AND([9]Mides!H472&gt;=14,[9]Mides!H472&lt;=30),"X"," ")</f>
        <v xml:space="preserve"> </v>
      </c>
      <c r="I481" s="94" t="str">
        <f>IF(AND([9]Mides!H472&gt;=31,[9]Mides!H472&lt;=60),"X","  ")</f>
        <v xml:space="preserve">  </v>
      </c>
      <c r="J481" s="94" t="str">
        <f>IF([9]Mides!H472&gt;60,"X", "  ")</f>
        <v xml:space="preserve">  </v>
      </c>
      <c r="K481" s="96">
        <f>[9]Mides!N472</f>
        <v>0</v>
      </c>
      <c r="L481" s="96">
        <f>[9]Mides!K472</f>
        <v>0</v>
      </c>
      <c r="M481" s="96">
        <f>[9]Mides!L472</f>
        <v>0</v>
      </c>
      <c r="N481" s="96" t="str">
        <f>[9]Mides!M472</f>
        <v>x</v>
      </c>
      <c r="O481" s="96">
        <f t="shared" si="2"/>
        <v>0</v>
      </c>
      <c r="P481" s="96" t="str">
        <f>[9]Mides!R472</f>
        <v>Guatemala</v>
      </c>
      <c r="Q481" s="96" t="str">
        <f>[9]Mides!S472</f>
        <v>Guatemala</v>
      </c>
    </row>
    <row r="482" spans="2:17" ht="15" thickBot="1" x14ac:dyDescent="0.35">
      <c r="B482" s="92">
        <f>[9]Mides!E473</f>
        <v>0</v>
      </c>
      <c r="C482" s="93" t="str">
        <f>[9]Mides!D473</f>
        <v xml:space="preserve">Gabriel Alejandro López Villatoro </v>
      </c>
      <c r="D482" s="94" t="str">
        <f>IF([9]Mides!F473=1,"X"," ")</f>
        <v xml:space="preserve"> </v>
      </c>
      <c r="E482" s="94" t="str">
        <f>IF([9]Mides!F473=2,"X"," ")</f>
        <v>X</v>
      </c>
      <c r="F482" s="95" t="str">
        <f>[9]Mides!B473</f>
        <v>MENOR DE EDAD</v>
      </c>
      <c r="G482" s="94" t="str">
        <f>IF(AND([9]Mides!H473&gt;=1,[9]Mides!H473&lt;=14),"X"," ")</f>
        <v>X</v>
      </c>
      <c r="H482" s="94" t="str">
        <f>IF(AND([9]Mides!H473&gt;=14,[9]Mides!H473&lt;=30),"X"," ")</f>
        <v xml:space="preserve"> </v>
      </c>
      <c r="I482" s="94" t="str">
        <f>IF(AND([9]Mides!H473&gt;=31,[9]Mides!H473&lt;=60),"X","  ")</f>
        <v xml:space="preserve">  </v>
      </c>
      <c r="J482" s="94" t="str">
        <f>IF([9]Mides!H473&gt;60,"X", "  ")</f>
        <v xml:space="preserve">  </v>
      </c>
      <c r="K482" s="96">
        <f>[9]Mides!N473</f>
        <v>0</v>
      </c>
      <c r="L482" s="96">
        <f>[9]Mides!K473</f>
        <v>0</v>
      </c>
      <c r="M482" s="96">
        <f>[9]Mides!L473</f>
        <v>0</v>
      </c>
      <c r="N482" s="96" t="str">
        <f>[9]Mides!M473</f>
        <v>x</v>
      </c>
      <c r="O482" s="96">
        <f t="shared" si="2"/>
        <v>0</v>
      </c>
      <c r="P482" s="96" t="str">
        <f>[9]Mides!R473</f>
        <v>Guatemala</v>
      </c>
      <c r="Q482" s="96" t="str">
        <f>[9]Mides!S473</f>
        <v>Guatemala</v>
      </c>
    </row>
    <row r="483" spans="2:17" ht="15" thickBot="1" x14ac:dyDescent="0.35">
      <c r="B483" s="92">
        <f>[9]Mides!E474</f>
        <v>0</v>
      </c>
      <c r="C483" s="93" t="str">
        <f>[9]Mides!D474</f>
        <v xml:space="preserve">Jose Rodrigo Martinez Hernandez </v>
      </c>
      <c r="D483" s="94" t="str">
        <f>IF([9]Mides!F474=1,"X"," ")</f>
        <v xml:space="preserve"> </v>
      </c>
      <c r="E483" s="94" t="str">
        <f>IF([9]Mides!F474=2,"X"," ")</f>
        <v>X</v>
      </c>
      <c r="F483" s="95" t="str">
        <f>[9]Mides!B474</f>
        <v>MENOR DE EDAD</v>
      </c>
      <c r="G483" s="94" t="str">
        <f>IF(AND([9]Mides!H474&gt;=1,[9]Mides!H474&lt;=14),"X"," ")</f>
        <v>X</v>
      </c>
      <c r="H483" s="94" t="str">
        <f>IF(AND([9]Mides!H474&gt;=14,[9]Mides!H474&lt;=30),"X"," ")</f>
        <v xml:space="preserve"> </v>
      </c>
      <c r="I483" s="94" t="str">
        <f>IF(AND([9]Mides!H474&gt;=31,[9]Mides!H474&lt;=60),"X","  ")</f>
        <v xml:space="preserve">  </v>
      </c>
      <c r="J483" s="94" t="str">
        <f>IF([9]Mides!H474&gt;60,"X", "  ")</f>
        <v xml:space="preserve">  </v>
      </c>
      <c r="K483" s="96">
        <f>[9]Mides!N474</f>
        <v>0</v>
      </c>
      <c r="L483" s="96">
        <f>[9]Mides!K474</f>
        <v>0</v>
      </c>
      <c r="M483" s="96">
        <f>[9]Mides!L474</f>
        <v>0</v>
      </c>
      <c r="N483" s="96" t="str">
        <f>[9]Mides!M474</f>
        <v>x</v>
      </c>
      <c r="O483" s="96">
        <f t="shared" si="2"/>
        <v>0</v>
      </c>
      <c r="P483" s="96" t="str">
        <f>[9]Mides!R474</f>
        <v>Guatemala</v>
      </c>
      <c r="Q483" s="96" t="str">
        <f>[9]Mides!S474</f>
        <v>Guatemala</v>
      </c>
    </row>
    <row r="484" spans="2:17" ht="15" thickBot="1" x14ac:dyDescent="0.35">
      <c r="B484" s="92">
        <f>[9]Mides!E475</f>
        <v>0</v>
      </c>
      <c r="C484" s="93" t="str">
        <f>[9]Mides!D475</f>
        <v xml:space="preserve">Valerie Sofia Martinez Hernandez </v>
      </c>
      <c r="D484" s="94" t="str">
        <f>IF([9]Mides!F475=1,"X"," ")</f>
        <v>X</v>
      </c>
      <c r="E484" s="94" t="str">
        <f>IF([9]Mides!F475=2,"X"," ")</f>
        <v xml:space="preserve"> </v>
      </c>
      <c r="F484" s="95" t="str">
        <f>[9]Mides!B475</f>
        <v>MENOR DE EDAD</v>
      </c>
      <c r="G484" s="94" t="str">
        <f>IF(AND([9]Mides!H475&gt;=1,[9]Mides!H475&lt;=14),"X"," ")</f>
        <v>X</v>
      </c>
      <c r="H484" s="94" t="str">
        <f>IF(AND([9]Mides!H475&gt;=14,[9]Mides!H475&lt;=30),"X"," ")</f>
        <v xml:space="preserve"> </v>
      </c>
      <c r="I484" s="94" t="str">
        <f>IF(AND([9]Mides!H475&gt;=31,[9]Mides!H475&lt;=60),"X","  ")</f>
        <v xml:space="preserve">  </v>
      </c>
      <c r="J484" s="94" t="str">
        <f>IF([9]Mides!H475&gt;60,"X", "  ")</f>
        <v xml:space="preserve">  </v>
      </c>
      <c r="K484" s="96">
        <f>[9]Mides!N475</f>
        <v>0</v>
      </c>
      <c r="L484" s="96">
        <f>[9]Mides!K475</f>
        <v>0</v>
      </c>
      <c r="M484" s="96">
        <f>[9]Mides!L475</f>
        <v>0</v>
      </c>
      <c r="N484" s="96" t="str">
        <f>[9]Mides!M475</f>
        <v>x</v>
      </c>
      <c r="O484" s="96">
        <f t="shared" si="2"/>
        <v>0</v>
      </c>
      <c r="P484" s="96" t="str">
        <f>[9]Mides!R475</f>
        <v>Guatemala</v>
      </c>
      <c r="Q484" s="96" t="str">
        <f>[9]Mides!S475</f>
        <v>Guatemala</v>
      </c>
    </row>
    <row r="485" spans="2:17" ht="15" thickBot="1" x14ac:dyDescent="0.35">
      <c r="B485" s="92">
        <f>[9]Mides!E476</f>
        <v>0</v>
      </c>
      <c r="C485" s="93" t="str">
        <f>[9]Mides!D476</f>
        <v>Angel Jonathan Hernandez Boc</v>
      </c>
      <c r="D485" s="94" t="str">
        <f>IF([9]Mides!F476=1,"X"," ")</f>
        <v xml:space="preserve"> </v>
      </c>
      <c r="E485" s="94" t="str">
        <f>IF([9]Mides!F476=2,"X"," ")</f>
        <v>X</v>
      </c>
      <c r="F485" s="95" t="str">
        <f>[9]Mides!B476</f>
        <v>MENOR DE EDAD</v>
      </c>
      <c r="G485" s="94" t="str">
        <f>IF(AND([9]Mides!H476&gt;=1,[9]Mides!H476&lt;=14),"X"," ")</f>
        <v>X</v>
      </c>
      <c r="H485" s="94" t="str">
        <f>IF(AND([9]Mides!H476&gt;=14,[9]Mides!H476&lt;=30),"X"," ")</f>
        <v xml:space="preserve"> </v>
      </c>
      <c r="I485" s="94" t="str">
        <f>IF(AND([9]Mides!H476&gt;=31,[9]Mides!H476&lt;=60),"X","  ")</f>
        <v xml:space="preserve">  </v>
      </c>
      <c r="J485" s="94" t="str">
        <f>IF([9]Mides!H476&gt;60,"X", "  ")</f>
        <v xml:space="preserve">  </v>
      </c>
      <c r="K485" s="96">
        <f>[9]Mides!N476</f>
        <v>0</v>
      </c>
      <c r="L485" s="96">
        <f>[9]Mides!K476</f>
        <v>0</v>
      </c>
      <c r="M485" s="96">
        <f>[9]Mides!L476</f>
        <v>0</v>
      </c>
      <c r="N485" s="96" t="str">
        <f>[9]Mides!M476</f>
        <v>x</v>
      </c>
      <c r="O485" s="96">
        <f t="shared" si="2"/>
        <v>0</v>
      </c>
      <c r="P485" s="96" t="str">
        <f>[9]Mides!R476</f>
        <v>Guatemala</v>
      </c>
      <c r="Q485" s="96" t="str">
        <f>[9]Mides!S476</f>
        <v>Guatemala</v>
      </c>
    </row>
    <row r="486" spans="2:17" ht="15" thickBot="1" x14ac:dyDescent="0.35">
      <c r="B486" s="92">
        <f>[9]Mides!E477</f>
        <v>0</v>
      </c>
      <c r="C486" s="93" t="str">
        <f>[9]Mides!D477</f>
        <v xml:space="preserve">Jose Alejandro Pérez Boc </v>
      </c>
      <c r="D486" s="94" t="str">
        <f>IF([9]Mides!F477=1,"X"," ")</f>
        <v xml:space="preserve"> </v>
      </c>
      <c r="E486" s="94" t="str">
        <f>IF([9]Mides!F477=2,"X"," ")</f>
        <v>X</v>
      </c>
      <c r="F486" s="95" t="str">
        <f>[9]Mides!B477</f>
        <v>MENOR DE EDAD</v>
      </c>
      <c r="G486" s="94" t="str">
        <f>IF(AND([9]Mides!H477&gt;=1,[9]Mides!H477&lt;=14),"X"," ")</f>
        <v>X</v>
      </c>
      <c r="H486" s="94" t="str">
        <f>IF(AND([9]Mides!H477&gt;=14,[9]Mides!H477&lt;=30),"X"," ")</f>
        <v xml:space="preserve"> </v>
      </c>
      <c r="I486" s="94" t="str">
        <f>IF(AND([9]Mides!H477&gt;=31,[9]Mides!H477&lt;=60),"X","  ")</f>
        <v xml:space="preserve">  </v>
      </c>
      <c r="J486" s="94" t="str">
        <f>IF([9]Mides!H477&gt;60,"X", "  ")</f>
        <v xml:space="preserve">  </v>
      </c>
      <c r="K486" s="96">
        <f>[9]Mides!N477</f>
        <v>0</v>
      </c>
      <c r="L486" s="96">
        <f>[9]Mides!K477</f>
        <v>0</v>
      </c>
      <c r="M486" s="96">
        <f>[9]Mides!L477</f>
        <v>0</v>
      </c>
      <c r="N486" s="96" t="str">
        <f>[9]Mides!M477</f>
        <v>x</v>
      </c>
      <c r="O486" s="96">
        <f t="shared" si="2"/>
        <v>0</v>
      </c>
      <c r="P486" s="96" t="str">
        <f>[9]Mides!R477</f>
        <v>Guatemala</v>
      </c>
      <c r="Q486" s="96" t="str">
        <f>[9]Mides!S477</f>
        <v>Guatemala</v>
      </c>
    </row>
    <row r="487" spans="2:17" ht="15" thickBot="1" x14ac:dyDescent="0.35">
      <c r="B487" s="92">
        <f>[9]Mides!E478</f>
        <v>0</v>
      </c>
      <c r="C487" s="93" t="str">
        <f>[9]Mides!D478</f>
        <v xml:space="preserve">Catherine Juliana Delgado López </v>
      </c>
      <c r="D487" s="94" t="str">
        <f>IF([9]Mides!F478=1,"X"," ")</f>
        <v>X</v>
      </c>
      <c r="E487" s="94" t="str">
        <f>IF([9]Mides!F478=2,"X"," ")</f>
        <v xml:space="preserve"> </v>
      </c>
      <c r="F487" s="95">
        <f>[9]Mides!B478</f>
        <v>3009216910101</v>
      </c>
      <c r="G487" s="94" t="str">
        <f>IF(AND([9]Mides!H478&gt;=1,[9]Mides!H478&lt;=14),"X"," ")</f>
        <v xml:space="preserve"> </v>
      </c>
      <c r="H487" s="94" t="str">
        <f>IF(AND([9]Mides!H478&gt;=14,[9]Mides!H478&lt;=30),"X"," ")</f>
        <v>X</v>
      </c>
      <c r="I487" s="94" t="str">
        <f>IF(AND([9]Mides!H478&gt;=31,[9]Mides!H478&lt;=60),"X","  ")</f>
        <v xml:space="preserve">  </v>
      </c>
      <c r="J487" s="94" t="str">
        <f>IF([9]Mides!H478&gt;60,"X", "  ")</f>
        <v xml:space="preserve">  </v>
      </c>
      <c r="K487" s="96">
        <f>[9]Mides!N478</f>
        <v>0</v>
      </c>
      <c r="L487" s="96">
        <f>[9]Mides!K478</f>
        <v>0</v>
      </c>
      <c r="M487" s="96">
        <f>[9]Mides!L478</f>
        <v>0</v>
      </c>
      <c r="N487" s="96" t="str">
        <f>[9]Mides!M478</f>
        <v>x</v>
      </c>
      <c r="O487" s="96">
        <f t="shared" si="2"/>
        <v>0</v>
      </c>
      <c r="P487" s="96" t="str">
        <f>[9]Mides!R478</f>
        <v>Guatemala</v>
      </c>
      <c r="Q487" s="96" t="str">
        <f>[9]Mides!S478</f>
        <v>Guatemala</v>
      </c>
    </row>
    <row r="488" spans="2:17" ht="15" thickBot="1" x14ac:dyDescent="0.35">
      <c r="B488" s="92">
        <f>[9]Mides!E479</f>
        <v>0</v>
      </c>
      <c r="C488" s="93" t="str">
        <f>[9]Mides!D479</f>
        <v xml:space="preserve">Fermin Eduardo Paredes Boc </v>
      </c>
      <c r="D488" s="94" t="str">
        <f>IF([9]Mides!F479=1,"X"," ")</f>
        <v xml:space="preserve"> </v>
      </c>
      <c r="E488" s="94" t="str">
        <f>IF([9]Mides!F479=2,"X"," ")</f>
        <v>X</v>
      </c>
      <c r="F488" s="95">
        <f>[9]Mides!B479</f>
        <v>3015088600101</v>
      </c>
      <c r="G488" s="94" t="str">
        <f>IF(AND([9]Mides!H479&gt;=1,[9]Mides!H479&lt;=14),"X"," ")</f>
        <v xml:space="preserve"> </v>
      </c>
      <c r="H488" s="94" t="str">
        <f>IF(AND([9]Mides!H479&gt;=14,[9]Mides!H479&lt;=30),"X"," ")</f>
        <v>X</v>
      </c>
      <c r="I488" s="94" t="str">
        <f>IF(AND([9]Mides!H479&gt;=31,[9]Mides!H479&lt;=60),"X","  ")</f>
        <v xml:space="preserve">  </v>
      </c>
      <c r="J488" s="94" t="str">
        <f>IF([9]Mides!H479&gt;60,"X", "  ")</f>
        <v xml:space="preserve">  </v>
      </c>
      <c r="K488" s="96">
        <f>[9]Mides!N479</f>
        <v>0</v>
      </c>
      <c r="L488" s="96">
        <f>[9]Mides!K479</f>
        <v>0</v>
      </c>
      <c r="M488" s="96">
        <f>[9]Mides!L479</f>
        <v>0</v>
      </c>
      <c r="N488" s="96" t="str">
        <f>[9]Mides!M479</f>
        <v>x</v>
      </c>
      <c r="O488" s="96">
        <f t="shared" si="2"/>
        <v>0</v>
      </c>
      <c r="P488" s="96" t="str">
        <f>[9]Mides!R479</f>
        <v>Guatemala</v>
      </c>
      <c r="Q488" s="96" t="str">
        <f>[9]Mides!S479</f>
        <v>Guatemala</v>
      </c>
    </row>
    <row r="489" spans="2:17" ht="15" thickBot="1" x14ac:dyDescent="0.35">
      <c r="B489" s="92">
        <f>[9]Mides!E480</f>
        <v>0</v>
      </c>
      <c r="C489" s="93" t="str">
        <f>[9]Mides!D480</f>
        <v xml:space="preserve">Josue Anderson Hernandez Boc </v>
      </c>
      <c r="D489" s="94" t="str">
        <f>IF([9]Mides!F480=1,"X"," ")</f>
        <v>X</v>
      </c>
      <c r="E489" s="94" t="str">
        <f>IF([9]Mides!F480=2,"X"," ")</f>
        <v xml:space="preserve"> </v>
      </c>
      <c r="F489" s="95" t="str">
        <f>[9]Mides!B480</f>
        <v>MENOR DE EDAD</v>
      </c>
      <c r="G489" s="94" t="str">
        <f>IF(AND([9]Mides!H480&gt;=1,[9]Mides!H480&lt;=14),"X"," ")</f>
        <v>X</v>
      </c>
      <c r="H489" s="94" t="str">
        <f>IF(AND([9]Mides!H480&gt;=14,[9]Mides!H480&lt;=30),"X"," ")</f>
        <v xml:space="preserve"> </v>
      </c>
      <c r="I489" s="94" t="str">
        <f>IF(AND([9]Mides!H480&gt;=31,[9]Mides!H480&lt;=60),"X","  ")</f>
        <v xml:space="preserve">  </v>
      </c>
      <c r="J489" s="94" t="str">
        <f>IF([9]Mides!H480&gt;60,"X", "  ")</f>
        <v xml:space="preserve">  </v>
      </c>
      <c r="K489" s="96">
        <f>[9]Mides!N480</f>
        <v>0</v>
      </c>
      <c r="L489" s="96">
        <f>[9]Mides!K480</f>
        <v>0</v>
      </c>
      <c r="M489" s="96">
        <f>[9]Mides!L480</f>
        <v>0</v>
      </c>
      <c r="N489" s="96" t="str">
        <f>[9]Mides!M480</f>
        <v>x</v>
      </c>
      <c r="O489" s="96">
        <f t="shared" si="2"/>
        <v>0</v>
      </c>
      <c r="P489" s="96" t="str">
        <f>[9]Mides!R480</f>
        <v>Guatemala</v>
      </c>
      <c r="Q489" s="96" t="str">
        <f>[9]Mides!S480</f>
        <v>Guatemala</v>
      </c>
    </row>
    <row r="490" spans="2:17" ht="15" thickBot="1" x14ac:dyDescent="0.35">
      <c r="B490" s="92">
        <f>[9]Mides!E481</f>
        <v>0</v>
      </c>
      <c r="C490" s="93" t="str">
        <f>[9]Mides!D481</f>
        <v xml:space="preserve">Oswaldo Rene Lopez Padilla </v>
      </c>
      <c r="D490" s="94" t="str">
        <f>IF([9]Mides!F481=1,"X"," ")</f>
        <v xml:space="preserve"> </v>
      </c>
      <c r="E490" s="94" t="str">
        <f>IF([9]Mides!F481=2,"X"," ")</f>
        <v>X</v>
      </c>
      <c r="F490" s="95">
        <f>[9]Mides!B481</f>
        <v>3603762740101</v>
      </c>
      <c r="G490" s="94" t="str">
        <f>IF(AND([9]Mides!H481&gt;=1,[9]Mides!H481&lt;=14),"X"," ")</f>
        <v>X</v>
      </c>
      <c r="H490" s="94" t="str">
        <f>IF(AND([9]Mides!H481&gt;=14,[9]Mides!H481&lt;=30),"X"," ")</f>
        <v xml:space="preserve"> </v>
      </c>
      <c r="I490" s="94" t="str">
        <f>IF(AND([9]Mides!H481&gt;=31,[9]Mides!H481&lt;=60),"X","  ")</f>
        <v xml:space="preserve">  </v>
      </c>
      <c r="J490" s="94" t="str">
        <f>IF([9]Mides!H481&gt;60,"X", "  ")</f>
        <v xml:space="preserve">  </v>
      </c>
      <c r="K490" s="96">
        <f>[9]Mides!N481</f>
        <v>0</v>
      </c>
      <c r="L490" s="96">
        <f>[9]Mides!K481</f>
        <v>0</v>
      </c>
      <c r="M490" s="96">
        <f>[9]Mides!L481</f>
        <v>0</v>
      </c>
      <c r="N490" s="96" t="str">
        <f>[9]Mides!M481</f>
        <v>x</v>
      </c>
      <c r="O490" s="96">
        <f t="shared" si="2"/>
        <v>0</v>
      </c>
      <c r="P490" s="96" t="str">
        <f>[9]Mides!R481</f>
        <v>Guatemala</v>
      </c>
      <c r="Q490" s="96" t="str">
        <f>[9]Mides!S481</f>
        <v>Guatemala</v>
      </c>
    </row>
    <row r="491" spans="2:17" ht="15" thickBot="1" x14ac:dyDescent="0.35">
      <c r="B491" s="92">
        <f>[9]Mides!E482</f>
        <v>0</v>
      </c>
      <c r="C491" s="93" t="str">
        <f>[9]Mides!D482</f>
        <v xml:space="preserve">Delany Jamileth Cartagena Diaz </v>
      </c>
      <c r="D491" s="94" t="str">
        <f>IF([9]Mides!F482=1,"X"," ")</f>
        <v>X</v>
      </c>
      <c r="E491" s="94" t="str">
        <f>IF([9]Mides!F482=2,"X"," ")</f>
        <v xml:space="preserve"> </v>
      </c>
      <c r="F491" s="95">
        <f>[9]Mides!B482</f>
        <v>3022054890101</v>
      </c>
      <c r="G491" s="94" t="str">
        <f>IF(AND([9]Mides!H482&gt;=1,[9]Mides!H482&lt;=14),"X"," ")</f>
        <v xml:space="preserve"> </v>
      </c>
      <c r="H491" s="94" t="str">
        <f>IF(AND([9]Mides!H482&gt;=14,[9]Mides!H482&lt;=30),"X"," ")</f>
        <v>X</v>
      </c>
      <c r="I491" s="94" t="str">
        <f>IF(AND([9]Mides!H482&gt;=31,[9]Mides!H482&lt;=60),"X","  ")</f>
        <v xml:space="preserve">  </v>
      </c>
      <c r="J491" s="94" t="str">
        <f>IF([9]Mides!H482&gt;60,"X", "  ")</f>
        <v xml:space="preserve">  </v>
      </c>
      <c r="K491" s="96">
        <f>[9]Mides!N482</f>
        <v>0</v>
      </c>
      <c r="L491" s="96">
        <f>[9]Mides!K482</f>
        <v>0</v>
      </c>
      <c r="M491" s="96">
        <f>[9]Mides!L482</f>
        <v>0</v>
      </c>
      <c r="N491" s="96" t="str">
        <f>[9]Mides!M482</f>
        <v>x</v>
      </c>
      <c r="O491" s="96">
        <f t="shared" si="2"/>
        <v>0</v>
      </c>
      <c r="P491" s="96" t="str">
        <f>[9]Mides!R482</f>
        <v>Guatemala</v>
      </c>
      <c r="Q491" s="96" t="str">
        <f>[9]Mides!S482</f>
        <v>Guatemala</v>
      </c>
    </row>
    <row r="492" spans="2:17" ht="15" thickBot="1" x14ac:dyDescent="0.35">
      <c r="B492" s="92">
        <f>[9]Mides!E483</f>
        <v>0</v>
      </c>
      <c r="C492" s="93" t="str">
        <f>[9]Mides!D483</f>
        <v xml:space="preserve">Jared Aram Cartagena Diaz </v>
      </c>
      <c r="D492" s="94" t="str">
        <f>IF([9]Mides!F483=1,"X"," ")</f>
        <v>X</v>
      </c>
      <c r="E492" s="94" t="str">
        <f>IF([9]Mides!F483=2,"X"," ")</f>
        <v xml:space="preserve"> </v>
      </c>
      <c r="F492" s="95">
        <f>[9]Mides!B483</f>
        <v>2170434290101</v>
      </c>
      <c r="G492" s="94" t="str">
        <f>IF(AND([9]Mides!H483&gt;=1,[9]Mides!H483&lt;=14),"X"," ")</f>
        <v>X</v>
      </c>
      <c r="H492" s="94" t="str">
        <f>IF(AND([9]Mides!H483&gt;=14,[9]Mides!H483&lt;=30),"X"," ")</f>
        <v xml:space="preserve"> </v>
      </c>
      <c r="I492" s="94" t="str">
        <f>IF(AND([9]Mides!H483&gt;=31,[9]Mides!H483&lt;=60),"X","  ")</f>
        <v xml:space="preserve">  </v>
      </c>
      <c r="J492" s="94" t="str">
        <f>IF([9]Mides!H483&gt;60,"X", "  ")</f>
        <v xml:space="preserve">  </v>
      </c>
      <c r="K492" s="96">
        <f>[9]Mides!N483</f>
        <v>0</v>
      </c>
      <c r="L492" s="96">
        <f>[9]Mides!K483</f>
        <v>0</v>
      </c>
      <c r="M492" s="96">
        <f>[9]Mides!L483</f>
        <v>0</v>
      </c>
      <c r="N492" s="96" t="str">
        <f>[9]Mides!M483</f>
        <v>x</v>
      </c>
      <c r="O492" s="96">
        <f t="shared" si="2"/>
        <v>0</v>
      </c>
      <c r="P492" s="96" t="str">
        <f>[9]Mides!R483</f>
        <v>Guatemala</v>
      </c>
      <c r="Q492" s="96" t="str">
        <f>[9]Mides!S483</f>
        <v>Guatemala</v>
      </c>
    </row>
    <row r="493" spans="2:17" ht="15" thickBot="1" x14ac:dyDescent="0.35">
      <c r="B493" s="92">
        <f>[9]Mides!E484</f>
        <v>0</v>
      </c>
      <c r="C493" s="93" t="str">
        <f>[9]Mides!D484</f>
        <v>Carolina Yasmin Yoque Domingo</v>
      </c>
      <c r="D493" s="94" t="str">
        <f>IF([9]Mides!F484=1,"X"," ")</f>
        <v>X</v>
      </c>
      <c r="E493" s="94" t="str">
        <f>IF([9]Mides!F484=2,"X"," ")</f>
        <v xml:space="preserve"> </v>
      </c>
      <c r="F493" s="95">
        <f>[9]Mides!B484</f>
        <v>1851809570101</v>
      </c>
      <c r="G493" s="94" t="str">
        <f>IF(AND([9]Mides!H484&gt;=1,[9]Mides!H484&lt;=14),"X"," ")</f>
        <v xml:space="preserve"> </v>
      </c>
      <c r="H493" s="94" t="str">
        <f>IF(AND([9]Mides!H484&gt;=14,[9]Mides!H484&lt;=30),"X"," ")</f>
        <v>X</v>
      </c>
      <c r="I493" s="94" t="str">
        <f>IF(AND([9]Mides!H484&gt;=31,[9]Mides!H484&lt;=60),"X","  ")</f>
        <v xml:space="preserve">  </v>
      </c>
      <c r="J493" s="94" t="str">
        <f>IF([9]Mides!H484&gt;60,"X", "  ")</f>
        <v xml:space="preserve">  </v>
      </c>
      <c r="K493" s="96">
        <f>[9]Mides!N484</f>
        <v>0</v>
      </c>
      <c r="L493" s="96">
        <f>[9]Mides!K484</f>
        <v>0</v>
      </c>
      <c r="M493" s="96">
        <f>[9]Mides!L484</f>
        <v>0</v>
      </c>
      <c r="N493" s="96" t="str">
        <f>[9]Mides!M484</f>
        <v>x</v>
      </c>
      <c r="O493" s="96">
        <f t="shared" si="2"/>
        <v>0</v>
      </c>
      <c r="P493" s="96" t="str">
        <f>[9]Mides!R484</f>
        <v>Guatemala</v>
      </c>
      <c r="Q493" s="96" t="str">
        <f>[9]Mides!S484</f>
        <v>Guatemala</v>
      </c>
    </row>
    <row r="494" spans="2:17" ht="15" thickBot="1" x14ac:dyDescent="0.35">
      <c r="B494" s="92">
        <f>[9]Mides!E485</f>
        <v>0</v>
      </c>
      <c r="C494" s="93" t="str">
        <f>[9]Mides!D485</f>
        <v xml:space="preserve">Erick Alejandro Pérez Rivera </v>
      </c>
      <c r="D494" s="94" t="str">
        <f>IF([9]Mides!F485=1,"X"," ")</f>
        <v xml:space="preserve"> </v>
      </c>
      <c r="E494" s="94" t="str">
        <f>IF([9]Mides!F485=2,"X"," ")</f>
        <v>X</v>
      </c>
      <c r="F494" s="95">
        <f>[9]Mides!B485</f>
        <v>2991950230101</v>
      </c>
      <c r="G494" s="94" t="str">
        <f>IF(AND([9]Mides!H485&gt;=1,[9]Mides!H485&lt;=14),"X"," ")</f>
        <v xml:space="preserve"> </v>
      </c>
      <c r="H494" s="94" t="str">
        <f>IF(AND([9]Mides!H485&gt;=14,[9]Mides!H485&lt;=30),"X"," ")</f>
        <v>X</v>
      </c>
      <c r="I494" s="94" t="str">
        <f>IF(AND([9]Mides!H485&gt;=31,[9]Mides!H485&lt;=60),"X","  ")</f>
        <v xml:space="preserve">  </v>
      </c>
      <c r="J494" s="94" t="str">
        <f>IF([9]Mides!H485&gt;60,"X", "  ")</f>
        <v xml:space="preserve">  </v>
      </c>
      <c r="K494" s="96">
        <f>[9]Mides!N485</f>
        <v>0</v>
      </c>
      <c r="L494" s="96">
        <f>[9]Mides!K485</f>
        <v>0</v>
      </c>
      <c r="M494" s="96">
        <f>[9]Mides!L485</f>
        <v>0</v>
      </c>
      <c r="N494" s="96" t="str">
        <f>[9]Mides!M485</f>
        <v>x</v>
      </c>
      <c r="O494" s="96">
        <f t="shared" si="2"/>
        <v>0</v>
      </c>
      <c r="P494" s="96" t="str">
        <f>[9]Mides!R485</f>
        <v>Guatemala</v>
      </c>
      <c r="Q494" s="96" t="str">
        <f>[9]Mides!S485</f>
        <v>Guatemala</v>
      </c>
    </row>
    <row r="495" spans="2:17" ht="15" thickBot="1" x14ac:dyDescent="0.35">
      <c r="B495" s="92">
        <f>[9]Mides!E486</f>
        <v>0</v>
      </c>
      <c r="C495" s="93" t="str">
        <f>[9]Mides!D486</f>
        <v xml:space="preserve">Josue Rafael Gonzalez Trinidad </v>
      </c>
      <c r="D495" s="94" t="str">
        <f>IF([9]Mides!F486=1,"X"," ")</f>
        <v xml:space="preserve"> </v>
      </c>
      <c r="E495" s="94" t="str">
        <f>IF([9]Mides!F486=2,"X"," ")</f>
        <v>X</v>
      </c>
      <c r="F495" s="95">
        <f>[9]Mides!B486</f>
        <v>2998734200101</v>
      </c>
      <c r="G495" s="94" t="str">
        <f>IF(AND([9]Mides!H486&gt;=1,[9]Mides!H486&lt;=14),"X"," ")</f>
        <v xml:space="preserve"> </v>
      </c>
      <c r="H495" s="94" t="str">
        <f>IF(AND([9]Mides!H486&gt;=14,[9]Mides!H486&lt;=30),"X"," ")</f>
        <v>X</v>
      </c>
      <c r="I495" s="94" t="str">
        <f>IF(AND([9]Mides!H486&gt;=31,[9]Mides!H486&lt;=60),"X","  ")</f>
        <v xml:space="preserve">  </v>
      </c>
      <c r="J495" s="94" t="str">
        <f>IF([9]Mides!H486&gt;60,"X", "  ")</f>
        <v xml:space="preserve">  </v>
      </c>
      <c r="K495" s="96">
        <f>[9]Mides!N486</f>
        <v>0</v>
      </c>
      <c r="L495" s="96">
        <f>[9]Mides!K486</f>
        <v>0</v>
      </c>
      <c r="M495" s="96">
        <f>[9]Mides!L486</f>
        <v>0</v>
      </c>
      <c r="N495" s="96" t="str">
        <f>[9]Mides!M486</f>
        <v>x</v>
      </c>
      <c r="O495" s="96">
        <f t="shared" si="2"/>
        <v>0</v>
      </c>
      <c r="P495" s="96" t="str">
        <f>[9]Mides!R486</f>
        <v>Guatemala</v>
      </c>
      <c r="Q495" s="96" t="str">
        <f>[9]Mides!S486</f>
        <v>Guatemala</v>
      </c>
    </row>
    <row r="496" spans="2:17" ht="15" thickBot="1" x14ac:dyDescent="0.35">
      <c r="B496" s="92">
        <f>[9]Mides!E487</f>
        <v>0</v>
      </c>
      <c r="C496" s="93" t="str">
        <f>[9]Mides!D487</f>
        <v xml:space="preserve">David Jonathan Aragon Vasquez </v>
      </c>
      <c r="D496" s="94" t="str">
        <f>IF([9]Mides!F487=1,"X"," ")</f>
        <v xml:space="preserve"> </v>
      </c>
      <c r="E496" s="94" t="str">
        <f>IF([9]Mides!F487=2,"X"," ")</f>
        <v>X</v>
      </c>
      <c r="F496" s="95">
        <f>[9]Mides!B487</f>
        <v>3758920790101</v>
      </c>
      <c r="G496" s="94" t="str">
        <f>IF(AND([9]Mides!H487&gt;=1,[9]Mides!H487&lt;=14),"X"," ")</f>
        <v>X</v>
      </c>
      <c r="H496" s="94" t="str">
        <f>IF(AND([9]Mides!H487&gt;=14,[9]Mides!H487&lt;=30),"X"," ")</f>
        <v>X</v>
      </c>
      <c r="I496" s="94" t="str">
        <f>IF(AND([9]Mides!H487&gt;=31,[9]Mides!H487&lt;=60),"X","  ")</f>
        <v xml:space="preserve">  </v>
      </c>
      <c r="J496" s="94" t="str">
        <f>IF([9]Mides!H487&gt;60,"X", "  ")</f>
        <v xml:space="preserve">  </v>
      </c>
      <c r="K496" s="96">
        <f>[9]Mides!N487</f>
        <v>0</v>
      </c>
      <c r="L496" s="96">
        <f>[9]Mides!K487</f>
        <v>0</v>
      </c>
      <c r="M496" s="96">
        <f>[9]Mides!L487</f>
        <v>0</v>
      </c>
      <c r="N496" s="96" t="str">
        <f>[9]Mides!M487</f>
        <v>x</v>
      </c>
      <c r="O496" s="96">
        <f t="shared" si="2"/>
        <v>0</v>
      </c>
      <c r="P496" s="96" t="str">
        <f>[9]Mides!R487</f>
        <v>Guatemala</v>
      </c>
      <c r="Q496" s="96" t="str">
        <f>[9]Mides!S487</f>
        <v>Guatemala</v>
      </c>
    </row>
    <row r="497" spans="2:17" ht="15" thickBot="1" x14ac:dyDescent="0.35">
      <c r="B497" s="92">
        <f>[9]Mides!E488</f>
        <v>0</v>
      </c>
      <c r="C497" s="93" t="str">
        <f>[9]Mides!D488</f>
        <v xml:space="preserve">Lester Gerardo Paniaguas Gomez </v>
      </c>
      <c r="D497" s="94" t="str">
        <f>IF([9]Mides!F488=1,"X"," ")</f>
        <v xml:space="preserve"> </v>
      </c>
      <c r="E497" s="94" t="str">
        <f>IF([9]Mides!F488=2,"X"," ")</f>
        <v>X</v>
      </c>
      <c r="F497" s="95">
        <f>[9]Mides!B488</f>
        <v>2812338610101</v>
      </c>
      <c r="G497" s="94" t="str">
        <f>IF(AND([9]Mides!H488&gt;=1,[9]Mides!H488&lt;=14),"X"," ")</f>
        <v xml:space="preserve"> </v>
      </c>
      <c r="H497" s="94" t="str">
        <f>IF(AND([9]Mides!H488&gt;=14,[9]Mides!H488&lt;=30),"X"," ")</f>
        <v>X</v>
      </c>
      <c r="I497" s="94" t="str">
        <f>IF(AND([9]Mides!H488&gt;=31,[9]Mides!H488&lt;=60),"X","  ")</f>
        <v xml:space="preserve">  </v>
      </c>
      <c r="J497" s="94" t="str">
        <f>IF([9]Mides!H488&gt;60,"X", "  ")</f>
        <v xml:space="preserve">  </v>
      </c>
      <c r="K497" s="96">
        <f>[9]Mides!N488</f>
        <v>0</v>
      </c>
      <c r="L497" s="96">
        <f>[9]Mides!K488</f>
        <v>0</v>
      </c>
      <c r="M497" s="96">
        <f>[9]Mides!L488</f>
        <v>0</v>
      </c>
      <c r="N497" s="96" t="str">
        <f>[9]Mides!M488</f>
        <v>x</v>
      </c>
      <c r="O497" s="96">
        <f t="shared" si="2"/>
        <v>0</v>
      </c>
      <c r="P497" s="96" t="str">
        <f>[9]Mides!R488</f>
        <v>Guatemala</v>
      </c>
      <c r="Q497" s="96" t="str">
        <f>[9]Mides!S488</f>
        <v>Guatemala</v>
      </c>
    </row>
    <row r="498" spans="2:17" ht="15" thickBot="1" x14ac:dyDescent="0.35">
      <c r="B498" s="92">
        <f>[9]Mides!E489</f>
        <v>0</v>
      </c>
      <c r="C498" s="93" t="str">
        <f>[9]Mides!D489</f>
        <v xml:space="preserve">Diego Andres Aguja Alvarado </v>
      </c>
      <c r="D498" s="94" t="str">
        <f>IF([9]Mides!F489=1,"X"," ")</f>
        <v xml:space="preserve"> </v>
      </c>
      <c r="E498" s="94" t="str">
        <f>IF([9]Mides!F489=2,"X"," ")</f>
        <v>X</v>
      </c>
      <c r="F498" s="95">
        <f>[9]Mides!B489</f>
        <v>3021421420101</v>
      </c>
      <c r="G498" s="94" t="str">
        <f>IF(AND([9]Mides!H489&gt;=1,[9]Mides!H489&lt;=14),"X"," ")</f>
        <v>X</v>
      </c>
      <c r="H498" s="94" t="str">
        <f>IF(AND([9]Mides!H489&gt;=14,[9]Mides!H489&lt;=30),"X"," ")</f>
        <v xml:space="preserve"> </v>
      </c>
      <c r="I498" s="94" t="str">
        <f>IF(AND([9]Mides!H489&gt;=31,[9]Mides!H489&lt;=60),"X","  ")</f>
        <v xml:space="preserve">  </v>
      </c>
      <c r="J498" s="94" t="str">
        <f>IF([9]Mides!H489&gt;60,"X", "  ")</f>
        <v xml:space="preserve">  </v>
      </c>
      <c r="K498" s="96">
        <f>[9]Mides!N489</f>
        <v>0</v>
      </c>
      <c r="L498" s="96">
        <f>[9]Mides!K489</f>
        <v>0</v>
      </c>
      <c r="M498" s="96">
        <f>[9]Mides!L489</f>
        <v>0</v>
      </c>
      <c r="N498" s="96" t="str">
        <f>[9]Mides!M489</f>
        <v>x</v>
      </c>
      <c r="O498" s="96">
        <f t="shared" si="2"/>
        <v>0</v>
      </c>
      <c r="P498" s="96" t="str">
        <f>[9]Mides!R489</f>
        <v>Guatemala</v>
      </c>
      <c r="Q498" s="96" t="str">
        <f>[9]Mides!S489</f>
        <v>Guatemala</v>
      </c>
    </row>
    <row r="499" spans="2:17" ht="15" thickBot="1" x14ac:dyDescent="0.35">
      <c r="B499" s="92">
        <f>[9]Mides!E490</f>
        <v>0</v>
      </c>
      <c r="C499" s="93" t="str">
        <f>[9]Mides!D490</f>
        <v xml:space="preserve">Erick Aroldo Lopez Padilla </v>
      </c>
      <c r="D499" s="94" t="str">
        <f>IF([9]Mides!F490=1,"X"," ")</f>
        <v xml:space="preserve"> </v>
      </c>
      <c r="E499" s="94" t="str">
        <f>IF([9]Mides!F490=2,"X"," ")</f>
        <v>X</v>
      </c>
      <c r="F499" s="95" t="str">
        <f>[9]Mides!B490</f>
        <v>menor de edad</v>
      </c>
      <c r="G499" s="94" t="str">
        <f>IF(AND([9]Mides!H490&gt;=1,[9]Mides!H490&lt;=14),"X"," ")</f>
        <v xml:space="preserve"> </v>
      </c>
      <c r="H499" s="94" t="str">
        <f>IF(AND([9]Mides!H490&gt;=14,[9]Mides!H490&lt;=30),"X"," ")</f>
        <v>X</v>
      </c>
      <c r="I499" s="94" t="str">
        <f>IF(AND([9]Mides!H490&gt;=31,[9]Mides!H490&lt;=60),"X","  ")</f>
        <v xml:space="preserve">  </v>
      </c>
      <c r="J499" s="94" t="str">
        <f>IF([9]Mides!H490&gt;60,"X", "  ")</f>
        <v xml:space="preserve">  </v>
      </c>
      <c r="K499" s="96">
        <f>[9]Mides!N490</f>
        <v>0</v>
      </c>
      <c r="L499" s="96">
        <f>[9]Mides!K490</f>
        <v>0</v>
      </c>
      <c r="M499" s="96">
        <f>[9]Mides!L490</f>
        <v>0</v>
      </c>
      <c r="N499" s="96" t="str">
        <f>[9]Mides!M490</f>
        <v>x</v>
      </c>
      <c r="O499" s="96">
        <f t="shared" si="2"/>
        <v>0</v>
      </c>
      <c r="P499" s="96" t="str">
        <f>[9]Mides!R490</f>
        <v>Guatemala</v>
      </c>
      <c r="Q499" s="96" t="str">
        <f>[9]Mides!S490</f>
        <v>Guatemala</v>
      </c>
    </row>
    <row r="500" spans="2:17" ht="15" thickBot="1" x14ac:dyDescent="0.35">
      <c r="B500" s="92">
        <f>[9]Mides!E491</f>
        <v>0</v>
      </c>
      <c r="C500" s="93" t="str">
        <f>[9]Mides!D491</f>
        <v xml:space="preserve">Ana Lucia Pinto Morfin </v>
      </c>
      <c r="D500" s="94" t="str">
        <f>IF([9]Mides!F491=1,"X"," ")</f>
        <v>X</v>
      </c>
      <c r="E500" s="94" t="str">
        <f>IF([9]Mides!F491=2,"X"," ")</f>
        <v xml:space="preserve"> </v>
      </c>
      <c r="F500" s="95">
        <f>[9]Mides!B491</f>
        <v>2690023150101</v>
      </c>
      <c r="G500" s="94" t="str">
        <f>IF(AND([9]Mides!H491&gt;=1,[9]Mides!H491&lt;=14),"X"," ")</f>
        <v xml:space="preserve"> </v>
      </c>
      <c r="H500" s="94" t="str">
        <f>IF(AND([9]Mides!H491&gt;=14,[9]Mides!H491&lt;=30),"X"," ")</f>
        <v>X</v>
      </c>
      <c r="I500" s="94" t="str">
        <f>IF(AND([9]Mides!H491&gt;=31,[9]Mides!H491&lt;=60),"X","  ")</f>
        <v xml:space="preserve">  </v>
      </c>
      <c r="J500" s="94" t="str">
        <f>IF([9]Mides!H491&gt;60,"X", "  ")</f>
        <v xml:space="preserve">  </v>
      </c>
      <c r="K500" s="96">
        <f>[9]Mides!N491</f>
        <v>0</v>
      </c>
      <c r="L500" s="96">
        <f>[9]Mides!K491</f>
        <v>0</v>
      </c>
      <c r="M500" s="96">
        <f>[9]Mides!L491</f>
        <v>0</v>
      </c>
      <c r="N500" s="96" t="str">
        <f>[9]Mides!M491</f>
        <v>x</v>
      </c>
      <c r="O500" s="96">
        <f t="shared" si="2"/>
        <v>0</v>
      </c>
      <c r="P500" s="96" t="str">
        <f>[9]Mides!R491</f>
        <v>Guatemala</v>
      </c>
      <c r="Q500" s="96" t="str">
        <f>[9]Mides!S491</f>
        <v>Guatemala</v>
      </c>
    </row>
    <row r="501" spans="2:17" ht="15" thickBot="1" x14ac:dyDescent="0.35">
      <c r="B501" s="92">
        <f>[9]Mides!E492</f>
        <v>0</v>
      </c>
      <c r="C501" s="93" t="str">
        <f>[9]Mides!D492</f>
        <v xml:space="preserve">Francisco Javier Lemus Vicente </v>
      </c>
      <c r="D501" s="94" t="str">
        <f>IF([9]Mides!F492=1,"X"," ")</f>
        <v xml:space="preserve"> </v>
      </c>
      <c r="E501" s="94" t="str">
        <f>IF([9]Mides!F492=2,"X"," ")</f>
        <v>X</v>
      </c>
      <c r="F501" s="95">
        <f>[9]Mides!B492</f>
        <v>2657214820101</v>
      </c>
      <c r="G501" s="94" t="str">
        <f>IF(AND([9]Mides!H492&gt;=1,[9]Mides!H492&lt;=14),"X"," ")</f>
        <v xml:space="preserve"> </v>
      </c>
      <c r="H501" s="94" t="str">
        <f>IF(AND([9]Mides!H492&gt;=14,[9]Mides!H492&lt;=30),"X"," ")</f>
        <v>X</v>
      </c>
      <c r="I501" s="94" t="str">
        <f>IF(AND([9]Mides!H492&gt;=31,[9]Mides!H492&lt;=60),"X","  ")</f>
        <v xml:space="preserve">  </v>
      </c>
      <c r="J501" s="94" t="str">
        <f>IF([9]Mides!H492&gt;60,"X", "  ")</f>
        <v xml:space="preserve">  </v>
      </c>
      <c r="K501" s="96">
        <f>[9]Mides!N492</f>
        <v>0</v>
      </c>
      <c r="L501" s="96">
        <f>[9]Mides!K492</f>
        <v>0</v>
      </c>
      <c r="M501" s="96">
        <f>[9]Mides!L492</f>
        <v>0</v>
      </c>
      <c r="N501" s="96" t="str">
        <f>[9]Mides!M492</f>
        <v>x</v>
      </c>
      <c r="O501" s="96">
        <f t="shared" si="2"/>
        <v>0</v>
      </c>
      <c r="P501" s="96" t="str">
        <f>[9]Mides!R492</f>
        <v>Guatemala</v>
      </c>
      <c r="Q501" s="96" t="str">
        <f>[9]Mides!S492</f>
        <v>Guatemala</v>
      </c>
    </row>
    <row r="502" spans="2:17" ht="15" thickBot="1" x14ac:dyDescent="0.35">
      <c r="B502" s="92">
        <f>[9]Mides!E493</f>
        <v>0</v>
      </c>
      <c r="C502" s="93" t="str">
        <f>[9]Mides!D493</f>
        <v xml:space="preserve">Leonardo Jeroban Sigui De Paz </v>
      </c>
      <c r="D502" s="94" t="str">
        <f>IF([9]Mides!F493=1,"X"," ")</f>
        <v xml:space="preserve"> </v>
      </c>
      <c r="E502" s="94" t="str">
        <f>IF([9]Mides!F493=2,"X"," ")</f>
        <v>X</v>
      </c>
      <c r="F502" s="95">
        <f>[9]Mides!B493</f>
        <v>2452820330101</v>
      </c>
      <c r="G502" s="94" t="str">
        <f>IF(AND([9]Mides!H493&gt;=1,[9]Mides!H493&lt;=14),"X"," ")</f>
        <v xml:space="preserve"> </v>
      </c>
      <c r="H502" s="94" t="str">
        <f>IF(AND([9]Mides!H493&gt;=14,[9]Mides!H493&lt;=30),"X"," ")</f>
        <v xml:space="preserve"> </v>
      </c>
      <c r="I502" s="94" t="str">
        <f>IF(AND([9]Mides!H493&gt;=31,[9]Mides!H493&lt;=60),"X","  ")</f>
        <v>X</v>
      </c>
      <c r="J502" s="94" t="str">
        <f>IF([9]Mides!H493&gt;60,"X", "  ")</f>
        <v xml:space="preserve">  </v>
      </c>
      <c r="K502" s="96">
        <f>[9]Mides!N493</f>
        <v>0</v>
      </c>
      <c r="L502" s="96">
        <f>[9]Mides!K493</f>
        <v>0</v>
      </c>
      <c r="M502" s="96">
        <f>[9]Mides!L493</f>
        <v>0</v>
      </c>
      <c r="N502" s="96" t="str">
        <f>[9]Mides!M493</f>
        <v>x</v>
      </c>
      <c r="O502" s="96">
        <f t="shared" si="2"/>
        <v>0</v>
      </c>
      <c r="P502" s="96" t="str">
        <f>[9]Mides!R493</f>
        <v>Guatemala</v>
      </c>
      <c r="Q502" s="96" t="str">
        <f>[9]Mides!S493</f>
        <v>Guatemala</v>
      </c>
    </row>
    <row r="503" spans="2:17" ht="15" thickBot="1" x14ac:dyDescent="0.35">
      <c r="B503" s="92">
        <f>[9]Mides!E494</f>
        <v>0</v>
      </c>
      <c r="C503" s="93" t="str">
        <f>[9]Mides!D494</f>
        <v xml:space="preserve">Eduardo Esteban Valle Coy </v>
      </c>
      <c r="D503" s="94" t="str">
        <f>IF([9]Mides!F494=1,"X"," ")</f>
        <v xml:space="preserve"> </v>
      </c>
      <c r="E503" s="94" t="str">
        <f>IF([9]Mides!F494=2,"X"," ")</f>
        <v>X</v>
      </c>
      <c r="F503" s="95">
        <f>[9]Mides!B494</f>
        <v>2690414000101</v>
      </c>
      <c r="G503" s="94" t="str">
        <f>IF(AND([9]Mides!H494&gt;=1,[9]Mides!H494&lt;=14),"X"," ")</f>
        <v xml:space="preserve"> </v>
      </c>
      <c r="H503" s="94" t="str">
        <f>IF(AND([9]Mides!H494&gt;=14,[9]Mides!H494&lt;=30),"X"," ")</f>
        <v xml:space="preserve"> </v>
      </c>
      <c r="I503" s="94" t="str">
        <f>IF(AND([9]Mides!H494&gt;=31,[9]Mides!H494&lt;=60),"X","  ")</f>
        <v>X</v>
      </c>
      <c r="J503" s="94" t="str">
        <f>IF([9]Mides!H494&gt;60,"X", "  ")</f>
        <v xml:space="preserve">  </v>
      </c>
      <c r="K503" s="96">
        <f>[9]Mides!N494</f>
        <v>0</v>
      </c>
      <c r="L503" s="96">
        <f>[9]Mides!K494</f>
        <v>0</v>
      </c>
      <c r="M503" s="96">
        <f>[9]Mides!L494</f>
        <v>0</v>
      </c>
      <c r="N503" s="96" t="str">
        <f>[9]Mides!M494</f>
        <v>x</v>
      </c>
      <c r="O503" s="96">
        <f t="shared" si="2"/>
        <v>0</v>
      </c>
      <c r="P503" s="96" t="str">
        <f>[9]Mides!R494</f>
        <v>Guatemala</v>
      </c>
      <c r="Q503" s="96" t="str">
        <f>[9]Mides!S494</f>
        <v>Guatemala</v>
      </c>
    </row>
    <row r="504" spans="2:17" ht="15" thickBot="1" x14ac:dyDescent="0.35">
      <c r="B504" s="92">
        <f>[9]Mides!E495</f>
        <v>0</v>
      </c>
      <c r="C504" s="93" t="str">
        <f>[9]Mides!D495</f>
        <v xml:space="preserve">Andrea Michelle Dominguez Cividanis </v>
      </c>
      <c r="D504" s="94" t="str">
        <f>IF([9]Mides!F495=1,"X"," ")</f>
        <v>X</v>
      </c>
      <c r="E504" s="94" t="str">
        <f>IF([9]Mides!F495=2,"X"," ")</f>
        <v xml:space="preserve"> </v>
      </c>
      <c r="F504" s="95">
        <f>[9]Mides!B495</f>
        <v>2291253280101</v>
      </c>
      <c r="G504" s="94" t="str">
        <f>IF(AND([9]Mides!H495&gt;=1,[9]Mides!H495&lt;=14),"X"," ")</f>
        <v xml:space="preserve"> </v>
      </c>
      <c r="H504" s="94" t="str">
        <f>IF(AND([9]Mides!H495&gt;=14,[9]Mides!H495&lt;=30),"X"," ")</f>
        <v xml:space="preserve"> </v>
      </c>
      <c r="I504" s="94" t="str">
        <f>IF(AND([9]Mides!H495&gt;=31,[9]Mides!H495&lt;=60),"X","  ")</f>
        <v>X</v>
      </c>
      <c r="J504" s="94" t="str">
        <f>IF([9]Mides!H495&gt;60,"X", "  ")</f>
        <v xml:space="preserve">  </v>
      </c>
      <c r="K504" s="96">
        <f>[9]Mides!N495</f>
        <v>0</v>
      </c>
      <c r="L504" s="96">
        <f>[9]Mides!K495</f>
        <v>0</v>
      </c>
      <c r="M504" s="96">
        <f>[9]Mides!L495</f>
        <v>0</v>
      </c>
      <c r="N504" s="96" t="str">
        <f>[9]Mides!M495</f>
        <v>x</v>
      </c>
      <c r="O504" s="96">
        <f t="shared" si="2"/>
        <v>0</v>
      </c>
      <c r="P504" s="96" t="str">
        <f>[9]Mides!R495</f>
        <v>Guatemala</v>
      </c>
      <c r="Q504" s="96" t="str">
        <f>[9]Mides!S495</f>
        <v>Guatemala</v>
      </c>
    </row>
    <row r="505" spans="2:17" ht="15" thickBot="1" x14ac:dyDescent="0.35">
      <c r="B505" s="92">
        <f>[9]Mides!E496</f>
        <v>0</v>
      </c>
      <c r="C505" s="93" t="str">
        <f>[9]Mides!D496</f>
        <v xml:space="preserve">Alejandra Blanca Parada Acifunia </v>
      </c>
      <c r="D505" s="94" t="str">
        <f>IF([9]Mides!F496=1,"X"," ")</f>
        <v>X</v>
      </c>
      <c r="E505" s="94" t="str">
        <f>IF([9]Mides!F496=2,"X"," ")</f>
        <v xml:space="preserve"> </v>
      </c>
      <c r="F505" s="95">
        <f>[9]Mides!B496</f>
        <v>2814019850101</v>
      </c>
      <c r="G505" s="94" t="str">
        <f>IF(AND([9]Mides!H496&gt;=1,[9]Mides!H496&lt;=14),"X"," ")</f>
        <v xml:space="preserve"> </v>
      </c>
      <c r="H505" s="94" t="str">
        <f>IF(AND([9]Mides!H496&gt;=14,[9]Mides!H496&lt;=30),"X"," ")</f>
        <v>X</v>
      </c>
      <c r="I505" s="94" t="str">
        <f>IF(AND([9]Mides!H496&gt;=31,[9]Mides!H496&lt;=60),"X","  ")</f>
        <v xml:space="preserve">  </v>
      </c>
      <c r="J505" s="94" t="str">
        <f>IF([9]Mides!H496&gt;60,"X", "  ")</f>
        <v xml:space="preserve">  </v>
      </c>
      <c r="K505" s="96">
        <f>[9]Mides!N496</f>
        <v>0</v>
      </c>
      <c r="L505" s="96">
        <f>[9]Mides!K496</f>
        <v>0</v>
      </c>
      <c r="M505" s="96">
        <f>[9]Mides!L496</f>
        <v>0</v>
      </c>
      <c r="N505" s="96" t="str">
        <f>[9]Mides!M496</f>
        <v>x</v>
      </c>
      <c r="O505" s="96">
        <f t="shared" ref="O505:O568" si="3">SUM(K505:N505)</f>
        <v>0</v>
      </c>
      <c r="P505" s="96" t="str">
        <f>[9]Mides!R496</f>
        <v>Guatemala</v>
      </c>
      <c r="Q505" s="96" t="str">
        <f>[9]Mides!S496</f>
        <v>Guatemala</v>
      </c>
    </row>
    <row r="506" spans="2:17" ht="15" thickBot="1" x14ac:dyDescent="0.35">
      <c r="B506" s="92">
        <f>[9]Mides!E497</f>
        <v>0</v>
      </c>
      <c r="C506" s="93" t="str">
        <f>[9]Mides!D497</f>
        <v xml:space="preserve">Keyla Abigil Alburez Miranda </v>
      </c>
      <c r="D506" s="94" t="str">
        <f>IF([9]Mides!F497=1,"X"," ")</f>
        <v>X</v>
      </c>
      <c r="E506" s="94" t="str">
        <f>IF([9]Mides!F497=2,"X"," ")</f>
        <v xml:space="preserve"> </v>
      </c>
      <c r="F506" s="95">
        <f>[9]Mides!B497</f>
        <v>3003375230101</v>
      </c>
      <c r="G506" s="94" t="str">
        <f>IF(AND([9]Mides!H497&gt;=1,[9]Mides!H497&lt;=14),"X"," ")</f>
        <v xml:space="preserve"> </v>
      </c>
      <c r="H506" s="94" t="str">
        <f>IF(AND([9]Mides!H497&gt;=14,[9]Mides!H497&lt;=30),"X"," ")</f>
        <v>X</v>
      </c>
      <c r="I506" s="94" t="str">
        <f>IF(AND([9]Mides!H497&gt;=31,[9]Mides!H497&lt;=60),"X","  ")</f>
        <v xml:space="preserve">  </v>
      </c>
      <c r="J506" s="94" t="str">
        <f>IF([9]Mides!H497&gt;60,"X", "  ")</f>
        <v xml:space="preserve">  </v>
      </c>
      <c r="K506" s="96">
        <f>[9]Mides!N497</f>
        <v>0</v>
      </c>
      <c r="L506" s="96">
        <f>[9]Mides!K497</f>
        <v>0</v>
      </c>
      <c r="M506" s="96">
        <f>[9]Mides!L497</f>
        <v>0</v>
      </c>
      <c r="N506" s="96" t="str">
        <f>[9]Mides!M497</f>
        <v>x</v>
      </c>
      <c r="O506" s="96">
        <f t="shared" si="3"/>
        <v>0</v>
      </c>
      <c r="P506" s="96" t="str">
        <f>[9]Mides!R497</f>
        <v>Guatemala</v>
      </c>
      <c r="Q506" s="96" t="str">
        <f>[9]Mides!S497</f>
        <v>Guatemala</v>
      </c>
    </row>
    <row r="507" spans="2:17" ht="15" thickBot="1" x14ac:dyDescent="0.35">
      <c r="B507" s="92">
        <f>[9]Mides!E498</f>
        <v>0</v>
      </c>
      <c r="C507" s="93" t="str">
        <f>[9]Mides!D498</f>
        <v xml:space="preserve">Jose Angel Gabriel Boche Polanco </v>
      </c>
      <c r="D507" s="94" t="str">
        <f>IF([9]Mides!F498=1,"X"," ")</f>
        <v xml:space="preserve"> </v>
      </c>
      <c r="E507" s="94" t="str">
        <f>IF([9]Mides!F498=2,"X"," ")</f>
        <v>X</v>
      </c>
      <c r="F507" s="95" t="str">
        <f>[9]Mides!B498</f>
        <v>menor de edad</v>
      </c>
      <c r="G507" s="94" t="str">
        <f>IF(AND([9]Mides!H498&gt;=1,[9]Mides!H498&lt;=14),"X"," ")</f>
        <v xml:space="preserve"> </v>
      </c>
      <c r="H507" s="94" t="str">
        <f>IF(AND([9]Mides!H498&gt;=14,[9]Mides!H498&lt;=30),"X"," ")</f>
        <v>X</v>
      </c>
      <c r="I507" s="94" t="str">
        <f>IF(AND([9]Mides!H498&gt;=31,[9]Mides!H498&lt;=60),"X","  ")</f>
        <v xml:space="preserve">  </v>
      </c>
      <c r="J507" s="94" t="str">
        <f>IF([9]Mides!H498&gt;60,"X", "  ")</f>
        <v xml:space="preserve">  </v>
      </c>
      <c r="K507" s="96">
        <f>[9]Mides!N498</f>
        <v>0</v>
      </c>
      <c r="L507" s="96">
        <f>[9]Mides!K498</f>
        <v>0</v>
      </c>
      <c r="M507" s="96">
        <f>[9]Mides!L498</f>
        <v>0</v>
      </c>
      <c r="N507" s="96" t="str">
        <f>[9]Mides!M498</f>
        <v>x</v>
      </c>
      <c r="O507" s="96">
        <f t="shared" si="3"/>
        <v>0</v>
      </c>
      <c r="P507" s="96" t="str">
        <f>[9]Mides!R498</f>
        <v>Guatemala</v>
      </c>
      <c r="Q507" s="96" t="str">
        <f>[9]Mides!S498</f>
        <v>Guatemala</v>
      </c>
    </row>
    <row r="508" spans="2:17" ht="15" thickBot="1" x14ac:dyDescent="0.35">
      <c r="B508" s="92">
        <f>[9]Mides!E499</f>
        <v>0</v>
      </c>
      <c r="C508" s="93" t="str">
        <f>[9]Mides!D499</f>
        <v xml:space="preserve">Rafael André Rivera López </v>
      </c>
      <c r="D508" s="94" t="str">
        <f>IF([9]Mides!F499=1,"X"," ")</f>
        <v xml:space="preserve"> </v>
      </c>
      <c r="E508" s="94" t="str">
        <f>IF([9]Mides!F499=2,"X"," ")</f>
        <v>X</v>
      </c>
      <c r="F508" s="95">
        <f>[9]Mides!B499</f>
        <v>3718838060101</v>
      </c>
      <c r="G508" s="94" t="str">
        <f>IF(AND([9]Mides!H499&gt;=1,[9]Mides!H499&lt;=14),"X"," ")</f>
        <v xml:space="preserve"> </v>
      </c>
      <c r="H508" s="94" t="str">
        <f>IF(AND([9]Mides!H499&gt;=14,[9]Mides!H499&lt;=30),"X"," ")</f>
        <v>X</v>
      </c>
      <c r="I508" s="94" t="str">
        <f>IF(AND([9]Mides!H499&gt;=31,[9]Mides!H499&lt;=60),"X","  ")</f>
        <v xml:space="preserve">  </v>
      </c>
      <c r="J508" s="94" t="str">
        <f>IF([9]Mides!H499&gt;60,"X", "  ")</f>
        <v xml:space="preserve">  </v>
      </c>
      <c r="K508" s="96">
        <f>[9]Mides!N499</f>
        <v>0</v>
      </c>
      <c r="L508" s="96">
        <f>[9]Mides!K499</f>
        <v>0</v>
      </c>
      <c r="M508" s="96">
        <f>[9]Mides!L499</f>
        <v>0</v>
      </c>
      <c r="N508" s="96" t="str">
        <f>[9]Mides!M499</f>
        <v>x</v>
      </c>
      <c r="O508" s="96">
        <f t="shared" si="3"/>
        <v>0</v>
      </c>
      <c r="P508" s="96" t="str">
        <f>[9]Mides!R499</f>
        <v>Guatemala</v>
      </c>
      <c r="Q508" s="96" t="str">
        <f>[9]Mides!S499</f>
        <v>Guatemala</v>
      </c>
    </row>
    <row r="509" spans="2:17" ht="15" thickBot="1" x14ac:dyDescent="0.35">
      <c r="B509" s="92">
        <f>[9]Mides!E500</f>
        <v>0</v>
      </c>
      <c r="C509" s="93" t="str">
        <f>[9]Mides!D500</f>
        <v xml:space="preserve">Bryan Estid Virula Escobar </v>
      </c>
      <c r="D509" s="94" t="str">
        <f>IF([9]Mides!F500=1,"X"," ")</f>
        <v>X</v>
      </c>
      <c r="E509" s="94" t="str">
        <f>IF([9]Mides!F500=2,"X"," ")</f>
        <v xml:space="preserve"> </v>
      </c>
      <c r="F509" s="95" t="str">
        <f>[9]Mides!B500</f>
        <v>menor de edad</v>
      </c>
      <c r="G509" s="94" t="str">
        <f>IF(AND([9]Mides!H500&gt;=1,[9]Mides!H500&lt;=14),"X"," ")</f>
        <v xml:space="preserve"> </v>
      </c>
      <c r="H509" s="94" t="str">
        <f>IF(AND([9]Mides!H500&gt;=14,[9]Mides!H500&lt;=30),"X"," ")</f>
        <v>X</v>
      </c>
      <c r="I509" s="94" t="str">
        <f>IF(AND([9]Mides!H500&gt;=31,[9]Mides!H500&lt;=60),"X","  ")</f>
        <v xml:space="preserve">  </v>
      </c>
      <c r="J509" s="94" t="str">
        <f>IF([9]Mides!H500&gt;60,"X", "  ")</f>
        <v xml:space="preserve">  </v>
      </c>
      <c r="K509" s="96">
        <f>[9]Mides!N500</f>
        <v>0</v>
      </c>
      <c r="L509" s="96">
        <f>[9]Mides!K500</f>
        <v>0</v>
      </c>
      <c r="M509" s="96">
        <f>[9]Mides!L500</f>
        <v>0</v>
      </c>
      <c r="N509" s="96" t="str">
        <f>[9]Mides!M500</f>
        <v>x</v>
      </c>
      <c r="O509" s="96">
        <f t="shared" si="3"/>
        <v>0</v>
      </c>
      <c r="P509" s="96" t="str">
        <f>[9]Mides!R500</f>
        <v>Guatemala</v>
      </c>
      <c r="Q509" s="96" t="str">
        <f>[9]Mides!S500</f>
        <v>Guatemala</v>
      </c>
    </row>
    <row r="510" spans="2:17" ht="15" thickBot="1" x14ac:dyDescent="0.35">
      <c r="B510" s="92">
        <f>[9]Mides!E501</f>
        <v>0</v>
      </c>
      <c r="C510" s="93" t="str">
        <f>[9]Mides!D501</f>
        <v xml:space="preserve">Adrian Eduardo Lopez Gonzalez </v>
      </c>
      <c r="D510" s="94" t="str">
        <f>IF([9]Mides!F501=1,"X"," ")</f>
        <v xml:space="preserve"> </v>
      </c>
      <c r="E510" s="94" t="str">
        <f>IF([9]Mides!F501=2,"X"," ")</f>
        <v>X</v>
      </c>
      <c r="F510" s="95">
        <f>[9]Mides!B501</f>
        <v>3701584070101</v>
      </c>
      <c r="G510" s="94" t="str">
        <f>IF(AND([9]Mides!H501&gt;=1,[9]Mides!H501&lt;=14),"X"," ")</f>
        <v>X</v>
      </c>
      <c r="H510" s="94" t="str">
        <f>IF(AND([9]Mides!H501&gt;=14,[9]Mides!H501&lt;=30),"X"," ")</f>
        <v xml:space="preserve"> </v>
      </c>
      <c r="I510" s="94" t="str">
        <f>IF(AND([9]Mides!H501&gt;=31,[9]Mides!H501&lt;=60),"X","  ")</f>
        <v xml:space="preserve">  </v>
      </c>
      <c r="J510" s="94" t="str">
        <f>IF([9]Mides!H501&gt;60,"X", "  ")</f>
        <v xml:space="preserve">  </v>
      </c>
      <c r="K510" s="96">
        <f>[9]Mides!N501</f>
        <v>0</v>
      </c>
      <c r="L510" s="96">
        <f>[9]Mides!K501</f>
        <v>0</v>
      </c>
      <c r="M510" s="96">
        <f>[9]Mides!L501</f>
        <v>0</v>
      </c>
      <c r="N510" s="96" t="str">
        <f>[9]Mides!M501</f>
        <v>x</v>
      </c>
      <c r="O510" s="96">
        <f t="shared" si="3"/>
        <v>0</v>
      </c>
      <c r="P510" s="96" t="str">
        <f>[9]Mides!R501</f>
        <v>Guatemala</v>
      </c>
      <c r="Q510" s="96" t="str">
        <f>[9]Mides!S501</f>
        <v>Guatemala</v>
      </c>
    </row>
    <row r="511" spans="2:17" ht="15" thickBot="1" x14ac:dyDescent="0.35">
      <c r="B511" s="92">
        <f>[9]Mides!E502</f>
        <v>0</v>
      </c>
      <c r="C511" s="93" t="str">
        <f>[9]Mides!D502</f>
        <v>Aura Pamela Mendoza Menchú</v>
      </c>
      <c r="D511" s="94" t="str">
        <f>IF([9]Mides!F502=1,"X"," ")</f>
        <v xml:space="preserve"> </v>
      </c>
      <c r="E511" s="94" t="str">
        <f>IF([9]Mides!F502=2,"X"," ")</f>
        <v xml:space="preserve"> </v>
      </c>
      <c r="F511" s="95" t="str">
        <f>[9]Mides!B502</f>
        <v>menor de edad</v>
      </c>
      <c r="G511" s="94" t="str">
        <f>IF(AND([9]Mides!H502&gt;=1,[9]Mides!H502&lt;=14),"X"," ")</f>
        <v>X</v>
      </c>
      <c r="H511" s="94" t="str">
        <f>IF(AND([9]Mides!H502&gt;=14,[9]Mides!H502&lt;=30),"X"," ")</f>
        <v xml:space="preserve"> </v>
      </c>
      <c r="I511" s="94" t="str">
        <f>IF(AND([9]Mides!H502&gt;=31,[9]Mides!H502&lt;=60),"X","  ")</f>
        <v xml:space="preserve">  </v>
      </c>
      <c r="J511" s="94" t="str">
        <f>IF([9]Mides!H502&gt;60,"X", "  ")</f>
        <v xml:space="preserve">  </v>
      </c>
      <c r="K511" s="96">
        <f>[9]Mides!N502</f>
        <v>0</v>
      </c>
      <c r="L511" s="96">
        <f>[9]Mides!K502</f>
        <v>0</v>
      </c>
      <c r="M511" s="96">
        <f>[9]Mides!L502</f>
        <v>0</v>
      </c>
      <c r="N511" s="96" t="str">
        <f>[9]Mides!M502</f>
        <v>x</v>
      </c>
      <c r="O511" s="96">
        <f t="shared" si="3"/>
        <v>0</v>
      </c>
      <c r="P511" s="96" t="str">
        <f>[9]Mides!R502</f>
        <v>Guatemala</v>
      </c>
      <c r="Q511" s="96" t="str">
        <f>[9]Mides!S502</f>
        <v>Guatemala</v>
      </c>
    </row>
    <row r="512" spans="2:17" ht="15" thickBot="1" x14ac:dyDescent="0.35">
      <c r="B512" s="92">
        <f>[9]Mides!E503</f>
        <v>0</v>
      </c>
      <c r="C512" s="93" t="str">
        <f>[9]Mides!D503</f>
        <v xml:space="preserve">Brenda Marisol Tepen Lopez </v>
      </c>
      <c r="D512" s="94" t="str">
        <f>IF([9]Mides!F503=1,"X"," ")</f>
        <v>X</v>
      </c>
      <c r="E512" s="94" t="str">
        <f>IF([9]Mides!F503=2,"X"," ")</f>
        <v xml:space="preserve"> </v>
      </c>
      <c r="F512" s="95">
        <f>[9]Mides!B503</f>
        <v>2112835090101</v>
      </c>
      <c r="G512" s="94" t="str">
        <f>IF(AND([9]Mides!H503&gt;=1,[9]Mides!H503&lt;=14),"X"," ")</f>
        <v>X</v>
      </c>
      <c r="H512" s="94" t="str">
        <f>IF(AND([9]Mides!H503&gt;=14,[9]Mides!H503&lt;=30),"X"," ")</f>
        <v xml:space="preserve"> </v>
      </c>
      <c r="I512" s="94" t="str">
        <f>IF(AND([9]Mides!H503&gt;=31,[9]Mides!H503&lt;=60),"X","  ")</f>
        <v xml:space="preserve">  </v>
      </c>
      <c r="J512" s="94" t="str">
        <f>IF([9]Mides!H503&gt;60,"X", "  ")</f>
        <v xml:space="preserve">  </v>
      </c>
      <c r="K512" s="96">
        <f>[9]Mides!N503</f>
        <v>0</v>
      </c>
      <c r="L512" s="96">
        <f>[9]Mides!K503</f>
        <v>0</v>
      </c>
      <c r="M512" s="96">
        <f>[9]Mides!L503</f>
        <v>0</v>
      </c>
      <c r="N512" s="96" t="str">
        <f>[9]Mides!M503</f>
        <v>x</v>
      </c>
      <c r="O512" s="96">
        <f t="shared" si="3"/>
        <v>0</v>
      </c>
      <c r="P512" s="96" t="str">
        <f>[9]Mides!R503</f>
        <v>Guatemala</v>
      </c>
      <c r="Q512" s="96" t="str">
        <f>[9]Mides!S503</f>
        <v>Guatemala</v>
      </c>
    </row>
    <row r="513" spans="2:17" ht="15" thickBot="1" x14ac:dyDescent="0.35">
      <c r="B513" s="92">
        <f>[9]Mides!E504</f>
        <v>0</v>
      </c>
      <c r="C513" s="93" t="str">
        <f>[9]Mides!D504</f>
        <v>Pablo Andrez Argueta Miranda</v>
      </c>
      <c r="D513" s="94" t="str">
        <f>IF([9]Mides!F504=1,"X"," ")</f>
        <v>X</v>
      </c>
      <c r="E513" s="94" t="str">
        <f>IF([9]Mides!F504=2,"X"," ")</f>
        <v xml:space="preserve"> </v>
      </c>
      <c r="F513" s="95">
        <f>[9]Mides!B504</f>
        <v>2401368020101</v>
      </c>
      <c r="G513" s="94" t="str">
        <f>IF(AND([9]Mides!H504&gt;=1,[9]Mides!H504&lt;=14),"X"," ")</f>
        <v>X</v>
      </c>
      <c r="H513" s="94" t="str">
        <f>IF(AND([9]Mides!H504&gt;=14,[9]Mides!H504&lt;=30),"X"," ")</f>
        <v xml:space="preserve"> </v>
      </c>
      <c r="I513" s="94" t="str">
        <f>IF(AND([9]Mides!H504&gt;=31,[9]Mides!H504&lt;=60),"X","  ")</f>
        <v xml:space="preserve">  </v>
      </c>
      <c r="J513" s="94" t="str">
        <f>IF([9]Mides!H504&gt;60,"X", "  ")</f>
        <v xml:space="preserve">  </v>
      </c>
      <c r="K513" s="96">
        <f>[9]Mides!N504</f>
        <v>0</v>
      </c>
      <c r="L513" s="96">
        <f>[9]Mides!K504</f>
        <v>0</v>
      </c>
      <c r="M513" s="96">
        <f>[9]Mides!L504</f>
        <v>0</v>
      </c>
      <c r="N513" s="96" t="str">
        <f>[9]Mides!M504</f>
        <v>x</v>
      </c>
      <c r="O513" s="96">
        <f t="shared" si="3"/>
        <v>0</v>
      </c>
      <c r="P513" s="96" t="str">
        <f>[9]Mides!R504</f>
        <v>Guatemala</v>
      </c>
      <c r="Q513" s="96" t="str">
        <f>[9]Mides!S504</f>
        <v>Guatemala</v>
      </c>
    </row>
    <row r="514" spans="2:17" ht="15" thickBot="1" x14ac:dyDescent="0.35">
      <c r="B514" s="92">
        <f>[9]Mides!E505</f>
        <v>0</v>
      </c>
      <c r="C514" s="93" t="str">
        <f>[9]Mides!D505</f>
        <v>Marissa Gabriela Pérez Anavisca</v>
      </c>
      <c r="D514" s="94" t="str">
        <f>IF([9]Mides!F505=1,"X"," ")</f>
        <v>X</v>
      </c>
      <c r="E514" s="94" t="str">
        <f>IF([9]Mides!F505=2,"X"," ")</f>
        <v xml:space="preserve"> </v>
      </c>
      <c r="F514" s="95">
        <f>[9]Mides!B505</f>
        <v>2115954460101</v>
      </c>
      <c r="G514" s="94" t="str">
        <f>IF(AND([9]Mides!H505&gt;=1,[9]Mides!H505&lt;=14),"X"," ")</f>
        <v>X</v>
      </c>
      <c r="H514" s="94" t="str">
        <f>IF(AND([9]Mides!H505&gt;=14,[9]Mides!H505&lt;=30),"X"," ")</f>
        <v xml:space="preserve"> </v>
      </c>
      <c r="I514" s="94" t="str">
        <f>IF(AND([9]Mides!H505&gt;=31,[9]Mides!H505&lt;=60),"X","  ")</f>
        <v xml:space="preserve">  </v>
      </c>
      <c r="J514" s="94" t="str">
        <f>IF([9]Mides!H505&gt;60,"X", "  ")</f>
        <v xml:space="preserve">  </v>
      </c>
      <c r="K514" s="96">
        <f>[9]Mides!N505</f>
        <v>0</v>
      </c>
      <c r="L514" s="96">
        <f>[9]Mides!K505</f>
        <v>0</v>
      </c>
      <c r="M514" s="96">
        <f>[9]Mides!L505</f>
        <v>0</v>
      </c>
      <c r="N514" s="96" t="str">
        <f>[9]Mides!M505</f>
        <v>x</v>
      </c>
      <c r="O514" s="96">
        <f t="shared" si="3"/>
        <v>0</v>
      </c>
      <c r="P514" s="96" t="str">
        <f>[9]Mides!R505</f>
        <v>Guatemala</v>
      </c>
      <c r="Q514" s="96" t="str">
        <f>[9]Mides!S505</f>
        <v>Guatemala</v>
      </c>
    </row>
    <row r="515" spans="2:17" ht="15" thickBot="1" x14ac:dyDescent="0.35">
      <c r="B515" s="92">
        <f>[9]Mides!E506</f>
        <v>0</v>
      </c>
      <c r="C515" s="93" t="str">
        <f>[9]Mides!D506</f>
        <v xml:space="preserve">Douglas Gudiel Armando Cardona </v>
      </c>
      <c r="D515" s="94" t="str">
        <f>IF([9]Mides!F506=1,"X"," ")</f>
        <v xml:space="preserve"> </v>
      </c>
      <c r="E515" s="94" t="str">
        <f>IF([9]Mides!F506=2,"X"," ")</f>
        <v>X</v>
      </c>
      <c r="F515" s="95">
        <f>[9]Mides!B506</f>
        <v>2237088950101</v>
      </c>
      <c r="G515" s="94" t="str">
        <f>IF(AND([9]Mides!H506&gt;=1,[9]Mides!H506&lt;=14),"X"," ")</f>
        <v>X</v>
      </c>
      <c r="H515" s="94" t="str">
        <f>IF(AND([9]Mides!H506&gt;=14,[9]Mides!H506&lt;=30),"X"," ")</f>
        <v xml:space="preserve"> </v>
      </c>
      <c r="I515" s="94" t="str">
        <f>IF(AND([9]Mides!H506&gt;=31,[9]Mides!H506&lt;=60),"X","  ")</f>
        <v xml:space="preserve">  </v>
      </c>
      <c r="J515" s="94" t="str">
        <f>IF([9]Mides!H506&gt;60,"X", "  ")</f>
        <v xml:space="preserve">  </v>
      </c>
      <c r="K515" s="96">
        <f>[9]Mides!N506</f>
        <v>0</v>
      </c>
      <c r="L515" s="96">
        <f>[9]Mides!K506</f>
        <v>0</v>
      </c>
      <c r="M515" s="96">
        <f>[9]Mides!L506</f>
        <v>0</v>
      </c>
      <c r="N515" s="96" t="str">
        <f>[9]Mides!M506</f>
        <v>x</v>
      </c>
      <c r="O515" s="96">
        <f t="shared" si="3"/>
        <v>0</v>
      </c>
      <c r="P515" s="96" t="str">
        <f>[9]Mides!R506</f>
        <v>Guatemala</v>
      </c>
      <c r="Q515" s="96" t="str">
        <f>[9]Mides!S506</f>
        <v>Guatemala</v>
      </c>
    </row>
    <row r="516" spans="2:17" ht="15" thickBot="1" x14ac:dyDescent="0.35">
      <c r="B516" s="92">
        <f>[9]Mides!E507</f>
        <v>0</v>
      </c>
      <c r="C516" s="93" t="str">
        <f>[9]Mides!D507</f>
        <v xml:space="preserve">Lizel Carolina  Maldonado Alvarez </v>
      </c>
      <c r="D516" s="94" t="str">
        <f>IF([9]Mides!F507=1,"X"," ")</f>
        <v>X</v>
      </c>
      <c r="E516" s="94" t="str">
        <f>IF([9]Mides!F507=2,"X"," ")</f>
        <v xml:space="preserve"> </v>
      </c>
      <c r="F516" s="95">
        <f>[9]Mides!B507</f>
        <v>2296271100101</v>
      </c>
      <c r="G516" s="94" t="str">
        <f>IF(AND([9]Mides!H507&gt;=1,[9]Mides!H507&lt;=14),"X"," ")</f>
        <v>X</v>
      </c>
      <c r="H516" s="94" t="str">
        <f>IF(AND([9]Mides!H507&gt;=14,[9]Mides!H507&lt;=30),"X"," ")</f>
        <v xml:space="preserve"> </v>
      </c>
      <c r="I516" s="94" t="str">
        <f>IF(AND([9]Mides!H507&gt;=31,[9]Mides!H507&lt;=60),"X","  ")</f>
        <v xml:space="preserve">  </v>
      </c>
      <c r="J516" s="94" t="str">
        <f>IF([9]Mides!H507&gt;60,"X", "  ")</f>
        <v xml:space="preserve">  </v>
      </c>
      <c r="K516" s="96">
        <f>[9]Mides!N507</f>
        <v>0</v>
      </c>
      <c r="L516" s="96">
        <f>[9]Mides!K507</f>
        <v>0</v>
      </c>
      <c r="M516" s="96">
        <f>[9]Mides!L507</f>
        <v>0</v>
      </c>
      <c r="N516" s="96" t="str">
        <f>[9]Mides!M507</f>
        <v>x</v>
      </c>
      <c r="O516" s="96">
        <f t="shared" si="3"/>
        <v>0</v>
      </c>
      <c r="P516" s="96" t="str">
        <f>[9]Mides!R507</f>
        <v>Guatemala</v>
      </c>
      <c r="Q516" s="96" t="str">
        <f>[9]Mides!S507</f>
        <v>Guatemala</v>
      </c>
    </row>
    <row r="517" spans="2:17" ht="15" thickBot="1" x14ac:dyDescent="0.35">
      <c r="B517" s="92">
        <f>[9]Mides!E508</f>
        <v>0</v>
      </c>
      <c r="C517" s="93" t="str">
        <f>[9]Mides!D508</f>
        <v xml:space="preserve">Ashly Nataly Giron Garcia </v>
      </c>
      <c r="D517" s="94" t="str">
        <f>IF([9]Mides!F508=1,"X"," ")</f>
        <v>X</v>
      </c>
      <c r="E517" s="94" t="str">
        <f>IF([9]Mides!F508=2,"X"," ")</f>
        <v xml:space="preserve"> </v>
      </c>
      <c r="F517" s="95" t="str">
        <f>[9]Mides!B508</f>
        <v>menor de edad</v>
      </c>
      <c r="G517" s="94" t="str">
        <f>IF(AND([9]Mides!H508&gt;=1,[9]Mides!H508&lt;=14),"X"," ")</f>
        <v>X</v>
      </c>
      <c r="H517" s="94" t="str">
        <f>IF(AND([9]Mides!H508&gt;=14,[9]Mides!H508&lt;=30),"X"," ")</f>
        <v xml:space="preserve"> </v>
      </c>
      <c r="I517" s="94" t="str">
        <f>IF(AND([9]Mides!H508&gt;=31,[9]Mides!H508&lt;=60),"X","  ")</f>
        <v xml:space="preserve">  </v>
      </c>
      <c r="J517" s="94" t="str">
        <f>IF([9]Mides!H508&gt;60,"X", "  ")</f>
        <v xml:space="preserve">  </v>
      </c>
      <c r="K517" s="96">
        <f>[9]Mides!N508</f>
        <v>0</v>
      </c>
      <c r="L517" s="96">
        <f>[9]Mides!K508</f>
        <v>0</v>
      </c>
      <c r="M517" s="96">
        <f>[9]Mides!L508</f>
        <v>0</v>
      </c>
      <c r="N517" s="96" t="str">
        <f>[9]Mides!M508</f>
        <v>x</v>
      </c>
      <c r="O517" s="96">
        <f t="shared" si="3"/>
        <v>0</v>
      </c>
      <c r="P517" s="96" t="str">
        <f>[9]Mides!R508</f>
        <v>Guatemala</v>
      </c>
      <c r="Q517" s="96" t="str">
        <f>[9]Mides!S508</f>
        <v>Guatemala</v>
      </c>
    </row>
    <row r="518" spans="2:17" ht="15" thickBot="1" x14ac:dyDescent="0.35">
      <c r="B518" s="92">
        <f>[9]Mides!E509</f>
        <v>0</v>
      </c>
      <c r="C518" s="93" t="str">
        <f>[9]Mides!D509</f>
        <v xml:space="preserve">Damaria Cesia Lima Boch </v>
      </c>
      <c r="D518" s="94" t="str">
        <f>IF([9]Mides!F509=1,"X"," ")</f>
        <v>X</v>
      </c>
      <c r="E518" s="94" t="str">
        <f>IF([9]Mides!F509=2,"X"," ")</f>
        <v xml:space="preserve"> </v>
      </c>
      <c r="F518" s="95">
        <f>[9]Mides!B509</f>
        <v>2235685700101</v>
      </c>
      <c r="G518" s="94" t="str">
        <f>IF(AND([9]Mides!H509&gt;=1,[9]Mides!H509&lt;=14),"X"," ")</f>
        <v xml:space="preserve"> </v>
      </c>
      <c r="H518" s="94" t="str">
        <f>IF(AND([9]Mides!H509&gt;=14,[9]Mides!H509&lt;=30),"X"," ")</f>
        <v xml:space="preserve"> </v>
      </c>
      <c r="I518" s="94" t="str">
        <f>IF(AND([9]Mides!H509&gt;=31,[9]Mides!H509&lt;=60),"X","  ")</f>
        <v>X</v>
      </c>
      <c r="J518" s="94" t="str">
        <f>IF([9]Mides!H509&gt;60,"X", "  ")</f>
        <v xml:space="preserve">  </v>
      </c>
      <c r="K518" s="96">
        <f>[9]Mides!N509</f>
        <v>0</v>
      </c>
      <c r="L518" s="96">
        <f>[9]Mides!K509</f>
        <v>0</v>
      </c>
      <c r="M518" s="96">
        <f>[9]Mides!L509</f>
        <v>0</v>
      </c>
      <c r="N518" s="96" t="str">
        <f>[9]Mides!M509</f>
        <v>x</v>
      </c>
      <c r="O518" s="96">
        <f t="shared" si="3"/>
        <v>0</v>
      </c>
      <c r="P518" s="96" t="str">
        <f>[9]Mides!R509</f>
        <v>Guatemala</v>
      </c>
      <c r="Q518" s="96" t="str">
        <f>[9]Mides!S509</f>
        <v>Guatemala</v>
      </c>
    </row>
    <row r="519" spans="2:17" ht="15" thickBot="1" x14ac:dyDescent="0.35">
      <c r="B519" s="92">
        <f>[9]Mides!E510</f>
        <v>0</v>
      </c>
      <c r="C519" s="93" t="str">
        <f>[9]Mides!D510</f>
        <v xml:space="preserve">Denise Garbiela Higueros Lima </v>
      </c>
      <c r="D519" s="94" t="str">
        <f>IF([9]Mides!F510=1,"X"," ")</f>
        <v>X</v>
      </c>
      <c r="E519" s="94" t="str">
        <f>IF([9]Mides!F510=2,"X"," ")</f>
        <v xml:space="preserve"> </v>
      </c>
      <c r="F519" s="95">
        <f>[9]Mides!B510</f>
        <v>2682668240101</v>
      </c>
      <c r="G519" s="94" t="str">
        <f>IF(AND([9]Mides!H510&gt;=1,[9]Mides!H510&lt;=14),"X"," ")</f>
        <v>X</v>
      </c>
      <c r="H519" s="94" t="str">
        <f>IF(AND([9]Mides!H510&gt;=14,[9]Mides!H510&lt;=30),"X"," ")</f>
        <v xml:space="preserve"> </v>
      </c>
      <c r="I519" s="94" t="str">
        <f>IF(AND([9]Mides!H510&gt;=31,[9]Mides!H510&lt;=60),"X","  ")</f>
        <v xml:space="preserve">  </v>
      </c>
      <c r="J519" s="94" t="str">
        <f>IF([9]Mides!H510&gt;60,"X", "  ")</f>
        <v xml:space="preserve">  </v>
      </c>
      <c r="K519" s="96">
        <f>[9]Mides!N510</f>
        <v>0</v>
      </c>
      <c r="L519" s="96">
        <f>[9]Mides!K510</f>
        <v>0</v>
      </c>
      <c r="M519" s="96">
        <f>[9]Mides!L510</f>
        <v>0</v>
      </c>
      <c r="N519" s="96" t="str">
        <f>[9]Mides!M510</f>
        <v>x</v>
      </c>
      <c r="O519" s="96">
        <f t="shared" si="3"/>
        <v>0</v>
      </c>
      <c r="P519" s="96" t="str">
        <f>[9]Mides!R510</f>
        <v>Guatemala</v>
      </c>
      <c r="Q519" s="96" t="str">
        <f>[9]Mides!S510</f>
        <v>Guatemala</v>
      </c>
    </row>
    <row r="520" spans="2:17" ht="15" thickBot="1" x14ac:dyDescent="0.35">
      <c r="B520" s="92">
        <f>[9]Mides!E511</f>
        <v>0</v>
      </c>
      <c r="C520" s="93" t="str">
        <f>[9]Mides!D511</f>
        <v xml:space="preserve">Lourdes Yolanda Villeda Jerez </v>
      </c>
      <c r="D520" s="94" t="str">
        <f>IF([9]Mides!F511=1,"X"," ")</f>
        <v>X</v>
      </c>
      <c r="E520" s="94" t="str">
        <f>IF([9]Mides!F511=2,"X"," ")</f>
        <v xml:space="preserve"> </v>
      </c>
      <c r="F520" s="95" t="str">
        <f>[9]Mides!B511</f>
        <v>MENOR DE EDAD</v>
      </c>
      <c r="G520" s="94" t="str">
        <f>IF(AND([9]Mides!H511&gt;=1,[9]Mides!H511&lt;=14),"X"," ")</f>
        <v>X</v>
      </c>
      <c r="H520" s="94" t="str">
        <f>IF(AND([9]Mides!H511&gt;=14,[9]Mides!H511&lt;=30),"X"," ")</f>
        <v xml:space="preserve"> </v>
      </c>
      <c r="I520" s="94" t="str">
        <f>IF(AND([9]Mides!H511&gt;=31,[9]Mides!H511&lt;=60),"X","  ")</f>
        <v xml:space="preserve">  </v>
      </c>
      <c r="J520" s="94" t="str">
        <f>IF([9]Mides!H511&gt;60,"X", "  ")</f>
        <v xml:space="preserve">  </v>
      </c>
      <c r="K520" s="96">
        <f>[9]Mides!N511</f>
        <v>0</v>
      </c>
      <c r="L520" s="96">
        <f>[9]Mides!K511</f>
        <v>0</v>
      </c>
      <c r="M520" s="96">
        <f>[9]Mides!L511</f>
        <v>0</v>
      </c>
      <c r="N520" s="96" t="str">
        <f>[9]Mides!M511</f>
        <v>x</v>
      </c>
      <c r="O520" s="96">
        <f t="shared" si="3"/>
        <v>0</v>
      </c>
      <c r="P520" s="96" t="str">
        <f>[9]Mides!R511</f>
        <v>Guatemala</v>
      </c>
      <c r="Q520" s="96" t="str">
        <f>[9]Mides!S511</f>
        <v>Guatemala</v>
      </c>
    </row>
    <row r="521" spans="2:17" ht="15" thickBot="1" x14ac:dyDescent="0.35">
      <c r="B521" s="92">
        <f>[9]Mides!E512</f>
        <v>0</v>
      </c>
      <c r="C521" s="93" t="str">
        <f>[9]Mides!D512</f>
        <v xml:space="preserve">Karen elizabet Aguilar Oliva </v>
      </c>
      <c r="D521" s="94" t="str">
        <f>IF([9]Mides!F512=1,"X"," ")</f>
        <v>X</v>
      </c>
      <c r="E521" s="94" t="str">
        <f>IF([9]Mides!F512=2,"X"," ")</f>
        <v xml:space="preserve"> </v>
      </c>
      <c r="F521" s="95">
        <f>[9]Mides!B512</f>
        <v>2991207160101</v>
      </c>
      <c r="G521" s="94" t="str">
        <f>IF(AND([9]Mides!H512&gt;=1,[9]Mides!H512&lt;=14),"X"," ")</f>
        <v>X</v>
      </c>
      <c r="H521" s="94" t="str">
        <f>IF(AND([9]Mides!H512&gt;=14,[9]Mides!H512&lt;=30),"X"," ")</f>
        <v xml:space="preserve"> </v>
      </c>
      <c r="I521" s="94" t="str">
        <f>IF(AND([9]Mides!H512&gt;=31,[9]Mides!H512&lt;=60),"X","  ")</f>
        <v xml:space="preserve">  </v>
      </c>
      <c r="J521" s="94" t="str">
        <f>IF([9]Mides!H512&gt;60,"X", "  ")</f>
        <v xml:space="preserve">  </v>
      </c>
      <c r="K521" s="96">
        <f>[9]Mides!N512</f>
        <v>0</v>
      </c>
      <c r="L521" s="96">
        <f>[9]Mides!K512</f>
        <v>0</v>
      </c>
      <c r="M521" s="96">
        <f>[9]Mides!L512</f>
        <v>0</v>
      </c>
      <c r="N521" s="96" t="str">
        <f>[9]Mides!M512</f>
        <v>x</v>
      </c>
      <c r="O521" s="96">
        <f t="shared" si="3"/>
        <v>0</v>
      </c>
      <c r="P521" s="96" t="str">
        <f>[9]Mides!R512</f>
        <v>Guatemala</v>
      </c>
      <c r="Q521" s="96" t="str">
        <f>[9]Mides!S512</f>
        <v>Guatemala</v>
      </c>
    </row>
    <row r="522" spans="2:17" ht="15" thickBot="1" x14ac:dyDescent="0.35">
      <c r="B522" s="92">
        <f>[9]Mides!E513</f>
        <v>0</v>
      </c>
      <c r="C522" s="93" t="str">
        <f>[9]Mides!D513</f>
        <v xml:space="preserve">Darlin Renata Aguilar Oliva </v>
      </c>
      <c r="D522" s="94" t="str">
        <f>IF([9]Mides!F513=1,"X"," ")</f>
        <v>X</v>
      </c>
      <c r="E522" s="94" t="str">
        <f>IF([9]Mides!F513=2,"X"," ")</f>
        <v xml:space="preserve"> </v>
      </c>
      <c r="F522" s="95" t="str">
        <f>[9]Mides!B513</f>
        <v>MENOR DE EDAD</v>
      </c>
      <c r="G522" s="94" t="str">
        <f>IF(AND([9]Mides!H513&gt;=1,[9]Mides!H513&lt;=14),"X"," ")</f>
        <v>X</v>
      </c>
      <c r="H522" s="94" t="str">
        <f>IF(AND([9]Mides!H513&gt;=14,[9]Mides!H513&lt;=30),"X"," ")</f>
        <v xml:space="preserve"> </v>
      </c>
      <c r="I522" s="94" t="str">
        <f>IF(AND([9]Mides!H513&gt;=31,[9]Mides!H513&lt;=60),"X","  ")</f>
        <v xml:space="preserve">  </v>
      </c>
      <c r="J522" s="94" t="str">
        <f>IF([9]Mides!H513&gt;60,"X", "  ")</f>
        <v xml:space="preserve">  </v>
      </c>
      <c r="K522" s="96">
        <f>[9]Mides!N513</f>
        <v>0</v>
      </c>
      <c r="L522" s="96">
        <f>[9]Mides!K513</f>
        <v>0</v>
      </c>
      <c r="M522" s="96">
        <f>[9]Mides!L513</f>
        <v>0</v>
      </c>
      <c r="N522" s="96" t="str">
        <f>[9]Mides!M513</f>
        <v>x</v>
      </c>
      <c r="O522" s="96">
        <f t="shared" si="3"/>
        <v>0</v>
      </c>
      <c r="P522" s="96" t="str">
        <f>[9]Mides!R513</f>
        <v>Guatemala</v>
      </c>
      <c r="Q522" s="96" t="str">
        <f>[9]Mides!S513</f>
        <v>Guatemala</v>
      </c>
    </row>
    <row r="523" spans="2:17" ht="15" thickBot="1" x14ac:dyDescent="0.35">
      <c r="B523" s="92">
        <f>[9]Mides!E514</f>
        <v>0</v>
      </c>
      <c r="C523" s="93" t="str">
        <f>[9]Mides!D514</f>
        <v xml:space="preserve">Keila Yohana Antonio </v>
      </c>
      <c r="D523" s="94" t="str">
        <f>IF([9]Mides!F514=1,"X"," ")</f>
        <v>X</v>
      </c>
      <c r="E523" s="94" t="str">
        <f>IF([9]Mides!F514=2,"X"," ")</f>
        <v xml:space="preserve"> </v>
      </c>
      <c r="F523" s="95">
        <f>[9]Mides!B514</f>
        <v>2129638640101</v>
      </c>
      <c r="G523" s="94" t="str">
        <f>IF(AND([9]Mides!H514&gt;=1,[9]Mides!H514&lt;=14),"X"," ")</f>
        <v>X</v>
      </c>
      <c r="H523" s="94" t="str">
        <f>IF(AND([9]Mides!H514&gt;=14,[9]Mides!H514&lt;=30),"X"," ")</f>
        <v xml:space="preserve"> </v>
      </c>
      <c r="I523" s="94" t="str">
        <f>IF(AND([9]Mides!H514&gt;=31,[9]Mides!H514&lt;=60),"X","  ")</f>
        <v xml:space="preserve">  </v>
      </c>
      <c r="J523" s="94" t="str">
        <f>IF([9]Mides!H514&gt;60,"X", "  ")</f>
        <v xml:space="preserve">  </v>
      </c>
      <c r="K523" s="96">
        <f>[9]Mides!N514</f>
        <v>0</v>
      </c>
      <c r="L523" s="96">
        <f>[9]Mides!K514</f>
        <v>0</v>
      </c>
      <c r="M523" s="96">
        <f>[9]Mides!L514</f>
        <v>0</v>
      </c>
      <c r="N523" s="96" t="str">
        <f>[9]Mides!M514</f>
        <v>x</v>
      </c>
      <c r="O523" s="96">
        <f t="shared" si="3"/>
        <v>0</v>
      </c>
      <c r="P523" s="96" t="str">
        <f>[9]Mides!R514</f>
        <v>Guatemala</v>
      </c>
      <c r="Q523" s="96" t="str">
        <f>[9]Mides!S514</f>
        <v>Guatemala</v>
      </c>
    </row>
    <row r="524" spans="2:17" ht="15" thickBot="1" x14ac:dyDescent="0.35">
      <c r="B524" s="92">
        <f>[9]Mides!E515</f>
        <v>0</v>
      </c>
      <c r="C524" s="93" t="str">
        <f>[9]Mides!D515</f>
        <v xml:space="preserve">Dannah Sofia Guerra Robles </v>
      </c>
      <c r="D524" s="94" t="str">
        <f>IF([9]Mides!F515=1,"X"," ")</f>
        <v>X</v>
      </c>
      <c r="E524" s="94" t="str">
        <f>IF([9]Mides!F515=2,"X"," ")</f>
        <v xml:space="preserve"> </v>
      </c>
      <c r="F524" s="95" t="str">
        <f>[9]Mides!B515</f>
        <v>MENOR DE EDAD</v>
      </c>
      <c r="G524" s="94" t="str">
        <f>IF(AND([9]Mides!H515&gt;=1,[9]Mides!H515&lt;=14),"X"," ")</f>
        <v>X</v>
      </c>
      <c r="H524" s="94" t="str">
        <f>IF(AND([9]Mides!H515&gt;=14,[9]Mides!H515&lt;=30),"X"," ")</f>
        <v xml:space="preserve"> </v>
      </c>
      <c r="I524" s="94" t="str">
        <f>IF(AND([9]Mides!H515&gt;=31,[9]Mides!H515&lt;=60),"X","  ")</f>
        <v xml:space="preserve">  </v>
      </c>
      <c r="J524" s="94" t="str">
        <f>IF([9]Mides!H515&gt;60,"X", "  ")</f>
        <v xml:space="preserve">  </v>
      </c>
      <c r="K524" s="96">
        <f>[9]Mides!N515</f>
        <v>0</v>
      </c>
      <c r="L524" s="96">
        <f>[9]Mides!K515</f>
        <v>0</v>
      </c>
      <c r="M524" s="96">
        <f>[9]Mides!L515</f>
        <v>0</v>
      </c>
      <c r="N524" s="96" t="str">
        <f>[9]Mides!M515</f>
        <v>x</v>
      </c>
      <c r="O524" s="96">
        <f t="shared" si="3"/>
        <v>0</v>
      </c>
      <c r="P524" s="96" t="str">
        <f>[9]Mides!R515</f>
        <v>Guatemala</v>
      </c>
      <c r="Q524" s="96" t="str">
        <f>[9]Mides!S515</f>
        <v>Guatemala</v>
      </c>
    </row>
    <row r="525" spans="2:17" ht="15" thickBot="1" x14ac:dyDescent="0.35">
      <c r="B525" s="92">
        <f>[9]Mides!E516</f>
        <v>0</v>
      </c>
      <c r="C525" s="93" t="str">
        <f>[9]Mides!D516</f>
        <v xml:space="preserve">Astrid Anai Garcia Gomez </v>
      </c>
      <c r="D525" s="94" t="str">
        <f>IF([9]Mides!F516=1,"X"," ")</f>
        <v>X</v>
      </c>
      <c r="E525" s="94" t="str">
        <f>IF([9]Mides!F516=2,"X"," ")</f>
        <v xml:space="preserve"> </v>
      </c>
      <c r="F525" s="95" t="str">
        <f>[9]Mides!B516</f>
        <v>MENOR DE EDAD</v>
      </c>
      <c r="G525" s="94" t="str">
        <f>IF(AND([9]Mides!H516&gt;=1,[9]Mides!H516&lt;=14),"X"," ")</f>
        <v>X</v>
      </c>
      <c r="H525" s="94" t="str">
        <f>IF(AND([9]Mides!H516&gt;=14,[9]Mides!H516&lt;=30),"X"," ")</f>
        <v xml:space="preserve"> </v>
      </c>
      <c r="I525" s="94" t="str">
        <f>IF(AND([9]Mides!H516&gt;=31,[9]Mides!H516&lt;=60),"X","  ")</f>
        <v xml:space="preserve">  </v>
      </c>
      <c r="J525" s="94" t="str">
        <f>IF([9]Mides!H516&gt;60,"X", "  ")</f>
        <v xml:space="preserve">  </v>
      </c>
      <c r="K525" s="96">
        <f>[9]Mides!N516</f>
        <v>0</v>
      </c>
      <c r="L525" s="96">
        <f>[9]Mides!K516</f>
        <v>0</v>
      </c>
      <c r="M525" s="96">
        <f>[9]Mides!L516</f>
        <v>0</v>
      </c>
      <c r="N525" s="96" t="str">
        <f>[9]Mides!M516</f>
        <v>x</v>
      </c>
      <c r="O525" s="96">
        <f t="shared" si="3"/>
        <v>0</v>
      </c>
      <c r="P525" s="96" t="str">
        <f>[9]Mides!R516</f>
        <v>Guatemala</v>
      </c>
      <c r="Q525" s="96" t="str">
        <f>[9]Mides!S516</f>
        <v>Guatemala</v>
      </c>
    </row>
    <row r="526" spans="2:17" ht="15" thickBot="1" x14ac:dyDescent="0.35">
      <c r="B526" s="92">
        <f>[9]Mides!E517</f>
        <v>0</v>
      </c>
      <c r="C526" s="93" t="str">
        <f>[9]Mides!D517</f>
        <v xml:space="preserve">Ashley Vanessa Garcia Gomez </v>
      </c>
      <c r="D526" s="94" t="str">
        <f>IF([9]Mides!F517=1,"X"," ")</f>
        <v>X</v>
      </c>
      <c r="E526" s="94" t="str">
        <f>IF([9]Mides!F517=2,"X"," ")</f>
        <v xml:space="preserve"> </v>
      </c>
      <c r="F526" s="95">
        <f>[9]Mides!B517</f>
        <v>2776359690101</v>
      </c>
      <c r="G526" s="94" t="str">
        <f>IF(AND([9]Mides!H517&gt;=1,[9]Mides!H517&lt;=14),"X"," ")</f>
        <v>X</v>
      </c>
      <c r="H526" s="94" t="str">
        <f>IF(AND([9]Mides!H517&gt;=14,[9]Mides!H517&lt;=30),"X"," ")</f>
        <v xml:space="preserve"> </v>
      </c>
      <c r="I526" s="94" t="str">
        <f>IF(AND([9]Mides!H517&gt;=31,[9]Mides!H517&lt;=60),"X","  ")</f>
        <v xml:space="preserve">  </v>
      </c>
      <c r="J526" s="94" t="str">
        <f>IF([9]Mides!H517&gt;60,"X", "  ")</f>
        <v xml:space="preserve">  </v>
      </c>
      <c r="K526" s="96">
        <f>[9]Mides!N517</f>
        <v>0</v>
      </c>
      <c r="L526" s="96">
        <f>[9]Mides!K517</f>
        <v>0</v>
      </c>
      <c r="M526" s="96">
        <f>[9]Mides!L517</f>
        <v>0</v>
      </c>
      <c r="N526" s="96" t="str">
        <f>[9]Mides!M517</f>
        <v>x</v>
      </c>
      <c r="O526" s="96">
        <f t="shared" si="3"/>
        <v>0</v>
      </c>
      <c r="P526" s="96" t="str">
        <f>[9]Mides!R517</f>
        <v>Guatemala</v>
      </c>
      <c r="Q526" s="96" t="str">
        <f>[9]Mides!S517</f>
        <v>Guatemala</v>
      </c>
    </row>
    <row r="527" spans="2:17" ht="15" thickBot="1" x14ac:dyDescent="0.35">
      <c r="B527" s="92">
        <f>[9]Mides!E518</f>
        <v>0</v>
      </c>
      <c r="C527" s="93" t="str">
        <f>[9]Mides!D518</f>
        <v>Leidy Elizabeth Xocoy España</v>
      </c>
      <c r="D527" s="94" t="str">
        <f>IF([9]Mides!F518=1,"X"," ")</f>
        <v>X</v>
      </c>
      <c r="E527" s="94" t="str">
        <f>IF([9]Mides!F518=2,"X"," ")</f>
        <v xml:space="preserve"> </v>
      </c>
      <c r="F527" s="95">
        <f>[9]Mides!B518</f>
        <v>2111199380101</v>
      </c>
      <c r="G527" s="94" t="str">
        <f>IF(AND([9]Mides!H518&gt;=1,[9]Mides!H518&lt;=14),"X"," ")</f>
        <v>X</v>
      </c>
      <c r="H527" s="94" t="str">
        <f>IF(AND([9]Mides!H518&gt;=14,[9]Mides!H518&lt;=30),"X"," ")</f>
        <v xml:space="preserve"> </v>
      </c>
      <c r="I527" s="94" t="str">
        <f>IF(AND([9]Mides!H518&gt;=31,[9]Mides!H518&lt;=60),"X","  ")</f>
        <v xml:space="preserve">  </v>
      </c>
      <c r="J527" s="94" t="str">
        <f>IF([9]Mides!H518&gt;60,"X", "  ")</f>
        <v xml:space="preserve">  </v>
      </c>
      <c r="K527" s="96">
        <f>[9]Mides!N518</f>
        <v>0</v>
      </c>
      <c r="L527" s="96">
        <f>[9]Mides!K518</f>
        <v>0</v>
      </c>
      <c r="M527" s="96">
        <f>[9]Mides!L518</f>
        <v>0</v>
      </c>
      <c r="N527" s="96" t="str">
        <f>[9]Mides!M518</f>
        <v>x</v>
      </c>
      <c r="O527" s="96">
        <f t="shared" si="3"/>
        <v>0</v>
      </c>
      <c r="P527" s="96" t="str">
        <f>[9]Mides!R518</f>
        <v>Guatemala</v>
      </c>
      <c r="Q527" s="96" t="str">
        <f>[9]Mides!S518</f>
        <v>Guatemala</v>
      </c>
    </row>
    <row r="528" spans="2:17" ht="15" thickBot="1" x14ac:dyDescent="0.35">
      <c r="B528" s="92">
        <f>[9]Mides!E519</f>
        <v>0</v>
      </c>
      <c r="C528" s="93" t="str">
        <f>[9]Mides!D519</f>
        <v xml:space="preserve">Mariana Lucia Lopez Sanchez </v>
      </c>
      <c r="D528" s="94" t="str">
        <f>IF([9]Mides!F519=1,"X"," ")</f>
        <v>X</v>
      </c>
      <c r="E528" s="94" t="str">
        <f>IF([9]Mides!F519=2,"X"," ")</f>
        <v xml:space="preserve"> </v>
      </c>
      <c r="F528" s="95" t="str">
        <f>[9]Mides!B519</f>
        <v>MENOR DE EDAD</v>
      </c>
      <c r="G528" s="94" t="str">
        <f>IF(AND([9]Mides!H519&gt;=1,[9]Mides!H519&lt;=14),"X"," ")</f>
        <v>X</v>
      </c>
      <c r="H528" s="94" t="str">
        <f>IF(AND([9]Mides!H519&gt;=14,[9]Mides!H519&lt;=30),"X"," ")</f>
        <v>X</v>
      </c>
      <c r="I528" s="94" t="str">
        <f>IF(AND([9]Mides!H519&gt;=31,[9]Mides!H519&lt;=60),"X","  ")</f>
        <v xml:space="preserve">  </v>
      </c>
      <c r="J528" s="94" t="str">
        <f>IF([9]Mides!H519&gt;60,"X", "  ")</f>
        <v xml:space="preserve">  </v>
      </c>
      <c r="K528" s="96">
        <f>[9]Mides!N519</f>
        <v>0</v>
      </c>
      <c r="L528" s="96">
        <f>[9]Mides!K519</f>
        <v>0</v>
      </c>
      <c r="M528" s="96">
        <f>[9]Mides!L519</f>
        <v>0</v>
      </c>
      <c r="N528" s="96" t="str">
        <f>[9]Mides!M519</f>
        <v>x</v>
      </c>
      <c r="O528" s="96">
        <f t="shared" si="3"/>
        <v>0</v>
      </c>
      <c r="P528" s="96" t="str">
        <f>[9]Mides!R519</f>
        <v>Guatemala</v>
      </c>
      <c r="Q528" s="96" t="str">
        <f>[9]Mides!S519</f>
        <v>Guatemala</v>
      </c>
    </row>
    <row r="529" spans="2:17" ht="15" thickBot="1" x14ac:dyDescent="0.35">
      <c r="B529" s="92">
        <f>[9]Mides!E520</f>
        <v>0</v>
      </c>
      <c r="C529" s="93" t="str">
        <f>[9]Mides!D520</f>
        <v xml:space="preserve">Lara Nicole Estrada Lima </v>
      </c>
      <c r="D529" s="94" t="str">
        <f>IF([9]Mides!F520=1,"X"," ")</f>
        <v>X</v>
      </c>
      <c r="E529" s="94" t="str">
        <f>IF([9]Mides!F520=2,"X"," ")</f>
        <v xml:space="preserve"> </v>
      </c>
      <c r="F529" s="95" t="str">
        <f>[9]Mides!B520</f>
        <v>MENOR DE EDAD</v>
      </c>
      <c r="G529" s="94" t="str">
        <f>IF(AND([9]Mides!H520&gt;=1,[9]Mides!H520&lt;=14),"X"," ")</f>
        <v>X</v>
      </c>
      <c r="H529" s="94" t="str">
        <f>IF(AND([9]Mides!H520&gt;=14,[9]Mides!H520&lt;=30),"X"," ")</f>
        <v xml:space="preserve"> </v>
      </c>
      <c r="I529" s="94" t="str">
        <f>IF(AND([9]Mides!H520&gt;=31,[9]Mides!H520&lt;=60),"X","  ")</f>
        <v xml:space="preserve">  </v>
      </c>
      <c r="J529" s="94" t="str">
        <f>IF([9]Mides!H520&gt;60,"X", "  ")</f>
        <v xml:space="preserve">  </v>
      </c>
      <c r="K529" s="96">
        <f>[9]Mides!N520</f>
        <v>0</v>
      </c>
      <c r="L529" s="96">
        <f>[9]Mides!K520</f>
        <v>0</v>
      </c>
      <c r="M529" s="96">
        <f>[9]Mides!L520</f>
        <v>0</v>
      </c>
      <c r="N529" s="96" t="str">
        <f>[9]Mides!M520</f>
        <v>x</v>
      </c>
      <c r="O529" s="96">
        <f t="shared" si="3"/>
        <v>0</v>
      </c>
      <c r="P529" s="96" t="str">
        <f>[9]Mides!R520</f>
        <v>Guatemala</v>
      </c>
      <c r="Q529" s="96" t="str">
        <f>[9]Mides!S520</f>
        <v>Guatemala</v>
      </c>
    </row>
    <row r="530" spans="2:17" ht="15" thickBot="1" x14ac:dyDescent="0.35">
      <c r="B530" s="92">
        <f>[9]Mides!E521</f>
        <v>0</v>
      </c>
      <c r="C530" s="93" t="str">
        <f>[9]Mides!D521</f>
        <v xml:space="preserve">Silvia Geraldina Mirón Jurado </v>
      </c>
      <c r="D530" s="94" t="str">
        <f>IF([9]Mides!F521=1,"X"," ")</f>
        <v>X</v>
      </c>
      <c r="E530" s="94" t="str">
        <f>IF([9]Mides!F521=2,"X"," ")</f>
        <v xml:space="preserve"> </v>
      </c>
      <c r="F530" s="95">
        <f>[9]Mides!B521</f>
        <v>2491394640101</v>
      </c>
      <c r="G530" s="94" t="str">
        <f>IF(AND([9]Mides!H521&gt;=1,[9]Mides!H521&lt;=14),"X"," ")</f>
        <v xml:space="preserve"> </v>
      </c>
      <c r="H530" s="94" t="str">
        <f>IF(AND([9]Mides!H521&gt;=14,[9]Mides!H521&lt;=30),"X"," ")</f>
        <v xml:space="preserve"> </v>
      </c>
      <c r="I530" s="94" t="str">
        <f>IF(AND([9]Mides!H521&gt;=31,[9]Mides!H521&lt;=60),"X","  ")</f>
        <v>X</v>
      </c>
      <c r="J530" s="94" t="str">
        <f>IF([9]Mides!H521&gt;60,"X", "  ")</f>
        <v xml:space="preserve">  </v>
      </c>
      <c r="K530" s="96">
        <f>[9]Mides!N521</f>
        <v>0</v>
      </c>
      <c r="L530" s="96">
        <f>[9]Mides!K521</f>
        <v>0</v>
      </c>
      <c r="M530" s="96">
        <f>[9]Mides!L521</f>
        <v>0</v>
      </c>
      <c r="N530" s="96" t="str">
        <f>[9]Mides!M521</f>
        <v>x</v>
      </c>
      <c r="O530" s="96">
        <f t="shared" si="3"/>
        <v>0</v>
      </c>
      <c r="P530" s="96" t="str">
        <f>[9]Mides!R521</f>
        <v>Guatemala</v>
      </c>
      <c r="Q530" s="96" t="str">
        <f>[9]Mides!S521</f>
        <v>Guatemala</v>
      </c>
    </row>
    <row r="531" spans="2:17" ht="15" thickBot="1" x14ac:dyDescent="0.35">
      <c r="B531" s="92">
        <f>[9]Mides!E522</f>
        <v>0</v>
      </c>
      <c r="C531" s="93" t="str">
        <f>[9]Mides!D522</f>
        <v xml:space="preserve">Dayrin Fernanda Estrada Rivera </v>
      </c>
      <c r="D531" s="94" t="str">
        <f>IF([9]Mides!F522=1,"X"," ")</f>
        <v>X</v>
      </c>
      <c r="E531" s="94" t="str">
        <f>IF([9]Mides!F522=2,"X"," ")</f>
        <v xml:space="preserve"> </v>
      </c>
      <c r="F531" s="95" t="str">
        <f>[9]Mides!B522</f>
        <v>MENOR DE EDAD</v>
      </c>
      <c r="G531" s="94" t="str">
        <f>IF(AND([9]Mides!H522&gt;=1,[9]Mides!H522&lt;=14),"X"," ")</f>
        <v>X</v>
      </c>
      <c r="H531" s="94" t="str">
        <f>IF(AND([9]Mides!H522&gt;=14,[9]Mides!H522&lt;=30),"X"," ")</f>
        <v xml:space="preserve"> </v>
      </c>
      <c r="I531" s="94" t="str">
        <f>IF(AND([9]Mides!H522&gt;=31,[9]Mides!H522&lt;=60),"X","  ")</f>
        <v xml:space="preserve">  </v>
      </c>
      <c r="J531" s="94" t="str">
        <f>IF([9]Mides!H522&gt;60,"X", "  ")</f>
        <v xml:space="preserve">  </v>
      </c>
      <c r="K531" s="96">
        <f>[9]Mides!N522</f>
        <v>0</v>
      </c>
      <c r="L531" s="96">
        <f>[9]Mides!K522</f>
        <v>0</v>
      </c>
      <c r="M531" s="96">
        <f>[9]Mides!L522</f>
        <v>0</v>
      </c>
      <c r="N531" s="96" t="str">
        <f>[9]Mides!M522</f>
        <v>x</v>
      </c>
      <c r="O531" s="96">
        <f t="shared" si="3"/>
        <v>0</v>
      </c>
      <c r="P531" s="96" t="str">
        <f>[9]Mides!R522</f>
        <v>Guatemala</v>
      </c>
      <c r="Q531" s="96" t="str">
        <f>[9]Mides!S522</f>
        <v>Guatemala</v>
      </c>
    </row>
    <row r="532" spans="2:17" ht="15" thickBot="1" x14ac:dyDescent="0.35">
      <c r="B532" s="92">
        <f>[9]Mides!E523</f>
        <v>0</v>
      </c>
      <c r="C532" s="93" t="str">
        <f>[9]Mides!D523</f>
        <v xml:space="preserve">Ximena Mishell Estrada Rivera </v>
      </c>
      <c r="D532" s="94" t="str">
        <f>IF([9]Mides!F523=1,"X"," ")</f>
        <v>X</v>
      </c>
      <c r="E532" s="94" t="str">
        <f>IF([9]Mides!F523=2,"X"," ")</f>
        <v xml:space="preserve"> </v>
      </c>
      <c r="F532" s="95">
        <f>[9]Mides!B523</f>
        <v>2431617780101</v>
      </c>
      <c r="G532" s="94" t="str">
        <f>IF(AND([9]Mides!H523&gt;=1,[9]Mides!H523&lt;=14),"X"," ")</f>
        <v>X</v>
      </c>
      <c r="H532" s="94" t="str">
        <f>IF(AND([9]Mides!H523&gt;=14,[9]Mides!H523&lt;=30),"X"," ")</f>
        <v xml:space="preserve"> </v>
      </c>
      <c r="I532" s="94" t="str">
        <f>IF(AND([9]Mides!H523&gt;=31,[9]Mides!H523&lt;=60),"X","  ")</f>
        <v xml:space="preserve">  </v>
      </c>
      <c r="J532" s="94" t="str">
        <f>IF([9]Mides!H523&gt;60,"X", "  ")</f>
        <v xml:space="preserve">  </v>
      </c>
      <c r="K532" s="96">
        <f>[9]Mides!N523</f>
        <v>0</v>
      </c>
      <c r="L532" s="96">
        <f>[9]Mides!K523</f>
        <v>0</v>
      </c>
      <c r="M532" s="96">
        <f>[9]Mides!L523</f>
        <v>0</v>
      </c>
      <c r="N532" s="96" t="str">
        <f>[9]Mides!M523</f>
        <v>x</v>
      </c>
      <c r="O532" s="96">
        <f t="shared" si="3"/>
        <v>0</v>
      </c>
      <c r="P532" s="96" t="str">
        <f>[9]Mides!R523</f>
        <v>Guatemala</v>
      </c>
      <c r="Q532" s="96" t="str">
        <f>[9]Mides!S523</f>
        <v>Guatemala</v>
      </c>
    </row>
    <row r="533" spans="2:17" ht="15" thickBot="1" x14ac:dyDescent="0.35">
      <c r="B533" s="92">
        <f>[9]Mides!E524</f>
        <v>0</v>
      </c>
      <c r="C533" s="93" t="str">
        <f>[9]Mides!D524</f>
        <v xml:space="preserve">Sofia Monserrat Ruiz Quet </v>
      </c>
      <c r="D533" s="94" t="str">
        <f>IF([9]Mides!F524=1,"X"," ")</f>
        <v>X</v>
      </c>
      <c r="E533" s="94" t="str">
        <f>IF([9]Mides!F524=2,"X"," ")</f>
        <v xml:space="preserve"> </v>
      </c>
      <c r="F533" s="95">
        <f>[9]Mides!B524</f>
        <v>2052693030101</v>
      </c>
      <c r="G533" s="94" t="str">
        <f>IF(AND([9]Mides!H524&gt;=1,[9]Mides!H524&lt;=14),"X"," ")</f>
        <v>X</v>
      </c>
      <c r="H533" s="94" t="str">
        <f>IF(AND([9]Mides!H524&gt;=14,[9]Mides!H524&lt;=30),"X"," ")</f>
        <v xml:space="preserve"> </v>
      </c>
      <c r="I533" s="94" t="str">
        <f>IF(AND([9]Mides!H524&gt;=31,[9]Mides!H524&lt;=60),"X","  ")</f>
        <v xml:space="preserve">  </v>
      </c>
      <c r="J533" s="94" t="str">
        <f>IF([9]Mides!H524&gt;60,"X", "  ")</f>
        <v xml:space="preserve">  </v>
      </c>
      <c r="K533" s="96">
        <f>[9]Mides!N524</f>
        <v>0</v>
      </c>
      <c r="L533" s="96">
        <f>[9]Mides!K524</f>
        <v>0</v>
      </c>
      <c r="M533" s="96">
        <f>[9]Mides!L524</f>
        <v>0</v>
      </c>
      <c r="N533" s="96" t="str">
        <f>[9]Mides!M524</f>
        <v>x</v>
      </c>
      <c r="O533" s="96">
        <f t="shared" si="3"/>
        <v>0</v>
      </c>
      <c r="P533" s="96" t="str">
        <f>[9]Mides!R524</f>
        <v>Guatemala</v>
      </c>
      <c r="Q533" s="96" t="str">
        <f>[9]Mides!S524</f>
        <v>Guatemala</v>
      </c>
    </row>
    <row r="534" spans="2:17" ht="15" thickBot="1" x14ac:dyDescent="0.35">
      <c r="B534" s="92">
        <f>[9]Mides!E525</f>
        <v>0</v>
      </c>
      <c r="C534" s="93" t="str">
        <f>[9]Mides!D525</f>
        <v xml:space="preserve">katherine Dayana Chacón Franco </v>
      </c>
      <c r="D534" s="94" t="str">
        <f>IF([9]Mides!F525=1,"X"," ")</f>
        <v>X</v>
      </c>
      <c r="E534" s="94" t="str">
        <f>IF([9]Mides!F525=2,"X"," ")</f>
        <v xml:space="preserve"> </v>
      </c>
      <c r="F534" s="95">
        <f>[9]Mides!B525</f>
        <v>2056813360101</v>
      </c>
      <c r="G534" s="94" t="str">
        <f>IF(AND([9]Mides!H525&gt;=1,[9]Mides!H525&lt;=14),"X"," ")</f>
        <v>X</v>
      </c>
      <c r="H534" s="94" t="str">
        <f>IF(AND([9]Mides!H525&gt;=14,[9]Mides!H525&lt;=30),"X"," ")</f>
        <v xml:space="preserve"> </v>
      </c>
      <c r="I534" s="94" t="str">
        <f>IF(AND([9]Mides!H525&gt;=31,[9]Mides!H525&lt;=60),"X","  ")</f>
        <v xml:space="preserve">  </v>
      </c>
      <c r="J534" s="94" t="str">
        <f>IF([9]Mides!H525&gt;60,"X", "  ")</f>
        <v xml:space="preserve">  </v>
      </c>
      <c r="K534" s="96">
        <f>[9]Mides!N525</f>
        <v>0</v>
      </c>
      <c r="L534" s="96">
        <f>[9]Mides!K525</f>
        <v>0</v>
      </c>
      <c r="M534" s="96">
        <f>[9]Mides!L525</f>
        <v>0</v>
      </c>
      <c r="N534" s="96" t="str">
        <f>[9]Mides!M525</f>
        <v>x</v>
      </c>
      <c r="O534" s="96">
        <f t="shared" si="3"/>
        <v>0</v>
      </c>
      <c r="P534" s="96" t="str">
        <f>[9]Mides!R525</f>
        <v>Guatemala</v>
      </c>
      <c r="Q534" s="96" t="str">
        <f>[9]Mides!S525</f>
        <v>Guatemala</v>
      </c>
    </row>
    <row r="535" spans="2:17" ht="15" thickBot="1" x14ac:dyDescent="0.35">
      <c r="B535" s="92">
        <f>[9]Mides!E526</f>
        <v>0</v>
      </c>
      <c r="C535" s="93" t="str">
        <f>[9]Mides!D526</f>
        <v xml:space="preserve">Ingrid Valentina Garcia Sandoval </v>
      </c>
      <c r="D535" s="94" t="str">
        <f>IF([9]Mides!F526=1,"X"," ")</f>
        <v>X</v>
      </c>
      <c r="E535" s="94" t="str">
        <f>IF([9]Mides!F526=2,"X"," ")</f>
        <v xml:space="preserve"> </v>
      </c>
      <c r="F535" s="95">
        <f>[9]Mides!B526</f>
        <v>2124884060101</v>
      </c>
      <c r="G535" s="94" t="str">
        <f>IF(AND([9]Mides!H526&gt;=1,[9]Mides!H526&lt;=14),"X"," ")</f>
        <v>X</v>
      </c>
      <c r="H535" s="94" t="str">
        <f>IF(AND([9]Mides!H526&gt;=14,[9]Mides!H526&lt;=30),"X"," ")</f>
        <v xml:space="preserve"> </v>
      </c>
      <c r="I535" s="94" t="str">
        <f>IF(AND([9]Mides!H526&gt;=31,[9]Mides!H526&lt;=60),"X","  ")</f>
        <v xml:space="preserve">  </v>
      </c>
      <c r="J535" s="94" t="str">
        <f>IF([9]Mides!H526&gt;60,"X", "  ")</f>
        <v xml:space="preserve">  </v>
      </c>
      <c r="K535" s="96">
        <f>[9]Mides!N526</f>
        <v>0</v>
      </c>
      <c r="L535" s="96">
        <f>[9]Mides!K526</f>
        <v>0</v>
      </c>
      <c r="M535" s="96">
        <f>[9]Mides!L526</f>
        <v>0</v>
      </c>
      <c r="N535" s="96" t="str">
        <f>[9]Mides!M526</f>
        <v>x</v>
      </c>
      <c r="O535" s="96">
        <f t="shared" si="3"/>
        <v>0</v>
      </c>
      <c r="P535" s="96" t="str">
        <f>[9]Mides!R526</f>
        <v>Guatemala</v>
      </c>
      <c r="Q535" s="96" t="str">
        <f>[9]Mides!S526</f>
        <v>Guatemala</v>
      </c>
    </row>
    <row r="536" spans="2:17" ht="15" thickBot="1" x14ac:dyDescent="0.35">
      <c r="B536" s="92">
        <f>[9]Mides!E527</f>
        <v>0</v>
      </c>
      <c r="C536" s="93" t="str">
        <f>[9]Mides!D527</f>
        <v xml:space="preserve">Tiffany Alexandra Maldonado </v>
      </c>
      <c r="D536" s="94" t="str">
        <f>IF([9]Mides!F527=1,"X"," ")</f>
        <v>X</v>
      </c>
      <c r="E536" s="94" t="str">
        <f>IF([9]Mides!F527=2,"X"," ")</f>
        <v xml:space="preserve"> </v>
      </c>
      <c r="F536" s="95">
        <f>[9]Mides!B527</f>
        <v>3015190990101</v>
      </c>
      <c r="G536" s="94" t="str">
        <f>IF(AND([9]Mides!H527&gt;=1,[9]Mides!H527&lt;=14),"X"," ")</f>
        <v>X</v>
      </c>
      <c r="H536" s="94" t="str">
        <f>IF(AND([9]Mides!H527&gt;=14,[9]Mides!H527&lt;=30),"X"," ")</f>
        <v xml:space="preserve"> </v>
      </c>
      <c r="I536" s="94" t="str">
        <f>IF(AND([9]Mides!H527&gt;=31,[9]Mides!H527&lt;=60),"X","  ")</f>
        <v xml:space="preserve">  </v>
      </c>
      <c r="J536" s="94" t="str">
        <f>IF([9]Mides!H527&gt;60,"X", "  ")</f>
        <v xml:space="preserve">  </v>
      </c>
      <c r="K536" s="96">
        <f>[9]Mides!N527</f>
        <v>0</v>
      </c>
      <c r="L536" s="96">
        <f>[9]Mides!K527</f>
        <v>0</v>
      </c>
      <c r="M536" s="96">
        <f>[9]Mides!L527</f>
        <v>0</v>
      </c>
      <c r="N536" s="96" t="str">
        <f>[9]Mides!M527</f>
        <v>x</v>
      </c>
      <c r="O536" s="96">
        <f t="shared" si="3"/>
        <v>0</v>
      </c>
      <c r="P536" s="96" t="str">
        <f>[9]Mides!R527</f>
        <v>Guatemala</v>
      </c>
      <c r="Q536" s="96" t="str">
        <f>[9]Mides!S527</f>
        <v>Guatemala</v>
      </c>
    </row>
    <row r="537" spans="2:17" ht="15" thickBot="1" x14ac:dyDescent="0.35">
      <c r="B537" s="92">
        <f>[9]Mides!E528</f>
        <v>0</v>
      </c>
      <c r="C537" s="93" t="str">
        <f>[9]Mides!D528</f>
        <v xml:space="preserve">Estephania Caceras Cardenas </v>
      </c>
      <c r="D537" s="94" t="str">
        <f>IF([9]Mides!F528=1,"X"," ")</f>
        <v>X</v>
      </c>
      <c r="E537" s="94" t="str">
        <f>IF([9]Mides!F528=2,"X"," ")</f>
        <v xml:space="preserve"> </v>
      </c>
      <c r="F537" s="95">
        <f>[9]Mides!B528</f>
        <v>2080458560101</v>
      </c>
      <c r="G537" s="94" t="str">
        <f>IF(AND([9]Mides!H528&gt;=1,[9]Mides!H528&lt;=14),"X"," ")</f>
        <v>X</v>
      </c>
      <c r="H537" s="94" t="str">
        <f>IF(AND([9]Mides!H528&gt;=14,[9]Mides!H528&lt;=30),"X"," ")</f>
        <v xml:space="preserve"> </v>
      </c>
      <c r="I537" s="94" t="str">
        <f>IF(AND([9]Mides!H528&gt;=31,[9]Mides!H528&lt;=60),"X","  ")</f>
        <v xml:space="preserve">  </v>
      </c>
      <c r="J537" s="94" t="str">
        <f>IF([9]Mides!H528&gt;60,"X", "  ")</f>
        <v xml:space="preserve">  </v>
      </c>
      <c r="K537" s="96">
        <f>[9]Mides!N528</f>
        <v>0</v>
      </c>
      <c r="L537" s="96">
        <f>[9]Mides!K528</f>
        <v>0</v>
      </c>
      <c r="M537" s="96">
        <f>[9]Mides!L528</f>
        <v>0</v>
      </c>
      <c r="N537" s="96" t="str">
        <f>[9]Mides!M528</f>
        <v>x</v>
      </c>
      <c r="O537" s="96">
        <f t="shared" si="3"/>
        <v>0</v>
      </c>
      <c r="P537" s="96" t="str">
        <f>[9]Mides!R528</f>
        <v>Guatemala</v>
      </c>
      <c r="Q537" s="96" t="str">
        <f>[9]Mides!S528</f>
        <v>Guatemala</v>
      </c>
    </row>
    <row r="538" spans="2:17" ht="15" thickBot="1" x14ac:dyDescent="0.35">
      <c r="B538" s="92">
        <f>[9]Mides!E529</f>
        <v>0</v>
      </c>
      <c r="C538" s="93" t="str">
        <f>[9]Mides!D529</f>
        <v>Teresa Han-Fang Tsai Tseng</v>
      </c>
      <c r="D538" s="94" t="str">
        <f>IF([9]Mides!F529=1,"X"," ")</f>
        <v>X</v>
      </c>
      <c r="E538" s="94" t="str">
        <f>IF([9]Mides!F529=2,"X"," ")</f>
        <v xml:space="preserve"> </v>
      </c>
      <c r="F538" s="95">
        <f>[9]Mides!B529</f>
        <v>2076706680101</v>
      </c>
      <c r="G538" s="94" t="str">
        <f>IF(AND([9]Mides!H529&gt;=1,[9]Mides!H529&lt;=14),"X"," ")</f>
        <v>X</v>
      </c>
      <c r="H538" s="94" t="str">
        <f>IF(AND([9]Mides!H529&gt;=14,[9]Mides!H529&lt;=30),"X"," ")</f>
        <v xml:space="preserve"> </v>
      </c>
      <c r="I538" s="94" t="str">
        <f>IF(AND([9]Mides!H529&gt;=31,[9]Mides!H529&lt;=60),"X","  ")</f>
        <v xml:space="preserve">  </v>
      </c>
      <c r="J538" s="94" t="str">
        <f>IF([9]Mides!H529&gt;60,"X", "  ")</f>
        <v xml:space="preserve">  </v>
      </c>
      <c r="K538" s="96">
        <f>[9]Mides!N529</f>
        <v>0</v>
      </c>
      <c r="L538" s="96">
        <f>[9]Mides!K529</f>
        <v>0</v>
      </c>
      <c r="M538" s="96">
        <f>[9]Mides!L529</f>
        <v>0</v>
      </c>
      <c r="N538" s="96" t="str">
        <f>[9]Mides!M529</f>
        <v>x</v>
      </c>
      <c r="O538" s="96">
        <f t="shared" si="3"/>
        <v>0</v>
      </c>
      <c r="P538" s="96" t="str">
        <f>[9]Mides!R529</f>
        <v>Guatemala</v>
      </c>
      <c r="Q538" s="96" t="str">
        <f>[9]Mides!S529</f>
        <v>Guatemala</v>
      </c>
    </row>
    <row r="539" spans="2:17" ht="15" thickBot="1" x14ac:dyDescent="0.35">
      <c r="B539" s="92">
        <f>[9]Mides!E530</f>
        <v>0</v>
      </c>
      <c r="C539" s="93" t="str">
        <f>[9]Mides!D530</f>
        <v xml:space="preserve">Angie Guisselle Lopez Garcia </v>
      </c>
      <c r="D539" s="94" t="str">
        <f>IF([9]Mides!F530=1,"X"," ")</f>
        <v>X</v>
      </c>
      <c r="E539" s="94" t="str">
        <f>IF([9]Mides!F530=2,"X"," ")</f>
        <v xml:space="preserve"> </v>
      </c>
      <c r="F539" s="95">
        <f>[9]Mides!B530</f>
        <v>2299692320101</v>
      </c>
      <c r="G539" s="94" t="str">
        <f>IF(AND([9]Mides!H530&gt;=1,[9]Mides!H530&lt;=14),"X"," ")</f>
        <v>X</v>
      </c>
      <c r="H539" s="94" t="str">
        <f>IF(AND([9]Mides!H530&gt;=14,[9]Mides!H530&lt;=30),"X"," ")</f>
        <v xml:space="preserve"> </v>
      </c>
      <c r="I539" s="94" t="str">
        <f>IF(AND([9]Mides!H530&gt;=31,[9]Mides!H530&lt;=60),"X","  ")</f>
        <v xml:space="preserve">  </v>
      </c>
      <c r="J539" s="94" t="str">
        <f>IF([9]Mides!H530&gt;60,"X", "  ")</f>
        <v xml:space="preserve">  </v>
      </c>
      <c r="K539" s="96">
        <f>[9]Mides!N530</f>
        <v>0</v>
      </c>
      <c r="L539" s="96">
        <f>[9]Mides!K530</f>
        <v>0</v>
      </c>
      <c r="M539" s="96">
        <f>[9]Mides!L530</f>
        <v>0</v>
      </c>
      <c r="N539" s="96" t="str">
        <f>[9]Mides!M530</f>
        <v>x</v>
      </c>
      <c r="O539" s="96">
        <f t="shared" si="3"/>
        <v>0</v>
      </c>
      <c r="P539" s="96" t="str">
        <f>[9]Mides!R530</f>
        <v>Guatemala</v>
      </c>
      <c r="Q539" s="96" t="str">
        <f>[9]Mides!S530</f>
        <v>Guatemala</v>
      </c>
    </row>
    <row r="540" spans="2:17" ht="15" thickBot="1" x14ac:dyDescent="0.35">
      <c r="B540" s="92">
        <f>[9]Mides!E531</f>
        <v>0</v>
      </c>
      <c r="C540" s="93" t="str">
        <f>[9]Mides!D531</f>
        <v xml:space="preserve">Jefferson Eduardo Perez Quin </v>
      </c>
      <c r="D540" s="94" t="str">
        <f>IF([9]Mides!F531=1,"X"," ")</f>
        <v xml:space="preserve"> </v>
      </c>
      <c r="E540" s="94" t="str">
        <f>IF([9]Mides!F531=2,"X"," ")</f>
        <v>X</v>
      </c>
      <c r="F540" s="95">
        <f>[9]Mides!B531</f>
        <v>2820058700101</v>
      </c>
      <c r="G540" s="94" t="str">
        <f>IF(AND([9]Mides!H531&gt;=1,[9]Mides!H531&lt;=14),"X"," ")</f>
        <v>X</v>
      </c>
      <c r="H540" s="94" t="str">
        <f>IF(AND([9]Mides!H531&gt;=14,[9]Mides!H531&lt;=30),"X"," ")</f>
        <v xml:space="preserve"> </v>
      </c>
      <c r="I540" s="94" t="str">
        <f>IF(AND([9]Mides!H531&gt;=31,[9]Mides!H531&lt;=60),"X","  ")</f>
        <v xml:space="preserve">  </v>
      </c>
      <c r="J540" s="94" t="str">
        <f>IF([9]Mides!H531&gt;60,"X", "  ")</f>
        <v xml:space="preserve">  </v>
      </c>
      <c r="K540" s="96">
        <f>[9]Mides!N531</f>
        <v>0</v>
      </c>
      <c r="L540" s="96">
        <f>[9]Mides!K531</f>
        <v>0</v>
      </c>
      <c r="M540" s="96">
        <f>[9]Mides!L531</f>
        <v>0</v>
      </c>
      <c r="N540" s="96" t="str">
        <f>[9]Mides!M531</f>
        <v>x</v>
      </c>
      <c r="O540" s="96">
        <f t="shared" si="3"/>
        <v>0</v>
      </c>
      <c r="P540" s="96" t="str">
        <f>[9]Mides!R531</f>
        <v>Guatemala</v>
      </c>
      <c r="Q540" s="96" t="str">
        <f>[9]Mides!S531</f>
        <v>Guatemala</v>
      </c>
    </row>
    <row r="541" spans="2:17" ht="15" thickBot="1" x14ac:dyDescent="0.35">
      <c r="B541" s="92">
        <f>[9]Mides!E532</f>
        <v>0</v>
      </c>
      <c r="C541" s="93" t="str">
        <f>[9]Mides!D532</f>
        <v xml:space="preserve">Ashly Beatriz Borrayo Hernandez </v>
      </c>
      <c r="D541" s="94" t="str">
        <f>IF([9]Mides!F532=1,"X"," ")</f>
        <v xml:space="preserve"> </v>
      </c>
      <c r="E541" s="94" t="str">
        <f>IF([9]Mides!F532=2,"X"," ")</f>
        <v xml:space="preserve"> </v>
      </c>
      <c r="F541" s="95" t="str">
        <f>[9]Mides!B532</f>
        <v>menor de edad</v>
      </c>
      <c r="G541" s="94" t="str">
        <f>IF(AND([9]Mides!H532&gt;=1,[9]Mides!H532&lt;=14),"X"," ")</f>
        <v>X</v>
      </c>
      <c r="H541" s="94" t="str">
        <f>IF(AND([9]Mides!H532&gt;=14,[9]Mides!H532&lt;=30),"X"," ")</f>
        <v xml:space="preserve"> </v>
      </c>
      <c r="I541" s="94" t="str">
        <f>IF(AND([9]Mides!H532&gt;=31,[9]Mides!H532&lt;=60),"X","  ")</f>
        <v xml:space="preserve">  </v>
      </c>
      <c r="J541" s="94" t="str">
        <f>IF([9]Mides!H532&gt;60,"X", "  ")</f>
        <v xml:space="preserve">  </v>
      </c>
      <c r="K541" s="96">
        <f>[9]Mides!N532</f>
        <v>0</v>
      </c>
      <c r="L541" s="96">
        <f>[9]Mides!K532</f>
        <v>0</v>
      </c>
      <c r="M541" s="96">
        <f>[9]Mides!L532</f>
        <v>0</v>
      </c>
      <c r="N541" s="96" t="str">
        <f>[9]Mides!M532</f>
        <v>x</v>
      </c>
      <c r="O541" s="96">
        <f t="shared" si="3"/>
        <v>0</v>
      </c>
      <c r="P541" s="96" t="str">
        <f>[9]Mides!R532</f>
        <v>Guatemala</v>
      </c>
      <c r="Q541" s="96" t="str">
        <f>[9]Mides!S532</f>
        <v>Guatemala</v>
      </c>
    </row>
    <row r="542" spans="2:17" ht="15" thickBot="1" x14ac:dyDescent="0.35">
      <c r="B542" s="92">
        <f>[9]Mides!E533</f>
        <v>0</v>
      </c>
      <c r="C542" s="93" t="str">
        <f>[9]Mides!D533</f>
        <v xml:space="preserve">Sofia Bonilla Lopez  </v>
      </c>
      <c r="D542" s="94" t="str">
        <f>IF([9]Mides!F533=1,"X"," ")</f>
        <v>X</v>
      </c>
      <c r="E542" s="94" t="str">
        <f>IF([9]Mides!F533=2,"X"," ")</f>
        <v xml:space="preserve"> </v>
      </c>
      <c r="F542" s="95">
        <f>[9]Mides!B533</f>
        <v>2799252470108</v>
      </c>
      <c r="G542" s="94" t="str">
        <f>IF(AND([9]Mides!H533&gt;=1,[9]Mides!H533&lt;=14),"X"," ")</f>
        <v>X</v>
      </c>
      <c r="H542" s="94" t="str">
        <f>IF(AND([9]Mides!H533&gt;=14,[9]Mides!H533&lt;=30),"X"," ")</f>
        <v xml:space="preserve"> </v>
      </c>
      <c r="I542" s="94" t="str">
        <f>IF(AND([9]Mides!H533&gt;=31,[9]Mides!H533&lt;=60),"X","  ")</f>
        <v xml:space="preserve">  </v>
      </c>
      <c r="J542" s="94" t="str">
        <f>IF([9]Mides!H533&gt;60,"X", "  ")</f>
        <v xml:space="preserve">  </v>
      </c>
      <c r="K542" s="96">
        <f>[9]Mides!N533</f>
        <v>0</v>
      </c>
      <c r="L542" s="96">
        <f>[9]Mides!K533</f>
        <v>0</v>
      </c>
      <c r="M542" s="96">
        <f>[9]Mides!L533</f>
        <v>0</v>
      </c>
      <c r="N542" s="96" t="str">
        <f>[9]Mides!M533</f>
        <v>x</v>
      </c>
      <c r="O542" s="96">
        <f t="shared" si="3"/>
        <v>0</v>
      </c>
      <c r="P542" s="96" t="str">
        <f>[9]Mides!R533</f>
        <v>Guatemala</v>
      </c>
      <c r="Q542" s="96" t="str">
        <f>[9]Mides!S533</f>
        <v>Guatemala</v>
      </c>
    </row>
    <row r="543" spans="2:17" ht="15" thickBot="1" x14ac:dyDescent="0.35">
      <c r="B543" s="92">
        <f>[9]Mides!E534</f>
        <v>0</v>
      </c>
      <c r="C543" s="93" t="str">
        <f>[9]Mides!D534</f>
        <v xml:space="preserve">Mariana Bonilla Lopez </v>
      </c>
      <c r="D543" s="94" t="str">
        <f>IF([9]Mides!F534=1,"X"," ")</f>
        <v>X</v>
      </c>
      <c r="E543" s="94" t="str">
        <f>IF([9]Mides!F534=2,"X"," ")</f>
        <v xml:space="preserve"> </v>
      </c>
      <c r="F543" s="95">
        <f>[9]Mides!B534</f>
        <v>2799252200108</v>
      </c>
      <c r="G543" s="94" t="str">
        <f>IF(AND([9]Mides!H534&gt;=1,[9]Mides!H534&lt;=14),"X"," ")</f>
        <v>X</v>
      </c>
      <c r="H543" s="94" t="str">
        <f>IF(AND([9]Mides!H534&gt;=14,[9]Mides!H534&lt;=30),"X"," ")</f>
        <v xml:space="preserve"> </v>
      </c>
      <c r="I543" s="94" t="str">
        <f>IF(AND([9]Mides!H534&gt;=31,[9]Mides!H534&lt;=60),"X","  ")</f>
        <v xml:space="preserve">  </v>
      </c>
      <c r="J543" s="94" t="str">
        <f>IF([9]Mides!H534&gt;60,"X", "  ")</f>
        <v xml:space="preserve">  </v>
      </c>
      <c r="K543" s="96">
        <f>[9]Mides!N534</f>
        <v>0</v>
      </c>
      <c r="L543" s="96">
        <f>[9]Mides!K534</f>
        <v>0</v>
      </c>
      <c r="M543" s="96">
        <f>[9]Mides!L534</f>
        <v>0</v>
      </c>
      <c r="N543" s="96" t="str">
        <f>[9]Mides!M534</f>
        <v>x</v>
      </c>
      <c r="O543" s="96">
        <f t="shared" si="3"/>
        <v>0</v>
      </c>
      <c r="P543" s="96" t="str">
        <f>[9]Mides!R534</f>
        <v>Guatemala</v>
      </c>
      <c r="Q543" s="96" t="str">
        <f>[9]Mides!S534</f>
        <v>Guatemala</v>
      </c>
    </row>
    <row r="544" spans="2:17" ht="15" thickBot="1" x14ac:dyDescent="0.35">
      <c r="B544" s="92">
        <f>[9]Mides!E535</f>
        <v>0</v>
      </c>
      <c r="C544" s="93" t="str">
        <f>[9]Mides!D535</f>
        <v xml:space="preserve">Daniela Bonilla Lopez </v>
      </c>
      <c r="D544" s="94" t="str">
        <f>IF([9]Mides!F535=1,"X"," ")</f>
        <v>X</v>
      </c>
      <c r="E544" s="94" t="str">
        <f>IF([9]Mides!F535=2,"X"," ")</f>
        <v xml:space="preserve"> </v>
      </c>
      <c r="F544" s="95">
        <f>[9]Mides!B535</f>
        <v>2799253360108</v>
      </c>
      <c r="G544" s="94" t="str">
        <f>IF(AND([9]Mides!H535&gt;=1,[9]Mides!H535&lt;=14),"X"," ")</f>
        <v>X</v>
      </c>
      <c r="H544" s="94" t="str">
        <f>IF(AND([9]Mides!H535&gt;=14,[9]Mides!H535&lt;=30),"X"," ")</f>
        <v>X</v>
      </c>
      <c r="I544" s="94" t="str">
        <f>IF(AND([9]Mides!H535&gt;=31,[9]Mides!H535&lt;=60),"X","  ")</f>
        <v xml:space="preserve">  </v>
      </c>
      <c r="J544" s="94" t="str">
        <f>IF([9]Mides!H535&gt;60,"X", "  ")</f>
        <v xml:space="preserve">  </v>
      </c>
      <c r="K544" s="96">
        <f>[9]Mides!N535</f>
        <v>0</v>
      </c>
      <c r="L544" s="96">
        <f>[9]Mides!K535</f>
        <v>0</v>
      </c>
      <c r="M544" s="96">
        <f>[9]Mides!L535</f>
        <v>0</v>
      </c>
      <c r="N544" s="96" t="str">
        <f>[9]Mides!M535</f>
        <v>x</v>
      </c>
      <c r="O544" s="96">
        <f t="shared" si="3"/>
        <v>0</v>
      </c>
      <c r="P544" s="96" t="str">
        <f>[9]Mides!R535</f>
        <v>Guatemala</v>
      </c>
      <c r="Q544" s="96" t="str">
        <f>[9]Mides!S535</f>
        <v>Guatemala</v>
      </c>
    </row>
    <row r="545" spans="2:17" ht="15" thickBot="1" x14ac:dyDescent="0.35">
      <c r="B545" s="92">
        <f>[9]Mides!E536</f>
        <v>0</v>
      </c>
      <c r="C545" s="93" t="str">
        <f>[9]Mides!D536</f>
        <v xml:space="preserve">Lizandro Benjamin Alvarado Alvarado </v>
      </c>
      <c r="D545" s="94" t="str">
        <f>IF([9]Mides!F536=1,"X"," ")</f>
        <v xml:space="preserve"> </v>
      </c>
      <c r="E545" s="94" t="str">
        <f>IF([9]Mides!F536=2,"X"," ")</f>
        <v>X</v>
      </c>
      <c r="F545" s="95" t="str">
        <f>[9]Mides!B536</f>
        <v>menor de edad</v>
      </c>
      <c r="G545" s="94" t="str">
        <f>IF(AND([9]Mides!H536&gt;=1,[9]Mides!H536&lt;=14),"X"," ")</f>
        <v>X</v>
      </c>
      <c r="H545" s="94" t="str">
        <f>IF(AND([9]Mides!H536&gt;=14,[9]Mides!H536&lt;=30),"X"," ")</f>
        <v xml:space="preserve"> </v>
      </c>
      <c r="I545" s="94" t="str">
        <f>IF(AND([9]Mides!H536&gt;=31,[9]Mides!H536&lt;=60),"X","  ")</f>
        <v xml:space="preserve">  </v>
      </c>
      <c r="J545" s="94" t="str">
        <f>IF([9]Mides!H536&gt;60,"X", "  ")</f>
        <v xml:space="preserve">  </v>
      </c>
      <c r="K545" s="96">
        <f>[9]Mides!N536</f>
        <v>0</v>
      </c>
      <c r="L545" s="96">
        <f>[9]Mides!K536</f>
        <v>0</v>
      </c>
      <c r="M545" s="96">
        <f>[9]Mides!L536</f>
        <v>0</v>
      </c>
      <c r="N545" s="96" t="str">
        <f>[9]Mides!M536</f>
        <v>x</v>
      </c>
      <c r="O545" s="96">
        <f t="shared" si="3"/>
        <v>0</v>
      </c>
      <c r="P545" s="96" t="str">
        <f>[9]Mides!R536</f>
        <v>Guatemala</v>
      </c>
      <c r="Q545" s="96" t="str">
        <f>[9]Mides!S536</f>
        <v>Guatemala</v>
      </c>
    </row>
    <row r="546" spans="2:17" ht="15" thickBot="1" x14ac:dyDescent="0.35">
      <c r="B546" s="92">
        <f>[9]Mides!E537</f>
        <v>0</v>
      </c>
      <c r="C546" s="93" t="str">
        <f>[9]Mides!D537</f>
        <v xml:space="preserve">Cristian Alexander Méndez Mateo </v>
      </c>
      <c r="D546" s="94" t="str">
        <f>IF([9]Mides!F537=1,"X"," ")</f>
        <v xml:space="preserve"> </v>
      </c>
      <c r="E546" s="94" t="str">
        <f>IF([9]Mides!F537=2,"X"," ")</f>
        <v>X</v>
      </c>
      <c r="F546" s="95" t="str">
        <f>[9]Mides!B537</f>
        <v>menor de edad</v>
      </c>
      <c r="G546" s="94" t="str">
        <f>IF(AND([9]Mides!H537&gt;=1,[9]Mides!H537&lt;=14),"X"," ")</f>
        <v>X</v>
      </c>
      <c r="H546" s="94" t="str">
        <f>IF(AND([9]Mides!H537&gt;=14,[9]Mides!H537&lt;=30),"X"," ")</f>
        <v xml:space="preserve"> </v>
      </c>
      <c r="I546" s="94" t="str">
        <f>IF(AND([9]Mides!H537&gt;=31,[9]Mides!H537&lt;=60),"X","  ")</f>
        <v xml:space="preserve">  </v>
      </c>
      <c r="J546" s="94" t="str">
        <f>IF([9]Mides!H537&gt;60,"X", "  ")</f>
        <v xml:space="preserve">  </v>
      </c>
      <c r="K546" s="96">
        <f>[9]Mides!N537</f>
        <v>0</v>
      </c>
      <c r="L546" s="96">
        <f>[9]Mides!K537</f>
        <v>0</v>
      </c>
      <c r="M546" s="96">
        <f>[9]Mides!L537</f>
        <v>0</v>
      </c>
      <c r="N546" s="96" t="str">
        <f>[9]Mides!M537</f>
        <v>x</v>
      </c>
      <c r="O546" s="96">
        <f t="shared" si="3"/>
        <v>0</v>
      </c>
      <c r="P546" s="96" t="str">
        <f>[9]Mides!R537</f>
        <v>Guatemala</v>
      </c>
      <c r="Q546" s="96" t="str">
        <f>[9]Mides!S537</f>
        <v>Guatemala</v>
      </c>
    </row>
    <row r="547" spans="2:17" ht="15" thickBot="1" x14ac:dyDescent="0.35">
      <c r="B547" s="92">
        <f>[9]Mides!E538</f>
        <v>0</v>
      </c>
      <c r="C547" s="93" t="str">
        <f>[9]Mides!D538</f>
        <v xml:space="preserve">Ana Monserrat Portales Torres </v>
      </c>
      <c r="D547" s="94" t="str">
        <f>IF([9]Mides!F538=1,"X"," ")</f>
        <v>X</v>
      </c>
      <c r="E547" s="94" t="str">
        <f>IF([9]Mides!F538=2,"X"," ")</f>
        <v xml:space="preserve"> </v>
      </c>
      <c r="F547" s="95">
        <f>[9]Mides!B538</f>
        <v>2119773490101</v>
      </c>
      <c r="G547" s="94" t="str">
        <f>IF(AND([9]Mides!H538&gt;=1,[9]Mides!H538&lt;=14),"X"," ")</f>
        <v>X</v>
      </c>
      <c r="H547" s="94" t="str">
        <f>IF(AND([9]Mides!H538&gt;=14,[9]Mides!H538&lt;=30),"X"," ")</f>
        <v xml:space="preserve"> </v>
      </c>
      <c r="I547" s="94" t="str">
        <f>IF(AND([9]Mides!H538&gt;=31,[9]Mides!H538&lt;=60),"X","  ")</f>
        <v xml:space="preserve">  </v>
      </c>
      <c r="J547" s="94" t="str">
        <f>IF([9]Mides!H538&gt;60,"X", "  ")</f>
        <v xml:space="preserve">  </v>
      </c>
      <c r="K547" s="96">
        <f>[9]Mides!N538</f>
        <v>0</v>
      </c>
      <c r="L547" s="96">
        <f>[9]Mides!K538</f>
        <v>0</v>
      </c>
      <c r="M547" s="96">
        <f>[9]Mides!L538</f>
        <v>0</v>
      </c>
      <c r="N547" s="96" t="str">
        <f>[9]Mides!M538</f>
        <v>x</v>
      </c>
      <c r="O547" s="96">
        <f t="shared" si="3"/>
        <v>0</v>
      </c>
      <c r="P547" s="96" t="str">
        <f>[9]Mides!R538</f>
        <v>Guatemala</v>
      </c>
      <c r="Q547" s="96" t="str">
        <f>[9]Mides!S538</f>
        <v>Guatemala</v>
      </c>
    </row>
    <row r="548" spans="2:17" ht="15" thickBot="1" x14ac:dyDescent="0.35">
      <c r="B548" s="92">
        <f>[9]Mides!E539</f>
        <v>0</v>
      </c>
      <c r="C548" s="93" t="str">
        <f>[9]Mides!D539</f>
        <v xml:space="preserve">Sharon Nicol Esteban Perez </v>
      </c>
      <c r="D548" s="94" t="str">
        <f>IF([9]Mides!F539=1,"X"," ")</f>
        <v>X</v>
      </c>
      <c r="E548" s="94" t="str">
        <f>IF([9]Mides!F539=2,"X"," ")</f>
        <v xml:space="preserve"> </v>
      </c>
      <c r="F548" s="95">
        <f>[9]Mides!B539</f>
        <v>2038893120101</v>
      </c>
      <c r="G548" s="94" t="str">
        <f>IF(AND([9]Mides!H539&gt;=1,[9]Mides!H539&lt;=14),"X"," ")</f>
        <v>X</v>
      </c>
      <c r="H548" s="94" t="str">
        <f>IF(AND([9]Mides!H539&gt;=14,[9]Mides!H539&lt;=30),"X"," ")</f>
        <v xml:space="preserve"> </v>
      </c>
      <c r="I548" s="94" t="str">
        <f>IF(AND([9]Mides!H539&gt;=31,[9]Mides!H539&lt;=60),"X","  ")</f>
        <v xml:space="preserve">  </v>
      </c>
      <c r="J548" s="94" t="str">
        <f>IF([9]Mides!H539&gt;60,"X", "  ")</f>
        <v xml:space="preserve">  </v>
      </c>
      <c r="K548" s="96">
        <f>[9]Mides!N539</f>
        <v>0</v>
      </c>
      <c r="L548" s="96">
        <f>[9]Mides!K539</f>
        <v>0</v>
      </c>
      <c r="M548" s="96">
        <f>[9]Mides!L539</f>
        <v>0</v>
      </c>
      <c r="N548" s="96" t="str">
        <f>[9]Mides!M539</f>
        <v>x</v>
      </c>
      <c r="O548" s="96">
        <f t="shared" si="3"/>
        <v>0</v>
      </c>
      <c r="P548" s="96" t="str">
        <f>[9]Mides!R539</f>
        <v>Guatemala</v>
      </c>
      <c r="Q548" s="96" t="str">
        <f>[9]Mides!S539</f>
        <v>Guatemala</v>
      </c>
    </row>
    <row r="549" spans="2:17" ht="15" thickBot="1" x14ac:dyDescent="0.35">
      <c r="B549" s="92">
        <f>[9]Mides!E540</f>
        <v>0</v>
      </c>
      <c r="C549" s="93" t="str">
        <f>[9]Mides!D540</f>
        <v xml:space="preserve">Yuri Dayana Esteban Perez </v>
      </c>
      <c r="D549" s="94" t="str">
        <f>IF([9]Mides!F540=1,"X"," ")</f>
        <v>X</v>
      </c>
      <c r="E549" s="94" t="str">
        <f>IF([9]Mides!F540=2,"X"," ")</f>
        <v xml:space="preserve"> </v>
      </c>
      <c r="F549" s="95">
        <f>[9]Mides!B540</f>
        <v>3619252470101</v>
      </c>
      <c r="G549" s="94" t="str">
        <f>IF(AND([9]Mides!H540&gt;=1,[9]Mides!H540&lt;=14),"X"," ")</f>
        <v>X</v>
      </c>
      <c r="H549" s="94" t="str">
        <f>IF(AND([9]Mides!H540&gt;=14,[9]Mides!H540&lt;=30),"X"," ")</f>
        <v xml:space="preserve"> </v>
      </c>
      <c r="I549" s="94" t="str">
        <f>IF(AND([9]Mides!H540&gt;=31,[9]Mides!H540&lt;=60),"X","  ")</f>
        <v xml:space="preserve">  </v>
      </c>
      <c r="J549" s="94" t="str">
        <f>IF([9]Mides!H540&gt;60,"X", "  ")</f>
        <v xml:space="preserve">  </v>
      </c>
      <c r="K549" s="96">
        <f>[9]Mides!N540</f>
        <v>0</v>
      </c>
      <c r="L549" s="96">
        <f>[9]Mides!K540</f>
        <v>0</v>
      </c>
      <c r="M549" s="96">
        <f>[9]Mides!L540</f>
        <v>0</v>
      </c>
      <c r="N549" s="96" t="str">
        <f>[9]Mides!M540</f>
        <v>x</v>
      </c>
      <c r="O549" s="96">
        <f t="shared" si="3"/>
        <v>0</v>
      </c>
      <c r="P549" s="96" t="str">
        <f>[9]Mides!R540</f>
        <v>Guatemala</v>
      </c>
      <c r="Q549" s="96" t="str">
        <f>[9]Mides!S540</f>
        <v>Guatemala</v>
      </c>
    </row>
    <row r="550" spans="2:17" ht="15" thickBot="1" x14ac:dyDescent="0.35">
      <c r="B550" s="92">
        <f>[9]Mides!E541</f>
        <v>0</v>
      </c>
      <c r="C550" s="93" t="str">
        <f>[9]Mides!D541</f>
        <v xml:space="preserve">Angela Xiomara Gerez </v>
      </c>
      <c r="D550" s="94" t="str">
        <f>IF([9]Mides!F541=1,"X"," ")</f>
        <v>X</v>
      </c>
      <c r="E550" s="94" t="str">
        <f>IF([9]Mides!F541=2,"X"," ")</f>
        <v xml:space="preserve"> </v>
      </c>
      <c r="F550" s="95">
        <f>[9]Mides!B541</f>
        <v>2112592840101</v>
      </c>
      <c r="G550" s="94" t="str">
        <f>IF(AND([9]Mides!H541&gt;=1,[9]Mides!H541&lt;=14),"X"," ")</f>
        <v>X</v>
      </c>
      <c r="H550" s="94" t="str">
        <f>IF(AND([9]Mides!H541&gt;=14,[9]Mides!H541&lt;=30),"X"," ")</f>
        <v xml:space="preserve"> </v>
      </c>
      <c r="I550" s="94" t="str">
        <f>IF(AND([9]Mides!H541&gt;=31,[9]Mides!H541&lt;=60),"X","  ")</f>
        <v xml:space="preserve">  </v>
      </c>
      <c r="J550" s="94" t="str">
        <f>IF([9]Mides!H541&gt;60,"X", "  ")</f>
        <v xml:space="preserve">  </v>
      </c>
      <c r="K550" s="96">
        <f>[9]Mides!N541</f>
        <v>0</v>
      </c>
      <c r="L550" s="96">
        <f>[9]Mides!K541</f>
        <v>0</v>
      </c>
      <c r="M550" s="96">
        <f>[9]Mides!L541</f>
        <v>0</v>
      </c>
      <c r="N550" s="96" t="str">
        <f>[9]Mides!M541</f>
        <v>x</v>
      </c>
      <c r="O550" s="96">
        <f t="shared" si="3"/>
        <v>0</v>
      </c>
      <c r="P550" s="96" t="str">
        <f>[9]Mides!R541</f>
        <v>Guatemala</v>
      </c>
      <c r="Q550" s="96" t="str">
        <f>[9]Mides!S541</f>
        <v>Guatemala</v>
      </c>
    </row>
    <row r="551" spans="2:17" ht="15" thickBot="1" x14ac:dyDescent="0.35">
      <c r="B551" s="92">
        <f>[9]Mides!E542</f>
        <v>0</v>
      </c>
      <c r="C551" s="93" t="str">
        <f>[9]Mides!D542</f>
        <v>Mario Estuardo Valdez Cordova</v>
      </c>
      <c r="D551" s="94" t="str">
        <f>IF([9]Mides!F542=1,"X"," ")</f>
        <v xml:space="preserve"> </v>
      </c>
      <c r="E551" s="94" t="str">
        <f>IF([9]Mides!F542=2,"X"," ")</f>
        <v>X</v>
      </c>
      <c r="F551" s="95">
        <f>[9]Mides!B542</f>
        <v>2118129270101</v>
      </c>
      <c r="G551" s="94" t="str">
        <f>IF(AND([9]Mides!H542&gt;=1,[9]Mides!H542&lt;=14),"X"," ")</f>
        <v>X</v>
      </c>
      <c r="H551" s="94" t="str">
        <f>IF(AND([9]Mides!H542&gt;=14,[9]Mides!H542&lt;=30),"X"," ")</f>
        <v xml:space="preserve"> </v>
      </c>
      <c r="I551" s="94" t="str">
        <f>IF(AND([9]Mides!H542&gt;=31,[9]Mides!H542&lt;=60),"X","  ")</f>
        <v xml:space="preserve">  </v>
      </c>
      <c r="J551" s="94" t="str">
        <f>IF([9]Mides!H542&gt;60,"X", "  ")</f>
        <v xml:space="preserve">  </v>
      </c>
      <c r="K551" s="96">
        <f>[9]Mides!N542</f>
        <v>0</v>
      </c>
      <c r="L551" s="96">
        <f>[9]Mides!K542</f>
        <v>0</v>
      </c>
      <c r="M551" s="96">
        <f>[9]Mides!L542</f>
        <v>0</v>
      </c>
      <c r="N551" s="96" t="str">
        <f>[9]Mides!M542</f>
        <v>x</v>
      </c>
      <c r="O551" s="96">
        <f t="shared" si="3"/>
        <v>0</v>
      </c>
      <c r="P551" s="96" t="str">
        <f>[9]Mides!R542</f>
        <v>Guatemala</v>
      </c>
      <c r="Q551" s="96" t="str">
        <f>[9]Mides!S542</f>
        <v>Guatemala</v>
      </c>
    </row>
    <row r="552" spans="2:17" ht="15" thickBot="1" x14ac:dyDescent="0.35">
      <c r="B552" s="92">
        <f>[9]Mides!E543</f>
        <v>0</v>
      </c>
      <c r="C552" s="93" t="str">
        <f>[9]Mides!D543</f>
        <v>Dana Mercedes Alvarado Alvarado</v>
      </c>
      <c r="D552" s="94" t="str">
        <f>IF([9]Mides!F543=1,"X"," ")</f>
        <v>X</v>
      </c>
      <c r="E552" s="94" t="str">
        <f>IF([9]Mides!F543=2,"X"," ")</f>
        <v xml:space="preserve"> </v>
      </c>
      <c r="F552" s="95" t="str">
        <f>[9]Mides!B543</f>
        <v>menor de edad</v>
      </c>
      <c r="G552" s="94" t="str">
        <f>IF(AND([9]Mides!H543&gt;=1,[9]Mides!H543&lt;=14),"X"," ")</f>
        <v>X</v>
      </c>
      <c r="H552" s="94" t="str">
        <f>IF(AND([9]Mides!H543&gt;=14,[9]Mides!H543&lt;=30),"X"," ")</f>
        <v xml:space="preserve"> </v>
      </c>
      <c r="I552" s="94" t="str">
        <f>IF(AND([9]Mides!H543&gt;=31,[9]Mides!H543&lt;=60),"X","  ")</f>
        <v xml:space="preserve">  </v>
      </c>
      <c r="J552" s="94" t="str">
        <f>IF([9]Mides!H543&gt;60,"X", "  ")</f>
        <v xml:space="preserve">  </v>
      </c>
      <c r="K552" s="96">
        <f>[9]Mides!N543</f>
        <v>0</v>
      </c>
      <c r="L552" s="96">
        <f>[9]Mides!K543</f>
        <v>0</v>
      </c>
      <c r="M552" s="96">
        <f>[9]Mides!L543</f>
        <v>0</v>
      </c>
      <c r="N552" s="96" t="str">
        <f>[9]Mides!M543</f>
        <v>x</v>
      </c>
      <c r="O552" s="96">
        <f t="shared" si="3"/>
        <v>0</v>
      </c>
      <c r="P552" s="96" t="str">
        <f>[9]Mides!R543</f>
        <v>Guatemala</v>
      </c>
      <c r="Q552" s="96" t="str">
        <f>[9]Mides!S543</f>
        <v>Guatemala</v>
      </c>
    </row>
    <row r="553" spans="2:17" ht="15" thickBot="1" x14ac:dyDescent="0.35">
      <c r="B553" s="92">
        <f>[9]Mides!E544</f>
        <v>0</v>
      </c>
      <c r="C553" s="93" t="str">
        <f>[9]Mides!D544</f>
        <v>Marìa Rene de los Angeles Cardenas</v>
      </c>
      <c r="D553" s="94" t="str">
        <f>IF([9]Mides!F544=1,"X"," ")</f>
        <v>X</v>
      </c>
      <c r="E553" s="94" t="str">
        <f>IF([9]Mides!F544=2,"X"," ")</f>
        <v xml:space="preserve"> </v>
      </c>
      <c r="F553" s="95">
        <f>[9]Mides!B544</f>
        <v>2991367870101</v>
      </c>
      <c r="G553" s="94" t="str">
        <f>IF(AND([9]Mides!H544&gt;=1,[9]Mides!H544&lt;=14),"X"," ")</f>
        <v xml:space="preserve"> </v>
      </c>
      <c r="H553" s="94" t="str">
        <f>IF(AND([9]Mides!H544&gt;=14,[9]Mides!H544&lt;=30),"X"," ")</f>
        <v>X</v>
      </c>
      <c r="I553" s="94" t="str">
        <f>IF(AND([9]Mides!H544&gt;=31,[9]Mides!H544&lt;=60),"X","  ")</f>
        <v xml:space="preserve">  </v>
      </c>
      <c r="J553" s="94" t="str">
        <f>IF([9]Mides!H544&gt;60,"X", "  ")</f>
        <v xml:space="preserve">  </v>
      </c>
      <c r="K553" s="96">
        <f>[9]Mides!N544</f>
        <v>0</v>
      </c>
      <c r="L553" s="96">
        <f>[9]Mides!K544</f>
        <v>0</v>
      </c>
      <c r="M553" s="96">
        <f>[9]Mides!L544</f>
        <v>0</v>
      </c>
      <c r="N553" s="96" t="str">
        <f>[9]Mides!M544</f>
        <v>x</v>
      </c>
      <c r="O553" s="96">
        <f t="shared" si="3"/>
        <v>0</v>
      </c>
      <c r="P553" s="96" t="str">
        <f>[9]Mides!R544</f>
        <v>Guatemala</v>
      </c>
      <c r="Q553" s="96" t="str">
        <f>[9]Mides!S544</f>
        <v>Guatemala</v>
      </c>
    </row>
    <row r="554" spans="2:17" ht="15" thickBot="1" x14ac:dyDescent="0.35">
      <c r="B554" s="92">
        <f>[9]Mides!E545</f>
        <v>0</v>
      </c>
      <c r="C554" s="93" t="str">
        <f>[9]Mides!D545</f>
        <v>David Antonio Herrera Lòpez</v>
      </c>
      <c r="D554" s="94" t="str">
        <f>IF([9]Mides!F545=1,"X"," ")</f>
        <v xml:space="preserve"> </v>
      </c>
      <c r="E554" s="94" t="str">
        <f>IF([9]Mides!F545=2,"X"," ")</f>
        <v>X</v>
      </c>
      <c r="F554" s="95">
        <f>[9]Mides!B545</f>
        <v>2728402380101</v>
      </c>
      <c r="G554" s="94" t="str">
        <f>IF(AND([9]Mides!H545&gt;=1,[9]Mides!H545&lt;=14),"X"," ")</f>
        <v>X</v>
      </c>
      <c r="H554" s="94" t="str">
        <f>IF(AND([9]Mides!H545&gt;=14,[9]Mides!H545&lt;=30),"X"," ")</f>
        <v xml:space="preserve"> </v>
      </c>
      <c r="I554" s="94" t="str">
        <f>IF(AND([9]Mides!H545&gt;=31,[9]Mides!H545&lt;=60),"X","  ")</f>
        <v xml:space="preserve">  </v>
      </c>
      <c r="J554" s="94" t="str">
        <f>IF([9]Mides!H545&gt;60,"X", "  ")</f>
        <v xml:space="preserve">  </v>
      </c>
      <c r="K554" s="96">
        <f>[9]Mides!N545</f>
        <v>0</v>
      </c>
      <c r="L554" s="96">
        <f>[9]Mides!K545</f>
        <v>0</v>
      </c>
      <c r="M554" s="96">
        <f>[9]Mides!L545</f>
        <v>0</v>
      </c>
      <c r="N554" s="96" t="str">
        <f>[9]Mides!M545</f>
        <v>x</v>
      </c>
      <c r="O554" s="96">
        <f t="shared" si="3"/>
        <v>0</v>
      </c>
      <c r="P554" s="96" t="str">
        <f>[9]Mides!R545</f>
        <v>Guatemala</v>
      </c>
      <c r="Q554" s="96" t="str">
        <f>[9]Mides!S545</f>
        <v>Guatemala</v>
      </c>
    </row>
    <row r="555" spans="2:17" ht="15" thickBot="1" x14ac:dyDescent="0.35">
      <c r="B555" s="92">
        <f>[9]Mides!E546</f>
        <v>0</v>
      </c>
      <c r="C555" s="93" t="str">
        <f>[9]Mides!D546</f>
        <v>Karlo Andrè Sanchez Chacòn</v>
      </c>
      <c r="D555" s="94" t="str">
        <f>IF([9]Mides!F546=1,"X"," ")</f>
        <v xml:space="preserve"> </v>
      </c>
      <c r="E555" s="94" t="str">
        <f>IF([9]Mides!F546=2,"X"," ")</f>
        <v>X</v>
      </c>
      <c r="F555" s="95">
        <f>[9]Mides!B546</f>
        <v>2436684140101</v>
      </c>
      <c r="G555" s="94" t="str">
        <f>IF(AND([9]Mides!H546&gt;=1,[9]Mides!H546&lt;=14),"X"," ")</f>
        <v>X</v>
      </c>
      <c r="H555" s="94" t="str">
        <f>IF(AND([9]Mides!H546&gt;=14,[9]Mides!H546&lt;=30),"X"," ")</f>
        <v xml:space="preserve"> </v>
      </c>
      <c r="I555" s="94" t="str">
        <f>IF(AND([9]Mides!H546&gt;=31,[9]Mides!H546&lt;=60),"X","  ")</f>
        <v xml:space="preserve">  </v>
      </c>
      <c r="J555" s="94" t="str">
        <f>IF([9]Mides!H546&gt;60,"X", "  ")</f>
        <v xml:space="preserve">  </v>
      </c>
      <c r="K555" s="96">
        <f>[9]Mides!N546</f>
        <v>0</v>
      </c>
      <c r="L555" s="96">
        <f>[9]Mides!K546</f>
        <v>0</v>
      </c>
      <c r="M555" s="96">
        <f>[9]Mides!L546</f>
        <v>0</v>
      </c>
      <c r="N555" s="96" t="str">
        <f>[9]Mides!M546</f>
        <v>x</v>
      </c>
      <c r="O555" s="96">
        <f t="shared" si="3"/>
        <v>0</v>
      </c>
      <c r="P555" s="96" t="str">
        <f>[9]Mides!R546</f>
        <v>Guatemala</v>
      </c>
      <c r="Q555" s="96" t="str">
        <f>[9]Mides!S546</f>
        <v>Guatemala</v>
      </c>
    </row>
    <row r="556" spans="2:17" ht="15" thickBot="1" x14ac:dyDescent="0.35">
      <c r="B556" s="92">
        <f>[9]Mides!E547</f>
        <v>0</v>
      </c>
      <c r="C556" s="93" t="str">
        <f>[9]Mides!D547</f>
        <v>Byron Andres Gutierrez Lòpez</v>
      </c>
      <c r="D556" s="94" t="str">
        <f>IF([9]Mides!F547=1,"X"," ")</f>
        <v xml:space="preserve"> </v>
      </c>
      <c r="E556" s="94" t="str">
        <f>IF([9]Mides!F547=2,"X"," ")</f>
        <v>X</v>
      </c>
      <c r="F556" s="95">
        <f>[9]Mides!B547</f>
        <v>2922115890101</v>
      </c>
      <c r="G556" s="94" t="str">
        <f>IF(AND([9]Mides!H547&gt;=1,[9]Mides!H547&lt;=14),"X"," ")</f>
        <v>X</v>
      </c>
      <c r="H556" s="94" t="str">
        <f>IF(AND([9]Mides!H547&gt;=14,[9]Mides!H547&lt;=30),"X"," ")</f>
        <v xml:space="preserve"> </v>
      </c>
      <c r="I556" s="94" t="str">
        <f>IF(AND([9]Mides!H547&gt;=31,[9]Mides!H547&lt;=60),"X","  ")</f>
        <v xml:space="preserve">  </v>
      </c>
      <c r="J556" s="94" t="str">
        <f>IF([9]Mides!H547&gt;60,"X", "  ")</f>
        <v xml:space="preserve">  </v>
      </c>
      <c r="K556" s="96">
        <f>[9]Mides!N547</f>
        <v>0</v>
      </c>
      <c r="L556" s="96">
        <f>[9]Mides!K547</f>
        <v>0</v>
      </c>
      <c r="M556" s="96">
        <f>[9]Mides!L547</f>
        <v>0</v>
      </c>
      <c r="N556" s="96" t="str">
        <f>[9]Mides!M547</f>
        <v>x</v>
      </c>
      <c r="O556" s="96">
        <f t="shared" si="3"/>
        <v>0</v>
      </c>
      <c r="P556" s="96" t="str">
        <f>[9]Mides!R547</f>
        <v>Guatemala</v>
      </c>
      <c r="Q556" s="96" t="str">
        <f>[9]Mides!S547</f>
        <v>Guatemala</v>
      </c>
    </row>
    <row r="557" spans="2:17" ht="15" thickBot="1" x14ac:dyDescent="0.35">
      <c r="B557" s="92">
        <f>[9]Mides!E548</f>
        <v>0</v>
      </c>
      <c r="C557" s="93" t="str">
        <f>[9]Mides!D548</f>
        <v>Nohelia Steffanni Monola Jerez Garcia</v>
      </c>
      <c r="D557" s="94" t="str">
        <f>IF([9]Mides!F548=1,"X"," ")</f>
        <v>X</v>
      </c>
      <c r="E557" s="94" t="str">
        <f>IF([9]Mides!F548=2,"X"," ")</f>
        <v xml:space="preserve"> </v>
      </c>
      <c r="F557" s="95">
        <f>[9]Mides!B548</f>
        <v>3023138180101</v>
      </c>
      <c r="G557" s="94" t="str">
        <f>IF(AND([9]Mides!H548&gt;=1,[9]Mides!H548&lt;=14),"X"," ")</f>
        <v>X</v>
      </c>
      <c r="H557" s="94" t="str">
        <f>IF(AND([9]Mides!H548&gt;=14,[9]Mides!H548&lt;=30),"X"," ")</f>
        <v xml:space="preserve"> </v>
      </c>
      <c r="I557" s="94" t="str">
        <f>IF(AND([9]Mides!H548&gt;=31,[9]Mides!H548&lt;=60),"X","  ")</f>
        <v xml:space="preserve">  </v>
      </c>
      <c r="J557" s="94" t="str">
        <f>IF([9]Mides!H548&gt;60,"X", "  ")</f>
        <v xml:space="preserve">  </v>
      </c>
      <c r="K557" s="96">
        <f>[9]Mides!N548</f>
        <v>0</v>
      </c>
      <c r="L557" s="96">
        <f>[9]Mides!K548</f>
        <v>0</v>
      </c>
      <c r="M557" s="96">
        <f>[9]Mides!L548</f>
        <v>0</v>
      </c>
      <c r="N557" s="96" t="str">
        <f>[9]Mides!M548</f>
        <v>x</v>
      </c>
      <c r="O557" s="96">
        <f t="shared" si="3"/>
        <v>0</v>
      </c>
      <c r="P557" s="96" t="str">
        <f>[9]Mides!R548</f>
        <v>Guatemala</v>
      </c>
      <c r="Q557" s="96" t="str">
        <f>[9]Mides!S548</f>
        <v>Guatemala</v>
      </c>
    </row>
    <row r="558" spans="2:17" ht="15" thickBot="1" x14ac:dyDescent="0.35">
      <c r="B558" s="92">
        <f>[9]Mides!E549</f>
        <v>0</v>
      </c>
      <c r="C558" s="93" t="str">
        <f>[9]Mides!D549</f>
        <v>Cristofer Josuè Sanchez Osorio</v>
      </c>
      <c r="D558" s="94" t="str">
        <f>IF([9]Mides!F549=1,"X"," ")</f>
        <v xml:space="preserve"> </v>
      </c>
      <c r="E558" s="94" t="str">
        <f>IF([9]Mides!F549=2,"X"," ")</f>
        <v>X</v>
      </c>
      <c r="F558" s="95">
        <f>[9]Mides!B549</f>
        <v>3023721990101</v>
      </c>
      <c r="G558" s="94" t="str">
        <f>IF(AND([9]Mides!H549&gt;=1,[9]Mides!H549&lt;=14),"X"," ")</f>
        <v>X</v>
      </c>
      <c r="H558" s="94" t="str">
        <f>IF(AND([9]Mides!H549&gt;=14,[9]Mides!H549&lt;=30),"X"," ")</f>
        <v xml:space="preserve"> </v>
      </c>
      <c r="I558" s="94" t="str">
        <f>IF(AND([9]Mides!H549&gt;=31,[9]Mides!H549&lt;=60),"X","  ")</f>
        <v xml:space="preserve">  </v>
      </c>
      <c r="J558" s="94" t="str">
        <f>IF([9]Mides!H549&gt;60,"X", "  ")</f>
        <v xml:space="preserve">  </v>
      </c>
      <c r="K558" s="96">
        <f>[9]Mides!N549</f>
        <v>0</v>
      </c>
      <c r="L558" s="96">
        <f>[9]Mides!K549</f>
        <v>0</v>
      </c>
      <c r="M558" s="96">
        <f>[9]Mides!L549</f>
        <v>0</v>
      </c>
      <c r="N558" s="96" t="str">
        <f>[9]Mides!M549</f>
        <v>x</v>
      </c>
      <c r="O558" s="96">
        <f t="shared" si="3"/>
        <v>0</v>
      </c>
      <c r="P558" s="96" t="str">
        <f>[9]Mides!R549</f>
        <v>Guatemala</v>
      </c>
      <c r="Q558" s="96" t="str">
        <f>[9]Mides!S549</f>
        <v>Guatemala</v>
      </c>
    </row>
    <row r="559" spans="2:17" ht="15" thickBot="1" x14ac:dyDescent="0.35">
      <c r="B559" s="92">
        <f>[9]Mides!E550</f>
        <v>0</v>
      </c>
      <c r="C559" s="93" t="str">
        <f>[9]Mides!D550</f>
        <v>Christian Rodrigo Quezada Mejicano</v>
      </c>
      <c r="D559" s="94" t="str">
        <f>IF([9]Mides!F550=1,"X"," ")</f>
        <v xml:space="preserve"> </v>
      </c>
      <c r="E559" s="94" t="str">
        <f>IF([9]Mides!F550=2,"X"," ")</f>
        <v>X</v>
      </c>
      <c r="F559" s="95" t="str">
        <f>[9]Mides!B550</f>
        <v>menor de edad</v>
      </c>
      <c r="G559" s="94" t="str">
        <f>IF(AND([9]Mides!H550&gt;=1,[9]Mides!H550&lt;=14),"X"," ")</f>
        <v>X</v>
      </c>
      <c r="H559" s="94" t="str">
        <f>IF(AND([9]Mides!H550&gt;=14,[9]Mides!H550&lt;=30),"X"," ")</f>
        <v xml:space="preserve"> </v>
      </c>
      <c r="I559" s="94" t="str">
        <f>IF(AND([9]Mides!H550&gt;=31,[9]Mides!H550&lt;=60),"X","  ")</f>
        <v xml:space="preserve">  </v>
      </c>
      <c r="J559" s="94" t="str">
        <f>IF([9]Mides!H550&gt;60,"X", "  ")</f>
        <v xml:space="preserve">  </v>
      </c>
      <c r="K559" s="96">
        <f>[9]Mides!N550</f>
        <v>0</v>
      </c>
      <c r="L559" s="96">
        <f>[9]Mides!K550</f>
        <v>0</v>
      </c>
      <c r="M559" s="96">
        <f>[9]Mides!L550</f>
        <v>0</v>
      </c>
      <c r="N559" s="96" t="str">
        <f>[9]Mides!M550</f>
        <v>x</v>
      </c>
      <c r="O559" s="96">
        <f t="shared" si="3"/>
        <v>0</v>
      </c>
      <c r="P559" s="96" t="str">
        <f>[9]Mides!R550</f>
        <v>Guatemala</v>
      </c>
      <c r="Q559" s="96" t="str">
        <f>[9]Mides!S550</f>
        <v>Guatemala</v>
      </c>
    </row>
    <row r="560" spans="2:17" ht="15" thickBot="1" x14ac:dyDescent="0.35">
      <c r="B560" s="92">
        <f>[9]Mides!E551</f>
        <v>0</v>
      </c>
      <c r="C560" s="93" t="str">
        <f>[9]Mides!D551</f>
        <v>Jorge Andrès Quezada Mejicano</v>
      </c>
      <c r="D560" s="94" t="str">
        <f>IF([9]Mides!F551=1,"X"," ")</f>
        <v xml:space="preserve"> </v>
      </c>
      <c r="E560" s="94" t="str">
        <f>IF([9]Mides!F551=2,"X"," ")</f>
        <v>X</v>
      </c>
      <c r="F560" s="95">
        <f>[9]Mides!B551</f>
        <v>2443933110101</v>
      </c>
      <c r="G560" s="94" t="str">
        <f>IF(AND([9]Mides!H551&gt;=1,[9]Mides!H551&lt;=14),"X"," ")</f>
        <v>X</v>
      </c>
      <c r="H560" s="94" t="str">
        <f>IF(AND([9]Mides!H551&gt;=14,[9]Mides!H551&lt;=30),"X"," ")</f>
        <v xml:space="preserve"> </v>
      </c>
      <c r="I560" s="94" t="str">
        <f>IF(AND([9]Mides!H551&gt;=31,[9]Mides!H551&lt;=60),"X","  ")</f>
        <v xml:space="preserve">  </v>
      </c>
      <c r="J560" s="94" t="str">
        <f>IF([9]Mides!H551&gt;60,"X", "  ")</f>
        <v xml:space="preserve">  </v>
      </c>
      <c r="K560" s="96">
        <f>[9]Mides!N551</f>
        <v>0</v>
      </c>
      <c r="L560" s="96">
        <f>[9]Mides!K551</f>
        <v>0</v>
      </c>
      <c r="M560" s="96">
        <f>[9]Mides!L551</f>
        <v>0</v>
      </c>
      <c r="N560" s="96" t="str">
        <f>[9]Mides!M551</f>
        <v>x</v>
      </c>
      <c r="O560" s="96">
        <f t="shared" si="3"/>
        <v>0</v>
      </c>
      <c r="P560" s="96" t="str">
        <f>[9]Mides!R551</f>
        <v>Guatemala</v>
      </c>
      <c r="Q560" s="96" t="str">
        <f>[9]Mides!S551</f>
        <v>Guatemala</v>
      </c>
    </row>
    <row r="561" spans="2:17" ht="15" thickBot="1" x14ac:dyDescent="0.35">
      <c r="B561" s="92">
        <f>[9]Mides!E552</f>
        <v>0</v>
      </c>
      <c r="C561" s="93" t="str">
        <f>[9]Mides!D552</f>
        <v>Luz de Maria De Leòn Ramirez</v>
      </c>
      <c r="D561" s="94" t="str">
        <f>IF([9]Mides!F552=1,"X"," ")</f>
        <v>X</v>
      </c>
      <c r="E561" s="94" t="str">
        <f>IF([9]Mides!F552=2,"X"," ")</f>
        <v xml:space="preserve"> </v>
      </c>
      <c r="F561" s="95">
        <f>[9]Mides!B552</f>
        <v>3714057500101</v>
      </c>
      <c r="G561" s="94" t="str">
        <f>IF(AND([9]Mides!H552&gt;=1,[9]Mides!H552&lt;=14),"X"," ")</f>
        <v>X</v>
      </c>
      <c r="H561" s="94" t="str">
        <f>IF(AND([9]Mides!H552&gt;=14,[9]Mides!H552&lt;=30),"X"," ")</f>
        <v xml:space="preserve"> </v>
      </c>
      <c r="I561" s="94" t="str">
        <f>IF(AND([9]Mides!H552&gt;=31,[9]Mides!H552&lt;=60),"X","  ")</f>
        <v xml:space="preserve">  </v>
      </c>
      <c r="J561" s="94" t="str">
        <f>IF([9]Mides!H552&gt;60,"X", "  ")</f>
        <v xml:space="preserve">  </v>
      </c>
      <c r="K561" s="96">
        <f>[9]Mides!N552</f>
        <v>0</v>
      </c>
      <c r="L561" s="96">
        <f>[9]Mides!K552</f>
        <v>0</v>
      </c>
      <c r="M561" s="96">
        <f>[9]Mides!L552</f>
        <v>0</v>
      </c>
      <c r="N561" s="96" t="str">
        <f>[9]Mides!M552</f>
        <v>x</v>
      </c>
      <c r="O561" s="96">
        <f t="shared" si="3"/>
        <v>0</v>
      </c>
      <c r="P561" s="96" t="str">
        <f>[9]Mides!R552</f>
        <v>Guatemala</v>
      </c>
      <c r="Q561" s="96" t="str">
        <f>[9]Mides!S552</f>
        <v>Guatemala</v>
      </c>
    </row>
    <row r="562" spans="2:17" ht="15" thickBot="1" x14ac:dyDescent="0.35">
      <c r="B562" s="92">
        <f>[9]Mides!E553</f>
        <v>0</v>
      </c>
      <c r="C562" s="93" t="str">
        <f>[9]Mides!D553</f>
        <v xml:space="preserve">Norma Rosario de Leòn Ramirez </v>
      </c>
      <c r="D562" s="94" t="str">
        <f>IF([9]Mides!F553=1,"X"," ")</f>
        <v>X</v>
      </c>
      <c r="E562" s="94" t="str">
        <f>IF([9]Mides!F553=2,"X"," ")</f>
        <v xml:space="preserve"> </v>
      </c>
      <c r="F562" s="95">
        <f>[9]Mides!B553</f>
        <v>2036879570101</v>
      </c>
      <c r="G562" s="94" t="str">
        <f>IF(AND([9]Mides!H553&gt;=1,[9]Mides!H553&lt;=14),"X"," ")</f>
        <v>X</v>
      </c>
      <c r="H562" s="94" t="str">
        <f>IF(AND([9]Mides!H553&gt;=14,[9]Mides!H553&lt;=30),"X"," ")</f>
        <v xml:space="preserve"> </v>
      </c>
      <c r="I562" s="94" t="str">
        <f>IF(AND([9]Mides!H553&gt;=31,[9]Mides!H553&lt;=60),"X","  ")</f>
        <v xml:space="preserve">  </v>
      </c>
      <c r="J562" s="94" t="str">
        <f>IF([9]Mides!H553&gt;60,"X", "  ")</f>
        <v xml:space="preserve">  </v>
      </c>
      <c r="K562" s="96">
        <f>[9]Mides!N553</f>
        <v>0</v>
      </c>
      <c r="L562" s="96">
        <f>[9]Mides!K553</f>
        <v>0</v>
      </c>
      <c r="M562" s="96">
        <f>[9]Mides!L553</f>
        <v>0</v>
      </c>
      <c r="N562" s="96" t="str">
        <f>[9]Mides!M553</f>
        <v>x</v>
      </c>
      <c r="O562" s="96">
        <f t="shared" si="3"/>
        <v>0</v>
      </c>
      <c r="P562" s="96" t="str">
        <f>[9]Mides!R553</f>
        <v>Guatemala</v>
      </c>
      <c r="Q562" s="96" t="str">
        <f>[9]Mides!S553</f>
        <v>Guatemala</v>
      </c>
    </row>
    <row r="563" spans="2:17" ht="15" thickBot="1" x14ac:dyDescent="0.35">
      <c r="B563" s="92">
        <f>[9]Mides!E554</f>
        <v>0</v>
      </c>
      <c r="C563" s="93" t="str">
        <f>[9]Mides!D554</f>
        <v>David Orlando Monroy Elìas</v>
      </c>
      <c r="D563" s="94" t="str">
        <f>IF([9]Mides!F554=1,"X"," ")</f>
        <v xml:space="preserve"> </v>
      </c>
      <c r="E563" s="94" t="str">
        <f>IF([9]Mides!F554=2,"X"," ")</f>
        <v>X</v>
      </c>
      <c r="F563" s="95">
        <f>[9]Mides!B554</f>
        <v>2045191440101</v>
      </c>
      <c r="G563" s="94" t="str">
        <f>IF(AND([9]Mides!H554&gt;=1,[9]Mides!H554&lt;=14),"X"," ")</f>
        <v>X</v>
      </c>
      <c r="H563" s="94" t="str">
        <f>IF(AND([9]Mides!H554&gt;=14,[9]Mides!H554&lt;=30),"X"," ")</f>
        <v xml:space="preserve"> </v>
      </c>
      <c r="I563" s="94" t="str">
        <f>IF(AND([9]Mides!H554&gt;=31,[9]Mides!H554&lt;=60),"X","  ")</f>
        <v xml:space="preserve">  </v>
      </c>
      <c r="J563" s="94" t="str">
        <f>IF([9]Mides!H554&gt;60,"X", "  ")</f>
        <v xml:space="preserve">  </v>
      </c>
      <c r="K563" s="96">
        <f>[9]Mides!N554</f>
        <v>0</v>
      </c>
      <c r="L563" s="96">
        <f>[9]Mides!K554</f>
        <v>0</v>
      </c>
      <c r="M563" s="96">
        <f>[9]Mides!L554</f>
        <v>0</v>
      </c>
      <c r="N563" s="96" t="str">
        <f>[9]Mides!M554</f>
        <v>x</v>
      </c>
      <c r="O563" s="96">
        <f t="shared" si="3"/>
        <v>0</v>
      </c>
      <c r="P563" s="96" t="str">
        <f>[9]Mides!R554</f>
        <v>Guatemala</v>
      </c>
      <c r="Q563" s="96" t="str">
        <f>[9]Mides!S554</f>
        <v>Guatemala</v>
      </c>
    </row>
    <row r="564" spans="2:17" ht="15" thickBot="1" x14ac:dyDescent="0.35">
      <c r="B564" s="92">
        <f>[9]Mides!E555</f>
        <v>0</v>
      </c>
      <c r="C564" s="93" t="str">
        <f>[9]Mides!D555</f>
        <v>Javier Eduardo Monroy Elìas</v>
      </c>
      <c r="D564" s="94" t="str">
        <f>IF([9]Mides!F555=1,"X"," ")</f>
        <v xml:space="preserve"> </v>
      </c>
      <c r="E564" s="94" t="str">
        <f>IF([9]Mides!F555=2,"X"," ")</f>
        <v>X</v>
      </c>
      <c r="F564" s="95">
        <f>[9]Mides!B555</f>
        <v>2810989130101</v>
      </c>
      <c r="G564" s="94" t="str">
        <f>IF(AND([9]Mides!H555&gt;=1,[9]Mides!H555&lt;=14),"X"," ")</f>
        <v>X</v>
      </c>
      <c r="H564" s="94" t="str">
        <f>IF(AND([9]Mides!H555&gt;=14,[9]Mides!H555&lt;=30),"X"," ")</f>
        <v xml:space="preserve"> </v>
      </c>
      <c r="I564" s="94" t="str">
        <f>IF(AND([9]Mides!H555&gt;=31,[9]Mides!H555&lt;=60),"X","  ")</f>
        <v xml:space="preserve">  </v>
      </c>
      <c r="J564" s="94" t="str">
        <f>IF([9]Mides!H555&gt;60,"X", "  ")</f>
        <v xml:space="preserve">  </v>
      </c>
      <c r="K564" s="96">
        <f>[9]Mides!N555</f>
        <v>0</v>
      </c>
      <c r="L564" s="96">
        <f>[9]Mides!K555</f>
        <v>0</v>
      </c>
      <c r="M564" s="96">
        <f>[9]Mides!L555</f>
        <v>0</v>
      </c>
      <c r="N564" s="96" t="str">
        <f>[9]Mides!M555</f>
        <v>x</v>
      </c>
      <c r="O564" s="96">
        <f t="shared" si="3"/>
        <v>0</v>
      </c>
      <c r="P564" s="96" t="str">
        <f>[9]Mides!R555</f>
        <v>Guatemala</v>
      </c>
      <c r="Q564" s="96" t="str">
        <f>[9]Mides!S555</f>
        <v>Guatemala</v>
      </c>
    </row>
    <row r="565" spans="2:17" ht="15" thickBot="1" x14ac:dyDescent="0.35">
      <c r="B565" s="92">
        <f>[9]Mides!E556</f>
        <v>0</v>
      </c>
      <c r="C565" s="93" t="str">
        <f>[9]Mides!D556</f>
        <v>Diego Sebastiàn Romàn Ajquejay</v>
      </c>
      <c r="D565" s="94" t="str">
        <f>IF([9]Mides!F556=1,"X"," ")</f>
        <v xml:space="preserve"> </v>
      </c>
      <c r="E565" s="94" t="str">
        <f>IF([9]Mides!F556=2,"X"," ")</f>
        <v>X</v>
      </c>
      <c r="F565" s="95">
        <f>[9]Mides!B556</f>
        <v>2457552920101</v>
      </c>
      <c r="G565" s="94" t="str">
        <f>IF(AND([9]Mides!H556&gt;=1,[9]Mides!H556&lt;=14),"X"," ")</f>
        <v>X</v>
      </c>
      <c r="H565" s="94" t="str">
        <f>IF(AND([9]Mides!H556&gt;=14,[9]Mides!H556&lt;=30),"X"," ")</f>
        <v xml:space="preserve"> </v>
      </c>
      <c r="I565" s="94" t="str">
        <f>IF(AND([9]Mides!H556&gt;=31,[9]Mides!H556&lt;=60),"X","  ")</f>
        <v xml:space="preserve">  </v>
      </c>
      <c r="J565" s="94" t="str">
        <f>IF([9]Mides!H556&gt;60,"X", "  ")</f>
        <v xml:space="preserve">  </v>
      </c>
      <c r="K565" s="96">
        <f>[9]Mides!N556</f>
        <v>0</v>
      </c>
      <c r="L565" s="96">
        <f>[9]Mides!K556</f>
        <v>0</v>
      </c>
      <c r="M565" s="96">
        <f>[9]Mides!L556</f>
        <v>0</v>
      </c>
      <c r="N565" s="96" t="str">
        <f>[9]Mides!M556</f>
        <v>x</v>
      </c>
      <c r="O565" s="96">
        <f t="shared" si="3"/>
        <v>0</v>
      </c>
      <c r="P565" s="96" t="str">
        <f>[9]Mides!R556</f>
        <v>Guatemala</v>
      </c>
      <c r="Q565" s="96" t="str">
        <f>[9]Mides!S556</f>
        <v>Guatemala</v>
      </c>
    </row>
    <row r="566" spans="2:17" ht="15" thickBot="1" x14ac:dyDescent="0.35">
      <c r="B566" s="92">
        <f>[9]Mides!E557</f>
        <v>0</v>
      </c>
      <c r="C566" s="93" t="str">
        <f>[9]Mides!D557</f>
        <v>Fesabi Isabela Alfaro Hernàndez</v>
      </c>
      <c r="D566" s="94" t="str">
        <f>IF([9]Mides!F557=1,"X"," ")</f>
        <v>X</v>
      </c>
      <c r="E566" s="94" t="str">
        <f>IF([9]Mides!F557=2,"X"," ")</f>
        <v xml:space="preserve"> </v>
      </c>
      <c r="F566" s="95">
        <f>[9]Mides!B557</f>
        <v>2259552530101</v>
      </c>
      <c r="G566" s="94" t="str">
        <f>IF(AND([9]Mides!H557&gt;=1,[9]Mides!H557&lt;=14),"X"," ")</f>
        <v>X</v>
      </c>
      <c r="H566" s="94" t="str">
        <f>IF(AND([9]Mides!H557&gt;=14,[9]Mides!H557&lt;=30),"X"," ")</f>
        <v xml:space="preserve"> </v>
      </c>
      <c r="I566" s="94" t="str">
        <f>IF(AND([9]Mides!H557&gt;=31,[9]Mides!H557&lt;=60),"X","  ")</f>
        <v xml:space="preserve">  </v>
      </c>
      <c r="J566" s="94" t="str">
        <f>IF([9]Mides!H557&gt;60,"X", "  ")</f>
        <v xml:space="preserve">  </v>
      </c>
      <c r="K566" s="96">
        <f>[9]Mides!N557</f>
        <v>0</v>
      </c>
      <c r="L566" s="96">
        <f>[9]Mides!K557</f>
        <v>0</v>
      </c>
      <c r="M566" s="96">
        <f>[9]Mides!L557</f>
        <v>0</v>
      </c>
      <c r="N566" s="96" t="str">
        <f>[9]Mides!M557</f>
        <v>x</v>
      </c>
      <c r="O566" s="96">
        <f t="shared" si="3"/>
        <v>0</v>
      </c>
      <c r="P566" s="96" t="str">
        <f>[9]Mides!R557</f>
        <v>Guatemala</v>
      </c>
      <c r="Q566" s="96" t="str">
        <f>[9]Mides!S557</f>
        <v>Guatemala</v>
      </c>
    </row>
    <row r="567" spans="2:17" ht="15" thickBot="1" x14ac:dyDescent="0.35">
      <c r="B567" s="92">
        <f>[9]Mides!E558</f>
        <v>0</v>
      </c>
      <c r="C567" s="93" t="str">
        <f>[9]Mides!D558</f>
        <v>Rong-Yih Tong Tsai</v>
      </c>
      <c r="D567" s="94" t="str">
        <f>IF([9]Mides!F558=1,"X"," ")</f>
        <v xml:space="preserve"> </v>
      </c>
      <c r="E567" s="94" t="str">
        <f>IF([9]Mides!F558=2,"X"," ")</f>
        <v>X</v>
      </c>
      <c r="F567" s="95" t="str">
        <f>[9]Mides!B558</f>
        <v>menor de edad</v>
      </c>
      <c r="G567" s="94" t="str">
        <f>IF(AND([9]Mides!H558&gt;=1,[9]Mides!H558&lt;=14),"X"," ")</f>
        <v>X</v>
      </c>
      <c r="H567" s="94" t="str">
        <f>IF(AND([9]Mides!H558&gt;=14,[9]Mides!H558&lt;=30),"X"," ")</f>
        <v xml:space="preserve"> </v>
      </c>
      <c r="I567" s="94" t="str">
        <f>IF(AND([9]Mides!H558&gt;=31,[9]Mides!H558&lt;=60),"X","  ")</f>
        <v xml:space="preserve">  </v>
      </c>
      <c r="J567" s="94" t="str">
        <f>IF([9]Mides!H558&gt;60,"X", "  ")</f>
        <v xml:space="preserve">  </v>
      </c>
      <c r="K567" s="96">
        <f>[9]Mides!N558</f>
        <v>0</v>
      </c>
      <c r="L567" s="96">
        <f>[9]Mides!K558</f>
        <v>0</v>
      </c>
      <c r="M567" s="96">
        <f>[9]Mides!L558</f>
        <v>0</v>
      </c>
      <c r="N567" s="96" t="str">
        <f>[9]Mides!M558</f>
        <v>x</v>
      </c>
      <c r="O567" s="96">
        <f t="shared" si="3"/>
        <v>0</v>
      </c>
      <c r="P567" s="96" t="str">
        <f>[9]Mides!R558</f>
        <v>Guatemala</v>
      </c>
      <c r="Q567" s="96" t="str">
        <f>[9]Mides!S558</f>
        <v>Guatemala</v>
      </c>
    </row>
    <row r="568" spans="2:17" ht="15" thickBot="1" x14ac:dyDescent="0.35">
      <c r="B568" s="92">
        <f>[9]Mides!E559</f>
        <v>0</v>
      </c>
      <c r="C568" s="93" t="str">
        <f>[9]Mides!D559</f>
        <v xml:space="preserve">Maria Josè Portillo Zuñiga </v>
      </c>
      <c r="D568" s="94" t="str">
        <f>IF([9]Mides!F559=1,"X"," ")</f>
        <v>X</v>
      </c>
      <c r="E568" s="94" t="str">
        <f>IF([9]Mides!F559=2,"X"," ")</f>
        <v xml:space="preserve"> </v>
      </c>
      <c r="F568" s="95" t="str">
        <f>[9]Mides!B559</f>
        <v>menor de edad</v>
      </c>
      <c r="G568" s="94" t="str">
        <f>IF(AND([9]Mides!H559&gt;=1,[9]Mides!H559&lt;=14),"X"," ")</f>
        <v>X</v>
      </c>
      <c r="H568" s="94" t="str">
        <f>IF(AND([9]Mides!H559&gt;=14,[9]Mides!H559&lt;=30),"X"," ")</f>
        <v xml:space="preserve"> </v>
      </c>
      <c r="I568" s="94" t="str">
        <f>IF(AND([9]Mides!H559&gt;=31,[9]Mides!H559&lt;=60),"X","  ")</f>
        <v xml:space="preserve">  </v>
      </c>
      <c r="J568" s="94" t="str">
        <f>IF([9]Mides!H559&gt;60,"X", "  ")</f>
        <v xml:space="preserve">  </v>
      </c>
      <c r="K568" s="96">
        <f>[9]Mides!N559</f>
        <v>0</v>
      </c>
      <c r="L568" s="96">
        <f>[9]Mides!K559</f>
        <v>0</v>
      </c>
      <c r="M568" s="96">
        <f>[9]Mides!L559</f>
        <v>0</v>
      </c>
      <c r="N568" s="96" t="str">
        <f>[9]Mides!M559</f>
        <v>x</v>
      </c>
      <c r="O568" s="96">
        <f t="shared" si="3"/>
        <v>0</v>
      </c>
      <c r="P568" s="96" t="str">
        <f>[9]Mides!R559</f>
        <v>Guatemala</v>
      </c>
      <c r="Q568" s="96" t="str">
        <f>[9]Mides!S559</f>
        <v>Guatemala</v>
      </c>
    </row>
    <row r="569" spans="2:17" ht="15" thickBot="1" x14ac:dyDescent="0.35">
      <c r="B569" s="92">
        <f>[9]Mides!E560</f>
        <v>0</v>
      </c>
      <c r="C569" s="93" t="str">
        <f>[9]Mides!D560</f>
        <v>Pamela Nicole Bird Pinzòn</v>
      </c>
      <c r="D569" s="94" t="str">
        <f>IF([9]Mides!F560=1,"X"," ")</f>
        <v>X</v>
      </c>
      <c r="E569" s="94" t="str">
        <f>IF([9]Mides!F560=2,"X"," ")</f>
        <v xml:space="preserve"> </v>
      </c>
      <c r="F569" s="95">
        <f>[9]Mides!B560</f>
        <v>3021463420101</v>
      </c>
      <c r="G569" s="94" t="str">
        <f>IF(AND([9]Mides!H560&gt;=1,[9]Mides!H560&lt;=14),"X"," ")</f>
        <v>X</v>
      </c>
      <c r="H569" s="94" t="str">
        <f>IF(AND([9]Mides!H560&gt;=14,[9]Mides!H560&lt;=30),"X"," ")</f>
        <v xml:space="preserve"> </v>
      </c>
      <c r="I569" s="94" t="str">
        <f>IF(AND([9]Mides!H560&gt;=31,[9]Mides!H560&lt;=60),"X","  ")</f>
        <v xml:space="preserve">  </v>
      </c>
      <c r="J569" s="94" t="str">
        <f>IF([9]Mides!H560&gt;60,"X", "  ")</f>
        <v xml:space="preserve">  </v>
      </c>
      <c r="K569" s="96">
        <f>[9]Mides!N560</f>
        <v>0</v>
      </c>
      <c r="L569" s="96">
        <f>[9]Mides!K560</f>
        <v>0</v>
      </c>
      <c r="M569" s="96">
        <f>[9]Mides!L560</f>
        <v>0</v>
      </c>
      <c r="N569" s="96" t="str">
        <f>[9]Mides!M560</f>
        <v>x</v>
      </c>
      <c r="O569" s="96">
        <f t="shared" ref="O569:O632" si="4">SUM(K569:N569)</f>
        <v>0</v>
      </c>
      <c r="P569" s="96" t="str">
        <f>[9]Mides!R560</f>
        <v>Guatemala</v>
      </c>
      <c r="Q569" s="96" t="str">
        <f>[9]Mides!S560</f>
        <v>Guatemala</v>
      </c>
    </row>
    <row r="570" spans="2:17" ht="15" thickBot="1" x14ac:dyDescent="0.35">
      <c r="B570" s="92">
        <f>[9]Mides!E561</f>
        <v>0</v>
      </c>
      <c r="C570" s="93" t="str">
        <f>[9]Mides!D561</f>
        <v>Daniela Lucia Lòpez Sànchez</v>
      </c>
      <c r="D570" s="94" t="str">
        <f>IF([9]Mides!F561=1,"X"," ")</f>
        <v>X</v>
      </c>
      <c r="E570" s="94" t="str">
        <f>IF([9]Mides!F561=2,"X"," ")</f>
        <v xml:space="preserve"> </v>
      </c>
      <c r="F570" s="95" t="str">
        <f>[9]Mides!B561</f>
        <v>menor de edad</v>
      </c>
      <c r="G570" s="94" t="str">
        <f>IF(AND([9]Mides!H561&gt;=1,[9]Mides!H561&lt;=14),"X"," ")</f>
        <v>X</v>
      </c>
      <c r="H570" s="94" t="str">
        <f>IF(AND([9]Mides!H561&gt;=14,[9]Mides!H561&lt;=30),"X"," ")</f>
        <v xml:space="preserve"> </v>
      </c>
      <c r="I570" s="94" t="str">
        <f>IF(AND([9]Mides!H561&gt;=31,[9]Mides!H561&lt;=60),"X","  ")</f>
        <v xml:space="preserve">  </v>
      </c>
      <c r="J570" s="94" t="str">
        <f>IF([9]Mides!H561&gt;60,"X", "  ")</f>
        <v xml:space="preserve">  </v>
      </c>
      <c r="K570" s="96">
        <f>[9]Mides!N561</f>
        <v>0</v>
      </c>
      <c r="L570" s="96">
        <f>[9]Mides!K561</f>
        <v>0</v>
      </c>
      <c r="M570" s="96">
        <f>[9]Mides!L561</f>
        <v>0</v>
      </c>
      <c r="N570" s="96" t="str">
        <f>[9]Mides!M561</f>
        <v>x</v>
      </c>
      <c r="O570" s="96">
        <f t="shared" si="4"/>
        <v>0</v>
      </c>
      <c r="P570" s="96" t="str">
        <f>[9]Mides!R561</f>
        <v>Guatemala</v>
      </c>
      <c r="Q570" s="96" t="str">
        <f>[9]Mides!S561</f>
        <v>Guatemala</v>
      </c>
    </row>
    <row r="571" spans="2:17" ht="15" thickBot="1" x14ac:dyDescent="0.35">
      <c r="B571" s="92">
        <f>[9]Mides!E562</f>
        <v>0</v>
      </c>
      <c r="C571" s="93" t="str">
        <f>[9]Mides!D562</f>
        <v>Gabriela Marìa Cordova Benegas</v>
      </c>
      <c r="D571" s="94" t="str">
        <f>IF([9]Mides!F562=1,"X"," ")</f>
        <v>X</v>
      </c>
      <c r="E571" s="94" t="str">
        <f>IF([9]Mides!F562=2,"X"," ")</f>
        <v xml:space="preserve"> </v>
      </c>
      <c r="F571" s="95">
        <f>[9]Mides!B562</f>
        <v>2817312840101</v>
      </c>
      <c r="G571" s="94" t="str">
        <f>IF(AND([9]Mides!H562&gt;=1,[9]Mides!H562&lt;=14),"X"," ")</f>
        <v xml:space="preserve"> </v>
      </c>
      <c r="H571" s="94" t="str">
        <f>IF(AND([9]Mides!H562&gt;=14,[9]Mides!H562&lt;=30),"X"," ")</f>
        <v xml:space="preserve"> </v>
      </c>
      <c r="I571" s="94" t="str">
        <f>IF(AND([9]Mides!H562&gt;=31,[9]Mides!H562&lt;=60),"X","  ")</f>
        <v>X</v>
      </c>
      <c r="J571" s="94" t="str">
        <f>IF([9]Mides!H562&gt;60,"X", "  ")</f>
        <v xml:space="preserve">  </v>
      </c>
      <c r="K571" s="96">
        <f>[9]Mides!N562</f>
        <v>0</v>
      </c>
      <c r="L571" s="96">
        <f>[9]Mides!K562</f>
        <v>0</v>
      </c>
      <c r="M571" s="96">
        <f>[9]Mides!L562</f>
        <v>0</v>
      </c>
      <c r="N571" s="96" t="str">
        <f>[9]Mides!M562</f>
        <v>x</v>
      </c>
      <c r="O571" s="96">
        <f t="shared" si="4"/>
        <v>0</v>
      </c>
      <c r="P571" s="96" t="str">
        <f>[9]Mides!R562</f>
        <v>Guatemala</v>
      </c>
      <c r="Q571" s="96" t="str">
        <f>[9]Mides!S562</f>
        <v>Guatemala</v>
      </c>
    </row>
    <row r="572" spans="2:17" ht="15" thickBot="1" x14ac:dyDescent="0.35">
      <c r="B572" s="92">
        <f>[9]Mides!E563</f>
        <v>0</v>
      </c>
      <c r="C572" s="93" t="str">
        <f>[9]Mides!D563</f>
        <v>Chelsea Dayami Rios Farfàn</v>
      </c>
      <c r="D572" s="94" t="str">
        <f>IF([9]Mides!F563=1,"X"," ")</f>
        <v>X</v>
      </c>
      <c r="E572" s="94" t="str">
        <f>IF([9]Mides!F563=2,"X"," ")</f>
        <v xml:space="preserve"> </v>
      </c>
      <c r="F572" s="95">
        <f>[9]Mides!B563</f>
        <v>2386664170101</v>
      </c>
      <c r="G572" s="94" t="str">
        <f>IF(AND([9]Mides!H563&gt;=1,[9]Mides!H563&lt;=14),"X"," ")</f>
        <v>X</v>
      </c>
      <c r="H572" s="94" t="str">
        <f>IF(AND([9]Mides!H563&gt;=14,[9]Mides!H563&lt;=30),"X"," ")</f>
        <v xml:space="preserve"> </v>
      </c>
      <c r="I572" s="94" t="str">
        <f>IF(AND([9]Mides!H563&gt;=31,[9]Mides!H563&lt;=60),"X","  ")</f>
        <v xml:space="preserve">  </v>
      </c>
      <c r="J572" s="94" t="str">
        <f>IF([9]Mides!H563&gt;60,"X", "  ")</f>
        <v xml:space="preserve">  </v>
      </c>
      <c r="K572" s="96">
        <f>[9]Mides!N563</f>
        <v>0</v>
      </c>
      <c r="L572" s="96">
        <f>[9]Mides!K563</f>
        <v>0</v>
      </c>
      <c r="M572" s="96">
        <f>[9]Mides!L563</f>
        <v>0</v>
      </c>
      <c r="N572" s="96" t="str">
        <f>[9]Mides!M563</f>
        <v>x</v>
      </c>
      <c r="O572" s="96">
        <f t="shared" si="4"/>
        <v>0</v>
      </c>
      <c r="P572" s="96" t="str">
        <f>[9]Mides!R563</f>
        <v>Guatemala</v>
      </c>
      <c r="Q572" s="96" t="str">
        <f>[9]Mides!S563</f>
        <v>Guatemala</v>
      </c>
    </row>
    <row r="573" spans="2:17" ht="15" thickBot="1" x14ac:dyDescent="0.35">
      <c r="B573" s="92">
        <f>[9]Mides!E564</f>
        <v>0</v>
      </c>
      <c r="C573" s="93" t="str">
        <f>[9]Mides!D564</f>
        <v>Caitlin Obama Yuliana Hernàndez Orozco</v>
      </c>
      <c r="D573" s="94" t="str">
        <f>IF([9]Mides!F564=1,"X"," ")</f>
        <v>X</v>
      </c>
      <c r="E573" s="94" t="str">
        <f>IF([9]Mides!F564=2,"X"," ")</f>
        <v xml:space="preserve"> </v>
      </c>
      <c r="F573" s="95">
        <f>[9]Mides!B564</f>
        <v>2045241560101</v>
      </c>
      <c r="G573" s="94" t="str">
        <f>IF(AND([9]Mides!H564&gt;=1,[9]Mides!H564&lt;=14),"X"," ")</f>
        <v>X</v>
      </c>
      <c r="H573" s="94" t="str">
        <f>IF(AND([9]Mides!H564&gt;=14,[9]Mides!H564&lt;=30),"X"," ")</f>
        <v xml:space="preserve"> </v>
      </c>
      <c r="I573" s="94" t="str">
        <f>IF(AND([9]Mides!H564&gt;=31,[9]Mides!H564&lt;=60),"X","  ")</f>
        <v xml:space="preserve">  </v>
      </c>
      <c r="J573" s="94" t="str">
        <f>IF([9]Mides!H564&gt;60,"X", "  ")</f>
        <v xml:space="preserve">  </v>
      </c>
      <c r="K573" s="96">
        <f>[9]Mides!N564</f>
        <v>0</v>
      </c>
      <c r="L573" s="96">
        <f>[9]Mides!K564</f>
        <v>0</v>
      </c>
      <c r="M573" s="96">
        <f>[9]Mides!L564</f>
        <v>0</v>
      </c>
      <c r="N573" s="96" t="str">
        <f>[9]Mides!M564</f>
        <v>x</v>
      </c>
      <c r="O573" s="96">
        <f t="shared" si="4"/>
        <v>0</v>
      </c>
      <c r="P573" s="96" t="str">
        <f>[9]Mides!R564</f>
        <v>Guatemala</v>
      </c>
      <c r="Q573" s="96" t="str">
        <f>[9]Mides!S564</f>
        <v>Guatemala</v>
      </c>
    </row>
    <row r="574" spans="2:17" ht="15" thickBot="1" x14ac:dyDescent="0.35">
      <c r="B574" s="92">
        <f>[9]Mides!E565</f>
        <v>0</v>
      </c>
      <c r="C574" s="93" t="str">
        <f>[9]Mides!D565</f>
        <v>Marian Anamei Campos Orozco</v>
      </c>
      <c r="D574" s="94" t="str">
        <f>IF([9]Mides!F565=1,"X"," ")</f>
        <v>X</v>
      </c>
      <c r="E574" s="94" t="str">
        <f>IF([9]Mides!F565=2,"X"," ")</f>
        <v xml:space="preserve"> </v>
      </c>
      <c r="F574" s="95">
        <f>[9]Mides!B565</f>
        <v>2140044650101</v>
      </c>
      <c r="G574" s="94" t="str">
        <f>IF(AND([9]Mides!H565&gt;=1,[9]Mides!H565&lt;=14),"X"," ")</f>
        <v>X</v>
      </c>
      <c r="H574" s="94" t="str">
        <f>IF(AND([9]Mides!H565&gt;=14,[9]Mides!H565&lt;=30),"X"," ")</f>
        <v xml:space="preserve"> </v>
      </c>
      <c r="I574" s="94" t="str">
        <f>IF(AND([9]Mides!H565&gt;=31,[9]Mides!H565&lt;=60),"X","  ")</f>
        <v xml:space="preserve">  </v>
      </c>
      <c r="J574" s="94" t="str">
        <f>IF([9]Mides!H565&gt;60,"X", "  ")</f>
        <v xml:space="preserve">  </v>
      </c>
      <c r="K574" s="96">
        <f>[9]Mides!N565</f>
        <v>0</v>
      </c>
      <c r="L574" s="96">
        <f>[9]Mides!K565</f>
        <v>0</v>
      </c>
      <c r="M574" s="96">
        <f>[9]Mides!L565</f>
        <v>0</v>
      </c>
      <c r="N574" s="96" t="str">
        <f>[9]Mides!M565</f>
        <v>x</v>
      </c>
      <c r="O574" s="96">
        <f t="shared" si="4"/>
        <v>0</v>
      </c>
      <c r="P574" s="96" t="str">
        <f>[9]Mides!R565</f>
        <v>Guatemala</v>
      </c>
      <c r="Q574" s="96" t="str">
        <f>[9]Mides!S565</f>
        <v>Guatemala</v>
      </c>
    </row>
    <row r="575" spans="2:17" ht="15" thickBot="1" x14ac:dyDescent="0.35">
      <c r="B575" s="92">
        <f>[9]Mides!E566</f>
        <v>0</v>
      </c>
      <c r="C575" s="93" t="str">
        <f>[9]Mides!D566</f>
        <v>Nathalia Genesis Baran Orozco</v>
      </c>
      <c r="D575" s="94" t="str">
        <f>IF([9]Mides!F566=1,"X"," ")</f>
        <v>X</v>
      </c>
      <c r="E575" s="94" t="str">
        <f>IF([9]Mides!F566=2,"X"," ")</f>
        <v xml:space="preserve"> </v>
      </c>
      <c r="F575" s="95">
        <f>[9]Mides!B566</f>
        <v>2175731770101</v>
      </c>
      <c r="G575" s="94" t="str">
        <f>IF(AND([9]Mides!H566&gt;=1,[9]Mides!H566&lt;=14),"X"," ")</f>
        <v>X</v>
      </c>
      <c r="H575" s="94" t="str">
        <f>IF(AND([9]Mides!H566&gt;=14,[9]Mides!H566&lt;=30),"X"," ")</f>
        <v xml:space="preserve"> </v>
      </c>
      <c r="I575" s="94" t="str">
        <f>IF(AND([9]Mides!H566&gt;=31,[9]Mides!H566&lt;=60),"X","  ")</f>
        <v xml:space="preserve">  </v>
      </c>
      <c r="J575" s="94" t="str">
        <f>IF([9]Mides!H566&gt;60,"X", "  ")</f>
        <v xml:space="preserve">  </v>
      </c>
      <c r="K575" s="96">
        <f>[9]Mides!N566</f>
        <v>0</v>
      </c>
      <c r="L575" s="96">
        <f>[9]Mides!K566</f>
        <v>0</v>
      </c>
      <c r="M575" s="96">
        <f>[9]Mides!L566</f>
        <v>0</v>
      </c>
      <c r="N575" s="96" t="str">
        <f>[9]Mides!M566</f>
        <v>x</v>
      </c>
      <c r="O575" s="96">
        <f t="shared" si="4"/>
        <v>0</v>
      </c>
      <c r="P575" s="96" t="str">
        <f>[9]Mides!R566</f>
        <v>Guatemala</v>
      </c>
      <c r="Q575" s="96" t="str">
        <f>[9]Mides!S566</f>
        <v>Guatemala</v>
      </c>
    </row>
    <row r="576" spans="2:17" ht="15" thickBot="1" x14ac:dyDescent="0.35">
      <c r="B576" s="92">
        <f>[9]Mides!E567</f>
        <v>0</v>
      </c>
      <c r="C576" s="93" t="str">
        <f>[9]Mides!D567</f>
        <v>Ingrid Mariela Reynoso Godinez</v>
      </c>
      <c r="D576" s="94" t="str">
        <f>IF([9]Mides!F567=1,"X"," ")</f>
        <v>X</v>
      </c>
      <c r="E576" s="94" t="str">
        <f>IF([9]Mides!F567=2,"X"," ")</f>
        <v xml:space="preserve"> </v>
      </c>
      <c r="F576" s="95">
        <f>[9]Mides!B567</f>
        <v>3110672551215</v>
      </c>
      <c r="G576" s="94" t="str">
        <f>IF(AND([9]Mides!H567&gt;=1,[9]Mides!H567&lt;=14),"X"," ")</f>
        <v>X</v>
      </c>
      <c r="H576" s="94" t="str">
        <f>IF(AND([9]Mides!H567&gt;=14,[9]Mides!H567&lt;=30),"X"," ")</f>
        <v xml:space="preserve"> </v>
      </c>
      <c r="I576" s="94" t="str">
        <f>IF(AND([9]Mides!H567&gt;=31,[9]Mides!H567&lt;=60),"X","  ")</f>
        <v xml:space="preserve">  </v>
      </c>
      <c r="J576" s="94" t="str">
        <f>IF([9]Mides!H567&gt;60,"X", "  ")</f>
        <v xml:space="preserve">  </v>
      </c>
      <c r="K576" s="96">
        <f>[9]Mides!N567</f>
        <v>0</v>
      </c>
      <c r="L576" s="96">
        <f>[9]Mides!K567</f>
        <v>0</v>
      </c>
      <c r="M576" s="96">
        <f>[9]Mides!L567</f>
        <v>0</v>
      </c>
      <c r="N576" s="96" t="str">
        <f>[9]Mides!M567</f>
        <v>x</v>
      </c>
      <c r="O576" s="96">
        <f t="shared" si="4"/>
        <v>0</v>
      </c>
      <c r="P576" s="96" t="str">
        <f>[9]Mides!R567</f>
        <v>Guatemala</v>
      </c>
      <c r="Q576" s="96" t="str">
        <f>[9]Mides!S567</f>
        <v>Guatemala</v>
      </c>
    </row>
    <row r="577" spans="2:17" ht="15" thickBot="1" x14ac:dyDescent="0.35">
      <c r="B577" s="92">
        <f>[9]Mides!E568</f>
        <v>0</v>
      </c>
      <c r="C577" s="93" t="str">
        <f>[9]Mides!D568</f>
        <v xml:space="preserve">Ana Lucia Coquix López </v>
      </c>
      <c r="D577" s="94" t="str">
        <f>IF([9]Mides!F568=1,"X"," ")</f>
        <v>X</v>
      </c>
      <c r="E577" s="94" t="str">
        <f>IF([9]Mides!F568=2,"X"," ")</f>
        <v xml:space="preserve"> </v>
      </c>
      <c r="F577" s="95">
        <f>[9]Mides!B568</f>
        <v>2005129351001</v>
      </c>
      <c r="G577" s="94" t="str">
        <f>IF(AND([9]Mides!H568&gt;=1,[9]Mides!H568&lt;=14),"X"," ")</f>
        <v>X</v>
      </c>
      <c r="H577" s="94" t="str">
        <f>IF(AND([9]Mides!H568&gt;=14,[9]Mides!H568&lt;=30),"X"," ")</f>
        <v xml:space="preserve"> </v>
      </c>
      <c r="I577" s="94" t="str">
        <f>IF(AND([9]Mides!H568&gt;=31,[9]Mides!H568&lt;=60),"X","  ")</f>
        <v xml:space="preserve">  </v>
      </c>
      <c r="J577" s="94" t="str">
        <f>IF([9]Mides!H568&gt;60,"X", "  ")</f>
        <v xml:space="preserve">  </v>
      </c>
      <c r="K577" s="96">
        <f>[9]Mides!N568</f>
        <v>0</v>
      </c>
      <c r="L577" s="96">
        <f>[9]Mides!K568</f>
        <v>0</v>
      </c>
      <c r="M577" s="96">
        <f>[9]Mides!L568</f>
        <v>0</v>
      </c>
      <c r="N577" s="96" t="str">
        <f>[9]Mides!M568</f>
        <v>x</v>
      </c>
      <c r="O577" s="96">
        <f t="shared" si="4"/>
        <v>0</v>
      </c>
      <c r="P577" s="96" t="str">
        <f>[9]Mides!R568</f>
        <v>Guatemala</v>
      </c>
      <c r="Q577" s="96" t="str">
        <f>[9]Mides!S568</f>
        <v>Guatemala</v>
      </c>
    </row>
    <row r="578" spans="2:17" ht="15" thickBot="1" x14ac:dyDescent="0.35">
      <c r="B578" s="92">
        <f>[9]Mides!E569</f>
        <v>0</v>
      </c>
      <c r="C578" s="93" t="str">
        <f>[9]Mides!D569</f>
        <v xml:space="preserve">Sindi Carolina Bonilla Rodriguez </v>
      </c>
      <c r="D578" s="94" t="str">
        <f>IF([9]Mides!F569=1,"X"," ")</f>
        <v>X</v>
      </c>
      <c r="E578" s="94" t="str">
        <f>IF([9]Mides!F569=2,"X"," ")</f>
        <v xml:space="preserve"> </v>
      </c>
      <c r="F578" s="95">
        <f>[9]Mides!B569</f>
        <v>2009173230101</v>
      </c>
      <c r="G578" s="94" t="str">
        <f>IF(AND([9]Mides!H569&gt;=1,[9]Mides!H569&lt;=14),"X"," ")</f>
        <v>X</v>
      </c>
      <c r="H578" s="94" t="str">
        <f>IF(AND([9]Mides!H569&gt;=14,[9]Mides!H569&lt;=30),"X"," ")</f>
        <v xml:space="preserve"> </v>
      </c>
      <c r="I578" s="94" t="str">
        <f>IF(AND([9]Mides!H569&gt;=31,[9]Mides!H569&lt;=60),"X","  ")</f>
        <v xml:space="preserve">  </v>
      </c>
      <c r="J578" s="94" t="str">
        <f>IF([9]Mides!H569&gt;60,"X", "  ")</f>
        <v xml:space="preserve">  </v>
      </c>
      <c r="K578" s="96">
        <f>[9]Mides!N569</f>
        <v>0</v>
      </c>
      <c r="L578" s="96">
        <f>[9]Mides!K569</f>
        <v>0</v>
      </c>
      <c r="M578" s="96">
        <f>[9]Mides!L569</f>
        <v>0</v>
      </c>
      <c r="N578" s="96" t="str">
        <f>[9]Mides!M569</f>
        <v>x</v>
      </c>
      <c r="O578" s="96">
        <f t="shared" si="4"/>
        <v>0</v>
      </c>
      <c r="P578" s="96" t="str">
        <f>[9]Mides!R569</f>
        <v>Guatemala</v>
      </c>
      <c r="Q578" s="96" t="str">
        <f>[9]Mides!S569</f>
        <v>Guatemala</v>
      </c>
    </row>
    <row r="579" spans="2:17" ht="15" thickBot="1" x14ac:dyDescent="0.35">
      <c r="B579" s="92">
        <f>[9]Mides!E570</f>
        <v>0</v>
      </c>
      <c r="C579" s="93" t="str">
        <f>[9]Mides!D570</f>
        <v xml:space="preserve">Alyza Denise Alfaro Hernandez </v>
      </c>
      <c r="D579" s="94" t="str">
        <f>IF([9]Mides!F570=1,"X"," ")</f>
        <v>X</v>
      </c>
      <c r="E579" s="94" t="str">
        <f>IF([9]Mides!F570=2,"X"," ")</f>
        <v xml:space="preserve"> </v>
      </c>
      <c r="F579" s="95">
        <f>[9]Mides!B570</f>
        <v>2046648960101</v>
      </c>
      <c r="G579" s="94" t="str">
        <f>IF(AND([9]Mides!H570&gt;=1,[9]Mides!H570&lt;=14),"X"," ")</f>
        <v>X</v>
      </c>
      <c r="H579" s="94" t="str">
        <f>IF(AND([9]Mides!H570&gt;=14,[9]Mides!H570&lt;=30),"X"," ")</f>
        <v xml:space="preserve"> </v>
      </c>
      <c r="I579" s="94" t="str">
        <f>IF(AND([9]Mides!H570&gt;=31,[9]Mides!H570&lt;=60),"X","  ")</f>
        <v xml:space="preserve">  </v>
      </c>
      <c r="J579" s="94" t="str">
        <f>IF([9]Mides!H570&gt;60,"X", "  ")</f>
        <v xml:space="preserve">  </v>
      </c>
      <c r="K579" s="96">
        <f>[9]Mides!N570</f>
        <v>0</v>
      </c>
      <c r="L579" s="96">
        <f>[9]Mides!K570</f>
        <v>0</v>
      </c>
      <c r="M579" s="96">
        <f>[9]Mides!L570</f>
        <v>0</v>
      </c>
      <c r="N579" s="96" t="str">
        <f>[9]Mides!M570</f>
        <v>x</v>
      </c>
      <c r="O579" s="96">
        <f t="shared" si="4"/>
        <v>0</v>
      </c>
      <c r="P579" s="96" t="str">
        <f>[9]Mides!R570</f>
        <v>Guatemala</v>
      </c>
      <c r="Q579" s="96" t="str">
        <f>[9]Mides!S570</f>
        <v>Guatemala</v>
      </c>
    </row>
    <row r="580" spans="2:17" ht="15" thickBot="1" x14ac:dyDescent="0.35">
      <c r="B580" s="92">
        <f>[9]Mides!E571</f>
        <v>0</v>
      </c>
      <c r="C580" s="93" t="str">
        <f>[9]Mides!D571</f>
        <v xml:space="preserve">Genesis Fabiola Yool Quiñonez </v>
      </c>
      <c r="D580" s="94" t="str">
        <f>IF([9]Mides!F571=1,"X"," ")</f>
        <v>X</v>
      </c>
      <c r="E580" s="94" t="str">
        <f>IF([9]Mides!F571=2,"X"," ")</f>
        <v xml:space="preserve"> </v>
      </c>
      <c r="F580" s="95">
        <f>[9]Mides!B571</f>
        <v>2011219800101</v>
      </c>
      <c r="G580" s="94" t="str">
        <f>IF(AND([9]Mides!H571&gt;=1,[9]Mides!H571&lt;=14),"X"," ")</f>
        <v>X</v>
      </c>
      <c r="H580" s="94" t="str">
        <f>IF(AND([9]Mides!H571&gt;=14,[9]Mides!H571&lt;=30),"X"," ")</f>
        <v xml:space="preserve"> </v>
      </c>
      <c r="I580" s="94" t="str">
        <f>IF(AND([9]Mides!H571&gt;=31,[9]Mides!H571&lt;=60),"X","  ")</f>
        <v xml:space="preserve">  </v>
      </c>
      <c r="J580" s="94" t="str">
        <f>IF([9]Mides!H571&gt;60,"X", "  ")</f>
        <v xml:space="preserve">  </v>
      </c>
      <c r="K580" s="96">
        <f>[9]Mides!N571</f>
        <v>0</v>
      </c>
      <c r="L580" s="96">
        <f>[9]Mides!K571</f>
        <v>0</v>
      </c>
      <c r="M580" s="96">
        <f>[9]Mides!L571</f>
        <v>0</v>
      </c>
      <c r="N580" s="96" t="str">
        <f>[9]Mides!M571</f>
        <v>x</v>
      </c>
      <c r="O580" s="96">
        <f t="shared" si="4"/>
        <v>0</v>
      </c>
      <c r="P580" s="96" t="str">
        <f>[9]Mides!R571</f>
        <v>Guatemala</v>
      </c>
      <c r="Q580" s="96" t="str">
        <f>[9]Mides!S571</f>
        <v>Guatemala</v>
      </c>
    </row>
    <row r="581" spans="2:17" ht="15" thickBot="1" x14ac:dyDescent="0.35">
      <c r="B581" s="92">
        <f>[9]Mides!E572</f>
        <v>0</v>
      </c>
      <c r="C581" s="93" t="str">
        <f>[9]Mides!D572</f>
        <v>Crisia Jeanette Perez Paz</v>
      </c>
      <c r="D581" s="94" t="str">
        <f>IF([9]Mides!F572=1,"X"," ")</f>
        <v>X</v>
      </c>
      <c r="E581" s="94" t="str">
        <f>IF([9]Mides!F572=2,"X"," ")</f>
        <v xml:space="preserve"> </v>
      </c>
      <c r="F581" s="95">
        <f>[9]Mides!B572</f>
        <v>2668247730101</v>
      </c>
      <c r="G581" s="94" t="str">
        <f>IF(AND([9]Mides!H572&gt;=1,[9]Mides!H572&lt;=14),"X"," ")</f>
        <v xml:space="preserve"> </v>
      </c>
      <c r="H581" s="94" t="str">
        <f>IF(AND([9]Mides!H572&gt;=14,[9]Mides!H572&lt;=30),"X"," ")</f>
        <v xml:space="preserve"> </v>
      </c>
      <c r="I581" s="94" t="str">
        <f>IF(AND([9]Mides!H572&gt;=31,[9]Mides!H572&lt;=60),"X","  ")</f>
        <v>X</v>
      </c>
      <c r="J581" s="94" t="str">
        <f>IF([9]Mides!H572&gt;60,"X", "  ")</f>
        <v xml:space="preserve">  </v>
      </c>
      <c r="K581" s="96">
        <f>[9]Mides!N572</f>
        <v>0</v>
      </c>
      <c r="L581" s="96">
        <f>[9]Mides!K572</f>
        <v>0</v>
      </c>
      <c r="M581" s="96">
        <f>[9]Mides!L572</f>
        <v>0</v>
      </c>
      <c r="N581" s="96" t="str">
        <f>[9]Mides!M572</f>
        <v>x</v>
      </c>
      <c r="O581" s="96">
        <f t="shared" si="4"/>
        <v>0</v>
      </c>
      <c r="P581" s="96" t="str">
        <f>[9]Mides!R572</f>
        <v>Guatemala</v>
      </c>
      <c r="Q581" s="96" t="str">
        <f>[9]Mides!S572</f>
        <v>Guatemala</v>
      </c>
    </row>
    <row r="582" spans="2:17" ht="15" thickBot="1" x14ac:dyDescent="0.35">
      <c r="B582" s="92">
        <f>[9]Mides!E573</f>
        <v>0</v>
      </c>
      <c r="C582" s="93" t="str">
        <f>[9]Mides!D573</f>
        <v xml:space="preserve">Maria Stephanie Samayoa </v>
      </c>
      <c r="D582" s="94" t="str">
        <f>IF([9]Mides!F573=1,"X"," ")</f>
        <v>X</v>
      </c>
      <c r="E582" s="94" t="str">
        <f>IF([9]Mides!F573=2,"X"," ")</f>
        <v xml:space="preserve"> </v>
      </c>
      <c r="F582" s="95">
        <f>[9]Mides!B573</f>
        <v>2261645190101</v>
      </c>
      <c r="G582" s="94" t="str">
        <f>IF(AND([9]Mides!H573&gt;=1,[9]Mides!H573&lt;=14),"X"," ")</f>
        <v xml:space="preserve"> </v>
      </c>
      <c r="H582" s="94" t="str">
        <f>IF(AND([9]Mides!H573&gt;=14,[9]Mides!H573&lt;=30),"X"," ")</f>
        <v>X</v>
      </c>
      <c r="I582" s="94" t="str">
        <f>IF(AND([9]Mides!H573&gt;=31,[9]Mides!H573&lt;=60),"X","  ")</f>
        <v xml:space="preserve">  </v>
      </c>
      <c r="J582" s="94" t="str">
        <f>IF([9]Mides!H573&gt;60,"X", "  ")</f>
        <v xml:space="preserve">  </v>
      </c>
      <c r="K582" s="96">
        <f>[9]Mides!N573</f>
        <v>0</v>
      </c>
      <c r="L582" s="96">
        <f>[9]Mides!K573</f>
        <v>0</v>
      </c>
      <c r="M582" s="96">
        <f>[9]Mides!L573</f>
        <v>0</v>
      </c>
      <c r="N582" s="96" t="str">
        <f>[9]Mides!M573</f>
        <v>x</v>
      </c>
      <c r="O582" s="96">
        <f t="shared" si="4"/>
        <v>0</v>
      </c>
      <c r="P582" s="96" t="str">
        <f>[9]Mides!R573</f>
        <v>Guatemala</v>
      </c>
      <c r="Q582" s="96" t="str">
        <f>[9]Mides!S573</f>
        <v>Guatemala</v>
      </c>
    </row>
    <row r="583" spans="2:17" ht="15" thickBot="1" x14ac:dyDescent="0.35">
      <c r="B583" s="92">
        <f>[9]Mides!E574</f>
        <v>0</v>
      </c>
      <c r="C583" s="93" t="str">
        <f>[9]Mides!D574</f>
        <v xml:space="preserve">Adriana Cristna Mazariegos Diaz </v>
      </c>
      <c r="D583" s="94" t="str">
        <f>IF([9]Mides!F574=1,"X"," ")</f>
        <v>X</v>
      </c>
      <c r="E583" s="94" t="str">
        <f>IF([9]Mides!F574=2,"X"," ")</f>
        <v xml:space="preserve"> </v>
      </c>
      <c r="F583" s="95">
        <f>[9]Mides!B574</f>
        <v>3483031000101</v>
      </c>
      <c r="G583" s="94" t="str">
        <f>IF(AND([9]Mides!H574&gt;=1,[9]Mides!H574&lt;=14),"X"," ")</f>
        <v>X</v>
      </c>
      <c r="H583" s="94" t="str">
        <f>IF(AND([9]Mides!H574&gt;=14,[9]Mides!H574&lt;=30),"X"," ")</f>
        <v xml:space="preserve"> </v>
      </c>
      <c r="I583" s="94" t="str">
        <f>IF(AND([9]Mides!H574&gt;=31,[9]Mides!H574&lt;=60),"X","  ")</f>
        <v xml:space="preserve">  </v>
      </c>
      <c r="J583" s="94" t="str">
        <f>IF([9]Mides!H574&gt;60,"X", "  ")</f>
        <v xml:space="preserve">  </v>
      </c>
      <c r="K583" s="96">
        <f>[9]Mides!N574</f>
        <v>0</v>
      </c>
      <c r="L583" s="96">
        <f>[9]Mides!K574</f>
        <v>0</v>
      </c>
      <c r="M583" s="96">
        <f>[9]Mides!L574</f>
        <v>0</v>
      </c>
      <c r="N583" s="96" t="str">
        <f>[9]Mides!M574</f>
        <v>x</v>
      </c>
      <c r="O583" s="96">
        <f t="shared" si="4"/>
        <v>0</v>
      </c>
      <c r="P583" s="96" t="str">
        <f>[9]Mides!R574</f>
        <v>Guatemala</v>
      </c>
      <c r="Q583" s="96" t="str">
        <f>[9]Mides!S574</f>
        <v>Guatemala</v>
      </c>
    </row>
    <row r="584" spans="2:17" ht="15" thickBot="1" x14ac:dyDescent="0.35">
      <c r="B584" s="92">
        <f>[9]Mides!E575</f>
        <v>0</v>
      </c>
      <c r="C584" s="93" t="str">
        <f>[9]Mides!D575</f>
        <v xml:space="preserve">Nancy Sarai Gramajo Bojorquez </v>
      </c>
      <c r="D584" s="94" t="str">
        <f>IF([9]Mides!F575=1,"X"," ")</f>
        <v>X</v>
      </c>
      <c r="E584" s="94" t="str">
        <f>IF([9]Mides!F575=2,"X"," ")</f>
        <v xml:space="preserve"> </v>
      </c>
      <c r="F584" s="95">
        <f>[9]Mides!B575</f>
        <v>2990961060101</v>
      </c>
      <c r="G584" s="94" t="str">
        <f>IF(AND([9]Mides!H575&gt;=1,[9]Mides!H575&lt;=14),"X"," ")</f>
        <v xml:space="preserve"> </v>
      </c>
      <c r="H584" s="94" t="str">
        <f>IF(AND([9]Mides!H575&gt;=14,[9]Mides!H575&lt;=30),"X"," ")</f>
        <v>X</v>
      </c>
      <c r="I584" s="94" t="str">
        <f>IF(AND([9]Mides!H575&gt;=31,[9]Mides!H575&lt;=60),"X","  ")</f>
        <v xml:space="preserve">  </v>
      </c>
      <c r="J584" s="94" t="str">
        <f>IF([9]Mides!H575&gt;60,"X", "  ")</f>
        <v xml:space="preserve">  </v>
      </c>
      <c r="K584" s="96">
        <f>[9]Mides!N575</f>
        <v>0</v>
      </c>
      <c r="L584" s="96">
        <f>[9]Mides!K575</f>
        <v>0</v>
      </c>
      <c r="M584" s="96">
        <f>[9]Mides!L575</f>
        <v>0</v>
      </c>
      <c r="N584" s="96" t="str">
        <f>[9]Mides!M575</f>
        <v>x</v>
      </c>
      <c r="O584" s="96">
        <f t="shared" si="4"/>
        <v>0</v>
      </c>
      <c r="P584" s="96" t="str">
        <f>[9]Mides!R575</f>
        <v>Guatemala</v>
      </c>
      <c r="Q584" s="96" t="str">
        <f>[9]Mides!S575</f>
        <v>Guatemala</v>
      </c>
    </row>
    <row r="585" spans="2:17" ht="15" thickBot="1" x14ac:dyDescent="0.35">
      <c r="B585" s="92">
        <f>[9]Mides!E576</f>
        <v>0</v>
      </c>
      <c r="C585" s="93" t="str">
        <f>[9]Mides!D576</f>
        <v xml:space="preserve">Reina Elizabeth Tello Hernandez </v>
      </c>
      <c r="D585" s="94" t="str">
        <f>IF([9]Mides!F576=1,"X"," ")</f>
        <v>X</v>
      </c>
      <c r="E585" s="94" t="str">
        <f>IF([9]Mides!F576=2,"X"," ")</f>
        <v xml:space="preserve"> </v>
      </c>
      <c r="F585" s="95">
        <f>[9]Mides!B576</f>
        <v>1814229560101</v>
      </c>
      <c r="G585" s="94" t="str">
        <f>IF(AND([9]Mides!H576&gt;=1,[9]Mides!H576&lt;=14),"X"," ")</f>
        <v xml:space="preserve"> </v>
      </c>
      <c r="H585" s="94" t="str">
        <f>IF(AND([9]Mides!H576&gt;=14,[9]Mides!H576&lt;=30),"X"," ")</f>
        <v xml:space="preserve"> </v>
      </c>
      <c r="I585" s="94" t="str">
        <f>IF(AND([9]Mides!H576&gt;=31,[9]Mides!H576&lt;=60),"X","  ")</f>
        <v>X</v>
      </c>
      <c r="J585" s="94" t="str">
        <f>IF([9]Mides!H576&gt;60,"X", "  ")</f>
        <v xml:space="preserve">  </v>
      </c>
      <c r="K585" s="96">
        <f>[9]Mides!N576</f>
        <v>0</v>
      </c>
      <c r="L585" s="96">
        <f>[9]Mides!K576</f>
        <v>0</v>
      </c>
      <c r="M585" s="96">
        <f>[9]Mides!L576</f>
        <v>0</v>
      </c>
      <c r="N585" s="96" t="str">
        <f>[9]Mides!M576</f>
        <v>x</v>
      </c>
      <c r="O585" s="96">
        <f t="shared" si="4"/>
        <v>0</v>
      </c>
      <c r="P585" s="96" t="str">
        <f>[9]Mides!R576</f>
        <v>Guatemala</v>
      </c>
      <c r="Q585" s="96" t="str">
        <f>[9]Mides!S576</f>
        <v>Guatemala</v>
      </c>
    </row>
    <row r="586" spans="2:17" ht="15" thickBot="1" x14ac:dyDescent="0.35">
      <c r="B586" s="92">
        <f>[9]Mides!E577</f>
        <v>0</v>
      </c>
      <c r="C586" s="93" t="str">
        <f>[9]Mides!D577</f>
        <v xml:space="preserve">Rut Elizabeth Say De Silvestre </v>
      </c>
      <c r="D586" s="94" t="str">
        <f>IF([9]Mides!F577=1,"X"," ")</f>
        <v>X</v>
      </c>
      <c r="E586" s="94" t="str">
        <f>IF([9]Mides!F577=2,"X"," ")</f>
        <v xml:space="preserve"> </v>
      </c>
      <c r="F586" s="95">
        <f>[9]Mides!B577</f>
        <v>2563250140101</v>
      </c>
      <c r="G586" s="94" t="str">
        <f>IF(AND([9]Mides!H577&gt;=1,[9]Mides!H577&lt;=14),"X"," ")</f>
        <v xml:space="preserve"> </v>
      </c>
      <c r="H586" s="94" t="str">
        <f>IF(AND([9]Mides!H577&gt;=14,[9]Mides!H577&lt;=30),"X"," ")</f>
        <v xml:space="preserve"> </v>
      </c>
      <c r="I586" s="94" t="str">
        <f>IF(AND([9]Mides!H577&gt;=31,[9]Mides!H577&lt;=60),"X","  ")</f>
        <v>X</v>
      </c>
      <c r="J586" s="94" t="str">
        <f>IF([9]Mides!H577&gt;60,"X", "  ")</f>
        <v xml:space="preserve">  </v>
      </c>
      <c r="K586" s="96">
        <f>[9]Mides!N577</f>
        <v>0</v>
      </c>
      <c r="L586" s="96">
        <f>[9]Mides!K577</f>
        <v>0</v>
      </c>
      <c r="M586" s="96">
        <f>[9]Mides!L577</f>
        <v>0</v>
      </c>
      <c r="N586" s="96" t="str">
        <f>[9]Mides!M577</f>
        <v>x</v>
      </c>
      <c r="O586" s="96">
        <f t="shared" si="4"/>
        <v>0</v>
      </c>
      <c r="P586" s="96" t="str">
        <f>[9]Mides!R577</f>
        <v>Guatemala</v>
      </c>
      <c r="Q586" s="96" t="str">
        <f>[9]Mides!S577</f>
        <v>Guatemala</v>
      </c>
    </row>
    <row r="587" spans="2:17" ht="15" thickBot="1" x14ac:dyDescent="0.35">
      <c r="B587" s="92">
        <f>[9]Mides!E578</f>
        <v>0</v>
      </c>
      <c r="C587" s="93" t="str">
        <f>[9]Mides!D578</f>
        <v xml:space="preserve">Valeri Xiomara Pérez Viana </v>
      </c>
      <c r="D587" s="94" t="str">
        <f>IF([9]Mides!F578=1,"X"," ")</f>
        <v>X</v>
      </c>
      <c r="E587" s="94" t="str">
        <f>IF([9]Mides!F578=2,"X"," ")</f>
        <v xml:space="preserve"> </v>
      </c>
      <c r="F587" s="95" t="str">
        <f>[9]Mides!B578</f>
        <v>menor de edad</v>
      </c>
      <c r="G587" s="94" t="str">
        <f>IF(AND([9]Mides!H578&gt;=1,[9]Mides!H578&lt;=14),"X"," ")</f>
        <v>X</v>
      </c>
      <c r="H587" s="94" t="str">
        <f>IF(AND([9]Mides!H578&gt;=14,[9]Mides!H578&lt;=30),"X"," ")</f>
        <v xml:space="preserve"> </v>
      </c>
      <c r="I587" s="94" t="str">
        <f>IF(AND([9]Mides!H578&gt;=31,[9]Mides!H578&lt;=60),"X","  ")</f>
        <v xml:space="preserve">  </v>
      </c>
      <c r="J587" s="94" t="str">
        <f>IF([9]Mides!H578&gt;60,"X", "  ")</f>
        <v xml:space="preserve">  </v>
      </c>
      <c r="K587" s="96">
        <f>[9]Mides!N578</f>
        <v>0</v>
      </c>
      <c r="L587" s="96">
        <f>[9]Mides!K578</f>
        <v>0</v>
      </c>
      <c r="M587" s="96">
        <f>[9]Mides!L578</f>
        <v>0</v>
      </c>
      <c r="N587" s="96" t="str">
        <f>[9]Mides!M578</f>
        <v>x</v>
      </c>
      <c r="O587" s="96">
        <f t="shared" si="4"/>
        <v>0</v>
      </c>
      <c r="P587" s="96" t="str">
        <f>[9]Mides!R578</f>
        <v>Guatemala</v>
      </c>
      <c r="Q587" s="96" t="str">
        <f>[9]Mides!S578</f>
        <v>Guatemala</v>
      </c>
    </row>
    <row r="588" spans="2:17" ht="15" thickBot="1" x14ac:dyDescent="0.35">
      <c r="B588" s="92">
        <f>[9]Mides!E579</f>
        <v>0</v>
      </c>
      <c r="C588" s="93" t="str">
        <f>[9]Mides!D579</f>
        <v xml:space="preserve">Krizia Yajahira Orellana Pérez </v>
      </c>
      <c r="D588" s="94" t="str">
        <f>IF([9]Mides!F579=1,"X"," ")</f>
        <v>X</v>
      </c>
      <c r="E588" s="94" t="str">
        <f>IF([9]Mides!F579=2,"X"," ")</f>
        <v xml:space="preserve"> </v>
      </c>
      <c r="F588" s="95">
        <f>[9]Mides!B579</f>
        <v>2643256640101</v>
      </c>
      <c r="G588" s="94" t="str">
        <f>IF(AND([9]Mides!H579&gt;=1,[9]Mides!H579&lt;=14),"X"," ")</f>
        <v xml:space="preserve"> </v>
      </c>
      <c r="H588" s="94" t="str">
        <f>IF(AND([9]Mides!H579&gt;=14,[9]Mides!H579&lt;=30),"X"," ")</f>
        <v xml:space="preserve"> </v>
      </c>
      <c r="I588" s="94" t="str">
        <f>IF(AND([9]Mides!H579&gt;=31,[9]Mides!H579&lt;=60),"X","  ")</f>
        <v>X</v>
      </c>
      <c r="J588" s="94" t="str">
        <f>IF([9]Mides!H579&gt;60,"X", "  ")</f>
        <v xml:space="preserve">  </v>
      </c>
      <c r="K588" s="96">
        <f>[9]Mides!N579</f>
        <v>0</v>
      </c>
      <c r="L588" s="96">
        <f>[9]Mides!K579</f>
        <v>0</v>
      </c>
      <c r="M588" s="96">
        <f>[9]Mides!L579</f>
        <v>0</v>
      </c>
      <c r="N588" s="96" t="str">
        <f>[9]Mides!M579</f>
        <v>x</v>
      </c>
      <c r="O588" s="96">
        <f t="shared" si="4"/>
        <v>0</v>
      </c>
      <c r="P588" s="96" t="str">
        <f>[9]Mides!R579</f>
        <v>Guatemala</v>
      </c>
      <c r="Q588" s="96" t="str">
        <f>[9]Mides!S579</f>
        <v>Guatemala</v>
      </c>
    </row>
    <row r="589" spans="2:17" ht="15" thickBot="1" x14ac:dyDescent="0.35">
      <c r="B589" s="92">
        <f>[9]Mides!E580</f>
        <v>0</v>
      </c>
      <c r="C589" s="93" t="str">
        <f>[9]Mides!D580</f>
        <v xml:space="preserve">Fatima Garbiela Orellana Samayoa </v>
      </c>
      <c r="D589" s="94" t="str">
        <f>IF([9]Mides!F580=1,"X"," ")</f>
        <v>X</v>
      </c>
      <c r="E589" s="94" t="str">
        <f>IF([9]Mides!F580=2,"X"," ")</f>
        <v xml:space="preserve"> </v>
      </c>
      <c r="F589" s="95">
        <f>[9]Mides!B580</f>
        <v>2203564240101</v>
      </c>
      <c r="G589" s="94" t="str">
        <f>IF(AND([9]Mides!H580&gt;=1,[9]Mides!H580&lt;=14),"X"," ")</f>
        <v>X</v>
      </c>
      <c r="H589" s="94" t="str">
        <f>IF(AND([9]Mides!H580&gt;=14,[9]Mides!H580&lt;=30),"X"," ")</f>
        <v xml:space="preserve"> </v>
      </c>
      <c r="I589" s="94" t="str">
        <f>IF(AND([9]Mides!H580&gt;=31,[9]Mides!H580&lt;=60),"X","  ")</f>
        <v xml:space="preserve">  </v>
      </c>
      <c r="J589" s="94" t="str">
        <f>IF([9]Mides!H580&gt;60,"X", "  ")</f>
        <v xml:space="preserve">  </v>
      </c>
      <c r="K589" s="96">
        <f>[9]Mides!N580</f>
        <v>0</v>
      </c>
      <c r="L589" s="96">
        <f>[9]Mides!K580</f>
        <v>0</v>
      </c>
      <c r="M589" s="96">
        <f>[9]Mides!L580</f>
        <v>0</v>
      </c>
      <c r="N589" s="96" t="str">
        <f>[9]Mides!M580</f>
        <v>x</v>
      </c>
      <c r="O589" s="96">
        <f t="shared" si="4"/>
        <v>0</v>
      </c>
      <c r="P589" s="96" t="str">
        <f>[9]Mides!R580</f>
        <v>Guatemala</v>
      </c>
      <c r="Q589" s="96" t="str">
        <f>[9]Mides!S580</f>
        <v>Guatemala</v>
      </c>
    </row>
    <row r="590" spans="2:17" ht="15" thickBot="1" x14ac:dyDescent="0.35">
      <c r="B590" s="92">
        <f>[9]Mides!E581</f>
        <v>0</v>
      </c>
      <c r="C590" s="93" t="str">
        <f>[9]Mides!D581</f>
        <v xml:space="preserve">Sandra Elizbeth Perez  Guix </v>
      </c>
      <c r="D590" s="94" t="str">
        <f>IF([9]Mides!F581=1,"X"," ")</f>
        <v>X</v>
      </c>
      <c r="E590" s="94" t="str">
        <f>IF([9]Mides!F581=2,"X"," ")</f>
        <v xml:space="preserve"> </v>
      </c>
      <c r="F590" s="95">
        <f>[9]Mides!B581</f>
        <v>1625672430101</v>
      </c>
      <c r="G590" s="94" t="str">
        <f>IF(AND([9]Mides!H581&gt;=1,[9]Mides!H581&lt;=14),"X"," ")</f>
        <v xml:space="preserve"> </v>
      </c>
      <c r="H590" s="94" t="str">
        <f>IF(AND([9]Mides!H581&gt;=14,[9]Mides!H581&lt;=30),"X"," ")</f>
        <v xml:space="preserve"> </v>
      </c>
      <c r="I590" s="94" t="str">
        <f>IF(AND([9]Mides!H581&gt;=31,[9]Mides!H581&lt;=60),"X","  ")</f>
        <v>X</v>
      </c>
      <c r="J590" s="94" t="str">
        <f>IF([9]Mides!H581&gt;60,"X", "  ")</f>
        <v xml:space="preserve">  </v>
      </c>
      <c r="K590" s="96">
        <f>[9]Mides!N581</f>
        <v>0</v>
      </c>
      <c r="L590" s="96">
        <f>[9]Mides!K581</f>
        <v>0</v>
      </c>
      <c r="M590" s="96">
        <f>[9]Mides!L581</f>
        <v>0</v>
      </c>
      <c r="N590" s="96" t="str">
        <f>[9]Mides!M581</f>
        <v>x</v>
      </c>
      <c r="O590" s="96">
        <f t="shared" si="4"/>
        <v>0</v>
      </c>
      <c r="P590" s="96" t="str">
        <f>[9]Mides!R581</f>
        <v>Guatemala</v>
      </c>
      <c r="Q590" s="96" t="str">
        <f>[9]Mides!S581</f>
        <v>Guatemala</v>
      </c>
    </row>
    <row r="591" spans="2:17" ht="15" thickBot="1" x14ac:dyDescent="0.35">
      <c r="B591" s="92">
        <f>[9]Mides!E582</f>
        <v>0</v>
      </c>
      <c r="C591" s="93" t="str">
        <f>[9]Mides!D582</f>
        <v xml:space="preserve">Emma Yolanda Monterroso Escobar </v>
      </c>
      <c r="D591" s="94" t="str">
        <f>IF([9]Mides!F582=1,"X"," ")</f>
        <v>X</v>
      </c>
      <c r="E591" s="94" t="str">
        <f>IF([9]Mides!F582=2,"X"," ")</f>
        <v xml:space="preserve"> </v>
      </c>
      <c r="F591" s="95">
        <f>[9]Mides!B582</f>
        <v>2519876980101</v>
      </c>
      <c r="G591" s="94" t="str">
        <f>IF(AND([9]Mides!H582&gt;=1,[9]Mides!H582&lt;=14),"X"," ")</f>
        <v xml:space="preserve"> </v>
      </c>
      <c r="H591" s="94" t="str">
        <f>IF(AND([9]Mides!H582&gt;=14,[9]Mides!H582&lt;=30),"X"," ")</f>
        <v xml:space="preserve"> </v>
      </c>
      <c r="I591" s="94" t="str">
        <f>IF(AND([9]Mides!H582&gt;=31,[9]Mides!H582&lt;=60),"X","  ")</f>
        <v>X</v>
      </c>
      <c r="J591" s="94" t="str">
        <f>IF([9]Mides!H582&gt;60,"X", "  ")</f>
        <v xml:space="preserve">  </v>
      </c>
      <c r="K591" s="96">
        <f>[9]Mides!N582</f>
        <v>0</v>
      </c>
      <c r="L591" s="96">
        <f>[9]Mides!K582</f>
        <v>0</v>
      </c>
      <c r="M591" s="96">
        <f>[9]Mides!L582</f>
        <v>0</v>
      </c>
      <c r="N591" s="96" t="str">
        <f>[9]Mides!M582</f>
        <v>x</v>
      </c>
      <c r="O591" s="96">
        <f t="shared" si="4"/>
        <v>0</v>
      </c>
      <c r="P591" s="96" t="str">
        <f>[9]Mides!R582</f>
        <v>Guatemala</v>
      </c>
      <c r="Q591" s="96" t="str">
        <f>[9]Mides!S582</f>
        <v>Guatemala</v>
      </c>
    </row>
    <row r="592" spans="2:17" ht="15" thickBot="1" x14ac:dyDescent="0.35">
      <c r="B592" s="92">
        <f>[9]Mides!E583</f>
        <v>0</v>
      </c>
      <c r="C592" s="93" t="str">
        <f>[9]Mides!D583</f>
        <v>Andrea Juliana Alvarado Alvarado</v>
      </c>
      <c r="D592" s="94" t="str">
        <f>IF([9]Mides!F583=1,"X"," ")</f>
        <v>X</v>
      </c>
      <c r="E592" s="94" t="str">
        <f>IF([9]Mides!F583=2,"X"," ")</f>
        <v xml:space="preserve"> </v>
      </c>
      <c r="F592" s="95" t="str">
        <f>[9]Mides!B583</f>
        <v>menor de edad</v>
      </c>
      <c r="G592" s="94" t="str">
        <f>IF(AND([9]Mides!H583&gt;=1,[9]Mides!H583&lt;=14),"X"," ")</f>
        <v>X</v>
      </c>
      <c r="H592" s="94" t="str">
        <f>IF(AND([9]Mides!H583&gt;=14,[9]Mides!H583&lt;=30),"X"," ")</f>
        <v xml:space="preserve"> </v>
      </c>
      <c r="I592" s="94" t="str">
        <f>IF(AND([9]Mides!H583&gt;=31,[9]Mides!H583&lt;=60),"X","  ")</f>
        <v xml:space="preserve">  </v>
      </c>
      <c r="J592" s="94" t="str">
        <f>IF([9]Mides!H583&gt;60,"X", "  ")</f>
        <v xml:space="preserve">  </v>
      </c>
      <c r="K592" s="96">
        <f>[9]Mides!N583</f>
        <v>0</v>
      </c>
      <c r="L592" s="96">
        <f>[9]Mides!K583</f>
        <v>0</v>
      </c>
      <c r="M592" s="96">
        <f>[9]Mides!L583</f>
        <v>0</v>
      </c>
      <c r="N592" s="96" t="str">
        <f>[9]Mides!M583</f>
        <v>x</v>
      </c>
      <c r="O592" s="96">
        <f t="shared" si="4"/>
        <v>0</v>
      </c>
      <c r="P592" s="96" t="str">
        <f>[9]Mides!R583</f>
        <v>Guatemala</v>
      </c>
      <c r="Q592" s="96" t="str">
        <f>[9]Mides!S583</f>
        <v>Guatemala</v>
      </c>
    </row>
    <row r="593" spans="2:17" ht="15" thickBot="1" x14ac:dyDescent="0.35">
      <c r="B593" s="92">
        <f>[9]Mides!E584</f>
        <v>0</v>
      </c>
      <c r="C593" s="93" t="str">
        <f>[9]Mides!D584</f>
        <v>Luisa Johana Hernández Ruano</v>
      </c>
      <c r="D593" s="94" t="str">
        <f>IF([9]Mides!F584=1,"X"," ")</f>
        <v>X</v>
      </c>
      <c r="E593" s="94" t="str">
        <f>IF([9]Mides!F584=2,"X"," ")</f>
        <v xml:space="preserve"> </v>
      </c>
      <c r="F593" s="95">
        <f>[9]Mides!B584</f>
        <v>1580261870101</v>
      </c>
      <c r="G593" s="94" t="str">
        <f>IF(AND([9]Mides!H584&gt;=1,[9]Mides!H584&lt;=14),"X"," ")</f>
        <v xml:space="preserve"> </v>
      </c>
      <c r="H593" s="94" t="str">
        <f>IF(AND([9]Mides!H584&gt;=14,[9]Mides!H584&lt;=30),"X"," ")</f>
        <v xml:space="preserve"> </v>
      </c>
      <c r="I593" s="94" t="str">
        <f>IF(AND([9]Mides!H584&gt;=31,[9]Mides!H584&lt;=60),"X","  ")</f>
        <v>X</v>
      </c>
      <c r="J593" s="94" t="str">
        <f>IF([9]Mides!H584&gt;60,"X", "  ")</f>
        <v xml:space="preserve">  </v>
      </c>
      <c r="K593" s="96">
        <f>[9]Mides!N584</f>
        <v>0</v>
      </c>
      <c r="L593" s="96">
        <f>[9]Mides!K584</f>
        <v>0</v>
      </c>
      <c r="M593" s="96">
        <f>[9]Mides!L584</f>
        <v>0</v>
      </c>
      <c r="N593" s="96" t="str">
        <f>[9]Mides!M584</f>
        <v>x</v>
      </c>
      <c r="O593" s="96">
        <f t="shared" si="4"/>
        <v>0</v>
      </c>
      <c r="P593" s="96" t="str">
        <f>[9]Mides!R584</f>
        <v>Guatemala</v>
      </c>
      <c r="Q593" s="96" t="str">
        <f>[9]Mides!S584</f>
        <v>Guatemala</v>
      </c>
    </row>
    <row r="594" spans="2:17" ht="15" thickBot="1" x14ac:dyDescent="0.35">
      <c r="B594" s="92">
        <f>[9]Mides!E585</f>
        <v>0</v>
      </c>
      <c r="C594" s="93" t="str">
        <f>[9]Mides!D585</f>
        <v>Carlos Gabriel Valdez Cordova</v>
      </c>
      <c r="D594" s="94" t="str">
        <f>IF([9]Mides!F585=1,"X"," ")</f>
        <v xml:space="preserve"> </v>
      </c>
      <c r="E594" s="94" t="str">
        <f>IF([9]Mides!F585=2,"X"," ")</f>
        <v>X</v>
      </c>
      <c r="F594" s="95">
        <f>[9]Mides!B585</f>
        <v>2022283710101</v>
      </c>
      <c r="G594" s="94" t="str">
        <f>IF(AND([9]Mides!H585&gt;=1,[9]Mides!H585&lt;=14),"X"," ")</f>
        <v>X</v>
      </c>
      <c r="H594" s="94" t="str">
        <f>IF(AND([9]Mides!H585&gt;=14,[9]Mides!H585&lt;=30),"X"," ")</f>
        <v xml:space="preserve"> </v>
      </c>
      <c r="I594" s="94" t="str">
        <f>IF(AND([9]Mides!H585&gt;=31,[9]Mides!H585&lt;=60),"X","  ")</f>
        <v xml:space="preserve">  </v>
      </c>
      <c r="J594" s="94" t="str">
        <f>IF([9]Mides!H585&gt;60,"X", "  ")</f>
        <v xml:space="preserve">  </v>
      </c>
      <c r="K594" s="96">
        <f>[9]Mides!N585</f>
        <v>0</v>
      </c>
      <c r="L594" s="96">
        <f>[9]Mides!K585</f>
        <v>0</v>
      </c>
      <c r="M594" s="96">
        <f>[9]Mides!L585</f>
        <v>0</v>
      </c>
      <c r="N594" s="96" t="str">
        <f>[9]Mides!M585</f>
        <v>x</v>
      </c>
      <c r="O594" s="96">
        <f t="shared" si="4"/>
        <v>0</v>
      </c>
      <c r="P594" s="96" t="str">
        <f>[9]Mides!R585</f>
        <v>Guatemala</v>
      </c>
      <c r="Q594" s="96" t="str">
        <f>[9]Mides!S585</f>
        <v>Guatemala</v>
      </c>
    </row>
    <row r="595" spans="2:17" ht="15" thickBot="1" x14ac:dyDescent="0.35">
      <c r="B595" s="92">
        <f>[9]Mides!E586</f>
        <v>0</v>
      </c>
      <c r="C595" s="93" t="str">
        <f>[9]Mides!D586</f>
        <v>Maria del Rosario Jimenez Batrez</v>
      </c>
      <c r="D595" s="94" t="str">
        <f>IF([9]Mides!F586=1,"X"," ")</f>
        <v>X</v>
      </c>
      <c r="E595" s="94" t="str">
        <f>IF([9]Mides!F586=2,"X"," ")</f>
        <v xml:space="preserve"> </v>
      </c>
      <c r="F595" s="95">
        <f>[9]Mides!B586</f>
        <v>1664459242217</v>
      </c>
      <c r="G595" s="94" t="str">
        <f>IF(AND([9]Mides!H586&gt;=1,[9]Mides!H586&lt;=14),"X"," ")</f>
        <v xml:space="preserve"> </v>
      </c>
      <c r="H595" s="94" t="str">
        <f>IF(AND([9]Mides!H586&gt;=14,[9]Mides!H586&lt;=30),"X"," ")</f>
        <v xml:space="preserve"> </v>
      </c>
      <c r="I595" s="94" t="str">
        <f>IF(AND([9]Mides!H586&gt;=31,[9]Mides!H586&lt;=60),"X","  ")</f>
        <v xml:space="preserve">  </v>
      </c>
      <c r="J595" s="94" t="str">
        <f>IF([9]Mides!H586&gt;60,"X", "  ")</f>
        <v>X</v>
      </c>
      <c r="K595" s="96">
        <f>[9]Mides!N586</f>
        <v>0</v>
      </c>
      <c r="L595" s="96">
        <f>[9]Mides!K586</f>
        <v>0</v>
      </c>
      <c r="M595" s="96">
        <f>[9]Mides!L586</f>
        <v>0</v>
      </c>
      <c r="N595" s="96" t="str">
        <f>[9]Mides!M586</f>
        <v>x</v>
      </c>
      <c r="O595" s="96">
        <f t="shared" si="4"/>
        <v>0</v>
      </c>
      <c r="P595" s="96" t="str">
        <f>[9]Mides!R586</f>
        <v>Guatemala</v>
      </c>
      <c r="Q595" s="96" t="str">
        <f>[9]Mides!S586</f>
        <v>Guatemala</v>
      </c>
    </row>
    <row r="596" spans="2:17" ht="15" thickBot="1" x14ac:dyDescent="0.35">
      <c r="B596" s="92">
        <f>[9]Mides!E587</f>
        <v>0</v>
      </c>
      <c r="C596" s="93" t="str">
        <f>[9]Mides!D587</f>
        <v>Mariandré Arroyo Mazariegos</v>
      </c>
      <c r="D596" s="94" t="str">
        <f>IF([9]Mides!F587=1,"X"," ")</f>
        <v>X</v>
      </c>
      <c r="E596" s="94" t="str">
        <f>IF([9]Mides!F587=2,"X"," ")</f>
        <v xml:space="preserve"> </v>
      </c>
      <c r="F596" s="95">
        <f>[9]Mides!B587</f>
        <v>2089228570101</v>
      </c>
      <c r="G596" s="94" t="str">
        <f>IF(AND([9]Mides!H587&gt;=1,[9]Mides!H587&lt;=14),"X"," ")</f>
        <v>X</v>
      </c>
      <c r="H596" s="94" t="str">
        <f>IF(AND([9]Mides!H587&gt;=14,[9]Mides!H587&lt;=30),"X"," ")</f>
        <v xml:space="preserve"> </v>
      </c>
      <c r="I596" s="94" t="str">
        <f>IF(AND([9]Mides!H587&gt;=31,[9]Mides!H587&lt;=60),"X","  ")</f>
        <v xml:space="preserve">  </v>
      </c>
      <c r="J596" s="94" t="str">
        <f>IF([9]Mides!H587&gt;60,"X", "  ")</f>
        <v xml:space="preserve">  </v>
      </c>
      <c r="K596" s="96">
        <f>[9]Mides!N587</f>
        <v>0</v>
      </c>
      <c r="L596" s="96">
        <f>[9]Mides!K587</f>
        <v>0</v>
      </c>
      <c r="M596" s="96">
        <f>[9]Mides!L587</f>
        <v>0</v>
      </c>
      <c r="N596" s="96" t="str">
        <f>[9]Mides!M587</f>
        <v>x</v>
      </c>
      <c r="O596" s="96">
        <f t="shared" si="4"/>
        <v>0</v>
      </c>
      <c r="P596" s="96" t="str">
        <f>[9]Mides!R587</f>
        <v>Guatemala</v>
      </c>
      <c r="Q596" s="96" t="str">
        <f>[9]Mides!S587</f>
        <v>Guatemala</v>
      </c>
    </row>
    <row r="597" spans="2:17" ht="15" thickBot="1" x14ac:dyDescent="0.35">
      <c r="B597" s="92">
        <f>[9]Mides!E588</f>
        <v>0</v>
      </c>
      <c r="C597" s="93" t="str">
        <f>[9]Mides!D588</f>
        <v>Marelin Yarima Monroy Cifuentes</v>
      </c>
      <c r="D597" s="94" t="str">
        <f>IF([9]Mides!F588=1,"X"," ")</f>
        <v>X</v>
      </c>
      <c r="E597" s="94" t="str">
        <f>IF([9]Mides!F588=2,"X"," ")</f>
        <v xml:space="preserve"> </v>
      </c>
      <c r="F597" s="95">
        <f>[9]Mides!B588</f>
        <v>2615451910101</v>
      </c>
      <c r="G597" s="94" t="str">
        <f>IF(AND([9]Mides!H588&gt;=1,[9]Mides!H588&lt;=14),"X"," ")</f>
        <v xml:space="preserve"> </v>
      </c>
      <c r="H597" s="94" t="str">
        <f>IF(AND([9]Mides!H588&gt;=14,[9]Mides!H588&lt;=30),"X"," ")</f>
        <v>X</v>
      </c>
      <c r="I597" s="94" t="str">
        <f>IF(AND([9]Mides!H588&gt;=31,[9]Mides!H588&lt;=60),"X","  ")</f>
        <v xml:space="preserve">  </v>
      </c>
      <c r="J597" s="94" t="str">
        <f>IF([9]Mides!H588&gt;60,"X", "  ")</f>
        <v xml:space="preserve">  </v>
      </c>
      <c r="K597" s="96">
        <f>[9]Mides!N588</f>
        <v>0</v>
      </c>
      <c r="L597" s="96">
        <f>[9]Mides!K588</f>
        <v>0</v>
      </c>
      <c r="M597" s="96">
        <f>[9]Mides!L588</f>
        <v>0</v>
      </c>
      <c r="N597" s="96" t="str">
        <f>[9]Mides!M588</f>
        <v>x</v>
      </c>
      <c r="O597" s="96">
        <f t="shared" si="4"/>
        <v>0</v>
      </c>
      <c r="P597" s="96" t="str">
        <f>[9]Mides!R588</f>
        <v>Guatemala</v>
      </c>
      <c r="Q597" s="96" t="str">
        <f>[9]Mides!S588</f>
        <v>Guatemala</v>
      </c>
    </row>
    <row r="598" spans="2:17" ht="15" thickBot="1" x14ac:dyDescent="0.35">
      <c r="B598" s="92">
        <f>[9]Mides!E589</f>
        <v>0</v>
      </c>
      <c r="C598" s="93" t="str">
        <f>[9]Mides!D589</f>
        <v>Darlin Marilu Guzmán Villeda</v>
      </c>
      <c r="D598" s="94" t="str">
        <f>IF([9]Mides!F589=1,"X"," ")</f>
        <v>X</v>
      </c>
      <c r="E598" s="94" t="str">
        <f>IF([9]Mides!F589=2,"X"," ")</f>
        <v xml:space="preserve"> </v>
      </c>
      <c r="F598" s="95">
        <f>[9]Mides!B589</f>
        <v>2304764060101</v>
      </c>
      <c r="G598" s="94" t="str">
        <f>IF(AND([9]Mides!H589&gt;=1,[9]Mides!H589&lt;=14),"X"," ")</f>
        <v xml:space="preserve"> </v>
      </c>
      <c r="H598" s="94" t="str">
        <f>IF(AND([9]Mides!H589&gt;=14,[9]Mides!H589&lt;=30),"X"," ")</f>
        <v>X</v>
      </c>
      <c r="I598" s="94" t="str">
        <f>IF(AND([9]Mides!H589&gt;=31,[9]Mides!H589&lt;=60),"X","  ")</f>
        <v xml:space="preserve">  </v>
      </c>
      <c r="J598" s="94" t="str">
        <f>IF([9]Mides!H589&gt;60,"X", "  ")</f>
        <v xml:space="preserve">  </v>
      </c>
      <c r="K598" s="96">
        <f>[9]Mides!N589</f>
        <v>0</v>
      </c>
      <c r="L598" s="96">
        <f>[9]Mides!K589</f>
        <v>0</v>
      </c>
      <c r="M598" s="96">
        <f>[9]Mides!L589</f>
        <v>0</v>
      </c>
      <c r="N598" s="96" t="str">
        <f>[9]Mides!M589</f>
        <v>x</v>
      </c>
      <c r="O598" s="96">
        <f t="shared" si="4"/>
        <v>0</v>
      </c>
      <c r="P598" s="96" t="str">
        <f>[9]Mides!R589</f>
        <v>Guatemala</v>
      </c>
      <c r="Q598" s="96" t="str">
        <f>[9]Mides!S589</f>
        <v>Guatemala</v>
      </c>
    </row>
    <row r="599" spans="2:17" ht="15" thickBot="1" x14ac:dyDescent="0.35">
      <c r="B599" s="92">
        <f>[9]Mides!E590</f>
        <v>0</v>
      </c>
      <c r="C599" s="93" t="str">
        <f>[9]Mides!D590</f>
        <v>Dulce Marìa De Los Angeles Guzman Esquivel</v>
      </c>
      <c r="D599" s="94" t="str">
        <f>IF([9]Mides!F590=1,"X"," ")</f>
        <v>X</v>
      </c>
      <c r="E599" s="94" t="str">
        <f>IF([9]Mides!F590=2,"X"," ")</f>
        <v xml:space="preserve"> </v>
      </c>
      <c r="F599" s="95" t="str">
        <f>[9]Mides!B590</f>
        <v>menor de edad</v>
      </c>
      <c r="G599" s="94" t="str">
        <f>IF(AND([9]Mides!H590&gt;=1,[9]Mides!H590&lt;=14),"X"," ")</f>
        <v>X</v>
      </c>
      <c r="H599" s="94" t="str">
        <f>IF(AND([9]Mides!H590&gt;=14,[9]Mides!H590&lt;=30),"X"," ")</f>
        <v xml:space="preserve"> </v>
      </c>
      <c r="I599" s="94" t="str">
        <f>IF(AND([9]Mides!H590&gt;=31,[9]Mides!H590&lt;=60),"X","  ")</f>
        <v xml:space="preserve">  </v>
      </c>
      <c r="J599" s="94" t="str">
        <f>IF([9]Mides!H590&gt;60,"X", "  ")</f>
        <v xml:space="preserve">  </v>
      </c>
      <c r="K599" s="96">
        <f>[9]Mides!N590</f>
        <v>0</v>
      </c>
      <c r="L599" s="96">
        <f>[9]Mides!K590</f>
        <v>0</v>
      </c>
      <c r="M599" s="96">
        <f>[9]Mides!L590</f>
        <v>0</v>
      </c>
      <c r="N599" s="96" t="str">
        <f>[9]Mides!M590</f>
        <v>x</v>
      </c>
      <c r="O599" s="96">
        <f t="shared" si="4"/>
        <v>0</v>
      </c>
      <c r="P599" s="96" t="str">
        <f>[9]Mides!R590</f>
        <v>Guatemala</v>
      </c>
      <c r="Q599" s="96" t="str">
        <f>[9]Mides!S590</f>
        <v>Guatemala</v>
      </c>
    </row>
    <row r="600" spans="2:17" ht="15" thickBot="1" x14ac:dyDescent="0.35">
      <c r="B600" s="92">
        <f>[9]Mides!E591</f>
        <v>0</v>
      </c>
      <c r="C600" s="93" t="str">
        <f>[9]Mides!D591</f>
        <v>Hanna Isabela Morales Lòpez</v>
      </c>
      <c r="D600" s="94" t="str">
        <f>IF([9]Mides!F591=1,"X"," ")</f>
        <v>X</v>
      </c>
      <c r="E600" s="94" t="str">
        <f>IF([9]Mides!F591=2,"X"," ")</f>
        <v xml:space="preserve"> </v>
      </c>
      <c r="F600" s="95">
        <f>[9]Mides!B591</f>
        <v>2453253280101</v>
      </c>
      <c r="G600" s="94" t="str">
        <f>IF(AND([9]Mides!H591&gt;=1,[9]Mides!H591&lt;=14),"X"," ")</f>
        <v>X</v>
      </c>
      <c r="H600" s="94" t="str">
        <f>IF(AND([9]Mides!H591&gt;=14,[9]Mides!H591&lt;=30),"X"," ")</f>
        <v xml:space="preserve"> </v>
      </c>
      <c r="I600" s="94" t="str">
        <f>IF(AND([9]Mides!H591&gt;=31,[9]Mides!H591&lt;=60),"X","  ")</f>
        <v xml:space="preserve">  </v>
      </c>
      <c r="J600" s="94" t="str">
        <f>IF([9]Mides!H591&gt;60,"X", "  ")</f>
        <v xml:space="preserve">  </v>
      </c>
      <c r="K600" s="96">
        <f>[9]Mides!N591</f>
        <v>0</v>
      </c>
      <c r="L600" s="96">
        <f>[9]Mides!K591</f>
        <v>0</v>
      </c>
      <c r="M600" s="96">
        <f>[9]Mides!L591</f>
        <v>0</v>
      </c>
      <c r="N600" s="96" t="str">
        <f>[9]Mides!M591</f>
        <v>x</v>
      </c>
      <c r="O600" s="96">
        <f t="shared" si="4"/>
        <v>0</v>
      </c>
      <c r="P600" s="96" t="str">
        <f>[9]Mides!R591</f>
        <v>Guatemala</v>
      </c>
      <c r="Q600" s="96" t="str">
        <f>[9]Mides!S591</f>
        <v>Guatemala</v>
      </c>
    </row>
    <row r="601" spans="2:17" ht="15" thickBot="1" x14ac:dyDescent="0.35">
      <c r="B601" s="92">
        <f>[9]Mides!E592</f>
        <v>0</v>
      </c>
      <c r="C601" s="93" t="str">
        <f>[9]Mides!D592</f>
        <v>Valentina  Nicole Tobar Valdez</v>
      </c>
      <c r="D601" s="94" t="str">
        <f>IF([9]Mides!F592=1,"X"," ")</f>
        <v>X</v>
      </c>
      <c r="E601" s="94" t="str">
        <f>IF([9]Mides!F592=2,"X"," ")</f>
        <v xml:space="preserve"> </v>
      </c>
      <c r="F601" s="95">
        <f>[9]Mides!B592</f>
        <v>2127989950101</v>
      </c>
      <c r="G601" s="94" t="str">
        <f>IF(AND([9]Mides!H592&gt;=1,[9]Mides!H592&lt;=14),"X"," ")</f>
        <v>X</v>
      </c>
      <c r="H601" s="94" t="str">
        <f>IF(AND([9]Mides!H592&gt;=14,[9]Mides!H592&lt;=30),"X"," ")</f>
        <v xml:space="preserve"> </v>
      </c>
      <c r="I601" s="94" t="str">
        <f>IF(AND([9]Mides!H592&gt;=31,[9]Mides!H592&lt;=60),"X","  ")</f>
        <v xml:space="preserve">  </v>
      </c>
      <c r="J601" s="94" t="str">
        <f>IF([9]Mides!H592&gt;60,"X", "  ")</f>
        <v xml:space="preserve">  </v>
      </c>
      <c r="K601" s="96">
        <f>[9]Mides!N592</f>
        <v>0</v>
      </c>
      <c r="L601" s="96">
        <f>[9]Mides!K592</f>
        <v>0</v>
      </c>
      <c r="M601" s="96">
        <f>[9]Mides!L592</f>
        <v>0</v>
      </c>
      <c r="N601" s="96" t="str">
        <f>[9]Mides!M592</f>
        <v>x</v>
      </c>
      <c r="O601" s="96">
        <f t="shared" si="4"/>
        <v>0</v>
      </c>
      <c r="P601" s="96" t="str">
        <f>[9]Mides!R592</f>
        <v>Guatemala</v>
      </c>
      <c r="Q601" s="96" t="str">
        <f>[9]Mides!S592</f>
        <v>Guatemala</v>
      </c>
    </row>
    <row r="602" spans="2:17" ht="15" thickBot="1" x14ac:dyDescent="0.35">
      <c r="B602" s="92">
        <f>[9]Mides!E593</f>
        <v>0</v>
      </c>
      <c r="C602" s="93" t="str">
        <f>[9]Mides!D593</f>
        <v>Gabriela Analy Perez Lopez</v>
      </c>
      <c r="D602" s="94" t="str">
        <f>IF([9]Mides!F593=1,"X"," ")</f>
        <v>X</v>
      </c>
      <c r="E602" s="94" t="str">
        <f>IF([9]Mides!F593=2,"X"," ")</f>
        <v xml:space="preserve"> </v>
      </c>
      <c r="F602" s="95">
        <f>[9]Mides!B593</f>
        <v>3021239970101</v>
      </c>
      <c r="G602" s="94" t="str">
        <f>IF(AND([9]Mides!H593&gt;=1,[9]Mides!H593&lt;=14),"X"," ")</f>
        <v>X</v>
      </c>
      <c r="H602" s="94" t="str">
        <f>IF(AND([9]Mides!H593&gt;=14,[9]Mides!H593&lt;=30),"X"," ")</f>
        <v xml:space="preserve"> </v>
      </c>
      <c r="I602" s="94" t="str">
        <f>IF(AND([9]Mides!H593&gt;=31,[9]Mides!H593&lt;=60),"X","  ")</f>
        <v xml:space="preserve">  </v>
      </c>
      <c r="J602" s="94" t="str">
        <f>IF([9]Mides!H593&gt;60,"X", "  ")</f>
        <v xml:space="preserve">  </v>
      </c>
      <c r="K602" s="96">
        <f>[9]Mides!N593</f>
        <v>0</v>
      </c>
      <c r="L602" s="96">
        <f>[9]Mides!K593</f>
        <v>0</v>
      </c>
      <c r="M602" s="96">
        <f>[9]Mides!L593</f>
        <v>0</v>
      </c>
      <c r="N602" s="96" t="str">
        <f>[9]Mides!M593</f>
        <v>x</v>
      </c>
      <c r="O602" s="96">
        <f t="shared" si="4"/>
        <v>0</v>
      </c>
      <c r="P602" s="96" t="str">
        <f>[9]Mides!R593</f>
        <v>Guatemala</v>
      </c>
      <c r="Q602" s="96" t="str">
        <f>[9]Mides!S593</f>
        <v>Guatemala</v>
      </c>
    </row>
    <row r="603" spans="2:17" ht="15" thickBot="1" x14ac:dyDescent="0.35">
      <c r="B603" s="92">
        <f>[9]Mides!E594</f>
        <v>0</v>
      </c>
      <c r="C603" s="93" t="str">
        <f>[9]Mides!D594</f>
        <v>Marìa Fernanda Tànchez Hernandez</v>
      </c>
      <c r="D603" s="94" t="str">
        <f>IF([9]Mides!F594=1,"X"," ")</f>
        <v>X</v>
      </c>
      <c r="E603" s="94" t="str">
        <f>IF([9]Mides!F594=2,"X"," ")</f>
        <v xml:space="preserve"> </v>
      </c>
      <c r="F603" s="95">
        <f>[9]Mides!B594</f>
        <v>3010487970101</v>
      </c>
      <c r="G603" s="94" t="str">
        <f>IF(AND([9]Mides!H594&gt;=1,[9]Mides!H594&lt;=14),"X"," ")</f>
        <v xml:space="preserve"> </v>
      </c>
      <c r="H603" s="94" t="str">
        <f>IF(AND([9]Mides!H594&gt;=14,[9]Mides!H594&lt;=30),"X"," ")</f>
        <v>X</v>
      </c>
      <c r="I603" s="94" t="str">
        <f>IF(AND([9]Mides!H594&gt;=31,[9]Mides!H594&lt;=60),"X","  ")</f>
        <v xml:space="preserve">  </v>
      </c>
      <c r="J603" s="94" t="str">
        <f>IF([9]Mides!H594&gt;60,"X", "  ")</f>
        <v xml:space="preserve">  </v>
      </c>
      <c r="K603" s="96">
        <f>[9]Mides!N594</f>
        <v>0</v>
      </c>
      <c r="L603" s="96">
        <f>[9]Mides!K594</f>
        <v>0</v>
      </c>
      <c r="M603" s="96">
        <f>[9]Mides!L594</f>
        <v>0</v>
      </c>
      <c r="N603" s="96" t="str">
        <f>[9]Mides!M594</f>
        <v>x</v>
      </c>
      <c r="O603" s="96">
        <f t="shared" si="4"/>
        <v>0</v>
      </c>
      <c r="P603" s="96" t="str">
        <f>[9]Mides!R594</f>
        <v>Guatemala</v>
      </c>
      <c r="Q603" s="96" t="str">
        <f>[9]Mides!S594</f>
        <v>Guatemala</v>
      </c>
    </row>
    <row r="604" spans="2:17" ht="15" thickBot="1" x14ac:dyDescent="0.35">
      <c r="B604" s="92">
        <f>[9]Mides!E595</f>
        <v>0</v>
      </c>
      <c r="C604" s="93" t="str">
        <f>[9]Mides!D595</f>
        <v>Valentina Sarahi Pèrez Palacios</v>
      </c>
      <c r="D604" s="94" t="str">
        <f>IF([9]Mides!F595=1,"X"," ")</f>
        <v>X</v>
      </c>
      <c r="E604" s="94" t="str">
        <f>IF([9]Mides!F595=2,"X"," ")</f>
        <v xml:space="preserve"> </v>
      </c>
      <c r="F604" s="95">
        <f>[9]Mides!B595</f>
        <v>2103802250101</v>
      </c>
      <c r="G604" s="94" t="str">
        <f>IF(AND([9]Mides!H595&gt;=1,[9]Mides!H595&lt;=14),"X"," ")</f>
        <v>X</v>
      </c>
      <c r="H604" s="94" t="str">
        <f>IF(AND([9]Mides!H595&gt;=14,[9]Mides!H595&lt;=30),"X"," ")</f>
        <v xml:space="preserve"> </v>
      </c>
      <c r="I604" s="94" t="str">
        <f>IF(AND([9]Mides!H595&gt;=31,[9]Mides!H595&lt;=60),"X","  ")</f>
        <v xml:space="preserve">  </v>
      </c>
      <c r="J604" s="94" t="str">
        <f>IF([9]Mides!H595&gt;60,"X", "  ")</f>
        <v xml:space="preserve">  </v>
      </c>
      <c r="K604" s="96">
        <f>[9]Mides!N595</f>
        <v>0</v>
      </c>
      <c r="L604" s="96">
        <f>[9]Mides!K595</f>
        <v>0</v>
      </c>
      <c r="M604" s="96">
        <f>[9]Mides!L595</f>
        <v>0</v>
      </c>
      <c r="N604" s="96" t="str">
        <f>[9]Mides!M595</f>
        <v>x</v>
      </c>
      <c r="O604" s="96">
        <f t="shared" si="4"/>
        <v>0</v>
      </c>
      <c r="P604" s="96" t="str">
        <f>[9]Mides!R595</f>
        <v>Guatemala</v>
      </c>
      <c r="Q604" s="96" t="str">
        <f>[9]Mides!S595</f>
        <v>Guatemala</v>
      </c>
    </row>
    <row r="605" spans="2:17" ht="15" thickBot="1" x14ac:dyDescent="0.35">
      <c r="B605" s="92">
        <f>[9]Mides!E596</f>
        <v>0</v>
      </c>
      <c r="C605" s="93" t="str">
        <f>[9]Mides!D596</f>
        <v>Bianca Sarahi Castillo Juarez</v>
      </c>
      <c r="D605" s="94" t="str">
        <f>IF([9]Mides!F596=1,"X"," ")</f>
        <v>X</v>
      </c>
      <c r="E605" s="94" t="str">
        <f>IF([9]Mides!F596=2,"X"," ")</f>
        <v xml:space="preserve"> </v>
      </c>
      <c r="F605" s="95">
        <f>[9]Mides!B596</f>
        <v>2081085800101</v>
      </c>
      <c r="G605" s="94" t="str">
        <f>IF(AND([9]Mides!H596&gt;=1,[9]Mides!H596&lt;=14),"X"," ")</f>
        <v>X</v>
      </c>
      <c r="H605" s="94" t="str">
        <f>IF(AND([9]Mides!H596&gt;=14,[9]Mides!H596&lt;=30),"X"," ")</f>
        <v xml:space="preserve"> </v>
      </c>
      <c r="I605" s="94" t="str">
        <f>IF(AND([9]Mides!H596&gt;=31,[9]Mides!H596&lt;=60),"X","  ")</f>
        <v xml:space="preserve">  </v>
      </c>
      <c r="J605" s="94" t="str">
        <f>IF([9]Mides!H596&gt;60,"X", "  ")</f>
        <v xml:space="preserve">  </v>
      </c>
      <c r="K605" s="96">
        <f>[9]Mides!N596</f>
        <v>0</v>
      </c>
      <c r="L605" s="96">
        <f>[9]Mides!K596</f>
        <v>0</v>
      </c>
      <c r="M605" s="96">
        <f>[9]Mides!L596</f>
        <v>0</v>
      </c>
      <c r="N605" s="96" t="str">
        <f>[9]Mides!M596</f>
        <v>x</v>
      </c>
      <c r="O605" s="96">
        <f t="shared" si="4"/>
        <v>0</v>
      </c>
      <c r="P605" s="96" t="str">
        <f>[9]Mides!R596</f>
        <v>Guatemala</v>
      </c>
      <c r="Q605" s="96" t="str">
        <f>[9]Mides!S596</f>
        <v>Guatemala</v>
      </c>
    </row>
    <row r="606" spans="2:17" ht="15" thickBot="1" x14ac:dyDescent="0.35">
      <c r="B606" s="92">
        <f>[9]Mides!E597</f>
        <v>0</v>
      </c>
      <c r="C606" s="93" t="str">
        <f>[9]Mides!D597</f>
        <v>Ronald Alexander Cifuentes Ramos</v>
      </c>
      <c r="D606" s="94" t="str">
        <f>IF([9]Mides!F597=1,"X"," ")</f>
        <v xml:space="preserve"> </v>
      </c>
      <c r="E606" s="94" t="str">
        <f>IF([9]Mides!F597=2,"X"," ")</f>
        <v>X</v>
      </c>
      <c r="F606" s="95">
        <f>[9]Mides!B597</f>
        <v>2306427720101</v>
      </c>
      <c r="G606" s="94" t="str">
        <f>IF(AND([9]Mides!H597&gt;=1,[9]Mides!H597&lt;=14),"X"," ")</f>
        <v>X</v>
      </c>
      <c r="H606" s="94" t="str">
        <f>IF(AND([9]Mides!H597&gt;=14,[9]Mides!H597&lt;=30),"X"," ")</f>
        <v xml:space="preserve"> </v>
      </c>
      <c r="I606" s="94" t="str">
        <f>IF(AND([9]Mides!H597&gt;=31,[9]Mides!H597&lt;=60),"X","  ")</f>
        <v xml:space="preserve">  </v>
      </c>
      <c r="J606" s="94" t="str">
        <f>IF([9]Mides!H597&gt;60,"X", "  ")</f>
        <v xml:space="preserve">  </v>
      </c>
      <c r="K606" s="96">
        <f>[9]Mides!N597</f>
        <v>0</v>
      </c>
      <c r="L606" s="96">
        <f>[9]Mides!K597</f>
        <v>0</v>
      </c>
      <c r="M606" s="96">
        <f>[9]Mides!L597</f>
        <v>0</v>
      </c>
      <c r="N606" s="96" t="str">
        <f>[9]Mides!M597</f>
        <v>x</v>
      </c>
      <c r="O606" s="96">
        <f t="shared" si="4"/>
        <v>0</v>
      </c>
      <c r="P606" s="96" t="str">
        <f>[9]Mides!R597</f>
        <v>Guatemala</v>
      </c>
      <c r="Q606" s="96" t="str">
        <f>[9]Mides!S597</f>
        <v>Guatemala</v>
      </c>
    </row>
    <row r="607" spans="2:17" ht="15" thickBot="1" x14ac:dyDescent="0.35">
      <c r="B607" s="92">
        <f>[9]Mides!E598</f>
        <v>0</v>
      </c>
      <c r="C607" s="93" t="str">
        <f>[9]Mides!D598</f>
        <v>Isaac Bernabe Archila Morales</v>
      </c>
      <c r="D607" s="94" t="str">
        <f>IF([9]Mides!F598=1,"X"," ")</f>
        <v xml:space="preserve"> </v>
      </c>
      <c r="E607" s="94" t="str">
        <f>IF([9]Mides!F598=2,"X"," ")</f>
        <v>X</v>
      </c>
      <c r="F607" s="95">
        <f>[9]Mides!B598</f>
        <v>2023475670101</v>
      </c>
      <c r="G607" s="94" t="str">
        <f>IF(AND([9]Mides!H598&gt;=1,[9]Mides!H598&lt;=14),"X"," ")</f>
        <v>X</v>
      </c>
      <c r="H607" s="94" t="str">
        <f>IF(AND([9]Mides!H598&gt;=14,[9]Mides!H598&lt;=30),"X"," ")</f>
        <v xml:space="preserve"> </v>
      </c>
      <c r="I607" s="94" t="str">
        <f>IF(AND([9]Mides!H598&gt;=31,[9]Mides!H598&lt;=60),"X","  ")</f>
        <v xml:space="preserve">  </v>
      </c>
      <c r="J607" s="94" t="str">
        <f>IF([9]Mides!H598&gt;60,"X", "  ")</f>
        <v xml:space="preserve">  </v>
      </c>
      <c r="K607" s="96">
        <f>[9]Mides!N598</f>
        <v>0</v>
      </c>
      <c r="L607" s="96">
        <f>[9]Mides!K598</f>
        <v>0</v>
      </c>
      <c r="M607" s="96">
        <f>[9]Mides!L598</f>
        <v>0</v>
      </c>
      <c r="N607" s="96" t="str">
        <f>[9]Mides!M598</f>
        <v>x</v>
      </c>
      <c r="O607" s="96">
        <f t="shared" si="4"/>
        <v>0</v>
      </c>
      <c r="P607" s="96" t="str">
        <f>[9]Mides!R598</f>
        <v>Guatemala</v>
      </c>
      <c r="Q607" s="96" t="str">
        <f>[9]Mides!S598</f>
        <v>Guatemala</v>
      </c>
    </row>
    <row r="608" spans="2:17" ht="15" thickBot="1" x14ac:dyDescent="0.35">
      <c r="B608" s="92">
        <f>[9]Mides!E599</f>
        <v>0</v>
      </c>
      <c r="C608" s="93" t="str">
        <f>[9]Mides!D599</f>
        <v>Gerson Emanuel  Lòpez Sanchez</v>
      </c>
      <c r="D608" s="94" t="str">
        <f>IF([9]Mides!F599=1,"X"," ")</f>
        <v xml:space="preserve"> </v>
      </c>
      <c r="E608" s="94" t="str">
        <f>IF([9]Mides!F599=2,"X"," ")</f>
        <v>X</v>
      </c>
      <c r="F608" s="95" t="str">
        <f>[9]Mides!B599</f>
        <v>menor de edad</v>
      </c>
      <c r="G608" s="94" t="str">
        <f>IF(AND([9]Mides!H599&gt;=1,[9]Mides!H599&lt;=14),"X"," ")</f>
        <v>X</v>
      </c>
      <c r="H608" s="94" t="str">
        <f>IF(AND([9]Mides!H599&gt;=14,[9]Mides!H599&lt;=30),"X"," ")</f>
        <v xml:space="preserve"> </v>
      </c>
      <c r="I608" s="94" t="str">
        <f>IF(AND([9]Mides!H599&gt;=31,[9]Mides!H599&lt;=60),"X","  ")</f>
        <v xml:space="preserve">  </v>
      </c>
      <c r="J608" s="94" t="str">
        <f>IF([9]Mides!H599&gt;60,"X", "  ")</f>
        <v xml:space="preserve">  </v>
      </c>
      <c r="K608" s="96">
        <f>[9]Mides!N599</f>
        <v>0</v>
      </c>
      <c r="L608" s="96">
        <f>[9]Mides!K599</f>
        <v>0</v>
      </c>
      <c r="M608" s="96">
        <f>[9]Mides!L599</f>
        <v>0</v>
      </c>
      <c r="N608" s="96" t="str">
        <f>[9]Mides!M599</f>
        <v>x</v>
      </c>
      <c r="O608" s="96">
        <f t="shared" si="4"/>
        <v>0</v>
      </c>
      <c r="P608" s="96" t="str">
        <f>[9]Mides!R599</f>
        <v>Guatemala</v>
      </c>
      <c r="Q608" s="96" t="str">
        <f>[9]Mides!S599</f>
        <v>Guatemala</v>
      </c>
    </row>
    <row r="609" spans="2:17" ht="15" thickBot="1" x14ac:dyDescent="0.35">
      <c r="B609" s="92">
        <f>[9]Mides!E600</f>
        <v>0</v>
      </c>
      <c r="C609" s="93" t="str">
        <f>[9]Mides!D600</f>
        <v>Paula Andrea Pelaèz Figueroa</v>
      </c>
      <c r="D609" s="94" t="str">
        <f>IF([9]Mides!F600=1,"X"," ")</f>
        <v>X</v>
      </c>
      <c r="E609" s="94" t="str">
        <f>IF([9]Mides!F600=2,"X"," ")</f>
        <v xml:space="preserve"> </v>
      </c>
      <c r="F609" s="95">
        <f>[9]Mides!B600</f>
        <v>2603740830101</v>
      </c>
      <c r="G609" s="94" t="str">
        <f>IF(AND([9]Mides!H600&gt;=1,[9]Mides!H600&lt;=14),"X"," ")</f>
        <v xml:space="preserve"> </v>
      </c>
      <c r="H609" s="94" t="str">
        <f>IF(AND([9]Mides!H600&gt;=14,[9]Mides!H600&lt;=30),"X"," ")</f>
        <v xml:space="preserve"> </v>
      </c>
      <c r="I609" s="94" t="str">
        <f>IF(AND([9]Mides!H600&gt;=31,[9]Mides!H600&lt;=60),"X","  ")</f>
        <v>X</v>
      </c>
      <c r="J609" s="94" t="str">
        <f>IF([9]Mides!H600&gt;60,"X", "  ")</f>
        <v xml:space="preserve">  </v>
      </c>
      <c r="K609" s="96">
        <f>[9]Mides!N600</f>
        <v>0</v>
      </c>
      <c r="L609" s="96">
        <f>[9]Mides!K600</f>
        <v>0</v>
      </c>
      <c r="M609" s="96">
        <f>[9]Mides!L600</f>
        <v>0</v>
      </c>
      <c r="N609" s="96" t="str">
        <f>[9]Mides!M600</f>
        <v>x</v>
      </c>
      <c r="O609" s="96">
        <f t="shared" si="4"/>
        <v>0</v>
      </c>
      <c r="P609" s="96" t="str">
        <f>[9]Mides!R600</f>
        <v>Guatemala</v>
      </c>
      <c r="Q609" s="96" t="str">
        <f>[9]Mides!S600</f>
        <v>Guatemala</v>
      </c>
    </row>
    <row r="610" spans="2:17" ht="15" thickBot="1" x14ac:dyDescent="0.35">
      <c r="B610" s="92">
        <f>[9]Mides!E601</f>
        <v>0</v>
      </c>
      <c r="C610" s="93" t="str">
        <f>[9]Mides!D601</f>
        <v>Mariangela Arèvalo Pelàez</v>
      </c>
      <c r="D610" s="94" t="str">
        <f>IF([9]Mides!F601=1,"X"," ")</f>
        <v>X</v>
      </c>
      <c r="E610" s="94" t="str">
        <f>IF([9]Mides!F601=2,"X"," ")</f>
        <v xml:space="preserve"> </v>
      </c>
      <c r="F610" s="95">
        <f>[9]Mides!B601</f>
        <v>2669940320101</v>
      </c>
      <c r="G610" s="94" t="str">
        <f>IF(AND([9]Mides!H601&gt;=1,[9]Mides!H601&lt;=14),"X"," ")</f>
        <v>X</v>
      </c>
      <c r="H610" s="94" t="str">
        <f>IF(AND([9]Mides!H601&gt;=14,[9]Mides!H601&lt;=30),"X"," ")</f>
        <v xml:space="preserve"> </v>
      </c>
      <c r="I610" s="94" t="str">
        <f>IF(AND([9]Mides!H601&gt;=31,[9]Mides!H601&lt;=60),"X","  ")</f>
        <v xml:space="preserve">  </v>
      </c>
      <c r="J610" s="94" t="str">
        <f>IF([9]Mides!H601&gt;60,"X", "  ")</f>
        <v xml:space="preserve">  </v>
      </c>
      <c r="K610" s="96">
        <f>[9]Mides!N601</f>
        <v>0</v>
      </c>
      <c r="L610" s="96">
        <f>[9]Mides!K601</f>
        <v>0</v>
      </c>
      <c r="M610" s="96">
        <f>[9]Mides!L601</f>
        <v>0</v>
      </c>
      <c r="N610" s="96" t="str">
        <f>[9]Mides!M601</f>
        <v>x</v>
      </c>
      <c r="O610" s="96">
        <f t="shared" si="4"/>
        <v>0</v>
      </c>
      <c r="P610" s="96" t="str">
        <f>[9]Mides!R601</f>
        <v>Guatemala</v>
      </c>
      <c r="Q610" s="96" t="str">
        <f>[9]Mides!S601</f>
        <v>Guatemala</v>
      </c>
    </row>
    <row r="611" spans="2:17" ht="15" thickBot="1" x14ac:dyDescent="0.35">
      <c r="B611" s="92">
        <f>[9]Mides!E602</f>
        <v>0</v>
      </c>
      <c r="C611" s="93" t="str">
        <f>[9]Mides!D602</f>
        <v>Melanie Joshely Barrientos Higueros</v>
      </c>
      <c r="D611" s="94" t="str">
        <f>IF([9]Mides!F602=1,"X"," ")</f>
        <v>X</v>
      </c>
      <c r="E611" s="94" t="str">
        <f>IF([9]Mides!F602=2,"X"," ")</f>
        <v xml:space="preserve"> </v>
      </c>
      <c r="F611" s="95">
        <f>[9]Mides!B602</f>
        <v>2992944550101</v>
      </c>
      <c r="G611" s="94" t="str">
        <f>IF(AND([9]Mides!H602&gt;=1,[9]Mides!H602&lt;=14),"X"," ")</f>
        <v xml:space="preserve"> </v>
      </c>
      <c r="H611" s="94" t="str">
        <f>IF(AND([9]Mides!H602&gt;=14,[9]Mides!H602&lt;=30),"X"," ")</f>
        <v>X</v>
      </c>
      <c r="I611" s="94" t="str">
        <f>IF(AND([9]Mides!H602&gt;=31,[9]Mides!H602&lt;=60),"X","  ")</f>
        <v xml:space="preserve">  </v>
      </c>
      <c r="J611" s="94" t="str">
        <f>IF([9]Mides!H602&gt;60,"X", "  ")</f>
        <v xml:space="preserve">  </v>
      </c>
      <c r="K611" s="96">
        <f>[9]Mides!N602</f>
        <v>0</v>
      </c>
      <c r="L611" s="96">
        <f>[9]Mides!K602</f>
        <v>0</v>
      </c>
      <c r="M611" s="96">
        <f>[9]Mides!L602</f>
        <v>0</v>
      </c>
      <c r="N611" s="96" t="str">
        <f>[9]Mides!M602</f>
        <v>x</v>
      </c>
      <c r="O611" s="96">
        <f t="shared" si="4"/>
        <v>0</v>
      </c>
      <c r="P611" s="96" t="str">
        <f>[9]Mides!R602</f>
        <v>Guatemala</v>
      </c>
      <c r="Q611" s="96" t="str">
        <f>[9]Mides!S602</f>
        <v>Guatemala</v>
      </c>
    </row>
    <row r="612" spans="2:17" ht="15" thickBot="1" x14ac:dyDescent="0.35">
      <c r="B612" s="92">
        <f>[9]Mides!E603</f>
        <v>0</v>
      </c>
      <c r="C612" s="93" t="str">
        <f>[9]Mides!D603</f>
        <v>Debora Abigail Hernàndez Pèrez</v>
      </c>
      <c r="D612" s="94" t="str">
        <f>IF([9]Mides!F603=1,"X"," ")</f>
        <v>X</v>
      </c>
      <c r="E612" s="94" t="str">
        <f>IF([9]Mides!F603=2,"X"," ")</f>
        <v xml:space="preserve"> </v>
      </c>
      <c r="F612" s="95" t="str">
        <f>[9]Mides!B603</f>
        <v>menor de edad</v>
      </c>
      <c r="G612" s="94" t="str">
        <f>IF(AND([9]Mides!H603&gt;=1,[9]Mides!H603&lt;=14),"X"," ")</f>
        <v>X</v>
      </c>
      <c r="H612" s="94" t="str">
        <f>IF(AND([9]Mides!H603&gt;=14,[9]Mides!H603&lt;=30),"X"," ")</f>
        <v xml:space="preserve"> </v>
      </c>
      <c r="I612" s="94" t="str">
        <f>IF(AND([9]Mides!H603&gt;=31,[9]Mides!H603&lt;=60),"X","  ")</f>
        <v xml:space="preserve">  </v>
      </c>
      <c r="J612" s="94" t="str">
        <f>IF([9]Mides!H603&gt;60,"X", "  ")</f>
        <v xml:space="preserve">  </v>
      </c>
      <c r="K612" s="96">
        <f>[9]Mides!N603</f>
        <v>0</v>
      </c>
      <c r="L612" s="96">
        <f>[9]Mides!K603</f>
        <v>0</v>
      </c>
      <c r="M612" s="96">
        <f>[9]Mides!L603</f>
        <v>0</v>
      </c>
      <c r="N612" s="96" t="str">
        <f>[9]Mides!M603</f>
        <v>x</v>
      </c>
      <c r="O612" s="96">
        <f t="shared" si="4"/>
        <v>0</v>
      </c>
      <c r="P612" s="96" t="str">
        <f>[9]Mides!R603</f>
        <v>Guatemala</v>
      </c>
      <c r="Q612" s="96" t="str">
        <f>[9]Mides!S603</f>
        <v>Guatemala</v>
      </c>
    </row>
    <row r="613" spans="2:17" ht="15" thickBot="1" x14ac:dyDescent="0.35">
      <c r="B613" s="92">
        <f>[9]Mides!E604</f>
        <v>0</v>
      </c>
      <c r="C613" s="93" t="str">
        <f>[9]Mides!D604</f>
        <v>Marìapaula Arevalo Pelàez</v>
      </c>
      <c r="D613" s="94" t="str">
        <f>IF([9]Mides!F604=1,"X"," ")</f>
        <v>X</v>
      </c>
      <c r="E613" s="94" t="str">
        <f>IF([9]Mides!F604=2,"X"," ")</f>
        <v xml:space="preserve"> </v>
      </c>
      <c r="F613" s="95">
        <f>[9]Mides!B604</f>
        <v>3227244061001</v>
      </c>
      <c r="G613" s="94" t="str">
        <f>IF(AND([9]Mides!H604&gt;=1,[9]Mides!H604&lt;=14),"X"," ")</f>
        <v>X</v>
      </c>
      <c r="H613" s="94" t="str">
        <f>IF(AND([9]Mides!H604&gt;=14,[9]Mides!H604&lt;=30),"X"," ")</f>
        <v xml:space="preserve"> </v>
      </c>
      <c r="I613" s="94" t="str">
        <f>IF(AND([9]Mides!H604&gt;=31,[9]Mides!H604&lt;=60),"X","  ")</f>
        <v xml:space="preserve">  </v>
      </c>
      <c r="J613" s="94" t="str">
        <f>IF([9]Mides!H604&gt;60,"X", "  ")</f>
        <v xml:space="preserve">  </v>
      </c>
      <c r="K613" s="96">
        <f>[9]Mides!N604</f>
        <v>0</v>
      </c>
      <c r="L613" s="96">
        <f>[9]Mides!K604</f>
        <v>0</v>
      </c>
      <c r="M613" s="96">
        <f>[9]Mides!L604</f>
        <v>0</v>
      </c>
      <c r="N613" s="96" t="str">
        <f>[9]Mides!M604</f>
        <v>x</v>
      </c>
      <c r="O613" s="96">
        <f t="shared" si="4"/>
        <v>0</v>
      </c>
      <c r="P613" s="96" t="str">
        <f>[9]Mides!R604</f>
        <v>Guatemala</v>
      </c>
      <c r="Q613" s="96" t="str">
        <f>[9]Mides!S604</f>
        <v>Guatemala</v>
      </c>
    </row>
    <row r="614" spans="2:17" ht="15" thickBot="1" x14ac:dyDescent="0.35">
      <c r="B614" s="92">
        <f>[9]Mides!E605</f>
        <v>0</v>
      </c>
      <c r="C614" s="93" t="str">
        <f>[9]Mides!D605</f>
        <v>Carla Aurora Muñoz Lòpez</v>
      </c>
      <c r="D614" s="94" t="str">
        <f>IF([9]Mides!F605=1,"X"," ")</f>
        <v>X</v>
      </c>
      <c r="E614" s="94" t="str">
        <f>IF([9]Mides!F605=2,"X"," ")</f>
        <v xml:space="preserve"> </v>
      </c>
      <c r="F614" s="95" t="str">
        <f>[9]Mides!B605</f>
        <v>menor de edad</v>
      </c>
      <c r="G614" s="94" t="str">
        <f>IF(AND([9]Mides!H605&gt;=1,[9]Mides!H605&lt;=14),"X"," ")</f>
        <v>X</v>
      </c>
      <c r="H614" s="94" t="str">
        <f>IF(AND([9]Mides!H605&gt;=14,[9]Mides!H605&lt;=30),"X"," ")</f>
        <v xml:space="preserve"> </v>
      </c>
      <c r="I614" s="94" t="str">
        <f>IF(AND([9]Mides!H605&gt;=31,[9]Mides!H605&lt;=60),"X","  ")</f>
        <v xml:space="preserve">  </v>
      </c>
      <c r="J614" s="94" t="str">
        <f>IF([9]Mides!H605&gt;60,"X", "  ")</f>
        <v xml:space="preserve">  </v>
      </c>
      <c r="K614" s="96">
        <f>[9]Mides!N605</f>
        <v>0</v>
      </c>
      <c r="L614" s="96">
        <f>[9]Mides!K605</f>
        <v>0</v>
      </c>
      <c r="M614" s="96">
        <f>[9]Mides!L605</f>
        <v>0</v>
      </c>
      <c r="N614" s="96" t="str">
        <f>[9]Mides!M605</f>
        <v>x</v>
      </c>
      <c r="O614" s="96">
        <f t="shared" si="4"/>
        <v>0</v>
      </c>
      <c r="P614" s="96" t="str">
        <f>[9]Mides!R605</f>
        <v>Guatemala</v>
      </c>
      <c r="Q614" s="96" t="str">
        <f>[9]Mides!S605</f>
        <v>Guatemala</v>
      </c>
    </row>
    <row r="615" spans="2:17" ht="15" thickBot="1" x14ac:dyDescent="0.35">
      <c r="B615" s="92">
        <f>[9]Mides!E606</f>
        <v>0</v>
      </c>
      <c r="C615" s="93" t="str">
        <f>[9]Mides!D606</f>
        <v>Edgar Lionicio Alvarez Sanchez</v>
      </c>
      <c r="D615" s="94" t="str">
        <f>IF([9]Mides!F606=1,"X"," ")</f>
        <v xml:space="preserve"> </v>
      </c>
      <c r="E615" s="94" t="str">
        <f>IF([9]Mides!F606=2,"X"," ")</f>
        <v>X</v>
      </c>
      <c r="F615" s="95" t="str">
        <f>[9]Mides!B606</f>
        <v>menor de edad</v>
      </c>
      <c r="G615" s="94" t="str">
        <f>IF(AND([9]Mides!H606&gt;=1,[9]Mides!H606&lt;=14),"X"," ")</f>
        <v>X</v>
      </c>
      <c r="H615" s="94" t="str">
        <f>IF(AND([9]Mides!H606&gt;=14,[9]Mides!H606&lt;=30),"X"," ")</f>
        <v xml:space="preserve"> </v>
      </c>
      <c r="I615" s="94" t="str">
        <f>IF(AND([9]Mides!H606&gt;=31,[9]Mides!H606&lt;=60),"X","  ")</f>
        <v xml:space="preserve">  </v>
      </c>
      <c r="J615" s="94" t="str">
        <f>IF([9]Mides!H606&gt;60,"X", "  ")</f>
        <v xml:space="preserve">  </v>
      </c>
      <c r="K615" s="96">
        <f>[9]Mides!N606</f>
        <v>0</v>
      </c>
      <c r="L615" s="96">
        <f>[9]Mides!K606</f>
        <v>0</v>
      </c>
      <c r="M615" s="96">
        <f>[9]Mides!L606</f>
        <v>0</v>
      </c>
      <c r="N615" s="96" t="str">
        <f>[9]Mides!M606</f>
        <v>x</v>
      </c>
      <c r="O615" s="96">
        <f t="shared" si="4"/>
        <v>0</v>
      </c>
      <c r="P615" s="96" t="str">
        <f>[9]Mides!R606</f>
        <v>Guatemala</v>
      </c>
      <c r="Q615" s="96" t="str">
        <f>[9]Mides!S606</f>
        <v>Guatemala</v>
      </c>
    </row>
    <row r="616" spans="2:17" ht="15" thickBot="1" x14ac:dyDescent="0.35">
      <c r="B616" s="92">
        <f>[9]Mides!E607</f>
        <v>0</v>
      </c>
      <c r="C616" s="93" t="str">
        <f>[9]Mides!D607</f>
        <v>Camila De Luca Rodriguez</v>
      </c>
      <c r="D616" s="94" t="str">
        <f>IF([9]Mides!F607=1,"X"," ")</f>
        <v>X</v>
      </c>
      <c r="E616" s="94" t="str">
        <f>IF([9]Mides!F607=2,"X"," ")</f>
        <v xml:space="preserve"> </v>
      </c>
      <c r="F616" s="95" t="str">
        <f>[9]Mides!B607</f>
        <v>menor de edad</v>
      </c>
      <c r="G616" s="94" t="str">
        <f>IF(AND([9]Mides!H607&gt;=1,[9]Mides!H607&lt;=14),"X"," ")</f>
        <v>X</v>
      </c>
      <c r="H616" s="94" t="str">
        <f>IF(AND([9]Mides!H607&gt;=14,[9]Mides!H607&lt;=30),"X"," ")</f>
        <v xml:space="preserve"> </v>
      </c>
      <c r="I616" s="94" t="str">
        <f>IF(AND([9]Mides!H607&gt;=31,[9]Mides!H607&lt;=60),"X","  ")</f>
        <v xml:space="preserve">  </v>
      </c>
      <c r="J616" s="94" t="str">
        <f>IF([9]Mides!H607&gt;60,"X", "  ")</f>
        <v xml:space="preserve">  </v>
      </c>
      <c r="K616" s="96">
        <f>[9]Mides!N607</f>
        <v>0</v>
      </c>
      <c r="L616" s="96">
        <f>[9]Mides!K607</f>
        <v>0</v>
      </c>
      <c r="M616" s="96">
        <f>[9]Mides!L607</f>
        <v>0</v>
      </c>
      <c r="N616" s="96" t="str">
        <f>[9]Mides!M607</f>
        <v>x</v>
      </c>
      <c r="O616" s="96">
        <f t="shared" si="4"/>
        <v>0</v>
      </c>
      <c r="P616" s="96" t="str">
        <f>[9]Mides!R607</f>
        <v>Guatemala</v>
      </c>
      <c r="Q616" s="96" t="str">
        <f>[9]Mides!S607</f>
        <v>Guatemala</v>
      </c>
    </row>
    <row r="617" spans="2:17" ht="15" thickBot="1" x14ac:dyDescent="0.35">
      <c r="B617" s="92">
        <f>[9]Mides!E608</f>
        <v>0</v>
      </c>
      <c r="C617" s="93" t="str">
        <f>[9]Mides!D608</f>
        <v>Rocio Jimena Aguilar</v>
      </c>
      <c r="D617" s="94" t="str">
        <f>IF([9]Mides!F608=1,"X"," ")</f>
        <v>X</v>
      </c>
      <c r="E617" s="94" t="str">
        <f>IF([9]Mides!F608=2,"X"," ")</f>
        <v xml:space="preserve"> </v>
      </c>
      <c r="F617" s="95" t="str">
        <f>[9]Mides!B608</f>
        <v>menor de edad</v>
      </c>
      <c r="G617" s="94" t="str">
        <f>IF(AND([9]Mides!H608&gt;=1,[9]Mides!H608&lt;=14),"X"," ")</f>
        <v>X</v>
      </c>
      <c r="H617" s="94" t="str">
        <f>IF(AND([9]Mides!H608&gt;=14,[9]Mides!H608&lt;=30),"X"," ")</f>
        <v xml:space="preserve"> </v>
      </c>
      <c r="I617" s="94" t="str">
        <f>IF(AND([9]Mides!H608&gt;=31,[9]Mides!H608&lt;=60),"X","  ")</f>
        <v xml:space="preserve">  </v>
      </c>
      <c r="J617" s="94" t="str">
        <f>IF([9]Mides!H608&gt;60,"X", "  ")</f>
        <v xml:space="preserve">  </v>
      </c>
      <c r="K617" s="96">
        <f>[9]Mides!N608</f>
        <v>0</v>
      </c>
      <c r="L617" s="96">
        <f>[9]Mides!K608</f>
        <v>0</v>
      </c>
      <c r="M617" s="96">
        <f>[9]Mides!L608</f>
        <v>0</v>
      </c>
      <c r="N617" s="96" t="str">
        <f>[9]Mides!M608</f>
        <v>x</v>
      </c>
      <c r="O617" s="96">
        <f t="shared" si="4"/>
        <v>0</v>
      </c>
      <c r="P617" s="96" t="str">
        <f>[9]Mides!R608</f>
        <v>Guatemala</v>
      </c>
      <c r="Q617" s="96" t="str">
        <f>[9]Mides!S608</f>
        <v>Guatemala</v>
      </c>
    </row>
    <row r="618" spans="2:17" ht="15" thickBot="1" x14ac:dyDescent="0.35">
      <c r="B618" s="92">
        <f>[9]Mides!E609</f>
        <v>0</v>
      </c>
      <c r="C618" s="93" t="str">
        <f>[9]Mides!D609</f>
        <v>Justin Estuardo Garcia Lemùz</v>
      </c>
      <c r="D618" s="94" t="str">
        <f>IF([9]Mides!F609=1,"X"," ")</f>
        <v xml:space="preserve"> </v>
      </c>
      <c r="E618" s="94" t="str">
        <f>IF([9]Mides!F609=2,"X"," ")</f>
        <v>X</v>
      </c>
      <c r="F618" s="95" t="str">
        <f>[9]Mides!B609</f>
        <v>menor de edad</v>
      </c>
      <c r="G618" s="94" t="str">
        <f>IF(AND([9]Mides!H609&gt;=1,[9]Mides!H609&lt;=14),"X"," ")</f>
        <v>X</v>
      </c>
      <c r="H618" s="94" t="str">
        <f>IF(AND([9]Mides!H609&gt;=14,[9]Mides!H609&lt;=30),"X"," ")</f>
        <v xml:space="preserve"> </v>
      </c>
      <c r="I618" s="94" t="str">
        <f>IF(AND([9]Mides!H609&gt;=31,[9]Mides!H609&lt;=60),"X","  ")</f>
        <v xml:space="preserve">  </v>
      </c>
      <c r="J618" s="94" t="str">
        <f>IF([9]Mides!H609&gt;60,"X", "  ")</f>
        <v xml:space="preserve">  </v>
      </c>
      <c r="K618" s="96">
        <f>[9]Mides!N609</f>
        <v>0</v>
      </c>
      <c r="L618" s="96">
        <f>[9]Mides!K609</f>
        <v>0</v>
      </c>
      <c r="M618" s="96">
        <f>[9]Mides!L609</f>
        <v>0</v>
      </c>
      <c r="N618" s="96" t="str">
        <f>[9]Mides!M609</f>
        <v>x</v>
      </c>
      <c r="O618" s="96">
        <f t="shared" si="4"/>
        <v>0</v>
      </c>
      <c r="P618" s="96" t="str">
        <f>[9]Mides!R609</f>
        <v>Guatemala</v>
      </c>
      <c r="Q618" s="96" t="str">
        <f>[9]Mides!S609</f>
        <v>Guatemala</v>
      </c>
    </row>
    <row r="619" spans="2:17" ht="15" thickBot="1" x14ac:dyDescent="0.35">
      <c r="B619" s="92">
        <f>[9]Mides!E610</f>
        <v>0</v>
      </c>
      <c r="C619" s="93" t="str">
        <f>[9]Mides!D610</f>
        <v>Juana Olimpia Sian Castro</v>
      </c>
      <c r="D619" s="94" t="str">
        <f>IF([9]Mides!F610=1,"X"," ")</f>
        <v>X</v>
      </c>
      <c r="E619" s="94" t="str">
        <f>IF([9]Mides!F610=2,"X"," ")</f>
        <v xml:space="preserve"> </v>
      </c>
      <c r="F619" s="95">
        <f>[9]Mides!B610</f>
        <v>1870995020101</v>
      </c>
      <c r="G619" s="94" t="str">
        <f>IF(AND([9]Mides!H610&gt;=1,[9]Mides!H610&lt;=14),"X"," ")</f>
        <v xml:space="preserve"> </v>
      </c>
      <c r="H619" s="94" t="str">
        <f>IF(AND([9]Mides!H610&gt;=14,[9]Mides!H610&lt;=30),"X"," ")</f>
        <v>X</v>
      </c>
      <c r="I619" s="94" t="str">
        <f>IF(AND([9]Mides!H610&gt;=31,[9]Mides!H610&lt;=60),"X","  ")</f>
        <v xml:space="preserve">  </v>
      </c>
      <c r="J619" s="94" t="str">
        <f>IF([9]Mides!H610&gt;60,"X", "  ")</f>
        <v xml:space="preserve">  </v>
      </c>
      <c r="K619" s="96">
        <f>[9]Mides!N610</f>
        <v>0</v>
      </c>
      <c r="L619" s="96">
        <f>[9]Mides!K610</f>
        <v>0</v>
      </c>
      <c r="M619" s="96">
        <f>[9]Mides!L610</f>
        <v>0</v>
      </c>
      <c r="N619" s="96" t="str">
        <f>[9]Mides!M610</f>
        <v>x</v>
      </c>
      <c r="O619" s="96">
        <f t="shared" si="4"/>
        <v>0</v>
      </c>
      <c r="P619" s="96" t="str">
        <f>[9]Mides!R610</f>
        <v>Guatemala</v>
      </c>
      <c r="Q619" s="96" t="str">
        <f>[9]Mides!S610</f>
        <v>Guatemala</v>
      </c>
    </row>
    <row r="620" spans="2:17" ht="15" thickBot="1" x14ac:dyDescent="0.35">
      <c r="B620" s="92">
        <f>[9]Mides!E611</f>
        <v>0</v>
      </c>
      <c r="C620" s="93" t="str">
        <f>[9]Mides!D611</f>
        <v>Maria del Carmen, García Barreno</v>
      </c>
      <c r="D620" s="94" t="str">
        <f>IF([9]Mides!F611=1,"X"," ")</f>
        <v>X</v>
      </c>
      <c r="E620" s="94" t="str">
        <f>IF([9]Mides!F611=2,"X"," ")</f>
        <v xml:space="preserve"> </v>
      </c>
      <c r="F620" s="95">
        <f>[9]Mides!B611</f>
        <v>1820125220101</v>
      </c>
      <c r="G620" s="94" t="str">
        <f>IF(AND([9]Mides!H611&gt;=1,[9]Mides!H611&lt;=14),"X"," ")</f>
        <v>X</v>
      </c>
      <c r="H620" s="94" t="str">
        <f>IF(AND([9]Mides!H611&gt;=14,[9]Mides!H611&lt;=30),"X"," ")</f>
        <v xml:space="preserve"> </v>
      </c>
      <c r="I620" s="94" t="str">
        <f>IF(AND([9]Mides!H611&gt;=31,[9]Mides!H611&lt;=60),"X","  ")</f>
        <v xml:space="preserve">  </v>
      </c>
      <c r="J620" s="94" t="str">
        <f>IF([9]Mides!H611&gt;60,"X", "  ")</f>
        <v xml:space="preserve">  </v>
      </c>
      <c r="K620" s="96">
        <f>[9]Mides!N611</f>
        <v>0</v>
      </c>
      <c r="L620" s="96">
        <f>[9]Mides!K611</f>
        <v>0</v>
      </c>
      <c r="M620" s="96">
        <f>[9]Mides!L611</f>
        <v>0</v>
      </c>
      <c r="N620" s="96" t="str">
        <f>[9]Mides!M611</f>
        <v>x</v>
      </c>
      <c r="O620" s="96">
        <f t="shared" si="4"/>
        <v>0</v>
      </c>
      <c r="P620" s="96" t="str">
        <f>[9]Mides!R611</f>
        <v>Guatemala</v>
      </c>
      <c r="Q620" s="96" t="str">
        <f>[9]Mides!S611</f>
        <v>Guatemala</v>
      </c>
    </row>
    <row r="621" spans="2:17" ht="15" thickBot="1" x14ac:dyDescent="0.35">
      <c r="B621" s="92">
        <f>[9]Mides!E612</f>
        <v>0</v>
      </c>
      <c r="C621" s="93" t="str">
        <f>[9]Mides!D612</f>
        <v>Lesbia Patricia Borrayo Moratalla</v>
      </c>
      <c r="D621" s="94" t="str">
        <f>IF([9]Mides!F612=1,"X"," ")</f>
        <v>X</v>
      </c>
      <c r="E621" s="94" t="str">
        <f>IF([9]Mides!F612=2,"X"," ")</f>
        <v xml:space="preserve"> </v>
      </c>
      <c r="F621" s="95">
        <f>[9]Mides!B612</f>
        <v>2688417800101</v>
      </c>
      <c r="G621" s="94" t="str">
        <f>IF(AND([9]Mides!H612&gt;=1,[9]Mides!H612&lt;=14),"X"," ")</f>
        <v xml:space="preserve"> </v>
      </c>
      <c r="H621" s="94" t="str">
        <f>IF(AND([9]Mides!H612&gt;=14,[9]Mides!H612&lt;=30),"X"," ")</f>
        <v xml:space="preserve"> </v>
      </c>
      <c r="I621" s="94" t="str">
        <f>IF(AND([9]Mides!H612&gt;=31,[9]Mides!H612&lt;=60),"X","  ")</f>
        <v>X</v>
      </c>
      <c r="J621" s="94" t="str">
        <f>IF([9]Mides!H612&gt;60,"X", "  ")</f>
        <v xml:space="preserve">  </v>
      </c>
      <c r="K621" s="96">
        <f>[9]Mides!N612</f>
        <v>0</v>
      </c>
      <c r="L621" s="96">
        <f>[9]Mides!K612</f>
        <v>0</v>
      </c>
      <c r="M621" s="96">
        <f>[9]Mides!L612</f>
        <v>0</v>
      </c>
      <c r="N621" s="96" t="str">
        <f>[9]Mides!M612</f>
        <v>x</v>
      </c>
      <c r="O621" s="96">
        <f t="shared" si="4"/>
        <v>0</v>
      </c>
      <c r="P621" s="96" t="str">
        <f>[9]Mides!R612</f>
        <v>Guatemala</v>
      </c>
      <c r="Q621" s="96" t="str">
        <f>[9]Mides!S612</f>
        <v>Guatemala</v>
      </c>
    </row>
    <row r="622" spans="2:17" ht="15" thickBot="1" x14ac:dyDescent="0.35">
      <c r="B622" s="92">
        <f>[9]Mides!E613</f>
        <v>0</v>
      </c>
      <c r="C622" s="93" t="str">
        <f>[9]Mides!D613</f>
        <v>Nayla Dayana Rennè Lazaro Quiñonez</v>
      </c>
      <c r="D622" s="94" t="str">
        <f>IF([9]Mides!F613=1,"X"," ")</f>
        <v>X</v>
      </c>
      <c r="E622" s="94" t="str">
        <f>IF([9]Mides!F613=2,"X"," ")</f>
        <v xml:space="preserve"> </v>
      </c>
      <c r="F622" s="95">
        <f>[9]Mides!B613</f>
        <v>2438161030101</v>
      </c>
      <c r="G622" s="94" t="str">
        <f>IF(AND([9]Mides!H613&gt;=1,[9]Mides!H613&lt;=14),"X"," ")</f>
        <v>X</v>
      </c>
      <c r="H622" s="94" t="str">
        <f>IF(AND([9]Mides!H613&gt;=14,[9]Mides!H613&lt;=30),"X"," ")</f>
        <v xml:space="preserve"> </v>
      </c>
      <c r="I622" s="94" t="str">
        <f>IF(AND([9]Mides!H613&gt;=31,[9]Mides!H613&lt;=60),"X","  ")</f>
        <v xml:space="preserve">  </v>
      </c>
      <c r="J622" s="94" t="str">
        <f>IF([9]Mides!H613&gt;60,"X", "  ")</f>
        <v xml:space="preserve">  </v>
      </c>
      <c r="K622" s="96">
        <f>[9]Mides!N613</f>
        <v>0</v>
      </c>
      <c r="L622" s="96">
        <f>[9]Mides!K613</f>
        <v>0</v>
      </c>
      <c r="M622" s="96">
        <f>[9]Mides!L613</f>
        <v>0</v>
      </c>
      <c r="N622" s="96" t="str">
        <f>[9]Mides!M613</f>
        <v>x</v>
      </c>
      <c r="O622" s="96">
        <f t="shared" si="4"/>
        <v>0</v>
      </c>
      <c r="P622" s="96" t="str">
        <f>[9]Mides!R613</f>
        <v>Guatemala</v>
      </c>
      <c r="Q622" s="96" t="str">
        <f>[9]Mides!S613</f>
        <v>Guatemala</v>
      </c>
    </row>
    <row r="623" spans="2:17" ht="15" thickBot="1" x14ac:dyDescent="0.35">
      <c r="B623" s="92">
        <f>[9]Mides!E614</f>
        <v>0</v>
      </c>
      <c r="C623" s="93" t="str">
        <f>[9]Mides!D614</f>
        <v>Alexandra Mariana Del Rosario Mendoza Perez</v>
      </c>
      <c r="D623" s="94" t="str">
        <f>IF([9]Mides!F614=1,"X"," ")</f>
        <v>X</v>
      </c>
      <c r="E623" s="94" t="str">
        <f>IF([9]Mides!F614=2,"X"," ")</f>
        <v xml:space="preserve"> </v>
      </c>
      <c r="F623" s="95">
        <f>[9]Mides!B614</f>
        <v>2990507770101</v>
      </c>
      <c r="G623" s="94" t="str">
        <f>IF(AND([9]Mides!H614&gt;=1,[9]Mides!H614&lt;=14),"X"," ")</f>
        <v>X</v>
      </c>
      <c r="H623" s="94" t="str">
        <f>IF(AND([9]Mides!H614&gt;=14,[9]Mides!H614&lt;=30),"X"," ")</f>
        <v xml:space="preserve"> </v>
      </c>
      <c r="I623" s="94" t="str">
        <f>IF(AND([9]Mides!H614&gt;=31,[9]Mides!H614&lt;=60),"X","  ")</f>
        <v xml:space="preserve">  </v>
      </c>
      <c r="J623" s="94" t="str">
        <f>IF([9]Mides!H614&gt;60,"X", "  ")</f>
        <v xml:space="preserve">  </v>
      </c>
      <c r="K623" s="96">
        <f>[9]Mides!N614</f>
        <v>0</v>
      </c>
      <c r="L623" s="96">
        <f>[9]Mides!K614</f>
        <v>0</v>
      </c>
      <c r="M623" s="96">
        <f>[9]Mides!L614</f>
        <v>0</v>
      </c>
      <c r="N623" s="96" t="str">
        <f>[9]Mides!M614</f>
        <v>x</v>
      </c>
      <c r="O623" s="96">
        <f t="shared" si="4"/>
        <v>0</v>
      </c>
      <c r="P623" s="96" t="str">
        <f>[9]Mides!R614</f>
        <v>Guatemala</v>
      </c>
      <c r="Q623" s="96" t="str">
        <f>[9]Mides!S614</f>
        <v>Guatemala</v>
      </c>
    </row>
    <row r="624" spans="2:17" ht="15" thickBot="1" x14ac:dyDescent="0.35">
      <c r="B624" s="92">
        <f>[9]Mides!E615</f>
        <v>0</v>
      </c>
      <c r="C624" s="93" t="str">
        <f>[9]Mides!D615</f>
        <v>Nohemy Sarai Lopez Maldonado</v>
      </c>
      <c r="D624" s="94" t="str">
        <f>IF([9]Mides!F615=1,"X"," ")</f>
        <v>X</v>
      </c>
      <c r="E624" s="94" t="str">
        <f>IF([9]Mides!F615=2,"X"," ")</f>
        <v xml:space="preserve"> </v>
      </c>
      <c r="F624" s="95">
        <f>[9]Mides!B615</f>
        <v>2039613660101</v>
      </c>
      <c r="G624" s="94" t="str">
        <f>IF(AND([9]Mides!H615&gt;=1,[9]Mides!H615&lt;=14),"X"," ")</f>
        <v>X</v>
      </c>
      <c r="H624" s="94" t="str">
        <f>IF(AND([9]Mides!H615&gt;=14,[9]Mides!H615&lt;=30),"X"," ")</f>
        <v xml:space="preserve"> </v>
      </c>
      <c r="I624" s="94" t="str">
        <f>IF(AND([9]Mides!H615&gt;=31,[9]Mides!H615&lt;=60),"X","  ")</f>
        <v xml:space="preserve">  </v>
      </c>
      <c r="J624" s="94" t="str">
        <f>IF([9]Mides!H615&gt;60,"X", "  ")</f>
        <v xml:space="preserve">  </v>
      </c>
      <c r="K624" s="96">
        <f>[9]Mides!N615</f>
        <v>0</v>
      </c>
      <c r="L624" s="96">
        <f>[9]Mides!K615</f>
        <v>0</v>
      </c>
      <c r="M624" s="96">
        <f>[9]Mides!L615</f>
        <v>0</v>
      </c>
      <c r="N624" s="96" t="str">
        <f>[9]Mides!M615</f>
        <v>x</v>
      </c>
      <c r="O624" s="96">
        <f t="shared" si="4"/>
        <v>0</v>
      </c>
      <c r="P624" s="96" t="str">
        <f>[9]Mides!R615</f>
        <v>Guatemala</v>
      </c>
      <c r="Q624" s="96" t="str">
        <f>[9]Mides!S615</f>
        <v>Guatemala</v>
      </c>
    </row>
    <row r="625" spans="2:17" ht="15" thickBot="1" x14ac:dyDescent="0.35">
      <c r="B625" s="92">
        <f>[9]Mides!E616</f>
        <v>0</v>
      </c>
      <c r="C625" s="93" t="str">
        <f>[9]Mides!D616</f>
        <v>Brendaly  del Carmen Galvez-Sobral Villeda</v>
      </c>
      <c r="D625" s="94" t="str">
        <f>IF([9]Mides!F616=1,"X"," ")</f>
        <v>X</v>
      </c>
      <c r="E625" s="94" t="str">
        <f>IF([9]Mides!F616=2,"X"," ")</f>
        <v xml:space="preserve"> </v>
      </c>
      <c r="F625" s="95">
        <f>[9]Mides!B616</f>
        <v>3626532830101</v>
      </c>
      <c r="G625" s="94" t="str">
        <f>IF(AND([9]Mides!H616&gt;=1,[9]Mides!H616&lt;=14),"X"," ")</f>
        <v>X</v>
      </c>
      <c r="H625" s="94" t="str">
        <f>IF(AND([9]Mides!H616&gt;=14,[9]Mides!H616&lt;=30),"X"," ")</f>
        <v xml:space="preserve"> </v>
      </c>
      <c r="I625" s="94" t="str">
        <f>IF(AND([9]Mides!H616&gt;=31,[9]Mides!H616&lt;=60),"X","  ")</f>
        <v xml:space="preserve">  </v>
      </c>
      <c r="J625" s="94" t="str">
        <f>IF([9]Mides!H616&gt;60,"X", "  ")</f>
        <v xml:space="preserve">  </v>
      </c>
      <c r="K625" s="96">
        <f>[9]Mides!N616</f>
        <v>0</v>
      </c>
      <c r="L625" s="96">
        <f>[9]Mides!K616</f>
        <v>0</v>
      </c>
      <c r="M625" s="96">
        <f>[9]Mides!L616</f>
        <v>0</v>
      </c>
      <c r="N625" s="96" t="str">
        <f>[9]Mides!M616</f>
        <v>x</v>
      </c>
      <c r="O625" s="96">
        <f t="shared" si="4"/>
        <v>0</v>
      </c>
      <c r="P625" s="96" t="str">
        <f>[9]Mides!R616</f>
        <v>Guatemala</v>
      </c>
      <c r="Q625" s="96" t="str">
        <f>[9]Mides!S616</f>
        <v>Guatemala</v>
      </c>
    </row>
    <row r="626" spans="2:17" ht="15" thickBot="1" x14ac:dyDescent="0.35">
      <c r="B626" s="92">
        <f>[9]Mides!E617</f>
        <v>0</v>
      </c>
      <c r="C626" s="93" t="str">
        <f>[9]Mides!D617</f>
        <v>Jonathan Emanuel Cabrera Barrios</v>
      </c>
      <c r="D626" s="94" t="str">
        <f>IF([9]Mides!F617=1,"X"," ")</f>
        <v xml:space="preserve"> </v>
      </c>
      <c r="E626" s="94" t="str">
        <f>IF([9]Mides!F617=2,"X"," ")</f>
        <v>X</v>
      </c>
      <c r="F626" s="95" t="str">
        <f>[9]Mides!B617</f>
        <v>menor de edad</v>
      </c>
      <c r="G626" s="94" t="str">
        <f>IF(AND([9]Mides!H617&gt;=1,[9]Mides!H617&lt;=14),"X"," ")</f>
        <v>X</v>
      </c>
      <c r="H626" s="94" t="str">
        <f>IF(AND([9]Mides!H617&gt;=14,[9]Mides!H617&lt;=30),"X"," ")</f>
        <v xml:space="preserve"> </v>
      </c>
      <c r="I626" s="94" t="str">
        <f>IF(AND([9]Mides!H617&gt;=31,[9]Mides!H617&lt;=60),"X","  ")</f>
        <v xml:space="preserve">  </v>
      </c>
      <c r="J626" s="94" t="str">
        <f>IF([9]Mides!H617&gt;60,"X", "  ")</f>
        <v xml:space="preserve">  </v>
      </c>
      <c r="K626" s="96">
        <f>[9]Mides!N617</f>
        <v>0</v>
      </c>
      <c r="L626" s="96">
        <f>[9]Mides!K617</f>
        <v>0</v>
      </c>
      <c r="M626" s="96">
        <f>[9]Mides!L617</f>
        <v>0</v>
      </c>
      <c r="N626" s="96" t="str">
        <f>[9]Mides!M617</f>
        <v>x</v>
      </c>
      <c r="O626" s="96">
        <f t="shared" si="4"/>
        <v>0</v>
      </c>
      <c r="P626" s="96" t="str">
        <f>[9]Mides!R617</f>
        <v>Guatemala</v>
      </c>
      <c r="Q626" s="96" t="str">
        <f>[9]Mides!S617</f>
        <v>Guatemala</v>
      </c>
    </row>
    <row r="627" spans="2:17" ht="15" thickBot="1" x14ac:dyDescent="0.35">
      <c r="B627" s="92">
        <f>[9]Mides!E618</f>
        <v>0</v>
      </c>
      <c r="C627" s="93" t="str">
        <f>[9]Mides!D618</f>
        <v>Sofia Gabriela Salguero Betancourt</v>
      </c>
      <c r="D627" s="94" t="str">
        <f>IF([9]Mides!F618=1,"X"," ")</f>
        <v>X</v>
      </c>
      <c r="E627" s="94" t="str">
        <f>IF([9]Mides!F618=2,"X"," ")</f>
        <v xml:space="preserve"> </v>
      </c>
      <c r="F627" s="95">
        <f>[9]Mides!B618</f>
        <v>2315935380601</v>
      </c>
      <c r="G627" s="94" t="str">
        <f>IF(AND([9]Mides!H618&gt;=1,[9]Mides!H618&lt;=14),"X"," ")</f>
        <v>X</v>
      </c>
      <c r="H627" s="94" t="str">
        <f>IF(AND([9]Mides!H618&gt;=14,[9]Mides!H618&lt;=30),"X"," ")</f>
        <v xml:space="preserve"> </v>
      </c>
      <c r="I627" s="94" t="str">
        <f>IF(AND([9]Mides!H618&gt;=31,[9]Mides!H618&lt;=60),"X","  ")</f>
        <v xml:space="preserve">  </v>
      </c>
      <c r="J627" s="94" t="str">
        <f>IF([9]Mides!H618&gt;60,"X", "  ")</f>
        <v xml:space="preserve">  </v>
      </c>
      <c r="K627" s="96">
        <f>[9]Mides!N618</f>
        <v>0</v>
      </c>
      <c r="L627" s="96">
        <f>[9]Mides!K618</f>
        <v>0</v>
      </c>
      <c r="M627" s="96">
        <f>[9]Mides!L618</f>
        <v>0</v>
      </c>
      <c r="N627" s="96" t="str">
        <f>[9]Mides!M618</f>
        <v>x</v>
      </c>
      <c r="O627" s="96">
        <f t="shared" si="4"/>
        <v>0</v>
      </c>
      <c r="P627" s="96" t="str">
        <f>[9]Mides!R618</f>
        <v>Guatemala</v>
      </c>
      <c r="Q627" s="96" t="str">
        <f>[9]Mides!S618</f>
        <v>Guatemala</v>
      </c>
    </row>
    <row r="628" spans="2:17" ht="15" thickBot="1" x14ac:dyDescent="0.35">
      <c r="B628" s="92">
        <f>[9]Mides!E619</f>
        <v>0</v>
      </c>
      <c r="C628" s="93" t="str">
        <f>[9]Mides!D619</f>
        <v xml:space="preserve">William Alejandro Martinez Mansilla </v>
      </c>
      <c r="D628" s="94" t="str">
        <f>IF([9]Mides!F619=1,"X"," ")</f>
        <v xml:space="preserve"> </v>
      </c>
      <c r="E628" s="94" t="str">
        <f>IF([9]Mides!F619=2,"X"," ")</f>
        <v>X</v>
      </c>
      <c r="F628" s="95">
        <f>[9]Mides!B619</f>
        <v>2746488141905</v>
      </c>
      <c r="G628" s="94" t="str">
        <f>IF(AND([9]Mides!H619&gt;=1,[9]Mides!H619&lt;=14),"X"," ")</f>
        <v>X</v>
      </c>
      <c r="H628" s="94" t="str">
        <f>IF(AND([9]Mides!H619&gt;=14,[9]Mides!H619&lt;=30),"X"," ")</f>
        <v>X</v>
      </c>
      <c r="I628" s="94" t="str">
        <f>IF(AND([9]Mides!H619&gt;=31,[9]Mides!H619&lt;=60),"X","  ")</f>
        <v xml:space="preserve">  </v>
      </c>
      <c r="J628" s="94" t="str">
        <f>IF([9]Mides!H619&gt;60,"X", "  ")</f>
        <v xml:space="preserve">  </v>
      </c>
      <c r="K628" s="96">
        <f>[9]Mides!N619</f>
        <v>0</v>
      </c>
      <c r="L628" s="96">
        <f>[9]Mides!K619</f>
        <v>0</v>
      </c>
      <c r="M628" s="96">
        <f>[9]Mides!L619</f>
        <v>0</v>
      </c>
      <c r="N628" s="96" t="str">
        <f>[9]Mides!M619</f>
        <v>x</v>
      </c>
      <c r="O628" s="96">
        <f t="shared" si="4"/>
        <v>0</v>
      </c>
      <c r="P628" s="96" t="str">
        <f>[9]Mides!R619</f>
        <v>Guatemala</v>
      </c>
      <c r="Q628" s="96" t="str">
        <f>[9]Mides!S619</f>
        <v>Guatemala</v>
      </c>
    </row>
    <row r="629" spans="2:17" ht="15" thickBot="1" x14ac:dyDescent="0.35">
      <c r="B629" s="92">
        <f>[9]Mides!E620</f>
        <v>0</v>
      </c>
      <c r="C629" s="93" t="str">
        <f>[9]Mides!D620</f>
        <v xml:space="preserve">Antony de Jesus Martinez Mansilla </v>
      </c>
      <c r="D629" s="94" t="str">
        <f>IF([9]Mides!F620=1,"X"," ")</f>
        <v xml:space="preserve"> </v>
      </c>
      <c r="E629" s="94" t="str">
        <f>IF([9]Mides!F620=2,"X"," ")</f>
        <v>X</v>
      </c>
      <c r="F629" s="95">
        <f>[9]Mides!B620</f>
        <v>2746487841905</v>
      </c>
      <c r="G629" s="94" t="str">
        <f>IF(AND([9]Mides!H620&gt;=1,[9]Mides!H620&lt;=14),"X"," ")</f>
        <v>X</v>
      </c>
      <c r="H629" s="94" t="str">
        <f>IF(AND([9]Mides!H620&gt;=14,[9]Mides!H620&lt;=30),"X"," ")</f>
        <v xml:space="preserve"> </v>
      </c>
      <c r="I629" s="94" t="str">
        <f>IF(AND([9]Mides!H620&gt;=31,[9]Mides!H620&lt;=60),"X","  ")</f>
        <v xml:space="preserve">  </v>
      </c>
      <c r="J629" s="94" t="str">
        <f>IF([9]Mides!H620&gt;60,"X", "  ")</f>
        <v xml:space="preserve">  </v>
      </c>
      <c r="K629" s="96">
        <f>[9]Mides!N620</f>
        <v>0</v>
      </c>
      <c r="L629" s="96">
        <f>[9]Mides!K620</f>
        <v>0</v>
      </c>
      <c r="M629" s="96">
        <f>[9]Mides!L620</f>
        <v>0</v>
      </c>
      <c r="N629" s="96" t="str">
        <f>[9]Mides!M620</f>
        <v>x</v>
      </c>
      <c r="O629" s="96">
        <f t="shared" si="4"/>
        <v>0</v>
      </c>
      <c r="P629" s="96" t="str">
        <f>[9]Mides!R620</f>
        <v>Guatemala</v>
      </c>
      <c r="Q629" s="96" t="str">
        <f>[9]Mides!S620</f>
        <v>Guatemala</v>
      </c>
    </row>
    <row r="630" spans="2:17" ht="15" thickBot="1" x14ac:dyDescent="0.35">
      <c r="B630" s="92">
        <f>[9]Mides!E621</f>
        <v>0</v>
      </c>
      <c r="C630" s="93" t="str">
        <f>[9]Mides!D621</f>
        <v xml:space="preserve">Andy Aron Garcia Martinez </v>
      </c>
      <c r="D630" s="94" t="str">
        <f>IF([9]Mides!F621=1,"X"," ")</f>
        <v xml:space="preserve"> </v>
      </c>
      <c r="E630" s="94" t="str">
        <f>IF([9]Mides!F621=2,"X"," ")</f>
        <v>X</v>
      </c>
      <c r="F630" s="95">
        <f>[9]Mides!B621</f>
        <v>2180173590101</v>
      </c>
      <c r="G630" s="94" t="str">
        <f>IF(AND([9]Mides!H621&gt;=1,[9]Mides!H621&lt;=14),"X"," ")</f>
        <v>X</v>
      </c>
      <c r="H630" s="94" t="str">
        <f>IF(AND([9]Mides!H621&gt;=14,[9]Mides!H621&lt;=30),"X"," ")</f>
        <v xml:space="preserve"> </v>
      </c>
      <c r="I630" s="94" t="str">
        <f>IF(AND([9]Mides!H621&gt;=31,[9]Mides!H621&lt;=60),"X","  ")</f>
        <v xml:space="preserve">  </v>
      </c>
      <c r="J630" s="94" t="str">
        <f>IF([9]Mides!H621&gt;60,"X", "  ")</f>
        <v xml:space="preserve">  </v>
      </c>
      <c r="K630" s="96">
        <f>[9]Mides!N621</f>
        <v>0</v>
      </c>
      <c r="L630" s="96">
        <f>[9]Mides!K621</f>
        <v>0</v>
      </c>
      <c r="M630" s="96">
        <f>[9]Mides!L621</f>
        <v>0</v>
      </c>
      <c r="N630" s="96" t="str">
        <f>[9]Mides!M621</f>
        <v>x</v>
      </c>
      <c r="O630" s="96">
        <f t="shared" si="4"/>
        <v>0</v>
      </c>
      <c r="P630" s="96" t="str">
        <f>[9]Mides!R621</f>
        <v>Guatemala</v>
      </c>
      <c r="Q630" s="96" t="str">
        <f>[9]Mides!S621</f>
        <v>Guatemala</v>
      </c>
    </row>
    <row r="631" spans="2:17" ht="15" thickBot="1" x14ac:dyDescent="0.35">
      <c r="B631" s="92">
        <f>[9]Mides!E622</f>
        <v>0</v>
      </c>
      <c r="C631" s="93" t="str">
        <f>[9]Mides!D622</f>
        <v xml:space="preserve">Ivanna Naoly Cabrera Valiente </v>
      </c>
      <c r="D631" s="94" t="str">
        <f>IF([9]Mides!F622=1,"X"," ")</f>
        <v>X</v>
      </c>
      <c r="E631" s="94" t="str">
        <f>IF([9]Mides!F622=2,"X"," ")</f>
        <v xml:space="preserve"> </v>
      </c>
      <c r="F631" s="95">
        <f>[9]Mides!B622</f>
        <v>2999986140101</v>
      </c>
      <c r="G631" s="94" t="str">
        <f>IF(AND([9]Mides!H622&gt;=1,[9]Mides!H622&lt;=14),"X"," ")</f>
        <v>X</v>
      </c>
      <c r="H631" s="94" t="str">
        <f>IF(AND([9]Mides!H622&gt;=14,[9]Mides!H622&lt;=30),"X"," ")</f>
        <v xml:space="preserve"> </v>
      </c>
      <c r="I631" s="94" t="str">
        <f>IF(AND([9]Mides!H622&gt;=31,[9]Mides!H622&lt;=60),"X","  ")</f>
        <v xml:space="preserve">  </v>
      </c>
      <c r="J631" s="94" t="str">
        <f>IF([9]Mides!H622&gt;60,"X", "  ")</f>
        <v xml:space="preserve">  </v>
      </c>
      <c r="K631" s="96">
        <f>[9]Mides!N622</f>
        <v>0</v>
      </c>
      <c r="L631" s="96">
        <f>[9]Mides!K622</f>
        <v>0</v>
      </c>
      <c r="M631" s="96">
        <f>[9]Mides!L622</f>
        <v>0</v>
      </c>
      <c r="N631" s="96" t="str">
        <f>[9]Mides!M622</f>
        <v>x</v>
      </c>
      <c r="O631" s="96">
        <f t="shared" si="4"/>
        <v>0</v>
      </c>
      <c r="P631" s="96" t="str">
        <f>[9]Mides!R622</f>
        <v>Guatemala</v>
      </c>
      <c r="Q631" s="96" t="str">
        <f>[9]Mides!S622</f>
        <v>Guatemala</v>
      </c>
    </row>
    <row r="632" spans="2:17" ht="15" thickBot="1" x14ac:dyDescent="0.35">
      <c r="B632" s="92">
        <f>[9]Mides!E623</f>
        <v>0</v>
      </c>
      <c r="C632" s="93" t="str">
        <f>[9]Mides!D623</f>
        <v xml:space="preserve">Anely Maribi Cabrera Valiente </v>
      </c>
      <c r="D632" s="94" t="str">
        <f>IF([9]Mides!F623=1,"X"," ")</f>
        <v>X</v>
      </c>
      <c r="E632" s="94" t="str">
        <f>IF([9]Mides!F623=2,"X"," ")</f>
        <v xml:space="preserve"> </v>
      </c>
      <c r="F632" s="95">
        <f>[9]Mides!B623</f>
        <v>2100234810101</v>
      </c>
      <c r="G632" s="94" t="str">
        <f>IF(AND([9]Mides!H623&gt;=1,[9]Mides!H623&lt;=14),"X"," ")</f>
        <v>X</v>
      </c>
      <c r="H632" s="94" t="str">
        <f>IF(AND([9]Mides!H623&gt;=14,[9]Mides!H623&lt;=30),"X"," ")</f>
        <v xml:space="preserve"> </v>
      </c>
      <c r="I632" s="94" t="str">
        <f>IF(AND([9]Mides!H623&gt;=31,[9]Mides!H623&lt;=60),"X","  ")</f>
        <v xml:space="preserve">  </v>
      </c>
      <c r="J632" s="94" t="str">
        <f>IF([9]Mides!H623&gt;60,"X", "  ")</f>
        <v xml:space="preserve">  </v>
      </c>
      <c r="K632" s="96">
        <f>[9]Mides!N623</f>
        <v>0</v>
      </c>
      <c r="L632" s="96">
        <f>[9]Mides!K623</f>
        <v>0</v>
      </c>
      <c r="M632" s="96">
        <f>[9]Mides!L623</f>
        <v>0</v>
      </c>
      <c r="N632" s="96" t="str">
        <f>[9]Mides!M623</f>
        <v>x</v>
      </c>
      <c r="O632" s="96">
        <f t="shared" si="4"/>
        <v>0</v>
      </c>
      <c r="P632" s="96" t="str">
        <f>[9]Mides!R623</f>
        <v>Guatemala</v>
      </c>
      <c r="Q632" s="96" t="str">
        <f>[9]Mides!S623</f>
        <v>Guatemala</v>
      </c>
    </row>
    <row r="633" spans="2:17" ht="15" thickBot="1" x14ac:dyDescent="0.35">
      <c r="B633" s="92">
        <f>[9]Mides!E624</f>
        <v>0</v>
      </c>
      <c r="C633" s="93" t="str">
        <f>[9]Mides!D624</f>
        <v>Marelyn Abigail Ramirez Ajim</v>
      </c>
      <c r="D633" s="94" t="str">
        <f>IF([9]Mides!F624=1,"X"," ")</f>
        <v>X</v>
      </c>
      <c r="E633" s="94" t="str">
        <f>IF([9]Mides!F624=2,"X"," ")</f>
        <v xml:space="preserve"> </v>
      </c>
      <c r="F633" s="95">
        <f>[9]Mides!B624</f>
        <v>2044893850101</v>
      </c>
      <c r="G633" s="94" t="str">
        <f>IF(AND([9]Mides!H624&gt;=1,[9]Mides!H624&lt;=14),"X"," ")</f>
        <v>X</v>
      </c>
      <c r="H633" s="94" t="str">
        <f>IF(AND([9]Mides!H624&gt;=14,[9]Mides!H624&lt;=30),"X"," ")</f>
        <v xml:space="preserve"> </v>
      </c>
      <c r="I633" s="94" t="str">
        <f>IF(AND([9]Mides!H624&gt;=31,[9]Mides!H624&lt;=60),"X","  ")</f>
        <v xml:space="preserve">  </v>
      </c>
      <c r="J633" s="94" t="str">
        <f>IF([9]Mides!H624&gt;60,"X", "  ")</f>
        <v xml:space="preserve">  </v>
      </c>
      <c r="K633" s="96">
        <f>[9]Mides!N624</f>
        <v>0</v>
      </c>
      <c r="L633" s="96">
        <f>[9]Mides!K624</f>
        <v>0</v>
      </c>
      <c r="M633" s="96">
        <f>[9]Mides!L624</f>
        <v>0</v>
      </c>
      <c r="N633" s="96" t="str">
        <f>[9]Mides!M624</f>
        <v>x</v>
      </c>
      <c r="O633" s="96">
        <f t="shared" ref="O633:O696" si="5">SUM(K633:N633)</f>
        <v>0</v>
      </c>
      <c r="P633" s="96" t="str">
        <f>[9]Mides!R624</f>
        <v>Guatemala</v>
      </c>
      <c r="Q633" s="96" t="str">
        <f>[9]Mides!S624</f>
        <v>Guatemala</v>
      </c>
    </row>
    <row r="634" spans="2:17" ht="15" thickBot="1" x14ac:dyDescent="0.35">
      <c r="B634" s="92">
        <f>[9]Mides!E625</f>
        <v>0</v>
      </c>
      <c r="C634" s="93" t="str">
        <f>[9]Mides!D625</f>
        <v xml:space="preserve">Glenda Madelyn Lopez Archilla </v>
      </c>
      <c r="D634" s="94" t="str">
        <f>IF([9]Mides!F625=1,"X"," ")</f>
        <v>X</v>
      </c>
      <c r="E634" s="94" t="str">
        <f>IF([9]Mides!F625=2,"X"," ")</f>
        <v xml:space="preserve"> </v>
      </c>
      <c r="F634" s="95">
        <f>[9]Mides!B625</f>
        <v>2449262470101</v>
      </c>
      <c r="G634" s="94" t="str">
        <f>IF(AND([9]Mides!H625&gt;=1,[9]Mides!H625&lt;=14),"X"," ")</f>
        <v xml:space="preserve"> </v>
      </c>
      <c r="H634" s="94" t="str">
        <f>IF(AND([9]Mides!H625&gt;=14,[9]Mides!H625&lt;=30),"X"," ")</f>
        <v xml:space="preserve"> </v>
      </c>
      <c r="I634" s="94" t="str">
        <f>IF(AND([9]Mides!H625&gt;=31,[9]Mides!H625&lt;=60),"X","  ")</f>
        <v>X</v>
      </c>
      <c r="J634" s="94" t="str">
        <f>IF([9]Mides!H625&gt;60,"X", "  ")</f>
        <v xml:space="preserve">  </v>
      </c>
      <c r="K634" s="96">
        <f>[9]Mides!N625</f>
        <v>0</v>
      </c>
      <c r="L634" s="96">
        <f>[9]Mides!K625</f>
        <v>0</v>
      </c>
      <c r="M634" s="96">
        <f>[9]Mides!L625</f>
        <v>0</v>
      </c>
      <c r="N634" s="96" t="str">
        <f>[9]Mides!M625</f>
        <v>x</v>
      </c>
      <c r="O634" s="96">
        <f t="shared" si="5"/>
        <v>0</v>
      </c>
      <c r="P634" s="96" t="str">
        <f>[9]Mides!R625</f>
        <v>Guatemala</v>
      </c>
      <c r="Q634" s="96" t="str">
        <f>[9]Mides!S625</f>
        <v>Guatemala</v>
      </c>
    </row>
    <row r="635" spans="2:17" ht="15" thickBot="1" x14ac:dyDescent="0.35">
      <c r="B635" s="92">
        <f>[9]Mides!E626</f>
        <v>0</v>
      </c>
      <c r="C635" s="93" t="str">
        <f>[9]Mides!D626</f>
        <v xml:space="preserve">Melanny Sarai Monterroso </v>
      </c>
      <c r="D635" s="94" t="str">
        <f>IF([9]Mides!F626=1,"X"," ")</f>
        <v>X</v>
      </c>
      <c r="E635" s="94" t="str">
        <f>IF([9]Mides!F626=2,"X"," ")</f>
        <v xml:space="preserve"> </v>
      </c>
      <c r="F635" s="95" t="str">
        <f>[9]Mides!B626</f>
        <v>menor de edad</v>
      </c>
      <c r="G635" s="94" t="str">
        <f>IF(AND([9]Mides!H626&gt;=1,[9]Mides!H626&lt;=14),"X"," ")</f>
        <v>X</v>
      </c>
      <c r="H635" s="94" t="str">
        <f>IF(AND([9]Mides!H626&gt;=14,[9]Mides!H626&lt;=30),"X"," ")</f>
        <v xml:space="preserve"> </v>
      </c>
      <c r="I635" s="94" t="str">
        <f>IF(AND([9]Mides!H626&gt;=31,[9]Mides!H626&lt;=60),"X","  ")</f>
        <v xml:space="preserve">  </v>
      </c>
      <c r="J635" s="94" t="str">
        <f>IF([9]Mides!H626&gt;60,"X", "  ")</f>
        <v xml:space="preserve">  </v>
      </c>
      <c r="K635" s="96">
        <f>[9]Mides!N626</f>
        <v>0</v>
      </c>
      <c r="L635" s="96">
        <f>[9]Mides!K626</f>
        <v>0</v>
      </c>
      <c r="M635" s="96">
        <f>[9]Mides!L626</f>
        <v>0</v>
      </c>
      <c r="N635" s="96" t="str">
        <f>[9]Mides!M626</f>
        <v>x</v>
      </c>
      <c r="O635" s="96">
        <f t="shared" si="5"/>
        <v>0</v>
      </c>
      <c r="P635" s="96" t="str">
        <f>[9]Mides!R626</f>
        <v>Guatemala</v>
      </c>
      <c r="Q635" s="96" t="str">
        <f>[9]Mides!S626</f>
        <v>Guatemala</v>
      </c>
    </row>
    <row r="636" spans="2:17" ht="15" thickBot="1" x14ac:dyDescent="0.35">
      <c r="B636" s="92">
        <f>[9]Mides!E627</f>
        <v>0</v>
      </c>
      <c r="C636" s="93" t="str">
        <f>[9]Mides!D627</f>
        <v xml:space="preserve">Sucelly Nicté Ruiz Bavdales </v>
      </c>
      <c r="D636" s="94" t="str">
        <f>IF([9]Mides!F627=1,"X"," ")</f>
        <v>X</v>
      </c>
      <c r="E636" s="94" t="str">
        <f>IF([9]Mides!F627=2,"X"," ")</f>
        <v xml:space="preserve"> </v>
      </c>
      <c r="F636" s="95">
        <f>[9]Mides!B627</f>
        <v>2301447210101</v>
      </c>
      <c r="G636" s="94" t="str">
        <f>IF(AND([9]Mides!H627&gt;=1,[9]Mides!H627&lt;=14),"X"," ")</f>
        <v xml:space="preserve"> </v>
      </c>
      <c r="H636" s="94" t="str">
        <f>IF(AND([9]Mides!H627&gt;=14,[9]Mides!H627&lt;=30),"X"," ")</f>
        <v xml:space="preserve"> </v>
      </c>
      <c r="I636" s="94" t="str">
        <f>IF(AND([9]Mides!H627&gt;=31,[9]Mides!H627&lt;=60),"X","  ")</f>
        <v>X</v>
      </c>
      <c r="J636" s="94" t="str">
        <f>IF([9]Mides!H627&gt;60,"X", "  ")</f>
        <v xml:space="preserve">  </v>
      </c>
      <c r="K636" s="96">
        <f>[9]Mides!N627</f>
        <v>0</v>
      </c>
      <c r="L636" s="96">
        <f>[9]Mides!K627</f>
        <v>0</v>
      </c>
      <c r="M636" s="96">
        <f>[9]Mides!L627</f>
        <v>0</v>
      </c>
      <c r="N636" s="96" t="str">
        <f>[9]Mides!M627</f>
        <v>x</v>
      </c>
      <c r="O636" s="96">
        <f t="shared" si="5"/>
        <v>0</v>
      </c>
      <c r="P636" s="96" t="str">
        <f>[9]Mides!R627</f>
        <v>Guatemala</v>
      </c>
      <c r="Q636" s="96" t="str">
        <f>[9]Mides!S627</f>
        <v>Guatemala</v>
      </c>
    </row>
    <row r="637" spans="2:17" ht="15" thickBot="1" x14ac:dyDescent="0.35">
      <c r="B637" s="92">
        <f>[9]Mides!E628</f>
        <v>0</v>
      </c>
      <c r="C637" s="93" t="str">
        <f>[9]Mides!D628</f>
        <v xml:space="preserve">Carlos Quezada Solaceno </v>
      </c>
      <c r="D637" s="94" t="str">
        <f>IF([9]Mides!F628=1,"X"," ")</f>
        <v xml:space="preserve"> </v>
      </c>
      <c r="E637" s="94" t="str">
        <f>IF([9]Mides!F628=2,"X"," ")</f>
        <v>X</v>
      </c>
      <c r="F637" s="95" t="str">
        <f>[9]Mides!B628</f>
        <v>menor de edad</v>
      </c>
      <c r="G637" s="94" t="str">
        <f>IF(AND([9]Mides!H628&gt;=1,[9]Mides!H628&lt;=14),"X"," ")</f>
        <v>X</v>
      </c>
      <c r="H637" s="94" t="str">
        <f>IF(AND([9]Mides!H628&gt;=14,[9]Mides!H628&lt;=30),"X"," ")</f>
        <v xml:space="preserve"> </v>
      </c>
      <c r="I637" s="94" t="str">
        <f>IF(AND([9]Mides!H628&gt;=31,[9]Mides!H628&lt;=60),"X","  ")</f>
        <v xml:space="preserve">  </v>
      </c>
      <c r="J637" s="94" t="str">
        <f>IF([9]Mides!H628&gt;60,"X", "  ")</f>
        <v xml:space="preserve">  </v>
      </c>
      <c r="K637" s="96">
        <f>[9]Mides!N628</f>
        <v>0</v>
      </c>
      <c r="L637" s="96">
        <f>[9]Mides!K628</f>
        <v>0</v>
      </c>
      <c r="M637" s="96">
        <f>[9]Mides!L628</f>
        <v>0</v>
      </c>
      <c r="N637" s="96" t="str">
        <f>[9]Mides!M628</f>
        <v>x</v>
      </c>
      <c r="O637" s="96">
        <f t="shared" si="5"/>
        <v>0</v>
      </c>
      <c r="P637" s="96" t="str">
        <f>[9]Mides!R628</f>
        <v>Guatemala</v>
      </c>
      <c r="Q637" s="96" t="str">
        <f>[9]Mides!S628</f>
        <v>Guatemala</v>
      </c>
    </row>
    <row r="638" spans="2:17" ht="15" thickBot="1" x14ac:dyDescent="0.35">
      <c r="B638" s="92">
        <f>[9]Mides!E629</f>
        <v>0</v>
      </c>
      <c r="C638" s="93" t="str">
        <f>[9]Mides!D629</f>
        <v xml:space="preserve">Meylin RousMery Gomez Castro </v>
      </c>
      <c r="D638" s="94" t="str">
        <f>IF([9]Mides!F629=1,"X"," ")</f>
        <v>X</v>
      </c>
      <c r="E638" s="94" t="str">
        <f>IF([9]Mides!F629=2,"X"," ")</f>
        <v xml:space="preserve"> </v>
      </c>
      <c r="F638" s="95" t="str">
        <f>[9]Mides!B629</f>
        <v>menor de edad</v>
      </c>
      <c r="G638" s="94" t="str">
        <f>IF(AND([9]Mides!H629&gt;=1,[9]Mides!H629&lt;=14),"X"," ")</f>
        <v>X</v>
      </c>
      <c r="H638" s="94" t="str">
        <f>IF(AND([9]Mides!H629&gt;=14,[9]Mides!H629&lt;=30),"X"," ")</f>
        <v xml:space="preserve"> </v>
      </c>
      <c r="I638" s="94" t="str">
        <f>IF(AND([9]Mides!H629&gt;=31,[9]Mides!H629&lt;=60),"X","  ")</f>
        <v xml:space="preserve">  </v>
      </c>
      <c r="J638" s="94" t="str">
        <f>IF([9]Mides!H629&gt;60,"X", "  ")</f>
        <v xml:space="preserve">  </v>
      </c>
      <c r="K638" s="96">
        <f>[9]Mides!N629</f>
        <v>0</v>
      </c>
      <c r="L638" s="96">
        <f>[9]Mides!K629</f>
        <v>0</v>
      </c>
      <c r="M638" s="96">
        <f>[9]Mides!L629</f>
        <v>0</v>
      </c>
      <c r="N638" s="96" t="str">
        <f>[9]Mides!M629</f>
        <v>x</v>
      </c>
      <c r="O638" s="96">
        <f t="shared" si="5"/>
        <v>0</v>
      </c>
      <c r="P638" s="96" t="str">
        <f>[9]Mides!R629</f>
        <v>Guatemala</v>
      </c>
      <c r="Q638" s="96" t="str">
        <f>[9]Mides!S629</f>
        <v>Guatemala</v>
      </c>
    </row>
    <row r="639" spans="2:17" ht="15" thickBot="1" x14ac:dyDescent="0.35">
      <c r="B639" s="92">
        <f>[9]Mides!E630</f>
        <v>0</v>
      </c>
      <c r="C639" s="93" t="str">
        <f>[9]Mides!D630</f>
        <v xml:space="preserve">Alejandra Michelle Paredes Boc </v>
      </c>
      <c r="D639" s="94" t="str">
        <f>IF([9]Mides!F630=1,"X"," ")</f>
        <v>X</v>
      </c>
      <c r="E639" s="94" t="str">
        <f>IF([9]Mides!F630=2,"X"," ")</f>
        <v xml:space="preserve"> </v>
      </c>
      <c r="F639" s="95" t="str">
        <f>[9]Mides!B630</f>
        <v>menor de edad</v>
      </c>
      <c r="G639" s="94" t="str">
        <f>IF(AND([9]Mides!H630&gt;=1,[9]Mides!H630&lt;=14),"X"," ")</f>
        <v>X</v>
      </c>
      <c r="H639" s="94" t="str">
        <f>IF(AND([9]Mides!H630&gt;=14,[9]Mides!H630&lt;=30),"X"," ")</f>
        <v xml:space="preserve"> </v>
      </c>
      <c r="I639" s="94" t="str">
        <f>IF(AND([9]Mides!H630&gt;=31,[9]Mides!H630&lt;=60),"X","  ")</f>
        <v xml:space="preserve">  </v>
      </c>
      <c r="J639" s="94" t="str">
        <f>IF([9]Mides!H630&gt;60,"X", "  ")</f>
        <v xml:space="preserve">  </v>
      </c>
      <c r="K639" s="96">
        <f>[9]Mides!N630</f>
        <v>0</v>
      </c>
      <c r="L639" s="96">
        <f>[9]Mides!K630</f>
        <v>0</v>
      </c>
      <c r="M639" s="96">
        <f>[9]Mides!L630</f>
        <v>0</v>
      </c>
      <c r="N639" s="96" t="str">
        <f>[9]Mides!M630</f>
        <v>x</v>
      </c>
      <c r="O639" s="96">
        <f t="shared" si="5"/>
        <v>0</v>
      </c>
      <c r="P639" s="96" t="str">
        <f>[9]Mides!R630</f>
        <v>Guatemala</v>
      </c>
      <c r="Q639" s="96" t="str">
        <f>[9]Mides!S630</f>
        <v>Guatemala</v>
      </c>
    </row>
    <row r="640" spans="2:17" ht="15" thickBot="1" x14ac:dyDescent="0.35">
      <c r="B640" s="92">
        <f>[9]Mides!E631</f>
        <v>0</v>
      </c>
      <c r="C640" s="93" t="str">
        <f>[9]Mides!D631</f>
        <v>Katherine Marleny Hernandez Boc</v>
      </c>
      <c r="D640" s="94" t="str">
        <f>IF([9]Mides!F631=1,"X"," ")</f>
        <v>X</v>
      </c>
      <c r="E640" s="94" t="str">
        <f>IF([9]Mides!F631=2,"X"," ")</f>
        <v xml:space="preserve"> </v>
      </c>
      <c r="F640" s="95" t="str">
        <f>[9]Mides!B631</f>
        <v>menor de edad</v>
      </c>
      <c r="G640" s="94" t="str">
        <f>IF(AND([9]Mides!H631&gt;=1,[9]Mides!H631&lt;=14),"X"," ")</f>
        <v>X</v>
      </c>
      <c r="H640" s="94" t="str">
        <f>IF(AND([9]Mides!H631&gt;=14,[9]Mides!H631&lt;=30),"X"," ")</f>
        <v xml:space="preserve"> </v>
      </c>
      <c r="I640" s="94" t="str">
        <f>IF(AND([9]Mides!H631&gt;=31,[9]Mides!H631&lt;=60),"X","  ")</f>
        <v xml:space="preserve">  </v>
      </c>
      <c r="J640" s="94" t="str">
        <f>IF([9]Mides!H631&gt;60,"X", "  ")</f>
        <v xml:space="preserve">  </v>
      </c>
      <c r="K640" s="96">
        <f>[9]Mides!N631</f>
        <v>0</v>
      </c>
      <c r="L640" s="96">
        <f>[9]Mides!K631</f>
        <v>0</v>
      </c>
      <c r="M640" s="96">
        <f>[9]Mides!L631</f>
        <v>0</v>
      </c>
      <c r="N640" s="96" t="str">
        <f>[9]Mides!M631</f>
        <v>x</v>
      </c>
      <c r="O640" s="96">
        <f t="shared" si="5"/>
        <v>0</v>
      </c>
      <c r="P640" s="96" t="str">
        <f>[9]Mides!R631</f>
        <v>Guatemala</v>
      </c>
      <c r="Q640" s="96" t="str">
        <f>[9]Mides!S631</f>
        <v>Guatemala</v>
      </c>
    </row>
    <row r="641" spans="2:17" ht="15" thickBot="1" x14ac:dyDescent="0.35">
      <c r="B641" s="92">
        <f>[9]Mides!E632</f>
        <v>0</v>
      </c>
      <c r="C641" s="93" t="str">
        <f>[9]Mides!D632</f>
        <v>Adriana Renata Barrillas Alonzo</v>
      </c>
      <c r="D641" s="94" t="str">
        <f>IF([9]Mides!F632=1,"X"," ")</f>
        <v>X</v>
      </c>
      <c r="E641" s="94" t="str">
        <f>IF([9]Mides!F632=2,"X"," ")</f>
        <v xml:space="preserve"> </v>
      </c>
      <c r="F641" s="95">
        <f>[9]Mides!B632</f>
        <v>2206530030101</v>
      </c>
      <c r="G641" s="94" t="str">
        <f>IF(AND([9]Mides!H632&gt;=1,[9]Mides!H632&lt;=14),"X"," ")</f>
        <v>X</v>
      </c>
      <c r="H641" s="94" t="str">
        <f>IF(AND([9]Mides!H632&gt;=14,[9]Mides!H632&lt;=30),"X"," ")</f>
        <v xml:space="preserve"> </v>
      </c>
      <c r="I641" s="94" t="str">
        <f>IF(AND([9]Mides!H632&gt;=31,[9]Mides!H632&lt;=60),"X","  ")</f>
        <v xml:space="preserve">  </v>
      </c>
      <c r="J641" s="94" t="str">
        <f>IF([9]Mides!H632&gt;60,"X", "  ")</f>
        <v xml:space="preserve">  </v>
      </c>
      <c r="K641" s="96">
        <f>[9]Mides!N632</f>
        <v>0</v>
      </c>
      <c r="L641" s="96">
        <f>[9]Mides!K632</f>
        <v>0</v>
      </c>
      <c r="M641" s="96">
        <f>[9]Mides!L632</f>
        <v>0</v>
      </c>
      <c r="N641" s="96" t="str">
        <f>[9]Mides!M632</f>
        <v>x</v>
      </c>
      <c r="O641" s="96">
        <f t="shared" si="5"/>
        <v>0</v>
      </c>
      <c r="P641" s="96" t="str">
        <f>[9]Mides!R632</f>
        <v>Guatemala</v>
      </c>
      <c r="Q641" s="96" t="str">
        <f>[9]Mides!S632</f>
        <v>Guatemala</v>
      </c>
    </row>
    <row r="642" spans="2:17" ht="15" thickBot="1" x14ac:dyDescent="0.35">
      <c r="B642" s="92">
        <f>[9]Mides!E633</f>
        <v>0</v>
      </c>
      <c r="C642" s="93" t="str">
        <f>[9]Mides!D633</f>
        <v>Emi Daniela, Guzmán Martínez</v>
      </c>
      <c r="D642" s="94" t="str">
        <f>IF([9]Mides!F633=1,"X"," ")</f>
        <v>X</v>
      </c>
      <c r="E642" s="94" t="str">
        <f>IF([9]Mides!F633=2,"X"," ")</f>
        <v xml:space="preserve"> </v>
      </c>
      <c r="F642" s="95">
        <f>[9]Mides!B633</f>
        <v>2098936800101</v>
      </c>
      <c r="G642" s="94" t="str">
        <f>IF(AND([9]Mides!H633&gt;=1,[9]Mides!H633&lt;=14),"X"," ")</f>
        <v>X</v>
      </c>
      <c r="H642" s="94" t="str">
        <f>IF(AND([9]Mides!H633&gt;=14,[9]Mides!H633&lt;=30),"X"," ")</f>
        <v xml:space="preserve"> </v>
      </c>
      <c r="I642" s="94" t="str">
        <f>IF(AND([9]Mides!H633&gt;=31,[9]Mides!H633&lt;=60),"X","  ")</f>
        <v xml:space="preserve">  </v>
      </c>
      <c r="J642" s="94" t="str">
        <f>IF([9]Mides!H633&gt;60,"X", "  ")</f>
        <v xml:space="preserve">  </v>
      </c>
      <c r="K642" s="96">
        <f>[9]Mides!N633</f>
        <v>0</v>
      </c>
      <c r="L642" s="96">
        <f>[9]Mides!K633</f>
        <v>0</v>
      </c>
      <c r="M642" s="96">
        <f>[9]Mides!L633</f>
        <v>0</v>
      </c>
      <c r="N642" s="96" t="str">
        <f>[9]Mides!M633</f>
        <v>x</v>
      </c>
      <c r="O642" s="96">
        <f t="shared" si="5"/>
        <v>0</v>
      </c>
      <c r="P642" s="96" t="str">
        <f>[9]Mides!R633</f>
        <v>Guatemala</v>
      </c>
      <c r="Q642" s="96" t="str">
        <f>[9]Mides!S633</f>
        <v>Guatemala</v>
      </c>
    </row>
    <row r="643" spans="2:17" ht="15" thickBot="1" x14ac:dyDescent="0.35">
      <c r="B643" s="92">
        <f>[9]Mides!E634</f>
        <v>0</v>
      </c>
      <c r="C643" s="93" t="str">
        <f>[9]Mides!D634</f>
        <v>Nicolle De María, Garcia Chacón</v>
      </c>
      <c r="D643" s="94" t="str">
        <f>IF([9]Mides!F634=1,"X"," ")</f>
        <v>X</v>
      </c>
      <c r="E643" s="94" t="str">
        <f>IF([9]Mides!F634=2,"X"," ")</f>
        <v xml:space="preserve"> </v>
      </c>
      <c r="F643" s="95">
        <f>[9]Mides!B634</f>
        <v>2052762100101</v>
      </c>
      <c r="G643" s="94" t="str">
        <f>IF(AND([9]Mides!H634&gt;=1,[9]Mides!H634&lt;=14),"X"," ")</f>
        <v>X</v>
      </c>
      <c r="H643" s="94" t="str">
        <f>IF(AND([9]Mides!H634&gt;=14,[9]Mides!H634&lt;=30),"X"," ")</f>
        <v xml:space="preserve"> </v>
      </c>
      <c r="I643" s="94" t="str">
        <f>IF(AND([9]Mides!H634&gt;=31,[9]Mides!H634&lt;=60),"X","  ")</f>
        <v xml:space="preserve">  </v>
      </c>
      <c r="J643" s="94" t="str">
        <f>IF([9]Mides!H634&gt;60,"X", "  ")</f>
        <v xml:space="preserve">  </v>
      </c>
      <c r="K643" s="96">
        <f>[9]Mides!N634</f>
        <v>0</v>
      </c>
      <c r="L643" s="96">
        <f>[9]Mides!K634</f>
        <v>0</v>
      </c>
      <c r="M643" s="96">
        <f>[9]Mides!L634</f>
        <v>0</v>
      </c>
      <c r="N643" s="96" t="str">
        <f>[9]Mides!M634</f>
        <v>x</v>
      </c>
      <c r="O643" s="96">
        <f t="shared" si="5"/>
        <v>0</v>
      </c>
      <c r="P643" s="96" t="str">
        <f>[9]Mides!R634</f>
        <v>Guatemala</v>
      </c>
      <c r="Q643" s="96" t="str">
        <f>[9]Mides!S634</f>
        <v>Guatemala</v>
      </c>
    </row>
    <row r="644" spans="2:17" ht="15" thickBot="1" x14ac:dyDescent="0.35">
      <c r="B644" s="92">
        <f>[9]Mides!E635</f>
        <v>0</v>
      </c>
      <c r="C644" s="93" t="str">
        <f>[9]Mides!D635</f>
        <v>Sara María, Salazar Estrada</v>
      </c>
      <c r="D644" s="94" t="str">
        <f>IF([9]Mides!F635=1,"X"," ")</f>
        <v>X</v>
      </c>
      <c r="E644" s="94" t="str">
        <f>IF([9]Mides!F635=2,"X"," ")</f>
        <v xml:space="preserve"> </v>
      </c>
      <c r="F644" s="95">
        <f>[9]Mides!B635</f>
        <v>2712927920101</v>
      </c>
      <c r="G644" s="94" t="str">
        <f>IF(AND([9]Mides!H635&gt;=1,[9]Mides!H635&lt;=14),"X"," ")</f>
        <v>X</v>
      </c>
      <c r="H644" s="94" t="str">
        <f>IF(AND([9]Mides!H635&gt;=14,[9]Mides!H635&lt;=30),"X"," ")</f>
        <v xml:space="preserve"> </v>
      </c>
      <c r="I644" s="94" t="str">
        <f>IF(AND([9]Mides!H635&gt;=31,[9]Mides!H635&lt;=60),"X","  ")</f>
        <v xml:space="preserve">  </v>
      </c>
      <c r="J644" s="94" t="str">
        <f>IF([9]Mides!H635&gt;60,"X", "  ")</f>
        <v xml:space="preserve">  </v>
      </c>
      <c r="K644" s="96">
        <f>[9]Mides!N635</f>
        <v>0</v>
      </c>
      <c r="L644" s="96">
        <f>[9]Mides!K635</f>
        <v>0</v>
      </c>
      <c r="M644" s="96">
        <f>[9]Mides!L635</f>
        <v>0</v>
      </c>
      <c r="N644" s="96" t="str">
        <f>[9]Mides!M635</f>
        <v>x</v>
      </c>
      <c r="O644" s="96">
        <f t="shared" si="5"/>
        <v>0</v>
      </c>
      <c r="P644" s="96" t="str">
        <f>[9]Mides!R635</f>
        <v>Guatemala</v>
      </c>
      <c r="Q644" s="96" t="str">
        <f>[9]Mides!S635</f>
        <v>Guatemala</v>
      </c>
    </row>
    <row r="645" spans="2:17" ht="15" thickBot="1" x14ac:dyDescent="0.35">
      <c r="B645" s="92">
        <f>[9]Mides!E636</f>
        <v>0</v>
      </c>
      <c r="C645" s="93" t="str">
        <f>[9]Mides!D636</f>
        <v xml:space="preserve">Katherine Isabel, Arévalo Marroquín </v>
      </c>
      <c r="D645" s="94" t="str">
        <f>IF([9]Mides!F636=1,"X"," ")</f>
        <v>X</v>
      </c>
      <c r="E645" s="94" t="str">
        <f>IF([9]Mides!F636=2,"X"," ")</f>
        <v xml:space="preserve"> </v>
      </c>
      <c r="F645" s="95">
        <f>[9]Mides!B636</f>
        <v>2024283380101</v>
      </c>
      <c r="G645" s="94" t="str">
        <f>IF(AND([9]Mides!H636&gt;=1,[9]Mides!H636&lt;=14),"X"," ")</f>
        <v>X</v>
      </c>
      <c r="H645" s="94" t="str">
        <f>IF(AND([9]Mides!H636&gt;=14,[9]Mides!H636&lt;=30),"X"," ")</f>
        <v xml:space="preserve"> </v>
      </c>
      <c r="I645" s="94" t="str">
        <f>IF(AND([9]Mides!H636&gt;=31,[9]Mides!H636&lt;=60),"X","  ")</f>
        <v xml:space="preserve">  </v>
      </c>
      <c r="J645" s="94" t="str">
        <f>IF([9]Mides!H636&gt;60,"X", "  ")</f>
        <v xml:space="preserve">  </v>
      </c>
      <c r="K645" s="96">
        <f>[9]Mides!N636</f>
        <v>0</v>
      </c>
      <c r="L645" s="96">
        <f>[9]Mides!K636</f>
        <v>0</v>
      </c>
      <c r="M645" s="96">
        <f>[9]Mides!L636</f>
        <v>0</v>
      </c>
      <c r="N645" s="96" t="str">
        <f>[9]Mides!M636</f>
        <v>x</v>
      </c>
      <c r="O645" s="96">
        <f t="shared" si="5"/>
        <v>0</v>
      </c>
      <c r="P645" s="96" t="str">
        <f>[9]Mides!R636</f>
        <v>Guatemala</v>
      </c>
      <c r="Q645" s="96" t="str">
        <f>[9]Mides!S636</f>
        <v>Guatemala</v>
      </c>
    </row>
    <row r="646" spans="2:17" ht="15" thickBot="1" x14ac:dyDescent="0.35">
      <c r="B646" s="92">
        <f>[9]Mides!E637</f>
        <v>0</v>
      </c>
      <c r="C646" s="93" t="str">
        <f>[9]Mides!D637</f>
        <v>Fatima Abigail, Coronado Mendoza</v>
      </c>
      <c r="D646" s="94" t="str">
        <f>IF([9]Mides!F637=1,"X"," ")</f>
        <v>X</v>
      </c>
      <c r="E646" s="94" t="str">
        <f>IF([9]Mides!F637=2,"X"," ")</f>
        <v xml:space="preserve"> </v>
      </c>
      <c r="F646" s="95">
        <f>[9]Mides!B637</f>
        <v>2304654550101</v>
      </c>
      <c r="G646" s="94" t="str">
        <f>IF(AND([9]Mides!H637&gt;=1,[9]Mides!H637&lt;=14),"X"," ")</f>
        <v>X</v>
      </c>
      <c r="H646" s="94" t="str">
        <f>IF(AND([9]Mides!H637&gt;=14,[9]Mides!H637&lt;=30),"X"," ")</f>
        <v xml:space="preserve"> </v>
      </c>
      <c r="I646" s="94" t="str">
        <f>IF(AND([9]Mides!H637&gt;=31,[9]Mides!H637&lt;=60),"X","  ")</f>
        <v xml:space="preserve">  </v>
      </c>
      <c r="J646" s="94" t="str">
        <f>IF([9]Mides!H637&gt;60,"X", "  ")</f>
        <v xml:space="preserve">  </v>
      </c>
      <c r="K646" s="96">
        <f>[9]Mides!N637</f>
        <v>0</v>
      </c>
      <c r="L646" s="96">
        <f>[9]Mides!K637</f>
        <v>0</v>
      </c>
      <c r="M646" s="96">
        <f>[9]Mides!L637</f>
        <v>0</v>
      </c>
      <c r="N646" s="96" t="str">
        <f>[9]Mides!M637</f>
        <v>x</v>
      </c>
      <c r="O646" s="96">
        <f t="shared" si="5"/>
        <v>0</v>
      </c>
      <c r="P646" s="96" t="str">
        <f>[9]Mides!R637</f>
        <v>Guatemala</v>
      </c>
      <c r="Q646" s="96" t="str">
        <f>[9]Mides!S637</f>
        <v>Guatemala</v>
      </c>
    </row>
    <row r="647" spans="2:17" ht="15" thickBot="1" x14ac:dyDescent="0.35">
      <c r="B647" s="92">
        <f>[9]Mides!E638</f>
        <v>0</v>
      </c>
      <c r="C647" s="93" t="str">
        <f>[9]Mides!D638</f>
        <v>Avril Alexandra, Garzaro López</v>
      </c>
      <c r="D647" s="94" t="str">
        <f>IF([9]Mides!F638=1,"X"," ")</f>
        <v>X</v>
      </c>
      <c r="E647" s="94" t="str">
        <f>IF([9]Mides!F638=2,"X"," ")</f>
        <v xml:space="preserve"> </v>
      </c>
      <c r="F647" s="95">
        <f>[9]Mides!B638</f>
        <v>2168997880101</v>
      </c>
      <c r="G647" s="94" t="str">
        <f>IF(AND([9]Mides!H638&gt;=1,[9]Mides!H638&lt;=14),"X"," ")</f>
        <v>X</v>
      </c>
      <c r="H647" s="94" t="str">
        <f>IF(AND([9]Mides!H638&gt;=14,[9]Mides!H638&lt;=30),"X"," ")</f>
        <v xml:space="preserve"> </v>
      </c>
      <c r="I647" s="94" t="str">
        <f>IF(AND([9]Mides!H638&gt;=31,[9]Mides!H638&lt;=60),"X","  ")</f>
        <v xml:space="preserve">  </v>
      </c>
      <c r="J647" s="94" t="str">
        <f>IF([9]Mides!H638&gt;60,"X", "  ")</f>
        <v xml:space="preserve">  </v>
      </c>
      <c r="K647" s="96">
        <f>[9]Mides!N638</f>
        <v>0</v>
      </c>
      <c r="L647" s="96">
        <f>[9]Mides!K638</f>
        <v>0</v>
      </c>
      <c r="M647" s="96">
        <f>[9]Mides!L638</f>
        <v>0</v>
      </c>
      <c r="N647" s="96" t="str">
        <f>[9]Mides!M638</f>
        <v>x</v>
      </c>
      <c r="O647" s="96">
        <f t="shared" si="5"/>
        <v>0</v>
      </c>
      <c r="P647" s="96" t="str">
        <f>[9]Mides!R638</f>
        <v>Guatemala</v>
      </c>
      <c r="Q647" s="96" t="str">
        <f>[9]Mides!S638</f>
        <v>Guatemala</v>
      </c>
    </row>
    <row r="648" spans="2:17" ht="15" thickBot="1" x14ac:dyDescent="0.35">
      <c r="B648" s="92">
        <f>[9]Mides!E639</f>
        <v>0</v>
      </c>
      <c r="C648" s="93" t="str">
        <f>[9]Mides!D639</f>
        <v>Geraldine Arianna Itatí, Porras Tórtola</v>
      </c>
      <c r="D648" s="94" t="str">
        <f>IF([9]Mides!F639=1,"X"," ")</f>
        <v>X</v>
      </c>
      <c r="E648" s="94" t="str">
        <f>IF([9]Mides!F639=2,"X"," ")</f>
        <v xml:space="preserve"> </v>
      </c>
      <c r="F648" s="95">
        <f>[9]Mides!B639</f>
        <v>2722567650101</v>
      </c>
      <c r="G648" s="94" t="str">
        <f>IF(AND([9]Mides!H639&gt;=1,[9]Mides!H639&lt;=14),"X"," ")</f>
        <v>X</v>
      </c>
      <c r="H648" s="94" t="str">
        <f>IF(AND([9]Mides!H639&gt;=14,[9]Mides!H639&lt;=30),"X"," ")</f>
        <v xml:space="preserve"> </v>
      </c>
      <c r="I648" s="94" t="str">
        <f>IF(AND([9]Mides!H639&gt;=31,[9]Mides!H639&lt;=60),"X","  ")</f>
        <v xml:space="preserve">  </v>
      </c>
      <c r="J648" s="94" t="str">
        <f>IF([9]Mides!H639&gt;60,"X", "  ")</f>
        <v xml:space="preserve">  </v>
      </c>
      <c r="K648" s="96">
        <f>[9]Mides!N639</f>
        <v>0</v>
      </c>
      <c r="L648" s="96">
        <f>[9]Mides!K639</f>
        <v>0</v>
      </c>
      <c r="M648" s="96">
        <f>[9]Mides!L639</f>
        <v>0</v>
      </c>
      <c r="N648" s="96" t="str">
        <f>[9]Mides!M639</f>
        <v>x</v>
      </c>
      <c r="O648" s="96">
        <f t="shared" si="5"/>
        <v>0</v>
      </c>
      <c r="P648" s="96" t="str">
        <f>[9]Mides!R639</f>
        <v>Guatemala</v>
      </c>
      <c r="Q648" s="96" t="str">
        <f>[9]Mides!S639</f>
        <v>Guatemala</v>
      </c>
    </row>
    <row r="649" spans="2:17" ht="15" thickBot="1" x14ac:dyDescent="0.35">
      <c r="B649" s="92">
        <f>[9]Mides!E640</f>
        <v>0</v>
      </c>
      <c r="C649" s="93" t="str">
        <f>[9]Mides!D640</f>
        <v>Kamila Alejandra, Chacón Franco</v>
      </c>
      <c r="D649" s="94" t="str">
        <f>IF([9]Mides!F640=1,"X"," ")</f>
        <v>X</v>
      </c>
      <c r="E649" s="94" t="str">
        <f>IF([9]Mides!F640=2,"X"," ")</f>
        <v xml:space="preserve"> </v>
      </c>
      <c r="F649" s="95" t="str">
        <f>[9]Mides!B640</f>
        <v>menor de edad</v>
      </c>
      <c r="G649" s="94" t="str">
        <f>IF(AND([9]Mides!H640&gt;=1,[9]Mides!H640&lt;=14),"X"," ")</f>
        <v>X</v>
      </c>
      <c r="H649" s="94" t="str">
        <f>IF(AND([9]Mides!H640&gt;=14,[9]Mides!H640&lt;=30),"X"," ")</f>
        <v xml:space="preserve"> </v>
      </c>
      <c r="I649" s="94" t="str">
        <f>IF(AND([9]Mides!H640&gt;=31,[9]Mides!H640&lt;=60),"X","  ")</f>
        <v xml:space="preserve">  </v>
      </c>
      <c r="J649" s="94" t="str">
        <f>IF([9]Mides!H640&gt;60,"X", "  ")</f>
        <v xml:space="preserve">  </v>
      </c>
      <c r="K649" s="96">
        <f>[9]Mides!N640</f>
        <v>0</v>
      </c>
      <c r="L649" s="96">
        <f>[9]Mides!K640</f>
        <v>0</v>
      </c>
      <c r="M649" s="96">
        <f>[9]Mides!L640</f>
        <v>0</v>
      </c>
      <c r="N649" s="96" t="str">
        <f>[9]Mides!M640</f>
        <v>x</v>
      </c>
      <c r="O649" s="96">
        <f t="shared" si="5"/>
        <v>0</v>
      </c>
      <c r="P649" s="96" t="str">
        <f>[9]Mides!R640</f>
        <v>Guatemala</v>
      </c>
      <c r="Q649" s="96" t="str">
        <f>[9]Mides!S640</f>
        <v>Guatemala</v>
      </c>
    </row>
    <row r="650" spans="2:17" ht="15" thickBot="1" x14ac:dyDescent="0.35">
      <c r="B650" s="92">
        <f>[9]Mides!E641</f>
        <v>0</v>
      </c>
      <c r="C650" s="93" t="str">
        <f>[9]Mides!D641</f>
        <v>Katherine Dayana, Chacón Franco</v>
      </c>
      <c r="D650" s="94" t="str">
        <f>IF([9]Mides!F641=1,"X"," ")</f>
        <v>X</v>
      </c>
      <c r="E650" s="94" t="str">
        <f>IF([9]Mides!F641=2,"X"," ")</f>
        <v xml:space="preserve"> </v>
      </c>
      <c r="F650" s="95" t="str">
        <f>[9]Mides!B641</f>
        <v>menor de edad</v>
      </c>
      <c r="G650" s="94" t="str">
        <f>IF(AND([9]Mides!H641&gt;=1,[9]Mides!H641&lt;=14),"X"," ")</f>
        <v>X</v>
      </c>
      <c r="H650" s="94" t="str">
        <f>IF(AND([9]Mides!H641&gt;=14,[9]Mides!H641&lt;=30),"X"," ")</f>
        <v xml:space="preserve"> </v>
      </c>
      <c r="I650" s="94" t="str">
        <f>IF(AND([9]Mides!H641&gt;=31,[9]Mides!H641&lt;=60),"X","  ")</f>
        <v xml:space="preserve">  </v>
      </c>
      <c r="J650" s="94" t="str">
        <f>IF([9]Mides!H641&gt;60,"X", "  ")</f>
        <v xml:space="preserve">  </v>
      </c>
      <c r="K650" s="96">
        <f>[9]Mides!N641</f>
        <v>0</v>
      </c>
      <c r="L650" s="96">
        <f>[9]Mides!K641</f>
        <v>0</v>
      </c>
      <c r="M650" s="96">
        <f>[9]Mides!L641</f>
        <v>0</v>
      </c>
      <c r="N650" s="96" t="str">
        <f>[9]Mides!M641</f>
        <v>x</v>
      </c>
      <c r="O650" s="96">
        <f t="shared" si="5"/>
        <v>0</v>
      </c>
      <c r="P650" s="96" t="str">
        <f>[9]Mides!R641</f>
        <v>Guatemala</v>
      </c>
      <c r="Q650" s="96" t="str">
        <f>[9]Mides!S641</f>
        <v>Guatemala</v>
      </c>
    </row>
    <row r="651" spans="2:17" ht="15" thickBot="1" x14ac:dyDescent="0.35">
      <c r="B651" s="92">
        <f>[9]Mides!E642</f>
        <v>0</v>
      </c>
      <c r="C651" s="93" t="str">
        <f>[9]Mides!D642</f>
        <v>María Isabella, Salazar Estrada</v>
      </c>
      <c r="D651" s="94" t="str">
        <f>IF([9]Mides!F642=1,"X"," ")</f>
        <v>X</v>
      </c>
      <c r="E651" s="94" t="str">
        <f>IF([9]Mides!F642=2,"X"," ")</f>
        <v xml:space="preserve"> </v>
      </c>
      <c r="F651" s="95">
        <f>[9]Mides!B642</f>
        <v>2103763410101</v>
      </c>
      <c r="G651" s="94" t="str">
        <f>IF(AND([9]Mides!H642&gt;=1,[9]Mides!H642&lt;=14),"X"," ")</f>
        <v>X</v>
      </c>
      <c r="H651" s="94" t="str">
        <f>IF(AND([9]Mides!H642&gt;=14,[9]Mides!H642&lt;=30),"X"," ")</f>
        <v xml:space="preserve"> </v>
      </c>
      <c r="I651" s="94" t="str">
        <f>IF(AND([9]Mides!H642&gt;=31,[9]Mides!H642&lt;=60),"X","  ")</f>
        <v xml:space="preserve">  </v>
      </c>
      <c r="J651" s="94" t="str">
        <f>IF([9]Mides!H642&gt;60,"X", "  ")</f>
        <v xml:space="preserve">  </v>
      </c>
      <c r="K651" s="96">
        <f>[9]Mides!N642</f>
        <v>0</v>
      </c>
      <c r="L651" s="96">
        <f>[9]Mides!K642</f>
        <v>0</v>
      </c>
      <c r="M651" s="96">
        <f>[9]Mides!L642</f>
        <v>0</v>
      </c>
      <c r="N651" s="96" t="str">
        <f>[9]Mides!M642</f>
        <v>x</v>
      </c>
      <c r="O651" s="96">
        <f t="shared" si="5"/>
        <v>0</v>
      </c>
      <c r="P651" s="96" t="str">
        <f>[9]Mides!R642</f>
        <v>Guatemala</v>
      </c>
      <c r="Q651" s="96" t="str">
        <f>[9]Mides!S642</f>
        <v>Guatemala</v>
      </c>
    </row>
    <row r="652" spans="2:17" ht="15" thickBot="1" x14ac:dyDescent="0.35">
      <c r="B652" s="92">
        <f>[9]Mides!E643</f>
        <v>0</v>
      </c>
      <c r="C652" s="93" t="str">
        <f>[9]Mides!D643</f>
        <v>Madeleine Yasmin, Gonzalez Sazo</v>
      </c>
      <c r="D652" s="94" t="str">
        <f>IF([9]Mides!F643=1,"X"," ")</f>
        <v>X</v>
      </c>
      <c r="E652" s="94" t="str">
        <f>IF([9]Mides!F643=2,"X"," ")</f>
        <v xml:space="preserve"> </v>
      </c>
      <c r="F652" s="95">
        <f>[9]Mides!B643</f>
        <v>2042134870101</v>
      </c>
      <c r="G652" s="94" t="str">
        <f>IF(AND([9]Mides!H643&gt;=1,[9]Mides!H643&lt;=14),"X"," ")</f>
        <v>X</v>
      </c>
      <c r="H652" s="94" t="str">
        <f>IF(AND([9]Mides!H643&gt;=14,[9]Mides!H643&lt;=30),"X"," ")</f>
        <v xml:space="preserve"> </v>
      </c>
      <c r="I652" s="94" t="str">
        <f>IF(AND([9]Mides!H643&gt;=31,[9]Mides!H643&lt;=60),"X","  ")</f>
        <v xml:space="preserve">  </v>
      </c>
      <c r="J652" s="94" t="str">
        <f>IF([9]Mides!H643&gt;60,"X", "  ")</f>
        <v xml:space="preserve">  </v>
      </c>
      <c r="K652" s="96">
        <f>[9]Mides!N643</f>
        <v>0</v>
      </c>
      <c r="L652" s="96">
        <f>[9]Mides!K643</f>
        <v>0</v>
      </c>
      <c r="M652" s="96">
        <f>[9]Mides!L643</f>
        <v>0</v>
      </c>
      <c r="N652" s="96" t="str">
        <f>[9]Mides!M643</f>
        <v>x</v>
      </c>
      <c r="O652" s="96">
        <f t="shared" si="5"/>
        <v>0</v>
      </c>
      <c r="P652" s="96" t="str">
        <f>[9]Mides!R643</f>
        <v>Guatemala</v>
      </c>
      <c r="Q652" s="96" t="str">
        <f>[9]Mides!S643</f>
        <v>Guatemala</v>
      </c>
    </row>
    <row r="653" spans="2:17" ht="15" thickBot="1" x14ac:dyDescent="0.35">
      <c r="B653" s="92">
        <f>[9]Mides!E644</f>
        <v>0</v>
      </c>
      <c r="C653" s="93" t="str">
        <f>[9]Mides!D644</f>
        <v>Greisy Melissa, Rodríguez Flores</v>
      </c>
      <c r="D653" s="94" t="str">
        <f>IF([9]Mides!F644=1,"X"," ")</f>
        <v>X</v>
      </c>
      <c r="E653" s="94" t="str">
        <f>IF([9]Mides!F644=2,"X"," ")</f>
        <v xml:space="preserve"> </v>
      </c>
      <c r="F653" s="95">
        <f>[9]Mides!B644</f>
        <v>2223237790101</v>
      </c>
      <c r="G653" s="94" t="str">
        <f>IF(AND([9]Mides!H644&gt;=1,[9]Mides!H644&lt;=14),"X"," ")</f>
        <v>X</v>
      </c>
      <c r="H653" s="94" t="str">
        <f>IF(AND([9]Mides!H644&gt;=14,[9]Mides!H644&lt;=30),"X"," ")</f>
        <v xml:space="preserve"> </v>
      </c>
      <c r="I653" s="94" t="str">
        <f>IF(AND([9]Mides!H644&gt;=31,[9]Mides!H644&lt;=60),"X","  ")</f>
        <v xml:space="preserve">  </v>
      </c>
      <c r="J653" s="94" t="str">
        <f>IF([9]Mides!H644&gt;60,"X", "  ")</f>
        <v xml:space="preserve">  </v>
      </c>
      <c r="K653" s="96">
        <f>[9]Mides!N644</f>
        <v>0</v>
      </c>
      <c r="L653" s="96">
        <f>[9]Mides!K644</f>
        <v>0</v>
      </c>
      <c r="M653" s="96">
        <f>[9]Mides!L644</f>
        <v>0</v>
      </c>
      <c r="N653" s="96" t="str">
        <f>[9]Mides!M644</f>
        <v>x</v>
      </c>
      <c r="O653" s="96">
        <f t="shared" si="5"/>
        <v>0</v>
      </c>
      <c r="P653" s="96" t="str">
        <f>[9]Mides!R644</f>
        <v>Guatemala</v>
      </c>
      <c r="Q653" s="96" t="str">
        <f>[9]Mides!S644</f>
        <v>Guatemala</v>
      </c>
    </row>
    <row r="654" spans="2:17" ht="15" thickBot="1" x14ac:dyDescent="0.35">
      <c r="B654" s="92">
        <f>[9]Mides!E645</f>
        <v>0</v>
      </c>
      <c r="C654" s="93" t="str">
        <f>[9]Mides!D645</f>
        <v>Brenda Suseth, Rodríguez Aguilar</v>
      </c>
      <c r="D654" s="94" t="str">
        <f>IF([9]Mides!F645=1,"X"," ")</f>
        <v>X</v>
      </c>
      <c r="E654" s="94" t="str">
        <f>IF([9]Mides!F645=2,"X"," ")</f>
        <v xml:space="preserve"> </v>
      </c>
      <c r="F654" s="95">
        <f>[9]Mides!B645</f>
        <v>2056855600101</v>
      </c>
      <c r="G654" s="94" t="str">
        <f>IF(AND([9]Mides!H645&gt;=1,[9]Mides!H645&lt;=14),"X"," ")</f>
        <v>X</v>
      </c>
      <c r="H654" s="94" t="str">
        <f>IF(AND([9]Mides!H645&gt;=14,[9]Mides!H645&lt;=30),"X"," ")</f>
        <v xml:space="preserve"> </v>
      </c>
      <c r="I654" s="94" t="str">
        <f>IF(AND([9]Mides!H645&gt;=31,[9]Mides!H645&lt;=60),"X","  ")</f>
        <v xml:space="preserve">  </v>
      </c>
      <c r="J654" s="94" t="str">
        <f>IF([9]Mides!H645&gt;60,"X", "  ")</f>
        <v xml:space="preserve">  </v>
      </c>
      <c r="K654" s="96">
        <f>[9]Mides!N645</f>
        <v>0</v>
      </c>
      <c r="L654" s="96">
        <f>[9]Mides!K645</f>
        <v>0</v>
      </c>
      <c r="M654" s="96">
        <f>[9]Mides!L645</f>
        <v>0</v>
      </c>
      <c r="N654" s="96" t="str">
        <f>[9]Mides!M645</f>
        <v>x</v>
      </c>
      <c r="O654" s="96">
        <f t="shared" si="5"/>
        <v>0</v>
      </c>
      <c r="P654" s="96" t="str">
        <f>[9]Mides!R645</f>
        <v>Guatemala</v>
      </c>
      <c r="Q654" s="96" t="str">
        <f>[9]Mides!S645</f>
        <v>Guatemala</v>
      </c>
    </row>
    <row r="655" spans="2:17" ht="15" thickBot="1" x14ac:dyDescent="0.35">
      <c r="B655" s="92">
        <f>[9]Mides!E646</f>
        <v>0</v>
      </c>
      <c r="C655" s="93" t="str">
        <f>[9]Mides!D646</f>
        <v>Dafne Isabela, Román Ajquejay</v>
      </c>
      <c r="D655" s="94" t="str">
        <f>IF([9]Mides!F646=1,"X"," ")</f>
        <v>X</v>
      </c>
      <c r="E655" s="94" t="str">
        <f>IF([9]Mides!F646=2,"X"," ")</f>
        <v xml:space="preserve"> </v>
      </c>
      <c r="F655" s="95">
        <f>[9]Mides!B646</f>
        <v>3022917330101</v>
      </c>
      <c r="G655" s="94" t="str">
        <f>IF(AND([9]Mides!H646&gt;=1,[9]Mides!H646&lt;=14),"X"," ")</f>
        <v>X</v>
      </c>
      <c r="H655" s="94" t="str">
        <f>IF(AND([9]Mides!H646&gt;=14,[9]Mides!H646&lt;=30),"X"," ")</f>
        <v xml:space="preserve"> </v>
      </c>
      <c r="I655" s="94" t="str">
        <f>IF(AND([9]Mides!H646&gt;=31,[9]Mides!H646&lt;=60),"X","  ")</f>
        <v xml:space="preserve">  </v>
      </c>
      <c r="J655" s="94" t="str">
        <f>IF([9]Mides!H646&gt;60,"X", "  ")</f>
        <v xml:space="preserve">  </v>
      </c>
      <c r="K655" s="96">
        <f>[9]Mides!N646</f>
        <v>0</v>
      </c>
      <c r="L655" s="96">
        <f>[9]Mides!K646</f>
        <v>0</v>
      </c>
      <c r="M655" s="96">
        <f>[9]Mides!L646</f>
        <v>0</v>
      </c>
      <c r="N655" s="96" t="str">
        <f>[9]Mides!M646</f>
        <v>x</v>
      </c>
      <c r="O655" s="96">
        <f t="shared" si="5"/>
        <v>0</v>
      </c>
      <c r="P655" s="96" t="str">
        <f>[9]Mides!R646</f>
        <v>Guatemala</v>
      </c>
      <c r="Q655" s="96" t="str">
        <f>[9]Mides!S646</f>
        <v>Guatemala</v>
      </c>
    </row>
    <row r="656" spans="2:17" ht="15" thickBot="1" x14ac:dyDescent="0.35">
      <c r="B656" s="92">
        <f>[9]Mides!E647</f>
        <v>0</v>
      </c>
      <c r="C656" s="93" t="str">
        <f>[9]Mides!D647</f>
        <v xml:space="preserve">Camila Fernanda, Román Ajquejay </v>
      </c>
      <c r="D656" s="94" t="str">
        <f>IF([9]Mides!F647=1,"X"," ")</f>
        <v>X</v>
      </c>
      <c r="E656" s="94" t="str">
        <f>IF([9]Mides!F647=2,"X"," ")</f>
        <v xml:space="preserve"> </v>
      </c>
      <c r="F656" s="95">
        <f>[9]Mides!B647</f>
        <v>2101524430101</v>
      </c>
      <c r="G656" s="94" t="str">
        <f>IF(AND([9]Mides!H647&gt;=1,[9]Mides!H647&lt;=14),"X"," ")</f>
        <v>X</v>
      </c>
      <c r="H656" s="94" t="str">
        <f>IF(AND([9]Mides!H647&gt;=14,[9]Mides!H647&lt;=30),"X"," ")</f>
        <v xml:space="preserve"> </v>
      </c>
      <c r="I656" s="94" t="str">
        <f>IF(AND([9]Mides!H647&gt;=31,[9]Mides!H647&lt;=60),"X","  ")</f>
        <v xml:space="preserve">  </v>
      </c>
      <c r="J656" s="94" t="str">
        <f>IF([9]Mides!H647&gt;60,"X", "  ")</f>
        <v xml:space="preserve">  </v>
      </c>
      <c r="K656" s="96">
        <f>[9]Mides!N647</f>
        <v>0</v>
      </c>
      <c r="L656" s="96">
        <f>[9]Mides!K647</f>
        <v>0</v>
      </c>
      <c r="M656" s="96">
        <f>[9]Mides!L647</f>
        <v>0</v>
      </c>
      <c r="N656" s="96" t="str">
        <f>[9]Mides!M647</f>
        <v>x</v>
      </c>
      <c r="O656" s="96">
        <f t="shared" si="5"/>
        <v>0</v>
      </c>
      <c r="P656" s="96" t="str">
        <f>[9]Mides!R647</f>
        <v>Guatemala</v>
      </c>
      <c r="Q656" s="96" t="str">
        <f>[9]Mides!S647</f>
        <v>Guatemala</v>
      </c>
    </row>
    <row r="657" spans="2:17" ht="15" thickBot="1" x14ac:dyDescent="0.35">
      <c r="B657" s="92">
        <f>[9]Mides!E648</f>
        <v>0</v>
      </c>
      <c r="C657" s="93" t="str">
        <f>[9]Mides!D648</f>
        <v>Dulce María, Burgos Fernández</v>
      </c>
      <c r="D657" s="94" t="str">
        <f>IF([9]Mides!F648=1,"X"," ")</f>
        <v>X</v>
      </c>
      <c r="E657" s="94" t="str">
        <f>IF([9]Mides!F648=2,"X"," ")</f>
        <v xml:space="preserve"> </v>
      </c>
      <c r="F657" s="95">
        <f>[9]Mides!B648</f>
        <v>2012294550101</v>
      </c>
      <c r="G657" s="94" t="str">
        <f>IF(AND([9]Mides!H648&gt;=1,[9]Mides!H648&lt;=14),"X"," ")</f>
        <v>X</v>
      </c>
      <c r="H657" s="94" t="str">
        <f>IF(AND([9]Mides!H648&gt;=14,[9]Mides!H648&lt;=30),"X"," ")</f>
        <v xml:space="preserve"> </v>
      </c>
      <c r="I657" s="94" t="str">
        <f>IF(AND([9]Mides!H648&gt;=31,[9]Mides!H648&lt;=60),"X","  ")</f>
        <v xml:space="preserve">  </v>
      </c>
      <c r="J657" s="94" t="str">
        <f>IF([9]Mides!H648&gt;60,"X", "  ")</f>
        <v xml:space="preserve">  </v>
      </c>
      <c r="K657" s="96">
        <f>[9]Mides!N648</f>
        <v>0</v>
      </c>
      <c r="L657" s="96">
        <f>[9]Mides!K648</f>
        <v>0</v>
      </c>
      <c r="M657" s="96">
        <f>[9]Mides!L648</f>
        <v>0</v>
      </c>
      <c r="N657" s="96" t="str">
        <f>[9]Mides!M648</f>
        <v>x</v>
      </c>
      <c r="O657" s="96">
        <f t="shared" si="5"/>
        <v>0</v>
      </c>
      <c r="P657" s="96" t="str">
        <f>[9]Mides!R648</f>
        <v>Guatemala</v>
      </c>
      <c r="Q657" s="96" t="str">
        <f>[9]Mides!S648</f>
        <v>Guatemala</v>
      </c>
    </row>
    <row r="658" spans="2:17" ht="15" thickBot="1" x14ac:dyDescent="0.35">
      <c r="B658" s="92">
        <f>[9]Mides!E649</f>
        <v>0</v>
      </c>
      <c r="C658" s="93" t="str">
        <f>[9]Mides!D649</f>
        <v>Stephany Gabriela, Gutiérrez Figueroa</v>
      </c>
      <c r="D658" s="94" t="str">
        <f>IF([9]Mides!F649=1,"X"," ")</f>
        <v>X</v>
      </c>
      <c r="E658" s="94" t="str">
        <f>IF([9]Mides!F649=2,"X"," ")</f>
        <v xml:space="preserve"> </v>
      </c>
      <c r="F658" s="95">
        <f>[9]Mides!B649</f>
        <v>2133437620101</v>
      </c>
      <c r="G658" s="94" t="str">
        <f>IF(AND([9]Mides!H649&gt;=1,[9]Mides!H649&lt;=14),"X"," ")</f>
        <v>X</v>
      </c>
      <c r="H658" s="94" t="str">
        <f>IF(AND([9]Mides!H649&gt;=14,[9]Mides!H649&lt;=30),"X"," ")</f>
        <v xml:space="preserve"> </v>
      </c>
      <c r="I658" s="94" t="str">
        <f>IF(AND([9]Mides!H649&gt;=31,[9]Mides!H649&lt;=60),"X","  ")</f>
        <v xml:space="preserve">  </v>
      </c>
      <c r="J658" s="94" t="str">
        <f>IF([9]Mides!H649&gt;60,"X", "  ")</f>
        <v xml:space="preserve">  </v>
      </c>
      <c r="K658" s="96">
        <f>[9]Mides!N649</f>
        <v>0</v>
      </c>
      <c r="L658" s="96">
        <f>[9]Mides!K649</f>
        <v>0</v>
      </c>
      <c r="M658" s="96">
        <f>[9]Mides!L649</f>
        <v>0</v>
      </c>
      <c r="N658" s="96" t="str">
        <f>[9]Mides!M649</f>
        <v>x</v>
      </c>
      <c r="O658" s="96">
        <f t="shared" si="5"/>
        <v>0</v>
      </c>
      <c r="P658" s="96" t="str">
        <f>[9]Mides!R649</f>
        <v>Guatemala</v>
      </c>
      <c r="Q658" s="96" t="str">
        <f>[9]Mides!S649</f>
        <v>Guatemala</v>
      </c>
    </row>
    <row r="659" spans="2:17" ht="15" thickBot="1" x14ac:dyDescent="0.35">
      <c r="B659" s="92">
        <f>[9]Mides!E650</f>
        <v>0</v>
      </c>
      <c r="C659" s="93" t="str">
        <f>[9]Mides!D650</f>
        <v>Eunice Isabel, García Mérida</v>
      </c>
      <c r="D659" s="94" t="str">
        <f>IF([9]Mides!F650=1,"X"," ")</f>
        <v>X</v>
      </c>
      <c r="E659" s="94" t="str">
        <f>IF([9]Mides!F650=2,"X"," ")</f>
        <v xml:space="preserve"> </v>
      </c>
      <c r="F659" s="95" t="str">
        <f>[9]Mides!B650</f>
        <v>menor de edad</v>
      </c>
      <c r="G659" s="94" t="str">
        <f>IF(AND([9]Mides!H650&gt;=1,[9]Mides!H650&lt;=14),"X"," ")</f>
        <v>X</v>
      </c>
      <c r="H659" s="94" t="str">
        <f>IF(AND([9]Mides!H650&gt;=14,[9]Mides!H650&lt;=30),"X"," ")</f>
        <v xml:space="preserve"> </v>
      </c>
      <c r="I659" s="94" t="str">
        <f>IF(AND([9]Mides!H650&gt;=31,[9]Mides!H650&lt;=60),"X","  ")</f>
        <v xml:space="preserve">  </v>
      </c>
      <c r="J659" s="94" t="str">
        <f>IF([9]Mides!H650&gt;60,"X", "  ")</f>
        <v xml:space="preserve">  </v>
      </c>
      <c r="K659" s="96">
        <f>[9]Mides!N650</f>
        <v>0</v>
      </c>
      <c r="L659" s="96">
        <f>[9]Mides!K650</f>
        <v>0</v>
      </c>
      <c r="M659" s="96">
        <f>[9]Mides!L650</f>
        <v>0</v>
      </c>
      <c r="N659" s="96" t="str">
        <f>[9]Mides!M650</f>
        <v>x</v>
      </c>
      <c r="O659" s="96">
        <f t="shared" si="5"/>
        <v>0</v>
      </c>
      <c r="P659" s="96" t="str">
        <f>[9]Mides!R650</f>
        <v>Guatemala</v>
      </c>
      <c r="Q659" s="96" t="str">
        <f>[9]Mides!S650</f>
        <v>Guatemala</v>
      </c>
    </row>
    <row r="660" spans="2:17" ht="15" thickBot="1" x14ac:dyDescent="0.35">
      <c r="B660" s="92">
        <f>[9]Mides!E651</f>
        <v>0</v>
      </c>
      <c r="C660" s="93" t="str">
        <f>[9]Mides!D651</f>
        <v>Jasmin Daniela, Ronquillo Martínez</v>
      </c>
      <c r="D660" s="94" t="str">
        <f>IF([9]Mides!F651=1,"X"," ")</f>
        <v>X</v>
      </c>
      <c r="E660" s="94" t="str">
        <f>IF([9]Mides!F651=2,"X"," ")</f>
        <v xml:space="preserve"> </v>
      </c>
      <c r="F660" s="95">
        <f>[9]Mides!B651</f>
        <v>2489254740108</v>
      </c>
      <c r="G660" s="94" t="str">
        <f>IF(AND([9]Mides!H651&gt;=1,[9]Mides!H651&lt;=14),"X"," ")</f>
        <v>X</v>
      </c>
      <c r="H660" s="94" t="str">
        <f>IF(AND([9]Mides!H651&gt;=14,[9]Mides!H651&lt;=30),"X"," ")</f>
        <v xml:space="preserve"> </v>
      </c>
      <c r="I660" s="94" t="str">
        <f>IF(AND([9]Mides!H651&gt;=31,[9]Mides!H651&lt;=60),"X","  ")</f>
        <v xml:space="preserve">  </v>
      </c>
      <c r="J660" s="94" t="str">
        <f>IF([9]Mides!H651&gt;60,"X", "  ")</f>
        <v xml:space="preserve">  </v>
      </c>
      <c r="K660" s="96">
        <f>[9]Mides!N651</f>
        <v>0</v>
      </c>
      <c r="L660" s="96">
        <f>[9]Mides!K651</f>
        <v>0</v>
      </c>
      <c r="M660" s="96">
        <f>[9]Mides!L651</f>
        <v>0</v>
      </c>
      <c r="N660" s="96" t="str">
        <f>[9]Mides!M651</f>
        <v>x</v>
      </c>
      <c r="O660" s="96">
        <f t="shared" si="5"/>
        <v>0</v>
      </c>
      <c r="P660" s="96" t="str">
        <f>[9]Mides!R651</f>
        <v>Guatemala</v>
      </c>
      <c r="Q660" s="96" t="str">
        <f>[9]Mides!S651</f>
        <v>Guatemala</v>
      </c>
    </row>
    <row r="661" spans="2:17" ht="15" thickBot="1" x14ac:dyDescent="0.35">
      <c r="B661" s="92">
        <f>[9]Mides!E652</f>
        <v>0</v>
      </c>
      <c r="C661" s="93" t="str">
        <f>[9]Mides!D652</f>
        <v>Sandy Fabiola, López Mayén</v>
      </c>
      <c r="D661" s="94" t="str">
        <f>IF([9]Mides!F652=1,"X"," ")</f>
        <v>X</v>
      </c>
      <c r="E661" s="94" t="str">
        <f>IF([9]Mides!F652=2,"X"," ")</f>
        <v xml:space="preserve"> </v>
      </c>
      <c r="F661" s="95">
        <f>[9]Mides!B652</f>
        <v>2074262280101</v>
      </c>
      <c r="G661" s="94" t="str">
        <f>IF(AND([9]Mides!H652&gt;=1,[9]Mides!H652&lt;=14),"X"," ")</f>
        <v>X</v>
      </c>
      <c r="H661" s="94" t="str">
        <f>IF(AND([9]Mides!H652&gt;=14,[9]Mides!H652&lt;=30),"X"," ")</f>
        <v xml:space="preserve"> </v>
      </c>
      <c r="I661" s="94" t="str">
        <f>IF(AND([9]Mides!H652&gt;=31,[9]Mides!H652&lt;=60),"X","  ")</f>
        <v xml:space="preserve">  </v>
      </c>
      <c r="J661" s="94" t="str">
        <f>IF([9]Mides!H652&gt;60,"X", "  ")</f>
        <v xml:space="preserve">  </v>
      </c>
      <c r="K661" s="96">
        <f>[9]Mides!N652</f>
        <v>0</v>
      </c>
      <c r="L661" s="96">
        <f>[9]Mides!K652</f>
        <v>0</v>
      </c>
      <c r="M661" s="96">
        <f>[9]Mides!L652</f>
        <v>0</v>
      </c>
      <c r="N661" s="96" t="str">
        <f>[9]Mides!M652</f>
        <v>x</v>
      </c>
      <c r="O661" s="96">
        <f t="shared" si="5"/>
        <v>0</v>
      </c>
      <c r="P661" s="96" t="str">
        <f>[9]Mides!R652</f>
        <v>Guatemala</v>
      </c>
      <c r="Q661" s="96" t="str">
        <f>[9]Mides!S652</f>
        <v>Guatemala</v>
      </c>
    </row>
    <row r="662" spans="2:17" ht="15" thickBot="1" x14ac:dyDescent="0.35">
      <c r="B662" s="92">
        <f>[9]Mides!E653</f>
        <v>0</v>
      </c>
      <c r="C662" s="93" t="str">
        <f>[9]Mides!D653</f>
        <v>Ana Sofía, Mazariegos Gutierrez</v>
      </c>
      <c r="D662" s="94" t="str">
        <f>IF([9]Mides!F653=1,"X"," ")</f>
        <v>X</v>
      </c>
      <c r="E662" s="94" t="str">
        <f>IF([9]Mides!F653=2,"X"," ")</f>
        <v xml:space="preserve"> </v>
      </c>
      <c r="F662" s="95" t="str">
        <f>[9]Mides!B653</f>
        <v>menor de edad</v>
      </c>
      <c r="G662" s="94" t="str">
        <f>IF(AND([9]Mides!H653&gt;=1,[9]Mides!H653&lt;=14),"X"," ")</f>
        <v>X</v>
      </c>
      <c r="H662" s="94" t="str">
        <f>IF(AND([9]Mides!H653&gt;=14,[9]Mides!H653&lt;=30),"X"," ")</f>
        <v xml:space="preserve"> </v>
      </c>
      <c r="I662" s="94" t="str">
        <f>IF(AND([9]Mides!H653&gt;=31,[9]Mides!H653&lt;=60),"X","  ")</f>
        <v xml:space="preserve">  </v>
      </c>
      <c r="J662" s="94" t="str">
        <f>IF([9]Mides!H653&gt;60,"X", "  ")</f>
        <v xml:space="preserve">  </v>
      </c>
      <c r="K662" s="96">
        <f>[9]Mides!N653</f>
        <v>0</v>
      </c>
      <c r="L662" s="96">
        <f>[9]Mides!K653</f>
        <v>0</v>
      </c>
      <c r="M662" s="96">
        <f>[9]Mides!L653</f>
        <v>0</v>
      </c>
      <c r="N662" s="96" t="str">
        <f>[9]Mides!M653</f>
        <v>x</v>
      </c>
      <c r="O662" s="96">
        <f t="shared" si="5"/>
        <v>0</v>
      </c>
      <c r="P662" s="96" t="str">
        <f>[9]Mides!R653</f>
        <v>Guatemala</v>
      </c>
      <c r="Q662" s="96" t="str">
        <f>[9]Mides!S653</f>
        <v>Guatemala</v>
      </c>
    </row>
    <row r="663" spans="2:17" ht="15" thickBot="1" x14ac:dyDescent="0.35">
      <c r="B663" s="92">
        <f>[9]Mides!E654</f>
        <v>0</v>
      </c>
      <c r="C663" s="93" t="str">
        <f>[9]Mides!D654</f>
        <v>Sheily Nicolle, Vicente Ixcatcoy</v>
      </c>
      <c r="D663" s="94" t="str">
        <f>IF([9]Mides!F654=1,"X"," ")</f>
        <v>X</v>
      </c>
      <c r="E663" s="94" t="str">
        <f>IF([9]Mides!F654=2,"X"," ")</f>
        <v xml:space="preserve"> </v>
      </c>
      <c r="F663" s="95">
        <f>[9]Mides!B654</f>
        <v>2021071240101</v>
      </c>
      <c r="G663" s="94" t="str">
        <f>IF(AND([9]Mides!H654&gt;=1,[9]Mides!H654&lt;=14),"X"," ")</f>
        <v>X</v>
      </c>
      <c r="H663" s="94" t="str">
        <f>IF(AND([9]Mides!H654&gt;=14,[9]Mides!H654&lt;=30),"X"," ")</f>
        <v xml:space="preserve"> </v>
      </c>
      <c r="I663" s="94" t="str">
        <f>IF(AND([9]Mides!H654&gt;=31,[9]Mides!H654&lt;=60),"X","  ")</f>
        <v xml:space="preserve">  </v>
      </c>
      <c r="J663" s="94" t="str">
        <f>IF([9]Mides!H654&gt;60,"X", "  ")</f>
        <v xml:space="preserve">  </v>
      </c>
      <c r="K663" s="96">
        <f>[9]Mides!N654</f>
        <v>0</v>
      </c>
      <c r="L663" s="96">
        <f>[9]Mides!K654</f>
        <v>0</v>
      </c>
      <c r="M663" s="96">
        <f>[9]Mides!L654</f>
        <v>0</v>
      </c>
      <c r="N663" s="96" t="str">
        <f>[9]Mides!M654</f>
        <v>x</v>
      </c>
      <c r="O663" s="96">
        <f t="shared" si="5"/>
        <v>0</v>
      </c>
      <c r="P663" s="96" t="str">
        <f>[9]Mides!R654</f>
        <v>Guatemala</v>
      </c>
      <c r="Q663" s="96" t="str">
        <f>[9]Mides!S654</f>
        <v>Guatemala</v>
      </c>
    </row>
    <row r="664" spans="2:17" ht="15" thickBot="1" x14ac:dyDescent="0.35">
      <c r="B664" s="92">
        <f>[9]Mides!E655</f>
        <v>0</v>
      </c>
      <c r="C664" s="93" t="str">
        <f>[9]Mides!D655</f>
        <v>Tin Chun, Lin Chang</v>
      </c>
      <c r="D664" s="94" t="str">
        <f>IF([9]Mides!F655=1,"X"," ")</f>
        <v>X</v>
      </c>
      <c r="E664" s="94" t="str">
        <f>IF([9]Mides!F655=2,"X"," ")</f>
        <v xml:space="preserve"> </v>
      </c>
      <c r="F664" s="95">
        <f>[9]Mides!B655</f>
        <v>2058319900108</v>
      </c>
      <c r="G664" s="94" t="str">
        <f>IF(AND([9]Mides!H655&gt;=1,[9]Mides!H655&lt;=14),"X"," ")</f>
        <v>X</v>
      </c>
      <c r="H664" s="94" t="str">
        <f>IF(AND([9]Mides!H655&gt;=14,[9]Mides!H655&lt;=30),"X"," ")</f>
        <v xml:space="preserve"> </v>
      </c>
      <c r="I664" s="94" t="str">
        <f>IF(AND([9]Mides!H655&gt;=31,[9]Mides!H655&lt;=60),"X","  ")</f>
        <v xml:space="preserve">  </v>
      </c>
      <c r="J664" s="94" t="str">
        <f>IF([9]Mides!H655&gt;60,"X", "  ")</f>
        <v xml:space="preserve">  </v>
      </c>
      <c r="K664" s="96">
        <f>[9]Mides!N655</f>
        <v>0</v>
      </c>
      <c r="L664" s="96">
        <f>[9]Mides!K655</f>
        <v>0</v>
      </c>
      <c r="M664" s="96">
        <f>[9]Mides!L655</f>
        <v>0</v>
      </c>
      <c r="N664" s="96" t="str">
        <f>[9]Mides!M655</f>
        <v>x</v>
      </c>
      <c r="O664" s="96">
        <f t="shared" si="5"/>
        <v>0</v>
      </c>
      <c r="P664" s="96" t="str">
        <f>[9]Mides!R655</f>
        <v>Guatemala</v>
      </c>
      <c r="Q664" s="96" t="str">
        <f>[9]Mides!S655</f>
        <v>Guatemala</v>
      </c>
    </row>
    <row r="665" spans="2:17" ht="15" thickBot="1" x14ac:dyDescent="0.35">
      <c r="B665" s="92">
        <f>[9]Mides!E656</f>
        <v>0</v>
      </c>
      <c r="C665" s="93" t="str">
        <f>[9]Mides!D656</f>
        <v>Estephany Elizabeth, Pérez Quin</v>
      </c>
      <c r="D665" s="94" t="str">
        <f>IF([9]Mides!F656=1,"X"," ")</f>
        <v>X</v>
      </c>
      <c r="E665" s="94" t="str">
        <f>IF([9]Mides!F656=2,"X"," ")</f>
        <v xml:space="preserve"> </v>
      </c>
      <c r="F665" s="95">
        <f>[9]Mides!B656</f>
        <v>2144184130101</v>
      </c>
      <c r="G665" s="94" t="str">
        <f>IF(AND([9]Mides!H656&gt;=1,[9]Mides!H656&lt;=14),"X"," ")</f>
        <v>X</v>
      </c>
      <c r="H665" s="94" t="str">
        <f>IF(AND([9]Mides!H656&gt;=14,[9]Mides!H656&lt;=30),"X"," ")</f>
        <v xml:space="preserve"> </v>
      </c>
      <c r="I665" s="94" t="str">
        <f>IF(AND([9]Mides!H656&gt;=31,[9]Mides!H656&lt;=60),"X","  ")</f>
        <v xml:space="preserve">  </v>
      </c>
      <c r="J665" s="94" t="str">
        <f>IF([9]Mides!H656&gt;60,"X", "  ")</f>
        <v xml:space="preserve">  </v>
      </c>
      <c r="K665" s="96">
        <f>[9]Mides!N656</f>
        <v>0</v>
      </c>
      <c r="L665" s="96">
        <f>[9]Mides!K656</f>
        <v>0</v>
      </c>
      <c r="M665" s="96">
        <f>[9]Mides!L656</f>
        <v>0</v>
      </c>
      <c r="N665" s="96" t="str">
        <f>[9]Mides!M656</f>
        <v>x</v>
      </c>
      <c r="O665" s="96">
        <f t="shared" si="5"/>
        <v>0</v>
      </c>
      <c r="P665" s="96" t="str">
        <f>[9]Mides!R656</f>
        <v>Guatemala</v>
      </c>
      <c r="Q665" s="96" t="str">
        <f>[9]Mides!S656</f>
        <v>Guatemala</v>
      </c>
    </row>
    <row r="666" spans="2:17" ht="15" thickBot="1" x14ac:dyDescent="0.35">
      <c r="B666" s="92">
        <f>[9]Mides!E657</f>
        <v>0</v>
      </c>
      <c r="C666" s="93" t="str">
        <f>[9]Mides!D657</f>
        <v>Keren Beatríz, Ortíz González</v>
      </c>
      <c r="D666" s="94" t="str">
        <f>IF([9]Mides!F657=1,"X"," ")</f>
        <v>X</v>
      </c>
      <c r="E666" s="94" t="str">
        <f>IF([9]Mides!F657=2,"X"," ")</f>
        <v xml:space="preserve"> </v>
      </c>
      <c r="F666" s="95">
        <f>[9]Mides!B657</f>
        <v>3022625390101</v>
      </c>
      <c r="G666" s="94" t="str">
        <f>IF(AND([9]Mides!H657&gt;=1,[9]Mides!H657&lt;=14),"X"," ")</f>
        <v>X</v>
      </c>
      <c r="H666" s="94" t="str">
        <f>IF(AND([9]Mides!H657&gt;=14,[9]Mides!H657&lt;=30),"X"," ")</f>
        <v xml:space="preserve"> </v>
      </c>
      <c r="I666" s="94" t="str">
        <f>IF(AND([9]Mides!H657&gt;=31,[9]Mides!H657&lt;=60),"X","  ")</f>
        <v xml:space="preserve">  </v>
      </c>
      <c r="J666" s="94" t="str">
        <f>IF([9]Mides!H657&gt;60,"X", "  ")</f>
        <v xml:space="preserve">  </v>
      </c>
      <c r="K666" s="96">
        <f>[9]Mides!N657</f>
        <v>0</v>
      </c>
      <c r="L666" s="96">
        <f>[9]Mides!K657</f>
        <v>0</v>
      </c>
      <c r="M666" s="96">
        <f>[9]Mides!L657</f>
        <v>0</v>
      </c>
      <c r="N666" s="96" t="str">
        <f>[9]Mides!M657</f>
        <v>x</v>
      </c>
      <c r="O666" s="96">
        <f t="shared" si="5"/>
        <v>0</v>
      </c>
      <c r="P666" s="96" t="str">
        <f>[9]Mides!R657</f>
        <v>Guatemala</v>
      </c>
      <c r="Q666" s="96" t="str">
        <f>[9]Mides!S657</f>
        <v>Guatemala</v>
      </c>
    </row>
    <row r="667" spans="2:17" ht="15" thickBot="1" x14ac:dyDescent="0.35">
      <c r="B667" s="92">
        <f>[9]Mides!E658</f>
        <v>0</v>
      </c>
      <c r="C667" s="93" t="str">
        <f>[9]Mides!D658</f>
        <v>Susana Janette, Cordón Castillo</v>
      </c>
      <c r="D667" s="94" t="str">
        <f>IF([9]Mides!F658=1,"X"," ")</f>
        <v>X</v>
      </c>
      <c r="E667" s="94" t="str">
        <f>IF([9]Mides!F658=2,"X"," ")</f>
        <v xml:space="preserve"> </v>
      </c>
      <c r="F667" s="95">
        <f>[9]Mides!B658</f>
        <v>2024949180101</v>
      </c>
      <c r="G667" s="94" t="str">
        <f>IF(AND([9]Mides!H658&gt;=1,[9]Mides!H658&lt;=14),"X"," ")</f>
        <v>X</v>
      </c>
      <c r="H667" s="94" t="str">
        <f>IF(AND([9]Mides!H658&gt;=14,[9]Mides!H658&lt;=30),"X"," ")</f>
        <v xml:space="preserve"> </v>
      </c>
      <c r="I667" s="94" t="str">
        <f>IF(AND([9]Mides!H658&gt;=31,[9]Mides!H658&lt;=60),"X","  ")</f>
        <v xml:space="preserve">  </v>
      </c>
      <c r="J667" s="94" t="str">
        <f>IF([9]Mides!H658&gt;60,"X", "  ")</f>
        <v xml:space="preserve">  </v>
      </c>
      <c r="K667" s="96">
        <f>[9]Mides!N658</f>
        <v>0</v>
      </c>
      <c r="L667" s="96">
        <f>[9]Mides!K658</f>
        <v>0</v>
      </c>
      <c r="M667" s="96">
        <f>[9]Mides!L658</f>
        <v>0</v>
      </c>
      <c r="N667" s="96" t="str">
        <f>[9]Mides!M658</f>
        <v>x</v>
      </c>
      <c r="O667" s="96">
        <f t="shared" si="5"/>
        <v>0</v>
      </c>
      <c r="P667" s="96" t="str">
        <f>[9]Mides!R658</f>
        <v>Guatemala</v>
      </c>
      <c r="Q667" s="96" t="str">
        <f>[9]Mides!S658</f>
        <v>Guatemala</v>
      </c>
    </row>
    <row r="668" spans="2:17" ht="15" thickBot="1" x14ac:dyDescent="0.35">
      <c r="B668" s="92">
        <f>[9]Mides!E659</f>
        <v>0</v>
      </c>
      <c r="C668" s="93" t="str">
        <f>[9]Mides!D659</f>
        <v>Daniela Susana, Lima Zeledon</v>
      </c>
      <c r="D668" s="94" t="str">
        <f>IF([9]Mides!F659=1,"X"," ")</f>
        <v>X</v>
      </c>
      <c r="E668" s="94" t="str">
        <f>IF([9]Mides!F659=2,"X"," ")</f>
        <v xml:space="preserve"> </v>
      </c>
      <c r="F668" s="95">
        <f>[9]Mides!B659</f>
        <v>2271942410101</v>
      </c>
      <c r="G668" s="94" t="str">
        <f>IF(AND([9]Mides!H659&gt;=1,[9]Mides!H659&lt;=14),"X"," ")</f>
        <v>X</v>
      </c>
      <c r="H668" s="94" t="str">
        <f>IF(AND([9]Mides!H659&gt;=14,[9]Mides!H659&lt;=30),"X"," ")</f>
        <v xml:space="preserve"> </v>
      </c>
      <c r="I668" s="94" t="str">
        <f>IF(AND([9]Mides!H659&gt;=31,[9]Mides!H659&lt;=60),"X","  ")</f>
        <v xml:space="preserve">  </v>
      </c>
      <c r="J668" s="94" t="str">
        <f>IF([9]Mides!H659&gt;60,"X", "  ")</f>
        <v xml:space="preserve">  </v>
      </c>
      <c r="K668" s="96">
        <f>[9]Mides!N659</f>
        <v>0</v>
      </c>
      <c r="L668" s="96">
        <f>[9]Mides!K659</f>
        <v>0</v>
      </c>
      <c r="M668" s="96">
        <f>[9]Mides!L659</f>
        <v>0</v>
      </c>
      <c r="N668" s="96" t="str">
        <f>[9]Mides!M659</f>
        <v>x</v>
      </c>
      <c r="O668" s="96">
        <f t="shared" si="5"/>
        <v>0</v>
      </c>
      <c r="P668" s="96" t="str">
        <f>[9]Mides!R659</f>
        <v>Guatemala</v>
      </c>
      <c r="Q668" s="96" t="str">
        <f>[9]Mides!S659</f>
        <v>Guatemala</v>
      </c>
    </row>
    <row r="669" spans="2:17" ht="15" thickBot="1" x14ac:dyDescent="0.35">
      <c r="B669" s="92">
        <f>[9]Mides!E660</f>
        <v>0</v>
      </c>
      <c r="C669" s="93" t="str">
        <f>[9]Mides!D660</f>
        <v xml:space="preserve">Neyvi Eunice, Lima Zeledon </v>
      </c>
      <c r="D669" s="94" t="str">
        <f>IF([9]Mides!F660=1,"X"," ")</f>
        <v>X</v>
      </c>
      <c r="E669" s="94" t="str">
        <f>IF([9]Mides!F660=2,"X"," ")</f>
        <v xml:space="preserve"> </v>
      </c>
      <c r="F669" s="95">
        <f>[9]Mides!B660</f>
        <v>2052669590101</v>
      </c>
      <c r="G669" s="94" t="str">
        <f>IF(AND([9]Mides!H660&gt;=1,[9]Mides!H660&lt;=14),"X"," ")</f>
        <v>X</v>
      </c>
      <c r="H669" s="94" t="str">
        <f>IF(AND([9]Mides!H660&gt;=14,[9]Mides!H660&lt;=30),"X"," ")</f>
        <v xml:space="preserve"> </v>
      </c>
      <c r="I669" s="94" t="str">
        <f>IF(AND([9]Mides!H660&gt;=31,[9]Mides!H660&lt;=60),"X","  ")</f>
        <v xml:space="preserve">  </v>
      </c>
      <c r="J669" s="94" t="str">
        <f>IF([9]Mides!H660&gt;60,"X", "  ")</f>
        <v xml:space="preserve">  </v>
      </c>
      <c r="K669" s="96">
        <f>[9]Mides!N660</f>
        <v>0</v>
      </c>
      <c r="L669" s="96">
        <f>[9]Mides!K660</f>
        <v>0</v>
      </c>
      <c r="M669" s="96">
        <f>[9]Mides!L660</f>
        <v>0</v>
      </c>
      <c r="N669" s="96" t="str">
        <f>[9]Mides!M660</f>
        <v>x</v>
      </c>
      <c r="O669" s="96">
        <f t="shared" si="5"/>
        <v>0</v>
      </c>
      <c r="P669" s="96" t="str">
        <f>[9]Mides!R660</f>
        <v>Guatemala</v>
      </c>
      <c r="Q669" s="96" t="str">
        <f>[9]Mides!S660</f>
        <v>Guatemala</v>
      </c>
    </row>
    <row r="670" spans="2:17" ht="15" thickBot="1" x14ac:dyDescent="0.35">
      <c r="B670" s="92">
        <f>[9]Mides!E661</f>
        <v>0</v>
      </c>
      <c r="C670" s="93" t="str">
        <f>[9]Mides!D661</f>
        <v>Mariana Lucía, Mazariegos Gutierrez</v>
      </c>
      <c r="D670" s="94" t="str">
        <f>IF([9]Mides!F661=1,"X"," ")</f>
        <v>X</v>
      </c>
      <c r="E670" s="94" t="str">
        <f>IF([9]Mides!F661=2,"X"," ")</f>
        <v xml:space="preserve"> </v>
      </c>
      <c r="F670" s="95">
        <f>[9]Mides!B661</f>
        <v>2685844780101</v>
      </c>
      <c r="G670" s="94" t="str">
        <f>IF(AND([9]Mides!H661&gt;=1,[9]Mides!H661&lt;=14),"X"," ")</f>
        <v>X</v>
      </c>
      <c r="H670" s="94" t="str">
        <f>IF(AND([9]Mides!H661&gt;=14,[9]Mides!H661&lt;=30),"X"," ")</f>
        <v xml:space="preserve"> </v>
      </c>
      <c r="I670" s="94" t="str">
        <f>IF(AND([9]Mides!H661&gt;=31,[9]Mides!H661&lt;=60),"X","  ")</f>
        <v xml:space="preserve">  </v>
      </c>
      <c r="J670" s="94" t="str">
        <f>IF([9]Mides!H661&gt;60,"X", "  ")</f>
        <v xml:space="preserve">  </v>
      </c>
      <c r="K670" s="96">
        <f>[9]Mides!N661</f>
        <v>0</v>
      </c>
      <c r="L670" s="96">
        <f>[9]Mides!K661</f>
        <v>0</v>
      </c>
      <c r="M670" s="96">
        <f>[9]Mides!L661</f>
        <v>0</v>
      </c>
      <c r="N670" s="96" t="str">
        <f>[9]Mides!M661</f>
        <v>x</v>
      </c>
      <c r="O670" s="96">
        <f t="shared" si="5"/>
        <v>0</v>
      </c>
      <c r="P670" s="96" t="str">
        <f>[9]Mides!R661</f>
        <v>Guatemala</v>
      </c>
      <c r="Q670" s="96" t="str">
        <f>[9]Mides!S661</f>
        <v>Guatemala</v>
      </c>
    </row>
    <row r="671" spans="2:17" ht="15" thickBot="1" x14ac:dyDescent="0.35">
      <c r="B671" s="92">
        <f>[9]Mides!E662</f>
        <v>0</v>
      </c>
      <c r="C671" s="93" t="str">
        <f>[9]Mides!D662</f>
        <v>Fatima Gabriela, Orellana Samayoa</v>
      </c>
      <c r="D671" s="94" t="str">
        <f>IF([9]Mides!F662=1,"X"," ")</f>
        <v>X</v>
      </c>
      <c r="E671" s="94" t="str">
        <f>IF([9]Mides!F662=2,"X"," ")</f>
        <v xml:space="preserve"> </v>
      </c>
      <c r="F671" s="95">
        <f>[9]Mides!B662</f>
        <v>2203564240101</v>
      </c>
      <c r="G671" s="94" t="str">
        <f>IF(AND([9]Mides!H662&gt;=1,[9]Mides!H662&lt;=14),"X"," ")</f>
        <v>X</v>
      </c>
      <c r="H671" s="94" t="str">
        <f>IF(AND([9]Mides!H662&gt;=14,[9]Mides!H662&lt;=30),"X"," ")</f>
        <v xml:space="preserve"> </v>
      </c>
      <c r="I671" s="94" t="str">
        <f>IF(AND([9]Mides!H662&gt;=31,[9]Mides!H662&lt;=60),"X","  ")</f>
        <v xml:space="preserve">  </v>
      </c>
      <c r="J671" s="94" t="str">
        <f>IF([9]Mides!H662&gt;60,"X", "  ")</f>
        <v xml:space="preserve">  </v>
      </c>
      <c r="K671" s="96">
        <f>[9]Mides!N662</f>
        <v>0</v>
      </c>
      <c r="L671" s="96">
        <f>[9]Mides!K662</f>
        <v>0</v>
      </c>
      <c r="M671" s="96">
        <f>[9]Mides!L662</f>
        <v>0</v>
      </c>
      <c r="N671" s="96" t="str">
        <f>[9]Mides!M662</f>
        <v>x</v>
      </c>
      <c r="O671" s="96">
        <f t="shared" si="5"/>
        <v>0</v>
      </c>
      <c r="P671" s="96" t="str">
        <f>[9]Mides!R662</f>
        <v>Guatemala</v>
      </c>
      <c r="Q671" s="96" t="str">
        <f>[9]Mides!S662</f>
        <v>Guatemala</v>
      </c>
    </row>
    <row r="672" spans="2:17" ht="15" thickBot="1" x14ac:dyDescent="0.35">
      <c r="B672" s="92">
        <f>[9]Mides!E663</f>
        <v>0</v>
      </c>
      <c r="C672" s="93" t="str">
        <f>[9]Mides!D663</f>
        <v>Alisson Melizza, Méndez Meléndez</v>
      </c>
      <c r="D672" s="94" t="str">
        <f>IF([9]Mides!F663=1,"X"," ")</f>
        <v>X</v>
      </c>
      <c r="E672" s="94" t="str">
        <f>IF([9]Mides!F663=2,"X"," ")</f>
        <v xml:space="preserve"> </v>
      </c>
      <c r="F672" s="95">
        <f>[9]Mides!B663</f>
        <v>2525803110101</v>
      </c>
      <c r="G672" s="94" t="str">
        <f>IF(AND([9]Mides!H663&gt;=1,[9]Mides!H663&lt;=14),"X"," ")</f>
        <v>X</v>
      </c>
      <c r="H672" s="94" t="str">
        <f>IF(AND([9]Mides!H663&gt;=14,[9]Mides!H663&lt;=30),"X"," ")</f>
        <v xml:space="preserve"> </v>
      </c>
      <c r="I672" s="94" t="str">
        <f>IF(AND([9]Mides!H663&gt;=31,[9]Mides!H663&lt;=60),"X","  ")</f>
        <v xml:space="preserve">  </v>
      </c>
      <c r="J672" s="94" t="str">
        <f>IF([9]Mides!H663&gt;60,"X", "  ")</f>
        <v xml:space="preserve">  </v>
      </c>
      <c r="K672" s="96">
        <f>[9]Mides!N663</f>
        <v>0</v>
      </c>
      <c r="L672" s="96">
        <f>[9]Mides!K663</f>
        <v>0</v>
      </c>
      <c r="M672" s="96">
        <f>[9]Mides!L663</f>
        <v>0</v>
      </c>
      <c r="N672" s="96" t="str">
        <f>[9]Mides!M663</f>
        <v>x</v>
      </c>
      <c r="O672" s="96">
        <f t="shared" si="5"/>
        <v>0</v>
      </c>
      <c r="P672" s="96" t="str">
        <f>[9]Mides!R663</f>
        <v>Guatemala</v>
      </c>
      <c r="Q672" s="96" t="str">
        <f>[9]Mides!S663</f>
        <v>Guatemala</v>
      </c>
    </row>
    <row r="673" spans="2:17" ht="15" thickBot="1" x14ac:dyDescent="0.35">
      <c r="B673" s="92">
        <f>[9]Mides!E664</f>
        <v>0</v>
      </c>
      <c r="C673" s="93" t="str">
        <f>[9]Mides!D664</f>
        <v>Tiffany Alexandra, Osorio Oscal</v>
      </c>
      <c r="D673" s="94" t="str">
        <f>IF([9]Mides!F664=1,"X"," ")</f>
        <v>X</v>
      </c>
      <c r="E673" s="94" t="str">
        <f>IF([9]Mides!F664=2,"X"," ")</f>
        <v xml:space="preserve"> </v>
      </c>
      <c r="F673" s="95">
        <f>[9]Mides!B664</f>
        <v>2142179220101</v>
      </c>
      <c r="G673" s="94" t="str">
        <f>IF(AND([9]Mides!H664&gt;=1,[9]Mides!H664&lt;=14),"X"," ")</f>
        <v>X</v>
      </c>
      <c r="H673" s="94" t="str">
        <f>IF(AND([9]Mides!H664&gt;=14,[9]Mides!H664&lt;=30),"X"," ")</f>
        <v xml:space="preserve"> </v>
      </c>
      <c r="I673" s="94" t="str">
        <f>IF(AND([9]Mides!H664&gt;=31,[9]Mides!H664&lt;=60),"X","  ")</f>
        <v xml:space="preserve">  </v>
      </c>
      <c r="J673" s="94" t="str">
        <f>IF([9]Mides!H664&gt;60,"X", "  ")</f>
        <v xml:space="preserve">  </v>
      </c>
      <c r="K673" s="96">
        <f>[9]Mides!N664</f>
        <v>0</v>
      </c>
      <c r="L673" s="96">
        <f>[9]Mides!K664</f>
        <v>0</v>
      </c>
      <c r="M673" s="96">
        <f>[9]Mides!L664</f>
        <v>0</v>
      </c>
      <c r="N673" s="96" t="str">
        <f>[9]Mides!M664</f>
        <v>x</v>
      </c>
      <c r="O673" s="96">
        <f t="shared" si="5"/>
        <v>0</v>
      </c>
      <c r="P673" s="96" t="str">
        <f>[9]Mides!R664</f>
        <v>Guatemala</v>
      </c>
      <c r="Q673" s="96" t="str">
        <f>[9]Mides!S664</f>
        <v>Guatemala</v>
      </c>
    </row>
    <row r="674" spans="2:17" ht="15" thickBot="1" x14ac:dyDescent="0.35">
      <c r="B674" s="92">
        <f>[9]Mides!E665</f>
        <v>0</v>
      </c>
      <c r="C674" s="93" t="str">
        <f>[9]Mides!D665</f>
        <v>Diego Sebastián, Román Ajquejay</v>
      </c>
      <c r="D674" s="94" t="str">
        <f>IF([9]Mides!F665=1,"X"," ")</f>
        <v xml:space="preserve"> </v>
      </c>
      <c r="E674" s="94" t="str">
        <f>IF([9]Mides!F665=2,"X"," ")</f>
        <v>X</v>
      </c>
      <c r="F674" s="95">
        <f>[9]Mides!B665</f>
        <v>2457552920101</v>
      </c>
      <c r="G674" s="94" t="str">
        <f>IF(AND([9]Mides!H665&gt;=1,[9]Mides!H665&lt;=14),"X"," ")</f>
        <v>X</v>
      </c>
      <c r="H674" s="94" t="str">
        <f>IF(AND([9]Mides!H665&gt;=14,[9]Mides!H665&lt;=30),"X"," ")</f>
        <v xml:space="preserve"> </v>
      </c>
      <c r="I674" s="94" t="str">
        <f>IF(AND([9]Mides!H665&gt;=31,[9]Mides!H665&lt;=60),"X","  ")</f>
        <v xml:space="preserve">  </v>
      </c>
      <c r="J674" s="94" t="str">
        <f>IF([9]Mides!H665&gt;60,"X", "  ")</f>
        <v xml:space="preserve">  </v>
      </c>
      <c r="K674" s="96">
        <f>[9]Mides!N665</f>
        <v>0</v>
      </c>
      <c r="L674" s="96">
        <f>[9]Mides!K665</f>
        <v>0</v>
      </c>
      <c r="M674" s="96">
        <f>[9]Mides!L665</f>
        <v>0</v>
      </c>
      <c r="N674" s="96" t="str">
        <f>[9]Mides!M665</f>
        <v>x</v>
      </c>
      <c r="O674" s="96">
        <f t="shared" si="5"/>
        <v>0</v>
      </c>
      <c r="P674" s="96" t="str">
        <f>[9]Mides!R665</f>
        <v>Guatemala</v>
      </c>
      <c r="Q674" s="96" t="str">
        <f>[9]Mides!S665</f>
        <v>Guatemala</v>
      </c>
    </row>
    <row r="675" spans="2:17" ht="15" thickBot="1" x14ac:dyDescent="0.35">
      <c r="B675" s="92">
        <f>[9]Mides!E666</f>
        <v>0</v>
      </c>
      <c r="C675" s="93" t="str">
        <f>[9]Mides!D666</f>
        <v>Génesis Valeria, García Luch</v>
      </c>
      <c r="D675" s="94" t="str">
        <f>IF([9]Mides!F666=1,"X"," ")</f>
        <v>X</v>
      </c>
      <c r="E675" s="94" t="str">
        <f>IF([9]Mides!F666=2,"X"," ")</f>
        <v xml:space="preserve"> </v>
      </c>
      <c r="F675" s="95">
        <f>[9]Mides!B666</f>
        <v>2208075660101</v>
      </c>
      <c r="G675" s="94" t="str">
        <f>IF(AND([9]Mides!H666&gt;=1,[9]Mides!H666&lt;=14),"X"," ")</f>
        <v>X</v>
      </c>
      <c r="H675" s="94" t="str">
        <f>IF(AND([9]Mides!H666&gt;=14,[9]Mides!H666&lt;=30),"X"," ")</f>
        <v xml:space="preserve"> </v>
      </c>
      <c r="I675" s="94" t="str">
        <f>IF(AND([9]Mides!H666&gt;=31,[9]Mides!H666&lt;=60),"X","  ")</f>
        <v xml:space="preserve">  </v>
      </c>
      <c r="J675" s="94" t="str">
        <f>IF([9]Mides!H666&gt;60,"X", "  ")</f>
        <v xml:space="preserve">  </v>
      </c>
      <c r="K675" s="96">
        <f>[9]Mides!N666</f>
        <v>0</v>
      </c>
      <c r="L675" s="96">
        <f>[9]Mides!K666</f>
        <v>0</v>
      </c>
      <c r="M675" s="96">
        <f>[9]Mides!L666</f>
        <v>0</v>
      </c>
      <c r="N675" s="96" t="str">
        <f>[9]Mides!M666</f>
        <v>x</v>
      </c>
      <c r="O675" s="96">
        <f t="shared" si="5"/>
        <v>0</v>
      </c>
      <c r="P675" s="96" t="str">
        <f>[9]Mides!R666</f>
        <v>Guatemala</v>
      </c>
      <c r="Q675" s="96" t="str">
        <f>[9]Mides!S666</f>
        <v>Guatemala</v>
      </c>
    </row>
    <row r="676" spans="2:17" ht="15" thickBot="1" x14ac:dyDescent="0.35">
      <c r="B676" s="92">
        <f>[9]Mides!E667</f>
        <v>0</v>
      </c>
      <c r="C676" s="93" t="str">
        <f>[9]Mides!D667</f>
        <v>Keyla María, Orrego Escobar</v>
      </c>
      <c r="D676" s="94" t="str">
        <f>IF([9]Mides!F667=1,"X"," ")</f>
        <v>X</v>
      </c>
      <c r="E676" s="94" t="str">
        <f>IF([9]Mides!F667=2,"X"," ")</f>
        <v xml:space="preserve"> </v>
      </c>
      <c r="F676" s="95">
        <f>[9]Mides!B667</f>
        <v>2370032280101</v>
      </c>
      <c r="G676" s="94" t="str">
        <f>IF(AND([9]Mides!H667&gt;=1,[9]Mides!H667&lt;=14),"X"," ")</f>
        <v>X</v>
      </c>
      <c r="H676" s="94" t="str">
        <f>IF(AND([9]Mides!H667&gt;=14,[9]Mides!H667&lt;=30),"X"," ")</f>
        <v xml:space="preserve"> </v>
      </c>
      <c r="I676" s="94" t="str">
        <f>IF(AND([9]Mides!H667&gt;=31,[9]Mides!H667&lt;=60),"X","  ")</f>
        <v xml:space="preserve">  </v>
      </c>
      <c r="J676" s="94" t="str">
        <f>IF([9]Mides!H667&gt;60,"X", "  ")</f>
        <v xml:space="preserve">  </v>
      </c>
      <c r="K676" s="96">
        <f>[9]Mides!N667</f>
        <v>0</v>
      </c>
      <c r="L676" s="96">
        <f>[9]Mides!K667</f>
        <v>0</v>
      </c>
      <c r="M676" s="96">
        <f>[9]Mides!L667</f>
        <v>0</v>
      </c>
      <c r="N676" s="96" t="str">
        <f>[9]Mides!M667</f>
        <v>x</v>
      </c>
      <c r="O676" s="96">
        <f t="shared" si="5"/>
        <v>0</v>
      </c>
      <c r="P676" s="96" t="str">
        <f>[9]Mides!R667</f>
        <v>Guatemala</v>
      </c>
      <c r="Q676" s="96" t="str">
        <f>[9]Mides!S667</f>
        <v>Guatemala</v>
      </c>
    </row>
    <row r="677" spans="2:17" ht="15" thickBot="1" x14ac:dyDescent="0.35">
      <c r="B677" s="92">
        <f>[9]Mides!E668</f>
        <v>0</v>
      </c>
      <c r="C677" s="93" t="str">
        <f>[9]Mides!D668</f>
        <v>Lucianna, Ortiz Hernández</v>
      </c>
      <c r="D677" s="94" t="str">
        <f>IF([9]Mides!F668=1,"X"," ")</f>
        <v>X</v>
      </c>
      <c r="E677" s="94" t="str">
        <f>IF([9]Mides!F668=2,"X"," ")</f>
        <v xml:space="preserve"> </v>
      </c>
      <c r="F677" s="95" t="str">
        <f>[9]Mides!B668</f>
        <v>menor de edad</v>
      </c>
      <c r="G677" s="94" t="str">
        <f>IF(AND([9]Mides!H668&gt;=1,[9]Mides!H668&lt;=14),"X"," ")</f>
        <v>X</v>
      </c>
      <c r="H677" s="94" t="str">
        <f>IF(AND([9]Mides!H668&gt;=14,[9]Mides!H668&lt;=30),"X"," ")</f>
        <v xml:space="preserve"> </v>
      </c>
      <c r="I677" s="94" t="str">
        <f>IF(AND([9]Mides!H668&gt;=31,[9]Mides!H668&lt;=60),"X","  ")</f>
        <v xml:space="preserve">  </v>
      </c>
      <c r="J677" s="94" t="str">
        <f>IF([9]Mides!H668&gt;60,"X", "  ")</f>
        <v xml:space="preserve">  </v>
      </c>
      <c r="K677" s="96">
        <f>[9]Mides!N668</f>
        <v>0</v>
      </c>
      <c r="L677" s="96">
        <f>[9]Mides!K668</f>
        <v>0</v>
      </c>
      <c r="M677" s="96">
        <f>[9]Mides!L668</f>
        <v>0</v>
      </c>
      <c r="N677" s="96" t="str">
        <f>[9]Mides!M668</f>
        <v>x</v>
      </c>
      <c r="O677" s="96">
        <f t="shared" si="5"/>
        <v>0</v>
      </c>
      <c r="P677" s="96" t="str">
        <f>[9]Mides!R668</f>
        <v>Guatemala</v>
      </c>
      <c r="Q677" s="96" t="str">
        <f>[9]Mides!S668</f>
        <v>Guatemala</v>
      </c>
    </row>
    <row r="678" spans="2:17" ht="15" thickBot="1" x14ac:dyDescent="0.35">
      <c r="B678" s="92">
        <f>[9]Mides!E669</f>
        <v>0</v>
      </c>
      <c r="C678" s="93" t="str">
        <f>[9]Mides!D669</f>
        <v>Nahomi Alexandra, Hernández Pinzón</v>
      </c>
      <c r="D678" s="94" t="str">
        <f>IF([9]Mides!F669=1,"X"," ")</f>
        <v>X</v>
      </c>
      <c r="E678" s="94" t="str">
        <f>IF([9]Mides!F669=2,"X"," ")</f>
        <v xml:space="preserve"> </v>
      </c>
      <c r="F678" s="95">
        <f>[9]Mides!B669</f>
        <v>2041029950101</v>
      </c>
      <c r="G678" s="94" t="str">
        <f>IF(AND([9]Mides!H669&gt;=1,[9]Mides!H669&lt;=14),"X"," ")</f>
        <v>X</v>
      </c>
      <c r="H678" s="94" t="str">
        <f>IF(AND([9]Mides!H669&gt;=14,[9]Mides!H669&lt;=30),"X"," ")</f>
        <v xml:space="preserve"> </v>
      </c>
      <c r="I678" s="94" t="str">
        <f>IF(AND([9]Mides!H669&gt;=31,[9]Mides!H669&lt;=60),"X","  ")</f>
        <v xml:space="preserve">  </v>
      </c>
      <c r="J678" s="94" t="str">
        <f>IF([9]Mides!H669&gt;60,"X", "  ")</f>
        <v xml:space="preserve">  </v>
      </c>
      <c r="K678" s="96">
        <f>[9]Mides!N669</f>
        <v>0</v>
      </c>
      <c r="L678" s="96">
        <f>[9]Mides!K669</f>
        <v>0</v>
      </c>
      <c r="M678" s="96">
        <f>[9]Mides!L669</f>
        <v>0</v>
      </c>
      <c r="N678" s="96" t="str">
        <f>[9]Mides!M669</f>
        <v>x</v>
      </c>
      <c r="O678" s="96">
        <f t="shared" si="5"/>
        <v>0</v>
      </c>
      <c r="P678" s="96" t="str">
        <f>[9]Mides!R669</f>
        <v>Guatemala</v>
      </c>
      <c r="Q678" s="96" t="str">
        <f>[9]Mides!S669</f>
        <v>Guatemala</v>
      </c>
    </row>
    <row r="679" spans="2:17" ht="15" thickBot="1" x14ac:dyDescent="0.35">
      <c r="B679" s="92">
        <f>[9]Mides!E670</f>
        <v>0</v>
      </c>
      <c r="C679" s="93" t="str">
        <f>[9]Mides!D670</f>
        <v>Byron Leonardo, Tejada Canté</v>
      </c>
      <c r="D679" s="94" t="str">
        <f>IF([9]Mides!F670=1,"X"," ")</f>
        <v xml:space="preserve"> </v>
      </c>
      <c r="E679" s="94" t="str">
        <f>IF([9]Mides!F670=2,"X"," ")</f>
        <v>X</v>
      </c>
      <c r="F679" s="95">
        <f>[9]Mides!B670</f>
        <v>2512802840101</v>
      </c>
      <c r="G679" s="94" t="str">
        <f>IF(AND([9]Mides!H670&gt;=1,[9]Mides!H670&lt;=14),"X"," ")</f>
        <v>X</v>
      </c>
      <c r="H679" s="94" t="str">
        <f>IF(AND([9]Mides!H670&gt;=14,[9]Mides!H670&lt;=30),"X"," ")</f>
        <v xml:space="preserve"> </v>
      </c>
      <c r="I679" s="94" t="str">
        <f>IF(AND([9]Mides!H670&gt;=31,[9]Mides!H670&lt;=60),"X","  ")</f>
        <v xml:space="preserve">  </v>
      </c>
      <c r="J679" s="94" t="str">
        <f>IF([9]Mides!H670&gt;60,"X", "  ")</f>
        <v xml:space="preserve">  </v>
      </c>
      <c r="K679" s="96">
        <f>[9]Mides!N670</f>
        <v>0</v>
      </c>
      <c r="L679" s="96">
        <f>[9]Mides!K670</f>
        <v>0</v>
      </c>
      <c r="M679" s="96">
        <f>[9]Mides!L670</f>
        <v>0</v>
      </c>
      <c r="N679" s="96" t="str">
        <f>[9]Mides!M670</f>
        <v>x</v>
      </c>
      <c r="O679" s="96">
        <f t="shared" si="5"/>
        <v>0</v>
      </c>
      <c r="P679" s="96" t="str">
        <f>[9]Mides!R670</f>
        <v>Guatemala</v>
      </c>
      <c r="Q679" s="96" t="str">
        <f>[9]Mides!S670</f>
        <v>Guatemala</v>
      </c>
    </row>
    <row r="680" spans="2:17" ht="15" thickBot="1" x14ac:dyDescent="0.35">
      <c r="B680" s="92">
        <f>[9]Mides!E671</f>
        <v>0</v>
      </c>
      <c r="C680" s="93" t="str">
        <f>[9]Mides!D671</f>
        <v>Samanta Johana, López Soto</v>
      </c>
      <c r="D680" s="94" t="str">
        <f>IF([9]Mides!F671=1,"X"," ")</f>
        <v>X</v>
      </c>
      <c r="E680" s="94" t="str">
        <f>IF([9]Mides!F671=2,"X"," ")</f>
        <v xml:space="preserve"> </v>
      </c>
      <c r="F680" s="95">
        <f>[9]Mides!B671</f>
        <v>2170914900101</v>
      </c>
      <c r="G680" s="94" t="str">
        <f>IF(AND([9]Mides!H671&gt;=1,[9]Mides!H671&lt;=14),"X"," ")</f>
        <v>X</v>
      </c>
      <c r="H680" s="94" t="str">
        <f>IF(AND([9]Mides!H671&gt;=14,[9]Mides!H671&lt;=30),"X"," ")</f>
        <v xml:space="preserve"> </v>
      </c>
      <c r="I680" s="94" t="str">
        <f>IF(AND([9]Mides!H671&gt;=31,[9]Mides!H671&lt;=60),"X","  ")</f>
        <v xml:space="preserve">  </v>
      </c>
      <c r="J680" s="94" t="str">
        <f>IF([9]Mides!H671&gt;60,"X", "  ")</f>
        <v xml:space="preserve">  </v>
      </c>
      <c r="K680" s="96">
        <f>[9]Mides!N671</f>
        <v>0</v>
      </c>
      <c r="L680" s="96">
        <f>[9]Mides!K671</f>
        <v>0</v>
      </c>
      <c r="M680" s="96">
        <f>[9]Mides!L671</f>
        <v>0</v>
      </c>
      <c r="N680" s="96" t="str">
        <f>[9]Mides!M671</f>
        <v>x</v>
      </c>
      <c r="O680" s="96">
        <f t="shared" si="5"/>
        <v>0</v>
      </c>
      <c r="P680" s="96" t="str">
        <f>[9]Mides!R671</f>
        <v>Guatemala</v>
      </c>
      <c r="Q680" s="96" t="str">
        <f>[9]Mides!S671</f>
        <v>Guatemala</v>
      </c>
    </row>
    <row r="681" spans="2:17" ht="15" thickBot="1" x14ac:dyDescent="0.35">
      <c r="B681" s="92">
        <f>[9]Mides!E672</f>
        <v>0</v>
      </c>
      <c r="C681" s="93" t="str">
        <f>[9]Mides!D672</f>
        <v>Gabriela Alejandra, Tejada Canté</v>
      </c>
      <c r="D681" s="94" t="str">
        <f>IF([9]Mides!F672=1,"X"," ")</f>
        <v>X</v>
      </c>
      <c r="E681" s="94" t="str">
        <f>IF([9]Mides!F672=2,"X"," ")</f>
        <v xml:space="preserve"> </v>
      </c>
      <c r="F681" s="95">
        <f>[9]Mides!B672</f>
        <v>2050533430101</v>
      </c>
      <c r="G681" s="94" t="str">
        <f>IF(AND([9]Mides!H672&gt;=1,[9]Mides!H672&lt;=14),"X"," ")</f>
        <v>X</v>
      </c>
      <c r="H681" s="94" t="str">
        <f>IF(AND([9]Mides!H672&gt;=14,[9]Mides!H672&lt;=30),"X"," ")</f>
        <v xml:space="preserve"> </v>
      </c>
      <c r="I681" s="94" t="str">
        <f>IF(AND([9]Mides!H672&gt;=31,[9]Mides!H672&lt;=60),"X","  ")</f>
        <v xml:space="preserve">  </v>
      </c>
      <c r="J681" s="94" t="str">
        <f>IF([9]Mides!H672&gt;60,"X", "  ")</f>
        <v xml:space="preserve">  </v>
      </c>
      <c r="K681" s="96">
        <f>[9]Mides!N672</f>
        <v>0</v>
      </c>
      <c r="L681" s="96">
        <f>[9]Mides!K672</f>
        <v>0</v>
      </c>
      <c r="M681" s="96">
        <f>[9]Mides!L672</f>
        <v>0</v>
      </c>
      <c r="N681" s="96" t="str">
        <f>[9]Mides!M672</f>
        <v>x</v>
      </c>
      <c r="O681" s="96">
        <f t="shared" si="5"/>
        <v>0</v>
      </c>
      <c r="P681" s="96" t="str">
        <f>[9]Mides!R672</f>
        <v>Guatemala</v>
      </c>
      <c r="Q681" s="96" t="str">
        <f>[9]Mides!S672</f>
        <v>Guatemala</v>
      </c>
    </row>
    <row r="682" spans="2:17" ht="15" thickBot="1" x14ac:dyDescent="0.35">
      <c r="B682" s="92">
        <f>[9]Mides!E673</f>
        <v>0</v>
      </c>
      <c r="C682" s="93" t="str">
        <f>[9]Mides!D673</f>
        <v>Abigaíl Marisa, Enriquez Ramírez</v>
      </c>
      <c r="D682" s="94" t="str">
        <f>IF([9]Mides!F673=1,"X"," ")</f>
        <v>X</v>
      </c>
      <c r="E682" s="94" t="str">
        <f>IF([9]Mides!F673=2,"X"," ")</f>
        <v xml:space="preserve"> </v>
      </c>
      <c r="F682" s="95">
        <f>[9]Mides!B673</f>
        <v>2603967610101</v>
      </c>
      <c r="G682" s="94" t="str">
        <f>IF(AND([9]Mides!H673&gt;=1,[9]Mides!H673&lt;=14),"X"," ")</f>
        <v>X</v>
      </c>
      <c r="H682" s="94" t="str">
        <f>IF(AND([9]Mides!H673&gt;=14,[9]Mides!H673&lt;=30),"X"," ")</f>
        <v xml:space="preserve"> </v>
      </c>
      <c r="I682" s="94" t="str">
        <f>IF(AND([9]Mides!H673&gt;=31,[9]Mides!H673&lt;=60),"X","  ")</f>
        <v xml:space="preserve">  </v>
      </c>
      <c r="J682" s="94" t="str">
        <f>IF([9]Mides!H673&gt;60,"X", "  ")</f>
        <v xml:space="preserve">  </v>
      </c>
      <c r="K682" s="96">
        <f>[9]Mides!N673</f>
        <v>0</v>
      </c>
      <c r="L682" s="96">
        <f>[9]Mides!K673</f>
        <v>0</v>
      </c>
      <c r="M682" s="96">
        <f>[9]Mides!L673</f>
        <v>0</v>
      </c>
      <c r="N682" s="96" t="str">
        <f>[9]Mides!M673</f>
        <v>x</v>
      </c>
      <c r="O682" s="96">
        <f t="shared" si="5"/>
        <v>0</v>
      </c>
      <c r="P682" s="96" t="str">
        <f>[9]Mides!R673</f>
        <v>Guatemala</v>
      </c>
      <c r="Q682" s="96" t="str">
        <f>[9]Mides!S673</f>
        <v>Guatemala</v>
      </c>
    </row>
    <row r="683" spans="2:17" ht="15" thickBot="1" x14ac:dyDescent="0.35">
      <c r="B683" s="92">
        <f>[9]Mides!E674</f>
        <v>0</v>
      </c>
      <c r="C683" s="93" t="str">
        <f>[9]Mides!D674</f>
        <v>Nathalie Ximena, Selkin Pérez</v>
      </c>
      <c r="D683" s="94" t="str">
        <f>IF([9]Mides!F674=1,"X"," ")</f>
        <v>X</v>
      </c>
      <c r="E683" s="94" t="str">
        <f>IF([9]Mides!F674=2,"X"," ")</f>
        <v xml:space="preserve"> </v>
      </c>
      <c r="F683" s="95">
        <f>[9]Mides!B674</f>
        <v>2158744390101</v>
      </c>
      <c r="G683" s="94" t="str">
        <f>IF(AND([9]Mides!H674&gt;=1,[9]Mides!H674&lt;=14),"X"," ")</f>
        <v>X</v>
      </c>
      <c r="H683" s="94" t="str">
        <f>IF(AND([9]Mides!H674&gt;=14,[9]Mides!H674&lt;=30),"X"," ")</f>
        <v xml:space="preserve"> </v>
      </c>
      <c r="I683" s="94" t="str">
        <f>IF(AND([9]Mides!H674&gt;=31,[9]Mides!H674&lt;=60),"X","  ")</f>
        <v xml:space="preserve">  </v>
      </c>
      <c r="J683" s="94" t="str">
        <f>IF([9]Mides!H674&gt;60,"X", "  ")</f>
        <v xml:space="preserve">  </v>
      </c>
      <c r="K683" s="96">
        <f>[9]Mides!N674</f>
        <v>0</v>
      </c>
      <c r="L683" s="96">
        <f>[9]Mides!K674</f>
        <v>0</v>
      </c>
      <c r="M683" s="96">
        <f>[9]Mides!L674</f>
        <v>0</v>
      </c>
      <c r="N683" s="96" t="str">
        <f>[9]Mides!M674</f>
        <v>x</v>
      </c>
      <c r="O683" s="96">
        <f t="shared" si="5"/>
        <v>0</v>
      </c>
      <c r="P683" s="96" t="str">
        <f>[9]Mides!R674</f>
        <v>Guatemala</v>
      </c>
      <c r="Q683" s="96" t="str">
        <f>[9]Mides!S674</f>
        <v>Guatemala</v>
      </c>
    </row>
    <row r="684" spans="2:17" ht="15" thickBot="1" x14ac:dyDescent="0.35">
      <c r="B684" s="92">
        <f>[9]Mides!E675</f>
        <v>0</v>
      </c>
      <c r="C684" s="93" t="str">
        <f>[9]Mides!D675</f>
        <v>Katherine Nicolle Espino Galicia</v>
      </c>
      <c r="D684" s="94" t="str">
        <f>IF([9]Mides!F675=1,"X"," ")</f>
        <v>X</v>
      </c>
      <c r="E684" s="94" t="str">
        <f>IF([9]Mides!F675=2,"X"," ")</f>
        <v xml:space="preserve"> </v>
      </c>
      <c r="F684" s="95">
        <f>[9]Mides!B675</f>
        <v>2036359300101</v>
      </c>
      <c r="G684" s="94" t="str">
        <f>IF(AND([9]Mides!H675&gt;=1,[9]Mides!H675&lt;=14),"X"," ")</f>
        <v>X</v>
      </c>
      <c r="H684" s="94" t="str">
        <f>IF(AND([9]Mides!H675&gt;=14,[9]Mides!H675&lt;=30),"X"," ")</f>
        <v xml:space="preserve"> </v>
      </c>
      <c r="I684" s="94" t="str">
        <f>IF(AND([9]Mides!H675&gt;=31,[9]Mides!H675&lt;=60),"X","  ")</f>
        <v xml:space="preserve">  </v>
      </c>
      <c r="J684" s="94" t="str">
        <f>IF([9]Mides!H675&gt;60,"X", "  ")</f>
        <v xml:space="preserve">  </v>
      </c>
      <c r="K684" s="96">
        <f>[9]Mides!N675</f>
        <v>0</v>
      </c>
      <c r="L684" s="96">
        <f>[9]Mides!K675</f>
        <v>0</v>
      </c>
      <c r="M684" s="96">
        <f>[9]Mides!L675</f>
        <v>0</v>
      </c>
      <c r="N684" s="96" t="str">
        <f>[9]Mides!M675</f>
        <v>x</v>
      </c>
      <c r="O684" s="96">
        <f t="shared" si="5"/>
        <v>0</v>
      </c>
      <c r="P684" s="96" t="str">
        <f>[9]Mides!R675</f>
        <v>Guatemala</v>
      </c>
      <c r="Q684" s="96" t="str">
        <f>[9]Mides!S675</f>
        <v>Guatemala</v>
      </c>
    </row>
    <row r="685" spans="2:17" ht="15" thickBot="1" x14ac:dyDescent="0.35">
      <c r="B685" s="92">
        <f>[9]Mides!E676</f>
        <v>0</v>
      </c>
      <c r="C685" s="93" t="str">
        <f>[9]Mides!D676</f>
        <v>Dulce Ariana García Reyna</v>
      </c>
      <c r="D685" s="94" t="str">
        <f>IF([9]Mides!F676=1,"X"," ")</f>
        <v>X</v>
      </c>
      <c r="E685" s="94" t="str">
        <f>IF([9]Mides!F676=2,"X"," ")</f>
        <v xml:space="preserve"> </v>
      </c>
      <c r="F685" s="95">
        <f>[9]Mides!B676</f>
        <v>2157030300101</v>
      </c>
      <c r="G685" s="94" t="str">
        <f>IF(AND([9]Mides!H676&gt;=1,[9]Mides!H676&lt;=14),"X"," ")</f>
        <v>X</v>
      </c>
      <c r="H685" s="94" t="str">
        <f>IF(AND([9]Mides!H676&gt;=14,[9]Mides!H676&lt;=30),"X"," ")</f>
        <v xml:space="preserve"> </v>
      </c>
      <c r="I685" s="94" t="str">
        <f>IF(AND([9]Mides!H676&gt;=31,[9]Mides!H676&lt;=60),"X","  ")</f>
        <v xml:space="preserve">  </v>
      </c>
      <c r="J685" s="94" t="str">
        <f>IF([9]Mides!H676&gt;60,"X", "  ")</f>
        <v xml:space="preserve">  </v>
      </c>
      <c r="K685" s="96">
        <f>[9]Mides!N676</f>
        <v>0</v>
      </c>
      <c r="L685" s="96">
        <f>[9]Mides!K676</f>
        <v>0</v>
      </c>
      <c r="M685" s="96">
        <f>[9]Mides!L676</f>
        <v>0</v>
      </c>
      <c r="N685" s="96" t="str">
        <f>[9]Mides!M676</f>
        <v>x</v>
      </c>
      <c r="O685" s="96">
        <f t="shared" si="5"/>
        <v>0</v>
      </c>
      <c r="P685" s="96" t="str">
        <f>[9]Mides!R676</f>
        <v>Guatemala</v>
      </c>
      <c r="Q685" s="96" t="str">
        <f>[9]Mides!S676</f>
        <v>Guatemala</v>
      </c>
    </row>
    <row r="686" spans="2:17" ht="15" thickBot="1" x14ac:dyDescent="0.35">
      <c r="B686" s="92">
        <f>[9]Mides!E677</f>
        <v>0</v>
      </c>
      <c r="C686" s="93" t="str">
        <f>[9]Mides!D677</f>
        <v>Betzy Alejandra Yol Muñoz</v>
      </c>
      <c r="D686" s="94" t="str">
        <f>IF([9]Mides!F677=1,"X"," ")</f>
        <v>X</v>
      </c>
      <c r="E686" s="94" t="str">
        <f>IF([9]Mides!F677=2,"X"," ")</f>
        <v xml:space="preserve"> </v>
      </c>
      <c r="F686" s="95">
        <f>[9]Mides!B677</f>
        <v>3011697130101</v>
      </c>
      <c r="G686" s="94" t="str">
        <f>IF(AND([9]Mides!H677&gt;=1,[9]Mides!H677&lt;=14),"X"," ")</f>
        <v>X</v>
      </c>
      <c r="H686" s="94" t="str">
        <f>IF(AND([9]Mides!H677&gt;=14,[9]Mides!H677&lt;=30),"X"," ")</f>
        <v xml:space="preserve"> </v>
      </c>
      <c r="I686" s="94" t="str">
        <f>IF(AND([9]Mides!H677&gt;=31,[9]Mides!H677&lt;=60),"X","  ")</f>
        <v xml:space="preserve">  </v>
      </c>
      <c r="J686" s="94" t="str">
        <f>IF([9]Mides!H677&gt;60,"X", "  ")</f>
        <v xml:space="preserve">  </v>
      </c>
      <c r="K686" s="96">
        <f>[9]Mides!N677</f>
        <v>0</v>
      </c>
      <c r="L686" s="96">
        <f>[9]Mides!K677</f>
        <v>0</v>
      </c>
      <c r="M686" s="96">
        <f>[9]Mides!L677</f>
        <v>0</v>
      </c>
      <c r="N686" s="96" t="str">
        <f>[9]Mides!M677</f>
        <v>x</v>
      </c>
      <c r="O686" s="96">
        <f t="shared" si="5"/>
        <v>0</v>
      </c>
      <c r="P686" s="96" t="str">
        <f>[9]Mides!R677</f>
        <v>Guatemala</v>
      </c>
      <c r="Q686" s="96" t="str">
        <f>[9]Mides!S677</f>
        <v>Guatemala</v>
      </c>
    </row>
    <row r="687" spans="2:17" ht="15" thickBot="1" x14ac:dyDescent="0.35">
      <c r="B687" s="92">
        <f>[9]Mides!E678</f>
        <v>0</v>
      </c>
      <c r="C687" s="93" t="str">
        <f>[9]Mides!D678</f>
        <v>Fatima Isabel Velásquez Solis</v>
      </c>
      <c r="D687" s="94" t="str">
        <f>IF([9]Mides!F678=1,"X"," ")</f>
        <v>X</v>
      </c>
      <c r="E687" s="94" t="str">
        <f>IF([9]Mides!F678=2,"X"," ")</f>
        <v xml:space="preserve"> </v>
      </c>
      <c r="F687" s="95">
        <f>[9]Mides!B678</f>
        <v>2022941370101</v>
      </c>
      <c r="G687" s="94" t="str">
        <f>IF(AND([9]Mides!H678&gt;=1,[9]Mides!H678&lt;=14),"X"," ")</f>
        <v>X</v>
      </c>
      <c r="H687" s="94" t="str">
        <f>IF(AND([9]Mides!H678&gt;=14,[9]Mides!H678&lt;=30),"X"," ")</f>
        <v xml:space="preserve"> </v>
      </c>
      <c r="I687" s="94" t="str">
        <f>IF(AND([9]Mides!H678&gt;=31,[9]Mides!H678&lt;=60),"X","  ")</f>
        <v xml:space="preserve">  </v>
      </c>
      <c r="J687" s="94" t="str">
        <f>IF([9]Mides!H678&gt;60,"X", "  ")</f>
        <v xml:space="preserve">  </v>
      </c>
      <c r="K687" s="96">
        <f>[9]Mides!N678</f>
        <v>0</v>
      </c>
      <c r="L687" s="96">
        <f>[9]Mides!K678</f>
        <v>0</v>
      </c>
      <c r="M687" s="96">
        <f>[9]Mides!L678</f>
        <v>0</v>
      </c>
      <c r="N687" s="96" t="str">
        <f>[9]Mides!M678</f>
        <v>x</v>
      </c>
      <c r="O687" s="96">
        <f t="shared" si="5"/>
        <v>0</v>
      </c>
      <c r="P687" s="96" t="str">
        <f>[9]Mides!R678</f>
        <v>Guatemala</v>
      </c>
      <c r="Q687" s="96" t="str">
        <f>[9]Mides!S678</f>
        <v>Guatemala</v>
      </c>
    </row>
    <row r="688" spans="2:17" ht="15" thickBot="1" x14ac:dyDescent="0.35">
      <c r="B688" s="92">
        <f>[9]Mides!E679</f>
        <v>0</v>
      </c>
      <c r="C688" s="93" t="str">
        <f>[9]Mides!D679</f>
        <v>Paula Belen Fernandez Rivas</v>
      </c>
      <c r="D688" s="94" t="str">
        <f>IF([9]Mides!F679=1,"X"," ")</f>
        <v>X</v>
      </c>
      <c r="E688" s="94" t="str">
        <f>IF([9]Mides!F679=2,"X"," ")</f>
        <v xml:space="preserve"> </v>
      </c>
      <c r="F688" s="95">
        <f>[9]Mides!B679</f>
        <v>2143305590101</v>
      </c>
      <c r="G688" s="94" t="str">
        <f>IF(AND([9]Mides!H679&gt;=1,[9]Mides!H679&lt;=14),"X"," ")</f>
        <v>X</v>
      </c>
      <c r="H688" s="94" t="str">
        <f>IF(AND([9]Mides!H679&gt;=14,[9]Mides!H679&lt;=30),"X"," ")</f>
        <v xml:space="preserve"> </v>
      </c>
      <c r="I688" s="94" t="str">
        <f>IF(AND([9]Mides!H679&gt;=31,[9]Mides!H679&lt;=60),"X","  ")</f>
        <v xml:space="preserve">  </v>
      </c>
      <c r="J688" s="94" t="str">
        <f>IF([9]Mides!H679&gt;60,"X", "  ")</f>
        <v xml:space="preserve">  </v>
      </c>
      <c r="K688" s="96">
        <f>[9]Mides!N679</f>
        <v>0</v>
      </c>
      <c r="L688" s="96">
        <f>[9]Mides!K679</f>
        <v>0</v>
      </c>
      <c r="M688" s="96">
        <f>[9]Mides!L679</f>
        <v>0</v>
      </c>
      <c r="N688" s="96" t="str">
        <f>[9]Mides!M679</f>
        <v>x</v>
      </c>
      <c r="O688" s="96">
        <f t="shared" si="5"/>
        <v>0</v>
      </c>
      <c r="P688" s="96" t="str">
        <f>[9]Mides!R679</f>
        <v>Guatemala</v>
      </c>
      <c r="Q688" s="96" t="str">
        <f>[9]Mides!S679</f>
        <v>Guatemala</v>
      </c>
    </row>
    <row r="689" spans="2:17" ht="15" thickBot="1" x14ac:dyDescent="0.35">
      <c r="B689" s="92">
        <f>[9]Mides!E680</f>
        <v>0</v>
      </c>
      <c r="C689" s="93" t="str">
        <f>[9]Mides!D680</f>
        <v>Camila Nicole Recinos Barrondo</v>
      </c>
      <c r="D689" s="94" t="str">
        <f>IF([9]Mides!F680=1,"X"," ")</f>
        <v>X</v>
      </c>
      <c r="E689" s="94" t="str">
        <f>IF([9]Mides!F680=2,"X"," ")</f>
        <v xml:space="preserve"> </v>
      </c>
      <c r="F689" s="95">
        <f>[9]Mides!B680</f>
        <v>2008315850101</v>
      </c>
      <c r="G689" s="94" t="str">
        <f>IF(AND([9]Mides!H680&gt;=1,[9]Mides!H680&lt;=14),"X"," ")</f>
        <v>X</v>
      </c>
      <c r="H689" s="94" t="str">
        <f>IF(AND([9]Mides!H680&gt;=14,[9]Mides!H680&lt;=30),"X"," ")</f>
        <v xml:space="preserve"> </v>
      </c>
      <c r="I689" s="94" t="str">
        <f>IF(AND([9]Mides!H680&gt;=31,[9]Mides!H680&lt;=60),"X","  ")</f>
        <v xml:space="preserve">  </v>
      </c>
      <c r="J689" s="94" t="str">
        <f>IF([9]Mides!H680&gt;60,"X", "  ")</f>
        <v xml:space="preserve">  </v>
      </c>
      <c r="K689" s="96">
        <f>[9]Mides!N680</f>
        <v>0</v>
      </c>
      <c r="L689" s="96">
        <f>[9]Mides!K680</f>
        <v>0</v>
      </c>
      <c r="M689" s="96">
        <f>[9]Mides!L680</f>
        <v>0</v>
      </c>
      <c r="N689" s="96" t="str">
        <f>[9]Mides!M680</f>
        <v>x</v>
      </c>
      <c r="O689" s="96">
        <f t="shared" si="5"/>
        <v>0</v>
      </c>
      <c r="P689" s="96" t="str">
        <f>[9]Mides!R680</f>
        <v>Guatemala</v>
      </c>
      <c r="Q689" s="96" t="str">
        <f>[9]Mides!S680</f>
        <v>Guatemala</v>
      </c>
    </row>
    <row r="690" spans="2:17" ht="15" thickBot="1" x14ac:dyDescent="0.35">
      <c r="B690" s="92">
        <f>[9]Mides!E681</f>
        <v>0</v>
      </c>
      <c r="C690" s="93" t="str">
        <f>[9]Mides!D681</f>
        <v>Sharon Shaiba Camboa Stokes</v>
      </c>
      <c r="D690" s="94" t="str">
        <f>IF([9]Mides!F681=1,"X"," ")</f>
        <v>X</v>
      </c>
      <c r="E690" s="94" t="str">
        <f>IF([9]Mides!F681=2,"X"," ")</f>
        <v xml:space="preserve"> </v>
      </c>
      <c r="F690" s="95">
        <f>[9]Mides!B681</f>
        <v>2991726860101</v>
      </c>
      <c r="G690" s="94" t="str">
        <f>IF(AND([9]Mides!H681&gt;=1,[9]Mides!H681&lt;=14),"X"," ")</f>
        <v xml:space="preserve"> </v>
      </c>
      <c r="H690" s="94" t="str">
        <f>IF(AND([9]Mides!H681&gt;=14,[9]Mides!H681&lt;=30),"X"," ")</f>
        <v>X</v>
      </c>
      <c r="I690" s="94" t="str">
        <f>IF(AND([9]Mides!H681&gt;=31,[9]Mides!H681&lt;=60),"X","  ")</f>
        <v xml:space="preserve">  </v>
      </c>
      <c r="J690" s="94" t="str">
        <f>IF([9]Mides!H681&gt;60,"X", "  ")</f>
        <v xml:space="preserve">  </v>
      </c>
      <c r="K690" s="96">
        <f>[9]Mides!N681</f>
        <v>0</v>
      </c>
      <c r="L690" s="96">
        <f>[9]Mides!K681</f>
        <v>0</v>
      </c>
      <c r="M690" s="96">
        <f>[9]Mides!L681</f>
        <v>0</v>
      </c>
      <c r="N690" s="96" t="str">
        <f>[9]Mides!M681</f>
        <v>x</v>
      </c>
      <c r="O690" s="96">
        <f t="shared" si="5"/>
        <v>0</v>
      </c>
      <c r="P690" s="96" t="str">
        <f>[9]Mides!R681</f>
        <v>Guatemala</v>
      </c>
      <c r="Q690" s="96" t="str">
        <f>[9]Mides!S681</f>
        <v>Guatemala</v>
      </c>
    </row>
    <row r="691" spans="2:17" ht="15" thickBot="1" x14ac:dyDescent="0.35">
      <c r="B691" s="92">
        <f>[9]Mides!E682</f>
        <v>0</v>
      </c>
      <c r="C691" s="93" t="str">
        <f>[9]Mides!D682</f>
        <v>Jemima Geraldine Santos Cardona</v>
      </c>
      <c r="D691" s="94" t="str">
        <f>IF([9]Mides!F682=1,"X"," ")</f>
        <v>X</v>
      </c>
      <c r="E691" s="94" t="str">
        <f>IF([9]Mides!F682=2,"X"," ")</f>
        <v xml:space="preserve"> </v>
      </c>
      <c r="F691" s="95" t="str">
        <f>[9]Mides!B682</f>
        <v>menor de edad</v>
      </c>
      <c r="G691" s="94" t="str">
        <f>IF(AND([9]Mides!H682&gt;=1,[9]Mides!H682&lt;=14),"X"," ")</f>
        <v>X</v>
      </c>
      <c r="H691" s="94" t="str">
        <f>IF(AND([9]Mides!H682&gt;=14,[9]Mides!H682&lt;=30),"X"," ")</f>
        <v xml:space="preserve"> </v>
      </c>
      <c r="I691" s="94" t="str">
        <f>IF(AND([9]Mides!H682&gt;=31,[9]Mides!H682&lt;=60),"X","  ")</f>
        <v xml:space="preserve">  </v>
      </c>
      <c r="J691" s="94" t="str">
        <f>IF([9]Mides!H682&gt;60,"X", "  ")</f>
        <v xml:space="preserve">  </v>
      </c>
      <c r="K691" s="96">
        <f>[9]Mides!N682</f>
        <v>0</v>
      </c>
      <c r="L691" s="96">
        <f>[9]Mides!K682</f>
        <v>0</v>
      </c>
      <c r="M691" s="96">
        <f>[9]Mides!L682</f>
        <v>0</v>
      </c>
      <c r="N691" s="96" t="str">
        <f>[9]Mides!M682</f>
        <v>x</v>
      </c>
      <c r="O691" s="96">
        <f t="shared" si="5"/>
        <v>0</v>
      </c>
      <c r="P691" s="96" t="str">
        <f>[9]Mides!R682</f>
        <v>Guatemala</v>
      </c>
      <c r="Q691" s="96" t="str">
        <f>[9]Mides!S682</f>
        <v>Guatemala</v>
      </c>
    </row>
    <row r="692" spans="2:17" ht="15" thickBot="1" x14ac:dyDescent="0.35">
      <c r="B692" s="92">
        <f>[9]Mides!E683</f>
        <v>0</v>
      </c>
      <c r="C692" s="93" t="str">
        <f>[9]Mides!D683</f>
        <v xml:space="preserve">Fátima Dulce María Paz Méndez </v>
      </c>
      <c r="D692" s="94" t="str">
        <f>IF([9]Mides!F683=1,"X"," ")</f>
        <v>X</v>
      </c>
      <c r="E692" s="94" t="str">
        <f>IF([9]Mides!F683=2,"X"," ")</f>
        <v xml:space="preserve"> </v>
      </c>
      <c r="F692" s="95" t="str">
        <f>[9]Mides!B683</f>
        <v>menor de edad</v>
      </c>
      <c r="G692" s="94" t="str">
        <f>IF(AND([9]Mides!H683&gt;=1,[9]Mides!H683&lt;=14),"X"," ")</f>
        <v>X</v>
      </c>
      <c r="H692" s="94" t="str">
        <f>IF(AND([9]Mides!H683&gt;=14,[9]Mides!H683&lt;=30),"X"," ")</f>
        <v xml:space="preserve"> </v>
      </c>
      <c r="I692" s="94" t="str">
        <f>IF(AND([9]Mides!H683&gt;=31,[9]Mides!H683&lt;=60),"X","  ")</f>
        <v xml:space="preserve">  </v>
      </c>
      <c r="J692" s="94" t="str">
        <f>IF([9]Mides!H683&gt;60,"X", "  ")</f>
        <v xml:space="preserve">  </v>
      </c>
      <c r="K692" s="96">
        <f>[9]Mides!N683</f>
        <v>0</v>
      </c>
      <c r="L692" s="96">
        <f>[9]Mides!K683</f>
        <v>0</v>
      </c>
      <c r="M692" s="96">
        <f>[9]Mides!L683</f>
        <v>0</v>
      </c>
      <c r="N692" s="96" t="str">
        <f>[9]Mides!M683</f>
        <v>x</v>
      </c>
      <c r="O692" s="96">
        <f t="shared" si="5"/>
        <v>0</v>
      </c>
      <c r="P692" s="96" t="str">
        <f>[9]Mides!R683</f>
        <v>Guatemala</v>
      </c>
      <c r="Q692" s="96" t="str">
        <f>[9]Mides!S683</f>
        <v>Guatemala</v>
      </c>
    </row>
    <row r="693" spans="2:17" ht="15" thickBot="1" x14ac:dyDescent="0.35">
      <c r="B693" s="92">
        <f>[9]Mides!E684</f>
        <v>0</v>
      </c>
      <c r="C693" s="93" t="str">
        <f>[9]Mides!D684</f>
        <v>Mariana Gabriela Artiga Castillo</v>
      </c>
      <c r="D693" s="94" t="str">
        <f>IF([9]Mides!F684=1,"X"," ")</f>
        <v>X</v>
      </c>
      <c r="E693" s="94" t="str">
        <f>IF([9]Mides!F684=2,"X"," ")</f>
        <v xml:space="preserve"> </v>
      </c>
      <c r="F693" s="95" t="str">
        <f>[9]Mides!B684</f>
        <v>menor de edad</v>
      </c>
      <c r="G693" s="94" t="str">
        <f>IF(AND([9]Mides!H684&gt;=1,[9]Mides!H684&lt;=14),"X"," ")</f>
        <v>X</v>
      </c>
      <c r="H693" s="94" t="str">
        <f>IF(AND([9]Mides!H684&gt;=14,[9]Mides!H684&lt;=30),"X"," ")</f>
        <v xml:space="preserve"> </v>
      </c>
      <c r="I693" s="94" t="str">
        <f>IF(AND([9]Mides!H684&gt;=31,[9]Mides!H684&lt;=60),"X","  ")</f>
        <v xml:space="preserve">  </v>
      </c>
      <c r="J693" s="94" t="str">
        <f>IF([9]Mides!H684&gt;60,"X", "  ")</f>
        <v xml:space="preserve">  </v>
      </c>
      <c r="K693" s="96">
        <f>[9]Mides!N684</f>
        <v>0</v>
      </c>
      <c r="L693" s="96">
        <f>[9]Mides!K684</f>
        <v>0</v>
      </c>
      <c r="M693" s="96">
        <f>[9]Mides!L684</f>
        <v>0</v>
      </c>
      <c r="N693" s="96" t="str">
        <f>[9]Mides!M684</f>
        <v>x</v>
      </c>
      <c r="O693" s="96">
        <f t="shared" si="5"/>
        <v>0</v>
      </c>
      <c r="P693" s="96" t="str">
        <f>[9]Mides!R684</f>
        <v>Guatemala</v>
      </c>
      <c r="Q693" s="96" t="str">
        <f>[9]Mides!S684</f>
        <v>Guatemala</v>
      </c>
    </row>
    <row r="694" spans="2:17" ht="15" thickBot="1" x14ac:dyDescent="0.35">
      <c r="B694" s="92">
        <f>[9]Mides!E685</f>
        <v>0</v>
      </c>
      <c r="C694" s="93" t="str">
        <f>[9]Mides!D685</f>
        <v xml:space="preserve">Kathia Naomi Lux Chití </v>
      </c>
      <c r="D694" s="94" t="str">
        <f>IF([9]Mides!F685=1,"X"," ")</f>
        <v>X</v>
      </c>
      <c r="E694" s="94" t="str">
        <f>IF([9]Mides!F685=2,"X"," ")</f>
        <v xml:space="preserve"> </v>
      </c>
      <c r="F694" s="95" t="str">
        <f>[9]Mides!B685</f>
        <v>menor de edad</v>
      </c>
      <c r="G694" s="94" t="str">
        <f>IF(AND([9]Mides!H685&gt;=1,[9]Mides!H685&lt;=14),"X"," ")</f>
        <v>X</v>
      </c>
      <c r="H694" s="94" t="str">
        <f>IF(AND([9]Mides!H685&gt;=14,[9]Mides!H685&lt;=30),"X"," ")</f>
        <v xml:space="preserve"> </v>
      </c>
      <c r="I694" s="94" t="str">
        <f>IF(AND([9]Mides!H685&gt;=31,[9]Mides!H685&lt;=60),"X","  ")</f>
        <v xml:space="preserve">  </v>
      </c>
      <c r="J694" s="94" t="str">
        <f>IF([9]Mides!H685&gt;60,"X", "  ")</f>
        <v xml:space="preserve">  </v>
      </c>
      <c r="K694" s="96">
        <f>[9]Mides!N685</f>
        <v>0</v>
      </c>
      <c r="L694" s="96">
        <f>[9]Mides!K685</f>
        <v>0</v>
      </c>
      <c r="M694" s="96">
        <f>[9]Mides!L685</f>
        <v>0</v>
      </c>
      <c r="N694" s="96" t="str">
        <f>[9]Mides!M685</f>
        <v>x</v>
      </c>
      <c r="O694" s="96">
        <f t="shared" si="5"/>
        <v>0</v>
      </c>
      <c r="P694" s="96" t="str">
        <f>[9]Mides!R685</f>
        <v>Guatemala</v>
      </c>
      <c r="Q694" s="96" t="str">
        <f>[9]Mides!S685</f>
        <v>Guatemala</v>
      </c>
    </row>
    <row r="695" spans="2:17" ht="15" thickBot="1" x14ac:dyDescent="0.35">
      <c r="B695" s="92">
        <f>[9]Mides!E686</f>
        <v>0</v>
      </c>
      <c r="C695" s="93" t="str">
        <f>[9]Mides!D686</f>
        <v>Sophia Mendez Pinelo</v>
      </c>
      <c r="D695" s="94" t="str">
        <f>IF([9]Mides!F686=1,"X"," ")</f>
        <v>X</v>
      </c>
      <c r="E695" s="94" t="str">
        <f>IF([9]Mides!F686=2,"X"," ")</f>
        <v xml:space="preserve"> </v>
      </c>
      <c r="F695" s="95">
        <f>[9]Mides!B686</f>
        <v>3013972520101</v>
      </c>
      <c r="G695" s="94" t="str">
        <f>IF(AND([9]Mides!H686&gt;=1,[9]Mides!H686&lt;=14),"X"," ")</f>
        <v>X</v>
      </c>
      <c r="H695" s="94" t="str">
        <f>IF(AND([9]Mides!H686&gt;=14,[9]Mides!H686&lt;=30),"X"," ")</f>
        <v xml:space="preserve"> </v>
      </c>
      <c r="I695" s="94" t="str">
        <f>IF(AND([9]Mides!H686&gt;=31,[9]Mides!H686&lt;=60),"X","  ")</f>
        <v xml:space="preserve">  </v>
      </c>
      <c r="J695" s="94" t="str">
        <f>IF([9]Mides!H686&gt;60,"X", "  ")</f>
        <v xml:space="preserve">  </v>
      </c>
      <c r="K695" s="96">
        <f>[9]Mides!N686</f>
        <v>0</v>
      </c>
      <c r="L695" s="96">
        <f>[9]Mides!K686</f>
        <v>0</v>
      </c>
      <c r="M695" s="96">
        <f>[9]Mides!L686</f>
        <v>0</v>
      </c>
      <c r="N695" s="96" t="str">
        <f>[9]Mides!M686</f>
        <v>x</v>
      </c>
      <c r="O695" s="96">
        <f t="shared" si="5"/>
        <v>0</v>
      </c>
      <c r="P695" s="96" t="str">
        <f>[9]Mides!R686</f>
        <v>Guatemala</v>
      </c>
      <c r="Q695" s="96" t="str">
        <f>[9]Mides!S686</f>
        <v>Guatemala</v>
      </c>
    </row>
    <row r="696" spans="2:17" ht="15" thickBot="1" x14ac:dyDescent="0.35">
      <c r="B696" s="92">
        <f>[9]Mides!E687</f>
        <v>0</v>
      </c>
      <c r="C696" s="93" t="str">
        <f>[9]Mides!D687</f>
        <v xml:space="preserve">Stephanie Maria Girón Figueroa </v>
      </c>
      <c r="D696" s="94" t="str">
        <f>IF([9]Mides!F687=1,"X"," ")</f>
        <v>X</v>
      </c>
      <c r="E696" s="94" t="str">
        <f>IF([9]Mides!F687=2,"X"," ")</f>
        <v xml:space="preserve"> </v>
      </c>
      <c r="F696" s="95">
        <f>[9]Mides!B687</f>
        <v>3598732000101</v>
      </c>
      <c r="G696" s="94" t="str">
        <f>IF(AND([9]Mides!H687&gt;=1,[9]Mides!H687&lt;=14),"X"," ")</f>
        <v>X</v>
      </c>
      <c r="H696" s="94" t="str">
        <f>IF(AND([9]Mides!H687&gt;=14,[9]Mides!H687&lt;=30),"X"," ")</f>
        <v xml:space="preserve"> </v>
      </c>
      <c r="I696" s="94" t="str">
        <f>IF(AND([9]Mides!H687&gt;=31,[9]Mides!H687&lt;=60),"X","  ")</f>
        <v xml:space="preserve">  </v>
      </c>
      <c r="J696" s="94" t="str">
        <f>IF([9]Mides!H687&gt;60,"X", "  ")</f>
        <v xml:space="preserve">  </v>
      </c>
      <c r="K696" s="96">
        <f>[9]Mides!N687</f>
        <v>0</v>
      </c>
      <c r="L696" s="96">
        <f>[9]Mides!K687</f>
        <v>0</v>
      </c>
      <c r="M696" s="96">
        <f>[9]Mides!L687</f>
        <v>0</v>
      </c>
      <c r="N696" s="96" t="str">
        <f>[9]Mides!M687</f>
        <v>x</v>
      </c>
      <c r="O696" s="96">
        <f t="shared" si="5"/>
        <v>0</v>
      </c>
      <c r="P696" s="96" t="str">
        <f>[9]Mides!R687</f>
        <v>Guatemala</v>
      </c>
      <c r="Q696" s="96" t="str">
        <f>[9]Mides!S687</f>
        <v>Guatemala</v>
      </c>
    </row>
    <row r="697" spans="2:17" ht="15" thickBot="1" x14ac:dyDescent="0.35">
      <c r="B697" s="92">
        <f>[9]Mides!E688</f>
        <v>0</v>
      </c>
      <c r="C697" s="93" t="str">
        <f>[9]Mides!D688</f>
        <v>Dara Abigail Saguache Ramírez</v>
      </c>
      <c r="D697" s="94" t="str">
        <f>IF([9]Mides!F688=1,"X"," ")</f>
        <v>X</v>
      </c>
      <c r="E697" s="94" t="str">
        <f>IF([9]Mides!F688=2,"X"," ")</f>
        <v xml:space="preserve"> </v>
      </c>
      <c r="F697" s="95">
        <f>[9]Mides!B688</f>
        <v>3020109390101</v>
      </c>
      <c r="G697" s="94" t="str">
        <f>IF(AND([9]Mides!H688&gt;=1,[9]Mides!H688&lt;=14),"X"," ")</f>
        <v>X</v>
      </c>
      <c r="H697" s="94" t="str">
        <f>IF(AND([9]Mides!H688&gt;=14,[9]Mides!H688&lt;=30),"X"," ")</f>
        <v xml:space="preserve"> </v>
      </c>
      <c r="I697" s="94" t="str">
        <f>IF(AND([9]Mides!H688&gt;=31,[9]Mides!H688&lt;=60),"X","  ")</f>
        <v xml:space="preserve">  </v>
      </c>
      <c r="J697" s="94" t="str">
        <f>IF([9]Mides!H688&gt;60,"X", "  ")</f>
        <v xml:space="preserve">  </v>
      </c>
      <c r="K697" s="96">
        <f>[9]Mides!N688</f>
        <v>0</v>
      </c>
      <c r="L697" s="96">
        <f>[9]Mides!K688</f>
        <v>0</v>
      </c>
      <c r="M697" s="96">
        <f>[9]Mides!L688</f>
        <v>0</v>
      </c>
      <c r="N697" s="96" t="str">
        <f>[9]Mides!M688</f>
        <v>x</v>
      </c>
      <c r="O697" s="96">
        <f t="shared" ref="O697:O760" si="6">SUM(K697:N697)</f>
        <v>0</v>
      </c>
      <c r="P697" s="96" t="str">
        <f>[9]Mides!R688</f>
        <v>Guatemala</v>
      </c>
      <c r="Q697" s="96" t="str">
        <f>[9]Mides!S688</f>
        <v>Guatemala</v>
      </c>
    </row>
    <row r="698" spans="2:17" ht="15" thickBot="1" x14ac:dyDescent="0.35">
      <c r="B698" s="92">
        <f>[9]Mides!E689</f>
        <v>0</v>
      </c>
      <c r="C698" s="93" t="str">
        <f>[9]Mides!D689</f>
        <v xml:space="preserve">Rocío Alejandra Girón Marroquín </v>
      </c>
      <c r="D698" s="94" t="str">
        <f>IF([9]Mides!F689=1,"X"," ")</f>
        <v>X</v>
      </c>
      <c r="E698" s="94" t="str">
        <f>IF([9]Mides!F689=2,"X"," ")</f>
        <v xml:space="preserve"> </v>
      </c>
      <c r="F698" s="95">
        <f>[9]Mides!B689</f>
        <v>2180179440101</v>
      </c>
      <c r="G698" s="94" t="str">
        <f>IF(AND([9]Mides!H689&gt;=1,[9]Mides!H689&lt;=14),"X"," ")</f>
        <v>X</v>
      </c>
      <c r="H698" s="94" t="str">
        <f>IF(AND([9]Mides!H689&gt;=14,[9]Mides!H689&lt;=30),"X"," ")</f>
        <v xml:space="preserve"> </v>
      </c>
      <c r="I698" s="94" t="str">
        <f>IF(AND([9]Mides!H689&gt;=31,[9]Mides!H689&lt;=60),"X","  ")</f>
        <v xml:space="preserve">  </v>
      </c>
      <c r="J698" s="94" t="str">
        <f>IF([9]Mides!H689&gt;60,"X", "  ")</f>
        <v xml:space="preserve">  </v>
      </c>
      <c r="K698" s="96">
        <f>[9]Mides!N689</f>
        <v>0</v>
      </c>
      <c r="L698" s="96">
        <f>[9]Mides!K689</f>
        <v>0</v>
      </c>
      <c r="M698" s="96">
        <f>[9]Mides!L689</f>
        <v>0</v>
      </c>
      <c r="N698" s="96" t="str">
        <f>[9]Mides!M689</f>
        <v>x</v>
      </c>
      <c r="O698" s="96">
        <f t="shared" si="6"/>
        <v>0</v>
      </c>
      <c r="P698" s="96" t="str">
        <f>[9]Mides!R689</f>
        <v>Guatemala</v>
      </c>
      <c r="Q698" s="96" t="str">
        <f>[9]Mides!S689</f>
        <v>Guatemala</v>
      </c>
    </row>
    <row r="699" spans="2:17" ht="15" thickBot="1" x14ac:dyDescent="0.35">
      <c r="B699" s="92">
        <f>[9]Mides!E690</f>
        <v>0</v>
      </c>
      <c r="C699" s="93" t="str">
        <f>[9]Mides!D690</f>
        <v xml:space="preserve">Nicole Elizabeth Miranda Salvador </v>
      </c>
      <c r="D699" s="94" t="str">
        <f>IF([9]Mides!F690=1,"X"," ")</f>
        <v>X</v>
      </c>
      <c r="E699" s="94" t="str">
        <f>IF([9]Mides!F690=2,"X"," ")</f>
        <v xml:space="preserve"> </v>
      </c>
      <c r="F699" s="95">
        <f>[9]Mides!B690</f>
        <v>2012060480101</v>
      </c>
      <c r="G699" s="94" t="str">
        <f>IF(AND([9]Mides!H690&gt;=1,[9]Mides!H690&lt;=14),"X"," ")</f>
        <v>X</v>
      </c>
      <c r="H699" s="94" t="str">
        <f>IF(AND([9]Mides!H690&gt;=14,[9]Mides!H690&lt;=30),"X"," ")</f>
        <v xml:space="preserve"> </v>
      </c>
      <c r="I699" s="94" t="str">
        <f>IF(AND([9]Mides!H690&gt;=31,[9]Mides!H690&lt;=60),"X","  ")</f>
        <v xml:space="preserve">  </v>
      </c>
      <c r="J699" s="94" t="str">
        <f>IF([9]Mides!H690&gt;60,"X", "  ")</f>
        <v xml:space="preserve">  </v>
      </c>
      <c r="K699" s="96">
        <f>[9]Mides!N690</f>
        <v>0</v>
      </c>
      <c r="L699" s="96">
        <f>[9]Mides!K690</f>
        <v>0</v>
      </c>
      <c r="M699" s="96">
        <f>[9]Mides!L690</f>
        <v>0</v>
      </c>
      <c r="N699" s="96" t="str">
        <f>[9]Mides!M690</f>
        <v>x</v>
      </c>
      <c r="O699" s="96">
        <f t="shared" si="6"/>
        <v>0</v>
      </c>
      <c r="P699" s="96" t="str">
        <f>[9]Mides!R690</f>
        <v>Guatemala</v>
      </c>
      <c r="Q699" s="96" t="str">
        <f>[9]Mides!S690</f>
        <v>Guatemala</v>
      </c>
    </row>
    <row r="700" spans="2:17" ht="15" thickBot="1" x14ac:dyDescent="0.35">
      <c r="B700" s="92">
        <f>[9]Mides!E691</f>
        <v>0</v>
      </c>
      <c r="C700" s="93" t="str">
        <f>[9]Mides!D691</f>
        <v xml:space="preserve">Sandra Elizabeth Miranda Salvador </v>
      </c>
      <c r="D700" s="94" t="str">
        <f>IF([9]Mides!F691=1,"X"," ")</f>
        <v>X</v>
      </c>
      <c r="E700" s="94" t="str">
        <f>IF([9]Mides!F691=2,"X"," ")</f>
        <v xml:space="preserve"> </v>
      </c>
      <c r="F700" s="95" t="str">
        <f>[9]Mides!B691</f>
        <v>menor de edad</v>
      </c>
      <c r="G700" s="94" t="str">
        <f>IF(AND([9]Mides!H691&gt;=1,[9]Mides!H691&lt;=14),"X"," ")</f>
        <v>X</v>
      </c>
      <c r="H700" s="94" t="str">
        <f>IF(AND([9]Mides!H691&gt;=14,[9]Mides!H691&lt;=30),"X"," ")</f>
        <v xml:space="preserve"> </v>
      </c>
      <c r="I700" s="94" t="str">
        <f>IF(AND([9]Mides!H691&gt;=31,[9]Mides!H691&lt;=60),"X","  ")</f>
        <v xml:space="preserve">  </v>
      </c>
      <c r="J700" s="94" t="str">
        <f>IF([9]Mides!H691&gt;60,"X", "  ")</f>
        <v xml:space="preserve">  </v>
      </c>
      <c r="K700" s="96">
        <f>[9]Mides!N691</f>
        <v>0</v>
      </c>
      <c r="L700" s="96">
        <f>[9]Mides!K691</f>
        <v>0</v>
      </c>
      <c r="M700" s="96">
        <f>[9]Mides!L691</f>
        <v>0</v>
      </c>
      <c r="N700" s="96" t="str">
        <f>[9]Mides!M691</f>
        <v>x</v>
      </c>
      <c r="O700" s="96">
        <f t="shared" si="6"/>
        <v>0</v>
      </c>
      <c r="P700" s="96" t="str">
        <f>[9]Mides!R691</f>
        <v>Guatemala</v>
      </c>
      <c r="Q700" s="96" t="str">
        <f>[9]Mides!S691</f>
        <v>Guatemala</v>
      </c>
    </row>
    <row r="701" spans="2:17" ht="15" thickBot="1" x14ac:dyDescent="0.35">
      <c r="B701" s="92">
        <f>[9]Mides!E692</f>
        <v>0</v>
      </c>
      <c r="C701" s="93" t="str">
        <f>[9]Mides!D692</f>
        <v>Jessica Gabrielle Paredes</v>
      </c>
      <c r="D701" s="94" t="str">
        <f>IF([9]Mides!F692=1,"X"," ")</f>
        <v>X</v>
      </c>
      <c r="E701" s="94" t="str">
        <f>IF([9]Mides!F692=2,"X"," ")</f>
        <v xml:space="preserve"> </v>
      </c>
      <c r="F701" s="95" t="str">
        <f>[9]Mides!B692</f>
        <v>menor de edad</v>
      </c>
      <c r="G701" s="94" t="str">
        <f>IF(AND([9]Mides!H692&gt;=1,[9]Mides!H692&lt;=14),"X"," ")</f>
        <v>X</v>
      </c>
      <c r="H701" s="94" t="str">
        <f>IF(AND([9]Mides!H692&gt;=14,[9]Mides!H692&lt;=30),"X"," ")</f>
        <v xml:space="preserve"> </v>
      </c>
      <c r="I701" s="94" t="str">
        <f>IF(AND([9]Mides!H692&gt;=31,[9]Mides!H692&lt;=60),"X","  ")</f>
        <v xml:space="preserve">  </v>
      </c>
      <c r="J701" s="94" t="str">
        <f>IF([9]Mides!H692&gt;60,"X", "  ")</f>
        <v xml:space="preserve">  </v>
      </c>
      <c r="K701" s="96">
        <f>[9]Mides!N692</f>
        <v>0</v>
      </c>
      <c r="L701" s="96">
        <f>[9]Mides!K692</f>
        <v>0</v>
      </c>
      <c r="M701" s="96">
        <f>[9]Mides!L692</f>
        <v>0</v>
      </c>
      <c r="N701" s="96" t="str">
        <f>[9]Mides!M692</f>
        <v>x</v>
      </c>
      <c r="O701" s="96">
        <f t="shared" si="6"/>
        <v>0</v>
      </c>
      <c r="P701" s="96" t="str">
        <f>[9]Mides!R692</f>
        <v>Guatemala</v>
      </c>
      <c r="Q701" s="96" t="str">
        <f>[9]Mides!S692</f>
        <v>Guatemala</v>
      </c>
    </row>
    <row r="702" spans="2:17" ht="15" thickBot="1" x14ac:dyDescent="0.35">
      <c r="B702" s="92">
        <f>[9]Mides!E693</f>
        <v>0</v>
      </c>
      <c r="C702" s="93" t="str">
        <f>[9]Mides!D693</f>
        <v xml:space="preserve">Miriam Anai López González </v>
      </c>
      <c r="D702" s="94" t="str">
        <f>IF([9]Mides!F693=1,"X"," ")</f>
        <v>X</v>
      </c>
      <c r="E702" s="94" t="str">
        <f>IF([9]Mides!F693=2,"X"," ")</f>
        <v xml:space="preserve"> </v>
      </c>
      <c r="F702" s="95">
        <f>[9]Mides!B693</f>
        <v>2742949070101</v>
      </c>
      <c r="G702" s="94" t="str">
        <f>IF(AND([9]Mides!H693&gt;=1,[9]Mides!H693&lt;=14),"X"," ")</f>
        <v>X</v>
      </c>
      <c r="H702" s="94" t="str">
        <f>IF(AND([9]Mides!H693&gt;=14,[9]Mides!H693&lt;=30),"X"," ")</f>
        <v xml:space="preserve"> </v>
      </c>
      <c r="I702" s="94" t="str">
        <f>IF(AND([9]Mides!H693&gt;=31,[9]Mides!H693&lt;=60),"X","  ")</f>
        <v xml:space="preserve">  </v>
      </c>
      <c r="J702" s="94" t="str">
        <f>IF([9]Mides!H693&gt;60,"X", "  ")</f>
        <v xml:space="preserve">  </v>
      </c>
      <c r="K702" s="96">
        <f>[9]Mides!N693</f>
        <v>0</v>
      </c>
      <c r="L702" s="96">
        <f>[9]Mides!K693</f>
        <v>0</v>
      </c>
      <c r="M702" s="96">
        <f>[9]Mides!L693</f>
        <v>0</v>
      </c>
      <c r="N702" s="96" t="str">
        <f>[9]Mides!M693</f>
        <v>x</v>
      </c>
      <c r="O702" s="96">
        <f t="shared" si="6"/>
        <v>0</v>
      </c>
      <c r="P702" s="96" t="str">
        <f>[9]Mides!R693</f>
        <v>Guatemala</v>
      </c>
      <c r="Q702" s="96" t="str">
        <f>[9]Mides!S693</f>
        <v>Guatemala</v>
      </c>
    </row>
    <row r="703" spans="2:17" ht="15" thickBot="1" x14ac:dyDescent="0.35">
      <c r="B703" s="92">
        <f>[9]Mides!E694</f>
        <v>0</v>
      </c>
      <c r="C703" s="93" t="str">
        <f>[9]Mides!D694</f>
        <v xml:space="preserve">María del Pilar Ayala González </v>
      </c>
      <c r="D703" s="94" t="str">
        <f>IF([9]Mides!F694=1,"X"," ")</f>
        <v>X</v>
      </c>
      <c r="E703" s="94" t="str">
        <f>IF([9]Mides!F694=2,"X"," ")</f>
        <v xml:space="preserve"> </v>
      </c>
      <c r="F703" s="95">
        <f>[9]Mides!B694</f>
        <v>3023869200101</v>
      </c>
      <c r="G703" s="94" t="str">
        <f>IF(AND([9]Mides!H694&gt;=1,[9]Mides!H694&lt;=14),"X"," ")</f>
        <v>X</v>
      </c>
      <c r="H703" s="94" t="str">
        <f>IF(AND([9]Mides!H694&gt;=14,[9]Mides!H694&lt;=30),"X"," ")</f>
        <v xml:space="preserve"> </v>
      </c>
      <c r="I703" s="94" t="str">
        <f>IF(AND([9]Mides!H694&gt;=31,[9]Mides!H694&lt;=60),"X","  ")</f>
        <v xml:space="preserve">  </v>
      </c>
      <c r="J703" s="94" t="str">
        <f>IF([9]Mides!H694&gt;60,"X", "  ")</f>
        <v xml:space="preserve">  </v>
      </c>
      <c r="K703" s="96">
        <f>[9]Mides!N694</f>
        <v>0</v>
      </c>
      <c r="L703" s="96">
        <f>[9]Mides!K694</f>
        <v>0</v>
      </c>
      <c r="M703" s="96">
        <f>[9]Mides!L694</f>
        <v>0</v>
      </c>
      <c r="N703" s="96" t="str">
        <f>[9]Mides!M694</f>
        <v>x</v>
      </c>
      <c r="O703" s="96">
        <f t="shared" si="6"/>
        <v>0</v>
      </c>
      <c r="P703" s="96" t="str">
        <f>[9]Mides!R694</f>
        <v>Guatemala</v>
      </c>
      <c r="Q703" s="96" t="str">
        <f>[9]Mides!S694</f>
        <v>Guatemala</v>
      </c>
    </row>
    <row r="704" spans="2:17" ht="15" thickBot="1" x14ac:dyDescent="0.35">
      <c r="B704" s="92">
        <f>[9]Mides!E695</f>
        <v>0</v>
      </c>
      <c r="C704" s="93" t="str">
        <f>[9]Mides!D695</f>
        <v>Estefani Daniela Díaz Maldonado</v>
      </c>
      <c r="D704" s="94" t="str">
        <f>IF([9]Mides!F695=1,"X"," ")</f>
        <v>X</v>
      </c>
      <c r="E704" s="94" t="str">
        <f>IF([9]Mides!F695=2,"X"," ")</f>
        <v xml:space="preserve"> </v>
      </c>
      <c r="F704" s="95" t="str">
        <f>[9]Mides!B695</f>
        <v>menor de edad</v>
      </c>
      <c r="G704" s="94" t="str">
        <f>IF(AND([9]Mides!H695&gt;=1,[9]Mides!H695&lt;=14),"X"," ")</f>
        <v>X</v>
      </c>
      <c r="H704" s="94" t="str">
        <f>IF(AND([9]Mides!H695&gt;=14,[9]Mides!H695&lt;=30),"X"," ")</f>
        <v xml:space="preserve"> </v>
      </c>
      <c r="I704" s="94" t="str">
        <f>IF(AND([9]Mides!H695&gt;=31,[9]Mides!H695&lt;=60),"X","  ")</f>
        <v xml:space="preserve">  </v>
      </c>
      <c r="J704" s="94" t="str">
        <f>IF([9]Mides!H695&gt;60,"X", "  ")</f>
        <v xml:space="preserve">  </v>
      </c>
      <c r="K704" s="96">
        <f>[9]Mides!N695</f>
        <v>0</v>
      </c>
      <c r="L704" s="96">
        <f>[9]Mides!K695</f>
        <v>0</v>
      </c>
      <c r="M704" s="96">
        <f>[9]Mides!L695</f>
        <v>0</v>
      </c>
      <c r="N704" s="96" t="str">
        <f>[9]Mides!M695</f>
        <v>x</v>
      </c>
      <c r="O704" s="96">
        <f t="shared" si="6"/>
        <v>0</v>
      </c>
      <c r="P704" s="96" t="str">
        <f>[9]Mides!R695</f>
        <v>Guatemala</v>
      </c>
      <c r="Q704" s="96" t="str">
        <f>[9]Mides!S695</f>
        <v>Guatemala</v>
      </c>
    </row>
    <row r="705" spans="2:17" ht="15" thickBot="1" x14ac:dyDescent="0.35">
      <c r="B705" s="92">
        <f>[9]Mides!E696</f>
        <v>0</v>
      </c>
      <c r="C705" s="93" t="str">
        <f>[9]Mides!D696</f>
        <v>Cárolin Mishell Saquic Rodas</v>
      </c>
      <c r="D705" s="94" t="str">
        <f>IF([9]Mides!F696=1,"X"," ")</f>
        <v>X</v>
      </c>
      <c r="E705" s="94" t="str">
        <f>IF([9]Mides!F696=2,"X"," ")</f>
        <v xml:space="preserve"> </v>
      </c>
      <c r="F705" s="95">
        <f>[9]Mides!B696</f>
        <v>3444534130101</v>
      </c>
      <c r="G705" s="94" t="str">
        <f>IF(AND([9]Mides!H696&gt;=1,[9]Mides!H696&lt;=14),"X"," ")</f>
        <v>X</v>
      </c>
      <c r="H705" s="94" t="str">
        <f>IF(AND([9]Mides!H696&gt;=14,[9]Mides!H696&lt;=30),"X"," ")</f>
        <v xml:space="preserve"> </v>
      </c>
      <c r="I705" s="94" t="str">
        <f>IF(AND([9]Mides!H696&gt;=31,[9]Mides!H696&lt;=60),"X","  ")</f>
        <v xml:space="preserve">  </v>
      </c>
      <c r="J705" s="94" t="str">
        <f>IF([9]Mides!H696&gt;60,"X", "  ")</f>
        <v xml:space="preserve">  </v>
      </c>
      <c r="K705" s="96">
        <f>[9]Mides!N696</f>
        <v>0</v>
      </c>
      <c r="L705" s="96">
        <f>[9]Mides!K696</f>
        <v>0</v>
      </c>
      <c r="M705" s="96">
        <f>[9]Mides!L696</f>
        <v>0</v>
      </c>
      <c r="N705" s="96" t="str">
        <f>[9]Mides!M696</f>
        <v>x</v>
      </c>
      <c r="O705" s="96">
        <f t="shared" si="6"/>
        <v>0</v>
      </c>
      <c r="P705" s="96" t="str">
        <f>[9]Mides!R696</f>
        <v>Guatemala</v>
      </c>
      <c r="Q705" s="96" t="str">
        <f>[9]Mides!S696</f>
        <v>Guatemala</v>
      </c>
    </row>
    <row r="706" spans="2:17" ht="15" thickBot="1" x14ac:dyDescent="0.35">
      <c r="B706" s="92">
        <f>[9]Mides!E697</f>
        <v>0</v>
      </c>
      <c r="C706" s="93" t="str">
        <f>[9]Mides!D697</f>
        <v>Alison Lucia Saquic Rodas</v>
      </c>
      <c r="D706" s="94" t="str">
        <f>IF([9]Mides!F697=1,"X"," ")</f>
        <v>X</v>
      </c>
      <c r="E706" s="94" t="str">
        <f>IF([9]Mides!F697=2,"X"," ")</f>
        <v xml:space="preserve"> </v>
      </c>
      <c r="F706" s="95">
        <f>[9]Mides!B697</f>
        <v>2017511270101</v>
      </c>
      <c r="G706" s="94" t="str">
        <f>IF(AND([9]Mides!H697&gt;=1,[9]Mides!H697&lt;=14),"X"," ")</f>
        <v>X</v>
      </c>
      <c r="H706" s="94" t="str">
        <f>IF(AND([9]Mides!H697&gt;=14,[9]Mides!H697&lt;=30),"X"," ")</f>
        <v xml:space="preserve"> </v>
      </c>
      <c r="I706" s="94" t="str">
        <f>IF(AND([9]Mides!H697&gt;=31,[9]Mides!H697&lt;=60),"X","  ")</f>
        <v xml:space="preserve">  </v>
      </c>
      <c r="J706" s="94" t="str">
        <f>IF([9]Mides!H697&gt;60,"X", "  ")</f>
        <v xml:space="preserve">  </v>
      </c>
      <c r="K706" s="96">
        <f>[9]Mides!N697</f>
        <v>0</v>
      </c>
      <c r="L706" s="96">
        <f>[9]Mides!K697</f>
        <v>0</v>
      </c>
      <c r="M706" s="96">
        <f>[9]Mides!L697</f>
        <v>0</v>
      </c>
      <c r="N706" s="96" t="str">
        <f>[9]Mides!M697</f>
        <v>x</v>
      </c>
      <c r="O706" s="96">
        <f t="shared" si="6"/>
        <v>0</v>
      </c>
      <c r="P706" s="96" t="str">
        <f>[9]Mides!R697</f>
        <v>Guatemala</v>
      </c>
      <c r="Q706" s="96" t="str">
        <f>[9]Mides!S697</f>
        <v>Guatemala</v>
      </c>
    </row>
    <row r="707" spans="2:17" ht="15" thickBot="1" x14ac:dyDescent="0.35">
      <c r="B707" s="92">
        <f>[9]Mides!E698</f>
        <v>0</v>
      </c>
      <c r="C707" s="93" t="str">
        <f>[9]Mides!D698</f>
        <v xml:space="preserve">Lucia Janeth Miranda Orellana </v>
      </c>
      <c r="D707" s="94" t="str">
        <f>IF([9]Mides!F698=1,"X"," ")</f>
        <v>X</v>
      </c>
      <c r="E707" s="94" t="str">
        <f>IF([9]Mides!F698=2,"X"," ")</f>
        <v xml:space="preserve"> </v>
      </c>
      <c r="F707" s="95" t="str">
        <f>[9]Mides!B698</f>
        <v>menor de edad</v>
      </c>
      <c r="G707" s="94" t="str">
        <f>IF(AND([9]Mides!H698&gt;=1,[9]Mides!H698&lt;=14),"X"," ")</f>
        <v>X</v>
      </c>
      <c r="H707" s="94" t="str">
        <f>IF(AND([9]Mides!H698&gt;=14,[9]Mides!H698&lt;=30),"X"," ")</f>
        <v xml:space="preserve"> </v>
      </c>
      <c r="I707" s="94" t="str">
        <f>IF(AND([9]Mides!H698&gt;=31,[9]Mides!H698&lt;=60),"X","  ")</f>
        <v xml:space="preserve">  </v>
      </c>
      <c r="J707" s="94" t="str">
        <f>IF([9]Mides!H698&gt;60,"X", "  ")</f>
        <v xml:space="preserve">  </v>
      </c>
      <c r="K707" s="96">
        <f>[9]Mides!N698</f>
        <v>0</v>
      </c>
      <c r="L707" s="96">
        <f>[9]Mides!K698</f>
        <v>0</v>
      </c>
      <c r="M707" s="96">
        <f>[9]Mides!L698</f>
        <v>0</v>
      </c>
      <c r="N707" s="96" t="str">
        <f>[9]Mides!M698</f>
        <v>x</v>
      </c>
      <c r="O707" s="96">
        <f t="shared" si="6"/>
        <v>0</v>
      </c>
      <c r="P707" s="96" t="str">
        <f>[9]Mides!R698</f>
        <v>Guatemala</v>
      </c>
      <c r="Q707" s="96" t="str">
        <f>[9]Mides!S698</f>
        <v>Guatemala</v>
      </c>
    </row>
    <row r="708" spans="2:17" ht="15" thickBot="1" x14ac:dyDescent="0.35">
      <c r="B708" s="92">
        <f>[9]Mides!E699</f>
        <v>0</v>
      </c>
      <c r="C708" s="93" t="str">
        <f>[9]Mides!D699</f>
        <v xml:space="preserve">Ana Lucía Ortiz Arroyo </v>
      </c>
      <c r="D708" s="94" t="str">
        <f>IF([9]Mides!F699=1,"X"," ")</f>
        <v>X</v>
      </c>
      <c r="E708" s="94" t="str">
        <f>IF([9]Mides!F699=2,"X"," ")</f>
        <v xml:space="preserve"> </v>
      </c>
      <c r="F708" s="95" t="str">
        <f>[9]Mides!B699</f>
        <v>menor de edad</v>
      </c>
      <c r="G708" s="94" t="str">
        <f>IF(AND([9]Mides!H699&gt;=1,[9]Mides!H699&lt;=14),"X"," ")</f>
        <v>X</v>
      </c>
      <c r="H708" s="94" t="str">
        <f>IF(AND([9]Mides!H699&gt;=14,[9]Mides!H699&lt;=30),"X"," ")</f>
        <v xml:space="preserve"> </v>
      </c>
      <c r="I708" s="94" t="str">
        <f>IF(AND([9]Mides!H699&gt;=31,[9]Mides!H699&lt;=60),"X","  ")</f>
        <v xml:space="preserve">  </v>
      </c>
      <c r="J708" s="94" t="str">
        <f>IF([9]Mides!H699&gt;60,"X", "  ")</f>
        <v xml:space="preserve">  </v>
      </c>
      <c r="K708" s="96">
        <f>[9]Mides!N699</f>
        <v>0</v>
      </c>
      <c r="L708" s="96">
        <f>[9]Mides!K699</f>
        <v>0</v>
      </c>
      <c r="M708" s="96">
        <f>[9]Mides!L699</f>
        <v>0</v>
      </c>
      <c r="N708" s="96" t="str">
        <f>[9]Mides!M699</f>
        <v>x</v>
      </c>
      <c r="O708" s="96">
        <f t="shared" si="6"/>
        <v>0</v>
      </c>
      <c r="P708" s="96" t="str">
        <f>[9]Mides!R699</f>
        <v>Guatemala</v>
      </c>
      <c r="Q708" s="96" t="str">
        <f>[9]Mides!S699</f>
        <v>Guatemala</v>
      </c>
    </row>
    <row r="709" spans="2:17" ht="15" thickBot="1" x14ac:dyDescent="0.35">
      <c r="B709" s="92">
        <f>[9]Mides!E700</f>
        <v>0</v>
      </c>
      <c r="C709" s="93" t="str">
        <f>[9]Mides!D700</f>
        <v xml:space="preserve">Valeria Jazmin Donis Gonzalez </v>
      </c>
      <c r="D709" s="94" t="str">
        <f>IF([9]Mides!F700=1,"X"," ")</f>
        <v>X</v>
      </c>
      <c r="E709" s="94" t="str">
        <f>IF([9]Mides!F700=2,"X"," ")</f>
        <v xml:space="preserve"> </v>
      </c>
      <c r="F709" s="95" t="str">
        <f>[9]Mides!B700</f>
        <v>menor de edad</v>
      </c>
      <c r="G709" s="94" t="str">
        <f>IF(AND([9]Mides!H700&gt;=1,[9]Mides!H700&lt;=14),"X"," ")</f>
        <v>X</v>
      </c>
      <c r="H709" s="94" t="str">
        <f>IF(AND([9]Mides!H700&gt;=14,[9]Mides!H700&lt;=30),"X"," ")</f>
        <v xml:space="preserve"> </v>
      </c>
      <c r="I709" s="94" t="str">
        <f>IF(AND([9]Mides!H700&gt;=31,[9]Mides!H700&lt;=60),"X","  ")</f>
        <v xml:space="preserve">  </v>
      </c>
      <c r="J709" s="94" t="str">
        <f>IF([9]Mides!H700&gt;60,"X", "  ")</f>
        <v xml:space="preserve">  </v>
      </c>
      <c r="K709" s="96">
        <f>[9]Mides!N700</f>
        <v>0</v>
      </c>
      <c r="L709" s="96">
        <f>[9]Mides!K700</f>
        <v>0</v>
      </c>
      <c r="M709" s="96">
        <f>[9]Mides!L700</f>
        <v>0</v>
      </c>
      <c r="N709" s="96" t="str">
        <f>[9]Mides!M700</f>
        <v>x</v>
      </c>
      <c r="O709" s="96">
        <f t="shared" si="6"/>
        <v>0</v>
      </c>
      <c r="P709" s="96" t="str">
        <f>[9]Mides!R700</f>
        <v>Guatemala</v>
      </c>
      <c r="Q709" s="96" t="str">
        <f>[9]Mides!S700</f>
        <v>Guatemala</v>
      </c>
    </row>
    <row r="710" spans="2:17" ht="15" thickBot="1" x14ac:dyDescent="0.35">
      <c r="B710" s="92">
        <f>[9]Mides!E701</f>
        <v>0</v>
      </c>
      <c r="C710" s="93" t="str">
        <f>[9]Mides!D701</f>
        <v>Miriam Sorayda Pinzón Lima</v>
      </c>
      <c r="D710" s="94" t="str">
        <f>IF([9]Mides!F701=1,"X"," ")</f>
        <v>X</v>
      </c>
      <c r="E710" s="94" t="str">
        <f>IF([9]Mides!F701=2,"X"," ")</f>
        <v xml:space="preserve"> </v>
      </c>
      <c r="F710" s="95">
        <f>[9]Mides!B701</f>
        <v>3102675010614</v>
      </c>
      <c r="G710" s="94" t="str">
        <f>IF(AND([9]Mides!H701&gt;=1,[9]Mides!H701&lt;=14),"X"," ")</f>
        <v>X</v>
      </c>
      <c r="H710" s="94" t="str">
        <f>IF(AND([9]Mides!H701&gt;=14,[9]Mides!H701&lt;=30),"X"," ")</f>
        <v xml:space="preserve"> </v>
      </c>
      <c r="I710" s="94" t="str">
        <f>IF(AND([9]Mides!H701&gt;=31,[9]Mides!H701&lt;=60),"X","  ")</f>
        <v xml:space="preserve">  </v>
      </c>
      <c r="J710" s="94" t="str">
        <f>IF([9]Mides!H701&gt;60,"X", "  ")</f>
        <v xml:space="preserve">  </v>
      </c>
      <c r="K710" s="96">
        <f>[9]Mides!N701</f>
        <v>0</v>
      </c>
      <c r="L710" s="96">
        <f>[9]Mides!K701</f>
        <v>0</v>
      </c>
      <c r="M710" s="96">
        <f>[9]Mides!L701</f>
        <v>0</v>
      </c>
      <c r="N710" s="96" t="str">
        <f>[9]Mides!M701</f>
        <v>x</v>
      </c>
      <c r="O710" s="96">
        <f t="shared" si="6"/>
        <v>0</v>
      </c>
      <c r="P710" s="96" t="str">
        <f>[9]Mides!R701</f>
        <v>Guatemala</v>
      </c>
      <c r="Q710" s="96" t="str">
        <f>[9]Mides!S701</f>
        <v>Guatemala</v>
      </c>
    </row>
    <row r="711" spans="2:17" ht="15" thickBot="1" x14ac:dyDescent="0.35">
      <c r="B711" s="92">
        <f>[9]Mides!E702</f>
        <v>0</v>
      </c>
      <c r="C711" s="93" t="str">
        <f>[9]Mides!D702</f>
        <v>Fátima Isabel, Román Ajquejay</v>
      </c>
      <c r="D711" s="94" t="str">
        <f>IF([9]Mides!F702=1,"X"," ")</f>
        <v>X</v>
      </c>
      <c r="E711" s="94" t="str">
        <f>IF([9]Mides!F702=2,"X"," ")</f>
        <v xml:space="preserve"> </v>
      </c>
      <c r="F711" s="95">
        <f>[9]Mides!B702</f>
        <v>3641073400101</v>
      </c>
      <c r="G711" s="94" t="str">
        <f>IF(AND([9]Mides!H702&gt;=1,[9]Mides!H702&lt;=14),"X"," ")</f>
        <v>X</v>
      </c>
      <c r="H711" s="94" t="str">
        <f>IF(AND([9]Mides!H702&gt;=14,[9]Mides!H702&lt;=30),"X"," ")</f>
        <v xml:space="preserve"> </v>
      </c>
      <c r="I711" s="94" t="str">
        <f>IF(AND([9]Mides!H702&gt;=31,[9]Mides!H702&lt;=60),"X","  ")</f>
        <v xml:space="preserve">  </v>
      </c>
      <c r="J711" s="94" t="str">
        <f>IF([9]Mides!H702&gt;60,"X", "  ")</f>
        <v xml:space="preserve">  </v>
      </c>
      <c r="K711" s="96">
        <f>[9]Mides!N702</f>
        <v>0</v>
      </c>
      <c r="L711" s="96">
        <f>[9]Mides!K702</f>
        <v>0</v>
      </c>
      <c r="M711" s="96">
        <f>[9]Mides!L702</f>
        <v>0</v>
      </c>
      <c r="N711" s="96" t="str">
        <f>[9]Mides!M702</f>
        <v>x</v>
      </c>
      <c r="O711" s="96">
        <f t="shared" si="6"/>
        <v>0</v>
      </c>
      <c r="P711" s="96" t="str">
        <f>[9]Mides!R702</f>
        <v>Guatemala</v>
      </c>
      <c r="Q711" s="96" t="str">
        <f>[9]Mides!S702</f>
        <v>Guatemala</v>
      </c>
    </row>
    <row r="712" spans="2:17" ht="15" thickBot="1" x14ac:dyDescent="0.35">
      <c r="B712" s="92">
        <f>[9]Mides!E703</f>
        <v>0</v>
      </c>
      <c r="C712" s="93" t="str">
        <f>[9]Mides!D703</f>
        <v>Kenneth Alexander, Jiménez López</v>
      </c>
      <c r="D712" s="94" t="str">
        <f>IF([9]Mides!F703=1,"X"," ")</f>
        <v xml:space="preserve"> </v>
      </c>
      <c r="E712" s="94" t="str">
        <f>IF([9]Mides!F703=2,"X"," ")</f>
        <v>X</v>
      </c>
      <c r="F712" s="95">
        <f>[9]Mides!B703</f>
        <v>3620189870114</v>
      </c>
      <c r="G712" s="94" t="str">
        <f>IF(AND([9]Mides!H703&gt;=1,[9]Mides!H703&lt;=14),"X"," ")</f>
        <v>X</v>
      </c>
      <c r="H712" s="94" t="str">
        <f>IF(AND([9]Mides!H703&gt;=14,[9]Mides!H703&lt;=30),"X"," ")</f>
        <v xml:space="preserve"> </v>
      </c>
      <c r="I712" s="94" t="str">
        <f>IF(AND([9]Mides!H703&gt;=31,[9]Mides!H703&lt;=60),"X","  ")</f>
        <v xml:space="preserve">  </v>
      </c>
      <c r="J712" s="94" t="str">
        <f>IF([9]Mides!H703&gt;60,"X", "  ")</f>
        <v xml:space="preserve">  </v>
      </c>
      <c r="K712" s="96">
        <f>[9]Mides!N703</f>
        <v>0</v>
      </c>
      <c r="L712" s="96">
        <f>[9]Mides!K703</f>
        <v>0</v>
      </c>
      <c r="M712" s="96">
        <f>[9]Mides!L703</f>
        <v>0</v>
      </c>
      <c r="N712" s="96" t="str">
        <f>[9]Mides!M703</f>
        <v>x</v>
      </c>
      <c r="O712" s="96">
        <f t="shared" si="6"/>
        <v>0</v>
      </c>
      <c r="P712" s="96" t="str">
        <f>[9]Mides!R703</f>
        <v>Guatemala</v>
      </c>
      <c r="Q712" s="96" t="str">
        <f>[9]Mides!S703</f>
        <v>Guatemala</v>
      </c>
    </row>
    <row r="713" spans="2:17" ht="15" thickBot="1" x14ac:dyDescent="0.35">
      <c r="B713" s="92">
        <f>[9]Mides!E704</f>
        <v>0</v>
      </c>
      <c r="C713" s="93" t="str">
        <f>[9]Mides!D704</f>
        <v>Fátima Sofía, Méndez Meléndez</v>
      </c>
      <c r="D713" s="94" t="str">
        <f>IF([9]Mides!F704=1,"X"," ")</f>
        <v>X</v>
      </c>
      <c r="E713" s="94" t="str">
        <f>IF([9]Mides!F704=2,"X"," ")</f>
        <v xml:space="preserve"> </v>
      </c>
      <c r="F713" s="95">
        <f>[9]Mides!B704</f>
        <v>2004468000101</v>
      </c>
      <c r="G713" s="94" t="str">
        <f>IF(AND([9]Mides!H704&gt;=1,[9]Mides!H704&lt;=14),"X"," ")</f>
        <v>X</v>
      </c>
      <c r="H713" s="94" t="str">
        <f>IF(AND([9]Mides!H704&gt;=14,[9]Mides!H704&lt;=30),"X"," ")</f>
        <v xml:space="preserve"> </v>
      </c>
      <c r="I713" s="94" t="str">
        <f>IF(AND([9]Mides!H704&gt;=31,[9]Mides!H704&lt;=60),"X","  ")</f>
        <v xml:space="preserve">  </v>
      </c>
      <c r="J713" s="94" t="str">
        <f>IF([9]Mides!H704&gt;60,"X", "  ")</f>
        <v xml:space="preserve">  </v>
      </c>
      <c r="K713" s="96">
        <f>[9]Mides!N704</f>
        <v>0</v>
      </c>
      <c r="L713" s="96">
        <f>[9]Mides!K704</f>
        <v>0</v>
      </c>
      <c r="M713" s="96">
        <f>[9]Mides!L704</f>
        <v>0</v>
      </c>
      <c r="N713" s="96" t="str">
        <f>[9]Mides!M704</f>
        <v>x</v>
      </c>
      <c r="O713" s="96">
        <f t="shared" si="6"/>
        <v>0</v>
      </c>
      <c r="P713" s="96" t="str">
        <f>[9]Mides!R704</f>
        <v>Guatemala</v>
      </c>
      <c r="Q713" s="96" t="str">
        <f>[9]Mides!S704</f>
        <v>Guatemala</v>
      </c>
    </row>
    <row r="714" spans="2:17" ht="15" thickBot="1" x14ac:dyDescent="0.35">
      <c r="B714" s="92">
        <f>[9]Mides!E705</f>
        <v>0</v>
      </c>
      <c r="C714" s="93" t="str">
        <f>[9]Mides!D705</f>
        <v>Fatima Natalia, Bran Valdez</v>
      </c>
      <c r="D714" s="94" t="str">
        <f>IF([9]Mides!F705=1,"X"," ")</f>
        <v>X</v>
      </c>
      <c r="E714" s="94" t="str">
        <f>IF([9]Mides!F705=2,"X"," ")</f>
        <v xml:space="preserve"> </v>
      </c>
      <c r="F714" s="95" t="str">
        <f>[9]Mides!B705</f>
        <v>menor de edad</v>
      </c>
      <c r="G714" s="94" t="str">
        <f>IF(AND([9]Mides!H705&gt;=1,[9]Mides!H705&lt;=14),"X"," ")</f>
        <v>X</v>
      </c>
      <c r="H714" s="94" t="str">
        <f>IF(AND([9]Mides!H705&gt;=14,[9]Mides!H705&lt;=30),"X"," ")</f>
        <v xml:space="preserve"> </v>
      </c>
      <c r="I714" s="94" t="str">
        <f>IF(AND([9]Mides!H705&gt;=31,[9]Mides!H705&lt;=60),"X","  ")</f>
        <v xml:space="preserve">  </v>
      </c>
      <c r="J714" s="94" t="str">
        <f>IF([9]Mides!H705&gt;60,"X", "  ")</f>
        <v xml:space="preserve">  </v>
      </c>
      <c r="K714" s="96">
        <f>[9]Mides!N705</f>
        <v>0</v>
      </c>
      <c r="L714" s="96">
        <f>[9]Mides!K705</f>
        <v>0</v>
      </c>
      <c r="M714" s="96">
        <f>[9]Mides!L705</f>
        <v>0</v>
      </c>
      <c r="N714" s="96" t="str">
        <f>[9]Mides!M705</f>
        <v>x</v>
      </c>
      <c r="O714" s="96">
        <f t="shared" si="6"/>
        <v>0</v>
      </c>
      <c r="P714" s="96" t="str">
        <f>[9]Mides!R705</f>
        <v>Guatemala</v>
      </c>
      <c r="Q714" s="96" t="str">
        <f>[9]Mides!S705</f>
        <v>Guatemala</v>
      </c>
    </row>
    <row r="715" spans="2:17" ht="15" thickBot="1" x14ac:dyDescent="0.35">
      <c r="B715" s="92">
        <f>[9]Mides!E706</f>
        <v>0</v>
      </c>
      <c r="C715" s="93" t="str">
        <f>[9]Mides!D706</f>
        <v>Hellen Vanessa, Chajón Moctezuma</v>
      </c>
      <c r="D715" s="94" t="str">
        <f>IF([9]Mides!F706=1,"X"," ")</f>
        <v>X</v>
      </c>
      <c r="E715" s="94" t="str">
        <f>IF([9]Mides!F706=2,"X"," ")</f>
        <v xml:space="preserve"> </v>
      </c>
      <c r="F715" s="95" t="str">
        <f>[9]Mides!B706</f>
        <v>menor de edad</v>
      </c>
      <c r="G715" s="94" t="str">
        <f>IF(AND([9]Mides!H706&gt;=1,[9]Mides!H706&lt;=14),"X"," ")</f>
        <v>X</v>
      </c>
      <c r="H715" s="94" t="str">
        <f>IF(AND([9]Mides!H706&gt;=14,[9]Mides!H706&lt;=30),"X"," ")</f>
        <v xml:space="preserve"> </v>
      </c>
      <c r="I715" s="94" t="str">
        <f>IF(AND([9]Mides!H706&gt;=31,[9]Mides!H706&lt;=60),"X","  ")</f>
        <v xml:space="preserve">  </v>
      </c>
      <c r="J715" s="94" t="str">
        <f>IF([9]Mides!H706&gt;60,"X", "  ")</f>
        <v xml:space="preserve">  </v>
      </c>
      <c r="K715" s="96">
        <f>[9]Mides!N706</f>
        <v>0</v>
      </c>
      <c r="L715" s="96">
        <f>[9]Mides!K706</f>
        <v>0</v>
      </c>
      <c r="M715" s="96">
        <f>[9]Mides!L706</f>
        <v>0</v>
      </c>
      <c r="N715" s="96" t="str">
        <f>[9]Mides!M706</f>
        <v>x</v>
      </c>
      <c r="O715" s="96">
        <f t="shared" si="6"/>
        <v>0</v>
      </c>
      <c r="P715" s="96" t="str">
        <f>[9]Mides!R706</f>
        <v>Guatemala</v>
      </c>
      <c r="Q715" s="96" t="str">
        <f>[9]Mides!S706</f>
        <v>Guatemala</v>
      </c>
    </row>
    <row r="716" spans="2:17" ht="15" thickBot="1" x14ac:dyDescent="0.35">
      <c r="B716" s="92">
        <f>[9]Mides!E707</f>
        <v>0</v>
      </c>
      <c r="C716" s="93" t="str">
        <f>[9]Mides!D707</f>
        <v>Angela Marielos, Noj Oliva</v>
      </c>
      <c r="D716" s="94" t="str">
        <f>IF([9]Mides!F707=1,"X"," ")</f>
        <v>X</v>
      </c>
      <c r="E716" s="94" t="str">
        <f>IF([9]Mides!F707=2,"X"," ")</f>
        <v xml:space="preserve"> </v>
      </c>
      <c r="F716" s="95" t="str">
        <f>[9]Mides!B707</f>
        <v>menor de edad</v>
      </c>
      <c r="G716" s="94" t="str">
        <f>IF(AND([9]Mides!H707&gt;=1,[9]Mides!H707&lt;=14),"X"," ")</f>
        <v>X</v>
      </c>
      <c r="H716" s="94" t="str">
        <f>IF(AND([9]Mides!H707&gt;=14,[9]Mides!H707&lt;=30),"X"," ")</f>
        <v xml:space="preserve"> </v>
      </c>
      <c r="I716" s="94" t="str">
        <f>IF(AND([9]Mides!H707&gt;=31,[9]Mides!H707&lt;=60),"X","  ")</f>
        <v xml:space="preserve">  </v>
      </c>
      <c r="J716" s="94" t="str">
        <f>IF([9]Mides!H707&gt;60,"X", "  ")</f>
        <v xml:space="preserve">  </v>
      </c>
      <c r="K716" s="96">
        <f>[9]Mides!N707</f>
        <v>0</v>
      </c>
      <c r="L716" s="96">
        <f>[9]Mides!K707</f>
        <v>0</v>
      </c>
      <c r="M716" s="96">
        <f>[9]Mides!L707</f>
        <v>0</v>
      </c>
      <c r="N716" s="96" t="str">
        <f>[9]Mides!M707</f>
        <v>x</v>
      </c>
      <c r="O716" s="96">
        <f t="shared" si="6"/>
        <v>0</v>
      </c>
      <c r="P716" s="96" t="str">
        <f>[9]Mides!R707</f>
        <v>Guatemala</v>
      </c>
      <c r="Q716" s="96" t="str">
        <f>[9]Mides!S707</f>
        <v>Guatemala</v>
      </c>
    </row>
    <row r="717" spans="2:17" ht="15" thickBot="1" x14ac:dyDescent="0.35">
      <c r="B717" s="92">
        <f>[9]Mides!E708</f>
        <v>0</v>
      </c>
      <c r="C717" s="93" t="str">
        <f>[9]Mides!D708</f>
        <v>Ruth Angela Noemy, Méndez Santos</v>
      </c>
      <c r="D717" s="94" t="str">
        <f>IF([9]Mides!F708=1,"X"," ")</f>
        <v>X</v>
      </c>
      <c r="E717" s="94" t="str">
        <f>IF([9]Mides!F708=2,"X"," ")</f>
        <v xml:space="preserve"> </v>
      </c>
      <c r="F717" s="95">
        <f>[9]Mides!B708</f>
        <v>3030162560108</v>
      </c>
      <c r="G717" s="94" t="str">
        <f>IF(AND([9]Mides!H708&gt;=1,[9]Mides!H708&lt;=14),"X"," ")</f>
        <v>X</v>
      </c>
      <c r="H717" s="94" t="str">
        <f>IF(AND([9]Mides!H708&gt;=14,[9]Mides!H708&lt;=30),"X"," ")</f>
        <v xml:space="preserve"> </v>
      </c>
      <c r="I717" s="94" t="str">
        <f>IF(AND([9]Mides!H708&gt;=31,[9]Mides!H708&lt;=60),"X","  ")</f>
        <v xml:space="preserve">  </v>
      </c>
      <c r="J717" s="94" t="str">
        <f>IF([9]Mides!H708&gt;60,"X", "  ")</f>
        <v xml:space="preserve">  </v>
      </c>
      <c r="K717" s="96">
        <f>[9]Mides!N708</f>
        <v>0</v>
      </c>
      <c r="L717" s="96">
        <f>[9]Mides!K708</f>
        <v>0</v>
      </c>
      <c r="M717" s="96">
        <f>[9]Mides!L708</f>
        <v>0</v>
      </c>
      <c r="N717" s="96" t="str">
        <f>[9]Mides!M708</f>
        <v>x</v>
      </c>
      <c r="O717" s="96">
        <f t="shared" si="6"/>
        <v>0</v>
      </c>
      <c r="P717" s="96" t="str">
        <f>[9]Mides!R708</f>
        <v>Guatemala</v>
      </c>
      <c r="Q717" s="96" t="str">
        <f>[9]Mides!S708</f>
        <v>Guatemala</v>
      </c>
    </row>
    <row r="718" spans="2:17" ht="15" thickBot="1" x14ac:dyDescent="0.35">
      <c r="B718" s="92">
        <f>[9]Mides!E709</f>
        <v>0</v>
      </c>
      <c r="C718" s="93" t="str">
        <f>[9]Mides!D709</f>
        <v>Analucia Victoria, Leiva Santisteban</v>
      </c>
      <c r="D718" s="94" t="str">
        <f>IF([9]Mides!F709=1,"X"," ")</f>
        <v>X</v>
      </c>
      <c r="E718" s="94" t="str">
        <f>IF([9]Mides!F709=2,"X"," ")</f>
        <v xml:space="preserve"> </v>
      </c>
      <c r="F718" s="95">
        <f>[9]Mides!B709</f>
        <v>3605390760101</v>
      </c>
      <c r="G718" s="94" t="str">
        <f>IF(AND([9]Mides!H709&gt;=1,[9]Mides!H709&lt;=14),"X"," ")</f>
        <v>X</v>
      </c>
      <c r="H718" s="94" t="str">
        <f>IF(AND([9]Mides!H709&gt;=14,[9]Mides!H709&lt;=30),"X"," ")</f>
        <v xml:space="preserve"> </v>
      </c>
      <c r="I718" s="94" t="str">
        <f>IF(AND([9]Mides!H709&gt;=31,[9]Mides!H709&lt;=60),"X","  ")</f>
        <v xml:space="preserve">  </v>
      </c>
      <c r="J718" s="94" t="str">
        <f>IF([9]Mides!H709&gt;60,"X", "  ")</f>
        <v xml:space="preserve">  </v>
      </c>
      <c r="K718" s="96">
        <f>[9]Mides!N709</f>
        <v>0</v>
      </c>
      <c r="L718" s="96">
        <f>[9]Mides!K709</f>
        <v>0</v>
      </c>
      <c r="M718" s="96">
        <f>[9]Mides!L709</f>
        <v>0</v>
      </c>
      <c r="N718" s="96" t="str">
        <f>[9]Mides!M709</f>
        <v>x</v>
      </c>
      <c r="O718" s="96">
        <f t="shared" si="6"/>
        <v>0</v>
      </c>
      <c r="P718" s="96" t="str">
        <f>[9]Mides!R709</f>
        <v>Guatemala</v>
      </c>
      <c r="Q718" s="96" t="str">
        <f>[9]Mides!S709</f>
        <v>Guatemala</v>
      </c>
    </row>
    <row r="719" spans="2:17" ht="15" thickBot="1" x14ac:dyDescent="0.35">
      <c r="B719" s="92">
        <f>[9]Mides!E710</f>
        <v>0</v>
      </c>
      <c r="C719" s="93" t="str">
        <f>[9]Mides!D710</f>
        <v>Nahomy Yubudith, Gonzalez González</v>
      </c>
      <c r="D719" s="94" t="str">
        <f>IF([9]Mides!F710=1,"X"," ")</f>
        <v>X</v>
      </c>
      <c r="E719" s="94" t="str">
        <f>IF([9]Mides!F710=2,"X"," ")</f>
        <v xml:space="preserve"> </v>
      </c>
      <c r="F719" s="95">
        <f>[9]Mides!B710</f>
        <v>3653372340101</v>
      </c>
      <c r="G719" s="94" t="str">
        <f>IF(AND([9]Mides!H710&gt;=1,[9]Mides!H710&lt;=14),"X"," ")</f>
        <v>X</v>
      </c>
      <c r="H719" s="94" t="str">
        <f>IF(AND([9]Mides!H710&gt;=14,[9]Mides!H710&lt;=30),"X"," ")</f>
        <v xml:space="preserve"> </v>
      </c>
      <c r="I719" s="94" t="str">
        <f>IF(AND([9]Mides!H710&gt;=31,[9]Mides!H710&lt;=60),"X","  ")</f>
        <v xml:space="preserve">  </v>
      </c>
      <c r="J719" s="94" t="str">
        <f>IF([9]Mides!H710&gt;60,"X", "  ")</f>
        <v xml:space="preserve">  </v>
      </c>
      <c r="K719" s="96">
        <f>[9]Mides!N710</f>
        <v>0</v>
      </c>
      <c r="L719" s="96">
        <f>[9]Mides!K710</f>
        <v>0</v>
      </c>
      <c r="M719" s="96">
        <f>[9]Mides!L710</f>
        <v>0</v>
      </c>
      <c r="N719" s="96" t="str">
        <f>[9]Mides!M710</f>
        <v>x</v>
      </c>
      <c r="O719" s="96">
        <f t="shared" si="6"/>
        <v>0</v>
      </c>
      <c r="P719" s="96" t="str">
        <f>[9]Mides!R710</f>
        <v>Guatemala</v>
      </c>
      <c r="Q719" s="96" t="str">
        <f>[9]Mides!S710</f>
        <v>Guatemala</v>
      </c>
    </row>
    <row r="720" spans="2:17" ht="15" thickBot="1" x14ac:dyDescent="0.35">
      <c r="B720" s="92">
        <f>[9]Mides!E711</f>
        <v>0</v>
      </c>
      <c r="C720" s="93" t="str">
        <f>[9]Mides!D711</f>
        <v>Lesly Alejandra, Casteñeda Aguilar</v>
      </c>
      <c r="D720" s="94" t="str">
        <f>IF([9]Mides!F711=1,"X"," ")</f>
        <v>X</v>
      </c>
      <c r="E720" s="94" t="str">
        <f>IF([9]Mides!F711=2,"X"," ")</f>
        <v xml:space="preserve"> </v>
      </c>
      <c r="F720" s="95">
        <f>[9]Mides!B711</f>
        <v>3667045590101</v>
      </c>
      <c r="G720" s="94" t="str">
        <f>IF(AND([9]Mides!H711&gt;=1,[9]Mides!H711&lt;=14),"X"," ")</f>
        <v>X</v>
      </c>
      <c r="H720" s="94" t="str">
        <f>IF(AND([9]Mides!H711&gt;=14,[9]Mides!H711&lt;=30),"X"," ")</f>
        <v>X</v>
      </c>
      <c r="I720" s="94" t="str">
        <f>IF(AND([9]Mides!H711&gt;=31,[9]Mides!H711&lt;=60),"X","  ")</f>
        <v xml:space="preserve">  </v>
      </c>
      <c r="J720" s="94" t="str">
        <f>IF([9]Mides!H711&gt;60,"X", "  ")</f>
        <v xml:space="preserve">  </v>
      </c>
      <c r="K720" s="96">
        <f>[9]Mides!N711</f>
        <v>0</v>
      </c>
      <c r="L720" s="96">
        <f>[9]Mides!K711</f>
        <v>0</v>
      </c>
      <c r="M720" s="96">
        <f>[9]Mides!L711</f>
        <v>0</v>
      </c>
      <c r="N720" s="96" t="str">
        <f>[9]Mides!M711</f>
        <v>x</v>
      </c>
      <c r="O720" s="96">
        <f t="shared" si="6"/>
        <v>0</v>
      </c>
      <c r="P720" s="96" t="str">
        <f>[9]Mides!R711</f>
        <v>Guatemala</v>
      </c>
      <c r="Q720" s="96" t="str">
        <f>[9]Mides!S711</f>
        <v>Guatemala</v>
      </c>
    </row>
    <row r="721" spans="2:17" ht="15" thickBot="1" x14ac:dyDescent="0.35">
      <c r="B721" s="92">
        <f>[9]Mides!E712</f>
        <v>0</v>
      </c>
      <c r="C721" s="93" t="str">
        <f>[9]Mides!D712</f>
        <v>Darly Alejandra, López García</v>
      </c>
      <c r="D721" s="94" t="str">
        <f>IF([9]Mides!F712=1,"X"," ")</f>
        <v>X</v>
      </c>
      <c r="E721" s="94" t="str">
        <f>IF([9]Mides!F712=2,"X"," ")</f>
        <v xml:space="preserve"> </v>
      </c>
      <c r="F721" s="95">
        <f>[9]Mides!B712</f>
        <v>2733869480101</v>
      </c>
      <c r="G721" s="94" t="str">
        <f>IF(AND([9]Mides!H712&gt;=1,[9]Mides!H712&lt;=14),"X"," ")</f>
        <v>X</v>
      </c>
      <c r="H721" s="94" t="str">
        <f>IF(AND([9]Mides!H712&gt;=14,[9]Mides!H712&lt;=30),"X"," ")</f>
        <v xml:space="preserve"> </v>
      </c>
      <c r="I721" s="94" t="str">
        <f>IF(AND([9]Mides!H712&gt;=31,[9]Mides!H712&lt;=60),"X","  ")</f>
        <v xml:space="preserve">  </v>
      </c>
      <c r="J721" s="94" t="str">
        <f>IF([9]Mides!H712&gt;60,"X", "  ")</f>
        <v xml:space="preserve">  </v>
      </c>
      <c r="K721" s="96">
        <f>[9]Mides!N712</f>
        <v>0</v>
      </c>
      <c r="L721" s="96">
        <f>[9]Mides!K712</f>
        <v>0</v>
      </c>
      <c r="M721" s="96">
        <f>[9]Mides!L712</f>
        <v>0</v>
      </c>
      <c r="N721" s="96" t="str">
        <f>[9]Mides!M712</f>
        <v>x</v>
      </c>
      <c r="O721" s="96">
        <f t="shared" si="6"/>
        <v>0</v>
      </c>
      <c r="P721" s="96" t="str">
        <f>[9]Mides!R712</f>
        <v>Guatemala</v>
      </c>
      <c r="Q721" s="96" t="str">
        <f>[9]Mides!S712</f>
        <v>Guatemala</v>
      </c>
    </row>
    <row r="722" spans="2:17" ht="15" thickBot="1" x14ac:dyDescent="0.35">
      <c r="B722" s="92">
        <f>[9]Mides!E713</f>
        <v>0</v>
      </c>
      <c r="C722" s="93" t="str">
        <f>[9]Mides!D713</f>
        <v>Sofia Camila, Alvarez Godínez</v>
      </c>
      <c r="D722" s="94" t="str">
        <f>IF([9]Mides!F713=1,"X"," ")</f>
        <v>X</v>
      </c>
      <c r="E722" s="94" t="str">
        <f>IF([9]Mides!F713=2,"X"," ")</f>
        <v xml:space="preserve"> </v>
      </c>
      <c r="F722" s="95">
        <f>[9]Mides!B713</f>
        <v>3012435810101</v>
      </c>
      <c r="G722" s="94" t="str">
        <f>IF(AND([9]Mides!H713&gt;=1,[9]Mides!H713&lt;=14),"X"," ")</f>
        <v>X</v>
      </c>
      <c r="H722" s="94" t="str">
        <f>IF(AND([9]Mides!H713&gt;=14,[9]Mides!H713&lt;=30),"X"," ")</f>
        <v xml:space="preserve"> </v>
      </c>
      <c r="I722" s="94" t="str">
        <f>IF(AND([9]Mides!H713&gt;=31,[9]Mides!H713&lt;=60),"X","  ")</f>
        <v xml:space="preserve">  </v>
      </c>
      <c r="J722" s="94" t="str">
        <f>IF([9]Mides!H713&gt;60,"X", "  ")</f>
        <v xml:space="preserve">  </v>
      </c>
      <c r="K722" s="96">
        <f>[9]Mides!N713</f>
        <v>0</v>
      </c>
      <c r="L722" s="96">
        <f>[9]Mides!K713</f>
        <v>0</v>
      </c>
      <c r="M722" s="96">
        <f>[9]Mides!L713</f>
        <v>0</v>
      </c>
      <c r="N722" s="96" t="str">
        <f>[9]Mides!M713</f>
        <v>x</v>
      </c>
      <c r="O722" s="96">
        <f t="shared" si="6"/>
        <v>0</v>
      </c>
      <c r="P722" s="96" t="str">
        <f>[9]Mides!R713</f>
        <v>Guatemala</v>
      </c>
      <c r="Q722" s="96" t="str">
        <f>[9]Mides!S713</f>
        <v>Guatemala</v>
      </c>
    </row>
    <row r="723" spans="2:17" ht="15" thickBot="1" x14ac:dyDescent="0.35">
      <c r="B723" s="92">
        <f>[9]Mides!E714</f>
        <v>0</v>
      </c>
      <c r="C723" s="93" t="str">
        <f>[9]Mides!D714</f>
        <v>Valeria Estefanía, Méndez Meléndez</v>
      </c>
      <c r="D723" s="94" t="str">
        <f>IF([9]Mides!F714=1,"X"," ")</f>
        <v>X</v>
      </c>
      <c r="E723" s="94" t="str">
        <f>IF([9]Mides!F714=2,"X"," ")</f>
        <v xml:space="preserve"> </v>
      </c>
      <c r="F723" s="95">
        <f>[9]Mides!B714</f>
        <v>2004467620101</v>
      </c>
      <c r="G723" s="94" t="str">
        <f>IF(AND([9]Mides!H714&gt;=1,[9]Mides!H714&lt;=14),"X"," ")</f>
        <v>X</v>
      </c>
      <c r="H723" s="94" t="str">
        <f>IF(AND([9]Mides!H714&gt;=14,[9]Mides!H714&lt;=30),"X"," ")</f>
        <v xml:space="preserve"> </v>
      </c>
      <c r="I723" s="94" t="str">
        <f>IF(AND([9]Mides!H714&gt;=31,[9]Mides!H714&lt;=60),"X","  ")</f>
        <v xml:space="preserve">  </v>
      </c>
      <c r="J723" s="94" t="str">
        <f>IF([9]Mides!H714&gt;60,"X", "  ")</f>
        <v xml:space="preserve">  </v>
      </c>
      <c r="K723" s="96">
        <f>[9]Mides!N714</f>
        <v>0</v>
      </c>
      <c r="L723" s="96">
        <f>[9]Mides!K714</f>
        <v>0</v>
      </c>
      <c r="M723" s="96">
        <f>[9]Mides!L714</f>
        <v>0</v>
      </c>
      <c r="N723" s="96" t="str">
        <f>[9]Mides!M714</f>
        <v>x</v>
      </c>
      <c r="O723" s="96">
        <f t="shared" si="6"/>
        <v>0</v>
      </c>
      <c r="P723" s="96" t="str">
        <f>[9]Mides!R714</f>
        <v>Guatemala</v>
      </c>
      <c r="Q723" s="96" t="str">
        <f>[9]Mides!S714</f>
        <v>Guatemala</v>
      </c>
    </row>
    <row r="724" spans="2:17" ht="15" thickBot="1" x14ac:dyDescent="0.35">
      <c r="B724" s="92">
        <f>[9]Mides!E715</f>
        <v>0</v>
      </c>
      <c r="C724" s="93" t="str">
        <f>[9]Mides!D715</f>
        <v>Angely Daniela, Hernádez Pinzón</v>
      </c>
      <c r="D724" s="94" t="str">
        <f>IF([9]Mides!F715=1,"X"," ")</f>
        <v>X</v>
      </c>
      <c r="E724" s="94" t="str">
        <f>IF([9]Mides!F715=2,"X"," ")</f>
        <v xml:space="preserve"> </v>
      </c>
      <c r="F724" s="95">
        <f>[9]Mides!B715</f>
        <v>3009795680101</v>
      </c>
      <c r="G724" s="94" t="str">
        <f>IF(AND([9]Mides!H715&gt;=1,[9]Mides!H715&lt;=14),"X"," ")</f>
        <v>X</v>
      </c>
      <c r="H724" s="94" t="str">
        <f>IF(AND([9]Mides!H715&gt;=14,[9]Mides!H715&lt;=30),"X"," ")</f>
        <v xml:space="preserve"> </v>
      </c>
      <c r="I724" s="94" t="str">
        <f>IF(AND([9]Mides!H715&gt;=31,[9]Mides!H715&lt;=60),"X","  ")</f>
        <v xml:space="preserve">  </v>
      </c>
      <c r="J724" s="94" t="str">
        <f>IF([9]Mides!H715&gt;60,"X", "  ")</f>
        <v xml:space="preserve">  </v>
      </c>
      <c r="K724" s="96">
        <f>[9]Mides!N715</f>
        <v>0</v>
      </c>
      <c r="L724" s="96">
        <f>[9]Mides!K715</f>
        <v>0</v>
      </c>
      <c r="M724" s="96">
        <f>[9]Mides!L715</f>
        <v>0</v>
      </c>
      <c r="N724" s="96" t="str">
        <f>[9]Mides!M715</f>
        <v>x</v>
      </c>
      <c r="O724" s="96">
        <f t="shared" si="6"/>
        <v>0</v>
      </c>
      <c r="P724" s="96" t="str">
        <f>[9]Mides!R715</f>
        <v>Guatemala</v>
      </c>
      <c r="Q724" s="96" t="str">
        <f>[9]Mides!S715</f>
        <v>Guatemala</v>
      </c>
    </row>
    <row r="725" spans="2:17" ht="15" thickBot="1" x14ac:dyDescent="0.35">
      <c r="B725" s="92">
        <f>[9]Mides!E716</f>
        <v>0</v>
      </c>
      <c r="C725" s="93" t="str">
        <f>[9]Mides!D716</f>
        <v>Josseline Alexandra, Tejada Canté</v>
      </c>
      <c r="D725" s="94" t="str">
        <f>IF([9]Mides!F716=1,"X"," ")</f>
        <v>X</v>
      </c>
      <c r="E725" s="94" t="str">
        <f>IF([9]Mides!F716=2,"X"," ")</f>
        <v xml:space="preserve"> </v>
      </c>
      <c r="F725" s="95">
        <f>[9]Mides!B716</f>
        <v>3030856140108</v>
      </c>
      <c r="G725" s="94" t="str">
        <f>IF(AND([9]Mides!H716&gt;=1,[9]Mides!H716&lt;=14),"X"," ")</f>
        <v>X</v>
      </c>
      <c r="H725" s="94" t="str">
        <f>IF(AND([9]Mides!H716&gt;=14,[9]Mides!H716&lt;=30),"X"," ")</f>
        <v xml:space="preserve"> </v>
      </c>
      <c r="I725" s="94" t="str">
        <f>IF(AND([9]Mides!H716&gt;=31,[9]Mides!H716&lt;=60),"X","  ")</f>
        <v xml:space="preserve">  </v>
      </c>
      <c r="J725" s="94" t="str">
        <f>IF([9]Mides!H716&gt;60,"X", "  ")</f>
        <v xml:space="preserve">  </v>
      </c>
      <c r="K725" s="96">
        <f>[9]Mides!N716</f>
        <v>0</v>
      </c>
      <c r="L725" s="96">
        <f>[9]Mides!K716</f>
        <v>0</v>
      </c>
      <c r="M725" s="96">
        <f>[9]Mides!L716</f>
        <v>0</v>
      </c>
      <c r="N725" s="96" t="str">
        <f>[9]Mides!M716</f>
        <v>x</v>
      </c>
      <c r="O725" s="96">
        <f t="shared" si="6"/>
        <v>0</v>
      </c>
      <c r="P725" s="96" t="str">
        <f>[9]Mides!R716</f>
        <v>Guatemala</v>
      </c>
      <c r="Q725" s="96" t="str">
        <f>[9]Mides!S716</f>
        <v>Guatemala</v>
      </c>
    </row>
    <row r="726" spans="2:17" ht="15" thickBot="1" x14ac:dyDescent="0.35">
      <c r="B726" s="92">
        <f>[9]Mides!E717</f>
        <v>0</v>
      </c>
      <c r="C726" s="93" t="str">
        <f>[9]Mides!D717</f>
        <v>Bianca Sofía, Roque Molina</v>
      </c>
      <c r="D726" s="94" t="str">
        <f>IF([9]Mides!F717=1,"X"," ")</f>
        <v>X</v>
      </c>
      <c r="E726" s="94" t="str">
        <f>IF([9]Mides!F717=2,"X"," ")</f>
        <v xml:space="preserve"> </v>
      </c>
      <c r="F726" s="95">
        <f>[9]Mides!B717</f>
        <v>2994934740101</v>
      </c>
      <c r="G726" s="94" t="str">
        <f>IF(AND([9]Mides!H717&gt;=1,[9]Mides!H717&lt;=14),"X"," ")</f>
        <v>X</v>
      </c>
      <c r="H726" s="94" t="str">
        <f>IF(AND([9]Mides!H717&gt;=14,[9]Mides!H717&lt;=30),"X"," ")</f>
        <v xml:space="preserve"> </v>
      </c>
      <c r="I726" s="94" t="str">
        <f>IF(AND([9]Mides!H717&gt;=31,[9]Mides!H717&lt;=60),"X","  ")</f>
        <v xml:space="preserve">  </v>
      </c>
      <c r="J726" s="94" t="str">
        <f>IF([9]Mides!H717&gt;60,"X", "  ")</f>
        <v xml:space="preserve">  </v>
      </c>
      <c r="K726" s="96">
        <f>[9]Mides!N717</f>
        <v>0</v>
      </c>
      <c r="L726" s="96">
        <f>[9]Mides!K717</f>
        <v>0</v>
      </c>
      <c r="M726" s="96">
        <f>[9]Mides!L717</f>
        <v>0</v>
      </c>
      <c r="N726" s="96" t="str">
        <f>[9]Mides!M717</f>
        <v>x</v>
      </c>
      <c r="O726" s="96">
        <f t="shared" si="6"/>
        <v>0</v>
      </c>
      <c r="P726" s="96" t="str">
        <f>[9]Mides!R717</f>
        <v>Guatemala</v>
      </c>
      <c r="Q726" s="96" t="str">
        <f>[9]Mides!S717</f>
        <v>Guatemala</v>
      </c>
    </row>
    <row r="727" spans="2:17" ht="15" thickBot="1" x14ac:dyDescent="0.35">
      <c r="B727" s="92">
        <f>[9]Mides!E718</f>
        <v>0</v>
      </c>
      <c r="C727" s="93" t="str">
        <f>[9]Mides!D718</f>
        <v>Arwen Irene, Chacón Barillas</v>
      </c>
      <c r="D727" s="94" t="str">
        <f>IF([9]Mides!F718=1,"X"," ")</f>
        <v>X</v>
      </c>
      <c r="E727" s="94" t="str">
        <f>IF([9]Mides!F718=2,"X"," ")</f>
        <v xml:space="preserve"> </v>
      </c>
      <c r="F727" s="95" t="str">
        <f>[9]Mides!B718</f>
        <v>menor de edad</v>
      </c>
      <c r="G727" s="94" t="str">
        <f>IF(AND([9]Mides!H718&gt;=1,[9]Mides!H718&lt;=14),"X"," ")</f>
        <v>X</v>
      </c>
      <c r="H727" s="94" t="str">
        <f>IF(AND([9]Mides!H718&gt;=14,[9]Mides!H718&lt;=30),"X"," ")</f>
        <v xml:space="preserve"> </v>
      </c>
      <c r="I727" s="94" t="str">
        <f>IF(AND([9]Mides!H718&gt;=31,[9]Mides!H718&lt;=60),"X","  ")</f>
        <v xml:space="preserve">  </v>
      </c>
      <c r="J727" s="94" t="str">
        <f>IF([9]Mides!H718&gt;60,"X", "  ")</f>
        <v xml:space="preserve">  </v>
      </c>
      <c r="K727" s="96">
        <f>[9]Mides!N718</f>
        <v>0</v>
      </c>
      <c r="L727" s="96">
        <f>[9]Mides!K718</f>
        <v>0</v>
      </c>
      <c r="M727" s="96">
        <f>[9]Mides!L718</f>
        <v>0</v>
      </c>
      <c r="N727" s="96" t="str">
        <f>[9]Mides!M718</f>
        <v>x</v>
      </c>
      <c r="O727" s="96">
        <f t="shared" si="6"/>
        <v>0</v>
      </c>
      <c r="P727" s="96" t="str">
        <f>[9]Mides!R718</f>
        <v>Guatemala</v>
      </c>
      <c r="Q727" s="96" t="str">
        <f>[9]Mides!S718</f>
        <v>Guatemala</v>
      </c>
    </row>
    <row r="728" spans="2:17" ht="15" thickBot="1" x14ac:dyDescent="0.35">
      <c r="B728" s="92">
        <f>[9]Mides!E719</f>
        <v>0</v>
      </c>
      <c r="C728" s="93" t="str">
        <f>[9]Mides!D719</f>
        <v>Jenifer del Rosario, Pérez Flores</v>
      </c>
      <c r="D728" s="94" t="str">
        <f>IF([9]Mides!F719=1,"X"," ")</f>
        <v>X</v>
      </c>
      <c r="E728" s="94" t="str">
        <f>IF([9]Mides!F719=2,"X"," ")</f>
        <v xml:space="preserve"> </v>
      </c>
      <c r="F728" s="95">
        <f>[9]Mides!B719</f>
        <v>3217254680506</v>
      </c>
      <c r="G728" s="94" t="str">
        <f>IF(AND([9]Mides!H719&gt;=1,[9]Mides!H719&lt;=14),"X"," ")</f>
        <v>X</v>
      </c>
      <c r="H728" s="94" t="str">
        <f>IF(AND([9]Mides!H719&gt;=14,[9]Mides!H719&lt;=30),"X"," ")</f>
        <v xml:space="preserve"> </v>
      </c>
      <c r="I728" s="94" t="str">
        <f>IF(AND([9]Mides!H719&gt;=31,[9]Mides!H719&lt;=60),"X","  ")</f>
        <v xml:space="preserve">  </v>
      </c>
      <c r="J728" s="94" t="str">
        <f>IF([9]Mides!H719&gt;60,"X", "  ")</f>
        <v xml:space="preserve">  </v>
      </c>
      <c r="K728" s="96">
        <f>[9]Mides!N719</f>
        <v>0</v>
      </c>
      <c r="L728" s="96">
        <f>[9]Mides!K719</f>
        <v>0</v>
      </c>
      <c r="M728" s="96">
        <f>[9]Mides!L719</f>
        <v>0</v>
      </c>
      <c r="N728" s="96" t="str">
        <f>[9]Mides!M719</f>
        <v>x</v>
      </c>
      <c r="O728" s="96">
        <f t="shared" si="6"/>
        <v>0</v>
      </c>
      <c r="P728" s="96" t="str">
        <f>[9]Mides!R719</f>
        <v>Guatemala</v>
      </c>
      <c r="Q728" s="96" t="str">
        <f>[9]Mides!S719</f>
        <v>Guatemala</v>
      </c>
    </row>
    <row r="729" spans="2:17" ht="15" thickBot="1" x14ac:dyDescent="0.35">
      <c r="B729" s="92">
        <f>[9]Mides!E720</f>
        <v>0</v>
      </c>
      <c r="C729" s="93" t="str">
        <f>[9]Mides!D720</f>
        <v>Natalia Abigail, Cárdenas Ruiz</v>
      </c>
      <c r="D729" s="94" t="str">
        <f>IF([9]Mides!F720=1,"X"," ")</f>
        <v>X</v>
      </c>
      <c r="E729" s="94" t="str">
        <f>IF([9]Mides!F720=2,"X"," ")</f>
        <v xml:space="preserve"> </v>
      </c>
      <c r="F729" s="95" t="str">
        <f>[9]Mides!B720</f>
        <v>menor de edad</v>
      </c>
      <c r="G729" s="94" t="str">
        <f>IF(AND([9]Mides!H720&gt;=1,[9]Mides!H720&lt;=14),"X"," ")</f>
        <v>X</v>
      </c>
      <c r="H729" s="94" t="str">
        <f>IF(AND([9]Mides!H720&gt;=14,[9]Mides!H720&lt;=30),"X"," ")</f>
        <v xml:space="preserve"> </v>
      </c>
      <c r="I729" s="94" t="str">
        <f>IF(AND([9]Mides!H720&gt;=31,[9]Mides!H720&lt;=60),"X","  ")</f>
        <v xml:space="preserve">  </v>
      </c>
      <c r="J729" s="94" t="str">
        <f>IF([9]Mides!H720&gt;60,"X", "  ")</f>
        <v xml:space="preserve">  </v>
      </c>
      <c r="K729" s="96">
        <f>[9]Mides!N720</f>
        <v>0</v>
      </c>
      <c r="L729" s="96">
        <f>[9]Mides!K720</f>
        <v>0</v>
      </c>
      <c r="M729" s="96">
        <f>[9]Mides!L720</f>
        <v>0</v>
      </c>
      <c r="N729" s="96" t="str">
        <f>[9]Mides!M720</f>
        <v>x</v>
      </c>
      <c r="O729" s="96">
        <f t="shared" si="6"/>
        <v>0</v>
      </c>
      <c r="P729" s="96" t="str">
        <f>[9]Mides!R720</f>
        <v>Guatemala</v>
      </c>
      <c r="Q729" s="96" t="str">
        <f>[9]Mides!S720</f>
        <v>Guatemala</v>
      </c>
    </row>
    <row r="730" spans="2:17" ht="15" thickBot="1" x14ac:dyDescent="0.35">
      <c r="B730" s="92">
        <f>[9]Mides!E721</f>
        <v>0</v>
      </c>
      <c r="C730" s="93" t="str">
        <f>[9]Mides!D721</f>
        <v>Gracia Victoria, Gutierrez Cisneros</v>
      </c>
      <c r="D730" s="94" t="str">
        <f>IF([9]Mides!F721=1,"X"," ")</f>
        <v>X</v>
      </c>
      <c r="E730" s="94" t="str">
        <f>IF([9]Mides!F721=2,"X"," ")</f>
        <v xml:space="preserve"> </v>
      </c>
      <c r="F730" s="95">
        <f>[9]Mides!B721</f>
        <v>3714898570101</v>
      </c>
      <c r="G730" s="94" t="str">
        <f>IF(AND([9]Mides!H721&gt;=1,[9]Mides!H721&lt;=14),"X"," ")</f>
        <v>X</v>
      </c>
      <c r="H730" s="94" t="str">
        <f>IF(AND([9]Mides!H721&gt;=14,[9]Mides!H721&lt;=30),"X"," ")</f>
        <v xml:space="preserve"> </v>
      </c>
      <c r="I730" s="94" t="str">
        <f>IF(AND([9]Mides!H721&gt;=31,[9]Mides!H721&lt;=60),"X","  ")</f>
        <v xml:space="preserve">  </v>
      </c>
      <c r="J730" s="94" t="str">
        <f>IF([9]Mides!H721&gt;60,"X", "  ")</f>
        <v xml:space="preserve">  </v>
      </c>
      <c r="K730" s="96">
        <f>[9]Mides!N721</f>
        <v>0</v>
      </c>
      <c r="L730" s="96">
        <f>[9]Mides!K721</f>
        <v>0</v>
      </c>
      <c r="M730" s="96">
        <f>[9]Mides!L721</f>
        <v>0</v>
      </c>
      <c r="N730" s="96" t="str">
        <f>[9]Mides!M721</f>
        <v>x</v>
      </c>
      <c r="O730" s="96">
        <f t="shared" si="6"/>
        <v>0</v>
      </c>
      <c r="P730" s="96" t="str">
        <f>[9]Mides!R721</f>
        <v>Guatemala</v>
      </c>
      <c r="Q730" s="96" t="str">
        <f>[9]Mides!S721</f>
        <v>Guatemala</v>
      </c>
    </row>
    <row r="731" spans="2:17" ht="15" thickBot="1" x14ac:dyDescent="0.35">
      <c r="B731" s="92">
        <f>[9]Mides!E722</f>
        <v>0</v>
      </c>
      <c r="C731" s="93" t="str">
        <f>[9]Mides!D722</f>
        <v>Dulce Maria Alejandra, Valle Herrera</v>
      </c>
      <c r="D731" s="94" t="str">
        <f>IF([9]Mides!F722=1,"X"," ")</f>
        <v>X</v>
      </c>
      <c r="E731" s="94" t="str">
        <f>IF([9]Mides!F722=2,"X"," ")</f>
        <v xml:space="preserve"> </v>
      </c>
      <c r="F731" s="95" t="str">
        <f>[9]Mides!B722</f>
        <v>menor de edad</v>
      </c>
      <c r="G731" s="94" t="str">
        <f>IF(AND([9]Mides!H722&gt;=1,[9]Mides!H722&lt;=14),"X"," ")</f>
        <v>X</v>
      </c>
      <c r="H731" s="94" t="str">
        <f>IF(AND([9]Mides!H722&gt;=14,[9]Mides!H722&lt;=30),"X"," ")</f>
        <v>X</v>
      </c>
      <c r="I731" s="94" t="str">
        <f>IF(AND([9]Mides!H722&gt;=31,[9]Mides!H722&lt;=60),"X","  ")</f>
        <v xml:space="preserve">  </v>
      </c>
      <c r="J731" s="94" t="str">
        <f>IF([9]Mides!H722&gt;60,"X", "  ")</f>
        <v xml:space="preserve">  </v>
      </c>
      <c r="K731" s="96">
        <f>[9]Mides!N722</f>
        <v>0</v>
      </c>
      <c r="L731" s="96">
        <f>[9]Mides!K722</f>
        <v>0</v>
      </c>
      <c r="M731" s="96">
        <f>[9]Mides!L722</f>
        <v>0</v>
      </c>
      <c r="N731" s="96" t="str">
        <f>[9]Mides!M722</f>
        <v>x</v>
      </c>
      <c r="O731" s="96">
        <f t="shared" si="6"/>
        <v>0</v>
      </c>
      <c r="P731" s="96" t="str">
        <f>[9]Mides!R722</f>
        <v>Guatemala</v>
      </c>
      <c r="Q731" s="96" t="str">
        <f>[9]Mides!S722</f>
        <v>Guatemala</v>
      </c>
    </row>
    <row r="732" spans="2:17" ht="15" thickBot="1" x14ac:dyDescent="0.35">
      <c r="B732" s="92">
        <f>[9]Mides!E723</f>
        <v>0</v>
      </c>
      <c r="C732" s="93" t="str">
        <f>[9]Mides!D723</f>
        <v>María Lourdes del Rosario, Samayoa Cerón</v>
      </c>
      <c r="D732" s="94" t="str">
        <f>IF([9]Mides!F723=1,"X"," ")</f>
        <v>X</v>
      </c>
      <c r="E732" s="94" t="str">
        <f>IF([9]Mides!F723=2,"X"," ")</f>
        <v xml:space="preserve"> </v>
      </c>
      <c r="F732" s="95">
        <f>[9]Mides!B723</f>
        <v>2019948950101</v>
      </c>
      <c r="G732" s="94" t="str">
        <f>IF(AND([9]Mides!H723&gt;=1,[9]Mides!H723&lt;=14),"X"," ")</f>
        <v>X</v>
      </c>
      <c r="H732" s="94" t="str">
        <f>IF(AND([9]Mides!H723&gt;=14,[9]Mides!H723&lt;=30),"X"," ")</f>
        <v xml:space="preserve"> </v>
      </c>
      <c r="I732" s="94" t="str">
        <f>IF(AND([9]Mides!H723&gt;=31,[9]Mides!H723&lt;=60),"X","  ")</f>
        <v xml:space="preserve">  </v>
      </c>
      <c r="J732" s="94" t="str">
        <f>IF([9]Mides!H723&gt;60,"X", "  ")</f>
        <v xml:space="preserve">  </v>
      </c>
      <c r="K732" s="96">
        <f>[9]Mides!N723</f>
        <v>0</v>
      </c>
      <c r="L732" s="96">
        <f>[9]Mides!K723</f>
        <v>0</v>
      </c>
      <c r="M732" s="96">
        <f>[9]Mides!L723</f>
        <v>0</v>
      </c>
      <c r="N732" s="96" t="str">
        <f>[9]Mides!M723</f>
        <v>x</v>
      </c>
      <c r="O732" s="96">
        <f t="shared" si="6"/>
        <v>0</v>
      </c>
      <c r="P732" s="96" t="str">
        <f>[9]Mides!R723</f>
        <v>Guatemala</v>
      </c>
      <c r="Q732" s="96" t="str">
        <f>[9]Mides!S723</f>
        <v>Guatemala</v>
      </c>
    </row>
    <row r="733" spans="2:17" ht="15" thickBot="1" x14ac:dyDescent="0.35">
      <c r="B733" s="92">
        <f>[9]Mides!E724</f>
        <v>0</v>
      </c>
      <c r="C733" s="93" t="str">
        <f>[9]Mides!D724</f>
        <v>Zoé Carlos Humberto, Cáceres Galindo</v>
      </c>
      <c r="D733" s="94" t="str">
        <f>IF([9]Mides!F724=1,"X"," ")</f>
        <v>X</v>
      </c>
      <c r="E733" s="94" t="str">
        <f>IF([9]Mides!F724=2,"X"," ")</f>
        <v xml:space="preserve"> </v>
      </c>
      <c r="F733" s="95">
        <f>[9]Mides!B724</f>
        <v>3466527150101</v>
      </c>
      <c r="G733" s="94" t="str">
        <f>IF(AND([9]Mides!H724&gt;=1,[9]Mides!H724&lt;=14),"X"," ")</f>
        <v>X</v>
      </c>
      <c r="H733" s="94" t="str">
        <f>IF(AND([9]Mides!H724&gt;=14,[9]Mides!H724&lt;=30),"X"," ")</f>
        <v xml:space="preserve"> </v>
      </c>
      <c r="I733" s="94" t="str">
        <f>IF(AND([9]Mides!H724&gt;=31,[9]Mides!H724&lt;=60),"X","  ")</f>
        <v xml:space="preserve">  </v>
      </c>
      <c r="J733" s="94" t="str">
        <f>IF([9]Mides!H724&gt;60,"X", "  ")</f>
        <v xml:space="preserve">  </v>
      </c>
      <c r="K733" s="96">
        <f>[9]Mides!N724</f>
        <v>0</v>
      </c>
      <c r="L733" s="96">
        <f>[9]Mides!K724</f>
        <v>0</v>
      </c>
      <c r="M733" s="96">
        <f>[9]Mides!L724</f>
        <v>0</v>
      </c>
      <c r="N733" s="96" t="str">
        <f>[9]Mides!M724</f>
        <v>x</v>
      </c>
      <c r="O733" s="96">
        <f t="shared" si="6"/>
        <v>0</v>
      </c>
      <c r="P733" s="96" t="str">
        <f>[9]Mides!R724</f>
        <v>Guatemala</v>
      </c>
      <c r="Q733" s="96" t="str">
        <f>[9]Mides!S724</f>
        <v>Guatemala</v>
      </c>
    </row>
    <row r="734" spans="2:17" ht="15" thickBot="1" x14ac:dyDescent="0.35">
      <c r="B734" s="92">
        <f>[9]Mides!E725</f>
        <v>0</v>
      </c>
      <c r="C734" s="93" t="str">
        <f>[9]Mides!D725</f>
        <v>Krystel Nicolle, Flores Herrarte</v>
      </c>
      <c r="D734" s="94" t="str">
        <f>IF([9]Mides!F725=1,"X"," ")</f>
        <v>X</v>
      </c>
      <c r="E734" s="94" t="str">
        <f>IF([9]Mides!F725=2,"X"," ")</f>
        <v xml:space="preserve"> </v>
      </c>
      <c r="F734" s="95" t="str">
        <f>[9]Mides!B725</f>
        <v>menor de edad</v>
      </c>
      <c r="G734" s="94" t="str">
        <f>IF(AND([9]Mides!H725&gt;=1,[9]Mides!H725&lt;=14),"X"," ")</f>
        <v>X</v>
      </c>
      <c r="H734" s="94" t="str">
        <f>IF(AND([9]Mides!H725&gt;=14,[9]Mides!H725&lt;=30),"X"," ")</f>
        <v xml:space="preserve"> </v>
      </c>
      <c r="I734" s="94" t="str">
        <f>IF(AND([9]Mides!H725&gt;=31,[9]Mides!H725&lt;=60),"X","  ")</f>
        <v xml:space="preserve">  </v>
      </c>
      <c r="J734" s="94" t="str">
        <f>IF([9]Mides!H725&gt;60,"X", "  ")</f>
        <v xml:space="preserve">  </v>
      </c>
      <c r="K734" s="96">
        <f>[9]Mides!N725</f>
        <v>0</v>
      </c>
      <c r="L734" s="96">
        <f>[9]Mides!K725</f>
        <v>0</v>
      </c>
      <c r="M734" s="96">
        <f>[9]Mides!L725</f>
        <v>0</v>
      </c>
      <c r="N734" s="96" t="str">
        <f>[9]Mides!M725</f>
        <v>x</v>
      </c>
      <c r="O734" s="96">
        <f t="shared" si="6"/>
        <v>0</v>
      </c>
      <c r="P734" s="96" t="str">
        <f>[9]Mides!R725</f>
        <v>Guatemala</v>
      </c>
      <c r="Q734" s="96" t="str">
        <f>[9]Mides!S725</f>
        <v>Guatemala</v>
      </c>
    </row>
    <row r="735" spans="2:17" ht="15" thickBot="1" x14ac:dyDescent="0.35">
      <c r="B735" s="92">
        <f>[9]Mides!E726</f>
        <v>0</v>
      </c>
      <c r="C735" s="93" t="str">
        <f>[9]Mides!D726</f>
        <v>Ximena Paola, Girón Toledo</v>
      </c>
      <c r="D735" s="94" t="str">
        <f>IF([9]Mides!F726=1,"X"," ")</f>
        <v>X</v>
      </c>
      <c r="E735" s="94" t="str">
        <f>IF([9]Mides!F726=2,"X"," ")</f>
        <v xml:space="preserve"> </v>
      </c>
      <c r="F735" s="95" t="str">
        <f>[9]Mides!B726</f>
        <v>menor de edad</v>
      </c>
      <c r="G735" s="94" t="str">
        <f>IF(AND([9]Mides!H726&gt;=1,[9]Mides!H726&lt;=14),"X"," ")</f>
        <v>X</v>
      </c>
      <c r="H735" s="94" t="str">
        <f>IF(AND([9]Mides!H726&gt;=14,[9]Mides!H726&lt;=30),"X"," ")</f>
        <v xml:space="preserve"> </v>
      </c>
      <c r="I735" s="94" t="str">
        <f>IF(AND([9]Mides!H726&gt;=31,[9]Mides!H726&lt;=60),"X","  ")</f>
        <v xml:space="preserve">  </v>
      </c>
      <c r="J735" s="94" t="str">
        <f>IF([9]Mides!H726&gt;60,"X", "  ")</f>
        <v xml:space="preserve">  </v>
      </c>
      <c r="K735" s="96">
        <f>[9]Mides!N726</f>
        <v>0</v>
      </c>
      <c r="L735" s="96">
        <f>[9]Mides!K726</f>
        <v>0</v>
      </c>
      <c r="M735" s="96">
        <f>[9]Mides!L726</f>
        <v>0</v>
      </c>
      <c r="N735" s="96" t="str">
        <f>[9]Mides!M726</f>
        <v>x</v>
      </c>
      <c r="O735" s="96">
        <f t="shared" si="6"/>
        <v>0</v>
      </c>
      <c r="P735" s="96" t="str">
        <f>[9]Mides!R726</f>
        <v>Guatemala</v>
      </c>
      <c r="Q735" s="96" t="str">
        <f>[9]Mides!S726</f>
        <v>Guatemala</v>
      </c>
    </row>
    <row r="736" spans="2:17" ht="15" thickBot="1" x14ac:dyDescent="0.35">
      <c r="B736" s="92">
        <f>[9]Mides!E727</f>
        <v>0</v>
      </c>
      <c r="C736" s="93" t="str">
        <f>[9]Mides!D727</f>
        <v>Jenifer Waleska, Ortiz Pérez</v>
      </c>
      <c r="D736" s="94" t="str">
        <f>IF([9]Mides!F727=1,"X"," ")</f>
        <v>X</v>
      </c>
      <c r="E736" s="94" t="str">
        <f>IF([9]Mides!F727=2,"X"," ")</f>
        <v xml:space="preserve"> </v>
      </c>
      <c r="F736" s="95">
        <f>[9]Mides!B727</f>
        <v>2192397380101</v>
      </c>
      <c r="G736" s="94" t="str">
        <f>IF(AND([9]Mides!H727&gt;=1,[9]Mides!H727&lt;=14),"X"," ")</f>
        <v>X</v>
      </c>
      <c r="H736" s="94" t="str">
        <f>IF(AND([9]Mides!H727&gt;=14,[9]Mides!H727&lt;=30),"X"," ")</f>
        <v xml:space="preserve"> </v>
      </c>
      <c r="I736" s="94" t="str">
        <f>IF(AND([9]Mides!H727&gt;=31,[9]Mides!H727&lt;=60),"X","  ")</f>
        <v xml:space="preserve">  </v>
      </c>
      <c r="J736" s="94" t="str">
        <f>IF([9]Mides!H727&gt;60,"X", "  ")</f>
        <v xml:space="preserve">  </v>
      </c>
      <c r="K736" s="96">
        <f>[9]Mides!N727</f>
        <v>0</v>
      </c>
      <c r="L736" s="96">
        <f>[9]Mides!K727</f>
        <v>0</v>
      </c>
      <c r="M736" s="96">
        <f>[9]Mides!L727</f>
        <v>0</v>
      </c>
      <c r="N736" s="96" t="str">
        <f>[9]Mides!M727</f>
        <v>x</v>
      </c>
      <c r="O736" s="96">
        <f t="shared" si="6"/>
        <v>0</v>
      </c>
      <c r="P736" s="96" t="str">
        <f>[9]Mides!R727</f>
        <v>Guatemala</v>
      </c>
      <c r="Q736" s="96" t="str">
        <f>[9]Mides!S727</f>
        <v>Guatemala</v>
      </c>
    </row>
    <row r="737" spans="2:17" ht="15" thickBot="1" x14ac:dyDescent="0.35">
      <c r="B737" s="92">
        <f>[9]Mides!E728</f>
        <v>0</v>
      </c>
      <c r="C737" s="93" t="str">
        <f>[9]Mides!D728</f>
        <v>Camila Michelle, Mazariegos Rodriguez</v>
      </c>
      <c r="D737" s="94" t="str">
        <f>IF([9]Mides!F728=1,"X"," ")</f>
        <v>X</v>
      </c>
      <c r="E737" s="94" t="str">
        <f>IF([9]Mides!F728=2,"X"," ")</f>
        <v xml:space="preserve"> </v>
      </c>
      <c r="F737" s="95">
        <f>[9]Mides!B728</f>
        <v>3001271890101</v>
      </c>
      <c r="G737" s="94" t="str">
        <f>IF(AND([9]Mides!H728&gt;=1,[9]Mides!H728&lt;=14),"X"," ")</f>
        <v>X</v>
      </c>
      <c r="H737" s="94" t="str">
        <f>IF(AND([9]Mides!H728&gt;=14,[9]Mides!H728&lt;=30),"X"," ")</f>
        <v xml:space="preserve"> </v>
      </c>
      <c r="I737" s="94" t="str">
        <f>IF(AND([9]Mides!H728&gt;=31,[9]Mides!H728&lt;=60),"X","  ")</f>
        <v xml:space="preserve">  </v>
      </c>
      <c r="J737" s="94" t="str">
        <f>IF([9]Mides!H728&gt;60,"X", "  ")</f>
        <v xml:space="preserve">  </v>
      </c>
      <c r="K737" s="96">
        <f>[9]Mides!N728</f>
        <v>0</v>
      </c>
      <c r="L737" s="96">
        <f>[9]Mides!K728</f>
        <v>0</v>
      </c>
      <c r="M737" s="96">
        <f>[9]Mides!L728</f>
        <v>0</v>
      </c>
      <c r="N737" s="96" t="str">
        <f>[9]Mides!M728</f>
        <v>x</v>
      </c>
      <c r="O737" s="96">
        <f t="shared" si="6"/>
        <v>0</v>
      </c>
      <c r="P737" s="96" t="str">
        <f>[9]Mides!R728</f>
        <v>Guatemala</v>
      </c>
      <c r="Q737" s="96" t="str">
        <f>[9]Mides!S728</f>
        <v>Guatemala</v>
      </c>
    </row>
    <row r="738" spans="2:17" ht="15" thickBot="1" x14ac:dyDescent="0.35">
      <c r="B738" s="92">
        <f>[9]Mides!E729</f>
        <v>0</v>
      </c>
      <c r="C738" s="93" t="str">
        <f>[9]Mides!D729</f>
        <v>Andrea Jimena, Mendoza del Cid</v>
      </c>
      <c r="D738" s="94" t="str">
        <f>IF([9]Mides!F729=1,"X"," ")</f>
        <v>X</v>
      </c>
      <c r="E738" s="94" t="str">
        <f>IF([9]Mides!F729=2,"X"," ")</f>
        <v xml:space="preserve"> </v>
      </c>
      <c r="F738" s="95">
        <f>[9]Mides!B729</f>
        <v>3648664700101</v>
      </c>
      <c r="G738" s="94" t="str">
        <f>IF(AND([9]Mides!H729&gt;=1,[9]Mides!H729&lt;=14),"X"," ")</f>
        <v>X</v>
      </c>
      <c r="H738" s="94" t="str">
        <f>IF(AND([9]Mides!H729&gt;=14,[9]Mides!H729&lt;=30),"X"," ")</f>
        <v xml:space="preserve"> </v>
      </c>
      <c r="I738" s="94" t="str">
        <f>IF(AND([9]Mides!H729&gt;=31,[9]Mides!H729&lt;=60),"X","  ")</f>
        <v xml:space="preserve">  </v>
      </c>
      <c r="J738" s="94" t="str">
        <f>IF([9]Mides!H729&gt;60,"X", "  ")</f>
        <v xml:space="preserve">  </v>
      </c>
      <c r="K738" s="96">
        <f>[9]Mides!N729</f>
        <v>0</v>
      </c>
      <c r="L738" s="96">
        <f>[9]Mides!K729</f>
        <v>0</v>
      </c>
      <c r="M738" s="96">
        <f>[9]Mides!L729</f>
        <v>0</v>
      </c>
      <c r="N738" s="96" t="str">
        <f>[9]Mides!M729</f>
        <v>x</v>
      </c>
      <c r="O738" s="96">
        <f t="shared" si="6"/>
        <v>0</v>
      </c>
      <c r="P738" s="96" t="str">
        <f>[9]Mides!R729</f>
        <v>Guatemala</v>
      </c>
      <c r="Q738" s="96" t="str">
        <f>[9]Mides!S729</f>
        <v>Guatemala</v>
      </c>
    </row>
    <row r="739" spans="2:17" ht="15" thickBot="1" x14ac:dyDescent="0.35">
      <c r="B739" s="92">
        <f>[9]Mides!E730</f>
        <v>0</v>
      </c>
      <c r="C739" s="93" t="str">
        <f>[9]Mides!D730</f>
        <v>Isabella, Garzaro Chew</v>
      </c>
      <c r="D739" s="94" t="str">
        <f>IF([9]Mides!F730=1,"X"," ")</f>
        <v>X</v>
      </c>
      <c r="E739" s="94" t="str">
        <f>IF([9]Mides!F730=2,"X"," ")</f>
        <v xml:space="preserve"> </v>
      </c>
      <c r="F739" s="95">
        <f>[9]Mides!B730</f>
        <v>2168959280101</v>
      </c>
      <c r="G739" s="94" t="str">
        <f>IF(AND([9]Mides!H730&gt;=1,[9]Mides!H730&lt;=14),"X"," ")</f>
        <v>X</v>
      </c>
      <c r="H739" s="94" t="str">
        <f>IF(AND([9]Mides!H730&gt;=14,[9]Mides!H730&lt;=30),"X"," ")</f>
        <v xml:space="preserve"> </v>
      </c>
      <c r="I739" s="94" t="str">
        <f>IF(AND([9]Mides!H730&gt;=31,[9]Mides!H730&lt;=60),"X","  ")</f>
        <v xml:space="preserve">  </v>
      </c>
      <c r="J739" s="94" t="str">
        <f>IF([9]Mides!H730&gt;60,"X", "  ")</f>
        <v xml:space="preserve">  </v>
      </c>
      <c r="K739" s="96">
        <f>[9]Mides!N730</f>
        <v>0</v>
      </c>
      <c r="L739" s="96">
        <f>[9]Mides!K730</f>
        <v>0</v>
      </c>
      <c r="M739" s="96">
        <f>[9]Mides!L730</f>
        <v>0</v>
      </c>
      <c r="N739" s="96" t="str">
        <f>[9]Mides!M730</f>
        <v>x</v>
      </c>
      <c r="O739" s="96">
        <f t="shared" si="6"/>
        <v>0</v>
      </c>
      <c r="P739" s="96" t="str">
        <f>[9]Mides!R730</f>
        <v>Guatemala</v>
      </c>
      <c r="Q739" s="96" t="str">
        <f>[9]Mides!S730</f>
        <v>Guatemala</v>
      </c>
    </row>
    <row r="740" spans="2:17" ht="15" thickBot="1" x14ac:dyDescent="0.35">
      <c r="B740" s="92">
        <f>[9]Mides!E731</f>
        <v>0</v>
      </c>
      <c r="C740" s="93" t="str">
        <f>[9]Mides!D731</f>
        <v>Shirley Samantha Osorio Alvarado</v>
      </c>
      <c r="D740" s="94" t="str">
        <f>IF([9]Mides!F731=1,"X"," ")</f>
        <v>X</v>
      </c>
      <c r="E740" s="94" t="str">
        <f>IF([9]Mides!F731=2,"X"," ")</f>
        <v xml:space="preserve"> </v>
      </c>
      <c r="F740" s="95">
        <f>[9]Mides!B731</f>
        <v>2990209400101</v>
      </c>
      <c r="G740" s="94" t="str">
        <f>IF(AND([9]Mides!H731&gt;=1,[9]Mides!H731&lt;=14),"X"," ")</f>
        <v>X</v>
      </c>
      <c r="H740" s="94" t="str">
        <f>IF(AND([9]Mides!H731&gt;=14,[9]Mides!H731&lt;=30),"X"," ")</f>
        <v xml:space="preserve"> </v>
      </c>
      <c r="I740" s="94" t="str">
        <f>IF(AND([9]Mides!H731&gt;=31,[9]Mides!H731&lt;=60),"X","  ")</f>
        <v xml:space="preserve">  </v>
      </c>
      <c r="J740" s="94" t="str">
        <f>IF([9]Mides!H731&gt;60,"X", "  ")</f>
        <v xml:space="preserve">  </v>
      </c>
      <c r="K740" s="96">
        <f>[9]Mides!N731</f>
        <v>0</v>
      </c>
      <c r="L740" s="96">
        <f>[9]Mides!K731</f>
        <v>0</v>
      </c>
      <c r="M740" s="96">
        <f>[9]Mides!L731</f>
        <v>0</v>
      </c>
      <c r="N740" s="96" t="str">
        <f>[9]Mides!M731</f>
        <v>x</v>
      </c>
      <c r="O740" s="96">
        <f t="shared" si="6"/>
        <v>0</v>
      </c>
      <c r="P740" s="96" t="str">
        <f>[9]Mides!R731</f>
        <v>Guatemala</v>
      </c>
      <c r="Q740" s="96" t="str">
        <f>[9]Mides!S731</f>
        <v>Guatemala</v>
      </c>
    </row>
    <row r="741" spans="2:17" ht="15" thickBot="1" x14ac:dyDescent="0.35">
      <c r="B741" s="92">
        <f>[9]Mides!E732</f>
        <v>0</v>
      </c>
      <c r="C741" s="93" t="str">
        <f>[9]Mides!D732</f>
        <v>Ailyn Gabriela Gómez Izaguirre</v>
      </c>
      <c r="D741" s="94" t="str">
        <f>IF([9]Mides!F732=1,"X"," ")</f>
        <v>X</v>
      </c>
      <c r="E741" s="94" t="str">
        <f>IF([9]Mides!F732=2,"X"," ")</f>
        <v xml:space="preserve"> </v>
      </c>
      <c r="F741" s="95" t="str">
        <f>[9]Mides!B732</f>
        <v>menor de edad</v>
      </c>
      <c r="G741" s="94" t="str">
        <f>IF(AND([9]Mides!H732&gt;=1,[9]Mides!H732&lt;=14),"X"," ")</f>
        <v>X</v>
      </c>
      <c r="H741" s="94" t="str">
        <f>IF(AND([9]Mides!H732&gt;=14,[9]Mides!H732&lt;=30),"X"," ")</f>
        <v xml:space="preserve"> </v>
      </c>
      <c r="I741" s="94" t="str">
        <f>IF(AND([9]Mides!H732&gt;=31,[9]Mides!H732&lt;=60),"X","  ")</f>
        <v xml:space="preserve">  </v>
      </c>
      <c r="J741" s="94" t="str">
        <f>IF([9]Mides!H732&gt;60,"X", "  ")</f>
        <v xml:space="preserve">  </v>
      </c>
      <c r="K741" s="96">
        <f>[9]Mides!N732</f>
        <v>0</v>
      </c>
      <c r="L741" s="96">
        <f>[9]Mides!K732</f>
        <v>0</v>
      </c>
      <c r="M741" s="96">
        <f>[9]Mides!L732</f>
        <v>0</v>
      </c>
      <c r="N741" s="96" t="str">
        <f>[9]Mides!M732</f>
        <v>x</v>
      </c>
      <c r="O741" s="96">
        <f t="shared" si="6"/>
        <v>0</v>
      </c>
      <c r="P741" s="96" t="str">
        <f>[9]Mides!R732</f>
        <v>Guatemala</v>
      </c>
      <c r="Q741" s="96" t="str">
        <f>[9]Mides!S732</f>
        <v>Guatemala</v>
      </c>
    </row>
    <row r="742" spans="2:17" ht="15" thickBot="1" x14ac:dyDescent="0.35">
      <c r="B742" s="92">
        <f>[9]Mides!E733</f>
        <v>0</v>
      </c>
      <c r="C742" s="93" t="str">
        <f>[9]Mides!D733</f>
        <v xml:space="preserve">Allisson Belén Chávez Dávila </v>
      </c>
      <c r="D742" s="94" t="str">
        <f>IF([9]Mides!F733=1,"X"," ")</f>
        <v>X</v>
      </c>
      <c r="E742" s="94" t="str">
        <f>IF([9]Mides!F733=2,"X"," ")</f>
        <v xml:space="preserve"> </v>
      </c>
      <c r="F742" s="95">
        <f>[9]Mides!B733</f>
        <v>3650434430101</v>
      </c>
      <c r="G742" s="94" t="str">
        <f>IF(AND([9]Mides!H733&gt;=1,[9]Mides!H733&lt;=14),"X"," ")</f>
        <v>X</v>
      </c>
      <c r="H742" s="94" t="str">
        <f>IF(AND([9]Mides!H733&gt;=14,[9]Mides!H733&lt;=30),"X"," ")</f>
        <v xml:space="preserve"> </v>
      </c>
      <c r="I742" s="94" t="str">
        <f>IF(AND([9]Mides!H733&gt;=31,[9]Mides!H733&lt;=60),"X","  ")</f>
        <v xml:space="preserve">  </v>
      </c>
      <c r="J742" s="94" t="str">
        <f>IF([9]Mides!H733&gt;60,"X", "  ")</f>
        <v xml:space="preserve">  </v>
      </c>
      <c r="K742" s="96">
        <f>[9]Mides!N733</f>
        <v>0</v>
      </c>
      <c r="L742" s="96">
        <f>[9]Mides!K733</f>
        <v>0</v>
      </c>
      <c r="M742" s="96">
        <f>[9]Mides!L733</f>
        <v>0</v>
      </c>
      <c r="N742" s="96" t="str">
        <f>[9]Mides!M733</f>
        <v>x</v>
      </c>
      <c r="O742" s="96">
        <f t="shared" si="6"/>
        <v>0</v>
      </c>
      <c r="P742" s="96" t="str">
        <f>[9]Mides!R733</f>
        <v>Guatemala</v>
      </c>
      <c r="Q742" s="96" t="str">
        <f>[9]Mides!S733</f>
        <v>Guatemala</v>
      </c>
    </row>
    <row r="743" spans="2:17" ht="15" thickBot="1" x14ac:dyDescent="0.35">
      <c r="B743" s="92">
        <f>[9]Mides!E734</f>
        <v>0</v>
      </c>
      <c r="C743" s="93" t="str">
        <f>[9]Mides!D734</f>
        <v>Daniela Renée Chamalé Meza</v>
      </c>
      <c r="D743" s="94" t="str">
        <f>IF([9]Mides!F734=1,"X"," ")</f>
        <v>X</v>
      </c>
      <c r="E743" s="94" t="str">
        <f>IF([9]Mides!F734=2,"X"," ")</f>
        <v xml:space="preserve"> </v>
      </c>
      <c r="F743" s="95">
        <f>[9]Mides!B734</f>
        <v>2224700970101</v>
      </c>
      <c r="G743" s="94" t="str">
        <f>IF(AND([9]Mides!H734&gt;=1,[9]Mides!H734&lt;=14),"X"," ")</f>
        <v>X</v>
      </c>
      <c r="H743" s="94" t="str">
        <f>IF(AND([9]Mides!H734&gt;=14,[9]Mides!H734&lt;=30),"X"," ")</f>
        <v xml:space="preserve"> </v>
      </c>
      <c r="I743" s="94" t="str">
        <f>IF(AND([9]Mides!H734&gt;=31,[9]Mides!H734&lt;=60),"X","  ")</f>
        <v xml:space="preserve">  </v>
      </c>
      <c r="J743" s="94" t="str">
        <f>IF([9]Mides!H734&gt;60,"X", "  ")</f>
        <v xml:space="preserve">  </v>
      </c>
      <c r="K743" s="96">
        <f>[9]Mides!N734</f>
        <v>0</v>
      </c>
      <c r="L743" s="96">
        <f>[9]Mides!K734</f>
        <v>0</v>
      </c>
      <c r="M743" s="96">
        <f>[9]Mides!L734</f>
        <v>0</v>
      </c>
      <c r="N743" s="96" t="str">
        <f>[9]Mides!M734</f>
        <v>x</v>
      </c>
      <c r="O743" s="96">
        <f t="shared" si="6"/>
        <v>0</v>
      </c>
      <c r="P743" s="96" t="str">
        <f>[9]Mides!R734</f>
        <v>Guatemala</v>
      </c>
      <c r="Q743" s="96" t="str">
        <f>[9]Mides!S734</f>
        <v>Guatemala</v>
      </c>
    </row>
    <row r="744" spans="2:17" ht="15" thickBot="1" x14ac:dyDescent="0.35">
      <c r="B744" s="92">
        <f>[9]Mides!E735</f>
        <v>0</v>
      </c>
      <c r="C744" s="93" t="str">
        <f>[9]Mides!D735</f>
        <v>Katerin Alejandra Perez López</v>
      </c>
      <c r="D744" s="94" t="str">
        <f>IF([9]Mides!F735=1,"X"," ")</f>
        <v>X</v>
      </c>
      <c r="E744" s="94" t="str">
        <f>IF([9]Mides!F735=2,"X"," ")</f>
        <v xml:space="preserve"> </v>
      </c>
      <c r="F744" s="95">
        <f>[9]Mides!B735</f>
        <v>2243287780101</v>
      </c>
      <c r="G744" s="94" t="str">
        <f>IF(AND([9]Mides!H735&gt;=1,[9]Mides!H735&lt;=14),"X"," ")</f>
        <v>X</v>
      </c>
      <c r="H744" s="94" t="str">
        <f>IF(AND([9]Mides!H735&gt;=14,[9]Mides!H735&lt;=30),"X"," ")</f>
        <v xml:space="preserve"> </v>
      </c>
      <c r="I744" s="94" t="str">
        <f>IF(AND([9]Mides!H735&gt;=31,[9]Mides!H735&lt;=60),"X","  ")</f>
        <v xml:space="preserve">  </v>
      </c>
      <c r="J744" s="94" t="str">
        <f>IF([9]Mides!H735&gt;60,"X", "  ")</f>
        <v xml:space="preserve">  </v>
      </c>
      <c r="K744" s="96">
        <f>[9]Mides!N735</f>
        <v>0</v>
      </c>
      <c r="L744" s="96">
        <f>[9]Mides!K735</f>
        <v>0</v>
      </c>
      <c r="M744" s="96">
        <f>[9]Mides!L735</f>
        <v>0</v>
      </c>
      <c r="N744" s="96" t="str">
        <f>[9]Mides!M735</f>
        <v>x</v>
      </c>
      <c r="O744" s="96">
        <f t="shared" si="6"/>
        <v>0</v>
      </c>
      <c r="P744" s="96" t="str">
        <f>[9]Mides!R735</f>
        <v>Guatemala</v>
      </c>
      <c r="Q744" s="96" t="str">
        <f>[9]Mides!S735</f>
        <v>Guatemala</v>
      </c>
    </row>
    <row r="745" spans="2:17" ht="15" thickBot="1" x14ac:dyDescent="0.35">
      <c r="B745" s="92">
        <f>[9]Mides!E736</f>
        <v>0</v>
      </c>
      <c r="C745" s="93" t="str">
        <f>[9]Mides!D736</f>
        <v>Waleska Nineth Escobar Tejeda</v>
      </c>
      <c r="D745" s="94" t="str">
        <f>IF([9]Mides!F736=1,"X"," ")</f>
        <v>X</v>
      </c>
      <c r="E745" s="94" t="str">
        <f>IF([9]Mides!F736=2,"X"," ")</f>
        <v xml:space="preserve"> </v>
      </c>
      <c r="F745" s="95" t="str">
        <f>[9]Mides!B736</f>
        <v>menor de edad</v>
      </c>
      <c r="G745" s="94" t="str">
        <f>IF(AND([9]Mides!H736&gt;=1,[9]Mides!H736&lt;=14),"X"," ")</f>
        <v>X</v>
      </c>
      <c r="H745" s="94" t="str">
        <f>IF(AND([9]Mides!H736&gt;=14,[9]Mides!H736&lt;=30),"X"," ")</f>
        <v xml:space="preserve"> </v>
      </c>
      <c r="I745" s="94" t="str">
        <f>IF(AND([9]Mides!H736&gt;=31,[9]Mides!H736&lt;=60),"X","  ")</f>
        <v xml:space="preserve">  </v>
      </c>
      <c r="J745" s="94" t="str">
        <f>IF([9]Mides!H736&gt;60,"X", "  ")</f>
        <v xml:space="preserve">  </v>
      </c>
      <c r="K745" s="96">
        <f>[9]Mides!N736</f>
        <v>0</v>
      </c>
      <c r="L745" s="96">
        <f>[9]Mides!K736</f>
        <v>0</v>
      </c>
      <c r="M745" s="96">
        <f>[9]Mides!L736</f>
        <v>0</v>
      </c>
      <c r="N745" s="96" t="str">
        <f>[9]Mides!M736</f>
        <v>x</v>
      </c>
      <c r="O745" s="96">
        <f t="shared" si="6"/>
        <v>0</v>
      </c>
      <c r="P745" s="96" t="str">
        <f>[9]Mides!R736</f>
        <v>Guatemala</v>
      </c>
      <c r="Q745" s="96" t="str">
        <f>[9]Mides!S736</f>
        <v>Guatemala</v>
      </c>
    </row>
    <row r="746" spans="2:17" ht="15" thickBot="1" x14ac:dyDescent="0.35">
      <c r="B746" s="92">
        <f>[9]Mides!E737</f>
        <v>0</v>
      </c>
      <c r="C746" s="93" t="str">
        <f>[9]Mides!D737</f>
        <v>Evelin Priscila Luna Solis</v>
      </c>
      <c r="D746" s="94" t="str">
        <f>IF([9]Mides!F737=1,"X"," ")</f>
        <v>X</v>
      </c>
      <c r="E746" s="94" t="str">
        <f>IF([9]Mides!F737=2,"X"," ")</f>
        <v xml:space="preserve"> </v>
      </c>
      <c r="F746" s="95">
        <f>[9]Mides!B737</f>
        <v>2647457360101</v>
      </c>
      <c r="G746" s="94" t="str">
        <f>IF(AND([9]Mides!H737&gt;=1,[9]Mides!H737&lt;=14),"X"," ")</f>
        <v>X</v>
      </c>
      <c r="H746" s="94" t="str">
        <f>IF(AND([9]Mides!H737&gt;=14,[9]Mides!H737&lt;=30),"X"," ")</f>
        <v xml:space="preserve"> </v>
      </c>
      <c r="I746" s="94" t="str">
        <f>IF(AND([9]Mides!H737&gt;=31,[9]Mides!H737&lt;=60),"X","  ")</f>
        <v xml:space="preserve">  </v>
      </c>
      <c r="J746" s="94" t="str">
        <f>IF([9]Mides!H737&gt;60,"X", "  ")</f>
        <v xml:space="preserve">  </v>
      </c>
      <c r="K746" s="96">
        <f>[9]Mides!N737</f>
        <v>0</v>
      </c>
      <c r="L746" s="96">
        <f>[9]Mides!K737</f>
        <v>0</v>
      </c>
      <c r="M746" s="96">
        <f>[9]Mides!L737</f>
        <v>0</v>
      </c>
      <c r="N746" s="96" t="str">
        <f>[9]Mides!M737</f>
        <v>x</v>
      </c>
      <c r="O746" s="96">
        <f t="shared" si="6"/>
        <v>0</v>
      </c>
      <c r="P746" s="96" t="str">
        <f>[9]Mides!R737</f>
        <v>Guatemala</v>
      </c>
      <c r="Q746" s="96" t="str">
        <f>[9]Mides!S737</f>
        <v>Guatemala</v>
      </c>
    </row>
    <row r="747" spans="2:17" ht="15" thickBot="1" x14ac:dyDescent="0.35">
      <c r="B747" s="92">
        <f>[9]Mides!E738</f>
        <v>0</v>
      </c>
      <c r="C747" s="93" t="str">
        <f>[9]Mides!D738</f>
        <v xml:space="preserve">Keila Victoria Alquí Gómez </v>
      </c>
      <c r="D747" s="94" t="str">
        <f>IF([9]Mides!F738=1,"X"," ")</f>
        <v>X</v>
      </c>
      <c r="E747" s="94" t="str">
        <f>IF([9]Mides!F738=2,"X"," ")</f>
        <v xml:space="preserve"> </v>
      </c>
      <c r="F747" s="95" t="str">
        <f>[9]Mides!B738</f>
        <v>menor de edad</v>
      </c>
      <c r="G747" s="94" t="str">
        <f>IF(AND([9]Mides!H738&gt;=1,[9]Mides!H738&lt;=14),"X"," ")</f>
        <v>X</v>
      </c>
      <c r="H747" s="94" t="str">
        <f>IF(AND([9]Mides!H738&gt;=14,[9]Mides!H738&lt;=30),"X"," ")</f>
        <v xml:space="preserve"> </v>
      </c>
      <c r="I747" s="94" t="str">
        <f>IF(AND([9]Mides!H738&gt;=31,[9]Mides!H738&lt;=60),"X","  ")</f>
        <v xml:space="preserve">  </v>
      </c>
      <c r="J747" s="94" t="str">
        <f>IF([9]Mides!H738&gt;60,"X", "  ")</f>
        <v xml:space="preserve">  </v>
      </c>
      <c r="K747" s="96">
        <f>[9]Mides!N738</f>
        <v>0</v>
      </c>
      <c r="L747" s="96">
        <f>[9]Mides!K738</f>
        <v>0</v>
      </c>
      <c r="M747" s="96">
        <f>[9]Mides!L738</f>
        <v>0</v>
      </c>
      <c r="N747" s="96" t="str">
        <f>[9]Mides!M738</f>
        <v>x</v>
      </c>
      <c r="O747" s="96">
        <f t="shared" si="6"/>
        <v>0</v>
      </c>
      <c r="P747" s="96" t="str">
        <f>[9]Mides!R738</f>
        <v>Guatemala</v>
      </c>
      <c r="Q747" s="96" t="str">
        <f>[9]Mides!S738</f>
        <v>Guatemala</v>
      </c>
    </row>
    <row r="748" spans="2:17" ht="15" thickBot="1" x14ac:dyDescent="0.35">
      <c r="B748" s="92">
        <f>[9]Mides!E739</f>
        <v>0</v>
      </c>
      <c r="C748" s="93" t="str">
        <f>[9]Mides!D739</f>
        <v xml:space="preserve">Elisa Belén Alquí Gómez </v>
      </c>
      <c r="D748" s="94" t="str">
        <f>IF([9]Mides!F739=1,"X"," ")</f>
        <v>X</v>
      </c>
      <c r="E748" s="94" t="str">
        <f>IF([9]Mides!F739=2,"X"," ")</f>
        <v xml:space="preserve"> </v>
      </c>
      <c r="F748" s="95" t="str">
        <f>[9]Mides!B739</f>
        <v>menor de edad</v>
      </c>
      <c r="G748" s="94" t="str">
        <f>IF(AND([9]Mides!H739&gt;=1,[9]Mides!H739&lt;=14),"X"," ")</f>
        <v>X</v>
      </c>
      <c r="H748" s="94" t="str">
        <f>IF(AND([9]Mides!H739&gt;=14,[9]Mides!H739&lt;=30),"X"," ")</f>
        <v xml:space="preserve"> </v>
      </c>
      <c r="I748" s="94" t="str">
        <f>IF(AND([9]Mides!H739&gt;=31,[9]Mides!H739&lt;=60),"X","  ")</f>
        <v xml:space="preserve">  </v>
      </c>
      <c r="J748" s="94" t="str">
        <f>IF([9]Mides!H739&gt;60,"X", "  ")</f>
        <v xml:space="preserve">  </v>
      </c>
      <c r="K748" s="96">
        <f>[9]Mides!N739</f>
        <v>0</v>
      </c>
      <c r="L748" s="96">
        <f>[9]Mides!K739</f>
        <v>0</v>
      </c>
      <c r="M748" s="96">
        <f>[9]Mides!L739</f>
        <v>0</v>
      </c>
      <c r="N748" s="96" t="str">
        <f>[9]Mides!M739</f>
        <v>x</v>
      </c>
      <c r="O748" s="96">
        <f t="shared" si="6"/>
        <v>0</v>
      </c>
      <c r="P748" s="96" t="str">
        <f>[9]Mides!R739</f>
        <v>Guatemala</v>
      </c>
      <c r="Q748" s="96" t="str">
        <f>[9]Mides!S739</f>
        <v>Guatemala</v>
      </c>
    </row>
    <row r="749" spans="2:17" ht="15" thickBot="1" x14ac:dyDescent="0.35">
      <c r="B749" s="92">
        <f>[9]Mides!E740</f>
        <v>0</v>
      </c>
      <c r="C749" s="93" t="str">
        <f>[9]Mides!D740</f>
        <v>Ana Rebeca Meléndez Duarte</v>
      </c>
      <c r="D749" s="94" t="str">
        <f>IF([9]Mides!F740=1,"X"," ")</f>
        <v>X</v>
      </c>
      <c r="E749" s="94" t="str">
        <f>IF([9]Mides!F740=2,"X"," ")</f>
        <v xml:space="preserve"> </v>
      </c>
      <c r="F749" s="95">
        <f>[9]Mides!B740</f>
        <v>3775964500101</v>
      </c>
      <c r="G749" s="94" t="str">
        <f>IF(AND([9]Mides!H740&gt;=1,[9]Mides!H740&lt;=14),"X"," ")</f>
        <v>X</v>
      </c>
      <c r="H749" s="94" t="str">
        <f>IF(AND([9]Mides!H740&gt;=14,[9]Mides!H740&lt;=30),"X"," ")</f>
        <v xml:space="preserve"> </v>
      </c>
      <c r="I749" s="94" t="str">
        <f>IF(AND([9]Mides!H740&gt;=31,[9]Mides!H740&lt;=60),"X","  ")</f>
        <v xml:space="preserve">  </v>
      </c>
      <c r="J749" s="94" t="str">
        <f>IF([9]Mides!H740&gt;60,"X", "  ")</f>
        <v xml:space="preserve">  </v>
      </c>
      <c r="K749" s="96">
        <f>[9]Mides!N740</f>
        <v>0</v>
      </c>
      <c r="L749" s="96">
        <f>[9]Mides!K740</f>
        <v>0</v>
      </c>
      <c r="M749" s="96">
        <f>[9]Mides!L740</f>
        <v>0</v>
      </c>
      <c r="N749" s="96" t="str">
        <f>[9]Mides!M740</f>
        <v>x</v>
      </c>
      <c r="O749" s="96">
        <f t="shared" si="6"/>
        <v>0</v>
      </c>
      <c r="P749" s="96" t="str">
        <f>[9]Mides!R740</f>
        <v>Guatemala</v>
      </c>
      <c r="Q749" s="96" t="str">
        <f>[9]Mides!S740</f>
        <v>Guatemala</v>
      </c>
    </row>
    <row r="750" spans="2:17" ht="15" thickBot="1" x14ac:dyDescent="0.35">
      <c r="B750" s="92">
        <f>[9]Mides!E741</f>
        <v>0</v>
      </c>
      <c r="C750" s="93" t="str">
        <f>[9]Mides!D741</f>
        <v xml:space="preserve">Judith Isabel Alquí Gómez </v>
      </c>
      <c r="D750" s="94" t="str">
        <f>IF([9]Mides!F741=1,"X"," ")</f>
        <v>X</v>
      </c>
      <c r="E750" s="94" t="str">
        <f>IF([9]Mides!F741=2,"X"," ")</f>
        <v xml:space="preserve"> </v>
      </c>
      <c r="F750" s="95" t="str">
        <f>[9]Mides!B741</f>
        <v>MENOR DE EDAD</v>
      </c>
      <c r="G750" s="94" t="str">
        <f>IF(AND([9]Mides!H741&gt;=1,[9]Mides!H741&lt;=14),"X"," ")</f>
        <v>X</v>
      </c>
      <c r="H750" s="94" t="str">
        <f>IF(AND([9]Mides!H741&gt;=14,[9]Mides!H741&lt;=30),"X"," ")</f>
        <v>X</v>
      </c>
      <c r="I750" s="94" t="str">
        <f>IF(AND([9]Mides!H741&gt;=31,[9]Mides!H741&lt;=60),"X","  ")</f>
        <v xml:space="preserve">  </v>
      </c>
      <c r="J750" s="94" t="str">
        <f>IF([9]Mides!H741&gt;60,"X", "  ")</f>
        <v xml:space="preserve">  </v>
      </c>
      <c r="K750" s="96">
        <f>[9]Mides!N741</f>
        <v>0</v>
      </c>
      <c r="L750" s="96">
        <f>[9]Mides!K741</f>
        <v>0</v>
      </c>
      <c r="M750" s="96">
        <f>[9]Mides!L741</f>
        <v>0</v>
      </c>
      <c r="N750" s="96" t="str">
        <f>[9]Mides!M741</f>
        <v>x</v>
      </c>
      <c r="O750" s="96">
        <f t="shared" si="6"/>
        <v>0</v>
      </c>
      <c r="P750" s="96" t="str">
        <f>[9]Mides!R741</f>
        <v>Guatemala</v>
      </c>
      <c r="Q750" s="96" t="str">
        <f>[9]Mides!S741</f>
        <v>Guatemala</v>
      </c>
    </row>
    <row r="751" spans="2:17" ht="15" thickBot="1" x14ac:dyDescent="0.35">
      <c r="B751" s="92">
        <f>[9]Mides!E742</f>
        <v>0</v>
      </c>
      <c r="C751" s="93" t="str">
        <f>[9]Mides!D742</f>
        <v>Nadia Noemi Monzon Mejía</v>
      </c>
      <c r="D751" s="94" t="str">
        <f>IF([9]Mides!F742=1,"X"," ")</f>
        <v>X</v>
      </c>
      <c r="E751" s="94" t="str">
        <f>IF([9]Mides!F742=2,"X"," ")</f>
        <v xml:space="preserve"> </v>
      </c>
      <c r="F751" s="95">
        <f>[9]Mides!B742</f>
        <v>2138174970101</v>
      </c>
      <c r="G751" s="94" t="str">
        <f>IF(AND([9]Mides!H742&gt;=1,[9]Mides!H742&lt;=14),"X"," ")</f>
        <v>X</v>
      </c>
      <c r="H751" s="94" t="str">
        <f>IF(AND([9]Mides!H742&gt;=14,[9]Mides!H742&lt;=30),"X"," ")</f>
        <v xml:space="preserve"> </v>
      </c>
      <c r="I751" s="94" t="str">
        <f>IF(AND([9]Mides!H742&gt;=31,[9]Mides!H742&lt;=60),"X","  ")</f>
        <v xml:space="preserve">  </v>
      </c>
      <c r="J751" s="94" t="str">
        <f>IF([9]Mides!H742&gt;60,"X", "  ")</f>
        <v xml:space="preserve">  </v>
      </c>
      <c r="K751" s="96">
        <f>[9]Mides!N742</f>
        <v>0</v>
      </c>
      <c r="L751" s="96">
        <f>[9]Mides!K742</f>
        <v>0</v>
      </c>
      <c r="M751" s="96">
        <f>[9]Mides!L742</f>
        <v>0</v>
      </c>
      <c r="N751" s="96" t="str">
        <f>[9]Mides!M742</f>
        <v>x</v>
      </c>
      <c r="O751" s="96">
        <f t="shared" si="6"/>
        <v>0</v>
      </c>
      <c r="P751" s="96" t="str">
        <f>[9]Mides!R742</f>
        <v>Guatemala</v>
      </c>
      <c r="Q751" s="96" t="str">
        <f>[9]Mides!S742</f>
        <v>Guatemala</v>
      </c>
    </row>
    <row r="752" spans="2:17" ht="15" thickBot="1" x14ac:dyDescent="0.35">
      <c r="B752" s="92">
        <f>[9]Mides!E743</f>
        <v>0</v>
      </c>
      <c r="C752" s="93" t="str">
        <f>[9]Mides!D743</f>
        <v>Scarleth Germione Ajmac de los Santos</v>
      </c>
      <c r="D752" s="94" t="str">
        <f>IF([9]Mides!F743=1,"X"," ")</f>
        <v>X</v>
      </c>
      <c r="E752" s="94" t="str">
        <f>IF([9]Mides!F743=2,"X"," ")</f>
        <v xml:space="preserve"> </v>
      </c>
      <c r="F752" s="95">
        <f>[9]Mides!B743</f>
        <v>3033847940108</v>
      </c>
      <c r="G752" s="94" t="str">
        <f>IF(AND([9]Mides!H743&gt;=1,[9]Mides!H743&lt;=14),"X"," ")</f>
        <v>X</v>
      </c>
      <c r="H752" s="94" t="str">
        <f>IF(AND([9]Mides!H743&gt;=14,[9]Mides!H743&lt;=30),"X"," ")</f>
        <v xml:space="preserve"> </v>
      </c>
      <c r="I752" s="94" t="str">
        <f>IF(AND([9]Mides!H743&gt;=31,[9]Mides!H743&lt;=60),"X","  ")</f>
        <v xml:space="preserve">  </v>
      </c>
      <c r="J752" s="94" t="str">
        <f>IF([9]Mides!H743&gt;60,"X", "  ")</f>
        <v xml:space="preserve">  </v>
      </c>
      <c r="K752" s="96">
        <f>[9]Mides!N743</f>
        <v>0</v>
      </c>
      <c r="L752" s="96">
        <f>[9]Mides!K743</f>
        <v>0</v>
      </c>
      <c r="M752" s="96">
        <f>[9]Mides!L743</f>
        <v>0</v>
      </c>
      <c r="N752" s="96" t="str">
        <f>[9]Mides!M743</f>
        <v>x</v>
      </c>
      <c r="O752" s="96">
        <f t="shared" si="6"/>
        <v>0</v>
      </c>
      <c r="P752" s="96" t="str">
        <f>[9]Mides!R743</f>
        <v>Guatemala</v>
      </c>
      <c r="Q752" s="96" t="str">
        <f>[9]Mides!S743</f>
        <v>Guatemala</v>
      </c>
    </row>
    <row r="753" spans="2:17" ht="15" thickBot="1" x14ac:dyDescent="0.35">
      <c r="B753" s="92">
        <f>[9]Mides!E744</f>
        <v>0</v>
      </c>
      <c r="C753" s="93" t="str">
        <f>[9]Mides!D744</f>
        <v>Fátima Roshell García Jiménez</v>
      </c>
      <c r="D753" s="94" t="str">
        <f>IF([9]Mides!F744=1,"X"," ")</f>
        <v>X</v>
      </c>
      <c r="E753" s="94" t="str">
        <f>IF([9]Mides!F744=2,"X"," ")</f>
        <v xml:space="preserve"> </v>
      </c>
      <c r="F753" s="95">
        <f>[9]Mides!B744</f>
        <v>2043069810101</v>
      </c>
      <c r="G753" s="94" t="str">
        <f>IF(AND([9]Mides!H744&gt;=1,[9]Mides!H744&lt;=14),"X"," ")</f>
        <v>X</v>
      </c>
      <c r="H753" s="94" t="str">
        <f>IF(AND([9]Mides!H744&gt;=14,[9]Mides!H744&lt;=30),"X"," ")</f>
        <v xml:space="preserve"> </v>
      </c>
      <c r="I753" s="94" t="str">
        <f>IF(AND([9]Mides!H744&gt;=31,[9]Mides!H744&lt;=60),"X","  ")</f>
        <v xml:space="preserve">  </v>
      </c>
      <c r="J753" s="94" t="str">
        <f>IF([9]Mides!H744&gt;60,"X", "  ")</f>
        <v xml:space="preserve">  </v>
      </c>
      <c r="K753" s="96">
        <f>[9]Mides!N744</f>
        <v>0</v>
      </c>
      <c r="L753" s="96">
        <f>[9]Mides!K744</f>
        <v>0</v>
      </c>
      <c r="M753" s="96">
        <f>[9]Mides!L744</f>
        <v>0</v>
      </c>
      <c r="N753" s="96" t="str">
        <f>[9]Mides!M744</f>
        <v>x</v>
      </c>
      <c r="O753" s="96">
        <f t="shared" si="6"/>
        <v>0</v>
      </c>
      <c r="P753" s="96" t="str">
        <f>[9]Mides!R744</f>
        <v>Guatemala</v>
      </c>
      <c r="Q753" s="96" t="str">
        <f>[9]Mides!S744</f>
        <v>Guatemala</v>
      </c>
    </row>
    <row r="754" spans="2:17" ht="15" thickBot="1" x14ac:dyDescent="0.35">
      <c r="B754" s="92">
        <f>[9]Mides!E745</f>
        <v>0</v>
      </c>
      <c r="C754" s="93" t="str">
        <f>[9]Mides!D745</f>
        <v>Diana Isabel Aguilar Salazar</v>
      </c>
      <c r="D754" s="94" t="str">
        <f>IF([9]Mides!F745=1,"X"," ")</f>
        <v>X</v>
      </c>
      <c r="E754" s="94" t="str">
        <f>IF([9]Mides!F745=2,"X"," ")</f>
        <v xml:space="preserve"> </v>
      </c>
      <c r="F754" s="95">
        <f>[9]Mides!B745</f>
        <v>2711163660101</v>
      </c>
      <c r="G754" s="94" t="str">
        <f>IF(AND([9]Mides!H745&gt;=1,[9]Mides!H745&lt;=14),"X"," ")</f>
        <v>X</v>
      </c>
      <c r="H754" s="94" t="str">
        <f>IF(AND([9]Mides!H745&gt;=14,[9]Mides!H745&lt;=30),"X"," ")</f>
        <v xml:space="preserve"> </v>
      </c>
      <c r="I754" s="94" t="str">
        <f>IF(AND([9]Mides!H745&gt;=31,[9]Mides!H745&lt;=60),"X","  ")</f>
        <v xml:space="preserve">  </v>
      </c>
      <c r="J754" s="94" t="str">
        <f>IF([9]Mides!H745&gt;60,"X", "  ")</f>
        <v xml:space="preserve">  </v>
      </c>
      <c r="K754" s="96">
        <f>[9]Mides!N745</f>
        <v>0</v>
      </c>
      <c r="L754" s="96">
        <f>[9]Mides!K745</f>
        <v>0</v>
      </c>
      <c r="M754" s="96">
        <f>[9]Mides!L745</f>
        <v>0</v>
      </c>
      <c r="N754" s="96" t="str">
        <f>[9]Mides!M745</f>
        <v>x</v>
      </c>
      <c r="O754" s="96">
        <f t="shared" si="6"/>
        <v>0</v>
      </c>
      <c r="P754" s="96" t="str">
        <f>[9]Mides!R745</f>
        <v>Guatemala</v>
      </c>
      <c r="Q754" s="96" t="str">
        <f>[9]Mides!S745</f>
        <v>Guatemala</v>
      </c>
    </row>
    <row r="755" spans="2:17" ht="15" thickBot="1" x14ac:dyDescent="0.35">
      <c r="B755" s="92">
        <f>[9]Mides!E746</f>
        <v>0</v>
      </c>
      <c r="C755" s="93" t="str">
        <f>[9]Mides!D746</f>
        <v>Ariana Gabriela Aguilar Salazar</v>
      </c>
      <c r="D755" s="94" t="str">
        <f>IF([9]Mides!F746=1,"X"," ")</f>
        <v>X</v>
      </c>
      <c r="E755" s="94" t="str">
        <f>IF([9]Mides!F746=2,"X"," ")</f>
        <v xml:space="preserve"> </v>
      </c>
      <c r="F755" s="95" t="str">
        <f>[9]Mides!B746</f>
        <v>MENOR DE EDAD</v>
      </c>
      <c r="G755" s="94" t="str">
        <f>IF(AND([9]Mides!H746&gt;=1,[9]Mides!H746&lt;=14),"X"," ")</f>
        <v>X</v>
      </c>
      <c r="H755" s="94" t="str">
        <f>IF(AND([9]Mides!H746&gt;=14,[9]Mides!H746&lt;=30),"X"," ")</f>
        <v xml:space="preserve"> </v>
      </c>
      <c r="I755" s="94" t="str">
        <f>IF(AND([9]Mides!H746&gt;=31,[9]Mides!H746&lt;=60),"X","  ")</f>
        <v xml:space="preserve">  </v>
      </c>
      <c r="J755" s="94" t="str">
        <f>IF([9]Mides!H746&gt;60,"X", "  ")</f>
        <v xml:space="preserve">  </v>
      </c>
      <c r="K755" s="96">
        <f>[9]Mides!N746</f>
        <v>0</v>
      </c>
      <c r="L755" s="96">
        <f>[9]Mides!K746</f>
        <v>0</v>
      </c>
      <c r="M755" s="96">
        <f>[9]Mides!L746</f>
        <v>0</v>
      </c>
      <c r="N755" s="96" t="str">
        <f>[9]Mides!M746</f>
        <v>x</v>
      </c>
      <c r="O755" s="96">
        <f t="shared" si="6"/>
        <v>0</v>
      </c>
      <c r="P755" s="96" t="str">
        <f>[9]Mides!R746</f>
        <v>Guatemala</v>
      </c>
      <c r="Q755" s="96" t="str">
        <f>[9]Mides!S746</f>
        <v>Guatemala</v>
      </c>
    </row>
    <row r="756" spans="2:17" ht="15" thickBot="1" x14ac:dyDescent="0.35">
      <c r="B756" s="92">
        <f>[9]Mides!E747</f>
        <v>0</v>
      </c>
      <c r="C756" s="93" t="str">
        <f>[9]Mides!D747</f>
        <v xml:space="preserve">Maria Teresa Merida García </v>
      </c>
      <c r="D756" s="94" t="str">
        <f>IF([9]Mides!F747=1,"X"," ")</f>
        <v>X</v>
      </c>
      <c r="E756" s="94" t="str">
        <f>IF([9]Mides!F747=2,"X"," ")</f>
        <v xml:space="preserve"> </v>
      </c>
      <c r="F756" s="95">
        <f>[9]Mides!B747</f>
        <v>3030157130108</v>
      </c>
      <c r="G756" s="94" t="str">
        <f>IF(AND([9]Mides!H747&gt;=1,[9]Mides!H747&lt;=14),"X"," ")</f>
        <v>X</v>
      </c>
      <c r="H756" s="94" t="str">
        <f>IF(AND([9]Mides!H747&gt;=14,[9]Mides!H747&lt;=30),"X"," ")</f>
        <v xml:space="preserve"> </v>
      </c>
      <c r="I756" s="94" t="str">
        <f>IF(AND([9]Mides!H747&gt;=31,[9]Mides!H747&lt;=60),"X","  ")</f>
        <v xml:space="preserve">  </v>
      </c>
      <c r="J756" s="94" t="str">
        <f>IF([9]Mides!H747&gt;60,"X", "  ")</f>
        <v xml:space="preserve">  </v>
      </c>
      <c r="K756" s="96">
        <f>[9]Mides!N747</f>
        <v>0</v>
      </c>
      <c r="L756" s="96">
        <f>[9]Mides!K747</f>
        <v>0</v>
      </c>
      <c r="M756" s="96">
        <f>[9]Mides!L747</f>
        <v>0</v>
      </c>
      <c r="N756" s="96" t="str">
        <f>[9]Mides!M747</f>
        <v>x</v>
      </c>
      <c r="O756" s="96">
        <f t="shared" si="6"/>
        <v>0</v>
      </c>
      <c r="P756" s="96" t="str">
        <f>[9]Mides!R747</f>
        <v>Guatemala</v>
      </c>
      <c r="Q756" s="96" t="str">
        <f>[9]Mides!S747</f>
        <v>Guatemala</v>
      </c>
    </row>
    <row r="757" spans="2:17" ht="15" thickBot="1" x14ac:dyDescent="0.35">
      <c r="B757" s="92">
        <f>[9]Mides!E748</f>
        <v>0</v>
      </c>
      <c r="C757" s="93" t="str">
        <f>[9]Mides!D748</f>
        <v xml:space="preserve">Yareth Adrianna de los Santos MÉNDEZ </v>
      </c>
      <c r="D757" s="94" t="str">
        <f>IF([9]Mides!F748=1,"X"," ")</f>
        <v>X</v>
      </c>
      <c r="E757" s="94" t="str">
        <f>IF([9]Mides!F748=2,"X"," ")</f>
        <v xml:space="preserve"> </v>
      </c>
      <c r="F757" s="95" t="str">
        <f>[9]Mides!B748</f>
        <v>MENOR DE EDAD</v>
      </c>
      <c r="G757" s="94" t="str">
        <f>IF(AND([9]Mides!H748&gt;=1,[9]Mides!H748&lt;=14),"X"," ")</f>
        <v>X</v>
      </c>
      <c r="H757" s="94" t="str">
        <f>IF(AND([9]Mides!H748&gt;=14,[9]Mides!H748&lt;=30),"X"," ")</f>
        <v xml:space="preserve"> </v>
      </c>
      <c r="I757" s="94" t="str">
        <f>IF(AND([9]Mides!H748&gt;=31,[9]Mides!H748&lt;=60),"X","  ")</f>
        <v xml:space="preserve">  </v>
      </c>
      <c r="J757" s="94" t="str">
        <f>IF([9]Mides!H748&gt;60,"X", "  ")</f>
        <v xml:space="preserve">  </v>
      </c>
      <c r="K757" s="96">
        <f>[9]Mides!N748</f>
        <v>0</v>
      </c>
      <c r="L757" s="96">
        <f>[9]Mides!K748</f>
        <v>0</v>
      </c>
      <c r="M757" s="96">
        <f>[9]Mides!L748</f>
        <v>0</v>
      </c>
      <c r="N757" s="96" t="str">
        <f>[9]Mides!M748</f>
        <v>x</v>
      </c>
      <c r="O757" s="96">
        <f t="shared" si="6"/>
        <v>0</v>
      </c>
      <c r="P757" s="96" t="str">
        <f>[9]Mides!R748</f>
        <v>Guatemala</v>
      </c>
      <c r="Q757" s="96" t="str">
        <f>[9]Mides!S748</f>
        <v>Guatemala</v>
      </c>
    </row>
    <row r="758" spans="2:17" ht="15" thickBot="1" x14ac:dyDescent="0.35">
      <c r="B758" s="92">
        <f>[9]Mides!E749</f>
        <v>0</v>
      </c>
      <c r="C758" s="93" t="str">
        <f>[9]Mides!D749</f>
        <v>Alejandra Michelle Paredes Boc</v>
      </c>
      <c r="D758" s="94" t="str">
        <f>IF([9]Mides!F749=1,"X"," ")</f>
        <v>X</v>
      </c>
      <c r="E758" s="94" t="str">
        <f>IF([9]Mides!F749=2,"X"," ")</f>
        <v xml:space="preserve"> </v>
      </c>
      <c r="F758" s="95" t="str">
        <f>[9]Mides!B749</f>
        <v>MENOR DE EDAD</v>
      </c>
      <c r="G758" s="94" t="str">
        <f>IF(AND([9]Mides!H749&gt;=1,[9]Mides!H749&lt;=14),"X"," ")</f>
        <v>X</v>
      </c>
      <c r="H758" s="94" t="str">
        <f>IF(AND([9]Mides!H749&gt;=14,[9]Mides!H749&lt;=30),"X"," ")</f>
        <v xml:space="preserve"> </v>
      </c>
      <c r="I758" s="94" t="str">
        <f>IF(AND([9]Mides!H749&gt;=31,[9]Mides!H749&lt;=60),"X","  ")</f>
        <v xml:space="preserve">  </v>
      </c>
      <c r="J758" s="94" t="str">
        <f>IF([9]Mides!H749&gt;60,"X", "  ")</f>
        <v xml:space="preserve">  </v>
      </c>
      <c r="K758" s="96">
        <f>[9]Mides!N749</f>
        <v>0</v>
      </c>
      <c r="L758" s="96">
        <f>[9]Mides!K749</f>
        <v>0</v>
      </c>
      <c r="M758" s="96">
        <f>[9]Mides!L749</f>
        <v>0</v>
      </c>
      <c r="N758" s="96" t="str">
        <f>[9]Mides!M749</f>
        <v>x</v>
      </c>
      <c r="O758" s="96">
        <f t="shared" si="6"/>
        <v>0</v>
      </c>
      <c r="P758" s="96" t="str">
        <f>[9]Mides!R749</f>
        <v>Guatemala</v>
      </c>
      <c r="Q758" s="96" t="str">
        <f>[9]Mides!S749</f>
        <v>Guatemala</v>
      </c>
    </row>
    <row r="759" spans="2:17" ht="15" thickBot="1" x14ac:dyDescent="0.35">
      <c r="B759" s="92">
        <f>[9]Mides!E750</f>
        <v>0</v>
      </c>
      <c r="C759" s="93" t="str">
        <f>[9]Mides!D750</f>
        <v>Katerine Marleny Hernández Boc</v>
      </c>
      <c r="D759" s="94" t="str">
        <f>IF([9]Mides!F750=1,"X"," ")</f>
        <v>X</v>
      </c>
      <c r="E759" s="94" t="str">
        <f>IF([9]Mides!F750=2,"X"," ")</f>
        <v xml:space="preserve"> </v>
      </c>
      <c r="F759" s="95" t="str">
        <f>[9]Mides!B750</f>
        <v>MENOR DE EDAD</v>
      </c>
      <c r="G759" s="94" t="str">
        <f>IF(AND([9]Mides!H750&gt;=1,[9]Mides!H750&lt;=14),"X"," ")</f>
        <v>X</v>
      </c>
      <c r="H759" s="94" t="str">
        <f>IF(AND([9]Mides!H750&gt;=14,[9]Mides!H750&lt;=30),"X"," ")</f>
        <v xml:space="preserve"> </v>
      </c>
      <c r="I759" s="94" t="str">
        <f>IF(AND([9]Mides!H750&gt;=31,[9]Mides!H750&lt;=60),"X","  ")</f>
        <v xml:space="preserve">  </v>
      </c>
      <c r="J759" s="94" t="str">
        <f>IF([9]Mides!H750&gt;60,"X", "  ")</f>
        <v xml:space="preserve">  </v>
      </c>
      <c r="K759" s="96">
        <f>[9]Mides!N750</f>
        <v>0</v>
      </c>
      <c r="L759" s="96">
        <f>[9]Mides!K750</f>
        <v>0</v>
      </c>
      <c r="M759" s="96">
        <f>[9]Mides!L750</f>
        <v>0</v>
      </c>
      <c r="N759" s="96" t="str">
        <f>[9]Mides!M750</f>
        <v>x</v>
      </c>
      <c r="O759" s="96">
        <f t="shared" si="6"/>
        <v>0</v>
      </c>
      <c r="P759" s="96" t="str">
        <f>[9]Mides!R750</f>
        <v>Guatemala</v>
      </c>
      <c r="Q759" s="96" t="str">
        <f>[9]Mides!S750</f>
        <v>Guatemala</v>
      </c>
    </row>
    <row r="760" spans="2:17" ht="15" thickBot="1" x14ac:dyDescent="0.35">
      <c r="B760" s="92">
        <f>[9]Mides!E751</f>
        <v>0</v>
      </c>
      <c r="C760" s="93" t="str">
        <f>[9]Mides!D751</f>
        <v>Illian Andrea Palacios de los Santos</v>
      </c>
      <c r="D760" s="94" t="str">
        <f>IF([9]Mides!F751=1,"X"," ")</f>
        <v>X</v>
      </c>
      <c r="E760" s="94" t="str">
        <f>IF([9]Mides!F751=2,"X"," ")</f>
        <v xml:space="preserve"> </v>
      </c>
      <c r="F760" s="95" t="str">
        <f>[9]Mides!B751</f>
        <v>MENOR DE EDAD</v>
      </c>
      <c r="G760" s="94" t="str">
        <f>IF(AND([9]Mides!H751&gt;=1,[9]Mides!H751&lt;=14),"X"," ")</f>
        <v>X</v>
      </c>
      <c r="H760" s="94" t="str">
        <f>IF(AND([9]Mides!H751&gt;=14,[9]Mides!H751&lt;=30),"X"," ")</f>
        <v xml:space="preserve"> </v>
      </c>
      <c r="I760" s="94" t="str">
        <f>IF(AND([9]Mides!H751&gt;=31,[9]Mides!H751&lt;=60),"X","  ")</f>
        <v xml:space="preserve">  </v>
      </c>
      <c r="J760" s="94" t="str">
        <f>IF([9]Mides!H751&gt;60,"X", "  ")</f>
        <v xml:space="preserve">  </v>
      </c>
      <c r="K760" s="96">
        <f>[9]Mides!N751</f>
        <v>0</v>
      </c>
      <c r="L760" s="96">
        <f>[9]Mides!K751</f>
        <v>0</v>
      </c>
      <c r="M760" s="96">
        <f>[9]Mides!L751</f>
        <v>0</v>
      </c>
      <c r="N760" s="96" t="str">
        <f>[9]Mides!M751</f>
        <v>x</v>
      </c>
      <c r="O760" s="96">
        <f t="shared" si="6"/>
        <v>0</v>
      </c>
      <c r="P760" s="96" t="str">
        <f>[9]Mides!R751</f>
        <v>Guatemala</v>
      </c>
      <c r="Q760" s="96" t="str">
        <f>[9]Mides!S751</f>
        <v>Guatemala</v>
      </c>
    </row>
    <row r="761" spans="2:17" ht="15" thickBot="1" x14ac:dyDescent="0.35">
      <c r="B761" s="92">
        <f>[9]Mides!E752</f>
        <v>0</v>
      </c>
      <c r="C761" s="93" t="str">
        <f>[9]Mides!D752</f>
        <v xml:space="preserve">Naomy Gabriela Acevedo Rodríguez </v>
      </c>
      <c r="D761" s="94" t="str">
        <f>IF([9]Mides!F752=1,"X"," ")</f>
        <v>X</v>
      </c>
      <c r="E761" s="94" t="str">
        <f>IF([9]Mides!F752=2,"X"," ")</f>
        <v xml:space="preserve"> </v>
      </c>
      <c r="F761" s="95">
        <f>[9]Mides!B752</f>
        <v>2008505320101</v>
      </c>
      <c r="G761" s="94" t="str">
        <f>IF(AND([9]Mides!H752&gt;=1,[9]Mides!H752&lt;=14),"X"," ")</f>
        <v>X</v>
      </c>
      <c r="H761" s="94" t="str">
        <f>IF(AND([9]Mides!H752&gt;=14,[9]Mides!H752&lt;=30),"X"," ")</f>
        <v xml:space="preserve"> </v>
      </c>
      <c r="I761" s="94" t="str">
        <f>IF(AND([9]Mides!H752&gt;=31,[9]Mides!H752&lt;=60),"X","  ")</f>
        <v xml:space="preserve">  </v>
      </c>
      <c r="J761" s="94" t="str">
        <f>IF([9]Mides!H752&gt;60,"X", "  ")</f>
        <v xml:space="preserve">  </v>
      </c>
      <c r="K761" s="96">
        <f>[9]Mides!N752</f>
        <v>0</v>
      </c>
      <c r="L761" s="96">
        <f>[9]Mides!K752</f>
        <v>0</v>
      </c>
      <c r="M761" s="96">
        <f>[9]Mides!L752</f>
        <v>0</v>
      </c>
      <c r="N761" s="96" t="str">
        <f>[9]Mides!M752</f>
        <v>x</v>
      </c>
      <c r="O761" s="96">
        <f t="shared" ref="O761:O824" si="7">SUM(K761:N761)</f>
        <v>0</v>
      </c>
      <c r="P761" s="96" t="str">
        <f>[9]Mides!R752</f>
        <v>Guatemala</v>
      </c>
      <c r="Q761" s="96" t="str">
        <f>[9]Mides!S752</f>
        <v>Guatemala</v>
      </c>
    </row>
    <row r="762" spans="2:17" ht="15" thickBot="1" x14ac:dyDescent="0.35">
      <c r="B762" s="92">
        <f>[9]Mides!E753</f>
        <v>0</v>
      </c>
      <c r="C762" s="93" t="str">
        <f>[9]Mides!D753</f>
        <v xml:space="preserve">Zaory del Carmen Acevedo Monzon </v>
      </c>
      <c r="D762" s="94" t="str">
        <f>IF([9]Mides!F753=1,"X"," ")</f>
        <v>X</v>
      </c>
      <c r="E762" s="94" t="str">
        <f>IF([9]Mides!F753=2,"X"," ")</f>
        <v xml:space="preserve"> </v>
      </c>
      <c r="F762" s="95" t="str">
        <f>[9]Mides!B753</f>
        <v>MENOR DE EDAD</v>
      </c>
      <c r="G762" s="94" t="str">
        <f>IF(AND([9]Mides!H753&gt;=1,[9]Mides!H753&lt;=14),"X"," ")</f>
        <v>X</v>
      </c>
      <c r="H762" s="94" t="str">
        <f>IF(AND([9]Mides!H753&gt;=14,[9]Mides!H753&lt;=30),"X"," ")</f>
        <v xml:space="preserve"> </v>
      </c>
      <c r="I762" s="94" t="str">
        <f>IF(AND([9]Mides!H753&gt;=31,[9]Mides!H753&lt;=60),"X","  ")</f>
        <v xml:space="preserve">  </v>
      </c>
      <c r="J762" s="94" t="str">
        <f>IF([9]Mides!H753&gt;60,"X", "  ")</f>
        <v xml:space="preserve">  </v>
      </c>
      <c r="K762" s="96">
        <f>[9]Mides!N753</f>
        <v>0</v>
      </c>
      <c r="L762" s="96">
        <f>[9]Mides!K753</f>
        <v>0</v>
      </c>
      <c r="M762" s="96">
        <f>[9]Mides!L753</f>
        <v>0</v>
      </c>
      <c r="N762" s="96" t="str">
        <f>[9]Mides!M753</f>
        <v>x</v>
      </c>
      <c r="O762" s="96">
        <f t="shared" si="7"/>
        <v>0</v>
      </c>
      <c r="P762" s="96" t="str">
        <f>[9]Mides!R753</f>
        <v>Guatemala</v>
      </c>
      <c r="Q762" s="96" t="str">
        <f>[9]Mides!S753</f>
        <v>Guatemala</v>
      </c>
    </row>
    <row r="763" spans="2:17" ht="15" thickBot="1" x14ac:dyDescent="0.35">
      <c r="B763" s="92">
        <f>[9]Mides!E754</f>
        <v>0</v>
      </c>
      <c r="C763" s="93" t="str">
        <f>[9]Mides!D754</f>
        <v>Flor de María Morales Cano</v>
      </c>
      <c r="D763" s="94" t="str">
        <f>IF([9]Mides!F754=1,"X"," ")</f>
        <v>X</v>
      </c>
      <c r="E763" s="94" t="str">
        <f>IF([9]Mides!F754=2,"X"," ")</f>
        <v xml:space="preserve"> </v>
      </c>
      <c r="F763" s="95" t="str">
        <f>[9]Mides!B754</f>
        <v>MENOR DE EDAD</v>
      </c>
      <c r="G763" s="94" t="str">
        <f>IF(AND([9]Mides!H754&gt;=1,[9]Mides!H754&lt;=14),"X"," ")</f>
        <v xml:space="preserve"> </v>
      </c>
      <c r="H763" s="94" t="str">
        <f>IF(AND([9]Mides!H754&gt;=14,[9]Mides!H754&lt;=30),"X"," ")</f>
        <v>X</v>
      </c>
      <c r="I763" s="94" t="str">
        <f>IF(AND([9]Mides!H754&gt;=31,[9]Mides!H754&lt;=60),"X","  ")</f>
        <v xml:space="preserve">  </v>
      </c>
      <c r="J763" s="94" t="str">
        <f>IF([9]Mides!H754&gt;60,"X", "  ")</f>
        <v xml:space="preserve">  </v>
      </c>
      <c r="K763" s="96">
        <f>[9]Mides!N754</f>
        <v>0</v>
      </c>
      <c r="L763" s="96">
        <f>[9]Mides!K754</f>
        <v>0</v>
      </c>
      <c r="M763" s="96">
        <f>[9]Mides!L754</f>
        <v>0</v>
      </c>
      <c r="N763" s="96" t="str">
        <f>[9]Mides!M754</f>
        <v>x</v>
      </c>
      <c r="O763" s="96">
        <f t="shared" si="7"/>
        <v>0</v>
      </c>
      <c r="P763" s="96" t="str">
        <f>[9]Mides!R754</f>
        <v>Guatemala</v>
      </c>
      <c r="Q763" s="96" t="str">
        <f>[9]Mides!S754</f>
        <v>Guatemala</v>
      </c>
    </row>
    <row r="764" spans="2:17" ht="15" thickBot="1" x14ac:dyDescent="0.35">
      <c r="B764" s="92">
        <f>[9]Mides!E755</f>
        <v>0</v>
      </c>
      <c r="C764" s="93" t="str">
        <f>[9]Mides!D755</f>
        <v xml:space="preserve">Marilyn Ibeth Morales Espino </v>
      </c>
      <c r="D764" s="94" t="str">
        <f>IF([9]Mides!F755=1,"X"," ")</f>
        <v>X</v>
      </c>
      <c r="E764" s="94" t="str">
        <f>IF([9]Mides!F755=2,"X"," ")</f>
        <v xml:space="preserve"> </v>
      </c>
      <c r="F764" s="95" t="str">
        <f>[9]Mides!B755</f>
        <v>MENOR DE EDAD</v>
      </c>
      <c r="G764" s="94" t="str">
        <f>IF(AND([9]Mides!H755&gt;=1,[9]Mides!H755&lt;=14),"X"," ")</f>
        <v>X</v>
      </c>
      <c r="H764" s="94" t="str">
        <f>IF(AND([9]Mides!H755&gt;=14,[9]Mides!H755&lt;=30),"X"," ")</f>
        <v xml:space="preserve"> </v>
      </c>
      <c r="I764" s="94" t="str">
        <f>IF(AND([9]Mides!H755&gt;=31,[9]Mides!H755&lt;=60),"X","  ")</f>
        <v xml:space="preserve">  </v>
      </c>
      <c r="J764" s="94" t="str">
        <f>IF([9]Mides!H755&gt;60,"X", "  ")</f>
        <v xml:space="preserve">  </v>
      </c>
      <c r="K764" s="96">
        <f>[9]Mides!N755</f>
        <v>0</v>
      </c>
      <c r="L764" s="96">
        <f>[9]Mides!K755</f>
        <v>0</v>
      </c>
      <c r="M764" s="96">
        <f>[9]Mides!L755</f>
        <v>0</v>
      </c>
      <c r="N764" s="96" t="str">
        <f>[9]Mides!M755</f>
        <v>x</v>
      </c>
      <c r="O764" s="96">
        <f t="shared" si="7"/>
        <v>0</v>
      </c>
      <c r="P764" s="96" t="str">
        <f>[9]Mides!R755</f>
        <v>Guatemala</v>
      </c>
      <c r="Q764" s="96" t="str">
        <f>[9]Mides!S755</f>
        <v>Guatemala</v>
      </c>
    </row>
    <row r="765" spans="2:17" ht="15" thickBot="1" x14ac:dyDescent="0.35">
      <c r="B765" s="92">
        <f>[9]Mides!E756</f>
        <v>0</v>
      </c>
      <c r="C765" s="93" t="str">
        <f>[9]Mides!D756</f>
        <v xml:space="preserve">Mía Nicte Muzante Ruíz </v>
      </c>
      <c r="D765" s="94" t="str">
        <f>IF([9]Mides!F756=1,"X"," ")</f>
        <v>X</v>
      </c>
      <c r="E765" s="94" t="str">
        <f>IF([9]Mides!F756=2,"X"," ")</f>
        <v xml:space="preserve"> </v>
      </c>
      <c r="F765" s="95" t="str">
        <f>[9]Mides!B756</f>
        <v>MENOR DE EDAD</v>
      </c>
      <c r="G765" s="94" t="str">
        <f>IF(AND([9]Mides!H756&gt;=1,[9]Mides!H756&lt;=14),"X"," ")</f>
        <v>X</v>
      </c>
      <c r="H765" s="94" t="str">
        <f>IF(AND([9]Mides!H756&gt;=14,[9]Mides!H756&lt;=30),"X"," ")</f>
        <v xml:space="preserve"> </v>
      </c>
      <c r="I765" s="94" t="str">
        <f>IF(AND([9]Mides!H756&gt;=31,[9]Mides!H756&lt;=60),"X","  ")</f>
        <v xml:space="preserve">  </v>
      </c>
      <c r="J765" s="94" t="str">
        <f>IF([9]Mides!H756&gt;60,"X", "  ")</f>
        <v xml:space="preserve">  </v>
      </c>
      <c r="K765" s="96">
        <f>[9]Mides!N756</f>
        <v>0</v>
      </c>
      <c r="L765" s="96">
        <f>[9]Mides!K756</f>
        <v>0</v>
      </c>
      <c r="M765" s="96">
        <f>[9]Mides!L756</f>
        <v>0</v>
      </c>
      <c r="N765" s="96" t="str">
        <f>[9]Mides!M756</f>
        <v>x</v>
      </c>
      <c r="O765" s="96">
        <f t="shared" si="7"/>
        <v>0</v>
      </c>
      <c r="P765" s="96" t="str">
        <f>[9]Mides!R756</f>
        <v>Guatemala</v>
      </c>
      <c r="Q765" s="96" t="str">
        <f>[9]Mides!S756</f>
        <v>Guatemala</v>
      </c>
    </row>
    <row r="766" spans="2:17" ht="15" thickBot="1" x14ac:dyDescent="0.35">
      <c r="B766" s="92">
        <f>[9]Mides!E757</f>
        <v>0</v>
      </c>
      <c r="C766" s="93" t="str">
        <f>[9]Mides!D757</f>
        <v xml:space="preserve">Jeimy Paulova Saraí Carrillo Mendoza </v>
      </c>
      <c r="D766" s="94" t="str">
        <f>IF([9]Mides!F757=1,"X"," ")</f>
        <v>X</v>
      </c>
      <c r="E766" s="94" t="str">
        <f>IF([9]Mides!F757=2,"X"," ")</f>
        <v xml:space="preserve"> </v>
      </c>
      <c r="F766" s="95" t="str">
        <f>[9]Mides!B757</f>
        <v>MENOR DE EDAD</v>
      </c>
      <c r="G766" s="94" t="str">
        <f>IF(AND([9]Mides!H757&gt;=1,[9]Mides!H757&lt;=14),"X"," ")</f>
        <v>X</v>
      </c>
      <c r="H766" s="94" t="str">
        <f>IF(AND([9]Mides!H757&gt;=14,[9]Mides!H757&lt;=30),"X"," ")</f>
        <v xml:space="preserve"> </v>
      </c>
      <c r="I766" s="94" t="str">
        <f>IF(AND([9]Mides!H757&gt;=31,[9]Mides!H757&lt;=60),"X","  ")</f>
        <v xml:space="preserve">  </v>
      </c>
      <c r="J766" s="94" t="str">
        <f>IF([9]Mides!H757&gt;60,"X", "  ")</f>
        <v xml:space="preserve">  </v>
      </c>
      <c r="K766" s="96">
        <f>[9]Mides!N757</f>
        <v>0</v>
      </c>
      <c r="L766" s="96">
        <f>[9]Mides!K757</f>
        <v>0</v>
      </c>
      <c r="M766" s="96">
        <f>[9]Mides!L757</f>
        <v>0</v>
      </c>
      <c r="N766" s="96" t="str">
        <f>[9]Mides!M757</f>
        <v>x</v>
      </c>
      <c r="O766" s="96">
        <f t="shared" si="7"/>
        <v>0</v>
      </c>
      <c r="P766" s="96" t="str">
        <f>[9]Mides!R757</f>
        <v>Guatemala</v>
      </c>
      <c r="Q766" s="96" t="str">
        <f>[9]Mides!S757</f>
        <v>Guatemala</v>
      </c>
    </row>
    <row r="767" spans="2:17" ht="15" thickBot="1" x14ac:dyDescent="0.35">
      <c r="B767" s="92">
        <f>[9]Mides!E758</f>
        <v>0</v>
      </c>
      <c r="C767" s="93" t="str">
        <f>[9]Mides!D758</f>
        <v xml:space="preserve">Aída Rosalinda Carrillo Méndoza </v>
      </c>
      <c r="D767" s="94" t="str">
        <f>IF([9]Mides!F758=1,"X"," ")</f>
        <v>X</v>
      </c>
      <c r="E767" s="94" t="str">
        <f>IF([9]Mides!F758=2,"X"," ")</f>
        <v xml:space="preserve"> </v>
      </c>
      <c r="F767" s="95" t="str">
        <f>[9]Mides!B758</f>
        <v>MENOR DE EDAD</v>
      </c>
      <c r="G767" s="94" t="str">
        <f>IF(AND([9]Mides!H758&gt;=1,[9]Mides!H758&lt;=14),"X"," ")</f>
        <v>X</v>
      </c>
      <c r="H767" s="94" t="str">
        <f>IF(AND([9]Mides!H758&gt;=14,[9]Mides!H758&lt;=30),"X"," ")</f>
        <v xml:space="preserve"> </v>
      </c>
      <c r="I767" s="94" t="str">
        <f>IF(AND([9]Mides!H758&gt;=31,[9]Mides!H758&lt;=60),"X","  ")</f>
        <v xml:space="preserve">  </v>
      </c>
      <c r="J767" s="94" t="str">
        <f>IF([9]Mides!H758&gt;60,"X", "  ")</f>
        <v xml:space="preserve">  </v>
      </c>
      <c r="K767" s="96">
        <f>[9]Mides!N758</f>
        <v>0</v>
      </c>
      <c r="L767" s="96">
        <f>[9]Mides!K758</f>
        <v>0</v>
      </c>
      <c r="M767" s="96">
        <f>[9]Mides!L758</f>
        <v>0</v>
      </c>
      <c r="N767" s="96" t="str">
        <f>[9]Mides!M758</f>
        <v>x</v>
      </c>
      <c r="O767" s="96">
        <f t="shared" si="7"/>
        <v>0</v>
      </c>
      <c r="P767" s="96" t="str">
        <f>[9]Mides!R758</f>
        <v>Guatemala</v>
      </c>
      <c r="Q767" s="96" t="str">
        <f>[9]Mides!S758</f>
        <v>Guatemala</v>
      </c>
    </row>
    <row r="768" spans="2:17" ht="15" thickBot="1" x14ac:dyDescent="0.35">
      <c r="B768" s="92">
        <f>[9]Mides!E759</f>
        <v>0</v>
      </c>
      <c r="C768" s="93" t="str">
        <f>[9]Mides!D759</f>
        <v>Adriana Izabella Guamuch Loarca</v>
      </c>
      <c r="D768" s="94" t="str">
        <f>IF([9]Mides!F759=1,"X"," ")</f>
        <v>X</v>
      </c>
      <c r="E768" s="94" t="str">
        <f>IF([9]Mides!F759=2,"X"," ")</f>
        <v xml:space="preserve"> </v>
      </c>
      <c r="F768" s="95" t="str">
        <f>[9]Mides!B759</f>
        <v>MENOR DE EDAD</v>
      </c>
      <c r="G768" s="94" t="str">
        <f>IF(AND([9]Mides!H759&gt;=1,[9]Mides!H759&lt;=14),"X"," ")</f>
        <v>X</v>
      </c>
      <c r="H768" s="94" t="str">
        <f>IF(AND([9]Mides!H759&gt;=14,[9]Mides!H759&lt;=30),"X"," ")</f>
        <v xml:space="preserve"> </v>
      </c>
      <c r="I768" s="94" t="str">
        <f>IF(AND([9]Mides!H759&gt;=31,[9]Mides!H759&lt;=60),"X","  ")</f>
        <v xml:space="preserve">  </v>
      </c>
      <c r="J768" s="94" t="str">
        <f>IF([9]Mides!H759&gt;60,"X", "  ")</f>
        <v xml:space="preserve">  </v>
      </c>
      <c r="K768" s="96">
        <f>[9]Mides!N759</f>
        <v>0</v>
      </c>
      <c r="L768" s="96">
        <f>[9]Mides!K759</f>
        <v>0</v>
      </c>
      <c r="M768" s="96">
        <f>[9]Mides!L759</f>
        <v>0</v>
      </c>
      <c r="N768" s="96" t="str">
        <f>[9]Mides!M759</f>
        <v>x</v>
      </c>
      <c r="O768" s="96">
        <f t="shared" si="7"/>
        <v>0</v>
      </c>
      <c r="P768" s="96" t="str">
        <f>[9]Mides!R759</f>
        <v>Guatemala</v>
      </c>
      <c r="Q768" s="96" t="str">
        <f>[9]Mides!S759</f>
        <v>Guatemala</v>
      </c>
    </row>
    <row r="769" spans="2:17" ht="15" thickBot="1" x14ac:dyDescent="0.35">
      <c r="B769" s="92">
        <f>[9]Mides!E760</f>
        <v>0</v>
      </c>
      <c r="C769" s="93" t="str">
        <f>[9]Mides!D760</f>
        <v xml:space="preserve">Mariana Lucia López Sanchez </v>
      </c>
      <c r="D769" s="94" t="str">
        <f>IF([9]Mides!F760=1,"X"," ")</f>
        <v>X</v>
      </c>
      <c r="E769" s="94" t="str">
        <f>IF([9]Mides!F760=2,"X"," ")</f>
        <v xml:space="preserve"> </v>
      </c>
      <c r="F769" s="95" t="str">
        <f>[9]Mides!B760</f>
        <v>MENOR DE EDAD</v>
      </c>
      <c r="G769" s="94" t="str">
        <f>IF(AND([9]Mides!H760&gt;=1,[9]Mides!H760&lt;=14),"X"," ")</f>
        <v>X</v>
      </c>
      <c r="H769" s="94" t="str">
        <f>IF(AND([9]Mides!H760&gt;=14,[9]Mides!H760&lt;=30),"X"," ")</f>
        <v>X</v>
      </c>
      <c r="I769" s="94" t="str">
        <f>IF(AND([9]Mides!H760&gt;=31,[9]Mides!H760&lt;=60),"X","  ")</f>
        <v xml:space="preserve">  </v>
      </c>
      <c r="J769" s="94" t="str">
        <f>IF([9]Mides!H760&gt;60,"X", "  ")</f>
        <v xml:space="preserve">  </v>
      </c>
      <c r="K769" s="96">
        <f>[9]Mides!N760</f>
        <v>0</v>
      </c>
      <c r="L769" s="96">
        <f>[9]Mides!K760</f>
        <v>0</v>
      </c>
      <c r="M769" s="96">
        <f>[9]Mides!L760</f>
        <v>0</v>
      </c>
      <c r="N769" s="96" t="str">
        <f>[9]Mides!M760</f>
        <v>x</v>
      </c>
      <c r="O769" s="96">
        <f t="shared" si="7"/>
        <v>0</v>
      </c>
      <c r="P769" s="96" t="str">
        <f>[9]Mides!R760</f>
        <v>Guatemala</v>
      </c>
      <c r="Q769" s="96" t="str">
        <f>[9]Mides!S760</f>
        <v>Guatemala</v>
      </c>
    </row>
    <row r="770" spans="2:17" ht="15" thickBot="1" x14ac:dyDescent="0.35">
      <c r="B770" s="92">
        <f>[9]Mides!E761</f>
        <v>0</v>
      </c>
      <c r="C770" s="93" t="str">
        <f>[9]Mides!D761</f>
        <v xml:space="preserve">Daniela Lucia López Sánchez </v>
      </c>
      <c r="D770" s="94" t="str">
        <f>IF([9]Mides!F761=1,"X"," ")</f>
        <v>X</v>
      </c>
      <c r="E770" s="94" t="str">
        <f>IF([9]Mides!F761=2,"X"," ")</f>
        <v xml:space="preserve"> </v>
      </c>
      <c r="F770" s="95" t="str">
        <f>[9]Mides!B761</f>
        <v>MENOR DE EDAD</v>
      </c>
      <c r="G770" s="94" t="str">
        <f>IF(AND([9]Mides!H761&gt;=1,[9]Mides!H761&lt;=14),"X"," ")</f>
        <v>X</v>
      </c>
      <c r="H770" s="94" t="str">
        <f>IF(AND([9]Mides!H761&gt;=14,[9]Mides!H761&lt;=30),"X"," ")</f>
        <v xml:space="preserve"> </v>
      </c>
      <c r="I770" s="94" t="str">
        <f>IF(AND([9]Mides!H761&gt;=31,[9]Mides!H761&lt;=60),"X","  ")</f>
        <v xml:space="preserve">  </v>
      </c>
      <c r="J770" s="94" t="str">
        <f>IF([9]Mides!H761&gt;60,"X", "  ")</f>
        <v xml:space="preserve">  </v>
      </c>
      <c r="K770" s="96">
        <f>[9]Mides!N761</f>
        <v>0</v>
      </c>
      <c r="L770" s="96">
        <f>[9]Mides!K761</f>
        <v>0</v>
      </c>
      <c r="M770" s="96">
        <f>[9]Mides!L761</f>
        <v>0</v>
      </c>
      <c r="N770" s="96" t="str">
        <f>[9]Mides!M761</f>
        <v>x</v>
      </c>
      <c r="O770" s="96">
        <f t="shared" si="7"/>
        <v>0</v>
      </c>
      <c r="P770" s="96" t="str">
        <f>[9]Mides!R761</f>
        <v>Guatemala</v>
      </c>
      <c r="Q770" s="96" t="str">
        <f>[9]Mides!S761</f>
        <v>Guatemala</v>
      </c>
    </row>
    <row r="771" spans="2:17" ht="15" thickBot="1" x14ac:dyDescent="0.35">
      <c r="B771" s="92">
        <f>[9]Mides!E762</f>
        <v>0</v>
      </c>
      <c r="C771" s="93" t="str">
        <f>[9]Mides!D762</f>
        <v xml:space="preserve">María Victoria González Posuelos </v>
      </c>
      <c r="D771" s="94" t="str">
        <f>IF([9]Mides!F762=1,"X"," ")</f>
        <v>X</v>
      </c>
      <c r="E771" s="94" t="str">
        <f>IF([9]Mides!F762=2,"X"," ")</f>
        <v xml:space="preserve"> </v>
      </c>
      <c r="F771" s="95" t="str">
        <f>[9]Mides!B762</f>
        <v>MENOR DE EDAD</v>
      </c>
      <c r="G771" s="94" t="str">
        <f>IF(AND([9]Mides!H762&gt;=1,[9]Mides!H762&lt;=14),"X"," ")</f>
        <v>X</v>
      </c>
      <c r="H771" s="94" t="str">
        <f>IF(AND([9]Mides!H762&gt;=14,[9]Mides!H762&lt;=30),"X"," ")</f>
        <v xml:space="preserve"> </v>
      </c>
      <c r="I771" s="94" t="str">
        <f>IF(AND([9]Mides!H762&gt;=31,[9]Mides!H762&lt;=60),"X","  ")</f>
        <v xml:space="preserve">  </v>
      </c>
      <c r="J771" s="94" t="str">
        <f>IF([9]Mides!H762&gt;60,"X", "  ")</f>
        <v xml:space="preserve">  </v>
      </c>
      <c r="K771" s="96">
        <f>[9]Mides!N762</f>
        <v>0</v>
      </c>
      <c r="L771" s="96">
        <f>[9]Mides!K762</f>
        <v>0</v>
      </c>
      <c r="M771" s="96">
        <f>[9]Mides!L762</f>
        <v>0</v>
      </c>
      <c r="N771" s="96" t="str">
        <f>[9]Mides!M762</f>
        <v>x</v>
      </c>
      <c r="O771" s="96">
        <f t="shared" si="7"/>
        <v>0</v>
      </c>
      <c r="P771" s="96" t="str">
        <f>[9]Mides!R762</f>
        <v>Guatemala</v>
      </c>
      <c r="Q771" s="96" t="str">
        <f>[9]Mides!S762</f>
        <v>Guatemala</v>
      </c>
    </row>
    <row r="772" spans="2:17" ht="15" thickBot="1" x14ac:dyDescent="0.35">
      <c r="B772" s="92">
        <f>[9]Mides!E763</f>
        <v>0</v>
      </c>
      <c r="C772" s="93" t="str">
        <f>[9]Mides!D763</f>
        <v xml:space="preserve">Jimena Lucía Sánchez García </v>
      </c>
      <c r="D772" s="94" t="str">
        <f>IF([9]Mides!F763=1,"X"," ")</f>
        <v>X</v>
      </c>
      <c r="E772" s="94" t="str">
        <f>IF([9]Mides!F763=2,"X"," ")</f>
        <v xml:space="preserve"> </v>
      </c>
      <c r="F772" s="95" t="str">
        <f>[9]Mides!B763</f>
        <v>MENOR DE EDAD</v>
      </c>
      <c r="G772" s="94" t="str">
        <f>IF(AND([9]Mides!H763&gt;=1,[9]Mides!H763&lt;=14),"X"," ")</f>
        <v>X</v>
      </c>
      <c r="H772" s="94" t="str">
        <f>IF(AND([9]Mides!H763&gt;=14,[9]Mides!H763&lt;=30),"X"," ")</f>
        <v xml:space="preserve"> </v>
      </c>
      <c r="I772" s="94" t="str">
        <f>IF(AND([9]Mides!H763&gt;=31,[9]Mides!H763&lt;=60),"X","  ")</f>
        <v xml:space="preserve">  </v>
      </c>
      <c r="J772" s="94" t="str">
        <f>IF([9]Mides!H763&gt;60,"X", "  ")</f>
        <v xml:space="preserve">  </v>
      </c>
      <c r="K772" s="96">
        <f>[9]Mides!N763</f>
        <v>0</v>
      </c>
      <c r="L772" s="96">
        <f>[9]Mides!K763</f>
        <v>0</v>
      </c>
      <c r="M772" s="96">
        <f>[9]Mides!L763</f>
        <v>0</v>
      </c>
      <c r="N772" s="96" t="str">
        <f>[9]Mides!M763</f>
        <v>x</v>
      </c>
      <c r="O772" s="96">
        <f t="shared" si="7"/>
        <v>0</v>
      </c>
      <c r="P772" s="96" t="str">
        <f>[9]Mides!R763</f>
        <v>Guatemala</v>
      </c>
      <c r="Q772" s="96" t="str">
        <f>[9]Mides!S763</f>
        <v>Guatemala</v>
      </c>
    </row>
    <row r="773" spans="2:17" ht="15" thickBot="1" x14ac:dyDescent="0.35">
      <c r="B773" s="92">
        <f>[9]Mides!E764</f>
        <v>0</v>
      </c>
      <c r="C773" s="93" t="str">
        <f>[9]Mides!D764</f>
        <v>Melida Jhamieth Peneleu Rodríguez</v>
      </c>
      <c r="D773" s="94" t="str">
        <f>IF([9]Mides!F764=1,"X"," ")</f>
        <v>X</v>
      </c>
      <c r="E773" s="94" t="str">
        <f>IF([9]Mides!F764=2,"X"," ")</f>
        <v xml:space="preserve"> </v>
      </c>
      <c r="F773" s="95" t="str">
        <f>[9]Mides!B764</f>
        <v>MENOR DE EDAD</v>
      </c>
      <c r="G773" s="94" t="str">
        <f>IF(AND([9]Mides!H764&gt;=1,[9]Mides!H764&lt;=14),"X"," ")</f>
        <v xml:space="preserve"> </v>
      </c>
      <c r="H773" s="94" t="str">
        <f>IF(AND([9]Mides!H764&gt;=14,[9]Mides!H764&lt;=30),"X"," ")</f>
        <v>X</v>
      </c>
      <c r="I773" s="94" t="str">
        <f>IF(AND([9]Mides!H764&gt;=31,[9]Mides!H764&lt;=60),"X","  ")</f>
        <v xml:space="preserve">  </v>
      </c>
      <c r="J773" s="94" t="str">
        <f>IF([9]Mides!H764&gt;60,"X", "  ")</f>
        <v xml:space="preserve">  </v>
      </c>
      <c r="K773" s="96">
        <f>[9]Mides!N764</f>
        <v>0</v>
      </c>
      <c r="L773" s="96">
        <f>[9]Mides!K764</f>
        <v>0</v>
      </c>
      <c r="M773" s="96">
        <f>[9]Mides!L764</f>
        <v>0</v>
      </c>
      <c r="N773" s="96" t="str">
        <f>[9]Mides!M764</f>
        <v>x</v>
      </c>
      <c r="O773" s="96">
        <f t="shared" si="7"/>
        <v>0</v>
      </c>
      <c r="P773" s="96" t="str">
        <f>[9]Mides!R764</f>
        <v>Guatemala</v>
      </c>
      <c r="Q773" s="96" t="str">
        <f>[9]Mides!S764</f>
        <v>Guatemala</v>
      </c>
    </row>
    <row r="774" spans="2:17" ht="15" thickBot="1" x14ac:dyDescent="0.35">
      <c r="B774" s="92">
        <f>[9]Mides!E765</f>
        <v>0</v>
      </c>
      <c r="C774" s="93" t="str">
        <f>[9]Mides!D765</f>
        <v>Ana Marielsy Mariory Peneleu Rodríguez</v>
      </c>
      <c r="D774" s="94" t="str">
        <f>IF([9]Mides!F765=1,"X"," ")</f>
        <v>X</v>
      </c>
      <c r="E774" s="94" t="str">
        <f>IF([9]Mides!F765=2,"X"," ")</f>
        <v xml:space="preserve"> </v>
      </c>
      <c r="F774" s="95" t="str">
        <f>[9]Mides!B765</f>
        <v>MENOR DE EDAD</v>
      </c>
      <c r="G774" s="94" t="str">
        <f>IF(AND([9]Mides!H765&gt;=1,[9]Mides!H765&lt;=14),"X"," ")</f>
        <v>X</v>
      </c>
      <c r="H774" s="94" t="str">
        <f>IF(AND([9]Mides!H765&gt;=14,[9]Mides!H765&lt;=30),"X"," ")</f>
        <v xml:space="preserve"> </v>
      </c>
      <c r="I774" s="94" t="str">
        <f>IF(AND([9]Mides!H765&gt;=31,[9]Mides!H765&lt;=60),"X","  ")</f>
        <v xml:space="preserve">  </v>
      </c>
      <c r="J774" s="94" t="str">
        <f>IF([9]Mides!H765&gt;60,"X", "  ")</f>
        <v xml:space="preserve">  </v>
      </c>
      <c r="K774" s="96">
        <f>[9]Mides!N765</f>
        <v>0</v>
      </c>
      <c r="L774" s="96">
        <f>[9]Mides!K765</f>
        <v>0</v>
      </c>
      <c r="M774" s="96">
        <f>[9]Mides!L765</f>
        <v>0</v>
      </c>
      <c r="N774" s="96" t="str">
        <f>[9]Mides!M765</f>
        <v>x</v>
      </c>
      <c r="O774" s="96">
        <f t="shared" si="7"/>
        <v>0</v>
      </c>
      <c r="P774" s="96" t="str">
        <f>[9]Mides!R765</f>
        <v>Guatemala</v>
      </c>
      <c r="Q774" s="96" t="str">
        <f>[9]Mides!S765</f>
        <v>Guatemala</v>
      </c>
    </row>
    <row r="775" spans="2:17" ht="15" thickBot="1" x14ac:dyDescent="0.35">
      <c r="B775" s="92">
        <f>[9]Mides!E766</f>
        <v>0</v>
      </c>
      <c r="C775" s="93" t="str">
        <f>[9]Mides!D766</f>
        <v>Camila Andrea Samayoa Figueroa</v>
      </c>
      <c r="D775" s="94" t="str">
        <f>IF([9]Mides!F766=1,"X"," ")</f>
        <v>X</v>
      </c>
      <c r="E775" s="94" t="str">
        <f>IF([9]Mides!F766=2,"X"," ")</f>
        <v xml:space="preserve"> </v>
      </c>
      <c r="F775" s="95" t="str">
        <f>[9]Mides!B766</f>
        <v>MENOR DE EDAD</v>
      </c>
      <c r="G775" s="94" t="str">
        <f>IF(AND([9]Mides!H766&gt;=1,[9]Mides!H766&lt;=14),"X"," ")</f>
        <v>X</v>
      </c>
      <c r="H775" s="94" t="str">
        <f>IF(AND([9]Mides!H766&gt;=14,[9]Mides!H766&lt;=30),"X"," ")</f>
        <v xml:space="preserve"> </v>
      </c>
      <c r="I775" s="94" t="str">
        <f>IF(AND([9]Mides!H766&gt;=31,[9]Mides!H766&lt;=60),"X","  ")</f>
        <v xml:space="preserve">  </v>
      </c>
      <c r="J775" s="94" t="str">
        <f>IF([9]Mides!H766&gt;60,"X", "  ")</f>
        <v xml:space="preserve">  </v>
      </c>
      <c r="K775" s="96">
        <f>[9]Mides!N766</f>
        <v>0</v>
      </c>
      <c r="L775" s="96">
        <f>[9]Mides!K766</f>
        <v>0</v>
      </c>
      <c r="M775" s="96">
        <f>[9]Mides!L766</f>
        <v>0</v>
      </c>
      <c r="N775" s="96" t="str">
        <f>[9]Mides!M766</f>
        <v>x</v>
      </c>
      <c r="O775" s="96">
        <f t="shared" si="7"/>
        <v>0</v>
      </c>
      <c r="P775" s="96" t="str">
        <f>[9]Mides!R766</f>
        <v>Guatemala</v>
      </c>
      <c r="Q775" s="96" t="str">
        <f>[9]Mides!S766</f>
        <v>Guatemala</v>
      </c>
    </row>
    <row r="776" spans="2:17" ht="15" thickBot="1" x14ac:dyDescent="0.35">
      <c r="B776" s="92">
        <f>[9]Mides!E767</f>
        <v>0</v>
      </c>
      <c r="C776" s="93" t="str">
        <f>[9]Mides!D767</f>
        <v>Cristhel Ichzel Patzán Samora</v>
      </c>
      <c r="D776" s="94" t="str">
        <f>IF([9]Mides!F767=1,"X"," ")</f>
        <v>X</v>
      </c>
      <c r="E776" s="94" t="str">
        <f>IF([9]Mides!F767=2,"X"," ")</f>
        <v xml:space="preserve"> </v>
      </c>
      <c r="F776" s="95" t="str">
        <f>[9]Mides!B767</f>
        <v>MENOR DE EDAD</v>
      </c>
      <c r="G776" s="94" t="str">
        <f>IF(AND([9]Mides!H767&gt;=1,[9]Mides!H767&lt;=14),"X"," ")</f>
        <v>X</v>
      </c>
      <c r="H776" s="94" t="str">
        <f>IF(AND([9]Mides!H767&gt;=14,[9]Mides!H767&lt;=30),"X"," ")</f>
        <v xml:space="preserve"> </v>
      </c>
      <c r="I776" s="94" t="str">
        <f>IF(AND([9]Mides!H767&gt;=31,[9]Mides!H767&lt;=60),"X","  ")</f>
        <v xml:space="preserve">  </v>
      </c>
      <c r="J776" s="94" t="str">
        <f>IF([9]Mides!H767&gt;60,"X", "  ")</f>
        <v xml:space="preserve">  </v>
      </c>
      <c r="K776" s="96">
        <f>[9]Mides!N767</f>
        <v>0</v>
      </c>
      <c r="L776" s="96">
        <f>[9]Mides!K767</f>
        <v>0</v>
      </c>
      <c r="M776" s="96">
        <f>[9]Mides!L767</f>
        <v>0</v>
      </c>
      <c r="N776" s="96" t="str">
        <f>[9]Mides!M767</f>
        <v>x</v>
      </c>
      <c r="O776" s="96">
        <f t="shared" si="7"/>
        <v>0</v>
      </c>
      <c r="P776" s="96" t="str">
        <f>[9]Mides!R767</f>
        <v>Guatemala</v>
      </c>
      <c r="Q776" s="96" t="str">
        <f>[9]Mides!S767</f>
        <v>Guatemala</v>
      </c>
    </row>
    <row r="777" spans="2:17" ht="15" thickBot="1" x14ac:dyDescent="0.35">
      <c r="B777" s="92">
        <f>[9]Mides!E768</f>
        <v>0</v>
      </c>
      <c r="C777" s="93" t="str">
        <f>[9]Mides!D768</f>
        <v>Debora Raquel Villatoro Castro</v>
      </c>
      <c r="D777" s="94" t="str">
        <f>IF([9]Mides!F768=1,"X"," ")</f>
        <v>X</v>
      </c>
      <c r="E777" s="94" t="str">
        <f>IF([9]Mides!F768=2,"X"," ")</f>
        <v xml:space="preserve"> </v>
      </c>
      <c r="F777" s="95" t="str">
        <f>[9]Mides!B768</f>
        <v>MENOR DE EDAD</v>
      </c>
      <c r="G777" s="94" t="str">
        <f>IF(AND([9]Mides!H768&gt;=1,[9]Mides!H768&lt;=14),"X"," ")</f>
        <v>X</v>
      </c>
      <c r="H777" s="94" t="str">
        <f>IF(AND([9]Mides!H768&gt;=14,[9]Mides!H768&lt;=30),"X"," ")</f>
        <v xml:space="preserve"> </v>
      </c>
      <c r="I777" s="94" t="str">
        <f>IF(AND([9]Mides!H768&gt;=31,[9]Mides!H768&lt;=60),"X","  ")</f>
        <v xml:space="preserve">  </v>
      </c>
      <c r="J777" s="94" t="str">
        <f>IF([9]Mides!H768&gt;60,"X", "  ")</f>
        <v xml:space="preserve">  </v>
      </c>
      <c r="K777" s="96">
        <f>[9]Mides!N768</f>
        <v>0</v>
      </c>
      <c r="L777" s="96">
        <f>[9]Mides!K768</f>
        <v>0</v>
      </c>
      <c r="M777" s="96">
        <f>[9]Mides!L768</f>
        <v>0</v>
      </c>
      <c r="N777" s="96" t="str">
        <f>[9]Mides!M768</f>
        <v>x</v>
      </c>
      <c r="O777" s="96">
        <f t="shared" si="7"/>
        <v>0</v>
      </c>
      <c r="P777" s="96" t="str">
        <f>[9]Mides!R768</f>
        <v>Guatemala</v>
      </c>
      <c r="Q777" s="96" t="str">
        <f>[9]Mides!S768</f>
        <v>Guatemala</v>
      </c>
    </row>
    <row r="778" spans="2:17" ht="15" thickBot="1" x14ac:dyDescent="0.35">
      <c r="B778" s="92">
        <f>[9]Mides!E769</f>
        <v>0</v>
      </c>
      <c r="C778" s="93" t="str">
        <f>[9]Mides!D769</f>
        <v>Luisa Rebeca Villatoro Castro</v>
      </c>
      <c r="D778" s="94" t="str">
        <f>IF([9]Mides!F769=1,"X"," ")</f>
        <v>X</v>
      </c>
      <c r="E778" s="94" t="str">
        <f>IF([9]Mides!F769=2,"X"," ")</f>
        <v xml:space="preserve"> </v>
      </c>
      <c r="F778" s="95" t="str">
        <f>[9]Mides!B769</f>
        <v>MENOR DE EDAD</v>
      </c>
      <c r="G778" s="94" t="str">
        <f>IF(AND([9]Mides!H769&gt;=1,[9]Mides!H769&lt;=14),"X"," ")</f>
        <v>X</v>
      </c>
      <c r="H778" s="94" t="str">
        <f>IF(AND([9]Mides!H769&gt;=14,[9]Mides!H769&lt;=30),"X"," ")</f>
        <v xml:space="preserve"> </v>
      </c>
      <c r="I778" s="94" t="str">
        <f>IF(AND([9]Mides!H769&gt;=31,[9]Mides!H769&lt;=60),"X","  ")</f>
        <v xml:space="preserve">  </v>
      </c>
      <c r="J778" s="94" t="str">
        <f>IF([9]Mides!H769&gt;60,"X", "  ")</f>
        <v xml:space="preserve">  </v>
      </c>
      <c r="K778" s="96">
        <f>[9]Mides!N769</f>
        <v>0</v>
      </c>
      <c r="L778" s="96">
        <f>[9]Mides!K769</f>
        <v>0</v>
      </c>
      <c r="M778" s="96">
        <f>[9]Mides!L769</f>
        <v>0</v>
      </c>
      <c r="N778" s="96" t="str">
        <f>[9]Mides!M769</f>
        <v>x</v>
      </c>
      <c r="O778" s="96">
        <f t="shared" si="7"/>
        <v>0</v>
      </c>
      <c r="P778" s="96" t="str">
        <f>[9]Mides!R769</f>
        <v>Guatemala</v>
      </c>
      <c r="Q778" s="96" t="str">
        <f>[9]Mides!S769</f>
        <v>Guatemala</v>
      </c>
    </row>
    <row r="779" spans="2:17" ht="15" thickBot="1" x14ac:dyDescent="0.35">
      <c r="B779" s="92">
        <f>[9]Mides!E770</f>
        <v>0</v>
      </c>
      <c r="C779" s="93" t="str">
        <f>[9]Mides!D770</f>
        <v>Carlos Steffan Molina Orantes</v>
      </c>
      <c r="D779" s="94" t="str">
        <f>IF([9]Mides!F770=1,"X"," ")</f>
        <v xml:space="preserve"> </v>
      </c>
      <c r="E779" s="94" t="str">
        <f>IF([9]Mides!F770=2,"X"," ")</f>
        <v>X</v>
      </c>
      <c r="F779" s="95" t="str">
        <f>[9]Mides!B770</f>
        <v>MENOR DE EDAD</v>
      </c>
      <c r="G779" s="94" t="str">
        <f>IF(AND([9]Mides!H770&gt;=1,[9]Mides!H770&lt;=14),"X"," ")</f>
        <v>X</v>
      </c>
      <c r="H779" s="94" t="str">
        <f>IF(AND([9]Mides!H770&gt;=14,[9]Mides!H770&lt;=30),"X"," ")</f>
        <v>X</v>
      </c>
      <c r="I779" s="94" t="str">
        <f>IF(AND([9]Mides!H770&gt;=31,[9]Mides!H770&lt;=60),"X","  ")</f>
        <v xml:space="preserve">  </v>
      </c>
      <c r="J779" s="94" t="str">
        <f>IF([9]Mides!H770&gt;60,"X", "  ")</f>
        <v xml:space="preserve">  </v>
      </c>
      <c r="K779" s="96">
        <f>[9]Mides!N770</f>
        <v>0</v>
      </c>
      <c r="L779" s="96">
        <f>[9]Mides!K770</f>
        <v>0</v>
      </c>
      <c r="M779" s="96">
        <f>[9]Mides!L770</f>
        <v>0</v>
      </c>
      <c r="N779" s="96" t="str">
        <f>[9]Mides!M770</f>
        <v>x</v>
      </c>
      <c r="O779" s="96">
        <f t="shared" si="7"/>
        <v>0</v>
      </c>
      <c r="P779" s="96" t="str">
        <f>[9]Mides!R770</f>
        <v>Guatemala</v>
      </c>
      <c r="Q779" s="96" t="str">
        <f>[9]Mides!S770</f>
        <v>Guatemala</v>
      </c>
    </row>
    <row r="780" spans="2:17" ht="15" thickBot="1" x14ac:dyDescent="0.35">
      <c r="B780" s="92">
        <f>[9]Mides!E771</f>
        <v>0</v>
      </c>
      <c r="C780" s="93" t="str">
        <f>[9]Mides!D771</f>
        <v xml:space="preserve">Nataly Fernanda Conde García </v>
      </c>
      <c r="D780" s="94" t="str">
        <f>IF([9]Mides!F771=1,"X"," ")</f>
        <v>X</v>
      </c>
      <c r="E780" s="94" t="str">
        <f>IF([9]Mides!F771=2,"X"," ")</f>
        <v xml:space="preserve"> </v>
      </c>
      <c r="F780" s="95" t="str">
        <f>[9]Mides!B771</f>
        <v>MENOR DE EDAD</v>
      </c>
      <c r="G780" s="94" t="str">
        <f>IF(AND([9]Mides!H771&gt;=1,[9]Mides!H771&lt;=14),"X"," ")</f>
        <v>X</v>
      </c>
      <c r="H780" s="94" t="str">
        <f>IF(AND([9]Mides!H771&gt;=14,[9]Mides!H771&lt;=30),"X"," ")</f>
        <v xml:space="preserve"> </v>
      </c>
      <c r="I780" s="94" t="str">
        <f>IF(AND([9]Mides!H771&gt;=31,[9]Mides!H771&lt;=60),"X","  ")</f>
        <v xml:space="preserve">  </v>
      </c>
      <c r="J780" s="94" t="str">
        <f>IF([9]Mides!H771&gt;60,"X", "  ")</f>
        <v xml:space="preserve">  </v>
      </c>
      <c r="K780" s="96">
        <f>[9]Mides!N771</f>
        <v>0</v>
      </c>
      <c r="L780" s="96">
        <f>[9]Mides!K771</f>
        <v>0</v>
      </c>
      <c r="M780" s="96">
        <f>[9]Mides!L771</f>
        <v>0</v>
      </c>
      <c r="N780" s="96" t="str">
        <f>[9]Mides!M771</f>
        <v>x</v>
      </c>
      <c r="O780" s="96">
        <f t="shared" si="7"/>
        <v>0</v>
      </c>
      <c r="P780" s="96" t="str">
        <f>[9]Mides!R771</f>
        <v>Guatemala</v>
      </c>
      <c r="Q780" s="96" t="str">
        <f>[9]Mides!S771</f>
        <v>Guatemala</v>
      </c>
    </row>
    <row r="781" spans="2:17" ht="15" thickBot="1" x14ac:dyDescent="0.35">
      <c r="B781" s="92">
        <f>[9]Mides!E772</f>
        <v>0</v>
      </c>
      <c r="C781" s="93" t="str">
        <f>[9]Mides!D772</f>
        <v>Grettel Abigail Barrios Carias</v>
      </c>
      <c r="D781" s="94" t="str">
        <f>IF([9]Mides!F772=1,"X"," ")</f>
        <v>X</v>
      </c>
      <c r="E781" s="94" t="str">
        <f>IF([9]Mides!F772=2,"X"," ")</f>
        <v xml:space="preserve"> </v>
      </c>
      <c r="F781" s="95" t="str">
        <f>[9]Mides!B772</f>
        <v>MENOR DE EDAD</v>
      </c>
      <c r="G781" s="94" t="str">
        <f>IF(AND([9]Mides!H772&gt;=1,[9]Mides!H772&lt;=14),"X"," ")</f>
        <v>X</v>
      </c>
      <c r="H781" s="94" t="str">
        <f>IF(AND([9]Mides!H772&gt;=14,[9]Mides!H772&lt;=30),"X"," ")</f>
        <v xml:space="preserve"> </v>
      </c>
      <c r="I781" s="94" t="str">
        <f>IF(AND([9]Mides!H772&gt;=31,[9]Mides!H772&lt;=60),"X","  ")</f>
        <v xml:space="preserve">  </v>
      </c>
      <c r="J781" s="94" t="str">
        <f>IF([9]Mides!H772&gt;60,"X", "  ")</f>
        <v xml:space="preserve">  </v>
      </c>
      <c r="K781" s="96">
        <f>[9]Mides!N772</f>
        <v>0</v>
      </c>
      <c r="L781" s="96">
        <f>[9]Mides!K772</f>
        <v>0</v>
      </c>
      <c r="M781" s="96">
        <f>[9]Mides!L772</f>
        <v>0</v>
      </c>
      <c r="N781" s="96" t="str">
        <f>[9]Mides!M772</f>
        <v>x</v>
      </c>
      <c r="O781" s="96">
        <f t="shared" si="7"/>
        <v>0</v>
      </c>
      <c r="P781" s="96" t="str">
        <f>[9]Mides!R772</f>
        <v>Guatemala</v>
      </c>
      <c r="Q781" s="96" t="str">
        <f>[9]Mides!S772</f>
        <v>Guatemala</v>
      </c>
    </row>
    <row r="782" spans="2:17" ht="15" thickBot="1" x14ac:dyDescent="0.35">
      <c r="B782" s="92">
        <f>[9]Mides!E773</f>
        <v>0</v>
      </c>
      <c r="C782" s="93" t="str">
        <f>[9]Mides!D773</f>
        <v>Sindi Pamela López Alba</v>
      </c>
      <c r="D782" s="94" t="str">
        <f>IF([9]Mides!F773=1,"X"," ")</f>
        <v>X</v>
      </c>
      <c r="E782" s="94" t="str">
        <f>IF([9]Mides!F773=2,"X"," ")</f>
        <v xml:space="preserve"> </v>
      </c>
      <c r="F782" s="95" t="str">
        <f>[9]Mides!B773</f>
        <v>MENOR DE EDAD</v>
      </c>
      <c r="G782" s="94" t="str">
        <f>IF(AND([9]Mides!H773&gt;=1,[9]Mides!H773&lt;=14),"X"," ")</f>
        <v xml:space="preserve"> </v>
      </c>
      <c r="H782" s="94" t="str">
        <f>IF(AND([9]Mides!H773&gt;=14,[9]Mides!H773&lt;=30),"X"," ")</f>
        <v>X</v>
      </c>
      <c r="I782" s="94" t="str">
        <f>IF(AND([9]Mides!H773&gt;=31,[9]Mides!H773&lt;=60),"X","  ")</f>
        <v xml:space="preserve">  </v>
      </c>
      <c r="J782" s="94" t="str">
        <f>IF([9]Mides!H773&gt;60,"X", "  ")</f>
        <v xml:space="preserve">  </v>
      </c>
      <c r="K782" s="96">
        <f>[9]Mides!N773</f>
        <v>0</v>
      </c>
      <c r="L782" s="96">
        <f>[9]Mides!K773</f>
        <v>0</v>
      </c>
      <c r="M782" s="96">
        <f>[9]Mides!L773</f>
        <v>0</v>
      </c>
      <c r="N782" s="96" t="str">
        <f>[9]Mides!M773</f>
        <v>x</v>
      </c>
      <c r="O782" s="96">
        <f t="shared" si="7"/>
        <v>0</v>
      </c>
      <c r="P782" s="96" t="str">
        <f>[9]Mides!R773</f>
        <v>Guatemala</v>
      </c>
      <c r="Q782" s="96" t="str">
        <f>[9]Mides!S773</f>
        <v>Guatemala</v>
      </c>
    </row>
    <row r="783" spans="2:17" ht="15" thickBot="1" x14ac:dyDescent="0.35">
      <c r="B783" s="92">
        <f>[9]Mides!E774</f>
        <v>0</v>
      </c>
      <c r="C783" s="93" t="str">
        <f>[9]Mides!D774</f>
        <v>Cesia Berenice Franco Ramírez</v>
      </c>
      <c r="D783" s="94" t="str">
        <f>IF([9]Mides!F774=1,"X"," ")</f>
        <v>X</v>
      </c>
      <c r="E783" s="94" t="str">
        <f>IF([9]Mides!F774=2,"X"," ")</f>
        <v xml:space="preserve"> </v>
      </c>
      <c r="F783" s="95" t="str">
        <f>[9]Mides!B774</f>
        <v>MENOR DE EDAD</v>
      </c>
      <c r="G783" s="94" t="str">
        <f>IF(AND([9]Mides!H774&gt;=1,[9]Mides!H774&lt;=14),"X"," ")</f>
        <v>X</v>
      </c>
      <c r="H783" s="94" t="str">
        <f>IF(AND([9]Mides!H774&gt;=14,[9]Mides!H774&lt;=30),"X"," ")</f>
        <v xml:space="preserve"> </v>
      </c>
      <c r="I783" s="94" t="str">
        <f>IF(AND([9]Mides!H774&gt;=31,[9]Mides!H774&lt;=60),"X","  ")</f>
        <v xml:space="preserve">  </v>
      </c>
      <c r="J783" s="94" t="str">
        <f>IF([9]Mides!H774&gt;60,"X", "  ")</f>
        <v xml:space="preserve">  </v>
      </c>
      <c r="K783" s="96">
        <f>[9]Mides!N774</f>
        <v>0</v>
      </c>
      <c r="L783" s="96">
        <f>[9]Mides!K774</f>
        <v>0</v>
      </c>
      <c r="M783" s="96">
        <f>[9]Mides!L774</f>
        <v>0</v>
      </c>
      <c r="N783" s="96" t="str">
        <f>[9]Mides!M774</f>
        <v>x</v>
      </c>
      <c r="O783" s="96">
        <f t="shared" si="7"/>
        <v>0</v>
      </c>
      <c r="P783" s="96" t="str">
        <f>[9]Mides!R774</f>
        <v>Guatemala</v>
      </c>
      <c r="Q783" s="96" t="str">
        <f>[9]Mides!S774</f>
        <v>Guatemala</v>
      </c>
    </row>
    <row r="784" spans="2:17" ht="15" thickBot="1" x14ac:dyDescent="0.35">
      <c r="B784" s="92">
        <f>[9]Mides!E775</f>
        <v>0</v>
      </c>
      <c r="C784" s="93" t="str">
        <f>[9]Mides!D775</f>
        <v>Andrea Camilla Mijagos Giron</v>
      </c>
      <c r="D784" s="94" t="str">
        <f>IF([9]Mides!F775=1,"X"," ")</f>
        <v>X</v>
      </c>
      <c r="E784" s="94" t="str">
        <f>IF([9]Mides!F775=2,"X"," ")</f>
        <v xml:space="preserve"> </v>
      </c>
      <c r="F784" s="95" t="str">
        <f>[9]Mides!B775</f>
        <v>MENOR DE EDAD</v>
      </c>
      <c r="G784" s="94" t="str">
        <f>IF(AND([9]Mides!H775&gt;=1,[9]Mides!H775&lt;=14),"X"," ")</f>
        <v>X</v>
      </c>
      <c r="H784" s="94" t="str">
        <f>IF(AND([9]Mides!H775&gt;=14,[9]Mides!H775&lt;=30),"X"," ")</f>
        <v xml:space="preserve"> </v>
      </c>
      <c r="I784" s="94" t="str">
        <f>IF(AND([9]Mides!H775&gt;=31,[9]Mides!H775&lt;=60),"X","  ")</f>
        <v xml:space="preserve">  </v>
      </c>
      <c r="J784" s="94" t="str">
        <f>IF([9]Mides!H775&gt;60,"X", "  ")</f>
        <v xml:space="preserve">  </v>
      </c>
      <c r="K784" s="96">
        <f>[9]Mides!N775</f>
        <v>0</v>
      </c>
      <c r="L784" s="96">
        <f>[9]Mides!K775</f>
        <v>0</v>
      </c>
      <c r="M784" s="96">
        <f>[9]Mides!L775</f>
        <v>0</v>
      </c>
      <c r="N784" s="96" t="str">
        <f>[9]Mides!M775</f>
        <v>x</v>
      </c>
      <c r="O784" s="96">
        <f t="shared" si="7"/>
        <v>0</v>
      </c>
      <c r="P784" s="96" t="str">
        <f>[9]Mides!R775</f>
        <v>Guatemala</v>
      </c>
      <c r="Q784" s="96" t="str">
        <f>[9]Mides!S775</f>
        <v>Guatemala</v>
      </c>
    </row>
    <row r="785" spans="2:17" ht="15" thickBot="1" x14ac:dyDescent="0.35">
      <c r="B785" s="92">
        <f>[9]Mides!E776</f>
        <v>0</v>
      </c>
      <c r="C785" s="93" t="str">
        <f>[9]Mides!D776</f>
        <v>Eily Joan Brizuela Morales</v>
      </c>
      <c r="D785" s="94" t="str">
        <f>IF([9]Mides!F776=1,"X"," ")</f>
        <v>X</v>
      </c>
      <c r="E785" s="94" t="str">
        <f>IF([9]Mides!F776=2,"X"," ")</f>
        <v xml:space="preserve"> </v>
      </c>
      <c r="F785" s="95" t="str">
        <f>[9]Mides!B776</f>
        <v>MENOR DE EDAD</v>
      </c>
      <c r="G785" s="94" t="str">
        <f>IF(AND([9]Mides!H776&gt;=1,[9]Mides!H776&lt;=14),"X"," ")</f>
        <v>X</v>
      </c>
      <c r="H785" s="94" t="str">
        <f>IF(AND([9]Mides!H776&gt;=14,[9]Mides!H776&lt;=30),"X"," ")</f>
        <v xml:space="preserve"> </v>
      </c>
      <c r="I785" s="94" t="str">
        <f>IF(AND([9]Mides!H776&gt;=31,[9]Mides!H776&lt;=60),"X","  ")</f>
        <v xml:space="preserve">  </v>
      </c>
      <c r="J785" s="94" t="str">
        <f>IF([9]Mides!H776&gt;60,"X", "  ")</f>
        <v xml:space="preserve">  </v>
      </c>
      <c r="K785" s="96">
        <f>[9]Mides!N776</f>
        <v>0</v>
      </c>
      <c r="L785" s="96">
        <f>[9]Mides!K776</f>
        <v>0</v>
      </c>
      <c r="M785" s="96">
        <f>[9]Mides!L776</f>
        <v>0</v>
      </c>
      <c r="N785" s="96">
        <f>[9]Mides!M776</f>
        <v>0</v>
      </c>
      <c r="O785" s="96">
        <f t="shared" si="7"/>
        <v>0</v>
      </c>
      <c r="P785" s="96" t="str">
        <f>[9]Mides!R776</f>
        <v>Guatemala</v>
      </c>
      <c r="Q785" s="96" t="str">
        <f>[9]Mides!S776</f>
        <v>Guatemala</v>
      </c>
    </row>
    <row r="786" spans="2:17" ht="15" thickBot="1" x14ac:dyDescent="0.35">
      <c r="B786" s="92">
        <f>[9]Mides!E777</f>
        <v>0</v>
      </c>
      <c r="C786" s="93" t="str">
        <f>[9]Mides!D777</f>
        <v xml:space="preserve">Ashley Geovanna Perez Godoy </v>
      </c>
      <c r="D786" s="94" t="str">
        <f>IF([9]Mides!F777=1,"X"," ")</f>
        <v>X</v>
      </c>
      <c r="E786" s="94" t="str">
        <f>IF([9]Mides!F777=2,"X"," ")</f>
        <v xml:space="preserve"> </v>
      </c>
      <c r="F786" s="95" t="str">
        <f>[9]Mides!B777</f>
        <v>MENOR DE EDAD</v>
      </c>
      <c r="G786" s="94" t="str">
        <f>IF(AND([9]Mides!H777&gt;=1,[9]Mides!H777&lt;=14),"X"," ")</f>
        <v>X</v>
      </c>
      <c r="H786" s="94" t="str">
        <f>IF(AND([9]Mides!H777&gt;=14,[9]Mides!H777&lt;=30),"X"," ")</f>
        <v xml:space="preserve"> </v>
      </c>
      <c r="I786" s="94" t="str">
        <f>IF(AND([9]Mides!H777&gt;=31,[9]Mides!H777&lt;=60),"X","  ")</f>
        <v xml:space="preserve">  </v>
      </c>
      <c r="J786" s="94" t="str">
        <f>IF([9]Mides!H777&gt;60,"X", "  ")</f>
        <v xml:space="preserve">  </v>
      </c>
      <c r="K786" s="96">
        <f>[9]Mides!N777</f>
        <v>0</v>
      </c>
      <c r="L786" s="96">
        <f>[9]Mides!K777</f>
        <v>0</v>
      </c>
      <c r="M786" s="96">
        <f>[9]Mides!L777</f>
        <v>0</v>
      </c>
      <c r="N786" s="96" t="str">
        <f>[9]Mides!M777</f>
        <v>x</v>
      </c>
      <c r="O786" s="96">
        <f t="shared" si="7"/>
        <v>0</v>
      </c>
      <c r="P786" s="96" t="str">
        <f>[9]Mides!R777</f>
        <v>Guatemala</v>
      </c>
      <c r="Q786" s="96" t="str">
        <f>[9]Mides!S777</f>
        <v>Guatemala</v>
      </c>
    </row>
    <row r="787" spans="2:17" ht="15" thickBot="1" x14ac:dyDescent="0.35">
      <c r="B787" s="92">
        <f>[9]Mides!E778</f>
        <v>0</v>
      </c>
      <c r="C787" s="93" t="str">
        <f>[9]Mides!D778</f>
        <v>Evelyn Valentina Camey González</v>
      </c>
      <c r="D787" s="94" t="str">
        <f>IF([9]Mides!F778=1,"X"," ")</f>
        <v>X</v>
      </c>
      <c r="E787" s="94" t="str">
        <f>IF([9]Mides!F778=2,"X"," ")</f>
        <v xml:space="preserve"> </v>
      </c>
      <c r="F787" s="95" t="str">
        <f>[9]Mides!B778</f>
        <v>MENOR DE EDAD</v>
      </c>
      <c r="G787" s="94" t="str">
        <f>IF(AND([9]Mides!H778&gt;=1,[9]Mides!H778&lt;=14),"X"," ")</f>
        <v>X</v>
      </c>
      <c r="H787" s="94" t="str">
        <f>IF(AND([9]Mides!H778&gt;=14,[9]Mides!H778&lt;=30),"X"," ")</f>
        <v xml:space="preserve"> </v>
      </c>
      <c r="I787" s="94" t="str">
        <f>IF(AND([9]Mides!H778&gt;=31,[9]Mides!H778&lt;=60),"X","  ")</f>
        <v xml:space="preserve">  </v>
      </c>
      <c r="J787" s="94" t="str">
        <f>IF([9]Mides!H778&gt;60,"X", "  ")</f>
        <v xml:space="preserve">  </v>
      </c>
      <c r="K787" s="96">
        <f>[9]Mides!N778</f>
        <v>0</v>
      </c>
      <c r="L787" s="96">
        <f>[9]Mides!K778</f>
        <v>0</v>
      </c>
      <c r="M787" s="96">
        <f>[9]Mides!L778</f>
        <v>0</v>
      </c>
      <c r="N787" s="96" t="str">
        <f>[9]Mides!M778</f>
        <v>x</v>
      </c>
      <c r="O787" s="96">
        <f t="shared" si="7"/>
        <v>0</v>
      </c>
      <c r="P787" s="96" t="str">
        <f>[9]Mides!R778</f>
        <v>Guatemala</v>
      </c>
      <c r="Q787" s="96" t="str">
        <f>[9]Mides!S778</f>
        <v>Guatemala</v>
      </c>
    </row>
    <row r="788" spans="2:17" ht="15" thickBot="1" x14ac:dyDescent="0.35">
      <c r="B788" s="92">
        <f>[9]Mides!E779</f>
        <v>0</v>
      </c>
      <c r="C788" s="93" t="str">
        <f>[9]Mides!D779</f>
        <v xml:space="preserve">Abby Juliett Divas Hernández </v>
      </c>
      <c r="D788" s="94" t="str">
        <f>IF([9]Mides!F779=1,"X"," ")</f>
        <v>X</v>
      </c>
      <c r="E788" s="94" t="str">
        <f>IF([9]Mides!F779=2,"X"," ")</f>
        <v xml:space="preserve"> </v>
      </c>
      <c r="F788" s="95" t="str">
        <f>[9]Mides!B779</f>
        <v>MENOR DE EDAD</v>
      </c>
      <c r="G788" s="94" t="str">
        <f>IF(AND([9]Mides!H779&gt;=1,[9]Mides!H779&lt;=14),"X"," ")</f>
        <v>X</v>
      </c>
      <c r="H788" s="94" t="str">
        <f>IF(AND([9]Mides!H779&gt;=14,[9]Mides!H779&lt;=30),"X"," ")</f>
        <v xml:space="preserve"> </v>
      </c>
      <c r="I788" s="94" t="str">
        <f>IF(AND([9]Mides!H779&gt;=31,[9]Mides!H779&lt;=60),"X","  ")</f>
        <v xml:space="preserve">  </v>
      </c>
      <c r="J788" s="94" t="str">
        <f>IF([9]Mides!H779&gt;60,"X", "  ")</f>
        <v xml:space="preserve">  </v>
      </c>
      <c r="K788" s="96">
        <f>[9]Mides!N779</f>
        <v>0</v>
      </c>
      <c r="L788" s="96">
        <f>[9]Mides!K779</f>
        <v>0</v>
      </c>
      <c r="M788" s="96">
        <f>[9]Mides!L779</f>
        <v>0</v>
      </c>
      <c r="N788" s="96" t="str">
        <f>[9]Mides!M779</f>
        <v>x</v>
      </c>
      <c r="O788" s="96">
        <f t="shared" si="7"/>
        <v>0</v>
      </c>
      <c r="P788" s="96" t="str">
        <f>[9]Mides!R779</f>
        <v>Guatemala</v>
      </c>
      <c r="Q788" s="96" t="str">
        <f>[9]Mides!S779</f>
        <v>Guatemala</v>
      </c>
    </row>
    <row r="789" spans="2:17" ht="15" thickBot="1" x14ac:dyDescent="0.35">
      <c r="B789" s="92">
        <f>[9]Mides!E780</f>
        <v>0</v>
      </c>
      <c r="C789" s="93" t="str">
        <f>[9]Mides!D780</f>
        <v>Angeline Mariel Godoy Pérez</v>
      </c>
      <c r="D789" s="94" t="str">
        <f>IF([9]Mides!F780=1,"X"," ")</f>
        <v>X</v>
      </c>
      <c r="E789" s="94" t="str">
        <f>IF([9]Mides!F780=2,"X"," ")</f>
        <v xml:space="preserve"> </v>
      </c>
      <c r="F789" s="95" t="str">
        <f>[9]Mides!B780</f>
        <v>MENOR DE EDAD</v>
      </c>
      <c r="G789" s="94" t="str">
        <f>IF(AND([9]Mides!H780&gt;=1,[9]Mides!H780&lt;=14),"X"," ")</f>
        <v>X</v>
      </c>
      <c r="H789" s="94" t="str">
        <f>IF(AND([9]Mides!H780&gt;=14,[9]Mides!H780&lt;=30),"X"," ")</f>
        <v xml:space="preserve"> </v>
      </c>
      <c r="I789" s="94" t="str">
        <f>IF(AND([9]Mides!H780&gt;=31,[9]Mides!H780&lt;=60),"X","  ")</f>
        <v xml:space="preserve">  </v>
      </c>
      <c r="J789" s="94" t="str">
        <f>IF([9]Mides!H780&gt;60,"X", "  ")</f>
        <v xml:space="preserve">  </v>
      </c>
      <c r="K789" s="96">
        <f>[9]Mides!N780</f>
        <v>0</v>
      </c>
      <c r="L789" s="96">
        <f>[9]Mides!K780</f>
        <v>0</v>
      </c>
      <c r="M789" s="96">
        <f>[9]Mides!L780</f>
        <v>0</v>
      </c>
      <c r="N789" s="96" t="str">
        <f>[9]Mides!M780</f>
        <v>x</v>
      </c>
      <c r="O789" s="96">
        <f t="shared" si="7"/>
        <v>0</v>
      </c>
      <c r="P789" s="96" t="str">
        <f>[9]Mides!R780</f>
        <v>Guatemala</v>
      </c>
      <c r="Q789" s="96" t="str">
        <f>[9]Mides!S780</f>
        <v>Guatemala</v>
      </c>
    </row>
    <row r="790" spans="2:17" ht="15" thickBot="1" x14ac:dyDescent="0.35">
      <c r="B790" s="92">
        <f>[9]Mides!E781</f>
        <v>0</v>
      </c>
      <c r="C790" s="93" t="str">
        <f>[9]Mides!D781</f>
        <v>Yarina Alejandra de León Belteton</v>
      </c>
      <c r="D790" s="94" t="str">
        <f>IF([9]Mides!F781=1,"X"," ")</f>
        <v>X</v>
      </c>
      <c r="E790" s="94" t="str">
        <f>IF([9]Mides!F781=2,"X"," ")</f>
        <v xml:space="preserve"> </v>
      </c>
      <c r="F790" s="95" t="str">
        <f>[9]Mides!B781</f>
        <v>MENOR DE EDAD</v>
      </c>
      <c r="G790" s="94" t="str">
        <f>IF(AND([9]Mides!H781&gt;=1,[9]Mides!H781&lt;=14),"X"," ")</f>
        <v>X</v>
      </c>
      <c r="H790" s="94" t="str">
        <f>IF(AND([9]Mides!H781&gt;=14,[9]Mides!H781&lt;=30),"X"," ")</f>
        <v xml:space="preserve"> </v>
      </c>
      <c r="I790" s="94" t="str">
        <f>IF(AND([9]Mides!H781&gt;=31,[9]Mides!H781&lt;=60),"X","  ")</f>
        <v xml:space="preserve">  </v>
      </c>
      <c r="J790" s="94" t="str">
        <f>IF([9]Mides!H781&gt;60,"X", "  ")</f>
        <v xml:space="preserve">  </v>
      </c>
      <c r="K790" s="96">
        <f>[9]Mides!N781</f>
        <v>0</v>
      </c>
      <c r="L790" s="96">
        <f>[9]Mides!K781</f>
        <v>0</v>
      </c>
      <c r="M790" s="96">
        <f>[9]Mides!L781</f>
        <v>0</v>
      </c>
      <c r="N790" s="96" t="str">
        <f>[9]Mides!M781</f>
        <v>x</v>
      </c>
      <c r="O790" s="96">
        <f t="shared" si="7"/>
        <v>0</v>
      </c>
      <c r="P790" s="96" t="str">
        <f>[9]Mides!R781</f>
        <v>Guatemala</v>
      </c>
      <c r="Q790" s="96" t="str">
        <f>[9]Mides!S781</f>
        <v>Guatemala</v>
      </c>
    </row>
    <row r="791" spans="2:17" ht="15" thickBot="1" x14ac:dyDescent="0.35">
      <c r="B791" s="92">
        <f>[9]Mides!E782</f>
        <v>0</v>
      </c>
      <c r="C791" s="93" t="str">
        <f>[9]Mides!D782</f>
        <v>Natalia Soley Bermudes Belteton</v>
      </c>
      <c r="D791" s="94" t="str">
        <f>IF([9]Mides!F782=1,"X"," ")</f>
        <v>X</v>
      </c>
      <c r="E791" s="94" t="str">
        <f>IF([9]Mides!F782=2,"X"," ")</f>
        <v xml:space="preserve"> </v>
      </c>
      <c r="F791" s="95" t="str">
        <f>[9]Mides!B782</f>
        <v>MENOR DE EDAD</v>
      </c>
      <c r="G791" s="94" t="str">
        <f>IF(AND([9]Mides!H782&gt;=1,[9]Mides!H782&lt;=14),"X"," ")</f>
        <v>X</v>
      </c>
      <c r="H791" s="94" t="str">
        <f>IF(AND([9]Mides!H782&gt;=14,[9]Mides!H782&lt;=30),"X"," ")</f>
        <v xml:space="preserve"> </v>
      </c>
      <c r="I791" s="94" t="str">
        <f>IF(AND([9]Mides!H782&gt;=31,[9]Mides!H782&lt;=60),"X","  ")</f>
        <v xml:space="preserve">  </v>
      </c>
      <c r="J791" s="94" t="str">
        <f>IF([9]Mides!H782&gt;60,"X", "  ")</f>
        <v xml:space="preserve">  </v>
      </c>
      <c r="K791" s="96">
        <f>[9]Mides!N782</f>
        <v>0</v>
      </c>
      <c r="L791" s="96">
        <f>[9]Mides!K782</f>
        <v>0</v>
      </c>
      <c r="M791" s="96">
        <f>[9]Mides!L782</f>
        <v>0</v>
      </c>
      <c r="N791" s="96" t="str">
        <f>[9]Mides!M782</f>
        <v>x</v>
      </c>
      <c r="O791" s="96">
        <f t="shared" si="7"/>
        <v>0</v>
      </c>
      <c r="P791" s="96" t="str">
        <f>[9]Mides!R782</f>
        <v>Guatemala</v>
      </c>
      <c r="Q791" s="96" t="str">
        <f>[9]Mides!S782</f>
        <v>Guatemala</v>
      </c>
    </row>
    <row r="792" spans="2:17" ht="15" thickBot="1" x14ac:dyDescent="0.35">
      <c r="B792" s="92">
        <f>[9]Mides!E783</f>
        <v>0</v>
      </c>
      <c r="C792" s="93" t="str">
        <f>[9]Mides!D783</f>
        <v>Dania Sofía Lima Maldonado</v>
      </c>
      <c r="D792" s="94" t="str">
        <f>IF([9]Mides!F783=1,"X"," ")</f>
        <v>X</v>
      </c>
      <c r="E792" s="94" t="str">
        <f>IF([9]Mides!F783=2,"X"," ")</f>
        <v xml:space="preserve"> </v>
      </c>
      <c r="F792" s="95" t="str">
        <f>[9]Mides!B783</f>
        <v>MENOR DE EDAD</v>
      </c>
      <c r="G792" s="94" t="str">
        <f>IF(AND([9]Mides!H783&gt;=1,[9]Mides!H783&lt;=14),"X"," ")</f>
        <v>X</v>
      </c>
      <c r="H792" s="94" t="str">
        <f>IF(AND([9]Mides!H783&gt;=14,[9]Mides!H783&lt;=30),"X"," ")</f>
        <v xml:space="preserve"> </v>
      </c>
      <c r="I792" s="94" t="str">
        <f>IF(AND([9]Mides!H783&gt;=31,[9]Mides!H783&lt;=60),"X","  ")</f>
        <v xml:space="preserve">  </v>
      </c>
      <c r="J792" s="94" t="str">
        <f>IF([9]Mides!H783&gt;60,"X", "  ")</f>
        <v xml:space="preserve">  </v>
      </c>
      <c r="K792" s="96">
        <f>[9]Mides!N783</f>
        <v>0</v>
      </c>
      <c r="L792" s="96">
        <f>[9]Mides!K783</f>
        <v>0</v>
      </c>
      <c r="M792" s="96">
        <f>[9]Mides!L783</f>
        <v>0</v>
      </c>
      <c r="N792" s="96" t="str">
        <f>[9]Mides!M783</f>
        <v>x</v>
      </c>
      <c r="O792" s="96">
        <f t="shared" si="7"/>
        <v>0</v>
      </c>
      <c r="P792" s="96" t="str">
        <f>[9]Mides!R783</f>
        <v>Guatemala</v>
      </c>
      <c r="Q792" s="96" t="str">
        <f>[9]Mides!S783</f>
        <v>Guatemala</v>
      </c>
    </row>
    <row r="793" spans="2:17" ht="15" thickBot="1" x14ac:dyDescent="0.35">
      <c r="B793" s="92">
        <f>[9]Mides!E784</f>
        <v>0</v>
      </c>
      <c r="C793" s="93" t="str">
        <f>[9]Mides!D784</f>
        <v>Melanie Susana Lima Maldonado</v>
      </c>
      <c r="D793" s="94" t="str">
        <f>IF([9]Mides!F784=1,"X"," ")</f>
        <v>X</v>
      </c>
      <c r="E793" s="94" t="str">
        <f>IF([9]Mides!F784=2,"X"," ")</f>
        <v xml:space="preserve"> </v>
      </c>
      <c r="F793" s="95" t="str">
        <f>[9]Mides!B784</f>
        <v>MENOR DE EDAD</v>
      </c>
      <c r="G793" s="94" t="str">
        <f>IF(AND([9]Mides!H784&gt;=1,[9]Mides!H784&lt;=14),"X"," ")</f>
        <v>X</v>
      </c>
      <c r="H793" s="94" t="str">
        <f>IF(AND([9]Mides!H784&gt;=14,[9]Mides!H784&lt;=30),"X"," ")</f>
        <v xml:space="preserve"> </v>
      </c>
      <c r="I793" s="94" t="str">
        <f>IF(AND([9]Mides!H784&gt;=31,[9]Mides!H784&lt;=60),"X","  ")</f>
        <v xml:space="preserve">  </v>
      </c>
      <c r="J793" s="94" t="str">
        <f>IF([9]Mides!H784&gt;60,"X", "  ")</f>
        <v xml:space="preserve">  </v>
      </c>
      <c r="K793" s="96">
        <f>[9]Mides!N784</f>
        <v>0</v>
      </c>
      <c r="L793" s="96">
        <f>[9]Mides!K784</f>
        <v>0</v>
      </c>
      <c r="M793" s="96">
        <f>[9]Mides!L784</f>
        <v>0</v>
      </c>
      <c r="N793" s="96" t="str">
        <f>[9]Mides!M784</f>
        <v>x</v>
      </c>
      <c r="O793" s="96">
        <f t="shared" si="7"/>
        <v>0</v>
      </c>
      <c r="P793" s="96" t="str">
        <f>[9]Mides!R784</f>
        <v>Guatemala</v>
      </c>
      <c r="Q793" s="96" t="str">
        <f>[9]Mides!S784</f>
        <v>Guatemala</v>
      </c>
    </row>
    <row r="794" spans="2:17" ht="15" thickBot="1" x14ac:dyDescent="0.35">
      <c r="B794" s="92">
        <f>[9]Mides!E785</f>
        <v>0</v>
      </c>
      <c r="C794" s="93" t="str">
        <f>[9]Mides!D785</f>
        <v>Janie Marie Cano Morales</v>
      </c>
      <c r="D794" s="94" t="str">
        <f>IF([9]Mides!F785=1,"X"," ")</f>
        <v>X</v>
      </c>
      <c r="E794" s="94" t="str">
        <f>IF([9]Mides!F785=2,"X"," ")</f>
        <v xml:space="preserve"> </v>
      </c>
      <c r="F794" s="95" t="str">
        <f>[9]Mides!B785</f>
        <v>MENOR DE EDAD</v>
      </c>
      <c r="G794" s="94" t="str">
        <f>IF(AND([9]Mides!H785&gt;=1,[9]Mides!H785&lt;=14),"X"," ")</f>
        <v>X</v>
      </c>
      <c r="H794" s="94" t="str">
        <f>IF(AND([9]Mides!H785&gt;=14,[9]Mides!H785&lt;=30),"X"," ")</f>
        <v xml:space="preserve"> </v>
      </c>
      <c r="I794" s="94" t="str">
        <f>IF(AND([9]Mides!H785&gt;=31,[9]Mides!H785&lt;=60),"X","  ")</f>
        <v xml:space="preserve">  </v>
      </c>
      <c r="J794" s="94" t="str">
        <f>IF([9]Mides!H785&gt;60,"X", "  ")</f>
        <v xml:space="preserve">  </v>
      </c>
      <c r="K794" s="96">
        <f>[9]Mides!N785</f>
        <v>0</v>
      </c>
      <c r="L794" s="96">
        <f>[9]Mides!K785</f>
        <v>0</v>
      </c>
      <c r="M794" s="96">
        <f>[9]Mides!L785</f>
        <v>0</v>
      </c>
      <c r="N794" s="96" t="str">
        <f>[9]Mides!M785</f>
        <v>x</v>
      </c>
      <c r="O794" s="96">
        <f t="shared" si="7"/>
        <v>0</v>
      </c>
      <c r="P794" s="96" t="str">
        <f>[9]Mides!R785</f>
        <v>Guatemala</v>
      </c>
      <c r="Q794" s="96" t="str">
        <f>[9]Mides!S785</f>
        <v>Guatemala</v>
      </c>
    </row>
    <row r="795" spans="2:17" ht="15" thickBot="1" x14ac:dyDescent="0.35">
      <c r="B795" s="92">
        <f>[9]Mides!E786</f>
        <v>0</v>
      </c>
      <c r="C795" s="93" t="str">
        <f>[9]Mides!D786</f>
        <v>Danna Lucía Cano Morales</v>
      </c>
      <c r="D795" s="94" t="str">
        <f>IF([9]Mides!F786=1,"X"," ")</f>
        <v>X</v>
      </c>
      <c r="E795" s="94" t="str">
        <f>IF([9]Mides!F786=2,"X"," ")</f>
        <v xml:space="preserve"> </v>
      </c>
      <c r="F795" s="95" t="str">
        <f>[9]Mides!B786</f>
        <v>MENOR DE EDAD</v>
      </c>
      <c r="G795" s="94" t="str">
        <f>IF(AND([9]Mides!H786&gt;=1,[9]Mides!H786&lt;=14),"X"," ")</f>
        <v>X</v>
      </c>
      <c r="H795" s="94" t="str">
        <f>IF(AND([9]Mides!H786&gt;=14,[9]Mides!H786&lt;=30),"X"," ")</f>
        <v xml:space="preserve"> </v>
      </c>
      <c r="I795" s="94" t="str">
        <f>IF(AND([9]Mides!H786&gt;=31,[9]Mides!H786&lt;=60),"X","  ")</f>
        <v xml:space="preserve">  </v>
      </c>
      <c r="J795" s="94" t="str">
        <f>IF([9]Mides!H786&gt;60,"X", "  ")</f>
        <v xml:space="preserve">  </v>
      </c>
      <c r="K795" s="96">
        <f>[9]Mides!N786</f>
        <v>0</v>
      </c>
      <c r="L795" s="96">
        <f>[9]Mides!K786</f>
        <v>0</v>
      </c>
      <c r="M795" s="96">
        <f>[9]Mides!L786</f>
        <v>0</v>
      </c>
      <c r="N795" s="96" t="str">
        <f>[9]Mides!M786</f>
        <v>x</v>
      </c>
      <c r="O795" s="96">
        <f t="shared" si="7"/>
        <v>0</v>
      </c>
      <c r="P795" s="96" t="str">
        <f>[9]Mides!R786</f>
        <v>Guatemala</v>
      </c>
      <c r="Q795" s="96" t="str">
        <f>[9]Mides!S786</f>
        <v>Guatemala</v>
      </c>
    </row>
    <row r="796" spans="2:17" ht="15" thickBot="1" x14ac:dyDescent="0.35">
      <c r="B796" s="92">
        <f>[9]Mides!E787</f>
        <v>0</v>
      </c>
      <c r="C796" s="93" t="str">
        <f>[9]Mides!D787</f>
        <v>Katherinne Jazmín Cortez Cuellar</v>
      </c>
      <c r="D796" s="94" t="str">
        <f>IF([9]Mides!F787=1,"X"," ")</f>
        <v>X</v>
      </c>
      <c r="E796" s="94" t="str">
        <f>IF([9]Mides!F787=2,"X"," ")</f>
        <v xml:space="preserve"> </v>
      </c>
      <c r="F796" s="95">
        <f>[9]Mides!B787</f>
        <v>2215549980101</v>
      </c>
      <c r="G796" s="94" t="str">
        <f>IF(AND([9]Mides!H787&gt;=1,[9]Mides!H787&lt;=14),"X"," ")</f>
        <v>X</v>
      </c>
      <c r="H796" s="94" t="str">
        <f>IF(AND([9]Mides!H787&gt;=14,[9]Mides!H787&lt;=30),"X"," ")</f>
        <v xml:space="preserve"> </v>
      </c>
      <c r="I796" s="94" t="str">
        <f>IF(AND([9]Mides!H787&gt;=31,[9]Mides!H787&lt;=60),"X","  ")</f>
        <v xml:space="preserve">  </v>
      </c>
      <c r="J796" s="94" t="str">
        <f>IF([9]Mides!H787&gt;60,"X", "  ")</f>
        <v xml:space="preserve">  </v>
      </c>
      <c r="K796" s="96">
        <f>[9]Mides!N787</f>
        <v>0</v>
      </c>
      <c r="L796" s="96">
        <f>[9]Mides!K787</f>
        <v>0</v>
      </c>
      <c r="M796" s="96">
        <f>[9]Mides!L787</f>
        <v>0</v>
      </c>
      <c r="N796" s="96" t="str">
        <f>[9]Mides!M787</f>
        <v>x</v>
      </c>
      <c r="O796" s="96">
        <f t="shared" si="7"/>
        <v>0</v>
      </c>
      <c r="P796" s="96" t="str">
        <f>[9]Mides!R787</f>
        <v>Guatemala</v>
      </c>
      <c r="Q796" s="96" t="str">
        <f>[9]Mides!S787</f>
        <v>Guatemala</v>
      </c>
    </row>
    <row r="797" spans="2:17" ht="15" thickBot="1" x14ac:dyDescent="0.35">
      <c r="B797" s="92">
        <f>[9]Mides!E788</f>
        <v>0</v>
      </c>
      <c r="C797" s="93" t="str">
        <f>[9]Mides!D788</f>
        <v>Maria Fernanda Salguero Martinez</v>
      </c>
      <c r="D797" s="94" t="str">
        <f>IF([9]Mides!F788=1,"X"," ")</f>
        <v>X</v>
      </c>
      <c r="E797" s="94" t="str">
        <f>IF([9]Mides!F788=2,"X"," ")</f>
        <v xml:space="preserve"> </v>
      </c>
      <c r="F797" s="95">
        <f>[9]Mides!B788</f>
        <v>2692308660101</v>
      </c>
      <c r="G797" s="94" t="str">
        <f>IF(AND([9]Mides!H788&gt;=1,[9]Mides!H788&lt;=14),"X"," ")</f>
        <v>X</v>
      </c>
      <c r="H797" s="94" t="str">
        <f>IF(AND([9]Mides!H788&gt;=14,[9]Mides!H788&lt;=30),"X"," ")</f>
        <v xml:space="preserve"> </v>
      </c>
      <c r="I797" s="94" t="str">
        <f>IF(AND([9]Mides!H788&gt;=31,[9]Mides!H788&lt;=60),"X","  ")</f>
        <v xml:space="preserve">  </v>
      </c>
      <c r="J797" s="94" t="str">
        <f>IF([9]Mides!H788&gt;60,"X", "  ")</f>
        <v xml:space="preserve">  </v>
      </c>
      <c r="K797" s="96">
        <f>[9]Mides!N788</f>
        <v>0</v>
      </c>
      <c r="L797" s="96">
        <f>[9]Mides!K788</f>
        <v>0</v>
      </c>
      <c r="M797" s="96">
        <f>[9]Mides!L788</f>
        <v>0</v>
      </c>
      <c r="N797" s="96" t="str">
        <f>[9]Mides!M788</f>
        <v>x</v>
      </c>
      <c r="O797" s="96">
        <f t="shared" si="7"/>
        <v>0</v>
      </c>
      <c r="P797" s="96" t="str">
        <f>[9]Mides!R788</f>
        <v>Guatemala</v>
      </c>
      <c r="Q797" s="96" t="str">
        <f>[9]Mides!S788</f>
        <v>Guatemala</v>
      </c>
    </row>
    <row r="798" spans="2:17" ht="15" thickBot="1" x14ac:dyDescent="0.35">
      <c r="B798" s="92">
        <f>[9]Mides!E789</f>
        <v>0</v>
      </c>
      <c r="C798" s="93" t="str">
        <f>[9]Mides!D789</f>
        <v>Secaida Ninfa</v>
      </c>
      <c r="D798" s="94" t="str">
        <f>IF([9]Mides!F789=1,"X"," ")</f>
        <v>X</v>
      </c>
      <c r="E798" s="94" t="str">
        <f>IF([9]Mides!F789=2,"X"," ")</f>
        <v xml:space="preserve"> </v>
      </c>
      <c r="F798" s="95">
        <f>[9]Mides!B789</f>
        <v>2822482690613</v>
      </c>
      <c r="G798" s="94" t="str">
        <f>IF(AND([9]Mides!H789&gt;=1,[9]Mides!H789&lt;=14),"X"," ")</f>
        <v xml:space="preserve"> </v>
      </c>
      <c r="H798" s="94" t="str">
        <f>IF(AND([9]Mides!H789&gt;=14,[9]Mides!H789&lt;=30),"X"," ")</f>
        <v>X</v>
      </c>
      <c r="I798" s="94" t="str">
        <f>IF(AND([9]Mides!H789&gt;=31,[9]Mides!H789&lt;=60),"X","  ")</f>
        <v xml:space="preserve">  </v>
      </c>
      <c r="J798" s="94" t="str">
        <f>IF([9]Mides!H789&gt;60,"X", "  ")</f>
        <v xml:space="preserve">  </v>
      </c>
      <c r="K798" s="96">
        <f>[9]Mides!N789</f>
        <v>0</v>
      </c>
      <c r="L798" s="96">
        <f>[9]Mides!K789</f>
        <v>0</v>
      </c>
      <c r="M798" s="96">
        <f>[9]Mides!L789</f>
        <v>0</v>
      </c>
      <c r="N798" s="96" t="str">
        <f>[9]Mides!M789</f>
        <v>x</v>
      </c>
      <c r="O798" s="96">
        <f t="shared" si="7"/>
        <v>0</v>
      </c>
      <c r="P798" s="96" t="str">
        <f>[9]Mides!R789</f>
        <v>Guatemala</v>
      </c>
      <c r="Q798" s="96" t="str">
        <f>[9]Mides!S789</f>
        <v>Guatemala</v>
      </c>
    </row>
    <row r="799" spans="2:17" ht="15" thickBot="1" x14ac:dyDescent="0.35">
      <c r="B799" s="92">
        <f>[9]Mides!E790</f>
        <v>0</v>
      </c>
      <c r="C799" s="93" t="str">
        <f>[9]Mides!D790</f>
        <v>Ruano Alix</v>
      </c>
      <c r="D799" s="94" t="str">
        <f>IF([9]Mides!F790=1,"X"," ")</f>
        <v xml:space="preserve"> </v>
      </c>
      <c r="E799" s="94" t="str">
        <f>IF([9]Mides!F790=2,"X"," ")</f>
        <v>X</v>
      </c>
      <c r="F799" s="95" t="str">
        <f>[9]Mides!B790</f>
        <v>menor de edad</v>
      </c>
      <c r="G799" s="94" t="str">
        <f>IF(AND([9]Mides!H790&gt;=1,[9]Mides!H790&lt;=14),"X"," ")</f>
        <v>X</v>
      </c>
      <c r="H799" s="94" t="str">
        <f>IF(AND([9]Mides!H790&gt;=14,[9]Mides!H790&lt;=30),"X"," ")</f>
        <v xml:space="preserve"> </v>
      </c>
      <c r="I799" s="94" t="str">
        <f>IF(AND([9]Mides!H790&gt;=31,[9]Mides!H790&lt;=60),"X","  ")</f>
        <v xml:space="preserve">  </v>
      </c>
      <c r="J799" s="94" t="str">
        <f>IF([9]Mides!H790&gt;60,"X", "  ")</f>
        <v xml:space="preserve">  </v>
      </c>
      <c r="K799" s="96">
        <f>[9]Mides!N790</f>
        <v>0</v>
      </c>
      <c r="L799" s="96">
        <f>[9]Mides!K790</f>
        <v>0</v>
      </c>
      <c r="M799" s="96">
        <f>[9]Mides!L790</f>
        <v>0</v>
      </c>
      <c r="N799" s="96" t="str">
        <f>[9]Mides!M790</f>
        <v>x</v>
      </c>
      <c r="O799" s="96">
        <f t="shared" si="7"/>
        <v>0</v>
      </c>
      <c r="P799" s="96" t="str">
        <f>[9]Mides!R790</f>
        <v>Guatemala</v>
      </c>
      <c r="Q799" s="96" t="str">
        <f>[9]Mides!S790</f>
        <v>Guatemala</v>
      </c>
    </row>
    <row r="800" spans="2:17" ht="15" thickBot="1" x14ac:dyDescent="0.35">
      <c r="B800" s="92">
        <f>[9]Mides!E791</f>
        <v>0</v>
      </c>
      <c r="C800" s="93" t="str">
        <f>[9]Mides!D791</f>
        <v>Juares  Rosmery</v>
      </c>
      <c r="D800" s="94" t="str">
        <f>IF([9]Mides!F791=1,"X"," ")</f>
        <v>X</v>
      </c>
      <c r="E800" s="94" t="str">
        <f>IF([9]Mides!F791=2,"X"," ")</f>
        <v xml:space="preserve"> </v>
      </c>
      <c r="F800" s="95">
        <f>[9]Mides!B791</f>
        <v>2261126240917</v>
      </c>
      <c r="G800" s="94" t="str">
        <f>IF(AND([9]Mides!H791&gt;=1,[9]Mides!H791&lt;=14),"X"," ")</f>
        <v xml:space="preserve"> </v>
      </c>
      <c r="H800" s="94" t="str">
        <f>IF(AND([9]Mides!H791&gt;=14,[9]Mides!H791&lt;=30),"X"," ")</f>
        <v>X</v>
      </c>
      <c r="I800" s="94" t="str">
        <f>IF(AND([9]Mides!H791&gt;=31,[9]Mides!H791&lt;=60),"X","  ")</f>
        <v xml:space="preserve">  </v>
      </c>
      <c r="J800" s="94" t="str">
        <f>IF([9]Mides!H791&gt;60,"X", "  ")</f>
        <v xml:space="preserve">  </v>
      </c>
      <c r="K800" s="96">
        <f>[9]Mides!N791</f>
        <v>0</v>
      </c>
      <c r="L800" s="96">
        <f>[9]Mides!K791</f>
        <v>0</v>
      </c>
      <c r="M800" s="96">
        <f>[9]Mides!L791</f>
        <v>0</v>
      </c>
      <c r="N800" s="96" t="str">
        <f>[9]Mides!M791</f>
        <v>x</v>
      </c>
      <c r="O800" s="96">
        <f t="shared" si="7"/>
        <v>0</v>
      </c>
      <c r="P800" s="96" t="str">
        <f>[9]Mides!R791</f>
        <v>Guatemala</v>
      </c>
      <c r="Q800" s="96" t="str">
        <f>[9]Mides!S791</f>
        <v>Guatemala</v>
      </c>
    </row>
    <row r="801" spans="2:17" ht="15" thickBot="1" x14ac:dyDescent="0.35">
      <c r="B801" s="92">
        <f>[9]Mides!E792</f>
        <v>0</v>
      </c>
      <c r="C801" s="93" t="str">
        <f>[9]Mides!D792</f>
        <v>Turuy Aldo</v>
      </c>
      <c r="D801" s="94" t="str">
        <f>IF([9]Mides!F792=1,"X"," ")</f>
        <v xml:space="preserve"> </v>
      </c>
      <c r="E801" s="94" t="str">
        <f>IF([9]Mides!F792=2,"X"," ")</f>
        <v>X</v>
      </c>
      <c r="F801" s="95">
        <f>[9]Mides!B792</f>
        <v>2085628260101</v>
      </c>
      <c r="G801" s="94" t="str">
        <f>IF(AND([9]Mides!H792&gt;=1,[9]Mides!H792&lt;=14),"X"," ")</f>
        <v xml:space="preserve"> </v>
      </c>
      <c r="H801" s="94" t="str">
        <f>IF(AND([9]Mides!H792&gt;=14,[9]Mides!H792&lt;=30),"X"," ")</f>
        <v>X</v>
      </c>
      <c r="I801" s="94" t="str">
        <f>IF(AND([9]Mides!H792&gt;=31,[9]Mides!H792&lt;=60),"X","  ")</f>
        <v xml:space="preserve">  </v>
      </c>
      <c r="J801" s="94" t="str">
        <f>IF([9]Mides!H792&gt;60,"X", "  ")</f>
        <v xml:space="preserve">  </v>
      </c>
      <c r="K801" s="96">
        <f>[9]Mides!N792</f>
        <v>0</v>
      </c>
      <c r="L801" s="96">
        <f>[9]Mides!K792</f>
        <v>0</v>
      </c>
      <c r="M801" s="96">
        <f>[9]Mides!L792</f>
        <v>0</v>
      </c>
      <c r="N801" s="96" t="str">
        <f>[9]Mides!M792</f>
        <v>x</v>
      </c>
      <c r="O801" s="96">
        <f t="shared" si="7"/>
        <v>0</v>
      </c>
      <c r="P801" s="96" t="str">
        <f>[9]Mides!R792</f>
        <v>Guatemala</v>
      </c>
      <c r="Q801" s="96" t="str">
        <f>[9]Mides!S792</f>
        <v>Guatemala</v>
      </c>
    </row>
    <row r="802" spans="2:17" ht="15" thickBot="1" x14ac:dyDescent="0.35">
      <c r="B802" s="92">
        <f>[9]Mides!E793</f>
        <v>0</v>
      </c>
      <c r="C802" s="93" t="str">
        <f>[9]Mides!D793</f>
        <v>Orozco Julia</v>
      </c>
      <c r="D802" s="94" t="str">
        <f>IF([9]Mides!F793=1,"X"," ")</f>
        <v>X</v>
      </c>
      <c r="E802" s="94" t="str">
        <f>IF([9]Mides!F793=2,"X"," ")</f>
        <v xml:space="preserve"> </v>
      </c>
      <c r="F802" s="95" t="str">
        <f>[9]Mides!B793</f>
        <v>menor de edad</v>
      </c>
      <c r="G802" s="94" t="str">
        <f>IF(AND([9]Mides!H793&gt;=1,[9]Mides!H793&lt;=14),"X"," ")</f>
        <v>X</v>
      </c>
      <c r="H802" s="94" t="str">
        <f>IF(AND([9]Mides!H793&gt;=14,[9]Mides!H793&lt;=30),"X"," ")</f>
        <v xml:space="preserve"> </v>
      </c>
      <c r="I802" s="94" t="str">
        <f>IF(AND([9]Mides!H793&gt;=31,[9]Mides!H793&lt;=60),"X","  ")</f>
        <v xml:space="preserve">  </v>
      </c>
      <c r="J802" s="94" t="str">
        <f>IF([9]Mides!H793&gt;60,"X", "  ")</f>
        <v xml:space="preserve">  </v>
      </c>
      <c r="K802" s="96">
        <f>[9]Mides!N793</f>
        <v>0</v>
      </c>
      <c r="L802" s="96">
        <f>[9]Mides!K793</f>
        <v>0</v>
      </c>
      <c r="M802" s="96">
        <f>[9]Mides!L793</f>
        <v>0</v>
      </c>
      <c r="N802" s="96" t="str">
        <f>[9]Mides!M793</f>
        <v>x</v>
      </c>
      <c r="O802" s="96">
        <f t="shared" si="7"/>
        <v>0</v>
      </c>
      <c r="P802" s="96" t="str">
        <f>[9]Mides!R793</f>
        <v>Guatemala</v>
      </c>
      <c r="Q802" s="96" t="str">
        <f>[9]Mides!S793</f>
        <v>Guatemala</v>
      </c>
    </row>
    <row r="803" spans="2:17" ht="15" thickBot="1" x14ac:dyDescent="0.35">
      <c r="B803" s="92" t="str">
        <f>[9]Mides!E794</f>
        <v>David</v>
      </c>
      <c r="C803" s="93" t="str">
        <f>[9]Mides!D794</f>
        <v>Reyes</v>
      </c>
      <c r="D803" s="94" t="str">
        <f>IF([9]Mides!F794=1,"X"," ")</f>
        <v xml:space="preserve"> </v>
      </c>
      <c r="E803" s="94" t="str">
        <f>IF([9]Mides!F794=2,"X"," ")</f>
        <v>X</v>
      </c>
      <c r="F803" s="95">
        <f>[9]Mides!B794</f>
        <v>1945191120101</v>
      </c>
      <c r="G803" s="94" t="str">
        <f>IF(AND([9]Mides!H794&gt;=1,[9]Mides!H794&lt;=14),"X"," ")</f>
        <v xml:space="preserve"> </v>
      </c>
      <c r="H803" s="94" t="str">
        <f>IF(AND([9]Mides!H794&gt;=14,[9]Mides!H794&lt;=30),"X"," ")</f>
        <v>X</v>
      </c>
      <c r="I803" s="94" t="str">
        <f>IF(AND([9]Mides!H794&gt;=31,[9]Mides!H794&lt;=60),"X","  ")</f>
        <v xml:space="preserve">  </v>
      </c>
      <c r="J803" s="94" t="str">
        <f>IF([9]Mides!H794&gt;60,"X", "  ")</f>
        <v xml:space="preserve">  </v>
      </c>
      <c r="K803" s="96">
        <f>[9]Mides!N794</f>
        <v>0</v>
      </c>
      <c r="L803" s="96">
        <f>[9]Mides!K794</f>
        <v>0</v>
      </c>
      <c r="M803" s="96">
        <f>[9]Mides!L794</f>
        <v>0</v>
      </c>
      <c r="N803" s="96" t="str">
        <f>[9]Mides!M794</f>
        <v>x</v>
      </c>
      <c r="O803" s="96">
        <f t="shared" si="7"/>
        <v>0</v>
      </c>
      <c r="P803" s="96" t="str">
        <f>[9]Mides!R794</f>
        <v>Guatemala</v>
      </c>
      <c r="Q803" s="96" t="str">
        <f>[9]Mides!S794</f>
        <v>Guatemala</v>
      </c>
    </row>
    <row r="804" spans="2:17" ht="15" thickBot="1" x14ac:dyDescent="0.35">
      <c r="B804" s="92" t="str">
        <f>[9]Mides!E795</f>
        <v>Alejandro</v>
      </c>
      <c r="C804" s="93" t="str">
        <f>[9]Mides!D795</f>
        <v>Patricia</v>
      </c>
      <c r="D804" s="94" t="str">
        <f>IF([9]Mides!F795=1,"X"," ")</f>
        <v xml:space="preserve"> </v>
      </c>
      <c r="E804" s="94" t="str">
        <f>IF([9]Mides!F795=2,"X"," ")</f>
        <v>X</v>
      </c>
      <c r="F804" s="95">
        <f>[9]Mides!B795</f>
        <v>2319121530917</v>
      </c>
      <c r="G804" s="94" t="str">
        <f>IF(AND([9]Mides!H795&gt;=1,[9]Mides!H795&lt;=14),"X"," ")</f>
        <v xml:space="preserve"> </v>
      </c>
      <c r="H804" s="94" t="str">
        <f>IF(AND([9]Mides!H795&gt;=14,[9]Mides!H795&lt;=30),"X"," ")</f>
        <v xml:space="preserve"> </v>
      </c>
      <c r="I804" s="94" t="str">
        <f>IF(AND([9]Mides!H795&gt;=31,[9]Mides!H795&lt;=60),"X","  ")</f>
        <v>X</v>
      </c>
      <c r="J804" s="94" t="str">
        <f>IF([9]Mides!H795&gt;60,"X", "  ")</f>
        <v xml:space="preserve">  </v>
      </c>
      <c r="K804" s="96">
        <f>[9]Mides!N795</f>
        <v>0</v>
      </c>
      <c r="L804" s="96">
        <f>[9]Mides!K795</f>
        <v>0</v>
      </c>
      <c r="M804" s="96">
        <f>[9]Mides!L795</f>
        <v>0</v>
      </c>
      <c r="N804" s="96" t="str">
        <f>[9]Mides!M795</f>
        <v>x</v>
      </c>
      <c r="O804" s="96">
        <f t="shared" si="7"/>
        <v>0</v>
      </c>
      <c r="P804" s="96" t="str">
        <f>[9]Mides!R795</f>
        <v>Guatemala</v>
      </c>
      <c r="Q804" s="96" t="str">
        <f>[9]Mides!S795</f>
        <v>Guatemala</v>
      </c>
    </row>
    <row r="805" spans="2:17" ht="15" thickBot="1" x14ac:dyDescent="0.35">
      <c r="B805" s="92" t="str">
        <f>[9]Mides!E796</f>
        <v>Sandra</v>
      </c>
      <c r="C805" s="93" t="str">
        <f>[9]Mides!D796</f>
        <v>Alvarez</v>
      </c>
      <c r="D805" s="94" t="str">
        <f>IF([9]Mides!F796=1,"X"," ")</f>
        <v>X</v>
      </c>
      <c r="E805" s="94" t="str">
        <f>IF([9]Mides!F796=2,"X"," ")</f>
        <v xml:space="preserve"> </v>
      </c>
      <c r="F805" s="95" t="str">
        <f>[9]Mides!B796</f>
        <v>pendiente</v>
      </c>
      <c r="G805" s="94" t="str">
        <f>IF(AND([9]Mides!H796&gt;=1,[9]Mides!H796&lt;=14),"X"," ")</f>
        <v xml:space="preserve"> </v>
      </c>
      <c r="H805" s="94" t="str">
        <f>IF(AND([9]Mides!H796&gt;=14,[9]Mides!H796&lt;=30),"X"," ")</f>
        <v xml:space="preserve"> </v>
      </c>
      <c r="I805" s="94" t="str">
        <f>IF(AND([9]Mides!H796&gt;=31,[9]Mides!H796&lt;=60),"X","  ")</f>
        <v>X</v>
      </c>
      <c r="J805" s="94" t="str">
        <f>IF([9]Mides!H796&gt;60,"X", "  ")</f>
        <v xml:space="preserve">  </v>
      </c>
      <c r="K805" s="96">
        <f>[9]Mides!N796</f>
        <v>0</v>
      </c>
      <c r="L805" s="96">
        <f>[9]Mides!K796</f>
        <v>0</v>
      </c>
      <c r="M805" s="96">
        <f>[9]Mides!L796</f>
        <v>0</v>
      </c>
      <c r="N805" s="96" t="str">
        <f>[9]Mides!M796</f>
        <v>x</v>
      </c>
      <c r="O805" s="96">
        <f t="shared" si="7"/>
        <v>0</v>
      </c>
      <c r="P805" s="96" t="str">
        <f>[9]Mides!R796</f>
        <v>Guatemala</v>
      </c>
      <c r="Q805" s="96" t="str">
        <f>[9]Mides!S796</f>
        <v>Guatemala</v>
      </c>
    </row>
    <row r="806" spans="2:17" ht="15" thickBot="1" x14ac:dyDescent="0.35">
      <c r="B806" s="92" t="str">
        <f>[9]Mides!E797</f>
        <v>Josue</v>
      </c>
      <c r="C806" s="93" t="str">
        <f>[9]Mides!D797</f>
        <v>Soto</v>
      </c>
      <c r="D806" s="94" t="str">
        <f>IF([9]Mides!F797=1,"X"," ")</f>
        <v xml:space="preserve"> </v>
      </c>
      <c r="E806" s="94" t="str">
        <f>IF([9]Mides!F797=2,"X"," ")</f>
        <v>X</v>
      </c>
      <c r="F806" s="95" t="str">
        <f>[9]Mides!B797</f>
        <v>menor de edad</v>
      </c>
      <c r="G806" s="94" t="str">
        <f>IF(AND([9]Mides!H797&gt;=1,[9]Mides!H797&lt;=14),"X"," ")</f>
        <v>X</v>
      </c>
      <c r="H806" s="94" t="str">
        <f>IF(AND([9]Mides!H797&gt;=14,[9]Mides!H797&lt;=30),"X"," ")</f>
        <v xml:space="preserve"> </v>
      </c>
      <c r="I806" s="94" t="str">
        <f>IF(AND([9]Mides!H797&gt;=31,[9]Mides!H797&lt;=60),"X","  ")</f>
        <v xml:space="preserve">  </v>
      </c>
      <c r="J806" s="94" t="str">
        <f>IF([9]Mides!H797&gt;60,"X", "  ")</f>
        <v xml:space="preserve">  </v>
      </c>
      <c r="K806" s="96">
        <f>[9]Mides!N797</f>
        <v>0</v>
      </c>
      <c r="L806" s="96">
        <f>[9]Mides!K797</f>
        <v>0</v>
      </c>
      <c r="M806" s="96">
        <f>[9]Mides!L797</f>
        <v>0</v>
      </c>
      <c r="N806" s="96" t="str">
        <f>[9]Mides!M797</f>
        <v>x</v>
      </c>
      <c r="O806" s="96">
        <f t="shared" si="7"/>
        <v>0</v>
      </c>
      <c r="P806" s="96" t="str">
        <f>[9]Mides!R797</f>
        <v>Guatemala</v>
      </c>
      <c r="Q806" s="96" t="str">
        <f>[9]Mides!S797</f>
        <v>Guatemala</v>
      </c>
    </row>
    <row r="807" spans="2:17" ht="15" thickBot="1" x14ac:dyDescent="0.35">
      <c r="B807" s="92" t="str">
        <f>[9]Mides!E798</f>
        <v>Maylin</v>
      </c>
      <c r="C807" s="93" t="str">
        <f>[9]Mides!D798</f>
        <v>Franco</v>
      </c>
      <c r="D807" s="94" t="str">
        <f>IF([9]Mides!F798=1,"X"," ")</f>
        <v>X</v>
      </c>
      <c r="E807" s="94" t="str">
        <f>IF([9]Mides!F798=2,"X"," ")</f>
        <v xml:space="preserve"> </v>
      </c>
      <c r="F807" s="95" t="str">
        <f>[9]Mides!B798</f>
        <v xml:space="preserve"> menor de edad  </v>
      </c>
      <c r="G807" s="94" t="str">
        <f>IF(AND([9]Mides!H798&gt;=1,[9]Mides!H798&lt;=14),"X"," ")</f>
        <v xml:space="preserve"> </v>
      </c>
      <c r="H807" s="94" t="str">
        <f>IF(AND([9]Mides!H798&gt;=14,[9]Mides!H798&lt;=30),"X"," ")</f>
        <v>X</v>
      </c>
      <c r="I807" s="94" t="str">
        <f>IF(AND([9]Mides!H798&gt;=31,[9]Mides!H798&lt;=60),"X","  ")</f>
        <v xml:space="preserve">  </v>
      </c>
      <c r="J807" s="94" t="str">
        <f>IF([9]Mides!H798&gt;60,"X", "  ")</f>
        <v xml:space="preserve">  </v>
      </c>
      <c r="K807" s="96">
        <f>[9]Mides!N798</f>
        <v>0</v>
      </c>
      <c r="L807" s="96">
        <f>[9]Mides!K798</f>
        <v>0</v>
      </c>
      <c r="M807" s="96">
        <f>[9]Mides!L798</f>
        <v>0</v>
      </c>
      <c r="N807" s="96" t="str">
        <f>[9]Mides!M798</f>
        <v>x</v>
      </c>
      <c r="O807" s="96">
        <f t="shared" si="7"/>
        <v>0</v>
      </c>
      <c r="P807" s="96" t="str">
        <f>[9]Mides!R798</f>
        <v>Guatemala</v>
      </c>
      <c r="Q807" s="96" t="str">
        <f>[9]Mides!S798</f>
        <v>Guatemala</v>
      </c>
    </row>
    <row r="808" spans="2:17" ht="15" thickBot="1" x14ac:dyDescent="0.35">
      <c r="B808" s="92" t="str">
        <f>[9]Mides!E799</f>
        <v xml:space="preserve">Luis </v>
      </c>
      <c r="C808" s="93" t="str">
        <f>[9]Mides!D799</f>
        <v xml:space="preserve">Franco </v>
      </c>
      <c r="D808" s="94" t="str">
        <f>IF([9]Mides!F799=1,"X"," ")</f>
        <v xml:space="preserve"> </v>
      </c>
      <c r="E808" s="94" t="str">
        <f>IF([9]Mides!F799=2,"X"," ")</f>
        <v>X</v>
      </c>
      <c r="F808" s="95" t="str">
        <f>[9]Mides!B799</f>
        <v>menor de edad</v>
      </c>
      <c r="G808" s="94" t="str">
        <f>IF(AND([9]Mides!H799&gt;=1,[9]Mides!H799&lt;=14),"X"," ")</f>
        <v>X</v>
      </c>
      <c r="H808" s="94" t="str">
        <f>IF(AND([9]Mides!H799&gt;=14,[9]Mides!H799&lt;=30),"X"," ")</f>
        <v>X</v>
      </c>
      <c r="I808" s="94" t="str">
        <f>IF(AND([9]Mides!H799&gt;=31,[9]Mides!H799&lt;=60),"X","  ")</f>
        <v xml:space="preserve">  </v>
      </c>
      <c r="J808" s="94" t="str">
        <f>IF([9]Mides!H799&gt;60,"X", "  ")</f>
        <v xml:space="preserve">  </v>
      </c>
      <c r="K808" s="96">
        <f>[9]Mides!N799</f>
        <v>0</v>
      </c>
      <c r="L808" s="96">
        <f>[9]Mides!K799</f>
        <v>0</v>
      </c>
      <c r="M808" s="96">
        <f>[9]Mides!L799</f>
        <v>0</v>
      </c>
      <c r="N808" s="96" t="str">
        <f>[9]Mides!M799</f>
        <v>x</v>
      </c>
      <c r="O808" s="96">
        <f t="shared" si="7"/>
        <v>0</v>
      </c>
      <c r="P808" s="96" t="str">
        <f>[9]Mides!R799</f>
        <v>Guatemala</v>
      </c>
      <c r="Q808" s="96" t="str">
        <f>[9]Mides!S799</f>
        <v>Guatemala</v>
      </c>
    </row>
    <row r="809" spans="2:17" ht="15" thickBot="1" x14ac:dyDescent="0.35">
      <c r="B809" s="92" t="str">
        <f>[9]Mides!E800</f>
        <v>Enma</v>
      </c>
      <c r="C809" s="93" t="str">
        <f>[9]Mides!D800</f>
        <v>Boche</v>
      </c>
      <c r="D809" s="94" t="str">
        <f>IF([9]Mides!F800=1,"X"," ")</f>
        <v>X</v>
      </c>
      <c r="E809" s="94" t="str">
        <f>IF([9]Mides!F800=2,"X"," ")</f>
        <v xml:space="preserve"> </v>
      </c>
      <c r="F809" s="95">
        <f>[9]Mides!B800</f>
        <v>2398989070101</v>
      </c>
      <c r="G809" s="94" t="str">
        <f>IF(AND([9]Mides!H800&gt;=1,[9]Mides!H800&lt;=14),"X"," ")</f>
        <v xml:space="preserve"> </v>
      </c>
      <c r="H809" s="94" t="str">
        <f>IF(AND([9]Mides!H800&gt;=14,[9]Mides!H800&lt;=30),"X"," ")</f>
        <v xml:space="preserve"> </v>
      </c>
      <c r="I809" s="94" t="str">
        <f>IF(AND([9]Mides!H800&gt;=31,[9]Mides!H800&lt;=60),"X","  ")</f>
        <v>X</v>
      </c>
      <c r="J809" s="94" t="str">
        <f>IF([9]Mides!H800&gt;60,"X", "  ")</f>
        <v xml:space="preserve">  </v>
      </c>
      <c r="K809" s="96">
        <f>[9]Mides!N800</f>
        <v>0</v>
      </c>
      <c r="L809" s="96">
        <f>[9]Mides!K800</f>
        <v>0</v>
      </c>
      <c r="M809" s="96">
        <f>[9]Mides!L800</f>
        <v>0</v>
      </c>
      <c r="N809" s="96" t="str">
        <f>[9]Mides!M800</f>
        <v>x</v>
      </c>
      <c r="O809" s="96">
        <f t="shared" si="7"/>
        <v>0</v>
      </c>
      <c r="P809" s="96" t="str">
        <f>[9]Mides!R800</f>
        <v>Guatemala</v>
      </c>
      <c r="Q809" s="96" t="str">
        <f>[9]Mides!S800</f>
        <v>Guatemala</v>
      </c>
    </row>
    <row r="810" spans="2:17" ht="15" thickBot="1" x14ac:dyDescent="0.35">
      <c r="B810" s="92" t="str">
        <f>[9]Mides!E801</f>
        <v>Alex</v>
      </c>
      <c r="C810" s="93" t="str">
        <f>[9]Mides!D801</f>
        <v>Lopez</v>
      </c>
      <c r="D810" s="94" t="str">
        <f>IF([9]Mides!F801=1,"X"," ")</f>
        <v xml:space="preserve"> </v>
      </c>
      <c r="E810" s="94" t="str">
        <f>IF([9]Mides!F801=2,"X"," ")</f>
        <v>X</v>
      </c>
      <c r="F810" s="95" t="str">
        <f>[9]Mides!B801</f>
        <v>menor de edad</v>
      </c>
      <c r="G810" s="94" t="str">
        <f>IF(AND([9]Mides!H801&gt;=1,[9]Mides!H801&lt;=14),"X"," ")</f>
        <v>X</v>
      </c>
      <c r="H810" s="94" t="str">
        <f>IF(AND([9]Mides!H801&gt;=14,[9]Mides!H801&lt;=30),"X"," ")</f>
        <v xml:space="preserve"> </v>
      </c>
      <c r="I810" s="94" t="str">
        <f>IF(AND([9]Mides!H801&gt;=31,[9]Mides!H801&lt;=60),"X","  ")</f>
        <v xml:space="preserve">  </v>
      </c>
      <c r="J810" s="94" t="str">
        <f>IF([9]Mides!H801&gt;60,"X", "  ")</f>
        <v xml:space="preserve">  </v>
      </c>
      <c r="K810" s="96">
        <f>[9]Mides!N801</f>
        <v>0</v>
      </c>
      <c r="L810" s="96">
        <f>[9]Mides!K801</f>
        <v>0</v>
      </c>
      <c r="M810" s="96">
        <f>[9]Mides!L801</f>
        <v>0</v>
      </c>
      <c r="N810" s="96" t="str">
        <f>[9]Mides!M801</f>
        <v>x</v>
      </c>
      <c r="O810" s="96">
        <f t="shared" si="7"/>
        <v>0</v>
      </c>
      <c r="P810" s="96" t="str">
        <f>[9]Mides!R801</f>
        <v>Guatemala</v>
      </c>
      <c r="Q810" s="96" t="str">
        <f>[9]Mides!S801</f>
        <v>Guatemala</v>
      </c>
    </row>
    <row r="811" spans="2:17" ht="15" thickBot="1" x14ac:dyDescent="0.35">
      <c r="B811" s="92" t="str">
        <f>[9]Mides!E802</f>
        <v>Ana</v>
      </c>
      <c r="C811" s="93" t="str">
        <f>[9]Mides!D802</f>
        <v>Quinteros</v>
      </c>
      <c r="D811" s="94" t="str">
        <f>IF([9]Mides!F802=1,"X"," ")</f>
        <v>X</v>
      </c>
      <c r="E811" s="94" t="str">
        <f>IF([9]Mides!F802=2,"X"," ")</f>
        <v xml:space="preserve"> </v>
      </c>
      <c r="F811" s="95">
        <f>[9]Mides!B802</f>
        <v>2086713070110</v>
      </c>
      <c r="G811" s="94" t="str">
        <f>IF(AND([9]Mides!H802&gt;=1,[9]Mides!H802&lt;=14),"X"," ")</f>
        <v xml:space="preserve"> </v>
      </c>
      <c r="H811" s="94" t="str">
        <f>IF(AND([9]Mides!H802&gt;=14,[9]Mides!H802&lt;=30),"X"," ")</f>
        <v>X</v>
      </c>
      <c r="I811" s="94" t="str">
        <f>IF(AND([9]Mides!H802&gt;=31,[9]Mides!H802&lt;=60),"X","  ")</f>
        <v xml:space="preserve">  </v>
      </c>
      <c r="J811" s="94" t="str">
        <f>IF([9]Mides!H802&gt;60,"X", "  ")</f>
        <v xml:space="preserve">  </v>
      </c>
      <c r="K811" s="96">
        <f>[9]Mides!N802</f>
        <v>0</v>
      </c>
      <c r="L811" s="96">
        <f>[9]Mides!K802</f>
        <v>0</v>
      </c>
      <c r="M811" s="96">
        <f>[9]Mides!L802</f>
        <v>0</v>
      </c>
      <c r="N811" s="96" t="str">
        <f>[9]Mides!M802</f>
        <v>x</v>
      </c>
      <c r="O811" s="96">
        <f t="shared" si="7"/>
        <v>0</v>
      </c>
      <c r="P811" s="96" t="str">
        <f>[9]Mides!R802</f>
        <v>Guatemala</v>
      </c>
      <c r="Q811" s="96" t="str">
        <f>[9]Mides!S802</f>
        <v>Guatemala</v>
      </c>
    </row>
    <row r="812" spans="2:17" ht="15" thickBot="1" x14ac:dyDescent="0.35">
      <c r="B812" s="92" t="str">
        <f>[9]Mides!E803</f>
        <v>Sandy</v>
      </c>
      <c r="C812" s="93" t="str">
        <f>[9]Mides!D803</f>
        <v>Lopez</v>
      </c>
      <c r="D812" s="94" t="str">
        <f>IF([9]Mides!F803=1,"X"," ")</f>
        <v>X</v>
      </c>
      <c r="E812" s="94" t="str">
        <f>IF([9]Mides!F803=2,"X"," ")</f>
        <v xml:space="preserve"> </v>
      </c>
      <c r="F812" s="95" t="str">
        <f>[9]Mides!B803</f>
        <v>menor de edad</v>
      </c>
      <c r="G812" s="94" t="str">
        <f>IF(AND([9]Mides!H803&gt;=1,[9]Mides!H803&lt;=14),"X"," ")</f>
        <v>X</v>
      </c>
      <c r="H812" s="94" t="str">
        <f>IF(AND([9]Mides!H803&gt;=14,[9]Mides!H803&lt;=30),"X"," ")</f>
        <v xml:space="preserve"> </v>
      </c>
      <c r="I812" s="94" t="str">
        <f>IF(AND([9]Mides!H803&gt;=31,[9]Mides!H803&lt;=60),"X","  ")</f>
        <v xml:space="preserve">  </v>
      </c>
      <c r="J812" s="94" t="str">
        <f>IF([9]Mides!H803&gt;60,"X", "  ")</f>
        <v xml:space="preserve">  </v>
      </c>
      <c r="K812" s="96">
        <f>[9]Mides!N803</f>
        <v>0</v>
      </c>
      <c r="L812" s="96">
        <f>[9]Mides!K803</f>
        <v>0</v>
      </c>
      <c r="M812" s="96">
        <f>[9]Mides!L803</f>
        <v>0</v>
      </c>
      <c r="N812" s="96" t="str">
        <f>[9]Mides!M803</f>
        <v>x</v>
      </c>
      <c r="O812" s="96">
        <f t="shared" si="7"/>
        <v>0</v>
      </c>
      <c r="P812" s="96" t="str">
        <f>[9]Mides!R803</f>
        <v>Guatemala</v>
      </c>
      <c r="Q812" s="96" t="str">
        <f>[9]Mides!S803</f>
        <v>Guatemala</v>
      </c>
    </row>
    <row r="813" spans="2:17" ht="15" thickBot="1" x14ac:dyDescent="0.35">
      <c r="B813" s="92" t="str">
        <f>[9]Mides!E804</f>
        <v>Dora</v>
      </c>
      <c r="C813" s="93" t="str">
        <f>[9]Mides!D804</f>
        <v>Mayen</v>
      </c>
      <c r="D813" s="94" t="str">
        <f>IF([9]Mides!F804=1,"X"," ")</f>
        <v>X</v>
      </c>
      <c r="E813" s="94" t="str">
        <f>IF([9]Mides!F804=2,"X"," ")</f>
        <v xml:space="preserve"> </v>
      </c>
      <c r="F813" s="95">
        <f>[9]Mides!B804</f>
        <v>2273453390101</v>
      </c>
      <c r="G813" s="94" t="str">
        <f>IF(AND([9]Mides!H804&gt;=1,[9]Mides!H804&lt;=14),"X"," ")</f>
        <v xml:space="preserve"> </v>
      </c>
      <c r="H813" s="94" t="str">
        <f>IF(AND([9]Mides!H804&gt;=14,[9]Mides!H804&lt;=30),"X"," ")</f>
        <v xml:space="preserve"> </v>
      </c>
      <c r="I813" s="94" t="str">
        <f>IF(AND([9]Mides!H804&gt;=31,[9]Mides!H804&lt;=60),"X","  ")</f>
        <v>X</v>
      </c>
      <c r="J813" s="94" t="str">
        <f>IF([9]Mides!H804&gt;60,"X", "  ")</f>
        <v xml:space="preserve">  </v>
      </c>
      <c r="K813" s="96">
        <f>[9]Mides!N804</f>
        <v>0</v>
      </c>
      <c r="L813" s="96">
        <f>[9]Mides!K804</f>
        <v>0</v>
      </c>
      <c r="M813" s="96">
        <f>[9]Mides!L804</f>
        <v>0</v>
      </c>
      <c r="N813" s="96" t="str">
        <f>[9]Mides!M804</f>
        <v>x</v>
      </c>
      <c r="O813" s="96">
        <f t="shared" si="7"/>
        <v>0</v>
      </c>
      <c r="P813" s="96" t="str">
        <f>[9]Mides!R804</f>
        <v>Guatemala</v>
      </c>
      <c r="Q813" s="96" t="str">
        <f>[9]Mides!S804</f>
        <v>Guatemala</v>
      </c>
    </row>
    <row r="814" spans="2:17" ht="15" thickBot="1" x14ac:dyDescent="0.35">
      <c r="B814" s="92" t="str">
        <f>[9]Mides!E805</f>
        <v xml:space="preserve">Valeria </v>
      </c>
      <c r="C814" s="93" t="str">
        <f>[9]Mides!D805</f>
        <v>Mendez</v>
      </c>
      <c r="D814" s="94" t="str">
        <f>IF([9]Mides!F805=1,"X"," ")</f>
        <v>X</v>
      </c>
      <c r="E814" s="94" t="str">
        <f>IF([9]Mides!F805=2,"X"," ")</f>
        <v xml:space="preserve"> </v>
      </c>
      <c r="F814" s="95" t="str">
        <f>[9]Mides!B805</f>
        <v>menor de edad</v>
      </c>
      <c r="G814" s="94" t="str">
        <f>IF(AND([9]Mides!H805&gt;=1,[9]Mides!H805&lt;=14),"X"," ")</f>
        <v>X</v>
      </c>
      <c r="H814" s="94" t="str">
        <f>IF(AND([9]Mides!H805&gt;=14,[9]Mides!H805&lt;=30),"X"," ")</f>
        <v xml:space="preserve"> </v>
      </c>
      <c r="I814" s="94" t="str">
        <f>IF(AND([9]Mides!H805&gt;=31,[9]Mides!H805&lt;=60),"X","  ")</f>
        <v xml:space="preserve">  </v>
      </c>
      <c r="J814" s="94" t="str">
        <f>IF([9]Mides!H805&gt;60,"X", "  ")</f>
        <v xml:space="preserve">  </v>
      </c>
      <c r="K814" s="96">
        <f>[9]Mides!N805</f>
        <v>0</v>
      </c>
      <c r="L814" s="96">
        <f>[9]Mides!K805</f>
        <v>0</v>
      </c>
      <c r="M814" s="96">
        <f>[9]Mides!L805</f>
        <v>0</v>
      </c>
      <c r="N814" s="96" t="str">
        <f>[9]Mides!M805</f>
        <v>x</v>
      </c>
      <c r="O814" s="96">
        <f t="shared" si="7"/>
        <v>0</v>
      </c>
      <c r="P814" s="96" t="str">
        <f>[9]Mides!R805</f>
        <v>Guatemala</v>
      </c>
      <c r="Q814" s="96" t="str">
        <f>[9]Mides!S805</f>
        <v>Guatemala</v>
      </c>
    </row>
    <row r="815" spans="2:17" ht="15" thickBot="1" x14ac:dyDescent="0.35">
      <c r="B815" s="92" t="str">
        <f>[9]Mides!E806</f>
        <v>Angel</v>
      </c>
      <c r="C815" s="93" t="str">
        <f>[9]Mides!D806</f>
        <v>Mendoza</v>
      </c>
      <c r="D815" s="94" t="str">
        <f>IF([9]Mides!F806=1,"X"," ")</f>
        <v xml:space="preserve"> </v>
      </c>
      <c r="E815" s="94" t="str">
        <f>IF([9]Mides!F806=2,"X"," ")</f>
        <v>X</v>
      </c>
      <c r="F815" s="95" t="str">
        <f>[9]Mides!B806</f>
        <v>menor de edad</v>
      </c>
      <c r="G815" s="94" t="str">
        <f>IF(AND([9]Mides!H806&gt;=1,[9]Mides!H806&lt;=14),"X"," ")</f>
        <v>X</v>
      </c>
      <c r="H815" s="94" t="str">
        <f>IF(AND([9]Mides!H806&gt;=14,[9]Mides!H806&lt;=30),"X"," ")</f>
        <v xml:space="preserve"> </v>
      </c>
      <c r="I815" s="94" t="str">
        <f>IF(AND([9]Mides!H806&gt;=31,[9]Mides!H806&lt;=60),"X","  ")</f>
        <v xml:space="preserve">  </v>
      </c>
      <c r="J815" s="94" t="str">
        <f>IF([9]Mides!H806&gt;60,"X", "  ")</f>
        <v xml:space="preserve">  </v>
      </c>
      <c r="K815" s="96">
        <f>[9]Mides!N806</f>
        <v>0</v>
      </c>
      <c r="L815" s="96">
        <f>[9]Mides!K806</f>
        <v>0</v>
      </c>
      <c r="M815" s="96">
        <f>[9]Mides!L806</f>
        <v>0</v>
      </c>
      <c r="N815" s="96" t="str">
        <f>[9]Mides!M806</f>
        <v>x</v>
      </c>
      <c r="O815" s="96">
        <f t="shared" si="7"/>
        <v>0</v>
      </c>
      <c r="P815" s="96" t="str">
        <f>[9]Mides!R806</f>
        <v>Guatemala</v>
      </c>
      <c r="Q815" s="96" t="str">
        <f>[9]Mides!S806</f>
        <v>Guatemala</v>
      </c>
    </row>
    <row r="816" spans="2:17" ht="15" thickBot="1" x14ac:dyDescent="0.35">
      <c r="B816" s="92" t="str">
        <f>[9]Mides!E807</f>
        <v>Diego</v>
      </c>
      <c r="C816" s="93" t="str">
        <f>[9]Mides!D807</f>
        <v>Mendoza</v>
      </c>
      <c r="D816" s="94" t="str">
        <f>IF([9]Mides!F807=1,"X"," ")</f>
        <v xml:space="preserve"> </v>
      </c>
      <c r="E816" s="94" t="str">
        <f>IF([9]Mides!F807=2,"X"," ")</f>
        <v>X</v>
      </c>
      <c r="F816" s="95" t="str">
        <f>[9]Mides!B807</f>
        <v>menor de edad</v>
      </c>
      <c r="G816" s="94" t="str">
        <f>IF(AND([9]Mides!H807&gt;=1,[9]Mides!H807&lt;=14),"X"," ")</f>
        <v>X</v>
      </c>
      <c r="H816" s="94" t="str">
        <f>IF(AND([9]Mides!H807&gt;=14,[9]Mides!H807&lt;=30),"X"," ")</f>
        <v xml:space="preserve"> </v>
      </c>
      <c r="I816" s="94" t="str">
        <f>IF(AND([9]Mides!H807&gt;=31,[9]Mides!H807&lt;=60),"X","  ")</f>
        <v xml:space="preserve">  </v>
      </c>
      <c r="J816" s="94" t="str">
        <f>IF([9]Mides!H807&gt;60,"X", "  ")</f>
        <v xml:space="preserve">  </v>
      </c>
      <c r="K816" s="96">
        <f>[9]Mides!N807</f>
        <v>0</v>
      </c>
      <c r="L816" s="96">
        <f>[9]Mides!K807</f>
        <v>0</v>
      </c>
      <c r="M816" s="96">
        <f>[9]Mides!L807</f>
        <v>0</v>
      </c>
      <c r="N816" s="96" t="str">
        <f>[9]Mides!M807</f>
        <v>x</v>
      </c>
      <c r="O816" s="96">
        <f t="shared" si="7"/>
        <v>0</v>
      </c>
      <c r="P816" s="96" t="str">
        <f>[9]Mides!R807</f>
        <v>Guatemala</v>
      </c>
      <c r="Q816" s="96" t="str">
        <f>[9]Mides!S807</f>
        <v>Guatemala</v>
      </c>
    </row>
    <row r="817" spans="2:17" ht="15" thickBot="1" x14ac:dyDescent="0.35">
      <c r="B817" s="92" t="str">
        <f>[9]Mides!E808</f>
        <v>Izabela</v>
      </c>
      <c r="C817" s="93" t="str">
        <f>[9]Mides!D808</f>
        <v>Mendoza</v>
      </c>
      <c r="D817" s="94" t="str">
        <f>IF([9]Mides!F808=1,"X"," ")</f>
        <v>X</v>
      </c>
      <c r="E817" s="94" t="str">
        <f>IF([9]Mides!F808=2,"X"," ")</f>
        <v xml:space="preserve"> </v>
      </c>
      <c r="F817" s="95" t="str">
        <f>[9]Mides!B808</f>
        <v>menor de edad</v>
      </c>
      <c r="G817" s="94" t="str">
        <f>IF(AND([9]Mides!H808&gt;=1,[9]Mides!H808&lt;=14),"X"," ")</f>
        <v>X</v>
      </c>
      <c r="H817" s="94" t="str">
        <f>IF(AND([9]Mides!H808&gt;=14,[9]Mides!H808&lt;=30),"X"," ")</f>
        <v xml:space="preserve"> </v>
      </c>
      <c r="I817" s="94" t="str">
        <f>IF(AND([9]Mides!H808&gt;=31,[9]Mides!H808&lt;=60),"X","  ")</f>
        <v xml:space="preserve">  </v>
      </c>
      <c r="J817" s="94" t="str">
        <f>IF([9]Mides!H808&gt;60,"X", "  ")</f>
        <v xml:space="preserve">  </v>
      </c>
      <c r="K817" s="96">
        <f>[9]Mides!N808</f>
        <v>0</v>
      </c>
      <c r="L817" s="96">
        <f>[9]Mides!K808</f>
        <v>0</v>
      </c>
      <c r="M817" s="96">
        <f>[9]Mides!L808</f>
        <v>0</v>
      </c>
      <c r="N817" s="96" t="str">
        <f>[9]Mides!M808</f>
        <v>x</v>
      </c>
      <c r="O817" s="96">
        <f t="shared" si="7"/>
        <v>0</v>
      </c>
      <c r="P817" s="96" t="str">
        <f>[9]Mides!R808</f>
        <v>Guatemala</v>
      </c>
      <c r="Q817" s="96" t="str">
        <f>[9]Mides!S808</f>
        <v>Guatemala</v>
      </c>
    </row>
    <row r="818" spans="2:17" ht="15" thickBot="1" x14ac:dyDescent="0.35">
      <c r="B818" s="92" t="str">
        <f>[9]Mides!E809</f>
        <v>Itzuri</v>
      </c>
      <c r="C818" s="93" t="str">
        <f>[9]Mides!D809</f>
        <v>Franco</v>
      </c>
      <c r="D818" s="94" t="str">
        <f>IF([9]Mides!F809=1,"X"," ")</f>
        <v>X</v>
      </c>
      <c r="E818" s="94" t="str">
        <f>IF([9]Mides!F809=2,"X"," ")</f>
        <v xml:space="preserve"> </v>
      </c>
      <c r="F818" s="95" t="str">
        <f>[9]Mides!B809</f>
        <v>menor de edad</v>
      </c>
      <c r="G818" s="94" t="str">
        <f>IF(AND([9]Mides!H809&gt;=1,[9]Mides!H809&lt;=14),"X"," ")</f>
        <v>X</v>
      </c>
      <c r="H818" s="94" t="str">
        <f>IF(AND([9]Mides!H809&gt;=14,[9]Mides!H809&lt;=30),"X"," ")</f>
        <v xml:space="preserve"> </v>
      </c>
      <c r="I818" s="94" t="str">
        <f>IF(AND([9]Mides!H809&gt;=31,[9]Mides!H809&lt;=60),"X","  ")</f>
        <v xml:space="preserve">  </v>
      </c>
      <c r="J818" s="94" t="str">
        <f>IF([9]Mides!H809&gt;60,"X", "  ")</f>
        <v xml:space="preserve">  </v>
      </c>
      <c r="K818" s="96">
        <f>[9]Mides!N809</f>
        <v>0</v>
      </c>
      <c r="L818" s="96">
        <f>[9]Mides!K809</f>
        <v>0</v>
      </c>
      <c r="M818" s="96">
        <f>[9]Mides!L809</f>
        <v>0</v>
      </c>
      <c r="N818" s="96" t="str">
        <f>[9]Mides!M809</f>
        <v>x</v>
      </c>
      <c r="O818" s="96">
        <f t="shared" si="7"/>
        <v>0</v>
      </c>
      <c r="P818" s="96" t="str">
        <f>[9]Mides!R809</f>
        <v>Guatemala</v>
      </c>
      <c r="Q818" s="96" t="str">
        <f>[9]Mides!S809</f>
        <v>Guatemala</v>
      </c>
    </row>
    <row r="819" spans="2:17" ht="15" thickBot="1" x14ac:dyDescent="0.35">
      <c r="B819" s="92" t="str">
        <f>[9]Mides!E810</f>
        <v>Miguel</v>
      </c>
      <c r="C819" s="93" t="str">
        <f>[9]Mides!D810</f>
        <v>Escobar</v>
      </c>
      <c r="D819" s="94" t="str">
        <f>IF([9]Mides!F810=1,"X"," ")</f>
        <v xml:space="preserve"> </v>
      </c>
      <c r="E819" s="94" t="str">
        <f>IF([9]Mides!F810=2,"X"," ")</f>
        <v>X</v>
      </c>
      <c r="F819" s="95" t="str">
        <f>[9]Mides!B810</f>
        <v>menor de edad</v>
      </c>
      <c r="G819" s="94" t="str">
        <f>IF(AND([9]Mides!H810&gt;=1,[9]Mides!H810&lt;=14),"X"," ")</f>
        <v>X</v>
      </c>
      <c r="H819" s="94" t="str">
        <f>IF(AND([9]Mides!H810&gt;=14,[9]Mides!H810&lt;=30),"X"," ")</f>
        <v xml:space="preserve"> </v>
      </c>
      <c r="I819" s="94" t="str">
        <f>IF(AND([9]Mides!H810&gt;=31,[9]Mides!H810&lt;=60),"X","  ")</f>
        <v xml:space="preserve">  </v>
      </c>
      <c r="J819" s="94" t="str">
        <f>IF([9]Mides!H810&gt;60,"X", "  ")</f>
        <v xml:space="preserve">  </v>
      </c>
      <c r="K819" s="96">
        <f>[9]Mides!N810</f>
        <v>0</v>
      </c>
      <c r="L819" s="96">
        <f>[9]Mides!K810</f>
        <v>0</v>
      </c>
      <c r="M819" s="96">
        <f>[9]Mides!L810</f>
        <v>0</v>
      </c>
      <c r="N819" s="96" t="str">
        <f>[9]Mides!M810</f>
        <v>x</v>
      </c>
      <c r="O819" s="96">
        <f t="shared" si="7"/>
        <v>0</v>
      </c>
      <c r="P819" s="96" t="str">
        <f>[9]Mides!R810</f>
        <v>Guatemala</v>
      </c>
      <c r="Q819" s="96" t="str">
        <f>[9]Mides!S810</f>
        <v>Guatemala</v>
      </c>
    </row>
    <row r="820" spans="2:17" ht="15" thickBot="1" x14ac:dyDescent="0.35">
      <c r="B820" s="92" t="str">
        <f>[9]Mides!E811</f>
        <v>Lilian</v>
      </c>
      <c r="C820" s="93" t="str">
        <f>[9]Mides!D811</f>
        <v>Loarca</v>
      </c>
      <c r="D820" s="94" t="str">
        <f>IF([9]Mides!F811=1,"X"," ")</f>
        <v>X</v>
      </c>
      <c r="E820" s="94" t="str">
        <f>IF([9]Mides!F811=2,"X"," ")</f>
        <v xml:space="preserve"> </v>
      </c>
      <c r="F820" s="95">
        <f>[9]Mides!B811</f>
        <v>19117639701001</v>
      </c>
      <c r="G820" s="94" t="str">
        <f>IF(AND([9]Mides!H811&gt;=1,[9]Mides!H811&lt;=14),"X"," ")</f>
        <v xml:space="preserve"> </v>
      </c>
      <c r="H820" s="94" t="str">
        <f>IF(AND([9]Mides!H811&gt;=14,[9]Mides!H811&lt;=30),"X"," ")</f>
        <v xml:space="preserve"> </v>
      </c>
      <c r="I820" s="94" t="str">
        <f>IF(AND([9]Mides!H811&gt;=31,[9]Mides!H811&lt;=60),"X","  ")</f>
        <v>X</v>
      </c>
      <c r="J820" s="94" t="str">
        <f>IF([9]Mides!H811&gt;60,"X", "  ")</f>
        <v xml:space="preserve">  </v>
      </c>
      <c r="K820" s="96">
        <f>[9]Mides!N811</f>
        <v>0</v>
      </c>
      <c r="L820" s="96">
        <f>[9]Mides!K811</f>
        <v>0</v>
      </c>
      <c r="M820" s="96">
        <f>[9]Mides!L811</f>
        <v>0</v>
      </c>
      <c r="N820" s="96" t="str">
        <f>[9]Mides!M811</f>
        <v>x</v>
      </c>
      <c r="O820" s="96">
        <f t="shared" si="7"/>
        <v>0</v>
      </c>
      <c r="P820" s="96" t="str">
        <f>[9]Mides!R811</f>
        <v>Guatemala</v>
      </c>
      <c r="Q820" s="96" t="str">
        <f>[9]Mides!S811</f>
        <v>Guatemala</v>
      </c>
    </row>
    <row r="821" spans="2:17" ht="15" thickBot="1" x14ac:dyDescent="0.35">
      <c r="B821" s="92" t="str">
        <f>[9]Mides!E812</f>
        <v>Asheley</v>
      </c>
      <c r="C821" s="93" t="str">
        <f>[9]Mides!D812</f>
        <v>Gil</v>
      </c>
      <c r="D821" s="94" t="str">
        <f>IF([9]Mides!F812=1,"X"," ")</f>
        <v>X</v>
      </c>
      <c r="E821" s="94" t="str">
        <f>IF([9]Mides!F812=2,"X"," ")</f>
        <v xml:space="preserve"> </v>
      </c>
      <c r="F821" s="95" t="str">
        <f>[9]Mides!B812</f>
        <v xml:space="preserve">menor de edad </v>
      </c>
      <c r="G821" s="94" t="str">
        <f>IF(AND([9]Mides!H812&gt;=1,[9]Mides!H812&lt;=14),"X"," ")</f>
        <v>X</v>
      </c>
      <c r="H821" s="94" t="str">
        <f>IF(AND([9]Mides!H812&gt;=14,[9]Mides!H812&lt;=30),"X"," ")</f>
        <v xml:space="preserve"> </v>
      </c>
      <c r="I821" s="94" t="str">
        <f>IF(AND([9]Mides!H812&gt;=31,[9]Mides!H812&lt;=60),"X","  ")</f>
        <v xml:space="preserve">  </v>
      </c>
      <c r="J821" s="94" t="str">
        <f>IF([9]Mides!H812&gt;60,"X", "  ")</f>
        <v xml:space="preserve">  </v>
      </c>
      <c r="K821" s="96">
        <f>[9]Mides!N812</f>
        <v>0</v>
      </c>
      <c r="L821" s="96">
        <f>[9]Mides!K812</f>
        <v>0</v>
      </c>
      <c r="M821" s="96">
        <f>[9]Mides!L812</f>
        <v>0</v>
      </c>
      <c r="N821" s="96" t="str">
        <f>[9]Mides!M812</f>
        <v>x</v>
      </c>
      <c r="O821" s="96">
        <f t="shared" si="7"/>
        <v>0</v>
      </c>
      <c r="P821" s="96" t="str">
        <f>[9]Mides!R812</f>
        <v>Guatemala</v>
      </c>
      <c r="Q821" s="96" t="str">
        <f>[9]Mides!S812</f>
        <v>Guatemala</v>
      </c>
    </row>
    <row r="822" spans="2:17" ht="15" thickBot="1" x14ac:dyDescent="0.35">
      <c r="B822" s="92" t="str">
        <f>[9]Mides!E813</f>
        <v>Mirian</v>
      </c>
      <c r="C822" s="93" t="str">
        <f>[9]Mides!D813</f>
        <v>Perez</v>
      </c>
      <c r="D822" s="94" t="str">
        <f>IF([9]Mides!F813=1,"X"," ")</f>
        <v>X</v>
      </c>
      <c r="E822" s="94" t="str">
        <f>IF([9]Mides!F813=2,"X"," ")</f>
        <v xml:space="preserve"> </v>
      </c>
      <c r="F822" s="95">
        <f>[9]Mides!B813</f>
        <v>2549364661222</v>
      </c>
      <c r="G822" s="94" t="str">
        <f>IF(AND([9]Mides!H813&gt;=1,[9]Mides!H813&lt;=14),"X"," ")</f>
        <v xml:space="preserve"> </v>
      </c>
      <c r="H822" s="94" t="str">
        <f>IF(AND([9]Mides!H813&gt;=14,[9]Mides!H813&lt;=30),"X"," ")</f>
        <v>X</v>
      </c>
      <c r="I822" s="94" t="str">
        <f>IF(AND([9]Mides!H813&gt;=31,[9]Mides!H813&lt;=60),"X","  ")</f>
        <v xml:space="preserve">  </v>
      </c>
      <c r="J822" s="94" t="str">
        <f>IF([9]Mides!H813&gt;60,"X", "  ")</f>
        <v xml:space="preserve">  </v>
      </c>
      <c r="K822" s="96">
        <f>[9]Mides!N813</f>
        <v>0</v>
      </c>
      <c r="L822" s="96">
        <f>[9]Mides!K813</f>
        <v>0</v>
      </c>
      <c r="M822" s="96">
        <f>[9]Mides!L813</f>
        <v>0</v>
      </c>
      <c r="N822" s="96" t="str">
        <f>[9]Mides!M813</f>
        <v>x</v>
      </c>
      <c r="O822" s="96">
        <f t="shared" si="7"/>
        <v>0</v>
      </c>
      <c r="P822" s="96" t="str">
        <f>[9]Mides!R813</f>
        <v>Guatemala</v>
      </c>
      <c r="Q822" s="96" t="str">
        <f>[9]Mides!S813</f>
        <v>Guatemala</v>
      </c>
    </row>
    <row r="823" spans="2:17" ht="15" thickBot="1" x14ac:dyDescent="0.35">
      <c r="B823" s="92" t="str">
        <f>[9]Mides!E814</f>
        <v>Dora</v>
      </c>
      <c r="C823" s="93" t="str">
        <f>[9]Mides!D814</f>
        <v>King</v>
      </c>
      <c r="D823" s="94" t="str">
        <f>IF([9]Mides!F814=1,"X"," ")</f>
        <v>X</v>
      </c>
      <c r="E823" s="94" t="str">
        <f>IF([9]Mides!F814=2,"X"," ")</f>
        <v xml:space="preserve"> </v>
      </c>
      <c r="F823" s="95">
        <f>[9]Mides!B814</f>
        <v>2392576850101</v>
      </c>
      <c r="G823" s="94" t="str">
        <f>IF(AND([9]Mides!H814&gt;=1,[9]Mides!H814&lt;=14),"X"," ")</f>
        <v xml:space="preserve"> </v>
      </c>
      <c r="H823" s="94" t="str">
        <f>IF(AND([9]Mides!H814&gt;=14,[9]Mides!H814&lt;=30),"X"," ")</f>
        <v>X</v>
      </c>
      <c r="I823" s="94" t="str">
        <f>IF(AND([9]Mides!H814&gt;=31,[9]Mides!H814&lt;=60),"X","  ")</f>
        <v xml:space="preserve">  </v>
      </c>
      <c r="J823" s="94" t="str">
        <f>IF([9]Mides!H814&gt;60,"X", "  ")</f>
        <v xml:space="preserve">  </v>
      </c>
      <c r="K823" s="96">
        <f>[9]Mides!N814</f>
        <v>0</v>
      </c>
      <c r="L823" s="96">
        <f>[9]Mides!K814</f>
        <v>0</v>
      </c>
      <c r="M823" s="96">
        <f>[9]Mides!L814</f>
        <v>0</v>
      </c>
      <c r="N823" s="96" t="str">
        <f>[9]Mides!M814</f>
        <v>x</v>
      </c>
      <c r="O823" s="96">
        <f t="shared" si="7"/>
        <v>0</v>
      </c>
      <c r="P823" s="96" t="str">
        <f>[9]Mides!R814</f>
        <v>Guatemala</v>
      </c>
      <c r="Q823" s="96" t="str">
        <f>[9]Mides!S814</f>
        <v>Guatemala</v>
      </c>
    </row>
    <row r="824" spans="2:17" ht="15" thickBot="1" x14ac:dyDescent="0.35">
      <c r="B824" s="92" t="str">
        <f>[9]Mides!E815</f>
        <v>Estephany</v>
      </c>
      <c r="C824" s="93" t="str">
        <f>[9]Mides!D815</f>
        <v>Perez</v>
      </c>
      <c r="D824" s="94" t="str">
        <f>IF([9]Mides!F815=1,"X"," ")</f>
        <v>X</v>
      </c>
      <c r="E824" s="94" t="str">
        <f>IF([9]Mides!F815=2,"X"," ")</f>
        <v xml:space="preserve"> </v>
      </c>
      <c r="F824" s="95" t="str">
        <f>[9]Mides!B815</f>
        <v>menor de edad</v>
      </c>
      <c r="G824" s="94" t="str">
        <f>IF(AND([9]Mides!H815&gt;=1,[9]Mides!H815&lt;=14),"X"," ")</f>
        <v>X</v>
      </c>
      <c r="H824" s="94" t="str">
        <f>IF(AND([9]Mides!H815&gt;=14,[9]Mides!H815&lt;=30),"X"," ")</f>
        <v xml:space="preserve"> </v>
      </c>
      <c r="I824" s="94" t="str">
        <f>IF(AND([9]Mides!H815&gt;=31,[9]Mides!H815&lt;=60),"X","  ")</f>
        <v xml:space="preserve">  </v>
      </c>
      <c r="J824" s="94" t="str">
        <f>IF([9]Mides!H815&gt;60,"X", "  ")</f>
        <v xml:space="preserve">  </v>
      </c>
      <c r="K824" s="96">
        <f>[9]Mides!N815</f>
        <v>0</v>
      </c>
      <c r="L824" s="96">
        <f>[9]Mides!K815</f>
        <v>0</v>
      </c>
      <c r="M824" s="96">
        <f>[9]Mides!L815</f>
        <v>0</v>
      </c>
      <c r="N824" s="96" t="str">
        <f>[9]Mides!M815</f>
        <v>x</v>
      </c>
      <c r="O824" s="96">
        <f t="shared" si="7"/>
        <v>0</v>
      </c>
      <c r="P824" s="96" t="str">
        <f>[9]Mides!R815</f>
        <v>Guatemala</v>
      </c>
      <c r="Q824" s="96" t="str">
        <f>[9]Mides!S815</f>
        <v>Guatemala</v>
      </c>
    </row>
    <row r="825" spans="2:17" ht="15" thickBot="1" x14ac:dyDescent="0.35">
      <c r="B825" s="92" t="str">
        <f>[9]Mides!E816</f>
        <v>Cristian</v>
      </c>
      <c r="C825" s="93" t="str">
        <f>[9]Mides!D816</f>
        <v>Hernandez</v>
      </c>
      <c r="D825" s="94" t="str">
        <f>IF([9]Mides!F816=1,"X"," ")</f>
        <v xml:space="preserve"> </v>
      </c>
      <c r="E825" s="94" t="str">
        <f>IF([9]Mides!F816=2,"X"," ")</f>
        <v>X</v>
      </c>
      <c r="F825" s="95" t="str">
        <f>[9]Mides!B816</f>
        <v>menor de edad</v>
      </c>
      <c r="G825" s="94" t="str">
        <f>IF(AND([9]Mides!H816&gt;=1,[9]Mides!H816&lt;=14),"X"," ")</f>
        <v>X</v>
      </c>
      <c r="H825" s="94" t="str">
        <f>IF(AND([9]Mides!H816&gt;=14,[9]Mides!H816&lt;=30),"X"," ")</f>
        <v xml:space="preserve"> </v>
      </c>
      <c r="I825" s="94" t="str">
        <f>IF(AND([9]Mides!H816&gt;=31,[9]Mides!H816&lt;=60),"X","  ")</f>
        <v xml:space="preserve">  </v>
      </c>
      <c r="J825" s="94" t="str">
        <f>IF([9]Mides!H816&gt;60,"X", "  ")</f>
        <v xml:space="preserve">  </v>
      </c>
      <c r="K825" s="96">
        <f>[9]Mides!N816</f>
        <v>0</v>
      </c>
      <c r="L825" s="96">
        <f>[9]Mides!K816</f>
        <v>0</v>
      </c>
      <c r="M825" s="96">
        <f>[9]Mides!L816</f>
        <v>0</v>
      </c>
      <c r="N825" s="96" t="str">
        <f>[9]Mides!M816</f>
        <v>x</v>
      </c>
      <c r="O825" s="96">
        <f t="shared" ref="O825:O888" si="8">SUM(K825:N825)</f>
        <v>0</v>
      </c>
      <c r="P825" s="96" t="str">
        <f>[9]Mides!R816</f>
        <v>Guatemala</v>
      </c>
      <c r="Q825" s="96" t="str">
        <f>[9]Mides!S816</f>
        <v>Guatemala</v>
      </c>
    </row>
    <row r="826" spans="2:17" ht="15" thickBot="1" x14ac:dyDescent="0.35">
      <c r="B826" s="92" t="str">
        <f>[9]Mides!E817</f>
        <v>Fernandez</v>
      </c>
      <c r="C826" s="93" t="str">
        <f>[9]Mides!D817</f>
        <v>Hernandez</v>
      </c>
      <c r="D826" s="94" t="str">
        <f>IF([9]Mides!F817=1,"X"," ")</f>
        <v xml:space="preserve"> </v>
      </c>
      <c r="E826" s="94" t="str">
        <f>IF([9]Mides!F817=2,"X"," ")</f>
        <v>X</v>
      </c>
      <c r="F826" s="95">
        <f>[9]Mides!B817</f>
        <v>2335948061503</v>
      </c>
      <c r="G826" s="94" t="str">
        <f>IF(AND([9]Mides!H817&gt;=1,[9]Mides!H817&lt;=14),"X"," ")</f>
        <v xml:space="preserve"> </v>
      </c>
      <c r="H826" s="94" t="str">
        <f>IF(AND([9]Mides!H817&gt;=14,[9]Mides!H817&lt;=30),"X"," ")</f>
        <v>X</v>
      </c>
      <c r="I826" s="94" t="str">
        <f>IF(AND([9]Mides!H817&gt;=31,[9]Mides!H817&lt;=60),"X","  ")</f>
        <v xml:space="preserve">  </v>
      </c>
      <c r="J826" s="94" t="str">
        <f>IF([9]Mides!H817&gt;60,"X", "  ")</f>
        <v xml:space="preserve">  </v>
      </c>
      <c r="K826" s="96">
        <f>[9]Mides!N817</f>
        <v>0</v>
      </c>
      <c r="L826" s="96">
        <f>[9]Mides!K817</f>
        <v>0</v>
      </c>
      <c r="M826" s="96">
        <f>[9]Mides!L817</f>
        <v>0</v>
      </c>
      <c r="N826" s="96" t="str">
        <f>[9]Mides!M817</f>
        <v>x</v>
      </c>
      <c r="O826" s="96">
        <f t="shared" si="8"/>
        <v>0</v>
      </c>
      <c r="P826" s="96" t="str">
        <f>[9]Mides!R817</f>
        <v>Guatemala</v>
      </c>
      <c r="Q826" s="96" t="str">
        <f>[9]Mides!S817</f>
        <v>Guatemala</v>
      </c>
    </row>
    <row r="827" spans="2:17" ht="15" thickBot="1" x14ac:dyDescent="0.35">
      <c r="B827" s="92" t="str">
        <f>[9]Mides!E818</f>
        <v>Mercedes</v>
      </c>
      <c r="C827" s="93" t="str">
        <f>[9]Mides!D818</f>
        <v>Garcia</v>
      </c>
      <c r="D827" s="94" t="str">
        <f>IF([9]Mides!F818=1,"X"," ")</f>
        <v>X</v>
      </c>
      <c r="E827" s="94" t="str">
        <f>IF([9]Mides!F818=2,"X"," ")</f>
        <v xml:space="preserve"> </v>
      </c>
      <c r="F827" s="95" t="str">
        <f>[9]Mides!B818</f>
        <v>menor de edad</v>
      </c>
      <c r="G827" s="94" t="str">
        <f>IF(AND([9]Mides!H818&gt;=1,[9]Mides!H818&lt;=14),"X"," ")</f>
        <v>X</v>
      </c>
      <c r="H827" s="94" t="str">
        <f>IF(AND([9]Mides!H818&gt;=14,[9]Mides!H818&lt;=30),"X"," ")</f>
        <v xml:space="preserve"> </v>
      </c>
      <c r="I827" s="94" t="str">
        <f>IF(AND([9]Mides!H818&gt;=31,[9]Mides!H818&lt;=60),"X","  ")</f>
        <v xml:space="preserve">  </v>
      </c>
      <c r="J827" s="94" t="str">
        <f>IF([9]Mides!H818&gt;60,"X", "  ")</f>
        <v xml:space="preserve">  </v>
      </c>
      <c r="K827" s="96">
        <f>[9]Mides!N818</f>
        <v>0</v>
      </c>
      <c r="L827" s="96">
        <f>[9]Mides!K818</f>
        <v>0</v>
      </c>
      <c r="M827" s="96">
        <f>[9]Mides!L818</f>
        <v>0</v>
      </c>
      <c r="N827" s="96" t="str">
        <f>[9]Mides!M818</f>
        <v>x</v>
      </c>
      <c r="O827" s="96">
        <f t="shared" si="8"/>
        <v>0</v>
      </c>
      <c r="P827" s="96" t="str">
        <f>[9]Mides!R818</f>
        <v>Guatemala</v>
      </c>
      <c r="Q827" s="96" t="str">
        <f>[9]Mides!S818</f>
        <v>Guatemala</v>
      </c>
    </row>
    <row r="828" spans="2:17" ht="15" thickBot="1" x14ac:dyDescent="0.35">
      <c r="B828" s="92" t="str">
        <f>[9]Mides!E819</f>
        <v>Dinora</v>
      </c>
      <c r="C828" s="93" t="str">
        <f>[9]Mides!D819</f>
        <v>Garcia</v>
      </c>
      <c r="D828" s="94" t="str">
        <f>IF([9]Mides!F819=1,"X"," ")</f>
        <v>X</v>
      </c>
      <c r="E828" s="94" t="str">
        <f>IF([9]Mides!F819=2,"X"," ")</f>
        <v xml:space="preserve"> </v>
      </c>
      <c r="F828" s="95" t="str">
        <f>[9]Mides!B819</f>
        <v>menor de edad</v>
      </c>
      <c r="G828" s="94" t="str">
        <f>IF(AND([9]Mides!H819&gt;=1,[9]Mides!H819&lt;=14),"X"," ")</f>
        <v>X</v>
      </c>
      <c r="H828" s="94" t="str">
        <f>IF(AND([9]Mides!H819&gt;=14,[9]Mides!H819&lt;=30),"X"," ")</f>
        <v xml:space="preserve"> </v>
      </c>
      <c r="I828" s="94" t="str">
        <f>IF(AND([9]Mides!H819&gt;=31,[9]Mides!H819&lt;=60),"X","  ")</f>
        <v xml:space="preserve">  </v>
      </c>
      <c r="J828" s="94" t="str">
        <f>IF([9]Mides!H819&gt;60,"X", "  ")</f>
        <v xml:space="preserve">  </v>
      </c>
      <c r="K828" s="96">
        <f>[9]Mides!N819</f>
        <v>0</v>
      </c>
      <c r="L828" s="96">
        <f>[9]Mides!K819</f>
        <v>0</v>
      </c>
      <c r="M828" s="96">
        <f>[9]Mides!L819</f>
        <v>0</v>
      </c>
      <c r="N828" s="96" t="str">
        <f>[9]Mides!M819</f>
        <v>x</v>
      </c>
      <c r="O828" s="96">
        <f t="shared" si="8"/>
        <v>0</v>
      </c>
      <c r="P828" s="96" t="str">
        <f>[9]Mides!R819</f>
        <v>Guatemala</v>
      </c>
      <c r="Q828" s="96" t="str">
        <f>[9]Mides!S819</f>
        <v>Guatemala</v>
      </c>
    </row>
    <row r="829" spans="2:17" ht="15" thickBot="1" x14ac:dyDescent="0.35">
      <c r="B829" s="92" t="str">
        <f>[9]Mides!E820</f>
        <v>Dulce</v>
      </c>
      <c r="C829" s="93" t="str">
        <f>[9]Mides!D820</f>
        <v>Garcia</v>
      </c>
      <c r="D829" s="94" t="str">
        <f>IF([9]Mides!F820=1,"X"," ")</f>
        <v>X</v>
      </c>
      <c r="E829" s="94" t="str">
        <f>IF([9]Mides!F820=2,"X"," ")</f>
        <v xml:space="preserve"> </v>
      </c>
      <c r="F829" s="95" t="str">
        <f>[9]Mides!B820</f>
        <v>menor de edad</v>
      </c>
      <c r="G829" s="94" t="str">
        <f>IF(AND([9]Mides!H820&gt;=1,[9]Mides!H820&lt;=14),"X"," ")</f>
        <v>X</v>
      </c>
      <c r="H829" s="94" t="str">
        <f>IF(AND([9]Mides!H820&gt;=14,[9]Mides!H820&lt;=30),"X"," ")</f>
        <v xml:space="preserve"> </v>
      </c>
      <c r="I829" s="94" t="str">
        <f>IF(AND([9]Mides!H820&gt;=31,[9]Mides!H820&lt;=60),"X","  ")</f>
        <v xml:space="preserve">  </v>
      </c>
      <c r="J829" s="94" t="str">
        <f>IF([9]Mides!H820&gt;60,"X", "  ")</f>
        <v xml:space="preserve">  </v>
      </c>
      <c r="K829" s="96">
        <f>[9]Mides!N820</f>
        <v>0</v>
      </c>
      <c r="L829" s="96">
        <f>[9]Mides!K820</f>
        <v>0</v>
      </c>
      <c r="M829" s="96">
        <f>[9]Mides!L820</f>
        <v>0</v>
      </c>
      <c r="N829" s="96" t="str">
        <f>[9]Mides!M820</f>
        <v>x</v>
      </c>
      <c r="O829" s="96">
        <f t="shared" si="8"/>
        <v>0</v>
      </c>
      <c r="P829" s="96" t="str">
        <f>[9]Mides!R820</f>
        <v>Guatemala</v>
      </c>
      <c r="Q829" s="96" t="str">
        <f>[9]Mides!S820</f>
        <v>Guatemala</v>
      </c>
    </row>
    <row r="830" spans="2:17" ht="15" thickBot="1" x14ac:dyDescent="0.35">
      <c r="B830" s="92" t="str">
        <f>[9]Mides!E821</f>
        <v>Enma</v>
      </c>
      <c r="C830" s="93" t="str">
        <f>[9]Mides!D821</f>
        <v>Boche</v>
      </c>
      <c r="D830" s="94" t="str">
        <f>IF([9]Mides!F821=1,"X"," ")</f>
        <v>X</v>
      </c>
      <c r="E830" s="94" t="str">
        <f>IF([9]Mides!F821=2,"X"," ")</f>
        <v xml:space="preserve"> </v>
      </c>
      <c r="F830" s="95">
        <f>[9]Mides!B821</f>
        <v>2398989070101</v>
      </c>
      <c r="G830" s="94" t="str">
        <f>IF(AND([9]Mides!H821&gt;=1,[9]Mides!H821&lt;=14),"X"," ")</f>
        <v xml:space="preserve"> </v>
      </c>
      <c r="H830" s="94" t="str">
        <f>IF(AND([9]Mides!H821&gt;=14,[9]Mides!H821&lt;=30),"X"," ")</f>
        <v xml:space="preserve"> </v>
      </c>
      <c r="I830" s="94" t="str">
        <f>IF(AND([9]Mides!H821&gt;=31,[9]Mides!H821&lt;=60),"X","  ")</f>
        <v>X</v>
      </c>
      <c r="J830" s="94" t="str">
        <f>IF([9]Mides!H821&gt;60,"X", "  ")</f>
        <v xml:space="preserve">  </v>
      </c>
      <c r="K830" s="96">
        <f>[9]Mides!N821</f>
        <v>0</v>
      </c>
      <c r="L830" s="96">
        <f>[9]Mides!K821</f>
        <v>0</v>
      </c>
      <c r="M830" s="96">
        <f>[9]Mides!L821</f>
        <v>0</v>
      </c>
      <c r="N830" s="96" t="str">
        <f>[9]Mides!M821</f>
        <v>x</v>
      </c>
      <c r="O830" s="96">
        <f t="shared" si="8"/>
        <v>0</v>
      </c>
      <c r="P830" s="96" t="str">
        <f>[9]Mides!R821</f>
        <v>Guatemala</v>
      </c>
      <c r="Q830" s="96" t="str">
        <f>[9]Mides!S821</f>
        <v>Guatemala</v>
      </c>
    </row>
    <row r="831" spans="2:17" ht="15" thickBot="1" x14ac:dyDescent="0.35">
      <c r="B831" s="92" t="str">
        <f>[9]Mides!E822</f>
        <v>Sandy</v>
      </c>
      <c r="C831" s="93" t="str">
        <f>[9]Mides!D822</f>
        <v>Lopez</v>
      </c>
      <c r="D831" s="94" t="str">
        <f>IF([9]Mides!F822=1,"X"," ")</f>
        <v>X</v>
      </c>
      <c r="E831" s="94" t="str">
        <f>IF([9]Mides!F822=2,"X"," ")</f>
        <v xml:space="preserve"> </v>
      </c>
      <c r="F831" s="95" t="str">
        <f>[9]Mides!B822</f>
        <v>menor de edad</v>
      </c>
      <c r="G831" s="94" t="str">
        <f>IF(AND([9]Mides!H822&gt;=1,[9]Mides!H822&lt;=14),"X"," ")</f>
        <v>X</v>
      </c>
      <c r="H831" s="94" t="str">
        <f>IF(AND([9]Mides!H822&gt;=14,[9]Mides!H822&lt;=30),"X"," ")</f>
        <v xml:space="preserve"> </v>
      </c>
      <c r="I831" s="94" t="str">
        <f>IF(AND([9]Mides!H822&gt;=31,[9]Mides!H822&lt;=60),"X","  ")</f>
        <v xml:space="preserve">  </v>
      </c>
      <c r="J831" s="94" t="str">
        <f>IF([9]Mides!H822&gt;60,"X", "  ")</f>
        <v xml:space="preserve">  </v>
      </c>
      <c r="K831" s="96">
        <f>[9]Mides!N822</f>
        <v>0</v>
      </c>
      <c r="L831" s="96">
        <f>[9]Mides!K822</f>
        <v>0</v>
      </c>
      <c r="M831" s="96">
        <f>[9]Mides!L822</f>
        <v>0</v>
      </c>
      <c r="N831" s="96" t="str">
        <f>[9]Mides!M822</f>
        <v>x</v>
      </c>
      <c r="O831" s="96">
        <f t="shared" si="8"/>
        <v>0</v>
      </c>
      <c r="P831" s="96" t="str">
        <f>[9]Mides!R822</f>
        <v>Guatemala</v>
      </c>
      <c r="Q831" s="96" t="str">
        <f>[9]Mides!S822</f>
        <v>Guatemala</v>
      </c>
    </row>
    <row r="832" spans="2:17" ht="15" thickBot="1" x14ac:dyDescent="0.35">
      <c r="B832" s="92" t="str">
        <f>[9]Mides!E823</f>
        <v>Carlos</v>
      </c>
      <c r="C832" s="93" t="str">
        <f>[9]Mides!D823</f>
        <v>Lopez</v>
      </c>
      <c r="D832" s="94" t="str">
        <f>IF([9]Mides!F823=1,"X"," ")</f>
        <v xml:space="preserve"> </v>
      </c>
      <c r="E832" s="94" t="str">
        <f>IF([9]Mides!F823=2,"X"," ")</f>
        <v>X</v>
      </c>
      <c r="F832" s="95">
        <f>[9]Mides!B823</f>
        <v>16404320101</v>
      </c>
      <c r="G832" s="94" t="str">
        <f>IF(AND([9]Mides!H823&gt;=1,[9]Mides!H823&lt;=14),"X"," ")</f>
        <v xml:space="preserve"> </v>
      </c>
      <c r="H832" s="94" t="str">
        <f>IF(AND([9]Mides!H823&gt;=14,[9]Mides!H823&lt;=30),"X"," ")</f>
        <v xml:space="preserve"> </v>
      </c>
      <c r="I832" s="94" t="str">
        <f>IF(AND([9]Mides!H823&gt;=31,[9]Mides!H823&lt;=60),"X","  ")</f>
        <v>X</v>
      </c>
      <c r="J832" s="94" t="str">
        <f>IF([9]Mides!H823&gt;60,"X", "  ")</f>
        <v xml:space="preserve">  </v>
      </c>
      <c r="K832" s="96">
        <f>[9]Mides!N823</f>
        <v>0</v>
      </c>
      <c r="L832" s="96">
        <f>[9]Mides!K823</f>
        <v>0</v>
      </c>
      <c r="M832" s="96">
        <f>[9]Mides!L823</f>
        <v>0</v>
      </c>
      <c r="N832" s="96" t="str">
        <f>[9]Mides!M823</f>
        <v>x</v>
      </c>
      <c r="O832" s="96">
        <f t="shared" si="8"/>
        <v>0</v>
      </c>
      <c r="P832" s="96" t="str">
        <f>[9]Mides!R823</f>
        <v>Guatemala</v>
      </c>
      <c r="Q832" s="96" t="str">
        <f>[9]Mides!S823</f>
        <v>Guatemala</v>
      </c>
    </row>
    <row r="833" spans="2:17" ht="15" thickBot="1" x14ac:dyDescent="0.35">
      <c r="B833" s="92" t="str">
        <f>[9]Mides!E824</f>
        <v>Jemi</v>
      </c>
      <c r="C833" s="93" t="str">
        <f>[9]Mides!D824</f>
        <v>Benaldez</v>
      </c>
      <c r="D833" s="94" t="str">
        <f>IF([9]Mides!F824=1,"X"," ")</f>
        <v xml:space="preserve"> </v>
      </c>
      <c r="E833" s="94" t="str">
        <f>IF([9]Mides!F824=2,"X"," ")</f>
        <v>X</v>
      </c>
      <c r="F833" s="95">
        <f>[9]Mides!B824</f>
        <v>2090790610101</v>
      </c>
      <c r="G833" s="94" t="str">
        <f>IF(AND([9]Mides!H824&gt;=1,[9]Mides!H824&lt;=14),"X"," ")</f>
        <v xml:space="preserve"> </v>
      </c>
      <c r="H833" s="94" t="str">
        <f>IF(AND([9]Mides!H824&gt;=14,[9]Mides!H824&lt;=30),"X"," ")</f>
        <v>X</v>
      </c>
      <c r="I833" s="94" t="str">
        <f>IF(AND([9]Mides!H824&gt;=31,[9]Mides!H824&lt;=60),"X","  ")</f>
        <v xml:space="preserve">  </v>
      </c>
      <c r="J833" s="94" t="str">
        <f>IF([9]Mides!H824&gt;60,"X", "  ")</f>
        <v xml:space="preserve">  </v>
      </c>
      <c r="K833" s="96">
        <f>[9]Mides!N824</f>
        <v>0</v>
      </c>
      <c r="L833" s="96">
        <f>[9]Mides!K824</f>
        <v>0</v>
      </c>
      <c r="M833" s="96">
        <f>[9]Mides!L824</f>
        <v>0</v>
      </c>
      <c r="N833" s="96" t="str">
        <f>[9]Mides!M824</f>
        <v>x</v>
      </c>
      <c r="O833" s="96">
        <f t="shared" si="8"/>
        <v>0</v>
      </c>
      <c r="P833" s="96" t="str">
        <f>[9]Mides!R824</f>
        <v>Guatemala</v>
      </c>
      <c r="Q833" s="96" t="str">
        <f>[9]Mides!S824</f>
        <v>Guatemala</v>
      </c>
    </row>
    <row r="834" spans="2:17" ht="15" thickBot="1" x14ac:dyDescent="0.35">
      <c r="B834" s="92" t="str">
        <f>[9]Mides!E825</f>
        <v>Ostin</v>
      </c>
      <c r="C834" s="93" t="str">
        <f>[9]Mides!D825</f>
        <v>Borrayo</v>
      </c>
      <c r="D834" s="94" t="str">
        <f>IF([9]Mides!F825=1,"X"," ")</f>
        <v xml:space="preserve"> </v>
      </c>
      <c r="E834" s="94" t="str">
        <f>IF([9]Mides!F825=2,"X"," ")</f>
        <v>X</v>
      </c>
      <c r="F834" s="95" t="str">
        <f>[9]Mides!B825</f>
        <v>pendiente</v>
      </c>
      <c r="G834" s="94" t="str">
        <f>IF(AND([9]Mides!H825&gt;=1,[9]Mides!H825&lt;=14),"X"," ")</f>
        <v xml:space="preserve"> </v>
      </c>
      <c r="H834" s="94" t="str">
        <f>IF(AND([9]Mides!H825&gt;=14,[9]Mides!H825&lt;=30),"X"," ")</f>
        <v>X</v>
      </c>
      <c r="I834" s="94" t="str">
        <f>IF(AND([9]Mides!H825&gt;=31,[9]Mides!H825&lt;=60),"X","  ")</f>
        <v xml:space="preserve">  </v>
      </c>
      <c r="J834" s="94" t="str">
        <f>IF([9]Mides!H825&gt;60,"X", "  ")</f>
        <v xml:space="preserve">  </v>
      </c>
      <c r="K834" s="96">
        <f>[9]Mides!N825</f>
        <v>0</v>
      </c>
      <c r="L834" s="96">
        <f>[9]Mides!K825</f>
        <v>0</v>
      </c>
      <c r="M834" s="96">
        <f>[9]Mides!L825</f>
        <v>0</v>
      </c>
      <c r="N834" s="96" t="str">
        <f>[9]Mides!M825</f>
        <v>x</v>
      </c>
      <c r="O834" s="96">
        <f t="shared" si="8"/>
        <v>0</v>
      </c>
      <c r="P834" s="96" t="str">
        <f>[9]Mides!R825</f>
        <v>Guatemala</v>
      </c>
      <c r="Q834" s="96" t="str">
        <f>[9]Mides!S825</f>
        <v>Guatemala</v>
      </c>
    </row>
    <row r="835" spans="2:17" ht="15" thickBot="1" x14ac:dyDescent="0.35">
      <c r="B835" s="92" t="str">
        <f>[9]Mides!E826</f>
        <v>Claudia</v>
      </c>
      <c r="C835" s="93" t="str">
        <f>[9]Mides!D826</f>
        <v>Borrayo</v>
      </c>
      <c r="D835" s="94" t="str">
        <f>IF([9]Mides!F826=1,"X"," ")</f>
        <v>X</v>
      </c>
      <c r="E835" s="94" t="str">
        <f>IF([9]Mides!F826=2,"X"," ")</f>
        <v xml:space="preserve"> </v>
      </c>
      <c r="F835" s="95">
        <f>[9]Mides!B826</f>
        <v>1866110990101</v>
      </c>
      <c r="G835" s="94" t="str">
        <f>IF(AND([9]Mides!H826&gt;=1,[9]Mides!H826&lt;=14),"X"," ")</f>
        <v xml:space="preserve"> </v>
      </c>
      <c r="H835" s="94" t="str">
        <f>IF(AND([9]Mides!H826&gt;=14,[9]Mides!H826&lt;=30),"X"," ")</f>
        <v xml:space="preserve"> </v>
      </c>
      <c r="I835" s="94" t="str">
        <f>IF(AND([9]Mides!H826&gt;=31,[9]Mides!H826&lt;=60),"X","  ")</f>
        <v>X</v>
      </c>
      <c r="J835" s="94" t="str">
        <f>IF([9]Mides!H826&gt;60,"X", "  ")</f>
        <v xml:space="preserve">  </v>
      </c>
      <c r="K835" s="96">
        <f>[9]Mides!N826</f>
        <v>0</v>
      </c>
      <c r="L835" s="96">
        <f>[9]Mides!K826</f>
        <v>0</v>
      </c>
      <c r="M835" s="96">
        <f>[9]Mides!L826</f>
        <v>0</v>
      </c>
      <c r="N835" s="96" t="str">
        <f>[9]Mides!M826</f>
        <v>x</v>
      </c>
      <c r="O835" s="96">
        <f t="shared" si="8"/>
        <v>0</v>
      </c>
      <c r="P835" s="96" t="str">
        <f>[9]Mides!R826</f>
        <v>Guatemala</v>
      </c>
      <c r="Q835" s="96" t="str">
        <f>[9]Mides!S826</f>
        <v>Guatemala</v>
      </c>
    </row>
    <row r="836" spans="2:17" ht="15" thickBot="1" x14ac:dyDescent="0.35">
      <c r="B836" s="92" t="str">
        <f>[9]Mides!E827</f>
        <v>Ivana</v>
      </c>
      <c r="C836" s="93" t="str">
        <f>[9]Mides!D827</f>
        <v>Gonzalez</v>
      </c>
      <c r="D836" s="94" t="str">
        <f>IF([9]Mides!F827=1,"X"," ")</f>
        <v>X</v>
      </c>
      <c r="E836" s="94" t="str">
        <f>IF([9]Mides!F827=2,"X"," ")</f>
        <v xml:space="preserve"> </v>
      </c>
      <c r="F836" s="95" t="str">
        <f>[9]Mides!B827</f>
        <v>menor de edad</v>
      </c>
      <c r="G836" s="94" t="str">
        <f>IF(AND([9]Mides!H827&gt;=1,[9]Mides!H827&lt;=14),"X"," ")</f>
        <v>X</v>
      </c>
      <c r="H836" s="94" t="str">
        <f>IF(AND([9]Mides!H827&gt;=14,[9]Mides!H827&lt;=30),"X"," ")</f>
        <v xml:space="preserve"> </v>
      </c>
      <c r="I836" s="94" t="str">
        <f>IF(AND([9]Mides!H827&gt;=31,[9]Mides!H827&lt;=60),"X","  ")</f>
        <v xml:space="preserve">  </v>
      </c>
      <c r="J836" s="94" t="str">
        <f>IF([9]Mides!H827&gt;60,"X", "  ")</f>
        <v xml:space="preserve">  </v>
      </c>
      <c r="K836" s="96">
        <f>[9]Mides!N827</f>
        <v>0</v>
      </c>
      <c r="L836" s="96">
        <f>[9]Mides!K827</f>
        <v>0</v>
      </c>
      <c r="M836" s="96">
        <f>[9]Mides!L827</f>
        <v>0</v>
      </c>
      <c r="N836" s="96" t="str">
        <f>[9]Mides!M827</f>
        <v>x</v>
      </c>
      <c r="O836" s="96">
        <f t="shared" si="8"/>
        <v>0</v>
      </c>
      <c r="P836" s="96" t="str">
        <f>[9]Mides!R827</f>
        <v>Guatemala</v>
      </c>
      <c r="Q836" s="96" t="str">
        <f>[9]Mides!S827</f>
        <v>Guatemala</v>
      </c>
    </row>
    <row r="837" spans="2:17" ht="15" thickBot="1" x14ac:dyDescent="0.35">
      <c r="B837" s="92" t="str">
        <f>[9]Mides!E828</f>
        <v>Raul</v>
      </c>
      <c r="C837" s="93" t="str">
        <f>[9]Mides!D828</f>
        <v>Gonzalez</v>
      </c>
      <c r="D837" s="94" t="str">
        <f>IF([9]Mides!F828=1,"X"," ")</f>
        <v xml:space="preserve"> </v>
      </c>
      <c r="E837" s="94" t="str">
        <f>IF([9]Mides!F828=2,"X"," ")</f>
        <v>X</v>
      </c>
      <c r="F837" s="95">
        <f>[9]Mides!B828</f>
        <v>1638327650101</v>
      </c>
      <c r="G837" s="94" t="str">
        <f>IF(AND([9]Mides!H828&gt;=1,[9]Mides!H828&lt;=14),"X"," ")</f>
        <v xml:space="preserve"> </v>
      </c>
      <c r="H837" s="94" t="str">
        <f>IF(AND([9]Mides!H828&gt;=14,[9]Mides!H828&lt;=30),"X"," ")</f>
        <v xml:space="preserve"> </v>
      </c>
      <c r="I837" s="94" t="str">
        <f>IF(AND([9]Mides!H828&gt;=31,[9]Mides!H828&lt;=60),"X","  ")</f>
        <v xml:space="preserve">  </v>
      </c>
      <c r="J837" s="94" t="str">
        <f>IF([9]Mides!H828&gt;60,"X", "  ")</f>
        <v>X</v>
      </c>
      <c r="K837" s="96">
        <f>[9]Mides!N828</f>
        <v>0</v>
      </c>
      <c r="L837" s="96">
        <f>[9]Mides!K828</f>
        <v>0</v>
      </c>
      <c r="M837" s="96">
        <f>[9]Mides!L828</f>
        <v>0</v>
      </c>
      <c r="N837" s="96" t="str">
        <f>[9]Mides!M828</f>
        <v>x</v>
      </c>
      <c r="O837" s="96">
        <f t="shared" si="8"/>
        <v>0</v>
      </c>
      <c r="P837" s="96" t="str">
        <f>[9]Mides!R828</f>
        <v>Guatemala</v>
      </c>
      <c r="Q837" s="96" t="str">
        <f>[9]Mides!S828</f>
        <v>Guatemala</v>
      </c>
    </row>
    <row r="838" spans="2:17" ht="15" thickBot="1" x14ac:dyDescent="0.35">
      <c r="B838" s="92" t="str">
        <f>[9]Mides!E829</f>
        <v>Janeira</v>
      </c>
      <c r="C838" s="93" t="str">
        <f>[9]Mides!D829</f>
        <v>Gonzalez</v>
      </c>
      <c r="D838" s="94" t="str">
        <f>IF([9]Mides!F829=1,"X"," ")</f>
        <v>X</v>
      </c>
      <c r="E838" s="94" t="str">
        <f>IF([9]Mides!F829=2,"X"," ")</f>
        <v xml:space="preserve"> </v>
      </c>
      <c r="F838" s="95">
        <f>[9]Mides!B829</f>
        <v>1797985020101</v>
      </c>
      <c r="G838" s="94" t="str">
        <f>IF(AND([9]Mides!H829&gt;=1,[9]Mides!H829&lt;=14),"X"," ")</f>
        <v xml:space="preserve"> </v>
      </c>
      <c r="H838" s="94" t="str">
        <f>IF(AND([9]Mides!H829&gt;=14,[9]Mides!H829&lt;=30),"X"," ")</f>
        <v xml:space="preserve"> </v>
      </c>
      <c r="I838" s="94" t="str">
        <f>IF(AND([9]Mides!H829&gt;=31,[9]Mides!H829&lt;=60),"X","  ")</f>
        <v>X</v>
      </c>
      <c r="J838" s="94" t="str">
        <f>IF([9]Mides!H829&gt;60,"X", "  ")</f>
        <v xml:space="preserve">  </v>
      </c>
      <c r="K838" s="96">
        <f>[9]Mides!N829</f>
        <v>0</v>
      </c>
      <c r="L838" s="96">
        <f>[9]Mides!K829</f>
        <v>0</v>
      </c>
      <c r="M838" s="96">
        <f>[9]Mides!L829</f>
        <v>0</v>
      </c>
      <c r="N838" s="96" t="str">
        <f>[9]Mides!M829</f>
        <v>x</v>
      </c>
      <c r="O838" s="96">
        <f t="shared" si="8"/>
        <v>0</v>
      </c>
      <c r="P838" s="96" t="str">
        <f>[9]Mides!R829</f>
        <v>Guatemala</v>
      </c>
      <c r="Q838" s="96" t="str">
        <f>[9]Mides!S829</f>
        <v>Guatemala</v>
      </c>
    </row>
    <row r="839" spans="2:17" ht="15" thickBot="1" x14ac:dyDescent="0.35">
      <c r="B839" s="92" t="str">
        <f>[9]Mides!E830</f>
        <v>Izabel</v>
      </c>
      <c r="C839" s="93" t="str">
        <f>[9]Mides!D830</f>
        <v>Oliveros</v>
      </c>
      <c r="D839" s="94" t="str">
        <f>IF([9]Mides!F830=1,"X"," ")</f>
        <v>X</v>
      </c>
      <c r="E839" s="94" t="str">
        <f>IF([9]Mides!F830=2,"X"," ")</f>
        <v xml:space="preserve"> </v>
      </c>
      <c r="F839" s="95" t="str">
        <f>[9]Mides!B830</f>
        <v>menor de edad</v>
      </c>
      <c r="G839" s="94" t="str">
        <f>IF(AND([9]Mides!H830&gt;=1,[9]Mides!H830&lt;=14),"X"," ")</f>
        <v>X</v>
      </c>
      <c r="H839" s="94" t="str">
        <f>IF(AND([9]Mides!H830&gt;=14,[9]Mides!H830&lt;=30),"X"," ")</f>
        <v>X</v>
      </c>
      <c r="I839" s="94" t="str">
        <f>IF(AND([9]Mides!H830&gt;=31,[9]Mides!H830&lt;=60),"X","  ")</f>
        <v xml:space="preserve">  </v>
      </c>
      <c r="J839" s="94" t="str">
        <f>IF([9]Mides!H830&gt;60,"X", "  ")</f>
        <v xml:space="preserve">  </v>
      </c>
      <c r="K839" s="96">
        <f>[9]Mides!N830</f>
        <v>0</v>
      </c>
      <c r="L839" s="96">
        <f>[9]Mides!K830</f>
        <v>0</v>
      </c>
      <c r="M839" s="96">
        <f>[9]Mides!L830</f>
        <v>0</v>
      </c>
      <c r="N839" s="96" t="str">
        <f>[9]Mides!M830</f>
        <v>x</v>
      </c>
      <c r="O839" s="96">
        <f t="shared" si="8"/>
        <v>0</v>
      </c>
      <c r="P839" s="96" t="str">
        <f>[9]Mides!R830</f>
        <v>Guatemala</v>
      </c>
      <c r="Q839" s="96" t="str">
        <f>[9]Mides!S830</f>
        <v>Guatemala</v>
      </c>
    </row>
    <row r="840" spans="2:17" ht="15" thickBot="1" x14ac:dyDescent="0.35">
      <c r="B840" s="92" t="str">
        <f>[9]Mides!E831</f>
        <v>Paola</v>
      </c>
      <c r="C840" s="93" t="str">
        <f>[9]Mides!D831</f>
        <v>Tello</v>
      </c>
      <c r="D840" s="94" t="str">
        <f>IF([9]Mides!F831=1,"X"," ")</f>
        <v>X</v>
      </c>
      <c r="E840" s="94" t="str">
        <f>IF([9]Mides!F831=2,"X"," ")</f>
        <v xml:space="preserve"> </v>
      </c>
      <c r="F840" s="95" t="str">
        <f>[9]Mides!B831</f>
        <v>menor de edad</v>
      </c>
      <c r="G840" s="94" t="str">
        <f>IF(AND([9]Mides!H831&gt;=1,[9]Mides!H831&lt;=14),"X"," ")</f>
        <v xml:space="preserve"> </v>
      </c>
      <c r="H840" s="94" t="str">
        <f>IF(AND([9]Mides!H831&gt;=14,[9]Mides!H831&lt;=30),"X"," ")</f>
        <v>X</v>
      </c>
      <c r="I840" s="94" t="str">
        <f>IF(AND([9]Mides!H831&gt;=31,[9]Mides!H831&lt;=60),"X","  ")</f>
        <v xml:space="preserve">  </v>
      </c>
      <c r="J840" s="94" t="str">
        <f>IF([9]Mides!H831&gt;60,"X", "  ")</f>
        <v xml:space="preserve">  </v>
      </c>
      <c r="K840" s="96">
        <f>[9]Mides!N831</f>
        <v>0</v>
      </c>
      <c r="L840" s="96">
        <f>[9]Mides!K831</f>
        <v>0</v>
      </c>
      <c r="M840" s="96">
        <f>[9]Mides!L831</f>
        <v>0</v>
      </c>
      <c r="N840" s="96" t="str">
        <f>[9]Mides!M831</f>
        <v>x</v>
      </c>
      <c r="O840" s="96">
        <f t="shared" si="8"/>
        <v>0</v>
      </c>
      <c r="P840" s="96" t="str">
        <f>[9]Mides!R831</f>
        <v>Guatemala</v>
      </c>
      <c r="Q840" s="96" t="str">
        <f>[9]Mides!S831</f>
        <v>Guatemala</v>
      </c>
    </row>
    <row r="841" spans="2:17" ht="15" thickBot="1" x14ac:dyDescent="0.35">
      <c r="B841" s="92" t="str">
        <f>[9]Mides!E832</f>
        <v>Nora</v>
      </c>
      <c r="C841" s="93" t="str">
        <f>[9]Mides!D832</f>
        <v>Matias</v>
      </c>
      <c r="D841" s="94" t="str">
        <f>IF([9]Mides!F832=1,"X"," ")</f>
        <v>X</v>
      </c>
      <c r="E841" s="94" t="str">
        <f>IF([9]Mides!F832=2,"X"," ")</f>
        <v xml:space="preserve"> </v>
      </c>
      <c r="F841" s="95">
        <f>[9]Mides!B832</f>
        <v>2457670101001</v>
      </c>
      <c r="G841" s="94" t="str">
        <f>IF(AND([9]Mides!H832&gt;=1,[9]Mides!H832&lt;=14),"X"," ")</f>
        <v xml:space="preserve"> </v>
      </c>
      <c r="H841" s="94" t="str">
        <f>IF(AND([9]Mides!H832&gt;=14,[9]Mides!H832&lt;=30),"X"," ")</f>
        <v xml:space="preserve"> </v>
      </c>
      <c r="I841" s="94" t="str">
        <f>IF(AND([9]Mides!H832&gt;=31,[9]Mides!H832&lt;=60),"X","  ")</f>
        <v>X</v>
      </c>
      <c r="J841" s="94" t="str">
        <f>IF([9]Mides!H832&gt;60,"X", "  ")</f>
        <v xml:space="preserve">  </v>
      </c>
      <c r="K841" s="96">
        <f>[9]Mides!N832</f>
        <v>0</v>
      </c>
      <c r="L841" s="96">
        <f>[9]Mides!K832</f>
        <v>0</v>
      </c>
      <c r="M841" s="96">
        <f>[9]Mides!L832</f>
        <v>0</v>
      </c>
      <c r="N841" s="96" t="str">
        <f>[9]Mides!M832</f>
        <v>x</v>
      </c>
      <c r="O841" s="96">
        <f t="shared" si="8"/>
        <v>0</v>
      </c>
      <c r="P841" s="96" t="str">
        <f>[9]Mides!R832</f>
        <v>Guatemala</v>
      </c>
      <c r="Q841" s="96" t="str">
        <f>[9]Mides!S832</f>
        <v>Guatemala</v>
      </c>
    </row>
    <row r="842" spans="2:17" ht="15" thickBot="1" x14ac:dyDescent="0.35">
      <c r="B842" s="92" t="str">
        <f>[9]Mides!E833</f>
        <v>Steven</v>
      </c>
      <c r="C842" s="93" t="str">
        <f>[9]Mides!D833</f>
        <v>Escobar</v>
      </c>
      <c r="D842" s="94" t="str">
        <f>IF([9]Mides!F833=1,"X"," ")</f>
        <v>X</v>
      </c>
      <c r="E842" s="94" t="str">
        <f>IF([9]Mides!F833=2,"X"," ")</f>
        <v xml:space="preserve"> </v>
      </c>
      <c r="F842" s="95" t="str">
        <f>[9]Mides!B833</f>
        <v>menor de edad</v>
      </c>
      <c r="G842" s="94" t="str">
        <f>IF(AND([9]Mides!H833&gt;=1,[9]Mides!H833&lt;=14),"X"," ")</f>
        <v>X</v>
      </c>
      <c r="H842" s="94" t="str">
        <f>IF(AND([9]Mides!H833&gt;=14,[9]Mides!H833&lt;=30),"X"," ")</f>
        <v xml:space="preserve"> </v>
      </c>
      <c r="I842" s="94" t="str">
        <f>IF(AND([9]Mides!H833&gt;=31,[9]Mides!H833&lt;=60),"X","  ")</f>
        <v xml:space="preserve">  </v>
      </c>
      <c r="J842" s="94" t="str">
        <f>IF([9]Mides!H833&gt;60,"X", "  ")</f>
        <v xml:space="preserve">  </v>
      </c>
      <c r="K842" s="96">
        <f>[9]Mides!N833</f>
        <v>0</v>
      </c>
      <c r="L842" s="96">
        <f>[9]Mides!K833</f>
        <v>0</v>
      </c>
      <c r="M842" s="96">
        <f>[9]Mides!L833</f>
        <v>0</v>
      </c>
      <c r="N842" s="96" t="str">
        <f>[9]Mides!M833</f>
        <v>x</v>
      </c>
      <c r="O842" s="96">
        <f t="shared" si="8"/>
        <v>0</v>
      </c>
      <c r="P842" s="96" t="str">
        <f>[9]Mides!R833</f>
        <v>Guatemala</v>
      </c>
      <c r="Q842" s="96" t="str">
        <f>[9]Mides!S833</f>
        <v>Guatemala</v>
      </c>
    </row>
    <row r="843" spans="2:17" ht="15" thickBot="1" x14ac:dyDescent="0.35">
      <c r="B843" s="92" t="str">
        <f>[9]Mides!E834</f>
        <v>Edrian</v>
      </c>
      <c r="C843" s="93" t="str">
        <f>[9]Mides!D834</f>
        <v>Matias</v>
      </c>
      <c r="D843" s="94" t="str">
        <f>IF([9]Mides!F834=1,"X"," ")</f>
        <v xml:space="preserve"> </v>
      </c>
      <c r="E843" s="94" t="str">
        <f>IF([9]Mides!F834=2,"X"," ")</f>
        <v>X</v>
      </c>
      <c r="F843" s="95" t="str">
        <f>[9]Mides!B834</f>
        <v>menor de edad</v>
      </c>
      <c r="G843" s="94" t="str">
        <f>IF(AND([9]Mides!H834&gt;=1,[9]Mides!H834&lt;=14),"X"," ")</f>
        <v>X</v>
      </c>
      <c r="H843" s="94" t="str">
        <f>IF(AND([9]Mides!H834&gt;=14,[9]Mides!H834&lt;=30),"X"," ")</f>
        <v xml:space="preserve"> </v>
      </c>
      <c r="I843" s="94" t="str">
        <f>IF(AND([9]Mides!H834&gt;=31,[9]Mides!H834&lt;=60),"X","  ")</f>
        <v xml:space="preserve">  </v>
      </c>
      <c r="J843" s="94" t="str">
        <f>IF([9]Mides!H834&gt;60,"X", "  ")</f>
        <v xml:space="preserve">  </v>
      </c>
      <c r="K843" s="96">
        <f>[9]Mides!N834</f>
        <v>0</v>
      </c>
      <c r="L843" s="96">
        <f>[9]Mides!K834</f>
        <v>0</v>
      </c>
      <c r="M843" s="96">
        <f>[9]Mides!L834</f>
        <v>0</v>
      </c>
      <c r="N843" s="96" t="str">
        <f>[9]Mides!M834</f>
        <v>x</v>
      </c>
      <c r="O843" s="96">
        <f t="shared" si="8"/>
        <v>0</v>
      </c>
      <c r="P843" s="96" t="str">
        <f>[9]Mides!R834</f>
        <v>Guatemala</v>
      </c>
      <c r="Q843" s="96" t="str">
        <f>[9]Mides!S834</f>
        <v>Guatemala</v>
      </c>
    </row>
    <row r="844" spans="2:17" ht="15" thickBot="1" x14ac:dyDescent="0.35">
      <c r="B844" s="92" t="str">
        <f>[9]Mides!E835</f>
        <v>Janeira</v>
      </c>
      <c r="C844" s="93" t="str">
        <f>[9]Mides!D835</f>
        <v>Gonzalez</v>
      </c>
      <c r="D844" s="94" t="str">
        <f>IF([9]Mides!F835=1,"X"," ")</f>
        <v>X</v>
      </c>
      <c r="E844" s="94" t="str">
        <f>IF([9]Mides!F835=2,"X"," ")</f>
        <v xml:space="preserve"> </v>
      </c>
      <c r="F844" s="95">
        <f>[9]Mides!B835</f>
        <v>1797985020101</v>
      </c>
      <c r="G844" s="94" t="str">
        <f>IF(AND([9]Mides!H835&gt;=1,[9]Mides!H835&lt;=14),"X"," ")</f>
        <v xml:space="preserve"> </v>
      </c>
      <c r="H844" s="94" t="str">
        <f>IF(AND([9]Mides!H835&gt;=14,[9]Mides!H835&lt;=30),"X"," ")</f>
        <v xml:space="preserve"> </v>
      </c>
      <c r="I844" s="94" t="str">
        <f>IF(AND([9]Mides!H835&gt;=31,[9]Mides!H835&lt;=60),"X","  ")</f>
        <v>X</v>
      </c>
      <c r="J844" s="94" t="str">
        <f>IF([9]Mides!H835&gt;60,"X", "  ")</f>
        <v xml:space="preserve">  </v>
      </c>
      <c r="K844" s="96">
        <f>[9]Mides!N835</f>
        <v>0</v>
      </c>
      <c r="L844" s="96">
        <f>[9]Mides!K835</f>
        <v>0</v>
      </c>
      <c r="M844" s="96">
        <f>[9]Mides!L835</f>
        <v>0</v>
      </c>
      <c r="N844" s="96" t="str">
        <f>[9]Mides!M835</f>
        <v>x</v>
      </c>
      <c r="O844" s="96">
        <f t="shared" si="8"/>
        <v>0</v>
      </c>
      <c r="P844" s="96" t="str">
        <f>[9]Mides!R835</f>
        <v>Guatemala</v>
      </c>
      <c r="Q844" s="96" t="str">
        <f>[9]Mides!S835</f>
        <v>Guatemala</v>
      </c>
    </row>
    <row r="845" spans="2:17" ht="15" thickBot="1" x14ac:dyDescent="0.35">
      <c r="B845" s="92" t="str">
        <f>[9]Mides!E836</f>
        <v>Izabel</v>
      </c>
      <c r="C845" s="93" t="str">
        <f>[9]Mides!D836</f>
        <v>Oliveros</v>
      </c>
      <c r="D845" s="94" t="str">
        <f>IF([9]Mides!F836=1,"X"," ")</f>
        <v>X</v>
      </c>
      <c r="E845" s="94" t="str">
        <f>IF([9]Mides!F836=2,"X"," ")</f>
        <v xml:space="preserve"> </v>
      </c>
      <c r="F845" s="95" t="str">
        <f>[9]Mides!B836</f>
        <v>menor de edad</v>
      </c>
      <c r="G845" s="94" t="str">
        <f>IF(AND([9]Mides!H836&gt;=1,[9]Mides!H836&lt;=14),"X"," ")</f>
        <v>X</v>
      </c>
      <c r="H845" s="94" t="str">
        <f>IF(AND([9]Mides!H836&gt;=14,[9]Mides!H836&lt;=30),"X"," ")</f>
        <v>X</v>
      </c>
      <c r="I845" s="94" t="str">
        <f>IF(AND([9]Mides!H836&gt;=31,[9]Mides!H836&lt;=60),"X","  ")</f>
        <v xml:space="preserve">  </v>
      </c>
      <c r="J845" s="94" t="str">
        <f>IF([9]Mides!H836&gt;60,"X", "  ")</f>
        <v xml:space="preserve">  </v>
      </c>
      <c r="K845" s="96">
        <f>[9]Mides!N836</f>
        <v>0</v>
      </c>
      <c r="L845" s="96">
        <f>[9]Mides!K836</f>
        <v>0</v>
      </c>
      <c r="M845" s="96">
        <f>[9]Mides!L836</f>
        <v>0</v>
      </c>
      <c r="N845" s="96" t="str">
        <f>[9]Mides!M836</f>
        <v>x</v>
      </c>
      <c r="O845" s="96">
        <f t="shared" si="8"/>
        <v>0</v>
      </c>
      <c r="P845" s="96" t="str">
        <f>[9]Mides!R836</f>
        <v>Guatemala</v>
      </c>
      <c r="Q845" s="96" t="str">
        <f>[9]Mides!S836</f>
        <v>Guatemala</v>
      </c>
    </row>
    <row r="846" spans="2:17" ht="15" thickBot="1" x14ac:dyDescent="0.35">
      <c r="B846" s="92" t="str">
        <f>[9]Mides!E837</f>
        <v>Mario</v>
      </c>
      <c r="C846" s="93" t="str">
        <f>[9]Mides!D837</f>
        <v>Palala</v>
      </c>
      <c r="D846" s="94" t="str">
        <f>IF([9]Mides!F837=1,"X"," ")</f>
        <v xml:space="preserve"> </v>
      </c>
      <c r="E846" s="94" t="str">
        <f>IF([9]Mides!F837=2,"X"," ")</f>
        <v>X</v>
      </c>
      <c r="F846" s="95">
        <f>[9]Mides!B837</f>
        <v>2283916011710</v>
      </c>
      <c r="G846" s="94" t="str">
        <f>IF(AND([9]Mides!H837&gt;=1,[9]Mides!H837&lt;=14),"X"," ")</f>
        <v xml:space="preserve"> </v>
      </c>
      <c r="H846" s="94" t="str">
        <f>IF(AND([9]Mides!H837&gt;=14,[9]Mides!H837&lt;=30),"X"," ")</f>
        <v>X</v>
      </c>
      <c r="I846" s="94" t="str">
        <f>IF(AND([9]Mides!H837&gt;=31,[9]Mides!H837&lt;=60),"X","  ")</f>
        <v xml:space="preserve">  </v>
      </c>
      <c r="J846" s="94" t="str">
        <f>IF([9]Mides!H837&gt;60,"X", "  ")</f>
        <v xml:space="preserve">  </v>
      </c>
      <c r="K846" s="96">
        <f>[9]Mides!N837</f>
        <v>0</v>
      </c>
      <c r="L846" s="96">
        <f>[9]Mides!K837</f>
        <v>0</v>
      </c>
      <c r="M846" s="96">
        <f>[9]Mides!L837</f>
        <v>0</v>
      </c>
      <c r="N846" s="96" t="str">
        <f>[9]Mides!M837</f>
        <v>x</v>
      </c>
      <c r="O846" s="96">
        <f t="shared" si="8"/>
        <v>0</v>
      </c>
      <c r="P846" s="96" t="str">
        <f>[9]Mides!R837</f>
        <v>Guatemala</v>
      </c>
      <c r="Q846" s="96" t="str">
        <f>[9]Mides!S837</f>
        <v>Guatemala</v>
      </c>
    </row>
    <row r="847" spans="2:17" ht="15" thickBot="1" x14ac:dyDescent="0.35">
      <c r="B847" s="92" t="str">
        <f>[9]Mides!E838</f>
        <v>Brenda</v>
      </c>
      <c r="C847" s="93" t="str">
        <f>[9]Mides!D838</f>
        <v>Peinado</v>
      </c>
      <c r="D847" s="94" t="str">
        <f>IF([9]Mides!F838=1,"X"," ")</f>
        <v>X</v>
      </c>
      <c r="E847" s="94" t="str">
        <f>IF([9]Mides!F838=2,"X"," ")</f>
        <v xml:space="preserve"> </v>
      </c>
      <c r="F847" s="95">
        <f>[9]Mides!B838</f>
        <v>1725067940101</v>
      </c>
      <c r="G847" s="94" t="str">
        <f>IF(AND([9]Mides!H838&gt;=1,[9]Mides!H838&lt;=14),"X"," ")</f>
        <v xml:space="preserve"> </v>
      </c>
      <c r="H847" s="94" t="str">
        <f>IF(AND([9]Mides!H838&gt;=14,[9]Mides!H838&lt;=30),"X"," ")</f>
        <v xml:space="preserve"> </v>
      </c>
      <c r="I847" s="94" t="str">
        <f>IF(AND([9]Mides!H838&gt;=31,[9]Mides!H838&lt;=60),"X","  ")</f>
        <v>X</v>
      </c>
      <c r="J847" s="94" t="str">
        <f>IF([9]Mides!H838&gt;60,"X", "  ")</f>
        <v xml:space="preserve">  </v>
      </c>
      <c r="K847" s="96">
        <f>[9]Mides!N838</f>
        <v>0</v>
      </c>
      <c r="L847" s="96">
        <f>[9]Mides!K838</f>
        <v>0</v>
      </c>
      <c r="M847" s="96">
        <f>[9]Mides!L838</f>
        <v>0</v>
      </c>
      <c r="N847" s="96" t="str">
        <f>[9]Mides!M838</f>
        <v>x</v>
      </c>
      <c r="O847" s="96">
        <f t="shared" si="8"/>
        <v>0</v>
      </c>
      <c r="P847" s="96" t="str">
        <f>[9]Mides!R838</f>
        <v>Guatemala</v>
      </c>
      <c r="Q847" s="96" t="str">
        <f>[9]Mides!S838</f>
        <v>Guatemala</v>
      </c>
    </row>
    <row r="848" spans="2:17" ht="15" thickBot="1" x14ac:dyDescent="0.35">
      <c r="B848" s="92" t="str">
        <f>[9]Mides!E839</f>
        <v>Kimberly</v>
      </c>
      <c r="C848" s="93" t="str">
        <f>[9]Mides!D839</f>
        <v>Herrera</v>
      </c>
      <c r="D848" s="94" t="str">
        <f>IF([9]Mides!F839=1,"X"," ")</f>
        <v>X</v>
      </c>
      <c r="E848" s="94" t="str">
        <f>IF([9]Mides!F839=2,"X"," ")</f>
        <v xml:space="preserve"> </v>
      </c>
      <c r="F848" s="95" t="str">
        <f>[9]Mides!B839</f>
        <v>menor de edad</v>
      </c>
      <c r="G848" s="94" t="str">
        <f>IF(AND([9]Mides!H839&gt;=1,[9]Mides!H839&lt;=14),"X"," ")</f>
        <v>X</v>
      </c>
      <c r="H848" s="94" t="str">
        <f>IF(AND([9]Mides!H839&gt;=14,[9]Mides!H839&lt;=30),"X"," ")</f>
        <v>X</v>
      </c>
      <c r="I848" s="94" t="str">
        <f>IF(AND([9]Mides!H839&gt;=31,[9]Mides!H839&lt;=60),"X","  ")</f>
        <v xml:space="preserve">  </v>
      </c>
      <c r="J848" s="94" t="str">
        <f>IF([9]Mides!H839&gt;60,"X", "  ")</f>
        <v xml:space="preserve">  </v>
      </c>
      <c r="K848" s="96">
        <f>[9]Mides!N839</f>
        <v>0</v>
      </c>
      <c r="L848" s="96">
        <f>[9]Mides!K839</f>
        <v>0</v>
      </c>
      <c r="M848" s="96">
        <f>[9]Mides!L839</f>
        <v>0</v>
      </c>
      <c r="N848" s="96" t="str">
        <f>[9]Mides!M839</f>
        <v>x</v>
      </c>
      <c r="O848" s="96">
        <f t="shared" si="8"/>
        <v>0</v>
      </c>
      <c r="P848" s="96" t="str">
        <f>[9]Mides!R839</f>
        <v>Guatemala</v>
      </c>
      <c r="Q848" s="96" t="str">
        <f>[9]Mides!S839</f>
        <v>Guatemala</v>
      </c>
    </row>
    <row r="849" spans="2:17" ht="15" thickBot="1" x14ac:dyDescent="0.35">
      <c r="B849" s="92" t="str">
        <f>[9]Mides!E840</f>
        <v>Katia</v>
      </c>
      <c r="C849" s="93" t="str">
        <f>[9]Mides!D840</f>
        <v>Gonzalez</v>
      </c>
      <c r="D849" s="94" t="str">
        <f>IF([9]Mides!F840=1,"X"," ")</f>
        <v>X</v>
      </c>
      <c r="E849" s="94" t="str">
        <f>IF([9]Mides!F840=2,"X"," ")</f>
        <v xml:space="preserve"> </v>
      </c>
      <c r="F849" s="95">
        <f>[9]Mides!B840</f>
        <v>221517050408</v>
      </c>
      <c r="G849" s="94" t="str">
        <f>IF(AND([9]Mides!H840&gt;=1,[9]Mides!H840&lt;=14),"X"," ")</f>
        <v xml:space="preserve"> </v>
      </c>
      <c r="H849" s="94" t="str">
        <f>IF(AND([9]Mides!H840&gt;=14,[9]Mides!H840&lt;=30),"X"," ")</f>
        <v xml:space="preserve"> </v>
      </c>
      <c r="I849" s="94" t="str">
        <f>IF(AND([9]Mides!H840&gt;=31,[9]Mides!H840&lt;=60),"X","  ")</f>
        <v>X</v>
      </c>
      <c r="J849" s="94" t="str">
        <f>IF([9]Mides!H840&gt;60,"X", "  ")</f>
        <v xml:space="preserve">  </v>
      </c>
      <c r="K849" s="96">
        <f>[9]Mides!N840</f>
        <v>0</v>
      </c>
      <c r="L849" s="96">
        <f>[9]Mides!K840</f>
        <v>0</v>
      </c>
      <c r="M849" s="96">
        <f>[9]Mides!L840</f>
        <v>0</v>
      </c>
      <c r="N849" s="96" t="str">
        <f>[9]Mides!M840</f>
        <v>x</v>
      </c>
      <c r="O849" s="96">
        <f t="shared" si="8"/>
        <v>0</v>
      </c>
      <c r="P849" s="96" t="str">
        <f>[9]Mides!R840</f>
        <v>Guatemala</v>
      </c>
      <c r="Q849" s="96" t="str">
        <f>[9]Mides!S840</f>
        <v>Guatemala</v>
      </c>
    </row>
    <row r="850" spans="2:17" ht="15" thickBot="1" x14ac:dyDescent="0.35">
      <c r="B850" s="92" t="str">
        <f>[9]Mides!E841</f>
        <v>Josue</v>
      </c>
      <c r="C850" s="93" t="str">
        <f>[9]Mides!D841</f>
        <v>Illezcas</v>
      </c>
      <c r="D850" s="94" t="str">
        <f>IF([9]Mides!F841=1,"X"," ")</f>
        <v xml:space="preserve"> </v>
      </c>
      <c r="E850" s="94" t="str">
        <f>IF([9]Mides!F841=2,"X"," ")</f>
        <v>X</v>
      </c>
      <c r="F850" s="95" t="str">
        <f>[9]Mides!B841</f>
        <v>menor de edad</v>
      </c>
      <c r="G850" s="94" t="str">
        <f>IF(AND([9]Mides!H841&gt;=1,[9]Mides!H841&lt;=14),"X"," ")</f>
        <v>X</v>
      </c>
      <c r="H850" s="94" t="str">
        <f>IF(AND([9]Mides!H841&gt;=14,[9]Mides!H841&lt;=30),"X"," ")</f>
        <v xml:space="preserve"> </v>
      </c>
      <c r="I850" s="94" t="str">
        <f>IF(AND([9]Mides!H841&gt;=31,[9]Mides!H841&lt;=60),"X","  ")</f>
        <v xml:space="preserve">  </v>
      </c>
      <c r="J850" s="94" t="str">
        <f>IF([9]Mides!H841&gt;60,"X", "  ")</f>
        <v xml:space="preserve">  </v>
      </c>
      <c r="K850" s="96">
        <f>[9]Mides!N841</f>
        <v>0</v>
      </c>
      <c r="L850" s="96">
        <f>[9]Mides!K841</f>
        <v>0</v>
      </c>
      <c r="M850" s="96">
        <f>[9]Mides!L841</f>
        <v>0</v>
      </c>
      <c r="N850" s="96" t="str">
        <f>[9]Mides!M841</f>
        <v>x</v>
      </c>
      <c r="O850" s="96">
        <f t="shared" si="8"/>
        <v>0</v>
      </c>
      <c r="P850" s="96" t="str">
        <f>[9]Mides!R841</f>
        <v>Guatemala</v>
      </c>
      <c r="Q850" s="96" t="str">
        <f>[9]Mides!S841</f>
        <v>Guatemala</v>
      </c>
    </row>
    <row r="851" spans="2:17" ht="15" thickBot="1" x14ac:dyDescent="0.35">
      <c r="B851" s="92" t="str">
        <f>[9]Mides!E842</f>
        <v>Meliza</v>
      </c>
      <c r="C851" s="93" t="str">
        <f>[9]Mides!D842</f>
        <v>Ixcoy</v>
      </c>
      <c r="D851" s="94" t="str">
        <f>IF([9]Mides!F842=1,"X"," ")</f>
        <v>X</v>
      </c>
      <c r="E851" s="94" t="str">
        <f>IF([9]Mides!F842=2,"X"," ")</f>
        <v xml:space="preserve"> </v>
      </c>
      <c r="F851" s="95">
        <f>[9]Mides!B842</f>
        <v>2600344520101</v>
      </c>
      <c r="G851" s="94" t="str">
        <f>IF(AND([9]Mides!H842&gt;=1,[9]Mides!H842&lt;=14),"X"," ")</f>
        <v xml:space="preserve"> </v>
      </c>
      <c r="H851" s="94" t="str">
        <f>IF(AND([9]Mides!H842&gt;=14,[9]Mides!H842&lt;=30),"X"," ")</f>
        <v>X</v>
      </c>
      <c r="I851" s="94" t="str">
        <f>IF(AND([9]Mides!H842&gt;=31,[9]Mides!H842&lt;=60),"X","  ")</f>
        <v xml:space="preserve">  </v>
      </c>
      <c r="J851" s="94" t="str">
        <f>IF([9]Mides!H842&gt;60,"X", "  ")</f>
        <v xml:space="preserve">  </v>
      </c>
      <c r="K851" s="96">
        <f>[9]Mides!N842</f>
        <v>0</v>
      </c>
      <c r="L851" s="96">
        <f>[9]Mides!K842</f>
        <v>0</v>
      </c>
      <c r="M851" s="96">
        <f>[9]Mides!L842</f>
        <v>0</v>
      </c>
      <c r="N851" s="96" t="str">
        <f>[9]Mides!M842</f>
        <v>x</v>
      </c>
      <c r="O851" s="96">
        <f t="shared" si="8"/>
        <v>0</v>
      </c>
      <c r="P851" s="96" t="str">
        <f>[9]Mides!R842</f>
        <v>Guatemala</v>
      </c>
      <c r="Q851" s="96" t="str">
        <f>[9]Mides!S842</f>
        <v>Guatemala</v>
      </c>
    </row>
    <row r="852" spans="2:17" ht="15" thickBot="1" x14ac:dyDescent="0.35">
      <c r="B852" s="92" t="str">
        <f>[9]Mides!E843</f>
        <v>Lazaro</v>
      </c>
      <c r="C852" s="93" t="str">
        <f>[9]Mides!D843</f>
        <v>Rueda</v>
      </c>
      <c r="D852" s="94" t="str">
        <f>IF([9]Mides!F843=1,"X"," ")</f>
        <v xml:space="preserve"> </v>
      </c>
      <c r="E852" s="94" t="str">
        <f>IF([9]Mides!F843=2,"X"," ")</f>
        <v>X</v>
      </c>
      <c r="F852" s="95">
        <f>[9]Mides!B843</f>
        <v>2447002650101</v>
      </c>
      <c r="G852" s="94" t="str">
        <f>IF(AND([9]Mides!H843&gt;=1,[9]Mides!H843&lt;=14),"X"," ")</f>
        <v xml:space="preserve"> </v>
      </c>
      <c r="H852" s="94" t="str">
        <f>IF(AND([9]Mides!H843&gt;=14,[9]Mides!H843&lt;=30),"X"," ")</f>
        <v>X</v>
      </c>
      <c r="I852" s="94" t="str">
        <f>IF(AND([9]Mides!H843&gt;=31,[9]Mides!H843&lt;=60),"X","  ")</f>
        <v xml:space="preserve">  </v>
      </c>
      <c r="J852" s="94" t="str">
        <f>IF([9]Mides!H843&gt;60,"X", "  ")</f>
        <v xml:space="preserve">  </v>
      </c>
      <c r="K852" s="96">
        <f>[9]Mides!N843</f>
        <v>0</v>
      </c>
      <c r="L852" s="96">
        <f>[9]Mides!K843</f>
        <v>0</v>
      </c>
      <c r="M852" s="96">
        <f>[9]Mides!L843</f>
        <v>0</v>
      </c>
      <c r="N852" s="96" t="str">
        <f>[9]Mides!M843</f>
        <v>x</v>
      </c>
      <c r="O852" s="96">
        <f t="shared" si="8"/>
        <v>0</v>
      </c>
      <c r="P852" s="96" t="str">
        <f>[9]Mides!R843</f>
        <v>Guatemala</v>
      </c>
      <c r="Q852" s="96" t="str">
        <f>[9]Mides!S843</f>
        <v>Guatemala</v>
      </c>
    </row>
    <row r="853" spans="2:17" ht="15" thickBot="1" x14ac:dyDescent="0.35">
      <c r="B853" s="92" t="str">
        <f>[9]Mides!E844</f>
        <v>Nidia</v>
      </c>
      <c r="C853" s="93" t="str">
        <f>[9]Mides!D844</f>
        <v>Ixcoy</v>
      </c>
      <c r="D853" s="94" t="str">
        <f>IF([9]Mides!F844=1,"X"," ")</f>
        <v>X</v>
      </c>
      <c r="E853" s="94" t="str">
        <f>IF([9]Mides!F844=2,"X"," ")</f>
        <v xml:space="preserve"> </v>
      </c>
      <c r="F853" s="95">
        <f>[9]Mides!B844</f>
        <v>2941727420101</v>
      </c>
      <c r="G853" s="94" t="str">
        <f>IF(AND([9]Mides!H844&gt;=1,[9]Mides!H844&lt;=14),"X"," ")</f>
        <v xml:space="preserve"> </v>
      </c>
      <c r="H853" s="94" t="str">
        <f>IF(AND([9]Mides!H844&gt;=14,[9]Mides!H844&lt;=30),"X"," ")</f>
        <v>X</v>
      </c>
      <c r="I853" s="94" t="str">
        <f>IF(AND([9]Mides!H844&gt;=31,[9]Mides!H844&lt;=60),"X","  ")</f>
        <v xml:space="preserve">  </v>
      </c>
      <c r="J853" s="94" t="str">
        <f>IF([9]Mides!H844&gt;60,"X", "  ")</f>
        <v xml:space="preserve">  </v>
      </c>
      <c r="K853" s="96">
        <f>[9]Mides!N844</f>
        <v>0</v>
      </c>
      <c r="L853" s="96">
        <f>[9]Mides!K844</f>
        <v>0</v>
      </c>
      <c r="M853" s="96">
        <f>[9]Mides!L844</f>
        <v>0</v>
      </c>
      <c r="N853" s="96" t="str">
        <f>[9]Mides!M844</f>
        <v>x</v>
      </c>
      <c r="O853" s="96">
        <f t="shared" si="8"/>
        <v>0</v>
      </c>
      <c r="P853" s="96" t="str">
        <f>[9]Mides!R844</f>
        <v>Guatemala</v>
      </c>
      <c r="Q853" s="96" t="str">
        <f>[9]Mides!S844</f>
        <v>Guatemala</v>
      </c>
    </row>
    <row r="854" spans="2:17" ht="15" thickBot="1" x14ac:dyDescent="0.35">
      <c r="B854" s="92" t="str">
        <f>[9]Mides!E845</f>
        <v>Emma</v>
      </c>
      <c r="C854" s="93" t="str">
        <f>[9]Mides!D845</f>
        <v>Boche</v>
      </c>
      <c r="D854" s="94" t="str">
        <f>IF([9]Mides!F845=1,"X"," ")</f>
        <v>X</v>
      </c>
      <c r="E854" s="94" t="str">
        <f>IF([9]Mides!F845=2,"X"," ")</f>
        <v xml:space="preserve"> </v>
      </c>
      <c r="F854" s="95">
        <f>[9]Mides!B845</f>
        <v>2398989070101</v>
      </c>
      <c r="G854" s="94" t="str">
        <f>IF(AND([9]Mides!H845&gt;=1,[9]Mides!H845&lt;=14),"X"," ")</f>
        <v xml:space="preserve"> </v>
      </c>
      <c r="H854" s="94" t="str">
        <f>IF(AND([9]Mides!H845&gt;=14,[9]Mides!H845&lt;=30),"X"," ")</f>
        <v xml:space="preserve"> </v>
      </c>
      <c r="I854" s="94" t="str">
        <f>IF(AND([9]Mides!H845&gt;=31,[9]Mides!H845&lt;=60),"X","  ")</f>
        <v>X</v>
      </c>
      <c r="J854" s="94" t="str">
        <f>IF([9]Mides!H845&gt;60,"X", "  ")</f>
        <v xml:space="preserve">  </v>
      </c>
      <c r="K854" s="96">
        <f>[9]Mides!N845</f>
        <v>0</v>
      </c>
      <c r="L854" s="96">
        <f>[9]Mides!K845</f>
        <v>0</v>
      </c>
      <c r="M854" s="96">
        <f>[9]Mides!L845</f>
        <v>0</v>
      </c>
      <c r="N854" s="96" t="str">
        <f>[9]Mides!M845</f>
        <v>x</v>
      </c>
      <c r="O854" s="96">
        <f t="shared" si="8"/>
        <v>0</v>
      </c>
      <c r="P854" s="96" t="str">
        <f>[9]Mides!R845</f>
        <v>Guatemala</v>
      </c>
      <c r="Q854" s="96" t="str">
        <f>[9]Mides!S845</f>
        <v>Guatemala</v>
      </c>
    </row>
    <row r="855" spans="2:17" ht="15" thickBot="1" x14ac:dyDescent="0.35">
      <c r="B855" s="92" t="str">
        <f>[9]Mides!E846</f>
        <v>Gabriel</v>
      </c>
      <c r="C855" s="93" t="str">
        <f>[9]Mides!D846</f>
        <v>Alvarez</v>
      </c>
      <c r="D855" s="94" t="str">
        <f>IF([9]Mides!F846=1,"X"," ")</f>
        <v xml:space="preserve"> </v>
      </c>
      <c r="E855" s="94" t="str">
        <f>IF([9]Mides!F846=2,"X"," ")</f>
        <v>X</v>
      </c>
      <c r="F855" s="95" t="str">
        <f>[9]Mides!B846</f>
        <v>menor de edad</v>
      </c>
      <c r="G855" s="94" t="str">
        <f>IF(AND([9]Mides!H846&gt;=1,[9]Mides!H846&lt;=14),"X"," ")</f>
        <v>X</v>
      </c>
      <c r="H855" s="94" t="str">
        <f>IF(AND([9]Mides!H846&gt;=14,[9]Mides!H846&lt;=30),"X"," ")</f>
        <v xml:space="preserve"> </v>
      </c>
      <c r="I855" s="94" t="str">
        <f>IF(AND([9]Mides!H846&gt;=31,[9]Mides!H846&lt;=60),"X","  ")</f>
        <v xml:space="preserve">  </v>
      </c>
      <c r="J855" s="94" t="str">
        <f>IF([9]Mides!H846&gt;60,"X", "  ")</f>
        <v xml:space="preserve">  </v>
      </c>
      <c r="K855" s="96">
        <f>[9]Mides!N846</f>
        <v>0</v>
      </c>
      <c r="L855" s="96">
        <f>[9]Mides!K846</f>
        <v>0</v>
      </c>
      <c r="M855" s="96">
        <f>[9]Mides!L846</f>
        <v>0</v>
      </c>
      <c r="N855" s="96" t="str">
        <f>[9]Mides!M846</f>
        <v>x</v>
      </c>
      <c r="O855" s="96">
        <f t="shared" si="8"/>
        <v>0</v>
      </c>
      <c r="P855" s="96" t="str">
        <f>[9]Mides!R846</f>
        <v>Guatemala</v>
      </c>
      <c r="Q855" s="96" t="str">
        <f>[9]Mides!S846</f>
        <v>Guatemala</v>
      </c>
    </row>
    <row r="856" spans="2:17" ht="15" thickBot="1" x14ac:dyDescent="0.35">
      <c r="B856" s="92" t="str">
        <f>[9]Mides!E847</f>
        <v>Warner</v>
      </c>
      <c r="C856" s="93" t="str">
        <f>[9]Mides!D847</f>
        <v>Garcia</v>
      </c>
      <c r="D856" s="94" t="str">
        <f>IF([9]Mides!F847=1,"X"," ")</f>
        <v xml:space="preserve"> </v>
      </c>
      <c r="E856" s="94" t="str">
        <f>IF([9]Mides!F847=2,"X"," ")</f>
        <v>X</v>
      </c>
      <c r="F856" s="95">
        <f>[9]Mides!B847</f>
        <v>2567397810114</v>
      </c>
      <c r="G856" s="94" t="str">
        <f>IF(AND([9]Mides!H847&gt;=1,[9]Mides!H847&lt;=14),"X"," ")</f>
        <v xml:space="preserve"> </v>
      </c>
      <c r="H856" s="94" t="str">
        <f>IF(AND([9]Mides!H847&gt;=14,[9]Mides!H847&lt;=30),"X"," ")</f>
        <v>X</v>
      </c>
      <c r="I856" s="94" t="str">
        <f>IF(AND([9]Mides!H847&gt;=31,[9]Mides!H847&lt;=60),"X","  ")</f>
        <v xml:space="preserve">  </v>
      </c>
      <c r="J856" s="94" t="str">
        <f>IF([9]Mides!H847&gt;60,"X", "  ")</f>
        <v xml:space="preserve">  </v>
      </c>
      <c r="K856" s="96">
        <f>[9]Mides!N847</f>
        <v>0</v>
      </c>
      <c r="L856" s="96">
        <f>[9]Mides!K847</f>
        <v>0</v>
      </c>
      <c r="M856" s="96">
        <f>[9]Mides!L847</f>
        <v>0</v>
      </c>
      <c r="N856" s="96" t="str">
        <f>[9]Mides!M847</f>
        <v>x</v>
      </c>
      <c r="O856" s="96">
        <f t="shared" si="8"/>
        <v>0</v>
      </c>
      <c r="P856" s="96" t="str">
        <f>[9]Mides!R847</f>
        <v>Guatemala</v>
      </c>
      <c r="Q856" s="96" t="str">
        <f>[9]Mides!S847</f>
        <v>Guatemala</v>
      </c>
    </row>
    <row r="857" spans="2:17" ht="15" thickBot="1" x14ac:dyDescent="0.35">
      <c r="B857" s="92" t="str">
        <f>[9]Mides!E848</f>
        <v>Estefani</v>
      </c>
      <c r="C857" s="93" t="str">
        <f>[9]Mides!D848</f>
        <v>Figueroa</v>
      </c>
      <c r="D857" s="94" t="str">
        <f>IF([9]Mides!F848=1,"X"," ")</f>
        <v>X</v>
      </c>
      <c r="E857" s="94" t="str">
        <f>IF([9]Mides!F848=2,"X"," ")</f>
        <v xml:space="preserve"> </v>
      </c>
      <c r="F857" s="95" t="str">
        <f>[9]Mides!B848</f>
        <v xml:space="preserve">menor de edad </v>
      </c>
      <c r="G857" s="94" t="str">
        <f>IF(AND([9]Mides!H848&gt;=1,[9]Mides!H848&lt;=14),"X"," ")</f>
        <v>X</v>
      </c>
      <c r="H857" s="94" t="str">
        <f>IF(AND([9]Mides!H848&gt;=14,[9]Mides!H848&lt;=30),"X"," ")</f>
        <v xml:space="preserve"> </v>
      </c>
      <c r="I857" s="94" t="str">
        <f>IF(AND([9]Mides!H848&gt;=31,[9]Mides!H848&lt;=60),"X","  ")</f>
        <v xml:space="preserve">  </v>
      </c>
      <c r="J857" s="94" t="str">
        <f>IF([9]Mides!H848&gt;60,"X", "  ")</f>
        <v xml:space="preserve">  </v>
      </c>
      <c r="K857" s="96">
        <f>[9]Mides!N848</f>
        <v>0</v>
      </c>
      <c r="L857" s="96">
        <f>[9]Mides!K848</f>
        <v>0</v>
      </c>
      <c r="M857" s="96">
        <f>[9]Mides!L848</f>
        <v>0</v>
      </c>
      <c r="N857" s="96" t="str">
        <f>[9]Mides!M848</f>
        <v>x</v>
      </c>
      <c r="O857" s="96">
        <f t="shared" si="8"/>
        <v>0</v>
      </c>
      <c r="P857" s="96" t="str">
        <f>[9]Mides!R848</f>
        <v>Guatemala</v>
      </c>
      <c r="Q857" s="96" t="str">
        <f>[9]Mides!S848</f>
        <v>Guatemala</v>
      </c>
    </row>
    <row r="858" spans="2:17" ht="15" thickBot="1" x14ac:dyDescent="0.35">
      <c r="B858" s="92" t="str">
        <f>[9]Mides!E849</f>
        <v>Ivana</v>
      </c>
      <c r="C858" s="93" t="str">
        <f>[9]Mides!D849</f>
        <v>Bravo</v>
      </c>
      <c r="D858" s="94" t="str">
        <f>IF([9]Mides!F849=1,"X"," ")</f>
        <v>X</v>
      </c>
      <c r="E858" s="94" t="str">
        <f>IF([9]Mides!F849=2,"X"," ")</f>
        <v xml:space="preserve"> </v>
      </c>
      <c r="F858" s="95">
        <f>[9]Mides!B849</f>
        <v>2641279350101</v>
      </c>
      <c r="G858" s="94" t="str">
        <f>IF(AND([9]Mides!H849&gt;=1,[9]Mides!H849&lt;=14),"X"," ")</f>
        <v xml:space="preserve"> </v>
      </c>
      <c r="H858" s="94" t="str">
        <f>IF(AND([9]Mides!H849&gt;=14,[9]Mides!H849&lt;=30),"X"," ")</f>
        <v xml:space="preserve"> </v>
      </c>
      <c r="I858" s="94" t="str">
        <f>IF(AND([9]Mides!H849&gt;=31,[9]Mides!H849&lt;=60),"X","  ")</f>
        <v>X</v>
      </c>
      <c r="J858" s="94" t="str">
        <f>IF([9]Mides!H849&gt;60,"X", "  ")</f>
        <v xml:space="preserve">  </v>
      </c>
      <c r="K858" s="96">
        <f>[9]Mides!N849</f>
        <v>0</v>
      </c>
      <c r="L858" s="96">
        <f>[9]Mides!K849</f>
        <v>0</v>
      </c>
      <c r="M858" s="96">
        <f>[9]Mides!L849</f>
        <v>0</v>
      </c>
      <c r="N858" s="96" t="str">
        <f>[9]Mides!M849</f>
        <v>x</v>
      </c>
      <c r="O858" s="96">
        <f t="shared" si="8"/>
        <v>0</v>
      </c>
      <c r="P858" s="96" t="str">
        <f>[9]Mides!R849</f>
        <v>Guatemala</v>
      </c>
      <c r="Q858" s="96" t="str">
        <f>[9]Mides!S849</f>
        <v>Guatemala</v>
      </c>
    </row>
    <row r="859" spans="2:17" ht="15" thickBot="1" x14ac:dyDescent="0.35">
      <c r="B859" s="92" t="str">
        <f>[9]Mides!E850</f>
        <v>Armenia</v>
      </c>
      <c r="C859" s="93" t="str">
        <f>[9]Mides!D850</f>
        <v>Lopez</v>
      </c>
      <c r="D859" s="94" t="str">
        <f>IF([9]Mides!F850=1,"X"," ")</f>
        <v>X</v>
      </c>
      <c r="E859" s="94" t="str">
        <f>IF([9]Mides!F850=2,"X"," ")</f>
        <v xml:space="preserve"> </v>
      </c>
      <c r="F859" s="95" t="str">
        <f>[9]Mides!B850</f>
        <v>pendiente</v>
      </c>
      <c r="G859" s="94" t="str">
        <f>IF(AND([9]Mides!H850&gt;=1,[9]Mides!H850&lt;=14),"X"," ")</f>
        <v xml:space="preserve"> </v>
      </c>
      <c r="H859" s="94" t="str">
        <f>IF(AND([9]Mides!H850&gt;=14,[9]Mides!H850&lt;=30),"X"," ")</f>
        <v xml:space="preserve"> </v>
      </c>
      <c r="I859" s="94" t="str">
        <f>IF(AND([9]Mides!H850&gt;=31,[9]Mides!H850&lt;=60),"X","  ")</f>
        <v>X</v>
      </c>
      <c r="J859" s="94" t="str">
        <f>IF([9]Mides!H850&gt;60,"X", "  ")</f>
        <v xml:space="preserve">  </v>
      </c>
      <c r="K859" s="96">
        <f>[9]Mides!N850</f>
        <v>0</v>
      </c>
      <c r="L859" s="96">
        <f>[9]Mides!K850</f>
        <v>0</v>
      </c>
      <c r="M859" s="96">
        <f>[9]Mides!L850</f>
        <v>0</v>
      </c>
      <c r="N859" s="96" t="str">
        <f>[9]Mides!M850</f>
        <v>x</v>
      </c>
      <c r="O859" s="96">
        <f t="shared" si="8"/>
        <v>0</v>
      </c>
      <c r="P859" s="96" t="str">
        <f>[9]Mides!R850</f>
        <v>Guatemala</v>
      </c>
      <c r="Q859" s="96" t="str">
        <f>[9]Mides!S850</f>
        <v>Guatemala</v>
      </c>
    </row>
    <row r="860" spans="2:17" ht="15" thickBot="1" x14ac:dyDescent="0.35">
      <c r="B860" s="92" t="str">
        <f>[9]Mides!E851</f>
        <v>Estheban</v>
      </c>
      <c r="C860" s="93" t="str">
        <f>[9]Mides!D851</f>
        <v xml:space="preserve">Mogollon </v>
      </c>
      <c r="D860" s="94" t="str">
        <f>IF([9]Mides!F851=1,"X"," ")</f>
        <v xml:space="preserve"> </v>
      </c>
      <c r="E860" s="94" t="str">
        <f>IF([9]Mides!F851=2,"X"," ")</f>
        <v>X</v>
      </c>
      <c r="F860" s="95" t="str">
        <f>[9]Mides!B851</f>
        <v>menor de edad</v>
      </c>
      <c r="G860" s="94" t="str">
        <f>IF(AND([9]Mides!H851&gt;=1,[9]Mides!H851&lt;=14),"X"," ")</f>
        <v>X</v>
      </c>
      <c r="H860" s="94" t="str">
        <f>IF(AND([9]Mides!H851&gt;=14,[9]Mides!H851&lt;=30),"X"," ")</f>
        <v xml:space="preserve"> </v>
      </c>
      <c r="I860" s="94" t="str">
        <f>IF(AND([9]Mides!H851&gt;=31,[9]Mides!H851&lt;=60),"X","  ")</f>
        <v xml:space="preserve">  </v>
      </c>
      <c r="J860" s="94" t="str">
        <f>IF([9]Mides!H851&gt;60,"X", "  ")</f>
        <v xml:space="preserve">  </v>
      </c>
      <c r="K860" s="96">
        <f>[9]Mides!N851</f>
        <v>0</v>
      </c>
      <c r="L860" s="96">
        <f>[9]Mides!K851</f>
        <v>0</v>
      </c>
      <c r="M860" s="96">
        <f>[9]Mides!L851</f>
        <v>0</v>
      </c>
      <c r="N860" s="96" t="str">
        <f>[9]Mides!M851</f>
        <v>x</v>
      </c>
      <c r="O860" s="96">
        <f t="shared" si="8"/>
        <v>0</v>
      </c>
      <c r="P860" s="96" t="str">
        <f>[9]Mides!R851</f>
        <v>Guatemala</v>
      </c>
      <c r="Q860" s="96" t="str">
        <f>[9]Mides!S851</f>
        <v>Guatemala</v>
      </c>
    </row>
    <row r="861" spans="2:17" ht="15" thickBot="1" x14ac:dyDescent="0.35">
      <c r="B861" s="92" t="str">
        <f>[9]Mides!E852</f>
        <v>Byron</v>
      </c>
      <c r="C861" s="93" t="str">
        <f>[9]Mides!D852</f>
        <v>Tejada</v>
      </c>
      <c r="D861" s="94" t="str">
        <f>IF([9]Mides!F852=1,"X"," ")</f>
        <v xml:space="preserve"> </v>
      </c>
      <c r="E861" s="94" t="str">
        <f>IF([9]Mides!F852=2,"X"," ")</f>
        <v>X</v>
      </c>
      <c r="F861" s="95" t="str">
        <f>[9]Mides!B852</f>
        <v>menor de edad</v>
      </c>
      <c r="G861" s="94" t="str">
        <f>IF(AND([9]Mides!H852&gt;=1,[9]Mides!H852&lt;=14),"X"," ")</f>
        <v>X</v>
      </c>
      <c r="H861" s="94" t="str">
        <f>IF(AND([9]Mides!H852&gt;=14,[9]Mides!H852&lt;=30),"X"," ")</f>
        <v xml:space="preserve"> </v>
      </c>
      <c r="I861" s="94" t="str">
        <f>IF(AND([9]Mides!H852&gt;=31,[9]Mides!H852&lt;=60),"X","  ")</f>
        <v xml:space="preserve">  </v>
      </c>
      <c r="J861" s="94" t="str">
        <f>IF([9]Mides!H852&gt;60,"X", "  ")</f>
        <v xml:space="preserve">  </v>
      </c>
      <c r="K861" s="96">
        <f>[9]Mides!N852</f>
        <v>0</v>
      </c>
      <c r="L861" s="96">
        <f>[9]Mides!K852</f>
        <v>0</v>
      </c>
      <c r="M861" s="96">
        <f>[9]Mides!L852</f>
        <v>0</v>
      </c>
      <c r="N861" s="96" t="str">
        <f>[9]Mides!M852</f>
        <v>x</v>
      </c>
      <c r="O861" s="96">
        <f t="shared" si="8"/>
        <v>0</v>
      </c>
      <c r="P861" s="96" t="str">
        <f>[9]Mides!R852</f>
        <v>Guatemala</v>
      </c>
      <c r="Q861" s="96" t="str">
        <f>[9]Mides!S852</f>
        <v>Guatemala</v>
      </c>
    </row>
    <row r="862" spans="2:17" ht="15" thickBot="1" x14ac:dyDescent="0.35">
      <c r="B862" s="92" t="str">
        <f>[9]Mides!E853</f>
        <v>Brenda</v>
      </c>
      <c r="C862" s="93" t="str">
        <f>[9]Mides!D853</f>
        <v>Peinado</v>
      </c>
      <c r="D862" s="94" t="str">
        <f>IF([9]Mides!F853=1,"X"," ")</f>
        <v>X</v>
      </c>
      <c r="E862" s="94" t="str">
        <f>IF([9]Mides!F853=2,"X"," ")</f>
        <v xml:space="preserve"> </v>
      </c>
      <c r="F862" s="95">
        <f>[9]Mides!B853</f>
        <v>1725067940101</v>
      </c>
      <c r="G862" s="94" t="str">
        <f>IF(AND([9]Mides!H853&gt;=1,[9]Mides!H853&lt;=14),"X"," ")</f>
        <v xml:space="preserve"> </v>
      </c>
      <c r="H862" s="94" t="str">
        <f>IF(AND([9]Mides!H853&gt;=14,[9]Mides!H853&lt;=30),"X"," ")</f>
        <v xml:space="preserve"> </v>
      </c>
      <c r="I862" s="94" t="str">
        <f>IF(AND([9]Mides!H853&gt;=31,[9]Mides!H853&lt;=60),"X","  ")</f>
        <v>X</v>
      </c>
      <c r="J862" s="94" t="str">
        <f>IF([9]Mides!H853&gt;60,"X", "  ")</f>
        <v xml:space="preserve">  </v>
      </c>
      <c r="K862" s="96">
        <f>[9]Mides!N853</f>
        <v>0</v>
      </c>
      <c r="L862" s="96">
        <f>[9]Mides!K853</f>
        <v>0</v>
      </c>
      <c r="M862" s="96">
        <f>[9]Mides!L853</f>
        <v>0</v>
      </c>
      <c r="N862" s="96" t="str">
        <f>[9]Mides!M853</f>
        <v>x</v>
      </c>
      <c r="O862" s="96">
        <f t="shared" si="8"/>
        <v>0</v>
      </c>
      <c r="P862" s="96" t="str">
        <f>[9]Mides!R853</f>
        <v>Guatemala</v>
      </c>
      <c r="Q862" s="96" t="str">
        <f>[9]Mides!S853</f>
        <v>Guatemala</v>
      </c>
    </row>
    <row r="863" spans="2:17" ht="15" thickBot="1" x14ac:dyDescent="0.35">
      <c r="B863" s="92" t="str">
        <f>[9]Mides!E854</f>
        <v>Kimberly</v>
      </c>
      <c r="C863" s="93" t="str">
        <f>[9]Mides!D854</f>
        <v>Herrera</v>
      </c>
      <c r="D863" s="94" t="str">
        <f>IF([9]Mides!F854=1,"X"," ")</f>
        <v>X</v>
      </c>
      <c r="E863" s="94" t="str">
        <f>IF([9]Mides!F854=2,"X"," ")</f>
        <v xml:space="preserve"> </v>
      </c>
      <c r="F863" s="95" t="str">
        <f>[9]Mides!B854</f>
        <v>menor de edad</v>
      </c>
      <c r="G863" s="94" t="str">
        <f>IF(AND([9]Mides!H854&gt;=1,[9]Mides!H854&lt;=14),"X"," ")</f>
        <v>X</v>
      </c>
      <c r="H863" s="94" t="str">
        <f>IF(AND([9]Mides!H854&gt;=14,[9]Mides!H854&lt;=30),"X"," ")</f>
        <v>X</v>
      </c>
      <c r="I863" s="94" t="str">
        <f>IF(AND([9]Mides!H854&gt;=31,[9]Mides!H854&lt;=60),"X","  ")</f>
        <v xml:space="preserve">  </v>
      </c>
      <c r="J863" s="94" t="str">
        <f>IF([9]Mides!H854&gt;60,"X", "  ")</f>
        <v xml:space="preserve">  </v>
      </c>
      <c r="K863" s="96">
        <f>[9]Mides!N854</f>
        <v>0</v>
      </c>
      <c r="L863" s="96">
        <f>[9]Mides!K854</f>
        <v>0</v>
      </c>
      <c r="M863" s="96">
        <f>[9]Mides!L854</f>
        <v>0</v>
      </c>
      <c r="N863" s="96" t="str">
        <f>[9]Mides!M854</f>
        <v>x</v>
      </c>
      <c r="O863" s="96">
        <f t="shared" si="8"/>
        <v>0</v>
      </c>
      <c r="P863" s="96" t="str">
        <f>[9]Mides!R854</f>
        <v>Guatemala</v>
      </c>
      <c r="Q863" s="96" t="str">
        <f>[9]Mides!S854</f>
        <v>Guatemala</v>
      </c>
    </row>
    <row r="864" spans="2:17" ht="15" thickBot="1" x14ac:dyDescent="0.35">
      <c r="B864" s="92" t="str">
        <f>[9]Mides!E855</f>
        <v>Julio</v>
      </c>
      <c r="C864" s="93" t="str">
        <f>[9]Mides!D855</f>
        <v>Erazo</v>
      </c>
      <c r="D864" s="94" t="str">
        <f>IF([9]Mides!F855=1,"X"," ")</f>
        <v xml:space="preserve"> </v>
      </c>
      <c r="E864" s="94" t="str">
        <f>IF([9]Mides!F855=2,"X"," ")</f>
        <v>X</v>
      </c>
      <c r="F864" s="95" t="str">
        <f>[9]Mides!B855</f>
        <v>menor de edad</v>
      </c>
      <c r="G864" s="94" t="str">
        <f>IF(AND([9]Mides!H855&gt;=1,[9]Mides!H855&lt;=14),"X"," ")</f>
        <v>X</v>
      </c>
      <c r="H864" s="94" t="str">
        <f>IF(AND([9]Mides!H855&gt;=14,[9]Mides!H855&lt;=30),"X"," ")</f>
        <v>X</v>
      </c>
      <c r="I864" s="94" t="str">
        <f>IF(AND([9]Mides!H855&gt;=31,[9]Mides!H855&lt;=60),"X","  ")</f>
        <v xml:space="preserve">  </v>
      </c>
      <c r="J864" s="94" t="str">
        <f>IF([9]Mides!H855&gt;60,"X", "  ")</f>
        <v xml:space="preserve">  </v>
      </c>
      <c r="K864" s="96">
        <f>[9]Mides!N855</f>
        <v>0</v>
      </c>
      <c r="L864" s="96">
        <f>[9]Mides!K855</f>
        <v>0</v>
      </c>
      <c r="M864" s="96">
        <f>[9]Mides!L855</f>
        <v>0</v>
      </c>
      <c r="N864" s="96" t="str">
        <f>[9]Mides!M855</f>
        <v>x</v>
      </c>
      <c r="O864" s="96">
        <f t="shared" si="8"/>
        <v>0</v>
      </c>
      <c r="P864" s="96" t="str">
        <f>[9]Mides!R855</f>
        <v>Guatemala</v>
      </c>
      <c r="Q864" s="96" t="str">
        <f>[9]Mides!S855</f>
        <v>Guatemala</v>
      </c>
    </row>
    <row r="865" spans="2:17" ht="15" thickBot="1" x14ac:dyDescent="0.35">
      <c r="B865" s="92" t="str">
        <f>[9]Mides!E856</f>
        <v>Jazmin</v>
      </c>
      <c r="C865" s="93" t="str">
        <f>[9]Mides!D856</f>
        <v>Hill</v>
      </c>
      <c r="D865" s="94" t="str">
        <f>IF([9]Mides!F856=1,"X"," ")</f>
        <v>X</v>
      </c>
      <c r="E865" s="94" t="str">
        <f>IF([9]Mides!F856=2,"X"," ")</f>
        <v xml:space="preserve"> </v>
      </c>
      <c r="F865" s="95" t="str">
        <f>[9]Mides!B856</f>
        <v>menor de edad</v>
      </c>
      <c r="G865" s="94" t="str">
        <f>IF(AND([9]Mides!H856&gt;=1,[9]Mides!H856&lt;=14),"X"," ")</f>
        <v>X</v>
      </c>
      <c r="H865" s="94" t="str">
        <f>IF(AND([9]Mides!H856&gt;=14,[9]Mides!H856&lt;=30),"X"," ")</f>
        <v xml:space="preserve"> </v>
      </c>
      <c r="I865" s="94" t="str">
        <f>IF(AND([9]Mides!H856&gt;=31,[9]Mides!H856&lt;=60),"X","  ")</f>
        <v xml:space="preserve">  </v>
      </c>
      <c r="J865" s="94" t="str">
        <f>IF([9]Mides!H856&gt;60,"X", "  ")</f>
        <v xml:space="preserve">  </v>
      </c>
      <c r="K865" s="96">
        <f>[9]Mides!N856</f>
        <v>0</v>
      </c>
      <c r="L865" s="96">
        <f>[9]Mides!K856</f>
        <v>0</v>
      </c>
      <c r="M865" s="96">
        <f>[9]Mides!L856</f>
        <v>0</v>
      </c>
      <c r="N865" s="96" t="str">
        <f>[9]Mides!M856</f>
        <v>x</v>
      </c>
      <c r="O865" s="96">
        <f t="shared" si="8"/>
        <v>0</v>
      </c>
      <c r="P865" s="96" t="str">
        <f>[9]Mides!R856</f>
        <v>Guatemala</v>
      </c>
      <c r="Q865" s="96" t="str">
        <f>[9]Mides!S856</f>
        <v>Guatemala</v>
      </c>
    </row>
    <row r="866" spans="2:17" ht="15" thickBot="1" x14ac:dyDescent="0.35">
      <c r="B866" s="92" t="str">
        <f>[9]Mides!E857</f>
        <v>Dennis</v>
      </c>
      <c r="C866" s="93" t="str">
        <f>[9]Mides!D857</f>
        <v xml:space="preserve">Mejia </v>
      </c>
      <c r="D866" s="94" t="str">
        <f>IF([9]Mides!F857=1,"X"," ")</f>
        <v xml:space="preserve"> </v>
      </c>
      <c r="E866" s="94" t="str">
        <f>IF([9]Mides!F857=2,"X"," ")</f>
        <v xml:space="preserve"> </v>
      </c>
      <c r="F866" s="95">
        <f>[9]Mides!B857</f>
        <v>0</v>
      </c>
      <c r="G866" s="94" t="str">
        <f>IF(AND([9]Mides!H857&gt;=1,[9]Mides!H857&lt;=14),"X"," ")</f>
        <v xml:space="preserve"> </v>
      </c>
      <c r="H866" s="94" t="str">
        <f>IF(AND([9]Mides!H857&gt;=14,[9]Mides!H857&lt;=30),"X"," ")</f>
        <v xml:space="preserve"> </v>
      </c>
      <c r="I866" s="94" t="str">
        <f>IF(AND([9]Mides!H857&gt;=31,[9]Mides!H857&lt;=60),"X","  ")</f>
        <v xml:space="preserve">  </v>
      </c>
      <c r="J866" s="94" t="str">
        <f>IF([9]Mides!H857&gt;60,"X", "  ")</f>
        <v xml:space="preserve">  </v>
      </c>
      <c r="K866" s="96">
        <f>[9]Mides!N857</f>
        <v>0</v>
      </c>
      <c r="L866" s="96">
        <f>[9]Mides!K857</f>
        <v>0</v>
      </c>
      <c r="M866" s="96">
        <f>[9]Mides!L857</f>
        <v>0</v>
      </c>
      <c r="N866" s="96" t="str">
        <f>[9]Mides!M857</f>
        <v>x</v>
      </c>
      <c r="O866" s="96">
        <f t="shared" si="8"/>
        <v>0</v>
      </c>
      <c r="P866" s="96" t="str">
        <f>[9]Mides!R857</f>
        <v>Guatemala</v>
      </c>
      <c r="Q866" s="96" t="str">
        <f>[9]Mides!S857</f>
        <v>Guatemala</v>
      </c>
    </row>
    <row r="867" spans="2:17" ht="15" thickBot="1" x14ac:dyDescent="0.35">
      <c r="B867" s="92" t="str">
        <f>[9]Mides!E858</f>
        <v>Brenda</v>
      </c>
      <c r="C867" s="93" t="str">
        <f>[9]Mides!D858</f>
        <v>Peinado</v>
      </c>
      <c r="D867" s="94" t="str">
        <f>IF([9]Mides!F858=1,"X"," ")</f>
        <v>X</v>
      </c>
      <c r="E867" s="94" t="str">
        <f>IF([9]Mides!F858=2,"X"," ")</f>
        <v xml:space="preserve"> </v>
      </c>
      <c r="F867" s="95">
        <f>[9]Mides!B858</f>
        <v>1725067940101</v>
      </c>
      <c r="G867" s="94" t="str">
        <f>IF(AND([9]Mides!H858&gt;=1,[9]Mides!H858&lt;=14),"X"," ")</f>
        <v xml:space="preserve"> </v>
      </c>
      <c r="H867" s="94" t="str">
        <f>IF(AND([9]Mides!H858&gt;=14,[9]Mides!H858&lt;=30),"X"," ")</f>
        <v xml:space="preserve"> </v>
      </c>
      <c r="I867" s="94" t="str">
        <f>IF(AND([9]Mides!H858&gt;=31,[9]Mides!H858&lt;=60),"X","  ")</f>
        <v>X</v>
      </c>
      <c r="J867" s="94" t="str">
        <f>IF([9]Mides!H858&gt;60,"X", "  ")</f>
        <v xml:space="preserve">  </v>
      </c>
      <c r="K867" s="96">
        <f>[9]Mides!N858</f>
        <v>0</v>
      </c>
      <c r="L867" s="96">
        <f>[9]Mides!K858</f>
        <v>0</v>
      </c>
      <c r="M867" s="96">
        <f>[9]Mides!L858</f>
        <v>0</v>
      </c>
      <c r="N867" s="96" t="str">
        <f>[9]Mides!M858</f>
        <v>x</v>
      </c>
      <c r="O867" s="96">
        <f t="shared" si="8"/>
        <v>0</v>
      </c>
      <c r="P867" s="96" t="str">
        <f>[9]Mides!R858</f>
        <v>Guatemala</v>
      </c>
      <c r="Q867" s="96" t="str">
        <f>[9]Mides!S858</f>
        <v>Guatemala</v>
      </c>
    </row>
    <row r="868" spans="2:17" ht="15" thickBot="1" x14ac:dyDescent="0.35">
      <c r="B868" s="92" t="str">
        <f>[9]Mides!E859</f>
        <v>Jose</v>
      </c>
      <c r="C868" s="93" t="str">
        <f>[9]Mides!D859</f>
        <v>Vasquez</v>
      </c>
      <c r="D868" s="94" t="str">
        <f>IF([9]Mides!F859=1,"X"," ")</f>
        <v xml:space="preserve"> </v>
      </c>
      <c r="E868" s="94" t="str">
        <f>IF([9]Mides!F859=2,"X"," ")</f>
        <v>X</v>
      </c>
      <c r="F868" s="95">
        <f>[9]Mides!B859</f>
        <v>2658543690115</v>
      </c>
      <c r="G868" s="94" t="str">
        <f>IF(AND([9]Mides!H859&gt;=1,[9]Mides!H859&lt;=14),"X"," ")</f>
        <v xml:space="preserve"> </v>
      </c>
      <c r="H868" s="94" t="str">
        <f>IF(AND([9]Mides!H859&gt;=14,[9]Mides!H859&lt;=30),"X"," ")</f>
        <v xml:space="preserve"> </v>
      </c>
      <c r="I868" s="94" t="str">
        <f>IF(AND([9]Mides!H859&gt;=31,[9]Mides!H859&lt;=60),"X","  ")</f>
        <v>X</v>
      </c>
      <c r="J868" s="94" t="str">
        <f>IF([9]Mides!H859&gt;60,"X", "  ")</f>
        <v xml:space="preserve">  </v>
      </c>
      <c r="K868" s="96">
        <f>[9]Mides!N859</f>
        <v>0</v>
      </c>
      <c r="L868" s="96">
        <f>[9]Mides!K859</f>
        <v>0</v>
      </c>
      <c r="M868" s="96">
        <f>[9]Mides!L859</f>
        <v>0</v>
      </c>
      <c r="N868" s="96" t="str">
        <f>[9]Mides!M859</f>
        <v>x</v>
      </c>
      <c r="O868" s="96">
        <f t="shared" si="8"/>
        <v>0</v>
      </c>
      <c r="P868" s="96" t="str">
        <f>[9]Mides!R859</f>
        <v>Guatemala</v>
      </c>
      <c r="Q868" s="96" t="str">
        <f>[9]Mides!S859</f>
        <v>Guatemala</v>
      </c>
    </row>
    <row r="869" spans="2:17" ht="15" thickBot="1" x14ac:dyDescent="0.35">
      <c r="B869" s="92" t="str">
        <f>[9]Mides!E860</f>
        <v xml:space="preserve">Luis </v>
      </c>
      <c r="C869" s="93" t="str">
        <f>[9]Mides!D860</f>
        <v>Lopez</v>
      </c>
      <c r="D869" s="94" t="str">
        <f>IF([9]Mides!F860=1,"X"," ")</f>
        <v xml:space="preserve"> </v>
      </c>
      <c r="E869" s="94" t="str">
        <f>IF([9]Mides!F860=2,"X"," ")</f>
        <v>X</v>
      </c>
      <c r="F869" s="95" t="str">
        <f>[9]Mides!B860</f>
        <v>menor de edad</v>
      </c>
      <c r="G869" s="94" t="str">
        <f>IF(AND([9]Mides!H860&gt;=1,[9]Mides!H860&lt;=14),"X"," ")</f>
        <v>X</v>
      </c>
      <c r="H869" s="94" t="str">
        <f>IF(AND([9]Mides!H860&gt;=14,[9]Mides!H860&lt;=30),"X"," ")</f>
        <v xml:space="preserve"> </v>
      </c>
      <c r="I869" s="94" t="str">
        <f>IF(AND([9]Mides!H860&gt;=31,[9]Mides!H860&lt;=60),"X","  ")</f>
        <v xml:space="preserve">  </v>
      </c>
      <c r="J869" s="94" t="str">
        <f>IF([9]Mides!H860&gt;60,"X", "  ")</f>
        <v xml:space="preserve">  </v>
      </c>
      <c r="K869" s="96">
        <f>[9]Mides!N860</f>
        <v>0</v>
      </c>
      <c r="L869" s="96">
        <f>[9]Mides!K860</f>
        <v>0</v>
      </c>
      <c r="M869" s="96">
        <f>[9]Mides!L860</f>
        <v>0</v>
      </c>
      <c r="N869" s="96" t="str">
        <f>[9]Mides!M860</f>
        <v>x</v>
      </c>
      <c r="O869" s="96">
        <f t="shared" si="8"/>
        <v>0</v>
      </c>
      <c r="P869" s="96" t="str">
        <f>[9]Mides!R860</f>
        <v>Guatemala</v>
      </c>
      <c r="Q869" s="96" t="str">
        <f>[9]Mides!S860</f>
        <v>Guatemala</v>
      </c>
    </row>
    <row r="870" spans="2:17" ht="15" thickBot="1" x14ac:dyDescent="0.35">
      <c r="B870" s="92" t="str">
        <f>[9]Mides!E861</f>
        <v>Carlos</v>
      </c>
      <c r="C870" s="93" t="str">
        <f>[9]Mides!D861</f>
        <v>Gramajo</v>
      </c>
      <c r="D870" s="94" t="str">
        <f>IF([9]Mides!F861=1,"X"," ")</f>
        <v xml:space="preserve"> </v>
      </c>
      <c r="E870" s="94" t="str">
        <f>IF([9]Mides!F861=2,"X"," ")</f>
        <v>X</v>
      </c>
      <c r="F870" s="95">
        <f>[9]Mides!B861</f>
        <v>2192644300101</v>
      </c>
      <c r="G870" s="94" t="str">
        <f>IF(AND([9]Mides!H861&gt;=1,[9]Mides!H861&lt;=14),"X"," ")</f>
        <v xml:space="preserve"> </v>
      </c>
      <c r="H870" s="94" t="str">
        <f>IF(AND([9]Mides!H861&gt;=14,[9]Mides!H861&lt;=30),"X"," ")</f>
        <v xml:space="preserve"> </v>
      </c>
      <c r="I870" s="94" t="str">
        <f>IF(AND([9]Mides!H861&gt;=31,[9]Mides!H861&lt;=60),"X","  ")</f>
        <v>X</v>
      </c>
      <c r="J870" s="94" t="str">
        <f>IF([9]Mides!H861&gt;60,"X", "  ")</f>
        <v xml:space="preserve">  </v>
      </c>
      <c r="K870" s="96">
        <f>[9]Mides!N861</f>
        <v>0</v>
      </c>
      <c r="L870" s="96">
        <f>[9]Mides!K861</f>
        <v>0</v>
      </c>
      <c r="M870" s="96">
        <f>[9]Mides!L861</f>
        <v>0</v>
      </c>
      <c r="N870" s="96" t="str">
        <f>[9]Mides!M861</f>
        <v>x</v>
      </c>
      <c r="O870" s="96">
        <f t="shared" si="8"/>
        <v>0</v>
      </c>
      <c r="P870" s="96" t="str">
        <f>[9]Mides!R861</f>
        <v>Guatemala</v>
      </c>
      <c r="Q870" s="96" t="str">
        <f>[9]Mides!S861</f>
        <v>Guatemala</v>
      </c>
    </row>
    <row r="871" spans="2:17" ht="15" thickBot="1" x14ac:dyDescent="0.35">
      <c r="B871" s="92" t="str">
        <f>[9]Mides!E862</f>
        <v>Joel</v>
      </c>
      <c r="C871" s="93" t="str">
        <f>[9]Mides!D862</f>
        <v>Escobar</v>
      </c>
      <c r="D871" s="94" t="str">
        <f>IF([9]Mides!F862=1,"X"," ")</f>
        <v xml:space="preserve"> </v>
      </c>
      <c r="E871" s="94" t="str">
        <f>IF([9]Mides!F862=2,"X"," ")</f>
        <v>X</v>
      </c>
      <c r="F871" s="95" t="str">
        <f>[9]Mides!B862</f>
        <v>menor de edad</v>
      </c>
      <c r="G871" s="94" t="str">
        <f>IF(AND([9]Mides!H862&gt;=1,[9]Mides!H862&lt;=14),"X"," ")</f>
        <v>X</v>
      </c>
      <c r="H871" s="94" t="str">
        <f>IF(AND([9]Mides!H862&gt;=14,[9]Mides!H862&lt;=30),"X"," ")</f>
        <v>X</v>
      </c>
      <c r="I871" s="94" t="str">
        <f>IF(AND([9]Mides!H862&gt;=31,[9]Mides!H862&lt;=60),"X","  ")</f>
        <v xml:space="preserve">  </v>
      </c>
      <c r="J871" s="94" t="str">
        <f>IF([9]Mides!H862&gt;60,"X", "  ")</f>
        <v xml:space="preserve">  </v>
      </c>
      <c r="K871" s="96">
        <f>[9]Mides!N862</f>
        <v>0</v>
      </c>
      <c r="L871" s="96">
        <f>[9]Mides!K862</f>
        <v>0</v>
      </c>
      <c r="M871" s="96">
        <f>[9]Mides!L862</f>
        <v>0</v>
      </c>
      <c r="N871" s="96" t="str">
        <f>[9]Mides!M862</f>
        <v>x</v>
      </c>
      <c r="O871" s="96">
        <f t="shared" si="8"/>
        <v>0</v>
      </c>
      <c r="P871" s="96" t="str">
        <f>[9]Mides!R862</f>
        <v>Guatemala</v>
      </c>
      <c r="Q871" s="96" t="str">
        <f>[9]Mides!S862</f>
        <v>Guatemala</v>
      </c>
    </row>
    <row r="872" spans="2:17" ht="15" thickBot="1" x14ac:dyDescent="0.35">
      <c r="B872" s="92" t="str">
        <f>[9]Mides!E863</f>
        <v>Anderson</v>
      </c>
      <c r="C872" s="93" t="str">
        <f>[9]Mides!D863</f>
        <v>Rodriguez</v>
      </c>
      <c r="D872" s="94" t="str">
        <f>IF([9]Mides!F863=1,"X"," ")</f>
        <v xml:space="preserve"> </v>
      </c>
      <c r="E872" s="94" t="str">
        <f>IF([9]Mides!F863=2,"X"," ")</f>
        <v>X</v>
      </c>
      <c r="F872" s="95" t="str">
        <f>[9]Mides!B863</f>
        <v>menor de edad</v>
      </c>
      <c r="G872" s="94" t="str">
        <f>IF(AND([9]Mides!H863&gt;=1,[9]Mides!H863&lt;=14),"X"," ")</f>
        <v>X</v>
      </c>
      <c r="H872" s="94" t="str">
        <f>IF(AND([9]Mides!H863&gt;=14,[9]Mides!H863&lt;=30),"X"," ")</f>
        <v xml:space="preserve"> </v>
      </c>
      <c r="I872" s="94" t="str">
        <f>IF(AND([9]Mides!H863&gt;=31,[9]Mides!H863&lt;=60),"X","  ")</f>
        <v xml:space="preserve">  </v>
      </c>
      <c r="J872" s="94" t="str">
        <f>IF([9]Mides!H863&gt;60,"X", "  ")</f>
        <v xml:space="preserve">  </v>
      </c>
      <c r="K872" s="96">
        <f>[9]Mides!N863</f>
        <v>0</v>
      </c>
      <c r="L872" s="96">
        <f>[9]Mides!K863</f>
        <v>0</v>
      </c>
      <c r="M872" s="96">
        <f>[9]Mides!L863</f>
        <v>0</v>
      </c>
      <c r="N872" s="96" t="str">
        <f>[9]Mides!M863</f>
        <v>x</v>
      </c>
      <c r="O872" s="96">
        <f t="shared" si="8"/>
        <v>0</v>
      </c>
      <c r="P872" s="96" t="str">
        <f>[9]Mides!R863</f>
        <v>Guatemala</v>
      </c>
      <c r="Q872" s="96" t="str">
        <f>[9]Mides!S863</f>
        <v>Guatemala</v>
      </c>
    </row>
    <row r="873" spans="2:17" ht="15" thickBot="1" x14ac:dyDescent="0.35">
      <c r="B873" s="92">
        <f>[9]Mides!E864</f>
        <v>0</v>
      </c>
      <c r="C873" s="93">
        <f>[9]Mides!D864</f>
        <v>0</v>
      </c>
      <c r="D873" s="94" t="str">
        <f>IF([9]Mides!F864=1,"X"," ")</f>
        <v xml:space="preserve"> </v>
      </c>
      <c r="E873" s="94" t="str">
        <f>IF([9]Mides!F864=2,"X"," ")</f>
        <v xml:space="preserve"> </v>
      </c>
      <c r="F873" s="95">
        <f>[9]Mides!B864</f>
        <v>0</v>
      </c>
      <c r="G873" s="94" t="str">
        <f>IF(AND([9]Mides!H864&gt;=1,[9]Mides!H864&lt;=14),"X"," ")</f>
        <v xml:space="preserve"> </v>
      </c>
      <c r="H873" s="94" t="str">
        <f>IF(AND([9]Mides!H864&gt;=14,[9]Mides!H864&lt;=30),"X"," ")</f>
        <v xml:space="preserve"> </v>
      </c>
      <c r="I873" s="94" t="str">
        <f>IF(AND([9]Mides!H864&gt;=31,[9]Mides!H864&lt;=60),"X","  ")</f>
        <v xml:space="preserve">  </v>
      </c>
      <c r="J873" s="94" t="str">
        <f>IF([9]Mides!H864&gt;60,"X", "  ")</f>
        <v xml:space="preserve">  </v>
      </c>
      <c r="K873" s="96">
        <f>[9]Mides!N864</f>
        <v>0</v>
      </c>
      <c r="L873" s="96">
        <f>[9]Mides!K864</f>
        <v>0</v>
      </c>
      <c r="M873" s="96">
        <f>[9]Mides!L864</f>
        <v>0</v>
      </c>
      <c r="N873" s="96" t="str">
        <f>[9]Mides!M864</f>
        <v>x</v>
      </c>
      <c r="O873" s="96">
        <f t="shared" si="8"/>
        <v>0</v>
      </c>
      <c r="P873" s="96" t="str">
        <f>[9]Mides!R864</f>
        <v>Guatemala</v>
      </c>
      <c r="Q873" s="96" t="str">
        <f>[9]Mides!S864</f>
        <v>Guatemala</v>
      </c>
    </row>
    <row r="874" spans="2:17" ht="15" thickBot="1" x14ac:dyDescent="0.35">
      <c r="B874" s="92">
        <f>[9]Mides!E865</f>
        <v>0</v>
      </c>
      <c r="C874" s="93">
        <f>[9]Mides!D865</f>
        <v>0</v>
      </c>
      <c r="D874" s="94" t="str">
        <f>IF([9]Mides!F865=1,"X"," ")</f>
        <v xml:space="preserve"> </v>
      </c>
      <c r="E874" s="94" t="str">
        <f>IF([9]Mides!F865=2,"X"," ")</f>
        <v xml:space="preserve"> </v>
      </c>
      <c r="F874" s="95" t="str">
        <f>[9]Mides!B865</f>
        <v>menor de edad</v>
      </c>
      <c r="G874" s="94" t="str">
        <f>IF(AND([9]Mides!H865&gt;=1,[9]Mides!H865&lt;=14),"X"," ")</f>
        <v xml:space="preserve"> </v>
      </c>
      <c r="H874" s="94" t="str">
        <f>IF(AND([9]Mides!H865&gt;=14,[9]Mides!H865&lt;=30),"X"," ")</f>
        <v xml:space="preserve"> </v>
      </c>
      <c r="I874" s="94" t="str">
        <f>IF(AND([9]Mides!H865&gt;=31,[9]Mides!H865&lt;=60),"X","  ")</f>
        <v xml:space="preserve">  </v>
      </c>
      <c r="J874" s="94" t="str">
        <f>IF([9]Mides!H865&gt;60,"X", "  ")</f>
        <v xml:space="preserve">  </v>
      </c>
      <c r="K874" s="96">
        <f>[9]Mides!N865</f>
        <v>0</v>
      </c>
      <c r="L874" s="96">
        <f>[9]Mides!K865</f>
        <v>0</v>
      </c>
      <c r="M874" s="96">
        <f>[9]Mides!L865</f>
        <v>0</v>
      </c>
      <c r="N874" s="96" t="str">
        <f>[9]Mides!M865</f>
        <v>x</v>
      </c>
      <c r="O874" s="96">
        <f t="shared" si="8"/>
        <v>0</v>
      </c>
      <c r="P874" s="96" t="str">
        <f>[9]Mides!R865</f>
        <v>Guatemala</v>
      </c>
      <c r="Q874" s="96" t="str">
        <f>[9]Mides!S865</f>
        <v>Guatemala</v>
      </c>
    </row>
    <row r="875" spans="2:17" ht="15" thickBot="1" x14ac:dyDescent="0.35">
      <c r="B875" s="92" t="str">
        <f>[9]Mides!E866</f>
        <v>Anahi</v>
      </c>
      <c r="C875" s="93">
        <f>[9]Mides!D866</f>
        <v>0</v>
      </c>
      <c r="D875" s="94" t="str">
        <f>IF([9]Mides!F866=1,"X"," ")</f>
        <v>X</v>
      </c>
      <c r="E875" s="94" t="str">
        <f>IF([9]Mides!F866=2,"X"," ")</f>
        <v xml:space="preserve"> </v>
      </c>
      <c r="F875" s="95">
        <f>[9]Mides!B866</f>
        <v>0</v>
      </c>
      <c r="G875" s="94" t="str">
        <f>IF(AND([9]Mides!H866&gt;=1,[9]Mides!H866&lt;=14),"X"," ")</f>
        <v>X</v>
      </c>
      <c r="H875" s="94" t="str">
        <f>IF(AND([9]Mides!H866&gt;=14,[9]Mides!H866&lt;=30),"X"," ")</f>
        <v xml:space="preserve"> </v>
      </c>
      <c r="I875" s="94" t="str">
        <f>IF(AND([9]Mides!H866&gt;=31,[9]Mides!H866&lt;=60),"X","  ")</f>
        <v xml:space="preserve">  </v>
      </c>
      <c r="J875" s="94" t="str">
        <f>IF([9]Mides!H866&gt;60,"X", "  ")</f>
        <v xml:space="preserve">  </v>
      </c>
      <c r="K875" s="96">
        <f>[9]Mides!N866</f>
        <v>0</v>
      </c>
      <c r="L875" s="96">
        <f>[9]Mides!K866</f>
        <v>0</v>
      </c>
      <c r="M875" s="96">
        <f>[9]Mides!L866</f>
        <v>0</v>
      </c>
      <c r="N875" s="96" t="str">
        <f>[9]Mides!M866</f>
        <v>x</v>
      </c>
      <c r="O875" s="96">
        <f t="shared" si="8"/>
        <v>0</v>
      </c>
      <c r="P875" s="96" t="str">
        <f>[9]Mides!R866</f>
        <v>Guatemala</v>
      </c>
      <c r="Q875" s="96" t="str">
        <f>[9]Mides!S866</f>
        <v>Guatemala</v>
      </c>
    </row>
    <row r="876" spans="2:17" ht="15" thickBot="1" x14ac:dyDescent="0.35">
      <c r="B876" s="92" t="str">
        <f>[9]Mides!E867</f>
        <v>David</v>
      </c>
      <c r="C876" s="93" t="str">
        <f>[9]Mides!D867</f>
        <v>Guerra</v>
      </c>
      <c r="D876" s="94" t="str">
        <f>IF([9]Mides!F867=1,"X"," ")</f>
        <v xml:space="preserve"> </v>
      </c>
      <c r="E876" s="94" t="str">
        <f>IF([9]Mides!F867=2,"X"," ")</f>
        <v>X</v>
      </c>
      <c r="F876" s="95" t="str">
        <f>[9]Mides!B867</f>
        <v>menor de edad</v>
      </c>
      <c r="G876" s="94" t="str">
        <f>IF(AND([9]Mides!H867&gt;=1,[9]Mides!H867&lt;=14),"X"," ")</f>
        <v>X</v>
      </c>
      <c r="H876" s="94" t="str">
        <f>IF(AND([9]Mides!H867&gt;=14,[9]Mides!H867&lt;=30),"X"," ")</f>
        <v xml:space="preserve"> </v>
      </c>
      <c r="I876" s="94" t="str">
        <f>IF(AND([9]Mides!H867&gt;=31,[9]Mides!H867&lt;=60),"X","  ")</f>
        <v xml:space="preserve">  </v>
      </c>
      <c r="J876" s="94" t="str">
        <f>IF([9]Mides!H867&gt;60,"X", "  ")</f>
        <v xml:space="preserve">  </v>
      </c>
      <c r="K876" s="96">
        <f>[9]Mides!N867</f>
        <v>0</v>
      </c>
      <c r="L876" s="96">
        <f>[9]Mides!K867</f>
        <v>0</v>
      </c>
      <c r="M876" s="96">
        <f>[9]Mides!L867</f>
        <v>0</v>
      </c>
      <c r="N876" s="96" t="str">
        <f>[9]Mides!M867</f>
        <v>x</v>
      </c>
      <c r="O876" s="96">
        <f t="shared" si="8"/>
        <v>0</v>
      </c>
      <c r="P876" s="96" t="str">
        <f>[9]Mides!R867</f>
        <v>Guatemala</v>
      </c>
      <c r="Q876" s="96" t="str">
        <f>[9]Mides!S867</f>
        <v>Guatemala</v>
      </c>
    </row>
    <row r="877" spans="2:17" ht="15" thickBot="1" x14ac:dyDescent="0.35">
      <c r="B877" s="92">
        <f>[9]Mides!E868</f>
        <v>0</v>
      </c>
      <c r="C877" s="93">
        <f>[9]Mides!D868</f>
        <v>0</v>
      </c>
      <c r="D877" s="94" t="str">
        <f>IF([9]Mides!F868=1,"X"," ")</f>
        <v xml:space="preserve"> </v>
      </c>
      <c r="E877" s="94" t="str">
        <f>IF([9]Mides!F868=2,"X"," ")</f>
        <v xml:space="preserve"> </v>
      </c>
      <c r="F877" s="95" t="str">
        <f>[9]Mides!B868</f>
        <v>menor de edad</v>
      </c>
      <c r="G877" s="94" t="str">
        <f>IF(AND([9]Mides!H868&gt;=1,[9]Mides!H868&lt;=14),"X"," ")</f>
        <v xml:space="preserve"> </v>
      </c>
      <c r="H877" s="94" t="str">
        <f>IF(AND([9]Mides!H868&gt;=14,[9]Mides!H868&lt;=30),"X"," ")</f>
        <v xml:space="preserve"> </v>
      </c>
      <c r="I877" s="94" t="str">
        <f>IF(AND([9]Mides!H868&gt;=31,[9]Mides!H868&lt;=60),"X","  ")</f>
        <v xml:space="preserve">  </v>
      </c>
      <c r="J877" s="94" t="str">
        <f>IF([9]Mides!H868&gt;60,"X", "  ")</f>
        <v xml:space="preserve">  </v>
      </c>
      <c r="K877" s="96">
        <f>[9]Mides!N868</f>
        <v>0</v>
      </c>
      <c r="L877" s="96">
        <f>[9]Mides!K868</f>
        <v>0</v>
      </c>
      <c r="M877" s="96">
        <f>[9]Mides!L868</f>
        <v>0</v>
      </c>
      <c r="N877" s="96" t="str">
        <f>[9]Mides!M868</f>
        <v>x</v>
      </c>
      <c r="O877" s="96">
        <f t="shared" si="8"/>
        <v>0</v>
      </c>
      <c r="P877" s="96" t="str">
        <f>[9]Mides!R868</f>
        <v>Guatemala</v>
      </c>
      <c r="Q877" s="96" t="str">
        <f>[9]Mides!S868</f>
        <v>Guatemala</v>
      </c>
    </row>
    <row r="878" spans="2:17" ht="15" thickBot="1" x14ac:dyDescent="0.35">
      <c r="B878" s="92" t="str">
        <f>[9]Mides!E869</f>
        <v>Gabriela</v>
      </c>
      <c r="C878" s="93" t="str">
        <f>[9]Mides!D869</f>
        <v>Gutierrez</v>
      </c>
      <c r="D878" s="94" t="str">
        <f>IF([9]Mides!F869=1,"X"," ")</f>
        <v>X</v>
      </c>
      <c r="E878" s="94" t="str">
        <f>IF([9]Mides!F869=2,"X"," ")</f>
        <v xml:space="preserve"> </v>
      </c>
      <c r="F878" s="95" t="str">
        <f>[9]Mides!B869</f>
        <v>menor de edad</v>
      </c>
      <c r="G878" s="94" t="str">
        <f>IF(AND([9]Mides!H869&gt;=1,[9]Mides!H869&lt;=14),"X"," ")</f>
        <v>X</v>
      </c>
      <c r="H878" s="94" t="str">
        <f>IF(AND([9]Mides!H869&gt;=14,[9]Mides!H869&lt;=30),"X"," ")</f>
        <v xml:space="preserve"> </v>
      </c>
      <c r="I878" s="94" t="str">
        <f>IF(AND([9]Mides!H869&gt;=31,[9]Mides!H869&lt;=60),"X","  ")</f>
        <v xml:space="preserve">  </v>
      </c>
      <c r="J878" s="94" t="str">
        <f>IF([9]Mides!H869&gt;60,"X", "  ")</f>
        <v xml:space="preserve">  </v>
      </c>
      <c r="K878" s="96">
        <f>[9]Mides!N869</f>
        <v>0</v>
      </c>
      <c r="L878" s="96">
        <f>[9]Mides!K869</f>
        <v>0</v>
      </c>
      <c r="M878" s="96">
        <f>[9]Mides!L869</f>
        <v>0</v>
      </c>
      <c r="N878" s="96" t="str">
        <f>[9]Mides!M869</f>
        <v>x</v>
      </c>
      <c r="O878" s="96">
        <f t="shared" si="8"/>
        <v>0</v>
      </c>
      <c r="P878" s="96" t="str">
        <f>[9]Mides!R869</f>
        <v>Guatemala</v>
      </c>
      <c r="Q878" s="96" t="str">
        <f>[9]Mides!S869</f>
        <v>Guatemala</v>
      </c>
    </row>
    <row r="879" spans="2:17" ht="15" thickBot="1" x14ac:dyDescent="0.35">
      <c r="B879" s="92" t="str">
        <f>[9]Mides!E870</f>
        <v>Alejandra</v>
      </c>
      <c r="C879" s="93" t="str">
        <f>[9]Mides!D870</f>
        <v>Juarez</v>
      </c>
      <c r="D879" s="94" t="str">
        <f>IF([9]Mides!F870=1,"X"," ")</f>
        <v>X</v>
      </c>
      <c r="E879" s="94" t="str">
        <f>IF([9]Mides!F870=2,"X"," ")</f>
        <v xml:space="preserve"> </v>
      </c>
      <c r="F879" s="95" t="str">
        <f>[9]Mides!B870</f>
        <v>menor de edad</v>
      </c>
      <c r="G879" s="94" t="str">
        <f>IF(AND([9]Mides!H870&gt;=1,[9]Mides!H870&lt;=14),"X"," ")</f>
        <v>X</v>
      </c>
      <c r="H879" s="94" t="str">
        <f>IF(AND([9]Mides!H870&gt;=14,[9]Mides!H870&lt;=30),"X"," ")</f>
        <v xml:space="preserve"> </v>
      </c>
      <c r="I879" s="94" t="str">
        <f>IF(AND([9]Mides!H870&gt;=31,[9]Mides!H870&lt;=60),"X","  ")</f>
        <v xml:space="preserve">  </v>
      </c>
      <c r="J879" s="94" t="str">
        <f>IF([9]Mides!H870&gt;60,"X", "  ")</f>
        <v xml:space="preserve">  </v>
      </c>
      <c r="K879" s="96">
        <f>[9]Mides!N870</f>
        <v>0</v>
      </c>
      <c r="L879" s="96">
        <f>[9]Mides!K870</f>
        <v>0</v>
      </c>
      <c r="M879" s="96">
        <f>[9]Mides!L870</f>
        <v>0</v>
      </c>
      <c r="N879" s="96" t="str">
        <f>[9]Mides!M870</f>
        <v>x</v>
      </c>
      <c r="O879" s="96">
        <f t="shared" si="8"/>
        <v>0</v>
      </c>
      <c r="P879" s="96" t="str">
        <f>[9]Mides!R870</f>
        <v>Guatemala</v>
      </c>
      <c r="Q879" s="96" t="str">
        <f>[9]Mides!S870</f>
        <v>Guatemala</v>
      </c>
    </row>
    <row r="880" spans="2:17" ht="15" thickBot="1" x14ac:dyDescent="0.35">
      <c r="B880" s="92" t="str">
        <f>[9]Mides!E871</f>
        <v>Karla</v>
      </c>
      <c r="C880" s="93" t="str">
        <f>[9]Mides!D871</f>
        <v>Juarez</v>
      </c>
      <c r="D880" s="94" t="str">
        <f>IF([9]Mides!F871=1,"X"," ")</f>
        <v>X</v>
      </c>
      <c r="E880" s="94" t="str">
        <f>IF([9]Mides!F871=2,"X"," ")</f>
        <v xml:space="preserve"> </v>
      </c>
      <c r="F880" s="95" t="str">
        <f>[9]Mides!B871</f>
        <v>menor de edad</v>
      </c>
      <c r="G880" s="94" t="str">
        <f>IF(AND([9]Mides!H871&gt;=1,[9]Mides!H871&lt;=14),"X"," ")</f>
        <v>X</v>
      </c>
      <c r="H880" s="94" t="str">
        <f>IF(AND([9]Mides!H871&gt;=14,[9]Mides!H871&lt;=30),"X"," ")</f>
        <v xml:space="preserve"> </v>
      </c>
      <c r="I880" s="94" t="str">
        <f>IF(AND([9]Mides!H871&gt;=31,[9]Mides!H871&lt;=60),"X","  ")</f>
        <v xml:space="preserve">  </v>
      </c>
      <c r="J880" s="94" t="str">
        <f>IF([9]Mides!H871&gt;60,"X", "  ")</f>
        <v xml:space="preserve">  </v>
      </c>
      <c r="K880" s="96">
        <f>[9]Mides!N871</f>
        <v>0</v>
      </c>
      <c r="L880" s="96">
        <f>[9]Mides!K871</f>
        <v>0</v>
      </c>
      <c r="M880" s="96">
        <f>[9]Mides!L871</f>
        <v>0</v>
      </c>
      <c r="N880" s="96" t="str">
        <f>[9]Mides!M871</f>
        <v>x</v>
      </c>
      <c r="O880" s="96">
        <f t="shared" si="8"/>
        <v>0</v>
      </c>
      <c r="P880" s="96" t="str">
        <f>[9]Mides!R871</f>
        <v>Guatemala</v>
      </c>
      <c r="Q880" s="96" t="str">
        <f>[9]Mides!S871</f>
        <v>Guatemala</v>
      </c>
    </row>
    <row r="881" spans="2:17" ht="15" thickBot="1" x14ac:dyDescent="0.35">
      <c r="B881" s="92" t="str">
        <f>[9]Mides!E872</f>
        <v>Allan</v>
      </c>
      <c r="C881" s="93" t="str">
        <f>[9]Mides!D872</f>
        <v>Perez</v>
      </c>
      <c r="D881" s="94" t="str">
        <f>IF([9]Mides!F872=1,"X"," ")</f>
        <v xml:space="preserve"> </v>
      </c>
      <c r="E881" s="94" t="str">
        <f>IF([9]Mides!F872=2,"X"," ")</f>
        <v>X</v>
      </c>
      <c r="F881" s="95" t="str">
        <f>[9]Mides!B872</f>
        <v>menor de edad</v>
      </c>
      <c r="G881" s="94" t="str">
        <f>IF(AND([9]Mides!H872&gt;=1,[9]Mides!H872&lt;=14),"X"," ")</f>
        <v>X</v>
      </c>
      <c r="H881" s="94" t="str">
        <f>IF(AND([9]Mides!H872&gt;=14,[9]Mides!H872&lt;=30),"X"," ")</f>
        <v xml:space="preserve"> </v>
      </c>
      <c r="I881" s="94" t="str">
        <f>IF(AND([9]Mides!H872&gt;=31,[9]Mides!H872&lt;=60),"X","  ")</f>
        <v xml:space="preserve">  </v>
      </c>
      <c r="J881" s="94" t="str">
        <f>IF([9]Mides!H872&gt;60,"X", "  ")</f>
        <v xml:space="preserve">  </v>
      </c>
      <c r="K881" s="96">
        <f>[9]Mides!N872</f>
        <v>0</v>
      </c>
      <c r="L881" s="96">
        <f>[9]Mides!K872</f>
        <v>0</v>
      </c>
      <c r="M881" s="96">
        <f>[9]Mides!L872</f>
        <v>0</v>
      </c>
      <c r="N881" s="96" t="str">
        <f>[9]Mides!M872</f>
        <v>x</v>
      </c>
      <c r="O881" s="96">
        <f t="shared" si="8"/>
        <v>0</v>
      </c>
      <c r="P881" s="96" t="str">
        <f>[9]Mides!R872</f>
        <v>Guatemala</v>
      </c>
      <c r="Q881" s="96" t="str">
        <f>[9]Mides!S872</f>
        <v>Guatemala</v>
      </c>
    </row>
    <row r="882" spans="2:17" ht="15" thickBot="1" x14ac:dyDescent="0.35">
      <c r="B882" s="92" t="str">
        <f>[9]Mides!E873</f>
        <v>Kimberli</v>
      </c>
      <c r="C882" s="93" t="str">
        <f>[9]Mides!D873</f>
        <v>Herrera</v>
      </c>
      <c r="D882" s="94" t="str">
        <f>IF([9]Mides!F873=1,"X"," ")</f>
        <v>X</v>
      </c>
      <c r="E882" s="94" t="str">
        <f>IF([9]Mides!F873=2,"X"," ")</f>
        <v xml:space="preserve"> </v>
      </c>
      <c r="F882" s="95" t="str">
        <f>[9]Mides!B873</f>
        <v>menor de edad</v>
      </c>
      <c r="G882" s="94" t="str">
        <f>IF(AND([9]Mides!H873&gt;=1,[9]Mides!H873&lt;=14),"X"," ")</f>
        <v>X</v>
      </c>
      <c r="H882" s="94" t="str">
        <f>IF(AND([9]Mides!H873&gt;=14,[9]Mides!H873&lt;=30),"X"," ")</f>
        <v>X</v>
      </c>
      <c r="I882" s="94" t="str">
        <f>IF(AND([9]Mides!H873&gt;=31,[9]Mides!H873&lt;=60),"X","  ")</f>
        <v xml:space="preserve">  </v>
      </c>
      <c r="J882" s="94" t="str">
        <f>IF([9]Mides!H873&gt;60,"X", "  ")</f>
        <v xml:space="preserve">  </v>
      </c>
      <c r="K882" s="96">
        <f>[9]Mides!N873</f>
        <v>0</v>
      </c>
      <c r="L882" s="96">
        <f>[9]Mides!K873</f>
        <v>0</v>
      </c>
      <c r="M882" s="96">
        <f>[9]Mides!L873</f>
        <v>0</v>
      </c>
      <c r="N882" s="96" t="str">
        <f>[9]Mides!M873</f>
        <v>x</v>
      </c>
      <c r="O882" s="96">
        <f t="shared" si="8"/>
        <v>0</v>
      </c>
      <c r="P882" s="96" t="str">
        <f>[9]Mides!R873</f>
        <v>Guatemala</v>
      </c>
      <c r="Q882" s="96" t="str">
        <f>[9]Mides!S873</f>
        <v>Guatemala</v>
      </c>
    </row>
    <row r="883" spans="2:17" ht="15" thickBot="1" x14ac:dyDescent="0.35">
      <c r="B883" s="92" t="str">
        <f>[9]Mides!E874</f>
        <v>Iam</v>
      </c>
      <c r="C883" s="93" t="str">
        <f>[9]Mides!D874</f>
        <v>Lopez</v>
      </c>
      <c r="D883" s="94" t="str">
        <f>IF([9]Mides!F874=1,"X"," ")</f>
        <v xml:space="preserve"> </v>
      </c>
      <c r="E883" s="94" t="str">
        <f>IF([9]Mides!F874=2,"X"," ")</f>
        <v>X</v>
      </c>
      <c r="F883" s="95" t="str">
        <f>[9]Mides!B874</f>
        <v>menor de edad</v>
      </c>
      <c r="G883" s="94" t="str">
        <f>IF(AND([9]Mides!H874&gt;=1,[9]Mides!H874&lt;=14),"X"," ")</f>
        <v>X</v>
      </c>
      <c r="H883" s="94" t="str">
        <f>IF(AND([9]Mides!H874&gt;=14,[9]Mides!H874&lt;=30),"X"," ")</f>
        <v xml:space="preserve"> </v>
      </c>
      <c r="I883" s="94" t="str">
        <f>IF(AND([9]Mides!H874&gt;=31,[9]Mides!H874&lt;=60),"X","  ")</f>
        <v xml:space="preserve">  </v>
      </c>
      <c r="J883" s="94" t="str">
        <f>IF([9]Mides!H874&gt;60,"X", "  ")</f>
        <v xml:space="preserve">  </v>
      </c>
      <c r="K883" s="96">
        <f>[9]Mides!N874</f>
        <v>0</v>
      </c>
      <c r="L883" s="96">
        <f>[9]Mides!K874</f>
        <v>0</v>
      </c>
      <c r="M883" s="96">
        <f>[9]Mides!L874</f>
        <v>0</v>
      </c>
      <c r="N883" s="96" t="str">
        <f>[9]Mides!M874</f>
        <v>x</v>
      </c>
      <c r="O883" s="96">
        <f t="shared" si="8"/>
        <v>0</v>
      </c>
      <c r="P883" s="96" t="str">
        <f>[9]Mides!R874</f>
        <v>Guatemala</v>
      </c>
      <c r="Q883" s="96" t="str">
        <f>[9]Mides!S874</f>
        <v>Guatemala</v>
      </c>
    </row>
    <row r="884" spans="2:17" ht="15" thickBot="1" x14ac:dyDescent="0.35">
      <c r="B884" s="92" t="str">
        <f>[9]Mides!E875</f>
        <v>David</v>
      </c>
      <c r="C884" s="93" t="str">
        <f>[9]Mides!D875</f>
        <v>Lopez</v>
      </c>
      <c r="D884" s="94" t="str">
        <f>IF([9]Mides!F875=1,"X"," ")</f>
        <v xml:space="preserve"> </v>
      </c>
      <c r="E884" s="94" t="str">
        <f>IF([9]Mides!F875=2,"X"," ")</f>
        <v>X</v>
      </c>
      <c r="F884" s="95" t="str">
        <f>[9]Mides!B875</f>
        <v>menor de edad</v>
      </c>
      <c r="G884" s="94" t="str">
        <f>IF(AND([9]Mides!H875&gt;=1,[9]Mides!H875&lt;=14),"X"," ")</f>
        <v>X</v>
      </c>
      <c r="H884" s="94" t="str">
        <f>IF(AND([9]Mides!H875&gt;=14,[9]Mides!H875&lt;=30),"X"," ")</f>
        <v xml:space="preserve"> </v>
      </c>
      <c r="I884" s="94" t="str">
        <f>IF(AND([9]Mides!H875&gt;=31,[9]Mides!H875&lt;=60),"X","  ")</f>
        <v xml:space="preserve">  </v>
      </c>
      <c r="J884" s="94" t="str">
        <f>IF([9]Mides!H875&gt;60,"X", "  ")</f>
        <v xml:space="preserve">  </v>
      </c>
      <c r="K884" s="96">
        <f>[9]Mides!N875</f>
        <v>0</v>
      </c>
      <c r="L884" s="96">
        <f>[9]Mides!K875</f>
        <v>0</v>
      </c>
      <c r="M884" s="96">
        <f>[9]Mides!L875</f>
        <v>0</v>
      </c>
      <c r="N884" s="96" t="str">
        <f>[9]Mides!M875</f>
        <v>x</v>
      </c>
      <c r="O884" s="96">
        <f t="shared" si="8"/>
        <v>0</v>
      </c>
      <c r="P884" s="96" t="str">
        <f>[9]Mides!R875</f>
        <v>Guatemala</v>
      </c>
      <c r="Q884" s="96" t="str">
        <f>[9]Mides!S875</f>
        <v>Guatemala</v>
      </c>
    </row>
    <row r="885" spans="2:17" ht="15" thickBot="1" x14ac:dyDescent="0.35">
      <c r="B885" s="92" t="str">
        <f>[9]Mides!E876</f>
        <v>Alizon</v>
      </c>
      <c r="C885" s="93" t="str">
        <f>[9]Mides!D876</f>
        <v>Urrutia</v>
      </c>
      <c r="D885" s="94" t="str">
        <f>IF([9]Mides!F876=1,"X"," ")</f>
        <v>X</v>
      </c>
      <c r="E885" s="94" t="str">
        <f>IF([9]Mides!F876=2,"X"," ")</f>
        <v xml:space="preserve"> </v>
      </c>
      <c r="F885" s="95" t="str">
        <f>[9]Mides!B876</f>
        <v>menor de edad</v>
      </c>
      <c r="G885" s="94" t="str">
        <f>IF(AND([9]Mides!H876&gt;=1,[9]Mides!H876&lt;=14),"X"," ")</f>
        <v>X</v>
      </c>
      <c r="H885" s="94" t="str">
        <f>IF(AND([9]Mides!H876&gt;=14,[9]Mides!H876&lt;=30),"X"," ")</f>
        <v xml:space="preserve"> </v>
      </c>
      <c r="I885" s="94" t="str">
        <f>IF(AND([9]Mides!H876&gt;=31,[9]Mides!H876&lt;=60),"X","  ")</f>
        <v xml:space="preserve">  </v>
      </c>
      <c r="J885" s="94" t="str">
        <f>IF([9]Mides!H876&gt;60,"X", "  ")</f>
        <v xml:space="preserve">  </v>
      </c>
      <c r="K885" s="96">
        <f>[9]Mides!N876</f>
        <v>0</v>
      </c>
      <c r="L885" s="96">
        <f>[9]Mides!K876</f>
        <v>0</v>
      </c>
      <c r="M885" s="96">
        <f>[9]Mides!L876</f>
        <v>0</v>
      </c>
      <c r="N885" s="96" t="str">
        <f>[9]Mides!M876</f>
        <v>x</v>
      </c>
      <c r="O885" s="96">
        <f t="shared" si="8"/>
        <v>0</v>
      </c>
      <c r="P885" s="96" t="str">
        <f>[9]Mides!R876</f>
        <v>Guatemala</v>
      </c>
      <c r="Q885" s="96" t="str">
        <f>[9]Mides!S876</f>
        <v>Guatemala</v>
      </c>
    </row>
    <row r="886" spans="2:17" ht="15" thickBot="1" x14ac:dyDescent="0.35">
      <c r="B886" s="92" t="str">
        <f>[9]Mides!E877</f>
        <v>Mariangela</v>
      </c>
      <c r="C886" s="93" t="str">
        <f>[9]Mides!D877</f>
        <v>Arevalo</v>
      </c>
      <c r="D886" s="94" t="str">
        <f>IF([9]Mides!F877=1,"X"," ")</f>
        <v>X</v>
      </c>
      <c r="E886" s="94" t="str">
        <f>IF([9]Mides!F877=2,"X"," ")</f>
        <v xml:space="preserve"> </v>
      </c>
      <c r="F886" s="95" t="str">
        <f>[9]Mides!B877</f>
        <v>menor de edad</v>
      </c>
      <c r="G886" s="94" t="str">
        <f>IF(AND([9]Mides!H877&gt;=1,[9]Mides!H877&lt;=14),"X"," ")</f>
        <v>X</v>
      </c>
      <c r="H886" s="94" t="str">
        <f>IF(AND([9]Mides!H877&gt;=14,[9]Mides!H877&lt;=30),"X"," ")</f>
        <v xml:space="preserve"> </v>
      </c>
      <c r="I886" s="94" t="str">
        <f>IF(AND([9]Mides!H877&gt;=31,[9]Mides!H877&lt;=60),"X","  ")</f>
        <v xml:space="preserve">  </v>
      </c>
      <c r="J886" s="94" t="str">
        <f>IF([9]Mides!H877&gt;60,"X", "  ")</f>
        <v xml:space="preserve">  </v>
      </c>
      <c r="K886" s="96">
        <f>[9]Mides!N877</f>
        <v>0</v>
      </c>
      <c r="L886" s="96">
        <f>[9]Mides!K877</f>
        <v>0</v>
      </c>
      <c r="M886" s="96">
        <f>[9]Mides!L877</f>
        <v>0</v>
      </c>
      <c r="N886" s="96" t="str">
        <f>[9]Mides!M877</f>
        <v>x</v>
      </c>
      <c r="O886" s="96">
        <f t="shared" si="8"/>
        <v>0</v>
      </c>
      <c r="P886" s="96" t="str">
        <f>[9]Mides!R877</f>
        <v>Guatemala</v>
      </c>
      <c r="Q886" s="96" t="str">
        <f>[9]Mides!S877</f>
        <v>Guatemala</v>
      </c>
    </row>
    <row r="887" spans="2:17" ht="15" thickBot="1" x14ac:dyDescent="0.35">
      <c r="B887" s="92" t="str">
        <f>[9]Mides!E878</f>
        <v>Mariapaula</v>
      </c>
      <c r="C887" s="93" t="str">
        <f>[9]Mides!D878</f>
        <v>Arevalo</v>
      </c>
      <c r="D887" s="94" t="str">
        <f>IF([9]Mides!F878=1,"X"," ")</f>
        <v>X</v>
      </c>
      <c r="E887" s="94" t="str">
        <f>IF([9]Mides!F878=2,"X"," ")</f>
        <v xml:space="preserve"> </v>
      </c>
      <c r="F887" s="95" t="str">
        <f>[9]Mides!B878</f>
        <v>menor de edad</v>
      </c>
      <c r="G887" s="94" t="str">
        <f>IF(AND([9]Mides!H878&gt;=1,[9]Mides!H878&lt;=14),"X"," ")</f>
        <v>X</v>
      </c>
      <c r="H887" s="94" t="str">
        <f>IF(AND([9]Mides!H878&gt;=14,[9]Mides!H878&lt;=30),"X"," ")</f>
        <v xml:space="preserve"> </v>
      </c>
      <c r="I887" s="94" t="str">
        <f>IF(AND([9]Mides!H878&gt;=31,[9]Mides!H878&lt;=60),"X","  ")</f>
        <v xml:space="preserve">  </v>
      </c>
      <c r="J887" s="94" t="str">
        <f>IF([9]Mides!H878&gt;60,"X", "  ")</f>
        <v xml:space="preserve">  </v>
      </c>
      <c r="K887" s="96">
        <f>[9]Mides!N878</f>
        <v>0</v>
      </c>
      <c r="L887" s="96">
        <f>[9]Mides!K878</f>
        <v>0</v>
      </c>
      <c r="M887" s="96">
        <f>[9]Mides!L878</f>
        <v>0</v>
      </c>
      <c r="N887" s="96" t="str">
        <f>[9]Mides!M878</f>
        <v>x</v>
      </c>
      <c r="O887" s="96">
        <f t="shared" si="8"/>
        <v>0</v>
      </c>
      <c r="P887" s="96" t="str">
        <f>[9]Mides!R878</f>
        <v>Guatemala</v>
      </c>
      <c r="Q887" s="96" t="str">
        <f>[9]Mides!S878</f>
        <v>Guatemala</v>
      </c>
    </row>
    <row r="888" spans="2:17" ht="15" thickBot="1" x14ac:dyDescent="0.35">
      <c r="B888" s="92" t="str">
        <f>[9]Mides!E879</f>
        <v>Frida</v>
      </c>
      <c r="C888" s="93" t="str">
        <f>[9]Mides!D879</f>
        <v>Recinos</v>
      </c>
      <c r="D888" s="94" t="str">
        <f>IF([9]Mides!F879=1,"X"," ")</f>
        <v>X</v>
      </c>
      <c r="E888" s="94" t="str">
        <f>IF([9]Mides!F879=2,"X"," ")</f>
        <v xml:space="preserve"> </v>
      </c>
      <c r="F888" s="95" t="str">
        <f>[9]Mides!B879</f>
        <v>menor de edad</v>
      </c>
      <c r="G888" s="94" t="str">
        <f>IF(AND([9]Mides!H879&gt;=1,[9]Mides!H879&lt;=14),"X"," ")</f>
        <v>X</v>
      </c>
      <c r="H888" s="94" t="str">
        <f>IF(AND([9]Mides!H879&gt;=14,[9]Mides!H879&lt;=30),"X"," ")</f>
        <v xml:space="preserve"> </v>
      </c>
      <c r="I888" s="94" t="str">
        <f>IF(AND([9]Mides!H879&gt;=31,[9]Mides!H879&lt;=60),"X","  ")</f>
        <v xml:space="preserve">  </v>
      </c>
      <c r="J888" s="94" t="str">
        <f>IF([9]Mides!H879&gt;60,"X", "  ")</f>
        <v xml:space="preserve">  </v>
      </c>
      <c r="K888" s="96">
        <f>[9]Mides!N879</f>
        <v>0</v>
      </c>
      <c r="L888" s="96">
        <f>[9]Mides!K879</f>
        <v>0</v>
      </c>
      <c r="M888" s="96">
        <f>[9]Mides!L879</f>
        <v>0</v>
      </c>
      <c r="N888" s="96" t="str">
        <f>[9]Mides!M879</f>
        <v>x</v>
      </c>
      <c r="O888" s="96">
        <f t="shared" si="8"/>
        <v>0</v>
      </c>
      <c r="P888" s="96" t="str">
        <f>[9]Mides!R879</f>
        <v>Guatemala</v>
      </c>
      <c r="Q888" s="96" t="str">
        <f>[9]Mides!S879</f>
        <v>Guatemala</v>
      </c>
    </row>
    <row r="889" spans="2:17" ht="15" thickBot="1" x14ac:dyDescent="0.35">
      <c r="B889" s="92" t="str">
        <f>[9]Mides!E880</f>
        <v>David</v>
      </c>
      <c r="C889" s="93" t="str">
        <f>[9]Mides!D880</f>
        <v>Gonzalez</v>
      </c>
      <c r="D889" s="94" t="str">
        <f>IF([9]Mides!F880=1,"X"," ")</f>
        <v xml:space="preserve"> </v>
      </c>
      <c r="E889" s="94" t="str">
        <f>IF([9]Mides!F880=2,"X"," ")</f>
        <v>X</v>
      </c>
      <c r="F889" s="95" t="str">
        <f>[9]Mides!B880</f>
        <v>menor de edad</v>
      </c>
      <c r="G889" s="94" t="str">
        <f>IF(AND([9]Mides!H880&gt;=1,[9]Mides!H880&lt;=14),"X"," ")</f>
        <v>X</v>
      </c>
      <c r="H889" s="94" t="str">
        <f>IF(AND([9]Mides!H880&gt;=14,[9]Mides!H880&lt;=30),"X"," ")</f>
        <v xml:space="preserve"> </v>
      </c>
      <c r="I889" s="94" t="str">
        <f>IF(AND([9]Mides!H880&gt;=31,[9]Mides!H880&lt;=60),"X","  ")</f>
        <v xml:space="preserve">  </v>
      </c>
      <c r="J889" s="94" t="str">
        <f>IF([9]Mides!H880&gt;60,"X", "  ")</f>
        <v xml:space="preserve">  </v>
      </c>
      <c r="K889" s="96">
        <f>[9]Mides!N880</f>
        <v>0</v>
      </c>
      <c r="L889" s="96">
        <f>[9]Mides!K880</f>
        <v>0</v>
      </c>
      <c r="M889" s="96">
        <f>[9]Mides!L880</f>
        <v>0</v>
      </c>
      <c r="N889" s="96" t="str">
        <f>[9]Mides!M880</f>
        <v>x</v>
      </c>
      <c r="O889" s="96">
        <f t="shared" ref="O889:O952" si="9">SUM(K889:N889)</f>
        <v>0</v>
      </c>
      <c r="P889" s="96" t="str">
        <f>[9]Mides!R880</f>
        <v>Guatemala</v>
      </c>
      <c r="Q889" s="96" t="str">
        <f>[9]Mides!S880</f>
        <v>Guatemala</v>
      </c>
    </row>
    <row r="890" spans="2:17" ht="15" thickBot="1" x14ac:dyDescent="0.35">
      <c r="B890" s="92" t="str">
        <f>[9]Mides!E881</f>
        <v>Pedro</v>
      </c>
      <c r="C890" s="93" t="str">
        <f>[9]Mides!D881</f>
        <v>Garcia</v>
      </c>
      <c r="D890" s="94" t="str">
        <f>IF([9]Mides!F881=1,"X"," ")</f>
        <v xml:space="preserve"> </v>
      </c>
      <c r="E890" s="94" t="str">
        <f>IF([9]Mides!F881=2,"X"," ")</f>
        <v>X</v>
      </c>
      <c r="F890" s="95" t="str">
        <f>[9]Mides!B881</f>
        <v>menor de edad</v>
      </c>
      <c r="G890" s="94" t="str">
        <f>IF(AND([9]Mides!H881&gt;=1,[9]Mides!H881&lt;=14),"X"," ")</f>
        <v xml:space="preserve"> </v>
      </c>
      <c r="H890" s="94" t="str">
        <f>IF(AND([9]Mides!H881&gt;=14,[9]Mides!H881&lt;=30),"X"," ")</f>
        <v>X</v>
      </c>
      <c r="I890" s="94" t="str">
        <f>IF(AND([9]Mides!H881&gt;=31,[9]Mides!H881&lt;=60),"X","  ")</f>
        <v xml:space="preserve">  </v>
      </c>
      <c r="J890" s="94" t="str">
        <f>IF([9]Mides!H881&gt;60,"X", "  ")</f>
        <v xml:space="preserve">  </v>
      </c>
      <c r="K890" s="96">
        <f>[9]Mides!N881</f>
        <v>0</v>
      </c>
      <c r="L890" s="96">
        <f>[9]Mides!K881</f>
        <v>0</v>
      </c>
      <c r="M890" s="96">
        <f>[9]Mides!L881</f>
        <v>0</v>
      </c>
      <c r="N890" s="96" t="str">
        <f>[9]Mides!M881</f>
        <v>x</v>
      </c>
      <c r="O890" s="96">
        <f t="shared" si="9"/>
        <v>0</v>
      </c>
      <c r="P890" s="96" t="str">
        <f>[9]Mides!R881</f>
        <v>Guatemala</v>
      </c>
      <c r="Q890" s="96" t="str">
        <f>[9]Mides!S881</f>
        <v>Guatemala</v>
      </c>
    </row>
    <row r="891" spans="2:17" ht="15" thickBot="1" x14ac:dyDescent="0.35">
      <c r="B891" s="92" t="str">
        <f>[9]Mides!E882</f>
        <v>Dereck</v>
      </c>
      <c r="C891" s="93" t="str">
        <f>[9]Mides!D882</f>
        <v>De Leon</v>
      </c>
      <c r="D891" s="94" t="str">
        <f>IF([9]Mides!F882=1,"X"," ")</f>
        <v xml:space="preserve"> </v>
      </c>
      <c r="E891" s="94" t="str">
        <f>IF([9]Mides!F882=2,"X"," ")</f>
        <v>X</v>
      </c>
      <c r="F891" s="95" t="str">
        <f>[9]Mides!B882</f>
        <v>menor de edad</v>
      </c>
      <c r="G891" s="94" t="str">
        <f>IF(AND([9]Mides!H882&gt;=1,[9]Mides!H882&lt;=14),"X"," ")</f>
        <v>X</v>
      </c>
      <c r="H891" s="94" t="str">
        <f>IF(AND([9]Mides!H882&gt;=14,[9]Mides!H882&lt;=30),"X"," ")</f>
        <v xml:space="preserve"> </v>
      </c>
      <c r="I891" s="94" t="str">
        <f>IF(AND([9]Mides!H882&gt;=31,[9]Mides!H882&lt;=60),"X","  ")</f>
        <v xml:space="preserve">  </v>
      </c>
      <c r="J891" s="94" t="str">
        <f>IF([9]Mides!H882&gt;60,"X", "  ")</f>
        <v xml:space="preserve">  </v>
      </c>
      <c r="K891" s="96">
        <f>[9]Mides!N882</f>
        <v>0</v>
      </c>
      <c r="L891" s="96">
        <f>[9]Mides!K882</f>
        <v>0</v>
      </c>
      <c r="M891" s="96">
        <f>[9]Mides!L882</f>
        <v>0</v>
      </c>
      <c r="N891" s="96" t="str">
        <f>[9]Mides!M882</f>
        <v>x</v>
      </c>
      <c r="O891" s="96">
        <f t="shared" si="9"/>
        <v>0</v>
      </c>
      <c r="P891" s="96" t="str">
        <f>[9]Mides!R882</f>
        <v>Guatemala</v>
      </c>
      <c r="Q891" s="96" t="str">
        <f>[9]Mides!S882</f>
        <v>Guatemala</v>
      </c>
    </row>
    <row r="892" spans="2:17" ht="15" thickBot="1" x14ac:dyDescent="0.35">
      <c r="B892" s="92" t="str">
        <f>[9]Mides!E883</f>
        <v>Gerardo</v>
      </c>
      <c r="C892" s="93" t="str">
        <f>[9]Mides!D883</f>
        <v>Fuentes</v>
      </c>
      <c r="D892" s="94" t="str">
        <f>IF([9]Mides!F883=1,"X"," ")</f>
        <v xml:space="preserve"> </v>
      </c>
      <c r="E892" s="94" t="str">
        <f>IF([9]Mides!F883=2,"X"," ")</f>
        <v>X</v>
      </c>
      <c r="F892" s="95" t="str">
        <f>[9]Mides!B883</f>
        <v>menor de edad</v>
      </c>
      <c r="G892" s="94" t="str">
        <f>IF(AND([9]Mides!H883&gt;=1,[9]Mides!H883&lt;=14),"X"," ")</f>
        <v>X</v>
      </c>
      <c r="H892" s="94" t="str">
        <f>IF(AND([9]Mides!H883&gt;=14,[9]Mides!H883&lt;=30),"X"," ")</f>
        <v xml:space="preserve"> </v>
      </c>
      <c r="I892" s="94" t="str">
        <f>IF(AND([9]Mides!H883&gt;=31,[9]Mides!H883&lt;=60),"X","  ")</f>
        <v xml:space="preserve">  </v>
      </c>
      <c r="J892" s="94" t="str">
        <f>IF([9]Mides!H883&gt;60,"X", "  ")</f>
        <v xml:space="preserve">  </v>
      </c>
      <c r="K892" s="96">
        <f>[9]Mides!N883</f>
        <v>0</v>
      </c>
      <c r="L892" s="96">
        <f>[9]Mides!K883</f>
        <v>0</v>
      </c>
      <c r="M892" s="96">
        <f>[9]Mides!L883</f>
        <v>0</v>
      </c>
      <c r="N892" s="96" t="str">
        <f>[9]Mides!M883</f>
        <v>x</v>
      </c>
      <c r="O892" s="96">
        <f t="shared" si="9"/>
        <v>0</v>
      </c>
      <c r="P892" s="96" t="str">
        <f>[9]Mides!R883</f>
        <v>Guatemala</v>
      </c>
      <c r="Q892" s="96" t="str">
        <f>[9]Mides!S883</f>
        <v>Guatemala</v>
      </c>
    </row>
    <row r="893" spans="2:17" ht="15" thickBot="1" x14ac:dyDescent="0.35">
      <c r="B893" s="92" t="str">
        <f>[9]Mides!E884</f>
        <v>Nicole</v>
      </c>
      <c r="C893" s="93" t="str">
        <f>[9]Mides!D884</f>
        <v>Flores</v>
      </c>
      <c r="D893" s="94" t="str">
        <f>IF([9]Mides!F884=1,"X"," ")</f>
        <v>X</v>
      </c>
      <c r="E893" s="94" t="str">
        <f>IF([9]Mides!F884=2,"X"," ")</f>
        <v xml:space="preserve"> </v>
      </c>
      <c r="F893" s="95" t="str">
        <f>[9]Mides!B884</f>
        <v>menor de edad</v>
      </c>
      <c r="G893" s="94" t="str">
        <f>IF(AND([9]Mides!H884&gt;=1,[9]Mides!H884&lt;=14),"X"," ")</f>
        <v>X</v>
      </c>
      <c r="H893" s="94" t="str">
        <f>IF(AND([9]Mides!H884&gt;=14,[9]Mides!H884&lt;=30),"X"," ")</f>
        <v xml:space="preserve"> </v>
      </c>
      <c r="I893" s="94" t="str">
        <f>IF(AND([9]Mides!H884&gt;=31,[9]Mides!H884&lt;=60),"X","  ")</f>
        <v xml:space="preserve">  </v>
      </c>
      <c r="J893" s="94" t="str">
        <f>IF([9]Mides!H884&gt;60,"X", "  ")</f>
        <v xml:space="preserve">  </v>
      </c>
      <c r="K893" s="96">
        <f>[9]Mides!N884</f>
        <v>0</v>
      </c>
      <c r="L893" s="96">
        <f>[9]Mides!K884</f>
        <v>0</v>
      </c>
      <c r="M893" s="96">
        <f>[9]Mides!L884</f>
        <v>0</v>
      </c>
      <c r="N893" s="96" t="str">
        <f>[9]Mides!M884</f>
        <v>x</v>
      </c>
      <c r="O893" s="96">
        <f t="shared" si="9"/>
        <v>0</v>
      </c>
      <c r="P893" s="96" t="str">
        <f>[9]Mides!R884</f>
        <v>Guatemala</v>
      </c>
      <c r="Q893" s="96" t="str">
        <f>[9]Mides!S884</f>
        <v>Guatemala</v>
      </c>
    </row>
    <row r="894" spans="2:17" ht="15" thickBot="1" x14ac:dyDescent="0.35">
      <c r="B894" s="92" t="str">
        <f>[9]Mides!E885</f>
        <v>Aldo</v>
      </c>
      <c r="C894" s="93" t="str">
        <f>[9]Mides!D885</f>
        <v>Hernandez</v>
      </c>
      <c r="D894" s="94" t="str">
        <f>IF([9]Mides!F885=1,"X"," ")</f>
        <v xml:space="preserve"> </v>
      </c>
      <c r="E894" s="94" t="str">
        <f>IF([9]Mides!F885=2,"X"," ")</f>
        <v>X</v>
      </c>
      <c r="F894" s="95" t="str">
        <f>[9]Mides!B885</f>
        <v>menor de edad</v>
      </c>
      <c r="G894" s="94" t="str">
        <f>IF(AND([9]Mides!H885&gt;=1,[9]Mides!H885&lt;=14),"X"," ")</f>
        <v xml:space="preserve"> </v>
      </c>
      <c r="H894" s="94" t="str">
        <f>IF(AND([9]Mides!H885&gt;=14,[9]Mides!H885&lt;=30),"X"," ")</f>
        <v>X</v>
      </c>
      <c r="I894" s="94" t="str">
        <f>IF(AND([9]Mides!H885&gt;=31,[9]Mides!H885&lt;=60),"X","  ")</f>
        <v xml:space="preserve">  </v>
      </c>
      <c r="J894" s="94" t="str">
        <f>IF([9]Mides!H885&gt;60,"X", "  ")</f>
        <v xml:space="preserve">  </v>
      </c>
      <c r="K894" s="96">
        <f>[9]Mides!N885</f>
        <v>0</v>
      </c>
      <c r="L894" s="96">
        <f>[9]Mides!K885</f>
        <v>0</v>
      </c>
      <c r="M894" s="96">
        <f>[9]Mides!L885</f>
        <v>0</v>
      </c>
      <c r="N894" s="96" t="str">
        <f>[9]Mides!M885</f>
        <v>x</v>
      </c>
      <c r="O894" s="96">
        <f t="shared" si="9"/>
        <v>0</v>
      </c>
      <c r="P894" s="96" t="str">
        <f>[9]Mides!R885</f>
        <v>Guatemala</v>
      </c>
      <c r="Q894" s="96" t="str">
        <f>[9]Mides!S885</f>
        <v>Guatemala</v>
      </c>
    </row>
    <row r="895" spans="2:17" ht="15" thickBot="1" x14ac:dyDescent="0.35">
      <c r="B895" s="92" t="str">
        <f>[9]Mides!E886</f>
        <v>Didia</v>
      </c>
      <c r="C895" s="93" t="str">
        <f>[9]Mides!D886</f>
        <v>Amado</v>
      </c>
      <c r="D895" s="94" t="str">
        <f>IF([9]Mides!F886=1,"X"," ")</f>
        <v>X</v>
      </c>
      <c r="E895" s="94" t="str">
        <f>IF([9]Mides!F886=2,"X"," ")</f>
        <v xml:space="preserve"> </v>
      </c>
      <c r="F895" s="95" t="str">
        <f>[9]Mides!B886</f>
        <v>menor de edad</v>
      </c>
      <c r="G895" s="94" t="str">
        <f>IF(AND([9]Mides!H886&gt;=1,[9]Mides!H886&lt;=14),"X"," ")</f>
        <v>X</v>
      </c>
      <c r="H895" s="94" t="str">
        <f>IF(AND([9]Mides!H886&gt;=14,[9]Mides!H886&lt;=30),"X"," ")</f>
        <v xml:space="preserve"> </v>
      </c>
      <c r="I895" s="94" t="str">
        <f>IF(AND([9]Mides!H886&gt;=31,[9]Mides!H886&lt;=60),"X","  ")</f>
        <v xml:space="preserve">  </v>
      </c>
      <c r="J895" s="94" t="str">
        <f>IF([9]Mides!H886&gt;60,"X", "  ")</f>
        <v xml:space="preserve">  </v>
      </c>
      <c r="K895" s="96">
        <f>[9]Mides!N886</f>
        <v>0</v>
      </c>
      <c r="L895" s="96">
        <f>[9]Mides!K886</f>
        <v>0</v>
      </c>
      <c r="M895" s="96">
        <f>[9]Mides!L886</f>
        <v>0</v>
      </c>
      <c r="N895" s="96" t="str">
        <f>[9]Mides!M886</f>
        <v>x</v>
      </c>
      <c r="O895" s="96">
        <f t="shared" si="9"/>
        <v>0</v>
      </c>
      <c r="P895" s="96" t="str">
        <f>[9]Mides!R886</f>
        <v>Guatemala</v>
      </c>
      <c r="Q895" s="96" t="str">
        <f>[9]Mides!S886</f>
        <v>Guatemala</v>
      </c>
    </row>
    <row r="896" spans="2:17" ht="15" thickBot="1" x14ac:dyDescent="0.35">
      <c r="B896" s="92" t="str">
        <f>[9]Mides!E887</f>
        <v>Alejandra</v>
      </c>
      <c r="C896" s="93" t="str">
        <f>[9]Mides!D887</f>
        <v>Gil</v>
      </c>
      <c r="D896" s="94" t="str">
        <f>IF([9]Mides!F887=1,"X"," ")</f>
        <v>X</v>
      </c>
      <c r="E896" s="94" t="str">
        <f>IF([9]Mides!F887=2,"X"," ")</f>
        <v xml:space="preserve"> </v>
      </c>
      <c r="F896" s="95">
        <f>[9]Mides!B887</f>
        <v>2508357540101</v>
      </c>
      <c r="G896" s="94" t="str">
        <f>IF(AND([9]Mides!H887&gt;=1,[9]Mides!H887&lt;=14),"X"," ")</f>
        <v xml:space="preserve"> </v>
      </c>
      <c r="H896" s="94" t="str">
        <f>IF(AND([9]Mides!H887&gt;=14,[9]Mides!H887&lt;=30),"X"," ")</f>
        <v xml:space="preserve"> </v>
      </c>
      <c r="I896" s="94" t="str">
        <f>IF(AND([9]Mides!H887&gt;=31,[9]Mides!H887&lt;=60),"X","  ")</f>
        <v>X</v>
      </c>
      <c r="J896" s="94" t="str">
        <f>IF([9]Mides!H887&gt;60,"X", "  ")</f>
        <v xml:space="preserve">  </v>
      </c>
      <c r="K896" s="96">
        <f>[9]Mides!N887</f>
        <v>0</v>
      </c>
      <c r="L896" s="96">
        <f>[9]Mides!K887</f>
        <v>0</v>
      </c>
      <c r="M896" s="96">
        <f>[9]Mides!L887</f>
        <v>0</v>
      </c>
      <c r="N896" s="96" t="str">
        <f>[9]Mides!M887</f>
        <v>x</v>
      </c>
      <c r="O896" s="96">
        <f t="shared" si="9"/>
        <v>0</v>
      </c>
      <c r="P896" s="96" t="str">
        <f>[9]Mides!R887</f>
        <v>Guatemala</v>
      </c>
      <c r="Q896" s="96" t="str">
        <f>[9]Mides!S887</f>
        <v>Guatemala</v>
      </c>
    </row>
    <row r="897" spans="2:17" ht="15" thickBot="1" x14ac:dyDescent="0.35">
      <c r="B897" s="92" t="str">
        <f>[9]Mides!E888</f>
        <v>Pablo</v>
      </c>
      <c r="C897" s="93" t="str">
        <f>[9]Mides!D888</f>
        <v>Miranda</v>
      </c>
      <c r="D897" s="94" t="str">
        <f>IF([9]Mides!F888=1,"X"," ")</f>
        <v xml:space="preserve"> </v>
      </c>
      <c r="E897" s="94" t="str">
        <f>IF([9]Mides!F888=2,"X"," ")</f>
        <v>X</v>
      </c>
      <c r="F897" s="95" t="str">
        <f>[9]Mides!B888</f>
        <v>menor  de edad</v>
      </c>
      <c r="G897" s="94" t="str">
        <f>IF(AND([9]Mides!H888&gt;=1,[9]Mides!H888&lt;=14),"X"," ")</f>
        <v>X</v>
      </c>
      <c r="H897" s="94" t="str">
        <f>IF(AND([9]Mides!H888&gt;=14,[9]Mides!H888&lt;=30),"X"," ")</f>
        <v xml:space="preserve"> </v>
      </c>
      <c r="I897" s="94" t="str">
        <f>IF(AND([9]Mides!H888&gt;=31,[9]Mides!H888&lt;=60),"X","  ")</f>
        <v xml:space="preserve">  </v>
      </c>
      <c r="J897" s="94" t="str">
        <f>IF([9]Mides!H888&gt;60,"X", "  ")</f>
        <v xml:space="preserve">  </v>
      </c>
      <c r="K897" s="96">
        <f>[9]Mides!N888</f>
        <v>0</v>
      </c>
      <c r="L897" s="96">
        <f>[9]Mides!K888</f>
        <v>0</v>
      </c>
      <c r="M897" s="96">
        <f>[9]Mides!L888</f>
        <v>0</v>
      </c>
      <c r="N897" s="96" t="str">
        <f>[9]Mides!M888</f>
        <v>x</v>
      </c>
      <c r="O897" s="96">
        <f t="shared" si="9"/>
        <v>0</v>
      </c>
      <c r="P897" s="96" t="str">
        <f>[9]Mides!R888</f>
        <v>Guatemala</v>
      </c>
      <c r="Q897" s="96" t="str">
        <f>[9]Mides!S888</f>
        <v>Guatemala</v>
      </c>
    </row>
    <row r="898" spans="2:17" ht="15" thickBot="1" x14ac:dyDescent="0.35">
      <c r="B898" s="92" t="str">
        <f>[9]Mides!E889</f>
        <v>Dara</v>
      </c>
      <c r="C898" s="93" t="str">
        <f>[9]Mides!D889</f>
        <v>Silva</v>
      </c>
      <c r="D898" s="94" t="str">
        <f>IF([9]Mides!F889=1,"X"," ")</f>
        <v>X</v>
      </c>
      <c r="E898" s="94" t="str">
        <f>IF([9]Mides!F889=2,"X"," ")</f>
        <v xml:space="preserve"> </v>
      </c>
      <c r="F898" s="95" t="str">
        <f>[9]Mides!B889</f>
        <v>menor de edad</v>
      </c>
      <c r="G898" s="94" t="str">
        <f>IF(AND([9]Mides!H889&gt;=1,[9]Mides!H889&lt;=14),"X"," ")</f>
        <v>X</v>
      </c>
      <c r="H898" s="94" t="str">
        <f>IF(AND([9]Mides!H889&gt;=14,[9]Mides!H889&lt;=30),"X"," ")</f>
        <v xml:space="preserve"> </v>
      </c>
      <c r="I898" s="94" t="str">
        <f>IF(AND([9]Mides!H889&gt;=31,[9]Mides!H889&lt;=60),"X","  ")</f>
        <v xml:space="preserve">  </v>
      </c>
      <c r="J898" s="94" t="str">
        <f>IF([9]Mides!H889&gt;60,"X", "  ")</f>
        <v xml:space="preserve">  </v>
      </c>
      <c r="K898" s="96">
        <f>[9]Mides!N889</f>
        <v>0</v>
      </c>
      <c r="L898" s="96">
        <f>[9]Mides!K889</f>
        <v>0</v>
      </c>
      <c r="M898" s="96">
        <f>[9]Mides!L889</f>
        <v>0</v>
      </c>
      <c r="N898" s="96" t="str">
        <f>[9]Mides!M889</f>
        <v>x</v>
      </c>
      <c r="O898" s="96">
        <f t="shared" si="9"/>
        <v>0</v>
      </c>
      <c r="P898" s="96" t="str">
        <f>[9]Mides!R889</f>
        <v>Guatemala</v>
      </c>
      <c r="Q898" s="96" t="str">
        <f>[9]Mides!S889</f>
        <v>Guatemala</v>
      </c>
    </row>
    <row r="899" spans="2:17" ht="15" thickBot="1" x14ac:dyDescent="0.35">
      <c r="B899" s="92" t="str">
        <f>[9]Mides!E890</f>
        <v>Sebastian</v>
      </c>
      <c r="C899" s="93" t="str">
        <f>[9]Mides!D890</f>
        <v>Gonzalez</v>
      </c>
      <c r="D899" s="94" t="str">
        <f>IF([9]Mides!F890=1,"X"," ")</f>
        <v xml:space="preserve"> </v>
      </c>
      <c r="E899" s="94" t="str">
        <f>IF([9]Mides!F890=2,"X"," ")</f>
        <v>X</v>
      </c>
      <c r="F899" s="95" t="str">
        <f>[9]Mides!B890</f>
        <v>menor de edad</v>
      </c>
      <c r="G899" s="94" t="str">
        <f>IF(AND([9]Mides!H890&gt;=1,[9]Mides!H890&lt;=14),"X"," ")</f>
        <v>X</v>
      </c>
      <c r="H899" s="94" t="str">
        <f>IF(AND([9]Mides!H890&gt;=14,[9]Mides!H890&lt;=30),"X"," ")</f>
        <v xml:space="preserve"> </v>
      </c>
      <c r="I899" s="94" t="str">
        <f>IF(AND([9]Mides!H890&gt;=31,[9]Mides!H890&lt;=60),"X","  ")</f>
        <v xml:space="preserve">  </v>
      </c>
      <c r="J899" s="94" t="str">
        <f>IF([9]Mides!H890&gt;60,"X", "  ")</f>
        <v xml:space="preserve">  </v>
      </c>
      <c r="K899" s="96">
        <f>[9]Mides!N890</f>
        <v>0</v>
      </c>
      <c r="L899" s="96">
        <f>[9]Mides!K890</f>
        <v>0</v>
      </c>
      <c r="M899" s="96">
        <f>[9]Mides!L890</f>
        <v>0</v>
      </c>
      <c r="N899" s="96" t="str">
        <f>[9]Mides!M890</f>
        <v>x</v>
      </c>
      <c r="O899" s="96">
        <f t="shared" si="9"/>
        <v>0</v>
      </c>
      <c r="P899" s="96" t="str">
        <f>[9]Mides!R890</f>
        <v>Guatemala</v>
      </c>
      <c r="Q899" s="96" t="str">
        <f>[9]Mides!S890</f>
        <v>Guatemala</v>
      </c>
    </row>
    <row r="900" spans="2:17" ht="15" thickBot="1" x14ac:dyDescent="0.35">
      <c r="B900" s="92" t="str">
        <f>[9]Mides!E891</f>
        <v>Juan</v>
      </c>
      <c r="C900" s="93" t="str">
        <f>[9]Mides!D891</f>
        <v>Monasterio</v>
      </c>
      <c r="D900" s="94" t="str">
        <f>IF([9]Mides!F891=1,"X"," ")</f>
        <v xml:space="preserve"> </v>
      </c>
      <c r="E900" s="94" t="str">
        <f>IF([9]Mides!F891=2,"X"," ")</f>
        <v>X</v>
      </c>
      <c r="F900" s="95" t="str">
        <f>[9]Mides!B891</f>
        <v>menor de edad</v>
      </c>
      <c r="G900" s="94" t="str">
        <f>IF(AND([9]Mides!H891&gt;=1,[9]Mides!H891&lt;=14),"X"," ")</f>
        <v>X</v>
      </c>
      <c r="H900" s="94" t="str">
        <f>IF(AND([9]Mides!H891&gt;=14,[9]Mides!H891&lt;=30),"X"," ")</f>
        <v xml:space="preserve"> </v>
      </c>
      <c r="I900" s="94" t="str">
        <f>IF(AND([9]Mides!H891&gt;=31,[9]Mides!H891&lt;=60),"X","  ")</f>
        <v xml:space="preserve">  </v>
      </c>
      <c r="J900" s="94" t="str">
        <f>IF([9]Mides!H891&gt;60,"X", "  ")</f>
        <v xml:space="preserve">  </v>
      </c>
      <c r="K900" s="96">
        <f>[9]Mides!N891</f>
        <v>0</v>
      </c>
      <c r="L900" s="96">
        <f>[9]Mides!K891</f>
        <v>0</v>
      </c>
      <c r="M900" s="96">
        <f>[9]Mides!L891</f>
        <v>0</v>
      </c>
      <c r="N900" s="96" t="str">
        <f>[9]Mides!M891</f>
        <v>x</v>
      </c>
      <c r="O900" s="96">
        <f t="shared" si="9"/>
        <v>0</v>
      </c>
      <c r="P900" s="96" t="str">
        <f>[9]Mides!R891</f>
        <v>Guatemala</v>
      </c>
      <c r="Q900" s="96" t="str">
        <f>[9]Mides!S891</f>
        <v>Guatemala</v>
      </c>
    </row>
    <row r="901" spans="2:17" ht="15" thickBot="1" x14ac:dyDescent="0.35">
      <c r="B901" s="92" t="str">
        <f>[9]Mides!E892</f>
        <v>Marta</v>
      </c>
      <c r="C901" s="93" t="str">
        <f>[9]Mides!D892</f>
        <v>Vargas</v>
      </c>
      <c r="D901" s="94" t="str">
        <f>IF([9]Mides!F892=1,"X"," ")</f>
        <v>X</v>
      </c>
      <c r="E901" s="94" t="str">
        <f>IF([9]Mides!F892=2,"X"," ")</f>
        <v xml:space="preserve"> </v>
      </c>
      <c r="F901" s="95">
        <f>[9]Mides!B892</f>
        <v>0</v>
      </c>
      <c r="G901" s="94" t="str">
        <f>IF(AND([9]Mides!H892&gt;=1,[9]Mides!H892&lt;=14),"X"," ")</f>
        <v xml:space="preserve"> </v>
      </c>
      <c r="H901" s="94" t="str">
        <f>IF(AND([9]Mides!H892&gt;=14,[9]Mides!H892&lt;=30),"X"," ")</f>
        <v xml:space="preserve"> </v>
      </c>
      <c r="I901" s="94" t="str">
        <f>IF(AND([9]Mides!H892&gt;=31,[9]Mides!H892&lt;=60),"X","  ")</f>
        <v>X</v>
      </c>
      <c r="J901" s="94" t="str">
        <f>IF([9]Mides!H892&gt;60,"X", "  ")</f>
        <v xml:space="preserve">  </v>
      </c>
      <c r="K901" s="96">
        <f>[9]Mides!N892</f>
        <v>0</v>
      </c>
      <c r="L901" s="96">
        <f>[9]Mides!K892</f>
        <v>0</v>
      </c>
      <c r="M901" s="96">
        <f>[9]Mides!L892</f>
        <v>0</v>
      </c>
      <c r="N901" s="96" t="str">
        <f>[9]Mides!M892</f>
        <v>x</v>
      </c>
      <c r="O901" s="96">
        <f t="shared" si="9"/>
        <v>0</v>
      </c>
      <c r="P901" s="96" t="str">
        <f>[9]Mides!R892</f>
        <v>Guatemala</v>
      </c>
      <c r="Q901" s="96" t="str">
        <f>[9]Mides!S892</f>
        <v>Guatemala</v>
      </c>
    </row>
    <row r="902" spans="2:17" ht="15" thickBot="1" x14ac:dyDescent="0.35">
      <c r="B902" s="92" t="str">
        <f>[9]Mides!E893</f>
        <v>Ana</v>
      </c>
      <c r="C902" s="93" t="str">
        <f>[9]Mides!D893</f>
        <v>de Cid</v>
      </c>
      <c r="D902" s="94" t="str">
        <f>IF([9]Mides!F893=1,"X"," ")</f>
        <v>X</v>
      </c>
      <c r="E902" s="94" t="str">
        <f>IF([9]Mides!F893=2,"X"," ")</f>
        <v xml:space="preserve"> </v>
      </c>
      <c r="F902" s="95">
        <f>[9]Mides!B893</f>
        <v>0</v>
      </c>
      <c r="G902" s="94" t="str">
        <f>IF(AND([9]Mides!H893&gt;=1,[9]Mides!H893&lt;=14),"X"," ")</f>
        <v xml:space="preserve"> </v>
      </c>
      <c r="H902" s="94" t="str">
        <f>IF(AND([9]Mides!H893&gt;=14,[9]Mides!H893&lt;=30),"X"," ")</f>
        <v xml:space="preserve"> </v>
      </c>
      <c r="I902" s="94" t="str">
        <f>IF(AND([9]Mides!H893&gt;=31,[9]Mides!H893&lt;=60),"X","  ")</f>
        <v>X</v>
      </c>
      <c r="J902" s="94" t="str">
        <f>IF([9]Mides!H893&gt;60,"X", "  ")</f>
        <v xml:space="preserve">  </v>
      </c>
      <c r="K902" s="96">
        <f>[9]Mides!N893</f>
        <v>0</v>
      </c>
      <c r="L902" s="96">
        <f>[9]Mides!K893</f>
        <v>0</v>
      </c>
      <c r="M902" s="96">
        <f>[9]Mides!L893</f>
        <v>0</v>
      </c>
      <c r="N902" s="96" t="str">
        <f>[9]Mides!M893</f>
        <v>x</v>
      </c>
      <c r="O902" s="96">
        <f t="shared" si="9"/>
        <v>0</v>
      </c>
      <c r="P902" s="96" t="str">
        <f>[9]Mides!R893</f>
        <v>Guatemala</v>
      </c>
      <c r="Q902" s="96" t="str">
        <f>[9]Mides!S893</f>
        <v>Guatemala</v>
      </c>
    </row>
    <row r="903" spans="2:17" ht="15" thickBot="1" x14ac:dyDescent="0.35">
      <c r="B903" s="92" t="str">
        <f>[9]Mides!E894</f>
        <v>Amada</v>
      </c>
      <c r="C903" s="93" t="str">
        <f>[9]Mides!D894</f>
        <v>Chavarria</v>
      </c>
      <c r="D903" s="94" t="str">
        <f>IF([9]Mides!F894=1,"X"," ")</f>
        <v>X</v>
      </c>
      <c r="E903" s="94" t="str">
        <f>IF([9]Mides!F894=2,"X"," ")</f>
        <v xml:space="preserve"> </v>
      </c>
      <c r="F903" s="95">
        <f>[9]Mides!B894</f>
        <v>0</v>
      </c>
      <c r="G903" s="94" t="str">
        <f>IF(AND([9]Mides!H894&gt;=1,[9]Mides!H894&lt;=14),"X"," ")</f>
        <v xml:space="preserve"> </v>
      </c>
      <c r="H903" s="94" t="str">
        <f>IF(AND([9]Mides!H894&gt;=14,[9]Mides!H894&lt;=30),"X"," ")</f>
        <v xml:space="preserve"> </v>
      </c>
      <c r="I903" s="94" t="str">
        <f>IF(AND([9]Mides!H894&gt;=31,[9]Mides!H894&lt;=60),"X","  ")</f>
        <v>X</v>
      </c>
      <c r="J903" s="94" t="str">
        <f>IF([9]Mides!H894&gt;60,"X", "  ")</f>
        <v xml:space="preserve">  </v>
      </c>
      <c r="K903" s="96">
        <f>[9]Mides!N894</f>
        <v>0</v>
      </c>
      <c r="L903" s="96">
        <f>[9]Mides!K894</f>
        <v>0</v>
      </c>
      <c r="M903" s="96">
        <f>[9]Mides!L894</f>
        <v>0</v>
      </c>
      <c r="N903" s="96" t="str">
        <f>[9]Mides!M894</f>
        <v>x</v>
      </c>
      <c r="O903" s="96">
        <f t="shared" si="9"/>
        <v>0</v>
      </c>
      <c r="P903" s="96" t="str">
        <f>[9]Mides!R894</f>
        <v>Guatemala</v>
      </c>
      <c r="Q903" s="96" t="str">
        <f>[9]Mides!S894</f>
        <v>Guatemala</v>
      </c>
    </row>
    <row r="904" spans="2:17" ht="15" thickBot="1" x14ac:dyDescent="0.35">
      <c r="B904" s="92" t="str">
        <f>[9]Mides!E895</f>
        <v>Saby</v>
      </c>
      <c r="C904" s="93" t="str">
        <f>[9]Mides!D895</f>
        <v>Alvarado</v>
      </c>
      <c r="D904" s="94" t="str">
        <f>IF([9]Mides!F895=1,"X"," ")</f>
        <v>X</v>
      </c>
      <c r="E904" s="94" t="str">
        <f>IF([9]Mides!F895=2,"X"," ")</f>
        <v xml:space="preserve"> </v>
      </c>
      <c r="F904" s="95" t="str">
        <f>[9]Mides!B895</f>
        <v>menor de edad</v>
      </c>
      <c r="G904" s="94" t="str">
        <f>IF(AND([9]Mides!H895&gt;=1,[9]Mides!H895&lt;=14),"X"," ")</f>
        <v>X</v>
      </c>
      <c r="H904" s="94" t="str">
        <f>IF(AND([9]Mides!H895&gt;=14,[9]Mides!H895&lt;=30),"X"," ")</f>
        <v xml:space="preserve"> </v>
      </c>
      <c r="I904" s="94" t="str">
        <f>IF(AND([9]Mides!H895&gt;=31,[9]Mides!H895&lt;=60),"X","  ")</f>
        <v xml:space="preserve">  </v>
      </c>
      <c r="J904" s="94" t="str">
        <f>IF([9]Mides!H895&gt;60,"X", "  ")</f>
        <v xml:space="preserve">  </v>
      </c>
      <c r="K904" s="96">
        <f>[9]Mides!N895</f>
        <v>0</v>
      </c>
      <c r="L904" s="96">
        <f>[9]Mides!K895</f>
        <v>0</v>
      </c>
      <c r="M904" s="96">
        <f>[9]Mides!L895</f>
        <v>0</v>
      </c>
      <c r="N904" s="96" t="str">
        <f>[9]Mides!M895</f>
        <v>x</v>
      </c>
      <c r="O904" s="96">
        <f t="shared" si="9"/>
        <v>0</v>
      </c>
      <c r="P904" s="96" t="str">
        <f>[9]Mides!R895</f>
        <v>Guatemala</v>
      </c>
      <c r="Q904" s="96" t="str">
        <f>[9]Mides!S895</f>
        <v>Guatemala</v>
      </c>
    </row>
    <row r="905" spans="2:17" ht="15" thickBot="1" x14ac:dyDescent="0.35">
      <c r="B905" s="92" t="str">
        <f>[9]Mides!E896</f>
        <v>Alinton</v>
      </c>
      <c r="C905" s="93" t="str">
        <f>[9]Mides!D896</f>
        <v>Solorzano</v>
      </c>
      <c r="D905" s="94" t="str">
        <f>IF([9]Mides!F896=1,"X"," ")</f>
        <v xml:space="preserve"> </v>
      </c>
      <c r="E905" s="94" t="str">
        <f>IF([9]Mides!F896=2,"X"," ")</f>
        <v>X</v>
      </c>
      <c r="F905" s="95" t="str">
        <f>[9]Mides!B896</f>
        <v>menor de edad</v>
      </c>
      <c r="G905" s="94" t="str">
        <f>IF(AND([9]Mides!H896&gt;=1,[9]Mides!H896&lt;=14),"X"," ")</f>
        <v>X</v>
      </c>
      <c r="H905" s="94" t="str">
        <f>IF(AND([9]Mides!H896&gt;=14,[9]Mides!H896&lt;=30),"X"," ")</f>
        <v xml:space="preserve"> </v>
      </c>
      <c r="I905" s="94" t="str">
        <f>IF(AND([9]Mides!H896&gt;=31,[9]Mides!H896&lt;=60),"X","  ")</f>
        <v xml:space="preserve">  </v>
      </c>
      <c r="J905" s="94" t="str">
        <f>IF([9]Mides!H896&gt;60,"X", "  ")</f>
        <v xml:space="preserve">  </v>
      </c>
      <c r="K905" s="96">
        <f>[9]Mides!N896</f>
        <v>0</v>
      </c>
      <c r="L905" s="96">
        <f>[9]Mides!K896</f>
        <v>0</v>
      </c>
      <c r="M905" s="96">
        <f>[9]Mides!L896</f>
        <v>0</v>
      </c>
      <c r="N905" s="96" t="str">
        <f>[9]Mides!M896</f>
        <v>x</v>
      </c>
      <c r="O905" s="96">
        <f t="shared" si="9"/>
        <v>0</v>
      </c>
      <c r="P905" s="96" t="str">
        <f>[9]Mides!R896</f>
        <v>Guatemala</v>
      </c>
      <c r="Q905" s="96" t="str">
        <f>[9]Mides!S896</f>
        <v>Guatemala</v>
      </c>
    </row>
    <row r="906" spans="2:17" ht="15" thickBot="1" x14ac:dyDescent="0.35">
      <c r="B906" s="92" t="str">
        <f>[9]Mides!E897</f>
        <v>Angel</v>
      </c>
      <c r="C906" s="93" t="str">
        <f>[9]Mides!D897</f>
        <v>Solorzano</v>
      </c>
      <c r="D906" s="94" t="str">
        <f>IF([9]Mides!F897=1,"X"," ")</f>
        <v xml:space="preserve"> </v>
      </c>
      <c r="E906" s="94" t="str">
        <f>IF([9]Mides!F897=2,"X"," ")</f>
        <v>X</v>
      </c>
      <c r="F906" s="95" t="str">
        <f>[9]Mides!B897</f>
        <v>menor de edad</v>
      </c>
      <c r="G906" s="94" t="str">
        <f>IF(AND([9]Mides!H897&gt;=1,[9]Mides!H897&lt;=14),"X"," ")</f>
        <v>X</v>
      </c>
      <c r="H906" s="94" t="str">
        <f>IF(AND([9]Mides!H897&gt;=14,[9]Mides!H897&lt;=30),"X"," ")</f>
        <v xml:space="preserve"> </v>
      </c>
      <c r="I906" s="94" t="str">
        <f>IF(AND([9]Mides!H897&gt;=31,[9]Mides!H897&lt;=60),"X","  ")</f>
        <v xml:space="preserve">  </v>
      </c>
      <c r="J906" s="94" t="str">
        <f>IF([9]Mides!H897&gt;60,"X", "  ")</f>
        <v xml:space="preserve">  </v>
      </c>
      <c r="K906" s="96">
        <f>[9]Mides!N897</f>
        <v>0</v>
      </c>
      <c r="L906" s="96">
        <f>[9]Mides!K897</f>
        <v>0</v>
      </c>
      <c r="M906" s="96">
        <f>[9]Mides!L897</f>
        <v>0</v>
      </c>
      <c r="N906" s="96" t="str">
        <f>[9]Mides!M897</f>
        <v>x</v>
      </c>
      <c r="O906" s="96">
        <f t="shared" si="9"/>
        <v>0</v>
      </c>
      <c r="P906" s="96" t="str">
        <f>[9]Mides!R897</f>
        <v>Guatemala</v>
      </c>
      <c r="Q906" s="96" t="str">
        <f>[9]Mides!S897</f>
        <v>Guatemala</v>
      </c>
    </row>
    <row r="907" spans="2:17" ht="15" thickBot="1" x14ac:dyDescent="0.35">
      <c r="B907" s="92" t="str">
        <f>[9]Mides!E898</f>
        <v>Alinton</v>
      </c>
      <c r="C907" s="93" t="str">
        <f>[9]Mides!D898</f>
        <v>Perez</v>
      </c>
      <c r="D907" s="94" t="str">
        <f>IF([9]Mides!F898=1,"X"," ")</f>
        <v xml:space="preserve"> </v>
      </c>
      <c r="E907" s="94" t="str">
        <f>IF([9]Mides!F898=2,"X"," ")</f>
        <v>X</v>
      </c>
      <c r="F907" s="95" t="str">
        <f>[9]Mides!B898</f>
        <v>menor de edad</v>
      </c>
      <c r="G907" s="94" t="str">
        <f>IF(AND([9]Mides!H898&gt;=1,[9]Mides!H898&lt;=14),"X"," ")</f>
        <v>X</v>
      </c>
      <c r="H907" s="94" t="str">
        <f>IF(AND([9]Mides!H898&gt;=14,[9]Mides!H898&lt;=30),"X"," ")</f>
        <v xml:space="preserve"> </v>
      </c>
      <c r="I907" s="94" t="str">
        <f>IF(AND([9]Mides!H898&gt;=31,[9]Mides!H898&lt;=60),"X","  ")</f>
        <v xml:space="preserve">  </v>
      </c>
      <c r="J907" s="94" t="str">
        <f>IF([9]Mides!H898&gt;60,"X", "  ")</f>
        <v xml:space="preserve">  </v>
      </c>
      <c r="K907" s="96">
        <f>[9]Mides!N898</f>
        <v>0</v>
      </c>
      <c r="L907" s="96">
        <f>[9]Mides!K898</f>
        <v>0</v>
      </c>
      <c r="M907" s="96">
        <f>[9]Mides!L898</f>
        <v>0</v>
      </c>
      <c r="N907" s="96" t="str">
        <f>[9]Mides!M898</f>
        <v>x</v>
      </c>
      <c r="O907" s="96">
        <f t="shared" si="9"/>
        <v>0</v>
      </c>
      <c r="P907" s="96" t="str">
        <f>[9]Mides!R898</f>
        <v>Guatemala</v>
      </c>
      <c r="Q907" s="96" t="str">
        <f>[9]Mides!S898</f>
        <v>Guatemala</v>
      </c>
    </row>
    <row r="908" spans="2:17" ht="15" thickBot="1" x14ac:dyDescent="0.35">
      <c r="B908" s="92" t="str">
        <f>[9]Mides!E899</f>
        <v>Alizon</v>
      </c>
      <c r="C908" s="93" t="str">
        <f>[9]Mides!D899</f>
        <v>Gonzalez</v>
      </c>
      <c r="D908" s="94" t="str">
        <f>IF([9]Mides!F899=1,"X"," ")</f>
        <v>X</v>
      </c>
      <c r="E908" s="94" t="str">
        <f>IF([9]Mides!F899=2,"X"," ")</f>
        <v xml:space="preserve"> </v>
      </c>
      <c r="F908" s="95" t="str">
        <f>[9]Mides!B899</f>
        <v>menor de edad</v>
      </c>
      <c r="G908" s="94" t="str">
        <f>IF(AND([9]Mides!H899&gt;=1,[9]Mides!H899&lt;=14),"X"," ")</f>
        <v>X</v>
      </c>
      <c r="H908" s="94" t="str">
        <f>IF(AND([9]Mides!H899&gt;=14,[9]Mides!H899&lt;=30),"X"," ")</f>
        <v xml:space="preserve"> </v>
      </c>
      <c r="I908" s="94" t="str">
        <f>IF(AND([9]Mides!H899&gt;=31,[9]Mides!H899&lt;=60),"X","  ")</f>
        <v xml:space="preserve">  </v>
      </c>
      <c r="J908" s="94" t="str">
        <f>IF([9]Mides!H899&gt;60,"X", "  ")</f>
        <v xml:space="preserve">  </v>
      </c>
      <c r="K908" s="96">
        <f>[9]Mides!N899</f>
        <v>0</v>
      </c>
      <c r="L908" s="96">
        <f>[9]Mides!K899</f>
        <v>0</v>
      </c>
      <c r="M908" s="96">
        <f>[9]Mides!L899</f>
        <v>0</v>
      </c>
      <c r="N908" s="96" t="str">
        <f>[9]Mides!M899</f>
        <v>x</v>
      </c>
      <c r="O908" s="96">
        <f t="shared" si="9"/>
        <v>0</v>
      </c>
      <c r="P908" s="96" t="str">
        <f>[9]Mides!R899</f>
        <v>Guatemala</v>
      </c>
      <c r="Q908" s="96" t="str">
        <f>[9]Mides!S899</f>
        <v>Guatemala</v>
      </c>
    </row>
    <row r="909" spans="2:17" ht="15" thickBot="1" x14ac:dyDescent="0.35">
      <c r="B909" s="92" t="str">
        <f>[9]Mides!E900</f>
        <v>Maria</v>
      </c>
      <c r="C909" s="93" t="str">
        <f>[9]Mides!D900</f>
        <v>Rivas</v>
      </c>
      <c r="D909" s="94" t="str">
        <f>IF([9]Mides!F900=1,"X"," ")</f>
        <v>X</v>
      </c>
      <c r="E909" s="94" t="str">
        <f>IF([9]Mides!F900=2,"X"," ")</f>
        <v xml:space="preserve"> </v>
      </c>
      <c r="F909" s="95" t="str">
        <f>[9]Mides!B900</f>
        <v>menor de edad</v>
      </c>
      <c r="G909" s="94" t="str">
        <f>IF(AND([9]Mides!H900&gt;=1,[9]Mides!H900&lt;=14),"X"," ")</f>
        <v>X</v>
      </c>
      <c r="H909" s="94" t="str">
        <f>IF(AND([9]Mides!H900&gt;=14,[9]Mides!H900&lt;=30),"X"," ")</f>
        <v xml:space="preserve"> </v>
      </c>
      <c r="I909" s="94" t="str">
        <f>IF(AND([9]Mides!H900&gt;=31,[9]Mides!H900&lt;=60),"X","  ")</f>
        <v xml:space="preserve">  </v>
      </c>
      <c r="J909" s="94" t="str">
        <f>IF([9]Mides!H900&gt;60,"X", "  ")</f>
        <v xml:space="preserve">  </v>
      </c>
      <c r="K909" s="96">
        <f>[9]Mides!N900</f>
        <v>0</v>
      </c>
      <c r="L909" s="96">
        <f>[9]Mides!K900</f>
        <v>0</v>
      </c>
      <c r="M909" s="96">
        <f>[9]Mides!L900</f>
        <v>0</v>
      </c>
      <c r="N909" s="96" t="str">
        <f>[9]Mides!M900</f>
        <v>x</v>
      </c>
      <c r="O909" s="96">
        <f t="shared" si="9"/>
        <v>0</v>
      </c>
      <c r="P909" s="96" t="str">
        <f>[9]Mides!R900</f>
        <v>Guatemala</v>
      </c>
      <c r="Q909" s="96" t="str">
        <f>[9]Mides!S900</f>
        <v>Guatemala</v>
      </c>
    </row>
    <row r="910" spans="2:17" ht="15" thickBot="1" x14ac:dyDescent="0.35">
      <c r="B910" s="92" t="str">
        <f>[9]Mides!E901</f>
        <v>Emilin</v>
      </c>
      <c r="C910" s="93" t="str">
        <f>[9]Mides!D901</f>
        <v>Ortiz</v>
      </c>
      <c r="D910" s="94" t="str">
        <f>IF([9]Mides!F901=1,"X"," ")</f>
        <v>X</v>
      </c>
      <c r="E910" s="94" t="str">
        <f>IF([9]Mides!F901=2,"X"," ")</f>
        <v xml:space="preserve"> </v>
      </c>
      <c r="F910" s="95" t="str">
        <f>[9]Mides!B901</f>
        <v>menor de edad</v>
      </c>
      <c r="G910" s="94" t="str">
        <f>IF(AND([9]Mides!H901&gt;=1,[9]Mides!H901&lt;=14),"X"," ")</f>
        <v xml:space="preserve"> </v>
      </c>
      <c r="H910" s="94" t="str">
        <f>IF(AND([9]Mides!H901&gt;=14,[9]Mides!H901&lt;=30),"X"," ")</f>
        <v>X</v>
      </c>
      <c r="I910" s="94" t="str">
        <f>IF(AND([9]Mides!H901&gt;=31,[9]Mides!H901&lt;=60),"X","  ")</f>
        <v xml:space="preserve">  </v>
      </c>
      <c r="J910" s="94" t="str">
        <f>IF([9]Mides!H901&gt;60,"X", "  ")</f>
        <v xml:space="preserve">  </v>
      </c>
      <c r="K910" s="96">
        <f>[9]Mides!N901</f>
        <v>0</v>
      </c>
      <c r="L910" s="96">
        <f>[9]Mides!K901</f>
        <v>0</v>
      </c>
      <c r="M910" s="96">
        <f>[9]Mides!L901</f>
        <v>0</v>
      </c>
      <c r="N910" s="96" t="str">
        <f>[9]Mides!M901</f>
        <v>x</v>
      </c>
      <c r="O910" s="96">
        <f t="shared" si="9"/>
        <v>0</v>
      </c>
      <c r="P910" s="96" t="str">
        <f>[9]Mides!R901</f>
        <v>Guatemala</v>
      </c>
      <c r="Q910" s="96" t="str">
        <f>[9]Mides!S901</f>
        <v>Guatemala</v>
      </c>
    </row>
    <row r="911" spans="2:17" ht="15" thickBot="1" x14ac:dyDescent="0.35">
      <c r="B911" s="92" t="str">
        <f>[9]Mides!E902</f>
        <v>Osmar</v>
      </c>
      <c r="C911" s="93" t="str">
        <f>[9]Mides!D902</f>
        <v>Ortiz</v>
      </c>
      <c r="D911" s="94" t="str">
        <f>IF([9]Mides!F902=1,"X"," ")</f>
        <v xml:space="preserve"> </v>
      </c>
      <c r="E911" s="94" t="str">
        <f>IF([9]Mides!F902=2,"X"," ")</f>
        <v>X</v>
      </c>
      <c r="F911" s="95" t="str">
        <f>[9]Mides!B902</f>
        <v>menor de edad</v>
      </c>
      <c r="G911" s="94" t="str">
        <f>IF(AND([9]Mides!H902&gt;=1,[9]Mides!H902&lt;=14),"X"," ")</f>
        <v>X</v>
      </c>
      <c r="H911" s="94" t="str">
        <f>IF(AND([9]Mides!H902&gt;=14,[9]Mides!H902&lt;=30),"X"," ")</f>
        <v xml:space="preserve"> </v>
      </c>
      <c r="I911" s="94" t="str">
        <f>IF(AND([9]Mides!H902&gt;=31,[9]Mides!H902&lt;=60),"X","  ")</f>
        <v xml:space="preserve">  </v>
      </c>
      <c r="J911" s="94" t="str">
        <f>IF([9]Mides!H902&gt;60,"X", "  ")</f>
        <v xml:space="preserve">  </v>
      </c>
      <c r="K911" s="96">
        <f>[9]Mides!N902</f>
        <v>0</v>
      </c>
      <c r="L911" s="96">
        <f>[9]Mides!K902</f>
        <v>0</v>
      </c>
      <c r="M911" s="96">
        <f>[9]Mides!L902</f>
        <v>0</v>
      </c>
      <c r="N911" s="96" t="str">
        <f>[9]Mides!M902</f>
        <v>x</v>
      </c>
      <c r="O911" s="96">
        <f t="shared" si="9"/>
        <v>0</v>
      </c>
      <c r="P911" s="96" t="str">
        <f>[9]Mides!R902</f>
        <v>Guatemala</v>
      </c>
      <c r="Q911" s="96" t="str">
        <f>[9]Mides!S902</f>
        <v>Guatemala</v>
      </c>
    </row>
    <row r="912" spans="2:17" ht="15" thickBot="1" x14ac:dyDescent="0.35">
      <c r="B912" s="92" t="str">
        <f>[9]Mides!E903</f>
        <v>Mateo</v>
      </c>
      <c r="C912" s="93" t="str">
        <f>[9]Mides!D903</f>
        <v>Ortiz</v>
      </c>
      <c r="D912" s="94" t="str">
        <f>IF([9]Mides!F903=1,"X"," ")</f>
        <v xml:space="preserve"> </v>
      </c>
      <c r="E912" s="94" t="str">
        <f>IF([9]Mides!F903=2,"X"," ")</f>
        <v>X</v>
      </c>
      <c r="F912" s="95" t="str">
        <f>[9]Mides!B903</f>
        <v>menor de edad</v>
      </c>
      <c r="G912" s="94" t="str">
        <f>IF(AND([9]Mides!H903&gt;=1,[9]Mides!H903&lt;=14),"X"," ")</f>
        <v>X</v>
      </c>
      <c r="H912" s="94" t="str">
        <f>IF(AND([9]Mides!H903&gt;=14,[9]Mides!H903&lt;=30),"X"," ")</f>
        <v xml:space="preserve"> </v>
      </c>
      <c r="I912" s="94" t="str">
        <f>IF(AND([9]Mides!H903&gt;=31,[9]Mides!H903&lt;=60),"X","  ")</f>
        <v xml:space="preserve">  </v>
      </c>
      <c r="J912" s="94" t="str">
        <f>IF([9]Mides!H903&gt;60,"X", "  ")</f>
        <v xml:space="preserve">  </v>
      </c>
      <c r="K912" s="96">
        <f>[9]Mides!N903</f>
        <v>0</v>
      </c>
      <c r="L912" s="96">
        <f>[9]Mides!K903</f>
        <v>0</v>
      </c>
      <c r="M912" s="96">
        <f>[9]Mides!L903</f>
        <v>0</v>
      </c>
      <c r="N912" s="96" t="str">
        <f>[9]Mides!M903</f>
        <v>x</v>
      </c>
      <c r="O912" s="96">
        <f t="shared" si="9"/>
        <v>0</v>
      </c>
      <c r="P912" s="96" t="str">
        <f>[9]Mides!R903</f>
        <v>Guatemala</v>
      </c>
      <c r="Q912" s="96" t="str">
        <f>[9]Mides!S903</f>
        <v>Guatemala</v>
      </c>
    </row>
    <row r="913" spans="2:17" ht="15" thickBot="1" x14ac:dyDescent="0.35">
      <c r="B913" s="92" t="str">
        <f>[9]Mides!E904</f>
        <v>Gelder</v>
      </c>
      <c r="C913" s="93" t="str">
        <f>[9]Mides!D904</f>
        <v>Ramirez</v>
      </c>
      <c r="D913" s="94" t="str">
        <f>IF([9]Mides!F904=1,"X"," ")</f>
        <v xml:space="preserve"> </v>
      </c>
      <c r="E913" s="94" t="str">
        <f>IF([9]Mides!F904=2,"X"," ")</f>
        <v>X</v>
      </c>
      <c r="F913" s="95" t="str">
        <f>[9]Mides!B904</f>
        <v>menor de edad</v>
      </c>
      <c r="G913" s="94" t="str">
        <f>IF(AND([9]Mides!H904&gt;=1,[9]Mides!H904&lt;=14),"X"," ")</f>
        <v xml:space="preserve"> </v>
      </c>
      <c r="H913" s="94" t="str">
        <f>IF(AND([9]Mides!H904&gt;=14,[9]Mides!H904&lt;=30),"X"," ")</f>
        <v>X</v>
      </c>
      <c r="I913" s="94" t="str">
        <f>IF(AND([9]Mides!H904&gt;=31,[9]Mides!H904&lt;=60),"X","  ")</f>
        <v xml:space="preserve">  </v>
      </c>
      <c r="J913" s="94" t="str">
        <f>IF([9]Mides!H904&gt;60,"X", "  ")</f>
        <v xml:space="preserve">  </v>
      </c>
      <c r="K913" s="96">
        <f>[9]Mides!N904</f>
        <v>0</v>
      </c>
      <c r="L913" s="96">
        <f>[9]Mides!K904</f>
        <v>0</v>
      </c>
      <c r="M913" s="96">
        <f>[9]Mides!L904</f>
        <v>0</v>
      </c>
      <c r="N913" s="96" t="str">
        <f>[9]Mides!M904</f>
        <v>x</v>
      </c>
      <c r="O913" s="96">
        <f t="shared" si="9"/>
        <v>0</v>
      </c>
      <c r="P913" s="96" t="str">
        <f>[9]Mides!R904</f>
        <v>Guatemala</v>
      </c>
      <c r="Q913" s="96" t="str">
        <f>[9]Mides!S904</f>
        <v>Guatemala</v>
      </c>
    </row>
    <row r="914" spans="2:17" ht="15" thickBot="1" x14ac:dyDescent="0.35">
      <c r="B914" s="92" t="str">
        <f>[9]Mides!E905</f>
        <v>Mirna</v>
      </c>
      <c r="C914" s="93" t="str">
        <f>[9]Mides!D905</f>
        <v>Gonzalez</v>
      </c>
      <c r="D914" s="94" t="str">
        <f>IF([9]Mides!F905=1,"X"," ")</f>
        <v>X</v>
      </c>
      <c r="E914" s="94" t="str">
        <f>IF([9]Mides!F905=2,"X"," ")</f>
        <v xml:space="preserve"> </v>
      </c>
      <c r="F914" s="95">
        <f>[9]Mides!B905</f>
        <v>0</v>
      </c>
      <c r="G914" s="94" t="str">
        <f>IF(AND([9]Mides!H905&gt;=1,[9]Mides!H905&lt;=14),"X"," ")</f>
        <v xml:space="preserve"> </v>
      </c>
      <c r="H914" s="94" t="str">
        <f>IF(AND([9]Mides!H905&gt;=14,[9]Mides!H905&lt;=30),"X"," ")</f>
        <v xml:space="preserve"> </v>
      </c>
      <c r="I914" s="94" t="str">
        <f>IF(AND([9]Mides!H905&gt;=31,[9]Mides!H905&lt;=60),"X","  ")</f>
        <v>X</v>
      </c>
      <c r="J914" s="94" t="str">
        <f>IF([9]Mides!H905&gt;60,"X", "  ")</f>
        <v xml:space="preserve">  </v>
      </c>
      <c r="K914" s="96">
        <f>[9]Mides!N905</f>
        <v>0</v>
      </c>
      <c r="L914" s="96">
        <f>[9]Mides!K905</f>
        <v>0</v>
      </c>
      <c r="M914" s="96">
        <f>[9]Mides!L905</f>
        <v>0</v>
      </c>
      <c r="N914" s="96" t="str">
        <f>[9]Mides!M905</f>
        <v>x</v>
      </c>
      <c r="O914" s="96">
        <f t="shared" si="9"/>
        <v>0</v>
      </c>
      <c r="P914" s="96" t="str">
        <f>[9]Mides!R905</f>
        <v>Guatemala</v>
      </c>
      <c r="Q914" s="96" t="str">
        <f>[9]Mides!S905</f>
        <v>Guatemala</v>
      </c>
    </row>
    <row r="915" spans="2:17" ht="15" thickBot="1" x14ac:dyDescent="0.35">
      <c r="B915" s="92" t="str">
        <f>[9]Mides!E906</f>
        <v>Ingrid</v>
      </c>
      <c r="C915" s="93" t="str">
        <f>[9]Mides!D906</f>
        <v>Morales</v>
      </c>
      <c r="D915" s="94" t="str">
        <f>IF([9]Mides!F906=1,"X"," ")</f>
        <v>X</v>
      </c>
      <c r="E915" s="94" t="str">
        <f>IF([9]Mides!F906=2,"X"," ")</f>
        <v xml:space="preserve"> </v>
      </c>
      <c r="F915" s="95" t="str">
        <f>[9]Mides!B906</f>
        <v>pendiente</v>
      </c>
      <c r="G915" s="94" t="str">
        <f>IF(AND([9]Mides!H906&gt;=1,[9]Mides!H906&lt;=14),"X"," ")</f>
        <v xml:space="preserve"> </v>
      </c>
      <c r="H915" s="94" t="str">
        <f>IF(AND([9]Mides!H906&gt;=14,[9]Mides!H906&lt;=30),"X"," ")</f>
        <v xml:space="preserve"> </v>
      </c>
      <c r="I915" s="94" t="str">
        <f>IF(AND([9]Mides!H906&gt;=31,[9]Mides!H906&lt;=60),"X","  ")</f>
        <v>X</v>
      </c>
      <c r="J915" s="94" t="str">
        <f>IF([9]Mides!H906&gt;60,"X", "  ")</f>
        <v xml:space="preserve">  </v>
      </c>
      <c r="K915" s="96">
        <f>[9]Mides!N906</f>
        <v>0</v>
      </c>
      <c r="L915" s="96">
        <f>[9]Mides!K906</f>
        <v>0</v>
      </c>
      <c r="M915" s="96">
        <f>[9]Mides!L906</f>
        <v>0</v>
      </c>
      <c r="N915" s="96" t="str">
        <f>[9]Mides!M906</f>
        <v>x</v>
      </c>
      <c r="O915" s="96">
        <f t="shared" si="9"/>
        <v>0</v>
      </c>
      <c r="P915" s="96" t="str">
        <f>[9]Mides!R906</f>
        <v>Guatemala</v>
      </c>
      <c r="Q915" s="96" t="str">
        <f>[9]Mides!S906</f>
        <v>Guatemala</v>
      </c>
    </row>
    <row r="916" spans="2:17" ht="15" thickBot="1" x14ac:dyDescent="0.35">
      <c r="B916" s="92" t="str">
        <f>[9]Mides!E907</f>
        <v>Dora</v>
      </c>
      <c r="C916" s="93" t="str">
        <f>[9]Mides!D907</f>
        <v>Hernandez</v>
      </c>
      <c r="D916" s="94" t="str">
        <f>IF([9]Mides!F907=1,"X"," ")</f>
        <v>X</v>
      </c>
      <c r="E916" s="94" t="str">
        <f>IF([9]Mides!F907=2,"X"," ")</f>
        <v xml:space="preserve"> </v>
      </c>
      <c r="F916" s="95">
        <f>[9]Mides!B907</f>
        <v>2392576850101</v>
      </c>
      <c r="G916" s="94" t="str">
        <f>IF(AND([9]Mides!H907&gt;=1,[9]Mides!H907&lt;=14),"X"," ")</f>
        <v xml:space="preserve"> </v>
      </c>
      <c r="H916" s="94" t="str">
        <f>IF(AND([9]Mides!H907&gt;=14,[9]Mides!H907&lt;=30),"X"," ")</f>
        <v>X</v>
      </c>
      <c r="I916" s="94" t="str">
        <f>IF(AND([9]Mides!H907&gt;=31,[9]Mides!H907&lt;=60),"X","  ")</f>
        <v xml:space="preserve">  </v>
      </c>
      <c r="J916" s="94" t="str">
        <f>IF([9]Mides!H907&gt;60,"X", "  ")</f>
        <v xml:space="preserve">  </v>
      </c>
      <c r="K916" s="96">
        <f>[9]Mides!N907</f>
        <v>0</v>
      </c>
      <c r="L916" s="96">
        <f>[9]Mides!K907</f>
        <v>0</v>
      </c>
      <c r="M916" s="96">
        <f>[9]Mides!L907</f>
        <v>0</v>
      </c>
      <c r="N916" s="96" t="str">
        <f>[9]Mides!M907</f>
        <v>x</v>
      </c>
      <c r="O916" s="96">
        <f t="shared" si="9"/>
        <v>0</v>
      </c>
      <c r="P916" s="96" t="str">
        <f>[9]Mides!R907</f>
        <v>Guatemala</v>
      </c>
      <c r="Q916" s="96" t="str">
        <f>[9]Mides!S907</f>
        <v>Guatemala</v>
      </c>
    </row>
    <row r="917" spans="2:17" ht="15" thickBot="1" x14ac:dyDescent="0.35">
      <c r="B917" s="92" t="str">
        <f>[9]Mides!E908</f>
        <v>Estefany</v>
      </c>
      <c r="C917" s="93" t="str">
        <f>[9]Mides!D908</f>
        <v>Perez</v>
      </c>
      <c r="D917" s="94" t="str">
        <f>IF([9]Mides!F908=1,"X"," ")</f>
        <v>X</v>
      </c>
      <c r="E917" s="94" t="str">
        <f>IF([9]Mides!F908=2,"X"," ")</f>
        <v xml:space="preserve"> </v>
      </c>
      <c r="F917" s="95" t="str">
        <f>[9]Mides!B908</f>
        <v>menor de edad</v>
      </c>
      <c r="G917" s="94" t="str">
        <f>IF(AND([9]Mides!H908&gt;=1,[9]Mides!H908&lt;=14),"X"," ")</f>
        <v>X</v>
      </c>
      <c r="H917" s="94" t="str">
        <f>IF(AND([9]Mides!H908&gt;=14,[9]Mides!H908&lt;=30),"X"," ")</f>
        <v xml:space="preserve"> </v>
      </c>
      <c r="I917" s="94" t="str">
        <f>IF(AND([9]Mides!H908&gt;=31,[9]Mides!H908&lt;=60),"X","  ")</f>
        <v xml:space="preserve">  </v>
      </c>
      <c r="J917" s="94" t="str">
        <f>IF([9]Mides!H908&gt;60,"X", "  ")</f>
        <v xml:space="preserve">  </v>
      </c>
      <c r="K917" s="96">
        <f>[9]Mides!N908</f>
        <v>0</v>
      </c>
      <c r="L917" s="96">
        <f>[9]Mides!K908</f>
        <v>0</v>
      </c>
      <c r="M917" s="96">
        <f>[9]Mides!L908</f>
        <v>0</v>
      </c>
      <c r="N917" s="96" t="str">
        <f>[9]Mides!M908</f>
        <v>x</v>
      </c>
      <c r="O917" s="96">
        <f t="shared" si="9"/>
        <v>0</v>
      </c>
      <c r="P917" s="96" t="str">
        <f>[9]Mides!R908</f>
        <v>Guatemala</v>
      </c>
      <c r="Q917" s="96" t="str">
        <f>[9]Mides!S908</f>
        <v>Guatemala</v>
      </c>
    </row>
    <row r="918" spans="2:17" ht="15" thickBot="1" x14ac:dyDescent="0.35">
      <c r="B918" s="92" t="str">
        <f>[9]Mides!E909</f>
        <v>Ana</v>
      </c>
      <c r="C918" s="93" t="str">
        <f>[9]Mides!D909</f>
        <v>Herrera</v>
      </c>
      <c r="D918" s="94" t="str">
        <f>IF([9]Mides!F909=1,"X"," ")</f>
        <v>X</v>
      </c>
      <c r="E918" s="94" t="str">
        <f>IF([9]Mides!F909=2,"X"," ")</f>
        <v xml:space="preserve"> </v>
      </c>
      <c r="F918" s="95" t="str">
        <f>[9]Mides!B909</f>
        <v>menor de edad</v>
      </c>
      <c r="G918" s="94" t="str">
        <f>IF(AND([9]Mides!H909&gt;=1,[9]Mides!H909&lt;=14),"X"," ")</f>
        <v>X</v>
      </c>
      <c r="H918" s="94" t="str">
        <f>IF(AND([9]Mides!H909&gt;=14,[9]Mides!H909&lt;=30),"X"," ")</f>
        <v xml:space="preserve"> </v>
      </c>
      <c r="I918" s="94" t="str">
        <f>IF(AND([9]Mides!H909&gt;=31,[9]Mides!H909&lt;=60),"X","  ")</f>
        <v xml:space="preserve">  </v>
      </c>
      <c r="J918" s="94" t="str">
        <f>IF([9]Mides!H909&gt;60,"X", "  ")</f>
        <v xml:space="preserve">  </v>
      </c>
      <c r="K918" s="96">
        <f>[9]Mides!N909</f>
        <v>0</v>
      </c>
      <c r="L918" s="96">
        <f>[9]Mides!K909</f>
        <v>0</v>
      </c>
      <c r="M918" s="96">
        <f>[9]Mides!L909</f>
        <v>0</v>
      </c>
      <c r="N918" s="96" t="str">
        <f>[9]Mides!M909</f>
        <v>x</v>
      </c>
      <c r="O918" s="96">
        <f t="shared" si="9"/>
        <v>0</v>
      </c>
      <c r="P918" s="96" t="str">
        <f>[9]Mides!R909</f>
        <v>Guatemala</v>
      </c>
      <c r="Q918" s="96" t="str">
        <f>[9]Mides!S909</f>
        <v>Guatemala</v>
      </c>
    </row>
    <row r="919" spans="2:17" ht="15" thickBot="1" x14ac:dyDescent="0.35">
      <c r="B919" s="92" t="str">
        <f>[9]Mides!E910</f>
        <v>Gerardo</v>
      </c>
      <c r="C919" s="93" t="str">
        <f>[9]Mides!D910</f>
        <v>Raxon</v>
      </c>
      <c r="D919" s="94" t="str">
        <f>IF([9]Mides!F910=1,"X"," ")</f>
        <v xml:space="preserve"> </v>
      </c>
      <c r="E919" s="94" t="str">
        <f>IF([9]Mides!F910=2,"X"," ")</f>
        <v>X</v>
      </c>
      <c r="F919" s="95" t="str">
        <f>[9]Mides!B910</f>
        <v>menor de edad</v>
      </c>
      <c r="G919" s="94" t="str">
        <f>IF(AND([9]Mides!H910&gt;=1,[9]Mides!H910&lt;=14),"X"," ")</f>
        <v xml:space="preserve"> </v>
      </c>
      <c r="H919" s="94" t="str">
        <f>IF(AND([9]Mides!H910&gt;=14,[9]Mides!H910&lt;=30),"X"," ")</f>
        <v>X</v>
      </c>
      <c r="I919" s="94" t="str">
        <f>IF(AND([9]Mides!H910&gt;=31,[9]Mides!H910&lt;=60),"X","  ")</f>
        <v xml:space="preserve">  </v>
      </c>
      <c r="J919" s="94" t="str">
        <f>IF([9]Mides!H910&gt;60,"X", "  ")</f>
        <v xml:space="preserve">  </v>
      </c>
      <c r="K919" s="96">
        <f>[9]Mides!N910</f>
        <v>0</v>
      </c>
      <c r="L919" s="96">
        <f>[9]Mides!K910</f>
        <v>0</v>
      </c>
      <c r="M919" s="96">
        <f>[9]Mides!L910</f>
        <v>0</v>
      </c>
      <c r="N919" s="96" t="str">
        <f>[9]Mides!M910</f>
        <v>x</v>
      </c>
      <c r="O919" s="96">
        <f t="shared" si="9"/>
        <v>0</v>
      </c>
      <c r="P919" s="96" t="str">
        <f>[9]Mides!R910</f>
        <v>Guatemala</v>
      </c>
      <c r="Q919" s="96" t="str">
        <f>[9]Mides!S910</f>
        <v>Guatemala</v>
      </c>
    </row>
    <row r="920" spans="2:17" ht="15" thickBot="1" x14ac:dyDescent="0.35">
      <c r="B920" s="92" t="str">
        <f>[9]Mides!E911</f>
        <v>Javier</v>
      </c>
      <c r="C920" s="93" t="str">
        <f>[9]Mides!D911</f>
        <v>Diaz</v>
      </c>
      <c r="D920" s="94" t="str">
        <f>IF([9]Mides!F911=1,"X"," ")</f>
        <v>X</v>
      </c>
      <c r="E920" s="94" t="str">
        <f>IF([9]Mides!F911=2,"X"," ")</f>
        <v xml:space="preserve"> </v>
      </c>
      <c r="F920" s="95" t="str">
        <f>[9]Mides!B911</f>
        <v>menor de edad</v>
      </c>
      <c r="G920" s="94" t="str">
        <f>IF(AND([9]Mides!H911&gt;=1,[9]Mides!H911&lt;=14),"X"," ")</f>
        <v xml:space="preserve"> </v>
      </c>
      <c r="H920" s="94" t="str">
        <f>IF(AND([9]Mides!H911&gt;=14,[9]Mides!H911&lt;=30),"X"," ")</f>
        <v>X</v>
      </c>
      <c r="I920" s="94" t="str">
        <f>IF(AND([9]Mides!H911&gt;=31,[9]Mides!H911&lt;=60),"X","  ")</f>
        <v xml:space="preserve">  </v>
      </c>
      <c r="J920" s="94" t="str">
        <f>IF([9]Mides!H911&gt;60,"X", "  ")</f>
        <v xml:space="preserve">  </v>
      </c>
      <c r="K920" s="96">
        <f>[9]Mides!N911</f>
        <v>0</v>
      </c>
      <c r="L920" s="96">
        <f>[9]Mides!K911</f>
        <v>0</v>
      </c>
      <c r="M920" s="96">
        <f>[9]Mides!L911</f>
        <v>0</v>
      </c>
      <c r="N920" s="96" t="str">
        <f>[9]Mides!M911</f>
        <v>x</v>
      </c>
      <c r="O920" s="96">
        <f t="shared" si="9"/>
        <v>0</v>
      </c>
      <c r="P920" s="96" t="str">
        <f>[9]Mides!R911</f>
        <v>Guatemala</v>
      </c>
      <c r="Q920" s="96" t="str">
        <f>[9]Mides!S911</f>
        <v>Guatemala</v>
      </c>
    </row>
    <row r="921" spans="2:17" ht="15" thickBot="1" x14ac:dyDescent="0.35">
      <c r="B921" s="92" t="str">
        <f>[9]Mides!E912</f>
        <v>Andres</v>
      </c>
      <c r="C921" s="93" t="str">
        <f>[9]Mides!D912</f>
        <v>Diaz</v>
      </c>
      <c r="D921" s="94" t="str">
        <f>IF([9]Mides!F912=1,"X"," ")</f>
        <v xml:space="preserve"> </v>
      </c>
      <c r="E921" s="94" t="str">
        <f>IF([9]Mides!F912=2,"X"," ")</f>
        <v>X</v>
      </c>
      <c r="F921" s="95" t="str">
        <f>[9]Mides!B912</f>
        <v>menor de edad</v>
      </c>
      <c r="G921" s="94" t="str">
        <f>IF(AND([9]Mides!H912&gt;=1,[9]Mides!H912&lt;=14),"X"," ")</f>
        <v>X</v>
      </c>
      <c r="H921" s="94" t="str">
        <f>IF(AND([9]Mides!H912&gt;=14,[9]Mides!H912&lt;=30),"X"," ")</f>
        <v xml:space="preserve"> </v>
      </c>
      <c r="I921" s="94" t="str">
        <f>IF(AND([9]Mides!H912&gt;=31,[9]Mides!H912&lt;=60),"X","  ")</f>
        <v xml:space="preserve">  </v>
      </c>
      <c r="J921" s="94" t="str">
        <f>IF([9]Mides!H912&gt;60,"X", "  ")</f>
        <v xml:space="preserve">  </v>
      </c>
      <c r="K921" s="96">
        <f>[9]Mides!N912</f>
        <v>0</v>
      </c>
      <c r="L921" s="96">
        <f>[9]Mides!K912</f>
        <v>0</v>
      </c>
      <c r="M921" s="96">
        <f>[9]Mides!L912</f>
        <v>0</v>
      </c>
      <c r="N921" s="96" t="str">
        <f>[9]Mides!M912</f>
        <v>x</v>
      </c>
      <c r="O921" s="96">
        <f t="shared" si="9"/>
        <v>0</v>
      </c>
      <c r="P921" s="96" t="str">
        <f>[9]Mides!R912</f>
        <v>Guatemala</v>
      </c>
      <c r="Q921" s="96" t="str">
        <f>[9]Mides!S912</f>
        <v>Guatemala</v>
      </c>
    </row>
    <row r="922" spans="2:17" ht="15" thickBot="1" x14ac:dyDescent="0.35">
      <c r="B922" s="92" t="str">
        <f>[9]Mides!E913</f>
        <v>Zoe</v>
      </c>
      <c r="C922" s="93" t="str">
        <f>[9]Mides!D913</f>
        <v>Caceres</v>
      </c>
      <c r="D922" s="94" t="str">
        <f>IF([9]Mides!F913=1,"X"," ")</f>
        <v>X</v>
      </c>
      <c r="E922" s="94" t="str">
        <f>IF([9]Mides!F913=2,"X"," ")</f>
        <v xml:space="preserve"> </v>
      </c>
      <c r="F922" s="95" t="str">
        <f>[9]Mides!B913</f>
        <v xml:space="preserve">menor de edad </v>
      </c>
      <c r="G922" s="94" t="str">
        <f>IF(AND([9]Mides!H913&gt;=1,[9]Mides!H913&lt;=14),"X"," ")</f>
        <v>X</v>
      </c>
      <c r="H922" s="94" t="str">
        <f>IF(AND([9]Mides!H913&gt;=14,[9]Mides!H913&lt;=30),"X"," ")</f>
        <v xml:space="preserve"> </v>
      </c>
      <c r="I922" s="94" t="str">
        <f>IF(AND([9]Mides!H913&gt;=31,[9]Mides!H913&lt;=60),"X","  ")</f>
        <v xml:space="preserve">  </v>
      </c>
      <c r="J922" s="94" t="str">
        <f>IF([9]Mides!H913&gt;60,"X", "  ")</f>
        <v xml:space="preserve">  </v>
      </c>
      <c r="K922" s="96">
        <f>[9]Mides!N913</f>
        <v>0</v>
      </c>
      <c r="L922" s="96">
        <f>[9]Mides!K913</f>
        <v>0</v>
      </c>
      <c r="M922" s="96">
        <f>[9]Mides!L913</f>
        <v>0</v>
      </c>
      <c r="N922" s="96" t="str">
        <f>[9]Mides!M913</f>
        <v>x</v>
      </c>
      <c r="O922" s="96">
        <f t="shared" si="9"/>
        <v>0</v>
      </c>
      <c r="P922" s="96" t="str">
        <f>[9]Mides!R913</f>
        <v>Guatemala</v>
      </c>
      <c r="Q922" s="96" t="str">
        <f>[9]Mides!S913</f>
        <v>Guatemala</v>
      </c>
    </row>
    <row r="923" spans="2:17" ht="15" thickBot="1" x14ac:dyDescent="0.35">
      <c r="B923" s="92" t="str">
        <f>[9]Mides!E914</f>
        <v>Lisbeth</v>
      </c>
      <c r="C923" s="93" t="str">
        <f>[9]Mides!D914</f>
        <v>Caceres</v>
      </c>
      <c r="D923" s="94" t="str">
        <f>IF([9]Mides!F914=1,"X"," ")</f>
        <v>X</v>
      </c>
      <c r="E923" s="94" t="str">
        <f>IF([9]Mides!F914=2,"X"," ")</f>
        <v xml:space="preserve"> </v>
      </c>
      <c r="F923" s="95" t="str">
        <f>[9]Mides!B914</f>
        <v>menor de edad</v>
      </c>
      <c r="G923" s="94" t="str">
        <f>IF(AND([9]Mides!H914&gt;=1,[9]Mides!H914&lt;=14),"X"," ")</f>
        <v>X</v>
      </c>
      <c r="H923" s="94" t="str">
        <f>IF(AND([9]Mides!H914&gt;=14,[9]Mides!H914&lt;=30),"X"," ")</f>
        <v xml:space="preserve"> </v>
      </c>
      <c r="I923" s="94" t="str">
        <f>IF(AND([9]Mides!H914&gt;=31,[9]Mides!H914&lt;=60),"X","  ")</f>
        <v xml:space="preserve">  </v>
      </c>
      <c r="J923" s="94" t="str">
        <f>IF([9]Mides!H914&gt;60,"X", "  ")</f>
        <v xml:space="preserve">  </v>
      </c>
      <c r="K923" s="96">
        <f>[9]Mides!N914</f>
        <v>0</v>
      </c>
      <c r="L923" s="96">
        <f>[9]Mides!K914</f>
        <v>0</v>
      </c>
      <c r="M923" s="96">
        <f>[9]Mides!L914</f>
        <v>0</v>
      </c>
      <c r="N923" s="96" t="str">
        <f>[9]Mides!M914</f>
        <v>x</v>
      </c>
      <c r="O923" s="96">
        <f t="shared" si="9"/>
        <v>0</v>
      </c>
      <c r="P923" s="96" t="str">
        <f>[9]Mides!R914</f>
        <v>Guatemala</v>
      </c>
      <c r="Q923" s="96" t="str">
        <f>[9]Mides!S914</f>
        <v>Guatemala</v>
      </c>
    </row>
    <row r="924" spans="2:17" ht="15" thickBot="1" x14ac:dyDescent="0.35">
      <c r="B924" s="92" t="str">
        <f>[9]Mides!E915</f>
        <v>Cristian</v>
      </c>
      <c r="C924" s="93" t="str">
        <f>[9]Mides!D915</f>
        <v>Hernandez</v>
      </c>
      <c r="D924" s="94" t="str">
        <f>IF([9]Mides!F915=1,"X"," ")</f>
        <v xml:space="preserve"> </v>
      </c>
      <c r="E924" s="94" t="str">
        <f>IF([9]Mides!F915=2,"X"," ")</f>
        <v>X</v>
      </c>
      <c r="F924" s="95" t="str">
        <f>[9]Mides!B915</f>
        <v>menor de edad</v>
      </c>
      <c r="G924" s="94" t="str">
        <f>IF(AND([9]Mides!H915&gt;=1,[9]Mides!H915&lt;=14),"X"," ")</f>
        <v>X</v>
      </c>
      <c r="H924" s="94" t="str">
        <f>IF(AND([9]Mides!H915&gt;=14,[9]Mides!H915&lt;=30),"X"," ")</f>
        <v xml:space="preserve"> </v>
      </c>
      <c r="I924" s="94" t="str">
        <f>IF(AND([9]Mides!H915&gt;=31,[9]Mides!H915&lt;=60),"X","  ")</f>
        <v xml:space="preserve">  </v>
      </c>
      <c r="J924" s="94" t="str">
        <f>IF([9]Mides!H915&gt;60,"X", "  ")</f>
        <v xml:space="preserve">  </v>
      </c>
      <c r="K924" s="96">
        <f>[9]Mides!N915</f>
        <v>0</v>
      </c>
      <c r="L924" s="96">
        <f>[9]Mides!K915</f>
        <v>0</v>
      </c>
      <c r="M924" s="96">
        <f>[9]Mides!L915</f>
        <v>0</v>
      </c>
      <c r="N924" s="96" t="str">
        <f>[9]Mides!M915</f>
        <v>x</v>
      </c>
      <c r="O924" s="96">
        <f t="shared" si="9"/>
        <v>0</v>
      </c>
      <c r="P924" s="96" t="str">
        <f>[9]Mides!R915</f>
        <v>Guatemala</v>
      </c>
      <c r="Q924" s="96" t="str">
        <f>[9]Mides!S915</f>
        <v>Guatemala</v>
      </c>
    </row>
    <row r="925" spans="2:17" ht="15" thickBot="1" x14ac:dyDescent="0.35">
      <c r="B925" s="92" t="str">
        <f>[9]Mides!E916</f>
        <v>Jose</v>
      </c>
      <c r="C925" s="93" t="str">
        <f>[9]Mides!D916</f>
        <v>Vazquez</v>
      </c>
      <c r="D925" s="94" t="str">
        <f>IF([9]Mides!F916=1,"X"," ")</f>
        <v xml:space="preserve"> </v>
      </c>
      <c r="E925" s="94" t="str">
        <f>IF([9]Mides!F916=2,"X"," ")</f>
        <v>X</v>
      </c>
      <c r="F925" s="95">
        <f>[9]Mides!B916</f>
        <v>2658543690115</v>
      </c>
      <c r="G925" s="94" t="str">
        <f>IF(AND([9]Mides!H916&gt;=1,[9]Mides!H916&lt;=14),"X"," ")</f>
        <v xml:space="preserve"> </v>
      </c>
      <c r="H925" s="94" t="str">
        <f>IF(AND([9]Mides!H916&gt;=14,[9]Mides!H916&lt;=30),"X"," ")</f>
        <v xml:space="preserve"> </v>
      </c>
      <c r="I925" s="94" t="str">
        <f>IF(AND([9]Mides!H916&gt;=31,[9]Mides!H916&lt;=60),"X","  ")</f>
        <v>X</v>
      </c>
      <c r="J925" s="94" t="str">
        <f>IF([9]Mides!H916&gt;60,"X", "  ")</f>
        <v xml:space="preserve">  </v>
      </c>
      <c r="K925" s="96">
        <f>[9]Mides!N916</f>
        <v>0</v>
      </c>
      <c r="L925" s="96">
        <f>[9]Mides!K916</f>
        <v>0</v>
      </c>
      <c r="M925" s="96">
        <f>[9]Mides!L916</f>
        <v>0</v>
      </c>
      <c r="N925" s="96" t="str">
        <f>[9]Mides!M916</f>
        <v>x</v>
      </c>
      <c r="O925" s="96">
        <f t="shared" si="9"/>
        <v>0</v>
      </c>
      <c r="P925" s="96" t="str">
        <f>[9]Mides!R916</f>
        <v>Guatemala</v>
      </c>
      <c r="Q925" s="96" t="str">
        <f>[9]Mides!S916</f>
        <v>Guatemala</v>
      </c>
    </row>
    <row r="926" spans="2:17" ht="15" thickBot="1" x14ac:dyDescent="0.35">
      <c r="B926" s="92" t="str">
        <f>[9]Mides!E917</f>
        <v>Ana</v>
      </c>
      <c r="C926" s="93" t="str">
        <f>[9]Mides!D917</f>
        <v>España</v>
      </c>
      <c r="D926" s="94" t="str">
        <f>IF([9]Mides!F917=1,"X"," ")</f>
        <v>X</v>
      </c>
      <c r="E926" s="94" t="str">
        <f>IF([9]Mides!F917=2,"X"," ")</f>
        <v xml:space="preserve"> </v>
      </c>
      <c r="F926" s="95">
        <f>[9]Mides!B917</f>
        <v>3005885690101</v>
      </c>
      <c r="G926" s="94" t="str">
        <f>IF(AND([9]Mides!H917&gt;=1,[9]Mides!H917&lt;=14),"X"," ")</f>
        <v xml:space="preserve"> </v>
      </c>
      <c r="H926" s="94" t="str">
        <f>IF(AND([9]Mides!H917&gt;=14,[9]Mides!H917&lt;=30),"X"," ")</f>
        <v>X</v>
      </c>
      <c r="I926" s="94" t="str">
        <f>IF(AND([9]Mides!H917&gt;=31,[9]Mides!H917&lt;=60),"X","  ")</f>
        <v xml:space="preserve">  </v>
      </c>
      <c r="J926" s="94" t="str">
        <f>IF([9]Mides!H917&gt;60,"X", "  ")</f>
        <v xml:space="preserve">  </v>
      </c>
      <c r="K926" s="96">
        <f>[9]Mides!N917</f>
        <v>0</v>
      </c>
      <c r="L926" s="96">
        <f>[9]Mides!K917</f>
        <v>0</v>
      </c>
      <c r="M926" s="96">
        <f>[9]Mides!L917</f>
        <v>0</v>
      </c>
      <c r="N926" s="96" t="str">
        <f>[9]Mides!M917</f>
        <v>x</v>
      </c>
      <c r="O926" s="96">
        <f t="shared" si="9"/>
        <v>0</v>
      </c>
      <c r="P926" s="96" t="str">
        <f>[9]Mides!R917</f>
        <v>Guatemala</v>
      </c>
      <c r="Q926" s="96" t="str">
        <f>[9]Mides!S917</f>
        <v>Guatemala</v>
      </c>
    </row>
    <row r="927" spans="2:17" ht="15" thickBot="1" x14ac:dyDescent="0.35">
      <c r="B927" s="92" t="str">
        <f>[9]Mides!E918</f>
        <v>Karla</v>
      </c>
      <c r="C927" s="93" t="str">
        <f>[9]Mides!D918</f>
        <v xml:space="preserve">Tino </v>
      </c>
      <c r="D927" s="94" t="str">
        <f>IF([9]Mides!F918=1,"X"," ")</f>
        <v>X</v>
      </c>
      <c r="E927" s="94" t="str">
        <f>IF([9]Mides!F918=2,"X"," ")</f>
        <v xml:space="preserve"> </v>
      </c>
      <c r="F927" s="95" t="str">
        <f>[9]Mides!B918</f>
        <v>menor de edad</v>
      </c>
      <c r="G927" s="94" t="str">
        <f>IF(AND([9]Mides!H918&gt;=1,[9]Mides!H918&lt;=14),"X"," ")</f>
        <v>X</v>
      </c>
      <c r="H927" s="94" t="str">
        <f>IF(AND([9]Mides!H918&gt;=14,[9]Mides!H918&lt;=30),"X"," ")</f>
        <v>X</v>
      </c>
      <c r="I927" s="94" t="str">
        <f>IF(AND([9]Mides!H918&gt;=31,[9]Mides!H918&lt;=60),"X","  ")</f>
        <v xml:space="preserve">  </v>
      </c>
      <c r="J927" s="94" t="str">
        <f>IF([9]Mides!H918&gt;60,"X", "  ")</f>
        <v xml:space="preserve">  </v>
      </c>
      <c r="K927" s="96">
        <f>[9]Mides!N918</f>
        <v>0</v>
      </c>
      <c r="L927" s="96">
        <f>[9]Mides!K918</f>
        <v>0</v>
      </c>
      <c r="M927" s="96">
        <f>[9]Mides!L918</f>
        <v>0</v>
      </c>
      <c r="N927" s="96" t="str">
        <f>[9]Mides!M918</f>
        <v>x</v>
      </c>
      <c r="O927" s="96">
        <f t="shared" si="9"/>
        <v>0</v>
      </c>
      <c r="P927" s="96" t="str">
        <f>[9]Mides!R918</f>
        <v>Guatemala</v>
      </c>
      <c r="Q927" s="96" t="str">
        <f>[9]Mides!S918</f>
        <v>Guatemala</v>
      </c>
    </row>
    <row r="928" spans="2:17" ht="15" thickBot="1" x14ac:dyDescent="0.35">
      <c r="B928" s="92" t="str">
        <f>[9]Mides!E919</f>
        <v>Ana</v>
      </c>
      <c r="C928" s="93" t="str">
        <f>[9]Mides!D919</f>
        <v>Ortiz</v>
      </c>
      <c r="D928" s="94" t="str">
        <f>IF([9]Mides!F919=1,"X"," ")</f>
        <v>X</v>
      </c>
      <c r="E928" s="94" t="str">
        <f>IF([9]Mides!F919=2,"X"," ")</f>
        <v xml:space="preserve"> </v>
      </c>
      <c r="F928" s="95" t="str">
        <f>[9]Mides!B919</f>
        <v>menor de edad</v>
      </c>
      <c r="G928" s="94" t="str">
        <f>IF(AND([9]Mides!H919&gt;=1,[9]Mides!H919&lt;=14),"X"," ")</f>
        <v>X</v>
      </c>
      <c r="H928" s="94" t="str">
        <f>IF(AND([9]Mides!H919&gt;=14,[9]Mides!H919&lt;=30),"X"," ")</f>
        <v xml:space="preserve"> </v>
      </c>
      <c r="I928" s="94" t="str">
        <f>IF(AND([9]Mides!H919&gt;=31,[9]Mides!H919&lt;=60),"X","  ")</f>
        <v xml:space="preserve">  </v>
      </c>
      <c r="J928" s="94" t="str">
        <f>IF([9]Mides!H919&gt;60,"X", "  ")</f>
        <v xml:space="preserve">  </v>
      </c>
      <c r="K928" s="96">
        <f>[9]Mides!N919</f>
        <v>0</v>
      </c>
      <c r="L928" s="96">
        <f>[9]Mides!K919</f>
        <v>0</v>
      </c>
      <c r="M928" s="96">
        <f>[9]Mides!L919</f>
        <v>0</v>
      </c>
      <c r="N928" s="96" t="str">
        <f>[9]Mides!M919</f>
        <v>x</v>
      </c>
      <c r="O928" s="96">
        <f t="shared" si="9"/>
        <v>0</v>
      </c>
      <c r="P928" s="96" t="str">
        <f>[9]Mides!R919</f>
        <v>Guatemala</v>
      </c>
      <c r="Q928" s="96" t="str">
        <f>[9]Mides!S919</f>
        <v>Guatemala</v>
      </c>
    </row>
    <row r="929" spans="2:17" ht="15" thickBot="1" x14ac:dyDescent="0.35">
      <c r="B929" s="92" t="str">
        <f>[9]Mides!E920</f>
        <v>Emili</v>
      </c>
      <c r="C929" s="93" t="str">
        <f>[9]Mides!D920</f>
        <v>Ortiz</v>
      </c>
      <c r="D929" s="94" t="str">
        <f>IF([9]Mides!F920=1,"X"," ")</f>
        <v>X</v>
      </c>
      <c r="E929" s="94" t="str">
        <f>IF([9]Mides!F920=2,"X"," ")</f>
        <v xml:space="preserve"> </v>
      </c>
      <c r="F929" s="95" t="str">
        <f>[9]Mides!B920</f>
        <v>menor de edad</v>
      </c>
      <c r="G929" s="94" t="str">
        <f>IF(AND([9]Mides!H920&gt;=1,[9]Mides!H920&lt;=14),"X"," ")</f>
        <v xml:space="preserve"> </v>
      </c>
      <c r="H929" s="94" t="str">
        <f>IF(AND([9]Mides!H920&gt;=14,[9]Mides!H920&lt;=30),"X"," ")</f>
        <v>X</v>
      </c>
      <c r="I929" s="94" t="str">
        <f>IF(AND([9]Mides!H920&gt;=31,[9]Mides!H920&lt;=60),"X","  ")</f>
        <v xml:space="preserve">  </v>
      </c>
      <c r="J929" s="94" t="str">
        <f>IF([9]Mides!H920&gt;60,"X", "  ")</f>
        <v xml:space="preserve">  </v>
      </c>
      <c r="K929" s="96">
        <f>[9]Mides!N920</f>
        <v>0</v>
      </c>
      <c r="L929" s="96">
        <f>[9]Mides!K920</f>
        <v>0</v>
      </c>
      <c r="M929" s="96">
        <f>[9]Mides!L920</f>
        <v>0</v>
      </c>
      <c r="N929" s="96" t="str">
        <f>[9]Mides!M920</f>
        <v>x</v>
      </c>
      <c r="O929" s="96">
        <f t="shared" si="9"/>
        <v>0</v>
      </c>
      <c r="P929" s="96" t="str">
        <f>[9]Mides!R920</f>
        <v>Guatemala</v>
      </c>
      <c r="Q929" s="96" t="str">
        <f>[9]Mides!S920</f>
        <v>Guatemala</v>
      </c>
    </row>
    <row r="930" spans="2:17" ht="15" thickBot="1" x14ac:dyDescent="0.35">
      <c r="B930" s="92" t="str">
        <f>[9]Mides!E921</f>
        <v>Dallana</v>
      </c>
      <c r="C930" s="93" t="str">
        <f>[9]Mides!D921</f>
        <v xml:space="preserve">Chavez </v>
      </c>
      <c r="D930" s="94" t="str">
        <f>IF([9]Mides!F921=1,"X"," ")</f>
        <v>X</v>
      </c>
      <c r="E930" s="94" t="str">
        <f>IF([9]Mides!F921=2,"X"," ")</f>
        <v xml:space="preserve"> </v>
      </c>
      <c r="F930" s="95" t="str">
        <f>[9]Mides!B921</f>
        <v>menor de edad</v>
      </c>
      <c r="G930" s="94" t="str">
        <f>IF(AND([9]Mides!H921&gt;=1,[9]Mides!H921&lt;=14),"X"," ")</f>
        <v>X</v>
      </c>
      <c r="H930" s="94" t="str">
        <f>IF(AND([9]Mides!H921&gt;=14,[9]Mides!H921&lt;=30),"X"," ")</f>
        <v xml:space="preserve"> </v>
      </c>
      <c r="I930" s="94" t="str">
        <f>IF(AND([9]Mides!H921&gt;=31,[9]Mides!H921&lt;=60),"X","  ")</f>
        <v xml:space="preserve">  </v>
      </c>
      <c r="J930" s="94" t="str">
        <f>IF([9]Mides!H921&gt;60,"X", "  ")</f>
        <v xml:space="preserve">  </v>
      </c>
      <c r="K930" s="96">
        <f>[9]Mides!N921</f>
        <v>0</v>
      </c>
      <c r="L930" s="96">
        <f>[9]Mides!K921</f>
        <v>0</v>
      </c>
      <c r="M930" s="96">
        <f>[9]Mides!L921</f>
        <v>0</v>
      </c>
      <c r="N930" s="96" t="str">
        <f>[9]Mides!M921</f>
        <v>x</v>
      </c>
      <c r="O930" s="96">
        <f t="shared" si="9"/>
        <v>0</v>
      </c>
      <c r="P930" s="96" t="str">
        <f>[9]Mides!R921</f>
        <v>Guatemala</v>
      </c>
      <c r="Q930" s="96" t="str">
        <f>[9]Mides!S921</f>
        <v>Guatemala</v>
      </c>
    </row>
    <row r="931" spans="2:17" ht="15" thickBot="1" x14ac:dyDescent="0.35">
      <c r="B931" s="92" t="str">
        <f>[9]Mides!E922</f>
        <v>Alison</v>
      </c>
      <c r="C931" s="93" t="str">
        <f>[9]Mides!D922</f>
        <v xml:space="preserve">Chavez </v>
      </c>
      <c r="D931" s="94" t="str">
        <f>IF([9]Mides!F922=1,"X"," ")</f>
        <v>X</v>
      </c>
      <c r="E931" s="94" t="str">
        <f>IF([9]Mides!F922=2,"X"," ")</f>
        <v xml:space="preserve"> </v>
      </c>
      <c r="F931" s="95" t="str">
        <f>[9]Mides!B922</f>
        <v>menor de edad</v>
      </c>
      <c r="G931" s="94" t="str">
        <f>IF(AND([9]Mides!H922&gt;=1,[9]Mides!H922&lt;=14),"X"," ")</f>
        <v>X</v>
      </c>
      <c r="H931" s="94" t="str">
        <f>IF(AND([9]Mides!H922&gt;=14,[9]Mides!H922&lt;=30),"X"," ")</f>
        <v xml:space="preserve"> </v>
      </c>
      <c r="I931" s="94" t="str">
        <f>IF(AND([9]Mides!H922&gt;=31,[9]Mides!H922&lt;=60),"X","  ")</f>
        <v xml:space="preserve">  </v>
      </c>
      <c r="J931" s="94" t="str">
        <f>IF([9]Mides!H922&gt;60,"X", "  ")</f>
        <v xml:space="preserve">  </v>
      </c>
      <c r="K931" s="96">
        <f>[9]Mides!N922</f>
        <v>0</v>
      </c>
      <c r="L931" s="96">
        <f>[9]Mides!K922</f>
        <v>0</v>
      </c>
      <c r="M931" s="96">
        <f>[9]Mides!L922</f>
        <v>0</v>
      </c>
      <c r="N931" s="96" t="str">
        <f>[9]Mides!M922</f>
        <v>x</v>
      </c>
      <c r="O931" s="96">
        <f t="shared" si="9"/>
        <v>0</v>
      </c>
      <c r="P931" s="96" t="str">
        <f>[9]Mides!R922</f>
        <v>Guatemala</v>
      </c>
      <c r="Q931" s="96" t="str">
        <f>[9]Mides!S922</f>
        <v>Guatemala</v>
      </c>
    </row>
    <row r="932" spans="2:17" ht="15" thickBot="1" x14ac:dyDescent="0.35">
      <c r="B932" s="92" t="str">
        <f>[9]Mides!E923</f>
        <v>Norma</v>
      </c>
      <c r="C932" s="93" t="str">
        <f>[9]Mides!D923</f>
        <v>castillo</v>
      </c>
      <c r="D932" s="94" t="str">
        <f>IF([9]Mides!F923=1,"X"," ")</f>
        <v>X</v>
      </c>
      <c r="E932" s="94" t="str">
        <f>IF([9]Mides!F923=2,"X"," ")</f>
        <v xml:space="preserve"> </v>
      </c>
      <c r="F932" s="95">
        <f>[9]Mides!B923</f>
        <v>269388110101</v>
      </c>
      <c r="G932" s="94" t="str">
        <f>IF(AND([9]Mides!H923&gt;=1,[9]Mides!H923&lt;=14),"X"," ")</f>
        <v xml:space="preserve"> </v>
      </c>
      <c r="H932" s="94" t="str">
        <f>IF(AND([9]Mides!H923&gt;=14,[9]Mides!H923&lt;=30),"X"," ")</f>
        <v xml:space="preserve"> </v>
      </c>
      <c r="I932" s="94" t="str">
        <f>IF(AND([9]Mides!H923&gt;=31,[9]Mides!H923&lt;=60),"X","  ")</f>
        <v>X</v>
      </c>
      <c r="J932" s="94" t="str">
        <f>IF([9]Mides!H923&gt;60,"X", "  ")</f>
        <v xml:space="preserve">  </v>
      </c>
      <c r="K932" s="96">
        <f>[9]Mides!N923</f>
        <v>0</v>
      </c>
      <c r="L932" s="96">
        <f>[9]Mides!K923</f>
        <v>0</v>
      </c>
      <c r="M932" s="96">
        <f>[9]Mides!L923</f>
        <v>0</v>
      </c>
      <c r="N932" s="96" t="str">
        <f>[9]Mides!M923</f>
        <v>x</v>
      </c>
      <c r="O932" s="96">
        <f t="shared" si="9"/>
        <v>0</v>
      </c>
      <c r="P932" s="96" t="str">
        <f>[9]Mides!R923</f>
        <v>Guatemala</v>
      </c>
      <c r="Q932" s="96" t="str">
        <f>[9]Mides!S923</f>
        <v>Guatemala</v>
      </c>
    </row>
    <row r="933" spans="2:17" ht="15" thickBot="1" x14ac:dyDescent="0.35">
      <c r="B933" s="92" t="str">
        <f>[9]Mides!E924</f>
        <v>Estefany</v>
      </c>
      <c r="C933" s="93" t="str">
        <f>[9]Mides!D924</f>
        <v>Castillo</v>
      </c>
      <c r="D933" s="94" t="str">
        <f>IF([9]Mides!F924=1,"X"," ")</f>
        <v>X</v>
      </c>
      <c r="E933" s="94" t="str">
        <f>IF([9]Mides!F924=2,"X"," ")</f>
        <v xml:space="preserve"> </v>
      </c>
      <c r="F933" s="95" t="str">
        <f>[9]Mides!B924</f>
        <v>menor de edad</v>
      </c>
      <c r="G933" s="94" t="str">
        <f>IF(AND([9]Mides!H924&gt;=1,[9]Mides!H924&lt;=14),"X"," ")</f>
        <v>X</v>
      </c>
      <c r="H933" s="94" t="str">
        <f>IF(AND([9]Mides!H924&gt;=14,[9]Mides!H924&lt;=30),"X"," ")</f>
        <v xml:space="preserve"> </v>
      </c>
      <c r="I933" s="94" t="str">
        <f>IF(AND([9]Mides!H924&gt;=31,[9]Mides!H924&lt;=60),"X","  ")</f>
        <v xml:space="preserve">  </v>
      </c>
      <c r="J933" s="94" t="str">
        <f>IF([9]Mides!H924&gt;60,"X", "  ")</f>
        <v xml:space="preserve">  </v>
      </c>
      <c r="K933" s="96">
        <f>[9]Mides!N924</f>
        <v>0</v>
      </c>
      <c r="L933" s="96">
        <f>[9]Mides!K924</f>
        <v>0</v>
      </c>
      <c r="M933" s="96">
        <f>[9]Mides!L924</f>
        <v>0</v>
      </c>
      <c r="N933" s="96" t="str">
        <f>[9]Mides!M924</f>
        <v>x</v>
      </c>
      <c r="O933" s="96">
        <f t="shared" si="9"/>
        <v>0</v>
      </c>
      <c r="P933" s="96" t="str">
        <f>[9]Mides!R924</f>
        <v>Guatemala</v>
      </c>
      <c r="Q933" s="96" t="str">
        <f>[9]Mides!S924</f>
        <v>Guatemala</v>
      </c>
    </row>
    <row r="934" spans="2:17" ht="15" thickBot="1" x14ac:dyDescent="0.35">
      <c r="B934" s="92" t="str">
        <f>[9]Mides!E925</f>
        <v>Nahomi</v>
      </c>
      <c r="C934" s="93" t="str">
        <f>[9]Mides!D925</f>
        <v>Marroquin</v>
      </c>
      <c r="D934" s="94" t="str">
        <f>IF([9]Mides!F925=1,"X"," ")</f>
        <v>X</v>
      </c>
      <c r="E934" s="94" t="str">
        <f>IF([9]Mides!F925=2,"X"," ")</f>
        <v xml:space="preserve"> </v>
      </c>
      <c r="F934" s="95" t="str">
        <f>[9]Mides!B925</f>
        <v>menor de edad</v>
      </c>
      <c r="G934" s="94" t="str">
        <f>IF(AND([9]Mides!H925&gt;=1,[9]Mides!H925&lt;=14),"X"," ")</f>
        <v>X</v>
      </c>
      <c r="H934" s="94" t="str">
        <f>IF(AND([9]Mides!H925&gt;=14,[9]Mides!H925&lt;=30),"X"," ")</f>
        <v xml:space="preserve"> </v>
      </c>
      <c r="I934" s="94" t="str">
        <f>IF(AND([9]Mides!H925&gt;=31,[9]Mides!H925&lt;=60),"X","  ")</f>
        <v xml:space="preserve">  </v>
      </c>
      <c r="J934" s="94" t="str">
        <f>IF([9]Mides!H925&gt;60,"X", "  ")</f>
        <v xml:space="preserve">  </v>
      </c>
      <c r="K934" s="96">
        <f>[9]Mides!N925</f>
        <v>0</v>
      </c>
      <c r="L934" s="96">
        <f>[9]Mides!K925</f>
        <v>0</v>
      </c>
      <c r="M934" s="96">
        <f>[9]Mides!L925</f>
        <v>0</v>
      </c>
      <c r="N934" s="96" t="str">
        <f>[9]Mides!M925</f>
        <v>x</v>
      </c>
      <c r="O934" s="96">
        <f t="shared" si="9"/>
        <v>0</v>
      </c>
      <c r="P934" s="96" t="str">
        <f>[9]Mides!R925</f>
        <v>Guatemala</v>
      </c>
      <c r="Q934" s="96" t="str">
        <f>[9]Mides!S925</f>
        <v>Guatemala</v>
      </c>
    </row>
    <row r="935" spans="2:17" ht="15" thickBot="1" x14ac:dyDescent="0.35">
      <c r="B935" s="92" t="str">
        <f>[9]Mides!E926</f>
        <v>Juana</v>
      </c>
      <c r="C935" s="93" t="str">
        <f>[9]Mides!D926</f>
        <v xml:space="preserve">Sian </v>
      </c>
      <c r="D935" s="94" t="str">
        <f>IF([9]Mides!F926=1,"X"," ")</f>
        <v>X</v>
      </c>
      <c r="E935" s="94" t="str">
        <f>IF([9]Mides!F926=2,"X"," ")</f>
        <v xml:space="preserve"> </v>
      </c>
      <c r="F935" s="95">
        <f>[9]Mides!B926</f>
        <v>1870995020101</v>
      </c>
      <c r="G935" s="94" t="str">
        <f>IF(AND([9]Mides!H926&gt;=1,[9]Mides!H926&lt;=14),"X"," ")</f>
        <v xml:space="preserve"> </v>
      </c>
      <c r="H935" s="94" t="str">
        <f>IF(AND([9]Mides!H926&gt;=14,[9]Mides!H926&lt;=30),"X"," ")</f>
        <v>X</v>
      </c>
      <c r="I935" s="94" t="str">
        <f>IF(AND([9]Mides!H926&gt;=31,[9]Mides!H926&lt;=60),"X","  ")</f>
        <v xml:space="preserve">  </v>
      </c>
      <c r="J935" s="94" t="str">
        <f>IF([9]Mides!H926&gt;60,"X", "  ")</f>
        <v xml:space="preserve">  </v>
      </c>
      <c r="K935" s="96">
        <f>[9]Mides!N926</f>
        <v>0</v>
      </c>
      <c r="L935" s="96">
        <f>[9]Mides!K926</f>
        <v>0</v>
      </c>
      <c r="M935" s="96">
        <f>[9]Mides!L926</f>
        <v>0</v>
      </c>
      <c r="N935" s="96" t="str">
        <f>[9]Mides!M926</f>
        <v>x</v>
      </c>
      <c r="O935" s="96">
        <f t="shared" si="9"/>
        <v>0</v>
      </c>
      <c r="P935" s="96" t="str">
        <f>[9]Mides!R926</f>
        <v>Guatemala</v>
      </c>
      <c r="Q935" s="96" t="str">
        <f>[9]Mides!S926</f>
        <v>Guatemala</v>
      </c>
    </row>
    <row r="936" spans="2:17" ht="15" thickBot="1" x14ac:dyDescent="0.35">
      <c r="B936" s="92" t="str">
        <f>[9]Mides!E927</f>
        <v>Ingrid</v>
      </c>
      <c r="C936" s="93" t="str">
        <f>[9]Mides!D927</f>
        <v>Lopez</v>
      </c>
      <c r="D936" s="94" t="str">
        <f>IF([9]Mides!F927=1,"X"," ")</f>
        <v>X</v>
      </c>
      <c r="E936" s="94" t="str">
        <f>IF([9]Mides!F927=2,"X"," ")</f>
        <v xml:space="preserve"> </v>
      </c>
      <c r="F936" s="95">
        <f>[9]Mides!B927</f>
        <v>2525376530101</v>
      </c>
      <c r="G936" s="94" t="str">
        <f>IF(AND([9]Mides!H927&gt;=1,[9]Mides!H927&lt;=14),"X"," ")</f>
        <v xml:space="preserve"> </v>
      </c>
      <c r="H936" s="94" t="str">
        <f>IF(AND([9]Mides!H927&gt;=14,[9]Mides!H927&lt;=30),"X"," ")</f>
        <v xml:space="preserve"> </v>
      </c>
      <c r="I936" s="94" t="str">
        <f>IF(AND([9]Mides!H927&gt;=31,[9]Mides!H927&lt;=60),"X","  ")</f>
        <v>X</v>
      </c>
      <c r="J936" s="94" t="str">
        <f>IF([9]Mides!H927&gt;60,"X", "  ")</f>
        <v xml:space="preserve">  </v>
      </c>
      <c r="K936" s="96">
        <f>[9]Mides!N927</f>
        <v>0</v>
      </c>
      <c r="L936" s="96">
        <f>[9]Mides!K927</f>
        <v>0</v>
      </c>
      <c r="M936" s="96">
        <f>[9]Mides!L927</f>
        <v>0</v>
      </c>
      <c r="N936" s="96" t="str">
        <f>[9]Mides!M927</f>
        <v>x</v>
      </c>
      <c r="O936" s="96">
        <f t="shared" si="9"/>
        <v>0</v>
      </c>
      <c r="P936" s="96" t="str">
        <f>[9]Mides!R927</f>
        <v>Guatemala</v>
      </c>
      <c r="Q936" s="96" t="str">
        <f>[9]Mides!S927</f>
        <v>Guatemala</v>
      </c>
    </row>
    <row r="937" spans="2:17" ht="15" thickBot="1" x14ac:dyDescent="0.35">
      <c r="B937" s="92" t="str">
        <f>[9]Mides!E928</f>
        <v>Alex</v>
      </c>
      <c r="C937" s="93" t="str">
        <f>[9]Mides!D928</f>
        <v>Lopez</v>
      </c>
      <c r="D937" s="94" t="str">
        <f>IF([9]Mides!F928=1,"X"," ")</f>
        <v xml:space="preserve"> </v>
      </c>
      <c r="E937" s="94" t="str">
        <f>IF([9]Mides!F928=2,"X"," ")</f>
        <v>X</v>
      </c>
      <c r="F937" s="95" t="str">
        <f>[9]Mides!B928</f>
        <v>menor de edad</v>
      </c>
      <c r="G937" s="94" t="str">
        <f>IF(AND([9]Mides!H928&gt;=1,[9]Mides!H928&lt;=14),"X"," ")</f>
        <v xml:space="preserve"> </v>
      </c>
      <c r="H937" s="94" t="str">
        <f>IF(AND([9]Mides!H928&gt;=14,[9]Mides!H928&lt;=30),"X"," ")</f>
        <v>X</v>
      </c>
      <c r="I937" s="94" t="str">
        <f>IF(AND([9]Mides!H928&gt;=31,[9]Mides!H928&lt;=60),"X","  ")</f>
        <v xml:space="preserve">  </v>
      </c>
      <c r="J937" s="94" t="str">
        <f>IF([9]Mides!H928&gt;60,"X", "  ")</f>
        <v xml:space="preserve">  </v>
      </c>
      <c r="K937" s="96">
        <f>[9]Mides!N928</f>
        <v>0</v>
      </c>
      <c r="L937" s="96">
        <f>[9]Mides!K928</f>
        <v>0</v>
      </c>
      <c r="M937" s="96">
        <f>[9]Mides!L928</f>
        <v>0</v>
      </c>
      <c r="N937" s="96" t="str">
        <f>[9]Mides!M928</f>
        <v>x</v>
      </c>
      <c r="O937" s="96">
        <f t="shared" si="9"/>
        <v>0</v>
      </c>
      <c r="P937" s="96" t="str">
        <f>[9]Mides!R928</f>
        <v>Guatemala</v>
      </c>
      <c r="Q937" s="96" t="str">
        <f>[9]Mides!S928</f>
        <v>Guatemala</v>
      </c>
    </row>
    <row r="938" spans="2:17" ht="15" thickBot="1" x14ac:dyDescent="0.35">
      <c r="B938" s="92" t="str">
        <f>[9]Mides!E929</f>
        <v>Sandy</v>
      </c>
      <c r="C938" s="93" t="str">
        <f>[9]Mides!D929</f>
        <v>Lopez</v>
      </c>
      <c r="D938" s="94" t="str">
        <f>IF([9]Mides!F929=1,"X"," ")</f>
        <v>X</v>
      </c>
      <c r="E938" s="94" t="str">
        <f>IF([9]Mides!F929=2,"X"," ")</f>
        <v xml:space="preserve"> </v>
      </c>
      <c r="F938" s="95" t="str">
        <f>[9]Mides!B929</f>
        <v>menor de edad</v>
      </c>
      <c r="G938" s="94" t="str">
        <f>IF(AND([9]Mides!H929&gt;=1,[9]Mides!H929&lt;=14),"X"," ")</f>
        <v>X</v>
      </c>
      <c r="H938" s="94" t="str">
        <f>IF(AND([9]Mides!H929&gt;=14,[9]Mides!H929&lt;=30),"X"," ")</f>
        <v xml:space="preserve"> </v>
      </c>
      <c r="I938" s="94" t="str">
        <f>IF(AND([9]Mides!H929&gt;=31,[9]Mides!H929&lt;=60),"X","  ")</f>
        <v xml:space="preserve">  </v>
      </c>
      <c r="J938" s="94" t="str">
        <f>IF([9]Mides!H929&gt;60,"X", "  ")</f>
        <v xml:space="preserve">  </v>
      </c>
      <c r="K938" s="96">
        <f>[9]Mides!N929</f>
        <v>0</v>
      </c>
      <c r="L938" s="96">
        <f>[9]Mides!K929</f>
        <v>0</v>
      </c>
      <c r="M938" s="96">
        <f>[9]Mides!L929</f>
        <v>0</v>
      </c>
      <c r="N938" s="96" t="str">
        <f>[9]Mides!M929</f>
        <v>x</v>
      </c>
      <c r="O938" s="96">
        <f t="shared" si="9"/>
        <v>0</v>
      </c>
      <c r="P938" s="96" t="str">
        <f>[9]Mides!R929</f>
        <v>Guatemala</v>
      </c>
      <c r="Q938" s="96" t="str">
        <f>[9]Mides!S929</f>
        <v>Guatemala</v>
      </c>
    </row>
    <row r="939" spans="2:17" ht="15" thickBot="1" x14ac:dyDescent="0.35">
      <c r="B939" s="92" t="str">
        <f>[9]Mides!E930</f>
        <v>Carlos</v>
      </c>
      <c r="C939" s="93" t="str">
        <f>[9]Mides!D930</f>
        <v>Marroquin</v>
      </c>
      <c r="D939" s="94" t="str">
        <f>IF([9]Mides!F930=1,"X"," ")</f>
        <v xml:space="preserve"> </v>
      </c>
      <c r="E939" s="94" t="str">
        <f>IF([9]Mides!F930=2,"X"," ")</f>
        <v>X</v>
      </c>
      <c r="F939" s="95" t="str">
        <f>[9]Mides!B930</f>
        <v>menor de edad</v>
      </c>
      <c r="G939" s="94" t="str">
        <f>IF(AND([9]Mides!H930&gt;=1,[9]Mides!H930&lt;=14),"X"," ")</f>
        <v>X</v>
      </c>
      <c r="H939" s="94" t="str">
        <f>IF(AND([9]Mides!H930&gt;=14,[9]Mides!H930&lt;=30),"X"," ")</f>
        <v xml:space="preserve"> </v>
      </c>
      <c r="I939" s="94" t="str">
        <f>IF(AND([9]Mides!H930&gt;=31,[9]Mides!H930&lt;=60),"X","  ")</f>
        <v xml:space="preserve">  </v>
      </c>
      <c r="J939" s="94" t="str">
        <f>IF([9]Mides!H930&gt;60,"X", "  ")</f>
        <v xml:space="preserve">  </v>
      </c>
      <c r="K939" s="96">
        <f>[9]Mides!N930</f>
        <v>0</v>
      </c>
      <c r="L939" s="96">
        <f>[9]Mides!K930</f>
        <v>0</v>
      </c>
      <c r="M939" s="96">
        <f>[9]Mides!L930</f>
        <v>0</v>
      </c>
      <c r="N939" s="96" t="str">
        <f>[9]Mides!M930</f>
        <v>x</v>
      </c>
      <c r="O939" s="96">
        <f t="shared" si="9"/>
        <v>0</v>
      </c>
      <c r="P939" s="96" t="str">
        <f>[9]Mides!R930</f>
        <v>Guatemala</v>
      </c>
      <c r="Q939" s="96" t="str">
        <f>[9]Mides!S930</f>
        <v>Guatemala</v>
      </c>
    </row>
    <row r="940" spans="2:17" ht="15" thickBot="1" x14ac:dyDescent="0.35">
      <c r="B940" s="92" t="str">
        <f>[9]Mides!E931</f>
        <v>Yeraldi</v>
      </c>
      <c r="C940" s="93" t="str">
        <f>[9]Mides!D931</f>
        <v>Cisneros</v>
      </c>
      <c r="D940" s="94" t="str">
        <f>IF([9]Mides!F931=1,"X"," ")</f>
        <v>X</v>
      </c>
      <c r="E940" s="94" t="str">
        <f>IF([9]Mides!F931=2,"X"," ")</f>
        <v xml:space="preserve"> </v>
      </c>
      <c r="F940" s="95" t="str">
        <f>[9]Mides!B931</f>
        <v>menor de edad</v>
      </c>
      <c r="G940" s="94" t="str">
        <f>IF(AND([9]Mides!H931&gt;=1,[9]Mides!H931&lt;=14),"X"," ")</f>
        <v xml:space="preserve"> </v>
      </c>
      <c r="H940" s="94" t="str">
        <f>IF(AND([9]Mides!H931&gt;=14,[9]Mides!H931&lt;=30),"X"," ")</f>
        <v>X</v>
      </c>
      <c r="I940" s="94" t="str">
        <f>IF(AND([9]Mides!H931&gt;=31,[9]Mides!H931&lt;=60),"X","  ")</f>
        <v xml:space="preserve">  </v>
      </c>
      <c r="J940" s="94" t="str">
        <f>IF([9]Mides!H931&gt;60,"X", "  ")</f>
        <v xml:space="preserve">  </v>
      </c>
      <c r="K940" s="96">
        <f>[9]Mides!N931</f>
        <v>0</v>
      </c>
      <c r="L940" s="96">
        <f>[9]Mides!K931</f>
        <v>0</v>
      </c>
      <c r="M940" s="96">
        <f>[9]Mides!L931</f>
        <v>0</v>
      </c>
      <c r="N940" s="96" t="str">
        <f>[9]Mides!M931</f>
        <v>x</v>
      </c>
      <c r="O940" s="96">
        <f t="shared" si="9"/>
        <v>0</v>
      </c>
      <c r="P940" s="96" t="str">
        <f>[9]Mides!R931</f>
        <v>Guatemala</v>
      </c>
      <c r="Q940" s="96" t="str">
        <f>[9]Mides!S931</f>
        <v>Guatemala</v>
      </c>
    </row>
    <row r="941" spans="2:17" ht="15" thickBot="1" x14ac:dyDescent="0.35">
      <c r="B941" s="92" t="str">
        <f>[9]Mides!E932</f>
        <v>Karen</v>
      </c>
      <c r="C941" s="93" t="str">
        <f>[9]Mides!D932</f>
        <v>Alvarez</v>
      </c>
      <c r="D941" s="94" t="str">
        <f>IF([9]Mides!F932=1,"X"," ")</f>
        <v>X</v>
      </c>
      <c r="E941" s="94" t="str">
        <f>IF([9]Mides!F932=2,"X"," ")</f>
        <v xml:space="preserve"> </v>
      </c>
      <c r="F941" s="95" t="str">
        <f>[9]Mides!B932</f>
        <v>menor de edad</v>
      </c>
      <c r="G941" s="94" t="str">
        <f>IF(AND([9]Mides!H932&gt;=1,[9]Mides!H932&lt;=14),"X"," ")</f>
        <v xml:space="preserve"> </v>
      </c>
      <c r="H941" s="94" t="str">
        <f>IF(AND([9]Mides!H932&gt;=14,[9]Mides!H932&lt;=30),"X"," ")</f>
        <v>X</v>
      </c>
      <c r="I941" s="94" t="str">
        <f>IF(AND([9]Mides!H932&gt;=31,[9]Mides!H932&lt;=60),"X","  ")</f>
        <v xml:space="preserve">  </v>
      </c>
      <c r="J941" s="94" t="str">
        <f>IF([9]Mides!H932&gt;60,"X", "  ")</f>
        <v xml:space="preserve">  </v>
      </c>
      <c r="K941" s="96">
        <f>[9]Mides!N932</f>
        <v>0</v>
      </c>
      <c r="L941" s="96">
        <f>[9]Mides!K932</f>
        <v>0</v>
      </c>
      <c r="M941" s="96">
        <f>[9]Mides!L932</f>
        <v>0</v>
      </c>
      <c r="N941" s="96" t="str">
        <f>[9]Mides!M932</f>
        <v>x</v>
      </c>
      <c r="O941" s="96">
        <f t="shared" si="9"/>
        <v>0</v>
      </c>
      <c r="P941" s="96" t="str">
        <f>[9]Mides!R932</f>
        <v>Guatemala</v>
      </c>
      <c r="Q941" s="96" t="str">
        <f>[9]Mides!S932</f>
        <v>Guatemala</v>
      </c>
    </row>
    <row r="942" spans="2:17" ht="15" thickBot="1" x14ac:dyDescent="0.35">
      <c r="B942" s="92" t="str">
        <f>[9]Mides!E933</f>
        <v>Geraldine</v>
      </c>
      <c r="C942" s="93" t="str">
        <f>[9]Mides!D933</f>
        <v>Porras</v>
      </c>
      <c r="D942" s="94" t="str">
        <f>IF([9]Mides!F933=1,"X"," ")</f>
        <v>X</v>
      </c>
      <c r="E942" s="94" t="str">
        <f>IF([9]Mides!F933=2,"X"," ")</f>
        <v xml:space="preserve"> </v>
      </c>
      <c r="F942" s="95" t="str">
        <f>[9]Mides!B933</f>
        <v>menor de edad</v>
      </c>
      <c r="G942" s="94" t="str">
        <f>IF(AND([9]Mides!H933&gt;=1,[9]Mides!H933&lt;=14),"X"," ")</f>
        <v>X</v>
      </c>
      <c r="H942" s="94" t="str">
        <f>IF(AND([9]Mides!H933&gt;=14,[9]Mides!H933&lt;=30),"X"," ")</f>
        <v xml:space="preserve"> </v>
      </c>
      <c r="I942" s="94" t="str">
        <f>IF(AND([9]Mides!H933&gt;=31,[9]Mides!H933&lt;=60),"X","  ")</f>
        <v xml:space="preserve">  </v>
      </c>
      <c r="J942" s="94" t="str">
        <f>IF([9]Mides!H933&gt;60,"X", "  ")</f>
        <v xml:space="preserve">  </v>
      </c>
      <c r="K942" s="96">
        <f>[9]Mides!N933</f>
        <v>0</v>
      </c>
      <c r="L942" s="96">
        <f>[9]Mides!K933</f>
        <v>0</v>
      </c>
      <c r="M942" s="96">
        <f>[9]Mides!L933</f>
        <v>0</v>
      </c>
      <c r="N942" s="96" t="str">
        <f>[9]Mides!M933</f>
        <v>x</v>
      </c>
      <c r="O942" s="96">
        <f t="shared" si="9"/>
        <v>0</v>
      </c>
      <c r="P942" s="96" t="str">
        <f>[9]Mides!R933</f>
        <v>Guatemala</v>
      </c>
      <c r="Q942" s="96" t="str">
        <f>[9]Mides!S933</f>
        <v>Guatemala</v>
      </c>
    </row>
    <row r="943" spans="2:17" ht="15" thickBot="1" x14ac:dyDescent="0.35">
      <c r="B943" s="92" t="str">
        <f>[9]Mides!E934</f>
        <v>Gabriel</v>
      </c>
      <c r="C943" s="93" t="str">
        <f>[9]Mides!D934</f>
        <v>Yool</v>
      </c>
      <c r="D943" s="94" t="str">
        <f>IF([9]Mides!F934=1,"X"," ")</f>
        <v xml:space="preserve"> </v>
      </c>
      <c r="E943" s="94" t="str">
        <f>IF([9]Mides!F934=2,"X"," ")</f>
        <v>X</v>
      </c>
      <c r="F943" s="95" t="str">
        <f>[9]Mides!B934</f>
        <v>menor de edad</v>
      </c>
      <c r="G943" s="94" t="str">
        <f>IF(AND([9]Mides!H934&gt;=1,[9]Mides!H934&lt;=14),"X"," ")</f>
        <v>X</v>
      </c>
      <c r="H943" s="94" t="str">
        <f>IF(AND([9]Mides!H934&gt;=14,[9]Mides!H934&lt;=30),"X"," ")</f>
        <v>X</v>
      </c>
      <c r="I943" s="94" t="str">
        <f>IF(AND([9]Mides!H934&gt;=31,[9]Mides!H934&lt;=60),"X","  ")</f>
        <v xml:space="preserve">  </v>
      </c>
      <c r="J943" s="94" t="str">
        <f>IF([9]Mides!H934&gt;60,"X", "  ")</f>
        <v xml:space="preserve">  </v>
      </c>
      <c r="K943" s="96">
        <f>[9]Mides!N934</f>
        <v>0</v>
      </c>
      <c r="L943" s="96">
        <f>[9]Mides!K934</f>
        <v>0</v>
      </c>
      <c r="M943" s="96">
        <f>[9]Mides!L934</f>
        <v>0</v>
      </c>
      <c r="N943" s="96" t="str">
        <f>[9]Mides!M934</f>
        <v>x</v>
      </c>
      <c r="O943" s="96">
        <f t="shared" si="9"/>
        <v>0</v>
      </c>
      <c r="P943" s="96" t="str">
        <f>[9]Mides!R934</f>
        <v>Guatemala</v>
      </c>
      <c r="Q943" s="96" t="str">
        <f>[9]Mides!S934</f>
        <v>Guatemala</v>
      </c>
    </row>
    <row r="944" spans="2:17" ht="15" thickBot="1" x14ac:dyDescent="0.35">
      <c r="B944" s="92" t="str">
        <f>[9]Mides!E935</f>
        <v>Yazmin</v>
      </c>
      <c r="C944" s="93" t="str">
        <f>[9]Mides!D935</f>
        <v xml:space="preserve">Donis </v>
      </c>
      <c r="D944" s="94" t="str">
        <f>IF([9]Mides!F935=1,"X"," ")</f>
        <v>X</v>
      </c>
      <c r="E944" s="94" t="str">
        <f>IF([9]Mides!F935=2,"X"," ")</f>
        <v xml:space="preserve"> </v>
      </c>
      <c r="F944" s="95" t="str">
        <f>[9]Mides!B935</f>
        <v>menor de edad</v>
      </c>
      <c r="G944" s="94" t="str">
        <f>IF(AND([9]Mides!H935&gt;=1,[9]Mides!H935&lt;=14),"X"," ")</f>
        <v>X</v>
      </c>
      <c r="H944" s="94" t="str">
        <f>IF(AND([9]Mides!H935&gt;=14,[9]Mides!H935&lt;=30),"X"," ")</f>
        <v xml:space="preserve"> </v>
      </c>
      <c r="I944" s="94" t="str">
        <f>IF(AND([9]Mides!H935&gt;=31,[9]Mides!H935&lt;=60),"X","  ")</f>
        <v xml:space="preserve">  </v>
      </c>
      <c r="J944" s="94" t="str">
        <f>IF([9]Mides!H935&gt;60,"X", "  ")</f>
        <v xml:space="preserve">  </v>
      </c>
      <c r="K944" s="96">
        <f>[9]Mides!N935</f>
        <v>0</v>
      </c>
      <c r="L944" s="96">
        <f>[9]Mides!K935</f>
        <v>0</v>
      </c>
      <c r="M944" s="96">
        <f>[9]Mides!L935</f>
        <v>0</v>
      </c>
      <c r="N944" s="96" t="str">
        <f>[9]Mides!M935</f>
        <v>x</v>
      </c>
      <c r="O944" s="96">
        <f t="shared" si="9"/>
        <v>0</v>
      </c>
      <c r="P944" s="96" t="str">
        <f>[9]Mides!R935</f>
        <v>Guatemala</v>
      </c>
      <c r="Q944" s="96" t="str">
        <f>[9]Mides!S935</f>
        <v>Guatemala</v>
      </c>
    </row>
    <row r="945" spans="2:17" ht="15" thickBot="1" x14ac:dyDescent="0.35">
      <c r="B945" s="92" t="str">
        <f>[9]Mides!E936</f>
        <v>Claudia</v>
      </c>
      <c r="C945" s="93" t="str">
        <f>[9]Mides!D936</f>
        <v>Ichen</v>
      </c>
      <c r="D945" s="94" t="str">
        <f>IF([9]Mides!F936=1,"X"," ")</f>
        <v>X</v>
      </c>
      <c r="E945" s="94" t="str">
        <f>IF([9]Mides!F936=2,"X"," ")</f>
        <v xml:space="preserve"> </v>
      </c>
      <c r="F945" s="95" t="str">
        <f>[9]Mides!B936</f>
        <v>2193 45996 0101</v>
      </c>
      <c r="G945" s="94" t="str">
        <f>IF(AND([9]Mides!H936&gt;=1,[9]Mides!H936&lt;=14),"X"," ")</f>
        <v xml:space="preserve"> </v>
      </c>
      <c r="H945" s="94" t="str">
        <f>IF(AND([9]Mides!H936&gt;=14,[9]Mides!H936&lt;=30),"X"," ")</f>
        <v xml:space="preserve"> </v>
      </c>
      <c r="I945" s="94" t="str">
        <f>IF(AND([9]Mides!H936&gt;=31,[9]Mides!H936&lt;=60),"X","  ")</f>
        <v>X</v>
      </c>
      <c r="J945" s="94" t="str">
        <f>IF([9]Mides!H936&gt;60,"X", "  ")</f>
        <v xml:space="preserve">  </v>
      </c>
      <c r="K945" s="96">
        <f>[9]Mides!N936</f>
        <v>0</v>
      </c>
      <c r="L945" s="96">
        <f>[9]Mides!K936</f>
        <v>0</v>
      </c>
      <c r="M945" s="96">
        <f>[9]Mides!L936</f>
        <v>0</v>
      </c>
      <c r="N945" s="96" t="str">
        <f>[9]Mides!M936</f>
        <v>x</v>
      </c>
      <c r="O945" s="96">
        <f t="shared" si="9"/>
        <v>0</v>
      </c>
      <c r="P945" s="96" t="str">
        <f>[9]Mides!R936</f>
        <v>Guatemala</v>
      </c>
      <c r="Q945" s="96" t="str">
        <f>[9]Mides!S936</f>
        <v>Guatemala</v>
      </c>
    </row>
    <row r="946" spans="2:17" ht="15" thickBot="1" x14ac:dyDescent="0.35">
      <c r="B946" s="92" t="str">
        <f>[9]Mides!E937</f>
        <v>Brandon</v>
      </c>
      <c r="C946" s="93" t="str">
        <f>[9]Mides!D937</f>
        <v>Macario</v>
      </c>
      <c r="D946" s="94" t="str">
        <f>IF([9]Mides!F937=1,"X"," ")</f>
        <v xml:space="preserve"> </v>
      </c>
      <c r="E946" s="94" t="str">
        <f>IF([9]Mides!F937=2,"X"," ")</f>
        <v>X</v>
      </c>
      <c r="F946" s="95" t="str">
        <f>[9]Mides!B937</f>
        <v>menor de edad</v>
      </c>
      <c r="G946" s="94" t="str">
        <f>IF(AND([9]Mides!H937&gt;=1,[9]Mides!H937&lt;=14),"X"," ")</f>
        <v>X</v>
      </c>
      <c r="H946" s="94" t="str">
        <f>IF(AND([9]Mides!H937&gt;=14,[9]Mides!H937&lt;=30),"X"," ")</f>
        <v xml:space="preserve"> </v>
      </c>
      <c r="I946" s="94" t="str">
        <f>IF(AND([9]Mides!H937&gt;=31,[9]Mides!H937&lt;=60),"X","  ")</f>
        <v xml:space="preserve">  </v>
      </c>
      <c r="J946" s="94" t="str">
        <f>IF([9]Mides!H937&gt;60,"X", "  ")</f>
        <v xml:space="preserve">  </v>
      </c>
      <c r="K946" s="96">
        <f>[9]Mides!N937</f>
        <v>0</v>
      </c>
      <c r="L946" s="96">
        <f>[9]Mides!K937</f>
        <v>0</v>
      </c>
      <c r="M946" s="96">
        <f>[9]Mides!L937</f>
        <v>0</v>
      </c>
      <c r="N946" s="96" t="str">
        <f>[9]Mides!M937</f>
        <v>x</v>
      </c>
      <c r="O946" s="96">
        <f t="shared" si="9"/>
        <v>0</v>
      </c>
      <c r="P946" s="96" t="str">
        <f>[9]Mides!R937</f>
        <v>Guatemala</v>
      </c>
      <c r="Q946" s="96" t="str">
        <f>[9]Mides!S937</f>
        <v>Guatemala</v>
      </c>
    </row>
    <row r="947" spans="2:17" ht="15" thickBot="1" x14ac:dyDescent="0.35">
      <c r="B947" s="92" t="str">
        <f>[9]Mides!E938</f>
        <v>Evelyn</v>
      </c>
      <c r="C947" s="93" t="str">
        <f>[9]Mides!D938</f>
        <v>Mendez</v>
      </c>
      <c r="D947" s="94" t="str">
        <f>IF([9]Mides!F938=1,"X"," ")</f>
        <v>X</v>
      </c>
      <c r="E947" s="94" t="str">
        <f>IF([9]Mides!F938=2,"X"," ")</f>
        <v xml:space="preserve"> </v>
      </c>
      <c r="F947" s="95">
        <f>[9]Mides!B938</f>
        <v>2456849560101</v>
      </c>
      <c r="G947" s="94" t="str">
        <f>IF(AND([9]Mides!H938&gt;=1,[9]Mides!H938&lt;=14),"X"," ")</f>
        <v xml:space="preserve"> </v>
      </c>
      <c r="H947" s="94" t="str">
        <f>IF(AND([9]Mides!H938&gt;=14,[9]Mides!H938&lt;=30),"X"," ")</f>
        <v>X</v>
      </c>
      <c r="I947" s="94" t="str">
        <f>IF(AND([9]Mides!H938&gt;=31,[9]Mides!H938&lt;=60),"X","  ")</f>
        <v xml:space="preserve">  </v>
      </c>
      <c r="J947" s="94" t="str">
        <f>IF([9]Mides!H938&gt;60,"X", "  ")</f>
        <v xml:space="preserve">  </v>
      </c>
      <c r="K947" s="96">
        <f>[9]Mides!N938</f>
        <v>0</v>
      </c>
      <c r="L947" s="96">
        <f>[9]Mides!K938</f>
        <v>0</v>
      </c>
      <c r="M947" s="96">
        <f>[9]Mides!L938</f>
        <v>0</v>
      </c>
      <c r="N947" s="96" t="str">
        <f>[9]Mides!M938</f>
        <v>x</v>
      </c>
      <c r="O947" s="96">
        <f t="shared" si="9"/>
        <v>0</v>
      </c>
      <c r="P947" s="96" t="str">
        <f>[9]Mides!R938</f>
        <v>Guatemala</v>
      </c>
      <c r="Q947" s="96" t="str">
        <f>[9]Mides!S938</f>
        <v>Guatemala</v>
      </c>
    </row>
    <row r="948" spans="2:17" ht="15" thickBot="1" x14ac:dyDescent="0.35">
      <c r="B948" s="92" t="str">
        <f>[9]Mides!E939</f>
        <v>Kleidi</v>
      </c>
      <c r="C948" s="93" t="str">
        <f>[9]Mides!D939</f>
        <v>Martinez</v>
      </c>
      <c r="D948" s="94" t="str">
        <f>IF([9]Mides!F939=1,"X"," ")</f>
        <v>X</v>
      </c>
      <c r="E948" s="94" t="str">
        <f>IF([9]Mides!F939=2,"X"," ")</f>
        <v xml:space="preserve"> </v>
      </c>
      <c r="F948" s="95" t="str">
        <f>[9]Mides!B939</f>
        <v>menor de edad</v>
      </c>
      <c r="G948" s="94" t="str">
        <f>IF(AND([9]Mides!H939&gt;=1,[9]Mides!H939&lt;=14),"X"," ")</f>
        <v>X</v>
      </c>
      <c r="H948" s="94" t="str">
        <f>IF(AND([9]Mides!H939&gt;=14,[9]Mides!H939&lt;=30),"X"," ")</f>
        <v xml:space="preserve"> </v>
      </c>
      <c r="I948" s="94" t="str">
        <f>IF(AND([9]Mides!H939&gt;=31,[9]Mides!H939&lt;=60),"X","  ")</f>
        <v xml:space="preserve">  </v>
      </c>
      <c r="J948" s="94" t="str">
        <f>IF([9]Mides!H939&gt;60,"X", "  ")</f>
        <v xml:space="preserve">  </v>
      </c>
      <c r="K948" s="96">
        <f>[9]Mides!N939</f>
        <v>0</v>
      </c>
      <c r="L948" s="96">
        <f>[9]Mides!K939</f>
        <v>0</v>
      </c>
      <c r="M948" s="96">
        <f>[9]Mides!L939</f>
        <v>0</v>
      </c>
      <c r="N948" s="96" t="str">
        <f>[9]Mides!M939</f>
        <v>x</v>
      </c>
      <c r="O948" s="96">
        <f t="shared" si="9"/>
        <v>0</v>
      </c>
      <c r="P948" s="96" t="str">
        <f>[9]Mides!R939</f>
        <v>Guatemala</v>
      </c>
      <c r="Q948" s="96" t="str">
        <f>[9]Mides!S939</f>
        <v>Guatemala</v>
      </c>
    </row>
    <row r="949" spans="2:17" ht="15" thickBot="1" x14ac:dyDescent="0.35">
      <c r="B949" s="92" t="str">
        <f>[9]Mides!E940</f>
        <v>David</v>
      </c>
      <c r="C949" s="93" t="str">
        <f>[9]Mides!D940</f>
        <v>Callejas</v>
      </c>
      <c r="D949" s="94" t="str">
        <f>IF([9]Mides!F940=1,"X"," ")</f>
        <v xml:space="preserve"> </v>
      </c>
      <c r="E949" s="94" t="str">
        <f>IF([9]Mides!F940=2,"X"," ")</f>
        <v>X</v>
      </c>
      <c r="F949" s="95" t="str">
        <f>[9]Mides!B940</f>
        <v>menor de edad</v>
      </c>
      <c r="G949" s="94" t="str">
        <f>IF(AND([9]Mides!H940&gt;=1,[9]Mides!H940&lt;=14),"X"," ")</f>
        <v>X</v>
      </c>
      <c r="H949" s="94" t="str">
        <f>IF(AND([9]Mides!H940&gt;=14,[9]Mides!H940&lt;=30),"X"," ")</f>
        <v xml:space="preserve"> </v>
      </c>
      <c r="I949" s="94" t="str">
        <f>IF(AND([9]Mides!H940&gt;=31,[9]Mides!H940&lt;=60),"X","  ")</f>
        <v xml:space="preserve">  </v>
      </c>
      <c r="J949" s="94" t="str">
        <f>IF([9]Mides!H940&gt;60,"X", "  ")</f>
        <v xml:space="preserve">  </v>
      </c>
      <c r="K949" s="96">
        <f>[9]Mides!N940</f>
        <v>0</v>
      </c>
      <c r="L949" s="96">
        <f>[9]Mides!K940</f>
        <v>0</v>
      </c>
      <c r="M949" s="96">
        <f>[9]Mides!L940</f>
        <v>0</v>
      </c>
      <c r="N949" s="96" t="str">
        <f>[9]Mides!M940</f>
        <v>x</v>
      </c>
      <c r="O949" s="96">
        <f t="shared" si="9"/>
        <v>0</v>
      </c>
      <c r="P949" s="96" t="str">
        <f>[9]Mides!R940</f>
        <v>Guatemala</v>
      </c>
      <c r="Q949" s="96" t="str">
        <f>[9]Mides!S940</f>
        <v>Guatemala</v>
      </c>
    </row>
    <row r="950" spans="2:17" ht="15" thickBot="1" x14ac:dyDescent="0.35">
      <c r="B950" s="92" t="str">
        <f>[9]Mides!E941</f>
        <v>Erika</v>
      </c>
      <c r="C950" s="93" t="str">
        <f>[9]Mides!D941</f>
        <v>Pichilla</v>
      </c>
      <c r="D950" s="94" t="str">
        <f>IF([9]Mides!F941=1,"X"," ")</f>
        <v>X</v>
      </c>
      <c r="E950" s="94" t="str">
        <f>IF([9]Mides!F941=2,"X"," ")</f>
        <v xml:space="preserve"> </v>
      </c>
      <c r="F950" s="95">
        <f>[9]Mides!B941</f>
        <v>2523254000403</v>
      </c>
      <c r="G950" s="94" t="str">
        <f>IF(AND([9]Mides!H941&gt;=1,[9]Mides!H941&lt;=14),"X"," ")</f>
        <v xml:space="preserve"> </v>
      </c>
      <c r="H950" s="94" t="str">
        <f>IF(AND([9]Mides!H941&gt;=14,[9]Mides!H941&lt;=30),"X"," ")</f>
        <v>X</v>
      </c>
      <c r="I950" s="94" t="str">
        <f>IF(AND([9]Mides!H941&gt;=31,[9]Mides!H941&lt;=60),"X","  ")</f>
        <v xml:space="preserve">  </v>
      </c>
      <c r="J950" s="94" t="str">
        <f>IF([9]Mides!H941&gt;60,"X", "  ")</f>
        <v xml:space="preserve">  </v>
      </c>
      <c r="K950" s="96">
        <f>[9]Mides!N941</f>
        <v>0</v>
      </c>
      <c r="L950" s="96">
        <f>[9]Mides!K941</f>
        <v>0</v>
      </c>
      <c r="M950" s="96">
        <f>[9]Mides!L941</f>
        <v>0</v>
      </c>
      <c r="N950" s="96" t="str">
        <f>[9]Mides!M941</f>
        <v>x</v>
      </c>
      <c r="O950" s="96">
        <f t="shared" si="9"/>
        <v>0</v>
      </c>
      <c r="P950" s="96" t="str">
        <f>[9]Mides!R941</f>
        <v>Guatemala</v>
      </c>
      <c r="Q950" s="96" t="str">
        <f>[9]Mides!S941</f>
        <v>Guatemala</v>
      </c>
    </row>
    <row r="951" spans="2:17" ht="15" thickBot="1" x14ac:dyDescent="0.35">
      <c r="B951" s="92" t="str">
        <f>[9]Mides!E942</f>
        <v>Reyna</v>
      </c>
      <c r="C951" s="93" t="str">
        <f>[9]Mides!D942</f>
        <v>Jerez</v>
      </c>
      <c r="D951" s="94" t="str">
        <f>IF([9]Mides!F942=1,"X"," ")</f>
        <v>X</v>
      </c>
      <c r="E951" s="94" t="str">
        <f>IF([9]Mides!F942=2,"X"," ")</f>
        <v xml:space="preserve"> </v>
      </c>
      <c r="F951" s="95" t="str">
        <f>[9]Mides!B942</f>
        <v>menor de edad</v>
      </c>
      <c r="G951" s="94" t="str">
        <f>IF(AND([9]Mides!H942&gt;=1,[9]Mides!H942&lt;=14),"X"," ")</f>
        <v>X</v>
      </c>
      <c r="H951" s="94" t="str">
        <f>IF(AND([9]Mides!H942&gt;=14,[9]Mides!H942&lt;=30),"X"," ")</f>
        <v xml:space="preserve"> </v>
      </c>
      <c r="I951" s="94" t="str">
        <f>IF(AND([9]Mides!H942&gt;=31,[9]Mides!H942&lt;=60),"X","  ")</f>
        <v xml:space="preserve">  </v>
      </c>
      <c r="J951" s="94" t="str">
        <f>IF([9]Mides!H942&gt;60,"X", "  ")</f>
        <v xml:space="preserve">  </v>
      </c>
      <c r="K951" s="96">
        <f>[9]Mides!N942</f>
        <v>0</v>
      </c>
      <c r="L951" s="96">
        <f>[9]Mides!K942</f>
        <v>0</v>
      </c>
      <c r="M951" s="96">
        <f>[9]Mides!L942</f>
        <v>0</v>
      </c>
      <c r="N951" s="96" t="str">
        <f>[9]Mides!M942</f>
        <v>x</v>
      </c>
      <c r="O951" s="96">
        <f t="shared" si="9"/>
        <v>0</v>
      </c>
      <c r="P951" s="96" t="str">
        <f>[9]Mides!R942</f>
        <v>Guatemala</v>
      </c>
      <c r="Q951" s="96" t="str">
        <f>[9]Mides!S942</f>
        <v>Guatemala</v>
      </c>
    </row>
    <row r="952" spans="2:17" ht="15" thickBot="1" x14ac:dyDescent="0.35">
      <c r="B952" s="92" t="str">
        <f>[9]Mides!E943</f>
        <v>Alejandra</v>
      </c>
      <c r="C952" s="93" t="str">
        <f>[9]Mides!D943</f>
        <v>Gil</v>
      </c>
      <c r="D952" s="94" t="str">
        <f>IF([9]Mides!F943=1,"X"," ")</f>
        <v>X</v>
      </c>
      <c r="E952" s="94" t="str">
        <f>IF([9]Mides!F943=2,"X"," ")</f>
        <v xml:space="preserve"> </v>
      </c>
      <c r="F952" s="95">
        <f>[9]Mides!B943</f>
        <v>2508357580101</v>
      </c>
      <c r="G952" s="94" t="str">
        <f>IF(AND([9]Mides!H943&gt;=1,[9]Mides!H943&lt;=14),"X"," ")</f>
        <v xml:space="preserve"> </v>
      </c>
      <c r="H952" s="94" t="str">
        <f>IF(AND([9]Mides!H943&gt;=14,[9]Mides!H943&lt;=30),"X"," ")</f>
        <v xml:space="preserve"> </v>
      </c>
      <c r="I952" s="94" t="str">
        <f>IF(AND([9]Mides!H943&gt;=31,[9]Mides!H943&lt;=60),"X","  ")</f>
        <v>X</v>
      </c>
      <c r="J952" s="94" t="str">
        <f>IF([9]Mides!H943&gt;60,"X", "  ")</f>
        <v xml:space="preserve">  </v>
      </c>
      <c r="K952" s="96">
        <f>[9]Mides!N943</f>
        <v>0</v>
      </c>
      <c r="L952" s="96">
        <f>[9]Mides!K943</f>
        <v>0</v>
      </c>
      <c r="M952" s="96">
        <f>[9]Mides!L943</f>
        <v>0</v>
      </c>
      <c r="N952" s="96" t="str">
        <f>[9]Mides!M943</f>
        <v>x</v>
      </c>
      <c r="O952" s="96">
        <f t="shared" si="9"/>
        <v>0</v>
      </c>
      <c r="P952" s="96" t="str">
        <f>[9]Mides!R943</f>
        <v>Guatemala</v>
      </c>
      <c r="Q952" s="96" t="str">
        <f>[9]Mides!S943</f>
        <v>Guatemala</v>
      </c>
    </row>
    <row r="953" spans="2:17" ht="15" thickBot="1" x14ac:dyDescent="0.35">
      <c r="B953" s="92" t="str">
        <f>[9]Mides!E944</f>
        <v>Angeles</v>
      </c>
      <c r="C953" s="93" t="str">
        <f>[9]Mides!D944</f>
        <v>Barrios</v>
      </c>
      <c r="D953" s="94" t="str">
        <f>IF([9]Mides!F944=1,"X"," ")</f>
        <v>X</v>
      </c>
      <c r="E953" s="94" t="str">
        <f>IF([9]Mides!F944=2,"X"," ")</f>
        <v xml:space="preserve"> </v>
      </c>
      <c r="F953" s="95">
        <f>[9]Mides!B944</f>
        <v>1645739700101</v>
      </c>
      <c r="G953" s="94" t="str">
        <f>IF(AND([9]Mides!H944&gt;=1,[9]Mides!H944&lt;=14),"X"," ")</f>
        <v xml:space="preserve"> </v>
      </c>
      <c r="H953" s="94" t="str">
        <f>IF(AND([9]Mides!H944&gt;=14,[9]Mides!H944&lt;=30),"X"," ")</f>
        <v xml:space="preserve"> </v>
      </c>
      <c r="I953" s="94" t="str">
        <f>IF(AND([9]Mides!H944&gt;=31,[9]Mides!H944&lt;=60),"X","  ")</f>
        <v>X</v>
      </c>
      <c r="J953" s="94" t="str">
        <f>IF([9]Mides!H944&gt;60,"X", "  ")</f>
        <v xml:space="preserve">  </v>
      </c>
      <c r="K953" s="96">
        <f>[9]Mides!N944</f>
        <v>0</v>
      </c>
      <c r="L953" s="96">
        <f>[9]Mides!K944</f>
        <v>0</v>
      </c>
      <c r="M953" s="96">
        <f>[9]Mides!L944</f>
        <v>0</v>
      </c>
      <c r="N953" s="96" t="str">
        <f>[9]Mides!M944</f>
        <v>x</v>
      </c>
      <c r="O953" s="96">
        <f t="shared" ref="O953:O1016" si="10">SUM(K953:N953)</f>
        <v>0</v>
      </c>
      <c r="P953" s="96" t="str">
        <f>[9]Mides!R944</f>
        <v>Guatemala</v>
      </c>
      <c r="Q953" s="96" t="str">
        <f>[9]Mides!S944</f>
        <v>Guatemala</v>
      </c>
    </row>
    <row r="954" spans="2:17" ht="15" thickBot="1" x14ac:dyDescent="0.35">
      <c r="B954" s="92" t="str">
        <f>[9]Mides!E945</f>
        <v>Nora</v>
      </c>
      <c r="C954" s="93" t="str">
        <f>[9]Mides!D945</f>
        <v>Matias</v>
      </c>
      <c r="D954" s="94" t="str">
        <f>IF([9]Mides!F945=1,"X"," ")</f>
        <v>X</v>
      </c>
      <c r="E954" s="94" t="str">
        <f>IF([9]Mides!F945=2,"X"," ")</f>
        <v xml:space="preserve"> </v>
      </c>
      <c r="F954" s="95">
        <f>[9]Mides!B945</f>
        <v>2457670100101</v>
      </c>
      <c r="G954" s="94" t="str">
        <f>IF(AND([9]Mides!H945&gt;=1,[9]Mides!H945&lt;=14),"X"," ")</f>
        <v xml:space="preserve"> </v>
      </c>
      <c r="H954" s="94" t="str">
        <f>IF(AND([9]Mides!H945&gt;=14,[9]Mides!H945&lt;=30),"X"," ")</f>
        <v xml:space="preserve"> </v>
      </c>
      <c r="I954" s="94" t="str">
        <f>IF(AND([9]Mides!H945&gt;=31,[9]Mides!H945&lt;=60),"X","  ")</f>
        <v>X</v>
      </c>
      <c r="J954" s="94" t="str">
        <f>IF([9]Mides!H945&gt;60,"X", "  ")</f>
        <v xml:space="preserve">  </v>
      </c>
      <c r="K954" s="96">
        <f>[9]Mides!N945</f>
        <v>0</v>
      </c>
      <c r="L954" s="96">
        <f>[9]Mides!K945</f>
        <v>0</v>
      </c>
      <c r="M954" s="96">
        <f>[9]Mides!L945</f>
        <v>0</v>
      </c>
      <c r="N954" s="96" t="str">
        <f>[9]Mides!M945</f>
        <v>x</v>
      </c>
      <c r="O954" s="96">
        <f t="shared" si="10"/>
        <v>0</v>
      </c>
      <c r="P954" s="96" t="str">
        <f>[9]Mides!R945</f>
        <v>Guatemala</v>
      </c>
      <c r="Q954" s="96" t="str">
        <f>[9]Mides!S945</f>
        <v>Guatemala</v>
      </c>
    </row>
    <row r="955" spans="2:17" ht="15" thickBot="1" x14ac:dyDescent="0.35">
      <c r="B955" s="92" t="str">
        <f>[9]Mides!E946</f>
        <v>Edrian</v>
      </c>
      <c r="C955" s="93" t="str">
        <f>[9]Mides!D946</f>
        <v>Matias</v>
      </c>
      <c r="D955" s="94" t="str">
        <f>IF([9]Mides!F946=1,"X"," ")</f>
        <v xml:space="preserve"> </v>
      </c>
      <c r="E955" s="94" t="str">
        <f>IF([9]Mides!F946=2,"X"," ")</f>
        <v>X</v>
      </c>
      <c r="F955" s="95" t="str">
        <f>[9]Mides!B946</f>
        <v>menor de edad</v>
      </c>
      <c r="G955" s="94" t="str">
        <f>IF(AND([9]Mides!H946&gt;=1,[9]Mides!H946&lt;=14),"X"," ")</f>
        <v>X</v>
      </c>
      <c r="H955" s="94" t="str">
        <f>IF(AND([9]Mides!H946&gt;=14,[9]Mides!H946&lt;=30),"X"," ")</f>
        <v xml:space="preserve"> </v>
      </c>
      <c r="I955" s="94" t="str">
        <f>IF(AND([9]Mides!H946&gt;=31,[9]Mides!H946&lt;=60),"X","  ")</f>
        <v xml:space="preserve">  </v>
      </c>
      <c r="J955" s="94" t="str">
        <f>IF([9]Mides!H946&gt;60,"X", "  ")</f>
        <v xml:space="preserve">  </v>
      </c>
      <c r="K955" s="96">
        <f>[9]Mides!N946</f>
        <v>0</v>
      </c>
      <c r="L955" s="96">
        <f>[9]Mides!K946</f>
        <v>0</v>
      </c>
      <c r="M955" s="96">
        <f>[9]Mides!L946</f>
        <v>0</v>
      </c>
      <c r="N955" s="96" t="str">
        <f>[9]Mides!M946</f>
        <v>x</v>
      </c>
      <c r="O955" s="96">
        <f t="shared" si="10"/>
        <v>0</v>
      </c>
      <c r="P955" s="96" t="str">
        <f>[9]Mides!R946</f>
        <v>Guatemala</v>
      </c>
      <c r="Q955" s="96" t="str">
        <f>[9]Mides!S946</f>
        <v>Guatemala</v>
      </c>
    </row>
    <row r="956" spans="2:17" ht="15" thickBot="1" x14ac:dyDescent="0.35">
      <c r="B956" s="92" t="str">
        <f>[9]Mides!E947</f>
        <v>Estiven</v>
      </c>
      <c r="C956" s="93" t="str">
        <f>[9]Mides!D947</f>
        <v>Matias</v>
      </c>
      <c r="D956" s="94" t="str">
        <f>IF([9]Mides!F947=1,"X"," ")</f>
        <v xml:space="preserve"> </v>
      </c>
      <c r="E956" s="94" t="str">
        <f>IF([9]Mides!F947=2,"X"," ")</f>
        <v>X</v>
      </c>
      <c r="F956" s="95" t="str">
        <f>[9]Mides!B947</f>
        <v>menor de edad</v>
      </c>
      <c r="G956" s="94" t="str">
        <f>IF(AND([9]Mides!H947&gt;=1,[9]Mides!H947&lt;=14),"X"," ")</f>
        <v xml:space="preserve"> </v>
      </c>
      <c r="H956" s="94" t="str">
        <f>IF(AND([9]Mides!H947&gt;=14,[9]Mides!H947&lt;=30),"X"," ")</f>
        <v>X</v>
      </c>
      <c r="I956" s="94" t="str">
        <f>IF(AND([9]Mides!H947&gt;=31,[9]Mides!H947&lt;=60),"X","  ")</f>
        <v xml:space="preserve">  </v>
      </c>
      <c r="J956" s="94" t="str">
        <f>IF([9]Mides!H947&gt;60,"X", "  ")</f>
        <v xml:space="preserve">  </v>
      </c>
      <c r="K956" s="96">
        <f>[9]Mides!N947</f>
        <v>0</v>
      </c>
      <c r="L956" s="96">
        <f>[9]Mides!K947</f>
        <v>0</v>
      </c>
      <c r="M956" s="96">
        <f>[9]Mides!L947</f>
        <v>0</v>
      </c>
      <c r="N956" s="96" t="str">
        <f>[9]Mides!M947</f>
        <v>x</v>
      </c>
      <c r="O956" s="96">
        <f t="shared" si="10"/>
        <v>0</v>
      </c>
      <c r="P956" s="96" t="str">
        <f>[9]Mides!R947</f>
        <v>Guatemala</v>
      </c>
      <c r="Q956" s="96" t="str">
        <f>[9]Mides!S947</f>
        <v>Guatemala</v>
      </c>
    </row>
    <row r="957" spans="2:17" ht="15" thickBot="1" x14ac:dyDescent="0.35">
      <c r="B957" s="92" t="str">
        <f>[9]Mides!E948</f>
        <v>Erika</v>
      </c>
      <c r="C957" s="93" t="str">
        <f>[9]Mides!D948</f>
        <v>Velazquez</v>
      </c>
      <c r="D957" s="94" t="str">
        <f>IF([9]Mides!F948=1,"X"," ")</f>
        <v>X</v>
      </c>
      <c r="E957" s="94" t="str">
        <f>IF([9]Mides!F948=2,"X"," ")</f>
        <v xml:space="preserve"> </v>
      </c>
      <c r="F957" s="95">
        <f>[9]Mides!B948</f>
        <v>2334468670101</v>
      </c>
      <c r="G957" s="94" t="str">
        <f>IF(AND([9]Mides!H948&gt;=1,[9]Mides!H948&lt;=14),"X"," ")</f>
        <v xml:space="preserve"> </v>
      </c>
      <c r="H957" s="94" t="str">
        <f>IF(AND([9]Mides!H948&gt;=14,[9]Mides!H948&lt;=30),"X"," ")</f>
        <v xml:space="preserve"> </v>
      </c>
      <c r="I957" s="94" t="str">
        <f>IF(AND([9]Mides!H948&gt;=31,[9]Mides!H948&lt;=60),"X","  ")</f>
        <v>X</v>
      </c>
      <c r="J957" s="94" t="str">
        <f>IF([9]Mides!H948&gt;60,"X", "  ")</f>
        <v xml:space="preserve">  </v>
      </c>
      <c r="K957" s="96">
        <f>[9]Mides!N948</f>
        <v>0</v>
      </c>
      <c r="L957" s="96">
        <f>[9]Mides!K948</f>
        <v>0</v>
      </c>
      <c r="M957" s="96">
        <f>[9]Mides!L948</f>
        <v>0</v>
      </c>
      <c r="N957" s="96" t="str">
        <f>[9]Mides!M948</f>
        <v>x</v>
      </c>
      <c r="O957" s="96">
        <f t="shared" si="10"/>
        <v>0</v>
      </c>
      <c r="P957" s="96" t="str">
        <f>[9]Mides!R948</f>
        <v>Guatemala</v>
      </c>
      <c r="Q957" s="96" t="str">
        <f>[9]Mides!S948</f>
        <v>Guatemala</v>
      </c>
    </row>
    <row r="958" spans="2:17" ht="15" thickBot="1" x14ac:dyDescent="0.35">
      <c r="B958" s="92" t="str">
        <f>[9]Mides!E949</f>
        <v>Angeles</v>
      </c>
      <c r="C958" s="93" t="str">
        <f>[9]Mides!D949</f>
        <v xml:space="preserve">Barrios </v>
      </c>
      <c r="D958" s="94" t="str">
        <f>IF([9]Mides!F949=1,"X"," ")</f>
        <v>X</v>
      </c>
      <c r="E958" s="94" t="str">
        <f>IF([9]Mides!F949=2,"X"," ")</f>
        <v xml:space="preserve"> </v>
      </c>
      <c r="F958" s="95">
        <f>[9]Mides!B949</f>
        <v>1645639700101</v>
      </c>
      <c r="G958" s="94" t="str">
        <f>IF(AND([9]Mides!H949&gt;=1,[9]Mides!H949&lt;=14),"X"," ")</f>
        <v xml:space="preserve"> </v>
      </c>
      <c r="H958" s="94" t="str">
        <f>IF(AND([9]Mides!H949&gt;=14,[9]Mides!H949&lt;=30),"X"," ")</f>
        <v xml:space="preserve"> </v>
      </c>
      <c r="I958" s="94" t="str">
        <f>IF(AND([9]Mides!H949&gt;=31,[9]Mides!H949&lt;=60),"X","  ")</f>
        <v>X</v>
      </c>
      <c r="J958" s="94" t="str">
        <f>IF([9]Mides!H949&gt;60,"X", "  ")</f>
        <v xml:space="preserve">  </v>
      </c>
      <c r="K958" s="96">
        <f>[9]Mides!N949</f>
        <v>0</v>
      </c>
      <c r="L958" s="96">
        <f>[9]Mides!K949</f>
        <v>0</v>
      </c>
      <c r="M958" s="96">
        <f>[9]Mides!L949</f>
        <v>0</v>
      </c>
      <c r="N958" s="96" t="str">
        <f>[9]Mides!M949</f>
        <v>x</v>
      </c>
      <c r="O958" s="96">
        <f t="shared" si="10"/>
        <v>0</v>
      </c>
      <c r="P958" s="96" t="str">
        <f>[9]Mides!R949</f>
        <v>Guatemala</v>
      </c>
      <c r="Q958" s="96" t="str">
        <f>[9]Mides!S949</f>
        <v>Guatemala</v>
      </c>
    </row>
    <row r="959" spans="2:17" ht="15" thickBot="1" x14ac:dyDescent="0.35">
      <c r="B959" s="92" t="str">
        <f>[9]Mides!E950</f>
        <v>Alan</v>
      </c>
      <c r="C959" s="93" t="str">
        <f>[9]Mides!D950</f>
        <v>Reyes</v>
      </c>
      <c r="D959" s="94" t="str">
        <f>IF([9]Mides!F950=1,"X"," ")</f>
        <v xml:space="preserve"> </v>
      </c>
      <c r="E959" s="94" t="str">
        <f>IF([9]Mides!F950=2,"X"," ")</f>
        <v>X</v>
      </c>
      <c r="F959" s="95" t="str">
        <f>[9]Mides!B950</f>
        <v>menor de edad</v>
      </c>
      <c r="G959" s="94" t="str">
        <f>IF(AND([9]Mides!H950&gt;=1,[9]Mides!H950&lt;=14),"X"," ")</f>
        <v>X</v>
      </c>
      <c r="H959" s="94" t="str">
        <f>IF(AND([9]Mides!H950&gt;=14,[9]Mides!H950&lt;=30),"X"," ")</f>
        <v xml:space="preserve"> </v>
      </c>
      <c r="I959" s="94" t="str">
        <f>IF(AND([9]Mides!H950&gt;=31,[9]Mides!H950&lt;=60),"X","  ")</f>
        <v xml:space="preserve">  </v>
      </c>
      <c r="J959" s="94" t="str">
        <f>IF([9]Mides!H950&gt;60,"X", "  ")</f>
        <v xml:space="preserve">  </v>
      </c>
      <c r="K959" s="96">
        <f>[9]Mides!N950</f>
        <v>0</v>
      </c>
      <c r="L959" s="96">
        <f>[9]Mides!K950</f>
        <v>0</v>
      </c>
      <c r="M959" s="96">
        <f>[9]Mides!L950</f>
        <v>0</v>
      </c>
      <c r="N959" s="96" t="str">
        <f>[9]Mides!M950</f>
        <v>x</v>
      </c>
      <c r="O959" s="96">
        <f t="shared" si="10"/>
        <v>0</v>
      </c>
      <c r="P959" s="96" t="str">
        <f>[9]Mides!R950</f>
        <v>Guatemala</v>
      </c>
      <c r="Q959" s="96" t="str">
        <f>[9]Mides!S950</f>
        <v>Guatemala</v>
      </c>
    </row>
    <row r="960" spans="2:17" ht="15" thickBot="1" x14ac:dyDescent="0.35">
      <c r="B960" s="92" t="str">
        <f>[9]Mides!E951</f>
        <v>Brian</v>
      </c>
      <c r="C960" s="93" t="str">
        <f>[9]Mides!D951</f>
        <v>Reyes</v>
      </c>
      <c r="D960" s="94" t="str">
        <f>IF([9]Mides!F951=1,"X"," ")</f>
        <v xml:space="preserve"> </v>
      </c>
      <c r="E960" s="94" t="str">
        <f>IF([9]Mides!F951=2,"X"," ")</f>
        <v>X</v>
      </c>
      <c r="F960" s="95" t="str">
        <f>[9]Mides!B951</f>
        <v>menor de edad</v>
      </c>
      <c r="G960" s="94" t="str">
        <f>IF(AND([9]Mides!H951&gt;=1,[9]Mides!H951&lt;=14),"X"," ")</f>
        <v>X</v>
      </c>
      <c r="H960" s="94" t="str">
        <f>IF(AND([9]Mides!H951&gt;=14,[9]Mides!H951&lt;=30),"X"," ")</f>
        <v xml:space="preserve"> </v>
      </c>
      <c r="I960" s="94" t="str">
        <f>IF(AND([9]Mides!H951&gt;=31,[9]Mides!H951&lt;=60),"X","  ")</f>
        <v xml:space="preserve">  </v>
      </c>
      <c r="J960" s="94" t="str">
        <f>IF([9]Mides!H951&gt;60,"X", "  ")</f>
        <v xml:space="preserve">  </v>
      </c>
      <c r="K960" s="96">
        <f>[9]Mides!N951</f>
        <v>0</v>
      </c>
      <c r="L960" s="96">
        <f>[9]Mides!K951</f>
        <v>0</v>
      </c>
      <c r="M960" s="96">
        <f>[9]Mides!L951</f>
        <v>0</v>
      </c>
      <c r="N960" s="96" t="str">
        <f>[9]Mides!M951</f>
        <v>x</v>
      </c>
      <c r="O960" s="96">
        <f t="shared" si="10"/>
        <v>0</v>
      </c>
      <c r="P960" s="96" t="str">
        <f>[9]Mides!R951</f>
        <v>Guatemala</v>
      </c>
      <c r="Q960" s="96" t="str">
        <f>[9]Mides!S951</f>
        <v>Guatemala</v>
      </c>
    </row>
    <row r="961" spans="2:17" ht="15" thickBot="1" x14ac:dyDescent="0.35">
      <c r="B961" s="92" t="str">
        <f>[9]Mides!E952</f>
        <v>Walexca</v>
      </c>
      <c r="C961" s="93" t="str">
        <f>[9]Mides!D952</f>
        <v xml:space="preserve">Cardona </v>
      </c>
      <c r="D961" s="94" t="str">
        <f>IF([9]Mides!F952=1,"X"," ")</f>
        <v>X</v>
      </c>
      <c r="E961" s="94" t="str">
        <f>IF([9]Mides!F952=2,"X"," ")</f>
        <v xml:space="preserve"> </v>
      </c>
      <c r="F961" s="95" t="str">
        <f>[9]Mides!B952</f>
        <v>menor de edad</v>
      </c>
      <c r="G961" s="94" t="str">
        <f>IF(AND([9]Mides!H952&gt;=1,[9]Mides!H952&lt;=14),"X"," ")</f>
        <v>X</v>
      </c>
      <c r="H961" s="94" t="str">
        <f>IF(AND([9]Mides!H952&gt;=14,[9]Mides!H952&lt;=30),"X"," ")</f>
        <v xml:space="preserve"> </v>
      </c>
      <c r="I961" s="94" t="str">
        <f>IF(AND([9]Mides!H952&gt;=31,[9]Mides!H952&lt;=60),"X","  ")</f>
        <v xml:space="preserve">  </v>
      </c>
      <c r="J961" s="94" t="str">
        <f>IF([9]Mides!H952&gt;60,"X", "  ")</f>
        <v xml:space="preserve">  </v>
      </c>
      <c r="K961" s="96">
        <f>[9]Mides!N952</f>
        <v>0</v>
      </c>
      <c r="L961" s="96">
        <f>[9]Mides!K952</f>
        <v>0</v>
      </c>
      <c r="M961" s="96">
        <f>[9]Mides!L952</f>
        <v>0</v>
      </c>
      <c r="N961" s="96" t="str">
        <f>[9]Mides!M952</f>
        <v>x</v>
      </c>
      <c r="O961" s="96">
        <f t="shared" si="10"/>
        <v>0</v>
      </c>
      <c r="P961" s="96" t="str">
        <f>[9]Mides!R952</f>
        <v>Guatemala</v>
      </c>
      <c r="Q961" s="96" t="str">
        <f>[9]Mides!S952</f>
        <v>Guatemala</v>
      </c>
    </row>
    <row r="962" spans="2:17" ht="15" thickBot="1" x14ac:dyDescent="0.35">
      <c r="B962" s="92" t="str">
        <f>[9]Mides!E953</f>
        <v>Maritza</v>
      </c>
      <c r="C962" s="93" t="str">
        <f>[9]Mides!D953</f>
        <v xml:space="preserve">Cardona </v>
      </c>
      <c r="D962" s="94" t="str">
        <f>IF([9]Mides!F953=1,"X"," ")</f>
        <v>X</v>
      </c>
      <c r="E962" s="94" t="str">
        <f>IF([9]Mides!F953=2,"X"," ")</f>
        <v xml:space="preserve"> </v>
      </c>
      <c r="F962" s="95">
        <f>[9]Mides!B953</f>
        <v>162140251212</v>
      </c>
      <c r="G962" s="94" t="str">
        <f>IF(AND([9]Mides!H953&gt;=1,[9]Mides!H953&lt;=14),"X"," ")</f>
        <v xml:space="preserve"> </v>
      </c>
      <c r="H962" s="94" t="str">
        <f>IF(AND([9]Mides!H953&gt;=14,[9]Mides!H953&lt;=30),"X"," ")</f>
        <v xml:space="preserve"> </v>
      </c>
      <c r="I962" s="94" t="str">
        <f>IF(AND([9]Mides!H953&gt;=31,[9]Mides!H953&lt;=60),"X","  ")</f>
        <v>X</v>
      </c>
      <c r="J962" s="94" t="str">
        <f>IF([9]Mides!H953&gt;60,"X", "  ")</f>
        <v xml:space="preserve">  </v>
      </c>
      <c r="K962" s="96">
        <f>[9]Mides!N953</f>
        <v>0</v>
      </c>
      <c r="L962" s="96">
        <f>[9]Mides!K953</f>
        <v>0</v>
      </c>
      <c r="M962" s="96">
        <f>[9]Mides!L953</f>
        <v>0</v>
      </c>
      <c r="N962" s="96" t="str">
        <f>[9]Mides!M953</f>
        <v>x</v>
      </c>
      <c r="O962" s="96">
        <f t="shared" si="10"/>
        <v>0</v>
      </c>
      <c r="P962" s="96" t="str">
        <f>[9]Mides!R953</f>
        <v>Guatemala</v>
      </c>
      <c r="Q962" s="96" t="str">
        <f>[9]Mides!S953</f>
        <v>Guatemala</v>
      </c>
    </row>
    <row r="963" spans="2:17" ht="15" thickBot="1" x14ac:dyDescent="0.35">
      <c r="B963" s="92" t="str">
        <f>[9]Mides!E954</f>
        <v>Erick</v>
      </c>
      <c r="C963" s="93" t="str">
        <f>[9]Mides!D954</f>
        <v>Barrillas</v>
      </c>
      <c r="D963" s="94" t="str">
        <f>IF([9]Mides!F954=1,"X"," ")</f>
        <v xml:space="preserve"> </v>
      </c>
      <c r="E963" s="94" t="str">
        <f>IF([9]Mides!F954=2,"X"," ")</f>
        <v>X</v>
      </c>
      <c r="F963" s="95" t="str">
        <f>[9]Mides!B954</f>
        <v xml:space="preserve">menor de edad </v>
      </c>
      <c r="G963" s="94" t="str">
        <f>IF(AND([9]Mides!H954&gt;=1,[9]Mides!H954&lt;=14),"X"," ")</f>
        <v>X</v>
      </c>
      <c r="H963" s="94" t="str">
        <f>IF(AND([9]Mides!H954&gt;=14,[9]Mides!H954&lt;=30),"X"," ")</f>
        <v xml:space="preserve"> </v>
      </c>
      <c r="I963" s="94" t="str">
        <f>IF(AND([9]Mides!H954&gt;=31,[9]Mides!H954&lt;=60),"X","  ")</f>
        <v xml:space="preserve">  </v>
      </c>
      <c r="J963" s="94" t="str">
        <f>IF([9]Mides!H954&gt;60,"X", "  ")</f>
        <v xml:space="preserve">  </v>
      </c>
      <c r="K963" s="96">
        <f>[9]Mides!N954</f>
        <v>0</v>
      </c>
      <c r="L963" s="96">
        <f>[9]Mides!K954</f>
        <v>0</v>
      </c>
      <c r="M963" s="96">
        <f>[9]Mides!L954</f>
        <v>0</v>
      </c>
      <c r="N963" s="96" t="str">
        <f>[9]Mides!M954</f>
        <v>x</v>
      </c>
      <c r="O963" s="96">
        <f t="shared" si="10"/>
        <v>0</v>
      </c>
      <c r="P963" s="96" t="str">
        <f>[9]Mides!R954</f>
        <v>Guatemala</v>
      </c>
      <c r="Q963" s="96" t="str">
        <f>[9]Mides!S954</f>
        <v>Guatemala</v>
      </c>
    </row>
    <row r="964" spans="2:17" ht="15" thickBot="1" x14ac:dyDescent="0.35">
      <c r="B964" s="92" t="str">
        <f>[9]Mides!E955</f>
        <v>Lucia</v>
      </c>
      <c r="C964" s="93" t="str">
        <f>[9]Mides!D955</f>
        <v>Alonzo</v>
      </c>
      <c r="D964" s="94" t="str">
        <f>IF([9]Mides!F955=1,"X"," ")</f>
        <v>X</v>
      </c>
      <c r="E964" s="94" t="str">
        <f>IF([9]Mides!F955=2,"X"," ")</f>
        <v xml:space="preserve"> </v>
      </c>
      <c r="F964" s="95" t="str">
        <f>[9]Mides!B955</f>
        <v>menor de edad</v>
      </c>
      <c r="G964" s="94" t="str">
        <f>IF(AND([9]Mides!H955&gt;=1,[9]Mides!H955&lt;=14),"X"," ")</f>
        <v>X</v>
      </c>
      <c r="H964" s="94" t="str">
        <f>IF(AND([9]Mides!H955&gt;=14,[9]Mides!H955&lt;=30),"X"," ")</f>
        <v xml:space="preserve"> </v>
      </c>
      <c r="I964" s="94" t="str">
        <f>IF(AND([9]Mides!H955&gt;=31,[9]Mides!H955&lt;=60),"X","  ")</f>
        <v xml:space="preserve">  </v>
      </c>
      <c r="J964" s="94" t="str">
        <f>IF([9]Mides!H955&gt;60,"X", "  ")</f>
        <v xml:space="preserve">  </v>
      </c>
      <c r="K964" s="96">
        <f>[9]Mides!N955</f>
        <v>0</v>
      </c>
      <c r="L964" s="96">
        <f>[9]Mides!K955</f>
        <v>0</v>
      </c>
      <c r="M964" s="96">
        <f>[9]Mides!L955</f>
        <v>0</v>
      </c>
      <c r="N964" s="96" t="str">
        <f>[9]Mides!M955</f>
        <v>x</v>
      </c>
      <c r="O964" s="96">
        <f t="shared" si="10"/>
        <v>0</v>
      </c>
      <c r="P964" s="96" t="str">
        <f>[9]Mides!R955</f>
        <v>Guatemala</v>
      </c>
      <c r="Q964" s="96" t="str">
        <f>[9]Mides!S955</f>
        <v>Guatemala</v>
      </c>
    </row>
    <row r="965" spans="2:17" ht="15" thickBot="1" x14ac:dyDescent="0.35">
      <c r="B965" s="92" t="str">
        <f>[9]Mides!E956</f>
        <v>Brandon</v>
      </c>
      <c r="C965" s="93" t="str">
        <f>[9]Mides!D956</f>
        <v>Pinerda</v>
      </c>
      <c r="D965" s="94" t="str">
        <f>IF([9]Mides!F956=1,"X"," ")</f>
        <v xml:space="preserve"> </v>
      </c>
      <c r="E965" s="94" t="str">
        <f>IF([9]Mides!F956=2,"X"," ")</f>
        <v>X</v>
      </c>
      <c r="F965" s="95" t="str">
        <f>[9]Mides!B956</f>
        <v>menor de edad</v>
      </c>
      <c r="G965" s="94" t="str">
        <f>IF(AND([9]Mides!H956&gt;=1,[9]Mides!H956&lt;=14),"X"," ")</f>
        <v>X</v>
      </c>
      <c r="H965" s="94" t="str">
        <f>IF(AND([9]Mides!H956&gt;=14,[9]Mides!H956&lt;=30),"X"," ")</f>
        <v xml:space="preserve"> </v>
      </c>
      <c r="I965" s="94" t="str">
        <f>IF(AND([9]Mides!H956&gt;=31,[9]Mides!H956&lt;=60),"X","  ")</f>
        <v xml:space="preserve">  </v>
      </c>
      <c r="J965" s="94" t="str">
        <f>IF([9]Mides!H956&gt;60,"X", "  ")</f>
        <v xml:space="preserve">  </v>
      </c>
      <c r="K965" s="96">
        <f>[9]Mides!N956</f>
        <v>0</v>
      </c>
      <c r="L965" s="96">
        <f>[9]Mides!K956</f>
        <v>0</v>
      </c>
      <c r="M965" s="96">
        <f>[9]Mides!L956</f>
        <v>0</v>
      </c>
      <c r="N965" s="96" t="str">
        <f>[9]Mides!M956</f>
        <v>x</v>
      </c>
      <c r="O965" s="96">
        <f t="shared" si="10"/>
        <v>0</v>
      </c>
      <c r="P965" s="96" t="str">
        <f>[9]Mides!R956</f>
        <v>Guatemala</v>
      </c>
      <c r="Q965" s="96" t="str">
        <f>[9]Mides!S956</f>
        <v>Guatemala</v>
      </c>
    </row>
    <row r="966" spans="2:17" ht="15" thickBot="1" x14ac:dyDescent="0.35">
      <c r="B966" s="92" t="str">
        <f>[9]Mides!E957</f>
        <v>Judith</v>
      </c>
      <c r="C966" s="93" t="str">
        <f>[9]Mides!D957</f>
        <v>Juarez</v>
      </c>
      <c r="D966" s="94" t="str">
        <f>IF([9]Mides!F957=1,"X"," ")</f>
        <v>X</v>
      </c>
      <c r="E966" s="94" t="str">
        <f>IF([9]Mides!F957=2,"X"," ")</f>
        <v xml:space="preserve"> </v>
      </c>
      <c r="F966" s="95">
        <f>[9]Mides!B957</f>
        <v>233456670101</v>
      </c>
      <c r="G966" s="94" t="str">
        <f>IF(AND([9]Mides!H957&gt;=1,[9]Mides!H957&lt;=14),"X"," ")</f>
        <v xml:space="preserve"> </v>
      </c>
      <c r="H966" s="94" t="str">
        <f>IF(AND([9]Mides!H957&gt;=14,[9]Mides!H957&lt;=30),"X"," ")</f>
        <v xml:space="preserve"> </v>
      </c>
      <c r="I966" s="94" t="str">
        <f>IF(AND([9]Mides!H957&gt;=31,[9]Mides!H957&lt;=60),"X","  ")</f>
        <v xml:space="preserve">  </v>
      </c>
      <c r="J966" s="94" t="str">
        <f>IF([9]Mides!H957&gt;60,"X", "  ")</f>
        <v>X</v>
      </c>
      <c r="K966" s="96">
        <f>[9]Mides!N957</f>
        <v>0</v>
      </c>
      <c r="L966" s="96">
        <f>[9]Mides!K957</f>
        <v>0</v>
      </c>
      <c r="M966" s="96">
        <f>[9]Mides!L957</f>
        <v>0</v>
      </c>
      <c r="N966" s="96" t="str">
        <f>[9]Mides!M957</f>
        <v>x</v>
      </c>
      <c r="O966" s="96">
        <f t="shared" si="10"/>
        <v>0</v>
      </c>
      <c r="P966" s="96" t="str">
        <f>[9]Mides!R957</f>
        <v>Guatemala</v>
      </c>
      <c r="Q966" s="96" t="str">
        <f>[9]Mides!S957</f>
        <v>Guatemala</v>
      </c>
    </row>
    <row r="967" spans="2:17" ht="15" thickBot="1" x14ac:dyDescent="0.35">
      <c r="B967" s="92" t="str">
        <f>[9]Mides!E958</f>
        <v>Irma</v>
      </c>
      <c r="C967" s="93" t="str">
        <f>[9]Mides!D958</f>
        <v>Boche</v>
      </c>
      <c r="D967" s="94" t="str">
        <f>IF([9]Mides!F958=1,"X"," ")</f>
        <v>X</v>
      </c>
      <c r="E967" s="94" t="str">
        <f>IF([9]Mides!F958=2,"X"," ")</f>
        <v xml:space="preserve"> </v>
      </c>
      <c r="F967" s="95" t="str">
        <f>[9]Mides!B958</f>
        <v>menor de edad</v>
      </c>
      <c r="G967" s="94" t="str">
        <f>IF(AND([9]Mides!H958&gt;=1,[9]Mides!H958&lt;=14),"X"," ")</f>
        <v>X</v>
      </c>
      <c r="H967" s="94" t="str">
        <f>IF(AND([9]Mides!H958&gt;=14,[9]Mides!H958&lt;=30),"X"," ")</f>
        <v xml:space="preserve"> </v>
      </c>
      <c r="I967" s="94" t="str">
        <f>IF(AND([9]Mides!H958&gt;=31,[9]Mides!H958&lt;=60),"X","  ")</f>
        <v xml:space="preserve">  </v>
      </c>
      <c r="J967" s="94" t="str">
        <f>IF([9]Mides!H958&gt;60,"X", "  ")</f>
        <v xml:space="preserve">  </v>
      </c>
      <c r="K967" s="96">
        <f>[9]Mides!N958</f>
        <v>0</v>
      </c>
      <c r="L967" s="96">
        <f>[9]Mides!K958</f>
        <v>0</v>
      </c>
      <c r="M967" s="96">
        <f>[9]Mides!L958</f>
        <v>0</v>
      </c>
      <c r="N967" s="96" t="str">
        <f>[9]Mides!M958</f>
        <v>x</v>
      </c>
      <c r="O967" s="96">
        <f t="shared" si="10"/>
        <v>0</v>
      </c>
      <c r="P967" s="96" t="str">
        <f>[9]Mides!R958</f>
        <v>Guatemala</v>
      </c>
      <c r="Q967" s="96" t="str">
        <f>[9]Mides!S958</f>
        <v>Guatemala</v>
      </c>
    </row>
    <row r="968" spans="2:17" ht="15" thickBot="1" x14ac:dyDescent="0.35">
      <c r="B968" s="92" t="str">
        <f>[9]Mides!E959</f>
        <v>Maribel</v>
      </c>
      <c r="C968" s="93" t="str">
        <f>[9]Mides!D959</f>
        <v>Menchu</v>
      </c>
      <c r="D968" s="94" t="str">
        <f>IF([9]Mides!F959=1,"X"," ")</f>
        <v>X</v>
      </c>
      <c r="E968" s="94" t="str">
        <f>IF([9]Mides!F959=2,"X"," ")</f>
        <v xml:space="preserve"> </v>
      </c>
      <c r="F968" s="95">
        <f>[9]Mides!B959</f>
        <v>2433337300101</v>
      </c>
      <c r="G968" s="94" t="str">
        <f>IF(AND([9]Mides!H959&gt;=1,[9]Mides!H959&lt;=14),"X"," ")</f>
        <v xml:space="preserve"> </v>
      </c>
      <c r="H968" s="94" t="str">
        <f>IF(AND([9]Mides!H959&gt;=14,[9]Mides!H959&lt;=30),"X"," ")</f>
        <v xml:space="preserve"> </v>
      </c>
      <c r="I968" s="94" t="str">
        <f>IF(AND([9]Mides!H959&gt;=31,[9]Mides!H959&lt;=60),"X","  ")</f>
        <v>X</v>
      </c>
      <c r="J968" s="94" t="str">
        <f>IF([9]Mides!H959&gt;60,"X", "  ")</f>
        <v xml:space="preserve">  </v>
      </c>
      <c r="K968" s="96">
        <f>[9]Mides!N959</f>
        <v>0</v>
      </c>
      <c r="L968" s="96">
        <f>[9]Mides!K959</f>
        <v>0</v>
      </c>
      <c r="M968" s="96">
        <f>[9]Mides!L959</f>
        <v>0</v>
      </c>
      <c r="N968" s="96" t="str">
        <f>[9]Mides!M959</f>
        <v>x</v>
      </c>
      <c r="O968" s="96">
        <f t="shared" si="10"/>
        <v>0</v>
      </c>
      <c r="P968" s="96" t="str">
        <f>[9]Mides!R959</f>
        <v>Guatemala</v>
      </c>
      <c r="Q968" s="96" t="str">
        <f>[9]Mides!S959</f>
        <v>Guatemala</v>
      </c>
    </row>
    <row r="969" spans="2:17" ht="15" thickBot="1" x14ac:dyDescent="0.35">
      <c r="B969" s="92" t="str">
        <f>[9]Mides!E960</f>
        <v>Janer</v>
      </c>
      <c r="C969" s="93" t="str">
        <f>[9]Mides!D960</f>
        <v>Diaz</v>
      </c>
      <c r="D969" s="94" t="str">
        <f>IF([9]Mides!F960=1,"X"," ")</f>
        <v>X</v>
      </c>
      <c r="E969" s="94" t="str">
        <f>IF([9]Mides!F960=2,"X"," ")</f>
        <v xml:space="preserve"> </v>
      </c>
      <c r="F969" s="95" t="str">
        <f>[9]Mides!B960</f>
        <v>menor de edad</v>
      </c>
      <c r="G969" s="94" t="str">
        <f>IF(AND([9]Mides!H960&gt;=1,[9]Mides!H960&lt;=14),"X"," ")</f>
        <v xml:space="preserve"> </v>
      </c>
      <c r="H969" s="94" t="str">
        <f>IF(AND([9]Mides!H960&gt;=14,[9]Mides!H960&lt;=30),"X"," ")</f>
        <v>X</v>
      </c>
      <c r="I969" s="94" t="str">
        <f>IF(AND([9]Mides!H960&gt;=31,[9]Mides!H960&lt;=60),"X","  ")</f>
        <v xml:space="preserve">  </v>
      </c>
      <c r="J969" s="94" t="str">
        <f>IF([9]Mides!H960&gt;60,"X", "  ")</f>
        <v xml:space="preserve">  </v>
      </c>
      <c r="K969" s="96">
        <f>[9]Mides!N960</f>
        <v>0</v>
      </c>
      <c r="L969" s="96">
        <f>[9]Mides!K960</f>
        <v>0</v>
      </c>
      <c r="M969" s="96">
        <f>[9]Mides!L960</f>
        <v>0</v>
      </c>
      <c r="N969" s="96" t="str">
        <f>[9]Mides!M960</f>
        <v>x</v>
      </c>
      <c r="O969" s="96">
        <f t="shared" si="10"/>
        <v>0</v>
      </c>
      <c r="P969" s="96" t="str">
        <f>[9]Mides!R960</f>
        <v>Guatemala</v>
      </c>
      <c r="Q969" s="96" t="str">
        <f>[9]Mides!S960</f>
        <v>Guatemala</v>
      </c>
    </row>
    <row r="970" spans="2:17" ht="15" thickBot="1" x14ac:dyDescent="0.35">
      <c r="B970" s="92" t="str">
        <f>[9]Mides!E961</f>
        <v>Otoniel</v>
      </c>
      <c r="C970" s="93" t="str">
        <f>[9]Mides!D961</f>
        <v>Santos</v>
      </c>
      <c r="D970" s="94" t="str">
        <f>IF([9]Mides!F961=1,"X"," ")</f>
        <v xml:space="preserve"> </v>
      </c>
      <c r="E970" s="94" t="str">
        <f>IF([9]Mides!F961=2,"X"," ")</f>
        <v>X</v>
      </c>
      <c r="F970" s="95" t="str">
        <f>[9]Mides!B961</f>
        <v>menro de edad</v>
      </c>
      <c r="G970" s="94" t="str">
        <f>IF(AND([9]Mides!H961&gt;=1,[9]Mides!H961&lt;=14),"X"," ")</f>
        <v>X</v>
      </c>
      <c r="H970" s="94" t="str">
        <f>IF(AND([9]Mides!H961&gt;=14,[9]Mides!H961&lt;=30),"X"," ")</f>
        <v xml:space="preserve"> </v>
      </c>
      <c r="I970" s="94" t="str">
        <f>IF(AND([9]Mides!H961&gt;=31,[9]Mides!H961&lt;=60),"X","  ")</f>
        <v xml:space="preserve">  </v>
      </c>
      <c r="J970" s="94" t="str">
        <f>IF([9]Mides!H961&gt;60,"X", "  ")</f>
        <v xml:space="preserve">  </v>
      </c>
      <c r="K970" s="96">
        <f>[9]Mides!N961</f>
        <v>0</v>
      </c>
      <c r="L970" s="96">
        <f>[9]Mides!K961</f>
        <v>0</v>
      </c>
      <c r="M970" s="96">
        <f>[9]Mides!L961</f>
        <v>0</v>
      </c>
      <c r="N970" s="96" t="str">
        <f>[9]Mides!M961</f>
        <v>x</v>
      </c>
      <c r="O970" s="96">
        <f t="shared" si="10"/>
        <v>0</v>
      </c>
      <c r="P970" s="96" t="str">
        <f>[9]Mides!R961</f>
        <v>Guatemala</v>
      </c>
      <c r="Q970" s="96" t="str">
        <f>[9]Mides!S961</f>
        <v>Guatemala</v>
      </c>
    </row>
    <row r="971" spans="2:17" ht="15" thickBot="1" x14ac:dyDescent="0.35">
      <c r="B971" s="92" t="str">
        <f>[9]Mides!E962</f>
        <v>Sharon</v>
      </c>
      <c r="C971" s="93" t="str">
        <f>[9]Mides!D962</f>
        <v xml:space="preserve">Avila </v>
      </c>
      <c r="D971" s="94" t="str">
        <f>IF([9]Mides!F962=1,"X"," ")</f>
        <v>X</v>
      </c>
      <c r="E971" s="94" t="str">
        <f>IF([9]Mides!F962=2,"X"," ")</f>
        <v xml:space="preserve"> </v>
      </c>
      <c r="F971" s="95" t="str">
        <f>[9]Mides!B962</f>
        <v>menor de edad</v>
      </c>
      <c r="G971" s="94" t="str">
        <f>IF(AND([9]Mides!H962&gt;=1,[9]Mides!H962&lt;=14),"X"," ")</f>
        <v>X</v>
      </c>
      <c r="H971" s="94" t="str">
        <f>IF(AND([9]Mides!H962&gt;=14,[9]Mides!H962&lt;=30),"X"," ")</f>
        <v xml:space="preserve"> </v>
      </c>
      <c r="I971" s="94" t="str">
        <f>IF(AND([9]Mides!H962&gt;=31,[9]Mides!H962&lt;=60),"X","  ")</f>
        <v xml:space="preserve">  </v>
      </c>
      <c r="J971" s="94" t="str">
        <f>IF([9]Mides!H962&gt;60,"X", "  ")</f>
        <v xml:space="preserve">  </v>
      </c>
      <c r="K971" s="96">
        <f>[9]Mides!N962</f>
        <v>0</v>
      </c>
      <c r="L971" s="96">
        <f>[9]Mides!K962</f>
        <v>0</v>
      </c>
      <c r="M971" s="96">
        <f>[9]Mides!L962</f>
        <v>0</v>
      </c>
      <c r="N971" s="96" t="str">
        <f>[9]Mides!M962</f>
        <v>x</v>
      </c>
      <c r="O971" s="96">
        <f t="shared" si="10"/>
        <v>0</v>
      </c>
      <c r="P971" s="96" t="str">
        <f>[9]Mides!R962</f>
        <v>Guatemala</v>
      </c>
      <c r="Q971" s="96" t="str">
        <f>[9]Mides!S962</f>
        <v>Guatemala</v>
      </c>
    </row>
    <row r="972" spans="2:17" ht="15" thickBot="1" x14ac:dyDescent="0.35">
      <c r="B972" s="92" t="str">
        <f>[9]Mides!E963</f>
        <v>Ingrid</v>
      </c>
      <c r="C972" s="93" t="str">
        <f>[9]Mides!D963</f>
        <v>Lopez</v>
      </c>
      <c r="D972" s="94" t="str">
        <f>IF([9]Mides!F963=1,"X"," ")</f>
        <v>X</v>
      </c>
      <c r="E972" s="94" t="str">
        <f>IF([9]Mides!F963=2,"X"," ")</f>
        <v xml:space="preserve"> </v>
      </c>
      <c r="F972" s="95">
        <f>[9]Mides!B963</f>
        <v>2525376530101</v>
      </c>
      <c r="G972" s="94" t="str">
        <f>IF(AND([9]Mides!H963&gt;=1,[9]Mides!H963&lt;=14),"X"," ")</f>
        <v xml:space="preserve"> </v>
      </c>
      <c r="H972" s="94" t="str">
        <f>IF(AND([9]Mides!H963&gt;=14,[9]Mides!H963&lt;=30),"X"," ")</f>
        <v xml:space="preserve"> </v>
      </c>
      <c r="I972" s="94" t="str">
        <f>IF(AND([9]Mides!H963&gt;=31,[9]Mides!H963&lt;=60),"X","  ")</f>
        <v>X</v>
      </c>
      <c r="J972" s="94" t="str">
        <f>IF([9]Mides!H963&gt;60,"X", "  ")</f>
        <v xml:space="preserve">  </v>
      </c>
      <c r="K972" s="96">
        <f>[9]Mides!N963</f>
        <v>0</v>
      </c>
      <c r="L972" s="96">
        <f>[9]Mides!K963</f>
        <v>0</v>
      </c>
      <c r="M972" s="96">
        <f>[9]Mides!L963</f>
        <v>0</v>
      </c>
      <c r="N972" s="96" t="str">
        <f>[9]Mides!M963</f>
        <v>x</v>
      </c>
      <c r="O972" s="96">
        <f t="shared" si="10"/>
        <v>0</v>
      </c>
      <c r="P972" s="96" t="str">
        <f>[9]Mides!R963</f>
        <v>Guatemala</v>
      </c>
      <c r="Q972" s="96" t="str">
        <f>[9]Mides!S963</f>
        <v>Guatemala</v>
      </c>
    </row>
    <row r="973" spans="2:17" ht="15" thickBot="1" x14ac:dyDescent="0.35">
      <c r="B973" s="92" t="str">
        <f>[9]Mides!E964</f>
        <v>Estefani</v>
      </c>
      <c r="C973" s="93" t="str">
        <f>[9]Mides!D964</f>
        <v>Figueroa</v>
      </c>
      <c r="D973" s="94" t="str">
        <f>IF([9]Mides!F964=1,"X"," ")</f>
        <v>X</v>
      </c>
      <c r="E973" s="94" t="str">
        <f>IF([9]Mides!F964=2,"X"," ")</f>
        <v xml:space="preserve"> </v>
      </c>
      <c r="F973" s="95" t="str">
        <f>[9]Mides!B964</f>
        <v>menor de edad</v>
      </c>
      <c r="G973" s="94" t="str">
        <f>IF(AND([9]Mides!H964&gt;=1,[9]Mides!H964&lt;=14),"X"," ")</f>
        <v>X</v>
      </c>
      <c r="H973" s="94" t="str">
        <f>IF(AND([9]Mides!H964&gt;=14,[9]Mides!H964&lt;=30),"X"," ")</f>
        <v xml:space="preserve"> </v>
      </c>
      <c r="I973" s="94" t="str">
        <f>IF(AND([9]Mides!H964&gt;=31,[9]Mides!H964&lt;=60),"X","  ")</f>
        <v xml:space="preserve">  </v>
      </c>
      <c r="J973" s="94" t="str">
        <f>IF([9]Mides!H964&gt;60,"X", "  ")</f>
        <v xml:space="preserve">  </v>
      </c>
      <c r="K973" s="96">
        <f>[9]Mides!N964</f>
        <v>0</v>
      </c>
      <c r="L973" s="96">
        <f>[9]Mides!K964</f>
        <v>0</v>
      </c>
      <c r="M973" s="96">
        <f>[9]Mides!L964</f>
        <v>0</v>
      </c>
      <c r="N973" s="96" t="str">
        <f>[9]Mides!M964</f>
        <v>x</v>
      </c>
      <c r="O973" s="96">
        <f t="shared" si="10"/>
        <v>0</v>
      </c>
      <c r="P973" s="96" t="str">
        <f>[9]Mides!R964</f>
        <v>Guatemala</v>
      </c>
      <c r="Q973" s="96" t="str">
        <f>[9]Mides!S964</f>
        <v>Guatemala</v>
      </c>
    </row>
    <row r="974" spans="2:17" ht="15" thickBot="1" x14ac:dyDescent="0.35">
      <c r="B974" s="92" t="str">
        <f>[9]Mides!E965</f>
        <v>Alex</v>
      </c>
      <c r="C974" s="93" t="str">
        <f>[9]Mides!D965</f>
        <v>Mayen</v>
      </c>
      <c r="D974" s="94" t="str">
        <f>IF([9]Mides!F965=1,"X"," ")</f>
        <v xml:space="preserve"> </v>
      </c>
      <c r="E974" s="94" t="str">
        <f>IF([9]Mides!F965=2,"X"," ")</f>
        <v>X</v>
      </c>
      <c r="F974" s="95" t="str">
        <f>[9]Mides!B965</f>
        <v>menor de edad</v>
      </c>
      <c r="G974" s="94" t="str">
        <f>IF(AND([9]Mides!H965&gt;=1,[9]Mides!H965&lt;=14),"X"," ")</f>
        <v>X</v>
      </c>
      <c r="H974" s="94" t="str">
        <f>IF(AND([9]Mides!H965&gt;=14,[9]Mides!H965&lt;=30),"X"," ")</f>
        <v xml:space="preserve"> </v>
      </c>
      <c r="I974" s="94" t="str">
        <f>IF(AND([9]Mides!H965&gt;=31,[9]Mides!H965&lt;=60),"X","  ")</f>
        <v xml:space="preserve">  </v>
      </c>
      <c r="J974" s="94" t="str">
        <f>IF([9]Mides!H965&gt;60,"X", "  ")</f>
        <v xml:space="preserve">  </v>
      </c>
      <c r="K974" s="96">
        <f>[9]Mides!N965</f>
        <v>0</v>
      </c>
      <c r="L974" s="96">
        <f>[9]Mides!K965</f>
        <v>0</v>
      </c>
      <c r="M974" s="96">
        <f>[9]Mides!L965</f>
        <v>0</v>
      </c>
      <c r="N974" s="96" t="str">
        <f>[9]Mides!M965</f>
        <v>x</v>
      </c>
      <c r="O974" s="96">
        <f t="shared" si="10"/>
        <v>0</v>
      </c>
      <c r="P974" s="96" t="str">
        <f>[9]Mides!R965</f>
        <v>Guatemala</v>
      </c>
      <c r="Q974" s="96" t="str">
        <f>[9]Mides!S965</f>
        <v>Guatemala</v>
      </c>
    </row>
    <row r="975" spans="2:17" ht="15" thickBot="1" x14ac:dyDescent="0.35">
      <c r="B975" s="92" t="str">
        <f>[9]Mides!E966</f>
        <v>Sany</v>
      </c>
      <c r="C975" s="93" t="str">
        <f>[9]Mides!D966</f>
        <v>Mayen</v>
      </c>
      <c r="D975" s="94" t="str">
        <f>IF([9]Mides!F966=1,"X"," ")</f>
        <v>X</v>
      </c>
      <c r="E975" s="94" t="str">
        <f>IF([9]Mides!F966=2,"X"," ")</f>
        <v xml:space="preserve"> </v>
      </c>
      <c r="F975" s="95" t="str">
        <f>[9]Mides!B966</f>
        <v>menor de edad</v>
      </c>
      <c r="G975" s="94" t="str">
        <f>IF(AND([9]Mides!H966&gt;=1,[9]Mides!H966&lt;=14),"X"," ")</f>
        <v>X</v>
      </c>
      <c r="H975" s="94" t="str">
        <f>IF(AND([9]Mides!H966&gt;=14,[9]Mides!H966&lt;=30),"X"," ")</f>
        <v xml:space="preserve"> </v>
      </c>
      <c r="I975" s="94" t="str">
        <f>IF(AND([9]Mides!H966&gt;=31,[9]Mides!H966&lt;=60),"X","  ")</f>
        <v xml:space="preserve">  </v>
      </c>
      <c r="J975" s="94" t="str">
        <f>IF([9]Mides!H966&gt;60,"X", "  ")</f>
        <v xml:space="preserve">  </v>
      </c>
      <c r="K975" s="96">
        <f>[9]Mides!N966</f>
        <v>0</v>
      </c>
      <c r="L975" s="96">
        <f>[9]Mides!K966</f>
        <v>0</v>
      </c>
      <c r="M975" s="96">
        <f>[9]Mides!L966</f>
        <v>0</v>
      </c>
      <c r="N975" s="96" t="str">
        <f>[9]Mides!M966</f>
        <v>x</v>
      </c>
      <c r="O975" s="96">
        <f t="shared" si="10"/>
        <v>0</v>
      </c>
      <c r="P975" s="96" t="str">
        <f>[9]Mides!R966</f>
        <v>Guatemala</v>
      </c>
      <c r="Q975" s="96" t="str">
        <f>[9]Mides!S966</f>
        <v>Guatemala</v>
      </c>
    </row>
    <row r="976" spans="2:17" ht="15" thickBot="1" x14ac:dyDescent="0.35">
      <c r="B976" s="92" t="str">
        <f>[9]Mides!E967</f>
        <v>Albi</v>
      </c>
      <c r="C976" s="93" t="str">
        <f>[9]Mides!D967</f>
        <v>Reyes</v>
      </c>
      <c r="D976" s="94" t="str">
        <f>IF([9]Mides!F967=1,"X"," ")</f>
        <v xml:space="preserve"> </v>
      </c>
      <c r="E976" s="94" t="str">
        <f>IF([9]Mides!F967=2,"X"," ")</f>
        <v>X</v>
      </c>
      <c r="F976" s="95" t="str">
        <f>[9]Mides!B967</f>
        <v>pendiente</v>
      </c>
      <c r="G976" s="94" t="str">
        <f>IF(AND([9]Mides!H967&gt;=1,[9]Mides!H967&lt;=14),"X"," ")</f>
        <v xml:space="preserve"> </v>
      </c>
      <c r="H976" s="94" t="str">
        <f>IF(AND([9]Mides!H967&gt;=14,[9]Mides!H967&lt;=30),"X"," ")</f>
        <v>X</v>
      </c>
      <c r="I976" s="94" t="str">
        <f>IF(AND([9]Mides!H967&gt;=31,[9]Mides!H967&lt;=60),"X","  ")</f>
        <v xml:space="preserve">  </v>
      </c>
      <c r="J976" s="94" t="str">
        <f>IF([9]Mides!H967&gt;60,"X", "  ")</f>
        <v xml:space="preserve">  </v>
      </c>
      <c r="K976" s="96">
        <f>[9]Mides!N967</f>
        <v>0</v>
      </c>
      <c r="L976" s="96">
        <f>[9]Mides!K967</f>
        <v>0</v>
      </c>
      <c r="M976" s="96">
        <f>[9]Mides!L967</f>
        <v>0</v>
      </c>
      <c r="N976" s="96" t="str">
        <f>[9]Mides!M967</f>
        <v>x</v>
      </c>
      <c r="O976" s="96">
        <f t="shared" si="10"/>
        <v>0</v>
      </c>
      <c r="P976" s="96" t="str">
        <f>[9]Mides!R967</f>
        <v>Guatemala</v>
      </c>
      <c r="Q976" s="96" t="str">
        <f>[9]Mides!S967</f>
        <v>Guatemala</v>
      </c>
    </row>
    <row r="977" spans="2:17" ht="15" thickBot="1" x14ac:dyDescent="0.35">
      <c r="B977" s="92" t="str">
        <f>[9]Mides!E968</f>
        <v>Bennely</v>
      </c>
      <c r="C977" s="93" t="str">
        <f>[9]Mides!D968</f>
        <v>Calderon</v>
      </c>
      <c r="D977" s="94" t="str">
        <f>IF([9]Mides!F968=1,"X"," ")</f>
        <v>X</v>
      </c>
      <c r="E977" s="94" t="str">
        <f>IF([9]Mides!F968=2,"X"," ")</f>
        <v xml:space="preserve"> </v>
      </c>
      <c r="F977" s="95">
        <f>[9]Mides!B968</f>
        <v>3449041640101</v>
      </c>
      <c r="G977" s="94" t="str">
        <f>IF(AND([9]Mides!H968&gt;=1,[9]Mides!H968&lt;=14),"X"," ")</f>
        <v xml:space="preserve"> </v>
      </c>
      <c r="H977" s="94" t="str">
        <f>IF(AND([9]Mides!H968&gt;=14,[9]Mides!H968&lt;=30),"X"," ")</f>
        <v>X</v>
      </c>
      <c r="I977" s="94" t="str">
        <f>IF(AND([9]Mides!H968&gt;=31,[9]Mides!H968&lt;=60),"X","  ")</f>
        <v xml:space="preserve">  </v>
      </c>
      <c r="J977" s="94" t="str">
        <f>IF([9]Mides!H968&gt;60,"X", "  ")</f>
        <v xml:space="preserve">  </v>
      </c>
      <c r="K977" s="96">
        <f>[9]Mides!N968</f>
        <v>0</v>
      </c>
      <c r="L977" s="96">
        <f>[9]Mides!K968</f>
        <v>0</v>
      </c>
      <c r="M977" s="96">
        <f>[9]Mides!L968</f>
        <v>0</v>
      </c>
      <c r="N977" s="96" t="str">
        <f>[9]Mides!M968</f>
        <v>x</v>
      </c>
      <c r="O977" s="96">
        <f t="shared" si="10"/>
        <v>0</v>
      </c>
      <c r="P977" s="96" t="str">
        <f>[9]Mides!R968</f>
        <v>Guatemala</v>
      </c>
      <c r="Q977" s="96" t="str">
        <f>[9]Mides!S968</f>
        <v>Guatemala</v>
      </c>
    </row>
    <row r="978" spans="2:17" ht="15" thickBot="1" x14ac:dyDescent="0.35">
      <c r="B978" s="92" t="str">
        <f>[9]Mides!E969</f>
        <v>Fatima</v>
      </c>
      <c r="C978" s="93" t="str">
        <f>[9]Mides!D969</f>
        <v>Perez</v>
      </c>
      <c r="D978" s="94" t="str">
        <f>IF([9]Mides!F969=1,"X"," ")</f>
        <v>X</v>
      </c>
      <c r="E978" s="94" t="str">
        <f>IF([9]Mides!F969=2,"X"," ")</f>
        <v xml:space="preserve"> </v>
      </c>
      <c r="F978" s="95" t="str">
        <f>[9]Mides!B969</f>
        <v>menor de edad</v>
      </c>
      <c r="G978" s="94" t="str">
        <f>IF(AND([9]Mides!H969&gt;=1,[9]Mides!H969&lt;=14),"X"," ")</f>
        <v>X</v>
      </c>
      <c r="H978" s="94" t="str">
        <f>IF(AND([9]Mides!H969&gt;=14,[9]Mides!H969&lt;=30),"X"," ")</f>
        <v xml:space="preserve"> </v>
      </c>
      <c r="I978" s="94" t="str">
        <f>IF(AND([9]Mides!H969&gt;=31,[9]Mides!H969&lt;=60),"X","  ")</f>
        <v xml:space="preserve">  </v>
      </c>
      <c r="J978" s="94" t="str">
        <f>IF([9]Mides!H969&gt;60,"X", "  ")</f>
        <v xml:space="preserve">  </v>
      </c>
      <c r="K978" s="96">
        <f>[9]Mides!N969</f>
        <v>0</v>
      </c>
      <c r="L978" s="96">
        <f>[9]Mides!K969</f>
        <v>0</v>
      </c>
      <c r="M978" s="96">
        <f>[9]Mides!L969</f>
        <v>0</v>
      </c>
      <c r="N978" s="96" t="str">
        <f>[9]Mides!M969</f>
        <v>x</v>
      </c>
      <c r="O978" s="96">
        <f t="shared" si="10"/>
        <v>0</v>
      </c>
      <c r="P978" s="96" t="str">
        <f>[9]Mides!R969</f>
        <v>Guatemala</v>
      </c>
      <c r="Q978" s="96" t="str">
        <f>[9]Mides!S969</f>
        <v>Guatemala</v>
      </c>
    </row>
    <row r="979" spans="2:17" ht="15" thickBot="1" x14ac:dyDescent="0.35">
      <c r="B979" s="92" t="str">
        <f>[9]Mides!E970</f>
        <v>Wendy</v>
      </c>
      <c r="C979" s="93" t="str">
        <f>[9]Mides!D970</f>
        <v>Lemus</v>
      </c>
      <c r="D979" s="94" t="str">
        <f>IF([9]Mides!F970=1,"X"," ")</f>
        <v>X</v>
      </c>
      <c r="E979" s="94" t="str">
        <f>IF([9]Mides!F970=2,"X"," ")</f>
        <v xml:space="preserve"> </v>
      </c>
      <c r="F979" s="95">
        <f>[9]Mides!B970</f>
        <v>2224472300101</v>
      </c>
      <c r="G979" s="94" t="str">
        <f>IF(AND([9]Mides!H970&gt;=1,[9]Mides!H970&lt;=14),"X"," ")</f>
        <v xml:space="preserve"> </v>
      </c>
      <c r="H979" s="94" t="str">
        <f>IF(AND([9]Mides!H970&gt;=14,[9]Mides!H970&lt;=30),"X"," ")</f>
        <v xml:space="preserve"> </v>
      </c>
      <c r="I979" s="94" t="str">
        <f>IF(AND([9]Mides!H970&gt;=31,[9]Mides!H970&lt;=60),"X","  ")</f>
        <v>X</v>
      </c>
      <c r="J979" s="94" t="str">
        <f>IF([9]Mides!H970&gt;60,"X", "  ")</f>
        <v xml:space="preserve">  </v>
      </c>
      <c r="K979" s="96">
        <f>[9]Mides!N970</f>
        <v>0</v>
      </c>
      <c r="L979" s="96">
        <f>[9]Mides!K970</f>
        <v>0</v>
      </c>
      <c r="M979" s="96">
        <f>[9]Mides!L970</f>
        <v>0</v>
      </c>
      <c r="N979" s="96" t="str">
        <f>[9]Mides!M970</f>
        <v>x</v>
      </c>
      <c r="O979" s="96">
        <f t="shared" si="10"/>
        <v>0</v>
      </c>
      <c r="P979" s="96" t="str">
        <f>[9]Mides!R970</f>
        <v>Guatemala</v>
      </c>
      <c r="Q979" s="96" t="str">
        <f>[9]Mides!S970</f>
        <v>Guatemala</v>
      </c>
    </row>
    <row r="980" spans="2:17" ht="15" thickBot="1" x14ac:dyDescent="0.35">
      <c r="B980" s="92" t="str">
        <f>[9]Mides!E971</f>
        <v>Javier</v>
      </c>
      <c r="C980" s="93" t="str">
        <f>[9]Mides!D971</f>
        <v>Diaz</v>
      </c>
      <c r="D980" s="94" t="str">
        <f>IF([9]Mides!F971=1,"X"," ")</f>
        <v xml:space="preserve"> </v>
      </c>
      <c r="E980" s="94" t="str">
        <f>IF([9]Mides!F971=2,"X"," ")</f>
        <v>X</v>
      </c>
      <c r="F980" s="95" t="str">
        <f>[9]Mides!B971</f>
        <v>menor de edad</v>
      </c>
      <c r="G980" s="94" t="str">
        <f>IF(AND([9]Mides!H971&gt;=1,[9]Mides!H971&lt;=14),"X"," ")</f>
        <v xml:space="preserve"> </v>
      </c>
      <c r="H980" s="94" t="str">
        <f>IF(AND([9]Mides!H971&gt;=14,[9]Mides!H971&lt;=30),"X"," ")</f>
        <v>X</v>
      </c>
      <c r="I980" s="94" t="str">
        <f>IF(AND([9]Mides!H971&gt;=31,[9]Mides!H971&lt;=60),"X","  ")</f>
        <v xml:space="preserve">  </v>
      </c>
      <c r="J980" s="94" t="str">
        <f>IF([9]Mides!H971&gt;60,"X", "  ")</f>
        <v xml:space="preserve">  </v>
      </c>
      <c r="K980" s="96">
        <f>[9]Mides!N971</f>
        <v>0</v>
      </c>
      <c r="L980" s="96">
        <f>[9]Mides!K971</f>
        <v>0</v>
      </c>
      <c r="M980" s="96">
        <f>[9]Mides!L971</f>
        <v>0</v>
      </c>
      <c r="N980" s="96" t="str">
        <f>[9]Mides!M971</f>
        <v>x</v>
      </c>
      <c r="O980" s="96">
        <f t="shared" si="10"/>
        <v>0</v>
      </c>
      <c r="P980" s="96" t="str">
        <f>[9]Mides!R971</f>
        <v>Guatemala</v>
      </c>
      <c r="Q980" s="96" t="str">
        <f>[9]Mides!S971</f>
        <v>Guatemala</v>
      </c>
    </row>
    <row r="981" spans="2:17" ht="15" thickBot="1" x14ac:dyDescent="0.35">
      <c r="B981" s="92" t="str">
        <f>[9]Mides!E972</f>
        <v>Lesbia</v>
      </c>
      <c r="C981" s="93" t="str">
        <f>[9]Mides!D972</f>
        <v>Borayo</v>
      </c>
      <c r="D981" s="94" t="str">
        <f>IF([9]Mides!F972=1,"X"," ")</f>
        <v>X</v>
      </c>
      <c r="E981" s="94" t="str">
        <f>IF([9]Mides!F972=2,"X"," ")</f>
        <v xml:space="preserve"> </v>
      </c>
      <c r="F981" s="95">
        <f>[9]Mides!B972</f>
        <v>2688417800101</v>
      </c>
      <c r="G981" s="94" t="str">
        <f>IF(AND([9]Mides!H972&gt;=1,[9]Mides!H972&lt;=14),"X"," ")</f>
        <v xml:space="preserve"> </v>
      </c>
      <c r="H981" s="94" t="str">
        <f>IF(AND([9]Mides!H972&gt;=14,[9]Mides!H972&lt;=30),"X"," ")</f>
        <v xml:space="preserve"> </v>
      </c>
      <c r="I981" s="94" t="str">
        <f>IF(AND([9]Mides!H972&gt;=31,[9]Mides!H972&lt;=60),"X","  ")</f>
        <v>X</v>
      </c>
      <c r="J981" s="94" t="str">
        <f>IF([9]Mides!H972&gt;60,"X", "  ")</f>
        <v xml:space="preserve">  </v>
      </c>
      <c r="K981" s="96">
        <f>[9]Mides!N972</f>
        <v>0</v>
      </c>
      <c r="L981" s="96">
        <f>[9]Mides!K972</f>
        <v>0</v>
      </c>
      <c r="M981" s="96">
        <f>[9]Mides!L972</f>
        <v>0</v>
      </c>
      <c r="N981" s="96" t="str">
        <f>[9]Mides!M972</f>
        <v>x</v>
      </c>
      <c r="O981" s="96">
        <f t="shared" si="10"/>
        <v>0</v>
      </c>
      <c r="P981" s="96" t="str">
        <f>[9]Mides!R972</f>
        <v>Guatemala</v>
      </c>
      <c r="Q981" s="96" t="str">
        <f>[9]Mides!S972</f>
        <v>Guatemala</v>
      </c>
    </row>
    <row r="982" spans="2:17" ht="15" thickBot="1" x14ac:dyDescent="0.35">
      <c r="B982" s="92" t="str">
        <f>[9]Mides!E973</f>
        <v xml:space="preserve">Luis </v>
      </c>
      <c r="C982" s="93" t="str">
        <f>[9]Mides!D973</f>
        <v xml:space="preserve">Franco </v>
      </c>
      <c r="D982" s="94" t="str">
        <f>IF([9]Mides!F973=1,"X"," ")</f>
        <v xml:space="preserve"> </v>
      </c>
      <c r="E982" s="94" t="str">
        <f>IF([9]Mides!F973=2,"X"," ")</f>
        <v>X</v>
      </c>
      <c r="F982" s="95" t="str">
        <f>[9]Mides!B973</f>
        <v>menor de edad</v>
      </c>
      <c r="G982" s="94" t="str">
        <f>IF(AND([9]Mides!H973&gt;=1,[9]Mides!H973&lt;=14),"X"," ")</f>
        <v>X</v>
      </c>
      <c r="H982" s="94" t="str">
        <f>IF(AND([9]Mides!H973&gt;=14,[9]Mides!H973&lt;=30),"X"," ")</f>
        <v>X</v>
      </c>
      <c r="I982" s="94" t="str">
        <f>IF(AND([9]Mides!H973&gt;=31,[9]Mides!H973&lt;=60),"X","  ")</f>
        <v xml:space="preserve">  </v>
      </c>
      <c r="J982" s="94" t="str">
        <f>IF([9]Mides!H973&gt;60,"X", "  ")</f>
        <v xml:space="preserve">  </v>
      </c>
      <c r="K982" s="96">
        <f>[9]Mides!N973</f>
        <v>0</v>
      </c>
      <c r="L982" s="96">
        <f>[9]Mides!K973</f>
        <v>0</v>
      </c>
      <c r="M982" s="96">
        <f>[9]Mides!L973</f>
        <v>0</v>
      </c>
      <c r="N982" s="96" t="str">
        <f>[9]Mides!M973</f>
        <v>x</v>
      </c>
      <c r="O982" s="96">
        <f t="shared" si="10"/>
        <v>0</v>
      </c>
      <c r="P982" s="96" t="str">
        <f>[9]Mides!R973</f>
        <v>Guatemala</v>
      </c>
      <c r="Q982" s="96" t="str">
        <f>[9]Mides!S973</f>
        <v>Guatemala</v>
      </c>
    </row>
    <row r="983" spans="2:17" ht="15" thickBot="1" x14ac:dyDescent="0.35">
      <c r="B983" s="92" t="str">
        <f>[9]Mides!E974</f>
        <v>Itzuri</v>
      </c>
      <c r="C983" s="93" t="str">
        <f>[9]Mides!D974</f>
        <v>Franco</v>
      </c>
      <c r="D983" s="94" t="str">
        <f>IF([9]Mides!F974=1,"X"," ")</f>
        <v>X</v>
      </c>
      <c r="E983" s="94" t="str">
        <f>IF([9]Mides!F974=2,"X"," ")</f>
        <v xml:space="preserve"> </v>
      </c>
      <c r="F983" s="95" t="str">
        <f>[9]Mides!B974</f>
        <v>menor de edad</v>
      </c>
      <c r="G983" s="94" t="str">
        <f>IF(AND([9]Mides!H974&gt;=1,[9]Mides!H974&lt;=14),"X"," ")</f>
        <v>X</v>
      </c>
      <c r="H983" s="94" t="str">
        <f>IF(AND([9]Mides!H974&gt;=14,[9]Mides!H974&lt;=30),"X"," ")</f>
        <v xml:space="preserve"> </v>
      </c>
      <c r="I983" s="94" t="str">
        <f>IF(AND([9]Mides!H974&gt;=31,[9]Mides!H974&lt;=60),"X","  ")</f>
        <v xml:space="preserve">  </v>
      </c>
      <c r="J983" s="94" t="str">
        <f>IF([9]Mides!H974&gt;60,"X", "  ")</f>
        <v xml:space="preserve">  </v>
      </c>
      <c r="K983" s="96">
        <f>[9]Mides!N974</f>
        <v>0</v>
      </c>
      <c r="L983" s="96">
        <f>[9]Mides!K974</f>
        <v>0</v>
      </c>
      <c r="M983" s="96">
        <f>[9]Mides!L974</f>
        <v>0</v>
      </c>
      <c r="N983" s="96" t="str">
        <f>[9]Mides!M974</f>
        <v>x</v>
      </c>
      <c r="O983" s="96">
        <f t="shared" si="10"/>
        <v>0</v>
      </c>
      <c r="P983" s="96" t="str">
        <f>[9]Mides!R974</f>
        <v>Guatemala</v>
      </c>
      <c r="Q983" s="96" t="str">
        <f>[9]Mides!S974</f>
        <v>Guatemala</v>
      </c>
    </row>
    <row r="984" spans="2:17" ht="15" thickBot="1" x14ac:dyDescent="0.35">
      <c r="B984" s="92" t="str">
        <f>[9]Mides!E975</f>
        <v>Angy</v>
      </c>
      <c r="C984" s="93" t="str">
        <f>[9]Mides!D975</f>
        <v xml:space="preserve">Delgado </v>
      </c>
      <c r="D984" s="94" t="str">
        <f>IF([9]Mides!F975=1,"X"," ")</f>
        <v>X</v>
      </c>
      <c r="E984" s="94" t="str">
        <f>IF([9]Mides!F975=2,"X"," ")</f>
        <v xml:space="preserve"> </v>
      </c>
      <c r="F984" s="95" t="str">
        <f>[9]Mides!B975</f>
        <v>menor de edad</v>
      </c>
      <c r="G984" s="94" t="str">
        <f>IF(AND([9]Mides!H975&gt;=1,[9]Mides!H975&lt;=14),"X"," ")</f>
        <v>X</v>
      </c>
      <c r="H984" s="94" t="str">
        <f>IF(AND([9]Mides!H975&gt;=14,[9]Mides!H975&lt;=30),"X"," ")</f>
        <v xml:space="preserve"> </v>
      </c>
      <c r="I984" s="94" t="str">
        <f>IF(AND([9]Mides!H975&gt;=31,[9]Mides!H975&lt;=60),"X","  ")</f>
        <v xml:space="preserve">  </v>
      </c>
      <c r="J984" s="94" t="str">
        <f>IF([9]Mides!H975&gt;60,"X", "  ")</f>
        <v xml:space="preserve">  </v>
      </c>
      <c r="K984" s="96">
        <f>[9]Mides!N975</f>
        <v>0</v>
      </c>
      <c r="L984" s="96">
        <f>[9]Mides!K975</f>
        <v>0</v>
      </c>
      <c r="M984" s="96">
        <f>[9]Mides!L975</f>
        <v>0</v>
      </c>
      <c r="N984" s="96" t="str">
        <f>[9]Mides!M975</f>
        <v>x</v>
      </c>
      <c r="O984" s="96">
        <f t="shared" si="10"/>
        <v>0</v>
      </c>
      <c r="P984" s="96" t="str">
        <f>[9]Mides!R975</f>
        <v>Guatemala</v>
      </c>
      <c r="Q984" s="96" t="str">
        <f>[9]Mides!S975</f>
        <v>Guatemala</v>
      </c>
    </row>
    <row r="985" spans="2:17" ht="15" thickBot="1" x14ac:dyDescent="0.35">
      <c r="B985" s="92" t="str">
        <f>[9]Mides!E976</f>
        <v>Josue</v>
      </c>
      <c r="C985" s="93" t="str">
        <f>[9]Mides!D976</f>
        <v>Carillo</v>
      </c>
      <c r="D985" s="94" t="str">
        <f>IF([9]Mides!F976=1,"X"," ")</f>
        <v>X</v>
      </c>
      <c r="E985" s="94" t="str">
        <f>IF([9]Mides!F976=2,"X"," ")</f>
        <v xml:space="preserve"> </v>
      </c>
      <c r="F985" s="95">
        <f>[9]Mides!B976</f>
        <v>1952527990101</v>
      </c>
      <c r="G985" s="94" t="str">
        <f>IF(AND([9]Mides!H976&gt;=1,[9]Mides!H976&lt;=14),"X"," ")</f>
        <v xml:space="preserve"> </v>
      </c>
      <c r="H985" s="94" t="str">
        <f>IF(AND([9]Mides!H976&gt;=14,[9]Mides!H976&lt;=30),"X"," ")</f>
        <v xml:space="preserve"> </v>
      </c>
      <c r="I985" s="94" t="str">
        <f>IF(AND([9]Mides!H976&gt;=31,[9]Mides!H976&lt;=60),"X","  ")</f>
        <v>X</v>
      </c>
      <c r="J985" s="94" t="str">
        <f>IF([9]Mides!H976&gt;60,"X", "  ")</f>
        <v xml:space="preserve">  </v>
      </c>
      <c r="K985" s="96">
        <f>[9]Mides!N976</f>
        <v>0</v>
      </c>
      <c r="L985" s="96">
        <f>[9]Mides!K976</f>
        <v>0</v>
      </c>
      <c r="M985" s="96">
        <f>[9]Mides!L976</f>
        <v>0</v>
      </c>
      <c r="N985" s="96" t="str">
        <f>[9]Mides!M976</f>
        <v>x</v>
      </c>
      <c r="O985" s="96">
        <f t="shared" si="10"/>
        <v>0</v>
      </c>
      <c r="P985" s="96" t="str">
        <f>[9]Mides!R976</f>
        <v>Guatemala</v>
      </c>
      <c r="Q985" s="96" t="str">
        <f>[9]Mides!S976</f>
        <v>Guatemala</v>
      </c>
    </row>
    <row r="986" spans="2:17" ht="15" thickBot="1" x14ac:dyDescent="0.35">
      <c r="B986" s="92" t="str">
        <f>[9]Mides!E977</f>
        <v>Paty</v>
      </c>
      <c r="C986" s="93" t="str">
        <f>[9]Mides!D977</f>
        <v>Reyes</v>
      </c>
      <c r="D986" s="94" t="str">
        <f>IF([9]Mides!F977=1,"X"," ")</f>
        <v>X</v>
      </c>
      <c r="E986" s="94" t="str">
        <f>IF([9]Mides!F977=2,"X"," ")</f>
        <v xml:space="preserve"> </v>
      </c>
      <c r="F986" s="95" t="str">
        <f>[9]Mides!B977</f>
        <v>pendiente</v>
      </c>
      <c r="G986" s="94" t="str">
        <f>IF(AND([9]Mides!H977&gt;=1,[9]Mides!H977&lt;=14),"X"," ")</f>
        <v xml:space="preserve"> </v>
      </c>
      <c r="H986" s="94" t="str">
        <f>IF(AND([9]Mides!H977&gt;=14,[9]Mides!H977&lt;=30),"X"," ")</f>
        <v xml:space="preserve"> </v>
      </c>
      <c r="I986" s="94" t="str">
        <f>IF(AND([9]Mides!H977&gt;=31,[9]Mides!H977&lt;=60),"X","  ")</f>
        <v>X</v>
      </c>
      <c r="J986" s="94" t="str">
        <f>IF([9]Mides!H977&gt;60,"X", "  ")</f>
        <v xml:space="preserve">  </v>
      </c>
      <c r="K986" s="96">
        <f>[9]Mides!N977</f>
        <v>0</v>
      </c>
      <c r="L986" s="96">
        <f>[9]Mides!K977</f>
        <v>0</v>
      </c>
      <c r="M986" s="96">
        <f>[9]Mides!L977</f>
        <v>0</v>
      </c>
      <c r="N986" s="96" t="str">
        <f>[9]Mides!M977</f>
        <v>x</v>
      </c>
      <c r="O986" s="96">
        <f t="shared" si="10"/>
        <v>0</v>
      </c>
      <c r="P986" s="96" t="str">
        <f>[9]Mides!R977</f>
        <v>Guatemala</v>
      </c>
      <c r="Q986" s="96" t="str">
        <f>[9]Mides!S977</f>
        <v>Guatemala</v>
      </c>
    </row>
    <row r="987" spans="2:17" ht="15" thickBot="1" x14ac:dyDescent="0.35">
      <c r="B987" s="92" t="str">
        <f>[9]Mides!E978</f>
        <v>Maria</v>
      </c>
      <c r="C987" s="93" t="str">
        <f>[9]Mides!D978</f>
        <v xml:space="preserve">Ramos </v>
      </c>
      <c r="D987" s="94" t="str">
        <f>IF([9]Mides!F978=1,"X"," ")</f>
        <v>X</v>
      </c>
      <c r="E987" s="94" t="str">
        <f>IF([9]Mides!F978=2,"X"," ")</f>
        <v xml:space="preserve"> </v>
      </c>
      <c r="F987" s="95">
        <f>[9]Mides!B978</f>
        <v>2316016111013</v>
      </c>
      <c r="G987" s="94" t="str">
        <f>IF(AND([9]Mides!H978&gt;=1,[9]Mides!H978&lt;=14),"X"," ")</f>
        <v xml:space="preserve"> </v>
      </c>
      <c r="H987" s="94" t="str">
        <f>IF(AND([9]Mides!H978&gt;=14,[9]Mides!H978&lt;=30),"X"," ")</f>
        <v xml:space="preserve"> </v>
      </c>
      <c r="I987" s="94" t="str">
        <f>IF(AND([9]Mides!H978&gt;=31,[9]Mides!H978&lt;=60),"X","  ")</f>
        <v>X</v>
      </c>
      <c r="J987" s="94" t="str">
        <f>IF([9]Mides!H978&gt;60,"X", "  ")</f>
        <v xml:space="preserve">  </v>
      </c>
      <c r="K987" s="96">
        <f>[9]Mides!N978</f>
        <v>0</v>
      </c>
      <c r="L987" s="96">
        <f>[9]Mides!K978</f>
        <v>0</v>
      </c>
      <c r="M987" s="96">
        <f>[9]Mides!L978</f>
        <v>0</v>
      </c>
      <c r="N987" s="96" t="str">
        <f>[9]Mides!M978</f>
        <v>x</v>
      </c>
      <c r="O987" s="96">
        <f t="shared" si="10"/>
        <v>0</v>
      </c>
      <c r="P987" s="96" t="str">
        <f>[9]Mides!R978</f>
        <v>Guatemala</v>
      </c>
      <c r="Q987" s="96" t="str">
        <f>[9]Mides!S978</f>
        <v>Guatemala</v>
      </c>
    </row>
    <row r="988" spans="2:17" ht="15" thickBot="1" x14ac:dyDescent="0.35">
      <c r="B988" s="92" t="str">
        <f>[9]Mides!E979</f>
        <v>Leprado</v>
      </c>
      <c r="C988" s="93" t="str">
        <f>[9]Mides!D979</f>
        <v>Jeroba</v>
      </c>
      <c r="D988" s="94" t="str">
        <f>IF([9]Mides!F979=1,"X"," ")</f>
        <v xml:space="preserve"> </v>
      </c>
      <c r="E988" s="94" t="str">
        <f>IF([9]Mides!F979=2,"X"," ")</f>
        <v>X</v>
      </c>
      <c r="F988" s="95">
        <f>[9]Mides!B979</f>
        <v>2452820330101</v>
      </c>
      <c r="G988" s="94" t="str">
        <f>IF(AND([9]Mides!H979&gt;=1,[9]Mides!H979&lt;=14),"X"," ")</f>
        <v xml:space="preserve"> </v>
      </c>
      <c r="H988" s="94" t="str">
        <f>IF(AND([9]Mides!H979&gt;=14,[9]Mides!H979&lt;=30),"X"," ")</f>
        <v xml:space="preserve"> </v>
      </c>
      <c r="I988" s="94" t="str">
        <f>IF(AND([9]Mides!H979&gt;=31,[9]Mides!H979&lt;=60),"X","  ")</f>
        <v>X</v>
      </c>
      <c r="J988" s="94" t="str">
        <f>IF([9]Mides!H979&gt;60,"X", "  ")</f>
        <v xml:space="preserve">  </v>
      </c>
      <c r="K988" s="96">
        <f>[9]Mides!N979</f>
        <v>0</v>
      </c>
      <c r="L988" s="96">
        <f>[9]Mides!K979</f>
        <v>0</v>
      </c>
      <c r="M988" s="96">
        <f>[9]Mides!L979</f>
        <v>0</v>
      </c>
      <c r="N988" s="96" t="str">
        <f>[9]Mides!M979</f>
        <v>x</v>
      </c>
      <c r="O988" s="96">
        <f t="shared" si="10"/>
        <v>0</v>
      </c>
      <c r="P988" s="96" t="str">
        <f>[9]Mides!R979</f>
        <v>Guatemala</v>
      </c>
      <c r="Q988" s="96" t="str">
        <f>[9]Mides!S979</f>
        <v>Guatemala</v>
      </c>
    </row>
    <row r="989" spans="2:17" ht="15" thickBot="1" x14ac:dyDescent="0.35">
      <c r="B989" s="92" t="str">
        <f>[9]Mides!E980</f>
        <v>Ericka</v>
      </c>
      <c r="C989" s="93" t="str">
        <f>[9]Mides!D980</f>
        <v>Caal</v>
      </c>
      <c r="D989" s="94" t="str">
        <f>IF([9]Mides!F980=1,"X"," ")</f>
        <v>X</v>
      </c>
      <c r="E989" s="94" t="str">
        <f>IF([9]Mides!F980=2,"X"," ")</f>
        <v xml:space="preserve"> </v>
      </c>
      <c r="F989" s="95">
        <f>[9]Mides!B980</f>
        <v>1598966811710</v>
      </c>
      <c r="G989" s="94" t="str">
        <f>IF(AND([9]Mides!H980&gt;=1,[9]Mides!H980&lt;=14),"X"," ")</f>
        <v xml:space="preserve"> </v>
      </c>
      <c r="H989" s="94" t="str">
        <f>IF(AND([9]Mides!H980&gt;=14,[9]Mides!H980&lt;=30),"X"," ")</f>
        <v xml:space="preserve"> </v>
      </c>
      <c r="I989" s="94" t="str">
        <f>IF(AND([9]Mides!H980&gt;=31,[9]Mides!H980&lt;=60),"X","  ")</f>
        <v>X</v>
      </c>
      <c r="J989" s="94" t="str">
        <f>IF([9]Mides!H980&gt;60,"X", "  ")</f>
        <v xml:space="preserve">  </v>
      </c>
      <c r="K989" s="96">
        <f>[9]Mides!N980</f>
        <v>0</v>
      </c>
      <c r="L989" s="96">
        <f>[9]Mides!K980</f>
        <v>0</v>
      </c>
      <c r="M989" s="96">
        <f>[9]Mides!L980</f>
        <v>0</v>
      </c>
      <c r="N989" s="96" t="str">
        <f>[9]Mides!M980</f>
        <v>x</v>
      </c>
      <c r="O989" s="96">
        <f t="shared" si="10"/>
        <v>0</v>
      </c>
      <c r="P989" s="96" t="str">
        <f>[9]Mides!R980</f>
        <v>Guatemala</v>
      </c>
      <c r="Q989" s="96" t="str">
        <f>[9]Mides!S980</f>
        <v>Guatemala</v>
      </c>
    </row>
    <row r="990" spans="2:17" ht="15" thickBot="1" x14ac:dyDescent="0.35">
      <c r="B990" s="92" t="str">
        <f>[9]Mides!E981</f>
        <v>Dulce</v>
      </c>
      <c r="C990" s="93" t="str">
        <f>[9]Mides!D981</f>
        <v>Valle</v>
      </c>
      <c r="D990" s="94" t="str">
        <f>IF([9]Mides!F981=1,"X"," ")</f>
        <v>X</v>
      </c>
      <c r="E990" s="94" t="str">
        <f>IF([9]Mides!F981=2,"X"," ")</f>
        <v xml:space="preserve"> </v>
      </c>
      <c r="F990" s="95" t="str">
        <f>[9]Mides!B981</f>
        <v>menor de edad</v>
      </c>
      <c r="G990" s="94" t="str">
        <f>IF(AND([9]Mides!H981&gt;=1,[9]Mides!H981&lt;=14),"X"," ")</f>
        <v>X</v>
      </c>
      <c r="H990" s="94" t="str">
        <f>IF(AND([9]Mides!H981&gt;=14,[9]Mides!H981&lt;=30),"X"," ")</f>
        <v>X</v>
      </c>
      <c r="I990" s="94" t="str">
        <f>IF(AND([9]Mides!H981&gt;=31,[9]Mides!H981&lt;=60),"X","  ")</f>
        <v xml:space="preserve">  </v>
      </c>
      <c r="J990" s="94" t="str">
        <f>IF([9]Mides!H981&gt;60,"X", "  ")</f>
        <v xml:space="preserve">  </v>
      </c>
      <c r="K990" s="96">
        <f>[9]Mides!N981</f>
        <v>0</v>
      </c>
      <c r="L990" s="96">
        <f>[9]Mides!K981</f>
        <v>0</v>
      </c>
      <c r="M990" s="96">
        <f>[9]Mides!L981</f>
        <v>0</v>
      </c>
      <c r="N990" s="96" t="str">
        <f>[9]Mides!M981</f>
        <v>x</v>
      </c>
      <c r="O990" s="96">
        <f t="shared" si="10"/>
        <v>0</v>
      </c>
      <c r="P990" s="96" t="str">
        <f>[9]Mides!R981</f>
        <v>Guatemala</v>
      </c>
      <c r="Q990" s="96" t="str">
        <f>[9]Mides!S981</f>
        <v>Guatemala</v>
      </c>
    </row>
    <row r="991" spans="2:17" ht="15" thickBot="1" x14ac:dyDescent="0.35">
      <c r="B991" s="92" t="str">
        <f>[9]Mides!E982</f>
        <v>Graciela</v>
      </c>
      <c r="C991" s="93" t="str">
        <f>[9]Mides!D982</f>
        <v>Galan</v>
      </c>
      <c r="D991" s="94" t="str">
        <f>IF([9]Mides!F982=1,"X"," ")</f>
        <v>X</v>
      </c>
      <c r="E991" s="94" t="str">
        <f>IF([9]Mides!F982=2,"X"," ")</f>
        <v xml:space="preserve"> </v>
      </c>
      <c r="F991" s="95" t="str">
        <f>[9]Mides!B982</f>
        <v>menor de edad</v>
      </c>
      <c r="G991" s="94" t="str">
        <f>IF(AND([9]Mides!H982&gt;=1,[9]Mides!H982&lt;=14),"X"," ")</f>
        <v>X</v>
      </c>
      <c r="H991" s="94" t="str">
        <f>IF(AND([9]Mides!H982&gt;=14,[9]Mides!H982&lt;=30),"X"," ")</f>
        <v xml:space="preserve"> </v>
      </c>
      <c r="I991" s="94" t="str">
        <f>IF(AND([9]Mides!H982&gt;=31,[9]Mides!H982&lt;=60),"X","  ")</f>
        <v xml:space="preserve">  </v>
      </c>
      <c r="J991" s="94" t="str">
        <f>IF([9]Mides!H982&gt;60,"X", "  ")</f>
        <v xml:space="preserve">  </v>
      </c>
      <c r="K991" s="96">
        <f>[9]Mides!N982</f>
        <v>0</v>
      </c>
      <c r="L991" s="96">
        <f>[9]Mides!K982</f>
        <v>0</v>
      </c>
      <c r="M991" s="96">
        <f>[9]Mides!L982</f>
        <v>0</v>
      </c>
      <c r="N991" s="96" t="str">
        <f>[9]Mides!M982</f>
        <v>x</v>
      </c>
      <c r="O991" s="96">
        <f t="shared" si="10"/>
        <v>0</v>
      </c>
      <c r="P991" s="96" t="str">
        <f>[9]Mides!R982</f>
        <v>Guatemala</v>
      </c>
      <c r="Q991" s="96" t="str">
        <f>[9]Mides!S982</f>
        <v>Guatemala</v>
      </c>
    </row>
    <row r="992" spans="2:17" ht="15" thickBot="1" x14ac:dyDescent="0.35">
      <c r="B992" s="92" t="str">
        <f>[9]Mides!E983</f>
        <v>Ana</v>
      </c>
      <c r="C992" s="93" t="str">
        <f>[9]Mides!D983</f>
        <v>Ortiz</v>
      </c>
      <c r="D992" s="94" t="str">
        <f>IF([9]Mides!F983=1,"X"," ")</f>
        <v>X</v>
      </c>
      <c r="E992" s="94" t="str">
        <f>IF([9]Mides!F983=2,"X"," ")</f>
        <v xml:space="preserve"> </v>
      </c>
      <c r="F992" s="95">
        <f>[9]Mides!B983</f>
        <v>2357538820101</v>
      </c>
      <c r="G992" s="94" t="str">
        <f>IF(AND([9]Mides!H983&gt;=1,[9]Mides!H983&lt;=14),"X"," ")</f>
        <v xml:space="preserve"> </v>
      </c>
      <c r="H992" s="94" t="str">
        <f>IF(AND([9]Mides!H983&gt;=14,[9]Mides!H983&lt;=30),"X"," ")</f>
        <v xml:space="preserve"> </v>
      </c>
      <c r="I992" s="94" t="str">
        <f>IF(AND([9]Mides!H983&gt;=31,[9]Mides!H983&lt;=60),"X","  ")</f>
        <v>X</v>
      </c>
      <c r="J992" s="94" t="str">
        <f>IF([9]Mides!H983&gt;60,"X", "  ")</f>
        <v xml:space="preserve">  </v>
      </c>
      <c r="K992" s="96">
        <f>[9]Mides!N983</f>
        <v>0</v>
      </c>
      <c r="L992" s="96">
        <f>[9]Mides!K983</f>
        <v>0</v>
      </c>
      <c r="M992" s="96">
        <f>[9]Mides!L983</f>
        <v>0</v>
      </c>
      <c r="N992" s="96" t="str">
        <f>[9]Mides!M983</f>
        <v>x</v>
      </c>
      <c r="O992" s="96">
        <f t="shared" si="10"/>
        <v>0</v>
      </c>
      <c r="P992" s="96" t="str">
        <f>[9]Mides!R983</f>
        <v>Guatemala</v>
      </c>
      <c r="Q992" s="96" t="str">
        <f>[9]Mides!S983</f>
        <v>Guatemala</v>
      </c>
    </row>
    <row r="993" spans="2:17" ht="15" thickBot="1" x14ac:dyDescent="0.35">
      <c r="B993" s="92" t="str">
        <f>[9]Mides!E984</f>
        <v>Wilber</v>
      </c>
      <c r="C993" s="93" t="str">
        <f>[9]Mides!D984</f>
        <v>Perez</v>
      </c>
      <c r="D993" s="94" t="str">
        <f>IF([9]Mides!F984=1,"X"," ")</f>
        <v xml:space="preserve"> </v>
      </c>
      <c r="E993" s="94" t="str">
        <f>IF([9]Mides!F984=2,"X"," ")</f>
        <v>X</v>
      </c>
      <c r="F993" s="95" t="str">
        <f>[9]Mides!B984</f>
        <v>menor de edad</v>
      </c>
      <c r="G993" s="94" t="str">
        <f>IF(AND([9]Mides!H984&gt;=1,[9]Mides!H984&lt;=14),"X"," ")</f>
        <v>X</v>
      </c>
      <c r="H993" s="94" t="str">
        <f>IF(AND([9]Mides!H984&gt;=14,[9]Mides!H984&lt;=30),"X"," ")</f>
        <v xml:space="preserve"> </v>
      </c>
      <c r="I993" s="94" t="str">
        <f>IF(AND([9]Mides!H984&gt;=31,[9]Mides!H984&lt;=60),"X","  ")</f>
        <v xml:space="preserve">  </v>
      </c>
      <c r="J993" s="94" t="str">
        <f>IF([9]Mides!H984&gt;60,"X", "  ")</f>
        <v xml:space="preserve">  </v>
      </c>
      <c r="K993" s="96">
        <f>[9]Mides!N984</f>
        <v>0</v>
      </c>
      <c r="L993" s="96">
        <f>[9]Mides!K984</f>
        <v>0</v>
      </c>
      <c r="M993" s="96">
        <f>[9]Mides!L984</f>
        <v>0</v>
      </c>
      <c r="N993" s="96" t="str">
        <f>[9]Mides!M984</f>
        <v>x</v>
      </c>
      <c r="O993" s="96">
        <f t="shared" si="10"/>
        <v>0</v>
      </c>
      <c r="P993" s="96" t="str">
        <f>[9]Mides!R984</f>
        <v>Guatemala</v>
      </c>
      <c r="Q993" s="96" t="str">
        <f>[9]Mides!S984</f>
        <v>Guatemala</v>
      </c>
    </row>
    <row r="994" spans="2:17" ht="15" thickBot="1" x14ac:dyDescent="0.35">
      <c r="B994" s="92" t="str">
        <f>[9]Mides!E985</f>
        <v>Dalia</v>
      </c>
      <c r="C994" s="93" t="str">
        <f>[9]Mides!D985</f>
        <v>Perez</v>
      </c>
      <c r="D994" s="94" t="str">
        <f>IF([9]Mides!F985=1,"X"," ")</f>
        <v>X</v>
      </c>
      <c r="E994" s="94" t="str">
        <f>IF([9]Mides!F985=2,"X"," ")</f>
        <v xml:space="preserve"> </v>
      </c>
      <c r="F994" s="95">
        <f>[9]Mides!B985</f>
        <v>2244256090101</v>
      </c>
      <c r="G994" s="94" t="str">
        <f>IF(AND([9]Mides!H985&gt;=1,[9]Mides!H985&lt;=14),"X"," ")</f>
        <v xml:space="preserve"> </v>
      </c>
      <c r="H994" s="94" t="str">
        <f>IF(AND([9]Mides!H985&gt;=14,[9]Mides!H985&lt;=30),"X"," ")</f>
        <v xml:space="preserve"> </v>
      </c>
      <c r="I994" s="94" t="str">
        <f>IF(AND([9]Mides!H985&gt;=31,[9]Mides!H985&lt;=60),"X","  ")</f>
        <v>X</v>
      </c>
      <c r="J994" s="94" t="str">
        <f>IF([9]Mides!H985&gt;60,"X", "  ")</f>
        <v xml:space="preserve">  </v>
      </c>
      <c r="K994" s="96">
        <f>[9]Mides!N985</f>
        <v>0</v>
      </c>
      <c r="L994" s="96">
        <f>[9]Mides!K985</f>
        <v>0</v>
      </c>
      <c r="M994" s="96">
        <f>[9]Mides!L985</f>
        <v>0</v>
      </c>
      <c r="N994" s="96" t="str">
        <f>[9]Mides!M985</f>
        <v>x</v>
      </c>
      <c r="O994" s="96">
        <f t="shared" si="10"/>
        <v>0</v>
      </c>
      <c r="P994" s="96" t="str">
        <f>[9]Mides!R985</f>
        <v>Guatemala</v>
      </c>
      <c r="Q994" s="96" t="str">
        <f>[9]Mides!S985</f>
        <v>Guatemala</v>
      </c>
    </row>
    <row r="995" spans="2:17" ht="15" thickBot="1" x14ac:dyDescent="0.35">
      <c r="B995" s="92" t="str">
        <f>[9]Mides!E986</f>
        <v>Helen</v>
      </c>
      <c r="C995" s="93" t="str">
        <f>[9]Mides!D986</f>
        <v>Vega</v>
      </c>
      <c r="D995" s="94" t="str">
        <f>IF([9]Mides!F986=1,"X"," ")</f>
        <v>X</v>
      </c>
      <c r="E995" s="94" t="str">
        <f>IF([9]Mides!F986=2,"X"," ")</f>
        <v xml:space="preserve"> </v>
      </c>
      <c r="F995" s="95">
        <f>[9]Mides!B986</f>
        <v>3006740070101</v>
      </c>
      <c r="G995" s="94" t="str">
        <f>IF(AND([9]Mides!H986&gt;=1,[9]Mides!H986&lt;=14),"X"," ")</f>
        <v xml:space="preserve"> </v>
      </c>
      <c r="H995" s="94" t="str">
        <f>IF(AND([9]Mides!H986&gt;=14,[9]Mides!H986&lt;=30),"X"," ")</f>
        <v>X</v>
      </c>
      <c r="I995" s="94" t="str">
        <f>IF(AND([9]Mides!H986&gt;=31,[9]Mides!H986&lt;=60),"X","  ")</f>
        <v xml:space="preserve">  </v>
      </c>
      <c r="J995" s="94" t="str">
        <f>IF([9]Mides!H986&gt;60,"X", "  ")</f>
        <v xml:space="preserve">  </v>
      </c>
      <c r="K995" s="96">
        <f>[9]Mides!N986</f>
        <v>0</v>
      </c>
      <c r="L995" s="96">
        <f>[9]Mides!K986</f>
        <v>0</v>
      </c>
      <c r="M995" s="96">
        <f>[9]Mides!L986</f>
        <v>0</v>
      </c>
      <c r="N995" s="96" t="str">
        <f>[9]Mides!M986</f>
        <v>x</v>
      </c>
      <c r="O995" s="96">
        <f t="shared" si="10"/>
        <v>0</v>
      </c>
      <c r="P995" s="96" t="str">
        <f>[9]Mides!R986</f>
        <v>Guatemala</v>
      </c>
      <c r="Q995" s="96" t="str">
        <f>[9]Mides!S986</f>
        <v>Guatemala</v>
      </c>
    </row>
    <row r="996" spans="2:17" ht="15" thickBot="1" x14ac:dyDescent="0.35">
      <c r="B996" s="92" t="str">
        <f>[9]Mides!E987</f>
        <v>Astrid</v>
      </c>
      <c r="C996" s="93" t="str">
        <f>[9]Mides!D987</f>
        <v>Garcia</v>
      </c>
      <c r="D996" s="94" t="str">
        <f>IF([9]Mides!F987=1,"X"," ")</f>
        <v>X</v>
      </c>
      <c r="E996" s="94" t="str">
        <f>IF([9]Mides!F987=2,"X"," ")</f>
        <v xml:space="preserve"> </v>
      </c>
      <c r="F996" s="95" t="str">
        <f>[9]Mides!B987</f>
        <v>menor de edad</v>
      </c>
      <c r="G996" s="94" t="str">
        <f>IF(AND([9]Mides!H987&gt;=1,[9]Mides!H987&lt;=14),"X"," ")</f>
        <v xml:space="preserve"> </v>
      </c>
      <c r="H996" s="94" t="str">
        <f>IF(AND([9]Mides!H987&gt;=14,[9]Mides!H987&lt;=30),"X"," ")</f>
        <v>X</v>
      </c>
      <c r="I996" s="94" t="str">
        <f>IF(AND([9]Mides!H987&gt;=31,[9]Mides!H987&lt;=60),"X","  ")</f>
        <v xml:space="preserve">  </v>
      </c>
      <c r="J996" s="94" t="str">
        <f>IF([9]Mides!H987&gt;60,"X", "  ")</f>
        <v xml:space="preserve">  </v>
      </c>
      <c r="K996" s="96">
        <f>[9]Mides!N987</f>
        <v>0</v>
      </c>
      <c r="L996" s="96">
        <f>[9]Mides!K987</f>
        <v>0</v>
      </c>
      <c r="M996" s="96">
        <f>[9]Mides!L987</f>
        <v>0</v>
      </c>
      <c r="N996" s="96" t="str">
        <f>[9]Mides!M987</f>
        <v>x</v>
      </c>
      <c r="O996" s="96">
        <f t="shared" si="10"/>
        <v>0</v>
      </c>
      <c r="P996" s="96" t="str">
        <f>[9]Mides!R987</f>
        <v>Guatemala</v>
      </c>
      <c r="Q996" s="96" t="str">
        <f>[9]Mides!S987</f>
        <v>Guatemala</v>
      </c>
    </row>
    <row r="997" spans="2:17" ht="15" thickBot="1" x14ac:dyDescent="0.35">
      <c r="B997" s="92" t="str">
        <f>[9]Mides!E988</f>
        <v>Carlos</v>
      </c>
      <c r="C997" s="93" t="str">
        <f>[9]Mides!D988</f>
        <v>Lopez</v>
      </c>
      <c r="D997" s="94" t="str">
        <f>IF([9]Mides!F988=1,"X"," ")</f>
        <v xml:space="preserve"> </v>
      </c>
      <c r="E997" s="94" t="str">
        <f>IF([9]Mides!F988=2,"X"," ")</f>
        <v>X</v>
      </c>
      <c r="F997" s="95">
        <f>[9]Mides!B988</f>
        <v>1640316340101</v>
      </c>
      <c r="G997" s="94" t="str">
        <f>IF(AND([9]Mides!H988&gt;=1,[9]Mides!H988&lt;=14),"X"," ")</f>
        <v xml:space="preserve"> </v>
      </c>
      <c r="H997" s="94" t="str">
        <f>IF(AND([9]Mides!H988&gt;=14,[9]Mides!H988&lt;=30),"X"," ")</f>
        <v xml:space="preserve"> </v>
      </c>
      <c r="I997" s="94" t="str">
        <f>IF(AND([9]Mides!H988&gt;=31,[9]Mides!H988&lt;=60),"X","  ")</f>
        <v>X</v>
      </c>
      <c r="J997" s="94" t="str">
        <f>IF([9]Mides!H988&gt;60,"X", "  ")</f>
        <v xml:space="preserve">  </v>
      </c>
      <c r="K997" s="96">
        <f>[9]Mides!N988</f>
        <v>0</v>
      </c>
      <c r="L997" s="96">
        <f>[9]Mides!K988</f>
        <v>0</v>
      </c>
      <c r="M997" s="96">
        <f>[9]Mides!L988</f>
        <v>0</v>
      </c>
      <c r="N997" s="96" t="str">
        <f>[9]Mides!M988</f>
        <v>x</v>
      </c>
      <c r="O997" s="96">
        <f t="shared" si="10"/>
        <v>0</v>
      </c>
      <c r="P997" s="96" t="str">
        <f>[9]Mides!R988</f>
        <v>Guatemala</v>
      </c>
      <c r="Q997" s="96" t="str">
        <f>[9]Mides!S988</f>
        <v>Guatemala</v>
      </c>
    </row>
    <row r="998" spans="2:17" ht="15" thickBot="1" x14ac:dyDescent="0.35">
      <c r="B998" s="92" t="str">
        <f>[9]Mides!E989</f>
        <v>Giangarde</v>
      </c>
      <c r="C998" s="93" t="str">
        <f>[9]Mides!D989</f>
        <v>Lopez</v>
      </c>
      <c r="D998" s="94" t="str">
        <f>IF([9]Mides!F989=1,"X"," ")</f>
        <v>X</v>
      </c>
      <c r="E998" s="94" t="str">
        <f>IF([9]Mides!F989=2,"X"," ")</f>
        <v xml:space="preserve"> </v>
      </c>
      <c r="F998" s="95" t="str">
        <f>[9]Mides!B989</f>
        <v>menor de edad</v>
      </c>
      <c r="G998" s="94" t="str">
        <f>IF(AND([9]Mides!H989&gt;=1,[9]Mides!H989&lt;=14),"X"," ")</f>
        <v>X</v>
      </c>
      <c r="H998" s="94" t="str">
        <f>IF(AND([9]Mides!H989&gt;=14,[9]Mides!H989&lt;=30),"X"," ")</f>
        <v xml:space="preserve"> </v>
      </c>
      <c r="I998" s="94" t="str">
        <f>IF(AND([9]Mides!H989&gt;=31,[9]Mides!H989&lt;=60),"X","  ")</f>
        <v xml:space="preserve">  </v>
      </c>
      <c r="J998" s="94" t="str">
        <f>IF([9]Mides!H989&gt;60,"X", "  ")</f>
        <v xml:space="preserve">  </v>
      </c>
      <c r="K998" s="96">
        <f>[9]Mides!N989</f>
        <v>0</v>
      </c>
      <c r="L998" s="96">
        <f>[9]Mides!K989</f>
        <v>0</v>
      </c>
      <c r="M998" s="96">
        <f>[9]Mides!L989</f>
        <v>0</v>
      </c>
      <c r="N998" s="96" t="str">
        <f>[9]Mides!M989</f>
        <v>x</v>
      </c>
      <c r="O998" s="96">
        <f t="shared" si="10"/>
        <v>0</v>
      </c>
      <c r="P998" s="96" t="str">
        <f>[9]Mides!R989</f>
        <v>Guatemala</v>
      </c>
      <c r="Q998" s="96" t="str">
        <f>[9]Mides!S989</f>
        <v>Guatemala</v>
      </c>
    </row>
    <row r="999" spans="2:17" ht="15" thickBot="1" x14ac:dyDescent="0.35">
      <c r="B999" s="92" t="str">
        <f>[9]Mides!E990</f>
        <v>Ibeth</v>
      </c>
      <c r="C999" s="93" t="str">
        <f>[9]Mides!D990</f>
        <v>Illezcas</v>
      </c>
      <c r="D999" s="94" t="str">
        <f>IF([9]Mides!F990=1,"X"," ")</f>
        <v>X</v>
      </c>
      <c r="E999" s="94" t="str">
        <f>IF([9]Mides!F990=2,"X"," ")</f>
        <v xml:space="preserve"> </v>
      </c>
      <c r="F999" s="95">
        <f>[9]Mides!B990</f>
        <v>2446612190101</v>
      </c>
      <c r="G999" s="94" t="str">
        <f>IF(AND([9]Mides!H990&gt;=1,[9]Mides!H990&lt;=14),"X"," ")</f>
        <v xml:space="preserve"> </v>
      </c>
      <c r="H999" s="94" t="str">
        <f>IF(AND([9]Mides!H990&gt;=14,[9]Mides!H990&lt;=30),"X"," ")</f>
        <v xml:space="preserve"> </v>
      </c>
      <c r="I999" s="94" t="str">
        <f>IF(AND([9]Mides!H990&gt;=31,[9]Mides!H990&lt;=60),"X","  ")</f>
        <v>X</v>
      </c>
      <c r="J999" s="94" t="str">
        <f>IF([9]Mides!H990&gt;60,"X", "  ")</f>
        <v xml:space="preserve">  </v>
      </c>
      <c r="K999" s="96">
        <f>[9]Mides!N990</f>
        <v>0</v>
      </c>
      <c r="L999" s="96">
        <f>[9]Mides!K990</f>
        <v>0</v>
      </c>
      <c r="M999" s="96">
        <f>[9]Mides!L990</f>
        <v>0</v>
      </c>
      <c r="N999" s="96" t="str">
        <f>[9]Mides!M990</f>
        <v>x</v>
      </c>
      <c r="O999" s="96">
        <f t="shared" si="10"/>
        <v>0</v>
      </c>
      <c r="P999" s="96" t="str">
        <f>[9]Mides!R990</f>
        <v>Guatemala</v>
      </c>
      <c r="Q999" s="96" t="str">
        <f>[9]Mides!S990</f>
        <v>Guatemala</v>
      </c>
    </row>
    <row r="1000" spans="2:17" ht="15" thickBot="1" x14ac:dyDescent="0.35">
      <c r="B1000" s="92" t="str">
        <f>[9]Mides!E991</f>
        <v>Sobiyola</v>
      </c>
      <c r="C1000" s="93" t="str">
        <f>[9]Mides!D991</f>
        <v xml:space="preserve">Valenzuela </v>
      </c>
      <c r="D1000" s="94" t="str">
        <f>IF([9]Mides!F991=1,"X"," ")</f>
        <v>X</v>
      </c>
      <c r="E1000" s="94" t="str">
        <f>IF([9]Mides!F991=2,"X"," ")</f>
        <v xml:space="preserve"> </v>
      </c>
      <c r="F1000" s="95">
        <f>[9]Mides!B991</f>
        <v>2246062710101</v>
      </c>
      <c r="G1000" s="94" t="str">
        <f>IF(AND([9]Mides!H991&gt;=1,[9]Mides!H991&lt;=14),"X"," ")</f>
        <v xml:space="preserve"> </v>
      </c>
      <c r="H1000" s="94" t="str">
        <f>IF(AND([9]Mides!H991&gt;=14,[9]Mides!H991&lt;=30),"X"," ")</f>
        <v xml:space="preserve"> </v>
      </c>
      <c r="I1000" s="94" t="str">
        <f>IF(AND([9]Mides!H991&gt;=31,[9]Mides!H991&lt;=60),"X","  ")</f>
        <v>X</v>
      </c>
      <c r="J1000" s="94" t="str">
        <f>IF([9]Mides!H991&gt;60,"X", "  ")</f>
        <v xml:space="preserve">  </v>
      </c>
      <c r="K1000" s="96">
        <f>[9]Mides!N991</f>
        <v>0</v>
      </c>
      <c r="L1000" s="96">
        <f>[9]Mides!K991</f>
        <v>0</v>
      </c>
      <c r="M1000" s="96">
        <f>[9]Mides!L991</f>
        <v>0</v>
      </c>
      <c r="N1000" s="96" t="str">
        <f>[9]Mides!M991</f>
        <v>x</v>
      </c>
      <c r="O1000" s="96">
        <f t="shared" si="10"/>
        <v>0</v>
      </c>
      <c r="P1000" s="96" t="str">
        <f>[9]Mides!R991</f>
        <v>Guatemala</v>
      </c>
      <c r="Q1000" s="96" t="str">
        <f>[9]Mides!S991</f>
        <v>Guatemala</v>
      </c>
    </row>
    <row r="1001" spans="2:17" ht="15" thickBot="1" x14ac:dyDescent="0.35">
      <c r="B1001" s="92" t="str">
        <f>[9]Mides!E992</f>
        <v>Saul</v>
      </c>
      <c r="C1001" s="93" t="str">
        <f>[9]Mides!D992</f>
        <v>Colindres</v>
      </c>
      <c r="D1001" s="94" t="str">
        <f>IF([9]Mides!F992=1,"X"," ")</f>
        <v xml:space="preserve"> </v>
      </c>
      <c r="E1001" s="94" t="str">
        <f>IF([9]Mides!F992=2,"X"," ")</f>
        <v>X</v>
      </c>
      <c r="F1001" s="95" t="str">
        <f>[9]Mides!B992</f>
        <v>menor de edad</v>
      </c>
      <c r="G1001" s="94" t="str">
        <f>IF(AND([9]Mides!H992&gt;=1,[9]Mides!H992&lt;=14),"X"," ")</f>
        <v xml:space="preserve"> </v>
      </c>
      <c r="H1001" s="94" t="str">
        <f>IF(AND([9]Mides!H992&gt;=14,[9]Mides!H992&lt;=30),"X"," ")</f>
        <v>X</v>
      </c>
      <c r="I1001" s="94" t="str">
        <f>IF(AND([9]Mides!H992&gt;=31,[9]Mides!H992&lt;=60),"X","  ")</f>
        <v xml:space="preserve">  </v>
      </c>
      <c r="J1001" s="94" t="str">
        <f>IF([9]Mides!H992&gt;60,"X", "  ")</f>
        <v xml:space="preserve">  </v>
      </c>
      <c r="K1001" s="96">
        <f>[9]Mides!N992</f>
        <v>0</v>
      </c>
      <c r="L1001" s="96">
        <f>[9]Mides!K992</f>
        <v>0</v>
      </c>
      <c r="M1001" s="96">
        <f>[9]Mides!L992</f>
        <v>0</v>
      </c>
      <c r="N1001" s="96" t="str">
        <f>[9]Mides!M992</f>
        <v>x</v>
      </c>
      <c r="O1001" s="96">
        <f t="shared" si="10"/>
        <v>0</v>
      </c>
      <c r="P1001" s="96" t="str">
        <f>[9]Mides!R992</f>
        <v>Guatemala</v>
      </c>
      <c r="Q1001" s="96" t="str">
        <f>[9]Mides!S992</f>
        <v>Guatemala</v>
      </c>
    </row>
    <row r="1002" spans="2:17" ht="15" thickBot="1" x14ac:dyDescent="0.35">
      <c r="B1002" s="92" t="str">
        <f>[9]Mides!E993</f>
        <v>Cristian</v>
      </c>
      <c r="C1002" s="93" t="str">
        <f>[9]Mides!D993</f>
        <v>Gaspar</v>
      </c>
      <c r="D1002" s="94" t="str">
        <f>IF([9]Mides!F993=1,"X"," ")</f>
        <v xml:space="preserve"> </v>
      </c>
      <c r="E1002" s="94" t="str">
        <f>IF([9]Mides!F993=2,"X"," ")</f>
        <v>X</v>
      </c>
      <c r="F1002" s="95" t="str">
        <f>[9]Mides!B993</f>
        <v>menor de edad</v>
      </c>
      <c r="G1002" s="94" t="str">
        <f>IF(AND([9]Mides!H993&gt;=1,[9]Mides!H993&lt;=14),"X"," ")</f>
        <v>X</v>
      </c>
      <c r="H1002" s="94" t="str">
        <f>IF(AND([9]Mides!H993&gt;=14,[9]Mides!H993&lt;=30),"X"," ")</f>
        <v xml:space="preserve"> </v>
      </c>
      <c r="I1002" s="94" t="str">
        <f>IF(AND([9]Mides!H993&gt;=31,[9]Mides!H993&lt;=60),"X","  ")</f>
        <v xml:space="preserve">  </v>
      </c>
      <c r="J1002" s="94" t="str">
        <f>IF([9]Mides!H993&gt;60,"X", "  ")</f>
        <v xml:space="preserve">  </v>
      </c>
      <c r="K1002" s="96">
        <f>[9]Mides!N993</f>
        <v>0</v>
      </c>
      <c r="L1002" s="96">
        <f>[9]Mides!K993</f>
        <v>0</v>
      </c>
      <c r="M1002" s="96">
        <f>[9]Mides!L993</f>
        <v>0</v>
      </c>
      <c r="N1002" s="96" t="str">
        <f>[9]Mides!M993</f>
        <v>x</v>
      </c>
      <c r="O1002" s="96">
        <f t="shared" si="10"/>
        <v>0</v>
      </c>
      <c r="P1002" s="96" t="str">
        <f>[9]Mides!R993</f>
        <v>Guatemala</v>
      </c>
      <c r="Q1002" s="96" t="str">
        <f>[9]Mides!S993</f>
        <v>Guatemala</v>
      </c>
    </row>
    <row r="1003" spans="2:17" ht="15" thickBot="1" x14ac:dyDescent="0.35">
      <c r="B1003" s="92" t="str">
        <f>[9]Mides!E994</f>
        <v>Rocio</v>
      </c>
      <c r="C1003" s="93" t="str">
        <f>[9]Mides!D994</f>
        <v>Garcia</v>
      </c>
      <c r="D1003" s="94" t="str">
        <f>IF([9]Mides!F994=1,"X"," ")</f>
        <v>X</v>
      </c>
      <c r="E1003" s="94" t="str">
        <f>IF([9]Mides!F994=2,"X"," ")</f>
        <v xml:space="preserve"> </v>
      </c>
      <c r="F1003" s="95">
        <f>[9]Mides!B994</f>
        <v>2311350680101</v>
      </c>
      <c r="G1003" s="94" t="str">
        <f>IF(AND([9]Mides!H994&gt;=1,[9]Mides!H994&lt;=14),"X"," ")</f>
        <v xml:space="preserve"> </v>
      </c>
      <c r="H1003" s="94" t="str">
        <f>IF(AND([9]Mides!H994&gt;=14,[9]Mides!H994&lt;=30),"X"," ")</f>
        <v>X</v>
      </c>
      <c r="I1003" s="94" t="str">
        <f>IF(AND([9]Mides!H994&gt;=31,[9]Mides!H994&lt;=60),"X","  ")</f>
        <v xml:space="preserve">  </v>
      </c>
      <c r="J1003" s="94" t="str">
        <f>IF([9]Mides!H994&gt;60,"X", "  ")</f>
        <v xml:space="preserve">  </v>
      </c>
      <c r="K1003" s="96">
        <f>[9]Mides!N994</f>
        <v>0</v>
      </c>
      <c r="L1003" s="96">
        <f>[9]Mides!K994</f>
        <v>0</v>
      </c>
      <c r="M1003" s="96">
        <f>[9]Mides!L994</f>
        <v>0</v>
      </c>
      <c r="N1003" s="96" t="str">
        <f>[9]Mides!M994</f>
        <v>x</v>
      </c>
      <c r="O1003" s="96">
        <f t="shared" si="10"/>
        <v>0</v>
      </c>
      <c r="P1003" s="96" t="str">
        <f>[9]Mides!R994</f>
        <v>Guatemala</v>
      </c>
      <c r="Q1003" s="96" t="str">
        <f>[9]Mides!S994</f>
        <v>Guatemala</v>
      </c>
    </row>
    <row r="1004" spans="2:17" ht="15" thickBot="1" x14ac:dyDescent="0.35">
      <c r="B1004" s="92" t="str">
        <f>[9]Mides!E995</f>
        <v>Stephanie</v>
      </c>
      <c r="C1004" s="93" t="str">
        <f>[9]Mides!D995</f>
        <v>Gutierrez</v>
      </c>
      <c r="D1004" s="94" t="str">
        <f>IF([9]Mides!F995=1,"X"," ")</f>
        <v>X</v>
      </c>
      <c r="E1004" s="94" t="str">
        <f>IF([9]Mides!F995=2,"X"," ")</f>
        <v xml:space="preserve"> </v>
      </c>
      <c r="F1004" s="95" t="str">
        <f>[9]Mides!B995</f>
        <v>menor de edad</v>
      </c>
      <c r="G1004" s="94" t="str">
        <f>IF(AND([9]Mides!H995&gt;=1,[9]Mides!H995&lt;=14),"X"," ")</f>
        <v>X</v>
      </c>
      <c r="H1004" s="94" t="str">
        <f>IF(AND([9]Mides!H995&gt;=14,[9]Mides!H995&lt;=30),"X"," ")</f>
        <v xml:space="preserve"> </v>
      </c>
      <c r="I1004" s="94" t="str">
        <f>IF(AND([9]Mides!H995&gt;=31,[9]Mides!H995&lt;=60),"X","  ")</f>
        <v xml:space="preserve">  </v>
      </c>
      <c r="J1004" s="94" t="str">
        <f>IF([9]Mides!H995&gt;60,"X", "  ")</f>
        <v xml:space="preserve">  </v>
      </c>
      <c r="K1004" s="96">
        <f>[9]Mides!N995</f>
        <v>0</v>
      </c>
      <c r="L1004" s="96">
        <f>[9]Mides!K995</f>
        <v>0</v>
      </c>
      <c r="M1004" s="96">
        <f>[9]Mides!L995</f>
        <v>0</v>
      </c>
      <c r="N1004" s="96" t="str">
        <f>[9]Mides!M995</f>
        <v>x</v>
      </c>
      <c r="O1004" s="96">
        <f t="shared" si="10"/>
        <v>0</v>
      </c>
      <c r="P1004" s="96" t="str">
        <f>[9]Mides!R995</f>
        <v>Guatemala</v>
      </c>
      <c r="Q1004" s="96" t="str">
        <f>[9]Mides!S995</f>
        <v>Guatemala</v>
      </c>
    </row>
    <row r="1005" spans="2:17" ht="15" thickBot="1" x14ac:dyDescent="0.35">
      <c r="B1005" s="92" t="str">
        <f>[9]Mides!E996</f>
        <v>Esteban</v>
      </c>
      <c r="C1005" s="93" t="str">
        <f>[9]Mides!D996</f>
        <v xml:space="preserve">Mogollon </v>
      </c>
      <c r="D1005" s="94" t="str">
        <f>IF([9]Mides!F996=1,"X"," ")</f>
        <v xml:space="preserve"> </v>
      </c>
      <c r="E1005" s="94" t="str">
        <f>IF([9]Mides!F996=2,"X"," ")</f>
        <v>X</v>
      </c>
      <c r="F1005" s="95" t="str">
        <f>[9]Mides!B996</f>
        <v>menor de edad</v>
      </c>
      <c r="G1005" s="94" t="str">
        <f>IF(AND([9]Mides!H996&gt;=1,[9]Mides!H996&lt;=14),"X"," ")</f>
        <v>X</v>
      </c>
      <c r="H1005" s="94" t="str">
        <f>IF(AND([9]Mides!H996&gt;=14,[9]Mides!H996&lt;=30),"X"," ")</f>
        <v xml:space="preserve"> </v>
      </c>
      <c r="I1005" s="94" t="str">
        <f>IF(AND([9]Mides!H996&gt;=31,[9]Mides!H996&lt;=60),"X","  ")</f>
        <v xml:space="preserve">  </v>
      </c>
      <c r="J1005" s="94" t="str">
        <f>IF([9]Mides!H996&gt;60,"X", "  ")</f>
        <v xml:space="preserve">  </v>
      </c>
      <c r="K1005" s="96">
        <f>[9]Mides!N996</f>
        <v>0</v>
      </c>
      <c r="L1005" s="96">
        <f>[9]Mides!K996</f>
        <v>0</v>
      </c>
      <c r="M1005" s="96">
        <f>[9]Mides!L996</f>
        <v>0</v>
      </c>
      <c r="N1005" s="96" t="str">
        <f>[9]Mides!M996</f>
        <v>x</v>
      </c>
      <c r="O1005" s="96">
        <f t="shared" si="10"/>
        <v>0</v>
      </c>
      <c r="P1005" s="96" t="str">
        <f>[9]Mides!R996</f>
        <v>Guatemala</v>
      </c>
      <c r="Q1005" s="96" t="str">
        <f>[9]Mides!S996</f>
        <v>Guatemala</v>
      </c>
    </row>
    <row r="1006" spans="2:17" ht="15" thickBot="1" x14ac:dyDescent="0.35">
      <c r="B1006" s="92" t="str">
        <f>[9]Mides!E997</f>
        <v>Dante</v>
      </c>
      <c r="C1006" s="93" t="str">
        <f>[9]Mides!D997</f>
        <v>Rios</v>
      </c>
      <c r="D1006" s="94" t="str">
        <f>IF([9]Mides!F997=1,"X"," ")</f>
        <v xml:space="preserve"> </v>
      </c>
      <c r="E1006" s="94" t="str">
        <f>IF([9]Mides!F997=2,"X"," ")</f>
        <v>X</v>
      </c>
      <c r="F1006" s="95" t="str">
        <f>[9]Mides!B997</f>
        <v>menor de edad</v>
      </c>
      <c r="G1006" s="94" t="str">
        <f>IF(AND([9]Mides!H997&gt;=1,[9]Mides!H997&lt;=14),"X"," ")</f>
        <v>X</v>
      </c>
      <c r="H1006" s="94" t="str">
        <f>IF(AND([9]Mides!H997&gt;=14,[9]Mides!H997&lt;=30),"X"," ")</f>
        <v xml:space="preserve"> </v>
      </c>
      <c r="I1006" s="94" t="str">
        <f>IF(AND([9]Mides!H997&gt;=31,[9]Mides!H997&lt;=60),"X","  ")</f>
        <v xml:space="preserve">  </v>
      </c>
      <c r="J1006" s="94" t="str">
        <f>IF([9]Mides!H997&gt;60,"X", "  ")</f>
        <v xml:space="preserve">  </v>
      </c>
      <c r="K1006" s="96">
        <f>[9]Mides!N997</f>
        <v>0</v>
      </c>
      <c r="L1006" s="96">
        <f>[9]Mides!K997</f>
        <v>0</v>
      </c>
      <c r="M1006" s="96">
        <f>[9]Mides!L997</f>
        <v>0</v>
      </c>
      <c r="N1006" s="96" t="str">
        <f>[9]Mides!M997</f>
        <v>x</v>
      </c>
      <c r="O1006" s="96">
        <f t="shared" si="10"/>
        <v>0</v>
      </c>
      <c r="P1006" s="96" t="str">
        <f>[9]Mides!R997</f>
        <v>Guatemala</v>
      </c>
      <c r="Q1006" s="96" t="str">
        <f>[9]Mides!S997</f>
        <v>Guatemala</v>
      </c>
    </row>
    <row r="1007" spans="2:17" ht="15" thickBot="1" x14ac:dyDescent="0.35">
      <c r="B1007" s="92" t="str">
        <f>[9]Mides!E998</f>
        <v>Vivian</v>
      </c>
      <c r="C1007" s="93" t="str">
        <f>[9]Mides!D998</f>
        <v>Gutierrez</v>
      </c>
      <c r="D1007" s="94" t="str">
        <f>IF([9]Mides!F998=1,"X"," ")</f>
        <v>X</v>
      </c>
      <c r="E1007" s="94" t="str">
        <f>IF([9]Mides!F998=2,"X"," ")</f>
        <v xml:space="preserve"> </v>
      </c>
      <c r="F1007" s="95">
        <f>[9]Mides!B998</f>
        <v>2332706472215</v>
      </c>
      <c r="G1007" s="94" t="str">
        <f>IF(AND([9]Mides!H998&gt;=1,[9]Mides!H998&lt;=14),"X"," ")</f>
        <v xml:space="preserve"> </v>
      </c>
      <c r="H1007" s="94" t="str">
        <f>IF(AND([9]Mides!H998&gt;=14,[9]Mides!H998&lt;=30),"X"," ")</f>
        <v>X</v>
      </c>
      <c r="I1007" s="94" t="str">
        <f>IF(AND([9]Mides!H998&gt;=31,[9]Mides!H998&lt;=60),"X","  ")</f>
        <v xml:space="preserve">  </v>
      </c>
      <c r="J1007" s="94" t="str">
        <f>IF([9]Mides!H998&gt;60,"X", "  ")</f>
        <v xml:space="preserve">  </v>
      </c>
      <c r="K1007" s="96">
        <f>[9]Mides!N998</f>
        <v>0</v>
      </c>
      <c r="L1007" s="96">
        <f>[9]Mides!K998</f>
        <v>0</v>
      </c>
      <c r="M1007" s="96">
        <f>[9]Mides!L998</f>
        <v>0</v>
      </c>
      <c r="N1007" s="96" t="str">
        <f>[9]Mides!M998</f>
        <v>x</v>
      </c>
      <c r="O1007" s="96">
        <f t="shared" si="10"/>
        <v>0</v>
      </c>
      <c r="P1007" s="96" t="str">
        <f>[9]Mides!R998</f>
        <v>Guatemala</v>
      </c>
      <c r="Q1007" s="96" t="str">
        <f>[9]Mides!S998</f>
        <v>Guatemala</v>
      </c>
    </row>
    <row r="1008" spans="2:17" ht="15" thickBot="1" x14ac:dyDescent="0.35">
      <c r="B1008" s="92" t="str">
        <f>[9]Mides!E999</f>
        <v>Marta</v>
      </c>
      <c r="C1008" s="93" t="str">
        <f>[9]Mides!D999</f>
        <v>Noriega</v>
      </c>
      <c r="D1008" s="94" t="str">
        <f>IF([9]Mides!F999=1,"X"," ")</f>
        <v>X</v>
      </c>
      <c r="E1008" s="94" t="str">
        <f>IF([9]Mides!F999=2,"X"," ")</f>
        <v xml:space="preserve"> </v>
      </c>
      <c r="F1008" s="95">
        <f>[9]Mides!B999</f>
        <v>2339498010101</v>
      </c>
      <c r="G1008" s="94" t="str">
        <f>IF(AND([9]Mides!H999&gt;=1,[9]Mides!H999&lt;=14),"X"," ")</f>
        <v xml:space="preserve"> </v>
      </c>
      <c r="H1008" s="94" t="str">
        <f>IF(AND([9]Mides!H999&gt;=14,[9]Mides!H999&lt;=30),"X"," ")</f>
        <v xml:space="preserve"> </v>
      </c>
      <c r="I1008" s="94" t="str">
        <f>IF(AND([9]Mides!H999&gt;=31,[9]Mides!H999&lt;=60),"X","  ")</f>
        <v>X</v>
      </c>
      <c r="J1008" s="94" t="str">
        <f>IF([9]Mides!H999&gt;60,"X", "  ")</f>
        <v xml:space="preserve">  </v>
      </c>
      <c r="K1008" s="96">
        <f>[9]Mides!N999</f>
        <v>0</v>
      </c>
      <c r="L1008" s="96">
        <f>[9]Mides!K999</f>
        <v>0</v>
      </c>
      <c r="M1008" s="96">
        <f>[9]Mides!L999</f>
        <v>0</v>
      </c>
      <c r="N1008" s="96" t="str">
        <f>[9]Mides!M999</f>
        <v>x</v>
      </c>
      <c r="O1008" s="96">
        <f t="shared" si="10"/>
        <v>0</v>
      </c>
      <c r="P1008" s="96" t="str">
        <f>[9]Mides!R999</f>
        <v>Guatemala</v>
      </c>
      <c r="Q1008" s="96" t="str">
        <f>[9]Mides!S999</f>
        <v>Guatemala</v>
      </c>
    </row>
    <row r="1009" spans="2:17" ht="15" thickBot="1" x14ac:dyDescent="0.35">
      <c r="B1009" s="92" t="str">
        <f>[9]Mides!E1000</f>
        <v>Maria</v>
      </c>
      <c r="C1009" s="93" t="str">
        <f>[9]Mides!D1000</f>
        <v xml:space="preserve">Ramos </v>
      </c>
      <c r="D1009" s="94" t="str">
        <f>IF([9]Mides!F1000=1,"X"," ")</f>
        <v>X</v>
      </c>
      <c r="E1009" s="94" t="str">
        <f>IF([9]Mides!F1000=2,"X"," ")</f>
        <v xml:space="preserve"> </v>
      </c>
      <c r="F1009" s="95">
        <f>[9]Mides!B1000</f>
        <v>2316016111013</v>
      </c>
      <c r="G1009" s="94" t="str">
        <f>IF(AND([9]Mides!H1000&gt;=1,[9]Mides!H1000&lt;=14),"X"," ")</f>
        <v xml:space="preserve"> </v>
      </c>
      <c r="H1009" s="94" t="str">
        <f>IF(AND([9]Mides!H1000&gt;=14,[9]Mides!H1000&lt;=30),"X"," ")</f>
        <v xml:space="preserve"> </v>
      </c>
      <c r="I1009" s="94" t="str">
        <f>IF(AND([9]Mides!H1000&gt;=31,[9]Mides!H1000&lt;=60),"X","  ")</f>
        <v>X</v>
      </c>
      <c r="J1009" s="94" t="str">
        <f>IF([9]Mides!H1000&gt;60,"X", "  ")</f>
        <v xml:space="preserve">  </v>
      </c>
      <c r="K1009" s="96">
        <f>[9]Mides!N1000</f>
        <v>0</v>
      </c>
      <c r="L1009" s="96">
        <f>[9]Mides!K1000</f>
        <v>0</v>
      </c>
      <c r="M1009" s="96">
        <f>[9]Mides!L1000</f>
        <v>0</v>
      </c>
      <c r="N1009" s="96" t="str">
        <f>[9]Mides!M1000</f>
        <v>x</v>
      </c>
      <c r="O1009" s="96">
        <f t="shared" si="10"/>
        <v>0</v>
      </c>
      <c r="P1009" s="96" t="str">
        <f>[9]Mides!R1000</f>
        <v>Guatemala</v>
      </c>
      <c r="Q1009" s="96" t="str">
        <f>[9]Mides!S1000</f>
        <v>Guatemala</v>
      </c>
    </row>
    <row r="1010" spans="2:17" ht="15" thickBot="1" x14ac:dyDescent="0.35">
      <c r="B1010" s="92" t="str">
        <f>[9]Mides!E1001</f>
        <v>Ana</v>
      </c>
      <c r="C1010" s="93" t="str">
        <f>[9]Mides!D1001</f>
        <v xml:space="preserve">Valencia </v>
      </c>
      <c r="D1010" s="94" t="str">
        <f>IF([9]Mides!F1001=1,"X"," ")</f>
        <v>X</v>
      </c>
      <c r="E1010" s="94" t="str">
        <f>IF([9]Mides!F1001=2,"X"," ")</f>
        <v xml:space="preserve"> </v>
      </c>
      <c r="F1010" s="95">
        <f>[9]Mides!B1001</f>
        <v>300633750010</v>
      </c>
      <c r="G1010" s="94" t="str">
        <f>IF(AND([9]Mides!H1001&gt;=1,[9]Mides!H1001&lt;=14),"X"," ")</f>
        <v xml:space="preserve"> </v>
      </c>
      <c r="H1010" s="94" t="str">
        <f>IF(AND([9]Mides!H1001&gt;=14,[9]Mides!H1001&lt;=30),"X"," ")</f>
        <v>X</v>
      </c>
      <c r="I1010" s="94" t="str">
        <f>IF(AND([9]Mides!H1001&gt;=31,[9]Mides!H1001&lt;=60),"X","  ")</f>
        <v xml:space="preserve">  </v>
      </c>
      <c r="J1010" s="94" t="str">
        <f>IF([9]Mides!H1001&gt;60,"X", "  ")</f>
        <v xml:space="preserve">  </v>
      </c>
      <c r="K1010" s="96">
        <f>[9]Mides!N1001</f>
        <v>0</v>
      </c>
      <c r="L1010" s="96">
        <f>[9]Mides!K1001</f>
        <v>0</v>
      </c>
      <c r="M1010" s="96">
        <f>[9]Mides!L1001</f>
        <v>0</v>
      </c>
      <c r="N1010" s="96" t="str">
        <f>[9]Mides!M1001</f>
        <v>x</v>
      </c>
      <c r="O1010" s="96">
        <f t="shared" si="10"/>
        <v>0</v>
      </c>
      <c r="P1010" s="96" t="str">
        <f>[9]Mides!R1001</f>
        <v>Guatemala</v>
      </c>
      <c r="Q1010" s="96" t="str">
        <f>[9]Mides!S1001</f>
        <v>Guatemala</v>
      </c>
    </row>
    <row r="1011" spans="2:17" ht="15" thickBot="1" x14ac:dyDescent="0.35">
      <c r="B1011" s="92" t="str">
        <f>[9]Mides!E1002</f>
        <v>Michelle</v>
      </c>
      <c r="C1011" s="93" t="str">
        <f>[9]Mides!D1002</f>
        <v>Quirox</v>
      </c>
      <c r="D1011" s="94" t="str">
        <f>IF([9]Mides!F1002=1,"X"," ")</f>
        <v>X</v>
      </c>
      <c r="E1011" s="94" t="str">
        <f>IF([9]Mides!F1002=2,"X"," ")</f>
        <v xml:space="preserve"> </v>
      </c>
      <c r="F1011" s="95" t="str">
        <f>[9]Mides!B1002</f>
        <v>menor de edad</v>
      </c>
      <c r="G1011" s="94" t="str">
        <f>IF(AND([9]Mides!H1002&gt;=1,[9]Mides!H1002&lt;=14),"X"," ")</f>
        <v>X</v>
      </c>
      <c r="H1011" s="94" t="str">
        <f>IF(AND([9]Mides!H1002&gt;=14,[9]Mides!H1002&lt;=30),"X"," ")</f>
        <v xml:space="preserve"> </v>
      </c>
      <c r="I1011" s="94" t="str">
        <f>IF(AND([9]Mides!H1002&gt;=31,[9]Mides!H1002&lt;=60),"X","  ")</f>
        <v xml:space="preserve">  </v>
      </c>
      <c r="J1011" s="94" t="str">
        <f>IF([9]Mides!H1002&gt;60,"X", "  ")</f>
        <v xml:space="preserve">  </v>
      </c>
      <c r="K1011" s="96">
        <f>[9]Mides!N1002</f>
        <v>0</v>
      </c>
      <c r="L1011" s="96">
        <f>[9]Mides!K1002</f>
        <v>0</v>
      </c>
      <c r="M1011" s="96">
        <f>[9]Mides!L1002</f>
        <v>0</v>
      </c>
      <c r="N1011" s="96" t="str">
        <f>[9]Mides!M1002</f>
        <v>x</v>
      </c>
      <c r="O1011" s="96">
        <f t="shared" si="10"/>
        <v>0</v>
      </c>
      <c r="P1011" s="96" t="str">
        <f>[9]Mides!R1002</f>
        <v>Guatemala</v>
      </c>
      <c r="Q1011" s="96" t="str">
        <f>[9]Mides!S1002</f>
        <v>Guatemala</v>
      </c>
    </row>
    <row r="1012" spans="2:17" ht="15" thickBot="1" x14ac:dyDescent="0.35">
      <c r="B1012" s="92" t="str">
        <f>[9]Mides!E1003</f>
        <v>Marisha</v>
      </c>
      <c r="C1012" s="93" t="str">
        <f>[9]Mides!D1003</f>
        <v>Quirox</v>
      </c>
      <c r="D1012" s="94" t="str">
        <f>IF([9]Mides!F1003=1,"X"," ")</f>
        <v>X</v>
      </c>
      <c r="E1012" s="94" t="str">
        <f>IF([9]Mides!F1003=2,"X"," ")</f>
        <v xml:space="preserve"> </v>
      </c>
      <c r="F1012" s="95" t="str">
        <f>[9]Mides!B1003</f>
        <v xml:space="preserve">menor de edad </v>
      </c>
      <c r="G1012" s="94" t="str">
        <f>IF(AND([9]Mides!H1003&gt;=1,[9]Mides!H1003&lt;=14),"X"," ")</f>
        <v>X</v>
      </c>
      <c r="H1012" s="94" t="str">
        <f>IF(AND([9]Mides!H1003&gt;=14,[9]Mides!H1003&lt;=30),"X"," ")</f>
        <v xml:space="preserve"> </v>
      </c>
      <c r="I1012" s="94" t="str">
        <f>IF(AND([9]Mides!H1003&gt;=31,[9]Mides!H1003&lt;=60),"X","  ")</f>
        <v xml:space="preserve">  </v>
      </c>
      <c r="J1012" s="94" t="str">
        <f>IF([9]Mides!H1003&gt;60,"X", "  ")</f>
        <v xml:space="preserve">  </v>
      </c>
      <c r="K1012" s="96">
        <f>[9]Mides!N1003</f>
        <v>0</v>
      </c>
      <c r="L1012" s="96">
        <f>[9]Mides!K1003</f>
        <v>0</v>
      </c>
      <c r="M1012" s="96">
        <f>[9]Mides!L1003</f>
        <v>0</v>
      </c>
      <c r="N1012" s="96" t="str">
        <f>[9]Mides!M1003</f>
        <v>x</v>
      </c>
      <c r="O1012" s="96">
        <f t="shared" si="10"/>
        <v>0</v>
      </c>
      <c r="P1012" s="96" t="str">
        <f>[9]Mides!R1003</f>
        <v>Guatemala</v>
      </c>
      <c r="Q1012" s="96" t="str">
        <f>[9]Mides!S1003</f>
        <v>Guatemala</v>
      </c>
    </row>
    <row r="1013" spans="2:17" ht="15" thickBot="1" x14ac:dyDescent="0.35">
      <c r="B1013" s="92" t="str">
        <f>[9]Mides!E1004</f>
        <v>Karen</v>
      </c>
      <c r="C1013" s="93" t="str">
        <f>[9]Mides!D1004</f>
        <v>Izaguirre</v>
      </c>
      <c r="D1013" s="94" t="str">
        <f>IF([9]Mides!F1004=1,"X"," ")</f>
        <v>X</v>
      </c>
      <c r="E1013" s="94" t="str">
        <f>IF([9]Mides!F1004=2,"X"," ")</f>
        <v xml:space="preserve"> </v>
      </c>
      <c r="F1013" s="95">
        <f>[9]Mides!B1004</f>
        <v>1579396690101</v>
      </c>
      <c r="G1013" s="94" t="str">
        <f>IF(AND([9]Mides!H1004&gt;=1,[9]Mides!H1004&lt;=14),"X"," ")</f>
        <v xml:space="preserve"> </v>
      </c>
      <c r="H1013" s="94" t="str">
        <f>IF(AND([9]Mides!H1004&gt;=14,[9]Mides!H1004&lt;=30),"X"," ")</f>
        <v>X</v>
      </c>
      <c r="I1013" s="94" t="str">
        <f>IF(AND([9]Mides!H1004&gt;=31,[9]Mides!H1004&lt;=60),"X","  ")</f>
        <v xml:space="preserve">  </v>
      </c>
      <c r="J1013" s="94" t="str">
        <f>IF([9]Mides!H1004&gt;60,"X", "  ")</f>
        <v xml:space="preserve">  </v>
      </c>
      <c r="K1013" s="96">
        <f>[9]Mides!N1004</f>
        <v>0</v>
      </c>
      <c r="L1013" s="96">
        <f>[9]Mides!K1004</f>
        <v>0</v>
      </c>
      <c r="M1013" s="96">
        <f>[9]Mides!L1004</f>
        <v>0</v>
      </c>
      <c r="N1013" s="96" t="str">
        <f>[9]Mides!M1004</f>
        <v>x</v>
      </c>
      <c r="O1013" s="96">
        <f t="shared" si="10"/>
        <v>0</v>
      </c>
      <c r="P1013" s="96" t="str">
        <f>[9]Mides!R1004</f>
        <v>Guatemala</v>
      </c>
      <c r="Q1013" s="96" t="str">
        <f>[9]Mides!S1004</f>
        <v>Guatemala</v>
      </c>
    </row>
    <row r="1014" spans="2:17" ht="15" thickBot="1" x14ac:dyDescent="0.35">
      <c r="B1014" s="92" t="str">
        <f>[9]Mides!E1005</f>
        <v>Maria</v>
      </c>
      <c r="C1014" s="93" t="str">
        <f>[9]Mides!D1005</f>
        <v>Aguirre</v>
      </c>
      <c r="D1014" s="94" t="str">
        <f>IF([9]Mides!F1005=1,"X"," ")</f>
        <v>X</v>
      </c>
      <c r="E1014" s="94" t="str">
        <f>IF([9]Mides!F1005=2,"X"," ")</f>
        <v xml:space="preserve"> </v>
      </c>
      <c r="F1014" s="95">
        <f>[9]Mides!B1005</f>
        <v>2336302792214</v>
      </c>
      <c r="G1014" s="94" t="str">
        <f>IF(AND([9]Mides!H1005&gt;=1,[9]Mides!H1005&lt;=14),"X"," ")</f>
        <v xml:space="preserve"> </v>
      </c>
      <c r="H1014" s="94" t="str">
        <f>IF(AND([9]Mides!H1005&gt;=14,[9]Mides!H1005&lt;=30),"X"," ")</f>
        <v xml:space="preserve"> </v>
      </c>
      <c r="I1014" s="94" t="str">
        <f>IF(AND([9]Mides!H1005&gt;=31,[9]Mides!H1005&lt;=60),"X","  ")</f>
        <v>X</v>
      </c>
      <c r="J1014" s="94" t="str">
        <f>IF([9]Mides!H1005&gt;60,"X", "  ")</f>
        <v xml:space="preserve">  </v>
      </c>
      <c r="K1014" s="96">
        <f>[9]Mides!N1005</f>
        <v>0</v>
      </c>
      <c r="L1014" s="96">
        <f>[9]Mides!K1005</f>
        <v>0</v>
      </c>
      <c r="M1014" s="96">
        <f>[9]Mides!L1005</f>
        <v>0</v>
      </c>
      <c r="N1014" s="96" t="str">
        <f>[9]Mides!M1005</f>
        <v>x</v>
      </c>
      <c r="O1014" s="96">
        <f t="shared" si="10"/>
        <v>0</v>
      </c>
      <c r="P1014" s="96" t="str">
        <f>[9]Mides!R1005</f>
        <v>Guatemala</v>
      </c>
      <c r="Q1014" s="96" t="str">
        <f>[9]Mides!S1005</f>
        <v>Guatemala</v>
      </c>
    </row>
    <row r="1015" spans="2:17" ht="15" thickBot="1" x14ac:dyDescent="0.35">
      <c r="B1015" s="92" t="str">
        <f>[9]Mides!E1006</f>
        <v>Maylin</v>
      </c>
      <c r="C1015" s="93" t="str">
        <f>[9]Mides!D1006</f>
        <v>Franco</v>
      </c>
      <c r="D1015" s="94" t="str">
        <f>IF([9]Mides!F1006=1,"X"," ")</f>
        <v>X</v>
      </c>
      <c r="E1015" s="94" t="str">
        <f>IF([9]Mides!F1006=2,"X"," ")</f>
        <v xml:space="preserve"> </v>
      </c>
      <c r="F1015" s="95" t="str">
        <f>[9]Mides!B1006</f>
        <v xml:space="preserve"> menor de edad  </v>
      </c>
      <c r="G1015" s="94" t="str">
        <f>IF(AND([9]Mides!H1006&gt;=1,[9]Mides!H1006&lt;=14),"X"," ")</f>
        <v xml:space="preserve"> </v>
      </c>
      <c r="H1015" s="94" t="str">
        <f>IF(AND([9]Mides!H1006&gt;=14,[9]Mides!H1006&lt;=30),"X"," ")</f>
        <v>X</v>
      </c>
      <c r="I1015" s="94" t="str">
        <f>IF(AND([9]Mides!H1006&gt;=31,[9]Mides!H1006&lt;=60),"X","  ")</f>
        <v xml:space="preserve">  </v>
      </c>
      <c r="J1015" s="94" t="str">
        <f>IF([9]Mides!H1006&gt;60,"X", "  ")</f>
        <v xml:space="preserve">  </v>
      </c>
      <c r="K1015" s="96">
        <f>[9]Mides!N1006</f>
        <v>0</v>
      </c>
      <c r="L1015" s="96">
        <f>[9]Mides!K1006</f>
        <v>0</v>
      </c>
      <c r="M1015" s="96">
        <f>[9]Mides!L1006</f>
        <v>0</v>
      </c>
      <c r="N1015" s="96" t="str">
        <f>[9]Mides!M1006</f>
        <v>x</v>
      </c>
      <c r="O1015" s="96">
        <f t="shared" si="10"/>
        <v>0</v>
      </c>
      <c r="P1015" s="96" t="str">
        <f>[9]Mides!R1006</f>
        <v>Guatemala</v>
      </c>
      <c r="Q1015" s="96" t="str">
        <f>[9]Mides!S1006</f>
        <v>Guatemala</v>
      </c>
    </row>
    <row r="1016" spans="2:17" ht="15" thickBot="1" x14ac:dyDescent="0.35">
      <c r="B1016" s="92" t="str">
        <f>[9]Mides!E1007</f>
        <v xml:space="preserve">Luis </v>
      </c>
      <c r="C1016" s="93" t="str">
        <f>[9]Mides!D1007</f>
        <v xml:space="preserve">Franco </v>
      </c>
      <c r="D1016" s="94" t="str">
        <f>IF([9]Mides!F1007=1,"X"," ")</f>
        <v xml:space="preserve"> </v>
      </c>
      <c r="E1016" s="94" t="str">
        <f>IF([9]Mides!F1007=2,"X"," ")</f>
        <v>X</v>
      </c>
      <c r="F1016" s="95" t="str">
        <f>[9]Mides!B1007</f>
        <v>menor de edad</v>
      </c>
      <c r="G1016" s="94" t="str">
        <f>IF(AND([9]Mides!H1007&gt;=1,[9]Mides!H1007&lt;=14),"X"," ")</f>
        <v>X</v>
      </c>
      <c r="H1016" s="94" t="str">
        <f>IF(AND([9]Mides!H1007&gt;=14,[9]Mides!H1007&lt;=30),"X"," ")</f>
        <v>X</v>
      </c>
      <c r="I1016" s="94" t="str">
        <f>IF(AND([9]Mides!H1007&gt;=31,[9]Mides!H1007&lt;=60),"X","  ")</f>
        <v xml:space="preserve">  </v>
      </c>
      <c r="J1016" s="94" t="str">
        <f>IF([9]Mides!H1007&gt;60,"X", "  ")</f>
        <v xml:space="preserve">  </v>
      </c>
      <c r="K1016" s="96">
        <f>[9]Mides!N1007</f>
        <v>0</v>
      </c>
      <c r="L1016" s="96">
        <f>[9]Mides!K1007</f>
        <v>0</v>
      </c>
      <c r="M1016" s="96">
        <f>[9]Mides!L1007</f>
        <v>0</v>
      </c>
      <c r="N1016" s="96" t="str">
        <f>[9]Mides!M1007</f>
        <v>x</v>
      </c>
      <c r="O1016" s="96">
        <f t="shared" si="10"/>
        <v>0</v>
      </c>
      <c r="P1016" s="96" t="str">
        <f>[9]Mides!R1007</f>
        <v>Guatemala</v>
      </c>
      <c r="Q1016" s="96" t="str">
        <f>[9]Mides!S1007</f>
        <v>Guatemala</v>
      </c>
    </row>
    <row r="1017" spans="2:17" ht="15" thickBot="1" x14ac:dyDescent="0.35">
      <c r="B1017" s="92" t="str">
        <f>[9]Mides!E1008</f>
        <v>Itzuri</v>
      </c>
      <c r="C1017" s="93" t="str">
        <f>[9]Mides!D1008</f>
        <v>Franco</v>
      </c>
      <c r="D1017" s="94" t="str">
        <f>IF([9]Mides!F1008=1,"X"," ")</f>
        <v>X</v>
      </c>
      <c r="E1017" s="94" t="str">
        <f>IF([9]Mides!F1008=2,"X"," ")</f>
        <v xml:space="preserve"> </v>
      </c>
      <c r="F1017" s="95" t="str">
        <f>[9]Mides!B1008</f>
        <v>menor de edad</v>
      </c>
      <c r="G1017" s="94" t="str">
        <f>IF(AND([9]Mides!H1008&gt;=1,[9]Mides!H1008&lt;=14),"X"," ")</f>
        <v>X</v>
      </c>
      <c r="H1017" s="94" t="str">
        <f>IF(AND([9]Mides!H1008&gt;=14,[9]Mides!H1008&lt;=30),"X"," ")</f>
        <v xml:space="preserve"> </v>
      </c>
      <c r="I1017" s="94" t="str">
        <f>IF(AND([9]Mides!H1008&gt;=31,[9]Mides!H1008&lt;=60),"X","  ")</f>
        <v xml:space="preserve">  </v>
      </c>
      <c r="J1017" s="94" t="str">
        <f>IF([9]Mides!H1008&gt;60,"X", "  ")</f>
        <v xml:space="preserve">  </v>
      </c>
      <c r="K1017" s="96">
        <f>[9]Mides!N1008</f>
        <v>0</v>
      </c>
      <c r="L1017" s="96">
        <f>[9]Mides!K1008</f>
        <v>0</v>
      </c>
      <c r="M1017" s="96">
        <f>[9]Mides!L1008</f>
        <v>0</v>
      </c>
      <c r="N1017" s="96" t="str">
        <f>[9]Mides!M1008</f>
        <v>x</v>
      </c>
      <c r="O1017" s="96">
        <f t="shared" ref="O1017:O1080" si="11">SUM(K1017:N1017)</f>
        <v>0</v>
      </c>
      <c r="P1017" s="96" t="str">
        <f>[9]Mides!R1008</f>
        <v>Guatemala</v>
      </c>
      <c r="Q1017" s="96" t="str">
        <f>[9]Mides!S1008</f>
        <v>Guatemala</v>
      </c>
    </row>
    <row r="1018" spans="2:17" ht="15" thickBot="1" x14ac:dyDescent="0.35">
      <c r="B1018" s="92" t="str">
        <f>[9]Mides!E1009</f>
        <v>Janeira</v>
      </c>
      <c r="C1018" s="93" t="str">
        <f>[9]Mides!D1009</f>
        <v>Gonzalez</v>
      </c>
      <c r="D1018" s="94" t="str">
        <f>IF([9]Mides!F1009=1,"X"," ")</f>
        <v>X</v>
      </c>
      <c r="E1018" s="94" t="str">
        <f>IF([9]Mides!F1009=2,"X"," ")</f>
        <v xml:space="preserve"> </v>
      </c>
      <c r="F1018" s="95">
        <f>[9]Mides!B1009</f>
        <v>1797985020101</v>
      </c>
      <c r="G1018" s="94" t="str">
        <f>IF(AND([9]Mides!H1009&gt;=1,[9]Mides!H1009&lt;=14),"X"," ")</f>
        <v xml:space="preserve"> </v>
      </c>
      <c r="H1018" s="94" t="str">
        <f>IF(AND([9]Mides!H1009&gt;=14,[9]Mides!H1009&lt;=30),"X"," ")</f>
        <v xml:space="preserve"> </v>
      </c>
      <c r="I1018" s="94" t="str">
        <f>IF(AND([9]Mides!H1009&gt;=31,[9]Mides!H1009&lt;=60),"X","  ")</f>
        <v>X</v>
      </c>
      <c r="J1018" s="94" t="str">
        <f>IF([9]Mides!H1009&gt;60,"X", "  ")</f>
        <v xml:space="preserve">  </v>
      </c>
      <c r="K1018" s="96">
        <f>[9]Mides!N1009</f>
        <v>0</v>
      </c>
      <c r="L1018" s="96">
        <f>[9]Mides!K1009</f>
        <v>0</v>
      </c>
      <c r="M1018" s="96">
        <f>[9]Mides!L1009</f>
        <v>0</v>
      </c>
      <c r="N1018" s="96" t="str">
        <f>[9]Mides!M1009</f>
        <v>x</v>
      </c>
      <c r="O1018" s="96">
        <f t="shared" si="11"/>
        <v>0</v>
      </c>
      <c r="P1018" s="96" t="str">
        <f>[9]Mides!R1009</f>
        <v>Guatemala</v>
      </c>
      <c r="Q1018" s="96" t="str">
        <f>[9]Mides!S1009</f>
        <v>Guatemala</v>
      </c>
    </row>
    <row r="1019" spans="2:17" ht="15" thickBot="1" x14ac:dyDescent="0.35">
      <c r="B1019" s="92" t="str">
        <f>[9]Mides!E1010</f>
        <v>Izabel</v>
      </c>
      <c r="C1019" s="93" t="str">
        <f>[9]Mides!D1010</f>
        <v>Oliveros</v>
      </c>
      <c r="D1019" s="94" t="str">
        <f>IF([9]Mides!F1010=1,"X"," ")</f>
        <v>X</v>
      </c>
      <c r="E1019" s="94" t="str">
        <f>IF([9]Mides!F1010=2,"X"," ")</f>
        <v xml:space="preserve"> </v>
      </c>
      <c r="F1019" s="95" t="str">
        <f>[9]Mides!B1010</f>
        <v>menor de edad</v>
      </c>
      <c r="G1019" s="94" t="str">
        <f>IF(AND([9]Mides!H1010&gt;=1,[9]Mides!H1010&lt;=14),"X"," ")</f>
        <v>X</v>
      </c>
      <c r="H1019" s="94" t="str">
        <f>IF(AND([9]Mides!H1010&gt;=14,[9]Mides!H1010&lt;=30),"X"," ")</f>
        <v>X</v>
      </c>
      <c r="I1019" s="94" t="str">
        <f>IF(AND([9]Mides!H1010&gt;=31,[9]Mides!H1010&lt;=60),"X","  ")</f>
        <v xml:space="preserve">  </v>
      </c>
      <c r="J1019" s="94" t="str">
        <f>IF([9]Mides!H1010&gt;60,"X", "  ")</f>
        <v xml:space="preserve">  </v>
      </c>
      <c r="K1019" s="96">
        <f>[9]Mides!N1010</f>
        <v>0</v>
      </c>
      <c r="L1019" s="96">
        <f>[9]Mides!K1010</f>
        <v>0</v>
      </c>
      <c r="M1019" s="96">
        <f>[9]Mides!L1010</f>
        <v>0</v>
      </c>
      <c r="N1019" s="96" t="str">
        <f>[9]Mides!M1010</f>
        <v>x</v>
      </c>
      <c r="O1019" s="96">
        <f t="shared" si="11"/>
        <v>0</v>
      </c>
      <c r="P1019" s="96" t="str">
        <f>[9]Mides!R1010</f>
        <v>Guatemala</v>
      </c>
      <c r="Q1019" s="96" t="str">
        <f>[9]Mides!S1010</f>
        <v>Guatemala</v>
      </c>
    </row>
    <row r="1020" spans="2:17" ht="15" thickBot="1" x14ac:dyDescent="0.35">
      <c r="B1020" s="92" t="str">
        <f>[9]Mides!E1011</f>
        <v>Paola</v>
      </c>
      <c r="C1020" s="93" t="str">
        <f>[9]Mides!D1011</f>
        <v>Tello</v>
      </c>
      <c r="D1020" s="94" t="str">
        <f>IF([9]Mides!F1011=1,"X"," ")</f>
        <v>X</v>
      </c>
      <c r="E1020" s="94" t="str">
        <f>IF([9]Mides!F1011=2,"X"," ")</f>
        <v xml:space="preserve"> </v>
      </c>
      <c r="F1020" s="95" t="str">
        <f>[9]Mides!B1011</f>
        <v>menor de edad</v>
      </c>
      <c r="G1020" s="94" t="str">
        <f>IF(AND([9]Mides!H1011&gt;=1,[9]Mides!H1011&lt;=14),"X"," ")</f>
        <v xml:space="preserve"> </v>
      </c>
      <c r="H1020" s="94" t="str">
        <f>IF(AND([9]Mides!H1011&gt;=14,[9]Mides!H1011&lt;=30),"X"," ")</f>
        <v>X</v>
      </c>
      <c r="I1020" s="94" t="str">
        <f>IF(AND([9]Mides!H1011&gt;=31,[9]Mides!H1011&lt;=60),"X","  ")</f>
        <v xml:space="preserve">  </v>
      </c>
      <c r="J1020" s="94" t="str">
        <f>IF([9]Mides!H1011&gt;60,"X", "  ")</f>
        <v xml:space="preserve">  </v>
      </c>
      <c r="K1020" s="96">
        <f>[9]Mides!N1011</f>
        <v>0</v>
      </c>
      <c r="L1020" s="96">
        <f>[9]Mides!K1011</f>
        <v>0</v>
      </c>
      <c r="M1020" s="96">
        <f>[9]Mides!L1011</f>
        <v>0</v>
      </c>
      <c r="N1020" s="96" t="str">
        <f>[9]Mides!M1011</f>
        <v>x</v>
      </c>
      <c r="O1020" s="96">
        <f t="shared" si="11"/>
        <v>0</v>
      </c>
      <c r="P1020" s="96" t="str">
        <f>[9]Mides!R1011</f>
        <v>Guatemala</v>
      </c>
      <c r="Q1020" s="96" t="str">
        <f>[9]Mides!S1011</f>
        <v>Guatemala</v>
      </c>
    </row>
    <row r="1021" spans="2:17" ht="15" thickBot="1" x14ac:dyDescent="0.35">
      <c r="B1021" s="92" t="str">
        <f>[9]Mides!E1012</f>
        <v>Nora</v>
      </c>
      <c r="C1021" s="93" t="str">
        <f>[9]Mides!D1012</f>
        <v>Matias</v>
      </c>
      <c r="D1021" s="94" t="str">
        <f>IF([9]Mides!F1012=1,"X"," ")</f>
        <v>X</v>
      </c>
      <c r="E1021" s="94" t="str">
        <f>IF([9]Mides!F1012=2,"X"," ")</f>
        <v xml:space="preserve"> </v>
      </c>
      <c r="F1021" s="95">
        <f>[9]Mides!B1012</f>
        <v>2457670101001</v>
      </c>
      <c r="G1021" s="94" t="str">
        <f>IF(AND([9]Mides!H1012&gt;=1,[9]Mides!H1012&lt;=14),"X"," ")</f>
        <v xml:space="preserve"> </v>
      </c>
      <c r="H1021" s="94" t="str">
        <f>IF(AND([9]Mides!H1012&gt;=14,[9]Mides!H1012&lt;=30),"X"," ")</f>
        <v xml:space="preserve"> </v>
      </c>
      <c r="I1021" s="94" t="str">
        <f>IF(AND([9]Mides!H1012&gt;=31,[9]Mides!H1012&lt;=60),"X","  ")</f>
        <v>X</v>
      </c>
      <c r="J1021" s="94" t="str">
        <f>IF([9]Mides!H1012&gt;60,"X", "  ")</f>
        <v xml:space="preserve">  </v>
      </c>
      <c r="K1021" s="96">
        <f>[9]Mides!N1012</f>
        <v>0</v>
      </c>
      <c r="L1021" s="96">
        <f>[9]Mides!K1012</f>
        <v>0</v>
      </c>
      <c r="M1021" s="96">
        <f>[9]Mides!L1012</f>
        <v>0</v>
      </c>
      <c r="N1021" s="96" t="str">
        <f>[9]Mides!M1012</f>
        <v>x</v>
      </c>
      <c r="O1021" s="96">
        <f t="shared" si="11"/>
        <v>0</v>
      </c>
      <c r="P1021" s="96" t="str">
        <f>[9]Mides!R1012</f>
        <v>Guatemala</v>
      </c>
      <c r="Q1021" s="96" t="str">
        <f>[9]Mides!S1012</f>
        <v>Guatemala</v>
      </c>
    </row>
    <row r="1022" spans="2:17" ht="15" thickBot="1" x14ac:dyDescent="0.35">
      <c r="B1022" s="92" t="str">
        <f>[9]Mides!E1013</f>
        <v>Steven</v>
      </c>
      <c r="C1022" s="93" t="str">
        <f>[9]Mides!D1013</f>
        <v>Escobar</v>
      </c>
      <c r="D1022" s="94" t="str">
        <f>IF([9]Mides!F1013=1,"X"," ")</f>
        <v>X</v>
      </c>
      <c r="E1022" s="94" t="str">
        <f>IF([9]Mides!F1013=2,"X"," ")</f>
        <v xml:space="preserve"> </v>
      </c>
      <c r="F1022" s="95" t="str">
        <f>[9]Mides!B1013</f>
        <v>menor de edad</v>
      </c>
      <c r="G1022" s="94" t="str">
        <f>IF(AND([9]Mides!H1013&gt;=1,[9]Mides!H1013&lt;=14),"X"," ")</f>
        <v>X</v>
      </c>
      <c r="H1022" s="94" t="str">
        <f>IF(AND([9]Mides!H1013&gt;=14,[9]Mides!H1013&lt;=30),"X"," ")</f>
        <v xml:space="preserve"> </v>
      </c>
      <c r="I1022" s="94" t="str">
        <f>IF(AND([9]Mides!H1013&gt;=31,[9]Mides!H1013&lt;=60),"X","  ")</f>
        <v xml:space="preserve">  </v>
      </c>
      <c r="J1022" s="94" t="str">
        <f>IF([9]Mides!H1013&gt;60,"X", "  ")</f>
        <v xml:space="preserve">  </v>
      </c>
      <c r="K1022" s="96">
        <f>[9]Mides!N1013</f>
        <v>0</v>
      </c>
      <c r="L1022" s="96">
        <f>[9]Mides!K1013</f>
        <v>0</v>
      </c>
      <c r="M1022" s="96">
        <f>[9]Mides!L1013</f>
        <v>0</v>
      </c>
      <c r="N1022" s="96" t="str">
        <f>[9]Mides!M1013</f>
        <v>x</v>
      </c>
      <c r="O1022" s="96">
        <f t="shared" si="11"/>
        <v>0</v>
      </c>
      <c r="P1022" s="96" t="str">
        <f>[9]Mides!R1013</f>
        <v>Guatemala</v>
      </c>
      <c r="Q1022" s="96" t="str">
        <f>[9]Mides!S1013</f>
        <v>Guatemala</v>
      </c>
    </row>
    <row r="1023" spans="2:17" ht="15" thickBot="1" x14ac:dyDescent="0.35">
      <c r="B1023" s="92" t="str">
        <f>[9]Mides!E1014</f>
        <v>Edrian</v>
      </c>
      <c r="C1023" s="93" t="str">
        <f>[9]Mides!D1014</f>
        <v>Matias</v>
      </c>
      <c r="D1023" s="94" t="str">
        <f>IF([9]Mides!F1014=1,"X"," ")</f>
        <v xml:space="preserve"> </v>
      </c>
      <c r="E1023" s="94" t="str">
        <f>IF([9]Mides!F1014=2,"X"," ")</f>
        <v>X</v>
      </c>
      <c r="F1023" s="95" t="str">
        <f>[9]Mides!B1014</f>
        <v>menor de edad</v>
      </c>
      <c r="G1023" s="94" t="str">
        <f>IF(AND([9]Mides!H1014&gt;=1,[9]Mides!H1014&lt;=14),"X"," ")</f>
        <v>X</v>
      </c>
      <c r="H1023" s="94" t="str">
        <f>IF(AND([9]Mides!H1014&gt;=14,[9]Mides!H1014&lt;=30),"X"," ")</f>
        <v xml:space="preserve"> </v>
      </c>
      <c r="I1023" s="94" t="str">
        <f>IF(AND([9]Mides!H1014&gt;=31,[9]Mides!H1014&lt;=60),"X","  ")</f>
        <v xml:space="preserve">  </v>
      </c>
      <c r="J1023" s="94" t="str">
        <f>IF([9]Mides!H1014&gt;60,"X", "  ")</f>
        <v xml:space="preserve">  </v>
      </c>
      <c r="K1023" s="96">
        <f>[9]Mides!N1014</f>
        <v>0</v>
      </c>
      <c r="L1023" s="96">
        <f>[9]Mides!K1014</f>
        <v>0</v>
      </c>
      <c r="M1023" s="96">
        <f>[9]Mides!L1014</f>
        <v>0</v>
      </c>
      <c r="N1023" s="96" t="str">
        <f>[9]Mides!M1014</f>
        <v>x</v>
      </c>
      <c r="O1023" s="96">
        <f t="shared" si="11"/>
        <v>0</v>
      </c>
      <c r="P1023" s="96" t="str">
        <f>[9]Mides!R1014</f>
        <v>Guatemala</v>
      </c>
      <c r="Q1023" s="96" t="str">
        <f>[9]Mides!S1014</f>
        <v>Guatemala</v>
      </c>
    </row>
    <row r="1024" spans="2:17" ht="15" thickBot="1" x14ac:dyDescent="0.35">
      <c r="B1024" s="92" t="str">
        <f>[9]Mides!E1015</f>
        <v>Janeira</v>
      </c>
      <c r="C1024" s="93" t="str">
        <f>[9]Mides!D1015</f>
        <v>Gonzalez</v>
      </c>
      <c r="D1024" s="94" t="str">
        <f>IF([9]Mides!F1015=1,"X"," ")</f>
        <v>X</v>
      </c>
      <c r="E1024" s="94" t="str">
        <f>IF([9]Mides!F1015=2,"X"," ")</f>
        <v xml:space="preserve"> </v>
      </c>
      <c r="F1024" s="95">
        <f>[9]Mides!B1015</f>
        <v>1797985020101</v>
      </c>
      <c r="G1024" s="94" t="str">
        <f>IF(AND([9]Mides!H1015&gt;=1,[9]Mides!H1015&lt;=14),"X"," ")</f>
        <v xml:space="preserve"> </v>
      </c>
      <c r="H1024" s="94" t="str">
        <f>IF(AND([9]Mides!H1015&gt;=14,[9]Mides!H1015&lt;=30),"X"," ")</f>
        <v xml:space="preserve"> </v>
      </c>
      <c r="I1024" s="94" t="str">
        <f>IF(AND([9]Mides!H1015&gt;=31,[9]Mides!H1015&lt;=60),"X","  ")</f>
        <v>X</v>
      </c>
      <c r="J1024" s="94" t="str">
        <f>IF([9]Mides!H1015&gt;60,"X", "  ")</f>
        <v xml:space="preserve">  </v>
      </c>
      <c r="K1024" s="96">
        <f>[9]Mides!N1015</f>
        <v>0</v>
      </c>
      <c r="L1024" s="96">
        <f>[9]Mides!K1015</f>
        <v>0</v>
      </c>
      <c r="M1024" s="96">
        <f>[9]Mides!L1015</f>
        <v>0</v>
      </c>
      <c r="N1024" s="96" t="str">
        <f>[9]Mides!M1015</f>
        <v>x</v>
      </c>
      <c r="O1024" s="96">
        <f t="shared" si="11"/>
        <v>0</v>
      </c>
      <c r="P1024" s="96" t="str">
        <f>[9]Mides!R1015</f>
        <v>Guatemala</v>
      </c>
      <c r="Q1024" s="96" t="str">
        <f>[9]Mides!S1015</f>
        <v>Guatemala</v>
      </c>
    </row>
    <row r="1025" spans="2:17" ht="15" thickBot="1" x14ac:dyDescent="0.35">
      <c r="B1025" s="92" t="str">
        <f>[9]Mides!E1016</f>
        <v>Izabel</v>
      </c>
      <c r="C1025" s="93" t="str">
        <f>[9]Mides!D1016</f>
        <v>Oliveros</v>
      </c>
      <c r="D1025" s="94" t="str">
        <f>IF([9]Mides!F1016=1,"X"," ")</f>
        <v>X</v>
      </c>
      <c r="E1025" s="94" t="str">
        <f>IF([9]Mides!F1016=2,"X"," ")</f>
        <v xml:space="preserve"> </v>
      </c>
      <c r="F1025" s="95" t="str">
        <f>[9]Mides!B1016</f>
        <v>menor de edad</v>
      </c>
      <c r="G1025" s="94" t="str">
        <f>IF(AND([9]Mides!H1016&gt;=1,[9]Mides!H1016&lt;=14),"X"," ")</f>
        <v>X</v>
      </c>
      <c r="H1025" s="94" t="str">
        <f>IF(AND([9]Mides!H1016&gt;=14,[9]Mides!H1016&lt;=30),"X"," ")</f>
        <v>X</v>
      </c>
      <c r="I1025" s="94" t="str">
        <f>IF(AND([9]Mides!H1016&gt;=31,[9]Mides!H1016&lt;=60),"X","  ")</f>
        <v xml:space="preserve">  </v>
      </c>
      <c r="J1025" s="94" t="str">
        <f>IF([9]Mides!H1016&gt;60,"X", "  ")</f>
        <v xml:space="preserve">  </v>
      </c>
      <c r="K1025" s="96">
        <f>[9]Mides!N1016</f>
        <v>0</v>
      </c>
      <c r="L1025" s="96">
        <f>[9]Mides!K1016</f>
        <v>0</v>
      </c>
      <c r="M1025" s="96">
        <f>[9]Mides!L1016</f>
        <v>0</v>
      </c>
      <c r="N1025" s="96" t="str">
        <f>[9]Mides!M1016</f>
        <v>x</v>
      </c>
      <c r="O1025" s="96">
        <f t="shared" si="11"/>
        <v>0</v>
      </c>
      <c r="P1025" s="96" t="str">
        <f>[9]Mides!R1016</f>
        <v>Guatemala</v>
      </c>
      <c r="Q1025" s="96" t="str">
        <f>[9]Mides!S1016</f>
        <v>Guatemala</v>
      </c>
    </row>
    <row r="1026" spans="2:17" ht="15" thickBot="1" x14ac:dyDescent="0.35">
      <c r="B1026" s="92" t="str">
        <f>[9]Mides!E1017</f>
        <v>Carlos</v>
      </c>
      <c r="C1026" s="93" t="str">
        <f>[9]Mides!D1017</f>
        <v>Lopez</v>
      </c>
      <c r="D1026" s="94" t="str">
        <f>IF([9]Mides!F1017=1,"X"," ")</f>
        <v xml:space="preserve"> </v>
      </c>
      <c r="E1026" s="94" t="str">
        <f>IF([9]Mides!F1017=2,"X"," ")</f>
        <v>X</v>
      </c>
      <c r="F1026" s="95">
        <f>[9]Mides!B1017</f>
        <v>16404320101</v>
      </c>
      <c r="G1026" s="94" t="str">
        <f>IF(AND([9]Mides!H1017&gt;=1,[9]Mides!H1017&lt;=14),"X"," ")</f>
        <v xml:space="preserve"> </v>
      </c>
      <c r="H1026" s="94" t="str">
        <f>IF(AND([9]Mides!H1017&gt;=14,[9]Mides!H1017&lt;=30),"X"," ")</f>
        <v xml:space="preserve"> </v>
      </c>
      <c r="I1026" s="94" t="str">
        <f>IF(AND([9]Mides!H1017&gt;=31,[9]Mides!H1017&lt;=60),"X","  ")</f>
        <v>X</v>
      </c>
      <c r="J1026" s="94" t="str">
        <f>IF([9]Mides!H1017&gt;60,"X", "  ")</f>
        <v xml:space="preserve">  </v>
      </c>
      <c r="K1026" s="96">
        <f>[9]Mides!N1017</f>
        <v>0</v>
      </c>
      <c r="L1026" s="96">
        <f>[9]Mides!K1017</f>
        <v>0</v>
      </c>
      <c r="M1026" s="96">
        <f>[9]Mides!L1017</f>
        <v>0</v>
      </c>
      <c r="N1026" s="96" t="str">
        <f>[9]Mides!M1017</f>
        <v>x</v>
      </c>
      <c r="O1026" s="96">
        <f t="shared" si="11"/>
        <v>0</v>
      </c>
      <c r="P1026" s="96" t="str">
        <f>[9]Mides!R1017</f>
        <v>Guatemala</v>
      </c>
      <c r="Q1026" s="96" t="str">
        <f>[9]Mides!S1017</f>
        <v>Guatemala</v>
      </c>
    </row>
    <row r="1027" spans="2:17" ht="15" thickBot="1" x14ac:dyDescent="0.35">
      <c r="B1027" s="92" t="str">
        <f>[9]Mides!E1018</f>
        <v>Jonathan</v>
      </c>
      <c r="C1027" s="93" t="str">
        <f>[9]Mides!D1018</f>
        <v>Zepeda</v>
      </c>
      <c r="D1027" s="94" t="str">
        <f>IF([9]Mides!F1018=1,"X"," ")</f>
        <v xml:space="preserve"> </v>
      </c>
      <c r="E1027" s="94" t="str">
        <f>IF([9]Mides!F1018=2,"X"," ")</f>
        <v>X</v>
      </c>
      <c r="F1027" s="95">
        <f>[9]Mides!B1018</f>
        <v>3717954000101</v>
      </c>
      <c r="G1027" s="94" t="str">
        <f>IF(AND([9]Mides!H1018&gt;=1,[9]Mides!H1018&lt;=14),"X"," ")</f>
        <v xml:space="preserve"> </v>
      </c>
      <c r="H1027" s="94" t="str">
        <f>IF(AND([9]Mides!H1018&gt;=14,[9]Mides!H1018&lt;=30),"X"," ")</f>
        <v>X</v>
      </c>
      <c r="I1027" s="94" t="str">
        <f>IF(AND([9]Mides!H1018&gt;=31,[9]Mides!H1018&lt;=60),"X","  ")</f>
        <v xml:space="preserve">  </v>
      </c>
      <c r="J1027" s="94" t="str">
        <f>IF([9]Mides!H1018&gt;60,"X", "  ")</f>
        <v xml:space="preserve">  </v>
      </c>
      <c r="K1027" s="96">
        <f>[9]Mides!N1018</f>
        <v>0</v>
      </c>
      <c r="L1027" s="96">
        <f>[9]Mides!K1018</f>
        <v>0</v>
      </c>
      <c r="M1027" s="96">
        <f>[9]Mides!L1018</f>
        <v>0</v>
      </c>
      <c r="N1027" s="96" t="str">
        <f>[9]Mides!M1018</f>
        <v>x</v>
      </c>
      <c r="O1027" s="96">
        <f t="shared" si="11"/>
        <v>0</v>
      </c>
      <c r="P1027" s="96" t="str">
        <f>[9]Mides!R1018</f>
        <v>Guatemala</v>
      </c>
      <c r="Q1027" s="96" t="str">
        <f>[9]Mides!S1018</f>
        <v>Guatemala</v>
      </c>
    </row>
    <row r="1028" spans="2:17" ht="15" thickBot="1" x14ac:dyDescent="0.35">
      <c r="B1028" s="92" t="str">
        <f>[9]Mides!E1019</f>
        <v>Madeline</v>
      </c>
      <c r="C1028" s="93" t="str">
        <f>[9]Mides!D1019</f>
        <v>Ecute</v>
      </c>
      <c r="D1028" s="94" t="str">
        <f>IF([9]Mides!F1019=1,"X"," ")</f>
        <v>X</v>
      </c>
      <c r="E1028" s="94" t="str">
        <f>IF([9]Mides!F1019=2,"X"," ")</f>
        <v xml:space="preserve"> </v>
      </c>
      <c r="F1028" s="95" t="str">
        <f>[9]Mides!B1019</f>
        <v>menor de edad</v>
      </c>
      <c r="G1028" s="94" t="str">
        <f>IF(AND([9]Mides!H1019&gt;=1,[9]Mides!H1019&lt;=14),"X"," ")</f>
        <v>X</v>
      </c>
      <c r="H1028" s="94" t="str">
        <f>IF(AND([9]Mides!H1019&gt;=14,[9]Mides!H1019&lt;=30),"X"," ")</f>
        <v xml:space="preserve"> </v>
      </c>
      <c r="I1028" s="94" t="str">
        <f>IF(AND([9]Mides!H1019&gt;=31,[9]Mides!H1019&lt;=60),"X","  ")</f>
        <v xml:space="preserve">  </v>
      </c>
      <c r="J1028" s="94" t="str">
        <f>IF([9]Mides!H1019&gt;60,"X", "  ")</f>
        <v xml:space="preserve">  </v>
      </c>
      <c r="K1028" s="96">
        <f>[9]Mides!N1019</f>
        <v>0</v>
      </c>
      <c r="L1028" s="96">
        <f>[9]Mides!K1019</f>
        <v>0</v>
      </c>
      <c r="M1028" s="96">
        <f>[9]Mides!L1019</f>
        <v>0</v>
      </c>
      <c r="N1028" s="96" t="str">
        <f>[9]Mides!M1019</f>
        <v>x</v>
      </c>
      <c r="O1028" s="96">
        <f t="shared" si="11"/>
        <v>0</v>
      </c>
      <c r="P1028" s="96" t="str">
        <f>[9]Mides!R1019</f>
        <v>Guatemala</v>
      </c>
      <c r="Q1028" s="96" t="str">
        <f>[9]Mides!S1019</f>
        <v>Guatemala</v>
      </c>
    </row>
    <row r="1029" spans="2:17" ht="15" thickBot="1" x14ac:dyDescent="0.35">
      <c r="B1029" s="92" t="str">
        <f>[9]Mides!E1020</f>
        <v>Mario</v>
      </c>
      <c r="C1029" s="93" t="str">
        <f>[9]Mides!D1020</f>
        <v>Palala</v>
      </c>
      <c r="D1029" s="94" t="str">
        <f>IF([9]Mides!F1020=1,"X"," ")</f>
        <v xml:space="preserve"> </v>
      </c>
      <c r="E1029" s="94" t="str">
        <f>IF([9]Mides!F1020=2,"X"," ")</f>
        <v>X</v>
      </c>
      <c r="F1029" s="95">
        <f>[9]Mides!B1020</f>
        <v>2283916011710</v>
      </c>
      <c r="G1029" s="94" t="str">
        <f>IF(AND([9]Mides!H1020&gt;=1,[9]Mides!H1020&lt;=14),"X"," ")</f>
        <v xml:space="preserve"> </v>
      </c>
      <c r="H1029" s="94" t="str">
        <f>IF(AND([9]Mides!H1020&gt;=14,[9]Mides!H1020&lt;=30),"X"," ")</f>
        <v>X</v>
      </c>
      <c r="I1029" s="94" t="str">
        <f>IF(AND([9]Mides!H1020&gt;=31,[9]Mides!H1020&lt;=60),"X","  ")</f>
        <v xml:space="preserve">  </v>
      </c>
      <c r="J1029" s="94" t="str">
        <f>IF([9]Mides!H1020&gt;60,"X", "  ")</f>
        <v xml:space="preserve">  </v>
      </c>
      <c r="K1029" s="96">
        <f>[9]Mides!N1020</f>
        <v>0</v>
      </c>
      <c r="L1029" s="96">
        <f>[9]Mides!K1020</f>
        <v>0</v>
      </c>
      <c r="M1029" s="96">
        <f>[9]Mides!L1020</f>
        <v>0</v>
      </c>
      <c r="N1029" s="96" t="str">
        <f>[9]Mides!M1020</f>
        <v>x</v>
      </c>
      <c r="O1029" s="96">
        <f t="shared" si="11"/>
        <v>0</v>
      </c>
      <c r="P1029" s="96" t="str">
        <f>[9]Mides!R1020</f>
        <v>Guatemala</v>
      </c>
      <c r="Q1029" s="96" t="str">
        <f>[9]Mides!S1020</f>
        <v>Guatemala</v>
      </c>
    </row>
    <row r="1030" spans="2:17" ht="15" thickBot="1" x14ac:dyDescent="0.35">
      <c r="B1030" s="92" t="str">
        <f>[9]Mides!E1021</f>
        <v>Brenda</v>
      </c>
      <c r="C1030" s="93" t="str">
        <f>[9]Mides!D1021</f>
        <v>Peinado</v>
      </c>
      <c r="D1030" s="94" t="str">
        <f>IF([9]Mides!F1021=1,"X"," ")</f>
        <v>X</v>
      </c>
      <c r="E1030" s="94" t="str">
        <f>IF([9]Mides!F1021=2,"X"," ")</f>
        <v xml:space="preserve"> </v>
      </c>
      <c r="F1030" s="95">
        <f>[9]Mides!B1021</f>
        <v>1725067940101</v>
      </c>
      <c r="G1030" s="94" t="str">
        <f>IF(AND([9]Mides!H1021&gt;=1,[9]Mides!H1021&lt;=14),"X"," ")</f>
        <v xml:space="preserve"> </v>
      </c>
      <c r="H1030" s="94" t="str">
        <f>IF(AND([9]Mides!H1021&gt;=14,[9]Mides!H1021&lt;=30),"X"," ")</f>
        <v xml:space="preserve"> </v>
      </c>
      <c r="I1030" s="94" t="str">
        <f>IF(AND([9]Mides!H1021&gt;=31,[9]Mides!H1021&lt;=60),"X","  ")</f>
        <v>X</v>
      </c>
      <c r="J1030" s="94" t="str">
        <f>IF([9]Mides!H1021&gt;60,"X", "  ")</f>
        <v xml:space="preserve">  </v>
      </c>
      <c r="K1030" s="96">
        <f>[9]Mides!N1021</f>
        <v>0</v>
      </c>
      <c r="L1030" s="96">
        <f>[9]Mides!K1021</f>
        <v>0</v>
      </c>
      <c r="M1030" s="96">
        <f>[9]Mides!L1021</f>
        <v>0</v>
      </c>
      <c r="N1030" s="96" t="str">
        <f>[9]Mides!M1021</f>
        <v>x</v>
      </c>
      <c r="O1030" s="96">
        <f t="shared" si="11"/>
        <v>0</v>
      </c>
      <c r="P1030" s="96" t="str">
        <f>[9]Mides!R1021</f>
        <v>Guatemala</v>
      </c>
      <c r="Q1030" s="96" t="str">
        <f>[9]Mides!S1021</f>
        <v>Guatemala</v>
      </c>
    </row>
    <row r="1031" spans="2:17" ht="15" thickBot="1" x14ac:dyDescent="0.35">
      <c r="B1031" s="92" t="str">
        <f>[9]Mides!E1022</f>
        <v>Kimberly</v>
      </c>
      <c r="C1031" s="93" t="str">
        <f>[9]Mides!D1022</f>
        <v>Herrera</v>
      </c>
      <c r="D1031" s="94" t="str">
        <f>IF([9]Mides!F1022=1,"X"," ")</f>
        <v>X</v>
      </c>
      <c r="E1031" s="94" t="str">
        <f>IF([9]Mides!F1022=2,"X"," ")</f>
        <v xml:space="preserve"> </v>
      </c>
      <c r="F1031" s="95" t="str">
        <f>[9]Mides!B1022</f>
        <v>menor de edad</v>
      </c>
      <c r="G1031" s="94" t="str">
        <f>IF(AND([9]Mides!H1022&gt;=1,[9]Mides!H1022&lt;=14),"X"," ")</f>
        <v>X</v>
      </c>
      <c r="H1031" s="94" t="str">
        <f>IF(AND([9]Mides!H1022&gt;=14,[9]Mides!H1022&lt;=30),"X"," ")</f>
        <v>X</v>
      </c>
      <c r="I1031" s="94" t="str">
        <f>IF(AND([9]Mides!H1022&gt;=31,[9]Mides!H1022&lt;=60),"X","  ")</f>
        <v xml:space="preserve">  </v>
      </c>
      <c r="J1031" s="94" t="str">
        <f>IF([9]Mides!H1022&gt;60,"X", "  ")</f>
        <v xml:space="preserve">  </v>
      </c>
      <c r="K1031" s="96">
        <f>[9]Mides!N1022</f>
        <v>0</v>
      </c>
      <c r="L1031" s="96">
        <f>[9]Mides!K1022</f>
        <v>0</v>
      </c>
      <c r="M1031" s="96">
        <f>[9]Mides!L1022</f>
        <v>0</v>
      </c>
      <c r="N1031" s="96" t="str">
        <f>[9]Mides!M1022</f>
        <v>x</v>
      </c>
      <c r="O1031" s="96">
        <f t="shared" si="11"/>
        <v>0</v>
      </c>
      <c r="P1031" s="96" t="str">
        <f>[9]Mides!R1022</f>
        <v>Guatemala</v>
      </c>
      <c r="Q1031" s="96" t="str">
        <f>[9]Mides!S1022</f>
        <v>Guatemala</v>
      </c>
    </row>
    <row r="1032" spans="2:17" ht="15" thickBot="1" x14ac:dyDescent="0.35">
      <c r="B1032" s="92" t="str">
        <f>[9]Mides!E1023</f>
        <v>Katia</v>
      </c>
      <c r="C1032" s="93" t="str">
        <f>[9]Mides!D1023</f>
        <v>Gonzalez</v>
      </c>
      <c r="D1032" s="94" t="str">
        <f>IF([9]Mides!F1023=1,"X"," ")</f>
        <v>X</v>
      </c>
      <c r="E1032" s="94" t="str">
        <f>IF([9]Mides!F1023=2,"X"," ")</f>
        <v xml:space="preserve"> </v>
      </c>
      <c r="F1032" s="95">
        <f>[9]Mides!B1023</f>
        <v>221517050408</v>
      </c>
      <c r="G1032" s="94" t="str">
        <f>IF(AND([9]Mides!H1023&gt;=1,[9]Mides!H1023&lt;=14),"X"," ")</f>
        <v xml:space="preserve"> </v>
      </c>
      <c r="H1032" s="94" t="str">
        <f>IF(AND([9]Mides!H1023&gt;=14,[9]Mides!H1023&lt;=30),"X"," ")</f>
        <v xml:space="preserve"> </v>
      </c>
      <c r="I1032" s="94" t="str">
        <f>IF(AND([9]Mides!H1023&gt;=31,[9]Mides!H1023&lt;=60),"X","  ")</f>
        <v>X</v>
      </c>
      <c r="J1032" s="94" t="str">
        <f>IF([9]Mides!H1023&gt;60,"X", "  ")</f>
        <v xml:space="preserve">  </v>
      </c>
      <c r="K1032" s="96">
        <f>[9]Mides!N1023</f>
        <v>0</v>
      </c>
      <c r="L1032" s="96">
        <f>[9]Mides!K1023</f>
        <v>0</v>
      </c>
      <c r="M1032" s="96">
        <f>[9]Mides!L1023</f>
        <v>0</v>
      </c>
      <c r="N1032" s="96" t="str">
        <f>[9]Mides!M1023</f>
        <v>x</v>
      </c>
      <c r="O1032" s="96">
        <f t="shared" si="11"/>
        <v>0</v>
      </c>
      <c r="P1032" s="96" t="str">
        <f>[9]Mides!R1023</f>
        <v>Guatemala</v>
      </c>
      <c r="Q1032" s="96" t="str">
        <f>[9]Mides!S1023</f>
        <v>Guatemala</v>
      </c>
    </row>
    <row r="1033" spans="2:17" ht="15" thickBot="1" x14ac:dyDescent="0.35">
      <c r="B1033" s="92" t="str">
        <f>[9]Mides!E1024</f>
        <v>Josue</v>
      </c>
      <c r="C1033" s="93" t="str">
        <f>[9]Mides!D1024</f>
        <v>Illezcas</v>
      </c>
      <c r="D1033" s="94" t="str">
        <f>IF([9]Mides!F1024=1,"X"," ")</f>
        <v xml:space="preserve"> </v>
      </c>
      <c r="E1033" s="94" t="str">
        <f>IF([9]Mides!F1024=2,"X"," ")</f>
        <v>X</v>
      </c>
      <c r="F1033" s="95" t="str">
        <f>[9]Mides!B1024</f>
        <v>menor de edad</v>
      </c>
      <c r="G1033" s="94" t="str">
        <f>IF(AND([9]Mides!H1024&gt;=1,[9]Mides!H1024&lt;=14),"X"," ")</f>
        <v>X</v>
      </c>
      <c r="H1033" s="94" t="str">
        <f>IF(AND([9]Mides!H1024&gt;=14,[9]Mides!H1024&lt;=30),"X"," ")</f>
        <v xml:space="preserve"> </v>
      </c>
      <c r="I1033" s="94" t="str">
        <f>IF(AND([9]Mides!H1024&gt;=31,[9]Mides!H1024&lt;=60),"X","  ")</f>
        <v xml:space="preserve">  </v>
      </c>
      <c r="J1033" s="94" t="str">
        <f>IF([9]Mides!H1024&gt;60,"X", "  ")</f>
        <v xml:space="preserve">  </v>
      </c>
      <c r="K1033" s="96">
        <f>[9]Mides!N1024</f>
        <v>0</v>
      </c>
      <c r="L1033" s="96">
        <f>[9]Mides!K1024</f>
        <v>0</v>
      </c>
      <c r="M1033" s="96">
        <f>[9]Mides!L1024</f>
        <v>0</v>
      </c>
      <c r="N1033" s="96" t="str">
        <f>[9]Mides!M1024</f>
        <v>x</v>
      </c>
      <c r="O1033" s="96">
        <f t="shared" si="11"/>
        <v>0</v>
      </c>
      <c r="P1033" s="96" t="str">
        <f>[9]Mides!R1024</f>
        <v>Guatemala</v>
      </c>
      <c r="Q1033" s="96" t="str">
        <f>[9]Mides!S1024</f>
        <v>Guatemala</v>
      </c>
    </row>
    <row r="1034" spans="2:17" ht="15" thickBot="1" x14ac:dyDescent="0.35">
      <c r="B1034" s="92" t="str">
        <f>[9]Mides!E1025</f>
        <v>Meliza</v>
      </c>
      <c r="C1034" s="93" t="str">
        <f>[9]Mides!D1025</f>
        <v>Ixcoy</v>
      </c>
      <c r="D1034" s="94" t="str">
        <f>IF([9]Mides!F1025=1,"X"," ")</f>
        <v>X</v>
      </c>
      <c r="E1034" s="94" t="str">
        <f>IF([9]Mides!F1025=2,"X"," ")</f>
        <v xml:space="preserve"> </v>
      </c>
      <c r="F1034" s="95">
        <f>[9]Mides!B1025</f>
        <v>2600344520101</v>
      </c>
      <c r="G1034" s="94" t="str">
        <f>IF(AND([9]Mides!H1025&gt;=1,[9]Mides!H1025&lt;=14),"X"," ")</f>
        <v xml:space="preserve"> </v>
      </c>
      <c r="H1034" s="94" t="str">
        <f>IF(AND([9]Mides!H1025&gt;=14,[9]Mides!H1025&lt;=30),"X"," ")</f>
        <v>X</v>
      </c>
      <c r="I1034" s="94" t="str">
        <f>IF(AND([9]Mides!H1025&gt;=31,[9]Mides!H1025&lt;=60),"X","  ")</f>
        <v xml:space="preserve">  </v>
      </c>
      <c r="J1034" s="94" t="str">
        <f>IF([9]Mides!H1025&gt;60,"X", "  ")</f>
        <v xml:space="preserve">  </v>
      </c>
      <c r="K1034" s="96">
        <f>[9]Mides!N1025</f>
        <v>0</v>
      </c>
      <c r="L1034" s="96">
        <f>[9]Mides!K1025</f>
        <v>0</v>
      </c>
      <c r="M1034" s="96">
        <f>[9]Mides!L1025</f>
        <v>0</v>
      </c>
      <c r="N1034" s="96" t="str">
        <f>[9]Mides!M1025</f>
        <v>x</v>
      </c>
      <c r="O1034" s="96">
        <f t="shared" si="11"/>
        <v>0</v>
      </c>
      <c r="P1034" s="96" t="str">
        <f>[9]Mides!R1025</f>
        <v>Guatemala</v>
      </c>
      <c r="Q1034" s="96" t="str">
        <f>[9]Mides!S1025</f>
        <v>Guatemala</v>
      </c>
    </row>
    <row r="1035" spans="2:17" ht="15" thickBot="1" x14ac:dyDescent="0.35">
      <c r="B1035" s="92" t="str">
        <f>[9]Mides!E1026</f>
        <v>Lazaro</v>
      </c>
      <c r="C1035" s="93" t="str">
        <f>[9]Mides!D1026</f>
        <v>Rueda</v>
      </c>
      <c r="D1035" s="94" t="str">
        <f>IF([9]Mides!F1026=1,"X"," ")</f>
        <v xml:space="preserve"> </v>
      </c>
      <c r="E1035" s="94" t="str">
        <f>IF([9]Mides!F1026=2,"X"," ")</f>
        <v>X</v>
      </c>
      <c r="F1035" s="95">
        <f>[9]Mides!B1026</f>
        <v>2447002650101</v>
      </c>
      <c r="G1035" s="94" t="str">
        <f>IF(AND([9]Mides!H1026&gt;=1,[9]Mides!H1026&lt;=14),"X"," ")</f>
        <v xml:space="preserve"> </v>
      </c>
      <c r="H1035" s="94" t="str">
        <f>IF(AND([9]Mides!H1026&gt;=14,[9]Mides!H1026&lt;=30),"X"," ")</f>
        <v>X</v>
      </c>
      <c r="I1035" s="94" t="str">
        <f>IF(AND([9]Mides!H1026&gt;=31,[9]Mides!H1026&lt;=60),"X","  ")</f>
        <v xml:space="preserve">  </v>
      </c>
      <c r="J1035" s="94" t="str">
        <f>IF([9]Mides!H1026&gt;60,"X", "  ")</f>
        <v xml:space="preserve">  </v>
      </c>
      <c r="K1035" s="96">
        <f>[9]Mides!N1026</f>
        <v>0</v>
      </c>
      <c r="L1035" s="96">
        <f>[9]Mides!K1026</f>
        <v>0</v>
      </c>
      <c r="M1035" s="96">
        <f>[9]Mides!L1026</f>
        <v>0</v>
      </c>
      <c r="N1035" s="96" t="str">
        <f>[9]Mides!M1026</f>
        <v>x</v>
      </c>
      <c r="O1035" s="96">
        <f t="shared" si="11"/>
        <v>0</v>
      </c>
      <c r="P1035" s="96" t="str">
        <f>[9]Mides!R1026</f>
        <v>Guatemala</v>
      </c>
      <c r="Q1035" s="96" t="str">
        <f>[9]Mides!S1026</f>
        <v>Guatemala</v>
      </c>
    </row>
    <row r="1036" spans="2:17" ht="15" thickBot="1" x14ac:dyDescent="0.35">
      <c r="B1036" s="92" t="str">
        <f>[9]Mides!E1027</f>
        <v>Nidia</v>
      </c>
      <c r="C1036" s="93" t="str">
        <f>[9]Mides!D1027</f>
        <v>Ixcoy</v>
      </c>
      <c r="D1036" s="94" t="str">
        <f>IF([9]Mides!F1027=1,"X"," ")</f>
        <v>X</v>
      </c>
      <c r="E1036" s="94" t="str">
        <f>IF([9]Mides!F1027=2,"X"," ")</f>
        <v xml:space="preserve"> </v>
      </c>
      <c r="F1036" s="95">
        <f>[9]Mides!B1027</f>
        <v>2941727420101</v>
      </c>
      <c r="G1036" s="94" t="str">
        <f>IF(AND([9]Mides!H1027&gt;=1,[9]Mides!H1027&lt;=14),"X"," ")</f>
        <v xml:space="preserve"> </v>
      </c>
      <c r="H1036" s="94" t="str">
        <f>IF(AND([9]Mides!H1027&gt;=14,[9]Mides!H1027&lt;=30),"X"," ")</f>
        <v>X</v>
      </c>
      <c r="I1036" s="94" t="str">
        <f>IF(AND([9]Mides!H1027&gt;=31,[9]Mides!H1027&lt;=60),"X","  ")</f>
        <v xml:space="preserve">  </v>
      </c>
      <c r="J1036" s="94" t="str">
        <f>IF([9]Mides!H1027&gt;60,"X", "  ")</f>
        <v xml:space="preserve">  </v>
      </c>
      <c r="K1036" s="96">
        <f>[9]Mides!N1027</f>
        <v>0</v>
      </c>
      <c r="L1036" s="96">
        <f>[9]Mides!K1027</f>
        <v>0</v>
      </c>
      <c r="M1036" s="96">
        <f>[9]Mides!L1027</f>
        <v>0</v>
      </c>
      <c r="N1036" s="96" t="str">
        <f>[9]Mides!M1027</f>
        <v>x</v>
      </c>
      <c r="O1036" s="96">
        <f t="shared" si="11"/>
        <v>0</v>
      </c>
      <c r="P1036" s="96" t="str">
        <f>[9]Mides!R1027</f>
        <v>Guatemala</v>
      </c>
      <c r="Q1036" s="96" t="str">
        <f>[9]Mides!S1027</f>
        <v>Guatemala</v>
      </c>
    </row>
    <row r="1037" spans="2:17" ht="15" thickBot="1" x14ac:dyDescent="0.35">
      <c r="B1037" s="92" t="str">
        <f>[9]Mides!E1028</f>
        <v>Emma</v>
      </c>
      <c r="C1037" s="93" t="str">
        <f>[9]Mides!D1028</f>
        <v>Boche</v>
      </c>
      <c r="D1037" s="94" t="str">
        <f>IF([9]Mides!F1028=1,"X"," ")</f>
        <v>X</v>
      </c>
      <c r="E1037" s="94" t="str">
        <f>IF([9]Mides!F1028=2,"X"," ")</f>
        <v xml:space="preserve"> </v>
      </c>
      <c r="F1037" s="95">
        <f>[9]Mides!B1028</f>
        <v>2398989070101</v>
      </c>
      <c r="G1037" s="94" t="str">
        <f>IF(AND([9]Mides!H1028&gt;=1,[9]Mides!H1028&lt;=14),"X"," ")</f>
        <v xml:space="preserve"> </v>
      </c>
      <c r="H1037" s="94" t="str">
        <f>IF(AND([9]Mides!H1028&gt;=14,[9]Mides!H1028&lt;=30),"X"," ")</f>
        <v xml:space="preserve"> </v>
      </c>
      <c r="I1037" s="94" t="str">
        <f>IF(AND([9]Mides!H1028&gt;=31,[9]Mides!H1028&lt;=60),"X","  ")</f>
        <v>X</v>
      </c>
      <c r="J1037" s="94" t="str">
        <f>IF([9]Mides!H1028&gt;60,"X", "  ")</f>
        <v xml:space="preserve">  </v>
      </c>
      <c r="K1037" s="96">
        <f>[9]Mides!N1028</f>
        <v>0</v>
      </c>
      <c r="L1037" s="96">
        <f>[9]Mides!K1028</f>
        <v>0</v>
      </c>
      <c r="M1037" s="96">
        <f>[9]Mides!L1028</f>
        <v>0</v>
      </c>
      <c r="N1037" s="96" t="str">
        <f>[9]Mides!M1028</f>
        <v>x</v>
      </c>
      <c r="O1037" s="96">
        <f t="shared" si="11"/>
        <v>0</v>
      </c>
      <c r="P1037" s="96" t="str">
        <f>[9]Mides!R1028</f>
        <v>Guatemala</v>
      </c>
      <c r="Q1037" s="96" t="str">
        <f>[9]Mides!S1028</f>
        <v>Guatemala</v>
      </c>
    </row>
    <row r="1038" spans="2:17" ht="15" thickBot="1" x14ac:dyDescent="0.35">
      <c r="B1038" s="92" t="str">
        <f>[9]Mides!E1029</f>
        <v>Gabriel</v>
      </c>
      <c r="C1038" s="93" t="str">
        <f>[9]Mides!D1029</f>
        <v>Alvarez</v>
      </c>
      <c r="D1038" s="94" t="str">
        <f>IF([9]Mides!F1029=1,"X"," ")</f>
        <v xml:space="preserve"> </v>
      </c>
      <c r="E1038" s="94" t="str">
        <f>IF([9]Mides!F1029=2,"X"," ")</f>
        <v>X</v>
      </c>
      <c r="F1038" s="95" t="str">
        <f>[9]Mides!B1029</f>
        <v>menor de edad</v>
      </c>
      <c r="G1038" s="94" t="str">
        <f>IF(AND([9]Mides!H1029&gt;=1,[9]Mides!H1029&lt;=14),"X"," ")</f>
        <v>X</v>
      </c>
      <c r="H1038" s="94" t="str">
        <f>IF(AND([9]Mides!H1029&gt;=14,[9]Mides!H1029&lt;=30),"X"," ")</f>
        <v xml:space="preserve"> </v>
      </c>
      <c r="I1038" s="94" t="str">
        <f>IF(AND([9]Mides!H1029&gt;=31,[9]Mides!H1029&lt;=60),"X","  ")</f>
        <v xml:space="preserve">  </v>
      </c>
      <c r="J1038" s="94" t="str">
        <f>IF([9]Mides!H1029&gt;60,"X", "  ")</f>
        <v xml:space="preserve">  </v>
      </c>
      <c r="K1038" s="96">
        <f>[9]Mides!N1029</f>
        <v>0</v>
      </c>
      <c r="L1038" s="96">
        <f>[9]Mides!K1029</f>
        <v>0</v>
      </c>
      <c r="M1038" s="96">
        <f>[9]Mides!L1029</f>
        <v>0</v>
      </c>
      <c r="N1038" s="96" t="str">
        <f>[9]Mides!M1029</f>
        <v>x</v>
      </c>
      <c r="O1038" s="96">
        <f t="shared" si="11"/>
        <v>0</v>
      </c>
      <c r="P1038" s="96" t="str">
        <f>[9]Mides!R1029</f>
        <v>Guatemala</v>
      </c>
      <c r="Q1038" s="96" t="str">
        <f>[9]Mides!S1029</f>
        <v>Guatemala</v>
      </c>
    </row>
    <row r="1039" spans="2:17" ht="15" thickBot="1" x14ac:dyDescent="0.35">
      <c r="B1039" s="92" t="str">
        <f>[9]Mides!E1030</f>
        <v>Gabriela</v>
      </c>
      <c r="C1039" s="93" t="str">
        <f>[9]Mides!D1030</f>
        <v>Gutierrez</v>
      </c>
      <c r="D1039" s="94" t="str">
        <f>IF([9]Mides!F1030=1,"X"," ")</f>
        <v>X</v>
      </c>
      <c r="E1039" s="94" t="str">
        <f>IF([9]Mides!F1030=2,"X"," ")</f>
        <v xml:space="preserve"> </v>
      </c>
      <c r="F1039" s="95" t="str">
        <f>[9]Mides!B1030</f>
        <v>menor de edad</v>
      </c>
      <c r="G1039" s="94" t="str">
        <f>IF(AND([9]Mides!H1030&gt;=1,[9]Mides!H1030&lt;=14),"X"," ")</f>
        <v>X</v>
      </c>
      <c r="H1039" s="94" t="str">
        <f>IF(AND([9]Mides!H1030&gt;=14,[9]Mides!H1030&lt;=30),"X"," ")</f>
        <v xml:space="preserve"> </v>
      </c>
      <c r="I1039" s="94" t="str">
        <f>IF(AND([9]Mides!H1030&gt;=31,[9]Mides!H1030&lt;=60),"X","  ")</f>
        <v xml:space="preserve">  </v>
      </c>
      <c r="J1039" s="94" t="str">
        <f>IF([9]Mides!H1030&gt;60,"X", "  ")</f>
        <v xml:space="preserve">  </v>
      </c>
      <c r="K1039" s="96">
        <f>[9]Mides!N1030</f>
        <v>0</v>
      </c>
      <c r="L1039" s="96">
        <f>[9]Mides!K1030</f>
        <v>0</v>
      </c>
      <c r="M1039" s="96">
        <f>[9]Mides!L1030</f>
        <v>0</v>
      </c>
      <c r="N1039" s="96" t="str">
        <f>[9]Mides!M1030</f>
        <v>x</v>
      </c>
      <c r="O1039" s="96">
        <f t="shared" si="11"/>
        <v>0</v>
      </c>
      <c r="P1039" s="96" t="str">
        <f>[9]Mides!R1030</f>
        <v>Guatemala</v>
      </c>
      <c r="Q1039" s="96" t="str">
        <f>[9]Mides!S1030</f>
        <v>Guatemala</v>
      </c>
    </row>
    <row r="1040" spans="2:17" ht="15" thickBot="1" x14ac:dyDescent="0.35">
      <c r="B1040" s="92" t="str">
        <f>[9]Mides!E1031</f>
        <v>Alejandra</v>
      </c>
      <c r="C1040" s="93" t="str">
        <f>[9]Mides!D1031</f>
        <v>Juarez</v>
      </c>
      <c r="D1040" s="94" t="str">
        <f>IF([9]Mides!F1031=1,"X"," ")</f>
        <v>X</v>
      </c>
      <c r="E1040" s="94" t="str">
        <f>IF([9]Mides!F1031=2,"X"," ")</f>
        <v xml:space="preserve"> </v>
      </c>
      <c r="F1040" s="95" t="str">
        <f>[9]Mides!B1031</f>
        <v>menor de edad</v>
      </c>
      <c r="G1040" s="94" t="str">
        <f>IF(AND([9]Mides!H1031&gt;=1,[9]Mides!H1031&lt;=14),"X"," ")</f>
        <v>X</v>
      </c>
      <c r="H1040" s="94" t="str">
        <f>IF(AND([9]Mides!H1031&gt;=14,[9]Mides!H1031&lt;=30),"X"," ")</f>
        <v xml:space="preserve"> </v>
      </c>
      <c r="I1040" s="94" t="str">
        <f>IF(AND([9]Mides!H1031&gt;=31,[9]Mides!H1031&lt;=60),"X","  ")</f>
        <v xml:space="preserve">  </v>
      </c>
      <c r="J1040" s="94" t="str">
        <f>IF([9]Mides!H1031&gt;60,"X", "  ")</f>
        <v xml:space="preserve">  </v>
      </c>
      <c r="K1040" s="96">
        <f>[9]Mides!N1031</f>
        <v>0</v>
      </c>
      <c r="L1040" s="96">
        <f>[9]Mides!K1031</f>
        <v>0</v>
      </c>
      <c r="M1040" s="96">
        <f>[9]Mides!L1031</f>
        <v>0</v>
      </c>
      <c r="N1040" s="96" t="str">
        <f>[9]Mides!M1031</f>
        <v>x</v>
      </c>
      <c r="O1040" s="96">
        <f t="shared" si="11"/>
        <v>0</v>
      </c>
      <c r="P1040" s="96" t="str">
        <f>[9]Mides!R1031</f>
        <v>Guatemala</v>
      </c>
      <c r="Q1040" s="96" t="str">
        <f>[9]Mides!S1031</f>
        <v>Guatemala</v>
      </c>
    </row>
    <row r="1041" spans="2:17" ht="15" thickBot="1" x14ac:dyDescent="0.35">
      <c r="B1041" s="92" t="str">
        <f>[9]Mides!E1032</f>
        <v>Karla</v>
      </c>
      <c r="C1041" s="93" t="str">
        <f>[9]Mides!D1032</f>
        <v>Juarez</v>
      </c>
      <c r="D1041" s="94" t="str">
        <f>IF([9]Mides!F1032=1,"X"," ")</f>
        <v>X</v>
      </c>
      <c r="E1041" s="94" t="str">
        <f>IF([9]Mides!F1032=2,"X"," ")</f>
        <v xml:space="preserve"> </v>
      </c>
      <c r="F1041" s="95" t="str">
        <f>[9]Mides!B1032</f>
        <v>menor de edad</v>
      </c>
      <c r="G1041" s="94" t="str">
        <f>IF(AND([9]Mides!H1032&gt;=1,[9]Mides!H1032&lt;=14),"X"," ")</f>
        <v>X</v>
      </c>
      <c r="H1041" s="94" t="str">
        <f>IF(AND([9]Mides!H1032&gt;=14,[9]Mides!H1032&lt;=30),"X"," ")</f>
        <v xml:space="preserve"> </v>
      </c>
      <c r="I1041" s="94" t="str">
        <f>IF(AND([9]Mides!H1032&gt;=31,[9]Mides!H1032&lt;=60),"X","  ")</f>
        <v xml:space="preserve">  </v>
      </c>
      <c r="J1041" s="94" t="str">
        <f>IF([9]Mides!H1032&gt;60,"X", "  ")</f>
        <v xml:space="preserve">  </v>
      </c>
      <c r="K1041" s="96">
        <f>[9]Mides!N1032</f>
        <v>0</v>
      </c>
      <c r="L1041" s="96">
        <f>[9]Mides!K1032</f>
        <v>0</v>
      </c>
      <c r="M1041" s="96">
        <f>[9]Mides!L1032</f>
        <v>0</v>
      </c>
      <c r="N1041" s="96" t="str">
        <f>[9]Mides!M1032</f>
        <v>x</v>
      </c>
      <c r="O1041" s="96">
        <f t="shared" si="11"/>
        <v>0</v>
      </c>
      <c r="P1041" s="96" t="str">
        <f>[9]Mides!R1032</f>
        <v>Guatemala</v>
      </c>
      <c r="Q1041" s="96" t="str">
        <f>[9]Mides!S1032</f>
        <v>Guatemala</v>
      </c>
    </row>
    <row r="1042" spans="2:17" ht="15" thickBot="1" x14ac:dyDescent="0.35">
      <c r="B1042" s="92" t="str">
        <f>[9]Mides!E1033</f>
        <v>Allan</v>
      </c>
      <c r="C1042" s="93" t="str">
        <f>[9]Mides!D1033</f>
        <v>Perez</v>
      </c>
      <c r="D1042" s="94" t="str">
        <f>IF([9]Mides!F1033=1,"X"," ")</f>
        <v xml:space="preserve"> </v>
      </c>
      <c r="E1042" s="94" t="str">
        <f>IF([9]Mides!F1033=2,"X"," ")</f>
        <v>X</v>
      </c>
      <c r="F1042" s="95" t="str">
        <f>[9]Mides!B1033</f>
        <v>menor de edad</v>
      </c>
      <c r="G1042" s="94" t="str">
        <f>IF(AND([9]Mides!H1033&gt;=1,[9]Mides!H1033&lt;=14),"X"," ")</f>
        <v>X</v>
      </c>
      <c r="H1042" s="94" t="str">
        <f>IF(AND([9]Mides!H1033&gt;=14,[9]Mides!H1033&lt;=30),"X"," ")</f>
        <v xml:space="preserve"> </v>
      </c>
      <c r="I1042" s="94" t="str">
        <f>IF(AND([9]Mides!H1033&gt;=31,[9]Mides!H1033&lt;=60),"X","  ")</f>
        <v xml:space="preserve">  </v>
      </c>
      <c r="J1042" s="94" t="str">
        <f>IF([9]Mides!H1033&gt;60,"X", "  ")</f>
        <v xml:space="preserve">  </v>
      </c>
      <c r="K1042" s="96">
        <f>[9]Mides!N1033</f>
        <v>0</v>
      </c>
      <c r="L1042" s="96">
        <f>[9]Mides!K1033</f>
        <v>0</v>
      </c>
      <c r="M1042" s="96">
        <f>[9]Mides!L1033</f>
        <v>0</v>
      </c>
      <c r="N1042" s="96" t="str">
        <f>[9]Mides!M1033</f>
        <v>x</v>
      </c>
      <c r="O1042" s="96">
        <f t="shared" si="11"/>
        <v>0</v>
      </c>
      <c r="P1042" s="96" t="str">
        <f>[9]Mides!R1033</f>
        <v>Guatemala</v>
      </c>
      <c r="Q1042" s="96" t="str">
        <f>[9]Mides!S1033</f>
        <v>Guatemala</v>
      </c>
    </row>
    <row r="1043" spans="2:17" ht="15" thickBot="1" x14ac:dyDescent="0.35">
      <c r="B1043" s="92" t="str">
        <f>[9]Mides!E1034</f>
        <v>Kimberli</v>
      </c>
      <c r="C1043" s="93" t="str">
        <f>[9]Mides!D1034</f>
        <v>Herrera</v>
      </c>
      <c r="D1043" s="94" t="str">
        <f>IF([9]Mides!F1034=1,"X"," ")</f>
        <v>X</v>
      </c>
      <c r="E1043" s="94" t="str">
        <f>IF([9]Mides!F1034=2,"X"," ")</f>
        <v xml:space="preserve"> </v>
      </c>
      <c r="F1043" s="95" t="str">
        <f>[9]Mides!B1034</f>
        <v>menor de edad</v>
      </c>
      <c r="G1043" s="94" t="str">
        <f>IF(AND([9]Mides!H1034&gt;=1,[9]Mides!H1034&lt;=14),"X"," ")</f>
        <v>X</v>
      </c>
      <c r="H1043" s="94" t="str">
        <f>IF(AND([9]Mides!H1034&gt;=14,[9]Mides!H1034&lt;=30),"X"," ")</f>
        <v>X</v>
      </c>
      <c r="I1043" s="94" t="str">
        <f>IF(AND([9]Mides!H1034&gt;=31,[9]Mides!H1034&lt;=60),"X","  ")</f>
        <v xml:space="preserve">  </v>
      </c>
      <c r="J1043" s="94" t="str">
        <f>IF([9]Mides!H1034&gt;60,"X", "  ")</f>
        <v xml:space="preserve">  </v>
      </c>
      <c r="K1043" s="96">
        <f>[9]Mides!N1034</f>
        <v>0</v>
      </c>
      <c r="L1043" s="96">
        <f>[9]Mides!K1034</f>
        <v>0</v>
      </c>
      <c r="M1043" s="96">
        <f>[9]Mides!L1034</f>
        <v>0</v>
      </c>
      <c r="N1043" s="96" t="str">
        <f>[9]Mides!M1034</f>
        <v>x</v>
      </c>
      <c r="O1043" s="96">
        <f t="shared" si="11"/>
        <v>0</v>
      </c>
      <c r="P1043" s="96" t="str">
        <f>[9]Mides!R1034</f>
        <v>Guatemala</v>
      </c>
      <c r="Q1043" s="96" t="str">
        <f>[9]Mides!S1034</f>
        <v>Guatemala</v>
      </c>
    </row>
    <row r="1044" spans="2:17" ht="15" thickBot="1" x14ac:dyDescent="0.35">
      <c r="B1044" s="92" t="str">
        <f>[9]Mides!E1035</f>
        <v>Iam</v>
      </c>
      <c r="C1044" s="93" t="str">
        <f>[9]Mides!D1035</f>
        <v>Lopez</v>
      </c>
      <c r="D1044" s="94" t="str">
        <f>IF([9]Mides!F1035=1,"X"," ")</f>
        <v xml:space="preserve"> </v>
      </c>
      <c r="E1044" s="94" t="str">
        <f>IF([9]Mides!F1035=2,"X"," ")</f>
        <v>X</v>
      </c>
      <c r="F1044" s="95" t="str">
        <f>[9]Mides!B1035</f>
        <v>menor de edad</v>
      </c>
      <c r="G1044" s="94" t="str">
        <f>IF(AND([9]Mides!H1035&gt;=1,[9]Mides!H1035&lt;=14),"X"," ")</f>
        <v>X</v>
      </c>
      <c r="H1044" s="94" t="str">
        <f>IF(AND([9]Mides!H1035&gt;=14,[9]Mides!H1035&lt;=30),"X"," ")</f>
        <v xml:space="preserve"> </v>
      </c>
      <c r="I1044" s="94" t="str">
        <f>IF(AND([9]Mides!H1035&gt;=31,[9]Mides!H1035&lt;=60),"X","  ")</f>
        <v xml:space="preserve">  </v>
      </c>
      <c r="J1044" s="94" t="str">
        <f>IF([9]Mides!H1035&gt;60,"X", "  ")</f>
        <v xml:space="preserve">  </v>
      </c>
      <c r="K1044" s="96">
        <f>[9]Mides!N1035</f>
        <v>0</v>
      </c>
      <c r="L1044" s="96">
        <f>[9]Mides!K1035</f>
        <v>0</v>
      </c>
      <c r="M1044" s="96">
        <f>[9]Mides!L1035</f>
        <v>0</v>
      </c>
      <c r="N1044" s="96" t="str">
        <f>[9]Mides!M1035</f>
        <v>x</v>
      </c>
      <c r="O1044" s="96">
        <f t="shared" si="11"/>
        <v>0</v>
      </c>
      <c r="P1044" s="96" t="str">
        <f>[9]Mides!R1035</f>
        <v>Guatemala</v>
      </c>
      <c r="Q1044" s="96" t="str">
        <f>[9]Mides!S1035</f>
        <v>Guatemala</v>
      </c>
    </row>
    <row r="1045" spans="2:17" ht="15" thickBot="1" x14ac:dyDescent="0.35">
      <c r="B1045" s="92" t="str">
        <f>[9]Mides!E1036</f>
        <v>David</v>
      </c>
      <c r="C1045" s="93" t="str">
        <f>[9]Mides!D1036</f>
        <v>Lopez</v>
      </c>
      <c r="D1045" s="94" t="str">
        <f>IF([9]Mides!F1036=1,"X"," ")</f>
        <v xml:space="preserve"> </v>
      </c>
      <c r="E1045" s="94" t="str">
        <f>IF([9]Mides!F1036=2,"X"," ")</f>
        <v>X</v>
      </c>
      <c r="F1045" s="95" t="str">
        <f>[9]Mides!B1036</f>
        <v>menor de edad</v>
      </c>
      <c r="G1045" s="94" t="str">
        <f>IF(AND([9]Mides!H1036&gt;=1,[9]Mides!H1036&lt;=14),"X"," ")</f>
        <v>X</v>
      </c>
      <c r="H1045" s="94" t="str">
        <f>IF(AND([9]Mides!H1036&gt;=14,[9]Mides!H1036&lt;=30),"X"," ")</f>
        <v xml:space="preserve"> </v>
      </c>
      <c r="I1045" s="94" t="str">
        <f>IF(AND([9]Mides!H1036&gt;=31,[9]Mides!H1036&lt;=60),"X","  ")</f>
        <v xml:space="preserve">  </v>
      </c>
      <c r="J1045" s="94" t="str">
        <f>IF([9]Mides!H1036&gt;60,"X", "  ")</f>
        <v xml:space="preserve">  </v>
      </c>
      <c r="K1045" s="96">
        <f>[9]Mides!N1036</f>
        <v>0</v>
      </c>
      <c r="L1045" s="96">
        <f>[9]Mides!K1036</f>
        <v>0</v>
      </c>
      <c r="M1045" s="96">
        <f>[9]Mides!L1036</f>
        <v>0</v>
      </c>
      <c r="N1045" s="96" t="str">
        <f>[9]Mides!M1036</f>
        <v>x</v>
      </c>
      <c r="O1045" s="96">
        <f t="shared" si="11"/>
        <v>0</v>
      </c>
      <c r="P1045" s="96" t="str">
        <f>[9]Mides!R1036</f>
        <v>Guatemala</v>
      </c>
      <c r="Q1045" s="96" t="str">
        <f>[9]Mides!S1036</f>
        <v>Guatemala</v>
      </c>
    </row>
    <row r="1046" spans="2:17" ht="15" thickBot="1" x14ac:dyDescent="0.35">
      <c r="B1046" s="92" t="str">
        <f>[9]Mides!E1037</f>
        <v>Alizon</v>
      </c>
      <c r="C1046" s="93" t="str">
        <f>[9]Mides!D1037</f>
        <v>Urrutia</v>
      </c>
      <c r="D1046" s="94" t="str">
        <f>IF([9]Mides!F1037=1,"X"," ")</f>
        <v>X</v>
      </c>
      <c r="E1046" s="94" t="str">
        <f>IF([9]Mides!F1037=2,"X"," ")</f>
        <v xml:space="preserve"> </v>
      </c>
      <c r="F1046" s="95" t="str">
        <f>[9]Mides!B1037</f>
        <v>menor de edad</v>
      </c>
      <c r="G1046" s="94" t="str">
        <f>IF(AND([9]Mides!H1037&gt;=1,[9]Mides!H1037&lt;=14),"X"," ")</f>
        <v>X</v>
      </c>
      <c r="H1046" s="94" t="str">
        <f>IF(AND([9]Mides!H1037&gt;=14,[9]Mides!H1037&lt;=30),"X"," ")</f>
        <v xml:space="preserve"> </v>
      </c>
      <c r="I1046" s="94" t="str">
        <f>IF(AND([9]Mides!H1037&gt;=31,[9]Mides!H1037&lt;=60),"X","  ")</f>
        <v xml:space="preserve">  </v>
      </c>
      <c r="J1046" s="94" t="str">
        <f>IF([9]Mides!H1037&gt;60,"X", "  ")</f>
        <v xml:space="preserve">  </v>
      </c>
      <c r="K1046" s="96">
        <f>[9]Mides!N1037</f>
        <v>0</v>
      </c>
      <c r="L1046" s="96">
        <f>[9]Mides!K1037</f>
        <v>0</v>
      </c>
      <c r="M1046" s="96">
        <f>[9]Mides!L1037</f>
        <v>0</v>
      </c>
      <c r="N1046" s="96" t="str">
        <f>[9]Mides!M1037</f>
        <v>x</v>
      </c>
      <c r="O1046" s="96">
        <f t="shared" si="11"/>
        <v>0</v>
      </c>
      <c r="P1046" s="96" t="str">
        <f>[9]Mides!R1037</f>
        <v>Guatemala</v>
      </c>
      <c r="Q1046" s="96" t="str">
        <f>[9]Mides!S1037</f>
        <v>Guatemala</v>
      </c>
    </row>
    <row r="1047" spans="2:17" ht="15" thickBot="1" x14ac:dyDescent="0.35">
      <c r="B1047" s="92" t="str">
        <f>[9]Mides!E1038</f>
        <v>Mariangela</v>
      </c>
      <c r="C1047" s="93" t="str">
        <f>[9]Mides!D1038</f>
        <v>Arevalo</v>
      </c>
      <c r="D1047" s="94" t="str">
        <f>IF([9]Mides!F1038=1,"X"," ")</f>
        <v>X</v>
      </c>
      <c r="E1047" s="94" t="str">
        <f>IF([9]Mides!F1038=2,"X"," ")</f>
        <v xml:space="preserve"> </v>
      </c>
      <c r="F1047" s="95" t="str">
        <f>[9]Mides!B1038</f>
        <v>menor de edad</v>
      </c>
      <c r="G1047" s="94" t="str">
        <f>IF(AND([9]Mides!H1038&gt;=1,[9]Mides!H1038&lt;=14),"X"," ")</f>
        <v>X</v>
      </c>
      <c r="H1047" s="94" t="str">
        <f>IF(AND([9]Mides!H1038&gt;=14,[9]Mides!H1038&lt;=30),"X"," ")</f>
        <v xml:space="preserve"> </v>
      </c>
      <c r="I1047" s="94" t="str">
        <f>IF(AND([9]Mides!H1038&gt;=31,[9]Mides!H1038&lt;=60),"X","  ")</f>
        <v xml:space="preserve">  </v>
      </c>
      <c r="J1047" s="94" t="str">
        <f>IF([9]Mides!H1038&gt;60,"X", "  ")</f>
        <v xml:space="preserve">  </v>
      </c>
      <c r="K1047" s="96">
        <f>[9]Mides!N1038</f>
        <v>0</v>
      </c>
      <c r="L1047" s="96">
        <f>[9]Mides!K1038</f>
        <v>0</v>
      </c>
      <c r="M1047" s="96">
        <f>[9]Mides!L1038</f>
        <v>0</v>
      </c>
      <c r="N1047" s="96" t="str">
        <f>[9]Mides!M1038</f>
        <v>x</v>
      </c>
      <c r="O1047" s="96">
        <f t="shared" si="11"/>
        <v>0</v>
      </c>
      <c r="P1047" s="96" t="str">
        <f>[9]Mides!R1038</f>
        <v>Guatemala</v>
      </c>
      <c r="Q1047" s="96" t="str">
        <f>[9]Mides!S1038</f>
        <v>Guatemala</v>
      </c>
    </row>
    <row r="1048" spans="2:17" ht="15" thickBot="1" x14ac:dyDescent="0.35">
      <c r="B1048" s="92" t="str">
        <f>[9]Mides!E1039</f>
        <v>Mariapaula</v>
      </c>
      <c r="C1048" s="93" t="str">
        <f>[9]Mides!D1039</f>
        <v>Arevalo</v>
      </c>
      <c r="D1048" s="94" t="str">
        <f>IF([9]Mides!F1039=1,"X"," ")</f>
        <v>X</v>
      </c>
      <c r="E1048" s="94" t="str">
        <f>IF([9]Mides!F1039=2,"X"," ")</f>
        <v xml:space="preserve"> </v>
      </c>
      <c r="F1048" s="95" t="str">
        <f>[9]Mides!B1039</f>
        <v>menor de edad</v>
      </c>
      <c r="G1048" s="94" t="str">
        <f>IF(AND([9]Mides!H1039&gt;=1,[9]Mides!H1039&lt;=14),"X"," ")</f>
        <v>X</v>
      </c>
      <c r="H1048" s="94" t="str">
        <f>IF(AND([9]Mides!H1039&gt;=14,[9]Mides!H1039&lt;=30),"X"," ")</f>
        <v xml:space="preserve"> </v>
      </c>
      <c r="I1048" s="94" t="str">
        <f>IF(AND([9]Mides!H1039&gt;=31,[9]Mides!H1039&lt;=60),"X","  ")</f>
        <v xml:space="preserve">  </v>
      </c>
      <c r="J1048" s="94" t="str">
        <f>IF([9]Mides!H1039&gt;60,"X", "  ")</f>
        <v xml:space="preserve">  </v>
      </c>
      <c r="K1048" s="96">
        <f>[9]Mides!N1039</f>
        <v>0</v>
      </c>
      <c r="L1048" s="96">
        <f>[9]Mides!K1039</f>
        <v>0</v>
      </c>
      <c r="M1048" s="96">
        <f>[9]Mides!L1039</f>
        <v>0</v>
      </c>
      <c r="N1048" s="96" t="str">
        <f>[9]Mides!M1039</f>
        <v>x</v>
      </c>
      <c r="O1048" s="96">
        <f t="shared" si="11"/>
        <v>0</v>
      </c>
      <c r="P1048" s="96" t="str">
        <f>[9]Mides!R1039</f>
        <v>Guatemala</v>
      </c>
      <c r="Q1048" s="96" t="str">
        <f>[9]Mides!S1039</f>
        <v>Guatemala</v>
      </c>
    </row>
    <row r="1049" spans="2:17" ht="15" thickBot="1" x14ac:dyDescent="0.35">
      <c r="B1049" s="92" t="str">
        <f>[9]Mides!E1040</f>
        <v>Frida</v>
      </c>
      <c r="C1049" s="93" t="str">
        <f>[9]Mides!D1040</f>
        <v>Recinos</v>
      </c>
      <c r="D1049" s="94" t="str">
        <f>IF([9]Mides!F1040=1,"X"," ")</f>
        <v>X</v>
      </c>
      <c r="E1049" s="94" t="str">
        <f>IF([9]Mides!F1040=2,"X"," ")</f>
        <v xml:space="preserve"> </v>
      </c>
      <c r="F1049" s="95" t="str">
        <f>[9]Mides!B1040</f>
        <v>menor de edad</v>
      </c>
      <c r="G1049" s="94" t="str">
        <f>IF(AND([9]Mides!H1040&gt;=1,[9]Mides!H1040&lt;=14),"X"," ")</f>
        <v>X</v>
      </c>
      <c r="H1049" s="94" t="str">
        <f>IF(AND([9]Mides!H1040&gt;=14,[9]Mides!H1040&lt;=30),"X"," ")</f>
        <v xml:space="preserve"> </v>
      </c>
      <c r="I1049" s="94" t="str">
        <f>IF(AND([9]Mides!H1040&gt;=31,[9]Mides!H1040&lt;=60),"X","  ")</f>
        <v xml:space="preserve">  </v>
      </c>
      <c r="J1049" s="94" t="str">
        <f>IF([9]Mides!H1040&gt;60,"X", "  ")</f>
        <v xml:space="preserve">  </v>
      </c>
      <c r="K1049" s="96">
        <f>[9]Mides!N1040</f>
        <v>0</v>
      </c>
      <c r="L1049" s="96">
        <f>[9]Mides!K1040</f>
        <v>0</v>
      </c>
      <c r="M1049" s="96">
        <f>[9]Mides!L1040</f>
        <v>0</v>
      </c>
      <c r="N1049" s="96" t="str">
        <f>[9]Mides!M1040</f>
        <v>x</v>
      </c>
      <c r="O1049" s="96">
        <f t="shared" si="11"/>
        <v>0</v>
      </c>
      <c r="P1049" s="96" t="str">
        <f>[9]Mides!R1040</f>
        <v>Guatemala</v>
      </c>
      <c r="Q1049" s="96" t="str">
        <f>[9]Mides!S1040</f>
        <v>Guatemala</v>
      </c>
    </row>
    <row r="1050" spans="2:17" ht="15" thickBot="1" x14ac:dyDescent="0.35">
      <c r="B1050" s="92" t="str">
        <f>[9]Mides!E1041</f>
        <v>David</v>
      </c>
      <c r="C1050" s="93" t="str">
        <f>[9]Mides!D1041</f>
        <v>Gonzalez</v>
      </c>
      <c r="D1050" s="94" t="str">
        <f>IF([9]Mides!F1041=1,"X"," ")</f>
        <v xml:space="preserve"> </v>
      </c>
      <c r="E1050" s="94" t="str">
        <f>IF([9]Mides!F1041=2,"X"," ")</f>
        <v>X</v>
      </c>
      <c r="F1050" s="95" t="str">
        <f>[9]Mides!B1041</f>
        <v>menor de edad</v>
      </c>
      <c r="G1050" s="94" t="str">
        <f>IF(AND([9]Mides!H1041&gt;=1,[9]Mides!H1041&lt;=14),"X"," ")</f>
        <v>X</v>
      </c>
      <c r="H1050" s="94" t="str">
        <f>IF(AND([9]Mides!H1041&gt;=14,[9]Mides!H1041&lt;=30),"X"," ")</f>
        <v xml:space="preserve"> </v>
      </c>
      <c r="I1050" s="94" t="str">
        <f>IF(AND([9]Mides!H1041&gt;=31,[9]Mides!H1041&lt;=60),"X","  ")</f>
        <v xml:space="preserve">  </v>
      </c>
      <c r="J1050" s="94" t="str">
        <f>IF([9]Mides!H1041&gt;60,"X", "  ")</f>
        <v xml:space="preserve">  </v>
      </c>
      <c r="K1050" s="96">
        <f>[9]Mides!N1041</f>
        <v>0</v>
      </c>
      <c r="L1050" s="96">
        <f>[9]Mides!K1041</f>
        <v>0</v>
      </c>
      <c r="M1050" s="96">
        <f>[9]Mides!L1041</f>
        <v>0</v>
      </c>
      <c r="N1050" s="96" t="str">
        <f>[9]Mides!M1041</f>
        <v>x</v>
      </c>
      <c r="O1050" s="96">
        <f t="shared" si="11"/>
        <v>0</v>
      </c>
      <c r="P1050" s="96" t="str">
        <f>[9]Mides!R1041</f>
        <v>Guatemala</v>
      </c>
      <c r="Q1050" s="96" t="str">
        <f>[9]Mides!S1041</f>
        <v>Guatemala</v>
      </c>
    </row>
    <row r="1051" spans="2:17" ht="15" thickBot="1" x14ac:dyDescent="0.35">
      <c r="B1051" s="92" t="str">
        <f>[9]Mides!E1042</f>
        <v>Pedro</v>
      </c>
      <c r="C1051" s="93" t="str">
        <f>[9]Mides!D1042</f>
        <v>Garcia</v>
      </c>
      <c r="D1051" s="94" t="str">
        <f>IF([9]Mides!F1042=1,"X"," ")</f>
        <v xml:space="preserve"> </v>
      </c>
      <c r="E1051" s="94" t="str">
        <f>IF([9]Mides!F1042=2,"X"," ")</f>
        <v>X</v>
      </c>
      <c r="F1051" s="95" t="str">
        <f>[9]Mides!B1042</f>
        <v>menor de edad</v>
      </c>
      <c r="G1051" s="94" t="str">
        <f>IF(AND([9]Mides!H1042&gt;=1,[9]Mides!H1042&lt;=14),"X"," ")</f>
        <v xml:space="preserve"> </v>
      </c>
      <c r="H1051" s="94" t="str">
        <f>IF(AND([9]Mides!H1042&gt;=14,[9]Mides!H1042&lt;=30),"X"," ")</f>
        <v>X</v>
      </c>
      <c r="I1051" s="94" t="str">
        <f>IF(AND([9]Mides!H1042&gt;=31,[9]Mides!H1042&lt;=60),"X","  ")</f>
        <v xml:space="preserve">  </v>
      </c>
      <c r="J1051" s="94" t="str">
        <f>IF([9]Mides!H1042&gt;60,"X", "  ")</f>
        <v xml:space="preserve">  </v>
      </c>
      <c r="K1051" s="96">
        <f>[9]Mides!N1042</f>
        <v>0</v>
      </c>
      <c r="L1051" s="96">
        <f>[9]Mides!K1042</f>
        <v>0</v>
      </c>
      <c r="M1051" s="96">
        <f>[9]Mides!L1042</f>
        <v>0</v>
      </c>
      <c r="N1051" s="96" t="str">
        <f>[9]Mides!M1042</f>
        <v>x</v>
      </c>
      <c r="O1051" s="96">
        <f t="shared" si="11"/>
        <v>0</v>
      </c>
      <c r="P1051" s="96" t="str">
        <f>[9]Mides!R1042</f>
        <v>Guatemala</v>
      </c>
      <c r="Q1051" s="96" t="str">
        <f>[9]Mides!S1042</f>
        <v>Guatemala</v>
      </c>
    </row>
    <row r="1052" spans="2:17" ht="15" thickBot="1" x14ac:dyDescent="0.35">
      <c r="B1052" s="92" t="str">
        <f>[9]Mides!E1043</f>
        <v>Dereck</v>
      </c>
      <c r="C1052" s="93" t="str">
        <f>[9]Mides!D1043</f>
        <v>De Leon</v>
      </c>
      <c r="D1052" s="94" t="str">
        <f>IF([9]Mides!F1043=1,"X"," ")</f>
        <v xml:space="preserve"> </v>
      </c>
      <c r="E1052" s="94" t="str">
        <f>IF([9]Mides!F1043=2,"X"," ")</f>
        <v>X</v>
      </c>
      <c r="F1052" s="95" t="str">
        <f>[9]Mides!B1043</f>
        <v>menor de edad</v>
      </c>
      <c r="G1052" s="94" t="str">
        <f>IF(AND([9]Mides!H1043&gt;=1,[9]Mides!H1043&lt;=14),"X"," ")</f>
        <v>X</v>
      </c>
      <c r="H1052" s="94" t="str">
        <f>IF(AND([9]Mides!H1043&gt;=14,[9]Mides!H1043&lt;=30),"X"," ")</f>
        <v xml:space="preserve"> </v>
      </c>
      <c r="I1052" s="94" t="str">
        <f>IF(AND([9]Mides!H1043&gt;=31,[9]Mides!H1043&lt;=60),"X","  ")</f>
        <v xml:space="preserve">  </v>
      </c>
      <c r="J1052" s="94" t="str">
        <f>IF([9]Mides!H1043&gt;60,"X", "  ")</f>
        <v xml:space="preserve">  </v>
      </c>
      <c r="K1052" s="96">
        <f>[9]Mides!N1043</f>
        <v>0</v>
      </c>
      <c r="L1052" s="96">
        <f>[9]Mides!K1043</f>
        <v>0</v>
      </c>
      <c r="M1052" s="96">
        <f>[9]Mides!L1043</f>
        <v>0</v>
      </c>
      <c r="N1052" s="96" t="str">
        <f>[9]Mides!M1043</f>
        <v>x</v>
      </c>
      <c r="O1052" s="96">
        <f t="shared" si="11"/>
        <v>0</v>
      </c>
      <c r="P1052" s="96" t="str">
        <f>[9]Mides!R1043</f>
        <v>Guatemala</v>
      </c>
      <c r="Q1052" s="96" t="str">
        <f>[9]Mides!S1043</f>
        <v>Guatemala</v>
      </c>
    </row>
    <row r="1053" spans="2:17" ht="15" thickBot="1" x14ac:dyDescent="0.35">
      <c r="B1053" s="92" t="str">
        <f>[9]Mides!E1044</f>
        <v>Gerardo</v>
      </c>
      <c r="C1053" s="93" t="str">
        <f>[9]Mides!D1044</f>
        <v>Fuentes</v>
      </c>
      <c r="D1053" s="94" t="str">
        <f>IF([9]Mides!F1044=1,"X"," ")</f>
        <v xml:space="preserve"> </v>
      </c>
      <c r="E1053" s="94" t="str">
        <f>IF([9]Mides!F1044=2,"X"," ")</f>
        <v>X</v>
      </c>
      <c r="F1053" s="95" t="str">
        <f>[9]Mides!B1044</f>
        <v>menor de edad</v>
      </c>
      <c r="G1053" s="94" t="str">
        <f>IF(AND([9]Mides!H1044&gt;=1,[9]Mides!H1044&lt;=14),"X"," ")</f>
        <v>X</v>
      </c>
      <c r="H1053" s="94" t="str">
        <f>IF(AND([9]Mides!H1044&gt;=14,[9]Mides!H1044&lt;=30),"X"," ")</f>
        <v xml:space="preserve"> </v>
      </c>
      <c r="I1053" s="94" t="str">
        <f>IF(AND([9]Mides!H1044&gt;=31,[9]Mides!H1044&lt;=60),"X","  ")</f>
        <v xml:space="preserve">  </v>
      </c>
      <c r="J1053" s="94" t="str">
        <f>IF([9]Mides!H1044&gt;60,"X", "  ")</f>
        <v xml:space="preserve">  </v>
      </c>
      <c r="K1053" s="96">
        <f>[9]Mides!N1044</f>
        <v>0</v>
      </c>
      <c r="L1053" s="96">
        <f>[9]Mides!K1044</f>
        <v>0</v>
      </c>
      <c r="M1053" s="96">
        <f>[9]Mides!L1044</f>
        <v>0</v>
      </c>
      <c r="N1053" s="96" t="str">
        <f>[9]Mides!M1044</f>
        <v>x</v>
      </c>
      <c r="O1053" s="96">
        <f t="shared" si="11"/>
        <v>0</v>
      </c>
      <c r="P1053" s="96" t="str">
        <f>[9]Mides!R1044</f>
        <v>Guatemala</v>
      </c>
      <c r="Q1053" s="96" t="str">
        <f>[9]Mides!S1044</f>
        <v>Guatemala</v>
      </c>
    </row>
    <row r="1054" spans="2:17" ht="15" thickBot="1" x14ac:dyDescent="0.35">
      <c r="B1054" s="92" t="str">
        <f>[9]Mides!E1045</f>
        <v>Nicole</v>
      </c>
      <c r="C1054" s="93" t="str">
        <f>[9]Mides!D1045</f>
        <v>Flores</v>
      </c>
      <c r="D1054" s="94" t="str">
        <f>IF([9]Mides!F1045=1,"X"," ")</f>
        <v>X</v>
      </c>
      <c r="E1054" s="94" t="str">
        <f>IF([9]Mides!F1045=2,"X"," ")</f>
        <v xml:space="preserve"> </v>
      </c>
      <c r="F1054" s="95" t="str">
        <f>[9]Mides!B1045</f>
        <v>menor de edad</v>
      </c>
      <c r="G1054" s="94" t="str">
        <f>IF(AND([9]Mides!H1045&gt;=1,[9]Mides!H1045&lt;=14),"X"," ")</f>
        <v>X</v>
      </c>
      <c r="H1054" s="94" t="str">
        <f>IF(AND([9]Mides!H1045&gt;=14,[9]Mides!H1045&lt;=30),"X"," ")</f>
        <v xml:space="preserve"> </v>
      </c>
      <c r="I1054" s="94" t="str">
        <f>IF(AND([9]Mides!H1045&gt;=31,[9]Mides!H1045&lt;=60),"X","  ")</f>
        <v xml:space="preserve">  </v>
      </c>
      <c r="J1054" s="94" t="str">
        <f>IF([9]Mides!H1045&gt;60,"X", "  ")</f>
        <v xml:space="preserve">  </v>
      </c>
      <c r="K1054" s="96">
        <f>[9]Mides!N1045</f>
        <v>0</v>
      </c>
      <c r="L1054" s="96">
        <f>[9]Mides!K1045</f>
        <v>0</v>
      </c>
      <c r="M1054" s="96">
        <f>[9]Mides!L1045</f>
        <v>0</v>
      </c>
      <c r="N1054" s="96" t="str">
        <f>[9]Mides!M1045</f>
        <v>x</v>
      </c>
      <c r="O1054" s="96">
        <f t="shared" si="11"/>
        <v>0</v>
      </c>
      <c r="P1054" s="96" t="str">
        <f>[9]Mides!R1045</f>
        <v>Guatemala</v>
      </c>
      <c r="Q1054" s="96" t="str">
        <f>[9]Mides!S1045</f>
        <v>Guatemala</v>
      </c>
    </row>
    <row r="1055" spans="2:17" ht="15" thickBot="1" x14ac:dyDescent="0.35">
      <c r="B1055" s="92" t="str">
        <f>[9]Mides!E1046</f>
        <v>Aldo</v>
      </c>
      <c r="C1055" s="93" t="str">
        <f>[9]Mides!D1046</f>
        <v>Hernandez</v>
      </c>
      <c r="D1055" s="94" t="str">
        <f>IF([9]Mides!F1046=1,"X"," ")</f>
        <v xml:space="preserve"> </v>
      </c>
      <c r="E1055" s="94" t="str">
        <f>IF([9]Mides!F1046=2,"X"," ")</f>
        <v>X</v>
      </c>
      <c r="F1055" s="95" t="str">
        <f>[9]Mides!B1046</f>
        <v>menor de edad</v>
      </c>
      <c r="G1055" s="94" t="str">
        <f>IF(AND([9]Mides!H1046&gt;=1,[9]Mides!H1046&lt;=14),"X"," ")</f>
        <v xml:space="preserve"> </v>
      </c>
      <c r="H1055" s="94" t="str">
        <f>IF(AND([9]Mides!H1046&gt;=14,[9]Mides!H1046&lt;=30),"X"," ")</f>
        <v>X</v>
      </c>
      <c r="I1055" s="94" t="str">
        <f>IF(AND([9]Mides!H1046&gt;=31,[9]Mides!H1046&lt;=60),"X","  ")</f>
        <v xml:space="preserve">  </v>
      </c>
      <c r="J1055" s="94" t="str">
        <f>IF([9]Mides!H1046&gt;60,"X", "  ")</f>
        <v xml:space="preserve">  </v>
      </c>
      <c r="K1055" s="96">
        <f>[9]Mides!N1046</f>
        <v>0</v>
      </c>
      <c r="L1055" s="96">
        <f>[9]Mides!K1046</f>
        <v>0</v>
      </c>
      <c r="M1055" s="96">
        <f>[9]Mides!L1046</f>
        <v>0</v>
      </c>
      <c r="N1055" s="96" t="str">
        <f>[9]Mides!M1046</f>
        <v>x</v>
      </c>
      <c r="O1055" s="96">
        <f t="shared" si="11"/>
        <v>0</v>
      </c>
      <c r="P1055" s="96" t="str">
        <f>[9]Mides!R1046</f>
        <v>Guatemala</v>
      </c>
      <c r="Q1055" s="96" t="str">
        <f>[9]Mides!S1046</f>
        <v>Guatemala</v>
      </c>
    </row>
    <row r="1056" spans="2:17" ht="15" thickBot="1" x14ac:dyDescent="0.35">
      <c r="B1056" s="92" t="str">
        <f>[9]Mides!E1047</f>
        <v>Didia</v>
      </c>
      <c r="C1056" s="93" t="str">
        <f>[9]Mides!D1047</f>
        <v>Amado</v>
      </c>
      <c r="D1056" s="94" t="str">
        <f>IF([9]Mides!F1047=1,"X"," ")</f>
        <v>X</v>
      </c>
      <c r="E1056" s="94" t="str">
        <f>IF([9]Mides!F1047=2,"X"," ")</f>
        <v xml:space="preserve"> </v>
      </c>
      <c r="F1056" s="95" t="str">
        <f>[9]Mides!B1047</f>
        <v>menor de edad</v>
      </c>
      <c r="G1056" s="94" t="str">
        <f>IF(AND([9]Mides!H1047&gt;=1,[9]Mides!H1047&lt;=14),"X"," ")</f>
        <v>X</v>
      </c>
      <c r="H1056" s="94" t="str">
        <f>IF(AND([9]Mides!H1047&gt;=14,[9]Mides!H1047&lt;=30),"X"," ")</f>
        <v xml:space="preserve"> </v>
      </c>
      <c r="I1056" s="94" t="str">
        <f>IF(AND([9]Mides!H1047&gt;=31,[9]Mides!H1047&lt;=60),"X","  ")</f>
        <v xml:space="preserve">  </v>
      </c>
      <c r="J1056" s="94" t="str">
        <f>IF([9]Mides!H1047&gt;60,"X", "  ")</f>
        <v xml:space="preserve">  </v>
      </c>
      <c r="K1056" s="96">
        <f>[9]Mides!N1047</f>
        <v>0</v>
      </c>
      <c r="L1056" s="96">
        <f>[9]Mides!K1047</f>
        <v>0</v>
      </c>
      <c r="M1056" s="96">
        <f>[9]Mides!L1047</f>
        <v>0</v>
      </c>
      <c r="N1056" s="96" t="str">
        <f>[9]Mides!M1047</f>
        <v>x</v>
      </c>
      <c r="O1056" s="96">
        <f t="shared" si="11"/>
        <v>0</v>
      </c>
      <c r="P1056" s="96" t="str">
        <f>[9]Mides!R1047</f>
        <v>Guatemala</v>
      </c>
      <c r="Q1056" s="96" t="str">
        <f>[9]Mides!S1047</f>
        <v>Guatemala</v>
      </c>
    </row>
    <row r="1057" spans="2:17" ht="15" thickBot="1" x14ac:dyDescent="0.35">
      <c r="B1057" s="92" t="str">
        <f>[9]Mides!E1048</f>
        <v>Pablo</v>
      </c>
      <c r="C1057" s="93" t="str">
        <f>[9]Mides!D1048</f>
        <v>Miranda</v>
      </c>
      <c r="D1057" s="94" t="str">
        <f>IF([9]Mides!F1048=1,"X"," ")</f>
        <v xml:space="preserve"> </v>
      </c>
      <c r="E1057" s="94" t="str">
        <f>IF([9]Mides!F1048=2,"X"," ")</f>
        <v>X</v>
      </c>
      <c r="F1057" s="95" t="str">
        <f>[9]Mides!B1048</f>
        <v>menor  de edad</v>
      </c>
      <c r="G1057" s="94" t="str">
        <f>IF(AND([9]Mides!H1048&gt;=1,[9]Mides!H1048&lt;=14),"X"," ")</f>
        <v>X</v>
      </c>
      <c r="H1057" s="94" t="str">
        <f>IF(AND([9]Mides!H1048&gt;=14,[9]Mides!H1048&lt;=30),"X"," ")</f>
        <v xml:space="preserve"> </v>
      </c>
      <c r="I1057" s="94" t="str">
        <f>IF(AND([9]Mides!H1048&gt;=31,[9]Mides!H1048&lt;=60),"X","  ")</f>
        <v xml:space="preserve">  </v>
      </c>
      <c r="J1057" s="94" t="str">
        <f>IF([9]Mides!H1048&gt;60,"X", "  ")</f>
        <v xml:space="preserve">  </v>
      </c>
      <c r="K1057" s="96">
        <f>[9]Mides!N1048</f>
        <v>0</v>
      </c>
      <c r="L1057" s="96">
        <f>[9]Mides!K1048</f>
        <v>0</v>
      </c>
      <c r="M1057" s="96">
        <f>[9]Mides!L1048</f>
        <v>0</v>
      </c>
      <c r="N1057" s="96" t="str">
        <f>[9]Mides!M1048</f>
        <v>x</v>
      </c>
      <c r="O1057" s="96">
        <f t="shared" si="11"/>
        <v>0</v>
      </c>
      <c r="P1057" s="96" t="str">
        <f>[9]Mides!R1048</f>
        <v>Guatemala</v>
      </c>
      <c r="Q1057" s="96" t="str">
        <f>[9]Mides!S1048</f>
        <v>Guatemala</v>
      </c>
    </row>
    <row r="1058" spans="2:17" ht="15" thickBot="1" x14ac:dyDescent="0.35">
      <c r="B1058" s="92" t="str">
        <f>[9]Mides!E1049</f>
        <v>Dara</v>
      </c>
      <c r="C1058" s="93" t="str">
        <f>[9]Mides!D1049</f>
        <v>Silva</v>
      </c>
      <c r="D1058" s="94" t="str">
        <f>IF([9]Mides!F1049=1,"X"," ")</f>
        <v>X</v>
      </c>
      <c r="E1058" s="94" t="str">
        <f>IF([9]Mides!F1049=2,"X"," ")</f>
        <v xml:space="preserve"> </v>
      </c>
      <c r="F1058" s="95" t="str">
        <f>[9]Mides!B1049</f>
        <v>menor de edad</v>
      </c>
      <c r="G1058" s="94" t="str">
        <f>IF(AND([9]Mides!H1049&gt;=1,[9]Mides!H1049&lt;=14),"X"," ")</f>
        <v>X</v>
      </c>
      <c r="H1058" s="94" t="str">
        <f>IF(AND([9]Mides!H1049&gt;=14,[9]Mides!H1049&lt;=30),"X"," ")</f>
        <v xml:space="preserve"> </v>
      </c>
      <c r="I1058" s="94" t="str">
        <f>IF(AND([9]Mides!H1049&gt;=31,[9]Mides!H1049&lt;=60),"X","  ")</f>
        <v xml:space="preserve">  </v>
      </c>
      <c r="J1058" s="94" t="str">
        <f>IF([9]Mides!H1049&gt;60,"X", "  ")</f>
        <v xml:space="preserve">  </v>
      </c>
      <c r="K1058" s="96">
        <f>[9]Mides!N1049</f>
        <v>0</v>
      </c>
      <c r="L1058" s="96">
        <f>[9]Mides!K1049</f>
        <v>0</v>
      </c>
      <c r="M1058" s="96">
        <f>[9]Mides!L1049</f>
        <v>0</v>
      </c>
      <c r="N1058" s="96" t="str">
        <f>[9]Mides!M1049</f>
        <v>x</v>
      </c>
      <c r="O1058" s="96">
        <f t="shared" si="11"/>
        <v>0</v>
      </c>
      <c r="P1058" s="96" t="str">
        <f>[9]Mides!R1049</f>
        <v>Guatemala</v>
      </c>
      <c r="Q1058" s="96" t="str">
        <f>[9]Mides!S1049</f>
        <v>Guatemala</v>
      </c>
    </row>
    <row r="1059" spans="2:17" ht="15" thickBot="1" x14ac:dyDescent="0.35">
      <c r="B1059" s="92" t="str">
        <f>[9]Mides!E1050</f>
        <v>Sebastian</v>
      </c>
      <c r="C1059" s="93" t="str">
        <f>[9]Mides!D1050</f>
        <v>Gonzalez</v>
      </c>
      <c r="D1059" s="94" t="str">
        <f>IF([9]Mides!F1050=1,"X"," ")</f>
        <v xml:space="preserve"> </v>
      </c>
      <c r="E1059" s="94" t="str">
        <f>IF([9]Mides!F1050=2,"X"," ")</f>
        <v>X</v>
      </c>
      <c r="F1059" s="95" t="str">
        <f>[9]Mides!B1050</f>
        <v>menor de edad</v>
      </c>
      <c r="G1059" s="94" t="str">
        <f>IF(AND([9]Mides!H1050&gt;=1,[9]Mides!H1050&lt;=14),"X"," ")</f>
        <v>X</v>
      </c>
      <c r="H1059" s="94" t="str">
        <f>IF(AND([9]Mides!H1050&gt;=14,[9]Mides!H1050&lt;=30),"X"," ")</f>
        <v xml:space="preserve"> </v>
      </c>
      <c r="I1059" s="94" t="str">
        <f>IF(AND([9]Mides!H1050&gt;=31,[9]Mides!H1050&lt;=60),"X","  ")</f>
        <v xml:space="preserve">  </v>
      </c>
      <c r="J1059" s="94" t="str">
        <f>IF([9]Mides!H1050&gt;60,"X", "  ")</f>
        <v xml:space="preserve">  </v>
      </c>
      <c r="K1059" s="96">
        <f>[9]Mides!N1050</f>
        <v>0</v>
      </c>
      <c r="L1059" s="96">
        <f>[9]Mides!K1050</f>
        <v>0</v>
      </c>
      <c r="M1059" s="96">
        <f>[9]Mides!L1050</f>
        <v>0</v>
      </c>
      <c r="N1059" s="96" t="str">
        <f>[9]Mides!M1050</f>
        <v>x</v>
      </c>
      <c r="O1059" s="96">
        <f t="shared" si="11"/>
        <v>0</v>
      </c>
      <c r="P1059" s="96" t="str">
        <f>[9]Mides!R1050</f>
        <v>Guatemala</v>
      </c>
      <c r="Q1059" s="96" t="str">
        <f>[9]Mides!S1050</f>
        <v>Guatemala</v>
      </c>
    </row>
    <row r="1060" spans="2:17" ht="15" thickBot="1" x14ac:dyDescent="0.35">
      <c r="B1060" s="92" t="str">
        <f>[9]Mides!E1051</f>
        <v>Juan</v>
      </c>
      <c r="C1060" s="93" t="str">
        <f>[9]Mides!D1051</f>
        <v>Monasterio</v>
      </c>
      <c r="D1060" s="94" t="str">
        <f>IF([9]Mides!F1051=1,"X"," ")</f>
        <v xml:space="preserve"> </v>
      </c>
      <c r="E1060" s="94" t="str">
        <f>IF([9]Mides!F1051=2,"X"," ")</f>
        <v>X</v>
      </c>
      <c r="F1060" s="95" t="str">
        <f>[9]Mides!B1051</f>
        <v>menor de edad</v>
      </c>
      <c r="G1060" s="94" t="str">
        <f>IF(AND([9]Mides!H1051&gt;=1,[9]Mides!H1051&lt;=14),"X"," ")</f>
        <v>X</v>
      </c>
      <c r="H1060" s="94" t="str">
        <f>IF(AND([9]Mides!H1051&gt;=14,[9]Mides!H1051&lt;=30),"X"," ")</f>
        <v xml:space="preserve"> </v>
      </c>
      <c r="I1060" s="94" t="str">
        <f>IF(AND([9]Mides!H1051&gt;=31,[9]Mides!H1051&lt;=60),"X","  ")</f>
        <v xml:space="preserve">  </v>
      </c>
      <c r="J1060" s="94" t="str">
        <f>IF([9]Mides!H1051&gt;60,"X", "  ")</f>
        <v xml:space="preserve">  </v>
      </c>
      <c r="K1060" s="96">
        <f>[9]Mides!N1051</f>
        <v>0</v>
      </c>
      <c r="L1060" s="96">
        <f>[9]Mides!K1051</f>
        <v>0</v>
      </c>
      <c r="M1060" s="96">
        <f>[9]Mides!L1051</f>
        <v>0</v>
      </c>
      <c r="N1060" s="96" t="str">
        <f>[9]Mides!M1051</f>
        <v>x</v>
      </c>
      <c r="O1060" s="96">
        <f t="shared" si="11"/>
        <v>0</v>
      </c>
      <c r="P1060" s="96" t="str">
        <f>[9]Mides!R1051</f>
        <v>Guatemala</v>
      </c>
      <c r="Q1060" s="96" t="str">
        <f>[9]Mides!S1051</f>
        <v>Guatemala</v>
      </c>
    </row>
    <row r="1061" spans="2:17" ht="15" thickBot="1" x14ac:dyDescent="0.35">
      <c r="B1061" s="92" t="str">
        <f>[9]Mides!E1052</f>
        <v>Marta</v>
      </c>
      <c r="C1061" s="93" t="str">
        <f>[9]Mides!D1052</f>
        <v>Vargas</v>
      </c>
      <c r="D1061" s="94" t="str">
        <f>IF([9]Mides!F1052=1,"X"," ")</f>
        <v>X</v>
      </c>
      <c r="E1061" s="94" t="str">
        <f>IF([9]Mides!F1052=2,"X"," ")</f>
        <v xml:space="preserve"> </v>
      </c>
      <c r="F1061" s="95">
        <f>[9]Mides!B1052</f>
        <v>17630103080101</v>
      </c>
      <c r="G1061" s="94" t="str">
        <f>IF(AND([9]Mides!H1052&gt;=1,[9]Mides!H1052&lt;=14),"X"," ")</f>
        <v xml:space="preserve"> </v>
      </c>
      <c r="H1061" s="94" t="str">
        <f>IF(AND([9]Mides!H1052&gt;=14,[9]Mides!H1052&lt;=30),"X"," ")</f>
        <v xml:space="preserve"> </v>
      </c>
      <c r="I1061" s="94" t="str">
        <f>IF(AND([9]Mides!H1052&gt;=31,[9]Mides!H1052&lt;=60),"X","  ")</f>
        <v>X</v>
      </c>
      <c r="J1061" s="94" t="str">
        <f>IF([9]Mides!H1052&gt;60,"X", "  ")</f>
        <v xml:space="preserve">  </v>
      </c>
      <c r="K1061" s="96">
        <f>[9]Mides!N1052</f>
        <v>0</v>
      </c>
      <c r="L1061" s="96">
        <f>[9]Mides!K1052</f>
        <v>0</v>
      </c>
      <c r="M1061" s="96">
        <f>[9]Mides!L1052</f>
        <v>0</v>
      </c>
      <c r="N1061" s="96" t="str">
        <f>[9]Mides!M1052</f>
        <v>x</v>
      </c>
      <c r="O1061" s="96">
        <f t="shared" si="11"/>
        <v>0</v>
      </c>
      <c r="P1061" s="96" t="str">
        <f>[9]Mides!R1052</f>
        <v>Guatemala</v>
      </c>
      <c r="Q1061" s="96" t="str">
        <f>[9]Mides!S1052</f>
        <v>Guatemala</v>
      </c>
    </row>
    <row r="1062" spans="2:17" ht="15" thickBot="1" x14ac:dyDescent="0.35">
      <c r="B1062" s="92" t="str">
        <f>[9]Mides!E1053</f>
        <v>Ana</v>
      </c>
      <c r="C1062" s="93" t="str">
        <f>[9]Mides!D1053</f>
        <v>de Cid</v>
      </c>
      <c r="D1062" s="94" t="str">
        <f>IF([9]Mides!F1053=1,"X"," ")</f>
        <v>X</v>
      </c>
      <c r="E1062" s="94" t="str">
        <f>IF([9]Mides!F1053=2,"X"," ")</f>
        <v xml:space="preserve"> </v>
      </c>
      <c r="F1062" s="95">
        <f>[9]Mides!B1053</f>
        <v>2520807420101</v>
      </c>
      <c r="G1062" s="94" t="str">
        <f>IF(AND([9]Mides!H1053&gt;=1,[9]Mides!H1053&lt;=14),"X"," ")</f>
        <v xml:space="preserve"> </v>
      </c>
      <c r="H1062" s="94" t="str">
        <f>IF(AND([9]Mides!H1053&gt;=14,[9]Mides!H1053&lt;=30),"X"," ")</f>
        <v xml:space="preserve"> </v>
      </c>
      <c r="I1062" s="94" t="str">
        <f>IF(AND([9]Mides!H1053&gt;=31,[9]Mides!H1053&lt;=60),"X","  ")</f>
        <v>X</v>
      </c>
      <c r="J1062" s="94" t="str">
        <f>IF([9]Mides!H1053&gt;60,"X", "  ")</f>
        <v xml:space="preserve">  </v>
      </c>
      <c r="K1062" s="96">
        <f>[9]Mides!N1053</f>
        <v>0</v>
      </c>
      <c r="L1062" s="96">
        <f>[9]Mides!K1053</f>
        <v>0</v>
      </c>
      <c r="M1062" s="96">
        <f>[9]Mides!L1053</f>
        <v>0</v>
      </c>
      <c r="N1062" s="96" t="str">
        <f>[9]Mides!M1053</f>
        <v>x</v>
      </c>
      <c r="O1062" s="96">
        <f t="shared" si="11"/>
        <v>0</v>
      </c>
      <c r="P1062" s="96" t="str">
        <f>[9]Mides!R1053</f>
        <v>Guatemala</v>
      </c>
      <c r="Q1062" s="96" t="str">
        <f>[9]Mides!S1053</f>
        <v>Guatemala</v>
      </c>
    </row>
    <row r="1063" spans="2:17" ht="15" thickBot="1" x14ac:dyDescent="0.35">
      <c r="B1063" s="92" t="str">
        <f>[9]Mides!E1054</f>
        <v>Amada</v>
      </c>
      <c r="C1063" s="93" t="str">
        <f>[9]Mides!D1054</f>
        <v>Chavarria</v>
      </c>
      <c r="D1063" s="94" t="str">
        <f>IF([9]Mides!F1054=1,"X"," ")</f>
        <v>X</v>
      </c>
      <c r="E1063" s="94" t="str">
        <f>IF([9]Mides!F1054=2,"X"," ")</f>
        <v xml:space="preserve"> </v>
      </c>
      <c r="F1063" s="95">
        <f>[9]Mides!B1054</f>
        <v>181670682010</v>
      </c>
      <c r="G1063" s="94" t="str">
        <f>IF(AND([9]Mides!H1054&gt;=1,[9]Mides!H1054&lt;=14),"X"," ")</f>
        <v xml:space="preserve"> </v>
      </c>
      <c r="H1063" s="94" t="str">
        <f>IF(AND([9]Mides!H1054&gt;=14,[9]Mides!H1054&lt;=30),"X"," ")</f>
        <v xml:space="preserve"> </v>
      </c>
      <c r="I1063" s="94" t="str">
        <f>IF(AND([9]Mides!H1054&gt;=31,[9]Mides!H1054&lt;=60),"X","  ")</f>
        <v>X</v>
      </c>
      <c r="J1063" s="94" t="str">
        <f>IF([9]Mides!H1054&gt;60,"X", "  ")</f>
        <v xml:space="preserve">  </v>
      </c>
      <c r="K1063" s="96">
        <f>[9]Mides!N1054</f>
        <v>0</v>
      </c>
      <c r="L1063" s="96">
        <f>[9]Mides!K1054</f>
        <v>0</v>
      </c>
      <c r="M1063" s="96">
        <f>[9]Mides!L1054</f>
        <v>0</v>
      </c>
      <c r="N1063" s="96" t="str">
        <f>[9]Mides!M1054</f>
        <v>x</v>
      </c>
      <c r="O1063" s="96">
        <f t="shared" si="11"/>
        <v>0</v>
      </c>
      <c r="P1063" s="96" t="str">
        <f>[9]Mides!R1054</f>
        <v>Guatemala</v>
      </c>
      <c r="Q1063" s="96" t="str">
        <f>[9]Mides!S1054</f>
        <v>Guatemala</v>
      </c>
    </row>
    <row r="1064" spans="2:17" ht="15" thickBot="1" x14ac:dyDescent="0.35">
      <c r="B1064" s="92" t="str">
        <f>[9]Mides!E1055</f>
        <v>Saby</v>
      </c>
      <c r="C1064" s="93" t="str">
        <f>[9]Mides!D1055</f>
        <v>Alvarado</v>
      </c>
      <c r="D1064" s="94" t="str">
        <f>IF([9]Mides!F1055=1,"X"," ")</f>
        <v>X</v>
      </c>
      <c r="E1064" s="94" t="str">
        <f>IF([9]Mides!F1055=2,"X"," ")</f>
        <v xml:space="preserve"> </v>
      </c>
      <c r="F1064" s="95" t="str">
        <f>[9]Mides!B1055</f>
        <v>menor de edad</v>
      </c>
      <c r="G1064" s="94" t="str">
        <f>IF(AND([9]Mides!H1055&gt;=1,[9]Mides!H1055&lt;=14),"X"," ")</f>
        <v>X</v>
      </c>
      <c r="H1064" s="94" t="str">
        <f>IF(AND([9]Mides!H1055&gt;=14,[9]Mides!H1055&lt;=30),"X"," ")</f>
        <v xml:space="preserve"> </v>
      </c>
      <c r="I1064" s="94" t="str">
        <f>IF(AND([9]Mides!H1055&gt;=31,[9]Mides!H1055&lt;=60),"X","  ")</f>
        <v xml:space="preserve">  </v>
      </c>
      <c r="J1064" s="94" t="str">
        <f>IF([9]Mides!H1055&gt;60,"X", "  ")</f>
        <v xml:space="preserve">  </v>
      </c>
      <c r="K1064" s="96">
        <f>[9]Mides!N1055</f>
        <v>0</v>
      </c>
      <c r="L1064" s="96">
        <f>[9]Mides!K1055</f>
        <v>0</v>
      </c>
      <c r="M1064" s="96">
        <f>[9]Mides!L1055</f>
        <v>0</v>
      </c>
      <c r="N1064" s="96" t="str">
        <f>[9]Mides!M1055</f>
        <v>x</v>
      </c>
      <c r="O1064" s="96">
        <f t="shared" si="11"/>
        <v>0</v>
      </c>
      <c r="P1064" s="96" t="str">
        <f>[9]Mides!R1055</f>
        <v>Guatemala</v>
      </c>
      <c r="Q1064" s="96" t="str">
        <f>[9]Mides!S1055</f>
        <v>Guatemala</v>
      </c>
    </row>
    <row r="1065" spans="2:17" ht="15" thickBot="1" x14ac:dyDescent="0.35">
      <c r="B1065" s="92" t="str">
        <f>[9]Mides!E1056</f>
        <v>Alinton</v>
      </c>
      <c r="C1065" s="93" t="str">
        <f>[9]Mides!D1056</f>
        <v>Solorzano</v>
      </c>
      <c r="D1065" s="94" t="str">
        <f>IF([9]Mides!F1056=1,"X"," ")</f>
        <v xml:space="preserve"> </v>
      </c>
      <c r="E1065" s="94" t="str">
        <f>IF([9]Mides!F1056=2,"X"," ")</f>
        <v>X</v>
      </c>
      <c r="F1065" s="95" t="str">
        <f>[9]Mides!B1056</f>
        <v>menor de edad</v>
      </c>
      <c r="G1065" s="94" t="str">
        <f>IF(AND([9]Mides!H1056&gt;=1,[9]Mides!H1056&lt;=14),"X"," ")</f>
        <v>X</v>
      </c>
      <c r="H1065" s="94" t="str">
        <f>IF(AND([9]Mides!H1056&gt;=14,[9]Mides!H1056&lt;=30),"X"," ")</f>
        <v xml:space="preserve"> </v>
      </c>
      <c r="I1065" s="94" t="str">
        <f>IF(AND([9]Mides!H1056&gt;=31,[9]Mides!H1056&lt;=60),"X","  ")</f>
        <v xml:space="preserve">  </v>
      </c>
      <c r="J1065" s="94" t="str">
        <f>IF([9]Mides!H1056&gt;60,"X", "  ")</f>
        <v xml:space="preserve">  </v>
      </c>
      <c r="K1065" s="96">
        <f>[9]Mides!N1056</f>
        <v>0</v>
      </c>
      <c r="L1065" s="96">
        <f>[9]Mides!K1056</f>
        <v>0</v>
      </c>
      <c r="M1065" s="96">
        <f>[9]Mides!L1056</f>
        <v>0</v>
      </c>
      <c r="N1065" s="96" t="str">
        <f>[9]Mides!M1056</f>
        <v>x</v>
      </c>
      <c r="O1065" s="96">
        <f t="shared" si="11"/>
        <v>0</v>
      </c>
      <c r="P1065" s="96" t="str">
        <f>[9]Mides!R1056</f>
        <v>Guatemala</v>
      </c>
      <c r="Q1065" s="96" t="str">
        <f>[9]Mides!S1056</f>
        <v>Guatemala</v>
      </c>
    </row>
    <row r="1066" spans="2:17" ht="15" thickBot="1" x14ac:dyDescent="0.35">
      <c r="B1066" s="92" t="str">
        <f>[9]Mides!E1057</f>
        <v>Angel</v>
      </c>
      <c r="C1066" s="93" t="str">
        <f>[9]Mides!D1057</f>
        <v>Solorzano</v>
      </c>
      <c r="D1066" s="94" t="str">
        <f>IF([9]Mides!F1057=1,"X"," ")</f>
        <v xml:space="preserve"> </v>
      </c>
      <c r="E1066" s="94" t="str">
        <f>IF([9]Mides!F1057=2,"X"," ")</f>
        <v>X</v>
      </c>
      <c r="F1066" s="95" t="str">
        <f>[9]Mides!B1057</f>
        <v>menor de edad</v>
      </c>
      <c r="G1066" s="94" t="str">
        <f>IF(AND([9]Mides!H1057&gt;=1,[9]Mides!H1057&lt;=14),"X"," ")</f>
        <v>X</v>
      </c>
      <c r="H1066" s="94" t="str">
        <f>IF(AND([9]Mides!H1057&gt;=14,[9]Mides!H1057&lt;=30),"X"," ")</f>
        <v xml:space="preserve"> </v>
      </c>
      <c r="I1066" s="94" t="str">
        <f>IF(AND([9]Mides!H1057&gt;=31,[9]Mides!H1057&lt;=60),"X","  ")</f>
        <v xml:space="preserve">  </v>
      </c>
      <c r="J1066" s="94" t="str">
        <f>IF([9]Mides!H1057&gt;60,"X", "  ")</f>
        <v xml:space="preserve">  </v>
      </c>
      <c r="K1066" s="96">
        <f>[9]Mides!N1057</f>
        <v>0</v>
      </c>
      <c r="L1066" s="96">
        <f>[9]Mides!K1057</f>
        <v>0</v>
      </c>
      <c r="M1066" s="96">
        <f>[9]Mides!L1057</f>
        <v>0</v>
      </c>
      <c r="N1066" s="96" t="str">
        <f>[9]Mides!M1057</f>
        <v>x</v>
      </c>
      <c r="O1066" s="96">
        <f t="shared" si="11"/>
        <v>0</v>
      </c>
      <c r="P1066" s="96" t="str">
        <f>[9]Mides!R1057</f>
        <v>Guatemala</v>
      </c>
      <c r="Q1066" s="96" t="str">
        <f>[9]Mides!S1057</f>
        <v>Guatemala</v>
      </c>
    </row>
    <row r="1067" spans="2:17" ht="15" thickBot="1" x14ac:dyDescent="0.35">
      <c r="B1067" s="92" t="str">
        <f>[9]Mides!E1058</f>
        <v>Alinton</v>
      </c>
      <c r="C1067" s="93" t="str">
        <f>[9]Mides!D1058</f>
        <v>Perez</v>
      </c>
      <c r="D1067" s="94" t="str">
        <f>IF([9]Mides!F1058=1,"X"," ")</f>
        <v xml:space="preserve"> </v>
      </c>
      <c r="E1067" s="94" t="str">
        <f>IF([9]Mides!F1058=2,"X"," ")</f>
        <v>X</v>
      </c>
      <c r="F1067" s="95" t="str">
        <f>[9]Mides!B1058</f>
        <v>menor de edad</v>
      </c>
      <c r="G1067" s="94" t="str">
        <f>IF(AND([9]Mides!H1058&gt;=1,[9]Mides!H1058&lt;=14),"X"," ")</f>
        <v>X</v>
      </c>
      <c r="H1067" s="94" t="str">
        <f>IF(AND([9]Mides!H1058&gt;=14,[9]Mides!H1058&lt;=30),"X"," ")</f>
        <v xml:space="preserve"> </v>
      </c>
      <c r="I1067" s="94" t="str">
        <f>IF(AND([9]Mides!H1058&gt;=31,[9]Mides!H1058&lt;=60),"X","  ")</f>
        <v xml:space="preserve">  </v>
      </c>
      <c r="J1067" s="94" t="str">
        <f>IF([9]Mides!H1058&gt;60,"X", "  ")</f>
        <v xml:space="preserve">  </v>
      </c>
      <c r="K1067" s="96">
        <f>[9]Mides!N1058</f>
        <v>0</v>
      </c>
      <c r="L1067" s="96">
        <f>[9]Mides!K1058</f>
        <v>0</v>
      </c>
      <c r="M1067" s="96">
        <f>[9]Mides!L1058</f>
        <v>0</v>
      </c>
      <c r="N1067" s="96" t="str">
        <f>[9]Mides!M1058</f>
        <v>x</v>
      </c>
      <c r="O1067" s="96">
        <f t="shared" si="11"/>
        <v>0</v>
      </c>
      <c r="P1067" s="96" t="str">
        <f>[9]Mides!R1058</f>
        <v>Guatemala</v>
      </c>
      <c r="Q1067" s="96" t="str">
        <f>[9]Mides!S1058</f>
        <v>Guatemala</v>
      </c>
    </row>
    <row r="1068" spans="2:17" ht="15" thickBot="1" x14ac:dyDescent="0.35">
      <c r="B1068" s="92" t="str">
        <f>[9]Mides!E1059</f>
        <v>Alizon</v>
      </c>
      <c r="C1068" s="93" t="str">
        <f>[9]Mides!D1059</f>
        <v>Gonzalez</v>
      </c>
      <c r="D1068" s="94" t="str">
        <f>IF([9]Mides!F1059=1,"X"," ")</f>
        <v>X</v>
      </c>
      <c r="E1068" s="94" t="str">
        <f>IF([9]Mides!F1059=2,"X"," ")</f>
        <v xml:space="preserve"> </v>
      </c>
      <c r="F1068" s="95" t="str">
        <f>[9]Mides!B1059</f>
        <v>menor de edad</v>
      </c>
      <c r="G1068" s="94" t="str">
        <f>IF(AND([9]Mides!H1059&gt;=1,[9]Mides!H1059&lt;=14),"X"," ")</f>
        <v>X</v>
      </c>
      <c r="H1068" s="94" t="str">
        <f>IF(AND([9]Mides!H1059&gt;=14,[9]Mides!H1059&lt;=30),"X"," ")</f>
        <v xml:space="preserve"> </v>
      </c>
      <c r="I1068" s="94" t="str">
        <f>IF(AND([9]Mides!H1059&gt;=31,[9]Mides!H1059&lt;=60),"X","  ")</f>
        <v xml:space="preserve">  </v>
      </c>
      <c r="J1068" s="94" t="str">
        <f>IF([9]Mides!H1059&gt;60,"X", "  ")</f>
        <v xml:space="preserve">  </v>
      </c>
      <c r="K1068" s="96">
        <f>[9]Mides!N1059</f>
        <v>0</v>
      </c>
      <c r="L1068" s="96">
        <f>[9]Mides!K1059</f>
        <v>0</v>
      </c>
      <c r="M1068" s="96">
        <f>[9]Mides!L1059</f>
        <v>0</v>
      </c>
      <c r="N1068" s="96" t="str">
        <f>[9]Mides!M1059</f>
        <v>x</v>
      </c>
      <c r="O1068" s="96">
        <f t="shared" si="11"/>
        <v>0</v>
      </c>
      <c r="P1068" s="96" t="str">
        <f>[9]Mides!R1059</f>
        <v>Guatemala</v>
      </c>
      <c r="Q1068" s="96" t="str">
        <f>[9]Mides!S1059</f>
        <v>Guatemala</v>
      </c>
    </row>
    <row r="1069" spans="2:17" ht="15" thickBot="1" x14ac:dyDescent="0.35">
      <c r="B1069" s="92" t="str">
        <f>[9]Mides!E1060</f>
        <v>Maria</v>
      </c>
      <c r="C1069" s="93" t="str">
        <f>[9]Mides!D1060</f>
        <v>Rivas</v>
      </c>
      <c r="D1069" s="94" t="str">
        <f>IF([9]Mides!F1060=1,"X"," ")</f>
        <v>X</v>
      </c>
      <c r="E1069" s="94" t="str">
        <f>IF([9]Mides!F1060=2,"X"," ")</f>
        <v xml:space="preserve"> </v>
      </c>
      <c r="F1069" s="95" t="str">
        <f>[9]Mides!B1060</f>
        <v>menor de edad</v>
      </c>
      <c r="G1069" s="94" t="str">
        <f>IF(AND([9]Mides!H1060&gt;=1,[9]Mides!H1060&lt;=14),"X"," ")</f>
        <v>X</v>
      </c>
      <c r="H1069" s="94" t="str">
        <f>IF(AND([9]Mides!H1060&gt;=14,[9]Mides!H1060&lt;=30),"X"," ")</f>
        <v xml:space="preserve"> </v>
      </c>
      <c r="I1069" s="94" t="str">
        <f>IF(AND([9]Mides!H1060&gt;=31,[9]Mides!H1060&lt;=60),"X","  ")</f>
        <v xml:space="preserve">  </v>
      </c>
      <c r="J1069" s="94" t="str">
        <f>IF([9]Mides!H1060&gt;60,"X", "  ")</f>
        <v xml:space="preserve">  </v>
      </c>
      <c r="K1069" s="96">
        <f>[9]Mides!N1060</f>
        <v>0</v>
      </c>
      <c r="L1069" s="96">
        <f>[9]Mides!K1060</f>
        <v>0</v>
      </c>
      <c r="M1069" s="96">
        <f>[9]Mides!L1060</f>
        <v>0</v>
      </c>
      <c r="N1069" s="96" t="str">
        <f>[9]Mides!M1060</f>
        <v>x</v>
      </c>
      <c r="O1069" s="96">
        <f t="shared" si="11"/>
        <v>0</v>
      </c>
      <c r="P1069" s="96" t="str">
        <f>[9]Mides!R1060</f>
        <v>Guatemala</v>
      </c>
      <c r="Q1069" s="96" t="str">
        <f>[9]Mides!S1060</f>
        <v>Guatemala</v>
      </c>
    </row>
    <row r="1070" spans="2:17" ht="15" thickBot="1" x14ac:dyDescent="0.35">
      <c r="B1070" s="92" t="str">
        <f>[9]Mides!E1061</f>
        <v>Emilin</v>
      </c>
      <c r="C1070" s="93" t="str">
        <f>[9]Mides!D1061</f>
        <v>Ortiz</v>
      </c>
      <c r="D1070" s="94" t="str">
        <f>IF([9]Mides!F1061=1,"X"," ")</f>
        <v>X</v>
      </c>
      <c r="E1070" s="94" t="str">
        <f>IF([9]Mides!F1061=2,"X"," ")</f>
        <v xml:space="preserve"> </v>
      </c>
      <c r="F1070" s="95" t="str">
        <f>[9]Mides!B1061</f>
        <v>menor de edad</v>
      </c>
      <c r="G1070" s="94" t="str">
        <f>IF(AND([9]Mides!H1061&gt;=1,[9]Mides!H1061&lt;=14),"X"," ")</f>
        <v xml:space="preserve"> </v>
      </c>
      <c r="H1070" s="94" t="str">
        <f>IF(AND([9]Mides!H1061&gt;=14,[9]Mides!H1061&lt;=30),"X"," ")</f>
        <v>X</v>
      </c>
      <c r="I1070" s="94" t="str">
        <f>IF(AND([9]Mides!H1061&gt;=31,[9]Mides!H1061&lt;=60),"X","  ")</f>
        <v xml:space="preserve">  </v>
      </c>
      <c r="J1070" s="94" t="str">
        <f>IF([9]Mides!H1061&gt;60,"X", "  ")</f>
        <v xml:space="preserve">  </v>
      </c>
      <c r="K1070" s="96">
        <f>[9]Mides!N1061</f>
        <v>0</v>
      </c>
      <c r="L1070" s="96">
        <f>[9]Mides!K1061</f>
        <v>0</v>
      </c>
      <c r="M1070" s="96">
        <f>[9]Mides!L1061</f>
        <v>0</v>
      </c>
      <c r="N1070" s="96" t="str">
        <f>[9]Mides!M1061</f>
        <v>x</v>
      </c>
      <c r="O1070" s="96">
        <f t="shared" si="11"/>
        <v>0</v>
      </c>
      <c r="P1070" s="96" t="str">
        <f>[9]Mides!R1061</f>
        <v>Guatemala</v>
      </c>
      <c r="Q1070" s="96" t="str">
        <f>[9]Mides!S1061</f>
        <v>Guatemala</v>
      </c>
    </row>
    <row r="1071" spans="2:17" ht="15" thickBot="1" x14ac:dyDescent="0.35">
      <c r="B1071" s="92" t="str">
        <f>[9]Mides!E1062</f>
        <v>Osmar</v>
      </c>
      <c r="C1071" s="93" t="str">
        <f>[9]Mides!D1062</f>
        <v>Ortiz</v>
      </c>
      <c r="D1071" s="94" t="str">
        <f>IF([9]Mides!F1062=1,"X"," ")</f>
        <v xml:space="preserve"> </v>
      </c>
      <c r="E1071" s="94" t="str">
        <f>IF([9]Mides!F1062=2,"X"," ")</f>
        <v>X</v>
      </c>
      <c r="F1071" s="95" t="str">
        <f>[9]Mides!B1062</f>
        <v>menor de edad</v>
      </c>
      <c r="G1071" s="94" t="str">
        <f>IF(AND([9]Mides!H1062&gt;=1,[9]Mides!H1062&lt;=14),"X"," ")</f>
        <v>X</v>
      </c>
      <c r="H1071" s="94" t="str">
        <f>IF(AND([9]Mides!H1062&gt;=14,[9]Mides!H1062&lt;=30),"X"," ")</f>
        <v xml:space="preserve"> </v>
      </c>
      <c r="I1071" s="94" t="str">
        <f>IF(AND([9]Mides!H1062&gt;=31,[9]Mides!H1062&lt;=60),"X","  ")</f>
        <v xml:space="preserve">  </v>
      </c>
      <c r="J1071" s="94" t="str">
        <f>IF([9]Mides!H1062&gt;60,"X", "  ")</f>
        <v xml:space="preserve">  </v>
      </c>
      <c r="K1071" s="96">
        <f>[9]Mides!N1062</f>
        <v>0</v>
      </c>
      <c r="L1071" s="96">
        <f>[9]Mides!K1062</f>
        <v>0</v>
      </c>
      <c r="M1071" s="96">
        <f>[9]Mides!L1062</f>
        <v>0</v>
      </c>
      <c r="N1071" s="96" t="str">
        <f>[9]Mides!M1062</f>
        <v>x</v>
      </c>
      <c r="O1071" s="96">
        <f t="shared" si="11"/>
        <v>0</v>
      </c>
      <c r="P1071" s="96" t="str">
        <f>[9]Mides!R1062</f>
        <v>Guatemala</v>
      </c>
      <c r="Q1071" s="96" t="str">
        <f>[9]Mides!S1062</f>
        <v>Guatemala</v>
      </c>
    </row>
    <row r="1072" spans="2:17" ht="15" thickBot="1" x14ac:dyDescent="0.35">
      <c r="B1072" s="92" t="str">
        <f>[9]Mides!E1063</f>
        <v>Mateo</v>
      </c>
      <c r="C1072" s="93" t="str">
        <f>[9]Mides!D1063</f>
        <v>Ortiz</v>
      </c>
      <c r="D1072" s="94" t="str">
        <f>IF([9]Mides!F1063=1,"X"," ")</f>
        <v xml:space="preserve"> </v>
      </c>
      <c r="E1072" s="94" t="str">
        <f>IF([9]Mides!F1063=2,"X"," ")</f>
        <v>X</v>
      </c>
      <c r="F1072" s="95" t="str">
        <f>[9]Mides!B1063</f>
        <v>menor de edad</v>
      </c>
      <c r="G1072" s="94" t="str">
        <f>IF(AND([9]Mides!H1063&gt;=1,[9]Mides!H1063&lt;=14),"X"," ")</f>
        <v>X</v>
      </c>
      <c r="H1072" s="94" t="str">
        <f>IF(AND([9]Mides!H1063&gt;=14,[9]Mides!H1063&lt;=30),"X"," ")</f>
        <v xml:space="preserve"> </v>
      </c>
      <c r="I1072" s="94" t="str">
        <f>IF(AND([9]Mides!H1063&gt;=31,[9]Mides!H1063&lt;=60),"X","  ")</f>
        <v xml:space="preserve">  </v>
      </c>
      <c r="J1072" s="94" t="str">
        <f>IF([9]Mides!H1063&gt;60,"X", "  ")</f>
        <v xml:space="preserve">  </v>
      </c>
      <c r="K1072" s="96">
        <f>[9]Mides!N1063</f>
        <v>0</v>
      </c>
      <c r="L1072" s="96">
        <f>[9]Mides!K1063</f>
        <v>0</v>
      </c>
      <c r="M1072" s="96">
        <f>[9]Mides!L1063</f>
        <v>0</v>
      </c>
      <c r="N1072" s="96" t="str">
        <f>[9]Mides!M1063</f>
        <v>x</v>
      </c>
      <c r="O1072" s="96">
        <f t="shared" si="11"/>
        <v>0</v>
      </c>
      <c r="P1072" s="96" t="str">
        <f>[9]Mides!R1063</f>
        <v>Guatemala</v>
      </c>
      <c r="Q1072" s="96" t="str">
        <f>[9]Mides!S1063</f>
        <v>Guatemala</v>
      </c>
    </row>
    <row r="1073" spans="2:17" ht="15" thickBot="1" x14ac:dyDescent="0.35">
      <c r="B1073" s="92" t="str">
        <f>[9]Mides!E1064</f>
        <v>Gelder</v>
      </c>
      <c r="C1073" s="93" t="str">
        <f>[9]Mides!D1064</f>
        <v>Ramirez</v>
      </c>
      <c r="D1073" s="94" t="str">
        <f>IF([9]Mides!F1064=1,"X"," ")</f>
        <v xml:space="preserve"> </v>
      </c>
      <c r="E1073" s="94" t="str">
        <f>IF([9]Mides!F1064=2,"X"," ")</f>
        <v>X</v>
      </c>
      <c r="F1073" s="95" t="str">
        <f>[9]Mides!B1064</f>
        <v>menor de edad</v>
      </c>
      <c r="G1073" s="94" t="str">
        <f>IF(AND([9]Mides!H1064&gt;=1,[9]Mides!H1064&lt;=14),"X"," ")</f>
        <v xml:space="preserve"> </v>
      </c>
      <c r="H1073" s="94" t="str">
        <f>IF(AND([9]Mides!H1064&gt;=14,[9]Mides!H1064&lt;=30),"X"," ")</f>
        <v>X</v>
      </c>
      <c r="I1073" s="94" t="str">
        <f>IF(AND([9]Mides!H1064&gt;=31,[9]Mides!H1064&lt;=60),"X","  ")</f>
        <v xml:space="preserve">  </v>
      </c>
      <c r="J1073" s="94" t="str">
        <f>IF([9]Mides!H1064&gt;60,"X", "  ")</f>
        <v xml:space="preserve">  </v>
      </c>
      <c r="K1073" s="96">
        <f>[9]Mides!N1064</f>
        <v>0</v>
      </c>
      <c r="L1073" s="96">
        <f>[9]Mides!K1064</f>
        <v>0</v>
      </c>
      <c r="M1073" s="96">
        <f>[9]Mides!L1064</f>
        <v>0</v>
      </c>
      <c r="N1073" s="96" t="str">
        <f>[9]Mides!M1064</f>
        <v>x</v>
      </c>
      <c r="O1073" s="96">
        <f t="shared" si="11"/>
        <v>0</v>
      </c>
      <c r="P1073" s="96" t="str">
        <f>[9]Mides!R1064</f>
        <v>Guatemala</v>
      </c>
      <c r="Q1073" s="96" t="str">
        <f>[9]Mides!S1064</f>
        <v>Guatemala</v>
      </c>
    </row>
    <row r="1074" spans="2:17" ht="15" thickBot="1" x14ac:dyDescent="0.35">
      <c r="B1074" s="92" t="str">
        <f>[9]Mides!E1065</f>
        <v>Mirna</v>
      </c>
      <c r="C1074" s="93" t="str">
        <f>[9]Mides!D1065</f>
        <v>Gonzalez</v>
      </c>
      <c r="D1074" s="94" t="str">
        <f>IF([9]Mides!F1065=1,"X"," ")</f>
        <v>X</v>
      </c>
      <c r="E1074" s="94" t="str">
        <f>IF([9]Mides!F1065=2,"X"," ")</f>
        <v xml:space="preserve"> </v>
      </c>
      <c r="F1074" s="95">
        <f>[9]Mides!B1065</f>
        <v>2179986900101</v>
      </c>
      <c r="G1074" s="94" t="str">
        <f>IF(AND([9]Mides!H1065&gt;=1,[9]Mides!H1065&lt;=14),"X"," ")</f>
        <v xml:space="preserve"> </v>
      </c>
      <c r="H1074" s="94" t="str">
        <f>IF(AND([9]Mides!H1065&gt;=14,[9]Mides!H1065&lt;=30),"X"," ")</f>
        <v xml:space="preserve"> </v>
      </c>
      <c r="I1074" s="94" t="str">
        <f>IF(AND([9]Mides!H1065&gt;=31,[9]Mides!H1065&lt;=60),"X","  ")</f>
        <v>X</v>
      </c>
      <c r="J1074" s="94" t="str">
        <f>IF([9]Mides!H1065&gt;60,"X", "  ")</f>
        <v xml:space="preserve">  </v>
      </c>
      <c r="K1074" s="96">
        <f>[9]Mides!N1065</f>
        <v>0</v>
      </c>
      <c r="L1074" s="96">
        <f>[9]Mides!K1065</f>
        <v>0</v>
      </c>
      <c r="M1074" s="96">
        <f>[9]Mides!L1065</f>
        <v>0</v>
      </c>
      <c r="N1074" s="96" t="str">
        <f>[9]Mides!M1065</f>
        <v>x</v>
      </c>
      <c r="O1074" s="96">
        <f t="shared" si="11"/>
        <v>0</v>
      </c>
      <c r="P1074" s="96" t="str">
        <f>[9]Mides!R1065</f>
        <v>Guatemala</v>
      </c>
      <c r="Q1074" s="96" t="str">
        <f>[9]Mides!S1065</f>
        <v>Guatemala</v>
      </c>
    </row>
    <row r="1075" spans="2:17" ht="15" thickBot="1" x14ac:dyDescent="0.35">
      <c r="B1075" s="92" t="str">
        <f>[9]Mides!E1066</f>
        <v>Warner</v>
      </c>
      <c r="C1075" s="93" t="str">
        <f>[9]Mides!D1066</f>
        <v>Garcia</v>
      </c>
      <c r="D1075" s="94" t="str">
        <f>IF([9]Mides!F1066=1,"X"," ")</f>
        <v xml:space="preserve"> </v>
      </c>
      <c r="E1075" s="94" t="str">
        <f>IF([9]Mides!F1066=2,"X"," ")</f>
        <v>X</v>
      </c>
      <c r="F1075" s="95">
        <f>[9]Mides!B1066</f>
        <v>2567397810114</v>
      </c>
      <c r="G1075" s="94" t="str">
        <f>IF(AND([9]Mides!H1066&gt;=1,[9]Mides!H1066&lt;=14),"X"," ")</f>
        <v xml:space="preserve"> </v>
      </c>
      <c r="H1075" s="94" t="str">
        <f>IF(AND([9]Mides!H1066&gt;=14,[9]Mides!H1066&lt;=30),"X"," ")</f>
        <v>X</v>
      </c>
      <c r="I1075" s="94" t="str">
        <f>IF(AND([9]Mides!H1066&gt;=31,[9]Mides!H1066&lt;=60),"X","  ")</f>
        <v xml:space="preserve">  </v>
      </c>
      <c r="J1075" s="94" t="str">
        <f>IF([9]Mides!H1066&gt;60,"X", "  ")</f>
        <v xml:space="preserve">  </v>
      </c>
      <c r="K1075" s="96">
        <f>[9]Mides!N1066</f>
        <v>0</v>
      </c>
      <c r="L1075" s="96">
        <f>[9]Mides!K1066</f>
        <v>0</v>
      </c>
      <c r="M1075" s="96">
        <f>[9]Mides!L1066</f>
        <v>0</v>
      </c>
      <c r="N1075" s="96" t="str">
        <f>[9]Mides!M1066</f>
        <v>x</v>
      </c>
      <c r="O1075" s="96">
        <f t="shared" si="11"/>
        <v>0</v>
      </c>
      <c r="P1075" s="96" t="str">
        <f>[9]Mides!R1066</f>
        <v>Guatemala</v>
      </c>
      <c r="Q1075" s="96" t="str">
        <f>[9]Mides!S1066</f>
        <v>Guatemala</v>
      </c>
    </row>
    <row r="1076" spans="2:17" ht="15" thickBot="1" x14ac:dyDescent="0.35">
      <c r="B1076" s="92" t="str">
        <f>[9]Mides!E1067</f>
        <v>Estefani</v>
      </c>
      <c r="C1076" s="93" t="str">
        <f>[9]Mides!D1067</f>
        <v>Figueroa</v>
      </c>
      <c r="D1076" s="94" t="str">
        <f>IF([9]Mides!F1067=1,"X"," ")</f>
        <v>X</v>
      </c>
      <c r="E1076" s="94" t="str">
        <f>IF([9]Mides!F1067=2,"X"," ")</f>
        <v xml:space="preserve"> </v>
      </c>
      <c r="F1076" s="95" t="str">
        <f>[9]Mides!B1067</f>
        <v xml:space="preserve">menor de edad </v>
      </c>
      <c r="G1076" s="94" t="str">
        <f>IF(AND([9]Mides!H1067&gt;=1,[9]Mides!H1067&lt;=14),"X"," ")</f>
        <v>X</v>
      </c>
      <c r="H1076" s="94" t="str">
        <f>IF(AND([9]Mides!H1067&gt;=14,[9]Mides!H1067&lt;=30),"X"," ")</f>
        <v xml:space="preserve"> </v>
      </c>
      <c r="I1076" s="94" t="str">
        <f>IF(AND([9]Mides!H1067&gt;=31,[9]Mides!H1067&lt;=60),"X","  ")</f>
        <v xml:space="preserve">  </v>
      </c>
      <c r="J1076" s="94" t="str">
        <f>IF([9]Mides!H1067&gt;60,"X", "  ")</f>
        <v xml:space="preserve">  </v>
      </c>
      <c r="K1076" s="96">
        <f>[9]Mides!N1067</f>
        <v>0</v>
      </c>
      <c r="L1076" s="96">
        <f>[9]Mides!K1067</f>
        <v>0</v>
      </c>
      <c r="M1076" s="96">
        <f>[9]Mides!L1067</f>
        <v>0</v>
      </c>
      <c r="N1076" s="96" t="str">
        <f>[9]Mides!M1067</f>
        <v>x</v>
      </c>
      <c r="O1076" s="96">
        <f t="shared" si="11"/>
        <v>0</v>
      </c>
      <c r="P1076" s="96" t="str">
        <f>[9]Mides!R1067</f>
        <v>Guatemala</v>
      </c>
      <c r="Q1076" s="96" t="str">
        <f>[9]Mides!S1067</f>
        <v>Guatemala</v>
      </c>
    </row>
    <row r="1077" spans="2:17" ht="15" thickBot="1" x14ac:dyDescent="0.35">
      <c r="B1077" s="92" t="str">
        <f>[9]Mides!E1068</f>
        <v>Ivana</v>
      </c>
      <c r="C1077" s="93" t="str">
        <f>[9]Mides!D1068</f>
        <v>Bravo</v>
      </c>
      <c r="D1077" s="94" t="str">
        <f>IF([9]Mides!F1068=1,"X"," ")</f>
        <v>X</v>
      </c>
      <c r="E1077" s="94" t="str">
        <f>IF([9]Mides!F1068=2,"X"," ")</f>
        <v xml:space="preserve"> </v>
      </c>
      <c r="F1077" s="95">
        <f>[9]Mides!B1068</f>
        <v>2641279350101</v>
      </c>
      <c r="G1077" s="94" t="str">
        <f>IF(AND([9]Mides!H1068&gt;=1,[9]Mides!H1068&lt;=14),"X"," ")</f>
        <v xml:space="preserve"> </v>
      </c>
      <c r="H1077" s="94" t="str">
        <f>IF(AND([9]Mides!H1068&gt;=14,[9]Mides!H1068&lt;=30),"X"," ")</f>
        <v xml:space="preserve"> </v>
      </c>
      <c r="I1077" s="94" t="str">
        <f>IF(AND([9]Mides!H1068&gt;=31,[9]Mides!H1068&lt;=60),"X","  ")</f>
        <v>X</v>
      </c>
      <c r="J1077" s="94" t="str">
        <f>IF([9]Mides!H1068&gt;60,"X", "  ")</f>
        <v xml:space="preserve">  </v>
      </c>
      <c r="K1077" s="96">
        <f>[9]Mides!N1068</f>
        <v>0</v>
      </c>
      <c r="L1077" s="96">
        <f>[9]Mides!K1068</f>
        <v>0</v>
      </c>
      <c r="M1077" s="96">
        <f>[9]Mides!L1068</f>
        <v>0</v>
      </c>
      <c r="N1077" s="96" t="str">
        <f>[9]Mides!M1068</f>
        <v>x</v>
      </c>
      <c r="O1077" s="96">
        <f t="shared" si="11"/>
        <v>0</v>
      </c>
      <c r="P1077" s="96" t="str">
        <f>[9]Mides!R1068</f>
        <v>Guatemala</v>
      </c>
      <c r="Q1077" s="96" t="str">
        <f>[9]Mides!S1068</f>
        <v>Guatemala</v>
      </c>
    </row>
    <row r="1078" spans="2:17" ht="15" thickBot="1" x14ac:dyDescent="0.35">
      <c r="B1078" s="92" t="str">
        <f>[9]Mides!E1069</f>
        <v>Armenia</v>
      </c>
      <c r="C1078" s="93" t="str">
        <f>[9]Mides!D1069</f>
        <v>Lopez</v>
      </c>
      <c r="D1078" s="94" t="str">
        <f>IF([9]Mides!F1069=1,"X"," ")</f>
        <v>X</v>
      </c>
      <c r="E1078" s="94" t="str">
        <f>IF([9]Mides!F1069=2,"X"," ")</f>
        <v xml:space="preserve"> </v>
      </c>
      <c r="F1078" s="95" t="str">
        <f>[9]Mides!B1069</f>
        <v>pendiente</v>
      </c>
      <c r="G1078" s="94" t="str">
        <f>IF(AND([9]Mides!H1069&gt;=1,[9]Mides!H1069&lt;=14),"X"," ")</f>
        <v xml:space="preserve"> </v>
      </c>
      <c r="H1078" s="94" t="str">
        <f>IF(AND([9]Mides!H1069&gt;=14,[9]Mides!H1069&lt;=30),"X"," ")</f>
        <v xml:space="preserve"> </v>
      </c>
      <c r="I1078" s="94" t="str">
        <f>IF(AND([9]Mides!H1069&gt;=31,[9]Mides!H1069&lt;=60),"X","  ")</f>
        <v>X</v>
      </c>
      <c r="J1078" s="94" t="str">
        <f>IF([9]Mides!H1069&gt;60,"X", "  ")</f>
        <v xml:space="preserve">  </v>
      </c>
      <c r="K1078" s="96">
        <f>[9]Mides!N1069</f>
        <v>0</v>
      </c>
      <c r="L1078" s="96">
        <f>[9]Mides!K1069</f>
        <v>0</v>
      </c>
      <c r="M1078" s="96">
        <f>[9]Mides!L1069</f>
        <v>0</v>
      </c>
      <c r="N1078" s="96" t="str">
        <f>[9]Mides!M1069</f>
        <v>x</v>
      </c>
      <c r="O1078" s="96">
        <f t="shared" si="11"/>
        <v>0</v>
      </c>
      <c r="P1078" s="96" t="str">
        <f>[9]Mides!R1069</f>
        <v>Guatemala</v>
      </c>
      <c r="Q1078" s="96" t="str">
        <f>[9]Mides!S1069</f>
        <v>Guatemala</v>
      </c>
    </row>
    <row r="1079" spans="2:17" ht="15" thickBot="1" x14ac:dyDescent="0.35">
      <c r="B1079" s="92" t="str">
        <f>[9]Mides!E1070</f>
        <v>Estheban</v>
      </c>
      <c r="C1079" s="93" t="str">
        <f>[9]Mides!D1070</f>
        <v xml:space="preserve">Mogollon </v>
      </c>
      <c r="D1079" s="94" t="str">
        <f>IF([9]Mides!F1070=1,"X"," ")</f>
        <v xml:space="preserve"> </v>
      </c>
      <c r="E1079" s="94" t="str">
        <f>IF([9]Mides!F1070=2,"X"," ")</f>
        <v>X</v>
      </c>
      <c r="F1079" s="95" t="str">
        <f>[9]Mides!B1070</f>
        <v>menor de edad</v>
      </c>
      <c r="G1079" s="94" t="str">
        <f>IF(AND([9]Mides!H1070&gt;=1,[9]Mides!H1070&lt;=14),"X"," ")</f>
        <v>X</v>
      </c>
      <c r="H1079" s="94" t="str">
        <f>IF(AND([9]Mides!H1070&gt;=14,[9]Mides!H1070&lt;=30),"X"," ")</f>
        <v xml:space="preserve"> </v>
      </c>
      <c r="I1079" s="94" t="str">
        <f>IF(AND([9]Mides!H1070&gt;=31,[9]Mides!H1070&lt;=60),"X","  ")</f>
        <v xml:space="preserve">  </v>
      </c>
      <c r="J1079" s="94" t="str">
        <f>IF([9]Mides!H1070&gt;60,"X", "  ")</f>
        <v xml:space="preserve">  </v>
      </c>
      <c r="K1079" s="96">
        <f>[9]Mides!N1070</f>
        <v>0</v>
      </c>
      <c r="L1079" s="96">
        <f>[9]Mides!K1070</f>
        <v>0</v>
      </c>
      <c r="M1079" s="96">
        <f>[9]Mides!L1070</f>
        <v>0</v>
      </c>
      <c r="N1079" s="96" t="str">
        <f>[9]Mides!M1070</f>
        <v>x</v>
      </c>
      <c r="O1079" s="96">
        <f t="shared" si="11"/>
        <v>0</v>
      </c>
      <c r="P1079" s="96" t="str">
        <f>[9]Mides!R1070</f>
        <v>Guatemala</v>
      </c>
      <c r="Q1079" s="96" t="str">
        <f>[9]Mides!S1070</f>
        <v>Guatemala</v>
      </c>
    </row>
    <row r="1080" spans="2:17" ht="15" thickBot="1" x14ac:dyDescent="0.35">
      <c r="B1080" s="92" t="str">
        <f>[9]Mides!E1071</f>
        <v>Byron</v>
      </c>
      <c r="C1080" s="93" t="str">
        <f>[9]Mides!D1071</f>
        <v>Tejada</v>
      </c>
      <c r="D1080" s="94" t="str">
        <f>IF([9]Mides!F1071=1,"X"," ")</f>
        <v xml:space="preserve"> </v>
      </c>
      <c r="E1080" s="94" t="str">
        <f>IF([9]Mides!F1071=2,"X"," ")</f>
        <v>X</v>
      </c>
      <c r="F1080" s="95" t="str">
        <f>[9]Mides!B1071</f>
        <v>menor de edad</v>
      </c>
      <c r="G1080" s="94" t="str">
        <f>IF(AND([9]Mides!H1071&gt;=1,[9]Mides!H1071&lt;=14),"X"," ")</f>
        <v>X</v>
      </c>
      <c r="H1080" s="94" t="str">
        <f>IF(AND([9]Mides!H1071&gt;=14,[9]Mides!H1071&lt;=30),"X"," ")</f>
        <v xml:space="preserve"> </v>
      </c>
      <c r="I1080" s="94" t="str">
        <f>IF(AND([9]Mides!H1071&gt;=31,[9]Mides!H1071&lt;=60),"X","  ")</f>
        <v xml:space="preserve">  </v>
      </c>
      <c r="J1080" s="94" t="str">
        <f>IF([9]Mides!H1071&gt;60,"X", "  ")</f>
        <v xml:space="preserve">  </v>
      </c>
      <c r="K1080" s="96">
        <f>[9]Mides!N1071</f>
        <v>0</v>
      </c>
      <c r="L1080" s="96">
        <f>[9]Mides!K1071</f>
        <v>0</v>
      </c>
      <c r="M1080" s="96">
        <f>[9]Mides!L1071</f>
        <v>0</v>
      </c>
      <c r="N1080" s="96" t="str">
        <f>[9]Mides!M1071</f>
        <v>x</v>
      </c>
      <c r="O1080" s="96">
        <f t="shared" si="11"/>
        <v>0</v>
      </c>
      <c r="P1080" s="96" t="str">
        <f>[9]Mides!R1071</f>
        <v>Guatemala</v>
      </c>
      <c r="Q1080" s="96" t="str">
        <f>[9]Mides!S1071</f>
        <v>Guatemala</v>
      </c>
    </row>
    <row r="1081" spans="2:17" ht="15" thickBot="1" x14ac:dyDescent="0.35">
      <c r="B1081" s="92" t="str">
        <f>[9]Mides!E1072</f>
        <v>Brenda</v>
      </c>
      <c r="C1081" s="93" t="str">
        <f>[9]Mides!D1072</f>
        <v>Peinado</v>
      </c>
      <c r="D1081" s="94" t="str">
        <f>IF([9]Mides!F1072=1,"X"," ")</f>
        <v>X</v>
      </c>
      <c r="E1081" s="94" t="str">
        <f>IF([9]Mides!F1072=2,"X"," ")</f>
        <v xml:space="preserve"> </v>
      </c>
      <c r="F1081" s="95">
        <f>[9]Mides!B1072</f>
        <v>1725067940101</v>
      </c>
      <c r="G1081" s="94" t="str">
        <f>IF(AND([9]Mides!H1072&gt;=1,[9]Mides!H1072&lt;=14),"X"," ")</f>
        <v xml:space="preserve"> </v>
      </c>
      <c r="H1081" s="94" t="str">
        <f>IF(AND([9]Mides!H1072&gt;=14,[9]Mides!H1072&lt;=30),"X"," ")</f>
        <v xml:space="preserve"> </v>
      </c>
      <c r="I1081" s="94" t="str">
        <f>IF(AND([9]Mides!H1072&gt;=31,[9]Mides!H1072&lt;=60),"X","  ")</f>
        <v>X</v>
      </c>
      <c r="J1081" s="94" t="str">
        <f>IF([9]Mides!H1072&gt;60,"X", "  ")</f>
        <v xml:space="preserve">  </v>
      </c>
      <c r="K1081" s="96">
        <f>[9]Mides!N1072</f>
        <v>0</v>
      </c>
      <c r="L1081" s="96">
        <f>[9]Mides!K1072</f>
        <v>0</v>
      </c>
      <c r="M1081" s="96">
        <f>[9]Mides!L1072</f>
        <v>0</v>
      </c>
      <c r="N1081" s="96" t="str">
        <f>[9]Mides!M1072</f>
        <v>x</v>
      </c>
      <c r="O1081" s="96">
        <f t="shared" ref="O1081:O1144" si="12">SUM(K1081:N1081)</f>
        <v>0</v>
      </c>
      <c r="P1081" s="96" t="str">
        <f>[9]Mides!R1072</f>
        <v>Guatemala</v>
      </c>
      <c r="Q1081" s="96" t="str">
        <f>[9]Mides!S1072</f>
        <v>Guatemala</v>
      </c>
    </row>
    <row r="1082" spans="2:17" ht="15" thickBot="1" x14ac:dyDescent="0.35">
      <c r="B1082" s="92" t="str">
        <f>[9]Mides!E1073</f>
        <v>Kimberly</v>
      </c>
      <c r="C1082" s="93" t="str">
        <f>[9]Mides!D1073</f>
        <v>Herrera</v>
      </c>
      <c r="D1082" s="94" t="str">
        <f>IF([9]Mides!F1073=1,"X"," ")</f>
        <v>X</v>
      </c>
      <c r="E1082" s="94" t="str">
        <f>IF([9]Mides!F1073=2,"X"," ")</f>
        <v xml:space="preserve"> </v>
      </c>
      <c r="F1082" s="95" t="str">
        <f>[9]Mides!B1073</f>
        <v>menor de edad</v>
      </c>
      <c r="G1082" s="94" t="str">
        <f>IF(AND([9]Mides!H1073&gt;=1,[9]Mides!H1073&lt;=14),"X"," ")</f>
        <v>X</v>
      </c>
      <c r="H1082" s="94" t="str">
        <f>IF(AND([9]Mides!H1073&gt;=14,[9]Mides!H1073&lt;=30),"X"," ")</f>
        <v>X</v>
      </c>
      <c r="I1082" s="94" t="str">
        <f>IF(AND([9]Mides!H1073&gt;=31,[9]Mides!H1073&lt;=60),"X","  ")</f>
        <v xml:space="preserve">  </v>
      </c>
      <c r="J1082" s="94" t="str">
        <f>IF([9]Mides!H1073&gt;60,"X", "  ")</f>
        <v xml:space="preserve">  </v>
      </c>
      <c r="K1082" s="96">
        <f>[9]Mides!N1073</f>
        <v>0</v>
      </c>
      <c r="L1082" s="96">
        <f>[9]Mides!K1073</f>
        <v>0</v>
      </c>
      <c r="M1082" s="96">
        <f>[9]Mides!L1073</f>
        <v>0</v>
      </c>
      <c r="N1082" s="96" t="str">
        <f>[9]Mides!M1073</f>
        <v>x</v>
      </c>
      <c r="O1082" s="96">
        <f t="shared" si="12"/>
        <v>0</v>
      </c>
      <c r="P1082" s="96" t="str">
        <f>[9]Mides!R1073</f>
        <v>Guatemala</v>
      </c>
      <c r="Q1082" s="96" t="str">
        <f>[9]Mides!S1073</f>
        <v>Guatemala</v>
      </c>
    </row>
    <row r="1083" spans="2:17" ht="15" thickBot="1" x14ac:dyDescent="0.35">
      <c r="B1083" s="92" t="str">
        <f>[9]Mides!E1074</f>
        <v>Julio</v>
      </c>
      <c r="C1083" s="93" t="str">
        <f>[9]Mides!D1074</f>
        <v>Erazo</v>
      </c>
      <c r="D1083" s="94" t="str">
        <f>IF([9]Mides!F1074=1,"X"," ")</f>
        <v xml:space="preserve"> </v>
      </c>
      <c r="E1083" s="94" t="str">
        <f>IF([9]Mides!F1074=2,"X"," ")</f>
        <v>X</v>
      </c>
      <c r="F1083" s="95" t="str">
        <f>[9]Mides!B1074</f>
        <v>menor de edad</v>
      </c>
      <c r="G1083" s="94" t="str">
        <f>IF(AND([9]Mides!H1074&gt;=1,[9]Mides!H1074&lt;=14),"X"," ")</f>
        <v>X</v>
      </c>
      <c r="H1083" s="94" t="str">
        <f>IF(AND([9]Mides!H1074&gt;=14,[9]Mides!H1074&lt;=30),"X"," ")</f>
        <v>X</v>
      </c>
      <c r="I1083" s="94" t="str">
        <f>IF(AND([9]Mides!H1074&gt;=31,[9]Mides!H1074&lt;=60),"X","  ")</f>
        <v xml:space="preserve">  </v>
      </c>
      <c r="J1083" s="94" t="str">
        <f>IF([9]Mides!H1074&gt;60,"X", "  ")</f>
        <v xml:space="preserve">  </v>
      </c>
      <c r="K1083" s="96">
        <f>[9]Mides!N1074</f>
        <v>0</v>
      </c>
      <c r="L1083" s="96">
        <f>[9]Mides!K1074</f>
        <v>0</v>
      </c>
      <c r="M1083" s="96">
        <f>[9]Mides!L1074</f>
        <v>0</v>
      </c>
      <c r="N1083" s="96" t="str">
        <f>[9]Mides!M1074</f>
        <v>x</v>
      </c>
      <c r="O1083" s="96">
        <f t="shared" si="12"/>
        <v>0</v>
      </c>
      <c r="P1083" s="96" t="str">
        <f>[9]Mides!R1074</f>
        <v>Guatemala</v>
      </c>
      <c r="Q1083" s="96" t="str">
        <f>[9]Mides!S1074</f>
        <v>Guatemala</v>
      </c>
    </row>
    <row r="1084" spans="2:17" ht="15" thickBot="1" x14ac:dyDescent="0.35">
      <c r="B1084" s="92" t="str">
        <f>[9]Mides!E1075</f>
        <v>Jazmin</v>
      </c>
      <c r="C1084" s="93" t="str">
        <f>[9]Mides!D1075</f>
        <v>Hill</v>
      </c>
      <c r="D1084" s="94" t="str">
        <f>IF([9]Mides!F1075=1,"X"," ")</f>
        <v>X</v>
      </c>
      <c r="E1084" s="94" t="str">
        <f>IF([9]Mides!F1075=2,"X"," ")</f>
        <v xml:space="preserve"> </v>
      </c>
      <c r="F1084" s="95" t="str">
        <f>[9]Mides!B1075</f>
        <v>menor de edad</v>
      </c>
      <c r="G1084" s="94" t="str">
        <f>IF(AND([9]Mides!H1075&gt;=1,[9]Mides!H1075&lt;=14),"X"," ")</f>
        <v>X</v>
      </c>
      <c r="H1084" s="94" t="str">
        <f>IF(AND([9]Mides!H1075&gt;=14,[9]Mides!H1075&lt;=30),"X"," ")</f>
        <v xml:space="preserve"> </v>
      </c>
      <c r="I1084" s="94" t="str">
        <f>IF(AND([9]Mides!H1075&gt;=31,[9]Mides!H1075&lt;=60),"X","  ")</f>
        <v xml:space="preserve">  </v>
      </c>
      <c r="J1084" s="94" t="str">
        <f>IF([9]Mides!H1075&gt;60,"X", "  ")</f>
        <v xml:space="preserve">  </v>
      </c>
      <c r="K1084" s="96">
        <f>[9]Mides!N1075</f>
        <v>0</v>
      </c>
      <c r="L1084" s="96">
        <f>[9]Mides!K1075</f>
        <v>0</v>
      </c>
      <c r="M1084" s="96">
        <f>[9]Mides!L1075</f>
        <v>0</v>
      </c>
      <c r="N1084" s="96" t="str">
        <f>[9]Mides!M1075</f>
        <v>x</v>
      </c>
      <c r="O1084" s="96">
        <f t="shared" si="12"/>
        <v>0</v>
      </c>
      <c r="P1084" s="96" t="str">
        <f>[9]Mides!R1075</f>
        <v>Guatemala</v>
      </c>
      <c r="Q1084" s="96" t="str">
        <f>[9]Mides!S1075</f>
        <v>Guatemala</v>
      </c>
    </row>
    <row r="1085" spans="2:17" ht="15" thickBot="1" x14ac:dyDescent="0.35">
      <c r="B1085" s="92" t="str">
        <f>[9]Mides!E1076</f>
        <v>Dennis</v>
      </c>
      <c r="C1085" s="93" t="str">
        <f>[9]Mides!D1076</f>
        <v xml:space="preserve">Mejia </v>
      </c>
      <c r="D1085" s="94" t="str">
        <f>IF([9]Mides!F1076=1,"X"," ")</f>
        <v xml:space="preserve"> </v>
      </c>
      <c r="E1085" s="94" t="str">
        <f>IF([9]Mides!F1076=2,"X"," ")</f>
        <v xml:space="preserve"> </v>
      </c>
      <c r="F1085" s="95">
        <f>[9]Mides!B1076</f>
        <v>0</v>
      </c>
      <c r="G1085" s="94" t="str">
        <f>IF(AND([9]Mides!H1076&gt;=1,[9]Mides!H1076&lt;=14),"X"," ")</f>
        <v xml:space="preserve"> </v>
      </c>
      <c r="H1085" s="94" t="str">
        <f>IF(AND([9]Mides!H1076&gt;=14,[9]Mides!H1076&lt;=30),"X"," ")</f>
        <v xml:space="preserve"> </v>
      </c>
      <c r="I1085" s="94" t="str">
        <f>IF(AND([9]Mides!H1076&gt;=31,[9]Mides!H1076&lt;=60),"X","  ")</f>
        <v xml:space="preserve">  </v>
      </c>
      <c r="J1085" s="94" t="str">
        <f>IF([9]Mides!H1076&gt;60,"X", "  ")</f>
        <v xml:space="preserve">  </v>
      </c>
      <c r="K1085" s="96">
        <f>[9]Mides!N1076</f>
        <v>0</v>
      </c>
      <c r="L1085" s="96">
        <f>[9]Mides!K1076</f>
        <v>0</v>
      </c>
      <c r="M1085" s="96">
        <f>[9]Mides!L1076</f>
        <v>0</v>
      </c>
      <c r="N1085" s="96" t="str">
        <f>[9]Mides!M1076</f>
        <v>x</v>
      </c>
      <c r="O1085" s="96">
        <f t="shared" si="12"/>
        <v>0</v>
      </c>
      <c r="P1085" s="96" t="str">
        <f>[9]Mides!R1076</f>
        <v>Guatemala</v>
      </c>
      <c r="Q1085" s="96" t="str">
        <f>[9]Mides!S1076</f>
        <v>Guatemala</v>
      </c>
    </row>
    <row r="1086" spans="2:17" ht="15" thickBot="1" x14ac:dyDescent="0.35">
      <c r="B1086" s="92" t="str">
        <f>[9]Mides!E1077</f>
        <v>Brenda</v>
      </c>
      <c r="C1086" s="93" t="str">
        <f>[9]Mides!D1077</f>
        <v>Peinado</v>
      </c>
      <c r="D1086" s="94" t="str">
        <f>IF([9]Mides!F1077=1,"X"," ")</f>
        <v>X</v>
      </c>
      <c r="E1086" s="94" t="str">
        <f>IF([9]Mides!F1077=2,"X"," ")</f>
        <v xml:space="preserve"> </v>
      </c>
      <c r="F1086" s="95">
        <f>[9]Mides!B1077</f>
        <v>1725067940101</v>
      </c>
      <c r="G1086" s="94" t="str">
        <f>IF(AND([9]Mides!H1077&gt;=1,[9]Mides!H1077&lt;=14),"X"," ")</f>
        <v xml:space="preserve"> </v>
      </c>
      <c r="H1086" s="94" t="str">
        <f>IF(AND([9]Mides!H1077&gt;=14,[9]Mides!H1077&lt;=30),"X"," ")</f>
        <v xml:space="preserve"> </v>
      </c>
      <c r="I1086" s="94" t="str">
        <f>IF(AND([9]Mides!H1077&gt;=31,[9]Mides!H1077&lt;=60),"X","  ")</f>
        <v>X</v>
      </c>
      <c r="J1086" s="94" t="str">
        <f>IF([9]Mides!H1077&gt;60,"X", "  ")</f>
        <v xml:space="preserve">  </v>
      </c>
      <c r="K1086" s="96">
        <f>[9]Mides!N1077</f>
        <v>0</v>
      </c>
      <c r="L1086" s="96">
        <f>[9]Mides!K1077</f>
        <v>0</v>
      </c>
      <c r="M1086" s="96">
        <f>[9]Mides!L1077</f>
        <v>0</v>
      </c>
      <c r="N1086" s="96" t="str">
        <f>[9]Mides!M1077</f>
        <v>x</v>
      </c>
      <c r="O1086" s="96">
        <f t="shared" si="12"/>
        <v>0</v>
      </c>
      <c r="P1086" s="96" t="str">
        <f>[9]Mides!R1077</f>
        <v>Guatemala</v>
      </c>
      <c r="Q1086" s="96" t="str">
        <f>[9]Mides!S1077</f>
        <v>Guatemala</v>
      </c>
    </row>
    <row r="1087" spans="2:17" ht="15" thickBot="1" x14ac:dyDescent="0.35">
      <c r="B1087" s="92" t="str">
        <f>[9]Mides!E1078</f>
        <v>Jose</v>
      </c>
      <c r="C1087" s="93" t="str">
        <f>[9]Mides!D1078</f>
        <v>Vasquez</v>
      </c>
      <c r="D1087" s="94" t="str">
        <f>IF([9]Mides!F1078=1,"X"," ")</f>
        <v xml:space="preserve"> </v>
      </c>
      <c r="E1087" s="94" t="str">
        <f>IF([9]Mides!F1078=2,"X"," ")</f>
        <v>X</v>
      </c>
      <c r="F1087" s="95">
        <f>[9]Mides!B1078</f>
        <v>2658543690115</v>
      </c>
      <c r="G1087" s="94" t="str">
        <f>IF(AND([9]Mides!H1078&gt;=1,[9]Mides!H1078&lt;=14),"X"," ")</f>
        <v xml:space="preserve"> </v>
      </c>
      <c r="H1087" s="94" t="str">
        <f>IF(AND([9]Mides!H1078&gt;=14,[9]Mides!H1078&lt;=30),"X"," ")</f>
        <v xml:space="preserve"> </v>
      </c>
      <c r="I1087" s="94" t="str">
        <f>IF(AND([9]Mides!H1078&gt;=31,[9]Mides!H1078&lt;=60),"X","  ")</f>
        <v>X</v>
      </c>
      <c r="J1087" s="94" t="str">
        <f>IF([9]Mides!H1078&gt;60,"X", "  ")</f>
        <v xml:space="preserve">  </v>
      </c>
      <c r="K1087" s="96">
        <f>[9]Mides!N1078</f>
        <v>0</v>
      </c>
      <c r="L1087" s="96">
        <f>[9]Mides!K1078</f>
        <v>0</v>
      </c>
      <c r="M1087" s="96">
        <f>[9]Mides!L1078</f>
        <v>0</v>
      </c>
      <c r="N1087" s="96" t="str">
        <f>[9]Mides!M1078</f>
        <v>x</v>
      </c>
      <c r="O1087" s="96">
        <f t="shared" si="12"/>
        <v>0</v>
      </c>
      <c r="P1087" s="96" t="str">
        <f>[9]Mides!R1078</f>
        <v>Guatemala</v>
      </c>
      <c r="Q1087" s="96" t="str">
        <f>[9]Mides!S1078</f>
        <v>Guatemala</v>
      </c>
    </row>
    <row r="1088" spans="2:17" ht="15" thickBot="1" x14ac:dyDescent="0.35">
      <c r="B1088" s="92" t="str">
        <f>[9]Mides!E1079</f>
        <v xml:space="preserve">Luis </v>
      </c>
      <c r="C1088" s="93" t="str">
        <f>[9]Mides!D1079</f>
        <v>Lopez</v>
      </c>
      <c r="D1088" s="94" t="str">
        <f>IF([9]Mides!F1079=1,"X"," ")</f>
        <v xml:space="preserve"> </v>
      </c>
      <c r="E1088" s="94" t="str">
        <f>IF([9]Mides!F1079=2,"X"," ")</f>
        <v>X</v>
      </c>
      <c r="F1088" s="95" t="str">
        <f>[9]Mides!B1079</f>
        <v>menor de edad</v>
      </c>
      <c r="G1088" s="94" t="str">
        <f>IF(AND([9]Mides!H1079&gt;=1,[9]Mides!H1079&lt;=14),"X"," ")</f>
        <v>X</v>
      </c>
      <c r="H1088" s="94" t="str">
        <f>IF(AND([9]Mides!H1079&gt;=14,[9]Mides!H1079&lt;=30),"X"," ")</f>
        <v xml:space="preserve"> </v>
      </c>
      <c r="I1088" s="94" t="str">
        <f>IF(AND([9]Mides!H1079&gt;=31,[9]Mides!H1079&lt;=60),"X","  ")</f>
        <v xml:space="preserve">  </v>
      </c>
      <c r="J1088" s="94" t="str">
        <f>IF([9]Mides!H1079&gt;60,"X", "  ")</f>
        <v xml:space="preserve">  </v>
      </c>
      <c r="K1088" s="96">
        <f>[9]Mides!N1079</f>
        <v>0</v>
      </c>
      <c r="L1088" s="96">
        <f>[9]Mides!K1079</f>
        <v>0</v>
      </c>
      <c r="M1088" s="96">
        <f>[9]Mides!L1079</f>
        <v>0</v>
      </c>
      <c r="N1088" s="96" t="str">
        <f>[9]Mides!M1079</f>
        <v>x</v>
      </c>
      <c r="O1088" s="96">
        <f t="shared" si="12"/>
        <v>0</v>
      </c>
      <c r="P1088" s="96" t="str">
        <f>[9]Mides!R1079</f>
        <v>Guatemala</v>
      </c>
      <c r="Q1088" s="96" t="str">
        <f>[9]Mides!S1079</f>
        <v>Guatemala</v>
      </c>
    </row>
    <row r="1089" spans="2:17" ht="15" thickBot="1" x14ac:dyDescent="0.35">
      <c r="B1089" s="92" t="str">
        <f>[9]Mides!E1080</f>
        <v>Carlos</v>
      </c>
      <c r="C1089" s="93" t="str">
        <f>[9]Mides!D1080</f>
        <v>Gramajo</v>
      </c>
      <c r="D1089" s="94" t="str">
        <f>IF([9]Mides!F1080=1,"X"," ")</f>
        <v xml:space="preserve"> </v>
      </c>
      <c r="E1089" s="94" t="str">
        <f>IF([9]Mides!F1080=2,"X"," ")</f>
        <v>X</v>
      </c>
      <c r="F1089" s="95">
        <f>[9]Mides!B1080</f>
        <v>2192644300101</v>
      </c>
      <c r="G1089" s="94" t="str">
        <f>IF(AND([9]Mides!H1080&gt;=1,[9]Mides!H1080&lt;=14),"X"," ")</f>
        <v xml:space="preserve"> </v>
      </c>
      <c r="H1089" s="94" t="str">
        <f>IF(AND([9]Mides!H1080&gt;=14,[9]Mides!H1080&lt;=30),"X"," ")</f>
        <v xml:space="preserve"> </v>
      </c>
      <c r="I1089" s="94" t="str">
        <f>IF(AND([9]Mides!H1080&gt;=31,[9]Mides!H1080&lt;=60),"X","  ")</f>
        <v>X</v>
      </c>
      <c r="J1089" s="94" t="str">
        <f>IF([9]Mides!H1080&gt;60,"X", "  ")</f>
        <v xml:space="preserve">  </v>
      </c>
      <c r="K1089" s="96">
        <f>[9]Mides!N1080</f>
        <v>0</v>
      </c>
      <c r="L1089" s="96">
        <f>[9]Mides!K1080</f>
        <v>0</v>
      </c>
      <c r="M1089" s="96">
        <f>[9]Mides!L1080</f>
        <v>0</v>
      </c>
      <c r="N1089" s="96" t="str">
        <f>[9]Mides!M1080</f>
        <v>x</v>
      </c>
      <c r="O1089" s="96">
        <f t="shared" si="12"/>
        <v>0</v>
      </c>
      <c r="P1089" s="96" t="str">
        <f>[9]Mides!R1080</f>
        <v>Guatemala</v>
      </c>
      <c r="Q1089" s="96" t="str">
        <f>[9]Mides!S1080</f>
        <v>Guatemala</v>
      </c>
    </row>
    <row r="1090" spans="2:17" ht="15" thickBot="1" x14ac:dyDescent="0.35">
      <c r="B1090" s="92" t="str">
        <f>[9]Mides!E1081</f>
        <v>Joel</v>
      </c>
      <c r="C1090" s="93" t="str">
        <f>[9]Mides!D1081</f>
        <v>Escobar</v>
      </c>
      <c r="D1090" s="94" t="str">
        <f>IF([9]Mides!F1081=1,"X"," ")</f>
        <v xml:space="preserve"> </v>
      </c>
      <c r="E1090" s="94" t="str">
        <f>IF([9]Mides!F1081=2,"X"," ")</f>
        <v>X</v>
      </c>
      <c r="F1090" s="95" t="str">
        <f>[9]Mides!B1081</f>
        <v>menor de edad</v>
      </c>
      <c r="G1090" s="94" t="str">
        <f>IF(AND([9]Mides!H1081&gt;=1,[9]Mides!H1081&lt;=14),"X"," ")</f>
        <v>X</v>
      </c>
      <c r="H1090" s="94" t="str">
        <f>IF(AND([9]Mides!H1081&gt;=14,[9]Mides!H1081&lt;=30),"X"," ")</f>
        <v>X</v>
      </c>
      <c r="I1090" s="94" t="str">
        <f>IF(AND([9]Mides!H1081&gt;=31,[9]Mides!H1081&lt;=60),"X","  ")</f>
        <v xml:space="preserve">  </v>
      </c>
      <c r="J1090" s="94" t="str">
        <f>IF([9]Mides!H1081&gt;60,"X", "  ")</f>
        <v xml:space="preserve">  </v>
      </c>
      <c r="K1090" s="96">
        <f>[9]Mides!N1081</f>
        <v>0</v>
      </c>
      <c r="L1090" s="96">
        <f>[9]Mides!K1081</f>
        <v>0</v>
      </c>
      <c r="M1090" s="96">
        <f>[9]Mides!L1081</f>
        <v>0</v>
      </c>
      <c r="N1090" s="96" t="str">
        <f>[9]Mides!M1081</f>
        <v>x</v>
      </c>
      <c r="O1090" s="96">
        <f t="shared" si="12"/>
        <v>0</v>
      </c>
      <c r="P1090" s="96" t="str">
        <f>[9]Mides!R1081</f>
        <v>Guatemala</v>
      </c>
      <c r="Q1090" s="96" t="str">
        <f>[9]Mides!S1081</f>
        <v>Guatemala</v>
      </c>
    </row>
    <row r="1091" spans="2:17" ht="15" thickBot="1" x14ac:dyDescent="0.35">
      <c r="B1091" s="92" t="str">
        <f>[9]Mides!E1082</f>
        <v>Anderson</v>
      </c>
      <c r="C1091" s="93" t="str">
        <f>[9]Mides!D1082</f>
        <v>Rodriguez</v>
      </c>
      <c r="D1091" s="94" t="str">
        <f>IF([9]Mides!F1082=1,"X"," ")</f>
        <v xml:space="preserve"> </v>
      </c>
      <c r="E1091" s="94" t="str">
        <f>IF([9]Mides!F1082=2,"X"," ")</f>
        <v>X</v>
      </c>
      <c r="F1091" s="95" t="str">
        <f>[9]Mides!B1082</f>
        <v>menor de edad</v>
      </c>
      <c r="G1091" s="94" t="str">
        <f>IF(AND([9]Mides!H1082&gt;=1,[9]Mides!H1082&lt;=14),"X"," ")</f>
        <v>X</v>
      </c>
      <c r="H1091" s="94" t="str">
        <f>IF(AND([9]Mides!H1082&gt;=14,[9]Mides!H1082&lt;=30),"X"," ")</f>
        <v xml:space="preserve"> </v>
      </c>
      <c r="I1091" s="94" t="str">
        <f>IF(AND([9]Mides!H1082&gt;=31,[9]Mides!H1082&lt;=60),"X","  ")</f>
        <v xml:space="preserve">  </v>
      </c>
      <c r="J1091" s="94" t="str">
        <f>IF([9]Mides!H1082&gt;60,"X", "  ")</f>
        <v xml:space="preserve">  </v>
      </c>
      <c r="K1091" s="96">
        <f>[9]Mides!N1082</f>
        <v>0</v>
      </c>
      <c r="L1091" s="96">
        <f>[9]Mides!K1082</f>
        <v>0</v>
      </c>
      <c r="M1091" s="96">
        <f>[9]Mides!L1082</f>
        <v>0</v>
      </c>
      <c r="N1091" s="96" t="str">
        <f>[9]Mides!M1082</f>
        <v>x</v>
      </c>
      <c r="O1091" s="96">
        <f t="shared" si="12"/>
        <v>0</v>
      </c>
      <c r="P1091" s="96" t="str">
        <f>[9]Mides!R1082</f>
        <v>Guatemala</v>
      </c>
      <c r="Q1091" s="96" t="str">
        <f>[9]Mides!S1082</f>
        <v>Guatemala</v>
      </c>
    </row>
    <row r="1092" spans="2:17" ht="15" thickBot="1" x14ac:dyDescent="0.35">
      <c r="B1092" s="92" t="str">
        <f>[9]Mides!E1083</f>
        <v>Danna</v>
      </c>
      <c r="C1092" s="93" t="str">
        <f>[9]Mides!D1083</f>
        <v>Guerra</v>
      </c>
      <c r="D1092" s="94" t="str">
        <f>IF([9]Mides!F1083=1,"X"," ")</f>
        <v>X</v>
      </c>
      <c r="E1092" s="94" t="str">
        <f>IF([9]Mides!F1083=2,"X"," ")</f>
        <v xml:space="preserve"> </v>
      </c>
      <c r="F1092" s="95" t="str">
        <f>[9]Mides!B1083</f>
        <v>menor de edad</v>
      </c>
      <c r="G1092" s="94" t="str">
        <f>IF(AND([9]Mides!H1083&gt;=1,[9]Mides!H1083&lt;=14),"X"," ")</f>
        <v>X</v>
      </c>
      <c r="H1092" s="94" t="str">
        <f>IF(AND([9]Mides!H1083&gt;=14,[9]Mides!H1083&lt;=30),"X"," ")</f>
        <v xml:space="preserve"> </v>
      </c>
      <c r="I1092" s="94" t="str">
        <f>IF(AND([9]Mides!H1083&gt;=31,[9]Mides!H1083&lt;=60),"X","  ")</f>
        <v xml:space="preserve">  </v>
      </c>
      <c r="J1092" s="94" t="str">
        <f>IF([9]Mides!H1083&gt;60,"X", "  ")</f>
        <v xml:space="preserve">  </v>
      </c>
      <c r="K1092" s="96">
        <f>[9]Mides!N1083</f>
        <v>0</v>
      </c>
      <c r="L1092" s="96">
        <f>[9]Mides!K1083</f>
        <v>0</v>
      </c>
      <c r="M1092" s="96">
        <f>[9]Mides!L1083</f>
        <v>0</v>
      </c>
      <c r="N1092" s="96" t="str">
        <f>[9]Mides!M1083</f>
        <v>x</v>
      </c>
      <c r="O1092" s="96">
        <f t="shared" si="12"/>
        <v>0</v>
      </c>
      <c r="P1092" s="96" t="str">
        <f>[9]Mides!R1083</f>
        <v>Guatemala</v>
      </c>
      <c r="Q1092" s="96" t="str">
        <f>[9]Mides!S1083</f>
        <v>Guatemala</v>
      </c>
    </row>
    <row r="1093" spans="2:17" ht="15" thickBot="1" x14ac:dyDescent="0.35">
      <c r="B1093" s="92" t="str">
        <f>[9]Mides!E1084</f>
        <v>Salvador</v>
      </c>
      <c r="C1093" s="93" t="str">
        <f>[9]Mides!D1084</f>
        <v xml:space="preserve">Alvarado </v>
      </c>
      <c r="D1093" s="94" t="str">
        <f>IF([9]Mides!F1084=1,"X"," ")</f>
        <v xml:space="preserve"> </v>
      </c>
      <c r="E1093" s="94" t="str">
        <f>IF([9]Mides!F1084=2,"X"," ")</f>
        <v>X</v>
      </c>
      <c r="F1093" s="95">
        <f>[9]Mides!B1084</f>
        <v>1800338591502</v>
      </c>
      <c r="G1093" s="94" t="str">
        <f>IF(AND([9]Mides!H1084&gt;=1,[9]Mides!H1084&lt;=14),"X"," ")</f>
        <v xml:space="preserve"> </v>
      </c>
      <c r="H1093" s="94" t="str">
        <f>IF(AND([9]Mides!H1084&gt;=14,[9]Mides!H1084&lt;=30),"X"," ")</f>
        <v xml:space="preserve"> </v>
      </c>
      <c r="I1093" s="94" t="str">
        <f>IF(AND([9]Mides!H1084&gt;=31,[9]Mides!H1084&lt;=60),"X","  ")</f>
        <v>X</v>
      </c>
      <c r="J1093" s="94" t="str">
        <f>IF([9]Mides!H1084&gt;60,"X", "  ")</f>
        <v xml:space="preserve">  </v>
      </c>
      <c r="K1093" s="96">
        <f>[9]Mides!N1084</f>
        <v>0</v>
      </c>
      <c r="L1093" s="96">
        <f>[9]Mides!K1084</f>
        <v>0</v>
      </c>
      <c r="M1093" s="96">
        <f>[9]Mides!L1084</f>
        <v>0</v>
      </c>
      <c r="N1093" s="96" t="str">
        <f>[9]Mides!M1084</f>
        <v>x</v>
      </c>
      <c r="O1093" s="96">
        <f t="shared" si="12"/>
        <v>0</v>
      </c>
      <c r="P1093" s="96" t="str">
        <f>[9]Mides!R1084</f>
        <v>Guatemala</v>
      </c>
      <c r="Q1093" s="96" t="str">
        <f>[9]Mides!S1084</f>
        <v>Guatemala</v>
      </c>
    </row>
    <row r="1094" spans="2:17" ht="15" thickBot="1" x14ac:dyDescent="0.35">
      <c r="B1094" s="92" t="str">
        <f>[9]Mides!E1085</f>
        <v>Jonathan</v>
      </c>
      <c r="C1094" s="93" t="str">
        <f>[9]Mides!D1085</f>
        <v>Zepeda</v>
      </c>
      <c r="D1094" s="94" t="str">
        <f>IF([9]Mides!F1085=1,"X"," ")</f>
        <v xml:space="preserve"> </v>
      </c>
      <c r="E1094" s="94" t="str">
        <f>IF([9]Mides!F1085=2,"X"," ")</f>
        <v>X</v>
      </c>
      <c r="F1094" s="95">
        <f>[9]Mides!B1085</f>
        <v>2717954000101</v>
      </c>
      <c r="G1094" s="94" t="str">
        <f>IF(AND([9]Mides!H1085&gt;=1,[9]Mides!H1085&lt;=14),"X"," ")</f>
        <v xml:space="preserve"> </v>
      </c>
      <c r="H1094" s="94" t="str">
        <f>IF(AND([9]Mides!H1085&gt;=14,[9]Mides!H1085&lt;=30),"X"," ")</f>
        <v>X</v>
      </c>
      <c r="I1094" s="94" t="str">
        <f>IF(AND([9]Mides!H1085&gt;=31,[9]Mides!H1085&lt;=60),"X","  ")</f>
        <v xml:space="preserve">  </v>
      </c>
      <c r="J1094" s="94" t="str">
        <f>IF([9]Mides!H1085&gt;60,"X", "  ")</f>
        <v xml:space="preserve">  </v>
      </c>
      <c r="K1094" s="96">
        <f>[9]Mides!N1085</f>
        <v>0</v>
      </c>
      <c r="L1094" s="96">
        <f>[9]Mides!K1085</f>
        <v>0</v>
      </c>
      <c r="M1094" s="96">
        <f>[9]Mides!L1085</f>
        <v>0</v>
      </c>
      <c r="N1094" s="96" t="str">
        <f>[9]Mides!M1085</f>
        <v>x</v>
      </c>
      <c r="O1094" s="96">
        <f t="shared" si="12"/>
        <v>0</v>
      </c>
      <c r="P1094" s="96" t="str">
        <f>[9]Mides!R1085</f>
        <v>Guatemala</v>
      </c>
      <c r="Q1094" s="96" t="str">
        <f>[9]Mides!S1085</f>
        <v>Guatemala</v>
      </c>
    </row>
    <row r="1095" spans="2:17" ht="15" thickBot="1" x14ac:dyDescent="0.35">
      <c r="B1095" s="92" t="str">
        <f>[9]Mides!E1086</f>
        <v>Cesia</v>
      </c>
      <c r="C1095" s="93" t="str">
        <f>[9]Mides!D1086</f>
        <v>Zepeda</v>
      </c>
      <c r="D1095" s="94" t="str">
        <f>IF([9]Mides!F1086=1,"X"," ")</f>
        <v>X</v>
      </c>
      <c r="E1095" s="94" t="str">
        <f>IF([9]Mides!F1086=2,"X"," ")</f>
        <v xml:space="preserve"> </v>
      </c>
      <c r="F1095" s="95" t="str">
        <f>[9]Mides!B1086</f>
        <v>menor de edad</v>
      </c>
      <c r="G1095" s="94" t="str">
        <f>IF(AND([9]Mides!H1086&gt;=1,[9]Mides!H1086&lt;=14),"X"," ")</f>
        <v>X</v>
      </c>
      <c r="H1095" s="94" t="str">
        <f>IF(AND([9]Mides!H1086&gt;=14,[9]Mides!H1086&lt;=30),"X"," ")</f>
        <v>X</v>
      </c>
      <c r="I1095" s="94" t="str">
        <f>IF(AND([9]Mides!H1086&gt;=31,[9]Mides!H1086&lt;=60),"X","  ")</f>
        <v xml:space="preserve">  </v>
      </c>
      <c r="J1095" s="94" t="str">
        <f>IF([9]Mides!H1086&gt;60,"X", "  ")</f>
        <v xml:space="preserve">  </v>
      </c>
      <c r="K1095" s="96">
        <f>[9]Mides!N1086</f>
        <v>0</v>
      </c>
      <c r="L1095" s="96">
        <f>[9]Mides!K1086</f>
        <v>0</v>
      </c>
      <c r="M1095" s="96">
        <f>[9]Mides!L1086</f>
        <v>0</v>
      </c>
      <c r="N1095" s="96" t="str">
        <f>[9]Mides!M1086</f>
        <v>x</v>
      </c>
      <c r="O1095" s="96">
        <f t="shared" si="12"/>
        <v>0</v>
      </c>
      <c r="P1095" s="96" t="str">
        <f>[9]Mides!R1086</f>
        <v>Guatemala</v>
      </c>
      <c r="Q1095" s="96" t="str">
        <f>[9]Mides!S1086</f>
        <v>Guatemala</v>
      </c>
    </row>
    <row r="1096" spans="2:17" ht="15" thickBot="1" x14ac:dyDescent="0.35">
      <c r="B1096" s="92" t="str">
        <f>[9]Mides!E1087</f>
        <v>Ana</v>
      </c>
      <c r="C1096" s="93" t="str">
        <f>[9]Mides!D1087</f>
        <v>Herrera</v>
      </c>
      <c r="D1096" s="94" t="str">
        <f>IF([9]Mides!F1087=1,"X"," ")</f>
        <v>X</v>
      </c>
      <c r="E1096" s="94" t="str">
        <f>IF([9]Mides!F1087=2,"X"," ")</f>
        <v xml:space="preserve"> </v>
      </c>
      <c r="F1096" s="95" t="str">
        <f>[9]Mides!B1087</f>
        <v>menor de edad</v>
      </c>
      <c r="G1096" s="94" t="str">
        <f>IF(AND([9]Mides!H1087&gt;=1,[9]Mides!H1087&lt;=14),"X"," ")</f>
        <v>X</v>
      </c>
      <c r="H1096" s="94" t="str">
        <f>IF(AND([9]Mides!H1087&gt;=14,[9]Mides!H1087&lt;=30),"X"," ")</f>
        <v xml:space="preserve"> </v>
      </c>
      <c r="I1096" s="94" t="str">
        <f>IF(AND([9]Mides!H1087&gt;=31,[9]Mides!H1087&lt;=60),"X","  ")</f>
        <v xml:space="preserve">  </v>
      </c>
      <c r="J1096" s="94" t="str">
        <f>IF([9]Mides!H1087&gt;60,"X", "  ")</f>
        <v xml:space="preserve">  </v>
      </c>
      <c r="K1096" s="96">
        <f>[9]Mides!N1087</f>
        <v>0</v>
      </c>
      <c r="L1096" s="96">
        <f>[9]Mides!K1087</f>
        <v>0</v>
      </c>
      <c r="M1096" s="96">
        <f>[9]Mides!L1087</f>
        <v>0</v>
      </c>
      <c r="N1096" s="96" t="str">
        <f>[9]Mides!M1087</f>
        <v>x</v>
      </c>
      <c r="O1096" s="96">
        <f t="shared" si="12"/>
        <v>0</v>
      </c>
      <c r="P1096" s="96" t="str">
        <f>[9]Mides!R1087</f>
        <v>Guatemala</v>
      </c>
      <c r="Q1096" s="96" t="str">
        <f>[9]Mides!S1087</f>
        <v>Guatemala</v>
      </c>
    </row>
    <row r="1097" spans="2:17" ht="15" thickBot="1" x14ac:dyDescent="0.35">
      <c r="B1097" s="92" t="str">
        <f>[9]Mides!E1088</f>
        <v>Gerardo</v>
      </c>
      <c r="C1097" s="93" t="str">
        <f>[9]Mides!D1088</f>
        <v>Raxon</v>
      </c>
      <c r="D1097" s="94" t="str">
        <f>IF([9]Mides!F1088=1,"X"," ")</f>
        <v xml:space="preserve"> </v>
      </c>
      <c r="E1097" s="94" t="str">
        <f>IF([9]Mides!F1088=2,"X"," ")</f>
        <v>X</v>
      </c>
      <c r="F1097" s="95" t="str">
        <f>[9]Mides!B1088</f>
        <v>menor de edad</v>
      </c>
      <c r="G1097" s="94" t="str">
        <f>IF(AND([9]Mides!H1088&gt;=1,[9]Mides!H1088&lt;=14),"X"," ")</f>
        <v xml:space="preserve"> </v>
      </c>
      <c r="H1097" s="94" t="str">
        <f>IF(AND([9]Mides!H1088&gt;=14,[9]Mides!H1088&lt;=30),"X"," ")</f>
        <v>X</v>
      </c>
      <c r="I1097" s="94" t="str">
        <f>IF(AND([9]Mides!H1088&gt;=31,[9]Mides!H1088&lt;=60),"X","  ")</f>
        <v xml:space="preserve">  </v>
      </c>
      <c r="J1097" s="94" t="str">
        <f>IF([9]Mides!H1088&gt;60,"X", "  ")</f>
        <v xml:space="preserve">  </v>
      </c>
      <c r="K1097" s="96">
        <f>[9]Mides!N1088</f>
        <v>0</v>
      </c>
      <c r="L1097" s="96">
        <f>[9]Mides!K1088</f>
        <v>0</v>
      </c>
      <c r="M1097" s="96">
        <f>[9]Mides!L1088</f>
        <v>0</v>
      </c>
      <c r="N1097" s="96" t="str">
        <f>[9]Mides!M1088</f>
        <v>x</v>
      </c>
      <c r="O1097" s="96">
        <f t="shared" si="12"/>
        <v>0</v>
      </c>
      <c r="P1097" s="96" t="str">
        <f>[9]Mides!R1088</f>
        <v>Guatemala</v>
      </c>
      <c r="Q1097" s="96" t="str">
        <f>[9]Mides!S1088</f>
        <v>Guatemala</v>
      </c>
    </row>
    <row r="1098" spans="2:17" ht="15" thickBot="1" x14ac:dyDescent="0.35">
      <c r="B1098" s="92" t="str">
        <f>[9]Mides!E1089</f>
        <v>Javier</v>
      </c>
      <c r="C1098" s="93" t="str">
        <f>[9]Mides!D1089</f>
        <v>Diaz</v>
      </c>
      <c r="D1098" s="94" t="str">
        <f>IF([9]Mides!F1089=1,"X"," ")</f>
        <v>X</v>
      </c>
      <c r="E1098" s="94" t="str">
        <f>IF([9]Mides!F1089=2,"X"," ")</f>
        <v xml:space="preserve"> </v>
      </c>
      <c r="F1098" s="95" t="str">
        <f>[9]Mides!B1089</f>
        <v>menor de edad</v>
      </c>
      <c r="G1098" s="94" t="str">
        <f>IF(AND([9]Mides!H1089&gt;=1,[9]Mides!H1089&lt;=14),"X"," ")</f>
        <v xml:space="preserve"> </v>
      </c>
      <c r="H1098" s="94" t="str">
        <f>IF(AND([9]Mides!H1089&gt;=14,[9]Mides!H1089&lt;=30),"X"," ")</f>
        <v>X</v>
      </c>
      <c r="I1098" s="94" t="str">
        <f>IF(AND([9]Mides!H1089&gt;=31,[9]Mides!H1089&lt;=60),"X","  ")</f>
        <v xml:space="preserve">  </v>
      </c>
      <c r="J1098" s="94" t="str">
        <f>IF([9]Mides!H1089&gt;60,"X", "  ")</f>
        <v xml:space="preserve">  </v>
      </c>
      <c r="K1098" s="96">
        <f>[9]Mides!N1089</f>
        <v>0</v>
      </c>
      <c r="L1098" s="96">
        <f>[9]Mides!K1089</f>
        <v>0</v>
      </c>
      <c r="M1098" s="96">
        <f>[9]Mides!L1089</f>
        <v>0</v>
      </c>
      <c r="N1098" s="96" t="str">
        <f>[9]Mides!M1089</f>
        <v>x</v>
      </c>
      <c r="O1098" s="96">
        <f t="shared" si="12"/>
        <v>0</v>
      </c>
      <c r="P1098" s="96" t="str">
        <f>[9]Mides!R1089</f>
        <v>Guatemala</v>
      </c>
      <c r="Q1098" s="96" t="str">
        <f>[9]Mides!S1089</f>
        <v>Guatemala</v>
      </c>
    </row>
    <row r="1099" spans="2:17" ht="15" thickBot="1" x14ac:dyDescent="0.35">
      <c r="B1099" s="92" t="str">
        <f>[9]Mides!E1090</f>
        <v>Andres</v>
      </c>
      <c r="C1099" s="93" t="str">
        <f>[9]Mides!D1090</f>
        <v>Diaz</v>
      </c>
      <c r="D1099" s="94" t="str">
        <f>IF([9]Mides!F1090=1,"X"," ")</f>
        <v xml:space="preserve"> </v>
      </c>
      <c r="E1099" s="94" t="str">
        <f>IF([9]Mides!F1090=2,"X"," ")</f>
        <v>X</v>
      </c>
      <c r="F1099" s="95" t="str">
        <f>[9]Mides!B1090</f>
        <v>menor de edad</v>
      </c>
      <c r="G1099" s="94" t="str">
        <f>IF(AND([9]Mides!H1090&gt;=1,[9]Mides!H1090&lt;=14),"X"," ")</f>
        <v>X</v>
      </c>
      <c r="H1099" s="94" t="str">
        <f>IF(AND([9]Mides!H1090&gt;=14,[9]Mides!H1090&lt;=30),"X"," ")</f>
        <v xml:space="preserve"> </v>
      </c>
      <c r="I1099" s="94" t="str">
        <f>IF(AND([9]Mides!H1090&gt;=31,[9]Mides!H1090&lt;=60),"X","  ")</f>
        <v xml:space="preserve">  </v>
      </c>
      <c r="J1099" s="94" t="str">
        <f>IF([9]Mides!H1090&gt;60,"X", "  ")</f>
        <v xml:space="preserve">  </v>
      </c>
      <c r="K1099" s="96">
        <f>[9]Mides!N1090</f>
        <v>0</v>
      </c>
      <c r="L1099" s="96">
        <f>[9]Mides!K1090</f>
        <v>0</v>
      </c>
      <c r="M1099" s="96">
        <f>[9]Mides!L1090</f>
        <v>0</v>
      </c>
      <c r="N1099" s="96" t="str">
        <f>[9]Mides!M1090</f>
        <v>x</v>
      </c>
      <c r="O1099" s="96">
        <f t="shared" si="12"/>
        <v>0</v>
      </c>
      <c r="P1099" s="96" t="str">
        <f>[9]Mides!R1090</f>
        <v>Guatemala</v>
      </c>
      <c r="Q1099" s="96" t="str">
        <f>[9]Mides!S1090</f>
        <v>Guatemala</v>
      </c>
    </row>
    <row r="1100" spans="2:17" ht="15" thickBot="1" x14ac:dyDescent="0.35">
      <c r="B1100" s="92" t="str">
        <f>[9]Mides!E1091</f>
        <v>Zoe</v>
      </c>
      <c r="C1100" s="93" t="str">
        <f>[9]Mides!D1091</f>
        <v>Caceres</v>
      </c>
      <c r="D1100" s="94" t="str">
        <f>IF([9]Mides!F1091=1,"X"," ")</f>
        <v>X</v>
      </c>
      <c r="E1100" s="94" t="str">
        <f>IF([9]Mides!F1091=2,"X"," ")</f>
        <v xml:space="preserve"> </v>
      </c>
      <c r="F1100" s="95" t="str">
        <f>[9]Mides!B1091</f>
        <v xml:space="preserve">menor de edad </v>
      </c>
      <c r="G1100" s="94" t="str">
        <f>IF(AND([9]Mides!H1091&gt;=1,[9]Mides!H1091&lt;=14),"X"," ")</f>
        <v>X</v>
      </c>
      <c r="H1100" s="94" t="str">
        <f>IF(AND([9]Mides!H1091&gt;=14,[9]Mides!H1091&lt;=30),"X"," ")</f>
        <v xml:space="preserve"> </v>
      </c>
      <c r="I1100" s="94" t="str">
        <f>IF(AND([9]Mides!H1091&gt;=31,[9]Mides!H1091&lt;=60),"X","  ")</f>
        <v xml:space="preserve">  </v>
      </c>
      <c r="J1100" s="94" t="str">
        <f>IF([9]Mides!H1091&gt;60,"X", "  ")</f>
        <v xml:space="preserve">  </v>
      </c>
      <c r="K1100" s="96">
        <f>[9]Mides!N1091</f>
        <v>0</v>
      </c>
      <c r="L1100" s="96">
        <f>[9]Mides!K1091</f>
        <v>0</v>
      </c>
      <c r="M1100" s="96">
        <f>[9]Mides!L1091</f>
        <v>0</v>
      </c>
      <c r="N1100" s="96" t="str">
        <f>[9]Mides!M1091</f>
        <v>x</v>
      </c>
      <c r="O1100" s="96">
        <f t="shared" si="12"/>
        <v>0</v>
      </c>
      <c r="P1100" s="96" t="str">
        <f>[9]Mides!R1091</f>
        <v>Guatemala</v>
      </c>
      <c r="Q1100" s="96" t="str">
        <f>[9]Mides!S1091</f>
        <v>Guatemala</v>
      </c>
    </row>
    <row r="1101" spans="2:17" ht="15" thickBot="1" x14ac:dyDescent="0.35">
      <c r="B1101" s="92" t="str">
        <f>[9]Mides!E1092</f>
        <v>Lisbeth</v>
      </c>
      <c r="C1101" s="93" t="str">
        <f>[9]Mides!D1092</f>
        <v>Caceres</v>
      </c>
      <c r="D1101" s="94" t="str">
        <f>IF([9]Mides!F1092=1,"X"," ")</f>
        <v>X</v>
      </c>
      <c r="E1101" s="94" t="str">
        <f>IF([9]Mides!F1092=2,"X"," ")</f>
        <v xml:space="preserve"> </v>
      </c>
      <c r="F1101" s="95" t="str">
        <f>[9]Mides!B1092</f>
        <v>menor de edad</v>
      </c>
      <c r="G1101" s="94" t="str">
        <f>IF(AND([9]Mides!H1092&gt;=1,[9]Mides!H1092&lt;=14),"X"," ")</f>
        <v>X</v>
      </c>
      <c r="H1101" s="94" t="str">
        <f>IF(AND([9]Mides!H1092&gt;=14,[9]Mides!H1092&lt;=30),"X"," ")</f>
        <v xml:space="preserve"> </v>
      </c>
      <c r="I1101" s="94" t="str">
        <f>IF(AND([9]Mides!H1092&gt;=31,[9]Mides!H1092&lt;=60),"X","  ")</f>
        <v xml:space="preserve">  </v>
      </c>
      <c r="J1101" s="94" t="str">
        <f>IF([9]Mides!H1092&gt;60,"X", "  ")</f>
        <v xml:space="preserve">  </v>
      </c>
      <c r="K1101" s="96">
        <f>[9]Mides!N1092</f>
        <v>0</v>
      </c>
      <c r="L1101" s="96">
        <f>[9]Mides!K1092</f>
        <v>0</v>
      </c>
      <c r="M1101" s="96">
        <f>[9]Mides!L1092</f>
        <v>0</v>
      </c>
      <c r="N1101" s="96" t="str">
        <f>[9]Mides!M1092</f>
        <v>x</v>
      </c>
      <c r="O1101" s="96">
        <f t="shared" si="12"/>
        <v>0</v>
      </c>
      <c r="P1101" s="96" t="str">
        <f>[9]Mides!R1092</f>
        <v>Guatemala</v>
      </c>
      <c r="Q1101" s="96" t="str">
        <f>[9]Mides!S1092</f>
        <v>Guatemala</v>
      </c>
    </row>
    <row r="1102" spans="2:17" ht="15" thickBot="1" x14ac:dyDescent="0.35">
      <c r="B1102" s="92" t="str">
        <f>[9]Mides!E1093</f>
        <v>Cristian</v>
      </c>
      <c r="C1102" s="93" t="str">
        <f>[9]Mides!D1093</f>
        <v>Hernandez</v>
      </c>
      <c r="D1102" s="94" t="str">
        <f>IF([9]Mides!F1093=1,"X"," ")</f>
        <v xml:space="preserve"> </v>
      </c>
      <c r="E1102" s="94" t="str">
        <f>IF([9]Mides!F1093=2,"X"," ")</f>
        <v>X</v>
      </c>
      <c r="F1102" s="95" t="str">
        <f>[9]Mides!B1093</f>
        <v>menor de edad</v>
      </c>
      <c r="G1102" s="94" t="str">
        <f>IF(AND([9]Mides!H1093&gt;=1,[9]Mides!H1093&lt;=14),"X"," ")</f>
        <v>X</v>
      </c>
      <c r="H1102" s="94" t="str">
        <f>IF(AND([9]Mides!H1093&gt;=14,[9]Mides!H1093&lt;=30),"X"," ")</f>
        <v xml:space="preserve"> </v>
      </c>
      <c r="I1102" s="94" t="str">
        <f>IF(AND([9]Mides!H1093&gt;=31,[9]Mides!H1093&lt;=60),"X","  ")</f>
        <v xml:space="preserve">  </v>
      </c>
      <c r="J1102" s="94" t="str">
        <f>IF([9]Mides!H1093&gt;60,"X", "  ")</f>
        <v xml:space="preserve">  </v>
      </c>
      <c r="K1102" s="96">
        <f>[9]Mides!N1093</f>
        <v>0</v>
      </c>
      <c r="L1102" s="96">
        <f>[9]Mides!K1093</f>
        <v>0</v>
      </c>
      <c r="M1102" s="96">
        <f>[9]Mides!L1093</f>
        <v>0</v>
      </c>
      <c r="N1102" s="96" t="str">
        <f>[9]Mides!M1093</f>
        <v>x</v>
      </c>
      <c r="O1102" s="96">
        <f t="shared" si="12"/>
        <v>0</v>
      </c>
      <c r="P1102" s="96" t="str">
        <f>[9]Mides!R1093</f>
        <v>Guatemala</v>
      </c>
      <c r="Q1102" s="96" t="str">
        <f>[9]Mides!S1093</f>
        <v>Guatemala</v>
      </c>
    </row>
    <row r="1103" spans="2:17" ht="15" thickBot="1" x14ac:dyDescent="0.35">
      <c r="B1103" s="92" t="str">
        <f>[9]Mides!E1094</f>
        <v>Jose</v>
      </c>
      <c r="C1103" s="93" t="str">
        <f>[9]Mides!D1094</f>
        <v>Vazquez</v>
      </c>
      <c r="D1103" s="94" t="str">
        <f>IF([9]Mides!F1094=1,"X"," ")</f>
        <v xml:space="preserve"> </v>
      </c>
      <c r="E1103" s="94" t="str">
        <f>IF([9]Mides!F1094=2,"X"," ")</f>
        <v>X</v>
      </c>
      <c r="F1103" s="95">
        <f>[9]Mides!B1094</f>
        <v>2658543690115</v>
      </c>
      <c r="G1103" s="94" t="str">
        <f>IF(AND([9]Mides!H1094&gt;=1,[9]Mides!H1094&lt;=14),"X"," ")</f>
        <v xml:space="preserve"> </v>
      </c>
      <c r="H1103" s="94" t="str">
        <f>IF(AND([9]Mides!H1094&gt;=14,[9]Mides!H1094&lt;=30),"X"," ")</f>
        <v xml:space="preserve"> </v>
      </c>
      <c r="I1103" s="94" t="str">
        <f>IF(AND([9]Mides!H1094&gt;=31,[9]Mides!H1094&lt;=60),"X","  ")</f>
        <v>X</v>
      </c>
      <c r="J1103" s="94" t="str">
        <f>IF([9]Mides!H1094&gt;60,"X", "  ")</f>
        <v xml:space="preserve">  </v>
      </c>
      <c r="K1103" s="96">
        <f>[9]Mides!N1094</f>
        <v>0</v>
      </c>
      <c r="L1103" s="96">
        <f>[9]Mides!K1094</f>
        <v>0</v>
      </c>
      <c r="M1103" s="96">
        <f>[9]Mides!L1094</f>
        <v>0</v>
      </c>
      <c r="N1103" s="96" t="str">
        <f>[9]Mides!M1094</f>
        <v>x</v>
      </c>
      <c r="O1103" s="96">
        <f t="shared" si="12"/>
        <v>0</v>
      </c>
      <c r="P1103" s="96" t="str">
        <f>[9]Mides!R1094</f>
        <v>Guatemala</v>
      </c>
      <c r="Q1103" s="96" t="str">
        <f>[9]Mides!S1094</f>
        <v>Guatemala</v>
      </c>
    </row>
    <row r="1104" spans="2:17" ht="15" thickBot="1" x14ac:dyDescent="0.35">
      <c r="B1104" s="92" t="str">
        <f>[9]Mides!E1095</f>
        <v>Ana</v>
      </c>
      <c r="C1104" s="93" t="str">
        <f>[9]Mides!D1095</f>
        <v>España</v>
      </c>
      <c r="D1104" s="94" t="str">
        <f>IF([9]Mides!F1095=1,"X"," ")</f>
        <v>X</v>
      </c>
      <c r="E1104" s="94" t="str">
        <f>IF([9]Mides!F1095=2,"X"," ")</f>
        <v xml:space="preserve"> </v>
      </c>
      <c r="F1104" s="95">
        <f>[9]Mides!B1095</f>
        <v>3005885690101</v>
      </c>
      <c r="G1104" s="94" t="str">
        <f>IF(AND([9]Mides!H1095&gt;=1,[9]Mides!H1095&lt;=14),"X"," ")</f>
        <v xml:space="preserve"> </v>
      </c>
      <c r="H1104" s="94" t="str">
        <f>IF(AND([9]Mides!H1095&gt;=14,[9]Mides!H1095&lt;=30),"X"," ")</f>
        <v>X</v>
      </c>
      <c r="I1104" s="94" t="str">
        <f>IF(AND([9]Mides!H1095&gt;=31,[9]Mides!H1095&lt;=60),"X","  ")</f>
        <v xml:space="preserve">  </v>
      </c>
      <c r="J1104" s="94" t="str">
        <f>IF([9]Mides!H1095&gt;60,"X", "  ")</f>
        <v xml:space="preserve">  </v>
      </c>
      <c r="K1104" s="96">
        <f>[9]Mides!N1095</f>
        <v>0</v>
      </c>
      <c r="L1104" s="96">
        <f>[9]Mides!K1095</f>
        <v>0</v>
      </c>
      <c r="M1104" s="96">
        <f>[9]Mides!L1095</f>
        <v>0</v>
      </c>
      <c r="N1104" s="96" t="str">
        <f>[9]Mides!M1095</f>
        <v>x</v>
      </c>
      <c r="O1104" s="96">
        <f t="shared" si="12"/>
        <v>0</v>
      </c>
      <c r="P1104" s="96" t="str">
        <f>[9]Mides!R1095</f>
        <v>Guatemala</v>
      </c>
      <c r="Q1104" s="96" t="str">
        <f>[9]Mides!S1095</f>
        <v>Guatemala</v>
      </c>
    </row>
    <row r="1105" spans="2:17" ht="15" thickBot="1" x14ac:dyDescent="0.35">
      <c r="B1105" s="92" t="str">
        <f>[9]Mides!E1096</f>
        <v>Karla</v>
      </c>
      <c r="C1105" s="93" t="str">
        <f>[9]Mides!D1096</f>
        <v xml:space="preserve">Tino </v>
      </c>
      <c r="D1105" s="94" t="str">
        <f>IF([9]Mides!F1096=1,"X"," ")</f>
        <v>X</v>
      </c>
      <c r="E1105" s="94" t="str">
        <f>IF([9]Mides!F1096=2,"X"," ")</f>
        <v xml:space="preserve"> </v>
      </c>
      <c r="F1105" s="95" t="str">
        <f>[9]Mides!B1096</f>
        <v>menor de edad</v>
      </c>
      <c r="G1105" s="94" t="str">
        <f>IF(AND([9]Mides!H1096&gt;=1,[9]Mides!H1096&lt;=14),"X"," ")</f>
        <v>X</v>
      </c>
      <c r="H1105" s="94" t="str">
        <f>IF(AND([9]Mides!H1096&gt;=14,[9]Mides!H1096&lt;=30),"X"," ")</f>
        <v>X</v>
      </c>
      <c r="I1105" s="94" t="str">
        <f>IF(AND([9]Mides!H1096&gt;=31,[9]Mides!H1096&lt;=60),"X","  ")</f>
        <v xml:space="preserve">  </v>
      </c>
      <c r="J1105" s="94" t="str">
        <f>IF([9]Mides!H1096&gt;60,"X", "  ")</f>
        <v xml:space="preserve">  </v>
      </c>
      <c r="K1105" s="96">
        <f>[9]Mides!N1096</f>
        <v>0</v>
      </c>
      <c r="L1105" s="96">
        <f>[9]Mides!K1096</f>
        <v>0</v>
      </c>
      <c r="M1105" s="96">
        <f>[9]Mides!L1096</f>
        <v>0</v>
      </c>
      <c r="N1105" s="96" t="str">
        <f>[9]Mides!M1096</f>
        <v>x</v>
      </c>
      <c r="O1105" s="96">
        <f t="shared" si="12"/>
        <v>0</v>
      </c>
      <c r="P1105" s="96" t="str">
        <f>[9]Mides!R1096</f>
        <v>Guatemala</v>
      </c>
      <c r="Q1105" s="96" t="str">
        <f>[9]Mides!S1096</f>
        <v>Guatemala</v>
      </c>
    </row>
    <row r="1106" spans="2:17" ht="15" thickBot="1" x14ac:dyDescent="0.35">
      <c r="B1106" s="92" t="str">
        <f>[9]Mides!E1097</f>
        <v>Ana</v>
      </c>
      <c r="C1106" s="93" t="str">
        <f>[9]Mides!D1097</f>
        <v>Ortiz</v>
      </c>
      <c r="D1106" s="94" t="str">
        <f>IF([9]Mides!F1097=1,"X"," ")</f>
        <v>X</v>
      </c>
      <c r="E1106" s="94" t="str">
        <f>IF([9]Mides!F1097=2,"X"," ")</f>
        <v xml:space="preserve"> </v>
      </c>
      <c r="F1106" s="95" t="str">
        <f>[9]Mides!B1097</f>
        <v>menor de edad</v>
      </c>
      <c r="G1106" s="94" t="str">
        <f>IF(AND([9]Mides!H1097&gt;=1,[9]Mides!H1097&lt;=14),"X"," ")</f>
        <v>X</v>
      </c>
      <c r="H1106" s="94" t="str">
        <f>IF(AND([9]Mides!H1097&gt;=14,[9]Mides!H1097&lt;=30),"X"," ")</f>
        <v xml:space="preserve"> </v>
      </c>
      <c r="I1106" s="94" t="str">
        <f>IF(AND([9]Mides!H1097&gt;=31,[9]Mides!H1097&lt;=60),"X","  ")</f>
        <v xml:space="preserve">  </v>
      </c>
      <c r="J1106" s="94" t="str">
        <f>IF([9]Mides!H1097&gt;60,"X", "  ")</f>
        <v xml:space="preserve">  </v>
      </c>
      <c r="K1106" s="96">
        <f>[9]Mides!N1097</f>
        <v>0</v>
      </c>
      <c r="L1106" s="96">
        <f>[9]Mides!K1097</f>
        <v>0</v>
      </c>
      <c r="M1106" s="96">
        <f>[9]Mides!L1097</f>
        <v>0</v>
      </c>
      <c r="N1106" s="96" t="str">
        <f>[9]Mides!M1097</f>
        <v>x</v>
      </c>
      <c r="O1106" s="96">
        <f t="shared" si="12"/>
        <v>0</v>
      </c>
      <c r="P1106" s="96" t="str">
        <f>[9]Mides!R1097</f>
        <v>Guatemala</v>
      </c>
      <c r="Q1106" s="96" t="str">
        <f>[9]Mides!S1097</f>
        <v>Guatemala</v>
      </c>
    </row>
    <row r="1107" spans="2:17" ht="15" thickBot="1" x14ac:dyDescent="0.35">
      <c r="B1107" s="92" t="str">
        <f>[9]Mides!E1098</f>
        <v>Emili</v>
      </c>
      <c r="C1107" s="93" t="str">
        <f>[9]Mides!D1098</f>
        <v>Ortiz</v>
      </c>
      <c r="D1107" s="94" t="str">
        <f>IF([9]Mides!F1098=1,"X"," ")</f>
        <v>X</v>
      </c>
      <c r="E1107" s="94" t="str">
        <f>IF([9]Mides!F1098=2,"X"," ")</f>
        <v xml:space="preserve"> </v>
      </c>
      <c r="F1107" s="95" t="str">
        <f>[9]Mides!B1098</f>
        <v>menor de edad</v>
      </c>
      <c r="G1107" s="94" t="str">
        <f>IF(AND([9]Mides!H1098&gt;=1,[9]Mides!H1098&lt;=14),"X"," ")</f>
        <v xml:space="preserve"> </v>
      </c>
      <c r="H1107" s="94" t="str">
        <f>IF(AND([9]Mides!H1098&gt;=14,[9]Mides!H1098&lt;=30),"X"," ")</f>
        <v>X</v>
      </c>
      <c r="I1107" s="94" t="str">
        <f>IF(AND([9]Mides!H1098&gt;=31,[9]Mides!H1098&lt;=60),"X","  ")</f>
        <v xml:space="preserve">  </v>
      </c>
      <c r="J1107" s="94" t="str">
        <f>IF([9]Mides!H1098&gt;60,"X", "  ")</f>
        <v xml:space="preserve">  </v>
      </c>
      <c r="K1107" s="96">
        <f>[9]Mides!N1098</f>
        <v>0</v>
      </c>
      <c r="L1107" s="96">
        <f>[9]Mides!K1098</f>
        <v>0</v>
      </c>
      <c r="M1107" s="96">
        <f>[9]Mides!L1098</f>
        <v>0</v>
      </c>
      <c r="N1107" s="96" t="str">
        <f>[9]Mides!M1098</f>
        <v>x</v>
      </c>
      <c r="O1107" s="96">
        <f t="shared" si="12"/>
        <v>0</v>
      </c>
      <c r="P1107" s="96" t="str">
        <f>[9]Mides!R1098</f>
        <v>Guatemala</v>
      </c>
      <c r="Q1107" s="96" t="str">
        <f>[9]Mides!S1098</f>
        <v>Guatemala</v>
      </c>
    </row>
    <row r="1108" spans="2:17" ht="15" thickBot="1" x14ac:dyDescent="0.35">
      <c r="B1108" s="92" t="str">
        <f>[9]Mides!E1099</f>
        <v>Dallana</v>
      </c>
      <c r="C1108" s="93" t="str">
        <f>[9]Mides!D1099</f>
        <v xml:space="preserve">Chavez </v>
      </c>
      <c r="D1108" s="94" t="str">
        <f>IF([9]Mides!F1099=1,"X"," ")</f>
        <v>X</v>
      </c>
      <c r="E1108" s="94" t="str">
        <f>IF([9]Mides!F1099=2,"X"," ")</f>
        <v xml:space="preserve"> </v>
      </c>
      <c r="F1108" s="95" t="str">
        <f>[9]Mides!B1099</f>
        <v>menor de edad</v>
      </c>
      <c r="G1108" s="94" t="str">
        <f>IF(AND([9]Mides!H1099&gt;=1,[9]Mides!H1099&lt;=14),"X"," ")</f>
        <v>X</v>
      </c>
      <c r="H1108" s="94" t="str">
        <f>IF(AND([9]Mides!H1099&gt;=14,[9]Mides!H1099&lt;=30),"X"," ")</f>
        <v xml:space="preserve"> </v>
      </c>
      <c r="I1108" s="94" t="str">
        <f>IF(AND([9]Mides!H1099&gt;=31,[9]Mides!H1099&lt;=60),"X","  ")</f>
        <v xml:space="preserve">  </v>
      </c>
      <c r="J1108" s="94" t="str">
        <f>IF([9]Mides!H1099&gt;60,"X", "  ")</f>
        <v xml:space="preserve">  </v>
      </c>
      <c r="K1108" s="96">
        <f>[9]Mides!N1099</f>
        <v>0</v>
      </c>
      <c r="L1108" s="96">
        <f>[9]Mides!K1099</f>
        <v>0</v>
      </c>
      <c r="M1108" s="96">
        <f>[9]Mides!L1099</f>
        <v>0</v>
      </c>
      <c r="N1108" s="96" t="str">
        <f>[9]Mides!M1099</f>
        <v>x</v>
      </c>
      <c r="O1108" s="96">
        <f t="shared" si="12"/>
        <v>0</v>
      </c>
      <c r="P1108" s="96" t="str">
        <f>[9]Mides!R1099</f>
        <v>Guatemala</v>
      </c>
      <c r="Q1108" s="96" t="str">
        <f>[9]Mides!S1099</f>
        <v>Guatemala</v>
      </c>
    </row>
    <row r="1109" spans="2:17" ht="15" thickBot="1" x14ac:dyDescent="0.35">
      <c r="B1109" s="92" t="str">
        <f>[9]Mides!E1100</f>
        <v>Alison</v>
      </c>
      <c r="C1109" s="93" t="str">
        <f>[9]Mides!D1100</f>
        <v xml:space="preserve">Chavez </v>
      </c>
      <c r="D1109" s="94" t="str">
        <f>IF([9]Mides!F1100=1,"X"," ")</f>
        <v>X</v>
      </c>
      <c r="E1109" s="94" t="str">
        <f>IF([9]Mides!F1100=2,"X"," ")</f>
        <v xml:space="preserve"> </v>
      </c>
      <c r="F1109" s="95" t="str">
        <f>[9]Mides!B1100</f>
        <v>menor de edad</v>
      </c>
      <c r="G1109" s="94" t="str">
        <f>IF(AND([9]Mides!H1100&gt;=1,[9]Mides!H1100&lt;=14),"X"," ")</f>
        <v>X</v>
      </c>
      <c r="H1109" s="94" t="str">
        <f>IF(AND([9]Mides!H1100&gt;=14,[9]Mides!H1100&lt;=30),"X"," ")</f>
        <v xml:space="preserve"> </v>
      </c>
      <c r="I1109" s="94" t="str">
        <f>IF(AND([9]Mides!H1100&gt;=31,[9]Mides!H1100&lt;=60),"X","  ")</f>
        <v xml:space="preserve">  </v>
      </c>
      <c r="J1109" s="94" t="str">
        <f>IF([9]Mides!H1100&gt;60,"X", "  ")</f>
        <v xml:space="preserve">  </v>
      </c>
      <c r="K1109" s="96">
        <f>[9]Mides!N1100</f>
        <v>0</v>
      </c>
      <c r="L1109" s="96">
        <f>[9]Mides!K1100</f>
        <v>0</v>
      </c>
      <c r="M1109" s="96">
        <f>[9]Mides!L1100</f>
        <v>0</v>
      </c>
      <c r="N1109" s="96" t="str">
        <f>[9]Mides!M1100</f>
        <v>x</v>
      </c>
      <c r="O1109" s="96">
        <f t="shared" si="12"/>
        <v>0</v>
      </c>
      <c r="P1109" s="96" t="str">
        <f>[9]Mides!R1100</f>
        <v>Guatemala</v>
      </c>
      <c r="Q1109" s="96" t="str">
        <f>[9]Mides!S1100</f>
        <v>Guatemala</v>
      </c>
    </row>
    <row r="1110" spans="2:17" ht="15" thickBot="1" x14ac:dyDescent="0.35">
      <c r="B1110" s="92" t="str">
        <f>[9]Mides!E1101</f>
        <v>Carlos</v>
      </c>
      <c r="C1110" s="93" t="str">
        <f>[9]Mides!D1101</f>
        <v>Marroquin</v>
      </c>
      <c r="D1110" s="94" t="str">
        <f>IF([9]Mides!F1101=1,"X"," ")</f>
        <v xml:space="preserve"> </v>
      </c>
      <c r="E1110" s="94" t="str">
        <f>IF([9]Mides!F1101=2,"X"," ")</f>
        <v>X</v>
      </c>
      <c r="F1110" s="95" t="str">
        <f>[9]Mides!B1101</f>
        <v>menor de edad</v>
      </c>
      <c r="G1110" s="94" t="str">
        <f>IF(AND([9]Mides!H1101&gt;=1,[9]Mides!H1101&lt;=14),"X"," ")</f>
        <v>X</v>
      </c>
      <c r="H1110" s="94" t="str">
        <f>IF(AND([9]Mides!H1101&gt;=14,[9]Mides!H1101&lt;=30),"X"," ")</f>
        <v xml:space="preserve"> </v>
      </c>
      <c r="I1110" s="94" t="str">
        <f>IF(AND([9]Mides!H1101&gt;=31,[9]Mides!H1101&lt;=60),"X","  ")</f>
        <v xml:space="preserve">  </v>
      </c>
      <c r="J1110" s="94" t="str">
        <f>IF([9]Mides!H1101&gt;60,"X", "  ")</f>
        <v xml:space="preserve">  </v>
      </c>
      <c r="K1110" s="96">
        <f>[9]Mides!N1101</f>
        <v>0</v>
      </c>
      <c r="L1110" s="96">
        <f>[9]Mides!K1101</f>
        <v>0</v>
      </c>
      <c r="M1110" s="96">
        <f>[9]Mides!L1101</f>
        <v>0</v>
      </c>
      <c r="N1110" s="96" t="str">
        <f>[9]Mides!M1101</f>
        <v>x</v>
      </c>
      <c r="O1110" s="96">
        <f t="shared" si="12"/>
        <v>0</v>
      </c>
      <c r="P1110" s="96" t="str">
        <f>[9]Mides!R1101</f>
        <v>Guatemala</v>
      </c>
      <c r="Q1110" s="96" t="str">
        <f>[9]Mides!S1101</f>
        <v>Guatemala</v>
      </c>
    </row>
    <row r="1111" spans="2:17" ht="15" thickBot="1" x14ac:dyDescent="0.35">
      <c r="B1111" s="92" t="str">
        <f>[9]Mides!E1102</f>
        <v>Yeraldi</v>
      </c>
      <c r="C1111" s="93" t="str">
        <f>[9]Mides!D1102</f>
        <v>Cisneros</v>
      </c>
      <c r="D1111" s="94" t="str">
        <f>IF([9]Mides!F1102=1,"X"," ")</f>
        <v>X</v>
      </c>
      <c r="E1111" s="94" t="str">
        <f>IF([9]Mides!F1102=2,"X"," ")</f>
        <v xml:space="preserve"> </v>
      </c>
      <c r="F1111" s="95" t="str">
        <f>[9]Mides!B1102</f>
        <v>menor de edad</v>
      </c>
      <c r="G1111" s="94" t="str">
        <f>IF(AND([9]Mides!H1102&gt;=1,[9]Mides!H1102&lt;=14),"X"," ")</f>
        <v xml:space="preserve"> </v>
      </c>
      <c r="H1111" s="94" t="str">
        <f>IF(AND([9]Mides!H1102&gt;=14,[9]Mides!H1102&lt;=30),"X"," ")</f>
        <v>X</v>
      </c>
      <c r="I1111" s="94" t="str">
        <f>IF(AND([9]Mides!H1102&gt;=31,[9]Mides!H1102&lt;=60),"X","  ")</f>
        <v xml:space="preserve">  </v>
      </c>
      <c r="J1111" s="94" t="str">
        <f>IF([9]Mides!H1102&gt;60,"X", "  ")</f>
        <v xml:space="preserve">  </v>
      </c>
      <c r="K1111" s="96">
        <f>[9]Mides!N1102</f>
        <v>0</v>
      </c>
      <c r="L1111" s="96">
        <f>[9]Mides!K1102</f>
        <v>0</v>
      </c>
      <c r="M1111" s="96">
        <f>[9]Mides!L1102</f>
        <v>0</v>
      </c>
      <c r="N1111" s="96" t="str">
        <f>[9]Mides!M1102</f>
        <v>x</v>
      </c>
      <c r="O1111" s="96">
        <f t="shared" si="12"/>
        <v>0</v>
      </c>
      <c r="P1111" s="96" t="str">
        <f>[9]Mides!R1102</f>
        <v>Guatemala</v>
      </c>
      <c r="Q1111" s="96" t="str">
        <f>[9]Mides!S1102</f>
        <v>Guatemala</v>
      </c>
    </row>
    <row r="1112" spans="2:17" ht="15" thickBot="1" x14ac:dyDescent="0.35">
      <c r="B1112" s="92" t="str">
        <f>[9]Mides!E1103</f>
        <v>Karen</v>
      </c>
      <c r="C1112" s="93" t="str">
        <f>[9]Mides!D1103</f>
        <v>Alvarez</v>
      </c>
      <c r="D1112" s="94" t="str">
        <f>IF([9]Mides!F1103=1,"X"," ")</f>
        <v>X</v>
      </c>
      <c r="E1112" s="94" t="str">
        <f>IF([9]Mides!F1103=2,"X"," ")</f>
        <v xml:space="preserve"> </v>
      </c>
      <c r="F1112" s="95" t="str">
        <f>[9]Mides!B1103</f>
        <v>menor de edad</v>
      </c>
      <c r="G1112" s="94" t="str">
        <f>IF(AND([9]Mides!H1103&gt;=1,[9]Mides!H1103&lt;=14),"X"," ")</f>
        <v xml:space="preserve"> </v>
      </c>
      <c r="H1112" s="94" t="str">
        <f>IF(AND([9]Mides!H1103&gt;=14,[9]Mides!H1103&lt;=30),"X"," ")</f>
        <v>X</v>
      </c>
      <c r="I1112" s="94" t="str">
        <f>IF(AND([9]Mides!H1103&gt;=31,[9]Mides!H1103&lt;=60),"X","  ")</f>
        <v xml:space="preserve">  </v>
      </c>
      <c r="J1112" s="94" t="str">
        <f>IF([9]Mides!H1103&gt;60,"X", "  ")</f>
        <v xml:space="preserve">  </v>
      </c>
      <c r="K1112" s="96">
        <f>[9]Mides!N1103</f>
        <v>0</v>
      </c>
      <c r="L1112" s="96">
        <f>[9]Mides!K1103</f>
        <v>0</v>
      </c>
      <c r="M1112" s="96">
        <f>[9]Mides!L1103</f>
        <v>0</v>
      </c>
      <c r="N1112" s="96" t="str">
        <f>[9]Mides!M1103</f>
        <v>x</v>
      </c>
      <c r="O1112" s="96">
        <f t="shared" si="12"/>
        <v>0</v>
      </c>
      <c r="P1112" s="96" t="str">
        <f>[9]Mides!R1103</f>
        <v>Guatemala</v>
      </c>
      <c r="Q1112" s="96" t="str">
        <f>[9]Mides!S1103</f>
        <v>Guatemala</v>
      </c>
    </row>
    <row r="1113" spans="2:17" ht="15" thickBot="1" x14ac:dyDescent="0.35">
      <c r="B1113" s="92" t="str">
        <f>[9]Mides!E1104</f>
        <v>Geraldine</v>
      </c>
      <c r="C1113" s="93" t="str">
        <f>[9]Mides!D1104</f>
        <v>Porras</v>
      </c>
      <c r="D1113" s="94" t="str">
        <f>IF([9]Mides!F1104=1,"X"," ")</f>
        <v>X</v>
      </c>
      <c r="E1113" s="94" t="str">
        <f>IF([9]Mides!F1104=2,"X"," ")</f>
        <v xml:space="preserve"> </v>
      </c>
      <c r="F1113" s="95" t="str">
        <f>[9]Mides!B1104</f>
        <v>menor de edad</v>
      </c>
      <c r="G1113" s="94" t="str">
        <f>IF(AND([9]Mides!H1104&gt;=1,[9]Mides!H1104&lt;=14),"X"," ")</f>
        <v>X</v>
      </c>
      <c r="H1113" s="94" t="str">
        <f>IF(AND([9]Mides!H1104&gt;=14,[9]Mides!H1104&lt;=30),"X"," ")</f>
        <v xml:space="preserve"> </v>
      </c>
      <c r="I1113" s="94" t="str">
        <f>IF(AND([9]Mides!H1104&gt;=31,[9]Mides!H1104&lt;=60),"X","  ")</f>
        <v xml:space="preserve">  </v>
      </c>
      <c r="J1113" s="94" t="str">
        <f>IF([9]Mides!H1104&gt;60,"X", "  ")</f>
        <v xml:space="preserve">  </v>
      </c>
      <c r="K1113" s="96">
        <f>[9]Mides!N1104</f>
        <v>0</v>
      </c>
      <c r="L1113" s="96">
        <f>[9]Mides!K1104</f>
        <v>0</v>
      </c>
      <c r="M1113" s="96">
        <f>[9]Mides!L1104</f>
        <v>0</v>
      </c>
      <c r="N1113" s="96" t="str">
        <f>[9]Mides!M1104</f>
        <v>x</v>
      </c>
      <c r="O1113" s="96">
        <f t="shared" si="12"/>
        <v>0</v>
      </c>
      <c r="P1113" s="96" t="str">
        <f>[9]Mides!R1104</f>
        <v>Guatemala</v>
      </c>
      <c r="Q1113" s="96" t="str">
        <f>[9]Mides!S1104</f>
        <v>Guatemala</v>
      </c>
    </row>
    <row r="1114" spans="2:17" ht="15" thickBot="1" x14ac:dyDescent="0.35">
      <c r="B1114" s="92" t="str">
        <f>[9]Mides!E1105</f>
        <v>Gabriel</v>
      </c>
      <c r="C1114" s="93" t="str">
        <f>[9]Mides!D1105</f>
        <v>Yool</v>
      </c>
      <c r="D1114" s="94" t="str">
        <f>IF([9]Mides!F1105=1,"X"," ")</f>
        <v xml:space="preserve"> </v>
      </c>
      <c r="E1114" s="94" t="str">
        <f>IF([9]Mides!F1105=2,"X"," ")</f>
        <v>X</v>
      </c>
      <c r="F1114" s="95" t="str">
        <f>[9]Mides!B1105</f>
        <v>menor de edad</v>
      </c>
      <c r="G1114" s="94" t="str">
        <f>IF(AND([9]Mides!H1105&gt;=1,[9]Mides!H1105&lt;=14),"X"," ")</f>
        <v>X</v>
      </c>
      <c r="H1114" s="94" t="str">
        <f>IF(AND([9]Mides!H1105&gt;=14,[9]Mides!H1105&lt;=30),"X"," ")</f>
        <v>X</v>
      </c>
      <c r="I1114" s="94" t="str">
        <f>IF(AND([9]Mides!H1105&gt;=31,[9]Mides!H1105&lt;=60),"X","  ")</f>
        <v xml:space="preserve">  </v>
      </c>
      <c r="J1114" s="94" t="str">
        <f>IF([9]Mides!H1105&gt;60,"X", "  ")</f>
        <v xml:space="preserve">  </v>
      </c>
      <c r="K1114" s="96">
        <f>[9]Mides!N1105</f>
        <v>0</v>
      </c>
      <c r="L1114" s="96">
        <f>[9]Mides!K1105</f>
        <v>0</v>
      </c>
      <c r="M1114" s="96">
        <f>[9]Mides!L1105</f>
        <v>0</v>
      </c>
      <c r="N1114" s="96" t="str">
        <f>[9]Mides!M1105</f>
        <v>x</v>
      </c>
      <c r="O1114" s="96">
        <f t="shared" si="12"/>
        <v>0</v>
      </c>
      <c r="P1114" s="96" t="str">
        <f>[9]Mides!R1105</f>
        <v>Guatemala</v>
      </c>
      <c r="Q1114" s="96" t="str">
        <f>[9]Mides!S1105</f>
        <v>Guatemala</v>
      </c>
    </row>
    <row r="1115" spans="2:17" ht="15" thickBot="1" x14ac:dyDescent="0.35">
      <c r="B1115" s="92" t="str">
        <f>[9]Mides!E1106</f>
        <v>Yazmin</v>
      </c>
      <c r="C1115" s="93" t="str">
        <f>[9]Mides!D1106</f>
        <v xml:space="preserve">Donis </v>
      </c>
      <c r="D1115" s="94" t="str">
        <f>IF([9]Mides!F1106=1,"X"," ")</f>
        <v>X</v>
      </c>
      <c r="E1115" s="94" t="str">
        <f>IF([9]Mides!F1106=2,"X"," ")</f>
        <v xml:space="preserve"> </v>
      </c>
      <c r="F1115" s="95" t="str">
        <f>[9]Mides!B1106</f>
        <v>menor de edad</v>
      </c>
      <c r="G1115" s="94" t="str">
        <f>IF(AND([9]Mides!H1106&gt;=1,[9]Mides!H1106&lt;=14),"X"," ")</f>
        <v>X</v>
      </c>
      <c r="H1115" s="94" t="str">
        <f>IF(AND([9]Mides!H1106&gt;=14,[9]Mides!H1106&lt;=30),"X"," ")</f>
        <v xml:space="preserve"> </v>
      </c>
      <c r="I1115" s="94" t="str">
        <f>IF(AND([9]Mides!H1106&gt;=31,[9]Mides!H1106&lt;=60),"X","  ")</f>
        <v xml:space="preserve">  </v>
      </c>
      <c r="J1115" s="94" t="str">
        <f>IF([9]Mides!H1106&gt;60,"X", "  ")</f>
        <v xml:space="preserve">  </v>
      </c>
      <c r="K1115" s="96">
        <f>[9]Mides!N1106</f>
        <v>0</v>
      </c>
      <c r="L1115" s="96">
        <f>[9]Mides!K1106</f>
        <v>0</v>
      </c>
      <c r="M1115" s="96">
        <f>[9]Mides!L1106</f>
        <v>0</v>
      </c>
      <c r="N1115" s="96" t="str">
        <f>[9]Mides!M1106</f>
        <v>x</v>
      </c>
      <c r="O1115" s="96">
        <f t="shared" si="12"/>
        <v>0</v>
      </c>
      <c r="P1115" s="96" t="str">
        <f>[9]Mides!R1106</f>
        <v>Guatemala</v>
      </c>
      <c r="Q1115" s="96" t="str">
        <f>[9]Mides!S1106</f>
        <v>Guatemala</v>
      </c>
    </row>
    <row r="1116" spans="2:17" ht="15" thickBot="1" x14ac:dyDescent="0.35">
      <c r="B1116" s="92" t="str">
        <f>[9]Mides!E1107</f>
        <v>Ana</v>
      </c>
      <c r="C1116" s="93" t="str">
        <f>[9]Mides!D1107</f>
        <v>Alvarado</v>
      </c>
      <c r="D1116" s="94" t="str">
        <f>IF([9]Mides!F1107=1,"X"," ")</f>
        <v>X</v>
      </c>
      <c r="E1116" s="94" t="str">
        <f>IF([9]Mides!F1107=2,"X"," ")</f>
        <v xml:space="preserve"> </v>
      </c>
      <c r="F1116" s="95">
        <f>[9]Mides!B1107</f>
        <v>2296174170101</v>
      </c>
      <c r="G1116" s="94" t="str">
        <f>IF(AND([9]Mides!H1107&gt;=1,[9]Mides!H1107&lt;=14),"X"," ")</f>
        <v xml:space="preserve"> </v>
      </c>
      <c r="H1116" s="94" t="str">
        <f>IF(AND([9]Mides!H1107&gt;=14,[9]Mides!H1107&lt;=30),"X"," ")</f>
        <v>X</v>
      </c>
      <c r="I1116" s="94" t="str">
        <f>IF(AND([9]Mides!H1107&gt;=31,[9]Mides!H1107&lt;=60),"X","  ")</f>
        <v xml:space="preserve">  </v>
      </c>
      <c r="J1116" s="94" t="str">
        <f>IF([9]Mides!H1107&gt;60,"X", "  ")</f>
        <v xml:space="preserve">  </v>
      </c>
      <c r="K1116" s="96">
        <f>[9]Mides!N1107</f>
        <v>0</v>
      </c>
      <c r="L1116" s="96">
        <f>[9]Mides!K1107</f>
        <v>0</v>
      </c>
      <c r="M1116" s="96">
        <f>[9]Mides!L1107</f>
        <v>0</v>
      </c>
      <c r="N1116" s="96" t="str">
        <f>[9]Mides!M1107</f>
        <v>x</v>
      </c>
      <c r="O1116" s="96">
        <f t="shared" si="12"/>
        <v>0</v>
      </c>
      <c r="P1116" s="96" t="str">
        <f>[9]Mides!R1107</f>
        <v>Guatemala</v>
      </c>
      <c r="Q1116" s="96" t="str">
        <f>[9]Mides!S1107</f>
        <v>Guatemala</v>
      </c>
    </row>
    <row r="1117" spans="2:17" ht="15" thickBot="1" x14ac:dyDescent="0.35">
      <c r="B1117" s="92" t="str">
        <f>[9]Mides!E1108</f>
        <v>Jennifer</v>
      </c>
      <c r="C1117" s="93" t="str">
        <f>[9]Mides!D1108</f>
        <v>Sierra</v>
      </c>
      <c r="D1117" s="94" t="str">
        <f>IF([9]Mides!F1108=1,"X"," ")</f>
        <v>X</v>
      </c>
      <c r="E1117" s="94" t="str">
        <f>IF([9]Mides!F1108=2,"X"," ")</f>
        <v xml:space="preserve"> </v>
      </c>
      <c r="F1117" s="95">
        <f>[9]Mides!B1108</f>
        <v>2443244570101</v>
      </c>
      <c r="G1117" s="94" t="str">
        <f>IF(AND([9]Mides!H1108&gt;=1,[9]Mides!H1108&lt;=14),"X"," ")</f>
        <v xml:space="preserve"> </v>
      </c>
      <c r="H1117" s="94" t="str">
        <f>IF(AND([9]Mides!H1108&gt;=14,[9]Mides!H1108&lt;=30),"X"," ")</f>
        <v>X</v>
      </c>
      <c r="I1117" s="94" t="str">
        <f>IF(AND([9]Mides!H1108&gt;=31,[9]Mides!H1108&lt;=60),"X","  ")</f>
        <v xml:space="preserve">  </v>
      </c>
      <c r="J1117" s="94" t="str">
        <f>IF([9]Mides!H1108&gt;60,"X", "  ")</f>
        <v xml:space="preserve">  </v>
      </c>
      <c r="K1117" s="96">
        <f>[9]Mides!N1108</f>
        <v>0</v>
      </c>
      <c r="L1117" s="96">
        <f>[9]Mides!K1108</f>
        <v>0</v>
      </c>
      <c r="M1117" s="96">
        <f>[9]Mides!L1108</f>
        <v>0</v>
      </c>
      <c r="N1117" s="96" t="str">
        <f>[9]Mides!M1108</f>
        <v>x</v>
      </c>
      <c r="O1117" s="96">
        <f t="shared" si="12"/>
        <v>0</v>
      </c>
      <c r="P1117" s="96" t="str">
        <f>[9]Mides!R1108</f>
        <v>Guatemala</v>
      </c>
      <c r="Q1117" s="96" t="str">
        <f>[9]Mides!S1108</f>
        <v>Guatemala</v>
      </c>
    </row>
    <row r="1118" spans="2:17" ht="15" thickBot="1" x14ac:dyDescent="0.35">
      <c r="B1118" s="92" t="str">
        <f>[9]Mides!E1109</f>
        <v>Doris</v>
      </c>
      <c r="C1118" s="93" t="str">
        <f>[9]Mides!D1109</f>
        <v>Mayen</v>
      </c>
      <c r="D1118" s="94" t="str">
        <f>IF([9]Mides!F1109=1,"X"," ")</f>
        <v>X</v>
      </c>
      <c r="E1118" s="94" t="str">
        <f>IF([9]Mides!F1109=2,"X"," ")</f>
        <v xml:space="preserve"> </v>
      </c>
      <c r="F1118" s="95">
        <f>[9]Mides!B1109</f>
        <v>2273453390101</v>
      </c>
      <c r="G1118" s="94" t="str">
        <f>IF(AND([9]Mides!H1109&gt;=1,[9]Mides!H1109&lt;=14),"X"," ")</f>
        <v xml:space="preserve"> </v>
      </c>
      <c r="H1118" s="94" t="str">
        <f>IF(AND([9]Mides!H1109&gt;=14,[9]Mides!H1109&lt;=30),"X"," ")</f>
        <v xml:space="preserve"> </v>
      </c>
      <c r="I1118" s="94" t="str">
        <f>IF(AND([9]Mides!H1109&gt;=31,[9]Mides!H1109&lt;=60),"X","  ")</f>
        <v>X</v>
      </c>
      <c r="J1118" s="94" t="str">
        <f>IF([9]Mides!H1109&gt;60,"X", "  ")</f>
        <v xml:space="preserve">  </v>
      </c>
      <c r="K1118" s="96">
        <f>[9]Mides!N1109</f>
        <v>0</v>
      </c>
      <c r="L1118" s="96">
        <f>[9]Mides!K1109</f>
        <v>0</v>
      </c>
      <c r="M1118" s="96">
        <f>[9]Mides!L1109</f>
        <v>0</v>
      </c>
      <c r="N1118" s="96" t="str">
        <f>[9]Mides!M1109</f>
        <v>x</v>
      </c>
      <c r="O1118" s="96">
        <f t="shared" si="12"/>
        <v>0</v>
      </c>
      <c r="P1118" s="96" t="str">
        <f>[9]Mides!R1109</f>
        <v>Guatemala</v>
      </c>
      <c r="Q1118" s="96" t="str">
        <f>[9]Mides!S1109</f>
        <v>Guatemala</v>
      </c>
    </row>
    <row r="1119" spans="2:17" ht="15" thickBot="1" x14ac:dyDescent="0.35">
      <c r="B1119" s="92" t="str">
        <f>[9]Mides!E1110</f>
        <v>Carlos</v>
      </c>
      <c r="C1119" s="93" t="str">
        <f>[9]Mides!D1110</f>
        <v>Lopez</v>
      </c>
      <c r="D1119" s="94" t="str">
        <f>IF([9]Mides!F1110=1,"X"," ")</f>
        <v xml:space="preserve"> </v>
      </c>
      <c r="E1119" s="94" t="str">
        <f>IF([9]Mides!F1110=2,"X"," ")</f>
        <v>X</v>
      </c>
      <c r="F1119" s="95">
        <f>[9]Mides!B1110</f>
        <v>1640316340101</v>
      </c>
      <c r="G1119" s="94" t="str">
        <f>IF(AND([9]Mides!H1110&gt;=1,[9]Mides!H1110&lt;=14),"X"," ")</f>
        <v xml:space="preserve"> </v>
      </c>
      <c r="H1119" s="94" t="str">
        <f>IF(AND([9]Mides!H1110&gt;=14,[9]Mides!H1110&lt;=30),"X"," ")</f>
        <v xml:space="preserve"> </v>
      </c>
      <c r="I1119" s="94" t="str">
        <f>IF(AND([9]Mides!H1110&gt;=31,[9]Mides!H1110&lt;=60),"X","  ")</f>
        <v>X</v>
      </c>
      <c r="J1119" s="94" t="str">
        <f>IF([9]Mides!H1110&gt;60,"X", "  ")</f>
        <v xml:space="preserve">  </v>
      </c>
      <c r="K1119" s="96">
        <f>[9]Mides!N1110</f>
        <v>0</v>
      </c>
      <c r="L1119" s="96">
        <f>[9]Mides!K1110</f>
        <v>0</v>
      </c>
      <c r="M1119" s="96">
        <f>[9]Mides!L1110</f>
        <v>0</v>
      </c>
      <c r="N1119" s="96" t="str">
        <f>[9]Mides!M1110</f>
        <v>x</v>
      </c>
      <c r="O1119" s="96">
        <f t="shared" si="12"/>
        <v>0</v>
      </c>
      <c r="P1119" s="96" t="str">
        <f>[9]Mides!R1110</f>
        <v>Guatemala</v>
      </c>
      <c r="Q1119" s="96" t="str">
        <f>[9]Mides!S1110</f>
        <v>Guatemala</v>
      </c>
    </row>
    <row r="1120" spans="2:17" ht="15" thickBot="1" x14ac:dyDescent="0.35">
      <c r="B1120" s="92" t="str">
        <f>[9]Mides!E1111</f>
        <v>Alex</v>
      </c>
      <c r="C1120" s="93" t="str">
        <f>[9]Mides!D1111</f>
        <v>Lopez</v>
      </c>
      <c r="D1120" s="94" t="str">
        <f>IF([9]Mides!F1111=1,"X"," ")</f>
        <v xml:space="preserve"> </v>
      </c>
      <c r="E1120" s="94" t="str">
        <f>IF([9]Mides!F1111=2,"X"," ")</f>
        <v>X</v>
      </c>
      <c r="F1120" s="95" t="str">
        <f>[9]Mides!B1111</f>
        <v>menor de edad</v>
      </c>
      <c r="G1120" s="94" t="str">
        <f>IF(AND([9]Mides!H1111&gt;=1,[9]Mides!H1111&lt;=14),"X"," ")</f>
        <v>X</v>
      </c>
      <c r="H1120" s="94" t="str">
        <f>IF(AND([9]Mides!H1111&gt;=14,[9]Mides!H1111&lt;=30),"X"," ")</f>
        <v xml:space="preserve"> </v>
      </c>
      <c r="I1120" s="94" t="str">
        <f>IF(AND([9]Mides!H1111&gt;=31,[9]Mides!H1111&lt;=60),"X","  ")</f>
        <v xml:space="preserve">  </v>
      </c>
      <c r="J1120" s="94" t="str">
        <f>IF([9]Mides!H1111&gt;60,"X", "  ")</f>
        <v xml:space="preserve">  </v>
      </c>
      <c r="K1120" s="96">
        <f>[9]Mides!N1111</f>
        <v>0</v>
      </c>
      <c r="L1120" s="96">
        <f>[9]Mides!K1111</f>
        <v>0</v>
      </c>
      <c r="M1120" s="96">
        <f>[9]Mides!L1111</f>
        <v>0</v>
      </c>
      <c r="N1120" s="96" t="str">
        <f>[9]Mides!M1111</f>
        <v>x</v>
      </c>
      <c r="O1120" s="96">
        <f t="shared" si="12"/>
        <v>0</v>
      </c>
      <c r="P1120" s="96" t="str">
        <f>[9]Mides!R1111</f>
        <v>Guatemala</v>
      </c>
      <c r="Q1120" s="96" t="str">
        <f>[9]Mides!S1111</f>
        <v>Guatemala</v>
      </c>
    </row>
    <row r="1121" spans="2:17" ht="15" thickBot="1" x14ac:dyDescent="0.35">
      <c r="B1121" s="92" t="str">
        <f>[9]Mides!E1112</f>
        <v>Jennifer</v>
      </c>
      <c r="C1121" s="93" t="str">
        <f>[9]Mides!D1112</f>
        <v>Perez</v>
      </c>
      <c r="D1121" s="94" t="str">
        <f>IF([9]Mides!F1112=1,"X"," ")</f>
        <v>X</v>
      </c>
      <c r="E1121" s="94" t="str">
        <f>IF([9]Mides!F1112=2,"X"," ")</f>
        <v xml:space="preserve"> </v>
      </c>
      <c r="F1121" s="95" t="str">
        <f>[9]Mides!B1112</f>
        <v>menor de edad</v>
      </c>
      <c r="G1121" s="94" t="str">
        <f>IF(AND([9]Mides!H1112&gt;=1,[9]Mides!H1112&lt;=14),"X"," ")</f>
        <v>X</v>
      </c>
      <c r="H1121" s="94" t="str">
        <f>IF(AND([9]Mides!H1112&gt;=14,[9]Mides!H1112&lt;=30),"X"," ")</f>
        <v xml:space="preserve"> </v>
      </c>
      <c r="I1121" s="94" t="str">
        <f>IF(AND([9]Mides!H1112&gt;=31,[9]Mides!H1112&lt;=60),"X","  ")</f>
        <v xml:space="preserve">  </v>
      </c>
      <c r="J1121" s="94" t="str">
        <f>IF([9]Mides!H1112&gt;60,"X", "  ")</f>
        <v xml:space="preserve">  </v>
      </c>
      <c r="K1121" s="96">
        <f>[9]Mides!N1112</f>
        <v>0</v>
      </c>
      <c r="L1121" s="96">
        <f>[9]Mides!K1112</f>
        <v>0</v>
      </c>
      <c r="M1121" s="96">
        <f>[9]Mides!L1112</f>
        <v>0</v>
      </c>
      <c r="N1121" s="96" t="str">
        <f>[9]Mides!M1112</f>
        <v>x</v>
      </c>
      <c r="O1121" s="96">
        <f t="shared" si="12"/>
        <v>0</v>
      </c>
      <c r="P1121" s="96" t="str">
        <f>[9]Mides!R1112</f>
        <v>Guatemala</v>
      </c>
      <c r="Q1121" s="96" t="str">
        <f>[9]Mides!S1112</f>
        <v>Guatemala</v>
      </c>
    </row>
    <row r="1122" spans="2:17" ht="15" thickBot="1" x14ac:dyDescent="0.35">
      <c r="B1122" s="92" t="str">
        <f>[9]Mides!E1113</f>
        <v>leiva</v>
      </c>
      <c r="C1122" s="93" t="str">
        <f>[9]Mides!D1113</f>
        <v>Ovalle</v>
      </c>
      <c r="D1122" s="94" t="str">
        <f>IF([9]Mides!F1113=1,"X"," ")</f>
        <v xml:space="preserve"> </v>
      </c>
      <c r="E1122" s="94" t="str">
        <f>IF([9]Mides!F1113=2,"X"," ")</f>
        <v>X</v>
      </c>
      <c r="F1122" s="95" t="str">
        <f>[9]Mides!B1113</f>
        <v>menor de edad</v>
      </c>
      <c r="G1122" s="94" t="str">
        <f>IF(AND([9]Mides!H1113&gt;=1,[9]Mides!H1113&lt;=14),"X"," ")</f>
        <v>X</v>
      </c>
      <c r="H1122" s="94" t="str">
        <f>IF(AND([9]Mides!H1113&gt;=14,[9]Mides!H1113&lt;=30),"X"," ")</f>
        <v xml:space="preserve"> </v>
      </c>
      <c r="I1122" s="94" t="str">
        <f>IF(AND([9]Mides!H1113&gt;=31,[9]Mides!H1113&lt;=60),"X","  ")</f>
        <v xml:space="preserve">  </v>
      </c>
      <c r="J1122" s="94" t="str">
        <f>IF([9]Mides!H1113&gt;60,"X", "  ")</f>
        <v xml:space="preserve">  </v>
      </c>
      <c r="K1122" s="96">
        <f>[9]Mides!N1113</f>
        <v>0</v>
      </c>
      <c r="L1122" s="96">
        <f>[9]Mides!K1113</f>
        <v>0</v>
      </c>
      <c r="M1122" s="96">
        <f>[9]Mides!L1113</f>
        <v>0</v>
      </c>
      <c r="N1122" s="96" t="str">
        <f>[9]Mides!M1113</f>
        <v>x</v>
      </c>
      <c r="O1122" s="96">
        <f t="shared" si="12"/>
        <v>0</v>
      </c>
      <c r="P1122" s="96" t="str">
        <f>[9]Mides!R1113</f>
        <v>Guatemala</v>
      </c>
      <c r="Q1122" s="96" t="str">
        <f>[9]Mides!S1113</f>
        <v>Guatemala</v>
      </c>
    </row>
    <row r="1123" spans="2:17" ht="15" thickBot="1" x14ac:dyDescent="0.35">
      <c r="B1123" s="92" t="str">
        <f>[9]Mides!E1114</f>
        <v>Anahi</v>
      </c>
      <c r="C1123" s="93">
        <f>[9]Mides!D1114</f>
        <v>0</v>
      </c>
      <c r="D1123" s="94" t="str">
        <f>IF([9]Mides!F1114=1,"X"," ")</f>
        <v>X</v>
      </c>
      <c r="E1123" s="94" t="str">
        <f>IF([9]Mides!F1114=2,"X"," ")</f>
        <v xml:space="preserve"> </v>
      </c>
      <c r="F1123" s="95">
        <f>[9]Mides!B1114</f>
        <v>0</v>
      </c>
      <c r="G1123" s="94" t="str">
        <f>IF(AND([9]Mides!H1114&gt;=1,[9]Mides!H1114&lt;=14),"X"," ")</f>
        <v>X</v>
      </c>
      <c r="H1123" s="94" t="str">
        <f>IF(AND([9]Mides!H1114&gt;=14,[9]Mides!H1114&lt;=30),"X"," ")</f>
        <v xml:space="preserve"> </v>
      </c>
      <c r="I1123" s="94" t="str">
        <f>IF(AND([9]Mides!H1114&gt;=31,[9]Mides!H1114&lt;=60),"X","  ")</f>
        <v xml:space="preserve">  </v>
      </c>
      <c r="J1123" s="94" t="str">
        <f>IF([9]Mides!H1114&gt;60,"X", "  ")</f>
        <v xml:space="preserve">  </v>
      </c>
      <c r="K1123" s="96">
        <f>[9]Mides!N1114</f>
        <v>0</v>
      </c>
      <c r="L1123" s="96">
        <f>[9]Mides!K1114</f>
        <v>0</v>
      </c>
      <c r="M1123" s="96">
        <f>[9]Mides!L1114</f>
        <v>0</v>
      </c>
      <c r="N1123" s="96" t="str">
        <f>[9]Mides!M1114</f>
        <v>x</v>
      </c>
      <c r="O1123" s="96">
        <f t="shared" si="12"/>
        <v>0</v>
      </c>
      <c r="P1123" s="96" t="str">
        <f>[9]Mides!R1114</f>
        <v>Guatemala</v>
      </c>
      <c r="Q1123" s="96" t="str">
        <f>[9]Mides!S1114</f>
        <v>Guatemala</v>
      </c>
    </row>
    <row r="1124" spans="2:17" ht="15" thickBot="1" x14ac:dyDescent="0.35">
      <c r="B1124" s="92" t="str">
        <f>[9]Mides!E1115</f>
        <v>David</v>
      </c>
      <c r="C1124" s="93" t="str">
        <f>[9]Mides!D1115</f>
        <v>Guerra</v>
      </c>
      <c r="D1124" s="94" t="str">
        <f>IF([9]Mides!F1115=1,"X"," ")</f>
        <v xml:space="preserve"> </v>
      </c>
      <c r="E1124" s="94" t="str">
        <f>IF([9]Mides!F1115=2,"X"," ")</f>
        <v>X</v>
      </c>
      <c r="F1124" s="95" t="str">
        <f>[9]Mides!B1115</f>
        <v>menor de edad</v>
      </c>
      <c r="G1124" s="94" t="str">
        <f>IF(AND([9]Mides!H1115&gt;=1,[9]Mides!H1115&lt;=14),"X"," ")</f>
        <v>X</v>
      </c>
      <c r="H1124" s="94" t="str">
        <f>IF(AND([9]Mides!H1115&gt;=14,[9]Mides!H1115&lt;=30),"X"," ")</f>
        <v xml:space="preserve"> </v>
      </c>
      <c r="I1124" s="94" t="str">
        <f>IF(AND([9]Mides!H1115&gt;=31,[9]Mides!H1115&lt;=60),"X","  ")</f>
        <v xml:space="preserve">  </v>
      </c>
      <c r="J1124" s="94" t="str">
        <f>IF([9]Mides!H1115&gt;60,"X", "  ")</f>
        <v xml:space="preserve">  </v>
      </c>
      <c r="K1124" s="96">
        <f>[9]Mides!N1115</f>
        <v>0</v>
      </c>
      <c r="L1124" s="96">
        <f>[9]Mides!K1115</f>
        <v>0</v>
      </c>
      <c r="M1124" s="96">
        <f>[9]Mides!L1115</f>
        <v>0</v>
      </c>
      <c r="N1124" s="96" t="str">
        <f>[9]Mides!M1115</f>
        <v>x</v>
      </c>
      <c r="O1124" s="96">
        <f t="shared" si="12"/>
        <v>0</v>
      </c>
      <c r="P1124" s="96" t="str">
        <f>[9]Mides!R1115</f>
        <v>Guatemala</v>
      </c>
      <c r="Q1124" s="96" t="str">
        <f>[9]Mides!S1115</f>
        <v>Guatemala</v>
      </c>
    </row>
    <row r="1125" spans="2:17" ht="15" thickBot="1" x14ac:dyDescent="0.35">
      <c r="B1125" s="92" t="str">
        <f>[9]Mides!E1116</f>
        <v>Cristal</v>
      </c>
      <c r="C1125" s="93" t="str">
        <f>[9]Mides!D1116</f>
        <v>Perez</v>
      </c>
      <c r="D1125" s="94" t="str">
        <f>IF([9]Mides!F1116=1,"X"," ")</f>
        <v>X</v>
      </c>
      <c r="E1125" s="94" t="str">
        <f>IF([9]Mides!F1116=2,"X"," ")</f>
        <v xml:space="preserve"> </v>
      </c>
      <c r="F1125" s="95" t="str">
        <f>[9]Mides!B1116</f>
        <v>menor de edad</v>
      </c>
      <c r="G1125" s="94" t="str">
        <f>IF(AND([9]Mides!H1116&gt;=1,[9]Mides!H1116&lt;=14),"X"," ")</f>
        <v xml:space="preserve"> </v>
      </c>
      <c r="H1125" s="94" t="str">
        <f>IF(AND([9]Mides!H1116&gt;=14,[9]Mides!H1116&lt;=30),"X"," ")</f>
        <v>X</v>
      </c>
      <c r="I1125" s="94" t="str">
        <f>IF(AND([9]Mides!H1116&gt;=31,[9]Mides!H1116&lt;=60),"X","  ")</f>
        <v xml:space="preserve">  </v>
      </c>
      <c r="J1125" s="94" t="str">
        <f>IF([9]Mides!H1116&gt;60,"X", "  ")</f>
        <v xml:space="preserve">  </v>
      </c>
      <c r="K1125" s="96">
        <f>[9]Mides!N1116</f>
        <v>0</v>
      </c>
      <c r="L1125" s="96">
        <f>[9]Mides!K1116</f>
        <v>0</v>
      </c>
      <c r="M1125" s="96">
        <f>[9]Mides!L1116</f>
        <v>0</v>
      </c>
      <c r="N1125" s="96" t="str">
        <f>[9]Mides!M1116</f>
        <v>x</v>
      </c>
      <c r="O1125" s="96">
        <f t="shared" si="12"/>
        <v>0</v>
      </c>
      <c r="P1125" s="96" t="str">
        <f>[9]Mides!R1116</f>
        <v>Guatemala</v>
      </c>
      <c r="Q1125" s="96" t="str">
        <f>[9]Mides!S1116</f>
        <v>Guatemala</v>
      </c>
    </row>
    <row r="1126" spans="2:17" ht="15" thickBot="1" x14ac:dyDescent="0.35">
      <c r="B1126" s="92" t="str">
        <f>[9]Mides!E1117</f>
        <v>Jose</v>
      </c>
      <c r="C1126" s="93" t="str">
        <f>[9]Mides!D1117</f>
        <v>Rosales</v>
      </c>
      <c r="D1126" s="94" t="str">
        <f>IF([9]Mides!F1117=1,"X"," ")</f>
        <v xml:space="preserve"> </v>
      </c>
      <c r="E1126" s="94" t="str">
        <f>IF([9]Mides!F1117=2,"X"," ")</f>
        <v>X</v>
      </c>
      <c r="F1126" s="95">
        <f>[9]Mides!B1117</f>
        <v>1592539770101</v>
      </c>
      <c r="G1126" s="94" t="str">
        <f>IF(AND([9]Mides!H1117&gt;=1,[9]Mides!H1117&lt;=14),"X"," ")</f>
        <v xml:space="preserve"> </v>
      </c>
      <c r="H1126" s="94" t="str">
        <f>IF(AND([9]Mides!H1117&gt;=14,[9]Mides!H1117&lt;=30),"X"," ")</f>
        <v xml:space="preserve"> </v>
      </c>
      <c r="I1126" s="94" t="str">
        <f>IF(AND([9]Mides!H1117&gt;=31,[9]Mides!H1117&lt;=60),"X","  ")</f>
        <v>X</v>
      </c>
      <c r="J1126" s="94" t="str">
        <f>IF([9]Mides!H1117&gt;60,"X", "  ")</f>
        <v xml:space="preserve">  </v>
      </c>
      <c r="K1126" s="96">
        <f>[9]Mides!N1117</f>
        <v>0</v>
      </c>
      <c r="L1126" s="96">
        <f>[9]Mides!K1117</f>
        <v>0</v>
      </c>
      <c r="M1126" s="96">
        <f>[9]Mides!L1117</f>
        <v>0</v>
      </c>
      <c r="N1126" s="96" t="str">
        <f>[9]Mides!M1117</f>
        <v>x</v>
      </c>
      <c r="O1126" s="96">
        <f t="shared" si="12"/>
        <v>0</v>
      </c>
      <c r="P1126" s="96" t="str">
        <f>[9]Mides!R1117</f>
        <v>Guatemala</v>
      </c>
      <c r="Q1126" s="96" t="str">
        <f>[9]Mides!S1117</f>
        <v>Guatemala</v>
      </c>
    </row>
    <row r="1127" spans="2:17" ht="15" thickBot="1" x14ac:dyDescent="0.35">
      <c r="B1127" s="92" t="str">
        <f>[9]Mides!E1118</f>
        <v>Medrano</v>
      </c>
      <c r="C1127" s="93" t="str">
        <f>[9]Mides!D1118</f>
        <v>Elida</v>
      </c>
      <c r="D1127" s="94" t="str">
        <f>IF([9]Mides!F1118=1,"X"," ")</f>
        <v>X</v>
      </c>
      <c r="E1127" s="94" t="str">
        <f>IF([9]Mides!F1118=2,"X"," ")</f>
        <v xml:space="preserve"> </v>
      </c>
      <c r="F1127" s="95">
        <f>[9]Mides!B1118</f>
        <v>118187622201</v>
      </c>
      <c r="G1127" s="94" t="str">
        <f>IF(AND([9]Mides!H1118&gt;=1,[9]Mides!H1118&lt;=14),"X"," ")</f>
        <v xml:space="preserve"> </v>
      </c>
      <c r="H1127" s="94" t="str">
        <f>IF(AND([9]Mides!H1118&gt;=14,[9]Mides!H1118&lt;=30),"X"," ")</f>
        <v xml:space="preserve"> </v>
      </c>
      <c r="I1127" s="94" t="str">
        <f>IF(AND([9]Mides!H1118&gt;=31,[9]Mides!H1118&lt;=60),"X","  ")</f>
        <v>X</v>
      </c>
      <c r="J1127" s="94" t="str">
        <f>IF([9]Mides!H1118&gt;60,"X", "  ")</f>
        <v xml:space="preserve">  </v>
      </c>
      <c r="K1127" s="96">
        <f>[9]Mides!N1118</f>
        <v>0</v>
      </c>
      <c r="L1127" s="96">
        <f>[9]Mides!K1118</f>
        <v>0</v>
      </c>
      <c r="M1127" s="96">
        <f>[9]Mides!L1118</f>
        <v>0</v>
      </c>
      <c r="N1127" s="96" t="str">
        <f>[9]Mides!M1118</f>
        <v>x</v>
      </c>
      <c r="O1127" s="96">
        <f t="shared" si="12"/>
        <v>0</v>
      </c>
      <c r="P1127" s="96" t="str">
        <f>[9]Mides!R1118</f>
        <v>Guatemala</v>
      </c>
      <c r="Q1127" s="96" t="str">
        <f>[9]Mides!S1118</f>
        <v>Guatemala</v>
      </c>
    </row>
    <row r="1128" spans="2:17" ht="15" thickBot="1" x14ac:dyDescent="0.35">
      <c r="B1128" s="92" t="str">
        <f>[9]Mides!E1119</f>
        <v>Jonathan</v>
      </c>
      <c r="C1128" s="93" t="str">
        <f>[9]Mides!D1119</f>
        <v>Zepeda</v>
      </c>
      <c r="D1128" s="94" t="str">
        <f>IF([9]Mides!F1119=1,"X"," ")</f>
        <v xml:space="preserve"> </v>
      </c>
      <c r="E1128" s="94" t="str">
        <f>IF([9]Mides!F1119=2,"X"," ")</f>
        <v>X</v>
      </c>
      <c r="F1128" s="95">
        <f>[9]Mides!B1119</f>
        <v>3717954600101</v>
      </c>
      <c r="G1128" s="94" t="str">
        <f>IF(AND([9]Mides!H1119&gt;=1,[9]Mides!H1119&lt;=14),"X"," ")</f>
        <v xml:space="preserve"> </v>
      </c>
      <c r="H1128" s="94" t="str">
        <f>IF(AND([9]Mides!H1119&gt;=14,[9]Mides!H1119&lt;=30),"X"," ")</f>
        <v>X</v>
      </c>
      <c r="I1128" s="94" t="str">
        <f>IF(AND([9]Mides!H1119&gt;=31,[9]Mides!H1119&lt;=60),"X","  ")</f>
        <v xml:space="preserve">  </v>
      </c>
      <c r="J1128" s="94" t="str">
        <f>IF([9]Mides!H1119&gt;60,"X", "  ")</f>
        <v xml:space="preserve">  </v>
      </c>
      <c r="K1128" s="96">
        <f>[9]Mides!N1119</f>
        <v>0</v>
      </c>
      <c r="L1128" s="96">
        <f>[9]Mides!K1119</f>
        <v>0</v>
      </c>
      <c r="M1128" s="96">
        <f>[9]Mides!L1119</f>
        <v>0</v>
      </c>
      <c r="N1128" s="96" t="str">
        <f>[9]Mides!M1119</f>
        <v>x</v>
      </c>
      <c r="O1128" s="96">
        <f t="shared" si="12"/>
        <v>0</v>
      </c>
      <c r="P1128" s="96" t="str">
        <f>[9]Mides!R1119</f>
        <v>Guatemala</v>
      </c>
      <c r="Q1128" s="96" t="str">
        <f>[9]Mides!S1119</f>
        <v>Guatemala</v>
      </c>
    </row>
    <row r="1129" spans="2:17" ht="15" thickBot="1" x14ac:dyDescent="0.35">
      <c r="B1129" s="92" t="str">
        <f>[9]Mides!E1120</f>
        <v>Cesia</v>
      </c>
      <c r="C1129" s="93" t="str">
        <f>[9]Mides!D1120</f>
        <v>Zepeda</v>
      </c>
      <c r="D1129" s="94" t="str">
        <f>IF([9]Mides!F1120=1,"X"," ")</f>
        <v>X</v>
      </c>
      <c r="E1129" s="94" t="str">
        <f>IF([9]Mides!F1120=2,"X"," ")</f>
        <v xml:space="preserve"> </v>
      </c>
      <c r="F1129" s="95" t="str">
        <f>[9]Mides!B1120</f>
        <v>menor de edad</v>
      </c>
      <c r="G1129" s="94" t="str">
        <f>IF(AND([9]Mides!H1120&gt;=1,[9]Mides!H1120&lt;=14),"X"," ")</f>
        <v>X</v>
      </c>
      <c r="H1129" s="94" t="str">
        <f>IF(AND([9]Mides!H1120&gt;=14,[9]Mides!H1120&lt;=30),"X"," ")</f>
        <v xml:space="preserve"> </v>
      </c>
      <c r="I1129" s="94" t="str">
        <f>IF(AND([9]Mides!H1120&gt;=31,[9]Mides!H1120&lt;=60),"X","  ")</f>
        <v xml:space="preserve">  </v>
      </c>
      <c r="J1129" s="94" t="str">
        <f>IF([9]Mides!H1120&gt;60,"X", "  ")</f>
        <v xml:space="preserve">  </v>
      </c>
      <c r="K1129" s="96">
        <f>[9]Mides!N1120</f>
        <v>0</v>
      </c>
      <c r="L1129" s="96">
        <f>[9]Mides!K1120</f>
        <v>0</v>
      </c>
      <c r="M1129" s="96">
        <f>[9]Mides!L1120</f>
        <v>0</v>
      </c>
      <c r="N1129" s="96" t="str">
        <f>[9]Mides!M1120</f>
        <v>x</v>
      </c>
      <c r="O1129" s="96">
        <f t="shared" si="12"/>
        <v>0</v>
      </c>
      <c r="P1129" s="96" t="str">
        <f>[9]Mides!R1120</f>
        <v>Guatemala</v>
      </c>
      <c r="Q1129" s="96" t="str">
        <f>[9]Mides!S1120</f>
        <v>Guatemala</v>
      </c>
    </row>
    <row r="1130" spans="2:17" ht="15" thickBot="1" x14ac:dyDescent="0.35">
      <c r="B1130" s="92" t="str">
        <f>[9]Mides!E1121</f>
        <v>Rosario</v>
      </c>
      <c r="C1130" s="93" t="str">
        <f>[9]Mides!D1121</f>
        <v>Andrino</v>
      </c>
      <c r="D1130" s="94" t="str">
        <f>IF([9]Mides!F1121=1,"X"," ")</f>
        <v>X</v>
      </c>
      <c r="E1130" s="94" t="str">
        <f>IF([9]Mides!F1121=2,"X"," ")</f>
        <v xml:space="preserve"> </v>
      </c>
      <c r="F1130" s="95">
        <f>[9]Mides!B1121</f>
        <v>1662198860101</v>
      </c>
      <c r="G1130" s="94" t="str">
        <f>IF(AND([9]Mides!H1121&gt;=1,[9]Mides!H1121&lt;=14),"X"," ")</f>
        <v xml:space="preserve"> </v>
      </c>
      <c r="H1130" s="94" t="str">
        <f>IF(AND([9]Mides!H1121&gt;=14,[9]Mides!H1121&lt;=30),"X"," ")</f>
        <v xml:space="preserve"> </v>
      </c>
      <c r="I1130" s="94" t="str">
        <f>IF(AND([9]Mides!H1121&gt;=31,[9]Mides!H1121&lt;=60),"X","  ")</f>
        <v xml:space="preserve">  </v>
      </c>
      <c r="J1130" s="94" t="str">
        <f>IF([9]Mides!H1121&gt;60,"X", "  ")</f>
        <v>X</v>
      </c>
      <c r="K1130" s="96">
        <f>[9]Mides!N1121</f>
        <v>0</v>
      </c>
      <c r="L1130" s="96">
        <f>[9]Mides!K1121</f>
        <v>0</v>
      </c>
      <c r="M1130" s="96">
        <f>[9]Mides!L1121</f>
        <v>0</v>
      </c>
      <c r="N1130" s="96" t="str">
        <f>[9]Mides!M1121</f>
        <v>x</v>
      </c>
      <c r="O1130" s="96">
        <f t="shared" si="12"/>
        <v>0</v>
      </c>
      <c r="P1130" s="96" t="str">
        <f>[9]Mides!R1121</f>
        <v>Guatemala</v>
      </c>
      <c r="Q1130" s="96" t="str">
        <f>[9]Mides!S1121</f>
        <v>Guatemala</v>
      </c>
    </row>
    <row r="1131" spans="2:17" ht="15" thickBot="1" x14ac:dyDescent="0.35">
      <c r="B1131" s="92" t="str">
        <f>[9]Mides!E1122</f>
        <v>Andrea</v>
      </c>
      <c r="C1131" s="93" t="str">
        <f>[9]Mides!D1122</f>
        <v>Giron</v>
      </c>
      <c r="D1131" s="94" t="str">
        <f>IF([9]Mides!F1122=1,"X"," ")</f>
        <v>X</v>
      </c>
      <c r="E1131" s="94" t="str">
        <f>IF([9]Mides!F1122=2,"X"," ")</f>
        <v xml:space="preserve"> </v>
      </c>
      <c r="F1131" s="95">
        <f>[9]Mides!B1122</f>
        <v>1999763170101</v>
      </c>
      <c r="G1131" s="94" t="str">
        <f>IF(AND([9]Mides!H1122&gt;=1,[9]Mides!H1122&lt;=14),"X"," ")</f>
        <v xml:space="preserve"> </v>
      </c>
      <c r="H1131" s="94" t="str">
        <f>IF(AND([9]Mides!H1122&gt;=14,[9]Mides!H1122&lt;=30),"X"," ")</f>
        <v>X</v>
      </c>
      <c r="I1131" s="94" t="str">
        <f>IF(AND([9]Mides!H1122&gt;=31,[9]Mides!H1122&lt;=60),"X","  ")</f>
        <v xml:space="preserve">  </v>
      </c>
      <c r="J1131" s="94" t="str">
        <f>IF([9]Mides!H1122&gt;60,"X", "  ")</f>
        <v xml:space="preserve">  </v>
      </c>
      <c r="K1131" s="96">
        <f>[9]Mides!N1122</f>
        <v>0</v>
      </c>
      <c r="L1131" s="96">
        <f>[9]Mides!K1122</f>
        <v>0</v>
      </c>
      <c r="M1131" s="96">
        <f>[9]Mides!L1122</f>
        <v>0</v>
      </c>
      <c r="N1131" s="96" t="str">
        <f>[9]Mides!M1122</f>
        <v>x</v>
      </c>
      <c r="O1131" s="96">
        <f t="shared" si="12"/>
        <v>0</v>
      </c>
      <c r="P1131" s="96" t="str">
        <f>[9]Mides!R1122</f>
        <v>Guatemala</v>
      </c>
      <c r="Q1131" s="96" t="str">
        <f>[9]Mides!S1122</f>
        <v>Guatemala</v>
      </c>
    </row>
    <row r="1132" spans="2:17" ht="15" thickBot="1" x14ac:dyDescent="0.35">
      <c r="B1132" s="92" t="str">
        <f>[9]Mides!E1123</f>
        <v>Anderson</v>
      </c>
      <c r="C1132" s="93" t="str">
        <f>[9]Mides!D1123</f>
        <v xml:space="preserve">Donis </v>
      </c>
      <c r="D1132" s="94" t="str">
        <f>IF([9]Mides!F1123=1,"X"," ")</f>
        <v xml:space="preserve"> </v>
      </c>
      <c r="E1132" s="94" t="str">
        <f>IF([9]Mides!F1123=2,"X"," ")</f>
        <v>X</v>
      </c>
      <c r="F1132" s="95" t="str">
        <f>[9]Mides!B1123</f>
        <v>menor de edad</v>
      </c>
      <c r="G1132" s="94" t="str">
        <f>IF(AND([9]Mides!H1123&gt;=1,[9]Mides!H1123&lt;=14),"X"," ")</f>
        <v>X</v>
      </c>
      <c r="H1132" s="94" t="str">
        <f>IF(AND([9]Mides!H1123&gt;=14,[9]Mides!H1123&lt;=30),"X"," ")</f>
        <v xml:space="preserve"> </v>
      </c>
      <c r="I1132" s="94" t="str">
        <f>IF(AND([9]Mides!H1123&gt;=31,[9]Mides!H1123&lt;=60),"X","  ")</f>
        <v xml:space="preserve">  </v>
      </c>
      <c r="J1132" s="94" t="str">
        <f>IF([9]Mides!H1123&gt;60,"X", "  ")</f>
        <v xml:space="preserve">  </v>
      </c>
      <c r="K1132" s="96">
        <f>[9]Mides!N1123</f>
        <v>0</v>
      </c>
      <c r="L1132" s="96">
        <f>[9]Mides!K1123</f>
        <v>0</v>
      </c>
      <c r="M1132" s="96">
        <f>[9]Mides!L1123</f>
        <v>0</v>
      </c>
      <c r="N1132" s="96" t="str">
        <f>[9]Mides!M1123</f>
        <v>x</v>
      </c>
      <c r="O1132" s="96">
        <f t="shared" si="12"/>
        <v>0</v>
      </c>
      <c r="P1132" s="96" t="str">
        <f>[9]Mides!R1123</f>
        <v>Guatemala</v>
      </c>
      <c r="Q1132" s="96" t="str">
        <f>[9]Mides!S1123</f>
        <v>Guatemala</v>
      </c>
    </row>
    <row r="1133" spans="2:17" ht="15" thickBot="1" x14ac:dyDescent="0.35">
      <c r="B1133" s="92" t="str">
        <f>[9]Mides!E1124</f>
        <v>Ibeth</v>
      </c>
      <c r="C1133" s="93" t="str">
        <f>[9]Mides!D1124</f>
        <v>Illezcas</v>
      </c>
      <c r="D1133" s="94" t="str">
        <f>IF([9]Mides!F1124=1,"X"," ")</f>
        <v>X</v>
      </c>
      <c r="E1133" s="94" t="str">
        <f>IF([9]Mides!F1124=2,"X"," ")</f>
        <v xml:space="preserve"> </v>
      </c>
      <c r="F1133" s="95">
        <f>[9]Mides!B1124</f>
        <v>2446012190101</v>
      </c>
      <c r="G1133" s="94" t="str">
        <f>IF(AND([9]Mides!H1124&gt;=1,[9]Mides!H1124&lt;=14),"X"," ")</f>
        <v xml:space="preserve"> </v>
      </c>
      <c r="H1133" s="94" t="str">
        <f>IF(AND([9]Mides!H1124&gt;=14,[9]Mides!H1124&lt;=30),"X"," ")</f>
        <v xml:space="preserve"> </v>
      </c>
      <c r="I1133" s="94" t="str">
        <f>IF(AND([9]Mides!H1124&gt;=31,[9]Mides!H1124&lt;=60),"X","  ")</f>
        <v>X</v>
      </c>
      <c r="J1133" s="94" t="str">
        <f>IF([9]Mides!H1124&gt;60,"X", "  ")</f>
        <v xml:space="preserve">  </v>
      </c>
      <c r="K1133" s="96">
        <f>[9]Mides!N1124</f>
        <v>0</v>
      </c>
      <c r="L1133" s="96">
        <f>[9]Mides!K1124</f>
        <v>0</v>
      </c>
      <c r="M1133" s="96">
        <f>[9]Mides!L1124</f>
        <v>0</v>
      </c>
      <c r="N1133" s="96" t="str">
        <f>[9]Mides!M1124</f>
        <v>x</v>
      </c>
      <c r="O1133" s="96">
        <f t="shared" si="12"/>
        <v>0</v>
      </c>
      <c r="P1133" s="96" t="str">
        <f>[9]Mides!R1124</f>
        <v>Guatemala</v>
      </c>
      <c r="Q1133" s="96" t="str">
        <f>[9]Mides!S1124</f>
        <v>Guatemala</v>
      </c>
    </row>
    <row r="1134" spans="2:17" ht="15" thickBot="1" x14ac:dyDescent="0.35">
      <c r="B1134" s="92" t="str">
        <f>[9]Mides!E1125</f>
        <v>Mario</v>
      </c>
      <c r="C1134" s="93" t="str">
        <f>[9]Mides!D1125</f>
        <v>Palala</v>
      </c>
      <c r="D1134" s="94" t="str">
        <f>IF([9]Mides!F1125=1,"X"," ")</f>
        <v xml:space="preserve"> </v>
      </c>
      <c r="E1134" s="94" t="str">
        <f>IF([9]Mides!F1125=2,"X"," ")</f>
        <v>X</v>
      </c>
      <c r="F1134" s="95">
        <f>[9]Mides!B1125</f>
        <v>2283916011710</v>
      </c>
      <c r="G1134" s="94" t="str">
        <f>IF(AND([9]Mides!H1125&gt;=1,[9]Mides!H1125&lt;=14),"X"," ")</f>
        <v xml:space="preserve"> </v>
      </c>
      <c r="H1134" s="94" t="str">
        <f>IF(AND([9]Mides!H1125&gt;=14,[9]Mides!H1125&lt;=30),"X"," ")</f>
        <v>X</v>
      </c>
      <c r="I1134" s="94" t="str">
        <f>IF(AND([9]Mides!H1125&gt;=31,[9]Mides!H1125&lt;=60),"X","  ")</f>
        <v xml:space="preserve">  </v>
      </c>
      <c r="J1134" s="94" t="str">
        <f>IF([9]Mides!H1125&gt;60,"X", "  ")</f>
        <v xml:space="preserve">  </v>
      </c>
      <c r="K1134" s="96">
        <f>[9]Mides!N1125</f>
        <v>0</v>
      </c>
      <c r="L1134" s="96">
        <f>[9]Mides!K1125</f>
        <v>0</v>
      </c>
      <c r="M1134" s="96">
        <f>[9]Mides!L1125</f>
        <v>0</v>
      </c>
      <c r="N1134" s="96" t="str">
        <f>[9]Mides!M1125</f>
        <v>x</v>
      </c>
      <c r="O1134" s="96">
        <f t="shared" si="12"/>
        <v>0</v>
      </c>
      <c r="P1134" s="96" t="str">
        <f>[9]Mides!R1125</f>
        <v>Guatemala</v>
      </c>
      <c r="Q1134" s="96" t="str">
        <f>[9]Mides!S1125</f>
        <v>Guatemala</v>
      </c>
    </row>
    <row r="1135" spans="2:17" ht="15" thickBot="1" x14ac:dyDescent="0.35">
      <c r="B1135" s="92" t="str">
        <f>[9]Mides!E1126</f>
        <v>David</v>
      </c>
      <c r="C1135" s="93" t="str">
        <f>[9]Mides!D1126</f>
        <v>Guerra</v>
      </c>
      <c r="D1135" s="94" t="str">
        <f>IF([9]Mides!F1126=1,"X"," ")</f>
        <v xml:space="preserve"> </v>
      </c>
      <c r="E1135" s="94" t="str">
        <f>IF([9]Mides!F1126=2,"X"," ")</f>
        <v>X</v>
      </c>
      <c r="F1135" s="95" t="str">
        <f>[9]Mides!B1126</f>
        <v>menor de edad</v>
      </c>
      <c r="G1135" s="94" t="str">
        <f>IF(AND([9]Mides!H1126&gt;=1,[9]Mides!H1126&lt;=14),"X"," ")</f>
        <v>X</v>
      </c>
      <c r="H1135" s="94" t="str">
        <f>IF(AND([9]Mides!H1126&gt;=14,[9]Mides!H1126&lt;=30),"X"," ")</f>
        <v xml:space="preserve"> </v>
      </c>
      <c r="I1135" s="94" t="str">
        <f>IF(AND([9]Mides!H1126&gt;=31,[9]Mides!H1126&lt;=60),"X","  ")</f>
        <v xml:space="preserve">  </v>
      </c>
      <c r="J1135" s="94" t="str">
        <f>IF([9]Mides!H1126&gt;60,"X", "  ")</f>
        <v xml:space="preserve">  </v>
      </c>
      <c r="K1135" s="96">
        <f>[9]Mides!N1126</f>
        <v>0</v>
      </c>
      <c r="L1135" s="96">
        <f>[9]Mides!K1126</f>
        <v>0</v>
      </c>
      <c r="M1135" s="96">
        <f>[9]Mides!L1126</f>
        <v>0</v>
      </c>
      <c r="N1135" s="96" t="str">
        <f>[9]Mides!M1126</f>
        <v>x</v>
      </c>
      <c r="O1135" s="96">
        <f t="shared" si="12"/>
        <v>0</v>
      </c>
      <c r="P1135" s="96" t="str">
        <f>[9]Mides!R1126</f>
        <v>Guatemala</v>
      </c>
      <c r="Q1135" s="96" t="str">
        <f>[9]Mides!S1126</f>
        <v>Guatemala</v>
      </c>
    </row>
    <row r="1136" spans="2:17" ht="15" thickBot="1" x14ac:dyDescent="0.35">
      <c r="B1136" s="92" t="str">
        <f>[9]Mides!E1127</f>
        <v>Sofia</v>
      </c>
      <c r="C1136" s="93" t="str">
        <f>[9]Mides!D1127</f>
        <v>Guerra</v>
      </c>
      <c r="D1136" s="94" t="str">
        <f>IF([9]Mides!F1127=1,"X"," ")</f>
        <v>X</v>
      </c>
      <c r="E1136" s="94" t="str">
        <f>IF([9]Mides!F1127=2,"X"," ")</f>
        <v xml:space="preserve"> </v>
      </c>
      <c r="F1136" s="95" t="str">
        <f>[9]Mides!B1127</f>
        <v>menor de edad</v>
      </c>
      <c r="G1136" s="94" t="str">
        <f>IF(AND([9]Mides!H1127&gt;=1,[9]Mides!H1127&lt;=14),"X"," ")</f>
        <v>X</v>
      </c>
      <c r="H1136" s="94" t="str">
        <f>IF(AND([9]Mides!H1127&gt;=14,[9]Mides!H1127&lt;=30),"X"," ")</f>
        <v xml:space="preserve"> </v>
      </c>
      <c r="I1136" s="94" t="str">
        <f>IF(AND([9]Mides!H1127&gt;=31,[9]Mides!H1127&lt;=60),"X","  ")</f>
        <v xml:space="preserve">  </v>
      </c>
      <c r="J1136" s="94" t="str">
        <f>IF([9]Mides!H1127&gt;60,"X", "  ")</f>
        <v xml:space="preserve">  </v>
      </c>
      <c r="K1136" s="96">
        <f>[9]Mides!N1127</f>
        <v>0</v>
      </c>
      <c r="L1136" s="96">
        <f>[9]Mides!K1127</f>
        <v>0</v>
      </c>
      <c r="M1136" s="96">
        <f>[9]Mides!L1127</f>
        <v>0</v>
      </c>
      <c r="N1136" s="96" t="str">
        <f>[9]Mides!M1127</f>
        <v>x</v>
      </c>
      <c r="O1136" s="96">
        <f t="shared" si="12"/>
        <v>0</v>
      </c>
      <c r="P1136" s="96" t="str">
        <f>[9]Mides!R1127</f>
        <v>Guatemala</v>
      </c>
      <c r="Q1136" s="96" t="str">
        <f>[9]Mides!S1127</f>
        <v>Guatemala</v>
      </c>
    </row>
    <row r="1137" spans="2:17" ht="15" thickBot="1" x14ac:dyDescent="0.35">
      <c r="B1137" s="92" t="str">
        <f>[9]Mides!E1128</f>
        <v>Bennely</v>
      </c>
      <c r="C1137" s="93" t="str">
        <f>[9]Mides!D1128</f>
        <v>Calderon</v>
      </c>
      <c r="D1137" s="94" t="str">
        <f>IF([9]Mides!F1128=1,"X"," ")</f>
        <v>X</v>
      </c>
      <c r="E1137" s="94" t="str">
        <f>IF([9]Mides!F1128=2,"X"," ")</f>
        <v xml:space="preserve"> </v>
      </c>
      <c r="F1137" s="95">
        <f>[9]Mides!B1128</f>
        <v>3449041640101</v>
      </c>
      <c r="G1137" s="94" t="str">
        <f>IF(AND([9]Mides!H1128&gt;=1,[9]Mides!H1128&lt;=14),"X"," ")</f>
        <v xml:space="preserve"> </v>
      </c>
      <c r="H1137" s="94" t="str">
        <f>IF(AND([9]Mides!H1128&gt;=14,[9]Mides!H1128&lt;=30),"X"," ")</f>
        <v>X</v>
      </c>
      <c r="I1137" s="94" t="str">
        <f>IF(AND([9]Mides!H1128&gt;=31,[9]Mides!H1128&lt;=60),"X","  ")</f>
        <v xml:space="preserve">  </v>
      </c>
      <c r="J1137" s="94" t="str">
        <f>IF([9]Mides!H1128&gt;60,"X", "  ")</f>
        <v xml:space="preserve">  </v>
      </c>
      <c r="K1137" s="96">
        <f>[9]Mides!N1128</f>
        <v>0</v>
      </c>
      <c r="L1137" s="96">
        <f>[9]Mides!K1128</f>
        <v>0</v>
      </c>
      <c r="M1137" s="96">
        <f>[9]Mides!L1128</f>
        <v>0</v>
      </c>
      <c r="N1137" s="96" t="str">
        <f>[9]Mides!M1128</f>
        <v>x</v>
      </c>
      <c r="O1137" s="96">
        <f t="shared" si="12"/>
        <v>0</v>
      </c>
      <c r="P1137" s="96" t="str">
        <f>[9]Mides!R1128</f>
        <v>Guatemala</v>
      </c>
      <c r="Q1137" s="96" t="str">
        <f>[9]Mides!S1128</f>
        <v>Guatemala</v>
      </c>
    </row>
    <row r="1138" spans="2:17" ht="15" thickBot="1" x14ac:dyDescent="0.35">
      <c r="B1138" s="92" t="str">
        <f>[9]Mides!E1129</f>
        <v>Jessica</v>
      </c>
      <c r="C1138" s="93" t="str">
        <f>[9]Mides!D1129</f>
        <v>Perez</v>
      </c>
      <c r="D1138" s="94" t="str">
        <f>IF([9]Mides!F1129=1,"X"," ")</f>
        <v>X</v>
      </c>
      <c r="E1138" s="94" t="str">
        <f>IF([9]Mides!F1129=2,"X"," ")</f>
        <v xml:space="preserve"> </v>
      </c>
      <c r="F1138" s="95" t="str">
        <f>[9]Mides!B1129</f>
        <v>menor de edad</v>
      </c>
      <c r="G1138" s="94" t="str">
        <f>IF(AND([9]Mides!H1129&gt;=1,[9]Mides!H1129&lt;=14),"X"," ")</f>
        <v>X</v>
      </c>
      <c r="H1138" s="94" t="str">
        <f>IF(AND([9]Mides!H1129&gt;=14,[9]Mides!H1129&lt;=30),"X"," ")</f>
        <v xml:space="preserve"> </v>
      </c>
      <c r="I1138" s="94" t="str">
        <f>IF(AND([9]Mides!H1129&gt;=31,[9]Mides!H1129&lt;=60),"X","  ")</f>
        <v xml:space="preserve">  </v>
      </c>
      <c r="J1138" s="94" t="str">
        <f>IF([9]Mides!H1129&gt;60,"X", "  ")</f>
        <v xml:space="preserve">  </v>
      </c>
      <c r="K1138" s="96">
        <f>[9]Mides!N1129</f>
        <v>0</v>
      </c>
      <c r="L1138" s="96">
        <f>[9]Mides!K1129</f>
        <v>0</v>
      </c>
      <c r="M1138" s="96">
        <f>[9]Mides!L1129</f>
        <v>0</v>
      </c>
      <c r="N1138" s="96" t="str">
        <f>[9]Mides!M1129</f>
        <v>x</v>
      </c>
      <c r="O1138" s="96">
        <f t="shared" si="12"/>
        <v>0</v>
      </c>
      <c r="P1138" s="96" t="str">
        <f>[9]Mides!R1129</f>
        <v>Guatemala</v>
      </c>
      <c r="Q1138" s="96" t="str">
        <f>[9]Mides!S1129</f>
        <v>Guatemala</v>
      </c>
    </row>
    <row r="1139" spans="2:17" ht="15" thickBot="1" x14ac:dyDescent="0.35">
      <c r="B1139" s="92" t="str">
        <f>[9]Mides!E1130</f>
        <v>Lazaro</v>
      </c>
      <c r="C1139" s="93" t="str">
        <f>[9]Mides!D1130</f>
        <v>Cu</v>
      </c>
      <c r="D1139" s="94" t="str">
        <f>IF([9]Mides!F1130=1,"X"," ")</f>
        <v xml:space="preserve"> </v>
      </c>
      <c r="E1139" s="94" t="str">
        <f>IF([9]Mides!F1130=2,"X"," ")</f>
        <v>X</v>
      </c>
      <c r="F1139" s="95">
        <f>[9]Mides!B1130</f>
        <v>1936614621601</v>
      </c>
      <c r="G1139" s="94" t="str">
        <f>IF(AND([9]Mides!H1130&gt;=1,[9]Mides!H1130&lt;=14),"X"," ")</f>
        <v xml:space="preserve"> </v>
      </c>
      <c r="H1139" s="94" t="str">
        <f>IF(AND([9]Mides!H1130&gt;=14,[9]Mides!H1130&lt;=30),"X"," ")</f>
        <v>X</v>
      </c>
      <c r="I1139" s="94" t="str">
        <f>IF(AND([9]Mides!H1130&gt;=31,[9]Mides!H1130&lt;=60),"X","  ")</f>
        <v xml:space="preserve">  </v>
      </c>
      <c r="J1139" s="94" t="str">
        <f>IF([9]Mides!H1130&gt;60,"X", "  ")</f>
        <v xml:space="preserve">  </v>
      </c>
      <c r="K1139" s="96">
        <f>[9]Mides!N1130</f>
        <v>0</v>
      </c>
      <c r="L1139" s="96">
        <f>[9]Mides!K1130</f>
        <v>0</v>
      </c>
      <c r="M1139" s="96">
        <f>[9]Mides!L1130</f>
        <v>0</v>
      </c>
      <c r="N1139" s="96" t="str">
        <f>[9]Mides!M1130</f>
        <v>x</v>
      </c>
      <c r="O1139" s="96">
        <f t="shared" si="12"/>
        <v>0</v>
      </c>
      <c r="P1139" s="96" t="str">
        <f>[9]Mides!R1130</f>
        <v>Guatemala</v>
      </c>
      <c r="Q1139" s="96" t="str">
        <f>[9]Mides!S1130</f>
        <v>Guatemala</v>
      </c>
    </row>
    <row r="1140" spans="2:17" ht="15" thickBot="1" x14ac:dyDescent="0.35">
      <c r="B1140" s="92" t="str">
        <f>[9]Mides!E1131</f>
        <v>Melvin</v>
      </c>
      <c r="C1140" s="93" t="str">
        <f>[9]Mides!D1131</f>
        <v>Garcia</v>
      </c>
      <c r="D1140" s="94" t="str">
        <f>IF([9]Mides!F1131=1,"X"," ")</f>
        <v xml:space="preserve"> </v>
      </c>
      <c r="E1140" s="94" t="str">
        <f>IF([9]Mides!F1131=2,"X"," ")</f>
        <v>X</v>
      </c>
      <c r="F1140" s="95">
        <f>[9]Mides!B1131</f>
        <v>2585221860101</v>
      </c>
      <c r="G1140" s="94" t="str">
        <f>IF(AND([9]Mides!H1131&gt;=1,[9]Mides!H1131&lt;=14),"X"," ")</f>
        <v xml:space="preserve"> </v>
      </c>
      <c r="H1140" s="94" t="str">
        <f>IF(AND([9]Mides!H1131&gt;=14,[9]Mides!H1131&lt;=30),"X"," ")</f>
        <v xml:space="preserve"> </v>
      </c>
      <c r="I1140" s="94" t="str">
        <f>IF(AND([9]Mides!H1131&gt;=31,[9]Mides!H1131&lt;=60),"X","  ")</f>
        <v>X</v>
      </c>
      <c r="J1140" s="94" t="str">
        <f>IF([9]Mides!H1131&gt;60,"X", "  ")</f>
        <v xml:space="preserve">  </v>
      </c>
      <c r="K1140" s="96">
        <f>[9]Mides!N1131</f>
        <v>0</v>
      </c>
      <c r="L1140" s="96">
        <f>[9]Mides!K1131</f>
        <v>0</v>
      </c>
      <c r="M1140" s="96">
        <f>[9]Mides!L1131</f>
        <v>0</v>
      </c>
      <c r="N1140" s="96" t="str">
        <f>[9]Mides!M1131</f>
        <v>x</v>
      </c>
      <c r="O1140" s="96">
        <f t="shared" si="12"/>
        <v>0</v>
      </c>
      <c r="P1140" s="96" t="str">
        <f>[9]Mides!R1131</f>
        <v>Guatemala</v>
      </c>
      <c r="Q1140" s="96" t="str">
        <f>[9]Mides!S1131</f>
        <v>Guatemala</v>
      </c>
    </row>
    <row r="1141" spans="2:17" ht="15" thickBot="1" x14ac:dyDescent="0.35">
      <c r="B1141" s="92" t="str">
        <f>[9]Mides!E1132</f>
        <v>Ana</v>
      </c>
      <c r="C1141" s="93" t="str">
        <f>[9]Mides!D1132</f>
        <v>Perez</v>
      </c>
      <c r="D1141" s="94" t="str">
        <f>IF([9]Mides!F1132=1,"X"," ")</f>
        <v>X</v>
      </c>
      <c r="E1141" s="94" t="str">
        <f>IF([9]Mides!F1132=2,"X"," ")</f>
        <v xml:space="preserve"> </v>
      </c>
      <c r="F1141" s="95">
        <f>[9]Mides!B1132</f>
        <v>23616064800901</v>
      </c>
      <c r="G1141" s="94" t="str">
        <f>IF(AND([9]Mides!H1132&gt;=1,[9]Mides!H1132&lt;=14),"X"," ")</f>
        <v xml:space="preserve"> </v>
      </c>
      <c r="H1141" s="94" t="str">
        <f>IF(AND([9]Mides!H1132&gt;=14,[9]Mides!H1132&lt;=30),"X"," ")</f>
        <v xml:space="preserve"> </v>
      </c>
      <c r="I1141" s="94" t="str">
        <f>IF(AND([9]Mides!H1132&gt;=31,[9]Mides!H1132&lt;=60),"X","  ")</f>
        <v>X</v>
      </c>
      <c r="J1141" s="94" t="str">
        <f>IF([9]Mides!H1132&gt;60,"X", "  ")</f>
        <v xml:space="preserve">  </v>
      </c>
      <c r="K1141" s="96">
        <f>[9]Mides!N1132</f>
        <v>0</v>
      </c>
      <c r="L1141" s="96">
        <f>[9]Mides!K1132</f>
        <v>0</v>
      </c>
      <c r="M1141" s="96">
        <f>[9]Mides!L1132</f>
        <v>0</v>
      </c>
      <c r="N1141" s="96" t="str">
        <f>[9]Mides!M1132</f>
        <v>x</v>
      </c>
      <c r="O1141" s="96">
        <f t="shared" si="12"/>
        <v>0</v>
      </c>
      <c r="P1141" s="96" t="str">
        <f>[9]Mides!R1132</f>
        <v>Guatemala</v>
      </c>
      <c r="Q1141" s="96" t="str">
        <f>[9]Mides!S1132</f>
        <v>Guatemala</v>
      </c>
    </row>
    <row r="1142" spans="2:17" ht="15" thickBot="1" x14ac:dyDescent="0.35">
      <c r="B1142" s="92" t="str">
        <f>[9]Mides!E1133</f>
        <v>Madeline</v>
      </c>
      <c r="C1142" s="93" t="str">
        <f>[9]Mides!D1133</f>
        <v>Calvo</v>
      </c>
      <c r="D1142" s="94" t="str">
        <f>IF([9]Mides!F1133=1,"X"," ")</f>
        <v>X</v>
      </c>
      <c r="E1142" s="94" t="str">
        <f>IF([9]Mides!F1133=2,"X"," ")</f>
        <v xml:space="preserve"> </v>
      </c>
      <c r="F1142" s="95">
        <f>[9]Mides!B1133</f>
        <v>2484707360101</v>
      </c>
      <c r="G1142" s="94" t="str">
        <f>IF(AND([9]Mides!H1133&gt;=1,[9]Mides!H1133&lt;=14),"X"," ")</f>
        <v xml:space="preserve"> </v>
      </c>
      <c r="H1142" s="94" t="str">
        <f>IF(AND([9]Mides!H1133&gt;=14,[9]Mides!H1133&lt;=30),"X"," ")</f>
        <v>X</v>
      </c>
      <c r="I1142" s="94" t="str">
        <f>IF(AND([9]Mides!H1133&gt;=31,[9]Mides!H1133&lt;=60),"X","  ")</f>
        <v xml:space="preserve">  </v>
      </c>
      <c r="J1142" s="94" t="str">
        <f>IF([9]Mides!H1133&gt;60,"X", "  ")</f>
        <v xml:space="preserve">  </v>
      </c>
      <c r="K1142" s="96">
        <f>[9]Mides!N1133</f>
        <v>0</v>
      </c>
      <c r="L1142" s="96">
        <f>[9]Mides!K1133</f>
        <v>0</v>
      </c>
      <c r="M1142" s="96">
        <f>[9]Mides!L1133</f>
        <v>0</v>
      </c>
      <c r="N1142" s="96" t="str">
        <f>[9]Mides!M1133</f>
        <v>x</v>
      </c>
      <c r="O1142" s="96">
        <f t="shared" si="12"/>
        <v>0</v>
      </c>
      <c r="P1142" s="96" t="str">
        <f>[9]Mides!R1133</f>
        <v>Guatemala</v>
      </c>
      <c r="Q1142" s="96" t="str">
        <f>[9]Mides!S1133</f>
        <v>Guatemala</v>
      </c>
    </row>
    <row r="1143" spans="2:17" ht="15" thickBot="1" x14ac:dyDescent="0.35">
      <c r="B1143" s="92" t="str">
        <f>[9]Mides!E1134</f>
        <v>Mirna</v>
      </c>
      <c r="C1143" s="93" t="str">
        <f>[9]Mides!D1134</f>
        <v>Barrios</v>
      </c>
      <c r="D1143" s="94" t="str">
        <f>IF([9]Mides!F1134=1,"X"," ")</f>
        <v>X</v>
      </c>
      <c r="E1143" s="94" t="str">
        <f>IF([9]Mides!F1134=2,"X"," ")</f>
        <v xml:space="preserve"> </v>
      </c>
      <c r="F1143" s="95" t="str">
        <f>[9]Mides!B1134</f>
        <v>pendiente</v>
      </c>
      <c r="G1143" s="94" t="str">
        <f>IF(AND([9]Mides!H1134&gt;=1,[9]Mides!H1134&lt;=14),"X"," ")</f>
        <v xml:space="preserve"> </v>
      </c>
      <c r="H1143" s="94" t="str">
        <f>IF(AND([9]Mides!H1134&gt;=14,[9]Mides!H1134&lt;=30),"X"," ")</f>
        <v xml:space="preserve"> </v>
      </c>
      <c r="I1143" s="94" t="str">
        <f>IF(AND([9]Mides!H1134&gt;=31,[9]Mides!H1134&lt;=60),"X","  ")</f>
        <v>X</v>
      </c>
      <c r="J1143" s="94" t="str">
        <f>IF([9]Mides!H1134&gt;60,"X", "  ")</f>
        <v xml:space="preserve">  </v>
      </c>
      <c r="K1143" s="96">
        <f>[9]Mides!N1134</f>
        <v>0</v>
      </c>
      <c r="L1143" s="96">
        <f>[9]Mides!K1134</f>
        <v>0</v>
      </c>
      <c r="M1143" s="96">
        <f>[9]Mides!L1134</f>
        <v>0</v>
      </c>
      <c r="N1143" s="96" t="str">
        <f>[9]Mides!M1134</f>
        <v>x</v>
      </c>
      <c r="O1143" s="96">
        <f t="shared" si="12"/>
        <v>0</v>
      </c>
      <c r="P1143" s="96" t="str">
        <f>[9]Mides!R1134</f>
        <v>Guatemala</v>
      </c>
      <c r="Q1143" s="96" t="str">
        <f>[9]Mides!S1134</f>
        <v>Guatemala</v>
      </c>
    </row>
    <row r="1144" spans="2:17" ht="15" thickBot="1" x14ac:dyDescent="0.35">
      <c r="B1144" s="92" t="str">
        <f>[9]Mides!E1135</f>
        <v>Rosmery</v>
      </c>
      <c r="C1144" s="93" t="str">
        <f>[9]Mides!D1135</f>
        <v>Juarez</v>
      </c>
      <c r="D1144" s="94" t="str">
        <f>IF([9]Mides!F1135=1,"X"," ")</f>
        <v>X</v>
      </c>
      <c r="E1144" s="94" t="str">
        <f>IF([9]Mides!F1135=2,"X"," ")</f>
        <v xml:space="preserve"> </v>
      </c>
      <c r="F1144" s="95">
        <f>[9]Mides!B1135</f>
        <v>2261126240917</v>
      </c>
      <c r="G1144" s="94" t="str">
        <f>IF(AND([9]Mides!H1135&gt;=1,[9]Mides!H1135&lt;=14),"X"," ")</f>
        <v xml:space="preserve"> </v>
      </c>
      <c r="H1144" s="94" t="str">
        <f>IF(AND([9]Mides!H1135&gt;=14,[9]Mides!H1135&lt;=30),"X"," ")</f>
        <v>X</v>
      </c>
      <c r="I1144" s="94" t="str">
        <f>IF(AND([9]Mides!H1135&gt;=31,[9]Mides!H1135&lt;=60),"X","  ")</f>
        <v xml:space="preserve">  </v>
      </c>
      <c r="J1144" s="94" t="str">
        <f>IF([9]Mides!H1135&gt;60,"X", "  ")</f>
        <v xml:space="preserve">  </v>
      </c>
      <c r="K1144" s="96">
        <f>[9]Mides!N1135</f>
        <v>0</v>
      </c>
      <c r="L1144" s="96">
        <f>[9]Mides!K1135</f>
        <v>0</v>
      </c>
      <c r="M1144" s="96">
        <f>[9]Mides!L1135</f>
        <v>0</v>
      </c>
      <c r="N1144" s="96" t="str">
        <f>[9]Mides!M1135</f>
        <v>x</v>
      </c>
      <c r="O1144" s="96">
        <f t="shared" si="12"/>
        <v>0</v>
      </c>
      <c r="P1144" s="96" t="str">
        <f>[9]Mides!R1135</f>
        <v>Guatemala</v>
      </c>
      <c r="Q1144" s="96" t="str">
        <f>[9]Mides!S1135</f>
        <v>Guatemala</v>
      </c>
    </row>
    <row r="1145" spans="2:17" ht="15" thickBot="1" x14ac:dyDescent="0.35">
      <c r="B1145" s="92" t="str">
        <f>[9]Mides!E1136</f>
        <v>Nelson</v>
      </c>
      <c r="C1145" s="93" t="str">
        <f>[9]Mides!D1136</f>
        <v>Garcia</v>
      </c>
      <c r="D1145" s="94" t="str">
        <f>IF([9]Mides!F1136=1,"X"," ")</f>
        <v xml:space="preserve"> </v>
      </c>
      <c r="E1145" s="94" t="str">
        <f>IF([9]Mides!F1136=2,"X"," ")</f>
        <v>X</v>
      </c>
      <c r="F1145" s="95">
        <f>[9]Mides!B1136</f>
        <v>3005842370101</v>
      </c>
      <c r="G1145" s="94" t="str">
        <f>IF(AND([9]Mides!H1136&gt;=1,[9]Mides!H1136&lt;=14),"X"," ")</f>
        <v xml:space="preserve"> </v>
      </c>
      <c r="H1145" s="94" t="str">
        <f>IF(AND([9]Mides!H1136&gt;=14,[9]Mides!H1136&lt;=30),"X"," ")</f>
        <v>X</v>
      </c>
      <c r="I1145" s="94" t="str">
        <f>IF(AND([9]Mides!H1136&gt;=31,[9]Mides!H1136&lt;=60),"X","  ")</f>
        <v xml:space="preserve">  </v>
      </c>
      <c r="J1145" s="94" t="str">
        <f>IF([9]Mides!H1136&gt;60,"X", "  ")</f>
        <v xml:space="preserve">  </v>
      </c>
      <c r="K1145" s="96">
        <f>[9]Mides!N1136</f>
        <v>0</v>
      </c>
      <c r="L1145" s="96">
        <f>[9]Mides!K1136</f>
        <v>0</v>
      </c>
      <c r="M1145" s="96">
        <f>[9]Mides!L1136</f>
        <v>0</v>
      </c>
      <c r="N1145" s="96" t="str">
        <f>[9]Mides!M1136</f>
        <v>X</v>
      </c>
      <c r="O1145" s="96">
        <f t="shared" ref="O1145:O1208" si="13">SUM(K1145:N1145)</f>
        <v>0</v>
      </c>
      <c r="P1145" s="96" t="str">
        <f>[9]Mides!R1136</f>
        <v>Guatemala</v>
      </c>
      <c r="Q1145" s="96" t="str">
        <f>[9]Mides!S1136</f>
        <v>Guatemala</v>
      </c>
    </row>
    <row r="1146" spans="2:17" ht="15" thickBot="1" x14ac:dyDescent="0.35">
      <c r="B1146" s="92" t="str">
        <f>[9]Mides!E1137</f>
        <v>René</v>
      </c>
      <c r="C1146" s="93" t="str">
        <f>[9]Mides!D1137</f>
        <v xml:space="preserve">Galindo </v>
      </c>
      <c r="D1146" s="94" t="str">
        <f>IF([9]Mides!F1137=1,"X"," ")</f>
        <v xml:space="preserve"> </v>
      </c>
      <c r="E1146" s="94" t="str">
        <f>IF([9]Mides!F1137=2,"X"," ")</f>
        <v>X</v>
      </c>
      <c r="F1146" s="95">
        <f>[9]Mides!B1137</f>
        <v>2224360420101</v>
      </c>
      <c r="G1146" s="94" t="str">
        <f>IF(AND([9]Mides!H1137&gt;=1,[9]Mides!H1137&lt;=14),"X"," ")</f>
        <v xml:space="preserve"> </v>
      </c>
      <c r="H1146" s="94" t="str">
        <f>IF(AND([9]Mides!H1137&gt;=14,[9]Mides!H1137&lt;=30),"X"," ")</f>
        <v xml:space="preserve"> </v>
      </c>
      <c r="I1146" s="94" t="str">
        <f>IF(AND([9]Mides!H1137&gt;=31,[9]Mides!H1137&lt;=60),"X","  ")</f>
        <v>X</v>
      </c>
      <c r="J1146" s="94" t="str">
        <f>IF([9]Mides!H1137&gt;60,"X", "  ")</f>
        <v xml:space="preserve">  </v>
      </c>
      <c r="K1146" s="96">
        <f>[9]Mides!N1137</f>
        <v>0</v>
      </c>
      <c r="L1146" s="96">
        <f>[9]Mides!K1137</f>
        <v>0</v>
      </c>
      <c r="M1146" s="96">
        <f>[9]Mides!L1137</f>
        <v>0</v>
      </c>
      <c r="N1146" s="96" t="str">
        <f>[9]Mides!M1137</f>
        <v>X</v>
      </c>
      <c r="O1146" s="96">
        <f t="shared" si="13"/>
        <v>0</v>
      </c>
      <c r="P1146" s="96" t="str">
        <f>[9]Mides!R1137</f>
        <v>Guatemala</v>
      </c>
      <c r="Q1146" s="96" t="str">
        <f>[9]Mides!S1137</f>
        <v>Guatemala</v>
      </c>
    </row>
    <row r="1147" spans="2:17" ht="15" thickBot="1" x14ac:dyDescent="0.35">
      <c r="B1147" s="92" t="str">
        <f>[9]Mides!E1138</f>
        <v>Andres</v>
      </c>
      <c r="C1147" s="93" t="str">
        <f>[9]Mides!D1138</f>
        <v>Guzman</v>
      </c>
      <c r="D1147" s="94" t="str">
        <f>IF([9]Mides!F1138=1,"X"," ")</f>
        <v xml:space="preserve"> </v>
      </c>
      <c r="E1147" s="94" t="str">
        <f>IF([9]Mides!F1138=2,"X"," ")</f>
        <v>X</v>
      </c>
      <c r="F1147" s="95">
        <f>[9]Mides!B1138</f>
        <v>3005842370101</v>
      </c>
      <c r="G1147" s="94" t="str">
        <f>IF(AND([9]Mides!H1138&gt;=1,[9]Mides!H1138&lt;=14),"X"," ")</f>
        <v xml:space="preserve"> </v>
      </c>
      <c r="H1147" s="94" t="str">
        <f>IF(AND([9]Mides!H1138&gt;=14,[9]Mides!H1138&lt;=30),"X"," ")</f>
        <v>X</v>
      </c>
      <c r="I1147" s="94" t="str">
        <f>IF(AND([9]Mides!H1138&gt;=31,[9]Mides!H1138&lt;=60),"X","  ")</f>
        <v xml:space="preserve">  </v>
      </c>
      <c r="J1147" s="94" t="str">
        <f>IF([9]Mides!H1138&gt;60,"X", "  ")</f>
        <v xml:space="preserve">  </v>
      </c>
      <c r="K1147" s="96">
        <f>[9]Mides!N1138</f>
        <v>0</v>
      </c>
      <c r="L1147" s="96">
        <f>[9]Mides!K1138</f>
        <v>0</v>
      </c>
      <c r="M1147" s="96">
        <f>[9]Mides!L1138</f>
        <v>0</v>
      </c>
      <c r="N1147" s="96" t="str">
        <f>[9]Mides!M1138</f>
        <v>X</v>
      </c>
      <c r="O1147" s="96">
        <f t="shared" si="13"/>
        <v>0</v>
      </c>
      <c r="P1147" s="96" t="str">
        <f>[9]Mides!R1138</f>
        <v>Guatemala</v>
      </c>
      <c r="Q1147" s="96" t="str">
        <f>[9]Mides!S1138</f>
        <v>Guatemala</v>
      </c>
    </row>
    <row r="1148" spans="2:17" ht="15" thickBot="1" x14ac:dyDescent="0.35">
      <c r="B1148" s="92" t="str">
        <f>[9]Mides!E1139</f>
        <v>Joshua</v>
      </c>
      <c r="C1148" s="93" t="str">
        <f>[9]Mides!D1139</f>
        <v>Garcia</v>
      </c>
      <c r="D1148" s="94" t="str">
        <f>IF([9]Mides!F1139=1,"X"," ")</f>
        <v xml:space="preserve"> </v>
      </c>
      <c r="E1148" s="94" t="str">
        <f>IF([9]Mides!F1139=2,"X"," ")</f>
        <v>X</v>
      </c>
      <c r="F1148" s="95">
        <f>[9]Mides!B1139</f>
        <v>0</v>
      </c>
      <c r="G1148" s="94" t="str">
        <f>IF(AND([9]Mides!H1139&gt;=1,[9]Mides!H1139&lt;=14),"X"," ")</f>
        <v xml:space="preserve"> </v>
      </c>
      <c r="H1148" s="94" t="str">
        <f>IF(AND([9]Mides!H1139&gt;=14,[9]Mides!H1139&lt;=30),"X"," ")</f>
        <v>X</v>
      </c>
      <c r="I1148" s="94" t="str">
        <f>IF(AND([9]Mides!H1139&gt;=31,[9]Mides!H1139&lt;=60),"X","  ")</f>
        <v xml:space="preserve">  </v>
      </c>
      <c r="J1148" s="94" t="str">
        <f>IF([9]Mides!H1139&gt;60,"X", "  ")</f>
        <v xml:space="preserve">  </v>
      </c>
      <c r="K1148" s="96">
        <f>[9]Mides!N1139</f>
        <v>0</v>
      </c>
      <c r="L1148" s="96">
        <f>[9]Mides!K1139</f>
        <v>0</v>
      </c>
      <c r="M1148" s="96">
        <f>[9]Mides!L1139</f>
        <v>0</v>
      </c>
      <c r="N1148" s="96" t="str">
        <f>[9]Mides!M1139</f>
        <v>X</v>
      </c>
      <c r="O1148" s="96">
        <f t="shared" si="13"/>
        <v>0</v>
      </c>
      <c r="P1148" s="96" t="str">
        <f>[9]Mides!R1139</f>
        <v>Guatemala</v>
      </c>
      <c r="Q1148" s="96" t="str">
        <f>[9]Mides!S1139</f>
        <v>Guatemala</v>
      </c>
    </row>
    <row r="1149" spans="2:17" ht="15" thickBot="1" x14ac:dyDescent="0.35">
      <c r="B1149" s="92" t="str">
        <f>[9]Mides!E1140</f>
        <v>Estela</v>
      </c>
      <c r="C1149" s="93" t="str">
        <f>[9]Mides!D1140</f>
        <v>Jurado</v>
      </c>
      <c r="D1149" s="94" t="str">
        <f>IF([9]Mides!F1140=1,"X"," ")</f>
        <v>X</v>
      </c>
      <c r="E1149" s="94" t="str">
        <f>IF([9]Mides!F1140=2,"X"," ")</f>
        <v xml:space="preserve"> </v>
      </c>
      <c r="F1149" s="95">
        <f>[9]Mides!B1140</f>
        <v>2241604860101</v>
      </c>
      <c r="G1149" s="94" t="str">
        <f>IF(AND([9]Mides!H1140&gt;=1,[9]Mides!H1140&lt;=14),"X"," ")</f>
        <v xml:space="preserve"> </v>
      </c>
      <c r="H1149" s="94" t="str">
        <f>IF(AND([9]Mides!H1140&gt;=14,[9]Mides!H1140&lt;=30),"X"," ")</f>
        <v xml:space="preserve"> </v>
      </c>
      <c r="I1149" s="94" t="str">
        <f>IF(AND([9]Mides!H1140&gt;=31,[9]Mides!H1140&lt;=60),"X","  ")</f>
        <v>X</v>
      </c>
      <c r="J1149" s="94" t="str">
        <f>IF([9]Mides!H1140&gt;60,"X", "  ")</f>
        <v xml:space="preserve">  </v>
      </c>
      <c r="K1149" s="96">
        <f>[9]Mides!N1140</f>
        <v>0</v>
      </c>
      <c r="L1149" s="96">
        <f>[9]Mides!K1140</f>
        <v>0</v>
      </c>
      <c r="M1149" s="96">
        <f>[9]Mides!L1140</f>
        <v>0</v>
      </c>
      <c r="N1149" s="96" t="str">
        <f>[9]Mides!M1140</f>
        <v>X</v>
      </c>
      <c r="O1149" s="96">
        <f t="shared" si="13"/>
        <v>0</v>
      </c>
      <c r="P1149" s="96" t="str">
        <f>[9]Mides!R1140</f>
        <v>Guatemala</v>
      </c>
      <c r="Q1149" s="96" t="str">
        <f>[9]Mides!S1140</f>
        <v>Guatemala</v>
      </c>
    </row>
    <row r="1150" spans="2:17" ht="15" thickBot="1" x14ac:dyDescent="0.35">
      <c r="B1150" s="92" t="str">
        <f>[9]Mides!E1141</f>
        <v>Sara</v>
      </c>
      <c r="C1150" s="93" t="str">
        <f>[9]Mides!D1141</f>
        <v>Alvarez</v>
      </c>
      <c r="D1150" s="94" t="str">
        <f>IF([9]Mides!F1141=1,"X"," ")</f>
        <v>X</v>
      </c>
      <c r="E1150" s="94" t="str">
        <f>IF([9]Mides!F1141=2,"X"," ")</f>
        <v xml:space="preserve"> </v>
      </c>
      <c r="F1150" s="95">
        <f>[9]Mides!B1141</f>
        <v>2631490720101</v>
      </c>
      <c r="G1150" s="94" t="str">
        <f>IF(AND([9]Mides!H1141&gt;=1,[9]Mides!H1141&lt;=14),"X"," ")</f>
        <v xml:space="preserve"> </v>
      </c>
      <c r="H1150" s="94" t="str">
        <f>IF(AND([9]Mides!H1141&gt;=14,[9]Mides!H1141&lt;=30),"X"," ")</f>
        <v xml:space="preserve"> </v>
      </c>
      <c r="I1150" s="94" t="str">
        <f>IF(AND([9]Mides!H1141&gt;=31,[9]Mides!H1141&lt;=60),"X","  ")</f>
        <v>X</v>
      </c>
      <c r="J1150" s="94" t="str">
        <f>IF([9]Mides!H1141&gt;60,"X", "  ")</f>
        <v xml:space="preserve">  </v>
      </c>
      <c r="K1150" s="96">
        <f>[9]Mides!N1141</f>
        <v>0</v>
      </c>
      <c r="L1150" s="96">
        <f>[9]Mides!K1141</f>
        <v>0</v>
      </c>
      <c r="M1150" s="96">
        <f>[9]Mides!L1141</f>
        <v>0</v>
      </c>
      <c r="N1150" s="96" t="str">
        <f>[9]Mides!M1141</f>
        <v>X</v>
      </c>
      <c r="O1150" s="96">
        <f t="shared" si="13"/>
        <v>0</v>
      </c>
      <c r="P1150" s="96" t="str">
        <f>[9]Mides!R1141</f>
        <v>Guatemala</v>
      </c>
      <c r="Q1150" s="96" t="str">
        <f>[9]Mides!S1141</f>
        <v>Guatemala</v>
      </c>
    </row>
    <row r="1151" spans="2:17" ht="15" thickBot="1" x14ac:dyDescent="0.35">
      <c r="B1151" s="92" t="str">
        <f>[9]Mides!E1142</f>
        <v>Héctor</v>
      </c>
      <c r="C1151" s="93" t="str">
        <f>[9]Mides!D1142</f>
        <v>Galvez-Sobral</v>
      </c>
      <c r="D1151" s="94" t="str">
        <f>IF([9]Mides!F1142=1,"X"," ")</f>
        <v xml:space="preserve"> </v>
      </c>
      <c r="E1151" s="94" t="str">
        <f>IF([9]Mides!F1142=2,"X"," ")</f>
        <v>X</v>
      </c>
      <c r="F1151" s="95">
        <f>[9]Mides!B1142</f>
        <v>2993717940101</v>
      </c>
      <c r="G1151" s="94" t="str">
        <f>IF(AND([9]Mides!H1142&gt;=1,[9]Mides!H1142&lt;=14),"X"," ")</f>
        <v xml:space="preserve"> </v>
      </c>
      <c r="H1151" s="94" t="str">
        <f>IF(AND([9]Mides!H1142&gt;=14,[9]Mides!H1142&lt;=30),"X"," ")</f>
        <v>X</v>
      </c>
      <c r="I1151" s="94" t="str">
        <f>IF(AND([9]Mides!H1142&gt;=31,[9]Mides!H1142&lt;=60),"X","  ")</f>
        <v xml:space="preserve">  </v>
      </c>
      <c r="J1151" s="94" t="str">
        <f>IF([9]Mides!H1142&gt;60,"X", "  ")</f>
        <v xml:space="preserve">  </v>
      </c>
      <c r="K1151" s="96">
        <f>[9]Mides!N1142</f>
        <v>0</v>
      </c>
      <c r="L1151" s="96">
        <f>[9]Mides!K1142</f>
        <v>0</v>
      </c>
      <c r="M1151" s="96">
        <f>[9]Mides!L1142</f>
        <v>0</v>
      </c>
      <c r="N1151" s="96" t="str">
        <f>[9]Mides!M1142</f>
        <v>X</v>
      </c>
      <c r="O1151" s="96">
        <f t="shared" si="13"/>
        <v>0</v>
      </c>
      <c r="P1151" s="96" t="str">
        <f>[9]Mides!R1142</f>
        <v>Guatemala</v>
      </c>
      <c r="Q1151" s="96" t="str">
        <f>[9]Mides!S1142</f>
        <v>Guatemala</v>
      </c>
    </row>
    <row r="1152" spans="2:17" ht="15" thickBot="1" x14ac:dyDescent="0.35">
      <c r="B1152" s="92" t="str">
        <f>[9]Mides!E1143</f>
        <v>Alan</v>
      </c>
      <c r="C1152" s="93" t="str">
        <f>[9]Mides!D1143</f>
        <v xml:space="preserve">Morales </v>
      </c>
      <c r="D1152" s="94" t="str">
        <f>IF([9]Mides!F1143=1,"X"," ")</f>
        <v xml:space="preserve"> </v>
      </c>
      <c r="E1152" s="94" t="str">
        <f>IF([9]Mides!F1143=2,"X"," ")</f>
        <v>X</v>
      </c>
      <c r="F1152" s="95">
        <f>[9]Mides!B1143</f>
        <v>3007275770101</v>
      </c>
      <c r="G1152" s="94" t="str">
        <f>IF(AND([9]Mides!H1143&gt;=1,[9]Mides!H1143&lt;=14),"X"," ")</f>
        <v xml:space="preserve"> </v>
      </c>
      <c r="H1152" s="94" t="str">
        <f>IF(AND([9]Mides!H1143&gt;=14,[9]Mides!H1143&lt;=30),"X"," ")</f>
        <v>X</v>
      </c>
      <c r="I1152" s="94" t="str">
        <f>IF(AND([9]Mides!H1143&gt;=31,[9]Mides!H1143&lt;=60),"X","  ")</f>
        <v xml:space="preserve">  </v>
      </c>
      <c r="J1152" s="94" t="str">
        <f>IF([9]Mides!H1143&gt;60,"X", "  ")</f>
        <v xml:space="preserve">  </v>
      </c>
      <c r="K1152" s="96">
        <f>[9]Mides!N1143</f>
        <v>0</v>
      </c>
      <c r="L1152" s="96">
        <f>[9]Mides!K1143</f>
        <v>0</v>
      </c>
      <c r="M1152" s="96">
        <f>[9]Mides!L1143</f>
        <v>0</v>
      </c>
      <c r="N1152" s="96" t="str">
        <f>[9]Mides!M1143</f>
        <v>X</v>
      </c>
      <c r="O1152" s="96">
        <f t="shared" si="13"/>
        <v>0</v>
      </c>
      <c r="P1152" s="96" t="str">
        <f>[9]Mides!R1143</f>
        <v>Guatemala</v>
      </c>
      <c r="Q1152" s="96" t="str">
        <f>[9]Mides!S1143</f>
        <v>Guatemala</v>
      </c>
    </row>
    <row r="1153" spans="2:17" ht="15" thickBot="1" x14ac:dyDescent="0.35">
      <c r="B1153" s="92" t="str">
        <f>[9]Mides!E1144</f>
        <v>Luis</v>
      </c>
      <c r="C1153" s="93" t="str">
        <f>[9]Mides!D1144</f>
        <v>Galvez-Sobral</v>
      </c>
      <c r="D1153" s="94" t="str">
        <f>IF([9]Mides!F1144=1,"X"," ")</f>
        <v xml:space="preserve"> </v>
      </c>
      <c r="E1153" s="94" t="str">
        <f>IF([9]Mides!F1144=2,"X"," ")</f>
        <v>X</v>
      </c>
      <c r="F1153" s="95">
        <f>[9]Mides!B1144</f>
        <v>3006937610101</v>
      </c>
      <c r="G1153" s="94" t="str">
        <f>IF(AND([9]Mides!H1144&gt;=1,[9]Mides!H1144&lt;=14),"X"," ")</f>
        <v xml:space="preserve"> </v>
      </c>
      <c r="H1153" s="94" t="str">
        <f>IF(AND([9]Mides!H1144&gt;=14,[9]Mides!H1144&lt;=30),"X"," ")</f>
        <v>X</v>
      </c>
      <c r="I1153" s="94" t="str">
        <f>IF(AND([9]Mides!H1144&gt;=31,[9]Mides!H1144&lt;=60),"X","  ")</f>
        <v xml:space="preserve">  </v>
      </c>
      <c r="J1153" s="94" t="str">
        <f>IF([9]Mides!H1144&gt;60,"X", "  ")</f>
        <v xml:space="preserve">  </v>
      </c>
      <c r="K1153" s="96">
        <f>[9]Mides!N1144</f>
        <v>0</v>
      </c>
      <c r="L1153" s="96">
        <f>[9]Mides!K1144</f>
        <v>0</v>
      </c>
      <c r="M1153" s="96">
        <f>[9]Mides!L1144</f>
        <v>0</v>
      </c>
      <c r="N1153" s="96" t="str">
        <f>[9]Mides!M1144</f>
        <v>X</v>
      </c>
      <c r="O1153" s="96">
        <f t="shared" si="13"/>
        <v>0</v>
      </c>
      <c r="P1153" s="96" t="str">
        <f>[9]Mides!R1144</f>
        <v>Guatemala</v>
      </c>
      <c r="Q1153" s="96" t="str">
        <f>[9]Mides!S1144</f>
        <v>Guatemala</v>
      </c>
    </row>
    <row r="1154" spans="2:17" ht="15" thickBot="1" x14ac:dyDescent="0.35">
      <c r="B1154" s="92" t="str">
        <f>[9]Mides!E1145</f>
        <v>José</v>
      </c>
      <c r="C1154" s="93" t="str">
        <f>[9]Mides!D1145</f>
        <v>Galvez-Sobral</v>
      </c>
      <c r="D1154" s="94" t="str">
        <f>IF([9]Mides!F1145=1,"X"," ")</f>
        <v xml:space="preserve"> </v>
      </c>
      <c r="E1154" s="94" t="str">
        <f>IF([9]Mides!F1145=2,"X"," ")</f>
        <v>X</v>
      </c>
      <c r="F1154" s="95">
        <f>[9]Mides!B1145</f>
        <v>3626531350101</v>
      </c>
      <c r="G1154" s="94" t="str">
        <f>IF(AND([9]Mides!H1145&gt;=1,[9]Mides!H1145&lt;=14),"X"," ")</f>
        <v xml:space="preserve"> </v>
      </c>
      <c r="H1154" s="94" t="str">
        <f>IF(AND([9]Mides!H1145&gt;=14,[9]Mides!H1145&lt;=30),"X"," ")</f>
        <v>X</v>
      </c>
      <c r="I1154" s="94" t="str">
        <f>IF(AND([9]Mides!H1145&gt;=31,[9]Mides!H1145&lt;=60),"X","  ")</f>
        <v xml:space="preserve">  </v>
      </c>
      <c r="J1154" s="94" t="str">
        <f>IF([9]Mides!H1145&gt;60,"X", "  ")</f>
        <v xml:space="preserve">  </v>
      </c>
      <c r="K1154" s="96">
        <f>[9]Mides!N1145</f>
        <v>0</v>
      </c>
      <c r="L1154" s="96">
        <f>[9]Mides!K1145</f>
        <v>0</v>
      </c>
      <c r="M1154" s="96">
        <f>[9]Mides!L1145</f>
        <v>0</v>
      </c>
      <c r="N1154" s="96" t="str">
        <f>[9]Mides!M1145</f>
        <v>X</v>
      </c>
      <c r="O1154" s="96">
        <f t="shared" si="13"/>
        <v>0</v>
      </c>
      <c r="P1154" s="96" t="str">
        <f>[9]Mides!R1145</f>
        <v>Guatemala</v>
      </c>
      <c r="Q1154" s="96" t="str">
        <f>[9]Mides!S1145</f>
        <v>Guatemala</v>
      </c>
    </row>
    <row r="1155" spans="2:17" ht="15" thickBot="1" x14ac:dyDescent="0.35">
      <c r="B1155" s="92" t="str">
        <f>[9]Mides!E1146</f>
        <v>Sthefanie</v>
      </c>
      <c r="C1155" s="93" t="str">
        <f>[9]Mides!D1146</f>
        <v>Cano</v>
      </c>
      <c r="D1155" s="94" t="str">
        <f>IF([9]Mides!F1146=1,"X"," ")</f>
        <v>X</v>
      </c>
      <c r="E1155" s="94" t="str">
        <f>IF([9]Mides!F1146=2,"X"," ")</f>
        <v xml:space="preserve"> </v>
      </c>
      <c r="F1155" s="95">
        <f>[9]Mides!B1146</f>
        <v>2994197620101</v>
      </c>
      <c r="G1155" s="94" t="str">
        <f>IF(AND([9]Mides!H1146&gt;=1,[9]Mides!H1146&lt;=14),"X"," ")</f>
        <v xml:space="preserve"> </v>
      </c>
      <c r="H1155" s="94" t="str">
        <f>IF(AND([9]Mides!H1146&gt;=14,[9]Mides!H1146&lt;=30),"X"," ")</f>
        <v>X</v>
      </c>
      <c r="I1155" s="94" t="str">
        <f>IF(AND([9]Mides!H1146&gt;=31,[9]Mides!H1146&lt;=60),"X","  ")</f>
        <v xml:space="preserve">  </v>
      </c>
      <c r="J1155" s="94" t="str">
        <f>IF([9]Mides!H1146&gt;60,"X", "  ")</f>
        <v xml:space="preserve">  </v>
      </c>
      <c r="K1155" s="96">
        <f>[9]Mides!N1146</f>
        <v>0</v>
      </c>
      <c r="L1155" s="96">
        <f>[9]Mides!K1146</f>
        <v>0</v>
      </c>
      <c r="M1155" s="96">
        <f>[9]Mides!L1146</f>
        <v>0</v>
      </c>
      <c r="N1155" s="96" t="str">
        <f>[9]Mides!M1146</f>
        <v>X</v>
      </c>
      <c r="O1155" s="96">
        <f t="shared" si="13"/>
        <v>0</v>
      </c>
      <c r="P1155" s="96" t="str">
        <f>[9]Mides!R1146</f>
        <v>Guatemala</v>
      </c>
      <c r="Q1155" s="96" t="str">
        <f>[9]Mides!S1146</f>
        <v>Guatemala</v>
      </c>
    </row>
    <row r="1156" spans="2:17" ht="15" thickBot="1" x14ac:dyDescent="0.35">
      <c r="B1156" s="92" t="str">
        <f>[9]Mides!E1147</f>
        <v>Cindy</v>
      </c>
      <c r="C1156" s="93" t="str">
        <f>[9]Mides!D1147</f>
        <v>Yoque</v>
      </c>
      <c r="D1156" s="94" t="str">
        <f>IF([9]Mides!F1147=1,"X"," ")</f>
        <v>X</v>
      </c>
      <c r="E1156" s="94" t="str">
        <f>IF([9]Mides!F1147=2,"X"," ")</f>
        <v xml:space="preserve"> </v>
      </c>
      <c r="F1156" s="95">
        <f>[9]Mides!B1147</f>
        <v>0</v>
      </c>
      <c r="G1156" s="94" t="str">
        <f>IF(AND([9]Mides!H1147&gt;=1,[9]Mides!H1147&lt;=14),"X"," ")</f>
        <v xml:space="preserve"> </v>
      </c>
      <c r="H1156" s="94" t="str">
        <f>IF(AND([9]Mides!H1147&gt;=14,[9]Mides!H1147&lt;=30),"X"," ")</f>
        <v>X</v>
      </c>
      <c r="I1156" s="94" t="str">
        <f>IF(AND([9]Mides!H1147&gt;=31,[9]Mides!H1147&lt;=60),"X","  ")</f>
        <v xml:space="preserve">  </v>
      </c>
      <c r="J1156" s="94" t="str">
        <f>IF([9]Mides!H1147&gt;60,"X", "  ")</f>
        <v xml:space="preserve">  </v>
      </c>
      <c r="K1156" s="96">
        <f>[9]Mides!N1147</f>
        <v>0</v>
      </c>
      <c r="L1156" s="96">
        <f>[9]Mides!K1147</f>
        <v>0</v>
      </c>
      <c r="M1156" s="96">
        <f>[9]Mides!L1147</f>
        <v>0</v>
      </c>
      <c r="N1156" s="96" t="str">
        <f>[9]Mides!M1147</f>
        <v>X</v>
      </c>
      <c r="O1156" s="96">
        <f t="shared" si="13"/>
        <v>0</v>
      </c>
      <c r="P1156" s="96" t="str">
        <f>[9]Mides!R1147</f>
        <v>Guatemala</v>
      </c>
      <c r="Q1156" s="96" t="str">
        <f>[9]Mides!S1147</f>
        <v>Guatemala</v>
      </c>
    </row>
    <row r="1157" spans="2:17" ht="15" thickBot="1" x14ac:dyDescent="0.35">
      <c r="B1157" s="92">
        <f>[9]Mides!E1148</f>
        <v>0</v>
      </c>
      <c r="C1157" s="93" t="str">
        <f>[9]Mides!D1148</f>
        <v>Estuardo Alejandro, Cifuentes Galicia</v>
      </c>
      <c r="D1157" s="94" t="str">
        <f>IF([9]Mides!F1148=1,"X"," ")</f>
        <v xml:space="preserve"> </v>
      </c>
      <c r="E1157" s="94" t="str">
        <f>IF([9]Mides!F1148=2,"X"," ")</f>
        <v>X</v>
      </c>
      <c r="F1157" s="95">
        <f>[9]Mides!B1148</f>
        <v>3750225620101</v>
      </c>
      <c r="G1157" s="94" t="str">
        <f>IF(AND([9]Mides!H1148&gt;=1,[9]Mides!H1148&lt;=14),"X"," ")</f>
        <v>X</v>
      </c>
      <c r="H1157" s="94" t="str">
        <f>IF(AND([9]Mides!H1148&gt;=14,[9]Mides!H1148&lt;=30),"X"," ")</f>
        <v xml:space="preserve"> </v>
      </c>
      <c r="I1157" s="94" t="str">
        <f>IF(AND([9]Mides!H1148&gt;=31,[9]Mides!H1148&lt;=60),"X","  ")</f>
        <v xml:space="preserve">  </v>
      </c>
      <c r="J1157" s="94" t="str">
        <f>IF([9]Mides!H1148&gt;60,"X", "  ")</f>
        <v xml:space="preserve">  </v>
      </c>
      <c r="K1157" s="96">
        <f>[9]Mides!N1148</f>
        <v>0</v>
      </c>
      <c r="L1157" s="96">
        <f>[9]Mides!K1148</f>
        <v>0</v>
      </c>
      <c r="M1157" s="96">
        <f>[9]Mides!L1148</f>
        <v>0</v>
      </c>
      <c r="N1157" s="96" t="str">
        <f>[9]Mides!M1148</f>
        <v>X</v>
      </c>
      <c r="O1157" s="96">
        <f t="shared" si="13"/>
        <v>0</v>
      </c>
      <c r="P1157" s="96" t="str">
        <f>[9]Mides!R1148</f>
        <v>Guatemala</v>
      </c>
      <c r="Q1157" s="96" t="str">
        <f>[9]Mides!S1148</f>
        <v>Guatemala</v>
      </c>
    </row>
    <row r="1158" spans="2:17" ht="15" thickBot="1" x14ac:dyDescent="0.35">
      <c r="B1158" s="92">
        <f>[9]Mides!E1149</f>
        <v>0</v>
      </c>
      <c r="C1158" s="93" t="str">
        <f>[9]Mides!D1149</f>
        <v>Pablo Aaron, Cortave Ortiz</v>
      </c>
      <c r="D1158" s="94" t="str">
        <f>IF([9]Mides!F1149=1,"X"," ")</f>
        <v xml:space="preserve"> </v>
      </c>
      <c r="E1158" s="94" t="str">
        <f>IF([9]Mides!F1149=2,"X"," ")</f>
        <v>X</v>
      </c>
      <c r="F1158" s="95">
        <f>[9]Mides!B1149</f>
        <v>0</v>
      </c>
      <c r="G1158" s="94" t="str">
        <f>IF(AND([9]Mides!H1149&gt;=1,[9]Mides!H1149&lt;=14),"X"," ")</f>
        <v>X</v>
      </c>
      <c r="H1158" s="94" t="str">
        <f>IF(AND([9]Mides!H1149&gt;=14,[9]Mides!H1149&lt;=30),"X"," ")</f>
        <v xml:space="preserve"> </v>
      </c>
      <c r="I1158" s="94" t="str">
        <f>IF(AND([9]Mides!H1149&gt;=31,[9]Mides!H1149&lt;=60),"X","  ")</f>
        <v xml:space="preserve">  </v>
      </c>
      <c r="J1158" s="94" t="str">
        <f>IF([9]Mides!H1149&gt;60,"X", "  ")</f>
        <v xml:space="preserve">  </v>
      </c>
      <c r="K1158" s="96">
        <f>[9]Mides!N1149</f>
        <v>0</v>
      </c>
      <c r="L1158" s="96">
        <f>[9]Mides!K1149</f>
        <v>0</v>
      </c>
      <c r="M1158" s="96">
        <f>[9]Mides!L1149</f>
        <v>0</v>
      </c>
      <c r="N1158" s="96" t="str">
        <f>[9]Mides!M1149</f>
        <v>X</v>
      </c>
      <c r="O1158" s="96">
        <f t="shared" si="13"/>
        <v>0</v>
      </c>
      <c r="P1158" s="96" t="str">
        <f>[9]Mides!R1149</f>
        <v>Guatemala</v>
      </c>
      <c r="Q1158" s="96" t="str">
        <f>[9]Mides!S1149</f>
        <v>Guatemala</v>
      </c>
    </row>
    <row r="1159" spans="2:17" ht="15" thickBot="1" x14ac:dyDescent="0.35">
      <c r="B1159" s="92">
        <f>[9]Mides!E1150</f>
        <v>0</v>
      </c>
      <c r="C1159" s="93" t="str">
        <f>[9]Mides!D1150</f>
        <v>Ian Gadiel Abraham, Lopez Mazariegos</v>
      </c>
      <c r="D1159" s="94" t="str">
        <f>IF([9]Mides!F1150=1,"X"," ")</f>
        <v xml:space="preserve"> </v>
      </c>
      <c r="E1159" s="94" t="str">
        <f>IF([9]Mides!F1150=2,"X"," ")</f>
        <v>X</v>
      </c>
      <c r="F1159" s="95">
        <f>[9]Mides!B1150</f>
        <v>2007681740101</v>
      </c>
      <c r="G1159" s="94" t="str">
        <f>IF(AND([9]Mides!H1150&gt;=1,[9]Mides!H1150&lt;=14),"X"," ")</f>
        <v>X</v>
      </c>
      <c r="H1159" s="94" t="str">
        <f>IF(AND([9]Mides!H1150&gt;=14,[9]Mides!H1150&lt;=30),"X"," ")</f>
        <v xml:space="preserve"> </v>
      </c>
      <c r="I1159" s="94" t="str">
        <f>IF(AND([9]Mides!H1150&gt;=31,[9]Mides!H1150&lt;=60),"X","  ")</f>
        <v xml:space="preserve">  </v>
      </c>
      <c r="J1159" s="94" t="str">
        <f>IF([9]Mides!H1150&gt;60,"X", "  ")</f>
        <v xml:space="preserve">  </v>
      </c>
      <c r="K1159" s="96">
        <f>[9]Mides!N1150</f>
        <v>0</v>
      </c>
      <c r="L1159" s="96">
        <f>[9]Mides!K1150</f>
        <v>0</v>
      </c>
      <c r="M1159" s="96">
        <f>[9]Mides!L1150</f>
        <v>0</v>
      </c>
      <c r="N1159" s="96" t="str">
        <f>[9]Mides!M1150</f>
        <v>X</v>
      </c>
      <c r="O1159" s="96">
        <f t="shared" si="13"/>
        <v>0</v>
      </c>
      <c r="P1159" s="96" t="str">
        <f>[9]Mides!R1150</f>
        <v>Guatemala</v>
      </c>
      <c r="Q1159" s="96" t="str">
        <f>[9]Mides!S1150</f>
        <v>Guatemala</v>
      </c>
    </row>
    <row r="1160" spans="2:17" ht="15" thickBot="1" x14ac:dyDescent="0.35">
      <c r="B1160" s="92">
        <f>[9]Mides!E1151</f>
        <v>0</v>
      </c>
      <c r="C1160" s="93" t="str">
        <f>[9]Mides!D1151</f>
        <v>Carlos Ivan, Posadas Grave</v>
      </c>
      <c r="D1160" s="94" t="str">
        <f>IF([9]Mides!F1151=1,"X"," ")</f>
        <v xml:space="preserve"> </v>
      </c>
      <c r="E1160" s="94" t="str">
        <f>IF([9]Mides!F1151=2,"X"," ")</f>
        <v>X</v>
      </c>
      <c r="F1160" s="95">
        <f>[9]Mides!B1151</f>
        <v>0</v>
      </c>
      <c r="G1160" s="94" t="str">
        <f>IF(AND([9]Mides!H1151&gt;=1,[9]Mides!H1151&lt;=14),"X"," ")</f>
        <v>X</v>
      </c>
      <c r="H1160" s="94" t="str">
        <f>IF(AND([9]Mides!H1151&gt;=14,[9]Mides!H1151&lt;=30),"X"," ")</f>
        <v xml:space="preserve"> </v>
      </c>
      <c r="I1160" s="94" t="str">
        <f>IF(AND([9]Mides!H1151&gt;=31,[9]Mides!H1151&lt;=60),"X","  ")</f>
        <v xml:space="preserve">  </v>
      </c>
      <c r="J1160" s="94" t="str">
        <f>IF([9]Mides!H1151&gt;60,"X", "  ")</f>
        <v xml:space="preserve">  </v>
      </c>
      <c r="K1160" s="96">
        <f>[9]Mides!N1151</f>
        <v>0</v>
      </c>
      <c r="L1160" s="96">
        <f>[9]Mides!K1151</f>
        <v>0</v>
      </c>
      <c r="M1160" s="96">
        <f>[9]Mides!L1151</f>
        <v>0</v>
      </c>
      <c r="N1160" s="96" t="str">
        <f>[9]Mides!M1151</f>
        <v>X</v>
      </c>
      <c r="O1160" s="96">
        <f t="shared" si="13"/>
        <v>0</v>
      </c>
      <c r="P1160" s="96" t="str">
        <f>[9]Mides!R1151</f>
        <v>Guatemala</v>
      </c>
      <c r="Q1160" s="96" t="str">
        <f>[9]Mides!S1151</f>
        <v>Guatemala</v>
      </c>
    </row>
    <row r="1161" spans="2:17" ht="15" thickBot="1" x14ac:dyDescent="0.35">
      <c r="B1161" s="92">
        <f>[9]Mides!E1152</f>
        <v>0</v>
      </c>
      <c r="C1161" s="93" t="str">
        <f>[9]Mides!D1152</f>
        <v>David Alejandro, Mencos Mendez</v>
      </c>
      <c r="D1161" s="94" t="str">
        <f>IF([9]Mides!F1152=1,"X"," ")</f>
        <v xml:space="preserve"> </v>
      </c>
      <c r="E1161" s="94" t="str">
        <f>IF([9]Mides!F1152=2,"X"," ")</f>
        <v>X</v>
      </c>
      <c r="F1161" s="95">
        <f>[9]Mides!B1152</f>
        <v>2902481590101</v>
      </c>
      <c r="G1161" s="94" t="str">
        <f>IF(AND([9]Mides!H1152&gt;=1,[9]Mides!H1152&lt;=14),"X"," ")</f>
        <v>X</v>
      </c>
      <c r="H1161" s="94" t="str">
        <f>IF(AND([9]Mides!H1152&gt;=14,[9]Mides!H1152&lt;=30),"X"," ")</f>
        <v xml:space="preserve"> </v>
      </c>
      <c r="I1161" s="94" t="str">
        <f>IF(AND([9]Mides!H1152&gt;=31,[9]Mides!H1152&lt;=60),"X","  ")</f>
        <v xml:space="preserve">  </v>
      </c>
      <c r="J1161" s="94" t="str">
        <f>IF([9]Mides!H1152&gt;60,"X", "  ")</f>
        <v xml:space="preserve">  </v>
      </c>
      <c r="K1161" s="96">
        <f>[9]Mides!N1152</f>
        <v>0</v>
      </c>
      <c r="L1161" s="96">
        <f>[9]Mides!K1152</f>
        <v>0</v>
      </c>
      <c r="M1161" s="96">
        <f>[9]Mides!L1152</f>
        <v>0</v>
      </c>
      <c r="N1161" s="96" t="str">
        <f>[9]Mides!M1152</f>
        <v>X</v>
      </c>
      <c r="O1161" s="96">
        <f t="shared" si="13"/>
        <v>0</v>
      </c>
      <c r="P1161" s="96" t="str">
        <f>[9]Mides!R1152</f>
        <v>Guatemala</v>
      </c>
      <c r="Q1161" s="96" t="str">
        <f>[9]Mides!S1152</f>
        <v>Guatemala</v>
      </c>
    </row>
    <row r="1162" spans="2:17" ht="15" thickBot="1" x14ac:dyDescent="0.35">
      <c r="B1162" s="92">
        <f>[9]Mides!E1153</f>
        <v>0</v>
      </c>
      <c r="C1162" s="93" t="str">
        <f>[9]Mides!D1153</f>
        <v>Pedro Otoniel, Diaz Franco</v>
      </c>
      <c r="D1162" s="94" t="str">
        <f>IF([9]Mides!F1153=1,"X"," ")</f>
        <v xml:space="preserve"> </v>
      </c>
      <c r="E1162" s="94" t="str">
        <f>IF([9]Mides!F1153=2,"X"," ")</f>
        <v>X</v>
      </c>
      <c r="F1162" s="95">
        <f>[9]Mides!B1153</f>
        <v>0</v>
      </c>
      <c r="G1162" s="94" t="str">
        <f>IF(AND([9]Mides!H1153&gt;=1,[9]Mides!H1153&lt;=14),"X"," ")</f>
        <v>X</v>
      </c>
      <c r="H1162" s="94" t="str">
        <f>IF(AND([9]Mides!H1153&gt;=14,[9]Mides!H1153&lt;=30),"X"," ")</f>
        <v xml:space="preserve"> </v>
      </c>
      <c r="I1162" s="94" t="str">
        <f>IF(AND([9]Mides!H1153&gt;=31,[9]Mides!H1153&lt;=60),"X","  ")</f>
        <v xml:space="preserve">  </v>
      </c>
      <c r="J1162" s="94" t="str">
        <f>IF([9]Mides!H1153&gt;60,"X", "  ")</f>
        <v xml:space="preserve">  </v>
      </c>
      <c r="K1162" s="96">
        <f>[9]Mides!N1153</f>
        <v>0</v>
      </c>
      <c r="L1162" s="96">
        <f>[9]Mides!K1153</f>
        <v>0</v>
      </c>
      <c r="M1162" s="96">
        <f>[9]Mides!L1153</f>
        <v>0</v>
      </c>
      <c r="N1162" s="96" t="str">
        <f>[9]Mides!M1153</f>
        <v>X</v>
      </c>
      <c r="O1162" s="96">
        <f t="shared" si="13"/>
        <v>0</v>
      </c>
      <c r="P1162" s="96" t="str">
        <f>[9]Mides!R1153</f>
        <v>Guatemala</v>
      </c>
      <c r="Q1162" s="96" t="str">
        <f>[9]Mides!S1153</f>
        <v>Guatemala</v>
      </c>
    </row>
    <row r="1163" spans="2:17" ht="15" thickBot="1" x14ac:dyDescent="0.35">
      <c r="B1163" s="92">
        <f>[9]Mides!E1154</f>
        <v>0</v>
      </c>
      <c r="C1163" s="93" t="str">
        <f>[9]Mides!D1154</f>
        <v>Julio David, Garcia De La Cruz</v>
      </c>
      <c r="D1163" s="94" t="str">
        <f>IF([9]Mides!F1154=1,"X"," ")</f>
        <v xml:space="preserve"> </v>
      </c>
      <c r="E1163" s="94" t="str">
        <f>IF([9]Mides!F1154=2,"X"," ")</f>
        <v>X</v>
      </c>
      <c r="F1163" s="95">
        <f>[9]Mides!B1154</f>
        <v>2161003800101</v>
      </c>
      <c r="G1163" s="94" t="str">
        <f>IF(AND([9]Mides!H1154&gt;=1,[9]Mides!H1154&lt;=14),"X"," ")</f>
        <v>X</v>
      </c>
      <c r="H1163" s="94" t="str">
        <f>IF(AND([9]Mides!H1154&gt;=14,[9]Mides!H1154&lt;=30),"X"," ")</f>
        <v xml:space="preserve"> </v>
      </c>
      <c r="I1163" s="94" t="str">
        <f>IF(AND([9]Mides!H1154&gt;=31,[9]Mides!H1154&lt;=60),"X","  ")</f>
        <v xml:space="preserve">  </v>
      </c>
      <c r="J1163" s="94" t="str">
        <f>IF([9]Mides!H1154&gt;60,"X", "  ")</f>
        <v xml:space="preserve">  </v>
      </c>
      <c r="K1163" s="96">
        <f>[9]Mides!N1154</f>
        <v>0</v>
      </c>
      <c r="L1163" s="96">
        <f>[9]Mides!K1154</f>
        <v>0</v>
      </c>
      <c r="M1163" s="96">
        <f>[9]Mides!L1154</f>
        <v>0</v>
      </c>
      <c r="N1163" s="96" t="str">
        <f>[9]Mides!M1154</f>
        <v>X</v>
      </c>
      <c r="O1163" s="96">
        <f t="shared" si="13"/>
        <v>0</v>
      </c>
      <c r="P1163" s="96" t="str">
        <f>[9]Mides!R1154</f>
        <v>Guatemala</v>
      </c>
      <c r="Q1163" s="96" t="str">
        <f>[9]Mides!S1154</f>
        <v>Guatemala</v>
      </c>
    </row>
    <row r="1164" spans="2:17" ht="15" thickBot="1" x14ac:dyDescent="0.35">
      <c r="B1164" s="92">
        <f>[9]Mides!E1155</f>
        <v>0</v>
      </c>
      <c r="C1164" s="93" t="str">
        <f>[9]Mides!D1155</f>
        <v>Howard Adolfo, Say Rodriguez</v>
      </c>
      <c r="D1164" s="94" t="str">
        <f>IF([9]Mides!F1155=1,"X"," ")</f>
        <v xml:space="preserve"> </v>
      </c>
      <c r="E1164" s="94" t="str">
        <f>IF([9]Mides!F1155=2,"X"," ")</f>
        <v>X</v>
      </c>
      <c r="F1164" s="95">
        <f>[9]Mides!B1155</f>
        <v>3681050080101</v>
      </c>
      <c r="G1164" s="94" t="str">
        <f>IF(AND([9]Mides!H1155&gt;=1,[9]Mides!H1155&lt;=14),"X"," ")</f>
        <v>X</v>
      </c>
      <c r="H1164" s="94" t="str">
        <f>IF(AND([9]Mides!H1155&gt;=14,[9]Mides!H1155&lt;=30),"X"," ")</f>
        <v xml:space="preserve"> </v>
      </c>
      <c r="I1164" s="94" t="str">
        <f>IF(AND([9]Mides!H1155&gt;=31,[9]Mides!H1155&lt;=60),"X","  ")</f>
        <v xml:space="preserve">  </v>
      </c>
      <c r="J1164" s="94" t="str">
        <f>IF([9]Mides!H1155&gt;60,"X", "  ")</f>
        <v xml:space="preserve">  </v>
      </c>
      <c r="K1164" s="96">
        <f>[9]Mides!N1155</f>
        <v>0</v>
      </c>
      <c r="L1164" s="96">
        <f>[9]Mides!K1155</f>
        <v>0</v>
      </c>
      <c r="M1164" s="96">
        <f>[9]Mides!L1155</f>
        <v>0</v>
      </c>
      <c r="N1164" s="96" t="str">
        <f>[9]Mides!M1155</f>
        <v>X</v>
      </c>
      <c r="O1164" s="96">
        <f t="shared" si="13"/>
        <v>0</v>
      </c>
      <c r="P1164" s="96" t="str">
        <f>[9]Mides!R1155</f>
        <v>Guatemala</v>
      </c>
      <c r="Q1164" s="96" t="str">
        <f>[9]Mides!S1155</f>
        <v>Guatemala</v>
      </c>
    </row>
    <row r="1165" spans="2:17" ht="15" thickBot="1" x14ac:dyDescent="0.35">
      <c r="B1165" s="92">
        <f>[9]Mides!E1156</f>
        <v>0</v>
      </c>
      <c r="C1165" s="93" t="str">
        <f>[9]Mides!D1156</f>
        <v>Gabriela Alejandra, Galvez Rodriguez</v>
      </c>
      <c r="D1165" s="94" t="str">
        <f>IF([9]Mides!F1156=1,"X"," ")</f>
        <v>X</v>
      </c>
      <c r="E1165" s="94" t="str">
        <f>IF([9]Mides!F1156=2,"X"," ")</f>
        <v xml:space="preserve"> </v>
      </c>
      <c r="F1165" s="95">
        <f>[9]Mides!B1156</f>
        <v>2034710080101</v>
      </c>
      <c r="G1165" s="94" t="str">
        <f>IF(AND([9]Mides!H1156&gt;=1,[9]Mides!H1156&lt;=14),"X"," ")</f>
        <v>X</v>
      </c>
      <c r="H1165" s="94" t="str">
        <f>IF(AND([9]Mides!H1156&gt;=14,[9]Mides!H1156&lt;=30),"X"," ")</f>
        <v xml:space="preserve"> </v>
      </c>
      <c r="I1165" s="94" t="str">
        <f>IF(AND([9]Mides!H1156&gt;=31,[9]Mides!H1156&lt;=60),"X","  ")</f>
        <v xml:space="preserve">  </v>
      </c>
      <c r="J1165" s="94" t="str">
        <f>IF([9]Mides!H1156&gt;60,"X", "  ")</f>
        <v xml:space="preserve">  </v>
      </c>
      <c r="K1165" s="96">
        <f>[9]Mides!N1156</f>
        <v>0</v>
      </c>
      <c r="L1165" s="96">
        <f>[9]Mides!K1156</f>
        <v>0</v>
      </c>
      <c r="M1165" s="96">
        <f>[9]Mides!L1156</f>
        <v>0</v>
      </c>
      <c r="N1165" s="96" t="str">
        <f>[9]Mides!M1156</f>
        <v>X</v>
      </c>
      <c r="O1165" s="96">
        <f t="shared" si="13"/>
        <v>0</v>
      </c>
      <c r="P1165" s="96" t="str">
        <f>[9]Mides!R1156</f>
        <v>Guatemala</v>
      </c>
      <c r="Q1165" s="96" t="str">
        <f>[9]Mides!S1156</f>
        <v>Guatemala</v>
      </c>
    </row>
    <row r="1166" spans="2:17" ht="15" thickBot="1" x14ac:dyDescent="0.35">
      <c r="B1166" s="92">
        <f>[9]Mides!E1157</f>
        <v>0</v>
      </c>
      <c r="C1166" s="93" t="str">
        <f>[9]Mides!D1157</f>
        <v>Santiago Andres, Solorzano Portillo</v>
      </c>
      <c r="D1166" s="94" t="str">
        <f>IF([9]Mides!F1157=1,"X"," ")</f>
        <v xml:space="preserve"> </v>
      </c>
      <c r="E1166" s="94" t="str">
        <f>IF([9]Mides!F1157=2,"X"," ")</f>
        <v>X</v>
      </c>
      <c r="F1166" s="95">
        <f>[9]Mides!B1157</f>
        <v>2012315570101</v>
      </c>
      <c r="G1166" s="94" t="str">
        <f>IF(AND([9]Mides!H1157&gt;=1,[9]Mides!H1157&lt;=14),"X"," ")</f>
        <v>X</v>
      </c>
      <c r="H1166" s="94" t="str">
        <f>IF(AND([9]Mides!H1157&gt;=14,[9]Mides!H1157&lt;=30),"X"," ")</f>
        <v xml:space="preserve"> </v>
      </c>
      <c r="I1166" s="94" t="str">
        <f>IF(AND([9]Mides!H1157&gt;=31,[9]Mides!H1157&lt;=60),"X","  ")</f>
        <v xml:space="preserve">  </v>
      </c>
      <c r="J1166" s="94" t="str">
        <f>IF([9]Mides!H1157&gt;60,"X", "  ")</f>
        <v xml:space="preserve">  </v>
      </c>
      <c r="K1166" s="96">
        <f>[9]Mides!N1157</f>
        <v>0</v>
      </c>
      <c r="L1166" s="96">
        <f>[9]Mides!K1157</f>
        <v>0</v>
      </c>
      <c r="M1166" s="96">
        <f>[9]Mides!L1157</f>
        <v>0</v>
      </c>
      <c r="N1166" s="96" t="str">
        <f>[9]Mides!M1157</f>
        <v>X</v>
      </c>
      <c r="O1166" s="96">
        <f t="shared" si="13"/>
        <v>0</v>
      </c>
      <c r="P1166" s="96" t="str">
        <f>[9]Mides!R1157</f>
        <v>Guatemala</v>
      </c>
      <c r="Q1166" s="96" t="str">
        <f>[9]Mides!S1157</f>
        <v>Guatemala</v>
      </c>
    </row>
    <row r="1167" spans="2:17" ht="15" thickBot="1" x14ac:dyDescent="0.35">
      <c r="B1167" s="92">
        <f>[9]Mides!E1158</f>
        <v>0</v>
      </c>
      <c r="C1167" s="93" t="str">
        <f>[9]Mides!D1158</f>
        <v>Mateo Nicolas, Solorzano Portillo</v>
      </c>
      <c r="D1167" s="94" t="str">
        <f>IF([9]Mides!F1158=1,"X"," ")</f>
        <v xml:space="preserve"> </v>
      </c>
      <c r="E1167" s="94" t="str">
        <f>IF([9]Mides!F1158=2,"X"," ")</f>
        <v>X</v>
      </c>
      <c r="F1167" s="95">
        <f>[9]Mides!B1158</f>
        <v>0</v>
      </c>
      <c r="G1167" s="94" t="str">
        <f>IF(AND([9]Mides!H1158&gt;=1,[9]Mides!H1158&lt;=14),"X"," ")</f>
        <v>X</v>
      </c>
      <c r="H1167" s="94" t="str">
        <f>IF(AND([9]Mides!H1158&gt;=14,[9]Mides!H1158&lt;=30),"X"," ")</f>
        <v xml:space="preserve"> </v>
      </c>
      <c r="I1167" s="94" t="str">
        <f>IF(AND([9]Mides!H1158&gt;=31,[9]Mides!H1158&lt;=60),"X","  ")</f>
        <v xml:space="preserve">  </v>
      </c>
      <c r="J1167" s="94" t="str">
        <f>IF([9]Mides!H1158&gt;60,"X", "  ")</f>
        <v xml:space="preserve">  </v>
      </c>
      <c r="K1167" s="96">
        <f>[9]Mides!N1158</f>
        <v>0</v>
      </c>
      <c r="L1167" s="96">
        <f>[9]Mides!K1158</f>
        <v>0</v>
      </c>
      <c r="M1167" s="96">
        <f>[9]Mides!L1158</f>
        <v>0</v>
      </c>
      <c r="N1167" s="96" t="str">
        <f>[9]Mides!M1158</f>
        <v>X</v>
      </c>
      <c r="O1167" s="96">
        <f t="shared" si="13"/>
        <v>0</v>
      </c>
      <c r="P1167" s="96" t="str">
        <f>[9]Mides!R1158</f>
        <v>Guatemala</v>
      </c>
      <c r="Q1167" s="96" t="str">
        <f>[9]Mides!S1158</f>
        <v>Guatemala</v>
      </c>
    </row>
    <row r="1168" spans="2:17" ht="15" thickBot="1" x14ac:dyDescent="0.35">
      <c r="B1168" s="92">
        <f>[9]Mides!E1159</f>
        <v>0</v>
      </c>
      <c r="C1168" s="93" t="str">
        <f>[9]Mides!D1159</f>
        <v>Ricardo Alberto, Archila Bautista</v>
      </c>
      <c r="D1168" s="94" t="str">
        <f>IF([9]Mides!F1159=1,"X"," ")</f>
        <v xml:space="preserve"> </v>
      </c>
      <c r="E1168" s="94" t="str">
        <f>IF([9]Mides!F1159=2,"X"," ")</f>
        <v>X</v>
      </c>
      <c r="F1168" s="95">
        <f>[9]Mides!B1159</f>
        <v>2990196590101</v>
      </c>
      <c r="G1168" s="94" t="str">
        <f>IF(AND([9]Mides!H1159&gt;=1,[9]Mides!H1159&lt;=14),"X"," ")</f>
        <v>X</v>
      </c>
      <c r="H1168" s="94" t="str">
        <f>IF(AND([9]Mides!H1159&gt;=14,[9]Mides!H1159&lt;=30),"X"," ")</f>
        <v xml:space="preserve"> </v>
      </c>
      <c r="I1168" s="94" t="str">
        <f>IF(AND([9]Mides!H1159&gt;=31,[9]Mides!H1159&lt;=60),"X","  ")</f>
        <v xml:space="preserve">  </v>
      </c>
      <c r="J1168" s="94" t="str">
        <f>IF([9]Mides!H1159&gt;60,"X", "  ")</f>
        <v xml:space="preserve">  </v>
      </c>
      <c r="K1168" s="96">
        <f>[9]Mides!N1159</f>
        <v>0</v>
      </c>
      <c r="L1168" s="96">
        <f>[9]Mides!K1159</f>
        <v>0</v>
      </c>
      <c r="M1168" s="96">
        <f>[9]Mides!L1159</f>
        <v>0</v>
      </c>
      <c r="N1168" s="96" t="str">
        <f>[9]Mides!M1159</f>
        <v>X</v>
      </c>
      <c r="O1168" s="96">
        <f t="shared" si="13"/>
        <v>0</v>
      </c>
      <c r="P1168" s="96" t="str">
        <f>[9]Mides!R1159</f>
        <v>Guatemala</v>
      </c>
      <c r="Q1168" s="96" t="str">
        <f>[9]Mides!S1159</f>
        <v>Guatemala</v>
      </c>
    </row>
    <row r="1169" spans="2:17" ht="15" thickBot="1" x14ac:dyDescent="0.35">
      <c r="B1169" s="92">
        <f>[9]Mides!E1160</f>
        <v>0</v>
      </c>
      <c r="C1169" s="93" t="str">
        <f>[9]Mides!D1160</f>
        <v>Leonardo Daniel, Gonzalez Ruiz</v>
      </c>
      <c r="D1169" s="94" t="str">
        <f>IF([9]Mides!F1160=1,"X"," ")</f>
        <v xml:space="preserve"> </v>
      </c>
      <c r="E1169" s="94" t="str">
        <f>IF([9]Mides!F1160=2,"X"," ")</f>
        <v>X</v>
      </c>
      <c r="F1169" s="95">
        <f>[9]Mides!B1160</f>
        <v>2056797730101</v>
      </c>
      <c r="G1169" s="94" t="str">
        <f>IF(AND([9]Mides!H1160&gt;=1,[9]Mides!H1160&lt;=14),"X"," ")</f>
        <v>X</v>
      </c>
      <c r="H1169" s="94" t="str">
        <f>IF(AND([9]Mides!H1160&gt;=14,[9]Mides!H1160&lt;=30),"X"," ")</f>
        <v xml:space="preserve"> </v>
      </c>
      <c r="I1169" s="94" t="str">
        <f>IF(AND([9]Mides!H1160&gt;=31,[9]Mides!H1160&lt;=60),"X","  ")</f>
        <v xml:space="preserve">  </v>
      </c>
      <c r="J1169" s="94" t="str">
        <f>IF([9]Mides!H1160&gt;60,"X", "  ")</f>
        <v xml:space="preserve">  </v>
      </c>
      <c r="K1169" s="96">
        <f>[9]Mides!N1160</f>
        <v>0</v>
      </c>
      <c r="L1169" s="96">
        <f>[9]Mides!K1160</f>
        <v>0</v>
      </c>
      <c r="M1169" s="96">
        <f>[9]Mides!L1160</f>
        <v>0</v>
      </c>
      <c r="N1169" s="96" t="str">
        <f>[9]Mides!M1160</f>
        <v>X</v>
      </c>
      <c r="O1169" s="96">
        <f t="shared" si="13"/>
        <v>0</v>
      </c>
      <c r="P1169" s="96" t="str">
        <f>[9]Mides!R1160</f>
        <v>Guatemala</v>
      </c>
      <c r="Q1169" s="96" t="str">
        <f>[9]Mides!S1160</f>
        <v>Guatemala</v>
      </c>
    </row>
    <row r="1170" spans="2:17" ht="15" thickBot="1" x14ac:dyDescent="0.35">
      <c r="B1170" s="92">
        <f>[9]Mides!E1161</f>
        <v>0</v>
      </c>
      <c r="C1170" s="93" t="str">
        <f>[9]Mides!D1161</f>
        <v>Mario Daniel, Lopez Yax</v>
      </c>
      <c r="D1170" s="94" t="str">
        <f>IF([9]Mides!F1161=1,"X"," ")</f>
        <v xml:space="preserve"> </v>
      </c>
      <c r="E1170" s="94" t="str">
        <f>IF([9]Mides!F1161=2,"X"," ")</f>
        <v>X</v>
      </c>
      <c r="F1170" s="95">
        <f>[9]Mides!B1161</f>
        <v>2729267950101</v>
      </c>
      <c r="G1170" s="94" t="str">
        <f>IF(AND([9]Mides!H1161&gt;=1,[9]Mides!H1161&lt;=14),"X"," ")</f>
        <v>X</v>
      </c>
      <c r="H1170" s="94" t="str">
        <f>IF(AND([9]Mides!H1161&gt;=14,[9]Mides!H1161&lt;=30),"X"," ")</f>
        <v xml:space="preserve"> </v>
      </c>
      <c r="I1170" s="94" t="str">
        <f>IF(AND([9]Mides!H1161&gt;=31,[9]Mides!H1161&lt;=60),"X","  ")</f>
        <v xml:space="preserve">  </v>
      </c>
      <c r="J1170" s="94" t="str">
        <f>IF([9]Mides!H1161&gt;60,"X", "  ")</f>
        <v xml:space="preserve">  </v>
      </c>
      <c r="K1170" s="96">
        <f>[9]Mides!N1161</f>
        <v>0</v>
      </c>
      <c r="L1170" s="96">
        <f>[9]Mides!K1161</f>
        <v>0</v>
      </c>
      <c r="M1170" s="96">
        <f>[9]Mides!L1161</f>
        <v>0</v>
      </c>
      <c r="N1170" s="96" t="str">
        <f>[9]Mides!M1161</f>
        <v>X</v>
      </c>
      <c r="O1170" s="96">
        <f t="shared" si="13"/>
        <v>0</v>
      </c>
      <c r="P1170" s="96" t="str">
        <f>[9]Mides!R1161</f>
        <v>Guatemala</v>
      </c>
      <c r="Q1170" s="96" t="str">
        <f>[9]Mides!S1161</f>
        <v>Guatemala</v>
      </c>
    </row>
    <row r="1171" spans="2:17" ht="15" thickBot="1" x14ac:dyDescent="0.35">
      <c r="B1171" s="92">
        <f>[9]Mides!E1162</f>
        <v>0</v>
      </c>
      <c r="C1171" s="93" t="str">
        <f>[9]Mides!D1162</f>
        <v xml:space="preserve">Emilio Andre, Solis Guerrero </v>
      </c>
      <c r="D1171" s="94" t="str">
        <f>IF([9]Mides!F1162=1,"X"," ")</f>
        <v xml:space="preserve"> </v>
      </c>
      <c r="E1171" s="94" t="str">
        <f>IF([9]Mides!F1162=2,"X"," ")</f>
        <v>X</v>
      </c>
      <c r="F1171" s="95">
        <f>[9]Mides!B1162</f>
        <v>2094900710108</v>
      </c>
      <c r="G1171" s="94" t="str">
        <f>IF(AND([9]Mides!H1162&gt;=1,[9]Mides!H1162&lt;=14),"X"," ")</f>
        <v>X</v>
      </c>
      <c r="H1171" s="94" t="str">
        <f>IF(AND([9]Mides!H1162&gt;=14,[9]Mides!H1162&lt;=30),"X"," ")</f>
        <v xml:space="preserve"> </v>
      </c>
      <c r="I1171" s="94" t="str">
        <f>IF(AND([9]Mides!H1162&gt;=31,[9]Mides!H1162&lt;=60),"X","  ")</f>
        <v xml:space="preserve">  </v>
      </c>
      <c r="J1171" s="94" t="str">
        <f>IF([9]Mides!H1162&gt;60,"X", "  ")</f>
        <v xml:space="preserve">  </v>
      </c>
      <c r="K1171" s="96">
        <f>[9]Mides!N1162</f>
        <v>0</v>
      </c>
      <c r="L1171" s="96">
        <f>[9]Mides!K1162</f>
        <v>0</v>
      </c>
      <c r="M1171" s="96">
        <f>[9]Mides!L1162</f>
        <v>0</v>
      </c>
      <c r="N1171" s="96" t="str">
        <f>[9]Mides!M1162</f>
        <v>X</v>
      </c>
      <c r="O1171" s="96">
        <f t="shared" si="13"/>
        <v>0</v>
      </c>
      <c r="P1171" s="96" t="str">
        <f>[9]Mides!R1162</f>
        <v>Guatemala</v>
      </c>
      <c r="Q1171" s="96" t="str">
        <f>[9]Mides!S1162</f>
        <v>Guatemala</v>
      </c>
    </row>
    <row r="1172" spans="2:17" ht="15" thickBot="1" x14ac:dyDescent="0.35">
      <c r="B1172" s="92">
        <f>[9]Mides!E1163</f>
        <v>0</v>
      </c>
      <c r="C1172" s="93" t="str">
        <f>[9]Mides!D1163</f>
        <v>Edson Eliu, Cifuentes Galicia</v>
      </c>
      <c r="D1172" s="94" t="str">
        <f>IF([9]Mides!F1163=1,"X"," ")</f>
        <v xml:space="preserve"> </v>
      </c>
      <c r="E1172" s="94" t="str">
        <f>IF([9]Mides!F1163=2,"X"," ")</f>
        <v>X</v>
      </c>
      <c r="F1172" s="95">
        <f>[9]Mides!B1163</f>
        <v>2110449890101</v>
      </c>
      <c r="G1172" s="94" t="str">
        <f>IF(AND([9]Mides!H1163&gt;=1,[9]Mides!H1163&lt;=14),"X"," ")</f>
        <v>X</v>
      </c>
      <c r="H1172" s="94" t="str">
        <f>IF(AND([9]Mides!H1163&gt;=14,[9]Mides!H1163&lt;=30),"X"," ")</f>
        <v xml:space="preserve"> </v>
      </c>
      <c r="I1172" s="94" t="str">
        <f>IF(AND([9]Mides!H1163&gt;=31,[9]Mides!H1163&lt;=60),"X","  ")</f>
        <v xml:space="preserve">  </v>
      </c>
      <c r="J1172" s="94" t="str">
        <f>IF([9]Mides!H1163&gt;60,"X", "  ")</f>
        <v xml:space="preserve">  </v>
      </c>
      <c r="K1172" s="96">
        <f>[9]Mides!N1163</f>
        <v>0</v>
      </c>
      <c r="L1172" s="96">
        <f>[9]Mides!K1163</f>
        <v>0</v>
      </c>
      <c r="M1172" s="96">
        <f>[9]Mides!L1163</f>
        <v>0</v>
      </c>
      <c r="N1172" s="96" t="str">
        <f>[9]Mides!M1163</f>
        <v>X</v>
      </c>
      <c r="O1172" s="96">
        <f t="shared" si="13"/>
        <v>0</v>
      </c>
      <c r="P1172" s="96" t="str">
        <f>[9]Mides!R1163</f>
        <v>Guatemala</v>
      </c>
      <c r="Q1172" s="96" t="str">
        <f>[9]Mides!S1163</f>
        <v>Guatemala</v>
      </c>
    </row>
    <row r="1173" spans="2:17" ht="15" thickBot="1" x14ac:dyDescent="0.35">
      <c r="B1173" s="92">
        <f>[9]Mides!E1164</f>
        <v>0</v>
      </c>
      <c r="C1173" s="93" t="str">
        <f>[9]Mides!D1164</f>
        <v>Allison Dayanara, Rivas Colmenares</v>
      </c>
      <c r="D1173" s="94" t="str">
        <f>IF([9]Mides!F1164=1,"X"," ")</f>
        <v>X</v>
      </c>
      <c r="E1173" s="94" t="str">
        <f>IF([9]Mides!F1164=2,"X"," ")</f>
        <v xml:space="preserve"> </v>
      </c>
      <c r="F1173" s="95">
        <f>[9]Mides!B1164</f>
        <v>3022000960101</v>
      </c>
      <c r="G1173" s="94" t="str">
        <f>IF(AND([9]Mides!H1164&gt;=1,[9]Mides!H1164&lt;=14),"X"," ")</f>
        <v>X</v>
      </c>
      <c r="H1173" s="94" t="str">
        <f>IF(AND([9]Mides!H1164&gt;=14,[9]Mides!H1164&lt;=30),"X"," ")</f>
        <v xml:space="preserve"> </v>
      </c>
      <c r="I1173" s="94" t="str">
        <f>IF(AND([9]Mides!H1164&gt;=31,[9]Mides!H1164&lt;=60),"X","  ")</f>
        <v xml:space="preserve">  </v>
      </c>
      <c r="J1173" s="94" t="str">
        <f>IF([9]Mides!H1164&gt;60,"X", "  ")</f>
        <v xml:space="preserve">  </v>
      </c>
      <c r="K1173" s="96">
        <f>[9]Mides!N1164</f>
        <v>0</v>
      </c>
      <c r="L1173" s="96">
        <f>[9]Mides!K1164</f>
        <v>0</v>
      </c>
      <c r="M1173" s="96">
        <f>[9]Mides!L1164</f>
        <v>0</v>
      </c>
      <c r="N1173" s="96" t="str">
        <f>[9]Mides!M1164</f>
        <v>X</v>
      </c>
      <c r="O1173" s="96">
        <f t="shared" si="13"/>
        <v>0</v>
      </c>
      <c r="P1173" s="96" t="str">
        <f>[9]Mides!R1164</f>
        <v>Guatemala</v>
      </c>
      <c r="Q1173" s="96" t="str">
        <f>[9]Mides!S1164</f>
        <v>Guatemala</v>
      </c>
    </row>
    <row r="1174" spans="2:17" ht="15" thickBot="1" x14ac:dyDescent="0.35">
      <c r="B1174" s="92">
        <f>[9]Mides!E1165</f>
        <v>0</v>
      </c>
      <c r="C1174" s="93" t="str">
        <f>[9]Mides!D1165</f>
        <v>Santiago De Jesus, Gonzalez Maldonado</v>
      </c>
      <c r="D1174" s="94" t="str">
        <f>IF([9]Mides!F1165=1,"X"," ")</f>
        <v xml:space="preserve"> </v>
      </c>
      <c r="E1174" s="94" t="str">
        <f>IF([9]Mides!F1165=2,"X"," ")</f>
        <v>X</v>
      </c>
      <c r="F1174" s="95">
        <f>[9]Mides!B1165</f>
        <v>2031090230101</v>
      </c>
      <c r="G1174" s="94" t="str">
        <f>IF(AND([9]Mides!H1165&gt;=1,[9]Mides!H1165&lt;=14),"X"," ")</f>
        <v>X</v>
      </c>
      <c r="H1174" s="94" t="str">
        <f>IF(AND([9]Mides!H1165&gt;=14,[9]Mides!H1165&lt;=30),"X"," ")</f>
        <v xml:space="preserve"> </v>
      </c>
      <c r="I1174" s="94" t="str">
        <f>IF(AND([9]Mides!H1165&gt;=31,[9]Mides!H1165&lt;=60),"X","  ")</f>
        <v xml:space="preserve">  </v>
      </c>
      <c r="J1174" s="94" t="str">
        <f>IF([9]Mides!H1165&gt;60,"X", "  ")</f>
        <v xml:space="preserve">  </v>
      </c>
      <c r="K1174" s="96">
        <f>[9]Mides!N1165</f>
        <v>0</v>
      </c>
      <c r="L1174" s="96">
        <f>[9]Mides!K1165</f>
        <v>0</v>
      </c>
      <c r="M1174" s="96">
        <f>[9]Mides!L1165</f>
        <v>0</v>
      </c>
      <c r="N1174" s="96" t="str">
        <f>[9]Mides!M1165</f>
        <v>X</v>
      </c>
      <c r="O1174" s="96">
        <f t="shared" si="13"/>
        <v>0</v>
      </c>
      <c r="P1174" s="96" t="str">
        <f>[9]Mides!R1165</f>
        <v>Guatemala</v>
      </c>
      <c r="Q1174" s="96" t="str">
        <f>[9]Mides!S1165</f>
        <v>Guatemala</v>
      </c>
    </row>
    <row r="1175" spans="2:17" ht="15" thickBot="1" x14ac:dyDescent="0.35">
      <c r="B1175" s="92">
        <f>[9]Mides!E1166</f>
        <v>0</v>
      </c>
      <c r="C1175" s="93" t="str">
        <f>[9]Mides!D1166</f>
        <v>David Jeferson Aldair, Reyes Davila</v>
      </c>
      <c r="D1175" s="94" t="str">
        <f>IF([9]Mides!F1166=1,"X"," ")</f>
        <v xml:space="preserve"> </v>
      </c>
      <c r="E1175" s="94" t="str">
        <f>IF([9]Mides!F1166=2,"X"," ")</f>
        <v>X</v>
      </c>
      <c r="F1175" s="95">
        <f>[9]Mides!B1166</f>
        <v>0</v>
      </c>
      <c r="G1175" s="94" t="str">
        <f>IF(AND([9]Mides!H1166&gt;=1,[9]Mides!H1166&lt;=14),"X"," ")</f>
        <v>X</v>
      </c>
      <c r="H1175" s="94" t="str">
        <f>IF(AND([9]Mides!H1166&gt;=14,[9]Mides!H1166&lt;=30),"X"," ")</f>
        <v xml:space="preserve"> </v>
      </c>
      <c r="I1175" s="94" t="str">
        <f>IF(AND([9]Mides!H1166&gt;=31,[9]Mides!H1166&lt;=60),"X","  ")</f>
        <v xml:space="preserve">  </v>
      </c>
      <c r="J1175" s="94" t="str">
        <f>IF([9]Mides!H1166&gt;60,"X", "  ")</f>
        <v xml:space="preserve">  </v>
      </c>
      <c r="K1175" s="96">
        <f>[9]Mides!N1166</f>
        <v>0</v>
      </c>
      <c r="L1175" s="96">
        <f>[9]Mides!K1166</f>
        <v>0</v>
      </c>
      <c r="M1175" s="96">
        <f>[9]Mides!L1166</f>
        <v>0</v>
      </c>
      <c r="N1175" s="96" t="str">
        <f>[9]Mides!M1166</f>
        <v>X</v>
      </c>
      <c r="O1175" s="96">
        <f t="shared" si="13"/>
        <v>0</v>
      </c>
      <c r="P1175" s="96" t="str">
        <f>[9]Mides!R1166</f>
        <v>Guatemala</v>
      </c>
      <c r="Q1175" s="96" t="str">
        <f>[9]Mides!S1166</f>
        <v>Guatemala</v>
      </c>
    </row>
    <row r="1176" spans="2:17" ht="15" thickBot="1" x14ac:dyDescent="0.35">
      <c r="B1176" s="92">
        <f>[9]Mides!E1167</f>
        <v>0</v>
      </c>
      <c r="C1176" s="93" t="str">
        <f>[9]Mides!D1167</f>
        <v xml:space="preserve">Owen Uzziel, Aceituno Cerme;o </v>
      </c>
      <c r="D1176" s="94" t="str">
        <f>IF([9]Mides!F1167=1,"X"," ")</f>
        <v xml:space="preserve"> </v>
      </c>
      <c r="E1176" s="94" t="str">
        <f>IF([9]Mides!F1167=2,"X"," ")</f>
        <v>X</v>
      </c>
      <c r="F1176" s="95">
        <f>[9]Mides!B1167</f>
        <v>2082937360101</v>
      </c>
      <c r="G1176" s="94" t="str">
        <f>IF(AND([9]Mides!H1167&gt;=1,[9]Mides!H1167&lt;=14),"X"," ")</f>
        <v>X</v>
      </c>
      <c r="H1176" s="94" t="str">
        <f>IF(AND([9]Mides!H1167&gt;=14,[9]Mides!H1167&lt;=30),"X"," ")</f>
        <v xml:space="preserve"> </v>
      </c>
      <c r="I1176" s="94" t="str">
        <f>IF(AND([9]Mides!H1167&gt;=31,[9]Mides!H1167&lt;=60),"X","  ")</f>
        <v xml:space="preserve">  </v>
      </c>
      <c r="J1176" s="94" t="str">
        <f>IF([9]Mides!H1167&gt;60,"X", "  ")</f>
        <v xml:space="preserve">  </v>
      </c>
      <c r="K1176" s="96">
        <f>[9]Mides!N1167</f>
        <v>0</v>
      </c>
      <c r="L1176" s="96">
        <f>[9]Mides!K1167</f>
        <v>0</v>
      </c>
      <c r="M1176" s="96">
        <f>[9]Mides!L1167</f>
        <v>0</v>
      </c>
      <c r="N1176" s="96" t="str">
        <f>[9]Mides!M1167</f>
        <v>X</v>
      </c>
      <c r="O1176" s="96">
        <f t="shared" si="13"/>
        <v>0</v>
      </c>
      <c r="P1176" s="96" t="str">
        <f>[9]Mides!R1167</f>
        <v>Guatemala</v>
      </c>
      <c r="Q1176" s="96" t="str">
        <f>[9]Mides!S1167</f>
        <v>Guatemala</v>
      </c>
    </row>
    <row r="1177" spans="2:17" ht="15" thickBot="1" x14ac:dyDescent="0.35">
      <c r="B1177" s="92">
        <f>[9]Mides!E1168</f>
        <v>0</v>
      </c>
      <c r="C1177" s="93" t="str">
        <f>[9]Mides!D1168</f>
        <v>Luis Fernando, Roldan Blanco</v>
      </c>
      <c r="D1177" s="94" t="str">
        <f>IF([9]Mides!F1168=1,"X"," ")</f>
        <v xml:space="preserve"> </v>
      </c>
      <c r="E1177" s="94" t="str">
        <f>IF([9]Mides!F1168=2,"X"," ")</f>
        <v>X</v>
      </c>
      <c r="F1177" s="95">
        <f>[9]Mides!B1168</f>
        <v>2988119360101</v>
      </c>
      <c r="G1177" s="94" t="str">
        <f>IF(AND([9]Mides!H1168&gt;=1,[9]Mides!H1168&lt;=14),"X"," ")</f>
        <v>X</v>
      </c>
      <c r="H1177" s="94" t="str">
        <f>IF(AND([9]Mides!H1168&gt;=14,[9]Mides!H1168&lt;=30),"X"," ")</f>
        <v xml:space="preserve"> </v>
      </c>
      <c r="I1177" s="94" t="str">
        <f>IF(AND([9]Mides!H1168&gt;=31,[9]Mides!H1168&lt;=60),"X","  ")</f>
        <v xml:space="preserve">  </v>
      </c>
      <c r="J1177" s="94" t="str">
        <f>IF([9]Mides!H1168&gt;60,"X", "  ")</f>
        <v xml:space="preserve">  </v>
      </c>
      <c r="K1177" s="96">
        <f>[9]Mides!N1168</f>
        <v>0</v>
      </c>
      <c r="L1177" s="96">
        <f>[9]Mides!K1168</f>
        <v>0</v>
      </c>
      <c r="M1177" s="96">
        <f>[9]Mides!L1168</f>
        <v>0</v>
      </c>
      <c r="N1177" s="96" t="str">
        <f>[9]Mides!M1168</f>
        <v>X</v>
      </c>
      <c r="O1177" s="96">
        <f t="shared" si="13"/>
        <v>0</v>
      </c>
      <c r="P1177" s="96" t="str">
        <f>[9]Mides!R1168</f>
        <v>Guatemala</v>
      </c>
      <c r="Q1177" s="96" t="str">
        <f>[9]Mides!S1168</f>
        <v>Guatemala</v>
      </c>
    </row>
    <row r="1178" spans="2:17" ht="15" thickBot="1" x14ac:dyDescent="0.35">
      <c r="B1178" s="92">
        <f>[9]Mides!E1169</f>
        <v>0</v>
      </c>
      <c r="C1178" s="93" t="str">
        <f>[9]Mides!D1169</f>
        <v>Maira Cristina, Hernandez Gamez</v>
      </c>
      <c r="D1178" s="94" t="str">
        <f>IF([9]Mides!F1169=1,"X"," ")</f>
        <v>X</v>
      </c>
      <c r="E1178" s="94" t="str">
        <f>IF([9]Mides!F1169=2,"X"," ")</f>
        <v xml:space="preserve"> </v>
      </c>
      <c r="F1178" s="95">
        <f>[9]Mides!B1169</f>
        <v>2984648290101</v>
      </c>
      <c r="G1178" s="94" t="str">
        <f>IF(AND([9]Mides!H1169&gt;=1,[9]Mides!H1169&lt;=14),"X"," ")</f>
        <v>X</v>
      </c>
      <c r="H1178" s="94" t="str">
        <f>IF(AND([9]Mides!H1169&gt;=14,[9]Mides!H1169&lt;=30),"X"," ")</f>
        <v xml:space="preserve"> </v>
      </c>
      <c r="I1178" s="94" t="str">
        <f>IF(AND([9]Mides!H1169&gt;=31,[9]Mides!H1169&lt;=60),"X","  ")</f>
        <v xml:space="preserve">  </v>
      </c>
      <c r="J1178" s="94" t="str">
        <f>IF([9]Mides!H1169&gt;60,"X", "  ")</f>
        <v xml:space="preserve">  </v>
      </c>
      <c r="K1178" s="96">
        <f>[9]Mides!N1169</f>
        <v>0</v>
      </c>
      <c r="L1178" s="96">
        <f>[9]Mides!K1169</f>
        <v>0</v>
      </c>
      <c r="M1178" s="96">
        <f>[9]Mides!L1169</f>
        <v>0</v>
      </c>
      <c r="N1178" s="96" t="str">
        <f>[9]Mides!M1169</f>
        <v>X</v>
      </c>
      <c r="O1178" s="96">
        <f t="shared" si="13"/>
        <v>0</v>
      </c>
      <c r="P1178" s="96" t="str">
        <f>[9]Mides!R1169</f>
        <v>Guatemala</v>
      </c>
      <c r="Q1178" s="96" t="str">
        <f>[9]Mides!S1169</f>
        <v>Guatemala</v>
      </c>
    </row>
    <row r="1179" spans="2:17" ht="15" thickBot="1" x14ac:dyDescent="0.35">
      <c r="B1179" s="92">
        <f>[9]Mides!E1170</f>
        <v>0</v>
      </c>
      <c r="C1179" s="93" t="str">
        <f>[9]Mides!D1170</f>
        <v>William Alexander, Escobar Juarez</v>
      </c>
      <c r="D1179" s="94" t="str">
        <f>IF([9]Mides!F1170=1,"X"," ")</f>
        <v xml:space="preserve"> </v>
      </c>
      <c r="E1179" s="94" t="str">
        <f>IF([9]Mides!F1170=2,"X"," ")</f>
        <v>X</v>
      </c>
      <c r="F1179" s="95">
        <f>[9]Mides!B1170</f>
        <v>2265217960101</v>
      </c>
      <c r="G1179" s="94" t="str">
        <f>IF(AND([9]Mides!H1170&gt;=1,[9]Mides!H1170&lt;=14),"X"," ")</f>
        <v>X</v>
      </c>
      <c r="H1179" s="94" t="str">
        <f>IF(AND([9]Mides!H1170&gt;=14,[9]Mides!H1170&lt;=30),"X"," ")</f>
        <v xml:space="preserve"> </v>
      </c>
      <c r="I1179" s="94" t="str">
        <f>IF(AND([9]Mides!H1170&gt;=31,[9]Mides!H1170&lt;=60),"X","  ")</f>
        <v xml:space="preserve">  </v>
      </c>
      <c r="J1179" s="94" t="str">
        <f>IF([9]Mides!H1170&gt;60,"X", "  ")</f>
        <v xml:space="preserve">  </v>
      </c>
      <c r="K1179" s="96">
        <f>[9]Mides!N1170</f>
        <v>0</v>
      </c>
      <c r="L1179" s="96">
        <f>[9]Mides!K1170</f>
        <v>0</v>
      </c>
      <c r="M1179" s="96">
        <f>[9]Mides!L1170</f>
        <v>0</v>
      </c>
      <c r="N1179" s="96" t="str">
        <f>[9]Mides!M1170</f>
        <v>X</v>
      </c>
      <c r="O1179" s="96">
        <f t="shared" si="13"/>
        <v>0</v>
      </c>
      <c r="P1179" s="96" t="str">
        <f>[9]Mides!R1170</f>
        <v>Guatemala</v>
      </c>
      <c r="Q1179" s="96" t="str">
        <f>[9]Mides!S1170</f>
        <v>Guatemala</v>
      </c>
    </row>
    <row r="1180" spans="2:17" ht="15" thickBot="1" x14ac:dyDescent="0.35">
      <c r="B1180" s="92">
        <f>[9]Mides!E1171</f>
        <v>0</v>
      </c>
      <c r="C1180" s="93" t="str">
        <f>[9]Mides!D1171</f>
        <v>Danel Jared, Saguache Ramirez</v>
      </c>
      <c r="D1180" s="94" t="str">
        <f>IF([9]Mides!F1171=1,"X"," ")</f>
        <v xml:space="preserve"> </v>
      </c>
      <c r="E1180" s="94" t="str">
        <f>IF([9]Mides!F1171=2,"X"," ")</f>
        <v>X</v>
      </c>
      <c r="F1180" s="95">
        <f>[9]Mides!B1171</f>
        <v>2034712290101</v>
      </c>
      <c r="G1180" s="94" t="str">
        <f>IF(AND([9]Mides!H1171&gt;=1,[9]Mides!H1171&lt;=14),"X"," ")</f>
        <v>X</v>
      </c>
      <c r="H1180" s="94" t="str">
        <f>IF(AND([9]Mides!H1171&gt;=14,[9]Mides!H1171&lt;=30),"X"," ")</f>
        <v xml:space="preserve"> </v>
      </c>
      <c r="I1180" s="94" t="str">
        <f>IF(AND([9]Mides!H1171&gt;=31,[9]Mides!H1171&lt;=60),"X","  ")</f>
        <v xml:space="preserve">  </v>
      </c>
      <c r="J1180" s="94" t="str">
        <f>IF([9]Mides!H1171&gt;60,"X", "  ")</f>
        <v xml:space="preserve">  </v>
      </c>
      <c r="K1180" s="96">
        <f>[9]Mides!N1171</f>
        <v>0</v>
      </c>
      <c r="L1180" s="96">
        <f>[9]Mides!K1171</f>
        <v>0</v>
      </c>
      <c r="M1180" s="96">
        <f>[9]Mides!L1171</f>
        <v>0</v>
      </c>
      <c r="N1180" s="96" t="str">
        <f>[9]Mides!M1171</f>
        <v>X</v>
      </c>
      <c r="O1180" s="96">
        <f t="shared" si="13"/>
        <v>0</v>
      </c>
      <c r="P1180" s="96" t="str">
        <f>[9]Mides!R1171</f>
        <v>Guatemala</v>
      </c>
      <c r="Q1180" s="96" t="str">
        <f>[9]Mides!S1171</f>
        <v>Guatemala</v>
      </c>
    </row>
    <row r="1181" spans="2:17" ht="15" thickBot="1" x14ac:dyDescent="0.35">
      <c r="B1181" s="92">
        <f>[9]Mides!E1172</f>
        <v>0</v>
      </c>
      <c r="C1181" s="93" t="str">
        <f>[9]Mides!D1172</f>
        <v>Camilo Ernesto, Escobedo Lopez</v>
      </c>
      <c r="D1181" s="94" t="str">
        <f>IF([9]Mides!F1172=1,"X"," ")</f>
        <v xml:space="preserve"> </v>
      </c>
      <c r="E1181" s="94" t="str">
        <f>IF([9]Mides!F1172=2,"X"," ")</f>
        <v>X</v>
      </c>
      <c r="F1181" s="95">
        <f>[9]Mides!B1172</f>
        <v>3023176510101</v>
      </c>
      <c r="G1181" s="94" t="str">
        <f>IF(AND([9]Mides!H1172&gt;=1,[9]Mides!H1172&lt;=14),"X"," ")</f>
        <v>X</v>
      </c>
      <c r="H1181" s="94" t="str">
        <f>IF(AND([9]Mides!H1172&gt;=14,[9]Mides!H1172&lt;=30),"X"," ")</f>
        <v xml:space="preserve"> </v>
      </c>
      <c r="I1181" s="94" t="str">
        <f>IF(AND([9]Mides!H1172&gt;=31,[9]Mides!H1172&lt;=60),"X","  ")</f>
        <v xml:space="preserve">  </v>
      </c>
      <c r="J1181" s="94" t="str">
        <f>IF([9]Mides!H1172&gt;60,"X", "  ")</f>
        <v xml:space="preserve">  </v>
      </c>
      <c r="K1181" s="96">
        <f>[9]Mides!N1172</f>
        <v>0</v>
      </c>
      <c r="L1181" s="96">
        <f>[9]Mides!K1172</f>
        <v>0</v>
      </c>
      <c r="M1181" s="96">
        <f>[9]Mides!L1172</f>
        <v>0</v>
      </c>
      <c r="N1181" s="96" t="str">
        <f>[9]Mides!M1172</f>
        <v>X</v>
      </c>
      <c r="O1181" s="96">
        <f t="shared" si="13"/>
        <v>0</v>
      </c>
      <c r="P1181" s="96" t="str">
        <f>[9]Mides!R1172</f>
        <v>Guatemala</v>
      </c>
      <c r="Q1181" s="96" t="str">
        <f>[9]Mides!S1172</f>
        <v>Guatemala</v>
      </c>
    </row>
    <row r="1182" spans="2:17" ht="15" thickBot="1" x14ac:dyDescent="0.35">
      <c r="B1182" s="92">
        <f>[9]Mides!E1173</f>
        <v>0</v>
      </c>
      <c r="C1182" s="93" t="str">
        <f>[9]Mides!D1173</f>
        <v>Mario Jose Miguel, Roldan Blanco</v>
      </c>
      <c r="D1182" s="94" t="str">
        <f>IF([9]Mides!F1173=1,"X"," ")</f>
        <v xml:space="preserve"> </v>
      </c>
      <c r="E1182" s="94" t="str">
        <f>IF([9]Mides!F1173=2,"X"," ")</f>
        <v>X</v>
      </c>
      <c r="F1182" s="95">
        <f>[9]Mides!B1173</f>
        <v>3471066090101</v>
      </c>
      <c r="G1182" s="94" t="str">
        <f>IF(AND([9]Mides!H1173&gt;=1,[9]Mides!H1173&lt;=14),"X"," ")</f>
        <v>X</v>
      </c>
      <c r="H1182" s="94" t="str">
        <f>IF(AND([9]Mides!H1173&gt;=14,[9]Mides!H1173&lt;=30),"X"," ")</f>
        <v xml:space="preserve"> </v>
      </c>
      <c r="I1182" s="94" t="str">
        <f>IF(AND([9]Mides!H1173&gt;=31,[9]Mides!H1173&lt;=60),"X","  ")</f>
        <v xml:space="preserve">  </v>
      </c>
      <c r="J1182" s="94" t="str">
        <f>IF([9]Mides!H1173&gt;60,"X", "  ")</f>
        <v xml:space="preserve">  </v>
      </c>
      <c r="K1182" s="96">
        <f>[9]Mides!N1173</f>
        <v>0</v>
      </c>
      <c r="L1182" s="96">
        <f>[9]Mides!K1173</f>
        <v>0</v>
      </c>
      <c r="M1182" s="96">
        <f>[9]Mides!L1173</f>
        <v>0</v>
      </c>
      <c r="N1182" s="96" t="str">
        <f>[9]Mides!M1173</f>
        <v>X</v>
      </c>
      <c r="O1182" s="96">
        <f t="shared" si="13"/>
        <v>0</v>
      </c>
      <c r="P1182" s="96" t="str">
        <f>[9]Mides!R1173</f>
        <v>Guatemala</v>
      </c>
      <c r="Q1182" s="96" t="str">
        <f>[9]Mides!S1173</f>
        <v>Guatemala</v>
      </c>
    </row>
    <row r="1183" spans="2:17" ht="15" thickBot="1" x14ac:dyDescent="0.35">
      <c r="B1183" s="92">
        <f>[9]Mides!E1174</f>
        <v>0</v>
      </c>
      <c r="C1183" s="93" t="str">
        <f>[9]Mides!D1174</f>
        <v>Carlos Antonio, Cobon Aguilar</v>
      </c>
      <c r="D1183" s="94" t="str">
        <f>IF([9]Mides!F1174=1,"X"," ")</f>
        <v xml:space="preserve"> </v>
      </c>
      <c r="E1183" s="94" t="str">
        <f>IF([9]Mides!F1174=2,"X"," ")</f>
        <v>X</v>
      </c>
      <c r="F1183" s="95">
        <f>[9]Mides!B1174</f>
        <v>0</v>
      </c>
      <c r="G1183" s="94" t="str">
        <f>IF(AND([9]Mides!H1174&gt;=1,[9]Mides!H1174&lt;=14),"X"," ")</f>
        <v xml:space="preserve"> </v>
      </c>
      <c r="H1183" s="94" t="str">
        <f>IF(AND([9]Mides!H1174&gt;=14,[9]Mides!H1174&lt;=30),"X"," ")</f>
        <v>X</v>
      </c>
      <c r="I1183" s="94" t="str">
        <f>IF(AND([9]Mides!H1174&gt;=31,[9]Mides!H1174&lt;=60),"X","  ")</f>
        <v xml:space="preserve">  </v>
      </c>
      <c r="J1183" s="94" t="str">
        <f>IF([9]Mides!H1174&gt;60,"X", "  ")</f>
        <v xml:space="preserve">  </v>
      </c>
      <c r="K1183" s="96">
        <f>[9]Mides!N1174</f>
        <v>0</v>
      </c>
      <c r="L1183" s="96">
        <f>[9]Mides!K1174</f>
        <v>0</v>
      </c>
      <c r="M1183" s="96">
        <f>[9]Mides!L1174</f>
        <v>0</v>
      </c>
      <c r="N1183" s="96" t="str">
        <f>[9]Mides!M1174</f>
        <v>X</v>
      </c>
      <c r="O1183" s="96">
        <f t="shared" si="13"/>
        <v>0</v>
      </c>
      <c r="P1183" s="96" t="str">
        <f>[9]Mides!R1174</f>
        <v>Guatemala</v>
      </c>
      <c r="Q1183" s="96" t="str">
        <f>[9]Mides!S1174</f>
        <v>Guatemala</v>
      </c>
    </row>
    <row r="1184" spans="2:17" ht="15" thickBot="1" x14ac:dyDescent="0.35">
      <c r="B1184" s="92">
        <f>[9]Mides!E1175</f>
        <v>0</v>
      </c>
      <c r="C1184" s="93" t="str">
        <f>[9]Mides!D1175</f>
        <v>Jenifer Paola, Ortiz Taracena</v>
      </c>
      <c r="D1184" s="94" t="str">
        <f>IF([9]Mides!F1175=1,"X"," ")</f>
        <v>X</v>
      </c>
      <c r="E1184" s="94" t="str">
        <f>IF([9]Mides!F1175=2,"X"," ")</f>
        <v xml:space="preserve"> </v>
      </c>
      <c r="F1184" s="95">
        <f>[9]Mides!B1175</f>
        <v>2011704260101</v>
      </c>
      <c r="G1184" s="94" t="str">
        <f>IF(AND([9]Mides!H1175&gt;=1,[9]Mides!H1175&lt;=14),"X"," ")</f>
        <v>X</v>
      </c>
      <c r="H1184" s="94" t="str">
        <f>IF(AND([9]Mides!H1175&gt;=14,[9]Mides!H1175&lt;=30),"X"," ")</f>
        <v xml:space="preserve"> </v>
      </c>
      <c r="I1184" s="94" t="str">
        <f>IF(AND([9]Mides!H1175&gt;=31,[9]Mides!H1175&lt;=60),"X","  ")</f>
        <v xml:space="preserve">  </v>
      </c>
      <c r="J1184" s="94" t="str">
        <f>IF([9]Mides!H1175&gt;60,"X", "  ")</f>
        <v xml:space="preserve">  </v>
      </c>
      <c r="K1184" s="96">
        <f>[9]Mides!N1175</f>
        <v>0</v>
      </c>
      <c r="L1184" s="96">
        <f>[9]Mides!K1175</f>
        <v>0</v>
      </c>
      <c r="M1184" s="96">
        <f>[9]Mides!L1175</f>
        <v>0</v>
      </c>
      <c r="N1184" s="96" t="str">
        <f>[9]Mides!M1175</f>
        <v>X</v>
      </c>
      <c r="O1184" s="96">
        <f t="shared" si="13"/>
        <v>0</v>
      </c>
      <c r="P1184" s="96" t="str">
        <f>[9]Mides!R1175</f>
        <v>Guatemala</v>
      </c>
      <c r="Q1184" s="96" t="str">
        <f>[9]Mides!S1175</f>
        <v>Guatemala</v>
      </c>
    </row>
    <row r="1185" spans="2:17" ht="15" thickBot="1" x14ac:dyDescent="0.35">
      <c r="B1185" s="92">
        <f>[9]Mides!E1176</f>
        <v>0</v>
      </c>
      <c r="C1185" s="93" t="str">
        <f>[9]Mides!D1176</f>
        <v>Javier Benjamin, Perez Herrera</v>
      </c>
      <c r="D1185" s="94" t="str">
        <f>IF([9]Mides!F1176=1,"X"," ")</f>
        <v xml:space="preserve"> </v>
      </c>
      <c r="E1185" s="94" t="str">
        <f>IF([9]Mides!F1176=2,"X"," ")</f>
        <v>X</v>
      </c>
      <c r="F1185" s="95">
        <f>[9]Mides!B1176</f>
        <v>2162639210101</v>
      </c>
      <c r="G1185" s="94" t="str">
        <f>IF(AND([9]Mides!H1176&gt;=1,[9]Mides!H1176&lt;=14),"X"," ")</f>
        <v>X</v>
      </c>
      <c r="H1185" s="94" t="str">
        <f>IF(AND([9]Mides!H1176&gt;=14,[9]Mides!H1176&lt;=30),"X"," ")</f>
        <v xml:space="preserve"> </v>
      </c>
      <c r="I1185" s="94" t="str">
        <f>IF(AND([9]Mides!H1176&gt;=31,[9]Mides!H1176&lt;=60),"X","  ")</f>
        <v xml:space="preserve">  </v>
      </c>
      <c r="J1185" s="94" t="str">
        <f>IF([9]Mides!H1176&gt;60,"X", "  ")</f>
        <v xml:space="preserve">  </v>
      </c>
      <c r="K1185" s="96">
        <f>[9]Mides!N1176</f>
        <v>0</v>
      </c>
      <c r="L1185" s="96">
        <f>[9]Mides!K1176</f>
        <v>0</v>
      </c>
      <c r="M1185" s="96">
        <f>[9]Mides!L1176</f>
        <v>0</v>
      </c>
      <c r="N1185" s="96" t="str">
        <f>[9]Mides!M1176</f>
        <v>X</v>
      </c>
      <c r="O1185" s="96">
        <f t="shared" si="13"/>
        <v>0</v>
      </c>
      <c r="P1185" s="96" t="str">
        <f>[9]Mides!R1176</f>
        <v>Guatemala</v>
      </c>
      <c r="Q1185" s="96" t="str">
        <f>[9]Mides!S1176</f>
        <v>Guatemala</v>
      </c>
    </row>
    <row r="1186" spans="2:17" ht="15" thickBot="1" x14ac:dyDescent="0.35">
      <c r="B1186" s="92">
        <f>[9]Mides!E1177</f>
        <v>0</v>
      </c>
      <c r="C1186" s="93" t="str">
        <f>[9]Mides!D1177</f>
        <v>David Absalon, Lopez Mazariegos</v>
      </c>
      <c r="D1186" s="94" t="str">
        <f>IF([9]Mides!F1177=1,"X"," ")</f>
        <v xml:space="preserve"> </v>
      </c>
      <c r="E1186" s="94" t="str">
        <f>IF([9]Mides!F1177=2,"X"," ")</f>
        <v>X</v>
      </c>
      <c r="F1186" s="95">
        <f>[9]Mides!B1177</f>
        <v>3009666010101</v>
      </c>
      <c r="G1186" s="94" t="str">
        <f>IF(AND([9]Mides!H1177&gt;=1,[9]Mides!H1177&lt;=14),"X"," ")</f>
        <v>X</v>
      </c>
      <c r="H1186" s="94" t="str">
        <f>IF(AND([9]Mides!H1177&gt;=14,[9]Mides!H1177&lt;=30),"X"," ")</f>
        <v xml:space="preserve"> </v>
      </c>
      <c r="I1186" s="94" t="str">
        <f>IF(AND([9]Mides!H1177&gt;=31,[9]Mides!H1177&lt;=60),"X","  ")</f>
        <v xml:space="preserve">  </v>
      </c>
      <c r="J1186" s="94" t="str">
        <f>IF([9]Mides!H1177&gt;60,"X", "  ")</f>
        <v xml:space="preserve">  </v>
      </c>
      <c r="K1186" s="96">
        <f>[9]Mides!N1177</f>
        <v>0</v>
      </c>
      <c r="L1186" s="96">
        <f>[9]Mides!K1177</f>
        <v>0</v>
      </c>
      <c r="M1186" s="96">
        <f>[9]Mides!L1177</f>
        <v>0</v>
      </c>
      <c r="N1186" s="96" t="str">
        <f>[9]Mides!M1177</f>
        <v>X</v>
      </c>
      <c r="O1186" s="96">
        <f t="shared" si="13"/>
        <v>0</v>
      </c>
      <c r="P1186" s="96" t="str">
        <f>[9]Mides!R1177</f>
        <v>Guatemala</v>
      </c>
      <c r="Q1186" s="96" t="str">
        <f>[9]Mides!S1177</f>
        <v>Guatemala</v>
      </c>
    </row>
    <row r="1187" spans="2:17" ht="15" thickBot="1" x14ac:dyDescent="0.35">
      <c r="B1187" s="92">
        <f>[9]Mides!E1178</f>
        <v>0</v>
      </c>
      <c r="C1187" s="93" t="str">
        <f>[9]Mides!D1178</f>
        <v>Milagro Martaester, Hernandez Gamez</v>
      </c>
      <c r="D1187" s="94" t="str">
        <f>IF([9]Mides!F1178=1,"X"," ")</f>
        <v>X</v>
      </c>
      <c r="E1187" s="94" t="str">
        <f>IF([9]Mides!F1178=2,"X"," ")</f>
        <v xml:space="preserve"> </v>
      </c>
      <c r="F1187" s="95">
        <f>[9]Mides!B1178</f>
        <v>3476137990101</v>
      </c>
      <c r="G1187" s="94" t="str">
        <f>IF(AND([9]Mides!H1178&gt;=1,[9]Mides!H1178&lt;=14),"X"," ")</f>
        <v>X</v>
      </c>
      <c r="H1187" s="94" t="str">
        <f>IF(AND([9]Mides!H1178&gt;=14,[9]Mides!H1178&lt;=30),"X"," ")</f>
        <v xml:space="preserve"> </v>
      </c>
      <c r="I1187" s="94" t="str">
        <f>IF(AND([9]Mides!H1178&gt;=31,[9]Mides!H1178&lt;=60),"X","  ")</f>
        <v xml:space="preserve">  </v>
      </c>
      <c r="J1187" s="94" t="str">
        <f>IF([9]Mides!H1178&gt;60,"X", "  ")</f>
        <v xml:space="preserve">  </v>
      </c>
      <c r="K1187" s="96">
        <f>[9]Mides!N1178</f>
        <v>0</v>
      </c>
      <c r="L1187" s="96">
        <f>[9]Mides!K1178</f>
        <v>0</v>
      </c>
      <c r="M1187" s="96">
        <f>[9]Mides!L1178</f>
        <v>0</v>
      </c>
      <c r="N1187" s="96" t="str">
        <f>[9]Mides!M1178</f>
        <v>X</v>
      </c>
      <c r="O1187" s="96">
        <f t="shared" si="13"/>
        <v>0</v>
      </c>
      <c r="P1187" s="96" t="str">
        <f>[9]Mides!R1178</f>
        <v>Guatemala</v>
      </c>
      <c r="Q1187" s="96" t="str">
        <f>[9]Mides!S1178</f>
        <v>Guatemala</v>
      </c>
    </row>
    <row r="1188" spans="2:17" ht="15" thickBot="1" x14ac:dyDescent="0.35">
      <c r="B1188" s="92">
        <f>[9]Mides!E1179</f>
        <v>0</v>
      </c>
      <c r="C1188" s="93" t="str">
        <f>[9]Mides!D1179</f>
        <v>Kristel Vanessa, Liaz Oxlaj</v>
      </c>
      <c r="D1188" s="94" t="str">
        <f>IF([9]Mides!F1179=1,"X"," ")</f>
        <v>X</v>
      </c>
      <c r="E1188" s="94" t="str">
        <f>IF([9]Mides!F1179=2,"X"," ")</f>
        <v xml:space="preserve"> </v>
      </c>
      <c r="F1188" s="95">
        <f>[9]Mides!B1179</f>
        <v>2246484030114</v>
      </c>
      <c r="G1188" s="94" t="str">
        <f>IF(AND([9]Mides!H1179&gt;=1,[9]Mides!H1179&lt;=14),"X"," ")</f>
        <v>X</v>
      </c>
      <c r="H1188" s="94" t="str">
        <f>IF(AND([9]Mides!H1179&gt;=14,[9]Mides!H1179&lt;=30),"X"," ")</f>
        <v xml:space="preserve"> </v>
      </c>
      <c r="I1188" s="94" t="str">
        <f>IF(AND([9]Mides!H1179&gt;=31,[9]Mides!H1179&lt;=60),"X","  ")</f>
        <v xml:space="preserve">  </v>
      </c>
      <c r="J1188" s="94" t="str">
        <f>IF([9]Mides!H1179&gt;60,"X", "  ")</f>
        <v xml:space="preserve">  </v>
      </c>
      <c r="K1188" s="96">
        <f>[9]Mides!N1179</f>
        <v>0</v>
      </c>
      <c r="L1188" s="96">
        <f>[9]Mides!K1179</f>
        <v>0</v>
      </c>
      <c r="M1188" s="96">
        <f>[9]Mides!L1179</f>
        <v>0</v>
      </c>
      <c r="N1188" s="96" t="str">
        <f>[9]Mides!M1179</f>
        <v>X</v>
      </c>
      <c r="O1188" s="96">
        <f t="shared" si="13"/>
        <v>0</v>
      </c>
      <c r="P1188" s="96" t="str">
        <f>[9]Mides!R1179</f>
        <v>Guatemala</v>
      </c>
      <c r="Q1188" s="96" t="str">
        <f>[9]Mides!S1179</f>
        <v>Guatemala</v>
      </c>
    </row>
    <row r="1189" spans="2:17" ht="15" thickBot="1" x14ac:dyDescent="0.35">
      <c r="B1189" s="92">
        <f>[9]Mides!E1180</f>
        <v>0</v>
      </c>
      <c r="C1189" s="93" t="str">
        <f>[9]Mides!D1180</f>
        <v>Santiago, Mejia Mendizabal</v>
      </c>
      <c r="D1189" s="94" t="str">
        <f>IF([9]Mides!F1180=1,"X"," ")</f>
        <v xml:space="preserve"> </v>
      </c>
      <c r="E1189" s="94" t="str">
        <f>IF([9]Mides!F1180=2,"X"," ")</f>
        <v>X</v>
      </c>
      <c r="F1189" s="95">
        <f>[9]Mides!B1180</f>
        <v>2031652330101</v>
      </c>
      <c r="G1189" s="94" t="str">
        <f>IF(AND([9]Mides!H1180&gt;=1,[9]Mides!H1180&lt;=14),"X"," ")</f>
        <v>X</v>
      </c>
      <c r="H1189" s="94" t="str">
        <f>IF(AND([9]Mides!H1180&gt;=14,[9]Mides!H1180&lt;=30),"X"," ")</f>
        <v xml:space="preserve"> </v>
      </c>
      <c r="I1189" s="94" t="str">
        <f>IF(AND([9]Mides!H1180&gt;=31,[9]Mides!H1180&lt;=60),"X","  ")</f>
        <v xml:space="preserve">  </v>
      </c>
      <c r="J1189" s="94" t="str">
        <f>IF([9]Mides!H1180&gt;60,"X", "  ")</f>
        <v xml:space="preserve">  </v>
      </c>
      <c r="K1189" s="96">
        <f>[9]Mides!N1180</f>
        <v>0</v>
      </c>
      <c r="L1189" s="96">
        <f>[9]Mides!K1180</f>
        <v>0</v>
      </c>
      <c r="M1189" s="96">
        <f>[9]Mides!L1180</f>
        <v>0</v>
      </c>
      <c r="N1189" s="96" t="str">
        <f>[9]Mides!M1180</f>
        <v>X</v>
      </c>
      <c r="O1189" s="96">
        <f t="shared" si="13"/>
        <v>0</v>
      </c>
      <c r="P1189" s="96" t="str">
        <f>[9]Mides!R1180</f>
        <v>Guatemala</v>
      </c>
      <c r="Q1189" s="96" t="str">
        <f>[9]Mides!S1180</f>
        <v>Guatemala</v>
      </c>
    </row>
    <row r="1190" spans="2:17" ht="15" thickBot="1" x14ac:dyDescent="0.35">
      <c r="B1190" s="92">
        <f>[9]Mides!E1181</f>
        <v>0</v>
      </c>
      <c r="C1190" s="93" t="str">
        <f>[9]Mides!D1181</f>
        <v>Diego Josue, Lemus Chamale</v>
      </c>
      <c r="D1190" s="94" t="str">
        <f>IF([9]Mides!F1181=1,"X"," ")</f>
        <v xml:space="preserve"> </v>
      </c>
      <c r="E1190" s="94" t="str">
        <f>IF([9]Mides!F1181=2,"X"," ")</f>
        <v>X</v>
      </c>
      <c r="F1190" s="95">
        <f>[9]Mides!B1181</f>
        <v>2043955770101</v>
      </c>
      <c r="G1190" s="94" t="str">
        <f>IF(AND([9]Mides!H1181&gt;=1,[9]Mides!H1181&lt;=14),"X"," ")</f>
        <v>X</v>
      </c>
      <c r="H1190" s="94" t="str">
        <f>IF(AND([9]Mides!H1181&gt;=14,[9]Mides!H1181&lt;=30),"X"," ")</f>
        <v xml:space="preserve"> </v>
      </c>
      <c r="I1190" s="94" t="str">
        <f>IF(AND([9]Mides!H1181&gt;=31,[9]Mides!H1181&lt;=60),"X","  ")</f>
        <v xml:space="preserve">  </v>
      </c>
      <c r="J1190" s="94" t="str">
        <f>IF([9]Mides!H1181&gt;60,"X", "  ")</f>
        <v xml:space="preserve">  </v>
      </c>
      <c r="K1190" s="96">
        <f>[9]Mides!N1181</f>
        <v>0</v>
      </c>
      <c r="L1190" s="96">
        <f>[9]Mides!K1181</f>
        <v>0</v>
      </c>
      <c r="M1190" s="96">
        <f>[9]Mides!L1181</f>
        <v>0</v>
      </c>
      <c r="N1190" s="96" t="str">
        <f>[9]Mides!M1181</f>
        <v>X</v>
      </c>
      <c r="O1190" s="96">
        <f t="shared" si="13"/>
        <v>0</v>
      </c>
      <c r="P1190" s="96" t="str">
        <f>[9]Mides!R1181</f>
        <v>Guatemala</v>
      </c>
      <c r="Q1190" s="96" t="str">
        <f>[9]Mides!S1181</f>
        <v>Guatemala</v>
      </c>
    </row>
    <row r="1191" spans="2:17" ht="15" thickBot="1" x14ac:dyDescent="0.35">
      <c r="B1191" s="92">
        <f>[9]Mides!E1182</f>
        <v>0</v>
      </c>
      <c r="C1191" s="93" t="str">
        <f>[9]Mides!D1182</f>
        <v>Cindy Meliza Ayana, Gonzalez Gutierrez</v>
      </c>
      <c r="D1191" s="94" t="str">
        <f>IF([9]Mides!F1182=1,"X"," ")</f>
        <v>X</v>
      </c>
      <c r="E1191" s="94" t="str">
        <f>IF([9]Mides!F1182=2,"X"," ")</f>
        <v xml:space="preserve"> </v>
      </c>
      <c r="F1191" s="95">
        <f>[9]Mides!B1182</f>
        <v>2236528490101</v>
      </c>
      <c r="G1191" s="94" t="str">
        <f>IF(AND([9]Mides!H1182&gt;=1,[9]Mides!H1182&lt;=14),"X"," ")</f>
        <v>X</v>
      </c>
      <c r="H1191" s="94" t="str">
        <f>IF(AND([9]Mides!H1182&gt;=14,[9]Mides!H1182&lt;=30),"X"," ")</f>
        <v xml:space="preserve"> </v>
      </c>
      <c r="I1191" s="94" t="str">
        <f>IF(AND([9]Mides!H1182&gt;=31,[9]Mides!H1182&lt;=60),"X","  ")</f>
        <v xml:space="preserve">  </v>
      </c>
      <c r="J1191" s="94" t="str">
        <f>IF([9]Mides!H1182&gt;60,"X", "  ")</f>
        <v xml:space="preserve">  </v>
      </c>
      <c r="K1191" s="96">
        <f>[9]Mides!N1182</f>
        <v>0</v>
      </c>
      <c r="L1191" s="96">
        <f>[9]Mides!K1182</f>
        <v>0</v>
      </c>
      <c r="M1191" s="96">
        <f>[9]Mides!L1182</f>
        <v>0</v>
      </c>
      <c r="N1191" s="96" t="str">
        <f>[9]Mides!M1182</f>
        <v>X</v>
      </c>
      <c r="O1191" s="96">
        <f t="shared" si="13"/>
        <v>0</v>
      </c>
      <c r="P1191" s="96" t="str">
        <f>[9]Mides!R1182</f>
        <v>Guatemala</v>
      </c>
      <c r="Q1191" s="96" t="str">
        <f>[9]Mides!S1182</f>
        <v>Guatemala</v>
      </c>
    </row>
    <row r="1192" spans="2:17" ht="15" thickBot="1" x14ac:dyDescent="0.35">
      <c r="B1192" s="92">
        <f>[9]Mides!E1183</f>
        <v>0</v>
      </c>
      <c r="C1192" s="93" t="str">
        <f>[9]Mides!D1183</f>
        <v>Nuvia Francisca, Gonzalez Gutierrez</v>
      </c>
      <c r="D1192" s="94" t="str">
        <f>IF([9]Mides!F1183=1,"X"," ")</f>
        <v>X</v>
      </c>
      <c r="E1192" s="94" t="str">
        <f>IF([9]Mides!F1183=2,"X"," ")</f>
        <v xml:space="preserve"> </v>
      </c>
      <c r="F1192" s="95">
        <f>[9]Mides!B1183</f>
        <v>1999771430101</v>
      </c>
      <c r="G1192" s="94" t="str">
        <f>IF(AND([9]Mides!H1183&gt;=1,[9]Mides!H1183&lt;=14),"X"," ")</f>
        <v>X</v>
      </c>
      <c r="H1192" s="94" t="str">
        <f>IF(AND([9]Mides!H1183&gt;=14,[9]Mides!H1183&lt;=30),"X"," ")</f>
        <v xml:space="preserve"> </v>
      </c>
      <c r="I1192" s="94" t="str">
        <f>IF(AND([9]Mides!H1183&gt;=31,[9]Mides!H1183&lt;=60),"X","  ")</f>
        <v xml:space="preserve">  </v>
      </c>
      <c r="J1192" s="94" t="str">
        <f>IF([9]Mides!H1183&gt;60,"X", "  ")</f>
        <v xml:space="preserve">  </v>
      </c>
      <c r="K1192" s="96">
        <f>[9]Mides!N1183</f>
        <v>0</v>
      </c>
      <c r="L1192" s="96">
        <f>[9]Mides!K1183</f>
        <v>0</v>
      </c>
      <c r="M1192" s="96">
        <f>[9]Mides!L1183</f>
        <v>0</v>
      </c>
      <c r="N1192" s="96" t="str">
        <f>[9]Mides!M1183</f>
        <v>X</v>
      </c>
      <c r="O1192" s="96">
        <f t="shared" si="13"/>
        <v>0</v>
      </c>
      <c r="P1192" s="96" t="str">
        <f>[9]Mides!R1183</f>
        <v>Guatemala</v>
      </c>
      <c r="Q1192" s="96" t="str">
        <f>[9]Mides!S1183</f>
        <v>Guatemala</v>
      </c>
    </row>
    <row r="1193" spans="2:17" ht="15" thickBot="1" x14ac:dyDescent="0.35">
      <c r="B1193" s="92">
        <f>[9]Mides!E1184</f>
        <v>0</v>
      </c>
      <c r="C1193" s="93" t="str">
        <f>[9]Mides!D1184</f>
        <v>Alix Andrea, Ruano Leonardo</v>
      </c>
      <c r="D1193" s="94" t="str">
        <f>IF([9]Mides!F1184=1,"X"," ")</f>
        <v>X</v>
      </c>
      <c r="E1193" s="94" t="str">
        <f>IF([9]Mides!F1184=2,"X"," ")</f>
        <v xml:space="preserve"> </v>
      </c>
      <c r="F1193" s="95">
        <f>[9]Mides!B1184</f>
        <v>2990536360101</v>
      </c>
      <c r="G1193" s="94" t="str">
        <f>IF(AND([9]Mides!H1184&gt;=1,[9]Mides!H1184&lt;=14),"X"," ")</f>
        <v>X</v>
      </c>
      <c r="H1193" s="94" t="str">
        <f>IF(AND([9]Mides!H1184&gt;=14,[9]Mides!H1184&lt;=30),"X"," ")</f>
        <v xml:space="preserve"> </v>
      </c>
      <c r="I1193" s="94" t="str">
        <f>IF(AND([9]Mides!H1184&gt;=31,[9]Mides!H1184&lt;=60),"X","  ")</f>
        <v xml:space="preserve">  </v>
      </c>
      <c r="J1193" s="94" t="str">
        <f>IF([9]Mides!H1184&gt;60,"X", "  ")</f>
        <v xml:space="preserve">  </v>
      </c>
      <c r="K1193" s="96">
        <f>[9]Mides!N1184</f>
        <v>0</v>
      </c>
      <c r="L1193" s="96">
        <f>[9]Mides!K1184</f>
        <v>0</v>
      </c>
      <c r="M1193" s="96">
        <f>[9]Mides!L1184</f>
        <v>0</v>
      </c>
      <c r="N1193" s="96" t="str">
        <f>[9]Mides!M1184</f>
        <v>X</v>
      </c>
      <c r="O1193" s="96">
        <f t="shared" si="13"/>
        <v>0</v>
      </c>
      <c r="P1193" s="96" t="str">
        <f>[9]Mides!R1184</f>
        <v>Guatemala</v>
      </c>
      <c r="Q1193" s="96" t="str">
        <f>[9]Mides!S1184</f>
        <v>Guatemala</v>
      </c>
    </row>
    <row r="1194" spans="2:17" ht="15" thickBot="1" x14ac:dyDescent="0.35">
      <c r="B1194" s="92">
        <f>[9]Mides!E1185</f>
        <v>0</v>
      </c>
      <c r="C1194" s="93" t="str">
        <f>[9]Mides!D1185</f>
        <v>Andre Alexander, Palencia Gonzalez</v>
      </c>
      <c r="D1194" s="94" t="str">
        <f>IF([9]Mides!F1185=1,"X"," ")</f>
        <v xml:space="preserve"> </v>
      </c>
      <c r="E1194" s="94" t="str">
        <f>IF([9]Mides!F1185=2,"X"," ")</f>
        <v>X</v>
      </c>
      <c r="F1194" s="95">
        <f>[9]Mides!B1185</f>
        <v>2008935560101</v>
      </c>
      <c r="G1194" s="94" t="str">
        <f>IF(AND([9]Mides!H1185&gt;=1,[9]Mides!H1185&lt;=14),"X"," ")</f>
        <v>X</v>
      </c>
      <c r="H1194" s="94" t="str">
        <f>IF(AND([9]Mides!H1185&gt;=14,[9]Mides!H1185&lt;=30),"X"," ")</f>
        <v xml:space="preserve"> </v>
      </c>
      <c r="I1194" s="94" t="str">
        <f>IF(AND([9]Mides!H1185&gt;=31,[9]Mides!H1185&lt;=60),"X","  ")</f>
        <v xml:space="preserve">  </v>
      </c>
      <c r="J1194" s="94" t="str">
        <f>IF([9]Mides!H1185&gt;60,"X", "  ")</f>
        <v xml:space="preserve">  </v>
      </c>
      <c r="K1194" s="96">
        <f>[9]Mides!N1185</f>
        <v>0</v>
      </c>
      <c r="L1194" s="96">
        <f>[9]Mides!K1185</f>
        <v>0</v>
      </c>
      <c r="M1194" s="96">
        <f>[9]Mides!L1185</f>
        <v>0</v>
      </c>
      <c r="N1194" s="96" t="str">
        <f>[9]Mides!M1185</f>
        <v>X</v>
      </c>
      <c r="O1194" s="96">
        <f t="shared" si="13"/>
        <v>0</v>
      </c>
      <c r="P1194" s="96" t="str">
        <f>[9]Mides!R1185</f>
        <v>Guatemala</v>
      </c>
      <c r="Q1194" s="96" t="str">
        <f>[9]Mides!S1185</f>
        <v>Guatemala</v>
      </c>
    </row>
    <row r="1195" spans="2:17" ht="15" thickBot="1" x14ac:dyDescent="0.35">
      <c r="B1195" s="92">
        <f>[9]Mides!E1186</f>
        <v>0</v>
      </c>
      <c r="C1195" s="93" t="str">
        <f>[9]Mides!D1186</f>
        <v>Harrison Sebastian, Palencia Gonzalez</v>
      </c>
      <c r="D1195" s="94" t="str">
        <f>IF([9]Mides!F1186=1,"X"," ")</f>
        <v xml:space="preserve"> </v>
      </c>
      <c r="E1195" s="94" t="str">
        <f>IF([9]Mides!F1186=2,"X"," ")</f>
        <v>X</v>
      </c>
      <c r="F1195" s="95">
        <f>[9]Mides!B1186</f>
        <v>2293062840101</v>
      </c>
      <c r="G1195" s="94" t="str">
        <f>IF(AND([9]Mides!H1186&gt;=1,[9]Mides!H1186&lt;=14),"X"," ")</f>
        <v>X</v>
      </c>
      <c r="H1195" s="94" t="str">
        <f>IF(AND([9]Mides!H1186&gt;=14,[9]Mides!H1186&lt;=30),"X"," ")</f>
        <v xml:space="preserve"> </v>
      </c>
      <c r="I1195" s="94" t="str">
        <f>IF(AND([9]Mides!H1186&gt;=31,[9]Mides!H1186&lt;=60),"X","  ")</f>
        <v xml:space="preserve">  </v>
      </c>
      <c r="J1195" s="94" t="str">
        <f>IF([9]Mides!H1186&gt;60,"X", "  ")</f>
        <v xml:space="preserve">  </v>
      </c>
      <c r="K1195" s="96">
        <f>[9]Mides!N1186</f>
        <v>0</v>
      </c>
      <c r="L1195" s="96">
        <f>[9]Mides!K1186</f>
        <v>0</v>
      </c>
      <c r="M1195" s="96">
        <f>[9]Mides!L1186</f>
        <v>0</v>
      </c>
      <c r="N1195" s="96" t="str">
        <f>[9]Mides!M1186</f>
        <v>X</v>
      </c>
      <c r="O1195" s="96">
        <f t="shared" si="13"/>
        <v>0</v>
      </c>
      <c r="P1195" s="96" t="str">
        <f>[9]Mides!R1186</f>
        <v>Guatemala</v>
      </c>
      <c r="Q1195" s="96" t="str">
        <f>[9]Mides!S1186</f>
        <v>Guatemala</v>
      </c>
    </row>
    <row r="1196" spans="2:17" ht="15" thickBot="1" x14ac:dyDescent="0.35">
      <c r="B1196" s="92">
        <f>[9]Mides!E1187</f>
        <v>0</v>
      </c>
      <c r="C1196" s="93" t="str">
        <f>[9]Mides!D1187</f>
        <v>Diego Andres, Molina Gaitan</v>
      </c>
      <c r="D1196" s="94" t="str">
        <f>IF([9]Mides!F1187=1,"X"," ")</f>
        <v xml:space="preserve"> </v>
      </c>
      <c r="E1196" s="94" t="str">
        <f>IF([9]Mides!F1187=2,"X"," ")</f>
        <v>X</v>
      </c>
      <c r="F1196" s="95">
        <f>[9]Mides!B1187</f>
        <v>2003656490101</v>
      </c>
      <c r="G1196" s="94" t="str">
        <f>IF(AND([9]Mides!H1187&gt;=1,[9]Mides!H1187&lt;=14),"X"," ")</f>
        <v>X</v>
      </c>
      <c r="H1196" s="94" t="str">
        <f>IF(AND([9]Mides!H1187&gt;=14,[9]Mides!H1187&lt;=30),"X"," ")</f>
        <v xml:space="preserve"> </v>
      </c>
      <c r="I1196" s="94" t="str">
        <f>IF(AND([9]Mides!H1187&gt;=31,[9]Mides!H1187&lt;=60),"X","  ")</f>
        <v xml:space="preserve">  </v>
      </c>
      <c r="J1196" s="94" t="str">
        <f>IF([9]Mides!H1187&gt;60,"X", "  ")</f>
        <v xml:space="preserve">  </v>
      </c>
      <c r="K1196" s="96">
        <f>[9]Mides!N1187</f>
        <v>0</v>
      </c>
      <c r="L1196" s="96">
        <f>[9]Mides!K1187</f>
        <v>0</v>
      </c>
      <c r="M1196" s="96">
        <f>[9]Mides!L1187</f>
        <v>0</v>
      </c>
      <c r="N1196" s="96" t="str">
        <f>[9]Mides!M1187</f>
        <v>X</v>
      </c>
      <c r="O1196" s="96">
        <f t="shared" si="13"/>
        <v>0</v>
      </c>
      <c r="P1196" s="96" t="str">
        <f>[9]Mides!R1187</f>
        <v>Guatemala</v>
      </c>
      <c r="Q1196" s="96" t="str">
        <f>[9]Mides!S1187</f>
        <v>Guatemala</v>
      </c>
    </row>
    <row r="1197" spans="2:17" ht="15" thickBot="1" x14ac:dyDescent="0.35">
      <c r="B1197" s="92">
        <f>[9]Mides!E1188</f>
        <v>0</v>
      </c>
      <c r="C1197" s="93" t="str">
        <f>[9]Mides!D1188</f>
        <v>Diego Jose, de Leon Alvarado</v>
      </c>
      <c r="D1197" s="94" t="str">
        <f>IF([9]Mides!F1188=1,"X"," ")</f>
        <v xml:space="preserve"> </v>
      </c>
      <c r="E1197" s="94" t="str">
        <f>IF([9]Mides!F1188=2,"X"," ")</f>
        <v>X</v>
      </c>
      <c r="F1197" s="95">
        <f>[9]Mides!B1188</f>
        <v>2017220970101</v>
      </c>
      <c r="G1197" s="94" t="str">
        <f>IF(AND([9]Mides!H1188&gt;=1,[9]Mides!H1188&lt;=14),"X"," ")</f>
        <v>X</v>
      </c>
      <c r="H1197" s="94" t="str">
        <f>IF(AND([9]Mides!H1188&gt;=14,[9]Mides!H1188&lt;=30),"X"," ")</f>
        <v xml:space="preserve"> </v>
      </c>
      <c r="I1197" s="94" t="str">
        <f>IF(AND([9]Mides!H1188&gt;=31,[9]Mides!H1188&lt;=60),"X","  ")</f>
        <v xml:space="preserve">  </v>
      </c>
      <c r="J1197" s="94" t="str">
        <f>IF([9]Mides!H1188&gt;60,"X", "  ")</f>
        <v xml:space="preserve">  </v>
      </c>
      <c r="K1197" s="96">
        <f>[9]Mides!N1188</f>
        <v>0</v>
      </c>
      <c r="L1197" s="96">
        <f>[9]Mides!K1188</f>
        <v>0</v>
      </c>
      <c r="M1197" s="96">
        <f>[9]Mides!L1188</f>
        <v>0</v>
      </c>
      <c r="N1197" s="96" t="str">
        <f>[9]Mides!M1188</f>
        <v>X</v>
      </c>
      <c r="O1197" s="96">
        <f t="shared" si="13"/>
        <v>0</v>
      </c>
      <c r="P1197" s="96" t="str">
        <f>[9]Mides!R1188</f>
        <v>Guatemala</v>
      </c>
      <c r="Q1197" s="96" t="str">
        <f>[9]Mides!S1188</f>
        <v>Guatemala</v>
      </c>
    </row>
    <row r="1198" spans="2:17" ht="15" thickBot="1" x14ac:dyDescent="0.35">
      <c r="B1198" s="92">
        <f>[9]Mides!E1189</f>
        <v>0</v>
      </c>
      <c r="C1198" s="93" t="str">
        <f>[9]Mides!D1189</f>
        <v>Gabriel Alejandro, Sanchez Chacon</v>
      </c>
      <c r="D1198" s="94" t="str">
        <f>IF([9]Mides!F1189=1,"X"," ")</f>
        <v xml:space="preserve"> </v>
      </c>
      <c r="E1198" s="94" t="str">
        <f>IF([9]Mides!F1189=2,"X"," ")</f>
        <v>X</v>
      </c>
      <c r="F1198" s="95">
        <f>[9]Mides!B1189</f>
        <v>3623635360101</v>
      </c>
      <c r="G1198" s="94" t="str">
        <f>IF(AND([9]Mides!H1189&gt;=1,[9]Mides!H1189&lt;=14),"X"," ")</f>
        <v>X</v>
      </c>
      <c r="H1198" s="94" t="str">
        <f>IF(AND([9]Mides!H1189&gt;=14,[9]Mides!H1189&lt;=30),"X"," ")</f>
        <v xml:space="preserve"> </v>
      </c>
      <c r="I1198" s="94" t="str">
        <f>IF(AND([9]Mides!H1189&gt;=31,[9]Mides!H1189&lt;=60),"X","  ")</f>
        <v xml:space="preserve">  </v>
      </c>
      <c r="J1198" s="94" t="str">
        <f>IF([9]Mides!H1189&gt;60,"X", "  ")</f>
        <v xml:space="preserve">  </v>
      </c>
      <c r="K1198" s="96">
        <f>[9]Mides!N1189</f>
        <v>0</v>
      </c>
      <c r="L1198" s="96">
        <f>[9]Mides!K1189</f>
        <v>0</v>
      </c>
      <c r="M1198" s="96">
        <f>[9]Mides!L1189</f>
        <v>0</v>
      </c>
      <c r="N1198" s="96" t="str">
        <f>[9]Mides!M1189</f>
        <v>X</v>
      </c>
      <c r="O1198" s="96">
        <f t="shared" si="13"/>
        <v>0</v>
      </c>
      <c r="P1198" s="96" t="str">
        <f>[9]Mides!R1189</f>
        <v>Guatemala</v>
      </c>
      <c r="Q1198" s="96" t="str">
        <f>[9]Mides!S1189</f>
        <v>Guatemala</v>
      </c>
    </row>
    <row r="1199" spans="2:17" ht="15" thickBot="1" x14ac:dyDescent="0.35">
      <c r="B1199" s="92">
        <f>[9]Mides!E1190</f>
        <v>0</v>
      </c>
      <c r="C1199" s="93" t="str">
        <f>[9]Mides!D1190</f>
        <v>Julissa Francisca, Pacheco Franco</v>
      </c>
      <c r="D1199" s="94" t="str">
        <f>IF([9]Mides!F1190=1,"X"," ")</f>
        <v>X</v>
      </c>
      <c r="E1199" s="94" t="str">
        <f>IF([9]Mides!F1190=2,"X"," ")</f>
        <v xml:space="preserve"> </v>
      </c>
      <c r="F1199" s="95">
        <f>[9]Mides!B1190</f>
        <v>2029469750108</v>
      </c>
      <c r="G1199" s="94" t="str">
        <f>IF(AND([9]Mides!H1190&gt;=1,[9]Mides!H1190&lt;=14),"X"," ")</f>
        <v>X</v>
      </c>
      <c r="H1199" s="94" t="str">
        <f>IF(AND([9]Mides!H1190&gt;=14,[9]Mides!H1190&lt;=30),"X"," ")</f>
        <v xml:space="preserve"> </v>
      </c>
      <c r="I1199" s="94" t="str">
        <f>IF(AND([9]Mides!H1190&gt;=31,[9]Mides!H1190&lt;=60),"X","  ")</f>
        <v xml:space="preserve">  </v>
      </c>
      <c r="J1199" s="94" t="str">
        <f>IF([9]Mides!H1190&gt;60,"X", "  ")</f>
        <v xml:space="preserve">  </v>
      </c>
      <c r="K1199" s="96">
        <f>[9]Mides!N1190</f>
        <v>0</v>
      </c>
      <c r="L1199" s="96">
        <f>[9]Mides!K1190</f>
        <v>0</v>
      </c>
      <c r="M1199" s="96">
        <f>[9]Mides!L1190</f>
        <v>0</v>
      </c>
      <c r="N1199" s="96" t="str">
        <f>[9]Mides!M1190</f>
        <v>X</v>
      </c>
      <c r="O1199" s="96">
        <f t="shared" si="13"/>
        <v>0</v>
      </c>
      <c r="P1199" s="96" t="str">
        <f>[9]Mides!R1190</f>
        <v>Guatemala</v>
      </c>
      <c r="Q1199" s="96" t="str">
        <f>[9]Mides!S1190</f>
        <v>Guatemala</v>
      </c>
    </row>
    <row r="1200" spans="2:17" ht="15" thickBot="1" x14ac:dyDescent="0.35">
      <c r="B1200" s="92">
        <f>[9]Mides!E1191</f>
        <v>0</v>
      </c>
      <c r="C1200" s="93" t="str">
        <f>[9]Mides!D1191</f>
        <v>Luis Manuel, Aguilar Alarcon</v>
      </c>
      <c r="D1200" s="94" t="str">
        <f>IF([9]Mides!F1191=1,"X"," ")</f>
        <v xml:space="preserve"> </v>
      </c>
      <c r="E1200" s="94" t="str">
        <f>IF([9]Mides!F1191=2,"X"," ")</f>
        <v>X</v>
      </c>
      <c r="F1200" s="95">
        <f>[9]Mides!B1191</f>
        <v>3011861620101</v>
      </c>
      <c r="G1200" s="94" t="str">
        <f>IF(AND([9]Mides!H1191&gt;=1,[9]Mides!H1191&lt;=14),"X"," ")</f>
        <v>X</v>
      </c>
      <c r="H1200" s="94" t="str">
        <f>IF(AND([9]Mides!H1191&gt;=14,[9]Mides!H1191&lt;=30),"X"," ")</f>
        <v xml:space="preserve"> </v>
      </c>
      <c r="I1200" s="94" t="str">
        <f>IF(AND([9]Mides!H1191&gt;=31,[9]Mides!H1191&lt;=60),"X","  ")</f>
        <v xml:space="preserve">  </v>
      </c>
      <c r="J1200" s="94" t="str">
        <f>IF([9]Mides!H1191&gt;60,"X", "  ")</f>
        <v xml:space="preserve">  </v>
      </c>
      <c r="K1200" s="96">
        <f>[9]Mides!N1191</f>
        <v>0</v>
      </c>
      <c r="L1200" s="96">
        <f>[9]Mides!K1191</f>
        <v>0</v>
      </c>
      <c r="M1200" s="96">
        <f>[9]Mides!L1191</f>
        <v>0</v>
      </c>
      <c r="N1200" s="96" t="str">
        <f>[9]Mides!M1191</f>
        <v>X</v>
      </c>
      <c r="O1200" s="96">
        <f t="shared" si="13"/>
        <v>0</v>
      </c>
      <c r="P1200" s="96" t="str">
        <f>[9]Mides!R1191</f>
        <v>Guatemala</v>
      </c>
      <c r="Q1200" s="96" t="str">
        <f>[9]Mides!S1191</f>
        <v>Guatemala</v>
      </c>
    </row>
    <row r="1201" spans="2:17" ht="15" thickBot="1" x14ac:dyDescent="0.35">
      <c r="B1201" s="92">
        <f>[9]Mides!E1192</f>
        <v>0</v>
      </c>
      <c r="C1201" s="93" t="str">
        <f>[9]Mides!D1192</f>
        <v>Hans Alexander, Juarez Cano</v>
      </c>
      <c r="D1201" s="94" t="str">
        <f>IF([9]Mides!F1192=1,"X"," ")</f>
        <v xml:space="preserve"> </v>
      </c>
      <c r="E1201" s="94" t="str">
        <f>IF([9]Mides!F1192=2,"X"," ")</f>
        <v>X</v>
      </c>
      <c r="F1201" s="95">
        <f>[9]Mides!B1192</f>
        <v>0</v>
      </c>
      <c r="G1201" s="94" t="str">
        <f>IF(AND([9]Mides!H1192&gt;=1,[9]Mides!H1192&lt;=14),"X"," ")</f>
        <v>X</v>
      </c>
      <c r="H1201" s="94" t="str">
        <f>IF(AND([9]Mides!H1192&gt;=14,[9]Mides!H1192&lt;=30),"X"," ")</f>
        <v xml:space="preserve"> </v>
      </c>
      <c r="I1201" s="94" t="str">
        <f>IF(AND([9]Mides!H1192&gt;=31,[9]Mides!H1192&lt;=60),"X","  ")</f>
        <v xml:space="preserve">  </v>
      </c>
      <c r="J1201" s="94" t="str">
        <f>IF([9]Mides!H1192&gt;60,"X", "  ")</f>
        <v xml:space="preserve">  </v>
      </c>
      <c r="K1201" s="96">
        <f>[9]Mides!N1192</f>
        <v>0</v>
      </c>
      <c r="L1201" s="96">
        <f>[9]Mides!K1192</f>
        <v>0</v>
      </c>
      <c r="M1201" s="96">
        <f>[9]Mides!L1192</f>
        <v>0</v>
      </c>
      <c r="N1201" s="96" t="str">
        <f>[9]Mides!M1192</f>
        <v>X</v>
      </c>
      <c r="O1201" s="96">
        <f t="shared" si="13"/>
        <v>0</v>
      </c>
      <c r="P1201" s="96" t="str">
        <f>[9]Mides!R1192</f>
        <v>Guatemala</v>
      </c>
      <c r="Q1201" s="96" t="str">
        <f>[9]Mides!S1192</f>
        <v>Guatemala</v>
      </c>
    </row>
    <row r="1202" spans="2:17" ht="15" thickBot="1" x14ac:dyDescent="0.35">
      <c r="B1202" s="92">
        <f>[9]Mides!E1193</f>
        <v>0</v>
      </c>
      <c r="C1202" s="93" t="str">
        <f>[9]Mides!D1193</f>
        <v>Jose Daniel, Lopez Esturban</v>
      </c>
      <c r="D1202" s="94" t="str">
        <f>IF([9]Mides!F1193=1,"X"," ")</f>
        <v xml:space="preserve"> </v>
      </c>
      <c r="E1202" s="94" t="str">
        <f>IF([9]Mides!F1193=2,"X"," ")</f>
        <v>X</v>
      </c>
      <c r="F1202" s="95">
        <f>[9]Mides!B1193</f>
        <v>0</v>
      </c>
      <c r="G1202" s="94" t="str">
        <f>IF(AND([9]Mides!H1193&gt;=1,[9]Mides!H1193&lt;=14),"X"," ")</f>
        <v>X</v>
      </c>
      <c r="H1202" s="94" t="str">
        <f>IF(AND([9]Mides!H1193&gt;=14,[9]Mides!H1193&lt;=30),"X"," ")</f>
        <v xml:space="preserve"> </v>
      </c>
      <c r="I1202" s="94" t="str">
        <f>IF(AND([9]Mides!H1193&gt;=31,[9]Mides!H1193&lt;=60),"X","  ")</f>
        <v xml:space="preserve">  </v>
      </c>
      <c r="J1202" s="94" t="str">
        <f>IF([9]Mides!H1193&gt;60,"X", "  ")</f>
        <v xml:space="preserve">  </v>
      </c>
      <c r="K1202" s="96">
        <f>[9]Mides!N1193</f>
        <v>0</v>
      </c>
      <c r="L1202" s="96">
        <f>[9]Mides!K1193</f>
        <v>0</v>
      </c>
      <c r="M1202" s="96">
        <f>[9]Mides!L1193</f>
        <v>0</v>
      </c>
      <c r="N1202" s="96" t="str">
        <f>[9]Mides!M1193</f>
        <v>X</v>
      </c>
      <c r="O1202" s="96">
        <f t="shared" si="13"/>
        <v>0</v>
      </c>
      <c r="P1202" s="96" t="str">
        <f>[9]Mides!R1193</f>
        <v>Guatemala</v>
      </c>
      <c r="Q1202" s="96" t="str">
        <f>[9]Mides!S1193</f>
        <v>Guatemala</v>
      </c>
    </row>
    <row r="1203" spans="2:17" ht="15" thickBot="1" x14ac:dyDescent="0.35">
      <c r="B1203" s="92">
        <f>[9]Mides!E1194</f>
        <v>0</v>
      </c>
      <c r="C1203" s="93" t="str">
        <f>[9]Mides!D1194</f>
        <v>Jose Rodrigo, Perez Palacios</v>
      </c>
      <c r="D1203" s="94" t="str">
        <f>IF([9]Mides!F1194=1,"X"," ")</f>
        <v xml:space="preserve"> </v>
      </c>
      <c r="E1203" s="94" t="str">
        <f>IF([9]Mides!F1194=2,"X"," ")</f>
        <v>X</v>
      </c>
      <c r="F1203" s="95">
        <f>[9]Mides!B1194</f>
        <v>2169335280101</v>
      </c>
      <c r="G1203" s="94" t="str">
        <f>IF(AND([9]Mides!H1194&gt;=1,[9]Mides!H1194&lt;=14),"X"," ")</f>
        <v>X</v>
      </c>
      <c r="H1203" s="94" t="str">
        <f>IF(AND([9]Mides!H1194&gt;=14,[9]Mides!H1194&lt;=30),"X"," ")</f>
        <v xml:space="preserve"> </v>
      </c>
      <c r="I1203" s="94" t="str">
        <f>IF(AND([9]Mides!H1194&gt;=31,[9]Mides!H1194&lt;=60),"X","  ")</f>
        <v xml:space="preserve">  </v>
      </c>
      <c r="J1203" s="94" t="str">
        <f>IF([9]Mides!H1194&gt;60,"X", "  ")</f>
        <v xml:space="preserve">  </v>
      </c>
      <c r="K1203" s="96">
        <f>[9]Mides!N1194</f>
        <v>0</v>
      </c>
      <c r="L1203" s="96">
        <f>[9]Mides!K1194</f>
        <v>0</v>
      </c>
      <c r="M1203" s="96">
        <f>[9]Mides!L1194</f>
        <v>0</v>
      </c>
      <c r="N1203" s="96" t="str">
        <f>[9]Mides!M1194</f>
        <v>X</v>
      </c>
      <c r="O1203" s="96">
        <f t="shared" si="13"/>
        <v>0</v>
      </c>
      <c r="P1203" s="96" t="str">
        <f>[9]Mides!R1194</f>
        <v>Guatemala</v>
      </c>
      <c r="Q1203" s="96" t="str">
        <f>[9]Mides!S1194</f>
        <v>Guatemala</v>
      </c>
    </row>
    <row r="1204" spans="2:17" ht="15" thickBot="1" x14ac:dyDescent="0.35">
      <c r="B1204" s="92">
        <f>[9]Mides!E1195</f>
        <v>0</v>
      </c>
      <c r="C1204" s="93" t="str">
        <f>[9]Mides!D1195</f>
        <v>Ivanna Naoly, Cabrera Valiente</v>
      </c>
      <c r="D1204" s="94" t="str">
        <f>IF([9]Mides!F1195=1,"X"," ")</f>
        <v>X</v>
      </c>
      <c r="E1204" s="94" t="str">
        <f>IF([9]Mides!F1195=2,"X"," ")</f>
        <v xml:space="preserve"> </v>
      </c>
      <c r="F1204" s="95">
        <f>[9]Mides!B1195</f>
        <v>2999986140101</v>
      </c>
      <c r="G1204" s="94" t="str">
        <f>IF(AND([9]Mides!H1195&gt;=1,[9]Mides!H1195&lt;=14),"X"," ")</f>
        <v>X</v>
      </c>
      <c r="H1204" s="94" t="str">
        <f>IF(AND([9]Mides!H1195&gt;=14,[9]Mides!H1195&lt;=30),"X"," ")</f>
        <v xml:space="preserve"> </v>
      </c>
      <c r="I1204" s="94" t="str">
        <f>IF(AND([9]Mides!H1195&gt;=31,[9]Mides!H1195&lt;=60),"X","  ")</f>
        <v xml:space="preserve">  </v>
      </c>
      <c r="J1204" s="94" t="str">
        <f>IF([9]Mides!H1195&gt;60,"X", "  ")</f>
        <v xml:space="preserve">  </v>
      </c>
      <c r="K1204" s="96">
        <f>[9]Mides!N1195</f>
        <v>0</v>
      </c>
      <c r="L1204" s="96">
        <f>[9]Mides!K1195</f>
        <v>0</v>
      </c>
      <c r="M1204" s="96">
        <f>[9]Mides!L1195</f>
        <v>0</v>
      </c>
      <c r="N1204" s="96" t="str">
        <f>[9]Mides!M1195</f>
        <v>X</v>
      </c>
      <c r="O1204" s="96">
        <f t="shared" si="13"/>
        <v>0</v>
      </c>
      <c r="P1204" s="96" t="str">
        <f>[9]Mides!R1195</f>
        <v>Guatemala</v>
      </c>
      <c r="Q1204" s="96" t="str">
        <f>[9]Mides!S1195</f>
        <v>Guatemala</v>
      </c>
    </row>
    <row r="1205" spans="2:17" ht="15" thickBot="1" x14ac:dyDescent="0.35">
      <c r="B1205" s="92">
        <f>[9]Mides!E1196</f>
        <v>0</v>
      </c>
      <c r="C1205" s="93" t="str">
        <f>[9]Mides!D1196</f>
        <v>Anely Maribi, Cabrera Valiente</v>
      </c>
      <c r="D1205" s="94" t="str">
        <f>IF([9]Mides!F1196=1,"X"," ")</f>
        <v>X</v>
      </c>
      <c r="E1205" s="94" t="str">
        <f>IF([9]Mides!F1196=2,"X"," ")</f>
        <v xml:space="preserve"> </v>
      </c>
      <c r="F1205" s="95">
        <f>[9]Mides!B1196</f>
        <v>2100234810101</v>
      </c>
      <c r="G1205" s="94" t="str">
        <f>IF(AND([9]Mides!H1196&gt;=1,[9]Mides!H1196&lt;=14),"X"," ")</f>
        <v>X</v>
      </c>
      <c r="H1205" s="94" t="str">
        <f>IF(AND([9]Mides!H1196&gt;=14,[9]Mides!H1196&lt;=30),"X"," ")</f>
        <v xml:space="preserve"> </v>
      </c>
      <c r="I1205" s="94" t="str">
        <f>IF(AND([9]Mides!H1196&gt;=31,[9]Mides!H1196&lt;=60),"X","  ")</f>
        <v xml:space="preserve">  </v>
      </c>
      <c r="J1205" s="94" t="str">
        <f>IF([9]Mides!H1196&gt;60,"X", "  ")</f>
        <v xml:space="preserve">  </v>
      </c>
      <c r="K1205" s="96">
        <f>[9]Mides!N1196</f>
        <v>0</v>
      </c>
      <c r="L1205" s="96">
        <f>[9]Mides!K1196</f>
        <v>0</v>
      </c>
      <c r="M1205" s="96">
        <f>[9]Mides!L1196</f>
        <v>0</v>
      </c>
      <c r="N1205" s="96" t="str">
        <f>[9]Mides!M1196</f>
        <v>X</v>
      </c>
      <c r="O1205" s="96">
        <f t="shared" si="13"/>
        <v>0</v>
      </c>
      <c r="P1205" s="96" t="str">
        <f>[9]Mides!R1196</f>
        <v>Guatemala</v>
      </c>
      <c r="Q1205" s="96" t="str">
        <f>[9]Mides!S1196</f>
        <v>Guatemala</v>
      </c>
    </row>
    <row r="1206" spans="2:17" ht="15" thickBot="1" x14ac:dyDescent="0.35">
      <c r="B1206" s="92">
        <f>[9]Mides!E1197</f>
        <v>0</v>
      </c>
      <c r="C1206" s="93" t="str">
        <f>[9]Mides!D1197</f>
        <v>Jonathan Emmanuel, Cabrera Barrios</v>
      </c>
      <c r="D1206" s="94" t="str">
        <f>IF([9]Mides!F1197=1,"X"," ")</f>
        <v xml:space="preserve"> </v>
      </c>
      <c r="E1206" s="94" t="str">
        <f>IF([9]Mides!F1197=2,"X"," ")</f>
        <v>X</v>
      </c>
      <c r="F1206" s="95">
        <f>[9]Mides!B1197</f>
        <v>0</v>
      </c>
      <c r="G1206" s="94" t="str">
        <f>IF(AND([9]Mides!H1197&gt;=1,[9]Mides!H1197&lt;=14),"X"," ")</f>
        <v>X</v>
      </c>
      <c r="H1206" s="94" t="str">
        <f>IF(AND([9]Mides!H1197&gt;=14,[9]Mides!H1197&lt;=30),"X"," ")</f>
        <v xml:space="preserve"> </v>
      </c>
      <c r="I1206" s="94" t="str">
        <f>IF(AND([9]Mides!H1197&gt;=31,[9]Mides!H1197&lt;=60),"X","  ")</f>
        <v xml:space="preserve">  </v>
      </c>
      <c r="J1206" s="94" t="str">
        <f>IF([9]Mides!H1197&gt;60,"X", "  ")</f>
        <v xml:space="preserve">  </v>
      </c>
      <c r="K1206" s="96">
        <f>[9]Mides!N1197</f>
        <v>0</v>
      </c>
      <c r="L1206" s="96">
        <f>[9]Mides!K1197</f>
        <v>0</v>
      </c>
      <c r="M1206" s="96">
        <f>[9]Mides!L1197</f>
        <v>0</v>
      </c>
      <c r="N1206" s="96" t="str">
        <f>[9]Mides!M1197</f>
        <v>X</v>
      </c>
      <c r="O1206" s="96">
        <f t="shared" si="13"/>
        <v>0</v>
      </c>
      <c r="P1206" s="96" t="str">
        <f>[9]Mides!R1197</f>
        <v>Guatemala</v>
      </c>
      <c r="Q1206" s="96" t="str">
        <f>[9]Mides!S1197</f>
        <v>Guatemala</v>
      </c>
    </row>
    <row r="1207" spans="2:17" ht="15" thickBot="1" x14ac:dyDescent="0.35">
      <c r="B1207" s="92">
        <f>[9]Mides!E1198</f>
        <v>0</v>
      </c>
      <c r="C1207" s="93" t="str">
        <f>[9]Mides!D1198</f>
        <v>Janie Marie,  Cano Morales</v>
      </c>
      <c r="D1207" s="94" t="str">
        <f>IF([9]Mides!F1198=1,"X"," ")</f>
        <v>X</v>
      </c>
      <c r="E1207" s="94" t="str">
        <f>IF([9]Mides!F1198=2,"X"," ")</f>
        <v xml:space="preserve"> </v>
      </c>
      <c r="F1207" s="95">
        <f>[9]Mides!B1198</f>
        <v>2005188520101</v>
      </c>
      <c r="G1207" s="94" t="str">
        <f>IF(AND([9]Mides!H1198&gt;=1,[9]Mides!H1198&lt;=14),"X"," ")</f>
        <v>X</v>
      </c>
      <c r="H1207" s="94" t="str">
        <f>IF(AND([9]Mides!H1198&gt;=14,[9]Mides!H1198&lt;=30),"X"," ")</f>
        <v xml:space="preserve"> </v>
      </c>
      <c r="I1207" s="94" t="str">
        <f>IF(AND([9]Mides!H1198&gt;=31,[9]Mides!H1198&lt;=60),"X","  ")</f>
        <v xml:space="preserve">  </v>
      </c>
      <c r="J1207" s="94" t="str">
        <f>IF([9]Mides!H1198&gt;60,"X", "  ")</f>
        <v xml:space="preserve">  </v>
      </c>
      <c r="K1207" s="96">
        <f>[9]Mides!N1198</f>
        <v>0</v>
      </c>
      <c r="L1207" s="96">
        <f>[9]Mides!K1198</f>
        <v>0</v>
      </c>
      <c r="M1207" s="96">
        <f>[9]Mides!L1198</f>
        <v>0</v>
      </c>
      <c r="N1207" s="96" t="str">
        <f>[9]Mides!M1198</f>
        <v>X</v>
      </c>
      <c r="O1207" s="96">
        <f t="shared" si="13"/>
        <v>0</v>
      </c>
      <c r="P1207" s="96" t="str">
        <f>[9]Mides!R1198</f>
        <v>Guatemala</v>
      </c>
      <c r="Q1207" s="96" t="str">
        <f>[9]Mides!S1198</f>
        <v>Guatemala</v>
      </c>
    </row>
    <row r="1208" spans="2:17" ht="15" thickBot="1" x14ac:dyDescent="0.35">
      <c r="B1208" s="92">
        <f>[9]Mides!E1199</f>
        <v>0</v>
      </c>
      <c r="C1208" s="93" t="str">
        <f>[9]Mides!D1199</f>
        <v>Brenda Susana, Cante Rafael</v>
      </c>
      <c r="D1208" s="94" t="str">
        <f>IF([9]Mides!F1199=1,"X"," ")</f>
        <v>X</v>
      </c>
      <c r="E1208" s="94" t="str">
        <f>IF([9]Mides!F1199=2,"X"," ")</f>
        <v xml:space="preserve"> </v>
      </c>
      <c r="F1208" s="95">
        <f>[9]Mides!B1199</f>
        <v>1633297530101</v>
      </c>
      <c r="G1208" s="94" t="str">
        <f>IF(AND([9]Mides!H1199&gt;=1,[9]Mides!H1199&lt;=14),"X"," ")</f>
        <v xml:space="preserve"> </v>
      </c>
      <c r="H1208" s="94" t="str">
        <f>IF(AND([9]Mides!H1199&gt;=14,[9]Mides!H1199&lt;=30),"X"," ")</f>
        <v xml:space="preserve"> </v>
      </c>
      <c r="I1208" s="94" t="str">
        <f>IF(AND([9]Mides!H1199&gt;=31,[9]Mides!H1199&lt;=60),"X","  ")</f>
        <v>X</v>
      </c>
      <c r="J1208" s="94" t="str">
        <f>IF([9]Mides!H1199&gt;60,"X", "  ")</f>
        <v xml:space="preserve">  </v>
      </c>
      <c r="K1208" s="96">
        <f>[9]Mides!N1199</f>
        <v>0</v>
      </c>
      <c r="L1208" s="96">
        <f>[9]Mides!K1199</f>
        <v>0</v>
      </c>
      <c r="M1208" s="96">
        <f>[9]Mides!L1199</f>
        <v>0</v>
      </c>
      <c r="N1208" s="96" t="str">
        <f>[9]Mides!M1199</f>
        <v>X</v>
      </c>
      <c r="O1208" s="96">
        <f t="shared" si="13"/>
        <v>0</v>
      </c>
      <c r="P1208" s="96" t="str">
        <f>[9]Mides!R1199</f>
        <v>Guatemala</v>
      </c>
      <c r="Q1208" s="96" t="str">
        <f>[9]Mides!S1199</f>
        <v>Guatemala</v>
      </c>
    </row>
    <row r="1209" spans="2:17" ht="15" thickBot="1" x14ac:dyDescent="0.35">
      <c r="B1209" s="92">
        <f>[9]Mides!E1200</f>
        <v>0</v>
      </c>
      <c r="C1209" s="93" t="str">
        <f>[9]Mides!D1200</f>
        <v>Alejandro Josue, Rojas Carranza</v>
      </c>
      <c r="D1209" s="94" t="str">
        <f>IF([9]Mides!F1200=1,"X"," ")</f>
        <v xml:space="preserve"> </v>
      </c>
      <c r="E1209" s="94" t="str">
        <f>IF([9]Mides!F1200=2,"X"," ")</f>
        <v>X</v>
      </c>
      <c r="F1209" s="95">
        <f>[9]Mides!B1200</f>
        <v>2399938370101</v>
      </c>
      <c r="G1209" s="94" t="str">
        <f>IF(AND([9]Mides!H1200&gt;=1,[9]Mides!H1200&lt;=14),"X"," ")</f>
        <v>X</v>
      </c>
      <c r="H1209" s="94" t="str">
        <f>IF(AND([9]Mides!H1200&gt;=14,[9]Mides!H1200&lt;=30),"X"," ")</f>
        <v xml:space="preserve"> </v>
      </c>
      <c r="I1209" s="94" t="str">
        <f>IF(AND([9]Mides!H1200&gt;=31,[9]Mides!H1200&lt;=60),"X","  ")</f>
        <v xml:space="preserve">  </v>
      </c>
      <c r="J1209" s="94" t="str">
        <f>IF([9]Mides!H1200&gt;60,"X", "  ")</f>
        <v xml:space="preserve">  </v>
      </c>
      <c r="K1209" s="96">
        <f>[9]Mides!N1200</f>
        <v>0</v>
      </c>
      <c r="L1209" s="96">
        <f>[9]Mides!K1200</f>
        <v>0</v>
      </c>
      <c r="M1209" s="96">
        <f>[9]Mides!L1200</f>
        <v>0</v>
      </c>
      <c r="N1209" s="96" t="str">
        <f>[9]Mides!M1200</f>
        <v>X</v>
      </c>
      <c r="O1209" s="96">
        <f t="shared" ref="O1209:O1272" si="14">SUM(K1209:N1209)</f>
        <v>0</v>
      </c>
      <c r="P1209" s="96" t="str">
        <f>[9]Mides!R1200</f>
        <v>Guatemala</v>
      </c>
      <c r="Q1209" s="96" t="str">
        <f>[9]Mides!S1200</f>
        <v>Guatemala</v>
      </c>
    </row>
    <row r="1210" spans="2:17" ht="15" thickBot="1" x14ac:dyDescent="0.35">
      <c r="B1210" s="92">
        <f>[9]Mides!E1201</f>
        <v>0</v>
      </c>
      <c r="C1210" s="93" t="str">
        <f>[9]Mides!D1201</f>
        <v xml:space="preserve">Carlos Hiram, Quezada Salguero </v>
      </c>
      <c r="D1210" s="94" t="str">
        <f>IF([9]Mides!F1201=1,"X"," ")</f>
        <v xml:space="preserve"> </v>
      </c>
      <c r="E1210" s="94" t="str">
        <f>IF([9]Mides!F1201=2,"X"," ")</f>
        <v>X</v>
      </c>
      <c r="F1210" s="95">
        <f>[9]Mides!B1201</f>
        <v>0</v>
      </c>
      <c r="G1210" s="94" t="str">
        <f>IF(AND([9]Mides!H1201&gt;=1,[9]Mides!H1201&lt;=14),"X"," ")</f>
        <v>X</v>
      </c>
      <c r="H1210" s="94" t="str">
        <f>IF(AND([9]Mides!H1201&gt;=14,[9]Mides!H1201&lt;=30),"X"," ")</f>
        <v>X</v>
      </c>
      <c r="I1210" s="94" t="str">
        <f>IF(AND([9]Mides!H1201&gt;=31,[9]Mides!H1201&lt;=60),"X","  ")</f>
        <v xml:space="preserve">  </v>
      </c>
      <c r="J1210" s="94" t="str">
        <f>IF([9]Mides!H1201&gt;60,"X", "  ")</f>
        <v xml:space="preserve">  </v>
      </c>
      <c r="K1210" s="96">
        <f>[9]Mides!N1201</f>
        <v>0</v>
      </c>
      <c r="L1210" s="96">
        <f>[9]Mides!K1201</f>
        <v>0</v>
      </c>
      <c r="M1210" s="96">
        <f>[9]Mides!L1201</f>
        <v>0</v>
      </c>
      <c r="N1210" s="96" t="str">
        <f>[9]Mides!M1201</f>
        <v>X</v>
      </c>
      <c r="O1210" s="96">
        <f t="shared" si="14"/>
        <v>0</v>
      </c>
      <c r="P1210" s="96" t="str">
        <f>[9]Mides!R1201</f>
        <v>Guatemala</v>
      </c>
      <c r="Q1210" s="96" t="str">
        <f>[9]Mides!S1201</f>
        <v>Guatemala</v>
      </c>
    </row>
    <row r="1211" spans="2:17" ht="15" thickBot="1" x14ac:dyDescent="0.35">
      <c r="B1211" s="92">
        <f>[9]Mides!E1202</f>
        <v>0</v>
      </c>
      <c r="C1211" s="93" t="str">
        <f>[9]Mides!D1202</f>
        <v>Danna Licia, Cano Morales</v>
      </c>
      <c r="D1211" s="94" t="str">
        <f>IF([9]Mides!F1202=1,"X"," ")</f>
        <v>X</v>
      </c>
      <c r="E1211" s="94" t="str">
        <f>IF([9]Mides!F1202=2,"X"," ")</f>
        <v xml:space="preserve"> </v>
      </c>
      <c r="F1211" s="95">
        <f>[9]Mides!B1202</f>
        <v>2105559040101</v>
      </c>
      <c r="G1211" s="94" t="str">
        <f>IF(AND([9]Mides!H1202&gt;=1,[9]Mides!H1202&lt;=14),"X"," ")</f>
        <v>X</v>
      </c>
      <c r="H1211" s="94" t="str">
        <f>IF(AND([9]Mides!H1202&gt;=14,[9]Mides!H1202&lt;=30),"X"," ")</f>
        <v xml:space="preserve"> </v>
      </c>
      <c r="I1211" s="94" t="str">
        <f>IF(AND([9]Mides!H1202&gt;=31,[9]Mides!H1202&lt;=60),"X","  ")</f>
        <v xml:space="preserve">  </v>
      </c>
      <c r="J1211" s="94" t="str">
        <f>IF([9]Mides!H1202&gt;60,"X", "  ")</f>
        <v xml:space="preserve">  </v>
      </c>
      <c r="K1211" s="96">
        <f>[9]Mides!N1202</f>
        <v>0</v>
      </c>
      <c r="L1211" s="96">
        <f>[9]Mides!K1202</f>
        <v>0</v>
      </c>
      <c r="M1211" s="96">
        <f>[9]Mides!L1202</f>
        <v>0</v>
      </c>
      <c r="N1211" s="96" t="str">
        <f>[9]Mides!M1202</f>
        <v>X</v>
      </c>
      <c r="O1211" s="96">
        <f t="shared" si="14"/>
        <v>0</v>
      </c>
      <c r="P1211" s="96" t="str">
        <f>[9]Mides!R1202</f>
        <v>Guatemala</v>
      </c>
      <c r="Q1211" s="96" t="str">
        <f>[9]Mides!S1202</f>
        <v>Guatemala</v>
      </c>
    </row>
    <row r="1212" spans="2:17" ht="15" thickBot="1" x14ac:dyDescent="0.35">
      <c r="B1212" s="92">
        <f>[9]Mides!E1203</f>
        <v>0</v>
      </c>
      <c r="C1212" s="93" t="str">
        <f>[9]Mides!D1203</f>
        <v>Cesar Alexander Mateo, Osorio Lucas</v>
      </c>
      <c r="D1212" s="94" t="str">
        <f>IF([9]Mides!F1203=1,"X"," ")</f>
        <v xml:space="preserve"> </v>
      </c>
      <c r="E1212" s="94" t="str">
        <f>IF([9]Mides!F1203=2,"X"," ")</f>
        <v>X</v>
      </c>
      <c r="F1212" s="95">
        <f>[9]Mides!B1203</f>
        <v>3265357641401</v>
      </c>
      <c r="G1212" s="94" t="str">
        <f>IF(AND([9]Mides!H1203&gt;=1,[9]Mides!H1203&lt;=14),"X"," ")</f>
        <v>X</v>
      </c>
      <c r="H1212" s="94" t="str">
        <f>IF(AND([9]Mides!H1203&gt;=14,[9]Mides!H1203&lt;=30),"X"," ")</f>
        <v xml:space="preserve"> </v>
      </c>
      <c r="I1212" s="94" t="str">
        <f>IF(AND([9]Mides!H1203&gt;=31,[9]Mides!H1203&lt;=60),"X","  ")</f>
        <v xml:space="preserve">  </v>
      </c>
      <c r="J1212" s="94" t="str">
        <f>IF([9]Mides!H1203&gt;60,"X", "  ")</f>
        <v xml:space="preserve">  </v>
      </c>
      <c r="K1212" s="96">
        <f>[9]Mides!N1203</f>
        <v>0</v>
      </c>
      <c r="L1212" s="96">
        <f>[9]Mides!K1203</f>
        <v>0</v>
      </c>
      <c r="M1212" s="96">
        <f>[9]Mides!L1203</f>
        <v>0</v>
      </c>
      <c r="N1212" s="96" t="str">
        <f>[9]Mides!M1203</f>
        <v>X</v>
      </c>
      <c r="O1212" s="96">
        <f t="shared" si="14"/>
        <v>0</v>
      </c>
      <c r="P1212" s="96" t="str">
        <f>[9]Mides!R1203</f>
        <v>Guatemala</v>
      </c>
      <c r="Q1212" s="96" t="str">
        <f>[9]Mides!S1203</f>
        <v>Guatemala</v>
      </c>
    </row>
    <row r="1213" spans="2:17" ht="15" thickBot="1" x14ac:dyDescent="0.35">
      <c r="B1213" s="92">
        <f>[9]Mides!E1204</f>
        <v>0</v>
      </c>
      <c r="C1213" s="93" t="str">
        <f>[9]Mides!D1204</f>
        <v>Bryan Alexander, Miranda Mancilla</v>
      </c>
      <c r="D1213" s="94" t="str">
        <f>IF([9]Mides!F1204=1,"X"," ")</f>
        <v xml:space="preserve"> </v>
      </c>
      <c r="E1213" s="94" t="str">
        <f>IF([9]Mides!F1204=2,"X"," ")</f>
        <v>X</v>
      </c>
      <c r="F1213" s="95">
        <f>[9]Mides!B1204</f>
        <v>0</v>
      </c>
      <c r="G1213" s="94" t="str">
        <f>IF(AND([9]Mides!H1204&gt;=1,[9]Mides!H1204&lt;=14),"X"," ")</f>
        <v>X</v>
      </c>
      <c r="H1213" s="94" t="str">
        <f>IF(AND([9]Mides!H1204&gt;=14,[9]Mides!H1204&lt;=30),"X"," ")</f>
        <v xml:space="preserve"> </v>
      </c>
      <c r="I1213" s="94" t="str">
        <f>IF(AND([9]Mides!H1204&gt;=31,[9]Mides!H1204&lt;=60),"X","  ")</f>
        <v xml:space="preserve">  </v>
      </c>
      <c r="J1213" s="94" t="str">
        <f>IF([9]Mides!H1204&gt;60,"X", "  ")</f>
        <v xml:space="preserve">  </v>
      </c>
      <c r="K1213" s="96">
        <f>[9]Mides!N1204</f>
        <v>0</v>
      </c>
      <c r="L1213" s="96">
        <f>[9]Mides!K1204</f>
        <v>0</v>
      </c>
      <c r="M1213" s="96">
        <f>[9]Mides!L1204</f>
        <v>0</v>
      </c>
      <c r="N1213" s="96" t="str">
        <f>[9]Mides!M1204</f>
        <v>X</v>
      </c>
      <c r="O1213" s="96">
        <f t="shared" si="14"/>
        <v>0</v>
      </c>
      <c r="P1213" s="96" t="str">
        <f>[9]Mides!R1204</f>
        <v>Guatemala</v>
      </c>
      <c r="Q1213" s="96" t="str">
        <f>[9]Mides!S1204</f>
        <v>Guatemala</v>
      </c>
    </row>
    <row r="1214" spans="2:17" ht="15" thickBot="1" x14ac:dyDescent="0.35">
      <c r="B1214" s="92">
        <f>[9]Mides!E1205</f>
        <v>0</v>
      </c>
      <c r="C1214" s="93" t="str">
        <f>[9]Mides!D1205</f>
        <v>Valerie Sofia, Martinez Hernandez</v>
      </c>
      <c r="D1214" s="94" t="str">
        <f>IF([9]Mides!F1205=1,"X"," ")</f>
        <v>X</v>
      </c>
      <c r="E1214" s="94" t="str">
        <f>IF([9]Mides!F1205=2,"X"," ")</f>
        <v xml:space="preserve"> </v>
      </c>
      <c r="F1214" s="95">
        <f>[9]Mides!B1205</f>
        <v>0</v>
      </c>
      <c r="G1214" s="94" t="str">
        <f>IF(AND([9]Mides!H1205&gt;=1,[9]Mides!H1205&lt;=14),"X"," ")</f>
        <v>X</v>
      </c>
      <c r="H1214" s="94" t="str">
        <f>IF(AND([9]Mides!H1205&gt;=14,[9]Mides!H1205&lt;=30),"X"," ")</f>
        <v xml:space="preserve"> </v>
      </c>
      <c r="I1214" s="94" t="str">
        <f>IF(AND([9]Mides!H1205&gt;=31,[9]Mides!H1205&lt;=60),"X","  ")</f>
        <v xml:space="preserve">  </v>
      </c>
      <c r="J1214" s="94" t="str">
        <f>IF([9]Mides!H1205&gt;60,"X", "  ")</f>
        <v xml:space="preserve">  </v>
      </c>
      <c r="K1214" s="96">
        <f>[9]Mides!N1205</f>
        <v>0</v>
      </c>
      <c r="L1214" s="96">
        <f>[9]Mides!K1205</f>
        <v>0</v>
      </c>
      <c r="M1214" s="96">
        <f>[9]Mides!L1205</f>
        <v>0</v>
      </c>
      <c r="N1214" s="96" t="str">
        <f>[9]Mides!M1205</f>
        <v>X</v>
      </c>
      <c r="O1214" s="96">
        <f t="shared" si="14"/>
        <v>0</v>
      </c>
      <c r="P1214" s="96" t="str">
        <f>[9]Mides!R1205</f>
        <v>Guatemala</v>
      </c>
      <c r="Q1214" s="96" t="str">
        <f>[9]Mides!S1205</f>
        <v>Guatemala</v>
      </c>
    </row>
    <row r="1215" spans="2:17" ht="15" thickBot="1" x14ac:dyDescent="0.35">
      <c r="B1215" s="92">
        <f>[9]Mides!E1206</f>
        <v>0</v>
      </c>
      <c r="C1215" s="93" t="str">
        <f>[9]Mides!D1206</f>
        <v>Jose Rodrigo, Martinez Hernandez</v>
      </c>
      <c r="D1215" s="94" t="str">
        <f>IF([9]Mides!F1206=1,"X"," ")</f>
        <v xml:space="preserve"> </v>
      </c>
      <c r="E1215" s="94" t="str">
        <f>IF([9]Mides!F1206=2,"X"," ")</f>
        <v>X</v>
      </c>
      <c r="F1215" s="95">
        <f>[9]Mides!B1206</f>
        <v>0</v>
      </c>
      <c r="G1215" s="94" t="str">
        <f>IF(AND([9]Mides!H1206&gt;=1,[9]Mides!H1206&lt;=14),"X"," ")</f>
        <v>X</v>
      </c>
      <c r="H1215" s="94" t="str">
        <f>IF(AND([9]Mides!H1206&gt;=14,[9]Mides!H1206&lt;=30),"X"," ")</f>
        <v xml:space="preserve"> </v>
      </c>
      <c r="I1215" s="94" t="str">
        <f>IF(AND([9]Mides!H1206&gt;=31,[9]Mides!H1206&lt;=60),"X","  ")</f>
        <v xml:space="preserve">  </v>
      </c>
      <c r="J1215" s="94" t="str">
        <f>IF([9]Mides!H1206&gt;60,"X", "  ")</f>
        <v xml:space="preserve">  </v>
      </c>
      <c r="K1215" s="96">
        <f>[9]Mides!N1206</f>
        <v>0</v>
      </c>
      <c r="L1215" s="96">
        <f>[9]Mides!K1206</f>
        <v>0</v>
      </c>
      <c r="M1215" s="96">
        <f>[9]Mides!L1206</f>
        <v>0</v>
      </c>
      <c r="N1215" s="96" t="str">
        <f>[9]Mides!M1206</f>
        <v>X</v>
      </c>
      <c r="O1215" s="96">
        <f t="shared" si="14"/>
        <v>0</v>
      </c>
      <c r="P1215" s="96" t="str">
        <f>[9]Mides!R1206</f>
        <v>Guatemala</v>
      </c>
      <c r="Q1215" s="96" t="str">
        <f>[9]Mides!S1206</f>
        <v>Guatemala</v>
      </c>
    </row>
    <row r="1216" spans="2:17" ht="15" thickBot="1" x14ac:dyDescent="0.35">
      <c r="B1216" s="92">
        <f>[9]Mides!E1207</f>
        <v>0</v>
      </c>
      <c r="C1216" s="93" t="str">
        <f>[9]Mides!D1207</f>
        <v xml:space="preserve">Elisa Belen, Alqui Gomez </v>
      </c>
      <c r="D1216" s="94" t="str">
        <f>IF([9]Mides!F1207=1,"X"," ")</f>
        <v>X</v>
      </c>
      <c r="E1216" s="94" t="str">
        <f>IF([9]Mides!F1207=2,"X"," ")</f>
        <v xml:space="preserve"> </v>
      </c>
      <c r="F1216" s="95">
        <f>[9]Mides!B1207</f>
        <v>0</v>
      </c>
      <c r="G1216" s="94" t="str">
        <f>IF(AND([9]Mides!H1207&gt;=1,[9]Mides!H1207&lt;=14),"X"," ")</f>
        <v>X</v>
      </c>
      <c r="H1216" s="94" t="str">
        <f>IF(AND([9]Mides!H1207&gt;=14,[9]Mides!H1207&lt;=30),"X"," ")</f>
        <v xml:space="preserve"> </v>
      </c>
      <c r="I1216" s="94" t="str">
        <f>IF(AND([9]Mides!H1207&gt;=31,[9]Mides!H1207&lt;=60),"X","  ")</f>
        <v xml:space="preserve">  </v>
      </c>
      <c r="J1216" s="94" t="str">
        <f>IF([9]Mides!H1207&gt;60,"X", "  ")</f>
        <v xml:space="preserve">  </v>
      </c>
      <c r="K1216" s="96">
        <f>[9]Mides!N1207</f>
        <v>0</v>
      </c>
      <c r="L1216" s="96">
        <f>[9]Mides!K1207</f>
        <v>0</v>
      </c>
      <c r="M1216" s="96">
        <f>[9]Mides!L1207</f>
        <v>0</v>
      </c>
      <c r="N1216" s="96" t="str">
        <f>[9]Mides!M1207</f>
        <v>X</v>
      </c>
      <c r="O1216" s="96">
        <f t="shared" si="14"/>
        <v>0</v>
      </c>
      <c r="P1216" s="96" t="str">
        <f>[9]Mides!R1207</f>
        <v>Guatemala</v>
      </c>
      <c r="Q1216" s="96" t="str">
        <f>[9]Mides!S1207</f>
        <v>Guatemala</v>
      </c>
    </row>
    <row r="1217" spans="2:17" ht="15" thickBot="1" x14ac:dyDescent="0.35">
      <c r="B1217" s="92">
        <f>[9]Mides!E1208</f>
        <v>0</v>
      </c>
      <c r="C1217" s="93" t="str">
        <f>[9]Mides!D1208</f>
        <v>Ailyn Gabriela, Gomez Izaguirre</v>
      </c>
      <c r="D1217" s="94" t="str">
        <f>IF([9]Mides!F1208=1,"X"," ")</f>
        <v>X</v>
      </c>
      <c r="E1217" s="94" t="str">
        <f>IF([9]Mides!F1208=2,"X"," ")</f>
        <v xml:space="preserve"> </v>
      </c>
      <c r="F1217" s="95">
        <f>[9]Mides!B1208</f>
        <v>0</v>
      </c>
      <c r="G1217" s="94" t="str">
        <f>IF(AND([9]Mides!H1208&gt;=1,[9]Mides!H1208&lt;=14),"X"," ")</f>
        <v>X</v>
      </c>
      <c r="H1217" s="94" t="str">
        <f>IF(AND([9]Mides!H1208&gt;=14,[9]Mides!H1208&lt;=30),"X"," ")</f>
        <v xml:space="preserve"> </v>
      </c>
      <c r="I1217" s="94" t="str">
        <f>IF(AND([9]Mides!H1208&gt;=31,[9]Mides!H1208&lt;=60),"X","  ")</f>
        <v xml:space="preserve">  </v>
      </c>
      <c r="J1217" s="94" t="str">
        <f>IF([9]Mides!H1208&gt;60,"X", "  ")</f>
        <v xml:space="preserve">  </v>
      </c>
      <c r="K1217" s="96">
        <f>[9]Mides!N1208</f>
        <v>0</v>
      </c>
      <c r="L1217" s="96">
        <f>[9]Mides!K1208</f>
        <v>0</v>
      </c>
      <c r="M1217" s="96">
        <f>[9]Mides!L1208</f>
        <v>0</v>
      </c>
      <c r="N1217" s="96" t="str">
        <f>[9]Mides!M1208</f>
        <v>X</v>
      </c>
      <c r="O1217" s="96">
        <f t="shared" si="14"/>
        <v>0</v>
      </c>
      <c r="P1217" s="96" t="str">
        <f>[9]Mides!R1208</f>
        <v>Guatemala</v>
      </c>
      <c r="Q1217" s="96" t="str">
        <f>[9]Mides!S1208</f>
        <v>Guatemala</v>
      </c>
    </row>
    <row r="1218" spans="2:17" ht="15" thickBot="1" x14ac:dyDescent="0.35">
      <c r="B1218" s="92">
        <f>[9]Mides!E1209</f>
        <v>0</v>
      </c>
      <c r="C1218" s="93" t="str">
        <f>[9]Mides!D1209</f>
        <v>Carlos Fernando, De La Cruz Gomez</v>
      </c>
      <c r="D1218" s="94" t="str">
        <f>IF([9]Mides!F1209=1,"X"," ")</f>
        <v xml:space="preserve"> </v>
      </c>
      <c r="E1218" s="94" t="str">
        <f>IF([9]Mides!F1209=2,"X"," ")</f>
        <v>X</v>
      </c>
      <c r="F1218" s="95">
        <f>[9]Mides!B1209</f>
        <v>0</v>
      </c>
      <c r="G1218" s="94" t="str">
        <f>IF(AND([9]Mides!H1209&gt;=1,[9]Mides!H1209&lt;=14),"X"," ")</f>
        <v>X</v>
      </c>
      <c r="H1218" s="94" t="str">
        <f>IF(AND([9]Mides!H1209&gt;=14,[9]Mides!H1209&lt;=30),"X"," ")</f>
        <v xml:space="preserve"> </v>
      </c>
      <c r="I1218" s="94" t="str">
        <f>IF(AND([9]Mides!H1209&gt;=31,[9]Mides!H1209&lt;=60),"X","  ")</f>
        <v xml:space="preserve">  </v>
      </c>
      <c r="J1218" s="94" t="str">
        <f>IF([9]Mides!H1209&gt;60,"X", "  ")</f>
        <v xml:space="preserve">  </v>
      </c>
      <c r="K1218" s="96">
        <f>[9]Mides!N1209</f>
        <v>0</v>
      </c>
      <c r="L1218" s="96">
        <f>[9]Mides!K1209</f>
        <v>0</v>
      </c>
      <c r="M1218" s="96">
        <f>[9]Mides!L1209</f>
        <v>0</v>
      </c>
      <c r="N1218" s="96" t="str">
        <f>[9]Mides!M1209</f>
        <v>X</v>
      </c>
      <c r="O1218" s="96">
        <f t="shared" si="14"/>
        <v>0</v>
      </c>
      <c r="P1218" s="96" t="str">
        <f>[9]Mides!R1209</f>
        <v>Guatemala</v>
      </c>
      <c r="Q1218" s="96" t="str">
        <f>[9]Mides!S1209</f>
        <v>Guatemala</v>
      </c>
    </row>
    <row r="1219" spans="2:17" ht="15" thickBot="1" x14ac:dyDescent="0.35">
      <c r="B1219" s="92">
        <f>[9]Mides!E1210</f>
        <v>0</v>
      </c>
      <c r="C1219" s="93" t="str">
        <f>[9]Mides!D1210</f>
        <v>Esteban Andre, Morataya Morales</v>
      </c>
      <c r="D1219" s="94" t="str">
        <f>IF([9]Mides!F1210=1,"X"," ")</f>
        <v xml:space="preserve"> </v>
      </c>
      <c r="E1219" s="94" t="str">
        <f>IF([9]Mides!F1210=2,"X"," ")</f>
        <v>X</v>
      </c>
      <c r="F1219" s="95">
        <f>[9]Mides!B1210</f>
        <v>2594259280101</v>
      </c>
      <c r="G1219" s="94" t="str">
        <f>IF(AND([9]Mides!H1210&gt;=1,[9]Mides!H1210&lt;=14),"X"," ")</f>
        <v>X</v>
      </c>
      <c r="H1219" s="94" t="str">
        <f>IF(AND([9]Mides!H1210&gt;=14,[9]Mides!H1210&lt;=30),"X"," ")</f>
        <v xml:space="preserve"> </v>
      </c>
      <c r="I1219" s="94" t="str">
        <f>IF(AND([9]Mides!H1210&gt;=31,[9]Mides!H1210&lt;=60),"X","  ")</f>
        <v xml:space="preserve">  </v>
      </c>
      <c r="J1219" s="94" t="str">
        <f>IF([9]Mides!H1210&gt;60,"X", "  ")</f>
        <v xml:space="preserve">  </v>
      </c>
      <c r="K1219" s="96">
        <f>[9]Mides!N1210</f>
        <v>0</v>
      </c>
      <c r="L1219" s="96">
        <f>[9]Mides!K1210</f>
        <v>0</v>
      </c>
      <c r="M1219" s="96">
        <f>[9]Mides!L1210</f>
        <v>0</v>
      </c>
      <c r="N1219" s="96" t="str">
        <f>[9]Mides!M1210</f>
        <v>X</v>
      </c>
      <c r="O1219" s="96">
        <f t="shared" si="14"/>
        <v>0</v>
      </c>
      <c r="P1219" s="96" t="str">
        <f>[9]Mides!R1210</f>
        <v>Guatemala</v>
      </c>
      <c r="Q1219" s="96" t="str">
        <f>[9]Mides!S1210</f>
        <v>Guatemala</v>
      </c>
    </row>
    <row r="1220" spans="2:17" ht="15" thickBot="1" x14ac:dyDescent="0.35">
      <c r="B1220" s="92">
        <f>[9]Mides!E1211</f>
        <v>0</v>
      </c>
      <c r="C1220" s="93" t="str">
        <f>[9]Mides!D1211</f>
        <v>Keila Victoria, Alqui Gomez</v>
      </c>
      <c r="D1220" s="94" t="str">
        <f>IF([9]Mides!F1211=1,"X"," ")</f>
        <v>X</v>
      </c>
      <c r="E1220" s="94" t="str">
        <f>IF([9]Mides!F1211=2,"X"," ")</f>
        <v xml:space="preserve"> </v>
      </c>
      <c r="F1220" s="95">
        <f>[9]Mides!B1211</f>
        <v>2468826700101</v>
      </c>
      <c r="G1220" s="94" t="str">
        <f>IF(AND([9]Mides!H1211&gt;=1,[9]Mides!H1211&lt;=14),"X"," ")</f>
        <v>X</v>
      </c>
      <c r="H1220" s="94" t="str">
        <f>IF(AND([9]Mides!H1211&gt;=14,[9]Mides!H1211&lt;=30),"X"," ")</f>
        <v xml:space="preserve"> </v>
      </c>
      <c r="I1220" s="94" t="str">
        <f>IF(AND([9]Mides!H1211&gt;=31,[9]Mides!H1211&lt;=60),"X","  ")</f>
        <v xml:space="preserve">  </v>
      </c>
      <c r="J1220" s="94" t="str">
        <f>IF([9]Mides!H1211&gt;60,"X", "  ")</f>
        <v xml:space="preserve">  </v>
      </c>
      <c r="K1220" s="96">
        <f>[9]Mides!N1211</f>
        <v>0</v>
      </c>
      <c r="L1220" s="96">
        <f>[9]Mides!K1211</f>
        <v>0</v>
      </c>
      <c r="M1220" s="96">
        <f>[9]Mides!L1211</f>
        <v>0</v>
      </c>
      <c r="N1220" s="96" t="str">
        <f>[9]Mides!M1211</f>
        <v>X</v>
      </c>
      <c r="O1220" s="96">
        <f t="shared" si="14"/>
        <v>0</v>
      </c>
      <c r="P1220" s="96" t="str">
        <f>[9]Mides!R1211</f>
        <v>Guatemala</v>
      </c>
      <c r="Q1220" s="96" t="str">
        <f>[9]Mides!S1211</f>
        <v>Guatemala</v>
      </c>
    </row>
    <row r="1221" spans="2:17" ht="15" thickBot="1" x14ac:dyDescent="0.35">
      <c r="B1221" s="92">
        <f>[9]Mides!E1212</f>
        <v>0</v>
      </c>
      <c r="C1221" s="93" t="str">
        <f>[9]Mides!D1212</f>
        <v>Angela Yasmin, Perez</v>
      </c>
      <c r="D1221" s="94" t="str">
        <f>IF([9]Mides!F1212=1,"X"," ")</f>
        <v>X</v>
      </c>
      <c r="E1221" s="94" t="str">
        <f>IF([9]Mides!F1212=2,"X"," ")</f>
        <v xml:space="preserve"> </v>
      </c>
      <c r="F1221" s="95">
        <f>[9]Mides!B1212</f>
        <v>2994533160101</v>
      </c>
      <c r="G1221" s="94" t="str">
        <f>IF(AND([9]Mides!H1212&gt;=1,[9]Mides!H1212&lt;=14),"X"," ")</f>
        <v xml:space="preserve"> </v>
      </c>
      <c r="H1221" s="94" t="str">
        <f>IF(AND([9]Mides!H1212&gt;=14,[9]Mides!H1212&lt;=30),"X"," ")</f>
        <v>X</v>
      </c>
      <c r="I1221" s="94" t="str">
        <f>IF(AND([9]Mides!H1212&gt;=31,[9]Mides!H1212&lt;=60),"X","  ")</f>
        <v xml:space="preserve">  </v>
      </c>
      <c r="J1221" s="94" t="str">
        <f>IF([9]Mides!H1212&gt;60,"X", "  ")</f>
        <v xml:space="preserve">  </v>
      </c>
      <c r="K1221" s="96">
        <f>[9]Mides!N1212</f>
        <v>0</v>
      </c>
      <c r="L1221" s="96">
        <f>[9]Mides!K1212</f>
        <v>0</v>
      </c>
      <c r="M1221" s="96">
        <f>[9]Mides!L1212</f>
        <v>0</v>
      </c>
      <c r="N1221" s="96" t="str">
        <f>[9]Mides!M1212</f>
        <v>X</v>
      </c>
      <c r="O1221" s="96">
        <f t="shared" si="14"/>
        <v>0</v>
      </c>
      <c r="P1221" s="96" t="str">
        <f>[9]Mides!R1212</f>
        <v>Guatemala</v>
      </c>
      <c r="Q1221" s="96" t="str">
        <f>[9]Mides!S1212</f>
        <v>Guatemala</v>
      </c>
    </row>
    <row r="1222" spans="2:17" ht="15" thickBot="1" x14ac:dyDescent="0.35">
      <c r="B1222" s="92">
        <f>[9]Mides!E1213</f>
        <v>0</v>
      </c>
      <c r="C1222" s="93" t="str">
        <f>[9]Mides!D1213</f>
        <v>Erick Antonio, Jocol Gomez</v>
      </c>
      <c r="D1222" s="94" t="str">
        <f>IF([9]Mides!F1213=1,"X"," ")</f>
        <v xml:space="preserve"> </v>
      </c>
      <c r="E1222" s="94" t="str">
        <f>IF([9]Mides!F1213=2,"X"," ")</f>
        <v>X</v>
      </c>
      <c r="F1222" s="95">
        <f>[9]Mides!B1213</f>
        <v>3007303060101</v>
      </c>
      <c r="G1222" s="94" t="str">
        <f>IF(AND([9]Mides!H1213&gt;=1,[9]Mides!H1213&lt;=14),"X"," ")</f>
        <v xml:space="preserve"> </v>
      </c>
      <c r="H1222" s="94" t="str">
        <f>IF(AND([9]Mides!H1213&gt;=14,[9]Mides!H1213&lt;=30),"X"," ")</f>
        <v>X</v>
      </c>
      <c r="I1222" s="94" t="str">
        <f>IF(AND([9]Mides!H1213&gt;=31,[9]Mides!H1213&lt;=60),"X","  ")</f>
        <v xml:space="preserve">  </v>
      </c>
      <c r="J1222" s="94" t="str">
        <f>IF([9]Mides!H1213&gt;60,"X", "  ")</f>
        <v xml:space="preserve">  </v>
      </c>
      <c r="K1222" s="96">
        <f>[9]Mides!N1213</f>
        <v>0</v>
      </c>
      <c r="L1222" s="96">
        <f>[9]Mides!K1213</f>
        <v>0</v>
      </c>
      <c r="M1222" s="96">
        <f>[9]Mides!L1213</f>
        <v>0</v>
      </c>
      <c r="N1222" s="96" t="str">
        <f>[9]Mides!M1213</f>
        <v>X</v>
      </c>
      <c r="O1222" s="96">
        <f t="shared" si="14"/>
        <v>0</v>
      </c>
      <c r="P1222" s="96" t="str">
        <f>[9]Mides!R1213</f>
        <v>Guatemala</v>
      </c>
      <c r="Q1222" s="96" t="str">
        <f>[9]Mides!S1213</f>
        <v>Guatemala</v>
      </c>
    </row>
    <row r="1223" spans="2:17" ht="15" thickBot="1" x14ac:dyDescent="0.35">
      <c r="B1223" s="92">
        <f>[9]Mides!E1214</f>
        <v>0</v>
      </c>
      <c r="C1223" s="93" t="str">
        <f>[9]Mides!D1214</f>
        <v>Benjamin Adolfo Baley Solis</v>
      </c>
      <c r="D1223" s="94" t="str">
        <f>IF([9]Mides!F1214=1,"X"," ")</f>
        <v xml:space="preserve"> </v>
      </c>
      <c r="E1223" s="94" t="str">
        <f>IF([9]Mides!F1214=2,"X"," ")</f>
        <v>X</v>
      </c>
      <c r="F1223" s="95">
        <f>[9]Mides!B1214</f>
        <v>2256464980101</v>
      </c>
      <c r="G1223" s="94" t="str">
        <f>IF(AND([9]Mides!H1214&gt;=1,[9]Mides!H1214&lt;=14),"X"," ")</f>
        <v>X</v>
      </c>
      <c r="H1223" s="94" t="str">
        <f>IF(AND([9]Mides!H1214&gt;=14,[9]Mides!H1214&lt;=30),"X"," ")</f>
        <v xml:space="preserve"> </v>
      </c>
      <c r="I1223" s="94" t="str">
        <f>IF(AND([9]Mides!H1214&gt;=31,[9]Mides!H1214&lt;=60),"X","  ")</f>
        <v xml:space="preserve">  </v>
      </c>
      <c r="J1223" s="94" t="str">
        <f>IF([9]Mides!H1214&gt;60,"X", "  ")</f>
        <v xml:space="preserve">  </v>
      </c>
      <c r="K1223" s="96">
        <f>[9]Mides!N1214</f>
        <v>0</v>
      </c>
      <c r="L1223" s="96">
        <f>[9]Mides!K1214</f>
        <v>0</v>
      </c>
      <c r="M1223" s="96">
        <f>[9]Mides!L1214</f>
        <v>0</v>
      </c>
      <c r="N1223" s="96" t="str">
        <f>[9]Mides!M1214</f>
        <v>X</v>
      </c>
      <c r="O1223" s="96">
        <f t="shared" si="14"/>
        <v>0</v>
      </c>
      <c r="P1223" s="96" t="str">
        <f>[9]Mides!R1214</f>
        <v>Guatemala</v>
      </c>
      <c r="Q1223" s="96" t="str">
        <f>[9]Mides!S1214</f>
        <v>Guatemala</v>
      </c>
    </row>
    <row r="1224" spans="2:17" ht="15" thickBot="1" x14ac:dyDescent="0.35">
      <c r="B1224" s="92">
        <f>[9]Mides!E1215</f>
        <v>0</v>
      </c>
      <c r="C1224" s="93" t="str">
        <f>[9]Mides!D1215</f>
        <v>André Sebastian Guzmán Ramirez</v>
      </c>
      <c r="D1224" s="94" t="str">
        <f>IF([9]Mides!F1215=1,"X"," ")</f>
        <v xml:space="preserve"> </v>
      </c>
      <c r="E1224" s="94" t="str">
        <f>IF([9]Mides!F1215=2,"X"," ")</f>
        <v>X</v>
      </c>
      <c r="F1224" s="95">
        <f>[9]Mides!B1215</f>
        <v>2220630840101</v>
      </c>
      <c r="G1224" s="94" t="str">
        <f>IF(AND([9]Mides!H1215&gt;=1,[9]Mides!H1215&lt;=14),"X"," ")</f>
        <v>X</v>
      </c>
      <c r="H1224" s="94" t="str">
        <f>IF(AND([9]Mides!H1215&gt;=14,[9]Mides!H1215&lt;=30),"X"," ")</f>
        <v xml:space="preserve"> </v>
      </c>
      <c r="I1224" s="94" t="str">
        <f>IF(AND([9]Mides!H1215&gt;=31,[9]Mides!H1215&lt;=60),"X","  ")</f>
        <v xml:space="preserve">  </v>
      </c>
      <c r="J1224" s="94" t="str">
        <f>IF([9]Mides!H1215&gt;60,"X", "  ")</f>
        <v xml:space="preserve">  </v>
      </c>
      <c r="K1224" s="96">
        <f>[9]Mides!N1215</f>
        <v>0</v>
      </c>
      <c r="L1224" s="96">
        <f>[9]Mides!K1215</f>
        <v>0</v>
      </c>
      <c r="M1224" s="96">
        <f>[9]Mides!L1215</f>
        <v>0</v>
      </c>
      <c r="N1224" s="96" t="str">
        <f>[9]Mides!M1215</f>
        <v>X</v>
      </c>
      <c r="O1224" s="96">
        <f t="shared" si="14"/>
        <v>0</v>
      </c>
      <c r="P1224" s="96" t="str">
        <f>[9]Mides!R1215</f>
        <v>Guatemala</v>
      </c>
      <c r="Q1224" s="96" t="str">
        <f>[9]Mides!S1215</f>
        <v>Guatemala</v>
      </c>
    </row>
    <row r="1225" spans="2:17" ht="15" thickBot="1" x14ac:dyDescent="0.35">
      <c r="B1225" s="92">
        <f>[9]Mides!E1216</f>
        <v>0</v>
      </c>
      <c r="C1225" s="93" t="str">
        <f>[9]Mides!D1216</f>
        <v>Esteban Roberto Cáseres Cardenas</v>
      </c>
      <c r="D1225" s="94" t="str">
        <f>IF([9]Mides!F1216=1,"X"," ")</f>
        <v xml:space="preserve"> </v>
      </c>
      <c r="E1225" s="94" t="str">
        <f>IF([9]Mides!F1216=2,"X"," ")</f>
        <v>X</v>
      </c>
      <c r="F1225" s="95">
        <f>[9]Mides!B1216</f>
        <v>2293586160101</v>
      </c>
      <c r="G1225" s="94" t="str">
        <f>IF(AND([9]Mides!H1216&gt;=1,[9]Mides!H1216&lt;=14),"X"," ")</f>
        <v>X</v>
      </c>
      <c r="H1225" s="94" t="str">
        <f>IF(AND([9]Mides!H1216&gt;=14,[9]Mides!H1216&lt;=30),"X"," ")</f>
        <v xml:space="preserve"> </v>
      </c>
      <c r="I1225" s="94" t="str">
        <f>IF(AND([9]Mides!H1216&gt;=31,[9]Mides!H1216&lt;=60),"X","  ")</f>
        <v xml:space="preserve">  </v>
      </c>
      <c r="J1225" s="94" t="str">
        <f>IF([9]Mides!H1216&gt;60,"X", "  ")</f>
        <v xml:space="preserve">  </v>
      </c>
      <c r="K1225" s="96">
        <f>[9]Mides!N1216</f>
        <v>0</v>
      </c>
      <c r="L1225" s="96">
        <f>[9]Mides!K1216</f>
        <v>0</v>
      </c>
      <c r="M1225" s="96">
        <f>[9]Mides!L1216</f>
        <v>0</v>
      </c>
      <c r="N1225" s="96" t="str">
        <f>[9]Mides!M1216</f>
        <v>X</v>
      </c>
      <c r="O1225" s="96">
        <f t="shared" si="14"/>
        <v>0</v>
      </c>
      <c r="P1225" s="96" t="str">
        <f>[9]Mides!R1216</f>
        <v>Guatemala</v>
      </c>
      <c r="Q1225" s="96" t="str">
        <f>[9]Mides!S1216</f>
        <v>Guatemala</v>
      </c>
    </row>
    <row r="1226" spans="2:17" ht="15" thickBot="1" x14ac:dyDescent="0.35">
      <c r="B1226" s="92">
        <f>[9]Mides!E1217</f>
        <v>0</v>
      </c>
      <c r="C1226" s="93" t="str">
        <f>[9]Mides!D1217</f>
        <v>Christhoper Heidegger Aguilar Velásquez</v>
      </c>
      <c r="D1226" s="94" t="str">
        <f>IF([9]Mides!F1217=1,"X"," ")</f>
        <v xml:space="preserve"> </v>
      </c>
      <c r="E1226" s="94" t="str">
        <f>IF([9]Mides!F1217=2,"X"," ")</f>
        <v>X</v>
      </c>
      <c r="F1226" s="95">
        <f>[9]Mides!B1217</f>
        <v>2302837720101</v>
      </c>
      <c r="G1226" s="94" t="str">
        <f>IF(AND([9]Mides!H1217&gt;=1,[9]Mides!H1217&lt;=14),"X"," ")</f>
        <v>X</v>
      </c>
      <c r="H1226" s="94" t="str">
        <f>IF(AND([9]Mides!H1217&gt;=14,[9]Mides!H1217&lt;=30),"X"," ")</f>
        <v xml:space="preserve"> </v>
      </c>
      <c r="I1226" s="94" t="str">
        <f>IF(AND([9]Mides!H1217&gt;=31,[9]Mides!H1217&lt;=60),"X","  ")</f>
        <v xml:space="preserve">  </v>
      </c>
      <c r="J1226" s="94" t="str">
        <f>IF([9]Mides!H1217&gt;60,"X", "  ")</f>
        <v xml:space="preserve">  </v>
      </c>
      <c r="K1226" s="96">
        <f>[9]Mides!N1217</f>
        <v>0</v>
      </c>
      <c r="L1226" s="96">
        <f>[9]Mides!K1217</f>
        <v>0</v>
      </c>
      <c r="M1226" s="96">
        <f>[9]Mides!L1217</f>
        <v>0</v>
      </c>
      <c r="N1226" s="96" t="str">
        <f>[9]Mides!M1217</f>
        <v>X</v>
      </c>
      <c r="O1226" s="96">
        <f t="shared" si="14"/>
        <v>0</v>
      </c>
      <c r="P1226" s="96" t="str">
        <f>[9]Mides!R1217</f>
        <v>Guatemala</v>
      </c>
      <c r="Q1226" s="96" t="str">
        <f>[9]Mides!S1217</f>
        <v>Guatemala</v>
      </c>
    </row>
    <row r="1227" spans="2:17" ht="15" thickBot="1" x14ac:dyDescent="0.35">
      <c r="B1227" s="92">
        <f>[9]Mides!E1218</f>
        <v>0</v>
      </c>
      <c r="C1227" s="93" t="str">
        <f>[9]Mides!D1218</f>
        <v>Luis Antonio Aguilar Orellana</v>
      </c>
      <c r="D1227" s="94" t="str">
        <f>IF([9]Mides!F1218=1,"X"," ")</f>
        <v xml:space="preserve"> </v>
      </c>
      <c r="E1227" s="94" t="str">
        <f>IF([9]Mides!F1218=2,"X"," ")</f>
        <v>X</v>
      </c>
      <c r="F1227" s="95">
        <f>[9]Mides!B1218</f>
        <v>2239701580101</v>
      </c>
      <c r="G1227" s="94" t="str">
        <f>IF(AND([9]Mides!H1218&gt;=1,[9]Mides!H1218&lt;=14),"X"," ")</f>
        <v>X</v>
      </c>
      <c r="H1227" s="94" t="str">
        <f>IF(AND([9]Mides!H1218&gt;=14,[9]Mides!H1218&lt;=30),"X"," ")</f>
        <v xml:space="preserve"> </v>
      </c>
      <c r="I1227" s="94" t="str">
        <f>IF(AND([9]Mides!H1218&gt;=31,[9]Mides!H1218&lt;=60),"X","  ")</f>
        <v xml:space="preserve">  </v>
      </c>
      <c r="J1227" s="94" t="str">
        <f>IF([9]Mides!H1218&gt;60,"X", "  ")</f>
        <v xml:space="preserve">  </v>
      </c>
      <c r="K1227" s="96">
        <f>[9]Mides!N1218</f>
        <v>0</v>
      </c>
      <c r="L1227" s="96">
        <f>[9]Mides!K1218</f>
        <v>0</v>
      </c>
      <c r="M1227" s="96">
        <f>[9]Mides!L1218</f>
        <v>0</v>
      </c>
      <c r="N1227" s="96" t="str">
        <f>[9]Mides!M1218</f>
        <v>X</v>
      </c>
      <c r="O1227" s="96">
        <f t="shared" si="14"/>
        <v>0</v>
      </c>
      <c r="P1227" s="96" t="str">
        <f>[9]Mides!R1218</f>
        <v>Guatemala</v>
      </c>
      <c r="Q1227" s="96" t="str">
        <f>[9]Mides!S1218</f>
        <v>Guatemala</v>
      </c>
    </row>
    <row r="1228" spans="2:17" ht="15" thickBot="1" x14ac:dyDescent="0.35">
      <c r="B1228" s="92">
        <f>[9]Mides!E1219</f>
        <v>0</v>
      </c>
      <c r="C1228" s="93" t="str">
        <f>[9]Mides!D1219</f>
        <v>Oscar Rodrigo Contreras Figueroa</v>
      </c>
      <c r="D1228" s="94" t="str">
        <f>IF([9]Mides!F1219=1,"X"," ")</f>
        <v xml:space="preserve"> </v>
      </c>
      <c r="E1228" s="94" t="str">
        <f>IF([9]Mides!F1219=2,"X"," ")</f>
        <v>X</v>
      </c>
      <c r="F1228" s="95">
        <f>[9]Mides!B1219</f>
        <v>2210807080101</v>
      </c>
      <c r="G1228" s="94" t="str">
        <f>IF(AND([9]Mides!H1219&gt;=1,[9]Mides!H1219&lt;=14),"X"," ")</f>
        <v>X</v>
      </c>
      <c r="H1228" s="94" t="str">
        <f>IF(AND([9]Mides!H1219&gt;=14,[9]Mides!H1219&lt;=30),"X"," ")</f>
        <v xml:space="preserve"> </v>
      </c>
      <c r="I1228" s="94" t="str">
        <f>IF(AND([9]Mides!H1219&gt;=31,[9]Mides!H1219&lt;=60),"X","  ")</f>
        <v xml:space="preserve">  </v>
      </c>
      <c r="J1228" s="94" t="str">
        <f>IF([9]Mides!H1219&gt;60,"X", "  ")</f>
        <v xml:space="preserve">  </v>
      </c>
      <c r="K1228" s="96">
        <f>[9]Mides!N1219</f>
        <v>0</v>
      </c>
      <c r="L1228" s="96">
        <f>[9]Mides!K1219</f>
        <v>0</v>
      </c>
      <c r="M1228" s="96">
        <f>[9]Mides!L1219</f>
        <v>0</v>
      </c>
      <c r="N1228" s="96" t="str">
        <f>[9]Mides!M1219</f>
        <v>X</v>
      </c>
      <c r="O1228" s="96">
        <f t="shared" si="14"/>
        <v>0</v>
      </c>
      <c r="P1228" s="96" t="str">
        <f>[9]Mides!R1219</f>
        <v>Guatemala</v>
      </c>
      <c r="Q1228" s="96" t="str">
        <f>[9]Mides!S1219</f>
        <v>Guatemala</v>
      </c>
    </row>
    <row r="1229" spans="2:17" ht="15" thickBot="1" x14ac:dyDescent="0.35">
      <c r="B1229" s="92">
        <f>[9]Mides!E1220</f>
        <v>0</v>
      </c>
      <c r="C1229" s="93" t="str">
        <f>[9]Mides!D1220</f>
        <v xml:space="preserve">Josúe Fernando Sánchez Ruano </v>
      </c>
      <c r="D1229" s="94" t="str">
        <f>IF([9]Mides!F1220=1,"X"," ")</f>
        <v xml:space="preserve"> </v>
      </c>
      <c r="E1229" s="94" t="str">
        <f>IF([9]Mides!F1220=2,"X"," ")</f>
        <v>X</v>
      </c>
      <c r="F1229" s="95">
        <f>[9]Mides!B1220</f>
        <v>2102157040101</v>
      </c>
      <c r="G1229" s="94" t="str">
        <f>IF(AND([9]Mides!H1220&gt;=1,[9]Mides!H1220&lt;=14),"X"," ")</f>
        <v>X</v>
      </c>
      <c r="H1229" s="94" t="str">
        <f>IF(AND([9]Mides!H1220&gt;=14,[9]Mides!H1220&lt;=30),"X"," ")</f>
        <v xml:space="preserve"> </v>
      </c>
      <c r="I1229" s="94" t="str">
        <f>IF(AND([9]Mides!H1220&gt;=31,[9]Mides!H1220&lt;=60),"X","  ")</f>
        <v xml:space="preserve">  </v>
      </c>
      <c r="J1229" s="94" t="str">
        <f>IF([9]Mides!H1220&gt;60,"X", "  ")</f>
        <v xml:space="preserve">  </v>
      </c>
      <c r="K1229" s="96">
        <f>[9]Mides!N1220</f>
        <v>0</v>
      </c>
      <c r="L1229" s="96">
        <f>[9]Mides!K1220</f>
        <v>0</v>
      </c>
      <c r="M1229" s="96">
        <f>[9]Mides!L1220</f>
        <v>0</v>
      </c>
      <c r="N1229" s="96" t="str">
        <f>[9]Mides!M1220</f>
        <v>X</v>
      </c>
      <c r="O1229" s="96">
        <f t="shared" si="14"/>
        <v>0</v>
      </c>
      <c r="P1229" s="96" t="str">
        <f>[9]Mides!R1220</f>
        <v>Guatemala</v>
      </c>
      <c r="Q1229" s="96" t="str">
        <f>[9]Mides!S1220</f>
        <v>Guatemala</v>
      </c>
    </row>
    <row r="1230" spans="2:17" ht="15" thickBot="1" x14ac:dyDescent="0.35">
      <c r="B1230" s="92">
        <f>[9]Mides!E1221</f>
        <v>0</v>
      </c>
      <c r="C1230" s="93" t="str">
        <f>[9]Mides!D1221</f>
        <v xml:space="preserve">William Alexandre Escobar Juárez </v>
      </c>
      <c r="D1230" s="94" t="str">
        <f>IF([9]Mides!F1221=1,"X"," ")</f>
        <v xml:space="preserve"> </v>
      </c>
      <c r="E1230" s="94" t="str">
        <f>IF([9]Mides!F1221=2,"X"," ")</f>
        <v>X</v>
      </c>
      <c r="F1230" s="95">
        <f>[9]Mides!B1221</f>
        <v>2265217960101</v>
      </c>
      <c r="G1230" s="94" t="str">
        <f>IF(AND([9]Mides!H1221&gt;=1,[9]Mides!H1221&lt;=14),"X"," ")</f>
        <v>X</v>
      </c>
      <c r="H1230" s="94" t="str">
        <f>IF(AND([9]Mides!H1221&gt;=14,[9]Mides!H1221&lt;=30),"X"," ")</f>
        <v xml:space="preserve"> </v>
      </c>
      <c r="I1230" s="94" t="str">
        <f>IF(AND([9]Mides!H1221&gt;=31,[9]Mides!H1221&lt;=60),"X","  ")</f>
        <v xml:space="preserve">  </v>
      </c>
      <c r="J1230" s="94" t="str">
        <f>IF([9]Mides!H1221&gt;60,"X", "  ")</f>
        <v xml:space="preserve">  </v>
      </c>
      <c r="K1230" s="96">
        <f>[9]Mides!N1221</f>
        <v>0</v>
      </c>
      <c r="L1230" s="96">
        <f>[9]Mides!K1221</f>
        <v>0</v>
      </c>
      <c r="M1230" s="96">
        <f>[9]Mides!L1221</f>
        <v>0</v>
      </c>
      <c r="N1230" s="96" t="str">
        <f>[9]Mides!M1221</f>
        <v>X</v>
      </c>
      <c r="O1230" s="96">
        <f t="shared" si="14"/>
        <v>0</v>
      </c>
      <c r="P1230" s="96" t="str">
        <f>[9]Mides!R1221</f>
        <v>Guatemala</v>
      </c>
      <c r="Q1230" s="96" t="str">
        <f>[9]Mides!S1221</f>
        <v>Guatemala</v>
      </c>
    </row>
    <row r="1231" spans="2:17" ht="15" thickBot="1" x14ac:dyDescent="0.35">
      <c r="B1231" s="92">
        <f>[9]Mides!E1222</f>
        <v>0</v>
      </c>
      <c r="C1231" s="93" t="str">
        <f>[9]Mides!D1222</f>
        <v>Jorge Antonio Enrique Gómez Moino</v>
      </c>
      <c r="D1231" s="94" t="str">
        <f>IF([9]Mides!F1222=1,"X"," ")</f>
        <v xml:space="preserve"> </v>
      </c>
      <c r="E1231" s="94" t="str">
        <f>IF([9]Mides!F1222=2,"X"," ")</f>
        <v>X</v>
      </c>
      <c r="F1231" s="95">
        <f>[9]Mides!B1222</f>
        <v>2105562850101</v>
      </c>
      <c r="G1231" s="94" t="str">
        <f>IF(AND([9]Mides!H1222&gt;=1,[9]Mides!H1222&lt;=14),"X"," ")</f>
        <v>X</v>
      </c>
      <c r="H1231" s="94" t="str">
        <f>IF(AND([9]Mides!H1222&gt;=14,[9]Mides!H1222&lt;=30),"X"," ")</f>
        <v xml:space="preserve"> </v>
      </c>
      <c r="I1231" s="94" t="str">
        <f>IF(AND([9]Mides!H1222&gt;=31,[9]Mides!H1222&lt;=60),"X","  ")</f>
        <v xml:space="preserve">  </v>
      </c>
      <c r="J1231" s="94" t="str">
        <f>IF([9]Mides!H1222&gt;60,"X", "  ")</f>
        <v xml:space="preserve">  </v>
      </c>
      <c r="K1231" s="96">
        <f>[9]Mides!N1222</f>
        <v>0</v>
      </c>
      <c r="L1231" s="96">
        <f>[9]Mides!K1222</f>
        <v>0</v>
      </c>
      <c r="M1231" s="96">
        <f>[9]Mides!L1222</f>
        <v>0</v>
      </c>
      <c r="N1231" s="96" t="str">
        <f>[9]Mides!M1222</f>
        <v>X</v>
      </c>
      <c r="O1231" s="96">
        <f t="shared" si="14"/>
        <v>0</v>
      </c>
      <c r="P1231" s="96" t="str">
        <f>[9]Mides!R1222</f>
        <v>Guatemala</v>
      </c>
      <c r="Q1231" s="96" t="str">
        <f>[9]Mides!S1222</f>
        <v>Guatemala</v>
      </c>
    </row>
    <row r="1232" spans="2:17" ht="15" thickBot="1" x14ac:dyDescent="0.35">
      <c r="B1232" s="92">
        <f>[9]Mides!E1223</f>
        <v>0</v>
      </c>
      <c r="C1232" s="93" t="str">
        <f>[9]Mides!D1223</f>
        <v>Danny Esequiel Jiaz López</v>
      </c>
      <c r="D1232" s="94" t="str">
        <f>IF([9]Mides!F1223=1,"X"," ")</f>
        <v xml:space="preserve"> </v>
      </c>
      <c r="E1232" s="94" t="str">
        <f>IF([9]Mides!F1223=2,"X"," ")</f>
        <v>X</v>
      </c>
      <c r="F1232" s="95">
        <f>[9]Mides!B1223</f>
        <v>2089198990101</v>
      </c>
      <c r="G1232" s="94" t="str">
        <f>IF(AND([9]Mides!H1223&gt;=1,[9]Mides!H1223&lt;=14),"X"," ")</f>
        <v>X</v>
      </c>
      <c r="H1232" s="94" t="str">
        <f>IF(AND([9]Mides!H1223&gt;=14,[9]Mides!H1223&lt;=30),"X"," ")</f>
        <v xml:space="preserve"> </v>
      </c>
      <c r="I1232" s="94" t="str">
        <f>IF(AND([9]Mides!H1223&gt;=31,[9]Mides!H1223&lt;=60),"X","  ")</f>
        <v xml:space="preserve">  </v>
      </c>
      <c r="J1232" s="94" t="str">
        <f>IF([9]Mides!H1223&gt;60,"X", "  ")</f>
        <v xml:space="preserve">  </v>
      </c>
      <c r="K1232" s="96">
        <f>[9]Mides!N1223</f>
        <v>0</v>
      </c>
      <c r="L1232" s="96">
        <f>[9]Mides!K1223</f>
        <v>0</v>
      </c>
      <c r="M1232" s="96">
        <f>[9]Mides!L1223</f>
        <v>0</v>
      </c>
      <c r="N1232" s="96" t="str">
        <f>[9]Mides!M1223</f>
        <v>X</v>
      </c>
      <c r="O1232" s="96">
        <f t="shared" si="14"/>
        <v>0</v>
      </c>
      <c r="P1232" s="96" t="str">
        <f>[9]Mides!R1223</f>
        <v>Guatemala</v>
      </c>
      <c r="Q1232" s="96" t="str">
        <f>[9]Mides!S1223</f>
        <v>Guatemala</v>
      </c>
    </row>
    <row r="1233" spans="2:17" ht="15" thickBot="1" x14ac:dyDescent="0.35">
      <c r="B1233" s="92">
        <f>[9]Mides!E1224</f>
        <v>0</v>
      </c>
      <c r="C1233" s="93" t="str">
        <f>[9]Mides!D1224</f>
        <v>Jose Andres Argueta Juárez</v>
      </c>
      <c r="D1233" s="94" t="str">
        <f>IF([9]Mides!F1224=1,"X"," ")</f>
        <v xml:space="preserve"> </v>
      </c>
      <c r="E1233" s="94" t="str">
        <f>IF([9]Mides!F1224=2,"X"," ")</f>
        <v>X</v>
      </c>
      <c r="F1233" s="95">
        <f>[9]Mides!B1224</f>
        <v>2953118190101</v>
      </c>
      <c r="G1233" s="94" t="str">
        <f>IF(AND([9]Mides!H1224&gt;=1,[9]Mides!H1224&lt;=14),"X"," ")</f>
        <v>X</v>
      </c>
      <c r="H1233" s="94" t="str">
        <f>IF(AND([9]Mides!H1224&gt;=14,[9]Mides!H1224&lt;=30),"X"," ")</f>
        <v xml:space="preserve"> </v>
      </c>
      <c r="I1233" s="94" t="str">
        <f>IF(AND([9]Mides!H1224&gt;=31,[9]Mides!H1224&lt;=60),"X","  ")</f>
        <v xml:space="preserve">  </v>
      </c>
      <c r="J1233" s="94" t="str">
        <f>IF([9]Mides!H1224&gt;60,"X", "  ")</f>
        <v xml:space="preserve">  </v>
      </c>
      <c r="K1233" s="96">
        <f>[9]Mides!N1224</f>
        <v>0</v>
      </c>
      <c r="L1233" s="96">
        <f>[9]Mides!K1224</f>
        <v>0</v>
      </c>
      <c r="M1233" s="96">
        <f>[9]Mides!L1224</f>
        <v>0</v>
      </c>
      <c r="N1233" s="96" t="str">
        <f>[9]Mides!M1224</f>
        <v>X</v>
      </c>
      <c r="O1233" s="96">
        <f t="shared" si="14"/>
        <v>0</v>
      </c>
      <c r="P1233" s="96" t="str">
        <f>[9]Mides!R1224</f>
        <v>Guatemala</v>
      </c>
      <c r="Q1233" s="96" t="str">
        <f>[9]Mides!S1224</f>
        <v>Guatemala</v>
      </c>
    </row>
    <row r="1234" spans="2:17" ht="15" thickBot="1" x14ac:dyDescent="0.35">
      <c r="B1234" s="92">
        <f>[9]Mides!E1225</f>
        <v>0</v>
      </c>
      <c r="C1234" s="93" t="str">
        <f>[9]Mides!D1225</f>
        <v>Douglas Armando Gudiel Cardona</v>
      </c>
      <c r="D1234" s="94" t="str">
        <f>IF([9]Mides!F1225=1,"X"," ")</f>
        <v xml:space="preserve"> </v>
      </c>
      <c r="E1234" s="94" t="str">
        <f>IF([9]Mides!F1225=2,"X"," ")</f>
        <v>X</v>
      </c>
      <c r="F1234" s="95">
        <f>[9]Mides!B1225</f>
        <v>2237088950101</v>
      </c>
      <c r="G1234" s="94" t="str">
        <f>IF(AND([9]Mides!H1225&gt;=1,[9]Mides!H1225&lt;=14),"X"," ")</f>
        <v>X</v>
      </c>
      <c r="H1234" s="94" t="str">
        <f>IF(AND([9]Mides!H1225&gt;=14,[9]Mides!H1225&lt;=30),"X"," ")</f>
        <v xml:space="preserve"> </v>
      </c>
      <c r="I1234" s="94" t="str">
        <f>IF(AND([9]Mides!H1225&gt;=31,[9]Mides!H1225&lt;=60),"X","  ")</f>
        <v xml:space="preserve">  </v>
      </c>
      <c r="J1234" s="94" t="str">
        <f>IF([9]Mides!H1225&gt;60,"X", "  ")</f>
        <v xml:space="preserve">  </v>
      </c>
      <c r="K1234" s="96">
        <f>[9]Mides!N1225</f>
        <v>0</v>
      </c>
      <c r="L1234" s="96">
        <f>[9]Mides!K1225</f>
        <v>0</v>
      </c>
      <c r="M1234" s="96">
        <f>[9]Mides!L1225</f>
        <v>0</v>
      </c>
      <c r="N1234" s="96" t="str">
        <f>[9]Mides!M1225</f>
        <v>X</v>
      </c>
      <c r="O1234" s="96">
        <f t="shared" si="14"/>
        <v>0</v>
      </c>
      <c r="P1234" s="96" t="str">
        <f>[9]Mides!R1225</f>
        <v>Guatemala</v>
      </c>
      <c r="Q1234" s="96" t="str">
        <f>[9]Mides!S1225</f>
        <v>Guatemala</v>
      </c>
    </row>
    <row r="1235" spans="2:17" ht="15" thickBot="1" x14ac:dyDescent="0.35">
      <c r="B1235" s="92">
        <f>[9]Mides!E1226</f>
        <v>0</v>
      </c>
      <c r="C1235" s="93" t="str">
        <f>[9]Mides!D1226</f>
        <v xml:space="preserve">Luis Eduardo Estrada Vicente </v>
      </c>
      <c r="D1235" s="94" t="str">
        <f>IF([9]Mides!F1226=1,"X"," ")</f>
        <v xml:space="preserve"> </v>
      </c>
      <c r="E1235" s="94" t="str">
        <f>IF([9]Mides!F1226=2,"X"," ")</f>
        <v>X</v>
      </c>
      <c r="F1235" s="95">
        <f>[9]Mides!B1226</f>
        <v>2289662130101</v>
      </c>
      <c r="G1235" s="94" t="str">
        <f>IF(AND([9]Mides!H1226&gt;=1,[9]Mides!H1226&lt;=14),"X"," ")</f>
        <v>X</v>
      </c>
      <c r="H1235" s="94" t="str">
        <f>IF(AND([9]Mides!H1226&gt;=14,[9]Mides!H1226&lt;=30),"X"," ")</f>
        <v xml:space="preserve"> </v>
      </c>
      <c r="I1235" s="94" t="str">
        <f>IF(AND([9]Mides!H1226&gt;=31,[9]Mides!H1226&lt;=60),"X","  ")</f>
        <v xml:space="preserve">  </v>
      </c>
      <c r="J1235" s="94" t="str">
        <f>IF([9]Mides!H1226&gt;60,"X", "  ")</f>
        <v xml:space="preserve">  </v>
      </c>
      <c r="K1235" s="96">
        <f>[9]Mides!N1226</f>
        <v>0</v>
      </c>
      <c r="L1235" s="96">
        <f>[9]Mides!K1226</f>
        <v>0</v>
      </c>
      <c r="M1235" s="96">
        <f>[9]Mides!L1226</f>
        <v>0</v>
      </c>
      <c r="N1235" s="96" t="str">
        <f>[9]Mides!M1226</f>
        <v>X</v>
      </c>
      <c r="O1235" s="96">
        <f t="shared" si="14"/>
        <v>0</v>
      </c>
      <c r="P1235" s="96" t="str">
        <f>[9]Mides!R1226</f>
        <v>Guatemala</v>
      </c>
      <c r="Q1235" s="96" t="str">
        <f>[9]Mides!S1226</f>
        <v>Guatemala</v>
      </c>
    </row>
    <row r="1236" spans="2:17" ht="15" thickBot="1" x14ac:dyDescent="0.35">
      <c r="B1236" s="92">
        <f>[9]Mides!E1227</f>
        <v>0</v>
      </c>
      <c r="C1236" s="93" t="str">
        <f>[9]Mides!D1227</f>
        <v>Henry Cristofer Alexander García Alvarez</v>
      </c>
      <c r="D1236" s="94" t="str">
        <f>IF([9]Mides!F1227=1,"X"," ")</f>
        <v xml:space="preserve"> </v>
      </c>
      <c r="E1236" s="94" t="str">
        <f>IF([9]Mides!F1227=2,"X"," ")</f>
        <v>X</v>
      </c>
      <c r="F1236" s="95">
        <f>[9]Mides!B1227</f>
        <v>2104908610101</v>
      </c>
      <c r="G1236" s="94" t="str">
        <f>IF(AND([9]Mides!H1227&gt;=1,[9]Mides!H1227&lt;=14),"X"," ")</f>
        <v>X</v>
      </c>
      <c r="H1236" s="94" t="str">
        <f>IF(AND([9]Mides!H1227&gt;=14,[9]Mides!H1227&lt;=30),"X"," ")</f>
        <v xml:space="preserve"> </v>
      </c>
      <c r="I1236" s="94" t="str">
        <f>IF(AND([9]Mides!H1227&gt;=31,[9]Mides!H1227&lt;=60),"X","  ")</f>
        <v xml:space="preserve">  </v>
      </c>
      <c r="J1236" s="94" t="str">
        <f>IF([9]Mides!H1227&gt;60,"X", "  ")</f>
        <v xml:space="preserve">  </v>
      </c>
      <c r="K1236" s="96">
        <f>[9]Mides!N1227</f>
        <v>0</v>
      </c>
      <c r="L1236" s="96">
        <f>[9]Mides!K1227</f>
        <v>0</v>
      </c>
      <c r="M1236" s="96">
        <f>[9]Mides!L1227</f>
        <v>0</v>
      </c>
      <c r="N1236" s="96" t="str">
        <f>[9]Mides!M1227</f>
        <v>X</v>
      </c>
      <c r="O1236" s="96">
        <f t="shared" si="14"/>
        <v>0</v>
      </c>
      <c r="P1236" s="96" t="str">
        <f>[9]Mides!R1227</f>
        <v>Guatemala</v>
      </c>
      <c r="Q1236" s="96" t="str">
        <f>[9]Mides!S1227</f>
        <v>Guatemala</v>
      </c>
    </row>
    <row r="1237" spans="2:17" ht="15" thickBot="1" x14ac:dyDescent="0.35">
      <c r="B1237" s="92">
        <f>[9]Mides!E1228</f>
        <v>0</v>
      </c>
      <c r="C1237" s="93" t="str">
        <f>[9]Mides!D1228</f>
        <v xml:space="preserve">José Pablo González Cardona </v>
      </c>
      <c r="D1237" s="94" t="str">
        <f>IF([9]Mides!F1228=1,"X"," ")</f>
        <v xml:space="preserve"> </v>
      </c>
      <c r="E1237" s="94" t="str">
        <f>IF([9]Mides!F1228=2,"X"," ")</f>
        <v>X</v>
      </c>
      <c r="F1237" s="95">
        <f>[9]Mides!B1228</f>
        <v>2167598110101</v>
      </c>
      <c r="G1237" s="94" t="str">
        <f>IF(AND([9]Mides!H1228&gt;=1,[9]Mides!H1228&lt;=14),"X"," ")</f>
        <v>X</v>
      </c>
      <c r="H1237" s="94" t="str">
        <f>IF(AND([9]Mides!H1228&gt;=14,[9]Mides!H1228&lt;=30),"X"," ")</f>
        <v xml:space="preserve"> </v>
      </c>
      <c r="I1237" s="94" t="str">
        <f>IF(AND([9]Mides!H1228&gt;=31,[9]Mides!H1228&lt;=60),"X","  ")</f>
        <v xml:space="preserve">  </v>
      </c>
      <c r="J1237" s="94" t="str">
        <f>IF([9]Mides!H1228&gt;60,"X", "  ")</f>
        <v xml:space="preserve">  </v>
      </c>
      <c r="K1237" s="96">
        <f>[9]Mides!N1228</f>
        <v>0</v>
      </c>
      <c r="L1237" s="96">
        <f>[9]Mides!K1228</f>
        <v>0</v>
      </c>
      <c r="M1237" s="96">
        <f>[9]Mides!L1228</f>
        <v>0</v>
      </c>
      <c r="N1237" s="96" t="str">
        <f>[9]Mides!M1228</f>
        <v>X</v>
      </c>
      <c r="O1237" s="96">
        <f t="shared" si="14"/>
        <v>0</v>
      </c>
      <c r="P1237" s="96" t="str">
        <f>[9]Mides!R1228</f>
        <v>Guatemala</v>
      </c>
      <c r="Q1237" s="96" t="str">
        <f>[9]Mides!S1228</f>
        <v>Guatemala</v>
      </c>
    </row>
    <row r="1238" spans="2:17" ht="15" thickBot="1" x14ac:dyDescent="0.35">
      <c r="B1238" s="92">
        <f>[9]Mides!E1229</f>
        <v>0</v>
      </c>
      <c r="C1238" s="93" t="str">
        <f>[9]Mides!D1229</f>
        <v xml:space="preserve">Dylan Josúe Salazar Alquijay </v>
      </c>
      <c r="D1238" s="94" t="str">
        <f>IF([9]Mides!F1229=1,"X"," ")</f>
        <v xml:space="preserve"> </v>
      </c>
      <c r="E1238" s="94" t="str">
        <f>IF([9]Mides!F1229=2,"X"," ")</f>
        <v>X</v>
      </c>
      <c r="F1238" s="95">
        <f>[9]Mides!B1229</f>
        <v>2035764110101</v>
      </c>
      <c r="G1238" s="94" t="str">
        <f>IF(AND([9]Mides!H1229&gt;=1,[9]Mides!H1229&lt;=14),"X"," ")</f>
        <v>X</v>
      </c>
      <c r="H1238" s="94" t="str">
        <f>IF(AND([9]Mides!H1229&gt;=14,[9]Mides!H1229&lt;=30),"X"," ")</f>
        <v xml:space="preserve"> </v>
      </c>
      <c r="I1238" s="94" t="str">
        <f>IF(AND([9]Mides!H1229&gt;=31,[9]Mides!H1229&lt;=60),"X","  ")</f>
        <v xml:space="preserve">  </v>
      </c>
      <c r="J1238" s="94" t="str">
        <f>IF([9]Mides!H1229&gt;60,"X", "  ")</f>
        <v xml:space="preserve">  </v>
      </c>
      <c r="K1238" s="96">
        <f>[9]Mides!N1229</f>
        <v>0</v>
      </c>
      <c r="L1238" s="96">
        <f>[9]Mides!K1229</f>
        <v>0</v>
      </c>
      <c r="M1238" s="96">
        <f>[9]Mides!L1229</f>
        <v>0</v>
      </c>
      <c r="N1238" s="96" t="str">
        <f>[9]Mides!M1229</f>
        <v>X</v>
      </c>
      <c r="O1238" s="96">
        <f t="shared" si="14"/>
        <v>0</v>
      </c>
      <c r="P1238" s="96" t="str">
        <f>[9]Mides!R1229</f>
        <v>Guatemala</v>
      </c>
      <c r="Q1238" s="96" t="str">
        <f>[9]Mides!S1229</f>
        <v>Guatemala</v>
      </c>
    </row>
    <row r="1239" spans="2:17" ht="15" thickBot="1" x14ac:dyDescent="0.35">
      <c r="B1239" s="92">
        <f>[9]Mides!E1230</f>
        <v>0</v>
      </c>
      <c r="C1239" s="93" t="str">
        <f>[9]Mides!D1230</f>
        <v>Bharsie Arévalo Marroquin</v>
      </c>
      <c r="D1239" s="94" t="str">
        <f>IF([9]Mides!F1230=1,"X"," ")</f>
        <v xml:space="preserve"> </v>
      </c>
      <c r="E1239" s="94" t="str">
        <f>IF([9]Mides!F1230=2,"X"," ")</f>
        <v>X</v>
      </c>
      <c r="F1239" s="95">
        <f>[9]Mides!B1230</f>
        <v>2180156070101</v>
      </c>
      <c r="G1239" s="94" t="str">
        <f>IF(AND([9]Mides!H1230&gt;=1,[9]Mides!H1230&lt;=14),"X"," ")</f>
        <v>X</v>
      </c>
      <c r="H1239" s="94" t="str">
        <f>IF(AND([9]Mides!H1230&gt;=14,[9]Mides!H1230&lt;=30),"X"," ")</f>
        <v xml:space="preserve"> </v>
      </c>
      <c r="I1239" s="94" t="str">
        <f>IF(AND([9]Mides!H1230&gt;=31,[9]Mides!H1230&lt;=60),"X","  ")</f>
        <v xml:space="preserve">  </v>
      </c>
      <c r="J1239" s="94" t="str">
        <f>IF([9]Mides!H1230&gt;60,"X", "  ")</f>
        <v xml:space="preserve">  </v>
      </c>
      <c r="K1239" s="96">
        <f>[9]Mides!N1230</f>
        <v>0</v>
      </c>
      <c r="L1239" s="96">
        <f>[9]Mides!K1230</f>
        <v>0</v>
      </c>
      <c r="M1239" s="96">
        <f>[9]Mides!L1230</f>
        <v>0</v>
      </c>
      <c r="N1239" s="96" t="str">
        <f>[9]Mides!M1230</f>
        <v>X</v>
      </c>
      <c r="O1239" s="96">
        <f t="shared" si="14"/>
        <v>0</v>
      </c>
      <c r="P1239" s="96" t="str">
        <f>[9]Mides!R1230</f>
        <v>Guatemala</v>
      </c>
      <c r="Q1239" s="96" t="str">
        <f>[9]Mides!S1230</f>
        <v>Guatemala</v>
      </c>
    </row>
    <row r="1240" spans="2:17" ht="15" thickBot="1" x14ac:dyDescent="0.35">
      <c r="B1240" s="92">
        <f>[9]Mides!E1231</f>
        <v>0</v>
      </c>
      <c r="C1240" s="93" t="str">
        <f>[9]Mides!D1231</f>
        <v>Angel Gabriel Coronado Mendóza</v>
      </c>
      <c r="D1240" s="94" t="str">
        <f>IF([9]Mides!F1231=1,"X"," ")</f>
        <v xml:space="preserve"> </v>
      </c>
      <c r="E1240" s="94" t="str">
        <f>IF([9]Mides!F1231=2,"X"," ")</f>
        <v>X</v>
      </c>
      <c r="F1240" s="95">
        <f>[9]Mides!B1231</f>
        <v>2081094200101</v>
      </c>
      <c r="G1240" s="94" t="str">
        <f>IF(AND([9]Mides!H1231&gt;=1,[9]Mides!H1231&lt;=14),"X"," ")</f>
        <v>X</v>
      </c>
      <c r="H1240" s="94" t="str">
        <f>IF(AND([9]Mides!H1231&gt;=14,[9]Mides!H1231&lt;=30),"X"," ")</f>
        <v xml:space="preserve"> </v>
      </c>
      <c r="I1240" s="94" t="str">
        <f>IF(AND([9]Mides!H1231&gt;=31,[9]Mides!H1231&lt;=60),"X","  ")</f>
        <v xml:space="preserve">  </v>
      </c>
      <c r="J1240" s="94" t="str">
        <f>IF([9]Mides!H1231&gt;60,"X", "  ")</f>
        <v xml:space="preserve">  </v>
      </c>
      <c r="K1240" s="96">
        <f>[9]Mides!N1231</f>
        <v>0</v>
      </c>
      <c r="L1240" s="96">
        <f>[9]Mides!K1231</f>
        <v>0</v>
      </c>
      <c r="M1240" s="96">
        <f>[9]Mides!L1231</f>
        <v>0</v>
      </c>
      <c r="N1240" s="96" t="str">
        <f>[9]Mides!M1231</f>
        <v>X</v>
      </c>
      <c r="O1240" s="96">
        <f t="shared" si="14"/>
        <v>0</v>
      </c>
      <c r="P1240" s="96" t="str">
        <f>[9]Mides!R1231</f>
        <v>Guatemala</v>
      </c>
      <c r="Q1240" s="96" t="str">
        <f>[9]Mides!S1231</f>
        <v>Guatemala</v>
      </c>
    </row>
    <row r="1241" spans="2:17" ht="15" thickBot="1" x14ac:dyDescent="0.35">
      <c r="B1241" s="92">
        <f>[9]Mides!E1232</f>
        <v>0</v>
      </c>
      <c r="C1241" s="93" t="str">
        <f>[9]Mides!D1232</f>
        <v>Miguel  Geovany  López Laynes</v>
      </c>
      <c r="D1241" s="94" t="str">
        <f>IF([9]Mides!F1232=1,"X"," ")</f>
        <v xml:space="preserve"> </v>
      </c>
      <c r="E1241" s="94" t="str">
        <f>IF([9]Mides!F1232=2,"X"," ")</f>
        <v>X</v>
      </c>
      <c r="F1241" s="95">
        <f>[9]Mides!B1232</f>
        <v>2286591400101</v>
      </c>
      <c r="G1241" s="94" t="str">
        <f>IF(AND([9]Mides!H1232&gt;=1,[9]Mides!H1232&lt;=14),"X"," ")</f>
        <v>X</v>
      </c>
      <c r="H1241" s="94" t="str">
        <f>IF(AND([9]Mides!H1232&gt;=14,[9]Mides!H1232&lt;=30),"X"," ")</f>
        <v xml:space="preserve"> </v>
      </c>
      <c r="I1241" s="94" t="str">
        <f>IF(AND([9]Mides!H1232&gt;=31,[9]Mides!H1232&lt;=60),"X","  ")</f>
        <v xml:space="preserve">  </v>
      </c>
      <c r="J1241" s="94" t="str">
        <f>IF([9]Mides!H1232&gt;60,"X", "  ")</f>
        <v xml:space="preserve">  </v>
      </c>
      <c r="K1241" s="96">
        <f>[9]Mides!N1232</f>
        <v>0</v>
      </c>
      <c r="L1241" s="96">
        <f>[9]Mides!K1232</f>
        <v>0</v>
      </c>
      <c r="M1241" s="96">
        <f>[9]Mides!L1232</f>
        <v>0</v>
      </c>
      <c r="N1241" s="96" t="str">
        <f>[9]Mides!M1232</f>
        <v>X</v>
      </c>
      <c r="O1241" s="96">
        <f t="shared" si="14"/>
        <v>0</v>
      </c>
      <c r="P1241" s="96" t="str">
        <f>[9]Mides!R1232</f>
        <v>Guatemala</v>
      </c>
      <c r="Q1241" s="96" t="str">
        <f>[9]Mides!S1232</f>
        <v>Guatemala</v>
      </c>
    </row>
    <row r="1242" spans="2:17" ht="15" thickBot="1" x14ac:dyDescent="0.35">
      <c r="B1242" s="92">
        <f>[9]Mides!E1233</f>
        <v>0</v>
      </c>
      <c r="C1242" s="93" t="str">
        <f>[9]Mides!D1233</f>
        <v xml:space="preserve">José Saul Orrego Escobar </v>
      </c>
      <c r="D1242" s="94" t="str">
        <f>IF([9]Mides!F1233=1,"X"," ")</f>
        <v xml:space="preserve"> </v>
      </c>
      <c r="E1242" s="94" t="str">
        <f>IF([9]Mides!F1233=2,"X"," ")</f>
        <v>X</v>
      </c>
      <c r="F1242" s="95">
        <f>[9]Mides!B1233</f>
        <v>2126690440101</v>
      </c>
      <c r="G1242" s="94" t="str">
        <f>IF(AND([9]Mides!H1233&gt;=1,[9]Mides!H1233&lt;=14),"X"," ")</f>
        <v>X</v>
      </c>
      <c r="H1242" s="94" t="str">
        <f>IF(AND([9]Mides!H1233&gt;=14,[9]Mides!H1233&lt;=30),"X"," ")</f>
        <v xml:space="preserve"> </v>
      </c>
      <c r="I1242" s="94" t="str">
        <f>IF(AND([9]Mides!H1233&gt;=31,[9]Mides!H1233&lt;=60),"X","  ")</f>
        <v xml:space="preserve">  </v>
      </c>
      <c r="J1242" s="94" t="str">
        <f>IF([9]Mides!H1233&gt;60,"X", "  ")</f>
        <v xml:space="preserve">  </v>
      </c>
      <c r="K1242" s="96">
        <f>[9]Mides!N1233</f>
        <v>0</v>
      </c>
      <c r="L1242" s="96">
        <f>[9]Mides!K1233</f>
        <v>0</v>
      </c>
      <c r="M1242" s="96">
        <f>[9]Mides!L1233</f>
        <v>0</v>
      </c>
      <c r="N1242" s="96" t="str">
        <f>[9]Mides!M1233</f>
        <v>X</v>
      </c>
      <c r="O1242" s="96">
        <f t="shared" si="14"/>
        <v>0</v>
      </c>
      <c r="P1242" s="96" t="str">
        <f>[9]Mides!R1233</f>
        <v>Guatemala</v>
      </c>
      <c r="Q1242" s="96" t="str">
        <f>[9]Mides!S1233</f>
        <v>Guatemala</v>
      </c>
    </row>
    <row r="1243" spans="2:17" ht="15" thickBot="1" x14ac:dyDescent="0.35">
      <c r="B1243" s="92">
        <f>[9]Mides!E1234</f>
        <v>0</v>
      </c>
      <c r="C1243" s="93" t="str">
        <f>[9]Mides!D1234</f>
        <v>Osman Samuel Soto Guatemala</v>
      </c>
      <c r="D1243" s="94" t="str">
        <f>IF([9]Mides!F1234=1,"X"," ")</f>
        <v xml:space="preserve"> </v>
      </c>
      <c r="E1243" s="94" t="str">
        <f>IF([9]Mides!F1234=2,"X"," ")</f>
        <v>X</v>
      </c>
      <c r="F1243" s="95">
        <f>[9]Mides!B1234</f>
        <v>2132096910101</v>
      </c>
      <c r="G1243" s="94" t="str">
        <f>IF(AND([9]Mides!H1234&gt;=1,[9]Mides!H1234&lt;=14),"X"," ")</f>
        <v>X</v>
      </c>
      <c r="H1243" s="94" t="str">
        <f>IF(AND([9]Mides!H1234&gt;=14,[9]Mides!H1234&lt;=30),"X"," ")</f>
        <v xml:space="preserve"> </v>
      </c>
      <c r="I1243" s="94" t="str">
        <f>IF(AND([9]Mides!H1234&gt;=31,[9]Mides!H1234&lt;=60),"X","  ")</f>
        <v xml:space="preserve">  </v>
      </c>
      <c r="J1243" s="94" t="str">
        <f>IF([9]Mides!H1234&gt;60,"X", "  ")</f>
        <v xml:space="preserve">  </v>
      </c>
      <c r="K1243" s="96">
        <f>[9]Mides!N1234</f>
        <v>0</v>
      </c>
      <c r="L1243" s="96">
        <f>[9]Mides!K1234</f>
        <v>0</v>
      </c>
      <c r="M1243" s="96">
        <f>[9]Mides!L1234</f>
        <v>0</v>
      </c>
      <c r="N1243" s="96" t="str">
        <f>[9]Mides!M1234</f>
        <v>X</v>
      </c>
      <c r="O1243" s="96">
        <f t="shared" si="14"/>
        <v>0</v>
      </c>
      <c r="P1243" s="96" t="str">
        <f>[9]Mides!R1234</f>
        <v>Guatemala</v>
      </c>
      <c r="Q1243" s="96" t="str">
        <f>[9]Mides!S1234</f>
        <v>Guatemala</v>
      </c>
    </row>
    <row r="1244" spans="2:17" ht="15" thickBot="1" x14ac:dyDescent="0.35">
      <c r="B1244" s="92">
        <f>[9]Mides!E1235</f>
        <v>0</v>
      </c>
      <c r="C1244" s="93" t="str">
        <f>[9]Mides!D1235</f>
        <v>Kevder Rashíd Mayer Meléndez</v>
      </c>
      <c r="D1244" s="94" t="str">
        <f>IF([9]Mides!F1235=1,"X"," ")</f>
        <v xml:space="preserve"> </v>
      </c>
      <c r="E1244" s="94" t="str">
        <f>IF([9]Mides!F1235=2,"X"," ")</f>
        <v>X</v>
      </c>
      <c r="F1244" s="95">
        <f>[9]Mides!B1235</f>
        <v>2064093970101</v>
      </c>
      <c r="G1244" s="94" t="str">
        <f>IF(AND([9]Mides!H1235&gt;=1,[9]Mides!H1235&lt;=14),"X"," ")</f>
        <v>X</v>
      </c>
      <c r="H1244" s="94" t="str">
        <f>IF(AND([9]Mides!H1235&gt;=14,[9]Mides!H1235&lt;=30),"X"," ")</f>
        <v xml:space="preserve"> </v>
      </c>
      <c r="I1244" s="94" t="str">
        <f>IF(AND([9]Mides!H1235&gt;=31,[9]Mides!H1235&lt;=60),"X","  ")</f>
        <v xml:space="preserve">  </v>
      </c>
      <c r="J1244" s="94" t="str">
        <f>IF([9]Mides!H1235&gt;60,"X", "  ")</f>
        <v xml:space="preserve">  </v>
      </c>
      <c r="K1244" s="96">
        <f>[9]Mides!N1235</f>
        <v>0</v>
      </c>
      <c r="L1244" s="96">
        <f>[9]Mides!K1235</f>
        <v>0</v>
      </c>
      <c r="M1244" s="96">
        <f>[9]Mides!L1235</f>
        <v>0</v>
      </c>
      <c r="N1244" s="96" t="str">
        <f>[9]Mides!M1235</f>
        <v>X</v>
      </c>
      <c r="O1244" s="96">
        <f t="shared" si="14"/>
        <v>0</v>
      </c>
      <c r="P1244" s="96" t="str">
        <f>[9]Mides!R1235</f>
        <v>Guatemala</v>
      </c>
      <c r="Q1244" s="96" t="str">
        <f>[9]Mides!S1235</f>
        <v>Guatemala</v>
      </c>
    </row>
    <row r="1245" spans="2:17" ht="15" thickBot="1" x14ac:dyDescent="0.35">
      <c r="B1245" s="92">
        <f>[9]Mides!E1236</f>
        <v>0</v>
      </c>
      <c r="C1245" s="93" t="str">
        <f>[9]Mides!D1236</f>
        <v>Luis Pedro Pablo Cerrato</v>
      </c>
      <c r="D1245" s="94" t="str">
        <f>IF([9]Mides!F1236=1,"X"," ")</f>
        <v xml:space="preserve"> </v>
      </c>
      <c r="E1245" s="94" t="str">
        <f>IF([9]Mides!F1236=2,"X"," ")</f>
        <v>X</v>
      </c>
      <c r="F1245" s="95">
        <f>[9]Mides!B1236</f>
        <v>2043060190101</v>
      </c>
      <c r="G1245" s="94" t="str">
        <f>IF(AND([9]Mides!H1236&gt;=1,[9]Mides!H1236&lt;=14),"X"," ")</f>
        <v>X</v>
      </c>
      <c r="H1245" s="94" t="str">
        <f>IF(AND([9]Mides!H1236&gt;=14,[9]Mides!H1236&lt;=30),"X"," ")</f>
        <v xml:space="preserve"> </v>
      </c>
      <c r="I1245" s="94" t="str">
        <f>IF(AND([9]Mides!H1236&gt;=31,[9]Mides!H1236&lt;=60),"X","  ")</f>
        <v xml:space="preserve">  </v>
      </c>
      <c r="J1245" s="94" t="str">
        <f>IF([9]Mides!H1236&gt;60,"X", "  ")</f>
        <v xml:space="preserve">  </v>
      </c>
      <c r="K1245" s="96">
        <f>[9]Mides!N1236</f>
        <v>0</v>
      </c>
      <c r="L1245" s="96">
        <f>[9]Mides!K1236</f>
        <v>0</v>
      </c>
      <c r="M1245" s="96">
        <f>[9]Mides!L1236</f>
        <v>0</v>
      </c>
      <c r="N1245" s="96" t="str">
        <f>[9]Mides!M1236</f>
        <v>X</v>
      </c>
      <c r="O1245" s="96">
        <f t="shared" si="14"/>
        <v>0</v>
      </c>
      <c r="P1245" s="96" t="str">
        <f>[9]Mides!R1236</f>
        <v>Guatemala</v>
      </c>
      <c r="Q1245" s="96" t="str">
        <f>[9]Mides!S1236</f>
        <v>Guatemala</v>
      </c>
    </row>
    <row r="1246" spans="2:17" ht="15" thickBot="1" x14ac:dyDescent="0.35">
      <c r="B1246" s="92">
        <f>[9]Mides!E1237</f>
        <v>0</v>
      </c>
      <c r="C1246" s="93" t="str">
        <f>[9]Mides!D1237</f>
        <v>Crisitan Daniel Boror López</v>
      </c>
      <c r="D1246" s="94" t="str">
        <f>IF([9]Mides!F1237=1,"X"," ")</f>
        <v xml:space="preserve"> </v>
      </c>
      <c r="E1246" s="94" t="str">
        <f>IF([9]Mides!F1237=2,"X"," ")</f>
        <v>X</v>
      </c>
      <c r="F1246" s="95">
        <f>[9]Mides!B1237</f>
        <v>2068326130101</v>
      </c>
      <c r="G1246" s="94" t="str">
        <f>IF(AND([9]Mides!H1237&gt;=1,[9]Mides!H1237&lt;=14),"X"," ")</f>
        <v>X</v>
      </c>
      <c r="H1246" s="94" t="str">
        <f>IF(AND([9]Mides!H1237&gt;=14,[9]Mides!H1237&lt;=30),"X"," ")</f>
        <v xml:space="preserve"> </v>
      </c>
      <c r="I1246" s="94" t="str">
        <f>IF(AND([9]Mides!H1237&gt;=31,[9]Mides!H1237&lt;=60),"X","  ")</f>
        <v xml:space="preserve">  </v>
      </c>
      <c r="J1246" s="94" t="str">
        <f>IF([9]Mides!H1237&gt;60,"X", "  ")</f>
        <v xml:space="preserve">  </v>
      </c>
      <c r="K1246" s="96">
        <f>[9]Mides!N1237</f>
        <v>0</v>
      </c>
      <c r="L1246" s="96">
        <f>[9]Mides!K1237</f>
        <v>0</v>
      </c>
      <c r="M1246" s="96">
        <f>[9]Mides!L1237</f>
        <v>0</v>
      </c>
      <c r="N1246" s="96" t="str">
        <f>[9]Mides!M1237</f>
        <v>X</v>
      </c>
      <c r="O1246" s="96">
        <f t="shared" si="14"/>
        <v>0</v>
      </c>
      <c r="P1246" s="96" t="str">
        <f>[9]Mides!R1237</f>
        <v>Guatemala</v>
      </c>
      <c r="Q1246" s="96" t="str">
        <f>[9]Mides!S1237</f>
        <v>Guatemala</v>
      </c>
    </row>
    <row r="1247" spans="2:17" ht="15" thickBot="1" x14ac:dyDescent="0.35">
      <c r="B1247" s="92">
        <f>[9]Mides!E1238</f>
        <v>0</v>
      </c>
      <c r="C1247" s="93" t="str">
        <f>[9]Mides!D1238</f>
        <v>Kevin Eduardo Borot López</v>
      </c>
      <c r="D1247" s="94" t="str">
        <f>IF([9]Mides!F1238=1,"X"," ")</f>
        <v xml:space="preserve"> </v>
      </c>
      <c r="E1247" s="94" t="str">
        <f>IF([9]Mides!F1238=2,"X"," ")</f>
        <v>X</v>
      </c>
      <c r="F1247" s="95">
        <f>[9]Mides!B1238</f>
        <v>2018531830101</v>
      </c>
      <c r="G1247" s="94" t="str">
        <f>IF(AND([9]Mides!H1238&gt;=1,[9]Mides!H1238&lt;=14),"X"," ")</f>
        <v>X</v>
      </c>
      <c r="H1247" s="94" t="str">
        <f>IF(AND([9]Mides!H1238&gt;=14,[9]Mides!H1238&lt;=30),"X"," ")</f>
        <v xml:space="preserve"> </v>
      </c>
      <c r="I1247" s="94" t="str">
        <f>IF(AND([9]Mides!H1238&gt;=31,[9]Mides!H1238&lt;=60),"X","  ")</f>
        <v xml:space="preserve">  </v>
      </c>
      <c r="J1247" s="94" t="str">
        <f>IF([9]Mides!H1238&gt;60,"X", "  ")</f>
        <v xml:space="preserve">  </v>
      </c>
      <c r="K1247" s="96">
        <f>[9]Mides!N1238</f>
        <v>0</v>
      </c>
      <c r="L1247" s="96">
        <f>[9]Mides!K1238</f>
        <v>0</v>
      </c>
      <c r="M1247" s="96">
        <f>[9]Mides!L1238</f>
        <v>0</v>
      </c>
      <c r="N1247" s="96" t="str">
        <f>[9]Mides!M1238</f>
        <v>X</v>
      </c>
      <c r="O1247" s="96">
        <f t="shared" si="14"/>
        <v>0</v>
      </c>
      <c r="P1247" s="96" t="str">
        <f>[9]Mides!R1238</f>
        <v>Guatemala</v>
      </c>
      <c r="Q1247" s="96" t="str">
        <f>[9]Mides!S1238</f>
        <v>Guatemala</v>
      </c>
    </row>
    <row r="1248" spans="2:17" ht="15" thickBot="1" x14ac:dyDescent="0.35">
      <c r="B1248" s="92">
        <f>[9]Mides!E1239</f>
        <v>0</v>
      </c>
      <c r="C1248" s="93" t="str">
        <f>[9]Mides!D1239</f>
        <v xml:space="preserve">Jhonatan Josue Arredondo Carrera </v>
      </c>
      <c r="D1248" s="94" t="str">
        <f>IF([9]Mides!F1239=1,"X"," ")</f>
        <v xml:space="preserve"> </v>
      </c>
      <c r="E1248" s="94" t="str">
        <f>IF([9]Mides!F1239=2,"X"," ")</f>
        <v>X</v>
      </c>
      <c r="F1248" s="95">
        <f>[9]Mides!B1239</f>
        <v>3650265300608</v>
      </c>
      <c r="G1248" s="94" t="str">
        <f>IF(AND([9]Mides!H1239&gt;=1,[9]Mides!H1239&lt;=14),"X"," ")</f>
        <v xml:space="preserve"> </v>
      </c>
      <c r="H1248" s="94" t="str">
        <f>IF(AND([9]Mides!H1239&gt;=14,[9]Mides!H1239&lt;=30),"X"," ")</f>
        <v>X</v>
      </c>
      <c r="I1248" s="94" t="str">
        <f>IF(AND([9]Mides!H1239&gt;=31,[9]Mides!H1239&lt;=60),"X","  ")</f>
        <v xml:space="preserve">  </v>
      </c>
      <c r="J1248" s="94" t="str">
        <f>IF([9]Mides!H1239&gt;60,"X", "  ")</f>
        <v xml:space="preserve">  </v>
      </c>
      <c r="K1248" s="96">
        <f>[9]Mides!N1239</f>
        <v>0</v>
      </c>
      <c r="L1248" s="96">
        <f>[9]Mides!K1239</f>
        <v>0</v>
      </c>
      <c r="M1248" s="96">
        <f>[9]Mides!L1239</f>
        <v>0</v>
      </c>
      <c r="N1248" s="96" t="str">
        <f>[9]Mides!M1239</f>
        <v>X</v>
      </c>
      <c r="O1248" s="96">
        <f t="shared" si="14"/>
        <v>0</v>
      </c>
      <c r="P1248" s="96" t="str">
        <f>[9]Mides!R1239</f>
        <v>Guatemala</v>
      </c>
      <c r="Q1248" s="96" t="str">
        <f>[9]Mides!S1239</f>
        <v>Guatemala</v>
      </c>
    </row>
    <row r="1249" spans="2:17" ht="15" thickBot="1" x14ac:dyDescent="0.35">
      <c r="B1249" s="92">
        <f>[9]Mides!E1240</f>
        <v>0</v>
      </c>
      <c r="C1249" s="93" t="str">
        <f>[9]Mides!D1240</f>
        <v>Kevin Alexsannder López Barrera</v>
      </c>
      <c r="D1249" s="94" t="str">
        <f>IF([9]Mides!F1240=1,"X"," ")</f>
        <v xml:space="preserve"> </v>
      </c>
      <c r="E1249" s="94" t="str">
        <f>IF([9]Mides!F1240=2,"X"," ")</f>
        <v>X</v>
      </c>
      <c r="F1249" s="95">
        <f>[9]Mides!B1240</f>
        <v>2038896650101</v>
      </c>
      <c r="G1249" s="94" t="str">
        <f>IF(AND([9]Mides!H1240&gt;=1,[9]Mides!H1240&lt;=14),"X"," ")</f>
        <v>X</v>
      </c>
      <c r="H1249" s="94" t="str">
        <f>IF(AND([9]Mides!H1240&gt;=14,[9]Mides!H1240&lt;=30),"X"," ")</f>
        <v xml:space="preserve"> </v>
      </c>
      <c r="I1249" s="94" t="str">
        <f>IF(AND([9]Mides!H1240&gt;=31,[9]Mides!H1240&lt;=60),"X","  ")</f>
        <v xml:space="preserve">  </v>
      </c>
      <c r="J1249" s="94" t="str">
        <f>IF([9]Mides!H1240&gt;60,"X", "  ")</f>
        <v xml:space="preserve">  </v>
      </c>
      <c r="K1249" s="96">
        <f>[9]Mides!N1240</f>
        <v>0</v>
      </c>
      <c r="L1249" s="96">
        <f>[9]Mides!K1240</f>
        <v>0</v>
      </c>
      <c r="M1249" s="96">
        <f>[9]Mides!L1240</f>
        <v>0</v>
      </c>
      <c r="N1249" s="96" t="str">
        <f>[9]Mides!M1240</f>
        <v>X</v>
      </c>
      <c r="O1249" s="96">
        <f t="shared" si="14"/>
        <v>0</v>
      </c>
      <c r="P1249" s="96" t="str">
        <f>[9]Mides!R1240</f>
        <v>Guatemala</v>
      </c>
      <c r="Q1249" s="96" t="str">
        <f>[9]Mides!S1240</f>
        <v>Guatemala</v>
      </c>
    </row>
    <row r="1250" spans="2:17" ht="15" thickBot="1" x14ac:dyDescent="0.35">
      <c r="B1250" s="92">
        <f>[9]Mides!E1241</f>
        <v>0</v>
      </c>
      <c r="C1250" s="93" t="str">
        <f>[9]Mides!D1241</f>
        <v xml:space="preserve">Dielo Alejandro Trigeros Murillo </v>
      </c>
      <c r="D1250" s="94" t="str">
        <f>IF([9]Mides!F1241=1,"X"," ")</f>
        <v xml:space="preserve"> </v>
      </c>
      <c r="E1250" s="94" t="str">
        <f>IF([9]Mides!F1241=2,"X"," ")</f>
        <v>X</v>
      </c>
      <c r="F1250" s="95">
        <f>[9]Mides!B1241</f>
        <v>2058565350101</v>
      </c>
      <c r="G1250" s="94" t="str">
        <f>IF(AND([9]Mides!H1241&gt;=1,[9]Mides!H1241&lt;=14),"X"," ")</f>
        <v>X</v>
      </c>
      <c r="H1250" s="94" t="str">
        <f>IF(AND([9]Mides!H1241&gt;=14,[9]Mides!H1241&lt;=30),"X"," ")</f>
        <v xml:space="preserve"> </v>
      </c>
      <c r="I1250" s="94" t="str">
        <f>IF(AND([9]Mides!H1241&gt;=31,[9]Mides!H1241&lt;=60),"X","  ")</f>
        <v xml:space="preserve">  </v>
      </c>
      <c r="J1250" s="94" t="str">
        <f>IF([9]Mides!H1241&gt;60,"X", "  ")</f>
        <v xml:space="preserve">  </v>
      </c>
      <c r="K1250" s="96">
        <f>[9]Mides!N1241</f>
        <v>0</v>
      </c>
      <c r="L1250" s="96">
        <f>[9]Mides!K1241</f>
        <v>0</v>
      </c>
      <c r="M1250" s="96">
        <f>[9]Mides!L1241</f>
        <v>0</v>
      </c>
      <c r="N1250" s="96" t="str">
        <f>[9]Mides!M1241</f>
        <v>X</v>
      </c>
      <c r="O1250" s="96">
        <f t="shared" si="14"/>
        <v>0</v>
      </c>
      <c r="P1250" s="96" t="str">
        <f>[9]Mides!R1241</f>
        <v>Guatemala</v>
      </c>
      <c r="Q1250" s="96" t="str">
        <f>[9]Mides!S1241</f>
        <v>Guatemala</v>
      </c>
    </row>
    <row r="1251" spans="2:17" ht="15" thickBot="1" x14ac:dyDescent="0.35">
      <c r="B1251" s="92">
        <f>[9]Mides!E1242</f>
        <v>0</v>
      </c>
      <c r="C1251" s="93" t="str">
        <f>[9]Mides!D1242</f>
        <v>José Pablo Petzey López</v>
      </c>
      <c r="D1251" s="94" t="str">
        <f>IF([9]Mides!F1242=1,"X"," ")</f>
        <v xml:space="preserve"> </v>
      </c>
      <c r="E1251" s="94" t="str">
        <f>IF([9]Mides!F1242=2,"X"," ")</f>
        <v>X</v>
      </c>
      <c r="F1251" s="95">
        <f>[9]Mides!B1242</f>
        <v>2019305520108</v>
      </c>
      <c r="G1251" s="94" t="str">
        <f>IF(AND([9]Mides!H1242&gt;=1,[9]Mides!H1242&lt;=14),"X"," ")</f>
        <v>X</v>
      </c>
      <c r="H1251" s="94" t="str">
        <f>IF(AND([9]Mides!H1242&gt;=14,[9]Mides!H1242&lt;=30),"X"," ")</f>
        <v xml:space="preserve"> </v>
      </c>
      <c r="I1251" s="94" t="str">
        <f>IF(AND([9]Mides!H1242&gt;=31,[9]Mides!H1242&lt;=60),"X","  ")</f>
        <v xml:space="preserve">  </v>
      </c>
      <c r="J1251" s="94" t="str">
        <f>IF([9]Mides!H1242&gt;60,"X", "  ")</f>
        <v xml:space="preserve">  </v>
      </c>
      <c r="K1251" s="96">
        <f>[9]Mides!N1242</f>
        <v>0</v>
      </c>
      <c r="L1251" s="96">
        <f>[9]Mides!K1242</f>
        <v>0</v>
      </c>
      <c r="M1251" s="96">
        <f>[9]Mides!L1242</f>
        <v>0</v>
      </c>
      <c r="N1251" s="96" t="str">
        <f>[9]Mides!M1242</f>
        <v>X</v>
      </c>
      <c r="O1251" s="96">
        <f t="shared" si="14"/>
        <v>0</v>
      </c>
      <c r="P1251" s="96" t="str">
        <f>[9]Mides!R1242</f>
        <v>Guatemala</v>
      </c>
      <c r="Q1251" s="96" t="str">
        <f>[9]Mides!S1242</f>
        <v>Guatemala</v>
      </c>
    </row>
    <row r="1252" spans="2:17" ht="15" thickBot="1" x14ac:dyDescent="0.35">
      <c r="B1252" s="92">
        <f>[9]Mides!E1243</f>
        <v>0</v>
      </c>
      <c r="C1252" s="93" t="str">
        <f>[9]Mides!D1243</f>
        <v xml:space="preserve">Carlos David Hernández </v>
      </c>
      <c r="D1252" s="94" t="str">
        <f>IF([9]Mides!F1243=1,"X"," ")</f>
        <v xml:space="preserve"> </v>
      </c>
      <c r="E1252" s="94" t="str">
        <f>IF([9]Mides!F1243=2,"X"," ")</f>
        <v>X</v>
      </c>
      <c r="F1252" s="95">
        <f>[9]Mides!B1243</f>
        <v>2043570200101</v>
      </c>
      <c r="G1252" s="94" t="str">
        <f>IF(AND([9]Mides!H1243&gt;=1,[9]Mides!H1243&lt;=14),"X"," ")</f>
        <v>X</v>
      </c>
      <c r="H1252" s="94" t="str">
        <f>IF(AND([9]Mides!H1243&gt;=14,[9]Mides!H1243&lt;=30),"X"," ")</f>
        <v xml:space="preserve"> </v>
      </c>
      <c r="I1252" s="94" t="str">
        <f>IF(AND([9]Mides!H1243&gt;=31,[9]Mides!H1243&lt;=60),"X","  ")</f>
        <v xml:space="preserve">  </v>
      </c>
      <c r="J1252" s="94" t="str">
        <f>IF([9]Mides!H1243&gt;60,"X", "  ")</f>
        <v xml:space="preserve">  </v>
      </c>
      <c r="K1252" s="96">
        <f>[9]Mides!N1243</f>
        <v>0</v>
      </c>
      <c r="L1252" s="96">
        <f>[9]Mides!K1243</f>
        <v>0</v>
      </c>
      <c r="M1252" s="96">
        <f>[9]Mides!L1243</f>
        <v>0</v>
      </c>
      <c r="N1252" s="96" t="str">
        <f>[9]Mides!M1243</f>
        <v>X</v>
      </c>
      <c r="O1252" s="96">
        <f t="shared" si="14"/>
        <v>0</v>
      </c>
      <c r="P1252" s="96" t="str">
        <f>[9]Mides!R1243</f>
        <v>Guatemala</v>
      </c>
      <c r="Q1252" s="96" t="str">
        <f>[9]Mides!S1243</f>
        <v>Guatemala</v>
      </c>
    </row>
    <row r="1253" spans="2:17" ht="15" thickBot="1" x14ac:dyDescent="0.35">
      <c r="B1253" s="92">
        <f>[9]Mides!E1244</f>
        <v>0</v>
      </c>
      <c r="C1253" s="93" t="str">
        <f>[9]Mides!D1244</f>
        <v xml:space="preserve">Jared Aram Cartagena Díaz </v>
      </c>
      <c r="D1253" s="94" t="str">
        <f>IF([9]Mides!F1244=1,"X"," ")</f>
        <v xml:space="preserve"> </v>
      </c>
      <c r="E1253" s="94" t="str">
        <f>IF([9]Mides!F1244=2,"X"," ")</f>
        <v>X</v>
      </c>
      <c r="F1253" s="95">
        <f>[9]Mides!B1244</f>
        <v>2170434290101</v>
      </c>
      <c r="G1253" s="94" t="str">
        <f>IF(AND([9]Mides!H1244&gt;=1,[9]Mides!H1244&lt;=14),"X"," ")</f>
        <v>X</v>
      </c>
      <c r="H1253" s="94" t="str">
        <f>IF(AND([9]Mides!H1244&gt;=14,[9]Mides!H1244&lt;=30),"X"," ")</f>
        <v xml:space="preserve"> </v>
      </c>
      <c r="I1253" s="94" t="str">
        <f>IF(AND([9]Mides!H1244&gt;=31,[9]Mides!H1244&lt;=60),"X","  ")</f>
        <v xml:space="preserve">  </v>
      </c>
      <c r="J1253" s="94" t="str">
        <f>IF([9]Mides!H1244&gt;60,"X", "  ")</f>
        <v xml:space="preserve">  </v>
      </c>
      <c r="K1253" s="96">
        <f>[9]Mides!N1244</f>
        <v>0</v>
      </c>
      <c r="L1253" s="96">
        <f>[9]Mides!K1244</f>
        <v>0</v>
      </c>
      <c r="M1253" s="96">
        <f>[9]Mides!L1244</f>
        <v>0</v>
      </c>
      <c r="N1253" s="96" t="str">
        <f>[9]Mides!M1244</f>
        <v>X</v>
      </c>
      <c r="O1253" s="96">
        <f t="shared" si="14"/>
        <v>0</v>
      </c>
      <c r="P1253" s="96" t="str">
        <f>[9]Mides!R1244</f>
        <v>Guatemala</v>
      </c>
      <c r="Q1253" s="96" t="str">
        <f>[9]Mides!S1244</f>
        <v>Guatemala</v>
      </c>
    </row>
    <row r="1254" spans="2:17" ht="15" thickBot="1" x14ac:dyDescent="0.35">
      <c r="B1254" s="92">
        <f>[9]Mides!E1245</f>
        <v>0</v>
      </c>
      <c r="C1254" s="93" t="str">
        <f>[9]Mides!D1245</f>
        <v>Samuel Aron Morales Barrios</v>
      </c>
      <c r="D1254" s="94" t="str">
        <f>IF([9]Mides!F1245=1,"X"," ")</f>
        <v xml:space="preserve"> </v>
      </c>
      <c r="E1254" s="94" t="str">
        <f>IF([9]Mides!F1245=2,"X"," ")</f>
        <v>X</v>
      </c>
      <c r="F1254" s="95">
        <f>[9]Mides!B1245</f>
        <v>3022449560101</v>
      </c>
      <c r="G1254" s="94" t="str">
        <f>IF(AND([9]Mides!H1245&gt;=1,[9]Mides!H1245&lt;=14),"X"," ")</f>
        <v>X</v>
      </c>
      <c r="H1254" s="94" t="str">
        <f>IF(AND([9]Mides!H1245&gt;=14,[9]Mides!H1245&lt;=30),"X"," ")</f>
        <v xml:space="preserve"> </v>
      </c>
      <c r="I1254" s="94" t="str">
        <f>IF(AND([9]Mides!H1245&gt;=31,[9]Mides!H1245&lt;=60),"X","  ")</f>
        <v xml:space="preserve">  </v>
      </c>
      <c r="J1254" s="94" t="str">
        <f>IF([9]Mides!H1245&gt;60,"X", "  ")</f>
        <v xml:space="preserve">  </v>
      </c>
      <c r="K1254" s="96">
        <f>[9]Mides!N1245</f>
        <v>0</v>
      </c>
      <c r="L1254" s="96">
        <f>[9]Mides!K1245</f>
        <v>0</v>
      </c>
      <c r="M1254" s="96">
        <f>[9]Mides!L1245</f>
        <v>0</v>
      </c>
      <c r="N1254" s="96" t="str">
        <f>[9]Mides!M1245</f>
        <v>X</v>
      </c>
      <c r="O1254" s="96">
        <f t="shared" si="14"/>
        <v>0</v>
      </c>
      <c r="P1254" s="96" t="str">
        <f>[9]Mides!R1245</f>
        <v>Guatemala</v>
      </c>
      <c r="Q1254" s="96" t="str">
        <f>[9]Mides!S1245</f>
        <v>Guatemala</v>
      </c>
    </row>
    <row r="1255" spans="2:17" ht="15" thickBot="1" x14ac:dyDescent="0.35">
      <c r="B1255" s="92">
        <f>[9]Mides!E1246</f>
        <v>0</v>
      </c>
      <c r="C1255" s="93" t="str">
        <f>[9]Mides!D1246</f>
        <v>Diego Andres Molina Gaitan</v>
      </c>
      <c r="D1255" s="94" t="str">
        <f>IF([9]Mides!F1246=1,"X"," ")</f>
        <v xml:space="preserve"> </v>
      </c>
      <c r="E1255" s="94" t="str">
        <f>IF([9]Mides!F1246=2,"X"," ")</f>
        <v>X</v>
      </c>
      <c r="F1255" s="95">
        <f>[9]Mides!B1246</f>
        <v>2003656490101</v>
      </c>
      <c r="G1255" s="94" t="str">
        <f>IF(AND([9]Mides!H1246&gt;=1,[9]Mides!H1246&lt;=14),"X"," ")</f>
        <v>X</v>
      </c>
      <c r="H1255" s="94" t="str">
        <f>IF(AND([9]Mides!H1246&gt;=14,[9]Mides!H1246&lt;=30),"X"," ")</f>
        <v xml:space="preserve"> </v>
      </c>
      <c r="I1255" s="94" t="str">
        <f>IF(AND([9]Mides!H1246&gt;=31,[9]Mides!H1246&lt;=60),"X","  ")</f>
        <v xml:space="preserve">  </v>
      </c>
      <c r="J1255" s="94" t="str">
        <f>IF([9]Mides!H1246&gt;60,"X", "  ")</f>
        <v xml:space="preserve">  </v>
      </c>
      <c r="K1255" s="96">
        <f>[9]Mides!N1246</f>
        <v>0</v>
      </c>
      <c r="L1255" s="96">
        <f>[9]Mides!K1246</f>
        <v>0</v>
      </c>
      <c r="M1255" s="96">
        <f>[9]Mides!L1246</f>
        <v>0</v>
      </c>
      <c r="N1255" s="96" t="str">
        <f>[9]Mides!M1246</f>
        <v>X</v>
      </c>
      <c r="O1255" s="96">
        <f t="shared" si="14"/>
        <v>0</v>
      </c>
      <c r="P1255" s="96" t="str">
        <f>[9]Mides!R1246</f>
        <v>Guatemala</v>
      </c>
      <c r="Q1255" s="96" t="str">
        <f>[9]Mides!S1246</f>
        <v>Guatemala</v>
      </c>
    </row>
    <row r="1256" spans="2:17" ht="15" thickBot="1" x14ac:dyDescent="0.35">
      <c r="B1256" s="92">
        <f>[9]Mides!E1247</f>
        <v>0</v>
      </c>
      <c r="C1256" s="93" t="str">
        <f>[9]Mides!D1247</f>
        <v xml:space="preserve">Alan Samuel Pérez Herrera </v>
      </c>
      <c r="D1256" s="94" t="str">
        <f>IF([9]Mides!F1247=1,"X"," ")</f>
        <v xml:space="preserve"> </v>
      </c>
      <c r="E1256" s="94" t="str">
        <f>IF([9]Mides!F1247=2,"X"," ")</f>
        <v>X</v>
      </c>
      <c r="F1256" s="95">
        <f>[9]Mides!B1247</f>
        <v>2007719060101</v>
      </c>
      <c r="G1256" s="94" t="str">
        <f>IF(AND([9]Mides!H1247&gt;=1,[9]Mides!H1247&lt;=14),"X"," ")</f>
        <v>X</v>
      </c>
      <c r="H1256" s="94" t="str">
        <f>IF(AND([9]Mides!H1247&gt;=14,[9]Mides!H1247&lt;=30),"X"," ")</f>
        <v xml:space="preserve"> </v>
      </c>
      <c r="I1256" s="94" t="str">
        <f>IF(AND([9]Mides!H1247&gt;=31,[9]Mides!H1247&lt;=60),"X","  ")</f>
        <v xml:space="preserve">  </v>
      </c>
      <c r="J1256" s="94" t="str">
        <f>IF([9]Mides!H1247&gt;60,"X", "  ")</f>
        <v xml:space="preserve">  </v>
      </c>
      <c r="K1256" s="96">
        <f>[9]Mides!N1247</f>
        <v>0</v>
      </c>
      <c r="L1256" s="96">
        <f>[9]Mides!K1247</f>
        <v>0</v>
      </c>
      <c r="M1256" s="96">
        <f>[9]Mides!L1247</f>
        <v>0</v>
      </c>
      <c r="N1256" s="96" t="str">
        <f>[9]Mides!M1247</f>
        <v>X</v>
      </c>
      <c r="O1256" s="96">
        <f t="shared" si="14"/>
        <v>0</v>
      </c>
      <c r="P1256" s="96" t="str">
        <f>[9]Mides!R1247</f>
        <v>Guatemala</v>
      </c>
      <c r="Q1256" s="96" t="str">
        <f>[9]Mides!S1247</f>
        <v>Guatemala</v>
      </c>
    </row>
    <row r="1257" spans="2:17" ht="15" thickBot="1" x14ac:dyDescent="0.35">
      <c r="B1257" s="92">
        <f>[9]Mides!E1248</f>
        <v>0</v>
      </c>
      <c r="C1257" s="93" t="str">
        <f>[9]Mides!D1248</f>
        <v>Ariel Benjamin Maldonado Cifuentes</v>
      </c>
      <c r="D1257" s="94" t="str">
        <f>IF([9]Mides!F1248=1,"X"," ")</f>
        <v xml:space="preserve"> </v>
      </c>
      <c r="E1257" s="94" t="str">
        <f>IF([9]Mides!F1248=2,"X"," ")</f>
        <v>X</v>
      </c>
      <c r="F1257" s="95">
        <f>[9]Mides!B1248</f>
        <v>2008104130101</v>
      </c>
      <c r="G1257" s="94" t="str">
        <f>IF(AND([9]Mides!H1248&gt;=1,[9]Mides!H1248&lt;=14),"X"," ")</f>
        <v>X</v>
      </c>
      <c r="H1257" s="94" t="str">
        <f>IF(AND([9]Mides!H1248&gt;=14,[9]Mides!H1248&lt;=30),"X"," ")</f>
        <v xml:space="preserve"> </v>
      </c>
      <c r="I1257" s="94" t="str">
        <f>IF(AND([9]Mides!H1248&gt;=31,[9]Mides!H1248&lt;=60),"X","  ")</f>
        <v xml:space="preserve">  </v>
      </c>
      <c r="J1257" s="94" t="str">
        <f>IF([9]Mides!H1248&gt;60,"X", "  ")</f>
        <v xml:space="preserve">  </v>
      </c>
      <c r="K1257" s="96">
        <f>[9]Mides!N1248</f>
        <v>0</v>
      </c>
      <c r="L1257" s="96">
        <f>[9]Mides!K1248</f>
        <v>0</v>
      </c>
      <c r="M1257" s="96">
        <f>[9]Mides!L1248</f>
        <v>0</v>
      </c>
      <c r="N1257" s="96" t="str">
        <f>[9]Mides!M1248</f>
        <v>X</v>
      </c>
      <c r="O1257" s="96">
        <f t="shared" si="14"/>
        <v>0</v>
      </c>
      <c r="P1257" s="96" t="str">
        <f>[9]Mides!R1248</f>
        <v>Guatemala</v>
      </c>
      <c r="Q1257" s="96" t="str">
        <f>[9]Mides!S1248</f>
        <v>Guatemala</v>
      </c>
    </row>
    <row r="1258" spans="2:17" ht="15" thickBot="1" x14ac:dyDescent="0.35">
      <c r="B1258" s="92">
        <f>[9]Mides!E1249</f>
        <v>0</v>
      </c>
      <c r="C1258" s="93" t="str">
        <f>[9]Mides!D1249</f>
        <v>Juan David Elezar Calachij García</v>
      </c>
      <c r="D1258" s="94" t="str">
        <f>IF([9]Mides!F1249=1,"X"," ")</f>
        <v xml:space="preserve"> </v>
      </c>
      <c r="E1258" s="94" t="str">
        <f>IF([9]Mides!F1249=2,"X"," ")</f>
        <v>X</v>
      </c>
      <c r="F1258" s="95">
        <f>[9]Mides!B1249</f>
        <v>2028434590101</v>
      </c>
      <c r="G1258" s="94" t="str">
        <f>IF(AND([9]Mides!H1249&gt;=1,[9]Mides!H1249&lt;=14),"X"," ")</f>
        <v>X</v>
      </c>
      <c r="H1258" s="94" t="str">
        <f>IF(AND([9]Mides!H1249&gt;=14,[9]Mides!H1249&lt;=30),"X"," ")</f>
        <v xml:space="preserve"> </v>
      </c>
      <c r="I1258" s="94" t="str">
        <f>IF(AND([9]Mides!H1249&gt;=31,[9]Mides!H1249&lt;=60),"X","  ")</f>
        <v xml:space="preserve">  </v>
      </c>
      <c r="J1258" s="94" t="str">
        <f>IF([9]Mides!H1249&gt;60,"X", "  ")</f>
        <v xml:space="preserve">  </v>
      </c>
      <c r="K1258" s="96">
        <f>[9]Mides!N1249</f>
        <v>0</v>
      </c>
      <c r="L1258" s="96">
        <f>[9]Mides!K1249</f>
        <v>0</v>
      </c>
      <c r="M1258" s="96">
        <f>[9]Mides!L1249</f>
        <v>0</v>
      </c>
      <c r="N1258" s="96" t="str">
        <f>[9]Mides!M1249</f>
        <v>X</v>
      </c>
      <c r="O1258" s="96">
        <f t="shared" si="14"/>
        <v>0</v>
      </c>
      <c r="P1258" s="96" t="str">
        <f>[9]Mides!R1249</f>
        <v>Guatemala</v>
      </c>
      <c r="Q1258" s="96" t="str">
        <f>[9]Mides!S1249</f>
        <v>Guatemala</v>
      </c>
    </row>
    <row r="1259" spans="2:17" ht="15" thickBot="1" x14ac:dyDescent="0.35">
      <c r="B1259" s="92">
        <f>[9]Mides!E1250</f>
        <v>0</v>
      </c>
      <c r="C1259" s="93" t="str">
        <f>[9]Mides!D1250</f>
        <v>Luis José Pablo Cerrato</v>
      </c>
      <c r="D1259" s="94" t="str">
        <f>IF([9]Mides!F1250=1,"X"," ")</f>
        <v xml:space="preserve"> </v>
      </c>
      <c r="E1259" s="94" t="str">
        <f>IF([9]Mides!F1250=2,"X"," ")</f>
        <v>X</v>
      </c>
      <c r="F1259" s="95">
        <f>[9]Mides!B1250</f>
        <v>0</v>
      </c>
      <c r="G1259" s="94" t="str">
        <f>IF(AND([9]Mides!H1250&gt;=1,[9]Mides!H1250&lt;=14),"X"," ")</f>
        <v>X</v>
      </c>
      <c r="H1259" s="94" t="str">
        <f>IF(AND([9]Mides!H1250&gt;=14,[9]Mides!H1250&lt;=30),"X"," ")</f>
        <v xml:space="preserve"> </v>
      </c>
      <c r="I1259" s="94" t="str">
        <f>IF(AND([9]Mides!H1250&gt;=31,[9]Mides!H1250&lt;=60),"X","  ")</f>
        <v xml:space="preserve">  </v>
      </c>
      <c r="J1259" s="94" t="str">
        <f>IF([9]Mides!H1250&gt;60,"X", "  ")</f>
        <v xml:space="preserve">  </v>
      </c>
      <c r="K1259" s="96">
        <f>[9]Mides!N1250</f>
        <v>0</v>
      </c>
      <c r="L1259" s="96">
        <f>[9]Mides!K1250</f>
        <v>0</v>
      </c>
      <c r="M1259" s="96">
        <f>[9]Mides!L1250</f>
        <v>0</v>
      </c>
      <c r="N1259" s="96" t="str">
        <f>[9]Mides!M1250</f>
        <v>X</v>
      </c>
      <c r="O1259" s="96">
        <f t="shared" si="14"/>
        <v>0</v>
      </c>
      <c r="P1259" s="96" t="str">
        <f>[9]Mides!R1250</f>
        <v>Guatemala</v>
      </c>
      <c r="Q1259" s="96" t="str">
        <f>[9]Mides!S1250</f>
        <v>Guatemala</v>
      </c>
    </row>
    <row r="1260" spans="2:17" ht="15" thickBot="1" x14ac:dyDescent="0.35">
      <c r="B1260" s="92">
        <f>[9]Mides!E1251</f>
        <v>0</v>
      </c>
      <c r="C1260" s="93" t="str">
        <f>[9]Mides!D1251</f>
        <v xml:space="preserve">Derek Nehemías Monzón Osorio </v>
      </c>
      <c r="D1260" s="94" t="str">
        <f>IF([9]Mides!F1251=1,"X"," ")</f>
        <v xml:space="preserve"> </v>
      </c>
      <c r="E1260" s="94" t="str">
        <f>IF([9]Mides!F1251=2,"X"," ")</f>
        <v>X</v>
      </c>
      <c r="F1260" s="95">
        <f>[9]Mides!B1251</f>
        <v>2243246590101</v>
      </c>
      <c r="G1260" s="94" t="str">
        <f>IF(AND([9]Mides!H1251&gt;=1,[9]Mides!H1251&lt;=14),"X"," ")</f>
        <v>X</v>
      </c>
      <c r="H1260" s="94" t="str">
        <f>IF(AND([9]Mides!H1251&gt;=14,[9]Mides!H1251&lt;=30),"X"," ")</f>
        <v xml:space="preserve"> </v>
      </c>
      <c r="I1260" s="94" t="str">
        <f>IF(AND([9]Mides!H1251&gt;=31,[9]Mides!H1251&lt;=60),"X","  ")</f>
        <v xml:space="preserve">  </v>
      </c>
      <c r="J1260" s="94" t="str">
        <f>IF([9]Mides!H1251&gt;60,"X", "  ")</f>
        <v xml:space="preserve">  </v>
      </c>
      <c r="K1260" s="96">
        <f>[9]Mides!N1251</f>
        <v>0</v>
      </c>
      <c r="L1260" s="96">
        <f>[9]Mides!K1251</f>
        <v>0</v>
      </c>
      <c r="M1260" s="96">
        <f>[9]Mides!L1251</f>
        <v>0</v>
      </c>
      <c r="N1260" s="96" t="str">
        <f>[9]Mides!M1251</f>
        <v>X</v>
      </c>
      <c r="O1260" s="96">
        <f t="shared" si="14"/>
        <v>0</v>
      </c>
      <c r="P1260" s="96" t="str">
        <f>[9]Mides!R1251</f>
        <v>Guatemala</v>
      </c>
      <c r="Q1260" s="96" t="str">
        <f>[9]Mides!S1251</f>
        <v>Guatemala</v>
      </c>
    </row>
    <row r="1261" spans="2:17" ht="15" thickBot="1" x14ac:dyDescent="0.35">
      <c r="B1261" s="92">
        <f>[9]Mides!E1252</f>
        <v>0</v>
      </c>
      <c r="C1261" s="93" t="str">
        <f>[9]Mides!D1252</f>
        <v>Jonatan Elias Morales Barrios</v>
      </c>
      <c r="D1261" s="94" t="str">
        <f>IF([9]Mides!F1252=1,"X"," ")</f>
        <v xml:space="preserve"> </v>
      </c>
      <c r="E1261" s="94" t="str">
        <f>IF([9]Mides!F1252=2,"X"," ")</f>
        <v>X</v>
      </c>
      <c r="F1261" s="95">
        <f>[9]Mides!B1252</f>
        <v>0</v>
      </c>
      <c r="G1261" s="94" t="str">
        <f>IF(AND([9]Mides!H1252&gt;=1,[9]Mides!H1252&lt;=14),"X"," ")</f>
        <v>X</v>
      </c>
      <c r="H1261" s="94" t="str">
        <f>IF(AND([9]Mides!H1252&gt;=14,[9]Mides!H1252&lt;=30),"X"," ")</f>
        <v xml:space="preserve"> </v>
      </c>
      <c r="I1261" s="94" t="str">
        <f>IF(AND([9]Mides!H1252&gt;=31,[9]Mides!H1252&lt;=60),"X","  ")</f>
        <v xml:space="preserve">  </v>
      </c>
      <c r="J1261" s="94" t="str">
        <f>IF([9]Mides!H1252&gt;60,"X", "  ")</f>
        <v xml:space="preserve">  </v>
      </c>
      <c r="K1261" s="96">
        <f>[9]Mides!N1252</f>
        <v>0</v>
      </c>
      <c r="L1261" s="96">
        <f>[9]Mides!K1252</f>
        <v>0</v>
      </c>
      <c r="M1261" s="96">
        <f>[9]Mides!L1252</f>
        <v>0</v>
      </c>
      <c r="N1261" s="96" t="str">
        <f>[9]Mides!M1252</f>
        <v>X</v>
      </c>
      <c r="O1261" s="96">
        <f t="shared" si="14"/>
        <v>0</v>
      </c>
      <c r="P1261" s="96" t="str">
        <f>[9]Mides!R1252</f>
        <v>Guatemala</v>
      </c>
      <c r="Q1261" s="96" t="str">
        <f>[9]Mides!S1252</f>
        <v>Guatemala</v>
      </c>
    </row>
    <row r="1262" spans="2:17" ht="15" thickBot="1" x14ac:dyDescent="0.35">
      <c r="B1262" s="92">
        <f>[9]Mides!E1253</f>
        <v>0</v>
      </c>
      <c r="C1262" s="93" t="str">
        <f>[9]Mides!D1253</f>
        <v>José Raúl Colindres Coyoy</v>
      </c>
      <c r="D1262" s="94" t="str">
        <f>IF([9]Mides!F1253=1,"X"," ")</f>
        <v xml:space="preserve"> </v>
      </c>
      <c r="E1262" s="94" t="str">
        <f>IF([9]Mides!F1253=2,"X"," ")</f>
        <v>X</v>
      </c>
      <c r="F1262" s="95">
        <f>[9]Mides!B1253</f>
        <v>0</v>
      </c>
      <c r="G1262" s="94" t="str">
        <f>IF(AND([9]Mides!H1253&gt;=1,[9]Mides!H1253&lt;=14),"X"," ")</f>
        <v>X</v>
      </c>
      <c r="H1262" s="94" t="str">
        <f>IF(AND([9]Mides!H1253&gt;=14,[9]Mides!H1253&lt;=30),"X"," ")</f>
        <v xml:space="preserve"> </v>
      </c>
      <c r="I1262" s="94" t="str">
        <f>IF(AND([9]Mides!H1253&gt;=31,[9]Mides!H1253&lt;=60),"X","  ")</f>
        <v xml:space="preserve">  </v>
      </c>
      <c r="J1262" s="94" t="str">
        <f>IF([9]Mides!H1253&gt;60,"X", "  ")</f>
        <v xml:space="preserve">  </v>
      </c>
      <c r="K1262" s="96">
        <f>[9]Mides!N1253</f>
        <v>0</v>
      </c>
      <c r="L1262" s="96">
        <f>[9]Mides!K1253</f>
        <v>0</v>
      </c>
      <c r="M1262" s="96">
        <f>[9]Mides!L1253</f>
        <v>0</v>
      </c>
      <c r="N1262" s="96" t="str">
        <f>[9]Mides!M1253</f>
        <v>X</v>
      </c>
      <c r="O1262" s="96">
        <f t="shared" si="14"/>
        <v>0</v>
      </c>
      <c r="P1262" s="96" t="str">
        <f>[9]Mides!R1253</f>
        <v>Guatemala</v>
      </c>
      <c r="Q1262" s="96" t="str">
        <f>[9]Mides!S1253</f>
        <v>Guatemala</v>
      </c>
    </row>
    <row r="1263" spans="2:17" ht="15" thickBot="1" x14ac:dyDescent="0.35">
      <c r="B1263" s="92">
        <f>[9]Mides!E1254</f>
        <v>0</v>
      </c>
      <c r="C1263" s="93" t="str">
        <f>[9]Mides!D1254</f>
        <v>Diego Fernando Sanchez Guzmán</v>
      </c>
      <c r="D1263" s="94" t="str">
        <f>IF([9]Mides!F1254=1,"X"," ")</f>
        <v xml:space="preserve"> </v>
      </c>
      <c r="E1263" s="94" t="str">
        <f>IF([9]Mides!F1254=2,"X"," ")</f>
        <v>X</v>
      </c>
      <c r="F1263" s="95">
        <f>[9]Mides!B1254</f>
        <v>2018179180101</v>
      </c>
      <c r="G1263" s="94" t="str">
        <f>IF(AND([9]Mides!H1254&gt;=1,[9]Mides!H1254&lt;=14),"X"," ")</f>
        <v>X</v>
      </c>
      <c r="H1263" s="94" t="str">
        <f>IF(AND([9]Mides!H1254&gt;=14,[9]Mides!H1254&lt;=30),"X"," ")</f>
        <v xml:space="preserve"> </v>
      </c>
      <c r="I1263" s="94" t="str">
        <f>IF(AND([9]Mides!H1254&gt;=31,[9]Mides!H1254&lt;=60),"X","  ")</f>
        <v xml:space="preserve">  </v>
      </c>
      <c r="J1263" s="94" t="str">
        <f>IF([9]Mides!H1254&gt;60,"X", "  ")</f>
        <v xml:space="preserve">  </v>
      </c>
      <c r="K1263" s="96">
        <f>[9]Mides!N1254</f>
        <v>0</v>
      </c>
      <c r="L1263" s="96">
        <f>[9]Mides!K1254</f>
        <v>0</v>
      </c>
      <c r="M1263" s="96">
        <f>[9]Mides!L1254</f>
        <v>0</v>
      </c>
      <c r="N1263" s="96" t="str">
        <f>[9]Mides!M1254</f>
        <v>X</v>
      </c>
      <c r="O1263" s="96">
        <f t="shared" si="14"/>
        <v>0</v>
      </c>
      <c r="P1263" s="96" t="str">
        <f>[9]Mides!R1254</f>
        <v>Guatemala</v>
      </c>
      <c r="Q1263" s="96" t="str">
        <f>[9]Mides!S1254</f>
        <v>Guatemala</v>
      </c>
    </row>
    <row r="1264" spans="2:17" ht="15" thickBot="1" x14ac:dyDescent="0.35">
      <c r="B1264" s="92">
        <f>[9]Mides!E1255</f>
        <v>0</v>
      </c>
      <c r="C1264" s="93" t="str">
        <f>[9]Mides!D1255</f>
        <v>Victor Ricardo Leiva Santisteban</v>
      </c>
      <c r="D1264" s="94" t="str">
        <f>IF([9]Mides!F1255=1,"X"," ")</f>
        <v xml:space="preserve"> </v>
      </c>
      <c r="E1264" s="94" t="str">
        <f>IF([9]Mides!F1255=2,"X"," ")</f>
        <v>X</v>
      </c>
      <c r="F1264" s="95">
        <f>[9]Mides!B1255</f>
        <v>3011780540101</v>
      </c>
      <c r="G1264" s="94" t="str">
        <f>IF(AND([9]Mides!H1255&gt;=1,[9]Mides!H1255&lt;=14),"X"," ")</f>
        <v>X</v>
      </c>
      <c r="H1264" s="94" t="str">
        <f>IF(AND([9]Mides!H1255&gt;=14,[9]Mides!H1255&lt;=30),"X"," ")</f>
        <v xml:space="preserve"> </v>
      </c>
      <c r="I1264" s="94" t="str">
        <f>IF(AND([9]Mides!H1255&gt;=31,[9]Mides!H1255&lt;=60),"X","  ")</f>
        <v xml:space="preserve">  </v>
      </c>
      <c r="J1264" s="94" t="str">
        <f>IF([9]Mides!H1255&gt;60,"X", "  ")</f>
        <v xml:space="preserve">  </v>
      </c>
      <c r="K1264" s="96">
        <f>[9]Mides!N1255</f>
        <v>0</v>
      </c>
      <c r="L1264" s="96">
        <f>[9]Mides!K1255</f>
        <v>0</v>
      </c>
      <c r="M1264" s="96">
        <f>[9]Mides!L1255</f>
        <v>0</v>
      </c>
      <c r="N1264" s="96" t="str">
        <f>[9]Mides!M1255</f>
        <v>X</v>
      </c>
      <c r="O1264" s="96">
        <f t="shared" si="14"/>
        <v>0</v>
      </c>
      <c r="P1264" s="96" t="str">
        <f>[9]Mides!R1255</f>
        <v>Guatemala</v>
      </c>
      <c r="Q1264" s="96" t="str">
        <f>[9]Mides!S1255</f>
        <v>Guatemala</v>
      </c>
    </row>
    <row r="1265" spans="2:17" ht="15" thickBot="1" x14ac:dyDescent="0.35">
      <c r="B1265" s="92">
        <f>[9]Mides!E1256</f>
        <v>0</v>
      </c>
      <c r="C1265" s="93" t="str">
        <f>[9]Mides!D1256</f>
        <v>Emilio Sebastian Contreras Figueroa</v>
      </c>
      <c r="D1265" s="94" t="str">
        <f>IF([9]Mides!F1256=1,"X"," ")</f>
        <v xml:space="preserve"> </v>
      </c>
      <c r="E1265" s="94" t="str">
        <f>IF([9]Mides!F1256=2,"X"," ")</f>
        <v>X</v>
      </c>
      <c r="F1265" s="95">
        <f>[9]Mides!B1256</f>
        <v>2015564130101</v>
      </c>
      <c r="G1265" s="94" t="str">
        <f>IF(AND([9]Mides!H1256&gt;=1,[9]Mides!H1256&lt;=14),"X"," ")</f>
        <v>X</v>
      </c>
      <c r="H1265" s="94" t="str">
        <f>IF(AND([9]Mides!H1256&gt;=14,[9]Mides!H1256&lt;=30),"X"," ")</f>
        <v xml:space="preserve"> </v>
      </c>
      <c r="I1265" s="94" t="str">
        <f>IF(AND([9]Mides!H1256&gt;=31,[9]Mides!H1256&lt;=60),"X","  ")</f>
        <v xml:space="preserve">  </v>
      </c>
      <c r="J1265" s="94" t="str">
        <f>IF([9]Mides!H1256&gt;60,"X", "  ")</f>
        <v xml:space="preserve">  </v>
      </c>
      <c r="K1265" s="96">
        <f>[9]Mides!N1256</f>
        <v>0</v>
      </c>
      <c r="L1265" s="96">
        <f>[9]Mides!K1256</f>
        <v>0</v>
      </c>
      <c r="M1265" s="96">
        <f>[9]Mides!L1256</f>
        <v>0</v>
      </c>
      <c r="N1265" s="96" t="str">
        <f>[9]Mides!M1256</f>
        <v>X</v>
      </c>
      <c r="O1265" s="96">
        <f t="shared" si="14"/>
        <v>0</v>
      </c>
      <c r="P1265" s="96" t="str">
        <f>[9]Mides!R1256</f>
        <v>Guatemala</v>
      </c>
      <c r="Q1265" s="96" t="str">
        <f>[9]Mides!S1256</f>
        <v>Guatemala</v>
      </c>
    </row>
    <row r="1266" spans="2:17" ht="15" thickBot="1" x14ac:dyDescent="0.35">
      <c r="B1266" s="92">
        <f>[9]Mides!E1257</f>
        <v>0</v>
      </c>
      <c r="C1266" s="93" t="str">
        <f>[9]Mides!D1257</f>
        <v xml:space="preserve">Luis Fernando Barillas Reyna </v>
      </c>
      <c r="D1266" s="94" t="str">
        <f>IF([9]Mides!F1257=1,"X"," ")</f>
        <v xml:space="preserve"> </v>
      </c>
      <c r="E1266" s="94" t="str">
        <f>IF([9]Mides!F1257=2,"X"," ")</f>
        <v>X</v>
      </c>
      <c r="F1266" s="95">
        <f>[9]Mides!B1257</f>
        <v>3561330360101</v>
      </c>
      <c r="G1266" s="94" t="str">
        <f>IF(AND([9]Mides!H1257&gt;=1,[9]Mides!H1257&lt;=14),"X"," ")</f>
        <v>X</v>
      </c>
      <c r="H1266" s="94" t="str">
        <f>IF(AND([9]Mides!H1257&gt;=14,[9]Mides!H1257&lt;=30),"X"," ")</f>
        <v xml:space="preserve"> </v>
      </c>
      <c r="I1266" s="94" t="str">
        <f>IF(AND([9]Mides!H1257&gt;=31,[9]Mides!H1257&lt;=60),"X","  ")</f>
        <v xml:space="preserve">  </v>
      </c>
      <c r="J1266" s="94" t="str">
        <f>IF([9]Mides!H1257&gt;60,"X", "  ")</f>
        <v xml:space="preserve">  </v>
      </c>
      <c r="K1266" s="96">
        <f>[9]Mides!N1257</f>
        <v>0</v>
      </c>
      <c r="L1266" s="96">
        <f>[9]Mides!K1257</f>
        <v>0</v>
      </c>
      <c r="M1266" s="96">
        <f>[9]Mides!L1257</f>
        <v>0</v>
      </c>
      <c r="N1266" s="96" t="str">
        <f>[9]Mides!M1257</f>
        <v>X</v>
      </c>
      <c r="O1266" s="96">
        <f t="shared" si="14"/>
        <v>0</v>
      </c>
      <c r="P1266" s="96" t="str">
        <f>[9]Mides!R1257</f>
        <v>Guatemala</v>
      </c>
      <c r="Q1266" s="96" t="str">
        <f>[9]Mides!S1257</f>
        <v>Guatemala</v>
      </c>
    </row>
    <row r="1267" spans="2:17" ht="15" thickBot="1" x14ac:dyDescent="0.35">
      <c r="B1267" s="92">
        <f>[9]Mides!E1258</f>
        <v>0</v>
      </c>
      <c r="C1267" s="93" t="str">
        <f>[9]Mides!D1258</f>
        <v>Eddy Gabriel Garcia Lunch</v>
      </c>
      <c r="D1267" s="94" t="str">
        <f>IF([9]Mides!F1258=1,"X"," ")</f>
        <v xml:space="preserve"> </v>
      </c>
      <c r="E1267" s="94" t="str">
        <f>IF([9]Mides!F1258=2,"X"," ")</f>
        <v>X</v>
      </c>
      <c r="F1267" s="95">
        <f>[9]Mides!B1258</f>
        <v>0</v>
      </c>
      <c r="G1267" s="94" t="str">
        <f>IF(AND([9]Mides!H1258&gt;=1,[9]Mides!H1258&lt;=14),"X"," ")</f>
        <v>X</v>
      </c>
      <c r="H1267" s="94" t="str">
        <f>IF(AND([9]Mides!H1258&gt;=14,[9]Mides!H1258&lt;=30),"X"," ")</f>
        <v xml:space="preserve"> </v>
      </c>
      <c r="I1267" s="94" t="str">
        <f>IF(AND([9]Mides!H1258&gt;=31,[9]Mides!H1258&lt;=60),"X","  ")</f>
        <v xml:space="preserve">  </v>
      </c>
      <c r="J1267" s="94" t="str">
        <f>IF([9]Mides!H1258&gt;60,"X", "  ")</f>
        <v xml:space="preserve">  </v>
      </c>
      <c r="K1267" s="96">
        <f>[9]Mides!N1258</f>
        <v>0</v>
      </c>
      <c r="L1267" s="96">
        <f>[9]Mides!K1258</f>
        <v>0</v>
      </c>
      <c r="M1267" s="96">
        <f>[9]Mides!L1258</f>
        <v>0</v>
      </c>
      <c r="N1267" s="96" t="str">
        <f>[9]Mides!M1258</f>
        <v>X</v>
      </c>
      <c r="O1267" s="96">
        <f t="shared" si="14"/>
        <v>0</v>
      </c>
      <c r="P1267" s="96" t="str">
        <f>[9]Mides!R1258</f>
        <v>Guatemala</v>
      </c>
      <c r="Q1267" s="96" t="str">
        <f>[9]Mides!S1258</f>
        <v>Guatemala</v>
      </c>
    </row>
    <row r="1268" spans="2:17" ht="15" thickBot="1" x14ac:dyDescent="0.35">
      <c r="B1268" s="92">
        <f>[9]Mides!E1259</f>
        <v>0</v>
      </c>
      <c r="C1268" s="93" t="str">
        <f>[9]Mides!D1259</f>
        <v>Héctor Bladimir Armira Pérez</v>
      </c>
      <c r="D1268" s="94" t="str">
        <f>IF([9]Mides!F1259=1,"X"," ")</f>
        <v xml:space="preserve"> </v>
      </c>
      <c r="E1268" s="94" t="str">
        <f>IF([9]Mides!F1259=2,"X"," ")</f>
        <v>X</v>
      </c>
      <c r="F1268" s="95">
        <f>[9]Mides!B1259</f>
        <v>0</v>
      </c>
      <c r="G1268" s="94" t="str">
        <f>IF(AND([9]Mides!H1259&gt;=1,[9]Mides!H1259&lt;=14),"X"," ")</f>
        <v>X</v>
      </c>
      <c r="H1268" s="94" t="str">
        <f>IF(AND([9]Mides!H1259&gt;=14,[9]Mides!H1259&lt;=30),"X"," ")</f>
        <v xml:space="preserve"> </v>
      </c>
      <c r="I1268" s="94" t="str">
        <f>IF(AND([9]Mides!H1259&gt;=31,[9]Mides!H1259&lt;=60),"X","  ")</f>
        <v xml:space="preserve">  </v>
      </c>
      <c r="J1268" s="94" t="str">
        <f>IF([9]Mides!H1259&gt;60,"X", "  ")</f>
        <v xml:space="preserve">  </v>
      </c>
      <c r="K1268" s="96">
        <f>[9]Mides!N1259</f>
        <v>0</v>
      </c>
      <c r="L1268" s="96">
        <f>[9]Mides!K1259</f>
        <v>0</v>
      </c>
      <c r="M1268" s="96">
        <f>[9]Mides!L1259</f>
        <v>0</v>
      </c>
      <c r="N1268" s="96" t="str">
        <f>[9]Mides!M1259</f>
        <v>X</v>
      </c>
      <c r="O1268" s="96">
        <f t="shared" si="14"/>
        <v>0</v>
      </c>
      <c r="P1268" s="96" t="str">
        <f>[9]Mides!R1259</f>
        <v>Guatemala</v>
      </c>
      <c r="Q1268" s="96" t="str">
        <f>[9]Mides!S1259</f>
        <v>Guatemala</v>
      </c>
    </row>
    <row r="1269" spans="2:17" ht="15" thickBot="1" x14ac:dyDescent="0.35">
      <c r="B1269" s="92">
        <f>[9]Mides!E1260</f>
        <v>0</v>
      </c>
      <c r="C1269" s="93" t="str">
        <f>[9]Mides!D1260</f>
        <v xml:space="preserve">Josep Ismael Calachij García </v>
      </c>
      <c r="D1269" s="94" t="str">
        <f>IF([9]Mides!F1260=1,"X"," ")</f>
        <v xml:space="preserve"> </v>
      </c>
      <c r="E1269" s="94" t="str">
        <f>IF([9]Mides!F1260=2,"X"," ")</f>
        <v>X</v>
      </c>
      <c r="F1269" s="95">
        <f>[9]Mides!B1260</f>
        <v>0</v>
      </c>
      <c r="G1269" s="94" t="str">
        <f>IF(AND([9]Mides!H1260&gt;=1,[9]Mides!H1260&lt;=14),"X"," ")</f>
        <v>X</v>
      </c>
      <c r="H1269" s="94" t="str">
        <f>IF(AND([9]Mides!H1260&gt;=14,[9]Mides!H1260&lt;=30),"X"," ")</f>
        <v xml:space="preserve"> </v>
      </c>
      <c r="I1269" s="94" t="str">
        <f>IF(AND([9]Mides!H1260&gt;=31,[9]Mides!H1260&lt;=60),"X","  ")</f>
        <v xml:space="preserve">  </v>
      </c>
      <c r="J1269" s="94" t="str">
        <f>IF([9]Mides!H1260&gt;60,"X", "  ")</f>
        <v xml:space="preserve">  </v>
      </c>
      <c r="K1269" s="96">
        <f>[9]Mides!N1260</f>
        <v>0</v>
      </c>
      <c r="L1269" s="96">
        <f>[9]Mides!K1260</f>
        <v>0</v>
      </c>
      <c r="M1269" s="96">
        <f>[9]Mides!L1260</f>
        <v>0</v>
      </c>
      <c r="N1269" s="96" t="str">
        <f>[9]Mides!M1260</f>
        <v>X</v>
      </c>
      <c r="O1269" s="96">
        <f t="shared" si="14"/>
        <v>0</v>
      </c>
      <c r="P1269" s="96" t="str">
        <f>[9]Mides!R1260</f>
        <v>Guatemala</v>
      </c>
      <c r="Q1269" s="96" t="str">
        <f>[9]Mides!S1260</f>
        <v>Guatemala</v>
      </c>
    </row>
    <row r="1270" spans="2:17" ht="15" thickBot="1" x14ac:dyDescent="0.35">
      <c r="B1270" s="92">
        <f>[9]Mides!E1261</f>
        <v>0</v>
      </c>
      <c r="C1270" s="93" t="str">
        <f>[9]Mides!D1261</f>
        <v>Jose Carlos Carrillo Claverie</v>
      </c>
      <c r="D1270" s="94" t="str">
        <f>IF([9]Mides!F1261=1,"X"," ")</f>
        <v xml:space="preserve"> </v>
      </c>
      <c r="E1270" s="94" t="str">
        <f>IF([9]Mides!F1261=2,"X"," ")</f>
        <v>X</v>
      </c>
      <c r="F1270" s="95">
        <f>[9]Mides!B1261</f>
        <v>2988101070101</v>
      </c>
      <c r="G1270" s="94" t="str">
        <f>IF(AND([9]Mides!H1261&gt;=1,[9]Mides!H1261&lt;=14),"X"," ")</f>
        <v>X</v>
      </c>
      <c r="H1270" s="94" t="str">
        <f>IF(AND([9]Mides!H1261&gt;=14,[9]Mides!H1261&lt;=30),"X"," ")</f>
        <v xml:space="preserve"> </v>
      </c>
      <c r="I1270" s="94" t="str">
        <f>IF(AND([9]Mides!H1261&gt;=31,[9]Mides!H1261&lt;=60),"X","  ")</f>
        <v xml:space="preserve">  </v>
      </c>
      <c r="J1270" s="94" t="str">
        <f>IF([9]Mides!H1261&gt;60,"X", "  ")</f>
        <v xml:space="preserve">  </v>
      </c>
      <c r="K1270" s="96">
        <f>[9]Mides!N1261</f>
        <v>0</v>
      </c>
      <c r="L1270" s="96">
        <f>[9]Mides!K1261</f>
        <v>0</v>
      </c>
      <c r="M1270" s="96">
        <f>[9]Mides!L1261</f>
        <v>0</v>
      </c>
      <c r="N1270" s="96" t="str">
        <f>[9]Mides!M1261</f>
        <v>X</v>
      </c>
      <c r="O1270" s="96">
        <f t="shared" si="14"/>
        <v>0</v>
      </c>
      <c r="P1270" s="96" t="str">
        <f>[9]Mides!R1261</f>
        <v>Guatemala</v>
      </c>
      <c r="Q1270" s="96" t="str">
        <f>[9]Mides!S1261</f>
        <v>Guatemala</v>
      </c>
    </row>
    <row r="1271" spans="2:17" ht="15" thickBot="1" x14ac:dyDescent="0.35">
      <c r="B1271" s="92">
        <f>[9]Mides!E1262</f>
        <v>0</v>
      </c>
      <c r="C1271" s="93" t="str">
        <f>[9]Mides!D1262</f>
        <v>Luis Angel Aguilar Morales</v>
      </c>
      <c r="D1271" s="94" t="str">
        <f>IF([9]Mides!F1262=1,"X"," ")</f>
        <v xml:space="preserve"> </v>
      </c>
      <c r="E1271" s="94" t="str">
        <f>IF([9]Mides!F1262=2,"X"," ")</f>
        <v>X</v>
      </c>
      <c r="F1271" s="95">
        <f>[9]Mides!B1262</f>
        <v>3020577300101</v>
      </c>
      <c r="G1271" s="94" t="str">
        <f>IF(AND([9]Mides!H1262&gt;=1,[9]Mides!H1262&lt;=14),"X"," ")</f>
        <v>X</v>
      </c>
      <c r="H1271" s="94" t="str">
        <f>IF(AND([9]Mides!H1262&gt;=14,[9]Mides!H1262&lt;=30),"X"," ")</f>
        <v xml:space="preserve"> </v>
      </c>
      <c r="I1271" s="94" t="str">
        <f>IF(AND([9]Mides!H1262&gt;=31,[9]Mides!H1262&lt;=60),"X","  ")</f>
        <v xml:space="preserve">  </v>
      </c>
      <c r="J1271" s="94" t="str">
        <f>IF([9]Mides!H1262&gt;60,"X", "  ")</f>
        <v xml:space="preserve">  </v>
      </c>
      <c r="K1271" s="96">
        <f>[9]Mides!N1262</f>
        <v>0</v>
      </c>
      <c r="L1271" s="96">
        <f>[9]Mides!K1262</f>
        <v>0</v>
      </c>
      <c r="M1271" s="96">
        <f>[9]Mides!L1262</f>
        <v>0</v>
      </c>
      <c r="N1271" s="96" t="str">
        <f>[9]Mides!M1262</f>
        <v>X</v>
      </c>
      <c r="O1271" s="96">
        <f t="shared" si="14"/>
        <v>0</v>
      </c>
      <c r="P1271" s="96" t="str">
        <f>[9]Mides!R1262</f>
        <v>Guatemala</v>
      </c>
      <c r="Q1271" s="96" t="str">
        <f>[9]Mides!S1262</f>
        <v>Guatemala</v>
      </c>
    </row>
    <row r="1272" spans="2:17" ht="15" thickBot="1" x14ac:dyDescent="0.35">
      <c r="B1272" s="92">
        <f>[9]Mides!E1263</f>
        <v>0</v>
      </c>
      <c r="C1272" s="93" t="str">
        <f>[9]Mides!D1263</f>
        <v>Iván Fabricio Machín Sanchez</v>
      </c>
      <c r="D1272" s="94" t="str">
        <f>IF([9]Mides!F1263=1,"X"," ")</f>
        <v xml:space="preserve"> </v>
      </c>
      <c r="E1272" s="94" t="str">
        <f>IF([9]Mides!F1263=2,"X"," ")</f>
        <v>X</v>
      </c>
      <c r="F1272" s="95">
        <f>[9]Mides!B1263</f>
        <v>2055928130101</v>
      </c>
      <c r="G1272" s="94" t="str">
        <f>IF(AND([9]Mides!H1263&gt;=1,[9]Mides!H1263&lt;=14),"X"," ")</f>
        <v>X</v>
      </c>
      <c r="H1272" s="94" t="str">
        <f>IF(AND([9]Mides!H1263&gt;=14,[9]Mides!H1263&lt;=30),"X"," ")</f>
        <v xml:space="preserve"> </v>
      </c>
      <c r="I1272" s="94" t="str">
        <f>IF(AND([9]Mides!H1263&gt;=31,[9]Mides!H1263&lt;=60),"X","  ")</f>
        <v xml:space="preserve">  </v>
      </c>
      <c r="J1272" s="94" t="str">
        <f>IF([9]Mides!H1263&gt;60,"X", "  ")</f>
        <v xml:space="preserve">  </v>
      </c>
      <c r="K1272" s="96">
        <f>[9]Mides!N1263</f>
        <v>0</v>
      </c>
      <c r="L1272" s="96">
        <f>[9]Mides!K1263</f>
        <v>0</v>
      </c>
      <c r="M1272" s="96">
        <f>[9]Mides!L1263</f>
        <v>0</v>
      </c>
      <c r="N1272" s="96" t="str">
        <f>[9]Mides!M1263</f>
        <v>X</v>
      </c>
      <c r="O1272" s="96">
        <f t="shared" si="14"/>
        <v>0</v>
      </c>
      <c r="P1272" s="96" t="str">
        <f>[9]Mides!R1263</f>
        <v>Guatemala</v>
      </c>
      <c r="Q1272" s="96" t="str">
        <f>[9]Mides!S1263</f>
        <v>Guatemala</v>
      </c>
    </row>
    <row r="1273" spans="2:17" ht="15" thickBot="1" x14ac:dyDescent="0.35">
      <c r="B1273" s="92">
        <f>[9]Mides!E1264</f>
        <v>0</v>
      </c>
      <c r="C1273" s="93" t="str">
        <f>[9]Mides!D1264</f>
        <v>Angel Sebastian Gramajo Martínez</v>
      </c>
      <c r="D1273" s="94" t="str">
        <f>IF([9]Mides!F1264=1,"X"," ")</f>
        <v xml:space="preserve"> </v>
      </c>
      <c r="E1273" s="94" t="str">
        <f>IF([9]Mides!F1264=2,"X"," ")</f>
        <v>X</v>
      </c>
      <c r="F1273" s="95">
        <f>[9]Mides!B1264</f>
        <v>3015083560101</v>
      </c>
      <c r="G1273" s="94" t="str">
        <f>IF(AND([9]Mides!H1264&gt;=1,[9]Mides!H1264&lt;=14),"X"," ")</f>
        <v>X</v>
      </c>
      <c r="H1273" s="94" t="str">
        <f>IF(AND([9]Mides!H1264&gt;=14,[9]Mides!H1264&lt;=30),"X"," ")</f>
        <v xml:space="preserve"> </v>
      </c>
      <c r="I1273" s="94" t="str">
        <f>IF(AND([9]Mides!H1264&gt;=31,[9]Mides!H1264&lt;=60),"X","  ")</f>
        <v xml:space="preserve">  </v>
      </c>
      <c r="J1273" s="94" t="str">
        <f>IF([9]Mides!H1264&gt;60,"X", "  ")</f>
        <v xml:space="preserve">  </v>
      </c>
      <c r="K1273" s="96">
        <f>[9]Mides!N1264</f>
        <v>0</v>
      </c>
      <c r="L1273" s="96">
        <f>[9]Mides!K1264</f>
        <v>0</v>
      </c>
      <c r="M1273" s="96">
        <f>[9]Mides!L1264</f>
        <v>0</v>
      </c>
      <c r="N1273" s="96" t="str">
        <f>[9]Mides!M1264</f>
        <v>X</v>
      </c>
      <c r="O1273" s="96">
        <f t="shared" ref="O1273:O1336" si="15">SUM(K1273:N1273)</f>
        <v>0</v>
      </c>
      <c r="P1273" s="96" t="str">
        <f>[9]Mides!R1264</f>
        <v>Guatemala</v>
      </c>
      <c r="Q1273" s="96" t="str">
        <f>[9]Mides!S1264</f>
        <v>Guatemala</v>
      </c>
    </row>
    <row r="1274" spans="2:17" ht="15" thickBot="1" x14ac:dyDescent="0.35">
      <c r="B1274" s="92">
        <f>[9]Mides!E1265</f>
        <v>0</v>
      </c>
      <c r="C1274" s="93" t="str">
        <f>[9]Mides!D1265</f>
        <v>Jevin Josúe Peralta Reyes</v>
      </c>
      <c r="D1274" s="94" t="str">
        <f>IF([9]Mides!F1265=1,"X"," ")</f>
        <v xml:space="preserve"> </v>
      </c>
      <c r="E1274" s="94" t="str">
        <f>IF([9]Mides!F1265=2,"X"," ")</f>
        <v>X</v>
      </c>
      <c r="F1274" s="95">
        <f>[9]Mides!B1265</f>
        <v>0</v>
      </c>
      <c r="G1274" s="94" t="str">
        <f>IF(AND([9]Mides!H1265&gt;=1,[9]Mides!H1265&lt;=14),"X"," ")</f>
        <v>X</v>
      </c>
      <c r="H1274" s="94" t="str">
        <f>IF(AND([9]Mides!H1265&gt;=14,[9]Mides!H1265&lt;=30),"X"," ")</f>
        <v xml:space="preserve"> </v>
      </c>
      <c r="I1274" s="94" t="str">
        <f>IF(AND([9]Mides!H1265&gt;=31,[9]Mides!H1265&lt;=60),"X","  ")</f>
        <v xml:space="preserve">  </v>
      </c>
      <c r="J1274" s="94" t="str">
        <f>IF([9]Mides!H1265&gt;60,"X", "  ")</f>
        <v xml:space="preserve">  </v>
      </c>
      <c r="K1274" s="96">
        <f>[9]Mides!N1265</f>
        <v>0</v>
      </c>
      <c r="L1274" s="96">
        <f>[9]Mides!K1265</f>
        <v>0</v>
      </c>
      <c r="M1274" s="96">
        <f>[9]Mides!L1265</f>
        <v>0</v>
      </c>
      <c r="N1274" s="96" t="str">
        <f>[9]Mides!M1265</f>
        <v>X</v>
      </c>
      <c r="O1274" s="96">
        <f t="shared" si="15"/>
        <v>0</v>
      </c>
      <c r="P1274" s="96" t="str">
        <f>[9]Mides!R1265</f>
        <v>Guatemala</v>
      </c>
      <c r="Q1274" s="96" t="str">
        <f>[9]Mides!S1265</f>
        <v>Guatemala</v>
      </c>
    </row>
    <row r="1275" spans="2:17" ht="15" thickBot="1" x14ac:dyDescent="0.35">
      <c r="B1275" s="92">
        <f>[9]Mides!E1266</f>
        <v>0</v>
      </c>
      <c r="C1275" s="93" t="str">
        <f>[9]Mides!D1266</f>
        <v>José Rodrigo Godínez Almengor</v>
      </c>
      <c r="D1275" s="94" t="str">
        <f>IF([9]Mides!F1266=1,"X"," ")</f>
        <v xml:space="preserve"> </v>
      </c>
      <c r="E1275" s="94" t="str">
        <f>IF([9]Mides!F1266=2,"X"," ")</f>
        <v>X</v>
      </c>
      <c r="F1275" s="95">
        <f>[9]Mides!B1266</f>
        <v>2004441580101</v>
      </c>
      <c r="G1275" s="94" t="str">
        <f>IF(AND([9]Mides!H1266&gt;=1,[9]Mides!H1266&lt;=14),"X"," ")</f>
        <v>X</v>
      </c>
      <c r="H1275" s="94" t="str">
        <f>IF(AND([9]Mides!H1266&gt;=14,[9]Mides!H1266&lt;=30),"X"," ")</f>
        <v xml:space="preserve"> </v>
      </c>
      <c r="I1275" s="94" t="str">
        <f>IF(AND([9]Mides!H1266&gt;=31,[9]Mides!H1266&lt;=60),"X","  ")</f>
        <v xml:space="preserve">  </v>
      </c>
      <c r="J1275" s="94" t="str">
        <f>IF([9]Mides!H1266&gt;60,"X", "  ")</f>
        <v xml:space="preserve">  </v>
      </c>
      <c r="K1275" s="96">
        <f>[9]Mides!N1266</f>
        <v>0</v>
      </c>
      <c r="L1275" s="96">
        <f>[9]Mides!K1266</f>
        <v>0</v>
      </c>
      <c r="M1275" s="96">
        <f>[9]Mides!L1266</f>
        <v>0</v>
      </c>
      <c r="N1275" s="96" t="str">
        <f>[9]Mides!M1266</f>
        <v>X</v>
      </c>
      <c r="O1275" s="96">
        <f t="shared" si="15"/>
        <v>0</v>
      </c>
      <c r="P1275" s="96" t="str">
        <f>[9]Mides!R1266</f>
        <v>Guatemala</v>
      </c>
      <c r="Q1275" s="96" t="str">
        <f>[9]Mides!S1266</f>
        <v>Guatemala</v>
      </c>
    </row>
    <row r="1276" spans="2:17" ht="15" thickBot="1" x14ac:dyDescent="0.35">
      <c r="B1276" s="92">
        <f>[9]Mides!E1267</f>
        <v>0</v>
      </c>
      <c r="C1276" s="93" t="str">
        <f>[9]Mides!D1267</f>
        <v>Daniel Pablo Roberto López Guerra</v>
      </c>
      <c r="D1276" s="94" t="str">
        <f>IF([9]Mides!F1267=1,"X"," ")</f>
        <v xml:space="preserve"> </v>
      </c>
      <c r="E1276" s="94" t="str">
        <f>IF([9]Mides!F1267=2,"X"," ")</f>
        <v>X</v>
      </c>
      <c r="F1276" s="95">
        <f>[9]Mides!B1267</f>
        <v>2998776390101</v>
      </c>
      <c r="G1276" s="94" t="str">
        <f>IF(AND([9]Mides!H1267&gt;=1,[9]Mides!H1267&lt;=14),"X"," ")</f>
        <v>X</v>
      </c>
      <c r="H1276" s="94" t="str">
        <f>IF(AND([9]Mides!H1267&gt;=14,[9]Mides!H1267&lt;=30),"X"," ")</f>
        <v xml:space="preserve"> </v>
      </c>
      <c r="I1276" s="94" t="str">
        <f>IF(AND([9]Mides!H1267&gt;=31,[9]Mides!H1267&lt;=60),"X","  ")</f>
        <v xml:space="preserve">  </v>
      </c>
      <c r="J1276" s="94" t="str">
        <f>IF([9]Mides!H1267&gt;60,"X", "  ")</f>
        <v xml:space="preserve">  </v>
      </c>
      <c r="K1276" s="96">
        <f>[9]Mides!N1267</f>
        <v>0</v>
      </c>
      <c r="L1276" s="96">
        <f>[9]Mides!K1267</f>
        <v>0</v>
      </c>
      <c r="M1276" s="96">
        <f>[9]Mides!L1267</f>
        <v>0</v>
      </c>
      <c r="N1276" s="96" t="str">
        <f>[9]Mides!M1267</f>
        <v>X</v>
      </c>
      <c r="O1276" s="96">
        <f t="shared" si="15"/>
        <v>0</v>
      </c>
      <c r="P1276" s="96" t="str">
        <f>[9]Mides!R1267</f>
        <v>Guatemala</v>
      </c>
      <c r="Q1276" s="96" t="str">
        <f>[9]Mides!S1267</f>
        <v>Guatemala</v>
      </c>
    </row>
    <row r="1277" spans="2:17" ht="15" thickBot="1" x14ac:dyDescent="0.35">
      <c r="B1277" s="92">
        <f>[9]Mides!E1268</f>
        <v>0</v>
      </c>
      <c r="C1277" s="93" t="str">
        <f>[9]Mides!D1268</f>
        <v xml:space="preserve">David Orlando Monroy Elías </v>
      </c>
      <c r="D1277" s="94" t="str">
        <f>IF([9]Mides!F1268=1,"X"," ")</f>
        <v xml:space="preserve"> </v>
      </c>
      <c r="E1277" s="94" t="str">
        <f>IF([9]Mides!F1268=2,"X"," ")</f>
        <v>X</v>
      </c>
      <c r="F1277" s="95">
        <f>[9]Mides!B1268</f>
        <v>2045191440101</v>
      </c>
      <c r="G1277" s="94" t="str">
        <f>IF(AND([9]Mides!H1268&gt;=1,[9]Mides!H1268&lt;=14),"X"," ")</f>
        <v>X</v>
      </c>
      <c r="H1277" s="94" t="str">
        <f>IF(AND([9]Mides!H1268&gt;=14,[9]Mides!H1268&lt;=30),"X"," ")</f>
        <v xml:space="preserve"> </v>
      </c>
      <c r="I1277" s="94" t="str">
        <f>IF(AND([9]Mides!H1268&gt;=31,[9]Mides!H1268&lt;=60),"X","  ")</f>
        <v xml:space="preserve">  </v>
      </c>
      <c r="J1277" s="94" t="str">
        <f>IF([9]Mides!H1268&gt;60,"X", "  ")</f>
        <v xml:space="preserve">  </v>
      </c>
      <c r="K1277" s="96">
        <f>[9]Mides!N1268</f>
        <v>0</v>
      </c>
      <c r="L1277" s="96">
        <f>[9]Mides!K1268</f>
        <v>0</v>
      </c>
      <c r="M1277" s="96">
        <f>[9]Mides!L1268</f>
        <v>0</v>
      </c>
      <c r="N1277" s="96" t="str">
        <f>[9]Mides!M1268</f>
        <v>X</v>
      </c>
      <c r="O1277" s="96">
        <f t="shared" si="15"/>
        <v>0</v>
      </c>
      <c r="P1277" s="96" t="str">
        <f>[9]Mides!R1268</f>
        <v>Guatemala</v>
      </c>
      <c r="Q1277" s="96" t="str">
        <f>[9]Mides!S1268</f>
        <v>Guatemala</v>
      </c>
    </row>
    <row r="1278" spans="2:17" ht="15" thickBot="1" x14ac:dyDescent="0.35">
      <c r="B1278" s="92">
        <f>[9]Mides!E1269</f>
        <v>0</v>
      </c>
      <c r="C1278" s="93" t="str">
        <f>[9]Mides!D1269</f>
        <v>Edson Daniel Reyes García</v>
      </c>
      <c r="D1278" s="94" t="str">
        <f>IF([9]Mides!F1269=1,"X"," ")</f>
        <v xml:space="preserve"> </v>
      </c>
      <c r="E1278" s="94" t="str">
        <f>IF([9]Mides!F1269=2,"X"," ")</f>
        <v>X</v>
      </c>
      <c r="F1278" s="95">
        <f>[9]Mides!B1269</f>
        <v>2730919800101</v>
      </c>
      <c r="G1278" s="94" t="str">
        <f>IF(AND([9]Mides!H1269&gt;=1,[9]Mides!H1269&lt;=14),"X"," ")</f>
        <v>X</v>
      </c>
      <c r="H1278" s="94" t="str">
        <f>IF(AND([9]Mides!H1269&gt;=14,[9]Mides!H1269&lt;=30),"X"," ")</f>
        <v xml:space="preserve"> </v>
      </c>
      <c r="I1278" s="94" t="str">
        <f>IF(AND([9]Mides!H1269&gt;=31,[9]Mides!H1269&lt;=60),"X","  ")</f>
        <v xml:space="preserve">  </v>
      </c>
      <c r="J1278" s="94" t="str">
        <f>IF([9]Mides!H1269&gt;60,"X", "  ")</f>
        <v xml:space="preserve">  </v>
      </c>
      <c r="K1278" s="96">
        <f>[9]Mides!N1269</f>
        <v>0</v>
      </c>
      <c r="L1278" s="96">
        <f>[9]Mides!K1269</f>
        <v>0</v>
      </c>
      <c r="M1278" s="96">
        <f>[9]Mides!L1269</f>
        <v>0</v>
      </c>
      <c r="N1278" s="96" t="str">
        <f>[9]Mides!M1269</f>
        <v>X</v>
      </c>
      <c r="O1278" s="96">
        <f t="shared" si="15"/>
        <v>0</v>
      </c>
      <c r="P1278" s="96" t="str">
        <f>[9]Mides!R1269</f>
        <v>Guatemala</v>
      </c>
      <c r="Q1278" s="96" t="str">
        <f>[9]Mides!S1269</f>
        <v>Guatemala</v>
      </c>
    </row>
    <row r="1279" spans="2:17" ht="15" thickBot="1" x14ac:dyDescent="0.35">
      <c r="B1279" s="92">
        <f>[9]Mides!E1270</f>
        <v>0</v>
      </c>
      <c r="C1279" s="93" t="str">
        <f>[9]Mides!D1270</f>
        <v>Miguel Angel Tipaz Calel</v>
      </c>
      <c r="D1279" s="94" t="str">
        <f>IF([9]Mides!F1270=1,"X"," ")</f>
        <v xml:space="preserve"> </v>
      </c>
      <c r="E1279" s="94" t="str">
        <f>IF([9]Mides!F1270=2,"X"," ")</f>
        <v>X</v>
      </c>
      <c r="F1279" s="95">
        <f>[9]Mides!B1270</f>
        <v>0</v>
      </c>
      <c r="G1279" s="94" t="str">
        <f>IF(AND([9]Mides!H1270&gt;=1,[9]Mides!H1270&lt;=14),"X"," ")</f>
        <v>X</v>
      </c>
      <c r="H1279" s="94" t="str">
        <f>IF(AND([9]Mides!H1270&gt;=14,[9]Mides!H1270&lt;=30),"X"," ")</f>
        <v xml:space="preserve"> </v>
      </c>
      <c r="I1279" s="94" t="str">
        <f>IF(AND([9]Mides!H1270&gt;=31,[9]Mides!H1270&lt;=60),"X","  ")</f>
        <v xml:space="preserve">  </v>
      </c>
      <c r="J1279" s="94" t="str">
        <f>IF([9]Mides!H1270&gt;60,"X", "  ")</f>
        <v xml:space="preserve">  </v>
      </c>
      <c r="K1279" s="96">
        <f>[9]Mides!N1270</f>
        <v>0</v>
      </c>
      <c r="L1279" s="96">
        <f>[9]Mides!K1270</f>
        <v>0</v>
      </c>
      <c r="M1279" s="96">
        <f>[9]Mides!L1270</f>
        <v>0</v>
      </c>
      <c r="N1279" s="96" t="str">
        <f>[9]Mides!M1270</f>
        <v>X</v>
      </c>
      <c r="O1279" s="96">
        <f t="shared" si="15"/>
        <v>0</v>
      </c>
      <c r="P1279" s="96" t="str">
        <f>[9]Mides!R1270</f>
        <v>Guatemala</v>
      </c>
      <c r="Q1279" s="96" t="str">
        <f>[9]Mides!S1270</f>
        <v>Guatemala</v>
      </c>
    </row>
    <row r="1280" spans="2:17" ht="15" thickBot="1" x14ac:dyDescent="0.35">
      <c r="B1280" s="92">
        <f>[9]Mides!E1271</f>
        <v>0</v>
      </c>
      <c r="C1280" s="93" t="str">
        <f>[9]Mides!D1271</f>
        <v>Isay Emmanuel Rosales Jacobo</v>
      </c>
      <c r="D1280" s="94" t="str">
        <f>IF([9]Mides!F1271=1,"X"," ")</f>
        <v xml:space="preserve"> </v>
      </c>
      <c r="E1280" s="94" t="str">
        <f>IF([9]Mides!F1271=2,"X"," ")</f>
        <v>X</v>
      </c>
      <c r="F1280" s="95">
        <f>[9]Mides!B1271</f>
        <v>2904454850101</v>
      </c>
      <c r="G1280" s="94" t="str">
        <f>IF(AND([9]Mides!H1271&gt;=1,[9]Mides!H1271&lt;=14),"X"," ")</f>
        <v>X</v>
      </c>
      <c r="H1280" s="94" t="str">
        <f>IF(AND([9]Mides!H1271&gt;=14,[9]Mides!H1271&lt;=30),"X"," ")</f>
        <v xml:space="preserve"> </v>
      </c>
      <c r="I1280" s="94" t="str">
        <f>IF(AND([9]Mides!H1271&gt;=31,[9]Mides!H1271&lt;=60),"X","  ")</f>
        <v xml:space="preserve">  </v>
      </c>
      <c r="J1280" s="94" t="str">
        <f>IF([9]Mides!H1271&gt;60,"X", "  ")</f>
        <v xml:space="preserve">  </v>
      </c>
      <c r="K1280" s="96">
        <f>[9]Mides!N1271</f>
        <v>0</v>
      </c>
      <c r="L1280" s="96">
        <f>[9]Mides!K1271</f>
        <v>0</v>
      </c>
      <c r="M1280" s="96">
        <f>[9]Mides!L1271</f>
        <v>0</v>
      </c>
      <c r="N1280" s="96" t="str">
        <f>[9]Mides!M1271</f>
        <v>X</v>
      </c>
      <c r="O1280" s="96">
        <f t="shared" si="15"/>
        <v>0</v>
      </c>
      <c r="P1280" s="96" t="str">
        <f>[9]Mides!R1271</f>
        <v>Guatemala</v>
      </c>
      <c r="Q1280" s="96" t="str">
        <f>[9]Mides!S1271</f>
        <v>Guatemala</v>
      </c>
    </row>
    <row r="1281" spans="2:17" ht="15" thickBot="1" x14ac:dyDescent="0.35">
      <c r="B1281" s="92">
        <f>[9]Mides!E1272</f>
        <v>0</v>
      </c>
      <c r="C1281" s="93" t="str">
        <f>[9]Mides!D1272</f>
        <v>Jeffrey Denilson Avalos Holtmann</v>
      </c>
      <c r="D1281" s="94" t="str">
        <f>IF([9]Mides!F1272=1,"X"," ")</f>
        <v xml:space="preserve"> </v>
      </c>
      <c r="E1281" s="94" t="str">
        <f>IF([9]Mides!F1272=2,"X"," ")</f>
        <v>X</v>
      </c>
      <c r="F1281" s="95">
        <f>[9]Mides!B1272</f>
        <v>3021653040101</v>
      </c>
      <c r="G1281" s="94" t="str">
        <f>IF(AND([9]Mides!H1272&gt;=1,[9]Mides!H1272&lt;=14),"X"," ")</f>
        <v>X</v>
      </c>
      <c r="H1281" s="94" t="str">
        <f>IF(AND([9]Mides!H1272&gt;=14,[9]Mides!H1272&lt;=30),"X"," ")</f>
        <v xml:space="preserve"> </v>
      </c>
      <c r="I1281" s="94" t="str">
        <f>IF(AND([9]Mides!H1272&gt;=31,[9]Mides!H1272&lt;=60),"X","  ")</f>
        <v xml:space="preserve">  </v>
      </c>
      <c r="J1281" s="94" t="str">
        <f>IF([9]Mides!H1272&gt;60,"X", "  ")</f>
        <v xml:space="preserve">  </v>
      </c>
      <c r="K1281" s="96">
        <f>[9]Mides!N1272</f>
        <v>0</v>
      </c>
      <c r="L1281" s="96">
        <f>[9]Mides!K1272</f>
        <v>0</v>
      </c>
      <c r="M1281" s="96">
        <f>[9]Mides!L1272</f>
        <v>0</v>
      </c>
      <c r="N1281" s="96" t="str">
        <f>[9]Mides!M1272</f>
        <v>X</v>
      </c>
      <c r="O1281" s="96">
        <f t="shared" si="15"/>
        <v>0</v>
      </c>
      <c r="P1281" s="96" t="str">
        <f>[9]Mides!R1272</f>
        <v>Guatemala</v>
      </c>
      <c r="Q1281" s="96" t="str">
        <f>[9]Mides!S1272</f>
        <v>Guatemala</v>
      </c>
    </row>
    <row r="1282" spans="2:17" ht="15" thickBot="1" x14ac:dyDescent="0.35">
      <c r="B1282" s="92">
        <f>[9]Mides!E1273</f>
        <v>0</v>
      </c>
      <c r="C1282" s="93" t="str">
        <f>[9]Mides!D1273</f>
        <v>Sergio Benjamin Juan</v>
      </c>
      <c r="D1282" s="94" t="str">
        <f>IF([9]Mides!F1273=1,"X"," ")</f>
        <v xml:space="preserve"> </v>
      </c>
      <c r="E1282" s="94" t="str">
        <f>IF([9]Mides!F1273=2,"X"," ")</f>
        <v>X</v>
      </c>
      <c r="F1282" s="95">
        <f>[9]Mides!B1273</f>
        <v>3275511781405</v>
      </c>
      <c r="G1282" s="94" t="str">
        <f>IF(AND([9]Mides!H1273&gt;=1,[9]Mides!H1273&lt;=14),"X"," ")</f>
        <v>X</v>
      </c>
      <c r="H1282" s="94" t="str">
        <f>IF(AND([9]Mides!H1273&gt;=14,[9]Mides!H1273&lt;=30),"X"," ")</f>
        <v xml:space="preserve"> </v>
      </c>
      <c r="I1282" s="94" t="str">
        <f>IF(AND([9]Mides!H1273&gt;=31,[9]Mides!H1273&lt;=60),"X","  ")</f>
        <v xml:space="preserve">  </v>
      </c>
      <c r="J1282" s="94" t="str">
        <f>IF([9]Mides!H1273&gt;60,"X", "  ")</f>
        <v xml:space="preserve">  </v>
      </c>
      <c r="K1282" s="96">
        <f>[9]Mides!N1273</f>
        <v>0</v>
      </c>
      <c r="L1282" s="96">
        <f>[9]Mides!K1273</f>
        <v>0</v>
      </c>
      <c r="M1282" s="96">
        <f>[9]Mides!L1273</f>
        <v>0</v>
      </c>
      <c r="N1282" s="96" t="str">
        <f>[9]Mides!M1273</f>
        <v>X</v>
      </c>
      <c r="O1282" s="96">
        <f t="shared" si="15"/>
        <v>0</v>
      </c>
      <c r="P1282" s="96" t="str">
        <f>[9]Mides!R1273</f>
        <v>Guatemala</v>
      </c>
      <c r="Q1282" s="96" t="str">
        <f>[9]Mides!S1273</f>
        <v>Guatemala</v>
      </c>
    </row>
    <row r="1283" spans="2:17" ht="15" thickBot="1" x14ac:dyDescent="0.35">
      <c r="B1283" s="92">
        <f>[9]Mides!E1274</f>
        <v>0</v>
      </c>
      <c r="C1283" s="93" t="str">
        <f>[9]Mides!D1274</f>
        <v>Aldo Guillermo Vásquez Laynez</v>
      </c>
      <c r="D1283" s="94" t="str">
        <f>IF([9]Mides!F1274=1,"X"," ")</f>
        <v xml:space="preserve"> </v>
      </c>
      <c r="E1283" s="94" t="str">
        <f>IF([9]Mides!F1274=2,"X"," ")</f>
        <v>X</v>
      </c>
      <c r="F1283" s="95">
        <f>[9]Mides!B1274</f>
        <v>3340099361206</v>
      </c>
      <c r="G1283" s="94" t="str">
        <f>IF(AND([9]Mides!H1274&gt;=1,[9]Mides!H1274&lt;=14),"X"," ")</f>
        <v>X</v>
      </c>
      <c r="H1283" s="94" t="str">
        <f>IF(AND([9]Mides!H1274&gt;=14,[9]Mides!H1274&lt;=30),"X"," ")</f>
        <v xml:space="preserve"> </v>
      </c>
      <c r="I1283" s="94" t="str">
        <f>IF(AND([9]Mides!H1274&gt;=31,[9]Mides!H1274&lt;=60),"X","  ")</f>
        <v xml:space="preserve">  </v>
      </c>
      <c r="J1283" s="94" t="str">
        <f>IF([9]Mides!H1274&gt;60,"X", "  ")</f>
        <v xml:space="preserve">  </v>
      </c>
      <c r="K1283" s="96">
        <f>[9]Mides!N1274</f>
        <v>0</v>
      </c>
      <c r="L1283" s="96">
        <f>[9]Mides!K1274</f>
        <v>0</v>
      </c>
      <c r="M1283" s="96">
        <f>[9]Mides!L1274</f>
        <v>0</v>
      </c>
      <c r="N1283" s="96" t="str">
        <f>[9]Mides!M1274</f>
        <v>X</v>
      </c>
      <c r="O1283" s="96">
        <f t="shared" si="15"/>
        <v>0</v>
      </c>
      <c r="P1283" s="96" t="str">
        <f>[9]Mides!R1274</f>
        <v>Guatemala</v>
      </c>
      <c r="Q1283" s="96" t="str">
        <f>[9]Mides!S1274</f>
        <v>Guatemala</v>
      </c>
    </row>
    <row r="1284" spans="2:17" ht="15" thickBot="1" x14ac:dyDescent="0.35">
      <c r="B1284" s="92">
        <f>[9]Mides!E1275</f>
        <v>0</v>
      </c>
      <c r="C1284" s="93" t="str">
        <f>[9]Mides!D1275</f>
        <v xml:space="preserve">José Andrés Cordova Orellaa </v>
      </c>
      <c r="D1284" s="94" t="str">
        <f>IF([9]Mides!F1275=1,"X"," ")</f>
        <v xml:space="preserve"> </v>
      </c>
      <c r="E1284" s="94" t="str">
        <f>IF([9]Mides!F1275=2,"X"," ")</f>
        <v>X</v>
      </c>
      <c r="F1284" s="95">
        <f>[9]Mides!B1275</f>
        <v>3029877700108</v>
      </c>
      <c r="G1284" s="94" t="str">
        <f>IF(AND([9]Mides!H1275&gt;=1,[9]Mides!H1275&lt;=14),"X"," ")</f>
        <v>X</v>
      </c>
      <c r="H1284" s="94" t="str">
        <f>IF(AND([9]Mides!H1275&gt;=14,[9]Mides!H1275&lt;=30),"X"," ")</f>
        <v xml:space="preserve"> </v>
      </c>
      <c r="I1284" s="94" t="str">
        <f>IF(AND([9]Mides!H1275&gt;=31,[9]Mides!H1275&lt;=60),"X","  ")</f>
        <v xml:space="preserve">  </v>
      </c>
      <c r="J1284" s="94" t="str">
        <f>IF([9]Mides!H1275&gt;60,"X", "  ")</f>
        <v xml:space="preserve">  </v>
      </c>
      <c r="K1284" s="96">
        <f>[9]Mides!N1275</f>
        <v>0</v>
      </c>
      <c r="L1284" s="96">
        <f>[9]Mides!K1275</f>
        <v>0</v>
      </c>
      <c r="M1284" s="96">
        <f>[9]Mides!L1275</f>
        <v>0</v>
      </c>
      <c r="N1284" s="96" t="str">
        <f>[9]Mides!M1275</f>
        <v>X</v>
      </c>
      <c r="O1284" s="96">
        <f t="shared" si="15"/>
        <v>0</v>
      </c>
      <c r="P1284" s="96" t="str">
        <f>[9]Mides!R1275</f>
        <v>Guatemala</v>
      </c>
      <c r="Q1284" s="96" t="str">
        <f>[9]Mides!S1275</f>
        <v>Guatemala</v>
      </c>
    </row>
    <row r="1285" spans="2:17" ht="15" thickBot="1" x14ac:dyDescent="0.35">
      <c r="B1285" s="92">
        <f>[9]Mides!E1276</f>
        <v>0</v>
      </c>
      <c r="C1285" s="93" t="str">
        <f>[9]Mides!D1276</f>
        <v xml:space="preserve">Gersonn Emanuel López Sánchez </v>
      </c>
      <c r="D1285" s="94" t="str">
        <f>IF([9]Mides!F1276=1,"X"," ")</f>
        <v xml:space="preserve"> </v>
      </c>
      <c r="E1285" s="94" t="str">
        <f>IF([9]Mides!F1276=2,"X"," ")</f>
        <v>X</v>
      </c>
      <c r="F1285" s="95">
        <f>[9]Mides!B1276</f>
        <v>0</v>
      </c>
      <c r="G1285" s="94" t="str">
        <f>IF(AND([9]Mides!H1276&gt;=1,[9]Mides!H1276&lt;=14),"X"," ")</f>
        <v>X</v>
      </c>
      <c r="H1285" s="94" t="str">
        <f>IF(AND([9]Mides!H1276&gt;=14,[9]Mides!H1276&lt;=30),"X"," ")</f>
        <v xml:space="preserve"> </v>
      </c>
      <c r="I1285" s="94" t="str">
        <f>IF(AND([9]Mides!H1276&gt;=31,[9]Mides!H1276&lt;=60),"X","  ")</f>
        <v xml:space="preserve">  </v>
      </c>
      <c r="J1285" s="94" t="str">
        <f>IF([9]Mides!H1276&gt;60,"X", "  ")</f>
        <v xml:space="preserve">  </v>
      </c>
      <c r="K1285" s="96">
        <f>[9]Mides!N1276</f>
        <v>0</v>
      </c>
      <c r="L1285" s="96">
        <f>[9]Mides!K1276</f>
        <v>0</v>
      </c>
      <c r="M1285" s="96">
        <f>[9]Mides!L1276</f>
        <v>0</v>
      </c>
      <c r="N1285" s="96" t="str">
        <f>[9]Mides!M1276</f>
        <v>X</v>
      </c>
      <c r="O1285" s="96">
        <f t="shared" si="15"/>
        <v>0</v>
      </c>
      <c r="P1285" s="96" t="str">
        <f>[9]Mides!R1276</f>
        <v>Guatemala</v>
      </c>
      <c r="Q1285" s="96" t="str">
        <f>[9]Mides!S1276</f>
        <v>Guatemala</v>
      </c>
    </row>
    <row r="1286" spans="2:17" ht="15" thickBot="1" x14ac:dyDescent="0.35">
      <c r="B1286" s="92">
        <f>[9]Mides!E1277</f>
        <v>0</v>
      </c>
      <c r="C1286" s="93" t="str">
        <f>[9]Mides!D1277</f>
        <v xml:space="preserve">José Estuardo Ceballos Valenzuela </v>
      </c>
      <c r="D1286" s="94" t="str">
        <f>IF([9]Mides!F1277=1,"X"," ")</f>
        <v xml:space="preserve"> </v>
      </c>
      <c r="E1286" s="94" t="str">
        <f>IF([9]Mides!F1277=2,"X"," ")</f>
        <v>X</v>
      </c>
      <c r="F1286" s="95">
        <f>[9]Mides!B1277</f>
        <v>0</v>
      </c>
      <c r="G1286" s="94" t="str">
        <f>IF(AND([9]Mides!H1277&gt;=1,[9]Mides!H1277&lt;=14),"X"," ")</f>
        <v>X</v>
      </c>
      <c r="H1286" s="94" t="str">
        <f>IF(AND([9]Mides!H1277&gt;=14,[9]Mides!H1277&lt;=30),"X"," ")</f>
        <v xml:space="preserve"> </v>
      </c>
      <c r="I1286" s="94" t="str">
        <f>IF(AND([9]Mides!H1277&gt;=31,[9]Mides!H1277&lt;=60),"X","  ")</f>
        <v xml:space="preserve">  </v>
      </c>
      <c r="J1286" s="94" t="str">
        <f>IF([9]Mides!H1277&gt;60,"X", "  ")</f>
        <v xml:space="preserve">  </v>
      </c>
      <c r="K1286" s="96">
        <f>[9]Mides!N1277</f>
        <v>0</v>
      </c>
      <c r="L1286" s="96">
        <f>[9]Mides!K1277</f>
        <v>0</v>
      </c>
      <c r="M1286" s="96">
        <f>[9]Mides!L1277</f>
        <v>0</v>
      </c>
      <c r="N1286" s="96" t="str">
        <f>[9]Mides!M1277</f>
        <v>X</v>
      </c>
      <c r="O1286" s="96">
        <f t="shared" si="15"/>
        <v>0</v>
      </c>
      <c r="P1286" s="96" t="str">
        <f>[9]Mides!R1277</f>
        <v>Guatemala</v>
      </c>
      <c r="Q1286" s="96" t="str">
        <f>[9]Mides!S1277</f>
        <v>Guatemala</v>
      </c>
    </row>
    <row r="1287" spans="2:17" ht="15" thickBot="1" x14ac:dyDescent="0.35">
      <c r="B1287" s="92">
        <f>[9]Mides!E1278</f>
        <v>0</v>
      </c>
      <c r="C1287" s="93" t="str">
        <f>[9]Mides!D1278</f>
        <v>Rodrigo Méndez Pinelo</v>
      </c>
      <c r="D1287" s="94" t="str">
        <f>IF([9]Mides!F1278=1,"X"," ")</f>
        <v xml:space="preserve"> </v>
      </c>
      <c r="E1287" s="94" t="str">
        <f>IF([9]Mides!F1278=2,"X"," ")</f>
        <v>X</v>
      </c>
      <c r="F1287" s="95">
        <f>[9]Mides!B1278</f>
        <v>2996700900101</v>
      </c>
      <c r="G1287" s="94" t="str">
        <f>IF(AND([9]Mides!H1278&gt;=1,[9]Mides!H1278&lt;=14),"X"," ")</f>
        <v>X</v>
      </c>
      <c r="H1287" s="94" t="str">
        <f>IF(AND([9]Mides!H1278&gt;=14,[9]Mides!H1278&lt;=30),"X"," ")</f>
        <v xml:space="preserve"> </v>
      </c>
      <c r="I1287" s="94" t="str">
        <f>IF(AND([9]Mides!H1278&gt;=31,[9]Mides!H1278&lt;=60),"X","  ")</f>
        <v xml:space="preserve">  </v>
      </c>
      <c r="J1287" s="94" t="str">
        <f>IF([9]Mides!H1278&gt;60,"X", "  ")</f>
        <v xml:space="preserve">  </v>
      </c>
      <c r="K1287" s="96">
        <f>[9]Mides!N1278</f>
        <v>0</v>
      </c>
      <c r="L1287" s="96">
        <f>[9]Mides!K1278</f>
        <v>0</v>
      </c>
      <c r="M1287" s="96">
        <f>[9]Mides!L1278</f>
        <v>0</v>
      </c>
      <c r="N1287" s="96" t="str">
        <f>[9]Mides!M1278</f>
        <v>X</v>
      </c>
      <c r="O1287" s="96">
        <f t="shared" si="15"/>
        <v>0</v>
      </c>
      <c r="P1287" s="96" t="str">
        <f>[9]Mides!R1278</f>
        <v>Guatemala</v>
      </c>
      <c r="Q1287" s="96" t="str">
        <f>[9]Mides!S1278</f>
        <v>Guatemala</v>
      </c>
    </row>
    <row r="1288" spans="2:17" ht="15" thickBot="1" x14ac:dyDescent="0.35">
      <c r="B1288" s="92">
        <f>[9]Mides!E1279</f>
        <v>0</v>
      </c>
      <c r="C1288" s="93" t="str">
        <f>[9]Mides!D1279</f>
        <v>Andereson Didier Juárez Dávila</v>
      </c>
      <c r="D1288" s="94" t="str">
        <f>IF([9]Mides!F1279=1,"X"," ")</f>
        <v xml:space="preserve"> </v>
      </c>
      <c r="E1288" s="94" t="str">
        <f>IF([9]Mides!F1279=2,"X"," ")</f>
        <v>X</v>
      </c>
      <c r="F1288" s="95">
        <f>[9]Mides!B1279</f>
        <v>0</v>
      </c>
      <c r="G1288" s="94" t="str">
        <f>IF(AND([9]Mides!H1279&gt;=1,[9]Mides!H1279&lt;=14),"X"," ")</f>
        <v>X</v>
      </c>
      <c r="H1288" s="94" t="str">
        <f>IF(AND([9]Mides!H1279&gt;=14,[9]Mides!H1279&lt;=30),"X"," ")</f>
        <v xml:space="preserve"> </v>
      </c>
      <c r="I1288" s="94" t="str">
        <f>IF(AND([9]Mides!H1279&gt;=31,[9]Mides!H1279&lt;=60),"X","  ")</f>
        <v xml:space="preserve">  </v>
      </c>
      <c r="J1288" s="94" t="str">
        <f>IF([9]Mides!H1279&gt;60,"X", "  ")</f>
        <v xml:space="preserve">  </v>
      </c>
      <c r="K1288" s="96">
        <f>[9]Mides!N1279</f>
        <v>0</v>
      </c>
      <c r="L1288" s="96">
        <f>[9]Mides!K1279</f>
        <v>0</v>
      </c>
      <c r="M1288" s="96">
        <f>[9]Mides!L1279</f>
        <v>0</v>
      </c>
      <c r="N1288" s="96" t="str">
        <f>[9]Mides!M1279</f>
        <v>X</v>
      </c>
      <c r="O1288" s="96">
        <f t="shared" si="15"/>
        <v>0</v>
      </c>
      <c r="P1288" s="96" t="str">
        <f>[9]Mides!R1279</f>
        <v>Guatemala</v>
      </c>
      <c r="Q1288" s="96" t="str">
        <f>[9]Mides!S1279</f>
        <v>Guatemala</v>
      </c>
    </row>
    <row r="1289" spans="2:17" ht="15" thickBot="1" x14ac:dyDescent="0.35">
      <c r="B1289" s="92">
        <f>[9]Mides!E1280</f>
        <v>0</v>
      </c>
      <c r="C1289" s="93" t="str">
        <f>[9]Mides!D1280</f>
        <v xml:space="preserve">Junnior Saúl Lopez Gómez </v>
      </c>
      <c r="D1289" s="94" t="str">
        <f>IF([9]Mides!F1280=1,"X"," ")</f>
        <v xml:space="preserve"> </v>
      </c>
      <c r="E1289" s="94" t="str">
        <f>IF([9]Mides!F1280=2,"X"," ")</f>
        <v>X</v>
      </c>
      <c r="F1289" s="95">
        <f>[9]Mides!B1280</f>
        <v>3020862770101</v>
      </c>
      <c r="G1289" s="94" t="str">
        <f>IF(AND([9]Mides!H1280&gt;=1,[9]Mides!H1280&lt;=14),"X"," ")</f>
        <v>X</v>
      </c>
      <c r="H1289" s="94" t="str">
        <f>IF(AND([9]Mides!H1280&gt;=14,[9]Mides!H1280&lt;=30),"X"," ")</f>
        <v xml:space="preserve"> </v>
      </c>
      <c r="I1289" s="94" t="str">
        <f>IF(AND([9]Mides!H1280&gt;=31,[9]Mides!H1280&lt;=60),"X","  ")</f>
        <v xml:space="preserve">  </v>
      </c>
      <c r="J1289" s="94" t="str">
        <f>IF([9]Mides!H1280&gt;60,"X", "  ")</f>
        <v xml:space="preserve">  </v>
      </c>
      <c r="K1289" s="96">
        <f>[9]Mides!N1280</f>
        <v>0</v>
      </c>
      <c r="L1289" s="96">
        <f>[9]Mides!K1280</f>
        <v>0</v>
      </c>
      <c r="M1289" s="96">
        <f>[9]Mides!L1280</f>
        <v>0</v>
      </c>
      <c r="N1289" s="96" t="str">
        <f>[9]Mides!M1280</f>
        <v>X</v>
      </c>
      <c r="O1289" s="96">
        <f t="shared" si="15"/>
        <v>0</v>
      </c>
      <c r="P1289" s="96" t="str">
        <f>[9]Mides!R1280</f>
        <v>Guatemala</v>
      </c>
      <c r="Q1289" s="96" t="str">
        <f>[9]Mides!S1280</f>
        <v>Guatemala</v>
      </c>
    </row>
    <row r="1290" spans="2:17" ht="15" thickBot="1" x14ac:dyDescent="0.35">
      <c r="B1290" s="92">
        <f>[9]Mides!E1281</f>
        <v>0</v>
      </c>
      <c r="C1290" s="93" t="str">
        <f>[9]Mides!D1281</f>
        <v>Erick Sebastián Careceres Cardenas</v>
      </c>
      <c r="D1290" s="94" t="str">
        <f>IF([9]Mides!F1281=1,"X"," ")</f>
        <v xml:space="preserve"> </v>
      </c>
      <c r="E1290" s="94" t="str">
        <f>IF([9]Mides!F1281=2,"X"," ")</f>
        <v>X</v>
      </c>
      <c r="F1290" s="95">
        <f>[9]Mides!B1281</f>
        <v>3023896360101</v>
      </c>
      <c r="G1290" s="94" t="str">
        <f>IF(AND([9]Mides!H1281&gt;=1,[9]Mides!H1281&lt;=14),"X"," ")</f>
        <v>X</v>
      </c>
      <c r="H1290" s="94" t="str">
        <f>IF(AND([9]Mides!H1281&gt;=14,[9]Mides!H1281&lt;=30),"X"," ")</f>
        <v xml:space="preserve"> </v>
      </c>
      <c r="I1290" s="94" t="str">
        <f>IF(AND([9]Mides!H1281&gt;=31,[9]Mides!H1281&lt;=60),"X","  ")</f>
        <v xml:space="preserve">  </v>
      </c>
      <c r="J1290" s="94" t="str">
        <f>IF([9]Mides!H1281&gt;60,"X", "  ")</f>
        <v xml:space="preserve">  </v>
      </c>
      <c r="K1290" s="96">
        <f>[9]Mides!N1281</f>
        <v>0</v>
      </c>
      <c r="L1290" s="96">
        <f>[9]Mides!K1281</f>
        <v>0</v>
      </c>
      <c r="M1290" s="96">
        <f>[9]Mides!L1281</f>
        <v>0</v>
      </c>
      <c r="N1290" s="96" t="str">
        <f>[9]Mides!M1281</f>
        <v>X</v>
      </c>
      <c r="O1290" s="96">
        <f t="shared" si="15"/>
        <v>0</v>
      </c>
      <c r="P1290" s="96" t="str">
        <f>[9]Mides!R1281</f>
        <v>Guatemala</v>
      </c>
      <c r="Q1290" s="96" t="str">
        <f>[9]Mides!S1281</f>
        <v>Guatemala</v>
      </c>
    </row>
    <row r="1291" spans="2:17" ht="15" thickBot="1" x14ac:dyDescent="0.35">
      <c r="B1291" s="92">
        <f>[9]Mides!E1282</f>
        <v>0</v>
      </c>
      <c r="C1291" s="93" t="str">
        <f>[9]Mides!D1282</f>
        <v>José Alejandro Menjivar Chinchilla</v>
      </c>
      <c r="D1291" s="94" t="str">
        <f>IF([9]Mides!F1282=1,"X"," ")</f>
        <v xml:space="preserve"> </v>
      </c>
      <c r="E1291" s="94" t="str">
        <f>IF([9]Mides!F1282=2,"X"," ")</f>
        <v>X</v>
      </c>
      <c r="F1291" s="95">
        <f>[9]Mides!B1282</f>
        <v>2322550080101</v>
      </c>
      <c r="G1291" s="94" t="str">
        <f>IF(AND([9]Mides!H1282&gt;=1,[9]Mides!H1282&lt;=14),"X"," ")</f>
        <v>X</v>
      </c>
      <c r="H1291" s="94" t="str">
        <f>IF(AND([9]Mides!H1282&gt;=14,[9]Mides!H1282&lt;=30),"X"," ")</f>
        <v xml:space="preserve"> </v>
      </c>
      <c r="I1291" s="94" t="str">
        <f>IF(AND([9]Mides!H1282&gt;=31,[9]Mides!H1282&lt;=60),"X","  ")</f>
        <v xml:space="preserve">  </v>
      </c>
      <c r="J1291" s="94" t="str">
        <f>IF([9]Mides!H1282&gt;60,"X", "  ")</f>
        <v xml:space="preserve">  </v>
      </c>
      <c r="K1291" s="96">
        <f>[9]Mides!N1282</f>
        <v>0</v>
      </c>
      <c r="L1291" s="96">
        <f>[9]Mides!K1282</f>
        <v>0</v>
      </c>
      <c r="M1291" s="96">
        <f>[9]Mides!L1282</f>
        <v>0</v>
      </c>
      <c r="N1291" s="96" t="str">
        <f>[9]Mides!M1282</f>
        <v>X</v>
      </c>
      <c r="O1291" s="96">
        <f t="shared" si="15"/>
        <v>0</v>
      </c>
      <c r="P1291" s="96" t="str">
        <f>[9]Mides!R1282</f>
        <v>Guatemala</v>
      </c>
      <c r="Q1291" s="96" t="str">
        <f>[9]Mides!S1282</f>
        <v>Guatemala</v>
      </c>
    </row>
    <row r="1292" spans="2:17" ht="15" thickBot="1" x14ac:dyDescent="0.35">
      <c r="B1292" s="92">
        <f>[9]Mides!E1283</f>
        <v>0</v>
      </c>
      <c r="C1292" s="93" t="str">
        <f>[9]Mides!D1283</f>
        <v>José Alejandro De León Guman</v>
      </c>
      <c r="D1292" s="94" t="str">
        <f>IF([9]Mides!F1283=1,"X"," ")</f>
        <v xml:space="preserve"> </v>
      </c>
      <c r="E1292" s="94" t="str">
        <f>IF([9]Mides!F1283=2,"X"," ")</f>
        <v>X</v>
      </c>
      <c r="F1292" s="95">
        <f>[9]Mides!B1283</f>
        <v>0</v>
      </c>
      <c r="G1292" s="94" t="str">
        <f>IF(AND([9]Mides!H1283&gt;=1,[9]Mides!H1283&lt;=14),"X"," ")</f>
        <v>X</v>
      </c>
      <c r="H1292" s="94" t="str">
        <f>IF(AND([9]Mides!H1283&gt;=14,[9]Mides!H1283&lt;=30),"X"," ")</f>
        <v xml:space="preserve"> </v>
      </c>
      <c r="I1292" s="94" t="str">
        <f>IF(AND([9]Mides!H1283&gt;=31,[9]Mides!H1283&lt;=60),"X","  ")</f>
        <v xml:space="preserve">  </v>
      </c>
      <c r="J1292" s="94" t="str">
        <f>IF([9]Mides!H1283&gt;60,"X", "  ")</f>
        <v xml:space="preserve">  </v>
      </c>
      <c r="K1292" s="96">
        <f>[9]Mides!N1283</f>
        <v>0</v>
      </c>
      <c r="L1292" s="96">
        <f>[9]Mides!K1283</f>
        <v>0</v>
      </c>
      <c r="M1292" s="96">
        <f>[9]Mides!L1283</f>
        <v>0</v>
      </c>
      <c r="N1292" s="96" t="str">
        <f>[9]Mides!M1283</f>
        <v>X</v>
      </c>
      <c r="O1292" s="96">
        <f t="shared" si="15"/>
        <v>0</v>
      </c>
      <c r="P1292" s="96" t="str">
        <f>[9]Mides!R1283</f>
        <v>Guatemala</v>
      </c>
      <c r="Q1292" s="96" t="str">
        <f>[9]Mides!S1283</f>
        <v>Guatemala</v>
      </c>
    </row>
    <row r="1293" spans="2:17" ht="15" thickBot="1" x14ac:dyDescent="0.35">
      <c r="B1293" s="92">
        <f>[9]Mides!E1284</f>
        <v>0</v>
      </c>
      <c r="C1293" s="93" t="str">
        <f>[9]Mides!D1284</f>
        <v>José Pablo Ramos Hernández</v>
      </c>
      <c r="D1293" s="94" t="str">
        <f>IF([9]Mides!F1284=1,"X"," ")</f>
        <v xml:space="preserve"> </v>
      </c>
      <c r="E1293" s="94" t="str">
        <f>IF([9]Mides!F1284=2,"X"," ")</f>
        <v>X</v>
      </c>
      <c r="F1293" s="95">
        <f>[9]Mides!B1284</f>
        <v>2224738430101</v>
      </c>
      <c r="G1293" s="94" t="str">
        <f>IF(AND([9]Mides!H1284&gt;=1,[9]Mides!H1284&lt;=14),"X"," ")</f>
        <v>X</v>
      </c>
      <c r="H1293" s="94" t="str">
        <f>IF(AND([9]Mides!H1284&gt;=14,[9]Mides!H1284&lt;=30),"X"," ")</f>
        <v xml:space="preserve"> </v>
      </c>
      <c r="I1293" s="94" t="str">
        <f>IF(AND([9]Mides!H1284&gt;=31,[9]Mides!H1284&lt;=60),"X","  ")</f>
        <v xml:space="preserve">  </v>
      </c>
      <c r="J1293" s="94" t="str">
        <f>IF([9]Mides!H1284&gt;60,"X", "  ")</f>
        <v xml:space="preserve">  </v>
      </c>
      <c r="K1293" s="96">
        <f>[9]Mides!N1284</f>
        <v>0</v>
      </c>
      <c r="L1293" s="96">
        <f>[9]Mides!K1284</f>
        <v>0</v>
      </c>
      <c r="M1293" s="96">
        <f>[9]Mides!L1284</f>
        <v>0</v>
      </c>
      <c r="N1293" s="96" t="str">
        <f>[9]Mides!M1284</f>
        <v>X</v>
      </c>
      <c r="O1293" s="96">
        <f t="shared" si="15"/>
        <v>0</v>
      </c>
      <c r="P1293" s="96" t="str">
        <f>[9]Mides!R1284</f>
        <v>Guatemala</v>
      </c>
      <c r="Q1293" s="96" t="str">
        <f>[9]Mides!S1284</f>
        <v>Guatemala</v>
      </c>
    </row>
    <row r="1294" spans="2:17" ht="15" thickBot="1" x14ac:dyDescent="0.35">
      <c r="B1294" s="92">
        <f>[9]Mides!E1285</f>
        <v>0</v>
      </c>
      <c r="C1294" s="93" t="str">
        <f>[9]Mides!D1285</f>
        <v>Michael Marco Eduardo Miranda Segura</v>
      </c>
      <c r="D1294" s="94" t="str">
        <f>IF([9]Mides!F1285=1,"X"," ")</f>
        <v xml:space="preserve"> </v>
      </c>
      <c r="E1294" s="94" t="str">
        <f>IF([9]Mides!F1285=2,"X"," ")</f>
        <v>X</v>
      </c>
      <c r="F1294" s="95">
        <f>[9]Mides!B1285</f>
        <v>2010445600101</v>
      </c>
      <c r="G1294" s="94" t="str">
        <f>IF(AND([9]Mides!H1285&gt;=1,[9]Mides!H1285&lt;=14),"X"," ")</f>
        <v>X</v>
      </c>
      <c r="H1294" s="94" t="str">
        <f>IF(AND([9]Mides!H1285&gt;=14,[9]Mides!H1285&lt;=30),"X"," ")</f>
        <v xml:space="preserve"> </v>
      </c>
      <c r="I1294" s="94" t="str">
        <f>IF(AND([9]Mides!H1285&gt;=31,[9]Mides!H1285&lt;=60),"X","  ")</f>
        <v xml:space="preserve">  </v>
      </c>
      <c r="J1294" s="94" t="str">
        <f>IF([9]Mides!H1285&gt;60,"X", "  ")</f>
        <v xml:space="preserve">  </v>
      </c>
      <c r="K1294" s="96">
        <f>[9]Mides!N1285</f>
        <v>0</v>
      </c>
      <c r="L1294" s="96">
        <f>[9]Mides!K1285</f>
        <v>0</v>
      </c>
      <c r="M1294" s="96">
        <f>[9]Mides!L1285</f>
        <v>0</v>
      </c>
      <c r="N1294" s="96" t="str">
        <f>[9]Mides!M1285</f>
        <v>X</v>
      </c>
      <c r="O1294" s="96">
        <f t="shared" si="15"/>
        <v>0</v>
      </c>
      <c r="P1294" s="96" t="str">
        <f>[9]Mides!R1285</f>
        <v>Guatemala</v>
      </c>
      <c r="Q1294" s="96" t="str">
        <f>[9]Mides!S1285</f>
        <v>Guatemala</v>
      </c>
    </row>
    <row r="1295" spans="2:17" ht="15" thickBot="1" x14ac:dyDescent="0.35">
      <c r="B1295" s="92">
        <f>[9]Mides!E1286</f>
        <v>0</v>
      </c>
      <c r="C1295" s="93" t="str">
        <f>[9]Mides!D1286</f>
        <v>Antony Joshue Ical Tejada</v>
      </c>
      <c r="D1295" s="94" t="str">
        <f>IF([9]Mides!F1286=1,"X"," ")</f>
        <v xml:space="preserve"> </v>
      </c>
      <c r="E1295" s="94" t="str">
        <f>IF([9]Mides!F1286=2,"X"," ")</f>
        <v>X</v>
      </c>
      <c r="F1295" s="95">
        <f>[9]Mides!B1286</f>
        <v>2220808410101</v>
      </c>
      <c r="G1295" s="94" t="str">
        <f>IF(AND([9]Mides!H1286&gt;=1,[9]Mides!H1286&lt;=14),"X"," ")</f>
        <v>X</v>
      </c>
      <c r="H1295" s="94" t="str">
        <f>IF(AND([9]Mides!H1286&gt;=14,[9]Mides!H1286&lt;=30),"X"," ")</f>
        <v xml:space="preserve"> </v>
      </c>
      <c r="I1295" s="94" t="str">
        <f>IF(AND([9]Mides!H1286&gt;=31,[9]Mides!H1286&lt;=60),"X","  ")</f>
        <v xml:space="preserve">  </v>
      </c>
      <c r="J1295" s="94" t="str">
        <f>IF([9]Mides!H1286&gt;60,"X", "  ")</f>
        <v xml:space="preserve">  </v>
      </c>
      <c r="K1295" s="96">
        <f>[9]Mides!N1286</f>
        <v>0</v>
      </c>
      <c r="L1295" s="96">
        <f>[9]Mides!K1286</f>
        <v>0</v>
      </c>
      <c r="M1295" s="96">
        <f>[9]Mides!L1286</f>
        <v>0</v>
      </c>
      <c r="N1295" s="96" t="str">
        <f>[9]Mides!M1286</f>
        <v>X</v>
      </c>
      <c r="O1295" s="96">
        <f t="shared" si="15"/>
        <v>0</v>
      </c>
      <c r="P1295" s="96" t="str">
        <f>[9]Mides!R1286</f>
        <v>Guatemala</v>
      </c>
      <c r="Q1295" s="96" t="str">
        <f>[9]Mides!S1286</f>
        <v>Guatemala</v>
      </c>
    </row>
    <row r="1296" spans="2:17" ht="15" thickBot="1" x14ac:dyDescent="0.35">
      <c r="B1296" s="92">
        <f>[9]Mides!E1287</f>
        <v>0</v>
      </c>
      <c r="C1296" s="93" t="str">
        <f>[9]Mides!D1287</f>
        <v>Jostyn Alejandro Santizo Mejicanos</v>
      </c>
      <c r="D1296" s="94" t="str">
        <f>IF([9]Mides!F1287=1,"X"," ")</f>
        <v xml:space="preserve"> </v>
      </c>
      <c r="E1296" s="94" t="str">
        <f>IF([9]Mides!F1287=2,"X"," ")</f>
        <v>X</v>
      </c>
      <c r="F1296" s="95">
        <f>[9]Mides!B1287</f>
        <v>0</v>
      </c>
      <c r="G1296" s="94" t="str">
        <f>IF(AND([9]Mides!H1287&gt;=1,[9]Mides!H1287&lt;=14),"X"," ")</f>
        <v>X</v>
      </c>
      <c r="H1296" s="94" t="str">
        <f>IF(AND([9]Mides!H1287&gt;=14,[9]Mides!H1287&lt;=30),"X"," ")</f>
        <v xml:space="preserve"> </v>
      </c>
      <c r="I1296" s="94" t="str">
        <f>IF(AND([9]Mides!H1287&gt;=31,[9]Mides!H1287&lt;=60),"X","  ")</f>
        <v xml:space="preserve">  </v>
      </c>
      <c r="J1296" s="94" t="str">
        <f>IF([9]Mides!H1287&gt;60,"X", "  ")</f>
        <v xml:space="preserve">  </v>
      </c>
      <c r="K1296" s="96">
        <f>[9]Mides!N1287</f>
        <v>0</v>
      </c>
      <c r="L1296" s="96">
        <f>[9]Mides!K1287</f>
        <v>0</v>
      </c>
      <c r="M1296" s="96">
        <f>[9]Mides!L1287</f>
        <v>0</v>
      </c>
      <c r="N1296" s="96" t="str">
        <f>[9]Mides!M1287</f>
        <v>X</v>
      </c>
      <c r="O1296" s="96">
        <f t="shared" si="15"/>
        <v>0</v>
      </c>
      <c r="P1296" s="96" t="str">
        <f>[9]Mides!R1287</f>
        <v>Guatemala</v>
      </c>
      <c r="Q1296" s="96" t="str">
        <f>[9]Mides!S1287</f>
        <v>Guatemala</v>
      </c>
    </row>
    <row r="1297" spans="2:17" ht="15" thickBot="1" x14ac:dyDescent="0.35">
      <c r="B1297" s="92">
        <f>[9]Mides!E1288</f>
        <v>0</v>
      </c>
      <c r="C1297" s="93" t="str">
        <f>[9]Mides!D1288</f>
        <v>Jefferson Luciano Gómez Cante</v>
      </c>
      <c r="D1297" s="94" t="str">
        <f>IF([9]Mides!F1288=1,"X"," ")</f>
        <v xml:space="preserve"> </v>
      </c>
      <c r="E1297" s="94" t="str">
        <f>IF([9]Mides!F1288=2,"X"," ")</f>
        <v>X</v>
      </c>
      <c r="F1297" s="95">
        <f>[9]Mides!B1288</f>
        <v>0</v>
      </c>
      <c r="G1297" s="94" t="str">
        <f>IF(AND([9]Mides!H1288&gt;=1,[9]Mides!H1288&lt;=14),"X"," ")</f>
        <v>X</v>
      </c>
      <c r="H1297" s="94" t="str">
        <f>IF(AND([9]Mides!H1288&gt;=14,[9]Mides!H1288&lt;=30),"X"," ")</f>
        <v xml:space="preserve"> </v>
      </c>
      <c r="I1297" s="94" t="str">
        <f>IF(AND([9]Mides!H1288&gt;=31,[9]Mides!H1288&lt;=60),"X","  ")</f>
        <v xml:space="preserve">  </v>
      </c>
      <c r="J1297" s="94" t="str">
        <f>IF([9]Mides!H1288&gt;60,"X", "  ")</f>
        <v xml:space="preserve">  </v>
      </c>
      <c r="K1297" s="96">
        <f>[9]Mides!N1288</f>
        <v>0</v>
      </c>
      <c r="L1297" s="96">
        <f>[9]Mides!K1288</f>
        <v>0</v>
      </c>
      <c r="M1297" s="96">
        <f>[9]Mides!L1288</f>
        <v>0</v>
      </c>
      <c r="N1297" s="96" t="str">
        <f>[9]Mides!M1288</f>
        <v>X</v>
      </c>
      <c r="O1297" s="96">
        <f t="shared" si="15"/>
        <v>0</v>
      </c>
      <c r="P1297" s="96" t="str">
        <f>[9]Mides!R1288</f>
        <v>Guatemala</v>
      </c>
      <c r="Q1297" s="96" t="str">
        <f>[9]Mides!S1288</f>
        <v>Guatemala</v>
      </c>
    </row>
    <row r="1298" spans="2:17" ht="15" thickBot="1" x14ac:dyDescent="0.35">
      <c r="B1298" s="92">
        <f>[9]Mides!E1289</f>
        <v>0</v>
      </c>
      <c r="C1298" s="93" t="str">
        <f>[9]Mides!D1289</f>
        <v xml:space="preserve">Javier Alejandro Reyes Ávila </v>
      </c>
      <c r="D1298" s="94" t="str">
        <f>IF([9]Mides!F1289=1,"X"," ")</f>
        <v xml:space="preserve"> </v>
      </c>
      <c r="E1298" s="94" t="str">
        <f>IF([9]Mides!F1289=2,"X"," ")</f>
        <v>X</v>
      </c>
      <c r="F1298" s="95">
        <f>[9]Mides!B1289</f>
        <v>0</v>
      </c>
      <c r="G1298" s="94" t="str">
        <f>IF(AND([9]Mides!H1289&gt;=1,[9]Mides!H1289&lt;=14),"X"," ")</f>
        <v>X</v>
      </c>
      <c r="H1298" s="94" t="str">
        <f>IF(AND([9]Mides!H1289&gt;=14,[9]Mides!H1289&lt;=30),"X"," ")</f>
        <v xml:space="preserve"> </v>
      </c>
      <c r="I1298" s="94" t="str">
        <f>IF(AND([9]Mides!H1289&gt;=31,[9]Mides!H1289&lt;=60),"X","  ")</f>
        <v xml:space="preserve">  </v>
      </c>
      <c r="J1298" s="94" t="str">
        <f>IF([9]Mides!H1289&gt;60,"X", "  ")</f>
        <v xml:space="preserve">  </v>
      </c>
      <c r="K1298" s="96">
        <f>[9]Mides!N1289</f>
        <v>0</v>
      </c>
      <c r="L1298" s="96">
        <f>[9]Mides!K1289</f>
        <v>0</v>
      </c>
      <c r="M1298" s="96">
        <f>[9]Mides!L1289</f>
        <v>0</v>
      </c>
      <c r="N1298" s="96" t="str">
        <f>[9]Mides!M1289</f>
        <v>X</v>
      </c>
      <c r="O1298" s="96">
        <f t="shared" si="15"/>
        <v>0</v>
      </c>
      <c r="P1298" s="96" t="str">
        <f>[9]Mides!R1289</f>
        <v>Guatemala</v>
      </c>
      <c r="Q1298" s="96" t="str">
        <f>[9]Mides!S1289</f>
        <v>Guatemala</v>
      </c>
    </row>
    <row r="1299" spans="2:17" ht="15" thickBot="1" x14ac:dyDescent="0.35">
      <c r="B1299" s="92">
        <f>[9]Mides!E1290</f>
        <v>0</v>
      </c>
      <c r="C1299" s="93" t="str">
        <f>[9]Mides!D1290</f>
        <v>Samuel Angel Aarón Bautista</v>
      </c>
      <c r="D1299" s="94" t="str">
        <f>IF([9]Mides!F1290=1,"X"," ")</f>
        <v xml:space="preserve"> </v>
      </c>
      <c r="E1299" s="94" t="str">
        <f>IF([9]Mides!F1290=2,"X"," ")</f>
        <v>X</v>
      </c>
      <c r="F1299" s="95">
        <f>[9]Mides!B1290</f>
        <v>2302839420101</v>
      </c>
      <c r="G1299" s="94" t="str">
        <f>IF(AND([9]Mides!H1290&gt;=1,[9]Mides!H1290&lt;=14),"X"," ")</f>
        <v>X</v>
      </c>
      <c r="H1299" s="94" t="str">
        <f>IF(AND([9]Mides!H1290&gt;=14,[9]Mides!H1290&lt;=30),"X"," ")</f>
        <v xml:space="preserve"> </v>
      </c>
      <c r="I1299" s="94" t="str">
        <f>IF(AND([9]Mides!H1290&gt;=31,[9]Mides!H1290&lt;=60),"X","  ")</f>
        <v xml:space="preserve">  </v>
      </c>
      <c r="J1299" s="94" t="str">
        <f>IF([9]Mides!H1290&gt;60,"X", "  ")</f>
        <v xml:space="preserve">  </v>
      </c>
      <c r="K1299" s="96">
        <f>[9]Mides!N1290</f>
        <v>0</v>
      </c>
      <c r="L1299" s="96">
        <f>[9]Mides!K1290</f>
        <v>0</v>
      </c>
      <c r="M1299" s="96">
        <f>[9]Mides!L1290</f>
        <v>0</v>
      </c>
      <c r="N1299" s="96" t="str">
        <f>[9]Mides!M1290</f>
        <v>X</v>
      </c>
      <c r="O1299" s="96">
        <f t="shared" si="15"/>
        <v>0</v>
      </c>
      <c r="P1299" s="96" t="str">
        <f>[9]Mides!R1290</f>
        <v>Guatemala</v>
      </c>
      <c r="Q1299" s="96" t="str">
        <f>[9]Mides!S1290</f>
        <v>Guatemala</v>
      </c>
    </row>
    <row r="1300" spans="2:17" ht="15" thickBot="1" x14ac:dyDescent="0.35">
      <c r="B1300" s="92">
        <f>[9]Mides!E1291</f>
        <v>0</v>
      </c>
      <c r="C1300" s="93" t="str">
        <f>[9]Mides!D1291</f>
        <v>Diego Benjamín Oliver López Meléndez</v>
      </c>
      <c r="D1300" s="94" t="str">
        <f>IF([9]Mides!F1291=1,"X"," ")</f>
        <v xml:space="preserve"> </v>
      </c>
      <c r="E1300" s="94" t="str">
        <f>IF([9]Mides!F1291=2,"X"," ")</f>
        <v>X</v>
      </c>
      <c r="F1300" s="95">
        <f>[9]Mides!B1291</f>
        <v>2307646570101</v>
      </c>
      <c r="G1300" s="94" t="str">
        <f>IF(AND([9]Mides!H1291&gt;=1,[9]Mides!H1291&lt;=14),"X"," ")</f>
        <v>X</v>
      </c>
      <c r="H1300" s="94" t="str">
        <f>IF(AND([9]Mides!H1291&gt;=14,[9]Mides!H1291&lt;=30),"X"," ")</f>
        <v xml:space="preserve"> </v>
      </c>
      <c r="I1300" s="94" t="str">
        <f>IF(AND([9]Mides!H1291&gt;=31,[9]Mides!H1291&lt;=60),"X","  ")</f>
        <v xml:space="preserve">  </v>
      </c>
      <c r="J1300" s="94" t="str">
        <f>IF([9]Mides!H1291&gt;60,"X", "  ")</f>
        <v xml:space="preserve">  </v>
      </c>
      <c r="K1300" s="96">
        <f>[9]Mides!N1291</f>
        <v>0</v>
      </c>
      <c r="L1300" s="96">
        <f>[9]Mides!K1291</f>
        <v>0</v>
      </c>
      <c r="M1300" s="96">
        <f>[9]Mides!L1291</f>
        <v>0</v>
      </c>
      <c r="N1300" s="96" t="str">
        <f>[9]Mides!M1291</f>
        <v>X</v>
      </c>
      <c r="O1300" s="96">
        <f t="shared" si="15"/>
        <v>0</v>
      </c>
      <c r="P1300" s="96" t="str">
        <f>[9]Mides!R1291</f>
        <v>Guatemala</v>
      </c>
      <c r="Q1300" s="96" t="str">
        <f>[9]Mides!S1291</f>
        <v>Guatemala</v>
      </c>
    </row>
    <row r="1301" spans="2:17" ht="15" thickBot="1" x14ac:dyDescent="0.35">
      <c r="B1301" s="92">
        <f>[9]Mides!E1292</f>
        <v>0</v>
      </c>
      <c r="C1301" s="93" t="str">
        <f>[9]Mides!D1292</f>
        <v>Pedro Pablo Flores García</v>
      </c>
      <c r="D1301" s="94" t="str">
        <f>IF([9]Mides!F1292=1,"X"," ")</f>
        <v xml:space="preserve"> </v>
      </c>
      <c r="E1301" s="94" t="str">
        <f>IF([9]Mides!F1292=2,"X"," ")</f>
        <v>X</v>
      </c>
      <c r="F1301" s="95">
        <f>[9]Mides!B1292</f>
        <v>2251560320101</v>
      </c>
      <c r="G1301" s="94" t="str">
        <f>IF(AND([9]Mides!H1292&gt;=1,[9]Mides!H1292&lt;=14),"X"," ")</f>
        <v>X</v>
      </c>
      <c r="H1301" s="94" t="str">
        <f>IF(AND([9]Mides!H1292&gt;=14,[9]Mides!H1292&lt;=30),"X"," ")</f>
        <v xml:space="preserve"> </v>
      </c>
      <c r="I1301" s="94" t="str">
        <f>IF(AND([9]Mides!H1292&gt;=31,[9]Mides!H1292&lt;=60),"X","  ")</f>
        <v xml:space="preserve">  </v>
      </c>
      <c r="J1301" s="94" t="str">
        <f>IF([9]Mides!H1292&gt;60,"X", "  ")</f>
        <v xml:space="preserve">  </v>
      </c>
      <c r="K1301" s="96">
        <f>[9]Mides!N1292</f>
        <v>0</v>
      </c>
      <c r="L1301" s="96">
        <f>[9]Mides!K1292</f>
        <v>0</v>
      </c>
      <c r="M1301" s="96">
        <f>[9]Mides!L1292</f>
        <v>0</v>
      </c>
      <c r="N1301" s="96" t="str">
        <f>[9]Mides!M1292</f>
        <v>X</v>
      </c>
      <c r="O1301" s="96">
        <f t="shared" si="15"/>
        <v>0</v>
      </c>
      <c r="P1301" s="96" t="str">
        <f>[9]Mides!R1292</f>
        <v>Guatemala</v>
      </c>
      <c r="Q1301" s="96" t="str">
        <f>[9]Mides!S1292</f>
        <v>Guatemala</v>
      </c>
    </row>
    <row r="1302" spans="2:17" ht="15" thickBot="1" x14ac:dyDescent="0.35">
      <c r="B1302" s="92">
        <f>[9]Mides!E1293</f>
        <v>0</v>
      </c>
      <c r="C1302" s="93" t="str">
        <f>[9]Mides!D1293</f>
        <v>Ián Josué Mijangos Girón</v>
      </c>
      <c r="D1302" s="94" t="str">
        <f>IF([9]Mides!F1293=1,"X"," ")</f>
        <v xml:space="preserve"> </v>
      </c>
      <c r="E1302" s="94" t="str">
        <f>IF([9]Mides!F1293=2,"X"," ")</f>
        <v>X</v>
      </c>
      <c r="F1302" s="95">
        <f>[9]Mides!B1293</f>
        <v>2220629910101</v>
      </c>
      <c r="G1302" s="94" t="str">
        <f>IF(AND([9]Mides!H1293&gt;=1,[9]Mides!H1293&lt;=14),"X"," ")</f>
        <v>X</v>
      </c>
      <c r="H1302" s="94" t="str">
        <f>IF(AND([9]Mides!H1293&gt;=14,[9]Mides!H1293&lt;=30),"X"," ")</f>
        <v xml:space="preserve"> </v>
      </c>
      <c r="I1302" s="94" t="str">
        <f>IF(AND([9]Mides!H1293&gt;=31,[9]Mides!H1293&lt;=60),"X","  ")</f>
        <v xml:space="preserve">  </v>
      </c>
      <c r="J1302" s="94" t="str">
        <f>IF([9]Mides!H1293&gt;60,"X", "  ")</f>
        <v xml:space="preserve">  </v>
      </c>
      <c r="K1302" s="96">
        <f>[9]Mides!N1293</f>
        <v>0</v>
      </c>
      <c r="L1302" s="96">
        <f>[9]Mides!K1293</f>
        <v>0</v>
      </c>
      <c r="M1302" s="96">
        <f>[9]Mides!L1293</f>
        <v>0</v>
      </c>
      <c r="N1302" s="96" t="str">
        <f>[9]Mides!M1293</f>
        <v>X</v>
      </c>
      <c r="O1302" s="96">
        <f t="shared" si="15"/>
        <v>0</v>
      </c>
      <c r="P1302" s="96" t="str">
        <f>[9]Mides!R1293</f>
        <v>Guatemala</v>
      </c>
      <c r="Q1302" s="96" t="str">
        <f>[9]Mides!S1293</f>
        <v>Guatemala</v>
      </c>
    </row>
    <row r="1303" spans="2:17" ht="15" thickBot="1" x14ac:dyDescent="0.35">
      <c r="B1303" s="92">
        <f>[9]Mides!E1294</f>
        <v>0</v>
      </c>
      <c r="C1303" s="93" t="str">
        <f>[9]Mides!D1294</f>
        <v>Jose Marco Juárez Morales</v>
      </c>
      <c r="D1303" s="94" t="str">
        <f>IF([9]Mides!F1294=1,"X"," ")</f>
        <v xml:space="preserve"> </v>
      </c>
      <c r="E1303" s="94" t="str">
        <f>IF([9]Mides!F1294=2,"X"," ")</f>
        <v>X</v>
      </c>
      <c r="F1303" s="95">
        <f>[9]Mides!B1294</f>
        <v>2316759840101</v>
      </c>
      <c r="G1303" s="94" t="str">
        <f>IF(AND([9]Mides!H1294&gt;=1,[9]Mides!H1294&lt;=14),"X"," ")</f>
        <v>X</v>
      </c>
      <c r="H1303" s="94" t="str">
        <f>IF(AND([9]Mides!H1294&gt;=14,[9]Mides!H1294&lt;=30),"X"," ")</f>
        <v xml:space="preserve"> </v>
      </c>
      <c r="I1303" s="94" t="str">
        <f>IF(AND([9]Mides!H1294&gt;=31,[9]Mides!H1294&lt;=60),"X","  ")</f>
        <v xml:space="preserve">  </v>
      </c>
      <c r="J1303" s="94" t="str">
        <f>IF([9]Mides!H1294&gt;60,"X", "  ")</f>
        <v xml:space="preserve">  </v>
      </c>
      <c r="K1303" s="96">
        <f>[9]Mides!N1294</f>
        <v>0</v>
      </c>
      <c r="L1303" s="96">
        <f>[9]Mides!K1294</f>
        <v>0</v>
      </c>
      <c r="M1303" s="96">
        <f>[9]Mides!L1294</f>
        <v>0</v>
      </c>
      <c r="N1303" s="96" t="str">
        <f>[9]Mides!M1294</f>
        <v>X</v>
      </c>
      <c r="O1303" s="96">
        <f t="shared" si="15"/>
        <v>0</v>
      </c>
      <c r="P1303" s="96" t="str">
        <f>[9]Mides!R1294</f>
        <v>Guatemala</v>
      </c>
      <c r="Q1303" s="96" t="str">
        <f>[9]Mides!S1294</f>
        <v>Guatemala</v>
      </c>
    </row>
    <row r="1304" spans="2:17" ht="15" thickBot="1" x14ac:dyDescent="0.35">
      <c r="B1304" s="92">
        <f>[9]Mides!E1295</f>
        <v>0</v>
      </c>
      <c r="C1304" s="93" t="str">
        <f>[9]Mides!D1295</f>
        <v>Javier Andres Venatenthe Robles</v>
      </c>
      <c r="D1304" s="94" t="str">
        <f>IF([9]Mides!F1295=1,"X"," ")</f>
        <v xml:space="preserve"> </v>
      </c>
      <c r="E1304" s="94" t="str">
        <f>IF([9]Mides!F1295=2,"X"," ")</f>
        <v>X</v>
      </c>
      <c r="F1304" s="95">
        <f>[9]Mides!B1295</f>
        <v>2285305390101</v>
      </c>
      <c r="G1304" s="94" t="str">
        <f>IF(AND([9]Mides!H1295&gt;=1,[9]Mides!H1295&lt;=14),"X"," ")</f>
        <v>X</v>
      </c>
      <c r="H1304" s="94" t="str">
        <f>IF(AND([9]Mides!H1295&gt;=14,[9]Mides!H1295&lt;=30),"X"," ")</f>
        <v xml:space="preserve"> </v>
      </c>
      <c r="I1304" s="94" t="str">
        <f>IF(AND([9]Mides!H1295&gt;=31,[9]Mides!H1295&lt;=60),"X","  ")</f>
        <v xml:space="preserve">  </v>
      </c>
      <c r="J1304" s="94" t="str">
        <f>IF([9]Mides!H1295&gt;60,"X", "  ")</f>
        <v xml:space="preserve">  </v>
      </c>
      <c r="K1304" s="96">
        <f>[9]Mides!N1295</f>
        <v>0</v>
      </c>
      <c r="L1304" s="96">
        <f>[9]Mides!K1295</f>
        <v>0</v>
      </c>
      <c r="M1304" s="96">
        <f>[9]Mides!L1295</f>
        <v>0</v>
      </c>
      <c r="N1304" s="96" t="str">
        <f>[9]Mides!M1295</f>
        <v>X</v>
      </c>
      <c r="O1304" s="96">
        <f t="shared" si="15"/>
        <v>0</v>
      </c>
      <c r="P1304" s="96" t="str">
        <f>[9]Mides!R1295</f>
        <v>Guatemala</v>
      </c>
      <c r="Q1304" s="96" t="str">
        <f>[9]Mides!S1295</f>
        <v>Guatemala</v>
      </c>
    </row>
    <row r="1305" spans="2:17" ht="15" thickBot="1" x14ac:dyDescent="0.35">
      <c r="B1305" s="92">
        <f>[9]Mides!E1296</f>
        <v>0</v>
      </c>
      <c r="C1305" s="93" t="str">
        <f>[9]Mides!D1296</f>
        <v>Frank Enrique Escobedo López</v>
      </c>
      <c r="D1305" s="94" t="str">
        <f>IF([9]Mides!F1296=1,"X"," ")</f>
        <v xml:space="preserve"> </v>
      </c>
      <c r="E1305" s="94" t="str">
        <f>IF([9]Mides!F1296=2,"X"," ")</f>
        <v>X</v>
      </c>
      <c r="F1305" s="95">
        <f>[9]Mides!B1296</f>
        <v>2118595240101</v>
      </c>
      <c r="G1305" s="94" t="str">
        <f>IF(AND([9]Mides!H1296&gt;=1,[9]Mides!H1296&lt;=14),"X"," ")</f>
        <v>X</v>
      </c>
      <c r="H1305" s="94" t="str">
        <f>IF(AND([9]Mides!H1296&gt;=14,[9]Mides!H1296&lt;=30),"X"," ")</f>
        <v xml:space="preserve"> </v>
      </c>
      <c r="I1305" s="94" t="str">
        <f>IF(AND([9]Mides!H1296&gt;=31,[9]Mides!H1296&lt;=60),"X","  ")</f>
        <v xml:space="preserve">  </v>
      </c>
      <c r="J1305" s="94" t="str">
        <f>IF([9]Mides!H1296&gt;60,"X", "  ")</f>
        <v xml:space="preserve">  </v>
      </c>
      <c r="K1305" s="96">
        <f>[9]Mides!N1296</f>
        <v>0</v>
      </c>
      <c r="L1305" s="96">
        <f>[9]Mides!K1296</f>
        <v>0</v>
      </c>
      <c r="M1305" s="96">
        <f>[9]Mides!L1296</f>
        <v>0</v>
      </c>
      <c r="N1305" s="96" t="str">
        <f>[9]Mides!M1296</f>
        <v>X</v>
      </c>
      <c r="O1305" s="96">
        <f t="shared" si="15"/>
        <v>0</v>
      </c>
      <c r="P1305" s="96" t="str">
        <f>[9]Mides!R1296</f>
        <v>Guatemala</v>
      </c>
      <c r="Q1305" s="96" t="str">
        <f>[9]Mides!S1296</f>
        <v>Guatemala</v>
      </c>
    </row>
    <row r="1306" spans="2:17" ht="15" thickBot="1" x14ac:dyDescent="0.35">
      <c r="B1306" s="92">
        <f>[9]Mides!E1297</f>
        <v>0</v>
      </c>
      <c r="C1306" s="93" t="str">
        <f>[9]Mides!D1297</f>
        <v xml:space="preserve">André Sebastian Barrientos Luna </v>
      </c>
      <c r="D1306" s="94" t="str">
        <f>IF([9]Mides!F1297=1,"X"," ")</f>
        <v xml:space="preserve"> </v>
      </c>
      <c r="E1306" s="94" t="str">
        <f>IF([9]Mides!F1297=2,"X"," ")</f>
        <v>X</v>
      </c>
      <c r="F1306" s="95">
        <f>[9]Mides!B1297</f>
        <v>2127324980101</v>
      </c>
      <c r="G1306" s="94" t="str">
        <f>IF(AND([9]Mides!H1297&gt;=1,[9]Mides!H1297&lt;=14),"X"," ")</f>
        <v>X</v>
      </c>
      <c r="H1306" s="94" t="str">
        <f>IF(AND([9]Mides!H1297&gt;=14,[9]Mides!H1297&lt;=30),"X"," ")</f>
        <v xml:space="preserve"> </v>
      </c>
      <c r="I1306" s="94" t="str">
        <f>IF(AND([9]Mides!H1297&gt;=31,[9]Mides!H1297&lt;=60),"X","  ")</f>
        <v xml:space="preserve">  </v>
      </c>
      <c r="J1306" s="94" t="str">
        <f>IF([9]Mides!H1297&gt;60,"X", "  ")</f>
        <v xml:space="preserve">  </v>
      </c>
      <c r="K1306" s="96">
        <f>[9]Mides!N1297</f>
        <v>0</v>
      </c>
      <c r="L1306" s="96">
        <f>[9]Mides!K1297</f>
        <v>0</v>
      </c>
      <c r="M1306" s="96">
        <f>[9]Mides!L1297</f>
        <v>0</v>
      </c>
      <c r="N1306" s="96" t="str">
        <f>[9]Mides!M1297</f>
        <v>X</v>
      </c>
      <c r="O1306" s="96">
        <f t="shared" si="15"/>
        <v>0</v>
      </c>
      <c r="P1306" s="96" t="str">
        <f>[9]Mides!R1297</f>
        <v>Guatemala</v>
      </c>
      <c r="Q1306" s="96" t="str">
        <f>[9]Mides!S1297</f>
        <v>Guatemala</v>
      </c>
    </row>
    <row r="1307" spans="2:17" ht="15" thickBot="1" x14ac:dyDescent="0.35">
      <c r="B1307" s="92">
        <f>[9]Mides!E1298</f>
        <v>0</v>
      </c>
      <c r="C1307" s="93" t="str">
        <f>[9]Mides!D1298</f>
        <v>David Sebastián Gutierrez Quiej</v>
      </c>
      <c r="D1307" s="94" t="str">
        <f>IF([9]Mides!F1298=1,"X"," ")</f>
        <v xml:space="preserve"> </v>
      </c>
      <c r="E1307" s="94" t="str">
        <f>IF([9]Mides!F1298=2,"X"," ")</f>
        <v>X</v>
      </c>
      <c r="F1307" s="95">
        <f>[9]Mides!B1298</f>
        <v>2161710590108</v>
      </c>
      <c r="G1307" s="94" t="str">
        <f>IF(AND([9]Mides!H1298&gt;=1,[9]Mides!H1298&lt;=14),"X"," ")</f>
        <v>X</v>
      </c>
      <c r="H1307" s="94" t="str">
        <f>IF(AND([9]Mides!H1298&gt;=14,[9]Mides!H1298&lt;=30),"X"," ")</f>
        <v xml:space="preserve"> </v>
      </c>
      <c r="I1307" s="94" t="str">
        <f>IF(AND([9]Mides!H1298&gt;=31,[9]Mides!H1298&lt;=60),"X","  ")</f>
        <v xml:space="preserve">  </v>
      </c>
      <c r="J1307" s="94" t="str">
        <f>IF([9]Mides!H1298&gt;60,"X", "  ")</f>
        <v xml:space="preserve">  </v>
      </c>
      <c r="K1307" s="96">
        <f>[9]Mides!N1298</f>
        <v>0</v>
      </c>
      <c r="L1307" s="96">
        <f>[9]Mides!K1298</f>
        <v>0</v>
      </c>
      <c r="M1307" s="96">
        <f>[9]Mides!L1298</f>
        <v>0</v>
      </c>
      <c r="N1307" s="96" t="str">
        <f>[9]Mides!M1298</f>
        <v>X</v>
      </c>
      <c r="O1307" s="96">
        <f t="shared" si="15"/>
        <v>0</v>
      </c>
      <c r="P1307" s="96" t="str">
        <f>[9]Mides!R1298</f>
        <v>Guatemala</v>
      </c>
      <c r="Q1307" s="96" t="str">
        <f>[9]Mides!S1298</f>
        <v>Guatemala</v>
      </c>
    </row>
    <row r="1308" spans="2:17" ht="15" thickBot="1" x14ac:dyDescent="0.35">
      <c r="B1308" s="92">
        <f>[9]Mides!E1299</f>
        <v>0</v>
      </c>
      <c r="C1308" s="93" t="str">
        <f>[9]Mides!D1299</f>
        <v xml:space="preserve">Juan Carlos Patzán Fuentes </v>
      </c>
      <c r="D1308" s="94" t="str">
        <f>IF([9]Mides!F1299=1,"X"," ")</f>
        <v xml:space="preserve"> </v>
      </c>
      <c r="E1308" s="94" t="str">
        <f>IF([9]Mides!F1299=2,"X"," ")</f>
        <v>X</v>
      </c>
      <c r="F1308" s="95">
        <f>[9]Mides!B1299</f>
        <v>2287867540101</v>
      </c>
      <c r="G1308" s="94" t="str">
        <f>IF(AND([9]Mides!H1299&gt;=1,[9]Mides!H1299&lt;=14),"X"," ")</f>
        <v>X</v>
      </c>
      <c r="H1308" s="94" t="str">
        <f>IF(AND([9]Mides!H1299&gt;=14,[9]Mides!H1299&lt;=30),"X"," ")</f>
        <v xml:space="preserve"> </v>
      </c>
      <c r="I1308" s="94" t="str">
        <f>IF(AND([9]Mides!H1299&gt;=31,[9]Mides!H1299&lt;=60),"X","  ")</f>
        <v xml:space="preserve">  </v>
      </c>
      <c r="J1308" s="94" t="str">
        <f>IF([9]Mides!H1299&gt;60,"X", "  ")</f>
        <v xml:space="preserve">  </v>
      </c>
      <c r="K1308" s="96">
        <f>[9]Mides!N1299</f>
        <v>0</v>
      </c>
      <c r="L1308" s="96">
        <f>[9]Mides!K1299</f>
        <v>0</v>
      </c>
      <c r="M1308" s="96">
        <f>[9]Mides!L1299</f>
        <v>0</v>
      </c>
      <c r="N1308" s="96" t="str">
        <f>[9]Mides!M1299</f>
        <v>X</v>
      </c>
      <c r="O1308" s="96">
        <f t="shared" si="15"/>
        <v>0</v>
      </c>
      <c r="P1308" s="96" t="str">
        <f>[9]Mides!R1299</f>
        <v>Guatemala</v>
      </c>
      <c r="Q1308" s="96" t="str">
        <f>[9]Mides!S1299</f>
        <v>Guatemala</v>
      </c>
    </row>
    <row r="1309" spans="2:17" ht="15" thickBot="1" x14ac:dyDescent="0.35">
      <c r="B1309" s="92">
        <f>[9]Mides!E1300</f>
        <v>0</v>
      </c>
      <c r="C1309" s="93" t="str">
        <f>[9]Mides!D1300</f>
        <v xml:space="preserve">Santiago Nicolas Romero Girón </v>
      </c>
      <c r="D1309" s="94" t="str">
        <f>IF([9]Mides!F1300=1,"X"," ")</f>
        <v xml:space="preserve"> </v>
      </c>
      <c r="E1309" s="94" t="str">
        <f>IF([9]Mides!F1300=2,"X"," ")</f>
        <v>X</v>
      </c>
      <c r="F1309" s="95">
        <f>[9]Mides!B1300</f>
        <v>2155123400101</v>
      </c>
      <c r="G1309" s="94" t="str">
        <f>IF(AND([9]Mides!H1300&gt;=1,[9]Mides!H1300&lt;=14),"X"," ")</f>
        <v>X</v>
      </c>
      <c r="H1309" s="94" t="str">
        <f>IF(AND([9]Mides!H1300&gt;=14,[9]Mides!H1300&lt;=30),"X"," ")</f>
        <v xml:space="preserve"> </v>
      </c>
      <c r="I1309" s="94" t="str">
        <f>IF(AND([9]Mides!H1300&gt;=31,[9]Mides!H1300&lt;=60),"X","  ")</f>
        <v xml:space="preserve">  </v>
      </c>
      <c r="J1309" s="94" t="str">
        <f>IF([9]Mides!H1300&gt;60,"X", "  ")</f>
        <v xml:space="preserve">  </v>
      </c>
      <c r="K1309" s="96">
        <f>[9]Mides!N1300</f>
        <v>0</v>
      </c>
      <c r="L1309" s="96">
        <f>[9]Mides!K1300</f>
        <v>0</v>
      </c>
      <c r="M1309" s="96">
        <f>[9]Mides!L1300</f>
        <v>0</v>
      </c>
      <c r="N1309" s="96" t="str">
        <f>[9]Mides!M1300</f>
        <v>X</v>
      </c>
      <c r="O1309" s="96">
        <f t="shared" si="15"/>
        <v>0</v>
      </c>
      <c r="P1309" s="96" t="str">
        <f>[9]Mides!R1300</f>
        <v>Guatemala</v>
      </c>
      <c r="Q1309" s="96" t="str">
        <f>[9]Mides!S1300</f>
        <v>Guatemala</v>
      </c>
    </row>
    <row r="1310" spans="2:17" ht="15" thickBot="1" x14ac:dyDescent="0.35">
      <c r="B1310" s="92">
        <f>[9]Mides!E1301</f>
        <v>0</v>
      </c>
      <c r="C1310" s="93" t="str">
        <f>[9]Mides!D1301</f>
        <v xml:space="preserve">Ian Andres Escobar Girón </v>
      </c>
      <c r="D1310" s="94" t="str">
        <f>IF([9]Mides!F1301=1,"X"," ")</f>
        <v xml:space="preserve"> </v>
      </c>
      <c r="E1310" s="94" t="str">
        <f>IF([9]Mides!F1301=2,"X"," ")</f>
        <v>X</v>
      </c>
      <c r="F1310" s="95">
        <f>[9]Mides!B1301</f>
        <v>2119766790101</v>
      </c>
      <c r="G1310" s="94" t="str">
        <f>IF(AND([9]Mides!H1301&gt;=1,[9]Mides!H1301&lt;=14),"X"," ")</f>
        <v>X</v>
      </c>
      <c r="H1310" s="94" t="str">
        <f>IF(AND([9]Mides!H1301&gt;=14,[9]Mides!H1301&lt;=30),"X"," ")</f>
        <v xml:space="preserve"> </v>
      </c>
      <c r="I1310" s="94" t="str">
        <f>IF(AND([9]Mides!H1301&gt;=31,[9]Mides!H1301&lt;=60),"X","  ")</f>
        <v xml:space="preserve">  </v>
      </c>
      <c r="J1310" s="94" t="str">
        <f>IF([9]Mides!H1301&gt;60,"X", "  ")</f>
        <v xml:space="preserve">  </v>
      </c>
      <c r="K1310" s="96">
        <f>[9]Mides!N1301</f>
        <v>0</v>
      </c>
      <c r="L1310" s="96">
        <f>[9]Mides!K1301</f>
        <v>0</v>
      </c>
      <c r="M1310" s="96">
        <f>[9]Mides!L1301</f>
        <v>0</v>
      </c>
      <c r="N1310" s="96" t="str">
        <f>[9]Mides!M1301</f>
        <v>X</v>
      </c>
      <c r="O1310" s="96">
        <f t="shared" si="15"/>
        <v>0</v>
      </c>
      <c r="P1310" s="96" t="str">
        <f>[9]Mides!R1301</f>
        <v>Guatemala</v>
      </c>
      <c r="Q1310" s="96" t="str">
        <f>[9]Mides!S1301</f>
        <v>Guatemala</v>
      </c>
    </row>
    <row r="1311" spans="2:17" ht="15" thickBot="1" x14ac:dyDescent="0.35">
      <c r="B1311" s="92">
        <f>[9]Mides!E1302</f>
        <v>0</v>
      </c>
      <c r="C1311" s="93" t="str">
        <f>[9]Mides!D1302</f>
        <v xml:space="preserve">Jhonatan Isaac Melendez Chavarria </v>
      </c>
      <c r="D1311" s="94" t="str">
        <f>IF([9]Mides!F1302=1,"X"," ")</f>
        <v xml:space="preserve"> </v>
      </c>
      <c r="E1311" s="94" t="str">
        <f>IF([9]Mides!F1302=2,"X"," ")</f>
        <v>X</v>
      </c>
      <c r="F1311" s="95">
        <f>[9]Mides!B1302</f>
        <v>2101174510108</v>
      </c>
      <c r="G1311" s="94" t="str">
        <f>IF(AND([9]Mides!H1302&gt;=1,[9]Mides!H1302&lt;=14),"X"," ")</f>
        <v>X</v>
      </c>
      <c r="H1311" s="94" t="str">
        <f>IF(AND([9]Mides!H1302&gt;=14,[9]Mides!H1302&lt;=30),"X"," ")</f>
        <v xml:space="preserve"> </v>
      </c>
      <c r="I1311" s="94" t="str">
        <f>IF(AND([9]Mides!H1302&gt;=31,[9]Mides!H1302&lt;=60),"X","  ")</f>
        <v xml:space="preserve">  </v>
      </c>
      <c r="J1311" s="94" t="str">
        <f>IF([9]Mides!H1302&gt;60,"X", "  ")</f>
        <v xml:space="preserve">  </v>
      </c>
      <c r="K1311" s="96">
        <f>[9]Mides!N1302</f>
        <v>0</v>
      </c>
      <c r="L1311" s="96">
        <f>[9]Mides!K1302</f>
        <v>0</v>
      </c>
      <c r="M1311" s="96">
        <f>[9]Mides!L1302</f>
        <v>0</v>
      </c>
      <c r="N1311" s="96" t="str">
        <f>[9]Mides!M1302</f>
        <v>X</v>
      </c>
      <c r="O1311" s="96">
        <f t="shared" si="15"/>
        <v>0</v>
      </c>
      <c r="P1311" s="96" t="str">
        <f>[9]Mides!R1302</f>
        <v>Guatemala</v>
      </c>
      <c r="Q1311" s="96" t="str">
        <f>[9]Mides!S1302</f>
        <v>Guatemala</v>
      </c>
    </row>
    <row r="1312" spans="2:17" ht="15" thickBot="1" x14ac:dyDescent="0.35">
      <c r="B1312" s="92">
        <f>[9]Mides!E1303</f>
        <v>0</v>
      </c>
      <c r="C1312" s="93" t="str">
        <f>[9]Mides!D1303</f>
        <v>Anthony Josué Farfán Carbajal</v>
      </c>
      <c r="D1312" s="94" t="str">
        <f>IF([9]Mides!F1303=1,"X"," ")</f>
        <v xml:space="preserve"> </v>
      </c>
      <c r="E1312" s="94" t="str">
        <f>IF([9]Mides!F1303=2,"X"," ")</f>
        <v>X</v>
      </c>
      <c r="F1312" s="95">
        <f>[9]Mides!B1303</f>
        <v>2092254080101</v>
      </c>
      <c r="G1312" s="94" t="str">
        <f>IF(AND([9]Mides!H1303&gt;=1,[9]Mides!H1303&lt;=14),"X"," ")</f>
        <v>X</v>
      </c>
      <c r="H1312" s="94" t="str">
        <f>IF(AND([9]Mides!H1303&gt;=14,[9]Mides!H1303&lt;=30),"X"," ")</f>
        <v xml:space="preserve"> </v>
      </c>
      <c r="I1312" s="94" t="str">
        <f>IF(AND([9]Mides!H1303&gt;=31,[9]Mides!H1303&lt;=60),"X","  ")</f>
        <v xml:space="preserve">  </v>
      </c>
      <c r="J1312" s="94" t="str">
        <f>IF([9]Mides!H1303&gt;60,"X", "  ")</f>
        <v xml:space="preserve">  </v>
      </c>
      <c r="K1312" s="96">
        <f>[9]Mides!N1303</f>
        <v>0</v>
      </c>
      <c r="L1312" s="96">
        <f>[9]Mides!K1303</f>
        <v>0</v>
      </c>
      <c r="M1312" s="96">
        <f>[9]Mides!L1303</f>
        <v>0</v>
      </c>
      <c r="N1312" s="96" t="str">
        <f>[9]Mides!M1303</f>
        <v>X</v>
      </c>
      <c r="O1312" s="96">
        <f t="shared" si="15"/>
        <v>0</v>
      </c>
      <c r="P1312" s="96" t="str">
        <f>[9]Mides!R1303</f>
        <v>Guatemala</v>
      </c>
      <c r="Q1312" s="96" t="str">
        <f>[9]Mides!S1303</f>
        <v>Guatemala</v>
      </c>
    </row>
    <row r="1313" spans="2:17" ht="15" thickBot="1" x14ac:dyDescent="0.35">
      <c r="B1313" s="92">
        <f>[9]Mides!E1304</f>
        <v>0</v>
      </c>
      <c r="C1313" s="93" t="str">
        <f>[9]Mides!D1304</f>
        <v xml:space="preserve">Lizandro Benjamin Alvarado Alvarado </v>
      </c>
      <c r="D1313" s="94" t="str">
        <f>IF([9]Mides!F1304=1,"X"," ")</f>
        <v xml:space="preserve"> </v>
      </c>
      <c r="E1313" s="94" t="str">
        <f>IF([9]Mides!F1304=2,"X"," ")</f>
        <v>X</v>
      </c>
      <c r="F1313" s="95">
        <f>[9]Mides!B1304</f>
        <v>2104940420101</v>
      </c>
      <c r="G1313" s="94" t="str">
        <f>IF(AND([9]Mides!H1304&gt;=1,[9]Mides!H1304&lt;=14),"X"," ")</f>
        <v>X</v>
      </c>
      <c r="H1313" s="94" t="str">
        <f>IF(AND([9]Mides!H1304&gt;=14,[9]Mides!H1304&lt;=30),"X"," ")</f>
        <v xml:space="preserve"> </v>
      </c>
      <c r="I1313" s="94" t="str">
        <f>IF(AND([9]Mides!H1304&gt;=31,[9]Mides!H1304&lt;=60),"X","  ")</f>
        <v xml:space="preserve">  </v>
      </c>
      <c r="J1313" s="94" t="str">
        <f>IF([9]Mides!H1304&gt;60,"X", "  ")</f>
        <v xml:space="preserve">  </v>
      </c>
      <c r="K1313" s="96">
        <f>[9]Mides!N1304</f>
        <v>0</v>
      </c>
      <c r="L1313" s="96">
        <f>[9]Mides!K1304</f>
        <v>0</v>
      </c>
      <c r="M1313" s="96">
        <f>[9]Mides!L1304</f>
        <v>0</v>
      </c>
      <c r="N1313" s="96" t="str">
        <f>[9]Mides!M1304</f>
        <v>X</v>
      </c>
      <c r="O1313" s="96">
        <f t="shared" si="15"/>
        <v>0</v>
      </c>
      <c r="P1313" s="96" t="str">
        <f>[9]Mides!R1304</f>
        <v>Guatemala</v>
      </c>
      <c r="Q1313" s="96" t="str">
        <f>[9]Mides!S1304</f>
        <v>Guatemala</v>
      </c>
    </row>
    <row r="1314" spans="2:17" ht="15" thickBot="1" x14ac:dyDescent="0.35">
      <c r="B1314" s="92">
        <f>[9]Mides!E1305</f>
        <v>0</v>
      </c>
      <c r="C1314" s="93" t="str">
        <f>[9]Mides!D1305</f>
        <v xml:space="preserve">José Luis Romero Girón </v>
      </c>
      <c r="D1314" s="94" t="str">
        <f>IF([9]Mides!F1305=1,"X"," ")</f>
        <v xml:space="preserve"> </v>
      </c>
      <c r="E1314" s="94" t="str">
        <f>IF([9]Mides!F1305=2,"X"," ")</f>
        <v>X</v>
      </c>
      <c r="F1314" s="95">
        <f>[9]Mides!B1305</f>
        <v>0</v>
      </c>
      <c r="G1314" s="94" t="str">
        <f>IF(AND([9]Mides!H1305&gt;=1,[9]Mides!H1305&lt;=14),"X"," ")</f>
        <v>X</v>
      </c>
      <c r="H1314" s="94" t="str">
        <f>IF(AND([9]Mides!H1305&gt;=14,[9]Mides!H1305&lt;=30),"X"," ")</f>
        <v xml:space="preserve"> </v>
      </c>
      <c r="I1314" s="94" t="str">
        <f>IF(AND([9]Mides!H1305&gt;=31,[9]Mides!H1305&lt;=60),"X","  ")</f>
        <v xml:space="preserve">  </v>
      </c>
      <c r="J1314" s="94" t="str">
        <f>IF([9]Mides!H1305&gt;60,"X", "  ")</f>
        <v xml:space="preserve">  </v>
      </c>
      <c r="K1314" s="96">
        <f>[9]Mides!N1305</f>
        <v>0</v>
      </c>
      <c r="L1314" s="96">
        <f>[9]Mides!K1305</f>
        <v>0</v>
      </c>
      <c r="M1314" s="96">
        <f>[9]Mides!L1305</f>
        <v>0</v>
      </c>
      <c r="N1314" s="96" t="str">
        <f>[9]Mides!M1305</f>
        <v>X</v>
      </c>
      <c r="O1314" s="96">
        <f t="shared" si="15"/>
        <v>0</v>
      </c>
      <c r="P1314" s="96" t="str">
        <f>[9]Mides!R1305</f>
        <v>Guatemala</v>
      </c>
      <c r="Q1314" s="96" t="str">
        <f>[9]Mides!S1305</f>
        <v>Guatemala</v>
      </c>
    </row>
    <row r="1315" spans="2:17" ht="15" thickBot="1" x14ac:dyDescent="0.35">
      <c r="B1315" s="92">
        <f>[9]Mides!E1306</f>
        <v>0</v>
      </c>
      <c r="C1315" s="93" t="str">
        <f>[9]Mides!D1306</f>
        <v>Abner Samuel Carin Pérez</v>
      </c>
      <c r="D1315" s="94" t="str">
        <f>IF([9]Mides!F1306=1,"X"," ")</f>
        <v xml:space="preserve"> </v>
      </c>
      <c r="E1315" s="94" t="str">
        <f>IF([9]Mides!F1306=2,"X"," ")</f>
        <v>X</v>
      </c>
      <c r="F1315" s="95">
        <f>[9]Mides!B1306</f>
        <v>2042611120101</v>
      </c>
      <c r="G1315" s="94" t="str">
        <f>IF(AND([9]Mides!H1306&gt;=1,[9]Mides!H1306&lt;=14),"X"," ")</f>
        <v>X</v>
      </c>
      <c r="H1315" s="94" t="str">
        <f>IF(AND([9]Mides!H1306&gt;=14,[9]Mides!H1306&lt;=30),"X"," ")</f>
        <v xml:space="preserve"> </v>
      </c>
      <c r="I1315" s="94" t="str">
        <f>IF(AND([9]Mides!H1306&gt;=31,[9]Mides!H1306&lt;=60),"X","  ")</f>
        <v xml:space="preserve">  </v>
      </c>
      <c r="J1315" s="94" t="str">
        <f>IF([9]Mides!H1306&gt;60,"X", "  ")</f>
        <v xml:space="preserve">  </v>
      </c>
      <c r="K1315" s="96">
        <f>[9]Mides!N1306</f>
        <v>0</v>
      </c>
      <c r="L1315" s="96">
        <f>[9]Mides!K1306</f>
        <v>0</v>
      </c>
      <c r="M1315" s="96">
        <f>[9]Mides!L1306</f>
        <v>0</v>
      </c>
      <c r="N1315" s="96" t="str">
        <f>[9]Mides!M1306</f>
        <v>X</v>
      </c>
      <c r="O1315" s="96">
        <f t="shared" si="15"/>
        <v>0</v>
      </c>
      <c r="P1315" s="96" t="str">
        <f>[9]Mides!R1306</f>
        <v>Guatemala</v>
      </c>
      <c r="Q1315" s="96" t="str">
        <f>[9]Mides!S1306</f>
        <v>Guatemala</v>
      </c>
    </row>
    <row r="1316" spans="2:17" ht="15" thickBot="1" x14ac:dyDescent="0.35">
      <c r="B1316" s="92">
        <f>[9]Mides!E1307</f>
        <v>0</v>
      </c>
      <c r="C1316" s="93" t="str">
        <f>[9]Mides!D1307</f>
        <v>Jordin Garel García Cuadra</v>
      </c>
      <c r="D1316" s="94" t="str">
        <f>IF([9]Mides!F1307=1,"X"," ")</f>
        <v xml:space="preserve"> </v>
      </c>
      <c r="E1316" s="94" t="str">
        <f>IF([9]Mides!F1307=2,"X"," ")</f>
        <v>X</v>
      </c>
      <c r="F1316" s="95">
        <f>[9]Mides!B1307</f>
        <v>0</v>
      </c>
      <c r="G1316" s="94" t="str">
        <f>IF(AND([9]Mides!H1307&gt;=1,[9]Mides!H1307&lt;=14),"X"," ")</f>
        <v>X</v>
      </c>
      <c r="H1316" s="94" t="str">
        <f>IF(AND([9]Mides!H1307&gt;=14,[9]Mides!H1307&lt;=30),"X"," ")</f>
        <v xml:space="preserve"> </v>
      </c>
      <c r="I1316" s="94" t="str">
        <f>IF(AND([9]Mides!H1307&gt;=31,[9]Mides!H1307&lt;=60),"X","  ")</f>
        <v xml:space="preserve">  </v>
      </c>
      <c r="J1316" s="94" t="str">
        <f>IF([9]Mides!H1307&gt;60,"X", "  ")</f>
        <v xml:space="preserve">  </v>
      </c>
      <c r="K1316" s="96">
        <f>[9]Mides!N1307</f>
        <v>0</v>
      </c>
      <c r="L1316" s="96">
        <f>[9]Mides!K1307</f>
        <v>0</v>
      </c>
      <c r="M1316" s="96">
        <f>[9]Mides!L1307</f>
        <v>0</v>
      </c>
      <c r="N1316" s="96" t="str">
        <f>[9]Mides!M1307</f>
        <v>X</v>
      </c>
      <c r="O1316" s="96">
        <f t="shared" si="15"/>
        <v>0</v>
      </c>
      <c r="P1316" s="96" t="str">
        <f>[9]Mides!R1307</f>
        <v>Guatemala</v>
      </c>
      <c r="Q1316" s="96" t="str">
        <f>[9]Mides!S1307</f>
        <v>Guatemala</v>
      </c>
    </row>
    <row r="1317" spans="2:17" ht="15" thickBot="1" x14ac:dyDescent="0.35">
      <c r="B1317" s="92">
        <f>[9]Mides!E1308</f>
        <v>0</v>
      </c>
      <c r="C1317" s="93" t="str">
        <f>[9]Mides!D1308</f>
        <v>José Alejandro Tiu Tubac</v>
      </c>
      <c r="D1317" s="94" t="str">
        <f>IF([9]Mides!F1308=1,"X"," ")</f>
        <v xml:space="preserve"> </v>
      </c>
      <c r="E1317" s="94" t="str">
        <f>IF([9]Mides!F1308=2,"X"," ")</f>
        <v>X</v>
      </c>
      <c r="F1317" s="95">
        <f>[9]Mides!B1308</f>
        <v>2073933030101</v>
      </c>
      <c r="G1317" s="94" t="str">
        <f>IF(AND([9]Mides!H1308&gt;=1,[9]Mides!H1308&lt;=14),"X"," ")</f>
        <v>X</v>
      </c>
      <c r="H1317" s="94" t="str">
        <f>IF(AND([9]Mides!H1308&gt;=14,[9]Mides!H1308&lt;=30),"X"," ")</f>
        <v xml:space="preserve"> </v>
      </c>
      <c r="I1317" s="94" t="str">
        <f>IF(AND([9]Mides!H1308&gt;=31,[9]Mides!H1308&lt;=60),"X","  ")</f>
        <v xml:space="preserve">  </v>
      </c>
      <c r="J1317" s="94" t="str">
        <f>IF([9]Mides!H1308&gt;60,"X", "  ")</f>
        <v xml:space="preserve">  </v>
      </c>
      <c r="K1317" s="96">
        <f>[9]Mides!N1308</f>
        <v>0</v>
      </c>
      <c r="L1317" s="96">
        <f>[9]Mides!K1308</f>
        <v>0</v>
      </c>
      <c r="M1317" s="96">
        <f>[9]Mides!L1308</f>
        <v>0</v>
      </c>
      <c r="N1317" s="96" t="str">
        <f>[9]Mides!M1308</f>
        <v>X</v>
      </c>
      <c r="O1317" s="96">
        <f t="shared" si="15"/>
        <v>0</v>
      </c>
      <c r="P1317" s="96" t="str">
        <f>[9]Mides!R1308</f>
        <v>Guatemala</v>
      </c>
      <c r="Q1317" s="96" t="str">
        <f>[9]Mides!S1308</f>
        <v>Guatemala</v>
      </c>
    </row>
    <row r="1318" spans="2:17" ht="15" thickBot="1" x14ac:dyDescent="0.35">
      <c r="B1318" s="92">
        <f>[9]Mides!E1309</f>
        <v>0</v>
      </c>
      <c r="C1318" s="93" t="str">
        <f>[9]Mides!D1309</f>
        <v xml:space="preserve">Royerd Adrian Juárez Salazar </v>
      </c>
      <c r="D1318" s="94" t="str">
        <f>IF([9]Mides!F1309=1,"X"," ")</f>
        <v xml:space="preserve"> </v>
      </c>
      <c r="E1318" s="94" t="str">
        <f>IF([9]Mides!F1309=2,"X"," ")</f>
        <v>X</v>
      </c>
      <c r="F1318" s="95">
        <f>[9]Mides!B1309</f>
        <v>2025705760101</v>
      </c>
      <c r="G1318" s="94" t="str">
        <f>IF(AND([9]Mides!H1309&gt;=1,[9]Mides!H1309&lt;=14),"X"," ")</f>
        <v>X</v>
      </c>
      <c r="H1318" s="94" t="str">
        <f>IF(AND([9]Mides!H1309&gt;=14,[9]Mides!H1309&lt;=30),"X"," ")</f>
        <v xml:space="preserve"> </v>
      </c>
      <c r="I1318" s="94" t="str">
        <f>IF(AND([9]Mides!H1309&gt;=31,[9]Mides!H1309&lt;=60),"X","  ")</f>
        <v xml:space="preserve">  </v>
      </c>
      <c r="J1318" s="94" t="str">
        <f>IF([9]Mides!H1309&gt;60,"X", "  ")</f>
        <v xml:space="preserve">  </v>
      </c>
      <c r="K1318" s="96">
        <f>[9]Mides!N1309</f>
        <v>0</v>
      </c>
      <c r="L1318" s="96">
        <f>[9]Mides!K1309</f>
        <v>0</v>
      </c>
      <c r="M1318" s="96">
        <f>[9]Mides!L1309</f>
        <v>0</v>
      </c>
      <c r="N1318" s="96" t="str">
        <f>[9]Mides!M1309</f>
        <v>X</v>
      </c>
      <c r="O1318" s="96">
        <f t="shared" si="15"/>
        <v>0</v>
      </c>
      <c r="P1318" s="96" t="str">
        <f>[9]Mides!R1309</f>
        <v>Guatemala</v>
      </c>
      <c r="Q1318" s="96" t="str">
        <f>[9]Mides!S1309</f>
        <v>Guatemala</v>
      </c>
    </row>
    <row r="1319" spans="2:17" ht="15" thickBot="1" x14ac:dyDescent="0.35">
      <c r="B1319" s="92">
        <f>[9]Mides!E1310</f>
        <v>0</v>
      </c>
      <c r="C1319" s="93" t="str">
        <f>[9]Mides!D1310</f>
        <v xml:space="preserve">Jonathan Joel Cosajay Mijangos </v>
      </c>
      <c r="D1319" s="94" t="str">
        <f>IF([9]Mides!F1310=1,"X"," ")</f>
        <v xml:space="preserve"> </v>
      </c>
      <c r="E1319" s="94" t="str">
        <f>IF([9]Mides!F1310=2,"X"," ")</f>
        <v>X</v>
      </c>
      <c r="F1319" s="95">
        <f>[9]Mides!B1310</f>
        <v>2065438160101</v>
      </c>
      <c r="G1319" s="94" t="str">
        <f>IF(AND([9]Mides!H1310&gt;=1,[9]Mides!H1310&lt;=14),"X"," ")</f>
        <v>X</v>
      </c>
      <c r="H1319" s="94" t="str">
        <f>IF(AND([9]Mides!H1310&gt;=14,[9]Mides!H1310&lt;=30),"X"," ")</f>
        <v xml:space="preserve"> </v>
      </c>
      <c r="I1319" s="94" t="str">
        <f>IF(AND([9]Mides!H1310&gt;=31,[9]Mides!H1310&lt;=60),"X","  ")</f>
        <v xml:space="preserve">  </v>
      </c>
      <c r="J1319" s="94" t="str">
        <f>IF([9]Mides!H1310&gt;60,"X", "  ")</f>
        <v xml:space="preserve">  </v>
      </c>
      <c r="K1319" s="96">
        <f>[9]Mides!N1310</f>
        <v>0</v>
      </c>
      <c r="L1319" s="96">
        <f>[9]Mides!K1310</f>
        <v>0</v>
      </c>
      <c r="M1319" s="96">
        <f>[9]Mides!L1310</f>
        <v>0</v>
      </c>
      <c r="N1319" s="96" t="str">
        <f>[9]Mides!M1310</f>
        <v>X</v>
      </c>
      <c r="O1319" s="96">
        <f t="shared" si="15"/>
        <v>0</v>
      </c>
      <c r="P1319" s="96" t="str">
        <f>[9]Mides!R1310</f>
        <v>Guatemala</v>
      </c>
      <c r="Q1319" s="96" t="str">
        <f>[9]Mides!S1310</f>
        <v>Guatemala</v>
      </c>
    </row>
    <row r="1320" spans="2:17" ht="15" thickBot="1" x14ac:dyDescent="0.35">
      <c r="B1320" s="92">
        <f>[9]Mides!E1311</f>
        <v>0</v>
      </c>
      <c r="C1320" s="93" t="str">
        <f>[9]Mides!D1311</f>
        <v xml:space="preserve">Elevi Isaias Pérez López </v>
      </c>
      <c r="D1320" s="94" t="str">
        <f>IF([9]Mides!F1311=1,"X"," ")</f>
        <v xml:space="preserve"> </v>
      </c>
      <c r="E1320" s="94" t="str">
        <f>IF([9]Mides!F1311=2,"X"," ")</f>
        <v>X</v>
      </c>
      <c r="F1320" s="95">
        <f>[9]Mides!B1311</f>
        <v>2160784071219</v>
      </c>
      <c r="G1320" s="94" t="str">
        <f>IF(AND([9]Mides!H1311&gt;=1,[9]Mides!H1311&lt;=14),"X"," ")</f>
        <v>X</v>
      </c>
      <c r="H1320" s="94" t="str">
        <f>IF(AND([9]Mides!H1311&gt;=14,[9]Mides!H1311&lt;=30),"X"," ")</f>
        <v xml:space="preserve"> </v>
      </c>
      <c r="I1320" s="94" t="str">
        <f>IF(AND([9]Mides!H1311&gt;=31,[9]Mides!H1311&lt;=60),"X","  ")</f>
        <v xml:space="preserve">  </v>
      </c>
      <c r="J1320" s="94" t="str">
        <f>IF([9]Mides!H1311&gt;60,"X", "  ")</f>
        <v xml:space="preserve">  </v>
      </c>
      <c r="K1320" s="96">
        <f>[9]Mides!N1311</f>
        <v>0</v>
      </c>
      <c r="L1320" s="96">
        <f>[9]Mides!K1311</f>
        <v>0</v>
      </c>
      <c r="M1320" s="96">
        <f>[9]Mides!L1311</f>
        <v>0</v>
      </c>
      <c r="N1320" s="96" t="str">
        <f>[9]Mides!M1311</f>
        <v>X</v>
      </c>
      <c r="O1320" s="96">
        <f t="shared" si="15"/>
        <v>0</v>
      </c>
      <c r="P1320" s="96" t="str">
        <f>[9]Mides!R1311</f>
        <v>Guatemala</v>
      </c>
      <c r="Q1320" s="96" t="str">
        <f>[9]Mides!S1311</f>
        <v>Guatemala</v>
      </c>
    </row>
    <row r="1321" spans="2:17" ht="15" thickBot="1" x14ac:dyDescent="0.35">
      <c r="B1321" s="92">
        <f>[9]Mides!E1312</f>
        <v>0</v>
      </c>
      <c r="C1321" s="93" t="str">
        <f>[9]Mides!D1312</f>
        <v xml:space="preserve">Edson Giancarlo Rosario Carrillo </v>
      </c>
      <c r="D1321" s="94" t="str">
        <f>IF([9]Mides!F1312=1,"X"," ")</f>
        <v xml:space="preserve"> </v>
      </c>
      <c r="E1321" s="94" t="str">
        <f>IF([9]Mides!F1312=2,"X"," ")</f>
        <v>X</v>
      </c>
      <c r="F1321" s="95">
        <f>[9]Mides!B1312</f>
        <v>2875649910901</v>
      </c>
      <c r="G1321" s="94" t="str">
        <f>IF(AND([9]Mides!H1312&gt;=1,[9]Mides!H1312&lt;=14),"X"," ")</f>
        <v>X</v>
      </c>
      <c r="H1321" s="94" t="str">
        <f>IF(AND([9]Mides!H1312&gt;=14,[9]Mides!H1312&lt;=30),"X"," ")</f>
        <v xml:space="preserve"> </v>
      </c>
      <c r="I1321" s="94" t="str">
        <f>IF(AND([9]Mides!H1312&gt;=31,[9]Mides!H1312&lt;=60),"X","  ")</f>
        <v xml:space="preserve">  </v>
      </c>
      <c r="J1321" s="94" t="str">
        <f>IF([9]Mides!H1312&gt;60,"X", "  ")</f>
        <v xml:space="preserve">  </v>
      </c>
      <c r="K1321" s="96">
        <f>[9]Mides!N1312</f>
        <v>0</v>
      </c>
      <c r="L1321" s="96">
        <f>[9]Mides!K1312</f>
        <v>0</v>
      </c>
      <c r="M1321" s="96">
        <f>[9]Mides!L1312</f>
        <v>0</v>
      </c>
      <c r="N1321" s="96" t="str">
        <f>[9]Mides!M1312</f>
        <v>X</v>
      </c>
      <c r="O1321" s="96">
        <f t="shared" si="15"/>
        <v>0</v>
      </c>
      <c r="P1321" s="96" t="str">
        <f>[9]Mides!R1312</f>
        <v>Guatemala</v>
      </c>
      <c r="Q1321" s="96" t="str">
        <f>[9]Mides!S1312</f>
        <v>Guatemala</v>
      </c>
    </row>
    <row r="1322" spans="2:17" ht="15" thickBot="1" x14ac:dyDescent="0.35">
      <c r="B1322" s="92">
        <f>[9]Mides!E1313</f>
        <v>0</v>
      </c>
      <c r="C1322" s="93" t="str">
        <f>[9]Mides!D1313</f>
        <v xml:space="preserve">Cristian Santiago Sandoval Avalos </v>
      </c>
      <c r="D1322" s="94" t="str">
        <f>IF([9]Mides!F1313=1,"X"," ")</f>
        <v xml:space="preserve"> </v>
      </c>
      <c r="E1322" s="94" t="str">
        <f>IF([9]Mides!F1313=2,"X"," ")</f>
        <v>X</v>
      </c>
      <c r="F1322" s="95">
        <f>[9]Mides!B1313</f>
        <v>2020657150101</v>
      </c>
      <c r="G1322" s="94" t="str">
        <f>IF(AND([9]Mides!H1313&gt;=1,[9]Mides!H1313&lt;=14),"X"," ")</f>
        <v>X</v>
      </c>
      <c r="H1322" s="94" t="str">
        <f>IF(AND([9]Mides!H1313&gt;=14,[9]Mides!H1313&lt;=30),"X"," ")</f>
        <v xml:space="preserve"> </v>
      </c>
      <c r="I1322" s="94" t="str">
        <f>IF(AND([9]Mides!H1313&gt;=31,[9]Mides!H1313&lt;=60),"X","  ")</f>
        <v xml:space="preserve">  </v>
      </c>
      <c r="J1322" s="94" t="str">
        <f>IF([9]Mides!H1313&gt;60,"X", "  ")</f>
        <v xml:space="preserve">  </v>
      </c>
      <c r="K1322" s="96">
        <f>[9]Mides!N1313</f>
        <v>0</v>
      </c>
      <c r="L1322" s="96">
        <f>[9]Mides!K1313</f>
        <v>0</v>
      </c>
      <c r="M1322" s="96">
        <f>[9]Mides!L1313</f>
        <v>0</v>
      </c>
      <c r="N1322" s="96" t="str">
        <f>[9]Mides!M1313</f>
        <v>X</v>
      </c>
      <c r="O1322" s="96">
        <f t="shared" si="15"/>
        <v>0</v>
      </c>
      <c r="P1322" s="96" t="str">
        <f>[9]Mides!R1313</f>
        <v>Guatemala</v>
      </c>
      <c r="Q1322" s="96" t="str">
        <f>[9]Mides!S1313</f>
        <v>Guatemala</v>
      </c>
    </row>
    <row r="1323" spans="2:17" ht="15" thickBot="1" x14ac:dyDescent="0.35">
      <c r="B1323" s="92">
        <f>[9]Mides!E1314</f>
        <v>0</v>
      </c>
      <c r="C1323" s="93" t="str">
        <f>[9]Mides!D1314</f>
        <v xml:space="preserve">Luis Fernando Roque Molina </v>
      </c>
      <c r="D1323" s="94" t="str">
        <f>IF([9]Mides!F1314=1,"X"," ")</f>
        <v xml:space="preserve"> </v>
      </c>
      <c r="E1323" s="94" t="str">
        <f>IF([9]Mides!F1314=2,"X"," ")</f>
        <v>X</v>
      </c>
      <c r="F1323" s="95">
        <f>[9]Mides!B1314</f>
        <v>0</v>
      </c>
      <c r="G1323" s="94" t="str">
        <f>IF(AND([9]Mides!H1314&gt;=1,[9]Mides!H1314&lt;=14),"X"," ")</f>
        <v>X</v>
      </c>
      <c r="H1323" s="94" t="str">
        <f>IF(AND([9]Mides!H1314&gt;=14,[9]Mides!H1314&lt;=30),"X"," ")</f>
        <v xml:space="preserve"> </v>
      </c>
      <c r="I1323" s="94" t="str">
        <f>IF(AND([9]Mides!H1314&gt;=31,[9]Mides!H1314&lt;=60),"X","  ")</f>
        <v xml:space="preserve">  </v>
      </c>
      <c r="J1323" s="94" t="str">
        <f>IF([9]Mides!H1314&gt;60,"X", "  ")</f>
        <v xml:space="preserve">  </v>
      </c>
      <c r="K1323" s="96">
        <f>[9]Mides!N1314</f>
        <v>0</v>
      </c>
      <c r="L1323" s="96">
        <f>[9]Mides!K1314</f>
        <v>0</v>
      </c>
      <c r="M1323" s="96">
        <f>[9]Mides!L1314</f>
        <v>0</v>
      </c>
      <c r="N1323" s="96" t="str">
        <f>[9]Mides!M1314</f>
        <v>X</v>
      </c>
      <c r="O1323" s="96">
        <f t="shared" si="15"/>
        <v>0</v>
      </c>
      <c r="P1323" s="96" t="str">
        <f>[9]Mides!R1314</f>
        <v>Guatemala</v>
      </c>
      <c r="Q1323" s="96" t="str">
        <f>[9]Mides!S1314</f>
        <v>Guatemala</v>
      </c>
    </row>
    <row r="1324" spans="2:17" ht="15" thickBot="1" x14ac:dyDescent="0.35">
      <c r="B1324" s="92">
        <f>[9]Mides!E1315</f>
        <v>0</v>
      </c>
      <c r="C1324" s="93" t="str">
        <f>[9]Mides!D1315</f>
        <v xml:space="preserve">Ervin Roberto Pérez Chivalan </v>
      </c>
      <c r="D1324" s="94" t="str">
        <f>IF([9]Mides!F1315=1,"X"," ")</f>
        <v xml:space="preserve"> </v>
      </c>
      <c r="E1324" s="94" t="str">
        <f>IF([9]Mides!F1315=2,"X"," ")</f>
        <v>X</v>
      </c>
      <c r="F1324" s="95">
        <f>[9]Mides!B1315</f>
        <v>2018145950101</v>
      </c>
      <c r="G1324" s="94" t="str">
        <f>IF(AND([9]Mides!H1315&gt;=1,[9]Mides!H1315&lt;=14),"X"," ")</f>
        <v>X</v>
      </c>
      <c r="H1324" s="94" t="str">
        <f>IF(AND([9]Mides!H1315&gt;=14,[9]Mides!H1315&lt;=30),"X"," ")</f>
        <v xml:space="preserve"> </v>
      </c>
      <c r="I1324" s="94" t="str">
        <f>IF(AND([9]Mides!H1315&gt;=31,[9]Mides!H1315&lt;=60),"X","  ")</f>
        <v xml:space="preserve">  </v>
      </c>
      <c r="J1324" s="94" t="str">
        <f>IF([9]Mides!H1315&gt;60,"X", "  ")</f>
        <v xml:space="preserve">  </v>
      </c>
      <c r="K1324" s="96">
        <f>[9]Mides!N1315</f>
        <v>0</v>
      </c>
      <c r="L1324" s="96">
        <f>[9]Mides!K1315</f>
        <v>0</v>
      </c>
      <c r="M1324" s="96">
        <f>[9]Mides!L1315</f>
        <v>0</v>
      </c>
      <c r="N1324" s="96" t="str">
        <f>[9]Mides!M1315</f>
        <v>X</v>
      </c>
      <c r="O1324" s="96">
        <f t="shared" si="15"/>
        <v>0</v>
      </c>
      <c r="P1324" s="96" t="str">
        <f>[9]Mides!R1315</f>
        <v>Guatemala</v>
      </c>
      <c r="Q1324" s="96" t="str">
        <f>[9]Mides!S1315</f>
        <v>Guatemala</v>
      </c>
    </row>
    <row r="1325" spans="2:17" ht="15" thickBot="1" x14ac:dyDescent="0.35">
      <c r="B1325" s="92">
        <f>[9]Mides!E1316</f>
        <v>0</v>
      </c>
      <c r="C1325" s="93" t="str">
        <f>[9]Mides!D1316</f>
        <v>Jairo Aáron Juárez Nova</v>
      </c>
      <c r="D1325" s="94" t="str">
        <f>IF([9]Mides!F1316=1,"X"," ")</f>
        <v xml:space="preserve"> </v>
      </c>
      <c r="E1325" s="94" t="str">
        <f>IF([9]Mides!F1316=2,"X"," ")</f>
        <v>X</v>
      </c>
      <c r="F1325" s="95">
        <f>[9]Mides!B1316</f>
        <v>2004094410101</v>
      </c>
      <c r="G1325" s="94" t="str">
        <f>IF(AND([9]Mides!H1316&gt;=1,[9]Mides!H1316&lt;=14),"X"," ")</f>
        <v>X</v>
      </c>
      <c r="H1325" s="94" t="str">
        <f>IF(AND([9]Mides!H1316&gt;=14,[9]Mides!H1316&lt;=30),"X"," ")</f>
        <v xml:space="preserve"> </v>
      </c>
      <c r="I1325" s="94" t="str">
        <f>IF(AND([9]Mides!H1316&gt;=31,[9]Mides!H1316&lt;=60),"X","  ")</f>
        <v xml:space="preserve">  </v>
      </c>
      <c r="J1325" s="94" t="str">
        <f>IF([9]Mides!H1316&gt;60,"X", "  ")</f>
        <v xml:space="preserve">  </v>
      </c>
      <c r="K1325" s="96">
        <f>[9]Mides!N1316</f>
        <v>0</v>
      </c>
      <c r="L1325" s="96">
        <f>[9]Mides!K1316</f>
        <v>0</v>
      </c>
      <c r="M1325" s="96">
        <f>[9]Mides!L1316</f>
        <v>0</v>
      </c>
      <c r="N1325" s="96" t="str">
        <f>[9]Mides!M1316</f>
        <v>X</v>
      </c>
      <c r="O1325" s="96">
        <f t="shared" si="15"/>
        <v>0</v>
      </c>
      <c r="P1325" s="96" t="str">
        <f>[9]Mides!R1316</f>
        <v>Guatemala</v>
      </c>
      <c r="Q1325" s="96" t="str">
        <f>[9]Mides!S1316</f>
        <v>Guatemala</v>
      </c>
    </row>
    <row r="1326" spans="2:17" ht="15" thickBot="1" x14ac:dyDescent="0.35">
      <c r="B1326" s="92">
        <f>[9]Mides!E1317</f>
        <v>0</v>
      </c>
      <c r="C1326" s="93" t="str">
        <f>[9]Mides!D1317</f>
        <v xml:space="preserve">Rudy Gilberto Pérez López </v>
      </c>
      <c r="D1326" s="94" t="str">
        <f>IF([9]Mides!F1317=1,"X"," ")</f>
        <v xml:space="preserve"> </v>
      </c>
      <c r="E1326" s="94" t="str">
        <f>IF([9]Mides!F1317=2,"X"," ")</f>
        <v>X</v>
      </c>
      <c r="F1326" s="95">
        <f>[9]Mides!B1317</f>
        <v>2021138761219</v>
      </c>
      <c r="G1326" s="94" t="str">
        <f>IF(AND([9]Mides!H1317&gt;=1,[9]Mides!H1317&lt;=14),"X"," ")</f>
        <v>X</v>
      </c>
      <c r="H1326" s="94" t="str">
        <f>IF(AND([9]Mides!H1317&gt;=14,[9]Mides!H1317&lt;=30),"X"," ")</f>
        <v xml:space="preserve"> </v>
      </c>
      <c r="I1326" s="94" t="str">
        <f>IF(AND([9]Mides!H1317&gt;=31,[9]Mides!H1317&lt;=60),"X","  ")</f>
        <v xml:space="preserve">  </v>
      </c>
      <c r="J1326" s="94" t="str">
        <f>IF([9]Mides!H1317&gt;60,"X", "  ")</f>
        <v xml:space="preserve">  </v>
      </c>
      <c r="K1326" s="96">
        <f>[9]Mides!N1317</f>
        <v>0</v>
      </c>
      <c r="L1326" s="96">
        <f>[9]Mides!K1317</f>
        <v>0</v>
      </c>
      <c r="M1326" s="96">
        <f>[9]Mides!L1317</f>
        <v>0</v>
      </c>
      <c r="N1326" s="96" t="str">
        <f>[9]Mides!M1317</f>
        <v>X</v>
      </c>
      <c r="O1326" s="96">
        <f t="shared" si="15"/>
        <v>0</v>
      </c>
      <c r="P1326" s="96" t="str">
        <f>[9]Mides!R1317</f>
        <v>Guatemala</v>
      </c>
      <c r="Q1326" s="96" t="str">
        <f>[9]Mides!S1317</f>
        <v>Guatemala</v>
      </c>
    </row>
    <row r="1327" spans="2:17" ht="15" thickBot="1" x14ac:dyDescent="0.35">
      <c r="B1327" s="92">
        <f>[9]Mides!E1318</f>
        <v>0</v>
      </c>
      <c r="C1327" s="93" t="str">
        <f>[9]Mides!D1318</f>
        <v xml:space="preserve">Eder Eulalio Cardona Aguilón </v>
      </c>
      <c r="D1327" s="94" t="str">
        <f>IF([9]Mides!F1318=1,"X"," ")</f>
        <v xml:space="preserve"> </v>
      </c>
      <c r="E1327" s="94" t="str">
        <f>IF([9]Mides!F1318=2,"X"," ")</f>
        <v>X</v>
      </c>
      <c r="F1327" s="95">
        <f>[9]Mides!B1318</f>
        <v>0</v>
      </c>
      <c r="G1327" s="94" t="str">
        <f>IF(AND([9]Mides!H1318&gt;=1,[9]Mides!H1318&lt;=14),"X"," ")</f>
        <v>X</v>
      </c>
      <c r="H1327" s="94" t="str">
        <f>IF(AND([9]Mides!H1318&gt;=14,[9]Mides!H1318&lt;=30),"X"," ")</f>
        <v xml:space="preserve"> </v>
      </c>
      <c r="I1327" s="94" t="str">
        <f>IF(AND([9]Mides!H1318&gt;=31,[9]Mides!H1318&lt;=60),"X","  ")</f>
        <v xml:space="preserve">  </v>
      </c>
      <c r="J1327" s="94" t="str">
        <f>IF([9]Mides!H1318&gt;60,"X", "  ")</f>
        <v xml:space="preserve">  </v>
      </c>
      <c r="K1327" s="96">
        <f>[9]Mides!N1318</f>
        <v>0</v>
      </c>
      <c r="L1327" s="96">
        <f>[9]Mides!K1318</f>
        <v>0</v>
      </c>
      <c r="M1327" s="96">
        <f>[9]Mides!L1318</f>
        <v>0</v>
      </c>
      <c r="N1327" s="96" t="str">
        <f>[9]Mides!M1318</f>
        <v>X</v>
      </c>
      <c r="O1327" s="96">
        <f t="shared" si="15"/>
        <v>0</v>
      </c>
      <c r="P1327" s="96" t="str">
        <f>[9]Mides!R1318</f>
        <v>Guatemala</v>
      </c>
      <c r="Q1327" s="96" t="str">
        <f>[9]Mides!S1318</f>
        <v>Guatemala</v>
      </c>
    </row>
    <row r="1328" spans="2:17" ht="15" thickBot="1" x14ac:dyDescent="0.35">
      <c r="B1328" s="92">
        <f>[9]Mides!E1319</f>
        <v>0</v>
      </c>
      <c r="C1328" s="93" t="str">
        <f>[9]Mides!D1319</f>
        <v xml:space="preserve">Horizon Armando López Sánchez </v>
      </c>
      <c r="D1328" s="94" t="str">
        <f>IF([9]Mides!F1319=1,"X"," ")</f>
        <v xml:space="preserve"> </v>
      </c>
      <c r="E1328" s="94" t="str">
        <f>IF([9]Mides!F1319=2,"X"," ")</f>
        <v>X</v>
      </c>
      <c r="F1328" s="95">
        <f>[9]Mides!B1319</f>
        <v>0</v>
      </c>
      <c r="G1328" s="94" t="str">
        <f>IF(AND([9]Mides!H1319&gt;=1,[9]Mides!H1319&lt;=14),"X"," ")</f>
        <v>X</v>
      </c>
      <c r="H1328" s="94" t="str">
        <f>IF(AND([9]Mides!H1319&gt;=14,[9]Mides!H1319&lt;=30),"X"," ")</f>
        <v xml:space="preserve"> </v>
      </c>
      <c r="I1328" s="94" t="str">
        <f>IF(AND([9]Mides!H1319&gt;=31,[9]Mides!H1319&lt;=60),"X","  ")</f>
        <v xml:space="preserve">  </v>
      </c>
      <c r="J1328" s="94" t="str">
        <f>IF([9]Mides!H1319&gt;60,"X", "  ")</f>
        <v xml:space="preserve">  </v>
      </c>
      <c r="K1328" s="96">
        <f>[9]Mides!N1319</f>
        <v>0</v>
      </c>
      <c r="L1328" s="96">
        <f>[9]Mides!K1319</f>
        <v>0</v>
      </c>
      <c r="M1328" s="96">
        <f>[9]Mides!L1319</f>
        <v>0</v>
      </c>
      <c r="N1328" s="96" t="str">
        <f>[9]Mides!M1319</f>
        <v>X</v>
      </c>
      <c r="O1328" s="96">
        <f t="shared" si="15"/>
        <v>0</v>
      </c>
      <c r="P1328" s="96" t="str">
        <f>[9]Mides!R1319</f>
        <v>Guatemala</v>
      </c>
      <c r="Q1328" s="96" t="str">
        <f>[9]Mides!S1319</f>
        <v>Guatemala</v>
      </c>
    </row>
    <row r="1329" spans="2:17" ht="15" thickBot="1" x14ac:dyDescent="0.35">
      <c r="B1329" s="92">
        <f>[9]Mides!E1320</f>
        <v>0</v>
      </c>
      <c r="C1329" s="93" t="str">
        <f>[9]Mides!D1320</f>
        <v>Kevin Josué Silvestre Say</v>
      </c>
      <c r="D1329" s="94" t="str">
        <f>IF([9]Mides!F1320=1,"X"," ")</f>
        <v xml:space="preserve"> </v>
      </c>
      <c r="E1329" s="94" t="str">
        <f>IF([9]Mides!F1320=2,"X"," ")</f>
        <v>X</v>
      </c>
      <c r="F1329" s="95">
        <f>[9]Mides!B1320</f>
        <v>2008110370101</v>
      </c>
      <c r="G1329" s="94" t="str">
        <f>IF(AND([9]Mides!H1320&gt;=1,[9]Mides!H1320&lt;=14),"X"," ")</f>
        <v>X</v>
      </c>
      <c r="H1329" s="94" t="str">
        <f>IF(AND([9]Mides!H1320&gt;=14,[9]Mides!H1320&lt;=30),"X"," ")</f>
        <v xml:space="preserve"> </v>
      </c>
      <c r="I1329" s="94" t="str">
        <f>IF(AND([9]Mides!H1320&gt;=31,[9]Mides!H1320&lt;=60),"X","  ")</f>
        <v xml:space="preserve">  </v>
      </c>
      <c r="J1329" s="94" t="str">
        <f>IF([9]Mides!H1320&gt;60,"X", "  ")</f>
        <v xml:space="preserve">  </v>
      </c>
      <c r="K1329" s="96">
        <f>[9]Mides!N1320</f>
        <v>0</v>
      </c>
      <c r="L1329" s="96">
        <f>[9]Mides!K1320</f>
        <v>0</v>
      </c>
      <c r="M1329" s="96">
        <f>[9]Mides!L1320</f>
        <v>0</v>
      </c>
      <c r="N1329" s="96" t="str">
        <f>[9]Mides!M1320</f>
        <v>X</v>
      </c>
      <c r="O1329" s="96">
        <f t="shared" si="15"/>
        <v>0</v>
      </c>
      <c r="P1329" s="96" t="str">
        <f>[9]Mides!R1320</f>
        <v>Guatemala</v>
      </c>
      <c r="Q1329" s="96" t="str">
        <f>[9]Mides!S1320</f>
        <v>Guatemala</v>
      </c>
    </row>
    <row r="1330" spans="2:17" ht="15" thickBot="1" x14ac:dyDescent="0.35">
      <c r="B1330" s="92">
        <f>[9]Mides!E1321</f>
        <v>0</v>
      </c>
      <c r="C1330" s="93" t="str">
        <f>[9]Mides!D1321</f>
        <v>Caros Alejandro Díaz López</v>
      </c>
      <c r="D1330" s="94" t="str">
        <f>IF([9]Mides!F1321=1,"X"," ")</f>
        <v xml:space="preserve"> </v>
      </c>
      <c r="E1330" s="94" t="str">
        <f>IF([9]Mides!F1321=2,"X"," ")</f>
        <v>X</v>
      </c>
      <c r="F1330" s="95">
        <f>[9]Mides!B1321</f>
        <v>2003699110101</v>
      </c>
      <c r="G1330" s="94" t="str">
        <f>IF(AND([9]Mides!H1321&gt;=1,[9]Mides!H1321&lt;=14),"X"," ")</f>
        <v>X</v>
      </c>
      <c r="H1330" s="94" t="str">
        <f>IF(AND([9]Mides!H1321&gt;=14,[9]Mides!H1321&lt;=30),"X"," ")</f>
        <v xml:space="preserve"> </v>
      </c>
      <c r="I1330" s="94" t="str">
        <f>IF(AND([9]Mides!H1321&gt;=31,[9]Mides!H1321&lt;=60),"X","  ")</f>
        <v xml:space="preserve">  </v>
      </c>
      <c r="J1330" s="94" t="str">
        <f>IF([9]Mides!H1321&gt;60,"X", "  ")</f>
        <v xml:space="preserve">  </v>
      </c>
      <c r="K1330" s="96">
        <f>[9]Mides!N1321</f>
        <v>0</v>
      </c>
      <c r="L1330" s="96">
        <f>[9]Mides!K1321</f>
        <v>0</v>
      </c>
      <c r="M1330" s="96">
        <f>[9]Mides!L1321</f>
        <v>0</v>
      </c>
      <c r="N1330" s="96" t="str">
        <f>[9]Mides!M1321</f>
        <v>X</v>
      </c>
      <c r="O1330" s="96">
        <f t="shared" si="15"/>
        <v>0</v>
      </c>
      <c r="P1330" s="96" t="str">
        <f>[9]Mides!R1321</f>
        <v>Guatemala</v>
      </c>
      <c r="Q1330" s="96" t="str">
        <f>[9]Mides!S1321</f>
        <v>Guatemala</v>
      </c>
    </row>
    <row r="1331" spans="2:17" ht="15" thickBot="1" x14ac:dyDescent="0.35">
      <c r="B1331" s="92">
        <f>[9]Mides!E1322</f>
        <v>0</v>
      </c>
      <c r="C1331" s="93" t="str">
        <f>[9]Mides!D1322</f>
        <v>Estuardo Andres Abraham Lima Muñoz</v>
      </c>
      <c r="D1331" s="94" t="str">
        <f>IF([9]Mides!F1322=1,"X"," ")</f>
        <v xml:space="preserve"> </v>
      </c>
      <c r="E1331" s="94" t="str">
        <f>IF([9]Mides!F1322=2,"X"," ")</f>
        <v>X</v>
      </c>
      <c r="F1331" s="95">
        <f>[9]Mides!B1322</f>
        <v>0</v>
      </c>
      <c r="G1331" s="94" t="str">
        <f>IF(AND([9]Mides!H1322&gt;=1,[9]Mides!H1322&lt;=14),"X"," ")</f>
        <v>X</v>
      </c>
      <c r="H1331" s="94" t="str">
        <f>IF(AND([9]Mides!H1322&gt;=14,[9]Mides!H1322&lt;=30),"X"," ")</f>
        <v xml:space="preserve"> </v>
      </c>
      <c r="I1331" s="94" t="str">
        <f>IF(AND([9]Mides!H1322&gt;=31,[9]Mides!H1322&lt;=60),"X","  ")</f>
        <v xml:space="preserve">  </v>
      </c>
      <c r="J1331" s="94" t="str">
        <f>IF([9]Mides!H1322&gt;60,"X", "  ")</f>
        <v xml:space="preserve">  </v>
      </c>
      <c r="K1331" s="96">
        <f>[9]Mides!N1322</f>
        <v>0</v>
      </c>
      <c r="L1331" s="96">
        <f>[9]Mides!K1322</f>
        <v>0</v>
      </c>
      <c r="M1331" s="96">
        <f>[9]Mides!L1322</f>
        <v>0</v>
      </c>
      <c r="N1331" s="96" t="str">
        <f>[9]Mides!M1322</f>
        <v>X</v>
      </c>
      <c r="O1331" s="96">
        <f t="shared" si="15"/>
        <v>0</v>
      </c>
      <c r="P1331" s="96" t="str">
        <f>[9]Mides!R1322</f>
        <v>Guatemala</v>
      </c>
      <c r="Q1331" s="96" t="str">
        <f>[9]Mides!S1322</f>
        <v>Guatemala</v>
      </c>
    </row>
    <row r="1332" spans="2:17" ht="15" thickBot="1" x14ac:dyDescent="0.35">
      <c r="B1332" s="92">
        <f>[9]Mides!E1323</f>
        <v>0</v>
      </c>
      <c r="C1332" s="93" t="str">
        <f>[9]Mides!D1323</f>
        <v xml:space="preserve">Josué Daniel Guerra </v>
      </c>
      <c r="D1332" s="94" t="str">
        <f>IF([9]Mides!F1323=1,"X"," ")</f>
        <v xml:space="preserve"> </v>
      </c>
      <c r="E1332" s="94" t="str">
        <f>IF([9]Mides!F1323=2,"X"," ")</f>
        <v>X</v>
      </c>
      <c r="F1332" s="95">
        <f>[9]Mides!B1323</f>
        <v>0</v>
      </c>
      <c r="G1332" s="94" t="str">
        <f>IF(AND([9]Mides!H1323&gt;=1,[9]Mides!H1323&lt;=14),"X"," ")</f>
        <v>X</v>
      </c>
      <c r="H1332" s="94" t="str">
        <f>IF(AND([9]Mides!H1323&gt;=14,[9]Mides!H1323&lt;=30),"X"," ")</f>
        <v xml:space="preserve"> </v>
      </c>
      <c r="I1332" s="94" t="str">
        <f>IF(AND([9]Mides!H1323&gt;=31,[9]Mides!H1323&lt;=60),"X","  ")</f>
        <v xml:space="preserve">  </v>
      </c>
      <c r="J1332" s="94" t="str">
        <f>IF([9]Mides!H1323&gt;60,"X", "  ")</f>
        <v xml:space="preserve">  </v>
      </c>
      <c r="K1332" s="96">
        <f>[9]Mides!N1323</f>
        <v>0</v>
      </c>
      <c r="L1332" s="96">
        <f>[9]Mides!K1323</f>
        <v>0</v>
      </c>
      <c r="M1332" s="96">
        <f>[9]Mides!L1323</f>
        <v>0</v>
      </c>
      <c r="N1332" s="96" t="str">
        <f>[9]Mides!M1323</f>
        <v>X</v>
      </c>
      <c r="O1332" s="96">
        <f t="shared" si="15"/>
        <v>0</v>
      </c>
      <c r="P1332" s="96" t="str">
        <f>[9]Mides!R1323</f>
        <v>Guatemala</v>
      </c>
      <c r="Q1332" s="96" t="str">
        <f>[9]Mides!S1323</f>
        <v>Guatemala</v>
      </c>
    </row>
    <row r="1333" spans="2:17" ht="15" thickBot="1" x14ac:dyDescent="0.35">
      <c r="B1333" s="92">
        <f>[9]Mides!E1324</f>
        <v>0</v>
      </c>
      <c r="C1333" s="93" t="str">
        <f>[9]Mides!D1324</f>
        <v>Juan Sebastián Palomo Meza</v>
      </c>
      <c r="D1333" s="94" t="str">
        <f>IF([9]Mides!F1324=1,"X"," ")</f>
        <v xml:space="preserve"> </v>
      </c>
      <c r="E1333" s="94" t="str">
        <f>IF([9]Mides!F1324=2,"X"," ")</f>
        <v>X</v>
      </c>
      <c r="F1333" s="95">
        <f>[9]Mides!B1324</f>
        <v>3030037740108</v>
      </c>
      <c r="G1333" s="94" t="str">
        <f>IF(AND([9]Mides!H1324&gt;=1,[9]Mides!H1324&lt;=14),"X"," ")</f>
        <v>X</v>
      </c>
      <c r="H1333" s="94" t="str">
        <f>IF(AND([9]Mides!H1324&gt;=14,[9]Mides!H1324&lt;=30),"X"," ")</f>
        <v xml:space="preserve"> </v>
      </c>
      <c r="I1333" s="94" t="str">
        <f>IF(AND([9]Mides!H1324&gt;=31,[9]Mides!H1324&lt;=60),"X","  ")</f>
        <v xml:space="preserve">  </v>
      </c>
      <c r="J1333" s="94" t="str">
        <f>IF([9]Mides!H1324&gt;60,"X", "  ")</f>
        <v xml:space="preserve">  </v>
      </c>
      <c r="K1333" s="96">
        <f>[9]Mides!N1324</f>
        <v>0</v>
      </c>
      <c r="L1333" s="96">
        <f>[9]Mides!K1324</f>
        <v>0</v>
      </c>
      <c r="M1333" s="96">
        <f>[9]Mides!L1324</f>
        <v>0</v>
      </c>
      <c r="N1333" s="96" t="str">
        <f>[9]Mides!M1324</f>
        <v>X</v>
      </c>
      <c r="O1333" s="96">
        <f t="shared" si="15"/>
        <v>0</v>
      </c>
      <c r="P1333" s="96" t="str">
        <f>[9]Mides!R1324</f>
        <v>Guatemala</v>
      </c>
      <c r="Q1333" s="96" t="str">
        <f>[9]Mides!S1324</f>
        <v>Guatemala</v>
      </c>
    </row>
    <row r="1334" spans="2:17" ht="15" thickBot="1" x14ac:dyDescent="0.35">
      <c r="B1334" s="92">
        <f>[9]Mides!E1325</f>
        <v>0</v>
      </c>
      <c r="C1334" s="93" t="str">
        <f>[9]Mides!D1325</f>
        <v xml:space="preserve">Adriel Mizrain Ramírez Virula </v>
      </c>
      <c r="D1334" s="94" t="str">
        <f>IF([9]Mides!F1325=1,"X"," ")</f>
        <v xml:space="preserve"> </v>
      </c>
      <c r="E1334" s="94" t="str">
        <f>IF([9]Mides!F1325=2,"X"," ")</f>
        <v>X</v>
      </c>
      <c r="F1334" s="95">
        <f>[9]Mides!B1325</f>
        <v>3006841340101</v>
      </c>
      <c r="G1334" s="94" t="str">
        <f>IF(AND([9]Mides!H1325&gt;=1,[9]Mides!H1325&lt;=14),"X"," ")</f>
        <v>X</v>
      </c>
      <c r="H1334" s="94" t="str">
        <f>IF(AND([9]Mides!H1325&gt;=14,[9]Mides!H1325&lt;=30),"X"," ")</f>
        <v xml:space="preserve"> </v>
      </c>
      <c r="I1334" s="94" t="str">
        <f>IF(AND([9]Mides!H1325&gt;=31,[9]Mides!H1325&lt;=60),"X","  ")</f>
        <v xml:space="preserve">  </v>
      </c>
      <c r="J1334" s="94" t="str">
        <f>IF([9]Mides!H1325&gt;60,"X", "  ")</f>
        <v xml:space="preserve">  </v>
      </c>
      <c r="K1334" s="96">
        <f>[9]Mides!N1325</f>
        <v>0</v>
      </c>
      <c r="L1334" s="96">
        <f>[9]Mides!K1325</f>
        <v>0</v>
      </c>
      <c r="M1334" s="96">
        <f>[9]Mides!L1325</f>
        <v>0</v>
      </c>
      <c r="N1334" s="96" t="str">
        <f>[9]Mides!M1325</f>
        <v>X</v>
      </c>
      <c r="O1334" s="96">
        <f t="shared" si="15"/>
        <v>0</v>
      </c>
      <c r="P1334" s="96" t="str">
        <f>[9]Mides!R1325</f>
        <v>Guatemala</v>
      </c>
      <c r="Q1334" s="96" t="str">
        <f>[9]Mides!S1325</f>
        <v>Guatemala</v>
      </c>
    </row>
    <row r="1335" spans="2:17" ht="15" thickBot="1" x14ac:dyDescent="0.35">
      <c r="B1335" s="92">
        <f>[9]Mides!E1326</f>
        <v>0</v>
      </c>
      <c r="C1335" s="93" t="str">
        <f>[9]Mides!D1326</f>
        <v>Juan Alberto Méndez Calderón</v>
      </c>
      <c r="D1335" s="94" t="str">
        <f>IF([9]Mides!F1326=1,"X"," ")</f>
        <v xml:space="preserve"> </v>
      </c>
      <c r="E1335" s="94" t="str">
        <f>IF([9]Mides!F1326=2,"X"," ")</f>
        <v>X</v>
      </c>
      <c r="F1335" s="95">
        <f>[9]Mides!B1326</f>
        <v>0</v>
      </c>
      <c r="G1335" s="94" t="str">
        <f>IF(AND([9]Mides!H1326&gt;=1,[9]Mides!H1326&lt;=14),"X"," ")</f>
        <v>X</v>
      </c>
      <c r="H1335" s="94" t="str">
        <f>IF(AND([9]Mides!H1326&gt;=14,[9]Mides!H1326&lt;=30),"X"," ")</f>
        <v xml:space="preserve"> </v>
      </c>
      <c r="I1335" s="94" t="str">
        <f>IF(AND([9]Mides!H1326&gt;=31,[9]Mides!H1326&lt;=60),"X","  ")</f>
        <v xml:space="preserve">  </v>
      </c>
      <c r="J1335" s="94" t="str">
        <f>IF([9]Mides!H1326&gt;60,"X", "  ")</f>
        <v xml:space="preserve">  </v>
      </c>
      <c r="K1335" s="96">
        <f>[9]Mides!N1326</f>
        <v>0</v>
      </c>
      <c r="L1335" s="96">
        <f>[9]Mides!K1326</f>
        <v>0</v>
      </c>
      <c r="M1335" s="96">
        <f>[9]Mides!L1326</f>
        <v>0</v>
      </c>
      <c r="N1335" s="96" t="str">
        <f>[9]Mides!M1326</f>
        <v>X</v>
      </c>
      <c r="O1335" s="96">
        <f t="shared" si="15"/>
        <v>0</v>
      </c>
      <c r="P1335" s="96" t="str">
        <f>[9]Mides!R1326</f>
        <v>Guatemala</v>
      </c>
      <c r="Q1335" s="96" t="str">
        <f>[9]Mides!S1326</f>
        <v>Guatemala</v>
      </c>
    </row>
    <row r="1336" spans="2:17" ht="15" thickBot="1" x14ac:dyDescent="0.35">
      <c r="B1336" s="92">
        <f>[9]Mides!E1327</f>
        <v>0</v>
      </c>
      <c r="C1336" s="93" t="str">
        <f>[9]Mides!D1327</f>
        <v>Santiago de Jesús González Maldonado</v>
      </c>
      <c r="D1336" s="94" t="str">
        <f>IF([9]Mides!F1327=1,"X"," ")</f>
        <v xml:space="preserve"> </v>
      </c>
      <c r="E1336" s="94" t="str">
        <f>IF([9]Mides!F1327=2,"X"," ")</f>
        <v>X</v>
      </c>
      <c r="F1336" s="95">
        <f>[9]Mides!B1327</f>
        <v>3031090230101</v>
      </c>
      <c r="G1336" s="94" t="str">
        <f>IF(AND([9]Mides!H1327&gt;=1,[9]Mides!H1327&lt;=14),"X"," ")</f>
        <v>X</v>
      </c>
      <c r="H1336" s="94" t="str">
        <f>IF(AND([9]Mides!H1327&gt;=14,[9]Mides!H1327&lt;=30),"X"," ")</f>
        <v xml:space="preserve"> </v>
      </c>
      <c r="I1336" s="94" t="str">
        <f>IF(AND([9]Mides!H1327&gt;=31,[9]Mides!H1327&lt;=60),"X","  ")</f>
        <v xml:space="preserve">  </v>
      </c>
      <c r="J1336" s="94" t="str">
        <f>IF([9]Mides!H1327&gt;60,"X", "  ")</f>
        <v xml:space="preserve">  </v>
      </c>
      <c r="K1336" s="96">
        <f>[9]Mides!N1327</f>
        <v>0</v>
      </c>
      <c r="L1336" s="96">
        <f>[9]Mides!K1327</f>
        <v>0</v>
      </c>
      <c r="M1336" s="96">
        <f>[9]Mides!L1327</f>
        <v>0</v>
      </c>
      <c r="N1336" s="96" t="str">
        <f>[9]Mides!M1327</f>
        <v>X</v>
      </c>
      <c r="O1336" s="96">
        <f t="shared" si="15"/>
        <v>0</v>
      </c>
      <c r="P1336" s="96" t="str">
        <f>[9]Mides!R1327</f>
        <v>Guatemala</v>
      </c>
      <c r="Q1336" s="96" t="str">
        <f>[9]Mides!S1327</f>
        <v>Guatemala</v>
      </c>
    </row>
    <row r="1337" spans="2:17" ht="15" thickBot="1" x14ac:dyDescent="0.35">
      <c r="B1337" s="92">
        <f>[9]Mides!E1328</f>
        <v>0</v>
      </c>
      <c r="C1337" s="93" t="str">
        <f>[9]Mides!D1328</f>
        <v>Cristian Alexander Méndez Mateo</v>
      </c>
      <c r="D1337" s="94" t="str">
        <f>IF([9]Mides!F1328=1,"X"," ")</f>
        <v xml:space="preserve"> </v>
      </c>
      <c r="E1337" s="94" t="str">
        <f>IF([9]Mides!F1328=2,"X"," ")</f>
        <v>X</v>
      </c>
      <c r="F1337" s="95">
        <f>[9]Mides!B1328</f>
        <v>3015164640101</v>
      </c>
      <c r="G1337" s="94" t="str">
        <f>IF(AND([9]Mides!H1328&gt;=1,[9]Mides!H1328&lt;=14),"X"," ")</f>
        <v>X</v>
      </c>
      <c r="H1337" s="94" t="str">
        <f>IF(AND([9]Mides!H1328&gt;=14,[9]Mides!H1328&lt;=30),"X"," ")</f>
        <v xml:space="preserve"> </v>
      </c>
      <c r="I1337" s="94" t="str">
        <f>IF(AND([9]Mides!H1328&gt;=31,[9]Mides!H1328&lt;=60),"X","  ")</f>
        <v xml:space="preserve">  </v>
      </c>
      <c r="J1337" s="94" t="str">
        <f>IF([9]Mides!H1328&gt;60,"X", "  ")</f>
        <v xml:space="preserve">  </v>
      </c>
      <c r="K1337" s="96">
        <f>[9]Mides!N1328</f>
        <v>0</v>
      </c>
      <c r="L1337" s="96">
        <f>[9]Mides!K1328</f>
        <v>0</v>
      </c>
      <c r="M1337" s="96">
        <f>[9]Mides!L1328</f>
        <v>0</v>
      </c>
      <c r="N1337" s="96" t="str">
        <f>[9]Mides!M1328</f>
        <v>X</v>
      </c>
      <c r="O1337" s="96">
        <f t="shared" ref="O1337:O1400" si="16">SUM(K1337:N1337)</f>
        <v>0</v>
      </c>
      <c r="P1337" s="96" t="str">
        <f>[9]Mides!R1328</f>
        <v>Guatemala</v>
      </c>
      <c r="Q1337" s="96" t="str">
        <f>[9]Mides!S1328</f>
        <v>Guatemala</v>
      </c>
    </row>
    <row r="1338" spans="2:17" ht="15" thickBot="1" x14ac:dyDescent="0.35">
      <c r="B1338" s="92">
        <f>[9]Mides!E1329</f>
        <v>0</v>
      </c>
      <c r="C1338" s="93" t="str">
        <f>[9]Mides!D1329</f>
        <v xml:space="preserve">Denis André Juárez Alarcón </v>
      </c>
      <c r="D1338" s="94" t="str">
        <f>IF([9]Mides!F1329=1,"X"," ")</f>
        <v xml:space="preserve"> </v>
      </c>
      <c r="E1338" s="94" t="str">
        <f>IF([9]Mides!F1329=2,"X"," ")</f>
        <v>X</v>
      </c>
      <c r="F1338" s="95">
        <f>[9]Mides!B1329</f>
        <v>3021853800101</v>
      </c>
      <c r="G1338" s="94" t="str">
        <f>IF(AND([9]Mides!H1329&gt;=1,[9]Mides!H1329&lt;=14),"X"," ")</f>
        <v>X</v>
      </c>
      <c r="H1338" s="94" t="str">
        <f>IF(AND([9]Mides!H1329&gt;=14,[9]Mides!H1329&lt;=30),"X"," ")</f>
        <v xml:space="preserve"> </v>
      </c>
      <c r="I1338" s="94" t="str">
        <f>IF(AND([9]Mides!H1329&gt;=31,[9]Mides!H1329&lt;=60),"X","  ")</f>
        <v xml:space="preserve">  </v>
      </c>
      <c r="J1338" s="94" t="str">
        <f>IF([9]Mides!H1329&gt;60,"X", "  ")</f>
        <v xml:space="preserve">  </v>
      </c>
      <c r="K1338" s="96">
        <f>[9]Mides!N1329</f>
        <v>0</v>
      </c>
      <c r="L1338" s="96">
        <f>[9]Mides!K1329</f>
        <v>0</v>
      </c>
      <c r="M1338" s="96">
        <f>[9]Mides!L1329</f>
        <v>0</v>
      </c>
      <c r="N1338" s="96" t="str">
        <f>[9]Mides!M1329</f>
        <v>X</v>
      </c>
      <c r="O1338" s="96">
        <f t="shared" si="16"/>
        <v>0</v>
      </c>
      <c r="P1338" s="96" t="str">
        <f>[9]Mides!R1329</f>
        <v>Guatemala</v>
      </c>
      <c r="Q1338" s="96" t="str">
        <f>[9]Mides!S1329</f>
        <v>Guatemala</v>
      </c>
    </row>
    <row r="1339" spans="2:17" ht="15" thickBot="1" x14ac:dyDescent="0.35">
      <c r="B1339" s="92">
        <f>[9]Mides!E1330</f>
        <v>0</v>
      </c>
      <c r="C1339" s="93" t="str">
        <f>[9]Mides!D1330</f>
        <v>Marco Vinicio Leiva Guevara</v>
      </c>
      <c r="D1339" s="94" t="str">
        <f>IF([9]Mides!F1330=1,"X"," ")</f>
        <v xml:space="preserve"> </v>
      </c>
      <c r="E1339" s="94" t="str">
        <f>IF([9]Mides!F1330=2,"X"," ")</f>
        <v>X</v>
      </c>
      <c r="F1339" s="95">
        <f>[9]Mides!B1330</f>
        <v>0</v>
      </c>
      <c r="G1339" s="94" t="str">
        <f>IF(AND([9]Mides!H1330&gt;=1,[9]Mides!H1330&lt;=14),"X"," ")</f>
        <v>X</v>
      </c>
      <c r="H1339" s="94" t="str">
        <f>IF(AND([9]Mides!H1330&gt;=14,[9]Mides!H1330&lt;=30),"X"," ")</f>
        <v xml:space="preserve"> </v>
      </c>
      <c r="I1339" s="94" t="str">
        <f>IF(AND([9]Mides!H1330&gt;=31,[9]Mides!H1330&lt;=60),"X","  ")</f>
        <v xml:space="preserve">  </v>
      </c>
      <c r="J1339" s="94" t="str">
        <f>IF([9]Mides!H1330&gt;60,"X", "  ")</f>
        <v xml:space="preserve">  </v>
      </c>
      <c r="K1339" s="96">
        <f>[9]Mides!N1330</f>
        <v>0</v>
      </c>
      <c r="L1339" s="96">
        <f>[9]Mides!K1330</f>
        <v>0</v>
      </c>
      <c r="M1339" s="96">
        <f>[9]Mides!L1330</f>
        <v>0</v>
      </c>
      <c r="N1339" s="96" t="str">
        <f>[9]Mides!M1330</f>
        <v>X</v>
      </c>
      <c r="O1339" s="96">
        <f t="shared" si="16"/>
        <v>0</v>
      </c>
      <c r="P1339" s="96" t="str">
        <f>[9]Mides!R1330</f>
        <v>Guatemala</v>
      </c>
      <c r="Q1339" s="96" t="str">
        <f>[9]Mides!S1330</f>
        <v>Guatemala</v>
      </c>
    </row>
    <row r="1340" spans="2:17" ht="15" thickBot="1" x14ac:dyDescent="0.35">
      <c r="B1340" s="92">
        <f>[9]Mides!E1331</f>
        <v>0</v>
      </c>
      <c r="C1340" s="93" t="str">
        <f>[9]Mides!D1331</f>
        <v>Edson Eliu Cifuentes Galicia</v>
      </c>
      <c r="D1340" s="94" t="str">
        <f>IF([9]Mides!F1331=1,"X"," ")</f>
        <v xml:space="preserve"> </v>
      </c>
      <c r="E1340" s="94" t="str">
        <f>IF([9]Mides!F1331=2,"X"," ")</f>
        <v>X</v>
      </c>
      <c r="F1340" s="95">
        <f>[9]Mides!B1331</f>
        <v>2110449890101</v>
      </c>
      <c r="G1340" s="94" t="str">
        <f>IF(AND([9]Mides!H1331&gt;=1,[9]Mides!H1331&lt;=14),"X"," ")</f>
        <v>X</v>
      </c>
      <c r="H1340" s="94" t="str">
        <f>IF(AND([9]Mides!H1331&gt;=14,[9]Mides!H1331&lt;=30),"X"," ")</f>
        <v xml:space="preserve"> </v>
      </c>
      <c r="I1340" s="94" t="str">
        <f>IF(AND([9]Mides!H1331&gt;=31,[9]Mides!H1331&lt;=60),"X","  ")</f>
        <v xml:space="preserve">  </v>
      </c>
      <c r="J1340" s="94" t="str">
        <f>IF([9]Mides!H1331&gt;60,"X", "  ")</f>
        <v xml:space="preserve">  </v>
      </c>
      <c r="K1340" s="96">
        <f>[9]Mides!N1331</f>
        <v>0</v>
      </c>
      <c r="L1340" s="96">
        <f>[9]Mides!K1331</f>
        <v>0</v>
      </c>
      <c r="M1340" s="96">
        <f>[9]Mides!L1331</f>
        <v>0</v>
      </c>
      <c r="N1340" s="96" t="str">
        <f>[9]Mides!M1331</f>
        <v>X</v>
      </c>
      <c r="O1340" s="96">
        <f t="shared" si="16"/>
        <v>0</v>
      </c>
      <c r="P1340" s="96" t="str">
        <f>[9]Mides!R1331</f>
        <v>Guatemala</v>
      </c>
      <c r="Q1340" s="96" t="str">
        <f>[9]Mides!S1331</f>
        <v>Guatemala</v>
      </c>
    </row>
    <row r="1341" spans="2:17" ht="15" thickBot="1" x14ac:dyDescent="0.35">
      <c r="B1341" s="92">
        <f>[9]Mides!E1332</f>
        <v>0</v>
      </c>
      <c r="C1341" s="93" t="str">
        <f>[9]Mides!D1332</f>
        <v>Mathias Andreé Kestler Vásquez</v>
      </c>
      <c r="D1341" s="94" t="str">
        <f>IF([9]Mides!F1332=1,"X"," ")</f>
        <v xml:space="preserve"> </v>
      </c>
      <c r="E1341" s="94" t="str">
        <f>IF([9]Mides!F1332=2,"X"," ")</f>
        <v>X</v>
      </c>
      <c r="F1341" s="95">
        <f>[9]Mides!B1332</f>
        <v>2008935480101</v>
      </c>
      <c r="G1341" s="94" t="str">
        <f>IF(AND([9]Mides!H1332&gt;=1,[9]Mides!H1332&lt;=14),"X"," ")</f>
        <v>X</v>
      </c>
      <c r="H1341" s="94" t="str">
        <f>IF(AND([9]Mides!H1332&gt;=14,[9]Mides!H1332&lt;=30),"X"," ")</f>
        <v xml:space="preserve"> </v>
      </c>
      <c r="I1341" s="94" t="str">
        <f>IF(AND([9]Mides!H1332&gt;=31,[9]Mides!H1332&lt;=60),"X","  ")</f>
        <v xml:space="preserve">  </v>
      </c>
      <c r="J1341" s="94" t="str">
        <f>IF([9]Mides!H1332&gt;60,"X", "  ")</f>
        <v xml:space="preserve">  </v>
      </c>
      <c r="K1341" s="96">
        <f>[9]Mides!N1332</f>
        <v>0</v>
      </c>
      <c r="L1341" s="96">
        <f>[9]Mides!K1332</f>
        <v>0</v>
      </c>
      <c r="M1341" s="96">
        <f>[9]Mides!L1332</f>
        <v>0</v>
      </c>
      <c r="N1341" s="96" t="str">
        <f>[9]Mides!M1332</f>
        <v>X</v>
      </c>
      <c r="O1341" s="96">
        <f t="shared" si="16"/>
        <v>0</v>
      </c>
      <c r="P1341" s="96" t="str">
        <f>[9]Mides!R1332</f>
        <v>Guatemala</v>
      </c>
      <c r="Q1341" s="96" t="str">
        <f>[9]Mides!S1332</f>
        <v>Guatemala</v>
      </c>
    </row>
    <row r="1342" spans="2:17" ht="15" thickBot="1" x14ac:dyDescent="0.35">
      <c r="B1342" s="92">
        <f>[9]Mides!E1333</f>
        <v>0</v>
      </c>
      <c r="C1342" s="93" t="str">
        <f>[9]Mides!D1333</f>
        <v>Jorge Francisco Jolón Ortiz</v>
      </c>
      <c r="D1342" s="94" t="str">
        <f>IF([9]Mides!F1333=1,"X"," ")</f>
        <v xml:space="preserve"> </v>
      </c>
      <c r="E1342" s="94" t="str">
        <f>IF([9]Mides!F1333=2,"X"," ")</f>
        <v>X</v>
      </c>
      <c r="F1342" s="95">
        <f>[9]Mides!B1333</f>
        <v>3697688250101</v>
      </c>
      <c r="G1342" s="94" t="str">
        <f>IF(AND([9]Mides!H1333&gt;=1,[9]Mides!H1333&lt;=14),"X"," ")</f>
        <v>X</v>
      </c>
      <c r="H1342" s="94" t="str">
        <f>IF(AND([9]Mides!H1333&gt;=14,[9]Mides!H1333&lt;=30),"X"," ")</f>
        <v xml:space="preserve"> </v>
      </c>
      <c r="I1342" s="94" t="str">
        <f>IF(AND([9]Mides!H1333&gt;=31,[9]Mides!H1333&lt;=60),"X","  ")</f>
        <v xml:space="preserve">  </v>
      </c>
      <c r="J1342" s="94" t="str">
        <f>IF([9]Mides!H1333&gt;60,"X", "  ")</f>
        <v xml:space="preserve">  </v>
      </c>
      <c r="K1342" s="96">
        <f>[9]Mides!N1333</f>
        <v>0</v>
      </c>
      <c r="L1342" s="96">
        <f>[9]Mides!K1333</f>
        <v>0</v>
      </c>
      <c r="M1342" s="96">
        <f>[9]Mides!L1333</f>
        <v>0</v>
      </c>
      <c r="N1342" s="96" t="str">
        <f>[9]Mides!M1333</f>
        <v>X</v>
      </c>
      <c r="O1342" s="96">
        <f t="shared" si="16"/>
        <v>0</v>
      </c>
      <c r="P1342" s="96" t="str">
        <f>[9]Mides!R1333</f>
        <v>Guatemala</v>
      </c>
      <c r="Q1342" s="96" t="str">
        <f>[9]Mides!S1333</f>
        <v>Guatemala</v>
      </c>
    </row>
    <row r="1343" spans="2:17" ht="15" thickBot="1" x14ac:dyDescent="0.35">
      <c r="B1343" s="92">
        <f>[9]Mides!E1334</f>
        <v>0</v>
      </c>
      <c r="C1343" s="93" t="str">
        <f>[9]Mides!D1334</f>
        <v>Iker Josué Figueroa Celada</v>
      </c>
      <c r="D1343" s="94" t="str">
        <f>IF([9]Mides!F1334=1,"X"," ")</f>
        <v xml:space="preserve"> </v>
      </c>
      <c r="E1343" s="94" t="str">
        <f>IF([9]Mides!F1334=2,"X"," ")</f>
        <v>X</v>
      </c>
      <c r="F1343" s="95">
        <f>[9]Mides!B1334</f>
        <v>2794761590101</v>
      </c>
      <c r="G1343" s="94" t="str">
        <f>IF(AND([9]Mides!H1334&gt;=1,[9]Mides!H1334&lt;=14),"X"," ")</f>
        <v>X</v>
      </c>
      <c r="H1343" s="94" t="str">
        <f>IF(AND([9]Mides!H1334&gt;=14,[9]Mides!H1334&lt;=30),"X"," ")</f>
        <v xml:space="preserve"> </v>
      </c>
      <c r="I1343" s="94" t="str">
        <f>IF(AND([9]Mides!H1334&gt;=31,[9]Mides!H1334&lt;=60),"X","  ")</f>
        <v xml:space="preserve">  </v>
      </c>
      <c r="J1343" s="94" t="str">
        <f>IF([9]Mides!H1334&gt;60,"X", "  ")</f>
        <v xml:space="preserve">  </v>
      </c>
      <c r="K1343" s="96">
        <f>[9]Mides!N1334</f>
        <v>0</v>
      </c>
      <c r="L1343" s="96">
        <f>[9]Mides!K1334</f>
        <v>0</v>
      </c>
      <c r="M1343" s="96">
        <f>[9]Mides!L1334</f>
        <v>0</v>
      </c>
      <c r="N1343" s="96" t="str">
        <f>[9]Mides!M1334</f>
        <v>X</v>
      </c>
      <c r="O1343" s="96">
        <f t="shared" si="16"/>
        <v>0</v>
      </c>
      <c r="P1343" s="96" t="str">
        <f>[9]Mides!R1334</f>
        <v>Guatemala</v>
      </c>
      <c r="Q1343" s="96" t="str">
        <f>[9]Mides!S1334</f>
        <v>Guatemala</v>
      </c>
    </row>
    <row r="1344" spans="2:17" ht="15" thickBot="1" x14ac:dyDescent="0.35">
      <c r="B1344" s="92">
        <f>[9]Mides!E1335</f>
        <v>0</v>
      </c>
      <c r="C1344" s="93" t="str">
        <f>[9]Mides!D1335</f>
        <v>Bryan Alexander Miranda García</v>
      </c>
      <c r="D1344" s="94" t="str">
        <f>IF([9]Mides!F1335=1,"X"," ")</f>
        <v xml:space="preserve"> </v>
      </c>
      <c r="E1344" s="94" t="str">
        <f>IF([9]Mides!F1335=2,"X"," ")</f>
        <v>X</v>
      </c>
      <c r="F1344" s="95">
        <f>[9]Mides!B1335</f>
        <v>0</v>
      </c>
      <c r="G1344" s="94" t="str">
        <f>IF(AND([9]Mides!H1335&gt;=1,[9]Mides!H1335&lt;=14),"X"," ")</f>
        <v>X</v>
      </c>
      <c r="H1344" s="94" t="str">
        <f>IF(AND([9]Mides!H1335&gt;=14,[9]Mides!H1335&lt;=30),"X"," ")</f>
        <v xml:space="preserve"> </v>
      </c>
      <c r="I1344" s="94" t="str">
        <f>IF(AND([9]Mides!H1335&gt;=31,[9]Mides!H1335&lt;=60),"X","  ")</f>
        <v xml:space="preserve">  </v>
      </c>
      <c r="J1344" s="94" t="str">
        <f>IF([9]Mides!H1335&gt;60,"X", "  ")</f>
        <v xml:space="preserve">  </v>
      </c>
      <c r="K1344" s="96">
        <f>[9]Mides!N1335</f>
        <v>0</v>
      </c>
      <c r="L1344" s="96">
        <f>[9]Mides!K1335</f>
        <v>0</v>
      </c>
      <c r="M1344" s="96">
        <f>[9]Mides!L1335</f>
        <v>0</v>
      </c>
      <c r="N1344" s="96" t="str">
        <f>[9]Mides!M1335</f>
        <v>X</v>
      </c>
      <c r="O1344" s="96">
        <f t="shared" si="16"/>
        <v>0</v>
      </c>
      <c r="P1344" s="96" t="str">
        <f>[9]Mides!R1335</f>
        <v>Guatemala</v>
      </c>
      <c r="Q1344" s="96" t="str">
        <f>[9]Mides!S1335</f>
        <v>Guatemala</v>
      </c>
    </row>
    <row r="1345" spans="2:17" ht="15" thickBot="1" x14ac:dyDescent="0.35">
      <c r="B1345" s="92">
        <f>[9]Mides!E1336</f>
        <v>0</v>
      </c>
      <c r="C1345" s="93" t="str">
        <f>[9]Mides!D1336</f>
        <v>Enrique David Guzman Esquivel</v>
      </c>
      <c r="D1345" s="94" t="str">
        <f>IF([9]Mides!F1336=1,"X"," ")</f>
        <v xml:space="preserve"> </v>
      </c>
      <c r="E1345" s="94" t="str">
        <f>IF([9]Mides!F1336=2,"X"," ")</f>
        <v>X</v>
      </c>
      <c r="F1345" s="95">
        <f>[9]Mides!B1336</f>
        <v>2318469400101</v>
      </c>
      <c r="G1345" s="94" t="str">
        <f>IF(AND([9]Mides!H1336&gt;=1,[9]Mides!H1336&lt;=14),"X"," ")</f>
        <v>X</v>
      </c>
      <c r="H1345" s="94" t="str">
        <f>IF(AND([9]Mides!H1336&gt;=14,[9]Mides!H1336&lt;=30),"X"," ")</f>
        <v xml:space="preserve"> </v>
      </c>
      <c r="I1345" s="94" t="str">
        <f>IF(AND([9]Mides!H1336&gt;=31,[9]Mides!H1336&lt;=60),"X","  ")</f>
        <v xml:space="preserve">  </v>
      </c>
      <c r="J1345" s="94" t="str">
        <f>IF([9]Mides!H1336&gt;60,"X", "  ")</f>
        <v xml:space="preserve">  </v>
      </c>
      <c r="K1345" s="96">
        <f>[9]Mides!N1336</f>
        <v>0</v>
      </c>
      <c r="L1345" s="96">
        <f>[9]Mides!K1336</f>
        <v>0</v>
      </c>
      <c r="M1345" s="96">
        <f>[9]Mides!L1336</f>
        <v>0</v>
      </c>
      <c r="N1345" s="96" t="str">
        <f>[9]Mides!M1336</f>
        <v>X</v>
      </c>
      <c r="O1345" s="96">
        <f t="shared" si="16"/>
        <v>0</v>
      </c>
      <c r="P1345" s="96" t="str">
        <f>[9]Mides!R1336</f>
        <v>Guatemala</v>
      </c>
      <c r="Q1345" s="96" t="str">
        <f>[9]Mides!S1336</f>
        <v>Guatemala</v>
      </c>
    </row>
    <row r="1346" spans="2:17" ht="15" thickBot="1" x14ac:dyDescent="0.35">
      <c r="B1346" s="92">
        <f>[9]Mides!E1337</f>
        <v>0</v>
      </c>
      <c r="C1346" s="93" t="str">
        <f>[9]Mides!D1337</f>
        <v xml:space="preserve">Josué Daniel López Gómez </v>
      </c>
      <c r="D1346" s="94" t="str">
        <f>IF([9]Mides!F1337=1,"X"," ")</f>
        <v xml:space="preserve"> </v>
      </c>
      <c r="E1346" s="94" t="str">
        <f>IF([9]Mides!F1337=2,"X"," ")</f>
        <v>X</v>
      </c>
      <c r="F1346" s="95">
        <f>[9]Mides!B1337</f>
        <v>2166101680101</v>
      </c>
      <c r="G1346" s="94" t="str">
        <f>IF(AND([9]Mides!H1337&gt;=1,[9]Mides!H1337&lt;=14),"X"," ")</f>
        <v>X</v>
      </c>
      <c r="H1346" s="94" t="str">
        <f>IF(AND([9]Mides!H1337&gt;=14,[9]Mides!H1337&lt;=30),"X"," ")</f>
        <v xml:space="preserve"> </v>
      </c>
      <c r="I1346" s="94" t="str">
        <f>IF(AND([9]Mides!H1337&gt;=31,[9]Mides!H1337&lt;=60),"X","  ")</f>
        <v xml:space="preserve">  </v>
      </c>
      <c r="J1346" s="94" t="str">
        <f>IF([9]Mides!H1337&gt;60,"X", "  ")</f>
        <v xml:space="preserve">  </v>
      </c>
      <c r="K1346" s="96">
        <f>[9]Mides!N1337</f>
        <v>0</v>
      </c>
      <c r="L1346" s="96">
        <f>[9]Mides!K1337</f>
        <v>0</v>
      </c>
      <c r="M1346" s="96">
        <f>[9]Mides!L1337</f>
        <v>0</v>
      </c>
      <c r="N1346" s="96" t="str">
        <f>[9]Mides!M1337</f>
        <v>X</v>
      </c>
      <c r="O1346" s="96">
        <f t="shared" si="16"/>
        <v>0</v>
      </c>
      <c r="P1346" s="96" t="str">
        <f>[9]Mides!R1337</f>
        <v>Guatemala</v>
      </c>
      <c r="Q1346" s="96" t="str">
        <f>[9]Mides!S1337</f>
        <v>Guatemala</v>
      </c>
    </row>
    <row r="1347" spans="2:17" ht="15" thickBot="1" x14ac:dyDescent="0.35">
      <c r="B1347" s="92">
        <f>[9]Mides!E1338</f>
        <v>0</v>
      </c>
      <c r="C1347" s="93" t="str">
        <f>[9]Mides!D1338</f>
        <v>Danilo Alejabdro Contreras Curruchiche</v>
      </c>
      <c r="D1347" s="94" t="str">
        <f>IF([9]Mides!F1338=1,"X"," ")</f>
        <v xml:space="preserve"> </v>
      </c>
      <c r="E1347" s="94" t="str">
        <f>IF([9]Mides!F1338=2,"X"," ")</f>
        <v>X</v>
      </c>
      <c r="F1347" s="95">
        <f>[9]Mides!B1338</f>
        <v>2139378830101</v>
      </c>
      <c r="G1347" s="94" t="str">
        <f>IF(AND([9]Mides!H1338&gt;=1,[9]Mides!H1338&lt;=14),"X"," ")</f>
        <v>X</v>
      </c>
      <c r="H1347" s="94" t="str">
        <f>IF(AND([9]Mides!H1338&gt;=14,[9]Mides!H1338&lt;=30),"X"," ")</f>
        <v xml:space="preserve"> </v>
      </c>
      <c r="I1347" s="94" t="str">
        <f>IF(AND([9]Mides!H1338&gt;=31,[9]Mides!H1338&lt;=60),"X","  ")</f>
        <v xml:space="preserve">  </v>
      </c>
      <c r="J1347" s="94" t="str">
        <f>IF([9]Mides!H1338&gt;60,"X", "  ")</f>
        <v xml:space="preserve">  </v>
      </c>
      <c r="K1347" s="96">
        <f>[9]Mides!N1338</f>
        <v>0</v>
      </c>
      <c r="L1347" s="96">
        <f>[9]Mides!K1338</f>
        <v>0</v>
      </c>
      <c r="M1347" s="96">
        <f>[9]Mides!L1338</f>
        <v>0</v>
      </c>
      <c r="N1347" s="96" t="str">
        <f>[9]Mides!M1338</f>
        <v>X</v>
      </c>
      <c r="O1347" s="96">
        <f t="shared" si="16"/>
        <v>0</v>
      </c>
      <c r="P1347" s="96" t="str">
        <f>[9]Mides!R1338</f>
        <v>Guatemala</v>
      </c>
      <c r="Q1347" s="96" t="str">
        <f>[9]Mides!S1338</f>
        <v>Guatemala</v>
      </c>
    </row>
    <row r="1348" spans="2:17" ht="15" thickBot="1" x14ac:dyDescent="0.35">
      <c r="B1348" s="92">
        <f>[9]Mides!E1339</f>
        <v>0</v>
      </c>
      <c r="C1348" s="93" t="str">
        <f>[9]Mides!D1339</f>
        <v>Victor Ismael Mendoza Samayoa</v>
      </c>
      <c r="D1348" s="94" t="str">
        <f>IF([9]Mides!F1339=1,"X"," ")</f>
        <v xml:space="preserve"> </v>
      </c>
      <c r="E1348" s="94" t="str">
        <f>IF([9]Mides!F1339=2,"X"," ")</f>
        <v>X</v>
      </c>
      <c r="F1348" s="95">
        <f>[9]Mides!B1339</f>
        <v>0</v>
      </c>
      <c r="G1348" s="94" t="str">
        <f>IF(AND([9]Mides!H1339&gt;=1,[9]Mides!H1339&lt;=14),"X"," ")</f>
        <v>X</v>
      </c>
      <c r="H1348" s="94" t="str">
        <f>IF(AND([9]Mides!H1339&gt;=14,[9]Mides!H1339&lt;=30),"X"," ")</f>
        <v xml:space="preserve"> </v>
      </c>
      <c r="I1348" s="94" t="str">
        <f>IF(AND([9]Mides!H1339&gt;=31,[9]Mides!H1339&lt;=60),"X","  ")</f>
        <v xml:space="preserve">  </v>
      </c>
      <c r="J1348" s="94" t="str">
        <f>IF([9]Mides!H1339&gt;60,"X", "  ")</f>
        <v xml:space="preserve">  </v>
      </c>
      <c r="K1348" s="96">
        <f>[9]Mides!N1339</f>
        <v>0</v>
      </c>
      <c r="L1348" s="96">
        <f>[9]Mides!K1339</f>
        <v>0</v>
      </c>
      <c r="M1348" s="96">
        <f>[9]Mides!L1339</f>
        <v>0</v>
      </c>
      <c r="N1348" s="96" t="str">
        <f>[9]Mides!M1339</f>
        <v>X</v>
      </c>
      <c r="O1348" s="96">
        <f t="shared" si="16"/>
        <v>0</v>
      </c>
      <c r="P1348" s="96" t="str">
        <f>[9]Mides!R1339</f>
        <v>Guatemala</v>
      </c>
      <c r="Q1348" s="96" t="str">
        <f>[9]Mides!S1339</f>
        <v>Guatemala</v>
      </c>
    </row>
    <row r="1349" spans="2:17" ht="15" thickBot="1" x14ac:dyDescent="0.35">
      <c r="B1349" s="92">
        <f>[9]Mides!E1340</f>
        <v>0</v>
      </c>
      <c r="C1349" s="93" t="str">
        <f>[9]Mides!D1340</f>
        <v>Isaac Bernabé Archila Morales</v>
      </c>
      <c r="D1349" s="94" t="str">
        <f>IF([9]Mides!F1340=1,"X"," ")</f>
        <v xml:space="preserve"> </v>
      </c>
      <c r="E1349" s="94" t="str">
        <f>IF([9]Mides!F1340=2,"X"," ")</f>
        <v>X</v>
      </c>
      <c r="F1349" s="95">
        <f>[9]Mides!B1340</f>
        <v>2023475670101</v>
      </c>
      <c r="G1349" s="94" t="str">
        <f>IF(AND([9]Mides!H1340&gt;=1,[9]Mides!H1340&lt;=14),"X"," ")</f>
        <v>X</v>
      </c>
      <c r="H1349" s="94" t="str">
        <f>IF(AND([9]Mides!H1340&gt;=14,[9]Mides!H1340&lt;=30),"X"," ")</f>
        <v xml:space="preserve"> </v>
      </c>
      <c r="I1349" s="94" t="str">
        <f>IF(AND([9]Mides!H1340&gt;=31,[9]Mides!H1340&lt;=60),"X","  ")</f>
        <v xml:space="preserve">  </v>
      </c>
      <c r="J1349" s="94" t="str">
        <f>IF([9]Mides!H1340&gt;60,"X", "  ")</f>
        <v xml:space="preserve">  </v>
      </c>
      <c r="K1349" s="96">
        <f>[9]Mides!N1340</f>
        <v>0</v>
      </c>
      <c r="L1349" s="96">
        <f>[9]Mides!K1340</f>
        <v>0</v>
      </c>
      <c r="M1349" s="96">
        <f>[9]Mides!L1340</f>
        <v>0</v>
      </c>
      <c r="N1349" s="96" t="str">
        <f>[9]Mides!M1340</f>
        <v>X</v>
      </c>
      <c r="O1349" s="96">
        <f t="shared" si="16"/>
        <v>0</v>
      </c>
      <c r="P1349" s="96" t="str">
        <f>[9]Mides!R1340</f>
        <v>Guatemala</v>
      </c>
      <c r="Q1349" s="96" t="str">
        <f>[9]Mides!S1340</f>
        <v>Guatemala</v>
      </c>
    </row>
    <row r="1350" spans="2:17" ht="15" thickBot="1" x14ac:dyDescent="0.35">
      <c r="B1350" s="92">
        <f>[9]Mides!E1341</f>
        <v>0</v>
      </c>
      <c r="C1350" s="93" t="str">
        <f>[9]Mides!D1341</f>
        <v>Pablo Daniel Aguilar Salazar</v>
      </c>
      <c r="D1350" s="94" t="str">
        <f>IF([9]Mides!F1341=1,"X"," ")</f>
        <v xml:space="preserve"> </v>
      </c>
      <c r="E1350" s="94" t="str">
        <f>IF([9]Mides!F1341=2,"X"," ")</f>
        <v>X</v>
      </c>
      <c r="F1350" s="95">
        <f>[9]Mides!B1341</f>
        <v>2034633640101</v>
      </c>
      <c r="G1350" s="94" t="str">
        <f>IF(AND([9]Mides!H1341&gt;=1,[9]Mides!H1341&lt;=14),"X"," ")</f>
        <v>X</v>
      </c>
      <c r="H1350" s="94" t="str">
        <f>IF(AND([9]Mides!H1341&gt;=14,[9]Mides!H1341&lt;=30),"X"," ")</f>
        <v xml:space="preserve"> </v>
      </c>
      <c r="I1350" s="94" t="str">
        <f>IF(AND([9]Mides!H1341&gt;=31,[9]Mides!H1341&lt;=60),"X","  ")</f>
        <v xml:space="preserve">  </v>
      </c>
      <c r="J1350" s="94" t="str">
        <f>IF([9]Mides!H1341&gt;60,"X", "  ")</f>
        <v xml:space="preserve">  </v>
      </c>
      <c r="K1350" s="96">
        <f>[9]Mides!N1341</f>
        <v>0</v>
      </c>
      <c r="L1350" s="96">
        <f>[9]Mides!K1341</f>
        <v>0</v>
      </c>
      <c r="M1350" s="96">
        <f>[9]Mides!L1341</f>
        <v>0</v>
      </c>
      <c r="N1350" s="96" t="str">
        <f>[9]Mides!M1341</f>
        <v>X</v>
      </c>
      <c r="O1350" s="96">
        <f t="shared" si="16"/>
        <v>0</v>
      </c>
      <c r="P1350" s="96" t="str">
        <f>[9]Mides!R1341</f>
        <v>Guatemala</v>
      </c>
      <c r="Q1350" s="96" t="str">
        <f>[9]Mides!S1341</f>
        <v>Guatemala</v>
      </c>
    </row>
    <row r="1351" spans="2:17" ht="15" thickBot="1" x14ac:dyDescent="0.35">
      <c r="B1351" s="92">
        <f>[9]Mides!E1342</f>
        <v>0</v>
      </c>
      <c r="C1351" s="93" t="str">
        <f>[9]Mides!D1342</f>
        <v xml:space="preserve">Rony Alejandro Gonzáles Catalan </v>
      </c>
      <c r="D1351" s="94" t="str">
        <f>IF([9]Mides!F1342=1,"X"," ")</f>
        <v xml:space="preserve"> </v>
      </c>
      <c r="E1351" s="94" t="str">
        <f>IF([9]Mides!F1342=2,"X"," ")</f>
        <v>X</v>
      </c>
      <c r="F1351" s="95">
        <f>[9]Mides!B1342</f>
        <v>0</v>
      </c>
      <c r="G1351" s="94" t="str">
        <f>IF(AND([9]Mides!H1342&gt;=1,[9]Mides!H1342&lt;=14),"X"," ")</f>
        <v xml:space="preserve"> </v>
      </c>
      <c r="H1351" s="94" t="str">
        <f>IF(AND([9]Mides!H1342&gt;=14,[9]Mides!H1342&lt;=30),"X"," ")</f>
        <v xml:space="preserve"> </v>
      </c>
      <c r="I1351" s="94" t="str">
        <f>IF(AND([9]Mides!H1342&gt;=31,[9]Mides!H1342&lt;=60),"X","  ")</f>
        <v xml:space="preserve">  </v>
      </c>
      <c r="J1351" s="94" t="str">
        <f>IF([9]Mides!H1342&gt;60,"X", "  ")</f>
        <v xml:space="preserve">  </v>
      </c>
      <c r="K1351" s="96">
        <f>[9]Mides!N1342</f>
        <v>0</v>
      </c>
      <c r="L1351" s="96">
        <f>[9]Mides!K1342</f>
        <v>0</v>
      </c>
      <c r="M1351" s="96">
        <f>[9]Mides!L1342</f>
        <v>0</v>
      </c>
      <c r="N1351" s="96" t="str">
        <f>[9]Mides!M1342</f>
        <v>X</v>
      </c>
      <c r="O1351" s="96">
        <f t="shared" si="16"/>
        <v>0</v>
      </c>
      <c r="P1351" s="96" t="str">
        <f>[9]Mides!R1342</f>
        <v>Guatemala</v>
      </c>
      <c r="Q1351" s="96" t="str">
        <f>[9]Mides!S1342</f>
        <v>Guatemala</v>
      </c>
    </row>
    <row r="1352" spans="2:17" ht="15" thickBot="1" x14ac:dyDescent="0.35">
      <c r="B1352" s="92">
        <f>[9]Mides!E1343</f>
        <v>0</v>
      </c>
      <c r="C1352" s="93" t="str">
        <f>[9]Mides!D1343</f>
        <v>Jeremy Jordan Felipe Rosales</v>
      </c>
      <c r="D1352" s="94" t="str">
        <f>IF([9]Mides!F1343=1,"X"," ")</f>
        <v xml:space="preserve"> </v>
      </c>
      <c r="E1352" s="94" t="str">
        <f>IF([9]Mides!F1343=2,"X"," ")</f>
        <v>X</v>
      </c>
      <c r="F1352" s="95">
        <f>[9]Mides!B1343</f>
        <v>0</v>
      </c>
      <c r="G1352" s="94" t="str">
        <f>IF(AND([9]Mides!H1343&gt;=1,[9]Mides!H1343&lt;=14),"X"," ")</f>
        <v xml:space="preserve"> </v>
      </c>
      <c r="H1352" s="94" t="str">
        <f>IF(AND([9]Mides!H1343&gt;=14,[9]Mides!H1343&lt;=30),"X"," ")</f>
        <v xml:space="preserve"> </v>
      </c>
      <c r="I1352" s="94" t="str">
        <f>IF(AND([9]Mides!H1343&gt;=31,[9]Mides!H1343&lt;=60),"X","  ")</f>
        <v xml:space="preserve">  </v>
      </c>
      <c r="J1352" s="94" t="str">
        <f>IF([9]Mides!H1343&gt;60,"X", "  ")</f>
        <v xml:space="preserve">  </v>
      </c>
      <c r="K1352" s="96">
        <f>[9]Mides!N1343</f>
        <v>0</v>
      </c>
      <c r="L1352" s="96">
        <f>[9]Mides!K1343</f>
        <v>0</v>
      </c>
      <c r="M1352" s="96">
        <f>[9]Mides!L1343</f>
        <v>0</v>
      </c>
      <c r="N1352" s="96" t="str">
        <f>[9]Mides!M1343</f>
        <v>X</v>
      </c>
      <c r="O1352" s="96">
        <f t="shared" si="16"/>
        <v>0</v>
      </c>
      <c r="P1352" s="96" t="str">
        <f>[9]Mides!R1343</f>
        <v>Guatemala</v>
      </c>
      <c r="Q1352" s="96" t="str">
        <f>[9]Mides!S1343</f>
        <v>Guatemala</v>
      </c>
    </row>
    <row r="1353" spans="2:17" ht="15" thickBot="1" x14ac:dyDescent="0.35">
      <c r="B1353" s="92">
        <f>[9]Mides!E1344</f>
        <v>0</v>
      </c>
      <c r="C1353" s="93" t="str">
        <f>[9]Mides!D1344</f>
        <v xml:space="preserve">Dylan Marco Tulio Tum </v>
      </c>
      <c r="D1353" s="94" t="str">
        <f>IF([9]Mides!F1344=1,"X"," ")</f>
        <v xml:space="preserve"> </v>
      </c>
      <c r="E1353" s="94" t="str">
        <f>IF([9]Mides!F1344=2,"X"," ")</f>
        <v>X</v>
      </c>
      <c r="F1353" s="95">
        <f>[9]Mides!B1344</f>
        <v>0</v>
      </c>
      <c r="G1353" s="94" t="str">
        <f>IF(AND([9]Mides!H1344&gt;=1,[9]Mides!H1344&lt;=14),"X"," ")</f>
        <v xml:space="preserve"> </v>
      </c>
      <c r="H1353" s="94" t="str">
        <f>IF(AND([9]Mides!H1344&gt;=14,[9]Mides!H1344&lt;=30),"X"," ")</f>
        <v xml:space="preserve"> </v>
      </c>
      <c r="I1353" s="94" t="str">
        <f>IF(AND([9]Mides!H1344&gt;=31,[9]Mides!H1344&lt;=60),"X","  ")</f>
        <v xml:space="preserve">  </v>
      </c>
      <c r="J1353" s="94" t="str">
        <f>IF([9]Mides!H1344&gt;60,"X", "  ")</f>
        <v xml:space="preserve">  </v>
      </c>
      <c r="K1353" s="96">
        <f>[9]Mides!N1344</f>
        <v>0</v>
      </c>
      <c r="L1353" s="96">
        <f>[9]Mides!K1344</f>
        <v>0</v>
      </c>
      <c r="M1353" s="96">
        <f>[9]Mides!L1344</f>
        <v>0</v>
      </c>
      <c r="N1353" s="96" t="str">
        <f>[9]Mides!M1344</f>
        <v>X</v>
      </c>
      <c r="O1353" s="96">
        <f t="shared" si="16"/>
        <v>0</v>
      </c>
      <c r="P1353" s="96" t="str">
        <f>[9]Mides!R1344</f>
        <v>Guatemala</v>
      </c>
      <c r="Q1353" s="96" t="str">
        <f>[9]Mides!S1344</f>
        <v>Guatemala</v>
      </c>
    </row>
    <row r="1354" spans="2:17" ht="15" thickBot="1" x14ac:dyDescent="0.35">
      <c r="B1354" s="92">
        <f>[9]Mides!E1345</f>
        <v>0</v>
      </c>
      <c r="C1354" s="93" t="str">
        <f>[9]Mides!D1345</f>
        <v>Pedrito Moises Pedro Felipe</v>
      </c>
      <c r="D1354" s="94" t="str">
        <f>IF([9]Mides!F1345=1,"X"," ")</f>
        <v xml:space="preserve"> </v>
      </c>
      <c r="E1354" s="94" t="str">
        <f>IF([9]Mides!F1345=2,"X"," ")</f>
        <v>X</v>
      </c>
      <c r="F1354" s="95">
        <f>[9]Mides!B1345</f>
        <v>0</v>
      </c>
      <c r="G1354" s="94" t="str">
        <f>IF(AND([9]Mides!H1345&gt;=1,[9]Mides!H1345&lt;=14),"X"," ")</f>
        <v>X</v>
      </c>
      <c r="H1354" s="94" t="str">
        <f>IF(AND([9]Mides!H1345&gt;=14,[9]Mides!H1345&lt;=30),"X"," ")</f>
        <v xml:space="preserve"> </v>
      </c>
      <c r="I1354" s="94" t="str">
        <f>IF(AND([9]Mides!H1345&gt;=31,[9]Mides!H1345&lt;=60),"X","  ")</f>
        <v xml:space="preserve">  </v>
      </c>
      <c r="J1354" s="94" t="str">
        <f>IF([9]Mides!H1345&gt;60,"X", "  ")</f>
        <v xml:space="preserve">  </v>
      </c>
      <c r="K1354" s="96">
        <f>[9]Mides!N1345</f>
        <v>0</v>
      </c>
      <c r="L1354" s="96">
        <f>[9]Mides!K1345</f>
        <v>0</v>
      </c>
      <c r="M1354" s="96">
        <f>[9]Mides!L1345</f>
        <v>0</v>
      </c>
      <c r="N1354" s="96" t="str">
        <f>[9]Mides!M1345</f>
        <v>X</v>
      </c>
      <c r="O1354" s="96">
        <f t="shared" si="16"/>
        <v>0</v>
      </c>
      <c r="P1354" s="96" t="str">
        <f>[9]Mides!R1345</f>
        <v>Guatemala</v>
      </c>
      <c r="Q1354" s="96" t="str">
        <f>[9]Mides!S1345</f>
        <v>Guatemala</v>
      </c>
    </row>
    <row r="1355" spans="2:17" ht="15" thickBot="1" x14ac:dyDescent="0.35">
      <c r="B1355" s="92">
        <f>[9]Mides!E1346</f>
        <v>0</v>
      </c>
      <c r="C1355" s="93" t="str">
        <f>[9]Mides!D1346</f>
        <v>Alexander Ixcoy Tzún</v>
      </c>
      <c r="D1355" s="94" t="str">
        <f>IF([9]Mides!F1346=1,"X"," ")</f>
        <v xml:space="preserve"> </v>
      </c>
      <c r="E1355" s="94" t="str">
        <f>IF([9]Mides!F1346=2,"X"," ")</f>
        <v>X</v>
      </c>
      <c r="F1355" s="95">
        <f>[9]Mides!B1346</f>
        <v>0</v>
      </c>
      <c r="G1355" s="94" t="str">
        <f>IF(AND([9]Mides!H1346&gt;=1,[9]Mides!H1346&lt;=14),"X"," ")</f>
        <v xml:space="preserve"> </v>
      </c>
      <c r="H1355" s="94" t="str">
        <f>IF(AND([9]Mides!H1346&gt;=14,[9]Mides!H1346&lt;=30),"X"," ")</f>
        <v xml:space="preserve"> </v>
      </c>
      <c r="I1355" s="94" t="str">
        <f>IF(AND([9]Mides!H1346&gt;=31,[9]Mides!H1346&lt;=60),"X","  ")</f>
        <v xml:space="preserve">  </v>
      </c>
      <c r="J1355" s="94" t="str">
        <f>IF([9]Mides!H1346&gt;60,"X", "  ")</f>
        <v xml:space="preserve">  </v>
      </c>
      <c r="K1355" s="96">
        <f>[9]Mides!N1346</f>
        <v>0</v>
      </c>
      <c r="L1355" s="96">
        <f>[9]Mides!K1346</f>
        <v>0</v>
      </c>
      <c r="M1355" s="96">
        <f>[9]Mides!L1346</f>
        <v>0</v>
      </c>
      <c r="N1355" s="96" t="str">
        <f>[9]Mides!M1346</f>
        <v>X</v>
      </c>
      <c r="O1355" s="96">
        <f t="shared" si="16"/>
        <v>0</v>
      </c>
      <c r="P1355" s="96" t="str">
        <f>[9]Mides!R1346</f>
        <v>Guatemala</v>
      </c>
      <c r="Q1355" s="96" t="str">
        <f>[9]Mides!S1346</f>
        <v>Guatemala</v>
      </c>
    </row>
    <row r="1356" spans="2:17" ht="15" thickBot="1" x14ac:dyDescent="0.35">
      <c r="B1356" s="92">
        <f>[9]Mides!E1347</f>
        <v>0</v>
      </c>
      <c r="C1356" s="93" t="str">
        <f>[9]Mides!D1347</f>
        <v>Erick Estudardo Morataya González</v>
      </c>
      <c r="D1356" s="94" t="str">
        <f>IF([9]Mides!F1347=1,"X"," ")</f>
        <v xml:space="preserve"> </v>
      </c>
      <c r="E1356" s="94" t="str">
        <f>IF([9]Mides!F1347=2,"X"," ")</f>
        <v>X</v>
      </c>
      <c r="F1356" s="95">
        <f>[9]Mides!B1347</f>
        <v>0</v>
      </c>
      <c r="G1356" s="94" t="str">
        <f>IF(AND([9]Mides!H1347&gt;=1,[9]Mides!H1347&lt;=14),"X"," ")</f>
        <v xml:space="preserve"> </v>
      </c>
      <c r="H1356" s="94" t="str">
        <f>IF(AND([9]Mides!H1347&gt;=14,[9]Mides!H1347&lt;=30),"X"," ")</f>
        <v xml:space="preserve"> </v>
      </c>
      <c r="I1356" s="94" t="str">
        <f>IF(AND([9]Mides!H1347&gt;=31,[9]Mides!H1347&lt;=60),"X","  ")</f>
        <v xml:space="preserve">  </v>
      </c>
      <c r="J1356" s="94" t="str">
        <f>IF([9]Mides!H1347&gt;60,"X", "  ")</f>
        <v xml:space="preserve">  </v>
      </c>
      <c r="K1356" s="96">
        <f>[9]Mides!N1347</f>
        <v>0</v>
      </c>
      <c r="L1356" s="96">
        <f>[9]Mides!K1347</f>
        <v>0</v>
      </c>
      <c r="M1356" s="96">
        <f>[9]Mides!L1347</f>
        <v>0</v>
      </c>
      <c r="N1356" s="96" t="str">
        <f>[9]Mides!M1347</f>
        <v>X</v>
      </c>
      <c r="O1356" s="96">
        <f t="shared" si="16"/>
        <v>0</v>
      </c>
      <c r="P1356" s="96" t="str">
        <f>[9]Mides!R1347</f>
        <v>Guatemala</v>
      </c>
      <c r="Q1356" s="96" t="str">
        <f>[9]Mides!S1347</f>
        <v>Guatemala</v>
      </c>
    </row>
    <row r="1357" spans="2:17" ht="15" thickBot="1" x14ac:dyDescent="0.35">
      <c r="B1357" s="92">
        <f>[9]Mides!E1348</f>
        <v>0</v>
      </c>
      <c r="C1357" s="93" t="str">
        <f>[9]Mides!D1348</f>
        <v>Brando Isaac Ramírez Cante</v>
      </c>
      <c r="D1357" s="94" t="str">
        <f>IF([9]Mides!F1348=1,"X"," ")</f>
        <v xml:space="preserve"> </v>
      </c>
      <c r="E1357" s="94" t="str">
        <f>IF([9]Mides!F1348=2,"X"," ")</f>
        <v>X</v>
      </c>
      <c r="F1357" s="95">
        <f>[9]Mides!B1348</f>
        <v>0</v>
      </c>
      <c r="G1357" s="94" t="str">
        <f>IF(AND([9]Mides!H1348&gt;=1,[9]Mides!H1348&lt;=14),"X"," ")</f>
        <v>X</v>
      </c>
      <c r="H1357" s="94" t="str">
        <f>IF(AND([9]Mides!H1348&gt;=14,[9]Mides!H1348&lt;=30),"X"," ")</f>
        <v xml:space="preserve"> </v>
      </c>
      <c r="I1357" s="94" t="str">
        <f>IF(AND([9]Mides!H1348&gt;=31,[9]Mides!H1348&lt;=60),"X","  ")</f>
        <v xml:space="preserve">  </v>
      </c>
      <c r="J1357" s="94" t="str">
        <f>IF([9]Mides!H1348&gt;60,"X", "  ")</f>
        <v xml:space="preserve">  </v>
      </c>
      <c r="K1357" s="96">
        <f>[9]Mides!N1348</f>
        <v>0</v>
      </c>
      <c r="L1357" s="96">
        <f>[9]Mides!K1348</f>
        <v>0</v>
      </c>
      <c r="M1357" s="96">
        <f>[9]Mides!L1348</f>
        <v>0</v>
      </c>
      <c r="N1357" s="96" t="str">
        <f>[9]Mides!M1348</f>
        <v>X</v>
      </c>
      <c r="O1357" s="96">
        <f t="shared" si="16"/>
        <v>0</v>
      </c>
      <c r="P1357" s="96" t="str">
        <f>[9]Mides!R1348</f>
        <v>Guatemala</v>
      </c>
      <c r="Q1357" s="96" t="str">
        <f>[9]Mides!S1348</f>
        <v>Guatemala</v>
      </c>
    </row>
    <row r="1358" spans="2:17" ht="15" thickBot="1" x14ac:dyDescent="0.35">
      <c r="B1358" s="92">
        <f>[9]Mides!E1349</f>
        <v>0</v>
      </c>
      <c r="C1358" s="93" t="str">
        <f>[9]Mides!D1349</f>
        <v>Nelson Damian Culajay Rosales</v>
      </c>
      <c r="D1358" s="94" t="str">
        <f>IF([9]Mides!F1349=1,"X"," ")</f>
        <v xml:space="preserve"> </v>
      </c>
      <c r="E1358" s="94" t="str">
        <f>IF([9]Mides!F1349=2,"X"," ")</f>
        <v>X</v>
      </c>
      <c r="F1358" s="95">
        <f>[9]Mides!B1349</f>
        <v>0</v>
      </c>
      <c r="G1358" s="94" t="str">
        <f>IF(AND([9]Mides!H1349&gt;=1,[9]Mides!H1349&lt;=14),"X"," ")</f>
        <v>X</v>
      </c>
      <c r="H1358" s="94" t="str">
        <f>IF(AND([9]Mides!H1349&gt;=14,[9]Mides!H1349&lt;=30),"X"," ")</f>
        <v xml:space="preserve"> </v>
      </c>
      <c r="I1358" s="94" t="str">
        <f>IF(AND([9]Mides!H1349&gt;=31,[9]Mides!H1349&lt;=60),"X","  ")</f>
        <v xml:space="preserve">  </v>
      </c>
      <c r="J1358" s="94" t="str">
        <f>IF([9]Mides!H1349&gt;60,"X", "  ")</f>
        <v xml:space="preserve">  </v>
      </c>
      <c r="K1358" s="96">
        <f>[9]Mides!N1349</f>
        <v>0</v>
      </c>
      <c r="L1358" s="96">
        <f>[9]Mides!K1349</f>
        <v>0</v>
      </c>
      <c r="M1358" s="96">
        <f>[9]Mides!L1349</f>
        <v>0</v>
      </c>
      <c r="N1358" s="96" t="str">
        <f>[9]Mides!M1349</f>
        <v>X</v>
      </c>
      <c r="O1358" s="96">
        <f t="shared" si="16"/>
        <v>0</v>
      </c>
      <c r="P1358" s="96" t="str">
        <f>[9]Mides!R1349</f>
        <v>Guatemala</v>
      </c>
      <c r="Q1358" s="96" t="str">
        <f>[9]Mides!S1349</f>
        <v>Guatemala</v>
      </c>
    </row>
    <row r="1359" spans="2:17" ht="15" thickBot="1" x14ac:dyDescent="0.35">
      <c r="B1359" s="92">
        <f>[9]Mides!E1350</f>
        <v>0</v>
      </c>
      <c r="C1359" s="93" t="str">
        <f>[9]Mides!D1350</f>
        <v>Bryan Contreras Guamuch</v>
      </c>
      <c r="D1359" s="94" t="str">
        <f>IF([9]Mides!F1350=1,"X"," ")</f>
        <v xml:space="preserve"> </v>
      </c>
      <c r="E1359" s="94" t="str">
        <f>IF([9]Mides!F1350=2,"X"," ")</f>
        <v>X</v>
      </c>
      <c r="F1359" s="95">
        <f>[9]Mides!B1350</f>
        <v>0</v>
      </c>
      <c r="G1359" s="94" t="str">
        <f>IF(AND([9]Mides!H1350&gt;=1,[9]Mides!H1350&lt;=14),"X"," ")</f>
        <v>X</v>
      </c>
      <c r="H1359" s="94" t="str">
        <f>IF(AND([9]Mides!H1350&gt;=14,[9]Mides!H1350&lt;=30),"X"," ")</f>
        <v xml:space="preserve"> </v>
      </c>
      <c r="I1359" s="94" t="str">
        <f>IF(AND([9]Mides!H1350&gt;=31,[9]Mides!H1350&lt;=60),"X","  ")</f>
        <v xml:space="preserve">  </v>
      </c>
      <c r="J1359" s="94" t="str">
        <f>IF([9]Mides!H1350&gt;60,"X", "  ")</f>
        <v xml:space="preserve">  </v>
      </c>
      <c r="K1359" s="96">
        <f>[9]Mides!N1350</f>
        <v>0</v>
      </c>
      <c r="L1359" s="96">
        <f>[9]Mides!K1350</f>
        <v>0</v>
      </c>
      <c r="M1359" s="96">
        <f>[9]Mides!L1350</f>
        <v>0</v>
      </c>
      <c r="N1359" s="96" t="str">
        <f>[9]Mides!M1350</f>
        <v>X</v>
      </c>
      <c r="O1359" s="96">
        <f t="shared" si="16"/>
        <v>0</v>
      </c>
      <c r="P1359" s="96" t="str">
        <f>[9]Mides!R1350</f>
        <v>Guatemala</v>
      </c>
      <c r="Q1359" s="96" t="str">
        <f>[9]Mides!S1350</f>
        <v>Guatemala</v>
      </c>
    </row>
    <row r="1360" spans="2:17" ht="15" thickBot="1" x14ac:dyDescent="0.35">
      <c r="B1360" s="92">
        <f>[9]Mides!E1351</f>
        <v>0</v>
      </c>
      <c r="C1360" s="93" t="str">
        <f>[9]Mides!D1351</f>
        <v>Cristopher Gabriel Juarez Gomez</v>
      </c>
      <c r="D1360" s="94" t="str">
        <f>IF([9]Mides!F1351=1,"X"," ")</f>
        <v xml:space="preserve"> </v>
      </c>
      <c r="E1360" s="94" t="str">
        <f>IF([9]Mides!F1351=2,"X"," ")</f>
        <v>X</v>
      </c>
      <c r="F1360" s="95">
        <f>[9]Mides!B1351</f>
        <v>0</v>
      </c>
      <c r="G1360" s="94" t="str">
        <f>IF(AND([9]Mides!H1351&gt;=1,[9]Mides!H1351&lt;=14),"X"," ")</f>
        <v>X</v>
      </c>
      <c r="H1360" s="94" t="str">
        <f>IF(AND([9]Mides!H1351&gt;=14,[9]Mides!H1351&lt;=30),"X"," ")</f>
        <v xml:space="preserve"> </v>
      </c>
      <c r="I1360" s="94" t="str">
        <f>IF(AND([9]Mides!H1351&gt;=31,[9]Mides!H1351&lt;=60),"X","  ")</f>
        <v xml:space="preserve">  </v>
      </c>
      <c r="J1360" s="94" t="str">
        <f>IF([9]Mides!H1351&gt;60,"X", "  ")</f>
        <v xml:space="preserve">  </v>
      </c>
      <c r="K1360" s="96">
        <f>[9]Mides!N1351</f>
        <v>0</v>
      </c>
      <c r="L1360" s="96">
        <f>[9]Mides!K1351</f>
        <v>0</v>
      </c>
      <c r="M1360" s="96">
        <f>[9]Mides!L1351</f>
        <v>0</v>
      </c>
      <c r="N1360" s="96" t="str">
        <f>[9]Mides!M1351</f>
        <v>X</v>
      </c>
      <c r="O1360" s="96">
        <f t="shared" si="16"/>
        <v>0</v>
      </c>
      <c r="P1360" s="96" t="str">
        <f>[9]Mides!R1351</f>
        <v>Guatemala</v>
      </c>
      <c r="Q1360" s="96" t="str">
        <f>[9]Mides!S1351</f>
        <v>Guatemala</v>
      </c>
    </row>
    <row r="1361" spans="2:17" ht="15" thickBot="1" x14ac:dyDescent="0.35">
      <c r="B1361" s="92">
        <f>[9]Mides!E1352</f>
        <v>0</v>
      </c>
      <c r="C1361" s="93" t="str">
        <f>[9]Mides!D1352</f>
        <v>Hazel Yamileth Herrera Herrarte</v>
      </c>
      <c r="D1361" s="94" t="str">
        <f>IF([9]Mides!F1352=1,"X"," ")</f>
        <v xml:space="preserve"> </v>
      </c>
      <c r="E1361" s="94" t="str">
        <f>IF([9]Mides!F1352=2,"X"," ")</f>
        <v>X</v>
      </c>
      <c r="F1361" s="95">
        <f>[9]Mides!B1352</f>
        <v>0</v>
      </c>
      <c r="G1361" s="94" t="str">
        <f>IF(AND([9]Mides!H1352&gt;=1,[9]Mides!H1352&lt;=14),"X"," ")</f>
        <v>X</v>
      </c>
      <c r="H1361" s="94" t="str">
        <f>IF(AND([9]Mides!H1352&gt;=14,[9]Mides!H1352&lt;=30),"X"," ")</f>
        <v>X</v>
      </c>
      <c r="I1361" s="94" t="str">
        <f>IF(AND([9]Mides!H1352&gt;=31,[9]Mides!H1352&lt;=60),"X","  ")</f>
        <v xml:space="preserve">  </v>
      </c>
      <c r="J1361" s="94" t="str">
        <f>IF([9]Mides!H1352&gt;60,"X", "  ")</f>
        <v xml:space="preserve">  </v>
      </c>
      <c r="K1361" s="96">
        <f>[9]Mides!N1352</f>
        <v>0</v>
      </c>
      <c r="L1361" s="96">
        <f>[9]Mides!K1352</f>
        <v>0</v>
      </c>
      <c r="M1361" s="96">
        <f>[9]Mides!L1352</f>
        <v>0</v>
      </c>
      <c r="N1361" s="96" t="str">
        <f>[9]Mides!M1352</f>
        <v>X</v>
      </c>
      <c r="O1361" s="96">
        <f t="shared" si="16"/>
        <v>0</v>
      </c>
      <c r="P1361" s="96" t="str">
        <f>[9]Mides!R1352</f>
        <v>Guatemala</v>
      </c>
      <c r="Q1361" s="96" t="str">
        <f>[9]Mides!S1352</f>
        <v>Guatemala</v>
      </c>
    </row>
    <row r="1362" spans="2:17" ht="15" thickBot="1" x14ac:dyDescent="0.35">
      <c r="B1362" s="92">
        <f>[9]Mides!E1353</f>
        <v>0</v>
      </c>
      <c r="C1362" s="93" t="str">
        <f>[9]Mides!D1353</f>
        <v xml:space="preserve">Fredy Otoniel Choc </v>
      </c>
      <c r="D1362" s="94" t="str">
        <f>IF([9]Mides!F1353=1,"X"," ")</f>
        <v xml:space="preserve"> </v>
      </c>
      <c r="E1362" s="94" t="str">
        <f>IF([9]Mides!F1353=2,"X"," ")</f>
        <v>X</v>
      </c>
      <c r="F1362" s="95">
        <f>[9]Mides!B1353</f>
        <v>0</v>
      </c>
      <c r="G1362" s="94" t="str">
        <f>IF(AND([9]Mides!H1353&gt;=1,[9]Mides!H1353&lt;=14),"X"," ")</f>
        <v xml:space="preserve"> </v>
      </c>
      <c r="H1362" s="94" t="str">
        <f>IF(AND([9]Mides!H1353&gt;=14,[9]Mides!H1353&lt;=30),"X"," ")</f>
        <v xml:space="preserve"> </v>
      </c>
      <c r="I1362" s="94" t="str">
        <f>IF(AND([9]Mides!H1353&gt;=31,[9]Mides!H1353&lt;=60),"X","  ")</f>
        <v xml:space="preserve">  </v>
      </c>
      <c r="J1362" s="94" t="str">
        <f>IF([9]Mides!H1353&gt;60,"X", "  ")</f>
        <v xml:space="preserve">  </v>
      </c>
      <c r="K1362" s="96">
        <f>[9]Mides!N1353</f>
        <v>0</v>
      </c>
      <c r="L1362" s="96">
        <f>[9]Mides!K1353</f>
        <v>0</v>
      </c>
      <c r="M1362" s="96">
        <f>[9]Mides!L1353</f>
        <v>0</v>
      </c>
      <c r="N1362" s="96" t="str">
        <f>[9]Mides!M1353</f>
        <v>X</v>
      </c>
      <c r="O1362" s="96">
        <f t="shared" si="16"/>
        <v>0</v>
      </c>
      <c r="P1362" s="96" t="str">
        <f>[9]Mides!R1353</f>
        <v>Guatemala</v>
      </c>
      <c r="Q1362" s="96" t="str">
        <f>[9]Mides!S1353</f>
        <v>Guatemala</v>
      </c>
    </row>
    <row r="1363" spans="2:17" ht="15" thickBot="1" x14ac:dyDescent="0.35">
      <c r="B1363" s="92">
        <f>[9]Mides!E1354</f>
        <v>0</v>
      </c>
      <c r="C1363" s="93" t="str">
        <f>[9]Mides!D1354</f>
        <v>Roberto Carlos Rodas Jolón</v>
      </c>
      <c r="D1363" s="94" t="str">
        <f>IF([9]Mides!F1354=1,"X"," ")</f>
        <v xml:space="preserve"> </v>
      </c>
      <c r="E1363" s="94" t="str">
        <f>IF([9]Mides!F1354=2,"X"," ")</f>
        <v>X</v>
      </c>
      <c r="F1363" s="95">
        <f>[9]Mides!B1354</f>
        <v>0</v>
      </c>
      <c r="G1363" s="94" t="str">
        <f>IF(AND([9]Mides!H1354&gt;=1,[9]Mides!H1354&lt;=14),"X"," ")</f>
        <v>X</v>
      </c>
      <c r="H1363" s="94" t="str">
        <f>IF(AND([9]Mides!H1354&gt;=14,[9]Mides!H1354&lt;=30),"X"," ")</f>
        <v xml:space="preserve"> </v>
      </c>
      <c r="I1363" s="94" t="str">
        <f>IF(AND([9]Mides!H1354&gt;=31,[9]Mides!H1354&lt;=60),"X","  ")</f>
        <v xml:space="preserve">  </v>
      </c>
      <c r="J1363" s="94" t="str">
        <f>IF([9]Mides!H1354&gt;60,"X", "  ")</f>
        <v xml:space="preserve">  </v>
      </c>
      <c r="K1363" s="96">
        <f>[9]Mides!N1354</f>
        <v>0</v>
      </c>
      <c r="L1363" s="96">
        <f>[9]Mides!K1354</f>
        <v>0</v>
      </c>
      <c r="M1363" s="96">
        <f>[9]Mides!L1354</f>
        <v>0</v>
      </c>
      <c r="N1363" s="96" t="str">
        <f>[9]Mides!M1354</f>
        <v>X</v>
      </c>
      <c r="O1363" s="96">
        <f t="shared" si="16"/>
        <v>0</v>
      </c>
      <c r="P1363" s="96" t="str">
        <f>[9]Mides!R1354</f>
        <v>Guatemala</v>
      </c>
      <c r="Q1363" s="96" t="str">
        <f>[9]Mides!S1354</f>
        <v>Guatemala</v>
      </c>
    </row>
    <row r="1364" spans="2:17" ht="15" thickBot="1" x14ac:dyDescent="0.35">
      <c r="B1364" s="92">
        <f>[9]Mides!E1355</f>
        <v>0</v>
      </c>
      <c r="C1364" s="93" t="str">
        <f>[9]Mides!D1355</f>
        <v>José Armando Gramaja Lemus</v>
      </c>
      <c r="D1364" s="94" t="str">
        <f>IF([9]Mides!F1355=1,"X"," ")</f>
        <v xml:space="preserve"> </v>
      </c>
      <c r="E1364" s="94" t="str">
        <f>IF([9]Mides!F1355=2,"X"," ")</f>
        <v>X</v>
      </c>
      <c r="F1364" s="95">
        <f>[9]Mides!B1355</f>
        <v>0</v>
      </c>
      <c r="G1364" s="94" t="str">
        <f>IF(AND([9]Mides!H1355&gt;=1,[9]Mides!H1355&lt;=14),"X"," ")</f>
        <v>X</v>
      </c>
      <c r="H1364" s="94" t="str">
        <f>IF(AND([9]Mides!H1355&gt;=14,[9]Mides!H1355&lt;=30),"X"," ")</f>
        <v xml:space="preserve"> </v>
      </c>
      <c r="I1364" s="94" t="str">
        <f>IF(AND([9]Mides!H1355&gt;=31,[9]Mides!H1355&lt;=60),"X","  ")</f>
        <v xml:space="preserve">  </v>
      </c>
      <c r="J1364" s="94" t="str">
        <f>IF([9]Mides!H1355&gt;60,"X", "  ")</f>
        <v xml:space="preserve">  </v>
      </c>
      <c r="K1364" s="96">
        <f>[9]Mides!N1355</f>
        <v>0</v>
      </c>
      <c r="L1364" s="96">
        <f>[9]Mides!K1355</f>
        <v>0</v>
      </c>
      <c r="M1364" s="96">
        <f>[9]Mides!L1355</f>
        <v>0</v>
      </c>
      <c r="N1364" s="96" t="str">
        <f>[9]Mides!M1355</f>
        <v>X</v>
      </c>
      <c r="O1364" s="96">
        <f t="shared" si="16"/>
        <v>0</v>
      </c>
      <c r="P1364" s="96" t="str">
        <f>[9]Mides!R1355</f>
        <v>Guatemala</v>
      </c>
      <c r="Q1364" s="96" t="str">
        <f>[9]Mides!S1355</f>
        <v>Guatemala</v>
      </c>
    </row>
    <row r="1365" spans="2:17" ht="15" thickBot="1" x14ac:dyDescent="0.35">
      <c r="B1365" s="92">
        <f>[9]Mides!E1356</f>
        <v>0</v>
      </c>
      <c r="C1365" s="93" t="str">
        <f>[9]Mides!D1356</f>
        <v>Roberto Chimilio De Jesús</v>
      </c>
      <c r="D1365" s="94" t="str">
        <f>IF([9]Mides!F1356=1,"X"," ")</f>
        <v xml:space="preserve"> </v>
      </c>
      <c r="E1365" s="94" t="str">
        <f>IF([9]Mides!F1356=2,"X"," ")</f>
        <v>X</v>
      </c>
      <c r="F1365" s="95">
        <f>[9]Mides!B1356</f>
        <v>0</v>
      </c>
      <c r="G1365" s="94" t="str">
        <f>IF(AND([9]Mides!H1356&gt;=1,[9]Mides!H1356&lt;=14),"X"," ")</f>
        <v>X</v>
      </c>
      <c r="H1365" s="94" t="str">
        <f>IF(AND([9]Mides!H1356&gt;=14,[9]Mides!H1356&lt;=30),"X"," ")</f>
        <v xml:space="preserve"> </v>
      </c>
      <c r="I1365" s="94" t="str">
        <f>IF(AND([9]Mides!H1356&gt;=31,[9]Mides!H1356&lt;=60),"X","  ")</f>
        <v xml:space="preserve">  </v>
      </c>
      <c r="J1365" s="94" t="str">
        <f>IF([9]Mides!H1356&gt;60,"X", "  ")</f>
        <v xml:space="preserve">  </v>
      </c>
      <c r="K1365" s="96">
        <f>[9]Mides!N1356</f>
        <v>0</v>
      </c>
      <c r="L1365" s="96">
        <f>[9]Mides!K1356</f>
        <v>0</v>
      </c>
      <c r="M1365" s="96">
        <f>[9]Mides!L1356</f>
        <v>0</v>
      </c>
      <c r="N1365" s="96" t="str">
        <f>[9]Mides!M1356</f>
        <v>X</v>
      </c>
      <c r="O1365" s="96">
        <f t="shared" si="16"/>
        <v>0</v>
      </c>
      <c r="P1365" s="96" t="str">
        <f>[9]Mides!R1356</f>
        <v>Guatemala</v>
      </c>
      <c r="Q1365" s="96" t="str">
        <f>[9]Mides!S1356</f>
        <v>Guatemala</v>
      </c>
    </row>
    <row r="1366" spans="2:17" ht="15" thickBot="1" x14ac:dyDescent="0.35">
      <c r="B1366" s="92">
        <f>[9]Mides!E1357</f>
        <v>0</v>
      </c>
      <c r="C1366" s="93" t="str">
        <f>[9]Mides!D1357</f>
        <v>Luis Geovany Chávez Ceto</v>
      </c>
      <c r="D1366" s="94" t="str">
        <f>IF([9]Mides!F1357=1,"X"," ")</f>
        <v xml:space="preserve"> </v>
      </c>
      <c r="E1366" s="94" t="str">
        <f>IF([9]Mides!F1357=2,"X"," ")</f>
        <v>X</v>
      </c>
      <c r="F1366" s="95">
        <f>[9]Mides!B1357</f>
        <v>0</v>
      </c>
      <c r="G1366" s="94" t="str">
        <f>IF(AND([9]Mides!H1357&gt;=1,[9]Mides!H1357&lt;=14),"X"," ")</f>
        <v>X</v>
      </c>
      <c r="H1366" s="94" t="str">
        <f>IF(AND([9]Mides!H1357&gt;=14,[9]Mides!H1357&lt;=30),"X"," ")</f>
        <v xml:space="preserve"> </v>
      </c>
      <c r="I1366" s="94" t="str">
        <f>IF(AND([9]Mides!H1357&gt;=31,[9]Mides!H1357&lt;=60),"X","  ")</f>
        <v xml:space="preserve">  </v>
      </c>
      <c r="J1366" s="94" t="str">
        <f>IF([9]Mides!H1357&gt;60,"X", "  ")</f>
        <v xml:space="preserve">  </v>
      </c>
      <c r="K1366" s="96">
        <f>[9]Mides!N1357</f>
        <v>0</v>
      </c>
      <c r="L1366" s="96">
        <f>[9]Mides!K1357</f>
        <v>0</v>
      </c>
      <c r="M1366" s="96">
        <f>[9]Mides!L1357</f>
        <v>0</v>
      </c>
      <c r="N1366" s="96" t="str">
        <f>[9]Mides!M1357</f>
        <v>X</v>
      </c>
      <c r="O1366" s="96">
        <f t="shared" si="16"/>
        <v>0</v>
      </c>
      <c r="P1366" s="96" t="str">
        <f>[9]Mides!R1357</f>
        <v>Guatemala</v>
      </c>
      <c r="Q1366" s="96" t="str">
        <f>[9]Mides!S1357</f>
        <v>Guatemala</v>
      </c>
    </row>
    <row r="1367" spans="2:17" ht="15" thickBot="1" x14ac:dyDescent="0.35">
      <c r="B1367" s="92">
        <f>[9]Mides!E1358</f>
        <v>0</v>
      </c>
      <c r="C1367" s="93" t="str">
        <f>[9]Mides!D1358</f>
        <v>Esvin David Ortega Arana</v>
      </c>
      <c r="D1367" s="94" t="str">
        <f>IF([9]Mides!F1358=1,"X"," ")</f>
        <v xml:space="preserve"> </v>
      </c>
      <c r="E1367" s="94" t="str">
        <f>IF([9]Mides!F1358=2,"X"," ")</f>
        <v>X</v>
      </c>
      <c r="F1367" s="95">
        <f>[9]Mides!B1358</f>
        <v>0</v>
      </c>
      <c r="G1367" s="94" t="str">
        <f>IF(AND([9]Mides!H1358&gt;=1,[9]Mides!H1358&lt;=14),"X"," ")</f>
        <v>X</v>
      </c>
      <c r="H1367" s="94" t="str">
        <f>IF(AND([9]Mides!H1358&gt;=14,[9]Mides!H1358&lt;=30),"X"," ")</f>
        <v xml:space="preserve"> </v>
      </c>
      <c r="I1367" s="94" t="str">
        <f>IF(AND([9]Mides!H1358&gt;=31,[9]Mides!H1358&lt;=60),"X","  ")</f>
        <v xml:space="preserve">  </v>
      </c>
      <c r="J1367" s="94" t="str">
        <f>IF([9]Mides!H1358&gt;60,"X", "  ")</f>
        <v xml:space="preserve">  </v>
      </c>
      <c r="K1367" s="96">
        <f>[9]Mides!N1358</f>
        <v>0</v>
      </c>
      <c r="L1367" s="96">
        <f>[9]Mides!K1358</f>
        <v>0</v>
      </c>
      <c r="M1367" s="96">
        <f>[9]Mides!L1358</f>
        <v>0</v>
      </c>
      <c r="N1367" s="96" t="str">
        <f>[9]Mides!M1358</f>
        <v>X</v>
      </c>
      <c r="O1367" s="96">
        <f t="shared" si="16"/>
        <v>0</v>
      </c>
      <c r="P1367" s="96" t="str">
        <f>[9]Mides!R1358</f>
        <v>Guatemala</v>
      </c>
      <c r="Q1367" s="96" t="str">
        <f>[9]Mides!S1358</f>
        <v>Guatemala</v>
      </c>
    </row>
    <row r="1368" spans="2:17" ht="15" thickBot="1" x14ac:dyDescent="0.35">
      <c r="B1368" s="92">
        <f>[9]Mides!E1359</f>
        <v>0</v>
      </c>
      <c r="C1368" s="93" t="str">
        <f>[9]Mides!D1359</f>
        <v>GianCarlo García Hernández</v>
      </c>
      <c r="D1368" s="94" t="str">
        <f>IF([9]Mides!F1359=1,"X"," ")</f>
        <v xml:space="preserve"> </v>
      </c>
      <c r="E1368" s="94" t="str">
        <f>IF([9]Mides!F1359=2,"X"," ")</f>
        <v>X</v>
      </c>
      <c r="F1368" s="95">
        <f>[9]Mides!B1359</f>
        <v>2022335450101</v>
      </c>
      <c r="G1368" s="94" t="str">
        <f>IF(AND([9]Mides!H1359&gt;=1,[9]Mides!H1359&lt;=14),"X"," ")</f>
        <v>X</v>
      </c>
      <c r="H1368" s="94" t="str">
        <f>IF(AND([9]Mides!H1359&gt;=14,[9]Mides!H1359&lt;=30),"X"," ")</f>
        <v xml:space="preserve"> </v>
      </c>
      <c r="I1368" s="94" t="str">
        <f>IF(AND([9]Mides!H1359&gt;=31,[9]Mides!H1359&lt;=60),"X","  ")</f>
        <v xml:space="preserve">  </v>
      </c>
      <c r="J1368" s="94" t="str">
        <f>IF([9]Mides!H1359&gt;60,"X", "  ")</f>
        <v xml:space="preserve">  </v>
      </c>
      <c r="K1368" s="96">
        <f>[9]Mides!N1359</f>
        <v>0</v>
      </c>
      <c r="L1368" s="96">
        <f>[9]Mides!K1359</f>
        <v>0</v>
      </c>
      <c r="M1368" s="96">
        <f>[9]Mides!L1359</f>
        <v>0</v>
      </c>
      <c r="N1368" s="96" t="str">
        <f>[9]Mides!M1359</f>
        <v>X</v>
      </c>
      <c r="O1368" s="96">
        <f t="shared" si="16"/>
        <v>0</v>
      </c>
      <c r="P1368" s="96" t="str">
        <f>[9]Mides!R1359</f>
        <v>Guatemala</v>
      </c>
      <c r="Q1368" s="96" t="str">
        <f>[9]Mides!S1359</f>
        <v>Guatemala</v>
      </c>
    </row>
    <row r="1369" spans="2:17" ht="15" thickBot="1" x14ac:dyDescent="0.35">
      <c r="B1369" s="92">
        <f>[9]Mides!E1360</f>
        <v>0</v>
      </c>
      <c r="C1369" s="93" t="str">
        <f>[9]Mides!D1360</f>
        <v xml:space="preserve">José Daniel Monzón Mejia </v>
      </c>
      <c r="D1369" s="94" t="str">
        <f>IF([9]Mides!F1360=1,"X"," ")</f>
        <v xml:space="preserve"> </v>
      </c>
      <c r="E1369" s="94" t="str">
        <f>IF([9]Mides!F1360=2,"X"," ")</f>
        <v>X</v>
      </c>
      <c r="F1369" s="95">
        <f>[9]Mides!B1360</f>
        <v>2988536200101</v>
      </c>
      <c r="G1369" s="94" t="str">
        <f>IF(AND([9]Mides!H1360&gt;=1,[9]Mides!H1360&lt;=14),"X"," ")</f>
        <v>X</v>
      </c>
      <c r="H1369" s="94" t="str">
        <f>IF(AND([9]Mides!H1360&gt;=14,[9]Mides!H1360&lt;=30),"X"," ")</f>
        <v xml:space="preserve"> </v>
      </c>
      <c r="I1369" s="94" t="str">
        <f>IF(AND([9]Mides!H1360&gt;=31,[9]Mides!H1360&lt;=60),"X","  ")</f>
        <v xml:space="preserve">  </v>
      </c>
      <c r="J1369" s="94" t="str">
        <f>IF([9]Mides!H1360&gt;60,"X", "  ")</f>
        <v xml:space="preserve">  </v>
      </c>
      <c r="K1369" s="96">
        <f>[9]Mides!N1360</f>
        <v>0</v>
      </c>
      <c r="L1369" s="96">
        <f>[9]Mides!K1360</f>
        <v>0</v>
      </c>
      <c r="M1369" s="96">
        <f>[9]Mides!L1360</f>
        <v>0</v>
      </c>
      <c r="N1369" s="96" t="str">
        <f>[9]Mides!M1360</f>
        <v>X</v>
      </c>
      <c r="O1369" s="96">
        <f t="shared" si="16"/>
        <v>0</v>
      </c>
      <c r="P1369" s="96" t="str">
        <f>[9]Mides!R1360</f>
        <v>Guatemala</v>
      </c>
      <c r="Q1369" s="96" t="str">
        <f>[9]Mides!S1360</f>
        <v>Guatemala</v>
      </c>
    </row>
    <row r="1370" spans="2:17" ht="15" thickBot="1" x14ac:dyDescent="0.35">
      <c r="B1370" s="92">
        <f>[9]Mides!E1361</f>
        <v>0</v>
      </c>
      <c r="C1370" s="93" t="str">
        <f>[9]Mides!D1361</f>
        <v xml:space="preserve">Julio Alexander Zuñiga Letona </v>
      </c>
      <c r="D1370" s="94" t="str">
        <f>IF([9]Mides!F1361=1,"X"," ")</f>
        <v xml:space="preserve"> </v>
      </c>
      <c r="E1370" s="94" t="str">
        <f>IF([9]Mides!F1361=2,"X"," ")</f>
        <v>X</v>
      </c>
      <c r="F1370" s="95">
        <f>[9]Mides!B1361</f>
        <v>0</v>
      </c>
      <c r="G1370" s="94" t="str">
        <f>IF(AND([9]Mides!H1361&gt;=1,[9]Mides!H1361&lt;=14),"X"," ")</f>
        <v>X</v>
      </c>
      <c r="H1370" s="94" t="str">
        <f>IF(AND([9]Mides!H1361&gt;=14,[9]Mides!H1361&lt;=30),"X"," ")</f>
        <v xml:space="preserve"> </v>
      </c>
      <c r="I1370" s="94" t="str">
        <f>IF(AND([9]Mides!H1361&gt;=31,[9]Mides!H1361&lt;=60),"X","  ")</f>
        <v xml:space="preserve">  </v>
      </c>
      <c r="J1370" s="94" t="str">
        <f>IF([9]Mides!H1361&gt;60,"X", "  ")</f>
        <v xml:space="preserve">  </v>
      </c>
      <c r="K1370" s="96">
        <f>[9]Mides!N1361</f>
        <v>0</v>
      </c>
      <c r="L1370" s="96">
        <f>[9]Mides!K1361</f>
        <v>0</v>
      </c>
      <c r="M1370" s="96">
        <f>[9]Mides!L1361</f>
        <v>0</v>
      </c>
      <c r="N1370" s="96" t="str">
        <f>[9]Mides!M1361</f>
        <v>X</v>
      </c>
      <c r="O1370" s="96">
        <f t="shared" si="16"/>
        <v>0</v>
      </c>
      <c r="P1370" s="96" t="str">
        <f>[9]Mides!R1361</f>
        <v>Guatemala</v>
      </c>
      <c r="Q1370" s="96" t="str">
        <f>[9]Mides!S1361</f>
        <v>Guatemala</v>
      </c>
    </row>
    <row r="1371" spans="2:17" ht="15" thickBot="1" x14ac:dyDescent="0.35">
      <c r="B1371" s="92">
        <f>[9]Mides!E1362</f>
        <v>0</v>
      </c>
      <c r="C1371" s="93" t="str">
        <f>[9]Mides!D1362</f>
        <v>José Angel Charles Lemus</v>
      </c>
      <c r="D1371" s="94" t="str">
        <f>IF([9]Mides!F1362=1,"X"," ")</f>
        <v xml:space="preserve"> </v>
      </c>
      <c r="E1371" s="94" t="str">
        <f>IF([9]Mides!F1362=2,"X"," ")</f>
        <v>X</v>
      </c>
      <c r="F1371" s="95">
        <f>[9]Mides!B1362</f>
        <v>0</v>
      </c>
      <c r="G1371" s="94" t="str">
        <f>IF(AND([9]Mides!H1362&gt;=1,[9]Mides!H1362&lt;=14),"X"," ")</f>
        <v>X</v>
      </c>
      <c r="H1371" s="94" t="str">
        <f>IF(AND([9]Mides!H1362&gt;=14,[9]Mides!H1362&lt;=30),"X"," ")</f>
        <v xml:space="preserve"> </v>
      </c>
      <c r="I1371" s="94" t="str">
        <f>IF(AND([9]Mides!H1362&gt;=31,[9]Mides!H1362&lt;=60),"X","  ")</f>
        <v xml:space="preserve">  </v>
      </c>
      <c r="J1371" s="94" t="str">
        <f>IF([9]Mides!H1362&gt;60,"X", "  ")</f>
        <v xml:space="preserve">  </v>
      </c>
      <c r="K1371" s="96">
        <f>[9]Mides!N1362</f>
        <v>0</v>
      </c>
      <c r="L1371" s="96">
        <f>[9]Mides!K1362</f>
        <v>0</v>
      </c>
      <c r="M1371" s="96">
        <f>[9]Mides!L1362</f>
        <v>0</v>
      </c>
      <c r="N1371" s="96" t="str">
        <f>[9]Mides!M1362</f>
        <v>X</v>
      </c>
      <c r="O1371" s="96">
        <f t="shared" si="16"/>
        <v>0</v>
      </c>
      <c r="P1371" s="96" t="str">
        <f>[9]Mides!R1362</f>
        <v>Guatemala</v>
      </c>
      <c r="Q1371" s="96" t="str">
        <f>[9]Mides!S1362</f>
        <v>Guatemala</v>
      </c>
    </row>
    <row r="1372" spans="2:17" ht="15" thickBot="1" x14ac:dyDescent="0.35">
      <c r="B1372" s="92">
        <f>[9]Mides!E1363</f>
        <v>0</v>
      </c>
      <c r="C1372" s="93" t="str">
        <f>[9]Mides!D1363</f>
        <v>Diego Emanuel Isaac Escobar Dávila</v>
      </c>
      <c r="D1372" s="94" t="str">
        <f>IF([9]Mides!F1363=1,"X"," ")</f>
        <v xml:space="preserve"> </v>
      </c>
      <c r="E1372" s="94" t="str">
        <f>IF([9]Mides!F1363=2,"X"," ")</f>
        <v>X</v>
      </c>
      <c r="F1372" s="95">
        <f>[9]Mides!B1363</f>
        <v>2332037610101</v>
      </c>
      <c r="G1372" s="94" t="str">
        <f>IF(AND([9]Mides!H1363&gt;=1,[9]Mides!H1363&lt;=14),"X"," ")</f>
        <v>X</v>
      </c>
      <c r="H1372" s="94" t="str">
        <f>IF(AND([9]Mides!H1363&gt;=14,[9]Mides!H1363&lt;=30),"X"," ")</f>
        <v xml:space="preserve"> </v>
      </c>
      <c r="I1372" s="94" t="str">
        <f>IF(AND([9]Mides!H1363&gt;=31,[9]Mides!H1363&lt;=60),"X","  ")</f>
        <v xml:space="preserve">  </v>
      </c>
      <c r="J1372" s="94" t="str">
        <f>IF([9]Mides!H1363&gt;60,"X", "  ")</f>
        <v xml:space="preserve">  </v>
      </c>
      <c r="K1372" s="96">
        <f>[9]Mides!N1363</f>
        <v>0</v>
      </c>
      <c r="L1372" s="96">
        <f>[9]Mides!K1363</f>
        <v>0</v>
      </c>
      <c r="M1372" s="96">
        <f>[9]Mides!L1363</f>
        <v>0</v>
      </c>
      <c r="N1372" s="96" t="str">
        <f>[9]Mides!M1363</f>
        <v>X</v>
      </c>
      <c r="O1372" s="96">
        <f t="shared" si="16"/>
        <v>0</v>
      </c>
      <c r="P1372" s="96" t="str">
        <f>[9]Mides!R1363</f>
        <v>Guatemala</v>
      </c>
      <c r="Q1372" s="96" t="str">
        <f>[9]Mides!S1363</f>
        <v>Guatemala</v>
      </c>
    </row>
    <row r="1373" spans="2:17" ht="15" thickBot="1" x14ac:dyDescent="0.35">
      <c r="B1373" s="92">
        <f>[9]Mides!E1364</f>
        <v>0</v>
      </c>
      <c r="C1373" s="93" t="str">
        <f>[9]Mides!D1364</f>
        <v>Jefferson Bernardino López Galicia</v>
      </c>
      <c r="D1373" s="94" t="str">
        <f>IF([9]Mides!F1364=1,"X"," ")</f>
        <v xml:space="preserve"> </v>
      </c>
      <c r="E1373" s="94" t="str">
        <f>IF([9]Mides!F1364=2,"X"," ")</f>
        <v>X</v>
      </c>
      <c r="F1373" s="95">
        <f>[9]Mides!B1364</f>
        <v>3413551782102</v>
      </c>
      <c r="G1373" s="94" t="str">
        <f>IF(AND([9]Mides!H1364&gt;=1,[9]Mides!H1364&lt;=14),"X"," ")</f>
        <v>X</v>
      </c>
      <c r="H1373" s="94" t="str">
        <f>IF(AND([9]Mides!H1364&gt;=14,[9]Mides!H1364&lt;=30),"X"," ")</f>
        <v xml:space="preserve"> </v>
      </c>
      <c r="I1373" s="94" t="str">
        <f>IF(AND([9]Mides!H1364&gt;=31,[9]Mides!H1364&lt;=60),"X","  ")</f>
        <v xml:space="preserve">  </v>
      </c>
      <c r="J1373" s="94" t="str">
        <f>IF([9]Mides!H1364&gt;60,"X", "  ")</f>
        <v xml:space="preserve">  </v>
      </c>
      <c r="K1373" s="96">
        <f>[9]Mides!N1364</f>
        <v>0</v>
      </c>
      <c r="L1373" s="96">
        <f>[9]Mides!K1364</f>
        <v>0</v>
      </c>
      <c r="M1373" s="96">
        <f>[9]Mides!L1364</f>
        <v>0</v>
      </c>
      <c r="N1373" s="96" t="str">
        <f>[9]Mides!M1364</f>
        <v>X</v>
      </c>
      <c r="O1373" s="96">
        <f t="shared" si="16"/>
        <v>0</v>
      </c>
      <c r="P1373" s="96" t="str">
        <f>[9]Mides!R1364</f>
        <v>Guatemala</v>
      </c>
      <c r="Q1373" s="96" t="str">
        <f>[9]Mides!S1364</f>
        <v>Guatemala</v>
      </c>
    </row>
    <row r="1374" spans="2:17" ht="15" thickBot="1" x14ac:dyDescent="0.35">
      <c r="B1374" s="92">
        <f>[9]Mides!E1365</f>
        <v>0</v>
      </c>
      <c r="C1374" s="93" t="str">
        <f>[9]Mides!D1365</f>
        <v>David Eduardo Revolorio Tavico</v>
      </c>
      <c r="D1374" s="94" t="str">
        <f>IF([9]Mides!F1365=1,"X"," ")</f>
        <v xml:space="preserve"> </v>
      </c>
      <c r="E1374" s="94" t="str">
        <f>IF([9]Mides!F1365=2,"X"," ")</f>
        <v>X</v>
      </c>
      <c r="F1374" s="95">
        <f>[9]Mides!B1365</f>
        <v>2005037310101</v>
      </c>
      <c r="G1374" s="94" t="str">
        <f>IF(AND([9]Mides!H1365&gt;=1,[9]Mides!H1365&lt;=14),"X"," ")</f>
        <v>X</v>
      </c>
      <c r="H1374" s="94" t="str">
        <f>IF(AND([9]Mides!H1365&gt;=14,[9]Mides!H1365&lt;=30),"X"," ")</f>
        <v xml:space="preserve"> </v>
      </c>
      <c r="I1374" s="94" t="str">
        <f>IF(AND([9]Mides!H1365&gt;=31,[9]Mides!H1365&lt;=60),"X","  ")</f>
        <v xml:space="preserve">  </v>
      </c>
      <c r="J1374" s="94" t="str">
        <f>IF([9]Mides!H1365&gt;60,"X", "  ")</f>
        <v xml:space="preserve">  </v>
      </c>
      <c r="K1374" s="96">
        <f>[9]Mides!N1365</f>
        <v>0</v>
      </c>
      <c r="L1374" s="96">
        <f>[9]Mides!K1365</f>
        <v>0</v>
      </c>
      <c r="M1374" s="96">
        <f>[9]Mides!L1365</f>
        <v>0</v>
      </c>
      <c r="N1374" s="96" t="str">
        <f>[9]Mides!M1365</f>
        <v>X</v>
      </c>
      <c r="O1374" s="96">
        <f t="shared" si="16"/>
        <v>0</v>
      </c>
      <c r="P1374" s="96" t="str">
        <f>[9]Mides!R1365</f>
        <v>Guatemala</v>
      </c>
      <c r="Q1374" s="96" t="str">
        <f>[9]Mides!S1365</f>
        <v>Guatemala</v>
      </c>
    </row>
    <row r="1375" spans="2:17" ht="15" thickBot="1" x14ac:dyDescent="0.35">
      <c r="B1375" s="92">
        <f>[9]Mides!E1366</f>
        <v>0</v>
      </c>
      <c r="C1375" s="93" t="str">
        <f>[9]Mides!D1366</f>
        <v>Diego Mauricio Pérez Mérida</v>
      </c>
      <c r="D1375" s="94" t="str">
        <f>IF([9]Mides!F1366=1,"X"," ")</f>
        <v xml:space="preserve"> </v>
      </c>
      <c r="E1375" s="94" t="str">
        <f>IF([9]Mides!F1366=2,"X"," ")</f>
        <v>X</v>
      </c>
      <c r="F1375" s="95">
        <f>[9]Mides!B1366</f>
        <v>2157753330101</v>
      </c>
      <c r="G1375" s="94" t="str">
        <f>IF(AND([9]Mides!H1366&gt;=1,[9]Mides!H1366&lt;=14),"X"," ")</f>
        <v>X</v>
      </c>
      <c r="H1375" s="94" t="str">
        <f>IF(AND([9]Mides!H1366&gt;=14,[9]Mides!H1366&lt;=30),"X"," ")</f>
        <v xml:space="preserve"> </v>
      </c>
      <c r="I1375" s="94" t="str">
        <f>IF(AND([9]Mides!H1366&gt;=31,[9]Mides!H1366&lt;=60),"X","  ")</f>
        <v xml:space="preserve">  </v>
      </c>
      <c r="J1375" s="94" t="str">
        <f>IF([9]Mides!H1366&gt;60,"X", "  ")</f>
        <v xml:space="preserve">  </v>
      </c>
      <c r="K1375" s="96">
        <f>[9]Mides!N1366</f>
        <v>0</v>
      </c>
      <c r="L1375" s="96">
        <f>[9]Mides!K1366</f>
        <v>0</v>
      </c>
      <c r="M1375" s="96">
        <f>[9]Mides!L1366</f>
        <v>0</v>
      </c>
      <c r="N1375" s="96" t="str">
        <f>[9]Mides!M1366</f>
        <v>X</v>
      </c>
      <c r="O1375" s="96">
        <f t="shared" si="16"/>
        <v>0</v>
      </c>
      <c r="P1375" s="96" t="str">
        <f>[9]Mides!R1366</f>
        <v>Guatemala</v>
      </c>
      <c r="Q1375" s="96" t="str">
        <f>[9]Mides!S1366</f>
        <v>Guatemala</v>
      </c>
    </row>
    <row r="1376" spans="2:17" ht="15" thickBot="1" x14ac:dyDescent="0.35">
      <c r="B1376" s="92">
        <f>[9]Mides!E1367</f>
        <v>0</v>
      </c>
      <c r="C1376" s="93" t="str">
        <f>[9]Mides!D1367</f>
        <v>Alejandro Josué Rojas Carranza</v>
      </c>
      <c r="D1376" s="94" t="str">
        <f>IF([9]Mides!F1367=1,"X"," ")</f>
        <v xml:space="preserve"> </v>
      </c>
      <c r="E1376" s="94" t="str">
        <f>IF([9]Mides!F1367=2,"X"," ")</f>
        <v>X</v>
      </c>
      <c r="F1376" s="95">
        <f>[9]Mides!B1367</f>
        <v>2399938370101</v>
      </c>
      <c r="G1376" s="94" t="str">
        <f>IF(AND([9]Mides!H1367&gt;=1,[9]Mides!H1367&lt;=14),"X"," ")</f>
        <v>X</v>
      </c>
      <c r="H1376" s="94" t="str">
        <f>IF(AND([9]Mides!H1367&gt;=14,[9]Mides!H1367&lt;=30),"X"," ")</f>
        <v xml:space="preserve"> </v>
      </c>
      <c r="I1376" s="94" t="str">
        <f>IF(AND([9]Mides!H1367&gt;=31,[9]Mides!H1367&lt;=60),"X","  ")</f>
        <v xml:space="preserve">  </v>
      </c>
      <c r="J1376" s="94" t="str">
        <f>IF([9]Mides!H1367&gt;60,"X", "  ")</f>
        <v xml:space="preserve">  </v>
      </c>
      <c r="K1376" s="96">
        <f>[9]Mides!N1367</f>
        <v>0</v>
      </c>
      <c r="L1376" s="96">
        <f>[9]Mides!K1367</f>
        <v>0</v>
      </c>
      <c r="M1376" s="96">
        <f>[9]Mides!L1367</f>
        <v>0</v>
      </c>
      <c r="N1376" s="96" t="str">
        <f>[9]Mides!M1367</f>
        <v>X</v>
      </c>
      <c r="O1376" s="96">
        <f t="shared" si="16"/>
        <v>0</v>
      </c>
      <c r="P1376" s="96" t="str">
        <f>[9]Mides!R1367</f>
        <v>Guatemala</v>
      </c>
      <c r="Q1376" s="96" t="str">
        <f>[9]Mides!S1367</f>
        <v>Guatemala</v>
      </c>
    </row>
    <row r="1377" spans="2:17" ht="15" thickBot="1" x14ac:dyDescent="0.35">
      <c r="B1377" s="92">
        <f>[9]Mides!E1368</f>
        <v>0</v>
      </c>
      <c r="C1377" s="93" t="str">
        <f>[9]Mides!D1368</f>
        <v>José Daniel Carrera Rodríguez</v>
      </c>
      <c r="D1377" s="94" t="str">
        <f>IF([9]Mides!F1368=1,"X"," ")</f>
        <v xml:space="preserve"> </v>
      </c>
      <c r="E1377" s="94" t="str">
        <f>IF([9]Mides!F1368=2,"X"," ")</f>
        <v>X</v>
      </c>
      <c r="F1377" s="95">
        <f>[9]Mides!B1368</f>
        <v>2206529610101</v>
      </c>
      <c r="G1377" s="94" t="str">
        <f>IF(AND([9]Mides!H1368&gt;=1,[9]Mides!H1368&lt;=14),"X"," ")</f>
        <v>X</v>
      </c>
      <c r="H1377" s="94" t="str">
        <f>IF(AND([9]Mides!H1368&gt;=14,[9]Mides!H1368&lt;=30),"X"," ")</f>
        <v xml:space="preserve"> </v>
      </c>
      <c r="I1377" s="94" t="str">
        <f>IF(AND([9]Mides!H1368&gt;=31,[9]Mides!H1368&lt;=60),"X","  ")</f>
        <v xml:space="preserve">  </v>
      </c>
      <c r="J1377" s="94" t="str">
        <f>IF([9]Mides!H1368&gt;60,"X", "  ")</f>
        <v xml:space="preserve">  </v>
      </c>
      <c r="K1377" s="96">
        <f>[9]Mides!N1368</f>
        <v>0</v>
      </c>
      <c r="L1377" s="96">
        <f>[9]Mides!K1368</f>
        <v>0</v>
      </c>
      <c r="M1377" s="96">
        <f>[9]Mides!L1368</f>
        <v>0</v>
      </c>
      <c r="N1377" s="96" t="str">
        <f>[9]Mides!M1368</f>
        <v>X</v>
      </c>
      <c r="O1377" s="96">
        <f t="shared" si="16"/>
        <v>0</v>
      </c>
      <c r="P1377" s="96" t="str">
        <f>[9]Mides!R1368</f>
        <v>Guatemala</v>
      </c>
      <c r="Q1377" s="96" t="str">
        <f>[9]Mides!S1368</f>
        <v>Guatemala</v>
      </c>
    </row>
    <row r="1378" spans="2:17" ht="15" thickBot="1" x14ac:dyDescent="0.35">
      <c r="B1378" s="92">
        <f>[9]Mides!E1369</f>
        <v>0</v>
      </c>
      <c r="C1378" s="93" t="str">
        <f>[9]Mides!D1369</f>
        <v>Josúe Antonio Juárez Morales</v>
      </c>
      <c r="D1378" s="94" t="str">
        <f>IF([9]Mides!F1369=1,"X"," ")</f>
        <v xml:space="preserve"> </v>
      </c>
      <c r="E1378" s="94" t="str">
        <f>IF([9]Mides!F1369=2,"X"," ")</f>
        <v>X</v>
      </c>
      <c r="F1378" s="95">
        <f>[9]Mides!B1369</f>
        <v>2810981150101</v>
      </c>
      <c r="G1378" s="94" t="str">
        <f>IF(AND([9]Mides!H1369&gt;=1,[9]Mides!H1369&lt;=14),"X"," ")</f>
        <v>X</v>
      </c>
      <c r="H1378" s="94" t="str">
        <f>IF(AND([9]Mides!H1369&gt;=14,[9]Mides!H1369&lt;=30),"X"," ")</f>
        <v xml:space="preserve"> </v>
      </c>
      <c r="I1378" s="94" t="str">
        <f>IF(AND([9]Mides!H1369&gt;=31,[9]Mides!H1369&lt;=60),"X","  ")</f>
        <v xml:space="preserve">  </v>
      </c>
      <c r="J1378" s="94" t="str">
        <f>IF([9]Mides!H1369&gt;60,"X", "  ")</f>
        <v xml:space="preserve">  </v>
      </c>
      <c r="K1378" s="96">
        <f>[9]Mides!N1369</f>
        <v>0</v>
      </c>
      <c r="L1378" s="96">
        <f>[9]Mides!K1369</f>
        <v>0</v>
      </c>
      <c r="M1378" s="96">
        <f>[9]Mides!L1369</f>
        <v>0</v>
      </c>
      <c r="N1378" s="96" t="str">
        <f>[9]Mides!M1369</f>
        <v>X</v>
      </c>
      <c r="O1378" s="96">
        <f t="shared" si="16"/>
        <v>0</v>
      </c>
      <c r="P1378" s="96" t="str">
        <f>[9]Mides!R1369</f>
        <v>Guatemala</v>
      </c>
      <c r="Q1378" s="96" t="str">
        <f>[9]Mides!S1369</f>
        <v>Guatemala</v>
      </c>
    </row>
    <row r="1379" spans="2:17" ht="15" thickBot="1" x14ac:dyDescent="0.35">
      <c r="B1379" s="92">
        <f>[9]Mides!E1370</f>
        <v>0</v>
      </c>
      <c r="C1379" s="93" t="str">
        <f>[9]Mides!D1370</f>
        <v xml:space="preserve">Brandon David Melgar Cabrera </v>
      </c>
      <c r="D1379" s="94" t="str">
        <f>IF([9]Mides!F1370=1,"X"," ")</f>
        <v xml:space="preserve"> </v>
      </c>
      <c r="E1379" s="94" t="str">
        <f>IF([9]Mides!F1370=2,"X"," ")</f>
        <v>X</v>
      </c>
      <c r="F1379" s="95">
        <f>[9]Mides!B1370</f>
        <v>2696846890101</v>
      </c>
      <c r="G1379" s="94" t="str">
        <f>IF(AND([9]Mides!H1370&gt;=1,[9]Mides!H1370&lt;=14),"X"," ")</f>
        <v>X</v>
      </c>
      <c r="H1379" s="94" t="str">
        <f>IF(AND([9]Mides!H1370&gt;=14,[9]Mides!H1370&lt;=30),"X"," ")</f>
        <v xml:space="preserve"> </v>
      </c>
      <c r="I1379" s="94" t="str">
        <f>IF(AND([9]Mides!H1370&gt;=31,[9]Mides!H1370&lt;=60),"X","  ")</f>
        <v xml:space="preserve">  </v>
      </c>
      <c r="J1379" s="94" t="str">
        <f>IF([9]Mides!H1370&gt;60,"X", "  ")</f>
        <v xml:space="preserve">  </v>
      </c>
      <c r="K1379" s="96">
        <f>[9]Mides!N1370</f>
        <v>0</v>
      </c>
      <c r="L1379" s="96">
        <f>[9]Mides!K1370</f>
        <v>0</v>
      </c>
      <c r="M1379" s="96">
        <f>[9]Mides!L1370</f>
        <v>0</v>
      </c>
      <c r="N1379" s="96" t="str">
        <f>[9]Mides!M1370</f>
        <v>X</v>
      </c>
      <c r="O1379" s="96">
        <f t="shared" si="16"/>
        <v>0</v>
      </c>
      <c r="P1379" s="96" t="str">
        <f>[9]Mides!R1370</f>
        <v>Guatemala</v>
      </c>
      <c r="Q1379" s="96" t="str">
        <f>[9]Mides!S1370</f>
        <v>Guatemala</v>
      </c>
    </row>
    <row r="1380" spans="2:17" ht="15" thickBot="1" x14ac:dyDescent="0.35">
      <c r="B1380" s="92" t="str">
        <f>[9]Mides!E1371</f>
        <v>RAMOS</v>
      </c>
      <c r="C1380" s="93" t="str">
        <f>[9]Mides!D1371</f>
        <v>ANGELO</v>
      </c>
      <c r="D1380" s="94" t="str">
        <f>IF([9]Mides!F1371=1,"X"," ")</f>
        <v xml:space="preserve"> </v>
      </c>
      <c r="E1380" s="94" t="str">
        <f>IF([9]Mides!F1371=2,"X"," ")</f>
        <v>X</v>
      </c>
      <c r="F1380" s="95">
        <f>[9]Mides!B1371</f>
        <v>0</v>
      </c>
      <c r="G1380" s="94" t="str">
        <f>IF(AND([9]Mides!H1371&gt;=1,[9]Mides!H1371&lt;=14),"X"," ")</f>
        <v>X</v>
      </c>
      <c r="H1380" s="94" t="str">
        <f>IF(AND([9]Mides!H1371&gt;=14,[9]Mides!H1371&lt;=30),"X"," ")</f>
        <v xml:space="preserve"> </v>
      </c>
      <c r="I1380" s="94" t="str">
        <f>IF(AND([9]Mides!H1371&gt;=31,[9]Mides!H1371&lt;=60),"X","  ")</f>
        <v xml:space="preserve">  </v>
      </c>
      <c r="J1380" s="94" t="str">
        <f>IF([9]Mides!H1371&gt;60,"X", "  ")</f>
        <v xml:space="preserve">  </v>
      </c>
      <c r="K1380" s="96">
        <f>[9]Mides!N1371</f>
        <v>0</v>
      </c>
      <c r="L1380" s="96">
        <f>[9]Mides!K1371</f>
        <v>0</v>
      </c>
      <c r="M1380" s="96">
        <f>[9]Mides!L1371</f>
        <v>0</v>
      </c>
      <c r="N1380" s="96" t="str">
        <f>[9]Mides!M1371</f>
        <v>X</v>
      </c>
      <c r="O1380" s="96">
        <f t="shared" si="16"/>
        <v>0</v>
      </c>
      <c r="P1380" s="96" t="str">
        <f>[9]Mides!R1371</f>
        <v>Guatemala</v>
      </c>
      <c r="Q1380" s="96" t="str">
        <f>[9]Mides!S1371</f>
        <v>Guatemala</v>
      </c>
    </row>
    <row r="1381" spans="2:17" ht="15" thickBot="1" x14ac:dyDescent="0.35">
      <c r="B1381" s="92" t="str">
        <f>[9]Mides!E1372</f>
        <v>JOSÚE</v>
      </c>
      <c r="C1381" s="93" t="str">
        <f>[9]Mides!D1372</f>
        <v>DEL CID</v>
      </c>
      <c r="D1381" s="94" t="str">
        <f>IF([9]Mides!F1372=1,"X"," ")</f>
        <v xml:space="preserve"> </v>
      </c>
      <c r="E1381" s="94" t="str">
        <f>IF([9]Mides!F1372=2,"X"," ")</f>
        <v>X</v>
      </c>
      <c r="F1381" s="95">
        <f>[9]Mides!B1372</f>
        <v>0</v>
      </c>
      <c r="G1381" s="94" t="str">
        <f>IF(AND([9]Mides!H1372&gt;=1,[9]Mides!H1372&lt;=14),"X"," ")</f>
        <v>X</v>
      </c>
      <c r="H1381" s="94" t="str">
        <f>IF(AND([9]Mides!H1372&gt;=14,[9]Mides!H1372&lt;=30),"X"," ")</f>
        <v xml:space="preserve"> </v>
      </c>
      <c r="I1381" s="94" t="str">
        <f>IF(AND([9]Mides!H1372&gt;=31,[9]Mides!H1372&lt;=60),"X","  ")</f>
        <v xml:space="preserve">  </v>
      </c>
      <c r="J1381" s="94" t="str">
        <f>IF([9]Mides!H1372&gt;60,"X", "  ")</f>
        <v xml:space="preserve">  </v>
      </c>
      <c r="K1381" s="96">
        <f>[9]Mides!N1372</f>
        <v>0</v>
      </c>
      <c r="L1381" s="96">
        <f>[9]Mides!K1372</f>
        <v>0</v>
      </c>
      <c r="M1381" s="96">
        <f>[9]Mides!L1372</f>
        <v>0</v>
      </c>
      <c r="N1381" s="96" t="str">
        <f>[9]Mides!M1372</f>
        <v>X</v>
      </c>
      <c r="O1381" s="96">
        <f t="shared" si="16"/>
        <v>0</v>
      </c>
      <c r="P1381" s="96" t="str">
        <f>[9]Mides!R1372</f>
        <v>Guatemala</v>
      </c>
      <c r="Q1381" s="96" t="str">
        <f>[9]Mides!S1372</f>
        <v>Guatemala</v>
      </c>
    </row>
    <row r="1382" spans="2:17" ht="15" thickBot="1" x14ac:dyDescent="0.35">
      <c r="B1382" s="92" t="str">
        <f>[9]Mides!E1373</f>
        <v>LEONEL</v>
      </c>
      <c r="C1382" s="93" t="str">
        <f>[9]Mides!D1373</f>
        <v>ESTRADA</v>
      </c>
      <c r="D1382" s="94" t="str">
        <f>IF([9]Mides!F1373=1,"X"," ")</f>
        <v xml:space="preserve"> </v>
      </c>
      <c r="E1382" s="94" t="str">
        <f>IF([9]Mides!F1373=2,"X"," ")</f>
        <v>X</v>
      </c>
      <c r="F1382" s="95">
        <f>[9]Mides!B1373</f>
        <v>0</v>
      </c>
      <c r="G1382" s="94" t="str">
        <f>IF(AND([9]Mides!H1373&gt;=1,[9]Mides!H1373&lt;=14),"X"," ")</f>
        <v xml:space="preserve"> </v>
      </c>
      <c r="H1382" s="94" t="str">
        <f>IF(AND([9]Mides!H1373&gt;=14,[9]Mides!H1373&lt;=30),"X"," ")</f>
        <v>X</v>
      </c>
      <c r="I1382" s="94" t="str">
        <f>IF(AND([9]Mides!H1373&gt;=31,[9]Mides!H1373&lt;=60),"X","  ")</f>
        <v xml:space="preserve">  </v>
      </c>
      <c r="J1382" s="94" t="str">
        <f>IF([9]Mides!H1373&gt;60,"X", "  ")</f>
        <v xml:space="preserve">  </v>
      </c>
      <c r="K1382" s="96">
        <f>[9]Mides!N1373</f>
        <v>0</v>
      </c>
      <c r="L1382" s="96">
        <f>[9]Mides!K1373</f>
        <v>0</v>
      </c>
      <c r="M1382" s="96">
        <f>[9]Mides!L1373</f>
        <v>0</v>
      </c>
      <c r="N1382" s="96" t="str">
        <f>[9]Mides!M1373</f>
        <v>X</v>
      </c>
      <c r="O1382" s="96">
        <f t="shared" si="16"/>
        <v>0</v>
      </c>
      <c r="P1382" s="96" t="str">
        <f>[9]Mides!R1373</f>
        <v>Guatemala</v>
      </c>
      <c r="Q1382" s="96" t="str">
        <f>[9]Mides!S1373</f>
        <v>Guatemala</v>
      </c>
    </row>
    <row r="1383" spans="2:17" ht="15" thickBot="1" x14ac:dyDescent="0.35">
      <c r="B1383" s="92" t="str">
        <f>[9]Mides!E1374</f>
        <v>ISAAC</v>
      </c>
      <c r="C1383" s="93" t="str">
        <f>[9]Mides!D1374</f>
        <v>MENCHÚ</v>
      </c>
      <c r="D1383" s="94" t="str">
        <f>IF([9]Mides!F1374=1,"X"," ")</f>
        <v xml:space="preserve"> </v>
      </c>
      <c r="E1383" s="94" t="str">
        <f>IF([9]Mides!F1374=2,"X"," ")</f>
        <v>X</v>
      </c>
      <c r="F1383" s="95">
        <f>[9]Mides!B1374</f>
        <v>2778506990101</v>
      </c>
      <c r="G1383" s="94" t="str">
        <f>IF(AND([9]Mides!H1374&gt;=1,[9]Mides!H1374&lt;=14),"X"," ")</f>
        <v xml:space="preserve"> </v>
      </c>
      <c r="H1383" s="94" t="str">
        <f>IF(AND([9]Mides!H1374&gt;=14,[9]Mides!H1374&lt;=30),"X"," ")</f>
        <v xml:space="preserve"> </v>
      </c>
      <c r="I1383" s="94" t="str">
        <f>IF(AND([9]Mides!H1374&gt;=31,[9]Mides!H1374&lt;=60),"X","  ")</f>
        <v>X</v>
      </c>
      <c r="J1383" s="94" t="str">
        <f>IF([9]Mides!H1374&gt;60,"X", "  ")</f>
        <v xml:space="preserve">  </v>
      </c>
      <c r="K1383" s="96">
        <f>[9]Mides!N1374</f>
        <v>0</v>
      </c>
      <c r="L1383" s="96">
        <f>[9]Mides!K1374</f>
        <v>0</v>
      </c>
      <c r="M1383" s="96">
        <f>[9]Mides!L1374</f>
        <v>0</v>
      </c>
      <c r="N1383" s="96" t="str">
        <f>[9]Mides!M1374</f>
        <v>X</v>
      </c>
      <c r="O1383" s="96">
        <f t="shared" si="16"/>
        <v>0</v>
      </c>
      <c r="P1383" s="96" t="str">
        <f>[9]Mides!R1374</f>
        <v>Guatemala</v>
      </c>
      <c r="Q1383" s="96" t="str">
        <f>[9]Mides!S1374</f>
        <v>Guatemala</v>
      </c>
    </row>
    <row r="1384" spans="2:17" ht="15" thickBot="1" x14ac:dyDescent="0.35">
      <c r="B1384" s="92" t="str">
        <f>[9]Mides!E1375</f>
        <v>PATRIC</v>
      </c>
      <c r="C1384" s="93" t="str">
        <f>[9]Mides!D1375</f>
        <v>ACAJABÓN</v>
      </c>
      <c r="D1384" s="94" t="str">
        <f>IF([9]Mides!F1375=1,"X"," ")</f>
        <v xml:space="preserve"> </v>
      </c>
      <c r="E1384" s="94" t="str">
        <f>IF([9]Mides!F1375=2,"X"," ")</f>
        <v>X</v>
      </c>
      <c r="F1384" s="95">
        <f>[9]Mides!B1375</f>
        <v>1584819680101</v>
      </c>
      <c r="G1384" s="94" t="str">
        <f>IF(AND([9]Mides!H1375&gt;=1,[9]Mides!H1375&lt;=14),"X"," ")</f>
        <v xml:space="preserve"> </v>
      </c>
      <c r="H1384" s="94" t="str">
        <f>IF(AND([9]Mides!H1375&gt;=14,[9]Mides!H1375&lt;=30),"X"," ")</f>
        <v xml:space="preserve"> </v>
      </c>
      <c r="I1384" s="94" t="str">
        <f>IF(AND([9]Mides!H1375&gt;=31,[9]Mides!H1375&lt;=60),"X","  ")</f>
        <v>X</v>
      </c>
      <c r="J1384" s="94" t="str">
        <f>IF([9]Mides!H1375&gt;60,"X", "  ")</f>
        <v xml:space="preserve">  </v>
      </c>
      <c r="K1384" s="96">
        <f>[9]Mides!N1375</f>
        <v>0</v>
      </c>
      <c r="L1384" s="96">
        <f>[9]Mides!K1375</f>
        <v>0</v>
      </c>
      <c r="M1384" s="96">
        <f>[9]Mides!L1375</f>
        <v>0</v>
      </c>
      <c r="N1384" s="96" t="str">
        <f>[9]Mides!M1375</f>
        <v>X</v>
      </c>
      <c r="O1384" s="96">
        <f t="shared" si="16"/>
        <v>0</v>
      </c>
      <c r="P1384" s="96" t="str">
        <f>[9]Mides!R1375</f>
        <v>Guatemala</v>
      </c>
      <c r="Q1384" s="96" t="str">
        <f>[9]Mides!S1375</f>
        <v>Guatemala</v>
      </c>
    </row>
    <row r="1385" spans="2:17" ht="15" thickBot="1" x14ac:dyDescent="0.35">
      <c r="B1385" s="92" t="str">
        <f>[9]Mides!E1376</f>
        <v>MARIO</v>
      </c>
      <c r="C1385" s="93" t="str">
        <f>[9]Mides!D1376</f>
        <v>LOPEZ</v>
      </c>
      <c r="D1385" s="94" t="str">
        <f>IF([9]Mides!F1376=1,"X"," ")</f>
        <v xml:space="preserve"> </v>
      </c>
      <c r="E1385" s="94" t="str">
        <f>IF([9]Mides!F1376=2,"X"," ")</f>
        <v>X</v>
      </c>
      <c r="F1385" s="95" t="str">
        <f>[9]Mides!B1376</f>
        <v>2800008300101</v>
      </c>
      <c r="G1385" s="94" t="str">
        <f>IF(AND([9]Mides!H1376&gt;=1,[9]Mides!H1376&lt;=14),"X"," ")</f>
        <v xml:space="preserve"> </v>
      </c>
      <c r="H1385" s="94" t="str">
        <f>IF(AND([9]Mides!H1376&gt;=14,[9]Mides!H1376&lt;=30),"X"," ")</f>
        <v xml:space="preserve"> </v>
      </c>
      <c r="I1385" s="94" t="str">
        <f>IF(AND([9]Mides!H1376&gt;=31,[9]Mides!H1376&lt;=60),"X","  ")</f>
        <v xml:space="preserve">  </v>
      </c>
      <c r="J1385" s="94" t="str">
        <f>IF([9]Mides!H1376&gt;60,"X", "  ")</f>
        <v>X</v>
      </c>
      <c r="K1385" s="96">
        <f>[9]Mides!N1376</f>
        <v>0</v>
      </c>
      <c r="L1385" s="96">
        <f>[9]Mides!K1376</f>
        <v>0</v>
      </c>
      <c r="M1385" s="96">
        <f>[9]Mides!L1376</f>
        <v>0</v>
      </c>
      <c r="N1385" s="96" t="str">
        <f>[9]Mides!M1376</f>
        <v>X</v>
      </c>
      <c r="O1385" s="96">
        <f t="shared" si="16"/>
        <v>0</v>
      </c>
      <c r="P1385" s="96" t="str">
        <f>[9]Mides!R1376</f>
        <v>Guatemala</v>
      </c>
      <c r="Q1385" s="96" t="str">
        <f>[9]Mides!S1376</f>
        <v>Guatemala</v>
      </c>
    </row>
    <row r="1386" spans="2:17" ht="15" thickBot="1" x14ac:dyDescent="0.35">
      <c r="B1386" s="92" t="str">
        <f>[9]Mides!E1377</f>
        <v>FERNANDA</v>
      </c>
      <c r="C1386" s="93" t="str">
        <f>[9]Mides!D1377</f>
        <v>ALVAREZ</v>
      </c>
      <c r="D1386" s="94" t="str">
        <f>IF([9]Mides!F1377=1,"X"," ")</f>
        <v>X</v>
      </c>
      <c r="E1386" s="94" t="str">
        <f>IF([9]Mides!F1377=2,"X"," ")</f>
        <v xml:space="preserve"> </v>
      </c>
      <c r="F1386" s="95">
        <f>[9]Mides!B1377</f>
        <v>0</v>
      </c>
      <c r="G1386" s="94" t="str">
        <f>IF(AND([9]Mides!H1377&gt;=1,[9]Mides!H1377&lt;=14),"X"," ")</f>
        <v xml:space="preserve"> </v>
      </c>
      <c r="H1386" s="94" t="str">
        <f>IF(AND([9]Mides!H1377&gt;=14,[9]Mides!H1377&lt;=30),"X"," ")</f>
        <v>X</v>
      </c>
      <c r="I1386" s="94" t="str">
        <f>IF(AND([9]Mides!H1377&gt;=31,[9]Mides!H1377&lt;=60),"X","  ")</f>
        <v xml:space="preserve">  </v>
      </c>
      <c r="J1386" s="94" t="str">
        <f>IF([9]Mides!H1377&gt;60,"X", "  ")</f>
        <v xml:space="preserve">  </v>
      </c>
      <c r="K1386" s="96">
        <f>[9]Mides!N1377</f>
        <v>0</v>
      </c>
      <c r="L1386" s="96">
        <f>[9]Mides!K1377</f>
        <v>0</v>
      </c>
      <c r="M1386" s="96">
        <f>[9]Mides!L1377</f>
        <v>0</v>
      </c>
      <c r="N1386" s="96" t="str">
        <f>[9]Mides!M1377</f>
        <v>X</v>
      </c>
      <c r="O1386" s="96">
        <f t="shared" si="16"/>
        <v>0</v>
      </c>
      <c r="P1386" s="96" t="str">
        <f>[9]Mides!R1377</f>
        <v>Guatemala</v>
      </c>
      <c r="Q1386" s="96" t="str">
        <f>[9]Mides!S1377</f>
        <v>Guatemala</v>
      </c>
    </row>
    <row r="1387" spans="2:17" ht="15" thickBot="1" x14ac:dyDescent="0.35">
      <c r="B1387" s="92" t="str">
        <f>[9]Mides!E1378</f>
        <v>EMANUEL</v>
      </c>
      <c r="C1387" s="93" t="str">
        <f>[9]Mides!D1378</f>
        <v>TUNCHE</v>
      </c>
      <c r="D1387" s="94" t="str">
        <f>IF([9]Mides!F1378=1,"X"," ")</f>
        <v xml:space="preserve"> </v>
      </c>
      <c r="E1387" s="94" t="str">
        <f>IF([9]Mides!F1378=2,"X"," ")</f>
        <v>X</v>
      </c>
      <c r="F1387" s="95">
        <f>[9]Mides!B1378</f>
        <v>0</v>
      </c>
      <c r="G1387" s="94" t="str">
        <f>IF(AND([9]Mides!H1378&gt;=1,[9]Mides!H1378&lt;=14),"X"," ")</f>
        <v>X</v>
      </c>
      <c r="H1387" s="94" t="str">
        <f>IF(AND([9]Mides!H1378&gt;=14,[9]Mides!H1378&lt;=30),"X"," ")</f>
        <v xml:space="preserve"> </v>
      </c>
      <c r="I1387" s="94" t="str">
        <f>IF(AND([9]Mides!H1378&gt;=31,[9]Mides!H1378&lt;=60),"X","  ")</f>
        <v xml:space="preserve">  </v>
      </c>
      <c r="J1387" s="94" t="str">
        <f>IF([9]Mides!H1378&gt;60,"X", "  ")</f>
        <v xml:space="preserve">  </v>
      </c>
      <c r="K1387" s="96">
        <f>[9]Mides!N1378</f>
        <v>0</v>
      </c>
      <c r="L1387" s="96">
        <f>[9]Mides!K1378</f>
        <v>0</v>
      </c>
      <c r="M1387" s="96">
        <f>[9]Mides!L1378</f>
        <v>0</v>
      </c>
      <c r="N1387" s="96" t="str">
        <f>[9]Mides!M1378</f>
        <v>X</v>
      </c>
      <c r="O1387" s="96">
        <f t="shared" si="16"/>
        <v>0</v>
      </c>
      <c r="P1387" s="96" t="str">
        <f>[9]Mides!R1378</f>
        <v>Guatemala</v>
      </c>
      <c r="Q1387" s="96" t="str">
        <f>[9]Mides!S1378</f>
        <v>Guatemala</v>
      </c>
    </row>
    <row r="1388" spans="2:17" ht="15" thickBot="1" x14ac:dyDescent="0.35">
      <c r="B1388" s="92" t="str">
        <f>[9]Mides!E1379</f>
        <v>OTONIEL</v>
      </c>
      <c r="C1388" s="93" t="str">
        <f>[9]Mides!D1379</f>
        <v>TUNCHE</v>
      </c>
      <c r="D1388" s="94" t="str">
        <f>IF([9]Mides!F1379=1,"X"," ")</f>
        <v xml:space="preserve"> </v>
      </c>
      <c r="E1388" s="94" t="str">
        <f>IF([9]Mides!F1379=2,"X"," ")</f>
        <v>X</v>
      </c>
      <c r="F1388" s="95">
        <f>[9]Mides!B1379</f>
        <v>0</v>
      </c>
      <c r="G1388" s="94" t="str">
        <f>IF(AND([9]Mides!H1379&gt;=1,[9]Mides!H1379&lt;=14),"X"," ")</f>
        <v>X</v>
      </c>
      <c r="H1388" s="94" t="str">
        <f>IF(AND([9]Mides!H1379&gt;=14,[9]Mides!H1379&lt;=30),"X"," ")</f>
        <v xml:space="preserve"> </v>
      </c>
      <c r="I1388" s="94" t="str">
        <f>IF(AND([9]Mides!H1379&gt;=31,[9]Mides!H1379&lt;=60),"X","  ")</f>
        <v xml:space="preserve">  </v>
      </c>
      <c r="J1388" s="94" t="str">
        <f>IF([9]Mides!H1379&gt;60,"X", "  ")</f>
        <v xml:space="preserve">  </v>
      </c>
      <c r="K1388" s="96">
        <f>[9]Mides!N1379</f>
        <v>0</v>
      </c>
      <c r="L1388" s="96">
        <f>[9]Mides!K1379</f>
        <v>0</v>
      </c>
      <c r="M1388" s="96">
        <f>[9]Mides!L1379</f>
        <v>0</v>
      </c>
      <c r="N1388" s="96" t="str">
        <f>[9]Mides!M1379</f>
        <v>X</v>
      </c>
      <c r="O1388" s="96">
        <f t="shared" si="16"/>
        <v>0</v>
      </c>
      <c r="P1388" s="96" t="str">
        <f>[9]Mides!R1379</f>
        <v>Guatemala</v>
      </c>
      <c r="Q1388" s="96" t="str">
        <f>[9]Mides!S1379</f>
        <v>Guatemala</v>
      </c>
    </row>
    <row r="1389" spans="2:17" ht="15" thickBot="1" x14ac:dyDescent="0.35">
      <c r="B1389" s="92" t="str">
        <f>[9]Mides!E1380</f>
        <v>LOURDES</v>
      </c>
      <c r="C1389" s="93" t="str">
        <f>[9]Mides!D1380</f>
        <v>FIGUEROA</v>
      </c>
      <c r="D1389" s="94" t="str">
        <f>IF([9]Mides!F1380=1,"X"," ")</f>
        <v>X</v>
      </c>
      <c r="E1389" s="94" t="str">
        <f>IF([9]Mides!F1380=2,"X"," ")</f>
        <v xml:space="preserve"> </v>
      </c>
      <c r="F1389" s="95">
        <f>[9]Mides!B1380</f>
        <v>2950278860101</v>
      </c>
      <c r="G1389" s="94" t="str">
        <f>IF(AND([9]Mides!H1380&gt;=1,[9]Mides!H1380&lt;=14),"X"," ")</f>
        <v xml:space="preserve"> </v>
      </c>
      <c r="H1389" s="94" t="str">
        <f>IF(AND([9]Mides!H1380&gt;=14,[9]Mides!H1380&lt;=30),"X"," ")</f>
        <v xml:space="preserve"> </v>
      </c>
      <c r="I1389" s="94" t="str">
        <f>IF(AND([9]Mides!H1380&gt;=31,[9]Mides!H1380&lt;=60),"X","  ")</f>
        <v>X</v>
      </c>
      <c r="J1389" s="94" t="str">
        <f>IF([9]Mides!H1380&gt;60,"X", "  ")</f>
        <v xml:space="preserve">  </v>
      </c>
      <c r="K1389" s="96">
        <f>[9]Mides!N1380</f>
        <v>0</v>
      </c>
      <c r="L1389" s="96">
        <f>[9]Mides!K1380</f>
        <v>0</v>
      </c>
      <c r="M1389" s="96">
        <f>[9]Mides!L1380</f>
        <v>0</v>
      </c>
      <c r="N1389" s="96" t="str">
        <f>[9]Mides!M1380</f>
        <v>X</v>
      </c>
      <c r="O1389" s="96">
        <f t="shared" si="16"/>
        <v>0</v>
      </c>
      <c r="P1389" s="96" t="str">
        <f>[9]Mides!R1380</f>
        <v>Guatemala</v>
      </c>
      <c r="Q1389" s="96" t="str">
        <f>[9]Mides!S1380</f>
        <v>Guatemala</v>
      </c>
    </row>
    <row r="1390" spans="2:17" ht="15" thickBot="1" x14ac:dyDescent="0.35">
      <c r="B1390" s="92" t="str">
        <f>[9]Mides!E1381</f>
        <v>LUIS</v>
      </c>
      <c r="C1390" s="93" t="str">
        <f>[9]Mides!D1381</f>
        <v>MANSILLA</v>
      </c>
      <c r="D1390" s="94" t="str">
        <f>IF([9]Mides!F1381=1,"X"," ")</f>
        <v xml:space="preserve"> </v>
      </c>
      <c r="E1390" s="94" t="str">
        <f>IF([9]Mides!F1381=2,"X"," ")</f>
        <v>X</v>
      </c>
      <c r="F1390" s="95">
        <f>[9]Mides!B1381</f>
        <v>0</v>
      </c>
      <c r="G1390" s="94" t="str">
        <f>IF(AND([9]Mides!H1381&gt;=1,[9]Mides!H1381&lt;=14),"X"," ")</f>
        <v>X</v>
      </c>
      <c r="H1390" s="94" t="str">
        <f>IF(AND([9]Mides!H1381&gt;=14,[9]Mides!H1381&lt;=30),"X"," ")</f>
        <v xml:space="preserve"> </v>
      </c>
      <c r="I1390" s="94" t="str">
        <f>IF(AND([9]Mides!H1381&gt;=31,[9]Mides!H1381&lt;=60),"X","  ")</f>
        <v xml:space="preserve">  </v>
      </c>
      <c r="J1390" s="94" t="str">
        <f>IF([9]Mides!H1381&gt;60,"X", "  ")</f>
        <v xml:space="preserve">  </v>
      </c>
      <c r="K1390" s="96">
        <f>[9]Mides!N1381</f>
        <v>0</v>
      </c>
      <c r="L1390" s="96">
        <f>[9]Mides!K1381</f>
        <v>0</v>
      </c>
      <c r="M1390" s="96">
        <f>[9]Mides!L1381</f>
        <v>0</v>
      </c>
      <c r="N1390" s="96" t="str">
        <f>[9]Mides!M1381</f>
        <v>X</v>
      </c>
      <c r="O1390" s="96">
        <f t="shared" si="16"/>
        <v>0</v>
      </c>
      <c r="P1390" s="96" t="str">
        <f>[9]Mides!R1381</f>
        <v>Guatemala</v>
      </c>
      <c r="Q1390" s="96" t="str">
        <f>[9]Mides!S1381</f>
        <v>Guatemala</v>
      </c>
    </row>
    <row r="1391" spans="2:17" ht="15" thickBot="1" x14ac:dyDescent="0.35">
      <c r="B1391" s="92" t="str">
        <f>[9]Mides!E1382</f>
        <v>DIEGO</v>
      </c>
      <c r="C1391" s="93" t="str">
        <f>[9]Mides!D1382</f>
        <v>GARCIA</v>
      </c>
      <c r="D1391" s="94" t="str">
        <f>IF([9]Mides!F1382=1,"X"," ")</f>
        <v xml:space="preserve"> </v>
      </c>
      <c r="E1391" s="94" t="str">
        <f>IF([9]Mides!F1382=2,"X"," ")</f>
        <v>X</v>
      </c>
      <c r="F1391" s="95">
        <f>[9]Mides!B1382</f>
        <v>0</v>
      </c>
      <c r="G1391" s="94" t="str">
        <f>IF(AND([9]Mides!H1382&gt;=1,[9]Mides!H1382&lt;=14),"X"," ")</f>
        <v xml:space="preserve"> </v>
      </c>
      <c r="H1391" s="94" t="str">
        <f>IF(AND([9]Mides!H1382&gt;=14,[9]Mides!H1382&lt;=30),"X"," ")</f>
        <v>X</v>
      </c>
      <c r="I1391" s="94" t="str">
        <f>IF(AND([9]Mides!H1382&gt;=31,[9]Mides!H1382&lt;=60),"X","  ")</f>
        <v xml:space="preserve">  </v>
      </c>
      <c r="J1391" s="94" t="str">
        <f>IF([9]Mides!H1382&gt;60,"X", "  ")</f>
        <v xml:space="preserve">  </v>
      </c>
      <c r="K1391" s="96">
        <f>[9]Mides!N1382</f>
        <v>0</v>
      </c>
      <c r="L1391" s="96">
        <f>[9]Mides!K1382</f>
        <v>0</v>
      </c>
      <c r="M1391" s="96">
        <f>[9]Mides!L1382</f>
        <v>0</v>
      </c>
      <c r="N1391" s="96" t="str">
        <f>[9]Mides!M1382</f>
        <v>X</v>
      </c>
      <c r="O1391" s="96">
        <f t="shared" si="16"/>
        <v>0</v>
      </c>
      <c r="P1391" s="96" t="str">
        <f>[9]Mides!R1382</f>
        <v>Guatemala</v>
      </c>
      <c r="Q1391" s="96" t="str">
        <f>[9]Mides!S1382</f>
        <v>Guatemala</v>
      </c>
    </row>
    <row r="1392" spans="2:17" ht="15" thickBot="1" x14ac:dyDescent="0.35">
      <c r="B1392" s="92" t="str">
        <f>[9]Mides!E1383</f>
        <v>ANGEL</v>
      </c>
      <c r="C1392" s="93" t="str">
        <f>[9]Mides!D1383</f>
        <v>PEREZ</v>
      </c>
      <c r="D1392" s="94" t="str">
        <f>IF([9]Mides!F1383=1,"X"," ")</f>
        <v xml:space="preserve"> </v>
      </c>
      <c r="E1392" s="94" t="str">
        <f>IF([9]Mides!F1383=2,"X"," ")</f>
        <v>X</v>
      </c>
      <c r="F1392" s="95">
        <f>[9]Mides!B1383</f>
        <v>0</v>
      </c>
      <c r="G1392" s="94" t="str">
        <f>IF(AND([9]Mides!H1383&gt;=1,[9]Mides!H1383&lt;=14),"X"," ")</f>
        <v>X</v>
      </c>
      <c r="H1392" s="94" t="str">
        <f>IF(AND([9]Mides!H1383&gt;=14,[9]Mides!H1383&lt;=30),"X"," ")</f>
        <v>X</v>
      </c>
      <c r="I1392" s="94" t="str">
        <f>IF(AND([9]Mides!H1383&gt;=31,[9]Mides!H1383&lt;=60),"X","  ")</f>
        <v xml:space="preserve">  </v>
      </c>
      <c r="J1392" s="94" t="str">
        <f>IF([9]Mides!H1383&gt;60,"X", "  ")</f>
        <v xml:space="preserve">  </v>
      </c>
      <c r="K1392" s="96">
        <f>[9]Mides!N1383</f>
        <v>0</v>
      </c>
      <c r="L1392" s="96">
        <f>[9]Mides!K1383</f>
        <v>0</v>
      </c>
      <c r="M1392" s="96">
        <f>[9]Mides!L1383</f>
        <v>0</v>
      </c>
      <c r="N1392" s="96" t="str">
        <f>[9]Mides!M1383</f>
        <v>X</v>
      </c>
      <c r="O1392" s="96">
        <f t="shared" si="16"/>
        <v>0</v>
      </c>
      <c r="P1392" s="96" t="str">
        <f>[9]Mides!R1383</f>
        <v>Guatemala</v>
      </c>
      <c r="Q1392" s="96" t="str">
        <f>[9]Mides!S1383</f>
        <v>Guatemala</v>
      </c>
    </row>
    <row r="1393" spans="2:17" ht="15" thickBot="1" x14ac:dyDescent="0.35">
      <c r="B1393" s="92" t="str">
        <f>[9]Mides!E1384</f>
        <v>BYRON</v>
      </c>
      <c r="C1393" s="93" t="str">
        <f>[9]Mides!D1384</f>
        <v>RIOS</v>
      </c>
      <c r="D1393" s="94" t="str">
        <f>IF([9]Mides!F1384=1,"X"," ")</f>
        <v xml:space="preserve"> </v>
      </c>
      <c r="E1393" s="94" t="str">
        <f>IF([9]Mides!F1384=2,"X"," ")</f>
        <v>X</v>
      </c>
      <c r="F1393" s="95">
        <f>[9]Mides!B1384</f>
        <v>0</v>
      </c>
      <c r="G1393" s="94" t="str">
        <f>IF(AND([9]Mides!H1384&gt;=1,[9]Mides!H1384&lt;=14),"X"," ")</f>
        <v>X</v>
      </c>
      <c r="H1393" s="94" t="str">
        <f>IF(AND([9]Mides!H1384&gt;=14,[9]Mides!H1384&lt;=30),"X"," ")</f>
        <v xml:space="preserve"> </v>
      </c>
      <c r="I1393" s="94" t="str">
        <f>IF(AND([9]Mides!H1384&gt;=31,[9]Mides!H1384&lt;=60),"X","  ")</f>
        <v xml:space="preserve">  </v>
      </c>
      <c r="J1393" s="94" t="str">
        <f>IF([9]Mides!H1384&gt;60,"X", "  ")</f>
        <v xml:space="preserve">  </v>
      </c>
      <c r="K1393" s="96">
        <f>[9]Mides!N1384</f>
        <v>0</v>
      </c>
      <c r="L1393" s="96">
        <f>[9]Mides!K1384</f>
        <v>0</v>
      </c>
      <c r="M1393" s="96">
        <f>[9]Mides!L1384</f>
        <v>0</v>
      </c>
      <c r="N1393" s="96" t="str">
        <f>[9]Mides!M1384</f>
        <v>X</v>
      </c>
      <c r="O1393" s="96">
        <f t="shared" si="16"/>
        <v>0</v>
      </c>
      <c r="P1393" s="96" t="str">
        <f>[9]Mides!R1384</f>
        <v>Guatemala</v>
      </c>
      <c r="Q1393" s="96" t="str">
        <f>[9]Mides!S1384</f>
        <v>Guatemala</v>
      </c>
    </row>
    <row r="1394" spans="2:17" ht="15" thickBot="1" x14ac:dyDescent="0.35">
      <c r="B1394" s="92" t="str">
        <f>[9]Mides!E1385</f>
        <v>ROSEMAY</v>
      </c>
      <c r="C1394" s="93" t="str">
        <f>[9]Mides!D1385</f>
        <v>PEZZAROSI</v>
      </c>
      <c r="D1394" s="94" t="str">
        <f>IF([9]Mides!F1385=1,"X"," ")</f>
        <v>X</v>
      </c>
      <c r="E1394" s="94" t="str">
        <f>IF([9]Mides!F1385=2,"X"," ")</f>
        <v xml:space="preserve"> </v>
      </c>
      <c r="F1394" s="95">
        <f>[9]Mides!B1385</f>
        <v>0</v>
      </c>
      <c r="G1394" s="94" t="str">
        <f>IF(AND([9]Mides!H1385&gt;=1,[9]Mides!H1385&lt;=14),"X"," ")</f>
        <v xml:space="preserve"> </v>
      </c>
      <c r="H1394" s="94" t="str">
        <f>IF(AND([9]Mides!H1385&gt;=14,[9]Mides!H1385&lt;=30),"X"," ")</f>
        <v xml:space="preserve"> </v>
      </c>
      <c r="I1394" s="94" t="str">
        <f>IF(AND([9]Mides!H1385&gt;=31,[9]Mides!H1385&lt;=60),"X","  ")</f>
        <v>X</v>
      </c>
      <c r="J1394" s="94" t="str">
        <f>IF([9]Mides!H1385&gt;60,"X", "  ")</f>
        <v xml:space="preserve">  </v>
      </c>
      <c r="K1394" s="96">
        <f>[9]Mides!N1385</f>
        <v>0</v>
      </c>
      <c r="L1394" s="96">
        <f>[9]Mides!K1385</f>
        <v>0</v>
      </c>
      <c r="M1394" s="96">
        <f>[9]Mides!L1385</f>
        <v>0</v>
      </c>
      <c r="N1394" s="96" t="str">
        <f>[9]Mides!M1385</f>
        <v>X</v>
      </c>
      <c r="O1394" s="96">
        <f t="shared" si="16"/>
        <v>0</v>
      </c>
      <c r="P1394" s="96" t="str">
        <f>[9]Mides!R1385</f>
        <v>Guatemala</v>
      </c>
      <c r="Q1394" s="96" t="str">
        <f>[9]Mides!S1385</f>
        <v>Guatemala</v>
      </c>
    </row>
    <row r="1395" spans="2:17" ht="15" thickBot="1" x14ac:dyDescent="0.35">
      <c r="B1395" s="92" t="str">
        <f>[9]Mides!E1386</f>
        <v>HUGO</v>
      </c>
      <c r="C1395" s="93" t="str">
        <f>[9]Mides!D1386</f>
        <v>CARRANZA</v>
      </c>
      <c r="D1395" s="94" t="str">
        <f>IF([9]Mides!F1386=1,"X"," ")</f>
        <v xml:space="preserve"> </v>
      </c>
      <c r="E1395" s="94" t="str">
        <f>IF([9]Mides!F1386=2,"X"," ")</f>
        <v>X</v>
      </c>
      <c r="F1395" s="95">
        <f>[9]Mides!B1386</f>
        <v>0</v>
      </c>
      <c r="G1395" s="94" t="str">
        <f>IF(AND([9]Mides!H1386&gt;=1,[9]Mides!H1386&lt;=14),"X"," ")</f>
        <v>X</v>
      </c>
      <c r="H1395" s="94" t="str">
        <f>IF(AND([9]Mides!H1386&gt;=14,[9]Mides!H1386&lt;=30),"X"," ")</f>
        <v xml:space="preserve"> </v>
      </c>
      <c r="I1395" s="94" t="str">
        <f>IF(AND([9]Mides!H1386&gt;=31,[9]Mides!H1386&lt;=60),"X","  ")</f>
        <v xml:space="preserve">  </v>
      </c>
      <c r="J1395" s="94" t="str">
        <f>IF([9]Mides!H1386&gt;60,"X", "  ")</f>
        <v xml:space="preserve">  </v>
      </c>
      <c r="K1395" s="96">
        <f>[9]Mides!N1386</f>
        <v>0</v>
      </c>
      <c r="L1395" s="96">
        <f>[9]Mides!K1386</f>
        <v>0</v>
      </c>
      <c r="M1395" s="96">
        <f>[9]Mides!L1386</f>
        <v>0</v>
      </c>
      <c r="N1395" s="96" t="str">
        <f>[9]Mides!M1386</f>
        <v>X</v>
      </c>
      <c r="O1395" s="96">
        <f t="shared" si="16"/>
        <v>0</v>
      </c>
      <c r="P1395" s="96" t="str">
        <f>[9]Mides!R1386</f>
        <v>Guatemala</v>
      </c>
      <c r="Q1395" s="96" t="str">
        <f>[9]Mides!S1386</f>
        <v>Guatemala</v>
      </c>
    </row>
    <row r="1396" spans="2:17" ht="15" thickBot="1" x14ac:dyDescent="0.35">
      <c r="B1396" s="92" t="str">
        <f>[9]Mides!E1387</f>
        <v>MADELYN</v>
      </c>
      <c r="C1396" s="93" t="str">
        <f>[9]Mides!D1387</f>
        <v>CARRANZA</v>
      </c>
      <c r="D1396" s="94" t="str">
        <f>IF([9]Mides!F1387=1,"X"," ")</f>
        <v>X</v>
      </c>
      <c r="E1396" s="94" t="str">
        <f>IF([9]Mides!F1387=2,"X"," ")</f>
        <v xml:space="preserve"> </v>
      </c>
      <c r="F1396" s="95">
        <f>[9]Mides!B1387</f>
        <v>0</v>
      </c>
      <c r="G1396" s="94" t="str">
        <f>IF(AND([9]Mides!H1387&gt;=1,[9]Mides!H1387&lt;=14),"X"," ")</f>
        <v>X</v>
      </c>
      <c r="H1396" s="94" t="str">
        <f>IF(AND([9]Mides!H1387&gt;=14,[9]Mides!H1387&lt;=30),"X"," ")</f>
        <v xml:space="preserve"> </v>
      </c>
      <c r="I1396" s="94" t="str">
        <f>IF(AND([9]Mides!H1387&gt;=31,[9]Mides!H1387&lt;=60),"X","  ")</f>
        <v xml:space="preserve">  </v>
      </c>
      <c r="J1396" s="94" t="str">
        <f>IF([9]Mides!H1387&gt;60,"X", "  ")</f>
        <v xml:space="preserve">  </v>
      </c>
      <c r="K1396" s="96">
        <f>[9]Mides!N1387</f>
        <v>0</v>
      </c>
      <c r="L1396" s="96">
        <f>[9]Mides!K1387</f>
        <v>0</v>
      </c>
      <c r="M1396" s="96">
        <f>[9]Mides!L1387</f>
        <v>0</v>
      </c>
      <c r="N1396" s="96" t="str">
        <f>[9]Mides!M1387</f>
        <v>X</v>
      </c>
      <c r="O1396" s="96">
        <f t="shared" si="16"/>
        <v>0</v>
      </c>
      <c r="P1396" s="96" t="str">
        <f>[9]Mides!R1387</f>
        <v>Guatemala</v>
      </c>
      <c r="Q1396" s="96" t="str">
        <f>[9]Mides!S1387</f>
        <v>Guatemala</v>
      </c>
    </row>
    <row r="1397" spans="2:17" ht="15" thickBot="1" x14ac:dyDescent="0.35">
      <c r="B1397" s="92" t="str">
        <f>[9]Mides!E1388</f>
        <v>NAYELY</v>
      </c>
      <c r="C1397" s="93" t="str">
        <f>[9]Mides!D1388</f>
        <v>CARRANZA</v>
      </c>
      <c r="D1397" s="94" t="str">
        <f>IF([9]Mides!F1388=1,"X"," ")</f>
        <v>X</v>
      </c>
      <c r="E1397" s="94" t="str">
        <f>IF([9]Mides!F1388=2,"X"," ")</f>
        <v xml:space="preserve"> </v>
      </c>
      <c r="F1397" s="95">
        <f>[9]Mides!B1388</f>
        <v>0</v>
      </c>
      <c r="G1397" s="94" t="str">
        <f>IF(AND([9]Mides!H1388&gt;=1,[9]Mides!H1388&lt;=14),"X"," ")</f>
        <v xml:space="preserve"> </v>
      </c>
      <c r="H1397" s="94" t="str">
        <f>IF(AND([9]Mides!H1388&gt;=14,[9]Mides!H1388&lt;=30),"X"," ")</f>
        <v>X</v>
      </c>
      <c r="I1397" s="94" t="str">
        <f>IF(AND([9]Mides!H1388&gt;=31,[9]Mides!H1388&lt;=60),"X","  ")</f>
        <v xml:space="preserve">  </v>
      </c>
      <c r="J1397" s="94" t="str">
        <f>IF([9]Mides!H1388&gt;60,"X", "  ")</f>
        <v xml:space="preserve">  </v>
      </c>
      <c r="K1397" s="96">
        <f>[9]Mides!N1388</f>
        <v>0</v>
      </c>
      <c r="L1397" s="96">
        <f>[9]Mides!K1388</f>
        <v>0</v>
      </c>
      <c r="M1397" s="96">
        <f>[9]Mides!L1388</f>
        <v>0</v>
      </c>
      <c r="N1397" s="96" t="str">
        <f>[9]Mides!M1388</f>
        <v>X</v>
      </c>
      <c r="O1397" s="96">
        <f t="shared" si="16"/>
        <v>0</v>
      </c>
      <c r="P1397" s="96" t="str">
        <f>[9]Mides!R1388</f>
        <v>Guatemala</v>
      </c>
      <c r="Q1397" s="96" t="str">
        <f>[9]Mides!S1388</f>
        <v>Guatemala</v>
      </c>
    </row>
    <row r="1398" spans="2:17" ht="15" thickBot="1" x14ac:dyDescent="0.35">
      <c r="B1398" s="92" t="str">
        <f>[9]Mides!E1389</f>
        <v>ANDERSON</v>
      </c>
      <c r="C1398" s="93" t="str">
        <f>[9]Mides!D1389</f>
        <v>QUEZADA</v>
      </c>
      <c r="D1398" s="94" t="str">
        <f>IF([9]Mides!F1389=1,"X"," ")</f>
        <v xml:space="preserve"> </v>
      </c>
      <c r="E1398" s="94" t="str">
        <f>IF([9]Mides!F1389=2,"X"," ")</f>
        <v>X</v>
      </c>
      <c r="F1398" s="95">
        <f>[9]Mides!B1389</f>
        <v>0</v>
      </c>
      <c r="G1398" s="94" t="str">
        <f>IF(AND([9]Mides!H1389&gt;=1,[9]Mides!H1389&lt;=14),"X"," ")</f>
        <v>X</v>
      </c>
      <c r="H1398" s="94" t="str">
        <f>IF(AND([9]Mides!H1389&gt;=14,[9]Mides!H1389&lt;=30),"X"," ")</f>
        <v>X</v>
      </c>
      <c r="I1398" s="94" t="str">
        <f>IF(AND([9]Mides!H1389&gt;=31,[9]Mides!H1389&lt;=60),"X","  ")</f>
        <v xml:space="preserve">  </v>
      </c>
      <c r="J1398" s="94" t="str">
        <f>IF([9]Mides!H1389&gt;60,"X", "  ")</f>
        <v xml:space="preserve">  </v>
      </c>
      <c r="K1398" s="96">
        <f>[9]Mides!N1389</f>
        <v>0</v>
      </c>
      <c r="L1398" s="96">
        <f>[9]Mides!K1389</f>
        <v>0</v>
      </c>
      <c r="M1398" s="96">
        <f>[9]Mides!L1389</f>
        <v>0</v>
      </c>
      <c r="N1398" s="96" t="str">
        <f>[9]Mides!M1389</f>
        <v>X</v>
      </c>
      <c r="O1398" s="96">
        <f t="shared" si="16"/>
        <v>0</v>
      </c>
      <c r="P1398" s="96" t="str">
        <f>[9]Mides!R1389</f>
        <v>Guatemala</v>
      </c>
      <c r="Q1398" s="96" t="str">
        <f>[9]Mides!S1389</f>
        <v>Guatemala</v>
      </c>
    </row>
    <row r="1399" spans="2:17" ht="15" thickBot="1" x14ac:dyDescent="0.35">
      <c r="B1399" s="92" t="str">
        <f>[9]Mides!E1390</f>
        <v>OSCAR</v>
      </c>
      <c r="C1399" s="93" t="str">
        <f>[9]Mides!D1390</f>
        <v>XIQUER</v>
      </c>
      <c r="D1399" s="94" t="str">
        <f>IF([9]Mides!F1390=1,"X"," ")</f>
        <v xml:space="preserve"> </v>
      </c>
      <c r="E1399" s="94" t="str">
        <f>IF([9]Mides!F1390=2,"X"," ")</f>
        <v>X</v>
      </c>
      <c r="F1399" s="95">
        <f>[9]Mides!B1390</f>
        <v>0</v>
      </c>
      <c r="G1399" s="94" t="str">
        <f>IF(AND([9]Mides!H1390&gt;=1,[9]Mides!H1390&lt;=14),"X"," ")</f>
        <v xml:space="preserve"> </v>
      </c>
      <c r="H1399" s="94" t="str">
        <f>IF(AND([9]Mides!H1390&gt;=14,[9]Mides!H1390&lt;=30),"X"," ")</f>
        <v>X</v>
      </c>
      <c r="I1399" s="94" t="str">
        <f>IF(AND([9]Mides!H1390&gt;=31,[9]Mides!H1390&lt;=60),"X","  ")</f>
        <v xml:space="preserve">  </v>
      </c>
      <c r="J1399" s="94" t="str">
        <f>IF([9]Mides!H1390&gt;60,"X", "  ")</f>
        <v xml:space="preserve">  </v>
      </c>
      <c r="K1399" s="96">
        <f>[9]Mides!N1390</f>
        <v>0</v>
      </c>
      <c r="L1399" s="96">
        <f>[9]Mides!K1390</f>
        <v>0</v>
      </c>
      <c r="M1399" s="96">
        <f>[9]Mides!L1390</f>
        <v>0</v>
      </c>
      <c r="N1399" s="96" t="str">
        <f>[9]Mides!M1390</f>
        <v>X</v>
      </c>
      <c r="O1399" s="96">
        <f t="shared" si="16"/>
        <v>0</v>
      </c>
      <c r="P1399" s="96" t="str">
        <f>[9]Mides!R1390</f>
        <v>Guatemala</v>
      </c>
      <c r="Q1399" s="96" t="str">
        <f>[9]Mides!S1390</f>
        <v>Guatemala</v>
      </c>
    </row>
    <row r="1400" spans="2:17" ht="15" thickBot="1" x14ac:dyDescent="0.35">
      <c r="B1400" s="92" t="str">
        <f>[9]Mides!E1391</f>
        <v>DANILO</v>
      </c>
      <c r="C1400" s="93" t="str">
        <f>[9]Mides!D1391</f>
        <v>CUN</v>
      </c>
      <c r="D1400" s="94" t="str">
        <f>IF([9]Mides!F1391=1,"X"," ")</f>
        <v xml:space="preserve"> </v>
      </c>
      <c r="E1400" s="94" t="str">
        <f>IF([9]Mides!F1391=2,"X"," ")</f>
        <v>X</v>
      </c>
      <c r="F1400" s="95">
        <f>[9]Mides!B1391</f>
        <v>0</v>
      </c>
      <c r="G1400" s="94" t="str">
        <f>IF(AND([9]Mides!H1391&gt;=1,[9]Mides!H1391&lt;=14),"X"," ")</f>
        <v>X</v>
      </c>
      <c r="H1400" s="94" t="str">
        <f>IF(AND([9]Mides!H1391&gt;=14,[9]Mides!H1391&lt;=30),"X"," ")</f>
        <v xml:space="preserve"> </v>
      </c>
      <c r="I1400" s="94" t="str">
        <f>IF(AND([9]Mides!H1391&gt;=31,[9]Mides!H1391&lt;=60),"X","  ")</f>
        <v xml:space="preserve">  </v>
      </c>
      <c r="J1400" s="94" t="str">
        <f>IF([9]Mides!H1391&gt;60,"X", "  ")</f>
        <v xml:space="preserve">  </v>
      </c>
      <c r="K1400" s="96">
        <f>[9]Mides!N1391</f>
        <v>0</v>
      </c>
      <c r="L1400" s="96">
        <f>[9]Mides!K1391</f>
        <v>0</v>
      </c>
      <c r="M1400" s="96">
        <f>[9]Mides!L1391</f>
        <v>0</v>
      </c>
      <c r="N1400" s="96" t="str">
        <f>[9]Mides!M1391</f>
        <v>X</v>
      </c>
      <c r="O1400" s="96">
        <f t="shared" si="16"/>
        <v>0</v>
      </c>
      <c r="P1400" s="96" t="str">
        <f>[9]Mides!R1391</f>
        <v>Guatemala</v>
      </c>
      <c r="Q1400" s="96" t="str">
        <f>[9]Mides!S1391</f>
        <v>Guatemala</v>
      </c>
    </row>
    <row r="1401" spans="2:17" ht="15" thickBot="1" x14ac:dyDescent="0.35">
      <c r="B1401" s="92" t="str">
        <f>[9]Mides!E1392</f>
        <v>ANIBAL</v>
      </c>
      <c r="C1401" s="93" t="str">
        <f>[9]Mides!D1392</f>
        <v>COR</v>
      </c>
      <c r="D1401" s="94" t="str">
        <f>IF([9]Mides!F1392=1,"X"," ")</f>
        <v xml:space="preserve"> </v>
      </c>
      <c r="E1401" s="94" t="str">
        <f>IF([9]Mides!F1392=2,"X"," ")</f>
        <v>X</v>
      </c>
      <c r="F1401" s="95">
        <f>[9]Mides!B1392</f>
        <v>0</v>
      </c>
      <c r="G1401" s="94" t="str">
        <f>IF(AND([9]Mides!H1392&gt;=1,[9]Mides!H1392&lt;=14),"X"," ")</f>
        <v>X</v>
      </c>
      <c r="H1401" s="94" t="str">
        <f>IF(AND([9]Mides!H1392&gt;=14,[9]Mides!H1392&lt;=30),"X"," ")</f>
        <v>X</v>
      </c>
      <c r="I1401" s="94" t="str">
        <f>IF(AND([9]Mides!H1392&gt;=31,[9]Mides!H1392&lt;=60),"X","  ")</f>
        <v xml:space="preserve">  </v>
      </c>
      <c r="J1401" s="94" t="str">
        <f>IF([9]Mides!H1392&gt;60,"X", "  ")</f>
        <v xml:space="preserve">  </v>
      </c>
      <c r="K1401" s="96">
        <f>[9]Mides!N1392</f>
        <v>0</v>
      </c>
      <c r="L1401" s="96">
        <f>[9]Mides!K1392</f>
        <v>0</v>
      </c>
      <c r="M1401" s="96">
        <f>[9]Mides!L1392</f>
        <v>0</v>
      </c>
      <c r="N1401" s="96" t="str">
        <f>[9]Mides!M1392</f>
        <v>X</v>
      </c>
      <c r="O1401" s="96">
        <f t="shared" ref="O1401:O1440" si="17">SUM(K1401:N1401)</f>
        <v>0</v>
      </c>
      <c r="P1401" s="96" t="str">
        <f>[9]Mides!R1392</f>
        <v>Guatemala</v>
      </c>
      <c r="Q1401" s="96" t="str">
        <f>[9]Mides!S1392</f>
        <v>Guatemala</v>
      </c>
    </row>
    <row r="1402" spans="2:17" ht="15" thickBot="1" x14ac:dyDescent="0.35">
      <c r="B1402" s="92" t="str">
        <f>[9]Mides!E1393</f>
        <v>VICTOR</v>
      </c>
      <c r="C1402" s="93" t="str">
        <f>[9]Mides!D1393</f>
        <v>ROJAS</v>
      </c>
      <c r="D1402" s="94" t="str">
        <f>IF([9]Mides!F1393=1,"X"," ")</f>
        <v xml:space="preserve"> </v>
      </c>
      <c r="E1402" s="94" t="str">
        <f>IF([9]Mides!F1393=2,"X"," ")</f>
        <v>X</v>
      </c>
      <c r="F1402" s="95">
        <f>[9]Mides!B1393</f>
        <v>0</v>
      </c>
      <c r="G1402" s="94" t="str">
        <f>IF(AND([9]Mides!H1393&gt;=1,[9]Mides!H1393&lt;=14),"X"," ")</f>
        <v xml:space="preserve"> </v>
      </c>
      <c r="H1402" s="94" t="str">
        <f>IF(AND([9]Mides!H1393&gt;=14,[9]Mides!H1393&lt;=30),"X"," ")</f>
        <v>X</v>
      </c>
      <c r="I1402" s="94" t="str">
        <f>IF(AND([9]Mides!H1393&gt;=31,[9]Mides!H1393&lt;=60),"X","  ")</f>
        <v xml:space="preserve">  </v>
      </c>
      <c r="J1402" s="94" t="str">
        <f>IF([9]Mides!H1393&gt;60,"X", "  ")</f>
        <v xml:space="preserve">  </v>
      </c>
      <c r="K1402" s="96">
        <f>[9]Mides!N1393</f>
        <v>0</v>
      </c>
      <c r="L1402" s="96">
        <f>[9]Mides!K1393</f>
        <v>0</v>
      </c>
      <c r="M1402" s="96">
        <f>[9]Mides!L1393</f>
        <v>0</v>
      </c>
      <c r="N1402" s="96" t="str">
        <f>[9]Mides!M1393</f>
        <v>X</v>
      </c>
      <c r="O1402" s="96">
        <f t="shared" si="17"/>
        <v>0</v>
      </c>
      <c r="P1402" s="96" t="str">
        <f>[9]Mides!R1393</f>
        <v>Guatemala</v>
      </c>
      <c r="Q1402" s="96" t="str">
        <f>[9]Mides!S1393</f>
        <v>Guatemala</v>
      </c>
    </row>
    <row r="1403" spans="2:17" ht="15" thickBot="1" x14ac:dyDescent="0.35">
      <c r="B1403" s="92" t="str">
        <f>[9]Mides!E1394</f>
        <v>GERSON</v>
      </c>
      <c r="C1403" s="93" t="str">
        <f>[9]Mides!D1394</f>
        <v>RAQUEC</v>
      </c>
      <c r="D1403" s="94" t="str">
        <f>IF([9]Mides!F1394=1,"X"," ")</f>
        <v xml:space="preserve"> </v>
      </c>
      <c r="E1403" s="94" t="str">
        <f>IF([9]Mides!F1394=2,"X"," ")</f>
        <v>X</v>
      </c>
      <c r="F1403" s="95">
        <f>[9]Mides!B1394</f>
        <v>0</v>
      </c>
      <c r="G1403" s="94" t="str">
        <f>IF(AND([9]Mides!H1394&gt;=1,[9]Mides!H1394&lt;=14),"X"," ")</f>
        <v>X</v>
      </c>
      <c r="H1403" s="94" t="str">
        <f>IF(AND([9]Mides!H1394&gt;=14,[9]Mides!H1394&lt;=30),"X"," ")</f>
        <v xml:space="preserve"> </v>
      </c>
      <c r="I1403" s="94" t="str">
        <f>IF(AND([9]Mides!H1394&gt;=31,[9]Mides!H1394&lt;=60),"X","  ")</f>
        <v xml:space="preserve">  </v>
      </c>
      <c r="J1403" s="94" t="str">
        <f>IF([9]Mides!H1394&gt;60,"X", "  ")</f>
        <v xml:space="preserve">  </v>
      </c>
      <c r="K1403" s="96">
        <f>[9]Mides!N1394</f>
        <v>0</v>
      </c>
      <c r="L1403" s="96">
        <f>[9]Mides!K1394</f>
        <v>0</v>
      </c>
      <c r="M1403" s="96">
        <f>[9]Mides!L1394</f>
        <v>0</v>
      </c>
      <c r="N1403" s="96" t="str">
        <f>[9]Mides!M1394</f>
        <v>X</v>
      </c>
      <c r="O1403" s="96">
        <f t="shared" si="17"/>
        <v>0</v>
      </c>
      <c r="P1403" s="96" t="str">
        <f>[9]Mides!R1394</f>
        <v>Guatemala</v>
      </c>
      <c r="Q1403" s="96" t="str">
        <f>[9]Mides!S1394</f>
        <v>Guatemala</v>
      </c>
    </row>
    <row r="1404" spans="2:17" ht="15" thickBot="1" x14ac:dyDescent="0.35">
      <c r="B1404" s="92" t="str">
        <f>[9]Mides!E1395</f>
        <v>RUTH</v>
      </c>
      <c r="C1404" s="93" t="str">
        <f>[9]Mides!D1395</f>
        <v>RAQUEC</v>
      </c>
      <c r="D1404" s="94" t="str">
        <f>IF([9]Mides!F1395=1,"X"," ")</f>
        <v>X</v>
      </c>
      <c r="E1404" s="94" t="str">
        <f>IF([9]Mides!F1395=2,"X"," ")</f>
        <v xml:space="preserve"> </v>
      </c>
      <c r="F1404" s="95">
        <f>[9]Mides!B1395</f>
        <v>0</v>
      </c>
      <c r="G1404" s="94" t="str">
        <f>IF(AND([9]Mides!H1395&gt;=1,[9]Mides!H1395&lt;=14),"X"," ")</f>
        <v>X</v>
      </c>
      <c r="H1404" s="94" t="str">
        <f>IF(AND([9]Mides!H1395&gt;=14,[9]Mides!H1395&lt;=30),"X"," ")</f>
        <v xml:space="preserve"> </v>
      </c>
      <c r="I1404" s="94" t="str">
        <f>IF(AND([9]Mides!H1395&gt;=31,[9]Mides!H1395&lt;=60),"X","  ")</f>
        <v xml:space="preserve">  </v>
      </c>
      <c r="J1404" s="94" t="str">
        <f>IF([9]Mides!H1395&gt;60,"X", "  ")</f>
        <v xml:space="preserve">  </v>
      </c>
      <c r="K1404" s="96">
        <f>[9]Mides!N1395</f>
        <v>0</v>
      </c>
      <c r="L1404" s="96">
        <f>[9]Mides!K1395</f>
        <v>0</v>
      </c>
      <c r="M1404" s="96">
        <f>[9]Mides!L1395</f>
        <v>0</v>
      </c>
      <c r="N1404" s="96" t="str">
        <f>[9]Mides!M1395</f>
        <v>X</v>
      </c>
      <c r="O1404" s="96">
        <f t="shared" si="17"/>
        <v>0</v>
      </c>
      <c r="P1404" s="96" t="str">
        <f>[9]Mides!R1395</f>
        <v>Guatemala</v>
      </c>
      <c r="Q1404" s="96" t="str">
        <f>[9]Mides!S1395</f>
        <v>Guatemala</v>
      </c>
    </row>
    <row r="1405" spans="2:17" ht="15" thickBot="1" x14ac:dyDescent="0.35">
      <c r="B1405" s="92" t="str">
        <f>[9]Mides!E1396</f>
        <v>YOLANDA</v>
      </c>
      <c r="C1405" s="93" t="str">
        <f>[9]Mides!D1396</f>
        <v>GALICIA</v>
      </c>
      <c r="D1405" s="94" t="str">
        <f>IF([9]Mides!F1396=1,"X"," ")</f>
        <v>X</v>
      </c>
      <c r="E1405" s="94" t="str">
        <f>IF([9]Mides!F1396=2,"X"," ")</f>
        <v xml:space="preserve"> </v>
      </c>
      <c r="F1405" s="95">
        <f>[9]Mides!B1396</f>
        <v>0</v>
      </c>
      <c r="G1405" s="94" t="str">
        <f>IF(AND([9]Mides!H1396&gt;=1,[9]Mides!H1396&lt;=14),"X"," ")</f>
        <v xml:space="preserve"> </v>
      </c>
      <c r="H1405" s="94" t="str">
        <f>IF(AND([9]Mides!H1396&gt;=14,[9]Mides!H1396&lt;=30),"X"," ")</f>
        <v xml:space="preserve"> </v>
      </c>
      <c r="I1405" s="94" t="str">
        <f>IF(AND([9]Mides!H1396&gt;=31,[9]Mides!H1396&lt;=60),"X","  ")</f>
        <v>X</v>
      </c>
      <c r="J1405" s="94" t="str">
        <f>IF([9]Mides!H1396&gt;60,"X", "  ")</f>
        <v xml:space="preserve">  </v>
      </c>
      <c r="K1405" s="96">
        <f>[9]Mides!N1396</f>
        <v>0</v>
      </c>
      <c r="L1405" s="96">
        <f>[9]Mides!K1396</f>
        <v>0</v>
      </c>
      <c r="M1405" s="96">
        <f>[9]Mides!L1396</f>
        <v>0</v>
      </c>
      <c r="N1405" s="96" t="str">
        <f>[9]Mides!M1396</f>
        <v>X</v>
      </c>
      <c r="O1405" s="96">
        <f t="shared" si="17"/>
        <v>0</v>
      </c>
      <c r="P1405" s="96" t="str">
        <f>[9]Mides!R1396</f>
        <v>Guatemala</v>
      </c>
      <c r="Q1405" s="96" t="str">
        <f>[9]Mides!S1396</f>
        <v>Guatemala</v>
      </c>
    </row>
    <row r="1406" spans="2:17" ht="15" thickBot="1" x14ac:dyDescent="0.35">
      <c r="B1406" s="92" t="str">
        <f>[9]Mides!E1397</f>
        <v>JOSÉ</v>
      </c>
      <c r="C1406" s="93" t="str">
        <f>[9]Mides!D1397</f>
        <v>RAQUEC</v>
      </c>
      <c r="D1406" s="94" t="str">
        <f>IF([9]Mides!F1397=1,"X"," ")</f>
        <v xml:space="preserve"> </v>
      </c>
      <c r="E1406" s="94" t="str">
        <f>IF([9]Mides!F1397=2,"X"," ")</f>
        <v>X</v>
      </c>
      <c r="F1406" s="95">
        <f>[9]Mides!B1397</f>
        <v>0</v>
      </c>
      <c r="G1406" s="94" t="str">
        <f>IF(AND([9]Mides!H1397&gt;=1,[9]Mides!H1397&lt;=14),"X"," ")</f>
        <v>X</v>
      </c>
      <c r="H1406" s="94" t="str">
        <f>IF(AND([9]Mides!H1397&gt;=14,[9]Mides!H1397&lt;=30),"X"," ")</f>
        <v xml:space="preserve"> </v>
      </c>
      <c r="I1406" s="94" t="str">
        <f>IF(AND([9]Mides!H1397&gt;=31,[9]Mides!H1397&lt;=60),"X","  ")</f>
        <v xml:space="preserve">  </v>
      </c>
      <c r="J1406" s="94" t="str">
        <f>IF([9]Mides!H1397&gt;60,"X", "  ")</f>
        <v xml:space="preserve">  </v>
      </c>
      <c r="K1406" s="96">
        <f>[9]Mides!N1397</f>
        <v>0</v>
      </c>
      <c r="L1406" s="96">
        <f>[9]Mides!K1397</f>
        <v>0</v>
      </c>
      <c r="M1406" s="96">
        <f>[9]Mides!L1397</f>
        <v>0</v>
      </c>
      <c r="N1406" s="96" t="str">
        <f>[9]Mides!M1397</f>
        <v>X</v>
      </c>
      <c r="O1406" s="96">
        <f t="shared" si="17"/>
        <v>0</v>
      </c>
      <c r="P1406" s="96" t="str">
        <f>[9]Mides!R1397</f>
        <v>Guatemala</v>
      </c>
      <c r="Q1406" s="96" t="str">
        <f>[9]Mides!S1397</f>
        <v>Guatemala</v>
      </c>
    </row>
    <row r="1407" spans="2:17" ht="15" thickBot="1" x14ac:dyDescent="0.35">
      <c r="B1407" s="92" t="str">
        <f>[9]Mides!E1398</f>
        <v>RODRIGO</v>
      </c>
      <c r="C1407" s="93" t="str">
        <f>[9]Mides!D1398</f>
        <v>CASTELLANOS</v>
      </c>
      <c r="D1407" s="94" t="str">
        <f>IF([9]Mides!F1398=1,"X"," ")</f>
        <v xml:space="preserve"> </v>
      </c>
      <c r="E1407" s="94" t="str">
        <f>IF([9]Mides!F1398=2,"X"," ")</f>
        <v>X</v>
      </c>
      <c r="F1407" s="95">
        <f>[9]Mides!B1398</f>
        <v>0</v>
      </c>
      <c r="G1407" s="94" t="str">
        <f>IF(AND([9]Mides!H1398&gt;=1,[9]Mides!H1398&lt;=14),"X"," ")</f>
        <v>X</v>
      </c>
      <c r="H1407" s="94" t="str">
        <f>IF(AND([9]Mides!H1398&gt;=14,[9]Mides!H1398&lt;=30),"X"," ")</f>
        <v>X</v>
      </c>
      <c r="I1407" s="94" t="str">
        <f>IF(AND([9]Mides!H1398&gt;=31,[9]Mides!H1398&lt;=60),"X","  ")</f>
        <v xml:space="preserve">  </v>
      </c>
      <c r="J1407" s="94" t="str">
        <f>IF([9]Mides!H1398&gt;60,"X", "  ")</f>
        <v xml:space="preserve">  </v>
      </c>
      <c r="K1407" s="96">
        <f>[9]Mides!N1398</f>
        <v>0</v>
      </c>
      <c r="L1407" s="96">
        <f>[9]Mides!K1398</f>
        <v>0</v>
      </c>
      <c r="M1407" s="96">
        <f>[9]Mides!L1398</f>
        <v>0</v>
      </c>
      <c r="N1407" s="96" t="str">
        <f>[9]Mides!M1398</f>
        <v>X</v>
      </c>
      <c r="O1407" s="96">
        <f t="shared" si="17"/>
        <v>0</v>
      </c>
      <c r="P1407" s="96" t="str">
        <f>[9]Mides!R1398</f>
        <v>Guatemala</v>
      </c>
      <c r="Q1407" s="96" t="str">
        <f>[9]Mides!S1398</f>
        <v>Guatemala</v>
      </c>
    </row>
    <row r="1408" spans="2:17" ht="15" thickBot="1" x14ac:dyDescent="0.35">
      <c r="B1408" s="92" t="str">
        <f>[9]Mides!E1399</f>
        <v>JULIO</v>
      </c>
      <c r="C1408" s="93" t="str">
        <f>[9]Mides!D1399</f>
        <v>CASTELLANOS</v>
      </c>
      <c r="D1408" s="94" t="str">
        <f>IF([9]Mides!F1399=1,"X"," ")</f>
        <v xml:space="preserve"> </v>
      </c>
      <c r="E1408" s="94" t="str">
        <f>IF([9]Mides!F1399=2,"X"," ")</f>
        <v>X</v>
      </c>
      <c r="F1408" s="95">
        <f>[9]Mides!B1399</f>
        <v>0</v>
      </c>
      <c r="G1408" s="94" t="str">
        <f>IF(AND([9]Mides!H1399&gt;=1,[9]Mides!H1399&lt;=14),"X"," ")</f>
        <v>X</v>
      </c>
      <c r="H1408" s="94" t="str">
        <f>IF(AND([9]Mides!H1399&gt;=14,[9]Mides!H1399&lt;=30),"X"," ")</f>
        <v xml:space="preserve"> </v>
      </c>
      <c r="I1408" s="94" t="str">
        <f>IF(AND([9]Mides!H1399&gt;=31,[9]Mides!H1399&lt;=60),"X","  ")</f>
        <v xml:space="preserve">  </v>
      </c>
      <c r="J1408" s="94" t="str">
        <f>IF([9]Mides!H1399&gt;60,"X", "  ")</f>
        <v xml:space="preserve">  </v>
      </c>
      <c r="K1408" s="96">
        <f>[9]Mides!N1399</f>
        <v>0</v>
      </c>
      <c r="L1408" s="96">
        <f>[9]Mides!K1399</f>
        <v>0</v>
      </c>
      <c r="M1408" s="96">
        <f>[9]Mides!L1399</f>
        <v>0</v>
      </c>
      <c r="N1408" s="96" t="str">
        <f>[9]Mides!M1399</f>
        <v>X</v>
      </c>
      <c r="O1408" s="96">
        <f t="shared" si="17"/>
        <v>0</v>
      </c>
      <c r="P1408" s="96" t="str">
        <f>[9]Mides!R1399</f>
        <v>Guatemala</v>
      </c>
      <c r="Q1408" s="96" t="str">
        <f>[9]Mides!S1399</f>
        <v>Guatemala</v>
      </c>
    </row>
    <row r="1409" spans="2:17" ht="15" thickBot="1" x14ac:dyDescent="0.35">
      <c r="B1409" s="92" t="str">
        <f>[9]Mides!E1400</f>
        <v>JORGE</v>
      </c>
      <c r="C1409" s="93" t="str">
        <f>[9]Mides!D1400</f>
        <v>CASTELLANOS</v>
      </c>
      <c r="D1409" s="94" t="str">
        <f>IF([9]Mides!F1400=1,"X"," ")</f>
        <v xml:space="preserve"> </v>
      </c>
      <c r="E1409" s="94" t="str">
        <f>IF([9]Mides!F1400=2,"X"," ")</f>
        <v>X</v>
      </c>
      <c r="F1409" s="95">
        <f>[9]Mides!B1400</f>
        <v>0</v>
      </c>
      <c r="G1409" s="94" t="str">
        <f>IF(AND([9]Mides!H1400&gt;=1,[9]Mides!H1400&lt;=14),"X"," ")</f>
        <v xml:space="preserve"> </v>
      </c>
      <c r="H1409" s="94" t="str">
        <f>IF(AND([9]Mides!H1400&gt;=14,[9]Mides!H1400&lt;=30),"X"," ")</f>
        <v xml:space="preserve"> </v>
      </c>
      <c r="I1409" s="94" t="str">
        <f>IF(AND([9]Mides!H1400&gt;=31,[9]Mides!H1400&lt;=60),"X","  ")</f>
        <v>X</v>
      </c>
      <c r="J1409" s="94" t="str">
        <f>IF([9]Mides!H1400&gt;60,"X", "  ")</f>
        <v xml:space="preserve">  </v>
      </c>
      <c r="K1409" s="96">
        <f>[9]Mides!N1400</f>
        <v>0</v>
      </c>
      <c r="L1409" s="96">
        <f>[9]Mides!K1400</f>
        <v>0</v>
      </c>
      <c r="M1409" s="96">
        <f>[9]Mides!L1400</f>
        <v>0</v>
      </c>
      <c r="N1409" s="96" t="str">
        <f>[9]Mides!M1400</f>
        <v>X</v>
      </c>
      <c r="O1409" s="96">
        <f t="shared" si="17"/>
        <v>0</v>
      </c>
      <c r="P1409" s="96" t="str">
        <f>[9]Mides!R1400</f>
        <v>Guatemala</v>
      </c>
      <c r="Q1409" s="96" t="str">
        <f>[9]Mides!S1400</f>
        <v>Guatemala</v>
      </c>
    </row>
    <row r="1410" spans="2:17" ht="15" thickBot="1" x14ac:dyDescent="0.35">
      <c r="B1410" s="92" t="str">
        <f>[9]Mides!E1401</f>
        <v>CRISTIAN</v>
      </c>
      <c r="C1410" s="93" t="str">
        <f>[9]Mides!D1401</f>
        <v>AMBROCIO</v>
      </c>
      <c r="D1410" s="94" t="str">
        <f>IF([9]Mides!F1401=1,"X"," ")</f>
        <v xml:space="preserve"> </v>
      </c>
      <c r="E1410" s="94" t="str">
        <f>IF([9]Mides!F1401=2,"X"," ")</f>
        <v>X</v>
      </c>
      <c r="F1410" s="95">
        <f>[9]Mides!B1401</f>
        <v>0</v>
      </c>
      <c r="G1410" s="94" t="str">
        <f>IF(AND([9]Mides!H1401&gt;=1,[9]Mides!H1401&lt;=14),"X"," ")</f>
        <v>X</v>
      </c>
      <c r="H1410" s="94" t="str">
        <f>IF(AND([9]Mides!H1401&gt;=14,[9]Mides!H1401&lt;=30),"X"," ")</f>
        <v xml:space="preserve"> </v>
      </c>
      <c r="I1410" s="94" t="str">
        <f>IF(AND([9]Mides!H1401&gt;=31,[9]Mides!H1401&lt;=60),"X","  ")</f>
        <v xml:space="preserve">  </v>
      </c>
      <c r="J1410" s="94" t="str">
        <f>IF([9]Mides!H1401&gt;60,"X", "  ")</f>
        <v xml:space="preserve">  </v>
      </c>
      <c r="K1410" s="96">
        <f>[9]Mides!N1401</f>
        <v>0</v>
      </c>
      <c r="L1410" s="96">
        <f>[9]Mides!K1401</f>
        <v>0</v>
      </c>
      <c r="M1410" s="96">
        <f>[9]Mides!L1401</f>
        <v>0</v>
      </c>
      <c r="N1410" s="96" t="str">
        <f>[9]Mides!M1401</f>
        <v>X</v>
      </c>
      <c r="O1410" s="96">
        <f t="shared" si="17"/>
        <v>0</v>
      </c>
      <c r="P1410" s="96" t="str">
        <f>[9]Mides!R1401</f>
        <v>Guatemala</v>
      </c>
      <c r="Q1410" s="96" t="str">
        <f>[9]Mides!S1401</f>
        <v>Guatemala</v>
      </c>
    </row>
    <row r="1411" spans="2:17" ht="15" thickBot="1" x14ac:dyDescent="0.35">
      <c r="B1411" s="92" t="str">
        <f>[9]Mides!E1402</f>
        <v>GUSTAVO</v>
      </c>
      <c r="C1411" s="93" t="str">
        <f>[9]Mides!D1402</f>
        <v>AMBROCIO</v>
      </c>
      <c r="D1411" s="94" t="str">
        <f>IF([9]Mides!F1402=1,"X"," ")</f>
        <v xml:space="preserve"> </v>
      </c>
      <c r="E1411" s="94" t="str">
        <f>IF([9]Mides!F1402=2,"X"," ")</f>
        <v>X</v>
      </c>
      <c r="F1411" s="95">
        <f>[9]Mides!B1402</f>
        <v>0</v>
      </c>
      <c r="G1411" s="94" t="str">
        <f>IF(AND([9]Mides!H1402&gt;=1,[9]Mides!H1402&lt;=14),"X"," ")</f>
        <v>X</v>
      </c>
      <c r="H1411" s="94" t="str">
        <f>IF(AND([9]Mides!H1402&gt;=14,[9]Mides!H1402&lt;=30),"X"," ")</f>
        <v xml:space="preserve"> </v>
      </c>
      <c r="I1411" s="94" t="str">
        <f>IF(AND([9]Mides!H1402&gt;=31,[9]Mides!H1402&lt;=60),"X","  ")</f>
        <v xml:space="preserve">  </v>
      </c>
      <c r="J1411" s="94" t="str">
        <f>IF([9]Mides!H1402&gt;60,"X", "  ")</f>
        <v xml:space="preserve">  </v>
      </c>
      <c r="K1411" s="96">
        <f>[9]Mides!N1402</f>
        <v>0</v>
      </c>
      <c r="L1411" s="96">
        <f>[9]Mides!K1402</f>
        <v>0</v>
      </c>
      <c r="M1411" s="96">
        <f>[9]Mides!L1402</f>
        <v>0</v>
      </c>
      <c r="N1411" s="96" t="str">
        <f>[9]Mides!M1402</f>
        <v>X</v>
      </c>
      <c r="O1411" s="96">
        <f t="shared" si="17"/>
        <v>0</v>
      </c>
      <c r="P1411" s="96" t="str">
        <f>[9]Mides!R1402</f>
        <v>Guatemala</v>
      </c>
      <c r="Q1411" s="96" t="str">
        <f>[9]Mides!S1402</f>
        <v>Guatemala</v>
      </c>
    </row>
    <row r="1412" spans="2:17" ht="15" thickBot="1" x14ac:dyDescent="0.35">
      <c r="B1412" s="92" t="str">
        <f>[9]Mides!E1403</f>
        <v>PAULA</v>
      </c>
      <c r="C1412" s="93" t="str">
        <f>[9]Mides!D1403</f>
        <v>CATÚ</v>
      </c>
      <c r="D1412" s="94" t="str">
        <f>IF([9]Mides!F1403=1,"X"," ")</f>
        <v>X</v>
      </c>
      <c r="E1412" s="94" t="str">
        <f>IF([9]Mides!F1403=2,"X"," ")</f>
        <v xml:space="preserve"> </v>
      </c>
      <c r="F1412" s="95">
        <f>[9]Mides!B1403</f>
        <v>0</v>
      </c>
      <c r="G1412" s="94" t="str">
        <f>IF(AND([9]Mides!H1403&gt;=1,[9]Mides!H1403&lt;=14),"X"," ")</f>
        <v>X</v>
      </c>
      <c r="H1412" s="94" t="str">
        <f>IF(AND([9]Mides!H1403&gt;=14,[9]Mides!H1403&lt;=30),"X"," ")</f>
        <v xml:space="preserve"> </v>
      </c>
      <c r="I1412" s="94" t="str">
        <f>IF(AND([9]Mides!H1403&gt;=31,[9]Mides!H1403&lt;=60),"X","  ")</f>
        <v xml:space="preserve">  </v>
      </c>
      <c r="J1412" s="94" t="str">
        <f>IF([9]Mides!H1403&gt;60,"X", "  ")</f>
        <v xml:space="preserve">  </v>
      </c>
      <c r="K1412" s="96">
        <f>[9]Mides!N1403</f>
        <v>0</v>
      </c>
      <c r="L1412" s="96">
        <f>[9]Mides!K1403</f>
        <v>0</v>
      </c>
      <c r="M1412" s="96">
        <f>[9]Mides!L1403</f>
        <v>0</v>
      </c>
      <c r="N1412" s="96" t="str">
        <f>[9]Mides!M1403</f>
        <v>X</v>
      </c>
      <c r="O1412" s="96">
        <f t="shared" si="17"/>
        <v>0</v>
      </c>
      <c r="P1412" s="96" t="str">
        <f>[9]Mides!R1403</f>
        <v>Guatemala</v>
      </c>
      <c r="Q1412" s="96" t="str">
        <f>[9]Mides!S1403</f>
        <v>Guatemala</v>
      </c>
    </row>
    <row r="1413" spans="2:17" ht="15" thickBot="1" x14ac:dyDescent="0.35">
      <c r="B1413" s="92" t="str">
        <f>[9]Mides!E1404</f>
        <v>SOFIA</v>
      </c>
      <c r="C1413" s="93" t="str">
        <f>[9]Mides!D1404</f>
        <v>CATÚ</v>
      </c>
      <c r="D1413" s="94" t="str">
        <f>IF([9]Mides!F1404=1,"X"," ")</f>
        <v>X</v>
      </c>
      <c r="E1413" s="94" t="str">
        <f>IF([9]Mides!F1404=2,"X"," ")</f>
        <v xml:space="preserve"> </v>
      </c>
      <c r="F1413" s="95">
        <f>[9]Mides!B1404</f>
        <v>0</v>
      </c>
      <c r="G1413" s="94" t="str">
        <f>IF(AND([9]Mides!H1404&gt;=1,[9]Mides!H1404&lt;=14),"X"," ")</f>
        <v>X</v>
      </c>
      <c r="H1413" s="94" t="str">
        <f>IF(AND([9]Mides!H1404&gt;=14,[9]Mides!H1404&lt;=30),"X"," ")</f>
        <v xml:space="preserve"> </v>
      </c>
      <c r="I1413" s="94" t="str">
        <f>IF(AND([9]Mides!H1404&gt;=31,[9]Mides!H1404&lt;=60),"X","  ")</f>
        <v xml:space="preserve">  </v>
      </c>
      <c r="J1413" s="94" t="str">
        <f>IF([9]Mides!H1404&gt;60,"X", "  ")</f>
        <v xml:space="preserve">  </v>
      </c>
      <c r="K1413" s="96">
        <f>[9]Mides!N1404</f>
        <v>0</v>
      </c>
      <c r="L1413" s="96">
        <f>[9]Mides!K1404</f>
        <v>0</v>
      </c>
      <c r="M1413" s="96">
        <f>[9]Mides!L1404</f>
        <v>0</v>
      </c>
      <c r="N1413" s="96" t="str">
        <f>[9]Mides!M1404</f>
        <v>X</v>
      </c>
      <c r="O1413" s="96">
        <f t="shared" si="17"/>
        <v>0</v>
      </c>
      <c r="P1413" s="96" t="str">
        <f>[9]Mides!R1404</f>
        <v>Guatemala</v>
      </c>
      <c r="Q1413" s="96" t="str">
        <f>[9]Mides!S1404</f>
        <v>Guatemala</v>
      </c>
    </row>
    <row r="1414" spans="2:17" ht="15" thickBot="1" x14ac:dyDescent="0.35">
      <c r="B1414" s="92" t="str">
        <f>[9]Mides!E1405</f>
        <v>ALISON</v>
      </c>
      <c r="C1414" s="93" t="str">
        <f>[9]Mides!D1405</f>
        <v>ESTRADA</v>
      </c>
      <c r="D1414" s="94" t="str">
        <f>IF([9]Mides!F1405=1,"X"," ")</f>
        <v>X</v>
      </c>
      <c r="E1414" s="94" t="str">
        <f>IF([9]Mides!F1405=2,"X"," ")</f>
        <v xml:space="preserve"> </v>
      </c>
      <c r="F1414" s="95">
        <f>[9]Mides!B1405</f>
        <v>0</v>
      </c>
      <c r="G1414" s="94" t="str">
        <f>IF(AND([9]Mides!H1405&gt;=1,[9]Mides!H1405&lt;=14),"X"," ")</f>
        <v>X</v>
      </c>
      <c r="H1414" s="94" t="str">
        <f>IF(AND([9]Mides!H1405&gt;=14,[9]Mides!H1405&lt;=30),"X"," ")</f>
        <v xml:space="preserve"> </v>
      </c>
      <c r="I1414" s="94" t="str">
        <f>IF(AND([9]Mides!H1405&gt;=31,[9]Mides!H1405&lt;=60),"X","  ")</f>
        <v xml:space="preserve">  </v>
      </c>
      <c r="J1414" s="94" t="str">
        <f>IF([9]Mides!H1405&gt;60,"X", "  ")</f>
        <v xml:space="preserve">  </v>
      </c>
      <c r="K1414" s="96">
        <f>[9]Mides!N1405</f>
        <v>0</v>
      </c>
      <c r="L1414" s="96">
        <f>[9]Mides!K1405</f>
        <v>0</v>
      </c>
      <c r="M1414" s="96">
        <f>[9]Mides!L1405</f>
        <v>0</v>
      </c>
      <c r="N1414" s="96" t="str">
        <f>[9]Mides!M1405</f>
        <v>X</v>
      </c>
      <c r="O1414" s="96">
        <f t="shared" si="17"/>
        <v>0</v>
      </c>
      <c r="P1414" s="96" t="str">
        <f>[9]Mides!R1405</f>
        <v>Guatemala</v>
      </c>
      <c r="Q1414" s="96" t="str">
        <f>[9]Mides!S1405</f>
        <v>Guatemala</v>
      </c>
    </row>
    <row r="1415" spans="2:17" ht="15" thickBot="1" x14ac:dyDescent="0.35">
      <c r="B1415" s="92" t="str">
        <f>[9]Mides!E1406</f>
        <v>ANA</v>
      </c>
      <c r="C1415" s="93" t="str">
        <f>[9]Mides!D1406</f>
        <v>AMBROCIO</v>
      </c>
      <c r="D1415" s="94" t="str">
        <f>IF([9]Mides!F1406=1,"X"," ")</f>
        <v>X</v>
      </c>
      <c r="E1415" s="94" t="str">
        <f>IF([9]Mides!F1406=2,"X"," ")</f>
        <v xml:space="preserve"> </v>
      </c>
      <c r="F1415" s="95">
        <f>[9]Mides!B1406</f>
        <v>0</v>
      </c>
      <c r="G1415" s="94" t="str">
        <f>IF(AND([9]Mides!H1406&gt;=1,[9]Mides!H1406&lt;=14),"X"," ")</f>
        <v xml:space="preserve"> </v>
      </c>
      <c r="H1415" s="94" t="str">
        <f>IF(AND([9]Mides!H1406&gt;=14,[9]Mides!H1406&lt;=30),"X"," ")</f>
        <v xml:space="preserve"> </v>
      </c>
      <c r="I1415" s="94" t="str">
        <f>IF(AND([9]Mides!H1406&gt;=31,[9]Mides!H1406&lt;=60),"X","  ")</f>
        <v>X</v>
      </c>
      <c r="J1415" s="94" t="str">
        <f>IF([9]Mides!H1406&gt;60,"X", "  ")</f>
        <v xml:space="preserve">  </v>
      </c>
      <c r="K1415" s="96">
        <f>[9]Mides!N1406</f>
        <v>0</v>
      </c>
      <c r="L1415" s="96">
        <f>[9]Mides!K1406</f>
        <v>0</v>
      </c>
      <c r="M1415" s="96">
        <f>[9]Mides!L1406</f>
        <v>0</v>
      </c>
      <c r="N1415" s="96" t="str">
        <f>[9]Mides!M1406</f>
        <v>X</v>
      </c>
      <c r="O1415" s="96">
        <f t="shared" si="17"/>
        <v>0</v>
      </c>
      <c r="P1415" s="96" t="str">
        <f>[9]Mides!R1406</f>
        <v>Guatemala</v>
      </c>
      <c r="Q1415" s="96" t="str">
        <f>[9]Mides!S1406</f>
        <v>Guatemala</v>
      </c>
    </row>
    <row r="1416" spans="2:17" ht="15" thickBot="1" x14ac:dyDescent="0.35">
      <c r="B1416" s="92" t="str">
        <f>[9]Mides!E1407</f>
        <v>JOSÉ</v>
      </c>
      <c r="C1416" s="93" t="str">
        <f>[9]Mides!D1407</f>
        <v>TURCIOS</v>
      </c>
      <c r="D1416" s="94" t="str">
        <f>IF([9]Mides!F1407=1,"X"," ")</f>
        <v xml:space="preserve"> </v>
      </c>
      <c r="E1416" s="94" t="str">
        <f>IF([9]Mides!F1407=2,"X"," ")</f>
        <v>X</v>
      </c>
      <c r="F1416" s="95">
        <f>[9]Mides!B1407</f>
        <v>0</v>
      </c>
      <c r="G1416" s="94" t="str">
        <f>IF(AND([9]Mides!H1407&gt;=1,[9]Mides!H1407&lt;=14),"X"," ")</f>
        <v xml:space="preserve"> </v>
      </c>
      <c r="H1416" s="94" t="str">
        <f>IF(AND([9]Mides!H1407&gt;=14,[9]Mides!H1407&lt;=30),"X"," ")</f>
        <v>X</v>
      </c>
      <c r="I1416" s="94" t="str">
        <f>IF(AND([9]Mides!H1407&gt;=31,[9]Mides!H1407&lt;=60),"X","  ")</f>
        <v xml:space="preserve">  </v>
      </c>
      <c r="J1416" s="94" t="str">
        <f>IF([9]Mides!H1407&gt;60,"X", "  ")</f>
        <v xml:space="preserve">  </v>
      </c>
      <c r="K1416" s="96">
        <f>[9]Mides!N1407</f>
        <v>0</v>
      </c>
      <c r="L1416" s="96">
        <f>[9]Mides!K1407</f>
        <v>0</v>
      </c>
      <c r="M1416" s="96">
        <f>[9]Mides!L1407</f>
        <v>0</v>
      </c>
      <c r="N1416" s="96" t="str">
        <f>[9]Mides!M1407</f>
        <v>X</v>
      </c>
      <c r="O1416" s="96">
        <f t="shared" si="17"/>
        <v>0</v>
      </c>
      <c r="P1416" s="96" t="str">
        <f>[9]Mides!R1407</f>
        <v>Guatemala</v>
      </c>
      <c r="Q1416" s="96" t="str">
        <f>[9]Mides!S1407</f>
        <v>Guatemala</v>
      </c>
    </row>
    <row r="1417" spans="2:17" ht="15" thickBot="1" x14ac:dyDescent="0.35">
      <c r="B1417" s="92" t="str">
        <f>[9]Mides!E1408</f>
        <v>DANIEL</v>
      </c>
      <c r="C1417" s="93" t="str">
        <f>[9]Mides!D1408</f>
        <v>TOBAR</v>
      </c>
      <c r="D1417" s="94" t="str">
        <f>IF([9]Mides!F1408=1,"X"," ")</f>
        <v xml:space="preserve"> </v>
      </c>
      <c r="E1417" s="94" t="str">
        <f>IF([9]Mides!F1408=2,"X"," ")</f>
        <v>X</v>
      </c>
      <c r="F1417" s="95">
        <f>[9]Mides!B1408</f>
        <v>0</v>
      </c>
      <c r="G1417" s="94" t="str">
        <f>IF(AND([9]Mides!H1408&gt;=1,[9]Mides!H1408&lt;=14),"X"," ")</f>
        <v xml:space="preserve"> </v>
      </c>
      <c r="H1417" s="94" t="str">
        <f>IF(AND([9]Mides!H1408&gt;=14,[9]Mides!H1408&lt;=30),"X"," ")</f>
        <v>X</v>
      </c>
      <c r="I1417" s="94" t="str">
        <f>IF(AND([9]Mides!H1408&gt;=31,[9]Mides!H1408&lt;=60),"X","  ")</f>
        <v xml:space="preserve">  </v>
      </c>
      <c r="J1417" s="94" t="str">
        <f>IF([9]Mides!H1408&gt;60,"X", "  ")</f>
        <v xml:space="preserve">  </v>
      </c>
      <c r="K1417" s="96">
        <f>[9]Mides!N1408</f>
        <v>0</v>
      </c>
      <c r="L1417" s="96">
        <f>[9]Mides!K1408</f>
        <v>0</v>
      </c>
      <c r="M1417" s="96">
        <f>[9]Mides!L1408</f>
        <v>0</v>
      </c>
      <c r="N1417" s="96" t="str">
        <f>[9]Mides!M1408</f>
        <v>X</v>
      </c>
      <c r="O1417" s="96">
        <f t="shared" si="17"/>
        <v>0</v>
      </c>
      <c r="P1417" s="96" t="str">
        <f>[9]Mides!R1408</f>
        <v>Guatemala</v>
      </c>
      <c r="Q1417" s="96" t="str">
        <f>[9]Mides!S1408</f>
        <v>Guatemala</v>
      </c>
    </row>
    <row r="1418" spans="2:17" ht="15" thickBot="1" x14ac:dyDescent="0.35">
      <c r="B1418" s="92" t="str">
        <f>[9]Mides!E1409</f>
        <v>JHONATHAN</v>
      </c>
      <c r="C1418" s="93" t="str">
        <f>[9]Mides!D1409</f>
        <v>ARROYO</v>
      </c>
      <c r="D1418" s="94" t="str">
        <f>IF([9]Mides!F1409=1,"X"," ")</f>
        <v xml:space="preserve"> </v>
      </c>
      <c r="E1418" s="94" t="str">
        <f>IF([9]Mides!F1409=2,"X"," ")</f>
        <v>X</v>
      </c>
      <c r="F1418" s="95">
        <f>[9]Mides!B1409</f>
        <v>0</v>
      </c>
      <c r="G1418" s="94" t="str">
        <f>IF(AND([9]Mides!H1409&gt;=1,[9]Mides!H1409&lt;=14),"X"," ")</f>
        <v>X</v>
      </c>
      <c r="H1418" s="94" t="str">
        <f>IF(AND([9]Mides!H1409&gt;=14,[9]Mides!H1409&lt;=30),"X"," ")</f>
        <v xml:space="preserve"> </v>
      </c>
      <c r="I1418" s="94" t="str">
        <f>IF(AND([9]Mides!H1409&gt;=31,[9]Mides!H1409&lt;=60),"X","  ")</f>
        <v xml:space="preserve">  </v>
      </c>
      <c r="J1418" s="94" t="str">
        <f>IF([9]Mides!H1409&gt;60,"X", "  ")</f>
        <v xml:space="preserve">  </v>
      </c>
      <c r="K1418" s="96">
        <f>[9]Mides!N1409</f>
        <v>0</v>
      </c>
      <c r="L1418" s="96">
        <f>[9]Mides!K1409</f>
        <v>0</v>
      </c>
      <c r="M1418" s="96">
        <f>[9]Mides!L1409</f>
        <v>0</v>
      </c>
      <c r="N1418" s="96" t="str">
        <f>[9]Mides!M1409</f>
        <v>X</v>
      </c>
      <c r="O1418" s="96">
        <f t="shared" si="17"/>
        <v>0</v>
      </c>
      <c r="P1418" s="96" t="str">
        <f>[9]Mides!R1409</f>
        <v>Guatemala</v>
      </c>
      <c r="Q1418" s="96" t="str">
        <f>[9]Mides!S1409</f>
        <v>Guatemala</v>
      </c>
    </row>
    <row r="1419" spans="2:17" ht="15" thickBot="1" x14ac:dyDescent="0.35">
      <c r="B1419" s="92" t="str">
        <f>[9]Mides!E1410</f>
        <v>GERSON</v>
      </c>
      <c r="C1419" s="93" t="str">
        <f>[9]Mides!D1410</f>
        <v>ARROYO</v>
      </c>
      <c r="D1419" s="94" t="str">
        <f>IF([9]Mides!F1410=1,"X"," ")</f>
        <v xml:space="preserve"> </v>
      </c>
      <c r="E1419" s="94" t="str">
        <f>IF([9]Mides!F1410=2,"X"," ")</f>
        <v>X</v>
      </c>
      <c r="F1419" s="95">
        <f>[9]Mides!B1410</f>
        <v>0</v>
      </c>
      <c r="G1419" s="94" t="str">
        <f>IF(AND([9]Mides!H1410&gt;=1,[9]Mides!H1410&lt;=14),"X"," ")</f>
        <v>X</v>
      </c>
      <c r="H1419" s="94" t="str">
        <f>IF(AND([9]Mides!H1410&gt;=14,[9]Mides!H1410&lt;=30),"X"," ")</f>
        <v xml:space="preserve"> </v>
      </c>
      <c r="I1419" s="94" t="str">
        <f>IF(AND([9]Mides!H1410&gt;=31,[9]Mides!H1410&lt;=60),"X","  ")</f>
        <v xml:space="preserve">  </v>
      </c>
      <c r="J1419" s="94" t="str">
        <f>IF([9]Mides!H1410&gt;60,"X", "  ")</f>
        <v xml:space="preserve">  </v>
      </c>
      <c r="K1419" s="96">
        <f>[9]Mides!N1410</f>
        <v>0</v>
      </c>
      <c r="L1419" s="96">
        <f>[9]Mides!K1410</f>
        <v>0</v>
      </c>
      <c r="M1419" s="96">
        <f>[9]Mides!L1410</f>
        <v>0</v>
      </c>
      <c r="N1419" s="96" t="str">
        <f>[9]Mides!M1410</f>
        <v>X</v>
      </c>
      <c r="O1419" s="96">
        <f t="shared" si="17"/>
        <v>0</v>
      </c>
      <c r="P1419" s="96" t="str">
        <f>[9]Mides!R1410</f>
        <v>Guatemala</v>
      </c>
      <c r="Q1419" s="96" t="str">
        <f>[9]Mides!S1410</f>
        <v>Guatemala</v>
      </c>
    </row>
    <row r="1420" spans="2:17" ht="15" thickBot="1" x14ac:dyDescent="0.35">
      <c r="B1420" s="92" t="str">
        <f>[9]Mides!E1411</f>
        <v>ANGEL</v>
      </c>
      <c r="C1420" s="93" t="str">
        <f>[9]Mides!D1411</f>
        <v>GONZALEZ</v>
      </c>
      <c r="D1420" s="94" t="str">
        <f>IF([9]Mides!F1411=1,"X"," ")</f>
        <v xml:space="preserve"> </v>
      </c>
      <c r="E1420" s="94" t="str">
        <f>IF([9]Mides!F1411=2,"X"," ")</f>
        <v>X</v>
      </c>
      <c r="F1420" s="95">
        <f>[9]Mides!B1411</f>
        <v>0</v>
      </c>
      <c r="G1420" s="94" t="str">
        <f>IF(AND([9]Mides!H1411&gt;=1,[9]Mides!H1411&lt;=14),"X"," ")</f>
        <v>X</v>
      </c>
      <c r="H1420" s="94" t="str">
        <f>IF(AND([9]Mides!H1411&gt;=14,[9]Mides!H1411&lt;=30),"X"," ")</f>
        <v xml:space="preserve"> </v>
      </c>
      <c r="I1420" s="94" t="str">
        <f>IF(AND([9]Mides!H1411&gt;=31,[9]Mides!H1411&lt;=60),"X","  ")</f>
        <v xml:space="preserve">  </v>
      </c>
      <c r="J1420" s="94" t="str">
        <f>IF([9]Mides!H1411&gt;60,"X", "  ")</f>
        <v xml:space="preserve">  </v>
      </c>
      <c r="K1420" s="96">
        <f>[9]Mides!N1411</f>
        <v>0</v>
      </c>
      <c r="L1420" s="96">
        <f>[9]Mides!K1411</f>
        <v>0</v>
      </c>
      <c r="M1420" s="96">
        <f>[9]Mides!L1411</f>
        <v>0</v>
      </c>
      <c r="N1420" s="96" t="str">
        <f>[9]Mides!M1411</f>
        <v>X</v>
      </c>
      <c r="O1420" s="96">
        <f t="shared" si="17"/>
        <v>0</v>
      </c>
      <c r="P1420" s="96" t="str">
        <f>[9]Mides!R1411</f>
        <v>Guatemala</v>
      </c>
      <c r="Q1420" s="96" t="str">
        <f>[9]Mides!S1411</f>
        <v>Guatemala</v>
      </c>
    </row>
    <row r="1421" spans="2:17" ht="15" thickBot="1" x14ac:dyDescent="0.35">
      <c r="B1421" s="92" t="str">
        <f>[9]Mides!E1412</f>
        <v>DOMINIC</v>
      </c>
      <c r="C1421" s="93" t="str">
        <f>[9]Mides!D1412</f>
        <v>GONZALEZ</v>
      </c>
      <c r="D1421" s="94" t="str">
        <f>IF([9]Mides!F1412=1,"X"," ")</f>
        <v xml:space="preserve"> </v>
      </c>
      <c r="E1421" s="94" t="str">
        <f>IF([9]Mides!F1412=2,"X"," ")</f>
        <v>X</v>
      </c>
      <c r="F1421" s="95">
        <f>[9]Mides!B1412</f>
        <v>0</v>
      </c>
      <c r="G1421" s="94" t="str">
        <f>IF(AND([9]Mides!H1412&gt;=1,[9]Mides!H1412&lt;=14),"X"," ")</f>
        <v>X</v>
      </c>
      <c r="H1421" s="94" t="str">
        <f>IF(AND([9]Mides!H1412&gt;=14,[9]Mides!H1412&lt;=30),"X"," ")</f>
        <v xml:space="preserve"> </v>
      </c>
      <c r="I1421" s="94" t="str">
        <f>IF(AND([9]Mides!H1412&gt;=31,[9]Mides!H1412&lt;=60),"X","  ")</f>
        <v xml:space="preserve">  </v>
      </c>
      <c r="J1421" s="94" t="str">
        <f>IF([9]Mides!H1412&gt;60,"X", "  ")</f>
        <v xml:space="preserve">  </v>
      </c>
      <c r="K1421" s="96">
        <f>[9]Mides!N1412</f>
        <v>0</v>
      </c>
      <c r="L1421" s="96">
        <f>[9]Mides!K1412</f>
        <v>0</v>
      </c>
      <c r="M1421" s="96">
        <f>[9]Mides!L1412</f>
        <v>0</v>
      </c>
      <c r="N1421" s="96" t="str">
        <f>[9]Mides!M1412</f>
        <v>X</v>
      </c>
      <c r="O1421" s="96">
        <f t="shared" si="17"/>
        <v>0</v>
      </c>
      <c r="P1421" s="96" t="str">
        <f>[9]Mides!R1412</f>
        <v>Guatemala</v>
      </c>
      <c r="Q1421" s="96" t="str">
        <f>[9]Mides!S1412</f>
        <v>Guatemala</v>
      </c>
    </row>
    <row r="1422" spans="2:17" ht="15" thickBot="1" x14ac:dyDescent="0.35">
      <c r="B1422" s="92" t="str">
        <f>[9]Mides!E1413</f>
        <v>CARLOS</v>
      </c>
      <c r="C1422" s="93" t="str">
        <f>[9]Mides!D1413</f>
        <v>RAMIREZ</v>
      </c>
      <c r="D1422" s="94" t="str">
        <f>IF([9]Mides!F1413=1,"X"," ")</f>
        <v xml:space="preserve"> </v>
      </c>
      <c r="E1422" s="94" t="str">
        <f>IF([9]Mides!F1413=2,"X"," ")</f>
        <v>X</v>
      </c>
      <c r="F1422" s="95">
        <f>[9]Mides!B1413</f>
        <v>0</v>
      </c>
      <c r="G1422" s="94" t="str">
        <f>IF(AND([9]Mides!H1413&gt;=1,[9]Mides!H1413&lt;=14),"X"," ")</f>
        <v xml:space="preserve"> </v>
      </c>
      <c r="H1422" s="94" t="str">
        <f>IF(AND([9]Mides!H1413&gt;=14,[9]Mides!H1413&lt;=30),"X"," ")</f>
        <v>X</v>
      </c>
      <c r="I1422" s="94" t="str">
        <f>IF(AND([9]Mides!H1413&gt;=31,[9]Mides!H1413&lt;=60),"X","  ")</f>
        <v xml:space="preserve">  </v>
      </c>
      <c r="J1422" s="94" t="str">
        <f>IF([9]Mides!H1413&gt;60,"X", "  ")</f>
        <v xml:space="preserve">  </v>
      </c>
      <c r="K1422" s="96">
        <f>[9]Mides!N1413</f>
        <v>0</v>
      </c>
      <c r="L1422" s="96">
        <f>[9]Mides!K1413</f>
        <v>0</v>
      </c>
      <c r="M1422" s="96">
        <f>[9]Mides!L1413</f>
        <v>0</v>
      </c>
      <c r="N1422" s="96" t="str">
        <f>[9]Mides!M1413</f>
        <v>X</v>
      </c>
      <c r="O1422" s="96">
        <f t="shared" si="17"/>
        <v>0</v>
      </c>
      <c r="P1422" s="96" t="str">
        <f>[9]Mides!R1413</f>
        <v>Guatemala</v>
      </c>
      <c r="Q1422" s="96" t="str">
        <f>[9]Mides!S1413</f>
        <v>Guatemala</v>
      </c>
    </row>
    <row r="1423" spans="2:17" ht="15" thickBot="1" x14ac:dyDescent="0.35">
      <c r="B1423" s="92" t="str">
        <f>[9]Mides!E1414</f>
        <v>BRANDON</v>
      </c>
      <c r="C1423" s="93" t="str">
        <f>[9]Mides!D1414</f>
        <v>MARROQUIN</v>
      </c>
      <c r="D1423" s="94" t="str">
        <f>IF([9]Mides!F1414=1,"X"," ")</f>
        <v xml:space="preserve"> </v>
      </c>
      <c r="E1423" s="94" t="str">
        <f>IF([9]Mides!F1414=2,"X"," ")</f>
        <v>X</v>
      </c>
      <c r="F1423" s="95">
        <f>[9]Mides!B1414</f>
        <v>0</v>
      </c>
      <c r="G1423" s="94" t="str">
        <f>IF(AND([9]Mides!H1414&gt;=1,[9]Mides!H1414&lt;=14),"X"," ")</f>
        <v>X</v>
      </c>
      <c r="H1423" s="94" t="str">
        <f>IF(AND([9]Mides!H1414&gt;=14,[9]Mides!H1414&lt;=30),"X"," ")</f>
        <v xml:space="preserve"> </v>
      </c>
      <c r="I1423" s="94" t="str">
        <f>IF(AND([9]Mides!H1414&gt;=31,[9]Mides!H1414&lt;=60),"X","  ")</f>
        <v xml:space="preserve">  </v>
      </c>
      <c r="J1423" s="94" t="str">
        <f>IF([9]Mides!H1414&gt;60,"X", "  ")</f>
        <v xml:space="preserve">  </v>
      </c>
      <c r="K1423" s="96">
        <f>[9]Mides!N1414</f>
        <v>0</v>
      </c>
      <c r="L1423" s="96">
        <f>[9]Mides!K1414</f>
        <v>0</v>
      </c>
      <c r="M1423" s="96">
        <f>[9]Mides!L1414</f>
        <v>0</v>
      </c>
      <c r="N1423" s="96" t="str">
        <f>[9]Mides!M1414</f>
        <v>X</v>
      </c>
      <c r="O1423" s="96">
        <f t="shared" si="17"/>
        <v>0</v>
      </c>
      <c r="P1423" s="96" t="str">
        <f>[9]Mides!R1414</f>
        <v>Guatemala</v>
      </c>
      <c r="Q1423" s="96" t="str">
        <f>[9]Mides!S1414</f>
        <v>Guatemala</v>
      </c>
    </row>
    <row r="1424" spans="2:17" ht="15" thickBot="1" x14ac:dyDescent="0.35">
      <c r="B1424" s="92" t="str">
        <f>[9]Mides!E1415</f>
        <v>FABIOLA</v>
      </c>
      <c r="C1424" s="93" t="str">
        <f>[9]Mides!D1415</f>
        <v>PEREZ</v>
      </c>
      <c r="D1424" s="94" t="str">
        <f>IF([9]Mides!F1415=1,"X"," ")</f>
        <v>X</v>
      </c>
      <c r="E1424" s="94" t="str">
        <f>IF([9]Mides!F1415=2,"X"," ")</f>
        <v xml:space="preserve"> </v>
      </c>
      <c r="F1424" s="95">
        <f>[9]Mides!B1415</f>
        <v>0</v>
      </c>
      <c r="G1424" s="94" t="str">
        <f>IF(AND([9]Mides!H1415&gt;=1,[9]Mides!H1415&lt;=14),"X"," ")</f>
        <v xml:space="preserve"> </v>
      </c>
      <c r="H1424" s="94" t="str">
        <f>IF(AND([9]Mides!H1415&gt;=14,[9]Mides!H1415&lt;=30),"X"," ")</f>
        <v xml:space="preserve"> </v>
      </c>
      <c r="I1424" s="94" t="str">
        <f>IF(AND([9]Mides!H1415&gt;=31,[9]Mides!H1415&lt;=60),"X","  ")</f>
        <v xml:space="preserve">  </v>
      </c>
      <c r="J1424" s="94" t="str">
        <f>IF([9]Mides!H1415&gt;60,"X", "  ")</f>
        <v xml:space="preserve">  </v>
      </c>
      <c r="K1424" s="96">
        <f>[9]Mides!N1415</f>
        <v>0</v>
      </c>
      <c r="L1424" s="96">
        <f>[9]Mides!K1415</f>
        <v>0</v>
      </c>
      <c r="M1424" s="96">
        <f>[9]Mides!L1415</f>
        <v>0</v>
      </c>
      <c r="N1424" s="96" t="str">
        <f>[9]Mides!M1415</f>
        <v>X</v>
      </c>
      <c r="O1424" s="96">
        <f t="shared" si="17"/>
        <v>0</v>
      </c>
      <c r="P1424" s="96" t="str">
        <f>[9]Mides!R1415</f>
        <v>Guatemala</v>
      </c>
      <c r="Q1424" s="96" t="str">
        <f>[9]Mides!S1415</f>
        <v>Guatemala</v>
      </c>
    </row>
    <row r="1425" spans="2:17" ht="15" thickBot="1" x14ac:dyDescent="0.35">
      <c r="B1425" s="92" t="str">
        <f>[9]Mides!E1416</f>
        <v>LISBETH</v>
      </c>
      <c r="C1425" s="93" t="str">
        <f>[9]Mides!D1416</f>
        <v>GOMEZ</v>
      </c>
      <c r="D1425" s="94" t="str">
        <f>IF([9]Mides!F1416=1,"X"," ")</f>
        <v>X</v>
      </c>
      <c r="E1425" s="94" t="str">
        <f>IF([9]Mides!F1416=2,"X"," ")</f>
        <v xml:space="preserve"> </v>
      </c>
      <c r="F1425" s="95">
        <f>[9]Mides!B1416</f>
        <v>0</v>
      </c>
      <c r="G1425" s="94" t="str">
        <f>IF(AND([9]Mides!H1416&gt;=1,[9]Mides!H1416&lt;=14),"X"," ")</f>
        <v>X</v>
      </c>
      <c r="H1425" s="94" t="str">
        <f>IF(AND([9]Mides!H1416&gt;=14,[9]Mides!H1416&lt;=30),"X"," ")</f>
        <v xml:space="preserve"> </v>
      </c>
      <c r="I1425" s="94" t="str">
        <f>IF(AND([9]Mides!H1416&gt;=31,[9]Mides!H1416&lt;=60),"X","  ")</f>
        <v xml:space="preserve">  </v>
      </c>
      <c r="J1425" s="94" t="str">
        <f>IF([9]Mides!H1416&gt;60,"X", "  ")</f>
        <v xml:space="preserve">  </v>
      </c>
      <c r="K1425" s="96">
        <f>[9]Mides!N1416</f>
        <v>0</v>
      </c>
      <c r="L1425" s="96">
        <f>[9]Mides!K1416</f>
        <v>0</v>
      </c>
      <c r="M1425" s="96">
        <f>[9]Mides!L1416</f>
        <v>0</v>
      </c>
      <c r="N1425" s="96" t="str">
        <f>[9]Mides!M1416</f>
        <v>X</v>
      </c>
      <c r="O1425" s="96">
        <f t="shared" si="17"/>
        <v>0</v>
      </c>
      <c r="P1425" s="96" t="str">
        <f>[9]Mides!R1416</f>
        <v>Guatemala</v>
      </c>
      <c r="Q1425" s="96" t="str">
        <f>[9]Mides!S1416</f>
        <v>Guatemala</v>
      </c>
    </row>
    <row r="1426" spans="2:17" ht="15" thickBot="1" x14ac:dyDescent="0.35">
      <c r="B1426" s="92" t="str">
        <f>[9]Mides!E1417</f>
        <v>LUIS</v>
      </c>
      <c r="C1426" s="93" t="str">
        <f>[9]Mides!D1417</f>
        <v>GOMEZ</v>
      </c>
      <c r="D1426" s="94" t="str">
        <f>IF([9]Mides!F1417=1,"X"," ")</f>
        <v xml:space="preserve"> </v>
      </c>
      <c r="E1426" s="94" t="str">
        <f>IF([9]Mides!F1417=2,"X"," ")</f>
        <v>X</v>
      </c>
      <c r="F1426" s="95">
        <f>[9]Mides!B1417</f>
        <v>0</v>
      </c>
      <c r="G1426" s="94" t="str">
        <f>IF(AND([9]Mides!H1417&gt;=1,[9]Mides!H1417&lt;=14),"X"," ")</f>
        <v>X</v>
      </c>
      <c r="H1426" s="94" t="str">
        <f>IF(AND([9]Mides!H1417&gt;=14,[9]Mides!H1417&lt;=30),"X"," ")</f>
        <v xml:space="preserve"> </v>
      </c>
      <c r="I1426" s="94" t="str">
        <f>IF(AND([9]Mides!H1417&gt;=31,[9]Mides!H1417&lt;=60),"X","  ")</f>
        <v xml:space="preserve">  </v>
      </c>
      <c r="J1426" s="94" t="str">
        <f>IF([9]Mides!H1417&gt;60,"X", "  ")</f>
        <v xml:space="preserve">  </v>
      </c>
      <c r="K1426" s="96">
        <f>[9]Mides!N1417</f>
        <v>0</v>
      </c>
      <c r="L1426" s="96">
        <f>[9]Mides!K1417</f>
        <v>0</v>
      </c>
      <c r="M1426" s="96">
        <f>[9]Mides!L1417</f>
        <v>0</v>
      </c>
      <c r="N1426" s="96" t="str">
        <f>[9]Mides!M1417</f>
        <v>X</v>
      </c>
      <c r="O1426" s="96">
        <f t="shared" si="17"/>
        <v>0</v>
      </c>
      <c r="P1426" s="96" t="str">
        <f>[9]Mides!R1417</f>
        <v>Guatemala</v>
      </c>
      <c r="Q1426" s="96" t="str">
        <f>[9]Mides!S1417</f>
        <v>Guatemala</v>
      </c>
    </row>
    <row r="1427" spans="2:17" ht="15" thickBot="1" x14ac:dyDescent="0.35">
      <c r="B1427" s="92" t="str">
        <f>[9]Mides!E1418</f>
        <v>MIRNA</v>
      </c>
      <c r="C1427" s="93" t="str">
        <f>[9]Mides!D1418</f>
        <v>HERNANDEZ</v>
      </c>
      <c r="D1427" s="94" t="str">
        <f>IF([9]Mides!F1418=1,"X"," ")</f>
        <v>X</v>
      </c>
      <c r="E1427" s="94" t="str">
        <f>IF([9]Mides!F1418=2,"X"," ")</f>
        <v xml:space="preserve"> </v>
      </c>
      <c r="F1427" s="95">
        <f>[9]Mides!B1418</f>
        <v>0</v>
      </c>
      <c r="G1427" s="94" t="str">
        <f>IF(AND([9]Mides!H1418&gt;=1,[9]Mides!H1418&lt;=14),"X"," ")</f>
        <v xml:space="preserve"> </v>
      </c>
      <c r="H1427" s="94" t="str">
        <f>IF(AND([9]Mides!H1418&gt;=14,[9]Mides!H1418&lt;=30),"X"," ")</f>
        <v xml:space="preserve"> </v>
      </c>
      <c r="I1427" s="94" t="str">
        <f>IF(AND([9]Mides!H1418&gt;=31,[9]Mides!H1418&lt;=60),"X","  ")</f>
        <v>X</v>
      </c>
      <c r="J1427" s="94" t="str">
        <f>IF([9]Mides!H1418&gt;60,"X", "  ")</f>
        <v xml:space="preserve">  </v>
      </c>
      <c r="K1427" s="96">
        <f>[9]Mides!N1418</f>
        <v>0</v>
      </c>
      <c r="L1427" s="96">
        <f>[9]Mides!K1418</f>
        <v>0</v>
      </c>
      <c r="M1427" s="96">
        <f>[9]Mides!L1418</f>
        <v>0</v>
      </c>
      <c r="N1427" s="96" t="str">
        <f>[9]Mides!M1418</f>
        <v>X</v>
      </c>
      <c r="O1427" s="96">
        <f t="shared" si="17"/>
        <v>0</v>
      </c>
      <c r="P1427" s="96" t="str">
        <f>[9]Mides!R1418</f>
        <v>Guatemala</v>
      </c>
      <c r="Q1427" s="96" t="str">
        <f>[9]Mides!S1418</f>
        <v>Guatemala</v>
      </c>
    </row>
    <row r="1428" spans="2:17" ht="15" thickBot="1" x14ac:dyDescent="0.35">
      <c r="B1428" s="92" t="str">
        <f>[9]Mides!E1419</f>
        <v>ABNER</v>
      </c>
      <c r="C1428" s="93" t="str">
        <f>[9]Mides!D1419</f>
        <v>ZUCUBAL</v>
      </c>
      <c r="D1428" s="94" t="str">
        <f>IF([9]Mides!F1419=1,"X"," ")</f>
        <v xml:space="preserve"> </v>
      </c>
      <c r="E1428" s="94" t="str">
        <f>IF([9]Mides!F1419=2,"X"," ")</f>
        <v>X</v>
      </c>
      <c r="F1428" s="95">
        <f>[9]Mides!B1419</f>
        <v>0</v>
      </c>
      <c r="G1428" s="94" t="str">
        <f>IF(AND([9]Mides!H1419&gt;=1,[9]Mides!H1419&lt;=14),"X"," ")</f>
        <v>X</v>
      </c>
      <c r="H1428" s="94" t="str">
        <f>IF(AND([9]Mides!H1419&gt;=14,[9]Mides!H1419&lt;=30),"X"," ")</f>
        <v xml:space="preserve"> </v>
      </c>
      <c r="I1428" s="94" t="str">
        <f>IF(AND([9]Mides!H1419&gt;=31,[9]Mides!H1419&lt;=60),"X","  ")</f>
        <v xml:space="preserve">  </v>
      </c>
      <c r="J1428" s="94" t="str">
        <f>IF([9]Mides!H1419&gt;60,"X", "  ")</f>
        <v xml:space="preserve">  </v>
      </c>
      <c r="K1428" s="96">
        <f>[9]Mides!N1419</f>
        <v>0</v>
      </c>
      <c r="L1428" s="96">
        <f>[9]Mides!K1419</f>
        <v>0</v>
      </c>
      <c r="M1428" s="96">
        <f>[9]Mides!L1419</f>
        <v>0</v>
      </c>
      <c r="N1428" s="96" t="str">
        <f>[9]Mides!M1419</f>
        <v>X</v>
      </c>
      <c r="O1428" s="96">
        <f t="shared" si="17"/>
        <v>0</v>
      </c>
      <c r="P1428" s="96" t="str">
        <f>[9]Mides!R1419</f>
        <v>Guatemala</v>
      </c>
      <c r="Q1428" s="96" t="str">
        <f>[9]Mides!S1419</f>
        <v>Guatemala</v>
      </c>
    </row>
    <row r="1429" spans="2:17" ht="15" thickBot="1" x14ac:dyDescent="0.35">
      <c r="B1429" s="92" t="str">
        <f>[9]Mides!E1420</f>
        <v>HANMA</v>
      </c>
      <c r="C1429" s="93" t="str">
        <f>[9]Mides!D1420</f>
        <v>ZUCUBAL</v>
      </c>
      <c r="D1429" s="94" t="str">
        <f>IF([9]Mides!F1420=1,"X"," ")</f>
        <v>X</v>
      </c>
      <c r="E1429" s="94" t="str">
        <f>IF([9]Mides!F1420=2,"X"," ")</f>
        <v xml:space="preserve"> </v>
      </c>
      <c r="F1429" s="95">
        <f>[9]Mides!B1420</f>
        <v>0</v>
      </c>
      <c r="G1429" s="94" t="str">
        <f>IF(AND([9]Mides!H1420&gt;=1,[9]Mides!H1420&lt;=14),"X"," ")</f>
        <v>X</v>
      </c>
      <c r="H1429" s="94" t="str">
        <f>IF(AND([9]Mides!H1420&gt;=14,[9]Mides!H1420&lt;=30),"X"," ")</f>
        <v xml:space="preserve"> </v>
      </c>
      <c r="I1429" s="94" t="str">
        <f>IF(AND([9]Mides!H1420&gt;=31,[9]Mides!H1420&lt;=60),"X","  ")</f>
        <v xml:space="preserve">  </v>
      </c>
      <c r="J1429" s="94" t="str">
        <f>IF([9]Mides!H1420&gt;60,"X", "  ")</f>
        <v xml:space="preserve">  </v>
      </c>
      <c r="K1429" s="96">
        <f>[9]Mides!N1420</f>
        <v>0</v>
      </c>
      <c r="L1429" s="96">
        <f>[9]Mides!K1420</f>
        <v>0</v>
      </c>
      <c r="M1429" s="96">
        <f>[9]Mides!L1420</f>
        <v>0</v>
      </c>
      <c r="N1429" s="96" t="str">
        <f>[9]Mides!M1420</f>
        <v>X</v>
      </c>
      <c r="O1429" s="96">
        <f t="shared" si="17"/>
        <v>0</v>
      </c>
      <c r="P1429" s="96" t="str">
        <f>[9]Mides!R1420</f>
        <v>Guatemala</v>
      </c>
      <c r="Q1429" s="96" t="str">
        <f>[9]Mides!S1420</f>
        <v>Guatemala</v>
      </c>
    </row>
    <row r="1430" spans="2:17" ht="15" thickBot="1" x14ac:dyDescent="0.35">
      <c r="B1430" s="92" t="str">
        <f>[9]Mides!E1421</f>
        <v>ANGIE</v>
      </c>
      <c r="C1430" s="93" t="str">
        <f>[9]Mides!D1421</f>
        <v>ORDOÑEZ</v>
      </c>
      <c r="D1430" s="94" t="str">
        <f>IF([9]Mides!F1421=1,"X"," ")</f>
        <v>X</v>
      </c>
      <c r="E1430" s="94" t="str">
        <f>IF([9]Mides!F1421=2,"X"," ")</f>
        <v xml:space="preserve"> </v>
      </c>
      <c r="F1430" s="95">
        <f>[9]Mides!B1421</f>
        <v>0</v>
      </c>
      <c r="G1430" s="94" t="str">
        <f>IF(AND([9]Mides!H1421&gt;=1,[9]Mides!H1421&lt;=14),"X"," ")</f>
        <v>X</v>
      </c>
      <c r="H1430" s="94" t="str">
        <f>IF(AND([9]Mides!H1421&gt;=14,[9]Mides!H1421&lt;=30),"X"," ")</f>
        <v xml:space="preserve"> </v>
      </c>
      <c r="I1430" s="94" t="str">
        <f>IF(AND([9]Mides!H1421&gt;=31,[9]Mides!H1421&lt;=60),"X","  ")</f>
        <v xml:space="preserve">  </v>
      </c>
      <c r="J1430" s="94" t="str">
        <f>IF([9]Mides!H1421&gt;60,"X", "  ")</f>
        <v xml:space="preserve">  </v>
      </c>
      <c r="K1430" s="96">
        <f>[9]Mides!N1421</f>
        <v>0</v>
      </c>
      <c r="L1430" s="96">
        <f>[9]Mides!K1421</f>
        <v>0</v>
      </c>
      <c r="M1430" s="96">
        <f>[9]Mides!L1421</f>
        <v>0</v>
      </c>
      <c r="N1430" s="96" t="str">
        <f>[9]Mides!M1421</f>
        <v>X</v>
      </c>
      <c r="O1430" s="96">
        <f t="shared" si="17"/>
        <v>0</v>
      </c>
      <c r="P1430" s="96" t="str">
        <f>[9]Mides!R1421</f>
        <v>Guatemala</v>
      </c>
      <c r="Q1430" s="96" t="str">
        <f>[9]Mides!S1421</f>
        <v>Guatemala</v>
      </c>
    </row>
    <row r="1431" spans="2:17" ht="15" thickBot="1" x14ac:dyDescent="0.35">
      <c r="B1431" s="92" t="str">
        <f>[9]Mides!E1422</f>
        <v>ANGELA</v>
      </c>
      <c r="C1431" s="93" t="str">
        <f>[9]Mides!D1422</f>
        <v>ROSALES</v>
      </c>
      <c r="D1431" s="94" t="str">
        <f>IF([9]Mides!F1422=1,"X"," ")</f>
        <v>X</v>
      </c>
      <c r="E1431" s="94" t="str">
        <f>IF([9]Mides!F1422=2,"X"," ")</f>
        <v xml:space="preserve"> </v>
      </c>
      <c r="F1431" s="95">
        <f>[9]Mides!B1422</f>
        <v>2205903030101</v>
      </c>
      <c r="G1431" s="94" t="str">
        <f>IF(AND([9]Mides!H1422&gt;=1,[9]Mides!H1422&lt;=14),"X"," ")</f>
        <v xml:space="preserve"> </v>
      </c>
      <c r="H1431" s="94" t="str">
        <f>IF(AND([9]Mides!H1422&gt;=14,[9]Mides!H1422&lt;=30),"X"," ")</f>
        <v xml:space="preserve"> </v>
      </c>
      <c r="I1431" s="94" t="str">
        <f>IF(AND([9]Mides!H1422&gt;=31,[9]Mides!H1422&lt;=60),"X","  ")</f>
        <v>X</v>
      </c>
      <c r="J1431" s="94" t="str">
        <f>IF([9]Mides!H1422&gt;60,"X", "  ")</f>
        <v xml:space="preserve">  </v>
      </c>
      <c r="K1431" s="96">
        <f>[9]Mides!N1422</f>
        <v>0</v>
      </c>
      <c r="L1431" s="96">
        <f>[9]Mides!K1422</f>
        <v>0</v>
      </c>
      <c r="M1431" s="96">
        <f>[9]Mides!L1422</f>
        <v>0</v>
      </c>
      <c r="N1431" s="96" t="str">
        <f>[9]Mides!M1422</f>
        <v>X</v>
      </c>
      <c r="O1431" s="96">
        <f t="shared" si="17"/>
        <v>0</v>
      </c>
      <c r="P1431" s="96" t="str">
        <f>[9]Mides!R1422</f>
        <v>Guatemala</v>
      </c>
      <c r="Q1431" s="96" t="str">
        <f>[9]Mides!S1422</f>
        <v>Guatemala</v>
      </c>
    </row>
    <row r="1432" spans="2:17" ht="15" thickBot="1" x14ac:dyDescent="0.35">
      <c r="B1432" s="92" t="str">
        <f>[9]Mides!E1423</f>
        <v>MAYRA</v>
      </c>
      <c r="C1432" s="93" t="str">
        <f>[9]Mides!D1423</f>
        <v>PELAES</v>
      </c>
      <c r="D1432" s="94" t="str">
        <f>IF([9]Mides!F1423=1,"X"," ")</f>
        <v>X</v>
      </c>
      <c r="E1432" s="94" t="str">
        <f>IF([9]Mides!F1423=2,"X"," ")</f>
        <v xml:space="preserve"> </v>
      </c>
      <c r="F1432" s="95">
        <f>[9]Mides!B1423</f>
        <v>0</v>
      </c>
      <c r="G1432" s="94" t="str">
        <f>IF(AND([9]Mides!H1423&gt;=1,[9]Mides!H1423&lt;=14),"X"," ")</f>
        <v xml:space="preserve"> </v>
      </c>
      <c r="H1432" s="94" t="str">
        <f>IF(AND([9]Mides!H1423&gt;=14,[9]Mides!H1423&lt;=30),"X"," ")</f>
        <v xml:space="preserve"> </v>
      </c>
      <c r="I1432" s="94" t="str">
        <f>IF(AND([9]Mides!H1423&gt;=31,[9]Mides!H1423&lt;=60),"X","  ")</f>
        <v>X</v>
      </c>
      <c r="J1432" s="94" t="str">
        <f>IF([9]Mides!H1423&gt;60,"X", "  ")</f>
        <v xml:space="preserve">  </v>
      </c>
      <c r="K1432" s="96">
        <f>[9]Mides!N1423</f>
        <v>0</v>
      </c>
      <c r="L1432" s="96">
        <f>[9]Mides!K1423</f>
        <v>0</v>
      </c>
      <c r="M1432" s="96">
        <f>[9]Mides!L1423</f>
        <v>0</v>
      </c>
      <c r="N1432" s="96" t="str">
        <f>[9]Mides!M1423</f>
        <v>X</v>
      </c>
      <c r="O1432" s="96">
        <f t="shared" si="17"/>
        <v>0</v>
      </c>
      <c r="P1432" s="96" t="str">
        <f>[9]Mides!R1423</f>
        <v>Guatemala</v>
      </c>
      <c r="Q1432" s="96" t="str">
        <f>[9]Mides!S1423</f>
        <v>Guatemala</v>
      </c>
    </row>
    <row r="1433" spans="2:17" ht="15" thickBot="1" x14ac:dyDescent="0.35">
      <c r="B1433" s="92" t="str">
        <f>[9]Mides!E1424</f>
        <v>GASPAR</v>
      </c>
      <c r="C1433" s="93" t="str">
        <f>[9]Mides!D1424</f>
        <v>CHOLOTIO</v>
      </c>
      <c r="D1433" s="94" t="str">
        <f>IF([9]Mides!F1424=1,"X"," ")</f>
        <v xml:space="preserve"> </v>
      </c>
      <c r="E1433" s="94" t="str">
        <f>IF([9]Mides!F1424=2,"X"," ")</f>
        <v>X</v>
      </c>
      <c r="F1433" s="95">
        <f>[9]Mides!B1424</f>
        <v>0</v>
      </c>
      <c r="G1433" s="94" t="str">
        <f>IF(AND([9]Mides!H1424&gt;=1,[9]Mides!H1424&lt;=14),"X"," ")</f>
        <v>X</v>
      </c>
      <c r="H1433" s="94" t="str">
        <f>IF(AND([9]Mides!H1424&gt;=14,[9]Mides!H1424&lt;=30),"X"," ")</f>
        <v xml:space="preserve"> </v>
      </c>
      <c r="I1433" s="94" t="str">
        <f>IF(AND([9]Mides!H1424&gt;=31,[9]Mides!H1424&lt;=60),"X","  ")</f>
        <v xml:space="preserve">  </v>
      </c>
      <c r="J1433" s="94" t="str">
        <f>IF([9]Mides!H1424&gt;60,"X", "  ")</f>
        <v xml:space="preserve">  </v>
      </c>
      <c r="K1433" s="96">
        <f>[9]Mides!N1424</f>
        <v>0</v>
      </c>
      <c r="L1433" s="96">
        <f>[9]Mides!K1424</f>
        <v>0</v>
      </c>
      <c r="M1433" s="96">
        <f>[9]Mides!L1424</f>
        <v>0</v>
      </c>
      <c r="N1433" s="96" t="str">
        <f>[9]Mides!M1424</f>
        <v>X</v>
      </c>
      <c r="O1433" s="96">
        <f t="shared" si="17"/>
        <v>0</v>
      </c>
      <c r="P1433" s="96" t="str">
        <f>[9]Mides!R1424</f>
        <v>Guatemala</v>
      </c>
      <c r="Q1433" s="96" t="str">
        <f>[9]Mides!S1424</f>
        <v>Guatemala</v>
      </c>
    </row>
    <row r="1434" spans="2:17" ht="15" thickBot="1" x14ac:dyDescent="0.35">
      <c r="B1434" s="92" t="str">
        <f>[9]Mides!E1425</f>
        <v>CRISTOFER</v>
      </c>
      <c r="C1434" s="93" t="str">
        <f>[9]Mides!D1425</f>
        <v>GONZALEZ</v>
      </c>
      <c r="D1434" s="94" t="str">
        <f>IF([9]Mides!F1425=1,"X"," ")</f>
        <v xml:space="preserve"> </v>
      </c>
      <c r="E1434" s="94" t="str">
        <f>IF([9]Mides!F1425=2,"X"," ")</f>
        <v>X</v>
      </c>
      <c r="F1434" s="95">
        <f>[9]Mides!B1425</f>
        <v>0</v>
      </c>
      <c r="G1434" s="94" t="str">
        <f>IF(AND([9]Mides!H1425&gt;=1,[9]Mides!H1425&lt;=14),"X"," ")</f>
        <v>X</v>
      </c>
      <c r="H1434" s="94" t="str">
        <f>IF(AND([9]Mides!H1425&gt;=14,[9]Mides!H1425&lt;=30),"X"," ")</f>
        <v xml:space="preserve"> </v>
      </c>
      <c r="I1434" s="94" t="str">
        <f>IF(AND([9]Mides!H1425&gt;=31,[9]Mides!H1425&lt;=60),"X","  ")</f>
        <v xml:space="preserve">  </v>
      </c>
      <c r="J1434" s="94" t="str">
        <f>IF([9]Mides!H1425&gt;60,"X", "  ")</f>
        <v xml:space="preserve">  </v>
      </c>
      <c r="K1434" s="96">
        <f>[9]Mides!N1425</f>
        <v>0</v>
      </c>
      <c r="L1434" s="96">
        <f>[9]Mides!K1425</f>
        <v>0</v>
      </c>
      <c r="M1434" s="96">
        <f>[9]Mides!L1425</f>
        <v>0</v>
      </c>
      <c r="N1434" s="96" t="str">
        <f>[9]Mides!M1425</f>
        <v>X</v>
      </c>
      <c r="O1434" s="96">
        <f t="shared" si="17"/>
        <v>0</v>
      </c>
      <c r="P1434" s="96" t="str">
        <f>[9]Mides!R1425</f>
        <v>Guatemala</v>
      </c>
      <c r="Q1434" s="96" t="str">
        <f>[9]Mides!S1425</f>
        <v>Guatemala</v>
      </c>
    </row>
    <row r="1435" spans="2:17" ht="15" thickBot="1" x14ac:dyDescent="0.35">
      <c r="B1435" s="92" t="str">
        <f>[9]Mides!E1426</f>
        <v>ANTONIO</v>
      </c>
      <c r="C1435" s="93" t="str">
        <f>[9]Mides!D1426</f>
        <v>PINEDA</v>
      </c>
      <c r="D1435" s="94" t="str">
        <f>IF([9]Mides!F1426=1,"X"," ")</f>
        <v xml:space="preserve"> </v>
      </c>
      <c r="E1435" s="94" t="str">
        <f>IF([9]Mides!F1426=2,"X"," ")</f>
        <v>X</v>
      </c>
      <c r="F1435" s="95">
        <f>[9]Mides!B1426</f>
        <v>0</v>
      </c>
      <c r="G1435" s="94" t="str">
        <f>IF(AND([9]Mides!H1426&gt;=1,[9]Mides!H1426&lt;=14),"X"," ")</f>
        <v xml:space="preserve"> </v>
      </c>
      <c r="H1435" s="94" t="str">
        <f>IF(AND([9]Mides!H1426&gt;=14,[9]Mides!H1426&lt;=30),"X"," ")</f>
        <v>X</v>
      </c>
      <c r="I1435" s="94" t="str">
        <f>IF(AND([9]Mides!H1426&gt;=31,[9]Mides!H1426&lt;=60),"X","  ")</f>
        <v xml:space="preserve">  </v>
      </c>
      <c r="J1435" s="94" t="str">
        <f>IF([9]Mides!H1426&gt;60,"X", "  ")</f>
        <v xml:space="preserve">  </v>
      </c>
      <c r="K1435" s="96">
        <f>[9]Mides!N1426</f>
        <v>0</v>
      </c>
      <c r="L1435" s="96">
        <f>[9]Mides!K1426</f>
        <v>0</v>
      </c>
      <c r="M1435" s="96">
        <f>[9]Mides!L1426</f>
        <v>0</v>
      </c>
      <c r="N1435" s="96" t="str">
        <f>[9]Mides!M1426</f>
        <v>X</v>
      </c>
      <c r="O1435" s="96">
        <f t="shared" si="17"/>
        <v>0</v>
      </c>
      <c r="P1435" s="96" t="str">
        <f>[9]Mides!R1426</f>
        <v>Guatemala</v>
      </c>
      <c r="Q1435" s="96" t="str">
        <f>[9]Mides!S1426</f>
        <v>Guatemala</v>
      </c>
    </row>
    <row r="1436" spans="2:17" ht="15" thickBot="1" x14ac:dyDescent="0.35">
      <c r="B1436" s="92" t="str">
        <f>[9]Mides!E1427</f>
        <v>CARLOS</v>
      </c>
      <c r="C1436" s="93" t="str">
        <f>[9]Mides!D1427</f>
        <v>GARCIA</v>
      </c>
      <c r="D1436" s="94" t="str">
        <f>IF([9]Mides!F1427=1,"X"," ")</f>
        <v xml:space="preserve"> </v>
      </c>
      <c r="E1436" s="94" t="str">
        <f>IF([9]Mides!F1427=2,"X"," ")</f>
        <v>X</v>
      </c>
      <c r="F1436" s="95">
        <f>[9]Mides!B1427</f>
        <v>0</v>
      </c>
      <c r="G1436" s="94" t="str">
        <f>IF(AND([9]Mides!H1427&gt;=1,[9]Mides!H1427&lt;=14),"X"," ")</f>
        <v>X</v>
      </c>
      <c r="H1436" s="94" t="str">
        <f>IF(AND([9]Mides!H1427&gt;=14,[9]Mides!H1427&lt;=30),"X"," ")</f>
        <v xml:space="preserve"> </v>
      </c>
      <c r="I1436" s="94" t="str">
        <f>IF(AND([9]Mides!H1427&gt;=31,[9]Mides!H1427&lt;=60),"X","  ")</f>
        <v xml:space="preserve">  </v>
      </c>
      <c r="J1436" s="94" t="str">
        <f>IF([9]Mides!H1427&gt;60,"X", "  ")</f>
        <v xml:space="preserve">  </v>
      </c>
      <c r="K1436" s="96">
        <f>[9]Mides!N1427</f>
        <v>0</v>
      </c>
      <c r="L1436" s="96">
        <f>[9]Mides!K1427</f>
        <v>0</v>
      </c>
      <c r="M1436" s="96">
        <f>[9]Mides!L1427</f>
        <v>0</v>
      </c>
      <c r="N1436" s="96" t="str">
        <f>[9]Mides!M1427</f>
        <v>X</v>
      </c>
      <c r="O1436" s="96">
        <f t="shared" si="17"/>
        <v>0</v>
      </c>
      <c r="P1436" s="96" t="str">
        <f>[9]Mides!R1427</f>
        <v>Guatemala</v>
      </c>
      <c r="Q1436" s="96" t="str">
        <f>[9]Mides!S1427</f>
        <v>Guatemala</v>
      </c>
    </row>
    <row r="1437" spans="2:17" ht="15" thickBot="1" x14ac:dyDescent="0.35">
      <c r="B1437" s="92" t="str">
        <f>[9]Mides!E1428</f>
        <v>MISHELL</v>
      </c>
      <c r="C1437" s="93" t="str">
        <f>[9]Mides!D1428</f>
        <v>GARCIA</v>
      </c>
      <c r="D1437" s="94" t="str">
        <f>IF([9]Mides!F1428=1,"X"," ")</f>
        <v>X</v>
      </c>
      <c r="E1437" s="94" t="str">
        <f>IF([9]Mides!F1428=2,"X"," ")</f>
        <v xml:space="preserve"> </v>
      </c>
      <c r="F1437" s="95">
        <f>[9]Mides!B1428</f>
        <v>0</v>
      </c>
      <c r="G1437" s="94" t="str">
        <f>IF(AND([9]Mides!H1428&gt;=1,[9]Mides!H1428&lt;=14),"X"," ")</f>
        <v>X</v>
      </c>
      <c r="H1437" s="94" t="str">
        <f>IF(AND([9]Mides!H1428&gt;=14,[9]Mides!H1428&lt;=30),"X"," ")</f>
        <v xml:space="preserve"> </v>
      </c>
      <c r="I1437" s="94" t="str">
        <f>IF(AND([9]Mides!H1428&gt;=31,[9]Mides!H1428&lt;=60),"X","  ")</f>
        <v xml:space="preserve">  </v>
      </c>
      <c r="J1437" s="94" t="str">
        <f>IF([9]Mides!H1428&gt;60,"X", "  ")</f>
        <v xml:space="preserve">  </v>
      </c>
      <c r="K1437" s="96">
        <f>[9]Mides!N1428</f>
        <v>0</v>
      </c>
      <c r="L1437" s="96">
        <f>[9]Mides!K1428</f>
        <v>0</v>
      </c>
      <c r="M1437" s="96">
        <f>[9]Mides!L1428</f>
        <v>0</v>
      </c>
      <c r="N1437" s="96" t="str">
        <f>[9]Mides!M1428</f>
        <v>X</v>
      </c>
      <c r="O1437" s="96">
        <f t="shared" si="17"/>
        <v>0</v>
      </c>
      <c r="P1437" s="96" t="str">
        <f>[9]Mides!R1428</f>
        <v>Guatemala</v>
      </c>
      <c r="Q1437" s="96" t="str">
        <f>[9]Mides!S1428</f>
        <v>Guatemala</v>
      </c>
    </row>
    <row r="1438" spans="2:17" ht="15" thickBot="1" x14ac:dyDescent="0.35">
      <c r="B1438" s="92" t="str">
        <f>[9]Mides!E1429</f>
        <v>LUIS</v>
      </c>
      <c r="C1438" s="93" t="str">
        <f>[9]Mides!D1429</f>
        <v>RIVERA</v>
      </c>
      <c r="D1438" s="94" t="str">
        <f>IF([9]Mides!F1429=1,"X"," ")</f>
        <v xml:space="preserve"> </v>
      </c>
      <c r="E1438" s="94" t="str">
        <f>IF([9]Mides!F1429=2,"X"," ")</f>
        <v>X</v>
      </c>
      <c r="F1438" s="95">
        <f>[9]Mides!B1429</f>
        <v>0</v>
      </c>
      <c r="G1438" s="94" t="str">
        <f>IF(AND([9]Mides!H1429&gt;=1,[9]Mides!H1429&lt;=14),"X"," ")</f>
        <v xml:space="preserve"> </v>
      </c>
      <c r="H1438" s="94" t="str">
        <f>IF(AND([9]Mides!H1429&gt;=14,[9]Mides!H1429&lt;=30),"X"," ")</f>
        <v>X</v>
      </c>
      <c r="I1438" s="94" t="str">
        <f>IF(AND([9]Mides!H1429&gt;=31,[9]Mides!H1429&lt;=60),"X","  ")</f>
        <v xml:space="preserve">  </v>
      </c>
      <c r="J1438" s="94" t="str">
        <f>IF([9]Mides!H1429&gt;60,"X", "  ")</f>
        <v xml:space="preserve">  </v>
      </c>
      <c r="K1438" s="96">
        <f>[9]Mides!N1429</f>
        <v>0</v>
      </c>
      <c r="L1438" s="96">
        <f>[9]Mides!K1429</f>
        <v>0</v>
      </c>
      <c r="M1438" s="96">
        <f>[9]Mides!L1429</f>
        <v>0</v>
      </c>
      <c r="N1438" s="96" t="str">
        <f>[9]Mides!M1429</f>
        <v>X</v>
      </c>
      <c r="O1438" s="96">
        <f t="shared" si="17"/>
        <v>0</v>
      </c>
      <c r="P1438" s="96" t="str">
        <f>[9]Mides!R1429</f>
        <v>Guatemala</v>
      </c>
      <c r="Q1438" s="96" t="str">
        <f>[9]Mides!S1429</f>
        <v>Guatemala</v>
      </c>
    </row>
    <row r="1439" spans="2:17" ht="15" thickBot="1" x14ac:dyDescent="0.35">
      <c r="B1439" s="92" t="str">
        <f>[9]Mides!E1430</f>
        <v>ARMANDO</v>
      </c>
      <c r="C1439" s="93" t="str">
        <f>[9]Mides!D1430</f>
        <v>CHUY</v>
      </c>
      <c r="D1439" s="94" t="str">
        <f>IF([9]Mides!F1430=1,"X"," ")</f>
        <v xml:space="preserve"> </v>
      </c>
      <c r="E1439" s="94" t="str">
        <f>IF([9]Mides!F1430=2,"X"," ")</f>
        <v>X</v>
      </c>
      <c r="F1439" s="95">
        <f>[9]Mides!B1430</f>
        <v>0</v>
      </c>
      <c r="G1439" s="94" t="str">
        <f>IF(AND([9]Mides!H1430&gt;=1,[9]Mides!H1430&lt;=14),"X"," ")</f>
        <v xml:space="preserve"> </v>
      </c>
      <c r="H1439" s="94" t="str">
        <f>IF(AND([9]Mides!H1430&gt;=14,[9]Mides!H1430&lt;=30),"X"," ")</f>
        <v xml:space="preserve"> </v>
      </c>
      <c r="I1439" s="94" t="str">
        <f>IF(AND([9]Mides!H1430&gt;=31,[9]Mides!H1430&lt;=60),"X","  ")</f>
        <v xml:space="preserve">  </v>
      </c>
      <c r="J1439" s="94" t="str">
        <f>IF([9]Mides!H1430&gt;60,"X", "  ")</f>
        <v>X</v>
      </c>
      <c r="K1439" s="96">
        <f>[9]Mides!N1430</f>
        <v>0</v>
      </c>
      <c r="L1439" s="96">
        <f>[9]Mides!K1430</f>
        <v>0</v>
      </c>
      <c r="M1439" s="96">
        <f>[9]Mides!L1430</f>
        <v>0</v>
      </c>
      <c r="N1439" s="96" t="str">
        <f>[9]Mides!M1430</f>
        <v>X</v>
      </c>
      <c r="O1439" s="96">
        <f t="shared" si="17"/>
        <v>0</v>
      </c>
      <c r="P1439" s="96" t="str">
        <f>[9]Mides!R1430</f>
        <v>Guatemala</v>
      </c>
      <c r="Q1439" s="96" t="str">
        <f>[9]Mides!S1430</f>
        <v>Guatemala</v>
      </c>
    </row>
    <row r="1440" spans="2:17" ht="15" thickBot="1" x14ac:dyDescent="0.35">
      <c r="B1440" s="92" t="str">
        <f>[9]Mides!E1431</f>
        <v>DANIEL</v>
      </c>
      <c r="C1440" s="93" t="str">
        <f>[9]Mides!D1431</f>
        <v>ALVAREZ</v>
      </c>
      <c r="D1440" s="94" t="str">
        <f>IF([9]Mides!F1431=1,"X"," ")</f>
        <v xml:space="preserve"> </v>
      </c>
      <c r="E1440" s="94" t="str">
        <f>IF([9]Mides!F1431=2,"X"," ")</f>
        <v>X</v>
      </c>
      <c r="F1440" s="95">
        <f>[9]Mides!B1431</f>
        <v>0</v>
      </c>
      <c r="G1440" s="94" t="str">
        <f>IF(AND([9]Mides!H1431&gt;=1,[9]Mides!H1431&lt;=14),"X"," ")</f>
        <v xml:space="preserve"> </v>
      </c>
      <c r="H1440" s="94" t="str">
        <f>IF(AND([9]Mides!H1431&gt;=14,[9]Mides!H1431&lt;=30),"X"," ")</f>
        <v>X</v>
      </c>
      <c r="I1440" s="94" t="str">
        <f>IF(AND([9]Mides!H1431&gt;=31,[9]Mides!H1431&lt;=60),"X","  ")</f>
        <v xml:space="preserve">  </v>
      </c>
      <c r="J1440" s="94" t="str">
        <f>IF([9]Mides!H1431&gt;60,"X", "  ")</f>
        <v xml:space="preserve">  </v>
      </c>
      <c r="K1440" s="96">
        <f>[9]Mides!N1431</f>
        <v>0</v>
      </c>
      <c r="L1440" s="96">
        <f>[9]Mides!K1431</f>
        <v>0</v>
      </c>
      <c r="M1440" s="96">
        <f>[9]Mides!L1431</f>
        <v>0</v>
      </c>
      <c r="N1440" s="96" t="str">
        <f>[9]Mides!M1431</f>
        <v>X</v>
      </c>
      <c r="O1440" s="96">
        <f t="shared" si="17"/>
        <v>0</v>
      </c>
      <c r="P1440" s="96" t="str">
        <f>[9]Mides!R1431</f>
        <v>Guatemala</v>
      </c>
      <c r="Q1440" s="96" t="str">
        <f>[9]Mides!S1431</f>
        <v>Guatemala</v>
      </c>
    </row>
    <row r="1441" spans="2:17" ht="15" thickBot="1" x14ac:dyDescent="0.35">
      <c r="B1441" s="92" t="str">
        <f>[9]Mides!E1432</f>
        <v>JACKELIN</v>
      </c>
      <c r="C1441" s="93" t="str">
        <f>[9]Mides!D1432</f>
        <v>ESTRADA</v>
      </c>
      <c r="D1441" s="94" t="str">
        <f>IF([9]Mides!F1432=1,"X"," ")</f>
        <v>X</v>
      </c>
      <c r="E1441" s="94" t="str">
        <f>IF([9]Mides!F1432=2,"X"," ")</f>
        <v xml:space="preserve"> </v>
      </c>
      <c r="F1441" s="95">
        <f>[9]Mides!B1432</f>
        <v>0</v>
      </c>
      <c r="G1441" s="94" t="str">
        <f>IF(AND([9]Mides!H1432&gt;=1,[9]Mides!H1432&lt;=14),"X"," ")</f>
        <v>X</v>
      </c>
      <c r="H1441" s="94" t="str">
        <f>IF(AND([9]Mides!H1432&gt;=14,[9]Mides!H1432&lt;=30),"X"," ")</f>
        <v xml:space="preserve"> </v>
      </c>
      <c r="I1441" s="94" t="str">
        <f>IF(AND([9]Mides!H1432&gt;=31,[9]Mides!H1432&lt;=60),"X","  ")</f>
        <v xml:space="preserve">  </v>
      </c>
      <c r="J1441" s="94" t="str">
        <f>IF([9]Mides!H1432&gt;60,"X", "  ")</f>
        <v xml:space="preserve">  </v>
      </c>
      <c r="K1441" s="96">
        <f>[9]Mides!N1432</f>
        <v>0</v>
      </c>
      <c r="L1441" s="96">
        <f>[9]Mides!K1432</f>
        <v>0</v>
      </c>
      <c r="M1441" s="96">
        <f>[9]Mides!L1432</f>
        <v>0</v>
      </c>
      <c r="N1441" s="96" t="str">
        <f>[9]Mides!M1432</f>
        <v>X</v>
      </c>
      <c r="O1441" s="96">
        <f>SUM(K1441:N1441)</f>
        <v>0</v>
      </c>
      <c r="P1441" s="96" t="str">
        <f>[9]Mides!R1432</f>
        <v>Guatemala</v>
      </c>
      <c r="Q1441" s="96" t="str">
        <f>[9]Mides!S1432</f>
        <v>Guatemala</v>
      </c>
    </row>
    <row r="1442" spans="2:17" ht="15" thickBot="1" x14ac:dyDescent="0.35">
      <c r="B1442" s="92" t="str">
        <f>[9]Mides!E1433</f>
        <v>GLADYS</v>
      </c>
      <c r="C1442" s="93" t="str">
        <f>[9]Mides!D1433</f>
        <v>ESCOBAR</v>
      </c>
      <c r="D1442" s="94" t="str">
        <f>IF([9]Mides!F1433=1,"X"," ")</f>
        <v>X</v>
      </c>
      <c r="E1442" s="94" t="str">
        <f>IF([9]Mides!F1433=2,"X"," ")</f>
        <v xml:space="preserve"> </v>
      </c>
      <c r="F1442" s="95">
        <f>[9]Mides!B1433</f>
        <v>0</v>
      </c>
      <c r="G1442" s="94" t="str">
        <f>IF(AND([9]Mides!H1433&gt;=1,[9]Mides!H1433&lt;=14),"X"," ")</f>
        <v xml:space="preserve"> </v>
      </c>
      <c r="H1442" s="94" t="str">
        <f>IF(AND([9]Mides!H1433&gt;=14,[9]Mides!H1433&lt;=30),"X"," ")</f>
        <v>X</v>
      </c>
      <c r="I1442" s="94" t="str">
        <f>IF(AND([9]Mides!H1433&gt;=31,[9]Mides!H1433&lt;=60),"X","  ")</f>
        <v xml:space="preserve">  </v>
      </c>
      <c r="J1442" s="94" t="str">
        <f>IF([9]Mides!H1433&gt;60,"X", "  ")</f>
        <v xml:space="preserve">  </v>
      </c>
      <c r="K1442" s="96">
        <f>[9]Mides!N1433</f>
        <v>0</v>
      </c>
      <c r="L1442" s="96">
        <f>[9]Mides!K1433</f>
        <v>0</v>
      </c>
      <c r="M1442" s="96">
        <f>[9]Mides!L1433</f>
        <v>0</v>
      </c>
      <c r="N1442" s="96" t="str">
        <f>[9]Mides!M1433</f>
        <v>X</v>
      </c>
      <c r="O1442" s="96">
        <f t="shared" ref="O1442:O1459" si="18">SUM(K1442:N1442)</f>
        <v>0</v>
      </c>
      <c r="P1442" s="96" t="str">
        <f>[9]Mides!R1433</f>
        <v>Guatemala</v>
      </c>
      <c r="Q1442" s="96" t="str">
        <f>[9]Mides!S1433</f>
        <v>Guatemala</v>
      </c>
    </row>
    <row r="1443" spans="2:17" ht="15" thickBot="1" x14ac:dyDescent="0.35">
      <c r="B1443" s="92" t="str">
        <f>[9]Mides!E1434</f>
        <v>ANA</v>
      </c>
      <c r="C1443" s="93" t="str">
        <f>[9]Mides!D1434</f>
        <v>DE LA ROCA</v>
      </c>
      <c r="D1443" s="94" t="str">
        <f>IF([9]Mides!F1434=1,"X"," ")</f>
        <v>X</v>
      </c>
      <c r="E1443" s="94" t="str">
        <f>IF([9]Mides!F1434=2,"X"," ")</f>
        <v xml:space="preserve"> </v>
      </c>
      <c r="F1443" s="95">
        <f>[9]Mides!B1434</f>
        <v>0</v>
      </c>
      <c r="G1443" s="94" t="str">
        <f>IF(AND([9]Mides!H1434&gt;=1,[9]Mides!H1434&lt;=14),"X"," ")</f>
        <v xml:space="preserve"> </v>
      </c>
      <c r="H1443" s="94" t="str">
        <f>IF(AND([9]Mides!H1434&gt;=14,[9]Mides!H1434&lt;=30),"X"," ")</f>
        <v>X</v>
      </c>
      <c r="I1443" s="94" t="str">
        <f>IF(AND([9]Mides!H1434&gt;=31,[9]Mides!H1434&lt;=60),"X","  ")</f>
        <v xml:space="preserve">  </v>
      </c>
      <c r="J1443" s="94" t="str">
        <f>IF([9]Mides!H1434&gt;60,"X", "  ")</f>
        <v xml:space="preserve">  </v>
      </c>
      <c r="K1443" s="96">
        <f>[9]Mides!N1434</f>
        <v>0</v>
      </c>
      <c r="L1443" s="96">
        <f>[9]Mides!K1434</f>
        <v>0</v>
      </c>
      <c r="M1443" s="96">
        <f>[9]Mides!L1434</f>
        <v>0</v>
      </c>
      <c r="N1443" s="96" t="str">
        <f>[9]Mides!M1434</f>
        <v>X</v>
      </c>
      <c r="O1443" s="96">
        <f t="shared" si="18"/>
        <v>0</v>
      </c>
      <c r="P1443" s="96" t="str">
        <f>[9]Mides!R1434</f>
        <v>Guatemala</v>
      </c>
      <c r="Q1443" s="96" t="str">
        <f>[9]Mides!S1434</f>
        <v>Guatemala</v>
      </c>
    </row>
    <row r="1444" spans="2:17" ht="15" thickBot="1" x14ac:dyDescent="0.35">
      <c r="B1444" s="92" t="str">
        <f>[9]Mides!E1435</f>
        <v>WILMER</v>
      </c>
      <c r="C1444" s="93" t="str">
        <f>[9]Mides!D1435</f>
        <v>MONTOYA</v>
      </c>
      <c r="D1444" s="94" t="str">
        <f>IF([9]Mides!F1435=1,"X"," ")</f>
        <v xml:space="preserve"> </v>
      </c>
      <c r="E1444" s="94" t="str">
        <f>IF([9]Mides!F1435=2,"X"," ")</f>
        <v>X</v>
      </c>
      <c r="F1444" s="95">
        <f>[9]Mides!B1435</f>
        <v>0</v>
      </c>
      <c r="G1444" s="94" t="str">
        <f>IF(AND([9]Mides!H1435&gt;=1,[9]Mides!H1435&lt;=14),"X"," ")</f>
        <v xml:space="preserve"> </v>
      </c>
      <c r="H1444" s="94" t="str">
        <f>IF(AND([9]Mides!H1435&gt;=14,[9]Mides!H1435&lt;=30),"X"," ")</f>
        <v>X</v>
      </c>
      <c r="I1444" s="94" t="str">
        <f>IF(AND([9]Mides!H1435&gt;=31,[9]Mides!H1435&lt;=60),"X","  ")</f>
        <v xml:space="preserve">  </v>
      </c>
      <c r="J1444" s="94" t="str">
        <f>IF([9]Mides!H1435&gt;60,"X", "  ")</f>
        <v xml:space="preserve">  </v>
      </c>
      <c r="K1444" s="96">
        <f>[9]Mides!N1435</f>
        <v>0</v>
      </c>
      <c r="L1444" s="96">
        <f>[9]Mides!K1435</f>
        <v>0</v>
      </c>
      <c r="M1444" s="96">
        <f>[9]Mides!L1435</f>
        <v>0</v>
      </c>
      <c r="N1444" s="96" t="str">
        <f>[9]Mides!M1435</f>
        <v>X</v>
      </c>
      <c r="O1444" s="96">
        <f t="shared" si="18"/>
        <v>0</v>
      </c>
      <c r="P1444" s="96" t="str">
        <f>[9]Mides!R1435</f>
        <v>Guatemala</v>
      </c>
      <c r="Q1444" s="96" t="str">
        <f>[9]Mides!S1435</f>
        <v>Guatemala</v>
      </c>
    </row>
    <row r="1445" spans="2:17" ht="15" thickBot="1" x14ac:dyDescent="0.35">
      <c r="B1445" s="92" t="str">
        <f>[9]Mides!E1436</f>
        <v>IRENE</v>
      </c>
      <c r="C1445" s="93" t="str">
        <f>[9]Mides!D1436</f>
        <v>SAZO</v>
      </c>
      <c r="D1445" s="94" t="str">
        <f>IF([9]Mides!F1436=1,"X"," ")</f>
        <v>X</v>
      </c>
      <c r="E1445" s="94" t="str">
        <f>IF([9]Mides!F1436=2,"X"," ")</f>
        <v xml:space="preserve"> </v>
      </c>
      <c r="F1445" s="95">
        <f>[9]Mides!B1436</f>
        <v>0</v>
      </c>
      <c r="G1445" s="94" t="str">
        <f>IF(AND([9]Mides!H1436&gt;=1,[9]Mides!H1436&lt;=14),"X"," ")</f>
        <v xml:space="preserve"> </v>
      </c>
      <c r="H1445" s="94" t="str">
        <f>IF(AND([9]Mides!H1436&gt;=14,[9]Mides!H1436&lt;=30),"X"," ")</f>
        <v xml:space="preserve"> </v>
      </c>
      <c r="I1445" s="94" t="str">
        <f>IF(AND([9]Mides!H1436&gt;=31,[9]Mides!H1436&lt;=60),"X","  ")</f>
        <v xml:space="preserve">  </v>
      </c>
      <c r="J1445" s="94" t="str">
        <f>IF([9]Mides!H1436&gt;60,"X", "  ")</f>
        <v>X</v>
      </c>
      <c r="K1445" s="96">
        <f>[9]Mides!N1436</f>
        <v>0</v>
      </c>
      <c r="L1445" s="96">
        <f>[9]Mides!K1436</f>
        <v>0</v>
      </c>
      <c r="M1445" s="96">
        <f>[9]Mides!L1436</f>
        <v>0</v>
      </c>
      <c r="N1445" s="96" t="str">
        <f>[9]Mides!M1436</f>
        <v>X</v>
      </c>
      <c r="O1445" s="96">
        <f t="shared" si="18"/>
        <v>0</v>
      </c>
      <c r="P1445" s="96" t="str">
        <f>[9]Mides!R1436</f>
        <v>Guatemala</v>
      </c>
      <c r="Q1445" s="96" t="str">
        <f>[9]Mides!S1436</f>
        <v>Guatemala</v>
      </c>
    </row>
    <row r="1446" spans="2:17" ht="15" thickBot="1" x14ac:dyDescent="0.35">
      <c r="B1446" s="92" t="str">
        <f>[9]Mides!E1437</f>
        <v>HUGO</v>
      </c>
      <c r="C1446" s="93" t="str">
        <f>[9]Mides!D1437</f>
        <v>MONROY</v>
      </c>
      <c r="D1446" s="94" t="str">
        <f>IF([9]Mides!F1437=1,"X"," ")</f>
        <v xml:space="preserve"> </v>
      </c>
      <c r="E1446" s="94" t="str">
        <f>IF([9]Mides!F1437=2,"X"," ")</f>
        <v>X</v>
      </c>
      <c r="F1446" s="95">
        <f>[9]Mides!B1437</f>
        <v>0</v>
      </c>
      <c r="G1446" s="94" t="str">
        <f>IF(AND([9]Mides!H1437&gt;=1,[9]Mides!H1437&lt;=14),"X"," ")</f>
        <v>X</v>
      </c>
      <c r="H1446" s="94" t="str">
        <f>IF(AND([9]Mides!H1437&gt;=14,[9]Mides!H1437&lt;=30),"X"," ")</f>
        <v xml:space="preserve"> </v>
      </c>
      <c r="I1446" s="94" t="str">
        <f>IF(AND([9]Mides!H1437&gt;=31,[9]Mides!H1437&lt;=60),"X","  ")</f>
        <v xml:space="preserve">  </v>
      </c>
      <c r="J1446" s="94" t="str">
        <f>IF([9]Mides!H1437&gt;60,"X", "  ")</f>
        <v xml:space="preserve">  </v>
      </c>
      <c r="K1446" s="96">
        <f>[9]Mides!N1437</f>
        <v>0</v>
      </c>
      <c r="L1446" s="96">
        <f>[9]Mides!K1437</f>
        <v>0</v>
      </c>
      <c r="M1446" s="96">
        <f>[9]Mides!L1437</f>
        <v>0</v>
      </c>
      <c r="N1446" s="96" t="str">
        <f>[9]Mides!M1437</f>
        <v>X</v>
      </c>
      <c r="O1446" s="96">
        <f t="shared" si="18"/>
        <v>0</v>
      </c>
      <c r="P1446" s="96" t="str">
        <f>[9]Mides!R1437</f>
        <v>Guatemala</v>
      </c>
      <c r="Q1446" s="96" t="str">
        <f>[9]Mides!S1437</f>
        <v>Guatemala</v>
      </c>
    </row>
    <row r="1447" spans="2:17" ht="15" thickBot="1" x14ac:dyDescent="0.35">
      <c r="B1447" s="92" t="str">
        <f>[9]Mides!E1438</f>
        <v>HUGO</v>
      </c>
      <c r="C1447" s="93" t="str">
        <f>[9]Mides!D1438</f>
        <v>MISAZO</v>
      </c>
      <c r="D1447" s="94" t="str">
        <f>IF([9]Mides!F1438=1,"X"," ")</f>
        <v xml:space="preserve"> </v>
      </c>
      <c r="E1447" s="94" t="str">
        <f>IF([9]Mides!F1438=2,"X"," ")</f>
        <v>X</v>
      </c>
      <c r="F1447" s="95">
        <f>[9]Mides!B1438</f>
        <v>0</v>
      </c>
      <c r="G1447" s="94" t="str">
        <f>IF(AND([9]Mides!H1438&gt;=1,[9]Mides!H1438&lt;=14),"X"," ")</f>
        <v xml:space="preserve"> </v>
      </c>
      <c r="H1447" s="94" t="str">
        <f>IF(AND([9]Mides!H1438&gt;=14,[9]Mides!H1438&lt;=30),"X"," ")</f>
        <v xml:space="preserve"> </v>
      </c>
      <c r="I1447" s="94" t="str">
        <f>IF(AND([9]Mides!H1438&gt;=31,[9]Mides!H1438&lt;=60),"X","  ")</f>
        <v>X</v>
      </c>
      <c r="J1447" s="94" t="str">
        <f>IF([9]Mides!H1438&gt;60,"X", "  ")</f>
        <v xml:space="preserve">  </v>
      </c>
      <c r="K1447" s="96">
        <f>[9]Mides!N1438</f>
        <v>0</v>
      </c>
      <c r="L1447" s="96">
        <f>[9]Mides!K1438</f>
        <v>0</v>
      </c>
      <c r="M1447" s="96">
        <f>[9]Mides!L1438</f>
        <v>0</v>
      </c>
      <c r="N1447" s="96" t="str">
        <f>[9]Mides!M1438</f>
        <v>X</v>
      </c>
      <c r="O1447" s="96">
        <f t="shared" si="18"/>
        <v>0</v>
      </c>
      <c r="P1447" s="96" t="str">
        <f>[9]Mides!R1438</f>
        <v>Guatemala</v>
      </c>
      <c r="Q1447" s="96" t="str">
        <f>[9]Mides!S1438</f>
        <v>Guatemala</v>
      </c>
    </row>
    <row r="1448" spans="2:17" ht="15" thickBot="1" x14ac:dyDescent="0.35">
      <c r="B1448" s="92" t="str">
        <f>[9]Mides!E1439</f>
        <v>JOSE</v>
      </c>
      <c r="C1448" s="93" t="str">
        <f>[9]Mides!D1439</f>
        <v>VELASCO</v>
      </c>
      <c r="D1448" s="94" t="str">
        <f>IF([9]Mides!F1439=1,"X"," ")</f>
        <v xml:space="preserve"> </v>
      </c>
      <c r="E1448" s="94" t="str">
        <f>IF([9]Mides!F1439=2,"X"," ")</f>
        <v>X</v>
      </c>
      <c r="F1448" s="95">
        <f>[9]Mides!B1439</f>
        <v>0</v>
      </c>
      <c r="G1448" s="94" t="str">
        <f>IF(AND([9]Mides!H1439&gt;=1,[9]Mides!H1439&lt;=14),"X"," ")</f>
        <v>X</v>
      </c>
      <c r="H1448" s="94" t="str">
        <f>IF(AND([9]Mides!H1439&gt;=14,[9]Mides!H1439&lt;=30),"X"," ")</f>
        <v xml:space="preserve"> </v>
      </c>
      <c r="I1448" s="94" t="str">
        <f>IF(AND([9]Mides!H1439&gt;=31,[9]Mides!H1439&lt;=60),"X","  ")</f>
        <v xml:space="preserve">  </v>
      </c>
      <c r="J1448" s="94" t="str">
        <f>IF([9]Mides!H1439&gt;60,"X", "  ")</f>
        <v xml:space="preserve">  </v>
      </c>
      <c r="K1448" s="96">
        <f>[9]Mides!N1439</f>
        <v>0</v>
      </c>
      <c r="L1448" s="96">
        <f>[9]Mides!K1439</f>
        <v>0</v>
      </c>
      <c r="M1448" s="96">
        <f>[9]Mides!L1439</f>
        <v>0</v>
      </c>
      <c r="N1448" s="96" t="str">
        <f>[9]Mides!M1439</f>
        <v>X</v>
      </c>
      <c r="O1448" s="96">
        <f t="shared" si="18"/>
        <v>0</v>
      </c>
      <c r="P1448" s="96" t="str">
        <f>[9]Mides!R1439</f>
        <v>Guatemala</v>
      </c>
      <c r="Q1448" s="96" t="str">
        <f>[9]Mides!S1439</f>
        <v>Guatemala</v>
      </c>
    </row>
    <row r="1449" spans="2:17" ht="15" thickBot="1" x14ac:dyDescent="0.35">
      <c r="B1449" s="92" t="str">
        <f>[9]Mides!E1440</f>
        <v>ROSA</v>
      </c>
      <c r="C1449" s="93" t="str">
        <f>[9]Mides!D1440</f>
        <v>MOLINA</v>
      </c>
      <c r="D1449" s="94" t="str">
        <f>IF([9]Mides!F1440=1,"X"," ")</f>
        <v>X</v>
      </c>
      <c r="E1449" s="94" t="str">
        <f>IF([9]Mides!F1440=2,"X"," ")</f>
        <v xml:space="preserve"> </v>
      </c>
      <c r="F1449" s="95">
        <f>[9]Mides!B1440</f>
        <v>0</v>
      </c>
      <c r="G1449" s="94" t="str">
        <f>IF(AND([9]Mides!H1440&gt;=1,[9]Mides!H1440&lt;=14),"X"," ")</f>
        <v xml:space="preserve"> </v>
      </c>
      <c r="H1449" s="94" t="str">
        <f>IF(AND([9]Mides!H1440&gt;=14,[9]Mides!H1440&lt;=30),"X"," ")</f>
        <v xml:space="preserve"> </v>
      </c>
      <c r="I1449" s="94" t="str">
        <f>IF(AND([9]Mides!H1440&gt;=31,[9]Mides!H1440&lt;=60),"X","  ")</f>
        <v>X</v>
      </c>
      <c r="J1449" s="94" t="str">
        <f>IF([9]Mides!H1440&gt;60,"X", "  ")</f>
        <v xml:space="preserve">  </v>
      </c>
      <c r="K1449" s="96">
        <f>[9]Mides!N1440</f>
        <v>0</v>
      </c>
      <c r="L1449" s="96">
        <f>[9]Mides!K1440</f>
        <v>0</v>
      </c>
      <c r="M1449" s="96">
        <f>[9]Mides!L1440</f>
        <v>0</v>
      </c>
      <c r="N1449" s="96" t="str">
        <f>[9]Mides!M1440</f>
        <v>X</v>
      </c>
      <c r="O1449" s="96">
        <f t="shared" si="18"/>
        <v>0</v>
      </c>
      <c r="P1449" s="96" t="str">
        <f>[9]Mides!R1440</f>
        <v>Guatemala</v>
      </c>
      <c r="Q1449" s="96" t="str">
        <f>[9]Mides!S1440</f>
        <v>Guatemala</v>
      </c>
    </row>
    <row r="1450" spans="2:17" ht="15" thickBot="1" x14ac:dyDescent="0.35">
      <c r="B1450" s="92" t="str">
        <f>[9]Mides!E1441</f>
        <v>MARIA</v>
      </c>
      <c r="C1450" s="93" t="str">
        <f>[9]Mides!D1441</f>
        <v>PEZAROSSI</v>
      </c>
      <c r="D1450" s="94" t="str">
        <f>IF([9]Mides!F1441=1,"X"," ")</f>
        <v>X</v>
      </c>
      <c r="E1450" s="94" t="str">
        <f>IF([9]Mides!F1441=2,"X"," ")</f>
        <v xml:space="preserve"> </v>
      </c>
      <c r="F1450" s="95">
        <f>[9]Mides!B1441</f>
        <v>0</v>
      </c>
      <c r="G1450" s="94" t="str">
        <f>IF(AND([9]Mides!H1441&gt;=1,[9]Mides!H1441&lt;=14),"X"," ")</f>
        <v>X</v>
      </c>
      <c r="H1450" s="94" t="str">
        <f>IF(AND([9]Mides!H1441&gt;=14,[9]Mides!H1441&lt;=30),"X"," ")</f>
        <v xml:space="preserve"> </v>
      </c>
      <c r="I1450" s="94" t="str">
        <f>IF(AND([9]Mides!H1441&gt;=31,[9]Mides!H1441&lt;=60),"X","  ")</f>
        <v xml:space="preserve">  </v>
      </c>
      <c r="J1450" s="94" t="str">
        <f>IF([9]Mides!H1441&gt;60,"X", "  ")</f>
        <v xml:space="preserve">  </v>
      </c>
      <c r="K1450" s="96">
        <f>[9]Mides!N1441</f>
        <v>0</v>
      </c>
      <c r="L1450" s="96">
        <f>[9]Mides!K1441</f>
        <v>0</v>
      </c>
      <c r="M1450" s="96">
        <f>[9]Mides!L1441</f>
        <v>0</v>
      </c>
      <c r="N1450" s="96" t="str">
        <f>[9]Mides!M1441</f>
        <v>X</v>
      </c>
      <c r="O1450" s="96">
        <f t="shared" si="18"/>
        <v>0</v>
      </c>
      <c r="P1450" s="96" t="str">
        <f>[9]Mides!R1441</f>
        <v>Guatemala</v>
      </c>
      <c r="Q1450" s="96" t="str">
        <f>[9]Mides!S1441</f>
        <v>Guatemala</v>
      </c>
    </row>
    <row r="1451" spans="2:17" ht="15" thickBot="1" x14ac:dyDescent="0.35">
      <c r="B1451" s="92" t="str">
        <f>[9]Mides!E1442</f>
        <v>BRITANY</v>
      </c>
      <c r="C1451" s="93" t="str">
        <f>[9]Mides!D1442</f>
        <v>BAUTISTA</v>
      </c>
      <c r="D1451" s="94" t="str">
        <f>IF([9]Mides!F1442=1,"X"," ")</f>
        <v>X</v>
      </c>
      <c r="E1451" s="94" t="str">
        <f>IF([9]Mides!F1442=2,"X"," ")</f>
        <v xml:space="preserve"> </v>
      </c>
      <c r="F1451" s="95">
        <f>[9]Mides!B1442</f>
        <v>0</v>
      </c>
      <c r="G1451" s="94" t="str">
        <f>IF(AND([9]Mides!H1442&gt;=1,[9]Mides!H1442&lt;=14),"X"," ")</f>
        <v>X</v>
      </c>
      <c r="H1451" s="94" t="str">
        <f>IF(AND([9]Mides!H1442&gt;=14,[9]Mides!H1442&lt;=30),"X"," ")</f>
        <v xml:space="preserve"> </v>
      </c>
      <c r="I1451" s="94" t="str">
        <f>IF(AND([9]Mides!H1442&gt;=31,[9]Mides!H1442&lt;=60),"X","  ")</f>
        <v xml:space="preserve">  </v>
      </c>
      <c r="J1451" s="94" t="str">
        <f>IF([9]Mides!H1442&gt;60,"X", "  ")</f>
        <v xml:space="preserve">  </v>
      </c>
      <c r="K1451" s="96">
        <f>[9]Mides!N1442</f>
        <v>0</v>
      </c>
      <c r="L1451" s="96">
        <f>[9]Mides!K1442</f>
        <v>0</v>
      </c>
      <c r="M1451" s="96">
        <f>[9]Mides!L1442</f>
        <v>0</v>
      </c>
      <c r="N1451" s="96" t="str">
        <f>[9]Mides!M1442</f>
        <v>X</v>
      </c>
      <c r="O1451" s="96">
        <f t="shared" si="18"/>
        <v>0</v>
      </c>
      <c r="P1451" s="96" t="str">
        <f>[9]Mides!R1442</f>
        <v>Guatemala</v>
      </c>
      <c r="Q1451" s="96" t="str">
        <f>[9]Mides!S1442</f>
        <v>Guatemala</v>
      </c>
    </row>
    <row r="1452" spans="2:17" ht="15" thickBot="1" x14ac:dyDescent="0.35">
      <c r="B1452" s="92" t="str">
        <f>[9]Mides!E1443</f>
        <v>LINDA</v>
      </c>
      <c r="C1452" s="93" t="str">
        <f>[9]Mides!D1443</f>
        <v>MOSCOSO</v>
      </c>
      <c r="D1452" s="94" t="str">
        <f>IF([9]Mides!F1443=1,"X"," ")</f>
        <v>X</v>
      </c>
      <c r="E1452" s="94" t="str">
        <f>IF([9]Mides!F1443=2,"X"," ")</f>
        <v xml:space="preserve"> </v>
      </c>
      <c r="F1452" s="95">
        <f>[9]Mides!B1443</f>
        <v>0</v>
      </c>
      <c r="G1452" s="94" t="str">
        <f>IF(AND([9]Mides!H1443&gt;=1,[9]Mides!H1443&lt;=14),"X"," ")</f>
        <v>X</v>
      </c>
      <c r="H1452" s="94" t="str">
        <f>IF(AND([9]Mides!H1443&gt;=14,[9]Mides!H1443&lt;=30),"X"," ")</f>
        <v xml:space="preserve"> </v>
      </c>
      <c r="I1452" s="94" t="str">
        <f>IF(AND([9]Mides!H1443&gt;=31,[9]Mides!H1443&lt;=60),"X","  ")</f>
        <v xml:space="preserve">  </v>
      </c>
      <c r="J1452" s="94" t="str">
        <f>IF([9]Mides!H1443&gt;60,"X", "  ")</f>
        <v xml:space="preserve">  </v>
      </c>
      <c r="K1452" s="96">
        <f>[9]Mides!N1443</f>
        <v>0</v>
      </c>
      <c r="L1452" s="96">
        <f>[9]Mides!K1443</f>
        <v>0</v>
      </c>
      <c r="M1452" s="96">
        <f>[9]Mides!L1443</f>
        <v>0</v>
      </c>
      <c r="N1452" s="96" t="str">
        <f>[9]Mides!M1443</f>
        <v>X</v>
      </c>
      <c r="O1452" s="96">
        <f t="shared" si="18"/>
        <v>0</v>
      </c>
      <c r="P1452" s="96" t="str">
        <f>[9]Mides!R1443</f>
        <v>Guatemala</v>
      </c>
      <c r="Q1452" s="96" t="str">
        <f>[9]Mides!S1443</f>
        <v>Guatemala</v>
      </c>
    </row>
    <row r="1453" spans="2:17" ht="15" thickBot="1" x14ac:dyDescent="0.35">
      <c r="B1453" s="92" t="str">
        <f>[9]Mides!E1444</f>
        <v>MARLIN</v>
      </c>
      <c r="C1453" s="93" t="str">
        <f>[9]Mides!D1444</f>
        <v>GATICA</v>
      </c>
      <c r="D1453" s="94" t="str">
        <f>IF([9]Mides!F1444=1,"X"," ")</f>
        <v>X</v>
      </c>
      <c r="E1453" s="94" t="str">
        <f>IF([9]Mides!F1444=2,"X"," ")</f>
        <v xml:space="preserve"> </v>
      </c>
      <c r="F1453" s="95">
        <f>[9]Mides!B1444</f>
        <v>0</v>
      </c>
      <c r="G1453" s="94" t="str">
        <f>IF(AND([9]Mides!H1444&gt;=1,[9]Mides!H1444&lt;=14),"X"," ")</f>
        <v>X</v>
      </c>
      <c r="H1453" s="94" t="str">
        <f>IF(AND([9]Mides!H1444&gt;=14,[9]Mides!H1444&lt;=30),"X"," ")</f>
        <v xml:space="preserve"> </v>
      </c>
      <c r="I1453" s="94" t="str">
        <f>IF(AND([9]Mides!H1444&gt;=31,[9]Mides!H1444&lt;=60),"X","  ")</f>
        <v xml:space="preserve">  </v>
      </c>
      <c r="J1453" s="94" t="str">
        <f>IF([9]Mides!H1444&gt;60,"X", "  ")</f>
        <v xml:space="preserve">  </v>
      </c>
      <c r="K1453" s="96">
        <f>[9]Mides!N1444</f>
        <v>0</v>
      </c>
      <c r="L1453" s="96">
        <f>[9]Mides!K1444</f>
        <v>0</v>
      </c>
      <c r="M1453" s="96">
        <f>[9]Mides!L1444</f>
        <v>0</v>
      </c>
      <c r="N1453" s="96" t="str">
        <f>[9]Mides!M1444</f>
        <v>X</v>
      </c>
      <c r="O1453" s="96">
        <f t="shared" si="18"/>
        <v>0</v>
      </c>
      <c r="P1453" s="96" t="str">
        <f>[9]Mides!R1444</f>
        <v>Guatemala</v>
      </c>
      <c r="Q1453" s="96" t="str">
        <f>[9]Mides!S1444</f>
        <v>Guatemala</v>
      </c>
    </row>
    <row r="1454" spans="2:17" ht="15" thickBot="1" x14ac:dyDescent="0.35">
      <c r="B1454" s="92" t="str">
        <f>[9]Mides!E1445</f>
        <v>ANGEL</v>
      </c>
      <c r="C1454" s="93" t="str">
        <f>[9]Mides!D1445</f>
        <v>OLIVA</v>
      </c>
      <c r="D1454" s="94" t="str">
        <f>IF([9]Mides!F1445=1,"X"," ")</f>
        <v xml:space="preserve"> </v>
      </c>
      <c r="E1454" s="94" t="str">
        <f>IF([9]Mides!F1445=2,"X"," ")</f>
        <v>X</v>
      </c>
      <c r="F1454" s="95">
        <f>[9]Mides!B1445</f>
        <v>0</v>
      </c>
      <c r="G1454" s="94" t="str">
        <f>IF(AND([9]Mides!H1445&gt;=1,[9]Mides!H1445&lt;=14),"X"," ")</f>
        <v>X</v>
      </c>
      <c r="H1454" s="94" t="str">
        <f>IF(AND([9]Mides!H1445&gt;=14,[9]Mides!H1445&lt;=30),"X"," ")</f>
        <v xml:space="preserve"> </v>
      </c>
      <c r="I1454" s="94" t="str">
        <f>IF(AND([9]Mides!H1445&gt;=31,[9]Mides!H1445&lt;=60),"X","  ")</f>
        <v xml:space="preserve">  </v>
      </c>
      <c r="J1454" s="94" t="str">
        <f>IF([9]Mides!H1445&gt;60,"X", "  ")</f>
        <v xml:space="preserve">  </v>
      </c>
      <c r="K1454" s="96">
        <f>[9]Mides!N1445</f>
        <v>0</v>
      </c>
      <c r="L1454" s="96">
        <f>[9]Mides!K1445</f>
        <v>0</v>
      </c>
      <c r="M1454" s="96">
        <f>[9]Mides!L1445</f>
        <v>0</v>
      </c>
      <c r="N1454" s="96" t="str">
        <f>[9]Mides!M1445</f>
        <v>X</v>
      </c>
      <c r="O1454" s="96">
        <f t="shared" si="18"/>
        <v>0</v>
      </c>
      <c r="P1454" s="96" t="str">
        <f>[9]Mides!R1445</f>
        <v>Guatemala</v>
      </c>
      <c r="Q1454" s="96" t="str">
        <f>[9]Mides!S1445</f>
        <v>Guatemala</v>
      </c>
    </row>
    <row r="1455" spans="2:17" ht="15" thickBot="1" x14ac:dyDescent="0.35">
      <c r="B1455" s="92" t="str">
        <f>[9]Mides!E1446</f>
        <v>ESTUARDO</v>
      </c>
      <c r="C1455" s="93" t="str">
        <f>[9]Mides!D1446</f>
        <v>RODAS</v>
      </c>
      <c r="D1455" s="94" t="str">
        <f>IF([9]Mides!F1446=1,"X"," ")</f>
        <v xml:space="preserve"> </v>
      </c>
      <c r="E1455" s="94" t="str">
        <f>IF([9]Mides!F1446=2,"X"," ")</f>
        <v>X</v>
      </c>
      <c r="F1455" s="95">
        <f>[9]Mides!B1446</f>
        <v>0</v>
      </c>
      <c r="G1455" s="94" t="str">
        <f>IF(AND([9]Mides!H1446&gt;=1,[9]Mides!H1446&lt;=14),"X"," ")</f>
        <v>X</v>
      </c>
      <c r="H1455" s="94" t="str">
        <f>IF(AND([9]Mides!H1446&gt;=14,[9]Mides!H1446&lt;=30),"X"," ")</f>
        <v xml:space="preserve"> </v>
      </c>
      <c r="I1455" s="94" t="str">
        <f>IF(AND([9]Mides!H1446&gt;=31,[9]Mides!H1446&lt;=60),"X","  ")</f>
        <v xml:space="preserve">  </v>
      </c>
      <c r="J1455" s="94" t="str">
        <f>IF([9]Mides!H1446&gt;60,"X", "  ")</f>
        <v xml:space="preserve">  </v>
      </c>
      <c r="K1455" s="96">
        <f>[9]Mides!N1446</f>
        <v>0</v>
      </c>
      <c r="L1455" s="96">
        <f>[9]Mides!K1446</f>
        <v>0</v>
      </c>
      <c r="M1455" s="96">
        <f>[9]Mides!L1446</f>
        <v>0</v>
      </c>
      <c r="N1455" s="96" t="str">
        <f>[9]Mides!M1446</f>
        <v>X</v>
      </c>
      <c r="O1455" s="96">
        <f t="shared" si="18"/>
        <v>0</v>
      </c>
      <c r="P1455" s="96" t="str">
        <f>[9]Mides!R1446</f>
        <v>Guatemala</v>
      </c>
      <c r="Q1455" s="96" t="str">
        <f>[9]Mides!S1446</f>
        <v>Guatemala</v>
      </c>
    </row>
    <row r="1456" spans="2:17" ht="15" thickBot="1" x14ac:dyDescent="0.35">
      <c r="B1456" s="92" t="str">
        <f>[9]Mides!E1447</f>
        <v>DAYANA</v>
      </c>
      <c r="C1456" s="93" t="str">
        <f>[9]Mides!D1447</f>
        <v>RAMIREZ</v>
      </c>
      <c r="D1456" s="94" t="str">
        <f>IF([9]Mides!F1447=1,"X"," ")</f>
        <v>X</v>
      </c>
      <c r="E1456" s="94" t="str">
        <f>IF([9]Mides!F1447=2,"X"," ")</f>
        <v xml:space="preserve"> </v>
      </c>
      <c r="F1456" s="95">
        <f>[9]Mides!B1447</f>
        <v>0</v>
      </c>
      <c r="G1456" s="94" t="str">
        <f>IF(AND([9]Mides!H1447&gt;=1,[9]Mides!H1447&lt;=14),"X"," ")</f>
        <v>X</v>
      </c>
      <c r="H1456" s="94" t="str">
        <f>IF(AND([9]Mides!H1447&gt;=14,[9]Mides!H1447&lt;=30),"X"," ")</f>
        <v>X</v>
      </c>
      <c r="I1456" s="94" t="str">
        <f>IF(AND([9]Mides!H1447&gt;=31,[9]Mides!H1447&lt;=60),"X","  ")</f>
        <v xml:space="preserve">  </v>
      </c>
      <c r="J1456" s="94" t="str">
        <f>IF([9]Mides!H1447&gt;60,"X", "  ")</f>
        <v xml:space="preserve">  </v>
      </c>
      <c r="K1456" s="96">
        <f>[9]Mides!N1447</f>
        <v>0</v>
      </c>
      <c r="L1456" s="96">
        <f>[9]Mides!K1447</f>
        <v>0</v>
      </c>
      <c r="M1456" s="96">
        <f>[9]Mides!L1447</f>
        <v>0</v>
      </c>
      <c r="N1456" s="96" t="str">
        <f>[9]Mides!M1447</f>
        <v>X</v>
      </c>
      <c r="O1456" s="96">
        <f t="shared" si="18"/>
        <v>0</v>
      </c>
      <c r="P1456" s="96" t="str">
        <f>[9]Mides!R1447</f>
        <v>Guatemala</v>
      </c>
      <c r="Q1456" s="96" t="str">
        <f>[9]Mides!S1447</f>
        <v>Guatemala</v>
      </c>
    </row>
    <row r="1457" spans="2:17" ht="15" thickBot="1" x14ac:dyDescent="0.35">
      <c r="B1457" s="92" t="str">
        <f>[9]Mides!E1448</f>
        <v>ANGEL</v>
      </c>
      <c r="C1457" s="93" t="str">
        <f>[9]Mides!D1448</f>
        <v>PEREZ</v>
      </c>
      <c r="D1457" s="94" t="str">
        <f>IF([9]Mides!F1448=1,"X"," ")</f>
        <v xml:space="preserve"> </v>
      </c>
      <c r="E1457" s="94" t="str">
        <f>IF([9]Mides!F1448=2,"X"," ")</f>
        <v>X</v>
      </c>
      <c r="F1457" s="95">
        <f>[9]Mides!B1448</f>
        <v>0</v>
      </c>
      <c r="G1457" s="94" t="str">
        <f>IF(AND([9]Mides!H1448&gt;=1,[9]Mides!H1448&lt;=14),"X"," ")</f>
        <v>X</v>
      </c>
      <c r="H1457" s="94" t="str">
        <f>IF(AND([9]Mides!H1448&gt;=14,[9]Mides!H1448&lt;=30),"X"," ")</f>
        <v>X</v>
      </c>
      <c r="I1457" s="94" t="str">
        <f>IF(AND([9]Mides!H1448&gt;=31,[9]Mides!H1448&lt;=60),"X","  ")</f>
        <v xml:space="preserve">  </v>
      </c>
      <c r="J1457" s="94" t="str">
        <f>IF([9]Mides!H1448&gt;60,"X", "  ")</f>
        <v xml:space="preserve">  </v>
      </c>
      <c r="K1457" s="96">
        <f>[9]Mides!N1448</f>
        <v>0</v>
      </c>
      <c r="L1457" s="96">
        <f>[9]Mides!K1448</f>
        <v>0</v>
      </c>
      <c r="M1457" s="96">
        <f>[9]Mides!L1448</f>
        <v>0</v>
      </c>
      <c r="N1457" s="96" t="str">
        <f>[9]Mides!M1448</f>
        <v>X</v>
      </c>
      <c r="O1457" s="96">
        <f t="shared" si="18"/>
        <v>0</v>
      </c>
      <c r="P1457" s="96" t="str">
        <f>[9]Mides!R1448</f>
        <v>Guatemala</v>
      </c>
      <c r="Q1457" s="96" t="str">
        <f>[9]Mides!S1448</f>
        <v>Guatemala</v>
      </c>
    </row>
    <row r="1458" spans="2:17" ht="15" thickBot="1" x14ac:dyDescent="0.35">
      <c r="B1458" s="92" t="str">
        <f>[9]Mides!E1449</f>
        <v>IZABELA</v>
      </c>
      <c r="C1458" s="93" t="str">
        <f>[9]Mides!D1449</f>
        <v>CASTILLO</v>
      </c>
      <c r="D1458" s="94" t="str">
        <f>IF([9]Mides!F1449=1,"X"," ")</f>
        <v>X</v>
      </c>
      <c r="E1458" s="94" t="str">
        <f>IF([9]Mides!F1449=2,"X"," ")</f>
        <v xml:space="preserve"> </v>
      </c>
      <c r="F1458" s="95">
        <f>[9]Mides!B1449</f>
        <v>0</v>
      </c>
      <c r="G1458" s="94" t="str">
        <f>IF(AND([9]Mides!H1449&gt;=1,[9]Mides!H1449&lt;=14),"X"," ")</f>
        <v>X</v>
      </c>
      <c r="H1458" s="94" t="str">
        <f>IF(AND([9]Mides!H1449&gt;=14,[9]Mides!H1449&lt;=30),"X"," ")</f>
        <v xml:space="preserve"> </v>
      </c>
      <c r="I1458" s="94" t="str">
        <f>IF(AND([9]Mides!H1449&gt;=31,[9]Mides!H1449&lt;=60),"X","  ")</f>
        <v xml:space="preserve">  </v>
      </c>
      <c r="J1458" s="94" t="str">
        <f>IF([9]Mides!H1449&gt;60,"X", "  ")</f>
        <v xml:space="preserve">  </v>
      </c>
      <c r="K1458" s="96">
        <f>[9]Mides!N1449</f>
        <v>0</v>
      </c>
      <c r="L1458" s="96">
        <f>[9]Mides!K1449</f>
        <v>0</v>
      </c>
      <c r="M1458" s="96">
        <f>[9]Mides!L1449</f>
        <v>0</v>
      </c>
      <c r="N1458" s="96" t="str">
        <f>[9]Mides!M1449</f>
        <v>X</v>
      </c>
      <c r="O1458" s="96">
        <f t="shared" si="18"/>
        <v>0</v>
      </c>
      <c r="P1458" s="96" t="str">
        <f>[9]Mides!R1449</f>
        <v>Guatemala</v>
      </c>
      <c r="Q1458" s="96" t="str">
        <f>[9]Mides!S1449</f>
        <v>Guatemala</v>
      </c>
    </row>
    <row r="1459" spans="2:17" ht="15" thickBot="1" x14ac:dyDescent="0.35">
      <c r="B1459" s="92" t="str">
        <f>[9]Mides!E1450</f>
        <v>PABLO</v>
      </c>
      <c r="C1459" s="93" t="str">
        <f>[9]Mides!D1450</f>
        <v>GATICA</v>
      </c>
      <c r="D1459" s="94" t="str">
        <f>IF([9]Mides!F1450=1,"X"," ")</f>
        <v xml:space="preserve"> </v>
      </c>
      <c r="E1459" s="94" t="str">
        <f>IF([9]Mides!F1450=2,"X"," ")</f>
        <v>X</v>
      </c>
      <c r="F1459" s="95">
        <f>[9]Mides!B1450</f>
        <v>0</v>
      </c>
      <c r="G1459" s="94" t="str">
        <f>IF(AND([9]Mides!H1450&gt;=1,[9]Mides!H1450&lt;=14),"X"," ")</f>
        <v>X</v>
      </c>
      <c r="H1459" s="94" t="str">
        <f>IF(AND([9]Mides!H1450&gt;=14,[9]Mides!H1450&lt;=30),"X"," ")</f>
        <v xml:space="preserve"> </v>
      </c>
      <c r="I1459" s="94" t="str">
        <f>IF(AND([9]Mides!H1450&gt;=31,[9]Mides!H1450&lt;=60),"X","  ")</f>
        <v xml:space="preserve">  </v>
      </c>
      <c r="J1459" s="94" t="str">
        <f>IF([9]Mides!H1450&gt;60,"X", "  ")</f>
        <v xml:space="preserve">  </v>
      </c>
      <c r="K1459" s="96">
        <f>[9]Mides!N1450</f>
        <v>0</v>
      </c>
      <c r="L1459" s="96">
        <f>[9]Mides!K1450</f>
        <v>0</v>
      </c>
      <c r="M1459" s="96">
        <f>[9]Mides!L1450</f>
        <v>0</v>
      </c>
      <c r="N1459" s="96" t="str">
        <f>[9]Mides!M1450</f>
        <v>X</v>
      </c>
      <c r="O1459" s="96">
        <f t="shared" si="18"/>
        <v>0</v>
      </c>
      <c r="P1459" s="96" t="str">
        <f>[9]Mides!R1450</f>
        <v>Guatemala</v>
      </c>
      <c r="Q1459" s="96" t="str">
        <f>[9]Mides!S1450</f>
        <v>Guatemala</v>
      </c>
    </row>
    <row r="1460" spans="2:17" ht="15" thickBot="1" x14ac:dyDescent="0.35">
      <c r="B1460" s="92" t="str">
        <f>[9]Mides!E1451</f>
        <v>ALIZA</v>
      </c>
      <c r="C1460" s="93" t="str">
        <f>[9]Mides!D1451</f>
        <v>RECINOS</v>
      </c>
      <c r="D1460" s="94" t="str">
        <f>IF([9]Mides!F1451=1,"X"," ")</f>
        <v>X</v>
      </c>
      <c r="E1460" s="94" t="str">
        <f>IF([9]Mides!F1451=2,"X"," ")</f>
        <v xml:space="preserve"> </v>
      </c>
      <c r="F1460" s="95">
        <f>[9]Mides!B1451</f>
        <v>0</v>
      </c>
      <c r="G1460" s="94" t="str">
        <f>IF(AND([9]Mides!H1451&gt;=1,[9]Mides!H1451&lt;=14),"X"," ")</f>
        <v xml:space="preserve"> </v>
      </c>
      <c r="H1460" s="94" t="str">
        <f>IF(AND([9]Mides!H1451&gt;=14,[9]Mides!H1451&lt;=30),"X"," ")</f>
        <v>X</v>
      </c>
      <c r="I1460" s="94" t="str">
        <f>IF(AND([9]Mides!H1451&gt;=31,[9]Mides!H1451&lt;=60),"X","  ")</f>
        <v xml:space="preserve">  </v>
      </c>
      <c r="J1460" s="94" t="str">
        <f>IF([9]Mides!H1451&gt;60,"X", "  ")</f>
        <v xml:space="preserve">  </v>
      </c>
      <c r="K1460" s="96">
        <f>[9]Mides!N1451</f>
        <v>0</v>
      </c>
      <c r="L1460" s="96">
        <f>[9]Mides!K1451</f>
        <v>0</v>
      </c>
      <c r="M1460" s="96">
        <f>[9]Mides!L1451</f>
        <v>0</v>
      </c>
      <c r="N1460" s="96" t="str">
        <f>[9]Mides!M1451</f>
        <v>X</v>
      </c>
      <c r="O1460" s="96">
        <f>SUM(K1460:N1460)</f>
        <v>0</v>
      </c>
      <c r="P1460" s="96" t="str">
        <f>[9]Mides!R1451</f>
        <v>Guatemala</v>
      </c>
      <c r="Q1460" s="96" t="str">
        <f>[9]Mides!S1451</f>
        <v>Guatemala</v>
      </c>
    </row>
    <row r="1461" spans="2:17" ht="15" thickBot="1" x14ac:dyDescent="0.35">
      <c r="B1461" s="92" t="str">
        <f>[9]Mides!E1452</f>
        <v>ANGEL</v>
      </c>
      <c r="C1461" s="93" t="str">
        <f>[9]Mides!D1452</f>
        <v>RECINOS</v>
      </c>
      <c r="D1461" s="94" t="str">
        <f>IF([9]Mides!F1452=1,"X"," ")</f>
        <v xml:space="preserve"> </v>
      </c>
      <c r="E1461" s="94" t="str">
        <f>IF([9]Mides!F1452=2,"X"," ")</f>
        <v>X</v>
      </c>
      <c r="F1461" s="95">
        <f>[9]Mides!B1452</f>
        <v>0</v>
      </c>
      <c r="G1461" s="94" t="str">
        <f>IF(AND([9]Mides!H1452&gt;=1,[9]Mides!H1452&lt;=14),"X"," ")</f>
        <v xml:space="preserve"> </v>
      </c>
      <c r="H1461" s="94" t="str">
        <f>IF(AND([9]Mides!H1452&gt;=14,[9]Mides!H1452&lt;=30),"X"," ")</f>
        <v>X</v>
      </c>
      <c r="I1461" s="94" t="str">
        <f>IF(AND([9]Mides!H1452&gt;=31,[9]Mides!H1452&lt;=60),"X","  ")</f>
        <v xml:space="preserve">  </v>
      </c>
      <c r="J1461" s="94" t="str">
        <f>IF([9]Mides!H1452&gt;60,"X", "  ")</f>
        <v xml:space="preserve">  </v>
      </c>
      <c r="K1461" s="96">
        <f>[9]Mides!N1452</f>
        <v>0</v>
      </c>
      <c r="L1461" s="96">
        <f>[9]Mides!K1452</f>
        <v>0</v>
      </c>
      <c r="M1461" s="96">
        <f>[9]Mides!L1452</f>
        <v>0</v>
      </c>
      <c r="N1461" s="96" t="str">
        <f>[9]Mides!M1452</f>
        <v>X</v>
      </c>
      <c r="O1461" s="96">
        <f t="shared" ref="O1461:O1524" si="19">SUM(K1461:N1461)</f>
        <v>0</v>
      </c>
      <c r="P1461" s="96" t="str">
        <f>[9]Mides!R1452</f>
        <v>Guatemala</v>
      </c>
      <c r="Q1461" s="96" t="str">
        <f>[9]Mides!S1452</f>
        <v>Guatemala</v>
      </c>
    </row>
    <row r="1462" spans="2:17" ht="15" thickBot="1" x14ac:dyDescent="0.35">
      <c r="B1462" s="92" t="str">
        <f>[9]Mides!E1453</f>
        <v>CRISTHOPHER</v>
      </c>
      <c r="C1462" s="93" t="str">
        <f>[9]Mides!D1453</f>
        <v>RECINOS</v>
      </c>
      <c r="D1462" s="94" t="str">
        <f>IF([9]Mides!F1453=1,"X"," ")</f>
        <v xml:space="preserve"> </v>
      </c>
      <c r="E1462" s="94" t="str">
        <f>IF([9]Mides!F1453=2,"X"," ")</f>
        <v>X</v>
      </c>
      <c r="F1462" s="95">
        <f>[9]Mides!B1453</f>
        <v>0</v>
      </c>
      <c r="G1462" s="94" t="str">
        <f>IF(AND([9]Mides!H1453&gt;=1,[9]Mides!H1453&lt;=14),"X"," ")</f>
        <v xml:space="preserve"> </v>
      </c>
      <c r="H1462" s="94" t="str">
        <f>IF(AND([9]Mides!H1453&gt;=14,[9]Mides!H1453&lt;=30),"X"," ")</f>
        <v>X</v>
      </c>
      <c r="I1462" s="94" t="str">
        <f>IF(AND([9]Mides!H1453&gt;=31,[9]Mides!H1453&lt;=60),"X","  ")</f>
        <v xml:space="preserve">  </v>
      </c>
      <c r="J1462" s="94" t="str">
        <f>IF([9]Mides!H1453&gt;60,"X", "  ")</f>
        <v xml:space="preserve">  </v>
      </c>
      <c r="K1462" s="96">
        <f>[9]Mides!N1453</f>
        <v>0</v>
      </c>
      <c r="L1462" s="96">
        <f>[9]Mides!K1453</f>
        <v>0</v>
      </c>
      <c r="M1462" s="96">
        <f>[9]Mides!L1453</f>
        <v>0</v>
      </c>
      <c r="N1462" s="96" t="str">
        <f>[9]Mides!M1453</f>
        <v>X</v>
      </c>
      <c r="O1462" s="96">
        <f t="shared" si="19"/>
        <v>0</v>
      </c>
      <c r="P1462" s="96" t="str">
        <f>[9]Mides!R1453</f>
        <v>Guatemala</v>
      </c>
      <c r="Q1462" s="96" t="str">
        <f>[9]Mides!S1453</f>
        <v>Guatemala</v>
      </c>
    </row>
    <row r="1463" spans="2:17" ht="15" thickBot="1" x14ac:dyDescent="0.35">
      <c r="B1463" s="92" t="str">
        <f>[9]Mides!E1454</f>
        <v>MADELIN</v>
      </c>
      <c r="C1463" s="93" t="str">
        <f>[9]Mides!D1454</f>
        <v>CARRANZA</v>
      </c>
      <c r="D1463" s="94" t="str">
        <f>IF([9]Mides!F1454=1,"X"," ")</f>
        <v>X</v>
      </c>
      <c r="E1463" s="94" t="str">
        <f>IF([9]Mides!F1454=2,"X"," ")</f>
        <v xml:space="preserve"> </v>
      </c>
      <c r="F1463" s="95">
        <f>[9]Mides!B1454</f>
        <v>0</v>
      </c>
      <c r="G1463" s="94" t="str">
        <f>IF(AND([9]Mides!H1454&gt;=1,[9]Mides!H1454&lt;=14),"X"," ")</f>
        <v>X</v>
      </c>
      <c r="H1463" s="94" t="str">
        <f>IF(AND([9]Mides!H1454&gt;=14,[9]Mides!H1454&lt;=30),"X"," ")</f>
        <v xml:space="preserve"> </v>
      </c>
      <c r="I1463" s="94" t="str">
        <f>IF(AND([9]Mides!H1454&gt;=31,[9]Mides!H1454&lt;=60),"X","  ")</f>
        <v xml:space="preserve">  </v>
      </c>
      <c r="J1463" s="94" t="str">
        <f>IF([9]Mides!H1454&gt;60,"X", "  ")</f>
        <v xml:space="preserve">  </v>
      </c>
      <c r="K1463" s="96">
        <f>[9]Mides!N1454</f>
        <v>0</v>
      </c>
      <c r="L1463" s="96">
        <f>[9]Mides!K1454</f>
        <v>0</v>
      </c>
      <c r="M1463" s="96">
        <f>[9]Mides!L1454</f>
        <v>0</v>
      </c>
      <c r="N1463" s="96" t="str">
        <f>[9]Mides!M1454</f>
        <v>X</v>
      </c>
      <c r="O1463" s="96">
        <f t="shared" si="19"/>
        <v>0</v>
      </c>
      <c r="P1463" s="96" t="str">
        <f>[9]Mides!R1454</f>
        <v>Guatemala</v>
      </c>
      <c r="Q1463" s="96" t="str">
        <f>[9]Mides!S1454</f>
        <v>Guatemala</v>
      </c>
    </row>
    <row r="1464" spans="2:17" ht="15" thickBot="1" x14ac:dyDescent="0.35">
      <c r="B1464" s="92" t="str">
        <f>[9]Mides!E1455</f>
        <v>ANGEL</v>
      </c>
      <c r="C1464" s="93" t="str">
        <f>[9]Mides!D1455</f>
        <v>ALVAREZ</v>
      </c>
      <c r="D1464" s="94" t="str">
        <f>IF([9]Mides!F1455=1,"X"," ")</f>
        <v xml:space="preserve"> </v>
      </c>
      <c r="E1464" s="94" t="str">
        <f>IF([9]Mides!F1455=2,"X"," ")</f>
        <v>X</v>
      </c>
      <c r="F1464" s="95">
        <f>[9]Mides!B1455</f>
        <v>0</v>
      </c>
      <c r="G1464" s="94" t="str">
        <f>IF(AND([9]Mides!H1455&gt;=1,[9]Mides!H1455&lt;=14),"X"," ")</f>
        <v xml:space="preserve"> </v>
      </c>
      <c r="H1464" s="94" t="str">
        <f>IF(AND([9]Mides!H1455&gt;=14,[9]Mides!H1455&lt;=30),"X"," ")</f>
        <v>X</v>
      </c>
      <c r="I1464" s="94" t="str">
        <f>IF(AND([9]Mides!H1455&gt;=31,[9]Mides!H1455&lt;=60),"X","  ")</f>
        <v xml:space="preserve">  </v>
      </c>
      <c r="J1464" s="94" t="str">
        <f>IF([9]Mides!H1455&gt;60,"X", "  ")</f>
        <v xml:space="preserve">  </v>
      </c>
      <c r="K1464" s="96">
        <f>[9]Mides!N1455</f>
        <v>0</v>
      </c>
      <c r="L1464" s="96">
        <f>[9]Mides!K1455</f>
        <v>0</v>
      </c>
      <c r="M1464" s="96">
        <f>[9]Mides!L1455</f>
        <v>0</v>
      </c>
      <c r="N1464" s="96" t="str">
        <f>[9]Mides!M1455</f>
        <v>X</v>
      </c>
      <c r="O1464" s="96">
        <f t="shared" si="19"/>
        <v>0</v>
      </c>
      <c r="P1464" s="96" t="str">
        <f>[9]Mides!R1455</f>
        <v>Guatemala</v>
      </c>
      <c r="Q1464" s="96" t="str">
        <f>[9]Mides!S1455</f>
        <v>Guatemala</v>
      </c>
    </row>
    <row r="1465" spans="2:17" ht="15" thickBot="1" x14ac:dyDescent="0.35">
      <c r="B1465" s="92" t="str">
        <f>[9]Mides!E1456</f>
        <v>MARIA</v>
      </c>
      <c r="C1465" s="93" t="str">
        <f>[9]Mides!D1456</f>
        <v>ALVAREZ</v>
      </c>
      <c r="D1465" s="94" t="str">
        <f>IF([9]Mides!F1456=1,"X"," ")</f>
        <v xml:space="preserve"> </v>
      </c>
      <c r="E1465" s="94" t="str">
        <f>IF([9]Mides!F1456=2,"X"," ")</f>
        <v>X</v>
      </c>
      <c r="F1465" s="95">
        <f>[9]Mides!B1456</f>
        <v>0</v>
      </c>
      <c r="G1465" s="94" t="str">
        <f>IF(AND([9]Mides!H1456&gt;=1,[9]Mides!H1456&lt;=14),"X"," ")</f>
        <v xml:space="preserve"> </v>
      </c>
      <c r="H1465" s="94" t="str">
        <f>IF(AND([9]Mides!H1456&gt;=14,[9]Mides!H1456&lt;=30),"X"," ")</f>
        <v>X</v>
      </c>
      <c r="I1465" s="94" t="str">
        <f>IF(AND([9]Mides!H1456&gt;=31,[9]Mides!H1456&lt;=60),"X","  ")</f>
        <v xml:space="preserve">  </v>
      </c>
      <c r="J1465" s="94" t="str">
        <f>IF([9]Mides!H1456&gt;60,"X", "  ")</f>
        <v xml:space="preserve">  </v>
      </c>
      <c r="K1465" s="96">
        <f>[9]Mides!N1456</f>
        <v>0</v>
      </c>
      <c r="L1465" s="96">
        <f>[9]Mides!K1456</f>
        <v>0</v>
      </c>
      <c r="M1465" s="96">
        <f>[9]Mides!L1456</f>
        <v>0</v>
      </c>
      <c r="N1465" s="96" t="str">
        <f>[9]Mides!M1456</f>
        <v>X</v>
      </c>
      <c r="O1465" s="96">
        <f t="shared" si="19"/>
        <v>0</v>
      </c>
      <c r="P1465" s="96" t="str">
        <f>[9]Mides!R1456</f>
        <v>Guatemala</v>
      </c>
      <c r="Q1465" s="96" t="str">
        <f>[9]Mides!S1456</f>
        <v>Guatemala</v>
      </c>
    </row>
    <row r="1466" spans="2:17" ht="15" thickBot="1" x14ac:dyDescent="0.35">
      <c r="B1466" s="92" t="str">
        <f>[9]Mides!E1457</f>
        <v>ANGEL</v>
      </c>
      <c r="C1466" s="93" t="str">
        <f>[9]Mides!D1457</f>
        <v>ALVAREZ</v>
      </c>
      <c r="D1466" s="94" t="str">
        <f>IF([9]Mides!F1457=1,"X"," ")</f>
        <v xml:space="preserve"> </v>
      </c>
      <c r="E1466" s="94" t="str">
        <f>IF([9]Mides!F1457=2,"X"," ")</f>
        <v>X</v>
      </c>
      <c r="F1466" s="95">
        <f>[9]Mides!B1457</f>
        <v>0</v>
      </c>
      <c r="G1466" s="94" t="str">
        <f>IF(AND([9]Mides!H1457&gt;=1,[9]Mides!H1457&lt;=14),"X"," ")</f>
        <v xml:space="preserve"> </v>
      </c>
      <c r="H1466" s="94" t="str">
        <f>IF(AND([9]Mides!H1457&gt;=14,[9]Mides!H1457&lt;=30),"X"," ")</f>
        <v>X</v>
      </c>
      <c r="I1466" s="94" t="str">
        <f>IF(AND([9]Mides!H1457&gt;=31,[9]Mides!H1457&lt;=60),"X","  ")</f>
        <v xml:space="preserve">  </v>
      </c>
      <c r="J1466" s="94" t="str">
        <f>IF([9]Mides!H1457&gt;60,"X", "  ")</f>
        <v xml:space="preserve">  </v>
      </c>
      <c r="K1466" s="96">
        <f>[9]Mides!N1457</f>
        <v>0</v>
      </c>
      <c r="L1466" s="96">
        <f>[9]Mides!K1457</f>
        <v>0</v>
      </c>
      <c r="M1466" s="96">
        <f>[9]Mides!L1457</f>
        <v>0</v>
      </c>
      <c r="N1466" s="96" t="str">
        <f>[9]Mides!M1457</f>
        <v>X</v>
      </c>
      <c r="O1466" s="96">
        <f t="shared" si="19"/>
        <v>0</v>
      </c>
      <c r="P1466" s="96" t="str">
        <f>[9]Mides!R1457</f>
        <v>Guatemala</v>
      </c>
      <c r="Q1466" s="96" t="str">
        <f>[9]Mides!S1457</f>
        <v>Guatemala</v>
      </c>
    </row>
    <row r="1467" spans="2:17" ht="15" thickBot="1" x14ac:dyDescent="0.35">
      <c r="B1467" s="92" t="str">
        <f>[9]Mides!E1458</f>
        <v>KRISTA</v>
      </c>
      <c r="C1467" s="93" t="str">
        <f>[9]Mides!D1458</f>
        <v>VASQUEZ</v>
      </c>
      <c r="D1467" s="94" t="str">
        <f>IF([9]Mides!F1458=1,"X"," ")</f>
        <v>X</v>
      </c>
      <c r="E1467" s="94" t="str">
        <f>IF([9]Mides!F1458=2,"X"," ")</f>
        <v xml:space="preserve"> </v>
      </c>
      <c r="F1467" s="95">
        <f>[9]Mides!B1458</f>
        <v>0</v>
      </c>
      <c r="G1467" s="94" t="str">
        <f>IF(AND([9]Mides!H1458&gt;=1,[9]Mides!H1458&lt;=14),"X"," ")</f>
        <v>X</v>
      </c>
      <c r="H1467" s="94" t="str">
        <f>IF(AND([9]Mides!H1458&gt;=14,[9]Mides!H1458&lt;=30),"X"," ")</f>
        <v>X</v>
      </c>
      <c r="I1467" s="94" t="str">
        <f>IF(AND([9]Mides!H1458&gt;=31,[9]Mides!H1458&lt;=60),"X","  ")</f>
        <v xml:space="preserve">  </v>
      </c>
      <c r="J1467" s="94" t="str">
        <f>IF([9]Mides!H1458&gt;60,"X", "  ")</f>
        <v xml:space="preserve">  </v>
      </c>
      <c r="K1467" s="96">
        <f>[9]Mides!N1458</f>
        <v>0</v>
      </c>
      <c r="L1467" s="96">
        <f>[9]Mides!K1458</f>
        <v>0</v>
      </c>
      <c r="M1467" s="96">
        <f>[9]Mides!L1458</f>
        <v>0</v>
      </c>
      <c r="N1467" s="96" t="str">
        <f>[9]Mides!M1458</f>
        <v>X</v>
      </c>
      <c r="O1467" s="96">
        <f t="shared" si="19"/>
        <v>0</v>
      </c>
      <c r="P1467" s="96" t="str">
        <f>[9]Mides!R1458</f>
        <v>Guatemala</v>
      </c>
      <c r="Q1467" s="96" t="str">
        <f>[9]Mides!S1458</f>
        <v>Guatemala</v>
      </c>
    </row>
    <row r="1468" spans="2:17" ht="15" thickBot="1" x14ac:dyDescent="0.35">
      <c r="B1468" s="92" t="str">
        <f>[9]Mides!E1459</f>
        <v>LUIS</v>
      </c>
      <c r="C1468" s="93" t="str">
        <f>[9]Mides!D1459</f>
        <v>VASQUEZ</v>
      </c>
      <c r="D1468" s="94" t="str">
        <f>IF([9]Mides!F1459=1,"X"," ")</f>
        <v xml:space="preserve"> </v>
      </c>
      <c r="E1468" s="94" t="str">
        <f>IF([9]Mides!F1459=2,"X"," ")</f>
        <v>X</v>
      </c>
      <c r="F1468" s="95">
        <f>[9]Mides!B1459</f>
        <v>0</v>
      </c>
      <c r="G1468" s="94" t="str">
        <f>IF(AND([9]Mides!H1459&gt;=1,[9]Mides!H1459&lt;=14),"X"," ")</f>
        <v>X</v>
      </c>
      <c r="H1468" s="94" t="str">
        <f>IF(AND([9]Mides!H1459&gt;=14,[9]Mides!H1459&lt;=30),"X"," ")</f>
        <v xml:space="preserve"> </v>
      </c>
      <c r="I1468" s="94" t="str">
        <f>IF(AND([9]Mides!H1459&gt;=31,[9]Mides!H1459&lt;=60),"X","  ")</f>
        <v xml:space="preserve">  </v>
      </c>
      <c r="J1468" s="94" t="str">
        <f>IF([9]Mides!H1459&gt;60,"X", "  ")</f>
        <v xml:space="preserve">  </v>
      </c>
      <c r="K1468" s="96">
        <f>[9]Mides!N1459</f>
        <v>0</v>
      </c>
      <c r="L1468" s="96">
        <f>[9]Mides!K1459</f>
        <v>0</v>
      </c>
      <c r="M1468" s="96">
        <f>[9]Mides!L1459</f>
        <v>0</v>
      </c>
      <c r="N1468" s="96" t="str">
        <f>[9]Mides!M1459</f>
        <v>X</v>
      </c>
      <c r="O1468" s="96">
        <f t="shared" si="19"/>
        <v>0</v>
      </c>
      <c r="P1468" s="96" t="str">
        <f>[9]Mides!R1459</f>
        <v>Guatemala</v>
      </c>
      <c r="Q1468" s="96" t="str">
        <f>[9]Mides!S1459</f>
        <v>Guatemala</v>
      </c>
    </row>
    <row r="1469" spans="2:17" ht="15" thickBot="1" x14ac:dyDescent="0.35">
      <c r="B1469" s="92" t="str">
        <f>[9]Mides!E1460</f>
        <v>MARIA</v>
      </c>
      <c r="C1469" s="93" t="str">
        <f>[9]Mides!D1460</f>
        <v>CEBALLOS</v>
      </c>
      <c r="D1469" s="94" t="str">
        <f>IF([9]Mides!F1460=1,"X"," ")</f>
        <v>X</v>
      </c>
      <c r="E1469" s="94" t="str">
        <f>IF([9]Mides!F1460=2,"X"," ")</f>
        <v xml:space="preserve"> </v>
      </c>
      <c r="F1469" s="95">
        <f>[9]Mides!B1460</f>
        <v>0</v>
      </c>
      <c r="G1469" s="94" t="str">
        <f>IF(AND([9]Mides!H1460&gt;=1,[9]Mides!H1460&lt;=14),"X"," ")</f>
        <v>X</v>
      </c>
      <c r="H1469" s="94" t="str">
        <f>IF(AND([9]Mides!H1460&gt;=14,[9]Mides!H1460&lt;=30),"X"," ")</f>
        <v xml:space="preserve"> </v>
      </c>
      <c r="I1469" s="94" t="str">
        <f>IF(AND([9]Mides!H1460&gt;=31,[9]Mides!H1460&lt;=60),"X","  ")</f>
        <v xml:space="preserve">  </v>
      </c>
      <c r="J1469" s="94" t="str">
        <f>IF([9]Mides!H1460&gt;60,"X", "  ")</f>
        <v xml:space="preserve">  </v>
      </c>
      <c r="K1469" s="96">
        <f>[9]Mides!N1460</f>
        <v>0</v>
      </c>
      <c r="L1469" s="96">
        <f>[9]Mides!K1460</f>
        <v>0</v>
      </c>
      <c r="M1469" s="96">
        <f>[9]Mides!L1460</f>
        <v>0</v>
      </c>
      <c r="N1469" s="96" t="str">
        <f>[9]Mides!M1460</f>
        <v>X</v>
      </c>
      <c r="O1469" s="96">
        <f t="shared" si="19"/>
        <v>0</v>
      </c>
      <c r="P1469" s="96" t="str">
        <f>[9]Mides!R1460</f>
        <v>Guatemala</v>
      </c>
      <c r="Q1469" s="96" t="str">
        <f>[9]Mides!S1460</f>
        <v>Guatemala</v>
      </c>
    </row>
    <row r="1470" spans="2:17" ht="15" thickBot="1" x14ac:dyDescent="0.35">
      <c r="B1470" s="92" t="str">
        <f>[9]Mides!E1461</f>
        <v>MANUEL</v>
      </c>
      <c r="C1470" s="93" t="str">
        <f>[9]Mides!D1461</f>
        <v>CASTILLO</v>
      </c>
      <c r="D1470" s="94" t="str">
        <f>IF([9]Mides!F1461=1,"X"," ")</f>
        <v xml:space="preserve"> </v>
      </c>
      <c r="E1470" s="94" t="str">
        <f>IF([9]Mides!F1461=2,"X"," ")</f>
        <v>X</v>
      </c>
      <c r="F1470" s="95">
        <f>[9]Mides!B1461</f>
        <v>0</v>
      </c>
      <c r="G1470" s="94" t="str">
        <f>IF(AND([9]Mides!H1461&gt;=1,[9]Mides!H1461&lt;=14),"X"," ")</f>
        <v>X</v>
      </c>
      <c r="H1470" s="94" t="str">
        <f>IF(AND([9]Mides!H1461&gt;=14,[9]Mides!H1461&lt;=30),"X"," ")</f>
        <v xml:space="preserve"> </v>
      </c>
      <c r="I1470" s="94" t="str">
        <f>IF(AND([9]Mides!H1461&gt;=31,[9]Mides!H1461&lt;=60),"X","  ")</f>
        <v xml:space="preserve">  </v>
      </c>
      <c r="J1470" s="94" t="str">
        <f>IF([9]Mides!H1461&gt;60,"X", "  ")</f>
        <v xml:space="preserve">  </v>
      </c>
      <c r="K1470" s="96">
        <f>[9]Mides!N1461</f>
        <v>0</v>
      </c>
      <c r="L1470" s="96">
        <f>[9]Mides!K1461</f>
        <v>0</v>
      </c>
      <c r="M1470" s="96">
        <f>[9]Mides!L1461</f>
        <v>0</v>
      </c>
      <c r="N1470" s="96" t="str">
        <f>[9]Mides!M1461</f>
        <v>X</v>
      </c>
      <c r="O1470" s="96">
        <f t="shared" si="19"/>
        <v>0</v>
      </c>
      <c r="P1470" s="96" t="str">
        <f>[9]Mides!R1461</f>
        <v>Guatemala</v>
      </c>
      <c r="Q1470" s="96" t="str">
        <f>[9]Mides!S1461</f>
        <v>Guatemala</v>
      </c>
    </row>
    <row r="1471" spans="2:17" ht="15" thickBot="1" x14ac:dyDescent="0.35">
      <c r="B1471" s="92" t="str">
        <f>[9]Mides!E1462</f>
        <v>AISHA</v>
      </c>
      <c r="C1471" s="93" t="str">
        <f>[9]Mides!D1462</f>
        <v>CASTILLO</v>
      </c>
      <c r="D1471" s="94" t="str">
        <f>IF([9]Mides!F1462=1,"X"," ")</f>
        <v>X</v>
      </c>
      <c r="E1471" s="94" t="str">
        <f>IF([9]Mides!F1462=2,"X"," ")</f>
        <v xml:space="preserve"> </v>
      </c>
      <c r="F1471" s="95">
        <f>[9]Mides!B1462</f>
        <v>0</v>
      </c>
      <c r="G1471" s="94" t="str">
        <f>IF(AND([9]Mides!H1462&gt;=1,[9]Mides!H1462&lt;=14),"X"," ")</f>
        <v>X</v>
      </c>
      <c r="H1471" s="94" t="str">
        <f>IF(AND([9]Mides!H1462&gt;=14,[9]Mides!H1462&lt;=30),"X"," ")</f>
        <v xml:space="preserve"> </v>
      </c>
      <c r="I1471" s="94" t="str">
        <f>IF(AND([9]Mides!H1462&gt;=31,[9]Mides!H1462&lt;=60),"X","  ")</f>
        <v xml:space="preserve">  </v>
      </c>
      <c r="J1471" s="94" t="str">
        <f>IF([9]Mides!H1462&gt;60,"X", "  ")</f>
        <v xml:space="preserve">  </v>
      </c>
      <c r="K1471" s="96">
        <f>[9]Mides!N1462</f>
        <v>0</v>
      </c>
      <c r="L1471" s="96">
        <f>[9]Mides!K1462</f>
        <v>0</v>
      </c>
      <c r="M1471" s="96">
        <f>[9]Mides!L1462</f>
        <v>0</v>
      </c>
      <c r="N1471" s="96" t="str">
        <f>[9]Mides!M1462</f>
        <v>X</v>
      </c>
      <c r="O1471" s="96">
        <f t="shared" si="19"/>
        <v>0</v>
      </c>
      <c r="P1471" s="96" t="str">
        <f>[9]Mides!R1462</f>
        <v>Guatemala</v>
      </c>
      <c r="Q1471" s="96" t="str">
        <f>[9]Mides!S1462</f>
        <v>Guatemala</v>
      </c>
    </row>
    <row r="1472" spans="2:17" ht="15" thickBot="1" x14ac:dyDescent="0.35">
      <c r="B1472" s="92" t="str">
        <f>[9]Mides!E1463</f>
        <v>JOSE</v>
      </c>
      <c r="C1472" s="93" t="str">
        <f>[9]Mides!D1463</f>
        <v>ROMERO</v>
      </c>
      <c r="D1472" s="94" t="str">
        <f>IF([9]Mides!F1463=1,"X"," ")</f>
        <v xml:space="preserve"> </v>
      </c>
      <c r="E1472" s="94" t="str">
        <f>IF([9]Mides!F1463=2,"X"," ")</f>
        <v>X</v>
      </c>
      <c r="F1472" s="95">
        <f>[9]Mides!B1463</f>
        <v>0</v>
      </c>
      <c r="G1472" s="94" t="str">
        <f>IF(AND([9]Mides!H1463&gt;=1,[9]Mides!H1463&lt;=14),"X"," ")</f>
        <v>X</v>
      </c>
      <c r="H1472" s="94" t="str">
        <f>IF(AND([9]Mides!H1463&gt;=14,[9]Mides!H1463&lt;=30),"X"," ")</f>
        <v xml:space="preserve"> </v>
      </c>
      <c r="I1472" s="94" t="str">
        <f>IF(AND([9]Mides!H1463&gt;=31,[9]Mides!H1463&lt;=60),"X","  ")</f>
        <v xml:space="preserve">  </v>
      </c>
      <c r="J1472" s="94" t="str">
        <f>IF([9]Mides!H1463&gt;60,"X", "  ")</f>
        <v xml:space="preserve">  </v>
      </c>
      <c r="K1472" s="96">
        <f>[9]Mides!N1463</f>
        <v>0</v>
      </c>
      <c r="L1472" s="96">
        <f>[9]Mides!K1463</f>
        <v>0</v>
      </c>
      <c r="M1472" s="96">
        <f>[9]Mides!L1463</f>
        <v>0</v>
      </c>
      <c r="N1472" s="96" t="str">
        <f>[9]Mides!M1463</f>
        <v>X</v>
      </c>
      <c r="O1472" s="96">
        <f t="shared" si="19"/>
        <v>0</v>
      </c>
      <c r="P1472" s="96" t="str">
        <f>[9]Mides!R1463</f>
        <v>Guatemala</v>
      </c>
      <c r="Q1472" s="96" t="str">
        <f>[9]Mides!S1463</f>
        <v>Guatemala</v>
      </c>
    </row>
    <row r="1473" spans="2:17" ht="15" thickBot="1" x14ac:dyDescent="0.35">
      <c r="B1473" s="92" t="str">
        <f>[9]Mides!E1464</f>
        <v>SARA</v>
      </c>
      <c r="C1473" s="93" t="str">
        <f>[9]Mides!D1464</f>
        <v>ROMERO</v>
      </c>
      <c r="D1473" s="94" t="str">
        <f>IF([9]Mides!F1464=1,"X"," ")</f>
        <v>X</v>
      </c>
      <c r="E1473" s="94" t="str">
        <f>IF([9]Mides!F1464=2,"X"," ")</f>
        <v xml:space="preserve"> </v>
      </c>
      <c r="F1473" s="95">
        <f>[9]Mides!B1464</f>
        <v>0</v>
      </c>
      <c r="G1473" s="94" t="str">
        <f>IF(AND([9]Mides!H1464&gt;=1,[9]Mides!H1464&lt;=14),"X"," ")</f>
        <v>X</v>
      </c>
      <c r="H1473" s="94" t="str">
        <f>IF(AND([9]Mides!H1464&gt;=14,[9]Mides!H1464&lt;=30),"X"," ")</f>
        <v xml:space="preserve"> </v>
      </c>
      <c r="I1473" s="94" t="str">
        <f>IF(AND([9]Mides!H1464&gt;=31,[9]Mides!H1464&lt;=60),"X","  ")</f>
        <v xml:space="preserve">  </v>
      </c>
      <c r="J1473" s="94" t="str">
        <f>IF([9]Mides!H1464&gt;60,"X", "  ")</f>
        <v xml:space="preserve">  </v>
      </c>
      <c r="K1473" s="96">
        <f>[9]Mides!N1464</f>
        <v>0</v>
      </c>
      <c r="L1473" s="96">
        <f>[9]Mides!K1464</f>
        <v>0</v>
      </c>
      <c r="M1473" s="96">
        <f>[9]Mides!L1464</f>
        <v>0</v>
      </c>
      <c r="N1473" s="96" t="str">
        <f>[9]Mides!M1464</f>
        <v>X</v>
      </c>
      <c r="O1473" s="96">
        <f t="shared" si="19"/>
        <v>0</v>
      </c>
      <c r="P1473" s="96" t="str">
        <f>[9]Mides!R1464</f>
        <v>Guatemala</v>
      </c>
      <c r="Q1473" s="96" t="str">
        <f>[9]Mides!S1464</f>
        <v>Guatemala</v>
      </c>
    </row>
    <row r="1474" spans="2:17" ht="15" thickBot="1" x14ac:dyDescent="0.35">
      <c r="B1474" s="92" t="str">
        <f>[9]Mides!E1465</f>
        <v xml:space="preserve">ANTONI </v>
      </c>
      <c r="C1474" s="93" t="str">
        <f>[9]Mides!D1465</f>
        <v>GONZALEZ</v>
      </c>
      <c r="D1474" s="94" t="str">
        <f>IF([9]Mides!F1465=1,"X"," ")</f>
        <v xml:space="preserve"> </v>
      </c>
      <c r="E1474" s="94" t="str">
        <f>IF([9]Mides!F1465=2,"X"," ")</f>
        <v>X</v>
      </c>
      <c r="F1474" s="95">
        <f>[9]Mides!B1465</f>
        <v>0</v>
      </c>
      <c r="G1474" s="94" t="str">
        <f>IF(AND([9]Mides!H1465&gt;=1,[9]Mides!H1465&lt;=14),"X"," ")</f>
        <v>X</v>
      </c>
      <c r="H1474" s="94" t="str">
        <f>IF(AND([9]Mides!H1465&gt;=14,[9]Mides!H1465&lt;=30),"X"," ")</f>
        <v xml:space="preserve"> </v>
      </c>
      <c r="I1474" s="94" t="str">
        <f>IF(AND([9]Mides!H1465&gt;=31,[9]Mides!H1465&lt;=60),"X","  ")</f>
        <v xml:space="preserve">  </v>
      </c>
      <c r="J1474" s="94" t="str">
        <f>IF([9]Mides!H1465&gt;60,"X", "  ")</f>
        <v xml:space="preserve">  </v>
      </c>
      <c r="K1474" s="96">
        <f>[9]Mides!N1465</f>
        <v>0</v>
      </c>
      <c r="L1474" s="96">
        <f>[9]Mides!K1465</f>
        <v>0</v>
      </c>
      <c r="M1474" s="96">
        <f>[9]Mides!L1465</f>
        <v>0</v>
      </c>
      <c r="N1474" s="96" t="str">
        <f>[9]Mides!M1465</f>
        <v>X</v>
      </c>
      <c r="O1474" s="96">
        <f t="shared" si="19"/>
        <v>0</v>
      </c>
      <c r="P1474" s="96" t="str">
        <f>[9]Mides!R1465</f>
        <v>Guatemala</v>
      </c>
      <c r="Q1474" s="96" t="str">
        <f>[9]Mides!S1465</f>
        <v>Guatemala</v>
      </c>
    </row>
    <row r="1475" spans="2:17" ht="15" thickBot="1" x14ac:dyDescent="0.35">
      <c r="B1475" s="92" t="str">
        <f>[9]Mides!E1466</f>
        <v>DANIEL</v>
      </c>
      <c r="C1475" s="93" t="str">
        <f>[9]Mides!D1466</f>
        <v>CASTILLO</v>
      </c>
      <c r="D1475" s="94" t="str">
        <f>IF([9]Mides!F1466=1,"X"," ")</f>
        <v xml:space="preserve"> </v>
      </c>
      <c r="E1475" s="94" t="str">
        <f>IF([9]Mides!F1466=2,"X"," ")</f>
        <v>X</v>
      </c>
      <c r="F1475" s="95">
        <f>[9]Mides!B1466</f>
        <v>0</v>
      </c>
      <c r="G1475" s="94" t="str">
        <f>IF(AND([9]Mides!H1466&gt;=1,[9]Mides!H1466&lt;=14),"X"," ")</f>
        <v>X</v>
      </c>
      <c r="H1475" s="94" t="str">
        <f>IF(AND([9]Mides!H1466&gt;=14,[9]Mides!H1466&lt;=30),"X"," ")</f>
        <v xml:space="preserve"> </v>
      </c>
      <c r="I1475" s="94" t="str">
        <f>IF(AND([9]Mides!H1466&gt;=31,[9]Mides!H1466&lt;=60),"X","  ")</f>
        <v xml:space="preserve">  </v>
      </c>
      <c r="J1475" s="94" t="str">
        <f>IF([9]Mides!H1466&gt;60,"X", "  ")</f>
        <v xml:space="preserve">  </v>
      </c>
      <c r="K1475" s="96">
        <f>[9]Mides!N1466</f>
        <v>0</v>
      </c>
      <c r="L1475" s="96">
        <f>[9]Mides!K1466</f>
        <v>0</v>
      </c>
      <c r="M1475" s="96">
        <f>[9]Mides!L1466</f>
        <v>0</v>
      </c>
      <c r="N1475" s="96" t="str">
        <f>[9]Mides!M1466</f>
        <v>X</v>
      </c>
      <c r="O1475" s="96">
        <f t="shared" si="19"/>
        <v>0</v>
      </c>
      <c r="P1475" s="96" t="str">
        <f>[9]Mides!R1466</f>
        <v>Guatemala</v>
      </c>
      <c r="Q1475" s="96" t="str">
        <f>[9]Mides!S1466</f>
        <v>Guatemala</v>
      </c>
    </row>
    <row r="1476" spans="2:17" ht="15" thickBot="1" x14ac:dyDescent="0.35">
      <c r="B1476" s="92" t="str">
        <f>[9]Mides!E1467</f>
        <v>JORGE</v>
      </c>
      <c r="C1476" s="93" t="str">
        <f>[9]Mides!D1467</f>
        <v>SOTO</v>
      </c>
      <c r="D1476" s="94" t="str">
        <f>IF([9]Mides!F1467=1,"X"," ")</f>
        <v xml:space="preserve"> </v>
      </c>
      <c r="E1476" s="94" t="str">
        <f>IF([9]Mides!F1467=2,"X"," ")</f>
        <v>X</v>
      </c>
      <c r="F1476" s="95">
        <f>[9]Mides!B1467</f>
        <v>0</v>
      </c>
      <c r="G1476" s="94" t="str">
        <f>IF(AND([9]Mides!H1467&gt;=1,[9]Mides!H1467&lt;=14),"X"," ")</f>
        <v>X</v>
      </c>
      <c r="H1476" s="94" t="str">
        <f>IF(AND([9]Mides!H1467&gt;=14,[9]Mides!H1467&lt;=30),"X"," ")</f>
        <v xml:space="preserve"> </v>
      </c>
      <c r="I1476" s="94" t="str">
        <f>IF(AND([9]Mides!H1467&gt;=31,[9]Mides!H1467&lt;=60),"X","  ")</f>
        <v xml:space="preserve">  </v>
      </c>
      <c r="J1476" s="94" t="str">
        <f>IF([9]Mides!H1467&gt;60,"X", "  ")</f>
        <v xml:space="preserve">  </v>
      </c>
      <c r="K1476" s="96">
        <f>[9]Mides!N1467</f>
        <v>0</v>
      </c>
      <c r="L1476" s="96">
        <f>[9]Mides!K1467</f>
        <v>0</v>
      </c>
      <c r="M1476" s="96">
        <f>[9]Mides!L1467</f>
        <v>0</v>
      </c>
      <c r="N1476" s="96" t="str">
        <f>[9]Mides!M1467</f>
        <v>X</v>
      </c>
      <c r="O1476" s="96">
        <f t="shared" si="19"/>
        <v>0</v>
      </c>
      <c r="P1476" s="96" t="str">
        <f>[9]Mides!R1467</f>
        <v>Guatemala</v>
      </c>
      <c r="Q1476" s="96" t="str">
        <f>[9]Mides!S1467</f>
        <v>Guatemala</v>
      </c>
    </row>
    <row r="1477" spans="2:17" ht="15" thickBot="1" x14ac:dyDescent="0.35">
      <c r="B1477" s="92" t="str">
        <f>[9]Mides!E1468</f>
        <v>BRAYAN</v>
      </c>
      <c r="C1477" s="93" t="str">
        <f>[9]Mides!D1468</f>
        <v>VICENTE</v>
      </c>
      <c r="D1477" s="94" t="str">
        <f>IF([9]Mides!F1468=1,"X"," ")</f>
        <v xml:space="preserve"> </v>
      </c>
      <c r="E1477" s="94" t="str">
        <f>IF([9]Mides!F1468=2,"X"," ")</f>
        <v>X</v>
      </c>
      <c r="F1477" s="95">
        <f>[9]Mides!B1468</f>
        <v>0</v>
      </c>
      <c r="G1477" s="94" t="str">
        <f>IF(AND([9]Mides!H1468&gt;=1,[9]Mides!H1468&lt;=14),"X"," ")</f>
        <v xml:space="preserve"> </v>
      </c>
      <c r="H1477" s="94" t="str">
        <f>IF(AND([9]Mides!H1468&gt;=14,[9]Mides!H1468&lt;=30),"X"," ")</f>
        <v xml:space="preserve"> </v>
      </c>
      <c r="I1477" s="94" t="str">
        <f>IF(AND([9]Mides!H1468&gt;=31,[9]Mides!H1468&lt;=60),"X","  ")</f>
        <v xml:space="preserve">  </v>
      </c>
      <c r="J1477" s="94" t="str">
        <f>IF([9]Mides!H1468&gt;60,"X", "  ")</f>
        <v xml:space="preserve">  </v>
      </c>
      <c r="K1477" s="96">
        <f>[9]Mides!N1468</f>
        <v>0</v>
      </c>
      <c r="L1477" s="96">
        <f>[9]Mides!K1468</f>
        <v>0</v>
      </c>
      <c r="M1477" s="96">
        <f>[9]Mides!L1468</f>
        <v>0</v>
      </c>
      <c r="N1477" s="96" t="str">
        <f>[9]Mides!M1468</f>
        <v>X</v>
      </c>
      <c r="O1477" s="96">
        <f t="shared" si="19"/>
        <v>0</v>
      </c>
      <c r="P1477" s="96" t="str">
        <f>[9]Mides!R1468</f>
        <v>Guatemala</v>
      </c>
      <c r="Q1477" s="96" t="str">
        <f>[9]Mides!S1468</f>
        <v>Guatemala</v>
      </c>
    </row>
    <row r="1478" spans="2:17" ht="15" thickBot="1" x14ac:dyDescent="0.35">
      <c r="B1478" s="92" t="str">
        <f>[9]Mides!E1469</f>
        <v>NICOLE</v>
      </c>
      <c r="C1478" s="93" t="str">
        <f>[9]Mides!D1469</f>
        <v>LOPEZ</v>
      </c>
      <c r="D1478" s="94" t="str">
        <f>IF([9]Mides!F1469=1,"X"," ")</f>
        <v>X</v>
      </c>
      <c r="E1478" s="94" t="str">
        <f>IF([9]Mides!F1469=2,"X"," ")</f>
        <v xml:space="preserve"> </v>
      </c>
      <c r="F1478" s="95">
        <f>[9]Mides!B1469</f>
        <v>0</v>
      </c>
      <c r="G1478" s="94" t="str">
        <f>IF(AND([9]Mides!H1469&gt;=1,[9]Mides!H1469&lt;=14),"X"," ")</f>
        <v xml:space="preserve"> </v>
      </c>
      <c r="H1478" s="94" t="str">
        <f>IF(AND([9]Mides!H1469&gt;=14,[9]Mides!H1469&lt;=30),"X"," ")</f>
        <v xml:space="preserve"> </v>
      </c>
      <c r="I1478" s="94" t="str">
        <f>IF(AND([9]Mides!H1469&gt;=31,[9]Mides!H1469&lt;=60),"X","  ")</f>
        <v xml:space="preserve">  </v>
      </c>
      <c r="J1478" s="94" t="str">
        <f>IF([9]Mides!H1469&gt;60,"X", "  ")</f>
        <v xml:space="preserve">  </v>
      </c>
      <c r="K1478" s="96">
        <f>[9]Mides!N1469</f>
        <v>0</v>
      </c>
      <c r="L1478" s="96">
        <f>[9]Mides!K1469</f>
        <v>0</v>
      </c>
      <c r="M1478" s="96">
        <f>[9]Mides!L1469</f>
        <v>0</v>
      </c>
      <c r="N1478" s="96" t="str">
        <f>[9]Mides!M1469</f>
        <v>X</v>
      </c>
      <c r="O1478" s="96">
        <f t="shared" si="19"/>
        <v>0</v>
      </c>
      <c r="P1478" s="96" t="str">
        <f>[9]Mides!R1469</f>
        <v>Guatemala</v>
      </c>
      <c r="Q1478" s="96" t="str">
        <f>[9]Mides!S1469</f>
        <v>Guatemala</v>
      </c>
    </row>
    <row r="1479" spans="2:17" ht="15" thickBot="1" x14ac:dyDescent="0.35">
      <c r="B1479" s="92" t="str">
        <f>[9]Mides!E1470</f>
        <v>FATIMA</v>
      </c>
      <c r="C1479" s="93" t="str">
        <f>[9]Mides!D1470</f>
        <v>LOPEZ</v>
      </c>
      <c r="D1479" s="94" t="str">
        <f>IF([9]Mides!F1470=1,"X"," ")</f>
        <v>X</v>
      </c>
      <c r="E1479" s="94" t="str">
        <f>IF([9]Mides!F1470=2,"X"," ")</f>
        <v xml:space="preserve"> </v>
      </c>
      <c r="F1479" s="95">
        <f>[9]Mides!B1470</f>
        <v>0</v>
      </c>
      <c r="G1479" s="94" t="str">
        <f>IF(AND([9]Mides!H1470&gt;=1,[9]Mides!H1470&lt;=14),"X"," ")</f>
        <v xml:space="preserve"> </v>
      </c>
      <c r="H1479" s="94" t="str">
        <f>IF(AND([9]Mides!H1470&gt;=14,[9]Mides!H1470&lt;=30),"X"," ")</f>
        <v xml:space="preserve"> </v>
      </c>
      <c r="I1479" s="94" t="str">
        <f>IF(AND([9]Mides!H1470&gt;=31,[9]Mides!H1470&lt;=60),"X","  ")</f>
        <v xml:space="preserve">  </v>
      </c>
      <c r="J1479" s="94" t="str">
        <f>IF([9]Mides!H1470&gt;60,"X", "  ")</f>
        <v xml:space="preserve">  </v>
      </c>
      <c r="K1479" s="96">
        <f>[9]Mides!N1470</f>
        <v>0</v>
      </c>
      <c r="L1479" s="96">
        <f>[9]Mides!K1470</f>
        <v>0</v>
      </c>
      <c r="M1479" s="96">
        <f>[9]Mides!L1470</f>
        <v>0</v>
      </c>
      <c r="N1479" s="96" t="str">
        <f>[9]Mides!M1470</f>
        <v>X</v>
      </c>
      <c r="O1479" s="96">
        <f t="shared" si="19"/>
        <v>0</v>
      </c>
      <c r="P1479" s="96" t="str">
        <f>[9]Mides!R1470</f>
        <v>Guatemala</v>
      </c>
      <c r="Q1479" s="96" t="str">
        <f>[9]Mides!S1470</f>
        <v>Guatemala</v>
      </c>
    </row>
    <row r="1480" spans="2:17" ht="15" thickBot="1" x14ac:dyDescent="0.35">
      <c r="B1480" s="92" t="str">
        <f>[9]Mides!E1471</f>
        <v>RICARDO</v>
      </c>
      <c r="C1480" s="93" t="str">
        <f>[9]Mides!D1471</f>
        <v>VILLAGRAN</v>
      </c>
      <c r="D1480" s="94" t="str">
        <f>IF([9]Mides!F1471=1,"X"," ")</f>
        <v xml:space="preserve"> </v>
      </c>
      <c r="E1480" s="94" t="str">
        <f>IF([9]Mides!F1471=2,"X"," ")</f>
        <v>X</v>
      </c>
      <c r="F1480" s="95">
        <f>[9]Mides!B1471</f>
        <v>0</v>
      </c>
      <c r="G1480" s="94" t="str">
        <f>IF(AND([9]Mides!H1471&gt;=1,[9]Mides!H1471&lt;=14),"X"," ")</f>
        <v xml:space="preserve"> </v>
      </c>
      <c r="H1480" s="94" t="str">
        <f>IF(AND([9]Mides!H1471&gt;=14,[9]Mides!H1471&lt;=30),"X"," ")</f>
        <v xml:space="preserve"> </v>
      </c>
      <c r="I1480" s="94" t="str">
        <f>IF(AND([9]Mides!H1471&gt;=31,[9]Mides!H1471&lt;=60),"X","  ")</f>
        <v xml:space="preserve">  </v>
      </c>
      <c r="J1480" s="94" t="str">
        <f>IF([9]Mides!H1471&gt;60,"X", "  ")</f>
        <v xml:space="preserve">  </v>
      </c>
      <c r="K1480" s="96">
        <f>[9]Mides!N1471</f>
        <v>0</v>
      </c>
      <c r="L1480" s="96">
        <f>[9]Mides!K1471</f>
        <v>0</v>
      </c>
      <c r="M1480" s="96">
        <f>[9]Mides!L1471</f>
        <v>0</v>
      </c>
      <c r="N1480" s="96" t="str">
        <f>[9]Mides!M1471</f>
        <v>X</v>
      </c>
      <c r="O1480" s="96">
        <f t="shared" si="19"/>
        <v>0</v>
      </c>
      <c r="P1480" s="96" t="str">
        <f>[9]Mides!R1471</f>
        <v>Guatemala</v>
      </c>
      <c r="Q1480" s="96" t="str">
        <f>[9]Mides!S1471</f>
        <v>Guatemala</v>
      </c>
    </row>
    <row r="1481" spans="2:17" ht="15" thickBot="1" x14ac:dyDescent="0.35">
      <c r="B1481" s="92" t="str">
        <f>[9]Mides!E1472</f>
        <v>JOSE</v>
      </c>
      <c r="C1481" s="93" t="str">
        <f>[9]Mides!D1472</f>
        <v>SANCHEZ</v>
      </c>
      <c r="D1481" s="94" t="str">
        <f>IF([9]Mides!F1472=1,"X"," ")</f>
        <v xml:space="preserve"> </v>
      </c>
      <c r="E1481" s="94" t="str">
        <f>IF([9]Mides!F1472=2,"X"," ")</f>
        <v>X</v>
      </c>
      <c r="F1481" s="95">
        <f>[9]Mides!B1472</f>
        <v>0</v>
      </c>
      <c r="G1481" s="94" t="str">
        <f>IF(AND([9]Mides!H1472&gt;=1,[9]Mides!H1472&lt;=14),"X"," ")</f>
        <v>X</v>
      </c>
      <c r="H1481" s="94" t="str">
        <f>IF(AND([9]Mides!H1472&gt;=14,[9]Mides!H1472&lt;=30),"X"," ")</f>
        <v xml:space="preserve"> </v>
      </c>
      <c r="I1481" s="94" t="str">
        <f>IF(AND([9]Mides!H1472&gt;=31,[9]Mides!H1472&lt;=60),"X","  ")</f>
        <v xml:space="preserve">  </v>
      </c>
      <c r="J1481" s="94" t="str">
        <f>IF([9]Mides!H1472&gt;60,"X", "  ")</f>
        <v xml:space="preserve">  </v>
      </c>
      <c r="K1481" s="96">
        <f>[9]Mides!N1472</f>
        <v>0</v>
      </c>
      <c r="L1481" s="96">
        <f>[9]Mides!K1472</f>
        <v>0</v>
      </c>
      <c r="M1481" s="96">
        <f>[9]Mides!L1472</f>
        <v>0</v>
      </c>
      <c r="N1481" s="96" t="str">
        <f>[9]Mides!M1472</f>
        <v>X</v>
      </c>
      <c r="O1481" s="96">
        <f t="shared" si="19"/>
        <v>0</v>
      </c>
      <c r="P1481" s="96" t="str">
        <f>[9]Mides!R1472</f>
        <v>Guatemala</v>
      </c>
      <c r="Q1481" s="96" t="str">
        <f>[9]Mides!S1472</f>
        <v>Guatemala</v>
      </c>
    </row>
    <row r="1482" spans="2:17" ht="15" thickBot="1" x14ac:dyDescent="0.35">
      <c r="B1482" s="92" t="str">
        <f>[9]Mides!E1473</f>
        <v>DIEGO</v>
      </c>
      <c r="C1482" s="93" t="str">
        <f>[9]Mides!D1473</f>
        <v>HERRERA</v>
      </c>
      <c r="D1482" s="94" t="str">
        <f>IF([9]Mides!F1473=1,"X"," ")</f>
        <v xml:space="preserve"> </v>
      </c>
      <c r="E1482" s="94" t="str">
        <f>IF([9]Mides!F1473=2,"X"," ")</f>
        <v>X</v>
      </c>
      <c r="F1482" s="95">
        <f>[9]Mides!B1473</f>
        <v>0</v>
      </c>
      <c r="G1482" s="94" t="str">
        <f>IF(AND([9]Mides!H1473&gt;=1,[9]Mides!H1473&lt;=14),"X"," ")</f>
        <v>X</v>
      </c>
      <c r="H1482" s="94" t="str">
        <f>IF(AND([9]Mides!H1473&gt;=14,[9]Mides!H1473&lt;=30),"X"," ")</f>
        <v xml:space="preserve"> </v>
      </c>
      <c r="I1482" s="94" t="str">
        <f>IF(AND([9]Mides!H1473&gt;=31,[9]Mides!H1473&lt;=60),"X","  ")</f>
        <v xml:space="preserve">  </v>
      </c>
      <c r="J1482" s="94" t="str">
        <f>IF([9]Mides!H1473&gt;60,"X", "  ")</f>
        <v xml:space="preserve">  </v>
      </c>
      <c r="K1482" s="96">
        <f>[9]Mides!N1473</f>
        <v>0</v>
      </c>
      <c r="L1482" s="96">
        <f>[9]Mides!K1473</f>
        <v>0</v>
      </c>
      <c r="M1482" s="96">
        <f>[9]Mides!L1473</f>
        <v>0</v>
      </c>
      <c r="N1482" s="96" t="str">
        <f>[9]Mides!M1473</f>
        <v>X</v>
      </c>
      <c r="O1482" s="96">
        <f t="shared" si="19"/>
        <v>0</v>
      </c>
      <c r="P1482" s="96" t="str">
        <f>[9]Mides!R1473</f>
        <v>Guatemala</v>
      </c>
      <c r="Q1482" s="96" t="str">
        <f>[9]Mides!S1473</f>
        <v>Guatemala</v>
      </c>
    </row>
    <row r="1483" spans="2:17" ht="15" thickBot="1" x14ac:dyDescent="0.35">
      <c r="B1483" s="92" t="str">
        <f>[9]Mides!E1474</f>
        <v>MAURICIO</v>
      </c>
      <c r="C1483" s="93" t="str">
        <f>[9]Mides!D1474</f>
        <v>SANTOS</v>
      </c>
      <c r="D1483" s="94" t="str">
        <f>IF([9]Mides!F1474=1,"X"," ")</f>
        <v xml:space="preserve"> </v>
      </c>
      <c r="E1483" s="94" t="str">
        <f>IF([9]Mides!F1474=2,"X"," ")</f>
        <v>X</v>
      </c>
      <c r="F1483" s="95">
        <f>[9]Mides!B1474</f>
        <v>0</v>
      </c>
      <c r="G1483" s="94" t="str">
        <f>IF(AND([9]Mides!H1474&gt;=1,[9]Mides!H1474&lt;=14),"X"," ")</f>
        <v>X</v>
      </c>
      <c r="H1483" s="94" t="str">
        <f>IF(AND([9]Mides!H1474&gt;=14,[9]Mides!H1474&lt;=30),"X"," ")</f>
        <v xml:space="preserve"> </v>
      </c>
      <c r="I1483" s="94" t="str">
        <f>IF(AND([9]Mides!H1474&gt;=31,[9]Mides!H1474&lt;=60),"X","  ")</f>
        <v xml:space="preserve">  </v>
      </c>
      <c r="J1483" s="94" t="str">
        <f>IF([9]Mides!H1474&gt;60,"X", "  ")</f>
        <v xml:space="preserve">  </v>
      </c>
      <c r="K1483" s="96">
        <f>[9]Mides!N1474</f>
        <v>0</v>
      </c>
      <c r="L1483" s="96">
        <f>[9]Mides!K1474</f>
        <v>0</v>
      </c>
      <c r="M1483" s="96">
        <f>[9]Mides!L1474</f>
        <v>0</v>
      </c>
      <c r="N1483" s="96" t="str">
        <f>[9]Mides!M1474</f>
        <v>X</v>
      </c>
      <c r="O1483" s="96">
        <f t="shared" si="19"/>
        <v>0</v>
      </c>
      <c r="P1483" s="96" t="str">
        <f>[9]Mides!R1474</f>
        <v>Guatemala</v>
      </c>
      <c r="Q1483" s="96" t="str">
        <f>[9]Mides!S1474</f>
        <v>Guatemala</v>
      </c>
    </row>
    <row r="1484" spans="2:17" ht="15" thickBot="1" x14ac:dyDescent="0.35">
      <c r="B1484" s="92" t="str">
        <f>[9]Mides!E1475</f>
        <v>MARIA</v>
      </c>
      <c r="C1484" s="93" t="str">
        <f>[9]Mides!D1475</f>
        <v>SAMAYOA</v>
      </c>
      <c r="D1484" s="94" t="str">
        <f>IF([9]Mides!F1475=1,"X"," ")</f>
        <v>X</v>
      </c>
      <c r="E1484" s="94" t="str">
        <f>IF([9]Mides!F1475=2,"X"," ")</f>
        <v xml:space="preserve"> </v>
      </c>
      <c r="F1484" s="95">
        <f>[9]Mides!B1475</f>
        <v>0</v>
      </c>
      <c r="G1484" s="94" t="str">
        <f>IF(AND([9]Mides!H1475&gt;=1,[9]Mides!H1475&lt;=14),"X"," ")</f>
        <v>X</v>
      </c>
      <c r="H1484" s="94" t="str">
        <f>IF(AND([9]Mides!H1475&gt;=14,[9]Mides!H1475&lt;=30),"X"," ")</f>
        <v xml:space="preserve"> </v>
      </c>
      <c r="I1484" s="94" t="str">
        <f>IF(AND([9]Mides!H1475&gt;=31,[9]Mides!H1475&lt;=60),"X","  ")</f>
        <v xml:space="preserve">  </v>
      </c>
      <c r="J1484" s="94" t="str">
        <f>IF([9]Mides!H1475&gt;60,"X", "  ")</f>
        <v xml:space="preserve">  </v>
      </c>
      <c r="K1484" s="96">
        <f>[9]Mides!N1475</f>
        <v>0</v>
      </c>
      <c r="L1484" s="96">
        <f>[9]Mides!K1475</f>
        <v>0</v>
      </c>
      <c r="M1484" s="96">
        <f>[9]Mides!L1475</f>
        <v>0</v>
      </c>
      <c r="N1484" s="96" t="str">
        <f>[9]Mides!M1475</f>
        <v>X</v>
      </c>
      <c r="O1484" s="96">
        <f t="shared" si="19"/>
        <v>0</v>
      </c>
      <c r="P1484" s="96" t="str">
        <f>[9]Mides!R1475</f>
        <v>Guatemala</v>
      </c>
      <c r="Q1484" s="96" t="str">
        <f>[9]Mides!S1475</f>
        <v>Guatemala</v>
      </c>
    </row>
    <row r="1485" spans="2:17" ht="15" thickBot="1" x14ac:dyDescent="0.35">
      <c r="B1485" s="92" t="str">
        <f>[9]Mides!E1476</f>
        <v>JOSUE</v>
      </c>
      <c r="C1485" s="93" t="str">
        <f>[9]Mides!D1476</f>
        <v>SAMAYOA</v>
      </c>
      <c r="D1485" s="94" t="str">
        <f>IF([9]Mides!F1476=1,"X"," ")</f>
        <v xml:space="preserve"> </v>
      </c>
      <c r="E1485" s="94" t="str">
        <f>IF([9]Mides!F1476=2,"X"," ")</f>
        <v>X</v>
      </c>
      <c r="F1485" s="95">
        <f>[9]Mides!B1476</f>
        <v>0</v>
      </c>
      <c r="G1485" s="94" t="str">
        <f>IF(AND([9]Mides!H1476&gt;=1,[9]Mides!H1476&lt;=14),"X"," ")</f>
        <v>X</v>
      </c>
      <c r="H1485" s="94" t="str">
        <f>IF(AND([9]Mides!H1476&gt;=14,[9]Mides!H1476&lt;=30),"X"," ")</f>
        <v xml:space="preserve"> </v>
      </c>
      <c r="I1485" s="94" t="str">
        <f>IF(AND([9]Mides!H1476&gt;=31,[9]Mides!H1476&lt;=60),"X","  ")</f>
        <v xml:space="preserve">  </v>
      </c>
      <c r="J1485" s="94" t="str">
        <f>IF([9]Mides!H1476&gt;60,"X", "  ")</f>
        <v xml:space="preserve">  </v>
      </c>
      <c r="K1485" s="96">
        <f>[9]Mides!N1476</f>
        <v>0</v>
      </c>
      <c r="L1485" s="96">
        <f>[9]Mides!K1476</f>
        <v>0</v>
      </c>
      <c r="M1485" s="96">
        <f>[9]Mides!L1476</f>
        <v>0</v>
      </c>
      <c r="N1485" s="96" t="str">
        <f>[9]Mides!M1476</f>
        <v>X</v>
      </c>
      <c r="O1485" s="96">
        <f t="shared" si="19"/>
        <v>0</v>
      </c>
      <c r="P1485" s="96" t="str">
        <f>[9]Mides!R1476</f>
        <v>Guatemala</v>
      </c>
      <c r="Q1485" s="96" t="str">
        <f>[9]Mides!S1476</f>
        <v>Guatemala</v>
      </c>
    </row>
    <row r="1486" spans="2:17" ht="15" thickBot="1" x14ac:dyDescent="0.35">
      <c r="B1486" s="92" t="str">
        <f>[9]Mides!E1477</f>
        <v>IVANA</v>
      </c>
      <c r="C1486" s="93" t="str">
        <f>[9]Mides!D1477</f>
        <v>MOLINA</v>
      </c>
      <c r="D1486" s="94" t="str">
        <f>IF([9]Mides!F1477=1,"X"," ")</f>
        <v>X</v>
      </c>
      <c r="E1486" s="94" t="str">
        <f>IF([9]Mides!F1477=2,"X"," ")</f>
        <v xml:space="preserve"> </v>
      </c>
      <c r="F1486" s="95">
        <f>[9]Mides!B1477</f>
        <v>0</v>
      </c>
      <c r="G1486" s="94" t="str">
        <f>IF(AND([9]Mides!H1477&gt;=1,[9]Mides!H1477&lt;=14),"X"," ")</f>
        <v xml:space="preserve"> </v>
      </c>
      <c r="H1486" s="94" t="str">
        <f>IF(AND([9]Mides!H1477&gt;=14,[9]Mides!H1477&lt;=30),"X"," ")</f>
        <v>X</v>
      </c>
      <c r="I1486" s="94" t="str">
        <f>IF(AND([9]Mides!H1477&gt;=31,[9]Mides!H1477&lt;=60),"X","  ")</f>
        <v xml:space="preserve">  </v>
      </c>
      <c r="J1486" s="94" t="str">
        <f>IF([9]Mides!H1477&gt;60,"X", "  ")</f>
        <v xml:space="preserve">  </v>
      </c>
      <c r="K1486" s="96">
        <f>[9]Mides!N1477</f>
        <v>0</v>
      </c>
      <c r="L1486" s="96">
        <f>[9]Mides!K1477</f>
        <v>0</v>
      </c>
      <c r="M1486" s="96">
        <f>[9]Mides!L1477</f>
        <v>0</v>
      </c>
      <c r="N1486" s="96" t="str">
        <f>[9]Mides!M1477</f>
        <v>X</v>
      </c>
      <c r="O1486" s="96">
        <f t="shared" si="19"/>
        <v>0</v>
      </c>
      <c r="P1486" s="96" t="str">
        <f>[9]Mides!R1477</f>
        <v>Guatemala</v>
      </c>
      <c r="Q1486" s="96" t="str">
        <f>[9]Mides!S1477</f>
        <v>Guatemala</v>
      </c>
    </row>
    <row r="1487" spans="2:17" ht="15" thickBot="1" x14ac:dyDescent="0.35">
      <c r="B1487" s="92" t="str">
        <f>[9]Mides!E1478</f>
        <v>JAVIER</v>
      </c>
      <c r="C1487" s="93" t="str">
        <f>[9]Mides!D1478</f>
        <v>RAMIREZ</v>
      </c>
      <c r="D1487" s="94" t="str">
        <f>IF([9]Mides!F1478=1,"X"," ")</f>
        <v xml:space="preserve"> </v>
      </c>
      <c r="E1487" s="94" t="str">
        <f>IF([9]Mides!F1478=2,"X"," ")</f>
        <v>X</v>
      </c>
      <c r="F1487" s="95">
        <f>[9]Mides!B1478</f>
        <v>0</v>
      </c>
      <c r="G1487" s="94" t="str">
        <f>IF(AND([9]Mides!H1478&gt;=1,[9]Mides!H1478&lt;=14),"X"," ")</f>
        <v>X</v>
      </c>
      <c r="H1487" s="94" t="str">
        <f>IF(AND([9]Mides!H1478&gt;=14,[9]Mides!H1478&lt;=30),"X"," ")</f>
        <v xml:space="preserve"> </v>
      </c>
      <c r="I1487" s="94" t="str">
        <f>IF(AND([9]Mides!H1478&gt;=31,[9]Mides!H1478&lt;=60),"X","  ")</f>
        <v xml:space="preserve">  </v>
      </c>
      <c r="J1487" s="94" t="str">
        <f>IF([9]Mides!H1478&gt;60,"X", "  ")</f>
        <v xml:space="preserve">  </v>
      </c>
      <c r="K1487" s="96">
        <f>[9]Mides!N1478</f>
        <v>0</v>
      </c>
      <c r="L1487" s="96">
        <f>[9]Mides!K1478</f>
        <v>0</v>
      </c>
      <c r="M1487" s="96">
        <f>[9]Mides!L1478</f>
        <v>0</v>
      </c>
      <c r="N1487" s="96" t="str">
        <f>[9]Mides!M1478</f>
        <v>X</v>
      </c>
      <c r="O1487" s="96">
        <f t="shared" si="19"/>
        <v>0</v>
      </c>
      <c r="P1487" s="96" t="str">
        <f>[9]Mides!R1478</f>
        <v>Guatemala</v>
      </c>
      <c r="Q1487" s="96" t="str">
        <f>[9]Mides!S1478</f>
        <v>Guatemala</v>
      </c>
    </row>
    <row r="1488" spans="2:17" ht="15" thickBot="1" x14ac:dyDescent="0.35">
      <c r="B1488" s="92" t="str">
        <f>[9]Mides!E1479</f>
        <v>ABRAHAM</v>
      </c>
      <c r="C1488" s="93" t="str">
        <f>[9]Mides!D1479</f>
        <v>NAJERA</v>
      </c>
      <c r="D1488" s="94" t="str">
        <f>IF([9]Mides!F1479=1,"X"," ")</f>
        <v xml:space="preserve"> </v>
      </c>
      <c r="E1488" s="94" t="str">
        <f>IF([9]Mides!F1479=2,"X"," ")</f>
        <v>X</v>
      </c>
      <c r="F1488" s="95">
        <f>[9]Mides!B1479</f>
        <v>0</v>
      </c>
      <c r="G1488" s="94" t="str">
        <f>IF(AND([9]Mides!H1479&gt;=1,[9]Mides!H1479&lt;=14),"X"," ")</f>
        <v>X</v>
      </c>
      <c r="H1488" s="94" t="str">
        <f>IF(AND([9]Mides!H1479&gt;=14,[9]Mides!H1479&lt;=30),"X"," ")</f>
        <v xml:space="preserve"> </v>
      </c>
      <c r="I1488" s="94" t="str">
        <f>IF(AND([9]Mides!H1479&gt;=31,[9]Mides!H1479&lt;=60),"X","  ")</f>
        <v xml:space="preserve">  </v>
      </c>
      <c r="J1488" s="94" t="str">
        <f>IF([9]Mides!H1479&gt;60,"X", "  ")</f>
        <v xml:space="preserve">  </v>
      </c>
      <c r="K1488" s="96">
        <f>[9]Mides!N1479</f>
        <v>0</v>
      </c>
      <c r="L1488" s="96">
        <f>[9]Mides!K1479</f>
        <v>0</v>
      </c>
      <c r="M1488" s="96">
        <f>[9]Mides!L1479</f>
        <v>0</v>
      </c>
      <c r="N1488" s="96" t="str">
        <f>[9]Mides!M1479</f>
        <v>X</v>
      </c>
      <c r="O1488" s="96">
        <f t="shared" si="19"/>
        <v>0</v>
      </c>
      <c r="P1488" s="96" t="str">
        <f>[9]Mides!R1479</f>
        <v>Guatemala</v>
      </c>
      <c r="Q1488" s="96" t="str">
        <f>[9]Mides!S1479</f>
        <v>Guatemala</v>
      </c>
    </row>
    <row r="1489" spans="2:17" ht="15" thickBot="1" x14ac:dyDescent="0.35">
      <c r="B1489" s="92" t="str">
        <f>[9]Mides!E1480</f>
        <v>MAURICIO</v>
      </c>
      <c r="C1489" s="93" t="str">
        <f>[9]Mides!D1480</f>
        <v>AJTZOC</v>
      </c>
      <c r="D1489" s="94" t="str">
        <f>IF([9]Mides!F1480=1,"X"," ")</f>
        <v xml:space="preserve"> </v>
      </c>
      <c r="E1489" s="94" t="str">
        <f>IF([9]Mides!F1480=2,"X"," ")</f>
        <v>X</v>
      </c>
      <c r="F1489" s="95">
        <f>[9]Mides!B1480</f>
        <v>0</v>
      </c>
      <c r="G1489" s="94" t="str">
        <f>IF(AND([9]Mides!H1480&gt;=1,[9]Mides!H1480&lt;=14),"X"," ")</f>
        <v>X</v>
      </c>
      <c r="H1489" s="94" t="str">
        <f>IF(AND([9]Mides!H1480&gt;=14,[9]Mides!H1480&lt;=30),"X"," ")</f>
        <v xml:space="preserve"> </v>
      </c>
      <c r="I1489" s="94" t="str">
        <f>IF(AND([9]Mides!H1480&gt;=31,[9]Mides!H1480&lt;=60),"X","  ")</f>
        <v xml:space="preserve">  </v>
      </c>
      <c r="J1489" s="94" t="str">
        <f>IF([9]Mides!H1480&gt;60,"X", "  ")</f>
        <v xml:space="preserve">  </v>
      </c>
      <c r="K1489" s="96">
        <f>[9]Mides!N1480</f>
        <v>0</v>
      </c>
      <c r="L1489" s="96">
        <f>[9]Mides!K1480</f>
        <v>0</v>
      </c>
      <c r="M1489" s="96">
        <f>[9]Mides!L1480</f>
        <v>0</v>
      </c>
      <c r="N1489" s="96" t="str">
        <f>[9]Mides!M1480</f>
        <v>X</v>
      </c>
      <c r="O1489" s="96">
        <f t="shared" si="19"/>
        <v>0</v>
      </c>
      <c r="P1489" s="96" t="str">
        <f>[9]Mides!R1480</f>
        <v>Guatemala</v>
      </c>
      <c r="Q1489" s="96" t="str">
        <f>[9]Mides!S1480</f>
        <v>Guatemala</v>
      </c>
    </row>
    <row r="1490" spans="2:17" ht="15" thickBot="1" x14ac:dyDescent="0.35">
      <c r="B1490" s="92" t="str">
        <f>[9]Mides!E1481</f>
        <v>JOSE</v>
      </c>
      <c r="C1490" s="93" t="str">
        <f>[9]Mides!D1481</f>
        <v>LEMUS</v>
      </c>
      <c r="D1490" s="94" t="str">
        <f>IF([9]Mides!F1481=1,"X"," ")</f>
        <v xml:space="preserve"> </v>
      </c>
      <c r="E1490" s="94" t="str">
        <f>IF([9]Mides!F1481=2,"X"," ")</f>
        <v>X</v>
      </c>
      <c r="F1490" s="95">
        <f>[9]Mides!B1481</f>
        <v>0</v>
      </c>
      <c r="G1490" s="94" t="str">
        <f>IF(AND([9]Mides!H1481&gt;=1,[9]Mides!H1481&lt;=14),"X"," ")</f>
        <v>X</v>
      </c>
      <c r="H1490" s="94" t="str">
        <f>IF(AND([9]Mides!H1481&gt;=14,[9]Mides!H1481&lt;=30),"X"," ")</f>
        <v xml:space="preserve"> </v>
      </c>
      <c r="I1490" s="94" t="str">
        <f>IF(AND([9]Mides!H1481&gt;=31,[9]Mides!H1481&lt;=60),"X","  ")</f>
        <v xml:space="preserve">  </v>
      </c>
      <c r="J1490" s="94" t="str">
        <f>IF([9]Mides!H1481&gt;60,"X", "  ")</f>
        <v xml:space="preserve">  </v>
      </c>
      <c r="K1490" s="96">
        <f>[9]Mides!N1481</f>
        <v>0</v>
      </c>
      <c r="L1490" s="96">
        <f>[9]Mides!K1481</f>
        <v>0</v>
      </c>
      <c r="M1490" s="96">
        <f>[9]Mides!L1481</f>
        <v>0</v>
      </c>
      <c r="N1490" s="96" t="str">
        <f>[9]Mides!M1481</f>
        <v>X</v>
      </c>
      <c r="O1490" s="96">
        <f t="shared" si="19"/>
        <v>0</v>
      </c>
      <c r="P1490" s="96" t="str">
        <f>[9]Mides!R1481</f>
        <v>Guatemala</v>
      </c>
      <c r="Q1490" s="96" t="str">
        <f>[9]Mides!S1481</f>
        <v>Guatemala</v>
      </c>
    </row>
    <row r="1491" spans="2:17" ht="15" thickBot="1" x14ac:dyDescent="0.35">
      <c r="B1491" s="92" t="str">
        <f>[9]Mides!E1482</f>
        <v>ABRAHAM</v>
      </c>
      <c r="C1491" s="93" t="str">
        <f>[9]Mides!D1482</f>
        <v>CABRERA</v>
      </c>
      <c r="D1491" s="94" t="str">
        <f>IF([9]Mides!F1482=1,"X"," ")</f>
        <v xml:space="preserve"> </v>
      </c>
      <c r="E1491" s="94" t="str">
        <f>IF([9]Mides!F1482=2,"X"," ")</f>
        <v>X</v>
      </c>
      <c r="F1491" s="95">
        <f>[9]Mides!B1482</f>
        <v>0</v>
      </c>
      <c r="G1491" s="94" t="str">
        <f>IF(AND([9]Mides!H1482&gt;=1,[9]Mides!H1482&lt;=14),"X"," ")</f>
        <v>X</v>
      </c>
      <c r="H1491" s="94" t="str">
        <f>IF(AND([9]Mides!H1482&gt;=14,[9]Mides!H1482&lt;=30),"X"," ")</f>
        <v xml:space="preserve"> </v>
      </c>
      <c r="I1491" s="94" t="str">
        <f>IF(AND([9]Mides!H1482&gt;=31,[9]Mides!H1482&lt;=60),"X","  ")</f>
        <v xml:space="preserve">  </v>
      </c>
      <c r="J1491" s="94" t="str">
        <f>IF([9]Mides!H1482&gt;60,"X", "  ")</f>
        <v xml:space="preserve">  </v>
      </c>
      <c r="K1491" s="96">
        <f>[9]Mides!N1482</f>
        <v>0</v>
      </c>
      <c r="L1491" s="96">
        <f>[9]Mides!K1482</f>
        <v>0</v>
      </c>
      <c r="M1491" s="96">
        <f>[9]Mides!L1482</f>
        <v>0</v>
      </c>
      <c r="N1491" s="96" t="str">
        <f>[9]Mides!M1482</f>
        <v>X</v>
      </c>
      <c r="O1491" s="96">
        <f t="shared" si="19"/>
        <v>0</v>
      </c>
      <c r="P1491" s="96" t="str">
        <f>[9]Mides!R1482</f>
        <v>Guatemala</v>
      </c>
      <c r="Q1491" s="96" t="str">
        <f>[9]Mides!S1482</f>
        <v>Guatemala</v>
      </c>
    </row>
    <row r="1492" spans="2:17" ht="15" thickBot="1" x14ac:dyDescent="0.35">
      <c r="B1492" s="92" t="str">
        <f>[9]Mides!E1483</f>
        <v>MAYRA</v>
      </c>
      <c r="C1492" s="93" t="str">
        <f>[9]Mides!D1483</f>
        <v>MIRANDA</v>
      </c>
      <c r="D1492" s="94" t="str">
        <f>IF([9]Mides!F1483=1,"X"," ")</f>
        <v>X</v>
      </c>
      <c r="E1492" s="94" t="str">
        <f>IF([9]Mides!F1483=2,"X"," ")</f>
        <v xml:space="preserve"> </v>
      </c>
      <c r="F1492" s="95">
        <f>[9]Mides!B1483</f>
        <v>0</v>
      </c>
      <c r="G1492" s="94" t="str">
        <f>IF(AND([9]Mides!H1483&gt;=1,[9]Mides!H1483&lt;=14),"X"," ")</f>
        <v xml:space="preserve"> </v>
      </c>
      <c r="H1492" s="94" t="str">
        <f>IF(AND([9]Mides!H1483&gt;=14,[9]Mides!H1483&lt;=30),"X"," ")</f>
        <v>X</v>
      </c>
      <c r="I1492" s="94" t="str">
        <f>IF(AND([9]Mides!H1483&gt;=31,[9]Mides!H1483&lt;=60),"X","  ")</f>
        <v xml:space="preserve">  </v>
      </c>
      <c r="J1492" s="94" t="str">
        <f>IF([9]Mides!H1483&gt;60,"X", "  ")</f>
        <v xml:space="preserve">  </v>
      </c>
      <c r="K1492" s="96">
        <f>[9]Mides!N1483</f>
        <v>0</v>
      </c>
      <c r="L1492" s="96">
        <f>[9]Mides!K1483</f>
        <v>0</v>
      </c>
      <c r="M1492" s="96">
        <f>[9]Mides!L1483</f>
        <v>0</v>
      </c>
      <c r="N1492" s="96" t="str">
        <f>[9]Mides!M1483</f>
        <v>X</v>
      </c>
      <c r="O1492" s="96">
        <f t="shared" si="19"/>
        <v>0</v>
      </c>
      <c r="P1492" s="96" t="str">
        <f>[9]Mides!R1483</f>
        <v>Guatemala</v>
      </c>
      <c r="Q1492" s="96" t="str">
        <f>[9]Mides!S1483</f>
        <v>Guatemala</v>
      </c>
    </row>
    <row r="1493" spans="2:17" ht="15" thickBot="1" x14ac:dyDescent="0.35">
      <c r="B1493" s="92" t="str">
        <f>[9]Mides!E1484</f>
        <v>ALMA</v>
      </c>
      <c r="C1493" s="93" t="str">
        <f>[9]Mides!D1484</f>
        <v>CARRERA</v>
      </c>
      <c r="D1493" s="94" t="str">
        <f>IF([9]Mides!F1484=1,"X"," ")</f>
        <v>X</v>
      </c>
      <c r="E1493" s="94" t="str">
        <f>IF([9]Mides!F1484=2,"X"," ")</f>
        <v xml:space="preserve"> </v>
      </c>
      <c r="F1493" s="95">
        <f>[9]Mides!B1484</f>
        <v>0</v>
      </c>
      <c r="G1493" s="94" t="str">
        <f>IF(AND([9]Mides!H1484&gt;=1,[9]Mides!H1484&lt;=14),"X"," ")</f>
        <v xml:space="preserve"> </v>
      </c>
      <c r="H1493" s="94" t="str">
        <f>IF(AND([9]Mides!H1484&gt;=14,[9]Mides!H1484&lt;=30),"X"," ")</f>
        <v xml:space="preserve"> </v>
      </c>
      <c r="I1493" s="94" t="str">
        <f>IF(AND([9]Mides!H1484&gt;=31,[9]Mides!H1484&lt;=60),"X","  ")</f>
        <v>X</v>
      </c>
      <c r="J1493" s="94" t="str">
        <f>IF([9]Mides!H1484&gt;60,"X", "  ")</f>
        <v xml:space="preserve">  </v>
      </c>
      <c r="K1493" s="96">
        <f>[9]Mides!N1484</f>
        <v>0</v>
      </c>
      <c r="L1493" s="96">
        <f>[9]Mides!K1484</f>
        <v>0</v>
      </c>
      <c r="M1493" s="96">
        <f>[9]Mides!L1484</f>
        <v>0</v>
      </c>
      <c r="N1493" s="96" t="str">
        <f>[9]Mides!M1484</f>
        <v>X</v>
      </c>
      <c r="O1493" s="96">
        <f t="shared" si="19"/>
        <v>0</v>
      </c>
      <c r="P1493" s="96" t="str">
        <f>[9]Mides!R1484</f>
        <v>Guatemala</v>
      </c>
      <c r="Q1493" s="96" t="str">
        <f>[9]Mides!S1484</f>
        <v>Guatemala</v>
      </c>
    </row>
    <row r="1494" spans="2:17" ht="15" thickBot="1" x14ac:dyDescent="0.35">
      <c r="B1494" s="92" t="str">
        <f>[9]Mides!E1485</f>
        <v>FRANCISCO</v>
      </c>
      <c r="C1494" s="93" t="str">
        <f>[9]Mides!D1485</f>
        <v>REYES</v>
      </c>
      <c r="D1494" s="94" t="str">
        <f>IF([9]Mides!F1485=1,"X"," ")</f>
        <v xml:space="preserve"> </v>
      </c>
      <c r="E1494" s="94" t="str">
        <f>IF([9]Mides!F1485=2,"X"," ")</f>
        <v>X</v>
      </c>
      <c r="F1494" s="95">
        <f>[9]Mides!B1485</f>
        <v>0</v>
      </c>
      <c r="G1494" s="94" t="str">
        <f>IF(AND([9]Mides!H1485&gt;=1,[9]Mides!H1485&lt;=14),"X"," ")</f>
        <v>X</v>
      </c>
      <c r="H1494" s="94" t="str">
        <f>IF(AND([9]Mides!H1485&gt;=14,[9]Mides!H1485&lt;=30),"X"," ")</f>
        <v>X</v>
      </c>
      <c r="I1494" s="94" t="str">
        <f>IF(AND([9]Mides!H1485&gt;=31,[9]Mides!H1485&lt;=60),"X","  ")</f>
        <v xml:space="preserve">  </v>
      </c>
      <c r="J1494" s="94" t="str">
        <f>IF([9]Mides!H1485&gt;60,"X", "  ")</f>
        <v xml:space="preserve">  </v>
      </c>
      <c r="K1494" s="96">
        <f>[9]Mides!N1485</f>
        <v>0</v>
      </c>
      <c r="L1494" s="96">
        <f>[9]Mides!K1485</f>
        <v>0</v>
      </c>
      <c r="M1494" s="96">
        <f>[9]Mides!L1485</f>
        <v>0</v>
      </c>
      <c r="N1494" s="96" t="str">
        <f>[9]Mides!M1485</f>
        <v>X</v>
      </c>
      <c r="O1494" s="96">
        <f t="shared" si="19"/>
        <v>0</v>
      </c>
      <c r="P1494" s="96" t="str">
        <f>[9]Mides!R1485</f>
        <v>Guatemala</v>
      </c>
      <c r="Q1494" s="96" t="str">
        <f>[9]Mides!S1485</f>
        <v>Guatemala</v>
      </c>
    </row>
    <row r="1495" spans="2:17" ht="15" thickBot="1" x14ac:dyDescent="0.35">
      <c r="B1495" s="92" t="str">
        <f>[9]Mides!E1486</f>
        <v>DERECK</v>
      </c>
      <c r="C1495" s="93" t="str">
        <f>[9]Mides!D1486</f>
        <v>JAYES</v>
      </c>
      <c r="D1495" s="94" t="str">
        <f>IF([9]Mides!F1486=1,"X"," ")</f>
        <v xml:space="preserve"> </v>
      </c>
      <c r="E1495" s="94" t="str">
        <f>IF([9]Mides!F1486=2,"X"," ")</f>
        <v>X</v>
      </c>
      <c r="F1495" s="95">
        <f>[9]Mides!B1486</f>
        <v>0</v>
      </c>
      <c r="G1495" s="94" t="str">
        <f>IF(AND([9]Mides!H1486&gt;=1,[9]Mides!H1486&lt;=14),"X"," ")</f>
        <v>X</v>
      </c>
      <c r="H1495" s="94" t="str">
        <f>IF(AND([9]Mides!H1486&gt;=14,[9]Mides!H1486&lt;=30),"X"," ")</f>
        <v xml:space="preserve"> </v>
      </c>
      <c r="I1495" s="94" t="str">
        <f>IF(AND([9]Mides!H1486&gt;=31,[9]Mides!H1486&lt;=60),"X","  ")</f>
        <v xml:space="preserve">  </v>
      </c>
      <c r="J1495" s="94" t="str">
        <f>IF([9]Mides!H1486&gt;60,"X", "  ")</f>
        <v xml:space="preserve">  </v>
      </c>
      <c r="K1495" s="96">
        <f>[9]Mides!N1486</f>
        <v>0</v>
      </c>
      <c r="L1495" s="96">
        <f>[9]Mides!K1486</f>
        <v>0</v>
      </c>
      <c r="M1495" s="96">
        <f>[9]Mides!L1486</f>
        <v>0</v>
      </c>
      <c r="N1495" s="96" t="str">
        <f>[9]Mides!M1486</f>
        <v>X</v>
      </c>
      <c r="O1495" s="96">
        <f t="shared" si="19"/>
        <v>0</v>
      </c>
      <c r="P1495" s="96" t="str">
        <f>[9]Mides!R1486</f>
        <v>Guatemala</v>
      </c>
      <c r="Q1495" s="96" t="str">
        <f>[9]Mides!S1486</f>
        <v>Guatemala</v>
      </c>
    </row>
    <row r="1496" spans="2:17" ht="15" thickBot="1" x14ac:dyDescent="0.35">
      <c r="B1496" s="92" t="str">
        <f>[9]Mides!E1487</f>
        <v>SANTIAGO</v>
      </c>
      <c r="C1496" s="93" t="str">
        <f>[9]Mides!D1487</f>
        <v>RECINOS</v>
      </c>
      <c r="D1496" s="94" t="str">
        <f>IF([9]Mides!F1487=1,"X"," ")</f>
        <v xml:space="preserve"> </v>
      </c>
      <c r="E1496" s="94" t="str">
        <f>IF([9]Mides!F1487=2,"X"," ")</f>
        <v>X</v>
      </c>
      <c r="F1496" s="95">
        <f>[9]Mides!B1487</f>
        <v>0</v>
      </c>
      <c r="G1496" s="94" t="str">
        <f>IF(AND([9]Mides!H1487&gt;=1,[9]Mides!H1487&lt;=14),"X"," ")</f>
        <v>X</v>
      </c>
      <c r="H1496" s="94" t="str">
        <f>IF(AND([9]Mides!H1487&gt;=14,[9]Mides!H1487&lt;=30),"X"," ")</f>
        <v xml:space="preserve"> </v>
      </c>
      <c r="I1496" s="94" t="str">
        <f>IF(AND([9]Mides!H1487&gt;=31,[9]Mides!H1487&lt;=60),"X","  ")</f>
        <v xml:space="preserve">  </v>
      </c>
      <c r="J1496" s="94" t="str">
        <f>IF([9]Mides!H1487&gt;60,"X", "  ")</f>
        <v xml:space="preserve">  </v>
      </c>
      <c r="K1496" s="96">
        <f>[9]Mides!N1487</f>
        <v>0</v>
      </c>
      <c r="L1496" s="96">
        <f>[9]Mides!K1487</f>
        <v>0</v>
      </c>
      <c r="M1496" s="96">
        <f>[9]Mides!L1487</f>
        <v>0</v>
      </c>
      <c r="N1496" s="96" t="str">
        <f>[9]Mides!M1487</f>
        <v>X</v>
      </c>
      <c r="O1496" s="96">
        <f t="shared" si="19"/>
        <v>0</v>
      </c>
      <c r="P1496" s="96" t="str">
        <f>[9]Mides!R1487</f>
        <v>Guatemala</v>
      </c>
      <c r="Q1496" s="96" t="str">
        <f>[9]Mides!S1487</f>
        <v>Guatemala</v>
      </c>
    </row>
    <row r="1497" spans="2:17" ht="15" thickBot="1" x14ac:dyDescent="0.35">
      <c r="B1497" s="92" t="str">
        <f>[9]Mides!E1488</f>
        <v>BRIANA</v>
      </c>
      <c r="C1497" s="93" t="str">
        <f>[9]Mides!D1488</f>
        <v>RECINOS</v>
      </c>
      <c r="D1497" s="94" t="str">
        <f>IF([9]Mides!F1488=1,"X"," ")</f>
        <v>X</v>
      </c>
      <c r="E1497" s="94" t="str">
        <f>IF([9]Mides!F1488=2,"X"," ")</f>
        <v xml:space="preserve"> </v>
      </c>
      <c r="F1497" s="95">
        <f>[9]Mides!B1488</f>
        <v>0</v>
      </c>
      <c r="G1497" s="94" t="str">
        <f>IF(AND([9]Mides!H1488&gt;=1,[9]Mides!H1488&lt;=14),"X"," ")</f>
        <v>X</v>
      </c>
      <c r="H1497" s="94" t="str">
        <f>IF(AND([9]Mides!H1488&gt;=14,[9]Mides!H1488&lt;=30),"X"," ")</f>
        <v xml:space="preserve"> </v>
      </c>
      <c r="I1497" s="94" t="str">
        <f>IF(AND([9]Mides!H1488&gt;=31,[9]Mides!H1488&lt;=60),"X","  ")</f>
        <v xml:space="preserve">  </v>
      </c>
      <c r="J1497" s="94" t="str">
        <f>IF([9]Mides!H1488&gt;60,"X", "  ")</f>
        <v xml:space="preserve">  </v>
      </c>
      <c r="K1497" s="96">
        <f>[9]Mides!N1488</f>
        <v>0</v>
      </c>
      <c r="L1497" s="96">
        <f>[9]Mides!K1488</f>
        <v>0</v>
      </c>
      <c r="M1497" s="96">
        <f>[9]Mides!L1488</f>
        <v>0</v>
      </c>
      <c r="N1497" s="96" t="str">
        <f>[9]Mides!M1488</f>
        <v>X</v>
      </c>
      <c r="O1497" s="96">
        <f t="shared" si="19"/>
        <v>0</v>
      </c>
      <c r="P1497" s="96" t="str">
        <f>[9]Mides!R1488</f>
        <v>Guatemala</v>
      </c>
      <c r="Q1497" s="96" t="str">
        <f>[9]Mides!S1488</f>
        <v>Guatemala</v>
      </c>
    </row>
    <row r="1498" spans="2:17" ht="15" thickBot="1" x14ac:dyDescent="0.35">
      <c r="B1498" s="92" t="str">
        <f>[9]Mides!E1489</f>
        <v>ANGELA</v>
      </c>
      <c r="C1498" s="93" t="str">
        <f>[9]Mides!D1489</f>
        <v>RAMOS</v>
      </c>
      <c r="D1498" s="94" t="str">
        <f>IF([9]Mides!F1489=1,"X"," ")</f>
        <v>X</v>
      </c>
      <c r="E1498" s="94" t="str">
        <f>IF([9]Mides!F1489=2,"X"," ")</f>
        <v xml:space="preserve"> </v>
      </c>
      <c r="F1498" s="95">
        <f>[9]Mides!B1489</f>
        <v>0</v>
      </c>
      <c r="G1498" s="94" t="str">
        <f>IF(AND([9]Mides!H1489&gt;=1,[9]Mides!H1489&lt;=14),"X"," ")</f>
        <v>X</v>
      </c>
      <c r="H1498" s="94" t="str">
        <f>IF(AND([9]Mides!H1489&gt;=14,[9]Mides!H1489&lt;=30),"X"," ")</f>
        <v xml:space="preserve"> </v>
      </c>
      <c r="I1498" s="94" t="str">
        <f>IF(AND([9]Mides!H1489&gt;=31,[9]Mides!H1489&lt;=60),"X","  ")</f>
        <v xml:space="preserve">  </v>
      </c>
      <c r="J1498" s="94" t="str">
        <f>IF([9]Mides!H1489&gt;60,"X", "  ")</f>
        <v xml:space="preserve">  </v>
      </c>
      <c r="K1498" s="96">
        <f>[9]Mides!N1489</f>
        <v>0</v>
      </c>
      <c r="L1498" s="96">
        <f>[9]Mides!K1489</f>
        <v>0</v>
      </c>
      <c r="M1498" s="96">
        <f>[9]Mides!L1489</f>
        <v>0</v>
      </c>
      <c r="N1498" s="96" t="str">
        <f>[9]Mides!M1489</f>
        <v>X</v>
      </c>
      <c r="O1498" s="96">
        <f t="shared" si="19"/>
        <v>0</v>
      </c>
      <c r="P1498" s="96" t="str">
        <f>[9]Mides!R1489</f>
        <v>Guatemala</v>
      </c>
      <c r="Q1498" s="96" t="str">
        <f>[9]Mides!S1489</f>
        <v>Guatemala</v>
      </c>
    </row>
    <row r="1499" spans="2:17" ht="15" thickBot="1" x14ac:dyDescent="0.35">
      <c r="B1499" s="92" t="str">
        <f>[9]Mides!E1490</f>
        <v>DIEGO</v>
      </c>
      <c r="C1499" s="93" t="str">
        <f>[9]Mides!D1490</f>
        <v>VALLEJO</v>
      </c>
      <c r="D1499" s="94" t="str">
        <f>IF([9]Mides!F1490=1,"X"," ")</f>
        <v xml:space="preserve"> </v>
      </c>
      <c r="E1499" s="94" t="str">
        <f>IF([9]Mides!F1490=2,"X"," ")</f>
        <v>X</v>
      </c>
      <c r="F1499" s="95">
        <f>[9]Mides!B1490</f>
        <v>0</v>
      </c>
      <c r="G1499" s="94" t="str">
        <f>IF(AND([9]Mides!H1490&gt;=1,[9]Mides!H1490&lt;=14),"X"," ")</f>
        <v>X</v>
      </c>
      <c r="H1499" s="94" t="str">
        <f>IF(AND([9]Mides!H1490&gt;=14,[9]Mides!H1490&lt;=30),"X"," ")</f>
        <v xml:space="preserve"> </v>
      </c>
      <c r="I1499" s="94" t="str">
        <f>IF(AND([9]Mides!H1490&gt;=31,[9]Mides!H1490&lt;=60),"X","  ")</f>
        <v xml:space="preserve">  </v>
      </c>
      <c r="J1499" s="94" t="str">
        <f>IF([9]Mides!H1490&gt;60,"X", "  ")</f>
        <v xml:space="preserve">  </v>
      </c>
      <c r="K1499" s="96">
        <f>[9]Mides!N1490</f>
        <v>0</v>
      </c>
      <c r="L1499" s="96">
        <f>[9]Mides!K1490</f>
        <v>0</v>
      </c>
      <c r="M1499" s="96">
        <f>[9]Mides!L1490</f>
        <v>0</v>
      </c>
      <c r="N1499" s="96" t="str">
        <f>[9]Mides!M1490</f>
        <v>X</v>
      </c>
      <c r="O1499" s="96">
        <f t="shared" si="19"/>
        <v>0</v>
      </c>
      <c r="P1499" s="96" t="str">
        <f>[9]Mides!R1490</f>
        <v>Guatemala</v>
      </c>
      <c r="Q1499" s="96" t="str">
        <f>[9]Mides!S1490</f>
        <v>Guatemala</v>
      </c>
    </row>
    <row r="1500" spans="2:17" ht="15" thickBot="1" x14ac:dyDescent="0.35">
      <c r="B1500" s="92" t="str">
        <f>[9]Mides!E1491</f>
        <v>STEFANY</v>
      </c>
      <c r="C1500" s="93" t="str">
        <f>[9]Mides!D1491</f>
        <v>FLORES</v>
      </c>
      <c r="D1500" s="94" t="str">
        <f>IF([9]Mides!F1491=1,"X"," ")</f>
        <v>X</v>
      </c>
      <c r="E1500" s="94" t="str">
        <f>IF([9]Mides!F1491=2,"X"," ")</f>
        <v xml:space="preserve"> </v>
      </c>
      <c r="F1500" s="95">
        <f>[9]Mides!B1491</f>
        <v>0</v>
      </c>
      <c r="G1500" s="94" t="str">
        <f>IF(AND([9]Mides!H1491&gt;=1,[9]Mides!H1491&lt;=14),"X"," ")</f>
        <v>X</v>
      </c>
      <c r="H1500" s="94" t="str">
        <f>IF(AND([9]Mides!H1491&gt;=14,[9]Mides!H1491&lt;=30),"X"," ")</f>
        <v>X</v>
      </c>
      <c r="I1500" s="94" t="str">
        <f>IF(AND([9]Mides!H1491&gt;=31,[9]Mides!H1491&lt;=60),"X","  ")</f>
        <v xml:space="preserve">  </v>
      </c>
      <c r="J1500" s="94" t="str">
        <f>IF([9]Mides!H1491&gt;60,"X", "  ")</f>
        <v xml:space="preserve">  </v>
      </c>
      <c r="K1500" s="96">
        <f>[9]Mides!N1491</f>
        <v>0</v>
      </c>
      <c r="L1500" s="96">
        <f>[9]Mides!K1491</f>
        <v>0</v>
      </c>
      <c r="M1500" s="96">
        <f>[9]Mides!L1491</f>
        <v>0</v>
      </c>
      <c r="N1500" s="96" t="str">
        <f>[9]Mides!M1491</f>
        <v>X</v>
      </c>
      <c r="O1500" s="96">
        <f t="shared" si="19"/>
        <v>0</v>
      </c>
      <c r="P1500" s="96" t="str">
        <f>[9]Mides!R1491</f>
        <v>Guatemala</v>
      </c>
      <c r="Q1500" s="96" t="str">
        <f>[9]Mides!S1491</f>
        <v>Guatemala</v>
      </c>
    </row>
    <row r="1501" spans="2:17" ht="15" thickBot="1" x14ac:dyDescent="0.35">
      <c r="B1501" s="92" t="str">
        <f>[9]Mides!E1492</f>
        <v>ELSA</v>
      </c>
      <c r="C1501" s="93" t="str">
        <f>[9]Mides!D1492</f>
        <v>TUM</v>
      </c>
      <c r="D1501" s="94" t="str">
        <f>IF([9]Mides!F1492=1,"X"," ")</f>
        <v>X</v>
      </c>
      <c r="E1501" s="94" t="str">
        <f>IF([9]Mides!F1492=2,"X"," ")</f>
        <v xml:space="preserve"> </v>
      </c>
      <c r="F1501" s="95">
        <f>[9]Mides!B1492</f>
        <v>0</v>
      </c>
      <c r="G1501" s="94" t="str">
        <f>IF(AND([9]Mides!H1492&gt;=1,[9]Mides!H1492&lt;=14),"X"," ")</f>
        <v xml:space="preserve"> </v>
      </c>
      <c r="H1501" s="94" t="str">
        <f>IF(AND([9]Mides!H1492&gt;=14,[9]Mides!H1492&lt;=30),"X"," ")</f>
        <v xml:space="preserve"> </v>
      </c>
      <c r="I1501" s="94" t="str">
        <f>IF(AND([9]Mides!H1492&gt;=31,[9]Mides!H1492&lt;=60),"X","  ")</f>
        <v>X</v>
      </c>
      <c r="J1501" s="94" t="str">
        <f>IF([9]Mides!H1492&gt;60,"X", "  ")</f>
        <v xml:space="preserve">  </v>
      </c>
      <c r="K1501" s="96">
        <f>[9]Mides!N1492</f>
        <v>0</v>
      </c>
      <c r="L1501" s="96">
        <f>[9]Mides!K1492</f>
        <v>0</v>
      </c>
      <c r="M1501" s="96">
        <f>[9]Mides!L1492</f>
        <v>0</v>
      </c>
      <c r="N1501" s="96" t="str">
        <f>[9]Mides!M1492</f>
        <v>X</v>
      </c>
      <c r="O1501" s="96">
        <f t="shared" si="19"/>
        <v>0</v>
      </c>
      <c r="P1501" s="96" t="str">
        <f>[9]Mides!R1492</f>
        <v>Guatemala</v>
      </c>
      <c r="Q1501" s="96" t="str">
        <f>[9]Mides!S1492</f>
        <v>Guatemala</v>
      </c>
    </row>
    <row r="1502" spans="2:17" ht="15" thickBot="1" x14ac:dyDescent="0.35">
      <c r="B1502" s="92" t="str">
        <f>[9]Mides!E1493</f>
        <v>DORA</v>
      </c>
      <c r="C1502" s="93" t="str">
        <f>[9]Mides!D1493</f>
        <v>TACAY</v>
      </c>
      <c r="D1502" s="94" t="str">
        <f>IF([9]Mides!F1493=1,"X"," ")</f>
        <v>X</v>
      </c>
      <c r="E1502" s="94" t="str">
        <f>IF([9]Mides!F1493=2,"X"," ")</f>
        <v xml:space="preserve"> </v>
      </c>
      <c r="F1502" s="95">
        <f>[9]Mides!B1493</f>
        <v>0</v>
      </c>
      <c r="G1502" s="94" t="str">
        <f>IF(AND([9]Mides!H1493&gt;=1,[9]Mides!H1493&lt;=14),"X"," ")</f>
        <v xml:space="preserve"> </v>
      </c>
      <c r="H1502" s="94" t="str">
        <f>IF(AND([9]Mides!H1493&gt;=14,[9]Mides!H1493&lt;=30),"X"," ")</f>
        <v xml:space="preserve"> </v>
      </c>
      <c r="I1502" s="94" t="str">
        <f>IF(AND([9]Mides!H1493&gt;=31,[9]Mides!H1493&lt;=60),"X","  ")</f>
        <v>X</v>
      </c>
      <c r="J1502" s="94" t="str">
        <f>IF([9]Mides!H1493&gt;60,"X", "  ")</f>
        <v xml:space="preserve">  </v>
      </c>
      <c r="K1502" s="96">
        <f>[9]Mides!N1493</f>
        <v>0</v>
      </c>
      <c r="L1502" s="96">
        <f>[9]Mides!K1493</f>
        <v>0</v>
      </c>
      <c r="M1502" s="96">
        <f>[9]Mides!L1493</f>
        <v>0</v>
      </c>
      <c r="N1502" s="96" t="str">
        <f>[9]Mides!M1493</f>
        <v>X</v>
      </c>
      <c r="O1502" s="96">
        <f t="shared" si="19"/>
        <v>0</v>
      </c>
      <c r="P1502" s="96" t="str">
        <f>[9]Mides!R1493</f>
        <v>Guatemala</v>
      </c>
      <c r="Q1502" s="96" t="str">
        <f>[9]Mides!S1493</f>
        <v>Guatemala</v>
      </c>
    </row>
    <row r="1503" spans="2:17" ht="15" thickBot="1" x14ac:dyDescent="0.35">
      <c r="B1503" s="92" t="str">
        <f>[9]Mides!E1494</f>
        <v>DIEGO</v>
      </c>
      <c r="C1503" s="93" t="str">
        <f>[9]Mides!D1494</f>
        <v>LETONA</v>
      </c>
      <c r="D1503" s="94" t="str">
        <f>IF([9]Mides!F1494=1,"X"," ")</f>
        <v xml:space="preserve"> </v>
      </c>
      <c r="E1503" s="94" t="str">
        <f>IF([9]Mides!F1494=2,"X"," ")</f>
        <v>X</v>
      </c>
      <c r="F1503" s="95">
        <f>[9]Mides!B1494</f>
        <v>0</v>
      </c>
      <c r="G1503" s="94" t="str">
        <f>IF(AND([9]Mides!H1494&gt;=1,[9]Mides!H1494&lt;=14),"X"," ")</f>
        <v>X</v>
      </c>
      <c r="H1503" s="94" t="str">
        <f>IF(AND([9]Mides!H1494&gt;=14,[9]Mides!H1494&lt;=30),"X"," ")</f>
        <v>X</v>
      </c>
      <c r="I1503" s="94" t="str">
        <f>IF(AND([9]Mides!H1494&gt;=31,[9]Mides!H1494&lt;=60),"X","  ")</f>
        <v xml:space="preserve">  </v>
      </c>
      <c r="J1503" s="94" t="str">
        <f>IF([9]Mides!H1494&gt;60,"X", "  ")</f>
        <v xml:space="preserve">  </v>
      </c>
      <c r="K1503" s="96">
        <f>[9]Mides!N1494</f>
        <v>0</v>
      </c>
      <c r="L1503" s="96">
        <f>[9]Mides!K1494</f>
        <v>0</v>
      </c>
      <c r="M1503" s="96">
        <f>[9]Mides!L1494</f>
        <v>0</v>
      </c>
      <c r="N1503" s="96" t="str">
        <f>[9]Mides!M1494</f>
        <v>X</v>
      </c>
      <c r="O1503" s="96">
        <f t="shared" si="19"/>
        <v>0</v>
      </c>
      <c r="P1503" s="96" t="str">
        <f>[9]Mides!R1494</f>
        <v>Guatemala</v>
      </c>
      <c r="Q1503" s="96" t="str">
        <f>[9]Mides!S1494</f>
        <v>Guatemala</v>
      </c>
    </row>
    <row r="1504" spans="2:17" ht="15" thickBot="1" x14ac:dyDescent="0.35">
      <c r="B1504" s="92" t="str">
        <f>[9]Mides!E1495</f>
        <v>KENY</v>
      </c>
      <c r="C1504" s="93" t="str">
        <f>[9]Mides!D1495</f>
        <v>FLORES</v>
      </c>
      <c r="D1504" s="94" t="str">
        <f>IF([9]Mides!F1495=1,"X"," ")</f>
        <v xml:space="preserve"> </v>
      </c>
      <c r="E1504" s="94" t="str">
        <f>IF([9]Mides!F1495=2,"X"," ")</f>
        <v>X</v>
      </c>
      <c r="F1504" s="95">
        <f>[9]Mides!B1495</f>
        <v>0</v>
      </c>
      <c r="G1504" s="94" t="str">
        <f>IF(AND([9]Mides!H1495&gt;=1,[9]Mides!H1495&lt;=14),"X"," ")</f>
        <v>X</v>
      </c>
      <c r="H1504" s="94" t="str">
        <f>IF(AND([9]Mides!H1495&gt;=14,[9]Mides!H1495&lt;=30),"X"," ")</f>
        <v xml:space="preserve"> </v>
      </c>
      <c r="I1504" s="94" t="str">
        <f>IF(AND([9]Mides!H1495&gt;=31,[9]Mides!H1495&lt;=60),"X","  ")</f>
        <v xml:space="preserve">  </v>
      </c>
      <c r="J1504" s="94" t="str">
        <f>IF([9]Mides!H1495&gt;60,"X", "  ")</f>
        <v xml:space="preserve">  </v>
      </c>
      <c r="K1504" s="96">
        <f>[9]Mides!N1495</f>
        <v>0</v>
      </c>
      <c r="L1504" s="96">
        <f>[9]Mides!K1495</f>
        <v>0</v>
      </c>
      <c r="M1504" s="96">
        <f>[9]Mides!L1495</f>
        <v>0</v>
      </c>
      <c r="N1504" s="96" t="str">
        <f>[9]Mides!M1495</f>
        <v>X</v>
      </c>
      <c r="O1504" s="96">
        <f t="shared" si="19"/>
        <v>0</v>
      </c>
      <c r="P1504" s="96" t="str">
        <f>[9]Mides!R1495</f>
        <v>Guatemala</v>
      </c>
      <c r="Q1504" s="96" t="str">
        <f>[9]Mides!S1495</f>
        <v>Guatemala</v>
      </c>
    </row>
    <row r="1505" spans="2:17" ht="15" thickBot="1" x14ac:dyDescent="0.35">
      <c r="B1505" s="92" t="str">
        <f>[9]Mides!E1496</f>
        <v>JOSE</v>
      </c>
      <c r="C1505" s="93" t="str">
        <f>[9]Mides!D1496</f>
        <v>VELASCO</v>
      </c>
      <c r="D1505" s="94" t="str">
        <f>IF([9]Mides!F1496=1,"X"," ")</f>
        <v xml:space="preserve"> </v>
      </c>
      <c r="E1505" s="94" t="str">
        <f>IF([9]Mides!F1496=2,"X"," ")</f>
        <v>X</v>
      </c>
      <c r="F1505" s="95">
        <f>[9]Mides!B1496</f>
        <v>0</v>
      </c>
      <c r="G1505" s="94" t="str">
        <f>IF(AND([9]Mides!H1496&gt;=1,[9]Mides!H1496&lt;=14),"X"," ")</f>
        <v>X</v>
      </c>
      <c r="H1505" s="94" t="str">
        <f>IF(AND([9]Mides!H1496&gt;=14,[9]Mides!H1496&lt;=30),"X"," ")</f>
        <v>X</v>
      </c>
      <c r="I1505" s="94" t="str">
        <f>IF(AND([9]Mides!H1496&gt;=31,[9]Mides!H1496&lt;=60),"X","  ")</f>
        <v xml:space="preserve">  </v>
      </c>
      <c r="J1505" s="94" t="str">
        <f>IF([9]Mides!H1496&gt;60,"X", "  ")</f>
        <v xml:space="preserve">  </v>
      </c>
      <c r="K1505" s="96">
        <f>[9]Mides!N1496</f>
        <v>0</v>
      </c>
      <c r="L1505" s="96">
        <f>[9]Mides!K1496</f>
        <v>0</v>
      </c>
      <c r="M1505" s="96">
        <f>[9]Mides!L1496</f>
        <v>0</v>
      </c>
      <c r="N1505" s="96" t="str">
        <f>[9]Mides!M1496</f>
        <v>X</v>
      </c>
      <c r="O1505" s="96">
        <f t="shared" si="19"/>
        <v>0</v>
      </c>
      <c r="P1505" s="96" t="str">
        <f>[9]Mides!R1496</f>
        <v>Guatemala</v>
      </c>
      <c r="Q1505" s="96" t="str">
        <f>[9]Mides!S1496</f>
        <v>Guatemala</v>
      </c>
    </row>
    <row r="1506" spans="2:17" ht="15" thickBot="1" x14ac:dyDescent="0.35">
      <c r="B1506" s="92" t="str">
        <f>[9]Mides!E1497</f>
        <v>JESUS</v>
      </c>
      <c r="C1506" s="93" t="str">
        <f>[9]Mides!D1497</f>
        <v>MURALLES</v>
      </c>
      <c r="D1506" s="94" t="str">
        <f>IF([9]Mides!F1497=1,"X"," ")</f>
        <v xml:space="preserve"> </v>
      </c>
      <c r="E1506" s="94" t="str">
        <f>IF([9]Mides!F1497=2,"X"," ")</f>
        <v>X</v>
      </c>
      <c r="F1506" s="95">
        <f>[9]Mides!B1497</f>
        <v>0</v>
      </c>
      <c r="G1506" s="94" t="str">
        <f>IF(AND([9]Mides!H1497&gt;=1,[9]Mides!H1497&lt;=14),"X"," ")</f>
        <v xml:space="preserve"> </v>
      </c>
      <c r="H1506" s="94" t="str">
        <f>IF(AND([9]Mides!H1497&gt;=14,[9]Mides!H1497&lt;=30),"X"," ")</f>
        <v xml:space="preserve"> </v>
      </c>
      <c r="I1506" s="94" t="str">
        <f>IF(AND([9]Mides!H1497&gt;=31,[9]Mides!H1497&lt;=60),"X","  ")</f>
        <v>X</v>
      </c>
      <c r="J1506" s="94" t="str">
        <f>IF([9]Mides!H1497&gt;60,"X", "  ")</f>
        <v xml:space="preserve">  </v>
      </c>
      <c r="K1506" s="96">
        <f>[9]Mides!N1497</f>
        <v>0</v>
      </c>
      <c r="L1506" s="96">
        <f>[9]Mides!K1497</f>
        <v>0</v>
      </c>
      <c r="M1506" s="96">
        <f>[9]Mides!L1497</f>
        <v>0</v>
      </c>
      <c r="N1506" s="96" t="str">
        <f>[9]Mides!M1497</f>
        <v>X</v>
      </c>
      <c r="O1506" s="96">
        <f t="shared" si="19"/>
        <v>0</v>
      </c>
      <c r="P1506" s="96" t="str">
        <f>[9]Mides!R1497</f>
        <v>Guatemala</v>
      </c>
      <c r="Q1506" s="96" t="str">
        <f>[9]Mides!S1497</f>
        <v>Guatemala</v>
      </c>
    </row>
    <row r="1507" spans="2:17" ht="15" thickBot="1" x14ac:dyDescent="0.35">
      <c r="B1507" s="92" t="str">
        <f>[9]Mides!E1498</f>
        <v>RONI</v>
      </c>
      <c r="C1507" s="93" t="str">
        <f>[9]Mides!D1498</f>
        <v>QUEME</v>
      </c>
      <c r="D1507" s="94" t="str">
        <f>IF([9]Mides!F1498=1,"X"," ")</f>
        <v xml:space="preserve"> </v>
      </c>
      <c r="E1507" s="94" t="str">
        <f>IF([9]Mides!F1498=2,"X"," ")</f>
        <v>X</v>
      </c>
      <c r="F1507" s="95">
        <f>[9]Mides!B1498</f>
        <v>0</v>
      </c>
      <c r="G1507" s="94" t="str">
        <f>IF(AND([9]Mides!H1498&gt;=1,[9]Mides!H1498&lt;=14),"X"," ")</f>
        <v>X</v>
      </c>
      <c r="H1507" s="94" t="str">
        <f>IF(AND([9]Mides!H1498&gt;=14,[9]Mides!H1498&lt;=30),"X"," ")</f>
        <v xml:space="preserve"> </v>
      </c>
      <c r="I1507" s="94" t="str">
        <f>IF(AND([9]Mides!H1498&gt;=31,[9]Mides!H1498&lt;=60),"X","  ")</f>
        <v xml:space="preserve">  </v>
      </c>
      <c r="J1507" s="94" t="str">
        <f>IF([9]Mides!H1498&gt;60,"X", "  ")</f>
        <v xml:space="preserve">  </v>
      </c>
      <c r="K1507" s="96">
        <f>[9]Mides!N1498</f>
        <v>0</v>
      </c>
      <c r="L1507" s="96">
        <f>[9]Mides!K1498</f>
        <v>0</v>
      </c>
      <c r="M1507" s="96">
        <f>[9]Mides!L1498</f>
        <v>0</v>
      </c>
      <c r="N1507" s="96" t="str">
        <f>[9]Mides!M1498</f>
        <v>X</v>
      </c>
      <c r="O1507" s="96">
        <f t="shared" si="19"/>
        <v>0</v>
      </c>
      <c r="P1507" s="96" t="str">
        <f>[9]Mides!R1498</f>
        <v>Guatemala</v>
      </c>
      <c r="Q1507" s="96" t="str">
        <f>[9]Mides!S1498</f>
        <v>Guatemala</v>
      </c>
    </row>
    <row r="1508" spans="2:17" ht="15" thickBot="1" x14ac:dyDescent="0.35">
      <c r="B1508" s="92" t="str">
        <f>[9]Mides!E1499</f>
        <v>MELANI</v>
      </c>
      <c r="C1508" s="93" t="str">
        <f>[9]Mides!D1499</f>
        <v>REYES</v>
      </c>
      <c r="D1508" s="94" t="str">
        <f>IF([9]Mides!F1499=1,"X"," ")</f>
        <v>X</v>
      </c>
      <c r="E1508" s="94" t="str">
        <f>IF([9]Mides!F1499=2,"X"," ")</f>
        <v xml:space="preserve"> </v>
      </c>
      <c r="F1508" s="95">
        <f>[9]Mides!B1499</f>
        <v>0</v>
      </c>
      <c r="G1508" s="94" t="str">
        <f>IF(AND([9]Mides!H1499&gt;=1,[9]Mides!H1499&lt;=14),"X"," ")</f>
        <v xml:space="preserve"> </v>
      </c>
      <c r="H1508" s="94" t="str">
        <f>IF(AND([9]Mides!H1499&gt;=14,[9]Mides!H1499&lt;=30),"X"," ")</f>
        <v>X</v>
      </c>
      <c r="I1508" s="94" t="str">
        <f>IF(AND([9]Mides!H1499&gt;=31,[9]Mides!H1499&lt;=60),"X","  ")</f>
        <v xml:space="preserve">  </v>
      </c>
      <c r="J1508" s="94" t="str">
        <f>IF([9]Mides!H1499&gt;60,"X", "  ")</f>
        <v xml:space="preserve">  </v>
      </c>
      <c r="K1508" s="96">
        <f>[9]Mides!N1499</f>
        <v>0</v>
      </c>
      <c r="L1508" s="96">
        <f>[9]Mides!K1499</f>
        <v>0</v>
      </c>
      <c r="M1508" s="96">
        <f>[9]Mides!L1499</f>
        <v>0</v>
      </c>
      <c r="N1508" s="96" t="str">
        <f>[9]Mides!M1499</f>
        <v>X</v>
      </c>
      <c r="O1508" s="96">
        <f t="shared" si="19"/>
        <v>0</v>
      </c>
      <c r="P1508" s="96" t="str">
        <f>[9]Mides!R1499</f>
        <v>Guatemala</v>
      </c>
      <c r="Q1508" s="96" t="str">
        <f>[9]Mides!S1499</f>
        <v>Guatemala</v>
      </c>
    </row>
    <row r="1509" spans="2:17" ht="15" thickBot="1" x14ac:dyDescent="0.35">
      <c r="B1509" s="92" t="str">
        <f>[9]Mides!E1500</f>
        <v>FRIDA</v>
      </c>
      <c r="C1509" s="93" t="str">
        <f>[9]Mides!D1500</f>
        <v>MOSCOSO</v>
      </c>
      <c r="D1509" s="94" t="str">
        <f>IF([9]Mides!F1500=1,"X"," ")</f>
        <v>X</v>
      </c>
      <c r="E1509" s="94" t="str">
        <f>IF([9]Mides!F1500=2,"X"," ")</f>
        <v xml:space="preserve"> </v>
      </c>
      <c r="F1509" s="95">
        <f>[9]Mides!B1500</f>
        <v>0</v>
      </c>
      <c r="G1509" s="94" t="str">
        <f>IF(AND([9]Mides!H1500&gt;=1,[9]Mides!H1500&lt;=14),"X"," ")</f>
        <v>X</v>
      </c>
      <c r="H1509" s="94" t="str">
        <f>IF(AND([9]Mides!H1500&gt;=14,[9]Mides!H1500&lt;=30),"X"," ")</f>
        <v xml:space="preserve"> </v>
      </c>
      <c r="I1509" s="94" t="str">
        <f>IF(AND([9]Mides!H1500&gt;=31,[9]Mides!H1500&lt;=60),"X","  ")</f>
        <v xml:space="preserve">  </v>
      </c>
      <c r="J1509" s="94" t="str">
        <f>IF([9]Mides!H1500&gt;60,"X", "  ")</f>
        <v xml:space="preserve">  </v>
      </c>
      <c r="K1509" s="96">
        <f>[9]Mides!N1500</f>
        <v>0</v>
      </c>
      <c r="L1509" s="96">
        <f>[9]Mides!K1500</f>
        <v>0</v>
      </c>
      <c r="M1509" s="96">
        <f>[9]Mides!L1500</f>
        <v>0</v>
      </c>
      <c r="N1509" s="96" t="str">
        <f>[9]Mides!M1500</f>
        <v>X</v>
      </c>
      <c r="O1509" s="96">
        <f t="shared" si="19"/>
        <v>0</v>
      </c>
      <c r="P1509" s="96" t="str">
        <f>[9]Mides!R1500</f>
        <v>Guatemala</v>
      </c>
      <c r="Q1509" s="96" t="str">
        <f>[9]Mides!S1500</f>
        <v>Guatemala</v>
      </c>
    </row>
    <row r="1510" spans="2:17" ht="15" thickBot="1" x14ac:dyDescent="0.35">
      <c r="B1510" s="92" t="str">
        <f>[9]Mides!E1501</f>
        <v>SANTIAGO</v>
      </c>
      <c r="C1510" s="93" t="str">
        <f>[9]Mides!D1501</f>
        <v>SILVA</v>
      </c>
      <c r="D1510" s="94" t="str">
        <f>IF([9]Mides!F1501=1,"X"," ")</f>
        <v xml:space="preserve"> </v>
      </c>
      <c r="E1510" s="94" t="str">
        <f>IF([9]Mides!F1501=2,"X"," ")</f>
        <v>X</v>
      </c>
      <c r="F1510" s="95">
        <f>[9]Mides!B1501</f>
        <v>0</v>
      </c>
      <c r="G1510" s="94" t="str">
        <f>IF(AND([9]Mides!H1501&gt;=1,[9]Mides!H1501&lt;=14),"X"," ")</f>
        <v>X</v>
      </c>
      <c r="H1510" s="94" t="str">
        <f>IF(AND([9]Mides!H1501&gt;=14,[9]Mides!H1501&lt;=30),"X"," ")</f>
        <v xml:space="preserve"> </v>
      </c>
      <c r="I1510" s="94" t="str">
        <f>IF(AND([9]Mides!H1501&gt;=31,[9]Mides!H1501&lt;=60),"X","  ")</f>
        <v xml:space="preserve">  </v>
      </c>
      <c r="J1510" s="94" t="str">
        <f>IF([9]Mides!H1501&gt;60,"X", "  ")</f>
        <v xml:space="preserve">  </v>
      </c>
      <c r="K1510" s="96">
        <f>[9]Mides!N1501</f>
        <v>0</v>
      </c>
      <c r="L1510" s="96">
        <f>[9]Mides!K1501</f>
        <v>0</v>
      </c>
      <c r="M1510" s="96">
        <f>[9]Mides!L1501</f>
        <v>0</v>
      </c>
      <c r="N1510" s="96" t="str">
        <f>[9]Mides!M1501</f>
        <v>X</v>
      </c>
      <c r="O1510" s="96">
        <f t="shared" si="19"/>
        <v>0</v>
      </c>
      <c r="P1510" s="96" t="str">
        <f>[9]Mides!R1501</f>
        <v>Guatemala</v>
      </c>
      <c r="Q1510" s="96" t="str">
        <f>[9]Mides!S1501</f>
        <v>Guatemala</v>
      </c>
    </row>
    <row r="1511" spans="2:17" ht="15" thickBot="1" x14ac:dyDescent="0.35">
      <c r="B1511" s="92" t="str">
        <f>[9]Mides!E1502</f>
        <v>ESTEFANO</v>
      </c>
      <c r="C1511" s="93" t="str">
        <f>[9]Mides!D1502</f>
        <v>GONZALEZ</v>
      </c>
      <c r="D1511" s="94" t="str">
        <f>IF([9]Mides!F1502=1,"X"," ")</f>
        <v xml:space="preserve"> </v>
      </c>
      <c r="E1511" s="94" t="str">
        <f>IF([9]Mides!F1502=2,"X"," ")</f>
        <v>X</v>
      </c>
      <c r="F1511" s="95">
        <f>[9]Mides!B1502</f>
        <v>0</v>
      </c>
      <c r="G1511" s="94" t="str">
        <f>IF(AND([9]Mides!H1502&gt;=1,[9]Mides!H1502&lt;=14),"X"," ")</f>
        <v>X</v>
      </c>
      <c r="H1511" s="94" t="str">
        <f>IF(AND([9]Mides!H1502&gt;=14,[9]Mides!H1502&lt;=30),"X"," ")</f>
        <v xml:space="preserve"> </v>
      </c>
      <c r="I1511" s="94" t="str">
        <f>IF(AND([9]Mides!H1502&gt;=31,[9]Mides!H1502&lt;=60),"X","  ")</f>
        <v xml:space="preserve">  </v>
      </c>
      <c r="J1511" s="94" t="str">
        <f>IF([9]Mides!H1502&gt;60,"X", "  ")</f>
        <v xml:space="preserve">  </v>
      </c>
      <c r="K1511" s="96">
        <f>[9]Mides!N1502</f>
        <v>0</v>
      </c>
      <c r="L1511" s="96">
        <f>[9]Mides!K1502</f>
        <v>0</v>
      </c>
      <c r="M1511" s="96">
        <f>[9]Mides!L1502</f>
        <v>0</v>
      </c>
      <c r="N1511" s="96" t="str">
        <f>[9]Mides!M1502</f>
        <v>X</v>
      </c>
      <c r="O1511" s="96">
        <f t="shared" si="19"/>
        <v>0</v>
      </c>
      <c r="P1511" s="96" t="str">
        <f>[9]Mides!R1502</f>
        <v>Guatemala</v>
      </c>
      <c r="Q1511" s="96" t="str">
        <f>[9]Mides!S1502</f>
        <v>Guatemala</v>
      </c>
    </row>
    <row r="1512" spans="2:17" ht="15" thickBot="1" x14ac:dyDescent="0.35">
      <c r="B1512" s="92" t="str">
        <f>[9]Mides!E1503</f>
        <v>ADRIAN</v>
      </c>
      <c r="C1512" s="93" t="str">
        <f>[9]Mides!D1503</f>
        <v>PEREZ</v>
      </c>
      <c r="D1512" s="94" t="str">
        <f>IF([9]Mides!F1503=1,"X"," ")</f>
        <v xml:space="preserve"> </v>
      </c>
      <c r="E1512" s="94" t="str">
        <f>IF([9]Mides!F1503=2,"X"," ")</f>
        <v>X</v>
      </c>
      <c r="F1512" s="95">
        <f>[9]Mides!B1503</f>
        <v>0</v>
      </c>
      <c r="G1512" s="94" t="str">
        <f>IF(AND([9]Mides!H1503&gt;=1,[9]Mides!H1503&lt;=14),"X"," ")</f>
        <v>X</v>
      </c>
      <c r="H1512" s="94" t="str">
        <f>IF(AND([9]Mides!H1503&gt;=14,[9]Mides!H1503&lt;=30),"X"," ")</f>
        <v xml:space="preserve"> </v>
      </c>
      <c r="I1512" s="94" t="str">
        <f>IF(AND([9]Mides!H1503&gt;=31,[9]Mides!H1503&lt;=60),"X","  ")</f>
        <v xml:space="preserve">  </v>
      </c>
      <c r="J1512" s="94" t="str">
        <f>IF([9]Mides!H1503&gt;60,"X", "  ")</f>
        <v xml:space="preserve">  </v>
      </c>
      <c r="K1512" s="96">
        <f>[9]Mides!N1503</f>
        <v>0</v>
      </c>
      <c r="L1512" s="96">
        <f>[9]Mides!K1503</f>
        <v>0</v>
      </c>
      <c r="M1512" s="96">
        <f>[9]Mides!L1503</f>
        <v>0</v>
      </c>
      <c r="N1512" s="96" t="str">
        <f>[9]Mides!M1503</f>
        <v>X</v>
      </c>
      <c r="O1512" s="96">
        <f t="shared" si="19"/>
        <v>0</v>
      </c>
      <c r="P1512" s="96" t="str">
        <f>[9]Mides!R1503</f>
        <v>Guatemala</v>
      </c>
      <c r="Q1512" s="96" t="str">
        <f>[9]Mides!S1503</f>
        <v>Guatemala</v>
      </c>
    </row>
    <row r="1513" spans="2:17" ht="15" thickBot="1" x14ac:dyDescent="0.35">
      <c r="B1513" s="92" t="str">
        <f>[9]Mides!E1504</f>
        <v>ESTEBAN</v>
      </c>
      <c r="C1513" s="93" t="str">
        <f>[9]Mides!D1504</f>
        <v>GONZALEZ</v>
      </c>
      <c r="D1513" s="94" t="str">
        <f>IF([9]Mides!F1504=1,"X"," ")</f>
        <v xml:space="preserve"> </v>
      </c>
      <c r="E1513" s="94" t="str">
        <f>IF([9]Mides!F1504=2,"X"," ")</f>
        <v>X</v>
      </c>
      <c r="F1513" s="95">
        <f>[9]Mides!B1504</f>
        <v>0</v>
      </c>
      <c r="G1513" s="94" t="str">
        <f>IF(AND([9]Mides!H1504&gt;=1,[9]Mides!H1504&lt;=14),"X"," ")</f>
        <v>X</v>
      </c>
      <c r="H1513" s="94" t="str">
        <f>IF(AND([9]Mides!H1504&gt;=14,[9]Mides!H1504&lt;=30),"X"," ")</f>
        <v xml:space="preserve"> </v>
      </c>
      <c r="I1513" s="94" t="str">
        <f>IF(AND([9]Mides!H1504&gt;=31,[9]Mides!H1504&lt;=60),"X","  ")</f>
        <v xml:space="preserve">  </v>
      </c>
      <c r="J1513" s="94" t="str">
        <f>IF([9]Mides!H1504&gt;60,"X", "  ")</f>
        <v xml:space="preserve">  </v>
      </c>
      <c r="K1513" s="96">
        <f>[9]Mides!N1504</f>
        <v>0</v>
      </c>
      <c r="L1513" s="96">
        <f>[9]Mides!K1504</f>
        <v>0</v>
      </c>
      <c r="M1513" s="96">
        <f>[9]Mides!L1504</f>
        <v>0</v>
      </c>
      <c r="N1513" s="96" t="str">
        <f>[9]Mides!M1504</f>
        <v>X</v>
      </c>
      <c r="O1513" s="96">
        <f t="shared" si="19"/>
        <v>0</v>
      </c>
      <c r="P1513" s="96" t="str">
        <f>[9]Mides!R1504</f>
        <v>Guatemala</v>
      </c>
      <c r="Q1513" s="96" t="str">
        <f>[9]Mides!S1504</f>
        <v>Guatemala</v>
      </c>
    </row>
    <row r="1514" spans="2:17" ht="15" thickBot="1" x14ac:dyDescent="0.35">
      <c r="B1514" s="92" t="str">
        <f>[9]Mides!E1505</f>
        <v>STEFANY</v>
      </c>
      <c r="C1514" s="93" t="str">
        <f>[9]Mides!D1505</f>
        <v>FLORES</v>
      </c>
      <c r="D1514" s="94" t="str">
        <f>IF([9]Mides!F1505=1,"X"," ")</f>
        <v>X</v>
      </c>
      <c r="E1514" s="94" t="str">
        <f>IF([9]Mides!F1505=2,"X"," ")</f>
        <v xml:space="preserve"> </v>
      </c>
      <c r="F1514" s="95">
        <f>[9]Mides!B1505</f>
        <v>0</v>
      </c>
      <c r="G1514" s="94" t="str">
        <f>IF(AND([9]Mides!H1505&gt;=1,[9]Mides!H1505&lt;=14),"X"," ")</f>
        <v xml:space="preserve"> </v>
      </c>
      <c r="H1514" s="94" t="str">
        <f>IF(AND([9]Mides!H1505&gt;=14,[9]Mides!H1505&lt;=30),"X"," ")</f>
        <v>X</v>
      </c>
      <c r="I1514" s="94" t="str">
        <f>IF(AND([9]Mides!H1505&gt;=31,[9]Mides!H1505&lt;=60),"X","  ")</f>
        <v xml:space="preserve">  </v>
      </c>
      <c r="J1514" s="94" t="str">
        <f>IF([9]Mides!H1505&gt;60,"X", "  ")</f>
        <v xml:space="preserve">  </v>
      </c>
      <c r="K1514" s="96">
        <f>[9]Mides!N1505</f>
        <v>0</v>
      </c>
      <c r="L1514" s="96">
        <f>[9]Mides!K1505</f>
        <v>0</v>
      </c>
      <c r="M1514" s="96">
        <f>[9]Mides!L1505</f>
        <v>0</v>
      </c>
      <c r="N1514" s="96" t="str">
        <f>[9]Mides!M1505</f>
        <v>X</v>
      </c>
      <c r="O1514" s="96">
        <f t="shared" si="19"/>
        <v>0</v>
      </c>
      <c r="P1514" s="96" t="str">
        <f>[9]Mides!R1505</f>
        <v>Guatemala</v>
      </c>
      <c r="Q1514" s="96" t="str">
        <f>[9]Mides!S1505</f>
        <v>Guatemala</v>
      </c>
    </row>
    <row r="1515" spans="2:17" ht="15" thickBot="1" x14ac:dyDescent="0.35">
      <c r="B1515" s="92" t="str">
        <f>[9]Mides!E1506</f>
        <v>MAGI</v>
      </c>
      <c r="C1515" s="93" t="str">
        <f>[9]Mides!D1506</f>
        <v>RAMOS</v>
      </c>
      <c r="D1515" s="94" t="str">
        <f>IF([9]Mides!F1506=1,"X"," ")</f>
        <v>X</v>
      </c>
      <c r="E1515" s="94" t="str">
        <f>IF([9]Mides!F1506=2,"X"," ")</f>
        <v xml:space="preserve"> </v>
      </c>
      <c r="F1515" s="95">
        <f>[9]Mides!B1506</f>
        <v>0</v>
      </c>
      <c r="G1515" s="94" t="str">
        <f>IF(AND([9]Mides!H1506&gt;=1,[9]Mides!H1506&lt;=14),"X"," ")</f>
        <v>X</v>
      </c>
      <c r="H1515" s="94" t="str">
        <f>IF(AND([9]Mides!H1506&gt;=14,[9]Mides!H1506&lt;=30),"X"," ")</f>
        <v xml:space="preserve"> </v>
      </c>
      <c r="I1515" s="94" t="str">
        <f>IF(AND([9]Mides!H1506&gt;=31,[9]Mides!H1506&lt;=60),"X","  ")</f>
        <v xml:space="preserve">  </v>
      </c>
      <c r="J1515" s="94" t="str">
        <f>IF([9]Mides!H1506&gt;60,"X", "  ")</f>
        <v xml:space="preserve">  </v>
      </c>
      <c r="K1515" s="96">
        <f>[9]Mides!N1506</f>
        <v>0</v>
      </c>
      <c r="L1515" s="96">
        <f>[9]Mides!K1506</f>
        <v>0</v>
      </c>
      <c r="M1515" s="96">
        <f>[9]Mides!L1506</f>
        <v>0</v>
      </c>
      <c r="N1515" s="96" t="str">
        <f>[9]Mides!M1506</f>
        <v>X</v>
      </c>
      <c r="O1515" s="96">
        <f t="shared" si="19"/>
        <v>0</v>
      </c>
      <c r="P1515" s="96" t="str">
        <f>[9]Mides!R1506</f>
        <v>Guatemala</v>
      </c>
      <c r="Q1515" s="96" t="str">
        <f>[9]Mides!S1506</f>
        <v>Guatemala</v>
      </c>
    </row>
    <row r="1516" spans="2:17" ht="15" thickBot="1" x14ac:dyDescent="0.35">
      <c r="B1516" s="92" t="str">
        <f>[9]Mides!E1507</f>
        <v>MYNOR</v>
      </c>
      <c r="C1516" s="93" t="str">
        <f>[9]Mides!D1507</f>
        <v>VICENTE</v>
      </c>
      <c r="D1516" s="94" t="str">
        <f>IF([9]Mides!F1507=1,"X"," ")</f>
        <v xml:space="preserve"> </v>
      </c>
      <c r="E1516" s="94" t="str">
        <f>IF([9]Mides!F1507=2,"X"," ")</f>
        <v>X</v>
      </c>
      <c r="F1516" s="95">
        <f>[9]Mides!B1507</f>
        <v>0</v>
      </c>
      <c r="G1516" s="94" t="str">
        <f>IF(AND([9]Mides!H1507&gt;=1,[9]Mides!H1507&lt;=14),"X"," ")</f>
        <v xml:space="preserve"> </v>
      </c>
      <c r="H1516" s="94" t="str">
        <f>IF(AND([9]Mides!H1507&gt;=14,[9]Mides!H1507&lt;=30),"X"," ")</f>
        <v>X</v>
      </c>
      <c r="I1516" s="94" t="str">
        <f>IF(AND([9]Mides!H1507&gt;=31,[9]Mides!H1507&lt;=60),"X","  ")</f>
        <v xml:space="preserve">  </v>
      </c>
      <c r="J1516" s="94" t="str">
        <f>IF([9]Mides!H1507&gt;60,"X", "  ")</f>
        <v xml:space="preserve">  </v>
      </c>
      <c r="K1516" s="96">
        <f>[9]Mides!N1507</f>
        <v>0</v>
      </c>
      <c r="L1516" s="96">
        <f>[9]Mides!K1507</f>
        <v>0</v>
      </c>
      <c r="M1516" s="96">
        <f>[9]Mides!L1507</f>
        <v>0</v>
      </c>
      <c r="N1516" s="96" t="str">
        <f>[9]Mides!M1507</f>
        <v>X</v>
      </c>
      <c r="O1516" s="96">
        <f t="shared" si="19"/>
        <v>0</v>
      </c>
      <c r="P1516" s="96" t="str">
        <f>[9]Mides!R1507</f>
        <v>Guatemala</v>
      </c>
      <c r="Q1516" s="96" t="str">
        <f>[9]Mides!S1507</f>
        <v>Guatemala</v>
      </c>
    </row>
    <row r="1517" spans="2:17" ht="15" thickBot="1" x14ac:dyDescent="0.35">
      <c r="B1517" s="92" t="str">
        <f>[9]Mides!E1508</f>
        <v>ANGEL</v>
      </c>
      <c r="C1517" s="93" t="str">
        <f>[9]Mides!D1508</f>
        <v>PEREZ</v>
      </c>
      <c r="D1517" s="94" t="str">
        <f>IF([9]Mides!F1508=1,"X"," ")</f>
        <v xml:space="preserve"> </v>
      </c>
      <c r="E1517" s="94" t="str">
        <f>IF([9]Mides!F1508=2,"X"," ")</f>
        <v>X</v>
      </c>
      <c r="F1517" s="95">
        <f>[9]Mides!B1508</f>
        <v>0</v>
      </c>
      <c r="G1517" s="94" t="str">
        <f>IF(AND([9]Mides!H1508&gt;=1,[9]Mides!H1508&lt;=14),"X"," ")</f>
        <v>X</v>
      </c>
      <c r="H1517" s="94" t="str">
        <f>IF(AND([9]Mides!H1508&gt;=14,[9]Mides!H1508&lt;=30),"X"," ")</f>
        <v xml:space="preserve"> </v>
      </c>
      <c r="I1517" s="94" t="str">
        <f>IF(AND([9]Mides!H1508&gt;=31,[9]Mides!H1508&lt;=60),"X","  ")</f>
        <v xml:space="preserve">  </v>
      </c>
      <c r="J1517" s="94" t="str">
        <f>IF([9]Mides!H1508&gt;60,"X", "  ")</f>
        <v xml:space="preserve">  </v>
      </c>
      <c r="K1517" s="96">
        <f>[9]Mides!N1508</f>
        <v>0</v>
      </c>
      <c r="L1517" s="96">
        <f>[9]Mides!K1508</f>
        <v>0</v>
      </c>
      <c r="M1517" s="96">
        <f>[9]Mides!L1508</f>
        <v>0</v>
      </c>
      <c r="N1517" s="96" t="str">
        <f>[9]Mides!M1508</f>
        <v>X</v>
      </c>
      <c r="O1517" s="96">
        <f t="shared" si="19"/>
        <v>0</v>
      </c>
      <c r="P1517" s="96" t="str">
        <f>[9]Mides!R1508</f>
        <v>Guatemala</v>
      </c>
      <c r="Q1517" s="96" t="str">
        <f>[9]Mides!S1508</f>
        <v>Guatemala</v>
      </c>
    </row>
    <row r="1518" spans="2:17" ht="15" thickBot="1" x14ac:dyDescent="0.35">
      <c r="B1518" s="92" t="str">
        <f>[9]Mides!E1509</f>
        <v>ADRIANO</v>
      </c>
      <c r="C1518" s="93" t="str">
        <f>[9]Mides!D1509</f>
        <v xml:space="preserve">MAGAÑA </v>
      </c>
      <c r="D1518" s="94" t="str">
        <f>IF([9]Mides!F1509=1,"X"," ")</f>
        <v xml:space="preserve"> </v>
      </c>
      <c r="E1518" s="94" t="str">
        <f>IF([9]Mides!F1509=2,"X"," ")</f>
        <v>X</v>
      </c>
      <c r="F1518" s="95">
        <f>[9]Mides!B1509</f>
        <v>0</v>
      </c>
      <c r="G1518" s="94" t="str">
        <f>IF(AND([9]Mides!H1509&gt;=1,[9]Mides!H1509&lt;=14),"X"," ")</f>
        <v xml:space="preserve"> </v>
      </c>
      <c r="H1518" s="94" t="str">
        <f>IF(AND([9]Mides!H1509&gt;=14,[9]Mides!H1509&lt;=30),"X"," ")</f>
        <v>X</v>
      </c>
      <c r="I1518" s="94" t="str">
        <f>IF(AND([9]Mides!H1509&gt;=31,[9]Mides!H1509&lt;=60),"X","  ")</f>
        <v xml:space="preserve">  </v>
      </c>
      <c r="J1518" s="94" t="str">
        <f>IF([9]Mides!H1509&gt;60,"X", "  ")</f>
        <v xml:space="preserve">  </v>
      </c>
      <c r="K1518" s="96">
        <f>[9]Mides!N1509</f>
        <v>0</v>
      </c>
      <c r="L1518" s="96">
        <f>[9]Mides!K1509</f>
        <v>0</v>
      </c>
      <c r="M1518" s="96">
        <f>[9]Mides!L1509</f>
        <v>0</v>
      </c>
      <c r="N1518" s="96" t="str">
        <f>[9]Mides!M1509</f>
        <v>X</v>
      </c>
      <c r="O1518" s="96">
        <f t="shared" si="19"/>
        <v>0</v>
      </c>
      <c r="P1518" s="96" t="str">
        <f>[9]Mides!R1509</f>
        <v>Guatemala</v>
      </c>
      <c r="Q1518" s="96" t="str">
        <f>[9]Mides!S1509</f>
        <v>Guatemala</v>
      </c>
    </row>
    <row r="1519" spans="2:17" ht="15" thickBot="1" x14ac:dyDescent="0.35">
      <c r="B1519" s="92" t="str">
        <f>[9]Mides!E1510</f>
        <v>IAN</v>
      </c>
      <c r="C1519" s="93" t="str">
        <f>[9]Mides!D1510</f>
        <v xml:space="preserve">MAGAÑA </v>
      </c>
      <c r="D1519" s="94" t="str">
        <f>IF([9]Mides!F1510=1,"X"," ")</f>
        <v xml:space="preserve"> </v>
      </c>
      <c r="E1519" s="94" t="str">
        <f>IF([9]Mides!F1510=2,"X"," ")</f>
        <v>X</v>
      </c>
      <c r="F1519" s="95">
        <f>[9]Mides!B1510</f>
        <v>0</v>
      </c>
      <c r="G1519" s="94" t="str">
        <f>IF(AND([9]Mides!H1510&gt;=1,[9]Mides!H1510&lt;=14),"X"," ")</f>
        <v xml:space="preserve"> </v>
      </c>
      <c r="H1519" s="94" t="str">
        <f>IF(AND([9]Mides!H1510&gt;=14,[9]Mides!H1510&lt;=30),"X"," ")</f>
        <v xml:space="preserve"> </v>
      </c>
      <c r="I1519" s="94" t="str">
        <f>IF(AND([9]Mides!H1510&gt;=31,[9]Mides!H1510&lt;=60),"X","  ")</f>
        <v xml:space="preserve">  </v>
      </c>
      <c r="J1519" s="94" t="str">
        <f>IF([9]Mides!H1510&gt;60,"X", "  ")</f>
        <v>X</v>
      </c>
      <c r="K1519" s="96">
        <f>[9]Mides!N1510</f>
        <v>0</v>
      </c>
      <c r="L1519" s="96">
        <f>[9]Mides!K1510</f>
        <v>0</v>
      </c>
      <c r="M1519" s="96">
        <f>[9]Mides!L1510</f>
        <v>0</v>
      </c>
      <c r="N1519" s="96" t="str">
        <f>[9]Mides!M1510</f>
        <v>X</v>
      </c>
      <c r="O1519" s="96">
        <f t="shared" si="19"/>
        <v>0</v>
      </c>
      <c r="P1519" s="96" t="str">
        <f>[9]Mides!R1510</f>
        <v>Guatemala</v>
      </c>
      <c r="Q1519" s="96" t="str">
        <f>[9]Mides!S1510</f>
        <v>Guatemala</v>
      </c>
    </row>
    <row r="1520" spans="2:17" ht="15" thickBot="1" x14ac:dyDescent="0.35">
      <c r="B1520" s="92" t="str">
        <f>[9]Mides!E1511</f>
        <v>VELINA</v>
      </c>
      <c r="C1520" s="93" t="str">
        <f>[9]Mides!D1511</f>
        <v>PATZAN</v>
      </c>
      <c r="D1520" s="94" t="str">
        <f>IF([9]Mides!F1511=1,"X"," ")</f>
        <v>X</v>
      </c>
      <c r="E1520" s="94" t="str">
        <f>IF([9]Mides!F1511=2,"X"," ")</f>
        <v xml:space="preserve"> </v>
      </c>
      <c r="F1520" s="95">
        <f>[9]Mides!B1511</f>
        <v>0</v>
      </c>
      <c r="G1520" s="94" t="str">
        <f>IF(AND([9]Mides!H1511&gt;=1,[9]Mides!H1511&lt;=14),"X"," ")</f>
        <v xml:space="preserve"> </v>
      </c>
      <c r="H1520" s="94" t="str">
        <f>IF(AND([9]Mides!H1511&gt;=14,[9]Mides!H1511&lt;=30),"X"," ")</f>
        <v xml:space="preserve"> </v>
      </c>
      <c r="I1520" s="94" t="str">
        <f>IF(AND([9]Mides!H1511&gt;=31,[9]Mides!H1511&lt;=60),"X","  ")</f>
        <v>X</v>
      </c>
      <c r="J1520" s="94" t="str">
        <f>IF([9]Mides!H1511&gt;60,"X", "  ")</f>
        <v xml:space="preserve">  </v>
      </c>
      <c r="K1520" s="96">
        <f>[9]Mides!N1511</f>
        <v>0</v>
      </c>
      <c r="L1520" s="96">
        <f>[9]Mides!K1511</f>
        <v>0</v>
      </c>
      <c r="M1520" s="96">
        <f>[9]Mides!L1511</f>
        <v>0</v>
      </c>
      <c r="N1520" s="96" t="str">
        <f>[9]Mides!M1511</f>
        <v>X</v>
      </c>
      <c r="O1520" s="96">
        <f t="shared" si="19"/>
        <v>0</v>
      </c>
      <c r="P1520" s="96" t="str">
        <f>[9]Mides!R1511</f>
        <v>Guatemala</v>
      </c>
      <c r="Q1520" s="96" t="str">
        <f>[9]Mides!S1511</f>
        <v>Guatemala</v>
      </c>
    </row>
    <row r="1521" spans="2:17" ht="15" thickBot="1" x14ac:dyDescent="0.35">
      <c r="B1521" s="92" t="str">
        <f>[9]Mides!E1512</f>
        <v>BRAYAN</v>
      </c>
      <c r="C1521" s="93" t="str">
        <f>[9]Mides!D1512</f>
        <v>RAYMUNDO</v>
      </c>
      <c r="D1521" s="94" t="str">
        <f>IF([9]Mides!F1512=1,"X"," ")</f>
        <v xml:space="preserve"> </v>
      </c>
      <c r="E1521" s="94" t="str">
        <f>IF([9]Mides!F1512=2,"X"," ")</f>
        <v>X</v>
      </c>
      <c r="F1521" s="95">
        <f>[9]Mides!B1512</f>
        <v>0</v>
      </c>
      <c r="G1521" s="94" t="str">
        <f>IF(AND([9]Mides!H1512&gt;=1,[9]Mides!H1512&lt;=14),"X"," ")</f>
        <v xml:space="preserve"> </v>
      </c>
      <c r="H1521" s="94" t="str">
        <f>IF(AND([9]Mides!H1512&gt;=14,[9]Mides!H1512&lt;=30),"X"," ")</f>
        <v>X</v>
      </c>
      <c r="I1521" s="94" t="str">
        <f>IF(AND([9]Mides!H1512&gt;=31,[9]Mides!H1512&lt;=60),"X","  ")</f>
        <v xml:space="preserve">  </v>
      </c>
      <c r="J1521" s="94" t="str">
        <f>IF([9]Mides!H1512&gt;60,"X", "  ")</f>
        <v xml:space="preserve">  </v>
      </c>
      <c r="K1521" s="96">
        <f>[9]Mides!N1512</f>
        <v>0</v>
      </c>
      <c r="L1521" s="96">
        <f>[9]Mides!K1512</f>
        <v>0</v>
      </c>
      <c r="M1521" s="96">
        <f>[9]Mides!L1512</f>
        <v>0</v>
      </c>
      <c r="N1521" s="96" t="str">
        <f>[9]Mides!M1512</f>
        <v>X</v>
      </c>
      <c r="O1521" s="96">
        <f t="shared" si="19"/>
        <v>0</v>
      </c>
      <c r="P1521" s="96" t="str">
        <f>[9]Mides!R1512</f>
        <v>Guatemala</v>
      </c>
      <c r="Q1521" s="96" t="str">
        <f>[9]Mides!S1512</f>
        <v>Guatemala</v>
      </c>
    </row>
    <row r="1522" spans="2:17" ht="15" thickBot="1" x14ac:dyDescent="0.35">
      <c r="B1522" s="92" t="str">
        <f>[9]Mides!E1513</f>
        <v>LUIS</v>
      </c>
      <c r="C1522" s="93" t="str">
        <f>[9]Mides!D1513</f>
        <v>MILAN</v>
      </c>
      <c r="D1522" s="94" t="str">
        <f>IF([9]Mides!F1513=1,"X"," ")</f>
        <v xml:space="preserve"> </v>
      </c>
      <c r="E1522" s="94" t="str">
        <f>IF([9]Mides!F1513=2,"X"," ")</f>
        <v>X</v>
      </c>
      <c r="F1522" s="95">
        <f>[9]Mides!B1513</f>
        <v>0</v>
      </c>
      <c r="G1522" s="94" t="str">
        <f>IF(AND([9]Mides!H1513&gt;=1,[9]Mides!H1513&lt;=14),"X"," ")</f>
        <v xml:space="preserve"> </v>
      </c>
      <c r="H1522" s="94" t="str">
        <f>IF(AND([9]Mides!H1513&gt;=14,[9]Mides!H1513&lt;=30),"X"," ")</f>
        <v>X</v>
      </c>
      <c r="I1522" s="94" t="str">
        <f>IF(AND([9]Mides!H1513&gt;=31,[9]Mides!H1513&lt;=60),"X","  ")</f>
        <v xml:space="preserve">  </v>
      </c>
      <c r="J1522" s="94" t="str">
        <f>IF([9]Mides!H1513&gt;60,"X", "  ")</f>
        <v xml:space="preserve">  </v>
      </c>
      <c r="K1522" s="96">
        <f>[9]Mides!N1513</f>
        <v>0</v>
      </c>
      <c r="L1522" s="96">
        <f>[9]Mides!K1513</f>
        <v>0</v>
      </c>
      <c r="M1522" s="96">
        <f>[9]Mides!L1513</f>
        <v>0</v>
      </c>
      <c r="N1522" s="96" t="str">
        <f>[9]Mides!M1513</f>
        <v>X</v>
      </c>
      <c r="O1522" s="96">
        <f t="shared" si="19"/>
        <v>0</v>
      </c>
      <c r="P1522" s="96" t="str">
        <f>[9]Mides!R1513</f>
        <v>Guatemala</v>
      </c>
      <c r="Q1522" s="96" t="str">
        <f>[9]Mides!S1513</f>
        <v>Guatemala</v>
      </c>
    </row>
    <row r="1523" spans="2:17" ht="15" thickBot="1" x14ac:dyDescent="0.35">
      <c r="B1523" s="92" t="str">
        <f>[9]Mides!E1514</f>
        <v>MARC</v>
      </c>
      <c r="C1523" s="93" t="str">
        <f>[9]Mides!D1514</f>
        <v>GABRIEL</v>
      </c>
      <c r="D1523" s="94" t="str">
        <f>IF([9]Mides!F1514=1,"X"," ")</f>
        <v xml:space="preserve"> </v>
      </c>
      <c r="E1523" s="94" t="str">
        <f>IF([9]Mides!F1514=2,"X"," ")</f>
        <v>X</v>
      </c>
      <c r="F1523" s="95">
        <f>[9]Mides!B1514</f>
        <v>0</v>
      </c>
      <c r="G1523" s="94" t="str">
        <f>IF(AND([9]Mides!H1514&gt;=1,[9]Mides!H1514&lt;=14),"X"," ")</f>
        <v>X</v>
      </c>
      <c r="H1523" s="94" t="str">
        <f>IF(AND([9]Mides!H1514&gt;=14,[9]Mides!H1514&lt;=30),"X"," ")</f>
        <v xml:space="preserve"> </v>
      </c>
      <c r="I1523" s="94" t="str">
        <f>IF(AND([9]Mides!H1514&gt;=31,[9]Mides!H1514&lt;=60),"X","  ")</f>
        <v xml:space="preserve">  </v>
      </c>
      <c r="J1523" s="94" t="str">
        <f>IF([9]Mides!H1514&gt;60,"X", "  ")</f>
        <v xml:space="preserve">  </v>
      </c>
      <c r="K1523" s="96">
        <f>[9]Mides!N1514</f>
        <v>0</v>
      </c>
      <c r="L1523" s="96">
        <f>[9]Mides!K1514</f>
        <v>0</v>
      </c>
      <c r="M1523" s="96">
        <f>[9]Mides!L1514</f>
        <v>0</v>
      </c>
      <c r="N1523" s="96" t="str">
        <f>[9]Mides!M1514</f>
        <v>X</v>
      </c>
      <c r="O1523" s="96">
        <f t="shared" si="19"/>
        <v>0</v>
      </c>
      <c r="P1523" s="96" t="str">
        <f>[9]Mides!R1514</f>
        <v>Guatemala</v>
      </c>
      <c r="Q1523" s="96" t="str">
        <f>[9]Mides!S1514</f>
        <v>Guatemala</v>
      </c>
    </row>
    <row r="1524" spans="2:17" ht="15" thickBot="1" x14ac:dyDescent="0.35">
      <c r="B1524" s="92" t="str">
        <f>[9]Mides!E1515</f>
        <v>JEAN</v>
      </c>
      <c r="C1524" s="93" t="str">
        <f>[9]Mides!D1515</f>
        <v>PASQUAL</v>
      </c>
      <c r="D1524" s="94" t="str">
        <f>IF([9]Mides!F1515=1,"X"," ")</f>
        <v xml:space="preserve"> </v>
      </c>
      <c r="E1524" s="94" t="str">
        <f>IF([9]Mides!F1515=2,"X"," ")</f>
        <v>X</v>
      </c>
      <c r="F1524" s="95">
        <f>[9]Mides!B1515</f>
        <v>0</v>
      </c>
      <c r="G1524" s="94" t="str">
        <f>IF(AND([9]Mides!H1515&gt;=1,[9]Mides!H1515&lt;=14),"X"," ")</f>
        <v xml:space="preserve"> </v>
      </c>
      <c r="H1524" s="94" t="str">
        <f>IF(AND([9]Mides!H1515&gt;=14,[9]Mides!H1515&lt;=30),"X"," ")</f>
        <v>X</v>
      </c>
      <c r="I1524" s="94" t="str">
        <f>IF(AND([9]Mides!H1515&gt;=31,[9]Mides!H1515&lt;=60),"X","  ")</f>
        <v xml:space="preserve">  </v>
      </c>
      <c r="J1524" s="94" t="str">
        <f>IF([9]Mides!H1515&gt;60,"X", "  ")</f>
        <v xml:space="preserve">  </v>
      </c>
      <c r="K1524" s="96">
        <f>[9]Mides!N1515</f>
        <v>0</v>
      </c>
      <c r="L1524" s="96">
        <f>[9]Mides!K1515</f>
        <v>0</v>
      </c>
      <c r="M1524" s="96">
        <f>[9]Mides!L1515</f>
        <v>0</v>
      </c>
      <c r="N1524" s="96" t="str">
        <f>[9]Mides!M1515</f>
        <v>X</v>
      </c>
      <c r="O1524" s="96">
        <f t="shared" si="19"/>
        <v>0</v>
      </c>
      <c r="P1524" s="96" t="str">
        <f>[9]Mides!R1515</f>
        <v>Guatemala</v>
      </c>
      <c r="Q1524" s="96" t="str">
        <f>[9]Mides!S1515</f>
        <v>Guatemala</v>
      </c>
    </row>
    <row r="1525" spans="2:17" ht="15" thickBot="1" x14ac:dyDescent="0.35">
      <c r="B1525" s="92" t="str">
        <f>[9]Mides!E1516</f>
        <v>ARIEL</v>
      </c>
      <c r="C1525" s="93" t="str">
        <f>[9]Mides!D1516</f>
        <v>LOPEZ</v>
      </c>
      <c r="D1525" s="94" t="str">
        <f>IF([9]Mides!F1516=1,"X"," ")</f>
        <v xml:space="preserve"> </v>
      </c>
      <c r="E1525" s="94" t="str">
        <f>IF([9]Mides!F1516=2,"X"," ")</f>
        <v>X</v>
      </c>
      <c r="F1525" s="95">
        <f>[9]Mides!B1516</f>
        <v>0</v>
      </c>
      <c r="G1525" s="94" t="str">
        <f>IF(AND([9]Mides!H1516&gt;=1,[9]Mides!H1516&lt;=14),"X"," ")</f>
        <v>X</v>
      </c>
      <c r="H1525" s="94" t="str">
        <f>IF(AND([9]Mides!H1516&gt;=14,[9]Mides!H1516&lt;=30),"X"," ")</f>
        <v xml:space="preserve"> </v>
      </c>
      <c r="I1525" s="94" t="str">
        <f>IF(AND([9]Mides!H1516&gt;=31,[9]Mides!H1516&lt;=60),"X","  ")</f>
        <v xml:space="preserve">  </v>
      </c>
      <c r="J1525" s="94" t="str">
        <f>IF([9]Mides!H1516&gt;60,"X", "  ")</f>
        <v xml:space="preserve">  </v>
      </c>
      <c r="K1525" s="96">
        <f>[9]Mides!N1516</f>
        <v>0</v>
      </c>
      <c r="L1525" s="96">
        <f>[9]Mides!K1516</f>
        <v>0</v>
      </c>
      <c r="M1525" s="96">
        <f>[9]Mides!L1516</f>
        <v>0</v>
      </c>
      <c r="N1525" s="96" t="str">
        <f>[9]Mides!M1516</f>
        <v>X</v>
      </c>
      <c r="O1525" s="96">
        <f t="shared" ref="O1525:O1588" si="20">SUM(K1525:N1525)</f>
        <v>0</v>
      </c>
      <c r="P1525" s="96" t="str">
        <f>[9]Mides!R1516</f>
        <v>Guatemala</v>
      </c>
      <c r="Q1525" s="96" t="str">
        <f>[9]Mides!S1516</f>
        <v>Guatemala</v>
      </c>
    </row>
    <row r="1526" spans="2:17" ht="15" thickBot="1" x14ac:dyDescent="0.35">
      <c r="B1526" s="92" t="str">
        <f>[9]Mides!E1517</f>
        <v>LUIS</v>
      </c>
      <c r="C1526" s="93" t="str">
        <f>[9]Mides!D1517</f>
        <v>MAELULECE</v>
      </c>
      <c r="D1526" s="94" t="str">
        <f>IF([9]Mides!F1517=1,"X"," ")</f>
        <v xml:space="preserve"> </v>
      </c>
      <c r="E1526" s="94" t="str">
        <f>IF([9]Mides!F1517=2,"X"," ")</f>
        <v>X</v>
      </c>
      <c r="F1526" s="95">
        <f>[9]Mides!B1517</f>
        <v>0</v>
      </c>
      <c r="G1526" s="94" t="str">
        <f>IF(AND([9]Mides!H1517&gt;=1,[9]Mides!H1517&lt;=14),"X"," ")</f>
        <v>X</v>
      </c>
      <c r="H1526" s="94" t="str">
        <f>IF(AND([9]Mides!H1517&gt;=14,[9]Mides!H1517&lt;=30),"X"," ")</f>
        <v xml:space="preserve"> </v>
      </c>
      <c r="I1526" s="94" t="str">
        <f>IF(AND([9]Mides!H1517&gt;=31,[9]Mides!H1517&lt;=60),"X","  ")</f>
        <v xml:space="preserve">  </v>
      </c>
      <c r="J1526" s="94" t="str">
        <f>IF([9]Mides!H1517&gt;60,"X", "  ")</f>
        <v xml:space="preserve">  </v>
      </c>
      <c r="K1526" s="96">
        <f>[9]Mides!N1517</f>
        <v>0</v>
      </c>
      <c r="L1526" s="96">
        <f>[9]Mides!K1517</f>
        <v>0</v>
      </c>
      <c r="M1526" s="96">
        <f>[9]Mides!L1517</f>
        <v>0</v>
      </c>
      <c r="N1526" s="96" t="str">
        <f>[9]Mides!M1517</f>
        <v>X</v>
      </c>
      <c r="O1526" s="96">
        <f t="shared" si="20"/>
        <v>0</v>
      </c>
      <c r="P1526" s="96" t="str">
        <f>[9]Mides!R1517</f>
        <v>Guatemala</v>
      </c>
      <c r="Q1526" s="96" t="str">
        <f>[9]Mides!S1517</f>
        <v>Guatemala</v>
      </c>
    </row>
    <row r="1527" spans="2:17" ht="15" thickBot="1" x14ac:dyDescent="0.35">
      <c r="B1527" s="92" t="str">
        <f>[9]Mides!E1518</f>
        <v>NAYELY</v>
      </c>
      <c r="C1527" s="93" t="str">
        <f>[9]Mides!D1518</f>
        <v>SOTO</v>
      </c>
      <c r="D1527" s="94" t="str">
        <f>IF([9]Mides!F1518=1,"X"," ")</f>
        <v>X</v>
      </c>
      <c r="E1527" s="94" t="str">
        <f>IF([9]Mides!F1518=2,"X"," ")</f>
        <v xml:space="preserve"> </v>
      </c>
      <c r="F1527" s="95">
        <f>[9]Mides!B1518</f>
        <v>0</v>
      </c>
      <c r="G1527" s="94" t="str">
        <f>IF(AND([9]Mides!H1518&gt;=1,[9]Mides!H1518&lt;=14),"X"," ")</f>
        <v>X</v>
      </c>
      <c r="H1527" s="94" t="str">
        <f>IF(AND([9]Mides!H1518&gt;=14,[9]Mides!H1518&lt;=30),"X"," ")</f>
        <v xml:space="preserve"> </v>
      </c>
      <c r="I1527" s="94" t="str">
        <f>IF(AND([9]Mides!H1518&gt;=31,[9]Mides!H1518&lt;=60),"X","  ")</f>
        <v xml:space="preserve">  </v>
      </c>
      <c r="J1527" s="94" t="str">
        <f>IF([9]Mides!H1518&gt;60,"X", "  ")</f>
        <v xml:space="preserve">  </v>
      </c>
      <c r="K1527" s="96">
        <f>[9]Mides!N1518</f>
        <v>0</v>
      </c>
      <c r="L1527" s="96">
        <f>[9]Mides!K1518</f>
        <v>0</v>
      </c>
      <c r="M1527" s="96">
        <f>[9]Mides!L1518</f>
        <v>0</v>
      </c>
      <c r="N1527" s="96" t="str">
        <f>[9]Mides!M1518</f>
        <v>X</v>
      </c>
      <c r="O1527" s="96">
        <f t="shared" si="20"/>
        <v>0</v>
      </c>
      <c r="P1527" s="96" t="str">
        <f>[9]Mides!R1518</f>
        <v>Guatemala</v>
      </c>
      <c r="Q1527" s="96" t="str">
        <f>[9]Mides!S1518</f>
        <v>Guatemala</v>
      </c>
    </row>
    <row r="1528" spans="2:17" ht="15" thickBot="1" x14ac:dyDescent="0.35">
      <c r="B1528" s="92" t="str">
        <f>[9]Mides!E1519</f>
        <v>MARCO</v>
      </c>
      <c r="C1528" s="93" t="str">
        <f>[9]Mides!D1519</f>
        <v>SILVESTRE</v>
      </c>
      <c r="D1528" s="94" t="str">
        <f>IF([9]Mides!F1519=1,"X"," ")</f>
        <v xml:space="preserve"> </v>
      </c>
      <c r="E1528" s="94" t="str">
        <f>IF([9]Mides!F1519=2,"X"," ")</f>
        <v>X</v>
      </c>
      <c r="F1528" s="95">
        <f>[9]Mides!B1519</f>
        <v>0</v>
      </c>
      <c r="G1528" s="94" t="str">
        <f>IF(AND([9]Mides!H1519&gt;=1,[9]Mides!H1519&lt;=14),"X"," ")</f>
        <v>X</v>
      </c>
      <c r="H1528" s="94" t="str">
        <f>IF(AND([9]Mides!H1519&gt;=14,[9]Mides!H1519&lt;=30),"X"," ")</f>
        <v xml:space="preserve"> </v>
      </c>
      <c r="I1528" s="94" t="str">
        <f>IF(AND([9]Mides!H1519&gt;=31,[9]Mides!H1519&lt;=60),"X","  ")</f>
        <v xml:space="preserve">  </v>
      </c>
      <c r="J1528" s="94" t="str">
        <f>IF([9]Mides!H1519&gt;60,"X", "  ")</f>
        <v xml:space="preserve">  </v>
      </c>
      <c r="K1528" s="96">
        <f>[9]Mides!N1519</f>
        <v>0</v>
      </c>
      <c r="L1528" s="96">
        <f>[9]Mides!K1519</f>
        <v>0</v>
      </c>
      <c r="M1528" s="96">
        <f>[9]Mides!L1519</f>
        <v>0</v>
      </c>
      <c r="N1528" s="96" t="str">
        <f>[9]Mides!M1519</f>
        <v>X</v>
      </c>
      <c r="O1528" s="96">
        <f t="shared" si="20"/>
        <v>0</v>
      </c>
      <c r="P1528" s="96" t="str">
        <f>[9]Mides!R1519</f>
        <v>Guatemala</v>
      </c>
      <c r="Q1528" s="96" t="str">
        <f>[9]Mides!S1519</f>
        <v>Guatemala</v>
      </c>
    </row>
    <row r="1529" spans="2:17" ht="15" thickBot="1" x14ac:dyDescent="0.35">
      <c r="B1529" s="92" t="str">
        <f>[9]Mides!E1520</f>
        <v>EBERTO</v>
      </c>
      <c r="C1529" s="93" t="str">
        <f>[9]Mides!D1520</f>
        <v>HERNANDEZ</v>
      </c>
      <c r="D1529" s="94" t="str">
        <f>IF([9]Mides!F1520=1,"X"," ")</f>
        <v xml:space="preserve"> </v>
      </c>
      <c r="E1529" s="94" t="str">
        <f>IF([9]Mides!F1520=2,"X"," ")</f>
        <v>X</v>
      </c>
      <c r="F1529" s="95">
        <f>[9]Mides!B1520</f>
        <v>0</v>
      </c>
      <c r="G1529" s="94" t="str">
        <f>IF(AND([9]Mides!H1520&gt;=1,[9]Mides!H1520&lt;=14),"X"," ")</f>
        <v xml:space="preserve"> </v>
      </c>
      <c r="H1529" s="94" t="str">
        <f>IF(AND([9]Mides!H1520&gt;=14,[9]Mides!H1520&lt;=30),"X"," ")</f>
        <v xml:space="preserve"> </v>
      </c>
      <c r="I1529" s="94" t="str">
        <f>IF(AND([9]Mides!H1520&gt;=31,[9]Mides!H1520&lt;=60),"X","  ")</f>
        <v xml:space="preserve">  </v>
      </c>
      <c r="J1529" s="94" t="str">
        <f>IF([9]Mides!H1520&gt;60,"X", "  ")</f>
        <v>X</v>
      </c>
      <c r="K1529" s="96">
        <f>[9]Mides!N1520</f>
        <v>0</v>
      </c>
      <c r="L1529" s="96">
        <f>[9]Mides!K1520</f>
        <v>0</v>
      </c>
      <c r="M1529" s="96">
        <f>[9]Mides!L1520</f>
        <v>0</v>
      </c>
      <c r="N1529" s="96" t="str">
        <f>[9]Mides!M1520</f>
        <v>X</v>
      </c>
      <c r="O1529" s="96">
        <f t="shared" si="20"/>
        <v>0</v>
      </c>
      <c r="P1529" s="96" t="str">
        <f>[9]Mides!R1520</f>
        <v>Guatemala</v>
      </c>
      <c r="Q1529" s="96" t="str">
        <f>[9]Mides!S1520</f>
        <v>Guatemala</v>
      </c>
    </row>
    <row r="1530" spans="2:17" ht="15" thickBot="1" x14ac:dyDescent="0.35">
      <c r="B1530" s="92" t="str">
        <f>[9]Mides!E1521</f>
        <v>CESAR</v>
      </c>
      <c r="C1530" s="93" t="str">
        <f>[9]Mides!D1521</f>
        <v>VELIZ</v>
      </c>
      <c r="D1530" s="94" t="str">
        <f>IF([9]Mides!F1521=1,"X"," ")</f>
        <v xml:space="preserve"> </v>
      </c>
      <c r="E1530" s="94" t="str">
        <f>IF([9]Mides!F1521=2,"X"," ")</f>
        <v>X</v>
      </c>
      <c r="F1530" s="95">
        <f>[9]Mides!B1521</f>
        <v>0</v>
      </c>
      <c r="G1530" s="94" t="str">
        <f>IF(AND([9]Mides!H1521&gt;=1,[9]Mides!H1521&lt;=14),"X"," ")</f>
        <v xml:space="preserve"> </v>
      </c>
      <c r="H1530" s="94" t="str">
        <f>IF(AND([9]Mides!H1521&gt;=14,[9]Mides!H1521&lt;=30),"X"," ")</f>
        <v xml:space="preserve"> </v>
      </c>
      <c r="I1530" s="94" t="str">
        <f>IF(AND([9]Mides!H1521&gt;=31,[9]Mides!H1521&lt;=60),"X","  ")</f>
        <v>X</v>
      </c>
      <c r="J1530" s="94" t="str">
        <f>IF([9]Mides!H1521&gt;60,"X", "  ")</f>
        <v xml:space="preserve">  </v>
      </c>
      <c r="K1530" s="96">
        <f>[9]Mides!N1521</f>
        <v>0</v>
      </c>
      <c r="L1530" s="96">
        <f>[9]Mides!K1521</f>
        <v>0</v>
      </c>
      <c r="M1530" s="96">
        <f>[9]Mides!L1521</f>
        <v>0</v>
      </c>
      <c r="N1530" s="96" t="str">
        <f>[9]Mides!M1521</f>
        <v>X</v>
      </c>
      <c r="O1530" s="96">
        <f t="shared" si="20"/>
        <v>0</v>
      </c>
      <c r="P1530" s="96" t="str">
        <f>[9]Mides!R1521</f>
        <v>Guatemala</v>
      </c>
      <c r="Q1530" s="96" t="str">
        <f>[9]Mides!S1521</f>
        <v>Guatemala</v>
      </c>
    </row>
    <row r="1531" spans="2:17" ht="15" thickBot="1" x14ac:dyDescent="0.35">
      <c r="B1531" s="92" t="str">
        <f>[9]Mides!E1522</f>
        <v>CARLOS</v>
      </c>
      <c r="C1531" s="93" t="str">
        <f>[9]Mides!D1522</f>
        <v>AYFAN</v>
      </c>
      <c r="D1531" s="94" t="str">
        <f>IF([9]Mides!F1522=1,"X"," ")</f>
        <v xml:space="preserve"> </v>
      </c>
      <c r="E1531" s="94" t="str">
        <f>IF([9]Mides!F1522=2,"X"," ")</f>
        <v>X</v>
      </c>
      <c r="F1531" s="95">
        <f>[9]Mides!B1522</f>
        <v>0</v>
      </c>
      <c r="G1531" s="94" t="str">
        <f>IF(AND([9]Mides!H1522&gt;=1,[9]Mides!H1522&lt;=14),"X"," ")</f>
        <v>X</v>
      </c>
      <c r="H1531" s="94" t="str">
        <f>IF(AND([9]Mides!H1522&gt;=14,[9]Mides!H1522&lt;=30),"X"," ")</f>
        <v xml:space="preserve"> </v>
      </c>
      <c r="I1531" s="94" t="str">
        <f>IF(AND([9]Mides!H1522&gt;=31,[9]Mides!H1522&lt;=60),"X","  ")</f>
        <v xml:space="preserve">  </v>
      </c>
      <c r="J1531" s="94" t="str">
        <f>IF([9]Mides!H1522&gt;60,"X", "  ")</f>
        <v xml:space="preserve">  </v>
      </c>
      <c r="K1531" s="96">
        <f>[9]Mides!N1522</f>
        <v>0</v>
      </c>
      <c r="L1531" s="96">
        <f>[9]Mides!K1522</f>
        <v>0</v>
      </c>
      <c r="M1531" s="96">
        <f>[9]Mides!L1522</f>
        <v>0</v>
      </c>
      <c r="N1531" s="96" t="str">
        <f>[9]Mides!M1522</f>
        <v>X</v>
      </c>
      <c r="O1531" s="96">
        <f t="shared" si="20"/>
        <v>0</v>
      </c>
      <c r="P1531" s="96" t="str">
        <f>[9]Mides!R1522</f>
        <v>Guatemala</v>
      </c>
      <c r="Q1531" s="96" t="str">
        <f>[9]Mides!S1522</f>
        <v>Guatemala</v>
      </c>
    </row>
    <row r="1532" spans="2:17" ht="15" thickBot="1" x14ac:dyDescent="0.35">
      <c r="B1532" s="92" t="str">
        <f>[9]Mides!E1523</f>
        <v>DERICK</v>
      </c>
      <c r="C1532" s="93" t="str">
        <f>[9]Mides!D1523</f>
        <v>NAJERA</v>
      </c>
      <c r="D1532" s="94" t="str">
        <f>IF([9]Mides!F1523=1,"X"," ")</f>
        <v xml:space="preserve"> </v>
      </c>
      <c r="E1532" s="94" t="str">
        <f>IF([9]Mides!F1523=2,"X"," ")</f>
        <v>X</v>
      </c>
      <c r="F1532" s="95">
        <f>[9]Mides!B1523</f>
        <v>0</v>
      </c>
      <c r="G1532" s="94" t="str">
        <f>IF(AND([9]Mides!H1523&gt;=1,[9]Mides!H1523&lt;=14),"X"," ")</f>
        <v>X</v>
      </c>
      <c r="H1532" s="94" t="str">
        <f>IF(AND([9]Mides!H1523&gt;=14,[9]Mides!H1523&lt;=30),"X"," ")</f>
        <v xml:space="preserve"> </v>
      </c>
      <c r="I1532" s="94" t="str">
        <f>IF(AND([9]Mides!H1523&gt;=31,[9]Mides!H1523&lt;=60),"X","  ")</f>
        <v xml:space="preserve">  </v>
      </c>
      <c r="J1532" s="94" t="str">
        <f>IF([9]Mides!H1523&gt;60,"X", "  ")</f>
        <v xml:space="preserve">  </v>
      </c>
      <c r="K1532" s="96">
        <f>[9]Mides!N1523</f>
        <v>0</v>
      </c>
      <c r="L1532" s="96">
        <f>[9]Mides!K1523</f>
        <v>0</v>
      </c>
      <c r="M1532" s="96">
        <f>[9]Mides!L1523</f>
        <v>0</v>
      </c>
      <c r="N1532" s="96" t="str">
        <f>[9]Mides!M1523</f>
        <v>X</v>
      </c>
      <c r="O1532" s="96">
        <f t="shared" si="20"/>
        <v>0</v>
      </c>
      <c r="P1532" s="96" t="str">
        <f>[9]Mides!R1523</f>
        <v>Guatemala</v>
      </c>
      <c r="Q1532" s="96" t="str">
        <f>[9]Mides!S1523</f>
        <v>Guatemala</v>
      </c>
    </row>
    <row r="1533" spans="2:17" ht="15" thickBot="1" x14ac:dyDescent="0.35">
      <c r="B1533" s="92" t="str">
        <f>[9]Mides!E1524</f>
        <v>IVONNE</v>
      </c>
      <c r="C1533" s="93" t="str">
        <f>[9]Mides!D1524</f>
        <v>MEJICANOS</v>
      </c>
      <c r="D1533" s="94" t="str">
        <f>IF([9]Mides!F1524=1,"X"," ")</f>
        <v>X</v>
      </c>
      <c r="E1533" s="94" t="str">
        <f>IF([9]Mides!F1524=2,"X"," ")</f>
        <v xml:space="preserve"> </v>
      </c>
      <c r="F1533" s="95">
        <f>[9]Mides!B1524</f>
        <v>0</v>
      </c>
      <c r="G1533" s="94" t="str">
        <f>IF(AND([9]Mides!H1524&gt;=1,[9]Mides!H1524&lt;=14),"X"," ")</f>
        <v xml:space="preserve"> </v>
      </c>
      <c r="H1533" s="94" t="str">
        <f>IF(AND([9]Mides!H1524&gt;=14,[9]Mides!H1524&lt;=30),"X"," ")</f>
        <v xml:space="preserve"> </v>
      </c>
      <c r="I1533" s="94" t="str">
        <f>IF(AND([9]Mides!H1524&gt;=31,[9]Mides!H1524&lt;=60),"X","  ")</f>
        <v xml:space="preserve">  </v>
      </c>
      <c r="J1533" s="94" t="str">
        <f>IF([9]Mides!H1524&gt;60,"X", "  ")</f>
        <v>X</v>
      </c>
      <c r="K1533" s="96">
        <f>[9]Mides!N1524</f>
        <v>0</v>
      </c>
      <c r="L1533" s="96">
        <f>[9]Mides!K1524</f>
        <v>0</v>
      </c>
      <c r="M1533" s="96">
        <f>[9]Mides!L1524</f>
        <v>0</v>
      </c>
      <c r="N1533" s="96" t="str">
        <f>[9]Mides!M1524</f>
        <v>X</v>
      </c>
      <c r="O1533" s="96">
        <f t="shared" si="20"/>
        <v>0</v>
      </c>
      <c r="P1533" s="96" t="str">
        <f>[9]Mides!R1524</f>
        <v>Guatemala</v>
      </c>
      <c r="Q1533" s="96" t="str">
        <f>[9]Mides!S1524</f>
        <v>Guatemala</v>
      </c>
    </row>
    <row r="1534" spans="2:17" ht="15" thickBot="1" x14ac:dyDescent="0.35">
      <c r="B1534" s="92" t="str">
        <f>[9]Mides!E1525</f>
        <v>SERGIO</v>
      </c>
      <c r="C1534" s="93" t="str">
        <f>[9]Mides!D1525</f>
        <v>GODINEZ</v>
      </c>
      <c r="D1534" s="94" t="str">
        <f>IF([9]Mides!F1525=1,"X"," ")</f>
        <v xml:space="preserve"> </v>
      </c>
      <c r="E1534" s="94" t="str">
        <f>IF([9]Mides!F1525=2,"X"," ")</f>
        <v>X</v>
      </c>
      <c r="F1534" s="95">
        <f>[9]Mides!B1525</f>
        <v>0</v>
      </c>
      <c r="G1534" s="94" t="str">
        <f>IF(AND([9]Mides!H1525&gt;=1,[9]Mides!H1525&lt;=14),"X"," ")</f>
        <v>X</v>
      </c>
      <c r="H1534" s="94" t="str">
        <f>IF(AND([9]Mides!H1525&gt;=14,[9]Mides!H1525&lt;=30),"X"," ")</f>
        <v xml:space="preserve"> </v>
      </c>
      <c r="I1534" s="94" t="str">
        <f>IF(AND([9]Mides!H1525&gt;=31,[9]Mides!H1525&lt;=60),"X","  ")</f>
        <v xml:space="preserve">  </v>
      </c>
      <c r="J1534" s="94" t="str">
        <f>IF([9]Mides!H1525&gt;60,"X", "  ")</f>
        <v xml:space="preserve">  </v>
      </c>
      <c r="K1534" s="96">
        <f>[9]Mides!N1525</f>
        <v>0</v>
      </c>
      <c r="L1534" s="96">
        <f>[9]Mides!K1525</f>
        <v>0</v>
      </c>
      <c r="M1534" s="96">
        <f>[9]Mides!L1525</f>
        <v>0</v>
      </c>
      <c r="N1534" s="96" t="str">
        <f>[9]Mides!M1525</f>
        <v>X</v>
      </c>
      <c r="O1534" s="96">
        <f t="shared" si="20"/>
        <v>0</v>
      </c>
      <c r="P1534" s="96" t="str">
        <f>[9]Mides!R1525</f>
        <v>Guatemala</v>
      </c>
      <c r="Q1534" s="96" t="str">
        <f>[9]Mides!S1525</f>
        <v>Guatemala</v>
      </c>
    </row>
    <row r="1535" spans="2:17" ht="15" thickBot="1" x14ac:dyDescent="0.35">
      <c r="B1535" s="92" t="str">
        <f>[9]Mides!E1526</f>
        <v>GARY</v>
      </c>
      <c r="C1535" s="93" t="str">
        <f>[9]Mides!D1526</f>
        <v>ARRIAZA</v>
      </c>
      <c r="D1535" s="94" t="str">
        <f>IF([9]Mides!F1526=1,"X"," ")</f>
        <v xml:space="preserve"> </v>
      </c>
      <c r="E1535" s="94" t="str">
        <f>IF([9]Mides!F1526=2,"X"," ")</f>
        <v>X</v>
      </c>
      <c r="F1535" s="95">
        <f>[9]Mides!B1526</f>
        <v>0</v>
      </c>
      <c r="G1535" s="94" t="str">
        <f>IF(AND([9]Mides!H1526&gt;=1,[9]Mides!H1526&lt;=14),"X"," ")</f>
        <v xml:space="preserve"> </v>
      </c>
      <c r="H1535" s="94" t="str">
        <f>IF(AND([9]Mides!H1526&gt;=14,[9]Mides!H1526&lt;=30),"X"," ")</f>
        <v>X</v>
      </c>
      <c r="I1535" s="94" t="str">
        <f>IF(AND([9]Mides!H1526&gt;=31,[9]Mides!H1526&lt;=60),"X","  ")</f>
        <v xml:space="preserve">  </v>
      </c>
      <c r="J1535" s="94" t="str">
        <f>IF([9]Mides!H1526&gt;60,"X", "  ")</f>
        <v xml:space="preserve">  </v>
      </c>
      <c r="K1535" s="96">
        <f>[9]Mides!N1526</f>
        <v>0</v>
      </c>
      <c r="L1535" s="96">
        <f>[9]Mides!K1526</f>
        <v>0</v>
      </c>
      <c r="M1535" s="96">
        <f>[9]Mides!L1526</f>
        <v>0</v>
      </c>
      <c r="N1535" s="96" t="str">
        <f>[9]Mides!M1526</f>
        <v>X</v>
      </c>
      <c r="O1535" s="96">
        <f t="shared" si="20"/>
        <v>0</v>
      </c>
      <c r="P1535" s="96" t="str">
        <f>[9]Mides!R1526</f>
        <v>Guatemala</v>
      </c>
      <c r="Q1535" s="96" t="str">
        <f>[9]Mides!S1526</f>
        <v>Guatemala</v>
      </c>
    </row>
    <row r="1536" spans="2:17" ht="15" thickBot="1" x14ac:dyDescent="0.35">
      <c r="B1536" s="92" t="str">
        <f>[9]Mides!E1527</f>
        <v>IRIS</v>
      </c>
      <c r="C1536" s="93" t="str">
        <f>[9]Mides!D1527</f>
        <v>MARTINEZ</v>
      </c>
      <c r="D1536" s="94" t="str">
        <f>IF([9]Mides!F1527=1,"X"," ")</f>
        <v>X</v>
      </c>
      <c r="E1536" s="94" t="str">
        <f>IF([9]Mides!F1527=2,"X"," ")</f>
        <v xml:space="preserve"> </v>
      </c>
      <c r="F1536" s="95">
        <f>[9]Mides!B1527</f>
        <v>0</v>
      </c>
      <c r="G1536" s="94" t="str">
        <f>IF(AND([9]Mides!H1527&gt;=1,[9]Mides!H1527&lt;=14),"X"," ")</f>
        <v>X</v>
      </c>
      <c r="H1536" s="94" t="str">
        <f>IF(AND([9]Mides!H1527&gt;=14,[9]Mides!H1527&lt;=30),"X"," ")</f>
        <v xml:space="preserve"> </v>
      </c>
      <c r="I1536" s="94" t="str">
        <f>IF(AND([9]Mides!H1527&gt;=31,[9]Mides!H1527&lt;=60),"X","  ")</f>
        <v xml:space="preserve">  </v>
      </c>
      <c r="J1536" s="94" t="str">
        <f>IF([9]Mides!H1527&gt;60,"X", "  ")</f>
        <v xml:space="preserve">  </v>
      </c>
      <c r="K1536" s="96">
        <f>[9]Mides!N1527</f>
        <v>0</v>
      </c>
      <c r="L1536" s="96">
        <f>[9]Mides!K1527</f>
        <v>0</v>
      </c>
      <c r="M1536" s="96">
        <f>[9]Mides!L1527</f>
        <v>0</v>
      </c>
      <c r="N1536" s="96" t="str">
        <f>[9]Mides!M1527</f>
        <v>X</v>
      </c>
      <c r="O1536" s="96">
        <f t="shared" si="20"/>
        <v>0</v>
      </c>
      <c r="P1536" s="96" t="str">
        <f>[9]Mides!R1527</f>
        <v>Guatemala</v>
      </c>
      <c r="Q1536" s="96" t="str">
        <f>[9]Mides!S1527</f>
        <v>Guatemala</v>
      </c>
    </row>
    <row r="1537" spans="2:17" ht="15" thickBot="1" x14ac:dyDescent="0.35">
      <c r="B1537" s="92" t="str">
        <f>[9]Mides!E1528</f>
        <v>OWEN</v>
      </c>
      <c r="C1537" s="93" t="str">
        <f>[9]Mides!D1528</f>
        <v>MARTINEZ</v>
      </c>
      <c r="D1537" s="94" t="str">
        <f>IF([9]Mides!F1528=1,"X"," ")</f>
        <v xml:space="preserve"> </v>
      </c>
      <c r="E1537" s="94" t="str">
        <f>IF([9]Mides!F1528=2,"X"," ")</f>
        <v>X</v>
      </c>
      <c r="F1537" s="95">
        <f>[9]Mides!B1528</f>
        <v>0</v>
      </c>
      <c r="G1537" s="94" t="str">
        <f>IF(AND([9]Mides!H1528&gt;=1,[9]Mides!H1528&lt;=14),"X"," ")</f>
        <v>X</v>
      </c>
      <c r="H1537" s="94" t="str">
        <f>IF(AND([9]Mides!H1528&gt;=14,[9]Mides!H1528&lt;=30),"X"," ")</f>
        <v xml:space="preserve"> </v>
      </c>
      <c r="I1537" s="94" t="str">
        <f>IF(AND([9]Mides!H1528&gt;=31,[9]Mides!H1528&lt;=60),"X","  ")</f>
        <v xml:space="preserve">  </v>
      </c>
      <c r="J1537" s="94" t="str">
        <f>IF([9]Mides!H1528&gt;60,"X", "  ")</f>
        <v xml:space="preserve">  </v>
      </c>
      <c r="K1537" s="96">
        <f>[9]Mides!N1528</f>
        <v>0</v>
      </c>
      <c r="L1537" s="96">
        <f>[9]Mides!K1528</f>
        <v>0</v>
      </c>
      <c r="M1537" s="96">
        <f>[9]Mides!L1528</f>
        <v>0</v>
      </c>
      <c r="N1537" s="96" t="str">
        <f>[9]Mides!M1528</f>
        <v>X</v>
      </c>
      <c r="O1537" s="96">
        <f t="shared" si="20"/>
        <v>0</v>
      </c>
      <c r="P1537" s="96" t="str">
        <f>[9]Mides!R1528</f>
        <v>Guatemala</v>
      </c>
      <c r="Q1537" s="96" t="str">
        <f>[9]Mides!S1528</f>
        <v>Guatemala</v>
      </c>
    </row>
    <row r="1538" spans="2:17" ht="15" thickBot="1" x14ac:dyDescent="0.35">
      <c r="B1538" s="92" t="str">
        <f>[9]Mides!E1529</f>
        <v>JASMINE</v>
      </c>
      <c r="C1538" s="93" t="str">
        <f>[9]Mides!D1529</f>
        <v>FLORES</v>
      </c>
      <c r="D1538" s="94" t="str">
        <f>IF([9]Mides!F1529=1,"X"," ")</f>
        <v>X</v>
      </c>
      <c r="E1538" s="94" t="str">
        <f>IF([9]Mides!F1529=2,"X"," ")</f>
        <v xml:space="preserve"> </v>
      </c>
      <c r="F1538" s="95">
        <f>[9]Mides!B1529</f>
        <v>0</v>
      </c>
      <c r="G1538" s="94" t="str">
        <f>IF(AND([9]Mides!H1529&gt;=1,[9]Mides!H1529&lt;=14),"X"," ")</f>
        <v xml:space="preserve"> </v>
      </c>
      <c r="H1538" s="94" t="str">
        <f>IF(AND([9]Mides!H1529&gt;=14,[9]Mides!H1529&lt;=30),"X"," ")</f>
        <v xml:space="preserve"> </v>
      </c>
      <c r="I1538" s="94" t="str">
        <f>IF(AND([9]Mides!H1529&gt;=31,[9]Mides!H1529&lt;=60),"X","  ")</f>
        <v xml:space="preserve">  </v>
      </c>
      <c r="J1538" s="94" t="str">
        <f>IF([9]Mides!H1529&gt;60,"X", "  ")</f>
        <v>X</v>
      </c>
      <c r="K1538" s="96">
        <f>[9]Mides!N1529</f>
        <v>0</v>
      </c>
      <c r="L1538" s="96">
        <f>[9]Mides!K1529</f>
        <v>0</v>
      </c>
      <c r="M1538" s="96">
        <f>[9]Mides!L1529</f>
        <v>0</v>
      </c>
      <c r="N1538" s="96" t="str">
        <f>[9]Mides!M1529</f>
        <v>X</v>
      </c>
      <c r="O1538" s="96">
        <f t="shared" si="20"/>
        <v>0</v>
      </c>
      <c r="P1538" s="96" t="str">
        <f>[9]Mides!R1529</f>
        <v>Guatemala</v>
      </c>
      <c r="Q1538" s="96" t="str">
        <f>[9]Mides!S1529</f>
        <v>Guatemala</v>
      </c>
    </row>
    <row r="1539" spans="2:17" ht="15" thickBot="1" x14ac:dyDescent="0.35">
      <c r="B1539" s="92" t="str">
        <f>[9]Mides!E1530</f>
        <v>RODRIGO</v>
      </c>
      <c r="C1539" s="93" t="str">
        <f>[9]Mides!D1530</f>
        <v>VELARDE</v>
      </c>
      <c r="D1539" s="94" t="str">
        <f>IF([9]Mides!F1530=1,"X"," ")</f>
        <v xml:space="preserve"> </v>
      </c>
      <c r="E1539" s="94" t="str">
        <f>IF([9]Mides!F1530=2,"X"," ")</f>
        <v>X</v>
      </c>
      <c r="F1539" s="95">
        <f>[9]Mides!B1530</f>
        <v>0</v>
      </c>
      <c r="G1539" s="94" t="str">
        <f>IF(AND([9]Mides!H1530&gt;=1,[9]Mides!H1530&lt;=14),"X"," ")</f>
        <v>X</v>
      </c>
      <c r="H1539" s="94" t="str">
        <f>IF(AND([9]Mides!H1530&gt;=14,[9]Mides!H1530&lt;=30),"X"," ")</f>
        <v xml:space="preserve"> </v>
      </c>
      <c r="I1539" s="94" t="str">
        <f>IF(AND([9]Mides!H1530&gt;=31,[9]Mides!H1530&lt;=60),"X","  ")</f>
        <v xml:space="preserve">  </v>
      </c>
      <c r="J1539" s="94" t="str">
        <f>IF([9]Mides!H1530&gt;60,"X", "  ")</f>
        <v xml:space="preserve">  </v>
      </c>
      <c r="K1539" s="96">
        <f>[9]Mides!N1530</f>
        <v>0</v>
      </c>
      <c r="L1539" s="96">
        <f>[9]Mides!K1530</f>
        <v>0</v>
      </c>
      <c r="M1539" s="96">
        <f>[9]Mides!L1530</f>
        <v>0</v>
      </c>
      <c r="N1539" s="96" t="str">
        <f>[9]Mides!M1530</f>
        <v>X</v>
      </c>
      <c r="O1539" s="96">
        <f t="shared" si="20"/>
        <v>0</v>
      </c>
      <c r="P1539" s="96" t="str">
        <f>[9]Mides!R1530</f>
        <v>Guatemala</v>
      </c>
      <c r="Q1539" s="96" t="str">
        <f>[9]Mides!S1530</f>
        <v>Guatemala</v>
      </c>
    </row>
    <row r="1540" spans="2:17" ht="15" thickBot="1" x14ac:dyDescent="0.35">
      <c r="B1540" s="92" t="str">
        <f>[9]Mides!E1531</f>
        <v xml:space="preserve">CARLO </v>
      </c>
      <c r="C1540" s="93" t="str">
        <f>[9]Mides!D1531</f>
        <v>PINEDA</v>
      </c>
      <c r="D1540" s="94" t="str">
        <f>IF([9]Mides!F1531=1,"X"," ")</f>
        <v xml:space="preserve"> </v>
      </c>
      <c r="E1540" s="94" t="str">
        <f>IF([9]Mides!F1531=2,"X"," ")</f>
        <v>X</v>
      </c>
      <c r="F1540" s="95">
        <f>[9]Mides!B1531</f>
        <v>0</v>
      </c>
      <c r="G1540" s="94" t="str">
        <f>IF(AND([9]Mides!H1531&gt;=1,[9]Mides!H1531&lt;=14),"X"," ")</f>
        <v>X</v>
      </c>
      <c r="H1540" s="94" t="str">
        <f>IF(AND([9]Mides!H1531&gt;=14,[9]Mides!H1531&lt;=30),"X"," ")</f>
        <v xml:space="preserve"> </v>
      </c>
      <c r="I1540" s="94" t="str">
        <f>IF(AND([9]Mides!H1531&gt;=31,[9]Mides!H1531&lt;=60),"X","  ")</f>
        <v xml:space="preserve">  </v>
      </c>
      <c r="J1540" s="94" t="str">
        <f>IF([9]Mides!H1531&gt;60,"X", "  ")</f>
        <v xml:space="preserve">  </v>
      </c>
      <c r="K1540" s="96">
        <f>[9]Mides!N1531</f>
        <v>0</v>
      </c>
      <c r="L1540" s="96">
        <f>[9]Mides!K1531</f>
        <v>0</v>
      </c>
      <c r="M1540" s="96">
        <f>[9]Mides!L1531</f>
        <v>0</v>
      </c>
      <c r="N1540" s="96" t="str">
        <f>[9]Mides!M1531</f>
        <v>X</v>
      </c>
      <c r="O1540" s="96">
        <f t="shared" si="20"/>
        <v>0</v>
      </c>
      <c r="P1540" s="96" t="str">
        <f>[9]Mides!R1531</f>
        <v>Guatemala</v>
      </c>
      <c r="Q1540" s="96" t="str">
        <f>[9]Mides!S1531</f>
        <v>Guatemala</v>
      </c>
    </row>
    <row r="1541" spans="2:17" ht="15" thickBot="1" x14ac:dyDescent="0.35">
      <c r="B1541" s="92" t="str">
        <f>[9]Mides!E1532</f>
        <v>ESTRELLA</v>
      </c>
      <c r="C1541" s="93" t="str">
        <f>[9]Mides!D1532</f>
        <v>YOXON</v>
      </c>
      <c r="D1541" s="94" t="str">
        <f>IF([9]Mides!F1532=1,"X"," ")</f>
        <v>X</v>
      </c>
      <c r="E1541" s="94" t="str">
        <f>IF([9]Mides!F1532=2,"X"," ")</f>
        <v xml:space="preserve"> </v>
      </c>
      <c r="F1541" s="95">
        <f>[9]Mides!B1532</f>
        <v>0</v>
      </c>
      <c r="G1541" s="94" t="str">
        <f>IF(AND([9]Mides!H1532&gt;=1,[9]Mides!H1532&lt;=14),"X"," ")</f>
        <v>X</v>
      </c>
      <c r="H1541" s="94" t="str">
        <f>IF(AND([9]Mides!H1532&gt;=14,[9]Mides!H1532&lt;=30),"X"," ")</f>
        <v xml:space="preserve"> </v>
      </c>
      <c r="I1541" s="94" t="str">
        <f>IF(AND([9]Mides!H1532&gt;=31,[9]Mides!H1532&lt;=60),"X","  ")</f>
        <v xml:space="preserve">  </v>
      </c>
      <c r="J1541" s="94" t="str">
        <f>IF([9]Mides!H1532&gt;60,"X", "  ")</f>
        <v xml:space="preserve">  </v>
      </c>
      <c r="K1541" s="96">
        <f>[9]Mides!N1532</f>
        <v>0</v>
      </c>
      <c r="L1541" s="96">
        <f>[9]Mides!K1532</f>
        <v>0</v>
      </c>
      <c r="M1541" s="96">
        <f>[9]Mides!L1532</f>
        <v>0</v>
      </c>
      <c r="N1541" s="96" t="str">
        <f>[9]Mides!M1532</f>
        <v>X</v>
      </c>
      <c r="O1541" s="96">
        <f t="shared" si="20"/>
        <v>0</v>
      </c>
      <c r="P1541" s="96" t="str">
        <f>[9]Mides!R1532</f>
        <v>Guatemala</v>
      </c>
      <c r="Q1541" s="96" t="str">
        <f>[9]Mides!S1532</f>
        <v>Guatemala</v>
      </c>
    </row>
    <row r="1542" spans="2:17" ht="15" thickBot="1" x14ac:dyDescent="0.35">
      <c r="B1542" s="92" t="str">
        <f>[9]Mides!E1533</f>
        <v>EDDY</v>
      </c>
      <c r="C1542" s="93" t="str">
        <f>[9]Mides!D1533</f>
        <v>SQQUICHE</v>
      </c>
      <c r="D1542" s="94" t="str">
        <f>IF([9]Mides!F1533=1,"X"," ")</f>
        <v xml:space="preserve"> </v>
      </c>
      <c r="E1542" s="94" t="str">
        <f>IF([9]Mides!F1533=2,"X"," ")</f>
        <v>X</v>
      </c>
      <c r="F1542" s="95">
        <f>[9]Mides!B1533</f>
        <v>0</v>
      </c>
      <c r="G1542" s="94" t="str">
        <f>IF(AND([9]Mides!H1533&gt;=1,[9]Mides!H1533&lt;=14),"X"," ")</f>
        <v>X</v>
      </c>
      <c r="H1542" s="94" t="str">
        <f>IF(AND([9]Mides!H1533&gt;=14,[9]Mides!H1533&lt;=30),"X"," ")</f>
        <v xml:space="preserve"> </v>
      </c>
      <c r="I1542" s="94" t="str">
        <f>IF(AND([9]Mides!H1533&gt;=31,[9]Mides!H1533&lt;=60),"X","  ")</f>
        <v xml:space="preserve">  </v>
      </c>
      <c r="J1542" s="94" t="str">
        <f>IF([9]Mides!H1533&gt;60,"X", "  ")</f>
        <v xml:space="preserve">  </v>
      </c>
      <c r="K1542" s="96">
        <f>[9]Mides!N1533</f>
        <v>0</v>
      </c>
      <c r="L1542" s="96">
        <f>[9]Mides!K1533</f>
        <v>0</v>
      </c>
      <c r="M1542" s="96">
        <f>[9]Mides!L1533</f>
        <v>0</v>
      </c>
      <c r="N1542" s="96" t="str">
        <f>[9]Mides!M1533</f>
        <v>X</v>
      </c>
      <c r="O1542" s="96">
        <f t="shared" si="20"/>
        <v>0</v>
      </c>
      <c r="P1542" s="96" t="str">
        <f>[9]Mides!R1533</f>
        <v>Guatemala</v>
      </c>
      <c r="Q1542" s="96" t="str">
        <f>[9]Mides!S1533</f>
        <v>Guatemala</v>
      </c>
    </row>
    <row r="1543" spans="2:17" ht="15" thickBot="1" x14ac:dyDescent="0.35">
      <c r="B1543" s="92" t="str">
        <f>[9]Mides!E1534</f>
        <v>ALISON</v>
      </c>
      <c r="C1543" s="93" t="str">
        <f>[9]Mides!D1534</f>
        <v>CASTELLANOS</v>
      </c>
      <c r="D1543" s="94" t="str">
        <f>IF([9]Mides!F1534=1,"X"," ")</f>
        <v>X</v>
      </c>
      <c r="E1543" s="94" t="str">
        <f>IF([9]Mides!F1534=2,"X"," ")</f>
        <v xml:space="preserve"> </v>
      </c>
      <c r="F1543" s="95">
        <f>[9]Mides!B1534</f>
        <v>0</v>
      </c>
      <c r="G1543" s="94" t="str">
        <f>IF(AND([9]Mides!H1534&gt;=1,[9]Mides!H1534&lt;=14),"X"," ")</f>
        <v>X</v>
      </c>
      <c r="H1543" s="94" t="str">
        <f>IF(AND([9]Mides!H1534&gt;=14,[9]Mides!H1534&lt;=30),"X"," ")</f>
        <v xml:space="preserve"> </v>
      </c>
      <c r="I1543" s="94" t="str">
        <f>IF(AND([9]Mides!H1534&gt;=31,[9]Mides!H1534&lt;=60),"X","  ")</f>
        <v xml:space="preserve">  </v>
      </c>
      <c r="J1543" s="94" t="str">
        <f>IF([9]Mides!H1534&gt;60,"X", "  ")</f>
        <v xml:space="preserve">  </v>
      </c>
      <c r="K1543" s="96">
        <f>[9]Mides!N1534</f>
        <v>0</v>
      </c>
      <c r="L1543" s="96">
        <f>[9]Mides!K1534</f>
        <v>0</v>
      </c>
      <c r="M1543" s="96">
        <f>[9]Mides!L1534</f>
        <v>0</v>
      </c>
      <c r="N1543" s="96" t="str">
        <f>[9]Mides!M1534</f>
        <v>X</v>
      </c>
      <c r="O1543" s="96">
        <f t="shared" si="20"/>
        <v>0</v>
      </c>
      <c r="P1543" s="96" t="str">
        <f>[9]Mides!R1534</f>
        <v>Guatemala</v>
      </c>
      <c r="Q1543" s="96" t="str">
        <f>[9]Mides!S1534</f>
        <v>Guatemala</v>
      </c>
    </row>
    <row r="1544" spans="2:17" ht="15" thickBot="1" x14ac:dyDescent="0.35">
      <c r="B1544" s="92" t="str">
        <f>[9]Mides!E1535</f>
        <v>RONY</v>
      </c>
      <c r="C1544" s="93" t="str">
        <f>[9]Mides!D1535</f>
        <v>CASTELLANOS</v>
      </c>
      <c r="D1544" s="94" t="str">
        <f>IF([9]Mides!F1535=1,"X"," ")</f>
        <v xml:space="preserve"> </v>
      </c>
      <c r="E1544" s="94" t="str">
        <f>IF([9]Mides!F1535=2,"X"," ")</f>
        <v>X</v>
      </c>
      <c r="F1544" s="95">
        <f>[9]Mides!B1535</f>
        <v>0</v>
      </c>
      <c r="G1544" s="94" t="str">
        <f>IF(AND([9]Mides!H1535&gt;=1,[9]Mides!H1535&lt;=14),"X"," ")</f>
        <v>X</v>
      </c>
      <c r="H1544" s="94" t="str">
        <f>IF(AND([9]Mides!H1535&gt;=14,[9]Mides!H1535&lt;=30),"X"," ")</f>
        <v xml:space="preserve"> </v>
      </c>
      <c r="I1544" s="94" t="str">
        <f>IF(AND([9]Mides!H1535&gt;=31,[9]Mides!H1535&lt;=60),"X","  ")</f>
        <v xml:space="preserve">  </v>
      </c>
      <c r="J1544" s="94" t="str">
        <f>IF([9]Mides!H1535&gt;60,"X", "  ")</f>
        <v xml:space="preserve">  </v>
      </c>
      <c r="K1544" s="96">
        <f>[9]Mides!N1535</f>
        <v>0</v>
      </c>
      <c r="L1544" s="96">
        <f>[9]Mides!K1535</f>
        <v>0</v>
      </c>
      <c r="M1544" s="96">
        <f>[9]Mides!L1535</f>
        <v>0</v>
      </c>
      <c r="N1544" s="96" t="str">
        <f>[9]Mides!M1535</f>
        <v>X</v>
      </c>
      <c r="O1544" s="96">
        <f t="shared" si="20"/>
        <v>0</v>
      </c>
      <c r="P1544" s="96" t="str">
        <f>[9]Mides!R1535</f>
        <v>Guatemala</v>
      </c>
      <c r="Q1544" s="96" t="str">
        <f>[9]Mides!S1535</f>
        <v>Guatemala</v>
      </c>
    </row>
    <row r="1545" spans="2:17" ht="15" thickBot="1" x14ac:dyDescent="0.35">
      <c r="B1545" s="92" t="str">
        <f>[9]Mides!E1536</f>
        <v>JAQUELINE</v>
      </c>
      <c r="C1545" s="93" t="str">
        <f>[9]Mides!D1536</f>
        <v>CASTELLANOS</v>
      </c>
      <c r="D1545" s="94" t="str">
        <f>IF([9]Mides!F1536=1,"X"," ")</f>
        <v>X</v>
      </c>
      <c r="E1545" s="94" t="str">
        <f>IF([9]Mides!F1536=2,"X"," ")</f>
        <v xml:space="preserve"> </v>
      </c>
      <c r="F1545" s="95">
        <f>[9]Mides!B1536</f>
        <v>0</v>
      </c>
      <c r="G1545" s="94" t="str">
        <f>IF(AND([9]Mides!H1536&gt;=1,[9]Mides!H1536&lt;=14),"X"," ")</f>
        <v xml:space="preserve"> </v>
      </c>
      <c r="H1545" s="94" t="str">
        <f>IF(AND([9]Mides!H1536&gt;=14,[9]Mides!H1536&lt;=30),"X"," ")</f>
        <v>X</v>
      </c>
      <c r="I1545" s="94" t="str">
        <f>IF(AND([9]Mides!H1536&gt;=31,[9]Mides!H1536&lt;=60),"X","  ")</f>
        <v xml:space="preserve">  </v>
      </c>
      <c r="J1545" s="94" t="str">
        <f>IF([9]Mides!H1536&gt;60,"X", "  ")</f>
        <v xml:space="preserve">  </v>
      </c>
      <c r="K1545" s="96">
        <f>[9]Mides!N1536</f>
        <v>0</v>
      </c>
      <c r="L1545" s="96">
        <f>[9]Mides!K1536</f>
        <v>0</v>
      </c>
      <c r="M1545" s="96">
        <f>[9]Mides!L1536</f>
        <v>0</v>
      </c>
      <c r="N1545" s="96" t="str">
        <f>[9]Mides!M1536</f>
        <v>X</v>
      </c>
      <c r="O1545" s="96">
        <f t="shared" si="20"/>
        <v>0</v>
      </c>
      <c r="P1545" s="96" t="str">
        <f>[9]Mides!R1536</f>
        <v>Guatemala</v>
      </c>
      <c r="Q1545" s="96" t="str">
        <f>[9]Mides!S1536</f>
        <v>Guatemala</v>
      </c>
    </row>
    <row r="1546" spans="2:17" ht="15" thickBot="1" x14ac:dyDescent="0.35">
      <c r="B1546" s="92" t="str">
        <f>[9]Mides!E1537</f>
        <v>KIMBERLY</v>
      </c>
      <c r="C1546" s="93" t="str">
        <f>[9]Mides!D1537</f>
        <v>MAZARIEGOS</v>
      </c>
      <c r="D1546" s="94" t="str">
        <f>IF([9]Mides!F1537=1,"X"," ")</f>
        <v>X</v>
      </c>
      <c r="E1546" s="94" t="str">
        <f>IF([9]Mides!F1537=2,"X"," ")</f>
        <v xml:space="preserve"> </v>
      </c>
      <c r="F1546" s="95">
        <f>[9]Mides!B1537</f>
        <v>0</v>
      </c>
      <c r="G1546" s="94" t="str">
        <f>IF(AND([9]Mides!H1537&gt;=1,[9]Mides!H1537&lt;=14),"X"," ")</f>
        <v>X</v>
      </c>
      <c r="H1546" s="94" t="str">
        <f>IF(AND([9]Mides!H1537&gt;=14,[9]Mides!H1537&lt;=30),"X"," ")</f>
        <v>X</v>
      </c>
      <c r="I1546" s="94" t="str">
        <f>IF(AND([9]Mides!H1537&gt;=31,[9]Mides!H1537&lt;=60),"X","  ")</f>
        <v xml:space="preserve">  </v>
      </c>
      <c r="J1546" s="94" t="str">
        <f>IF([9]Mides!H1537&gt;60,"X", "  ")</f>
        <v xml:space="preserve">  </v>
      </c>
      <c r="K1546" s="96">
        <f>[9]Mides!N1537</f>
        <v>0</v>
      </c>
      <c r="L1546" s="96">
        <f>[9]Mides!K1537</f>
        <v>0</v>
      </c>
      <c r="M1546" s="96">
        <f>[9]Mides!L1537</f>
        <v>0</v>
      </c>
      <c r="N1546" s="96" t="str">
        <f>[9]Mides!M1537</f>
        <v>X</v>
      </c>
      <c r="O1546" s="96">
        <f t="shared" si="20"/>
        <v>0</v>
      </c>
      <c r="P1546" s="96" t="str">
        <f>[9]Mides!R1537</f>
        <v>Guatemala</v>
      </c>
      <c r="Q1546" s="96" t="str">
        <f>[9]Mides!S1537</f>
        <v>Guatemala</v>
      </c>
    </row>
    <row r="1547" spans="2:17" ht="15" thickBot="1" x14ac:dyDescent="0.35">
      <c r="B1547" s="92" t="str">
        <f>[9]Mides!E1538</f>
        <v>JOSE</v>
      </c>
      <c r="C1547" s="93" t="str">
        <f>[9]Mides!D1538</f>
        <v>MAZARIEGOS</v>
      </c>
      <c r="D1547" s="94" t="str">
        <f>IF([9]Mides!F1538=1,"X"," ")</f>
        <v xml:space="preserve"> </v>
      </c>
      <c r="E1547" s="94" t="str">
        <f>IF([9]Mides!F1538=2,"X"," ")</f>
        <v>X</v>
      </c>
      <c r="F1547" s="95">
        <f>[9]Mides!B1538</f>
        <v>0</v>
      </c>
      <c r="G1547" s="94" t="str">
        <f>IF(AND([9]Mides!H1538&gt;=1,[9]Mides!H1538&lt;=14),"X"," ")</f>
        <v>X</v>
      </c>
      <c r="H1547" s="94" t="str">
        <f>IF(AND([9]Mides!H1538&gt;=14,[9]Mides!H1538&lt;=30),"X"," ")</f>
        <v xml:space="preserve"> </v>
      </c>
      <c r="I1547" s="94" t="str">
        <f>IF(AND([9]Mides!H1538&gt;=31,[9]Mides!H1538&lt;=60),"X","  ")</f>
        <v xml:space="preserve">  </v>
      </c>
      <c r="J1547" s="94" t="str">
        <f>IF([9]Mides!H1538&gt;60,"X", "  ")</f>
        <v xml:space="preserve">  </v>
      </c>
      <c r="K1547" s="96">
        <f>[9]Mides!N1538</f>
        <v>0</v>
      </c>
      <c r="L1547" s="96">
        <f>[9]Mides!K1538</f>
        <v>0</v>
      </c>
      <c r="M1547" s="96">
        <f>[9]Mides!L1538</f>
        <v>0</v>
      </c>
      <c r="N1547" s="96" t="str">
        <f>[9]Mides!M1538</f>
        <v>X</v>
      </c>
      <c r="O1547" s="96">
        <f t="shared" si="20"/>
        <v>0</v>
      </c>
      <c r="P1547" s="96" t="str">
        <f>[9]Mides!R1538</f>
        <v>Guatemala</v>
      </c>
      <c r="Q1547" s="96" t="str">
        <f>[9]Mides!S1538</f>
        <v>Guatemala</v>
      </c>
    </row>
    <row r="1548" spans="2:17" ht="15" thickBot="1" x14ac:dyDescent="0.35">
      <c r="B1548" s="92" t="str">
        <f>[9]Mides!E1539</f>
        <v>JUAN</v>
      </c>
      <c r="C1548" s="93" t="str">
        <f>[9]Mides!D1539</f>
        <v>MAZARIEGOS</v>
      </c>
      <c r="D1548" s="94" t="str">
        <f>IF([9]Mides!F1539=1,"X"," ")</f>
        <v xml:space="preserve"> </v>
      </c>
      <c r="E1548" s="94" t="str">
        <f>IF([9]Mides!F1539=2,"X"," ")</f>
        <v>X</v>
      </c>
      <c r="F1548" s="95">
        <f>[9]Mides!B1539</f>
        <v>0</v>
      </c>
      <c r="G1548" s="94" t="str">
        <f>IF(AND([9]Mides!H1539&gt;=1,[9]Mides!H1539&lt;=14),"X"," ")</f>
        <v xml:space="preserve"> </v>
      </c>
      <c r="H1548" s="94" t="str">
        <f>IF(AND([9]Mides!H1539&gt;=14,[9]Mides!H1539&lt;=30),"X"," ")</f>
        <v>X</v>
      </c>
      <c r="I1548" s="94" t="str">
        <f>IF(AND([9]Mides!H1539&gt;=31,[9]Mides!H1539&lt;=60),"X","  ")</f>
        <v xml:space="preserve">  </v>
      </c>
      <c r="J1548" s="94" t="str">
        <f>IF([9]Mides!H1539&gt;60,"X", "  ")</f>
        <v xml:space="preserve">  </v>
      </c>
      <c r="K1548" s="96">
        <f>[9]Mides!N1539</f>
        <v>0</v>
      </c>
      <c r="L1548" s="96">
        <f>[9]Mides!K1539</f>
        <v>0</v>
      </c>
      <c r="M1548" s="96">
        <f>[9]Mides!L1539</f>
        <v>0</v>
      </c>
      <c r="N1548" s="96" t="str">
        <f>[9]Mides!M1539</f>
        <v>X</v>
      </c>
      <c r="O1548" s="96">
        <f t="shared" si="20"/>
        <v>0</v>
      </c>
      <c r="P1548" s="96" t="str">
        <f>[9]Mides!R1539</f>
        <v>Guatemala</v>
      </c>
      <c r="Q1548" s="96" t="str">
        <f>[9]Mides!S1539</f>
        <v>Guatemala</v>
      </c>
    </row>
    <row r="1549" spans="2:17" ht="15" thickBot="1" x14ac:dyDescent="0.35">
      <c r="B1549" s="92" t="str">
        <f>[9]Mides!E1540</f>
        <v>CLAUDIA</v>
      </c>
      <c r="C1549" s="93" t="str">
        <f>[9]Mides!D1540</f>
        <v>LARIOS</v>
      </c>
      <c r="D1549" s="94" t="str">
        <f>IF([9]Mides!F1540=1,"X"," ")</f>
        <v>X</v>
      </c>
      <c r="E1549" s="94" t="str">
        <f>IF([9]Mides!F1540=2,"X"," ")</f>
        <v xml:space="preserve"> </v>
      </c>
      <c r="F1549" s="95">
        <f>[9]Mides!B1540</f>
        <v>1577225970101</v>
      </c>
      <c r="G1549" s="94" t="str">
        <f>IF(AND([9]Mides!H1540&gt;=1,[9]Mides!H1540&lt;=14),"X"," ")</f>
        <v xml:space="preserve"> </v>
      </c>
      <c r="H1549" s="94" t="str">
        <f>IF(AND([9]Mides!H1540&gt;=14,[9]Mides!H1540&lt;=30),"X"," ")</f>
        <v>X</v>
      </c>
      <c r="I1549" s="94" t="str">
        <f>IF(AND([9]Mides!H1540&gt;=31,[9]Mides!H1540&lt;=60),"X","  ")</f>
        <v xml:space="preserve">  </v>
      </c>
      <c r="J1549" s="94" t="str">
        <f>IF([9]Mides!H1540&gt;60,"X", "  ")</f>
        <v xml:space="preserve">  </v>
      </c>
      <c r="K1549" s="96">
        <f>[9]Mides!N1540</f>
        <v>0</v>
      </c>
      <c r="L1549" s="96">
        <f>[9]Mides!K1540</f>
        <v>0</v>
      </c>
      <c r="M1549" s="96">
        <f>[9]Mides!L1540</f>
        <v>0</v>
      </c>
      <c r="N1549" s="96" t="str">
        <f>[9]Mides!M1540</f>
        <v>X</v>
      </c>
      <c r="O1549" s="96">
        <f t="shared" si="20"/>
        <v>0</v>
      </c>
      <c r="P1549" s="96" t="str">
        <f>[9]Mides!R1540</f>
        <v>Guatemala</v>
      </c>
      <c r="Q1549" s="96" t="str">
        <f>[9]Mides!S1540</f>
        <v>Guatemala</v>
      </c>
    </row>
    <row r="1550" spans="2:17" ht="15" thickBot="1" x14ac:dyDescent="0.35">
      <c r="B1550" s="92" t="str">
        <f>[9]Mides!E1541</f>
        <v>SERGIO</v>
      </c>
      <c r="C1550" s="93" t="str">
        <f>[9]Mides!D1541</f>
        <v>RODRIGUEZ</v>
      </c>
      <c r="D1550" s="94" t="str">
        <f>IF([9]Mides!F1541=1,"X"," ")</f>
        <v xml:space="preserve"> </v>
      </c>
      <c r="E1550" s="94" t="str">
        <f>IF([9]Mides!F1541=2,"X"," ")</f>
        <v>X</v>
      </c>
      <c r="F1550" s="95">
        <f>[9]Mides!B1541</f>
        <v>1865640310101</v>
      </c>
      <c r="G1550" s="94" t="str">
        <f>IF(AND([9]Mides!H1541&gt;=1,[9]Mides!H1541&lt;=14),"X"," ")</f>
        <v xml:space="preserve"> </v>
      </c>
      <c r="H1550" s="94" t="str">
        <f>IF(AND([9]Mides!H1541&gt;=14,[9]Mides!H1541&lt;=30),"X"," ")</f>
        <v xml:space="preserve"> </v>
      </c>
      <c r="I1550" s="94" t="str">
        <f>IF(AND([9]Mides!H1541&gt;=31,[9]Mides!H1541&lt;=60),"X","  ")</f>
        <v>X</v>
      </c>
      <c r="J1550" s="94" t="str">
        <f>IF([9]Mides!H1541&gt;60,"X", "  ")</f>
        <v xml:space="preserve">  </v>
      </c>
      <c r="K1550" s="96">
        <f>[9]Mides!N1541</f>
        <v>0</v>
      </c>
      <c r="L1550" s="96">
        <f>[9]Mides!K1541</f>
        <v>0</v>
      </c>
      <c r="M1550" s="96">
        <f>[9]Mides!L1541</f>
        <v>0</v>
      </c>
      <c r="N1550" s="96" t="str">
        <f>[9]Mides!M1541</f>
        <v>X</v>
      </c>
      <c r="O1550" s="96">
        <f t="shared" si="20"/>
        <v>0</v>
      </c>
      <c r="P1550" s="96" t="str">
        <f>[9]Mides!R1541</f>
        <v>Guatemala</v>
      </c>
      <c r="Q1550" s="96" t="str">
        <f>[9]Mides!S1541</f>
        <v>Guatemala</v>
      </c>
    </row>
    <row r="1551" spans="2:17" ht="15" thickBot="1" x14ac:dyDescent="0.35">
      <c r="B1551" s="92" t="str">
        <f>[9]Mides!E1542</f>
        <v>FRANKLIN</v>
      </c>
      <c r="C1551" s="93" t="str">
        <f>[9]Mides!D1542</f>
        <v>MAZARIEGOS</v>
      </c>
      <c r="D1551" s="94" t="str">
        <f>IF([9]Mides!F1542=1,"X"," ")</f>
        <v xml:space="preserve"> </v>
      </c>
      <c r="E1551" s="94" t="str">
        <f>IF([9]Mides!F1542=2,"X"," ")</f>
        <v>X</v>
      </c>
      <c r="F1551" s="95">
        <f>[9]Mides!B1542</f>
        <v>0</v>
      </c>
      <c r="G1551" s="94" t="str">
        <f>IF(AND([9]Mides!H1542&gt;=1,[9]Mides!H1542&lt;=14),"X"," ")</f>
        <v xml:space="preserve"> </v>
      </c>
      <c r="H1551" s="94" t="str">
        <f>IF(AND([9]Mides!H1542&gt;=14,[9]Mides!H1542&lt;=30),"X"," ")</f>
        <v>X</v>
      </c>
      <c r="I1551" s="94" t="str">
        <f>IF(AND([9]Mides!H1542&gt;=31,[9]Mides!H1542&lt;=60),"X","  ")</f>
        <v xml:space="preserve">  </v>
      </c>
      <c r="J1551" s="94" t="str">
        <f>IF([9]Mides!H1542&gt;60,"X", "  ")</f>
        <v xml:space="preserve">  </v>
      </c>
      <c r="K1551" s="96">
        <f>[9]Mides!N1542</f>
        <v>0</v>
      </c>
      <c r="L1551" s="96">
        <f>[9]Mides!K1542</f>
        <v>0</v>
      </c>
      <c r="M1551" s="96">
        <f>[9]Mides!L1542</f>
        <v>0</v>
      </c>
      <c r="N1551" s="96" t="str">
        <f>[9]Mides!M1542</f>
        <v>X</v>
      </c>
      <c r="O1551" s="96">
        <f t="shared" si="20"/>
        <v>0</v>
      </c>
      <c r="P1551" s="96" t="str">
        <f>[9]Mides!R1542</f>
        <v>Guatemala</v>
      </c>
      <c r="Q1551" s="96" t="str">
        <f>[9]Mides!S1542</f>
        <v>Guatemala</v>
      </c>
    </row>
    <row r="1552" spans="2:17" ht="15" thickBot="1" x14ac:dyDescent="0.35">
      <c r="B1552" s="92" t="str">
        <f>[9]Mides!E1543</f>
        <v>SAMUEL</v>
      </c>
      <c r="C1552" s="93" t="str">
        <f>[9]Mides!D1543</f>
        <v>MORALES</v>
      </c>
      <c r="D1552" s="94" t="str">
        <f>IF([9]Mides!F1543=1,"X"," ")</f>
        <v xml:space="preserve"> </v>
      </c>
      <c r="E1552" s="94" t="str">
        <f>IF([9]Mides!F1543=2,"X"," ")</f>
        <v>X</v>
      </c>
      <c r="F1552" s="95">
        <f>[9]Mides!B1543</f>
        <v>0</v>
      </c>
      <c r="G1552" s="94" t="str">
        <f>IF(AND([9]Mides!H1543&gt;=1,[9]Mides!H1543&lt;=14),"X"," ")</f>
        <v>X</v>
      </c>
      <c r="H1552" s="94" t="str">
        <f>IF(AND([9]Mides!H1543&gt;=14,[9]Mides!H1543&lt;=30),"X"," ")</f>
        <v xml:space="preserve"> </v>
      </c>
      <c r="I1552" s="94" t="str">
        <f>IF(AND([9]Mides!H1543&gt;=31,[9]Mides!H1543&lt;=60),"X","  ")</f>
        <v xml:space="preserve">  </v>
      </c>
      <c r="J1552" s="94" t="str">
        <f>IF([9]Mides!H1543&gt;60,"X", "  ")</f>
        <v xml:space="preserve">  </v>
      </c>
      <c r="K1552" s="96">
        <f>[9]Mides!N1543</f>
        <v>0</v>
      </c>
      <c r="L1552" s="96">
        <f>[9]Mides!K1543</f>
        <v>0</v>
      </c>
      <c r="M1552" s="96">
        <f>[9]Mides!L1543</f>
        <v>0</v>
      </c>
      <c r="N1552" s="96" t="str">
        <f>[9]Mides!M1543</f>
        <v>X</v>
      </c>
      <c r="O1552" s="96">
        <f t="shared" si="20"/>
        <v>0</v>
      </c>
      <c r="P1552" s="96" t="str">
        <f>[9]Mides!R1543</f>
        <v>Guatemala</v>
      </c>
      <c r="Q1552" s="96" t="str">
        <f>[9]Mides!S1543</f>
        <v>Guatemala</v>
      </c>
    </row>
    <row r="1553" spans="2:17" ht="15" thickBot="1" x14ac:dyDescent="0.35">
      <c r="B1553" s="92" t="str">
        <f>[9]Mides!E1544</f>
        <v>DELMIA</v>
      </c>
      <c r="C1553" s="93" t="str">
        <f>[9]Mides!D1544</f>
        <v>ZAVALA</v>
      </c>
      <c r="D1553" s="94" t="str">
        <f>IF([9]Mides!F1544=1,"X"," ")</f>
        <v>X</v>
      </c>
      <c r="E1553" s="94" t="str">
        <f>IF([9]Mides!F1544=2,"X"," ")</f>
        <v xml:space="preserve"> </v>
      </c>
      <c r="F1553" s="95">
        <f>[9]Mides!B1544</f>
        <v>0</v>
      </c>
      <c r="G1553" s="94" t="str">
        <f>IF(AND([9]Mides!H1544&gt;=1,[9]Mides!H1544&lt;=14),"X"," ")</f>
        <v xml:space="preserve"> </v>
      </c>
      <c r="H1553" s="94" t="str">
        <f>IF(AND([9]Mides!H1544&gt;=14,[9]Mides!H1544&lt;=30),"X"," ")</f>
        <v xml:space="preserve"> </v>
      </c>
      <c r="I1553" s="94" t="str">
        <f>IF(AND([9]Mides!H1544&gt;=31,[9]Mides!H1544&lt;=60),"X","  ")</f>
        <v>X</v>
      </c>
      <c r="J1553" s="94" t="str">
        <f>IF([9]Mides!H1544&gt;60,"X", "  ")</f>
        <v xml:space="preserve">  </v>
      </c>
      <c r="K1553" s="96">
        <f>[9]Mides!N1544</f>
        <v>0</v>
      </c>
      <c r="L1553" s="96">
        <f>[9]Mides!K1544</f>
        <v>0</v>
      </c>
      <c r="M1553" s="96">
        <f>[9]Mides!L1544</f>
        <v>0</v>
      </c>
      <c r="N1553" s="96" t="str">
        <f>[9]Mides!M1544</f>
        <v>X</v>
      </c>
      <c r="O1553" s="96">
        <f t="shared" si="20"/>
        <v>0</v>
      </c>
      <c r="P1553" s="96" t="str">
        <f>[9]Mides!R1544</f>
        <v>Guatemala</v>
      </c>
      <c r="Q1553" s="96" t="str">
        <f>[9]Mides!S1544</f>
        <v>Guatemala</v>
      </c>
    </row>
    <row r="1554" spans="2:17" ht="15" thickBot="1" x14ac:dyDescent="0.35">
      <c r="B1554" s="92" t="str">
        <f>[9]Mides!E1545</f>
        <v>MARISOL</v>
      </c>
      <c r="C1554" s="93" t="str">
        <f>[9]Mides!D1545</f>
        <v>FLORES</v>
      </c>
      <c r="D1554" s="94" t="str">
        <f>IF([9]Mides!F1545=1,"X"," ")</f>
        <v>X</v>
      </c>
      <c r="E1554" s="94" t="str">
        <f>IF([9]Mides!F1545=2,"X"," ")</f>
        <v xml:space="preserve"> </v>
      </c>
      <c r="F1554" s="95">
        <f>[9]Mides!B1545</f>
        <v>0</v>
      </c>
      <c r="G1554" s="94" t="str">
        <f>IF(AND([9]Mides!H1545&gt;=1,[9]Mides!H1545&lt;=14),"X"," ")</f>
        <v xml:space="preserve"> </v>
      </c>
      <c r="H1554" s="94" t="str">
        <f>IF(AND([9]Mides!H1545&gt;=14,[9]Mides!H1545&lt;=30),"X"," ")</f>
        <v>X</v>
      </c>
      <c r="I1554" s="94" t="str">
        <f>IF(AND([9]Mides!H1545&gt;=31,[9]Mides!H1545&lt;=60),"X","  ")</f>
        <v xml:space="preserve">  </v>
      </c>
      <c r="J1554" s="94" t="str">
        <f>IF([9]Mides!H1545&gt;60,"X", "  ")</f>
        <v xml:space="preserve">  </v>
      </c>
      <c r="K1554" s="96">
        <f>[9]Mides!N1545</f>
        <v>0</v>
      </c>
      <c r="L1554" s="96">
        <f>[9]Mides!K1545</f>
        <v>0</v>
      </c>
      <c r="M1554" s="96">
        <f>[9]Mides!L1545</f>
        <v>0</v>
      </c>
      <c r="N1554" s="96" t="str">
        <f>[9]Mides!M1545</f>
        <v>X</v>
      </c>
      <c r="O1554" s="96">
        <f t="shared" si="20"/>
        <v>0</v>
      </c>
      <c r="P1554" s="96" t="str">
        <f>[9]Mides!R1545</f>
        <v>Guatemala</v>
      </c>
      <c r="Q1554" s="96" t="str">
        <f>[9]Mides!S1545</f>
        <v>Guatemala</v>
      </c>
    </row>
    <row r="1555" spans="2:17" ht="15" thickBot="1" x14ac:dyDescent="0.35">
      <c r="B1555" s="92" t="str">
        <f>[9]Mides!E1546</f>
        <v>ESTUARDO</v>
      </c>
      <c r="C1555" s="93" t="str">
        <f>[9]Mides!D1546</f>
        <v>ORDOÑEZ</v>
      </c>
      <c r="D1555" s="94" t="str">
        <f>IF([9]Mides!F1546=1,"X"," ")</f>
        <v xml:space="preserve"> </v>
      </c>
      <c r="E1555" s="94" t="str">
        <f>IF([9]Mides!F1546=2,"X"," ")</f>
        <v>X</v>
      </c>
      <c r="F1555" s="95">
        <f>[9]Mides!B1546</f>
        <v>0</v>
      </c>
      <c r="G1555" s="94" t="str">
        <f>IF(AND([9]Mides!H1546&gt;=1,[9]Mides!H1546&lt;=14),"X"," ")</f>
        <v xml:space="preserve"> </v>
      </c>
      <c r="H1555" s="94" t="str">
        <f>IF(AND([9]Mides!H1546&gt;=14,[9]Mides!H1546&lt;=30),"X"," ")</f>
        <v xml:space="preserve"> </v>
      </c>
      <c r="I1555" s="94" t="str">
        <f>IF(AND([9]Mides!H1546&gt;=31,[9]Mides!H1546&lt;=60),"X","  ")</f>
        <v>X</v>
      </c>
      <c r="J1555" s="94" t="str">
        <f>IF([9]Mides!H1546&gt;60,"X", "  ")</f>
        <v xml:space="preserve">  </v>
      </c>
      <c r="K1555" s="96">
        <f>[9]Mides!N1546</f>
        <v>0</v>
      </c>
      <c r="L1555" s="96">
        <f>[9]Mides!K1546</f>
        <v>0</v>
      </c>
      <c r="M1555" s="96">
        <f>[9]Mides!L1546</f>
        <v>0</v>
      </c>
      <c r="N1555" s="96" t="str">
        <f>[9]Mides!M1546</f>
        <v>X</v>
      </c>
      <c r="O1555" s="96">
        <f t="shared" si="20"/>
        <v>0</v>
      </c>
      <c r="P1555" s="96" t="str">
        <f>[9]Mides!R1546</f>
        <v>Guatemala</v>
      </c>
      <c r="Q1555" s="96" t="str">
        <f>[9]Mides!S1546</f>
        <v>Guatemala</v>
      </c>
    </row>
    <row r="1556" spans="2:17" ht="15" thickBot="1" x14ac:dyDescent="0.35">
      <c r="B1556" s="92" t="str">
        <f>[9]Mides!E1547</f>
        <v>AMILCAR</v>
      </c>
      <c r="C1556" s="93" t="str">
        <f>[9]Mides!D1547</f>
        <v>ESTEVEZ</v>
      </c>
      <c r="D1556" s="94" t="str">
        <f>IF([9]Mides!F1547=1,"X"," ")</f>
        <v xml:space="preserve"> </v>
      </c>
      <c r="E1556" s="94" t="str">
        <f>IF([9]Mides!F1547=2,"X"," ")</f>
        <v>X</v>
      </c>
      <c r="F1556" s="95">
        <f>[9]Mides!B1547</f>
        <v>0</v>
      </c>
      <c r="G1556" s="94" t="str">
        <f>IF(AND([9]Mides!H1547&gt;=1,[9]Mides!H1547&lt;=14),"X"," ")</f>
        <v xml:space="preserve"> </v>
      </c>
      <c r="H1556" s="94" t="str">
        <f>IF(AND([9]Mides!H1547&gt;=14,[9]Mides!H1547&lt;=30),"X"," ")</f>
        <v xml:space="preserve"> </v>
      </c>
      <c r="I1556" s="94" t="str">
        <f>IF(AND([9]Mides!H1547&gt;=31,[9]Mides!H1547&lt;=60),"X","  ")</f>
        <v>X</v>
      </c>
      <c r="J1556" s="94" t="str">
        <f>IF([9]Mides!H1547&gt;60,"X", "  ")</f>
        <v xml:space="preserve">  </v>
      </c>
      <c r="K1556" s="96">
        <f>[9]Mides!N1547</f>
        <v>0</v>
      </c>
      <c r="L1556" s="96">
        <f>[9]Mides!K1547</f>
        <v>0</v>
      </c>
      <c r="M1556" s="96">
        <f>[9]Mides!L1547</f>
        <v>0</v>
      </c>
      <c r="N1556" s="96" t="str">
        <f>[9]Mides!M1547</f>
        <v>X</v>
      </c>
      <c r="O1556" s="96">
        <f t="shared" si="20"/>
        <v>0</v>
      </c>
      <c r="P1556" s="96" t="str">
        <f>[9]Mides!R1547</f>
        <v>Guatemala</v>
      </c>
      <c r="Q1556" s="96" t="str">
        <f>[9]Mides!S1547</f>
        <v>Guatemala</v>
      </c>
    </row>
    <row r="1557" spans="2:17" ht="15" thickBot="1" x14ac:dyDescent="0.35">
      <c r="B1557" s="92" t="str">
        <f>[9]Mides!E1548</f>
        <v>MONICA</v>
      </c>
      <c r="C1557" s="93" t="str">
        <f>[9]Mides!D1548</f>
        <v>CUELLAR</v>
      </c>
      <c r="D1557" s="94" t="str">
        <f>IF([9]Mides!F1548=1,"X"," ")</f>
        <v>X</v>
      </c>
      <c r="E1557" s="94" t="str">
        <f>IF([9]Mides!F1548=2,"X"," ")</f>
        <v xml:space="preserve"> </v>
      </c>
      <c r="F1557" s="95">
        <f>[9]Mides!B1548</f>
        <v>0</v>
      </c>
      <c r="G1557" s="94" t="str">
        <f>IF(AND([9]Mides!H1548&gt;=1,[9]Mides!H1548&lt;=14),"X"," ")</f>
        <v xml:space="preserve"> </v>
      </c>
      <c r="H1557" s="94" t="str">
        <f>IF(AND([9]Mides!H1548&gt;=14,[9]Mides!H1548&lt;=30),"X"," ")</f>
        <v>X</v>
      </c>
      <c r="I1557" s="94" t="str">
        <f>IF(AND([9]Mides!H1548&gt;=31,[9]Mides!H1548&lt;=60),"X","  ")</f>
        <v xml:space="preserve">  </v>
      </c>
      <c r="J1557" s="94" t="str">
        <f>IF([9]Mides!H1548&gt;60,"X", "  ")</f>
        <v xml:space="preserve">  </v>
      </c>
      <c r="K1557" s="96">
        <f>[9]Mides!N1548</f>
        <v>0</v>
      </c>
      <c r="L1557" s="96">
        <f>[9]Mides!K1548</f>
        <v>0</v>
      </c>
      <c r="M1557" s="96">
        <f>[9]Mides!L1548</f>
        <v>0</v>
      </c>
      <c r="N1557" s="96" t="str">
        <f>[9]Mides!M1548</f>
        <v>X</v>
      </c>
      <c r="O1557" s="96">
        <f t="shared" si="20"/>
        <v>0</v>
      </c>
      <c r="P1557" s="96" t="str">
        <f>[9]Mides!R1548</f>
        <v>Guatemala</v>
      </c>
      <c r="Q1557" s="96" t="str">
        <f>[9]Mides!S1548</f>
        <v>Guatemala</v>
      </c>
    </row>
    <row r="1558" spans="2:17" ht="15" thickBot="1" x14ac:dyDescent="0.35">
      <c r="B1558" s="92" t="str">
        <f>[9]Mides!E1549</f>
        <v>ARACELY</v>
      </c>
      <c r="C1558" s="93" t="str">
        <f>[9]Mides!D1549</f>
        <v>TOBAR</v>
      </c>
      <c r="D1558" s="94" t="str">
        <f>IF([9]Mides!F1549=1,"X"," ")</f>
        <v>X</v>
      </c>
      <c r="E1558" s="94" t="str">
        <f>IF([9]Mides!F1549=2,"X"," ")</f>
        <v xml:space="preserve"> </v>
      </c>
      <c r="F1558" s="95">
        <f>[9]Mides!B1549</f>
        <v>0</v>
      </c>
      <c r="G1558" s="94" t="str">
        <f>IF(AND([9]Mides!H1549&gt;=1,[9]Mides!H1549&lt;=14),"X"," ")</f>
        <v xml:space="preserve"> </v>
      </c>
      <c r="H1558" s="94" t="str">
        <f>IF(AND([9]Mides!H1549&gt;=14,[9]Mides!H1549&lt;=30),"X"," ")</f>
        <v xml:space="preserve"> </v>
      </c>
      <c r="I1558" s="94" t="str">
        <f>IF(AND([9]Mides!H1549&gt;=31,[9]Mides!H1549&lt;=60),"X","  ")</f>
        <v xml:space="preserve">  </v>
      </c>
      <c r="J1558" s="94" t="str">
        <f>IF([9]Mides!H1549&gt;60,"X", "  ")</f>
        <v>X</v>
      </c>
      <c r="K1558" s="96">
        <f>[9]Mides!N1549</f>
        <v>0</v>
      </c>
      <c r="L1558" s="96">
        <f>[9]Mides!K1549</f>
        <v>0</v>
      </c>
      <c r="M1558" s="96">
        <f>[9]Mides!L1549</f>
        <v>0</v>
      </c>
      <c r="N1558" s="96" t="str">
        <f>[9]Mides!M1549</f>
        <v>X</v>
      </c>
      <c r="O1558" s="96">
        <f t="shared" si="20"/>
        <v>0</v>
      </c>
      <c r="P1558" s="96" t="str">
        <f>[9]Mides!R1549</f>
        <v>Guatemala</v>
      </c>
      <c r="Q1558" s="96" t="str">
        <f>[9]Mides!S1549</f>
        <v>Guatemala</v>
      </c>
    </row>
    <row r="1559" spans="2:17" ht="15" thickBot="1" x14ac:dyDescent="0.35">
      <c r="B1559" s="92" t="str">
        <f>[9]Mides!E1550</f>
        <v>MIRANDA</v>
      </c>
      <c r="C1559" s="93" t="str">
        <f>[9]Mides!D1550</f>
        <v>GONZALEZ</v>
      </c>
      <c r="D1559" s="94" t="str">
        <f>IF([9]Mides!F1550=1,"X"," ")</f>
        <v>X</v>
      </c>
      <c r="E1559" s="94" t="str">
        <f>IF([9]Mides!F1550=2,"X"," ")</f>
        <v xml:space="preserve"> </v>
      </c>
      <c r="F1559" s="95">
        <f>[9]Mides!B1550</f>
        <v>0</v>
      </c>
      <c r="G1559" s="94" t="str">
        <f>IF(AND([9]Mides!H1550&gt;=1,[9]Mides!H1550&lt;=14),"X"," ")</f>
        <v xml:space="preserve"> </v>
      </c>
      <c r="H1559" s="94" t="str">
        <f>IF(AND([9]Mides!H1550&gt;=14,[9]Mides!H1550&lt;=30),"X"," ")</f>
        <v>X</v>
      </c>
      <c r="I1559" s="94" t="str">
        <f>IF(AND([9]Mides!H1550&gt;=31,[9]Mides!H1550&lt;=60),"X","  ")</f>
        <v xml:space="preserve">  </v>
      </c>
      <c r="J1559" s="94" t="str">
        <f>IF([9]Mides!H1550&gt;60,"X", "  ")</f>
        <v xml:space="preserve">  </v>
      </c>
      <c r="K1559" s="96">
        <f>[9]Mides!N1550</f>
        <v>0</v>
      </c>
      <c r="L1559" s="96">
        <f>[9]Mides!K1550</f>
        <v>0</v>
      </c>
      <c r="M1559" s="96">
        <f>[9]Mides!L1550</f>
        <v>0</v>
      </c>
      <c r="N1559" s="96" t="str">
        <f>[9]Mides!M1550</f>
        <v>X</v>
      </c>
      <c r="O1559" s="96">
        <f t="shared" si="20"/>
        <v>0</v>
      </c>
      <c r="P1559" s="96" t="str">
        <f>[9]Mides!R1550</f>
        <v>Guatemala</v>
      </c>
      <c r="Q1559" s="96" t="str">
        <f>[9]Mides!S1550</f>
        <v>Guatemala</v>
      </c>
    </row>
    <row r="1560" spans="2:17" ht="15" thickBot="1" x14ac:dyDescent="0.35">
      <c r="B1560" s="92" t="str">
        <f>[9]Mides!E1551</f>
        <v>AUGUSTO</v>
      </c>
      <c r="C1560" s="93" t="str">
        <f>[9]Mides!D1551</f>
        <v>ROJAS</v>
      </c>
      <c r="D1560" s="94" t="str">
        <f>IF([9]Mides!F1551=1,"X"," ")</f>
        <v xml:space="preserve"> </v>
      </c>
      <c r="E1560" s="94" t="str">
        <f>IF([9]Mides!F1551=2,"X"," ")</f>
        <v>X</v>
      </c>
      <c r="F1560" s="95">
        <f>[9]Mides!B1551</f>
        <v>0</v>
      </c>
      <c r="G1560" s="94" t="str">
        <f>IF(AND([9]Mides!H1551&gt;=1,[9]Mides!H1551&lt;=14),"X"," ")</f>
        <v xml:space="preserve"> </v>
      </c>
      <c r="H1560" s="94" t="str">
        <f>IF(AND([9]Mides!H1551&gt;=14,[9]Mides!H1551&lt;=30),"X"," ")</f>
        <v xml:space="preserve"> </v>
      </c>
      <c r="I1560" s="94" t="str">
        <f>IF(AND([9]Mides!H1551&gt;=31,[9]Mides!H1551&lt;=60),"X","  ")</f>
        <v>X</v>
      </c>
      <c r="J1560" s="94" t="str">
        <f>IF([9]Mides!H1551&gt;60,"X", "  ")</f>
        <v xml:space="preserve">  </v>
      </c>
      <c r="K1560" s="96">
        <f>[9]Mides!N1551</f>
        <v>0</v>
      </c>
      <c r="L1560" s="96">
        <f>[9]Mides!K1551</f>
        <v>0</v>
      </c>
      <c r="M1560" s="96">
        <f>[9]Mides!L1551</f>
        <v>0</v>
      </c>
      <c r="N1560" s="96" t="str">
        <f>[9]Mides!M1551</f>
        <v>X</v>
      </c>
      <c r="O1560" s="96">
        <f t="shared" si="20"/>
        <v>0</v>
      </c>
      <c r="P1560" s="96" t="str">
        <f>[9]Mides!R1551</f>
        <v>Guatemala</v>
      </c>
      <c r="Q1560" s="96" t="str">
        <f>[9]Mides!S1551</f>
        <v>Guatemala</v>
      </c>
    </row>
    <row r="1561" spans="2:17" ht="15" thickBot="1" x14ac:dyDescent="0.35">
      <c r="B1561" s="92" t="str">
        <f>[9]Mides!E1552</f>
        <v>MIRNA</v>
      </c>
      <c r="C1561" s="93" t="str">
        <f>[9]Mides!D1552</f>
        <v>CARTAGENA</v>
      </c>
      <c r="D1561" s="94" t="str">
        <f>IF([9]Mides!F1552=1,"X"," ")</f>
        <v>X</v>
      </c>
      <c r="E1561" s="94" t="str">
        <f>IF([9]Mides!F1552=2,"X"," ")</f>
        <v xml:space="preserve"> </v>
      </c>
      <c r="F1561" s="95">
        <f>[9]Mides!B1552</f>
        <v>0</v>
      </c>
      <c r="G1561" s="94" t="str">
        <f>IF(AND([9]Mides!H1552&gt;=1,[9]Mides!H1552&lt;=14),"X"," ")</f>
        <v xml:space="preserve"> </v>
      </c>
      <c r="H1561" s="94" t="str">
        <f>IF(AND([9]Mides!H1552&gt;=14,[9]Mides!H1552&lt;=30),"X"," ")</f>
        <v xml:space="preserve"> </v>
      </c>
      <c r="I1561" s="94" t="str">
        <f>IF(AND([9]Mides!H1552&gt;=31,[9]Mides!H1552&lt;=60),"X","  ")</f>
        <v>X</v>
      </c>
      <c r="J1561" s="94" t="str">
        <f>IF([9]Mides!H1552&gt;60,"X", "  ")</f>
        <v xml:space="preserve">  </v>
      </c>
      <c r="K1561" s="96">
        <f>[9]Mides!N1552</f>
        <v>0</v>
      </c>
      <c r="L1561" s="96">
        <f>[9]Mides!K1552</f>
        <v>0</v>
      </c>
      <c r="M1561" s="96">
        <f>[9]Mides!L1552</f>
        <v>0</v>
      </c>
      <c r="N1561" s="96" t="str">
        <f>[9]Mides!M1552</f>
        <v>X</v>
      </c>
      <c r="O1561" s="96">
        <f t="shared" si="20"/>
        <v>0</v>
      </c>
      <c r="P1561" s="96" t="str">
        <f>[9]Mides!R1552</f>
        <v>Guatemala</v>
      </c>
      <c r="Q1561" s="96" t="str">
        <f>[9]Mides!S1552</f>
        <v>Guatemala</v>
      </c>
    </row>
    <row r="1562" spans="2:17" ht="15" thickBot="1" x14ac:dyDescent="0.35">
      <c r="B1562" s="92" t="str">
        <f>[9]Mides!E1553</f>
        <v>OSCAR</v>
      </c>
      <c r="C1562" s="93" t="str">
        <f>[9]Mides!D1553</f>
        <v>HERNANDEZ</v>
      </c>
      <c r="D1562" s="94" t="str">
        <f>IF([9]Mides!F1553=1,"X"," ")</f>
        <v xml:space="preserve"> </v>
      </c>
      <c r="E1562" s="94" t="str">
        <f>IF([9]Mides!F1553=2,"X"," ")</f>
        <v>X</v>
      </c>
      <c r="F1562" s="95">
        <f>[9]Mides!B1553</f>
        <v>0</v>
      </c>
      <c r="G1562" s="94" t="str">
        <f>IF(AND([9]Mides!H1553&gt;=1,[9]Mides!H1553&lt;=14),"X"," ")</f>
        <v xml:space="preserve"> </v>
      </c>
      <c r="H1562" s="94" t="str">
        <f>IF(AND([9]Mides!H1553&gt;=14,[9]Mides!H1553&lt;=30),"X"," ")</f>
        <v>X</v>
      </c>
      <c r="I1562" s="94" t="str">
        <f>IF(AND([9]Mides!H1553&gt;=31,[9]Mides!H1553&lt;=60),"X","  ")</f>
        <v xml:space="preserve">  </v>
      </c>
      <c r="J1562" s="94" t="str">
        <f>IF([9]Mides!H1553&gt;60,"X", "  ")</f>
        <v xml:space="preserve">  </v>
      </c>
      <c r="K1562" s="96">
        <f>[9]Mides!N1553</f>
        <v>0</v>
      </c>
      <c r="L1562" s="96">
        <f>[9]Mides!K1553</f>
        <v>0</v>
      </c>
      <c r="M1562" s="96">
        <f>[9]Mides!L1553</f>
        <v>0</v>
      </c>
      <c r="N1562" s="96" t="str">
        <f>[9]Mides!M1553</f>
        <v>X</v>
      </c>
      <c r="O1562" s="96">
        <f t="shared" si="20"/>
        <v>0</v>
      </c>
      <c r="P1562" s="96" t="str">
        <f>[9]Mides!R1553</f>
        <v>Guatemala</v>
      </c>
      <c r="Q1562" s="96" t="str">
        <f>[9]Mides!S1553</f>
        <v>Guatemala</v>
      </c>
    </row>
    <row r="1563" spans="2:17" ht="15" thickBot="1" x14ac:dyDescent="0.35">
      <c r="B1563" s="92" t="str">
        <f>[9]Mides!E1554</f>
        <v>MARIO</v>
      </c>
      <c r="C1563" s="93" t="str">
        <f>[9]Mides!D1554</f>
        <v>GOMEZ</v>
      </c>
      <c r="D1563" s="94" t="str">
        <f>IF([9]Mides!F1554=1,"X"," ")</f>
        <v xml:space="preserve"> </v>
      </c>
      <c r="E1563" s="94" t="str">
        <f>IF([9]Mides!F1554=2,"X"," ")</f>
        <v>X</v>
      </c>
      <c r="F1563" s="95">
        <f>[9]Mides!B1554</f>
        <v>0</v>
      </c>
      <c r="G1563" s="94" t="str">
        <f>IF(AND([9]Mides!H1554&gt;=1,[9]Mides!H1554&lt;=14),"X"," ")</f>
        <v xml:space="preserve"> </v>
      </c>
      <c r="H1563" s="94" t="str">
        <f>IF(AND([9]Mides!H1554&gt;=14,[9]Mides!H1554&lt;=30),"X"," ")</f>
        <v>X</v>
      </c>
      <c r="I1563" s="94" t="str">
        <f>IF(AND([9]Mides!H1554&gt;=31,[9]Mides!H1554&lt;=60),"X","  ")</f>
        <v xml:space="preserve">  </v>
      </c>
      <c r="J1563" s="94" t="str">
        <f>IF([9]Mides!H1554&gt;60,"X", "  ")</f>
        <v xml:space="preserve">  </v>
      </c>
      <c r="K1563" s="96">
        <f>[9]Mides!N1554</f>
        <v>0</v>
      </c>
      <c r="L1563" s="96">
        <f>[9]Mides!K1554</f>
        <v>0</v>
      </c>
      <c r="M1563" s="96">
        <f>[9]Mides!L1554</f>
        <v>0</v>
      </c>
      <c r="N1563" s="96" t="str">
        <f>[9]Mides!M1554</f>
        <v>X</v>
      </c>
      <c r="O1563" s="96">
        <f t="shared" si="20"/>
        <v>0</v>
      </c>
      <c r="P1563" s="96" t="str">
        <f>[9]Mides!R1554</f>
        <v>Guatemala</v>
      </c>
      <c r="Q1563" s="96" t="str">
        <f>[9]Mides!S1554</f>
        <v>Guatemala</v>
      </c>
    </row>
    <row r="1564" spans="2:17" ht="15" thickBot="1" x14ac:dyDescent="0.35">
      <c r="B1564" s="92" t="str">
        <f>[9]Mides!E1555</f>
        <v>ABRAHAM</v>
      </c>
      <c r="C1564" s="93" t="str">
        <f>[9]Mides!D1555</f>
        <v>PEREZ</v>
      </c>
      <c r="D1564" s="94" t="str">
        <f>IF([9]Mides!F1555=1,"X"," ")</f>
        <v xml:space="preserve"> </v>
      </c>
      <c r="E1564" s="94" t="str">
        <f>IF([9]Mides!F1555=2,"X"," ")</f>
        <v>X</v>
      </c>
      <c r="F1564" s="95">
        <f>[9]Mides!B1555</f>
        <v>0</v>
      </c>
      <c r="G1564" s="94" t="str">
        <f>IF(AND([9]Mides!H1555&gt;=1,[9]Mides!H1555&lt;=14),"X"," ")</f>
        <v xml:space="preserve"> </v>
      </c>
      <c r="H1564" s="94" t="str">
        <f>IF(AND([9]Mides!H1555&gt;=14,[9]Mides!H1555&lt;=30),"X"," ")</f>
        <v xml:space="preserve"> </v>
      </c>
      <c r="I1564" s="94" t="str">
        <f>IF(AND([9]Mides!H1555&gt;=31,[9]Mides!H1555&lt;=60),"X","  ")</f>
        <v>X</v>
      </c>
      <c r="J1564" s="94" t="str">
        <f>IF([9]Mides!H1555&gt;60,"X", "  ")</f>
        <v xml:space="preserve">  </v>
      </c>
      <c r="K1564" s="96">
        <f>[9]Mides!N1555</f>
        <v>0</v>
      </c>
      <c r="L1564" s="96">
        <f>[9]Mides!K1555</f>
        <v>0</v>
      </c>
      <c r="M1564" s="96">
        <f>[9]Mides!L1555</f>
        <v>0</v>
      </c>
      <c r="N1564" s="96" t="str">
        <f>[9]Mides!M1555</f>
        <v>X</v>
      </c>
      <c r="O1564" s="96">
        <f t="shared" si="20"/>
        <v>0</v>
      </c>
      <c r="P1564" s="96" t="str">
        <f>[9]Mides!R1555</f>
        <v>Guatemala</v>
      </c>
      <c r="Q1564" s="96" t="str">
        <f>[9]Mides!S1555</f>
        <v>Guatemala</v>
      </c>
    </row>
    <row r="1565" spans="2:17" ht="15" thickBot="1" x14ac:dyDescent="0.35">
      <c r="B1565" s="92" t="str">
        <f>[9]Mides!E1556</f>
        <v>JACOBO</v>
      </c>
      <c r="C1565" s="93" t="str">
        <f>[9]Mides!D1556</f>
        <v>URRUTIA</v>
      </c>
      <c r="D1565" s="94" t="str">
        <f>IF([9]Mides!F1556=1,"X"," ")</f>
        <v xml:space="preserve"> </v>
      </c>
      <c r="E1565" s="94" t="str">
        <f>IF([9]Mides!F1556=2,"X"," ")</f>
        <v>X</v>
      </c>
      <c r="F1565" s="95">
        <f>[9]Mides!B1556</f>
        <v>0</v>
      </c>
      <c r="G1565" s="94" t="str">
        <f>IF(AND([9]Mides!H1556&gt;=1,[9]Mides!H1556&lt;=14),"X"," ")</f>
        <v xml:space="preserve"> </v>
      </c>
      <c r="H1565" s="94" t="str">
        <f>IF(AND([9]Mides!H1556&gt;=14,[9]Mides!H1556&lt;=30),"X"," ")</f>
        <v>X</v>
      </c>
      <c r="I1565" s="94" t="str">
        <f>IF(AND([9]Mides!H1556&gt;=31,[9]Mides!H1556&lt;=60),"X","  ")</f>
        <v xml:space="preserve">  </v>
      </c>
      <c r="J1565" s="94" t="str">
        <f>IF([9]Mides!H1556&gt;60,"X", "  ")</f>
        <v xml:space="preserve">  </v>
      </c>
      <c r="K1565" s="96">
        <f>[9]Mides!N1556</f>
        <v>0</v>
      </c>
      <c r="L1565" s="96">
        <f>[9]Mides!K1556</f>
        <v>0</v>
      </c>
      <c r="M1565" s="96">
        <f>[9]Mides!L1556</f>
        <v>0</v>
      </c>
      <c r="N1565" s="96" t="str">
        <f>[9]Mides!M1556</f>
        <v>X</v>
      </c>
      <c r="O1565" s="96">
        <f t="shared" si="20"/>
        <v>0</v>
      </c>
      <c r="P1565" s="96" t="str">
        <f>[9]Mides!R1556</f>
        <v>Guatemala</v>
      </c>
      <c r="Q1565" s="96" t="str">
        <f>[9]Mides!S1556</f>
        <v>Guatemala</v>
      </c>
    </row>
    <row r="1566" spans="2:17" ht="15" thickBot="1" x14ac:dyDescent="0.35">
      <c r="B1566" s="92" t="str">
        <f>[9]Mides!E1557</f>
        <v>GUSTAVO</v>
      </c>
      <c r="C1566" s="93" t="str">
        <f>[9]Mides!D1557</f>
        <v>IRIARTE</v>
      </c>
      <c r="D1566" s="94" t="str">
        <f>IF([9]Mides!F1557=1,"X"," ")</f>
        <v xml:space="preserve"> </v>
      </c>
      <c r="E1566" s="94" t="str">
        <f>IF([9]Mides!F1557=2,"X"," ")</f>
        <v>X</v>
      </c>
      <c r="F1566" s="95">
        <f>[9]Mides!B1557</f>
        <v>0</v>
      </c>
      <c r="G1566" s="94" t="str">
        <f>IF(AND([9]Mides!H1557&gt;=1,[9]Mides!H1557&lt;=14),"X"," ")</f>
        <v xml:space="preserve"> </v>
      </c>
      <c r="H1566" s="94" t="str">
        <f>IF(AND([9]Mides!H1557&gt;=14,[9]Mides!H1557&lt;=30),"X"," ")</f>
        <v>X</v>
      </c>
      <c r="I1566" s="94" t="str">
        <f>IF(AND([9]Mides!H1557&gt;=31,[9]Mides!H1557&lt;=60),"X","  ")</f>
        <v xml:space="preserve">  </v>
      </c>
      <c r="J1566" s="94" t="str">
        <f>IF([9]Mides!H1557&gt;60,"X", "  ")</f>
        <v xml:space="preserve">  </v>
      </c>
      <c r="K1566" s="96">
        <f>[9]Mides!N1557</f>
        <v>0</v>
      </c>
      <c r="L1566" s="96">
        <f>[9]Mides!K1557</f>
        <v>0</v>
      </c>
      <c r="M1566" s="96">
        <f>[9]Mides!L1557</f>
        <v>0</v>
      </c>
      <c r="N1566" s="96" t="str">
        <f>[9]Mides!M1557</f>
        <v>X</v>
      </c>
      <c r="O1566" s="96">
        <f t="shared" si="20"/>
        <v>0</v>
      </c>
      <c r="P1566" s="96" t="str">
        <f>[9]Mides!R1557</f>
        <v>Guatemala</v>
      </c>
      <c r="Q1566" s="96" t="str">
        <f>[9]Mides!S1557</f>
        <v>Guatemala</v>
      </c>
    </row>
    <row r="1567" spans="2:17" ht="15" thickBot="1" x14ac:dyDescent="0.35">
      <c r="B1567" s="92" t="str">
        <f>[9]Mides!E1558</f>
        <v>JONAS</v>
      </c>
      <c r="C1567" s="93" t="str">
        <f>[9]Mides!D1558</f>
        <v>REYNOSO</v>
      </c>
      <c r="D1567" s="94" t="str">
        <f>IF([9]Mides!F1558=1,"X"," ")</f>
        <v xml:space="preserve"> </v>
      </c>
      <c r="E1567" s="94" t="str">
        <f>IF([9]Mides!F1558=2,"X"," ")</f>
        <v>X</v>
      </c>
      <c r="F1567" s="95">
        <f>[9]Mides!B1558</f>
        <v>0</v>
      </c>
      <c r="G1567" s="94" t="str">
        <f>IF(AND([9]Mides!H1558&gt;=1,[9]Mides!H1558&lt;=14),"X"," ")</f>
        <v xml:space="preserve"> </v>
      </c>
      <c r="H1567" s="94" t="str">
        <f>IF(AND([9]Mides!H1558&gt;=14,[9]Mides!H1558&lt;=30),"X"," ")</f>
        <v xml:space="preserve"> </v>
      </c>
      <c r="I1567" s="94" t="str">
        <f>IF(AND([9]Mides!H1558&gt;=31,[9]Mides!H1558&lt;=60),"X","  ")</f>
        <v>X</v>
      </c>
      <c r="J1567" s="94" t="str">
        <f>IF([9]Mides!H1558&gt;60,"X", "  ")</f>
        <v xml:space="preserve">  </v>
      </c>
      <c r="K1567" s="96">
        <f>[9]Mides!N1558</f>
        <v>0</v>
      </c>
      <c r="L1567" s="96">
        <f>[9]Mides!K1558</f>
        <v>0</v>
      </c>
      <c r="M1567" s="96">
        <f>[9]Mides!L1558</f>
        <v>0</v>
      </c>
      <c r="N1567" s="96" t="str">
        <f>[9]Mides!M1558</f>
        <v>X</v>
      </c>
      <c r="O1567" s="96">
        <f t="shared" si="20"/>
        <v>0</v>
      </c>
      <c r="P1567" s="96" t="str">
        <f>[9]Mides!R1558</f>
        <v>Guatemala</v>
      </c>
      <c r="Q1567" s="96" t="str">
        <f>[9]Mides!S1558</f>
        <v>Guatemala</v>
      </c>
    </row>
    <row r="1568" spans="2:17" ht="15" thickBot="1" x14ac:dyDescent="0.35">
      <c r="B1568" s="92" t="str">
        <f>[9]Mides!E1559</f>
        <v>REINA</v>
      </c>
      <c r="C1568" s="93" t="str">
        <f>[9]Mides!D1559</f>
        <v>ACEITUNO</v>
      </c>
      <c r="D1568" s="94" t="str">
        <f>IF([9]Mides!F1559=1,"X"," ")</f>
        <v>X</v>
      </c>
      <c r="E1568" s="94" t="str">
        <f>IF([9]Mides!F1559=2,"X"," ")</f>
        <v xml:space="preserve"> </v>
      </c>
      <c r="F1568" s="95">
        <f>[9]Mides!B1559</f>
        <v>0</v>
      </c>
      <c r="G1568" s="94" t="str">
        <f>IF(AND([9]Mides!H1559&gt;=1,[9]Mides!H1559&lt;=14),"X"," ")</f>
        <v xml:space="preserve"> </v>
      </c>
      <c r="H1568" s="94" t="str">
        <f>IF(AND([9]Mides!H1559&gt;=14,[9]Mides!H1559&lt;=30),"X"," ")</f>
        <v>X</v>
      </c>
      <c r="I1568" s="94" t="str">
        <f>IF(AND([9]Mides!H1559&gt;=31,[9]Mides!H1559&lt;=60),"X","  ")</f>
        <v xml:space="preserve">  </v>
      </c>
      <c r="J1568" s="94" t="str">
        <f>IF([9]Mides!H1559&gt;60,"X", "  ")</f>
        <v xml:space="preserve">  </v>
      </c>
      <c r="K1568" s="96">
        <f>[9]Mides!N1559</f>
        <v>0</v>
      </c>
      <c r="L1568" s="96">
        <f>[9]Mides!K1559</f>
        <v>0</v>
      </c>
      <c r="M1568" s="96">
        <f>[9]Mides!L1559</f>
        <v>0</v>
      </c>
      <c r="N1568" s="96" t="str">
        <f>[9]Mides!M1559</f>
        <v>X</v>
      </c>
      <c r="O1568" s="96">
        <f t="shared" si="20"/>
        <v>0</v>
      </c>
      <c r="P1568" s="96" t="str">
        <f>[9]Mides!R1559</f>
        <v>Guatemala</v>
      </c>
      <c r="Q1568" s="96" t="str">
        <f>[9]Mides!S1559</f>
        <v>Guatemala</v>
      </c>
    </row>
    <row r="1569" spans="2:17" ht="15" thickBot="1" x14ac:dyDescent="0.35">
      <c r="B1569" s="92" t="str">
        <f>[9]Mides!E1560</f>
        <v>LUIS EDUARDO</v>
      </c>
      <c r="C1569" s="93" t="str">
        <f>[9]Mides!D1560</f>
        <v>PEREZ</v>
      </c>
      <c r="D1569" s="94" t="str">
        <f>IF([9]Mides!F1560=1,"X"," ")</f>
        <v xml:space="preserve"> </v>
      </c>
      <c r="E1569" s="94" t="str">
        <f>IF([9]Mides!F1560=2,"X"," ")</f>
        <v>X</v>
      </c>
      <c r="F1569" s="95">
        <f>[9]Mides!B1560</f>
        <v>0</v>
      </c>
      <c r="G1569" s="94" t="str">
        <f>IF(AND([9]Mides!H1560&gt;=1,[9]Mides!H1560&lt;=14),"X"," ")</f>
        <v xml:space="preserve"> </v>
      </c>
      <c r="H1569" s="94" t="str">
        <f>IF(AND([9]Mides!H1560&gt;=14,[9]Mides!H1560&lt;=30),"X"," ")</f>
        <v xml:space="preserve"> </v>
      </c>
      <c r="I1569" s="94" t="str">
        <f>IF(AND([9]Mides!H1560&gt;=31,[9]Mides!H1560&lt;=60),"X","  ")</f>
        <v>X</v>
      </c>
      <c r="J1569" s="94" t="str">
        <f>IF([9]Mides!H1560&gt;60,"X", "  ")</f>
        <v xml:space="preserve">  </v>
      </c>
      <c r="K1569" s="96">
        <f>[9]Mides!N1560</f>
        <v>0</v>
      </c>
      <c r="L1569" s="96">
        <f>[9]Mides!K1560</f>
        <v>0</v>
      </c>
      <c r="M1569" s="96">
        <f>[9]Mides!L1560</f>
        <v>0</v>
      </c>
      <c r="N1569" s="96" t="str">
        <f>[9]Mides!M1560</f>
        <v>X</v>
      </c>
      <c r="O1569" s="96">
        <f t="shared" si="20"/>
        <v>0</v>
      </c>
      <c r="P1569" s="96" t="str">
        <f>[9]Mides!R1560</f>
        <v>Guatemala</v>
      </c>
      <c r="Q1569" s="96" t="str">
        <f>[9]Mides!S1560</f>
        <v>Guatemala</v>
      </c>
    </row>
    <row r="1570" spans="2:17" ht="15" thickBot="1" x14ac:dyDescent="0.35">
      <c r="B1570" s="92" t="str">
        <f>[9]Mides!E1561</f>
        <v>ARMANDO</v>
      </c>
      <c r="C1570" s="93" t="str">
        <f>[9]Mides!D1561</f>
        <v>MORALES</v>
      </c>
      <c r="D1570" s="94" t="str">
        <f>IF([9]Mides!F1561=1,"X"," ")</f>
        <v xml:space="preserve"> </v>
      </c>
      <c r="E1570" s="94" t="str">
        <f>IF([9]Mides!F1561=2,"X"," ")</f>
        <v>X</v>
      </c>
      <c r="F1570" s="95">
        <f>[9]Mides!B1561</f>
        <v>0</v>
      </c>
      <c r="G1570" s="94" t="str">
        <f>IF(AND([9]Mides!H1561&gt;=1,[9]Mides!H1561&lt;=14),"X"," ")</f>
        <v xml:space="preserve"> </v>
      </c>
      <c r="H1570" s="94" t="str">
        <f>IF(AND([9]Mides!H1561&gt;=14,[9]Mides!H1561&lt;=30),"X"," ")</f>
        <v xml:space="preserve"> </v>
      </c>
      <c r="I1570" s="94" t="str">
        <f>IF(AND([9]Mides!H1561&gt;=31,[9]Mides!H1561&lt;=60),"X","  ")</f>
        <v>X</v>
      </c>
      <c r="J1570" s="94" t="str">
        <f>IF([9]Mides!H1561&gt;60,"X", "  ")</f>
        <v xml:space="preserve">  </v>
      </c>
      <c r="K1570" s="96">
        <f>[9]Mides!N1561</f>
        <v>0</v>
      </c>
      <c r="L1570" s="96">
        <f>[9]Mides!K1561</f>
        <v>0</v>
      </c>
      <c r="M1570" s="96">
        <f>[9]Mides!L1561</f>
        <v>0</v>
      </c>
      <c r="N1570" s="96" t="str">
        <f>[9]Mides!M1561</f>
        <v>X</v>
      </c>
      <c r="O1570" s="96">
        <f t="shared" si="20"/>
        <v>0</v>
      </c>
      <c r="P1570" s="96" t="str">
        <f>[9]Mides!R1561</f>
        <v>Guatemala</v>
      </c>
      <c r="Q1570" s="96" t="str">
        <f>[9]Mides!S1561</f>
        <v>Guatemala</v>
      </c>
    </row>
    <row r="1571" spans="2:17" ht="15" thickBot="1" x14ac:dyDescent="0.35">
      <c r="B1571" s="92" t="str">
        <f>[9]Mides!E1562</f>
        <v>HERNAN</v>
      </c>
      <c r="C1571" s="93" t="str">
        <f>[9]Mides!D1562</f>
        <v>ARITA</v>
      </c>
      <c r="D1571" s="94" t="str">
        <f>IF([9]Mides!F1562=1,"X"," ")</f>
        <v xml:space="preserve"> </v>
      </c>
      <c r="E1571" s="94" t="str">
        <f>IF([9]Mides!F1562=2,"X"," ")</f>
        <v>X</v>
      </c>
      <c r="F1571" s="95">
        <f>[9]Mides!B1562</f>
        <v>0</v>
      </c>
      <c r="G1571" s="94" t="str">
        <f>IF(AND([9]Mides!H1562&gt;=1,[9]Mides!H1562&lt;=14),"X"," ")</f>
        <v xml:space="preserve"> </v>
      </c>
      <c r="H1571" s="94" t="str">
        <f>IF(AND([9]Mides!H1562&gt;=14,[9]Mides!H1562&lt;=30),"X"," ")</f>
        <v xml:space="preserve"> </v>
      </c>
      <c r="I1571" s="94" t="str">
        <f>IF(AND([9]Mides!H1562&gt;=31,[9]Mides!H1562&lt;=60),"X","  ")</f>
        <v>X</v>
      </c>
      <c r="J1571" s="94" t="str">
        <f>IF([9]Mides!H1562&gt;60,"X", "  ")</f>
        <v xml:space="preserve">  </v>
      </c>
      <c r="K1571" s="96">
        <f>[9]Mides!N1562</f>
        <v>0</v>
      </c>
      <c r="L1571" s="96">
        <f>[9]Mides!K1562</f>
        <v>0</v>
      </c>
      <c r="M1571" s="96">
        <f>[9]Mides!L1562</f>
        <v>0</v>
      </c>
      <c r="N1571" s="96" t="str">
        <f>[9]Mides!M1562</f>
        <v>X</v>
      </c>
      <c r="O1571" s="96">
        <f t="shared" si="20"/>
        <v>0</v>
      </c>
      <c r="P1571" s="96" t="str">
        <f>[9]Mides!R1562</f>
        <v>Guatemala</v>
      </c>
      <c r="Q1571" s="96" t="str">
        <f>[9]Mides!S1562</f>
        <v>Guatemala</v>
      </c>
    </row>
    <row r="1572" spans="2:17" ht="15" thickBot="1" x14ac:dyDescent="0.35">
      <c r="B1572" s="92" t="str">
        <f>[9]Mides!E1563</f>
        <v>ARTURO</v>
      </c>
      <c r="C1572" s="93" t="str">
        <f>[9]Mides!D1563</f>
        <v>IZPACHE</v>
      </c>
      <c r="D1572" s="94" t="str">
        <f>IF([9]Mides!F1563=1,"X"," ")</f>
        <v xml:space="preserve"> </v>
      </c>
      <c r="E1572" s="94" t="str">
        <f>IF([9]Mides!F1563=2,"X"," ")</f>
        <v>X</v>
      </c>
      <c r="F1572" s="95">
        <f>[9]Mides!B1563</f>
        <v>0</v>
      </c>
      <c r="G1572" s="94" t="str">
        <f>IF(AND([9]Mides!H1563&gt;=1,[9]Mides!H1563&lt;=14),"X"," ")</f>
        <v xml:space="preserve"> </v>
      </c>
      <c r="H1572" s="94" t="str">
        <f>IF(AND([9]Mides!H1563&gt;=14,[9]Mides!H1563&lt;=30),"X"," ")</f>
        <v>X</v>
      </c>
      <c r="I1572" s="94" t="str">
        <f>IF(AND([9]Mides!H1563&gt;=31,[9]Mides!H1563&lt;=60),"X","  ")</f>
        <v xml:space="preserve">  </v>
      </c>
      <c r="J1572" s="94" t="str">
        <f>IF([9]Mides!H1563&gt;60,"X", "  ")</f>
        <v xml:space="preserve">  </v>
      </c>
      <c r="K1572" s="96">
        <f>[9]Mides!N1563</f>
        <v>0</v>
      </c>
      <c r="L1572" s="96">
        <f>[9]Mides!K1563</f>
        <v>0</v>
      </c>
      <c r="M1572" s="96">
        <f>[9]Mides!L1563</f>
        <v>0</v>
      </c>
      <c r="N1572" s="96" t="str">
        <f>[9]Mides!M1563</f>
        <v>X</v>
      </c>
      <c r="O1572" s="96">
        <f t="shared" si="20"/>
        <v>0</v>
      </c>
      <c r="P1572" s="96" t="str">
        <f>[9]Mides!R1563</f>
        <v>Guatemala</v>
      </c>
      <c r="Q1572" s="96" t="str">
        <f>[9]Mides!S1563</f>
        <v>Guatemala</v>
      </c>
    </row>
    <row r="1573" spans="2:17" ht="15" thickBot="1" x14ac:dyDescent="0.35">
      <c r="B1573" s="92" t="str">
        <f>[9]Mides!E1564</f>
        <v>ROLANDO</v>
      </c>
      <c r="C1573" s="93" t="str">
        <f>[9]Mides!D1564</f>
        <v>RUIZ</v>
      </c>
      <c r="D1573" s="94" t="str">
        <f>IF([9]Mides!F1564=1,"X"," ")</f>
        <v xml:space="preserve"> </v>
      </c>
      <c r="E1573" s="94" t="str">
        <f>IF([9]Mides!F1564=2,"X"," ")</f>
        <v>X</v>
      </c>
      <c r="F1573" s="95">
        <f>[9]Mides!B1564</f>
        <v>0</v>
      </c>
      <c r="G1573" s="94" t="str">
        <f>IF(AND([9]Mides!H1564&gt;=1,[9]Mides!H1564&lt;=14),"X"," ")</f>
        <v xml:space="preserve"> </v>
      </c>
      <c r="H1573" s="94" t="str">
        <f>IF(AND([9]Mides!H1564&gt;=14,[9]Mides!H1564&lt;=30),"X"," ")</f>
        <v xml:space="preserve"> </v>
      </c>
      <c r="I1573" s="94" t="str">
        <f>IF(AND([9]Mides!H1564&gt;=31,[9]Mides!H1564&lt;=60),"X","  ")</f>
        <v>X</v>
      </c>
      <c r="J1573" s="94" t="str">
        <f>IF([9]Mides!H1564&gt;60,"X", "  ")</f>
        <v xml:space="preserve">  </v>
      </c>
      <c r="K1573" s="96">
        <f>[9]Mides!N1564</f>
        <v>0</v>
      </c>
      <c r="L1573" s="96">
        <f>[9]Mides!K1564</f>
        <v>0</v>
      </c>
      <c r="M1573" s="96">
        <f>[9]Mides!L1564</f>
        <v>0</v>
      </c>
      <c r="N1573" s="96" t="str">
        <f>[9]Mides!M1564</f>
        <v>X</v>
      </c>
      <c r="O1573" s="96">
        <f t="shared" si="20"/>
        <v>0</v>
      </c>
      <c r="P1573" s="96" t="str">
        <f>[9]Mides!R1564</f>
        <v>Guatemala</v>
      </c>
      <c r="Q1573" s="96" t="str">
        <f>[9]Mides!S1564</f>
        <v>Guatemala</v>
      </c>
    </row>
    <row r="1574" spans="2:17" ht="15" thickBot="1" x14ac:dyDescent="0.35">
      <c r="B1574" s="92" t="str">
        <f>[9]Mides!E1565</f>
        <v>BRUNO</v>
      </c>
      <c r="C1574" s="93" t="str">
        <f>[9]Mides!D1565</f>
        <v>CASTILLO</v>
      </c>
      <c r="D1574" s="94" t="str">
        <f>IF([9]Mides!F1565=1,"X"," ")</f>
        <v xml:space="preserve"> </v>
      </c>
      <c r="E1574" s="94" t="str">
        <f>IF([9]Mides!F1565=2,"X"," ")</f>
        <v>X</v>
      </c>
      <c r="F1574" s="95">
        <f>[9]Mides!B1565</f>
        <v>0</v>
      </c>
      <c r="G1574" s="94" t="str">
        <f>IF(AND([9]Mides!H1565&gt;=1,[9]Mides!H1565&lt;=14),"X"," ")</f>
        <v xml:space="preserve"> </v>
      </c>
      <c r="H1574" s="94" t="str">
        <f>IF(AND([9]Mides!H1565&gt;=14,[9]Mides!H1565&lt;=30),"X"," ")</f>
        <v xml:space="preserve"> </v>
      </c>
      <c r="I1574" s="94" t="str">
        <f>IF(AND([9]Mides!H1565&gt;=31,[9]Mides!H1565&lt;=60),"X","  ")</f>
        <v>X</v>
      </c>
      <c r="J1574" s="94" t="str">
        <f>IF([9]Mides!H1565&gt;60,"X", "  ")</f>
        <v xml:space="preserve">  </v>
      </c>
      <c r="K1574" s="96">
        <f>[9]Mides!N1565</f>
        <v>0</v>
      </c>
      <c r="L1574" s="96">
        <f>[9]Mides!K1565</f>
        <v>0</v>
      </c>
      <c r="M1574" s="96">
        <f>[9]Mides!L1565</f>
        <v>0</v>
      </c>
      <c r="N1574" s="96" t="str">
        <f>[9]Mides!M1565</f>
        <v>X</v>
      </c>
      <c r="O1574" s="96">
        <f t="shared" si="20"/>
        <v>0</v>
      </c>
      <c r="P1574" s="96" t="str">
        <f>[9]Mides!R1565</f>
        <v>Guatemala</v>
      </c>
      <c r="Q1574" s="96" t="str">
        <f>[9]Mides!S1565</f>
        <v>Guatemala</v>
      </c>
    </row>
    <row r="1575" spans="2:17" ht="15" thickBot="1" x14ac:dyDescent="0.35">
      <c r="B1575" s="92" t="str">
        <f>[9]Mides!E1566</f>
        <v>JACKELINE</v>
      </c>
      <c r="C1575" s="93" t="str">
        <f>[9]Mides!D1566</f>
        <v>URREA</v>
      </c>
      <c r="D1575" s="94" t="str">
        <f>IF([9]Mides!F1566=1,"X"," ")</f>
        <v>X</v>
      </c>
      <c r="E1575" s="94" t="str">
        <f>IF([9]Mides!F1566=2,"X"," ")</f>
        <v xml:space="preserve"> </v>
      </c>
      <c r="F1575" s="95">
        <f>[9]Mides!B1566</f>
        <v>0</v>
      </c>
      <c r="G1575" s="94" t="str">
        <f>IF(AND([9]Mides!H1566&gt;=1,[9]Mides!H1566&lt;=14),"X"," ")</f>
        <v xml:space="preserve"> </v>
      </c>
      <c r="H1575" s="94" t="str">
        <f>IF(AND([9]Mides!H1566&gt;=14,[9]Mides!H1566&lt;=30),"X"," ")</f>
        <v>X</v>
      </c>
      <c r="I1575" s="94" t="str">
        <f>IF(AND([9]Mides!H1566&gt;=31,[9]Mides!H1566&lt;=60),"X","  ")</f>
        <v xml:space="preserve">  </v>
      </c>
      <c r="J1575" s="94" t="str">
        <f>IF([9]Mides!H1566&gt;60,"X", "  ")</f>
        <v xml:space="preserve">  </v>
      </c>
      <c r="K1575" s="96">
        <f>[9]Mides!N1566</f>
        <v>0</v>
      </c>
      <c r="L1575" s="96">
        <f>[9]Mides!K1566</f>
        <v>0</v>
      </c>
      <c r="M1575" s="96">
        <f>[9]Mides!L1566</f>
        <v>0</v>
      </c>
      <c r="N1575" s="96" t="str">
        <f>[9]Mides!M1566</f>
        <v>X</v>
      </c>
      <c r="O1575" s="96">
        <f t="shared" si="20"/>
        <v>0</v>
      </c>
      <c r="P1575" s="96" t="str">
        <f>[9]Mides!R1566</f>
        <v>Guatemala</v>
      </c>
      <c r="Q1575" s="96" t="str">
        <f>[9]Mides!S1566</f>
        <v>Guatemala</v>
      </c>
    </row>
    <row r="1576" spans="2:17" ht="15" thickBot="1" x14ac:dyDescent="0.35">
      <c r="B1576" s="92" t="str">
        <f>[9]Mides!E1567</f>
        <v>PATY</v>
      </c>
      <c r="C1576" s="93" t="str">
        <f>[9]Mides!D1567</f>
        <v>GALICIA</v>
      </c>
      <c r="D1576" s="94" t="str">
        <f>IF([9]Mides!F1567=1,"X"," ")</f>
        <v>X</v>
      </c>
      <c r="E1576" s="94" t="str">
        <f>IF([9]Mides!F1567=2,"X"," ")</f>
        <v xml:space="preserve"> </v>
      </c>
      <c r="F1576" s="95">
        <f>[9]Mides!B1567</f>
        <v>0</v>
      </c>
      <c r="G1576" s="94" t="str">
        <f>IF(AND([9]Mides!H1567&gt;=1,[9]Mides!H1567&lt;=14),"X"," ")</f>
        <v xml:space="preserve"> </v>
      </c>
      <c r="H1576" s="94" t="str">
        <f>IF(AND([9]Mides!H1567&gt;=14,[9]Mides!H1567&lt;=30),"X"," ")</f>
        <v>X</v>
      </c>
      <c r="I1576" s="94" t="str">
        <f>IF(AND([9]Mides!H1567&gt;=31,[9]Mides!H1567&lt;=60),"X","  ")</f>
        <v xml:space="preserve">  </v>
      </c>
      <c r="J1576" s="94" t="str">
        <f>IF([9]Mides!H1567&gt;60,"X", "  ")</f>
        <v xml:space="preserve">  </v>
      </c>
      <c r="K1576" s="96">
        <f>[9]Mides!N1567</f>
        <v>0</v>
      </c>
      <c r="L1576" s="96">
        <f>[9]Mides!K1567</f>
        <v>0</v>
      </c>
      <c r="M1576" s="96">
        <f>[9]Mides!L1567</f>
        <v>0</v>
      </c>
      <c r="N1576" s="96" t="str">
        <f>[9]Mides!M1567</f>
        <v>X</v>
      </c>
      <c r="O1576" s="96">
        <f t="shared" si="20"/>
        <v>0</v>
      </c>
      <c r="P1576" s="96" t="str">
        <f>[9]Mides!R1567</f>
        <v>Guatemala</v>
      </c>
      <c r="Q1576" s="96" t="str">
        <f>[9]Mides!S1567</f>
        <v>Guatemala</v>
      </c>
    </row>
    <row r="1577" spans="2:17" ht="15" thickBot="1" x14ac:dyDescent="0.35">
      <c r="B1577" s="92" t="str">
        <f>[9]Mides!E1568</f>
        <v>LETICIA</v>
      </c>
      <c r="C1577" s="93" t="str">
        <f>[9]Mides!D1568</f>
        <v>RAMOS</v>
      </c>
      <c r="D1577" s="94" t="str">
        <f>IF([9]Mides!F1568=1,"X"," ")</f>
        <v>X</v>
      </c>
      <c r="E1577" s="94" t="str">
        <f>IF([9]Mides!F1568=2,"X"," ")</f>
        <v xml:space="preserve"> </v>
      </c>
      <c r="F1577" s="95">
        <f>[9]Mides!B1568</f>
        <v>0</v>
      </c>
      <c r="G1577" s="94" t="str">
        <f>IF(AND([9]Mides!H1568&gt;=1,[9]Mides!H1568&lt;=14),"X"," ")</f>
        <v xml:space="preserve"> </v>
      </c>
      <c r="H1577" s="94" t="str">
        <f>IF(AND([9]Mides!H1568&gt;=14,[9]Mides!H1568&lt;=30),"X"," ")</f>
        <v>X</v>
      </c>
      <c r="I1577" s="94" t="str">
        <f>IF(AND([9]Mides!H1568&gt;=31,[9]Mides!H1568&lt;=60),"X","  ")</f>
        <v xml:space="preserve">  </v>
      </c>
      <c r="J1577" s="94" t="str">
        <f>IF([9]Mides!H1568&gt;60,"X", "  ")</f>
        <v xml:space="preserve">  </v>
      </c>
      <c r="K1577" s="96">
        <f>[9]Mides!N1568</f>
        <v>0</v>
      </c>
      <c r="L1577" s="96">
        <f>[9]Mides!K1568</f>
        <v>0</v>
      </c>
      <c r="M1577" s="96">
        <f>[9]Mides!L1568</f>
        <v>0</v>
      </c>
      <c r="N1577" s="96" t="str">
        <f>[9]Mides!M1568</f>
        <v>X</v>
      </c>
      <c r="O1577" s="96">
        <f t="shared" si="20"/>
        <v>0</v>
      </c>
      <c r="P1577" s="96" t="str">
        <f>[9]Mides!R1568</f>
        <v>Guatemala</v>
      </c>
      <c r="Q1577" s="96" t="str">
        <f>[9]Mides!S1568</f>
        <v>Guatemala</v>
      </c>
    </row>
    <row r="1578" spans="2:17" ht="15" thickBot="1" x14ac:dyDescent="0.35">
      <c r="B1578" s="92" t="str">
        <f>[9]Mides!E1569</f>
        <v>OSCAR</v>
      </c>
      <c r="C1578" s="93" t="str">
        <f>[9]Mides!D1569</f>
        <v>DEL VALLE</v>
      </c>
      <c r="D1578" s="94" t="str">
        <f>IF([9]Mides!F1569=1,"X"," ")</f>
        <v xml:space="preserve"> </v>
      </c>
      <c r="E1578" s="94" t="str">
        <f>IF([9]Mides!F1569=2,"X"," ")</f>
        <v>X</v>
      </c>
      <c r="F1578" s="95">
        <f>[9]Mides!B1569</f>
        <v>0</v>
      </c>
      <c r="G1578" s="94" t="str">
        <f>IF(AND([9]Mides!H1569&gt;=1,[9]Mides!H1569&lt;=14),"X"," ")</f>
        <v xml:space="preserve"> </v>
      </c>
      <c r="H1578" s="94" t="str">
        <f>IF(AND([9]Mides!H1569&gt;=14,[9]Mides!H1569&lt;=30),"X"," ")</f>
        <v xml:space="preserve"> </v>
      </c>
      <c r="I1578" s="94" t="str">
        <f>IF(AND([9]Mides!H1569&gt;=31,[9]Mides!H1569&lt;=60),"X","  ")</f>
        <v>X</v>
      </c>
      <c r="J1578" s="94" t="str">
        <f>IF([9]Mides!H1569&gt;60,"X", "  ")</f>
        <v xml:space="preserve">  </v>
      </c>
      <c r="K1578" s="96">
        <f>[9]Mides!N1569</f>
        <v>0</v>
      </c>
      <c r="L1578" s="96">
        <f>[9]Mides!K1569</f>
        <v>0</v>
      </c>
      <c r="M1578" s="96">
        <f>[9]Mides!L1569</f>
        <v>0</v>
      </c>
      <c r="N1578" s="96" t="str">
        <f>[9]Mides!M1569</f>
        <v>X</v>
      </c>
      <c r="O1578" s="96">
        <f t="shared" si="20"/>
        <v>0</v>
      </c>
      <c r="P1578" s="96" t="str">
        <f>[9]Mides!R1569</f>
        <v>Guatemala</v>
      </c>
      <c r="Q1578" s="96" t="str">
        <f>[9]Mides!S1569</f>
        <v>Guatemala</v>
      </c>
    </row>
    <row r="1579" spans="2:17" ht="15" thickBot="1" x14ac:dyDescent="0.35">
      <c r="B1579" s="92" t="str">
        <f>[9]Mides!E1570</f>
        <v>MARIA</v>
      </c>
      <c r="C1579" s="93" t="str">
        <f>[9]Mides!D1570</f>
        <v>AMADO</v>
      </c>
      <c r="D1579" s="94" t="str">
        <f>IF([9]Mides!F1570=1,"X"," ")</f>
        <v>X</v>
      </c>
      <c r="E1579" s="94" t="str">
        <f>IF([9]Mides!F1570=2,"X"," ")</f>
        <v xml:space="preserve"> </v>
      </c>
      <c r="F1579" s="95">
        <f>[9]Mides!B1570</f>
        <v>0</v>
      </c>
      <c r="G1579" s="94" t="str">
        <f>IF(AND([9]Mides!H1570&gt;=1,[9]Mides!H1570&lt;=14),"X"," ")</f>
        <v xml:space="preserve"> </v>
      </c>
      <c r="H1579" s="94" t="str">
        <f>IF(AND([9]Mides!H1570&gt;=14,[9]Mides!H1570&lt;=30),"X"," ")</f>
        <v>X</v>
      </c>
      <c r="I1579" s="94" t="str">
        <f>IF(AND([9]Mides!H1570&gt;=31,[9]Mides!H1570&lt;=60),"X","  ")</f>
        <v xml:space="preserve">  </v>
      </c>
      <c r="J1579" s="94" t="str">
        <f>IF([9]Mides!H1570&gt;60,"X", "  ")</f>
        <v xml:space="preserve">  </v>
      </c>
      <c r="K1579" s="96">
        <f>[9]Mides!N1570</f>
        <v>0</v>
      </c>
      <c r="L1579" s="96">
        <f>[9]Mides!K1570</f>
        <v>0</v>
      </c>
      <c r="M1579" s="96">
        <f>[9]Mides!L1570</f>
        <v>0</v>
      </c>
      <c r="N1579" s="96" t="str">
        <f>[9]Mides!M1570</f>
        <v>X</v>
      </c>
      <c r="O1579" s="96">
        <f t="shared" si="20"/>
        <v>0</v>
      </c>
      <c r="P1579" s="96" t="str">
        <f>[9]Mides!R1570</f>
        <v>Guatemala</v>
      </c>
      <c r="Q1579" s="96" t="str">
        <f>[9]Mides!S1570</f>
        <v>Guatemala</v>
      </c>
    </row>
    <row r="1580" spans="2:17" ht="15" thickBot="1" x14ac:dyDescent="0.35">
      <c r="B1580" s="92" t="str">
        <f>[9]Mides!E1571</f>
        <v>ANTONIO</v>
      </c>
      <c r="C1580" s="93" t="str">
        <f>[9]Mides!D1571</f>
        <v>LUCERO</v>
      </c>
      <c r="D1580" s="94" t="str">
        <f>IF([9]Mides!F1571=1,"X"," ")</f>
        <v xml:space="preserve"> </v>
      </c>
      <c r="E1580" s="94" t="str">
        <f>IF([9]Mides!F1571=2,"X"," ")</f>
        <v>X</v>
      </c>
      <c r="F1580" s="95">
        <f>[9]Mides!B1571</f>
        <v>0</v>
      </c>
      <c r="G1580" s="94" t="str">
        <f>IF(AND([9]Mides!H1571&gt;=1,[9]Mides!H1571&lt;=14),"X"," ")</f>
        <v xml:space="preserve"> </v>
      </c>
      <c r="H1580" s="94" t="str">
        <f>IF(AND([9]Mides!H1571&gt;=14,[9]Mides!H1571&lt;=30),"X"," ")</f>
        <v xml:space="preserve"> </v>
      </c>
      <c r="I1580" s="94" t="str">
        <f>IF(AND([9]Mides!H1571&gt;=31,[9]Mides!H1571&lt;=60),"X","  ")</f>
        <v>X</v>
      </c>
      <c r="J1580" s="94" t="str">
        <f>IF([9]Mides!H1571&gt;60,"X", "  ")</f>
        <v xml:space="preserve">  </v>
      </c>
      <c r="K1580" s="96">
        <f>[9]Mides!N1571</f>
        <v>0</v>
      </c>
      <c r="L1580" s="96">
        <f>[9]Mides!K1571</f>
        <v>0</v>
      </c>
      <c r="M1580" s="96">
        <f>[9]Mides!L1571</f>
        <v>0</v>
      </c>
      <c r="N1580" s="96" t="str">
        <f>[9]Mides!M1571</f>
        <v>X</v>
      </c>
      <c r="O1580" s="96">
        <f t="shared" si="20"/>
        <v>0</v>
      </c>
      <c r="P1580" s="96" t="str">
        <f>[9]Mides!R1571</f>
        <v>Guatemala</v>
      </c>
      <c r="Q1580" s="96" t="str">
        <f>[9]Mides!S1571</f>
        <v>Guatemala</v>
      </c>
    </row>
    <row r="1581" spans="2:17" ht="15" thickBot="1" x14ac:dyDescent="0.35">
      <c r="B1581" s="92" t="str">
        <f>[9]Mides!E1572</f>
        <v>EDUARDO</v>
      </c>
      <c r="C1581" s="93" t="str">
        <f>[9]Mides!D1572</f>
        <v>GALVEZ</v>
      </c>
      <c r="D1581" s="94" t="str">
        <f>IF([9]Mides!F1572=1,"X"," ")</f>
        <v xml:space="preserve"> </v>
      </c>
      <c r="E1581" s="94" t="str">
        <f>IF([9]Mides!F1572=2,"X"," ")</f>
        <v>X</v>
      </c>
      <c r="F1581" s="95">
        <f>[9]Mides!B1572</f>
        <v>0</v>
      </c>
      <c r="G1581" s="94" t="str">
        <f>IF(AND([9]Mides!H1572&gt;=1,[9]Mides!H1572&lt;=14),"X"," ")</f>
        <v xml:space="preserve"> </v>
      </c>
      <c r="H1581" s="94" t="str">
        <f>IF(AND([9]Mides!H1572&gt;=14,[9]Mides!H1572&lt;=30),"X"," ")</f>
        <v xml:space="preserve"> </v>
      </c>
      <c r="I1581" s="94" t="str">
        <f>IF(AND([9]Mides!H1572&gt;=31,[9]Mides!H1572&lt;=60),"X","  ")</f>
        <v>X</v>
      </c>
      <c r="J1581" s="94" t="str">
        <f>IF([9]Mides!H1572&gt;60,"X", "  ")</f>
        <v xml:space="preserve">  </v>
      </c>
      <c r="K1581" s="96">
        <f>[9]Mides!N1572</f>
        <v>0</v>
      </c>
      <c r="L1581" s="96">
        <f>[9]Mides!K1572</f>
        <v>0</v>
      </c>
      <c r="M1581" s="96">
        <f>[9]Mides!L1572</f>
        <v>0</v>
      </c>
      <c r="N1581" s="96" t="str">
        <f>[9]Mides!M1572</f>
        <v>X</v>
      </c>
      <c r="O1581" s="96">
        <f t="shared" si="20"/>
        <v>0</v>
      </c>
      <c r="P1581" s="96" t="str">
        <f>[9]Mides!R1572</f>
        <v>Guatemala</v>
      </c>
      <c r="Q1581" s="96" t="str">
        <f>[9]Mides!S1572</f>
        <v>Guatemala</v>
      </c>
    </row>
    <row r="1582" spans="2:17" ht="15" thickBot="1" x14ac:dyDescent="0.35">
      <c r="B1582" s="92" t="str">
        <f>[9]Mides!E1573</f>
        <v>BENJAMIN</v>
      </c>
      <c r="C1582" s="93" t="str">
        <f>[9]Mides!D1573</f>
        <v>BRITO</v>
      </c>
      <c r="D1582" s="94" t="str">
        <f>IF([9]Mides!F1573=1,"X"," ")</f>
        <v xml:space="preserve"> </v>
      </c>
      <c r="E1582" s="94" t="str">
        <f>IF([9]Mides!F1573=2,"X"," ")</f>
        <v>X</v>
      </c>
      <c r="F1582" s="95">
        <f>[9]Mides!B1573</f>
        <v>0</v>
      </c>
      <c r="G1582" s="94" t="str">
        <f>IF(AND([9]Mides!H1573&gt;=1,[9]Mides!H1573&lt;=14),"X"," ")</f>
        <v xml:space="preserve"> </v>
      </c>
      <c r="H1582" s="94" t="str">
        <f>IF(AND([9]Mides!H1573&gt;=14,[9]Mides!H1573&lt;=30),"X"," ")</f>
        <v xml:space="preserve"> </v>
      </c>
      <c r="I1582" s="94" t="str">
        <f>IF(AND([9]Mides!H1573&gt;=31,[9]Mides!H1573&lt;=60),"X","  ")</f>
        <v>X</v>
      </c>
      <c r="J1582" s="94" t="str">
        <f>IF([9]Mides!H1573&gt;60,"X", "  ")</f>
        <v xml:space="preserve">  </v>
      </c>
      <c r="K1582" s="96">
        <f>[9]Mides!N1573</f>
        <v>0</v>
      </c>
      <c r="L1582" s="96">
        <f>[9]Mides!K1573</f>
        <v>0</v>
      </c>
      <c r="M1582" s="96">
        <f>[9]Mides!L1573</f>
        <v>0</v>
      </c>
      <c r="N1582" s="96" t="str">
        <f>[9]Mides!M1573</f>
        <v>X</v>
      </c>
      <c r="O1582" s="96">
        <f t="shared" si="20"/>
        <v>0</v>
      </c>
      <c r="P1582" s="96" t="str">
        <f>[9]Mides!R1573</f>
        <v>Guatemala</v>
      </c>
      <c r="Q1582" s="96" t="str">
        <f>[9]Mides!S1573</f>
        <v>Guatemala</v>
      </c>
    </row>
    <row r="1583" spans="2:17" ht="15" thickBot="1" x14ac:dyDescent="0.35">
      <c r="B1583" s="92" t="str">
        <f>[9]Mides!E1574</f>
        <v>AMANDA</v>
      </c>
      <c r="C1583" s="93" t="str">
        <f>[9]Mides!D1574</f>
        <v>GOMEZ</v>
      </c>
      <c r="D1583" s="94" t="str">
        <f>IF([9]Mides!F1574=1,"X"," ")</f>
        <v>X</v>
      </c>
      <c r="E1583" s="94" t="str">
        <f>IF([9]Mides!F1574=2,"X"," ")</f>
        <v xml:space="preserve"> </v>
      </c>
      <c r="F1583" s="95">
        <f>[9]Mides!B1574</f>
        <v>0</v>
      </c>
      <c r="G1583" s="94" t="str">
        <f>IF(AND([9]Mides!H1574&gt;=1,[9]Mides!H1574&lt;=14),"X"," ")</f>
        <v xml:space="preserve"> </v>
      </c>
      <c r="H1583" s="94" t="str">
        <f>IF(AND([9]Mides!H1574&gt;=14,[9]Mides!H1574&lt;=30),"X"," ")</f>
        <v>X</v>
      </c>
      <c r="I1583" s="94" t="str">
        <f>IF(AND([9]Mides!H1574&gt;=31,[9]Mides!H1574&lt;=60),"X","  ")</f>
        <v xml:space="preserve">  </v>
      </c>
      <c r="J1583" s="94" t="str">
        <f>IF([9]Mides!H1574&gt;60,"X", "  ")</f>
        <v xml:space="preserve">  </v>
      </c>
      <c r="K1583" s="96">
        <f>[9]Mides!N1574</f>
        <v>0</v>
      </c>
      <c r="L1583" s="96">
        <f>[9]Mides!K1574</f>
        <v>0</v>
      </c>
      <c r="M1583" s="96">
        <f>[9]Mides!L1574</f>
        <v>0</v>
      </c>
      <c r="N1583" s="96" t="str">
        <f>[9]Mides!M1574</f>
        <v>X</v>
      </c>
      <c r="O1583" s="96">
        <f t="shared" si="20"/>
        <v>0</v>
      </c>
      <c r="P1583" s="96" t="str">
        <f>[9]Mides!R1574</f>
        <v>Guatemala</v>
      </c>
      <c r="Q1583" s="96" t="str">
        <f>[9]Mides!S1574</f>
        <v>Guatemala</v>
      </c>
    </row>
    <row r="1584" spans="2:17" ht="15" thickBot="1" x14ac:dyDescent="0.35">
      <c r="B1584" s="92" t="str">
        <f>[9]Mides!E1575</f>
        <v>CESAR</v>
      </c>
      <c r="C1584" s="93" t="str">
        <f>[9]Mides!D1575</f>
        <v>GODINEZ</v>
      </c>
      <c r="D1584" s="94" t="str">
        <f>IF([9]Mides!F1575=1,"X"," ")</f>
        <v xml:space="preserve"> </v>
      </c>
      <c r="E1584" s="94" t="str">
        <f>IF([9]Mides!F1575=2,"X"," ")</f>
        <v>X</v>
      </c>
      <c r="F1584" s="95">
        <f>[9]Mides!B1575</f>
        <v>0</v>
      </c>
      <c r="G1584" s="94" t="str">
        <f>IF(AND([9]Mides!H1575&gt;=1,[9]Mides!H1575&lt;=14),"X"," ")</f>
        <v xml:space="preserve"> </v>
      </c>
      <c r="H1584" s="94" t="str">
        <f>IF(AND([9]Mides!H1575&gt;=14,[9]Mides!H1575&lt;=30),"X"," ")</f>
        <v>X</v>
      </c>
      <c r="I1584" s="94" t="str">
        <f>IF(AND([9]Mides!H1575&gt;=31,[9]Mides!H1575&lt;=60),"X","  ")</f>
        <v xml:space="preserve">  </v>
      </c>
      <c r="J1584" s="94" t="str">
        <f>IF([9]Mides!H1575&gt;60,"X", "  ")</f>
        <v xml:space="preserve">  </v>
      </c>
      <c r="K1584" s="96">
        <f>[9]Mides!N1575</f>
        <v>0</v>
      </c>
      <c r="L1584" s="96">
        <f>[9]Mides!K1575</f>
        <v>0</v>
      </c>
      <c r="M1584" s="96">
        <f>[9]Mides!L1575</f>
        <v>0</v>
      </c>
      <c r="N1584" s="96" t="str">
        <f>[9]Mides!M1575</f>
        <v>X</v>
      </c>
      <c r="O1584" s="96">
        <f t="shared" si="20"/>
        <v>0</v>
      </c>
      <c r="P1584" s="96" t="str">
        <f>[9]Mides!R1575</f>
        <v>Guatemala</v>
      </c>
      <c r="Q1584" s="96" t="str">
        <f>[9]Mides!S1575</f>
        <v>Guatemala</v>
      </c>
    </row>
    <row r="1585" spans="2:17" ht="15" thickBot="1" x14ac:dyDescent="0.35">
      <c r="B1585" s="92" t="str">
        <f>[9]Mides!E1576</f>
        <v>ROSARIO</v>
      </c>
      <c r="C1585" s="93" t="str">
        <f>[9]Mides!D1576</f>
        <v>ASTURIAS</v>
      </c>
      <c r="D1585" s="94" t="str">
        <f>IF([9]Mides!F1576=1,"X"," ")</f>
        <v>X</v>
      </c>
      <c r="E1585" s="94" t="str">
        <f>IF([9]Mides!F1576=2,"X"," ")</f>
        <v xml:space="preserve"> </v>
      </c>
      <c r="F1585" s="95">
        <f>[9]Mides!B1576</f>
        <v>0</v>
      </c>
      <c r="G1585" s="94" t="str">
        <f>IF(AND([9]Mides!H1576&gt;=1,[9]Mides!H1576&lt;=14),"X"," ")</f>
        <v xml:space="preserve"> </v>
      </c>
      <c r="H1585" s="94" t="str">
        <f>IF(AND([9]Mides!H1576&gt;=14,[9]Mides!H1576&lt;=30),"X"," ")</f>
        <v xml:space="preserve"> </v>
      </c>
      <c r="I1585" s="94" t="str">
        <f>IF(AND([9]Mides!H1576&gt;=31,[9]Mides!H1576&lt;=60),"X","  ")</f>
        <v>X</v>
      </c>
      <c r="J1585" s="94" t="str">
        <f>IF([9]Mides!H1576&gt;60,"X", "  ")</f>
        <v xml:space="preserve">  </v>
      </c>
      <c r="K1585" s="96">
        <f>[9]Mides!N1576</f>
        <v>0</v>
      </c>
      <c r="L1585" s="96">
        <f>[9]Mides!K1576</f>
        <v>0</v>
      </c>
      <c r="M1585" s="96">
        <f>[9]Mides!L1576</f>
        <v>0</v>
      </c>
      <c r="N1585" s="96" t="str">
        <f>[9]Mides!M1576</f>
        <v>X</v>
      </c>
      <c r="O1585" s="96">
        <f t="shared" si="20"/>
        <v>0</v>
      </c>
      <c r="P1585" s="96" t="str">
        <f>[9]Mides!R1576</f>
        <v>Guatemala</v>
      </c>
      <c r="Q1585" s="96" t="str">
        <f>[9]Mides!S1576</f>
        <v>Guatemala</v>
      </c>
    </row>
    <row r="1586" spans="2:17" ht="15" thickBot="1" x14ac:dyDescent="0.35">
      <c r="B1586" s="92" t="str">
        <f>[9]Mides!E1577</f>
        <v>LAURA</v>
      </c>
      <c r="C1586" s="93" t="str">
        <f>[9]Mides!D1577</f>
        <v>ESTRADA</v>
      </c>
      <c r="D1586" s="94" t="str">
        <f>IF([9]Mides!F1577=1,"X"," ")</f>
        <v>X</v>
      </c>
      <c r="E1586" s="94" t="str">
        <f>IF([9]Mides!F1577=2,"X"," ")</f>
        <v xml:space="preserve"> </v>
      </c>
      <c r="F1586" s="95">
        <f>[9]Mides!B1577</f>
        <v>0</v>
      </c>
      <c r="G1586" s="94" t="str">
        <f>IF(AND([9]Mides!H1577&gt;=1,[9]Mides!H1577&lt;=14),"X"," ")</f>
        <v xml:space="preserve"> </v>
      </c>
      <c r="H1586" s="94" t="str">
        <f>IF(AND([9]Mides!H1577&gt;=14,[9]Mides!H1577&lt;=30),"X"," ")</f>
        <v>X</v>
      </c>
      <c r="I1586" s="94" t="str">
        <f>IF(AND([9]Mides!H1577&gt;=31,[9]Mides!H1577&lt;=60),"X","  ")</f>
        <v xml:space="preserve">  </v>
      </c>
      <c r="J1586" s="94" t="str">
        <f>IF([9]Mides!H1577&gt;60,"X", "  ")</f>
        <v xml:space="preserve">  </v>
      </c>
      <c r="K1586" s="96">
        <f>[9]Mides!N1577</f>
        <v>0</v>
      </c>
      <c r="L1586" s="96">
        <f>[9]Mides!K1577</f>
        <v>0</v>
      </c>
      <c r="M1586" s="96">
        <f>[9]Mides!L1577</f>
        <v>0</v>
      </c>
      <c r="N1586" s="96" t="str">
        <f>[9]Mides!M1577</f>
        <v>X</v>
      </c>
      <c r="O1586" s="96">
        <f t="shared" si="20"/>
        <v>0</v>
      </c>
      <c r="P1586" s="96" t="str">
        <f>[9]Mides!R1577</f>
        <v>Guatemala</v>
      </c>
      <c r="Q1586" s="96" t="str">
        <f>[9]Mides!S1577</f>
        <v>Guatemala</v>
      </c>
    </row>
    <row r="1587" spans="2:17" ht="15" thickBot="1" x14ac:dyDescent="0.35">
      <c r="B1587" s="92" t="str">
        <f>[9]Mides!E1578</f>
        <v>RAFAEL</v>
      </c>
      <c r="C1587" s="93" t="str">
        <f>[9]Mides!D1578</f>
        <v>MEJICANOS</v>
      </c>
      <c r="D1587" s="94" t="str">
        <f>IF([9]Mides!F1578=1,"X"," ")</f>
        <v xml:space="preserve"> </v>
      </c>
      <c r="E1587" s="94" t="str">
        <f>IF([9]Mides!F1578=2,"X"," ")</f>
        <v>X</v>
      </c>
      <c r="F1587" s="95">
        <f>[9]Mides!B1578</f>
        <v>0</v>
      </c>
      <c r="G1587" s="94" t="str">
        <f>IF(AND([9]Mides!H1578&gt;=1,[9]Mides!H1578&lt;=14),"X"," ")</f>
        <v xml:space="preserve"> </v>
      </c>
      <c r="H1587" s="94" t="str">
        <f>IF(AND([9]Mides!H1578&gt;=14,[9]Mides!H1578&lt;=30),"X"," ")</f>
        <v>X</v>
      </c>
      <c r="I1587" s="94" t="str">
        <f>IF(AND([9]Mides!H1578&gt;=31,[9]Mides!H1578&lt;=60),"X","  ")</f>
        <v xml:space="preserve">  </v>
      </c>
      <c r="J1587" s="94" t="str">
        <f>IF([9]Mides!H1578&gt;60,"X", "  ")</f>
        <v xml:space="preserve">  </v>
      </c>
      <c r="K1587" s="96">
        <f>[9]Mides!N1578</f>
        <v>0</v>
      </c>
      <c r="L1587" s="96">
        <f>[9]Mides!K1578</f>
        <v>0</v>
      </c>
      <c r="M1587" s="96">
        <f>[9]Mides!L1578</f>
        <v>0</v>
      </c>
      <c r="N1587" s="96" t="str">
        <f>[9]Mides!M1578</f>
        <v>X</v>
      </c>
      <c r="O1587" s="96">
        <f t="shared" si="20"/>
        <v>0</v>
      </c>
      <c r="P1587" s="96" t="str">
        <f>[9]Mides!R1578</f>
        <v>Guatemala</v>
      </c>
      <c r="Q1587" s="96" t="str">
        <f>[9]Mides!S1578</f>
        <v>Guatemala</v>
      </c>
    </row>
    <row r="1588" spans="2:17" ht="15" thickBot="1" x14ac:dyDescent="0.35">
      <c r="B1588" s="92" t="str">
        <f>[9]Mides!E1579</f>
        <v>JORGE</v>
      </c>
      <c r="C1588" s="93" t="str">
        <f>[9]Mides!D1579</f>
        <v>CONTRERAS</v>
      </c>
      <c r="D1588" s="94" t="str">
        <f>IF([9]Mides!F1579=1,"X"," ")</f>
        <v xml:space="preserve"> </v>
      </c>
      <c r="E1588" s="94" t="str">
        <f>IF([9]Mides!F1579=2,"X"," ")</f>
        <v>X</v>
      </c>
      <c r="F1588" s="95">
        <f>[9]Mides!B1579</f>
        <v>0</v>
      </c>
      <c r="G1588" s="94" t="str">
        <f>IF(AND([9]Mides!H1579&gt;=1,[9]Mides!H1579&lt;=14),"X"," ")</f>
        <v xml:space="preserve"> </v>
      </c>
      <c r="H1588" s="94" t="str">
        <f>IF(AND([9]Mides!H1579&gt;=14,[9]Mides!H1579&lt;=30),"X"," ")</f>
        <v xml:space="preserve"> </v>
      </c>
      <c r="I1588" s="94" t="str">
        <f>IF(AND([9]Mides!H1579&gt;=31,[9]Mides!H1579&lt;=60),"X","  ")</f>
        <v>X</v>
      </c>
      <c r="J1588" s="94" t="str">
        <f>IF([9]Mides!H1579&gt;60,"X", "  ")</f>
        <v xml:space="preserve">  </v>
      </c>
      <c r="K1588" s="96">
        <f>[9]Mides!N1579</f>
        <v>0</v>
      </c>
      <c r="L1588" s="96">
        <f>[9]Mides!K1579</f>
        <v>0</v>
      </c>
      <c r="M1588" s="96">
        <f>[9]Mides!L1579</f>
        <v>0</v>
      </c>
      <c r="N1588" s="96" t="str">
        <f>[9]Mides!M1579</f>
        <v>X</v>
      </c>
      <c r="O1588" s="96">
        <f t="shared" si="20"/>
        <v>0</v>
      </c>
      <c r="P1588" s="96" t="str">
        <f>[9]Mides!R1579</f>
        <v>Guatemala</v>
      </c>
      <c r="Q1588" s="96" t="str">
        <f>[9]Mides!S1579</f>
        <v>Guatemala</v>
      </c>
    </row>
    <row r="1589" spans="2:17" ht="15" thickBot="1" x14ac:dyDescent="0.35">
      <c r="B1589" s="92" t="str">
        <f>[9]Mides!E1580</f>
        <v>MARIO</v>
      </c>
      <c r="C1589" s="93" t="str">
        <f>[9]Mides!D1580</f>
        <v>ARQUELLO</v>
      </c>
      <c r="D1589" s="94" t="str">
        <f>IF([9]Mides!F1580=1,"X"," ")</f>
        <v xml:space="preserve"> </v>
      </c>
      <c r="E1589" s="94" t="str">
        <f>IF([9]Mides!F1580=2,"X"," ")</f>
        <v>X</v>
      </c>
      <c r="F1589" s="95">
        <f>[9]Mides!B1580</f>
        <v>0</v>
      </c>
      <c r="G1589" s="94" t="str">
        <f>IF(AND([9]Mides!H1580&gt;=1,[9]Mides!H1580&lt;=14),"X"," ")</f>
        <v xml:space="preserve"> </v>
      </c>
      <c r="H1589" s="94" t="str">
        <f>IF(AND([9]Mides!H1580&gt;=14,[9]Mides!H1580&lt;=30),"X"," ")</f>
        <v xml:space="preserve"> </v>
      </c>
      <c r="I1589" s="94" t="str">
        <f>IF(AND([9]Mides!H1580&gt;=31,[9]Mides!H1580&lt;=60),"X","  ")</f>
        <v>X</v>
      </c>
      <c r="J1589" s="94" t="str">
        <f>IF([9]Mides!H1580&gt;60,"X", "  ")</f>
        <v xml:space="preserve">  </v>
      </c>
      <c r="K1589" s="96">
        <f>[9]Mides!N1580</f>
        <v>0</v>
      </c>
      <c r="L1589" s="96">
        <f>[9]Mides!K1580</f>
        <v>0</v>
      </c>
      <c r="M1589" s="96">
        <f>[9]Mides!L1580</f>
        <v>0</v>
      </c>
      <c r="N1589" s="96" t="str">
        <f>[9]Mides!M1580</f>
        <v>X</v>
      </c>
      <c r="O1589" s="96">
        <f t="shared" ref="O1589:O1652" si="21">SUM(K1589:N1589)</f>
        <v>0</v>
      </c>
      <c r="P1589" s="96" t="str">
        <f>[9]Mides!R1580</f>
        <v>Guatemala</v>
      </c>
      <c r="Q1589" s="96" t="str">
        <f>[9]Mides!S1580</f>
        <v>Guatemala</v>
      </c>
    </row>
    <row r="1590" spans="2:17" ht="15" thickBot="1" x14ac:dyDescent="0.35">
      <c r="B1590" s="92" t="str">
        <f>[9]Mides!E1581</f>
        <v>CELESTE</v>
      </c>
      <c r="C1590" s="93" t="str">
        <f>[9]Mides!D1581</f>
        <v>ASTURIAS</v>
      </c>
      <c r="D1590" s="94" t="str">
        <f>IF([9]Mides!F1581=1,"X"," ")</f>
        <v>X</v>
      </c>
      <c r="E1590" s="94" t="str">
        <f>IF([9]Mides!F1581=2,"X"," ")</f>
        <v xml:space="preserve"> </v>
      </c>
      <c r="F1590" s="95">
        <f>[9]Mides!B1581</f>
        <v>0</v>
      </c>
      <c r="G1590" s="94" t="str">
        <f>IF(AND([9]Mides!H1581&gt;=1,[9]Mides!H1581&lt;=14),"X"," ")</f>
        <v xml:space="preserve"> </v>
      </c>
      <c r="H1590" s="94" t="str">
        <f>IF(AND([9]Mides!H1581&gt;=14,[9]Mides!H1581&lt;=30),"X"," ")</f>
        <v xml:space="preserve"> </v>
      </c>
      <c r="I1590" s="94" t="str">
        <f>IF(AND([9]Mides!H1581&gt;=31,[9]Mides!H1581&lt;=60),"X","  ")</f>
        <v xml:space="preserve">  </v>
      </c>
      <c r="J1590" s="94" t="str">
        <f>IF([9]Mides!H1581&gt;60,"X", "  ")</f>
        <v>X</v>
      </c>
      <c r="K1590" s="96">
        <f>[9]Mides!N1581</f>
        <v>0</v>
      </c>
      <c r="L1590" s="96">
        <f>[9]Mides!K1581</f>
        <v>0</v>
      </c>
      <c r="M1590" s="96">
        <f>[9]Mides!L1581</f>
        <v>0</v>
      </c>
      <c r="N1590" s="96" t="str">
        <f>[9]Mides!M1581</f>
        <v>X</v>
      </c>
      <c r="O1590" s="96">
        <f t="shared" si="21"/>
        <v>0</v>
      </c>
      <c r="P1590" s="96" t="str">
        <f>[9]Mides!R1581</f>
        <v>Guatemala</v>
      </c>
      <c r="Q1590" s="96" t="str">
        <f>[9]Mides!S1581</f>
        <v>Guatemala</v>
      </c>
    </row>
    <row r="1591" spans="2:17" ht="15" thickBot="1" x14ac:dyDescent="0.35">
      <c r="B1591" s="92" t="str">
        <f>[9]Mides!E1582</f>
        <v>OLGA</v>
      </c>
      <c r="C1591" s="93" t="str">
        <f>[9]Mides!D1582</f>
        <v>FUENTES</v>
      </c>
      <c r="D1591" s="94" t="str">
        <f>IF([9]Mides!F1582=1,"X"," ")</f>
        <v>X</v>
      </c>
      <c r="E1591" s="94" t="str">
        <f>IF([9]Mides!F1582=2,"X"," ")</f>
        <v xml:space="preserve"> </v>
      </c>
      <c r="F1591" s="95">
        <f>[9]Mides!B1582</f>
        <v>0</v>
      </c>
      <c r="G1591" s="94" t="str">
        <f>IF(AND([9]Mides!H1582&gt;=1,[9]Mides!H1582&lt;=14),"X"," ")</f>
        <v xml:space="preserve"> </v>
      </c>
      <c r="H1591" s="94" t="str">
        <f>IF(AND([9]Mides!H1582&gt;=14,[9]Mides!H1582&lt;=30),"X"," ")</f>
        <v>X</v>
      </c>
      <c r="I1591" s="94" t="str">
        <f>IF(AND([9]Mides!H1582&gt;=31,[9]Mides!H1582&lt;=60),"X","  ")</f>
        <v xml:space="preserve">  </v>
      </c>
      <c r="J1591" s="94" t="str">
        <f>IF([9]Mides!H1582&gt;60,"X", "  ")</f>
        <v xml:space="preserve">  </v>
      </c>
      <c r="K1591" s="96">
        <f>[9]Mides!N1582</f>
        <v>0</v>
      </c>
      <c r="L1591" s="96">
        <f>[9]Mides!K1582</f>
        <v>0</v>
      </c>
      <c r="M1591" s="96">
        <f>[9]Mides!L1582</f>
        <v>0</v>
      </c>
      <c r="N1591" s="96" t="str">
        <f>[9]Mides!M1582</f>
        <v>X</v>
      </c>
      <c r="O1591" s="96">
        <f t="shared" si="21"/>
        <v>0</v>
      </c>
      <c r="P1591" s="96" t="str">
        <f>[9]Mides!R1582</f>
        <v>Guatemala</v>
      </c>
      <c r="Q1591" s="96" t="str">
        <f>[9]Mides!S1582</f>
        <v>Guatemala</v>
      </c>
    </row>
    <row r="1592" spans="2:17" ht="15" thickBot="1" x14ac:dyDescent="0.35">
      <c r="B1592" s="92" t="str">
        <f>[9]Mides!E1583</f>
        <v>MARILUZ</v>
      </c>
      <c r="C1592" s="93" t="str">
        <f>[9]Mides!D1583</f>
        <v>AGUIRRE</v>
      </c>
      <c r="D1592" s="94" t="str">
        <f>IF([9]Mides!F1583=1,"X"," ")</f>
        <v>X</v>
      </c>
      <c r="E1592" s="94" t="str">
        <f>IF([9]Mides!F1583=2,"X"," ")</f>
        <v xml:space="preserve"> </v>
      </c>
      <c r="F1592" s="95">
        <f>[9]Mides!B1583</f>
        <v>0</v>
      </c>
      <c r="G1592" s="94" t="str">
        <f>IF(AND([9]Mides!H1583&gt;=1,[9]Mides!H1583&lt;=14),"X"," ")</f>
        <v xml:space="preserve"> </v>
      </c>
      <c r="H1592" s="94" t="str">
        <f>IF(AND([9]Mides!H1583&gt;=14,[9]Mides!H1583&lt;=30),"X"," ")</f>
        <v xml:space="preserve"> </v>
      </c>
      <c r="I1592" s="94" t="str">
        <f>IF(AND([9]Mides!H1583&gt;=31,[9]Mides!H1583&lt;=60),"X","  ")</f>
        <v>X</v>
      </c>
      <c r="J1592" s="94" t="str">
        <f>IF([9]Mides!H1583&gt;60,"X", "  ")</f>
        <v xml:space="preserve">  </v>
      </c>
      <c r="K1592" s="96">
        <f>[9]Mides!N1583</f>
        <v>0</v>
      </c>
      <c r="L1592" s="96">
        <f>[9]Mides!K1583</f>
        <v>0</v>
      </c>
      <c r="M1592" s="96">
        <f>[9]Mides!L1583</f>
        <v>0</v>
      </c>
      <c r="N1592" s="96" t="str">
        <f>[9]Mides!M1583</f>
        <v>X</v>
      </c>
      <c r="O1592" s="96">
        <f t="shared" si="21"/>
        <v>0</v>
      </c>
      <c r="P1592" s="96" t="str">
        <f>[9]Mides!R1583</f>
        <v>Guatemala</v>
      </c>
      <c r="Q1592" s="96" t="str">
        <f>[9]Mides!S1583</f>
        <v>Guatemala</v>
      </c>
    </row>
    <row r="1593" spans="2:17" ht="15" thickBot="1" x14ac:dyDescent="0.35">
      <c r="B1593" s="92" t="str">
        <f>[9]Mides!E1584</f>
        <v>HECTOR</v>
      </c>
      <c r="C1593" s="93" t="str">
        <f>[9]Mides!D1584</f>
        <v>PEREZ</v>
      </c>
      <c r="D1593" s="94" t="str">
        <f>IF([9]Mides!F1584=1,"X"," ")</f>
        <v xml:space="preserve"> </v>
      </c>
      <c r="E1593" s="94" t="str">
        <f>IF([9]Mides!F1584=2,"X"," ")</f>
        <v>X</v>
      </c>
      <c r="F1593" s="95">
        <f>[9]Mides!B1584</f>
        <v>0</v>
      </c>
      <c r="G1593" s="94" t="str">
        <f>IF(AND([9]Mides!H1584&gt;=1,[9]Mides!H1584&lt;=14),"X"," ")</f>
        <v>X</v>
      </c>
      <c r="H1593" s="94" t="str">
        <f>IF(AND([9]Mides!H1584&gt;=14,[9]Mides!H1584&lt;=30),"X"," ")</f>
        <v xml:space="preserve"> </v>
      </c>
      <c r="I1593" s="94" t="str">
        <f>IF(AND([9]Mides!H1584&gt;=31,[9]Mides!H1584&lt;=60),"X","  ")</f>
        <v xml:space="preserve">  </v>
      </c>
      <c r="J1593" s="94" t="str">
        <f>IF([9]Mides!H1584&gt;60,"X", "  ")</f>
        <v xml:space="preserve">  </v>
      </c>
      <c r="K1593" s="96">
        <f>[9]Mides!N1584</f>
        <v>0</v>
      </c>
      <c r="L1593" s="96">
        <f>[9]Mides!K1584</f>
        <v>0</v>
      </c>
      <c r="M1593" s="96">
        <f>[9]Mides!L1584</f>
        <v>0</v>
      </c>
      <c r="N1593" s="96" t="str">
        <f>[9]Mides!M1584</f>
        <v>X</v>
      </c>
      <c r="O1593" s="96">
        <f t="shared" si="21"/>
        <v>0</v>
      </c>
      <c r="P1593" s="96" t="str">
        <f>[9]Mides!R1584</f>
        <v>Guatemala</v>
      </c>
      <c r="Q1593" s="96" t="str">
        <f>[9]Mides!S1584</f>
        <v>Guatemala</v>
      </c>
    </row>
    <row r="1594" spans="2:17" ht="15" thickBot="1" x14ac:dyDescent="0.35">
      <c r="B1594" s="92" t="str">
        <f>[9]Mides!E1585</f>
        <v>JULIO</v>
      </c>
      <c r="C1594" s="93" t="str">
        <f>[9]Mides!D1585</f>
        <v>ARGUETA</v>
      </c>
      <c r="D1594" s="94" t="str">
        <f>IF([9]Mides!F1585=1,"X"," ")</f>
        <v xml:space="preserve"> </v>
      </c>
      <c r="E1594" s="94" t="str">
        <f>IF([9]Mides!F1585=2,"X"," ")</f>
        <v>X</v>
      </c>
      <c r="F1594" s="95">
        <f>[9]Mides!B1585</f>
        <v>0</v>
      </c>
      <c r="G1594" s="94" t="str">
        <f>IF(AND([9]Mides!H1585&gt;=1,[9]Mides!H1585&lt;=14),"X"," ")</f>
        <v>X</v>
      </c>
      <c r="H1594" s="94" t="str">
        <f>IF(AND([9]Mides!H1585&gt;=14,[9]Mides!H1585&lt;=30),"X"," ")</f>
        <v xml:space="preserve"> </v>
      </c>
      <c r="I1594" s="94" t="str">
        <f>IF(AND([9]Mides!H1585&gt;=31,[9]Mides!H1585&lt;=60),"X","  ")</f>
        <v xml:space="preserve">  </v>
      </c>
      <c r="J1594" s="94" t="str">
        <f>IF([9]Mides!H1585&gt;60,"X", "  ")</f>
        <v xml:space="preserve">  </v>
      </c>
      <c r="K1594" s="96">
        <f>[9]Mides!N1585</f>
        <v>0</v>
      </c>
      <c r="L1594" s="96">
        <f>[9]Mides!K1585</f>
        <v>0</v>
      </c>
      <c r="M1594" s="96">
        <f>[9]Mides!L1585</f>
        <v>0</v>
      </c>
      <c r="N1594" s="96" t="str">
        <f>[9]Mides!M1585</f>
        <v>X</v>
      </c>
      <c r="O1594" s="96">
        <f t="shared" si="21"/>
        <v>0</v>
      </c>
      <c r="P1594" s="96" t="str">
        <f>[9]Mides!R1585</f>
        <v>Guatemala</v>
      </c>
      <c r="Q1594" s="96" t="str">
        <f>[9]Mides!S1585</f>
        <v>Guatemala</v>
      </c>
    </row>
    <row r="1595" spans="2:17" ht="15" thickBot="1" x14ac:dyDescent="0.35">
      <c r="B1595" s="92" t="str">
        <f>[9]Mides!E1586</f>
        <v>JAIME</v>
      </c>
      <c r="C1595" s="93" t="str">
        <f>[9]Mides!D1586</f>
        <v>RAMIREZ</v>
      </c>
      <c r="D1595" s="94" t="str">
        <f>IF([9]Mides!F1586=1,"X"," ")</f>
        <v xml:space="preserve"> </v>
      </c>
      <c r="E1595" s="94" t="str">
        <f>IF([9]Mides!F1586=2,"X"," ")</f>
        <v>X</v>
      </c>
      <c r="F1595" s="95">
        <f>[9]Mides!B1586</f>
        <v>0</v>
      </c>
      <c r="G1595" s="94" t="str">
        <f>IF(AND([9]Mides!H1586&gt;=1,[9]Mides!H1586&lt;=14),"X"," ")</f>
        <v xml:space="preserve"> </v>
      </c>
      <c r="H1595" s="94" t="str">
        <f>IF(AND([9]Mides!H1586&gt;=14,[9]Mides!H1586&lt;=30),"X"," ")</f>
        <v>X</v>
      </c>
      <c r="I1595" s="94" t="str">
        <f>IF(AND([9]Mides!H1586&gt;=31,[9]Mides!H1586&lt;=60),"X","  ")</f>
        <v xml:space="preserve">  </v>
      </c>
      <c r="J1595" s="94" t="str">
        <f>IF([9]Mides!H1586&gt;60,"X", "  ")</f>
        <v xml:space="preserve">  </v>
      </c>
      <c r="K1595" s="96">
        <f>[9]Mides!N1586</f>
        <v>0</v>
      </c>
      <c r="L1595" s="96">
        <f>[9]Mides!K1586</f>
        <v>0</v>
      </c>
      <c r="M1595" s="96">
        <f>[9]Mides!L1586</f>
        <v>0</v>
      </c>
      <c r="N1595" s="96" t="str">
        <f>[9]Mides!M1586</f>
        <v>X</v>
      </c>
      <c r="O1595" s="96">
        <f t="shared" si="21"/>
        <v>0</v>
      </c>
      <c r="P1595" s="96" t="str">
        <f>[9]Mides!R1586</f>
        <v>Guatemala</v>
      </c>
      <c r="Q1595" s="96" t="str">
        <f>[9]Mides!S1586</f>
        <v>Guatemala</v>
      </c>
    </row>
    <row r="1596" spans="2:17" ht="15" thickBot="1" x14ac:dyDescent="0.35">
      <c r="B1596" s="92" t="str">
        <f>[9]Mides!E1587</f>
        <v>LUIS</v>
      </c>
      <c r="C1596" s="93" t="str">
        <f>[9]Mides!D1587</f>
        <v>ZEPEDA</v>
      </c>
      <c r="D1596" s="94" t="str">
        <f>IF([9]Mides!F1587=1,"X"," ")</f>
        <v xml:space="preserve"> </v>
      </c>
      <c r="E1596" s="94" t="str">
        <f>IF([9]Mides!F1587=2,"X"," ")</f>
        <v>X</v>
      </c>
      <c r="F1596" s="95">
        <f>[9]Mides!B1587</f>
        <v>0</v>
      </c>
      <c r="G1596" s="94" t="str">
        <f>IF(AND([9]Mides!H1587&gt;=1,[9]Mides!H1587&lt;=14),"X"," ")</f>
        <v xml:space="preserve"> </v>
      </c>
      <c r="H1596" s="94" t="str">
        <f>IF(AND([9]Mides!H1587&gt;=14,[9]Mides!H1587&lt;=30),"X"," ")</f>
        <v>X</v>
      </c>
      <c r="I1596" s="94" t="str">
        <f>IF(AND([9]Mides!H1587&gt;=31,[9]Mides!H1587&lt;=60),"X","  ")</f>
        <v xml:space="preserve">  </v>
      </c>
      <c r="J1596" s="94" t="str">
        <f>IF([9]Mides!H1587&gt;60,"X", "  ")</f>
        <v xml:space="preserve">  </v>
      </c>
      <c r="K1596" s="96">
        <f>[9]Mides!N1587</f>
        <v>0</v>
      </c>
      <c r="L1596" s="96">
        <f>[9]Mides!K1587</f>
        <v>0</v>
      </c>
      <c r="M1596" s="96">
        <f>[9]Mides!L1587</f>
        <v>0</v>
      </c>
      <c r="N1596" s="96" t="str">
        <f>[9]Mides!M1587</f>
        <v>X</v>
      </c>
      <c r="O1596" s="96">
        <f t="shared" si="21"/>
        <v>0</v>
      </c>
      <c r="P1596" s="96" t="str">
        <f>[9]Mides!R1587</f>
        <v>Guatemala</v>
      </c>
      <c r="Q1596" s="96" t="str">
        <f>[9]Mides!S1587</f>
        <v>Guatemala</v>
      </c>
    </row>
    <row r="1597" spans="2:17" ht="15" thickBot="1" x14ac:dyDescent="0.35">
      <c r="B1597" s="92">
        <f>[9]Mides!E1588</f>
        <v>0</v>
      </c>
      <c r="C1597" s="93">
        <f>[9]Mides!D1588</f>
        <v>0</v>
      </c>
      <c r="D1597" s="94" t="str">
        <f>IF([9]Mides!F1588=1,"X"," ")</f>
        <v xml:space="preserve"> </v>
      </c>
      <c r="E1597" s="94" t="str">
        <f>IF([9]Mides!F1588=2,"X"," ")</f>
        <v xml:space="preserve"> </v>
      </c>
      <c r="F1597" s="95">
        <f>[9]Mides!B1588</f>
        <v>0</v>
      </c>
      <c r="G1597" s="94" t="str">
        <f>IF(AND([9]Mides!H1588&gt;=1,[9]Mides!H1588&lt;=14),"X"," ")</f>
        <v xml:space="preserve"> </v>
      </c>
      <c r="H1597" s="94" t="str">
        <f>IF(AND([9]Mides!H1588&gt;=14,[9]Mides!H1588&lt;=30),"X"," ")</f>
        <v xml:space="preserve"> </v>
      </c>
      <c r="I1597" s="94" t="str">
        <f>IF(AND([9]Mides!H1588&gt;=31,[9]Mides!H1588&lt;=60),"X","  ")</f>
        <v xml:space="preserve">  </v>
      </c>
      <c r="J1597" s="94" t="str">
        <f>IF([9]Mides!H1588&gt;60,"X", "  ")</f>
        <v xml:space="preserve">  </v>
      </c>
      <c r="K1597" s="96">
        <f>[9]Mides!N1588</f>
        <v>0</v>
      </c>
      <c r="L1597" s="96">
        <f>[9]Mides!K1588</f>
        <v>0</v>
      </c>
      <c r="M1597" s="96">
        <f>[9]Mides!L1588</f>
        <v>0</v>
      </c>
      <c r="N1597" s="96">
        <f>[9]Mides!M1588</f>
        <v>0</v>
      </c>
      <c r="O1597" s="96">
        <f t="shared" si="21"/>
        <v>0</v>
      </c>
      <c r="P1597" s="96">
        <f>[9]Mides!R1588</f>
        <v>0</v>
      </c>
      <c r="Q1597" s="96" t="str">
        <f>[9]Mides!S1588</f>
        <v>Sansare</v>
      </c>
    </row>
    <row r="1598" spans="2:17" ht="15" thickBot="1" x14ac:dyDescent="0.35">
      <c r="B1598" s="92">
        <f>[9]Mides!E1589</f>
        <v>0</v>
      </c>
      <c r="C1598" s="93">
        <f>[9]Mides!D1589</f>
        <v>0</v>
      </c>
      <c r="D1598" s="94" t="str">
        <f>IF([9]Mides!F1589=1,"X"," ")</f>
        <v xml:space="preserve"> </v>
      </c>
      <c r="E1598" s="94" t="str">
        <f>IF([9]Mides!F1589=2,"X"," ")</f>
        <v xml:space="preserve"> </v>
      </c>
      <c r="F1598" s="95">
        <f>[9]Mides!B1589</f>
        <v>0</v>
      </c>
      <c r="G1598" s="94" t="str">
        <f>IF(AND([9]Mides!H1589&gt;=1,[9]Mides!H1589&lt;=14),"X"," ")</f>
        <v xml:space="preserve"> </v>
      </c>
      <c r="H1598" s="94" t="str">
        <f>IF(AND([9]Mides!H1589&gt;=14,[9]Mides!H1589&lt;=30),"X"," ")</f>
        <v xml:space="preserve"> </v>
      </c>
      <c r="I1598" s="94" t="str">
        <f>IF(AND([9]Mides!H1589&gt;=31,[9]Mides!H1589&lt;=60),"X","  ")</f>
        <v xml:space="preserve">  </v>
      </c>
      <c r="J1598" s="94" t="str">
        <f>IF([9]Mides!H1589&gt;60,"X", "  ")</f>
        <v xml:space="preserve">  </v>
      </c>
      <c r="K1598" s="96">
        <f>[9]Mides!N1589</f>
        <v>0</v>
      </c>
      <c r="L1598" s="96">
        <f>[9]Mides!K1589</f>
        <v>0</v>
      </c>
      <c r="M1598" s="96">
        <f>[9]Mides!L1589</f>
        <v>0</v>
      </c>
      <c r="N1598" s="96">
        <f>[9]Mides!M1589</f>
        <v>0</v>
      </c>
      <c r="O1598" s="96">
        <f t="shared" si="21"/>
        <v>0</v>
      </c>
      <c r="P1598" s="96">
        <f>[9]Mides!R1589</f>
        <v>0</v>
      </c>
      <c r="Q1598" s="96" t="str">
        <f>[9]Mides!S1589</f>
        <v>Sanarate</v>
      </c>
    </row>
    <row r="1599" spans="2:17" ht="15" thickBot="1" x14ac:dyDescent="0.35">
      <c r="B1599" s="92">
        <f>[9]Mides!E1590</f>
        <v>0</v>
      </c>
      <c r="C1599" s="93">
        <f>[9]Mides!D1590</f>
        <v>0</v>
      </c>
      <c r="D1599" s="94" t="str">
        <f>IF([9]Mides!F1590=1,"X"," ")</f>
        <v xml:space="preserve"> </v>
      </c>
      <c r="E1599" s="94" t="str">
        <f>IF([9]Mides!F1590=2,"X"," ")</f>
        <v xml:space="preserve"> </v>
      </c>
      <c r="F1599" s="95">
        <f>[9]Mides!B1590</f>
        <v>0</v>
      </c>
      <c r="G1599" s="94" t="str">
        <f>IF(AND([9]Mides!H1590&gt;=1,[9]Mides!H1590&lt;=14),"X"," ")</f>
        <v xml:space="preserve"> </v>
      </c>
      <c r="H1599" s="94" t="str">
        <f>IF(AND([9]Mides!H1590&gt;=14,[9]Mides!H1590&lt;=30),"X"," ")</f>
        <v xml:space="preserve"> </v>
      </c>
      <c r="I1599" s="94" t="str">
        <f>IF(AND([9]Mides!H1590&gt;=31,[9]Mides!H1590&lt;=60),"X","  ")</f>
        <v xml:space="preserve">  </v>
      </c>
      <c r="J1599" s="94" t="str">
        <f>IF([9]Mides!H1590&gt;60,"X", "  ")</f>
        <v xml:space="preserve">  </v>
      </c>
      <c r="K1599" s="96">
        <f>[9]Mides!N1590</f>
        <v>0</v>
      </c>
      <c r="L1599" s="96">
        <f>[9]Mides!K1590</f>
        <v>0</v>
      </c>
      <c r="M1599" s="96">
        <f>[9]Mides!L1590</f>
        <v>0</v>
      </c>
      <c r="N1599" s="96">
        <f>[9]Mides!M1590</f>
        <v>0</v>
      </c>
      <c r="O1599" s="96">
        <f t="shared" si="21"/>
        <v>0</v>
      </c>
      <c r="P1599" s="96">
        <f>[9]Mides!R1590</f>
        <v>0</v>
      </c>
      <c r="Q1599" s="96" t="str">
        <f>[9]Mides!S1590</f>
        <v>San Antonio La Paz</v>
      </c>
    </row>
    <row r="1600" spans="2:17" ht="15" thickBot="1" x14ac:dyDescent="0.35">
      <c r="B1600" s="92">
        <f>[9]Mides!E1591</f>
        <v>0</v>
      </c>
      <c r="C1600" s="93">
        <f>[9]Mides!D1591</f>
        <v>0</v>
      </c>
      <c r="D1600" s="94" t="str">
        <f>IF([9]Mides!F1591=1,"X"," ")</f>
        <v xml:space="preserve"> </v>
      </c>
      <c r="E1600" s="94" t="str">
        <f>IF([9]Mides!F1591=2,"X"," ")</f>
        <v xml:space="preserve"> </v>
      </c>
      <c r="F1600" s="95">
        <f>[9]Mides!B1591</f>
        <v>0</v>
      </c>
      <c r="G1600" s="94" t="str">
        <f>IF(AND([9]Mides!H1591&gt;=1,[9]Mides!H1591&lt;=14),"X"," ")</f>
        <v xml:space="preserve"> </v>
      </c>
      <c r="H1600" s="94" t="str">
        <f>IF(AND([9]Mides!H1591&gt;=14,[9]Mides!H1591&lt;=30),"X"," ")</f>
        <v xml:space="preserve"> </v>
      </c>
      <c r="I1600" s="94" t="str">
        <f>IF(AND([9]Mides!H1591&gt;=31,[9]Mides!H1591&lt;=60),"X","  ")</f>
        <v xml:space="preserve">  </v>
      </c>
      <c r="J1600" s="94" t="str">
        <f>IF([9]Mides!H1591&gt;60,"X", "  ")</f>
        <v xml:space="preserve">  </v>
      </c>
      <c r="K1600" s="96">
        <f>[9]Mides!N1591</f>
        <v>0</v>
      </c>
      <c r="L1600" s="96">
        <f>[9]Mides!K1591</f>
        <v>0</v>
      </c>
      <c r="M1600" s="96">
        <f>[9]Mides!L1591</f>
        <v>0</v>
      </c>
      <c r="N1600" s="96">
        <f>[9]Mides!M1591</f>
        <v>0</v>
      </c>
      <c r="O1600" s="96">
        <f t="shared" si="21"/>
        <v>0</v>
      </c>
      <c r="P1600" s="96">
        <f>[9]Mides!R1591</f>
        <v>0</v>
      </c>
      <c r="Q1600" s="96" t="str">
        <f>[9]Mides!S1591</f>
        <v>Puerto Barrios</v>
      </c>
    </row>
    <row r="1601" spans="2:17" ht="15" thickBot="1" x14ac:dyDescent="0.35">
      <c r="B1601" s="92">
        <f>[9]Mides!E1592</f>
        <v>0</v>
      </c>
      <c r="C1601" s="93">
        <f>[9]Mides!D1592</f>
        <v>0</v>
      </c>
      <c r="D1601" s="94" t="str">
        <f>IF([9]Mides!F1592=1,"X"," ")</f>
        <v xml:space="preserve"> </v>
      </c>
      <c r="E1601" s="94" t="str">
        <f>IF([9]Mides!F1592=2,"X"," ")</f>
        <v xml:space="preserve"> </v>
      </c>
      <c r="F1601" s="95">
        <f>[9]Mides!B1592</f>
        <v>0</v>
      </c>
      <c r="G1601" s="94" t="str">
        <f>IF(AND([9]Mides!H1592&gt;=1,[9]Mides!H1592&lt;=14),"X"," ")</f>
        <v xml:space="preserve"> </v>
      </c>
      <c r="H1601" s="94" t="str">
        <f>IF(AND([9]Mides!H1592&gt;=14,[9]Mides!H1592&lt;=30),"X"," ")</f>
        <v xml:space="preserve"> </v>
      </c>
      <c r="I1601" s="94" t="str">
        <f>IF(AND([9]Mides!H1592&gt;=31,[9]Mides!H1592&lt;=60),"X","  ")</f>
        <v xml:space="preserve">  </v>
      </c>
      <c r="J1601" s="94" t="str">
        <f>IF([9]Mides!H1592&gt;60,"X", "  ")</f>
        <v xml:space="preserve">  </v>
      </c>
      <c r="K1601" s="96">
        <f>[9]Mides!N1592</f>
        <v>0</v>
      </c>
      <c r="L1601" s="96">
        <f>[9]Mides!K1592</f>
        <v>0</v>
      </c>
      <c r="M1601" s="96">
        <f>[9]Mides!L1592</f>
        <v>0</v>
      </c>
      <c r="N1601" s="96">
        <f>[9]Mides!M1592</f>
        <v>0</v>
      </c>
      <c r="O1601" s="96">
        <f t="shared" si="21"/>
        <v>0</v>
      </c>
      <c r="P1601" s="96">
        <f>[9]Mides!R1592</f>
        <v>0</v>
      </c>
      <c r="Q1601" s="96" t="str">
        <f>[9]Mides!S1592</f>
        <v>Livingston</v>
      </c>
    </row>
    <row r="1602" spans="2:17" ht="15" thickBot="1" x14ac:dyDescent="0.35">
      <c r="B1602" s="92">
        <f>[9]Mides!E1593</f>
        <v>0</v>
      </c>
      <c r="C1602" s="93">
        <f>[9]Mides!D1593</f>
        <v>0</v>
      </c>
      <c r="D1602" s="94" t="str">
        <f>IF([9]Mides!F1593=1,"X"," ")</f>
        <v xml:space="preserve"> </v>
      </c>
      <c r="E1602" s="94" t="str">
        <f>IF([9]Mides!F1593=2,"X"," ")</f>
        <v xml:space="preserve"> </v>
      </c>
      <c r="F1602" s="95">
        <f>[9]Mides!B1593</f>
        <v>0</v>
      </c>
      <c r="G1602" s="94" t="str">
        <f>IF(AND([9]Mides!H1593&gt;=1,[9]Mides!H1593&lt;=14),"X"," ")</f>
        <v xml:space="preserve"> </v>
      </c>
      <c r="H1602" s="94" t="str">
        <f>IF(AND([9]Mides!H1593&gt;=14,[9]Mides!H1593&lt;=30),"X"," ")</f>
        <v xml:space="preserve"> </v>
      </c>
      <c r="I1602" s="94" t="str">
        <f>IF(AND([9]Mides!H1593&gt;=31,[9]Mides!H1593&lt;=60),"X","  ")</f>
        <v xml:space="preserve">  </v>
      </c>
      <c r="J1602" s="94" t="str">
        <f>IF([9]Mides!H1593&gt;60,"X", "  ")</f>
        <v xml:space="preserve">  </v>
      </c>
      <c r="K1602" s="96">
        <f>[9]Mides!N1593</f>
        <v>0</v>
      </c>
      <c r="L1602" s="96">
        <f>[9]Mides!K1593</f>
        <v>0</v>
      </c>
      <c r="M1602" s="96">
        <f>[9]Mides!L1593</f>
        <v>0</v>
      </c>
      <c r="N1602" s="96">
        <f>[9]Mides!M1593</f>
        <v>0</v>
      </c>
      <c r="O1602" s="96">
        <f t="shared" si="21"/>
        <v>0</v>
      </c>
      <c r="P1602" s="96">
        <f>[9]Mides!R1593</f>
        <v>0</v>
      </c>
      <c r="Q1602" s="96" t="str">
        <f>[9]Mides!S1593</f>
        <v>El Estor</v>
      </c>
    </row>
    <row r="1603" spans="2:17" ht="15" thickBot="1" x14ac:dyDescent="0.35">
      <c r="B1603" s="92">
        <f>[9]Mides!E1594</f>
        <v>0</v>
      </c>
      <c r="C1603" s="93">
        <f>[9]Mides!D1594</f>
        <v>0</v>
      </c>
      <c r="D1603" s="94" t="str">
        <f>IF([9]Mides!F1594=1,"X"," ")</f>
        <v xml:space="preserve"> </v>
      </c>
      <c r="E1603" s="94" t="str">
        <f>IF([9]Mides!F1594=2,"X"," ")</f>
        <v xml:space="preserve"> </v>
      </c>
      <c r="F1603" s="95">
        <f>[9]Mides!B1594</f>
        <v>0</v>
      </c>
      <c r="G1603" s="94" t="str">
        <f>IF(AND([9]Mides!H1594&gt;=1,[9]Mides!H1594&lt;=14),"X"," ")</f>
        <v xml:space="preserve"> </v>
      </c>
      <c r="H1603" s="94" t="str">
        <f>IF(AND([9]Mides!H1594&gt;=14,[9]Mides!H1594&lt;=30),"X"," ")</f>
        <v xml:space="preserve"> </v>
      </c>
      <c r="I1603" s="94" t="str">
        <f>IF(AND([9]Mides!H1594&gt;=31,[9]Mides!H1594&lt;=60),"X","  ")</f>
        <v xml:space="preserve">  </v>
      </c>
      <c r="J1603" s="94" t="str">
        <f>IF([9]Mides!H1594&gt;60,"X", "  ")</f>
        <v xml:space="preserve">  </v>
      </c>
      <c r="K1603" s="96">
        <f>[9]Mides!N1594</f>
        <v>0</v>
      </c>
      <c r="L1603" s="96">
        <f>[9]Mides!K1594</f>
        <v>0</v>
      </c>
      <c r="M1603" s="96">
        <f>[9]Mides!L1594</f>
        <v>0</v>
      </c>
      <c r="N1603" s="96">
        <f>[9]Mides!M1594</f>
        <v>0</v>
      </c>
      <c r="O1603" s="96">
        <f t="shared" si="21"/>
        <v>0</v>
      </c>
      <c r="P1603" s="96">
        <f>[9]Mides!R1594</f>
        <v>0</v>
      </c>
      <c r="Q1603" s="96" t="str">
        <f>[9]Mides!S1594</f>
        <v>Morales</v>
      </c>
    </row>
    <row r="1604" spans="2:17" ht="15" thickBot="1" x14ac:dyDescent="0.35">
      <c r="B1604" s="92">
        <f>[9]Mides!E1595</f>
        <v>0</v>
      </c>
      <c r="C1604" s="93">
        <f>[9]Mides!D1595</f>
        <v>0</v>
      </c>
      <c r="D1604" s="94" t="str">
        <f>IF([9]Mides!F1595=1,"X"," ")</f>
        <v xml:space="preserve"> </v>
      </c>
      <c r="E1604" s="94" t="str">
        <f>IF([9]Mides!F1595=2,"X"," ")</f>
        <v xml:space="preserve"> </v>
      </c>
      <c r="F1604" s="95">
        <f>[9]Mides!B1595</f>
        <v>0</v>
      </c>
      <c r="G1604" s="94" t="str">
        <f>IF(AND([9]Mides!H1595&gt;=1,[9]Mides!H1595&lt;=14),"X"," ")</f>
        <v xml:space="preserve"> </v>
      </c>
      <c r="H1604" s="94" t="str">
        <f>IF(AND([9]Mides!H1595&gt;=14,[9]Mides!H1595&lt;=30),"X"," ")</f>
        <v xml:space="preserve"> </v>
      </c>
      <c r="I1604" s="94" t="str">
        <f>IF(AND([9]Mides!H1595&gt;=31,[9]Mides!H1595&lt;=60),"X","  ")</f>
        <v xml:space="preserve">  </v>
      </c>
      <c r="J1604" s="94" t="str">
        <f>IF([9]Mides!H1595&gt;60,"X", "  ")</f>
        <v xml:space="preserve">  </v>
      </c>
      <c r="K1604" s="96">
        <f>[9]Mides!N1595</f>
        <v>0</v>
      </c>
      <c r="L1604" s="96">
        <f>[9]Mides!K1595</f>
        <v>0</v>
      </c>
      <c r="M1604" s="96">
        <f>[9]Mides!L1595</f>
        <v>0</v>
      </c>
      <c r="N1604" s="96">
        <f>[9]Mides!M1595</f>
        <v>0</v>
      </c>
      <c r="O1604" s="96">
        <f t="shared" si="21"/>
        <v>0</v>
      </c>
      <c r="P1604" s="96">
        <f>[9]Mides!R1595</f>
        <v>0</v>
      </c>
      <c r="Q1604" s="96" t="str">
        <f>[9]Mides!S1595</f>
        <v>Los Amates</v>
      </c>
    </row>
    <row r="1605" spans="2:17" ht="15" thickBot="1" x14ac:dyDescent="0.35">
      <c r="B1605" s="92">
        <f>[9]Mides!E1596</f>
        <v>0</v>
      </c>
      <c r="C1605" s="93">
        <f>[9]Mides!D1596</f>
        <v>0</v>
      </c>
      <c r="D1605" s="94" t="str">
        <f>IF([9]Mides!F1596=1,"X"," ")</f>
        <v xml:space="preserve"> </v>
      </c>
      <c r="E1605" s="94" t="str">
        <f>IF([9]Mides!F1596=2,"X"," ")</f>
        <v xml:space="preserve"> </v>
      </c>
      <c r="F1605" s="95">
        <f>[9]Mides!B1596</f>
        <v>0</v>
      </c>
      <c r="G1605" s="94" t="str">
        <f>IF(AND([9]Mides!H1596&gt;=1,[9]Mides!H1596&lt;=14),"X"," ")</f>
        <v xml:space="preserve"> </v>
      </c>
      <c r="H1605" s="94" t="str">
        <f>IF(AND([9]Mides!H1596&gt;=14,[9]Mides!H1596&lt;=30),"X"," ")</f>
        <v xml:space="preserve"> </v>
      </c>
      <c r="I1605" s="94" t="str">
        <f>IF(AND([9]Mides!H1596&gt;=31,[9]Mides!H1596&lt;=60),"X","  ")</f>
        <v xml:space="preserve">  </v>
      </c>
      <c r="J1605" s="94" t="str">
        <f>IF([9]Mides!H1596&gt;60,"X", "  ")</f>
        <v xml:space="preserve">  </v>
      </c>
      <c r="K1605" s="96">
        <f>[9]Mides!N1596</f>
        <v>0</v>
      </c>
      <c r="L1605" s="96">
        <f>[9]Mides!K1596</f>
        <v>0</v>
      </c>
      <c r="M1605" s="96">
        <f>[9]Mides!L1596</f>
        <v>0</v>
      </c>
      <c r="N1605" s="96">
        <f>[9]Mides!M1596</f>
        <v>0</v>
      </c>
      <c r="O1605" s="96">
        <f t="shared" si="21"/>
        <v>0</v>
      </c>
      <c r="P1605" s="96">
        <f>[9]Mides!R1596</f>
        <v>0</v>
      </c>
      <c r="Q1605" s="96" t="str">
        <f>[9]Mides!S1596</f>
        <v>Cabañas</v>
      </c>
    </row>
    <row r="1606" spans="2:17" ht="15" thickBot="1" x14ac:dyDescent="0.35">
      <c r="B1606" s="92">
        <f>[9]Mides!E1597</f>
        <v>0</v>
      </c>
      <c r="C1606" s="93">
        <f>[9]Mides!D1597</f>
        <v>0</v>
      </c>
      <c r="D1606" s="94" t="str">
        <f>IF([9]Mides!F1597=1,"X"," ")</f>
        <v xml:space="preserve"> </v>
      </c>
      <c r="E1606" s="94" t="str">
        <f>IF([9]Mides!F1597=2,"X"," ")</f>
        <v xml:space="preserve"> </v>
      </c>
      <c r="F1606" s="95">
        <f>[9]Mides!B1597</f>
        <v>0</v>
      </c>
      <c r="G1606" s="94" t="str">
        <f>IF(AND([9]Mides!H1597&gt;=1,[9]Mides!H1597&lt;=14),"X"," ")</f>
        <v xml:space="preserve"> </v>
      </c>
      <c r="H1606" s="94" t="str">
        <f>IF(AND([9]Mides!H1597&gt;=14,[9]Mides!H1597&lt;=30),"X"," ")</f>
        <v xml:space="preserve"> </v>
      </c>
      <c r="I1606" s="94" t="str">
        <f>IF(AND([9]Mides!H1597&gt;=31,[9]Mides!H1597&lt;=60),"X","  ")</f>
        <v xml:space="preserve">  </v>
      </c>
      <c r="J1606" s="94" t="str">
        <f>IF([9]Mides!H1597&gt;60,"X", "  ")</f>
        <v xml:space="preserve">  </v>
      </c>
      <c r="K1606" s="96">
        <f>[9]Mides!N1597</f>
        <v>0</v>
      </c>
      <c r="L1606" s="96">
        <f>[9]Mides!K1597</f>
        <v>0</v>
      </c>
      <c r="M1606" s="96">
        <f>[9]Mides!L1597</f>
        <v>0</v>
      </c>
      <c r="N1606" s="96">
        <f>[9]Mides!M1597</f>
        <v>0</v>
      </c>
      <c r="O1606" s="96">
        <f t="shared" si="21"/>
        <v>0</v>
      </c>
      <c r="P1606" s="96">
        <f>[9]Mides!R1597</f>
        <v>0</v>
      </c>
      <c r="Q1606" s="96" t="str">
        <f>[9]Mides!S1597</f>
        <v>Estanzuela</v>
      </c>
    </row>
    <row r="1607" spans="2:17" ht="15" thickBot="1" x14ac:dyDescent="0.35">
      <c r="B1607" s="92">
        <f>[9]Mides!E1598</f>
        <v>0</v>
      </c>
      <c r="C1607" s="93">
        <f>[9]Mides!D1598</f>
        <v>0</v>
      </c>
      <c r="D1607" s="94" t="str">
        <f>IF([9]Mides!F1598=1,"X"," ")</f>
        <v xml:space="preserve"> </v>
      </c>
      <c r="E1607" s="94" t="str">
        <f>IF([9]Mides!F1598=2,"X"," ")</f>
        <v xml:space="preserve"> </v>
      </c>
      <c r="F1607" s="95">
        <f>[9]Mides!B1598</f>
        <v>0</v>
      </c>
      <c r="G1607" s="94" t="str">
        <f>IF(AND([9]Mides!H1598&gt;=1,[9]Mides!H1598&lt;=14),"X"," ")</f>
        <v xml:space="preserve"> </v>
      </c>
      <c r="H1607" s="94" t="str">
        <f>IF(AND([9]Mides!H1598&gt;=14,[9]Mides!H1598&lt;=30),"X"," ")</f>
        <v xml:space="preserve"> </v>
      </c>
      <c r="I1607" s="94" t="str">
        <f>IF(AND([9]Mides!H1598&gt;=31,[9]Mides!H1598&lt;=60),"X","  ")</f>
        <v xml:space="preserve">  </v>
      </c>
      <c r="J1607" s="94" t="str">
        <f>IF([9]Mides!H1598&gt;60,"X", "  ")</f>
        <v xml:space="preserve">  </v>
      </c>
      <c r="K1607" s="96">
        <f>[9]Mides!N1598</f>
        <v>0</v>
      </c>
      <c r="L1607" s="96">
        <f>[9]Mides!K1598</f>
        <v>0</v>
      </c>
      <c r="M1607" s="96">
        <f>[9]Mides!L1598</f>
        <v>0</v>
      </c>
      <c r="N1607" s="96">
        <f>[9]Mides!M1598</f>
        <v>0</v>
      </c>
      <c r="O1607" s="96">
        <f t="shared" si="21"/>
        <v>0</v>
      </c>
      <c r="P1607" s="96">
        <f>[9]Mides!R1598</f>
        <v>0</v>
      </c>
      <c r="Q1607" s="96" t="str">
        <f>[9]Mides!S1598</f>
        <v>Gualán</v>
      </c>
    </row>
    <row r="1608" spans="2:17" ht="15" thickBot="1" x14ac:dyDescent="0.35">
      <c r="B1608" s="92">
        <f>[9]Mides!E1599</f>
        <v>0</v>
      </c>
      <c r="C1608" s="93">
        <f>[9]Mides!D1599</f>
        <v>0</v>
      </c>
      <c r="D1608" s="94" t="str">
        <f>IF([9]Mides!F1599=1,"X"," ")</f>
        <v xml:space="preserve"> </v>
      </c>
      <c r="E1608" s="94" t="str">
        <f>IF([9]Mides!F1599=2,"X"," ")</f>
        <v xml:space="preserve"> </v>
      </c>
      <c r="F1608" s="95">
        <f>[9]Mides!B1599</f>
        <v>0</v>
      </c>
      <c r="G1608" s="94" t="str">
        <f>IF(AND([9]Mides!H1599&gt;=1,[9]Mides!H1599&lt;=14),"X"," ")</f>
        <v xml:space="preserve"> </v>
      </c>
      <c r="H1608" s="94" t="str">
        <f>IF(AND([9]Mides!H1599&gt;=14,[9]Mides!H1599&lt;=30),"X"," ")</f>
        <v xml:space="preserve"> </v>
      </c>
      <c r="I1608" s="94" t="str">
        <f>IF(AND([9]Mides!H1599&gt;=31,[9]Mides!H1599&lt;=60),"X","  ")</f>
        <v xml:space="preserve">  </v>
      </c>
      <c r="J1608" s="94" t="str">
        <f>IF([9]Mides!H1599&gt;60,"X", "  ")</f>
        <v xml:space="preserve">  </v>
      </c>
      <c r="K1608" s="96">
        <f>[9]Mides!N1599</f>
        <v>0</v>
      </c>
      <c r="L1608" s="96">
        <f>[9]Mides!K1599</f>
        <v>0</v>
      </c>
      <c r="M1608" s="96">
        <f>[9]Mides!L1599</f>
        <v>0</v>
      </c>
      <c r="N1608" s="96">
        <f>[9]Mides!M1599</f>
        <v>0</v>
      </c>
      <c r="O1608" s="96">
        <f t="shared" si="21"/>
        <v>0</v>
      </c>
      <c r="P1608" s="96">
        <f>[9]Mides!R1599</f>
        <v>0</v>
      </c>
      <c r="Q1608" s="96" t="str">
        <f>[9]Mides!S1599</f>
        <v>Huité</v>
      </c>
    </row>
    <row r="1609" spans="2:17" ht="15" thickBot="1" x14ac:dyDescent="0.35">
      <c r="B1609" s="92">
        <f>[9]Mides!E1600</f>
        <v>0</v>
      </c>
      <c r="C1609" s="93">
        <f>[9]Mides!D1600</f>
        <v>0</v>
      </c>
      <c r="D1609" s="94" t="str">
        <f>IF([9]Mides!F1600=1,"X"," ")</f>
        <v xml:space="preserve"> </v>
      </c>
      <c r="E1609" s="94" t="str">
        <f>IF([9]Mides!F1600=2,"X"," ")</f>
        <v xml:space="preserve"> </v>
      </c>
      <c r="F1609" s="95">
        <f>[9]Mides!B1600</f>
        <v>0</v>
      </c>
      <c r="G1609" s="94" t="str">
        <f>IF(AND([9]Mides!H1600&gt;=1,[9]Mides!H1600&lt;=14),"X"," ")</f>
        <v xml:space="preserve"> </v>
      </c>
      <c r="H1609" s="94" t="str">
        <f>IF(AND([9]Mides!H1600&gt;=14,[9]Mides!H1600&lt;=30),"X"," ")</f>
        <v xml:space="preserve"> </v>
      </c>
      <c r="I1609" s="94" t="str">
        <f>IF(AND([9]Mides!H1600&gt;=31,[9]Mides!H1600&lt;=60),"X","  ")</f>
        <v xml:space="preserve">  </v>
      </c>
      <c r="J1609" s="94" t="str">
        <f>IF([9]Mides!H1600&gt;60,"X", "  ")</f>
        <v xml:space="preserve">  </v>
      </c>
      <c r="K1609" s="96">
        <f>[9]Mides!N1600</f>
        <v>0</v>
      </c>
      <c r="L1609" s="96">
        <f>[9]Mides!K1600</f>
        <v>0</v>
      </c>
      <c r="M1609" s="96">
        <f>[9]Mides!L1600</f>
        <v>0</v>
      </c>
      <c r="N1609" s="96">
        <f>[9]Mides!M1600</f>
        <v>0</v>
      </c>
      <c r="O1609" s="96">
        <f t="shared" si="21"/>
        <v>0</v>
      </c>
      <c r="P1609" s="96">
        <f>[9]Mides!R1600</f>
        <v>0</v>
      </c>
      <c r="Q1609" s="96" t="str">
        <f>[9]Mides!S1600</f>
        <v>La Unión</v>
      </c>
    </row>
    <row r="1610" spans="2:17" ht="15" thickBot="1" x14ac:dyDescent="0.35">
      <c r="B1610" s="92">
        <f>[9]Mides!E1601</f>
        <v>0</v>
      </c>
      <c r="C1610" s="93">
        <f>[9]Mides!D1601</f>
        <v>0</v>
      </c>
      <c r="D1610" s="94" t="str">
        <f>IF([9]Mides!F1601=1,"X"," ")</f>
        <v xml:space="preserve"> </v>
      </c>
      <c r="E1610" s="94" t="str">
        <f>IF([9]Mides!F1601=2,"X"," ")</f>
        <v xml:space="preserve"> </v>
      </c>
      <c r="F1610" s="95">
        <f>[9]Mides!B1601</f>
        <v>0</v>
      </c>
      <c r="G1610" s="94" t="str">
        <f>IF(AND([9]Mides!H1601&gt;=1,[9]Mides!H1601&lt;=14),"X"," ")</f>
        <v xml:space="preserve"> </v>
      </c>
      <c r="H1610" s="94" t="str">
        <f>IF(AND([9]Mides!H1601&gt;=14,[9]Mides!H1601&lt;=30),"X"," ")</f>
        <v xml:space="preserve"> </v>
      </c>
      <c r="I1610" s="94" t="str">
        <f>IF(AND([9]Mides!H1601&gt;=31,[9]Mides!H1601&lt;=60),"X","  ")</f>
        <v xml:space="preserve">  </v>
      </c>
      <c r="J1610" s="94" t="str">
        <f>IF([9]Mides!H1601&gt;60,"X", "  ")</f>
        <v xml:space="preserve">  </v>
      </c>
      <c r="K1610" s="96">
        <f>[9]Mides!N1601</f>
        <v>0</v>
      </c>
      <c r="L1610" s="96">
        <f>[9]Mides!K1601</f>
        <v>0</v>
      </c>
      <c r="M1610" s="96">
        <f>[9]Mides!L1601</f>
        <v>0</v>
      </c>
      <c r="N1610" s="96">
        <f>[9]Mides!M1601</f>
        <v>0</v>
      </c>
      <c r="O1610" s="96">
        <f t="shared" si="21"/>
        <v>0</v>
      </c>
      <c r="P1610" s="96">
        <f>[9]Mides!R1601</f>
        <v>0</v>
      </c>
      <c r="Q1610" s="96" t="str">
        <f>[9]Mides!S1601</f>
        <v>Río Hondo</v>
      </c>
    </row>
    <row r="1611" spans="2:17" ht="15" thickBot="1" x14ac:dyDescent="0.35">
      <c r="B1611" s="92">
        <f>[9]Mides!E1602</f>
        <v>0</v>
      </c>
      <c r="C1611" s="93">
        <f>[9]Mides!D1602</f>
        <v>0</v>
      </c>
      <c r="D1611" s="94" t="str">
        <f>IF([9]Mides!F1602=1,"X"," ")</f>
        <v xml:space="preserve"> </v>
      </c>
      <c r="E1611" s="94" t="str">
        <f>IF([9]Mides!F1602=2,"X"," ")</f>
        <v xml:space="preserve"> </v>
      </c>
      <c r="F1611" s="95">
        <f>[9]Mides!B1602</f>
        <v>0</v>
      </c>
      <c r="G1611" s="94" t="str">
        <f>IF(AND([9]Mides!H1602&gt;=1,[9]Mides!H1602&lt;=14),"X"," ")</f>
        <v xml:space="preserve"> </v>
      </c>
      <c r="H1611" s="94" t="str">
        <f>IF(AND([9]Mides!H1602&gt;=14,[9]Mides!H1602&lt;=30),"X"," ")</f>
        <v xml:space="preserve"> </v>
      </c>
      <c r="I1611" s="94" t="str">
        <f>IF(AND([9]Mides!H1602&gt;=31,[9]Mides!H1602&lt;=60),"X","  ")</f>
        <v xml:space="preserve">  </v>
      </c>
      <c r="J1611" s="94" t="str">
        <f>IF([9]Mides!H1602&gt;60,"X", "  ")</f>
        <v xml:space="preserve">  </v>
      </c>
      <c r="K1611" s="96">
        <f>[9]Mides!N1602</f>
        <v>0</v>
      </c>
      <c r="L1611" s="96">
        <f>[9]Mides!K1602</f>
        <v>0</v>
      </c>
      <c r="M1611" s="96">
        <f>[9]Mides!L1602</f>
        <v>0</v>
      </c>
      <c r="N1611" s="96">
        <f>[9]Mides!M1602</f>
        <v>0</v>
      </c>
      <c r="O1611" s="96">
        <f t="shared" si="21"/>
        <v>0</v>
      </c>
      <c r="P1611" s="96">
        <f>[9]Mides!R1602</f>
        <v>0</v>
      </c>
      <c r="Q1611" s="96" t="str">
        <f>[9]Mides!S1602</f>
        <v>San Diego</v>
      </c>
    </row>
    <row r="1612" spans="2:17" ht="15" thickBot="1" x14ac:dyDescent="0.35">
      <c r="B1612" s="92">
        <f>[9]Mides!E1603</f>
        <v>0</v>
      </c>
      <c r="C1612" s="93">
        <f>[9]Mides!D1603</f>
        <v>0</v>
      </c>
      <c r="D1612" s="94" t="str">
        <f>IF([9]Mides!F1603=1,"X"," ")</f>
        <v xml:space="preserve"> </v>
      </c>
      <c r="E1612" s="94" t="str">
        <f>IF([9]Mides!F1603=2,"X"," ")</f>
        <v xml:space="preserve"> </v>
      </c>
      <c r="F1612" s="95">
        <f>[9]Mides!B1603</f>
        <v>0</v>
      </c>
      <c r="G1612" s="94" t="str">
        <f>IF(AND([9]Mides!H1603&gt;=1,[9]Mides!H1603&lt;=14),"X"," ")</f>
        <v xml:space="preserve"> </v>
      </c>
      <c r="H1612" s="94" t="str">
        <f>IF(AND([9]Mides!H1603&gt;=14,[9]Mides!H1603&lt;=30),"X"," ")</f>
        <v xml:space="preserve"> </v>
      </c>
      <c r="I1612" s="94" t="str">
        <f>IF(AND([9]Mides!H1603&gt;=31,[9]Mides!H1603&lt;=60),"X","  ")</f>
        <v xml:space="preserve">  </v>
      </c>
      <c r="J1612" s="94" t="str">
        <f>IF([9]Mides!H1603&gt;60,"X", "  ")</f>
        <v xml:space="preserve">  </v>
      </c>
      <c r="K1612" s="96">
        <f>[9]Mides!N1603</f>
        <v>0</v>
      </c>
      <c r="L1612" s="96">
        <f>[9]Mides!K1603</f>
        <v>0</v>
      </c>
      <c r="M1612" s="96">
        <f>[9]Mides!L1603</f>
        <v>0</v>
      </c>
      <c r="N1612" s="96">
        <f>[9]Mides!M1603</f>
        <v>0</v>
      </c>
      <c r="O1612" s="96">
        <f t="shared" si="21"/>
        <v>0</v>
      </c>
      <c r="P1612" s="96">
        <f>[9]Mides!R1603</f>
        <v>0</v>
      </c>
      <c r="Q1612" s="96" t="str">
        <f>[9]Mides!S1603</f>
        <v>Teculután</v>
      </c>
    </row>
    <row r="1613" spans="2:17" ht="15" thickBot="1" x14ac:dyDescent="0.35">
      <c r="B1613" s="92">
        <f>[9]Mides!E1604</f>
        <v>0</v>
      </c>
      <c r="C1613" s="93">
        <f>[9]Mides!D1604</f>
        <v>0</v>
      </c>
      <c r="D1613" s="94" t="str">
        <f>IF([9]Mides!F1604=1,"X"," ")</f>
        <v xml:space="preserve"> </v>
      </c>
      <c r="E1613" s="94" t="str">
        <f>IF([9]Mides!F1604=2,"X"," ")</f>
        <v xml:space="preserve"> </v>
      </c>
      <c r="F1613" s="95">
        <f>[9]Mides!B1604</f>
        <v>0</v>
      </c>
      <c r="G1613" s="94" t="str">
        <f>IF(AND([9]Mides!H1604&gt;=1,[9]Mides!H1604&lt;=14),"X"," ")</f>
        <v xml:space="preserve"> </v>
      </c>
      <c r="H1613" s="94" t="str">
        <f>IF(AND([9]Mides!H1604&gt;=14,[9]Mides!H1604&lt;=30),"X"," ")</f>
        <v xml:space="preserve"> </v>
      </c>
      <c r="I1613" s="94" t="str">
        <f>IF(AND([9]Mides!H1604&gt;=31,[9]Mides!H1604&lt;=60),"X","  ")</f>
        <v xml:space="preserve">  </v>
      </c>
      <c r="J1613" s="94" t="str">
        <f>IF([9]Mides!H1604&gt;60,"X", "  ")</f>
        <v xml:space="preserve">  </v>
      </c>
      <c r="K1613" s="96">
        <f>[9]Mides!N1604</f>
        <v>0</v>
      </c>
      <c r="L1613" s="96">
        <f>[9]Mides!K1604</f>
        <v>0</v>
      </c>
      <c r="M1613" s="96">
        <f>[9]Mides!L1604</f>
        <v>0</v>
      </c>
      <c r="N1613" s="96">
        <f>[9]Mides!M1604</f>
        <v>0</v>
      </c>
      <c r="O1613" s="96">
        <f t="shared" si="21"/>
        <v>0</v>
      </c>
      <c r="P1613" s="96">
        <f>[9]Mides!R1604</f>
        <v>0</v>
      </c>
      <c r="Q1613" s="96" t="str">
        <f>[9]Mides!S1604</f>
        <v>Usumatlán</v>
      </c>
    </row>
    <row r="1614" spans="2:17" ht="15" thickBot="1" x14ac:dyDescent="0.35">
      <c r="B1614" s="92">
        <f>[9]Mides!E1605</f>
        <v>0</v>
      </c>
      <c r="C1614" s="93">
        <f>[9]Mides!D1605</f>
        <v>0</v>
      </c>
      <c r="D1614" s="94" t="str">
        <f>IF([9]Mides!F1605=1,"X"," ")</f>
        <v xml:space="preserve"> </v>
      </c>
      <c r="E1614" s="94" t="str">
        <f>IF([9]Mides!F1605=2,"X"," ")</f>
        <v xml:space="preserve"> </v>
      </c>
      <c r="F1614" s="95">
        <f>[9]Mides!B1605</f>
        <v>0</v>
      </c>
      <c r="G1614" s="94" t="str">
        <f>IF(AND([9]Mides!H1605&gt;=1,[9]Mides!H1605&lt;=14),"X"," ")</f>
        <v xml:space="preserve"> </v>
      </c>
      <c r="H1614" s="94" t="str">
        <f>IF(AND([9]Mides!H1605&gt;=14,[9]Mides!H1605&lt;=30),"X"," ")</f>
        <v xml:space="preserve"> </v>
      </c>
      <c r="I1614" s="94" t="str">
        <f>IF(AND([9]Mides!H1605&gt;=31,[9]Mides!H1605&lt;=60),"X","  ")</f>
        <v xml:space="preserve">  </v>
      </c>
      <c r="J1614" s="94" t="str">
        <f>IF([9]Mides!H1605&gt;60,"X", "  ")</f>
        <v xml:space="preserve">  </v>
      </c>
      <c r="K1614" s="96">
        <f>[9]Mides!N1605</f>
        <v>0</v>
      </c>
      <c r="L1614" s="96">
        <f>[9]Mides!K1605</f>
        <v>0</v>
      </c>
      <c r="M1614" s="96">
        <f>[9]Mides!L1605</f>
        <v>0</v>
      </c>
      <c r="N1614" s="96">
        <f>[9]Mides!M1605</f>
        <v>0</v>
      </c>
      <c r="O1614" s="96">
        <f t="shared" si="21"/>
        <v>0</v>
      </c>
      <c r="P1614" s="96">
        <f>[9]Mides!R1605</f>
        <v>0</v>
      </c>
      <c r="Q1614" s="96" t="str">
        <f>[9]Mides!S1605</f>
        <v>Zacapa</v>
      </c>
    </row>
    <row r="1615" spans="2:17" ht="15" thickBot="1" x14ac:dyDescent="0.35">
      <c r="B1615" s="92">
        <f>[9]Mides!E1606</f>
        <v>0</v>
      </c>
      <c r="C1615" s="93">
        <f>[9]Mides!D1606</f>
        <v>0</v>
      </c>
      <c r="D1615" s="94" t="str">
        <f>IF([9]Mides!F1606=1,"X"," ")</f>
        <v xml:space="preserve"> </v>
      </c>
      <c r="E1615" s="94" t="str">
        <f>IF([9]Mides!F1606=2,"X"," ")</f>
        <v xml:space="preserve"> </v>
      </c>
      <c r="F1615" s="95">
        <f>[9]Mides!B1606</f>
        <v>0</v>
      </c>
      <c r="G1615" s="94" t="str">
        <f>IF(AND([9]Mides!H1606&gt;=1,[9]Mides!H1606&lt;=14),"X"," ")</f>
        <v xml:space="preserve"> </v>
      </c>
      <c r="H1615" s="94" t="str">
        <f>IF(AND([9]Mides!H1606&gt;=14,[9]Mides!H1606&lt;=30),"X"," ")</f>
        <v xml:space="preserve"> </v>
      </c>
      <c r="I1615" s="94" t="str">
        <f>IF(AND([9]Mides!H1606&gt;=31,[9]Mides!H1606&lt;=60),"X","  ")</f>
        <v xml:space="preserve">  </v>
      </c>
      <c r="J1615" s="94" t="str">
        <f>IF([9]Mides!H1606&gt;60,"X", "  ")</f>
        <v xml:space="preserve">  </v>
      </c>
      <c r="K1615" s="96">
        <f>[9]Mides!N1606</f>
        <v>0</v>
      </c>
      <c r="L1615" s="96">
        <f>[9]Mides!K1606</f>
        <v>0</v>
      </c>
      <c r="M1615" s="96">
        <f>[9]Mides!L1606</f>
        <v>0</v>
      </c>
      <c r="N1615" s="96">
        <f>[9]Mides!M1606</f>
        <v>0</v>
      </c>
      <c r="O1615" s="96">
        <f t="shared" si="21"/>
        <v>0</v>
      </c>
      <c r="P1615" s="96">
        <f>[9]Mides!R1606</f>
        <v>0</v>
      </c>
      <c r="Q1615" s="96" t="str">
        <f>[9]Mides!S1606</f>
        <v>Jalapa</v>
      </c>
    </row>
    <row r="1616" spans="2:17" ht="15" thickBot="1" x14ac:dyDescent="0.35">
      <c r="B1616" s="92">
        <f>[9]Mides!E1607</f>
        <v>0</v>
      </c>
      <c r="C1616" s="93">
        <f>[9]Mides!D1607</f>
        <v>0</v>
      </c>
      <c r="D1616" s="94" t="str">
        <f>IF([9]Mides!F1607=1,"X"," ")</f>
        <v xml:space="preserve"> </v>
      </c>
      <c r="E1616" s="94" t="str">
        <f>IF([9]Mides!F1607=2,"X"," ")</f>
        <v xml:space="preserve"> </v>
      </c>
      <c r="F1616" s="95">
        <f>[9]Mides!B1607</f>
        <v>0</v>
      </c>
      <c r="G1616" s="94" t="str">
        <f>IF(AND([9]Mides!H1607&gt;=1,[9]Mides!H1607&lt;=14),"X"," ")</f>
        <v xml:space="preserve"> </v>
      </c>
      <c r="H1616" s="94" t="str">
        <f>IF(AND([9]Mides!H1607&gt;=14,[9]Mides!H1607&lt;=30),"X"," ")</f>
        <v xml:space="preserve"> </v>
      </c>
      <c r="I1616" s="94" t="str">
        <f>IF(AND([9]Mides!H1607&gt;=31,[9]Mides!H1607&lt;=60),"X","  ")</f>
        <v xml:space="preserve">  </v>
      </c>
      <c r="J1616" s="94" t="str">
        <f>IF([9]Mides!H1607&gt;60,"X", "  ")</f>
        <v xml:space="preserve">  </v>
      </c>
      <c r="K1616" s="96">
        <f>[9]Mides!N1607</f>
        <v>0</v>
      </c>
      <c r="L1616" s="96">
        <f>[9]Mides!K1607</f>
        <v>0</v>
      </c>
      <c r="M1616" s="96">
        <f>[9]Mides!L1607</f>
        <v>0</v>
      </c>
      <c r="N1616" s="96">
        <f>[9]Mides!M1607</f>
        <v>0</v>
      </c>
      <c r="O1616" s="96">
        <f t="shared" si="21"/>
        <v>0</v>
      </c>
      <c r="P1616" s="96">
        <f>[9]Mides!R1607</f>
        <v>0</v>
      </c>
      <c r="Q1616" s="96" t="str">
        <f>[9]Mides!S1607</f>
        <v>San Pedro Pinula</v>
      </c>
    </row>
    <row r="1617" spans="2:17" ht="15" thickBot="1" x14ac:dyDescent="0.35">
      <c r="B1617" s="92">
        <f>[9]Mides!E1608</f>
        <v>0</v>
      </c>
      <c r="C1617" s="93">
        <f>[9]Mides!D1608</f>
        <v>0</v>
      </c>
      <c r="D1617" s="94" t="str">
        <f>IF([9]Mides!F1608=1,"X"," ")</f>
        <v xml:space="preserve"> </v>
      </c>
      <c r="E1617" s="94" t="str">
        <f>IF([9]Mides!F1608=2,"X"," ")</f>
        <v xml:space="preserve"> </v>
      </c>
      <c r="F1617" s="95">
        <f>[9]Mides!B1608</f>
        <v>0</v>
      </c>
      <c r="G1617" s="94" t="str">
        <f>IF(AND([9]Mides!H1608&gt;=1,[9]Mides!H1608&lt;=14),"X"," ")</f>
        <v xml:space="preserve"> </v>
      </c>
      <c r="H1617" s="94" t="str">
        <f>IF(AND([9]Mides!H1608&gt;=14,[9]Mides!H1608&lt;=30),"X"," ")</f>
        <v xml:space="preserve"> </v>
      </c>
      <c r="I1617" s="94" t="str">
        <f>IF(AND([9]Mides!H1608&gt;=31,[9]Mides!H1608&lt;=60),"X","  ")</f>
        <v xml:space="preserve">  </v>
      </c>
      <c r="J1617" s="94" t="str">
        <f>IF([9]Mides!H1608&gt;60,"X", "  ")</f>
        <v xml:space="preserve">  </v>
      </c>
      <c r="K1617" s="96">
        <f>[9]Mides!N1608</f>
        <v>0</v>
      </c>
      <c r="L1617" s="96">
        <f>[9]Mides!K1608</f>
        <v>0</v>
      </c>
      <c r="M1617" s="96">
        <f>[9]Mides!L1608</f>
        <v>0</v>
      </c>
      <c r="N1617" s="96">
        <f>[9]Mides!M1608</f>
        <v>0</v>
      </c>
      <c r="O1617" s="96">
        <f t="shared" si="21"/>
        <v>0</v>
      </c>
      <c r="P1617" s="96">
        <f>[9]Mides!R1608</f>
        <v>0</v>
      </c>
      <c r="Q1617" s="96" t="str">
        <f>[9]Mides!S1608</f>
        <v>San Luis Jilotepeque</v>
      </c>
    </row>
    <row r="1618" spans="2:17" ht="15" thickBot="1" x14ac:dyDescent="0.35">
      <c r="B1618" s="92">
        <f>[9]Mides!E1609</f>
        <v>0</v>
      </c>
      <c r="C1618" s="93">
        <f>[9]Mides!D1609</f>
        <v>0</v>
      </c>
      <c r="D1618" s="94" t="str">
        <f>IF([9]Mides!F1609=1,"X"," ")</f>
        <v xml:space="preserve"> </v>
      </c>
      <c r="E1618" s="94" t="str">
        <f>IF([9]Mides!F1609=2,"X"," ")</f>
        <v xml:space="preserve"> </v>
      </c>
      <c r="F1618" s="95">
        <f>[9]Mides!B1609</f>
        <v>0</v>
      </c>
      <c r="G1618" s="94" t="str">
        <f>IF(AND([9]Mides!H1609&gt;=1,[9]Mides!H1609&lt;=14),"X"," ")</f>
        <v xml:space="preserve"> </v>
      </c>
      <c r="H1618" s="94" t="str">
        <f>IF(AND([9]Mides!H1609&gt;=14,[9]Mides!H1609&lt;=30),"X"," ")</f>
        <v xml:space="preserve"> </v>
      </c>
      <c r="I1618" s="94" t="str">
        <f>IF(AND([9]Mides!H1609&gt;=31,[9]Mides!H1609&lt;=60),"X","  ")</f>
        <v xml:space="preserve">  </v>
      </c>
      <c r="J1618" s="94" t="str">
        <f>IF([9]Mides!H1609&gt;60,"X", "  ")</f>
        <v xml:space="preserve">  </v>
      </c>
      <c r="K1618" s="96">
        <f>[9]Mides!N1609</f>
        <v>0</v>
      </c>
      <c r="L1618" s="96">
        <f>[9]Mides!K1609</f>
        <v>0</v>
      </c>
      <c r="M1618" s="96">
        <f>[9]Mides!L1609</f>
        <v>0</v>
      </c>
      <c r="N1618" s="96">
        <f>[9]Mides!M1609</f>
        <v>0</v>
      </c>
      <c r="O1618" s="96">
        <f t="shared" si="21"/>
        <v>0</v>
      </c>
      <c r="P1618" s="96">
        <f>[9]Mides!R1609</f>
        <v>0</v>
      </c>
      <c r="Q1618" s="96" t="str">
        <f>[9]Mides!S1609</f>
        <v>San Manuel Chaparrón</v>
      </c>
    </row>
    <row r="1619" spans="2:17" ht="15" thickBot="1" x14ac:dyDescent="0.35">
      <c r="B1619" s="92">
        <f>[9]Mides!E1610</f>
        <v>0</v>
      </c>
      <c r="C1619" s="93">
        <f>[9]Mides!D1610</f>
        <v>0</v>
      </c>
      <c r="D1619" s="94" t="str">
        <f>IF([9]Mides!F1610=1,"X"," ")</f>
        <v xml:space="preserve"> </v>
      </c>
      <c r="E1619" s="94" t="str">
        <f>IF([9]Mides!F1610=2,"X"," ")</f>
        <v xml:space="preserve"> </v>
      </c>
      <c r="F1619" s="95">
        <f>[9]Mides!B1610</f>
        <v>0</v>
      </c>
      <c r="G1619" s="94" t="str">
        <f>IF(AND([9]Mides!H1610&gt;=1,[9]Mides!H1610&lt;=14),"X"," ")</f>
        <v xml:space="preserve"> </v>
      </c>
      <c r="H1619" s="94" t="str">
        <f>IF(AND([9]Mides!H1610&gt;=14,[9]Mides!H1610&lt;=30),"X"," ")</f>
        <v xml:space="preserve"> </v>
      </c>
      <c r="I1619" s="94" t="str">
        <f>IF(AND([9]Mides!H1610&gt;=31,[9]Mides!H1610&lt;=60),"X","  ")</f>
        <v xml:space="preserve">  </v>
      </c>
      <c r="J1619" s="94" t="str">
        <f>IF([9]Mides!H1610&gt;60,"X", "  ")</f>
        <v xml:space="preserve">  </v>
      </c>
      <c r="K1619" s="96">
        <f>[9]Mides!N1610</f>
        <v>0</v>
      </c>
      <c r="L1619" s="96">
        <f>[9]Mides!K1610</f>
        <v>0</v>
      </c>
      <c r="M1619" s="96">
        <f>[9]Mides!L1610</f>
        <v>0</v>
      </c>
      <c r="N1619" s="96">
        <f>[9]Mides!M1610</f>
        <v>0</v>
      </c>
      <c r="O1619" s="96">
        <f t="shared" si="21"/>
        <v>0</v>
      </c>
      <c r="P1619" s="96">
        <f>[9]Mides!R1610</f>
        <v>0</v>
      </c>
      <c r="Q1619" s="96" t="str">
        <f>[9]Mides!S1610</f>
        <v>San Carlos Alzatate</v>
      </c>
    </row>
    <row r="1620" spans="2:17" ht="15" thickBot="1" x14ac:dyDescent="0.35">
      <c r="B1620" s="92">
        <f>[9]Mides!E1611</f>
        <v>0</v>
      </c>
      <c r="C1620" s="93">
        <f>[9]Mides!D1611</f>
        <v>0</v>
      </c>
      <c r="D1620" s="94" t="str">
        <f>IF([9]Mides!F1611=1,"X"," ")</f>
        <v xml:space="preserve"> </v>
      </c>
      <c r="E1620" s="94" t="str">
        <f>IF([9]Mides!F1611=2,"X"," ")</f>
        <v xml:space="preserve"> </v>
      </c>
      <c r="F1620" s="95">
        <f>[9]Mides!B1611</f>
        <v>0</v>
      </c>
      <c r="G1620" s="94" t="str">
        <f>IF(AND([9]Mides!H1611&gt;=1,[9]Mides!H1611&lt;=14),"X"," ")</f>
        <v xml:space="preserve"> </v>
      </c>
      <c r="H1620" s="94" t="str">
        <f>IF(AND([9]Mides!H1611&gt;=14,[9]Mides!H1611&lt;=30),"X"," ")</f>
        <v xml:space="preserve"> </v>
      </c>
      <c r="I1620" s="94" t="str">
        <f>IF(AND([9]Mides!H1611&gt;=31,[9]Mides!H1611&lt;=60),"X","  ")</f>
        <v xml:space="preserve">  </v>
      </c>
      <c r="J1620" s="94" t="str">
        <f>IF([9]Mides!H1611&gt;60,"X", "  ")</f>
        <v xml:space="preserve">  </v>
      </c>
      <c r="K1620" s="96">
        <f>[9]Mides!N1611</f>
        <v>0</v>
      </c>
      <c r="L1620" s="96">
        <f>[9]Mides!K1611</f>
        <v>0</v>
      </c>
      <c r="M1620" s="96">
        <f>[9]Mides!L1611</f>
        <v>0</v>
      </c>
      <c r="N1620" s="96">
        <f>[9]Mides!M1611</f>
        <v>0</v>
      </c>
      <c r="O1620" s="96">
        <f t="shared" si="21"/>
        <v>0</v>
      </c>
      <c r="P1620" s="96">
        <f>[9]Mides!R1611</f>
        <v>0</v>
      </c>
      <c r="Q1620" s="96" t="str">
        <f>[9]Mides!S1611</f>
        <v>Monjas</v>
      </c>
    </row>
    <row r="1621" spans="2:17" ht="15" thickBot="1" x14ac:dyDescent="0.35">
      <c r="B1621" s="92">
        <f>[9]Mides!E1612</f>
        <v>0</v>
      </c>
      <c r="C1621" s="93">
        <f>[9]Mides!D1612</f>
        <v>0</v>
      </c>
      <c r="D1621" s="94" t="str">
        <f>IF([9]Mides!F1612=1,"X"," ")</f>
        <v xml:space="preserve"> </v>
      </c>
      <c r="E1621" s="94" t="str">
        <f>IF([9]Mides!F1612=2,"X"," ")</f>
        <v xml:space="preserve"> </v>
      </c>
      <c r="F1621" s="95">
        <f>[9]Mides!B1612</f>
        <v>0</v>
      </c>
      <c r="G1621" s="94" t="str">
        <f>IF(AND([9]Mides!H1612&gt;=1,[9]Mides!H1612&lt;=14),"X"," ")</f>
        <v xml:space="preserve"> </v>
      </c>
      <c r="H1621" s="94" t="str">
        <f>IF(AND([9]Mides!H1612&gt;=14,[9]Mides!H1612&lt;=30),"X"," ")</f>
        <v xml:space="preserve"> </v>
      </c>
      <c r="I1621" s="94" t="str">
        <f>IF(AND([9]Mides!H1612&gt;=31,[9]Mides!H1612&lt;=60),"X","  ")</f>
        <v xml:space="preserve">  </v>
      </c>
      <c r="J1621" s="94" t="str">
        <f>IF([9]Mides!H1612&gt;60,"X", "  ")</f>
        <v xml:space="preserve">  </v>
      </c>
      <c r="K1621" s="96">
        <f>[9]Mides!N1612</f>
        <v>0</v>
      </c>
      <c r="L1621" s="96">
        <f>[9]Mides!K1612</f>
        <v>0</v>
      </c>
      <c r="M1621" s="96">
        <f>[9]Mides!L1612</f>
        <v>0</v>
      </c>
      <c r="N1621" s="96">
        <f>[9]Mides!M1612</f>
        <v>0</v>
      </c>
      <c r="O1621" s="96">
        <f t="shared" si="21"/>
        <v>0</v>
      </c>
      <c r="P1621" s="96">
        <f>[9]Mides!R1612</f>
        <v>0</v>
      </c>
      <c r="Q1621" s="96" t="str">
        <f>[9]Mides!S1612</f>
        <v>Mataquescuintla</v>
      </c>
    </row>
    <row r="1622" spans="2:17" ht="15" thickBot="1" x14ac:dyDescent="0.35">
      <c r="B1622" s="92">
        <f>[9]Mides!E1613</f>
        <v>0</v>
      </c>
      <c r="C1622" s="93">
        <f>[9]Mides!D1613</f>
        <v>0</v>
      </c>
      <c r="D1622" s="94" t="str">
        <f>IF([9]Mides!F1613=1,"X"," ")</f>
        <v xml:space="preserve"> </v>
      </c>
      <c r="E1622" s="94" t="str">
        <f>IF([9]Mides!F1613=2,"X"," ")</f>
        <v xml:space="preserve"> </v>
      </c>
      <c r="F1622" s="95">
        <f>[9]Mides!B1613</f>
        <v>0</v>
      </c>
      <c r="G1622" s="94" t="str">
        <f>IF(AND([9]Mides!H1613&gt;=1,[9]Mides!H1613&lt;=14),"X"," ")</f>
        <v xml:space="preserve"> </v>
      </c>
      <c r="H1622" s="94" t="str">
        <f>IF(AND([9]Mides!H1613&gt;=14,[9]Mides!H1613&lt;=30),"X"," ")</f>
        <v xml:space="preserve"> </v>
      </c>
      <c r="I1622" s="94" t="str">
        <f>IF(AND([9]Mides!H1613&gt;=31,[9]Mides!H1613&lt;=60),"X","  ")</f>
        <v xml:space="preserve">  </v>
      </c>
      <c r="J1622" s="94" t="str">
        <f>IF([9]Mides!H1613&gt;60,"X", "  ")</f>
        <v xml:space="preserve">  </v>
      </c>
      <c r="K1622" s="96">
        <f>[9]Mides!N1613</f>
        <v>0</v>
      </c>
      <c r="L1622" s="96">
        <f>[9]Mides!K1613</f>
        <v>0</v>
      </c>
      <c r="M1622" s="96">
        <f>[9]Mides!L1613</f>
        <v>0</v>
      </c>
      <c r="N1622" s="96">
        <f>[9]Mides!M1613</f>
        <v>0</v>
      </c>
      <c r="O1622" s="96">
        <f t="shared" si="21"/>
        <v>0</v>
      </c>
      <c r="P1622" s="96">
        <f>[9]Mides!R1613</f>
        <v>0</v>
      </c>
      <c r="Q1622" s="96" t="str">
        <f>[9]Mides!S1613</f>
        <v>Jutiapa</v>
      </c>
    </row>
    <row r="1623" spans="2:17" ht="15" thickBot="1" x14ac:dyDescent="0.35">
      <c r="B1623" s="92">
        <f>[9]Mides!E1614</f>
        <v>0</v>
      </c>
      <c r="C1623" s="93">
        <f>[9]Mides!D1614</f>
        <v>0</v>
      </c>
      <c r="D1623" s="94" t="str">
        <f>IF([9]Mides!F1614=1,"X"," ")</f>
        <v xml:space="preserve"> </v>
      </c>
      <c r="E1623" s="94" t="str">
        <f>IF([9]Mides!F1614=2,"X"," ")</f>
        <v xml:space="preserve"> </v>
      </c>
      <c r="F1623" s="95">
        <f>[9]Mides!B1614</f>
        <v>0</v>
      </c>
      <c r="G1623" s="94" t="str">
        <f>IF(AND([9]Mides!H1614&gt;=1,[9]Mides!H1614&lt;=14),"X"," ")</f>
        <v xml:space="preserve"> </v>
      </c>
      <c r="H1623" s="94" t="str">
        <f>IF(AND([9]Mides!H1614&gt;=14,[9]Mides!H1614&lt;=30),"X"," ")</f>
        <v xml:space="preserve"> </v>
      </c>
      <c r="I1623" s="94" t="str">
        <f>IF(AND([9]Mides!H1614&gt;=31,[9]Mides!H1614&lt;=60),"X","  ")</f>
        <v xml:space="preserve">  </v>
      </c>
      <c r="J1623" s="94" t="str">
        <f>IF([9]Mides!H1614&gt;60,"X", "  ")</f>
        <v xml:space="preserve">  </v>
      </c>
      <c r="K1623" s="96">
        <f>[9]Mides!N1614</f>
        <v>0</v>
      </c>
      <c r="L1623" s="96">
        <f>[9]Mides!K1614</f>
        <v>0</v>
      </c>
      <c r="M1623" s="96">
        <f>[9]Mides!L1614</f>
        <v>0</v>
      </c>
      <c r="N1623" s="96">
        <f>[9]Mides!M1614</f>
        <v>0</v>
      </c>
      <c r="O1623" s="96">
        <f t="shared" si="21"/>
        <v>0</v>
      </c>
      <c r="P1623" s="96">
        <f>[9]Mides!R1614</f>
        <v>0</v>
      </c>
      <c r="Q1623" s="96" t="str">
        <f>[9]Mides!S1614</f>
        <v>Agua Blanca</v>
      </c>
    </row>
    <row r="1624" spans="2:17" ht="15" thickBot="1" x14ac:dyDescent="0.35">
      <c r="B1624" s="92">
        <f>[9]Mides!E1615</f>
        <v>0</v>
      </c>
      <c r="C1624" s="93">
        <f>[9]Mides!D1615</f>
        <v>0</v>
      </c>
      <c r="D1624" s="94" t="str">
        <f>IF([9]Mides!F1615=1,"X"," ")</f>
        <v xml:space="preserve"> </v>
      </c>
      <c r="E1624" s="94" t="str">
        <f>IF([9]Mides!F1615=2,"X"," ")</f>
        <v xml:space="preserve"> </v>
      </c>
      <c r="F1624" s="95">
        <f>[9]Mides!B1615</f>
        <v>0</v>
      </c>
      <c r="G1624" s="94" t="str">
        <f>IF(AND([9]Mides!H1615&gt;=1,[9]Mides!H1615&lt;=14),"X"," ")</f>
        <v xml:space="preserve"> </v>
      </c>
      <c r="H1624" s="94" t="str">
        <f>IF(AND([9]Mides!H1615&gt;=14,[9]Mides!H1615&lt;=30),"X"," ")</f>
        <v xml:space="preserve"> </v>
      </c>
      <c r="I1624" s="94" t="str">
        <f>IF(AND([9]Mides!H1615&gt;=31,[9]Mides!H1615&lt;=60),"X","  ")</f>
        <v xml:space="preserve">  </v>
      </c>
      <c r="J1624" s="94" t="str">
        <f>IF([9]Mides!H1615&gt;60,"X", "  ")</f>
        <v xml:space="preserve">  </v>
      </c>
      <c r="K1624" s="96">
        <f>[9]Mides!N1615</f>
        <v>0</v>
      </c>
      <c r="L1624" s="96">
        <f>[9]Mides!K1615</f>
        <v>0</v>
      </c>
      <c r="M1624" s="96">
        <f>[9]Mides!L1615</f>
        <v>0</v>
      </c>
      <c r="N1624" s="96">
        <f>[9]Mides!M1615</f>
        <v>0</v>
      </c>
      <c r="O1624" s="96">
        <f t="shared" si="21"/>
        <v>0</v>
      </c>
      <c r="P1624" s="96">
        <f>[9]Mides!R1615</f>
        <v>0</v>
      </c>
      <c r="Q1624" s="96" t="str">
        <f>[9]Mides!S1615</f>
        <v>Asunción Mita</v>
      </c>
    </row>
    <row r="1625" spans="2:17" ht="15" thickBot="1" x14ac:dyDescent="0.35">
      <c r="B1625" s="92">
        <f>[9]Mides!E1616</f>
        <v>0</v>
      </c>
      <c r="C1625" s="93">
        <f>[9]Mides!D1616</f>
        <v>0</v>
      </c>
      <c r="D1625" s="94" t="str">
        <f>IF([9]Mides!F1616=1,"X"," ")</f>
        <v xml:space="preserve"> </v>
      </c>
      <c r="E1625" s="94" t="str">
        <f>IF([9]Mides!F1616=2,"X"," ")</f>
        <v xml:space="preserve"> </v>
      </c>
      <c r="F1625" s="95">
        <f>[9]Mides!B1616</f>
        <v>0</v>
      </c>
      <c r="G1625" s="94" t="str">
        <f>IF(AND([9]Mides!H1616&gt;=1,[9]Mides!H1616&lt;=14),"X"," ")</f>
        <v xml:space="preserve"> </v>
      </c>
      <c r="H1625" s="94" t="str">
        <f>IF(AND([9]Mides!H1616&gt;=14,[9]Mides!H1616&lt;=30),"X"," ")</f>
        <v xml:space="preserve"> </v>
      </c>
      <c r="I1625" s="94" t="str">
        <f>IF(AND([9]Mides!H1616&gt;=31,[9]Mides!H1616&lt;=60),"X","  ")</f>
        <v xml:space="preserve">  </v>
      </c>
      <c r="J1625" s="94" t="str">
        <f>IF([9]Mides!H1616&gt;60,"X", "  ")</f>
        <v xml:space="preserve">  </v>
      </c>
      <c r="K1625" s="96">
        <f>[9]Mides!N1616</f>
        <v>0</v>
      </c>
      <c r="L1625" s="96">
        <f>[9]Mides!K1616</f>
        <v>0</v>
      </c>
      <c r="M1625" s="96">
        <f>[9]Mides!L1616</f>
        <v>0</v>
      </c>
      <c r="N1625" s="96">
        <f>[9]Mides!M1616</f>
        <v>0</v>
      </c>
      <c r="O1625" s="96">
        <f t="shared" si="21"/>
        <v>0</v>
      </c>
      <c r="P1625" s="96">
        <f>[9]Mides!R1616</f>
        <v>0</v>
      </c>
      <c r="Q1625" s="96" t="str">
        <f>[9]Mides!S1616</f>
        <v>Atescatempa</v>
      </c>
    </row>
    <row r="1626" spans="2:17" ht="15" thickBot="1" x14ac:dyDescent="0.35">
      <c r="B1626" s="92">
        <f>[9]Mides!E1617</f>
        <v>0</v>
      </c>
      <c r="C1626" s="93">
        <f>[9]Mides!D1617</f>
        <v>0</v>
      </c>
      <c r="D1626" s="94" t="str">
        <f>IF([9]Mides!F1617=1,"X"," ")</f>
        <v xml:space="preserve"> </v>
      </c>
      <c r="E1626" s="94" t="str">
        <f>IF([9]Mides!F1617=2,"X"," ")</f>
        <v xml:space="preserve"> </v>
      </c>
      <c r="F1626" s="95">
        <f>[9]Mides!B1617</f>
        <v>0</v>
      </c>
      <c r="G1626" s="94" t="str">
        <f>IF(AND([9]Mides!H1617&gt;=1,[9]Mides!H1617&lt;=14),"X"," ")</f>
        <v xml:space="preserve"> </v>
      </c>
      <c r="H1626" s="94" t="str">
        <f>IF(AND([9]Mides!H1617&gt;=14,[9]Mides!H1617&lt;=30),"X"," ")</f>
        <v xml:space="preserve"> </v>
      </c>
      <c r="I1626" s="94" t="str">
        <f>IF(AND([9]Mides!H1617&gt;=31,[9]Mides!H1617&lt;=60),"X","  ")</f>
        <v xml:space="preserve">  </v>
      </c>
      <c r="J1626" s="94" t="str">
        <f>IF([9]Mides!H1617&gt;60,"X", "  ")</f>
        <v xml:space="preserve">  </v>
      </c>
      <c r="K1626" s="96">
        <f>[9]Mides!N1617</f>
        <v>0</v>
      </c>
      <c r="L1626" s="96">
        <f>[9]Mides!K1617</f>
        <v>0</v>
      </c>
      <c r="M1626" s="96">
        <f>[9]Mides!L1617</f>
        <v>0</v>
      </c>
      <c r="N1626" s="96">
        <f>[9]Mides!M1617</f>
        <v>0</v>
      </c>
      <c r="O1626" s="96">
        <f t="shared" si="21"/>
        <v>0</v>
      </c>
      <c r="P1626" s="96">
        <f>[9]Mides!R1617</f>
        <v>0</v>
      </c>
      <c r="Q1626" s="96" t="str">
        <f>[9]Mides!S1617</f>
        <v>Comapa</v>
      </c>
    </row>
    <row r="1627" spans="2:17" ht="15" thickBot="1" x14ac:dyDescent="0.35">
      <c r="B1627" s="92">
        <f>[9]Mides!E1618</f>
        <v>0</v>
      </c>
      <c r="C1627" s="93">
        <f>[9]Mides!D1618</f>
        <v>0</v>
      </c>
      <c r="D1627" s="94" t="str">
        <f>IF([9]Mides!F1618=1,"X"," ")</f>
        <v xml:space="preserve"> </v>
      </c>
      <c r="E1627" s="94" t="str">
        <f>IF([9]Mides!F1618=2,"X"," ")</f>
        <v xml:space="preserve"> </v>
      </c>
      <c r="F1627" s="95">
        <f>[9]Mides!B1618</f>
        <v>0</v>
      </c>
      <c r="G1627" s="94" t="str">
        <f>IF(AND([9]Mides!H1618&gt;=1,[9]Mides!H1618&lt;=14),"X"," ")</f>
        <v xml:space="preserve"> </v>
      </c>
      <c r="H1627" s="94" t="str">
        <f>IF(AND([9]Mides!H1618&gt;=14,[9]Mides!H1618&lt;=30),"X"," ")</f>
        <v xml:space="preserve"> </v>
      </c>
      <c r="I1627" s="94" t="str">
        <f>IF(AND([9]Mides!H1618&gt;=31,[9]Mides!H1618&lt;=60),"X","  ")</f>
        <v xml:space="preserve">  </v>
      </c>
      <c r="J1627" s="94" t="str">
        <f>IF([9]Mides!H1618&gt;60,"X", "  ")</f>
        <v xml:space="preserve">  </v>
      </c>
      <c r="K1627" s="96">
        <f>[9]Mides!N1618</f>
        <v>0</v>
      </c>
      <c r="L1627" s="96">
        <f>[9]Mides!K1618</f>
        <v>0</v>
      </c>
      <c r="M1627" s="96">
        <f>[9]Mides!L1618</f>
        <v>0</v>
      </c>
      <c r="N1627" s="96">
        <f>[9]Mides!M1618</f>
        <v>0</v>
      </c>
      <c r="O1627" s="96">
        <f t="shared" si="21"/>
        <v>0</v>
      </c>
      <c r="P1627" s="96">
        <f>[9]Mides!R1618</f>
        <v>0</v>
      </c>
      <c r="Q1627" s="96" t="str">
        <f>[9]Mides!S1618</f>
        <v>Conguaco</v>
      </c>
    </row>
    <row r="1628" spans="2:17" ht="15" thickBot="1" x14ac:dyDescent="0.35">
      <c r="B1628" s="92">
        <f>[9]Mides!E1619</f>
        <v>0</v>
      </c>
      <c r="C1628" s="93">
        <f>[9]Mides!D1619</f>
        <v>0</v>
      </c>
      <c r="D1628" s="94" t="str">
        <f>IF([9]Mides!F1619=1,"X"," ")</f>
        <v xml:space="preserve"> </v>
      </c>
      <c r="E1628" s="94" t="str">
        <f>IF([9]Mides!F1619=2,"X"," ")</f>
        <v xml:space="preserve"> </v>
      </c>
      <c r="F1628" s="95">
        <f>[9]Mides!B1619</f>
        <v>0</v>
      </c>
      <c r="G1628" s="94" t="str">
        <f>IF(AND([9]Mides!H1619&gt;=1,[9]Mides!H1619&lt;=14),"X"," ")</f>
        <v xml:space="preserve"> </v>
      </c>
      <c r="H1628" s="94" t="str">
        <f>IF(AND([9]Mides!H1619&gt;=14,[9]Mides!H1619&lt;=30),"X"," ")</f>
        <v xml:space="preserve"> </v>
      </c>
      <c r="I1628" s="94" t="str">
        <f>IF(AND([9]Mides!H1619&gt;=31,[9]Mides!H1619&lt;=60),"X","  ")</f>
        <v xml:space="preserve">  </v>
      </c>
      <c r="J1628" s="94" t="str">
        <f>IF([9]Mides!H1619&gt;60,"X", "  ")</f>
        <v xml:space="preserve">  </v>
      </c>
      <c r="K1628" s="96">
        <f>[9]Mides!N1619</f>
        <v>0</v>
      </c>
      <c r="L1628" s="96">
        <f>[9]Mides!K1619</f>
        <v>0</v>
      </c>
      <c r="M1628" s="96">
        <f>[9]Mides!L1619</f>
        <v>0</v>
      </c>
      <c r="N1628" s="96">
        <f>[9]Mides!M1619</f>
        <v>0</v>
      </c>
      <c r="O1628" s="96">
        <f t="shared" si="21"/>
        <v>0</v>
      </c>
      <c r="P1628" s="96">
        <f>[9]Mides!R1619</f>
        <v>0</v>
      </c>
      <c r="Q1628" s="96" t="str">
        <f>[9]Mides!S1619</f>
        <v>El Adelanto</v>
      </c>
    </row>
    <row r="1629" spans="2:17" ht="15" thickBot="1" x14ac:dyDescent="0.35">
      <c r="B1629" s="92">
        <f>[9]Mides!E1620</f>
        <v>0</v>
      </c>
      <c r="C1629" s="93">
        <f>[9]Mides!D1620</f>
        <v>0</v>
      </c>
      <c r="D1629" s="94" t="str">
        <f>IF([9]Mides!F1620=1,"X"," ")</f>
        <v xml:space="preserve"> </v>
      </c>
      <c r="E1629" s="94" t="str">
        <f>IF([9]Mides!F1620=2,"X"," ")</f>
        <v xml:space="preserve"> </v>
      </c>
      <c r="F1629" s="95">
        <f>[9]Mides!B1620</f>
        <v>0</v>
      </c>
      <c r="G1629" s="94" t="str">
        <f>IF(AND([9]Mides!H1620&gt;=1,[9]Mides!H1620&lt;=14),"X"," ")</f>
        <v xml:space="preserve"> </v>
      </c>
      <c r="H1629" s="94" t="str">
        <f>IF(AND([9]Mides!H1620&gt;=14,[9]Mides!H1620&lt;=30),"X"," ")</f>
        <v xml:space="preserve"> </v>
      </c>
      <c r="I1629" s="94" t="str">
        <f>IF(AND([9]Mides!H1620&gt;=31,[9]Mides!H1620&lt;=60),"X","  ")</f>
        <v xml:space="preserve">  </v>
      </c>
      <c r="J1629" s="94" t="str">
        <f>IF([9]Mides!H1620&gt;60,"X", "  ")</f>
        <v xml:space="preserve">  </v>
      </c>
      <c r="K1629" s="96">
        <f>[9]Mides!N1620</f>
        <v>0</v>
      </c>
      <c r="L1629" s="96">
        <f>[9]Mides!K1620</f>
        <v>0</v>
      </c>
      <c r="M1629" s="96">
        <f>[9]Mides!L1620</f>
        <v>0</v>
      </c>
      <c r="N1629" s="96">
        <f>[9]Mides!M1620</f>
        <v>0</v>
      </c>
      <c r="O1629" s="96">
        <f t="shared" si="21"/>
        <v>0</v>
      </c>
      <c r="P1629" s="96">
        <f>[9]Mides!R1620</f>
        <v>0</v>
      </c>
      <c r="Q1629" s="96" t="str">
        <f>[9]Mides!S1620</f>
        <v>El Progreso</v>
      </c>
    </row>
    <row r="1630" spans="2:17" ht="15" thickBot="1" x14ac:dyDescent="0.35">
      <c r="B1630" s="92">
        <f>[9]Mides!E1621</f>
        <v>0</v>
      </c>
      <c r="C1630" s="93">
        <f>[9]Mides!D1621</f>
        <v>0</v>
      </c>
      <c r="D1630" s="94" t="str">
        <f>IF([9]Mides!F1621=1,"X"," ")</f>
        <v xml:space="preserve"> </v>
      </c>
      <c r="E1630" s="94" t="str">
        <f>IF([9]Mides!F1621=2,"X"," ")</f>
        <v xml:space="preserve"> </v>
      </c>
      <c r="F1630" s="95">
        <f>[9]Mides!B1621</f>
        <v>0</v>
      </c>
      <c r="G1630" s="94" t="str">
        <f>IF(AND([9]Mides!H1621&gt;=1,[9]Mides!H1621&lt;=14),"X"," ")</f>
        <v xml:space="preserve"> </v>
      </c>
      <c r="H1630" s="94" t="str">
        <f>IF(AND([9]Mides!H1621&gt;=14,[9]Mides!H1621&lt;=30),"X"," ")</f>
        <v xml:space="preserve"> </v>
      </c>
      <c r="I1630" s="94" t="str">
        <f>IF(AND([9]Mides!H1621&gt;=31,[9]Mides!H1621&lt;=60),"X","  ")</f>
        <v xml:space="preserve">  </v>
      </c>
      <c r="J1630" s="94" t="str">
        <f>IF([9]Mides!H1621&gt;60,"X", "  ")</f>
        <v xml:space="preserve">  </v>
      </c>
      <c r="K1630" s="96">
        <f>[9]Mides!N1621</f>
        <v>0</v>
      </c>
      <c r="L1630" s="96">
        <f>[9]Mides!K1621</f>
        <v>0</v>
      </c>
      <c r="M1630" s="96">
        <f>[9]Mides!L1621</f>
        <v>0</v>
      </c>
      <c r="N1630" s="96">
        <f>[9]Mides!M1621</f>
        <v>0</v>
      </c>
      <c r="O1630" s="96">
        <f t="shared" si="21"/>
        <v>0</v>
      </c>
      <c r="P1630" s="96">
        <f>[9]Mides!R1621</f>
        <v>0</v>
      </c>
      <c r="Q1630" s="96" t="str">
        <f>[9]Mides!S1621</f>
        <v>Jalpatagua</v>
      </c>
    </row>
    <row r="1631" spans="2:17" ht="15" thickBot="1" x14ac:dyDescent="0.35">
      <c r="B1631" s="92">
        <f>[9]Mides!E1622</f>
        <v>0</v>
      </c>
      <c r="C1631" s="93">
        <f>[9]Mides!D1622</f>
        <v>0</v>
      </c>
      <c r="D1631" s="94" t="str">
        <f>IF([9]Mides!F1622=1,"X"," ")</f>
        <v xml:space="preserve"> </v>
      </c>
      <c r="E1631" s="94" t="str">
        <f>IF([9]Mides!F1622=2,"X"," ")</f>
        <v xml:space="preserve"> </v>
      </c>
      <c r="F1631" s="95">
        <f>[9]Mides!B1622</f>
        <v>0</v>
      </c>
      <c r="G1631" s="94" t="str">
        <f>IF(AND([9]Mides!H1622&gt;=1,[9]Mides!H1622&lt;=14),"X"," ")</f>
        <v xml:space="preserve"> </v>
      </c>
      <c r="H1631" s="94" t="str">
        <f>IF(AND([9]Mides!H1622&gt;=14,[9]Mides!H1622&lt;=30),"X"," ")</f>
        <v xml:space="preserve"> </v>
      </c>
      <c r="I1631" s="94" t="str">
        <f>IF(AND([9]Mides!H1622&gt;=31,[9]Mides!H1622&lt;=60),"X","  ")</f>
        <v xml:space="preserve">  </v>
      </c>
      <c r="J1631" s="94" t="str">
        <f>IF([9]Mides!H1622&gt;60,"X", "  ")</f>
        <v xml:space="preserve">  </v>
      </c>
      <c r="K1631" s="96">
        <f>[9]Mides!N1622</f>
        <v>0</v>
      </c>
      <c r="L1631" s="96">
        <f>[9]Mides!K1622</f>
        <v>0</v>
      </c>
      <c r="M1631" s="96">
        <f>[9]Mides!L1622</f>
        <v>0</v>
      </c>
      <c r="N1631" s="96">
        <f>[9]Mides!M1622</f>
        <v>0</v>
      </c>
      <c r="O1631" s="96">
        <f t="shared" si="21"/>
        <v>0</v>
      </c>
      <c r="P1631" s="96">
        <f>[9]Mides!R1622</f>
        <v>0</v>
      </c>
      <c r="Q1631" s="96" t="str">
        <f>[9]Mides!S1622</f>
        <v>Jeréz</v>
      </c>
    </row>
    <row r="1632" spans="2:17" ht="15" thickBot="1" x14ac:dyDescent="0.35">
      <c r="B1632" s="92">
        <f>[9]Mides!E1623</f>
        <v>0</v>
      </c>
      <c r="C1632" s="93">
        <f>[9]Mides!D1623</f>
        <v>0</v>
      </c>
      <c r="D1632" s="94" t="str">
        <f>IF([9]Mides!F1623=1,"X"," ")</f>
        <v xml:space="preserve"> </v>
      </c>
      <c r="E1632" s="94" t="str">
        <f>IF([9]Mides!F1623=2,"X"," ")</f>
        <v xml:space="preserve"> </v>
      </c>
      <c r="F1632" s="95">
        <f>[9]Mides!B1623</f>
        <v>0</v>
      </c>
      <c r="G1632" s="94" t="str">
        <f>IF(AND([9]Mides!H1623&gt;=1,[9]Mides!H1623&lt;=14),"X"," ")</f>
        <v xml:space="preserve"> </v>
      </c>
      <c r="H1632" s="94" t="str">
        <f>IF(AND([9]Mides!H1623&gt;=14,[9]Mides!H1623&lt;=30),"X"," ")</f>
        <v xml:space="preserve"> </v>
      </c>
      <c r="I1632" s="94" t="str">
        <f>IF(AND([9]Mides!H1623&gt;=31,[9]Mides!H1623&lt;=60),"X","  ")</f>
        <v xml:space="preserve">  </v>
      </c>
      <c r="J1632" s="94" t="str">
        <f>IF([9]Mides!H1623&gt;60,"X", "  ")</f>
        <v xml:space="preserve">  </v>
      </c>
      <c r="K1632" s="96">
        <f>[9]Mides!N1623</f>
        <v>0</v>
      </c>
      <c r="L1632" s="96">
        <f>[9]Mides!K1623</f>
        <v>0</v>
      </c>
      <c r="M1632" s="96">
        <f>[9]Mides!L1623</f>
        <v>0</v>
      </c>
      <c r="N1632" s="96">
        <f>[9]Mides!M1623</f>
        <v>0</v>
      </c>
      <c r="O1632" s="96">
        <f t="shared" si="21"/>
        <v>0</v>
      </c>
      <c r="P1632" s="96">
        <f>[9]Mides!R1623</f>
        <v>0</v>
      </c>
      <c r="Q1632" s="96" t="str">
        <f>[9]Mides!S1623</f>
        <v>Moyuta</v>
      </c>
    </row>
    <row r="1633" spans="2:17" ht="15" thickBot="1" x14ac:dyDescent="0.35">
      <c r="B1633" s="92">
        <f>[9]Mides!E1624</f>
        <v>0</v>
      </c>
      <c r="C1633" s="93">
        <f>[9]Mides!D1624</f>
        <v>0</v>
      </c>
      <c r="D1633" s="94" t="str">
        <f>IF([9]Mides!F1624=1,"X"," ")</f>
        <v xml:space="preserve"> </v>
      </c>
      <c r="E1633" s="94" t="str">
        <f>IF([9]Mides!F1624=2,"X"," ")</f>
        <v xml:space="preserve"> </v>
      </c>
      <c r="F1633" s="95">
        <f>[9]Mides!B1624</f>
        <v>0</v>
      </c>
      <c r="G1633" s="94" t="str">
        <f>IF(AND([9]Mides!H1624&gt;=1,[9]Mides!H1624&lt;=14),"X"," ")</f>
        <v xml:space="preserve"> </v>
      </c>
      <c r="H1633" s="94" t="str">
        <f>IF(AND([9]Mides!H1624&gt;=14,[9]Mides!H1624&lt;=30),"X"," ")</f>
        <v xml:space="preserve"> </v>
      </c>
      <c r="I1633" s="94" t="str">
        <f>IF(AND([9]Mides!H1624&gt;=31,[9]Mides!H1624&lt;=60),"X","  ")</f>
        <v xml:space="preserve">  </v>
      </c>
      <c r="J1633" s="94" t="str">
        <f>IF([9]Mides!H1624&gt;60,"X", "  ")</f>
        <v xml:space="preserve">  </v>
      </c>
      <c r="K1633" s="96">
        <f>[9]Mides!N1624</f>
        <v>0</v>
      </c>
      <c r="L1633" s="96">
        <f>[9]Mides!K1624</f>
        <v>0</v>
      </c>
      <c r="M1633" s="96">
        <f>[9]Mides!L1624</f>
        <v>0</v>
      </c>
      <c r="N1633" s="96">
        <f>[9]Mides!M1624</f>
        <v>0</v>
      </c>
      <c r="O1633" s="96">
        <f t="shared" si="21"/>
        <v>0</v>
      </c>
      <c r="P1633" s="96">
        <f>[9]Mides!R1624</f>
        <v>0</v>
      </c>
      <c r="Q1633" s="96" t="str">
        <f>[9]Mides!S1624</f>
        <v>Pasaco</v>
      </c>
    </row>
    <row r="1634" spans="2:17" ht="15" thickBot="1" x14ac:dyDescent="0.35">
      <c r="B1634" s="92">
        <f>[9]Mides!E1625</f>
        <v>0</v>
      </c>
      <c r="C1634" s="93">
        <f>[9]Mides!D1625</f>
        <v>0</v>
      </c>
      <c r="D1634" s="94" t="str">
        <f>IF([9]Mides!F1625=1,"X"," ")</f>
        <v xml:space="preserve"> </v>
      </c>
      <c r="E1634" s="94" t="str">
        <f>IF([9]Mides!F1625=2,"X"," ")</f>
        <v xml:space="preserve"> </v>
      </c>
      <c r="F1634" s="95">
        <f>[9]Mides!B1625</f>
        <v>0</v>
      </c>
      <c r="G1634" s="94" t="str">
        <f>IF(AND([9]Mides!H1625&gt;=1,[9]Mides!H1625&lt;=14),"X"," ")</f>
        <v xml:space="preserve"> </v>
      </c>
      <c r="H1634" s="94" t="str">
        <f>IF(AND([9]Mides!H1625&gt;=14,[9]Mides!H1625&lt;=30),"X"," ")</f>
        <v xml:space="preserve"> </v>
      </c>
      <c r="I1634" s="94" t="str">
        <f>IF(AND([9]Mides!H1625&gt;=31,[9]Mides!H1625&lt;=60),"X","  ")</f>
        <v xml:space="preserve">  </v>
      </c>
      <c r="J1634" s="94" t="str">
        <f>IF([9]Mides!H1625&gt;60,"X", "  ")</f>
        <v xml:space="preserve">  </v>
      </c>
      <c r="K1634" s="96">
        <f>[9]Mides!N1625</f>
        <v>0</v>
      </c>
      <c r="L1634" s="96">
        <f>[9]Mides!K1625</f>
        <v>0</v>
      </c>
      <c r="M1634" s="96">
        <f>[9]Mides!L1625</f>
        <v>0</v>
      </c>
      <c r="N1634" s="96">
        <f>[9]Mides!M1625</f>
        <v>0</v>
      </c>
      <c r="O1634" s="96">
        <f t="shared" si="21"/>
        <v>0</v>
      </c>
      <c r="P1634" s="96">
        <f>[9]Mides!R1625</f>
        <v>0</v>
      </c>
      <c r="Q1634" s="96" t="str">
        <f>[9]Mides!S1625</f>
        <v>Quesada</v>
      </c>
    </row>
    <row r="1635" spans="2:17" ht="15" thickBot="1" x14ac:dyDescent="0.35">
      <c r="B1635" s="92">
        <f>[9]Mides!E1626</f>
        <v>0</v>
      </c>
      <c r="C1635" s="93">
        <f>[9]Mides!D1626</f>
        <v>0</v>
      </c>
      <c r="D1635" s="94" t="str">
        <f>IF([9]Mides!F1626=1,"X"," ")</f>
        <v xml:space="preserve"> </v>
      </c>
      <c r="E1635" s="94" t="str">
        <f>IF([9]Mides!F1626=2,"X"," ")</f>
        <v xml:space="preserve"> </v>
      </c>
      <c r="F1635" s="95">
        <f>[9]Mides!B1626</f>
        <v>0</v>
      </c>
      <c r="G1635" s="94" t="str">
        <f>IF(AND([9]Mides!H1626&gt;=1,[9]Mides!H1626&lt;=14),"X"," ")</f>
        <v xml:space="preserve"> </v>
      </c>
      <c r="H1635" s="94" t="str">
        <f>IF(AND([9]Mides!H1626&gt;=14,[9]Mides!H1626&lt;=30),"X"," ")</f>
        <v xml:space="preserve"> </v>
      </c>
      <c r="I1635" s="94" t="str">
        <f>IF(AND([9]Mides!H1626&gt;=31,[9]Mides!H1626&lt;=60),"X","  ")</f>
        <v xml:space="preserve">  </v>
      </c>
      <c r="J1635" s="94" t="str">
        <f>IF([9]Mides!H1626&gt;60,"X", "  ")</f>
        <v xml:space="preserve">  </v>
      </c>
      <c r="K1635" s="96">
        <f>[9]Mides!N1626</f>
        <v>0</v>
      </c>
      <c r="L1635" s="96">
        <f>[9]Mides!K1626</f>
        <v>0</v>
      </c>
      <c r="M1635" s="96">
        <f>[9]Mides!L1626</f>
        <v>0</v>
      </c>
      <c r="N1635" s="96">
        <f>[9]Mides!M1626</f>
        <v>0</v>
      </c>
      <c r="O1635" s="96">
        <f t="shared" si="21"/>
        <v>0</v>
      </c>
      <c r="P1635" s="96">
        <f>[9]Mides!R1626</f>
        <v>0</v>
      </c>
      <c r="Q1635" s="96" t="str">
        <f>[9]Mides!S1626</f>
        <v>San José Acatempa</v>
      </c>
    </row>
    <row r="1636" spans="2:17" ht="15" thickBot="1" x14ac:dyDescent="0.35">
      <c r="B1636" s="92">
        <f>[9]Mides!E1627</f>
        <v>0</v>
      </c>
      <c r="C1636" s="93">
        <f>[9]Mides!D1627</f>
        <v>0</v>
      </c>
      <c r="D1636" s="94" t="str">
        <f>IF([9]Mides!F1627=1,"X"," ")</f>
        <v xml:space="preserve"> </v>
      </c>
      <c r="E1636" s="94" t="str">
        <f>IF([9]Mides!F1627=2,"X"," ")</f>
        <v xml:space="preserve"> </v>
      </c>
      <c r="F1636" s="95">
        <f>[9]Mides!B1627</f>
        <v>0</v>
      </c>
      <c r="G1636" s="94" t="str">
        <f>IF(AND([9]Mides!H1627&gt;=1,[9]Mides!H1627&lt;=14),"X"," ")</f>
        <v xml:space="preserve"> </v>
      </c>
      <c r="H1636" s="94" t="str">
        <f>IF(AND([9]Mides!H1627&gt;=14,[9]Mides!H1627&lt;=30),"X"," ")</f>
        <v xml:space="preserve"> </v>
      </c>
      <c r="I1636" s="94" t="str">
        <f>IF(AND([9]Mides!H1627&gt;=31,[9]Mides!H1627&lt;=60),"X","  ")</f>
        <v xml:space="preserve">  </v>
      </c>
      <c r="J1636" s="94" t="str">
        <f>IF([9]Mides!H1627&gt;60,"X", "  ")</f>
        <v xml:space="preserve">  </v>
      </c>
      <c r="K1636" s="96">
        <f>[9]Mides!N1627</f>
        <v>0</v>
      </c>
      <c r="L1636" s="96">
        <f>[9]Mides!K1627</f>
        <v>0</v>
      </c>
      <c r="M1636" s="96">
        <f>[9]Mides!L1627</f>
        <v>0</v>
      </c>
      <c r="N1636" s="96">
        <f>[9]Mides!M1627</f>
        <v>0</v>
      </c>
      <c r="O1636" s="96">
        <f t="shared" si="21"/>
        <v>0</v>
      </c>
      <c r="P1636" s="96">
        <f>[9]Mides!R1627</f>
        <v>0</v>
      </c>
      <c r="Q1636" s="96" t="str">
        <f>[9]Mides!S1627</f>
        <v>Santa Catarina Mita</v>
      </c>
    </row>
    <row r="1637" spans="2:17" ht="15" thickBot="1" x14ac:dyDescent="0.35">
      <c r="B1637" s="92">
        <f>[9]Mides!E1628</f>
        <v>0</v>
      </c>
      <c r="C1637" s="93">
        <f>[9]Mides!D1628</f>
        <v>0</v>
      </c>
      <c r="D1637" s="94" t="str">
        <f>IF([9]Mides!F1628=1,"X"," ")</f>
        <v xml:space="preserve"> </v>
      </c>
      <c r="E1637" s="94" t="str">
        <f>IF([9]Mides!F1628=2,"X"," ")</f>
        <v xml:space="preserve"> </v>
      </c>
      <c r="F1637" s="95">
        <f>[9]Mides!B1628</f>
        <v>0</v>
      </c>
      <c r="G1637" s="94" t="str">
        <f>IF(AND([9]Mides!H1628&gt;=1,[9]Mides!H1628&lt;=14),"X"," ")</f>
        <v xml:space="preserve"> </v>
      </c>
      <c r="H1637" s="94" t="str">
        <f>IF(AND([9]Mides!H1628&gt;=14,[9]Mides!H1628&lt;=30),"X"," ")</f>
        <v xml:space="preserve"> </v>
      </c>
      <c r="I1637" s="94" t="str">
        <f>IF(AND([9]Mides!H1628&gt;=31,[9]Mides!H1628&lt;=60),"X","  ")</f>
        <v xml:space="preserve">  </v>
      </c>
      <c r="J1637" s="94" t="str">
        <f>IF([9]Mides!H1628&gt;60,"X", "  ")</f>
        <v xml:space="preserve">  </v>
      </c>
      <c r="K1637" s="96">
        <f>[9]Mides!N1628</f>
        <v>0</v>
      </c>
      <c r="L1637" s="96">
        <f>[9]Mides!K1628</f>
        <v>0</v>
      </c>
      <c r="M1637" s="96">
        <f>[9]Mides!L1628</f>
        <v>0</v>
      </c>
      <c r="N1637" s="96">
        <f>[9]Mides!M1628</f>
        <v>0</v>
      </c>
      <c r="O1637" s="96">
        <f t="shared" si="21"/>
        <v>0</v>
      </c>
      <c r="P1637" s="96">
        <f>[9]Mides!R1628</f>
        <v>0</v>
      </c>
      <c r="Q1637" s="96" t="str">
        <f>[9]Mides!S1628</f>
        <v>Yupiltepeque</v>
      </c>
    </row>
    <row r="1638" spans="2:17" ht="15" thickBot="1" x14ac:dyDescent="0.35">
      <c r="B1638" s="92">
        <f>[9]Mides!E1629</f>
        <v>0</v>
      </c>
      <c r="C1638" s="93">
        <f>[9]Mides!D1629</f>
        <v>0</v>
      </c>
      <c r="D1638" s="94" t="str">
        <f>IF([9]Mides!F1629=1,"X"," ")</f>
        <v xml:space="preserve"> </v>
      </c>
      <c r="E1638" s="94" t="str">
        <f>IF([9]Mides!F1629=2,"X"," ")</f>
        <v xml:space="preserve"> </v>
      </c>
      <c r="F1638" s="95">
        <f>[9]Mides!B1629</f>
        <v>0</v>
      </c>
      <c r="G1638" s="94" t="str">
        <f>IF(AND([9]Mides!H1629&gt;=1,[9]Mides!H1629&lt;=14),"X"," ")</f>
        <v xml:space="preserve"> </v>
      </c>
      <c r="H1638" s="94" t="str">
        <f>IF(AND([9]Mides!H1629&gt;=14,[9]Mides!H1629&lt;=30),"X"," ")</f>
        <v xml:space="preserve"> </v>
      </c>
      <c r="I1638" s="94" t="str">
        <f>IF(AND([9]Mides!H1629&gt;=31,[9]Mides!H1629&lt;=60),"X","  ")</f>
        <v xml:space="preserve">  </v>
      </c>
      <c r="J1638" s="94" t="str">
        <f>IF([9]Mides!H1629&gt;60,"X", "  ")</f>
        <v xml:space="preserve">  </v>
      </c>
      <c r="K1638" s="96">
        <f>[9]Mides!N1629</f>
        <v>0</v>
      </c>
      <c r="L1638" s="96">
        <f>[9]Mides!K1629</f>
        <v>0</v>
      </c>
      <c r="M1638" s="96">
        <f>[9]Mides!L1629</f>
        <v>0</v>
      </c>
      <c r="N1638" s="96">
        <f>[9]Mides!M1629</f>
        <v>0</v>
      </c>
      <c r="O1638" s="96">
        <f t="shared" si="21"/>
        <v>0</v>
      </c>
      <c r="P1638" s="96">
        <f>[9]Mides!R1629</f>
        <v>0</v>
      </c>
      <c r="Q1638" s="96" t="str">
        <f>[9]Mides!S1629</f>
        <v>Zapotitlán</v>
      </c>
    </row>
    <row r="1639" spans="2:17" ht="15" thickBot="1" x14ac:dyDescent="0.35">
      <c r="B1639" s="92">
        <f>[9]Mides!E1630</f>
        <v>0</v>
      </c>
      <c r="C1639" s="93">
        <f>[9]Mides!D1630</f>
        <v>0</v>
      </c>
      <c r="D1639" s="94" t="str">
        <f>IF([9]Mides!F1630=1,"X"," ")</f>
        <v xml:space="preserve"> </v>
      </c>
      <c r="E1639" s="94" t="str">
        <f>IF([9]Mides!F1630=2,"X"," ")</f>
        <v xml:space="preserve"> </v>
      </c>
      <c r="F1639" s="95">
        <f>[9]Mides!B1630</f>
        <v>0</v>
      </c>
      <c r="G1639" s="94" t="str">
        <f>IF(AND([9]Mides!H1630&gt;=1,[9]Mides!H1630&lt;=14),"X"," ")</f>
        <v xml:space="preserve"> </v>
      </c>
      <c r="H1639" s="94" t="str">
        <f>IF(AND([9]Mides!H1630&gt;=14,[9]Mides!H1630&lt;=30),"X"," ")</f>
        <v xml:space="preserve"> </v>
      </c>
      <c r="I1639" s="94" t="str">
        <f>IF(AND([9]Mides!H1630&gt;=31,[9]Mides!H1630&lt;=60),"X","  ")</f>
        <v xml:space="preserve">  </v>
      </c>
      <c r="J1639" s="94" t="str">
        <f>IF([9]Mides!H1630&gt;60,"X", "  ")</f>
        <v xml:space="preserve">  </v>
      </c>
      <c r="K1639" s="96">
        <f>[9]Mides!N1630</f>
        <v>0</v>
      </c>
      <c r="L1639" s="96">
        <f>[9]Mides!K1630</f>
        <v>0</v>
      </c>
      <c r="M1639" s="96">
        <f>[9]Mides!L1630</f>
        <v>0</v>
      </c>
      <c r="N1639" s="96">
        <f>[9]Mides!M1630</f>
        <v>0</v>
      </c>
      <c r="O1639" s="96">
        <f t="shared" si="21"/>
        <v>0</v>
      </c>
      <c r="P1639" s="96">
        <f>[9]Mides!R1630</f>
        <v>0</v>
      </c>
      <c r="Q1639" s="96" t="str">
        <f>[9]Mides!S1630</f>
        <v>Cuilapa</v>
      </c>
    </row>
    <row r="1640" spans="2:17" ht="15" thickBot="1" x14ac:dyDescent="0.35">
      <c r="B1640" s="92">
        <f>[9]Mides!E1631</f>
        <v>0</v>
      </c>
      <c r="C1640" s="93">
        <f>[9]Mides!D1631</f>
        <v>0</v>
      </c>
      <c r="D1640" s="94" t="str">
        <f>IF([9]Mides!F1631=1,"X"," ")</f>
        <v xml:space="preserve"> </v>
      </c>
      <c r="E1640" s="94" t="str">
        <f>IF([9]Mides!F1631=2,"X"," ")</f>
        <v xml:space="preserve"> </v>
      </c>
      <c r="F1640" s="95">
        <f>[9]Mides!B1631</f>
        <v>0</v>
      </c>
      <c r="G1640" s="94" t="str">
        <f>IF(AND([9]Mides!H1631&gt;=1,[9]Mides!H1631&lt;=14),"X"," ")</f>
        <v xml:space="preserve"> </v>
      </c>
      <c r="H1640" s="94" t="str">
        <f>IF(AND([9]Mides!H1631&gt;=14,[9]Mides!H1631&lt;=30),"X"," ")</f>
        <v xml:space="preserve"> </v>
      </c>
      <c r="I1640" s="94" t="str">
        <f>IF(AND([9]Mides!H1631&gt;=31,[9]Mides!H1631&lt;=60),"X","  ")</f>
        <v xml:space="preserve">  </v>
      </c>
      <c r="J1640" s="94" t="str">
        <f>IF([9]Mides!H1631&gt;60,"X", "  ")</f>
        <v xml:space="preserve">  </v>
      </c>
      <c r="K1640" s="96">
        <f>[9]Mides!N1631</f>
        <v>0</v>
      </c>
      <c r="L1640" s="96">
        <f>[9]Mides!K1631</f>
        <v>0</v>
      </c>
      <c r="M1640" s="96">
        <f>[9]Mides!L1631</f>
        <v>0</v>
      </c>
      <c r="N1640" s="96">
        <f>[9]Mides!M1631</f>
        <v>0</v>
      </c>
      <c r="O1640" s="96">
        <f t="shared" si="21"/>
        <v>0</v>
      </c>
      <c r="P1640" s="96">
        <f>[9]Mides!R1631</f>
        <v>0</v>
      </c>
      <c r="Q1640" s="96" t="str">
        <f>[9]Mides!S1631</f>
        <v>Casillas</v>
      </c>
    </row>
    <row r="1641" spans="2:17" ht="15" thickBot="1" x14ac:dyDescent="0.35">
      <c r="B1641" s="92">
        <f>[9]Mides!E1632</f>
        <v>0</v>
      </c>
      <c r="C1641" s="93">
        <f>[9]Mides!D1632</f>
        <v>0</v>
      </c>
      <c r="D1641" s="94" t="str">
        <f>IF([9]Mides!F1632=1,"X"," ")</f>
        <v xml:space="preserve"> </v>
      </c>
      <c r="E1641" s="94" t="str">
        <f>IF([9]Mides!F1632=2,"X"," ")</f>
        <v xml:space="preserve"> </v>
      </c>
      <c r="F1641" s="95">
        <f>[9]Mides!B1632</f>
        <v>0</v>
      </c>
      <c r="G1641" s="94" t="str">
        <f>IF(AND([9]Mides!H1632&gt;=1,[9]Mides!H1632&lt;=14),"X"," ")</f>
        <v xml:space="preserve"> </v>
      </c>
      <c r="H1641" s="94" t="str">
        <f>IF(AND([9]Mides!H1632&gt;=14,[9]Mides!H1632&lt;=30),"X"," ")</f>
        <v xml:space="preserve"> </v>
      </c>
      <c r="I1641" s="94" t="str">
        <f>IF(AND([9]Mides!H1632&gt;=31,[9]Mides!H1632&lt;=60),"X","  ")</f>
        <v xml:space="preserve">  </v>
      </c>
      <c r="J1641" s="94" t="str">
        <f>IF([9]Mides!H1632&gt;60,"X", "  ")</f>
        <v xml:space="preserve">  </v>
      </c>
      <c r="K1641" s="96">
        <f>[9]Mides!N1632</f>
        <v>0</v>
      </c>
      <c r="L1641" s="96">
        <f>[9]Mides!K1632</f>
        <v>0</v>
      </c>
      <c r="M1641" s="96">
        <f>[9]Mides!L1632</f>
        <v>0</v>
      </c>
      <c r="N1641" s="96">
        <f>[9]Mides!M1632</f>
        <v>0</v>
      </c>
      <c r="O1641" s="96">
        <f t="shared" si="21"/>
        <v>0</v>
      </c>
      <c r="P1641" s="96">
        <f>[9]Mides!R1632</f>
        <v>0</v>
      </c>
      <c r="Q1641" s="96" t="str">
        <f>[9]Mides!S1632</f>
        <v>Chiquimulilla</v>
      </c>
    </row>
    <row r="1642" spans="2:17" ht="15" thickBot="1" x14ac:dyDescent="0.35">
      <c r="B1642" s="92">
        <f>[9]Mides!E1633</f>
        <v>0</v>
      </c>
      <c r="C1642" s="93">
        <f>[9]Mides!D1633</f>
        <v>0</v>
      </c>
      <c r="D1642" s="94" t="str">
        <f>IF([9]Mides!F1633=1,"X"," ")</f>
        <v xml:space="preserve"> </v>
      </c>
      <c r="E1642" s="94" t="str">
        <f>IF([9]Mides!F1633=2,"X"," ")</f>
        <v xml:space="preserve"> </v>
      </c>
      <c r="F1642" s="95">
        <f>[9]Mides!B1633</f>
        <v>0</v>
      </c>
      <c r="G1642" s="94" t="str">
        <f>IF(AND([9]Mides!H1633&gt;=1,[9]Mides!H1633&lt;=14),"X"," ")</f>
        <v xml:space="preserve"> </v>
      </c>
      <c r="H1642" s="94" t="str">
        <f>IF(AND([9]Mides!H1633&gt;=14,[9]Mides!H1633&lt;=30),"X"," ")</f>
        <v xml:space="preserve"> </v>
      </c>
      <c r="I1642" s="94" t="str">
        <f>IF(AND([9]Mides!H1633&gt;=31,[9]Mides!H1633&lt;=60),"X","  ")</f>
        <v xml:space="preserve">  </v>
      </c>
      <c r="J1642" s="94" t="str">
        <f>IF([9]Mides!H1633&gt;60,"X", "  ")</f>
        <v xml:space="preserve">  </v>
      </c>
      <c r="K1642" s="96">
        <f>[9]Mides!N1633</f>
        <v>0</v>
      </c>
      <c r="L1642" s="96">
        <f>[9]Mides!K1633</f>
        <v>0</v>
      </c>
      <c r="M1642" s="96">
        <f>[9]Mides!L1633</f>
        <v>0</v>
      </c>
      <c r="N1642" s="96">
        <f>[9]Mides!M1633</f>
        <v>0</v>
      </c>
      <c r="O1642" s="96">
        <f t="shared" si="21"/>
        <v>0</v>
      </c>
      <c r="P1642" s="96">
        <f>[9]Mides!R1633</f>
        <v>0</v>
      </c>
      <c r="Q1642" s="96" t="str">
        <f>[9]Mides!S1633</f>
        <v>Guazacapán</v>
      </c>
    </row>
    <row r="1643" spans="2:17" ht="15" thickBot="1" x14ac:dyDescent="0.35">
      <c r="B1643" s="92">
        <f>[9]Mides!E1634</f>
        <v>0</v>
      </c>
      <c r="C1643" s="93">
        <f>[9]Mides!D1634</f>
        <v>0</v>
      </c>
      <c r="D1643" s="94" t="str">
        <f>IF([9]Mides!F1634=1,"X"," ")</f>
        <v xml:space="preserve"> </v>
      </c>
      <c r="E1643" s="94" t="str">
        <f>IF([9]Mides!F1634=2,"X"," ")</f>
        <v xml:space="preserve"> </v>
      </c>
      <c r="F1643" s="95">
        <f>[9]Mides!B1634</f>
        <v>0</v>
      </c>
      <c r="G1643" s="94" t="str">
        <f>IF(AND([9]Mides!H1634&gt;=1,[9]Mides!H1634&lt;=14),"X"," ")</f>
        <v xml:space="preserve"> </v>
      </c>
      <c r="H1643" s="94" t="str">
        <f>IF(AND([9]Mides!H1634&gt;=14,[9]Mides!H1634&lt;=30),"X"," ")</f>
        <v xml:space="preserve"> </v>
      </c>
      <c r="I1643" s="94" t="str">
        <f>IF(AND([9]Mides!H1634&gt;=31,[9]Mides!H1634&lt;=60),"X","  ")</f>
        <v xml:space="preserve">  </v>
      </c>
      <c r="J1643" s="94" t="str">
        <f>IF([9]Mides!H1634&gt;60,"X", "  ")</f>
        <v xml:space="preserve">  </v>
      </c>
      <c r="K1643" s="96">
        <f>[9]Mides!N1634</f>
        <v>0</v>
      </c>
      <c r="L1643" s="96">
        <f>[9]Mides!K1634</f>
        <v>0</v>
      </c>
      <c r="M1643" s="96">
        <f>[9]Mides!L1634</f>
        <v>0</v>
      </c>
      <c r="N1643" s="96">
        <f>[9]Mides!M1634</f>
        <v>0</v>
      </c>
      <c r="O1643" s="96">
        <f t="shared" si="21"/>
        <v>0</v>
      </c>
      <c r="P1643" s="96">
        <f>[9]Mides!R1634</f>
        <v>0</v>
      </c>
      <c r="Q1643" s="96" t="str">
        <f>[9]Mides!S1634</f>
        <v>Nueva Santa Rosa</v>
      </c>
    </row>
    <row r="1644" spans="2:17" ht="15" thickBot="1" x14ac:dyDescent="0.35">
      <c r="B1644" s="92">
        <f>[9]Mides!E1635</f>
        <v>0</v>
      </c>
      <c r="C1644" s="93">
        <f>[9]Mides!D1635</f>
        <v>0</v>
      </c>
      <c r="D1644" s="94" t="str">
        <f>IF([9]Mides!F1635=1,"X"," ")</f>
        <v xml:space="preserve"> </v>
      </c>
      <c r="E1644" s="94" t="str">
        <f>IF([9]Mides!F1635=2,"X"," ")</f>
        <v xml:space="preserve"> </v>
      </c>
      <c r="F1644" s="95">
        <f>[9]Mides!B1635</f>
        <v>0</v>
      </c>
      <c r="G1644" s="94" t="str">
        <f>IF(AND([9]Mides!H1635&gt;=1,[9]Mides!H1635&lt;=14),"X"," ")</f>
        <v xml:space="preserve"> </v>
      </c>
      <c r="H1644" s="94" t="str">
        <f>IF(AND([9]Mides!H1635&gt;=14,[9]Mides!H1635&lt;=30),"X"," ")</f>
        <v xml:space="preserve"> </v>
      </c>
      <c r="I1644" s="94" t="str">
        <f>IF(AND([9]Mides!H1635&gt;=31,[9]Mides!H1635&lt;=60),"X","  ")</f>
        <v xml:space="preserve">  </v>
      </c>
      <c r="J1644" s="94" t="str">
        <f>IF([9]Mides!H1635&gt;60,"X", "  ")</f>
        <v xml:space="preserve">  </v>
      </c>
      <c r="K1644" s="96">
        <f>[9]Mides!N1635</f>
        <v>0</v>
      </c>
      <c r="L1644" s="96">
        <f>[9]Mides!K1635</f>
        <v>0</v>
      </c>
      <c r="M1644" s="96">
        <f>[9]Mides!L1635</f>
        <v>0</v>
      </c>
      <c r="N1644" s="96">
        <f>[9]Mides!M1635</f>
        <v>0</v>
      </c>
      <c r="O1644" s="96">
        <f t="shared" si="21"/>
        <v>0</v>
      </c>
      <c r="P1644" s="96">
        <f>[9]Mides!R1635</f>
        <v>0</v>
      </c>
      <c r="Q1644" s="96" t="str">
        <f>[9]Mides!S1635</f>
        <v>Oratorio</v>
      </c>
    </row>
    <row r="1645" spans="2:17" ht="15" thickBot="1" x14ac:dyDescent="0.35">
      <c r="B1645" s="92">
        <f>[9]Mides!E1636</f>
        <v>0</v>
      </c>
      <c r="C1645" s="93">
        <f>[9]Mides!D1636</f>
        <v>0</v>
      </c>
      <c r="D1645" s="94" t="str">
        <f>IF([9]Mides!F1636=1,"X"," ")</f>
        <v xml:space="preserve"> </v>
      </c>
      <c r="E1645" s="94" t="str">
        <f>IF([9]Mides!F1636=2,"X"," ")</f>
        <v xml:space="preserve"> </v>
      </c>
      <c r="F1645" s="95">
        <f>[9]Mides!B1636</f>
        <v>0</v>
      </c>
      <c r="G1645" s="94" t="str">
        <f>IF(AND([9]Mides!H1636&gt;=1,[9]Mides!H1636&lt;=14),"X"," ")</f>
        <v xml:space="preserve"> </v>
      </c>
      <c r="H1645" s="94" t="str">
        <f>IF(AND([9]Mides!H1636&gt;=14,[9]Mides!H1636&lt;=30),"X"," ")</f>
        <v xml:space="preserve"> </v>
      </c>
      <c r="I1645" s="94" t="str">
        <f>IF(AND([9]Mides!H1636&gt;=31,[9]Mides!H1636&lt;=60),"X","  ")</f>
        <v xml:space="preserve">  </v>
      </c>
      <c r="J1645" s="94" t="str">
        <f>IF([9]Mides!H1636&gt;60,"X", "  ")</f>
        <v xml:space="preserve">  </v>
      </c>
      <c r="K1645" s="96">
        <f>[9]Mides!N1636</f>
        <v>0</v>
      </c>
      <c r="L1645" s="96">
        <f>[9]Mides!K1636</f>
        <v>0</v>
      </c>
      <c r="M1645" s="96">
        <f>[9]Mides!L1636</f>
        <v>0</v>
      </c>
      <c r="N1645" s="96">
        <f>[9]Mides!M1636</f>
        <v>0</v>
      </c>
      <c r="O1645" s="96">
        <f t="shared" si="21"/>
        <v>0</v>
      </c>
      <c r="P1645" s="96">
        <f>[9]Mides!R1636</f>
        <v>0</v>
      </c>
      <c r="Q1645" s="96" t="str">
        <f>[9]Mides!S1636</f>
        <v>Pueblo Nuevo Viñas</v>
      </c>
    </row>
    <row r="1646" spans="2:17" ht="15" thickBot="1" x14ac:dyDescent="0.35">
      <c r="B1646" s="92">
        <f>[9]Mides!E1637</f>
        <v>0</v>
      </c>
      <c r="C1646" s="93">
        <f>[9]Mides!D1637</f>
        <v>0</v>
      </c>
      <c r="D1646" s="94" t="str">
        <f>IF([9]Mides!F1637=1,"X"," ")</f>
        <v xml:space="preserve"> </v>
      </c>
      <c r="E1646" s="94" t="str">
        <f>IF([9]Mides!F1637=2,"X"," ")</f>
        <v xml:space="preserve"> </v>
      </c>
      <c r="F1646" s="95">
        <f>[9]Mides!B1637</f>
        <v>0</v>
      </c>
      <c r="G1646" s="94" t="str">
        <f>IF(AND([9]Mides!H1637&gt;=1,[9]Mides!H1637&lt;=14),"X"," ")</f>
        <v xml:space="preserve"> </v>
      </c>
      <c r="H1646" s="94" t="str">
        <f>IF(AND([9]Mides!H1637&gt;=14,[9]Mides!H1637&lt;=30),"X"," ")</f>
        <v xml:space="preserve"> </v>
      </c>
      <c r="I1646" s="94" t="str">
        <f>IF(AND([9]Mides!H1637&gt;=31,[9]Mides!H1637&lt;=60),"X","  ")</f>
        <v xml:space="preserve">  </v>
      </c>
      <c r="J1646" s="94" t="str">
        <f>IF([9]Mides!H1637&gt;60,"X", "  ")</f>
        <v xml:space="preserve">  </v>
      </c>
      <c r="K1646" s="96">
        <f>[9]Mides!N1637</f>
        <v>0</v>
      </c>
      <c r="L1646" s="96">
        <f>[9]Mides!K1637</f>
        <v>0</v>
      </c>
      <c r="M1646" s="96">
        <f>[9]Mides!L1637</f>
        <v>0</v>
      </c>
      <c r="N1646" s="96">
        <f>[9]Mides!M1637</f>
        <v>0</v>
      </c>
      <c r="O1646" s="96">
        <f t="shared" si="21"/>
        <v>0</v>
      </c>
      <c r="P1646" s="96">
        <f>[9]Mides!R1637</f>
        <v>0</v>
      </c>
      <c r="Q1646" s="96" t="str">
        <f>[9]Mides!S1637</f>
        <v>San Juan Tecuaco</v>
      </c>
    </row>
    <row r="1647" spans="2:17" ht="15" thickBot="1" x14ac:dyDescent="0.35">
      <c r="B1647" s="92">
        <f>[9]Mides!E1638</f>
        <v>0</v>
      </c>
      <c r="C1647" s="93">
        <f>[9]Mides!D1638</f>
        <v>0</v>
      </c>
      <c r="D1647" s="94" t="str">
        <f>IF([9]Mides!F1638=1,"X"," ")</f>
        <v xml:space="preserve"> </v>
      </c>
      <c r="E1647" s="94" t="str">
        <f>IF([9]Mides!F1638=2,"X"," ")</f>
        <v xml:space="preserve"> </v>
      </c>
      <c r="F1647" s="95">
        <f>[9]Mides!B1638</f>
        <v>0</v>
      </c>
      <c r="G1647" s="94" t="str">
        <f>IF(AND([9]Mides!H1638&gt;=1,[9]Mides!H1638&lt;=14),"X"," ")</f>
        <v xml:space="preserve"> </v>
      </c>
      <c r="H1647" s="94" t="str">
        <f>IF(AND([9]Mides!H1638&gt;=14,[9]Mides!H1638&lt;=30),"X"," ")</f>
        <v xml:space="preserve"> </v>
      </c>
      <c r="I1647" s="94" t="str">
        <f>IF(AND([9]Mides!H1638&gt;=31,[9]Mides!H1638&lt;=60),"X","  ")</f>
        <v xml:space="preserve">  </v>
      </c>
      <c r="J1647" s="94" t="str">
        <f>IF([9]Mides!H1638&gt;60,"X", "  ")</f>
        <v xml:space="preserve">  </v>
      </c>
      <c r="K1647" s="96">
        <f>[9]Mides!N1638</f>
        <v>0</v>
      </c>
      <c r="L1647" s="96">
        <f>[9]Mides!K1638</f>
        <v>0</v>
      </c>
      <c r="M1647" s="96">
        <f>[9]Mides!L1638</f>
        <v>0</v>
      </c>
      <c r="N1647" s="96">
        <f>[9]Mides!M1638</f>
        <v>0</v>
      </c>
      <c r="O1647" s="96">
        <f t="shared" si="21"/>
        <v>0</v>
      </c>
      <c r="P1647" s="96">
        <f>[9]Mides!R1638</f>
        <v>0</v>
      </c>
      <c r="Q1647" s="96" t="str">
        <f>[9]Mides!S1638</f>
        <v>San Rafaél Las Flores</v>
      </c>
    </row>
    <row r="1648" spans="2:17" ht="15" thickBot="1" x14ac:dyDescent="0.35">
      <c r="B1648" s="92">
        <f>[9]Mides!E1639</f>
        <v>0</v>
      </c>
      <c r="C1648" s="93">
        <f>[9]Mides!D1639</f>
        <v>0</v>
      </c>
      <c r="D1648" s="94" t="str">
        <f>IF([9]Mides!F1639=1,"X"," ")</f>
        <v xml:space="preserve"> </v>
      </c>
      <c r="E1648" s="94" t="str">
        <f>IF([9]Mides!F1639=2,"X"," ")</f>
        <v xml:space="preserve"> </v>
      </c>
      <c r="F1648" s="95">
        <f>[9]Mides!B1639</f>
        <v>0</v>
      </c>
      <c r="G1648" s="94" t="str">
        <f>IF(AND([9]Mides!H1639&gt;=1,[9]Mides!H1639&lt;=14),"X"," ")</f>
        <v xml:space="preserve"> </v>
      </c>
      <c r="H1648" s="94" t="str">
        <f>IF(AND([9]Mides!H1639&gt;=14,[9]Mides!H1639&lt;=30),"X"," ")</f>
        <v xml:space="preserve"> </v>
      </c>
      <c r="I1648" s="94" t="str">
        <f>IF(AND([9]Mides!H1639&gt;=31,[9]Mides!H1639&lt;=60),"X","  ")</f>
        <v xml:space="preserve">  </v>
      </c>
      <c r="J1648" s="94" t="str">
        <f>IF([9]Mides!H1639&gt;60,"X", "  ")</f>
        <v xml:space="preserve">  </v>
      </c>
      <c r="K1648" s="96">
        <f>[9]Mides!N1639</f>
        <v>0</v>
      </c>
      <c r="L1648" s="96">
        <f>[9]Mides!K1639</f>
        <v>0</v>
      </c>
      <c r="M1648" s="96">
        <f>[9]Mides!L1639</f>
        <v>0</v>
      </c>
      <c r="N1648" s="96">
        <f>[9]Mides!M1639</f>
        <v>0</v>
      </c>
      <c r="O1648" s="96">
        <f t="shared" si="21"/>
        <v>0</v>
      </c>
      <c r="P1648" s="96">
        <f>[9]Mides!R1639</f>
        <v>0</v>
      </c>
      <c r="Q1648" s="96" t="str">
        <f>[9]Mides!S1639</f>
        <v>Santa Cruz Naranjo</v>
      </c>
    </row>
    <row r="1649" spans="2:17" ht="15" thickBot="1" x14ac:dyDescent="0.35">
      <c r="B1649" s="92">
        <f>[9]Mides!E1640</f>
        <v>0</v>
      </c>
      <c r="C1649" s="93">
        <f>[9]Mides!D1640</f>
        <v>0</v>
      </c>
      <c r="D1649" s="94" t="str">
        <f>IF([9]Mides!F1640=1,"X"," ")</f>
        <v xml:space="preserve"> </v>
      </c>
      <c r="E1649" s="94" t="str">
        <f>IF([9]Mides!F1640=2,"X"," ")</f>
        <v xml:space="preserve"> </v>
      </c>
      <c r="F1649" s="95">
        <f>[9]Mides!B1640</f>
        <v>0</v>
      </c>
      <c r="G1649" s="94" t="str">
        <f>IF(AND([9]Mides!H1640&gt;=1,[9]Mides!H1640&lt;=14),"X"," ")</f>
        <v xml:space="preserve"> </v>
      </c>
      <c r="H1649" s="94" t="str">
        <f>IF(AND([9]Mides!H1640&gt;=14,[9]Mides!H1640&lt;=30),"X"," ")</f>
        <v xml:space="preserve"> </v>
      </c>
      <c r="I1649" s="94" t="str">
        <f>IF(AND([9]Mides!H1640&gt;=31,[9]Mides!H1640&lt;=60),"X","  ")</f>
        <v xml:space="preserve">  </v>
      </c>
      <c r="J1649" s="94" t="str">
        <f>IF([9]Mides!H1640&gt;60,"X", "  ")</f>
        <v xml:space="preserve">  </v>
      </c>
      <c r="K1649" s="96">
        <f>[9]Mides!N1640</f>
        <v>0</v>
      </c>
      <c r="L1649" s="96">
        <f>[9]Mides!K1640</f>
        <v>0</v>
      </c>
      <c r="M1649" s="96">
        <f>[9]Mides!L1640</f>
        <v>0</v>
      </c>
      <c r="N1649" s="96">
        <f>[9]Mides!M1640</f>
        <v>0</v>
      </c>
      <c r="O1649" s="96">
        <f t="shared" si="21"/>
        <v>0</v>
      </c>
      <c r="P1649" s="96">
        <f>[9]Mides!R1640</f>
        <v>0</v>
      </c>
      <c r="Q1649" s="96" t="str">
        <f>[9]Mides!S1640</f>
        <v>Santa María Ixhuatán</v>
      </c>
    </row>
    <row r="1650" spans="2:17" ht="15" thickBot="1" x14ac:dyDescent="0.35">
      <c r="B1650" s="92">
        <f>[9]Mides!E1641</f>
        <v>0</v>
      </c>
      <c r="C1650" s="93">
        <f>[9]Mides!D1641</f>
        <v>0</v>
      </c>
      <c r="D1650" s="94" t="str">
        <f>IF([9]Mides!F1641=1,"X"," ")</f>
        <v xml:space="preserve"> </v>
      </c>
      <c r="E1650" s="94" t="str">
        <f>IF([9]Mides!F1641=2,"X"," ")</f>
        <v xml:space="preserve"> </v>
      </c>
      <c r="F1650" s="95">
        <f>[9]Mides!B1641</f>
        <v>0</v>
      </c>
      <c r="G1650" s="94" t="str">
        <f>IF(AND([9]Mides!H1641&gt;=1,[9]Mides!H1641&lt;=14),"X"," ")</f>
        <v xml:space="preserve"> </v>
      </c>
      <c r="H1650" s="94" t="str">
        <f>IF(AND([9]Mides!H1641&gt;=14,[9]Mides!H1641&lt;=30),"X"," ")</f>
        <v xml:space="preserve"> </v>
      </c>
      <c r="I1650" s="94" t="str">
        <f>IF(AND([9]Mides!H1641&gt;=31,[9]Mides!H1641&lt;=60),"X","  ")</f>
        <v xml:space="preserve">  </v>
      </c>
      <c r="J1650" s="94" t="str">
        <f>IF([9]Mides!H1641&gt;60,"X", "  ")</f>
        <v xml:space="preserve">  </v>
      </c>
      <c r="K1650" s="96">
        <f>[9]Mides!N1641</f>
        <v>0</v>
      </c>
      <c r="L1650" s="96">
        <f>[9]Mides!K1641</f>
        <v>0</v>
      </c>
      <c r="M1650" s="96">
        <f>[9]Mides!L1641</f>
        <v>0</v>
      </c>
      <c r="N1650" s="96">
        <f>[9]Mides!M1641</f>
        <v>0</v>
      </c>
      <c r="O1650" s="96">
        <f t="shared" si="21"/>
        <v>0</v>
      </c>
      <c r="P1650" s="96">
        <f>[9]Mides!R1641</f>
        <v>0</v>
      </c>
      <c r="Q1650" s="96" t="str">
        <f>[9]Mides!S1641</f>
        <v>Santa Rosa de Lima</v>
      </c>
    </row>
    <row r="1651" spans="2:17" ht="15" thickBot="1" x14ac:dyDescent="0.35">
      <c r="B1651" s="92">
        <f>[9]Mides!E1642</f>
        <v>0</v>
      </c>
      <c r="C1651" s="93">
        <f>[9]Mides!D1642</f>
        <v>0</v>
      </c>
      <c r="D1651" s="94" t="str">
        <f>IF([9]Mides!F1642=1,"X"," ")</f>
        <v xml:space="preserve"> </v>
      </c>
      <c r="E1651" s="94" t="str">
        <f>IF([9]Mides!F1642=2,"X"," ")</f>
        <v xml:space="preserve"> </v>
      </c>
      <c r="F1651" s="95">
        <f>[9]Mides!B1642</f>
        <v>0</v>
      </c>
      <c r="G1651" s="94" t="str">
        <f>IF(AND([9]Mides!H1642&gt;=1,[9]Mides!H1642&lt;=14),"X"," ")</f>
        <v xml:space="preserve"> </v>
      </c>
      <c r="H1651" s="94" t="str">
        <f>IF(AND([9]Mides!H1642&gt;=14,[9]Mides!H1642&lt;=30),"X"," ")</f>
        <v xml:space="preserve"> </v>
      </c>
      <c r="I1651" s="94" t="str">
        <f>IF(AND([9]Mides!H1642&gt;=31,[9]Mides!H1642&lt;=60),"X","  ")</f>
        <v xml:space="preserve">  </v>
      </c>
      <c r="J1651" s="94" t="str">
        <f>IF([9]Mides!H1642&gt;60,"X", "  ")</f>
        <v xml:space="preserve">  </v>
      </c>
      <c r="K1651" s="96">
        <f>[9]Mides!N1642</f>
        <v>0</v>
      </c>
      <c r="L1651" s="96">
        <f>[9]Mides!K1642</f>
        <v>0</v>
      </c>
      <c r="M1651" s="96">
        <f>[9]Mides!L1642</f>
        <v>0</v>
      </c>
      <c r="N1651" s="96">
        <f>[9]Mides!M1642</f>
        <v>0</v>
      </c>
      <c r="O1651" s="96">
        <f t="shared" si="21"/>
        <v>0</v>
      </c>
      <c r="P1651" s="96">
        <f>[9]Mides!R1642</f>
        <v>0</v>
      </c>
      <c r="Q1651" s="96" t="str">
        <f>[9]Mides!S1642</f>
        <v>Taxisco</v>
      </c>
    </row>
    <row r="1652" spans="2:17" ht="15" thickBot="1" x14ac:dyDescent="0.35">
      <c r="B1652" s="92">
        <f>[9]Mides!E1643</f>
        <v>0</v>
      </c>
      <c r="C1652" s="93">
        <f>[9]Mides!D1643</f>
        <v>0</v>
      </c>
      <c r="D1652" s="94" t="str">
        <f>IF([9]Mides!F1643=1,"X"," ")</f>
        <v xml:space="preserve"> </v>
      </c>
      <c r="E1652" s="94" t="str">
        <f>IF([9]Mides!F1643=2,"X"," ")</f>
        <v xml:space="preserve"> </v>
      </c>
      <c r="F1652" s="95">
        <f>[9]Mides!B1643</f>
        <v>0</v>
      </c>
      <c r="G1652" s="94" t="str">
        <f>IF(AND([9]Mides!H1643&gt;=1,[9]Mides!H1643&lt;=14),"X"," ")</f>
        <v xml:space="preserve"> </v>
      </c>
      <c r="H1652" s="94" t="str">
        <f>IF(AND([9]Mides!H1643&gt;=14,[9]Mides!H1643&lt;=30),"X"," ")</f>
        <v xml:space="preserve"> </v>
      </c>
      <c r="I1652" s="94" t="str">
        <f>IF(AND([9]Mides!H1643&gt;=31,[9]Mides!H1643&lt;=60),"X","  ")</f>
        <v xml:space="preserve">  </v>
      </c>
      <c r="J1652" s="94" t="str">
        <f>IF([9]Mides!H1643&gt;60,"X", "  ")</f>
        <v xml:space="preserve">  </v>
      </c>
      <c r="K1652" s="96">
        <f>[9]Mides!N1643</f>
        <v>0</v>
      </c>
      <c r="L1652" s="96">
        <f>[9]Mides!K1643</f>
        <v>0</v>
      </c>
      <c r="M1652" s="96">
        <f>[9]Mides!L1643</f>
        <v>0</v>
      </c>
      <c r="N1652" s="96">
        <f>[9]Mides!M1643</f>
        <v>0</v>
      </c>
      <c r="O1652" s="96">
        <f t="shared" si="21"/>
        <v>0</v>
      </c>
      <c r="P1652" s="96">
        <f>[9]Mides!R1643</f>
        <v>0</v>
      </c>
      <c r="Q1652" s="96" t="str">
        <f>[9]Mides!S1643</f>
        <v>Barberena</v>
      </c>
    </row>
    <row r="1653" spans="2:17" ht="15" thickBot="1" x14ac:dyDescent="0.35">
      <c r="B1653" s="92">
        <f>[9]Mides!E1644</f>
        <v>0</v>
      </c>
      <c r="C1653" s="93">
        <f>[9]Mides!D1644</f>
        <v>0</v>
      </c>
      <c r="D1653" s="94" t="str">
        <f>IF([9]Mides!F1644=1,"X"," ")</f>
        <v xml:space="preserve"> </v>
      </c>
      <c r="E1653" s="94" t="str">
        <f>IF([9]Mides!F1644=2,"X"," ")</f>
        <v xml:space="preserve"> </v>
      </c>
      <c r="F1653" s="95">
        <f>[9]Mides!B1644</f>
        <v>0</v>
      </c>
      <c r="G1653" s="94" t="str">
        <f>IF(AND([9]Mides!H1644&gt;=1,[9]Mides!H1644&lt;=14),"X"," ")</f>
        <v xml:space="preserve"> </v>
      </c>
      <c r="H1653" s="94" t="str">
        <f>IF(AND([9]Mides!H1644&gt;=14,[9]Mides!H1644&lt;=30),"X"," ")</f>
        <v xml:space="preserve"> </v>
      </c>
      <c r="I1653" s="94" t="str">
        <f>IF(AND([9]Mides!H1644&gt;=31,[9]Mides!H1644&lt;=60),"X","  ")</f>
        <v xml:space="preserve">  </v>
      </c>
      <c r="J1653" s="94" t="str">
        <f>IF([9]Mides!H1644&gt;60,"X", "  ")</f>
        <v xml:space="preserve">  </v>
      </c>
      <c r="K1653" s="96">
        <f>[9]Mides!N1644</f>
        <v>0</v>
      </c>
      <c r="L1653" s="96">
        <f>[9]Mides!K1644</f>
        <v>0</v>
      </c>
      <c r="M1653" s="96">
        <f>[9]Mides!L1644</f>
        <v>0</v>
      </c>
      <c r="N1653" s="96">
        <f>[9]Mides!M1644</f>
        <v>0</v>
      </c>
      <c r="O1653" s="96">
        <f t="shared" ref="O1653:O1716" si="22">SUM(K1653:N1653)</f>
        <v>0</v>
      </c>
      <c r="P1653" s="96">
        <f>[9]Mides!R1644</f>
        <v>0</v>
      </c>
      <c r="Q1653" s="96" t="str">
        <f>[9]Mides!S1644</f>
        <v>Chimaltenango</v>
      </c>
    </row>
    <row r="1654" spans="2:17" ht="15" thickBot="1" x14ac:dyDescent="0.35">
      <c r="B1654" s="92">
        <f>[9]Mides!E1645</f>
        <v>0</v>
      </c>
      <c r="C1654" s="93">
        <f>[9]Mides!D1645</f>
        <v>0</v>
      </c>
      <c r="D1654" s="94" t="str">
        <f>IF([9]Mides!F1645=1,"X"," ")</f>
        <v xml:space="preserve"> </v>
      </c>
      <c r="E1654" s="94" t="str">
        <f>IF([9]Mides!F1645=2,"X"," ")</f>
        <v xml:space="preserve"> </v>
      </c>
      <c r="F1654" s="95">
        <f>[9]Mides!B1645</f>
        <v>0</v>
      </c>
      <c r="G1654" s="94" t="str">
        <f>IF(AND([9]Mides!H1645&gt;=1,[9]Mides!H1645&lt;=14),"X"," ")</f>
        <v xml:space="preserve"> </v>
      </c>
      <c r="H1654" s="94" t="str">
        <f>IF(AND([9]Mides!H1645&gt;=14,[9]Mides!H1645&lt;=30),"X"," ")</f>
        <v xml:space="preserve"> </v>
      </c>
      <c r="I1654" s="94" t="str">
        <f>IF(AND([9]Mides!H1645&gt;=31,[9]Mides!H1645&lt;=60),"X","  ")</f>
        <v xml:space="preserve">  </v>
      </c>
      <c r="J1654" s="94" t="str">
        <f>IF([9]Mides!H1645&gt;60,"X", "  ")</f>
        <v xml:space="preserve">  </v>
      </c>
      <c r="K1654" s="96">
        <f>[9]Mides!N1645</f>
        <v>0</v>
      </c>
      <c r="L1654" s="96">
        <f>[9]Mides!K1645</f>
        <v>0</v>
      </c>
      <c r="M1654" s="96">
        <f>[9]Mides!L1645</f>
        <v>0</v>
      </c>
      <c r="N1654" s="96">
        <f>[9]Mides!M1645</f>
        <v>0</v>
      </c>
      <c r="O1654" s="96">
        <f t="shared" si="22"/>
        <v>0</v>
      </c>
      <c r="P1654" s="96">
        <f>[9]Mides!R1645</f>
        <v>0</v>
      </c>
      <c r="Q1654" s="96" t="str">
        <f>[9]Mides!S1645</f>
        <v>San José Poaquíl</v>
      </c>
    </row>
    <row r="1655" spans="2:17" ht="15" thickBot="1" x14ac:dyDescent="0.35">
      <c r="B1655" s="92">
        <f>[9]Mides!E1646</f>
        <v>0</v>
      </c>
      <c r="C1655" s="93">
        <f>[9]Mides!D1646</f>
        <v>0</v>
      </c>
      <c r="D1655" s="94" t="str">
        <f>IF([9]Mides!F1646=1,"X"," ")</f>
        <v xml:space="preserve"> </v>
      </c>
      <c r="E1655" s="94" t="str">
        <f>IF([9]Mides!F1646=2,"X"," ")</f>
        <v xml:space="preserve"> </v>
      </c>
      <c r="F1655" s="95">
        <f>[9]Mides!B1646</f>
        <v>0</v>
      </c>
      <c r="G1655" s="94" t="str">
        <f>IF(AND([9]Mides!H1646&gt;=1,[9]Mides!H1646&lt;=14),"X"," ")</f>
        <v xml:space="preserve"> </v>
      </c>
      <c r="H1655" s="94" t="str">
        <f>IF(AND([9]Mides!H1646&gt;=14,[9]Mides!H1646&lt;=30),"X"," ")</f>
        <v xml:space="preserve"> </v>
      </c>
      <c r="I1655" s="94" t="str">
        <f>IF(AND([9]Mides!H1646&gt;=31,[9]Mides!H1646&lt;=60),"X","  ")</f>
        <v xml:space="preserve">  </v>
      </c>
      <c r="J1655" s="94" t="str">
        <f>IF([9]Mides!H1646&gt;60,"X", "  ")</f>
        <v xml:space="preserve">  </v>
      </c>
      <c r="K1655" s="96">
        <f>[9]Mides!N1646</f>
        <v>0</v>
      </c>
      <c r="L1655" s="96">
        <f>[9]Mides!K1646</f>
        <v>0</v>
      </c>
      <c r="M1655" s="96">
        <f>[9]Mides!L1646</f>
        <v>0</v>
      </c>
      <c r="N1655" s="96">
        <f>[9]Mides!M1646</f>
        <v>0</v>
      </c>
      <c r="O1655" s="96">
        <f t="shared" si="22"/>
        <v>0</v>
      </c>
      <c r="P1655" s="96">
        <f>[9]Mides!R1646</f>
        <v>0</v>
      </c>
      <c r="Q1655" s="96" t="str">
        <f>[9]Mides!S1646</f>
        <v>San Martín Jilotepeque</v>
      </c>
    </row>
    <row r="1656" spans="2:17" ht="15" thickBot="1" x14ac:dyDescent="0.35">
      <c r="B1656" s="92">
        <f>[9]Mides!E1647</f>
        <v>0</v>
      </c>
      <c r="C1656" s="93">
        <f>[9]Mides!D1647</f>
        <v>0</v>
      </c>
      <c r="D1656" s="94" t="str">
        <f>IF([9]Mides!F1647=1,"X"," ")</f>
        <v xml:space="preserve"> </v>
      </c>
      <c r="E1656" s="94" t="str">
        <f>IF([9]Mides!F1647=2,"X"," ")</f>
        <v xml:space="preserve"> </v>
      </c>
      <c r="F1656" s="95">
        <f>[9]Mides!B1647</f>
        <v>0</v>
      </c>
      <c r="G1656" s="94" t="str">
        <f>IF(AND([9]Mides!H1647&gt;=1,[9]Mides!H1647&lt;=14),"X"," ")</f>
        <v xml:space="preserve"> </v>
      </c>
      <c r="H1656" s="94" t="str">
        <f>IF(AND([9]Mides!H1647&gt;=14,[9]Mides!H1647&lt;=30),"X"," ")</f>
        <v xml:space="preserve"> </v>
      </c>
      <c r="I1656" s="94" t="str">
        <f>IF(AND([9]Mides!H1647&gt;=31,[9]Mides!H1647&lt;=60),"X","  ")</f>
        <v xml:space="preserve">  </v>
      </c>
      <c r="J1656" s="94" t="str">
        <f>IF([9]Mides!H1647&gt;60,"X", "  ")</f>
        <v xml:space="preserve">  </v>
      </c>
      <c r="K1656" s="96">
        <f>[9]Mides!N1647</f>
        <v>0</v>
      </c>
      <c r="L1656" s="96">
        <f>[9]Mides!K1647</f>
        <v>0</v>
      </c>
      <c r="M1656" s="96">
        <f>[9]Mides!L1647</f>
        <v>0</v>
      </c>
      <c r="N1656" s="96">
        <f>[9]Mides!M1647</f>
        <v>0</v>
      </c>
      <c r="O1656" s="96">
        <f t="shared" si="22"/>
        <v>0</v>
      </c>
      <c r="P1656" s="96">
        <f>[9]Mides!R1647</f>
        <v>0</v>
      </c>
      <c r="Q1656" s="96" t="str">
        <f>[9]Mides!S1647</f>
        <v>San Juan Comalapa</v>
      </c>
    </row>
    <row r="1657" spans="2:17" ht="15" thickBot="1" x14ac:dyDescent="0.35">
      <c r="B1657" s="92">
        <f>[9]Mides!E1648</f>
        <v>0</v>
      </c>
      <c r="C1657" s="93">
        <f>[9]Mides!D1648</f>
        <v>0</v>
      </c>
      <c r="D1657" s="94" t="str">
        <f>IF([9]Mides!F1648=1,"X"," ")</f>
        <v xml:space="preserve"> </v>
      </c>
      <c r="E1657" s="94" t="str">
        <f>IF([9]Mides!F1648=2,"X"," ")</f>
        <v xml:space="preserve"> </v>
      </c>
      <c r="F1657" s="95">
        <f>[9]Mides!B1648</f>
        <v>0</v>
      </c>
      <c r="G1657" s="94" t="str">
        <f>IF(AND([9]Mides!H1648&gt;=1,[9]Mides!H1648&lt;=14),"X"," ")</f>
        <v xml:space="preserve"> </v>
      </c>
      <c r="H1657" s="94" t="str">
        <f>IF(AND([9]Mides!H1648&gt;=14,[9]Mides!H1648&lt;=30),"X"," ")</f>
        <v xml:space="preserve"> </v>
      </c>
      <c r="I1657" s="94" t="str">
        <f>IF(AND([9]Mides!H1648&gt;=31,[9]Mides!H1648&lt;=60),"X","  ")</f>
        <v xml:space="preserve">  </v>
      </c>
      <c r="J1657" s="94" t="str">
        <f>IF([9]Mides!H1648&gt;60,"X", "  ")</f>
        <v xml:space="preserve">  </v>
      </c>
      <c r="K1657" s="96">
        <f>[9]Mides!N1648</f>
        <v>0</v>
      </c>
      <c r="L1657" s="96">
        <f>[9]Mides!K1648</f>
        <v>0</v>
      </c>
      <c r="M1657" s="96">
        <f>[9]Mides!L1648</f>
        <v>0</v>
      </c>
      <c r="N1657" s="96">
        <f>[9]Mides!M1648</f>
        <v>0</v>
      </c>
      <c r="O1657" s="96">
        <f t="shared" si="22"/>
        <v>0</v>
      </c>
      <c r="P1657" s="96">
        <f>[9]Mides!R1648</f>
        <v>0</v>
      </c>
      <c r="Q1657" s="96" t="str">
        <f>[9]Mides!S1648</f>
        <v>Santa Apolonia</v>
      </c>
    </row>
    <row r="1658" spans="2:17" ht="15" thickBot="1" x14ac:dyDescent="0.35">
      <c r="B1658" s="92">
        <f>[9]Mides!E1649</f>
        <v>0</v>
      </c>
      <c r="C1658" s="93">
        <f>[9]Mides!D1649</f>
        <v>0</v>
      </c>
      <c r="D1658" s="94" t="str">
        <f>IF([9]Mides!F1649=1,"X"," ")</f>
        <v xml:space="preserve"> </v>
      </c>
      <c r="E1658" s="94" t="str">
        <f>IF([9]Mides!F1649=2,"X"," ")</f>
        <v xml:space="preserve"> </v>
      </c>
      <c r="F1658" s="95">
        <f>[9]Mides!B1649</f>
        <v>0</v>
      </c>
      <c r="G1658" s="94" t="str">
        <f>IF(AND([9]Mides!H1649&gt;=1,[9]Mides!H1649&lt;=14),"X"," ")</f>
        <v xml:space="preserve"> </v>
      </c>
      <c r="H1658" s="94" t="str">
        <f>IF(AND([9]Mides!H1649&gt;=14,[9]Mides!H1649&lt;=30),"X"," ")</f>
        <v xml:space="preserve"> </v>
      </c>
      <c r="I1658" s="94" t="str">
        <f>IF(AND([9]Mides!H1649&gt;=31,[9]Mides!H1649&lt;=60),"X","  ")</f>
        <v xml:space="preserve">  </v>
      </c>
      <c r="J1658" s="94" t="str">
        <f>IF([9]Mides!H1649&gt;60,"X", "  ")</f>
        <v xml:space="preserve">  </v>
      </c>
      <c r="K1658" s="96">
        <f>[9]Mides!N1649</f>
        <v>0</v>
      </c>
      <c r="L1658" s="96">
        <f>[9]Mides!K1649</f>
        <v>0</v>
      </c>
      <c r="M1658" s="96">
        <f>[9]Mides!L1649</f>
        <v>0</v>
      </c>
      <c r="N1658" s="96">
        <f>[9]Mides!M1649</f>
        <v>0</v>
      </c>
      <c r="O1658" s="96">
        <f t="shared" si="22"/>
        <v>0</v>
      </c>
      <c r="P1658" s="96">
        <f>[9]Mides!R1649</f>
        <v>0</v>
      </c>
      <c r="Q1658" s="96" t="str">
        <f>[9]Mides!S1649</f>
        <v>Tecpán Guatemala</v>
      </c>
    </row>
    <row r="1659" spans="2:17" ht="15" thickBot="1" x14ac:dyDescent="0.35">
      <c r="B1659" s="92">
        <f>[9]Mides!E1650</f>
        <v>0</v>
      </c>
      <c r="C1659" s="93">
        <f>[9]Mides!D1650</f>
        <v>0</v>
      </c>
      <c r="D1659" s="94" t="str">
        <f>IF([9]Mides!F1650=1,"X"," ")</f>
        <v xml:space="preserve"> </v>
      </c>
      <c r="E1659" s="94" t="str">
        <f>IF([9]Mides!F1650=2,"X"," ")</f>
        <v xml:space="preserve"> </v>
      </c>
      <c r="F1659" s="95">
        <f>[9]Mides!B1650</f>
        <v>0</v>
      </c>
      <c r="G1659" s="94" t="str">
        <f>IF(AND([9]Mides!H1650&gt;=1,[9]Mides!H1650&lt;=14),"X"," ")</f>
        <v xml:space="preserve"> </v>
      </c>
      <c r="H1659" s="94" t="str">
        <f>IF(AND([9]Mides!H1650&gt;=14,[9]Mides!H1650&lt;=30),"X"," ")</f>
        <v xml:space="preserve"> </v>
      </c>
      <c r="I1659" s="94" t="str">
        <f>IF(AND([9]Mides!H1650&gt;=31,[9]Mides!H1650&lt;=60),"X","  ")</f>
        <v xml:space="preserve">  </v>
      </c>
      <c r="J1659" s="94" t="str">
        <f>IF([9]Mides!H1650&gt;60,"X", "  ")</f>
        <v xml:space="preserve">  </v>
      </c>
      <c r="K1659" s="96">
        <f>[9]Mides!N1650</f>
        <v>0</v>
      </c>
      <c r="L1659" s="96">
        <f>[9]Mides!K1650</f>
        <v>0</v>
      </c>
      <c r="M1659" s="96">
        <f>[9]Mides!L1650</f>
        <v>0</v>
      </c>
      <c r="N1659" s="96">
        <f>[9]Mides!M1650</f>
        <v>0</v>
      </c>
      <c r="O1659" s="96">
        <f t="shared" si="22"/>
        <v>0</v>
      </c>
      <c r="P1659" s="96">
        <f>[9]Mides!R1650</f>
        <v>0</v>
      </c>
      <c r="Q1659" s="96" t="str">
        <f>[9]Mides!S1650</f>
        <v>Patzún</v>
      </c>
    </row>
    <row r="1660" spans="2:17" ht="15" thickBot="1" x14ac:dyDescent="0.35">
      <c r="B1660" s="92">
        <f>[9]Mides!E1651</f>
        <v>0</v>
      </c>
      <c r="C1660" s="93">
        <f>[9]Mides!D1651</f>
        <v>0</v>
      </c>
      <c r="D1660" s="94" t="str">
        <f>IF([9]Mides!F1651=1,"X"," ")</f>
        <v xml:space="preserve"> </v>
      </c>
      <c r="E1660" s="94" t="str">
        <f>IF([9]Mides!F1651=2,"X"," ")</f>
        <v xml:space="preserve"> </v>
      </c>
      <c r="F1660" s="95">
        <f>[9]Mides!B1651</f>
        <v>0</v>
      </c>
      <c r="G1660" s="94" t="str">
        <f>IF(AND([9]Mides!H1651&gt;=1,[9]Mides!H1651&lt;=14),"X"," ")</f>
        <v xml:space="preserve"> </v>
      </c>
      <c r="H1660" s="94" t="str">
        <f>IF(AND([9]Mides!H1651&gt;=14,[9]Mides!H1651&lt;=30),"X"," ")</f>
        <v xml:space="preserve"> </v>
      </c>
      <c r="I1660" s="94" t="str">
        <f>IF(AND([9]Mides!H1651&gt;=31,[9]Mides!H1651&lt;=60),"X","  ")</f>
        <v xml:space="preserve">  </v>
      </c>
      <c r="J1660" s="94" t="str">
        <f>IF([9]Mides!H1651&gt;60,"X", "  ")</f>
        <v xml:space="preserve">  </v>
      </c>
      <c r="K1660" s="96">
        <f>[9]Mides!N1651</f>
        <v>0</v>
      </c>
      <c r="L1660" s="96">
        <f>[9]Mides!K1651</f>
        <v>0</v>
      </c>
      <c r="M1660" s="96">
        <f>[9]Mides!L1651</f>
        <v>0</v>
      </c>
      <c r="N1660" s="96">
        <f>[9]Mides!M1651</f>
        <v>0</v>
      </c>
      <c r="O1660" s="96">
        <f t="shared" si="22"/>
        <v>0</v>
      </c>
      <c r="P1660" s="96">
        <f>[9]Mides!R1651</f>
        <v>0</v>
      </c>
      <c r="Q1660" s="96" t="str">
        <f>[9]Mides!S1651</f>
        <v>Pochuta</v>
      </c>
    </row>
    <row r="1661" spans="2:17" ht="15" thickBot="1" x14ac:dyDescent="0.35">
      <c r="B1661" s="92">
        <f>[9]Mides!E1652</f>
        <v>0</v>
      </c>
      <c r="C1661" s="93">
        <f>[9]Mides!D1652</f>
        <v>0</v>
      </c>
      <c r="D1661" s="94" t="str">
        <f>IF([9]Mides!F1652=1,"X"," ")</f>
        <v xml:space="preserve"> </v>
      </c>
      <c r="E1661" s="94" t="str">
        <f>IF([9]Mides!F1652=2,"X"," ")</f>
        <v xml:space="preserve"> </v>
      </c>
      <c r="F1661" s="95">
        <f>[9]Mides!B1652</f>
        <v>0</v>
      </c>
      <c r="G1661" s="94" t="str">
        <f>IF(AND([9]Mides!H1652&gt;=1,[9]Mides!H1652&lt;=14),"X"," ")</f>
        <v xml:space="preserve"> </v>
      </c>
      <c r="H1661" s="94" t="str">
        <f>IF(AND([9]Mides!H1652&gt;=14,[9]Mides!H1652&lt;=30),"X"," ")</f>
        <v xml:space="preserve"> </v>
      </c>
      <c r="I1661" s="94" t="str">
        <f>IF(AND([9]Mides!H1652&gt;=31,[9]Mides!H1652&lt;=60),"X","  ")</f>
        <v xml:space="preserve">  </v>
      </c>
      <c r="J1661" s="94" t="str">
        <f>IF([9]Mides!H1652&gt;60,"X", "  ")</f>
        <v xml:space="preserve">  </v>
      </c>
      <c r="K1661" s="96">
        <f>[9]Mides!N1652</f>
        <v>0</v>
      </c>
      <c r="L1661" s="96">
        <f>[9]Mides!K1652</f>
        <v>0</v>
      </c>
      <c r="M1661" s="96">
        <f>[9]Mides!L1652</f>
        <v>0</v>
      </c>
      <c r="N1661" s="96">
        <f>[9]Mides!M1652</f>
        <v>0</v>
      </c>
      <c r="O1661" s="96">
        <f t="shared" si="22"/>
        <v>0</v>
      </c>
      <c r="P1661" s="96">
        <f>[9]Mides!R1652</f>
        <v>0</v>
      </c>
      <c r="Q1661" s="96" t="str">
        <f>[9]Mides!S1652</f>
        <v>Patzicía</v>
      </c>
    </row>
    <row r="1662" spans="2:17" ht="15" thickBot="1" x14ac:dyDescent="0.35">
      <c r="B1662" s="92">
        <f>[9]Mides!E1653</f>
        <v>0</v>
      </c>
      <c r="C1662" s="93">
        <f>[9]Mides!D1653</f>
        <v>0</v>
      </c>
      <c r="D1662" s="94" t="str">
        <f>IF([9]Mides!F1653=1,"X"," ")</f>
        <v xml:space="preserve"> </v>
      </c>
      <c r="E1662" s="94" t="str">
        <f>IF([9]Mides!F1653=2,"X"," ")</f>
        <v xml:space="preserve"> </v>
      </c>
      <c r="F1662" s="95">
        <f>[9]Mides!B1653</f>
        <v>0</v>
      </c>
      <c r="G1662" s="94" t="str">
        <f>IF(AND([9]Mides!H1653&gt;=1,[9]Mides!H1653&lt;=14),"X"," ")</f>
        <v xml:space="preserve"> </v>
      </c>
      <c r="H1662" s="94" t="str">
        <f>IF(AND([9]Mides!H1653&gt;=14,[9]Mides!H1653&lt;=30),"X"," ")</f>
        <v xml:space="preserve"> </v>
      </c>
      <c r="I1662" s="94" t="str">
        <f>IF(AND([9]Mides!H1653&gt;=31,[9]Mides!H1653&lt;=60),"X","  ")</f>
        <v xml:space="preserve">  </v>
      </c>
      <c r="J1662" s="94" t="str">
        <f>IF([9]Mides!H1653&gt;60,"X", "  ")</f>
        <v xml:space="preserve">  </v>
      </c>
      <c r="K1662" s="96">
        <f>[9]Mides!N1653</f>
        <v>0</v>
      </c>
      <c r="L1662" s="96">
        <f>[9]Mides!K1653</f>
        <v>0</v>
      </c>
      <c r="M1662" s="96">
        <f>[9]Mides!L1653</f>
        <v>0</v>
      </c>
      <c r="N1662" s="96">
        <f>[9]Mides!M1653</f>
        <v>0</v>
      </c>
      <c r="O1662" s="96">
        <f t="shared" si="22"/>
        <v>0</v>
      </c>
      <c r="P1662" s="96">
        <f>[9]Mides!R1653</f>
        <v>0</v>
      </c>
      <c r="Q1662" s="96" t="str">
        <f>[9]Mides!S1653</f>
        <v>Santa Cruz Balanyá</v>
      </c>
    </row>
    <row r="1663" spans="2:17" ht="15" thickBot="1" x14ac:dyDescent="0.35">
      <c r="B1663" s="92">
        <f>[9]Mides!E1654</f>
        <v>0</v>
      </c>
      <c r="C1663" s="93">
        <f>[9]Mides!D1654</f>
        <v>0</v>
      </c>
      <c r="D1663" s="94" t="str">
        <f>IF([9]Mides!F1654=1,"X"," ")</f>
        <v xml:space="preserve"> </v>
      </c>
      <c r="E1663" s="94" t="str">
        <f>IF([9]Mides!F1654=2,"X"," ")</f>
        <v xml:space="preserve"> </v>
      </c>
      <c r="F1663" s="95">
        <f>[9]Mides!B1654</f>
        <v>0</v>
      </c>
      <c r="G1663" s="94" t="str">
        <f>IF(AND([9]Mides!H1654&gt;=1,[9]Mides!H1654&lt;=14),"X"," ")</f>
        <v xml:space="preserve"> </v>
      </c>
      <c r="H1663" s="94" t="str">
        <f>IF(AND([9]Mides!H1654&gt;=14,[9]Mides!H1654&lt;=30),"X"," ")</f>
        <v xml:space="preserve"> </v>
      </c>
      <c r="I1663" s="94" t="str">
        <f>IF(AND([9]Mides!H1654&gt;=31,[9]Mides!H1654&lt;=60),"X","  ")</f>
        <v xml:space="preserve">  </v>
      </c>
      <c r="J1663" s="94" t="str">
        <f>IF([9]Mides!H1654&gt;60,"X", "  ")</f>
        <v xml:space="preserve">  </v>
      </c>
      <c r="K1663" s="96">
        <f>[9]Mides!N1654</f>
        <v>0</v>
      </c>
      <c r="L1663" s="96">
        <f>[9]Mides!K1654</f>
        <v>0</v>
      </c>
      <c r="M1663" s="96">
        <f>[9]Mides!L1654</f>
        <v>0</v>
      </c>
      <c r="N1663" s="96">
        <f>[9]Mides!M1654</f>
        <v>0</v>
      </c>
      <c r="O1663" s="96">
        <f t="shared" si="22"/>
        <v>0</v>
      </c>
      <c r="P1663" s="96">
        <f>[9]Mides!R1654</f>
        <v>0</v>
      </c>
      <c r="Q1663" s="96" t="str">
        <f>[9]Mides!S1654</f>
        <v>Acatenango</v>
      </c>
    </row>
    <row r="1664" spans="2:17" ht="15" thickBot="1" x14ac:dyDescent="0.35">
      <c r="B1664" s="92">
        <f>[9]Mides!E1655</f>
        <v>0</v>
      </c>
      <c r="C1664" s="93">
        <f>[9]Mides!D1655</f>
        <v>0</v>
      </c>
      <c r="D1664" s="94" t="str">
        <f>IF([9]Mides!F1655=1,"X"," ")</f>
        <v xml:space="preserve"> </v>
      </c>
      <c r="E1664" s="94" t="str">
        <f>IF([9]Mides!F1655=2,"X"," ")</f>
        <v xml:space="preserve"> </v>
      </c>
      <c r="F1664" s="95">
        <f>[9]Mides!B1655</f>
        <v>0</v>
      </c>
      <c r="G1664" s="94" t="str">
        <f>IF(AND([9]Mides!H1655&gt;=1,[9]Mides!H1655&lt;=14),"X"," ")</f>
        <v xml:space="preserve"> </v>
      </c>
      <c r="H1664" s="94" t="str">
        <f>IF(AND([9]Mides!H1655&gt;=14,[9]Mides!H1655&lt;=30),"X"," ")</f>
        <v xml:space="preserve"> </v>
      </c>
      <c r="I1664" s="94" t="str">
        <f>IF(AND([9]Mides!H1655&gt;=31,[9]Mides!H1655&lt;=60),"X","  ")</f>
        <v xml:space="preserve">  </v>
      </c>
      <c r="J1664" s="94" t="str">
        <f>IF([9]Mides!H1655&gt;60,"X", "  ")</f>
        <v xml:space="preserve">  </v>
      </c>
      <c r="K1664" s="96">
        <f>[9]Mides!N1655</f>
        <v>0</v>
      </c>
      <c r="L1664" s="96">
        <f>[9]Mides!K1655</f>
        <v>0</v>
      </c>
      <c r="M1664" s="96">
        <f>[9]Mides!L1655</f>
        <v>0</v>
      </c>
      <c r="N1664" s="96">
        <f>[9]Mides!M1655</f>
        <v>0</v>
      </c>
      <c r="O1664" s="96">
        <f t="shared" si="22"/>
        <v>0</v>
      </c>
      <c r="P1664" s="96">
        <f>[9]Mides!R1655</f>
        <v>0</v>
      </c>
      <c r="Q1664" s="96" t="str">
        <f>[9]Mides!S1655</f>
        <v>San Pedro Yepocapa</v>
      </c>
    </row>
    <row r="1665" spans="2:17" ht="15" thickBot="1" x14ac:dyDescent="0.35">
      <c r="B1665" s="92">
        <f>[9]Mides!E1656</f>
        <v>0</v>
      </c>
      <c r="C1665" s="93">
        <f>[9]Mides!D1656</f>
        <v>0</v>
      </c>
      <c r="D1665" s="94" t="str">
        <f>IF([9]Mides!F1656=1,"X"," ")</f>
        <v xml:space="preserve"> </v>
      </c>
      <c r="E1665" s="94" t="str">
        <f>IF([9]Mides!F1656=2,"X"," ")</f>
        <v xml:space="preserve"> </v>
      </c>
      <c r="F1665" s="95">
        <f>[9]Mides!B1656</f>
        <v>0</v>
      </c>
      <c r="G1665" s="94" t="str">
        <f>IF(AND([9]Mides!H1656&gt;=1,[9]Mides!H1656&lt;=14),"X"," ")</f>
        <v xml:space="preserve"> </v>
      </c>
      <c r="H1665" s="94" t="str">
        <f>IF(AND([9]Mides!H1656&gt;=14,[9]Mides!H1656&lt;=30),"X"," ")</f>
        <v xml:space="preserve"> </v>
      </c>
      <c r="I1665" s="94" t="str">
        <f>IF(AND([9]Mides!H1656&gt;=31,[9]Mides!H1656&lt;=60),"X","  ")</f>
        <v xml:space="preserve">  </v>
      </c>
      <c r="J1665" s="94" t="str">
        <f>IF([9]Mides!H1656&gt;60,"X", "  ")</f>
        <v xml:space="preserve">  </v>
      </c>
      <c r="K1665" s="96">
        <f>[9]Mides!N1656</f>
        <v>0</v>
      </c>
      <c r="L1665" s="96">
        <f>[9]Mides!K1656</f>
        <v>0</v>
      </c>
      <c r="M1665" s="96">
        <f>[9]Mides!L1656</f>
        <v>0</v>
      </c>
      <c r="N1665" s="96">
        <f>[9]Mides!M1656</f>
        <v>0</v>
      </c>
      <c r="O1665" s="96">
        <f t="shared" si="22"/>
        <v>0</v>
      </c>
      <c r="P1665" s="96">
        <f>[9]Mides!R1656</f>
        <v>0</v>
      </c>
      <c r="Q1665" s="96" t="str">
        <f>[9]Mides!S1656</f>
        <v>San Andrés Itzapa</v>
      </c>
    </row>
    <row r="1666" spans="2:17" ht="15" thickBot="1" x14ac:dyDescent="0.35">
      <c r="B1666" s="92">
        <f>[9]Mides!E1657</f>
        <v>0</v>
      </c>
      <c r="C1666" s="93">
        <f>[9]Mides!D1657</f>
        <v>0</v>
      </c>
      <c r="D1666" s="94" t="str">
        <f>IF([9]Mides!F1657=1,"X"," ")</f>
        <v xml:space="preserve"> </v>
      </c>
      <c r="E1666" s="94" t="str">
        <f>IF([9]Mides!F1657=2,"X"," ")</f>
        <v xml:space="preserve"> </v>
      </c>
      <c r="F1666" s="95">
        <f>[9]Mides!B1657</f>
        <v>0</v>
      </c>
      <c r="G1666" s="94" t="str">
        <f>IF(AND([9]Mides!H1657&gt;=1,[9]Mides!H1657&lt;=14),"X"," ")</f>
        <v xml:space="preserve"> </v>
      </c>
      <c r="H1666" s="94" t="str">
        <f>IF(AND([9]Mides!H1657&gt;=14,[9]Mides!H1657&lt;=30),"X"," ")</f>
        <v xml:space="preserve"> </v>
      </c>
      <c r="I1666" s="94" t="str">
        <f>IF(AND([9]Mides!H1657&gt;=31,[9]Mides!H1657&lt;=60),"X","  ")</f>
        <v xml:space="preserve">  </v>
      </c>
      <c r="J1666" s="94" t="str">
        <f>IF([9]Mides!H1657&gt;60,"X", "  ")</f>
        <v xml:space="preserve">  </v>
      </c>
      <c r="K1666" s="96">
        <f>[9]Mides!N1657</f>
        <v>0</v>
      </c>
      <c r="L1666" s="96">
        <f>[9]Mides!K1657</f>
        <v>0</v>
      </c>
      <c r="M1666" s="96">
        <f>[9]Mides!L1657</f>
        <v>0</v>
      </c>
      <c r="N1666" s="96">
        <f>[9]Mides!M1657</f>
        <v>0</v>
      </c>
      <c r="O1666" s="96">
        <f t="shared" si="22"/>
        <v>0</v>
      </c>
      <c r="P1666" s="96">
        <f>[9]Mides!R1657</f>
        <v>0</v>
      </c>
      <c r="Q1666" s="96" t="str">
        <f>[9]Mides!S1657</f>
        <v>Parramos</v>
      </c>
    </row>
    <row r="1667" spans="2:17" ht="15" thickBot="1" x14ac:dyDescent="0.35">
      <c r="B1667" s="92">
        <f>[9]Mides!E1658</f>
        <v>0</v>
      </c>
      <c r="C1667" s="93">
        <f>[9]Mides!D1658</f>
        <v>0</v>
      </c>
      <c r="D1667" s="94" t="str">
        <f>IF([9]Mides!F1658=1,"X"," ")</f>
        <v xml:space="preserve"> </v>
      </c>
      <c r="E1667" s="94" t="str">
        <f>IF([9]Mides!F1658=2,"X"," ")</f>
        <v xml:space="preserve"> </v>
      </c>
      <c r="F1667" s="95">
        <f>[9]Mides!B1658</f>
        <v>0</v>
      </c>
      <c r="G1667" s="94" t="str">
        <f>IF(AND([9]Mides!H1658&gt;=1,[9]Mides!H1658&lt;=14),"X"," ")</f>
        <v xml:space="preserve"> </v>
      </c>
      <c r="H1667" s="94" t="str">
        <f>IF(AND([9]Mides!H1658&gt;=14,[9]Mides!H1658&lt;=30),"X"," ")</f>
        <v xml:space="preserve"> </v>
      </c>
      <c r="I1667" s="94" t="str">
        <f>IF(AND([9]Mides!H1658&gt;=31,[9]Mides!H1658&lt;=60),"X","  ")</f>
        <v xml:space="preserve">  </v>
      </c>
      <c r="J1667" s="94" t="str">
        <f>IF([9]Mides!H1658&gt;60,"X", "  ")</f>
        <v xml:space="preserve">  </v>
      </c>
      <c r="K1667" s="96">
        <f>[9]Mides!N1658</f>
        <v>0</v>
      </c>
      <c r="L1667" s="96">
        <f>[9]Mides!K1658</f>
        <v>0</v>
      </c>
      <c r="M1667" s="96">
        <f>[9]Mides!L1658</f>
        <v>0</v>
      </c>
      <c r="N1667" s="96">
        <f>[9]Mides!M1658</f>
        <v>0</v>
      </c>
      <c r="O1667" s="96">
        <f t="shared" si="22"/>
        <v>0</v>
      </c>
      <c r="P1667" s="96">
        <f>[9]Mides!R1658</f>
        <v>0</v>
      </c>
      <c r="Q1667" s="96" t="str">
        <f>[9]Mides!S1658</f>
        <v>Zaragoza</v>
      </c>
    </row>
    <row r="1668" spans="2:17" ht="15" thickBot="1" x14ac:dyDescent="0.35">
      <c r="B1668" s="92">
        <f>[9]Mides!E1659</f>
        <v>0</v>
      </c>
      <c r="C1668" s="93">
        <f>[9]Mides!D1659</f>
        <v>0</v>
      </c>
      <c r="D1668" s="94" t="str">
        <f>IF([9]Mides!F1659=1,"X"," ")</f>
        <v xml:space="preserve"> </v>
      </c>
      <c r="E1668" s="94" t="str">
        <f>IF([9]Mides!F1659=2,"X"," ")</f>
        <v xml:space="preserve"> </v>
      </c>
      <c r="F1668" s="95">
        <f>[9]Mides!B1659</f>
        <v>0</v>
      </c>
      <c r="G1668" s="94" t="str">
        <f>IF(AND([9]Mides!H1659&gt;=1,[9]Mides!H1659&lt;=14),"X"," ")</f>
        <v xml:space="preserve"> </v>
      </c>
      <c r="H1668" s="94" t="str">
        <f>IF(AND([9]Mides!H1659&gt;=14,[9]Mides!H1659&lt;=30),"X"," ")</f>
        <v xml:space="preserve"> </v>
      </c>
      <c r="I1668" s="94" t="str">
        <f>IF(AND([9]Mides!H1659&gt;=31,[9]Mides!H1659&lt;=60),"X","  ")</f>
        <v xml:space="preserve">  </v>
      </c>
      <c r="J1668" s="94" t="str">
        <f>IF([9]Mides!H1659&gt;60,"X", "  ")</f>
        <v xml:space="preserve">  </v>
      </c>
      <c r="K1668" s="96">
        <f>[9]Mides!N1659</f>
        <v>0</v>
      </c>
      <c r="L1668" s="96">
        <f>[9]Mides!K1659</f>
        <v>0</v>
      </c>
      <c r="M1668" s="96">
        <f>[9]Mides!L1659</f>
        <v>0</v>
      </c>
      <c r="N1668" s="96">
        <f>[9]Mides!M1659</f>
        <v>0</v>
      </c>
      <c r="O1668" s="96">
        <f t="shared" si="22"/>
        <v>0</v>
      </c>
      <c r="P1668" s="96">
        <f>[9]Mides!R1659</f>
        <v>0</v>
      </c>
      <c r="Q1668" s="96" t="str">
        <f>[9]Mides!S1659</f>
        <v>El Tejar</v>
      </c>
    </row>
    <row r="1669" spans="2:17" ht="15" thickBot="1" x14ac:dyDescent="0.35">
      <c r="B1669" s="92">
        <f>[9]Mides!E1660</f>
        <v>0</v>
      </c>
      <c r="C1669" s="93">
        <f>[9]Mides!D1660</f>
        <v>0</v>
      </c>
      <c r="D1669" s="94" t="str">
        <f>IF([9]Mides!F1660=1,"X"," ")</f>
        <v xml:space="preserve"> </v>
      </c>
      <c r="E1669" s="94" t="str">
        <f>IF([9]Mides!F1660=2,"X"," ")</f>
        <v xml:space="preserve"> </v>
      </c>
      <c r="F1669" s="95">
        <f>[9]Mides!B1660</f>
        <v>0</v>
      </c>
      <c r="G1669" s="94" t="str">
        <f>IF(AND([9]Mides!H1660&gt;=1,[9]Mides!H1660&lt;=14),"X"," ")</f>
        <v xml:space="preserve"> </v>
      </c>
      <c r="H1669" s="94" t="str">
        <f>IF(AND([9]Mides!H1660&gt;=14,[9]Mides!H1660&lt;=30),"X"," ")</f>
        <v xml:space="preserve"> </v>
      </c>
      <c r="I1669" s="94" t="str">
        <f>IF(AND([9]Mides!H1660&gt;=31,[9]Mides!H1660&lt;=60),"X","  ")</f>
        <v xml:space="preserve">  </v>
      </c>
      <c r="J1669" s="94" t="str">
        <f>IF([9]Mides!H1660&gt;60,"X", "  ")</f>
        <v xml:space="preserve">  </v>
      </c>
      <c r="K1669" s="96">
        <f>[9]Mides!N1660</f>
        <v>0</v>
      </c>
      <c r="L1669" s="96">
        <f>[9]Mides!K1660</f>
        <v>0</v>
      </c>
      <c r="M1669" s="96">
        <f>[9]Mides!L1660</f>
        <v>0</v>
      </c>
      <c r="N1669" s="96">
        <f>[9]Mides!M1660</f>
        <v>0</v>
      </c>
      <c r="O1669" s="96">
        <f t="shared" si="22"/>
        <v>0</v>
      </c>
      <c r="P1669" s="96">
        <f>[9]Mides!R1660</f>
        <v>0</v>
      </c>
      <c r="Q1669" s="96" t="str">
        <f>[9]Mides!S1660</f>
        <v>Escuintla</v>
      </c>
    </row>
    <row r="1670" spans="2:17" ht="15" thickBot="1" x14ac:dyDescent="0.35">
      <c r="B1670" s="92">
        <f>[9]Mides!E1661</f>
        <v>0</v>
      </c>
      <c r="C1670" s="93">
        <f>[9]Mides!D1661</f>
        <v>0</v>
      </c>
      <c r="D1670" s="94" t="str">
        <f>IF([9]Mides!F1661=1,"X"," ")</f>
        <v xml:space="preserve"> </v>
      </c>
      <c r="E1670" s="94" t="str">
        <f>IF([9]Mides!F1661=2,"X"," ")</f>
        <v xml:space="preserve"> </v>
      </c>
      <c r="F1670" s="95">
        <f>[9]Mides!B1661</f>
        <v>0</v>
      </c>
      <c r="G1670" s="94" t="str">
        <f>IF(AND([9]Mides!H1661&gt;=1,[9]Mides!H1661&lt;=14),"X"," ")</f>
        <v xml:space="preserve"> </v>
      </c>
      <c r="H1670" s="94" t="str">
        <f>IF(AND([9]Mides!H1661&gt;=14,[9]Mides!H1661&lt;=30),"X"," ")</f>
        <v xml:space="preserve"> </v>
      </c>
      <c r="I1670" s="94" t="str">
        <f>IF(AND([9]Mides!H1661&gt;=31,[9]Mides!H1661&lt;=60),"X","  ")</f>
        <v xml:space="preserve">  </v>
      </c>
      <c r="J1670" s="94" t="str">
        <f>IF([9]Mides!H1661&gt;60,"X", "  ")</f>
        <v xml:space="preserve">  </v>
      </c>
      <c r="K1670" s="96">
        <f>[9]Mides!N1661</f>
        <v>0</v>
      </c>
      <c r="L1670" s="96">
        <f>[9]Mides!K1661</f>
        <v>0</v>
      </c>
      <c r="M1670" s="96">
        <f>[9]Mides!L1661</f>
        <v>0</v>
      </c>
      <c r="N1670" s="96">
        <f>[9]Mides!M1661</f>
        <v>0</v>
      </c>
      <c r="O1670" s="96">
        <f t="shared" si="22"/>
        <v>0</v>
      </c>
      <c r="P1670" s="96">
        <f>[9]Mides!R1661</f>
        <v>0</v>
      </c>
      <c r="Q1670" s="96" t="str">
        <f>[9]Mides!S1661</f>
        <v>Guanagazapa</v>
      </c>
    </row>
    <row r="1671" spans="2:17" ht="15" thickBot="1" x14ac:dyDescent="0.35">
      <c r="B1671" s="92">
        <f>[9]Mides!E1662</f>
        <v>0</v>
      </c>
      <c r="C1671" s="93">
        <f>[9]Mides!D1662</f>
        <v>0</v>
      </c>
      <c r="D1671" s="94" t="str">
        <f>IF([9]Mides!F1662=1,"X"," ")</f>
        <v xml:space="preserve"> </v>
      </c>
      <c r="E1671" s="94" t="str">
        <f>IF([9]Mides!F1662=2,"X"," ")</f>
        <v xml:space="preserve"> </v>
      </c>
      <c r="F1671" s="95">
        <f>[9]Mides!B1662</f>
        <v>0</v>
      </c>
      <c r="G1671" s="94" t="str">
        <f>IF(AND([9]Mides!H1662&gt;=1,[9]Mides!H1662&lt;=14),"X"," ")</f>
        <v xml:space="preserve"> </v>
      </c>
      <c r="H1671" s="94" t="str">
        <f>IF(AND([9]Mides!H1662&gt;=14,[9]Mides!H1662&lt;=30),"X"," ")</f>
        <v xml:space="preserve"> </v>
      </c>
      <c r="I1671" s="94" t="str">
        <f>IF(AND([9]Mides!H1662&gt;=31,[9]Mides!H1662&lt;=60),"X","  ")</f>
        <v xml:space="preserve">  </v>
      </c>
      <c r="J1671" s="94" t="str">
        <f>IF([9]Mides!H1662&gt;60,"X", "  ")</f>
        <v xml:space="preserve">  </v>
      </c>
      <c r="K1671" s="96">
        <f>[9]Mides!N1662</f>
        <v>0</v>
      </c>
      <c r="L1671" s="96">
        <f>[9]Mides!K1662</f>
        <v>0</v>
      </c>
      <c r="M1671" s="96">
        <f>[9]Mides!L1662</f>
        <v>0</v>
      </c>
      <c r="N1671" s="96">
        <f>[9]Mides!M1662</f>
        <v>0</v>
      </c>
      <c r="O1671" s="96">
        <f t="shared" si="22"/>
        <v>0</v>
      </c>
      <c r="P1671" s="96">
        <f>[9]Mides!R1662</f>
        <v>0</v>
      </c>
      <c r="Q1671" s="96" t="str">
        <f>[9]Mides!S1662</f>
        <v>Iztapa</v>
      </c>
    </row>
    <row r="1672" spans="2:17" ht="15" thickBot="1" x14ac:dyDescent="0.35">
      <c r="B1672" s="92">
        <f>[9]Mides!E1663</f>
        <v>0</v>
      </c>
      <c r="C1672" s="93">
        <f>[9]Mides!D1663</f>
        <v>0</v>
      </c>
      <c r="D1672" s="94" t="str">
        <f>IF([9]Mides!F1663=1,"X"," ")</f>
        <v xml:space="preserve"> </v>
      </c>
      <c r="E1672" s="94" t="str">
        <f>IF([9]Mides!F1663=2,"X"," ")</f>
        <v xml:space="preserve"> </v>
      </c>
      <c r="F1672" s="95">
        <f>[9]Mides!B1663</f>
        <v>0</v>
      </c>
      <c r="G1672" s="94" t="str">
        <f>IF(AND([9]Mides!H1663&gt;=1,[9]Mides!H1663&lt;=14),"X"," ")</f>
        <v xml:space="preserve"> </v>
      </c>
      <c r="H1672" s="94" t="str">
        <f>IF(AND([9]Mides!H1663&gt;=14,[9]Mides!H1663&lt;=30),"X"," ")</f>
        <v xml:space="preserve"> </v>
      </c>
      <c r="I1672" s="94" t="str">
        <f>IF(AND([9]Mides!H1663&gt;=31,[9]Mides!H1663&lt;=60),"X","  ")</f>
        <v xml:space="preserve">  </v>
      </c>
      <c r="J1672" s="94" t="str">
        <f>IF([9]Mides!H1663&gt;60,"X", "  ")</f>
        <v xml:space="preserve">  </v>
      </c>
      <c r="K1672" s="96">
        <f>[9]Mides!N1663</f>
        <v>0</v>
      </c>
      <c r="L1672" s="96">
        <f>[9]Mides!K1663</f>
        <v>0</v>
      </c>
      <c r="M1672" s="96">
        <f>[9]Mides!L1663</f>
        <v>0</v>
      </c>
      <c r="N1672" s="96">
        <f>[9]Mides!M1663</f>
        <v>0</v>
      </c>
      <c r="O1672" s="96">
        <f t="shared" si="22"/>
        <v>0</v>
      </c>
      <c r="P1672" s="96">
        <f>[9]Mides!R1663</f>
        <v>0</v>
      </c>
      <c r="Q1672" s="96" t="str">
        <f>[9]Mides!S1663</f>
        <v>La Democracia</v>
      </c>
    </row>
    <row r="1673" spans="2:17" ht="15" thickBot="1" x14ac:dyDescent="0.35">
      <c r="B1673" s="92">
        <f>[9]Mides!E1664</f>
        <v>0</v>
      </c>
      <c r="C1673" s="93">
        <f>[9]Mides!D1664</f>
        <v>0</v>
      </c>
      <c r="D1673" s="94" t="str">
        <f>IF([9]Mides!F1664=1,"X"," ")</f>
        <v xml:space="preserve"> </v>
      </c>
      <c r="E1673" s="94" t="str">
        <f>IF([9]Mides!F1664=2,"X"," ")</f>
        <v xml:space="preserve"> </v>
      </c>
      <c r="F1673" s="95">
        <f>[9]Mides!B1664</f>
        <v>0</v>
      </c>
      <c r="G1673" s="94" t="str">
        <f>IF(AND([9]Mides!H1664&gt;=1,[9]Mides!H1664&lt;=14),"X"," ")</f>
        <v xml:space="preserve"> </v>
      </c>
      <c r="H1673" s="94" t="str">
        <f>IF(AND([9]Mides!H1664&gt;=14,[9]Mides!H1664&lt;=30),"X"," ")</f>
        <v xml:space="preserve"> </v>
      </c>
      <c r="I1673" s="94" t="str">
        <f>IF(AND([9]Mides!H1664&gt;=31,[9]Mides!H1664&lt;=60),"X","  ")</f>
        <v xml:space="preserve">  </v>
      </c>
      <c r="J1673" s="94" t="str">
        <f>IF([9]Mides!H1664&gt;60,"X", "  ")</f>
        <v xml:space="preserve">  </v>
      </c>
      <c r="K1673" s="96">
        <f>[9]Mides!N1664</f>
        <v>0</v>
      </c>
      <c r="L1673" s="96">
        <f>[9]Mides!K1664</f>
        <v>0</v>
      </c>
      <c r="M1673" s="96">
        <f>[9]Mides!L1664</f>
        <v>0</v>
      </c>
      <c r="N1673" s="96">
        <f>[9]Mides!M1664</f>
        <v>0</v>
      </c>
      <c r="O1673" s="96">
        <f t="shared" si="22"/>
        <v>0</v>
      </c>
      <c r="P1673" s="96">
        <f>[9]Mides!R1664</f>
        <v>0</v>
      </c>
      <c r="Q1673" s="96" t="str">
        <f>[9]Mides!S1664</f>
        <v>La Gomera</v>
      </c>
    </row>
    <row r="1674" spans="2:17" ht="15" thickBot="1" x14ac:dyDescent="0.35">
      <c r="B1674" s="92">
        <f>[9]Mides!E1665</f>
        <v>0</v>
      </c>
      <c r="C1674" s="93">
        <f>[9]Mides!D1665</f>
        <v>0</v>
      </c>
      <c r="D1674" s="94" t="str">
        <f>IF([9]Mides!F1665=1,"X"," ")</f>
        <v xml:space="preserve"> </v>
      </c>
      <c r="E1674" s="94" t="str">
        <f>IF([9]Mides!F1665=2,"X"," ")</f>
        <v xml:space="preserve"> </v>
      </c>
      <c r="F1674" s="95">
        <f>[9]Mides!B1665</f>
        <v>0</v>
      </c>
      <c r="G1674" s="94" t="str">
        <f>IF(AND([9]Mides!H1665&gt;=1,[9]Mides!H1665&lt;=14),"X"," ")</f>
        <v xml:space="preserve"> </v>
      </c>
      <c r="H1674" s="94" t="str">
        <f>IF(AND([9]Mides!H1665&gt;=14,[9]Mides!H1665&lt;=30),"X"," ")</f>
        <v xml:space="preserve"> </v>
      </c>
      <c r="I1674" s="94" t="str">
        <f>IF(AND([9]Mides!H1665&gt;=31,[9]Mides!H1665&lt;=60),"X","  ")</f>
        <v xml:space="preserve">  </v>
      </c>
      <c r="J1674" s="94" t="str">
        <f>IF([9]Mides!H1665&gt;60,"X", "  ")</f>
        <v xml:space="preserve">  </v>
      </c>
      <c r="K1674" s="96">
        <f>[9]Mides!N1665</f>
        <v>0</v>
      </c>
      <c r="L1674" s="96">
        <f>[9]Mides!K1665</f>
        <v>0</v>
      </c>
      <c r="M1674" s="96">
        <f>[9]Mides!L1665</f>
        <v>0</v>
      </c>
      <c r="N1674" s="96">
        <f>[9]Mides!M1665</f>
        <v>0</v>
      </c>
      <c r="O1674" s="96">
        <f t="shared" si="22"/>
        <v>0</v>
      </c>
      <c r="P1674" s="96">
        <f>[9]Mides!R1665</f>
        <v>0</v>
      </c>
      <c r="Q1674" s="96" t="str">
        <f>[9]Mides!S1665</f>
        <v>Masagua</v>
      </c>
    </row>
    <row r="1675" spans="2:17" ht="15" thickBot="1" x14ac:dyDescent="0.35">
      <c r="B1675" s="92">
        <f>[9]Mides!E1666</f>
        <v>0</v>
      </c>
      <c r="C1675" s="93">
        <f>[9]Mides!D1666</f>
        <v>0</v>
      </c>
      <c r="D1675" s="94" t="str">
        <f>IF([9]Mides!F1666=1,"X"," ")</f>
        <v xml:space="preserve"> </v>
      </c>
      <c r="E1675" s="94" t="str">
        <f>IF([9]Mides!F1666=2,"X"," ")</f>
        <v xml:space="preserve"> </v>
      </c>
      <c r="F1675" s="95">
        <f>[9]Mides!B1666</f>
        <v>0</v>
      </c>
      <c r="G1675" s="94" t="str">
        <f>IF(AND([9]Mides!H1666&gt;=1,[9]Mides!H1666&lt;=14),"X"," ")</f>
        <v xml:space="preserve"> </v>
      </c>
      <c r="H1675" s="94" t="str">
        <f>IF(AND([9]Mides!H1666&gt;=14,[9]Mides!H1666&lt;=30),"X"," ")</f>
        <v xml:space="preserve"> </v>
      </c>
      <c r="I1675" s="94" t="str">
        <f>IF(AND([9]Mides!H1666&gt;=31,[9]Mides!H1666&lt;=60),"X","  ")</f>
        <v xml:space="preserve">  </v>
      </c>
      <c r="J1675" s="94" t="str">
        <f>IF([9]Mides!H1666&gt;60,"X", "  ")</f>
        <v xml:space="preserve">  </v>
      </c>
      <c r="K1675" s="96">
        <f>[9]Mides!N1666</f>
        <v>0</v>
      </c>
      <c r="L1675" s="96">
        <f>[9]Mides!K1666</f>
        <v>0</v>
      </c>
      <c r="M1675" s="96">
        <f>[9]Mides!L1666</f>
        <v>0</v>
      </c>
      <c r="N1675" s="96">
        <f>[9]Mides!M1666</f>
        <v>0</v>
      </c>
      <c r="O1675" s="96">
        <f t="shared" si="22"/>
        <v>0</v>
      </c>
      <c r="P1675" s="96">
        <f>[9]Mides!R1666</f>
        <v>0</v>
      </c>
      <c r="Q1675" s="96" t="str">
        <f>[9]Mides!S1666</f>
        <v>Nueva Concepción</v>
      </c>
    </row>
    <row r="1676" spans="2:17" ht="15" thickBot="1" x14ac:dyDescent="0.35">
      <c r="B1676" s="92">
        <f>[9]Mides!E1667</f>
        <v>0</v>
      </c>
      <c r="C1676" s="93">
        <f>[9]Mides!D1667</f>
        <v>0</v>
      </c>
      <c r="D1676" s="94" t="str">
        <f>IF([9]Mides!F1667=1,"X"," ")</f>
        <v xml:space="preserve"> </v>
      </c>
      <c r="E1676" s="94" t="str">
        <f>IF([9]Mides!F1667=2,"X"," ")</f>
        <v xml:space="preserve"> </v>
      </c>
      <c r="F1676" s="95">
        <f>[9]Mides!B1667</f>
        <v>0</v>
      </c>
      <c r="G1676" s="94" t="str">
        <f>IF(AND([9]Mides!H1667&gt;=1,[9]Mides!H1667&lt;=14),"X"," ")</f>
        <v xml:space="preserve"> </v>
      </c>
      <c r="H1676" s="94" t="str">
        <f>IF(AND([9]Mides!H1667&gt;=14,[9]Mides!H1667&lt;=30),"X"," ")</f>
        <v xml:space="preserve"> </v>
      </c>
      <c r="I1676" s="94" t="str">
        <f>IF(AND([9]Mides!H1667&gt;=31,[9]Mides!H1667&lt;=60),"X","  ")</f>
        <v xml:space="preserve">  </v>
      </c>
      <c r="J1676" s="94" t="str">
        <f>IF([9]Mides!H1667&gt;60,"X", "  ")</f>
        <v xml:space="preserve">  </v>
      </c>
      <c r="K1676" s="96">
        <f>[9]Mides!N1667</f>
        <v>0</v>
      </c>
      <c r="L1676" s="96">
        <f>[9]Mides!K1667</f>
        <v>0</v>
      </c>
      <c r="M1676" s="96">
        <f>[9]Mides!L1667</f>
        <v>0</v>
      </c>
      <c r="N1676" s="96">
        <f>[9]Mides!M1667</f>
        <v>0</v>
      </c>
      <c r="O1676" s="96">
        <f t="shared" si="22"/>
        <v>0</v>
      </c>
      <c r="P1676" s="96">
        <f>[9]Mides!R1667</f>
        <v>0</v>
      </c>
      <c r="Q1676" s="96" t="str">
        <f>[9]Mides!S1667</f>
        <v>Palín</v>
      </c>
    </row>
    <row r="1677" spans="2:17" ht="15" thickBot="1" x14ac:dyDescent="0.35">
      <c r="B1677" s="92">
        <f>[9]Mides!E1668</f>
        <v>0</v>
      </c>
      <c r="C1677" s="93">
        <f>[9]Mides!D1668</f>
        <v>0</v>
      </c>
      <c r="D1677" s="94" t="str">
        <f>IF([9]Mides!F1668=1,"X"," ")</f>
        <v xml:space="preserve"> </v>
      </c>
      <c r="E1677" s="94" t="str">
        <f>IF([9]Mides!F1668=2,"X"," ")</f>
        <v xml:space="preserve"> </v>
      </c>
      <c r="F1677" s="95">
        <f>[9]Mides!B1668</f>
        <v>0</v>
      </c>
      <c r="G1677" s="94" t="str">
        <f>IF(AND([9]Mides!H1668&gt;=1,[9]Mides!H1668&lt;=14),"X"," ")</f>
        <v xml:space="preserve"> </v>
      </c>
      <c r="H1677" s="94" t="str">
        <f>IF(AND([9]Mides!H1668&gt;=14,[9]Mides!H1668&lt;=30),"X"," ")</f>
        <v xml:space="preserve"> </v>
      </c>
      <c r="I1677" s="94" t="str">
        <f>IF(AND([9]Mides!H1668&gt;=31,[9]Mides!H1668&lt;=60),"X","  ")</f>
        <v xml:space="preserve">  </v>
      </c>
      <c r="J1677" s="94" t="str">
        <f>IF([9]Mides!H1668&gt;60,"X", "  ")</f>
        <v xml:space="preserve">  </v>
      </c>
      <c r="K1677" s="96">
        <f>[9]Mides!N1668</f>
        <v>0</v>
      </c>
      <c r="L1677" s="96">
        <f>[9]Mides!K1668</f>
        <v>0</v>
      </c>
      <c r="M1677" s="96">
        <f>[9]Mides!L1668</f>
        <v>0</v>
      </c>
      <c r="N1677" s="96">
        <f>[9]Mides!M1668</f>
        <v>0</v>
      </c>
      <c r="O1677" s="96">
        <f t="shared" si="22"/>
        <v>0</v>
      </c>
      <c r="P1677" s="96">
        <f>[9]Mides!R1668</f>
        <v>0</v>
      </c>
      <c r="Q1677" s="96" t="str">
        <f>[9]Mides!S1668</f>
        <v>Puerto San José</v>
      </c>
    </row>
    <row r="1678" spans="2:17" ht="15" thickBot="1" x14ac:dyDescent="0.35">
      <c r="B1678" s="92">
        <f>[9]Mides!E1669</f>
        <v>0</v>
      </c>
      <c r="C1678" s="93">
        <f>[9]Mides!D1669</f>
        <v>0</v>
      </c>
      <c r="D1678" s="94" t="str">
        <f>IF([9]Mides!F1669=1,"X"," ")</f>
        <v xml:space="preserve"> </v>
      </c>
      <c r="E1678" s="94" t="str">
        <f>IF([9]Mides!F1669=2,"X"," ")</f>
        <v xml:space="preserve"> </v>
      </c>
      <c r="F1678" s="95">
        <f>[9]Mides!B1669</f>
        <v>0</v>
      </c>
      <c r="G1678" s="94" t="str">
        <f>IF(AND([9]Mides!H1669&gt;=1,[9]Mides!H1669&lt;=14),"X"," ")</f>
        <v xml:space="preserve"> </v>
      </c>
      <c r="H1678" s="94" t="str">
        <f>IF(AND([9]Mides!H1669&gt;=14,[9]Mides!H1669&lt;=30),"X"," ")</f>
        <v xml:space="preserve"> </v>
      </c>
      <c r="I1678" s="94" t="str">
        <f>IF(AND([9]Mides!H1669&gt;=31,[9]Mides!H1669&lt;=60),"X","  ")</f>
        <v xml:space="preserve">  </v>
      </c>
      <c r="J1678" s="94" t="str">
        <f>IF([9]Mides!H1669&gt;60,"X", "  ")</f>
        <v xml:space="preserve">  </v>
      </c>
      <c r="K1678" s="96">
        <f>[9]Mides!N1669</f>
        <v>0</v>
      </c>
      <c r="L1678" s="96">
        <f>[9]Mides!K1669</f>
        <v>0</v>
      </c>
      <c r="M1678" s="96">
        <f>[9]Mides!L1669</f>
        <v>0</v>
      </c>
      <c r="N1678" s="96">
        <f>[9]Mides!M1669</f>
        <v>0</v>
      </c>
      <c r="O1678" s="96">
        <f t="shared" si="22"/>
        <v>0</v>
      </c>
      <c r="P1678" s="96">
        <f>[9]Mides!R1669</f>
        <v>0</v>
      </c>
      <c r="Q1678" s="96" t="str">
        <f>[9]Mides!S1669</f>
        <v>San Vicente Pacaya</v>
      </c>
    </row>
    <row r="1679" spans="2:17" ht="15" thickBot="1" x14ac:dyDescent="0.35">
      <c r="B1679" s="92">
        <f>[9]Mides!E1670</f>
        <v>0</v>
      </c>
      <c r="C1679" s="93">
        <f>[9]Mides!D1670</f>
        <v>0</v>
      </c>
      <c r="D1679" s="94" t="str">
        <f>IF([9]Mides!F1670=1,"X"," ")</f>
        <v xml:space="preserve"> </v>
      </c>
      <c r="E1679" s="94" t="str">
        <f>IF([9]Mides!F1670=2,"X"," ")</f>
        <v xml:space="preserve"> </v>
      </c>
      <c r="F1679" s="95">
        <f>[9]Mides!B1670</f>
        <v>0</v>
      </c>
      <c r="G1679" s="94" t="str">
        <f>IF(AND([9]Mides!H1670&gt;=1,[9]Mides!H1670&lt;=14),"X"," ")</f>
        <v xml:space="preserve"> </v>
      </c>
      <c r="H1679" s="94" t="str">
        <f>IF(AND([9]Mides!H1670&gt;=14,[9]Mides!H1670&lt;=30),"X"," ")</f>
        <v xml:space="preserve"> </v>
      </c>
      <c r="I1679" s="94" t="str">
        <f>IF(AND([9]Mides!H1670&gt;=31,[9]Mides!H1670&lt;=60),"X","  ")</f>
        <v xml:space="preserve">  </v>
      </c>
      <c r="J1679" s="94" t="str">
        <f>IF([9]Mides!H1670&gt;60,"X", "  ")</f>
        <v xml:space="preserve">  </v>
      </c>
      <c r="K1679" s="96">
        <f>[9]Mides!N1670</f>
        <v>0</v>
      </c>
      <c r="L1679" s="96">
        <f>[9]Mides!K1670</f>
        <v>0</v>
      </c>
      <c r="M1679" s="96">
        <f>[9]Mides!L1670</f>
        <v>0</v>
      </c>
      <c r="N1679" s="96">
        <f>[9]Mides!M1670</f>
        <v>0</v>
      </c>
      <c r="O1679" s="96">
        <f t="shared" si="22"/>
        <v>0</v>
      </c>
      <c r="P1679" s="96">
        <f>[9]Mides!R1670</f>
        <v>0</v>
      </c>
      <c r="Q1679" s="96" t="str">
        <f>[9]Mides!S1670</f>
        <v>Santa Lucía Cotzumalguapa</v>
      </c>
    </row>
    <row r="1680" spans="2:17" ht="15" thickBot="1" x14ac:dyDescent="0.35">
      <c r="B1680" s="92">
        <f>[9]Mides!E1671</f>
        <v>0</v>
      </c>
      <c r="C1680" s="93">
        <f>[9]Mides!D1671</f>
        <v>0</v>
      </c>
      <c r="D1680" s="94" t="str">
        <f>IF([9]Mides!F1671=1,"X"," ")</f>
        <v xml:space="preserve"> </v>
      </c>
      <c r="E1680" s="94" t="str">
        <f>IF([9]Mides!F1671=2,"X"," ")</f>
        <v xml:space="preserve"> </v>
      </c>
      <c r="F1680" s="95">
        <f>[9]Mides!B1671</f>
        <v>0</v>
      </c>
      <c r="G1680" s="94" t="str">
        <f>IF(AND([9]Mides!H1671&gt;=1,[9]Mides!H1671&lt;=14),"X"," ")</f>
        <v xml:space="preserve"> </v>
      </c>
      <c r="H1680" s="94" t="str">
        <f>IF(AND([9]Mides!H1671&gt;=14,[9]Mides!H1671&lt;=30),"X"," ")</f>
        <v xml:space="preserve"> </v>
      </c>
      <c r="I1680" s="94" t="str">
        <f>IF(AND([9]Mides!H1671&gt;=31,[9]Mides!H1671&lt;=60),"X","  ")</f>
        <v xml:space="preserve">  </v>
      </c>
      <c r="J1680" s="94" t="str">
        <f>IF([9]Mides!H1671&gt;60,"X", "  ")</f>
        <v xml:space="preserve">  </v>
      </c>
      <c r="K1680" s="96">
        <f>[9]Mides!N1671</f>
        <v>0</v>
      </c>
      <c r="L1680" s="96">
        <f>[9]Mides!K1671</f>
        <v>0</v>
      </c>
      <c r="M1680" s="96">
        <f>[9]Mides!L1671</f>
        <v>0</v>
      </c>
      <c r="N1680" s="96">
        <f>[9]Mides!M1671</f>
        <v>0</v>
      </c>
      <c r="O1680" s="96">
        <f t="shared" si="22"/>
        <v>0</v>
      </c>
      <c r="P1680" s="96">
        <f>[9]Mides!R1671</f>
        <v>0</v>
      </c>
      <c r="Q1680" s="96" t="str">
        <f>[9]Mides!S1671</f>
        <v>Siquinalá</v>
      </c>
    </row>
    <row r="1681" spans="2:17" ht="15" thickBot="1" x14ac:dyDescent="0.35">
      <c r="B1681" s="92">
        <f>[9]Mides!E1672</f>
        <v>0</v>
      </c>
      <c r="C1681" s="93">
        <f>[9]Mides!D1672</f>
        <v>0</v>
      </c>
      <c r="D1681" s="94" t="str">
        <f>IF([9]Mides!F1672=1,"X"," ")</f>
        <v xml:space="preserve"> </v>
      </c>
      <c r="E1681" s="94" t="str">
        <f>IF([9]Mides!F1672=2,"X"," ")</f>
        <v xml:space="preserve"> </v>
      </c>
      <c r="F1681" s="95">
        <f>[9]Mides!B1672</f>
        <v>0</v>
      </c>
      <c r="G1681" s="94" t="str">
        <f>IF(AND([9]Mides!H1672&gt;=1,[9]Mides!H1672&lt;=14),"X"," ")</f>
        <v xml:space="preserve"> </v>
      </c>
      <c r="H1681" s="94" t="str">
        <f>IF(AND([9]Mides!H1672&gt;=14,[9]Mides!H1672&lt;=30),"X"," ")</f>
        <v xml:space="preserve"> </v>
      </c>
      <c r="I1681" s="94" t="str">
        <f>IF(AND([9]Mides!H1672&gt;=31,[9]Mides!H1672&lt;=60),"X","  ")</f>
        <v xml:space="preserve">  </v>
      </c>
      <c r="J1681" s="94" t="str">
        <f>IF([9]Mides!H1672&gt;60,"X", "  ")</f>
        <v xml:space="preserve">  </v>
      </c>
      <c r="K1681" s="96">
        <f>[9]Mides!N1672</f>
        <v>0</v>
      </c>
      <c r="L1681" s="96">
        <f>[9]Mides!K1672</f>
        <v>0</v>
      </c>
      <c r="M1681" s="96">
        <f>[9]Mides!L1672</f>
        <v>0</v>
      </c>
      <c r="N1681" s="96">
        <f>[9]Mides!M1672</f>
        <v>0</v>
      </c>
      <c r="O1681" s="96">
        <f t="shared" si="22"/>
        <v>0</v>
      </c>
      <c r="P1681" s="96">
        <f>[9]Mides!R1672</f>
        <v>0</v>
      </c>
      <c r="Q1681" s="96" t="str">
        <f>[9]Mides!S1672</f>
        <v>Tiquisate</v>
      </c>
    </row>
    <row r="1682" spans="2:17" ht="15" thickBot="1" x14ac:dyDescent="0.35">
      <c r="B1682" s="92">
        <f>[9]Mides!E1673</f>
        <v>0</v>
      </c>
      <c r="C1682" s="93">
        <f>[9]Mides!D1673</f>
        <v>0</v>
      </c>
      <c r="D1682" s="94" t="str">
        <f>IF([9]Mides!F1673=1,"X"," ")</f>
        <v xml:space="preserve"> </v>
      </c>
      <c r="E1682" s="94" t="str">
        <f>IF([9]Mides!F1673=2,"X"," ")</f>
        <v xml:space="preserve"> </v>
      </c>
      <c r="F1682" s="95">
        <f>[9]Mides!B1673</f>
        <v>0</v>
      </c>
      <c r="G1682" s="94" t="str">
        <f>IF(AND([9]Mides!H1673&gt;=1,[9]Mides!H1673&lt;=14),"X"," ")</f>
        <v xml:space="preserve"> </v>
      </c>
      <c r="H1682" s="94" t="str">
        <f>IF(AND([9]Mides!H1673&gt;=14,[9]Mides!H1673&lt;=30),"X"," ")</f>
        <v xml:space="preserve"> </v>
      </c>
      <c r="I1682" s="94" t="str">
        <f>IF(AND([9]Mides!H1673&gt;=31,[9]Mides!H1673&lt;=60),"X","  ")</f>
        <v xml:space="preserve">  </v>
      </c>
      <c r="J1682" s="94" t="str">
        <f>IF([9]Mides!H1673&gt;60,"X", "  ")</f>
        <v xml:space="preserve">  </v>
      </c>
      <c r="K1682" s="96">
        <f>[9]Mides!N1673</f>
        <v>0</v>
      </c>
      <c r="L1682" s="96">
        <f>[9]Mides!K1673</f>
        <v>0</v>
      </c>
      <c r="M1682" s="96">
        <f>[9]Mides!L1673</f>
        <v>0</v>
      </c>
      <c r="N1682" s="96">
        <f>[9]Mides!M1673</f>
        <v>0</v>
      </c>
      <c r="O1682" s="96">
        <f t="shared" si="22"/>
        <v>0</v>
      </c>
      <c r="P1682" s="96">
        <f>[9]Mides!R1673</f>
        <v>0</v>
      </c>
      <c r="Q1682" s="96" t="str">
        <f>[9]Mides!S1673</f>
        <v>Alotenango</v>
      </c>
    </row>
    <row r="1683" spans="2:17" ht="15" thickBot="1" x14ac:dyDescent="0.35">
      <c r="B1683" s="92">
        <f>[9]Mides!E1674</f>
        <v>0</v>
      </c>
      <c r="C1683" s="93">
        <f>[9]Mides!D1674</f>
        <v>0</v>
      </c>
      <c r="D1683" s="94" t="str">
        <f>IF([9]Mides!F1674=1,"X"," ")</f>
        <v xml:space="preserve"> </v>
      </c>
      <c r="E1683" s="94" t="str">
        <f>IF([9]Mides!F1674=2,"X"," ")</f>
        <v xml:space="preserve"> </v>
      </c>
      <c r="F1683" s="95">
        <f>[9]Mides!B1674</f>
        <v>0</v>
      </c>
      <c r="G1683" s="94" t="str">
        <f>IF(AND([9]Mides!H1674&gt;=1,[9]Mides!H1674&lt;=14),"X"," ")</f>
        <v xml:space="preserve"> </v>
      </c>
      <c r="H1683" s="94" t="str">
        <f>IF(AND([9]Mides!H1674&gt;=14,[9]Mides!H1674&lt;=30),"X"," ")</f>
        <v xml:space="preserve"> </v>
      </c>
      <c r="I1683" s="94" t="str">
        <f>IF(AND([9]Mides!H1674&gt;=31,[9]Mides!H1674&lt;=60),"X","  ")</f>
        <v xml:space="preserve">  </v>
      </c>
      <c r="J1683" s="94" t="str">
        <f>IF([9]Mides!H1674&gt;60,"X", "  ")</f>
        <v xml:space="preserve">  </v>
      </c>
      <c r="K1683" s="96">
        <f>[9]Mides!N1674</f>
        <v>0</v>
      </c>
      <c r="L1683" s="96">
        <f>[9]Mides!K1674</f>
        <v>0</v>
      </c>
      <c r="M1683" s="96">
        <f>[9]Mides!L1674</f>
        <v>0</v>
      </c>
      <c r="N1683" s="96">
        <f>[9]Mides!M1674</f>
        <v>0</v>
      </c>
      <c r="O1683" s="96">
        <f t="shared" si="22"/>
        <v>0</v>
      </c>
      <c r="P1683" s="96">
        <f>[9]Mides!R1674</f>
        <v>0</v>
      </c>
      <c r="Q1683" s="96" t="str">
        <f>[9]Mides!S1674</f>
        <v>Antigua Guatemala</v>
      </c>
    </row>
    <row r="1684" spans="2:17" ht="15" thickBot="1" x14ac:dyDescent="0.35">
      <c r="B1684" s="92">
        <f>[9]Mides!E1675</f>
        <v>0</v>
      </c>
      <c r="C1684" s="93">
        <f>[9]Mides!D1675</f>
        <v>0</v>
      </c>
      <c r="D1684" s="94" t="str">
        <f>IF([9]Mides!F1675=1,"X"," ")</f>
        <v xml:space="preserve"> </v>
      </c>
      <c r="E1684" s="94" t="str">
        <f>IF([9]Mides!F1675=2,"X"," ")</f>
        <v xml:space="preserve"> </v>
      </c>
      <c r="F1684" s="95">
        <f>[9]Mides!B1675</f>
        <v>0</v>
      </c>
      <c r="G1684" s="94" t="str">
        <f>IF(AND([9]Mides!H1675&gt;=1,[9]Mides!H1675&lt;=14),"X"," ")</f>
        <v xml:space="preserve"> </v>
      </c>
      <c r="H1684" s="94" t="str">
        <f>IF(AND([9]Mides!H1675&gt;=14,[9]Mides!H1675&lt;=30),"X"," ")</f>
        <v xml:space="preserve"> </v>
      </c>
      <c r="I1684" s="94" t="str">
        <f>IF(AND([9]Mides!H1675&gt;=31,[9]Mides!H1675&lt;=60),"X","  ")</f>
        <v xml:space="preserve">  </v>
      </c>
      <c r="J1684" s="94" t="str">
        <f>IF([9]Mides!H1675&gt;60,"X", "  ")</f>
        <v xml:space="preserve">  </v>
      </c>
      <c r="K1684" s="96">
        <f>[9]Mides!N1675</f>
        <v>0</v>
      </c>
      <c r="L1684" s="96">
        <f>[9]Mides!K1675</f>
        <v>0</v>
      </c>
      <c r="M1684" s="96">
        <f>[9]Mides!L1675</f>
        <v>0</v>
      </c>
      <c r="N1684" s="96">
        <f>[9]Mides!M1675</f>
        <v>0</v>
      </c>
      <c r="O1684" s="96">
        <f t="shared" si="22"/>
        <v>0</v>
      </c>
      <c r="P1684" s="96">
        <f>[9]Mides!R1675</f>
        <v>0</v>
      </c>
      <c r="Q1684" s="96" t="str">
        <f>[9]Mides!S1675</f>
        <v>Ciudad Vieja</v>
      </c>
    </row>
    <row r="1685" spans="2:17" ht="15" thickBot="1" x14ac:dyDescent="0.35">
      <c r="B1685" s="92">
        <f>[9]Mides!E1676</f>
        <v>0</v>
      </c>
      <c r="C1685" s="93">
        <f>[9]Mides!D1676</f>
        <v>0</v>
      </c>
      <c r="D1685" s="94" t="str">
        <f>IF([9]Mides!F1676=1,"X"," ")</f>
        <v xml:space="preserve"> </v>
      </c>
      <c r="E1685" s="94" t="str">
        <f>IF([9]Mides!F1676=2,"X"," ")</f>
        <v xml:space="preserve"> </v>
      </c>
      <c r="F1685" s="95">
        <f>[9]Mides!B1676</f>
        <v>0</v>
      </c>
      <c r="G1685" s="94" t="str">
        <f>IF(AND([9]Mides!H1676&gt;=1,[9]Mides!H1676&lt;=14),"X"," ")</f>
        <v xml:space="preserve"> </v>
      </c>
      <c r="H1685" s="94" t="str">
        <f>IF(AND([9]Mides!H1676&gt;=14,[9]Mides!H1676&lt;=30),"X"," ")</f>
        <v xml:space="preserve"> </v>
      </c>
      <c r="I1685" s="94" t="str">
        <f>IF(AND([9]Mides!H1676&gt;=31,[9]Mides!H1676&lt;=60),"X","  ")</f>
        <v xml:space="preserve">  </v>
      </c>
      <c r="J1685" s="94" t="str">
        <f>IF([9]Mides!H1676&gt;60,"X", "  ")</f>
        <v xml:space="preserve">  </v>
      </c>
      <c r="K1685" s="96">
        <f>[9]Mides!N1676</f>
        <v>0</v>
      </c>
      <c r="L1685" s="96">
        <f>[9]Mides!K1676</f>
        <v>0</v>
      </c>
      <c r="M1685" s="96">
        <f>[9]Mides!L1676</f>
        <v>0</v>
      </c>
      <c r="N1685" s="96">
        <f>[9]Mides!M1676</f>
        <v>0</v>
      </c>
      <c r="O1685" s="96">
        <f t="shared" si="22"/>
        <v>0</v>
      </c>
      <c r="P1685" s="96">
        <f>[9]Mides!R1676</f>
        <v>0</v>
      </c>
      <c r="Q1685" s="96" t="str">
        <f>[9]Mides!S1676</f>
        <v>Jocotenango</v>
      </c>
    </row>
    <row r="1686" spans="2:17" ht="15" thickBot="1" x14ac:dyDescent="0.35">
      <c r="B1686" s="92">
        <f>[9]Mides!E1677</f>
        <v>0</v>
      </c>
      <c r="C1686" s="93">
        <f>[9]Mides!D1677</f>
        <v>0</v>
      </c>
      <c r="D1686" s="94" t="str">
        <f>IF([9]Mides!F1677=1,"X"," ")</f>
        <v xml:space="preserve"> </v>
      </c>
      <c r="E1686" s="94" t="str">
        <f>IF([9]Mides!F1677=2,"X"," ")</f>
        <v xml:space="preserve"> </v>
      </c>
      <c r="F1686" s="95">
        <f>[9]Mides!B1677</f>
        <v>0</v>
      </c>
      <c r="G1686" s="94" t="str">
        <f>IF(AND([9]Mides!H1677&gt;=1,[9]Mides!H1677&lt;=14),"X"," ")</f>
        <v xml:space="preserve"> </v>
      </c>
      <c r="H1686" s="94" t="str">
        <f>IF(AND([9]Mides!H1677&gt;=14,[9]Mides!H1677&lt;=30),"X"," ")</f>
        <v xml:space="preserve"> </v>
      </c>
      <c r="I1686" s="94" t="str">
        <f>IF(AND([9]Mides!H1677&gt;=31,[9]Mides!H1677&lt;=60),"X","  ")</f>
        <v xml:space="preserve">  </v>
      </c>
      <c r="J1686" s="94" t="str">
        <f>IF([9]Mides!H1677&gt;60,"X", "  ")</f>
        <v xml:space="preserve">  </v>
      </c>
      <c r="K1686" s="96">
        <f>[9]Mides!N1677</f>
        <v>0</v>
      </c>
      <c r="L1686" s="96">
        <f>[9]Mides!K1677</f>
        <v>0</v>
      </c>
      <c r="M1686" s="96">
        <f>[9]Mides!L1677</f>
        <v>0</v>
      </c>
      <c r="N1686" s="96">
        <f>[9]Mides!M1677</f>
        <v>0</v>
      </c>
      <c r="O1686" s="96">
        <f t="shared" si="22"/>
        <v>0</v>
      </c>
      <c r="P1686" s="96">
        <f>[9]Mides!R1677</f>
        <v>0</v>
      </c>
      <c r="Q1686" s="96" t="str">
        <f>[9]Mides!S1677</f>
        <v>Magdalena Milpas Altas</v>
      </c>
    </row>
    <row r="1687" spans="2:17" ht="15" thickBot="1" x14ac:dyDescent="0.35">
      <c r="B1687" s="92">
        <f>[9]Mides!E1678</f>
        <v>0</v>
      </c>
      <c r="C1687" s="93">
        <f>[9]Mides!D1678</f>
        <v>0</v>
      </c>
      <c r="D1687" s="94" t="str">
        <f>IF([9]Mides!F1678=1,"X"," ")</f>
        <v xml:space="preserve"> </v>
      </c>
      <c r="E1687" s="94" t="str">
        <f>IF([9]Mides!F1678=2,"X"," ")</f>
        <v xml:space="preserve"> </v>
      </c>
      <c r="F1687" s="95">
        <f>[9]Mides!B1678</f>
        <v>0</v>
      </c>
      <c r="G1687" s="94" t="str">
        <f>IF(AND([9]Mides!H1678&gt;=1,[9]Mides!H1678&lt;=14),"X"," ")</f>
        <v xml:space="preserve"> </v>
      </c>
      <c r="H1687" s="94" t="str">
        <f>IF(AND([9]Mides!H1678&gt;=14,[9]Mides!H1678&lt;=30),"X"," ")</f>
        <v xml:space="preserve"> </v>
      </c>
      <c r="I1687" s="94" t="str">
        <f>IF(AND([9]Mides!H1678&gt;=31,[9]Mides!H1678&lt;=60),"X","  ")</f>
        <v xml:space="preserve">  </v>
      </c>
      <c r="J1687" s="94" t="str">
        <f>IF([9]Mides!H1678&gt;60,"X", "  ")</f>
        <v xml:space="preserve">  </v>
      </c>
      <c r="K1687" s="96">
        <f>[9]Mides!N1678</f>
        <v>0</v>
      </c>
      <c r="L1687" s="96">
        <f>[9]Mides!K1678</f>
        <v>0</v>
      </c>
      <c r="M1687" s="96">
        <f>[9]Mides!L1678</f>
        <v>0</v>
      </c>
      <c r="N1687" s="96">
        <f>[9]Mides!M1678</f>
        <v>0</v>
      </c>
      <c r="O1687" s="96">
        <f t="shared" si="22"/>
        <v>0</v>
      </c>
      <c r="P1687" s="96">
        <f>[9]Mides!R1678</f>
        <v>0</v>
      </c>
      <c r="Q1687" s="96" t="str">
        <f>[9]Mides!S1678</f>
        <v>Pastores</v>
      </c>
    </row>
    <row r="1688" spans="2:17" ht="15" thickBot="1" x14ac:dyDescent="0.35">
      <c r="B1688" s="92">
        <f>[9]Mides!E1679</f>
        <v>0</v>
      </c>
      <c r="C1688" s="93">
        <f>[9]Mides!D1679</f>
        <v>0</v>
      </c>
      <c r="D1688" s="94" t="str">
        <f>IF([9]Mides!F1679=1,"X"," ")</f>
        <v xml:space="preserve"> </v>
      </c>
      <c r="E1688" s="94" t="str">
        <f>IF([9]Mides!F1679=2,"X"," ")</f>
        <v xml:space="preserve"> </v>
      </c>
      <c r="F1688" s="95">
        <f>[9]Mides!B1679</f>
        <v>0</v>
      </c>
      <c r="G1688" s="94" t="str">
        <f>IF(AND([9]Mides!H1679&gt;=1,[9]Mides!H1679&lt;=14),"X"," ")</f>
        <v xml:space="preserve"> </v>
      </c>
      <c r="H1688" s="94" t="str">
        <f>IF(AND([9]Mides!H1679&gt;=14,[9]Mides!H1679&lt;=30),"X"," ")</f>
        <v xml:space="preserve"> </v>
      </c>
      <c r="I1688" s="94" t="str">
        <f>IF(AND([9]Mides!H1679&gt;=31,[9]Mides!H1679&lt;=60),"X","  ")</f>
        <v xml:space="preserve">  </v>
      </c>
      <c r="J1688" s="94" t="str">
        <f>IF([9]Mides!H1679&gt;60,"X", "  ")</f>
        <v xml:space="preserve">  </v>
      </c>
      <c r="K1688" s="96">
        <f>[9]Mides!N1679</f>
        <v>0</v>
      </c>
      <c r="L1688" s="96">
        <f>[9]Mides!K1679</f>
        <v>0</v>
      </c>
      <c r="M1688" s="96">
        <f>[9]Mides!L1679</f>
        <v>0</v>
      </c>
      <c r="N1688" s="96">
        <f>[9]Mides!M1679</f>
        <v>0</v>
      </c>
      <c r="O1688" s="96">
        <f t="shared" si="22"/>
        <v>0</v>
      </c>
      <c r="P1688" s="96">
        <f>[9]Mides!R1679</f>
        <v>0</v>
      </c>
      <c r="Q1688" s="96" t="str">
        <f>[9]Mides!S1679</f>
        <v>San Antonio Aguas Calientes</v>
      </c>
    </row>
    <row r="1689" spans="2:17" ht="15" thickBot="1" x14ac:dyDescent="0.35">
      <c r="B1689" s="92">
        <f>[9]Mides!E1680</f>
        <v>0</v>
      </c>
      <c r="C1689" s="93">
        <f>[9]Mides!D1680</f>
        <v>0</v>
      </c>
      <c r="D1689" s="94" t="str">
        <f>IF([9]Mides!F1680=1,"X"," ")</f>
        <v xml:space="preserve"> </v>
      </c>
      <c r="E1689" s="94" t="str">
        <f>IF([9]Mides!F1680=2,"X"," ")</f>
        <v xml:space="preserve"> </v>
      </c>
      <c r="F1689" s="95">
        <f>[9]Mides!B1680</f>
        <v>0</v>
      </c>
      <c r="G1689" s="94" t="str">
        <f>IF(AND([9]Mides!H1680&gt;=1,[9]Mides!H1680&lt;=14),"X"," ")</f>
        <v xml:space="preserve"> </v>
      </c>
      <c r="H1689" s="94" t="str">
        <f>IF(AND([9]Mides!H1680&gt;=14,[9]Mides!H1680&lt;=30),"X"," ")</f>
        <v xml:space="preserve"> </v>
      </c>
      <c r="I1689" s="94" t="str">
        <f>IF(AND([9]Mides!H1680&gt;=31,[9]Mides!H1680&lt;=60),"X","  ")</f>
        <v xml:space="preserve">  </v>
      </c>
      <c r="J1689" s="94" t="str">
        <f>IF([9]Mides!H1680&gt;60,"X", "  ")</f>
        <v xml:space="preserve">  </v>
      </c>
      <c r="K1689" s="96">
        <f>[9]Mides!N1680</f>
        <v>0</v>
      </c>
      <c r="L1689" s="96">
        <f>[9]Mides!K1680</f>
        <v>0</v>
      </c>
      <c r="M1689" s="96">
        <f>[9]Mides!L1680</f>
        <v>0</v>
      </c>
      <c r="N1689" s="96">
        <f>[9]Mides!M1680</f>
        <v>0</v>
      </c>
      <c r="O1689" s="96">
        <f t="shared" si="22"/>
        <v>0</v>
      </c>
      <c r="P1689" s="96">
        <f>[9]Mides!R1680</f>
        <v>0</v>
      </c>
      <c r="Q1689" s="96" t="str">
        <f>[9]Mides!S1680</f>
        <v>San Bartolomé Milpas Altas</v>
      </c>
    </row>
    <row r="1690" spans="2:17" ht="15" thickBot="1" x14ac:dyDescent="0.35">
      <c r="B1690" s="92">
        <f>[9]Mides!E1681</f>
        <v>0</v>
      </c>
      <c r="C1690" s="93">
        <f>[9]Mides!D1681</f>
        <v>0</v>
      </c>
      <c r="D1690" s="94" t="str">
        <f>IF([9]Mides!F1681=1,"X"," ")</f>
        <v xml:space="preserve"> </v>
      </c>
      <c r="E1690" s="94" t="str">
        <f>IF([9]Mides!F1681=2,"X"," ")</f>
        <v xml:space="preserve"> </v>
      </c>
      <c r="F1690" s="95">
        <f>[9]Mides!B1681</f>
        <v>0</v>
      </c>
      <c r="G1690" s="94" t="str">
        <f>IF(AND([9]Mides!H1681&gt;=1,[9]Mides!H1681&lt;=14),"X"," ")</f>
        <v xml:space="preserve"> </v>
      </c>
      <c r="H1690" s="94" t="str">
        <f>IF(AND([9]Mides!H1681&gt;=14,[9]Mides!H1681&lt;=30),"X"," ")</f>
        <v xml:space="preserve"> </v>
      </c>
      <c r="I1690" s="94" t="str">
        <f>IF(AND([9]Mides!H1681&gt;=31,[9]Mides!H1681&lt;=60),"X","  ")</f>
        <v xml:space="preserve">  </v>
      </c>
      <c r="J1690" s="94" t="str">
        <f>IF([9]Mides!H1681&gt;60,"X", "  ")</f>
        <v xml:space="preserve">  </v>
      </c>
      <c r="K1690" s="96">
        <f>[9]Mides!N1681</f>
        <v>0</v>
      </c>
      <c r="L1690" s="96">
        <f>[9]Mides!K1681</f>
        <v>0</v>
      </c>
      <c r="M1690" s="96">
        <f>[9]Mides!L1681</f>
        <v>0</v>
      </c>
      <c r="N1690" s="96">
        <f>[9]Mides!M1681</f>
        <v>0</v>
      </c>
      <c r="O1690" s="96">
        <f t="shared" si="22"/>
        <v>0</v>
      </c>
      <c r="P1690" s="96">
        <f>[9]Mides!R1681</f>
        <v>0</v>
      </c>
      <c r="Q1690" s="96" t="str">
        <f>[9]Mides!S1681</f>
        <v>San Lucas Sacatepéquez</v>
      </c>
    </row>
    <row r="1691" spans="2:17" ht="15" thickBot="1" x14ac:dyDescent="0.35">
      <c r="B1691" s="92">
        <f>[9]Mides!E1682</f>
        <v>0</v>
      </c>
      <c r="C1691" s="93">
        <f>[9]Mides!D1682</f>
        <v>0</v>
      </c>
      <c r="D1691" s="94" t="str">
        <f>IF([9]Mides!F1682=1,"X"," ")</f>
        <v xml:space="preserve"> </v>
      </c>
      <c r="E1691" s="94" t="str">
        <f>IF([9]Mides!F1682=2,"X"," ")</f>
        <v xml:space="preserve"> </v>
      </c>
      <c r="F1691" s="95">
        <f>[9]Mides!B1682</f>
        <v>0</v>
      </c>
      <c r="G1691" s="94" t="str">
        <f>IF(AND([9]Mides!H1682&gt;=1,[9]Mides!H1682&lt;=14),"X"," ")</f>
        <v xml:space="preserve"> </v>
      </c>
      <c r="H1691" s="94" t="str">
        <f>IF(AND([9]Mides!H1682&gt;=14,[9]Mides!H1682&lt;=30),"X"," ")</f>
        <v xml:space="preserve"> </v>
      </c>
      <c r="I1691" s="94" t="str">
        <f>IF(AND([9]Mides!H1682&gt;=31,[9]Mides!H1682&lt;=60),"X","  ")</f>
        <v xml:space="preserve">  </v>
      </c>
      <c r="J1691" s="94" t="str">
        <f>IF([9]Mides!H1682&gt;60,"X", "  ")</f>
        <v xml:space="preserve">  </v>
      </c>
      <c r="K1691" s="96">
        <f>[9]Mides!N1682</f>
        <v>0</v>
      </c>
      <c r="L1691" s="96">
        <f>[9]Mides!K1682</f>
        <v>0</v>
      </c>
      <c r="M1691" s="96">
        <f>[9]Mides!L1682</f>
        <v>0</v>
      </c>
      <c r="N1691" s="96">
        <f>[9]Mides!M1682</f>
        <v>0</v>
      </c>
      <c r="O1691" s="96">
        <f t="shared" si="22"/>
        <v>0</v>
      </c>
      <c r="P1691" s="96">
        <f>[9]Mides!R1682</f>
        <v>0</v>
      </c>
      <c r="Q1691" s="96" t="str">
        <f>[9]Mides!S1682</f>
        <v>San Miguel Dueñas</v>
      </c>
    </row>
    <row r="1692" spans="2:17" ht="15" thickBot="1" x14ac:dyDescent="0.35">
      <c r="B1692" s="92">
        <f>[9]Mides!E1683</f>
        <v>0</v>
      </c>
      <c r="C1692" s="93">
        <f>[9]Mides!D1683</f>
        <v>0</v>
      </c>
      <c r="D1692" s="94" t="str">
        <f>IF([9]Mides!F1683=1,"X"," ")</f>
        <v xml:space="preserve"> </v>
      </c>
      <c r="E1692" s="94" t="str">
        <f>IF([9]Mides!F1683=2,"X"," ")</f>
        <v xml:space="preserve"> </v>
      </c>
      <c r="F1692" s="95">
        <f>[9]Mides!B1683</f>
        <v>0</v>
      </c>
      <c r="G1692" s="94" t="str">
        <f>IF(AND([9]Mides!H1683&gt;=1,[9]Mides!H1683&lt;=14),"X"," ")</f>
        <v xml:space="preserve"> </v>
      </c>
      <c r="H1692" s="94" t="str">
        <f>IF(AND([9]Mides!H1683&gt;=14,[9]Mides!H1683&lt;=30),"X"," ")</f>
        <v xml:space="preserve"> </v>
      </c>
      <c r="I1692" s="94" t="str">
        <f>IF(AND([9]Mides!H1683&gt;=31,[9]Mides!H1683&lt;=60),"X","  ")</f>
        <v xml:space="preserve">  </v>
      </c>
      <c r="J1692" s="94" t="str">
        <f>IF([9]Mides!H1683&gt;60,"X", "  ")</f>
        <v xml:space="preserve">  </v>
      </c>
      <c r="K1692" s="96">
        <f>[9]Mides!N1683</f>
        <v>0</v>
      </c>
      <c r="L1692" s="96">
        <f>[9]Mides!K1683</f>
        <v>0</v>
      </c>
      <c r="M1692" s="96">
        <f>[9]Mides!L1683</f>
        <v>0</v>
      </c>
      <c r="N1692" s="96">
        <f>[9]Mides!M1683</f>
        <v>0</v>
      </c>
      <c r="O1692" s="96">
        <f t="shared" si="22"/>
        <v>0</v>
      </c>
      <c r="P1692" s="96">
        <f>[9]Mides!R1683</f>
        <v>0</v>
      </c>
      <c r="Q1692" s="96" t="str">
        <f>[9]Mides!S1683</f>
        <v>Santa Catarina Barahona</v>
      </c>
    </row>
    <row r="1693" spans="2:17" ht="15" thickBot="1" x14ac:dyDescent="0.35">
      <c r="B1693" s="92">
        <f>[9]Mides!E1684</f>
        <v>0</v>
      </c>
      <c r="C1693" s="93">
        <f>[9]Mides!D1684</f>
        <v>0</v>
      </c>
      <c r="D1693" s="94" t="str">
        <f>IF([9]Mides!F1684=1,"X"," ")</f>
        <v xml:space="preserve"> </v>
      </c>
      <c r="E1693" s="94" t="str">
        <f>IF([9]Mides!F1684=2,"X"," ")</f>
        <v xml:space="preserve"> </v>
      </c>
      <c r="F1693" s="95">
        <f>[9]Mides!B1684</f>
        <v>0</v>
      </c>
      <c r="G1693" s="94" t="str">
        <f>IF(AND([9]Mides!H1684&gt;=1,[9]Mides!H1684&lt;=14),"X"," ")</f>
        <v xml:space="preserve"> </v>
      </c>
      <c r="H1693" s="94" t="str">
        <f>IF(AND([9]Mides!H1684&gt;=14,[9]Mides!H1684&lt;=30),"X"," ")</f>
        <v xml:space="preserve"> </v>
      </c>
      <c r="I1693" s="94" t="str">
        <f>IF(AND([9]Mides!H1684&gt;=31,[9]Mides!H1684&lt;=60),"X","  ")</f>
        <v xml:space="preserve">  </v>
      </c>
      <c r="J1693" s="94" t="str">
        <f>IF([9]Mides!H1684&gt;60,"X", "  ")</f>
        <v xml:space="preserve">  </v>
      </c>
      <c r="K1693" s="96">
        <f>[9]Mides!N1684</f>
        <v>0</v>
      </c>
      <c r="L1693" s="96">
        <f>[9]Mides!K1684</f>
        <v>0</v>
      </c>
      <c r="M1693" s="96">
        <f>[9]Mides!L1684</f>
        <v>0</v>
      </c>
      <c r="N1693" s="96">
        <f>[9]Mides!M1684</f>
        <v>0</v>
      </c>
      <c r="O1693" s="96">
        <f t="shared" si="22"/>
        <v>0</v>
      </c>
      <c r="P1693" s="96">
        <f>[9]Mides!R1684</f>
        <v>0</v>
      </c>
      <c r="Q1693" s="96" t="str">
        <f>[9]Mides!S1684</f>
        <v>Santa Lucía Milpas Altas</v>
      </c>
    </row>
    <row r="1694" spans="2:17" ht="15" thickBot="1" x14ac:dyDescent="0.35">
      <c r="B1694" s="92">
        <f>[9]Mides!E1685</f>
        <v>0</v>
      </c>
      <c r="C1694" s="93">
        <f>[9]Mides!D1685</f>
        <v>0</v>
      </c>
      <c r="D1694" s="94" t="str">
        <f>IF([9]Mides!F1685=1,"X"," ")</f>
        <v xml:space="preserve"> </v>
      </c>
      <c r="E1694" s="94" t="str">
        <f>IF([9]Mides!F1685=2,"X"," ")</f>
        <v xml:space="preserve"> </v>
      </c>
      <c r="F1694" s="95">
        <f>[9]Mides!B1685</f>
        <v>0</v>
      </c>
      <c r="G1694" s="94" t="str">
        <f>IF(AND([9]Mides!H1685&gt;=1,[9]Mides!H1685&lt;=14),"X"," ")</f>
        <v xml:space="preserve"> </v>
      </c>
      <c r="H1694" s="94" t="str">
        <f>IF(AND([9]Mides!H1685&gt;=14,[9]Mides!H1685&lt;=30),"X"," ")</f>
        <v xml:space="preserve"> </v>
      </c>
      <c r="I1694" s="94" t="str">
        <f>IF(AND([9]Mides!H1685&gt;=31,[9]Mides!H1685&lt;=60),"X","  ")</f>
        <v xml:space="preserve">  </v>
      </c>
      <c r="J1694" s="94" t="str">
        <f>IF([9]Mides!H1685&gt;60,"X", "  ")</f>
        <v xml:space="preserve">  </v>
      </c>
      <c r="K1694" s="96">
        <f>[9]Mides!N1685</f>
        <v>0</v>
      </c>
      <c r="L1694" s="96">
        <f>[9]Mides!K1685</f>
        <v>0</v>
      </c>
      <c r="M1694" s="96">
        <f>[9]Mides!L1685</f>
        <v>0</v>
      </c>
      <c r="N1694" s="96">
        <f>[9]Mides!M1685</f>
        <v>0</v>
      </c>
      <c r="O1694" s="96">
        <f t="shared" si="22"/>
        <v>0</v>
      </c>
      <c r="P1694" s="96">
        <f>[9]Mides!R1685</f>
        <v>0</v>
      </c>
      <c r="Q1694" s="96" t="str">
        <f>[9]Mides!S1685</f>
        <v>Santa María de Jesús</v>
      </c>
    </row>
    <row r="1695" spans="2:17" ht="15" thickBot="1" x14ac:dyDescent="0.35">
      <c r="B1695" s="92">
        <f>[9]Mides!E1686</f>
        <v>0</v>
      </c>
      <c r="C1695" s="93">
        <f>[9]Mides!D1686</f>
        <v>0</v>
      </c>
      <c r="D1695" s="94" t="str">
        <f>IF([9]Mides!F1686=1,"X"," ")</f>
        <v xml:space="preserve"> </v>
      </c>
      <c r="E1695" s="94" t="str">
        <f>IF([9]Mides!F1686=2,"X"," ")</f>
        <v xml:space="preserve"> </v>
      </c>
      <c r="F1695" s="95">
        <f>[9]Mides!B1686</f>
        <v>0</v>
      </c>
      <c r="G1695" s="94" t="str">
        <f>IF(AND([9]Mides!H1686&gt;=1,[9]Mides!H1686&lt;=14),"X"," ")</f>
        <v xml:space="preserve"> </v>
      </c>
      <c r="H1695" s="94" t="str">
        <f>IF(AND([9]Mides!H1686&gt;=14,[9]Mides!H1686&lt;=30),"X"," ")</f>
        <v xml:space="preserve"> </v>
      </c>
      <c r="I1695" s="94" t="str">
        <f>IF(AND([9]Mides!H1686&gt;=31,[9]Mides!H1686&lt;=60),"X","  ")</f>
        <v xml:space="preserve">  </v>
      </c>
      <c r="J1695" s="94" t="str">
        <f>IF([9]Mides!H1686&gt;60,"X", "  ")</f>
        <v xml:space="preserve">  </v>
      </c>
      <c r="K1695" s="96">
        <f>[9]Mides!N1686</f>
        <v>0</v>
      </c>
      <c r="L1695" s="96">
        <f>[9]Mides!K1686</f>
        <v>0</v>
      </c>
      <c r="M1695" s="96">
        <f>[9]Mides!L1686</f>
        <v>0</v>
      </c>
      <c r="N1695" s="96">
        <f>[9]Mides!M1686</f>
        <v>0</v>
      </c>
      <c r="O1695" s="96">
        <f t="shared" si="22"/>
        <v>0</v>
      </c>
      <c r="P1695" s="96">
        <f>[9]Mides!R1686</f>
        <v>0</v>
      </c>
      <c r="Q1695" s="96" t="str">
        <f>[9]Mides!S1686</f>
        <v>Santiago Sacatepéquez</v>
      </c>
    </row>
    <row r="1696" spans="2:17" ht="15" thickBot="1" x14ac:dyDescent="0.35">
      <c r="B1696" s="92">
        <f>[9]Mides!E1687</f>
        <v>0</v>
      </c>
      <c r="C1696" s="93">
        <f>[9]Mides!D1687</f>
        <v>0</v>
      </c>
      <c r="D1696" s="94" t="str">
        <f>IF([9]Mides!F1687=1,"X"," ")</f>
        <v xml:space="preserve"> </v>
      </c>
      <c r="E1696" s="94" t="str">
        <f>IF([9]Mides!F1687=2,"X"," ")</f>
        <v xml:space="preserve"> </v>
      </c>
      <c r="F1696" s="95">
        <f>[9]Mides!B1687</f>
        <v>0</v>
      </c>
      <c r="G1696" s="94" t="str">
        <f>IF(AND([9]Mides!H1687&gt;=1,[9]Mides!H1687&lt;=14),"X"," ")</f>
        <v xml:space="preserve"> </v>
      </c>
      <c r="H1696" s="94" t="str">
        <f>IF(AND([9]Mides!H1687&gt;=14,[9]Mides!H1687&lt;=30),"X"," ")</f>
        <v xml:space="preserve"> </v>
      </c>
      <c r="I1696" s="94" t="str">
        <f>IF(AND([9]Mides!H1687&gt;=31,[9]Mides!H1687&lt;=60),"X","  ")</f>
        <v xml:space="preserve">  </v>
      </c>
      <c r="J1696" s="94" t="str">
        <f>IF([9]Mides!H1687&gt;60,"X", "  ")</f>
        <v xml:space="preserve">  </v>
      </c>
      <c r="K1696" s="96">
        <f>[9]Mides!N1687</f>
        <v>0</v>
      </c>
      <c r="L1696" s="96">
        <f>[9]Mides!K1687</f>
        <v>0</v>
      </c>
      <c r="M1696" s="96">
        <f>[9]Mides!L1687</f>
        <v>0</v>
      </c>
      <c r="N1696" s="96">
        <f>[9]Mides!M1687</f>
        <v>0</v>
      </c>
      <c r="O1696" s="96">
        <f t="shared" si="22"/>
        <v>0</v>
      </c>
      <c r="P1696" s="96">
        <f>[9]Mides!R1687</f>
        <v>0</v>
      </c>
      <c r="Q1696" s="96" t="str">
        <f>[9]Mides!S1687</f>
        <v>Santo Domingo Xenacoj</v>
      </c>
    </row>
    <row r="1697" spans="2:17" ht="15" thickBot="1" x14ac:dyDescent="0.35">
      <c r="B1697" s="92">
        <f>[9]Mides!E1688</f>
        <v>0</v>
      </c>
      <c r="C1697" s="93">
        <f>[9]Mides!D1688</f>
        <v>0</v>
      </c>
      <c r="D1697" s="94" t="str">
        <f>IF([9]Mides!F1688=1,"X"," ")</f>
        <v xml:space="preserve"> </v>
      </c>
      <c r="E1697" s="94" t="str">
        <f>IF([9]Mides!F1688=2,"X"," ")</f>
        <v xml:space="preserve"> </v>
      </c>
      <c r="F1697" s="95">
        <f>[9]Mides!B1688</f>
        <v>0</v>
      </c>
      <c r="G1697" s="94" t="str">
        <f>IF(AND([9]Mides!H1688&gt;=1,[9]Mides!H1688&lt;=14),"X"," ")</f>
        <v xml:space="preserve"> </v>
      </c>
      <c r="H1697" s="94" t="str">
        <f>IF(AND([9]Mides!H1688&gt;=14,[9]Mides!H1688&lt;=30),"X"," ")</f>
        <v xml:space="preserve"> </v>
      </c>
      <c r="I1697" s="94" t="str">
        <f>IF(AND([9]Mides!H1688&gt;=31,[9]Mides!H1688&lt;=60),"X","  ")</f>
        <v xml:space="preserve">  </v>
      </c>
      <c r="J1697" s="94" t="str">
        <f>IF([9]Mides!H1688&gt;60,"X", "  ")</f>
        <v xml:space="preserve">  </v>
      </c>
      <c r="K1697" s="96">
        <f>[9]Mides!N1688</f>
        <v>0</v>
      </c>
      <c r="L1697" s="96">
        <f>[9]Mides!K1688</f>
        <v>0</v>
      </c>
      <c r="M1697" s="96">
        <f>[9]Mides!L1688</f>
        <v>0</v>
      </c>
      <c r="N1697" s="96">
        <f>[9]Mides!M1688</f>
        <v>0</v>
      </c>
      <c r="O1697" s="96">
        <f t="shared" si="22"/>
        <v>0</v>
      </c>
      <c r="P1697" s="96">
        <f>[9]Mides!R1688</f>
        <v>0</v>
      </c>
      <c r="Q1697" s="96" t="str">
        <f>[9]Mides!S1688</f>
        <v>Sumpango</v>
      </c>
    </row>
    <row r="1698" spans="2:17" ht="15" thickBot="1" x14ac:dyDescent="0.35">
      <c r="B1698" s="92">
        <f>[9]Mides!E1689</f>
        <v>0</v>
      </c>
      <c r="C1698" s="93">
        <f>[9]Mides!D1689</f>
        <v>0</v>
      </c>
      <c r="D1698" s="94" t="str">
        <f>IF([9]Mides!F1689=1,"X"," ")</f>
        <v xml:space="preserve"> </v>
      </c>
      <c r="E1698" s="94" t="str">
        <f>IF([9]Mides!F1689=2,"X"," ")</f>
        <v xml:space="preserve"> </v>
      </c>
      <c r="F1698" s="95">
        <f>[9]Mides!B1689</f>
        <v>0</v>
      </c>
      <c r="G1698" s="94" t="str">
        <f>IF(AND([9]Mides!H1689&gt;=1,[9]Mides!H1689&lt;=14),"X"," ")</f>
        <v xml:space="preserve"> </v>
      </c>
      <c r="H1698" s="94" t="str">
        <f>IF(AND([9]Mides!H1689&gt;=14,[9]Mides!H1689&lt;=30),"X"," ")</f>
        <v xml:space="preserve"> </v>
      </c>
      <c r="I1698" s="94" t="str">
        <f>IF(AND([9]Mides!H1689&gt;=31,[9]Mides!H1689&lt;=60),"X","  ")</f>
        <v xml:space="preserve">  </v>
      </c>
      <c r="J1698" s="94" t="str">
        <f>IF([9]Mides!H1689&gt;60,"X", "  ")</f>
        <v xml:space="preserve">  </v>
      </c>
      <c r="K1698" s="96">
        <f>[9]Mides!N1689</f>
        <v>0</v>
      </c>
      <c r="L1698" s="96">
        <f>[9]Mides!K1689</f>
        <v>0</v>
      </c>
      <c r="M1698" s="96">
        <f>[9]Mides!L1689</f>
        <v>0</v>
      </c>
      <c r="N1698" s="96">
        <f>[9]Mides!M1689</f>
        <v>0</v>
      </c>
      <c r="O1698" s="96">
        <f t="shared" si="22"/>
        <v>0</v>
      </c>
      <c r="P1698" s="96">
        <f>[9]Mides!R1689</f>
        <v>0</v>
      </c>
      <c r="Q1698" s="96" t="str">
        <f>[9]Mides!S1689</f>
        <v>Champerico</v>
      </c>
    </row>
    <row r="1699" spans="2:17" ht="15" thickBot="1" x14ac:dyDescent="0.35">
      <c r="B1699" s="92">
        <f>[9]Mides!E1690</f>
        <v>0</v>
      </c>
      <c r="C1699" s="93">
        <f>[9]Mides!D1690</f>
        <v>0</v>
      </c>
      <c r="D1699" s="94" t="str">
        <f>IF([9]Mides!F1690=1,"X"," ")</f>
        <v xml:space="preserve"> </v>
      </c>
      <c r="E1699" s="94" t="str">
        <f>IF([9]Mides!F1690=2,"X"," ")</f>
        <v xml:space="preserve"> </v>
      </c>
      <c r="F1699" s="95">
        <f>[9]Mides!B1690</f>
        <v>0</v>
      </c>
      <c r="G1699" s="94" t="str">
        <f>IF(AND([9]Mides!H1690&gt;=1,[9]Mides!H1690&lt;=14),"X"," ")</f>
        <v xml:space="preserve"> </v>
      </c>
      <c r="H1699" s="94" t="str">
        <f>IF(AND([9]Mides!H1690&gt;=14,[9]Mides!H1690&lt;=30),"X"," ")</f>
        <v xml:space="preserve"> </v>
      </c>
      <c r="I1699" s="94" t="str">
        <f>IF(AND([9]Mides!H1690&gt;=31,[9]Mides!H1690&lt;=60),"X","  ")</f>
        <v xml:space="preserve">  </v>
      </c>
      <c r="J1699" s="94" t="str">
        <f>IF([9]Mides!H1690&gt;60,"X", "  ")</f>
        <v xml:space="preserve">  </v>
      </c>
      <c r="K1699" s="96">
        <f>[9]Mides!N1690</f>
        <v>0</v>
      </c>
      <c r="L1699" s="96">
        <f>[9]Mides!K1690</f>
        <v>0</v>
      </c>
      <c r="M1699" s="96">
        <f>[9]Mides!L1690</f>
        <v>0</v>
      </c>
      <c r="N1699" s="96">
        <f>[9]Mides!M1690</f>
        <v>0</v>
      </c>
      <c r="O1699" s="96">
        <f t="shared" si="22"/>
        <v>0</v>
      </c>
      <c r="P1699" s="96">
        <f>[9]Mides!R1690</f>
        <v>0</v>
      </c>
      <c r="Q1699" s="96" t="str">
        <f>[9]Mides!S1690</f>
        <v>El Asintal</v>
      </c>
    </row>
    <row r="1700" spans="2:17" ht="15" thickBot="1" x14ac:dyDescent="0.35">
      <c r="B1700" s="92">
        <f>[9]Mides!E1691</f>
        <v>0</v>
      </c>
      <c r="C1700" s="93">
        <f>[9]Mides!D1691</f>
        <v>0</v>
      </c>
      <c r="D1700" s="94" t="str">
        <f>IF([9]Mides!F1691=1,"X"," ")</f>
        <v xml:space="preserve"> </v>
      </c>
      <c r="E1700" s="94" t="str">
        <f>IF([9]Mides!F1691=2,"X"," ")</f>
        <v xml:space="preserve"> </v>
      </c>
      <c r="F1700" s="95">
        <f>[9]Mides!B1691</f>
        <v>0</v>
      </c>
      <c r="G1700" s="94" t="str">
        <f>IF(AND([9]Mides!H1691&gt;=1,[9]Mides!H1691&lt;=14),"X"," ")</f>
        <v xml:space="preserve"> </v>
      </c>
      <c r="H1700" s="94" t="str">
        <f>IF(AND([9]Mides!H1691&gt;=14,[9]Mides!H1691&lt;=30),"X"," ")</f>
        <v xml:space="preserve"> </v>
      </c>
      <c r="I1700" s="94" t="str">
        <f>IF(AND([9]Mides!H1691&gt;=31,[9]Mides!H1691&lt;=60),"X","  ")</f>
        <v xml:space="preserve">  </v>
      </c>
      <c r="J1700" s="94" t="str">
        <f>IF([9]Mides!H1691&gt;60,"X", "  ")</f>
        <v xml:space="preserve">  </v>
      </c>
      <c r="K1700" s="96">
        <f>[9]Mides!N1691</f>
        <v>0</v>
      </c>
      <c r="L1700" s="96">
        <f>[9]Mides!K1691</f>
        <v>0</v>
      </c>
      <c r="M1700" s="96">
        <f>[9]Mides!L1691</f>
        <v>0</v>
      </c>
      <c r="N1700" s="96">
        <f>[9]Mides!M1691</f>
        <v>0</v>
      </c>
      <c r="O1700" s="96">
        <f t="shared" si="22"/>
        <v>0</v>
      </c>
      <c r="P1700" s="96">
        <f>[9]Mides!R1691</f>
        <v>0</v>
      </c>
      <c r="Q1700" s="96" t="str">
        <f>[9]Mides!S1691</f>
        <v>Nuevo San Carlos</v>
      </c>
    </row>
    <row r="1701" spans="2:17" ht="15" thickBot="1" x14ac:dyDescent="0.35">
      <c r="B1701" s="92">
        <f>[9]Mides!E1692</f>
        <v>0</v>
      </c>
      <c r="C1701" s="93">
        <f>[9]Mides!D1692</f>
        <v>0</v>
      </c>
      <c r="D1701" s="94" t="str">
        <f>IF([9]Mides!F1692=1,"X"," ")</f>
        <v xml:space="preserve"> </v>
      </c>
      <c r="E1701" s="94" t="str">
        <f>IF([9]Mides!F1692=2,"X"," ")</f>
        <v xml:space="preserve"> </v>
      </c>
      <c r="F1701" s="95">
        <f>[9]Mides!B1692</f>
        <v>0</v>
      </c>
      <c r="G1701" s="94" t="str">
        <f>IF(AND([9]Mides!H1692&gt;=1,[9]Mides!H1692&lt;=14),"X"," ")</f>
        <v xml:space="preserve"> </v>
      </c>
      <c r="H1701" s="94" t="str">
        <f>IF(AND([9]Mides!H1692&gt;=14,[9]Mides!H1692&lt;=30),"X"," ")</f>
        <v xml:space="preserve"> </v>
      </c>
      <c r="I1701" s="94" t="str">
        <f>IF(AND([9]Mides!H1692&gt;=31,[9]Mides!H1692&lt;=60),"X","  ")</f>
        <v xml:space="preserve">  </v>
      </c>
      <c r="J1701" s="94" t="str">
        <f>IF([9]Mides!H1692&gt;60,"X", "  ")</f>
        <v xml:space="preserve">  </v>
      </c>
      <c r="K1701" s="96">
        <f>[9]Mides!N1692</f>
        <v>0</v>
      </c>
      <c r="L1701" s="96">
        <f>[9]Mides!K1692</f>
        <v>0</v>
      </c>
      <c r="M1701" s="96">
        <f>[9]Mides!L1692</f>
        <v>0</v>
      </c>
      <c r="N1701" s="96">
        <f>[9]Mides!M1692</f>
        <v>0</v>
      </c>
      <c r="O1701" s="96">
        <f t="shared" si="22"/>
        <v>0</v>
      </c>
      <c r="P1701" s="96">
        <f>[9]Mides!R1692</f>
        <v>0</v>
      </c>
      <c r="Q1701" s="96" t="str">
        <f>[9]Mides!S1692</f>
        <v>Retalhuleu</v>
      </c>
    </row>
    <row r="1702" spans="2:17" ht="15" thickBot="1" x14ac:dyDescent="0.35">
      <c r="B1702" s="92">
        <f>[9]Mides!E1693</f>
        <v>0</v>
      </c>
      <c r="C1702" s="93">
        <f>[9]Mides!D1693</f>
        <v>0</v>
      </c>
      <c r="D1702" s="94" t="str">
        <f>IF([9]Mides!F1693=1,"X"," ")</f>
        <v xml:space="preserve"> </v>
      </c>
      <c r="E1702" s="94" t="str">
        <f>IF([9]Mides!F1693=2,"X"," ")</f>
        <v xml:space="preserve"> </v>
      </c>
      <c r="F1702" s="95">
        <f>[9]Mides!B1693</f>
        <v>0</v>
      </c>
      <c r="G1702" s="94" t="str">
        <f>IF(AND([9]Mides!H1693&gt;=1,[9]Mides!H1693&lt;=14),"X"," ")</f>
        <v xml:space="preserve"> </v>
      </c>
      <c r="H1702" s="94" t="str">
        <f>IF(AND([9]Mides!H1693&gt;=14,[9]Mides!H1693&lt;=30),"X"," ")</f>
        <v xml:space="preserve"> </v>
      </c>
      <c r="I1702" s="94" t="str">
        <f>IF(AND([9]Mides!H1693&gt;=31,[9]Mides!H1693&lt;=60),"X","  ")</f>
        <v xml:space="preserve">  </v>
      </c>
      <c r="J1702" s="94" t="str">
        <f>IF([9]Mides!H1693&gt;60,"X", "  ")</f>
        <v xml:space="preserve">  </v>
      </c>
      <c r="K1702" s="96">
        <f>[9]Mides!N1693</f>
        <v>0</v>
      </c>
      <c r="L1702" s="96">
        <f>[9]Mides!K1693</f>
        <v>0</v>
      </c>
      <c r="M1702" s="96">
        <f>[9]Mides!L1693</f>
        <v>0</v>
      </c>
      <c r="N1702" s="96">
        <f>[9]Mides!M1693</f>
        <v>0</v>
      </c>
      <c r="O1702" s="96">
        <f t="shared" si="22"/>
        <v>0</v>
      </c>
      <c r="P1702" s="96">
        <f>[9]Mides!R1693</f>
        <v>0</v>
      </c>
      <c r="Q1702" s="96" t="str">
        <f>[9]Mides!S1693</f>
        <v>San Andrés Villa Seca</v>
      </c>
    </row>
    <row r="1703" spans="2:17" ht="15" thickBot="1" x14ac:dyDescent="0.35">
      <c r="B1703" s="92">
        <f>[9]Mides!E1694</f>
        <v>0</v>
      </c>
      <c r="C1703" s="93">
        <f>[9]Mides!D1694</f>
        <v>0</v>
      </c>
      <c r="D1703" s="94" t="str">
        <f>IF([9]Mides!F1694=1,"X"," ")</f>
        <v xml:space="preserve"> </v>
      </c>
      <c r="E1703" s="94" t="str">
        <f>IF([9]Mides!F1694=2,"X"," ")</f>
        <v xml:space="preserve"> </v>
      </c>
      <c r="F1703" s="95">
        <f>[9]Mides!B1694</f>
        <v>0</v>
      </c>
      <c r="G1703" s="94" t="str">
        <f>IF(AND([9]Mides!H1694&gt;=1,[9]Mides!H1694&lt;=14),"X"," ")</f>
        <v xml:space="preserve"> </v>
      </c>
      <c r="H1703" s="94" t="str">
        <f>IF(AND([9]Mides!H1694&gt;=14,[9]Mides!H1694&lt;=30),"X"," ")</f>
        <v xml:space="preserve"> </v>
      </c>
      <c r="I1703" s="94" t="str">
        <f>IF(AND([9]Mides!H1694&gt;=31,[9]Mides!H1694&lt;=60),"X","  ")</f>
        <v xml:space="preserve">  </v>
      </c>
      <c r="J1703" s="94" t="str">
        <f>IF([9]Mides!H1694&gt;60,"X", "  ")</f>
        <v xml:space="preserve">  </v>
      </c>
      <c r="K1703" s="96">
        <f>[9]Mides!N1694</f>
        <v>0</v>
      </c>
      <c r="L1703" s="96">
        <f>[9]Mides!K1694</f>
        <v>0</v>
      </c>
      <c r="M1703" s="96">
        <f>[9]Mides!L1694</f>
        <v>0</v>
      </c>
      <c r="N1703" s="96">
        <f>[9]Mides!M1694</f>
        <v>0</v>
      </c>
      <c r="O1703" s="96">
        <f t="shared" si="22"/>
        <v>0</v>
      </c>
      <c r="P1703" s="96">
        <f>[9]Mides!R1694</f>
        <v>0</v>
      </c>
      <c r="Q1703" s="96" t="str">
        <f>[9]Mides!S1694</f>
        <v>San Martín Zapotitlán</v>
      </c>
    </row>
    <row r="1704" spans="2:17" ht="15" thickBot="1" x14ac:dyDescent="0.35">
      <c r="B1704" s="92">
        <f>[9]Mides!E1695</f>
        <v>0</v>
      </c>
      <c r="C1704" s="93">
        <f>[9]Mides!D1695</f>
        <v>0</v>
      </c>
      <c r="D1704" s="94" t="str">
        <f>IF([9]Mides!F1695=1,"X"," ")</f>
        <v xml:space="preserve"> </v>
      </c>
      <c r="E1704" s="94" t="str">
        <f>IF([9]Mides!F1695=2,"X"," ")</f>
        <v xml:space="preserve"> </v>
      </c>
      <c r="F1704" s="95">
        <f>[9]Mides!B1695</f>
        <v>0</v>
      </c>
      <c r="G1704" s="94" t="str">
        <f>IF(AND([9]Mides!H1695&gt;=1,[9]Mides!H1695&lt;=14),"X"," ")</f>
        <v xml:space="preserve"> </v>
      </c>
      <c r="H1704" s="94" t="str">
        <f>IF(AND([9]Mides!H1695&gt;=14,[9]Mides!H1695&lt;=30),"X"," ")</f>
        <v xml:space="preserve"> </v>
      </c>
      <c r="I1704" s="94" t="str">
        <f>IF(AND([9]Mides!H1695&gt;=31,[9]Mides!H1695&lt;=60),"X","  ")</f>
        <v xml:space="preserve">  </v>
      </c>
      <c r="J1704" s="94" t="str">
        <f>IF([9]Mides!H1695&gt;60,"X", "  ")</f>
        <v xml:space="preserve">  </v>
      </c>
      <c r="K1704" s="96">
        <f>[9]Mides!N1695</f>
        <v>0</v>
      </c>
      <c r="L1704" s="96">
        <f>[9]Mides!K1695</f>
        <v>0</v>
      </c>
      <c r="M1704" s="96">
        <f>[9]Mides!L1695</f>
        <v>0</v>
      </c>
      <c r="N1704" s="96">
        <f>[9]Mides!M1695</f>
        <v>0</v>
      </c>
      <c r="O1704" s="96">
        <f t="shared" si="22"/>
        <v>0</v>
      </c>
      <c r="P1704" s="96">
        <f>[9]Mides!R1695</f>
        <v>0</v>
      </c>
      <c r="Q1704" s="96" t="str">
        <f>[9]Mides!S1695</f>
        <v>San Felipe</v>
      </c>
    </row>
    <row r="1705" spans="2:17" ht="15" thickBot="1" x14ac:dyDescent="0.35">
      <c r="B1705" s="92">
        <f>[9]Mides!E1696</f>
        <v>0</v>
      </c>
      <c r="C1705" s="93">
        <f>[9]Mides!D1696</f>
        <v>0</v>
      </c>
      <c r="D1705" s="94" t="str">
        <f>IF([9]Mides!F1696=1,"X"," ")</f>
        <v xml:space="preserve"> </v>
      </c>
      <c r="E1705" s="94" t="str">
        <f>IF([9]Mides!F1696=2,"X"," ")</f>
        <v xml:space="preserve"> </v>
      </c>
      <c r="F1705" s="95">
        <f>[9]Mides!B1696</f>
        <v>0</v>
      </c>
      <c r="G1705" s="94" t="str">
        <f>IF(AND([9]Mides!H1696&gt;=1,[9]Mides!H1696&lt;=14),"X"," ")</f>
        <v xml:space="preserve"> </v>
      </c>
      <c r="H1705" s="94" t="str">
        <f>IF(AND([9]Mides!H1696&gt;=14,[9]Mides!H1696&lt;=30),"X"," ")</f>
        <v xml:space="preserve"> </v>
      </c>
      <c r="I1705" s="94" t="str">
        <f>IF(AND([9]Mides!H1696&gt;=31,[9]Mides!H1696&lt;=60),"X","  ")</f>
        <v xml:space="preserve">  </v>
      </c>
      <c r="J1705" s="94" t="str">
        <f>IF([9]Mides!H1696&gt;60,"X", "  ")</f>
        <v xml:space="preserve">  </v>
      </c>
      <c r="K1705" s="96">
        <f>[9]Mides!N1696</f>
        <v>0</v>
      </c>
      <c r="L1705" s="96">
        <f>[9]Mides!K1696</f>
        <v>0</v>
      </c>
      <c r="M1705" s="96">
        <f>[9]Mides!L1696</f>
        <v>0</v>
      </c>
      <c r="N1705" s="96">
        <f>[9]Mides!M1696</f>
        <v>0</v>
      </c>
      <c r="O1705" s="96">
        <f t="shared" si="22"/>
        <v>0</v>
      </c>
      <c r="P1705" s="96">
        <f>[9]Mides!R1696</f>
        <v>0</v>
      </c>
      <c r="Q1705" s="96" t="str">
        <f>[9]Mides!S1696</f>
        <v>San Sebastián</v>
      </c>
    </row>
    <row r="1706" spans="2:17" ht="15" thickBot="1" x14ac:dyDescent="0.35">
      <c r="B1706" s="92">
        <f>[9]Mides!E1697</f>
        <v>0</v>
      </c>
      <c r="C1706" s="93">
        <f>[9]Mides!D1697</f>
        <v>0</v>
      </c>
      <c r="D1706" s="94" t="str">
        <f>IF([9]Mides!F1697=1,"X"," ")</f>
        <v xml:space="preserve"> </v>
      </c>
      <c r="E1706" s="94" t="str">
        <f>IF([9]Mides!F1697=2,"X"," ")</f>
        <v xml:space="preserve"> </v>
      </c>
      <c r="F1706" s="95">
        <f>[9]Mides!B1697</f>
        <v>0</v>
      </c>
      <c r="G1706" s="94" t="str">
        <f>IF(AND([9]Mides!H1697&gt;=1,[9]Mides!H1697&lt;=14),"X"," ")</f>
        <v xml:space="preserve"> </v>
      </c>
      <c r="H1706" s="94" t="str">
        <f>IF(AND([9]Mides!H1697&gt;=14,[9]Mides!H1697&lt;=30),"X"," ")</f>
        <v xml:space="preserve"> </v>
      </c>
      <c r="I1706" s="94" t="str">
        <f>IF(AND([9]Mides!H1697&gt;=31,[9]Mides!H1697&lt;=60),"X","  ")</f>
        <v xml:space="preserve">  </v>
      </c>
      <c r="J1706" s="94" t="str">
        <f>IF([9]Mides!H1697&gt;60,"X", "  ")</f>
        <v xml:space="preserve">  </v>
      </c>
      <c r="K1706" s="96">
        <f>[9]Mides!N1697</f>
        <v>0</v>
      </c>
      <c r="L1706" s="96">
        <f>[9]Mides!K1697</f>
        <v>0</v>
      </c>
      <c r="M1706" s="96">
        <f>[9]Mides!L1697</f>
        <v>0</v>
      </c>
      <c r="N1706" s="96">
        <f>[9]Mides!M1697</f>
        <v>0</v>
      </c>
      <c r="O1706" s="96">
        <f t="shared" si="22"/>
        <v>0</v>
      </c>
      <c r="P1706" s="96">
        <f>[9]Mides!R1697</f>
        <v>0</v>
      </c>
      <c r="Q1706" s="96" t="str">
        <f>[9]Mides!S1697</f>
        <v>Santa Cruz Muluá</v>
      </c>
    </row>
    <row r="1707" spans="2:17" ht="15" thickBot="1" x14ac:dyDescent="0.35">
      <c r="B1707" s="92">
        <f>[9]Mides!E1698</f>
        <v>0</v>
      </c>
      <c r="C1707" s="93">
        <f>[9]Mides!D1698</f>
        <v>0</v>
      </c>
      <c r="D1707" s="94" t="str">
        <f>IF([9]Mides!F1698=1,"X"," ")</f>
        <v xml:space="preserve"> </v>
      </c>
      <c r="E1707" s="94" t="str">
        <f>IF([9]Mides!F1698=2,"X"," ")</f>
        <v xml:space="preserve"> </v>
      </c>
      <c r="F1707" s="95">
        <f>[9]Mides!B1698</f>
        <v>0</v>
      </c>
      <c r="G1707" s="94" t="str">
        <f>IF(AND([9]Mides!H1698&gt;=1,[9]Mides!H1698&lt;=14),"X"," ")</f>
        <v xml:space="preserve"> </v>
      </c>
      <c r="H1707" s="94" t="str">
        <f>IF(AND([9]Mides!H1698&gt;=14,[9]Mides!H1698&lt;=30),"X"," ")</f>
        <v xml:space="preserve"> </v>
      </c>
      <c r="I1707" s="94" t="str">
        <f>IF(AND([9]Mides!H1698&gt;=31,[9]Mides!H1698&lt;=60),"X","  ")</f>
        <v xml:space="preserve">  </v>
      </c>
      <c r="J1707" s="94" t="str">
        <f>IF([9]Mides!H1698&gt;60,"X", "  ")</f>
        <v xml:space="preserve">  </v>
      </c>
      <c r="K1707" s="96">
        <f>[9]Mides!N1698</f>
        <v>0</v>
      </c>
      <c r="L1707" s="96">
        <f>[9]Mides!K1698</f>
        <v>0</v>
      </c>
      <c r="M1707" s="96">
        <f>[9]Mides!L1698</f>
        <v>0</v>
      </c>
      <c r="N1707" s="96">
        <f>[9]Mides!M1698</f>
        <v>0</v>
      </c>
      <c r="O1707" s="96">
        <f t="shared" si="22"/>
        <v>0</v>
      </c>
      <c r="P1707" s="96">
        <f>[9]Mides!R1698</f>
        <v>0</v>
      </c>
      <c r="Q1707" s="96" t="str">
        <f>[9]Mides!S1698</f>
        <v>San Marcos</v>
      </c>
    </row>
    <row r="1708" spans="2:17" ht="15" thickBot="1" x14ac:dyDescent="0.35">
      <c r="B1708" s="92">
        <f>[9]Mides!E1699</f>
        <v>0</v>
      </c>
      <c r="C1708" s="93">
        <f>[9]Mides!D1699</f>
        <v>0</v>
      </c>
      <c r="D1708" s="94" t="str">
        <f>IF([9]Mides!F1699=1,"X"," ")</f>
        <v xml:space="preserve"> </v>
      </c>
      <c r="E1708" s="94" t="str">
        <f>IF([9]Mides!F1699=2,"X"," ")</f>
        <v xml:space="preserve"> </v>
      </c>
      <c r="F1708" s="95">
        <f>[9]Mides!B1699</f>
        <v>0</v>
      </c>
      <c r="G1708" s="94" t="str">
        <f>IF(AND([9]Mides!H1699&gt;=1,[9]Mides!H1699&lt;=14),"X"," ")</f>
        <v xml:space="preserve"> </v>
      </c>
      <c r="H1708" s="94" t="str">
        <f>IF(AND([9]Mides!H1699&gt;=14,[9]Mides!H1699&lt;=30),"X"," ")</f>
        <v xml:space="preserve"> </v>
      </c>
      <c r="I1708" s="94" t="str">
        <f>IF(AND([9]Mides!H1699&gt;=31,[9]Mides!H1699&lt;=60),"X","  ")</f>
        <v xml:space="preserve">  </v>
      </c>
      <c r="J1708" s="94" t="str">
        <f>IF([9]Mides!H1699&gt;60,"X", "  ")</f>
        <v xml:space="preserve">  </v>
      </c>
      <c r="K1708" s="96">
        <f>[9]Mides!N1699</f>
        <v>0</v>
      </c>
      <c r="L1708" s="96">
        <f>[9]Mides!K1699</f>
        <v>0</v>
      </c>
      <c r="M1708" s="96">
        <f>[9]Mides!L1699</f>
        <v>0</v>
      </c>
      <c r="N1708" s="96">
        <f>[9]Mides!M1699</f>
        <v>0</v>
      </c>
      <c r="O1708" s="96">
        <f t="shared" si="22"/>
        <v>0</v>
      </c>
      <c r="P1708" s="96">
        <f>[9]Mides!R1699</f>
        <v>0</v>
      </c>
      <c r="Q1708" s="96" t="str">
        <f>[9]Mides!S1699</f>
        <v>Ayutla</v>
      </c>
    </row>
    <row r="1709" spans="2:17" ht="15" thickBot="1" x14ac:dyDescent="0.35">
      <c r="B1709" s="92">
        <f>[9]Mides!E1700</f>
        <v>0</v>
      </c>
      <c r="C1709" s="93">
        <f>[9]Mides!D1700</f>
        <v>0</v>
      </c>
      <c r="D1709" s="94" t="str">
        <f>IF([9]Mides!F1700=1,"X"," ")</f>
        <v xml:space="preserve"> </v>
      </c>
      <c r="E1709" s="94" t="str">
        <f>IF([9]Mides!F1700=2,"X"," ")</f>
        <v xml:space="preserve"> </v>
      </c>
      <c r="F1709" s="95">
        <f>[9]Mides!B1700</f>
        <v>0</v>
      </c>
      <c r="G1709" s="94" t="str">
        <f>IF(AND([9]Mides!H1700&gt;=1,[9]Mides!H1700&lt;=14),"X"," ")</f>
        <v xml:space="preserve"> </v>
      </c>
      <c r="H1709" s="94" t="str">
        <f>IF(AND([9]Mides!H1700&gt;=14,[9]Mides!H1700&lt;=30),"X"," ")</f>
        <v xml:space="preserve"> </v>
      </c>
      <c r="I1709" s="94" t="str">
        <f>IF(AND([9]Mides!H1700&gt;=31,[9]Mides!H1700&lt;=60),"X","  ")</f>
        <v xml:space="preserve">  </v>
      </c>
      <c r="J1709" s="94" t="str">
        <f>IF([9]Mides!H1700&gt;60,"X", "  ")</f>
        <v xml:space="preserve">  </v>
      </c>
      <c r="K1709" s="96">
        <f>[9]Mides!N1700</f>
        <v>0</v>
      </c>
      <c r="L1709" s="96">
        <f>[9]Mides!K1700</f>
        <v>0</v>
      </c>
      <c r="M1709" s="96">
        <f>[9]Mides!L1700</f>
        <v>0</v>
      </c>
      <c r="N1709" s="96">
        <f>[9]Mides!M1700</f>
        <v>0</v>
      </c>
      <c r="O1709" s="96">
        <f t="shared" si="22"/>
        <v>0</v>
      </c>
      <c r="P1709" s="96">
        <f>[9]Mides!R1700</f>
        <v>0</v>
      </c>
      <c r="Q1709" s="96" t="str">
        <f>[9]Mides!S1700</f>
        <v>Catarina</v>
      </c>
    </row>
    <row r="1710" spans="2:17" ht="15" thickBot="1" x14ac:dyDescent="0.35">
      <c r="B1710" s="92">
        <f>[9]Mides!E1701</f>
        <v>0</v>
      </c>
      <c r="C1710" s="93">
        <f>[9]Mides!D1701</f>
        <v>0</v>
      </c>
      <c r="D1710" s="94" t="str">
        <f>IF([9]Mides!F1701=1,"X"," ")</f>
        <v xml:space="preserve"> </v>
      </c>
      <c r="E1710" s="94" t="str">
        <f>IF([9]Mides!F1701=2,"X"," ")</f>
        <v xml:space="preserve"> </v>
      </c>
      <c r="F1710" s="95">
        <f>[9]Mides!B1701</f>
        <v>0</v>
      </c>
      <c r="G1710" s="94" t="str">
        <f>IF(AND([9]Mides!H1701&gt;=1,[9]Mides!H1701&lt;=14),"X"," ")</f>
        <v xml:space="preserve"> </v>
      </c>
      <c r="H1710" s="94" t="str">
        <f>IF(AND([9]Mides!H1701&gt;=14,[9]Mides!H1701&lt;=30),"X"," ")</f>
        <v xml:space="preserve"> </v>
      </c>
      <c r="I1710" s="94" t="str">
        <f>IF(AND([9]Mides!H1701&gt;=31,[9]Mides!H1701&lt;=60),"X","  ")</f>
        <v xml:space="preserve">  </v>
      </c>
      <c r="J1710" s="94" t="str">
        <f>IF([9]Mides!H1701&gt;60,"X", "  ")</f>
        <v xml:space="preserve">  </v>
      </c>
      <c r="K1710" s="96">
        <f>[9]Mides!N1701</f>
        <v>0</v>
      </c>
      <c r="L1710" s="96">
        <f>[9]Mides!K1701</f>
        <v>0</v>
      </c>
      <c r="M1710" s="96">
        <f>[9]Mides!L1701</f>
        <v>0</v>
      </c>
      <c r="N1710" s="96">
        <f>[9]Mides!M1701</f>
        <v>0</v>
      </c>
      <c r="O1710" s="96">
        <f t="shared" si="22"/>
        <v>0</v>
      </c>
      <c r="P1710" s="96">
        <f>[9]Mides!R1701</f>
        <v>0</v>
      </c>
      <c r="Q1710" s="96" t="str">
        <f>[9]Mides!S1701</f>
        <v>Comitancillo</v>
      </c>
    </row>
    <row r="1711" spans="2:17" ht="15" thickBot="1" x14ac:dyDescent="0.35">
      <c r="B1711" s="92">
        <f>[9]Mides!E1702</f>
        <v>0</v>
      </c>
      <c r="C1711" s="93">
        <f>[9]Mides!D1702</f>
        <v>0</v>
      </c>
      <c r="D1711" s="94" t="str">
        <f>IF([9]Mides!F1702=1,"X"," ")</f>
        <v xml:space="preserve"> </v>
      </c>
      <c r="E1711" s="94" t="str">
        <f>IF([9]Mides!F1702=2,"X"," ")</f>
        <v xml:space="preserve"> </v>
      </c>
      <c r="F1711" s="95">
        <f>[9]Mides!B1702</f>
        <v>0</v>
      </c>
      <c r="G1711" s="94" t="str">
        <f>IF(AND([9]Mides!H1702&gt;=1,[9]Mides!H1702&lt;=14),"X"," ")</f>
        <v xml:space="preserve"> </v>
      </c>
      <c r="H1711" s="94" t="str">
        <f>IF(AND([9]Mides!H1702&gt;=14,[9]Mides!H1702&lt;=30),"X"," ")</f>
        <v xml:space="preserve"> </v>
      </c>
      <c r="I1711" s="94" t="str">
        <f>IF(AND([9]Mides!H1702&gt;=31,[9]Mides!H1702&lt;=60),"X","  ")</f>
        <v xml:space="preserve">  </v>
      </c>
      <c r="J1711" s="94" t="str">
        <f>IF([9]Mides!H1702&gt;60,"X", "  ")</f>
        <v xml:space="preserve">  </v>
      </c>
      <c r="K1711" s="96">
        <f>[9]Mides!N1702</f>
        <v>0</v>
      </c>
      <c r="L1711" s="96">
        <f>[9]Mides!K1702</f>
        <v>0</v>
      </c>
      <c r="M1711" s="96">
        <f>[9]Mides!L1702</f>
        <v>0</v>
      </c>
      <c r="N1711" s="96">
        <f>[9]Mides!M1702</f>
        <v>0</v>
      </c>
      <c r="O1711" s="96">
        <f t="shared" si="22"/>
        <v>0</v>
      </c>
      <c r="P1711" s="96">
        <f>[9]Mides!R1702</f>
        <v>0</v>
      </c>
      <c r="Q1711" s="96" t="str">
        <f>[9]Mides!S1702</f>
        <v>Concepción Tutuapa</v>
      </c>
    </row>
    <row r="1712" spans="2:17" ht="15" thickBot="1" x14ac:dyDescent="0.35">
      <c r="B1712" s="92">
        <f>[9]Mides!E1703</f>
        <v>0</v>
      </c>
      <c r="C1712" s="93">
        <f>[9]Mides!D1703</f>
        <v>0</v>
      </c>
      <c r="D1712" s="94" t="str">
        <f>IF([9]Mides!F1703=1,"X"," ")</f>
        <v xml:space="preserve"> </v>
      </c>
      <c r="E1712" s="94" t="str">
        <f>IF([9]Mides!F1703=2,"X"," ")</f>
        <v xml:space="preserve"> </v>
      </c>
      <c r="F1712" s="95">
        <f>[9]Mides!B1703</f>
        <v>0</v>
      </c>
      <c r="G1712" s="94" t="str">
        <f>IF(AND([9]Mides!H1703&gt;=1,[9]Mides!H1703&lt;=14),"X"," ")</f>
        <v xml:space="preserve"> </v>
      </c>
      <c r="H1712" s="94" t="str">
        <f>IF(AND([9]Mides!H1703&gt;=14,[9]Mides!H1703&lt;=30),"X"," ")</f>
        <v xml:space="preserve"> </v>
      </c>
      <c r="I1712" s="94" t="str">
        <f>IF(AND([9]Mides!H1703&gt;=31,[9]Mides!H1703&lt;=60),"X","  ")</f>
        <v xml:space="preserve">  </v>
      </c>
      <c r="J1712" s="94" t="str">
        <f>IF([9]Mides!H1703&gt;60,"X", "  ")</f>
        <v xml:space="preserve">  </v>
      </c>
      <c r="K1712" s="96">
        <f>[9]Mides!N1703</f>
        <v>0</v>
      </c>
      <c r="L1712" s="96">
        <f>[9]Mides!K1703</f>
        <v>0</v>
      </c>
      <c r="M1712" s="96">
        <f>[9]Mides!L1703</f>
        <v>0</v>
      </c>
      <c r="N1712" s="96">
        <f>[9]Mides!M1703</f>
        <v>0</v>
      </c>
      <c r="O1712" s="96">
        <f t="shared" si="22"/>
        <v>0</v>
      </c>
      <c r="P1712" s="96">
        <f>[9]Mides!R1703</f>
        <v>0</v>
      </c>
      <c r="Q1712" s="96" t="str">
        <f>[9]Mides!S1703</f>
        <v>El Quetzal</v>
      </c>
    </row>
    <row r="1713" spans="2:17" ht="15" thickBot="1" x14ac:dyDescent="0.35">
      <c r="B1713" s="92">
        <f>[9]Mides!E1704</f>
        <v>0</v>
      </c>
      <c r="C1713" s="93">
        <f>[9]Mides!D1704</f>
        <v>0</v>
      </c>
      <c r="D1713" s="94" t="str">
        <f>IF([9]Mides!F1704=1,"X"," ")</f>
        <v xml:space="preserve"> </v>
      </c>
      <c r="E1713" s="94" t="str">
        <f>IF([9]Mides!F1704=2,"X"," ")</f>
        <v xml:space="preserve"> </v>
      </c>
      <c r="F1713" s="95">
        <f>[9]Mides!B1704</f>
        <v>0</v>
      </c>
      <c r="G1713" s="94" t="str">
        <f>IF(AND([9]Mides!H1704&gt;=1,[9]Mides!H1704&lt;=14),"X"," ")</f>
        <v xml:space="preserve"> </v>
      </c>
      <c r="H1713" s="94" t="str">
        <f>IF(AND([9]Mides!H1704&gt;=14,[9]Mides!H1704&lt;=30),"X"," ")</f>
        <v xml:space="preserve"> </v>
      </c>
      <c r="I1713" s="94" t="str">
        <f>IF(AND([9]Mides!H1704&gt;=31,[9]Mides!H1704&lt;=60),"X","  ")</f>
        <v xml:space="preserve">  </v>
      </c>
      <c r="J1713" s="94" t="str">
        <f>IF([9]Mides!H1704&gt;60,"X", "  ")</f>
        <v xml:space="preserve">  </v>
      </c>
      <c r="K1713" s="96">
        <f>[9]Mides!N1704</f>
        <v>0</v>
      </c>
      <c r="L1713" s="96">
        <f>[9]Mides!K1704</f>
        <v>0</v>
      </c>
      <c r="M1713" s="96">
        <f>[9]Mides!L1704</f>
        <v>0</v>
      </c>
      <c r="N1713" s="96">
        <f>[9]Mides!M1704</f>
        <v>0</v>
      </c>
      <c r="O1713" s="96">
        <f t="shared" si="22"/>
        <v>0</v>
      </c>
      <c r="P1713" s="96">
        <f>[9]Mides!R1704</f>
        <v>0</v>
      </c>
      <c r="Q1713" s="96" t="str">
        <f>[9]Mides!S1704</f>
        <v>El Rodeo</v>
      </c>
    </row>
    <row r="1714" spans="2:17" ht="15" thickBot="1" x14ac:dyDescent="0.35">
      <c r="B1714" s="92">
        <f>[9]Mides!E1705</f>
        <v>0</v>
      </c>
      <c r="C1714" s="93">
        <f>[9]Mides!D1705</f>
        <v>0</v>
      </c>
      <c r="D1714" s="94" t="str">
        <f>IF([9]Mides!F1705=1,"X"," ")</f>
        <v xml:space="preserve"> </v>
      </c>
      <c r="E1714" s="94" t="str">
        <f>IF([9]Mides!F1705=2,"X"," ")</f>
        <v xml:space="preserve"> </v>
      </c>
      <c r="F1714" s="95">
        <f>[9]Mides!B1705</f>
        <v>0</v>
      </c>
      <c r="G1714" s="94" t="str">
        <f>IF(AND([9]Mides!H1705&gt;=1,[9]Mides!H1705&lt;=14),"X"," ")</f>
        <v xml:space="preserve"> </v>
      </c>
      <c r="H1714" s="94" t="str">
        <f>IF(AND([9]Mides!H1705&gt;=14,[9]Mides!H1705&lt;=30),"X"," ")</f>
        <v xml:space="preserve"> </v>
      </c>
      <c r="I1714" s="94" t="str">
        <f>IF(AND([9]Mides!H1705&gt;=31,[9]Mides!H1705&lt;=60),"X","  ")</f>
        <v xml:space="preserve">  </v>
      </c>
      <c r="J1714" s="94" t="str">
        <f>IF([9]Mides!H1705&gt;60,"X", "  ")</f>
        <v xml:space="preserve">  </v>
      </c>
      <c r="K1714" s="96">
        <f>[9]Mides!N1705</f>
        <v>0</v>
      </c>
      <c r="L1714" s="96">
        <f>[9]Mides!K1705</f>
        <v>0</v>
      </c>
      <c r="M1714" s="96">
        <f>[9]Mides!L1705</f>
        <v>0</v>
      </c>
      <c r="N1714" s="96">
        <f>[9]Mides!M1705</f>
        <v>0</v>
      </c>
      <c r="O1714" s="96">
        <f t="shared" si="22"/>
        <v>0</v>
      </c>
      <c r="P1714" s="96">
        <f>[9]Mides!R1705</f>
        <v>0</v>
      </c>
      <c r="Q1714" s="96" t="str">
        <f>[9]Mides!S1705</f>
        <v>El Tumbador</v>
      </c>
    </row>
    <row r="1715" spans="2:17" ht="15" thickBot="1" x14ac:dyDescent="0.35">
      <c r="B1715" s="92">
        <f>[9]Mides!E1706</f>
        <v>0</v>
      </c>
      <c r="C1715" s="93">
        <f>[9]Mides!D1706</f>
        <v>0</v>
      </c>
      <c r="D1715" s="94" t="str">
        <f>IF([9]Mides!F1706=1,"X"," ")</f>
        <v xml:space="preserve"> </v>
      </c>
      <c r="E1715" s="94" t="str">
        <f>IF([9]Mides!F1706=2,"X"," ")</f>
        <v xml:space="preserve"> </v>
      </c>
      <c r="F1715" s="95">
        <f>[9]Mides!B1706</f>
        <v>0</v>
      </c>
      <c r="G1715" s="94" t="str">
        <f>IF(AND([9]Mides!H1706&gt;=1,[9]Mides!H1706&lt;=14),"X"," ")</f>
        <v xml:space="preserve"> </v>
      </c>
      <c r="H1715" s="94" t="str">
        <f>IF(AND([9]Mides!H1706&gt;=14,[9]Mides!H1706&lt;=30),"X"," ")</f>
        <v xml:space="preserve"> </v>
      </c>
      <c r="I1715" s="94" t="str">
        <f>IF(AND([9]Mides!H1706&gt;=31,[9]Mides!H1706&lt;=60),"X","  ")</f>
        <v xml:space="preserve">  </v>
      </c>
      <c r="J1715" s="94" t="str">
        <f>IF([9]Mides!H1706&gt;60,"X", "  ")</f>
        <v xml:space="preserve">  </v>
      </c>
      <c r="K1715" s="96">
        <f>[9]Mides!N1706</f>
        <v>0</v>
      </c>
      <c r="L1715" s="96">
        <f>[9]Mides!K1706</f>
        <v>0</v>
      </c>
      <c r="M1715" s="96">
        <f>[9]Mides!L1706</f>
        <v>0</v>
      </c>
      <c r="N1715" s="96">
        <f>[9]Mides!M1706</f>
        <v>0</v>
      </c>
      <c r="O1715" s="96">
        <f t="shared" si="22"/>
        <v>0</v>
      </c>
      <c r="P1715" s="96">
        <f>[9]Mides!R1706</f>
        <v>0</v>
      </c>
      <c r="Q1715" s="96" t="str">
        <f>[9]Mides!S1706</f>
        <v>Ixchiguán</v>
      </c>
    </row>
    <row r="1716" spans="2:17" ht="15" thickBot="1" x14ac:dyDescent="0.35">
      <c r="B1716" s="92">
        <f>[9]Mides!E1707</f>
        <v>0</v>
      </c>
      <c r="C1716" s="93">
        <f>[9]Mides!D1707</f>
        <v>0</v>
      </c>
      <c r="D1716" s="94" t="str">
        <f>IF([9]Mides!F1707=1,"X"," ")</f>
        <v xml:space="preserve"> </v>
      </c>
      <c r="E1716" s="94" t="str">
        <f>IF([9]Mides!F1707=2,"X"," ")</f>
        <v xml:space="preserve"> </v>
      </c>
      <c r="F1716" s="95">
        <f>[9]Mides!B1707</f>
        <v>0</v>
      </c>
      <c r="G1716" s="94" t="str">
        <f>IF(AND([9]Mides!H1707&gt;=1,[9]Mides!H1707&lt;=14),"X"," ")</f>
        <v xml:space="preserve"> </v>
      </c>
      <c r="H1716" s="94" t="str">
        <f>IF(AND([9]Mides!H1707&gt;=14,[9]Mides!H1707&lt;=30),"X"," ")</f>
        <v xml:space="preserve"> </v>
      </c>
      <c r="I1716" s="94" t="str">
        <f>IF(AND([9]Mides!H1707&gt;=31,[9]Mides!H1707&lt;=60),"X","  ")</f>
        <v xml:space="preserve">  </v>
      </c>
      <c r="J1716" s="94" t="str">
        <f>IF([9]Mides!H1707&gt;60,"X", "  ")</f>
        <v xml:space="preserve">  </v>
      </c>
      <c r="K1716" s="96">
        <f>[9]Mides!N1707</f>
        <v>0</v>
      </c>
      <c r="L1716" s="96">
        <f>[9]Mides!K1707</f>
        <v>0</v>
      </c>
      <c r="M1716" s="96">
        <f>[9]Mides!L1707</f>
        <v>0</v>
      </c>
      <c r="N1716" s="96">
        <f>[9]Mides!M1707</f>
        <v>0</v>
      </c>
      <c r="O1716" s="96">
        <f t="shared" si="22"/>
        <v>0</v>
      </c>
      <c r="P1716" s="96">
        <f>[9]Mides!R1707</f>
        <v>0</v>
      </c>
      <c r="Q1716" s="96" t="str">
        <f>[9]Mides!S1707</f>
        <v xml:space="preserve"> La Reforma</v>
      </c>
    </row>
    <row r="1717" spans="2:17" ht="15" thickBot="1" x14ac:dyDescent="0.35">
      <c r="B1717" s="92">
        <f>[9]Mides!E1708</f>
        <v>0</v>
      </c>
      <c r="C1717" s="93">
        <f>[9]Mides!D1708</f>
        <v>0</v>
      </c>
      <c r="D1717" s="94" t="str">
        <f>IF([9]Mides!F1708=1,"X"," ")</f>
        <v xml:space="preserve"> </v>
      </c>
      <c r="E1717" s="94" t="str">
        <f>IF([9]Mides!F1708=2,"X"," ")</f>
        <v xml:space="preserve"> </v>
      </c>
      <c r="F1717" s="95">
        <f>[9]Mides!B1708</f>
        <v>0</v>
      </c>
      <c r="G1717" s="94" t="str">
        <f>IF(AND([9]Mides!H1708&gt;=1,[9]Mides!H1708&lt;=14),"X"," ")</f>
        <v xml:space="preserve"> </v>
      </c>
      <c r="H1717" s="94" t="str">
        <f>IF(AND([9]Mides!H1708&gt;=14,[9]Mides!H1708&lt;=30),"X"," ")</f>
        <v xml:space="preserve"> </v>
      </c>
      <c r="I1717" s="94" t="str">
        <f>IF(AND([9]Mides!H1708&gt;=31,[9]Mides!H1708&lt;=60),"X","  ")</f>
        <v xml:space="preserve">  </v>
      </c>
      <c r="J1717" s="94" t="str">
        <f>IF([9]Mides!H1708&gt;60,"X", "  ")</f>
        <v xml:space="preserve">  </v>
      </c>
      <c r="K1717" s="96">
        <f>[9]Mides!N1708</f>
        <v>0</v>
      </c>
      <c r="L1717" s="96">
        <f>[9]Mides!K1708</f>
        <v>0</v>
      </c>
      <c r="M1717" s="96">
        <f>[9]Mides!L1708</f>
        <v>0</v>
      </c>
      <c r="N1717" s="96">
        <f>[9]Mides!M1708</f>
        <v>0</v>
      </c>
      <c r="O1717" s="96">
        <f t="shared" ref="O1717:O1780" si="23">SUM(K1717:N1717)</f>
        <v>0</v>
      </c>
      <c r="P1717" s="96">
        <f>[9]Mides!R1708</f>
        <v>0</v>
      </c>
      <c r="Q1717" s="96" t="str">
        <f>[9]Mides!S1708</f>
        <v>Malacatán</v>
      </c>
    </row>
    <row r="1718" spans="2:17" ht="15" thickBot="1" x14ac:dyDescent="0.35">
      <c r="B1718" s="92">
        <f>[9]Mides!E1709</f>
        <v>0</v>
      </c>
      <c r="C1718" s="93">
        <f>[9]Mides!D1709</f>
        <v>0</v>
      </c>
      <c r="D1718" s="94" t="str">
        <f>IF([9]Mides!F1709=1,"X"," ")</f>
        <v xml:space="preserve"> </v>
      </c>
      <c r="E1718" s="94" t="str">
        <f>IF([9]Mides!F1709=2,"X"," ")</f>
        <v xml:space="preserve"> </v>
      </c>
      <c r="F1718" s="95">
        <f>[9]Mides!B1709</f>
        <v>0</v>
      </c>
      <c r="G1718" s="94" t="str">
        <f>IF(AND([9]Mides!H1709&gt;=1,[9]Mides!H1709&lt;=14),"X"," ")</f>
        <v xml:space="preserve"> </v>
      </c>
      <c r="H1718" s="94" t="str">
        <f>IF(AND([9]Mides!H1709&gt;=14,[9]Mides!H1709&lt;=30),"X"," ")</f>
        <v xml:space="preserve"> </v>
      </c>
      <c r="I1718" s="94" t="str">
        <f>IF(AND([9]Mides!H1709&gt;=31,[9]Mides!H1709&lt;=60),"X","  ")</f>
        <v xml:space="preserve">  </v>
      </c>
      <c r="J1718" s="94" t="str">
        <f>IF([9]Mides!H1709&gt;60,"X", "  ")</f>
        <v xml:space="preserve">  </v>
      </c>
      <c r="K1718" s="96">
        <f>[9]Mides!N1709</f>
        <v>0</v>
      </c>
      <c r="L1718" s="96">
        <f>[9]Mides!K1709</f>
        <v>0</v>
      </c>
      <c r="M1718" s="96">
        <f>[9]Mides!L1709</f>
        <v>0</v>
      </c>
      <c r="N1718" s="96">
        <f>[9]Mides!M1709</f>
        <v>0</v>
      </c>
      <c r="O1718" s="96">
        <f t="shared" si="23"/>
        <v>0</v>
      </c>
      <c r="P1718" s="96">
        <f>[9]Mides!R1709</f>
        <v>0</v>
      </c>
      <c r="Q1718" s="96" t="str">
        <f>[9]Mides!S1709</f>
        <v xml:space="preserve"> Nuevo Progreso</v>
      </c>
    </row>
    <row r="1719" spans="2:17" ht="15" thickBot="1" x14ac:dyDescent="0.35">
      <c r="B1719" s="92">
        <f>[9]Mides!E1710</f>
        <v>0</v>
      </c>
      <c r="C1719" s="93">
        <f>[9]Mides!D1710</f>
        <v>0</v>
      </c>
      <c r="D1719" s="94" t="str">
        <f>IF([9]Mides!F1710=1,"X"," ")</f>
        <v xml:space="preserve"> </v>
      </c>
      <c r="E1719" s="94" t="str">
        <f>IF([9]Mides!F1710=2,"X"," ")</f>
        <v xml:space="preserve"> </v>
      </c>
      <c r="F1719" s="95">
        <f>[9]Mides!B1710</f>
        <v>0</v>
      </c>
      <c r="G1719" s="94" t="str">
        <f>IF(AND([9]Mides!H1710&gt;=1,[9]Mides!H1710&lt;=14),"X"," ")</f>
        <v xml:space="preserve"> </v>
      </c>
      <c r="H1719" s="94" t="str">
        <f>IF(AND([9]Mides!H1710&gt;=14,[9]Mides!H1710&lt;=30),"X"," ")</f>
        <v xml:space="preserve"> </v>
      </c>
      <c r="I1719" s="94" t="str">
        <f>IF(AND([9]Mides!H1710&gt;=31,[9]Mides!H1710&lt;=60),"X","  ")</f>
        <v xml:space="preserve">  </v>
      </c>
      <c r="J1719" s="94" t="str">
        <f>IF([9]Mides!H1710&gt;60,"X", "  ")</f>
        <v xml:space="preserve">  </v>
      </c>
      <c r="K1719" s="96">
        <f>[9]Mides!N1710</f>
        <v>0</v>
      </c>
      <c r="L1719" s="96">
        <f>[9]Mides!K1710</f>
        <v>0</v>
      </c>
      <c r="M1719" s="96">
        <f>[9]Mides!L1710</f>
        <v>0</v>
      </c>
      <c r="N1719" s="96">
        <f>[9]Mides!M1710</f>
        <v>0</v>
      </c>
      <c r="O1719" s="96">
        <f t="shared" si="23"/>
        <v>0</v>
      </c>
      <c r="P1719" s="96">
        <f>[9]Mides!R1710</f>
        <v>0</v>
      </c>
      <c r="Q1719" s="96" t="str">
        <f>[9]Mides!S1710</f>
        <v>Ocós</v>
      </c>
    </row>
    <row r="1720" spans="2:17" ht="15" thickBot="1" x14ac:dyDescent="0.35">
      <c r="B1720" s="92">
        <f>[9]Mides!E1711</f>
        <v>0</v>
      </c>
      <c r="C1720" s="93">
        <f>[9]Mides!D1711</f>
        <v>0</v>
      </c>
      <c r="D1720" s="94" t="str">
        <f>IF([9]Mides!F1711=1,"X"," ")</f>
        <v xml:space="preserve"> </v>
      </c>
      <c r="E1720" s="94" t="str">
        <f>IF([9]Mides!F1711=2,"X"," ")</f>
        <v xml:space="preserve"> </v>
      </c>
      <c r="F1720" s="95">
        <f>[9]Mides!B1711</f>
        <v>0</v>
      </c>
      <c r="G1720" s="94" t="str">
        <f>IF(AND([9]Mides!H1711&gt;=1,[9]Mides!H1711&lt;=14),"X"," ")</f>
        <v xml:space="preserve"> </v>
      </c>
      <c r="H1720" s="94" t="str">
        <f>IF(AND([9]Mides!H1711&gt;=14,[9]Mides!H1711&lt;=30),"X"," ")</f>
        <v xml:space="preserve"> </v>
      </c>
      <c r="I1720" s="94" t="str">
        <f>IF(AND([9]Mides!H1711&gt;=31,[9]Mides!H1711&lt;=60),"X","  ")</f>
        <v xml:space="preserve">  </v>
      </c>
      <c r="J1720" s="94" t="str">
        <f>IF([9]Mides!H1711&gt;60,"X", "  ")</f>
        <v xml:space="preserve">  </v>
      </c>
      <c r="K1720" s="96">
        <f>[9]Mides!N1711</f>
        <v>0</v>
      </c>
      <c r="L1720" s="96">
        <f>[9]Mides!K1711</f>
        <v>0</v>
      </c>
      <c r="M1720" s="96">
        <f>[9]Mides!L1711</f>
        <v>0</v>
      </c>
      <c r="N1720" s="96">
        <f>[9]Mides!M1711</f>
        <v>0</v>
      </c>
      <c r="O1720" s="96">
        <f t="shared" si="23"/>
        <v>0</v>
      </c>
      <c r="P1720" s="96">
        <f>[9]Mides!R1711</f>
        <v>0</v>
      </c>
      <c r="Q1720" s="96" t="str">
        <f>[9]Mides!S1711</f>
        <v>Pajapita</v>
      </c>
    </row>
    <row r="1721" spans="2:17" ht="15" thickBot="1" x14ac:dyDescent="0.35">
      <c r="B1721" s="92">
        <f>[9]Mides!E1712</f>
        <v>0</v>
      </c>
      <c r="C1721" s="93">
        <f>[9]Mides!D1712</f>
        <v>0</v>
      </c>
      <c r="D1721" s="94" t="str">
        <f>IF([9]Mides!F1712=1,"X"," ")</f>
        <v xml:space="preserve"> </v>
      </c>
      <c r="E1721" s="94" t="str">
        <f>IF([9]Mides!F1712=2,"X"," ")</f>
        <v xml:space="preserve"> </v>
      </c>
      <c r="F1721" s="95">
        <f>[9]Mides!B1712</f>
        <v>0</v>
      </c>
      <c r="G1721" s="94" t="str">
        <f>IF(AND([9]Mides!H1712&gt;=1,[9]Mides!H1712&lt;=14),"X"," ")</f>
        <v xml:space="preserve"> </v>
      </c>
      <c r="H1721" s="94" t="str">
        <f>IF(AND([9]Mides!H1712&gt;=14,[9]Mides!H1712&lt;=30),"X"," ")</f>
        <v xml:space="preserve"> </v>
      </c>
      <c r="I1721" s="94" t="str">
        <f>IF(AND([9]Mides!H1712&gt;=31,[9]Mides!H1712&lt;=60),"X","  ")</f>
        <v xml:space="preserve">  </v>
      </c>
      <c r="J1721" s="94" t="str">
        <f>IF([9]Mides!H1712&gt;60,"X", "  ")</f>
        <v xml:space="preserve">  </v>
      </c>
      <c r="K1721" s="96">
        <f>[9]Mides!N1712</f>
        <v>0</v>
      </c>
      <c r="L1721" s="96">
        <f>[9]Mides!K1712</f>
        <v>0</v>
      </c>
      <c r="M1721" s="96">
        <f>[9]Mides!L1712</f>
        <v>0</v>
      </c>
      <c r="N1721" s="96">
        <f>[9]Mides!M1712</f>
        <v>0</v>
      </c>
      <c r="O1721" s="96">
        <f t="shared" si="23"/>
        <v>0</v>
      </c>
      <c r="P1721" s="96">
        <f>[9]Mides!R1712</f>
        <v>0</v>
      </c>
      <c r="Q1721" s="96" t="str">
        <f>[9]Mides!S1712</f>
        <v>Esquipulas Palo Gordo</v>
      </c>
    </row>
    <row r="1722" spans="2:17" ht="15" thickBot="1" x14ac:dyDescent="0.35">
      <c r="B1722" s="92">
        <f>[9]Mides!E1713</f>
        <v>0</v>
      </c>
      <c r="C1722" s="93">
        <f>[9]Mides!D1713</f>
        <v>0</v>
      </c>
      <c r="D1722" s="94" t="str">
        <f>IF([9]Mides!F1713=1,"X"," ")</f>
        <v xml:space="preserve"> </v>
      </c>
      <c r="E1722" s="94" t="str">
        <f>IF([9]Mides!F1713=2,"X"," ")</f>
        <v xml:space="preserve"> </v>
      </c>
      <c r="F1722" s="95">
        <f>[9]Mides!B1713</f>
        <v>0</v>
      </c>
      <c r="G1722" s="94" t="str">
        <f>IF(AND([9]Mides!H1713&gt;=1,[9]Mides!H1713&lt;=14),"X"," ")</f>
        <v xml:space="preserve"> </v>
      </c>
      <c r="H1722" s="94" t="str">
        <f>IF(AND([9]Mides!H1713&gt;=14,[9]Mides!H1713&lt;=30),"X"," ")</f>
        <v xml:space="preserve"> </v>
      </c>
      <c r="I1722" s="94" t="str">
        <f>IF(AND([9]Mides!H1713&gt;=31,[9]Mides!H1713&lt;=60),"X","  ")</f>
        <v xml:space="preserve">  </v>
      </c>
      <c r="J1722" s="94" t="str">
        <f>IF([9]Mides!H1713&gt;60,"X", "  ")</f>
        <v xml:space="preserve">  </v>
      </c>
      <c r="K1722" s="96">
        <f>[9]Mides!N1713</f>
        <v>0</v>
      </c>
      <c r="L1722" s="96">
        <f>[9]Mides!K1713</f>
        <v>0</v>
      </c>
      <c r="M1722" s="96">
        <f>[9]Mides!L1713</f>
        <v>0</v>
      </c>
      <c r="N1722" s="96">
        <f>[9]Mides!M1713</f>
        <v>0</v>
      </c>
      <c r="O1722" s="96">
        <f t="shared" si="23"/>
        <v>0</v>
      </c>
      <c r="P1722" s="96">
        <f>[9]Mides!R1713</f>
        <v>0</v>
      </c>
      <c r="Q1722" s="96" t="str">
        <f>[9]Mides!S1713</f>
        <v>San Antonio Sacatepéquez</v>
      </c>
    </row>
    <row r="1723" spans="2:17" ht="15" thickBot="1" x14ac:dyDescent="0.35">
      <c r="B1723" s="92">
        <f>[9]Mides!E1714</f>
        <v>0</v>
      </c>
      <c r="C1723" s="93">
        <f>[9]Mides!D1714</f>
        <v>0</v>
      </c>
      <c r="D1723" s="94" t="str">
        <f>IF([9]Mides!F1714=1,"X"," ")</f>
        <v xml:space="preserve"> </v>
      </c>
      <c r="E1723" s="94" t="str">
        <f>IF([9]Mides!F1714=2,"X"," ")</f>
        <v xml:space="preserve"> </v>
      </c>
      <c r="F1723" s="95">
        <f>[9]Mides!B1714</f>
        <v>0</v>
      </c>
      <c r="G1723" s="94" t="str">
        <f>IF(AND([9]Mides!H1714&gt;=1,[9]Mides!H1714&lt;=14),"X"," ")</f>
        <v xml:space="preserve"> </v>
      </c>
      <c r="H1723" s="94" t="str">
        <f>IF(AND([9]Mides!H1714&gt;=14,[9]Mides!H1714&lt;=30),"X"," ")</f>
        <v xml:space="preserve"> </v>
      </c>
      <c r="I1723" s="94" t="str">
        <f>IF(AND([9]Mides!H1714&gt;=31,[9]Mides!H1714&lt;=60),"X","  ")</f>
        <v xml:space="preserve">  </v>
      </c>
      <c r="J1723" s="94" t="str">
        <f>IF([9]Mides!H1714&gt;60,"X", "  ")</f>
        <v xml:space="preserve">  </v>
      </c>
      <c r="K1723" s="96">
        <f>[9]Mides!N1714</f>
        <v>0</v>
      </c>
      <c r="L1723" s="96">
        <f>[9]Mides!K1714</f>
        <v>0</v>
      </c>
      <c r="M1723" s="96">
        <f>[9]Mides!L1714</f>
        <v>0</v>
      </c>
      <c r="N1723" s="96">
        <f>[9]Mides!M1714</f>
        <v>0</v>
      </c>
      <c r="O1723" s="96">
        <f t="shared" si="23"/>
        <v>0</v>
      </c>
      <c r="P1723" s="96">
        <f>[9]Mides!R1714</f>
        <v>0</v>
      </c>
      <c r="Q1723" s="96" t="str">
        <f>[9]Mides!S1714</f>
        <v>San Cristóbal Cucho</v>
      </c>
    </row>
    <row r="1724" spans="2:17" ht="15" thickBot="1" x14ac:dyDescent="0.35">
      <c r="B1724" s="92">
        <f>[9]Mides!E1715</f>
        <v>0</v>
      </c>
      <c r="C1724" s="93">
        <f>[9]Mides!D1715</f>
        <v>0</v>
      </c>
      <c r="D1724" s="94" t="str">
        <f>IF([9]Mides!F1715=1,"X"," ")</f>
        <v xml:space="preserve"> </v>
      </c>
      <c r="E1724" s="94" t="str">
        <f>IF([9]Mides!F1715=2,"X"," ")</f>
        <v xml:space="preserve"> </v>
      </c>
      <c r="F1724" s="95">
        <f>[9]Mides!B1715</f>
        <v>0</v>
      </c>
      <c r="G1724" s="94" t="str">
        <f>IF(AND([9]Mides!H1715&gt;=1,[9]Mides!H1715&lt;=14),"X"," ")</f>
        <v xml:space="preserve"> </v>
      </c>
      <c r="H1724" s="94" t="str">
        <f>IF(AND([9]Mides!H1715&gt;=14,[9]Mides!H1715&lt;=30),"X"," ")</f>
        <v xml:space="preserve"> </v>
      </c>
      <c r="I1724" s="94" t="str">
        <f>IF(AND([9]Mides!H1715&gt;=31,[9]Mides!H1715&lt;=60),"X","  ")</f>
        <v xml:space="preserve">  </v>
      </c>
      <c r="J1724" s="94" t="str">
        <f>IF([9]Mides!H1715&gt;60,"X", "  ")</f>
        <v xml:space="preserve">  </v>
      </c>
      <c r="K1724" s="96">
        <f>[9]Mides!N1715</f>
        <v>0</v>
      </c>
      <c r="L1724" s="96">
        <f>[9]Mides!K1715</f>
        <v>0</v>
      </c>
      <c r="M1724" s="96">
        <f>[9]Mides!L1715</f>
        <v>0</v>
      </c>
      <c r="N1724" s="96">
        <f>[9]Mides!M1715</f>
        <v>0</v>
      </c>
      <c r="O1724" s="96">
        <f t="shared" si="23"/>
        <v>0</v>
      </c>
      <c r="P1724" s="96">
        <f>[9]Mides!R1715</f>
        <v>0</v>
      </c>
      <c r="Q1724" s="96" t="str">
        <f>[9]Mides!S1715</f>
        <v>San José Ojetenam</v>
      </c>
    </row>
    <row r="1725" spans="2:17" ht="15" thickBot="1" x14ac:dyDescent="0.35">
      <c r="B1725" s="92">
        <f>[9]Mides!E1716</f>
        <v>0</v>
      </c>
      <c r="C1725" s="93">
        <f>[9]Mides!D1716</f>
        <v>0</v>
      </c>
      <c r="D1725" s="94" t="str">
        <f>IF([9]Mides!F1716=1,"X"," ")</f>
        <v xml:space="preserve"> </v>
      </c>
      <c r="E1725" s="94" t="str">
        <f>IF([9]Mides!F1716=2,"X"," ")</f>
        <v xml:space="preserve"> </v>
      </c>
      <c r="F1725" s="95">
        <f>[9]Mides!B1716</f>
        <v>0</v>
      </c>
      <c r="G1725" s="94" t="str">
        <f>IF(AND([9]Mides!H1716&gt;=1,[9]Mides!H1716&lt;=14),"X"," ")</f>
        <v xml:space="preserve"> </v>
      </c>
      <c r="H1725" s="94" t="str">
        <f>IF(AND([9]Mides!H1716&gt;=14,[9]Mides!H1716&lt;=30),"X"," ")</f>
        <v xml:space="preserve"> </v>
      </c>
      <c r="I1725" s="94" t="str">
        <f>IF(AND([9]Mides!H1716&gt;=31,[9]Mides!H1716&lt;=60),"X","  ")</f>
        <v xml:space="preserve">  </v>
      </c>
      <c r="J1725" s="94" t="str">
        <f>IF([9]Mides!H1716&gt;60,"X", "  ")</f>
        <v xml:space="preserve">  </v>
      </c>
      <c r="K1725" s="96">
        <f>[9]Mides!N1716</f>
        <v>0</v>
      </c>
      <c r="L1725" s="96">
        <f>[9]Mides!K1716</f>
        <v>0</v>
      </c>
      <c r="M1725" s="96">
        <f>[9]Mides!L1716</f>
        <v>0</v>
      </c>
      <c r="N1725" s="96">
        <f>[9]Mides!M1716</f>
        <v>0</v>
      </c>
      <c r="O1725" s="96">
        <f t="shared" si="23"/>
        <v>0</v>
      </c>
      <c r="P1725" s="96">
        <f>[9]Mides!R1716</f>
        <v>0</v>
      </c>
      <c r="Q1725" s="96" t="str">
        <f>[9]Mides!S1716</f>
        <v>San Lorenzo</v>
      </c>
    </row>
    <row r="1726" spans="2:17" ht="15" thickBot="1" x14ac:dyDescent="0.35">
      <c r="B1726" s="92">
        <f>[9]Mides!E1717</f>
        <v>0</v>
      </c>
      <c r="C1726" s="93">
        <f>[9]Mides!D1717</f>
        <v>0</v>
      </c>
      <c r="D1726" s="94" t="str">
        <f>IF([9]Mides!F1717=1,"X"," ")</f>
        <v xml:space="preserve"> </v>
      </c>
      <c r="E1726" s="94" t="str">
        <f>IF([9]Mides!F1717=2,"X"," ")</f>
        <v xml:space="preserve"> </v>
      </c>
      <c r="F1726" s="95">
        <f>[9]Mides!B1717</f>
        <v>0</v>
      </c>
      <c r="G1726" s="94" t="str">
        <f>IF(AND([9]Mides!H1717&gt;=1,[9]Mides!H1717&lt;=14),"X"," ")</f>
        <v xml:space="preserve"> </v>
      </c>
      <c r="H1726" s="94" t="str">
        <f>IF(AND([9]Mides!H1717&gt;=14,[9]Mides!H1717&lt;=30),"X"," ")</f>
        <v xml:space="preserve"> </v>
      </c>
      <c r="I1726" s="94" t="str">
        <f>IF(AND([9]Mides!H1717&gt;=31,[9]Mides!H1717&lt;=60),"X","  ")</f>
        <v xml:space="preserve">  </v>
      </c>
      <c r="J1726" s="94" t="str">
        <f>IF([9]Mides!H1717&gt;60,"X", "  ")</f>
        <v xml:space="preserve">  </v>
      </c>
      <c r="K1726" s="96">
        <f>[9]Mides!N1717</f>
        <v>0</v>
      </c>
      <c r="L1726" s="96">
        <f>[9]Mides!K1717</f>
        <v>0</v>
      </c>
      <c r="M1726" s="96">
        <f>[9]Mides!L1717</f>
        <v>0</v>
      </c>
      <c r="N1726" s="96">
        <f>[9]Mides!M1717</f>
        <v>0</v>
      </c>
      <c r="O1726" s="96">
        <f t="shared" si="23"/>
        <v>0</v>
      </c>
      <c r="P1726" s="96">
        <f>[9]Mides!R1717</f>
        <v>0</v>
      </c>
      <c r="Q1726" s="96" t="str">
        <f>[9]Mides!S1717</f>
        <v>San Miguel Ixtahuacán</v>
      </c>
    </row>
    <row r="1727" spans="2:17" ht="15" thickBot="1" x14ac:dyDescent="0.35">
      <c r="B1727" s="92">
        <f>[9]Mides!E1718</f>
        <v>0</v>
      </c>
      <c r="C1727" s="93">
        <f>[9]Mides!D1718</f>
        <v>0</v>
      </c>
      <c r="D1727" s="94" t="str">
        <f>IF([9]Mides!F1718=1,"X"," ")</f>
        <v xml:space="preserve"> </v>
      </c>
      <c r="E1727" s="94" t="str">
        <f>IF([9]Mides!F1718=2,"X"," ")</f>
        <v xml:space="preserve"> </v>
      </c>
      <c r="F1727" s="95">
        <f>[9]Mides!B1718</f>
        <v>0</v>
      </c>
      <c r="G1727" s="94" t="str">
        <f>IF(AND([9]Mides!H1718&gt;=1,[9]Mides!H1718&lt;=14),"X"," ")</f>
        <v xml:space="preserve"> </v>
      </c>
      <c r="H1727" s="94" t="str">
        <f>IF(AND([9]Mides!H1718&gt;=14,[9]Mides!H1718&lt;=30),"X"," ")</f>
        <v xml:space="preserve"> </v>
      </c>
      <c r="I1727" s="94" t="str">
        <f>IF(AND([9]Mides!H1718&gt;=31,[9]Mides!H1718&lt;=60),"X","  ")</f>
        <v xml:space="preserve">  </v>
      </c>
      <c r="J1727" s="94" t="str">
        <f>IF([9]Mides!H1718&gt;60,"X", "  ")</f>
        <v xml:space="preserve">  </v>
      </c>
      <c r="K1727" s="96">
        <f>[9]Mides!N1718</f>
        <v>0</v>
      </c>
      <c r="L1727" s="96">
        <f>[9]Mides!K1718</f>
        <v>0</v>
      </c>
      <c r="M1727" s="96">
        <f>[9]Mides!L1718</f>
        <v>0</v>
      </c>
      <c r="N1727" s="96">
        <f>[9]Mides!M1718</f>
        <v>0</v>
      </c>
      <c r="O1727" s="96">
        <f t="shared" si="23"/>
        <v>0</v>
      </c>
      <c r="P1727" s="96">
        <f>[9]Mides!R1718</f>
        <v>0</v>
      </c>
      <c r="Q1727" s="96" t="str">
        <f>[9]Mides!S1718</f>
        <v>San Pablo</v>
      </c>
    </row>
    <row r="1728" spans="2:17" ht="15" thickBot="1" x14ac:dyDescent="0.35">
      <c r="B1728" s="92">
        <f>[9]Mides!E1719</f>
        <v>0</v>
      </c>
      <c r="C1728" s="93">
        <f>[9]Mides!D1719</f>
        <v>0</v>
      </c>
      <c r="D1728" s="94" t="str">
        <f>IF([9]Mides!F1719=1,"X"," ")</f>
        <v xml:space="preserve"> </v>
      </c>
      <c r="E1728" s="94" t="str">
        <f>IF([9]Mides!F1719=2,"X"," ")</f>
        <v xml:space="preserve"> </v>
      </c>
      <c r="F1728" s="95">
        <f>[9]Mides!B1719</f>
        <v>0</v>
      </c>
      <c r="G1728" s="94" t="str">
        <f>IF(AND([9]Mides!H1719&gt;=1,[9]Mides!H1719&lt;=14),"X"," ")</f>
        <v xml:space="preserve"> </v>
      </c>
      <c r="H1728" s="94" t="str">
        <f>IF(AND([9]Mides!H1719&gt;=14,[9]Mides!H1719&lt;=30),"X"," ")</f>
        <v xml:space="preserve"> </v>
      </c>
      <c r="I1728" s="94" t="str">
        <f>IF(AND([9]Mides!H1719&gt;=31,[9]Mides!H1719&lt;=60),"X","  ")</f>
        <v xml:space="preserve">  </v>
      </c>
      <c r="J1728" s="94" t="str">
        <f>IF([9]Mides!H1719&gt;60,"X", "  ")</f>
        <v xml:space="preserve">  </v>
      </c>
      <c r="K1728" s="96">
        <f>[9]Mides!N1719</f>
        <v>0</v>
      </c>
      <c r="L1728" s="96">
        <f>[9]Mides!K1719</f>
        <v>0</v>
      </c>
      <c r="M1728" s="96">
        <f>[9]Mides!L1719</f>
        <v>0</v>
      </c>
      <c r="N1728" s="96">
        <f>[9]Mides!M1719</f>
        <v>0</v>
      </c>
      <c r="O1728" s="96">
        <f t="shared" si="23"/>
        <v>0</v>
      </c>
      <c r="P1728" s="96">
        <f>[9]Mides!R1719</f>
        <v>0</v>
      </c>
      <c r="Q1728" s="96" t="str">
        <f>[9]Mides!S1719</f>
        <v>San Pedro Sacatepéquez</v>
      </c>
    </row>
    <row r="1729" spans="2:17" ht="15" thickBot="1" x14ac:dyDescent="0.35">
      <c r="B1729" s="92">
        <f>[9]Mides!E1720</f>
        <v>0</v>
      </c>
      <c r="C1729" s="93">
        <f>[9]Mides!D1720</f>
        <v>0</v>
      </c>
      <c r="D1729" s="94" t="str">
        <f>IF([9]Mides!F1720=1,"X"," ")</f>
        <v xml:space="preserve"> </v>
      </c>
      <c r="E1729" s="94" t="str">
        <f>IF([9]Mides!F1720=2,"X"," ")</f>
        <v xml:space="preserve"> </v>
      </c>
      <c r="F1729" s="95">
        <f>[9]Mides!B1720</f>
        <v>0</v>
      </c>
      <c r="G1729" s="94" t="str">
        <f>IF(AND([9]Mides!H1720&gt;=1,[9]Mides!H1720&lt;=14),"X"," ")</f>
        <v xml:space="preserve"> </v>
      </c>
      <c r="H1729" s="94" t="str">
        <f>IF(AND([9]Mides!H1720&gt;=14,[9]Mides!H1720&lt;=30),"X"," ")</f>
        <v xml:space="preserve"> </v>
      </c>
      <c r="I1729" s="94" t="str">
        <f>IF(AND([9]Mides!H1720&gt;=31,[9]Mides!H1720&lt;=60),"X","  ")</f>
        <v xml:space="preserve">  </v>
      </c>
      <c r="J1729" s="94" t="str">
        <f>IF([9]Mides!H1720&gt;60,"X", "  ")</f>
        <v xml:space="preserve">  </v>
      </c>
      <c r="K1729" s="96">
        <f>[9]Mides!N1720</f>
        <v>0</v>
      </c>
      <c r="L1729" s="96">
        <f>[9]Mides!K1720</f>
        <v>0</v>
      </c>
      <c r="M1729" s="96">
        <f>[9]Mides!L1720</f>
        <v>0</v>
      </c>
      <c r="N1729" s="96">
        <f>[9]Mides!M1720</f>
        <v>0</v>
      </c>
      <c r="O1729" s="96">
        <f t="shared" si="23"/>
        <v>0</v>
      </c>
      <c r="P1729" s="96">
        <f>[9]Mides!R1720</f>
        <v>0</v>
      </c>
      <c r="Q1729" s="96" t="str">
        <f>[9]Mides!S1720</f>
        <v>San Rafaél Pie de La Cuesta</v>
      </c>
    </row>
    <row r="1730" spans="2:17" ht="15" thickBot="1" x14ac:dyDescent="0.35">
      <c r="B1730" s="92">
        <f>[9]Mides!E1721</f>
        <v>0</v>
      </c>
      <c r="C1730" s="93">
        <f>[9]Mides!D1721</f>
        <v>0</v>
      </c>
      <c r="D1730" s="94" t="str">
        <f>IF([9]Mides!F1721=1,"X"," ")</f>
        <v xml:space="preserve"> </v>
      </c>
      <c r="E1730" s="94" t="str">
        <f>IF([9]Mides!F1721=2,"X"," ")</f>
        <v xml:space="preserve"> </v>
      </c>
      <c r="F1730" s="95">
        <f>[9]Mides!B1721</f>
        <v>0</v>
      </c>
      <c r="G1730" s="94" t="str">
        <f>IF(AND([9]Mides!H1721&gt;=1,[9]Mides!H1721&lt;=14),"X"," ")</f>
        <v xml:space="preserve"> </v>
      </c>
      <c r="H1730" s="94" t="str">
        <f>IF(AND([9]Mides!H1721&gt;=14,[9]Mides!H1721&lt;=30),"X"," ")</f>
        <v xml:space="preserve"> </v>
      </c>
      <c r="I1730" s="94" t="str">
        <f>IF(AND([9]Mides!H1721&gt;=31,[9]Mides!H1721&lt;=60),"X","  ")</f>
        <v xml:space="preserve">  </v>
      </c>
      <c r="J1730" s="94" t="str">
        <f>IF([9]Mides!H1721&gt;60,"X", "  ")</f>
        <v xml:space="preserve">  </v>
      </c>
      <c r="K1730" s="96">
        <f>[9]Mides!N1721</f>
        <v>0</v>
      </c>
      <c r="L1730" s="96">
        <f>[9]Mides!K1721</f>
        <v>0</v>
      </c>
      <c r="M1730" s="96">
        <f>[9]Mides!L1721</f>
        <v>0</v>
      </c>
      <c r="N1730" s="96">
        <f>[9]Mides!M1721</f>
        <v>0</v>
      </c>
      <c r="O1730" s="96">
        <f t="shared" si="23"/>
        <v>0</v>
      </c>
      <c r="P1730" s="96">
        <f>[9]Mides!R1721</f>
        <v>0</v>
      </c>
      <c r="Q1730" s="96" t="str">
        <f>[9]Mides!S1721</f>
        <v>Sibinal</v>
      </c>
    </row>
    <row r="1731" spans="2:17" ht="15" thickBot="1" x14ac:dyDescent="0.35">
      <c r="B1731" s="92">
        <f>[9]Mides!E1722</f>
        <v>0</v>
      </c>
      <c r="C1731" s="93">
        <f>[9]Mides!D1722</f>
        <v>0</v>
      </c>
      <c r="D1731" s="94" t="str">
        <f>IF([9]Mides!F1722=1,"X"," ")</f>
        <v xml:space="preserve"> </v>
      </c>
      <c r="E1731" s="94" t="str">
        <f>IF([9]Mides!F1722=2,"X"," ")</f>
        <v xml:space="preserve"> </v>
      </c>
      <c r="F1731" s="95">
        <f>[9]Mides!B1722</f>
        <v>0</v>
      </c>
      <c r="G1731" s="94" t="str">
        <f>IF(AND([9]Mides!H1722&gt;=1,[9]Mides!H1722&lt;=14),"X"," ")</f>
        <v xml:space="preserve"> </v>
      </c>
      <c r="H1731" s="94" t="str">
        <f>IF(AND([9]Mides!H1722&gt;=14,[9]Mides!H1722&lt;=30),"X"," ")</f>
        <v xml:space="preserve"> </v>
      </c>
      <c r="I1731" s="94" t="str">
        <f>IF(AND([9]Mides!H1722&gt;=31,[9]Mides!H1722&lt;=60),"X","  ")</f>
        <v xml:space="preserve">  </v>
      </c>
      <c r="J1731" s="94" t="str">
        <f>IF([9]Mides!H1722&gt;60,"X", "  ")</f>
        <v xml:space="preserve">  </v>
      </c>
      <c r="K1731" s="96">
        <f>[9]Mides!N1722</f>
        <v>0</v>
      </c>
      <c r="L1731" s="96">
        <f>[9]Mides!K1722</f>
        <v>0</v>
      </c>
      <c r="M1731" s="96">
        <f>[9]Mides!L1722</f>
        <v>0</v>
      </c>
      <c r="N1731" s="96">
        <f>[9]Mides!M1722</f>
        <v>0</v>
      </c>
      <c r="O1731" s="96">
        <f t="shared" si="23"/>
        <v>0</v>
      </c>
      <c r="P1731" s="96">
        <f>[9]Mides!R1722</f>
        <v>0</v>
      </c>
      <c r="Q1731" s="96" t="str">
        <f>[9]Mides!S1722</f>
        <v>Sipacapa</v>
      </c>
    </row>
    <row r="1732" spans="2:17" ht="15" thickBot="1" x14ac:dyDescent="0.35">
      <c r="B1732" s="92">
        <f>[9]Mides!E1723</f>
        <v>0</v>
      </c>
      <c r="C1732" s="93">
        <f>[9]Mides!D1723</f>
        <v>0</v>
      </c>
      <c r="D1732" s="94" t="str">
        <f>IF([9]Mides!F1723=1,"X"," ")</f>
        <v xml:space="preserve"> </v>
      </c>
      <c r="E1732" s="94" t="str">
        <f>IF([9]Mides!F1723=2,"X"," ")</f>
        <v xml:space="preserve"> </v>
      </c>
      <c r="F1732" s="95">
        <f>[9]Mides!B1723</f>
        <v>0</v>
      </c>
      <c r="G1732" s="94" t="str">
        <f>IF(AND([9]Mides!H1723&gt;=1,[9]Mides!H1723&lt;=14),"X"," ")</f>
        <v xml:space="preserve"> </v>
      </c>
      <c r="H1732" s="94" t="str">
        <f>IF(AND([9]Mides!H1723&gt;=14,[9]Mides!H1723&lt;=30),"X"," ")</f>
        <v xml:space="preserve"> </v>
      </c>
      <c r="I1732" s="94" t="str">
        <f>IF(AND([9]Mides!H1723&gt;=31,[9]Mides!H1723&lt;=60),"X","  ")</f>
        <v xml:space="preserve">  </v>
      </c>
      <c r="J1732" s="94" t="str">
        <f>IF([9]Mides!H1723&gt;60,"X", "  ")</f>
        <v xml:space="preserve">  </v>
      </c>
      <c r="K1732" s="96">
        <f>[9]Mides!N1723</f>
        <v>0</v>
      </c>
      <c r="L1732" s="96">
        <f>[9]Mides!K1723</f>
        <v>0</v>
      </c>
      <c r="M1732" s="96">
        <f>[9]Mides!L1723</f>
        <v>0</v>
      </c>
      <c r="N1732" s="96">
        <f>[9]Mides!M1723</f>
        <v>0</v>
      </c>
      <c r="O1732" s="96">
        <f t="shared" si="23"/>
        <v>0</v>
      </c>
      <c r="P1732" s="96">
        <f>[9]Mides!R1723</f>
        <v>0</v>
      </c>
      <c r="Q1732" s="96" t="str">
        <f>[9]Mides!S1723</f>
        <v>Tacaná</v>
      </c>
    </row>
    <row r="1733" spans="2:17" ht="15" thickBot="1" x14ac:dyDescent="0.35">
      <c r="B1733" s="92">
        <f>[9]Mides!E1724</f>
        <v>0</v>
      </c>
      <c r="C1733" s="93">
        <f>[9]Mides!D1724</f>
        <v>0</v>
      </c>
      <c r="D1733" s="94" t="str">
        <f>IF([9]Mides!F1724=1,"X"," ")</f>
        <v xml:space="preserve"> </v>
      </c>
      <c r="E1733" s="94" t="str">
        <f>IF([9]Mides!F1724=2,"X"," ")</f>
        <v xml:space="preserve"> </v>
      </c>
      <c r="F1733" s="95">
        <f>[9]Mides!B1724</f>
        <v>0</v>
      </c>
      <c r="G1733" s="94" t="str">
        <f>IF(AND([9]Mides!H1724&gt;=1,[9]Mides!H1724&lt;=14),"X"," ")</f>
        <v xml:space="preserve"> </v>
      </c>
      <c r="H1733" s="94" t="str">
        <f>IF(AND([9]Mides!H1724&gt;=14,[9]Mides!H1724&lt;=30),"X"," ")</f>
        <v xml:space="preserve"> </v>
      </c>
      <c r="I1733" s="94" t="str">
        <f>IF(AND([9]Mides!H1724&gt;=31,[9]Mides!H1724&lt;=60),"X","  ")</f>
        <v xml:space="preserve">  </v>
      </c>
      <c r="J1733" s="94" t="str">
        <f>IF([9]Mides!H1724&gt;60,"X", "  ")</f>
        <v xml:space="preserve">  </v>
      </c>
      <c r="K1733" s="96">
        <f>[9]Mides!N1724</f>
        <v>0</v>
      </c>
      <c r="L1733" s="96">
        <f>[9]Mides!K1724</f>
        <v>0</v>
      </c>
      <c r="M1733" s="96">
        <f>[9]Mides!L1724</f>
        <v>0</v>
      </c>
      <c r="N1733" s="96">
        <f>[9]Mides!M1724</f>
        <v>0</v>
      </c>
      <c r="O1733" s="96">
        <f t="shared" si="23"/>
        <v>0</v>
      </c>
      <c r="P1733" s="96">
        <f>[9]Mides!R1724</f>
        <v>0</v>
      </c>
      <c r="Q1733" s="96" t="str">
        <f>[9]Mides!S1724</f>
        <v>Tajumulco</v>
      </c>
    </row>
    <row r="1734" spans="2:17" ht="15" thickBot="1" x14ac:dyDescent="0.35">
      <c r="B1734" s="92">
        <f>[9]Mides!E1725</f>
        <v>0</v>
      </c>
      <c r="C1734" s="93">
        <f>[9]Mides!D1725</f>
        <v>0</v>
      </c>
      <c r="D1734" s="94" t="str">
        <f>IF([9]Mides!F1725=1,"X"," ")</f>
        <v xml:space="preserve"> </v>
      </c>
      <c r="E1734" s="94" t="str">
        <f>IF([9]Mides!F1725=2,"X"," ")</f>
        <v xml:space="preserve"> </v>
      </c>
      <c r="F1734" s="95">
        <f>[9]Mides!B1725</f>
        <v>0</v>
      </c>
      <c r="G1734" s="94" t="str">
        <f>IF(AND([9]Mides!H1725&gt;=1,[9]Mides!H1725&lt;=14),"X"," ")</f>
        <v xml:space="preserve"> </v>
      </c>
      <c r="H1734" s="94" t="str">
        <f>IF(AND([9]Mides!H1725&gt;=14,[9]Mides!H1725&lt;=30),"X"," ")</f>
        <v xml:space="preserve"> </v>
      </c>
      <c r="I1734" s="94" t="str">
        <f>IF(AND([9]Mides!H1725&gt;=31,[9]Mides!H1725&lt;=60),"X","  ")</f>
        <v xml:space="preserve">  </v>
      </c>
      <c r="J1734" s="94" t="str">
        <f>IF([9]Mides!H1725&gt;60,"X", "  ")</f>
        <v xml:space="preserve">  </v>
      </c>
      <c r="K1734" s="96">
        <f>[9]Mides!N1725</f>
        <v>0</v>
      </c>
      <c r="L1734" s="96">
        <f>[9]Mides!K1725</f>
        <v>0</v>
      </c>
      <c r="M1734" s="96">
        <f>[9]Mides!L1725</f>
        <v>0</v>
      </c>
      <c r="N1734" s="96">
        <f>[9]Mides!M1725</f>
        <v>0</v>
      </c>
      <c r="O1734" s="96">
        <f t="shared" si="23"/>
        <v>0</v>
      </c>
      <c r="P1734" s="96">
        <f>[9]Mides!R1725</f>
        <v>0</v>
      </c>
      <c r="Q1734" s="96" t="str">
        <f>[9]Mides!S1725</f>
        <v>Tejutla</v>
      </c>
    </row>
    <row r="1735" spans="2:17" ht="15" thickBot="1" x14ac:dyDescent="0.35">
      <c r="B1735" s="92">
        <f>[9]Mides!E1726</f>
        <v>0</v>
      </c>
      <c r="C1735" s="93">
        <f>[9]Mides!D1726</f>
        <v>0</v>
      </c>
      <c r="D1735" s="94" t="str">
        <f>IF([9]Mides!F1726=1,"X"," ")</f>
        <v xml:space="preserve"> </v>
      </c>
      <c r="E1735" s="94" t="str">
        <f>IF([9]Mides!F1726=2,"X"," ")</f>
        <v xml:space="preserve"> </v>
      </c>
      <c r="F1735" s="95">
        <f>[9]Mides!B1726</f>
        <v>0</v>
      </c>
      <c r="G1735" s="94" t="str">
        <f>IF(AND([9]Mides!H1726&gt;=1,[9]Mides!H1726&lt;=14),"X"," ")</f>
        <v xml:space="preserve"> </v>
      </c>
      <c r="H1735" s="94" t="str">
        <f>IF(AND([9]Mides!H1726&gt;=14,[9]Mides!H1726&lt;=30),"X"," ")</f>
        <v xml:space="preserve"> </v>
      </c>
      <c r="I1735" s="94" t="str">
        <f>IF(AND([9]Mides!H1726&gt;=31,[9]Mides!H1726&lt;=60),"X","  ")</f>
        <v xml:space="preserve">  </v>
      </c>
      <c r="J1735" s="94" t="str">
        <f>IF([9]Mides!H1726&gt;60,"X", "  ")</f>
        <v xml:space="preserve">  </v>
      </c>
      <c r="K1735" s="96">
        <f>[9]Mides!N1726</f>
        <v>0</v>
      </c>
      <c r="L1735" s="96">
        <f>[9]Mides!K1726</f>
        <v>0</v>
      </c>
      <c r="M1735" s="96">
        <f>[9]Mides!L1726</f>
        <v>0</v>
      </c>
      <c r="N1735" s="96">
        <f>[9]Mides!M1726</f>
        <v>0</v>
      </c>
      <c r="O1735" s="96">
        <f t="shared" si="23"/>
        <v>0</v>
      </c>
      <c r="P1735" s="96">
        <f>[9]Mides!R1726</f>
        <v>0</v>
      </c>
      <c r="Q1735" s="96" t="str">
        <f>[9]Mides!S1726</f>
        <v>Río Blanco</v>
      </c>
    </row>
    <row r="1736" spans="2:17" ht="15" thickBot="1" x14ac:dyDescent="0.35">
      <c r="B1736" s="92">
        <f>[9]Mides!E1727</f>
        <v>0</v>
      </c>
      <c r="C1736" s="93">
        <f>[9]Mides!D1727</f>
        <v>0</v>
      </c>
      <c r="D1736" s="94" t="str">
        <f>IF([9]Mides!F1727=1,"X"," ")</f>
        <v xml:space="preserve"> </v>
      </c>
      <c r="E1736" s="94" t="str">
        <f>IF([9]Mides!F1727=2,"X"," ")</f>
        <v xml:space="preserve"> </v>
      </c>
      <c r="F1736" s="95">
        <f>[9]Mides!B1727</f>
        <v>0</v>
      </c>
      <c r="G1736" s="94" t="str">
        <f>IF(AND([9]Mides!H1727&gt;=1,[9]Mides!H1727&lt;=14),"X"," ")</f>
        <v xml:space="preserve"> </v>
      </c>
      <c r="H1736" s="94" t="str">
        <f>IF(AND([9]Mides!H1727&gt;=14,[9]Mides!H1727&lt;=30),"X"," ")</f>
        <v xml:space="preserve"> </v>
      </c>
      <c r="I1736" s="94" t="str">
        <f>IF(AND([9]Mides!H1727&gt;=31,[9]Mides!H1727&lt;=60),"X","  ")</f>
        <v xml:space="preserve">  </v>
      </c>
      <c r="J1736" s="94" t="str">
        <f>IF([9]Mides!H1727&gt;60,"X", "  ")</f>
        <v xml:space="preserve">  </v>
      </c>
      <c r="K1736" s="96">
        <f>[9]Mides!N1727</f>
        <v>0</v>
      </c>
      <c r="L1736" s="96">
        <f>[9]Mides!K1727</f>
        <v>0</v>
      </c>
      <c r="M1736" s="96">
        <f>[9]Mides!L1727</f>
        <v>0</v>
      </c>
      <c r="N1736" s="96">
        <f>[9]Mides!M1727</f>
        <v>0</v>
      </c>
      <c r="O1736" s="96">
        <f t="shared" si="23"/>
        <v>0</v>
      </c>
      <c r="P1736" s="96">
        <f>[9]Mides!R1727</f>
        <v>0</v>
      </c>
      <c r="Q1736" s="96" t="str">
        <f>[9]Mides!S1727</f>
        <v>Sololá</v>
      </c>
    </row>
    <row r="1737" spans="2:17" ht="15" thickBot="1" x14ac:dyDescent="0.35">
      <c r="B1737" s="92">
        <f>[9]Mides!E1728</f>
        <v>0</v>
      </c>
      <c r="C1737" s="93">
        <f>[9]Mides!D1728</f>
        <v>0</v>
      </c>
      <c r="D1737" s="94" t="str">
        <f>IF([9]Mides!F1728=1,"X"," ")</f>
        <v xml:space="preserve"> </v>
      </c>
      <c r="E1737" s="94" t="str">
        <f>IF([9]Mides!F1728=2,"X"," ")</f>
        <v xml:space="preserve"> </v>
      </c>
      <c r="F1737" s="95">
        <f>[9]Mides!B1728</f>
        <v>0</v>
      </c>
      <c r="G1737" s="94" t="str">
        <f>IF(AND([9]Mides!H1728&gt;=1,[9]Mides!H1728&lt;=14),"X"," ")</f>
        <v xml:space="preserve"> </v>
      </c>
      <c r="H1737" s="94" t="str">
        <f>IF(AND([9]Mides!H1728&gt;=14,[9]Mides!H1728&lt;=30),"X"," ")</f>
        <v xml:space="preserve"> </v>
      </c>
      <c r="I1737" s="94" t="str">
        <f>IF(AND([9]Mides!H1728&gt;=31,[9]Mides!H1728&lt;=60),"X","  ")</f>
        <v xml:space="preserve">  </v>
      </c>
      <c r="J1737" s="94" t="str">
        <f>IF([9]Mides!H1728&gt;60,"X", "  ")</f>
        <v xml:space="preserve">  </v>
      </c>
      <c r="K1737" s="96">
        <f>[9]Mides!N1728</f>
        <v>0</v>
      </c>
      <c r="L1737" s="96">
        <f>[9]Mides!K1728</f>
        <v>0</v>
      </c>
      <c r="M1737" s="96">
        <f>[9]Mides!L1728</f>
        <v>0</v>
      </c>
      <c r="N1737" s="96">
        <f>[9]Mides!M1728</f>
        <v>0</v>
      </c>
      <c r="O1737" s="96">
        <f t="shared" si="23"/>
        <v>0</v>
      </c>
      <c r="P1737" s="96">
        <f>[9]Mides!R1728</f>
        <v>0</v>
      </c>
      <c r="Q1737" s="96" t="str">
        <f>[9]Mides!S1728</f>
        <v>Concepción</v>
      </c>
    </row>
    <row r="1738" spans="2:17" ht="15" thickBot="1" x14ac:dyDescent="0.35">
      <c r="B1738" s="92">
        <f>[9]Mides!E1729</f>
        <v>0</v>
      </c>
      <c r="C1738" s="93">
        <f>[9]Mides!D1729</f>
        <v>0</v>
      </c>
      <c r="D1738" s="94" t="str">
        <f>IF([9]Mides!F1729=1,"X"," ")</f>
        <v xml:space="preserve"> </v>
      </c>
      <c r="E1738" s="94" t="str">
        <f>IF([9]Mides!F1729=2,"X"," ")</f>
        <v xml:space="preserve"> </v>
      </c>
      <c r="F1738" s="95">
        <f>[9]Mides!B1729</f>
        <v>0</v>
      </c>
      <c r="G1738" s="94" t="str">
        <f>IF(AND([9]Mides!H1729&gt;=1,[9]Mides!H1729&lt;=14),"X"," ")</f>
        <v xml:space="preserve"> </v>
      </c>
      <c r="H1738" s="94" t="str">
        <f>IF(AND([9]Mides!H1729&gt;=14,[9]Mides!H1729&lt;=30),"X"," ")</f>
        <v xml:space="preserve"> </v>
      </c>
      <c r="I1738" s="94" t="str">
        <f>IF(AND([9]Mides!H1729&gt;=31,[9]Mides!H1729&lt;=60),"X","  ")</f>
        <v xml:space="preserve">  </v>
      </c>
      <c r="J1738" s="94" t="str">
        <f>IF([9]Mides!H1729&gt;60,"X", "  ")</f>
        <v xml:space="preserve">  </v>
      </c>
      <c r="K1738" s="96">
        <f>[9]Mides!N1729</f>
        <v>0</v>
      </c>
      <c r="L1738" s="96">
        <f>[9]Mides!K1729</f>
        <v>0</v>
      </c>
      <c r="M1738" s="96">
        <f>[9]Mides!L1729</f>
        <v>0</v>
      </c>
      <c r="N1738" s="96">
        <f>[9]Mides!M1729</f>
        <v>0</v>
      </c>
      <c r="O1738" s="96">
        <f t="shared" si="23"/>
        <v>0</v>
      </c>
      <c r="P1738" s="96">
        <f>[9]Mides!R1729</f>
        <v>0</v>
      </c>
      <c r="Q1738" s="96" t="str">
        <f>[9]Mides!S1729</f>
        <v>Nahualá</v>
      </c>
    </row>
    <row r="1739" spans="2:17" ht="15" thickBot="1" x14ac:dyDescent="0.35">
      <c r="B1739" s="92">
        <f>[9]Mides!E1730</f>
        <v>0</v>
      </c>
      <c r="C1739" s="93">
        <f>[9]Mides!D1730</f>
        <v>0</v>
      </c>
      <c r="D1739" s="94" t="str">
        <f>IF([9]Mides!F1730=1,"X"," ")</f>
        <v xml:space="preserve"> </v>
      </c>
      <c r="E1739" s="94" t="str">
        <f>IF([9]Mides!F1730=2,"X"," ")</f>
        <v xml:space="preserve"> </v>
      </c>
      <c r="F1739" s="95">
        <f>[9]Mides!B1730</f>
        <v>0</v>
      </c>
      <c r="G1739" s="94" t="str">
        <f>IF(AND([9]Mides!H1730&gt;=1,[9]Mides!H1730&lt;=14),"X"," ")</f>
        <v xml:space="preserve"> </v>
      </c>
      <c r="H1739" s="94" t="str">
        <f>IF(AND([9]Mides!H1730&gt;=14,[9]Mides!H1730&lt;=30),"X"," ")</f>
        <v xml:space="preserve"> </v>
      </c>
      <c r="I1739" s="94" t="str">
        <f>IF(AND([9]Mides!H1730&gt;=31,[9]Mides!H1730&lt;=60),"X","  ")</f>
        <v xml:space="preserve">  </v>
      </c>
      <c r="J1739" s="94" t="str">
        <f>IF([9]Mides!H1730&gt;60,"X", "  ")</f>
        <v xml:space="preserve">  </v>
      </c>
      <c r="K1739" s="96">
        <f>[9]Mides!N1730</f>
        <v>0</v>
      </c>
      <c r="L1739" s="96">
        <f>[9]Mides!K1730</f>
        <v>0</v>
      </c>
      <c r="M1739" s="96">
        <f>[9]Mides!L1730</f>
        <v>0</v>
      </c>
      <c r="N1739" s="96">
        <f>[9]Mides!M1730</f>
        <v>0</v>
      </c>
      <c r="O1739" s="96">
        <f t="shared" si="23"/>
        <v>0</v>
      </c>
      <c r="P1739" s="96">
        <f>[9]Mides!R1730</f>
        <v>0</v>
      </c>
      <c r="Q1739" s="96" t="str">
        <f>[9]Mides!S1730</f>
        <v>Panajachel</v>
      </c>
    </row>
    <row r="1740" spans="2:17" ht="15" thickBot="1" x14ac:dyDescent="0.35">
      <c r="B1740" s="92">
        <f>[9]Mides!E1731</f>
        <v>0</v>
      </c>
      <c r="C1740" s="93">
        <f>[9]Mides!D1731</f>
        <v>0</v>
      </c>
      <c r="D1740" s="94" t="str">
        <f>IF([9]Mides!F1731=1,"X"," ")</f>
        <v xml:space="preserve"> </v>
      </c>
      <c r="E1740" s="94" t="str">
        <f>IF([9]Mides!F1731=2,"X"," ")</f>
        <v xml:space="preserve"> </v>
      </c>
      <c r="F1740" s="95">
        <f>[9]Mides!B1731</f>
        <v>0</v>
      </c>
      <c r="G1740" s="94" t="str">
        <f>IF(AND([9]Mides!H1731&gt;=1,[9]Mides!H1731&lt;=14),"X"," ")</f>
        <v xml:space="preserve"> </v>
      </c>
      <c r="H1740" s="94" t="str">
        <f>IF(AND([9]Mides!H1731&gt;=14,[9]Mides!H1731&lt;=30),"X"," ")</f>
        <v xml:space="preserve"> </v>
      </c>
      <c r="I1740" s="94" t="str">
        <f>IF(AND([9]Mides!H1731&gt;=31,[9]Mides!H1731&lt;=60),"X","  ")</f>
        <v xml:space="preserve">  </v>
      </c>
      <c r="J1740" s="94" t="str">
        <f>IF([9]Mides!H1731&gt;60,"X", "  ")</f>
        <v xml:space="preserve">  </v>
      </c>
      <c r="K1740" s="96">
        <f>[9]Mides!N1731</f>
        <v>0</v>
      </c>
      <c r="L1740" s="96">
        <f>[9]Mides!K1731</f>
        <v>0</v>
      </c>
      <c r="M1740" s="96">
        <f>[9]Mides!L1731</f>
        <v>0</v>
      </c>
      <c r="N1740" s="96">
        <f>[9]Mides!M1731</f>
        <v>0</v>
      </c>
      <c r="O1740" s="96">
        <f t="shared" si="23"/>
        <v>0</v>
      </c>
      <c r="P1740" s="96">
        <f>[9]Mides!R1731</f>
        <v>0</v>
      </c>
      <c r="Q1740" s="96" t="str">
        <f>[9]Mides!S1731</f>
        <v>San Andrés Semetabaj</v>
      </c>
    </row>
    <row r="1741" spans="2:17" ht="15" thickBot="1" x14ac:dyDescent="0.35">
      <c r="B1741" s="92">
        <f>[9]Mides!E1732</f>
        <v>0</v>
      </c>
      <c r="C1741" s="93">
        <f>[9]Mides!D1732</f>
        <v>0</v>
      </c>
      <c r="D1741" s="94" t="str">
        <f>IF([9]Mides!F1732=1,"X"," ")</f>
        <v xml:space="preserve"> </v>
      </c>
      <c r="E1741" s="94" t="str">
        <f>IF([9]Mides!F1732=2,"X"," ")</f>
        <v xml:space="preserve"> </v>
      </c>
      <c r="F1741" s="95">
        <f>[9]Mides!B1732</f>
        <v>0</v>
      </c>
      <c r="G1741" s="94" t="str">
        <f>IF(AND([9]Mides!H1732&gt;=1,[9]Mides!H1732&lt;=14),"X"," ")</f>
        <v xml:space="preserve"> </v>
      </c>
      <c r="H1741" s="94" t="str">
        <f>IF(AND([9]Mides!H1732&gt;=14,[9]Mides!H1732&lt;=30),"X"," ")</f>
        <v xml:space="preserve"> </v>
      </c>
      <c r="I1741" s="94" t="str">
        <f>IF(AND([9]Mides!H1732&gt;=31,[9]Mides!H1732&lt;=60),"X","  ")</f>
        <v xml:space="preserve">  </v>
      </c>
      <c r="J1741" s="94" t="str">
        <f>IF([9]Mides!H1732&gt;60,"X", "  ")</f>
        <v xml:space="preserve">  </v>
      </c>
      <c r="K1741" s="96">
        <f>[9]Mides!N1732</f>
        <v>0</v>
      </c>
      <c r="L1741" s="96">
        <f>[9]Mides!K1732</f>
        <v>0</v>
      </c>
      <c r="M1741" s="96">
        <f>[9]Mides!L1732</f>
        <v>0</v>
      </c>
      <c r="N1741" s="96">
        <f>[9]Mides!M1732</f>
        <v>0</v>
      </c>
      <c r="O1741" s="96">
        <f t="shared" si="23"/>
        <v>0</v>
      </c>
      <c r="P1741" s="96">
        <f>[9]Mides!R1732</f>
        <v>0</v>
      </c>
      <c r="Q1741" s="96" t="str">
        <f>[9]Mides!S1732</f>
        <v>San Antonio Palopó</v>
      </c>
    </row>
    <row r="1742" spans="2:17" ht="15" thickBot="1" x14ac:dyDescent="0.35">
      <c r="B1742" s="92">
        <f>[9]Mides!E1733</f>
        <v>0</v>
      </c>
      <c r="C1742" s="93">
        <f>[9]Mides!D1733</f>
        <v>0</v>
      </c>
      <c r="D1742" s="94" t="str">
        <f>IF([9]Mides!F1733=1,"X"," ")</f>
        <v xml:space="preserve"> </v>
      </c>
      <c r="E1742" s="94" t="str">
        <f>IF([9]Mides!F1733=2,"X"," ")</f>
        <v xml:space="preserve"> </v>
      </c>
      <c r="F1742" s="95">
        <f>[9]Mides!B1733</f>
        <v>0</v>
      </c>
      <c r="G1742" s="94" t="str">
        <f>IF(AND([9]Mides!H1733&gt;=1,[9]Mides!H1733&lt;=14),"X"," ")</f>
        <v xml:space="preserve"> </v>
      </c>
      <c r="H1742" s="94" t="str">
        <f>IF(AND([9]Mides!H1733&gt;=14,[9]Mides!H1733&lt;=30),"X"," ")</f>
        <v xml:space="preserve"> </v>
      </c>
      <c r="I1742" s="94" t="str">
        <f>IF(AND([9]Mides!H1733&gt;=31,[9]Mides!H1733&lt;=60),"X","  ")</f>
        <v xml:space="preserve">  </v>
      </c>
      <c r="J1742" s="94" t="str">
        <f>IF([9]Mides!H1733&gt;60,"X", "  ")</f>
        <v xml:space="preserve">  </v>
      </c>
      <c r="K1742" s="96">
        <f>[9]Mides!N1733</f>
        <v>0</v>
      </c>
      <c r="L1742" s="96">
        <f>[9]Mides!K1733</f>
        <v>0</v>
      </c>
      <c r="M1742" s="96">
        <f>[9]Mides!L1733</f>
        <v>0</v>
      </c>
      <c r="N1742" s="96">
        <f>[9]Mides!M1733</f>
        <v>0</v>
      </c>
      <c r="O1742" s="96">
        <f t="shared" si="23"/>
        <v>0</v>
      </c>
      <c r="P1742" s="96">
        <f>[9]Mides!R1733</f>
        <v>0</v>
      </c>
      <c r="Q1742" s="96" t="str">
        <f>[9]Mides!S1733</f>
        <v>San José Chacayá</v>
      </c>
    </row>
    <row r="1743" spans="2:17" ht="15" thickBot="1" x14ac:dyDescent="0.35">
      <c r="B1743" s="92">
        <f>[9]Mides!E1734</f>
        <v>0</v>
      </c>
      <c r="C1743" s="93">
        <f>[9]Mides!D1734</f>
        <v>0</v>
      </c>
      <c r="D1743" s="94" t="str">
        <f>IF([9]Mides!F1734=1,"X"," ")</f>
        <v xml:space="preserve"> </v>
      </c>
      <c r="E1743" s="94" t="str">
        <f>IF([9]Mides!F1734=2,"X"," ")</f>
        <v xml:space="preserve"> </v>
      </c>
      <c r="F1743" s="95">
        <f>[9]Mides!B1734</f>
        <v>0</v>
      </c>
      <c r="G1743" s="94" t="str">
        <f>IF(AND([9]Mides!H1734&gt;=1,[9]Mides!H1734&lt;=14),"X"," ")</f>
        <v xml:space="preserve"> </v>
      </c>
      <c r="H1743" s="94" t="str">
        <f>IF(AND([9]Mides!H1734&gt;=14,[9]Mides!H1734&lt;=30),"X"," ")</f>
        <v xml:space="preserve"> </v>
      </c>
      <c r="I1743" s="94" t="str">
        <f>IF(AND([9]Mides!H1734&gt;=31,[9]Mides!H1734&lt;=60),"X","  ")</f>
        <v xml:space="preserve">  </v>
      </c>
      <c r="J1743" s="94" t="str">
        <f>IF([9]Mides!H1734&gt;60,"X", "  ")</f>
        <v xml:space="preserve">  </v>
      </c>
      <c r="K1743" s="96">
        <f>[9]Mides!N1734</f>
        <v>0</v>
      </c>
      <c r="L1743" s="96">
        <f>[9]Mides!K1734</f>
        <v>0</v>
      </c>
      <c r="M1743" s="96">
        <f>[9]Mides!L1734</f>
        <v>0</v>
      </c>
      <c r="N1743" s="96">
        <f>[9]Mides!M1734</f>
        <v>0</v>
      </c>
      <c r="O1743" s="96">
        <f t="shared" si="23"/>
        <v>0</v>
      </c>
      <c r="P1743" s="96">
        <f>[9]Mides!R1734</f>
        <v>0</v>
      </c>
      <c r="Q1743" s="96" t="str">
        <f>[9]Mides!S1734</f>
        <v>San Juan La Laguna</v>
      </c>
    </row>
    <row r="1744" spans="2:17" ht="15" thickBot="1" x14ac:dyDescent="0.35">
      <c r="B1744" s="92">
        <f>[9]Mides!E1735</f>
        <v>0</v>
      </c>
      <c r="C1744" s="93">
        <f>[9]Mides!D1735</f>
        <v>0</v>
      </c>
      <c r="D1744" s="94" t="str">
        <f>IF([9]Mides!F1735=1,"X"," ")</f>
        <v xml:space="preserve"> </v>
      </c>
      <c r="E1744" s="94" t="str">
        <f>IF([9]Mides!F1735=2,"X"," ")</f>
        <v xml:space="preserve"> </v>
      </c>
      <c r="F1744" s="95">
        <f>[9]Mides!B1735</f>
        <v>0</v>
      </c>
      <c r="G1744" s="94" t="str">
        <f>IF(AND([9]Mides!H1735&gt;=1,[9]Mides!H1735&lt;=14),"X"," ")</f>
        <v xml:space="preserve"> </v>
      </c>
      <c r="H1744" s="94" t="str">
        <f>IF(AND([9]Mides!H1735&gt;=14,[9]Mides!H1735&lt;=30),"X"," ")</f>
        <v xml:space="preserve"> </v>
      </c>
      <c r="I1744" s="94" t="str">
        <f>IF(AND([9]Mides!H1735&gt;=31,[9]Mides!H1735&lt;=60),"X","  ")</f>
        <v xml:space="preserve">  </v>
      </c>
      <c r="J1744" s="94" t="str">
        <f>IF([9]Mides!H1735&gt;60,"X", "  ")</f>
        <v xml:space="preserve">  </v>
      </c>
      <c r="K1744" s="96">
        <f>[9]Mides!N1735</f>
        <v>0</v>
      </c>
      <c r="L1744" s="96">
        <f>[9]Mides!K1735</f>
        <v>0</v>
      </c>
      <c r="M1744" s="96">
        <f>[9]Mides!L1735</f>
        <v>0</v>
      </c>
      <c r="N1744" s="96">
        <f>[9]Mides!M1735</f>
        <v>0</v>
      </c>
      <c r="O1744" s="96">
        <f t="shared" si="23"/>
        <v>0</v>
      </c>
      <c r="P1744" s="96">
        <f>[9]Mides!R1735</f>
        <v>0</v>
      </c>
      <c r="Q1744" s="96" t="str">
        <f>[9]Mides!S1735</f>
        <v>San Lucas Tolimán</v>
      </c>
    </row>
    <row r="1745" spans="2:17" ht="15" thickBot="1" x14ac:dyDescent="0.35">
      <c r="B1745" s="92">
        <f>[9]Mides!E1736</f>
        <v>0</v>
      </c>
      <c r="C1745" s="93">
        <f>[9]Mides!D1736</f>
        <v>0</v>
      </c>
      <c r="D1745" s="94" t="str">
        <f>IF([9]Mides!F1736=1,"X"," ")</f>
        <v xml:space="preserve"> </v>
      </c>
      <c r="E1745" s="94" t="str">
        <f>IF([9]Mides!F1736=2,"X"," ")</f>
        <v xml:space="preserve"> </v>
      </c>
      <c r="F1745" s="95">
        <f>[9]Mides!B1736</f>
        <v>0</v>
      </c>
      <c r="G1745" s="94" t="str">
        <f>IF(AND([9]Mides!H1736&gt;=1,[9]Mides!H1736&lt;=14),"X"," ")</f>
        <v xml:space="preserve"> </v>
      </c>
      <c r="H1745" s="94" t="str">
        <f>IF(AND([9]Mides!H1736&gt;=14,[9]Mides!H1736&lt;=30),"X"," ")</f>
        <v xml:space="preserve"> </v>
      </c>
      <c r="I1745" s="94" t="str">
        <f>IF(AND([9]Mides!H1736&gt;=31,[9]Mides!H1736&lt;=60),"X","  ")</f>
        <v xml:space="preserve">  </v>
      </c>
      <c r="J1745" s="94" t="str">
        <f>IF([9]Mides!H1736&gt;60,"X", "  ")</f>
        <v xml:space="preserve">  </v>
      </c>
      <c r="K1745" s="96">
        <f>[9]Mides!N1736</f>
        <v>0</v>
      </c>
      <c r="L1745" s="96">
        <f>[9]Mides!K1736</f>
        <v>0</v>
      </c>
      <c r="M1745" s="96">
        <f>[9]Mides!L1736</f>
        <v>0</v>
      </c>
      <c r="N1745" s="96">
        <f>[9]Mides!M1736</f>
        <v>0</v>
      </c>
      <c r="O1745" s="96">
        <f t="shared" si="23"/>
        <v>0</v>
      </c>
      <c r="P1745" s="96">
        <f>[9]Mides!R1736</f>
        <v>0</v>
      </c>
      <c r="Q1745" s="96" t="str">
        <f>[9]Mides!S1736</f>
        <v>San Marcos La Laguna</v>
      </c>
    </row>
    <row r="1746" spans="2:17" ht="15" thickBot="1" x14ac:dyDescent="0.35">
      <c r="B1746" s="92">
        <f>[9]Mides!E1737</f>
        <v>0</v>
      </c>
      <c r="C1746" s="93">
        <f>[9]Mides!D1737</f>
        <v>0</v>
      </c>
      <c r="D1746" s="94" t="str">
        <f>IF([9]Mides!F1737=1,"X"," ")</f>
        <v xml:space="preserve"> </v>
      </c>
      <c r="E1746" s="94" t="str">
        <f>IF([9]Mides!F1737=2,"X"," ")</f>
        <v xml:space="preserve"> </v>
      </c>
      <c r="F1746" s="95">
        <f>[9]Mides!B1737</f>
        <v>0</v>
      </c>
      <c r="G1746" s="94" t="str">
        <f>IF(AND([9]Mides!H1737&gt;=1,[9]Mides!H1737&lt;=14),"X"," ")</f>
        <v xml:space="preserve"> </v>
      </c>
      <c r="H1746" s="94" t="str">
        <f>IF(AND([9]Mides!H1737&gt;=14,[9]Mides!H1737&lt;=30),"X"," ")</f>
        <v xml:space="preserve"> </v>
      </c>
      <c r="I1746" s="94" t="str">
        <f>IF(AND([9]Mides!H1737&gt;=31,[9]Mides!H1737&lt;=60),"X","  ")</f>
        <v xml:space="preserve">  </v>
      </c>
      <c r="J1746" s="94" t="str">
        <f>IF([9]Mides!H1737&gt;60,"X", "  ")</f>
        <v xml:space="preserve">  </v>
      </c>
      <c r="K1746" s="96">
        <f>[9]Mides!N1737</f>
        <v>0</v>
      </c>
      <c r="L1746" s="96">
        <f>[9]Mides!K1737</f>
        <v>0</v>
      </c>
      <c r="M1746" s="96">
        <f>[9]Mides!L1737</f>
        <v>0</v>
      </c>
      <c r="N1746" s="96">
        <f>[9]Mides!M1737</f>
        <v>0</v>
      </c>
      <c r="O1746" s="96">
        <f t="shared" si="23"/>
        <v>0</v>
      </c>
      <c r="P1746" s="96">
        <f>[9]Mides!R1737</f>
        <v>0</v>
      </c>
      <c r="Q1746" s="96" t="str">
        <f>[9]Mides!S1737</f>
        <v>San Pablo La Laguna</v>
      </c>
    </row>
    <row r="1747" spans="2:17" ht="15" thickBot="1" x14ac:dyDescent="0.35">
      <c r="B1747" s="92">
        <f>[9]Mides!E1738</f>
        <v>0</v>
      </c>
      <c r="C1747" s="93">
        <f>[9]Mides!D1738</f>
        <v>0</v>
      </c>
      <c r="D1747" s="94" t="str">
        <f>IF([9]Mides!F1738=1,"X"," ")</f>
        <v xml:space="preserve"> </v>
      </c>
      <c r="E1747" s="94" t="str">
        <f>IF([9]Mides!F1738=2,"X"," ")</f>
        <v xml:space="preserve"> </v>
      </c>
      <c r="F1747" s="95">
        <f>[9]Mides!B1738</f>
        <v>0</v>
      </c>
      <c r="G1747" s="94" t="str">
        <f>IF(AND([9]Mides!H1738&gt;=1,[9]Mides!H1738&lt;=14),"X"," ")</f>
        <v xml:space="preserve"> </v>
      </c>
      <c r="H1747" s="94" t="str">
        <f>IF(AND([9]Mides!H1738&gt;=14,[9]Mides!H1738&lt;=30),"X"," ")</f>
        <v xml:space="preserve"> </v>
      </c>
      <c r="I1747" s="94" t="str">
        <f>IF(AND([9]Mides!H1738&gt;=31,[9]Mides!H1738&lt;=60),"X","  ")</f>
        <v xml:space="preserve">  </v>
      </c>
      <c r="J1747" s="94" t="str">
        <f>IF([9]Mides!H1738&gt;60,"X", "  ")</f>
        <v xml:space="preserve">  </v>
      </c>
      <c r="K1747" s="96">
        <f>[9]Mides!N1738</f>
        <v>0</v>
      </c>
      <c r="L1747" s="96">
        <f>[9]Mides!K1738</f>
        <v>0</v>
      </c>
      <c r="M1747" s="96">
        <f>[9]Mides!L1738</f>
        <v>0</v>
      </c>
      <c r="N1747" s="96">
        <f>[9]Mides!M1738</f>
        <v>0</v>
      </c>
      <c r="O1747" s="96">
        <f t="shared" si="23"/>
        <v>0</v>
      </c>
      <c r="P1747" s="96">
        <f>[9]Mides!R1738</f>
        <v>0</v>
      </c>
      <c r="Q1747" s="96" t="str">
        <f>[9]Mides!S1738</f>
        <v>San Pedro La Laguna</v>
      </c>
    </row>
    <row r="1748" spans="2:17" ht="15" thickBot="1" x14ac:dyDescent="0.35">
      <c r="B1748" s="92">
        <f>[9]Mides!E1739</f>
        <v>0</v>
      </c>
      <c r="C1748" s="93">
        <f>[9]Mides!D1739</f>
        <v>0</v>
      </c>
      <c r="D1748" s="94" t="str">
        <f>IF([9]Mides!F1739=1,"X"," ")</f>
        <v xml:space="preserve"> </v>
      </c>
      <c r="E1748" s="94" t="str">
        <f>IF([9]Mides!F1739=2,"X"," ")</f>
        <v xml:space="preserve"> </v>
      </c>
      <c r="F1748" s="95">
        <f>[9]Mides!B1739</f>
        <v>0</v>
      </c>
      <c r="G1748" s="94" t="str">
        <f>IF(AND([9]Mides!H1739&gt;=1,[9]Mides!H1739&lt;=14),"X"," ")</f>
        <v xml:space="preserve"> </v>
      </c>
      <c r="H1748" s="94" t="str">
        <f>IF(AND([9]Mides!H1739&gt;=14,[9]Mides!H1739&lt;=30),"X"," ")</f>
        <v xml:space="preserve"> </v>
      </c>
      <c r="I1748" s="94" t="str">
        <f>IF(AND([9]Mides!H1739&gt;=31,[9]Mides!H1739&lt;=60),"X","  ")</f>
        <v xml:space="preserve">  </v>
      </c>
      <c r="J1748" s="94" t="str">
        <f>IF([9]Mides!H1739&gt;60,"X", "  ")</f>
        <v xml:space="preserve">  </v>
      </c>
      <c r="K1748" s="96">
        <f>[9]Mides!N1739</f>
        <v>0</v>
      </c>
      <c r="L1748" s="96">
        <f>[9]Mides!K1739</f>
        <v>0</v>
      </c>
      <c r="M1748" s="96">
        <f>[9]Mides!L1739</f>
        <v>0</v>
      </c>
      <c r="N1748" s="96">
        <f>[9]Mides!M1739</f>
        <v>0</v>
      </c>
      <c r="O1748" s="96">
        <f t="shared" si="23"/>
        <v>0</v>
      </c>
      <c r="P1748" s="96">
        <f>[9]Mides!R1739</f>
        <v>0</v>
      </c>
      <c r="Q1748" s="96" t="str">
        <f>[9]Mides!S1739</f>
        <v>Santa Catarina Ixtahuacan</v>
      </c>
    </row>
    <row r="1749" spans="2:17" ht="15" thickBot="1" x14ac:dyDescent="0.35">
      <c r="B1749" s="92">
        <f>[9]Mides!E1740</f>
        <v>0</v>
      </c>
      <c r="C1749" s="93">
        <f>[9]Mides!D1740</f>
        <v>0</v>
      </c>
      <c r="D1749" s="94" t="str">
        <f>IF([9]Mides!F1740=1,"X"," ")</f>
        <v xml:space="preserve"> </v>
      </c>
      <c r="E1749" s="94" t="str">
        <f>IF([9]Mides!F1740=2,"X"," ")</f>
        <v xml:space="preserve"> </v>
      </c>
      <c r="F1749" s="95">
        <f>[9]Mides!B1740</f>
        <v>0</v>
      </c>
      <c r="G1749" s="94" t="str">
        <f>IF(AND([9]Mides!H1740&gt;=1,[9]Mides!H1740&lt;=14),"X"," ")</f>
        <v xml:space="preserve"> </v>
      </c>
      <c r="H1749" s="94" t="str">
        <f>IF(AND([9]Mides!H1740&gt;=14,[9]Mides!H1740&lt;=30),"X"," ")</f>
        <v xml:space="preserve"> </v>
      </c>
      <c r="I1749" s="94" t="str">
        <f>IF(AND([9]Mides!H1740&gt;=31,[9]Mides!H1740&lt;=60),"X","  ")</f>
        <v xml:space="preserve">  </v>
      </c>
      <c r="J1749" s="94" t="str">
        <f>IF([9]Mides!H1740&gt;60,"X", "  ")</f>
        <v xml:space="preserve">  </v>
      </c>
      <c r="K1749" s="96">
        <f>[9]Mides!N1740</f>
        <v>0</v>
      </c>
      <c r="L1749" s="96">
        <f>[9]Mides!K1740</f>
        <v>0</v>
      </c>
      <c r="M1749" s="96">
        <f>[9]Mides!L1740</f>
        <v>0</v>
      </c>
      <c r="N1749" s="96">
        <f>[9]Mides!M1740</f>
        <v>0</v>
      </c>
      <c r="O1749" s="96">
        <f t="shared" si="23"/>
        <v>0</v>
      </c>
      <c r="P1749" s="96">
        <f>[9]Mides!R1740</f>
        <v>0</v>
      </c>
      <c r="Q1749" s="96" t="str">
        <f>[9]Mides!S1740</f>
        <v>Santa Catarina Palopó</v>
      </c>
    </row>
    <row r="1750" spans="2:17" ht="15" thickBot="1" x14ac:dyDescent="0.35">
      <c r="B1750" s="92">
        <f>[9]Mides!E1741</f>
        <v>0</v>
      </c>
      <c r="C1750" s="93">
        <f>[9]Mides!D1741</f>
        <v>0</v>
      </c>
      <c r="D1750" s="94" t="str">
        <f>IF([9]Mides!F1741=1,"X"," ")</f>
        <v xml:space="preserve"> </v>
      </c>
      <c r="E1750" s="94" t="str">
        <f>IF([9]Mides!F1741=2,"X"," ")</f>
        <v xml:space="preserve"> </v>
      </c>
      <c r="F1750" s="95">
        <f>[9]Mides!B1741</f>
        <v>0</v>
      </c>
      <c r="G1750" s="94" t="str">
        <f>IF(AND([9]Mides!H1741&gt;=1,[9]Mides!H1741&lt;=14),"X"," ")</f>
        <v xml:space="preserve"> </v>
      </c>
      <c r="H1750" s="94" t="str">
        <f>IF(AND([9]Mides!H1741&gt;=14,[9]Mides!H1741&lt;=30),"X"," ")</f>
        <v xml:space="preserve"> </v>
      </c>
      <c r="I1750" s="94" t="str">
        <f>IF(AND([9]Mides!H1741&gt;=31,[9]Mides!H1741&lt;=60),"X","  ")</f>
        <v xml:space="preserve">  </v>
      </c>
      <c r="J1750" s="94" t="str">
        <f>IF([9]Mides!H1741&gt;60,"X", "  ")</f>
        <v xml:space="preserve">  </v>
      </c>
      <c r="K1750" s="96">
        <f>[9]Mides!N1741</f>
        <v>0</v>
      </c>
      <c r="L1750" s="96">
        <f>[9]Mides!K1741</f>
        <v>0</v>
      </c>
      <c r="M1750" s="96">
        <f>[9]Mides!L1741</f>
        <v>0</v>
      </c>
      <c r="N1750" s="96">
        <f>[9]Mides!M1741</f>
        <v>0</v>
      </c>
      <c r="O1750" s="96">
        <f t="shared" si="23"/>
        <v>0</v>
      </c>
      <c r="P1750" s="96">
        <f>[9]Mides!R1741</f>
        <v>0</v>
      </c>
      <c r="Q1750" s="96" t="str">
        <f>[9]Mides!S1741</f>
        <v>Santa Clara La Laguna</v>
      </c>
    </row>
    <row r="1751" spans="2:17" ht="15" thickBot="1" x14ac:dyDescent="0.35">
      <c r="B1751" s="92">
        <f>[9]Mides!E1742</f>
        <v>0</v>
      </c>
      <c r="C1751" s="93">
        <f>[9]Mides!D1742</f>
        <v>0</v>
      </c>
      <c r="D1751" s="94" t="str">
        <f>IF([9]Mides!F1742=1,"X"," ")</f>
        <v xml:space="preserve"> </v>
      </c>
      <c r="E1751" s="94" t="str">
        <f>IF([9]Mides!F1742=2,"X"," ")</f>
        <v xml:space="preserve"> </v>
      </c>
      <c r="F1751" s="95">
        <f>[9]Mides!B1742</f>
        <v>0</v>
      </c>
      <c r="G1751" s="94" t="str">
        <f>IF(AND([9]Mides!H1742&gt;=1,[9]Mides!H1742&lt;=14),"X"," ")</f>
        <v xml:space="preserve"> </v>
      </c>
      <c r="H1751" s="94" t="str">
        <f>IF(AND([9]Mides!H1742&gt;=14,[9]Mides!H1742&lt;=30),"X"," ")</f>
        <v xml:space="preserve"> </v>
      </c>
      <c r="I1751" s="94" t="str">
        <f>IF(AND([9]Mides!H1742&gt;=31,[9]Mides!H1742&lt;=60),"X","  ")</f>
        <v xml:space="preserve">  </v>
      </c>
      <c r="J1751" s="94" t="str">
        <f>IF([9]Mides!H1742&gt;60,"X", "  ")</f>
        <v xml:space="preserve">  </v>
      </c>
      <c r="K1751" s="96">
        <f>[9]Mides!N1742</f>
        <v>0</v>
      </c>
      <c r="L1751" s="96">
        <f>[9]Mides!K1742</f>
        <v>0</v>
      </c>
      <c r="M1751" s="96">
        <f>[9]Mides!L1742</f>
        <v>0</v>
      </c>
      <c r="N1751" s="96">
        <f>[9]Mides!M1742</f>
        <v>0</v>
      </c>
      <c r="O1751" s="96">
        <f t="shared" si="23"/>
        <v>0</v>
      </c>
      <c r="P1751" s="96">
        <f>[9]Mides!R1742</f>
        <v>0</v>
      </c>
      <c r="Q1751" s="96" t="str">
        <f>[9]Mides!S1742</f>
        <v>Santa Cruz La Laguna</v>
      </c>
    </row>
    <row r="1752" spans="2:17" ht="15" thickBot="1" x14ac:dyDescent="0.35">
      <c r="B1752" s="92">
        <f>[9]Mides!E1743</f>
        <v>0</v>
      </c>
      <c r="C1752" s="93">
        <f>[9]Mides!D1743</f>
        <v>0</v>
      </c>
      <c r="D1752" s="94" t="str">
        <f>IF([9]Mides!F1743=1,"X"," ")</f>
        <v xml:space="preserve"> </v>
      </c>
      <c r="E1752" s="94" t="str">
        <f>IF([9]Mides!F1743=2,"X"," ")</f>
        <v xml:space="preserve"> </v>
      </c>
      <c r="F1752" s="95">
        <f>[9]Mides!B1743</f>
        <v>0</v>
      </c>
      <c r="G1752" s="94" t="str">
        <f>IF(AND([9]Mides!H1743&gt;=1,[9]Mides!H1743&lt;=14),"X"," ")</f>
        <v xml:space="preserve"> </v>
      </c>
      <c r="H1752" s="94" t="str">
        <f>IF(AND([9]Mides!H1743&gt;=14,[9]Mides!H1743&lt;=30),"X"," ")</f>
        <v xml:space="preserve"> </v>
      </c>
      <c r="I1752" s="94" t="str">
        <f>IF(AND([9]Mides!H1743&gt;=31,[9]Mides!H1743&lt;=60),"X","  ")</f>
        <v xml:space="preserve">  </v>
      </c>
      <c r="J1752" s="94" t="str">
        <f>IF([9]Mides!H1743&gt;60,"X", "  ")</f>
        <v xml:space="preserve">  </v>
      </c>
      <c r="K1752" s="96">
        <f>[9]Mides!N1743</f>
        <v>0</v>
      </c>
      <c r="L1752" s="96">
        <f>[9]Mides!K1743</f>
        <v>0</v>
      </c>
      <c r="M1752" s="96">
        <f>[9]Mides!L1743</f>
        <v>0</v>
      </c>
      <c r="N1752" s="96">
        <f>[9]Mides!M1743</f>
        <v>0</v>
      </c>
      <c r="O1752" s="96">
        <f t="shared" si="23"/>
        <v>0</v>
      </c>
      <c r="P1752" s="96">
        <f>[9]Mides!R1743</f>
        <v>0</v>
      </c>
      <c r="Q1752" s="96" t="str">
        <f>[9]Mides!S1743</f>
        <v>Santa Lucía Utatlán</v>
      </c>
    </row>
    <row r="1753" spans="2:17" ht="15" thickBot="1" x14ac:dyDescent="0.35">
      <c r="B1753" s="92">
        <f>[9]Mides!E1744</f>
        <v>0</v>
      </c>
      <c r="C1753" s="93">
        <f>[9]Mides!D1744</f>
        <v>0</v>
      </c>
      <c r="D1753" s="94" t="str">
        <f>IF([9]Mides!F1744=1,"X"," ")</f>
        <v xml:space="preserve"> </v>
      </c>
      <c r="E1753" s="94" t="str">
        <f>IF([9]Mides!F1744=2,"X"," ")</f>
        <v xml:space="preserve"> </v>
      </c>
      <c r="F1753" s="95">
        <f>[9]Mides!B1744</f>
        <v>0</v>
      </c>
      <c r="G1753" s="94" t="str">
        <f>IF(AND([9]Mides!H1744&gt;=1,[9]Mides!H1744&lt;=14),"X"," ")</f>
        <v xml:space="preserve"> </v>
      </c>
      <c r="H1753" s="94" t="str">
        <f>IF(AND([9]Mides!H1744&gt;=14,[9]Mides!H1744&lt;=30),"X"," ")</f>
        <v xml:space="preserve"> </v>
      </c>
      <c r="I1753" s="94" t="str">
        <f>IF(AND([9]Mides!H1744&gt;=31,[9]Mides!H1744&lt;=60),"X","  ")</f>
        <v xml:space="preserve">  </v>
      </c>
      <c r="J1753" s="94" t="str">
        <f>IF([9]Mides!H1744&gt;60,"X", "  ")</f>
        <v xml:space="preserve">  </v>
      </c>
      <c r="K1753" s="96">
        <f>[9]Mides!N1744</f>
        <v>0</v>
      </c>
      <c r="L1753" s="96">
        <f>[9]Mides!K1744</f>
        <v>0</v>
      </c>
      <c r="M1753" s="96">
        <f>[9]Mides!L1744</f>
        <v>0</v>
      </c>
      <c r="N1753" s="96">
        <f>[9]Mides!M1744</f>
        <v>0</v>
      </c>
      <c r="O1753" s="96">
        <f t="shared" si="23"/>
        <v>0</v>
      </c>
      <c r="P1753" s="96">
        <f>[9]Mides!R1744</f>
        <v>0</v>
      </c>
      <c r="Q1753" s="96" t="str">
        <f>[9]Mides!S1744</f>
        <v>Santa María Visitación</v>
      </c>
    </row>
    <row r="1754" spans="2:17" ht="15" thickBot="1" x14ac:dyDescent="0.35">
      <c r="B1754" s="92">
        <f>[9]Mides!E1745</f>
        <v>0</v>
      </c>
      <c r="C1754" s="93">
        <f>[9]Mides!D1745</f>
        <v>0</v>
      </c>
      <c r="D1754" s="94" t="str">
        <f>IF([9]Mides!F1745=1,"X"," ")</f>
        <v xml:space="preserve"> </v>
      </c>
      <c r="E1754" s="94" t="str">
        <f>IF([9]Mides!F1745=2,"X"," ")</f>
        <v xml:space="preserve"> </v>
      </c>
      <c r="F1754" s="95">
        <f>[9]Mides!B1745</f>
        <v>0</v>
      </c>
      <c r="G1754" s="94" t="str">
        <f>IF(AND([9]Mides!H1745&gt;=1,[9]Mides!H1745&lt;=14),"X"," ")</f>
        <v xml:space="preserve"> </v>
      </c>
      <c r="H1754" s="94" t="str">
        <f>IF(AND([9]Mides!H1745&gt;=14,[9]Mides!H1745&lt;=30),"X"," ")</f>
        <v xml:space="preserve"> </v>
      </c>
      <c r="I1754" s="94" t="str">
        <f>IF(AND([9]Mides!H1745&gt;=31,[9]Mides!H1745&lt;=60),"X","  ")</f>
        <v xml:space="preserve">  </v>
      </c>
      <c r="J1754" s="94" t="str">
        <f>IF([9]Mides!H1745&gt;60,"X", "  ")</f>
        <v xml:space="preserve">  </v>
      </c>
      <c r="K1754" s="96">
        <f>[9]Mides!N1745</f>
        <v>0</v>
      </c>
      <c r="L1754" s="96">
        <f>[9]Mides!K1745</f>
        <v>0</v>
      </c>
      <c r="M1754" s="96">
        <f>[9]Mides!L1745</f>
        <v>0</v>
      </c>
      <c r="N1754" s="96">
        <f>[9]Mides!M1745</f>
        <v>0</v>
      </c>
      <c r="O1754" s="96">
        <f t="shared" si="23"/>
        <v>0</v>
      </c>
      <c r="P1754" s="96">
        <f>[9]Mides!R1745</f>
        <v>0</v>
      </c>
      <c r="Q1754" s="96" t="str">
        <f>[9]Mides!S1745</f>
        <v>Santiago Atitlán</v>
      </c>
    </row>
    <row r="1755" spans="2:17" ht="15" thickBot="1" x14ac:dyDescent="0.35">
      <c r="B1755" s="92">
        <f>[9]Mides!E1746</f>
        <v>0</v>
      </c>
      <c r="C1755" s="93">
        <f>[9]Mides!D1746</f>
        <v>0</v>
      </c>
      <c r="D1755" s="94" t="str">
        <f>IF([9]Mides!F1746=1,"X"," ")</f>
        <v xml:space="preserve"> </v>
      </c>
      <c r="E1755" s="94" t="str">
        <f>IF([9]Mides!F1746=2,"X"," ")</f>
        <v xml:space="preserve"> </v>
      </c>
      <c r="F1755" s="95">
        <f>[9]Mides!B1746</f>
        <v>0</v>
      </c>
      <c r="G1755" s="94" t="str">
        <f>IF(AND([9]Mides!H1746&gt;=1,[9]Mides!H1746&lt;=14),"X"," ")</f>
        <v xml:space="preserve"> </v>
      </c>
      <c r="H1755" s="94" t="str">
        <f>IF(AND([9]Mides!H1746&gt;=14,[9]Mides!H1746&lt;=30),"X"," ")</f>
        <v xml:space="preserve"> </v>
      </c>
      <c r="I1755" s="94" t="str">
        <f>IF(AND([9]Mides!H1746&gt;=31,[9]Mides!H1746&lt;=60),"X","  ")</f>
        <v xml:space="preserve">  </v>
      </c>
      <c r="J1755" s="94" t="str">
        <f>IF([9]Mides!H1746&gt;60,"X", "  ")</f>
        <v xml:space="preserve">  </v>
      </c>
      <c r="K1755" s="96">
        <f>[9]Mides!N1746</f>
        <v>0</v>
      </c>
      <c r="L1755" s="96">
        <f>[9]Mides!K1746</f>
        <v>0</v>
      </c>
      <c r="M1755" s="96">
        <f>[9]Mides!L1746</f>
        <v>0</v>
      </c>
      <c r="N1755" s="96">
        <f>[9]Mides!M1746</f>
        <v>0</v>
      </c>
      <c r="O1755" s="96">
        <f t="shared" si="23"/>
        <v>0</v>
      </c>
      <c r="P1755" s="96">
        <f>[9]Mides!R1746</f>
        <v>0</v>
      </c>
      <c r="Q1755" s="96" t="str">
        <f>[9]Mides!S1746</f>
        <v>Mazatenango</v>
      </c>
    </row>
    <row r="1756" spans="2:17" ht="15" thickBot="1" x14ac:dyDescent="0.35">
      <c r="B1756" s="92">
        <f>[9]Mides!E1747</f>
        <v>0</v>
      </c>
      <c r="C1756" s="93">
        <f>[9]Mides!D1747</f>
        <v>0</v>
      </c>
      <c r="D1756" s="94" t="str">
        <f>IF([9]Mides!F1747=1,"X"," ")</f>
        <v xml:space="preserve"> </v>
      </c>
      <c r="E1756" s="94" t="str">
        <f>IF([9]Mides!F1747=2,"X"," ")</f>
        <v xml:space="preserve"> </v>
      </c>
      <c r="F1756" s="95">
        <f>[9]Mides!B1747</f>
        <v>0</v>
      </c>
      <c r="G1756" s="94" t="str">
        <f>IF(AND([9]Mides!H1747&gt;=1,[9]Mides!H1747&lt;=14),"X"," ")</f>
        <v xml:space="preserve"> </v>
      </c>
      <c r="H1756" s="94" t="str">
        <f>IF(AND([9]Mides!H1747&gt;=14,[9]Mides!H1747&lt;=30),"X"," ")</f>
        <v xml:space="preserve"> </v>
      </c>
      <c r="I1756" s="94" t="str">
        <f>IF(AND([9]Mides!H1747&gt;=31,[9]Mides!H1747&lt;=60),"X","  ")</f>
        <v xml:space="preserve">  </v>
      </c>
      <c r="J1756" s="94" t="str">
        <f>IF([9]Mides!H1747&gt;60,"X", "  ")</f>
        <v xml:space="preserve">  </v>
      </c>
      <c r="K1756" s="96">
        <f>[9]Mides!N1747</f>
        <v>0</v>
      </c>
      <c r="L1756" s="96">
        <f>[9]Mides!K1747</f>
        <v>0</v>
      </c>
      <c r="M1756" s="96">
        <f>[9]Mides!L1747</f>
        <v>0</v>
      </c>
      <c r="N1756" s="96">
        <f>[9]Mides!M1747</f>
        <v>0</v>
      </c>
      <c r="O1756" s="96">
        <f t="shared" si="23"/>
        <v>0</v>
      </c>
      <c r="P1756" s="96">
        <f>[9]Mides!R1747</f>
        <v>0</v>
      </c>
      <c r="Q1756" s="96" t="str">
        <f>[9]Mides!S1747</f>
        <v>Chicacao</v>
      </c>
    </row>
    <row r="1757" spans="2:17" ht="15" thickBot="1" x14ac:dyDescent="0.35">
      <c r="B1757" s="92">
        <f>[9]Mides!E1748</f>
        <v>0</v>
      </c>
      <c r="C1757" s="93">
        <f>[9]Mides!D1748</f>
        <v>0</v>
      </c>
      <c r="D1757" s="94" t="str">
        <f>IF([9]Mides!F1748=1,"X"," ")</f>
        <v xml:space="preserve"> </v>
      </c>
      <c r="E1757" s="94" t="str">
        <f>IF([9]Mides!F1748=2,"X"," ")</f>
        <v xml:space="preserve"> </v>
      </c>
      <c r="F1757" s="95">
        <f>[9]Mides!B1748</f>
        <v>0</v>
      </c>
      <c r="G1757" s="94" t="str">
        <f>IF(AND([9]Mides!H1748&gt;=1,[9]Mides!H1748&lt;=14),"X"," ")</f>
        <v xml:space="preserve"> </v>
      </c>
      <c r="H1757" s="94" t="str">
        <f>IF(AND([9]Mides!H1748&gt;=14,[9]Mides!H1748&lt;=30),"X"," ")</f>
        <v xml:space="preserve"> </v>
      </c>
      <c r="I1757" s="94" t="str">
        <f>IF(AND([9]Mides!H1748&gt;=31,[9]Mides!H1748&lt;=60),"X","  ")</f>
        <v xml:space="preserve">  </v>
      </c>
      <c r="J1757" s="94" t="str">
        <f>IF([9]Mides!H1748&gt;60,"X", "  ")</f>
        <v xml:space="preserve">  </v>
      </c>
      <c r="K1757" s="96">
        <f>[9]Mides!N1748</f>
        <v>0</v>
      </c>
      <c r="L1757" s="96">
        <f>[9]Mides!K1748</f>
        <v>0</v>
      </c>
      <c r="M1757" s="96">
        <f>[9]Mides!L1748</f>
        <v>0</v>
      </c>
      <c r="N1757" s="96">
        <f>[9]Mides!M1748</f>
        <v>0</v>
      </c>
      <c r="O1757" s="96">
        <f t="shared" si="23"/>
        <v>0</v>
      </c>
      <c r="P1757" s="96">
        <f>[9]Mides!R1748</f>
        <v>0</v>
      </c>
      <c r="Q1757" s="96" t="str">
        <f>[9]Mides!S1748</f>
        <v>Cuyotenango</v>
      </c>
    </row>
    <row r="1758" spans="2:17" ht="15" thickBot="1" x14ac:dyDescent="0.35">
      <c r="B1758" s="92">
        <f>[9]Mides!E1749</f>
        <v>0</v>
      </c>
      <c r="C1758" s="93">
        <f>[9]Mides!D1749</f>
        <v>0</v>
      </c>
      <c r="D1758" s="94" t="str">
        <f>IF([9]Mides!F1749=1,"X"," ")</f>
        <v xml:space="preserve"> </v>
      </c>
      <c r="E1758" s="94" t="str">
        <f>IF([9]Mides!F1749=2,"X"," ")</f>
        <v xml:space="preserve"> </v>
      </c>
      <c r="F1758" s="95">
        <f>[9]Mides!B1749</f>
        <v>0</v>
      </c>
      <c r="G1758" s="94" t="str">
        <f>IF(AND([9]Mides!H1749&gt;=1,[9]Mides!H1749&lt;=14),"X"," ")</f>
        <v xml:space="preserve"> </v>
      </c>
      <c r="H1758" s="94" t="str">
        <f>IF(AND([9]Mides!H1749&gt;=14,[9]Mides!H1749&lt;=30),"X"," ")</f>
        <v xml:space="preserve"> </v>
      </c>
      <c r="I1758" s="94" t="str">
        <f>IF(AND([9]Mides!H1749&gt;=31,[9]Mides!H1749&lt;=60),"X","  ")</f>
        <v xml:space="preserve">  </v>
      </c>
      <c r="J1758" s="94" t="str">
        <f>IF([9]Mides!H1749&gt;60,"X", "  ")</f>
        <v xml:space="preserve">  </v>
      </c>
      <c r="K1758" s="96">
        <f>[9]Mides!N1749</f>
        <v>0</v>
      </c>
      <c r="L1758" s="96">
        <f>[9]Mides!K1749</f>
        <v>0</v>
      </c>
      <c r="M1758" s="96">
        <f>[9]Mides!L1749</f>
        <v>0</v>
      </c>
      <c r="N1758" s="96">
        <f>[9]Mides!M1749</f>
        <v>0</v>
      </c>
      <c r="O1758" s="96">
        <f t="shared" si="23"/>
        <v>0</v>
      </c>
      <c r="P1758" s="96">
        <f>[9]Mides!R1749</f>
        <v>0</v>
      </c>
      <c r="Q1758" s="96" t="str">
        <f>[9]Mides!S1749</f>
        <v>Patulul</v>
      </c>
    </row>
    <row r="1759" spans="2:17" ht="15" thickBot="1" x14ac:dyDescent="0.35">
      <c r="B1759" s="92">
        <f>[9]Mides!E1750</f>
        <v>0</v>
      </c>
      <c r="C1759" s="93">
        <f>[9]Mides!D1750</f>
        <v>0</v>
      </c>
      <c r="D1759" s="94" t="str">
        <f>IF([9]Mides!F1750=1,"X"," ")</f>
        <v xml:space="preserve"> </v>
      </c>
      <c r="E1759" s="94" t="str">
        <f>IF([9]Mides!F1750=2,"X"," ")</f>
        <v xml:space="preserve"> </v>
      </c>
      <c r="F1759" s="95">
        <f>[9]Mides!B1750</f>
        <v>0</v>
      </c>
      <c r="G1759" s="94" t="str">
        <f>IF(AND([9]Mides!H1750&gt;=1,[9]Mides!H1750&lt;=14),"X"," ")</f>
        <v xml:space="preserve"> </v>
      </c>
      <c r="H1759" s="94" t="str">
        <f>IF(AND([9]Mides!H1750&gt;=14,[9]Mides!H1750&lt;=30),"X"," ")</f>
        <v xml:space="preserve"> </v>
      </c>
      <c r="I1759" s="94" t="str">
        <f>IF(AND([9]Mides!H1750&gt;=31,[9]Mides!H1750&lt;=60),"X","  ")</f>
        <v xml:space="preserve">  </v>
      </c>
      <c r="J1759" s="94" t="str">
        <f>IF([9]Mides!H1750&gt;60,"X", "  ")</f>
        <v xml:space="preserve">  </v>
      </c>
      <c r="K1759" s="96">
        <f>[9]Mides!N1750</f>
        <v>0</v>
      </c>
      <c r="L1759" s="96">
        <f>[9]Mides!K1750</f>
        <v>0</v>
      </c>
      <c r="M1759" s="96">
        <f>[9]Mides!L1750</f>
        <v>0</v>
      </c>
      <c r="N1759" s="96">
        <f>[9]Mides!M1750</f>
        <v>0</v>
      </c>
      <c r="O1759" s="96">
        <f t="shared" si="23"/>
        <v>0</v>
      </c>
      <c r="P1759" s="96">
        <f>[9]Mides!R1750</f>
        <v>0</v>
      </c>
      <c r="Q1759" s="96" t="str">
        <f>[9]Mides!S1750</f>
        <v>Pueblo Nuevo</v>
      </c>
    </row>
    <row r="1760" spans="2:17" ht="15" thickBot="1" x14ac:dyDescent="0.35">
      <c r="B1760" s="92">
        <f>[9]Mides!E1751</f>
        <v>0</v>
      </c>
      <c r="C1760" s="93">
        <f>[9]Mides!D1751</f>
        <v>0</v>
      </c>
      <c r="D1760" s="94" t="str">
        <f>IF([9]Mides!F1751=1,"X"," ")</f>
        <v xml:space="preserve"> </v>
      </c>
      <c r="E1760" s="94" t="str">
        <f>IF([9]Mides!F1751=2,"X"," ")</f>
        <v xml:space="preserve"> </v>
      </c>
      <c r="F1760" s="95">
        <f>[9]Mides!B1751</f>
        <v>0</v>
      </c>
      <c r="G1760" s="94" t="str">
        <f>IF(AND([9]Mides!H1751&gt;=1,[9]Mides!H1751&lt;=14),"X"," ")</f>
        <v xml:space="preserve"> </v>
      </c>
      <c r="H1760" s="94" t="str">
        <f>IF(AND([9]Mides!H1751&gt;=14,[9]Mides!H1751&lt;=30),"X"," ")</f>
        <v xml:space="preserve"> </v>
      </c>
      <c r="I1760" s="94" t="str">
        <f>IF(AND([9]Mides!H1751&gt;=31,[9]Mides!H1751&lt;=60),"X","  ")</f>
        <v xml:space="preserve">  </v>
      </c>
      <c r="J1760" s="94" t="str">
        <f>IF([9]Mides!H1751&gt;60,"X", "  ")</f>
        <v xml:space="preserve">  </v>
      </c>
      <c r="K1760" s="96">
        <f>[9]Mides!N1751</f>
        <v>0</v>
      </c>
      <c r="L1760" s="96">
        <f>[9]Mides!K1751</f>
        <v>0</v>
      </c>
      <c r="M1760" s="96">
        <f>[9]Mides!L1751</f>
        <v>0</v>
      </c>
      <c r="N1760" s="96">
        <f>[9]Mides!M1751</f>
        <v>0</v>
      </c>
      <c r="O1760" s="96">
        <f t="shared" si="23"/>
        <v>0</v>
      </c>
      <c r="P1760" s="96">
        <f>[9]Mides!R1751</f>
        <v>0</v>
      </c>
      <c r="Q1760" s="96" t="str">
        <f>[9]Mides!S1751</f>
        <v>Río Bravo</v>
      </c>
    </row>
    <row r="1761" spans="2:17" ht="15" thickBot="1" x14ac:dyDescent="0.35">
      <c r="B1761" s="92">
        <f>[9]Mides!E1752</f>
        <v>0</v>
      </c>
      <c r="C1761" s="93">
        <f>[9]Mides!D1752</f>
        <v>0</v>
      </c>
      <c r="D1761" s="94" t="str">
        <f>IF([9]Mides!F1752=1,"X"," ")</f>
        <v xml:space="preserve"> </v>
      </c>
      <c r="E1761" s="94" t="str">
        <f>IF([9]Mides!F1752=2,"X"," ")</f>
        <v xml:space="preserve"> </v>
      </c>
      <c r="F1761" s="95">
        <f>[9]Mides!B1752</f>
        <v>0</v>
      </c>
      <c r="G1761" s="94" t="str">
        <f>IF(AND([9]Mides!H1752&gt;=1,[9]Mides!H1752&lt;=14),"X"," ")</f>
        <v xml:space="preserve"> </v>
      </c>
      <c r="H1761" s="94" t="str">
        <f>IF(AND([9]Mides!H1752&gt;=14,[9]Mides!H1752&lt;=30),"X"," ")</f>
        <v xml:space="preserve"> </v>
      </c>
      <c r="I1761" s="94" t="str">
        <f>IF(AND([9]Mides!H1752&gt;=31,[9]Mides!H1752&lt;=60),"X","  ")</f>
        <v xml:space="preserve">  </v>
      </c>
      <c r="J1761" s="94" t="str">
        <f>IF([9]Mides!H1752&gt;60,"X", "  ")</f>
        <v xml:space="preserve">  </v>
      </c>
      <c r="K1761" s="96">
        <f>[9]Mides!N1752</f>
        <v>0</v>
      </c>
      <c r="L1761" s="96">
        <f>[9]Mides!K1752</f>
        <v>0</v>
      </c>
      <c r="M1761" s="96">
        <f>[9]Mides!L1752</f>
        <v>0</v>
      </c>
      <c r="N1761" s="96">
        <f>[9]Mides!M1752</f>
        <v>0</v>
      </c>
      <c r="O1761" s="96">
        <f t="shared" si="23"/>
        <v>0</v>
      </c>
      <c r="P1761" s="96">
        <f>[9]Mides!R1752</f>
        <v>0</v>
      </c>
      <c r="Q1761" s="96" t="str">
        <f>[9]Mides!S1752</f>
        <v>Samayac</v>
      </c>
    </row>
    <row r="1762" spans="2:17" ht="15" thickBot="1" x14ac:dyDescent="0.35">
      <c r="B1762" s="92">
        <f>[9]Mides!E1753</f>
        <v>0</v>
      </c>
      <c r="C1762" s="93">
        <f>[9]Mides!D1753</f>
        <v>0</v>
      </c>
      <c r="D1762" s="94" t="str">
        <f>IF([9]Mides!F1753=1,"X"," ")</f>
        <v xml:space="preserve"> </v>
      </c>
      <c r="E1762" s="94" t="str">
        <f>IF([9]Mides!F1753=2,"X"," ")</f>
        <v xml:space="preserve"> </v>
      </c>
      <c r="F1762" s="95">
        <f>[9]Mides!B1753</f>
        <v>0</v>
      </c>
      <c r="G1762" s="94" t="str">
        <f>IF(AND([9]Mides!H1753&gt;=1,[9]Mides!H1753&lt;=14),"X"," ")</f>
        <v xml:space="preserve"> </v>
      </c>
      <c r="H1762" s="94" t="str">
        <f>IF(AND([9]Mides!H1753&gt;=14,[9]Mides!H1753&lt;=30),"X"," ")</f>
        <v xml:space="preserve"> </v>
      </c>
      <c r="I1762" s="94" t="str">
        <f>IF(AND([9]Mides!H1753&gt;=31,[9]Mides!H1753&lt;=60),"X","  ")</f>
        <v xml:space="preserve">  </v>
      </c>
      <c r="J1762" s="94" t="str">
        <f>IF([9]Mides!H1753&gt;60,"X", "  ")</f>
        <v xml:space="preserve">  </v>
      </c>
      <c r="K1762" s="96">
        <f>[9]Mides!N1753</f>
        <v>0</v>
      </c>
      <c r="L1762" s="96">
        <f>[9]Mides!K1753</f>
        <v>0</v>
      </c>
      <c r="M1762" s="96">
        <f>[9]Mides!L1753</f>
        <v>0</v>
      </c>
      <c r="N1762" s="96">
        <f>[9]Mides!M1753</f>
        <v>0</v>
      </c>
      <c r="O1762" s="96">
        <f t="shared" si="23"/>
        <v>0</v>
      </c>
      <c r="P1762" s="96">
        <f>[9]Mides!R1753</f>
        <v>0</v>
      </c>
      <c r="Q1762" s="96" t="str">
        <f>[9]Mides!S1753</f>
        <v>San Antonio Suchitepéquez</v>
      </c>
    </row>
    <row r="1763" spans="2:17" ht="15" thickBot="1" x14ac:dyDescent="0.35">
      <c r="B1763" s="92">
        <f>[9]Mides!E1754</f>
        <v>0</v>
      </c>
      <c r="C1763" s="93">
        <f>[9]Mides!D1754</f>
        <v>0</v>
      </c>
      <c r="D1763" s="94" t="str">
        <f>IF([9]Mides!F1754=1,"X"," ")</f>
        <v xml:space="preserve"> </v>
      </c>
      <c r="E1763" s="94" t="str">
        <f>IF([9]Mides!F1754=2,"X"," ")</f>
        <v xml:space="preserve"> </v>
      </c>
      <c r="F1763" s="95">
        <f>[9]Mides!B1754</f>
        <v>0</v>
      </c>
      <c r="G1763" s="94" t="str">
        <f>IF(AND([9]Mides!H1754&gt;=1,[9]Mides!H1754&lt;=14),"X"," ")</f>
        <v xml:space="preserve"> </v>
      </c>
      <c r="H1763" s="94" t="str">
        <f>IF(AND([9]Mides!H1754&gt;=14,[9]Mides!H1754&lt;=30),"X"," ")</f>
        <v xml:space="preserve"> </v>
      </c>
      <c r="I1763" s="94" t="str">
        <f>IF(AND([9]Mides!H1754&gt;=31,[9]Mides!H1754&lt;=60),"X","  ")</f>
        <v xml:space="preserve">  </v>
      </c>
      <c r="J1763" s="94" t="str">
        <f>IF([9]Mides!H1754&gt;60,"X", "  ")</f>
        <v xml:space="preserve">  </v>
      </c>
      <c r="K1763" s="96">
        <f>[9]Mides!N1754</f>
        <v>0</v>
      </c>
      <c r="L1763" s="96">
        <f>[9]Mides!K1754</f>
        <v>0</v>
      </c>
      <c r="M1763" s="96">
        <f>[9]Mides!L1754</f>
        <v>0</v>
      </c>
      <c r="N1763" s="96">
        <f>[9]Mides!M1754</f>
        <v>0</v>
      </c>
      <c r="O1763" s="96">
        <f t="shared" si="23"/>
        <v>0</v>
      </c>
      <c r="P1763" s="96">
        <f>[9]Mides!R1754</f>
        <v>0</v>
      </c>
      <c r="Q1763" s="96" t="str">
        <f>[9]Mides!S1754</f>
        <v>San Bernardino</v>
      </c>
    </row>
    <row r="1764" spans="2:17" ht="15" thickBot="1" x14ac:dyDescent="0.35">
      <c r="B1764" s="92">
        <f>[9]Mides!E1755</f>
        <v>0</v>
      </c>
      <c r="C1764" s="93">
        <f>[9]Mides!D1755</f>
        <v>0</v>
      </c>
      <c r="D1764" s="94" t="str">
        <f>IF([9]Mides!F1755=1,"X"," ")</f>
        <v xml:space="preserve"> </v>
      </c>
      <c r="E1764" s="94" t="str">
        <f>IF([9]Mides!F1755=2,"X"," ")</f>
        <v xml:space="preserve"> </v>
      </c>
      <c r="F1764" s="95">
        <f>[9]Mides!B1755</f>
        <v>0</v>
      </c>
      <c r="G1764" s="94" t="str">
        <f>IF(AND([9]Mides!H1755&gt;=1,[9]Mides!H1755&lt;=14),"X"," ")</f>
        <v xml:space="preserve"> </v>
      </c>
      <c r="H1764" s="94" t="str">
        <f>IF(AND([9]Mides!H1755&gt;=14,[9]Mides!H1755&lt;=30),"X"," ")</f>
        <v xml:space="preserve"> </v>
      </c>
      <c r="I1764" s="94" t="str">
        <f>IF(AND([9]Mides!H1755&gt;=31,[9]Mides!H1755&lt;=60),"X","  ")</f>
        <v xml:space="preserve">  </v>
      </c>
      <c r="J1764" s="94" t="str">
        <f>IF([9]Mides!H1755&gt;60,"X", "  ")</f>
        <v xml:space="preserve">  </v>
      </c>
      <c r="K1764" s="96">
        <f>[9]Mides!N1755</f>
        <v>0</v>
      </c>
      <c r="L1764" s="96">
        <f>[9]Mides!K1755</f>
        <v>0</v>
      </c>
      <c r="M1764" s="96">
        <f>[9]Mides!L1755</f>
        <v>0</v>
      </c>
      <c r="N1764" s="96">
        <f>[9]Mides!M1755</f>
        <v>0</v>
      </c>
      <c r="O1764" s="96">
        <f t="shared" si="23"/>
        <v>0</v>
      </c>
      <c r="P1764" s="96">
        <f>[9]Mides!R1755</f>
        <v>0</v>
      </c>
      <c r="Q1764" s="96" t="str">
        <f>[9]Mides!S1755</f>
        <v>San José El Ídolo</v>
      </c>
    </row>
    <row r="1765" spans="2:17" ht="15" thickBot="1" x14ac:dyDescent="0.35">
      <c r="B1765" s="92">
        <f>[9]Mides!E1756</f>
        <v>0</v>
      </c>
      <c r="C1765" s="93">
        <f>[9]Mides!D1756</f>
        <v>0</v>
      </c>
      <c r="D1765" s="94" t="str">
        <f>IF([9]Mides!F1756=1,"X"," ")</f>
        <v xml:space="preserve"> </v>
      </c>
      <c r="E1765" s="94" t="str">
        <f>IF([9]Mides!F1756=2,"X"," ")</f>
        <v xml:space="preserve"> </v>
      </c>
      <c r="F1765" s="95">
        <f>[9]Mides!B1756</f>
        <v>0</v>
      </c>
      <c r="G1765" s="94" t="str">
        <f>IF(AND([9]Mides!H1756&gt;=1,[9]Mides!H1756&lt;=14),"X"," ")</f>
        <v xml:space="preserve"> </v>
      </c>
      <c r="H1765" s="94" t="str">
        <f>IF(AND([9]Mides!H1756&gt;=14,[9]Mides!H1756&lt;=30),"X"," ")</f>
        <v xml:space="preserve"> </v>
      </c>
      <c r="I1765" s="94" t="str">
        <f>IF(AND([9]Mides!H1756&gt;=31,[9]Mides!H1756&lt;=60),"X","  ")</f>
        <v xml:space="preserve">  </v>
      </c>
      <c r="J1765" s="94" t="str">
        <f>IF([9]Mides!H1756&gt;60,"X", "  ")</f>
        <v xml:space="preserve">  </v>
      </c>
      <c r="K1765" s="96">
        <f>[9]Mides!N1756</f>
        <v>0</v>
      </c>
      <c r="L1765" s="96">
        <f>[9]Mides!K1756</f>
        <v>0</v>
      </c>
      <c r="M1765" s="96">
        <f>[9]Mides!L1756</f>
        <v>0</v>
      </c>
      <c r="N1765" s="96">
        <f>[9]Mides!M1756</f>
        <v>0</v>
      </c>
      <c r="O1765" s="96">
        <f t="shared" si="23"/>
        <v>0</v>
      </c>
      <c r="P1765" s="96">
        <f>[9]Mides!R1756</f>
        <v>0</v>
      </c>
      <c r="Q1765" s="96" t="str">
        <f>[9]Mides!S1756</f>
        <v>San Francisco Zapotitlán</v>
      </c>
    </row>
    <row r="1766" spans="2:17" ht="15" thickBot="1" x14ac:dyDescent="0.35">
      <c r="B1766" s="92">
        <f>[9]Mides!E1757</f>
        <v>0</v>
      </c>
      <c r="C1766" s="93">
        <f>[9]Mides!D1757</f>
        <v>0</v>
      </c>
      <c r="D1766" s="94" t="str">
        <f>IF([9]Mides!F1757=1,"X"," ")</f>
        <v xml:space="preserve"> </v>
      </c>
      <c r="E1766" s="94" t="str">
        <f>IF([9]Mides!F1757=2,"X"," ")</f>
        <v xml:space="preserve"> </v>
      </c>
      <c r="F1766" s="95">
        <f>[9]Mides!B1757</f>
        <v>0</v>
      </c>
      <c r="G1766" s="94" t="str">
        <f>IF(AND([9]Mides!H1757&gt;=1,[9]Mides!H1757&lt;=14),"X"," ")</f>
        <v xml:space="preserve"> </v>
      </c>
      <c r="H1766" s="94" t="str">
        <f>IF(AND([9]Mides!H1757&gt;=14,[9]Mides!H1757&lt;=30),"X"," ")</f>
        <v xml:space="preserve"> </v>
      </c>
      <c r="I1766" s="94" t="str">
        <f>IF(AND([9]Mides!H1757&gt;=31,[9]Mides!H1757&lt;=60),"X","  ")</f>
        <v xml:space="preserve">  </v>
      </c>
      <c r="J1766" s="94" t="str">
        <f>IF([9]Mides!H1757&gt;60,"X", "  ")</f>
        <v xml:space="preserve">  </v>
      </c>
      <c r="K1766" s="96">
        <f>[9]Mides!N1757</f>
        <v>0</v>
      </c>
      <c r="L1766" s="96">
        <f>[9]Mides!K1757</f>
        <v>0</v>
      </c>
      <c r="M1766" s="96">
        <f>[9]Mides!L1757</f>
        <v>0</v>
      </c>
      <c r="N1766" s="96">
        <f>[9]Mides!M1757</f>
        <v>0</v>
      </c>
      <c r="O1766" s="96">
        <f t="shared" si="23"/>
        <v>0</v>
      </c>
      <c r="P1766" s="96">
        <f>[9]Mides!R1757</f>
        <v>0</v>
      </c>
      <c r="Q1766" s="96" t="str">
        <f>[9]Mides!S1757</f>
        <v>San Gabriel</v>
      </c>
    </row>
    <row r="1767" spans="2:17" ht="15" thickBot="1" x14ac:dyDescent="0.35">
      <c r="B1767" s="92">
        <f>[9]Mides!E1758</f>
        <v>0</v>
      </c>
      <c r="C1767" s="93">
        <f>[9]Mides!D1758</f>
        <v>0</v>
      </c>
      <c r="D1767" s="94" t="str">
        <f>IF([9]Mides!F1758=1,"X"," ")</f>
        <v xml:space="preserve"> </v>
      </c>
      <c r="E1767" s="94" t="str">
        <f>IF([9]Mides!F1758=2,"X"," ")</f>
        <v xml:space="preserve"> </v>
      </c>
      <c r="F1767" s="95">
        <f>[9]Mides!B1758</f>
        <v>0</v>
      </c>
      <c r="G1767" s="94" t="str">
        <f>IF(AND([9]Mides!H1758&gt;=1,[9]Mides!H1758&lt;=14),"X"," ")</f>
        <v xml:space="preserve"> </v>
      </c>
      <c r="H1767" s="94" t="str">
        <f>IF(AND([9]Mides!H1758&gt;=14,[9]Mides!H1758&lt;=30),"X"," ")</f>
        <v xml:space="preserve"> </v>
      </c>
      <c r="I1767" s="94" t="str">
        <f>IF(AND([9]Mides!H1758&gt;=31,[9]Mides!H1758&lt;=60),"X","  ")</f>
        <v xml:space="preserve">  </v>
      </c>
      <c r="J1767" s="94" t="str">
        <f>IF([9]Mides!H1758&gt;60,"X", "  ")</f>
        <v xml:space="preserve">  </v>
      </c>
      <c r="K1767" s="96">
        <f>[9]Mides!N1758</f>
        <v>0</v>
      </c>
      <c r="L1767" s="96">
        <f>[9]Mides!K1758</f>
        <v>0</v>
      </c>
      <c r="M1767" s="96">
        <f>[9]Mides!L1758</f>
        <v>0</v>
      </c>
      <c r="N1767" s="96">
        <f>[9]Mides!M1758</f>
        <v>0</v>
      </c>
      <c r="O1767" s="96">
        <f t="shared" si="23"/>
        <v>0</v>
      </c>
      <c r="P1767" s="96">
        <f>[9]Mides!R1758</f>
        <v>0</v>
      </c>
      <c r="Q1767" s="96" t="str">
        <f>[9]Mides!S1758</f>
        <v>San Juan Bautista</v>
      </c>
    </row>
    <row r="1768" spans="2:17" ht="15" thickBot="1" x14ac:dyDescent="0.35">
      <c r="B1768" s="92">
        <f>[9]Mides!E1759</f>
        <v>0</v>
      </c>
      <c r="C1768" s="93">
        <f>[9]Mides!D1759</f>
        <v>0</v>
      </c>
      <c r="D1768" s="94" t="str">
        <f>IF([9]Mides!F1759=1,"X"," ")</f>
        <v xml:space="preserve"> </v>
      </c>
      <c r="E1768" s="94" t="str">
        <f>IF([9]Mides!F1759=2,"X"," ")</f>
        <v xml:space="preserve"> </v>
      </c>
      <c r="F1768" s="95">
        <f>[9]Mides!B1759</f>
        <v>0</v>
      </c>
      <c r="G1768" s="94" t="str">
        <f>IF(AND([9]Mides!H1759&gt;=1,[9]Mides!H1759&lt;=14),"X"," ")</f>
        <v xml:space="preserve"> </v>
      </c>
      <c r="H1768" s="94" t="str">
        <f>IF(AND([9]Mides!H1759&gt;=14,[9]Mides!H1759&lt;=30),"X"," ")</f>
        <v xml:space="preserve"> </v>
      </c>
      <c r="I1768" s="94" t="str">
        <f>IF(AND([9]Mides!H1759&gt;=31,[9]Mides!H1759&lt;=60),"X","  ")</f>
        <v xml:space="preserve">  </v>
      </c>
      <c r="J1768" s="94" t="str">
        <f>IF([9]Mides!H1759&gt;60,"X", "  ")</f>
        <v xml:space="preserve">  </v>
      </c>
      <c r="K1768" s="96">
        <f>[9]Mides!N1759</f>
        <v>0</v>
      </c>
      <c r="L1768" s="96">
        <f>[9]Mides!K1759</f>
        <v>0</v>
      </c>
      <c r="M1768" s="96">
        <f>[9]Mides!L1759</f>
        <v>0</v>
      </c>
      <c r="N1768" s="96">
        <f>[9]Mides!M1759</f>
        <v>0</v>
      </c>
      <c r="O1768" s="96">
        <f t="shared" si="23"/>
        <v>0</v>
      </c>
      <c r="P1768" s="96">
        <f>[9]Mides!R1759</f>
        <v>0</v>
      </c>
      <c r="Q1768" s="96" t="str">
        <f>[9]Mides!S1759</f>
        <v>San Lorenzo</v>
      </c>
    </row>
    <row r="1769" spans="2:17" ht="15" thickBot="1" x14ac:dyDescent="0.35">
      <c r="B1769" s="92">
        <f>[9]Mides!E1760</f>
        <v>0</v>
      </c>
      <c r="C1769" s="93">
        <f>[9]Mides!D1760</f>
        <v>0</v>
      </c>
      <c r="D1769" s="94" t="str">
        <f>IF([9]Mides!F1760=1,"X"," ")</f>
        <v xml:space="preserve"> </v>
      </c>
      <c r="E1769" s="94" t="str">
        <f>IF([9]Mides!F1760=2,"X"," ")</f>
        <v xml:space="preserve"> </v>
      </c>
      <c r="F1769" s="95">
        <f>[9]Mides!B1760</f>
        <v>0</v>
      </c>
      <c r="G1769" s="94" t="str">
        <f>IF(AND([9]Mides!H1760&gt;=1,[9]Mides!H1760&lt;=14),"X"," ")</f>
        <v xml:space="preserve"> </v>
      </c>
      <c r="H1769" s="94" t="str">
        <f>IF(AND([9]Mides!H1760&gt;=14,[9]Mides!H1760&lt;=30),"X"," ")</f>
        <v xml:space="preserve"> </v>
      </c>
      <c r="I1769" s="94" t="str">
        <f>IF(AND([9]Mides!H1760&gt;=31,[9]Mides!H1760&lt;=60),"X","  ")</f>
        <v xml:space="preserve">  </v>
      </c>
      <c r="J1769" s="94" t="str">
        <f>IF([9]Mides!H1760&gt;60,"X", "  ")</f>
        <v xml:space="preserve">  </v>
      </c>
      <c r="K1769" s="96">
        <f>[9]Mides!N1760</f>
        <v>0</v>
      </c>
      <c r="L1769" s="96">
        <f>[9]Mides!K1760</f>
        <v>0</v>
      </c>
      <c r="M1769" s="96">
        <f>[9]Mides!L1760</f>
        <v>0</v>
      </c>
      <c r="N1769" s="96">
        <f>[9]Mides!M1760</f>
        <v>0</v>
      </c>
      <c r="O1769" s="96">
        <f t="shared" si="23"/>
        <v>0</v>
      </c>
      <c r="P1769" s="96">
        <f>[9]Mides!R1760</f>
        <v>0</v>
      </c>
      <c r="Q1769" s="96" t="str">
        <f>[9]Mides!S1760</f>
        <v>San Miguel Panán</v>
      </c>
    </row>
    <row r="1770" spans="2:17" ht="15" thickBot="1" x14ac:dyDescent="0.35">
      <c r="B1770" s="92">
        <f>[9]Mides!E1761</f>
        <v>0</v>
      </c>
      <c r="C1770" s="93">
        <f>[9]Mides!D1761</f>
        <v>0</v>
      </c>
      <c r="D1770" s="94" t="str">
        <f>IF([9]Mides!F1761=1,"X"," ")</f>
        <v xml:space="preserve"> </v>
      </c>
      <c r="E1770" s="94" t="str">
        <f>IF([9]Mides!F1761=2,"X"," ")</f>
        <v xml:space="preserve"> </v>
      </c>
      <c r="F1770" s="95">
        <f>[9]Mides!B1761</f>
        <v>0</v>
      </c>
      <c r="G1770" s="94" t="str">
        <f>IF(AND([9]Mides!H1761&gt;=1,[9]Mides!H1761&lt;=14),"X"," ")</f>
        <v xml:space="preserve"> </v>
      </c>
      <c r="H1770" s="94" t="str">
        <f>IF(AND([9]Mides!H1761&gt;=14,[9]Mides!H1761&lt;=30),"X"," ")</f>
        <v xml:space="preserve"> </v>
      </c>
      <c r="I1770" s="94" t="str">
        <f>IF(AND([9]Mides!H1761&gt;=31,[9]Mides!H1761&lt;=60),"X","  ")</f>
        <v xml:space="preserve">  </v>
      </c>
      <c r="J1770" s="94" t="str">
        <f>IF([9]Mides!H1761&gt;60,"X", "  ")</f>
        <v xml:space="preserve">  </v>
      </c>
      <c r="K1770" s="96">
        <f>[9]Mides!N1761</f>
        <v>0</v>
      </c>
      <c r="L1770" s="96">
        <f>[9]Mides!K1761</f>
        <v>0</v>
      </c>
      <c r="M1770" s="96">
        <f>[9]Mides!L1761</f>
        <v>0</v>
      </c>
      <c r="N1770" s="96">
        <f>[9]Mides!M1761</f>
        <v>0</v>
      </c>
      <c r="O1770" s="96">
        <f t="shared" si="23"/>
        <v>0</v>
      </c>
      <c r="P1770" s="96">
        <f>[9]Mides!R1761</f>
        <v>0</v>
      </c>
      <c r="Q1770" s="96" t="str">
        <f>[9]Mides!S1761</f>
        <v>San Pablo Jocopilas</v>
      </c>
    </row>
    <row r="1771" spans="2:17" ht="15" thickBot="1" x14ac:dyDescent="0.35">
      <c r="B1771" s="92">
        <f>[9]Mides!E1762</f>
        <v>0</v>
      </c>
      <c r="C1771" s="93">
        <f>[9]Mides!D1762</f>
        <v>0</v>
      </c>
      <c r="D1771" s="94" t="str">
        <f>IF([9]Mides!F1762=1,"X"," ")</f>
        <v xml:space="preserve"> </v>
      </c>
      <c r="E1771" s="94" t="str">
        <f>IF([9]Mides!F1762=2,"X"," ")</f>
        <v xml:space="preserve"> </v>
      </c>
      <c r="F1771" s="95">
        <f>[9]Mides!B1762</f>
        <v>0</v>
      </c>
      <c r="G1771" s="94" t="str">
        <f>IF(AND([9]Mides!H1762&gt;=1,[9]Mides!H1762&lt;=14),"X"," ")</f>
        <v xml:space="preserve"> </v>
      </c>
      <c r="H1771" s="94" t="str">
        <f>IF(AND([9]Mides!H1762&gt;=14,[9]Mides!H1762&lt;=30),"X"," ")</f>
        <v xml:space="preserve"> </v>
      </c>
      <c r="I1771" s="94" t="str">
        <f>IF(AND([9]Mides!H1762&gt;=31,[9]Mides!H1762&lt;=60),"X","  ")</f>
        <v xml:space="preserve">  </v>
      </c>
      <c r="J1771" s="94" t="str">
        <f>IF([9]Mides!H1762&gt;60,"X", "  ")</f>
        <v xml:space="preserve">  </v>
      </c>
      <c r="K1771" s="96">
        <f>[9]Mides!N1762</f>
        <v>0</v>
      </c>
      <c r="L1771" s="96">
        <f>[9]Mides!K1762</f>
        <v>0</v>
      </c>
      <c r="M1771" s="96">
        <f>[9]Mides!L1762</f>
        <v>0</v>
      </c>
      <c r="N1771" s="96">
        <f>[9]Mides!M1762</f>
        <v>0</v>
      </c>
      <c r="O1771" s="96">
        <f t="shared" si="23"/>
        <v>0</v>
      </c>
      <c r="P1771" s="96">
        <f>[9]Mides!R1762</f>
        <v>0</v>
      </c>
      <c r="Q1771" s="96" t="str">
        <f>[9]Mides!S1762</f>
        <v>Santa Barbara</v>
      </c>
    </row>
    <row r="1772" spans="2:17" ht="15" thickBot="1" x14ac:dyDescent="0.35">
      <c r="B1772" s="92">
        <f>[9]Mides!E1763</f>
        <v>0</v>
      </c>
      <c r="C1772" s="93">
        <f>[9]Mides!D1763</f>
        <v>0</v>
      </c>
      <c r="D1772" s="94" t="str">
        <f>IF([9]Mides!F1763=1,"X"," ")</f>
        <v xml:space="preserve"> </v>
      </c>
      <c r="E1772" s="94" t="str">
        <f>IF([9]Mides!F1763=2,"X"," ")</f>
        <v xml:space="preserve"> </v>
      </c>
      <c r="F1772" s="95">
        <f>[9]Mides!B1763</f>
        <v>0</v>
      </c>
      <c r="G1772" s="94" t="str">
        <f>IF(AND([9]Mides!H1763&gt;=1,[9]Mides!H1763&lt;=14),"X"," ")</f>
        <v xml:space="preserve"> </v>
      </c>
      <c r="H1772" s="94" t="str">
        <f>IF(AND([9]Mides!H1763&gt;=14,[9]Mides!H1763&lt;=30),"X"," ")</f>
        <v xml:space="preserve"> </v>
      </c>
      <c r="I1772" s="94" t="str">
        <f>IF(AND([9]Mides!H1763&gt;=31,[9]Mides!H1763&lt;=60),"X","  ")</f>
        <v xml:space="preserve">  </v>
      </c>
      <c r="J1772" s="94" t="str">
        <f>IF([9]Mides!H1763&gt;60,"X", "  ")</f>
        <v xml:space="preserve">  </v>
      </c>
      <c r="K1772" s="96">
        <f>[9]Mides!N1763</f>
        <v>0</v>
      </c>
      <c r="L1772" s="96">
        <f>[9]Mides!K1763</f>
        <v>0</v>
      </c>
      <c r="M1772" s="96">
        <f>[9]Mides!L1763</f>
        <v>0</v>
      </c>
      <c r="N1772" s="96">
        <f>[9]Mides!M1763</f>
        <v>0</v>
      </c>
      <c r="O1772" s="96">
        <f t="shared" si="23"/>
        <v>0</v>
      </c>
      <c r="P1772" s="96">
        <f>[9]Mides!R1763</f>
        <v>0</v>
      </c>
      <c r="Q1772" s="96" t="str">
        <f>[9]Mides!S1763</f>
        <v>Santo Domingo Suchitepequez</v>
      </c>
    </row>
    <row r="1773" spans="2:17" ht="15" thickBot="1" x14ac:dyDescent="0.35">
      <c r="B1773" s="92">
        <f>[9]Mides!E1764</f>
        <v>0</v>
      </c>
      <c r="C1773" s="93">
        <f>[9]Mides!D1764</f>
        <v>0</v>
      </c>
      <c r="D1773" s="94" t="str">
        <f>IF([9]Mides!F1764=1,"X"," ")</f>
        <v xml:space="preserve"> </v>
      </c>
      <c r="E1773" s="94" t="str">
        <f>IF([9]Mides!F1764=2,"X"," ")</f>
        <v xml:space="preserve"> </v>
      </c>
      <c r="F1773" s="95">
        <f>[9]Mides!B1764</f>
        <v>0</v>
      </c>
      <c r="G1773" s="94" t="str">
        <f>IF(AND([9]Mides!H1764&gt;=1,[9]Mides!H1764&lt;=14),"X"," ")</f>
        <v xml:space="preserve"> </v>
      </c>
      <c r="H1773" s="94" t="str">
        <f>IF(AND([9]Mides!H1764&gt;=14,[9]Mides!H1764&lt;=30),"X"," ")</f>
        <v xml:space="preserve"> </v>
      </c>
      <c r="I1773" s="94" t="str">
        <f>IF(AND([9]Mides!H1764&gt;=31,[9]Mides!H1764&lt;=60),"X","  ")</f>
        <v xml:space="preserve">  </v>
      </c>
      <c r="J1773" s="94" t="str">
        <f>IF([9]Mides!H1764&gt;60,"X", "  ")</f>
        <v xml:space="preserve">  </v>
      </c>
      <c r="K1773" s="96">
        <f>[9]Mides!N1764</f>
        <v>0</v>
      </c>
      <c r="L1773" s="96">
        <f>[9]Mides!K1764</f>
        <v>0</v>
      </c>
      <c r="M1773" s="96">
        <f>[9]Mides!L1764</f>
        <v>0</v>
      </c>
      <c r="N1773" s="96">
        <f>[9]Mides!M1764</f>
        <v>0</v>
      </c>
      <c r="O1773" s="96">
        <f t="shared" si="23"/>
        <v>0</v>
      </c>
      <c r="P1773" s="96">
        <f>[9]Mides!R1764</f>
        <v>0</v>
      </c>
      <c r="Q1773" s="96" t="str">
        <f>[9]Mides!S1764</f>
        <v>Santo Tomas La Unión</v>
      </c>
    </row>
    <row r="1774" spans="2:17" ht="15" thickBot="1" x14ac:dyDescent="0.35">
      <c r="B1774" s="92">
        <f>[9]Mides!E1765</f>
        <v>0</v>
      </c>
      <c r="C1774" s="93">
        <f>[9]Mides!D1765</f>
        <v>0</v>
      </c>
      <c r="D1774" s="94" t="str">
        <f>IF([9]Mides!F1765=1,"X"," ")</f>
        <v xml:space="preserve"> </v>
      </c>
      <c r="E1774" s="94" t="str">
        <f>IF([9]Mides!F1765=2,"X"," ")</f>
        <v xml:space="preserve"> </v>
      </c>
      <c r="F1774" s="95">
        <f>[9]Mides!B1765</f>
        <v>0</v>
      </c>
      <c r="G1774" s="94" t="str">
        <f>IF(AND([9]Mides!H1765&gt;=1,[9]Mides!H1765&lt;=14),"X"," ")</f>
        <v xml:space="preserve"> </v>
      </c>
      <c r="H1774" s="94" t="str">
        <f>IF(AND([9]Mides!H1765&gt;=14,[9]Mides!H1765&lt;=30),"X"," ")</f>
        <v xml:space="preserve"> </v>
      </c>
      <c r="I1774" s="94" t="str">
        <f>IF(AND([9]Mides!H1765&gt;=31,[9]Mides!H1765&lt;=60),"X","  ")</f>
        <v xml:space="preserve">  </v>
      </c>
      <c r="J1774" s="94" t="str">
        <f>IF([9]Mides!H1765&gt;60,"X", "  ")</f>
        <v xml:space="preserve">  </v>
      </c>
      <c r="K1774" s="96">
        <f>[9]Mides!N1765</f>
        <v>0</v>
      </c>
      <c r="L1774" s="96">
        <f>[9]Mides!K1765</f>
        <v>0</v>
      </c>
      <c r="M1774" s="96">
        <f>[9]Mides!L1765</f>
        <v>0</v>
      </c>
      <c r="N1774" s="96">
        <f>[9]Mides!M1765</f>
        <v>0</v>
      </c>
      <c r="O1774" s="96">
        <f t="shared" si="23"/>
        <v>0</v>
      </c>
      <c r="P1774" s="96">
        <f>[9]Mides!R1765</f>
        <v>0</v>
      </c>
      <c r="Q1774" s="96" t="str">
        <f>[9]Mides!S1765</f>
        <v>Zunilito</v>
      </c>
    </row>
    <row r="1775" spans="2:17" ht="15" thickBot="1" x14ac:dyDescent="0.35">
      <c r="B1775" s="92">
        <f>[9]Mides!E1766</f>
        <v>0</v>
      </c>
      <c r="C1775" s="93">
        <f>[9]Mides!D1766</f>
        <v>0</v>
      </c>
      <c r="D1775" s="94" t="str">
        <f>IF([9]Mides!F1766=1,"X"," ")</f>
        <v xml:space="preserve"> </v>
      </c>
      <c r="E1775" s="94" t="str">
        <f>IF([9]Mides!F1766=2,"X"," ")</f>
        <v xml:space="preserve"> </v>
      </c>
      <c r="F1775" s="95">
        <f>[9]Mides!B1766</f>
        <v>0</v>
      </c>
      <c r="G1775" s="94" t="str">
        <f>IF(AND([9]Mides!H1766&gt;=1,[9]Mides!H1766&lt;=14),"X"," ")</f>
        <v xml:space="preserve"> </v>
      </c>
      <c r="H1775" s="94" t="str">
        <f>IF(AND([9]Mides!H1766&gt;=14,[9]Mides!H1766&lt;=30),"X"," ")</f>
        <v xml:space="preserve"> </v>
      </c>
      <c r="I1775" s="94" t="str">
        <f>IF(AND([9]Mides!H1766&gt;=31,[9]Mides!H1766&lt;=60),"X","  ")</f>
        <v xml:space="preserve">  </v>
      </c>
      <c r="J1775" s="94" t="str">
        <f>IF([9]Mides!H1766&gt;60,"X", "  ")</f>
        <v xml:space="preserve">  </v>
      </c>
      <c r="K1775" s="96">
        <f>[9]Mides!N1766</f>
        <v>0</v>
      </c>
      <c r="L1775" s="96">
        <f>[9]Mides!K1766</f>
        <v>0</v>
      </c>
      <c r="M1775" s="96">
        <f>[9]Mides!L1766</f>
        <v>0</v>
      </c>
      <c r="N1775" s="96">
        <f>[9]Mides!M1766</f>
        <v>0</v>
      </c>
      <c r="O1775" s="96">
        <f t="shared" si="23"/>
        <v>0</v>
      </c>
      <c r="P1775" s="96">
        <f>[9]Mides!R1766</f>
        <v>0</v>
      </c>
      <c r="Q1775" s="96" t="str">
        <f>[9]Mides!S1766</f>
        <v>Totonicapán</v>
      </c>
    </row>
    <row r="1776" spans="2:17" ht="15" thickBot="1" x14ac:dyDescent="0.35">
      <c r="B1776" s="92">
        <f>[9]Mides!E1767</f>
        <v>0</v>
      </c>
      <c r="C1776" s="93">
        <f>[9]Mides!D1767</f>
        <v>0</v>
      </c>
      <c r="D1776" s="94" t="str">
        <f>IF([9]Mides!F1767=1,"X"," ")</f>
        <v xml:space="preserve"> </v>
      </c>
      <c r="E1776" s="94" t="str">
        <f>IF([9]Mides!F1767=2,"X"," ")</f>
        <v xml:space="preserve"> </v>
      </c>
      <c r="F1776" s="95">
        <f>[9]Mides!B1767</f>
        <v>0</v>
      </c>
      <c r="G1776" s="94" t="str">
        <f>IF(AND([9]Mides!H1767&gt;=1,[9]Mides!H1767&lt;=14),"X"," ")</f>
        <v xml:space="preserve"> </v>
      </c>
      <c r="H1776" s="94" t="str">
        <f>IF(AND([9]Mides!H1767&gt;=14,[9]Mides!H1767&lt;=30),"X"," ")</f>
        <v xml:space="preserve"> </v>
      </c>
      <c r="I1776" s="94" t="str">
        <f>IF(AND([9]Mides!H1767&gt;=31,[9]Mides!H1767&lt;=60),"X","  ")</f>
        <v xml:space="preserve">  </v>
      </c>
      <c r="J1776" s="94" t="str">
        <f>IF([9]Mides!H1767&gt;60,"X", "  ")</f>
        <v xml:space="preserve">  </v>
      </c>
      <c r="K1776" s="96">
        <f>[9]Mides!N1767</f>
        <v>0</v>
      </c>
      <c r="L1776" s="96">
        <f>[9]Mides!K1767</f>
        <v>0</v>
      </c>
      <c r="M1776" s="96">
        <f>[9]Mides!L1767</f>
        <v>0</v>
      </c>
      <c r="N1776" s="96">
        <f>[9]Mides!M1767</f>
        <v>0</v>
      </c>
      <c r="O1776" s="96">
        <f t="shared" si="23"/>
        <v>0</v>
      </c>
      <c r="P1776" s="96">
        <f>[9]Mides!R1767</f>
        <v>0</v>
      </c>
      <c r="Q1776" s="96" t="str">
        <f>[9]Mides!S1767</f>
        <v>Momostenango</v>
      </c>
    </row>
    <row r="1777" spans="2:17" ht="15" thickBot="1" x14ac:dyDescent="0.35">
      <c r="B1777" s="92">
        <f>[9]Mides!E1768</f>
        <v>0</v>
      </c>
      <c r="C1777" s="93">
        <f>[9]Mides!D1768</f>
        <v>0</v>
      </c>
      <c r="D1777" s="94" t="str">
        <f>IF([9]Mides!F1768=1,"X"," ")</f>
        <v xml:space="preserve"> </v>
      </c>
      <c r="E1777" s="94" t="str">
        <f>IF([9]Mides!F1768=2,"X"," ")</f>
        <v xml:space="preserve"> </v>
      </c>
      <c r="F1777" s="95">
        <f>[9]Mides!B1768</f>
        <v>0</v>
      </c>
      <c r="G1777" s="94" t="str">
        <f>IF(AND([9]Mides!H1768&gt;=1,[9]Mides!H1768&lt;=14),"X"," ")</f>
        <v xml:space="preserve"> </v>
      </c>
      <c r="H1777" s="94" t="str">
        <f>IF(AND([9]Mides!H1768&gt;=14,[9]Mides!H1768&lt;=30),"X"," ")</f>
        <v xml:space="preserve"> </v>
      </c>
      <c r="I1777" s="94" t="str">
        <f>IF(AND([9]Mides!H1768&gt;=31,[9]Mides!H1768&lt;=60),"X","  ")</f>
        <v xml:space="preserve">  </v>
      </c>
      <c r="J1777" s="94" t="str">
        <f>IF([9]Mides!H1768&gt;60,"X", "  ")</f>
        <v xml:space="preserve">  </v>
      </c>
      <c r="K1777" s="96">
        <f>[9]Mides!N1768</f>
        <v>0</v>
      </c>
      <c r="L1777" s="96">
        <f>[9]Mides!K1768</f>
        <v>0</v>
      </c>
      <c r="M1777" s="96">
        <f>[9]Mides!L1768</f>
        <v>0</v>
      </c>
      <c r="N1777" s="96">
        <f>[9]Mides!M1768</f>
        <v>0</v>
      </c>
      <c r="O1777" s="96">
        <f t="shared" si="23"/>
        <v>0</v>
      </c>
      <c r="P1777" s="96">
        <f>[9]Mides!R1768</f>
        <v>0</v>
      </c>
      <c r="Q1777" s="96" t="str">
        <f>[9]Mides!S1768</f>
        <v>San Andrés Xecul</v>
      </c>
    </row>
    <row r="1778" spans="2:17" ht="15" thickBot="1" x14ac:dyDescent="0.35">
      <c r="B1778" s="92">
        <f>[9]Mides!E1769</f>
        <v>0</v>
      </c>
      <c r="C1778" s="93">
        <f>[9]Mides!D1769</f>
        <v>0</v>
      </c>
      <c r="D1778" s="94" t="str">
        <f>IF([9]Mides!F1769=1,"X"," ")</f>
        <v xml:space="preserve"> </v>
      </c>
      <c r="E1778" s="94" t="str">
        <f>IF([9]Mides!F1769=2,"X"," ")</f>
        <v xml:space="preserve"> </v>
      </c>
      <c r="F1778" s="95">
        <f>[9]Mides!B1769</f>
        <v>0</v>
      </c>
      <c r="G1778" s="94" t="str">
        <f>IF(AND([9]Mides!H1769&gt;=1,[9]Mides!H1769&lt;=14),"X"," ")</f>
        <v xml:space="preserve"> </v>
      </c>
      <c r="H1778" s="94" t="str">
        <f>IF(AND([9]Mides!H1769&gt;=14,[9]Mides!H1769&lt;=30),"X"," ")</f>
        <v xml:space="preserve"> </v>
      </c>
      <c r="I1778" s="94" t="str">
        <f>IF(AND([9]Mides!H1769&gt;=31,[9]Mides!H1769&lt;=60),"X","  ")</f>
        <v xml:space="preserve">  </v>
      </c>
      <c r="J1778" s="94" t="str">
        <f>IF([9]Mides!H1769&gt;60,"X", "  ")</f>
        <v xml:space="preserve">  </v>
      </c>
      <c r="K1778" s="96">
        <f>[9]Mides!N1769</f>
        <v>0</v>
      </c>
      <c r="L1778" s="96">
        <f>[9]Mides!K1769</f>
        <v>0</v>
      </c>
      <c r="M1778" s="96">
        <f>[9]Mides!L1769</f>
        <v>0</v>
      </c>
      <c r="N1778" s="96">
        <f>[9]Mides!M1769</f>
        <v>0</v>
      </c>
      <c r="O1778" s="96">
        <f t="shared" si="23"/>
        <v>0</v>
      </c>
      <c r="P1778" s="96">
        <f>[9]Mides!R1769</f>
        <v>0</v>
      </c>
      <c r="Q1778" s="96" t="str">
        <f>[9]Mides!S1769</f>
        <v>San Bartolo</v>
      </c>
    </row>
    <row r="1779" spans="2:17" ht="15" thickBot="1" x14ac:dyDescent="0.35">
      <c r="B1779" s="92">
        <f>[9]Mides!E1770</f>
        <v>0</v>
      </c>
      <c r="C1779" s="93">
        <f>[9]Mides!D1770</f>
        <v>0</v>
      </c>
      <c r="D1779" s="94" t="str">
        <f>IF([9]Mides!F1770=1,"X"," ")</f>
        <v xml:space="preserve"> </v>
      </c>
      <c r="E1779" s="94" t="str">
        <f>IF([9]Mides!F1770=2,"X"," ")</f>
        <v xml:space="preserve"> </v>
      </c>
      <c r="F1779" s="95">
        <f>[9]Mides!B1770</f>
        <v>0</v>
      </c>
      <c r="G1779" s="94" t="str">
        <f>IF(AND([9]Mides!H1770&gt;=1,[9]Mides!H1770&lt;=14),"X"," ")</f>
        <v xml:space="preserve"> </v>
      </c>
      <c r="H1779" s="94" t="str">
        <f>IF(AND([9]Mides!H1770&gt;=14,[9]Mides!H1770&lt;=30),"X"," ")</f>
        <v xml:space="preserve"> </v>
      </c>
      <c r="I1779" s="94" t="str">
        <f>IF(AND([9]Mides!H1770&gt;=31,[9]Mides!H1770&lt;=60),"X","  ")</f>
        <v xml:space="preserve">  </v>
      </c>
      <c r="J1779" s="94" t="str">
        <f>IF([9]Mides!H1770&gt;60,"X", "  ")</f>
        <v xml:space="preserve">  </v>
      </c>
      <c r="K1779" s="96">
        <f>[9]Mides!N1770</f>
        <v>0</v>
      </c>
      <c r="L1779" s="96">
        <f>[9]Mides!K1770</f>
        <v>0</v>
      </c>
      <c r="M1779" s="96">
        <f>[9]Mides!L1770</f>
        <v>0</v>
      </c>
      <c r="N1779" s="96">
        <f>[9]Mides!M1770</f>
        <v>0</v>
      </c>
      <c r="O1779" s="96">
        <f t="shared" si="23"/>
        <v>0</v>
      </c>
      <c r="P1779" s="96">
        <f>[9]Mides!R1770</f>
        <v>0</v>
      </c>
      <c r="Q1779" s="96" t="str">
        <f>[9]Mides!S1770</f>
        <v>San Cristóbal Totonicapán</v>
      </c>
    </row>
    <row r="1780" spans="2:17" ht="15" thickBot="1" x14ac:dyDescent="0.35">
      <c r="B1780" s="92">
        <f>[9]Mides!E1771</f>
        <v>0</v>
      </c>
      <c r="C1780" s="93">
        <f>[9]Mides!D1771</f>
        <v>0</v>
      </c>
      <c r="D1780" s="94" t="str">
        <f>IF([9]Mides!F1771=1,"X"," ")</f>
        <v xml:space="preserve"> </v>
      </c>
      <c r="E1780" s="94" t="str">
        <f>IF([9]Mides!F1771=2,"X"," ")</f>
        <v xml:space="preserve"> </v>
      </c>
      <c r="F1780" s="95">
        <f>[9]Mides!B1771</f>
        <v>0</v>
      </c>
      <c r="G1780" s="94" t="str">
        <f>IF(AND([9]Mides!H1771&gt;=1,[9]Mides!H1771&lt;=14),"X"," ")</f>
        <v xml:space="preserve"> </v>
      </c>
      <c r="H1780" s="94" t="str">
        <f>IF(AND([9]Mides!H1771&gt;=14,[9]Mides!H1771&lt;=30),"X"," ")</f>
        <v xml:space="preserve"> </v>
      </c>
      <c r="I1780" s="94" t="str">
        <f>IF(AND([9]Mides!H1771&gt;=31,[9]Mides!H1771&lt;=60),"X","  ")</f>
        <v xml:space="preserve">  </v>
      </c>
      <c r="J1780" s="94" t="str">
        <f>IF([9]Mides!H1771&gt;60,"X", "  ")</f>
        <v xml:space="preserve">  </v>
      </c>
      <c r="K1780" s="96">
        <f>[9]Mides!N1771</f>
        <v>0</v>
      </c>
      <c r="L1780" s="96">
        <f>[9]Mides!K1771</f>
        <v>0</v>
      </c>
      <c r="M1780" s="96">
        <f>[9]Mides!L1771</f>
        <v>0</v>
      </c>
      <c r="N1780" s="96">
        <f>[9]Mides!M1771</f>
        <v>0</v>
      </c>
      <c r="O1780" s="96">
        <f t="shared" si="23"/>
        <v>0</v>
      </c>
      <c r="P1780" s="96">
        <f>[9]Mides!R1771</f>
        <v>0</v>
      </c>
      <c r="Q1780" s="96" t="str">
        <f>[9]Mides!S1771</f>
        <v>San Francisco El Alto</v>
      </c>
    </row>
    <row r="1781" spans="2:17" ht="15" thickBot="1" x14ac:dyDescent="0.35">
      <c r="B1781" s="92">
        <f>[9]Mides!E1772</f>
        <v>0</v>
      </c>
      <c r="C1781" s="93">
        <f>[9]Mides!D1772</f>
        <v>0</v>
      </c>
      <c r="D1781" s="94" t="str">
        <f>IF([9]Mides!F1772=1,"X"," ")</f>
        <v xml:space="preserve"> </v>
      </c>
      <c r="E1781" s="94" t="str">
        <f>IF([9]Mides!F1772=2,"X"," ")</f>
        <v xml:space="preserve"> </v>
      </c>
      <c r="F1781" s="95">
        <f>[9]Mides!B1772</f>
        <v>0</v>
      </c>
      <c r="G1781" s="94" t="str">
        <f>IF(AND([9]Mides!H1772&gt;=1,[9]Mides!H1772&lt;=14),"X"," ")</f>
        <v xml:space="preserve"> </v>
      </c>
      <c r="H1781" s="94" t="str">
        <f>IF(AND([9]Mides!H1772&gt;=14,[9]Mides!H1772&lt;=30),"X"," ")</f>
        <v xml:space="preserve"> </v>
      </c>
      <c r="I1781" s="94" t="str">
        <f>IF(AND([9]Mides!H1772&gt;=31,[9]Mides!H1772&lt;=60),"X","  ")</f>
        <v xml:space="preserve">  </v>
      </c>
      <c r="J1781" s="94" t="str">
        <f>IF([9]Mides!H1772&gt;60,"X", "  ")</f>
        <v xml:space="preserve">  </v>
      </c>
      <c r="K1781" s="96">
        <f>[9]Mides!N1772</f>
        <v>0</v>
      </c>
      <c r="L1781" s="96">
        <f>[9]Mides!K1772</f>
        <v>0</v>
      </c>
      <c r="M1781" s="96">
        <f>[9]Mides!L1772</f>
        <v>0</v>
      </c>
      <c r="N1781" s="96">
        <f>[9]Mides!M1772</f>
        <v>0</v>
      </c>
      <c r="O1781" s="96">
        <f t="shared" ref="O1781:O1844" si="24">SUM(K1781:N1781)</f>
        <v>0</v>
      </c>
      <c r="P1781" s="96">
        <f>[9]Mides!R1772</f>
        <v>0</v>
      </c>
      <c r="Q1781" s="96" t="str">
        <f>[9]Mides!S1772</f>
        <v>Santa Lucía La Reforma</v>
      </c>
    </row>
    <row r="1782" spans="2:17" ht="15" thickBot="1" x14ac:dyDescent="0.35">
      <c r="B1782" s="92">
        <f>[9]Mides!E1773</f>
        <v>0</v>
      </c>
      <c r="C1782" s="93">
        <f>[9]Mides!D1773</f>
        <v>0</v>
      </c>
      <c r="D1782" s="94" t="str">
        <f>IF([9]Mides!F1773=1,"X"," ")</f>
        <v xml:space="preserve"> </v>
      </c>
      <c r="E1782" s="94" t="str">
        <f>IF([9]Mides!F1773=2,"X"," ")</f>
        <v xml:space="preserve"> </v>
      </c>
      <c r="F1782" s="95">
        <f>[9]Mides!B1773</f>
        <v>0</v>
      </c>
      <c r="G1782" s="94" t="str">
        <f>IF(AND([9]Mides!H1773&gt;=1,[9]Mides!H1773&lt;=14),"X"," ")</f>
        <v xml:space="preserve"> </v>
      </c>
      <c r="H1782" s="94" t="str">
        <f>IF(AND([9]Mides!H1773&gt;=14,[9]Mides!H1773&lt;=30),"X"," ")</f>
        <v xml:space="preserve"> </v>
      </c>
      <c r="I1782" s="94" t="str">
        <f>IF(AND([9]Mides!H1773&gt;=31,[9]Mides!H1773&lt;=60),"X","  ")</f>
        <v xml:space="preserve">  </v>
      </c>
      <c r="J1782" s="94" t="str">
        <f>IF([9]Mides!H1773&gt;60,"X", "  ")</f>
        <v xml:space="preserve">  </v>
      </c>
      <c r="K1782" s="96">
        <f>[9]Mides!N1773</f>
        <v>0</v>
      </c>
      <c r="L1782" s="96">
        <f>[9]Mides!K1773</f>
        <v>0</v>
      </c>
      <c r="M1782" s="96">
        <f>[9]Mides!L1773</f>
        <v>0</v>
      </c>
      <c r="N1782" s="96">
        <f>[9]Mides!M1773</f>
        <v>0</v>
      </c>
      <c r="O1782" s="96">
        <f t="shared" si="24"/>
        <v>0</v>
      </c>
      <c r="P1782" s="96">
        <f>[9]Mides!R1773</f>
        <v>0</v>
      </c>
      <c r="Q1782" s="96" t="str">
        <f>[9]Mides!S1773</f>
        <v>Santa María Chiquimula</v>
      </c>
    </row>
    <row r="1783" spans="2:17" ht="15" thickBot="1" x14ac:dyDescent="0.35">
      <c r="B1783" s="92">
        <f>[9]Mides!E1774</f>
        <v>0</v>
      </c>
      <c r="C1783" s="93">
        <f>[9]Mides!D1774</f>
        <v>0</v>
      </c>
      <c r="D1783" s="94" t="str">
        <f>IF([9]Mides!F1774=1,"X"," ")</f>
        <v xml:space="preserve"> </v>
      </c>
      <c r="E1783" s="94" t="str">
        <f>IF([9]Mides!F1774=2,"X"," ")</f>
        <v xml:space="preserve"> </v>
      </c>
      <c r="F1783" s="95">
        <f>[9]Mides!B1774</f>
        <v>0</v>
      </c>
      <c r="G1783" s="94" t="str">
        <f>IF(AND([9]Mides!H1774&gt;=1,[9]Mides!H1774&lt;=14),"X"," ")</f>
        <v xml:space="preserve"> </v>
      </c>
      <c r="H1783" s="94" t="str">
        <f>IF(AND([9]Mides!H1774&gt;=14,[9]Mides!H1774&lt;=30),"X"," ")</f>
        <v xml:space="preserve"> </v>
      </c>
      <c r="I1783" s="94" t="str">
        <f>IF(AND([9]Mides!H1774&gt;=31,[9]Mides!H1774&lt;=60),"X","  ")</f>
        <v xml:space="preserve">  </v>
      </c>
      <c r="J1783" s="94" t="str">
        <f>IF([9]Mides!H1774&gt;60,"X", "  ")</f>
        <v xml:space="preserve">  </v>
      </c>
      <c r="K1783" s="96">
        <f>[9]Mides!N1774</f>
        <v>0</v>
      </c>
      <c r="L1783" s="96">
        <f>[9]Mides!K1774</f>
        <v>0</v>
      </c>
      <c r="M1783" s="96">
        <f>[9]Mides!L1774</f>
        <v>0</v>
      </c>
      <c r="N1783" s="96">
        <f>[9]Mides!M1774</f>
        <v>0</v>
      </c>
      <c r="O1783" s="96">
        <f t="shared" si="24"/>
        <v>0</v>
      </c>
      <c r="P1783" s="96">
        <f>[9]Mides!R1774</f>
        <v>0</v>
      </c>
      <c r="Q1783" s="96" t="str">
        <f>[9]Mides!S1774</f>
        <v>Almolonga</v>
      </c>
    </row>
    <row r="1784" spans="2:17" ht="15" thickBot="1" x14ac:dyDescent="0.35">
      <c r="B1784" s="92">
        <f>[9]Mides!E1775</f>
        <v>0</v>
      </c>
      <c r="C1784" s="93">
        <f>[9]Mides!D1775</f>
        <v>0</v>
      </c>
      <c r="D1784" s="94" t="str">
        <f>IF([9]Mides!F1775=1,"X"," ")</f>
        <v xml:space="preserve"> </v>
      </c>
      <c r="E1784" s="94" t="str">
        <f>IF([9]Mides!F1775=2,"X"," ")</f>
        <v xml:space="preserve"> </v>
      </c>
      <c r="F1784" s="95">
        <f>[9]Mides!B1775</f>
        <v>0</v>
      </c>
      <c r="G1784" s="94" t="str">
        <f>IF(AND([9]Mides!H1775&gt;=1,[9]Mides!H1775&lt;=14),"X"," ")</f>
        <v xml:space="preserve"> </v>
      </c>
      <c r="H1784" s="94" t="str">
        <f>IF(AND([9]Mides!H1775&gt;=14,[9]Mides!H1775&lt;=30),"X"," ")</f>
        <v xml:space="preserve"> </v>
      </c>
      <c r="I1784" s="94" t="str">
        <f>IF(AND([9]Mides!H1775&gt;=31,[9]Mides!H1775&lt;=60),"X","  ")</f>
        <v xml:space="preserve">  </v>
      </c>
      <c r="J1784" s="94" t="str">
        <f>IF([9]Mides!H1775&gt;60,"X", "  ")</f>
        <v xml:space="preserve">  </v>
      </c>
      <c r="K1784" s="96">
        <f>[9]Mides!N1775</f>
        <v>0</v>
      </c>
      <c r="L1784" s="96">
        <f>[9]Mides!K1775</f>
        <v>0</v>
      </c>
      <c r="M1784" s="96">
        <f>[9]Mides!L1775</f>
        <v>0</v>
      </c>
      <c r="N1784" s="96">
        <f>[9]Mides!M1775</f>
        <v>0</v>
      </c>
      <c r="O1784" s="96">
        <f t="shared" si="24"/>
        <v>0</v>
      </c>
      <c r="P1784" s="96">
        <f>[9]Mides!R1775</f>
        <v>0</v>
      </c>
      <c r="Q1784" s="96" t="str">
        <f>[9]Mides!S1775</f>
        <v>Cabricán</v>
      </c>
    </row>
    <row r="1785" spans="2:17" ht="15" thickBot="1" x14ac:dyDescent="0.35">
      <c r="B1785" s="92">
        <f>[9]Mides!E1776</f>
        <v>0</v>
      </c>
      <c r="C1785" s="93">
        <f>[9]Mides!D1776</f>
        <v>0</v>
      </c>
      <c r="D1785" s="94" t="str">
        <f>IF([9]Mides!F1776=1,"X"," ")</f>
        <v xml:space="preserve"> </v>
      </c>
      <c r="E1785" s="94" t="str">
        <f>IF([9]Mides!F1776=2,"X"," ")</f>
        <v xml:space="preserve"> </v>
      </c>
      <c r="F1785" s="95">
        <f>[9]Mides!B1776</f>
        <v>0</v>
      </c>
      <c r="G1785" s="94" t="str">
        <f>IF(AND([9]Mides!H1776&gt;=1,[9]Mides!H1776&lt;=14),"X"," ")</f>
        <v xml:space="preserve"> </v>
      </c>
      <c r="H1785" s="94" t="str">
        <f>IF(AND([9]Mides!H1776&gt;=14,[9]Mides!H1776&lt;=30),"X"," ")</f>
        <v xml:space="preserve"> </v>
      </c>
      <c r="I1785" s="94" t="str">
        <f>IF(AND([9]Mides!H1776&gt;=31,[9]Mides!H1776&lt;=60),"X","  ")</f>
        <v xml:space="preserve">  </v>
      </c>
      <c r="J1785" s="94" t="str">
        <f>IF([9]Mides!H1776&gt;60,"X", "  ")</f>
        <v xml:space="preserve">  </v>
      </c>
      <c r="K1785" s="96">
        <f>[9]Mides!N1776</f>
        <v>0</v>
      </c>
      <c r="L1785" s="96">
        <f>[9]Mides!K1776</f>
        <v>0</v>
      </c>
      <c r="M1785" s="96">
        <f>[9]Mides!L1776</f>
        <v>0</v>
      </c>
      <c r="N1785" s="96">
        <f>[9]Mides!M1776</f>
        <v>0</v>
      </c>
      <c r="O1785" s="96">
        <f t="shared" si="24"/>
        <v>0</v>
      </c>
      <c r="P1785" s="96">
        <f>[9]Mides!R1776</f>
        <v>0</v>
      </c>
      <c r="Q1785" s="96" t="str">
        <f>[9]Mides!S1776</f>
        <v>Cajolá</v>
      </c>
    </row>
    <row r="1786" spans="2:17" ht="15" thickBot="1" x14ac:dyDescent="0.35">
      <c r="B1786" s="92">
        <f>[9]Mides!E1777</f>
        <v>0</v>
      </c>
      <c r="C1786" s="93">
        <f>[9]Mides!D1777</f>
        <v>0</v>
      </c>
      <c r="D1786" s="94" t="str">
        <f>IF([9]Mides!F1777=1,"X"," ")</f>
        <v xml:space="preserve"> </v>
      </c>
      <c r="E1786" s="94" t="str">
        <f>IF([9]Mides!F1777=2,"X"," ")</f>
        <v xml:space="preserve"> </v>
      </c>
      <c r="F1786" s="95">
        <f>[9]Mides!B1777</f>
        <v>0</v>
      </c>
      <c r="G1786" s="94" t="str">
        <f>IF(AND([9]Mides!H1777&gt;=1,[9]Mides!H1777&lt;=14),"X"," ")</f>
        <v xml:space="preserve"> </v>
      </c>
      <c r="H1786" s="94" t="str">
        <f>IF(AND([9]Mides!H1777&gt;=14,[9]Mides!H1777&lt;=30),"X"," ")</f>
        <v xml:space="preserve"> </v>
      </c>
      <c r="I1786" s="94" t="str">
        <f>IF(AND([9]Mides!H1777&gt;=31,[9]Mides!H1777&lt;=60),"X","  ")</f>
        <v xml:space="preserve">  </v>
      </c>
      <c r="J1786" s="94" t="str">
        <f>IF([9]Mides!H1777&gt;60,"X", "  ")</f>
        <v xml:space="preserve">  </v>
      </c>
      <c r="K1786" s="96">
        <f>[9]Mides!N1777</f>
        <v>0</v>
      </c>
      <c r="L1786" s="96">
        <f>[9]Mides!K1777</f>
        <v>0</v>
      </c>
      <c r="M1786" s="96">
        <f>[9]Mides!L1777</f>
        <v>0</v>
      </c>
      <c r="N1786" s="96">
        <f>[9]Mides!M1777</f>
        <v>0</v>
      </c>
      <c r="O1786" s="96">
        <f t="shared" si="24"/>
        <v>0</v>
      </c>
      <c r="P1786" s="96">
        <f>[9]Mides!R1777</f>
        <v>0</v>
      </c>
      <c r="Q1786" s="96" t="str">
        <f>[9]Mides!S1777</f>
        <v>Cantel</v>
      </c>
    </row>
    <row r="1787" spans="2:17" ht="15" thickBot="1" x14ac:dyDescent="0.35">
      <c r="B1787" s="92">
        <f>[9]Mides!E1778</f>
        <v>0</v>
      </c>
      <c r="C1787" s="93">
        <f>[9]Mides!D1778</f>
        <v>0</v>
      </c>
      <c r="D1787" s="94" t="str">
        <f>IF([9]Mides!F1778=1,"X"," ")</f>
        <v xml:space="preserve"> </v>
      </c>
      <c r="E1787" s="94" t="str">
        <f>IF([9]Mides!F1778=2,"X"," ")</f>
        <v xml:space="preserve"> </v>
      </c>
      <c r="F1787" s="95">
        <f>[9]Mides!B1778</f>
        <v>0</v>
      </c>
      <c r="G1787" s="94" t="str">
        <f>IF(AND([9]Mides!H1778&gt;=1,[9]Mides!H1778&lt;=14),"X"," ")</f>
        <v xml:space="preserve"> </v>
      </c>
      <c r="H1787" s="94" t="str">
        <f>IF(AND([9]Mides!H1778&gt;=14,[9]Mides!H1778&lt;=30),"X"," ")</f>
        <v xml:space="preserve"> </v>
      </c>
      <c r="I1787" s="94" t="str">
        <f>IF(AND([9]Mides!H1778&gt;=31,[9]Mides!H1778&lt;=60),"X","  ")</f>
        <v xml:space="preserve">  </v>
      </c>
      <c r="J1787" s="94" t="str">
        <f>IF([9]Mides!H1778&gt;60,"X", "  ")</f>
        <v xml:space="preserve">  </v>
      </c>
      <c r="K1787" s="96">
        <f>[9]Mides!N1778</f>
        <v>0</v>
      </c>
      <c r="L1787" s="96">
        <f>[9]Mides!K1778</f>
        <v>0</v>
      </c>
      <c r="M1787" s="96">
        <f>[9]Mides!L1778</f>
        <v>0</v>
      </c>
      <c r="N1787" s="96">
        <f>[9]Mides!M1778</f>
        <v>0</v>
      </c>
      <c r="O1787" s="96">
        <f t="shared" si="24"/>
        <v>0</v>
      </c>
      <c r="P1787" s="96">
        <f>[9]Mides!R1778</f>
        <v>0</v>
      </c>
      <c r="Q1787" s="96" t="str">
        <f>[9]Mides!S1778</f>
        <v>Coatepeque</v>
      </c>
    </row>
    <row r="1788" spans="2:17" ht="15" thickBot="1" x14ac:dyDescent="0.35">
      <c r="B1788" s="92">
        <f>[9]Mides!E1779</f>
        <v>0</v>
      </c>
      <c r="C1788" s="93">
        <f>[9]Mides!D1779</f>
        <v>0</v>
      </c>
      <c r="D1788" s="94" t="str">
        <f>IF([9]Mides!F1779=1,"X"," ")</f>
        <v xml:space="preserve"> </v>
      </c>
      <c r="E1788" s="94" t="str">
        <f>IF([9]Mides!F1779=2,"X"," ")</f>
        <v xml:space="preserve"> </v>
      </c>
      <c r="F1788" s="95">
        <f>[9]Mides!B1779</f>
        <v>0</v>
      </c>
      <c r="G1788" s="94" t="str">
        <f>IF(AND([9]Mides!H1779&gt;=1,[9]Mides!H1779&lt;=14),"X"," ")</f>
        <v xml:space="preserve"> </v>
      </c>
      <c r="H1788" s="94" t="str">
        <f>IF(AND([9]Mides!H1779&gt;=14,[9]Mides!H1779&lt;=30),"X"," ")</f>
        <v xml:space="preserve"> </v>
      </c>
      <c r="I1788" s="94" t="str">
        <f>IF(AND([9]Mides!H1779&gt;=31,[9]Mides!H1779&lt;=60),"X","  ")</f>
        <v xml:space="preserve">  </v>
      </c>
      <c r="J1788" s="94" t="str">
        <f>IF([9]Mides!H1779&gt;60,"X", "  ")</f>
        <v xml:space="preserve">  </v>
      </c>
      <c r="K1788" s="96">
        <f>[9]Mides!N1779</f>
        <v>0</v>
      </c>
      <c r="L1788" s="96">
        <f>[9]Mides!K1779</f>
        <v>0</v>
      </c>
      <c r="M1788" s="96">
        <f>[9]Mides!L1779</f>
        <v>0</v>
      </c>
      <c r="N1788" s="96">
        <f>[9]Mides!M1779</f>
        <v>0</v>
      </c>
      <c r="O1788" s="96">
        <f t="shared" si="24"/>
        <v>0</v>
      </c>
      <c r="P1788" s="96">
        <f>[9]Mides!R1779</f>
        <v>0</v>
      </c>
      <c r="Q1788" s="96" t="str">
        <f>[9]Mides!S1779</f>
        <v>Colomba</v>
      </c>
    </row>
    <row r="1789" spans="2:17" ht="15" thickBot="1" x14ac:dyDescent="0.35">
      <c r="B1789" s="92">
        <f>[9]Mides!E1780</f>
        <v>0</v>
      </c>
      <c r="C1789" s="93">
        <f>[9]Mides!D1780</f>
        <v>0</v>
      </c>
      <c r="D1789" s="94" t="str">
        <f>IF([9]Mides!F1780=1,"X"," ")</f>
        <v xml:space="preserve"> </v>
      </c>
      <c r="E1789" s="94" t="str">
        <f>IF([9]Mides!F1780=2,"X"," ")</f>
        <v xml:space="preserve"> </v>
      </c>
      <c r="F1789" s="95">
        <f>[9]Mides!B1780</f>
        <v>0</v>
      </c>
      <c r="G1789" s="94" t="str">
        <f>IF(AND([9]Mides!H1780&gt;=1,[9]Mides!H1780&lt;=14),"X"," ")</f>
        <v xml:space="preserve"> </v>
      </c>
      <c r="H1789" s="94" t="str">
        <f>IF(AND([9]Mides!H1780&gt;=14,[9]Mides!H1780&lt;=30),"X"," ")</f>
        <v xml:space="preserve"> </v>
      </c>
      <c r="I1789" s="94" t="str">
        <f>IF(AND([9]Mides!H1780&gt;=31,[9]Mides!H1780&lt;=60),"X","  ")</f>
        <v xml:space="preserve">  </v>
      </c>
      <c r="J1789" s="94" t="str">
        <f>IF([9]Mides!H1780&gt;60,"X", "  ")</f>
        <v xml:space="preserve">  </v>
      </c>
      <c r="K1789" s="96">
        <f>[9]Mides!N1780</f>
        <v>0</v>
      </c>
      <c r="L1789" s="96">
        <f>[9]Mides!K1780</f>
        <v>0</v>
      </c>
      <c r="M1789" s="96">
        <f>[9]Mides!L1780</f>
        <v>0</v>
      </c>
      <c r="N1789" s="96">
        <f>[9]Mides!M1780</f>
        <v>0</v>
      </c>
      <c r="O1789" s="96">
        <f t="shared" si="24"/>
        <v>0</v>
      </c>
      <c r="P1789" s="96">
        <f>[9]Mides!R1780</f>
        <v>0</v>
      </c>
      <c r="Q1789" s="96" t="str">
        <f>[9]Mides!S1780</f>
        <v>Concepción Chiquirichapa</v>
      </c>
    </row>
    <row r="1790" spans="2:17" ht="15" thickBot="1" x14ac:dyDescent="0.35">
      <c r="B1790" s="92">
        <f>[9]Mides!E1781</f>
        <v>0</v>
      </c>
      <c r="C1790" s="93">
        <f>[9]Mides!D1781</f>
        <v>0</v>
      </c>
      <c r="D1790" s="94" t="str">
        <f>IF([9]Mides!F1781=1,"X"," ")</f>
        <v xml:space="preserve"> </v>
      </c>
      <c r="E1790" s="94" t="str">
        <f>IF([9]Mides!F1781=2,"X"," ")</f>
        <v xml:space="preserve"> </v>
      </c>
      <c r="F1790" s="95">
        <f>[9]Mides!B1781</f>
        <v>0</v>
      </c>
      <c r="G1790" s="94" t="str">
        <f>IF(AND([9]Mides!H1781&gt;=1,[9]Mides!H1781&lt;=14),"X"," ")</f>
        <v xml:space="preserve"> </v>
      </c>
      <c r="H1790" s="94" t="str">
        <f>IF(AND([9]Mides!H1781&gt;=14,[9]Mides!H1781&lt;=30),"X"," ")</f>
        <v xml:space="preserve"> </v>
      </c>
      <c r="I1790" s="94" t="str">
        <f>IF(AND([9]Mides!H1781&gt;=31,[9]Mides!H1781&lt;=60),"X","  ")</f>
        <v xml:space="preserve">  </v>
      </c>
      <c r="J1790" s="94" t="str">
        <f>IF([9]Mides!H1781&gt;60,"X", "  ")</f>
        <v xml:space="preserve">  </v>
      </c>
      <c r="K1790" s="96">
        <f>[9]Mides!N1781</f>
        <v>0</v>
      </c>
      <c r="L1790" s="96">
        <f>[9]Mides!K1781</f>
        <v>0</v>
      </c>
      <c r="M1790" s="96">
        <f>[9]Mides!L1781</f>
        <v>0</v>
      </c>
      <c r="N1790" s="96">
        <f>[9]Mides!M1781</f>
        <v>0</v>
      </c>
      <c r="O1790" s="96">
        <f t="shared" si="24"/>
        <v>0</v>
      </c>
      <c r="P1790" s="96">
        <f>[9]Mides!R1781</f>
        <v>0</v>
      </c>
      <c r="Q1790" s="96" t="str">
        <f>[9]Mides!S1781</f>
        <v>El Palmar</v>
      </c>
    </row>
    <row r="1791" spans="2:17" ht="15" thickBot="1" x14ac:dyDescent="0.35">
      <c r="B1791" s="92">
        <f>[9]Mides!E1782</f>
        <v>0</v>
      </c>
      <c r="C1791" s="93">
        <f>[9]Mides!D1782</f>
        <v>0</v>
      </c>
      <c r="D1791" s="94" t="str">
        <f>IF([9]Mides!F1782=1,"X"," ")</f>
        <v xml:space="preserve"> </v>
      </c>
      <c r="E1791" s="94" t="str">
        <f>IF([9]Mides!F1782=2,"X"," ")</f>
        <v xml:space="preserve"> </v>
      </c>
      <c r="F1791" s="95">
        <f>[9]Mides!B1782</f>
        <v>0</v>
      </c>
      <c r="G1791" s="94" t="str">
        <f>IF(AND([9]Mides!H1782&gt;=1,[9]Mides!H1782&lt;=14),"X"," ")</f>
        <v xml:space="preserve"> </v>
      </c>
      <c r="H1791" s="94" t="str">
        <f>IF(AND([9]Mides!H1782&gt;=14,[9]Mides!H1782&lt;=30),"X"," ")</f>
        <v xml:space="preserve"> </v>
      </c>
      <c r="I1791" s="94" t="str">
        <f>IF(AND([9]Mides!H1782&gt;=31,[9]Mides!H1782&lt;=60),"X","  ")</f>
        <v xml:space="preserve">  </v>
      </c>
      <c r="J1791" s="94" t="str">
        <f>IF([9]Mides!H1782&gt;60,"X", "  ")</f>
        <v xml:space="preserve">  </v>
      </c>
      <c r="K1791" s="96">
        <f>[9]Mides!N1782</f>
        <v>0</v>
      </c>
      <c r="L1791" s="96">
        <f>[9]Mides!K1782</f>
        <v>0</v>
      </c>
      <c r="M1791" s="96">
        <f>[9]Mides!L1782</f>
        <v>0</v>
      </c>
      <c r="N1791" s="96">
        <f>[9]Mides!M1782</f>
        <v>0</v>
      </c>
      <c r="O1791" s="96">
        <f t="shared" si="24"/>
        <v>0</v>
      </c>
      <c r="P1791" s="96">
        <f>[9]Mides!R1782</f>
        <v>0</v>
      </c>
      <c r="Q1791" s="96" t="str">
        <f>[9]Mides!S1782</f>
        <v>Flores Costa Cuca</v>
      </c>
    </row>
    <row r="1792" spans="2:17" ht="15" thickBot="1" x14ac:dyDescent="0.35">
      <c r="B1792" s="92">
        <f>[9]Mides!E1783</f>
        <v>0</v>
      </c>
      <c r="C1792" s="93">
        <f>[9]Mides!D1783</f>
        <v>0</v>
      </c>
      <c r="D1792" s="94" t="str">
        <f>IF([9]Mides!F1783=1,"X"," ")</f>
        <v xml:space="preserve"> </v>
      </c>
      <c r="E1792" s="94" t="str">
        <f>IF([9]Mides!F1783=2,"X"," ")</f>
        <v xml:space="preserve"> </v>
      </c>
      <c r="F1792" s="95">
        <f>[9]Mides!B1783</f>
        <v>0</v>
      </c>
      <c r="G1792" s="94" t="str">
        <f>IF(AND([9]Mides!H1783&gt;=1,[9]Mides!H1783&lt;=14),"X"," ")</f>
        <v xml:space="preserve"> </v>
      </c>
      <c r="H1792" s="94" t="str">
        <f>IF(AND([9]Mides!H1783&gt;=14,[9]Mides!H1783&lt;=30),"X"," ")</f>
        <v xml:space="preserve"> </v>
      </c>
      <c r="I1792" s="94" t="str">
        <f>IF(AND([9]Mides!H1783&gt;=31,[9]Mides!H1783&lt;=60),"X","  ")</f>
        <v xml:space="preserve">  </v>
      </c>
      <c r="J1792" s="94" t="str">
        <f>IF([9]Mides!H1783&gt;60,"X", "  ")</f>
        <v xml:space="preserve">  </v>
      </c>
      <c r="K1792" s="96">
        <f>[9]Mides!N1783</f>
        <v>0</v>
      </c>
      <c r="L1792" s="96">
        <f>[9]Mides!K1783</f>
        <v>0</v>
      </c>
      <c r="M1792" s="96">
        <f>[9]Mides!L1783</f>
        <v>0</v>
      </c>
      <c r="N1792" s="96">
        <f>[9]Mides!M1783</f>
        <v>0</v>
      </c>
      <c r="O1792" s="96">
        <f t="shared" si="24"/>
        <v>0</v>
      </c>
      <c r="P1792" s="96">
        <f>[9]Mides!R1783</f>
        <v>0</v>
      </c>
      <c r="Q1792" s="96" t="str">
        <f>[9]Mides!S1783</f>
        <v>Génova</v>
      </c>
    </row>
    <row r="1793" spans="2:17" ht="15" thickBot="1" x14ac:dyDescent="0.35">
      <c r="B1793" s="92">
        <f>[9]Mides!E1784</f>
        <v>0</v>
      </c>
      <c r="C1793" s="93">
        <f>[9]Mides!D1784</f>
        <v>0</v>
      </c>
      <c r="D1793" s="94" t="str">
        <f>IF([9]Mides!F1784=1,"X"," ")</f>
        <v xml:space="preserve"> </v>
      </c>
      <c r="E1793" s="94" t="str">
        <f>IF([9]Mides!F1784=2,"X"," ")</f>
        <v xml:space="preserve"> </v>
      </c>
      <c r="F1793" s="95">
        <f>[9]Mides!B1784</f>
        <v>0</v>
      </c>
      <c r="G1793" s="94" t="str">
        <f>IF(AND([9]Mides!H1784&gt;=1,[9]Mides!H1784&lt;=14),"X"," ")</f>
        <v xml:space="preserve"> </v>
      </c>
      <c r="H1793" s="94" t="str">
        <f>IF(AND([9]Mides!H1784&gt;=14,[9]Mides!H1784&lt;=30),"X"," ")</f>
        <v xml:space="preserve"> </v>
      </c>
      <c r="I1793" s="94" t="str">
        <f>IF(AND([9]Mides!H1784&gt;=31,[9]Mides!H1784&lt;=60),"X","  ")</f>
        <v xml:space="preserve">  </v>
      </c>
      <c r="J1793" s="94" t="str">
        <f>IF([9]Mides!H1784&gt;60,"X", "  ")</f>
        <v xml:space="preserve">  </v>
      </c>
      <c r="K1793" s="96">
        <f>[9]Mides!N1784</f>
        <v>0</v>
      </c>
      <c r="L1793" s="96">
        <f>[9]Mides!K1784</f>
        <v>0</v>
      </c>
      <c r="M1793" s="96">
        <f>[9]Mides!L1784</f>
        <v>0</v>
      </c>
      <c r="N1793" s="96">
        <f>[9]Mides!M1784</f>
        <v>0</v>
      </c>
      <c r="O1793" s="96">
        <f t="shared" si="24"/>
        <v>0</v>
      </c>
      <c r="P1793" s="96">
        <f>[9]Mides!R1784</f>
        <v>0</v>
      </c>
      <c r="Q1793" s="96" t="str">
        <f>[9]Mides!S1784</f>
        <v>Huitán</v>
      </c>
    </row>
    <row r="1794" spans="2:17" ht="15" thickBot="1" x14ac:dyDescent="0.35">
      <c r="B1794" s="92">
        <f>[9]Mides!E1785</f>
        <v>0</v>
      </c>
      <c r="C1794" s="93">
        <f>[9]Mides!D1785</f>
        <v>0</v>
      </c>
      <c r="D1794" s="94" t="str">
        <f>IF([9]Mides!F1785=1,"X"," ")</f>
        <v xml:space="preserve"> </v>
      </c>
      <c r="E1794" s="94" t="str">
        <f>IF([9]Mides!F1785=2,"X"," ")</f>
        <v xml:space="preserve"> </v>
      </c>
      <c r="F1794" s="95">
        <f>[9]Mides!B1785</f>
        <v>0</v>
      </c>
      <c r="G1794" s="94" t="str">
        <f>IF(AND([9]Mides!H1785&gt;=1,[9]Mides!H1785&lt;=14),"X"," ")</f>
        <v xml:space="preserve"> </v>
      </c>
      <c r="H1794" s="94" t="str">
        <f>IF(AND([9]Mides!H1785&gt;=14,[9]Mides!H1785&lt;=30),"X"," ")</f>
        <v xml:space="preserve"> </v>
      </c>
      <c r="I1794" s="94" t="str">
        <f>IF(AND([9]Mides!H1785&gt;=31,[9]Mides!H1785&lt;=60),"X","  ")</f>
        <v xml:space="preserve">  </v>
      </c>
      <c r="J1794" s="94" t="str">
        <f>IF([9]Mides!H1785&gt;60,"X", "  ")</f>
        <v xml:space="preserve">  </v>
      </c>
      <c r="K1794" s="96">
        <f>[9]Mides!N1785</f>
        <v>0</v>
      </c>
      <c r="L1794" s="96">
        <f>[9]Mides!K1785</f>
        <v>0</v>
      </c>
      <c r="M1794" s="96">
        <f>[9]Mides!L1785</f>
        <v>0</v>
      </c>
      <c r="N1794" s="96">
        <f>[9]Mides!M1785</f>
        <v>0</v>
      </c>
      <c r="O1794" s="96">
        <f t="shared" si="24"/>
        <v>0</v>
      </c>
      <c r="P1794" s="96">
        <f>[9]Mides!R1785</f>
        <v>0</v>
      </c>
      <c r="Q1794" s="96" t="str">
        <f>[9]Mides!S1785</f>
        <v>La Esperanza</v>
      </c>
    </row>
    <row r="1795" spans="2:17" ht="15" thickBot="1" x14ac:dyDescent="0.35">
      <c r="B1795" s="92">
        <f>[9]Mides!E1786</f>
        <v>0</v>
      </c>
      <c r="C1795" s="93">
        <f>[9]Mides!D1786</f>
        <v>0</v>
      </c>
      <c r="D1795" s="94" t="str">
        <f>IF([9]Mides!F1786=1,"X"," ")</f>
        <v xml:space="preserve"> </v>
      </c>
      <c r="E1795" s="94" t="str">
        <f>IF([9]Mides!F1786=2,"X"," ")</f>
        <v xml:space="preserve"> </v>
      </c>
      <c r="F1795" s="95">
        <f>[9]Mides!B1786</f>
        <v>0</v>
      </c>
      <c r="G1795" s="94" t="str">
        <f>IF(AND([9]Mides!H1786&gt;=1,[9]Mides!H1786&lt;=14),"X"," ")</f>
        <v xml:space="preserve"> </v>
      </c>
      <c r="H1795" s="94" t="str">
        <f>IF(AND([9]Mides!H1786&gt;=14,[9]Mides!H1786&lt;=30),"X"," ")</f>
        <v xml:space="preserve"> </v>
      </c>
      <c r="I1795" s="94" t="str">
        <f>IF(AND([9]Mides!H1786&gt;=31,[9]Mides!H1786&lt;=60),"X","  ")</f>
        <v xml:space="preserve">  </v>
      </c>
      <c r="J1795" s="94" t="str">
        <f>IF([9]Mides!H1786&gt;60,"X", "  ")</f>
        <v xml:space="preserve">  </v>
      </c>
      <c r="K1795" s="96">
        <f>[9]Mides!N1786</f>
        <v>0</v>
      </c>
      <c r="L1795" s="96">
        <f>[9]Mides!K1786</f>
        <v>0</v>
      </c>
      <c r="M1795" s="96">
        <f>[9]Mides!L1786</f>
        <v>0</v>
      </c>
      <c r="N1795" s="96">
        <f>[9]Mides!M1786</f>
        <v>0</v>
      </c>
      <c r="O1795" s="96">
        <f t="shared" si="24"/>
        <v>0</v>
      </c>
      <c r="P1795" s="96">
        <f>[9]Mides!R1786</f>
        <v>0</v>
      </c>
      <c r="Q1795" s="96" t="str">
        <f>[9]Mides!S1786</f>
        <v>Olintepeque</v>
      </c>
    </row>
    <row r="1796" spans="2:17" ht="15" thickBot="1" x14ac:dyDescent="0.35">
      <c r="B1796" s="92">
        <f>[9]Mides!E1787</f>
        <v>0</v>
      </c>
      <c r="C1796" s="93">
        <f>[9]Mides!D1787</f>
        <v>0</v>
      </c>
      <c r="D1796" s="94" t="str">
        <f>IF([9]Mides!F1787=1,"X"," ")</f>
        <v xml:space="preserve"> </v>
      </c>
      <c r="E1796" s="94" t="str">
        <f>IF([9]Mides!F1787=2,"X"," ")</f>
        <v xml:space="preserve"> </v>
      </c>
      <c r="F1796" s="95">
        <f>[9]Mides!B1787</f>
        <v>0</v>
      </c>
      <c r="G1796" s="94" t="str">
        <f>IF(AND([9]Mides!H1787&gt;=1,[9]Mides!H1787&lt;=14),"X"," ")</f>
        <v xml:space="preserve"> </v>
      </c>
      <c r="H1796" s="94" t="str">
        <f>IF(AND([9]Mides!H1787&gt;=14,[9]Mides!H1787&lt;=30),"X"," ")</f>
        <v xml:space="preserve"> </v>
      </c>
      <c r="I1796" s="94" t="str">
        <f>IF(AND([9]Mides!H1787&gt;=31,[9]Mides!H1787&lt;=60),"X","  ")</f>
        <v xml:space="preserve">  </v>
      </c>
      <c r="J1796" s="94" t="str">
        <f>IF([9]Mides!H1787&gt;60,"X", "  ")</f>
        <v xml:space="preserve">  </v>
      </c>
      <c r="K1796" s="96">
        <f>[9]Mides!N1787</f>
        <v>0</v>
      </c>
      <c r="L1796" s="96">
        <f>[9]Mides!K1787</f>
        <v>0</v>
      </c>
      <c r="M1796" s="96">
        <f>[9]Mides!L1787</f>
        <v>0</v>
      </c>
      <c r="N1796" s="96">
        <f>[9]Mides!M1787</f>
        <v>0</v>
      </c>
      <c r="O1796" s="96">
        <f t="shared" si="24"/>
        <v>0</v>
      </c>
      <c r="P1796" s="96">
        <f>[9]Mides!R1787</f>
        <v>0</v>
      </c>
      <c r="Q1796" s="96" t="str">
        <f>[9]Mides!S1787</f>
        <v>San Juan Ostuncalco</v>
      </c>
    </row>
    <row r="1797" spans="2:17" ht="15" thickBot="1" x14ac:dyDescent="0.35">
      <c r="B1797" s="92">
        <f>[9]Mides!E1788</f>
        <v>0</v>
      </c>
      <c r="C1797" s="93">
        <f>[9]Mides!D1788</f>
        <v>0</v>
      </c>
      <c r="D1797" s="94" t="str">
        <f>IF([9]Mides!F1788=1,"X"," ")</f>
        <v xml:space="preserve"> </v>
      </c>
      <c r="E1797" s="94" t="str">
        <f>IF([9]Mides!F1788=2,"X"," ")</f>
        <v xml:space="preserve"> </v>
      </c>
      <c r="F1797" s="95">
        <f>[9]Mides!B1788</f>
        <v>0</v>
      </c>
      <c r="G1797" s="94" t="str">
        <f>IF(AND([9]Mides!H1788&gt;=1,[9]Mides!H1788&lt;=14),"X"," ")</f>
        <v xml:space="preserve"> </v>
      </c>
      <c r="H1797" s="94" t="str">
        <f>IF(AND([9]Mides!H1788&gt;=14,[9]Mides!H1788&lt;=30),"X"," ")</f>
        <v xml:space="preserve"> </v>
      </c>
      <c r="I1797" s="94" t="str">
        <f>IF(AND([9]Mides!H1788&gt;=31,[9]Mides!H1788&lt;=60),"X","  ")</f>
        <v xml:space="preserve">  </v>
      </c>
      <c r="J1797" s="94" t="str">
        <f>IF([9]Mides!H1788&gt;60,"X", "  ")</f>
        <v xml:space="preserve">  </v>
      </c>
      <c r="K1797" s="96">
        <f>[9]Mides!N1788</f>
        <v>0</v>
      </c>
      <c r="L1797" s="96">
        <f>[9]Mides!K1788</f>
        <v>0</v>
      </c>
      <c r="M1797" s="96">
        <f>[9]Mides!L1788</f>
        <v>0</v>
      </c>
      <c r="N1797" s="96">
        <f>[9]Mides!M1788</f>
        <v>0</v>
      </c>
      <c r="O1797" s="96">
        <f t="shared" si="24"/>
        <v>0</v>
      </c>
      <c r="P1797" s="96">
        <f>[9]Mides!R1788</f>
        <v>0</v>
      </c>
      <c r="Q1797" s="96" t="str">
        <f>[9]Mides!S1788</f>
        <v>Palestina de Los Altos</v>
      </c>
    </row>
    <row r="1798" spans="2:17" ht="15" thickBot="1" x14ac:dyDescent="0.35">
      <c r="B1798" s="92">
        <f>[9]Mides!E1789</f>
        <v>0</v>
      </c>
      <c r="C1798" s="93">
        <f>[9]Mides!D1789</f>
        <v>0</v>
      </c>
      <c r="D1798" s="94" t="str">
        <f>IF([9]Mides!F1789=1,"X"," ")</f>
        <v xml:space="preserve"> </v>
      </c>
      <c r="E1798" s="94" t="str">
        <f>IF([9]Mides!F1789=2,"X"," ")</f>
        <v xml:space="preserve"> </v>
      </c>
      <c r="F1798" s="95">
        <f>[9]Mides!B1789</f>
        <v>0</v>
      </c>
      <c r="G1798" s="94" t="str">
        <f>IF(AND([9]Mides!H1789&gt;=1,[9]Mides!H1789&lt;=14),"X"," ")</f>
        <v xml:space="preserve"> </v>
      </c>
      <c r="H1798" s="94" t="str">
        <f>IF(AND([9]Mides!H1789&gt;=14,[9]Mides!H1789&lt;=30),"X"," ")</f>
        <v xml:space="preserve"> </v>
      </c>
      <c r="I1798" s="94" t="str">
        <f>IF(AND([9]Mides!H1789&gt;=31,[9]Mides!H1789&lt;=60),"X","  ")</f>
        <v xml:space="preserve">  </v>
      </c>
      <c r="J1798" s="94" t="str">
        <f>IF([9]Mides!H1789&gt;60,"X", "  ")</f>
        <v xml:space="preserve">  </v>
      </c>
      <c r="K1798" s="96">
        <f>[9]Mides!N1789</f>
        <v>0</v>
      </c>
      <c r="L1798" s="96">
        <f>[9]Mides!K1789</f>
        <v>0</v>
      </c>
      <c r="M1798" s="96">
        <f>[9]Mides!L1789</f>
        <v>0</v>
      </c>
      <c r="N1798" s="96">
        <f>[9]Mides!M1789</f>
        <v>0</v>
      </c>
      <c r="O1798" s="96">
        <f t="shared" si="24"/>
        <v>0</v>
      </c>
      <c r="P1798" s="96">
        <f>[9]Mides!R1789</f>
        <v>0</v>
      </c>
      <c r="Q1798" s="96" t="str">
        <f>[9]Mides!S1789</f>
        <v>Quetzaltenango</v>
      </c>
    </row>
    <row r="1799" spans="2:17" ht="15" thickBot="1" x14ac:dyDescent="0.35">
      <c r="B1799" s="92">
        <f>[9]Mides!E1790</f>
        <v>0</v>
      </c>
      <c r="C1799" s="93">
        <f>[9]Mides!D1790</f>
        <v>0</v>
      </c>
      <c r="D1799" s="94" t="str">
        <f>IF([9]Mides!F1790=1,"X"," ")</f>
        <v xml:space="preserve"> </v>
      </c>
      <c r="E1799" s="94" t="str">
        <f>IF([9]Mides!F1790=2,"X"," ")</f>
        <v xml:space="preserve"> </v>
      </c>
      <c r="F1799" s="95">
        <f>[9]Mides!B1790</f>
        <v>0</v>
      </c>
      <c r="G1799" s="94" t="str">
        <f>IF(AND([9]Mides!H1790&gt;=1,[9]Mides!H1790&lt;=14),"X"," ")</f>
        <v xml:space="preserve"> </v>
      </c>
      <c r="H1799" s="94" t="str">
        <f>IF(AND([9]Mides!H1790&gt;=14,[9]Mides!H1790&lt;=30),"X"," ")</f>
        <v xml:space="preserve"> </v>
      </c>
      <c r="I1799" s="94" t="str">
        <f>IF(AND([9]Mides!H1790&gt;=31,[9]Mides!H1790&lt;=60),"X","  ")</f>
        <v xml:space="preserve">  </v>
      </c>
      <c r="J1799" s="94" t="str">
        <f>IF([9]Mides!H1790&gt;60,"X", "  ")</f>
        <v xml:space="preserve">  </v>
      </c>
      <c r="K1799" s="96">
        <f>[9]Mides!N1790</f>
        <v>0</v>
      </c>
      <c r="L1799" s="96">
        <f>[9]Mides!K1790</f>
        <v>0</v>
      </c>
      <c r="M1799" s="96">
        <f>[9]Mides!L1790</f>
        <v>0</v>
      </c>
      <c r="N1799" s="96">
        <f>[9]Mides!M1790</f>
        <v>0</v>
      </c>
      <c r="O1799" s="96">
        <f t="shared" si="24"/>
        <v>0</v>
      </c>
      <c r="P1799" s="96">
        <f>[9]Mides!R1790</f>
        <v>0</v>
      </c>
      <c r="Q1799" s="96" t="str">
        <f>[9]Mides!S1790</f>
        <v>Salcajá</v>
      </c>
    </row>
    <row r="1800" spans="2:17" ht="15" thickBot="1" x14ac:dyDescent="0.35">
      <c r="B1800" s="92">
        <f>[9]Mides!E1791</f>
        <v>0</v>
      </c>
      <c r="C1800" s="93">
        <f>[9]Mides!D1791</f>
        <v>0</v>
      </c>
      <c r="D1800" s="94" t="str">
        <f>IF([9]Mides!F1791=1,"X"," ")</f>
        <v xml:space="preserve"> </v>
      </c>
      <c r="E1800" s="94" t="str">
        <f>IF([9]Mides!F1791=2,"X"," ")</f>
        <v xml:space="preserve"> </v>
      </c>
      <c r="F1800" s="95">
        <f>[9]Mides!B1791</f>
        <v>0</v>
      </c>
      <c r="G1800" s="94" t="str">
        <f>IF(AND([9]Mides!H1791&gt;=1,[9]Mides!H1791&lt;=14),"X"," ")</f>
        <v xml:space="preserve"> </v>
      </c>
      <c r="H1800" s="94" t="str">
        <f>IF(AND([9]Mides!H1791&gt;=14,[9]Mides!H1791&lt;=30),"X"," ")</f>
        <v xml:space="preserve"> </v>
      </c>
      <c r="I1800" s="94" t="str">
        <f>IF(AND([9]Mides!H1791&gt;=31,[9]Mides!H1791&lt;=60),"X","  ")</f>
        <v xml:space="preserve">  </v>
      </c>
      <c r="J1800" s="94" t="str">
        <f>IF([9]Mides!H1791&gt;60,"X", "  ")</f>
        <v xml:space="preserve">  </v>
      </c>
      <c r="K1800" s="96">
        <f>[9]Mides!N1791</f>
        <v>0</v>
      </c>
      <c r="L1800" s="96">
        <f>[9]Mides!K1791</f>
        <v>0</v>
      </c>
      <c r="M1800" s="96">
        <f>[9]Mides!L1791</f>
        <v>0</v>
      </c>
      <c r="N1800" s="96">
        <f>[9]Mides!M1791</f>
        <v>0</v>
      </c>
      <c r="O1800" s="96">
        <f t="shared" si="24"/>
        <v>0</v>
      </c>
      <c r="P1800" s="96">
        <f>[9]Mides!R1791</f>
        <v>0</v>
      </c>
      <c r="Q1800" s="96" t="str">
        <f>[9]Mides!S1791</f>
        <v>San Carlos Sija</v>
      </c>
    </row>
    <row r="1801" spans="2:17" ht="15" thickBot="1" x14ac:dyDescent="0.35">
      <c r="B1801" s="92">
        <f>[9]Mides!E1792</f>
        <v>0</v>
      </c>
      <c r="C1801" s="93">
        <f>[9]Mides!D1792</f>
        <v>0</v>
      </c>
      <c r="D1801" s="94" t="str">
        <f>IF([9]Mides!F1792=1,"X"," ")</f>
        <v xml:space="preserve"> </v>
      </c>
      <c r="E1801" s="94" t="str">
        <f>IF([9]Mides!F1792=2,"X"," ")</f>
        <v xml:space="preserve"> </v>
      </c>
      <c r="F1801" s="95">
        <f>[9]Mides!B1792</f>
        <v>0</v>
      </c>
      <c r="G1801" s="94" t="str">
        <f>IF(AND([9]Mides!H1792&gt;=1,[9]Mides!H1792&lt;=14),"X"," ")</f>
        <v xml:space="preserve"> </v>
      </c>
      <c r="H1801" s="94" t="str">
        <f>IF(AND([9]Mides!H1792&gt;=14,[9]Mides!H1792&lt;=30),"X"," ")</f>
        <v xml:space="preserve"> </v>
      </c>
      <c r="I1801" s="94" t="str">
        <f>IF(AND([9]Mides!H1792&gt;=31,[9]Mides!H1792&lt;=60),"X","  ")</f>
        <v xml:space="preserve">  </v>
      </c>
      <c r="J1801" s="94" t="str">
        <f>IF([9]Mides!H1792&gt;60,"X", "  ")</f>
        <v xml:space="preserve">  </v>
      </c>
      <c r="K1801" s="96">
        <f>[9]Mides!N1792</f>
        <v>0</v>
      </c>
      <c r="L1801" s="96">
        <f>[9]Mides!K1792</f>
        <v>0</v>
      </c>
      <c r="M1801" s="96">
        <f>[9]Mides!L1792</f>
        <v>0</v>
      </c>
      <c r="N1801" s="96">
        <f>[9]Mides!M1792</f>
        <v>0</v>
      </c>
      <c r="O1801" s="96">
        <f t="shared" si="24"/>
        <v>0</v>
      </c>
      <c r="P1801" s="96">
        <f>[9]Mides!R1792</f>
        <v>0</v>
      </c>
      <c r="Q1801" s="96" t="str">
        <f>[9]Mides!S1792</f>
        <v>San Francisco La Unión</v>
      </c>
    </row>
    <row r="1802" spans="2:17" ht="15" thickBot="1" x14ac:dyDescent="0.35">
      <c r="B1802" s="92">
        <f>[9]Mides!E1793</f>
        <v>0</v>
      </c>
      <c r="C1802" s="93">
        <f>[9]Mides!D1793</f>
        <v>0</v>
      </c>
      <c r="D1802" s="94" t="str">
        <f>IF([9]Mides!F1793=1,"X"," ")</f>
        <v xml:space="preserve"> </v>
      </c>
      <c r="E1802" s="94" t="str">
        <f>IF([9]Mides!F1793=2,"X"," ")</f>
        <v xml:space="preserve"> </v>
      </c>
      <c r="F1802" s="95">
        <f>[9]Mides!B1793</f>
        <v>0</v>
      </c>
      <c r="G1802" s="94" t="str">
        <f>IF(AND([9]Mides!H1793&gt;=1,[9]Mides!H1793&lt;=14),"X"," ")</f>
        <v xml:space="preserve"> </v>
      </c>
      <c r="H1802" s="94" t="str">
        <f>IF(AND([9]Mides!H1793&gt;=14,[9]Mides!H1793&lt;=30),"X"," ")</f>
        <v xml:space="preserve"> </v>
      </c>
      <c r="I1802" s="94" t="str">
        <f>IF(AND([9]Mides!H1793&gt;=31,[9]Mides!H1793&lt;=60),"X","  ")</f>
        <v xml:space="preserve">  </v>
      </c>
      <c r="J1802" s="94" t="str">
        <f>IF([9]Mides!H1793&gt;60,"X", "  ")</f>
        <v xml:space="preserve">  </v>
      </c>
      <c r="K1802" s="96">
        <f>[9]Mides!N1793</f>
        <v>0</v>
      </c>
      <c r="L1802" s="96">
        <f>[9]Mides!K1793</f>
        <v>0</v>
      </c>
      <c r="M1802" s="96">
        <f>[9]Mides!L1793</f>
        <v>0</v>
      </c>
      <c r="N1802" s="96">
        <f>[9]Mides!M1793</f>
        <v>0</v>
      </c>
      <c r="O1802" s="96">
        <f t="shared" si="24"/>
        <v>0</v>
      </c>
      <c r="P1802" s="96">
        <f>[9]Mides!R1793</f>
        <v>0</v>
      </c>
      <c r="Q1802" s="96" t="str">
        <f>[9]Mides!S1793</f>
        <v>San Martín Sacatepéquez</v>
      </c>
    </row>
    <row r="1803" spans="2:17" ht="15" thickBot="1" x14ac:dyDescent="0.35">
      <c r="B1803" s="92">
        <f>[9]Mides!E1794</f>
        <v>0</v>
      </c>
      <c r="C1803" s="93">
        <f>[9]Mides!D1794</f>
        <v>0</v>
      </c>
      <c r="D1803" s="94" t="str">
        <f>IF([9]Mides!F1794=1,"X"," ")</f>
        <v xml:space="preserve"> </v>
      </c>
      <c r="E1803" s="94" t="str">
        <f>IF([9]Mides!F1794=2,"X"," ")</f>
        <v xml:space="preserve"> </v>
      </c>
      <c r="F1803" s="95">
        <f>[9]Mides!B1794</f>
        <v>0</v>
      </c>
      <c r="G1803" s="94" t="str">
        <f>IF(AND([9]Mides!H1794&gt;=1,[9]Mides!H1794&lt;=14),"X"," ")</f>
        <v xml:space="preserve"> </v>
      </c>
      <c r="H1803" s="94" t="str">
        <f>IF(AND([9]Mides!H1794&gt;=14,[9]Mides!H1794&lt;=30),"X"," ")</f>
        <v xml:space="preserve"> </v>
      </c>
      <c r="I1803" s="94" t="str">
        <f>IF(AND([9]Mides!H1794&gt;=31,[9]Mides!H1794&lt;=60),"X","  ")</f>
        <v xml:space="preserve">  </v>
      </c>
      <c r="J1803" s="94" t="str">
        <f>IF([9]Mides!H1794&gt;60,"X", "  ")</f>
        <v xml:space="preserve">  </v>
      </c>
      <c r="K1803" s="96">
        <f>[9]Mides!N1794</f>
        <v>0</v>
      </c>
      <c r="L1803" s="96">
        <f>[9]Mides!K1794</f>
        <v>0</v>
      </c>
      <c r="M1803" s="96">
        <f>[9]Mides!L1794</f>
        <v>0</v>
      </c>
      <c r="N1803" s="96">
        <f>[9]Mides!M1794</f>
        <v>0</v>
      </c>
      <c r="O1803" s="96">
        <f t="shared" si="24"/>
        <v>0</v>
      </c>
      <c r="P1803" s="96">
        <f>[9]Mides!R1794</f>
        <v>0</v>
      </c>
      <c r="Q1803" s="96" t="str">
        <f>[9]Mides!S1794</f>
        <v>San Mateo</v>
      </c>
    </row>
    <row r="1804" spans="2:17" ht="15" thickBot="1" x14ac:dyDescent="0.35">
      <c r="B1804" s="92">
        <f>[9]Mides!E1795</f>
        <v>0</v>
      </c>
      <c r="C1804" s="93">
        <f>[9]Mides!D1795</f>
        <v>0</v>
      </c>
      <c r="D1804" s="94" t="str">
        <f>IF([9]Mides!F1795=1,"X"," ")</f>
        <v xml:space="preserve"> </v>
      </c>
      <c r="E1804" s="94" t="str">
        <f>IF([9]Mides!F1795=2,"X"," ")</f>
        <v xml:space="preserve"> </v>
      </c>
      <c r="F1804" s="95">
        <f>[9]Mides!B1795</f>
        <v>0</v>
      </c>
      <c r="G1804" s="94" t="str">
        <f>IF(AND([9]Mides!H1795&gt;=1,[9]Mides!H1795&lt;=14),"X"," ")</f>
        <v xml:space="preserve"> </v>
      </c>
      <c r="H1804" s="94" t="str">
        <f>IF(AND([9]Mides!H1795&gt;=14,[9]Mides!H1795&lt;=30),"X"," ")</f>
        <v xml:space="preserve"> </v>
      </c>
      <c r="I1804" s="94" t="str">
        <f>IF(AND([9]Mides!H1795&gt;=31,[9]Mides!H1795&lt;=60),"X","  ")</f>
        <v xml:space="preserve">  </v>
      </c>
      <c r="J1804" s="94" t="str">
        <f>IF([9]Mides!H1795&gt;60,"X", "  ")</f>
        <v xml:space="preserve">  </v>
      </c>
      <c r="K1804" s="96">
        <f>[9]Mides!N1795</f>
        <v>0</v>
      </c>
      <c r="L1804" s="96">
        <f>[9]Mides!K1795</f>
        <v>0</v>
      </c>
      <c r="M1804" s="96">
        <f>[9]Mides!L1795</f>
        <v>0</v>
      </c>
      <c r="N1804" s="96">
        <f>[9]Mides!M1795</f>
        <v>0</v>
      </c>
      <c r="O1804" s="96">
        <f t="shared" si="24"/>
        <v>0</v>
      </c>
      <c r="P1804" s="96">
        <f>[9]Mides!R1795</f>
        <v>0</v>
      </c>
      <c r="Q1804" s="96" t="str">
        <f>[9]Mides!S1795</f>
        <v>San Miguel Sigüilá</v>
      </c>
    </row>
    <row r="1805" spans="2:17" ht="15" thickBot="1" x14ac:dyDescent="0.35">
      <c r="B1805" s="92">
        <f>[9]Mides!E1796</f>
        <v>0</v>
      </c>
      <c r="C1805" s="93">
        <f>[9]Mides!D1796</f>
        <v>0</v>
      </c>
      <c r="D1805" s="94" t="str">
        <f>IF([9]Mides!F1796=1,"X"," ")</f>
        <v xml:space="preserve"> </v>
      </c>
      <c r="E1805" s="94" t="str">
        <f>IF([9]Mides!F1796=2,"X"," ")</f>
        <v xml:space="preserve"> </v>
      </c>
      <c r="F1805" s="95">
        <f>[9]Mides!B1796</f>
        <v>0</v>
      </c>
      <c r="G1805" s="94" t="str">
        <f>IF(AND([9]Mides!H1796&gt;=1,[9]Mides!H1796&lt;=14),"X"," ")</f>
        <v xml:space="preserve"> </v>
      </c>
      <c r="H1805" s="94" t="str">
        <f>IF(AND([9]Mides!H1796&gt;=14,[9]Mides!H1796&lt;=30),"X"," ")</f>
        <v xml:space="preserve"> </v>
      </c>
      <c r="I1805" s="94" t="str">
        <f>IF(AND([9]Mides!H1796&gt;=31,[9]Mides!H1796&lt;=60),"X","  ")</f>
        <v xml:space="preserve">  </v>
      </c>
      <c r="J1805" s="94" t="str">
        <f>IF([9]Mides!H1796&gt;60,"X", "  ")</f>
        <v xml:space="preserve">  </v>
      </c>
      <c r="K1805" s="96">
        <f>[9]Mides!N1796</f>
        <v>0</v>
      </c>
      <c r="L1805" s="96">
        <f>[9]Mides!K1796</f>
        <v>0</v>
      </c>
      <c r="M1805" s="96">
        <f>[9]Mides!L1796</f>
        <v>0</v>
      </c>
      <c r="N1805" s="96">
        <f>[9]Mides!M1796</f>
        <v>0</v>
      </c>
      <c r="O1805" s="96">
        <f t="shared" si="24"/>
        <v>0</v>
      </c>
      <c r="P1805" s="96">
        <f>[9]Mides!R1796</f>
        <v>0</v>
      </c>
      <c r="Q1805" s="96" t="str">
        <f>[9]Mides!S1796</f>
        <v>Sibilia</v>
      </c>
    </row>
    <row r="1806" spans="2:17" ht="15" thickBot="1" x14ac:dyDescent="0.35">
      <c r="B1806" s="92">
        <f>[9]Mides!E1797</f>
        <v>0</v>
      </c>
      <c r="C1806" s="93">
        <f>[9]Mides!D1797</f>
        <v>0</v>
      </c>
      <c r="D1806" s="94" t="str">
        <f>IF([9]Mides!F1797=1,"X"," ")</f>
        <v xml:space="preserve"> </v>
      </c>
      <c r="E1806" s="94" t="str">
        <f>IF([9]Mides!F1797=2,"X"," ")</f>
        <v xml:space="preserve"> </v>
      </c>
      <c r="F1806" s="95">
        <f>[9]Mides!B1797</f>
        <v>0</v>
      </c>
      <c r="G1806" s="94" t="str">
        <f>IF(AND([9]Mides!H1797&gt;=1,[9]Mides!H1797&lt;=14),"X"," ")</f>
        <v xml:space="preserve"> </v>
      </c>
      <c r="H1806" s="94" t="str">
        <f>IF(AND([9]Mides!H1797&gt;=14,[9]Mides!H1797&lt;=30),"X"," ")</f>
        <v xml:space="preserve"> </v>
      </c>
      <c r="I1806" s="94" t="str">
        <f>IF(AND([9]Mides!H1797&gt;=31,[9]Mides!H1797&lt;=60),"X","  ")</f>
        <v xml:space="preserve">  </v>
      </c>
      <c r="J1806" s="94" t="str">
        <f>IF([9]Mides!H1797&gt;60,"X", "  ")</f>
        <v xml:space="preserve">  </v>
      </c>
      <c r="K1806" s="96">
        <f>[9]Mides!N1797</f>
        <v>0</v>
      </c>
      <c r="L1806" s="96">
        <f>[9]Mides!K1797</f>
        <v>0</v>
      </c>
      <c r="M1806" s="96">
        <f>[9]Mides!L1797</f>
        <v>0</v>
      </c>
      <c r="N1806" s="96">
        <f>[9]Mides!M1797</f>
        <v>0</v>
      </c>
      <c r="O1806" s="96">
        <f t="shared" si="24"/>
        <v>0</v>
      </c>
      <c r="P1806" s="96">
        <f>[9]Mides!R1797</f>
        <v>0</v>
      </c>
      <c r="Q1806" s="96" t="str">
        <f>[9]Mides!S1797</f>
        <v>Zunil</v>
      </c>
    </row>
    <row r="1807" spans="2:17" ht="15" thickBot="1" x14ac:dyDescent="0.35">
      <c r="B1807" s="92">
        <f>[9]Mides!E1798</f>
        <v>0</v>
      </c>
      <c r="C1807" s="93">
        <f>[9]Mides!D1798</f>
        <v>0</v>
      </c>
      <c r="D1807" s="94" t="str">
        <f>IF([9]Mides!F1798=1,"X"," ")</f>
        <v xml:space="preserve"> </v>
      </c>
      <c r="E1807" s="94" t="str">
        <f>IF([9]Mides!F1798=2,"X"," ")</f>
        <v xml:space="preserve"> </v>
      </c>
      <c r="F1807" s="95">
        <f>[9]Mides!B1798</f>
        <v>0</v>
      </c>
      <c r="G1807" s="94" t="str">
        <f>IF(AND([9]Mides!H1798&gt;=1,[9]Mides!H1798&lt;=14),"X"," ")</f>
        <v xml:space="preserve"> </v>
      </c>
      <c r="H1807" s="94" t="str">
        <f>IF(AND([9]Mides!H1798&gt;=14,[9]Mides!H1798&lt;=30),"X"," ")</f>
        <v xml:space="preserve"> </v>
      </c>
      <c r="I1807" s="94" t="str">
        <f>IF(AND([9]Mides!H1798&gt;=31,[9]Mides!H1798&lt;=60),"X","  ")</f>
        <v xml:space="preserve">  </v>
      </c>
      <c r="J1807" s="94" t="str">
        <f>IF([9]Mides!H1798&gt;60,"X", "  ")</f>
        <v xml:space="preserve">  </v>
      </c>
      <c r="K1807" s="96">
        <f>[9]Mides!N1798</f>
        <v>0</v>
      </c>
      <c r="L1807" s="96">
        <f>[9]Mides!K1798</f>
        <v>0</v>
      </c>
      <c r="M1807" s="96">
        <f>[9]Mides!L1798</f>
        <v>0</v>
      </c>
      <c r="N1807" s="96">
        <f>[9]Mides!M1798</f>
        <v>0</v>
      </c>
      <c r="O1807" s="96">
        <f t="shared" si="24"/>
        <v>0</v>
      </c>
      <c r="P1807" s="96">
        <f>[9]Mides!R1798</f>
        <v>0</v>
      </c>
      <c r="Q1807" s="96" t="str">
        <f>[9]Mides!S1798</f>
        <v>Aguacatán</v>
      </c>
    </row>
    <row r="1808" spans="2:17" ht="15" thickBot="1" x14ac:dyDescent="0.35">
      <c r="B1808" s="92">
        <f>[9]Mides!E1799</f>
        <v>0</v>
      </c>
      <c r="C1808" s="93">
        <f>[9]Mides!D1799</f>
        <v>0</v>
      </c>
      <c r="D1808" s="94" t="str">
        <f>IF([9]Mides!F1799=1,"X"," ")</f>
        <v xml:space="preserve"> </v>
      </c>
      <c r="E1808" s="94" t="str">
        <f>IF([9]Mides!F1799=2,"X"," ")</f>
        <v xml:space="preserve"> </v>
      </c>
      <c r="F1808" s="95">
        <f>[9]Mides!B1799</f>
        <v>0</v>
      </c>
      <c r="G1808" s="94" t="str">
        <f>IF(AND([9]Mides!H1799&gt;=1,[9]Mides!H1799&lt;=14),"X"," ")</f>
        <v xml:space="preserve"> </v>
      </c>
      <c r="H1808" s="94" t="str">
        <f>IF(AND([9]Mides!H1799&gt;=14,[9]Mides!H1799&lt;=30),"X"," ")</f>
        <v xml:space="preserve"> </v>
      </c>
      <c r="I1808" s="94" t="str">
        <f>IF(AND([9]Mides!H1799&gt;=31,[9]Mides!H1799&lt;=60),"X","  ")</f>
        <v xml:space="preserve">  </v>
      </c>
      <c r="J1808" s="94" t="str">
        <f>IF([9]Mides!H1799&gt;60,"X", "  ")</f>
        <v xml:space="preserve">  </v>
      </c>
      <c r="K1808" s="96">
        <f>[9]Mides!N1799</f>
        <v>0</v>
      </c>
      <c r="L1808" s="96">
        <f>[9]Mides!K1799</f>
        <v>0</v>
      </c>
      <c r="M1808" s="96">
        <f>[9]Mides!L1799</f>
        <v>0</v>
      </c>
      <c r="N1808" s="96">
        <f>[9]Mides!M1799</f>
        <v>0</v>
      </c>
      <c r="O1808" s="96">
        <f t="shared" si="24"/>
        <v>0</v>
      </c>
      <c r="P1808" s="96">
        <f>[9]Mides!R1799</f>
        <v>0</v>
      </c>
      <c r="Q1808" s="96" t="str">
        <f>[9]Mides!S1799</f>
        <v>Chiantla</v>
      </c>
    </row>
    <row r="1809" spans="2:17" ht="15" thickBot="1" x14ac:dyDescent="0.35">
      <c r="B1809" s="92">
        <f>[9]Mides!E1800</f>
        <v>0</v>
      </c>
      <c r="C1809" s="93">
        <f>[9]Mides!D1800</f>
        <v>0</v>
      </c>
      <c r="D1809" s="94" t="str">
        <f>IF([9]Mides!F1800=1,"X"," ")</f>
        <v xml:space="preserve"> </v>
      </c>
      <c r="E1809" s="94" t="str">
        <f>IF([9]Mides!F1800=2,"X"," ")</f>
        <v xml:space="preserve"> </v>
      </c>
      <c r="F1809" s="95">
        <f>[9]Mides!B1800</f>
        <v>0</v>
      </c>
      <c r="G1809" s="94" t="str">
        <f>IF(AND([9]Mides!H1800&gt;=1,[9]Mides!H1800&lt;=14),"X"," ")</f>
        <v xml:space="preserve"> </v>
      </c>
      <c r="H1809" s="94" t="str">
        <f>IF(AND([9]Mides!H1800&gt;=14,[9]Mides!H1800&lt;=30),"X"," ")</f>
        <v xml:space="preserve"> </v>
      </c>
      <c r="I1809" s="94" t="str">
        <f>IF(AND([9]Mides!H1800&gt;=31,[9]Mides!H1800&lt;=60),"X","  ")</f>
        <v xml:space="preserve">  </v>
      </c>
      <c r="J1809" s="94" t="str">
        <f>IF([9]Mides!H1800&gt;60,"X", "  ")</f>
        <v xml:space="preserve">  </v>
      </c>
      <c r="K1809" s="96">
        <f>[9]Mides!N1800</f>
        <v>0</v>
      </c>
      <c r="L1809" s="96">
        <f>[9]Mides!K1800</f>
        <v>0</v>
      </c>
      <c r="M1809" s="96">
        <f>[9]Mides!L1800</f>
        <v>0</v>
      </c>
      <c r="N1809" s="96">
        <f>[9]Mides!M1800</f>
        <v>0</v>
      </c>
      <c r="O1809" s="96">
        <f t="shared" si="24"/>
        <v>0</v>
      </c>
      <c r="P1809" s="96">
        <f>[9]Mides!R1800</f>
        <v>0</v>
      </c>
      <c r="Q1809" s="96" t="str">
        <f>[9]Mides!S1800</f>
        <v>Colotenango</v>
      </c>
    </row>
    <row r="1810" spans="2:17" ht="15" thickBot="1" x14ac:dyDescent="0.35">
      <c r="B1810" s="92">
        <f>[9]Mides!E1801</f>
        <v>0</v>
      </c>
      <c r="C1810" s="93">
        <f>[9]Mides!D1801</f>
        <v>0</v>
      </c>
      <c r="D1810" s="94" t="str">
        <f>IF([9]Mides!F1801=1,"X"," ")</f>
        <v xml:space="preserve"> </v>
      </c>
      <c r="E1810" s="94" t="str">
        <f>IF([9]Mides!F1801=2,"X"," ")</f>
        <v xml:space="preserve"> </v>
      </c>
      <c r="F1810" s="95">
        <f>[9]Mides!B1801</f>
        <v>0</v>
      </c>
      <c r="G1810" s="94" t="str">
        <f>IF(AND([9]Mides!H1801&gt;=1,[9]Mides!H1801&lt;=14),"X"," ")</f>
        <v xml:space="preserve"> </v>
      </c>
      <c r="H1810" s="94" t="str">
        <f>IF(AND([9]Mides!H1801&gt;=14,[9]Mides!H1801&lt;=30),"X"," ")</f>
        <v xml:space="preserve"> </v>
      </c>
      <c r="I1810" s="94" t="str">
        <f>IF(AND([9]Mides!H1801&gt;=31,[9]Mides!H1801&lt;=60),"X","  ")</f>
        <v xml:space="preserve">  </v>
      </c>
      <c r="J1810" s="94" t="str">
        <f>IF([9]Mides!H1801&gt;60,"X", "  ")</f>
        <v xml:space="preserve">  </v>
      </c>
      <c r="K1810" s="96">
        <f>[9]Mides!N1801</f>
        <v>0</v>
      </c>
      <c r="L1810" s="96">
        <f>[9]Mides!K1801</f>
        <v>0</v>
      </c>
      <c r="M1810" s="96">
        <f>[9]Mides!L1801</f>
        <v>0</v>
      </c>
      <c r="N1810" s="96">
        <f>[9]Mides!M1801</f>
        <v>0</v>
      </c>
      <c r="O1810" s="96">
        <f t="shared" si="24"/>
        <v>0</v>
      </c>
      <c r="P1810" s="96">
        <f>[9]Mides!R1801</f>
        <v>0</v>
      </c>
      <c r="Q1810" s="96" t="str">
        <f>[9]Mides!S1801</f>
        <v>Concepción Huista</v>
      </c>
    </row>
    <row r="1811" spans="2:17" ht="15" thickBot="1" x14ac:dyDescent="0.35">
      <c r="B1811" s="92">
        <f>[9]Mides!E1802</f>
        <v>0</v>
      </c>
      <c r="C1811" s="93">
        <f>[9]Mides!D1802</f>
        <v>0</v>
      </c>
      <c r="D1811" s="94" t="str">
        <f>IF([9]Mides!F1802=1,"X"," ")</f>
        <v xml:space="preserve"> </v>
      </c>
      <c r="E1811" s="94" t="str">
        <f>IF([9]Mides!F1802=2,"X"," ")</f>
        <v xml:space="preserve"> </v>
      </c>
      <c r="F1811" s="95">
        <f>[9]Mides!B1802</f>
        <v>0</v>
      </c>
      <c r="G1811" s="94" t="str">
        <f>IF(AND([9]Mides!H1802&gt;=1,[9]Mides!H1802&lt;=14),"X"," ")</f>
        <v xml:space="preserve"> </v>
      </c>
      <c r="H1811" s="94" t="str">
        <f>IF(AND([9]Mides!H1802&gt;=14,[9]Mides!H1802&lt;=30),"X"," ")</f>
        <v xml:space="preserve"> </v>
      </c>
      <c r="I1811" s="94" t="str">
        <f>IF(AND([9]Mides!H1802&gt;=31,[9]Mides!H1802&lt;=60),"X","  ")</f>
        <v xml:space="preserve">  </v>
      </c>
      <c r="J1811" s="94" t="str">
        <f>IF([9]Mides!H1802&gt;60,"X", "  ")</f>
        <v xml:space="preserve">  </v>
      </c>
      <c r="K1811" s="96">
        <f>[9]Mides!N1802</f>
        <v>0</v>
      </c>
      <c r="L1811" s="96">
        <f>[9]Mides!K1802</f>
        <v>0</v>
      </c>
      <c r="M1811" s="96">
        <f>[9]Mides!L1802</f>
        <v>0</v>
      </c>
      <c r="N1811" s="96">
        <f>[9]Mides!M1802</f>
        <v>0</v>
      </c>
      <c r="O1811" s="96">
        <f t="shared" si="24"/>
        <v>0</v>
      </c>
      <c r="P1811" s="96">
        <f>[9]Mides!R1802</f>
        <v>0</v>
      </c>
      <c r="Q1811" s="96" t="str">
        <f>[9]Mides!S1802</f>
        <v>Cuilco</v>
      </c>
    </row>
    <row r="1812" spans="2:17" ht="15" thickBot="1" x14ac:dyDescent="0.35">
      <c r="B1812" s="92">
        <f>[9]Mides!E1803</f>
        <v>0</v>
      </c>
      <c r="C1812" s="93">
        <f>[9]Mides!D1803</f>
        <v>0</v>
      </c>
      <c r="D1812" s="94" t="str">
        <f>IF([9]Mides!F1803=1,"X"," ")</f>
        <v xml:space="preserve"> </v>
      </c>
      <c r="E1812" s="94" t="str">
        <f>IF([9]Mides!F1803=2,"X"," ")</f>
        <v xml:space="preserve"> </v>
      </c>
      <c r="F1812" s="95">
        <f>[9]Mides!B1803</f>
        <v>0</v>
      </c>
      <c r="G1812" s="94" t="str">
        <f>IF(AND([9]Mides!H1803&gt;=1,[9]Mides!H1803&lt;=14),"X"," ")</f>
        <v xml:space="preserve"> </v>
      </c>
      <c r="H1812" s="94" t="str">
        <f>IF(AND([9]Mides!H1803&gt;=14,[9]Mides!H1803&lt;=30),"X"," ")</f>
        <v xml:space="preserve"> </v>
      </c>
      <c r="I1812" s="94" t="str">
        <f>IF(AND([9]Mides!H1803&gt;=31,[9]Mides!H1803&lt;=60),"X","  ")</f>
        <v xml:space="preserve">  </v>
      </c>
      <c r="J1812" s="94" t="str">
        <f>IF([9]Mides!H1803&gt;60,"X", "  ")</f>
        <v xml:space="preserve">  </v>
      </c>
      <c r="K1812" s="96">
        <f>[9]Mides!N1803</f>
        <v>0</v>
      </c>
      <c r="L1812" s="96">
        <f>[9]Mides!K1803</f>
        <v>0</v>
      </c>
      <c r="M1812" s="96">
        <f>[9]Mides!L1803</f>
        <v>0</v>
      </c>
      <c r="N1812" s="96">
        <f>[9]Mides!M1803</f>
        <v>0</v>
      </c>
      <c r="O1812" s="96">
        <f t="shared" si="24"/>
        <v>0</v>
      </c>
      <c r="P1812" s="96">
        <f>[9]Mides!R1803</f>
        <v>0</v>
      </c>
      <c r="Q1812" s="96" t="str">
        <f>[9]Mides!S1803</f>
        <v>Huehuetenango</v>
      </c>
    </row>
    <row r="1813" spans="2:17" ht="15" thickBot="1" x14ac:dyDescent="0.35">
      <c r="B1813" s="92">
        <f>[9]Mides!E1804</f>
        <v>0</v>
      </c>
      <c r="C1813" s="93">
        <f>[9]Mides!D1804</f>
        <v>0</v>
      </c>
      <c r="D1813" s="94" t="str">
        <f>IF([9]Mides!F1804=1,"X"," ")</f>
        <v xml:space="preserve"> </v>
      </c>
      <c r="E1813" s="94" t="str">
        <f>IF([9]Mides!F1804=2,"X"," ")</f>
        <v xml:space="preserve"> </v>
      </c>
      <c r="F1813" s="95">
        <f>[9]Mides!B1804</f>
        <v>0</v>
      </c>
      <c r="G1813" s="94" t="str">
        <f>IF(AND([9]Mides!H1804&gt;=1,[9]Mides!H1804&lt;=14),"X"," ")</f>
        <v xml:space="preserve"> </v>
      </c>
      <c r="H1813" s="94" t="str">
        <f>IF(AND([9]Mides!H1804&gt;=14,[9]Mides!H1804&lt;=30),"X"," ")</f>
        <v xml:space="preserve"> </v>
      </c>
      <c r="I1813" s="94" t="str">
        <f>IF(AND([9]Mides!H1804&gt;=31,[9]Mides!H1804&lt;=60),"X","  ")</f>
        <v xml:space="preserve">  </v>
      </c>
      <c r="J1813" s="94" t="str">
        <f>IF([9]Mides!H1804&gt;60,"X", "  ")</f>
        <v xml:space="preserve">  </v>
      </c>
      <c r="K1813" s="96">
        <f>[9]Mides!N1804</f>
        <v>0</v>
      </c>
      <c r="L1813" s="96">
        <f>[9]Mides!K1804</f>
        <v>0</v>
      </c>
      <c r="M1813" s="96">
        <f>[9]Mides!L1804</f>
        <v>0</v>
      </c>
      <c r="N1813" s="96">
        <f>[9]Mides!M1804</f>
        <v>0</v>
      </c>
      <c r="O1813" s="96">
        <f t="shared" si="24"/>
        <v>0</v>
      </c>
      <c r="P1813" s="96">
        <f>[9]Mides!R1804</f>
        <v>0</v>
      </c>
      <c r="Q1813" s="96" t="str">
        <f>[9]Mides!S1804</f>
        <v>Jacaltenango</v>
      </c>
    </row>
    <row r="1814" spans="2:17" ht="15" thickBot="1" x14ac:dyDescent="0.35">
      <c r="B1814" s="92">
        <f>[9]Mides!E1805</f>
        <v>0</v>
      </c>
      <c r="C1814" s="93">
        <f>[9]Mides!D1805</f>
        <v>0</v>
      </c>
      <c r="D1814" s="94" t="str">
        <f>IF([9]Mides!F1805=1,"X"," ")</f>
        <v xml:space="preserve"> </v>
      </c>
      <c r="E1814" s="94" t="str">
        <f>IF([9]Mides!F1805=2,"X"," ")</f>
        <v xml:space="preserve"> </v>
      </c>
      <c r="F1814" s="95">
        <f>[9]Mides!B1805</f>
        <v>0</v>
      </c>
      <c r="G1814" s="94" t="str">
        <f>IF(AND([9]Mides!H1805&gt;=1,[9]Mides!H1805&lt;=14),"X"," ")</f>
        <v xml:space="preserve"> </v>
      </c>
      <c r="H1814" s="94" t="str">
        <f>IF(AND([9]Mides!H1805&gt;=14,[9]Mides!H1805&lt;=30),"X"," ")</f>
        <v xml:space="preserve"> </v>
      </c>
      <c r="I1814" s="94" t="str">
        <f>IF(AND([9]Mides!H1805&gt;=31,[9]Mides!H1805&lt;=60),"X","  ")</f>
        <v xml:space="preserve">  </v>
      </c>
      <c r="J1814" s="94" t="str">
        <f>IF([9]Mides!H1805&gt;60,"X", "  ")</f>
        <v xml:space="preserve">  </v>
      </c>
      <c r="K1814" s="96">
        <f>[9]Mides!N1805</f>
        <v>0</v>
      </c>
      <c r="L1814" s="96">
        <f>[9]Mides!K1805</f>
        <v>0</v>
      </c>
      <c r="M1814" s="96">
        <f>[9]Mides!L1805</f>
        <v>0</v>
      </c>
      <c r="N1814" s="96">
        <f>[9]Mides!M1805</f>
        <v>0</v>
      </c>
      <c r="O1814" s="96">
        <f t="shared" si="24"/>
        <v>0</v>
      </c>
      <c r="P1814" s="96">
        <f>[9]Mides!R1805</f>
        <v>0</v>
      </c>
      <c r="Q1814" s="96" t="str">
        <f>[9]Mides!S1805</f>
        <v>La Democracia</v>
      </c>
    </row>
    <row r="1815" spans="2:17" ht="15" thickBot="1" x14ac:dyDescent="0.35">
      <c r="B1815" s="92">
        <f>[9]Mides!E1806</f>
        <v>0</v>
      </c>
      <c r="C1815" s="93">
        <f>[9]Mides!D1806</f>
        <v>0</v>
      </c>
      <c r="D1815" s="94" t="str">
        <f>IF([9]Mides!F1806=1,"X"," ")</f>
        <v xml:space="preserve"> </v>
      </c>
      <c r="E1815" s="94" t="str">
        <f>IF([9]Mides!F1806=2,"X"," ")</f>
        <v xml:space="preserve"> </v>
      </c>
      <c r="F1815" s="95">
        <f>[9]Mides!B1806</f>
        <v>0</v>
      </c>
      <c r="G1815" s="94" t="str">
        <f>IF(AND([9]Mides!H1806&gt;=1,[9]Mides!H1806&lt;=14),"X"," ")</f>
        <v xml:space="preserve"> </v>
      </c>
      <c r="H1815" s="94" t="str">
        <f>IF(AND([9]Mides!H1806&gt;=14,[9]Mides!H1806&lt;=30),"X"," ")</f>
        <v xml:space="preserve"> </v>
      </c>
      <c r="I1815" s="94" t="str">
        <f>IF(AND([9]Mides!H1806&gt;=31,[9]Mides!H1806&lt;=60),"X","  ")</f>
        <v xml:space="preserve">  </v>
      </c>
      <c r="J1815" s="94" t="str">
        <f>IF([9]Mides!H1806&gt;60,"X", "  ")</f>
        <v xml:space="preserve">  </v>
      </c>
      <c r="K1815" s="96">
        <f>[9]Mides!N1806</f>
        <v>0</v>
      </c>
      <c r="L1815" s="96">
        <f>[9]Mides!K1806</f>
        <v>0</v>
      </c>
      <c r="M1815" s="96">
        <f>[9]Mides!L1806</f>
        <v>0</v>
      </c>
      <c r="N1815" s="96">
        <f>[9]Mides!M1806</f>
        <v>0</v>
      </c>
      <c r="O1815" s="96">
        <f t="shared" si="24"/>
        <v>0</v>
      </c>
      <c r="P1815" s="96">
        <f>[9]Mides!R1806</f>
        <v>0</v>
      </c>
      <c r="Q1815" s="96" t="str">
        <f>[9]Mides!S1806</f>
        <v>La Libertad</v>
      </c>
    </row>
    <row r="1816" spans="2:17" ht="15" thickBot="1" x14ac:dyDescent="0.35">
      <c r="B1816" s="92">
        <f>[9]Mides!E1807</f>
        <v>0</v>
      </c>
      <c r="C1816" s="93">
        <f>[9]Mides!D1807</f>
        <v>0</v>
      </c>
      <c r="D1816" s="94" t="str">
        <f>IF([9]Mides!F1807=1,"X"," ")</f>
        <v xml:space="preserve"> </v>
      </c>
      <c r="E1816" s="94" t="str">
        <f>IF([9]Mides!F1807=2,"X"," ")</f>
        <v xml:space="preserve"> </v>
      </c>
      <c r="F1816" s="95">
        <f>[9]Mides!B1807</f>
        <v>0</v>
      </c>
      <c r="G1816" s="94" t="str">
        <f>IF(AND([9]Mides!H1807&gt;=1,[9]Mides!H1807&lt;=14),"X"," ")</f>
        <v xml:space="preserve"> </v>
      </c>
      <c r="H1816" s="94" t="str">
        <f>IF(AND([9]Mides!H1807&gt;=14,[9]Mides!H1807&lt;=30),"X"," ")</f>
        <v xml:space="preserve"> </v>
      </c>
      <c r="I1816" s="94" t="str">
        <f>IF(AND([9]Mides!H1807&gt;=31,[9]Mides!H1807&lt;=60),"X","  ")</f>
        <v xml:space="preserve">  </v>
      </c>
      <c r="J1816" s="94" t="str">
        <f>IF([9]Mides!H1807&gt;60,"X", "  ")</f>
        <v xml:space="preserve">  </v>
      </c>
      <c r="K1816" s="96">
        <f>[9]Mides!N1807</f>
        <v>0</v>
      </c>
      <c r="L1816" s="96">
        <f>[9]Mides!K1807</f>
        <v>0</v>
      </c>
      <c r="M1816" s="96">
        <f>[9]Mides!L1807</f>
        <v>0</v>
      </c>
      <c r="N1816" s="96">
        <f>[9]Mides!M1807</f>
        <v>0</v>
      </c>
      <c r="O1816" s="96">
        <f t="shared" si="24"/>
        <v>0</v>
      </c>
      <c r="P1816" s="96">
        <f>[9]Mides!R1807</f>
        <v>0</v>
      </c>
      <c r="Q1816" s="96" t="str">
        <f>[9]Mides!S1807</f>
        <v>Malacatancito</v>
      </c>
    </row>
    <row r="1817" spans="2:17" ht="15" thickBot="1" x14ac:dyDescent="0.35">
      <c r="B1817" s="92">
        <f>[9]Mides!E1808</f>
        <v>0</v>
      </c>
      <c r="C1817" s="93">
        <f>[9]Mides!D1808</f>
        <v>0</v>
      </c>
      <c r="D1817" s="94" t="str">
        <f>IF([9]Mides!F1808=1,"X"," ")</f>
        <v xml:space="preserve"> </v>
      </c>
      <c r="E1817" s="94" t="str">
        <f>IF([9]Mides!F1808=2,"X"," ")</f>
        <v xml:space="preserve"> </v>
      </c>
      <c r="F1817" s="95">
        <f>[9]Mides!B1808</f>
        <v>0</v>
      </c>
      <c r="G1817" s="94" t="str">
        <f>IF(AND([9]Mides!H1808&gt;=1,[9]Mides!H1808&lt;=14),"X"," ")</f>
        <v xml:space="preserve"> </v>
      </c>
      <c r="H1817" s="94" t="str">
        <f>IF(AND([9]Mides!H1808&gt;=14,[9]Mides!H1808&lt;=30),"X"," ")</f>
        <v xml:space="preserve"> </v>
      </c>
      <c r="I1817" s="94" t="str">
        <f>IF(AND([9]Mides!H1808&gt;=31,[9]Mides!H1808&lt;=60),"X","  ")</f>
        <v xml:space="preserve">  </v>
      </c>
      <c r="J1817" s="94" t="str">
        <f>IF([9]Mides!H1808&gt;60,"X", "  ")</f>
        <v xml:space="preserve">  </v>
      </c>
      <c r="K1817" s="96">
        <f>[9]Mides!N1808</f>
        <v>0</v>
      </c>
      <c r="L1817" s="96">
        <f>[9]Mides!K1808</f>
        <v>0</v>
      </c>
      <c r="M1817" s="96">
        <f>[9]Mides!L1808</f>
        <v>0</v>
      </c>
      <c r="N1817" s="96">
        <f>[9]Mides!M1808</f>
        <v>0</v>
      </c>
      <c r="O1817" s="96">
        <f t="shared" si="24"/>
        <v>0</v>
      </c>
      <c r="P1817" s="96">
        <f>[9]Mides!R1808</f>
        <v>0</v>
      </c>
      <c r="Q1817" s="96" t="str">
        <f>[9]Mides!S1808</f>
        <v>Nentón</v>
      </c>
    </row>
    <row r="1818" spans="2:17" ht="15" thickBot="1" x14ac:dyDescent="0.35">
      <c r="B1818" s="92">
        <f>[9]Mides!E1809</f>
        <v>0</v>
      </c>
      <c r="C1818" s="93">
        <f>[9]Mides!D1809</f>
        <v>0</v>
      </c>
      <c r="D1818" s="94" t="str">
        <f>IF([9]Mides!F1809=1,"X"," ")</f>
        <v xml:space="preserve"> </v>
      </c>
      <c r="E1818" s="94" t="str">
        <f>IF([9]Mides!F1809=2,"X"," ")</f>
        <v xml:space="preserve"> </v>
      </c>
      <c r="F1818" s="95">
        <f>[9]Mides!B1809</f>
        <v>0</v>
      </c>
      <c r="G1818" s="94" t="str">
        <f>IF(AND([9]Mides!H1809&gt;=1,[9]Mides!H1809&lt;=14),"X"," ")</f>
        <v xml:space="preserve"> </v>
      </c>
      <c r="H1818" s="94" t="str">
        <f>IF(AND([9]Mides!H1809&gt;=14,[9]Mides!H1809&lt;=30),"X"," ")</f>
        <v xml:space="preserve"> </v>
      </c>
      <c r="I1818" s="94" t="str">
        <f>IF(AND([9]Mides!H1809&gt;=31,[9]Mides!H1809&lt;=60),"X","  ")</f>
        <v xml:space="preserve">  </v>
      </c>
      <c r="J1818" s="94" t="str">
        <f>IF([9]Mides!H1809&gt;60,"X", "  ")</f>
        <v xml:space="preserve">  </v>
      </c>
      <c r="K1818" s="96">
        <f>[9]Mides!N1809</f>
        <v>0</v>
      </c>
      <c r="L1818" s="96">
        <f>[9]Mides!K1809</f>
        <v>0</v>
      </c>
      <c r="M1818" s="96">
        <f>[9]Mides!L1809</f>
        <v>0</v>
      </c>
      <c r="N1818" s="96">
        <f>[9]Mides!M1809</f>
        <v>0</v>
      </c>
      <c r="O1818" s="96">
        <f t="shared" si="24"/>
        <v>0</v>
      </c>
      <c r="P1818" s="96">
        <f>[9]Mides!R1809</f>
        <v>0</v>
      </c>
      <c r="Q1818" s="96" t="str">
        <f>[9]Mides!S1809</f>
        <v>San Antonio Huista</v>
      </c>
    </row>
    <row r="1819" spans="2:17" ht="15" thickBot="1" x14ac:dyDescent="0.35">
      <c r="B1819" s="92">
        <f>[9]Mides!E1810</f>
        <v>0</v>
      </c>
      <c r="C1819" s="93">
        <f>[9]Mides!D1810</f>
        <v>0</v>
      </c>
      <c r="D1819" s="94" t="str">
        <f>IF([9]Mides!F1810=1,"X"," ")</f>
        <v xml:space="preserve"> </v>
      </c>
      <c r="E1819" s="94" t="str">
        <f>IF([9]Mides!F1810=2,"X"," ")</f>
        <v xml:space="preserve"> </v>
      </c>
      <c r="F1819" s="95">
        <f>[9]Mides!B1810</f>
        <v>0</v>
      </c>
      <c r="G1819" s="94" t="str">
        <f>IF(AND([9]Mides!H1810&gt;=1,[9]Mides!H1810&lt;=14),"X"," ")</f>
        <v xml:space="preserve"> </v>
      </c>
      <c r="H1819" s="94" t="str">
        <f>IF(AND([9]Mides!H1810&gt;=14,[9]Mides!H1810&lt;=30),"X"," ")</f>
        <v xml:space="preserve"> </v>
      </c>
      <c r="I1819" s="94" t="str">
        <f>IF(AND([9]Mides!H1810&gt;=31,[9]Mides!H1810&lt;=60),"X","  ")</f>
        <v xml:space="preserve">  </v>
      </c>
      <c r="J1819" s="94" t="str">
        <f>IF([9]Mides!H1810&gt;60,"X", "  ")</f>
        <v xml:space="preserve">  </v>
      </c>
      <c r="K1819" s="96">
        <f>[9]Mides!N1810</f>
        <v>0</v>
      </c>
      <c r="L1819" s="96">
        <f>[9]Mides!K1810</f>
        <v>0</v>
      </c>
      <c r="M1819" s="96">
        <f>[9]Mides!L1810</f>
        <v>0</v>
      </c>
      <c r="N1819" s="96">
        <f>[9]Mides!M1810</f>
        <v>0</v>
      </c>
      <c r="O1819" s="96">
        <f t="shared" si="24"/>
        <v>0</v>
      </c>
      <c r="P1819" s="96">
        <f>[9]Mides!R1810</f>
        <v>0</v>
      </c>
      <c r="Q1819" s="96" t="str">
        <f>[9]Mides!S1810</f>
        <v>San Gaspar Ixchil</v>
      </c>
    </row>
    <row r="1820" spans="2:17" ht="15" thickBot="1" x14ac:dyDescent="0.35">
      <c r="B1820" s="92">
        <f>[9]Mides!E1811</f>
        <v>0</v>
      </c>
      <c r="C1820" s="93">
        <f>[9]Mides!D1811</f>
        <v>0</v>
      </c>
      <c r="D1820" s="94" t="str">
        <f>IF([9]Mides!F1811=1,"X"," ")</f>
        <v xml:space="preserve"> </v>
      </c>
      <c r="E1820" s="94" t="str">
        <f>IF([9]Mides!F1811=2,"X"," ")</f>
        <v xml:space="preserve"> </v>
      </c>
      <c r="F1820" s="95">
        <f>[9]Mides!B1811</f>
        <v>0</v>
      </c>
      <c r="G1820" s="94" t="str">
        <f>IF(AND([9]Mides!H1811&gt;=1,[9]Mides!H1811&lt;=14),"X"," ")</f>
        <v xml:space="preserve"> </v>
      </c>
      <c r="H1820" s="94" t="str">
        <f>IF(AND([9]Mides!H1811&gt;=14,[9]Mides!H1811&lt;=30),"X"," ")</f>
        <v xml:space="preserve"> </v>
      </c>
      <c r="I1820" s="94" t="str">
        <f>IF(AND([9]Mides!H1811&gt;=31,[9]Mides!H1811&lt;=60),"X","  ")</f>
        <v xml:space="preserve">  </v>
      </c>
      <c r="J1820" s="94" t="str">
        <f>IF([9]Mides!H1811&gt;60,"X", "  ")</f>
        <v xml:space="preserve">  </v>
      </c>
      <c r="K1820" s="96">
        <f>[9]Mides!N1811</f>
        <v>0</v>
      </c>
      <c r="L1820" s="96">
        <f>[9]Mides!K1811</f>
        <v>0</v>
      </c>
      <c r="M1820" s="96">
        <f>[9]Mides!L1811</f>
        <v>0</v>
      </c>
      <c r="N1820" s="96">
        <f>[9]Mides!M1811</f>
        <v>0</v>
      </c>
      <c r="O1820" s="96">
        <f t="shared" si="24"/>
        <v>0</v>
      </c>
      <c r="P1820" s="96">
        <f>[9]Mides!R1811</f>
        <v>0</v>
      </c>
      <c r="Q1820" s="96" t="str">
        <f>[9]Mides!S1811</f>
        <v>San Ildefonso Ixtahuacán</v>
      </c>
    </row>
    <row r="1821" spans="2:17" ht="15" thickBot="1" x14ac:dyDescent="0.35">
      <c r="B1821" s="92">
        <f>[9]Mides!E1812</f>
        <v>0</v>
      </c>
      <c r="C1821" s="93">
        <f>[9]Mides!D1812</f>
        <v>0</v>
      </c>
      <c r="D1821" s="94" t="str">
        <f>IF([9]Mides!F1812=1,"X"," ")</f>
        <v xml:space="preserve"> </v>
      </c>
      <c r="E1821" s="94" t="str">
        <f>IF([9]Mides!F1812=2,"X"," ")</f>
        <v xml:space="preserve"> </v>
      </c>
      <c r="F1821" s="95">
        <f>[9]Mides!B1812</f>
        <v>0</v>
      </c>
      <c r="G1821" s="94" t="str">
        <f>IF(AND([9]Mides!H1812&gt;=1,[9]Mides!H1812&lt;=14),"X"," ")</f>
        <v xml:space="preserve"> </v>
      </c>
      <c r="H1821" s="94" t="str">
        <f>IF(AND([9]Mides!H1812&gt;=14,[9]Mides!H1812&lt;=30),"X"," ")</f>
        <v xml:space="preserve"> </v>
      </c>
      <c r="I1821" s="94" t="str">
        <f>IF(AND([9]Mides!H1812&gt;=31,[9]Mides!H1812&lt;=60),"X","  ")</f>
        <v xml:space="preserve">  </v>
      </c>
      <c r="J1821" s="94" t="str">
        <f>IF([9]Mides!H1812&gt;60,"X", "  ")</f>
        <v xml:space="preserve">  </v>
      </c>
      <c r="K1821" s="96">
        <f>[9]Mides!N1812</f>
        <v>0</v>
      </c>
      <c r="L1821" s="96">
        <f>[9]Mides!K1812</f>
        <v>0</v>
      </c>
      <c r="M1821" s="96">
        <f>[9]Mides!L1812</f>
        <v>0</v>
      </c>
      <c r="N1821" s="96">
        <f>[9]Mides!M1812</f>
        <v>0</v>
      </c>
      <c r="O1821" s="96">
        <f t="shared" si="24"/>
        <v>0</v>
      </c>
      <c r="P1821" s="96">
        <f>[9]Mides!R1812</f>
        <v>0</v>
      </c>
      <c r="Q1821" s="96" t="str">
        <f>[9]Mides!S1812</f>
        <v>San Juan Atitán</v>
      </c>
    </row>
    <row r="1822" spans="2:17" ht="15" thickBot="1" x14ac:dyDescent="0.35">
      <c r="B1822" s="92">
        <f>[9]Mides!E1813</f>
        <v>0</v>
      </c>
      <c r="C1822" s="93">
        <f>[9]Mides!D1813</f>
        <v>0</v>
      </c>
      <c r="D1822" s="94" t="str">
        <f>IF([9]Mides!F1813=1,"X"," ")</f>
        <v xml:space="preserve"> </v>
      </c>
      <c r="E1822" s="94" t="str">
        <f>IF([9]Mides!F1813=2,"X"," ")</f>
        <v xml:space="preserve"> </v>
      </c>
      <c r="F1822" s="95">
        <f>[9]Mides!B1813</f>
        <v>0</v>
      </c>
      <c r="G1822" s="94" t="str">
        <f>IF(AND([9]Mides!H1813&gt;=1,[9]Mides!H1813&lt;=14),"X"," ")</f>
        <v xml:space="preserve"> </v>
      </c>
      <c r="H1822" s="94" t="str">
        <f>IF(AND([9]Mides!H1813&gt;=14,[9]Mides!H1813&lt;=30),"X"," ")</f>
        <v xml:space="preserve"> </v>
      </c>
      <c r="I1822" s="94" t="str">
        <f>IF(AND([9]Mides!H1813&gt;=31,[9]Mides!H1813&lt;=60),"X","  ")</f>
        <v xml:space="preserve">  </v>
      </c>
      <c r="J1822" s="94" t="str">
        <f>IF([9]Mides!H1813&gt;60,"X", "  ")</f>
        <v xml:space="preserve">  </v>
      </c>
      <c r="K1822" s="96">
        <f>[9]Mides!N1813</f>
        <v>0</v>
      </c>
      <c r="L1822" s="96">
        <f>[9]Mides!K1813</f>
        <v>0</v>
      </c>
      <c r="M1822" s="96">
        <f>[9]Mides!L1813</f>
        <v>0</v>
      </c>
      <c r="N1822" s="96">
        <f>[9]Mides!M1813</f>
        <v>0</v>
      </c>
      <c r="O1822" s="96">
        <f t="shared" si="24"/>
        <v>0</v>
      </c>
      <c r="P1822" s="96">
        <f>[9]Mides!R1813</f>
        <v>0</v>
      </c>
      <c r="Q1822" s="96" t="str">
        <f>[9]Mides!S1813</f>
        <v>San Juan Ixcoy</v>
      </c>
    </row>
    <row r="1823" spans="2:17" ht="15" thickBot="1" x14ac:dyDescent="0.35">
      <c r="B1823" s="92">
        <f>[9]Mides!E1814</f>
        <v>0</v>
      </c>
      <c r="C1823" s="93">
        <f>[9]Mides!D1814</f>
        <v>0</v>
      </c>
      <c r="D1823" s="94" t="str">
        <f>IF([9]Mides!F1814=1,"X"," ")</f>
        <v xml:space="preserve"> </v>
      </c>
      <c r="E1823" s="94" t="str">
        <f>IF([9]Mides!F1814=2,"X"," ")</f>
        <v xml:space="preserve"> </v>
      </c>
      <c r="F1823" s="95">
        <f>[9]Mides!B1814</f>
        <v>0</v>
      </c>
      <c r="G1823" s="94" t="str">
        <f>IF(AND([9]Mides!H1814&gt;=1,[9]Mides!H1814&lt;=14),"X"," ")</f>
        <v xml:space="preserve"> </v>
      </c>
      <c r="H1823" s="94" t="str">
        <f>IF(AND([9]Mides!H1814&gt;=14,[9]Mides!H1814&lt;=30),"X"," ")</f>
        <v xml:space="preserve"> </v>
      </c>
      <c r="I1823" s="94" t="str">
        <f>IF(AND([9]Mides!H1814&gt;=31,[9]Mides!H1814&lt;=60),"X","  ")</f>
        <v xml:space="preserve">  </v>
      </c>
      <c r="J1823" s="94" t="str">
        <f>IF([9]Mides!H1814&gt;60,"X", "  ")</f>
        <v xml:space="preserve">  </v>
      </c>
      <c r="K1823" s="96">
        <f>[9]Mides!N1814</f>
        <v>0</v>
      </c>
      <c r="L1823" s="96">
        <f>[9]Mides!K1814</f>
        <v>0</v>
      </c>
      <c r="M1823" s="96">
        <f>[9]Mides!L1814</f>
        <v>0</v>
      </c>
      <c r="N1823" s="96">
        <f>[9]Mides!M1814</f>
        <v>0</v>
      </c>
      <c r="O1823" s="96">
        <f t="shared" si="24"/>
        <v>0</v>
      </c>
      <c r="P1823" s="96">
        <f>[9]Mides!R1814</f>
        <v>0</v>
      </c>
      <c r="Q1823" s="96" t="str">
        <f>[9]Mides!S1814</f>
        <v>San Mateo Ixtatán</v>
      </c>
    </row>
    <row r="1824" spans="2:17" ht="15" thickBot="1" x14ac:dyDescent="0.35">
      <c r="B1824" s="92">
        <f>[9]Mides!E1815</f>
        <v>0</v>
      </c>
      <c r="C1824" s="93">
        <f>[9]Mides!D1815</f>
        <v>0</v>
      </c>
      <c r="D1824" s="94" t="str">
        <f>IF([9]Mides!F1815=1,"X"," ")</f>
        <v xml:space="preserve"> </v>
      </c>
      <c r="E1824" s="94" t="str">
        <f>IF([9]Mides!F1815=2,"X"," ")</f>
        <v xml:space="preserve"> </v>
      </c>
      <c r="F1824" s="95">
        <f>[9]Mides!B1815</f>
        <v>0</v>
      </c>
      <c r="G1824" s="94" t="str">
        <f>IF(AND([9]Mides!H1815&gt;=1,[9]Mides!H1815&lt;=14),"X"," ")</f>
        <v xml:space="preserve"> </v>
      </c>
      <c r="H1824" s="94" t="str">
        <f>IF(AND([9]Mides!H1815&gt;=14,[9]Mides!H1815&lt;=30),"X"," ")</f>
        <v xml:space="preserve"> </v>
      </c>
      <c r="I1824" s="94" t="str">
        <f>IF(AND([9]Mides!H1815&gt;=31,[9]Mides!H1815&lt;=60),"X","  ")</f>
        <v xml:space="preserve">  </v>
      </c>
      <c r="J1824" s="94" t="str">
        <f>IF([9]Mides!H1815&gt;60,"X", "  ")</f>
        <v xml:space="preserve">  </v>
      </c>
      <c r="K1824" s="96">
        <f>[9]Mides!N1815</f>
        <v>0</v>
      </c>
      <c r="L1824" s="96">
        <f>[9]Mides!K1815</f>
        <v>0</v>
      </c>
      <c r="M1824" s="96">
        <f>[9]Mides!L1815</f>
        <v>0</v>
      </c>
      <c r="N1824" s="96">
        <f>[9]Mides!M1815</f>
        <v>0</v>
      </c>
      <c r="O1824" s="96">
        <f t="shared" si="24"/>
        <v>0</v>
      </c>
      <c r="P1824" s="96">
        <f>[9]Mides!R1815</f>
        <v>0</v>
      </c>
      <c r="Q1824" s="96" t="str">
        <f>[9]Mides!S1815</f>
        <v>San Miguel Acatán</v>
      </c>
    </row>
    <row r="1825" spans="2:17" ht="15" thickBot="1" x14ac:dyDescent="0.35">
      <c r="B1825" s="92">
        <f>[9]Mides!E1816</f>
        <v>0</v>
      </c>
      <c r="C1825" s="93">
        <f>[9]Mides!D1816</f>
        <v>0</v>
      </c>
      <c r="D1825" s="94" t="str">
        <f>IF([9]Mides!F1816=1,"X"," ")</f>
        <v xml:space="preserve"> </v>
      </c>
      <c r="E1825" s="94" t="str">
        <f>IF([9]Mides!F1816=2,"X"," ")</f>
        <v xml:space="preserve"> </v>
      </c>
      <c r="F1825" s="95">
        <f>[9]Mides!B1816</f>
        <v>0</v>
      </c>
      <c r="G1825" s="94" t="str">
        <f>IF(AND([9]Mides!H1816&gt;=1,[9]Mides!H1816&lt;=14),"X"," ")</f>
        <v xml:space="preserve"> </v>
      </c>
      <c r="H1825" s="94" t="str">
        <f>IF(AND([9]Mides!H1816&gt;=14,[9]Mides!H1816&lt;=30),"X"," ")</f>
        <v xml:space="preserve"> </v>
      </c>
      <c r="I1825" s="94" t="str">
        <f>IF(AND([9]Mides!H1816&gt;=31,[9]Mides!H1816&lt;=60),"X","  ")</f>
        <v xml:space="preserve">  </v>
      </c>
      <c r="J1825" s="94" t="str">
        <f>IF([9]Mides!H1816&gt;60,"X", "  ")</f>
        <v xml:space="preserve">  </v>
      </c>
      <c r="K1825" s="96">
        <f>[9]Mides!N1816</f>
        <v>0</v>
      </c>
      <c r="L1825" s="96">
        <f>[9]Mides!K1816</f>
        <v>0</v>
      </c>
      <c r="M1825" s="96">
        <f>[9]Mides!L1816</f>
        <v>0</v>
      </c>
      <c r="N1825" s="96">
        <f>[9]Mides!M1816</f>
        <v>0</v>
      </c>
      <c r="O1825" s="96">
        <f t="shared" si="24"/>
        <v>0</v>
      </c>
      <c r="P1825" s="96">
        <f>[9]Mides!R1816</f>
        <v>0</v>
      </c>
      <c r="Q1825" s="96" t="str">
        <f>[9]Mides!S1816</f>
        <v>San Pedro Necta</v>
      </c>
    </row>
    <row r="1826" spans="2:17" ht="15" thickBot="1" x14ac:dyDescent="0.35">
      <c r="B1826" s="92">
        <f>[9]Mides!E1817</f>
        <v>0</v>
      </c>
      <c r="C1826" s="93">
        <f>[9]Mides!D1817</f>
        <v>0</v>
      </c>
      <c r="D1826" s="94" t="str">
        <f>IF([9]Mides!F1817=1,"X"," ")</f>
        <v xml:space="preserve"> </v>
      </c>
      <c r="E1826" s="94" t="str">
        <f>IF([9]Mides!F1817=2,"X"," ")</f>
        <v xml:space="preserve"> </v>
      </c>
      <c r="F1826" s="95">
        <f>[9]Mides!B1817</f>
        <v>0</v>
      </c>
      <c r="G1826" s="94" t="str">
        <f>IF(AND([9]Mides!H1817&gt;=1,[9]Mides!H1817&lt;=14),"X"," ")</f>
        <v xml:space="preserve"> </v>
      </c>
      <c r="H1826" s="94" t="str">
        <f>IF(AND([9]Mides!H1817&gt;=14,[9]Mides!H1817&lt;=30),"X"," ")</f>
        <v xml:space="preserve"> </v>
      </c>
      <c r="I1826" s="94" t="str">
        <f>IF(AND([9]Mides!H1817&gt;=31,[9]Mides!H1817&lt;=60),"X","  ")</f>
        <v xml:space="preserve">  </v>
      </c>
      <c r="J1826" s="94" t="str">
        <f>IF([9]Mides!H1817&gt;60,"X", "  ")</f>
        <v xml:space="preserve">  </v>
      </c>
      <c r="K1826" s="96">
        <f>[9]Mides!N1817</f>
        <v>0</v>
      </c>
      <c r="L1826" s="96">
        <f>[9]Mides!K1817</f>
        <v>0</v>
      </c>
      <c r="M1826" s="96">
        <f>[9]Mides!L1817</f>
        <v>0</v>
      </c>
      <c r="N1826" s="96">
        <f>[9]Mides!M1817</f>
        <v>0</v>
      </c>
      <c r="O1826" s="96">
        <f t="shared" si="24"/>
        <v>0</v>
      </c>
      <c r="P1826" s="96">
        <f>[9]Mides!R1817</f>
        <v>0</v>
      </c>
      <c r="Q1826" s="96" t="str">
        <f>[9]Mides!S1817</f>
        <v>San Pedro Soloma</v>
      </c>
    </row>
    <row r="1827" spans="2:17" ht="15" thickBot="1" x14ac:dyDescent="0.35">
      <c r="B1827" s="92">
        <f>[9]Mides!E1818</f>
        <v>0</v>
      </c>
      <c r="C1827" s="93">
        <f>[9]Mides!D1818</f>
        <v>0</v>
      </c>
      <c r="D1827" s="94" t="str">
        <f>IF([9]Mides!F1818=1,"X"," ")</f>
        <v xml:space="preserve"> </v>
      </c>
      <c r="E1827" s="94" t="str">
        <f>IF([9]Mides!F1818=2,"X"," ")</f>
        <v xml:space="preserve"> </v>
      </c>
      <c r="F1827" s="95">
        <f>[9]Mides!B1818</f>
        <v>0</v>
      </c>
      <c r="G1827" s="94" t="str">
        <f>IF(AND([9]Mides!H1818&gt;=1,[9]Mides!H1818&lt;=14),"X"," ")</f>
        <v xml:space="preserve"> </v>
      </c>
      <c r="H1827" s="94" t="str">
        <f>IF(AND([9]Mides!H1818&gt;=14,[9]Mides!H1818&lt;=30),"X"," ")</f>
        <v xml:space="preserve"> </v>
      </c>
      <c r="I1827" s="94" t="str">
        <f>IF(AND([9]Mides!H1818&gt;=31,[9]Mides!H1818&lt;=60),"X","  ")</f>
        <v xml:space="preserve">  </v>
      </c>
      <c r="J1827" s="94" t="str">
        <f>IF([9]Mides!H1818&gt;60,"X", "  ")</f>
        <v xml:space="preserve">  </v>
      </c>
      <c r="K1827" s="96">
        <f>[9]Mides!N1818</f>
        <v>0</v>
      </c>
      <c r="L1827" s="96">
        <f>[9]Mides!K1818</f>
        <v>0</v>
      </c>
      <c r="M1827" s="96">
        <f>[9]Mides!L1818</f>
        <v>0</v>
      </c>
      <c r="N1827" s="96">
        <f>[9]Mides!M1818</f>
        <v>0</v>
      </c>
      <c r="O1827" s="96">
        <f t="shared" si="24"/>
        <v>0</v>
      </c>
      <c r="P1827" s="96">
        <f>[9]Mides!R1818</f>
        <v>0</v>
      </c>
      <c r="Q1827" s="96" t="str">
        <f>[9]Mides!S1818</f>
        <v>San Rafael La Independencia</v>
      </c>
    </row>
    <row r="1828" spans="2:17" ht="15" thickBot="1" x14ac:dyDescent="0.35">
      <c r="B1828" s="92">
        <f>[9]Mides!E1819</f>
        <v>0</v>
      </c>
      <c r="C1828" s="93">
        <f>[9]Mides!D1819</f>
        <v>0</v>
      </c>
      <c r="D1828" s="94" t="str">
        <f>IF([9]Mides!F1819=1,"X"," ")</f>
        <v xml:space="preserve"> </v>
      </c>
      <c r="E1828" s="94" t="str">
        <f>IF([9]Mides!F1819=2,"X"," ")</f>
        <v xml:space="preserve"> </v>
      </c>
      <c r="F1828" s="95">
        <f>[9]Mides!B1819</f>
        <v>0</v>
      </c>
      <c r="G1828" s="94" t="str">
        <f>IF(AND([9]Mides!H1819&gt;=1,[9]Mides!H1819&lt;=14),"X"," ")</f>
        <v xml:space="preserve"> </v>
      </c>
      <c r="H1828" s="94" t="str">
        <f>IF(AND([9]Mides!H1819&gt;=14,[9]Mides!H1819&lt;=30),"X"," ")</f>
        <v xml:space="preserve"> </v>
      </c>
      <c r="I1828" s="94" t="str">
        <f>IF(AND([9]Mides!H1819&gt;=31,[9]Mides!H1819&lt;=60),"X","  ")</f>
        <v xml:space="preserve">  </v>
      </c>
      <c r="J1828" s="94" t="str">
        <f>IF([9]Mides!H1819&gt;60,"X", "  ")</f>
        <v xml:space="preserve">  </v>
      </c>
      <c r="K1828" s="96">
        <f>[9]Mides!N1819</f>
        <v>0</v>
      </c>
      <c r="L1828" s="96">
        <f>[9]Mides!K1819</f>
        <v>0</v>
      </c>
      <c r="M1828" s="96">
        <f>[9]Mides!L1819</f>
        <v>0</v>
      </c>
      <c r="N1828" s="96">
        <f>[9]Mides!M1819</f>
        <v>0</v>
      </c>
      <c r="O1828" s="96">
        <f t="shared" si="24"/>
        <v>0</v>
      </c>
      <c r="P1828" s="96">
        <f>[9]Mides!R1819</f>
        <v>0</v>
      </c>
      <c r="Q1828" s="96" t="str">
        <f>[9]Mides!S1819</f>
        <v>San Rafael Petzal</v>
      </c>
    </row>
    <row r="1829" spans="2:17" ht="15" thickBot="1" x14ac:dyDescent="0.35">
      <c r="B1829" s="92">
        <f>[9]Mides!E1820</f>
        <v>0</v>
      </c>
      <c r="C1829" s="93">
        <f>[9]Mides!D1820</f>
        <v>0</v>
      </c>
      <c r="D1829" s="94" t="str">
        <f>IF([9]Mides!F1820=1,"X"," ")</f>
        <v xml:space="preserve"> </v>
      </c>
      <c r="E1829" s="94" t="str">
        <f>IF([9]Mides!F1820=2,"X"," ")</f>
        <v xml:space="preserve"> </v>
      </c>
      <c r="F1829" s="95">
        <f>[9]Mides!B1820</f>
        <v>0</v>
      </c>
      <c r="G1829" s="94" t="str">
        <f>IF(AND([9]Mides!H1820&gt;=1,[9]Mides!H1820&lt;=14),"X"," ")</f>
        <v xml:space="preserve"> </v>
      </c>
      <c r="H1829" s="94" t="str">
        <f>IF(AND([9]Mides!H1820&gt;=14,[9]Mides!H1820&lt;=30),"X"," ")</f>
        <v xml:space="preserve"> </v>
      </c>
      <c r="I1829" s="94" t="str">
        <f>IF(AND([9]Mides!H1820&gt;=31,[9]Mides!H1820&lt;=60),"X","  ")</f>
        <v xml:space="preserve">  </v>
      </c>
      <c r="J1829" s="94" t="str">
        <f>IF([9]Mides!H1820&gt;60,"X", "  ")</f>
        <v xml:space="preserve">  </v>
      </c>
      <c r="K1829" s="96">
        <f>[9]Mides!N1820</f>
        <v>0</v>
      </c>
      <c r="L1829" s="96">
        <f>[9]Mides!K1820</f>
        <v>0</v>
      </c>
      <c r="M1829" s="96">
        <f>[9]Mides!L1820</f>
        <v>0</v>
      </c>
      <c r="N1829" s="96">
        <f>[9]Mides!M1820</f>
        <v>0</v>
      </c>
      <c r="O1829" s="96">
        <f t="shared" si="24"/>
        <v>0</v>
      </c>
      <c r="P1829" s="96">
        <f>[9]Mides!R1820</f>
        <v>0</v>
      </c>
      <c r="Q1829" s="96" t="str">
        <f>[9]Mides!S1820</f>
        <v>San Sebastián Coatán</v>
      </c>
    </row>
    <row r="1830" spans="2:17" ht="15" thickBot="1" x14ac:dyDescent="0.35">
      <c r="B1830" s="92">
        <f>[9]Mides!E1821</f>
        <v>0</v>
      </c>
      <c r="C1830" s="93">
        <f>[9]Mides!D1821</f>
        <v>0</v>
      </c>
      <c r="D1830" s="94" t="str">
        <f>IF([9]Mides!F1821=1,"X"," ")</f>
        <v xml:space="preserve"> </v>
      </c>
      <c r="E1830" s="94" t="str">
        <f>IF([9]Mides!F1821=2,"X"," ")</f>
        <v xml:space="preserve"> </v>
      </c>
      <c r="F1830" s="95">
        <f>[9]Mides!B1821</f>
        <v>0</v>
      </c>
      <c r="G1830" s="94" t="str">
        <f>IF(AND([9]Mides!H1821&gt;=1,[9]Mides!H1821&lt;=14),"X"," ")</f>
        <v xml:space="preserve"> </v>
      </c>
      <c r="H1830" s="94" t="str">
        <f>IF(AND([9]Mides!H1821&gt;=14,[9]Mides!H1821&lt;=30),"X"," ")</f>
        <v xml:space="preserve"> </v>
      </c>
      <c r="I1830" s="94" t="str">
        <f>IF(AND([9]Mides!H1821&gt;=31,[9]Mides!H1821&lt;=60),"X","  ")</f>
        <v xml:space="preserve">  </v>
      </c>
      <c r="J1830" s="94" t="str">
        <f>IF([9]Mides!H1821&gt;60,"X", "  ")</f>
        <v xml:space="preserve">  </v>
      </c>
      <c r="K1830" s="96">
        <f>[9]Mides!N1821</f>
        <v>0</v>
      </c>
      <c r="L1830" s="96">
        <f>[9]Mides!K1821</f>
        <v>0</v>
      </c>
      <c r="M1830" s="96">
        <f>[9]Mides!L1821</f>
        <v>0</v>
      </c>
      <c r="N1830" s="96">
        <f>[9]Mides!M1821</f>
        <v>0</v>
      </c>
      <c r="O1830" s="96">
        <f t="shared" si="24"/>
        <v>0</v>
      </c>
      <c r="P1830" s="96">
        <f>[9]Mides!R1821</f>
        <v>0</v>
      </c>
      <c r="Q1830" s="96" t="str">
        <f>[9]Mides!S1821</f>
        <v>San Sebastián Huehuetenango</v>
      </c>
    </row>
    <row r="1831" spans="2:17" ht="15" thickBot="1" x14ac:dyDescent="0.35">
      <c r="B1831" s="92">
        <f>[9]Mides!E1822</f>
        <v>0</v>
      </c>
      <c r="C1831" s="93">
        <f>[9]Mides!D1822</f>
        <v>0</v>
      </c>
      <c r="D1831" s="94" t="str">
        <f>IF([9]Mides!F1822=1,"X"," ")</f>
        <v xml:space="preserve"> </v>
      </c>
      <c r="E1831" s="94" t="str">
        <f>IF([9]Mides!F1822=2,"X"," ")</f>
        <v xml:space="preserve"> </v>
      </c>
      <c r="F1831" s="95">
        <f>[9]Mides!B1822</f>
        <v>0</v>
      </c>
      <c r="G1831" s="94" t="str">
        <f>IF(AND([9]Mides!H1822&gt;=1,[9]Mides!H1822&lt;=14),"X"," ")</f>
        <v xml:space="preserve"> </v>
      </c>
      <c r="H1831" s="94" t="str">
        <f>IF(AND([9]Mides!H1822&gt;=14,[9]Mides!H1822&lt;=30),"X"," ")</f>
        <v xml:space="preserve"> </v>
      </c>
      <c r="I1831" s="94" t="str">
        <f>IF(AND([9]Mides!H1822&gt;=31,[9]Mides!H1822&lt;=60),"X","  ")</f>
        <v xml:space="preserve">  </v>
      </c>
      <c r="J1831" s="94" t="str">
        <f>IF([9]Mides!H1822&gt;60,"X", "  ")</f>
        <v xml:space="preserve">  </v>
      </c>
      <c r="K1831" s="96">
        <f>[9]Mides!N1822</f>
        <v>0</v>
      </c>
      <c r="L1831" s="96">
        <f>[9]Mides!K1822</f>
        <v>0</v>
      </c>
      <c r="M1831" s="96">
        <f>[9]Mides!L1822</f>
        <v>0</v>
      </c>
      <c r="N1831" s="96">
        <f>[9]Mides!M1822</f>
        <v>0</v>
      </c>
      <c r="O1831" s="96">
        <f t="shared" si="24"/>
        <v>0</v>
      </c>
      <c r="P1831" s="96">
        <f>[9]Mides!R1822</f>
        <v>0</v>
      </c>
      <c r="Q1831" s="96" t="str">
        <f>[9]Mides!S1822</f>
        <v>Santa Ana Huista</v>
      </c>
    </row>
    <row r="1832" spans="2:17" ht="15" thickBot="1" x14ac:dyDescent="0.35">
      <c r="B1832" s="92">
        <f>[9]Mides!E1823</f>
        <v>0</v>
      </c>
      <c r="C1832" s="93">
        <f>[9]Mides!D1823</f>
        <v>0</v>
      </c>
      <c r="D1832" s="94" t="str">
        <f>IF([9]Mides!F1823=1,"X"," ")</f>
        <v xml:space="preserve"> </v>
      </c>
      <c r="E1832" s="94" t="str">
        <f>IF([9]Mides!F1823=2,"X"," ")</f>
        <v xml:space="preserve"> </v>
      </c>
      <c r="F1832" s="95">
        <f>[9]Mides!B1823</f>
        <v>0</v>
      </c>
      <c r="G1832" s="94" t="str">
        <f>IF(AND([9]Mides!H1823&gt;=1,[9]Mides!H1823&lt;=14),"X"," ")</f>
        <v xml:space="preserve"> </v>
      </c>
      <c r="H1832" s="94" t="str">
        <f>IF(AND([9]Mides!H1823&gt;=14,[9]Mides!H1823&lt;=30),"X"," ")</f>
        <v xml:space="preserve"> </v>
      </c>
      <c r="I1832" s="94" t="str">
        <f>IF(AND([9]Mides!H1823&gt;=31,[9]Mides!H1823&lt;=60),"X","  ")</f>
        <v xml:space="preserve">  </v>
      </c>
      <c r="J1832" s="94" t="str">
        <f>IF([9]Mides!H1823&gt;60,"X", "  ")</f>
        <v xml:space="preserve">  </v>
      </c>
      <c r="K1832" s="96">
        <f>[9]Mides!N1823</f>
        <v>0</v>
      </c>
      <c r="L1832" s="96">
        <f>[9]Mides!K1823</f>
        <v>0</v>
      </c>
      <c r="M1832" s="96">
        <f>[9]Mides!L1823</f>
        <v>0</v>
      </c>
      <c r="N1832" s="96">
        <f>[9]Mides!M1823</f>
        <v>0</v>
      </c>
      <c r="O1832" s="96">
        <f t="shared" si="24"/>
        <v>0</v>
      </c>
      <c r="P1832" s="96">
        <f>[9]Mides!R1823</f>
        <v>0</v>
      </c>
      <c r="Q1832" s="96" t="str">
        <f>[9]Mides!S1823</f>
        <v>Santa Bárbara</v>
      </c>
    </row>
    <row r="1833" spans="2:17" ht="15" thickBot="1" x14ac:dyDescent="0.35">
      <c r="B1833" s="92">
        <f>[9]Mides!E1824</f>
        <v>0</v>
      </c>
      <c r="C1833" s="93">
        <f>[9]Mides!D1824</f>
        <v>0</v>
      </c>
      <c r="D1833" s="94" t="str">
        <f>IF([9]Mides!F1824=1,"X"," ")</f>
        <v xml:space="preserve"> </v>
      </c>
      <c r="E1833" s="94" t="str">
        <f>IF([9]Mides!F1824=2,"X"," ")</f>
        <v xml:space="preserve"> </v>
      </c>
      <c r="F1833" s="95">
        <f>[9]Mides!B1824</f>
        <v>0</v>
      </c>
      <c r="G1833" s="94" t="str">
        <f>IF(AND([9]Mides!H1824&gt;=1,[9]Mides!H1824&lt;=14),"X"," ")</f>
        <v xml:space="preserve"> </v>
      </c>
      <c r="H1833" s="94" t="str">
        <f>IF(AND([9]Mides!H1824&gt;=14,[9]Mides!H1824&lt;=30),"X"," ")</f>
        <v xml:space="preserve"> </v>
      </c>
      <c r="I1833" s="94" t="str">
        <f>IF(AND([9]Mides!H1824&gt;=31,[9]Mides!H1824&lt;=60),"X","  ")</f>
        <v xml:space="preserve">  </v>
      </c>
      <c r="J1833" s="94" t="str">
        <f>IF([9]Mides!H1824&gt;60,"X", "  ")</f>
        <v xml:space="preserve">  </v>
      </c>
      <c r="K1833" s="96">
        <f>[9]Mides!N1824</f>
        <v>0</v>
      </c>
      <c r="L1833" s="96">
        <f>[9]Mides!K1824</f>
        <v>0</v>
      </c>
      <c r="M1833" s="96">
        <f>[9]Mides!L1824</f>
        <v>0</v>
      </c>
      <c r="N1833" s="96">
        <f>[9]Mides!M1824</f>
        <v>0</v>
      </c>
      <c r="O1833" s="96">
        <f t="shared" si="24"/>
        <v>0</v>
      </c>
      <c r="P1833" s="96">
        <f>[9]Mides!R1824</f>
        <v>0</v>
      </c>
      <c r="Q1833" s="96" t="str">
        <f>[9]Mides!S1824</f>
        <v>Santa Cruz Barillas</v>
      </c>
    </row>
    <row r="1834" spans="2:17" ht="15" thickBot="1" x14ac:dyDescent="0.35">
      <c r="B1834" s="92">
        <f>[9]Mides!E1825</f>
        <v>0</v>
      </c>
      <c r="C1834" s="93">
        <f>[9]Mides!D1825</f>
        <v>0</v>
      </c>
      <c r="D1834" s="94" t="str">
        <f>IF([9]Mides!F1825=1,"X"," ")</f>
        <v xml:space="preserve"> </v>
      </c>
      <c r="E1834" s="94" t="str">
        <f>IF([9]Mides!F1825=2,"X"," ")</f>
        <v xml:space="preserve"> </v>
      </c>
      <c r="F1834" s="95">
        <f>[9]Mides!B1825</f>
        <v>0</v>
      </c>
      <c r="G1834" s="94" t="str">
        <f>IF(AND([9]Mides!H1825&gt;=1,[9]Mides!H1825&lt;=14),"X"," ")</f>
        <v xml:space="preserve"> </v>
      </c>
      <c r="H1834" s="94" t="str">
        <f>IF(AND([9]Mides!H1825&gt;=14,[9]Mides!H1825&lt;=30),"X"," ")</f>
        <v xml:space="preserve"> </v>
      </c>
      <c r="I1834" s="94" t="str">
        <f>IF(AND([9]Mides!H1825&gt;=31,[9]Mides!H1825&lt;=60),"X","  ")</f>
        <v xml:space="preserve">  </v>
      </c>
      <c r="J1834" s="94" t="str">
        <f>IF([9]Mides!H1825&gt;60,"X", "  ")</f>
        <v xml:space="preserve">  </v>
      </c>
      <c r="K1834" s="96">
        <f>[9]Mides!N1825</f>
        <v>0</v>
      </c>
      <c r="L1834" s="96">
        <f>[9]Mides!K1825</f>
        <v>0</v>
      </c>
      <c r="M1834" s="96">
        <f>[9]Mides!L1825</f>
        <v>0</v>
      </c>
      <c r="N1834" s="96">
        <f>[9]Mides!M1825</f>
        <v>0</v>
      </c>
      <c r="O1834" s="96">
        <f t="shared" si="24"/>
        <v>0</v>
      </c>
      <c r="P1834" s="96">
        <f>[9]Mides!R1825</f>
        <v>0</v>
      </c>
      <c r="Q1834" s="96" t="str">
        <f>[9]Mides!S1825</f>
        <v>Santa Eulalia</v>
      </c>
    </row>
    <row r="1835" spans="2:17" ht="15" thickBot="1" x14ac:dyDescent="0.35">
      <c r="B1835" s="92">
        <f>[9]Mides!E1826</f>
        <v>0</v>
      </c>
      <c r="C1835" s="93">
        <f>[9]Mides!D1826</f>
        <v>0</v>
      </c>
      <c r="D1835" s="94" t="str">
        <f>IF([9]Mides!F1826=1,"X"," ")</f>
        <v xml:space="preserve"> </v>
      </c>
      <c r="E1835" s="94" t="str">
        <f>IF([9]Mides!F1826=2,"X"," ")</f>
        <v xml:space="preserve"> </v>
      </c>
      <c r="F1835" s="95">
        <f>[9]Mides!B1826</f>
        <v>0</v>
      </c>
      <c r="G1835" s="94" t="str">
        <f>IF(AND([9]Mides!H1826&gt;=1,[9]Mides!H1826&lt;=14),"X"," ")</f>
        <v xml:space="preserve"> </v>
      </c>
      <c r="H1835" s="94" t="str">
        <f>IF(AND([9]Mides!H1826&gt;=14,[9]Mides!H1826&lt;=30),"X"," ")</f>
        <v xml:space="preserve"> </v>
      </c>
      <c r="I1835" s="94" t="str">
        <f>IF(AND([9]Mides!H1826&gt;=31,[9]Mides!H1826&lt;=60),"X","  ")</f>
        <v xml:space="preserve">  </v>
      </c>
      <c r="J1835" s="94" t="str">
        <f>IF([9]Mides!H1826&gt;60,"X", "  ")</f>
        <v xml:space="preserve">  </v>
      </c>
      <c r="K1835" s="96">
        <f>[9]Mides!N1826</f>
        <v>0</v>
      </c>
      <c r="L1835" s="96">
        <f>[9]Mides!K1826</f>
        <v>0</v>
      </c>
      <c r="M1835" s="96">
        <f>[9]Mides!L1826</f>
        <v>0</v>
      </c>
      <c r="N1835" s="96">
        <f>[9]Mides!M1826</f>
        <v>0</v>
      </c>
      <c r="O1835" s="96">
        <f t="shared" si="24"/>
        <v>0</v>
      </c>
      <c r="P1835" s="96">
        <f>[9]Mides!R1826</f>
        <v>0</v>
      </c>
      <c r="Q1835" s="96" t="str">
        <f>[9]Mides!S1826</f>
        <v>Santiago Chimaltenango</v>
      </c>
    </row>
    <row r="1836" spans="2:17" ht="15" thickBot="1" x14ac:dyDescent="0.35">
      <c r="B1836" s="92">
        <f>[9]Mides!E1827</f>
        <v>0</v>
      </c>
      <c r="C1836" s="93">
        <f>[9]Mides!D1827</f>
        <v>0</v>
      </c>
      <c r="D1836" s="94" t="str">
        <f>IF([9]Mides!F1827=1,"X"," ")</f>
        <v xml:space="preserve"> </v>
      </c>
      <c r="E1836" s="94" t="str">
        <f>IF([9]Mides!F1827=2,"X"," ")</f>
        <v xml:space="preserve"> </v>
      </c>
      <c r="F1836" s="95">
        <f>[9]Mides!B1827</f>
        <v>0</v>
      </c>
      <c r="G1836" s="94" t="str">
        <f>IF(AND([9]Mides!H1827&gt;=1,[9]Mides!H1827&lt;=14),"X"," ")</f>
        <v xml:space="preserve"> </v>
      </c>
      <c r="H1836" s="94" t="str">
        <f>IF(AND([9]Mides!H1827&gt;=14,[9]Mides!H1827&lt;=30),"X"," ")</f>
        <v xml:space="preserve"> </v>
      </c>
      <c r="I1836" s="94" t="str">
        <f>IF(AND([9]Mides!H1827&gt;=31,[9]Mides!H1827&lt;=60),"X","  ")</f>
        <v xml:space="preserve">  </v>
      </c>
      <c r="J1836" s="94" t="str">
        <f>IF([9]Mides!H1827&gt;60,"X", "  ")</f>
        <v xml:space="preserve">  </v>
      </c>
      <c r="K1836" s="96">
        <f>[9]Mides!N1827</f>
        <v>0</v>
      </c>
      <c r="L1836" s="96">
        <f>[9]Mides!K1827</f>
        <v>0</v>
      </c>
      <c r="M1836" s="96">
        <f>[9]Mides!L1827</f>
        <v>0</v>
      </c>
      <c r="N1836" s="96">
        <f>[9]Mides!M1827</f>
        <v>0</v>
      </c>
      <c r="O1836" s="96">
        <f t="shared" si="24"/>
        <v>0</v>
      </c>
      <c r="P1836" s="96">
        <f>[9]Mides!R1827</f>
        <v>0</v>
      </c>
      <c r="Q1836" s="96" t="str">
        <f>[9]Mides!S1827</f>
        <v>Tectitán</v>
      </c>
    </row>
    <row r="1837" spans="2:17" ht="15" thickBot="1" x14ac:dyDescent="0.35">
      <c r="B1837" s="92">
        <f>[9]Mides!E1828</f>
        <v>0</v>
      </c>
      <c r="C1837" s="93">
        <f>[9]Mides!D1828</f>
        <v>0</v>
      </c>
      <c r="D1837" s="94" t="str">
        <f>IF([9]Mides!F1828=1,"X"," ")</f>
        <v xml:space="preserve"> </v>
      </c>
      <c r="E1837" s="94" t="str">
        <f>IF([9]Mides!F1828=2,"X"," ")</f>
        <v xml:space="preserve"> </v>
      </c>
      <c r="F1837" s="95">
        <f>[9]Mides!B1828</f>
        <v>0</v>
      </c>
      <c r="G1837" s="94" t="str">
        <f>IF(AND([9]Mides!H1828&gt;=1,[9]Mides!H1828&lt;=14),"X"," ")</f>
        <v xml:space="preserve"> </v>
      </c>
      <c r="H1837" s="94" t="str">
        <f>IF(AND([9]Mides!H1828&gt;=14,[9]Mides!H1828&lt;=30),"X"," ")</f>
        <v xml:space="preserve"> </v>
      </c>
      <c r="I1837" s="94" t="str">
        <f>IF(AND([9]Mides!H1828&gt;=31,[9]Mides!H1828&lt;=60),"X","  ")</f>
        <v xml:space="preserve">  </v>
      </c>
      <c r="J1837" s="94" t="str">
        <f>IF([9]Mides!H1828&gt;60,"X", "  ")</f>
        <v xml:space="preserve">  </v>
      </c>
      <c r="K1837" s="96">
        <f>[9]Mides!N1828</f>
        <v>0</v>
      </c>
      <c r="L1837" s="96">
        <f>[9]Mides!K1828</f>
        <v>0</v>
      </c>
      <c r="M1837" s="96">
        <f>[9]Mides!L1828</f>
        <v>0</v>
      </c>
      <c r="N1837" s="96">
        <f>[9]Mides!M1828</f>
        <v>0</v>
      </c>
      <c r="O1837" s="96">
        <f t="shared" si="24"/>
        <v>0</v>
      </c>
      <c r="P1837" s="96">
        <f>[9]Mides!R1828</f>
        <v>0</v>
      </c>
      <c r="Q1837" s="96" t="str">
        <f>[9]Mides!S1828</f>
        <v>Todos Santos Cuchumatán</v>
      </c>
    </row>
    <row r="1838" spans="2:17" ht="15" thickBot="1" x14ac:dyDescent="0.35">
      <c r="B1838" s="92">
        <f>[9]Mides!E1829</f>
        <v>0</v>
      </c>
      <c r="C1838" s="93">
        <f>[9]Mides!D1829</f>
        <v>0</v>
      </c>
      <c r="D1838" s="94" t="str">
        <f>IF([9]Mides!F1829=1,"X"," ")</f>
        <v xml:space="preserve"> </v>
      </c>
      <c r="E1838" s="94" t="str">
        <f>IF([9]Mides!F1829=2,"X"," ")</f>
        <v xml:space="preserve"> </v>
      </c>
      <c r="F1838" s="95">
        <f>[9]Mides!B1829</f>
        <v>0</v>
      </c>
      <c r="G1838" s="94" t="str">
        <f>IF(AND([9]Mides!H1829&gt;=1,[9]Mides!H1829&lt;=14),"X"," ")</f>
        <v xml:space="preserve"> </v>
      </c>
      <c r="H1838" s="94" t="str">
        <f>IF(AND([9]Mides!H1829&gt;=14,[9]Mides!H1829&lt;=30),"X"," ")</f>
        <v xml:space="preserve"> </v>
      </c>
      <c r="I1838" s="94" t="str">
        <f>IF(AND([9]Mides!H1829&gt;=31,[9]Mides!H1829&lt;=60),"X","  ")</f>
        <v xml:space="preserve">  </v>
      </c>
      <c r="J1838" s="94" t="str">
        <f>IF([9]Mides!H1829&gt;60,"X", "  ")</f>
        <v xml:space="preserve">  </v>
      </c>
      <c r="K1838" s="96">
        <f>[9]Mides!N1829</f>
        <v>0</v>
      </c>
      <c r="L1838" s="96">
        <f>[9]Mides!K1829</f>
        <v>0</v>
      </c>
      <c r="M1838" s="96">
        <f>[9]Mides!L1829</f>
        <v>0</v>
      </c>
      <c r="N1838" s="96">
        <f>[9]Mides!M1829</f>
        <v>0</v>
      </c>
      <c r="O1838" s="96">
        <f t="shared" si="24"/>
        <v>0</v>
      </c>
      <c r="P1838" s="96">
        <f>[9]Mides!R1829</f>
        <v>0</v>
      </c>
      <c r="Q1838" s="96" t="str">
        <f>[9]Mides!S1829</f>
        <v>Unión Cantinil</v>
      </c>
    </row>
    <row r="1839" spans="2:17" ht="15" thickBot="1" x14ac:dyDescent="0.35">
      <c r="B1839" s="92">
        <f>[9]Mides!E1830</f>
        <v>0</v>
      </c>
      <c r="C1839" s="93">
        <f>[9]Mides!D1830</f>
        <v>0</v>
      </c>
      <c r="D1839" s="94" t="str">
        <f>IF([9]Mides!F1830=1,"X"," ")</f>
        <v xml:space="preserve"> </v>
      </c>
      <c r="E1839" s="94" t="str">
        <f>IF([9]Mides!F1830=2,"X"," ")</f>
        <v xml:space="preserve"> </v>
      </c>
      <c r="F1839" s="95">
        <f>[9]Mides!B1830</f>
        <v>0</v>
      </c>
      <c r="G1839" s="94" t="str">
        <f>IF(AND([9]Mides!H1830&gt;=1,[9]Mides!H1830&lt;=14),"X"," ")</f>
        <v xml:space="preserve"> </v>
      </c>
      <c r="H1839" s="94" t="str">
        <f>IF(AND([9]Mides!H1830&gt;=14,[9]Mides!H1830&lt;=30),"X"," ")</f>
        <v xml:space="preserve"> </v>
      </c>
      <c r="I1839" s="94" t="str">
        <f>IF(AND([9]Mides!H1830&gt;=31,[9]Mides!H1830&lt;=60),"X","  ")</f>
        <v xml:space="preserve">  </v>
      </c>
      <c r="J1839" s="94" t="str">
        <f>IF([9]Mides!H1830&gt;60,"X", "  ")</f>
        <v xml:space="preserve">  </v>
      </c>
      <c r="K1839" s="96">
        <f>[9]Mides!N1830</f>
        <v>0</v>
      </c>
      <c r="L1839" s="96">
        <f>[9]Mides!K1830</f>
        <v>0</v>
      </c>
      <c r="M1839" s="96">
        <f>[9]Mides!L1830</f>
        <v>0</v>
      </c>
      <c r="N1839" s="96">
        <f>[9]Mides!M1830</f>
        <v>0</v>
      </c>
      <c r="O1839" s="96">
        <f t="shared" si="24"/>
        <v>0</v>
      </c>
      <c r="P1839" s="96">
        <f>[9]Mides!R1830</f>
        <v>0</v>
      </c>
      <c r="Q1839" s="96" t="str">
        <f>[9]Mides!S1830</f>
        <v>Santa Cruz del Quiché</v>
      </c>
    </row>
    <row r="1840" spans="2:17" ht="15" thickBot="1" x14ac:dyDescent="0.35">
      <c r="B1840" s="92">
        <f>[9]Mides!E1831</f>
        <v>0</v>
      </c>
      <c r="C1840" s="93">
        <f>[9]Mides!D1831</f>
        <v>0</v>
      </c>
      <c r="D1840" s="94" t="str">
        <f>IF([9]Mides!F1831=1,"X"," ")</f>
        <v xml:space="preserve"> </v>
      </c>
      <c r="E1840" s="94" t="str">
        <f>IF([9]Mides!F1831=2,"X"," ")</f>
        <v xml:space="preserve"> </v>
      </c>
      <c r="F1840" s="95">
        <f>[9]Mides!B1831</f>
        <v>0</v>
      </c>
      <c r="G1840" s="94" t="str">
        <f>IF(AND([9]Mides!H1831&gt;=1,[9]Mides!H1831&lt;=14),"X"," ")</f>
        <v xml:space="preserve"> </v>
      </c>
      <c r="H1840" s="94" t="str">
        <f>IF(AND([9]Mides!H1831&gt;=14,[9]Mides!H1831&lt;=30),"X"," ")</f>
        <v xml:space="preserve"> </v>
      </c>
      <c r="I1840" s="94" t="str">
        <f>IF(AND([9]Mides!H1831&gt;=31,[9]Mides!H1831&lt;=60),"X","  ")</f>
        <v xml:space="preserve">  </v>
      </c>
      <c r="J1840" s="94" t="str">
        <f>IF([9]Mides!H1831&gt;60,"X", "  ")</f>
        <v xml:space="preserve">  </v>
      </c>
      <c r="K1840" s="96">
        <f>[9]Mides!N1831</f>
        <v>0</v>
      </c>
      <c r="L1840" s="96">
        <f>[9]Mides!K1831</f>
        <v>0</v>
      </c>
      <c r="M1840" s="96">
        <f>[9]Mides!L1831</f>
        <v>0</v>
      </c>
      <c r="N1840" s="96">
        <f>[9]Mides!M1831</f>
        <v>0</v>
      </c>
      <c r="O1840" s="96">
        <f t="shared" si="24"/>
        <v>0</v>
      </c>
      <c r="P1840" s="96">
        <f>[9]Mides!R1831</f>
        <v>0</v>
      </c>
      <c r="Q1840" s="96" t="str">
        <f>[9]Mides!S1831</f>
        <v>Canillá</v>
      </c>
    </row>
    <row r="1841" spans="2:17" ht="15" thickBot="1" x14ac:dyDescent="0.35">
      <c r="B1841" s="92">
        <f>[9]Mides!E1832</f>
        <v>0</v>
      </c>
      <c r="C1841" s="93">
        <f>[9]Mides!D1832</f>
        <v>0</v>
      </c>
      <c r="D1841" s="94" t="str">
        <f>IF([9]Mides!F1832=1,"X"," ")</f>
        <v xml:space="preserve"> </v>
      </c>
      <c r="E1841" s="94" t="str">
        <f>IF([9]Mides!F1832=2,"X"," ")</f>
        <v xml:space="preserve"> </v>
      </c>
      <c r="F1841" s="95">
        <f>[9]Mides!B1832</f>
        <v>0</v>
      </c>
      <c r="G1841" s="94" t="str">
        <f>IF(AND([9]Mides!H1832&gt;=1,[9]Mides!H1832&lt;=14),"X"," ")</f>
        <v xml:space="preserve"> </v>
      </c>
      <c r="H1841" s="94" t="str">
        <f>IF(AND([9]Mides!H1832&gt;=14,[9]Mides!H1832&lt;=30),"X"," ")</f>
        <v xml:space="preserve"> </v>
      </c>
      <c r="I1841" s="94" t="str">
        <f>IF(AND([9]Mides!H1832&gt;=31,[9]Mides!H1832&lt;=60),"X","  ")</f>
        <v xml:space="preserve">  </v>
      </c>
      <c r="J1841" s="94" t="str">
        <f>IF([9]Mides!H1832&gt;60,"X", "  ")</f>
        <v xml:space="preserve">  </v>
      </c>
      <c r="K1841" s="96">
        <f>[9]Mides!N1832</f>
        <v>0</v>
      </c>
      <c r="L1841" s="96">
        <f>[9]Mides!K1832</f>
        <v>0</v>
      </c>
      <c r="M1841" s="96">
        <f>[9]Mides!L1832</f>
        <v>0</v>
      </c>
      <c r="N1841" s="96">
        <f>[9]Mides!M1832</f>
        <v>0</v>
      </c>
      <c r="O1841" s="96">
        <f t="shared" si="24"/>
        <v>0</v>
      </c>
      <c r="P1841" s="96">
        <f>[9]Mides!R1832</f>
        <v>0</v>
      </c>
      <c r="Q1841" s="96" t="str">
        <f>[9]Mides!S1832</f>
        <v>Chajul</v>
      </c>
    </row>
    <row r="1842" spans="2:17" ht="15" thickBot="1" x14ac:dyDescent="0.35">
      <c r="B1842" s="92">
        <f>[9]Mides!E1833</f>
        <v>0</v>
      </c>
      <c r="C1842" s="93">
        <f>[9]Mides!D1833</f>
        <v>0</v>
      </c>
      <c r="D1842" s="94" t="str">
        <f>IF([9]Mides!F1833=1,"X"," ")</f>
        <v xml:space="preserve"> </v>
      </c>
      <c r="E1842" s="94" t="str">
        <f>IF([9]Mides!F1833=2,"X"," ")</f>
        <v xml:space="preserve"> </v>
      </c>
      <c r="F1842" s="95">
        <f>[9]Mides!B1833</f>
        <v>0</v>
      </c>
      <c r="G1842" s="94" t="str">
        <f>IF(AND([9]Mides!H1833&gt;=1,[9]Mides!H1833&lt;=14),"X"," ")</f>
        <v xml:space="preserve"> </v>
      </c>
      <c r="H1842" s="94" t="str">
        <f>IF(AND([9]Mides!H1833&gt;=14,[9]Mides!H1833&lt;=30),"X"," ")</f>
        <v xml:space="preserve"> </v>
      </c>
      <c r="I1842" s="94" t="str">
        <f>IF(AND([9]Mides!H1833&gt;=31,[9]Mides!H1833&lt;=60),"X","  ")</f>
        <v xml:space="preserve">  </v>
      </c>
      <c r="J1842" s="94" t="str">
        <f>IF([9]Mides!H1833&gt;60,"X", "  ")</f>
        <v xml:space="preserve">  </v>
      </c>
      <c r="K1842" s="96">
        <f>[9]Mides!N1833</f>
        <v>0</v>
      </c>
      <c r="L1842" s="96">
        <f>[9]Mides!K1833</f>
        <v>0</v>
      </c>
      <c r="M1842" s="96">
        <f>[9]Mides!L1833</f>
        <v>0</v>
      </c>
      <c r="N1842" s="96">
        <f>[9]Mides!M1833</f>
        <v>0</v>
      </c>
      <c r="O1842" s="96">
        <f t="shared" si="24"/>
        <v>0</v>
      </c>
      <c r="P1842" s="96">
        <f>[9]Mides!R1833</f>
        <v>0</v>
      </c>
      <c r="Q1842" s="96" t="str">
        <f>[9]Mides!S1833</f>
        <v>Chicamán</v>
      </c>
    </row>
    <row r="1843" spans="2:17" ht="15" thickBot="1" x14ac:dyDescent="0.35">
      <c r="B1843" s="92">
        <f>[9]Mides!E1834</f>
        <v>0</v>
      </c>
      <c r="C1843" s="93">
        <f>[9]Mides!D1834</f>
        <v>0</v>
      </c>
      <c r="D1843" s="94" t="str">
        <f>IF([9]Mides!F1834=1,"X"," ")</f>
        <v xml:space="preserve"> </v>
      </c>
      <c r="E1843" s="94" t="str">
        <f>IF([9]Mides!F1834=2,"X"," ")</f>
        <v xml:space="preserve"> </v>
      </c>
      <c r="F1843" s="95">
        <f>[9]Mides!B1834</f>
        <v>0</v>
      </c>
      <c r="G1843" s="94" t="str">
        <f>IF(AND([9]Mides!H1834&gt;=1,[9]Mides!H1834&lt;=14),"X"," ")</f>
        <v xml:space="preserve"> </v>
      </c>
      <c r="H1843" s="94" t="str">
        <f>IF(AND([9]Mides!H1834&gt;=14,[9]Mides!H1834&lt;=30),"X"," ")</f>
        <v xml:space="preserve"> </v>
      </c>
      <c r="I1843" s="94" t="str">
        <f>IF(AND([9]Mides!H1834&gt;=31,[9]Mides!H1834&lt;=60),"X","  ")</f>
        <v xml:space="preserve">  </v>
      </c>
      <c r="J1843" s="94" t="str">
        <f>IF([9]Mides!H1834&gt;60,"X", "  ")</f>
        <v xml:space="preserve">  </v>
      </c>
      <c r="K1843" s="96">
        <f>[9]Mides!N1834</f>
        <v>0</v>
      </c>
      <c r="L1843" s="96">
        <f>[9]Mides!K1834</f>
        <v>0</v>
      </c>
      <c r="M1843" s="96">
        <f>[9]Mides!L1834</f>
        <v>0</v>
      </c>
      <c r="N1843" s="96">
        <f>[9]Mides!M1834</f>
        <v>0</v>
      </c>
      <c r="O1843" s="96">
        <f t="shared" si="24"/>
        <v>0</v>
      </c>
      <c r="P1843" s="96">
        <f>[9]Mides!R1834</f>
        <v>0</v>
      </c>
      <c r="Q1843" s="96" t="str">
        <f>[9]Mides!S1834</f>
        <v>Chiché</v>
      </c>
    </row>
    <row r="1844" spans="2:17" ht="15" thickBot="1" x14ac:dyDescent="0.35">
      <c r="B1844" s="92">
        <f>[9]Mides!E1835</f>
        <v>0</v>
      </c>
      <c r="C1844" s="93">
        <f>[9]Mides!D1835</f>
        <v>0</v>
      </c>
      <c r="D1844" s="94" t="str">
        <f>IF([9]Mides!F1835=1,"X"," ")</f>
        <v xml:space="preserve"> </v>
      </c>
      <c r="E1844" s="94" t="str">
        <f>IF([9]Mides!F1835=2,"X"," ")</f>
        <v xml:space="preserve"> </v>
      </c>
      <c r="F1844" s="95">
        <f>[9]Mides!B1835</f>
        <v>0</v>
      </c>
      <c r="G1844" s="94" t="str">
        <f>IF(AND([9]Mides!H1835&gt;=1,[9]Mides!H1835&lt;=14),"X"," ")</f>
        <v xml:space="preserve"> </v>
      </c>
      <c r="H1844" s="94" t="str">
        <f>IF(AND([9]Mides!H1835&gt;=14,[9]Mides!H1835&lt;=30),"X"," ")</f>
        <v xml:space="preserve"> </v>
      </c>
      <c r="I1844" s="94" t="str">
        <f>IF(AND([9]Mides!H1835&gt;=31,[9]Mides!H1835&lt;=60),"X","  ")</f>
        <v xml:space="preserve">  </v>
      </c>
      <c r="J1844" s="94" t="str">
        <f>IF([9]Mides!H1835&gt;60,"X", "  ")</f>
        <v xml:space="preserve">  </v>
      </c>
      <c r="K1844" s="96">
        <f>[9]Mides!N1835</f>
        <v>0</v>
      </c>
      <c r="L1844" s="96">
        <f>[9]Mides!K1835</f>
        <v>0</v>
      </c>
      <c r="M1844" s="96">
        <f>[9]Mides!L1835</f>
        <v>0</v>
      </c>
      <c r="N1844" s="96">
        <f>[9]Mides!M1835</f>
        <v>0</v>
      </c>
      <c r="O1844" s="96">
        <f t="shared" si="24"/>
        <v>0</v>
      </c>
      <c r="P1844" s="96">
        <f>[9]Mides!R1835</f>
        <v>0</v>
      </c>
      <c r="Q1844" s="96" t="str">
        <f>[9]Mides!S1835</f>
        <v>Chichicastenango</v>
      </c>
    </row>
    <row r="1845" spans="2:17" ht="15" thickBot="1" x14ac:dyDescent="0.35">
      <c r="B1845" s="92">
        <f>[9]Mides!E1836</f>
        <v>0</v>
      </c>
      <c r="C1845" s="93">
        <f>[9]Mides!D1836</f>
        <v>0</v>
      </c>
      <c r="D1845" s="94" t="str">
        <f>IF([9]Mides!F1836=1,"X"," ")</f>
        <v xml:space="preserve"> </v>
      </c>
      <c r="E1845" s="94" t="str">
        <f>IF([9]Mides!F1836=2,"X"," ")</f>
        <v xml:space="preserve"> </v>
      </c>
      <c r="F1845" s="95">
        <f>[9]Mides!B1836</f>
        <v>0</v>
      </c>
      <c r="G1845" s="94" t="str">
        <f>IF(AND([9]Mides!H1836&gt;=1,[9]Mides!H1836&lt;=14),"X"," ")</f>
        <v xml:space="preserve"> </v>
      </c>
      <c r="H1845" s="94" t="str">
        <f>IF(AND([9]Mides!H1836&gt;=14,[9]Mides!H1836&lt;=30),"X"," ")</f>
        <v xml:space="preserve"> </v>
      </c>
      <c r="I1845" s="94" t="str">
        <f>IF(AND([9]Mides!H1836&gt;=31,[9]Mides!H1836&lt;=60),"X","  ")</f>
        <v xml:space="preserve">  </v>
      </c>
      <c r="J1845" s="94" t="str">
        <f>IF([9]Mides!H1836&gt;60,"X", "  ")</f>
        <v xml:space="preserve">  </v>
      </c>
      <c r="K1845" s="96">
        <f>[9]Mides!N1836</f>
        <v>0</v>
      </c>
      <c r="L1845" s="96">
        <f>[9]Mides!K1836</f>
        <v>0</v>
      </c>
      <c r="M1845" s="96">
        <f>[9]Mides!L1836</f>
        <v>0</v>
      </c>
      <c r="N1845" s="96">
        <f>[9]Mides!M1836</f>
        <v>0</v>
      </c>
      <c r="O1845" s="96">
        <f t="shared" ref="O1845:O1908" si="25">SUM(K1845:N1845)</f>
        <v>0</v>
      </c>
      <c r="P1845" s="96">
        <f>[9]Mides!R1836</f>
        <v>0</v>
      </c>
      <c r="Q1845" s="96" t="str">
        <f>[9]Mides!S1836</f>
        <v>Chinique</v>
      </c>
    </row>
    <row r="1846" spans="2:17" ht="15" thickBot="1" x14ac:dyDescent="0.35">
      <c r="B1846" s="92">
        <f>[9]Mides!E1837</f>
        <v>0</v>
      </c>
      <c r="C1846" s="93">
        <f>[9]Mides!D1837</f>
        <v>0</v>
      </c>
      <c r="D1846" s="94" t="str">
        <f>IF([9]Mides!F1837=1,"X"," ")</f>
        <v xml:space="preserve"> </v>
      </c>
      <c r="E1846" s="94" t="str">
        <f>IF([9]Mides!F1837=2,"X"," ")</f>
        <v xml:space="preserve"> </v>
      </c>
      <c r="F1846" s="95">
        <f>[9]Mides!B1837</f>
        <v>0</v>
      </c>
      <c r="G1846" s="94" t="str">
        <f>IF(AND([9]Mides!H1837&gt;=1,[9]Mides!H1837&lt;=14),"X"," ")</f>
        <v xml:space="preserve"> </v>
      </c>
      <c r="H1846" s="94" t="str">
        <f>IF(AND([9]Mides!H1837&gt;=14,[9]Mides!H1837&lt;=30),"X"," ")</f>
        <v xml:space="preserve"> </v>
      </c>
      <c r="I1846" s="94" t="str">
        <f>IF(AND([9]Mides!H1837&gt;=31,[9]Mides!H1837&lt;=60),"X","  ")</f>
        <v xml:space="preserve">  </v>
      </c>
      <c r="J1846" s="94" t="str">
        <f>IF([9]Mides!H1837&gt;60,"X", "  ")</f>
        <v xml:space="preserve">  </v>
      </c>
      <c r="K1846" s="96">
        <f>[9]Mides!N1837</f>
        <v>0</v>
      </c>
      <c r="L1846" s="96">
        <f>[9]Mides!K1837</f>
        <v>0</v>
      </c>
      <c r="M1846" s="96">
        <f>[9]Mides!L1837</f>
        <v>0</v>
      </c>
      <c r="N1846" s="96">
        <f>[9]Mides!M1837</f>
        <v>0</v>
      </c>
      <c r="O1846" s="96">
        <f t="shared" si="25"/>
        <v>0</v>
      </c>
      <c r="P1846" s="96">
        <f>[9]Mides!R1837</f>
        <v>0</v>
      </c>
      <c r="Q1846" s="96" t="str">
        <f>[9]Mides!S1837</f>
        <v>Cunén</v>
      </c>
    </row>
    <row r="1847" spans="2:17" ht="15" thickBot="1" x14ac:dyDescent="0.35">
      <c r="B1847" s="92">
        <f>[9]Mides!E1838</f>
        <v>0</v>
      </c>
      <c r="C1847" s="93">
        <f>[9]Mides!D1838</f>
        <v>0</v>
      </c>
      <c r="D1847" s="94" t="str">
        <f>IF([9]Mides!F1838=1,"X"," ")</f>
        <v xml:space="preserve"> </v>
      </c>
      <c r="E1847" s="94" t="str">
        <f>IF([9]Mides!F1838=2,"X"," ")</f>
        <v xml:space="preserve"> </v>
      </c>
      <c r="F1847" s="95">
        <f>[9]Mides!B1838</f>
        <v>0</v>
      </c>
      <c r="G1847" s="94" t="str">
        <f>IF(AND([9]Mides!H1838&gt;=1,[9]Mides!H1838&lt;=14),"X"," ")</f>
        <v xml:space="preserve"> </v>
      </c>
      <c r="H1847" s="94" t="str">
        <f>IF(AND([9]Mides!H1838&gt;=14,[9]Mides!H1838&lt;=30),"X"," ")</f>
        <v xml:space="preserve"> </v>
      </c>
      <c r="I1847" s="94" t="str">
        <f>IF(AND([9]Mides!H1838&gt;=31,[9]Mides!H1838&lt;=60),"X","  ")</f>
        <v xml:space="preserve">  </v>
      </c>
      <c r="J1847" s="94" t="str">
        <f>IF([9]Mides!H1838&gt;60,"X", "  ")</f>
        <v xml:space="preserve">  </v>
      </c>
      <c r="K1847" s="96">
        <f>[9]Mides!N1838</f>
        <v>0</v>
      </c>
      <c r="L1847" s="96">
        <f>[9]Mides!K1838</f>
        <v>0</v>
      </c>
      <c r="M1847" s="96">
        <f>[9]Mides!L1838</f>
        <v>0</v>
      </c>
      <c r="N1847" s="96">
        <f>[9]Mides!M1838</f>
        <v>0</v>
      </c>
      <c r="O1847" s="96">
        <f t="shared" si="25"/>
        <v>0</v>
      </c>
      <c r="P1847" s="96">
        <f>[9]Mides!R1838</f>
        <v>0</v>
      </c>
      <c r="Q1847" s="96" t="str">
        <f>[9]Mides!S1838</f>
        <v>Ixcán</v>
      </c>
    </row>
    <row r="1848" spans="2:17" ht="15" thickBot="1" x14ac:dyDescent="0.35">
      <c r="B1848" s="92">
        <f>[9]Mides!E1839</f>
        <v>0</v>
      </c>
      <c r="C1848" s="93">
        <f>[9]Mides!D1839</f>
        <v>0</v>
      </c>
      <c r="D1848" s="94" t="str">
        <f>IF([9]Mides!F1839=1,"X"," ")</f>
        <v xml:space="preserve"> </v>
      </c>
      <c r="E1848" s="94" t="str">
        <f>IF([9]Mides!F1839=2,"X"," ")</f>
        <v xml:space="preserve"> </v>
      </c>
      <c r="F1848" s="95">
        <f>[9]Mides!B1839</f>
        <v>0</v>
      </c>
      <c r="G1848" s="94" t="str">
        <f>IF(AND([9]Mides!H1839&gt;=1,[9]Mides!H1839&lt;=14),"X"," ")</f>
        <v xml:space="preserve"> </v>
      </c>
      <c r="H1848" s="94" t="str">
        <f>IF(AND([9]Mides!H1839&gt;=14,[9]Mides!H1839&lt;=30),"X"," ")</f>
        <v xml:space="preserve"> </v>
      </c>
      <c r="I1848" s="94" t="str">
        <f>IF(AND([9]Mides!H1839&gt;=31,[9]Mides!H1839&lt;=60),"X","  ")</f>
        <v xml:space="preserve">  </v>
      </c>
      <c r="J1848" s="94" t="str">
        <f>IF([9]Mides!H1839&gt;60,"X", "  ")</f>
        <v xml:space="preserve">  </v>
      </c>
      <c r="K1848" s="96">
        <f>[9]Mides!N1839</f>
        <v>0</v>
      </c>
      <c r="L1848" s="96">
        <f>[9]Mides!K1839</f>
        <v>0</v>
      </c>
      <c r="M1848" s="96">
        <f>[9]Mides!L1839</f>
        <v>0</v>
      </c>
      <c r="N1848" s="96">
        <f>[9]Mides!M1839</f>
        <v>0</v>
      </c>
      <c r="O1848" s="96">
        <f t="shared" si="25"/>
        <v>0</v>
      </c>
      <c r="P1848" s="96">
        <f>[9]Mides!R1839</f>
        <v>0</v>
      </c>
      <c r="Q1848" s="96" t="str">
        <f>[9]Mides!S1839</f>
        <v>Joyabaj</v>
      </c>
    </row>
    <row r="1849" spans="2:17" ht="15" thickBot="1" x14ac:dyDescent="0.35">
      <c r="B1849" s="92">
        <f>[9]Mides!E1840</f>
        <v>0</v>
      </c>
      <c r="C1849" s="93">
        <f>[9]Mides!D1840</f>
        <v>0</v>
      </c>
      <c r="D1849" s="94" t="str">
        <f>IF([9]Mides!F1840=1,"X"," ")</f>
        <v xml:space="preserve"> </v>
      </c>
      <c r="E1849" s="94" t="str">
        <f>IF([9]Mides!F1840=2,"X"," ")</f>
        <v xml:space="preserve"> </v>
      </c>
      <c r="F1849" s="95">
        <f>[9]Mides!B1840</f>
        <v>0</v>
      </c>
      <c r="G1849" s="94" t="str">
        <f>IF(AND([9]Mides!H1840&gt;=1,[9]Mides!H1840&lt;=14),"X"," ")</f>
        <v xml:space="preserve"> </v>
      </c>
      <c r="H1849" s="94" t="str">
        <f>IF(AND([9]Mides!H1840&gt;=14,[9]Mides!H1840&lt;=30),"X"," ")</f>
        <v xml:space="preserve"> </v>
      </c>
      <c r="I1849" s="94" t="str">
        <f>IF(AND([9]Mides!H1840&gt;=31,[9]Mides!H1840&lt;=60),"X","  ")</f>
        <v xml:space="preserve">  </v>
      </c>
      <c r="J1849" s="94" t="str">
        <f>IF([9]Mides!H1840&gt;60,"X", "  ")</f>
        <v xml:space="preserve">  </v>
      </c>
      <c r="K1849" s="96">
        <f>[9]Mides!N1840</f>
        <v>0</v>
      </c>
      <c r="L1849" s="96">
        <f>[9]Mides!K1840</f>
        <v>0</v>
      </c>
      <c r="M1849" s="96">
        <f>[9]Mides!L1840</f>
        <v>0</v>
      </c>
      <c r="N1849" s="96">
        <f>[9]Mides!M1840</f>
        <v>0</v>
      </c>
      <c r="O1849" s="96">
        <f t="shared" si="25"/>
        <v>0</v>
      </c>
      <c r="P1849" s="96">
        <f>[9]Mides!R1840</f>
        <v>0</v>
      </c>
      <c r="Q1849" s="96" t="str">
        <f>[9]Mides!S1840</f>
        <v>Nebaj</v>
      </c>
    </row>
    <row r="1850" spans="2:17" ht="15" thickBot="1" x14ac:dyDescent="0.35">
      <c r="B1850" s="92">
        <f>[9]Mides!E1841</f>
        <v>0</v>
      </c>
      <c r="C1850" s="93">
        <f>[9]Mides!D1841</f>
        <v>0</v>
      </c>
      <c r="D1850" s="94" t="str">
        <f>IF([9]Mides!F1841=1,"X"," ")</f>
        <v xml:space="preserve"> </v>
      </c>
      <c r="E1850" s="94" t="str">
        <f>IF([9]Mides!F1841=2,"X"," ")</f>
        <v xml:space="preserve"> </v>
      </c>
      <c r="F1850" s="95">
        <f>[9]Mides!B1841</f>
        <v>0</v>
      </c>
      <c r="G1850" s="94" t="str">
        <f>IF(AND([9]Mides!H1841&gt;=1,[9]Mides!H1841&lt;=14),"X"," ")</f>
        <v xml:space="preserve"> </v>
      </c>
      <c r="H1850" s="94" t="str">
        <f>IF(AND([9]Mides!H1841&gt;=14,[9]Mides!H1841&lt;=30),"X"," ")</f>
        <v xml:space="preserve"> </v>
      </c>
      <c r="I1850" s="94" t="str">
        <f>IF(AND([9]Mides!H1841&gt;=31,[9]Mides!H1841&lt;=60),"X","  ")</f>
        <v xml:space="preserve">  </v>
      </c>
      <c r="J1850" s="94" t="str">
        <f>IF([9]Mides!H1841&gt;60,"X", "  ")</f>
        <v xml:space="preserve">  </v>
      </c>
      <c r="K1850" s="96">
        <f>[9]Mides!N1841</f>
        <v>0</v>
      </c>
      <c r="L1850" s="96">
        <f>[9]Mides!K1841</f>
        <v>0</v>
      </c>
      <c r="M1850" s="96">
        <f>[9]Mides!L1841</f>
        <v>0</v>
      </c>
      <c r="N1850" s="96">
        <f>[9]Mides!M1841</f>
        <v>0</v>
      </c>
      <c r="O1850" s="96">
        <f t="shared" si="25"/>
        <v>0</v>
      </c>
      <c r="P1850" s="96">
        <f>[9]Mides!R1841</f>
        <v>0</v>
      </c>
      <c r="Q1850" s="96" t="str">
        <f>[9]Mides!S1841</f>
        <v>Pachalum</v>
      </c>
    </row>
    <row r="1851" spans="2:17" ht="15" thickBot="1" x14ac:dyDescent="0.35">
      <c r="B1851" s="92">
        <f>[9]Mides!E1842</f>
        <v>0</v>
      </c>
      <c r="C1851" s="93">
        <f>[9]Mides!D1842</f>
        <v>0</v>
      </c>
      <c r="D1851" s="94" t="str">
        <f>IF([9]Mides!F1842=1,"X"," ")</f>
        <v xml:space="preserve"> </v>
      </c>
      <c r="E1851" s="94" t="str">
        <f>IF([9]Mides!F1842=2,"X"," ")</f>
        <v xml:space="preserve"> </v>
      </c>
      <c r="F1851" s="95">
        <f>[9]Mides!B1842</f>
        <v>0</v>
      </c>
      <c r="G1851" s="94" t="str">
        <f>IF(AND([9]Mides!H1842&gt;=1,[9]Mides!H1842&lt;=14),"X"," ")</f>
        <v xml:space="preserve"> </v>
      </c>
      <c r="H1851" s="94" t="str">
        <f>IF(AND([9]Mides!H1842&gt;=14,[9]Mides!H1842&lt;=30),"X"," ")</f>
        <v xml:space="preserve"> </v>
      </c>
      <c r="I1851" s="94" t="str">
        <f>IF(AND([9]Mides!H1842&gt;=31,[9]Mides!H1842&lt;=60),"X","  ")</f>
        <v xml:space="preserve">  </v>
      </c>
      <c r="J1851" s="94" t="str">
        <f>IF([9]Mides!H1842&gt;60,"X", "  ")</f>
        <v xml:space="preserve">  </v>
      </c>
      <c r="K1851" s="96">
        <f>[9]Mides!N1842</f>
        <v>0</v>
      </c>
      <c r="L1851" s="96">
        <f>[9]Mides!K1842</f>
        <v>0</v>
      </c>
      <c r="M1851" s="96">
        <f>[9]Mides!L1842</f>
        <v>0</v>
      </c>
      <c r="N1851" s="96">
        <f>[9]Mides!M1842</f>
        <v>0</v>
      </c>
      <c r="O1851" s="96">
        <f t="shared" si="25"/>
        <v>0</v>
      </c>
      <c r="P1851" s="96">
        <f>[9]Mides!R1842</f>
        <v>0</v>
      </c>
      <c r="Q1851" s="96" t="str">
        <f>[9]Mides!S1842</f>
        <v>Patzité</v>
      </c>
    </row>
    <row r="1852" spans="2:17" ht="15" thickBot="1" x14ac:dyDescent="0.35">
      <c r="B1852" s="92">
        <f>[9]Mides!E1843</f>
        <v>0</v>
      </c>
      <c r="C1852" s="93">
        <f>[9]Mides!D1843</f>
        <v>0</v>
      </c>
      <c r="D1852" s="94" t="str">
        <f>IF([9]Mides!F1843=1,"X"," ")</f>
        <v xml:space="preserve"> </v>
      </c>
      <c r="E1852" s="94" t="str">
        <f>IF([9]Mides!F1843=2,"X"," ")</f>
        <v xml:space="preserve"> </v>
      </c>
      <c r="F1852" s="95">
        <f>[9]Mides!B1843</f>
        <v>0</v>
      </c>
      <c r="G1852" s="94" t="str">
        <f>IF(AND([9]Mides!H1843&gt;=1,[9]Mides!H1843&lt;=14),"X"," ")</f>
        <v xml:space="preserve"> </v>
      </c>
      <c r="H1852" s="94" t="str">
        <f>IF(AND([9]Mides!H1843&gt;=14,[9]Mides!H1843&lt;=30),"X"," ")</f>
        <v xml:space="preserve"> </v>
      </c>
      <c r="I1852" s="94" t="str">
        <f>IF(AND([9]Mides!H1843&gt;=31,[9]Mides!H1843&lt;=60),"X","  ")</f>
        <v xml:space="preserve">  </v>
      </c>
      <c r="J1852" s="94" t="str">
        <f>IF([9]Mides!H1843&gt;60,"X", "  ")</f>
        <v xml:space="preserve">  </v>
      </c>
      <c r="K1852" s="96">
        <f>[9]Mides!N1843</f>
        <v>0</v>
      </c>
      <c r="L1852" s="96">
        <f>[9]Mides!K1843</f>
        <v>0</v>
      </c>
      <c r="M1852" s="96">
        <f>[9]Mides!L1843</f>
        <v>0</v>
      </c>
      <c r="N1852" s="96">
        <f>[9]Mides!M1843</f>
        <v>0</v>
      </c>
      <c r="O1852" s="96">
        <f t="shared" si="25"/>
        <v>0</v>
      </c>
      <c r="P1852" s="96">
        <f>[9]Mides!R1843</f>
        <v>0</v>
      </c>
      <c r="Q1852" s="96" t="str">
        <f>[9]Mides!S1843</f>
        <v>Sacapulas</v>
      </c>
    </row>
    <row r="1853" spans="2:17" ht="15" thickBot="1" x14ac:dyDescent="0.35">
      <c r="B1853" s="92">
        <f>[9]Mides!E1844</f>
        <v>0</v>
      </c>
      <c r="C1853" s="93">
        <f>[9]Mides!D1844</f>
        <v>0</v>
      </c>
      <c r="D1853" s="94" t="str">
        <f>IF([9]Mides!F1844=1,"X"," ")</f>
        <v xml:space="preserve"> </v>
      </c>
      <c r="E1853" s="94" t="str">
        <f>IF([9]Mides!F1844=2,"X"," ")</f>
        <v xml:space="preserve"> </v>
      </c>
      <c r="F1853" s="95">
        <f>[9]Mides!B1844</f>
        <v>0</v>
      </c>
      <c r="G1853" s="94" t="str">
        <f>IF(AND([9]Mides!H1844&gt;=1,[9]Mides!H1844&lt;=14),"X"," ")</f>
        <v xml:space="preserve"> </v>
      </c>
      <c r="H1853" s="94" t="str">
        <f>IF(AND([9]Mides!H1844&gt;=14,[9]Mides!H1844&lt;=30),"X"," ")</f>
        <v xml:space="preserve"> </v>
      </c>
      <c r="I1853" s="94" t="str">
        <f>IF(AND([9]Mides!H1844&gt;=31,[9]Mides!H1844&lt;=60),"X","  ")</f>
        <v xml:space="preserve">  </v>
      </c>
      <c r="J1853" s="94" t="str">
        <f>IF([9]Mides!H1844&gt;60,"X", "  ")</f>
        <v xml:space="preserve">  </v>
      </c>
      <c r="K1853" s="96">
        <f>[9]Mides!N1844</f>
        <v>0</v>
      </c>
      <c r="L1853" s="96">
        <f>[9]Mides!K1844</f>
        <v>0</v>
      </c>
      <c r="M1853" s="96">
        <f>[9]Mides!L1844</f>
        <v>0</v>
      </c>
      <c r="N1853" s="96">
        <f>[9]Mides!M1844</f>
        <v>0</v>
      </c>
      <c r="O1853" s="96">
        <f t="shared" si="25"/>
        <v>0</v>
      </c>
      <c r="P1853" s="96">
        <f>[9]Mides!R1844</f>
        <v>0</v>
      </c>
      <c r="Q1853" s="96" t="str">
        <f>[9]Mides!S1844</f>
        <v>San Andrés Sajcabajá</v>
      </c>
    </row>
    <row r="1854" spans="2:17" ht="15" thickBot="1" x14ac:dyDescent="0.35">
      <c r="B1854" s="92">
        <f>[9]Mides!E1845</f>
        <v>0</v>
      </c>
      <c r="C1854" s="93">
        <f>[9]Mides!D1845</f>
        <v>0</v>
      </c>
      <c r="D1854" s="94" t="str">
        <f>IF([9]Mides!F1845=1,"X"," ")</f>
        <v xml:space="preserve"> </v>
      </c>
      <c r="E1854" s="94" t="str">
        <f>IF([9]Mides!F1845=2,"X"," ")</f>
        <v xml:space="preserve"> </v>
      </c>
      <c r="F1854" s="95">
        <f>[9]Mides!B1845</f>
        <v>0</v>
      </c>
      <c r="G1854" s="94" t="str">
        <f>IF(AND([9]Mides!H1845&gt;=1,[9]Mides!H1845&lt;=14),"X"," ")</f>
        <v xml:space="preserve"> </v>
      </c>
      <c r="H1854" s="94" t="str">
        <f>IF(AND([9]Mides!H1845&gt;=14,[9]Mides!H1845&lt;=30),"X"," ")</f>
        <v xml:space="preserve"> </v>
      </c>
      <c r="I1854" s="94" t="str">
        <f>IF(AND([9]Mides!H1845&gt;=31,[9]Mides!H1845&lt;=60),"X","  ")</f>
        <v xml:space="preserve">  </v>
      </c>
      <c r="J1854" s="94" t="str">
        <f>IF([9]Mides!H1845&gt;60,"X", "  ")</f>
        <v xml:space="preserve">  </v>
      </c>
      <c r="K1854" s="96">
        <f>[9]Mides!N1845</f>
        <v>0</v>
      </c>
      <c r="L1854" s="96">
        <f>[9]Mides!K1845</f>
        <v>0</v>
      </c>
      <c r="M1854" s="96">
        <f>[9]Mides!L1845</f>
        <v>0</v>
      </c>
      <c r="N1854" s="96">
        <f>[9]Mides!M1845</f>
        <v>0</v>
      </c>
      <c r="O1854" s="96">
        <f t="shared" si="25"/>
        <v>0</v>
      </c>
      <c r="P1854" s="96">
        <f>[9]Mides!R1845</f>
        <v>0</v>
      </c>
      <c r="Q1854" s="96" t="str">
        <f>[9]Mides!S1845</f>
        <v>San Antonio Ilotenango</v>
      </c>
    </row>
    <row r="1855" spans="2:17" ht="15" thickBot="1" x14ac:dyDescent="0.35">
      <c r="B1855" s="92">
        <f>[9]Mides!E1846</f>
        <v>0</v>
      </c>
      <c r="C1855" s="93">
        <f>[9]Mides!D1846</f>
        <v>0</v>
      </c>
      <c r="D1855" s="94" t="str">
        <f>IF([9]Mides!F1846=1,"X"," ")</f>
        <v xml:space="preserve"> </v>
      </c>
      <c r="E1855" s="94" t="str">
        <f>IF([9]Mides!F1846=2,"X"," ")</f>
        <v xml:space="preserve"> </v>
      </c>
      <c r="F1855" s="95">
        <f>[9]Mides!B1846</f>
        <v>0</v>
      </c>
      <c r="G1855" s="94" t="str">
        <f>IF(AND([9]Mides!H1846&gt;=1,[9]Mides!H1846&lt;=14),"X"," ")</f>
        <v xml:space="preserve"> </v>
      </c>
      <c r="H1855" s="94" t="str">
        <f>IF(AND([9]Mides!H1846&gt;=14,[9]Mides!H1846&lt;=30),"X"," ")</f>
        <v xml:space="preserve"> </v>
      </c>
      <c r="I1855" s="94" t="str">
        <f>IF(AND([9]Mides!H1846&gt;=31,[9]Mides!H1846&lt;=60),"X","  ")</f>
        <v xml:space="preserve">  </v>
      </c>
      <c r="J1855" s="94" t="str">
        <f>IF([9]Mides!H1846&gt;60,"X", "  ")</f>
        <v xml:space="preserve">  </v>
      </c>
      <c r="K1855" s="96">
        <f>[9]Mides!N1846</f>
        <v>0</v>
      </c>
      <c r="L1855" s="96">
        <f>[9]Mides!K1846</f>
        <v>0</v>
      </c>
      <c r="M1855" s="96">
        <f>[9]Mides!L1846</f>
        <v>0</v>
      </c>
      <c r="N1855" s="96">
        <f>[9]Mides!M1846</f>
        <v>0</v>
      </c>
      <c r="O1855" s="96">
        <f t="shared" si="25"/>
        <v>0</v>
      </c>
      <c r="P1855" s="96">
        <f>[9]Mides!R1846</f>
        <v>0</v>
      </c>
      <c r="Q1855" s="96" t="str">
        <f>[9]Mides!S1846</f>
        <v>San Bartolomé Jocotenango</v>
      </c>
    </row>
    <row r="1856" spans="2:17" ht="15" thickBot="1" x14ac:dyDescent="0.35">
      <c r="B1856" s="92">
        <f>[9]Mides!E1847</f>
        <v>0</v>
      </c>
      <c r="C1856" s="93">
        <f>[9]Mides!D1847</f>
        <v>0</v>
      </c>
      <c r="D1856" s="94" t="str">
        <f>IF([9]Mides!F1847=1,"X"," ")</f>
        <v xml:space="preserve"> </v>
      </c>
      <c r="E1856" s="94" t="str">
        <f>IF([9]Mides!F1847=2,"X"," ")</f>
        <v xml:space="preserve"> </v>
      </c>
      <c r="F1856" s="95">
        <f>[9]Mides!B1847</f>
        <v>0</v>
      </c>
      <c r="G1856" s="94" t="str">
        <f>IF(AND([9]Mides!H1847&gt;=1,[9]Mides!H1847&lt;=14),"X"," ")</f>
        <v xml:space="preserve"> </v>
      </c>
      <c r="H1856" s="94" t="str">
        <f>IF(AND([9]Mides!H1847&gt;=14,[9]Mides!H1847&lt;=30),"X"," ")</f>
        <v xml:space="preserve"> </v>
      </c>
      <c r="I1856" s="94" t="str">
        <f>IF(AND([9]Mides!H1847&gt;=31,[9]Mides!H1847&lt;=60),"X","  ")</f>
        <v xml:space="preserve">  </v>
      </c>
      <c r="J1856" s="94" t="str">
        <f>IF([9]Mides!H1847&gt;60,"X", "  ")</f>
        <v xml:space="preserve">  </v>
      </c>
      <c r="K1856" s="96">
        <f>[9]Mides!N1847</f>
        <v>0</v>
      </c>
      <c r="L1856" s="96">
        <f>[9]Mides!K1847</f>
        <v>0</v>
      </c>
      <c r="M1856" s="96">
        <f>[9]Mides!L1847</f>
        <v>0</v>
      </c>
      <c r="N1856" s="96">
        <f>[9]Mides!M1847</f>
        <v>0</v>
      </c>
      <c r="O1856" s="96">
        <f t="shared" si="25"/>
        <v>0</v>
      </c>
      <c r="P1856" s="96">
        <f>[9]Mides!R1847</f>
        <v>0</v>
      </c>
      <c r="Q1856" s="96" t="str">
        <f>[9]Mides!S1847</f>
        <v>San Juan Cotzal</v>
      </c>
    </row>
    <row r="1857" spans="2:17" ht="15" thickBot="1" x14ac:dyDescent="0.35">
      <c r="B1857" s="92">
        <f>[9]Mides!E1848</f>
        <v>0</v>
      </c>
      <c r="C1857" s="93">
        <f>[9]Mides!D1848</f>
        <v>0</v>
      </c>
      <c r="D1857" s="94" t="str">
        <f>IF([9]Mides!F1848=1,"X"," ")</f>
        <v xml:space="preserve"> </v>
      </c>
      <c r="E1857" s="94" t="str">
        <f>IF([9]Mides!F1848=2,"X"," ")</f>
        <v xml:space="preserve"> </v>
      </c>
      <c r="F1857" s="95">
        <f>[9]Mides!B1848</f>
        <v>0</v>
      </c>
      <c r="G1857" s="94" t="str">
        <f>IF(AND([9]Mides!H1848&gt;=1,[9]Mides!H1848&lt;=14),"X"," ")</f>
        <v xml:space="preserve"> </v>
      </c>
      <c r="H1857" s="94" t="str">
        <f>IF(AND([9]Mides!H1848&gt;=14,[9]Mides!H1848&lt;=30),"X"," ")</f>
        <v xml:space="preserve"> </v>
      </c>
      <c r="I1857" s="94" t="str">
        <f>IF(AND([9]Mides!H1848&gt;=31,[9]Mides!H1848&lt;=60),"X","  ")</f>
        <v xml:space="preserve">  </v>
      </c>
      <c r="J1857" s="94" t="str">
        <f>IF([9]Mides!H1848&gt;60,"X", "  ")</f>
        <v xml:space="preserve">  </v>
      </c>
      <c r="K1857" s="96">
        <f>[9]Mides!N1848</f>
        <v>0</v>
      </c>
      <c r="L1857" s="96">
        <f>[9]Mides!K1848</f>
        <v>0</v>
      </c>
      <c r="M1857" s="96">
        <f>[9]Mides!L1848</f>
        <v>0</v>
      </c>
      <c r="N1857" s="96">
        <f>[9]Mides!M1848</f>
        <v>0</v>
      </c>
      <c r="O1857" s="96">
        <f t="shared" si="25"/>
        <v>0</v>
      </c>
      <c r="P1857" s="96">
        <f>[9]Mides!R1848</f>
        <v>0</v>
      </c>
      <c r="Q1857" s="96" t="str">
        <f>[9]Mides!S1848</f>
        <v>San Pedro Jocopilas</v>
      </c>
    </row>
    <row r="1858" spans="2:17" ht="15" thickBot="1" x14ac:dyDescent="0.35">
      <c r="B1858" s="92">
        <f>[9]Mides!E1849</f>
        <v>0</v>
      </c>
      <c r="C1858" s="93">
        <f>[9]Mides!D1849</f>
        <v>0</v>
      </c>
      <c r="D1858" s="94" t="str">
        <f>IF([9]Mides!F1849=1,"X"," ")</f>
        <v xml:space="preserve"> </v>
      </c>
      <c r="E1858" s="94" t="str">
        <f>IF([9]Mides!F1849=2,"X"," ")</f>
        <v xml:space="preserve"> </v>
      </c>
      <c r="F1858" s="95">
        <f>[9]Mides!B1849</f>
        <v>0</v>
      </c>
      <c r="G1858" s="94" t="str">
        <f>IF(AND([9]Mides!H1849&gt;=1,[9]Mides!H1849&lt;=14),"X"," ")</f>
        <v xml:space="preserve"> </v>
      </c>
      <c r="H1858" s="94" t="str">
        <f>IF(AND([9]Mides!H1849&gt;=14,[9]Mides!H1849&lt;=30),"X"," ")</f>
        <v xml:space="preserve"> </v>
      </c>
      <c r="I1858" s="94" t="str">
        <f>IF(AND([9]Mides!H1849&gt;=31,[9]Mides!H1849&lt;=60),"X","  ")</f>
        <v xml:space="preserve">  </v>
      </c>
      <c r="J1858" s="94" t="str">
        <f>IF([9]Mides!H1849&gt;60,"X", "  ")</f>
        <v xml:space="preserve">  </v>
      </c>
      <c r="K1858" s="96">
        <f>[9]Mides!N1849</f>
        <v>0</v>
      </c>
      <c r="L1858" s="96">
        <f>[9]Mides!K1849</f>
        <v>0</v>
      </c>
      <c r="M1858" s="96">
        <f>[9]Mides!L1849</f>
        <v>0</v>
      </c>
      <c r="N1858" s="96">
        <f>[9]Mides!M1849</f>
        <v>0</v>
      </c>
      <c r="O1858" s="96">
        <f t="shared" si="25"/>
        <v>0</v>
      </c>
      <c r="P1858" s="96">
        <f>[9]Mides!R1849</f>
        <v>0</v>
      </c>
      <c r="Q1858" s="96" t="str">
        <f>[9]Mides!S1849</f>
        <v>Uspantán</v>
      </c>
    </row>
    <row r="1859" spans="2:17" ht="15" thickBot="1" x14ac:dyDescent="0.35">
      <c r="B1859" s="92">
        <f>[9]Mides!E1850</f>
        <v>0</v>
      </c>
      <c r="C1859" s="93">
        <f>[9]Mides!D1850</f>
        <v>0</v>
      </c>
      <c r="D1859" s="94" t="str">
        <f>IF([9]Mides!F1850=1,"X"," ")</f>
        <v xml:space="preserve"> </v>
      </c>
      <c r="E1859" s="94" t="str">
        <f>IF([9]Mides!F1850=2,"X"," ")</f>
        <v xml:space="preserve"> </v>
      </c>
      <c r="F1859" s="95">
        <f>[9]Mides!B1850</f>
        <v>0</v>
      </c>
      <c r="G1859" s="94" t="str">
        <f>IF(AND([9]Mides!H1850&gt;=1,[9]Mides!H1850&lt;=14),"X"," ")</f>
        <v xml:space="preserve"> </v>
      </c>
      <c r="H1859" s="94" t="str">
        <f>IF(AND([9]Mides!H1850&gt;=14,[9]Mides!H1850&lt;=30),"X"," ")</f>
        <v xml:space="preserve"> </v>
      </c>
      <c r="I1859" s="94" t="str">
        <f>IF(AND([9]Mides!H1850&gt;=31,[9]Mides!H1850&lt;=60),"X","  ")</f>
        <v xml:space="preserve">  </v>
      </c>
      <c r="J1859" s="94" t="str">
        <f>IF([9]Mides!H1850&gt;60,"X", "  ")</f>
        <v xml:space="preserve">  </v>
      </c>
      <c r="K1859" s="96">
        <f>[9]Mides!N1850</f>
        <v>0</v>
      </c>
      <c r="L1859" s="96">
        <f>[9]Mides!K1850</f>
        <v>0</v>
      </c>
      <c r="M1859" s="96">
        <f>[9]Mides!L1850</f>
        <v>0</v>
      </c>
      <c r="N1859" s="96">
        <f>[9]Mides!M1850</f>
        <v>0</v>
      </c>
      <c r="O1859" s="96">
        <f t="shared" si="25"/>
        <v>0</v>
      </c>
      <c r="P1859" s="96">
        <f>[9]Mides!R1850</f>
        <v>0</v>
      </c>
      <c r="Q1859" s="96" t="str">
        <f>[9]Mides!S1850</f>
        <v>Zacualpa</v>
      </c>
    </row>
    <row r="1860" spans="2:17" ht="15" thickBot="1" x14ac:dyDescent="0.35">
      <c r="B1860" s="92">
        <f>[9]Mides!E1851</f>
        <v>0</v>
      </c>
      <c r="C1860" s="93">
        <f>[9]Mides!D1851</f>
        <v>0</v>
      </c>
      <c r="D1860" s="94" t="str">
        <f>IF([9]Mides!F1851=1,"X"," ")</f>
        <v xml:space="preserve"> </v>
      </c>
      <c r="E1860" s="94" t="str">
        <f>IF([9]Mides!F1851=2,"X"," ")</f>
        <v xml:space="preserve"> </v>
      </c>
      <c r="F1860" s="95">
        <f>[9]Mides!B1851</f>
        <v>0</v>
      </c>
      <c r="G1860" s="94" t="str">
        <f>IF(AND([9]Mides!H1851&gt;=1,[9]Mides!H1851&lt;=14),"X"," ")</f>
        <v xml:space="preserve"> </v>
      </c>
      <c r="H1860" s="94" t="str">
        <f>IF(AND([9]Mides!H1851&gt;=14,[9]Mides!H1851&lt;=30),"X"," ")</f>
        <v xml:space="preserve"> </v>
      </c>
      <c r="I1860" s="94" t="str">
        <f>IF(AND([9]Mides!H1851&gt;=31,[9]Mides!H1851&lt;=60),"X","  ")</f>
        <v xml:space="preserve">  </v>
      </c>
      <c r="J1860" s="94" t="str">
        <f>IF([9]Mides!H1851&gt;60,"X", "  ")</f>
        <v xml:space="preserve">  </v>
      </c>
      <c r="K1860" s="96">
        <f>[9]Mides!N1851</f>
        <v>0</v>
      </c>
      <c r="L1860" s="96">
        <f>[9]Mides!K1851</f>
        <v>0</v>
      </c>
      <c r="M1860" s="96">
        <f>[9]Mides!L1851</f>
        <v>0</v>
      </c>
      <c r="N1860" s="96">
        <f>[9]Mides!M1851</f>
        <v>0</v>
      </c>
      <c r="O1860" s="96">
        <f t="shared" si="25"/>
        <v>0</v>
      </c>
      <c r="P1860" s="96">
        <f>[9]Mides!R1851</f>
        <v>0</v>
      </c>
      <c r="Q1860" s="96" t="str">
        <f>[9]Mides!S1851</f>
        <v>Dolores</v>
      </c>
    </row>
    <row r="1861" spans="2:17" ht="15" thickBot="1" x14ac:dyDescent="0.35">
      <c r="B1861" s="92">
        <f>[9]Mides!E1852</f>
        <v>0</v>
      </c>
      <c r="C1861" s="93">
        <f>[9]Mides!D1852</f>
        <v>0</v>
      </c>
      <c r="D1861" s="94" t="str">
        <f>IF([9]Mides!F1852=1,"X"," ")</f>
        <v xml:space="preserve"> </v>
      </c>
      <c r="E1861" s="94" t="str">
        <f>IF([9]Mides!F1852=2,"X"," ")</f>
        <v xml:space="preserve"> </v>
      </c>
      <c r="F1861" s="95">
        <f>[9]Mides!B1852</f>
        <v>0</v>
      </c>
      <c r="G1861" s="94" t="str">
        <f>IF(AND([9]Mides!H1852&gt;=1,[9]Mides!H1852&lt;=14),"X"," ")</f>
        <v xml:space="preserve"> </v>
      </c>
      <c r="H1861" s="94" t="str">
        <f>IF(AND([9]Mides!H1852&gt;=14,[9]Mides!H1852&lt;=30),"X"," ")</f>
        <v xml:space="preserve"> </v>
      </c>
      <c r="I1861" s="94" t="str">
        <f>IF(AND([9]Mides!H1852&gt;=31,[9]Mides!H1852&lt;=60),"X","  ")</f>
        <v xml:space="preserve">  </v>
      </c>
      <c r="J1861" s="94" t="str">
        <f>IF([9]Mides!H1852&gt;60,"X", "  ")</f>
        <v xml:space="preserve">  </v>
      </c>
      <c r="K1861" s="96">
        <f>[9]Mides!N1852</f>
        <v>0</v>
      </c>
      <c r="L1861" s="96">
        <f>[9]Mides!K1852</f>
        <v>0</v>
      </c>
      <c r="M1861" s="96">
        <f>[9]Mides!L1852</f>
        <v>0</v>
      </c>
      <c r="N1861" s="96">
        <f>[9]Mides!M1852</f>
        <v>0</v>
      </c>
      <c r="O1861" s="96">
        <f t="shared" si="25"/>
        <v>0</v>
      </c>
      <c r="P1861" s="96">
        <f>[9]Mides!R1852</f>
        <v>0</v>
      </c>
      <c r="Q1861" s="96" t="str">
        <f>[9]Mides!S1852</f>
        <v>San Benito</v>
      </c>
    </row>
    <row r="1862" spans="2:17" ht="15" thickBot="1" x14ac:dyDescent="0.35">
      <c r="B1862" s="92">
        <f>[9]Mides!E1853</f>
        <v>0</v>
      </c>
      <c r="C1862" s="93">
        <f>[9]Mides!D1853</f>
        <v>0</v>
      </c>
      <c r="D1862" s="94" t="str">
        <f>IF([9]Mides!F1853=1,"X"," ")</f>
        <v xml:space="preserve"> </v>
      </c>
      <c r="E1862" s="94" t="str">
        <f>IF([9]Mides!F1853=2,"X"," ")</f>
        <v xml:space="preserve"> </v>
      </c>
      <c r="F1862" s="95">
        <f>[9]Mides!B1853</f>
        <v>0</v>
      </c>
      <c r="G1862" s="94" t="str">
        <f>IF(AND([9]Mides!H1853&gt;=1,[9]Mides!H1853&lt;=14),"X"," ")</f>
        <v xml:space="preserve"> </v>
      </c>
      <c r="H1862" s="94" t="str">
        <f>IF(AND([9]Mides!H1853&gt;=14,[9]Mides!H1853&lt;=30),"X"," ")</f>
        <v xml:space="preserve"> </v>
      </c>
      <c r="I1862" s="94" t="str">
        <f>IF(AND([9]Mides!H1853&gt;=31,[9]Mides!H1853&lt;=60),"X","  ")</f>
        <v xml:space="preserve">  </v>
      </c>
      <c r="J1862" s="94" t="str">
        <f>IF([9]Mides!H1853&gt;60,"X", "  ")</f>
        <v xml:space="preserve">  </v>
      </c>
      <c r="K1862" s="96">
        <f>[9]Mides!N1853</f>
        <v>0</v>
      </c>
      <c r="L1862" s="96">
        <f>[9]Mides!K1853</f>
        <v>0</v>
      </c>
      <c r="M1862" s="96">
        <f>[9]Mides!L1853</f>
        <v>0</v>
      </c>
      <c r="N1862" s="96">
        <f>[9]Mides!M1853</f>
        <v>0</v>
      </c>
      <c r="O1862" s="96">
        <f t="shared" si="25"/>
        <v>0</v>
      </c>
      <c r="P1862" s="96">
        <f>[9]Mides!R1853</f>
        <v>0</v>
      </c>
      <c r="Q1862" s="96" t="str">
        <f>[9]Mides!S1853</f>
        <v>Flores</v>
      </c>
    </row>
    <row r="1863" spans="2:17" ht="15" thickBot="1" x14ac:dyDescent="0.35">
      <c r="B1863" s="92">
        <f>[9]Mides!E1854</f>
        <v>0</v>
      </c>
      <c r="C1863" s="93">
        <f>[9]Mides!D1854</f>
        <v>0</v>
      </c>
      <c r="D1863" s="94" t="str">
        <f>IF([9]Mides!F1854=1,"X"," ")</f>
        <v xml:space="preserve"> </v>
      </c>
      <c r="E1863" s="94" t="str">
        <f>IF([9]Mides!F1854=2,"X"," ")</f>
        <v xml:space="preserve"> </v>
      </c>
      <c r="F1863" s="95">
        <f>[9]Mides!B1854</f>
        <v>0</v>
      </c>
      <c r="G1863" s="94" t="str">
        <f>IF(AND([9]Mides!H1854&gt;=1,[9]Mides!H1854&lt;=14),"X"," ")</f>
        <v xml:space="preserve"> </v>
      </c>
      <c r="H1863" s="94" t="str">
        <f>IF(AND([9]Mides!H1854&gt;=14,[9]Mides!H1854&lt;=30),"X"," ")</f>
        <v xml:space="preserve"> </v>
      </c>
      <c r="I1863" s="94" t="str">
        <f>IF(AND([9]Mides!H1854&gt;=31,[9]Mides!H1854&lt;=60),"X","  ")</f>
        <v xml:space="preserve">  </v>
      </c>
      <c r="J1863" s="94" t="str">
        <f>IF([9]Mides!H1854&gt;60,"X", "  ")</f>
        <v xml:space="preserve">  </v>
      </c>
      <c r="K1863" s="96">
        <f>[9]Mides!N1854</f>
        <v>0</v>
      </c>
      <c r="L1863" s="96">
        <f>[9]Mides!K1854</f>
        <v>0</v>
      </c>
      <c r="M1863" s="96">
        <f>[9]Mides!L1854</f>
        <v>0</v>
      </c>
      <c r="N1863" s="96">
        <f>[9]Mides!M1854</f>
        <v>0</v>
      </c>
      <c r="O1863" s="96">
        <f t="shared" si="25"/>
        <v>0</v>
      </c>
      <c r="P1863" s="96">
        <f>[9]Mides!R1854</f>
        <v>0</v>
      </c>
      <c r="Q1863" s="96" t="str">
        <f>[9]Mides!S1854</f>
        <v>San Francisco</v>
      </c>
    </row>
    <row r="1864" spans="2:17" ht="15" thickBot="1" x14ac:dyDescent="0.35">
      <c r="B1864" s="92">
        <f>[9]Mides!E1855</f>
        <v>0</v>
      </c>
      <c r="C1864" s="93">
        <f>[9]Mides!D1855</f>
        <v>0</v>
      </c>
      <c r="D1864" s="94" t="str">
        <f>IF([9]Mides!F1855=1,"X"," ")</f>
        <v xml:space="preserve"> </v>
      </c>
      <c r="E1864" s="94" t="str">
        <f>IF([9]Mides!F1855=2,"X"," ")</f>
        <v xml:space="preserve"> </v>
      </c>
      <c r="F1864" s="95">
        <f>[9]Mides!B1855</f>
        <v>0</v>
      </c>
      <c r="G1864" s="94" t="str">
        <f>IF(AND([9]Mides!H1855&gt;=1,[9]Mides!H1855&lt;=14),"X"," ")</f>
        <v xml:space="preserve"> </v>
      </c>
      <c r="H1864" s="94" t="str">
        <f>IF(AND([9]Mides!H1855&gt;=14,[9]Mides!H1855&lt;=30),"X"," ")</f>
        <v xml:space="preserve"> </v>
      </c>
      <c r="I1864" s="94" t="str">
        <f>IF(AND([9]Mides!H1855&gt;=31,[9]Mides!H1855&lt;=60),"X","  ")</f>
        <v xml:space="preserve">  </v>
      </c>
      <c r="J1864" s="94" t="str">
        <f>IF([9]Mides!H1855&gt;60,"X", "  ")</f>
        <v xml:space="preserve">  </v>
      </c>
      <c r="K1864" s="96">
        <f>[9]Mides!N1855</f>
        <v>0</v>
      </c>
      <c r="L1864" s="96">
        <f>[9]Mides!K1855</f>
        <v>0</v>
      </c>
      <c r="M1864" s="96">
        <f>[9]Mides!L1855</f>
        <v>0</v>
      </c>
      <c r="N1864" s="96">
        <f>[9]Mides!M1855</f>
        <v>0</v>
      </c>
      <c r="O1864" s="96">
        <f t="shared" si="25"/>
        <v>0</v>
      </c>
      <c r="P1864" s="96">
        <f>[9]Mides!R1855</f>
        <v>0</v>
      </c>
      <c r="Q1864" s="96" t="str">
        <f>[9]Mides!S1855</f>
        <v>La Libertad</v>
      </c>
    </row>
    <row r="1865" spans="2:17" ht="15" thickBot="1" x14ac:dyDescent="0.35">
      <c r="B1865" s="92">
        <f>[9]Mides!E1856</f>
        <v>0</v>
      </c>
      <c r="C1865" s="93">
        <f>[9]Mides!D1856</f>
        <v>0</v>
      </c>
      <c r="D1865" s="94" t="str">
        <f>IF([9]Mides!F1856=1,"X"," ")</f>
        <v xml:space="preserve"> </v>
      </c>
      <c r="E1865" s="94" t="str">
        <f>IF([9]Mides!F1856=2,"X"," ")</f>
        <v xml:space="preserve"> </v>
      </c>
      <c r="F1865" s="95">
        <f>[9]Mides!B1856</f>
        <v>0</v>
      </c>
      <c r="G1865" s="94" t="str">
        <f>IF(AND([9]Mides!H1856&gt;=1,[9]Mides!H1856&lt;=14),"X"," ")</f>
        <v xml:space="preserve"> </v>
      </c>
      <c r="H1865" s="94" t="str">
        <f>IF(AND([9]Mides!H1856&gt;=14,[9]Mides!H1856&lt;=30),"X"," ")</f>
        <v xml:space="preserve"> </v>
      </c>
      <c r="I1865" s="94" t="str">
        <f>IF(AND([9]Mides!H1856&gt;=31,[9]Mides!H1856&lt;=60),"X","  ")</f>
        <v xml:space="preserve">  </v>
      </c>
      <c r="J1865" s="94" t="str">
        <f>IF([9]Mides!H1856&gt;60,"X", "  ")</f>
        <v xml:space="preserve">  </v>
      </c>
      <c r="K1865" s="96">
        <f>[9]Mides!N1856</f>
        <v>0</v>
      </c>
      <c r="L1865" s="96">
        <f>[9]Mides!K1856</f>
        <v>0</v>
      </c>
      <c r="M1865" s="96">
        <f>[9]Mides!L1856</f>
        <v>0</v>
      </c>
      <c r="N1865" s="96">
        <f>[9]Mides!M1856</f>
        <v>0</v>
      </c>
      <c r="O1865" s="96">
        <f t="shared" si="25"/>
        <v>0</v>
      </c>
      <c r="P1865" s="96">
        <f>[9]Mides!R1856</f>
        <v>0</v>
      </c>
      <c r="Q1865" s="96" t="str">
        <f>[9]Mides!S1856</f>
        <v>San José</v>
      </c>
    </row>
    <row r="1866" spans="2:17" ht="15" thickBot="1" x14ac:dyDescent="0.35">
      <c r="B1866" s="92">
        <f>[9]Mides!E1857</f>
        <v>0</v>
      </c>
      <c r="C1866" s="93">
        <f>[9]Mides!D1857</f>
        <v>0</v>
      </c>
      <c r="D1866" s="94" t="str">
        <f>IF([9]Mides!F1857=1,"X"," ")</f>
        <v xml:space="preserve"> </v>
      </c>
      <c r="E1866" s="94" t="str">
        <f>IF([9]Mides!F1857=2,"X"," ")</f>
        <v xml:space="preserve"> </v>
      </c>
      <c r="F1866" s="95">
        <f>[9]Mides!B1857</f>
        <v>0</v>
      </c>
      <c r="G1866" s="94" t="str">
        <f>IF(AND([9]Mides!H1857&gt;=1,[9]Mides!H1857&lt;=14),"X"," ")</f>
        <v xml:space="preserve"> </v>
      </c>
      <c r="H1866" s="94" t="str">
        <f>IF(AND([9]Mides!H1857&gt;=14,[9]Mides!H1857&lt;=30),"X"," ")</f>
        <v xml:space="preserve"> </v>
      </c>
      <c r="I1866" s="94" t="str">
        <f>IF(AND([9]Mides!H1857&gt;=31,[9]Mides!H1857&lt;=60),"X","  ")</f>
        <v xml:space="preserve">  </v>
      </c>
      <c r="J1866" s="94" t="str">
        <f>IF([9]Mides!H1857&gt;60,"X", "  ")</f>
        <v xml:space="preserve">  </v>
      </c>
      <c r="K1866" s="96">
        <f>[9]Mides!N1857</f>
        <v>0</v>
      </c>
      <c r="L1866" s="96">
        <f>[9]Mides!K1857</f>
        <v>0</v>
      </c>
      <c r="M1866" s="96">
        <f>[9]Mides!L1857</f>
        <v>0</v>
      </c>
      <c r="N1866" s="96">
        <f>[9]Mides!M1857</f>
        <v>0</v>
      </c>
      <c r="O1866" s="96">
        <f t="shared" si="25"/>
        <v>0</v>
      </c>
      <c r="P1866" s="96">
        <f>[9]Mides!R1857</f>
        <v>0</v>
      </c>
      <c r="Q1866" s="96" t="str">
        <f>[9]Mides!S1857</f>
        <v>Melchor de Mencos</v>
      </c>
    </row>
    <row r="1867" spans="2:17" ht="15" thickBot="1" x14ac:dyDescent="0.35">
      <c r="B1867" s="92">
        <f>[9]Mides!E1858</f>
        <v>0</v>
      </c>
      <c r="C1867" s="93">
        <f>[9]Mides!D1858</f>
        <v>0</v>
      </c>
      <c r="D1867" s="94" t="str">
        <f>IF([9]Mides!F1858=1,"X"," ")</f>
        <v xml:space="preserve"> </v>
      </c>
      <c r="E1867" s="94" t="str">
        <f>IF([9]Mides!F1858=2,"X"," ")</f>
        <v xml:space="preserve"> </v>
      </c>
      <c r="F1867" s="95">
        <f>[9]Mides!B1858</f>
        <v>0</v>
      </c>
      <c r="G1867" s="94" t="str">
        <f>IF(AND([9]Mides!H1858&gt;=1,[9]Mides!H1858&lt;=14),"X"," ")</f>
        <v xml:space="preserve"> </v>
      </c>
      <c r="H1867" s="94" t="str">
        <f>IF(AND([9]Mides!H1858&gt;=14,[9]Mides!H1858&lt;=30),"X"," ")</f>
        <v xml:space="preserve"> </v>
      </c>
      <c r="I1867" s="94" t="str">
        <f>IF(AND([9]Mides!H1858&gt;=31,[9]Mides!H1858&lt;=60),"X","  ")</f>
        <v xml:space="preserve">  </v>
      </c>
      <c r="J1867" s="94" t="str">
        <f>IF([9]Mides!H1858&gt;60,"X", "  ")</f>
        <v xml:space="preserve">  </v>
      </c>
      <c r="K1867" s="96">
        <f>[9]Mides!N1858</f>
        <v>0</v>
      </c>
      <c r="L1867" s="96">
        <f>[9]Mides!K1858</f>
        <v>0</v>
      </c>
      <c r="M1867" s="96">
        <f>[9]Mides!L1858</f>
        <v>0</v>
      </c>
      <c r="N1867" s="96">
        <f>[9]Mides!M1858</f>
        <v>0</v>
      </c>
      <c r="O1867" s="96">
        <f t="shared" si="25"/>
        <v>0</v>
      </c>
      <c r="P1867" s="96">
        <f>[9]Mides!R1858</f>
        <v>0</v>
      </c>
      <c r="Q1867" s="96" t="str">
        <f>[9]Mides!S1858</f>
        <v>San Luis</v>
      </c>
    </row>
    <row r="1868" spans="2:17" ht="15" thickBot="1" x14ac:dyDescent="0.35">
      <c r="B1868" s="92">
        <f>[9]Mides!E1859</f>
        <v>0</v>
      </c>
      <c r="C1868" s="93">
        <f>[9]Mides!D1859</f>
        <v>0</v>
      </c>
      <c r="D1868" s="94" t="str">
        <f>IF([9]Mides!F1859=1,"X"," ")</f>
        <v xml:space="preserve"> </v>
      </c>
      <c r="E1868" s="94" t="str">
        <f>IF([9]Mides!F1859=2,"X"," ")</f>
        <v xml:space="preserve"> </v>
      </c>
      <c r="F1868" s="95">
        <f>[9]Mides!B1859</f>
        <v>0</v>
      </c>
      <c r="G1868" s="94" t="str">
        <f>IF(AND([9]Mides!H1859&gt;=1,[9]Mides!H1859&lt;=14),"X"," ")</f>
        <v xml:space="preserve"> </v>
      </c>
      <c r="H1868" s="94" t="str">
        <f>IF(AND([9]Mides!H1859&gt;=14,[9]Mides!H1859&lt;=30),"X"," ")</f>
        <v xml:space="preserve"> </v>
      </c>
      <c r="I1868" s="94" t="str">
        <f>IF(AND([9]Mides!H1859&gt;=31,[9]Mides!H1859&lt;=60),"X","  ")</f>
        <v xml:space="preserve">  </v>
      </c>
      <c r="J1868" s="94" t="str">
        <f>IF([9]Mides!H1859&gt;60,"X", "  ")</f>
        <v xml:space="preserve">  </v>
      </c>
      <c r="K1868" s="96">
        <f>[9]Mides!N1859</f>
        <v>0</v>
      </c>
      <c r="L1868" s="96">
        <f>[9]Mides!K1859</f>
        <v>0</v>
      </c>
      <c r="M1868" s="96">
        <f>[9]Mides!L1859</f>
        <v>0</v>
      </c>
      <c r="N1868" s="96">
        <f>[9]Mides!M1859</f>
        <v>0</v>
      </c>
      <c r="O1868" s="96">
        <f t="shared" si="25"/>
        <v>0</v>
      </c>
      <c r="P1868" s="96">
        <f>[9]Mides!R1859</f>
        <v>0</v>
      </c>
      <c r="Q1868" s="96" t="str">
        <f>[9]Mides!S1859</f>
        <v>Poptún</v>
      </c>
    </row>
    <row r="1869" spans="2:17" ht="15" thickBot="1" x14ac:dyDescent="0.35">
      <c r="B1869" s="92">
        <f>[9]Mides!E1860</f>
        <v>0</v>
      </c>
      <c r="C1869" s="93">
        <f>[9]Mides!D1860</f>
        <v>0</v>
      </c>
      <c r="D1869" s="94" t="str">
        <f>IF([9]Mides!F1860=1,"X"," ")</f>
        <v xml:space="preserve"> </v>
      </c>
      <c r="E1869" s="94" t="str">
        <f>IF([9]Mides!F1860=2,"X"," ")</f>
        <v xml:space="preserve"> </v>
      </c>
      <c r="F1869" s="95">
        <f>[9]Mides!B1860</f>
        <v>0</v>
      </c>
      <c r="G1869" s="94" t="str">
        <f>IF(AND([9]Mides!H1860&gt;=1,[9]Mides!H1860&lt;=14),"X"," ")</f>
        <v xml:space="preserve"> </v>
      </c>
      <c r="H1869" s="94" t="str">
        <f>IF(AND([9]Mides!H1860&gt;=14,[9]Mides!H1860&lt;=30),"X"," ")</f>
        <v xml:space="preserve"> </v>
      </c>
      <c r="I1869" s="94" t="str">
        <f>IF(AND([9]Mides!H1860&gt;=31,[9]Mides!H1860&lt;=60),"X","  ")</f>
        <v xml:space="preserve">  </v>
      </c>
      <c r="J1869" s="94" t="str">
        <f>IF([9]Mides!H1860&gt;60,"X", "  ")</f>
        <v xml:space="preserve">  </v>
      </c>
      <c r="K1869" s="96">
        <f>[9]Mides!N1860</f>
        <v>0</v>
      </c>
      <c r="L1869" s="96">
        <f>[9]Mides!K1860</f>
        <v>0</v>
      </c>
      <c r="M1869" s="96">
        <f>[9]Mides!L1860</f>
        <v>0</v>
      </c>
      <c r="N1869" s="96">
        <f>[9]Mides!M1860</f>
        <v>0</v>
      </c>
      <c r="O1869" s="96">
        <f t="shared" si="25"/>
        <v>0</v>
      </c>
      <c r="P1869" s="96">
        <f>[9]Mides!R1860</f>
        <v>0</v>
      </c>
      <c r="Q1869" s="96" t="str">
        <f>[9]Mides!S1860</f>
        <v>Santa Ana</v>
      </c>
    </row>
    <row r="1870" spans="2:17" ht="15" thickBot="1" x14ac:dyDescent="0.35">
      <c r="B1870" s="92">
        <f>[9]Mides!E1861</f>
        <v>0</v>
      </c>
      <c r="C1870" s="93">
        <f>[9]Mides!D1861</f>
        <v>0</v>
      </c>
      <c r="D1870" s="94" t="str">
        <f>IF([9]Mides!F1861=1,"X"," ")</f>
        <v xml:space="preserve"> </v>
      </c>
      <c r="E1870" s="94" t="str">
        <f>IF([9]Mides!F1861=2,"X"," ")</f>
        <v xml:space="preserve"> </v>
      </c>
      <c r="F1870" s="95">
        <f>[9]Mides!B1861</f>
        <v>0</v>
      </c>
      <c r="G1870" s="94" t="str">
        <f>IF(AND([9]Mides!H1861&gt;=1,[9]Mides!H1861&lt;=14),"X"," ")</f>
        <v xml:space="preserve"> </v>
      </c>
      <c r="H1870" s="94" t="str">
        <f>IF(AND([9]Mides!H1861&gt;=14,[9]Mides!H1861&lt;=30),"X"," ")</f>
        <v xml:space="preserve"> </v>
      </c>
      <c r="I1870" s="94" t="str">
        <f>IF(AND([9]Mides!H1861&gt;=31,[9]Mides!H1861&lt;=60),"X","  ")</f>
        <v xml:space="preserve">  </v>
      </c>
      <c r="J1870" s="94" t="str">
        <f>IF([9]Mides!H1861&gt;60,"X", "  ")</f>
        <v xml:space="preserve">  </v>
      </c>
      <c r="K1870" s="96">
        <f>[9]Mides!N1861</f>
        <v>0</v>
      </c>
      <c r="L1870" s="96">
        <f>[9]Mides!K1861</f>
        <v>0</v>
      </c>
      <c r="M1870" s="96">
        <f>[9]Mides!L1861</f>
        <v>0</v>
      </c>
      <c r="N1870" s="96">
        <f>[9]Mides!M1861</f>
        <v>0</v>
      </c>
      <c r="O1870" s="96">
        <f t="shared" si="25"/>
        <v>0</v>
      </c>
      <c r="P1870" s="96">
        <f>[9]Mides!R1861</f>
        <v>0</v>
      </c>
      <c r="Q1870" s="96" t="str">
        <f>[9]Mides!S1861</f>
        <v>San Andrés</v>
      </c>
    </row>
    <row r="1871" spans="2:17" ht="15" thickBot="1" x14ac:dyDescent="0.35">
      <c r="B1871" s="92">
        <f>[9]Mides!E1862</f>
        <v>0</v>
      </c>
      <c r="C1871" s="93">
        <f>[9]Mides!D1862</f>
        <v>0</v>
      </c>
      <c r="D1871" s="94" t="str">
        <f>IF([9]Mides!F1862=1,"X"," ")</f>
        <v xml:space="preserve"> </v>
      </c>
      <c r="E1871" s="94" t="str">
        <f>IF([9]Mides!F1862=2,"X"," ")</f>
        <v xml:space="preserve"> </v>
      </c>
      <c r="F1871" s="95">
        <f>[9]Mides!B1862</f>
        <v>0</v>
      </c>
      <c r="G1871" s="94" t="str">
        <f>IF(AND([9]Mides!H1862&gt;=1,[9]Mides!H1862&lt;=14),"X"," ")</f>
        <v xml:space="preserve"> </v>
      </c>
      <c r="H1871" s="94" t="str">
        <f>IF(AND([9]Mides!H1862&gt;=14,[9]Mides!H1862&lt;=30),"X"," ")</f>
        <v xml:space="preserve"> </v>
      </c>
      <c r="I1871" s="94" t="str">
        <f>IF(AND([9]Mides!H1862&gt;=31,[9]Mides!H1862&lt;=60),"X","  ")</f>
        <v xml:space="preserve">  </v>
      </c>
      <c r="J1871" s="94" t="str">
        <f>IF([9]Mides!H1862&gt;60,"X", "  ")</f>
        <v xml:space="preserve">  </v>
      </c>
      <c r="K1871" s="96">
        <f>[9]Mides!N1862</f>
        <v>0</v>
      </c>
      <c r="L1871" s="96">
        <f>[9]Mides!K1862</f>
        <v>0</v>
      </c>
      <c r="M1871" s="96">
        <f>[9]Mides!L1862</f>
        <v>0</v>
      </c>
      <c r="N1871" s="96">
        <f>[9]Mides!M1862</f>
        <v>0</v>
      </c>
      <c r="O1871" s="96">
        <f t="shared" si="25"/>
        <v>0</v>
      </c>
      <c r="P1871" s="96">
        <f>[9]Mides!R1862</f>
        <v>0</v>
      </c>
      <c r="Q1871" s="96" t="str">
        <f>[9]Mides!S1862</f>
        <v>Sayaxché</v>
      </c>
    </row>
    <row r="1872" spans="2:17" ht="15" thickBot="1" x14ac:dyDescent="0.35">
      <c r="B1872" s="92" t="str">
        <f>[9]Mides!E1863</f>
        <v xml:space="preserve">Diego </v>
      </c>
      <c r="C1872" s="93" t="str">
        <f>[9]Mides!D1863</f>
        <v>Rivera</v>
      </c>
      <c r="D1872" s="94" t="str">
        <f>IF([9]Mides!F1863=1,"X"," ")</f>
        <v xml:space="preserve"> </v>
      </c>
      <c r="E1872" s="94" t="str">
        <f>IF([9]Mides!F1863=2,"X"," ")</f>
        <v>X</v>
      </c>
      <c r="F1872" s="95">
        <f>[9]Mides!B1863</f>
        <v>2028395670101</v>
      </c>
      <c r="G1872" s="94" t="str">
        <f>IF(AND([9]Mides!H1863&gt;=1,[9]Mides!H1863&lt;=14),"X"," ")</f>
        <v>X</v>
      </c>
      <c r="H1872" s="94" t="str">
        <f>IF(AND([9]Mides!H1863&gt;=14,[9]Mides!H1863&lt;=30),"X"," ")</f>
        <v xml:space="preserve"> </v>
      </c>
      <c r="I1872" s="94" t="str">
        <f>IF(AND([9]Mides!H1863&gt;=31,[9]Mides!H1863&lt;=60),"X","  ")</f>
        <v xml:space="preserve">  </v>
      </c>
      <c r="J1872" s="94" t="str">
        <f>IF([9]Mides!H1863&gt;60,"X", "  ")</f>
        <v xml:space="preserve">  </v>
      </c>
      <c r="K1872" s="96">
        <f>[9]Mides!N1863</f>
        <v>0</v>
      </c>
      <c r="L1872" s="96">
        <f>[9]Mides!K1863</f>
        <v>0</v>
      </c>
      <c r="M1872" s="96">
        <f>[9]Mides!L1863</f>
        <v>0</v>
      </c>
      <c r="N1872" s="96" t="str">
        <f>[9]Mides!M1863</f>
        <v>X</v>
      </c>
      <c r="O1872" s="96">
        <f t="shared" si="25"/>
        <v>0</v>
      </c>
      <c r="P1872" s="96" t="str">
        <f>[9]Mides!R1863</f>
        <v>Guatemala</v>
      </c>
      <c r="Q1872" s="96" t="str">
        <f>[9]Mides!S1863</f>
        <v>Guatemala</v>
      </c>
    </row>
    <row r="1873" spans="2:17" ht="15" thickBot="1" x14ac:dyDescent="0.35">
      <c r="B1873" s="92" t="str">
        <f>[9]Mides!E1864</f>
        <v>Genesis</v>
      </c>
      <c r="C1873" s="93" t="str">
        <f>[9]Mides!D1864</f>
        <v>Hernández</v>
      </c>
      <c r="D1873" s="94" t="str">
        <f>IF([9]Mides!F1864=1,"X"," ")</f>
        <v>X</v>
      </c>
      <c r="E1873" s="94" t="str">
        <f>IF([9]Mides!F1864=2,"X"," ")</f>
        <v xml:space="preserve"> </v>
      </c>
      <c r="F1873" s="95">
        <f>[9]Mides!B1864</f>
        <v>2101599790101</v>
      </c>
      <c r="G1873" s="94" t="str">
        <f>IF(AND([9]Mides!H1864&gt;=1,[9]Mides!H1864&lt;=14),"X"," ")</f>
        <v>X</v>
      </c>
      <c r="H1873" s="94" t="str">
        <f>IF(AND([9]Mides!H1864&gt;=14,[9]Mides!H1864&lt;=30),"X"," ")</f>
        <v xml:space="preserve"> </v>
      </c>
      <c r="I1873" s="94" t="str">
        <f>IF(AND([9]Mides!H1864&gt;=31,[9]Mides!H1864&lt;=60),"X","  ")</f>
        <v xml:space="preserve">  </v>
      </c>
      <c r="J1873" s="94" t="str">
        <f>IF([9]Mides!H1864&gt;60,"X", "  ")</f>
        <v xml:space="preserve">  </v>
      </c>
      <c r="K1873" s="96">
        <f>[9]Mides!N1864</f>
        <v>0</v>
      </c>
      <c r="L1873" s="96">
        <f>[9]Mides!K1864</f>
        <v>0</v>
      </c>
      <c r="M1873" s="96">
        <f>[9]Mides!L1864</f>
        <v>0</v>
      </c>
      <c r="N1873" s="96" t="str">
        <f>[9]Mides!M1864</f>
        <v>X</v>
      </c>
      <c r="O1873" s="96">
        <f t="shared" si="25"/>
        <v>0</v>
      </c>
      <c r="P1873" s="96" t="str">
        <f>[9]Mides!R1864</f>
        <v>Guatemala</v>
      </c>
      <c r="Q1873" s="96" t="str">
        <f>[9]Mides!S1864</f>
        <v>Guatemala</v>
      </c>
    </row>
    <row r="1874" spans="2:17" ht="15" thickBot="1" x14ac:dyDescent="0.35">
      <c r="B1874" s="92" t="str">
        <f>[9]Mides!E1865</f>
        <v xml:space="preserve">Juan </v>
      </c>
      <c r="C1874" s="93" t="str">
        <f>[9]Mides!D1865</f>
        <v>Pacajoj</v>
      </c>
      <c r="D1874" s="94" t="str">
        <f>IF([9]Mides!F1865=1,"X"," ")</f>
        <v xml:space="preserve"> </v>
      </c>
      <c r="E1874" s="94" t="str">
        <f>IF([9]Mides!F1865=2,"X"," ")</f>
        <v>X</v>
      </c>
      <c r="F1874" s="95">
        <f>[9]Mides!B1865</f>
        <v>3015159130101</v>
      </c>
      <c r="G1874" s="94" t="str">
        <f>IF(AND([9]Mides!H1865&gt;=1,[9]Mides!H1865&lt;=14),"X"," ")</f>
        <v>X</v>
      </c>
      <c r="H1874" s="94" t="str">
        <f>IF(AND([9]Mides!H1865&gt;=14,[9]Mides!H1865&lt;=30),"X"," ")</f>
        <v xml:space="preserve"> </v>
      </c>
      <c r="I1874" s="94" t="str">
        <f>IF(AND([9]Mides!H1865&gt;=31,[9]Mides!H1865&lt;=60),"X","  ")</f>
        <v xml:space="preserve">  </v>
      </c>
      <c r="J1874" s="94" t="str">
        <f>IF([9]Mides!H1865&gt;60,"X", "  ")</f>
        <v xml:space="preserve">  </v>
      </c>
      <c r="K1874" s="96">
        <f>[9]Mides!N1865</f>
        <v>0</v>
      </c>
      <c r="L1874" s="96">
        <f>[9]Mides!K1865</f>
        <v>0</v>
      </c>
      <c r="M1874" s="96">
        <f>[9]Mides!L1865</f>
        <v>0</v>
      </c>
      <c r="N1874" s="96" t="str">
        <f>[9]Mides!M1865</f>
        <v>X</v>
      </c>
      <c r="O1874" s="96">
        <f t="shared" si="25"/>
        <v>0</v>
      </c>
      <c r="P1874" s="96" t="str">
        <f>[9]Mides!R1865</f>
        <v>Guatemala</v>
      </c>
      <c r="Q1874" s="96" t="str">
        <f>[9]Mides!S1865</f>
        <v>Guatemala</v>
      </c>
    </row>
    <row r="1875" spans="2:17" ht="15" thickBot="1" x14ac:dyDescent="0.35">
      <c r="B1875" s="92" t="str">
        <f>[9]Mides!E1866</f>
        <v>Rudy</v>
      </c>
      <c r="C1875" s="93" t="str">
        <f>[9]Mides!D1866</f>
        <v>Natareno</v>
      </c>
      <c r="D1875" s="94" t="str">
        <f>IF([9]Mides!F1866=1,"X"," ")</f>
        <v xml:space="preserve"> </v>
      </c>
      <c r="E1875" s="94" t="str">
        <f>IF([9]Mides!F1866=2,"X"," ")</f>
        <v>X</v>
      </c>
      <c r="F1875" s="95">
        <f>[9]Mides!B1866</f>
        <v>2457552680101</v>
      </c>
      <c r="G1875" s="94" t="str">
        <f>IF(AND([9]Mides!H1866&gt;=1,[9]Mides!H1866&lt;=14),"X"," ")</f>
        <v>X</v>
      </c>
      <c r="H1875" s="94" t="str">
        <f>IF(AND([9]Mides!H1866&gt;=14,[9]Mides!H1866&lt;=30),"X"," ")</f>
        <v xml:space="preserve"> </v>
      </c>
      <c r="I1875" s="94" t="str">
        <f>IF(AND([9]Mides!H1866&gt;=31,[9]Mides!H1866&lt;=60),"X","  ")</f>
        <v xml:space="preserve">  </v>
      </c>
      <c r="J1875" s="94" t="str">
        <f>IF([9]Mides!H1866&gt;60,"X", "  ")</f>
        <v xml:space="preserve">  </v>
      </c>
      <c r="K1875" s="96">
        <f>[9]Mides!N1866</f>
        <v>0</v>
      </c>
      <c r="L1875" s="96">
        <f>[9]Mides!K1866</f>
        <v>0</v>
      </c>
      <c r="M1875" s="96">
        <f>[9]Mides!L1866</f>
        <v>0</v>
      </c>
      <c r="N1875" s="96" t="str">
        <f>[9]Mides!M1866</f>
        <v>X</v>
      </c>
      <c r="O1875" s="96">
        <f t="shared" si="25"/>
        <v>0</v>
      </c>
      <c r="P1875" s="96" t="str">
        <f>[9]Mides!R1866</f>
        <v>Guatemala</v>
      </c>
      <c r="Q1875" s="96" t="str">
        <f>[9]Mides!S1866</f>
        <v>Guatemala</v>
      </c>
    </row>
    <row r="1876" spans="2:17" ht="15" thickBot="1" x14ac:dyDescent="0.35">
      <c r="B1876" s="92" t="str">
        <f>[9]Mides!E1867</f>
        <v>José</v>
      </c>
      <c r="C1876" s="93" t="str">
        <f>[9]Mides!D1867</f>
        <v>Natareno</v>
      </c>
      <c r="D1876" s="94" t="str">
        <f>IF([9]Mides!F1867=1,"X"," ")</f>
        <v xml:space="preserve"> </v>
      </c>
      <c r="E1876" s="94" t="str">
        <f>IF([9]Mides!F1867=2,"X"," ")</f>
        <v>X</v>
      </c>
      <c r="F1876" s="95">
        <f>[9]Mides!B1867</f>
        <v>2042145640101</v>
      </c>
      <c r="G1876" s="94" t="str">
        <f>IF(AND([9]Mides!H1867&gt;=1,[9]Mides!H1867&lt;=14),"X"," ")</f>
        <v>X</v>
      </c>
      <c r="H1876" s="94" t="str">
        <f>IF(AND([9]Mides!H1867&gt;=14,[9]Mides!H1867&lt;=30),"X"," ")</f>
        <v xml:space="preserve"> </v>
      </c>
      <c r="I1876" s="94" t="str">
        <f>IF(AND([9]Mides!H1867&gt;=31,[9]Mides!H1867&lt;=60),"X","  ")</f>
        <v xml:space="preserve">  </v>
      </c>
      <c r="J1876" s="94" t="str">
        <f>IF([9]Mides!H1867&gt;60,"X", "  ")</f>
        <v xml:space="preserve">  </v>
      </c>
      <c r="K1876" s="96">
        <f>[9]Mides!N1867</f>
        <v>0</v>
      </c>
      <c r="L1876" s="96">
        <f>[9]Mides!K1867</f>
        <v>0</v>
      </c>
      <c r="M1876" s="96">
        <f>[9]Mides!L1867</f>
        <v>0</v>
      </c>
      <c r="N1876" s="96" t="str">
        <f>[9]Mides!M1867</f>
        <v>X</v>
      </c>
      <c r="O1876" s="96">
        <f t="shared" si="25"/>
        <v>0</v>
      </c>
      <c r="P1876" s="96" t="str">
        <f>[9]Mides!R1867</f>
        <v>Guatemala</v>
      </c>
      <c r="Q1876" s="96" t="str">
        <f>[9]Mides!S1867</f>
        <v>Guatemala</v>
      </c>
    </row>
    <row r="1877" spans="2:17" ht="15" thickBot="1" x14ac:dyDescent="0.35">
      <c r="B1877" s="92" t="str">
        <f>[9]Mides!E1868</f>
        <v>Enzo</v>
      </c>
      <c r="C1877" s="93" t="str">
        <f>[9]Mides!D1868</f>
        <v>Durán</v>
      </c>
      <c r="D1877" s="94" t="str">
        <f>IF([9]Mides!F1868=1,"X"," ")</f>
        <v xml:space="preserve"> </v>
      </c>
      <c r="E1877" s="94" t="str">
        <f>IF([9]Mides!F1868=2,"X"," ")</f>
        <v>X</v>
      </c>
      <c r="F1877" s="95">
        <f>[9]Mides!B1868</f>
        <v>0</v>
      </c>
      <c r="G1877" s="94" t="str">
        <f>IF(AND([9]Mides!H1868&gt;=1,[9]Mides!H1868&lt;=14),"X"," ")</f>
        <v>X</v>
      </c>
      <c r="H1877" s="94" t="str">
        <f>IF(AND([9]Mides!H1868&gt;=14,[9]Mides!H1868&lt;=30),"X"," ")</f>
        <v xml:space="preserve"> </v>
      </c>
      <c r="I1877" s="94" t="str">
        <f>IF(AND([9]Mides!H1868&gt;=31,[9]Mides!H1868&lt;=60),"X","  ")</f>
        <v xml:space="preserve">  </v>
      </c>
      <c r="J1877" s="94" t="str">
        <f>IF([9]Mides!H1868&gt;60,"X", "  ")</f>
        <v xml:space="preserve">  </v>
      </c>
      <c r="K1877" s="96">
        <f>[9]Mides!N1868</f>
        <v>0</v>
      </c>
      <c r="L1877" s="96">
        <f>[9]Mides!K1868</f>
        <v>0</v>
      </c>
      <c r="M1877" s="96">
        <f>[9]Mides!L1868</f>
        <v>0</v>
      </c>
      <c r="N1877" s="96" t="str">
        <f>[9]Mides!M1868</f>
        <v>X</v>
      </c>
      <c r="O1877" s="96">
        <f t="shared" si="25"/>
        <v>0</v>
      </c>
      <c r="P1877" s="96" t="str">
        <f>[9]Mides!R1868</f>
        <v>Guatemala</v>
      </c>
      <c r="Q1877" s="96" t="str">
        <f>[9]Mides!S1868</f>
        <v>Guatemala</v>
      </c>
    </row>
    <row r="1878" spans="2:17" ht="15" thickBot="1" x14ac:dyDescent="0.35">
      <c r="B1878" s="92" t="str">
        <f>[9]Mides!E1869</f>
        <v>Ethan</v>
      </c>
      <c r="C1878" s="93" t="str">
        <f>[9]Mides!D1869</f>
        <v>Hernández</v>
      </c>
      <c r="D1878" s="94" t="str">
        <f>IF([9]Mides!F1869=1,"X"," ")</f>
        <v xml:space="preserve"> </v>
      </c>
      <c r="E1878" s="94" t="str">
        <f>IF([9]Mides!F1869=2,"X"," ")</f>
        <v>X</v>
      </c>
      <c r="F1878" s="95">
        <f>[9]Mides!B1869</f>
        <v>2260953470101</v>
      </c>
      <c r="G1878" s="94" t="str">
        <f>IF(AND([9]Mides!H1869&gt;=1,[9]Mides!H1869&lt;=14),"X"," ")</f>
        <v>X</v>
      </c>
      <c r="H1878" s="94" t="str">
        <f>IF(AND([9]Mides!H1869&gt;=14,[9]Mides!H1869&lt;=30),"X"," ")</f>
        <v xml:space="preserve"> </v>
      </c>
      <c r="I1878" s="94" t="str">
        <f>IF(AND([9]Mides!H1869&gt;=31,[9]Mides!H1869&lt;=60),"X","  ")</f>
        <v xml:space="preserve">  </v>
      </c>
      <c r="J1878" s="94" t="str">
        <f>IF([9]Mides!H1869&gt;60,"X", "  ")</f>
        <v xml:space="preserve">  </v>
      </c>
      <c r="K1878" s="96">
        <f>[9]Mides!N1869</f>
        <v>0</v>
      </c>
      <c r="L1878" s="96">
        <f>[9]Mides!K1869</f>
        <v>0</v>
      </c>
      <c r="M1878" s="96">
        <f>[9]Mides!L1869</f>
        <v>0</v>
      </c>
      <c r="N1878" s="96" t="str">
        <f>[9]Mides!M1869</f>
        <v>X</v>
      </c>
      <c r="O1878" s="96">
        <f t="shared" si="25"/>
        <v>0</v>
      </c>
      <c r="P1878" s="96" t="str">
        <f>[9]Mides!R1869</f>
        <v>Guatemala</v>
      </c>
      <c r="Q1878" s="96" t="str">
        <f>[9]Mides!S1869</f>
        <v>Guatemala</v>
      </c>
    </row>
    <row r="1879" spans="2:17" ht="15" thickBot="1" x14ac:dyDescent="0.35">
      <c r="B1879" s="92" t="str">
        <f>[9]Mides!E1870</f>
        <v>Daniel</v>
      </c>
      <c r="C1879" s="93" t="str">
        <f>[9]Mides!D1870</f>
        <v>García</v>
      </c>
      <c r="D1879" s="94" t="str">
        <f>IF([9]Mides!F1870=1,"X"," ")</f>
        <v xml:space="preserve"> </v>
      </c>
      <c r="E1879" s="94" t="str">
        <f>IF([9]Mides!F1870=2,"X"," ")</f>
        <v>X</v>
      </c>
      <c r="F1879" s="95">
        <f>[9]Mides!B1870</f>
        <v>2065432710101</v>
      </c>
      <c r="G1879" s="94" t="str">
        <f>IF(AND([9]Mides!H1870&gt;=1,[9]Mides!H1870&lt;=14),"X"," ")</f>
        <v>X</v>
      </c>
      <c r="H1879" s="94" t="str">
        <f>IF(AND([9]Mides!H1870&gt;=14,[9]Mides!H1870&lt;=30),"X"," ")</f>
        <v xml:space="preserve"> </v>
      </c>
      <c r="I1879" s="94" t="str">
        <f>IF(AND([9]Mides!H1870&gt;=31,[9]Mides!H1870&lt;=60),"X","  ")</f>
        <v xml:space="preserve">  </v>
      </c>
      <c r="J1879" s="94" t="str">
        <f>IF([9]Mides!H1870&gt;60,"X", "  ")</f>
        <v xml:space="preserve">  </v>
      </c>
      <c r="K1879" s="96">
        <f>[9]Mides!N1870</f>
        <v>0</v>
      </c>
      <c r="L1879" s="96">
        <f>[9]Mides!K1870</f>
        <v>0</v>
      </c>
      <c r="M1879" s="96">
        <f>[9]Mides!L1870</f>
        <v>0</v>
      </c>
      <c r="N1879" s="96" t="str">
        <f>[9]Mides!M1870</f>
        <v>X</v>
      </c>
      <c r="O1879" s="96">
        <f t="shared" si="25"/>
        <v>0</v>
      </c>
      <c r="P1879" s="96" t="str">
        <f>[9]Mides!R1870</f>
        <v>Guatemala</v>
      </c>
      <c r="Q1879" s="96" t="str">
        <f>[9]Mides!S1870</f>
        <v>Guatemala</v>
      </c>
    </row>
    <row r="1880" spans="2:17" ht="15" thickBot="1" x14ac:dyDescent="0.35">
      <c r="B1880" s="92" t="str">
        <f>[9]Mides!E1871</f>
        <v>Katherine</v>
      </c>
      <c r="C1880" s="93" t="str">
        <f>[9]Mides!D1871</f>
        <v>Juárez</v>
      </c>
      <c r="D1880" s="94" t="str">
        <f>IF([9]Mides!F1871=1,"X"," ")</f>
        <v>X</v>
      </c>
      <c r="E1880" s="94" t="str">
        <f>IF([9]Mides!F1871=2,"X"," ")</f>
        <v xml:space="preserve"> </v>
      </c>
      <c r="F1880" s="95">
        <f>[9]Mides!B1871</f>
        <v>2007296240101</v>
      </c>
      <c r="G1880" s="94" t="str">
        <f>IF(AND([9]Mides!H1871&gt;=1,[9]Mides!H1871&lt;=14),"X"," ")</f>
        <v>X</v>
      </c>
      <c r="H1880" s="94" t="str">
        <f>IF(AND([9]Mides!H1871&gt;=14,[9]Mides!H1871&lt;=30),"X"," ")</f>
        <v xml:space="preserve"> </v>
      </c>
      <c r="I1880" s="94" t="str">
        <f>IF(AND([9]Mides!H1871&gt;=31,[9]Mides!H1871&lt;=60),"X","  ")</f>
        <v xml:space="preserve">  </v>
      </c>
      <c r="J1880" s="94" t="str">
        <f>IF([9]Mides!H1871&gt;60,"X", "  ")</f>
        <v xml:space="preserve">  </v>
      </c>
      <c r="K1880" s="96">
        <f>[9]Mides!N1871</f>
        <v>0</v>
      </c>
      <c r="L1880" s="96">
        <f>[9]Mides!K1871</f>
        <v>0</v>
      </c>
      <c r="M1880" s="96">
        <f>[9]Mides!L1871</f>
        <v>0</v>
      </c>
      <c r="N1880" s="96" t="str">
        <f>[9]Mides!M1871</f>
        <v>X</v>
      </c>
      <c r="O1880" s="96">
        <f t="shared" si="25"/>
        <v>0</v>
      </c>
      <c r="P1880" s="96" t="str">
        <f>[9]Mides!R1871</f>
        <v>Guatemala</v>
      </c>
      <c r="Q1880" s="96" t="str">
        <f>[9]Mides!S1871</f>
        <v>Guatemala</v>
      </c>
    </row>
    <row r="1881" spans="2:17" ht="15" thickBot="1" x14ac:dyDescent="0.35">
      <c r="B1881" s="92" t="str">
        <f>[9]Mides!E1872</f>
        <v>Lilian</v>
      </c>
      <c r="C1881" s="93" t="str">
        <f>[9]Mides!D1872</f>
        <v>Juárez</v>
      </c>
      <c r="D1881" s="94" t="str">
        <f>IF([9]Mides!F1872=1,"X"," ")</f>
        <v>X</v>
      </c>
      <c r="E1881" s="94" t="str">
        <f>IF([9]Mides!F1872=2,"X"," ")</f>
        <v xml:space="preserve"> </v>
      </c>
      <c r="F1881" s="95">
        <f>[9]Mides!B1872</f>
        <v>2098118970101</v>
      </c>
      <c r="G1881" s="94" t="str">
        <f>IF(AND([9]Mides!H1872&gt;=1,[9]Mides!H1872&lt;=14),"X"," ")</f>
        <v>X</v>
      </c>
      <c r="H1881" s="94" t="str">
        <f>IF(AND([9]Mides!H1872&gt;=14,[9]Mides!H1872&lt;=30),"X"," ")</f>
        <v xml:space="preserve"> </v>
      </c>
      <c r="I1881" s="94" t="str">
        <f>IF(AND([9]Mides!H1872&gt;=31,[9]Mides!H1872&lt;=60),"X","  ")</f>
        <v xml:space="preserve">  </v>
      </c>
      <c r="J1881" s="94" t="str">
        <f>IF([9]Mides!H1872&gt;60,"X", "  ")</f>
        <v xml:space="preserve">  </v>
      </c>
      <c r="K1881" s="96">
        <f>[9]Mides!N1872</f>
        <v>0</v>
      </c>
      <c r="L1881" s="96">
        <f>[9]Mides!K1872</f>
        <v>0</v>
      </c>
      <c r="M1881" s="96">
        <f>[9]Mides!L1872</f>
        <v>0</v>
      </c>
      <c r="N1881" s="96" t="str">
        <f>[9]Mides!M1872</f>
        <v>X</v>
      </c>
      <c r="O1881" s="96">
        <f t="shared" si="25"/>
        <v>0</v>
      </c>
      <c r="P1881" s="96" t="str">
        <f>[9]Mides!R1872</f>
        <v>Guatemala</v>
      </c>
      <c r="Q1881" s="96" t="str">
        <f>[9]Mides!S1872</f>
        <v>Guatemala</v>
      </c>
    </row>
    <row r="1882" spans="2:17" ht="15" thickBot="1" x14ac:dyDescent="0.35">
      <c r="B1882" s="92" t="str">
        <f>[9]Mides!E1873</f>
        <v xml:space="preserve">Angel </v>
      </c>
      <c r="C1882" s="93" t="str">
        <f>[9]Mides!D1873</f>
        <v>Guzman</v>
      </c>
      <c r="D1882" s="94" t="str">
        <f>IF([9]Mides!F1873=1,"X"," ")</f>
        <v xml:space="preserve"> </v>
      </c>
      <c r="E1882" s="94" t="str">
        <f>IF([9]Mides!F1873=2,"X"," ")</f>
        <v>X</v>
      </c>
      <c r="F1882" s="95">
        <f>[9]Mides!B1873</f>
        <v>0</v>
      </c>
      <c r="G1882" s="94" t="str">
        <f>IF(AND([9]Mides!H1873&gt;=1,[9]Mides!H1873&lt;=14),"X"," ")</f>
        <v>X</v>
      </c>
      <c r="H1882" s="94" t="str">
        <f>IF(AND([9]Mides!H1873&gt;=14,[9]Mides!H1873&lt;=30),"X"," ")</f>
        <v xml:space="preserve"> </v>
      </c>
      <c r="I1882" s="94" t="str">
        <f>IF(AND([9]Mides!H1873&gt;=31,[9]Mides!H1873&lt;=60),"X","  ")</f>
        <v xml:space="preserve">  </v>
      </c>
      <c r="J1882" s="94" t="str">
        <f>IF([9]Mides!H1873&gt;60,"X", "  ")</f>
        <v xml:space="preserve">  </v>
      </c>
      <c r="K1882" s="96">
        <f>[9]Mides!N1873</f>
        <v>0</v>
      </c>
      <c r="L1882" s="96">
        <f>[9]Mides!K1873</f>
        <v>0</v>
      </c>
      <c r="M1882" s="96">
        <f>[9]Mides!L1873</f>
        <v>0</v>
      </c>
      <c r="N1882" s="96" t="str">
        <f>[9]Mides!M1873</f>
        <v>X</v>
      </c>
      <c r="O1882" s="96">
        <f t="shared" si="25"/>
        <v>0</v>
      </c>
      <c r="P1882" s="96" t="str">
        <f>[9]Mides!R1873</f>
        <v>Guatemala</v>
      </c>
      <c r="Q1882" s="96" t="str">
        <f>[9]Mides!S1873</f>
        <v>Guatemala</v>
      </c>
    </row>
    <row r="1883" spans="2:17" ht="15" thickBot="1" x14ac:dyDescent="0.35">
      <c r="B1883" s="92" t="str">
        <f>[9]Mides!E1874</f>
        <v>Karen</v>
      </c>
      <c r="C1883" s="93" t="str">
        <f>[9]Mides!D1874</f>
        <v>Segura</v>
      </c>
      <c r="D1883" s="94" t="str">
        <f>IF([9]Mides!F1874=1,"X"," ")</f>
        <v>X</v>
      </c>
      <c r="E1883" s="94" t="str">
        <f>IF([9]Mides!F1874=2,"X"," ")</f>
        <v xml:space="preserve"> </v>
      </c>
      <c r="F1883" s="95">
        <f>[9]Mides!B1874</f>
        <v>2007717870101</v>
      </c>
      <c r="G1883" s="94" t="str">
        <f>IF(AND([9]Mides!H1874&gt;=1,[9]Mides!H1874&lt;=14),"X"," ")</f>
        <v>X</v>
      </c>
      <c r="H1883" s="94" t="str">
        <f>IF(AND([9]Mides!H1874&gt;=14,[9]Mides!H1874&lt;=30),"X"," ")</f>
        <v xml:space="preserve"> </v>
      </c>
      <c r="I1883" s="94" t="str">
        <f>IF(AND([9]Mides!H1874&gt;=31,[9]Mides!H1874&lt;=60),"X","  ")</f>
        <v xml:space="preserve">  </v>
      </c>
      <c r="J1883" s="94" t="str">
        <f>IF([9]Mides!H1874&gt;60,"X", "  ")</f>
        <v xml:space="preserve">  </v>
      </c>
      <c r="K1883" s="96">
        <f>[9]Mides!N1874</f>
        <v>0</v>
      </c>
      <c r="L1883" s="96">
        <f>[9]Mides!K1874</f>
        <v>0</v>
      </c>
      <c r="M1883" s="96">
        <f>[9]Mides!L1874</f>
        <v>0</v>
      </c>
      <c r="N1883" s="96" t="str">
        <f>[9]Mides!M1874</f>
        <v>X</v>
      </c>
      <c r="O1883" s="96">
        <f t="shared" si="25"/>
        <v>0</v>
      </c>
      <c r="P1883" s="96" t="str">
        <f>[9]Mides!R1874</f>
        <v>Guatemala</v>
      </c>
      <c r="Q1883" s="96" t="str">
        <f>[9]Mides!S1874</f>
        <v>Guatemala</v>
      </c>
    </row>
    <row r="1884" spans="2:17" ht="15" thickBot="1" x14ac:dyDescent="0.35">
      <c r="B1884" s="92" t="str">
        <f>[9]Mides!E1875</f>
        <v xml:space="preserve">Javier </v>
      </c>
      <c r="C1884" s="93" t="str">
        <f>[9]Mides!D1875</f>
        <v>Montes de Oca</v>
      </c>
      <c r="D1884" s="94" t="str">
        <f>IF([9]Mides!F1875=1,"X"," ")</f>
        <v xml:space="preserve"> </v>
      </c>
      <c r="E1884" s="94" t="str">
        <f>IF([9]Mides!F1875=2,"X"," ")</f>
        <v>X</v>
      </c>
      <c r="F1884" s="95">
        <f>[9]Mides!B1875</f>
        <v>3652453560101</v>
      </c>
      <c r="G1884" s="94" t="str">
        <f>IF(AND([9]Mides!H1875&gt;=1,[9]Mides!H1875&lt;=14),"X"," ")</f>
        <v>X</v>
      </c>
      <c r="H1884" s="94" t="str">
        <f>IF(AND([9]Mides!H1875&gt;=14,[9]Mides!H1875&lt;=30),"X"," ")</f>
        <v xml:space="preserve"> </v>
      </c>
      <c r="I1884" s="94" t="str">
        <f>IF(AND([9]Mides!H1875&gt;=31,[9]Mides!H1875&lt;=60),"X","  ")</f>
        <v xml:space="preserve">  </v>
      </c>
      <c r="J1884" s="94" t="str">
        <f>IF([9]Mides!H1875&gt;60,"X", "  ")</f>
        <v xml:space="preserve">  </v>
      </c>
      <c r="K1884" s="96">
        <f>[9]Mides!N1875</f>
        <v>0</v>
      </c>
      <c r="L1884" s="96">
        <f>[9]Mides!K1875</f>
        <v>0</v>
      </c>
      <c r="M1884" s="96">
        <f>[9]Mides!L1875</f>
        <v>0</v>
      </c>
      <c r="N1884" s="96" t="str">
        <f>[9]Mides!M1875</f>
        <v>X</v>
      </c>
      <c r="O1884" s="96">
        <f t="shared" si="25"/>
        <v>0</v>
      </c>
      <c r="P1884" s="96" t="str">
        <f>[9]Mides!R1875</f>
        <v>Guatemala</v>
      </c>
      <c r="Q1884" s="96" t="str">
        <f>[9]Mides!S1875</f>
        <v>Guatemala</v>
      </c>
    </row>
    <row r="1885" spans="2:17" ht="15" thickBot="1" x14ac:dyDescent="0.35">
      <c r="B1885" s="92" t="str">
        <f>[9]Mides!E1876</f>
        <v xml:space="preserve">Melisa </v>
      </c>
      <c r="C1885" s="93" t="str">
        <f>[9]Mides!D1876</f>
        <v>Vides</v>
      </c>
      <c r="D1885" s="94" t="str">
        <f>IF([9]Mides!F1876=1,"X"," ")</f>
        <v>X</v>
      </c>
      <c r="E1885" s="94" t="str">
        <f>IF([9]Mides!F1876=2,"X"," ")</f>
        <v xml:space="preserve"> </v>
      </c>
      <c r="F1885" s="95">
        <f>[9]Mides!B1876</f>
        <v>2751419420101</v>
      </c>
      <c r="G1885" s="94" t="str">
        <f>IF(AND([9]Mides!H1876&gt;=1,[9]Mides!H1876&lt;=14),"X"," ")</f>
        <v>X</v>
      </c>
      <c r="H1885" s="94" t="str">
        <f>IF(AND([9]Mides!H1876&gt;=14,[9]Mides!H1876&lt;=30),"X"," ")</f>
        <v>X</v>
      </c>
      <c r="I1885" s="94" t="str">
        <f>IF(AND([9]Mides!H1876&gt;=31,[9]Mides!H1876&lt;=60),"X","  ")</f>
        <v xml:space="preserve">  </v>
      </c>
      <c r="J1885" s="94" t="str">
        <f>IF([9]Mides!H1876&gt;60,"X", "  ")</f>
        <v xml:space="preserve">  </v>
      </c>
      <c r="K1885" s="96">
        <f>[9]Mides!N1876</f>
        <v>0</v>
      </c>
      <c r="L1885" s="96">
        <f>[9]Mides!K1876</f>
        <v>0</v>
      </c>
      <c r="M1885" s="96">
        <f>[9]Mides!L1876</f>
        <v>0</v>
      </c>
      <c r="N1885" s="96" t="str">
        <f>[9]Mides!M1876</f>
        <v>X</v>
      </c>
      <c r="O1885" s="96">
        <f t="shared" si="25"/>
        <v>0</v>
      </c>
      <c r="P1885" s="96" t="str">
        <f>[9]Mides!R1876</f>
        <v>Guatemala</v>
      </c>
      <c r="Q1885" s="96" t="str">
        <f>[9]Mides!S1876</f>
        <v>Guatemala</v>
      </c>
    </row>
    <row r="1886" spans="2:17" ht="15" thickBot="1" x14ac:dyDescent="0.35">
      <c r="B1886" s="92" t="str">
        <f>[9]Mides!E1877</f>
        <v>Diana</v>
      </c>
      <c r="C1886" s="93" t="str">
        <f>[9]Mides!D1877</f>
        <v>Vides</v>
      </c>
      <c r="D1886" s="94" t="str">
        <f>IF([9]Mides!F1877=1,"X"," ")</f>
        <v>X</v>
      </c>
      <c r="E1886" s="94" t="str">
        <f>IF([9]Mides!F1877=2,"X"," ")</f>
        <v xml:space="preserve"> </v>
      </c>
      <c r="F1886" s="95">
        <f>[9]Mides!B1877</f>
        <v>2747339270101</v>
      </c>
      <c r="G1886" s="94" t="str">
        <f>IF(AND([9]Mides!H1877&gt;=1,[9]Mides!H1877&lt;=14),"X"," ")</f>
        <v>X</v>
      </c>
      <c r="H1886" s="94" t="str">
        <f>IF(AND([9]Mides!H1877&gt;=14,[9]Mides!H1877&lt;=30),"X"," ")</f>
        <v xml:space="preserve"> </v>
      </c>
      <c r="I1886" s="94" t="str">
        <f>IF(AND([9]Mides!H1877&gt;=31,[9]Mides!H1877&lt;=60),"X","  ")</f>
        <v xml:space="preserve">  </v>
      </c>
      <c r="J1886" s="94" t="str">
        <f>IF([9]Mides!H1877&gt;60,"X", "  ")</f>
        <v xml:space="preserve">  </v>
      </c>
      <c r="K1886" s="96">
        <f>[9]Mides!N1877</f>
        <v>0</v>
      </c>
      <c r="L1886" s="96">
        <f>[9]Mides!K1877</f>
        <v>0</v>
      </c>
      <c r="M1886" s="96">
        <f>[9]Mides!L1877</f>
        <v>0</v>
      </c>
      <c r="N1886" s="96" t="str">
        <f>[9]Mides!M1877</f>
        <v>X</v>
      </c>
      <c r="O1886" s="96">
        <f t="shared" si="25"/>
        <v>0</v>
      </c>
      <c r="P1886" s="96" t="str">
        <f>[9]Mides!R1877</f>
        <v>Guatemala</v>
      </c>
      <c r="Q1886" s="96" t="str">
        <f>[9]Mides!S1877</f>
        <v>Guatemala</v>
      </c>
    </row>
    <row r="1887" spans="2:17" ht="15" thickBot="1" x14ac:dyDescent="0.35">
      <c r="B1887" s="92" t="str">
        <f>[9]Mides!E1878</f>
        <v>Ernesto</v>
      </c>
      <c r="C1887" s="93" t="str">
        <f>[9]Mides!D1878</f>
        <v>Och</v>
      </c>
      <c r="D1887" s="94" t="str">
        <f>IF([9]Mides!F1878=1,"X"," ")</f>
        <v xml:space="preserve"> </v>
      </c>
      <c r="E1887" s="94" t="str">
        <f>IF([9]Mides!F1878=2,"X"," ")</f>
        <v>X</v>
      </c>
      <c r="F1887" s="95">
        <f>[9]Mides!B1878</f>
        <v>3244634210801</v>
      </c>
      <c r="G1887" s="94" t="str">
        <f>IF(AND([9]Mides!H1878&gt;=1,[9]Mides!H1878&lt;=14),"X"," ")</f>
        <v>X</v>
      </c>
      <c r="H1887" s="94" t="str">
        <f>IF(AND([9]Mides!H1878&gt;=14,[9]Mides!H1878&lt;=30),"X"," ")</f>
        <v xml:space="preserve"> </v>
      </c>
      <c r="I1887" s="94" t="str">
        <f>IF(AND([9]Mides!H1878&gt;=31,[9]Mides!H1878&lt;=60),"X","  ")</f>
        <v xml:space="preserve">  </v>
      </c>
      <c r="J1887" s="94" t="str">
        <f>IF([9]Mides!H1878&gt;60,"X", "  ")</f>
        <v xml:space="preserve">  </v>
      </c>
      <c r="K1887" s="96">
        <f>[9]Mides!N1878</f>
        <v>0</v>
      </c>
      <c r="L1887" s="96">
        <f>[9]Mides!K1878</f>
        <v>0</v>
      </c>
      <c r="M1887" s="96">
        <f>[9]Mides!L1878</f>
        <v>0</v>
      </c>
      <c r="N1887" s="96" t="str">
        <f>[9]Mides!M1878</f>
        <v>X</v>
      </c>
      <c r="O1887" s="96">
        <f t="shared" si="25"/>
        <v>0</v>
      </c>
      <c r="P1887" s="96" t="str">
        <f>[9]Mides!R1878</f>
        <v>Guatemala</v>
      </c>
      <c r="Q1887" s="96" t="str">
        <f>[9]Mides!S1878</f>
        <v>Guatemala</v>
      </c>
    </row>
    <row r="1888" spans="2:17" ht="15" thickBot="1" x14ac:dyDescent="0.35">
      <c r="B1888" s="92" t="str">
        <f>[9]Mides!E1879</f>
        <v>Hugo</v>
      </c>
      <c r="C1888" s="93" t="str">
        <f>[9]Mides!D1879</f>
        <v>Chinchilla</v>
      </c>
      <c r="D1888" s="94" t="str">
        <f>IF([9]Mides!F1879=1,"X"," ")</f>
        <v xml:space="preserve"> </v>
      </c>
      <c r="E1888" s="94" t="str">
        <f>IF([9]Mides!F1879=2,"X"," ")</f>
        <v>X</v>
      </c>
      <c r="F1888" s="95">
        <f>[9]Mides!B1879</f>
        <v>3555944040101</v>
      </c>
      <c r="G1888" s="94" t="str">
        <f>IF(AND([9]Mides!H1879&gt;=1,[9]Mides!H1879&lt;=14),"X"," ")</f>
        <v>X</v>
      </c>
      <c r="H1888" s="94" t="str">
        <f>IF(AND([9]Mides!H1879&gt;=14,[9]Mides!H1879&lt;=30),"X"," ")</f>
        <v xml:space="preserve"> </v>
      </c>
      <c r="I1888" s="94" t="str">
        <f>IF(AND([9]Mides!H1879&gt;=31,[9]Mides!H1879&lt;=60),"X","  ")</f>
        <v xml:space="preserve">  </v>
      </c>
      <c r="J1888" s="94" t="str">
        <f>IF([9]Mides!H1879&gt;60,"X", "  ")</f>
        <v xml:space="preserve">  </v>
      </c>
      <c r="K1888" s="96">
        <f>[9]Mides!N1879</f>
        <v>0</v>
      </c>
      <c r="L1888" s="96">
        <f>[9]Mides!K1879</f>
        <v>0</v>
      </c>
      <c r="M1888" s="96">
        <f>[9]Mides!L1879</f>
        <v>0</v>
      </c>
      <c r="N1888" s="96" t="str">
        <f>[9]Mides!M1879</f>
        <v>X</v>
      </c>
      <c r="O1888" s="96">
        <f t="shared" si="25"/>
        <v>0</v>
      </c>
      <c r="P1888" s="96" t="str">
        <f>[9]Mides!R1879</f>
        <v>Guatemala</v>
      </c>
      <c r="Q1888" s="96" t="str">
        <f>[9]Mides!S1879</f>
        <v>Guatemala</v>
      </c>
    </row>
    <row r="1889" spans="2:17" ht="15" thickBot="1" x14ac:dyDescent="0.35">
      <c r="B1889" s="92" t="str">
        <f>[9]Mides!E1880</f>
        <v xml:space="preserve">Angél </v>
      </c>
      <c r="C1889" s="93" t="str">
        <f>[9]Mides!D1880</f>
        <v>Donis</v>
      </c>
      <c r="D1889" s="94" t="str">
        <f>IF([9]Mides!F1880=1,"X"," ")</f>
        <v xml:space="preserve"> </v>
      </c>
      <c r="E1889" s="94" t="str">
        <f>IF([9]Mides!F1880=2,"X"," ")</f>
        <v>X</v>
      </c>
      <c r="F1889" s="95">
        <f>[9]Mides!B1880</f>
        <v>3608809830101</v>
      </c>
      <c r="G1889" s="94" t="str">
        <f>IF(AND([9]Mides!H1880&gt;=1,[9]Mides!H1880&lt;=14),"X"," ")</f>
        <v>X</v>
      </c>
      <c r="H1889" s="94" t="str">
        <f>IF(AND([9]Mides!H1880&gt;=14,[9]Mides!H1880&lt;=30),"X"," ")</f>
        <v xml:space="preserve"> </v>
      </c>
      <c r="I1889" s="94" t="str">
        <f>IF(AND([9]Mides!H1880&gt;=31,[9]Mides!H1880&lt;=60),"X","  ")</f>
        <v xml:space="preserve">  </v>
      </c>
      <c r="J1889" s="94" t="str">
        <f>IF([9]Mides!H1880&gt;60,"X", "  ")</f>
        <v xml:space="preserve">  </v>
      </c>
      <c r="K1889" s="96">
        <f>[9]Mides!N1880</f>
        <v>0</v>
      </c>
      <c r="L1889" s="96">
        <f>[9]Mides!K1880</f>
        <v>0</v>
      </c>
      <c r="M1889" s="96">
        <f>[9]Mides!L1880</f>
        <v>0</v>
      </c>
      <c r="N1889" s="96" t="str">
        <f>[9]Mides!M1880</f>
        <v>X</v>
      </c>
      <c r="O1889" s="96">
        <f t="shared" si="25"/>
        <v>0</v>
      </c>
      <c r="P1889" s="96" t="str">
        <f>[9]Mides!R1880</f>
        <v>Guatemala</v>
      </c>
      <c r="Q1889" s="96" t="str">
        <f>[9]Mides!S1880</f>
        <v>Guatemala</v>
      </c>
    </row>
    <row r="1890" spans="2:17" ht="15" thickBot="1" x14ac:dyDescent="0.35">
      <c r="B1890" s="92" t="str">
        <f>[9]Mides!E1881</f>
        <v>Oscar</v>
      </c>
      <c r="C1890" s="93" t="str">
        <f>[9]Mides!D1881</f>
        <v>Vásquez</v>
      </c>
      <c r="D1890" s="94" t="str">
        <f>IF([9]Mides!F1881=1,"X"," ")</f>
        <v xml:space="preserve"> </v>
      </c>
      <c r="E1890" s="94" t="str">
        <f>IF([9]Mides!F1881=2,"X"," ")</f>
        <v>X</v>
      </c>
      <c r="F1890" s="95">
        <f>[9]Mides!B1881</f>
        <v>0</v>
      </c>
      <c r="G1890" s="94" t="str">
        <f>IF(AND([9]Mides!H1881&gt;=1,[9]Mides!H1881&lt;=14),"X"," ")</f>
        <v>X</v>
      </c>
      <c r="H1890" s="94" t="str">
        <f>IF(AND([9]Mides!H1881&gt;=14,[9]Mides!H1881&lt;=30),"X"," ")</f>
        <v>X</v>
      </c>
      <c r="I1890" s="94" t="str">
        <f>IF(AND([9]Mides!H1881&gt;=31,[9]Mides!H1881&lt;=60),"X","  ")</f>
        <v xml:space="preserve">  </v>
      </c>
      <c r="J1890" s="94" t="str">
        <f>IF([9]Mides!H1881&gt;60,"X", "  ")</f>
        <v xml:space="preserve">  </v>
      </c>
      <c r="K1890" s="96">
        <f>[9]Mides!N1881</f>
        <v>0</v>
      </c>
      <c r="L1890" s="96">
        <f>[9]Mides!K1881</f>
        <v>0</v>
      </c>
      <c r="M1890" s="96">
        <f>[9]Mides!L1881</f>
        <v>0</v>
      </c>
      <c r="N1890" s="96" t="str">
        <f>[9]Mides!M1881</f>
        <v>X</v>
      </c>
      <c r="O1890" s="96">
        <f t="shared" si="25"/>
        <v>0</v>
      </c>
      <c r="P1890" s="96" t="str">
        <f>[9]Mides!R1881</f>
        <v>Guatemala</v>
      </c>
      <c r="Q1890" s="96" t="str">
        <f>[9]Mides!S1881</f>
        <v>Guatemala</v>
      </c>
    </row>
    <row r="1891" spans="2:17" ht="15" thickBot="1" x14ac:dyDescent="0.35">
      <c r="B1891" s="92" t="str">
        <f>[9]Mides!E1882</f>
        <v>Eduardo</v>
      </c>
      <c r="C1891" s="93" t="str">
        <f>[9]Mides!D1882</f>
        <v>Arrecis</v>
      </c>
      <c r="D1891" s="94" t="str">
        <f>IF([9]Mides!F1882=1,"X"," ")</f>
        <v xml:space="preserve"> </v>
      </c>
      <c r="E1891" s="94" t="str">
        <f>IF([9]Mides!F1882=2,"X"," ")</f>
        <v>X</v>
      </c>
      <c r="F1891" s="95">
        <f>[9]Mides!B1882</f>
        <v>2397283190301</v>
      </c>
      <c r="G1891" s="94" t="str">
        <f>IF(AND([9]Mides!H1882&gt;=1,[9]Mides!H1882&lt;=14),"X"," ")</f>
        <v>X</v>
      </c>
      <c r="H1891" s="94" t="str">
        <f>IF(AND([9]Mides!H1882&gt;=14,[9]Mides!H1882&lt;=30),"X"," ")</f>
        <v xml:space="preserve"> </v>
      </c>
      <c r="I1891" s="94" t="str">
        <f>IF(AND([9]Mides!H1882&gt;=31,[9]Mides!H1882&lt;=60),"X","  ")</f>
        <v xml:space="preserve">  </v>
      </c>
      <c r="J1891" s="94" t="str">
        <f>IF([9]Mides!H1882&gt;60,"X", "  ")</f>
        <v xml:space="preserve">  </v>
      </c>
      <c r="K1891" s="96">
        <f>[9]Mides!N1882</f>
        <v>0</v>
      </c>
      <c r="L1891" s="96">
        <f>[9]Mides!K1882</f>
        <v>0</v>
      </c>
      <c r="M1891" s="96">
        <f>[9]Mides!L1882</f>
        <v>0</v>
      </c>
      <c r="N1891" s="96" t="str">
        <f>[9]Mides!M1882</f>
        <v>X</v>
      </c>
      <c r="O1891" s="96">
        <f t="shared" si="25"/>
        <v>0</v>
      </c>
      <c r="P1891" s="96" t="str">
        <f>[9]Mides!R1882</f>
        <v>Guatemala</v>
      </c>
      <c r="Q1891" s="96" t="str">
        <f>[9]Mides!S1882</f>
        <v>Guatemala</v>
      </c>
    </row>
    <row r="1892" spans="2:17" ht="15" thickBot="1" x14ac:dyDescent="0.35">
      <c r="B1892" s="92" t="str">
        <f>[9]Mides!E1883</f>
        <v>Oscar</v>
      </c>
      <c r="C1892" s="93" t="str">
        <f>[9]Mides!D1883</f>
        <v>Guzman</v>
      </c>
      <c r="D1892" s="94" t="str">
        <f>IF([9]Mides!F1883=1,"X"," ")</f>
        <v xml:space="preserve"> </v>
      </c>
      <c r="E1892" s="94" t="str">
        <f>IF([9]Mides!F1883=2,"X"," ")</f>
        <v>X</v>
      </c>
      <c r="F1892" s="95">
        <f>[9]Mides!B1883</f>
        <v>2996258930101</v>
      </c>
      <c r="G1892" s="94" t="str">
        <f>IF(AND([9]Mides!H1883&gt;=1,[9]Mides!H1883&lt;=14),"X"," ")</f>
        <v>X</v>
      </c>
      <c r="H1892" s="94" t="str">
        <f>IF(AND([9]Mides!H1883&gt;=14,[9]Mides!H1883&lt;=30),"X"," ")</f>
        <v xml:space="preserve"> </v>
      </c>
      <c r="I1892" s="94" t="str">
        <f>IF(AND([9]Mides!H1883&gt;=31,[9]Mides!H1883&lt;=60),"X","  ")</f>
        <v xml:space="preserve">  </v>
      </c>
      <c r="J1892" s="94" t="str">
        <f>IF([9]Mides!H1883&gt;60,"X", "  ")</f>
        <v xml:space="preserve">  </v>
      </c>
      <c r="K1892" s="96">
        <f>[9]Mides!N1883</f>
        <v>0</v>
      </c>
      <c r="L1892" s="96">
        <f>[9]Mides!K1883</f>
        <v>0</v>
      </c>
      <c r="M1892" s="96">
        <f>[9]Mides!L1883</f>
        <v>0</v>
      </c>
      <c r="N1892" s="96" t="str">
        <f>[9]Mides!M1883</f>
        <v>X</v>
      </c>
      <c r="O1892" s="96">
        <f t="shared" si="25"/>
        <v>0</v>
      </c>
      <c r="P1892" s="96" t="str">
        <f>[9]Mides!R1883</f>
        <v>Guatemala</v>
      </c>
      <c r="Q1892" s="96" t="str">
        <f>[9]Mides!S1883</f>
        <v>Guatemala</v>
      </c>
    </row>
    <row r="1893" spans="2:17" ht="15" thickBot="1" x14ac:dyDescent="0.35">
      <c r="B1893" s="92" t="str">
        <f>[9]Mides!E1884</f>
        <v>Jhonatan</v>
      </c>
      <c r="C1893" s="93" t="str">
        <f>[9]Mides!D1884</f>
        <v>Franco</v>
      </c>
      <c r="D1893" s="94" t="str">
        <f>IF([9]Mides!F1884=1,"X"," ")</f>
        <v xml:space="preserve"> </v>
      </c>
      <c r="E1893" s="94" t="str">
        <f>IF([9]Mides!F1884=2,"X"," ")</f>
        <v>X</v>
      </c>
      <c r="F1893" s="95">
        <f>[9]Mides!B1884</f>
        <v>0</v>
      </c>
      <c r="G1893" s="94" t="str">
        <f>IF(AND([9]Mides!H1884&gt;=1,[9]Mides!H1884&lt;=14),"X"," ")</f>
        <v>X</v>
      </c>
      <c r="H1893" s="94" t="str">
        <f>IF(AND([9]Mides!H1884&gt;=14,[9]Mides!H1884&lt;=30),"X"," ")</f>
        <v xml:space="preserve"> </v>
      </c>
      <c r="I1893" s="94" t="str">
        <f>IF(AND([9]Mides!H1884&gt;=31,[9]Mides!H1884&lt;=60),"X","  ")</f>
        <v xml:space="preserve">  </v>
      </c>
      <c r="J1893" s="94" t="str">
        <f>IF([9]Mides!H1884&gt;60,"X", "  ")</f>
        <v xml:space="preserve">  </v>
      </c>
      <c r="K1893" s="96">
        <f>[9]Mides!N1884</f>
        <v>0</v>
      </c>
      <c r="L1893" s="96">
        <f>[9]Mides!K1884</f>
        <v>0</v>
      </c>
      <c r="M1893" s="96">
        <f>[9]Mides!L1884</f>
        <v>0</v>
      </c>
      <c r="N1893" s="96" t="str">
        <f>[9]Mides!M1884</f>
        <v>X</v>
      </c>
      <c r="O1893" s="96">
        <f t="shared" si="25"/>
        <v>0</v>
      </c>
      <c r="P1893" s="96" t="str">
        <f>[9]Mides!R1884</f>
        <v>Guatemala</v>
      </c>
      <c r="Q1893" s="96" t="str">
        <f>[9]Mides!S1884</f>
        <v>Guatemala</v>
      </c>
    </row>
    <row r="1894" spans="2:17" ht="15" thickBot="1" x14ac:dyDescent="0.35">
      <c r="B1894" s="92" t="str">
        <f>[9]Mides!E1885</f>
        <v>Kenneth</v>
      </c>
      <c r="C1894" s="93" t="str">
        <f>[9]Mides!D1885</f>
        <v>Argueta</v>
      </c>
      <c r="D1894" s="94" t="str">
        <f>IF([9]Mides!F1885=1,"X"," ")</f>
        <v xml:space="preserve"> </v>
      </c>
      <c r="E1894" s="94" t="str">
        <f>IF([9]Mides!F1885=2,"X"," ")</f>
        <v>X</v>
      </c>
      <c r="F1894" s="95">
        <f>[9]Mides!B1885</f>
        <v>3534702010101</v>
      </c>
      <c r="G1894" s="94" t="str">
        <f>IF(AND([9]Mides!H1885&gt;=1,[9]Mides!H1885&lt;=14),"X"," ")</f>
        <v>X</v>
      </c>
      <c r="H1894" s="94" t="str">
        <f>IF(AND([9]Mides!H1885&gt;=14,[9]Mides!H1885&lt;=30),"X"," ")</f>
        <v>X</v>
      </c>
      <c r="I1894" s="94" t="str">
        <f>IF(AND([9]Mides!H1885&gt;=31,[9]Mides!H1885&lt;=60),"X","  ")</f>
        <v xml:space="preserve">  </v>
      </c>
      <c r="J1894" s="94" t="str">
        <f>IF([9]Mides!H1885&gt;60,"X", "  ")</f>
        <v xml:space="preserve">  </v>
      </c>
      <c r="K1894" s="96">
        <f>[9]Mides!N1885</f>
        <v>0</v>
      </c>
      <c r="L1894" s="96">
        <f>[9]Mides!K1885</f>
        <v>0</v>
      </c>
      <c r="M1894" s="96">
        <f>[9]Mides!L1885</f>
        <v>0</v>
      </c>
      <c r="N1894" s="96" t="str">
        <f>[9]Mides!M1885</f>
        <v>X</v>
      </c>
      <c r="O1894" s="96">
        <f t="shared" si="25"/>
        <v>0</v>
      </c>
      <c r="P1894" s="96" t="str">
        <f>[9]Mides!R1885</f>
        <v>Guatemala</v>
      </c>
      <c r="Q1894" s="96" t="str">
        <f>[9]Mides!S1885</f>
        <v>Guatemala</v>
      </c>
    </row>
    <row r="1895" spans="2:17" ht="15" thickBot="1" x14ac:dyDescent="0.35">
      <c r="B1895" s="92" t="str">
        <f>[9]Mides!E1886</f>
        <v>Diana</v>
      </c>
      <c r="C1895" s="93" t="str">
        <f>[9]Mides!D1886</f>
        <v>Fuentes</v>
      </c>
      <c r="D1895" s="94" t="str">
        <f>IF([9]Mides!F1886=1,"X"," ")</f>
        <v>X</v>
      </c>
      <c r="E1895" s="94" t="str">
        <f>IF([9]Mides!F1886=2,"X"," ")</f>
        <v xml:space="preserve"> </v>
      </c>
      <c r="F1895" s="95">
        <f>[9]Mides!B1886</f>
        <v>0</v>
      </c>
      <c r="G1895" s="94" t="str">
        <f>IF(AND([9]Mides!H1886&gt;=1,[9]Mides!H1886&lt;=14),"X"," ")</f>
        <v>X</v>
      </c>
      <c r="H1895" s="94" t="str">
        <f>IF(AND([9]Mides!H1886&gt;=14,[9]Mides!H1886&lt;=30),"X"," ")</f>
        <v xml:space="preserve"> </v>
      </c>
      <c r="I1895" s="94" t="str">
        <f>IF(AND([9]Mides!H1886&gt;=31,[9]Mides!H1886&lt;=60),"X","  ")</f>
        <v xml:space="preserve">  </v>
      </c>
      <c r="J1895" s="94" t="str">
        <f>IF([9]Mides!H1886&gt;60,"X", "  ")</f>
        <v xml:space="preserve">  </v>
      </c>
      <c r="K1895" s="96">
        <f>[9]Mides!N1886</f>
        <v>0</v>
      </c>
      <c r="L1895" s="96">
        <f>[9]Mides!K1886</f>
        <v>0</v>
      </c>
      <c r="M1895" s="96">
        <f>[9]Mides!L1886</f>
        <v>0</v>
      </c>
      <c r="N1895" s="96" t="str">
        <f>[9]Mides!M1886</f>
        <v>X</v>
      </c>
      <c r="O1895" s="96">
        <f t="shared" si="25"/>
        <v>0</v>
      </c>
      <c r="P1895" s="96" t="str">
        <f>[9]Mides!R1886</f>
        <v>Guatemala</v>
      </c>
      <c r="Q1895" s="96" t="str">
        <f>[9]Mides!S1886</f>
        <v>Guatemala</v>
      </c>
    </row>
    <row r="1896" spans="2:17" ht="15" thickBot="1" x14ac:dyDescent="0.35">
      <c r="B1896" s="92" t="str">
        <f>[9]Mides!E1887</f>
        <v>Luz</v>
      </c>
      <c r="C1896" s="93" t="str">
        <f>[9]Mides!D1887</f>
        <v>Fuentes</v>
      </c>
      <c r="D1896" s="94" t="str">
        <f>IF([9]Mides!F1887=1,"X"," ")</f>
        <v>X</v>
      </c>
      <c r="E1896" s="94" t="str">
        <f>IF([9]Mides!F1887=2,"X"," ")</f>
        <v xml:space="preserve"> </v>
      </c>
      <c r="F1896" s="95">
        <f>[9]Mides!B1887</f>
        <v>3600321170101</v>
      </c>
      <c r="G1896" s="94" t="str">
        <f>IF(AND([9]Mides!H1887&gt;=1,[9]Mides!H1887&lt;=14),"X"," ")</f>
        <v>X</v>
      </c>
      <c r="H1896" s="94" t="str">
        <f>IF(AND([9]Mides!H1887&gt;=14,[9]Mides!H1887&lt;=30),"X"," ")</f>
        <v xml:space="preserve"> </v>
      </c>
      <c r="I1896" s="94" t="str">
        <f>IF(AND([9]Mides!H1887&gt;=31,[9]Mides!H1887&lt;=60),"X","  ")</f>
        <v xml:space="preserve">  </v>
      </c>
      <c r="J1896" s="94" t="str">
        <f>IF([9]Mides!H1887&gt;60,"X", "  ")</f>
        <v xml:space="preserve">  </v>
      </c>
      <c r="K1896" s="96">
        <f>[9]Mides!N1887</f>
        <v>0</v>
      </c>
      <c r="L1896" s="96">
        <f>[9]Mides!K1887</f>
        <v>0</v>
      </c>
      <c r="M1896" s="96">
        <f>[9]Mides!L1887</f>
        <v>0</v>
      </c>
      <c r="N1896" s="96" t="str">
        <f>[9]Mides!M1887</f>
        <v>X</v>
      </c>
      <c r="O1896" s="96">
        <f t="shared" si="25"/>
        <v>0</v>
      </c>
      <c r="P1896" s="96" t="str">
        <f>[9]Mides!R1887</f>
        <v>Guatemala</v>
      </c>
      <c r="Q1896" s="96" t="str">
        <f>[9]Mides!S1887</f>
        <v>Guatemala</v>
      </c>
    </row>
    <row r="1897" spans="2:17" ht="15" thickBot="1" x14ac:dyDescent="0.35">
      <c r="B1897" s="92" t="str">
        <f>[9]Mides!E1888</f>
        <v>Randy</v>
      </c>
      <c r="C1897" s="93" t="str">
        <f>[9]Mides!D1888</f>
        <v>Segura</v>
      </c>
      <c r="D1897" s="94" t="str">
        <f>IF([9]Mides!F1888=1,"X"," ")</f>
        <v xml:space="preserve"> </v>
      </c>
      <c r="E1897" s="94" t="str">
        <f>IF([9]Mides!F1888=2,"X"," ")</f>
        <v>X</v>
      </c>
      <c r="F1897" s="95">
        <f>[9]Mides!B1888</f>
        <v>0</v>
      </c>
      <c r="G1897" s="94" t="str">
        <f>IF(AND([9]Mides!H1888&gt;=1,[9]Mides!H1888&lt;=14),"X"," ")</f>
        <v>X</v>
      </c>
      <c r="H1897" s="94" t="str">
        <f>IF(AND([9]Mides!H1888&gt;=14,[9]Mides!H1888&lt;=30),"X"," ")</f>
        <v xml:space="preserve"> </v>
      </c>
      <c r="I1897" s="94" t="str">
        <f>IF(AND([9]Mides!H1888&gt;=31,[9]Mides!H1888&lt;=60),"X","  ")</f>
        <v xml:space="preserve">  </v>
      </c>
      <c r="J1897" s="94" t="str">
        <f>IF([9]Mides!H1888&gt;60,"X", "  ")</f>
        <v xml:space="preserve">  </v>
      </c>
      <c r="K1897" s="96">
        <f>[9]Mides!N1888</f>
        <v>0</v>
      </c>
      <c r="L1897" s="96">
        <f>[9]Mides!K1888</f>
        <v>0</v>
      </c>
      <c r="M1897" s="96">
        <f>[9]Mides!L1888</f>
        <v>0</v>
      </c>
      <c r="N1897" s="96" t="str">
        <f>[9]Mides!M1888</f>
        <v>X</v>
      </c>
      <c r="O1897" s="96">
        <f t="shared" si="25"/>
        <v>0</v>
      </c>
      <c r="P1897" s="96" t="str">
        <f>[9]Mides!R1888</f>
        <v>Guatemala</v>
      </c>
      <c r="Q1897" s="96" t="str">
        <f>[9]Mides!S1888</f>
        <v>Guatemala</v>
      </c>
    </row>
    <row r="1898" spans="2:17" ht="15" thickBot="1" x14ac:dyDescent="0.35">
      <c r="B1898" s="92" t="str">
        <f>[9]Mides!E1889</f>
        <v>Karla</v>
      </c>
      <c r="C1898" s="93" t="str">
        <f>[9]Mides!D1889</f>
        <v>Fuentes</v>
      </c>
      <c r="D1898" s="94" t="str">
        <f>IF([9]Mides!F1889=1,"X"," ")</f>
        <v>X</v>
      </c>
      <c r="E1898" s="94" t="str">
        <f>IF([9]Mides!F1889=2,"X"," ")</f>
        <v xml:space="preserve"> </v>
      </c>
      <c r="F1898" s="95">
        <f>[9]Mides!B1889</f>
        <v>3479965740101</v>
      </c>
      <c r="G1898" s="94" t="str">
        <f>IF(AND([9]Mides!H1889&gt;=1,[9]Mides!H1889&lt;=14),"X"," ")</f>
        <v xml:space="preserve"> </v>
      </c>
      <c r="H1898" s="94" t="str">
        <f>IF(AND([9]Mides!H1889&gt;=14,[9]Mides!H1889&lt;=30),"X"," ")</f>
        <v>X</v>
      </c>
      <c r="I1898" s="94" t="str">
        <f>IF(AND([9]Mides!H1889&gt;=31,[9]Mides!H1889&lt;=60),"X","  ")</f>
        <v xml:space="preserve">  </v>
      </c>
      <c r="J1898" s="94" t="str">
        <f>IF([9]Mides!H1889&gt;60,"X", "  ")</f>
        <v xml:space="preserve">  </v>
      </c>
      <c r="K1898" s="96">
        <f>[9]Mides!N1889</f>
        <v>0</v>
      </c>
      <c r="L1898" s="96">
        <f>[9]Mides!K1889</f>
        <v>0</v>
      </c>
      <c r="M1898" s="96">
        <f>[9]Mides!L1889</f>
        <v>0</v>
      </c>
      <c r="N1898" s="96" t="str">
        <f>[9]Mides!M1889</f>
        <v>X</v>
      </c>
      <c r="O1898" s="96">
        <f t="shared" si="25"/>
        <v>0</v>
      </c>
      <c r="P1898" s="96" t="str">
        <f>[9]Mides!R1889</f>
        <v>Guatemala</v>
      </c>
      <c r="Q1898" s="96" t="str">
        <f>[9]Mides!S1889</f>
        <v>Guatemala</v>
      </c>
    </row>
    <row r="1899" spans="2:17" ht="15" thickBot="1" x14ac:dyDescent="0.35">
      <c r="B1899" s="92" t="str">
        <f>[9]Mides!E1890</f>
        <v>Cielo</v>
      </c>
      <c r="C1899" s="93" t="str">
        <f>[9]Mides!D1890</f>
        <v>Alvarado</v>
      </c>
      <c r="D1899" s="94" t="str">
        <f>IF([9]Mides!F1890=1,"X"," ")</f>
        <v>X</v>
      </c>
      <c r="E1899" s="94" t="str">
        <f>IF([9]Mides!F1890=2,"X"," ")</f>
        <v xml:space="preserve"> </v>
      </c>
      <c r="F1899" s="95">
        <f>[9]Mides!B1890</f>
        <v>0</v>
      </c>
      <c r="G1899" s="94" t="str">
        <f>IF(AND([9]Mides!H1890&gt;=1,[9]Mides!H1890&lt;=14),"X"," ")</f>
        <v xml:space="preserve"> </v>
      </c>
      <c r="H1899" s="94" t="str">
        <f>IF(AND([9]Mides!H1890&gt;=14,[9]Mides!H1890&lt;=30),"X"," ")</f>
        <v>X</v>
      </c>
      <c r="I1899" s="94" t="str">
        <f>IF(AND([9]Mides!H1890&gt;=31,[9]Mides!H1890&lt;=60),"X","  ")</f>
        <v xml:space="preserve">  </v>
      </c>
      <c r="J1899" s="94" t="str">
        <f>IF([9]Mides!H1890&gt;60,"X", "  ")</f>
        <v xml:space="preserve">  </v>
      </c>
      <c r="K1899" s="96">
        <f>[9]Mides!N1890</f>
        <v>0</v>
      </c>
      <c r="L1899" s="96">
        <f>[9]Mides!K1890</f>
        <v>0</v>
      </c>
      <c r="M1899" s="96">
        <f>[9]Mides!L1890</f>
        <v>0</v>
      </c>
      <c r="N1899" s="96" t="str">
        <f>[9]Mides!M1890</f>
        <v>X</v>
      </c>
      <c r="O1899" s="96">
        <f t="shared" si="25"/>
        <v>0</v>
      </c>
      <c r="P1899" s="96" t="str">
        <f>[9]Mides!R1890</f>
        <v>Guatemala</v>
      </c>
      <c r="Q1899" s="96" t="str">
        <f>[9]Mides!S1890</f>
        <v>Guatemala</v>
      </c>
    </row>
    <row r="1900" spans="2:17" ht="15" thickBot="1" x14ac:dyDescent="0.35">
      <c r="B1900" s="92" t="str">
        <f>[9]Mides!E1891</f>
        <v>Byron</v>
      </c>
      <c r="C1900" s="93" t="str">
        <f>[9]Mides!D1891</f>
        <v>López</v>
      </c>
      <c r="D1900" s="94" t="str">
        <f>IF([9]Mides!F1891=1,"X"," ")</f>
        <v xml:space="preserve"> </v>
      </c>
      <c r="E1900" s="94" t="str">
        <f>IF([9]Mides!F1891=2,"X"," ")</f>
        <v>X</v>
      </c>
      <c r="F1900" s="95">
        <f>[9]Mides!B1891</f>
        <v>3057264390301</v>
      </c>
      <c r="G1900" s="94" t="str">
        <f>IF(AND([9]Mides!H1891&gt;=1,[9]Mides!H1891&lt;=14),"X"," ")</f>
        <v xml:space="preserve"> </v>
      </c>
      <c r="H1900" s="94" t="str">
        <f>IF(AND([9]Mides!H1891&gt;=14,[9]Mides!H1891&lt;=30),"X"," ")</f>
        <v>X</v>
      </c>
      <c r="I1900" s="94" t="str">
        <f>IF(AND([9]Mides!H1891&gt;=31,[9]Mides!H1891&lt;=60),"X","  ")</f>
        <v xml:space="preserve">  </v>
      </c>
      <c r="J1900" s="94" t="str">
        <f>IF([9]Mides!H1891&gt;60,"X", "  ")</f>
        <v xml:space="preserve">  </v>
      </c>
      <c r="K1900" s="96">
        <f>[9]Mides!N1891</f>
        <v>0</v>
      </c>
      <c r="L1900" s="96">
        <f>[9]Mides!K1891</f>
        <v>0</v>
      </c>
      <c r="M1900" s="96">
        <f>[9]Mides!L1891</f>
        <v>0</v>
      </c>
      <c r="N1900" s="96" t="str">
        <f>[9]Mides!M1891</f>
        <v>X</v>
      </c>
      <c r="O1900" s="96">
        <f t="shared" si="25"/>
        <v>0</v>
      </c>
      <c r="P1900" s="96" t="str">
        <f>[9]Mides!R1891</f>
        <v>Guatemala</v>
      </c>
      <c r="Q1900" s="96" t="str">
        <f>[9]Mides!S1891</f>
        <v>Guatemala</v>
      </c>
    </row>
    <row r="1901" spans="2:17" ht="15" thickBot="1" x14ac:dyDescent="0.35">
      <c r="B1901" s="92" t="str">
        <f>[9]Mides!E1892</f>
        <v>Jose</v>
      </c>
      <c r="C1901" s="93" t="str">
        <f>[9]Mides!D1892</f>
        <v>Echeverria</v>
      </c>
      <c r="D1901" s="94" t="str">
        <f>IF([9]Mides!F1892=1,"X"," ")</f>
        <v xml:space="preserve"> </v>
      </c>
      <c r="E1901" s="94" t="str">
        <f>IF([9]Mides!F1892=2,"X"," ")</f>
        <v>X</v>
      </c>
      <c r="F1901" s="95">
        <f>[9]Mides!B1892</f>
        <v>2970169540301</v>
      </c>
      <c r="G1901" s="94" t="str">
        <f>IF(AND([9]Mides!H1892&gt;=1,[9]Mides!H1892&lt;=14),"X"," ")</f>
        <v xml:space="preserve"> </v>
      </c>
      <c r="H1901" s="94" t="str">
        <f>IF(AND([9]Mides!H1892&gt;=14,[9]Mides!H1892&lt;=30),"X"," ")</f>
        <v>X</v>
      </c>
      <c r="I1901" s="94" t="str">
        <f>IF(AND([9]Mides!H1892&gt;=31,[9]Mides!H1892&lt;=60),"X","  ")</f>
        <v xml:space="preserve">  </v>
      </c>
      <c r="J1901" s="94" t="str">
        <f>IF([9]Mides!H1892&gt;60,"X", "  ")</f>
        <v xml:space="preserve">  </v>
      </c>
      <c r="K1901" s="96">
        <f>[9]Mides!N1892</f>
        <v>0</v>
      </c>
      <c r="L1901" s="96">
        <f>[9]Mides!K1892</f>
        <v>0</v>
      </c>
      <c r="M1901" s="96">
        <f>[9]Mides!L1892</f>
        <v>0</v>
      </c>
      <c r="N1901" s="96" t="str">
        <f>[9]Mides!M1892</f>
        <v>X</v>
      </c>
      <c r="O1901" s="96">
        <f t="shared" si="25"/>
        <v>0</v>
      </c>
      <c r="P1901" s="96" t="str">
        <f>[9]Mides!R1892</f>
        <v>Guatemala</v>
      </c>
      <c r="Q1901" s="96" t="str">
        <f>[9]Mides!S1892</f>
        <v>Guatemala</v>
      </c>
    </row>
    <row r="1902" spans="2:17" ht="15" thickBot="1" x14ac:dyDescent="0.35">
      <c r="B1902" s="92" t="str">
        <f>[9]Mides!E1893</f>
        <v>Oscar</v>
      </c>
      <c r="C1902" s="93" t="str">
        <f>[9]Mides!D1893</f>
        <v>Monroy</v>
      </c>
      <c r="D1902" s="94" t="str">
        <f>IF([9]Mides!F1893=1,"X"," ")</f>
        <v xml:space="preserve"> </v>
      </c>
      <c r="E1902" s="94" t="str">
        <f>IF([9]Mides!F1893=2,"X"," ")</f>
        <v>X</v>
      </c>
      <c r="F1902" s="95">
        <f>[9]Mides!B1893</f>
        <v>2759623770301</v>
      </c>
      <c r="G1902" s="94" t="str">
        <f>IF(AND([9]Mides!H1893&gt;=1,[9]Mides!H1893&lt;=14),"X"," ")</f>
        <v xml:space="preserve"> </v>
      </c>
      <c r="H1902" s="94" t="str">
        <f>IF(AND([9]Mides!H1893&gt;=14,[9]Mides!H1893&lt;=30),"X"," ")</f>
        <v>X</v>
      </c>
      <c r="I1902" s="94" t="str">
        <f>IF(AND([9]Mides!H1893&gt;=31,[9]Mides!H1893&lt;=60),"X","  ")</f>
        <v xml:space="preserve">  </v>
      </c>
      <c r="J1902" s="94" t="str">
        <f>IF([9]Mides!H1893&gt;60,"X", "  ")</f>
        <v xml:space="preserve">  </v>
      </c>
      <c r="K1902" s="96">
        <f>[9]Mides!N1893</f>
        <v>0</v>
      </c>
      <c r="L1902" s="96">
        <f>[9]Mides!K1893</f>
        <v>0</v>
      </c>
      <c r="M1902" s="96">
        <f>[9]Mides!L1893</f>
        <v>0</v>
      </c>
      <c r="N1902" s="96" t="str">
        <f>[9]Mides!M1893</f>
        <v>X</v>
      </c>
      <c r="O1902" s="96">
        <f t="shared" si="25"/>
        <v>0</v>
      </c>
      <c r="P1902" s="96" t="str">
        <f>[9]Mides!R1893</f>
        <v>Guatemala</v>
      </c>
      <c r="Q1902" s="96" t="str">
        <f>[9]Mides!S1893</f>
        <v>Guatemala</v>
      </c>
    </row>
    <row r="1903" spans="2:17" ht="15" thickBot="1" x14ac:dyDescent="0.35">
      <c r="B1903" s="92" t="str">
        <f>[9]Mides!E1894</f>
        <v>Josselin</v>
      </c>
      <c r="C1903" s="93" t="str">
        <f>[9]Mides!D1894</f>
        <v>Segura</v>
      </c>
      <c r="D1903" s="94" t="str">
        <f>IF([9]Mides!F1894=1,"X"," ")</f>
        <v>X</v>
      </c>
      <c r="E1903" s="94" t="str">
        <f>IF([9]Mides!F1894=2,"X"," ")</f>
        <v xml:space="preserve"> </v>
      </c>
      <c r="F1903" s="95">
        <f>[9]Mides!B1894</f>
        <v>3667463670101</v>
      </c>
      <c r="G1903" s="94" t="str">
        <f>IF(AND([9]Mides!H1894&gt;=1,[9]Mides!H1894&lt;=14),"X"," ")</f>
        <v xml:space="preserve"> </v>
      </c>
      <c r="H1903" s="94" t="str">
        <f>IF(AND([9]Mides!H1894&gt;=14,[9]Mides!H1894&lt;=30),"X"," ")</f>
        <v>X</v>
      </c>
      <c r="I1903" s="94" t="str">
        <f>IF(AND([9]Mides!H1894&gt;=31,[9]Mides!H1894&lt;=60),"X","  ")</f>
        <v xml:space="preserve">  </v>
      </c>
      <c r="J1903" s="94" t="str">
        <f>IF([9]Mides!H1894&gt;60,"X", "  ")</f>
        <v xml:space="preserve">  </v>
      </c>
      <c r="K1903" s="96">
        <f>[9]Mides!N1894</f>
        <v>0</v>
      </c>
      <c r="L1903" s="96">
        <f>[9]Mides!K1894</f>
        <v>0</v>
      </c>
      <c r="M1903" s="96">
        <f>[9]Mides!L1894</f>
        <v>0</v>
      </c>
      <c r="N1903" s="96" t="str">
        <f>[9]Mides!M1894</f>
        <v>X</v>
      </c>
      <c r="O1903" s="96">
        <f t="shared" si="25"/>
        <v>0</v>
      </c>
      <c r="P1903" s="96" t="str">
        <f>[9]Mides!R1894</f>
        <v>Guatemala</v>
      </c>
      <c r="Q1903" s="96" t="str">
        <f>[9]Mides!S1894</f>
        <v>Guatemala</v>
      </c>
    </row>
    <row r="1904" spans="2:17" ht="15" thickBot="1" x14ac:dyDescent="0.35">
      <c r="B1904" s="92" t="str">
        <f>[9]Mides!E1895</f>
        <v>Daniel</v>
      </c>
      <c r="C1904" s="93" t="str">
        <f>[9]Mides!D1895</f>
        <v>Hernández</v>
      </c>
      <c r="D1904" s="94" t="str">
        <f>IF([9]Mides!F1895=1,"X"," ")</f>
        <v xml:space="preserve"> </v>
      </c>
      <c r="E1904" s="94" t="str">
        <f>IF([9]Mides!F1895=2,"X"," ")</f>
        <v>X</v>
      </c>
      <c r="F1904" s="95">
        <f>[9]Mides!B1895</f>
        <v>0</v>
      </c>
      <c r="G1904" s="94" t="str">
        <f>IF(AND([9]Mides!H1895&gt;=1,[9]Mides!H1895&lt;=14),"X"," ")</f>
        <v>X</v>
      </c>
      <c r="H1904" s="94" t="str">
        <f>IF(AND([9]Mides!H1895&gt;=14,[9]Mides!H1895&lt;=30),"X"," ")</f>
        <v xml:space="preserve"> </v>
      </c>
      <c r="I1904" s="94" t="str">
        <f>IF(AND([9]Mides!H1895&gt;=31,[9]Mides!H1895&lt;=60),"X","  ")</f>
        <v xml:space="preserve">  </v>
      </c>
      <c r="J1904" s="94" t="str">
        <f>IF([9]Mides!H1895&gt;60,"X", "  ")</f>
        <v xml:space="preserve">  </v>
      </c>
      <c r="K1904" s="96">
        <f>[9]Mides!N1895</f>
        <v>0</v>
      </c>
      <c r="L1904" s="96">
        <f>[9]Mides!K1895</f>
        <v>0</v>
      </c>
      <c r="M1904" s="96">
        <f>[9]Mides!L1895</f>
        <v>0</v>
      </c>
      <c r="N1904" s="96" t="str">
        <f>[9]Mides!M1895</f>
        <v>X</v>
      </c>
      <c r="O1904" s="96">
        <f t="shared" si="25"/>
        <v>0</v>
      </c>
      <c r="P1904" s="96" t="str">
        <f>[9]Mides!R1895</f>
        <v>Guatemala</v>
      </c>
      <c r="Q1904" s="96" t="str">
        <f>[9]Mides!S1895</f>
        <v>Guatemala</v>
      </c>
    </row>
    <row r="1905" spans="2:17" ht="15" thickBot="1" x14ac:dyDescent="0.35">
      <c r="B1905" s="92" t="str">
        <f>[9]Mides!E1896</f>
        <v>Wilder</v>
      </c>
      <c r="C1905" s="93" t="str">
        <f>[9]Mides!D1896</f>
        <v>Simón</v>
      </c>
      <c r="D1905" s="94" t="str">
        <f>IF([9]Mides!F1896=1,"X"," ")</f>
        <v xml:space="preserve"> </v>
      </c>
      <c r="E1905" s="94" t="str">
        <f>IF([9]Mides!F1896=2,"X"," ")</f>
        <v>X</v>
      </c>
      <c r="F1905" s="95">
        <f>[9]Mides!B1896</f>
        <v>0</v>
      </c>
      <c r="G1905" s="94" t="str">
        <f>IF(AND([9]Mides!H1896&gt;=1,[9]Mides!H1896&lt;=14),"X"," ")</f>
        <v>X</v>
      </c>
      <c r="H1905" s="94" t="str">
        <f>IF(AND([9]Mides!H1896&gt;=14,[9]Mides!H1896&lt;=30),"X"," ")</f>
        <v xml:space="preserve"> </v>
      </c>
      <c r="I1905" s="94" t="str">
        <f>IF(AND([9]Mides!H1896&gt;=31,[9]Mides!H1896&lt;=60),"X","  ")</f>
        <v xml:space="preserve">  </v>
      </c>
      <c r="J1905" s="94" t="str">
        <f>IF([9]Mides!H1896&gt;60,"X", "  ")</f>
        <v xml:space="preserve">  </v>
      </c>
      <c r="K1905" s="96">
        <f>[9]Mides!N1896</f>
        <v>0</v>
      </c>
      <c r="L1905" s="96">
        <f>[9]Mides!K1896</f>
        <v>0</v>
      </c>
      <c r="M1905" s="96">
        <f>[9]Mides!L1896</f>
        <v>0</v>
      </c>
      <c r="N1905" s="96" t="str">
        <f>[9]Mides!M1896</f>
        <v>X</v>
      </c>
      <c r="O1905" s="96">
        <f t="shared" si="25"/>
        <v>0</v>
      </c>
      <c r="P1905" s="96" t="str">
        <f>[9]Mides!R1896</f>
        <v>Guatemala</v>
      </c>
      <c r="Q1905" s="96" t="str">
        <f>[9]Mides!S1896</f>
        <v>Guatemala</v>
      </c>
    </row>
    <row r="1906" spans="2:17" ht="15" thickBot="1" x14ac:dyDescent="0.35">
      <c r="B1906" s="92" t="str">
        <f>[9]Mides!E1897</f>
        <v>Omar</v>
      </c>
      <c r="C1906" s="93" t="str">
        <f>[9]Mides!D1897</f>
        <v>Samayoa</v>
      </c>
      <c r="D1906" s="94" t="str">
        <f>IF([9]Mides!F1897=1,"X"," ")</f>
        <v xml:space="preserve"> </v>
      </c>
      <c r="E1906" s="94" t="str">
        <f>IF([9]Mides!F1897=2,"X"," ")</f>
        <v>X</v>
      </c>
      <c r="F1906" s="95">
        <f>[9]Mides!B1897</f>
        <v>0</v>
      </c>
      <c r="G1906" s="94" t="str">
        <f>IF(AND([9]Mides!H1897&gt;=1,[9]Mides!H1897&lt;=14),"X"," ")</f>
        <v>X</v>
      </c>
      <c r="H1906" s="94" t="str">
        <f>IF(AND([9]Mides!H1897&gt;=14,[9]Mides!H1897&lt;=30),"X"," ")</f>
        <v xml:space="preserve"> </v>
      </c>
      <c r="I1906" s="94" t="str">
        <f>IF(AND([9]Mides!H1897&gt;=31,[9]Mides!H1897&lt;=60),"X","  ")</f>
        <v xml:space="preserve">  </v>
      </c>
      <c r="J1906" s="94" t="str">
        <f>IF([9]Mides!H1897&gt;60,"X", "  ")</f>
        <v xml:space="preserve">  </v>
      </c>
      <c r="K1906" s="96">
        <f>[9]Mides!N1897</f>
        <v>0</v>
      </c>
      <c r="L1906" s="96">
        <f>[9]Mides!K1897</f>
        <v>0</v>
      </c>
      <c r="M1906" s="96">
        <f>[9]Mides!L1897</f>
        <v>0</v>
      </c>
      <c r="N1906" s="96" t="str">
        <f>[9]Mides!M1897</f>
        <v>X</v>
      </c>
      <c r="O1906" s="96">
        <f t="shared" si="25"/>
        <v>0</v>
      </c>
      <c r="P1906" s="96" t="str">
        <f>[9]Mides!R1897</f>
        <v>Guatemala</v>
      </c>
      <c r="Q1906" s="96" t="str">
        <f>[9]Mides!S1897</f>
        <v>Guatemala</v>
      </c>
    </row>
    <row r="1907" spans="2:17" ht="15" thickBot="1" x14ac:dyDescent="0.35">
      <c r="B1907" s="92" t="str">
        <f>[9]Mides!E1898</f>
        <v>Heber</v>
      </c>
      <c r="C1907" s="93" t="str">
        <f>[9]Mides!D1898</f>
        <v>Lux</v>
      </c>
      <c r="D1907" s="94" t="str">
        <f>IF([9]Mides!F1898=1,"X"," ")</f>
        <v xml:space="preserve"> </v>
      </c>
      <c r="E1907" s="94" t="str">
        <f>IF([9]Mides!F1898=2,"X"," ")</f>
        <v>X</v>
      </c>
      <c r="F1907" s="95">
        <f>[9]Mides!B1898</f>
        <v>3135450221409</v>
      </c>
      <c r="G1907" s="94" t="str">
        <f>IF(AND([9]Mides!H1898&gt;=1,[9]Mides!H1898&lt;=14),"X"," ")</f>
        <v>X</v>
      </c>
      <c r="H1907" s="94" t="str">
        <f>IF(AND([9]Mides!H1898&gt;=14,[9]Mides!H1898&lt;=30),"X"," ")</f>
        <v xml:space="preserve"> </v>
      </c>
      <c r="I1907" s="94" t="str">
        <f>IF(AND([9]Mides!H1898&gt;=31,[9]Mides!H1898&lt;=60),"X","  ")</f>
        <v xml:space="preserve">  </v>
      </c>
      <c r="J1907" s="94" t="str">
        <f>IF([9]Mides!H1898&gt;60,"X", "  ")</f>
        <v xml:space="preserve">  </v>
      </c>
      <c r="K1907" s="96">
        <f>[9]Mides!N1898</f>
        <v>0</v>
      </c>
      <c r="L1907" s="96">
        <f>[9]Mides!K1898</f>
        <v>0</v>
      </c>
      <c r="M1907" s="96">
        <f>[9]Mides!L1898</f>
        <v>0</v>
      </c>
      <c r="N1907" s="96" t="str">
        <f>[9]Mides!M1898</f>
        <v>X</v>
      </c>
      <c r="O1907" s="96">
        <f t="shared" si="25"/>
        <v>0</v>
      </c>
      <c r="P1907" s="96" t="str">
        <f>[9]Mides!R1898</f>
        <v>Guatemala</v>
      </c>
      <c r="Q1907" s="96" t="str">
        <f>[9]Mides!S1898</f>
        <v>Guatemala</v>
      </c>
    </row>
    <row r="1908" spans="2:17" ht="15" thickBot="1" x14ac:dyDescent="0.35">
      <c r="B1908" s="92" t="str">
        <f>[9]Mides!E1899</f>
        <v>Jennifer</v>
      </c>
      <c r="C1908" s="93" t="str">
        <f>[9]Mides!D1899</f>
        <v>Cojulún</v>
      </c>
      <c r="D1908" s="94" t="str">
        <f>IF([9]Mides!F1899=1,"X"," ")</f>
        <v>X</v>
      </c>
      <c r="E1908" s="94" t="str">
        <f>IF([9]Mides!F1899=2,"X"," ")</f>
        <v xml:space="preserve"> </v>
      </c>
      <c r="F1908" s="95">
        <f>[9]Mides!B1899</f>
        <v>3508161310101</v>
      </c>
      <c r="G1908" s="94" t="str">
        <f>IF(AND([9]Mides!H1899&gt;=1,[9]Mides!H1899&lt;=14),"X"," ")</f>
        <v>X</v>
      </c>
      <c r="H1908" s="94" t="str">
        <f>IF(AND([9]Mides!H1899&gt;=14,[9]Mides!H1899&lt;=30),"X"," ")</f>
        <v xml:space="preserve"> </v>
      </c>
      <c r="I1908" s="94" t="str">
        <f>IF(AND([9]Mides!H1899&gt;=31,[9]Mides!H1899&lt;=60),"X","  ")</f>
        <v xml:space="preserve">  </v>
      </c>
      <c r="J1908" s="94" t="str">
        <f>IF([9]Mides!H1899&gt;60,"X", "  ")</f>
        <v xml:space="preserve">  </v>
      </c>
      <c r="K1908" s="96">
        <f>[9]Mides!N1899</f>
        <v>0</v>
      </c>
      <c r="L1908" s="96">
        <f>[9]Mides!K1899</f>
        <v>0</v>
      </c>
      <c r="M1908" s="96">
        <f>[9]Mides!L1899</f>
        <v>0</v>
      </c>
      <c r="N1908" s="96" t="str">
        <f>[9]Mides!M1899</f>
        <v>X</v>
      </c>
      <c r="O1908" s="96">
        <f t="shared" si="25"/>
        <v>0</v>
      </c>
      <c r="P1908" s="96" t="str">
        <f>[9]Mides!R1899</f>
        <v>Guatemala</v>
      </c>
      <c r="Q1908" s="96" t="str">
        <f>[9]Mides!S1899</f>
        <v>Guatemala</v>
      </c>
    </row>
    <row r="1909" spans="2:17" ht="15" thickBot="1" x14ac:dyDescent="0.35">
      <c r="B1909" s="92" t="str">
        <f>[9]Mides!E1900</f>
        <v>Ericka</v>
      </c>
      <c r="C1909" s="93" t="str">
        <f>[9]Mides!D1900</f>
        <v>Cojulún</v>
      </c>
      <c r="D1909" s="94" t="str">
        <f>IF([9]Mides!F1900=1,"X"," ")</f>
        <v>X</v>
      </c>
      <c r="E1909" s="94" t="str">
        <f>IF([9]Mides!F1900=2,"X"," ")</f>
        <v xml:space="preserve"> </v>
      </c>
      <c r="F1909" s="95">
        <f>[9]Mides!B1900</f>
        <v>3508160690101</v>
      </c>
      <c r="G1909" s="94" t="str">
        <f>IF(AND([9]Mides!H1900&gt;=1,[9]Mides!H1900&lt;=14),"X"," ")</f>
        <v>X</v>
      </c>
      <c r="H1909" s="94" t="str">
        <f>IF(AND([9]Mides!H1900&gt;=14,[9]Mides!H1900&lt;=30),"X"," ")</f>
        <v xml:space="preserve"> </v>
      </c>
      <c r="I1909" s="94" t="str">
        <f>IF(AND([9]Mides!H1900&gt;=31,[9]Mides!H1900&lt;=60),"X","  ")</f>
        <v xml:space="preserve">  </v>
      </c>
      <c r="J1909" s="94" t="str">
        <f>IF([9]Mides!H1900&gt;60,"X", "  ")</f>
        <v xml:space="preserve">  </v>
      </c>
      <c r="K1909" s="96">
        <f>[9]Mides!N1900</f>
        <v>0</v>
      </c>
      <c r="L1909" s="96">
        <f>[9]Mides!K1900</f>
        <v>0</v>
      </c>
      <c r="M1909" s="96">
        <f>[9]Mides!L1900</f>
        <v>0</v>
      </c>
      <c r="N1909" s="96" t="str">
        <f>[9]Mides!M1900</f>
        <v>X</v>
      </c>
      <c r="O1909" s="96">
        <f t="shared" ref="O1909:O1972" si="26">SUM(K1909:N1909)</f>
        <v>0</v>
      </c>
      <c r="P1909" s="96" t="str">
        <f>[9]Mides!R1900</f>
        <v>Guatemala</v>
      </c>
      <c r="Q1909" s="96" t="str">
        <f>[9]Mides!S1900</f>
        <v>Guatemala</v>
      </c>
    </row>
    <row r="1910" spans="2:17" ht="15" thickBot="1" x14ac:dyDescent="0.35">
      <c r="B1910" s="92" t="str">
        <f>[9]Mides!E1901</f>
        <v>Maximo</v>
      </c>
      <c r="C1910" s="93" t="str">
        <f>[9]Mides!D1901</f>
        <v>Tabique</v>
      </c>
      <c r="D1910" s="94" t="str">
        <f>IF([9]Mides!F1901=1,"X"," ")</f>
        <v xml:space="preserve"> </v>
      </c>
      <c r="E1910" s="94" t="str">
        <f>IF([9]Mides!F1901=2,"X"," ")</f>
        <v>X</v>
      </c>
      <c r="F1910" s="95">
        <f>[9]Mides!B1901</f>
        <v>2015686320203</v>
      </c>
      <c r="G1910" s="94" t="str">
        <f>IF(AND([9]Mides!H1901&gt;=1,[9]Mides!H1901&lt;=14),"X"," ")</f>
        <v>X</v>
      </c>
      <c r="H1910" s="94" t="str">
        <f>IF(AND([9]Mides!H1901&gt;=14,[9]Mides!H1901&lt;=30),"X"," ")</f>
        <v xml:space="preserve"> </v>
      </c>
      <c r="I1910" s="94" t="str">
        <f>IF(AND([9]Mides!H1901&gt;=31,[9]Mides!H1901&lt;=60),"X","  ")</f>
        <v xml:space="preserve">  </v>
      </c>
      <c r="J1910" s="94" t="str">
        <f>IF([9]Mides!H1901&gt;60,"X", "  ")</f>
        <v xml:space="preserve">  </v>
      </c>
      <c r="K1910" s="96">
        <f>[9]Mides!N1901</f>
        <v>0</v>
      </c>
      <c r="L1910" s="96">
        <f>[9]Mides!K1901</f>
        <v>0</v>
      </c>
      <c r="M1910" s="96">
        <f>[9]Mides!L1901</f>
        <v>0</v>
      </c>
      <c r="N1910" s="96" t="str">
        <f>[9]Mides!M1901</f>
        <v>X</v>
      </c>
      <c r="O1910" s="96">
        <f t="shared" si="26"/>
        <v>0</v>
      </c>
      <c r="P1910" s="96" t="str">
        <f>[9]Mides!R1901</f>
        <v>Guatemala</v>
      </c>
      <c r="Q1910" s="96" t="str">
        <f>[9]Mides!S1901</f>
        <v>Guatemala</v>
      </c>
    </row>
    <row r="1911" spans="2:17" ht="15" thickBot="1" x14ac:dyDescent="0.35">
      <c r="B1911" s="92" t="str">
        <f>[9]Mides!E1902</f>
        <v>Axel</v>
      </c>
      <c r="C1911" s="93" t="str">
        <f>[9]Mides!D1902</f>
        <v>Torres</v>
      </c>
      <c r="D1911" s="94" t="str">
        <f>IF([9]Mides!F1902=1,"X"," ")</f>
        <v xml:space="preserve"> </v>
      </c>
      <c r="E1911" s="94" t="str">
        <f>IF([9]Mides!F1902=2,"X"," ")</f>
        <v>X</v>
      </c>
      <c r="F1911" s="95">
        <f>[9]Mides!B1902</f>
        <v>2151605920101</v>
      </c>
      <c r="G1911" s="94" t="str">
        <f>IF(AND([9]Mides!H1902&gt;=1,[9]Mides!H1902&lt;=14),"X"," ")</f>
        <v>X</v>
      </c>
      <c r="H1911" s="94" t="str">
        <f>IF(AND([9]Mides!H1902&gt;=14,[9]Mides!H1902&lt;=30),"X"," ")</f>
        <v xml:space="preserve"> </v>
      </c>
      <c r="I1911" s="94" t="str">
        <f>IF(AND([9]Mides!H1902&gt;=31,[9]Mides!H1902&lt;=60),"X","  ")</f>
        <v xml:space="preserve">  </v>
      </c>
      <c r="J1911" s="94" t="str">
        <f>IF([9]Mides!H1902&gt;60,"X", "  ")</f>
        <v xml:space="preserve">  </v>
      </c>
      <c r="K1911" s="96">
        <f>[9]Mides!N1902</f>
        <v>0</v>
      </c>
      <c r="L1911" s="96">
        <f>[9]Mides!K1902</f>
        <v>0</v>
      </c>
      <c r="M1911" s="96">
        <f>[9]Mides!L1902</f>
        <v>0</v>
      </c>
      <c r="N1911" s="96" t="str">
        <f>[9]Mides!M1902</f>
        <v>X</v>
      </c>
      <c r="O1911" s="96">
        <f t="shared" si="26"/>
        <v>0</v>
      </c>
      <c r="P1911" s="96" t="str">
        <f>[9]Mides!R1902</f>
        <v>Guatemala</v>
      </c>
      <c r="Q1911" s="96" t="str">
        <f>[9]Mides!S1902</f>
        <v>Guatemala</v>
      </c>
    </row>
    <row r="1912" spans="2:17" ht="15" thickBot="1" x14ac:dyDescent="0.35">
      <c r="B1912" s="92" t="str">
        <f>[9]Mides!E1903</f>
        <v>Alexia</v>
      </c>
      <c r="C1912" s="93" t="str">
        <f>[9]Mides!D1903</f>
        <v>Ramírez</v>
      </c>
      <c r="D1912" s="94" t="str">
        <f>IF([9]Mides!F1903=1,"X"," ")</f>
        <v>X</v>
      </c>
      <c r="E1912" s="94" t="str">
        <f>IF([9]Mides!F1903=2,"X"," ")</f>
        <v xml:space="preserve"> </v>
      </c>
      <c r="F1912" s="95">
        <f>[9]Mides!B1903</f>
        <v>0</v>
      </c>
      <c r="G1912" s="94" t="str">
        <f>IF(AND([9]Mides!H1903&gt;=1,[9]Mides!H1903&lt;=14),"X"," ")</f>
        <v>X</v>
      </c>
      <c r="H1912" s="94" t="str">
        <f>IF(AND([9]Mides!H1903&gt;=14,[9]Mides!H1903&lt;=30),"X"," ")</f>
        <v xml:space="preserve"> </v>
      </c>
      <c r="I1912" s="94" t="str">
        <f>IF(AND([9]Mides!H1903&gt;=31,[9]Mides!H1903&lt;=60),"X","  ")</f>
        <v xml:space="preserve">  </v>
      </c>
      <c r="J1912" s="94" t="str">
        <f>IF([9]Mides!H1903&gt;60,"X", "  ")</f>
        <v xml:space="preserve">  </v>
      </c>
      <c r="K1912" s="96">
        <f>[9]Mides!N1903</f>
        <v>0</v>
      </c>
      <c r="L1912" s="96">
        <f>[9]Mides!K1903</f>
        <v>0</v>
      </c>
      <c r="M1912" s="96">
        <f>[9]Mides!L1903</f>
        <v>0</v>
      </c>
      <c r="N1912" s="96" t="str">
        <f>[9]Mides!M1903</f>
        <v>X</v>
      </c>
      <c r="O1912" s="96">
        <f t="shared" si="26"/>
        <v>0</v>
      </c>
      <c r="P1912" s="96" t="str">
        <f>[9]Mides!R1903</f>
        <v>Guatemala</v>
      </c>
      <c r="Q1912" s="96" t="str">
        <f>[9]Mides!S1903</f>
        <v>Guatemala</v>
      </c>
    </row>
    <row r="1913" spans="2:17" ht="15" thickBot="1" x14ac:dyDescent="0.35">
      <c r="B1913" s="92" t="str">
        <f>[9]Mides!E1904</f>
        <v>Josselyn</v>
      </c>
      <c r="C1913" s="93" t="str">
        <f>[9]Mides!D1904</f>
        <v>Castro</v>
      </c>
      <c r="D1913" s="94" t="str">
        <f>IF([9]Mides!F1904=1,"X"," ")</f>
        <v>X</v>
      </c>
      <c r="E1913" s="94" t="str">
        <f>IF([9]Mides!F1904=2,"X"," ")</f>
        <v xml:space="preserve"> </v>
      </c>
      <c r="F1913" s="95">
        <f>[9]Mides!B1904</f>
        <v>2048815360101</v>
      </c>
      <c r="G1913" s="94" t="str">
        <f>IF(AND([9]Mides!H1904&gt;=1,[9]Mides!H1904&lt;=14),"X"," ")</f>
        <v>X</v>
      </c>
      <c r="H1913" s="94" t="str">
        <f>IF(AND([9]Mides!H1904&gt;=14,[9]Mides!H1904&lt;=30),"X"," ")</f>
        <v xml:space="preserve"> </v>
      </c>
      <c r="I1913" s="94" t="str">
        <f>IF(AND([9]Mides!H1904&gt;=31,[9]Mides!H1904&lt;=60),"X","  ")</f>
        <v xml:space="preserve">  </v>
      </c>
      <c r="J1913" s="94" t="str">
        <f>IF([9]Mides!H1904&gt;60,"X", "  ")</f>
        <v xml:space="preserve">  </v>
      </c>
      <c r="K1913" s="96">
        <f>[9]Mides!N1904</f>
        <v>0</v>
      </c>
      <c r="L1913" s="96">
        <f>[9]Mides!K1904</f>
        <v>0</v>
      </c>
      <c r="M1913" s="96">
        <f>[9]Mides!L1904</f>
        <v>0</v>
      </c>
      <c r="N1913" s="96" t="str">
        <f>[9]Mides!M1904</f>
        <v>X</v>
      </c>
      <c r="O1913" s="96">
        <f t="shared" si="26"/>
        <v>0</v>
      </c>
      <c r="P1913" s="96" t="str">
        <f>[9]Mides!R1904</f>
        <v>Guatemala</v>
      </c>
      <c r="Q1913" s="96" t="str">
        <f>[9]Mides!S1904</f>
        <v>Guatemala</v>
      </c>
    </row>
    <row r="1914" spans="2:17" ht="15" thickBot="1" x14ac:dyDescent="0.35">
      <c r="B1914" s="92" t="str">
        <f>[9]Mides!E1905</f>
        <v xml:space="preserve">Clarita </v>
      </c>
      <c r="C1914" s="93" t="str">
        <f>[9]Mides!D1905</f>
        <v>Morales</v>
      </c>
      <c r="D1914" s="94" t="str">
        <f>IF([9]Mides!F1905=1,"X"," ")</f>
        <v>X</v>
      </c>
      <c r="E1914" s="94" t="str">
        <f>IF([9]Mides!F1905=2,"X"," ")</f>
        <v xml:space="preserve"> </v>
      </c>
      <c r="F1914" s="95">
        <f>[9]Mides!B1905</f>
        <v>2091539970409</v>
      </c>
      <c r="G1914" s="94" t="str">
        <f>IF(AND([9]Mides!H1905&gt;=1,[9]Mides!H1905&lt;=14),"X"," ")</f>
        <v>X</v>
      </c>
      <c r="H1914" s="94" t="str">
        <f>IF(AND([9]Mides!H1905&gt;=14,[9]Mides!H1905&lt;=30),"X"," ")</f>
        <v xml:space="preserve"> </v>
      </c>
      <c r="I1914" s="94" t="str">
        <f>IF(AND([9]Mides!H1905&gt;=31,[9]Mides!H1905&lt;=60),"X","  ")</f>
        <v xml:space="preserve">  </v>
      </c>
      <c r="J1914" s="94" t="str">
        <f>IF([9]Mides!H1905&gt;60,"X", "  ")</f>
        <v xml:space="preserve">  </v>
      </c>
      <c r="K1914" s="96">
        <f>[9]Mides!N1905</f>
        <v>0</v>
      </c>
      <c r="L1914" s="96">
        <f>[9]Mides!K1905</f>
        <v>0</v>
      </c>
      <c r="M1914" s="96">
        <f>[9]Mides!L1905</f>
        <v>0</v>
      </c>
      <c r="N1914" s="96" t="str">
        <f>[9]Mides!M1905</f>
        <v>X</v>
      </c>
      <c r="O1914" s="96">
        <f t="shared" si="26"/>
        <v>0</v>
      </c>
      <c r="P1914" s="96" t="str">
        <f>[9]Mides!R1905</f>
        <v>Guatemala</v>
      </c>
      <c r="Q1914" s="96" t="str">
        <f>[9]Mides!S1905</f>
        <v>Guatemala</v>
      </c>
    </row>
    <row r="1915" spans="2:17" ht="15" thickBot="1" x14ac:dyDescent="0.35">
      <c r="B1915" s="92" t="str">
        <f>[9]Mides!E1906</f>
        <v>Marlen</v>
      </c>
      <c r="C1915" s="93" t="str">
        <f>[9]Mides!D1906</f>
        <v>Torres</v>
      </c>
      <c r="D1915" s="94" t="str">
        <f>IF([9]Mides!F1906=1,"X"," ")</f>
        <v>X</v>
      </c>
      <c r="E1915" s="94" t="str">
        <f>IF([9]Mides!F1906=2,"X"," ")</f>
        <v xml:space="preserve"> </v>
      </c>
      <c r="F1915" s="95">
        <f>[9]Mides!B1906</f>
        <v>2151606060101</v>
      </c>
      <c r="G1915" s="94" t="str">
        <f>IF(AND([9]Mides!H1906&gt;=1,[9]Mides!H1906&lt;=14),"X"," ")</f>
        <v>X</v>
      </c>
      <c r="H1915" s="94" t="str">
        <f>IF(AND([9]Mides!H1906&gt;=14,[9]Mides!H1906&lt;=30),"X"," ")</f>
        <v xml:space="preserve"> </v>
      </c>
      <c r="I1915" s="94" t="str">
        <f>IF(AND([9]Mides!H1906&gt;=31,[9]Mides!H1906&lt;=60),"X","  ")</f>
        <v xml:space="preserve">  </v>
      </c>
      <c r="J1915" s="94" t="str">
        <f>IF([9]Mides!H1906&gt;60,"X", "  ")</f>
        <v xml:space="preserve">  </v>
      </c>
      <c r="K1915" s="96">
        <f>[9]Mides!N1906</f>
        <v>0</v>
      </c>
      <c r="L1915" s="96">
        <f>[9]Mides!K1906</f>
        <v>0</v>
      </c>
      <c r="M1915" s="96">
        <f>[9]Mides!L1906</f>
        <v>0</v>
      </c>
      <c r="N1915" s="96" t="str">
        <f>[9]Mides!M1906</f>
        <v>X</v>
      </c>
      <c r="O1915" s="96">
        <f t="shared" si="26"/>
        <v>0</v>
      </c>
      <c r="P1915" s="96" t="str">
        <f>[9]Mides!R1906</f>
        <v>Guatemala</v>
      </c>
      <c r="Q1915" s="96" t="str">
        <f>[9]Mides!S1906</f>
        <v>Guatemala</v>
      </c>
    </row>
    <row r="1916" spans="2:17" ht="15" thickBot="1" x14ac:dyDescent="0.35">
      <c r="B1916" s="92" t="str">
        <f>[9]Mides!E1907</f>
        <v>Audner</v>
      </c>
      <c r="C1916" s="93" t="str">
        <f>[9]Mides!D1907</f>
        <v>Herrera</v>
      </c>
      <c r="D1916" s="94" t="str">
        <f>IF([9]Mides!F1907=1,"X"," ")</f>
        <v xml:space="preserve"> </v>
      </c>
      <c r="E1916" s="94" t="str">
        <f>IF([9]Mides!F1907=2,"X"," ")</f>
        <v>X</v>
      </c>
      <c r="F1916" s="95">
        <f>[9]Mides!B1907</f>
        <v>2010461990101</v>
      </c>
      <c r="G1916" s="94" t="str">
        <f>IF(AND([9]Mides!H1907&gt;=1,[9]Mides!H1907&lt;=14),"X"," ")</f>
        <v>X</v>
      </c>
      <c r="H1916" s="94" t="str">
        <f>IF(AND([9]Mides!H1907&gt;=14,[9]Mides!H1907&lt;=30),"X"," ")</f>
        <v xml:space="preserve"> </v>
      </c>
      <c r="I1916" s="94" t="str">
        <f>IF(AND([9]Mides!H1907&gt;=31,[9]Mides!H1907&lt;=60),"X","  ")</f>
        <v xml:space="preserve">  </v>
      </c>
      <c r="J1916" s="94" t="str">
        <f>IF([9]Mides!H1907&gt;60,"X", "  ")</f>
        <v xml:space="preserve">  </v>
      </c>
      <c r="K1916" s="96">
        <f>[9]Mides!N1907</f>
        <v>0</v>
      </c>
      <c r="L1916" s="96">
        <f>[9]Mides!K1907</f>
        <v>0</v>
      </c>
      <c r="M1916" s="96">
        <f>[9]Mides!L1907</f>
        <v>0</v>
      </c>
      <c r="N1916" s="96" t="str">
        <f>[9]Mides!M1907</f>
        <v>X</v>
      </c>
      <c r="O1916" s="96">
        <f t="shared" si="26"/>
        <v>0</v>
      </c>
      <c r="P1916" s="96" t="str">
        <f>[9]Mides!R1907</f>
        <v>Guatemala</v>
      </c>
      <c r="Q1916" s="96" t="str">
        <f>[9]Mides!S1907</f>
        <v>Guatemala</v>
      </c>
    </row>
    <row r="1917" spans="2:17" ht="15" thickBot="1" x14ac:dyDescent="0.35">
      <c r="B1917" s="92" t="str">
        <f>[9]Mides!E1908</f>
        <v>Carlos</v>
      </c>
      <c r="C1917" s="93" t="str">
        <f>[9]Mides!D1908</f>
        <v>Lepe</v>
      </c>
      <c r="D1917" s="94" t="str">
        <f>IF([9]Mides!F1908=1,"X"," ")</f>
        <v xml:space="preserve"> </v>
      </c>
      <c r="E1917" s="94" t="str">
        <f>IF([9]Mides!F1908=2,"X"," ")</f>
        <v>X</v>
      </c>
      <c r="F1917" s="95">
        <f>[9]Mides!B1908</f>
        <v>0</v>
      </c>
      <c r="G1917" s="94" t="str">
        <f>IF(AND([9]Mides!H1908&gt;=1,[9]Mides!H1908&lt;=14),"X"," ")</f>
        <v>X</v>
      </c>
      <c r="H1917" s="94" t="str">
        <f>IF(AND([9]Mides!H1908&gt;=14,[9]Mides!H1908&lt;=30),"X"," ")</f>
        <v xml:space="preserve"> </v>
      </c>
      <c r="I1917" s="94" t="str">
        <f>IF(AND([9]Mides!H1908&gt;=31,[9]Mides!H1908&lt;=60),"X","  ")</f>
        <v xml:space="preserve">  </v>
      </c>
      <c r="J1917" s="94" t="str">
        <f>IF([9]Mides!H1908&gt;60,"X", "  ")</f>
        <v xml:space="preserve">  </v>
      </c>
      <c r="K1917" s="96">
        <f>[9]Mides!N1908</f>
        <v>0</v>
      </c>
      <c r="L1917" s="96">
        <f>[9]Mides!K1908</f>
        <v>0</v>
      </c>
      <c r="M1917" s="96">
        <f>[9]Mides!L1908</f>
        <v>0</v>
      </c>
      <c r="N1917" s="96" t="str">
        <f>[9]Mides!M1908</f>
        <v>X</v>
      </c>
      <c r="O1917" s="96">
        <f t="shared" si="26"/>
        <v>0</v>
      </c>
      <c r="P1917" s="96" t="str">
        <f>[9]Mides!R1908</f>
        <v>Guatemala</v>
      </c>
      <c r="Q1917" s="96" t="str">
        <f>[9]Mides!S1908</f>
        <v>Guatemala</v>
      </c>
    </row>
    <row r="1918" spans="2:17" ht="15" thickBot="1" x14ac:dyDescent="0.35">
      <c r="B1918" s="92" t="str">
        <f>[9]Mides!E1909</f>
        <v>Daniel</v>
      </c>
      <c r="C1918" s="93" t="str">
        <f>[9]Mides!D1909</f>
        <v>Cojulún</v>
      </c>
      <c r="D1918" s="94" t="str">
        <f>IF([9]Mides!F1909=1,"X"," ")</f>
        <v xml:space="preserve"> </v>
      </c>
      <c r="E1918" s="94" t="str">
        <f>IF([9]Mides!F1909=2,"X"," ")</f>
        <v>X</v>
      </c>
      <c r="F1918" s="95">
        <f>[9]Mides!B1909</f>
        <v>3508161150101</v>
      </c>
      <c r="G1918" s="94" t="str">
        <f>IF(AND([9]Mides!H1909&gt;=1,[9]Mides!H1909&lt;=14),"X"," ")</f>
        <v>X</v>
      </c>
      <c r="H1918" s="94" t="str">
        <f>IF(AND([9]Mides!H1909&gt;=14,[9]Mides!H1909&lt;=30),"X"," ")</f>
        <v xml:space="preserve"> </v>
      </c>
      <c r="I1918" s="94" t="str">
        <f>IF(AND([9]Mides!H1909&gt;=31,[9]Mides!H1909&lt;=60),"X","  ")</f>
        <v xml:space="preserve">  </v>
      </c>
      <c r="J1918" s="94" t="str">
        <f>IF([9]Mides!H1909&gt;60,"X", "  ")</f>
        <v xml:space="preserve">  </v>
      </c>
      <c r="K1918" s="96">
        <f>[9]Mides!N1909</f>
        <v>0</v>
      </c>
      <c r="L1918" s="96">
        <f>[9]Mides!K1909</f>
        <v>0</v>
      </c>
      <c r="M1918" s="96">
        <f>[9]Mides!L1909</f>
        <v>0</v>
      </c>
      <c r="N1918" s="96" t="str">
        <f>[9]Mides!M1909</f>
        <v>X</v>
      </c>
      <c r="O1918" s="96">
        <f t="shared" si="26"/>
        <v>0</v>
      </c>
      <c r="P1918" s="96" t="str">
        <f>[9]Mides!R1909</f>
        <v>Guatemala</v>
      </c>
      <c r="Q1918" s="96" t="str">
        <f>[9]Mides!S1909</f>
        <v>Guatemala</v>
      </c>
    </row>
    <row r="1919" spans="2:17" ht="15" thickBot="1" x14ac:dyDescent="0.35">
      <c r="B1919" s="92" t="str">
        <f>[9]Mides!E1910</f>
        <v xml:space="preserve">Pablo </v>
      </c>
      <c r="C1919" s="93" t="str">
        <f>[9]Mides!D1910</f>
        <v>Mejia</v>
      </c>
      <c r="D1919" s="94" t="str">
        <f>IF([9]Mides!F1910=1,"X"," ")</f>
        <v xml:space="preserve"> </v>
      </c>
      <c r="E1919" s="94" t="str">
        <f>IF([9]Mides!F1910=2,"X"," ")</f>
        <v>X</v>
      </c>
      <c r="F1919" s="95">
        <f>[9]Mides!B1910</f>
        <v>0</v>
      </c>
      <c r="G1919" s="94" t="str">
        <f>IF(AND([9]Mides!H1910&gt;=1,[9]Mides!H1910&lt;=14),"X"," ")</f>
        <v>X</v>
      </c>
      <c r="H1919" s="94" t="str">
        <f>IF(AND([9]Mides!H1910&gt;=14,[9]Mides!H1910&lt;=30),"X"," ")</f>
        <v xml:space="preserve"> </v>
      </c>
      <c r="I1919" s="94" t="str">
        <f>IF(AND([9]Mides!H1910&gt;=31,[9]Mides!H1910&lt;=60),"X","  ")</f>
        <v xml:space="preserve">  </v>
      </c>
      <c r="J1919" s="94" t="str">
        <f>IF([9]Mides!H1910&gt;60,"X", "  ")</f>
        <v xml:space="preserve">  </v>
      </c>
      <c r="K1919" s="96">
        <f>[9]Mides!N1910</f>
        <v>0</v>
      </c>
      <c r="L1919" s="96">
        <f>[9]Mides!K1910</f>
        <v>0</v>
      </c>
      <c r="M1919" s="96">
        <f>[9]Mides!L1910</f>
        <v>0</v>
      </c>
      <c r="N1919" s="96" t="str">
        <f>[9]Mides!M1910</f>
        <v>X</v>
      </c>
      <c r="O1919" s="96">
        <f t="shared" si="26"/>
        <v>0</v>
      </c>
      <c r="P1919" s="96" t="str">
        <f>[9]Mides!R1910</f>
        <v>Guatemala</v>
      </c>
      <c r="Q1919" s="96" t="str">
        <f>[9]Mides!S1910</f>
        <v>Guatemala</v>
      </c>
    </row>
    <row r="1920" spans="2:17" ht="15" thickBot="1" x14ac:dyDescent="0.35">
      <c r="B1920" s="92" t="str">
        <f>[9]Mides!E1911</f>
        <v>Angel</v>
      </c>
      <c r="C1920" s="93" t="str">
        <f>[9]Mides!D1911</f>
        <v>González</v>
      </c>
      <c r="D1920" s="94" t="str">
        <f>IF([9]Mides!F1911=1,"X"," ")</f>
        <v xml:space="preserve"> </v>
      </c>
      <c r="E1920" s="94" t="str">
        <f>IF([9]Mides!F1911=2,"X"," ")</f>
        <v>X</v>
      </c>
      <c r="F1920" s="95">
        <f>[9]Mides!B1911</f>
        <v>0</v>
      </c>
      <c r="G1920" s="94" t="str">
        <f>IF(AND([9]Mides!H1911&gt;=1,[9]Mides!H1911&lt;=14),"X"," ")</f>
        <v>X</v>
      </c>
      <c r="H1920" s="94" t="str">
        <f>IF(AND([9]Mides!H1911&gt;=14,[9]Mides!H1911&lt;=30),"X"," ")</f>
        <v xml:space="preserve"> </v>
      </c>
      <c r="I1920" s="94" t="str">
        <f>IF(AND([9]Mides!H1911&gt;=31,[9]Mides!H1911&lt;=60),"X","  ")</f>
        <v xml:space="preserve">  </v>
      </c>
      <c r="J1920" s="94" t="str">
        <f>IF([9]Mides!H1911&gt;60,"X", "  ")</f>
        <v xml:space="preserve">  </v>
      </c>
      <c r="K1920" s="96">
        <f>[9]Mides!N1911</f>
        <v>0</v>
      </c>
      <c r="L1920" s="96">
        <f>[9]Mides!K1911</f>
        <v>0</v>
      </c>
      <c r="M1920" s="96">
        <f>[9]Mides!L1911</f>
        <v>0</v>
      </c>
      <c r="N1920" s="96" t="str">
        <f>[9]Mides!M1911</f>
        <v>X</v>
      </c>
      <c r="O1920" s="96">
        <f t="shared" si="26"/>
        <v>0</v>
      </c>
      <c r="P1920" s="96" t="str">
        <f>[9]Mides!R1911</f>
        <v>Guatemala</v>
      </c>
      <c r="Q1920" s="96" t="str">
        <f>[9]Mides!S1911</f>
        <v>Guatemala</v>
      </c>
    </row>
    <row r="1921" spans="2:17" ht="15" thickBot="1" x14ac:dyDescent="0.35">
      <c r="B1921" s="92" t="str">
        <f>[9]Mides!E1912</f>
        <v>Luis</v>
      </c>
      <c r="C1921" s="93" t="str">
        <f>[9]Mides!D1912</f>
        <v>González</v>
      </c>
      <c r="D1921" s="94" t="str">
        <f>IF([9]Mides!F1912=1,"X"," ")</f>
        <v xml:space="preserve"> </v>
      </c>
      <c r="E1921" s="94" t="str">
        <f>IF([9]Mides!F1912=2,"X"," ")</f>
        <v>X</v>
      </c>
      <c r="F1921" s="95">
        <f>[9]Mides!B1912</f>
        <v>0</v>
      </c>
      <c r="G1921" s="94" t="str">
        <f>IF(AND([9]Mides!H1912&gt;=1,[9]Mides!H1912&lt;=14),"X"," ")</f>
        <v>X</v>
      </c>
      <c r="H1921" s="94" t="str">
        <f>IF(AND([9]Mides!H1912&gt;=14,[9]Mides!H1912&lt;=30),"X"," ")</f>
        <v>X</v>
      </c>
      <c r="I1921" s="94" t="str">
        <f>IF(AND([9]Mides!H1912&gt;=31,[9]Mides!H1912&lt;=60),"X","  ")</f>
        <v xml:space="preserve">  </v>
      </c>
      <c r="J1921" s="94" t="str">
        <f>IF([9]Mides!H1912&gt;60,"X", "  ")</f>
        <v xml:space="preserve">  </v>
      </c>
      <c r="K1921" s="96">
        <f>[9]Mides!N1912</f>
        <v>0</v>
      </c>
      <c r="L1921" s="96">
        <f>[9]Mides!K1912</f>
        <v>0</v>
      </c>
      <c r="M1921" s="96">
        <f>[9]Mides!L1912</f>
        <v>0</v>
      </c>
      <c r="N1921" s="96" t="str">
        <f>[9]Mides!M1912</f>
        <v>X</v>
      </c>
      <c r="O1921" s="96">
        <f t="shared" si="26"/>
        <v>0</v>
      </c>
      <c r="P1921" s="96" t="str">
        <f>[9]Mides!R1912</f>
        <v>Guatemala</v>
      </c>
      <c r="Q1921" s="96" t="str">
        <f>[9]Mides!S1912</f>
        <v>Guatemala</v>
      </c>
    </row>
    <row r="1922" spans="2:17" ht="15" thickBot="1" x14ac:dyDescent="0.35">
      <c r="B1922" s="92" t="str">
        <f>[9]Mides!E1913</f>
        <v>Bryan</v>
      </c>
      <c r="C1922" s="93" t="str">
        <f>[9]Mides!D1913</f>
        <v>Montenegro</v>
      </c>
      <c r="D1922" s="94" t="str">
        <f>IF([9]Mides!F1913=1,"X"," ")</f>
        <v xml:space="preserve"> </v>
      </c>
      <c r="E1922" s="94" t="str">
        <f>IF([9]Mides!F1913=2,"X"," ")</f>
        <v>X</v>
      </c>
      <c r="F1922" s="95">
        <f>[9]Mides!B1913</f>
        <v>0</v>
      </c>
      <c r="G1922" s="94" t="str">
        <f>IF(AND([9]Mides!H1913&gt;=1,[9]Mides!H1913&lt;=14),"X"," ")</f>
        <v>X</v>
      </c>
      <c r="H1922" s="94" t="str">
        <f>IF(AND([9]Mides!H1913&gt;=14,[9]Mides!H1913&lt;=30),"X"," ")</f>
        <v>X</v>
      </c>
      <c r="I1922" s="94" t="str">
        <f>IF(AND([9]Mides!H1913&gt;=31,[9]Mides!H1913&lt;=60),"X","  ")</f>
        <v xml:space="preserve">  </v>
      </c>
      <c r="J1922" s="94" t="str">
        <f>IF([9]Mides!H1913&gt;60,"X", "  ")</f>
        <v xml:space="preserve">  </v>
      </c>
      <c r="K1922" s="96">
        <f>[9]Mides!N1913</f>
        <v>0</v>
      </c>
      <c r="L1922" s="96">
        <f>[9]Mides!K1913</f>
        <v>0</v>
      </c>
      <c r="M1922" s="96">
        <f>[9]Mides!L1913</f>
        <v>0</v>
      </c>
      <c r="N1922" s="96" t="str">
        <f>[9]Mides!M1913</f>
        <v>X</v>
      </c>
      <c r="O1922" s="96">
        <f t="shared" si="26"/>
        <v>0</v>
      </c>
      <c r="P1922" s="96" t="str">
        <f>[9]Mides!R1913</f>
        <v>Guatemala</v>
      </c>
      <c r="Q1922" s="96" t="str">
        <f>[9]Mides!S1913</f>
        <v>Guatemala</v>
      </c>
    </row>
    <row r="1923" spans="2:17" ht="15" thickBot="1" x14ac:dyDescent="0.35">
      <c r="B1923" s="92" t="str">
        <f>[9]Mides!E1914</f>
        <v>Rosman</v>
      </c>
      <c r="C1923" s="93" t="str">
        <f>[9]Mides!D1914</f>
        <v>Montepeque</v>
      </c>
      <c r="D1923" s="94" t="str">
        <f>IF([9]Mides!F1914=1,"X"," ")</f>
        <v xml:space="preserve"> </v>
      </c>
      <c r="E1923" s="94" t="str">
        <f>IF([9]Mides!F1914=2,"X"," ")</f>
        <v>X</v>
      </c>
      <c r="F1923" s="95">
        <f>[9]Mides!B1914</f>
        <v>0</v>
      </c>
      <c r="G1923" s="94" t="str">
        <f>IF(AND([9]Mides!H1914&gt;=1,[9]Mides!H1914&lt;=14),"X"," ")</f>
        <v>X</v>
      </c>
      <c r="H1923" s="94" t="str">
        <f>IF(AND([9]Mides!H1914&gt;=14,[9]Mides!H1914&lt;=30),"X"," ")</f>
        <v xml:space="preserve"> </v>
      </c>
      <c r="I1923" s="94" t="str">
        <f>IF(AND([9]Mides!H1914&gt;=31,[9]Mides!H1914&lt;=60),"X","  ")</f>
        <v xml:space="preserve">  </v>
      </c>
      <c r="J1923" s="94" t="str">
        <f>IF([9]Mides!H1914&gt;60,"X", "  ")</f>
        <v xml:space="preserve">  </v>
      </c>
      <c r="K1923" s="96">
        <f>[9]Mides!N1914</f>
        <v>0</v>
      </c>
      <c r="L1923" s="96">
        <f>[9]Mides!K1914</f>
        <v>0</v>
      </c>
      <c r="M1923" s="96">
        <f>[9]Mides!L1914</f>
        <v>0</v>
      </c>
      <c r="N1923" s="96" t="str">
        <f>[9]Mides!M1914</f>
        <v>X</v>
      </c>
      <c r="O1923" s="96">
        <f t="shared" si="26"/>
        <v>0</v>
      </c>
      <c r="P1923" s="96" t="str">
        <f>[9]Mides!R1914</f>
        <v>Guatemala</v>
      </c>
      <c r="Q1923" s="96" t="str">
        <f>[9]Mides!S1914</f>
        <v>Guatemala</v>
      </c>
    </row>
    <row r="1924" spans="2:17" ht="15" thickBot="1" x14ac:dyDescent="0.35">
      <c r="B1924" s="92" t="str">
        <f>[9]Mides!E1915</f>
        <v>Denis</v>
      </c>
      <c r="C1924" s="93" t="str">
        <f>[9]Mides!D1915</f>
        <v>Caal</v>
      </c>
      <c r="D1924" s="94" t="str">
        <f>IF([9]Mides!F1915=1,"X"," ")</f>
        <v xml:space="preserve"> </v>
      </c>
      <c r="E1924" s="94" t="str">
        <f>IF([9]Mides!F1915=2,"X"," ")</f>
        <v>X</v>
      </c>
      <c r="F1924" s="95">
        <f>[9]Mides!B1915</f>
        <v>3337098371226</v>
      </c>
      <c r="G1924" s="94" t="str">
        <f>IF(AND([9]Mides!H1915&gt;=1,[9]Mides!H1915&lt;=14),"X"," ")</f>
        <v>X</v>
      </c>
      <c r="H1924" s="94" t="str">
        <f>IF(AND([9]Mides!H1915&gt;=14,[9]Mides!H1915&lt;=30),"X"," ")</f>
        <v xml:space="preserve"> </v>
      </c>
      <c r="I1924" s="94" t="str">
        <f>IF(AND([9]Mides!H1915&gt;=31,[9]Mides!H1915&lt;=60),"X","  ")</f>
        <v xml:space="preserve">  </v>
      </c>
      <c r="J1924" s="94" t="str">
        <f>IF([9]Mides!H1915&gt;60,"X", "  ")</f>
        <v xml:space="preserve">  </v>
      </c>
      <c r="K1924" s="96">
        <f>[9]Mides!N1915</f>
        <v>0</v>
      </c>
      <c r="L1924" s="96">
        <f>[9]Mides!K1915</f>
        <v>0</v>
      </c>
      <c r="M1924" s="96">
        <f>[9]Mides!L1915</f>
        <v>0</v>
      </c>
      <c r="N1924" s="96" t="str">
        <f>[9]Mides!M1915</f>
        <v>X</v>
      </c>
      <c r="O1924" s="96">
        <f t="shared" si="26"/>
        <v>0</v>
      </c>
      <c r="P1924" s="96" t="str">
        <f>[9]Mides!R1915</f>
        <v>Guatemala</v>
      </c>
      <c r="Q1924" s="96" t="str">
        <f>[9]Mides!S1915</f>
        <v>Guatemala</v>
      </c>
    </row>
    <row r="1925" spans="2:17" ht="15" thickBot="1" x14ac:dyDescent="0.35">
      <c r="B1925" s="92" t="str">
        <f>[9]Mides!E1916</f>
        <v>Wendy</v>
      </c>
      <c r="C1925" s="93" t="str">
        <f>[9]Mides!D1916</f>
        <v>Caal</v>
      </c>
      <c r="D1925" s="94" t="str">
        <f>IF([9]Mides!F1916=1,"X"," ")</f>
        <v>X</v>
      </c>
      <c r="E1925" s="94" t="str">
        <f>IF([9]Mides!F1916=2,"X"," ")</f>
        <v xml:space="preserve"> </v>
      </c>
      <c r="F1925" s="95">
        <f>[9]Mides!B1916</f>
        <v>0</v>
      </c>
      <c r="G1925" s="94" t="str">
        <f>IF(AND([9]Mides!H1916&gt;=1,[9]Mides!H1916&lt;=14),"X"," ")</f>
        <v>X</v>
      </c>
      <c r="H1925" s="94" t="str">
        <f>IF(AND([9]Mides!H1916&gt;=14,[9]Mides!H1916&lt;=30),"X"," ")</f>
        <v xml:space="preserve"> </v>
      </c>
      <c r="I1925" s="94" t="str">
        <f>IF(AND([9]Mides!H1916&gt;=31,[9]Mides!H1916&lt;=60),"X","  ")</f>
        <v xml:space="preserve">  </v>
      </c>
      <c r="J1925" s="94" t="str">
        <f>IF([9]Mides!H1916&gt;60,"X", "  ")</f>
        <v xml:space="preserve">  </v>
      </c>
      <c r="K1925" s="96">
        <f>[9]Mides!N1916</f>
        <v>0</v>
      </c>
      <c r="L1925" s="96">
        <f>[9]Mides!K1916</f>
        <v>0</v>
      </c>
      <c r="M1925" s="96">
        <f>[9]Mides!L1916</f>
        <v>0</v>
      </c>
      <c r="N1925" s="96" t="str">
        <f>[9]Mides!M1916</f>
        <v>X</v>
      </c>
      <c r="O1925" s="96">
        <f t="shared" si="26"/>
        <v>0</v>
      </c>
      <c r="P1925" s="96" t="str">
        <f>[9]Mides!R1916</f>
        <v>Guatemala</v>
      </c>
      <c r="Q1925" s="96" t="str">
        <f>[9]Mides!S1916</f>
        <v>Guatemala</v>
      </c>
    </row>
    <row r="1926" spans="2:17" ht="15" thickBot="1" x14ac:dyDescent="0.35">
      <c r="B1926" s="92" t="str">
        <f>[9]Mides!E1917</f>
        <v>Kevin</v>
      </c>
      <c r="C1926" s="93" t="str">
        <f>[9]Mides!D1917</f>
        <v>Jiménez</v>
      </c>
      <c r="D1926" s="94" t="str">
        <f>IF([9]Mides!F1917=1,"X"," ")</f>
        <v xml:space="preserve"> </v>
      </c>
      <c r="E1926" s="94" t="str">
        <f>IF([9]Mides!F1917=2,"X"," ")</f>
        <v>X</v>
      </c>
      <c r="F1926" s="95">
        <f>[9]Mides!B1917</f>
        <v>3534696530101</v>
      </c>
      <c r="G1926" s="94" t="str">
        <f>IF(AND([9]Mides!H1917&gt;=1,[9]Mides!H1917&lt;=14),"X"," ")</f>
        <v>X</v>
      </c>
      <c r="H1926" s="94" t="str">
        <f>IF(AND([9]Mides!H1917&gt;=14,[9]Mides!H1917&lt;=30),"X"," ")</f>
        <v xml:space="preserve"> </v>
      </c>
      <c r="I1926" s="94" t="str">
        <f>IF(AND([9]Mides!H1917&gt;=31,[9]Mides!H1917&lt;=60),"X","  ")</f>
        <v xml:space="preserve">  </v>
      </c>
      <c r="J1926" s="94" t="str">
        <f>IF([9]Mides!H1917&gt;60,"X", "  ")</f>
        <v xml:space="preserve">  </v>
      </c>
      <c r="K1926" s="96">
        <f>[9]Mides!N1917</f>
        <v>0</v>
      </c>
      <c r="L1926" s="96">
        <f>[9]Mides!K1917</f>
        <v>0</v>
      </c>
      <c r="M1926" s="96">
        <f>[9]Mides!L1917</f>
        <v>0</v>
      </c>
      <c r="N1926" s="96" t="str">
        <f>[9]Mides!M1917</f>
        <v>X</v>
      </c>
      <c r="O1926" s="96">
        <f t="shared" si="26"/>
        <v>0</v>
      </c>
      <c r="P1926" s="96" t="str">
        <f>[9]Mides!R1917</f>
        <v>Guatemala</v>
      </c>
      <c r="Q1926" s="96" t="str">
        <f>[9]Mides!S1917</f>
        <v>Guatemala</v>
      </c>
    </row>
    <row r="1927" spans="2:17" ht="15" thickBot="1" x14ac:dyDescent="0.35">
      <c r="B1927" s="92" t="str">
        <f>[9]Mides!E1918</f>
        <v>Anderson</v>
      </c>
      <c r="C1927" s="93" t="str">
        <f>[9]Mides!D1918</f>
        <v>Lux</v>
      </c>
      <c r="D1927" s="94" t="str">
        <f>IF([9]Mides!F1918=1,"X"," ")</f>
        <v xml:space="preserve"> </v>
      </c>
      <c r="E1927" s="94" t="str">
        <f>IF([9]Mides!F1918=2,"X"," ")</f>
        <v>X</v>
      </c>
      <c r="F1927" s="95">
        <f>[9]Mides!B1918</f>
        <v>3134840741409</v>
      </c>
      <c r="G1927" s="94" t="str">
        <f>IF(AND([9]Mides!H1918&gt;=1,[9]Mides!H1918&lt;=14),"X"," ")</f>
        <v>X</v>
      </c>
      <c r="H1927" s="94" t="str">
        <f>IF(AND([9]Mides!H1918&gt;=14,[9]Mides!H1918&lt;=30),"X"," ")</f>
        <v xml:space="preserve"> </v>
      </c>
      <c r="I1927" s="94" t="str">
        <f>IF(AND([9]Mides!H1918&gt;=31,[9]Mides!H1918&lt;=60),"X","  ")</f>
        <v xml:space="preserve">  </v>
      </c>
      <c r="J1927" s="94" t="str">
        <f>IF([9]Mides!H1918&gt;60,"X", "  ")</f>
        <v xml:space="preserve">  </v>
      </c>
      <c r="K1927" s="96">
        <f>[9]Mides!N1918</f>
        <v>0</v>
      </c>
      <c r="L1927" s="96">
        <f>[9]Mides!K1918</f>
        <v>0</v>
      </c>
      <c r="M1927" s="96">
        <f>[9]Mides!L1918</f>
        <v>0</v>
      </c>
      <c r="N1927" s="96" t="str">
        <f>[9]Mides!M1918</f>
        <v>X</v>
      </c>
      <c r="O1927" s="96">
        <f t="shared" si="26"/>
        <v>0</v>
      </c>
      <c r="P1927" s="96" t="str">
        <f>[9]Mides!R1918</f>
        <v>Guatemala</v>
      </c>
      <c r="Q1927" s="96" t="str">
        <f>[9]Mides!S1918</f>
        <v>Guatemala</v>
      </c>
    </row>
    <row r="1928" spans="2:17" ht="15" thickBot="1" x14ac:dyDescent="0.35">
      <c r="B1928" s="92" t="str">
        <f>[9]Mides!E1919</f>
        <v>Weslin</v>
      </c>
      <c r="C1928" s="93" t="str">
        <f>[9]Mides!D1919</f>
        <v>Lux</v>
      </c>
      <c r="D1928" s="94" t="str">
        <f>IF([9]Mides!F1919=1,"X"," ")</f>
        <v xml:space="preserve"> </v>
      </c>
      <c r="E1928" s="94" t="str">
        <f>IF([9]Mides!F1919=2,"X"," ")</f>
        <v>X</v>
      </c>
      <c r="F1928" s="95">
        <f>[9]Mides!B1919</f>
        <v>3133951951409</v>
      </c>
      <c r="G1928" s="94" t="str">
        <f>IF(AND([9]Mides!H1919&gt;=1,[9]Mides!H1919&lt;=14),"X"," ")</f>
        <v>X</v>
      </c>
      <c r="H1928" s="94" t="str">
        <f>IF(AND([9]Mides!H1919&gt;=14,[9]Mides!H1919&lt;=30),"X"," ")</f>
        <v xml:space="preserve"> </v>
      </c>
      <c r="I1928" s="94" t="str">
        <f>IF(AND([9]Mides!H1919&gt;=31,[9]Mides!H1919&lt;=60),"X","  ")</f>
        <v xml:space="preserve">  </v>
      </c>
      <c r="J1928" s="94" t="str">
        <f>IF([9]Mides!H1919&gt;60,"X", "  ")</f>
        <v xml:space="preserve">  </v>
      </c>
      <c r="K1928" s="96">
        <f>[9]Mides!N1919</f>
        <v>0</v>
      </c>
      <c r="L1928" s="96">
        <f>[9]Mides!K1919</f>
        <v>0</v>
      </c>
      <c r="M1928" s="96">
        <f>[9]Mides!L1919</f>
        <v>0</v>
      </c>
      <c r="N1928" s="96" t="str">
        <f>[9]Mides!M1919</f>
        <v>X</v>
      </c>
      <c r="O1928" s="96">
        <f t="shared" si="26"/>
        <v>0</v>
      </c>
      <c r="P1928" s="96" t="str">
        <f>[9]Mides!R1919</f>
        <v>Guatemala</v>
      </c>
      <c r="Q1928" s="96" t="str">
        <f>[9]Mides!S1919</f>
        <v>Guatemala</v>
      </c>
    </row>
    <row r="1929" spans="2:17" ht="15" thickBot="1" x14ac:dyDescent="0.35">
      <c r="B1929" s="92" t="str">
        <f>[9]Mides!E1920</f>
        <v>Wendy</v>
      </c>
      <c r="C1929" s="93" t="str">
        <f>[9]Mides!D1920</f>
        <v>Cojulún</v>
      </c>
      <c r="D1929" s="94" t="str">
        <f>IF([9]Mides!F1920=1,"X"," ")</f>
        <v>X</v>
      </c>
      <c r="E1929" s="94" t="str">
        <f>IF([9]Mides!F1920=2,"X"," ")</f>
        <v xml:space="preserve"> </v>
      </c>
      <c r="F1929" s="95">
        <f>[9]Mides!B1920</f>
        <v>0</v>
      </c>
      <c r="G1929" s="94" t="str">
        <f>IF(AND([9]Mides!H1920&gt;=1,[9]Mides!H1920&lt;=14),"X"," ")</f>
        <v>X</v>
      </c>
      <c r="H1929" s="94" t="str">
        <f>IF(AND([9]Mides!H1920&gt;=14,[9]Mides!H1920&lt;=30),"X"," ")</f>
        <v>X</v>
      </c>
      <c r="I1929" s="94" t="str">
        <f>IF(AND([9]Mides!H1920&gt;=31,[9]Mides!H1920&lt;=60),"X","  ")</f>
        <v xml:space="preserve">  </v>
      </c>
      <c r="J1929" s="94" t="str">
        <f>IF([9]Mides!H1920&gt;60,"X", "  ")</f>
        <v xml:space="preserve">  </v>
      </c>
      <c r="K1929" s="96">
        <f>[9]Mides!N1920</f>
        <v>0</v>
      </c>
      <c r="L1929" s="96">
        <f>[9]Mides!K1920</f>
        <v>0</v>
      </c>
      <c r="M1929" s="96">
        <f>[9]Mides!L1920</f>
        <v>0</v>
      </c>
      <c r="N1929" s="96" t="str">
        <f>[9]Mides!M1920</f>
        <v>X</v>
      </c>
      <c r="O1929" s="96">
        <f t="shared" si="26"/>
        <v>0</v>
      </c>
      <c r="P1929" s="96" t="str">
        <f>[9]Mides!R1920</f>
        <v>Guatemala</v>
      </c>
      <c r="Q1929" s="96" t="str">
        <f>[9]Mides!S1920</f>
        <v>Guatemala</v>
      </c>
    </row>
    <row r="1930" spans="2:17" ht="15" thickBot="1" x14ac:dyDescent="0.35">
      <c r="B1930" s="92" t="str">
        <f>[9]Mides!E1921</f>
        <v>Ingrid</v>
      </c>
      <c r="C1930" s="93" t="str">
        <f>[9]Mides!D1921</f>
        <v>Ordoñez</v>
      </c>
      <c r="D1930" s="94" t="str">
        <f>IF([9]Mides!F1921=1,"X"," ")</f>
        <v>X</v>
      </c>
      <c r="E1930" s="94" t="str">
        <f>IF([9]Mides!F1921=2,"X"," ")</f>
        <v xml:space="preserve"> </v>
      </c>
      <c r="F1930" s="95">
        <f>[9]Mides!B1921</f>
        <v>0</v>
      </c>
      <c r="G1930" s="94" t="str">
        <f>IF(AND([9]Mides!H1921&gt;=1,[9]Mides!H1921&lt;=14),"X"," ")</f>
        <v>X</v>
      </c>
      <c r="H1930" s="94" t="str">
        <f>IF(AND([9]Mides!H1921&gt;=14,[9]Mides!H1921&lt;=30),"X"," ")</f>
        <v xml:space="preserve"> </v>
      </c>
      <c r="I1930" s="94" t="str">
        <f>IF(AND([9]Mides!H1921&gt;=31,[9]Mides!H1921&lt;=60),"X","  ")</f>
        <v xml:space="preserve">  </v>
      </c>
      <c r="J1930" s="94" t="str">
        <f>IF([9]Mides!H1921&gt;60,"X", "  ")</f>
        <v xml:space="preserve">  </v>
      </c>
      <c r="K1930" s="96">
        <f>[9]Mides!N1921</f>
        <v>0</v>
      </c>
      <c r="L1930" s="96">
        <f>[9]Mides!K1921</f>
        <v>0</v>
      </c>
      <c r="M1930" s="96">
        <f>[9]Mides!L1921</f>
        <v>0</v>
      </c>
      <c r="N1930" s="96" t="str">
        <f>[9]Mides!M1921</f>
        <v>X</v>
      </c>
      <c r="O1930" s="96">
        <f t="shared" si="26"/>
        <v>0</v>
      </c>
      <c r="P1930" s="96" t="str">
        <f>[9]Mides!R1921</f>
        <v>Guatemala</v>
      </c>
      <c r="Q1930" s="96" t="str">
        <f>[9]Mides!S1921</f>
        <v>Guatemala</v>
      </c>
    </row>
    <row r="1931" spans="2:17" ht="15" thickBot="1" x14ac:dyDescent="0.35">
      <c r="B1931" s="92" t="str">
        <f>[9]Mides!E1922</f>
        <v>Cleidy</v>
      </c>
      <c r="C1931" s="93" t="str">
        <f>[9]Mides!D1922</f>
        <v>Carrillo</v>
      </c>
      <c r="D1931" s="94" t="str">
        <f>IF([9]Mides!F1922=1,"X"," ")</f>
        <v>X</v>
      </c>
      <c r="E1931" s="94" t="str">
        <f>IF([9]Mides!F1922=2,"X"," ")</f>
        <v xml:space="preserve"> </v>
      </c>
      <c r="F1931" s="95">
        <f>[9]Mides!B1922</f>
        <v>0</v>
      </c>
      <c r="G1931" s="94" t="str">
        <f>IF(AND([9]Mides!H1922&gt;=1,[9]Mides!H1922&lt;=14),"X"," ")</f>
        <v>X</v>
      </c>
      <c r="H1931" s="94" t="str">
        <f>IF(AND([9]Mides!H1922&gt;=14,[9]Mides!H1922&lt;=30),"X"," ")</f>
        <v xml:space="preserve"> </v>
      </c>
      <c r="I1931" s="94" t="str">
        <f>IF(AND([9]Mides!H1922&gt;=31,[9]Mides!H1922&lt;=60),"X","  ")</f>
        <v xml:space="preserve">  </v>
      </c>
      <c r="J1931" s="94" t="str">
        <f>IF([9]Mides!H1922&gt;60,"X", "  ")</f>
        <v xml:space="preserve">  </v>
      </c>
      <c r="K1931" s="96">
        <f>[9]Mides!N1922</f>
        <v>0</v>
      </c>
      <c r="L1931" s="96">
        <f>[9]Mides!K1922</f>
        <v>0</v>
      </c>
      <c r="M1931" s="96">
        <f>[9]Mides!L1922</f>
        <v>0</v>
      </c>
      <c r="N1931" s="96" t="str">
        <f>[9]Mides!M1922</f>
        <v>X</v>
      </c>
      <c r="O1931" s="96">
        <f t="shared" si="26"/>
        <v>0</v>
      </c>
      <c r="P1931" s="96" t="str">
        <f>[9]Mides!R1922</f>
        <v>Guatemala</v>
      </c>
      <c r="Q1931" s="96" t="str">
        <f>[9]Mides!S1922</f>
        <v>Guatemala</v>
      </c>
    </row>
    <row r="1932" spans="2:17" ht="15" thickBot="1" x14ac:dyDescent="0.35">
      <c r="B1932" s="92" t="str">
        <f>[9]Mides!E1923</f>
        <v>Kimberly</v>
      </c>
      <c r="C1932" s="93" t="str">
        <f>[9]Mides!D1923</f>
        <v>Castro</v>
      </c>
      <c r="D1932" s="94" t="str">
        <f>IF([9]Mides!F1923=1,"X"," ")</f>
        <v>X</v>
      </c>
      <c r="E1932" s="94" t="str">
        <f>IF([9]Mides!F1923=2,"X"," ")</f>
        <v xml:space="preserve"> </v>
      </c>
      <c r="F1932" s="95">
        <f>[9]Mides!B1923</f>
        <v>0</v>
      </c>
      <c r="G1932" s="94" t="str">
        <f>IF(AND([9]Mides!H1923&gt;=1,[9]Mides!H1923&lt;=14),"X"," ")</f>
        <v>X</v>
      </c>
      <c r="H1932" s="94" t="str">
        <f>IF(AND([9]Mides!H1923&gt;=14,[9]Mides!H1923&lt;=30),"X"," ")</f>
        <v xml:space="preserve"> </v>
      </c>
      <c r="I1932" s="94" t="str">
        <f>IF(AND([9]Mides!H1923&gt;=31,[9]Mides!H1923&lt;=60),"X","  ")</f>
        <v xml:space="preserve">  </v>
      </c>
      <c r="J1932" s="94" t="str">
        <f>IF([9]Mides!H1923&gt;60,"X", "  ")</f>
        <v xml:space="preserve">  </v>
      </c>
      <c r="K1932" s="96">
        <f>[9]Mides!N1923</f>
        <v>0</v>
      </c>
      <c r="L1932" s="96">
        <f>[9]Mides!K1923</f>
        <v>0</v>
      </c>
      <c r="M1932" s="96">
        <f>[9]Mides!L1923</f>
        <v>0</v>
      </c>
      <c r="N1932" s="96" t="str">
        <f>[9]Mides!M1923</f>
        <v>X</v>
      </c>
      <c r="O1932" s="96">
        <f t="shared" si="26"/>
        <v>0</v>
      </c>
      <c r="P1932" s="96" t="str">
        <f>[9]Mides!R1923</f>
        <v>Guatemala</v>
      </c>
      <c r="Q1932" s="96" t="str">
        <f>[9]Mides!S1923</f>
        <v>Guatemala</v>
      </c>
    </row>
    <row r="1933" spans="2:17" ht="15" thickBot="1" x14ac:dyDescent="0.35">
      <c r="B1933" s="92" t="str">
        <f>[9]Mides!E1924</f>
        <v>Edwin</v>
      </c>
      <c r="C1933" s="93" t="str">
        <f>[9]Mides!D1924</f>
        <v>Herrera</v>
      </c>
      <c r="D1933" s="94" t="str">
        <f>IF([9]Mides!F1924=1,"X"," ")</f>
        <v xml:space="preserve"> </v>
      </c>
      <c r="E1933" s="94" t="str">
        <f>IF([9]Mides!F1924=2,"X"," ")</f>
        <v>X</v>
      </c>
      <c r="F1933" s="95">
        <f>[9]Mides!B1924</f>
        <v>3021197280101</v>
      </c>
      <c r="G1933" s="94" t="str">
        <f>IF(AND([9]Mides!H1924&gt;=1,[9]Mides!H1924&lt;=14),"X"," ")</f>
        <v>X</v>
      </c>
      <c r="H1933" s="94" t="str">
        <f>IF(AND([9]Mides!H1924&gt;=14,[9]Mides!H1924&lt;=30),"X"," ")</f>
        <v xml:space="preserve"> </v>
      </c>
      <c r="I1933" s="94" t="str">
        <f>IF(AND([9]Mides!H1924&gt;=31,[9]Mides!H1924&lt;=60),"X","  ")</f>
        <v xml:space="preserve">  </v>
      </c>
      <c r="J1933" s="94" t="str">
        <f>IF([9]Mides!H1924&gt;60,"X", "  ")</f>
        <v xml:space="preserve">  </v>
      </c>
      <c r="K1933" s="96">
        <f>[9]Mides!N1924</f>
        <v>0</v>
      </c>
      <c r="L1933" s="96">
        <f>[9]Mides!K1924</f>
        <v>0</v>
      </c>
      <c r="M1933" s="96">
        <f>[9]Mides!L1924</f>
        <v>0</v>
      </c>
      <c r="N1933" s="96" t="str">
        <f>[9]Mides!M1924</f>
        <v>X</v>
      </c>
      <c r="O1933" s="96">
        <f t="shared" si="26"/>
        <v>0</v>
      </c>
      <c r="P1933" s="96" t="str">
        <f>[9]Mides!R1924</f>
        <v>Guatemala</v>
      </c>
      <c r="Q1933" s="96" t="str">
        <f>[9]Mides!S1924</f>
        <v>Guatemala</v>
      </c>
    </row>
    <row r="1934" spans="2:17" ht="15" thickBot="1" x14ac:dyDescent="0.35">
      <c r="B1934" s="92" t="str">
        <f>[9]Mides!E1925</f>
        <v>Katherine</v>
      </c>
      <c r="C1934" s="93" t="str">
        <f>[9]Mides!D1925</f>
        <v>Mancilla</v>
      </c>
      <c r="D1934" s="94" t="str">
        <f>IF([9]Mides!F1925=1,"X"," ")</f>
        <v>X</v>
      </c>
      <c r="E1934" s="94" t="str">
        <f>IF([9]Mides!F1925=2,"X"," ")</f>
        <v xml:space="preserve"> </v>
      </c>
      <c r="F1934" s="95">
        <f>[9]Mides!B1925</f>
        <v>3700151500101</v>
      </c>
      <c r="G1934" s="94" t="str">
        <f>IF(AND([9]Mides!H1925&gt;=1,[9]Mides!H1925&lt;=14),"X"," ")</f>
        <v>X</v>
      </c>
      <c r="H1934" s="94" t="str">
        <f>IF(AND([9]Mides!H1925&gt;=14,[9]Mides!H1925&lt;=30),"X"," ")</f>
        <v xml:space="preserve"> </v>
      </c>
      <c r="I1934" s="94" t="str">
        <f>IF(AND([9]Mides!H1925&gt;=31,[9]Mides!H1925&lt;=60),"X","  ")</f>
        <v xml:space="preserve">  </v>
      </c>
      <c r="J1934" s="94" t="str">
        <f>IF([9]Mides!H1925&gt;60,"X", "  ")</f>
        <v xml:space="preserve">  </v>
      </c>
      <c r="K1934" s="96">
        <f>[9]Mides!N1925</f>
        <v>0</v>
      </c>
      <c r="L1934" s="96">
        <f>[9]Mides!K1925</f>
        <v>0</v>
      </c>
      <c r="M1934" s="96">
        <f>[9]Mides!L1925</f>
        <v>0</v>
      </c>
      <c r="N1934" s="96" t="str">
        <f>[9]Mides!M1925</f>
        <v>X</v>
      </c>
      <c r="O1934" s="96">
        <f t="shared" si="26"/>
        <v>0</v>
      </c>
      <c r="P1934" s="96" t="str">
        <f>[9]Mides!R1925</f>
        <v>Guatemala</v>
      </c>
      <c r="Q1934" s="96" t="str">
        <f>[9]Mides!S1925</f>
        <v>Guatemala</v>
      </c>
    </row>
    <row r="1935" spans="2:17" ht="15" thickBot="1" x14ac:dyDescent="0.35">
      <c r="B1935" s="92" t="str">
        <f>[9]Mides!E1926</f>
        <v>Mariafernanda</v>
      </c>
      <c r="C1935" s="93" t="str">
        <f>[9]Mides!D1926</f>
        <v>Mancilla</v>
      </c>
      <c r="D1935" s="94" t="str">
        <f>IF([9]Mides!F1926=1,"X"," ")</f>
        <v>X</v>
      </c>
      <c r="E1935" s="94" t="str">
        <f>IF([9]Mides!F1926=2,"X"," ")</f>
        <v xml:space="preserve"> </v>
      </c>
      <c r="F1935" s="95">
        <f>[9]Mides!B1926</f>
        <v>0</v>
      </c>
      <c r="G1935" s="94" t="str">
        <f>IF(AND([9]Mides!H1926&gt;=1,[9]Mides!H1926&lt;=14),"X"," ")</f>
        <v>X</v>
      </c>
      <c r="H1935" s="94" t="str">
        <f>IF(AND([9]Mides!H1926&gt;=14,[9]Mides!H1926&lt;=30),"X"," ")</f>
        <v>X</v>
      </c>
      <c r="I1935" s="94" t="str">
        <f>IF(AND([9]Mides!H1926&gt;=31,[9]Mides!H1926&lt;=60),"X","  ")</f>
        <v xml:space="preserve">  </v>
      </c>
      <c r="J1935" s="94" t="str">
        <f>IF([9]Mides!H1926&gt;60,"X", "  ")</f>
        <v xml:space="preserve">  </v>
      </c>
      <c r="K1935" s="96">
        <f>[9]Mides!N1926</f>
        <v>0</v>
      </c>
      <c r="L1935" s="96">
        <f>[9]Mides!K1926</f>
        <v>0</v>
      </c>
      <c r="M1935" s="96">
        <f>[9]Mides!L1926</f>
        <v>0</v>
      </c>
      <c r="N1935" s="96" t="str">
        <f>[9]Mides!M1926</f>
        <v>X</v>
      </c>
      <c r="O1935" s="96">
        <f t="shared" si="26"/>
        <v>0</v>
      </c>
      <c r="P1935" s="96" t="str">
        <f>[9]Mides!R1926</f>
        <v>Guatemala</v>
      </c>
      <c r="Q1935" s="96" t="str">
        <f>[9]Mides!S1926</f>
        <v>Guatemala</v>
      </c>
    </row>
    <row r="1936" spans="2:17" ht="15" thickBot="1" x14ac:dyDescent="0.35">
      <c r="B1936" s="92" t="str">
        <f>[9]Mides!E1927</f>
        <v>Augusto</v>
      </c>
      <c r="C1936" s="93" t="str">
        <f>[9]Mides!D1927</f>
        <v>Cano</v>
      </c>
      <c r="D1936" s="94" t="str">
        <f>IF([9]Mides!F1927=1,"X"," ")</f>
        <v xml:space="preserve"> </v>
      </c>
      <c r="E1936" s="94" t="str">
        <f>IF([9]Mides!F1927=2,"X"," ")</f>
        <v>X</v>
      </c>
      <c r="F1936" s="95">
        <f>[9]Mides!B1927</f>
        <v>3563195200101</v>
      </c>
      <c r="G1936" s="94" t="str">
        <f>IF(AND([9]Mides!H1927&gt;=1,[9]Mides!H1927&lt;=14),"X"," ")</f>
        <v xml:space="preserve"> </v>
      </c>
      <c r="H1936" s="94" t="str">
        <f>IF(AND([9]Mides!H1927&gt;=14,[9]Mides!H1927&lt;=30),"X"," ")</f>
        <v>X</v>
      </c>
      <c r="I1936" s="94" t="str">
        <f>IF(AND([9]Mides!H1927&gt;=31,[9]Mides!H1927&lt;=60),"X","  ")</f>
        <v xml:space="preserve">  </v>
      </c>
      <c r="J1936" s="94" t="str">
        <f>IF([9]Mides!H1927&gt;60,"X", "  ")</f>
        <v xml:space="preserve">  </v>
      </c>
      <c r="K1936" s="96">
        <f>[9]Mides!N1927</f>
        <v>0</v>
      </c>
      <c r="L1936" s="96">
        <f>[9]Mides!K1927</f>
        <v>0</v>
      </c>
      <c r="M1936" s="96">
        <f>[9]Mides!L1927</f>
        <v>0</v>
      </c>
      <c r="N1936" s="96" t="str">
        <f>[9]Mides!M1927</f>
        <v>X</v>
      </c>
      <c r="O1936" s="96">
        <f t="shared" si="26"/>
        <v>0</v>
      </c>
      <c r="P1936" s="96" t="str">
        <f>[9]Mides!R1927</f>
        <v>Guatemala</v>
      </c>
      <c r="Q1936" s="96" t="str">
        <f>[9]Mides!S1927</f>
        <v>Guatemala</v>
      </c>
    </row>
    <row r="1937" spans="2:17" ht="15" thickBot="1" x14ac:dyDescent="0.35">
      <c r="B1937" s="92" t="str">
        <f>[9]Mides!E1928</f>
        <v>Evelyn</v>
      </c>
      <c r="C1937" s="93" t="str">
        <f>[9]Mides!D1928</f>
        <v>Montepeque</v>
      </c>
      <c r="D1937" s="94" t="str">
        <f>IF([9]Mides!F1928=1,"X"," ")</f>
        <v>X</v>
      </c>
      <c r="E1937" s="94" t="str">
        <f>IF([9]Mides!F1928=2,"X"," ")</f>
        <v xml:space="preserve"> </v>
      </c>
      <c r="F1937" s="95">
        <f>[9]Mides!B1928</f>
        <v>0</v>
      </c>
      <c r="G1937" s="94" t="str">
        <f>IF(AND([9]Mides!H1928&gt;=1,[9]Mides!H1928&lt;=14),"X"," ")</f>
        <v xml:space="preserve"> </v>
      </c>
      <c r="H1937" s="94" t="str">
        <f>IF(AND([9]Mides!H1928&gt;=14,[9]Mides!H1928&lt;=30),"X"," ")</f>
        <v>X</v>
      </c>
      <c r="I1937" s="94" t="str">
        <f>IF(AND([9]Mides!H1928&gt;=31,[9]Mides!H1928&lt;=60),"X","  ")</f>
        <v xml:space="preserve">  </v>
      </c>
      <c r="J1937" s="94" t="str">
        <f>IF([9]Mides!H1928&gt;60,"X", "  ")</f>
        <v xml:space="preserve">  </v>
      </c>
      <c r="K1937" s="96">
        <f>[9]Mides!N1928</f>
        <v>0</v>
      </c>
      <c r="L1937" s="96">
        <f>[9]Mides!K1928</f>
        <v>0</v>
      </c>
      <c r="M1937" s="96">
        <f>[9]Mides!L1928</f>
        <v>0</v>
      </c>
      <c r="N1937" s="96" t="str">
        <f>[9]Mides!M1928</f>
        <v>X</v>
      </c>
      <c r="O1937" s="96">
        <f t="shared" si="26"/>
        <v>0</v>
      </c>
      <c r="P1937" s="96" t="str">
        <f>[9]Mides!R1928</f>
        <v>Guatemala</v>
      </c>
      <c r="Q1937" s="96" t="str">
        <f>[9]Mides!S1928</f>
        <v>Guatemala</v>
      </c>
    </row>
    <row r="1938" spans="2:17" ht="15" thickBot="1" x14ac:dyDescent="0.35">
      <c r="B1938" s="92" t="str">
        <f>[9]Mides!E1929</f>
        <v>Julio</v>
      </c>
      <c r="C1938" s="93" t="str">
        <f>[9]Mides!D1929</f>
        <v>Reyes</v>
      </c>
      <c r="D1938" s="94" t="str">
        <f>IF([9]Mides!F1929=1,"X"," ")</f>
        <v xml:space="preserve"> </v>
      </c>
      <c r="E1938" s="94" t="str">
        <f>IF([9]Mides!F1929=2,"X"," ")</f>
        <v>X</v>
      </c>
      <c r="F1938" s="95">
        <f>[9]Mides!B1929</f>
        <v>2417489170306</v>
      </c>
      <c r="G1938" s="94" t="str">
        <f>IF(AND([9]Mides!H1929&gt;=1,[9]Mides!H1929&lt;=14),"X"," ")</f>
        <v xml:space="preserve"> </v>
      </c>
      <c r="H1938" s="94" t="str">
        <f>IF(AND([9]Mides!H1929&gt;=14,[9]Mides!H1929&lt;=30),"X"," ")</f>
        <v>X</v>
      </c>
      <c r="I1938" s="94" t="str">
        <f>IF(AND([9]Mides!H1929&gt;=31,[9]Mides!H1929&lt;=60),"X","  ")</f>
        <v xml:space="preserve">  </v>
      </c>
      <c r="J1938" s="94" t="str">
        <f>IF([9]Mides!H1929&gt;60,"X", "  ")</f>
        <v xml:space="preserve">  </v>
      </c>
      <c r="K1938" s="96">
        <f>[9]Mides!N1929</f>
        <v>0</v>
      </c>
      <c r="L1938" s="96">
        <f>[9]Mides!K1929</f>
        <v>0</v>
      </c>
      <c r="M1938" s="96">
        <f>[9]Mides!L1929</f>
        <v>0</v>
      </c>
      <c r="N1938" s="96" t="str">
        <f>[9]Mides!M1929</f>
        <v>X</v>
      </c>
      <c r="O1938" s="96">
        <f t="shared" si="26"/>
        <v>0</v>
      </c>
      <c r="P1938" s="96" t="str">
        <f>[9]Mides!R1929</f>
        <v>Guatemala</v>
      </c>
      <c r="Q1938" s="96" t="str">
        <f>[9]Mides!S1929</f>
        <v>Guatemala</v>
      </c>
    </row>
    <row r="1939" spans="2:17" ht="15" thickBot="1" x14ac:dyDescent="0.35">
      <c r="B1939" s="92" t="str">
        <f>[9]Mides!E1930</f>
        <v>Hector</v>
      </c>
      <c r="C1939" s="93" t="str">
        <f>[9]Mides!D1930</f>
        <v>González</v>
      </c>
      <c r="D1939" s="94" t="str">
        <f>IF([9]Mides!F1930=1,"X"," ")</f>
        <v xml:space="preserve"> </v>
      </c>
      <c r="E1939" s="94" t="str">
        <f>IF([9]Mides!F1930=2,"X"," ")</f>
        <v>X</v>
      </c>
      <c r="F1939" s="95">
        <f>[9]Mides!B1930</f>
        <v>3431793692213</v>
      </c>
      <c r="G1939" s="94" t="str">
        <f>IF(AND([9]Mides!H1930&gt;=1,[9]Mides!H1930&lt;=14),"X"," ")</f>
        <v xml:space="preserve"> </v>
      </c>
      <c r="H1939" s="94" t="str">
        <f>IF(AND([9]Mides!H1930&gt;=14,[9]Mides!H1930&lt;=30),"X"," ")</f>
        <v>X</v>
      </c>
      <c r="I1939" s="94" t="str">
        <f>IF(AND([9]Mides!H1930&gt;=31,[9]Mides!H1930&lt;=60),"X","  ")</f>
        <v xml:space="preserve">  </v>
      </c>
      <c r="J1939" s="94" t="str">
        <f>IF([9]Mides!H1930&gt;60,"X", "  ")</f>
        <v xml:space="preserve">  </v>
      </c>
      <c r="K1939" s="96">
        <f>[9]Mides!N1930</f>
        <v>0</v>
      </c>
      <c r="L1939" s="96">
        <f>[9]Mides!K1930</f>
        <v>0</v>
      </c>
      <c r="M1939" s="96">
        <f>[9]Mides!L1930</f>
        <v>0</v>
      </c>
      <c r="N1939" s="96" t="str">
        <f>[9]Mides!M1930</f>
        <v>X</v>
      </c>
      <c r="O1939" s="96">
        <f t="shared" si="26"/>
        <v>0</v>
      </c>
      <c r="P1939" s="96" t="str">
        <f>[9]Mides!R1930</f>
        <v>Guatemala</v>
      </c>
      <c r="Q1939" s="96" t="str">
        <f>[9]Mides!S1930</f>
        <v>Guatemala</v>
      </c>
    </row>
    <row r="1940" spans="2:17" ht="15" thickBot="1" x14ac:dyDescent="0.35">
      <c r="B1940" s="92" t="str">
        <f>[9]Mides!E1931</f>
        <v>Kevin</v>
      </c>
      <c r="C1940" s="93" t="str">
        <f>[9]Mides!D1931</f>
        <v>González</v>
      </c>
      <c r="D1940" s="94" t="str">
        <f>IF([9]Mides!F1931=1,"X"," ")</f>
        <v xml:space="preserve"> </v>
      </c>
      <c r="E1940" s="94" t="str">
        <f>IF([9]Mides!F1931=2,"X"," ")</f>
        <v>X</v>
      </c>
      <c r="F1940" s="95">
        <f>[9]Mides!B1931</f>
        <v>3431793502213</v>
      </c>
      <c r="G1940" s="94" t="str">
        <f>IF(AND([9]Mides!H1931&gt;=1,[9]Mides!H1931&lt;=14),"X"," ")</f>
        <v xml:space="preserve"> </v>
      </c>
      <c r="H1940" s="94" t="str">
        <f>IF(AND([9]Mides!H1931&gt;=14,[9]Mides!H1931&lt;=30),"X"," ")</f>
        <v>X</v>
      </c>
      <c r="I1940" s="94" t="str">
        <f>IF(AND([9]Mides!H1931&gt;=31,[9]Mides!H1931&lt;=60),"X","  ")</f>
        <v xml:space="preserve">  </v>
      </c>
      <c r="J1940" s="94" t="str">
        <f>IF([9]Mides!H1931&gt;60,"X", "  ")</f>
        <v xml:space="preserve">  </v>
      </c>
      <c r="K1940" s="96">
        <f>[9]Mides!N1931</f>
        <v>0</v>
      </c>
      <c r="L1940" s="96">
        <f>[9]Mides!K1931</f>
        <v>0</v>
      </c>
      <c r="M1940" s="96">
        <f>[9]Mides!L1931</f>
        <v>0</v>
      </c>
      <c r="N1940" s="96" t="str">
        <f>[9]Mides!M1931</f>
        <v>X</v>
      </c>
      <c r="O1940" s="96">
        <f t="shared" si="26"/>
        <v>0</v>
      </c>
      <c r="P1940" s="96" t="str">
        <f>[9]Mides!R1931</f>
        <v>Guatemala</v>
      </c>
      <c r="Q1940" s="96" t="str">
        <f>[9]Mides!S1931</f>
        <v>Guatemala</v>
      </c>
    </row>
    <row r="1941" spans="2:17" ht="15" thickBot="1" x14ac:dyDescent="0.35">
      <c r="B1941" s="92" t="str">
        <f>[9]Mides!E1932</f>
        <v>Brandon</v>
      </c>
      <c r="C1941" s="93" t="str">
        <f>[9]Mides!D1932</f>
        <v>Velásquez</v>
      </c>
      <c r="D1941" s="94" t="str">
        <f>IF([9]Mides!F1932=1,"X"," ")</f>
        <v xml:space="preserve"> </v>
      </c>
      <c r="E1941" s="94" t="str">
        <f>IF([9]Mides!F1932=2,"X"," ")</f>
        <v>X</v>
      </c>
      <c r="F1941" s="95">
        <f>[9]Mides!B1932</f>
        <v>3618867720101</v>
      </c>
      <c r="G1941" s="94" t="str">
        <f>IF(AND([9]Mides!H1932&gt;=1,[9]Mides!H1932&lt;=14),"X"," ")</f>
        <v xml:space="preserve"> </v>
      </c>
      <c r="H1941" s="94" t="str">
        <f>IF(AND([9]Mides!H1932&gt;=14,[9]Mides!H1932&lt;=30),"X"," ")</f>
        <v>X</v>
      </c>
      <c r="I1941" s="94" t="str">
        <f>IF(AND([9]Mides!H1932&gt;=31,[9]Mides!H1932&lt;=60),"X","  ")</f>
        <v xml:space="preserve">  </v>
      </c>
      <c r="J1941" s="94" t="str">
        <f>IF([9]Mides!H1932&gt;60,"X", "  ")</f>
        <v xml:space="preserve">  </v>
      </c>
      <c r="K1941" s="96">
        <f>[9]Mides!N1932</f>
        <v>0</v>
      </c>
      <c r="L1941" s="96">
        <f>[9]Mides!K1932</f>
        <v>0</v>
      </c>
      <c r="M1941" s="96">
        <f>[9]Mides!L1932</f>
        <v>0</v>
      </c>
      <c r="N1941" s="96" t="str">
        <f>[9]Mides!M1932</f>
        <v>X</v>
      </c>
      <c r="O1941" s="96">
        <f t="shared" si="26"/>
        <v>0</v>
      </c>
      <c r="P1941" s="96" t="str">
        <f>[9]Mides!R1932</f>
        <v>Guatemala</v>
      </c>
      <c r="Q1941" s="96" t="str">
        <f>[9]Mides!S1932</f>
        <v>Guatemala</v>
      </c>
    </row>
    <row r="1942" spans="2:17" ht="15" thickBot="1" x14ac:dyDescent="0.35">
      <c r="B1942" s="92" t="str">
        <f>[9]Mides!E1933</f>
        <v>Kimberlly</v>
      </c>
      <c r="C1942" s="93" t="str">
        <f>[9]Mides!D1933</f>
        <v>Ordoñez</v>
      </c>
      <c r="D1942" s="94" t="str">
        <f>IF([9]Mides!F1933=1,"X"," ")</f>
        <v>X</v>
      </c>
      <c r="E1942" s="94" t="str">
        <f>IF([9]Mides!F1933=2,"X"," ")</f>
        <v xml:space="preserve"> </v>
      </c>
      <c r="F1942" s="95">
        <f>[9]Mides!B1933</f>
        <v>3031232490108</v>
      </c>
      <c r="G1942" s="94" t="str">
        <f>IF(AND([9]Mides!H1933&gt;=1,[9]Mides!H1933&lt;=14),"X"," ")</f>
        <v xml:space="preserve"> </v>
      </c>
      <c r="H1942" s="94" t="str">
        <f>IF(AND([9]Mides!H1933&gt;=14,[9]Mides!H1933&lt;=30),"X"," ")</f>
        <v>X</v>
      </c>
      <c r="I1942" s="94" t="str">
        <f>IF(AND([9]Mides!H1933&gt;=31,[9]Mides!H1933&lt;=60),"X","  ")</f>
        <v xml:space="preserve">  </v>
      </c>
      <c r="J1942" s="94" t="str">
        <f>IF([9]Mides!H1933&gt;60,"X", "  ")</f>
        <v xml:space="preserve">  </v>
      </c>
      <c r="K1942" s="96">
        <f>[9]Mides!N1933</f>
        <v>0</v>
      </c>
      <c r="L1942" s="96">
        <f>[9]Mides!K1933</f>
        <v>0</v>
      </c>
      <c r="M1942" s="96">
        <f>[9]Mides!L1933</f>
        <v>0</v>
      </c>
      <c r="N1942" s="96" t="str">
        <f>[9]Mides!M1933</f>
        <v>X</v>
      </c>
      <c r="O1942" s="96">
        <f t="shared" si="26"/>
        <v>0</v>
      </c>
      <c r="P1942" s="96" t="str">
        <f>[9]Mides!R1933</f>
        <v>Guatemala</v>
      </c>
      <c r="Q1942" s="96" t="str">
        <f>[9]Mides!S1933</f>
        <v>Guatemala</v>
      </c>
    </row>
    <row r="1943" spans="2:17" ht="15" thickBot="1" x14ac:dyDescent="0.35">
      <c r="B1943" s="92" t="str">
        <f>[9]Mides!E1934</f>
        <v>Byron</v>
      </c>
      <c r="C1943" s="93" t="str">
        <f>[9]Mides!D1934</f>
        <v>Abac</v>
      </c>
      <c r="D1943" s="94" t="str">
        <f>IF([9]Mides!F1934=1,"X"," ")</f>
        <v xml:space="preserve"> </v>
      </c>
      <c r="E1943" s="94" t="str">
        <f>IF([9]Mides!F1934=2,"X"," ")</f>
        <v>X</v>
      </c>
      <c r="F1943" s="95">
        <f>[9]Mides!B1934</f>
        <v>2295672150805</v>
      </c>
      <c r="G1943" s="94" t="str">
        <f>IF(AND([9]Mides!H1934&gt;=1,[9]Mides!H1934&lt;=14),"X"," ")</f>
        <v xml:space="preserve"> </v>
      </c>
      <c r="H1943" s="94" t="str">
        <f>IF(AND([9]Mides!H1934&gt;=14,[9]Mides!H1934&lt;=30),"X"," ")</f>
        <v>X</v>
      </c>
      <c r="I1943" s="94" t="str">
        <f>IF(AND([9]Mides!H1934&gt;=31,[9]Mides!H1934&lt;=60),"X","  ")</f>
        <v xml:space="preserve">  </v>
      </c>
      <c r="J1943" s="94" t="str">
        <f>IF([9]Mides!H1934&gt;60,"X", "  ")</f>
        <v xml:space="preserve">  </v>
      </c>
      <c r="K1943" s="96">
        <f>[9]Mides!N1934</f>
        <v>0</v>
      </c>
      <c r="L1943" s="96">
        <f>[9]Mides!K1934</f>
        <v>0</v>
      </c>
      <c r="M1943" s="96">
        <f>[9]Mides!L1934</f>
        <v>0</v>
      </c>
      <c r="N1943" s="96" t="str">
        <f>[9]Mides!M1934</f>
        <v>X</v>
      </c>
      <c r="O1943" s="96">
        <f t="shared" si="26"/>
        <v>0</v>
      </c>
      <c r="P1943" s="96" t="str">
        <f>[9]Mides!R1934</f>
        <v>Guatemala</v>
      </c>
      <c r="Q1943" s="96" t="str">
        <f>[9]Mides!S1934</f>
        <v>Guatemala</v>
      </c>
    </row>
    <row r="1944" spans="2:17" ht="15" thickBot="1" x14ac:dyDescent="0.35">
      <c r="B1944" s="92" t="str">
        <f>[9]Mides!E1935</f>
        <v>Wuendy</v>
      </c>
      <c r="C1944" s="93" t="str">
        <f>[9]Mides!D1935</f>
        <v>Mazariegos</v>
      </c>
      <c r="D1944" s="94" t="str">
        <f>IF([9]Mides!F1935=1,"X"," ")</f>
        <v>X</v>
      </c>
      <c r="E1944" s="94" t="str">
        <f>IF([9]Mides!F1935=2,"X"," ")</f>
        <v xml:space="preserve"> </v>
      </c>
      <c r="F1944" s="95">
        <f>[9]Mides!B1935</f>
        <v>2343948030101</v>
      </c>
      <c r="G1944" s="94" t="str">
        <f>IF(AND([9]Mides!H1935&gt;=1,[9]Mides!H1935&lt;=14),"X"," ")</f>
        <v xml:space="preserve"> </v>
      </c>
      <c r="H1944" s="94" t="str">
        <f>IF(AND([9]Mides!H1935&gt;=14,[9]Mides!H1935&lt;=30),"X"," ")</f>
        <v xml:space="preserve"> </v>
      </c>
      <c r="I1944" s="94" t="str">
        <f>IF(AND([9]Mides!H1935&gt;=31,[9]Mides!H1935&lt;=60),"X","  ")</f>
        <v>X</v>
      </c>
      <c r="J1944" s="94" t="str">
        <f>IF([9]Mides!H1935&gt;60,"X", "  ")</f>
        <v xml:space="preserve">  </v>
      </c>
      <c r="K1944" s="96">
        <f>[9]Mides!N1935</f>
        <v>0</v>
      </c>
      <c r="L1944" s="96">
        <f>[9]Mides!K1935</f>
        <v>0</v>
      </c>
      <c r="M1944" s="96">
        <f>[9]Mides!L1935</f>
        <v>0</v>
      </c>
      <c r="N1944" s="96" t="str">
        <f>[9]Mides!M1935</f>
        <v>X</v>
      </c>
      <c r="O1944" s="96">
        <f t="shared" si="26"/>
        <v>0</v>
      </c>
      <c r="P1944" s="96" t="str">
        <f>[9]Mides!R1935</f>
        <v>Guatemala</v>
      </c>
      <c r="Q1944" s="96" t="str">
        <f>[9]Mides!S1935</f>
        <v>Guatemala</v>
      </c>
    </row>
    <row r="1945" spans="2:17" ht="15" thickBot="1" x14ac:dyDescent="0.35">
      <c r="B1945" s="92" t="str">
        <f>[9]Mides!E1936</f>
        <v>Gustavo</v>
      </c>
      <c r="C1945" s="93" t="str">
        <f>[9]Mides!D1936</f>
        <v>Cruz</v>
      </c>
      <c r="D1945" s="94" t="str">
        <f>IF([9]Mides!F1936=1,"X"," ")</f>
        <v xml:space="preserve"> </v>
      </c>
      <c r="E1945" s="94" t="str">
        <f>IF([9]Mides!F1936=2,"X"," ")</f>
        <v>X</v>
      </c>
      <c r="F1945" s="95">
        <f>[9]Mides!B1936</f>
        <v>2999402330101</v>
      </c>
      <c r="G1945" s="94" t="str">
        <f>IF(AND([9]Mides!H1936&gt;=1,[9]Mides!H1936&lt;=14),"X"," ")</f>
        <v xml:space="preserve"> </v>
      </c>
      <c r="H1945" s="94" t="str">
        <f>IF(AND([9]Mides!H1936&gt;=14,[9]Mides!H1936&lt;=30),"X"," ")</f>
        <v>X</v>
      </c>
      <c r="I1945" s="94" t="str">
        <f>IF(AND([9]Mides!H1936&gt;=31,[9]Mides!H1936&lt;=60),"X","  ")</f>
        <v xml:space="preserve">  </v>
      </c>
      <c r="J1945" s="94" t="str">
        <f>IF([9]Mides!H1936&gt;60,"X", "  ")</f>
        <v xml:space="preserve">  </v>
      </c>
      <c r="K1945" s="96">
        <f>[9]Mides!N1936</f>
        <v>0</v>
      </c>
      <c r="L1945" s="96">
        <f>[9]Mides!K1936</f>
        <v>0</v>
      </c>
      <c r="M1945" s="96">
        <f>[9]Mides!L1936</f>
        <v>0</v>
      </c>
      <c r="N1945" s="96" t="str">
        <f>[9]Mides!M1936</f>
        <v>X</v>
      </c>
      <c r="O1945" s="96">
        <f t="shared" si="26"/>
        <v>0</v>
      </c>
      <c r="P1945" s="96" t="str">
        <f>[9]Mides!R1936</f>
        <v>Guatemala</v>
      </c>
      <c r="Q1945" s="96" t="str">
        <f>[9]Mides!S1936</f>
        <v>Guatemala</v>
      </c>
    </row>
    <row r="1946" spans="2:17" ht="15" thickBot="1" x14ac:dyDescent="0.35">
      <c r="B1946" s="92" t="str">
        <f>[9]Mides!E1937</f>
        <v>Gerson</v>
      </c>
      <c r="C1946" s="93" t="str">
        <f>[9]Mides!D1937</f>
        <v>Ajanel</v>
      </c>
      <c r="D1946" s="94" t="str">
        <f>IF([9]Mides!F1937=1,"X"," ")</f>
        <v xml:space="preserve"> </v>
      </c>
      <c r="E1946" s="94" t="str">
        <f>IF([9]Mides!F1937=2,"X"," ")</f>
        <v>X</v>
      </c>
      <c r="F1946" s="95">
        <f>[9]Mides!B1937</f>
        <v>3090033500805</v>
      </c>
      <c r="G1946" s="94" t="str">
        <f>IF(AND([9]Mides!H1937&gt;=1,[9]Mides!H1937&lt;=14),"X"," ")</f>
        <v xml:space="preserve"> </v>
      </c>
      <c r="H1946" s="94" t="str">
        <f>IF(AND([9]Mides!H1937&gt;=14,[9]Mides!H1937&lt;=30),"X"," ")</f>
        <v>X</v>
      </c>
      <c r="I1946" s="94" t="str">
        <f>IF(AND([9]Mides!H1937&gt;=31,[9]Mides!H1937&lt;=60),"X","  ")</f>
        <v xml:space="preserve">  </v>
      </c>
      <c r="J1946" s="94" t="str">
        <f>IF([9]Mides!H1937&gt;60,"X", "  ")</f>
        <v xml:space="preserve">  </v>
      </c>
      <c r="K1946" s="96">
        <f>[9]Mides!N1937</f>
        <v>0</v>
      </c>
      <c r="L1946" s="96">
        <f>[9]Mides!K1937</f>
        <v>0</v>
      </c>
      <c r="M1946" s="96">
        <f>[9]Mides!L1937</f>
        <v>0</v>
      </c>
      <c r="N1946" s="96" t="str">
        <f>[9]Mides!M1937</f>
        <v>X</v>
      </c>
      <c r="O1946" s="96">
        <f t="shared" si="26"/>
        <v>0</v>
      </c>
      <c r="P1946" s="96" t="str">
        <f>[9]Mides!R1937</f>
        <v>Guatemala</v>
      </c>
      <c r="Q1946" s="96" t="str">
        <f>[9]Mides!S1937</f>
        <v>Guatemala</v>
      </c>
    </row>
    <row r="1947" spans="2:17" ht="15" thickBot="1" x14ac:dyDescent="0.35">
      <c r="B1947" s="92" t="str">
        <f>[9]Mides!E1938</f>
        <v>José</v>
      </c>
      <c r="C1947" s="93" t="str">
        <f>[9]Mides!D1938</f>
        <v>Garcia</v>
      </c>
      <c r="D1947" s="94" t="str">
        <f>IF([9]Mides!F1938=1,"X"," ")</f>
        <v xml:space="preserve"> </v>
      </c>
      <c r="E1947" s="94" t="str">
        <f>IF([9]Mides!F1938=2,"X"," ")</f>
        <v>X</v>
      </c>
      <c r="F1947" s="95">
        <f>[9]Mides!B1938</f>
        <v>2027610370101</v>
      </c>
      <c r="G1947" s="94" t="str">
        <f>IF(AND([9]Mides!H1938&gt;=1,[9]Mides!H1938&lt;=14),"X"," ")</f>
        <v>X</v>
      </c>
      <c r="H1947" s="94" t="str">
        <f>IF(AND([9]Mides!H1938&gt;=14,[9]Mides!H1938&lt;=30),"X"," ")</f>
        <v xml:space="preserve"> </v>
      </c>
      <c r="I1947" s="94" t="str">
        <f>IF(AND([9]Mides!H1938&gt;=31,[9]Mides!H1938&lt;=60),"X","  ")</f>
        <v xml:space="preserve">  </v>
      </c>
      <c r="J1947" s="94" t="str">
        <f>IF([9]Mides!H1938&gt;60,"X", "  ")</f>
        <v xml:space="preserve">  </v>
      </c>
      <c r="K1947" s="96">
        <f>[9]Mides!N1938</f>
        <v>0</v>
      </c>
      <c r="L1947" s="96">
        <f>[9]Mides!K1938</f>
        <v>0</v>
      </c>
      <c r="M1947" s="96">
        <f>[9]Mides!L1938</f>
        <v>0</v>
      </c>
      <c r="N1947" s="96" t="str">
        <f>[9]Mides!M1938</f>
        <v>X</v>
      </c>
      <c r="O1947" s="96">
        <f t="shared" si="26"/>
        <v>0</v>
      </c>
      <c r="P1947" s="96" t="str">
        <f>[9]Mides!R1938</f>
        <v>Guatemala</v>
      </c>
      <c r="Q1947" s="96" t="str">
        <f>[9]Mides!S1938</f>
        <v>Guatemala</v>
      </c>
    </row>
    <row r="1948" spans="2:17" ht="15" thickBot="1" x14ac:dyDescent="0.35">
      <c r="B1948" s="92" t="str">
        <f>[9]Mides!E1939</f>
        <v>José</v>
      </c>
      <c r="C1948" s="93" t="str">
        <f>[9]Mides!D1939</f>
        <v>Ruano</v>
      </c>
      <c r="D1948" s="94" t="str">
        <f>IF([9]Mides!F1939=1,"X"," ")</f>
        <v xml:space="preserve"> </v>
      </c>
      <c r="E1948" s="94" t="str">
        <f>IF([9]Mides!F1939=2,"X"," ")</f>
        <v>X</v>
      </c>
      <c r="F1948" s="95">
        <f>[9]Mides!B1939</f>
        <v>2018160910101</v>
      </c>
      <c r="G1948" s="94" t="str">
        <f>IF(AND([9]Mides!H1939&gt;=1,[9]Mides!H1939&lt;=14),"X"," ")</f>
        <v>X</v>
      </c>
      <c r="H1948" s="94" t="str">
        <f>IF(AND([9]Mides!H1939&gt;=14,[9]Mides!H1939&lt;=30),"X"," ")</f>
        <v xml:space="preserve"> </v>
      </c>
      <c r="I1948" s="94" t="str">
        <f>IF(AND([9]Mides!H1939&gt;=31,[9]Mides!H1939&lt;=60),"X","  ")</f>
        <v xml:space="preserve">  </v>
      </c>
      <c r="J1948" s="94" t="str">
        <f>IF([9]Mides!H1939&gt;60,"X", "  ")</f>
        <v xml:space="preserve">  </v>
      </c>
      <c r="K1948" s="96">
        <f>[9]Mides!N1939</f>
        <v>0</v>
      </c>
      <c r="L1948" s="96">
        <f>[9]Mides!K1939</f>
        <v>0</v>
      </c>
      <c r="M1948" s="96">
        <f>[9]Mides!L1939</f>
        <v>0</v>
      </c>
      <c r="N1948" s="96" t="str">
        <f>[9]Mides!M1939</f>
        <v>X</v>
      </c>
      <c r="O1948" s="96">
        <f t="shared" si="26"/>
        <v>0</v>
      </c>
      <c r="P1948" s="96" t="str">
        <f>[9]Mides!R1939</f>
        <v>Guatemala</v>
      </c>
      <c r="Q1948" s="96" t="str">
        <f>[9]Mides!S1939</f>
        <v>Guatemala</v>
      </c>
    </row>
    <row r="1949" spans="2:17" ht="15" thickBot="1" x14ac:dyDescent="0.35">
      <c r="B1949" s="92" t="str">
        <f>[9]Mides!E1940</f>
        <v>Angel</v>
      </c>
      <c r="C1949" s="93" t="str">
        <f>[9]Mides!D1940</f>
        <v>Ortíz</v>
      </c>
      <c r="D1949" s="94" t="str">
        <f>IF([9]Mides!F1940=1,"X"," ")</f>
        <v xml:space="preserve"> </v>
      </c>
      <c r="E1949" s="94" t="str">
        <f>IF([9]Mides!F1940=2,"X"," ")</f>
        <v>X</v>
      </c>
      <c r="F1949" s="95">
        <f>[9]Mides!B1940</f>
        <v>3389073272101</v>
      </c>
      <c r="G1949" s="94" t="str">
        <f>IF(AND([9]Mides!H1940&gt;=1,[9]Mides!H1940&lt;=14),"X"," ")</f>
        <v>X</v>
      </c>
      <c r="H1949" s="94" t="str">
        <f>IF(AND([9]Mides!H1940&gt;=14,[9]Mides!H1940&lt;=30),"X"," ")</f>
        <v xml:space="preserve"> </v>
      </c>
      <c r="I1949" s="94" t="str">
        <f>IF(AND([9]Mides!H1940&gt;=31,[9]Mides!H1940&lt;=60),"X","  ")</f>
        <v xml:space="preserve">  </v>
      </c>
      <c r="J1949" s="94" t="str">
        <f>IF([9]Mides!H1940&gt;60,"X", "  ")</f>
        <v xml:space="preserve">  </v>
      </c>
      <c r="K1949" s="96">
        <f>[9]Mides!N1940</f>
        <v>0</v>
      </c>
      <c r="L1949" s="96">
        <f>[9]Mides!K1940</f>
        <v>0</v>
      </c>
      <c r="M1949" s="96">
        <f>[9]Mides!L1940</f>
        <v>0</v>
      </c>
      <c r="N1949" s="96" t="str">
        <f>[9]Mides!M1940</f>
        <v>X</v>
      </c>
      <c r="O1949" s="96">
        <f t="shared" si="26"/>
        <v>0</v>
      </c>
      <c r="P1949" s="96" t="str">
        <f>[9]Mides!R1940</f>
        <v>Guatemala</v>
      </c>
      <c r="Q1949" s="96" t="str">
        <f>[9]Mides!S1940</f>
        <v>Guatemala</v>
      </c>
    </row>
    <row r="1950" spans="2:17" ht="15" thickBot="1" x14ac:dyDescent="0.35">
      <c r="B1950" s="92" t="str">
        <f>[9]Mides!E1941</f>
        <v xml:space="preserve">Otto </v>
      </c>
      <c r="C1950" s="93" t="str">
        <f>[9]Mides!D1941</f>
        <v>Chinchilla</v>
      </c>
      <c r="D1950" s="94" t="str">
        <f>IF([9]Mides!F1941=1,"X"," ")</f>
        <v xml:space="preserve"> </v>
      </c>
      <c r="E1950" s="94" t="str">
        <f>IF([9]Mides!F1941=2,"X"," ")</f>
        <v>X</v>
      </c>
      <c r="F1950" s="95">
        <f>[9]Mides!B1941</f>
        <v>2151219450101</v>
      </c>
      <c r="G1950" s="94" t="str">
        <f>IF(AND([9]Mides!H1941&gt;=1,[9]Mides!H1941&lt;=14),"X"," ")</f>
        <v>X</v>
      </c>
      <c r="H1950" s="94" t="str">
        <f>IF(AND([9]Mides!H1941&gt;=14,[9]Mides!H1941&lt;=30),"X"," ")</f>
        <v xml:space="preserve"> </v>
      </c>
      <c r="I1950" s="94" t="str">
        <f>IF(AND([9]Mides!H1941&gt;=31,[9]Mides!H1941&lt;=60),"X","  ")</f>
        <v xml:space="preserve">  </v>
      </c>
      <c r="J1950" s="94" t="str">
        <f>IF([9]Mides!H1941&gt;60,"X", "  ")</f>
        <v xml:space="preserve">  </v>
      </c>
      <c r="K1950" s="96">
        <f>[9]Mides!N1941</f>
        <v>0</v>
      </c>
      <c r="L1950" s="96">
        <f>[9]Mides!K1941</f>
        <v>0</v>
      </c>
      <c r="M1950" s="96">
        <f>[9]Mides!L1941</f>
        <v>0</v>
      </c>
      <c r="N1950" s="96" t="str">
        <f>[9]Mides!M1941</f>
        <v>X</v>
      </c>
      <c r="O1950" s="96">
        <f t="shared" si="26"/>
        <v>0</v>
      </c>
      <c r="P1950" s="96" t="str">
        <f>[9]Mides!R1941</f>
        <v>Guatemala</v>
      </c>
      <c r="Q1950" s="96" t="str">
        <f>[9]Mides!S1941</f>
        <v>Guatemala</v>
      </c>
    </row>
    <row r="1951" spans="2:17" ht="15" thickBot="1" x14ac:dyDescent="0.35">
      <c r="B1951" s="92" t="str">
        <f>[9]Mides!E1942</f>
        <v>Camila</v>
      </c>
      <c r="C1951" s="93" t="str">
        <f>[9]Mides!D1942</f>
        <v>Chinchilla</v>
      </c>
      <c r="D1951" s="94" t="str">
        <f>IF([9]Mides!F1942=1,"X"," ")</f>
        <v>X</v>
      </c>
      <c r="E1951" s="94" t="str">
        <f>IF([9]Mides!F1942=2,"X"," ")</f>
        <v xml:space="preserve"> </v>
      </c>
      <c r="F1951" s="95">
        <f>[9]Mides!B1942</f>
        <v>2016499690101</v>
      </c>
      <c r="G1951" s="94" t="str">
        <f>IF(AND([9]Mides!H1942&gt;=1,[9]Mides!H1942&lt;=14),"X"," ")</f>
        <v>X</v>
      </c>
      <c r="H1951" s="94" t="str">
        <f>IF(AND([9]Mides!H1942&gt;=14,[9]Mides!H1942&lt;=30),"X"," ")</f>
        <v xml:space="preserve"> </v>
      </c>
      <c r="I1951" s="94" t="str">
        <f>IF(AND([9]Mides!H1942&gt;=31,[9]Mides!H1942&lt;=60),"X","  ")</f>
        <v xml:space="preserve">  </v>
      </c>
      <c r="J1951" s="94" t="str">
        <f>IF([9]Mides!H1942&gt;60,"X", "  ")</f>
        <v xml:space="preserve">  </v>
      </c>
      <c r="K1951" s="96">
        <f>[9]Mides!N1942</f>
        <v>0</v>
      </c>
      <c r="L1951" s="96">
        <f>[9]Mides!K1942</f>
        <v>0</v>
      </c>
      <c r="M1951" s="96">
        <f>[9]Mides!L1942</f>
        <v>0</v>
      </c>
      <c r="N1951" s="96" t="str">
        <f>[9]Mides!M1942</f>
        <v>X</v>
      </c>
      <c r="O1951" s="96">
        <f t="shared" si="26"/>
        <v>0</v>
      </c>
      <c r="P1951" s="96" t="str">
        <f>[9]Mides!R1942</f>
        <v>Guatemala</v>
      </c>
      <c r="Q1951" s="96" t="str">
        <f>[9]Mides!S1942</f>
        <v>Guatemala</v>
      </c>
    </row>
    <row r="1952" spans="2:17" ht="15" thickBot="1" x14ac:dyDescent="0.35">
      <c r="B1952" s="92" t="str">
        <f>[9]Mides!E1943</f>
        <v>Nataly</v>
      </c>
      <c r="C1952" s="93" t="str">
        <f>[9]Mides!D1943</f>
        <v>Ordoñez</v>
      </c>
      <c r="D1952" s="94" t="str">
        <f>IF([9]Mides!F1943=1,"X"," ")</f>
        <v>X</v>
      </c>
      <c r="E1952" s="94" t="str">
        <f>IF([9]Mides!F1943=2,"X"," ")</f>
        <v xml:space="preserve"> </v>
      </c>
      <c r="F1952" s="95">
        <f>[9]Mides!B1943</f>
        <v>2345218130101</v>
      </c>
      <c r="G1952" s="94" t="str">
        <f>IF(AND([9]Mides!H1943&gt;=1,[9]Mides!H1943&lt;=14),"X"," ")</f>
        <v>X</v>
      </c>
      <c r="H1952" s="94" t="str">
        <f>IF(AND([9]Mides!H1943&gt;=14,[9]Mides!H1943&lt;=30),"X"," ")</f>
        <v xml:space="preserve"> </v>
      </c>
      <c r="I1952" s="94" t="str">
        <f>IF(AND([9]Mides!H1943&gt;=31,[9]Mides!H1943&lt;=60),"X","  ")</f>
        <v xml:space="preserve">  </v>
      </c>
      <c r="J1952" s="94" t="str">
        <f>IF([9]Mides!H1943&gt;60,"X", "  ")</f>
        <v xml:space="preserve">  </v>
      </c>
      <c r="K1952" s="96">
        <f>[9]Mides!N1943</f>
        <v>0</v>
      </c>
      <c r="L1952" s="96">
        <f>[9]Mides!K1943</f>
        <v>0</v>
      </c>
      <c r="M1952" s="96">
        <f>[9]Mides!L1943</f>
        <v>0</v>
      </c>
      <c r="N1952" s="96" t="str">
        <f>[9]Mides!M1943</f>
        <v>X</v>
      </c>
      <c r="O1952" s="96">
        <f t="shared" si="26"/>
        <v>0</v>
      </c>
      <c r="P1952" s="96" t="str">
        <f>[9]Mides!R1943</f>
        <v>Guatemala</v>
      </c>
      <c r="Q1952" s="96" t="str">
        <f>[9]Mides!S1943</f>
        <v>Guatemala</v>
      </c>
    </row>
    <row r="1953" spans="2:17" ht="15" thickBot="1" x14ac:dyDescent="0.35">
      <c r="B1953" s="92" t="str">
        <f>[9]Mides!E1944</f>
        <v>Victor</v>
      </c>
      <c r="C1953" s="93" t="str">
        <f>[9]Mides!D1944</f>
        <v>Guamuch</v>
      </c>
      <c r="D1953" s="94" t="str">
        <f>IF([9]Mides!F1944=1,"X"," ")</f>
        <v xml:space="preserve"> </v>
      </c>
      <c r="E1953" s="94" t="str">
        <f>IF([9]Mides!F1944=2,"X"," ")</f>
        <v>X</v>
      </c>
      <c r="F1953" s="95">
        <f>[9]Mides!B1944</f>
        <v>3033324170108</v>
      </c>
      <c r="G1953" s="94" t="str">
        <f>IF(AND([9]Mides!H1944&gt;=1,[9]Mides!H1944&lt;=14),"X"," ")</f>
        <v>X</v>
      </c>
      <c r="H1953" s="94" t="str">
        <f>IF(AND([9]Mides!H1944&gt;=14,[9]Mides!H1944&lt;=30),"X"," ")</f>
        <v xml:space="preserve"> </v>
      </c>
      <c r="I1953" s="94" t="str">
        <f>IF(AND([9]Mides!H1944&gt;=31,[9]Mides!H1944&lt;=60),"X","  ")</f>
        <v xml:space="preserve">  </v>
      </c>
      <c r="J1953" s="94" t="str">
        <f>IF([9]Mides!H1944&gt;60,"X", "  ")</f>
        <v xml:space="preserve">  </v>
      </c>
      <c r="K1953" s="96">
        <f>[9]Mides!N1944</f>
        <v>0</v>
      </c>
      <c r="L1953" s="96">
        <f>[9]Mides!K1944</f>
        <v>0</v>
      </c>
      <c r="M1953" s="96">
        <f>[9]Mides!L1944</f>
        <v>0</v>
      </c>
      <c r="N1953" s="96" t="str">
        <f>[9]Mides!M1944</f>
        <v>X</v>
      </c>
      <c r="O1953" s="96">
        <f t="shared" si="26"/>
        <v>0</v>
      </c>
      <c r="P1953" s="96" t="str">
        <f>[9]Mides!R1944</f>
        <v>Guatemala</v>
      </c>
      <c r="Q1953" s="96" t="str">
        <f>[9]Mides!S1944</f>
        <v>Guatemala</v>
      </c>
    </row>
    <row r="1954" spans="2:17" ht="15" thickBot="1" x14ac:dyDescent="0.35">
      <c r="B1954" s="92" t="str">
        <f>[9]Mides!E1945</f>
        <v>Pedro</v>
      </c>
      <c r="C1954" s="93" t="str">
        <f>[9]Mides!D1945</f>
        <v>Guamuch</v>
      </c>
      <c r="D1954" s="94" t="str">
        <f>IF([9]Mides!F1945=1,"X"," ")</f>
        <v xml:space="preserve"> </v>
      </c>
      <c r="E1954" s="94" t="str">
        <f>IF([9]Mides!F1945=2,"X"," ")</f>
        <v>X</v>
      </c>
      <c r="F1954" s="95">
        <f>[9]Mides!B1945</f>
        <v>2313995370101</v>
      </c>
      <c r="G1954" s="94" t="str">
        <f>IF(AND([9]Mides!H1945&gt;=1,[9]Mides!H1945&lt;=14),"X"," ")</f>
        <v>X</v>
      </c>
      <c r="H1954" s="94" t="str">
        <f>IF(AND([9]Mides!H1945&gt;=14,[9]Mides!H1945&lt;=30),"X"," ")</f>
        <v xml:space="preserve"> </v>
      </c>
      <c r="I1954" s="94" t="str">
        <f>IF(AND([9]Mides!H1945&gt;=31,[9]Mides!H1945&lt;=60),"X","  ")</f>
        <v xml:space="preserve">  </v>
      </c>
      <c r="J1954" s="94" t="str">
        <f>IF([9]Mides!H1945&gt;60,"X", "  ")</f>
        <v xml:space="preserve">  </v>
      </c>
      <c r="K1954" s="96">
        <f>[9]Mides!N1945</f>
        <v>0</v>
      </c>
      <c r="L1954" s="96">
        <f>[9]Mides!K1945</f>
        <v>0</v>
      </c>
      <c r="M1954" s="96">
        <f>[9]Mides!L1945</f>
        <v>0</v>
      </c>
      <c r="N1954" s="96" t="str">
        <f>[9]Mides!M1945</f>
        <v>X</v>
      </c>
      <c r="O1954" s="96">
        <f t="shared" si="26"/>
        <v>0</v>
      </c>
      <c r="P1954" s="96" t="str">
        <f>[9]Mides!R1945</f>
        <v>Guatemala</v>
      </c>
      <c r="Q1954" s="96" t="str">
        <f>[9]Mides!S1945</f>
        <v>Guatemala</v>
      </c>
    </row>
    <row r="1955" spans="2:17" ht="15" thickBot="1" x14ac:dyDescent="0.35">
      <c r="B1955" s="92" t="str">
        <f>[9]Mides!E1946</f>
        <v>Síon</v>
      </c>
      <c r="C1955" s="93" t="str">
        <f>[9]Mides!D1946</f>
        <v>Guamuch</v>
      </c>
      <c r="D1955" s="94" t="str">
        <f>IF([9]Mides!F1946=1,"X"," ")</f>
        <v xml:space="preserve"> </v>
      </c>
      <c r="E1955" s="94" t="str">
        <f>IF([9]Mides!F1946=2,"X"," ")</f>
        <v>X</v>
      </c>
      <c r="F1955" s="95">
        <f>[9]Mides!B1946</f>
        <v>0</v>
      </c>
      <c r="G1955" s="94" t="str">
        <f>IF(AND([9]Mides!H1946&gt;=1,[9]Mides!H1946&lt;=14),"X"," ")</f>
        <v>X</v>
      </c>
      <c r="H1955" s="94" t="str">
        <f>IF(AND([9]Mides!H1946&gt;=14,[9]Mides!H1946&lt;=30),"X"," ")</f>
        <v xml:space="preserve"> </v>
      </c>
      <c r="I1955" s="94" t="str">
        <f>IF(AND([9]Mides!H1946&gt;=31,[9]Mides!H1946&lt;=60),"X","  ")</f>
        <v xml:space="preserve">  </v>
      </c>
      <c r="J1955" s="94" t="str">
        <f>IF([9]Mides!H1946&gt;60,"X", "  ")</f>
        <v xml:space="preserve">  </v>
      </c>
      <c r="K1955" s="96">
        <f>[9]Mides!N1946</f>
        <v>0</v>
      </c>
      <c r="L1955" s="96">
        <f>[9]Mides!K1946</f>
        <v>0</v>
      </c>
      <c r="M1955" s="96">
        <f>[9]Mides!L1946</f>
        <v>0</v>
      </c>
      <c r="N1955" s="96" t="str">
        <f>[9]Mides!M1946</f>
        <v>X</v>
      </c>
      <c r="O1955" s="96">
        <f t="shared" si="26"/>
        <v>0</v>
      </c>
      <c r="P1955" s="96" t="str">
        <f>[9]Mides!R1946</f>
        <v>Guatemala</v>
      </c>
      <c r="Q1955" s="96" t="str">
        <f>[9]Mides!S1946</f>
        <v>Guatemala</v>
      </c>
    </row>
    <row r="1956" spans="2:17" ht="15" thickBot="1" x14ac:dyDescent="0.35">
      <c r="B1956" s="92" t="str">
        <f>[9]Mides!E1947</f>
        <v>Carlos</v>
      </c>
      <c r="C1956" s="93" t="str">
        <f>[9]Mides!D1947</f>
        <v>Juárez</v>
      </c>
      <c r="D1956" s="94" t="str">
        <f>IF([9]Mides!F1947=1,"X"," ")</f>
        <v xml:space="preserve"> </v>
      </c>
      <c r="E1956" s="94" t="str">
        <f>IF([9]Mides!F1947=2,"X"," ")</f>
        <v>X</v>
      </c>
      <c r="F1956" s="95">
        <f>[9]Mides!B1947</f>
        <v>0</v>
      </c>
      <c r="G1956" s="94" t="str">
        <f>IF(AND([9]Mides!H1947&gt;=1,[9]Mides!H1947&lt;=14),"X"," ")</f>
        <v>X</v>
      </c>
      <c r="H1956" s="94" t="str">
        <f>IF(AND([9]Mides!H1947&gt;=14,[9]Mides!H1947&lt;=30),"X"," ")</f>
        <v xml:space="preserve"> </v>
      </c>
      <c r="I1956" s="94" t="str">
        <f>IF(AND([9]Mides!H1947&gt;=31,[9]Mides!H1947&lt;=60),"X","  ")</f>
        <v xml:space="preserve">  </v>
      </c>
      <c r="J1956" s="94" t="str">
        <f>IF([9]Mides!H1947&gt;60,"X", "  ")</f>
        <v xml:space="preserve">  </v>
      </c>
      <c r="K1956" s="96">
        <f>[9]Mides!N1947</f>
        <v>0</v>
      </c>
      <c r="L1956" s="96">
        <f>[9]Mides!K1947</f>
        <v>0</v>
      </c>
      <c r="M1956" s="96">
        <f>[9]Mides!L1947</f>
        <v>0</v>
      </c>
      <c r="N1956" s="96" t="str">
        <f>[9]Mides!M1947</f>
        <v>X</v>
      </c>
      <c r="O1956" s="96">
        <f t="shared" si="26"/>
        <v>0</v>
      </c>
      <c r="P1956" s="96" t="str">
        <f>[9]Mides!R1947</f>
        <v>Guatemala</v>
      </c>
      <c r="Q1956" s="96" t="str">
        <f>[9]Mides!S1947</f>
        <v>Guatemala</v>
      </c>
    </row>
    <row r="1957" spans="2:17" ht="15" thickBot="1" x14ac:dyDescent="0.35">
      <c r="B1957" s="92" t="str">
        <f>[9]Mides!E1948</f>
        <v>María</v>
      </c>
      <c r="C1957" s="93" t="str">
        <f>[9]Mides!D1948</f>
        <v>Juárez</v>
      </c>
      <c r="D1957" s="94" t="str">
        <f>IF([9]Mides!F1948=1,"X"," ")</f>
        <v>X</v>
      </c>
      <c r="E1957" s="94" t="str">
        <f>IF([9]Mides!F1948=2,"X"," ")</f>
        <v xml:space="preserve"> </v>
      </c>
      <c r="F1957" s="95">
        <f>[9]Mides!B1948</f>
        <v>2052793330101</v>
      </c>
      <c r="G1957" s="94" t="str">
        <f>IF(AND([9]Mides!H1948&gt;=1,[9]Mides!H1948&lt;=14),"X"," ")</f>
        <v>X</v>
      </c>
      <c r="H1957" s="94" t="str">
        <f>IF(AND([9]Mides!H1948&gt;=14,[9]Mides!H1948&lt;=30),"X"," ")</f>
        <v xml:space="preserve"> </v>
      </c>
      <c r="I1957" s="94" t="str">
        <f>IF(AND([9]Mides!H1948&gt;=31,[9]Mides!H1948&lt;=60),"X","  ")</f>
        <v xml:space="preserve">  </v>
      </c>
      <c r="J1957" s="94" t="str">
        <f>IF([9]Mides!H1948&gt;60,"X", "  ")</f>
        <v xml:space="preserve">  </v>
      </c>
      <c r="K1957" s="96">
        <f>[9]Mides!N1948</f>
        <v>0</v>
      </c>
      <c r="L1957" s="96">
        <f>[9]Mides!K1948</f>
        <v>0</v>
      </c>
      <c r="M1957" s="96">
        <f>[9]Mides!L1948</f>
        <v>0</v>
      </c>
      <c r="N1957" s="96" t="str">
        <f>[9]Mides!M1948</f>
        <v>X</v>
      </c>
      <c r="O1957" s="96">
        <f t="shared" si="26"/>
        <v>0</v>
      </c>
      <c r="P1957" s="96" t="str">
        <f>[9]Mides!R1948</f>
        <v>Guatemala</v>
      </c>
      <c r="Q1957" s="96" t="str">
        <f>[9]Mides!S1948</f>
        <v>Guatemala</v>
      </c>
    </row>
    <row r="1958" spans="2:17" ht="15" thickBot="1" x14ac:dyDescent="0.35">
      <c r="B1958" s="92" t="str">
        <f>[9]Mides!E1949</f>
        <v>Jimena</v>
      </c>
      <c r="C1958" s="93" t="str">
        <f>[9]Mides!D1949</f>
        <v>Barrios</v>
      </c>
      <c r="D1958" s="94" t="str">
        <f>IF([9]Mides!F1949=1,"X"," ")</f>
        <v>X</v>
      </c>
      <c r="E1958" s="94" t="str">
        <f>IF([9]Mides!F1949=2,"X"," ")</f>
        <v xml:space="preserve"> </v>
      </c>
      <c r="F1958" s="95">
        <f>[9]Mides!B1949</f>
        <v>2009650690101</v>
      </c>
      <c r="G1958" s="94" t="str">
        <f>IF(AND([9]Mides!H1949&gt;=1,[9]Mides!H1949&lt;=14),"X"," ")</f>
        <v>X</v>
      </c>
      <c r="H1958" s="94" t="str">
        <f>IF(AND([9]Mides!H1949&gt;=14,[9]Mides!H1949&lt;=30),"X"," ")</f>
        <v xml:space="preserve"> </v>
      </c>
      <c r="I1958" s="94" t="str">
        <f>IF(AND([9]Mides!H1949&gt;=31,[9]Mides!H1949&lt;=60),"X","  ")</f>
        <v xml:space="preserve">  </v>
      </c>
      <c r="J1958" s="94" t="str">
        <f>IF([9]Mides!H1949&gt;60,"X", "  ")</f>
        <v xml:space="preserve">  </v>
      </c>
      <c r="K1958" s="96">
        <f>[9]Mides!N1949</f>
        <v>0</v>
      </c>
      <c r="L1958" s="96">
        <f>[9]Mides!K1949</f>
        <v>0</v>
      </c>
      <c r="M1958" s="96">
        <f>[9]Mides!L1949</f>
        <v>0</v>
      </c>
      <c r="N1958" s="96" t="str">
        <f>[9]Mides!M1949</f>
        <v>X</v>
      </c>
      <c r="O1958" s="96">
        <f t="shared" si="26"/>
        <v>0</v>
      </c>
      <c r="P1958" s="96" t="str">
        <f>[9]Mides!R1949</f>
        <v>Guatemala</v>
      </c>
      <c r="Q1958" s="96" t="str">
        <f>[9]Mides!S1949</f>
        <v>Guatemala</v>
      </c>
    </row>
    <row r="1959" spans="2:17" ht="15" thickBot="1" x14ac:dyDescent="0.35">
      <c r="B1959" s="92" t="str">
        <f>[9]Mides!E1950</f>
        <v>Mirsa</v>
      </c>
      <c r="C1959" s="93" t="str">
        <f>[9]Mides!D1950</f>
        <v>Fernández</v>
      </c>
      <c r="D1959" s="94" t="str">
        <f>IF([9]Mides!F1950=1,"X"," ")</f>
        <v>X</v>
      </c>
      <c r="E1959" s="94" t="str">
        <f>IF([9]Mides!F1950=2,"X"," ")</f>
        <v xml:space="preserve"> </v>
      </c>
      <c r="F1959" s="95">
        <f>[9]Mides!B1950</f>
        <v>2431569520101</v>
      </c>
      <c r="G1959" s="94" t="str">
        <f>IF(AND([9]Mides!H1950&gt;=1,[9]Mides!H1950&lt;=14),"X"," ")</f>
        <v>X</v>
      </c>
      <c r="H1959" s="94" t="str">
        <f>IF(AND([9]Mides!H1950&gt;=14,[9]Mides!H1950&lt;=30),"X"," ")</f>
        <v xml:space="preserve"> </v>
      </c>
      <c r="I1959" s="94" t="str">
        <f>IF(AND([9]Mides!H1950&gt;=31,[9]Mides!H1950&lt;=60),"X","  ")</f>
        <v xml:space="preserve">  </v>
      </c>
      <c r="J1959" s="94" t="str">
        <f>IF([9]Mides!H1950&gt;60,"X", "  ")</f>
        <v xml:space="preserve">  </v>
      </c>
      <c r="K1959" s="96">
        <f>[9]Mides!N1950</f>
        <v>0</v>
      </c>
      <c r="L1959" s="96">
        <f>[9]Mides!K1950</f>
        <v>0</v>
      </c>
      <c r="M1959" s="96">
        <f>[9]Mides!L1950</f>
        <v>0</v>
      </c>
      <c r="N1959" s="96" t="str">
        <f>[9]Mides!M1950</f>
        <v>X</v>
      </c>
      <c r="O1959" s="96">
        <f t="shared" si="26"/>
        <v>0</v>
      </c>
      <c r="P1959" s="96" t="str">
        <f>[9]Mides!R1950</f>
        <v>Guatemala</v>
      </c>
      <c r="Q1959" s="96" t="str">
        <f>[9]Mides!S1950</f>
        <v>Guatemala</v>
      </c>
    </row>
    <row r="1960" spans="2:17" ht="15" thickBot="1" x14ac:dyDescent="0.35">
      <c r="B1960" s="92" t="str">
        <f>[9]Mides!E1951</f>
        <v>Ethan</v>
      </c>
      <c r="C1960" s="93" t="str">
        <f>[9]Mides!D1951</f>
        <v>López</v>
      </c>
      <c r="D1960" s="94" t="str">
        <f>IF([9]Mides!F1951=1,"X"," ")</f>
        <v xml:space="preserve"> </v>
      </c>
      <c r="E1960" s="94" t="str">
        <f>IF([9]Mides!F1951=2,"X"," ")</f>
        <v>X</v>
      </c>
      <c r="F1960" s="95">
        <f>[9]Mides!B1951</f>
        <v>2046118730101</v>
      </c>
      <c r="G1960" s="94" t="str">
        <f>IF(AND([9]Mides!H1951&gt;=1,[9]Mides!H1951&lt;=14),"X"," ")</f>
        <v>X</v>
      </c>
      <c r="H1960" s="94" t="str">
        <f>IF(AND([9]Mides!H1951&gt;=14,[9]Mides!H1951&lt;=30),"X"," ")</f>
        <v xml:space="preserve"> </v>
      </c>
      <c r="I1960" s="94" t="str">
        <f>IF(AND([9]Mides!H1951&gt;=31,[9]Mides!H1951&lt;=60),"X","  ")</f>
        <v xml:space="preserve">  </v>
      </c>
      <c r="J1960" s="94" t="str">
        <f>IF([9]Mides!H1951&gt;60,"X", "  ")</f>
        <v xml:space="preserve">  </v>
      </c>
      <c r="K1960" s="96">
        <f>[9]Mides!N1951</f>
        <v>0</v>
      </c>
      <c r="L1960" s="96">
        <f>[9]Mides!K1951</f>
        <v>0</v>
      </c>
      <c r="M1960" s="96">
        <f>[9]Mides!L1951</f>
        <v>0</v>
      </c>
      <c r="N1960" s="96" t="str">
        <f>[9]Mides!M1951</f>
        <v>X</v>
      </c>
      <c r="O1960" s="96">
        <f t="shared" si="26"/>
        <v>0</v>
      </c>
      <c r="P1960" s="96" t="str">
        <f>[9]Mides!R1951</f>
        <v>Guatemala</v>
      </c>
      <c r="Q1960" s="96" t="str">
        <f>[9]Mides!S1951</f>
        <v>Guatemala</v>
      </c>
    </row>
    <row r="1961" spans="2:17" ht="15" thickBot="1" x14ac:dyDescent="0.35">
      <c r="B1961" s="92" t="str">
        <f>[9]Mides!E1952</f>
        <v>María</v>
      </c>
      <c r="C1961" s="93" t="str">
        <f>[9]Mides!D1952</f>
        <v>Fernández</v>
      </c>
      <c r="D1961" s="94" t="str">
        <f>IF([9]Mides!F1952=1,"X"," ")</f>
        <v>X</v>
      </c>
      <c r="E1961" s="94" t="str">
        <f>IF([9]Mides!F1952=2,"X"," ")</f>
        <v xml:space="preserve"> </v>
      </c>
      <c r="F1961" s="95">
        <f>[9]Mides!B1952</f>
        <v>2049404940101</v>
      </c>
      <c r="G1961" s="94" t="str">
        <f>IF(AND([9]Mides!H1952&gt;=1,[9]Mides!H1952&lt;=14),"X"," ")</f>
        <v>X</v>
      </c>
      <c r="H1961" s="94" t="str">
        <f>IF(AND([9]Mides!H1952&gt;=14,[9]Mides!H1952&lt;=30),"X"," ")</f>
        <v xml:space="preserve"> </v>
      </c>
      <c r="I1961" s="94" t="str">
        <f>IF(AND([9]Mides!H1952&gt;=31,[9]Mides!H1952&lt;=60),"X","  ")</f>
        <v xml:space="preserve">  </v>
      </c>
      <c r="J1961" s="94" t="str">
        <f>IF([9]Mides!H1952&gt;60,"X", "  ")</f>
        <v xml:space="preserve">  </v>
      </c>
      <c r="K1961" s="96">
        <f>[9]Mides!N1952</f>
        <v>0</v>
      </c>
      <c r="L1961" s="96">
        <f>[9]Mides!K1952</f>
        <v>0</v>
      </c>
      <c r="M1961" s="96">
        <f>[9]Mides!L1952</f>
        <v>0</v>
      </c>
      <c r="N1961" s="96" t="str">
        <f>[9]Mides!M1952</f>
        <v>X</v>
      </c>
      <c r="O1961" s="96">
        <f t="shared" si="26"/>
        <v>0</v>
      </c>
      <c r="P1961" s="96" t="str">
        <f>[9]Mides!R1952</f>
        <v>Guatemala</v>
      </c>
      <c r="Q1961" s="96" t="str">
        <f>[9]Mides!S1952</f>
        <v>Guatemala</v>
      </c>
    </row>
    <row r="1962" spans="2:17" ht="15" thickBot="1" x14ac:dyDescent="0.35">
      <c r="B1962" s="92" t="str">
        <f>[9]Mides!E1953</f>
        <v>Santiago</v>
      </c>
      <c r="C1962" s="93" t="str">
        <f>[9]Mides!D1953</f>
        <v>Sanchez</v>
      </c>
      <c r="D1962" s="94" t="str">
        <f>IF([9]Mides!F1953=1,"X"," ")</f>
        <v xml:space="preserve"> </v>
      </c>
      <c r="E1962" s="94" t="str">
        <f>IF([9]Mides!F1953=2,"X"," ")</f>
        <v>X</v>
      </c>
      <c r="F1962" s="95">
        <f>[9]Mides!B1953</f>
        <v>0</v>
      </c>
      <c r="G1962" s="94" t="str">
        <f>IF(AND([9]Mides!H1953&gt;=1,[9]Mides!H1953&lt;=14),"X"," ")</f>
        <v>X</v>
      </c>
      <c r="H1962" s="94" t="str">
        <f>IF(AND([9]Mides!H1953&gt;=14,[9]Mides!H1953&lt;=30),"X"," ")</f>
        <v xml:space="preserve"> </v>
      </c>
      <c r="I1962" s="94" t="str">
        <f>IF(AND([9]Mides!H1953&gt;=31,[9]Mides!H1953&lt;=60),"X","  ")</f>
        <v xml:space="preserve">  </v>
      </c>
      <c r="J1962" s="94" t="str">
        <f>IF([9]Mides!H1953&gt;60,"X", "  ")</f>
        <v xml:space="preserve">  </v>
      </c>
      <c r="K1962" s="96">
        <f>[9]Mides!N1953</f>
        <v>0</v>
      </c>
      <c r="L1962" s="96">
        <f>[9]Mides!K1953</f>
        <v>0</v>
      </c>
      <c r="M1962" s="96">
        <f>[9]Mides!L1953</f>
        <v>0</v>
      </c>
      <c r="N1962" s="96" t="str">
        <f>[9]Mides!M1953</f>
        <v>X</v>
      </c>
      <c r="O1962" s="96">
        <f t="shared" si="26"/>
        <v>0</v>
      </c>
      <c r="P1962" s="96" t="str">
        <f>[9]Mides!R1953</f>
        <v>Guatemala</v>
      </c>
      <c r="Q1962" s="96" t="str">
        <f>[9]Mides!S1953</f>
        <v>Guatemala</v>
      </c>
    </row>
    <row r="1963" spans="2:17" ht="15" thickBot="1" x14ac:dyDescent="0.35">
      <c r="B1963" s="92" t="str">
        <f>[9]Mides!E1954</f>
        <v>Paulo</v>
      </c>
      <c r="C1963" s="93">
        <f>[9]Mides!D1954</f>
        <v>0</v>
      </c>
      <c r="D1963" s="94" t="str">
        <f>IF([9]Mides!F1954=1,"X"," ")</f>
        <v xml:space="preserve"> </v>
      </c>
      <c r="E1963" s="94" t="str">
        <f>IF([9]Mides!F1954=2,"X"," ")</f>
        <v>X</v>
      </c>
      <c r="F1963" s="95">
        <f>[9]Mides!B1954</f>
        <v>0</v>
      </c>
      <c r="G1963" s="94" t="str">
        <f>IF(AND([9]Mides!H1954&gt;=1,[9]Mides!H1954&lt;=14),"X"," ")</f>
        <v>X</v>
      </c>
      <c r="H1963" s="94" t="str">
        <f>IF(AND([9]Mides!H1954&gt;=14,[9]Mides!H1954&lt;=30),"X"," ")</f>
        <v xml:space="preserve"> </v>
      </c>
      <c r="I1963" s="94" t="str">
        <f>IF(AND([9]Mides!H1954&gt;=31,[9]Mides!H1954&lt;=60),"X","  ")</f>
        <v xml:space="preserve">  </v>
      </c>
      <c r="J1963" s="94" t="str">
        <f>IF([9]Mides!H1954&gt;60,"X", "  ")</f>
        <v xml:space="preserve">  </v>
      </c>
      <c r="K1963" s="96">
        <f>[9]Mides!N1954</f>
        <v>0</v>
      </c>
      <c r="L1963" s="96">
        <f>[9]Mides!K1954</f>
        <v>0</v>
      </c>
      <c r="M1963" s="96">
        <f>[9]Mides!L1954</f>
        <v>0</v>
      </c>
      <c r="N1963" s="96" t="str">
        <f>[9]Mides!M1954</f>
        <v>X</v>
      </c>
      <c r="O1963" s="96">
        <f t="shared" si="26"/>
        <v>0</v>
      </c>
      <c r="P1963" s="96" t="str">
        <f>[9]Mides!R1954</f>
        <v>Guatemala</v>
      </c>
      <c r="Q1963" s="96" t="str">
        <f>[9]Mides!S1954</f>
        <v>Guatemala</v>
      </c>
    </row>
    <row r="1964" spans="2:17" ht="15" thickBot="1" x14ac:dyDescent="0.35">
      <c r="B1964" s="92" t="str">
        <f>[9]Mides!E1955</f>
        <v>Ludwing</v>
      </c>
      <c r="C1964" s="93" t="str">
        <f>[9]Mides!D1955</f>
        <v>Rodriguez</v>
      </c>
      <c r="D1964" s="94" t="str">
        <f>IF([9]Mides!F1955=1,"X"," ")</f>
        <v xml:space="preserve"> </v>
      </c>
      <c r="E1964" s="94" t="str">
        <f>IF([9]Mides!F1955=2,"X"," ")</f>
        <v>X</v>
      </c>
      <c r="F1964" s="95">
        <f>[9]Mides!B1955</f>
        <v>0</v>
      </c>
      <c r="G1964" s="94" t="str">
        <f>IF(AND([9]Mides!H1955&gt;=1,[9]Mides!H1955&lt;=14),"X"," ")</f>
        <v>X</v>
      </c>
      <c r="H1964" s="94" t="str">
        <f>IF(AND([9]Mides!H1955&gt;=14,[9]Mides!H1955&lt;=30),"X"," ")</f>
        <v xml:space="preserve"> </v>
      </c>
      <c r="I1964" s="94" t="str">
        <f>IF(AND([9]Mides!H1955&gt;=31,[9]Mides!H1955&lt;=60),"X","  ")</f>
        <v xml:space="preserve">  </v>
      </c>
      <c r="J1964" s="94" t="str">
        <f>IF([9]Mides!H1955&gt;60,"X", "  ")</f>
        <v xml:space="preserve">  </v>
      </c>
      <c r="K1964" s="96">
        <f>[9]Mides!N1955</f>
        <v>0</v>
      </c>
      <c r="L1964" s="96">
        <f>[9]Mides!K1955</f>
        <v>0</v>
      </c>
      <c r="M1964" s="96">
        <f>[9]Mides!L1955</f>
        <v>0</v>
      </c>
      <c r="N1964" s="96" t="str">
        <f>[9]Mides!M1955</f>
        <v>X</v>
      </c>
      <c r="O1964" s="96">
        <f t="shared" si="26"/>
        <v>0</v>
      </c>
      <c r="P1964" s="96" t="str">
        <f>[9]Mides!R1955</f>
        <v>Guatemala</v>
      </c>
      <c r="Q1964" s="96" t="str">
        <f>[9]Mides!S1955</f>
        <v>Guatemala</v>
      </c>
    </row>
    <row r="1965" spans="2:17" ht="15" thickBot="1" x14ac:dyDescent="0.35">
      <c r="B1965" s="92" t="str">
        <f>[9]Mides!E1956</f>
        <v>Hugo</v>
      </c>
      <c r="C1965" s="93" t="str">
        <f>[9]Mides!D1956</f>
        <v>Aguilar</v>
      </c>
      <c r="D1965" s="94" t="str">
        <f>IF([9]Mides!F1956=1,"X"," ")</f>
        <v xml:space="preserve"> </v>
      </c>
      <c r="E1965" s="94" t="str">
        <f>IF([9]Mides!F1956=2,"X"," ")</f>
        <v>X</v>
      </c>
      <c r="F1965" s="95">
        <f>[9]Mides!B1956</f>
        <v>0</v>
      </c>
      <c r="G1965" s="94" t="str">
        <f>IF(AND([9]Mides!H1956&gt;=1,[9]Mides!H1956&lt;=14),"X"," ")</f>
        <v>X</v>
      </c>
      <c r="H1965" s="94" t="str">
        <f>IF(AND([9]Mides!H1956&gt;=14,[9]Mides!H1956&lt;=30),"X"," ")</f>
        <v xml:space="preserve"> </v>
      </c>
      <c r="I1965" s="94" t="str">
        <f>IF(AND([9]Mides!H1956&gt;=31,[9]Mides!H1956&lt;=60),"X","  ")</f>
        <v xml:space="preserve">  </v>
      </c>
      <c r="J1965" s="94" t="str">
        <f>IF([9]Mides!H1956&gt;60,"X", "  ")</f>
        <v xml:space="preserve">  </v>
      </c>
      <c r="K1965" s="96">
        <f>[9]Mides!N1956</f>
        <v>0</v>
      </c>
      <c r="L1965" s="96">
        <f>[9]Mides!K1956</f>
        <v>0</v>
      </c>
      <c r="M1965" s="96">
        <f>[9]Mides!L1956</f>
        <v>0</v>
      </c>
      <c r="N1965" s="96" t="str">
        <f>[9]Mides!M1956</f>
        <v>X</v>
      </c>
      <c r="O1965" s="96">
        <f t="shared" si="26"/>
        <v>0</v>
      </c>
      <c r="P1965" s="96" t="str">
        <f>[9]Mides!R1956</f>
        <v>Guatemala</v>
      </c>
      <c r="Q1965" s="96" t="str">
        <f>[9]Mides!S1956</f>
        <v>Guatemala</v>
      </c>
    </row>
    <row r="1966" spans="2:17" ht="15" thickBot="1" x14ac:dyDescent="0.35">
      <c r="B1966" s="92" t="str">
        <f>[9]Mides!E1957</f>
        <v>Elmer</v>
      </c>
      <c r="C1966" s="93" t="str">
        <f>[9]Mides!D1957</f>
        <v>Chitay</v>
      </c>
      <c r="D1966" s="94" t="str">
        <f>IF([9]Mides!F1957=1,"X"," ")</f>
        <v xml:space="preserve"> </v>
      </c>
      <c r="E1966" s="94" t="str">
        <f>IF([9]Mides!F1957=2,"X"," ")</f>
        <v>X</v>
      </c>
      <c r="F1966" s="95">
        <f>[9]Mides!B1957</f>
        <v>0</v>
      </c>
      <c r="G1966" s="94" t="str">
        <f>IF(AND([9]Mides!H1957&gt;=1,[9]Mides!H1957&lt;=14),"X"," ")</f>
        <v>X</v>
      </c>
      <c r="H1966" s="94" t="str">
        <f>IF(AND([9]Mides!H1957&gt;=14,[9]Mides!H1957&lt;=30),"X"," ")</f>
        <v xml:space="preserve"> </v>
      </c>
      <c r="I1966" s="94" t="str">
        <f>IF(AND([9]Mides!H1957&gt;=31,[9]Mides!H1957&lt;=60),"X","  ")</f>
        <v xml:space="preserve">  </v>
      </c>
      <c r="J1966" s="94" t="str">
        <f>IF([9]Mides!H1957&gt;60,"X", "  ")</f>
        <v xml:space="preserve">  </v>
      </c>
      <c r="K1966" s="96">
        <f>[9]Mides!N1957</f>
        <v>0</v>
      </c>
      <c r="L1966" s="96">
        <f>[9]Mides!K1957</f>
        <v>0</v>
      </c>
      <c r="M1966" s="96">
        <f>[9]Mides!L1957</f>
        <v>0</v>
      </c>
      <c r="N1966" s="96" t="str">
        <f>[9]Mides!M1957</f>
        <v>X</v>
      </c>
      <c r="O1966" s="96">
        <f t="shared" si="26"/>
        <v>0</v>
      </c>
      <c r="P1966" s="96" t="str">
        <f>[9]Mides!R1957</f>
        <v>Guatemala</v>
      </c>
      <c r="Q1966" s="96" t="str">
        <f>[9]Mides!S1957</f>
        <v>Guatemala</v>
      </c>
    </row>
    <row r="1967" spans="2:17" ht="15" thickBot="1" x14ac:dyDescent="0.35">
      <c r="B1967" s="92" t="str">
        <f>[9]Mides!E1958</f>
        <v>Diego</v>
      </c>
      <c r="C1967" s="93" t="str">
        <f>[9]Mides!D1958</f>
        <v>Lemus</v>
      </c>
      <c r="D1967" s="94" t="str">
        <f>IF([9]Mides!F1958=1,"X"," ")</f>
        <v xml:space="preserve"> </v>
      </c>
      <c r="E1967" s="94" t="str">
        <f>IF([9]Mides!F1958=2,"X"," ")</f>
        <v>X</v>
      </c>
      <c r="F1967" s="95">
        <f>[9]Mides!B1958</f>
        <v>2018184420101</v>
      </c>
      <c r="G1967" s="94" t="str">
        <f>IF(AND([9]Mides!H1958&gt;=1,[9]Mides!H1958&lt;=14),"X"," ")</f>
        <v>X</v>
      </c>
      <c r="H1967" s="94" t="str">
        <f>IF(AND([9]Mides!H1958&gt;=14,[9]Mides!H1958&lt;=30),"X"," ")</f>
        <v xml:space="preserve"> </v>
      </c>
      <c r="I1967" s="94" t="str">
        <f>IF(AND([9]Mides!H1958&gt;=31,[9]Mides!H1958&lt;=60),"X","  ")</f>
        <v xml:space="preserve">  </v>
      </c>
      <c r="J1967" s="94" t="str">
        <f>IF([9]Mides!H1958&gt;60,"X", "  ")</f>
        <v xml:space="preserve">  </v>
      </c>
      <c r="K1967" s="96">
        <f>[9]Mides!N1958</f>
        <v>0</v>
      </c>
      <c r="L1967" s="96">
        <f>[9]Mides!K1958</f>
        <v>0</v>
      </c>
      <c r="M1967" s="96">
        <f>[9]Mides!L1958</f>
        <v>0</v>
      </c>
      <c r="N1967" s="96" t="str">
        <f>[9]Mides!M1958</f>
        <v>X</v>
      </c>
      <c r="O1967" s="96">
        <f t="shared" si="26"/>
        <v>0</v>
      </c>
      <c r="P1967" s="96" t="str">
        <f>[9]Mides!R1958</f>
        <v>Guatemala</v>
      </c>
      <c r="Q1967" s="96" t="str">
        <f>[9]Mides!S1958</f>
        <v>Guatemala</v>
      </c>
    </row>
    <row r="1968" spans="2:17" ht="15" thickBot="1" x14ac:dyDescent="0.35">
      <c r="B1968" s="92" t="str">
        <f>[9]Mides!E1959</f>
        <v>Jose</v>
      </c>
      <c r="C1968" s="93" t="str">
        <f>[9]Mides!D1959</f>
        <v>Cabrera</v>
      </c>
      <c r="D1968" s="94" t="str">
        <f>IF([9]Mides!F1959=1,"X"," ")</f>
        <v xml:space="preserve"> </v>
      </c>
      <c r="E1968" s="94" t="str">
        <f>IF([9]Mides!F1959=2,"X"," ")</f>
        <v>X</v>
      </c>
      <c r="F1968" s="95">
        <f>[9]Mides!B1959</f>
        <v>0</v>
      </c>
      <c r="G1968" s="94" t="str">
        <f>IF(AND([9]Mides!H1959&gt;=1,[9]Mides!H1959&lt;=14),"X"," ")</f>
        <v>X</v>
      </c>
      <c r="H1968" s="94" t="str">
        <f>IF(AND([9]Mides!H1959&gt;=14,[9]Mides!H1959&lt;=30),"X"," ")</f>
        <v xml:space="preserve"> </v>
      </c>
      <c r="I1968" s="94" t="str">
        <f>IF(AND([9]Mides!H1959&gt;=31,[9]Mides!H1959&lt;=60),"X","  ")</f>
        <v xml:space="preserve">  </v>
      </c>
      <c r="J1968" s="94" t="str">
        <f>IF([9]Mides!H1959&gt;60,"X", "  ")</f>
        <v xml:space="preserve">  </v>
      </c>
      <c r="K1968" s="96">
        <f>[9]Mides!N1959</f>
        <v>0</v>
      </c>
      <c r="L1968" s="96">
        <f>[9]Mides!K1959</f>
        <v>0</v>
      </c>
      <c r="M1968" s="96">
        <f>[9]Mides!L1959</f>
        <v>0</v>
      </c>
      <c r="N1968" s="96" t="str">
        <f>[9]Mides!M1959</f>
        <v>X</v>
      </c>
      <c r="O1968" s="96">
        <f t="shared" si="26"/>
        <v>0</v>
      </c>
      <c r="P1968" s="96" t="str">
        <f>[9]Mides!R1959</f>
        <v>Guatemala</v>
      </c>
      <c r="Q1968" s="96" t="str">
        <f>[9]Mides!S1959</f>
        <v>Guatemala</v>
      </c>
    </row>
    <row r="1969" spans="2:17" ht="15" thickBot="1" x14ac:dyDescent="0.35">
      <c r="B1969" s="92" t="str">
        <f>[9]Mides!E1960</f>
        <v>Jayli</v>
      </c>
      <c r="C1969" s="93" t="str">
        <f>[9]Mides!D1960</f>
        <v>Alvarez</v>
      </c>
      <c r="D1969" s="94" t="str">
        <f>IF([9]Mides!F1960=1,"X"," ")</f>
        <v>X</v>
      </c>
      <c r="E1969" s="94" t="str">
        <f>IF([9]Mides!F1960=2,"X"," ")</f>
        <v xml:space="preserve"> </v>
      </c>
      <c r="F1969" s="95">
        <f>[9]Mides!B1960</f>
        <v>0</v>
      </c>
      <c r="G1969" s="94" t="str">
        <f>IF(AND([9]Mides!H1960&gt;=1,[9]Mides!H1960&lt;=14),"X"," ")</f>
        <v>X</v>
      </c>
      <c r="H1969" s="94" t="str">
        <f>IF(AND([9]Mides!H1960&gt;=14,[9]Mides!H1960&lt;=30),"X"," ")</f>
        <v xml:space="preserve"> </v>
      </c>
      <c r="I1969" s="94" t="str">
        <f>IF(AND([9]Mides!H1960&gt;=31,[9]Mides!H1960&lt;=60),"X","  ")</f>
        <v xml:space="preserve">  </v>
      </c>
      <c r="J1969" s="94" t="str">
        <f>IF([9]Mides!H1960&gt;60,"X", "  ")</f>
        <v xml:space="preserve">  </v>
      </c>
      <c r="K1969" s="96">
        <f>[9]Mides!N1960</f>
        <v>0</v>
      </c>
      <c r="L1969" s="96">
        <f>[9]Mides!K1960</f>
        <v>0</v>
      </c>
      <c r="M1969" s="96">
        <f>[9]Mides!L1960</f>
        <v>0</v>
      </c>
      <c r="N1969" s="96" t="str">
        <f>[9]Mides!M1960</f>
        <v>X</v>
      </c>
      <c r="O1969" s="96">
        <f t="shared" si="26"/>
        <v>0</v>
      </c>
      <c r="P1969" s="96" t="str">
        <f>[9]Mides!R1960</f>
        <v>Guatemala</v>
      </c>
      <c r="Q1969" s="96" t="str">
        <f>[9]Mides!S1960</f>
        <v>Guatemala</v>
      </c>
    </row>
    <row r="1970" spans="2:17" ht="15" thickBot="1" x14ac:dyDescent="0.35">
      <c r="B1970" s="92" t="str">
        <f>[9]Mides!E1961</f>
        <v>Wilmer</v>
      </c>
      <c r="C1970" s="93" t="str">
        <f>[9]Mides!D1961</f>
        <v>Morataya</v>
      </c>
      <c r="D1970" s="94" t="str">
        <f>IF([9]Mides!F1961=1,"X"," ")</f>
        <v xml:space="preserve"> </v>
      </c>
      <c r="E1970" s="94" t="str">
        <f>IF([9]Mides!F1961=2,"X"," ")</f>
        <v>X</v>
      </c>
      <c r="F1970" s="95">
        <f>[9]Mides!B1961</f>
        <v>0</v>
      </c>
      <c r="G1970" s="94" t="str">
        <f>IF(AND([9]Mides!H1961&gt;=1,[9]Mides!H1961&lt;=14),"X"," ")</f>
        <v>X</v>
      </c>
      <c r="H1970" s="94" t="str">
        <f>IF(AND([9]Mides!H1961&gt;=14,[9]Mides!H1961&lt;=30),"X"," ")</f>
        <v xml:space="preserve"> </v>
      </c>
      <c r="I1970" s="94" t="str">
        <f>IF(AND([9]Mides!H1961&gt;=31,[9]Mides!H1961&lt;=60),"X","  ")</f>
        <v xml:space="preserve">  </v>
      </c>
      <c r="J1970" s="94" t="str">
        <f>IF([9]Mides!H1961&gt;60,"X", "  ")</f>
        <v xml:space="preserve">  </v>
      </c>
      <c r="K1970" s="96">
        <f>[9]Mides!N1961</f>
        <v>0</v>
      </c>
      <c r="L1970" s="96">
        <f>[9]Mides!K1961</f>
        <v>0</v>
      </c>
      <c r="M1970" s="96">
        <f>[9]Mides!L1961</f>
        <v>0</v>
      </c>
      <c r="N1970" s="96" t="str">
        <f>[9]Mides!M1961</f>
        <v>X</v>
      </c>
      <c r="O1970" s="96">
        <f t="shared" si="26"/>
        <v>0</v>
      </c>
      <c r="P1970" s="96" t="str">
        <f>[9]Mides!R1961</f>
        <v>Guatemala</v>
      </c>
      <c r="Q1970" s="96" t="str">
        <f>[9]Mides!S1961</f>
        <v>Guatemala</v>
      </c>
    </row>
    <row r="1971" spans="2:17" ht="15" thickBot="1" x14ac:dyDescent="0.35">
      <c r="B1971" s="92" t="str">
        <f>[9]Mides!E1962</f>
        <v>Marcos</v>
      </c>
      <c r="C1971" s="93" t="str">
        <f>[9]Mides!D1962</f>
        <v>Ubeda</v>
      </c>
      <c r="D1971" s="94" t="str">
        <f>IF([9]Mides!F1962=1,"X"," ")</f>
        <v xml:space="preserve"> </v>
      </c>
      <c r="E1971" s="94" t="str">
        <f>IF([9]Mides!F1962=2,"X"," ")</f>
        <v>X</v>
      </c>
      <c r="F1971" s="95">
        <f>[9]Mides!B1962</f>
        <v>2992052740101</v>
      </c>
      <c r="G1971" s="94" t="str">
        <f>IF(AND([9]Mides!H1962&gt;=1,[9]Mides!H1962&lt;=14),"X"," ")</f>
        <v>X</v>
      </c>
      <c r="H1971" s="94" t="str">
        <f>IF(AND([9]Mides!H1962&gt;=14,[9]Mides!H1962&lt;=30),"X"," ")</f>
        <v xml:space="preserve"> </v>
      </c>
      <c r="I1971" s="94" t="str">
        <f>IF(AND([9]Mides!H1962&gt;=31,[9]Mides!H1962&lt;=60),"X","  ")</f>
        <v xml:space="preserve">  </v>
      </c>
      <c r="J1971" s="94" t="str">
        <f>IF([9]Mides!H1962&gt;60,"X", "  ")</f>
        <v xml:space="preserve">  </v>
      </c>
      <c r="K1971" s="96">
        <f>[9]Mides!N1962</f>
        <v>0</v>
      </c>
      <c r="L1971" s="96">
        <f>[9]Mides!K1962</f>
        <v>0</v>
      </c>
      <c r="M1971" s="96">
        <f>[9]Mides!L1962</f>
        <v>0</v>
      </c>
      <c r="N1971" s="96" t="str">
        <f>[9]Mides!M1962</f>
        <v>X</v>
      </c>
      <c r="O1971" s="96">
        <f t="shared" si="26"/>
        <v>0</v>
      </c>
      <c r="P1971" s="96" t="str">
        <f>[9]Mides!R1962</f>
        <v>Guatemala</v>
      </c>
      <c r="Q1971" s="96" t="str">
        <f>[9]Mides!S1962</f>
        <v>Guatemala</v>
      </c>
    </row>
    <row r="1972" spans="2:17" ht="15" thickBot="1" x14ac:dyDescent="0.35">
      <c r="B1972" s="92" t="str">
        <f>[9]Mides!E1963</f>
        <v>Allan</v>
      </c>
      <c r="C1972" s="93" t="str">
        <f>[9]Mides!D1963</f>
        <v>Hernández</v>
      </c>
      <c r="D1972" s="94" t="str">
        <f>IF([9]Mides!F1963=1,"X"," ")</f>
        <v xml:space="preserve"> </v>
      </c>
      <c r="E1972" s="94" t="str">
        <f>IF([9]Mides!F1963=2,"X"," ")</f>
        <v>X</v>
      </c>
      <c r="F1972" s="95">
        <f>[9]Mides!B1963</f>
        <v>3658216590101</v>
      </c>
      <c r="G1972" s="94" t="str">
        <f>IF(AND([9]Mides!H1963&gt;=1,[9]Mides!H1963&lt;=14),"X"," ")</f>
        <v>X</v>
      </c>
      <c r="H1972" s="94" t="str">
        <f>IF(AND([9]Mides!H1963&gt;=14,[9]Mides!H1963&lt;=30),"X"," ")</f>
        <v xml:space="preserve"> </v>
      </c>
      <c r="I1972" s="94" t="str">
        <f>IF(AND([9]Mides!H1963&gt;=31,[9]Mides!H1963&lt;=60),"X","  ")</f>
        <v xml:space="preserve">  </v>
      </c>
      <c r="J1972" s="94" t="str">
        <f>IF([9]Mides!H1963&gt;60,"X", "  ")</f>
        <v xml:space="preserve">  </v>
      </c>
      <c r="K1972" s="96">
        <f>[9]Mides!N1963</f>
        <v>0</v>
      </c>
      <c r="L1972" s="96">
        <f>[9]Mides!K1963</f>
        <v>0</v>
      </c>
      <c r="M1972" s="96">
        <f>[9]Mides!L1963</f>
        <v>0</v>
      </c>
      <c r="N1972" s="96" t="str">
        <f>[9]Mides!M1963</f>
        <v>X</v>
      </c>
      <c r="O1972" s="96">
        <f t="shared" si="26"/>
        <v>0</v>
      </c>
      <c r="P1972" s="96" t="str">
        <f>[9]Mides!R1963</f>
        <v>Guatemala</v>
      </c>
      <c r="Q1972" s="96" t="str">
        <f>[9]Mides!S1963</f>
        <v>Guatemala</v>
      </c>
    </row>
    <row r="1973" spans="2:17" ht="15" thickBot="1" x14ac:dyDescent="0.35">
      <c r="B1973" s="92" t="str">
        <f>[9]Mides!E1964</f>
        <v>Diego</v>
      </c>
      <c r="C1973" s="93" t="str">
        <f>[9]Mides!D1964</f>
        <v>Hernández</v>
      </c>
      <c r="D1973" s="94" t="str">
        <f>IF([9]Mides!F1964=1,"X"," ")</f>
        <v xml:space="preserve"> </v>
      </c>
      <c r="E1973" s="94" t="str">
        <f>IF([9]Mides!F1964=2,"X"," ")</f>
        <v>X</v>
      </c>
      <c r="F1973" s="95">
        <f>[9]Mides!B1964</f>
        <v>2989311250101</v>
      </c>
      <c r="G1973" s="94" t="str">
        <f>IF(AND([9]Mides!H1964&gt;=1,[9]Mides!H1964&lt;=14),"X"," ")</f>
        <v>X</v>
      </c>
      <c r="H1973" s="94" t="str">
        <f>IF(AND([9]Mides!H1964&gt;=14,[9]Mides!H1964&lt;=30),"X"," ")</f>
        <v xml:space="preserve"> </v>
      </c>
      <c r="I1973" s="94" t="str">
        <f>IF(AND([9]Mides!H1964&gt;=31,[9]Mides!H1964&lt;=60),"X","  ")</f>
        <v xml:space="preserve">  </v>
      </c>
      <c r="J1973" s="94" t="str">
        <f>IF([9]Mides!H1964&gt;60,"X", "  ")</f>
        <v xml:space="preserve">  </v>
      </c>
      <c r="K1973" s="96">
        <f>[9]Mides!N1964</f>
        <v>0</v>
      </c>
      <c r="L1973" s="96">
        <f>[9]Mides!K1964</f>
        <v>0</v>
      </c>
      <c r="M1973" s="96">
        <f>[9]Mides!L1964</f>
        <v>0</v>
      </c>
      <c r="N1973" s="96" t="str">
        <f>[9]Mides!M1964</f>
        <v>X</v>
      </c>
      <c r="O1973" s="96">
        <f t="shared" ref="O1973:O2036" si="27">SUM(K1973:N1973)</f>
        <v>0</v>
      </c>
      <c r="P1973" s="96" t="str">
        <f>[9]Mides!R1964</f>
        <v>Guatemala</v>
      </c>
      <c r="Q1973" s="96" t="str">
        <f>[9]Mides!S1964</f>
        <v>Guatemala</v>
      </c>
    </row>
    <row r="1974" spans="2:17" ht="15" thickBot="1" x14ac:dyDescent="0.35">
      <c r="B1974" s="92" t="str">
        <f>[9]Mides!E1965</f>
        <v>Roy</v>
      </c>
      <c r="C1974" s="93" t="str">
        <f>[9]Mides!D1965</f>
        <v>Ruano</v>
      </c>
      <c r="D1974" s="94" t="str">
        <f>IF([9]Mides!F1965=1,"X"," ")</f>
        <v xml:space="preserve"> </v>
      </c>
      <c r="E1974" s="94" t="str">
        <f>IF([9]Mides!F1965=2,"X"," ")</f>
        <v>X</v>
      </c>
      <c r="F1974" s="95">
        <f>[9]Mides!B1965</f>
        <v>2987820140101</v>
      </c>
      <c r="G1974" s="94" t="str">
        <f>IF(AND([9]Mides!H1965&gt;=1,[9]Mides!H1965&lt;=14),"X"," ")</f>
        <v>X</v>
      </c>
      <c r="H1974" s="94" t="str">
        <f>IF(AND([9]Mides!H1965&gt;=14,[9]Mides!H1965&lt;=30),"X"," ")</f>
        <v>X</v>
      </c>
      <c r="I1974" s="94" t="str">
        <f>IF(AND([9]Mides!H1965&gt;=31,[9]Mides!H1965&lt;=60),"X","  ")</f>
        <v xml:space="preserve">  </v>
      </c>
      <c r="J1974" s="94" t="str">
        <f>IF([9]Mides!H1965&gt;60,"X", "  ")</f>
        <v xml:space="preserve">  </v>
      </c>
      <c r="K1974" s="96">
        <f>[9]Mides!N1965</f>
        <v>0</v>
      </c>
      <c r="L1974" s="96">
        <f>[9]Mides!K1965</f>
        <v>0</v>
      </c>
      <c r="M1974" s="96">
        <f>[9]Mides!L1965</f>
        <v>0</v>
      </c>
      <c r="N1974" s="96" t="str">
        <f>[9]Mides!M1965</f>
        <v>X</v>
      </c>
      <c r="O1974" s="96">
        <f t="shared" si="27"/>
        <v>0</v>
      </c>
      <c r="P1974" s="96" t="str">
        <f>[9]Mides!R1965</f>
        <v>Guatemala</v>
      </c>
      <c r="Q1974" s="96" t="str">
        <f>[9]Mides!S1965</f>
        <v>Guatemala</v>
      </c>
    </row>
    <row r="1975" spans="2:17" ht="15" thickBot="1" x14ac:dyDescent="0.35">
      <c r="B1975" s="92" t="str">
        <f>[9]Mides!E1966</f>
        <v>Miriam</v>
      </c>
      <c r="C1975" s="93" t="str">
        <f>[9]Mides!D1966</f>
        <v>Chinchilla</v>
      </c>
      <c r="D1975" s="94" t="str">
        <f>IF([9]Mides!F1966=1,"X"," ")</f>
        <v>X</v>
      </c>
      <c r="E1975" s="94" t="str">
        <f>IF([9]Mides!F1966=2,"X"," ")</f>
        <v xml:space="preserve"> </v>
      </c>
      <c r="F1975" s="95">
        <f>[9]Mides!B1966</f>
        <v>3616262230101</v>
      </c>
      <c r="G1975" s="94" t="str">
        <f>IF(AND([9]Mides!H1966&gt;=1,[9]Mides!H1966&lt;=14),"X"," ")</f>
        <v>X</v>
      </c>
      <c r="H1975" s="94" t="str">
        <f>IF(AND([9]Mides!H1966&gt;=14,[9]Mides!H1966&lt;=30),"X"," ")</f>
        <v xml:space="preserve"> </v>
      </c>
      <c r="I1975" s="94" t="str">
        <f>IF(AND([9]Mides!H1966&gt;=31,[9]Mides!H1966&lt;=60),"X","  ")</f>
        <v xml:space="preserve">  </v>
      </c>
      <c r="J1975" s="94" t="str">
        <f>IF([9]Mides!H1966&gt;60,"X", "  ")</f>
        <v xml:space="preserve">  </v>
      </c>
      <c r="K1975" s="96">
        <f>[9]Mides!N1966</f>
        <v>0</v>
      </c>
      <c r="L1975" s="96">
        <f>[9]Mides!K1966</f>
        <v>0</v>
      </c>
      <c r="M1975" s="96">
        <f>[9]Mides!L1966</f>
        <v>0</v>
      </c>
      <c r="N1975" s="96" t="str">
        <f>[9]Mides!M1966</f>
        <v>X</v>
      </c>
      <c r="O1975" s="96">
        <f t="shared" si="27"/>
        <v>0</v>
      </c>
      <c r="P1975" s="96" t="str">
        <f>[9]Mides!R1966</f>
        <v>Guatemala</v>
      </c>
      <c r="Q1975" s="96" t="str">
        <f>[9]Mides!S1966</f>
        <v>Guatemala</v>
      </c>
    </row>
    <row r="1976" spans="2:17" ht="15" thickBot="1" x14ac:dyDescent="0.35">
      <c r="B1976" s="92" t="str">
        <f>[9]Mides!E1967</f>
        <v>Valeria</v>
      </c>
      <c r="C1976" s="93" t="str">
        <f>[9]Mides!D1967</f>
        <v>Zoi</v>
      </c>
      <c r="D1976" s="94" t="str">
        <f>IF([9]Mides!F1967=1,"X"," ")</f>
        <v>X</v>
      </c>
      <c r="E1976" s="94" t="str">
        <f>IF([9]Mides!F1967=2,"X"," ")</f>
        <v xml:space="preserve"> </v>
      </c>
      <c r="F1976" s="95">
        <f>[9]Mides!B1967</f>
        <v>0</v>
      </c>
      <c r="G1976" s="94" t="str">
        <f>IF(AND([9]Mides!H1967&gt;=1,[9]Mides!H1967&lt;=14),"X"," ")</f>
        <v>X</v>
      </c>
      <c r="H1976" s="94" t="str">
        <f>IF(AND([9]Mides!H1967&gt;=14,[9]Mides!H1967&lt;=30),"X"," ")</f>
        <v xml:space="preserve"> </v>
      </c>
      <c r="I1976" s="94" t="str">
        <f>IF(AND([9]Mides!H1967&gt;=31,[9]Mides!H1967&lt;=60),"X","  ")</f>
        <v xml:space="preserve">  </v>
      </c>
      <c r="J1976" s="94" t="str">
        <f>IF([9]Mides!H1967&gt;60,"X", "  ")</f>
        <v xml:space="preserve">  </v>
      </c>
      <c r="K1976" s="96">
        <f>[9]Mides!N1967</f>
        <v>0</v>
      </c>
      <c r="L1976" s="96">
        <f>[9]Mides!K1967</f>
        <v>0</v>
      </c>
      <c r="M1976" s="96">
        <f>[9]Mides!L1967</f>
        <v>0</v>
      </c>
      <c r="N1976" s="96" t="str">
        <f>[9]Mides!M1967</f>
        <v>X</v>
      </c>
      <c r="O1976" s="96">
        <f t="shared" si="27"/>
        <v>0</v>
      </c>
      <c r="P1976" s="96" t="str">
        <f>[9]Mides!R1967</f>
        <v>Guatemala</v>
      </c>
      <c r="Q1976" s="96" t="str">
        <f>[9]Mides!S1967</f>
        <v>Guatemala</v>
      </c>
    </row>
    <row r="1977" spans="2:17" ht="15" thickBot="1" x14ac:dyDescent="0.35">
      <c r="B1977" s="92" t="str">
        <f>[9]Mides!E1968</f>
        <v>Katherine</v>
      </c>
      <c r="C1977" s="93" t="str">
        <f>[9]Mides!D1968</f>
        <v>Herrera</v>
      </c>
      <c r="D1977" s="94" t="str">
        <f>IF([9]Mides!F1968=1,"X"," ")</f>
        <v>X</v>
      </c>
      <c r="E1977" s="94" t="str">
        <f>IF([9]Mides!F1968=2,"X"," ")</f>
        <v xml:space="preserve"> </v>
      </c>
      <c r="F1977" s="95">
        <f>[9]Mides!B1968</f>
        <v>0</v>
      </c>
      <c r="G1977" s="94" t="str">
        <f>IF(AND([9]Mides!H1968&gt;=1,[9]Mides!H1968&lt;=14),"X"," ")</f>
        <v>X</v>
      </c>
      <c r="H1977" s="94" t="str">
        <f>IF(AND([9]Mides!H1968&gt;=14,[9]Mides!H1968&lt;=30),"X"," ")</f>
        <v xml:space="preserve"> </v>
      </c>
      <c r="I1977" s="94" t="str">
        <f>IF(AND([9]Mides!H1968&gt;=31,[9]Mides!H1968&lt;=60),"X","  ")</f>
        <v xml:space="preserve">  </v>
      </c>
      <c r="J1977" s="94" t="str">
        <f>IF([9]Mides!H1968&gt;60,"X", "  ")</f>
        <v xml:space="preserve">  </v>
      </c>
      <c r="K1977" s="96">
        <f>[9]Mides!N1968</f>
        <v>0</v>
      </c>
      <c r="L1977" s="96">
        <f>[9]Mides!K1968</f>
        <v>0</v>
      </c>
      <c r="M1977" s="96">
        <f>[9]Mides!L1968</f>
        <v>0</v>
      </c>
      <c r="N1977" s="96" t="str">
        <f>[9]Mides!M1968</f>
        <v>X</v>
      </c>
      <c r="O1977" s="96">
        <f t="shared" si="27"/>
        <v>0</v>
      </c>
      <c r="P1977" s="96" t="str">
        <f>[9]Mides!R1968</f>
        <v>Guatemala</v>
      </c>
      <c r="Q1977" s="96" t="str">
        <f>[9]Mides!S1968</f>
        <v>Guatemala</v>
      </c>
    </row>
    <row r="1978" spans="2:17" ht="15" thickBot="1" x14ac:dyDescent="0.35">
      <c r="B1978" s="92" t="str">
        <f>[9]Mides!E1969</f>
        <v>Diego</v>
      </c>
      <c r="C1978" s="93" t="str">
        <f>[9]Mides!D1969</f>
        <v>Barrios</v>
      </c>
      <c r="D1978" s="94" t="str">
        <f>IF([9]Mides!F1969=1,"X"," ")</f>
        <v xml:space="preserve"> </v>
      </c>
      <c r="E1978" s="94" t="str">
        <f>IF([9]Mides!F1969=2,"X"," ")</f>
        <v>X</v>
      </c>
      <c r="F1978" s="95">
        <f>[9]Mides!B1969</f>
        <v>0</v>
      </c>
      <c r="G1978" s="94" t="str">
        <f>IF(AND([9]Mides!H1969&gt;=1,[9]Mides!H1969&lt;=14),"X"," ")</f>
        <v>X</v>
      </c>
      <c r="H1978" s="94" t="str">
        <f>IF(AND([9]Mides!H1969&gt;=14,[9]Mides!H1969&lt;=30),"X"," ")</f>
        <v xml:space="preserve"> </v>
      </c>
      <c r="I1978" s="94" t="str">
        <f>IF(AND([9]Mides!H1969&gt;=31,[9]Mides!H1969&lt;=60),"X","  ")</f>
        <v xml:space="preserve">  </v>
      </c>
      <c r="J1978" s="94" t="str">
        <f>IF([9]Mides!H1969&gt;60,"X", "  ")</f>
        <v xml:space="preserve">  </v>
      </c>
      <c r="K1978" s="96">
        <f>[9]Mides!N1969</f>
        <v>0</v>
      </c>
      <c r="L1978" s="96">
        <f>[9]Mides!K1969</f>
        <v>0</v>
      </c>
      <c r="M1978" s="96">
        <f>[9]Mides!L1969</f>
        <v>0</v>
      </c>
      <c r="N1978" s="96" t="str">
        <f>[9]Mides!M1969</f>
        <v>X</v>
      </c>
      <c r="O1978" s="96">
        <f t="shared" si="27"/>
        <v>0</v>
      </c>
      <c r="P1978" s="96" t="str">
        <f>[9]Mides!R1969</f>
        <v>Guatemala</v>
      </c>
      <c r="Q1978" s="96" t="str">
        <f>[9]Mides!S1969</f>
        <v>Guatemala</v>
      </c>
    </row>
    <row r="1979" spans="2:17" ht="15" thickBot="1" x14ac:dyDescent="0.35">
      <c r="B1979" s="92" t="str">
        <f>[9]Mides!E1970</f>
        <v>Ericka</v>
      </c>
      <c r="C1979" s="93" t="str">
        <f>[9]Mides!D1970</f>
        <v>Barrios</v>
      </c>
      <c r="D1979" s="94" t="str">
        <f>IF([9]Mides!F1970=1,"X"," ")</f>
        <v>X</v>
      </c>
      <c r="E1979" s="94" t="str">
        <f>IF([9]Mides!F1970=2,"X"," ")</f>
        <v xml:space="preserve"> </v>
      </c>
      <c r="F1979" s="95">
        <f>[9]Mides!B1970</f>
        <v>0</v>
      </c>
      <c r="G1979" s="94" t="str">
        <f>IF(AND([9]Mides!H1970&gt;=1,[9]Mides!H1970&lt;=14),"X"," ")</f>
        <v>X</v>
      </c>
      <c r="H1979" s="94" t="str">
        <f>IF(AND([9]Mides!H1970&gt;=14,[9]Mides!H1970&lt;=30),"X"," ")</f>
        <v xml:space="preserve"> </v>
      </c>
      <c r="I1979" s="94" t="str">
        <f>IF(AND([9]Mides!H1970&gt;=31,[9]Mides!H1970&lt;=60),"X","  ")</f>
        <v xml:space="preserve">  </v>
      </c>
      <c r="J1979" s="94" t="str">
        <f>IF([9]Mides!H1970&gt;60,"X", "  ")</f>
        <v xml:space="preserve">  </v>
      </c>
      <c r="K1979" s="96">
        <f>[9]Mides!N1970</f>
        <v>0</v>
      </c>
      <c r="L1979" s="96">
        <f>[9]Mides!K1970</f>
        <v>0</v>
      </c>
      <c r="M1979" s="96">
        <f>[9]Mides!L1970</f>
        <v>0</v>
      </c>
      <c r="N1979" s="96" t="str">
        <f>[9]Mides!M1970</f>
        <v>X</v>
      </c>
      <c r="O1979" s="96">
        <f t="shared" si="27"/>
        <v>0</v>
      </c>
      <c r="P1979" s="96" t="str">
        <f>[9]Mides!R1970</f>
        <v>Guatemala</v>
      </c>
      <c r="Q1979" s="96" t="str">
        <f>[9]Mides!S1970</f>
        <v>Guatemala</v>
      </c>
    </row>
    <row r="1980" spans="2:17" ht="15" thickBot="1" x14ac:dyDescent="0.35">
      <c r="B1980" s="92" t="str">
        <f>[9]Mides!E1971</f>
        <v>Angela</v>
      </c>
      <c r="C1980" s="93" t="str">
        <f>[9]Mides!D1971</f>
        <v>Roman</v>
      </c>
      <c r="D1980" s="94" t="str">
        <f>IF([9]Mides!F1971=1,"X"," ")</f>
        <v>X</v>
      </c>
      <c r="E1980" s="94" t="str">
        <f>IF([9]Mides!F1971=2,"X"," ")</f>
        <v xml:space="preserve"> </v>
      </c>
      <c r="F1980" s="95">
        <f>[9]Mides!B1971</f>
        <v>0</v>
      </c>
      <c r="G1980" s="94" t="str">
        <f>IF(AND([9]Mides!H1971&gt;=1,[9]Mides!H1971&lt;=14),"X"," ")</f>
        <v>X</v>
      </c>
      <c r="H1980" s="94" t="str">
        <f>IF(AND([9]Mides!H1971&gt;=14,[9]Mides!H1971&lt;=30),"X"," ")</f>
        <v xml:space="preserve"> </v>
      </c>
      <c r="I1980" s="94" t="str">
        <f>IF(AND([9]Mides!H1971&gt;=31,[9]Mides!H1971&lt;=60),"X","  ")</f>
        <v xml:space="preserve">  </v>
      </c>
      <c r="J1980" s="94" t="str">
        <f>IF([9]Mides!H1971&gt;60,"X", "  ")</f>
        <v xml:space="preserve">  </v>
      </c>
      <c r="K1980" s="96">
        <f>[9]Mides!N1971</f>
        <v>0</v>
      </c>
      <c r="L1980" s="96">
        <f>[9]Mides!K1971</f>
        <v>0</v>
      </c>
      <c r="M1980" s="96">
        <f>[9]Mides!L1971</f>
        <v>0</v>
      </c>
      <c r="N1980" s="96" t="str">
        <f>[9]Mides!M1971</f>
        <v>X</v>
      </c>
      <c r="O1980" s="96">
        <f t="shared" si="27"/>
        <v>0</v>
      </c>
      <c r="P1980" s="96" t="str">
        <f>[9]Mides!R1971</f>
        <v>Guatemala</v>
      </c>
      <c r="Q1980" s="96" t="str">
        <f>[9]Mides!S1971</f>
        <v>Guatemala</v>
      </c>
    </row>
    <row r="1981" spans="2:17" ht="15" thickBot="1" x14ac:dyDescent="0.35">
      <c r="B1981" s="92" t="str">
        <f>[9]Mides!E1972</f>
        <v>Jefrey</v>
      </c>
      <c r="C1981" s="93" t="str">
        <f>[9]Mides!D1972</f>
        <v xml:space="preserve">Díaz </v>
      </c>
      <c r="D1981" s="94" t="str">
        <f>IF([9]Mides!F1972=1,"X"," ")</f>
        <v xml:space="preserve"> </v>
      </c>
      <c r="E1981" s="94" t="str">
        <f>IF([9]Mides!F1972=2,"X"," ")</f>
        <v>X</v>
      </c>
      <c r="F1981" s="95">
        <f>[9]Mides!B1972</f>
        <v>3700002260101</v>
      </c>
      <c r="G1981" s="94" t="str">
        <f>IF(AND([9]Mides!H1972&gt;=1,[9]Mides!H1972&lt;=14),"X"," ")</f>
        <v xml:space="preserve"> </v>
      </c>
      <c r="H1981" s="94" t="str">
        <f>IF(AND([9]Mides!H1972&gt;=14,[9]Mides!H1972&lt;=30),"X"," ")</f>
        <v>X</v>
      </c>
      <c r="I1981" s="94" t="str">
        <f>IF(AND([9]Mides!H1972&gt;=31,[9]Mides!H1972&lt;=60),"X","  ")</f>
        <v xml:space="preserve">  </v>
      </c>
      <c r="J1981" s="94" t="str">
        <f>IF([9]Mides!H1972&gt;60,"X", "  ")</f>
        <v xml:space="preserve">  </v>
      </c>
      <c r="K1981" s="96">
        <f>[9]Mides!N1972</f>
        <v>0</v>
      </c>
      <c r="L1981" s="96">
        <f>[9]Mides!K1972</f>
        <v>0</v>
      </c>
      <c r="M1981" s="96">
        <f>[9]Mides!L1972</f>
        <v>0</v>
      </c>
      <c r="N1981" s="96" t="str">
        <f>[9]Mides!M1972</f>
        <v>X</v>
      </c>
      <c r="O1981" s="96">
        <f t="shared" si="27"/>
        <v>0</v>
      </c>
      <c r="P1981" s="96" t="str">
        <f>[9]Mides!R1972</f>
        <v>Guatemala</v>
      </c>
      <c r="Q1981" s="96" t="str">
        <f>[9]Mides!S1972</f>
        <v>Guatemala</v>
      </c>
    </row>
    <row r="1982" spans="2:17" ht="15" thickBot="1" x14ac:dyDescent="0.35">
      <c r="B1982" s="92" t="str">
        <f>[9]Mides!E1973</f>
        <v>Hugo</v>
      </c>
      <c r="C1982" s="93" t="str">
        <f>[9]Mides!D1973</f>
        <v>Rivera</v>
      </c>
      <c r="D1982" s="94" t="str">
        <f>IF([9]Mides!F1973=1,"X"," ")</f>
        <v xml:space="preserve"> </v>
      </c>
      <c r="E1982" s="94" t="str">
        <f>IF([9]Mides!F1973=2,"X"," ")</f>
        <v>X</v>
      </c>
      <c r="F1982" s="95">
        <f>[9]Mides!B1973</f>
        <v>0</v>
      </c>
      <c r="G1982" s="94" t="str">
        <f>IF(AND([9]Mides!H1973&gt;=1,[9]Mides!H1973&lt;=14),"X"," ")</f>
        <v xml:space="preserve"> </v>
      </c>
      <c r="H1982" s="94" t="str">
        <f>IF(AND([9]Mides!H1973&gt;=14,[9]Mides!H1973&lt;=30),"X"," ")</f>
        <v>X</v>
      </c>
      <c r="I1982" s="94" t="str">
        <f>IF(AND([9]Mides!H1973&gt;=31,[9]Mides!H1973&lt;=60),"X","  ")</f>
        <v xml:space="preserve">  </v>
      </c>
      <c r="J1982" s="94" t="str">
        <f>IF([9]Mides!H1973&gt;60,"X", "  ")</f>
        <v xml:space="preserve">  </v>
      </c>
      <c r="K1982" s="96">
        <f>[9]Mides!N1973</f>
        <v>0</v>
      </c>
      <c r="L1982" s="96">
        <f>[9]Mides!K1973</f>
        <v>0</v>
      </c>
      <c r="M1982" s="96">
        <f>[9]Mides!L1973</f>
        <v>0</v>
      </c>
      <c r="N1982" s="96" t="str">
        <f>[9]Mides!M1973</f>
        <v>X</v>
      </c>
      <c r="O1982" s="96">
        <f t="shared" si="27"/>
        <v>0</v>
      </c>
      <c r="P1982" s="96" t="str">
        <f>[9]Mides!R1973</f>
        <v>Guatemala</v>
      </c>
      <c r="Q1982" s="96" t="str">
        <f>[9]Mides!S1973</f>
        <v>Guatemala</v>
      </c>
    </row>
    <row r="1983" spans="2:17" ht="15" thickBot="1" x14ac:dyDescent="0.35">
      <c r="B1983" s="92" t="str">
        <f>[9]Mides!E1974</f>
        <v>Ahiezer</v>
      </c>
      <c r="C1983" s="93" t="str">
        <f>[9]Mides!D1974</f>
        <v>Gómez</v>
      </c>
      <c r="D1983" s="94" t="str">
        <f>IF([9]Mides!F1974=1,"X"," ")</f>
        <v xml:space="preserve"> </v>
      </c>
      <c r="E1983" s="94" t="str">
        <f>IF([9]Mides!F1974=2,"X"," ")</f>
        <v>X</v>
      </c>
      <c r="F1983" s="95">
        <f>[9]Mides!B1974</f>
        <v>0</v>
      </c>
      <c r="G1983" s="94" t="str">
        <f>IF(AND([9]Mides!H1974&gt;=1,[9]Mides!H1974&lt;=14),"X"," ")</f>
        <v xml:space="preserve"> </v>
      </c>
      <c r="H1983" s="94" t="str">
        <f>IF(AND([9]Mides!H1974&gt;=14,[9]Mides!H1974&lt;=30),"X"," ")</f>
        <v>X</v>
      </c>
      <c r="I1983" s="94" t="str">
        <f>IF(AND([9]Mides!H1974&gt;=31,[9]Mides!H1974&lt;=60),"X","  ")</f>
        <v xml:space="preserve">  </v>
      </c>
      <c r="J1983" s="94" t="str">
        <f>IF([9]Mides!H1974&gt;60,"X", "  ")</f>
        <v xml:space="preserve">  </v>
      </c>
      <c r="K1983" s="96">
        <f>[9]Mides!N1974</f>
        <v>0</v>
      </c>
      <c r="L1983" s="96">
        <f>[9]Mides!K1974</f>
        <v>0</v>
      </c>
      <c r="M1983" s="96">
        <f>[9]Mides!L1974</f>
        <v>0</v>
      </c>
      <c r="N1983" s="96" t="str">
        <f>[9]Mides!M1974</f>
        <v>X</v>
      </c>
      <c r="O1983" s="96">
        <f t="shared" si="27"/>
        <v>0</v>
      </c>
      <c r="P1983" s="96" t="str">
        <f>[9]Mides!R1974</f>
        <v>Guatemala</v>
      </c>
      <c r="Q1983" s="96" t="str">
        <f>[9]Mides!S1974</f>
        <v>Guatemala</v>
      </c>
    </row>
    <row r="1984" spans="2:17" ht="15" thickBot="1" x14ac:dyDescent="0.35">
      <c r="B1984" s="92" t="str">
        <f>[9]Mides!E1975</f>
        <v>Diego</v>
      </c>
      <c r="C1984" s="93" t="str">
        <f>[9]Mides!D1975</f>
        <v>Cú</v>
      </c>
      <c r="D1984" s="94" t="str">
        <f>IF([9]Mides!F1975=1,"X"," ")</f>
        <v xml:space="preserve"> </v>
      </c>
      <c r="E1984" s="94" t="str">
        <f>IF([9]Mides!F1975=2,"X"," ")</f>
        <v>X</v>
      </c>
      <c r="F1984" s="95">
        <f>[9]Mides!B1975</f>
        <v>0</v>
      </c>
      <c r="G1984" s="94" t="str">
        <f>IF(AND([9]Mides!H1975&gt;=1,[9]Mides!H1975&lt;=14),"X"," ")</f>
        <v xml:space="preserve"> </v>
      </c>
      <c r="H1984" s="94" t="str">
        <f>IF(AND([9]Mides!H1975&gt;=14,[9]Mides!H1975&lt;=30),"X"," ")</f>
        <v>X</v>
      </c>
      <c r="I1984" s="94" t="str">
        <f>IF(AND([9]Mides!H1975&gt;=31,[9]Mides!H1975&lt;=60),"X","  ")</f>
        <v xml:space="preserve">  </v>
      </c>
      <c r="J1984" s="94" t="str">
        <f>IF([9]Mides!H1975&gt;60,"X", "  ")</f>
        <v xml:space="preserve">  </v>
      </c>
      <c r="K1984" s="96">
        <f>[9]Mides!N1975</f>
        <v>0</v>
      </c>
      <c r="L1984" s="96">
        <f>[9]Mides!K1975</f>
        <v>0</v>
      </c>
      <c r="M1984" s="96">
        <f>[9]Mides!L1975</f>
        <v>0</v>
      </c>
      <c r="N1984" s="96" t="str">
        <f>[9]Mides!M1975</f>
        <v>X</v>
      </c>
      <c r="O1984" s="96">
        <f t="shared" si="27"/>
        <v>0</v>
      </c>
      <c r="P1984" s="96" t="str">
        <f>[9]Mides!R1975</f>
        <v>Guatemala</v>
      </c>
      <c r="Q1984" s="96" t="str">
        <f>[9]Mides!S1975</f>
        <v>Guatemala</v>
      </c>
    </row>
    <row r="1985" spans="2:17" ht="15" thickBot="1" x14ac:dyDescent="0.35">
      <c r="B1985" s="92" t="str">
        <f>[9]Mides!E1976</f>
        <v>Macario</v>
      </c>
      <c r="C1985" s="93" t="str">
        <f>[9]Mides!D1976</f>
        <v>Choc</v>
      </c>
      <c r="D1985" s="94" t="str">
        <f>IF([9]Mides!F1976=1,"X"," ")</f>
        <v xml:space="preserve"> </v>
      </c>
      <c r="E1985" s="94" t="str">
        <f>IF([9]Mides!F1976=2,"X"," ")</f>
        <v>X</v>
      </c>
      <c r="F1985" s="95">
        <f>[9]Mides!B1976</f>
        <v>1617788361420</v>
      </c>
      <c r="G1985" s="94" t="str">
        <f>IF(AND([9]Mides!H1976&gt;=1,[9]Mides!H1976&lt;=14),"X"," ")</f>
        <v xml:space="preserve"> </v>
      </c>
      <c r="H1985" s="94" t="str">
        <f>IF(AND([9]Mides!H1976&gt;=14,[9]Mides!H1976&lt;=30),"X"," ")</f>
        <v xml:space="preserve"> </v>
      </c>
      <c r="I1985" s="94" t="str">
        <f>IF(AND([9]Mides!H1976&gt;=31,[9]Mides!H1976&lt;=60),"X","  ")</f>
        <v>X</v>
      </c>
      <c r="J1985" s="94" t="str">
        <f>IF([9]Mides!H1976&gt;60,"X", "  ")</f>
        <v xml:space="preserve">  </v>
      </c>
      <c r="K1985" s="96">
        <f>[9]Mides!N1976</f>
        <v>0</v>
      </c>
      <c r="L1985" s="96">
        <f>[9]Mides!K1976</f>
        <v>0</v>
      </c>
      <c r="M1985" s="96">
        <f>[9]Mides!L1976</f>
        <v>0</v>
      </c>
      <c r="N1985" s="96" t="str">
        <f>[9]Mides!M1976</f>
        <v>X</v>
      </c>
      <c r="O1985" s="96">
        <f t="shared" si="27"/>
        <v>0</v>
      </c>
      <c r="P1985" s="96" t="str">
        <f>[9]Mides!R1976</f>
        <v>Guatemala</v>
      </c>
      <c r="Q1985" s="96" t="str">
        <f>[9]Mides!S1976</f>
        <v>Guatemala</v>
      </c>
    </row>
    <row r="1986" spans="2:17" ht="15" thickBot="1" x14ac:dyDescent="0.35">
      <c r="B1986" s="92" t="str">
        <f>[9]Mides!E1977</f>
        <v>Héctor</v>
      </c>
      <c r="C1986" s="93" t="str">
        <f>[9]Mides!D1977</f>
        <v>Guamuch</v>
      </c>
      <c r="D1986" s="94" t="str">
        <f>IF([9]Mides!F1977=1,"X"," ")</f>
        <v xml:space="preserve"> </v>
      </c>
      <c r="E1986" s="94" t="str">
        <f>IF([9]Mides!F1977=2,"X"," ")</f>
        <v>X</v>
      </c>
      <c r="F1986" s="95">
        <f>[9]Mides!B1977</f>
        <v>3032082010108</v>
      </c>
      <c r="G1986" s="94" t="str">
        <f>IF(AND([9]Mides!H1977&gt;=1,[9]Mides!H1977&lt;=14),"X"," ")</f>
        <v xml:space="preserve"> </v>
      </c>
      <c r="H1986" s="94" t="str">
        <f>IF(AND([9]Mides!H1977&gt;=14,[9]Mides!H1977&lt;=30),"X"," ")</f>
        <v>X</v>
      </c>
      <c r="I1986" s="94" t="str">
        <f>IF(AND([9]Mides!H1977&gt;=31,[9]Mides!H1977&lt;=60),"X","  ")</f>
        <v xml:space="preserve">  </v>
      </c>
      <c r="J1986" s="94" t="str">
        <f>IF([9]Mides!H1977&gt;60,"X", "  ")</f>
        <v xml:space="preserve">  </v>
      </c>
      <c r="K1986" s="96">
        <f>[9]Mides!N1977</f>
        <v>0</v>
      </c>
      <c r="L1986" s="96">
        <f>[9]Mides!K1977</f>
        <v>0</v>
      </c>
      <c r="M1986" s="96">
        <f>[9]Mides!L1977</f>
        <v>0</v>
      </c>
      <c r="N1986" s="96" t="str">
        <f>[9]Mides!M1977</f>
        <v>X</v>
      </c>
      <c r="O1986" s="96">
        <f t="shared" si="27"/>
        <v>0</v>
      </c>
      <c r="P1986" s="96" t="str">
        <f>[9]Mides!R1977</f>
        <v>Guatemala</v>
      </c>
      <c r="Q1986" s="96" t="str">
        <f>[9]Mides!S1977</f>
        <v>Guatemala</v>
      </c>
    </row>
    <row r="1987" spans="2:17" ht="15" thickBot="1" x14ac:dyDescent="0.35">
      <c r="B1987" s="92" t="str">
        <f>[9]Mides!E1978</f>
        <v>Javier</v>
      </c>
      <c r="C1987" s="93" t="str">
        <f>[9]Mides!D1978</f>
        <v>Juárez</v>
      </c>
      <c r="D1987" s="94" t="str">
        <f>IF([9]Mides!F1978=1,"X"," ")</f>
        <v xml:space="preserve"> </v>
      </c>
      <c r="E1987" s="94" t="str">
        <f>IF([9]Mides!F1978=2,"X"," ")</f>
        <v>X</v>
      </c>
      <c r="F1987" s="95">
        <f>[9]Mides!B1978</f>
        <v>3008359140101</v>
      </c>
      <c r="G1987" s="94" t="str">
        <f>IF(AND([9]Mides!H1978&gt;=1,[9]Mides!H1978&lt;=14),"X"," ")</f>
        <v xml:space="preserve"> </v>
      </c>
      <c r="H1987" s="94" t="str">
        <f>IF(AND([9]Mides!H1978&gt;=14,[9]Mides!H1978&lt;=30),"X"," ")</f>
        <v>X</v>
      </c>
      <c r="I1987" s="94" t="str">
        <f>IF(AND([9]Mides!H1978&gt;=31,[9]Mides!H1978&lt;=60),"X","  ")</f>
        <v xml:space="preserve">  </v>
      </c>
      <c r="J1987" s="94" t="str">
        <f>IF([9]Mides!H1978&gt;60,"X", "  ")</f>
        <v xml:space="preserve">  </v>
      </c>
      <c r="K1987" s="96">
        <f>[9]Mides!N1978</f>
        <v>0</v>
      </c>
      <c r="L1987" s="96">
        <f>[9]Mides!K1978</f>
        <v>0</v>
      </c>
      <c r="M1987" s="96">
        <f>[9]Mides!L1978</f>
        <v>0</v>
      </c>
      <c r="N1987" s="96" t="str">
        <f>[9]Mides!M1978</f>
        <v>X</v>
      </c>
      <c r="O1987" s="96">
        <f t="shared" si="27"/>
        <v>0</v>
      </c>
      <c r="P1987" s="96" t="str">
        <f>[9]Mides!R1978</f>
        <v>Guatemala</v>
      </c>
      <c r="Q1987" s="96" t="str">
        <f>[9]Mides!S1978</f>
        <v>Guatemala</v>
      </c>
    </row>
    <row r="1988" spans="2:17" ht="15" thickBot="1" x14ac:dyDescent="0.35">
      <c r="B1988" s="92" t="str">
        <f>[9]Mides!E1979</f>
        <v>Angel</v>
      </c>
      <c r="C1988" s="93" t="str">
        <f>[9]Mides!D1979</f>
        <v>Hernández</v>
      </c>
      <c r="D1988" s="94" t="str">
        <f>IF([9]Mides!F1979=1,"X"," ")</f>
        <v xml:space="preserve"> </v>
      </c>
      <c r="E1988" s="94" t="str">
        <f>IF([9]Mides!F1979=2,"X"," ")</f>
        <v>X</v>
      </c>
      <c r="F1988" s="95">
        <f>[9]Mides!B1979</f>
        <v>2035771590101</v>
      </c>
      <c r="G1988" s="94" t="str">
        <f>IF(AND([9]Mides!H1979&gt;=1,[9]Mides!H1979&lt;=14),"X"," ")</f>
        <v>X</v>
      </c>
      <c r="H1988" s="94" t="str">
        <f>IF(AND([9]Mides!H1979&gt;=14,[9]Mides!H1979&lt;=30),"X"," ")</f>
        <v xml:space="preserve"> </v>
      </c>
      <c r="I1988" s="94" t="str">
        <f>IF(AND([9]Mides!H1979&gt;=31,[9]Mides!H1979&lt;=60),"X","  ")</f>
        <v xml:space="preserve">  </v>
      </c>
      <c r="J1988" s="94" t="str">
        <f>IF([9]Mides!H1979&gt;60,"X", "  ")</f>
        <v xml:space="preserve">  </v>
      </c>
      <c r="K1988" s="96">
        <f>[9]Mides!N1979</f>
        <v>0</v>
      </c>
      <c r="L1988" s="96">
        <f>[9]Mides!K1979</f>
        <v>0</v>
      </c>
      <c r="M1988" s="96">
        <f>[9]Mides!L1979</f>
        <v>0</v>
      </c>
      <c r="N1988" s="96" t="str">
        <f>[9]Mides!M1979</f>
        <v>X</v>
      </c>
      <c r="O1988" s="96">
        <f t="shared" si="27"/>
        <v>0</v>
      </c>
      <c r="P1988" s="96" t="str">
        <f>[9]Mides!R1979</f>
        <v>Guatemala</v>
      </c>
      <c r="Q1988" s="96" t="str">
        <f>[9]Mides!S1979</f>
        <v>Guatemala</v>
      </c>
    </row>
    <row r="1989" spans="2:17" ht="15" thickBot="1" x14ac:dyDescent="0.35">
      <c r="B1989" s="92" t="str">
        <f>[9]Mides!E1980</f>
        <v>Eduard</v>
      </c>
      <c r="C1989" s="93" t="str">
        <f>[9]Mides!D1980</f>
        <v>Chomá</v>
      </c>
      <c r="D1989" s="94" t="str">
        <f>IF([9]Mides!F1980=1,"X"," ")</f>
        <v xml:space="preserve"> </v>
      </c>
      <c r="E1989" s="94" t="str">
        <f>IF([9]Mides!F1980=2,"X"," ")</f>
        <v>X</v>
      </c>
      <c r="F1989" s="95">
        <f>[9]Mides!B1980</f>
        <v>2331843680101</v>
      </c>
      <c r="G1989" s="94" t="str">
        <f>IF(AND([9]Mides!H1980&gt;=1,[9]Mides!H1980&lt;=14),"X"," ")</f>
        <v>X</v>
      </c>
      <c r="H1989" s="94" t="str">
        <f>IF(AND([9]Mides!H1980&gt;=14,[9]Mides!H1980&lt;=30),"X"," ")</f>
        <v xml:space="preserve"> </v>
      </c>
      <c r="I1989" s="94" t="str">
        <f>IF(AND([9]Mides!H1980&gt;=31,[9]Mides!H1980&lt;=60),"X","  ")</f>
        <v xml:space="preserve">  </v>
      </c>
      <c r="J1989" s="94" t="str">
        <f>IF([9]Mides!H1980&gt;60,"X", "  ")</f>
        <v xml:space="preserve">  </v>
      </c>
      <c r="K1989" s="96">
        <f>[9]Mides!N1980</f>
        <v>0</v>
      </c>
      <c r="L1989" s="96">
        <f>[9]Mides!K1980</f>
        <v>0</v>
      </c>
      <c r="M1989" s="96">
        <f>[9]Mides!L1980</f>
        <v>0</v>
      </c>
      <c r="N1989" s="96" t="str">
        <f>[9]Mides!M1980</f>
        <v>X</v>
      </c>
      <c r="O1989" s="96">
        <f t="shared" si="27"/>
        <v>0</v>
      </c>
      <c r="P1989" s="96" t="str">
        <f>[9]Mides!R1980</f>
        <v>Guatemala</v>
      </c>
      <c r="Q1989" s="96" t="str">
        <f>[9]Mides!S1980</f>
        <v>Guatemala</v>
      </c>
    </row>
    <row r="1990" spans="2:17" ht="15" thickBot="1" x14ac:dyDescent="0.35">
      <c r="B1990" s="92" t="str">
        <f>[9]Mides!E1981</f>
        <v>Melissa</v>
      </c>
      <c r="C1990" s="93" t="str">
        <f>[9]Mides!D1981</f>
        <v>Sosa</v>
      </c>
      <c r="D1990" s="94" t="str">
        <f>IF([9]Mides!F1981=1,"X"," ")</f>
        <v>X</v>
      </c>
      <c r="E1990" s="94" t="str">
        <f>IF([9]Mides!F1981=2,"X"," ")</f>
        <v xml:space="preserve"> </v>
      </c>
      <c r="F1990" s="95">
        <f>[9]Mides!B1981</f>
        <v>0</v>
      </c>
      <c r="G1990" s="94" t="str">
        <f>IF(AND([9]Mides!H1981&gt;=1,[9]Mides!H1981&lt;=14),"X"," ")</f>
        <v>X</v>
      </c>
      <c r="H1990" s="94" t="str">
        <f>IF(AND([9]Mides!H1981&gt;=14,[9]Mides!H1981&lt;=30),"X"," ")</f>
        <v xml:space="preserve"> </v>
      </c>
      <c r="I1990" s="94" t="str">
        <f>IF(AND([9]Mides!H1981&gt;=31,[9]Mides!H1981&lt;=60),"X","  ")</f>
        <v xml:space="preserve">  </v>
      </c>
      <c r="J1990" s="94" t="str">
        <f>IF([9]Mides!H1981&gt;60,"X", "  ")</f>
        <v xml:space="preserve">  </v>
      </c>
      <c r="K1990" s="96">
        <f>[9]Mides!N1981</f>
        <v>0</v>
      </c>
      <c r="L1990" s="96">
        <f>[9]Mides!K1981</f>
        <v>0</v>
      </c>
      <c r="M1990" s="96">
        <f>[9]Mides!L1981</f>
        <v>0</v>
      </c>
      <c r="N1990" s="96" t="str">
        <f>[9]Mides!M1981</f>
        <v>X</v>
      </c>
      <c r="O1990" s="96">
        <f t="shared" si="27"/>
        <v>0</v>
      </c>
      <c r="P1990" s="96" t="str">
        <f>[9]Mides!R1981</f>
        <v>Guatemala</v>
      </c>
      <c r="Q1990" s="96" t="str">
        <f>[9]Mides!S1981</f>
        <v>Guatemala</v>
      </c>
    </row>
    <row r="1991" spans="2:17" ht="15" thickBot="1" x14ac:dyDescent="0.35">
      <c r="B1991" s="92" t="str">
        <f>[9]Mides!E1982</f>
        <v>Hellen</v>
      </c>
      <c r="C1991" s="93" t="str">
        <f>[9]Mides!D1982</f>
        <v>Ola</v>
      </c>
      <c r="D1991" s="94" t="str">
        <f>IF([9]Mides!F1982=1,"X"," ")</f>
        <v>X</v>
      </c>
      <c r="E1991" s="94" t="str">
        <f>IF([9]Mides!F1982=2,"X"," ")</f>
        <v xml:space="preserve"> </v>
      </c>
      <c r="F1991" s="95">
        <f>[9]Mides!B1982</f>
        <v>0</v>
      </c>
      <c r="G1991" s="94" t="str">
        <f>IF(AND([9]Mides!H1982&gt;=1,[9]Mides!H1982&lt;=14),"X"," ")</f>
        <v>X</v>
      </c>
      <c r="H1991" s="94" t="str">
        <f>IF(AND([9]Mides!H1982&gt;=14,[9]Mides!H1982&lt;=30),"X"," ")</f>
        <v xml:space="preserve"> </v>
      </c>
      <c r="I1991" s="94" t="str">
        <f>IF(AND([9]Mides!H1982&gt;=31,[9]Mides!H1982&lt;=60),"X","  ")</f>
        <v xml:space="preserve">  </v>
      </c>
      <c r="J1991" s="94" t="str">
        <f>IF([9]Mides!H1982&gt;60,"X", "  ")</f>
        <v xml:space="preserve">  </v>
      </c>
      <c r="K1991" s="96">
        <f>[9]Mides!N1982</f>
        <v>0</v>
      </c>
      <c r="L1991" s="96">
        <f>[9]Mides!K1982</f>
        <v>0</v>
      </c>
      <c r="M1991" s="96">
        <f>[9]Mides!L1982</f>
        <v>0</v>
      </c>
      <c r="N1991" s="96" t="str">
        <f>[9]Mides!M1982</f>
        <v>X</v>
      </c>
      <c r="O1991" s="96">
        <f t="shared" si="27"/>
        <v>0</v>
      </c>
      <c r="P1991" s="96" t="str">
        <f>[9]Mides!R1982</f>
        <v>Guatemala</v>
      </c>
      <c r="Q1991" s="96" t="str">
        <f>[9]Mides!S1982</f>
        <v>Guatemala</v>
      </c>
    </row>
    <row r="1992" spans="2:17" ht="15" thickBot="1" x14ac:dyDescent="0.35">
      <c r="B1992" s="92" t="str">
        <f>[9]Mides!E1983</f>
        <v>Jonatan</v>
      </c>
      <c r="C1992" s="93" t="str">
        <f>[9]Mides!D1983</f>
        <v>Gómez</v>
      </c>
      <c r="D1992" s="94" t="str">
        <f>IF([9]Mides!F1983=1,"X"," ")</f>
        <v xml:space="preserve"> </v>
      </c>
      <c r="E1992" s="94" t="str">
        <f>IF([9]Mides!F1983=2,"X"," ")</f>
        <v>X</v>
      </c>
      <c r="F1992" s="95">
        <f>[9]Mides!B1983</f>
        <v>2004352210101</v>
      </c>
      <c r="G1992" s="94" t="str">
        <f>IF(AND([9]Mides!H1983&gt;=1,[9]Mides!H1983&lt;=14),"X"," ")</f>
        <v>X</v>
      </c>
      <c r="H1992" s="94" t="str">
        <f>IF(AND([9]Mides!H1983&gt;=14,[9]Mides!H1983&lt;=30),"X"," ")</f>
        <v xml:space="preserve"> </v>
      </c>
      <c r="I1992" s="94" t="str">
        <f>IF(AND([9]Mides!H1983&gt;=31,[9]Mides!H1983&lt;=60),"X","  ")</f>
        <v xml:space="preserve">  </v>
      </c>
      <c r="J1992" s="94" t="str">
        <f>IF([9]Mides!H1983&gt;60,"X", "  ")</f>
        <v xml:space="preserve">  </v>
      </c>
      <c r="K1992" s="96">
        <f>[9]Mides!N1983</f>
        <v>0</v>
      </c>
      <c r="L1992" s="96">
        <f>[9]Mides!K1983</f>
        <v>0</v>
      </c>
      <c r="M1992" s="96">
        <f>[9]Mides!L1983</f>
        <v>0</v>
      </c>
      <c r="N1992" s="96" t="str">
        <f>[9]Mides!M1983</f>
        <v>X</v>
      </c>
      <c r="O1992" s="96">
        <f t="shared" si="27"/>
        <v>0</v>
      </c>
      <c r="P1992" s="96" t="str">
        <f>[9]Mides!R1983</f>
        <v>Guatemala</v>
      </c>
      <c r="Q1992" s="96" t="str">
        <f>[9]Mides!S1983</f>
        <v>Guatemala</v>
      </c>
    </row>
    <row r="1993" spans="2:17" ht="15" thickBot="1" x14ac:dyDescent="0.35">
      <c r="B1993" s="92" t="str">
        <f>[9]Mides!E1984</f>
        <v>Sheyli</v>
      </c>
      <c r="C1993" s="93" t="str">
        <f>[9]Mides!D1984</f>
        <v>Hernández</v>
      </c>
      <c r="D1993" s="94" t="str">
        <f>IF([9]Mides!F1984=1,"X"," ")</f>
        <v>X</v>
      </c>
      <c r="E1993" s="94" t="str">
        <f>IF([9]Mides!F1984=2,"X"," ")</f>
        <v xml:space="preserve"> </v>
      </c>
      <c r="F1993" s="95">
        <f>[9]Mides!B1984</f>
        <v>2394070590101</v>
      </c>
      <c r="G1993" s="94" t="str">
        <f>IF(AND([9]Mides!H1984&gt;=1,[9]Mides!H1984&lt;=14),"X"," ")</f>
        <v>X</v>
      </c>
      <c r="H1993" s="94" t="str">
        <f>IF(AND([9]Mides!H1984&gt;=14,[9]Mides!H1984&lt;=30),"X"," ")</f>
        <v xml:space="preserve"> </v>
      </c>
      <c r="I1993" s="94" t="str">
        <f>IF(AND([9]Mides!H1984&gt;=31,[9]Mides!H1984&lt;=60),"X","  ")</f>
        <v xml:space="preserve">  </v>
      </c>
      <c r="J1993" s="94" t="str">
        <f>IF([9]Mides!H1984&gt;60,"X", "  ")</f>
        <v xml:space="preserve">  </v>
      </c>
      <c r="K1993" s="96">
        <f>[9]Mides!N1984</f>
        <v>0</v>
      </c>
      <c r="L1993" s="96">
        <f>[9]Mides!K1984</f>
        <v>0</v>
      </c>
      <c r="M1993" s="96">
        <f>[9]Mides!L1984</f>
        <v>0</v>
      </c>
      <c r="N1993" s="96" t="str">
        <f>[9]Mides!M1984</f>
        <v>X</v>
      </c>
      <c r="O1993" s="96">
        <f t="shared" si="27"/>
        <v>0</v>
      </c>
      <c r="P1993" s="96" t="str">
        <f>[9]Mides!R1984</f>
        <v>Guatemala</v>
      </c>
      <c r="Q1993" s="96" t="str">
        <f>[9]Mides!S1984</f>
        <v>Guatemala</v>
      </c>
    </row>
    <row r="1994" spans="2:17" ht="15" thickBot="1" x14ac:dyDescent="0.35">
      <c r="B1994" s="92" t="str">
        <f>[9]Mides!E1985</f>
        <v>Carlos</v>
      </c>
      <c r="C1994" s="93" t="str">
        <f>[9]Mides!D1985</f>
        <v>Sanchez</v>
      </c>
      <c r="D1994" s="94" t="str">
        <f>IF([9]Mides!F1985=1,"X"," ")</f>
        <v xml:space="preserve"> </v>
      </c>
      <c r="E1994" s="94" t="str">
        <f>IF([9]Mides!F1985=2,"X"," ")</f>
        <v>X</v>
      </c>
      <c r="F1994" s="95">
        <f>[9]Mides!B1985</f>
        <v>0</v>
      </c>
      <c r="G1994" s="94" t="str">
        <f>IF(AND([9]Mides!H1985&gt;=1,[9]Mides!H1985&lt;=14),"X"," ")</f>
        <v>X</v>
      </c>
      <c r="H1994" s="94" t="str">
        <f>IF(AND([9]Mides!H1985&gt;=14,[9]Mides!H1985&lt;=30),"X"," ")</f>
        <v xml:space="preserve"> </v>
      </c>
      <c r="I1994" s="94" t="str">
        <f>IF(AND([9]Mides!H1985&gt;=31,[9]Mides!H1985&lt;=60),"X","  ")</f>
        <v xml:space="preserve">  </v>
      </c>
      <c r="J1994" s="94" t="str">
        <f>IF([9]Mides!H1985&gt;60,"X", "  ")</f>
        <v xml:space="preserve">  </v>
      </c>
      <c r="K1994" s="96">
        <f>[9]Mides!N1985</f>
        <v>0</v>
      </c>
      <c r="L1994" s="96">
        <f>[9]Mides!K1985</f>
        <v>0</v>
      </c>
      <c r="M1994" s="96">
        <f>[9]Mides!L1985</f>
        <v>0</v>
      </c>
      <c r="N1994" s="96" t="str">
        <f>[9]Mides!M1985</f>
        <v>X</v>
      </c>
      <c r="O1994" s="96">
        <f t="shared" si="27"/>
        <v>0</v>
      </c>
      <c r="P1994" s="96" t="str">
        <f>[9]Mides!R1985</f>
        <v>Guatemala</v>
      </c>
      <c r="Q1994" s="96" t="str">
        <f>[9]Mides!S1985</f>
        <v>Guatemala</v>
      </c>
    </row>
    <row r="1995" spans="2:17" ht="15" thickBot="1" x14ac:dyDescent="0.35">
      <c r="B1995" s="92" t="str">
        <f>[9]Mides!E1986</f>
        <v>Alexia</v>
      </c>
      <c r="C1995" s="93" t="str">
        <f>[9]Mides!D1986</f>
        <v>Lemus</v>
      </c>
      <c r="D1995" s="94" t="str">
        <f>IF([9]Mides!F1986=1,"X"," ")</f>
        <v>X</v>
      </c>
      <c r="E1995" s="94" t="str">
        <f>IF([9]Mides!F1986=2,"X"," ")</f>
        <v xml:space="preserve"> </v>
      </c>
      <c r="F1995" s="95">
        <f>[9]Mides!B1986</f>
        <v>0</v>
      </c>
      <c r="G1995" s="94" t="str">
        <f>IF(AND([9]Mides!H1986&gt;=1,[9]Mides!H1986&lt;=14),"X"," ")</f>
        <v>X</v>
      </c>
      <c r="H1995" s="94" t="str">
        <f>IF(AND([9]Mides!H1986&gt;=14,[9]Mides!H1986&lt;=30),"X"," ")</f>
        <v xml:space="preserve"> </v>
      </c>
      <c r="I1995" s="94" t="str">
        <f>IF(AND([9]Mides!H1986&gt;=31,[9]Mides!H1986&lt;=60),"X","  ")</f>
        <v xml:space="preserve">  </v>
      </c>
      <c r="J1995" s="94" t="str">
        <f>IF([9]Mides!H1986&gt;60,"X", "  ")</f>
        <v xml:space="preserve">  </v>
      </c>
      <c r="K1995" s="96">
        <f>[9]Mides!N1986</f>
        <v>0</v>
      </c>
      <c r="L1995" s="96">
        <f>[9]Mides!K1986</f>
        <v>0</v>
      </c>
      <c r="M1995" s="96">
        <f>[9]Mides!L1986</f>
        <v>0</v>
      </c>
      <c r="N1995" s="96" t="str">
        <f>[9]Mides!M1986</f>
        <v>X</v>
      </c>
      <c r="O1995" s="96">
        <f t="shared" si="27"/>
        <v>0</v>
      </c>
      <c r="P1995" s="96" t="str">
        <f>[9]Mides!R1986</f>
        <v>Guatemala</v>
      </c>
      <c r="Q1995" s="96" t="str">
        <f>[9]Mides!S1986</f>
        <v>Guatemala</v>
      </c>
    </row>
    <row r="1996" spans="2:17" ht="15" thickBot="1" x14ac:dyDescent="0.35">
      <c r="B1996" s="92" t="str">
        <f>[9]Mides!E1987</f>
        <v xml:space="preserve">Angel </v>
      </c>
      <c r="C1996" s="93" t="str">
        <f>[9]Mides!D1987</f>
        <v>García</v>
      </c>
      <c r="D1996" s="94" t="str">
        <f>IF([9]Mides!F1987=1,"X"," ")</f>
        <v xml:space="preserve"> </v>
      </c>
      <c r="E1996" s="94" t="str">
        <f>IF([9]Mides!F1987=2,"X"," ")</f>
        <v>X</v>
      </c>
      <c r="F1996" s="95">
        <f>[9]Mides!B1987</f>
        <v>2236547520101</v>
      </c>
      <c r="G1996" s="94" t="str">
        <f>IF(AND([9]Mides!H1987&gt;=1,[9]Mides!H1987&lt;=14),"X"," ")</f>
        <v>X</v>
      </c>
      <c r="H1996" s="94" t="str">
        <f>IF(AND([9]Mides!H1987&gt;=14,[9]Mides!H1987&lt;=30),"X"," ")</f>
        <v xml:space="preserve"> </v>
      </c>
      <c r="I1996" s="94" t="str">
        <f>IF(AND([9]Mides!H1987&gt;=31,[9]Mides!H1987&lt;=60),"X","  ")</f>
        <v xml:space="preserve">  </v>
      </c>
      <c r="J1996" s="94" t="str">
        <f>IF([9]Mides!H1987&gt;60,"X", "  ")</f>
        <v xml:space="preserve">  </v>
      </c>
      <c r="K1996" s="96">
        <f>[9]Mides!N1987</f>
        <v>0</v>
      </c>
      <c r="L1996" s="96">
        <f>[9]Mides!K1987</f>
        <v>0</v>
      </c>
      <c r="M1996" s="96">
        <f>[9]Mides!L1987</f>
        <v>0</v>
      </c>
      <c r="N1996" s="96" t="str">
        <f>[9]Mides!M1987</f>
        <v>X</v>
      </c>
      <c r="O1996" s="96">
        <f t="shared" si="27"/>
        <v>0</v>
      </c>
      <c r="P1996" s="96" t="str">
        <f>[9]Mides!R1987</f>
        <v>Guatemala</v>
      </c>
      <c r="Q1996" s="96" t="str">
        <f>[9]Mides!S1987</f>
        <v>Guatemala</v>
      </c>
    </row>
    <row r="1997" spans="2:17" ht="15" thickBot="1" x14ac:dyDescent="0.35">
      <c r="B1997" s="92" t="str">
        <f>[9]Mides!E1988</f>
        <v>Tyron</v>
      </c>
      <c r="C1997" s="93" t="str">
        <f>[9]Mides!D1988</f>
        <v>González</v>
      </c>
      <c r="D1997" s="94" t="str">
        <f>IF([9]Mides!F1988=1,"X"," ")</f>
        <v xml:space="preserve"> </v>
      </c>
      <c r="E1997" s="94" t="str">
        <f>IF([9]Mides!F1988=2,"X"," ")</f>
        <v>X</v>
      </c>
      <c r="F1997" s="95">
        <f>[9]Mides!B1988</f>
        <v>0</v>
      </c>
      <c r="G1997" s="94" t="str">
        <f>IF(AND([9]Mides!H1988&gt;=1,[9]Mides!H1988&lt;=14),"X"," ")</f>
        <v>X</v>
      </c>
      <c r="H1997" s="94" t="str">
        <f>IF(AND([9]Mides!H1988&gt;=14,[9]Mides!H1988&lt;=30),"X"," ")</f>
        <v xml:space="preserve"> </v>
      </c>
      <c r="I1997" s="94" t="str">
        <f>IF(AND([9]Mides!H1988&gt;=31,[9]Mides!H1988&lt;=60),"X","  ")</f>
        <v xml:space="preserve">  </v>
      </c>
      <c r="J1997" s="94" t="str">
        <f>IF([9]Mides!H1988&gt;60,"X", "  ")</f>
        <v xml:space="preserve">  </v>
      </c>
      <c r="K1997" s="96">
        <f>[9]Mides!N1988</f>
        <v>0</v>
      </c>
      <c r="L1997" s="96">
        <f>[9]Mides!K1988</f>
        <v>0</v>
      </c>
      <c r="M1997" s="96">
        <f>[9]Mides!L1988</f>
        <v>0</v>
      </c>
      <c r="N1997" s="96" t="str">
        <f>[9]Mides!M1988</f>
        <v>X</v>
      </c>
      <c r="O1997" s="96">
        <f t="shared" si="27"/>
        <v>0</v>
      </c>
      <c r="P1997" s="96" t="str">
        <f>[9]Mides!R1988</f>
        <v>Guatemala</v>
      </c>
      <c r="Q1997" s="96" t="str">
        <f>[9]Mides!S1988</f>
        <v>Guatemala</v>
      </c>
    </row>
    <row r="1998" spans="2:17" ht="15" thickBot="1" x14ac:dyDescent="0.35">
      <c r="B1998" s="92" t="str">
        <f>[9]Mides!E1989</f>
        <v>Dorian</v>
      </c>
      <c r="C1998" s="93" t="str">
        <f>[9]Mides!D1989</f>
        <v>Portillo</v>
      </c>
      <c r="D1998" s="94" t="str">
        <f>IF([9]Mides!F1989=1,"X"," ")</f>
        <v xml:space="preserve"> </v>
      </c>
      <c r="E1998" s="94" t="str">
        <f>IF([9]Mides!F1989=2,"X"," ")</f>
        <v>X</v>
      </c>
      <c r="F1998" s="95">
        <f>[9]Mides!B1989</f>
        <v>0</v>
      </c>
      <c r="G1998" s="94" t="str">
        <f>IF(AND([9]Mides!H1989&gt;=1,[9]Mides!H1989&lt;=14),"X"," ")</f>
        <v>X</v>
      </c>
      <c r="H1998" s="94" t="str">
        <f>IF(AND([9]Mides!H1989&gt;=14,[9]Mides!H1989&lt;=30),"X"," ")</f>
        <v xml:space="preserve"> </v>
      </c>
      <c r="I1998" s="94" t="str">
        <f>IF(AND([9]Mides!H1989&gt;=31,[9]Mides!H1989&lt;=60),"X","  ")</f>
        <v xml:space="preserve">  </v>
      </c>
      <c r="J1998" s="94" t="str">
        <f>IF([9]Mides!H1989&gt;60,"X", "  ")</f>
        <v xml:space="preserve">  </v>
      </c>
      <c r="K1998" s="96">
        <f>[9]Mides!N1989</f>
        <v>0</v>
      </c>
      <c r="L1998" s="96">
        <f>[9]Mides!K1989</f>
        <v>0</v>
      </c>
      <c r="M1998" s="96">
        <f>[9]Mides!L1989</f>
        <v>0</v>
      </c>
      <c r="N1998" s="96" t="str">
        <f>[9]Mides!M1989</f>
        <v>X</v>
      </c>
      <c r="O1998" s="96">
        <f t="shared" si="27"/>
        <v>0</v>
      </c>
      <c r="P1998" s="96" t="str">
        <f>[9]Mides!R1989</f>
        <v>Guatemala</v>
      </c>
      <c r="Q1998" s="96" t="str">
        <f>[9]Mides!S1989</f>
        <v>Guatemala</v>
      </c>
    </row>
    <row r="1999" spans="2:17" ht="15" thickBot="1" x14ac:dyDescent="0.35">
      <c r="B1999" s="92" t="str">
        <f>[9]Mides!E1990</f>
        <v>Cristopher</v>
      </c>
      <c r="C1999" s="93" t="str">
        <f>[9]Mides!D1990</f>
        <v>González</v>
      </c>
      <c r="D1999" s="94" t="str">
        <f>IF([9]Mides!F1990=1,"X"," ")</f>
        <v xml:space="preserve"> </v>
      </c>
      <c r="E1999" s="94" t="str">
        <f>IF([9]Mides!F1990=2,"X"," ")</f>
        <v>X</v>
      </c>
      <c r="F1999" s="95">
        <f>[9]Mides!B1990</f>
        <v>2271942840101</v>
      </c>
      <c r="G1999" s="94" t="str">
        <f>IF(AND([9]Mides!H1990&gt;=1,[9]Mides!H1990&lt;=14),"X"," ")</f>
        <v>X</v>
      </c>
      <c r="H1999" s="94" t="str">
        <f>IF(AND([9]Mides!H1990&gt;=14,[9]Mides!H1990&lt;=30),"X"," ")</f>
        <v xml:space="preserve"> </v>
      </c>
      <c r="I1999" s="94" t="str">
        <f>IF(AND([9]Mides!H1990&gt;=31,[9]Mides!H1990&lt;=60),"X","  ")</f>
        <v xml:space="preserve">  </v>
      </c>
      <c r="J1999" s="94" t="str">
        <f>IF([9]Mides!H1990&gt;60,"X", "  ")</f>
        <v xml:space="preserve">  </v>
      </c>
      <c r="K1999" s="96">
        <f>[9]Mides!N1990</f>
        <v>0</v>
      </c>
      <c r="L1999" s="96">
        <f>[9]Mides!K1990</f>
        <v>0</v>
      </c>
      <c r="M1999" s="96">
        <f>[9]Mides!L1990</f>
        <v>0</v>
      </c>
      <c r="N1999" s="96" t="str">
        <f>[9]Mides!M1990</f>
        <v>X</v>
      </c>
      <c r="O1999" s="96">
        <f t="shared" si="27"/>
        <v>0</v>
      </c>
      <c r="P1999" s="96" t="str">
        <f>[9]Mides!R1990</f>
        <v>Guatemala</v>
      </c>
      <c r="Q1999" s="96" t="str">
        <f>[9]Mides!S1990</f>
        <v>Guatemala</v>
      </c>
    </row>
    <row r="2000" spans="2:17" ht="15" thickBot="1" x14ac:dyDescent="0.35">
      <c r="B2000" s="92" t="str">
        <f>[9]Mides!E1991</f>
        <v>David</v>
      </c>
      <c r="C2000" s="93" t="str">
        <f>[9]Mides!D1991</f>
        <v>Pérez</v>
      </c>
      <c r="D2000" s="94" t="str">
        <f>IF([9]Mides!F1991=1,"X"," ")</f>
        <v xml:space="preserve"> </v>
      </c>
      <c r="E2000" s="94" t="str">
        <f>IF([9]Mides!F1991=2,"X"," ")</f>
        <v>X</v>
      </c>
      <c r="F2000" s="95">
        <f>[9]Mides!B1991</f>
        <v>3013836260101</v>
      </c>
      <c r="G2000" s="94" t="str">
        <f>IF(AND([9]Mides!H1991&gt;=1,[9]Mides!H1991&lt;=14),"X"," ")</f>
        <v>X</v>
      </c>
      <c r="H2000" s="94" t="str">
        <f>IF(AND([9]Mides!H1991&gt;=14,[9]Mides!H1991&lt;=30),"X"," ")</f>
        <v xml:space="preserve"> </v>
      </c>
      <c r="I2000" s="94" t="str">
        <f>IF(AND([9]Mides!H1991&gt;=31,[9]Mides!H1991&lt;=60),"X","  ")</f>
        <v xml:space="preserve">  </v>
      </c>
      <c r="J2000" s="94" t="str">
        <f>IF([9]Mides!H1991&gt;60,"X", "  ")</f>
        <v xml:space="preserve">  </v>
      </c>
      <c r="K2000" s="96">
        <f>[9]Mides!N1991</f>
        <v>0</v>
      </c>
      <c r="L2000" s="96">
        <f>[9]Mides!K1991</f>
        <v>0</v>
      </c>
      <c r="M2000" s="96">
        <f>[9]Mides!L1991</f>
        <v>0</v>
      </c>
      <c r="N2000" s="96" t="str">
        <f>[9]Mides!M1991</f>
        <v>X</v>
      </c>
      <c r="O2000" s="96">
        <f t="shared" si="27"/>
        <v>0</v>
      </c>
      <c r="P2000" s="96" t="str">
        <f>[9]Mides!R1991</f>
        <v>Guatemala</v>
      </c>
      <c r="Q2000" s="96" t="str">
        <f>[9]Mides!S1991</f>
        <v>Guatemala</v>
      </c>
    </row>
    <row r="2001" spans="2:17" ht="15" thickBot="1" x14ac:dyDescent="0.35">
      <c r="B2001" s="92" t="str">
        <f>[9]Mides!E1992</f>
        <v>Gersón</v>
      </c>
      <c r="C2001" s="93" t="str">
        <f>[9]Mides!D1992</f>
        <v>Ixcoy</v>
      </c>
      <c r="D2001" s="94" t="str">
        <f>IF([9]Mides!F1992=1,"X"," ")</f>
        <v xml:space="preserve"> </v>
      </c>
      <c r="E2001" s="94" t="str">
        <f>IF([9]Mides!F1992=2,"X"," ")</f>
        <v>X</v>
      </c>
      <c r="F2001" s="95">
        <f>[9]Mides!B1992</f>
        <v>0</v>
      </c>
      <c r="G2001" s="94" t="str">
        <f>IF(AND([9]Mides!H1992&gt;=1,[9]Mides!H1992&lt;=14),"X"," ")</f>
        <v>X</v>
      </c>
      <c r="H2001" s="94" t="str">
        <f>IF(AND([9]Mides!H1992&gt;=14,[9]Mides!H1992&lt;=30),"X"," ")</f>
        <v xml:space="preserve"> </v>
      </c>
      <c r="I2001" s="94" t="str">
        <f>IF(AND([9]Mides!H1992&gt;=31,[9]Mides!H1992&lt;=60),"X","  ")</f>
        <v xml:space="preserve">  </v>
      </c>
      <c r="J2001" s="94" t="str">
        <f>IF([9]Mides!H1992&gt;60,"X", "  ")</f>
        <v xml:space="preserve">  </v>
      </c>
      <c r="K2001" s="96">
        <f>[9]Mides!N1992</f>
        <v>0</v>
      </c>
      <c r="L2001" s="96">
        <f>[9]Mides!K1992</f>
        <v>0</v>
      </c>
      <c r="M2001" s="96">
        <f>[9]Mides!L1992</f>
        <v>0</v>
      </c>
      <c r="N2001" s="96" t="str">
        <f>[9]Mides!M1992</f>
        <v>X</v>
      </c>
      <c r="O2001" s="96">
        <f t="shared" si="27"/>
        <v>0</v>
      </c>
      <c r="P2001" s="96" t="str">
        <f>[9]Mides!R1992</f>
        <v>Guatemala</v>
      </c>
      <c r="Q2001" s="96" t="str">
        <f>[9]Mides!S1992</f>
        <v>Guatemala</v>
      </c>
    </row>
    <row r="2002" spans="2:17" ht="15" thickBot="1" x14ac:dyDescent="0.35">
      <c r="B2002" s="92" t="str">
        <f>[9]Mides!E1993</f>
        <v>Yasmin</v>
      </c>
      <c r="C2002" s="93" t="str">
        <f>[9]Mides!D1993</f>
        <v>López</v>
      </c>
      <c r="D2002" s="94" t="str">
        <f>IF([9]Mides!F1993=1,"X"," ")</f>
        <v>X</v>
      </c>
      <c r="E2002" s="94" t="str">
        <f>IF([9]Mides!F1993=2,"X"," ")</f>
        <v xml:space="preserve"> </v>
      </c>
      <c r="F2002" s="95">
        <f>[9]Mides!B1993</f>
        <v>3626056530101</v>
      </c>
      <c r="G2002" s="94" t="str">
        <f>IF(AND([9]Mides!H1993&gt;=1,[9]Mides!H1993&lt;=14),"X"," ")</f>
        <v>X</v>
      </c>
      <c r="H2002" s="94" t="str">
        <f>IF(AND([9]Mides!H1993&gt;=14,[9]Mides!H1993&lt;=30),"X"," ")</f>
        <v>X</v>
      </c>
      <c r="I2002" s="94" t="str">
        <f>IF(AND([9]Mides!H1993&gt;=31,[9]Mides!H1993&lt;=60),"X","  ")</f>
        <v xml:space="preserve">  </v>
      </c>
      <c r="J2002" s="94" t="str">
        <f>IF([9]Mides!H1993&gt;60,"X", "  ")</f>
        <v xml:space="preserve">  </v>
      </c>
      <c r="K2002" s="96">
        <f>[9]Mides!N1993</f>
        <v>0</v>
      </c>
      <c r="L2002" s="96">
        <f>[9]Mides!K1993</f>
        <v>0</v>
      </c>
      <c r="M2002" s="96">
        <f>[9]Mides!L1993</f>
        <v>0</v>
      </c>
      <c r="N2002" s="96" t="str">
        <f>[9]Mides!M1993</f>
        <v>X</v>
      </c>
      <c r="O2002" s="96">
        <f t="shared" si="27"/>
        <v>0</v>
      </c>
      <c r="P2002" s="96" t="str">
        <f>[9]Mides!R1993</f>
        <v>Guatemala</v>
      </c>
      <c r="Q2002" s="96" t="str">
        <f>[9]Mides!S1993</f>
        <v>Guatemala</v>
      </c>
    </row>
    <row r="2003" spans="2:17" ht="15" thickBot="1" x14ac:dyDescent="0.35">
      <c r="B2003" s="92" t="str">
        <f>[9]Mides!E1994</f>
        <v>Jonathan</v>
      </c>
      <c r="C2003" s="93" t="str">
        <f>[9]Mides!D1994</f>
        <v>Méndez</v>
      </c>
      <c r="D2003" s="94" t="str">
        <f>IF([9]Mides!F1994=1,"X"," ")</f>
        <v xml:space="preserve"> </v>
      </c>
      <c r="E2003" s="94" t="str">
        <f>IF([9]Mides!F1994=2,"X"," ")</f>
        <v>X</v>
      </c>
      <c r="F2003" s="95">
        <f>[9]Mides!B1994</f>
        <v>3017900510101</v>
      </c>
      <c r="G2003" s="94" t="str">
        <f>IF(AND([9]Mides!H1994&gt;=1,[9]Mides!H1994&lt;=14),"X"," ")</f>
        <v>X</v>
      </c>
      <c r="H2003" s="94" t="str">
        <f>IF(AND([9]Mides!H1994&gt;=14,[9]Mides!H1994&lt;=30),"X"," ")</f>
        <v>X</v>
      </c>
      <c r="I2003" s="94" t="str">
        <f>IF(AND([9]Mides!H1994&gt;=31,[9]Mides!H1994&lt;=60),"X","  ")</f>
        <v xml:space="preserve">  </v>
      </c>
      <c r="J2003" s="94" t="str">
        <f>IF([9]Mides!H1994&gt;60,"X", "  ")</f>
        <v xml:space="preserve">  </v>
      </c>
      <c r="K2003" s="96">
        <f>[9]Mides!N1994</f>
        <v>0</v>
      </c>
      <c r="L2003" s="96">
        <f>[9]Mides!K1994</f>
        <v>0</v>
      </c>
      <c r="M2003" s="96">
        <f>[9]Mides!L1994</f>
        <v>0</v>
      </c>
      <c r="N2003" s="96" t="str">
        <f>[9]Mides!M1994</f>
        <v>X</v>
      </c>
      <c r="O2003" s="96">
        <f t="shared" si="27"/>
        <v>0</v>
      </c>
      <c r="P2003" s="96" t="str">
        <f>[9]Mides!R1994</f>
        <v>Guatemala</v>
      </c>
      <c r="Q2003" s="96" t="str">
        <f>[9]Mides!S1994</f>
        <v>Guatemala</v>
      </c>
    </row>
    <row r="2004" spans="2:17" ht="15" thickBot="1" x14ac:dyDescent="0.35">
      <c r="B2004" s="92" t="str">
        <f>[9]Mides!E1995</f>
        <v>Milton</v>
      </c>
      <c r="C2004" s="93" t="str">
        <f>[9]Mides!D1995</f>
        <v>Chomá</v>
      </c>
      <c r="D2004" s="94" t="str">
        <f>IF([9]Mides!F1995=1,"X"," ")</f>
        <v xml:space="preserve"> </v>
      </c>
      <c r="E2004" s="94" t="str">
        <f>IF([9]Mides!F1995=2,"X"," ")</f>
        <v>X</v>
      </c>
      <c r="F2004" s="95">
        <f>[9]Mides!B1995</f>
        <v>3283195111708</v>
      </c>
      <c r="G2004" s="94" t="str">
        <f>IF(AND([9]Mides!H1995&gt;=1,[9]Mides!H1995&lt;=14),"X"," ")</f>
        <v>X</v>
      </c>
      <c r="H2004" s="94" t="str">
        <f>IF(AND([9]Mides!H1995&gt;=14,[9]Mides!H1995&lt;=30),"X"," ")</f>
        <v xml:space="preserve"> </v>
      </c>
      <c r="I2004" s="94" t="str">
        <f>IF(AND([9]Mides!H1995&gt;=31,[9]Mides!H1995&lt;=60),"X","  ")</f>
        <v xml:space="preserve">  </v>
      </c>
      <c r="J2004" s="94" t="str">
        <f>IF([9]Mides!H1995&gt;60,"X", "  ")</f>
        <v xml:space="preserve">  </v>
      </c>
      <c r="K2004" s="96">
        <f>[9]Mides!N1995</f>
        <v>0</v>
      </c>
      <c r="L2004" s="96">
        <f>[9]Mides!K1995</f>
        <v>0</v>
      </c>
      <c r="M2004" s="96">
        <f>[9]Mides!L1995</f>
        <v>0</v>
      </c>
      <c r="N2004" s="96" t="str">
        <f>[9]Mides!M1995</f>
        <v>X</v>
      </c>
      <c r="O2004" s="96">
        <f t="shared" si="27"/>
        <v>0</v>
      </c>
      <c r="P2004" s="96" t="str">
        <f>[9]Mides!R1995</f>
        <v>Guatemala</v>
      </c>
      <c r="Q2004" s="96" t="str">
        <f>[9]Mides!S1995</f>
        <v>Guatemala</v>
      </c>
    </row>
    <row r="2005" spans="2:17" ht="15" thickBot="1" x14ac:dyDescent="0.35">
      <c r="B2005" s="92" t="str">
        <f>[9]Mides!E1996</f>
        <v>Ana</v>
      </c>
      <c r="C2005" s="93" t="str">
        <f>[9]Mides!D1996</f>
        <v>Ravanales</v>
      </c>
      <c r="D2005" s="94" t="str">
        <f>IF([9]Mides!F1996=1,"X"," ")</f>
        <v>X</v>
      </c>
      <c r="E2005" s="94" t="str">
        <f>IF([9]Mides!F1996=2,"X"," ")</f>
        <v xml:space="preserve"> </v>
      </c>
      <c r="F2005" s="95">
        <f>[9]Mides!B1996</f>
        <v>3276798671101</v>
      </c>
      <c r="G2005" s="94" t="str">
        <f>IF(AND([9]Mides!H1996&gt;=1,[9]Mides!H1996&lt;=14),"X"," ")</f>
        <v>X</v>
      </c>
      <c r="H2005" s="94" t="str">
        <f>IF(AND([9]Mides!H1996&gt;=14,[9]Mides!H1996&lt;=30),"X"," ")</f>
        <v>X</v>
      </c>
      <c r="I2005" s="94" t="str">
        <f>IF(AND([9]Mides!H1996&gt;=31,[9]Mides!H1996&lt;=60),"X","  ")</f>
        <v xml:space="preserve">  </v>
      </c>
      <c r="J2005" s="94" t="str">
        <f>IF([9]Mides!H1996&gt;60,"X", "  ")</f>
        <v xml:space="preserve">  </v>
      </c>
      <c r="K2005" s="96">
        <f>[9]Mides!N1996</f>
        <v>0</v>
      </c>
      <c r="L2005" s="96">
        <f>[9]Mides!K1996</f>
        <v>0</v>
      </c>
      <c r="M2005" s="96">
        <f>[9]Mides!L1996</f>
        <v>0</v>
      </c>
      <c r="N2005" s="96" t="str">
        <f>[9]Mides!M1996</f>
        <v>X</v>
      </c>
      <c r="O2005" s="96">
        <f t="shared" si="27"/>
        <v>0</v>
      </c>
      <c r="P2005" s="96" t="str">
        <f>[9]Mides!R1996</f>
        <v>Guatemala</v>
      </c>
      <c r="Q2005" s="96" t="str">
        <f>[9]Mides!S1996</f>
        <v>Guatemala</v>
      </c>
    </row>
    <row r="2006" spans="2:17" ht="15" thickBot="1" x14ac:dyDescent="0.35">
      <c r="B2006" s="92" t="str">
        <f>[9]Mides!E1997</f>
        <v>Emiliano</v>
      </c>
      <c r="C2006" s="93" t="str">
        <f>[9]Mides!D1997</f>
        <v>Rabanales</v>
      </c>
      <c r="D2006" s="94" t="str">
        <f>IF([9]Mides!F1997=1,"X"," ")</f>
        <v xml:space="preserve"> </v>
      </c>
      <c r="E2006" s="94" t="str">
        <f>IF([9]Mides!F1997=2,"X"," ")</f>
        <v>X</v>
      </c>
      <c r="F2006" s="95">
        <f>[9]Mides!B1997</f>
        <v>3278147801101</v>
      </c>
      <c r="G2006" s="94" t="str">
        <f>IF(AND([9]Mides!H1997&gt;=1,[9]Mides!H1997&lt;=14),"X"," ")</f>
        <v>X</v>
      </c>
      <c r="H2006" s="94" t="str">
        <f>IF(AND([9]Mides!H1997&gt;=14,[9]Mides!H1997&lt;=30),"X"," ")</f>
        <v>X</v>
      </c>
      <c r="I2006" s="94" t="str">
        <f>IF(AND([9]Mides!H1997&gt;=31,[9]Mides!H1997&lt;=60),"X","  ")</f>
        <v xml:space="preserve">  </v>
      </c>
      <c r="J2006" s="94" t="str">
        <f>IF([9]Mides!H1997&gt;60,"X", "  ")</f>
        <v xml:space="preserve">  </v>
      </c>
      <c r="K2006" s="96">
        <f>[9]Mides!N1997</f>
        <v>0</v>
      </c>
      <c r="L2006" s="96">
        <f>[9]Mides!K1997</f>
        <v>0</v>
      </c>
      <c r="M2006" s="96">
        <f>[9]Mides!L1997</f>
        <v>0</v>
      </c>
      <c r="N2006" s="96" t="str">
        <f>[9]Mides!M1997</f>
        <v>X</v>
      </c>
      <c r="O2006" s="96">
        <f t="shared" si="27"/>
        <v>0</v>
      </c>
      <c r="P2006" s="96" t="str">
        <f>[9]Mides!R1997</f>
        <v>Guatemala</v>
      </c>
      <c r="Q2006" s="96" t="str">
        <f>[9]Mides!S1997</f>
        <v>Guatemala</v>
      </c>
    </row>
    <row r="2007" spans="2:17" ht="15" thickBot="1" x14ac:dyDescent="0.35">
      <c r="B2007" s="92" t="str">
        <f>[9]Mides!E1998</f>
        <v>Bryan</v>
      </c>
      <c r="C2007" s="93" t="str">
        <f>[9]Mides!D1998</f>
        <v>Gómez</v>
      </c>
      <c r="D2007" s="94" t="str">
        <f>IF([9]Mides!F1998=1,"X"," ")</f>
        <v xml:space="preserve"> </v>
      </c>
      <c r="E2007" s="94" t="str">
        <f>IF([9]Mides!F1998=2,"X"," ")</f>
        <v>X</v>
      </c>
      <c r="F2007" s="95">
        <f>[9]Mides!B1998</f>
        <v>3017921860101</v>
      </c>
      <c r="G2007" s="94" t="str">
        <f>IF(AND([9]Mides!H1998&gt;=1,[9]Mides!H1998&lt;=14),"X"," ")</f>
        <v>X</v>
      </c>
      <c r="H2007" s="94" t="str">
        <f>IF(AND([9]Mides!H1998&gt;=14,[9]Mides!H1998&lt;=30),"X"," ")</f>
        <v xml:space="preserve"> </v>
      </c>
      <c r="I2007" s="94" t="str">
        <f>IF(AND([9]Mides!H1998&gt;=31,[9]Mides!H1998&lt;=60),"X","  ")</f>
        <v xml:space="preserve">  </v>
      </c>
      <c r="J2007" s="94" t="str">
        <f>IF([9]Mides!H1998&gt;60,"X", "  ")</f>
        <v xml:space="preserve">  </v>
      </c>
      <c r="K2007" s="96">
        <f>[9]Mides!N1998</f>
        <v>0</v>
      </c>
      <c r="L2007" s="96">
        <f>[9]Mides!K1998</f>
        <v>0</v>
      </c>
      <c r="M2007" s="96">
        <f>[9]Mides!L1998</f>
        <v>0</v>
      </c>
      <c r="N2007" s="96" t="str">
        <f>[9]Mides!M1998</f>
        <v>X</v>
      </c>
      <c r="O2007" s="96">
        <f t="shared" si="27"/>
        <v>0</v>
      </c>
      <c r="P2007" s="96" t="str">
        <f>[9]Mides!R1998</f>
        <v>Guatemala</v>
      </c>
      <c r="Q2007" s="96" t="str">
        <f>[9]Mides!S1998</f>
        <v>Guatemala</v>
      </c>
    </row>
    <row r="2008" spans="2:17" ht="15" thickBot="1" x14ac:dyDescent="0.35">
      <c r="B2008" s="92" t="str">
        <f>[9]Mides!E1999</f>
        <v xml:space="preserve">Rosa </v>
      </c>
      <c r="C2008" s="93" t="str">
        <f>[9]Mides!D1999</f>
        <v>Ixtecoc</v>
      </c>
      <c r="D2008" s="94" t="str">
        <f>IF([9]Mides!F1999=1,"X"," ")</f>
        <v>X</v>
      </c>
      <c r="E2008" s="94" t="str">
        <f>IF([9]Mides!F1999=2,"X"," ")</f>
        <v xml:space="preserve"> </v>
      </c>
      <c r="F2008" s="95">
        <f>[9]Mides!B1999</f>
        <v>2442287440108</v>
      </c>
      <c r="G2008" s="94" t="str">
        <f>IF(AND([9]Mides!H1999&gt;=1,[9]Mides!H1999&lt;=14),"X"," ")</f>
        <v xml:space="preserve"> </v>
      </c>
      <c r="H2008" s="94" t="str">
        <f>IF(AND([9]Mides!H1999&gt;=14,[9]Mides!H1999&lt;=30),"X"," ")</f>
        <v>X</v>
      </c>
      <c r="I2008" s="94" t="str">
        <f>IF(AND([9]Mides!H1999&gt;=31,[9]Mides!H1999&lt;=60),"X","  ")</f>
        <v xml:space="preserve">  </v>
      </c>
      <c r="J2008" s="94" t="str">
        <f>IF([9]Mides!H1999&gt;60,"X", "  ")</f>
        <v xml:space="preserve">  </v>
      </c>
      <c r="K2008" s="96">
        <f>[9]Mides!N1999</f>
        <v>0</v>
      </c>
      <c r="L2008" s="96">
        <f>[9]Mides!K1999</f>
        <v>0</v>
      </c>
      <c r="M2008" s="96">
        <f>[9]Mides!L1999</f>
        <v>0</v>
      </c>
      <c r="N2008" s="96" t="str">
        <f>[9]Mides!M1999</f>
        <v>X</v>
      </c>
      <c r="O2008" s="96">
        <f t="shared" si="27"/>
        <v>0</v>
      </c>
      <c r="P2008" s="96" t="str">
        <f>[9]Mides!R1999</f>
        <v>Guatemala</v>
      </c>
      <c r="Q2008" s="96" t="str">
        <f>[9]Mides!S1999</f>
        <v>Guatemala</v>
      </c>
    </row>
    <row r="2009" spans="2:17" ht="15" thickBot="1" x14ac:dyDescent="0.35">
      <c r="B2009" s="92" t="str">
        <f>[9]Mides!E2000</f>
        <v>Jefferson</v>
      </c>
      <c r="C2009" s="93" t="str">
        <f>[9]Mides!D2000</f>
        <v>Carrera</v>
      </c>
      <c r="D2009" s="94" t="str">
        <f>IF([9]Mides!F2000=1,"X"," ")</f>
        <v xml:space="preserve"> </v>
      </c>
      <c r="E2009" s="94" t="str">
        <f>IF([9]Mides!F2000=2,"X"," ")</f>
        <v>X</v>
      </c>
      <c r="F2009" s="95">
        <f>[9]Mides!B2000</f>
        <v>3674222390101</v>
      </c>
      <c r="G2009" s="94" t="str">
        <f>IF(AND([9]Mides!H2000&gt;=1,[9]Mides!H2000&lt;=14),"X"," ")</f>
        <v xml:space="preserve"> </v>
      </c>
      <c r="H2009" s="94" t="str">
        <f>IF(AND([9]Mides!H2000&gt;=14,[9]Mides!H2000&lt;=30),"X"," ")</f>
        <v>X</v>
      </c>
      <c r="I2009" s="94" t="str">
        <f>IF(AND([9]Mides!H2000&gt;=31,[9]Mides!H2000&lt;=60),"X","  ")</f>
        <v xml:space="preserve">  </v>
      </c>
      <c r="J2009" s="94" t="str">
        <f>IF([9]Mides!H2000&gt;60,"X", "  ")</f>
        <v xml:space="preserve">  </v>
      </c>
      <c r="K2009" s="96">
        <f>[9]Mides!N2000</f>
        <v>0</v>
      </c>
      <c r="L2009" s="96">
        <f>[9]Mides!K2000</f>
        <v>0</v>
      </c>
      <c r="M2009" s="96">
        <f>[9]Mides!L2000</f>
        <v>0</v>
      </c>
      <c r="N2009" s="96" t="str">
        <f>[9]Mides!M2000</f>
        <v>X</v>
      </c>
      <c r="O2009" s="96">
        <f t="shared" si="27"/>
        <v>0</v>
      </c>
      <c r="P2009" s="96" t="str">
        <f>[9]Mides!R2000</f>
        <v>Guatemala</v>
      </c>
      <c r="Q2009" s="96" t="str">
        <f>[9]Mides!S2000</f>
        <v>Guatemala</v>
      </c>
    </row>
    <row r="2010" spans="2:17" ht="15" thickBot="1" x14ac:dyDescent="0.35">
      <c r="B2010" s="92" t="str">
        <f>[9]Mides!E2001</f>
        <v>Willin</v>
      </c>
      <c r="C2010" s="93" t="str">
        <f>[9]Mides!D2001</f>
        <v>Ola</v>
      </c>
      <c r="D2010" s="94" t="str">
        <f>IF([9]Mides!F2001=1,"X"," ")</f>
        <v xml:space="preserve"> </v>
      </c>
      <c r="E2010" s="94" t="str">
        <f>IF([9]Mides!F2001=2,"X"," ")</f>
        <v>X</v>
      </c>
      <c r="F2010" s="95">
        <f>[9]Mides!B2001</f>
        <v>0</v>
      </c>
      <c r="G2010" s="94" t="str">
        <f>IF(AND([9]Mides!H2001&gt;=1,[9]Mides!H2001&lt;=14),"X"," ")</f>
        <v xml:space="preserve"> </v>
      </c>
      <c r="H2010" s="94" t="str">
        <f>IF(AND([9]Mides!H2001&gt;=14,[9]Mides!H2001&lt;=30),"X"," ")</f>
        <v>X</v>
      </c>
      <c r="I2010" s="94" t="str">
        <f>IF(AND([9]Mides!H2001&gt;=31,[9]Mides!H2001&lt;=60),"X","  ")</f>
        <v xml:space="preserve">  </v>
      </c>
      <c r="J2010" s="94" t="str">
        <f>IF([9]Mides!H2001&gt;60,"X", "  ")</f>
        <v xml:space="preserve">  </v>
      </c>
      <c r="K2010" s="96">
        <f>[9]Mides!N2001</f>
        <v>0</v>
      </c>
      <c r="L2010" s="96">
        <f>[9]Mides!K2001</f>
        <v>0</v>
      </c>
      <c r="M2010" s="96">
        <f>[9]Mides!L2001</f>
        <v>0</v>
      </c>
      <c r="N2010" s="96" t="str">
        <f>[9]Mides!M2001</f>
        <v>X</v>
      </c>
      <c r="O2010" s="96">
        <f t="shared" si="27"/>
        <v>0</v>
      </c>
      <c r="P2010" s="96" t="str">
        <f>[9]Mides!R2001</f>
        <v>Guatemala</v>
      </c>
      <c r="Q2010" s="96" t="str">
        <f>[9]Mides!S2001</f>
        <v>Guatemala</v>
      </c>
    </row>
    <row r="2011" spans="2:17" ht="15" thickBot="1" x14ac:dyDescent="0.35">
      <c r="B2011" s="92" t="str">
        <f>[9]Mides!E2002</f>
        <v>Kevin</v>
      </c>
      <c r="C2011" s="93" t="str">
        <f>[9]Mides!D2002</f>
        <v>Hernández</v>
      </c>
      <c r="D2011" s="94" t="str">
        <f>IF([9]Mides!F2002=1,"X"," ")</f>
        <v xml:space="preserve"> </v>
      </c>
      <c r="E2011" s="94" t="str">
        <f>IF([9]Mides!F2002=2,"X"," ")</f>
        <v>X</v>
      </c>
      <c r="F2011" s="95">
        <f>[9]Mides!B2002</f>
        <v>3430759382212</v>
      </c>
      <c r="G2011" s="94" t="str">
        <f>IF(AND([9]Mides!H2002&gt;=1,[9]Mides!H2002&lt;=14),"X"," ")</f>
        <v xml:space="preserve"> </v>
      </c>
      <c r="H2011" s="94" t="str">
        <f>IF(AND([9]Mides!H2002&gt;=14,[9]Mides!H2002&lt;=30),"X"," ")</f>
        <v>X</v>
      </c>
      <c r="I2011" s="94" t="str">
        <f>IF(AND([9]Mides!H2002&gt;=31,[9]Mides!H2002&lt;=60),"X","  ")</f>
        <v xml:space="preserve">  </v>
      </c>
      <c r="J2011" s="94" t="str">
        <f>IF([9]Mides!H2002&gt;60,"X", "  ")</f>
        <v xml:space="preserve">  </v>
      </c>
      <c r="K2011" s="96">
        <f>[9]Mides!N2002</f>
        <v>0</v>
      </c>
      <c r="L2011" s="96">
        <f>[9]Mides!K2002</f>
        <v>0</v>
      </c>
      <c r="M2011" s="96">
        <f>[9]Mides!L2002</f>
        <v>0</v>
      </c>
      <c r="N2011" s="96" t="str">
        <f>[9]Mides!M2002</f>
        <v>X</v>
      </c>
      <c r="O2011" s="96">
        <f t="shared" si="27"/>
        <v>0</v>
      </c>
      <c r="P2011" s="96" t="str">
        <f>[9]Mides!R2002</f>
        <v>Guatemala</v>
      </c>
      <c r="Q2011" s="96" t="str">
        <f>[9]Mides!S2002</f>
        <v>Guatemala</v>
      </c>
    </row>
    <row r="2012" spans="2:17" ht="15" thickBot="1" x14ac:dyDescent="0.35">
      <c r="B2012" s="92" t="str">
        <f>[9]Mides!E2003</f>
        <v>María</v>
      </c>
      <c r="C2012" s="93" t="str">
        <f>[9]Mides!D2003</f>
        <v xml:space="preserve">Moreno </v>
      </c>
      <c r="D2012" s="94" t="str">
        <f>IF([9]Mides!F2003=1,"X"," ")</f>
        <v>X</v>
      </c>
      <c r="E2012" s="94" t="str">
        <f>IF([9]Mides!F2003=2,"X"," ")</f>
        <v xml:space="preserve"> </v>
      </c>
      <c r="F2012" s="95">
        <f>[9]Mides!B2003</f>
        <v>3459770921101</v>
      </c>
      <c r="G2012" s="94" t="str">
        <f>IF(AND([9]Mides!H2003&gt;=1,[9]Mides!H2003&lt;=14),"X"," ")</f>
        <v xml:space="preserve"> </v>
      </c>
      <c r="H2012" s="94" t="str">
        <f>IF(AND([9]Mides!H2003&gt;=14,[9]Mides!H2003&lt;=30),"X"," ")</f>
        <v>X</v>
      </c>
      <c r="I2012" s="94" t="str">
        <f>IF(AND([9]Mides!H2003&gt;=31,[9]Mides!H2003&lt;=60),"X","  ")</f>
        <v xml:space="preserve">  </v>
      </c>
      <c r="J2012" s="94" t="str">
        <f>IF([9]Mides!H2003&gt;60,"X", "  ")</f>
        <v xml:space="preserve">  </v>
      </c>
      <c r="K2012" s="96">
        <f>[9]Mides!N2003</f>
        <v>0</v>
      </c>
      <c r="L2012" s="96">
        <f>[9]Mides!K2003</f>
        <v>0</v>
      </c>
      <c r="M2012" s="96">
        <f>[9]Mides!L2003</f>
        <v>0</v>
      </c>
      <c r="N2012" s="96" t="str">
        <f>[9]Mides!M2003</f>
        <v>X</v>
      </c>
      <c r="O2012" s="96">
        <f t="shared" si="27"/>
        <v>0</v>
      </c>
      <c r="P2012" s="96" t="str">
        <f>[9]Mides!R2003</f>
        <v>Guatemala</v>
      </c>
      <c r="Q2012" s="96" t="str">
        <f>[9]Mides!S2003</f>
        <v>Guatemala</v>
      </c>
    </row>
    <row r="2013" spans="2:17" ht="15" thickBot="1" x14ac:dyDescent="0.35">
      <c r="B2013" s="92" t="str">
        <f>[9]Mides!E2004</f>
        <v>Pablo</v>
      </c>
      <c r="C2013" s="93" t="str">
        <f>[9]Mides!D2004</f>
        <v>Miranda</v>
      </c>
      <c r="D2013" s="94" t="str">
        <f>IF([9]Mides!F2004=1,"X"," ")</f>
        <v xml:space="preserve"> </v>
      </c>
      <c r="E2013" s="94" t="str">
        <f>IF([9]Mides!F2004=2,"X"," ")</f>
        <v>X</v>
      </c>
      <c r="F2013" s="95">
        <f>[9]Mides!B2004</f>
        <v>2987184800101</v>
      </c>
      <c r="G2013" s="94" t="str">
        <f>IF(AND([9]Mides!H2004&gt;=1,[9]Mides!H2004&lt;=14),"X"," ")</f>
        <v xml:space="preserve"> </v>
      </c>
      <c r="H2013" s="94" t="str">
        <f>IF(AND([9]Mides!H2004&gt;=14,[9]Mides!H2004&lt;=30),"X"," ")</f>
        <v>X</v>
      </c>
      <c r="I2013" s="94" t="str">
        <f>IF(AND([9]Mides!H2004&gt;=31,[9]Mides!H2004&lt;=60),"X","  ")</f>
        <v xml:space="preserve">  </v>
      </c>
      <c r="J2013" s="94" t="str">
        <f>IF([9]Mides!H2004&gt;60,"X", "  ")</f>
        <v xml:space="preserve">  </v>
      </c>
      <c r="K2013" s="96">
        <f>[9]Mides!N2004</f>
        <v>0</v>
      </c>
      <c r="L2013" s="96">
        <f>[9]Mides!K2004</f>
        <v>0</v>
      </c>
      <c r="M2013" s="96">
        <f>[9]Mides!L2004</f>
        <v>0</v>
      </c>
      <c r="N2013" s="96" t="str">
        <f>[9]Mides!M2004</f>
        <v>X</v>
      </c>
      <c r="O2013" s="96">
        <f t="shared" si="27"/>
        <v>0</v>
      </c>
      <c r="P2013" s="96" t="str">
        <f>[9]Mides!R2004</f>
        <v>Guatemala</v>
      </c>
      <c r="Q2013" s="96" t="str">
        <f>[9]Mides!S2004</f>
        <v>Guatemala</v>
      </c>
    </row>
    <row r="2014" spans="2:17" ht="15" thickBot="1" x14ac:dyDescent="0.35">
      <c r="B2014" s="92" t="str">
        <f>[9]Mides!E2005</f>
        <v>Iker</v>
      </c>
      <c r="C2014" s="93" t="str">
        <f>[9]Mides!D2005</f>
        <v>Pacay</v>
      </c>
      <c r="D2014" s="94" t="str">
        <f>IF([9]Mides!F2005=1,"X"," ")</f>
        <v xml:space="preserve"> </v>
      </c>
      <c r="E2014" s="94" t="str">
        <f>IF([9]Mides!F2005=2,"X"," ")</f>
        <v>X</v>
      </c>
      <c r="F2014" s="95">
        <f>[9]Mides!B2005</f>
        <v>0</v>
      </c>
      <c r="G2014" s="94" t="str">
        <f>IF(AND([9]Mides!H2005&gt;=1,[9]Mides!H2005&lt;=14),"X"," ")</f>
        <v>X</v>
      </c>
      <c r="H2014" s="94" t="str">
        <f>IF(AND([9]Mides!H2005&gt;=14,[9]Mides!H2005&lt;=30),"X"," ")</f>
        <v xml:space="preserve"> </v>
      </c>
      <c r="I2014" s="94" t="str">
        <f>IF(AND([9]Mides!H2005&gt;=31,[9]Mides!H2005&lt;=60),"X","  ")</f>
        <v xml:space="preserve">  </v>
      </c>
      <c r="J2014" s="94" t="str">
        <f>IF([9]Mides!H2005&gt;60,"X", "  ")</f>
        <v xml:space="preserve">  </v>
      </c>
      <c r="K2014" s="96">
        <f>[9]Mides!N2005</f>
        <v>0</v>
      </c>
      <c r="L2014" s="96">
        <f>[9]Mides!K2005</f>
        <v>0</v>
      </c>
      <c r="M2014" s="96">
        <f>[9]Mides!L2005</f>
        <v>0</v>
      </c>
      <c r="N2014" s="96" t="str">
        <f>[9]Mides!M2005</f>
        <v>X</v>
      </c>
      <c r="O2014" s="96">
        <f t="shared" si="27"/>
        <v>0</v>
      </c>
      <c r="P2014" s="96" t="str">
        <f>[9]Mides!R2005</f>
        <v>Guatemala</v>
      </c>
      <c r="Q2014" s="96" t="str">
        <f>[9]Mides!S2005</f>
        <v>Guatemala</v>
      </c>
    </row>
    <row r="2015" spans="2:17" ht="15" thickBot="1" x14ac:dyDescent="0.35">
      <c r="B2015" s="92" t="str">
        <f>[9]Mides!E2006</f>
        <v xml:space="preserve">Mario </v>
      </c>
      <c r="C2015" s="93" t="str">
        <f>[9]Mides!D2006</f>
        <v>García</v>
      </c>
      <c r="D2015" s="94" t="str">
        <f>IF([9]Mides!F2006=1,"X"," ")</f>
        <v xml:space="preserve"> </v>
      </c>
      <c r="E2015" s="94" t="str">
        <f>IF([9]Mides!F2006=2,"X"," ")</f>
        <v>X</v>
      </c>
      <c r="F2015" s="95">
        <f>[9]Mides!B2006</f>
        <v>2730661290101</v>
      </c>
      <c r="G2015" s="94" t="str">
        <f>IF(AND([9]Mides!H2006&gt;=1,[9]Mides!H2006&lt;=14),"X"," ")</f>
        <v>X</v>
      </c>
      <c r="H2015" s="94" t="str">
        <f>IF(AND([9]Mides!H2006&gt;=14,[9]Mides!H2006&lt;=30),"X"," ")</f>
        <v xml:space="preserve"> </v>
      </c>
      <c r="I2015" s="94" t="str">
        <f>IF(AND([9]Mides!H2006&gt;=31,[9]Mides!H2006&lt;=60),"X","  ")</f>
        <v xml:space="preserve">  </v>
      </c>
      <c r="J2015" s="94" t="str">
        <f>IF([9]Mides!H2006&gt;60,"X", "  ")</f>
        <v xml:space="preserve">  </v>
      </c>
      <c r="K2015" s="96">
        <f>[9]Mides!N2006</f>
        <v>0</v>
      </c>
      <c r="L2015" s="96">
        <f>[9]Mides!K2006</f>
        <v>0</v>
      </c>
      <c r="M2015" s="96">
        <f>[9]Mides!L2006</f>
        <v>0</v>
      </c>
      <c r="N2015" s="96" t="str">
        <f>[9]Mides!M2006</f>
        <v>X</v>
      </c>
      <c r="O2015" s="96">
        <f t="shared" si="27"/>
        <v>0</v>
      </c>
      <c r="P2015" s="96" t="str">
        <f>[9]Mides!R2006</f>
        <v>Guatemala</v>
      </c>
      <c r="Q2015" s="96" t="str">
        <f>[9]Mides!S2006</f>
        <v>Guatemala</v>
      </c>
    </row>
    <row r="2016" spans="2:17" ht="15" thickBot="1" x14ac:dyDescent="0.35">
      <c r="B2016" s="92" t="str">
        <f>[9]Mides!E2007</f>
        <v>Cristoper</v>
      </c>
      <c r="C2016" s="93" t="str">
        <f>[9]Mides!D2007</f>
        <v>Médina</v>
      </c>
      <c r="D2016" s="94" t="str">
        <f>IF([9]Mides!F2007=1,"X"," ")</f>
        <v xml:space="preserve"> </v>
      </c>
      <c r="E2016" s="94" t="str">
        <f>IF([9]Mides!F2007=2,"X"," ")</f>
        <v>X</v>
      </c>
      <c r="F2016" s="95">
        <f>[9]Mides!B2007</f>
        <v>0</v>
      </c>
      <c r="G2016" s="94" t="str">
        <f>IF(AND([9]Mides!H2007&gt;=1,[9]Mides!H2007&lt;=14),"X"," ")</f>
        <v>X</v>
      </c>
      <c r="H2016" s="94" t="str">
        <f>IF(AND([9]Mides!H2007&gt;=14,[9]Mides!H2007&lt;=30),"X"," ")</f>
        <v>X</v>
      </c>
      <c r="I2016" s="94" t="str">
        <f>IF(AND([9]Mides!H2007&gt;=31,[9]Mides!H2007&lt;=60),"X","  ")</f>
        <v xml:space="preserve">  </v>
      </c>
      <c r="J2016" s="94" t="str">
        <f>IF([9]Mides!H2007&gt;60,"X", "  ")</f>
        <v xml:space="preserve">  </v>
      </c>
      <c r="K2016" s="96">
        <f>[9]Mides!N2007</f>
        <v>0</v>
      </c>
      <c r="L2016" s="96">
        <f>[9]Mides!K2007</f>
        <v>0</v>
      </c>
      <c r="M2016" s="96">
        <f>[9]Mides!L2007</f>
        <v>0</v>
      </c>
      <c r="N2016" s="96" t="str">
        <f>[9]Mides!M2007</f>
        <v>X</v>
      </c>
      <c r="O2016" s="96">
        <f t="shared" si="27"/>
        <v>0</v>
      </c>
      <c r="P2016" s="96" t="str">
        <f>[9]Mides!R2007</f>
        <v>Guatemala</v>
      </c>
      <c r="Q2016" s="96" t="str">
        <f>[9]Mides!S2007</f>
        <v>Guatemala</v>
      </c>
    </row>
    <row r="2017" spans="2:17" ht="15" thickBot="1" x14ac:dyDescent="0.35">
      <c r="B2017" s="92" t="str">
        <f>[9]Mides!E2008</f>
        <v>Bivian</v>
      </c>
      <c r="C2017" s="93" t="str">
        <f>[9]Mides!D2008</f>
        <v>Díaz</v>
      </c>
      <c r="D2017" s="94" t="str">
        <f>IF([9]Mides!F2008=1,"X"," ")</f>
        <v>X</v>
      </c>
      <c r="E2017" s="94" t="str">
        <f>IF([9]Mides!F2008=2,"X"," ")</f>
        <v xml:space="preserve"> </v>
      </c>
      <c r="F2017" s="95">
        <f>[9]Mides!B2008</f>
        <v>0</v>
      </c>
      <c r="G2017" s="94" t="str">
        <f>IF(AND([9]Mides!H2008&gt;=1,[9]Mides!H2008&lt;=14),"X"," ")</f>
        <v>X</v>
      </c>
      <c r="H2017" s="94" t="str">
        <f>IF(AND([9]Mides!H2008&gt;=14,[9]Mides!H2008&lt;=30),"X"," ")</f>
        <v xml:space="preserve"> </v>
      </c>
      <c r="I2017" s="94" t="str">
        <f>IF(AND([9]Mides!H2008&gt;=31,[9]Mides!H2008&lt;=60),"X","  ")</f>
        <v xml:space="preserve">  </v>
      </c>
      <c r="J2017" s="94" t="str">
        <f>IF([9]Mides!H2008&gt;60,"X", "  ")</f>
        <v xml:space="preserve">  </v>
      </c>
      <c r="K2017" s="96">
        <f>[9]Mides!N2008</f>
        <v>0</v>
      </c>
      <c r="L2017" s="96">
        <f>[9]Mides!K2008</f>
        <v>0</v>
      </c>
      <c r="M2017" s="96">
        <f>[9]Mides!L2008</f>
        <v>0</v>
      </c>
      <c r="N2017" s="96" t="str">
        <f>[9]Mides!M2008</f>
        <v>X</v>
      </c>
      <c r="O2017" s="96">
        <f t="shared" si="27"/>
        <v>0</v>
      </c>
      <c r="P2017" s="96" t="str">
        <f>[9]Mides!R2008</f>
        <v>Guatemala</v>
      </c>
      <c r="Q2017" s="96" t="str">
        <f>[9]Mides!S2008</f>
        <v>Guatemala</v>
      </c>
    </row>
    <row r="2018" spans="2:17" ht="15" thickBot="1" x14ac:dyDescent="0.35">
      <c r="B2018" s="92" t="str">
        <f>[9]Mides!E2009</f>
        <v>Celia</v>
      </c>
      <c r="C2018" s="93" t="str">
        <f>[9]Mides!D2009</f>
        <v>Franco</v>
      </c>
      <c r="D2018" s="94" t="str">
        <f>IF([9]Mides!F2009=1,"X"," ")</f>
        <v>X</v>
      </c>
      <c r="E2018" s="94" t="str">
        <f>IF([9]Mides!F2009=2,"X"," ")</f>
        <v xml:space="preserve"> </v>
      </c>
      <c r="F2018" s="95">
        <f>[9]Mides!B2009</f>
        <v>0</v>
      </c>
      <c r="G2018" s="94" t="str">
        <f>IF(AND([9]Mides!H2009&gt;=1,[9]Mides!H2009&lt;=14),"X"," ")</f>
        <v xml:space="preserve"> </v>
      </c>
      <c r="H2018" s="94" t="str">
        <f>IF(AND([9]Mides!H2009&gt;=14,[9]Mides!H2009&lt;=30),"X"," ")</f>
        <v>X</v>
      </c>
      <c r="I2018" s="94" t="str">
        <f>IF(AND([9]Mides!H2009&gt;=31,[9]Mides!H2009&lt;=60),"X","  ")</f>
        <v xml:space="preserve">  </v>
      </c>
      <c r="J2018" s="94" t="str">
        <f>IF([9]Mides!H2009&gt;60,"X", "  ")</f>
        <v xml:space="preserve">  </v>
      </c>
      <c r="K2018" s="96">
        <f>[9]Mides!N2009</f>
        <v>0</v>
      </c>
      <c r="L2018" s="96">
        <f>[9]Mides!K2009</f>
        <v>0</v>
      </c>
      <c r="M2018" s="96">
        <f>[9]Mides!L2009</f>
        <v>0</v>
      </c>
      <c r="N2018" s="96" t="str">
        <f>[9]Mides!M2009</f>
        <v>X</v>
      </c>
      <c r="O2018" s="96">
        <f t="shared" si="27"/>
        <v>0</v>
      </c>
      <c r="P2018" s="96" t="str">
        <f>[9]Mides!R2009</f>
        <v>Guatemala</v>
      </c>
      <c r="Q2018" s="96" t="str">
        <f>[9]Mides!S2009</f>
        <v>Guatemala</v>
      </c>
    </row>
    <row r="2019" spans="2:17" ht="15" thickBot="1" x14ac:dyDescent="0.35">
      <c r="B2019" s="92" t="str">
        <f>[9]Mides!E2010</f>
        <v>Nora</v>
      </c>
      <c r="C2019" s="93" t="str">
        <f>[9]Mides!D2010</f>
        <v>Miguel</v>
      </c>
      <c r="D2019" s="94" t="str">
        <f>IF([9]Mides!F2010=1,"X"," ")</f>
        <v>X</v>
      </c>
      <c r="E2019" s="94" t="str">
        <f>IF([9]Mides!F2010=2,"X"," ")</f>
        <v xml:space="preserve"> </v>
      </c>
      <c r="F2019" s="95">
        <f>[9]Mides!B2010</f>
        <v>2548323691708</v>
      </c>
      <c r="G2019" s="94" t="str">
        <f>IF(AND([9]Mides!H2010&gt;=1,[9]Mides!H2010&lt;=14),"X"," ")</f>
        <v xml:space="preserve"> </v>
      </c>
      <c r="H2019" s="94" t="str">
        <f>IF(AND([9]Mides!H2010&gt;=14,[9]Mides!H2010&lt;=30),"X"," ")</f>
        <v xml:space="preserve"> </v>
      </c>
      <c r="I2019" s="94" t="str">
        <f>IF(AND([9]Mides!H2010&gt;=31,[9]Mides!H2010&lt;=60),"X","  ")</f>
        <v>X</v>
      </c>
      <c r="J2019" s="94" t="str">
        <f>IF([9]Mides!H2010&gt;60,"X", "  ")</f>
        <v xml:space="preserve">  </v>
      </c>
      <c r="K2019" s="96">
        <f>[9]Mides!N2010</f>
        <v>0</v>
      </c>
      <c r="L2019" s="96">
        <f>[9]Mides!K2010</f>
        <v>0</v>
      </c>
      <c r="M2019" s="96">
        <f>[9]Mides!L2010</f>
        <v>0</v>
      </c>
      <c r="N2019" s="96" t="str">
        <f>[9]Mides!M2010</f>
        <v>X</v>
      </c>
      <c r="O2019" s="96">
        <f t="shared" si="27"/>
        <v>0</v>
      </c>
      <c r="P2019" s="96" t="str">
        <f>[9]Mides!R2010</f>
        <v>Guatemala</v>
      </c>
      <c r="Q2019" s="96" t="str">
        <f>[9]Mides!S2010</f>
        <v>Guatemala</v>
      </c>
    </row>
    <row r="2020" spans="2:17" ht="15" thickBot="1" x14ac:dyDescent="0.35">
      <c r="B2020" s="92" t="str">
        <f>[9]Mides!E2011</f>
        <v>Edgar</v>
      </c>
      <c r="C2020" s="93" t="str">
        <f>[9]Mides!D2011</f>
        <v>Pirir</v>
      </c>
      <c r="D2020" s="94" t="str">
        <f>IF([9]Mides!F2011=1,"X"," ")</f>
        <v xml:space="preserve"> </v>
      </c>
      <c r="E2020" s="94" t="str">
        <f>IF([9]Mides!F2011=2,"X"," ")</f>
        <v>X</v>
      </c>
      <c r="F2020" s="95">
        <f>[9]Mides!B2011</f>
        <v>3038562460110</v>
      </c>
      <c r="G2020" s="94" t="str">
        <f>IF(AND([9]Mides!H2011&gt;=1,[9]Mides!H2011&lt;=14),"X"," ")</f>
        <v xml:space="preserve"> </v>
      </c>
      <c r="H2020" s="94" t="str">
        <f>IF(AND([9]Mides!H2011&gt;=14,[9]Mides!H2011&lt;=30),"X"," ")</f>
        <v>X</v>
      </c>
      <c r="I2020" s="94" t="str">
        <f>IF(AND([9]Mides!H2011&gt;=31,[9]Mides!H2011&lt;=60),"X","  ")</f>
        <v xml:space="preserve">  </v>
      </c>
      <c r="J2020" s="94" t="str">
        <f>IF([9]Mides!H2011&gt;60,"X", "  ")</f>
        <v xml:space="preserve">  </v>
      </c>
      <c r="K2020" s="96">
        <f>[9]Mides!N2011</f>
        <v>0</v>
      </c>
      <c r="L2020" s="96">
        <f>[9]Mides!K2011</f>
        <v>0</v>
      </c>
      <c r="M2020" s="96">
        <f>[9]Mides!L2011</f>
        <v>0</v>
      </c>
      <c r="N2020" s="96" t="str">
        <f>[9]Mides!M2011</f>
        <v>X</v>
      </c>
      <c r="O2020" s="96">
        <f t="shared" si="27"/>
        <v>0</v>
      </c>
      <c r="P2020" s="96" t="str">
        <f>[9]Mides!R2011</f>
        <v>Guatemala</v>
      </c>
      <c r="Q2020" s="96" t="str">
        <f>[9]Mides!S2011</f>
        <v>Guatemala</v>
      </c>
    </row>
    <row r="2021" spans="2:17" ht="15" thickBot="1" x14ac:dyDescent="0.35">
      <c r="B2021" s="92" t="str">
        <f>[9]Mides!E2012</f>
        <v>Juan</v>
      </c>
      <c r="C2021" s="93" t="str">
        <f>[9]Mides!D2012</f>
        <v>Morales</v>
      </c>
      <c r="D2021" s="94" t="str">
        <f>IF([9]Mides!F2012=1,"X"," ")</f>
        <v xml:space="preserve"> </v>
      </c>
      <c r="E2021" s="94" t="str">
        <f>IF([9]Mides!F2012=2,"X"," ")</f>
        <v>X</v>
      </c>
      <c r="F2021" s="95">
        <f>[9]Mides!B2012</f>
        <v>3651208200101</v>
      </c>
      <c r="G2021" s="94" t="str">
        <f>IF(AND([9]Mides!H2012&gt;=1,[9]Mides!H2012&lt;=14),"X"," ")</f>
        <v xml:space="preserve"> </v>
      </c>
      <c r="H2021" s="94" t="str">
        <f>IF(AND([9]Mides!H2012&gt;=14,[9]Mides!H2012&lt;=30),"X"," ")</f>
        <v>X</v>
      </c>
      <c r="I2021" s="94" t="str">
        <f>IF(AND([9]Mides!H2012&gt;=31,[9]Mides!H2012&lt;=60),"X","  ")</f>
        <v xml:space="preserve">  </v>
      </c>
      <c r="J2021" s="94" t="str">
        <f>IF([9]Mides!H2012&gt;60,"X", "  ")</f>
        <v xml:space="preserve">  </v>
      </c>
      <c r="K2021" s="96">
        <f>[9]Mides!N2012</f>
        <v>0</v>
      </c>
      <c r="L2021" s="96">
        <f>[9]Mides!K2012</f>
        <v>0</v>
      </c>
      <c r="M2021" s="96">
        <f>[9]Mides!L2012</f>
        <v>0</v>
      </c>
      <c r="N2021" s="96" t="str">
        <f>[9]Mides!M2012</f>
        <v>X</v>
      </c>
      <c r="O2021" s="96">
        <f t="shared" si="27"/>
        <v>0</v>
      </c>
      <c r="P2021" s="96" t="str">
        <f>[9]Mides!R2012</f>
        <v>Guatemala</v>
      </c>
      <c r="Q2021" s="96" t="str">
        <f>[9]Mides!S2012</f>
        <v>Guatemala</v>
      </c>
    </row>
    <row r="2022" spans="2:17" ht="15" thickBot="1" x14ac:dyDescent="0.35">
      <c r="B2022" s="92" t="str">
        <f>[9]Mides!E2013</f>
        <v>Melody</v>
      </c>
      <c r="C2022" s="93" t="str">
        <f>[9]Mides!D2013</f>
        <v>Chamale</v>
      </c>
      <c r="D2022" s="94" t="str">
        <f>IF([9]Mides!F2013=1,"X"," ")</f>
        <v>X</v>
      </c>
      <c r="E2022" s="94" t="str">
        <f>IF([9]Mides!F2013=2,"X"," ")</f>
        <v xml:space="preserve"> </v>
      </c>
      <c r="F2022" s="95">
        <f>[9]Mides!B2013</f>
        <v>0</v>
      </c>
      <c r="G2022" s="94" t="str">
        <f>IF(AND([9]Mides!H2013&gt;=1,[9]Mides!H2013&lt;=14),"X"," ")</f>
        <v>X</v>
      </c>
      <c r="H2022" s="94" t="str">
        <f>IF(AND([9]Mides!H2013&gt;=14,[9]Mides!H2013&lt;=30),"X"," ")</f>
        <v xml:space="preserve"> </v>
      </c>
      <c r="I2022" s="94" t="str">
        <f>IF(AND([9]Mides!H2013&gt;=31,[9]Mides!H2013&lt;=60),"X","  ")</f>
        <v xml:space="preserve">  </v>
      </c>
      <c r="J2022" s="94" t="str">
        <f>IF([9]Mides!H2013&gt;60,"X", "  ")</f>
        <v xml:space="preserve">  </v>
      </c>
      <c r="K2022" s="96">
        <f>[9]Mides!N2013</f>
        <v>0</v>
      </c>
      <c r="L2022" s="96">
        <f>[9]Mides!K2013</f>
        <v>0</v>
      </c>
      <c r="M2022" s="96">
        <f>[9]Mides!L2013</f>
        <v>0</v>
      </c>
      <c r="N2022" s="96" t="str">
        <f>[9]Mides!M2013</f>
        <v>X</v>
      </c>
      <c r="O2022" s="96">
        <f t="shared" si="27"/>
        <v>0</v>
      </c>
      <c r="P2022" s="96" t="str">
        <f>[9]Mides!R2013</f>
        <v>Guatemala</v>
      </c>
      <c r="Q2022" s="96" t="str">
        <f>[9]Mides!S2013</f>
        <v>Guatemala</v>
      </c>
    </row>
    <row r="2023" spans="2:17" ht="15" thickBot="1" x14ac:dyDescent="0.35">
      <c r="B2023" s="92" t="str">
        <f>[9]Mides!E2014</f>
        <v>Estefany</v>
      </c>
      <c r="C2023" s="93" t="str">
        <f>[9]Mides!D2014</f>
        <v>Bonilla</v>
      </c>
      <c r="D2023" s="94" t="str">
        <f>IF([9]Mides!F2014=1,"X"," ")</f>
        <v>X</v>
      </c>
      <c r="E2023" s="94" t="str">
        <f>IF([9]Mides!F2014=2,"X"," ")</f>
        <v xml:space="preserve"> </v>
      </c>
      <c r="F2023" s="95">
        <f>[9]Mides!B2014</f>
        <v>0</v>
      </c>
      <c r="G2023" s="94" t="str">
        <f>IF(AND([9]Mides!H2014&gt;=1,[9]Mides!H2014&lt;=14),"X"," ")</f>
        <v>X</v>
      </c>
      <c r="H2023" s="94" t="str">
        <f>IF(AND([9]Mides!H2014&gt;=14,[9]Mides!H2014&lt;=30),"X"," ")</f>
        <v xml:space="preserve"> </v>
      </c>
      <c r="I2023" s="94" t="str">
        <f>IF(AND([9]Mides!H2014&gt;=31,[9]Mides!H2014&lt;=60),"X","  ")</f>
        <v xml:space="preserve">  </v>
      </c>
      <c r="J2023" s="94" t="str">
        <f>IF([9]Mides!H2014&gt;60,"X", "  ")</f>
        <v xml:space="preserve">  </v>
      </c>
      <c r="K2023" s="96">
        <f>[9]Mides!N2014</f>
        <v>0</v>
      </c>
      <c r="L2023" s="96">
        <f>[9]Mides!K2014</f>
        <v>0</v>
      </c>
      <c r="M2023" s="96">
        <f>[9]Mides!L2014</f>
        <v>0</v>
      </c>
      <c r="N2023" s="96" t="str">
        <f>[9]Mides!M2014</f>
        <v>X</v>
      </c>
      <c r="O2023" s="96">
        <f t="shared" si="27"/>
        <v>0</v>
      </c>
      <c r="P2023" s="96" t="str">
        <f>[9]Mides!R2014</f>
        <v>Guatemala</v>
      </c>
      <c r="Q2023" s="96" t="str">
        <f>[9]Mides!S2014</f>
        <v>Guatemala</v>
      </c>
    </row>
    <row r="2024" spans="2:17" ht="15" thickBot="1" x14ac:dyDescent="0.35">
      <c r="B2024" s="92" t="str">
        <f>[9]Mides!E2015</f>
        <v>Oliver</v>
      </c>
      <c r="C2024" s="93" t="str">
        <f>[9]Mides!D2015</f>
        <v>Bonilla</v>
      </c>
      <c r="D2024" s="94" t="str">
        <f>IF([9]Mides!F2015=1,"X"," ")</f>
        <v xml:space="preserve"> </v>
      </c>
      <c r="E2024" s="94" t="str">
        <f>IF([9]Mides!F2015=2,"X"," ")</f>
        <v>X</v>
      </c>
      <c r="F2024" s="95">
        <f>[9]Mides!B2015</f>
        <v>0</v>
      </c>
      <c r="G2024" s="94" t="str">
        <f>IF(AND([9]Mides!H2015&gt;=1,[9]Mides!H2015&lt;=14),"X"," ")</f>
        <v>X</v>
      </c>
      <c r="H2024" s="94" t="str">
        <f>IF(AND([9]Mides!H2015&gt;=14,[9]Mides!H2015&lt;=30),"X"," ")</f>
        <v xml:space="preserve"> </v>
      </c>
      <c r="I2024" s="94" t="str">
        <f>IF(AND([9]Mides!H2015&gt;=31,[9]Mides!H2015&lt;=60),"X","  ")</f>
        <v xml:space="preserve">  </v>
      </c>
      <c r="J2024" s="94" t="str">
        <f>IF([9]Mides!H2015&gt;60,"X", "  ")</f>
        <v xml:space="preserve">  </v>
      </c>
      <c r="K2024" s="96">
        <f>[9]Mides!N2015</f>
        <v>0</v>
      </c>
      <c r="L2024" s="96">
        <f>[9]Mides!K2015</f>
        <v>0</v>
      </c>
      <c r="M2024" s="96">
        <f>[9]Mides!L2015</f>
        <v>0</v>
      </c>
      <c r="N2024" s="96" t="str">
        <f>[9]Mides!M2015</f>
        <v>X</v>
      </c>
      <c r="O2024" s="96">
        <f t="shared" si="27"/>
        <v>0</v>
      </c>
      <c r="P2024" s="96" t="str">
        <f>[9]Mides!R2015</f>
        <v>Guatemala</v>
      </c>
      <c r="Q2024" s="96" t="str">
        <f>[9]Mides!S2015</f>
        <v>Guatemala</v>
      </c>
    </row>
    <row r="2025" spans="2:17" ht="15" thickBot="1" x14ac:dyDescent="0.35">
      <c r="B2025" s="92" t="str">
        <f>[9]Mides!E2016</f>
        <v>Kevin</v>
      </c>
      <c r="C2025" s="93" t="str">
        <f>[9]Mides!D2016</f>
        <v>Boche</v>
      </c>
      <c r="D2025" s="94" t="str">
        <f>IF([9]Mides!F2016=1,"X"," ")</f>
        <v xml:space="preserve"> </v>
      </c>
      <c r="E2025" s="94" t="str">
        <f>IF([9]Mides!F2016=2,"X"," ")</f>
        <v>X</v>
      </c>
      <c r="F2025" s="95">
        <f>[9]Mides!B2016</f>
        <v>0</v>
      </c>
      <c r="G2025" s="94" t="str">
        <f>IF(AND([9]Mides!H2016&gt;=1,[9]Mides!H2016&lt;=14),"X"," ")</f>
        <v xml:space="preserve"> </v>
      </c>
      <c r="H2025" s="94" t="str">
        <f>IF(AND([9]Mides!H2016&gt;=14,[9]Mides!H2016&lt;=30),"X"," ")</f>
        <v>X</v>
      </c>
      <c r="I2025" s="94" t="str">
        <f>IF(AND([9]Mides!H2016&gt;=31,[9]Mides!H2016&lt;=60),"X","  ")</f>
        <v xml:space="preserve">  </v>
      </c>
      <c r="J2025" s="94" t="str">
        <f>IF([9]Mides!H2016&gt;60,"X", "  ")</f>
        <v xml:space="preserve">  </v>
      </c>
      <c r="K2025" s="96">
        <f>[9]Mides!N2016</f>
        <v>0</v>
      </c>
      <c r="L2025" s="96">
        <f>[9]Mides!K2016</f>
        <v>0</v>
      </c>
      <c r="M2025" s="96">
        <f>[9]Mides!L2016</f>
        <v>0</v>
      </c>
      <c r="N2025" s="96" t="str">
        <f>[9]Mides!M2016</f>
        <v>X</v>
      </c>
      <c r="O2025" s="96">
        <f t="shared" si="27"/>
        <v>0</v>
      </c>
      <c r="P2025" s="96" t="str">
        <f>[9]Mides!R2016</f>
        <v>Guatemala</v>
      </c>
      <c r="Q2025" s="96" t="str">
        <f>[9]Mides!S2016</f>
        <v>Guatemala</v>
      </c>
    </row>
    <row r="2026" spans="2:17" ht="15" thickBot="1" x14ac:dyDescent="0.35">
      <c r="B2026" s="92" t="str">
        <f>[9]Mides!E2017</f>
        <v>David</v>
      </c>
      <c r="C2026" s="93" t="str">
        <f>[9]Mides!D2017</f>
        <v>Yac</v>
      </c>
      <c r="D2026" s="94" t="str">
        <f>IF([9]Mides!F2017=1,"X"," ")</f>
        <v xml:space="preserve"> </v>
      </c>
      <c r="E2026" s="94" t="str">
        <f>IF([9]Mides!F2017=2,"X"," ")</f>
        <v>X</v>
      </c>
      <c r="F2026" s="95">
        <f>[9]Mides!B2017</f>
        <v>2156199270101</v>
      </c>
      <c r="G2026" s="94" t="str">
        <f>IF(AND([9]Mides!H2017&gt;=1,[9]Mides!H2017&lt;=14),"X"," ")</f>
        <v>X</v>
      </c>
      <c r="H2026" s="94" t="str">
        <f>IF(AND([9]Mides!H2017&gt;=14,[9]Mides!H2017&lt;=30),"X"," ")</f>
        <v xml:space="preserve"> </v>
      </c>
      <c r="I2026" s="94" t="str">
        <f>IF(AND([9]Mides!H2017&gt;=31,[9]Mides!H2017&lt;=60),"X","  ")</f>
        <v xml:space="preserve">  </v>
      </c>
      <c r="J2026" s="94" t="str">
        <f>IF([9]Mides!H2017&gt;60,"X", "  ")</f>
        <v xml:space="preserve">  </v>
      </c>
      <c r="K2026" s="96">
        <f>[9]Mides!N2017</f>
        <v>0</v>
      </c>
      <c r="L2026" s="96">
        <f>[9]Mides!K2017</f>
        <v>0</v>
      </c>
      <c r="M2026" s="96">
        <f>[9]Mides!L2017</f>
        <v>0</v>
      </c>
      <c r="N2026" s="96" t="str">
        <f>[9]Mides!M2017</f>
        <v>X</v>
      </c>
      <c r="O2026" s="96">
        <f t="shared" si="27"/>
        <v>0</v>
      </c>
      <c r="P2026" s="96" t="str">
        <f>[9]Mides!R2017</f>
        <v>Guatemala</v>
      </c>
      <c r="Q2026" s="96" t="str">
        <f>[9]Mides!S2017</f>
        <v>Guatemala</v>
      </c>
    </row>
    <row r="2027" spans="2:17" ht="15" thickBot="1" x14ac:dyDescent="0.35">
      <c r="B2027" s="92" t="str">
        <f>[9]Mides!E2018</f>
        <v>Marcos</v>
      </c>
      <c r="C2027" s="93" t="str">
        <f>[9]Mides!D2018</f>
        <v>Yac</v>
      </c>
      <c r="D2027" s="94" t="str">
        <f>IF([9]Mides!F2018=1,"X"," ")</f>
        <v xml:space="preserve"> </v>
      </c>
      <c r="E2027" s="94" t="str">
        <f>IF([9]Mides!F2018=2,"X"," ")</f>
        <v>X</v>
      </c>
      <c r="F2027" s="95">
        <f>[9]Mides!B2018</f>
        <v>3014712740101</v>
      </c>
      <c r="G2027" s="94" t="str">
        <f>IF(AND([9]Mides!H2018&gt;=1,[9]Mides!H2018&lt;=14),"X"," ")</f>
        <v>X</v>
      </c>
      <c r="H2027" s="94" t="str">
        <f>IF(AND([9]Mides!H2018&gt;=14,[9]Mides!H2018&lt;=30),"X"," ")</f>
        <v>X</v>
      </c>
      <c r="I2027" s="94" t="str">
        <f>IF(AND([9]Mides!H2018&gt;=31,[9]Mides!H2018&lt;=60),"X","  ")</f>
        <v xml:space="preserve">  </v>
      </c>
      <c r="J2027" s="94" t="str">
        <f>IF([9]Mides!H2018&gt;60,"X", "  ")</f>
        <v xml:space="preserve">  </v>
      </c>
      <c r="K2027" s="96">
        <f>[9]Mides!N2018</f>
        <v>0</v>
      </c>
      <c r="L2027" s="96">
        <f>[9]Mides!K2018</f>
        <v>0</v>
      </c>
      <c r="M2027" s="96">
        <f>[9]Mides!L2018</f>
        <v>0</v>
      </c>
      <c r="N2027" s="96" t="str">
        <f>[9]Mides!M2018</f>
        <v>X</v>
      </c>
      <c r="O2027" s="96">
        <f t="shared" si="27"/>
        <v>0</v>
      </c>
      <c r="P2027" s="96" t="str">
        <f>[9]Mides!R2018</f>
        <v>Guatemala</v>
      </c>
      <c r="Q2027" s="96" t="str">
        <f>[9]Mides!S2018</f>
        <v>Guatemala</v>
      </c>
    </row>
    <row r="2028" spans="2:17" ht="15" thickBot="1" x14ac:dyDescent="0.35">
      <c r="B2028" s="92" t="str">
        <f>[9]Mides!E2019</f>
        <v xml:space="preserve">Carlos </v>
      </c>
      <c r="C2028" s="93" t="str">
        <f>[9]Mides!D2019</f>
        <v>Velásquez</v>
      </c>
      <c r="D2028" s="94" t="str">
        <f>IF([9]Mides!F2019=1,"X"," ")</f>
        <v xml:space="preserve"> </v>
      </c>
      <c r="E2028" s="94" t="str">
        <f>IF([9]Mides!F2019=2,"X"," ")</f>
        <v>X</v>
      </c>
      <c r="F2028" s="95">
        <f>[9]Mides!B2019</f>
        <v>3000419770101</v>
      </c>
      <c r="G2028" s="94" t="str">
        <f>IF(AND([9]Mides!H2019&gt;=1,[9]Mides!H2019&lt;=14),"X"," ")</f>
        <v>X</v>
      </c>
      <c r="H2028" s="94" t="str">
        <f>IF(AND([9]Mides!H2019&gt;=14,[9]Mides!H2019&lt;=30),"X"," ")</f>
        <v xml:space="preserve"> </v>
      </c>
      <c r="I2028" s="94" t="str">
        <f>IF(AND([9]Mides!H2019&gt;=31,[9]Mides!H2019&lt;=60),"X","  ")</f>
        <v xml:space="preserve">  </v>
      </c>
      <c r="J2028" s="94" t="str">
        <f>IF([9]Mides!H2019&gt;60,"X", "  ")</f>
        <v xml:space="preserve">  </v>
      </c>
      <c r="K2028" s="96">
        <f>[9]Mides!N2019</f>
        <v>0</v>
      </c>
      <c r="L2028" s="96">
        <f>[9]Mides!K2019</f>
        <v>0</v>
      </c>
      <c r="M2028" s="96">
        <f>[9]Mides!L2019</f>
        <v>0</v>
      </c>
      <c r="N2028" s="96" t="str">
        <f>[9]Mides!M2019</f>
        <v>X</v>
      </c>
      <c r="O2028" s="96">
        <f t="shared" si="27"/>
        <v>0</v>
      </c>
      <c r="P2028" s="96" t="str">
        <f>[9]Mides!R2019</f>
        <v>Guatemala</v>
      </c>
      <c r="Q2028" s="96" t="str">
        <f>[9]Mides!S2019</f>
        <v>Guatemala</v>
      </c>
    </row>
    <row r="2029" spans="2:17" ht="15" thickBot="1" x14ac:dyDescent="0.35">
      <c r="B2029" s="92" t="str">
        <f>[9]Mides!E2020</f>
        <v>Sebastián</v>
      </c>
      <c r="C2029" s="93" t="str">
        <f>[9]Mides!D2020</f>
        <v>Mayorga</v>
      </c>
      <c r="D2029" s="94" t="str">
        <f>IF([9]Mides!F2020=1,"X"," ")</f>
        <v xml:space="preserve"> </v>
      </c>
      <c r="E2029" s="94" t="str">
        <f>IF([9]Mides!F2020=2,"X"," ")</f>
        <v>X</v>
      </c>
      <c r="F2029" s="95">
        <f>[9]Mides!B2020</f>
        <v>2010495380101</v>
      </c>
      <c r="G2029" s="94" t="str">
        <f>IF(AND([9]Mides!H2020&gt;=1,[9]Mides!H2020&lt;=14),"X"," ")</f>
        <v>X</v>
      </c>
      <c r="H2029" s="94" t="str">
        <f>IF(AND([9]Mides!H2020&gt;=14,[9]Mides!H2020&lt;=30),"X"," ")</f>
        <v xml:space="preserve"> </v>
      </c>
      <c r="I2029" s="94" t="str">
        <f>IF(AND([9]Mides!H2020&gt;=31,[9]Mides!H2020&lt;=60),"X","  ")</f>
        <v xml:space="preserve">  </v>
      </c>
      <c r="J2029" s="94" t="str">
        <f>IF([9]Mides!H2020&gt;60,"X", "  ")</f>
        <v xml:space="preserve">  </v>
      </c>
      <c r="K2029" s="96">
        <f>[9]Mides!N2020</f>
        <v>0</v>
      </c>
      <c r="L2029" s="96">
        <f>[9]Mides!K2020</f>
        <v>0</v>
      </c>
      <c r="M2029" s="96">
        <f>[9]Mides!L2020</f>
        <v>0</v>
      </c>
      <c r="N2029" s="96" t="str">
        <f>[9]Mides!M2020</f>
        <v>X</v>
      </c>
      <c r="O2029" s="96">
        <f t="shared" si="27"/>
        <v>0</v>
      </c>
      <c r="P2029" s="96" t="str">
        <f>[9]Mides!R2020</f>
        <v>Guatemala</v>
      </c>
      <c r="Q2029" s="96" t="str">
        <f>[9]Mides!S2020</f>
        <v>Guatemala</v>
      </c>
    </row>
    <row r="2030" spans="2:17" ht="15" thickBot="1" x14ac:dyDescent="0.35">
      <c r="B2030" s="92" t="str">
        <f>[9]Mides!E2021</f>
        <v>Brayan</v>
      </c>
      <c r="C2030" s="93" t="str">
        <f>[9]Mides!D2021</f>
        <v>Macario</v>
      </c>
      <c r="D2030" s="94" t="str">
        <f>IF([9]Mides!F2021=1,"X"," ")</f>
        <v xml:space="preserve"> </v>
      </c>
      <c r="E2030" s="94" t="str">
        <f>IF([9]Mides!F2021=2,"X"," ")</f>
        <v>X</v>
      </c>
      <c r="F2030" s="95">
        <f>[9]Mides!B2021</f>
        <v>0</v>
      </c>
      <c r="G2030" s="94" t="str">
        <f>IF(AND([9]Mides!H2021&gt;=1,[9]Mides!H2021&lt;=14),"X"," ")</f>
        <v>X</v>
      </c>
      <c r="H2030" s="94" t="str">
        <f>IF(AND([9]Mides!H2021&gt;=14,[9]Mides!H2021&lt;=30),"X"," ")</f>
        <v xml:space="preserve"> </v>
      </c>
      <c r="I2030" s="94" t="str">
        <f>IF(AND([9]Mides!H2021&gt;=31,[9]Mides!H2021&lt;=60),"X","  ")</f>
        <v xml:space="preserve">  </v>
      </c>
      <c r="J2030" s="94" t="str">
        <f>IF([9]Mides!H2021&gt;60,"X", "  ")</f>
        <v xml:space="preserve">  </v>
      </c>
      <c r="K2030" s="96">
        <f>[9]Mides!N2021</f>
        <v>0</v>
      </c>
      <c r="L2030" s="96">
        <f>[9]Mides!K2021</f>
        <v>0</v>
      </c>
      <c r="M2030" s="96">
        <f>[9]Mides!L2021</f>
        <v>0</v>
      </c>
      <c r="N2030" s="96" t="str">
        <f>[9]Mides!M2021</f>
        <v>X</v>
      </c>
      <c r="O2030" s="96">
        <f t="shared" si="27"/>
        <v>0</v>
      </c>
      <c r="P2030" s="96" t="str">
        <f>[9]Mides!R2021</f>
        <v>Guatemala</v>
      </c>
      <c r="Q2030" s="96" t="str">
        <f>[9]Mides!S2021</f>
        <v>Guatemala</v>
      </c>
    </row>
    <row r="2031" spans="2:17" ht="15" thickBot="1" x14ac:dyDescent="0.35">
      <c r="B2031" s="92" t="str">
        <f>[9]Mides!E2022</f>
        <v>Emerson</v>
      </c>
      <c r="C2031" s="93" t="str">
        <f>[9]Mides!D2022</f>
        <v>Macario</v>
      </c>
      <c r="D2031" s="94" t="str">
        <f>IF([9]Mides!F2022=1,"X"," ")</f>
        <v xml:space="preserve"> </v>
      </c>
      <c r="E2031" s="94" t="str">
        <f>IF([9]Mides!F2022=2,"X"," ")</f>
        <v>X</v>
      </c>
      <c r="F2031" s="95">
        <f>[9]Mides!B2022</f>
        <v>2000135131406</v>
      </c>
      <c r="G2031" s="94" t="str">
        <f>IF(AND([9]Mides!H2022&gt;=1,[9]Mides!H2022&lt;=14),"X"," ")</f>
        <v>X</v>
      </c>
      <c r="H2031" s="94" t="str">
        <f>IF(AND([9]Mides!H2022&gt;=14,[9]Mides!H2022&lt;=30),"X"," ")</f>
        <v xml:space="preserve"> </v>
      </c>
      <c r="I2031" s="94" t="str">
        <f>IF(AND([9]Mides!H2022&gt;=31,[9]Mides!H2022&lt;=60),"X","  ")</f>
        <v xml:space="preserve">  </v>
      </c>
      <c r="J2031" s="94" t="str">
        <f>IF([9]Mides!H2022&gt;60,"X", "  ")</f>
        <v xml:space="preserve">  </v>
      </c>
      <c r="K2031" s="96">
        <f>[9]Mides!N2022</f>
        <v>0</v>
      </c>
      <c r="L2031" s="96">
        <f>[9]Mides!K2022</f>
        <v>0</v>
      </c>
      <c r="M2031" s="96">
        <f>[9]Mides!L2022</f>
        <v>0</v>
      </c>
      <c r="N2031" s="96" t="str">
        <f>[9]Mides!M2022</f>
        <v>X</v>
      </c>
      <c r="O2031" s="96">
        <f t="shared" si="27"/>
        <v>0</v>
      </c>
      <c r="P2031" s="96" t="str">
        <f>[9]Mides!R2022</f>
        <v>Guatemala</v>
      </c>
      <c r="Q2031" s="96" t="str">
        <f>[9]Mides!S2022</f>
        <v>Guatemala</v>
      </c>
    </row>
    <row r="2032" spans="2:17" ht="15" thickBot="1" x14ac:dyDescent="0.35">
      <c r="B2032" s="92" t="str">
        <f>[9]Mides!E2023</f>
        <v>Francisco</v>
      </c>
      <c r="C2032" s="93" t="str">
        <f>[9]Mides!D2023</f>
        <v>Julajuj</v>
      </c>
      <c r="D2032" s="94" t="str">
        <f>IF([9]Mides!F2023=1,"X"," ")</f>
        <v xml:space="preserve"> </v>
      </c>
      <c r="E2032" s="94" t="str">
        <f>IF([9]Mides!F2023=2,"X"," ")</f>
        <v>X</v>
      </c>
      <c r="F2032" s="95">
        <f>[9]Mides!B2023</f>
        <v>2078290630114</v>
      </c>
      <c r="G2032" s="94" t="str">
        <f>IF(AND([9]Mides!H2023&gt;=1,[9]Mides!H2023&lt;=14),"X"," ")</f>
        <v>X</v>
      </c>
      <c r="H2032" s="94" t="str">
        <f>IF(AND([9]Mides!H2023&gt;=14,[9]Mides!H2023&lt;=30),"X"," ")</f>
        <v xml:space="preserve"> </v>
      </c>
      <c r="I2032" s="94" t="str">
        <f>IF(AND([9]Mides!H2023&gt;=31,[9]Mides!H2023&lt;=60),"X","  ")</f>
        <v xml:space="preserve">  </v>
      </c>
      <c r="J2032" s="94" t="str">
        <f>IF([9]Mides!H2023&gt;60,"X", "  ")</f>
        <v xml:space="preserve">  </v>
      </c>
      <c r="K2032" s="96">
        <f>[9]Mides!N2023</f>
        <v>0</v>
      </c>
      <c r="L2032" s="96">
        <f>[9]Mides!K2023</f>
        <v>0</v>
      </c>
      <c r="M2032" s="96">
        <f>[9]Mides!L2023</f>
        <v>0</v>
      </c>
      <c r="N2032" s="96" t="str">
        <f>[9]Mides!M2023</f>
        <v>X</v>
      </c>
      <c r="O2032" s="96">
        <f t="shared" si="27"/>
        <v>0</v>
      </c>
      <c r="P2032" s="96" t="str">
        <f>[9]Mides!R2023</f>
        <v>Guatemala</v>
      </c>
      <c r="Q2032" s="96" t="str">
        <f>[9]Mides!S2023</f>
        <v>Guatemala</v>
      </c>
    </row>
    <row r="2033" spans="2:17" ht="15" thickBot="1" x14ac:dyDescent="0.35">
      <c r="B2033" s="92" t="str">
        <f>[9]Mides!E2024</f>
        <v>Dilan</v>
      </c>
      <c r="C2033" s="93" t="str">
        <f>[9]Mides!D2024</f>
        <v>Martínez</v>
      </c>
      <c r="D2033" s="94" t="str">
        <f>IF([9]Mides!F2024=1,"X"," ")</f>
        <v xml:space="preserve"> </v>
      </c>
      <c r="E2033" s="94" t="str">
        <f>IF([9]Mides!F2024=2,"X"," ")</f>
        <v>X</v>
      </c>
      <c r="F2033" s="95">
        <f>[9]Mides!B2024</f>
        <v>2116871380101</v>
      </c>
      <c r="G2033" s="94" t="str">
        <f>IF(AND([9]Mides!H2024&gt;=1,[9]Mides!H2024&lt;=14),"X"," ")</f>
        <v>X</v>
      </c>
      <c r="H2033" s="94" t="str">
        <f>IF(AND([9]Mides!H2024&gt;=14,[9]Mides!H2024&lt;=30),"X"," ")</f>
        <v xml:space="preserve"> </v>
      </c>
      <c r="I2033" s="94" t="str">
        <f>IF(AND([9]Mides!H2024&gt;=31,[9]Mides!H2024&lt;=60),"X","  ")</f>
        <v xml:space="preserve">  </v>
      </c>
      <c r="J2033" s="94" t="str">
        <f>IF([9]Mides!H2024&gt;60,"X", "  ")</f>
        <v xml:space="preserve">  </v>
      </c>
      <c r="K2033" s="96">
        <f>[9]Mides!N2024</f>
        <v>0</v>
      </c>
      <c r="L2033" s="96">
        <f>[9]Mides!K2024</f>
        <v>0</v>
      </c>
      <c r="M2033" s="96">
        <f>[9]Mides!L2024</f>
        <v>0</v>
      </c>
      <c r="N2033" s="96" t="str">
        <f>[9]Mides!M2024</f>
        <v>X</v>
      </c>
      <c r="O2033" s="96">
        <f t="shared" si="27"/>
        <v>0</v>
      </c>
      <c r="P2033" s="96" t="str">
        <f>[9]Mides!R2024</f>
        <v>Guatemala</v>
      </c>
      <c r="Q2033" s="96" t="str">
        <f>[9]Mides!S2024</f>
        <v>Guatemala</v>
      </c>
    </row>
    <row r="2034" spans="2:17" ht="15" thickBot="1" x14ac:dyDescent="0.35">
      <c r="B2034" s="92" t="str">
        <f>[9]Mides!E2025</f>
        <v>Katherine</v>
      </c>
      <c r="C2034" s="93" t="str">
        <f>[9]Mides!D2025</f>
        <v>Sequen</v>
      </c>
      <c r="D2034" s="94" t="str">
        <f>IF([9]Mides!F2025=1,"X"," ")</f>
        <v>X</v>
      </c>
      <c r="E2034" s="94" t="str">
        <f>IF([9]Mides!F2025=2,"X"," ")</f>
        <v xml:space="preserve"> </v>
      </c>
      <c r="F2034" s="95">
        <f>[9]Mides!B2025</f>
        <v>2105732950101</v>
      </c>
      <c r="G2034" s="94" t="str">
        <f>IF(AND([9]Mides!H2025&gt;=1,[9]Mides!H2025&lt;=14),"X"," ")</f>
        <v>X</v>
      </c>
      <c r="H2034" s="94" t="str">
        <f>IF(AND([9]Mides!H2025&gt;=14,[9]Mides!H2025&lt;=30),"X"," ")</f>
        <v xml:space="preserve"> </v>
      </c>
      <c r="I2034" s="94" t="str">
        <f>IF(AND([9]Mides!H2025&gt;=31,[9]Mides!H2025&lt;=60),"X","  ")</f>
        <v xml:space="preserve">  </v>
      </c>
      <c r="J2034" s="94" t="str">
        <f>IF([9]Mides!H2025&gt;60,"X", "  ")</f>
        <v xml:space="preserve">  </v>
      </c>
      <c r="K2034" s="96">
        <f>[9]Mides!N2025</f>
        <v>0</v>
      </c>
      <c r="L2034" s="96">
        <f>[9]Mides!K2025</f>
        <v>0</v>
      </c>
      <c r="M2034" s="96">
        <f>[9]Mides!L2025</f>
        <v>0</v>
      </c>
      <c r="N2034" s="96" t="str">
        <f>[9]Mides!M2025</f>
        <v>X</v>
      </c>
      <c r="O2034" s="96">
        <f t="shared" si="27"/>
        <v>0</v>
      </c>
      <c r="P2034" s="96" t="str">
        <f>[9]Mides!R2025</f>
        <v>Guatemala</v>
      </c>
      <c r="Q2034" s="96" t="str">
        <f>[9]Mides!S2025</f>
        <v>Guatemala</v>
      </c>
    </row>
    <row r="2035" spans="2:17" ht="15" thickBot="1" x14ac:dyDescent="0.35">
      <c r="B2035" s="92" t="str">
        <f>[9]Mides!E2026</f>
        <v>William</v>
      </c>
      <c r="C2035" s="93" t="str">
        <f>[9]Mides!D2026</f>
        <v>Argueta</v>
      </c>
      <c r="D2035" s="94" t="str">
        <f>IF([9]Mides!F2026=1,"X"," ")</f>
        <v xml:space="preserve"> </v>
      </c>
      <c r="E2035" s="94" t="str">
        <f>IF([9]Mides!F2026=2,"X"," ")</f>
        <v>X</v>
      </c>
      <c r="F2035" s="95">
        <f>[9]Mides!B2026</f>
        <v>2935907530101</v>
      </c>
      <c r="G2035" s="94" t="str">
        <f>IF(AND([9]Mides!H2026&gt;=1,[9]Mides!H2026&lt;=14),"X"," ")</f>
        <v>X</v>
      </c>
      <c r="H2035" s="94" t="str">
        <f>IF(AND([9]Mides!H2026&gt;=14,[9]Mides!H2026&lt;=30),"X"," ")</f>
        <v xml:space="preserve"> </v>
      </c>
      <c r="I2035" s="94" t="str">
        <f>IF(AND([9]Mides!H2026&gt;=31,[9]Mides!H2026&lt;=60),"X","  ")</f>
        <v xml:space="preserve">  </v>
      </c>
      <c r="J2035" s="94" t="str">
        <f>IF([9]Mides!H2026&gt;60,"X", "  ")</f>
        <v xml:space="preserve">  </v>
      </c>
      <c r="K2035" s="96">
        <f>[9]Mides!N2026</f>
        <v>0</v>
      </c>
      <c r="L2035" s="96">
        <f>[9]Mides!K2026</f>
        <v>0</v>
      </c>
      <c r="M2035" s="96">
        <f>[9]Mides!L2026</f>
        <v>0</v>
      </c>
      <c r="N2035" s="96" t="str">
        <f>[9]Mides!M2026</f>
        <v>X</v>
      </c>
      <c r="O2035" s="96">
        <f t="shared" si="27"/>
        <v>0</v>
      </c>
      <c r="P2035" s="96" t="str">
        <f>[9]Mides!R2026</f>
        <v>Guatemala</v>
      </c>
      <c r="Q2035" s="96" t="str">
        <f>[9]Mides!S2026</f>
        <v>Guatemala</v>
      </c>
    </row>
    <row r="2036" spans="2:17" ht="15" thickBot="1" x14ac:dyDescent="0.35">
      <c r="B2036" s="92" t="str">
        <f>[9]Mides!E2027</f>
        <v>Christian</v>
      </c>
      <c r="C2036" s="93" t="str">
        <f>[9]Mides!D2027</f>
        <v>Argueta</v>
      </c>
      <c r="D2036" s="94" t="str">
        <f>IF([9]Mides!F2027=1,"X"," ")</f>
        <v xml:space="preserve"> </v>
      </c>
      <c r="E2036" s="94" t="str">
        <f>IF([9]Mides!F2027=2,"X"," ")</f>
        <v>X</v>
      </c>
      <c r="F2036" s="95">
        <f>[9]Mides!B2027</f>
        <v>0</v>
      </c>
      <c r="G2036" s="94" t="str">
        <f>IF(AND([9]Mides!H2027&gt;=1,[9]Mides!H2027&lt;=14),"X"," ")</f>
        <v>X</v>
      </c>
      <c r="H2036" s="94" t="str">
        <f>IF(AND([9]Mides!H2027&gt;=14,[9]Mides!H2027&lt;=30),"X"," ")</f>
        <v xml:space="preserve"> </v>
      </c>
      <c r="I2036" s="94" t="str">
        <f>IF(AND([9]Mides!H2027&gt;=31,[9]Mides!H2027&lt;=60),"X","  ")</f>
        <v xml:space="preserve">  </v>
      </c>
      <c r="J2036" s="94" t="str">
        <f>IF([9]Mides!H2027&gt;60,"X", "  ")</f>
        <v xml:space="preserve">  </v>
      </c>
      <c r="K2036" s="96">
        <f>[9]Mides!N2027</f>
        <v>0</v>
      </c>
      <c r="L2036" s="96">
        <f>[9]Mides!K2027</f>
        <v>0</v>
      </c>
      <c r="M2036" s="96">
        <f>[9]Mides!L2027</f>
        <v>0</v>
      </c>
      <c r="N2036" s="96" t="str">
        <f>[9]Mides!M2027</f>
        <v>X</v>
      </c>
      <c r="O2036" s="96">
        <f t="shared" si="27"/>
        <v>0</v>
      </c>
      <c r="P2036" s="96" t="str">
        <f>[9]Mides!R2027</f>
        <v>Guatemala</v>
      </c>
      <c r="Q2036" s="96" t="str">
        <f>[9]Mides!S2027</f>
        <v>Guatemala</v>
      </c>
    </row>
    <row r="2037" spans="2:17" ht="15" thickBot="1" x14ac:dyDescent="0.35">
      <c r="B2037" s="92" t="str">
        <f>[9]Mides!E2028</f>
        <v xml:space="preserve">Marco </v>
      </c>
      <c r="C2037" s="93" t="str">
        <f>[9]Mides!D2028</f>
        <v>Gómez</v>
      </c>
      <c r="D2037" s="94" t="str">
        <f>IF([9]Mides!F2028=1,"X"," ")</f>
        <v xml:space="preserve"> </v>
      </c>
      <c r="E2037" s="94" t="str">
        <f>IF([9]Mides!F2028=2,"X"," ")</f>
        <v>X</v>
      </c>
      <c r="F2037" s="95">
        <f>[9]Mides!B2028</f>
        <v>0</v>
      </c>
      <c r="G2037" s="94" t="str">
        <f>IF(AND([9]Mides!H2028&gt;=1,[9]Mides!H2028&lt;=14),"X"," ")</f>
        <v>X</v>
      </c>
      <c r="H2037" s="94" t="str">
        <f>IF(AND([9]Mides!H2028&gt;=14,[9]Mides!H2028&lt;=30),"X"," ")</f>
        <v xml:space="preserve"> </v>
      </c>
      <c r="I2037" s="94" t="str">
        <f>IF(AND([9]Mides!H2028&gt;=31,[9]Mides!H2028&lt;=60),"X","  ")</f>
        <v xml:space="preserve">  </v>
      </c>
      <c r="J2037" s="94" t="str">
        <f>IF([9]Mides!H2028&gt;60,"X", "  ")</f>
        <v xml:space="preserve">  </v>
      </c>
      <c r="K2037" s="96">
        <f>[9]Mides!N2028</f>
        <v>0</v>
      </c>
      <c r="L2037" s="96">
        <f>[9]Mides!K2028</f>
        <v>0</v>
      </c>
      <c r="M2037" s="96">
        <f>[9]Mides!L2028</f>
        <v>0</v>
      </c>
      <c r="N2037" s="96" t="str">
        <f>[9]Mides!M2028</f>
        <v>X</v>
      </c>
      <c r="O2037" s="96">
        <f t="shared" ref="O2037:O2100" si="28">SUM(K2037:N2037)</f>
        <v>0</v>
      </c>
      <c r="P2037" s="96" t="str">
        <f>[9]Mides!R2028</f>
        <v>Guatemala</v>
      </c>
      <c r="Q2037" s="96" t="str">
        <f>[9]Mides!S2028</f>
        <v>Guatemala</v>
      </c>
    </row>
    <row r="2038" spans="2:17" ht="15" thickBot="1" x14ac:dyDescent="0.35">
      <c r="B2038" s="92" t="str">
        <f>[9]Mides!E2029</f>
        <v>Dulce</v>
      </c>
      <c r="C2038" s="93" t="str">
        <f>[9]Mides!D2029</f>
        <v>Cruz</v>
      </c>
      <c r="D2038" s="94" t="str">
        <f>IF([9]Mides!F2029=1,"X"," ")</f>
        <v>X</v>
      </c>
      <c r="E2038" s="94" t="str">
        <f>IF([9]Mides!F2029=2,"X"," ")</f>
        <v xml:space="preserve"> </v>
      </c>
      <c r="F2038" s="95">
        <f>[9]Mides!B2029</f>
        <v>0</v>
      </c>
      <c r="G2038" s="94" t="str">
        <f>IF(AND([9]Mides!H2029&gt;=1,[9]Mides!H2029&lt;=14),"X"," ")</f>
        <v>X</v>
      </c>
      <c r="H2038" s="94" t="str">
        <f>IF(AND([9]Mides!H2029&gt;=14,[9]Mides!H2029&lt;=30),"X"," ")</f>
        <v xml:space="preserve"> </v>
      </c>
      <c r="I2038" s="94" t="str">
        <f>IF(AND([9]Mides!H2029&gt;=31,[9]Mides!H2029&lt;=60),"X","  ")</f>
        <v xml:space="preserve">  </v>
      </c>
      <c r="J2038" s="94" t="str">
        <f>IF([9]Mides!H2029&gt;60,"X", "  ")</f>
        <v xml:space="preserve">  </v>
      </c>
      <c r="K2038" s="96">
        <f>[9]Mides!N2029</f>
        <v>0</v>
      </c>
      <c r="L2038" s="96">
        <f>[9]Mides!K2029</f>
        <v>0</v>
      </c>
      <c r="M2038" s="96">
        <f>[9]Mides!L2029</f>
        <v>0</v>
      </c>
      <c r="N2038" s="96" t="str">
        <f>[9]Mides!M2029</f>
        <v>X</v>
      </c>
      <c r="O2038" s="96">
        <f t="shared" si="28"/>
        <v>0</v>
      </c>
      <c r="P2038" s="96" t="str">
        <f>[9]Mides!R2029</f>
        <v>Guatemala</v>
      </c>
      <c r="Q2038" s="96" t="str">
        <f>[9]Mides!S2029</f>
        <v>Guatemala</v>
      </c>
    </row>
    <row r="2039" spans="2:17" ht="15" thickBot="1" x14ac:dyDescent="0.35">
      <c r="B2039" s="92" t="str">
        <f>[9]Mides!E2030</f>
        <v>Carmen</v>
      </c>
      <c r="C2039" s="93" t="str">
        <f>[9]Mides!D2030</f>
        <v>Cruz</v>
      </c>
      <c r="D2039" s="94" t="str">
        <f>IF([9]Mides!F2030=1,"X"," ")</f>
        <v>X</v>
      </c>
      <c r="E2039" s="94" t="str">
        <f>IF([9]Mides!F2030=2,"X"," ")</f>
        <v xml:space="preserve"> </v>
      </c>
      <c r="F2039" s="95">
        <f>[9]Mides!B2030</f>
        <v>3703731620101</v>
      </c>
      <c r="G2039" s="94" t="str">
        <f>IF(AND([9]Mides!H2030&gt;=1,[9]Mides!H2030&lt;=14),"X"," ")</f>
        <v>X</v>
      </c>
      <c r="H2039" s="94" t="str">
        <f>IF(AND([9]Mides!H2030&gt;=14,[9]Mides!H2030&lt;=30),"X"," ")</f>
        <v>X</v>
      </c>
      <c r="I2039" s="94" t="str">
        <f>IF(AND([9]Mides!H2030&gt;=31,[9]Mides!H2030&lt;=60),"X","  ")</f>
        <v xml:space="preserve">  </v>
      </c>
      <c r="J2039" s="94" t="str">
        <f>IF([9]Mides!H2030&gt;60,"X", "  ")</f>
        <v xml:space="preserve">  </v>
      </c>
      <c r="K2039" s="96">
        <f>[9]Mides!N2030</f>
        <v>0</v>
      </c>
      <c r="L2039" s="96">
        <f>[9]Mides!K2030</f>
        <v>0</v>
      </c>
      <c r="M2039" s="96">
        <f>[9]Mides!L2030</f>
        <v>0</v>
      </c>
      <c r="N2039" s="96" t="str">
        <f>[9]Mides!M2030</f>
        <v>X</v>
      </c>
      <c r="O2039" s="96">
        <f t="shared" si="28"/>
        <v>0</v>
      </c>
      <c r="P2039" s="96" t="str">
        <f>[9]Mides!R2030</f>
        <v>Guatemala</v>
      </c>
      <c r="Q2039" s="96" t="str">
        <f>[9]Mides!S2030</f>
        <v>Guatemala</v>
      </c>
    </row>
    <row r="2040" spans="2:17" ht="15" thickBot="1" x14ac:dyDescent="0.35">
      <c r="B2040" s="92" t="str">
        <f>[9]Mides!E2031</f>
        <v>Karla</v>
      </c>
      <c r="C2040" s="93" t="str">
        <f>[9]Mides!D2031</f>
        <v>Velásquez</v>
      </c>
      <c r="D2040" s="94" t="str">
        <f>IF([9]Mides!F2031=1,"X"," ")</f>
        <v>X</v>
      </c>
      <c r="E2040" s="94" t="str">
        <f>IF([9]Mides!F2031=2,"X"," ")</f>
        <v xml:space="preserve"> </v>
      </c>
      <c r="F2040" s="95">
        <f>[9]Mides!B2031</f>
        <v>3543515080101</v>
      </c>
      <c r="G2040" s="94" t="str">
        <f>IF(AND([9]Mides!H2031&gt;=1,[9]Mides!H2031&lt;=14),"X"," ")</f>
        <v>X</v>
      </c>
      <c r="H2040" s="94" t="str">
        <f>IF(AND([9]Mides!H2031&gt;=14,[9]Mides!H2031&lt;=30),"X"," ")</f>
        <v xml:space="preserve"> </v>
      </c>
      <c r="I2040" s="94" t="str">
        <f>IF(AND([9]Mides!H2031&gt;=31,[9]Mides!H2031&lt;=60),"X","  ")</f>
        <v xml:space="preserve">  </v>
      </c>
      <c r="J2040" s="94" t="str">
        <f>IF([9]Mides!H2031&gt;60,"X", "  ")</f>
        <v xml:space="preserve">  </v>
      </c>
      <c r="K2040" s="96">
        <f>[9]Mides!N2031</f>
        <v>0</v>
      </c>
      <c r="L2040" s="96">
        <f>[9]Mides!K2031</f>
        <v>0</v>
      </c>
      <c r="M2040" s="96">
        <f>[9]Mides!L2031</f>
        <v>0</v>
      </c>
      <c r="N2040" s="96" t="str">
        <f>[9]Mides!M2031</f>
        <v>X</v>
      </c>
      <c r="O2040" s="96">
        <f t="shared" si="28"/>
        <v>0</v>
      </c>
      <c r="P2040" s="96" t="str">
        <f>[9]Mides!R2031</f>
        <v>Guatemala</v>
      </c>
      <c r="Q2040" s="96" t="str">
        <f>[9]Mides!S2031</f>
        <v>Guatemala</v>
      </c>
    </row>
    <row r="2041" spans="2:17" ht="15" thickBot="1" x14ac:dyDescent="0.35">
      <c r="B2041" s="92" t="str">
        <f>[9]Mides!E2032</f>
        <v>Antony</v>
      </c>
      <c r="C2041" s="93" t="str">
        <f>[9]Mides!D2032</f>
        <v>Martínez</v>
      </c>
      <c r="D2041" s="94" t="str">
        <f>IF([9]Mides!F2032=1,"X"," ")</f>
        <v xml:space="preserve"> </v>
      </c>
      <c r="E2041" s="94" t="str">
        <f>IF([9]Mides!F2032=2,"X"," ")</f>
        <v>X</v>
      </c>
      <c r="F2041" s="95">
        <f>[9]Mides!B2032</f>
        <v>0</v>
      </c>
      <c r="G2041" s="94" t="str">
        <f>IF(AND([9]Mides!H2032&gt;=1,[9]Mides!H2032&lt;=14),"X"," ")</f>
        <v xml:space="preserve"> </v>
      </c>
      <c r="H2041" s="94" t="str">
        <f>IF(AND([9]Mides!H2032&gt;=14,[9]Mides!H2032&lt;=30),"X"," ")</f>
        <v>X</v>
      </c>
      <c r="I2041" s="94" t="str">
        <f>IF(AND([9]Mides!H2032&gt;=31,[9]Mides!H2032&lt;=60),"X","  ")</f>
        <v xml:space="preserve">  </v>
      </c>
      <c r="J2041" s="94" t="str">
        <f>IF([9]Mides!H2032&gt;60,"X", "  ")</f>
        <v xml:space="preserve">  </v>
      </c>
      <c r="K2041" s="96">
        <f>[9]Mides!N2032</f>
        <v>0</v>
      </c>
      <c r="L2041" s="96">
        <f>[9]Mides!K2032</f>
        <v>0</v>
      </c>
      <c r="M2041" s="96">
        <f>[9]Mides!L2032</f>
        <v>0</v>
      </c>
      <c r="N2041" s="96" t="str">
        <f>[9]Mides!M2032</f>
        <v>X</v>
      </c>
      <c r="O2041" s="96">
        <f t="shared" si="28"/>
        <v>0</v>
      </c>
      <c r="P2041" s="96" t="str">
        <f>[9]Mides!R2032</f>
        <v>Guatemala</v>
      </c>
      <c r="Q2041" s="96" t="str">
        <f>[9]Mides!S2032</f>
        <v>Guatemala</v>
      </c>
    </row>
    <row r="2042" spans="2:17" ht="15" thickBot="1" x14ac:dyDescent="0.35">
      <c r="B2042" s="92" t="str">
        <f>[9]Mides!E2033</f>
        <v>Linsy</v>
      </c>
      <c r="C2042" s="93" t="str">
        <f>[9]Mides!D2033</f>
        <v>Chuluc</v>
      </c>
      <c r="D2042" s="94" t="str">
        <f>IF([9]Mides!F2033=1,"X"," ")</f>
        <v>X</v>
      </c>
      <c r="E2042" s="94" t="str">
        <f>IF([9]Mides!F2033=2,"X"," ")</f>
        <v xml:space="preserve"> </v>
      </c>
      <c r="F2042" s="95">
        <f>[9]Mides!B2033</f>
        <v>0</v>
      </c>
      <c r="G2042" s="94" t="str">
        <f>IF(AND([9]Mides!H2033&gt;=1,[9]Mides!H2033&lt;=14),"X"," ")</f>
        <v xml:space="preserve"> </v>
      </c>
      <c r="H2042" s="94" t="str">
        <f>IF(AND([9]Mides!H2033&gt;=14,[9]Mides!H2033&lt;=30),"X"," ")</f>
        <v>X</v>
      </c>
      <c r="I2042" s="94" t="str">
        <f>IF(AND([9]Mides!H2033&gt;=31,[9]Mides!H2033&lt;=60),"X","  ")</f>
        <v xml:space="preserve">  </v>
      </c>
      <c r="J2042" s="94" t="str">
        <f>IF([9]Mides!H2033&gt;60,"X", "  ")</f>
        <v xml:space="preserve">  </v>
      </c>
      <c r="K2042" s="96">
        <f>[9]Mides!N2033</f>
        <v>0</v>
      </c>
      <c r="L2042" s="96">
        <f>[9]Mides!K2033</f>
        <v>0</v>
      </c>
      <c r="M2042" s="96">
        <f>[9]Mides!L2033</f>
        <v>0</v>
      </c>
      <c r="N2042" s="96" t="str">
        <f>[9]Mides!M2033</f>
        <v>X</v>
      </c>
      <c r="O2042" s="96">
        <f t="shared" si="28"/>
        <v>0</v>
      </c>
      <c r="P2042" s="96" t="str">
        <f>[9]Mides!R2033</f>
        <v>Guatemala</v>
      </c>
      <c r="Q2042" s="96" t="str">
        <f>[9]Mides!S2033</f>
        <v>Guatemala</v>
      </c>
    </row>
    <row r="2043" spans="2:17" ht="15" thickBot="1" x14ac:dyDescent="0.35">
      <c r="B2043" s="92" t="str">
        <f>[9]Mides!E2034</f>
        <v>Bryan</v>
      </c>
      <c r="C2043" s="93" t="str">
        <f>[9]Mides!D2034</f>
        <v>Sequén</v>
      </c>
      <c r="D2043" s="94" t="str">
        <f>IF([9]Mides!F2034=1,"X"," ")</f>
        <v xml:space="preserve"> </v>
      </c>
      <c r="E2043" s="94" t="str">
        <f>IF([9]Mides!F2034=2,"X"," ")</f>
        <v>X</v>
      </c>
      <c r="F2043" s="95">
        <f>[9]Mides!B2034</f>
        <v>0</v>
      </c>
      <c r="G2043" s="94" t="str">
        <f>IF(AND([9]Mides!H2034&gt;=1,[9]Mides!H2034&lt;=14),"X"," ")</f>
        <v xml:space="preserve"> </v>
      </c>
      <c r="H2043" s="94" t="str">
        <f>IF(AND([9]Mides!H2034&gt;=14,[9]Mides!H2034&lt;=30),"X"," ")</f>
        <v>X</v>
      </c>
      <c r="I2043" s="94" t="str">
        <f>IF(AND([9]Mides!H2034&gt;=31,[9]Mides!H2034&lt;=60),"X","  ")</f>
        <v xml:space="preserve">  </v>
      </c>
      <c r="J2043" s="94" t="str">
        <f>IF([9]Mides!H2034&gt;60,"X", "  ")</f>
        <v xml:space="preserve">  </v>
      </c>
      <c r="K2043" s="96">
        <f>[9]Mides!N2034</f>
        <v>0</v>
      </c>
      <c r="L2043" s="96">
        <f>[9]Mides!K2034</f>
        <v>0</v>
      </c>
      <c r="M2043" s="96">
        <f>[9]Mides!L2034</f>
        <v>0</v>
      </c>
      <c r="N2043" s="96" t="str">
        <f>[9]Mides!M2034</f>
        <v>X</v>
      </c>
      <c r="O2043" s="96">
        <f t="shared" si="28"/>
        <v>0</v>
      </c>
      <c r="P2043" s="96" t="str">
        <f>[9]Mides!R2034</f>
        <v>Guatemala</v>
      </c>
      <c r="Q2043" s="96" t="str">
        <f>[9]Mides!S2034</f>
        <v>Guatemala</v>
      </c>
    </row>
    <row r="2044" spans="2:17" ht="15" thickBot="1" x14ac:dyDescent="0.35">
      <c r="B2044" s="92" t="str">
        <f>[9]Mides!E2035</f>
        <v xml:space="preserve">Patricia </v>
      </c>
      <c r="C2044" s="93" t="str">
        <f>[9]Mides!D2035</f>
        <v>Galán</v>
      </c>
      <c r="D2044" s="94" t="str">
        <f>IF([9]Mides!F2035=1,"X"," ")</f>
        <v>X</v>
      </c>
      <c r="E2044" s="94" t="str">
        <f>IF([9]Mides!F2035=2,"X"," ")</f>
        <v xml:space="preserve"> </v>
      </c>
      <c r="F2044" s="95">
        <f>[9]Mides!B2035</f>
        <v>1703148980101</v>
      </c>
      <c r="G2044" s="94" t="str">
        <f>IF(AND([9]Mides!H2035&gt;=1,[9]Mides!H2035&lt;=14),"X"," ")</f>
        <v xml:space="preserve"> </v>
      </c>
      <c r="H2044" s="94" t="str">
        <f>IF(AND([9]Mides!H2035&gt;=14,[9]Mides!H2035&lt;=30),"X"," ")</f>
        <v xml:space="preserve"> </v>
      </c>
      <c r="I2044" s="94" t="str">
        <f>IF(AND([9]Mides!H2035&gt;=31,[9]Mides!H2035&lt;=60),"X","  ")</f>
        <v>X</v>
      </c>
      <c r="J2044" s="94" t="str">
        <f>IF([9]Mides!H2035&gt;60,"X", "  ")</f>
        <v xml:space="preserve">  </v>
      </c>
      <c r="K2044" s="96">
        <f>[9]Mides!N2035</f>
        <v>0</v>
      </c>
      <c r="L2044" s="96">
        <f>[9]Mides!K2035</f>
        <v>0</v>
      </c>
      <c r="M2044" s="96">
        <f>[9]Mides!L2035</f>
        <v>0</v>
      </c>
      <c r="N2044" s="96" t="str">
        <f>[9]Mides!M2035</f>
        <v>X</v>
      </c>
      <c r="O2044" s="96">
        <f t="shared" si="28"/>
        <v>0</v>
      </c>
      <c r="P2044" s="96" t="str">
        <f>[9]Mides!R2035</f>
        <v>Guatemala</v>
      </c>
      <c r="Q2044" s="96" t="str">
        <f>[9]Mides!S2035</f>
        <v>Guatemala</v>
      </c>
    </row>
    <row r="2045" spans="2:17" ht="15" thickBot="1" x14ac:dyDescent="0.35">
      <c r="B2045" s="92" t="str">
        <f>[9]Mides!E2036</f>
        <v>Ludwin</v>
      </c>
      <c r="C2045" s="93" t="str">
        <f>[9]Mides!D2036</f>
        <v>Véliz</v>
      </c>
      <c r="D2045" s="94" t="str">
        <f>IF([9]Mides!F2036=1,"X"," ")</f>
        <v xml:space="preserve"> </v>
      </c>
      <c r="E2045" s="94" t="str">
        <f>IF([9]Mides!F2036=2,"X"," ")</f>
        <v>X</v>
      </c>
      <c r="F2045" s="95">
        <f>[9]Mides!B2036</f>
        <v>0</v>
      </c>
      <c r="G2045" s="94" t="str">
        <f>IF(AND([9]Mides!H2036&gt;=1,[9]Mides!H2036&lt;=14),"X"," ")</f>
        <v>X</v>
      </c>
      <c r="H2045" s="94" t="str">
        <f>IF(AND([9]Mides!H2036&gt;=14,[9]Mides!H2036&lt;=30),"X"," ")</f>
        <v xml:space="preserve"> </v>
      </c>
      <c r="I2045" s="94" t="str">
        <f>IF(AND([9]Mides!H2036&gt;=31,[9]Mides!H2036&lt;=60),"X","  ")</f>
        <v xml:space="preserve">  </v>
      </c>
      <c r="J2045" s="94" t="str">
        <f>IF([9]Mides!H2036&gt;60,"X", "  ")</f>
        <v xml:space="preserve">  </v>
      </c>
      <c r="K2045" s="96">
        <f>[9]Mides!N2036</f>
        <v>0</v>
      </c>
      <c r="L2045" s="96">
        <f>[9]Mides!K2036</f>
        <v>0</v>
      </c>
      <c r="M2045" s="96">
        <f>[9]Mides!L2036</f>
        <v>0</v>
      </c>
      <c r="N2045" s="96" t="str">
        <f>[9]Mides!M2036</f>
        <v>X</v>
      </c>
      <c r="O2045" s="96">
        <f t="shared" si="28"/>
        <v>0</v>
      </c>
      <c r="P2045" s="96" t="str">
        <f>[9]Mides!R2036</f>
        <v>Guatemala</v>
      </c>
      <c r="Q2045" s="96" t="str">
        <f>[9]Mides!S2036</f>
        <v>Guatemala</v>
      </c>
    </row>
    <row r="2046" spans="2:17" ht="15" thickBot="1" x14ac:dyDescent="0.35">
      <c r="B2046" s="92" t="str">
        <f>[9]Mides!E2037</f>
        <v>José</v>
      </c>
      <c r="C2046" s="93" t="str">
        <f>[9]Mides!D2037</f>
        <v>Orantes</v>
      </c>
      <c r="D2046" s="94" t="str">
        <f>IF([9]Mides!F2037=1,"X"," ")</f>
        <v xml:space="preserve"> </v>
      </c>
      <c r="E2046" s="94" t="str">
        <f>IF([9]Mides!F2037=2,"X"," ")</f>
        <v>X</v>
      </c>
      <c r="F2046" s="95">
        <f>[9]Mides!B2037</f>
        <v>2389760330101</v>
      </c>
      <c r="G2046" s="94" t="str">
        <f>IF(AND([9]Mides!H2037&gt;=1,[9]Mides!H2037&lt;=14),"X"," ")</f>
        <v>X</v>
      </c>
      <c r="H2046" s="94" t="str">
        <f>IF(AND([9]Mides!H2037&gt;=14,[9]Mides!H2037&lt;=30),"X"," ")</f>
        <v xml:space="preserve"> </v>
      </c>
      <c r="I2046" s="94" t="str">
        <f>IF(AND([9]Mides!H2037&gt;=31,[9]Mides!H2037&lt;=60),"X","  ")</f>
        <v xml:space="preserve">  </v>
      </c>
      <c r="J2046" s="94" t="str">
        <f>IF([9]Mides!H2037&gt;60,"X", "  ")</f>
        <v xml:space="preserve">  </v>
      </c>
      <c r="K2046" s="96">
        <f>[9]Mides!N2037</f>
        <v>0</v>
      </c>
      <c r="L2046" s="96">
        <f>[9]Mides!K2037</f>
        <v>0</v>
      </c>
      <c r="M2046" s="96">
        <f>[9]Mides!L2037</f>
        <v>0</v>
      </c>
      <c r="N2046" s="96" t="str">
        <f>[9]Mides!M2037</f>
        <v>X</v>
      </c>
      <c r="O2046" s="96">
        <f t="shared" si="28"/>
        <v>0</v>
      </c>
      <c r="P2046" s="96" t="str">
        <f>[9]Mides!R2037</f>
        <v>Guatemala</v>
      </c>
      <c r="Q2046" s="96" t="str">
        <f>[9]Mides!S2037</f>
        <v>Guatemala</v>
      </c>
    </row>
    <row r="2047" spans="2:17" ht="15" thickBot="1" x14ac:dyDescent="0.35">
      <c r="B2047" s="92" t="str">
        <f>[9]Mides!E2038</f>
        <v>Fredy</v>
      </c>
      <c r="C2047" s="93" t="str">
        <f>[9]Mides!D2038</f>
        <v>Monroy</v>
      </c>
      <c r="D2047" s="94" t="str">
        <f>IF([9]Mides!F2038=1,"X"," ")</f>
        <v xml:space="preserve"> </v>
      </c>
      <c r="E2047" s="94" t="str">
        <f>IF([9]Mides!F2038=2,"X"," ")</f>
        <v>X</v>
      </c>
      <c r="F2047" s="95">
        <f>[9]Mides!B2038</f>
        <v>0</v>
      </c>
      <c r="G2047" s="94" t="str">
        <f>IF(AND([9]Mides!H2038&gt;=1,[9]Mides!H2038&lt;=14),"X"," ")</f>
        <v>X</v>
      </c>
      <c r="H2047" s="94" t="str">
        <f>IF(AND([9]Mides!H2038&gt;=14,[9]Mides!H2038&lt;=30),"X"," ")</f>
        <v xml:space="preserve"> </v>
      </c>
      <c r="I2047" s="94" t="str">
        <f>IF(AND([9]Mides!H2038&gt;=31,[9]Mides!H2038&lt;=60),"X","  ")</f>
        <v xml:space="preserve">  </v>
      </c>
      <c r="J2047" s="94" t="str">
        <f>IF([9]Mides!H2038&gt;60,"X", "  ")</f>
        <v xml:space="preserve">  </v>
      </c>
      <c r="K2047" s="96">
        <f>[9]Mides!N2038</f>
        <v>0</v>
      </c>
      <c r="L2047" s="96">
        <f>[9]Mides!K2038</f>
        <v>0</v>
      </c>
      <c r="M2047" s="96">
        <f>[9]Mides!L2038</f>
        <v>0</v>
      </c>
      <c r="N2047" s="96" t="str">
        <f>[9]Mides!M2038</f>
        <v>X</v>
      </c>
      <c r="O2047" s="96">
        <f t="shared" si="28"/>
        <v>0</v>
      </c>
      <c r="P2047" s="96" t="str">
        <f>[9]Mides!R2038</f>
        <v>Guatemala</v>
      </c>
      <c r="Q2047" s="96" t="str">
        <f>[9]Mides!S2038</f>
        <v>Guatemala</v>
      </c>
    </row>
    <row r="2048" spans="2:17" ht="15" thickBot="1" x14ac:dyDescent="0.35">
      <c r="B2048" s="92" t="str">
        <f>[9]Mides!E2039</f>
        <v>Andres</v>
      </c>
      <c r="C2048" s="93" t="str">
        <f>[9]Mides!D2039</f>
        <v xml:space="preserve">Archila </v>
      </c>
      <c r="D2048" s="94" t="str">
        <f>IF([9]Mides!F2039=1,"X"," ")</f>
        <v xml:space="preserve"> </v>
      </c>
      <c r="E2048" s="94" t="str">
        <f>IF([9]Mides!F2039=2,"X"," ")</f>
        <v>X</v>
      </c>
      <c r="F2048" s="95">
        <f>[9]Mides!B2039</f>
        <v>0</v>
      </c>
      <c r="G2048" s="94" t="str">
        <f>IF(AND([9]Mides!H2039&gt;=1,[9]Mides!H2039&lt;=14),"X"," ")</f>
        <v>X</v>
      </c>
      <c r="H2048" s="94" t="str">
        <f>IF(AND([9]Mides!H2039&gt;=14,[9]Mides!H2039&lt;=30),"X"," ")</f>
        <v xml:space="preserve"> </v>
      </c>
      <c r="I2048" s="94" t="str">
        <f>IF(AND([9]Mides!H2039&gt;=31,[9]Mides!H2039&lt;=60),"X","  ")</f>
        <v xml:space="preserve">  </v>
      </c>
      <c r="J2048" s="94" t="str">
        <f>IF([9]Mides!H2039&gt;60,"X", "  ")</f>
        <v xml:space="preserve">  </v>
      </c>
      <c r="K2048" s="96">
        <f>[9]Mides!N2039</f>
        <v>0</v>
      </c>
      <c r="L2048" s="96">
        <f>[9]Mides!K2039</f>
        <v>0</v>
      </c>
      <c r="M2048" s="96">
        <f>[9]Mides!L2039</f>
        <v>0</v>
      </c>
      <c r="N2048" s="96" t="str">
        <f>[9]Mides!M2039</f>
        <v>X</v>
      </c>
      <c r="O2048" s="96">
        <f t="shared" si="28"/>
        <v>0</v>
      </c>
      <c r="P2048" s="96" t="str">
        <f>[9]Mides!R2039</f>
        <v>Guatemala</v>
      </c>
      <c r="Q2048" s="96" t="str">
        <f>[9]Mides!S2039</f>
        <v>Guatemala</v>
      </c>
    </row>
    <row r="2049" spans="2:17" ht="15" thickBot="1" x14ac:dyDescent="0.35">
      <c r="B2049" s="92" t="str">
        <f>[9]Mides!E2040</f>
        <v xml:space="preserve">Diego </v>
      </c>
      <c r="C2049" s="93" t="str">
        <f>[9]Mides!D2040</f>
        <v>Cordio</v>
      </c>
      <c r="D2049" s="94" t="str">
        <f>IF([9]Mides!F2040=1,"X"," ")</f>
        <v xml:space="preserve"> </v>
      </c>
      <c r="E2049" s="94" t="str">
        <f>IF([9]Mides!F2040=2,"X"," ")</f>
        <v>X</v>
      </c>
      <c r="F2049" s="95">
        <f>[9]Mides!B2040</f>
        <v>0</v>
      </c>
      <c r="G2049" s="94" t="str">
        <f>IF(AND([9]Mides!H2040&gt;=1,[9]Mides!H2040&lt;=14),"X"," ")</f>
        <v>X</v>
      </c>
      <c r="H2049" s="94" t="str">
        <f>IF(AND([9]Mides!H2040&gt;=14,[9]Mides!H2040&lt;=30),"X"," ")</f>
        <v xml:space="preserve"> </v>
      </c>
      <c r="I2049" s="94" t="str">
        <f>IF(AND([9]Mides!H2040&gt;=31,[9]Mides!H2040&lt;=60),"X","  ")</f>
        <v xml:space="preserve">  </v>
      </c>
      <c r="J2049" s="94" t="str">
        <f>IF([9]Mides!H2040&gt;60,"X", "  ")</f>
        <v xml:space="preserve">  </v>
      </c>
      <c r="K2049" s="96">
        <f>[9]Mides!N2040</f>
        <v>0</v>
      </c>
      <c r="L2049" s="96">
        <f>[9]Mides!K2040</f>
        <v>0</v>
      </c>
      <c r="M2049" s="96">
        <f>[9]Mides!L2040</f>
        <v>0</v>
      </c>
      <c r="N2049" s="96" t="str">
        <f>[9]Mides!M2040</f>
        <v>X</v>
      </c>
      <c r="O2049" s="96">
        <f t="shared" si="28"/>
        <v>0</v>
      </c>
      <c r="P2049" s="96" t="str">
        <f>[9]Mides!R2040</f>
        <v>Guatemala</v>
      </c>
      <c r="Q2049" s="96" t="str">
        <f>[9]Mides!S2040</f>
        <v>Guatemala</v>
      </c>
    </row>
    <row r="2050" spans="2:17" ht="15" thickBot="1" x14ac:dyDescent="0.35">
      <c r="B2050" s="92" t="str">
        <f>[9]Mides!E2041</f>
        <v>Pedro</v>
      </c>
      <c r="C2050" s="93" t="str">
        <f>[9]Mides!D2041</f>
        <v>Corio</v>
      </c>
      <c r="D2050" s="94" t="str">
        <f>IF([9]Mides!F2041=1,"X"," ")</f>
        <v xml:space="preserve"> </v>
      </c>
      <c r="E2050" s="94" t="str">
        <f>IF([9]Mides!F2041=2,"X"," ")</f>
        <v>X</v>
      </c>
      <c r="F2050" s="95">
        <f>[9]Mides!B2041</f>
        <v>0</v>
      </c>
      <c r="G2050" s="94" t="str">
        <f>IF(AND([9]Mides!H2041&gt;=1,[9]Mides!H2041&lt;=14),"X"," ")</f>
        <v>X</v>
      </c>
      <c r="H2050" s="94" t="str">
        <f>IF(AND([9]Mides!H2041&gt;=14,[9]Mides!H2041&lt;=30),"X"," ")</f>
        <v xml:space="preserve"> </v>
      </c>
      <c r="I2050" s="94" t="str">
        <f>IF(AND([9]Mides!H2041&gt;=31,[9]Mides!H2041&lt;=60),"X","  ")</f>
        <v xml:space="preserve">  </v>
      </c>
      <c r="J2050" s="94" t="str">
        <f>IF([9]Mides!H2041&gt;60,"X", "  ")</f>
        <v xml:space="preserve">  </v>
      </c>
      <c r="K2050" s="96">
        <f>[9]Mides!N2041</f>
        <v>0</v>
      </c>
      <c r="L2050" s="96">
        <f>[9]Mides!K2041</f>
        <v>0</v>
      </c>
      <c r="M2050" s="96">
        <f>[9]Mides!L2041</f>
        <v>0</v>
      </c>
      <c r="N2050" s="96" t="str">
        <f>[9]Mides!M2041</f>
        <v>X</v>
      </c>
      <c r="O2050" s="96">
        <f t="shared" si="28"/>
        <v>0</v>
      </c>
      <c r="P2050" s="96" t="str">
        <f>[9]Mides!R2041</f>
        <v>Guatemala</v>
      </c>
      <c r="Q2050" s="96" t="str">
        <f>[9]Mides!S2041</f>
        <v>Guatemala</v>
      </c>
    </row>
    <row r="2051" spans="2:17" ht="15" thickBot="1" x14ac:dyDescent="0.35">
      <c r="B2051" s="92" t="str">
        <f>[9]Mides!E2042</f>
        <v>Angel</v>
      </c>
      <c r="C2051" s="93" t="str">
        <f>[9]Mides!D2042</f>
        <v>Gómez</v>
      </c>
      <c r="D2051" s="94" t="str">
        <f>IF([9]Mides!F2042=1,"X"," ")</f>
        <v xml:space="preserve"> </v>
      </c>
      <c r="E2051" s="94" t="str">
        <f>IF([9]Mides!F2042=2,"X"," ")</f>
        <v>X</v>
      </c>
      <c r="F2051" s="95">
        <f>[9]Mides!B2042</f>
        <v>0</v>
      </c>
      <c r="G2051" s="94" t="str">
        <f>IF(AND([9]Mides!H2042&gt;=1,[9]Mides!H2042&lt;=14),"X"," ")</f>
        <v>X</v>
      </c>
      <c r="H2051" s="94" t="str">
        <f>IF(AND([9]Mides!H2042&gt;=14,[9]Mides!H2042&lt;=30),"X"," ")</f>
        <v xml:space="preserve"> </v>
      </c>
      <c r="I2051" s="94" t="str">
        <f>IF(AND([9]Mides!H2042&gt;=31,[9]Mides!H2042&lt;=60),"X","  ")</f>
        <v xml:space="preserve">  </v>
      </c>
      <c r="J2051" s="94" t="str">
        <f>IF([9]Mides!H2042&gt;60,"X", "  ")</f>
        <v xml:space="preserve">  </v>
      </c>
      <c r="K2051" s="96">
        <f>[9]Mides!N2042</f>
        <v>0</v>
      </c>
      <c r="L2051" s="96">
        <f>[9]Mides!K2042</f>
        <v>0</v>
      </c>
      <c r="M2051" s="96">
        <f>[9]Mides!L2042</f>
        <v>0</v>
      </c>
      <c r="N2051" s="96" t="str">
        <f>[9]Mides!M2042</f>
        <v>X</v>
      </c>
      <c r="O2051" s="96">
        <f t="shared" si="28"/>
        <v>0</v>
      </c>
      <c r="P2051" s="96" t="str">
        <f>[9]Mides!R2042</f>
        <v>Guatemala</v>
      </c>
      <c r="Q2051" s="96" t="str">
        <f>[9]Mides!S2042</f>
        <v>Guatemala</v>
      </c>
    </row>
    <row r="2052" spans="2:17" ht="15" thickBot="1" x14ac:dyDescent="0.35">
      <c r="B2052" s="92" t="str">
        <f>[9]Mides!E2043</f>
        <v>Hugo</v>
      </c>
      <c r="C2052" s="93" t="str">
        <f>[9]Mides!D2043</f>
        <v>Trujillo</v>
      </c>
      <c r="D2052" s="94" t="str">
        <f>IF([9]Mides!F2043=1,"X"," ")</f>
        <v xml:space="preserve"> </v>
      </c>
      <c r="E2052" s="94" t="str">
        <f>IF([9]Mides!F2043=2,"X"," ")</f>
        <v>X</v>
      </c>
      <c r="F2052" s="95">
        <f>[9]Mides!B2043</f>
        <v>3300478761201</v>
      </c>
      <c r="G2052" s="94" t="str">
        <f>IF(AND([9]Mides!H2043&gt;=1,[9]Mides!H2043&lt;=14),"X"," ")</f>
        <v>X</v>
      </c>
      <c r="H2052" s="94" t="str">
        <f>IF(AND([9]Mides!H2043&gt;=14,[9]Mides!H2043&lt;=30),"X"," ")</f>
        <v>X</v>
      </c>
      <c r="I2052" s="94" t="str">
        <f>IF(AND([9]Mides!H2043&gt;=31,[9]Mides!H2043&lt;=60),"X","  ")</f>
        <v xml:space="preserve">  </v>
      </c>
      <c r="J2052" s="94" t="str">
        <f>IF([9]Mides!H2043&gt;60,"X", "  ")</f>
        <v xml:space="preserve">  </v>
      </c>
      <c r="K2052" s="96">
        <f>[9]Mides!N2043</f>
        <v>0</v>
      </c>
      <c r="L2052" s="96">
        <f>[9]Mides!K2043</f>
        <v>0</v>
      </c>
      <c r="M2052" s="96">
        <f>[9]Mides!L2043</f>
        <v>0</v>
      </c>
      <c r="N2052" s="96" t="str">
        <f>[9]Mides!M2043</f>
        <v>X</v>
      </c>
      <c r="O2052" s="96">
        <f t="shared" si="28"/>
        <v>0</v>
      </c>
      <c r="P2052" s="96" t="str">
        <f>[9]Mides!R2043</f>
        <v>Guatemala</v>
      </c>
      <c r="Q2052" s="96" t="str">
        <f>[9]Mides!S2043</f>
        <v>Guatemala</v>
      </c>
    </row>
    <row r="2053" spans="2:17" ht="15" thickBot="1" x14ac:dyDescent="0.35">
      <c r="B2053" s="92" t="str">
        <f>[9]Mides!E2044</f>
        <v>Kaleb</v>
      </c>
      <c r="C2053" s="93" t="str">
        <f>[9]Mides!D2044</f>
        <v>Orantes</v>
      </c>
      <c r="D2053" s="94" t="str">
        <f>IF([9]Mides!F2044=1,"X"," ")</f>
        <v xml:space="preserve"> </v>
      </c>
      <c r="E2053" s="94" t="str">
        <f>IF([9]Mides!F2044=2,"X"," ")</f>
        <v>X</v>
      </c>
      <c r="F2053" s="95">
        <f>[9]Mides!B2044</f>
        <v>3642034390115</v>
      </c>
      <c r="G2053" s="94" t="str">
        <f>IF(AND([9]Mides!H2044&gt;=1,[9]Mides!H2044&lt;=14),"X"," ")</f>
        <v>X</v>
      </c>
      <c r="H2053" s="94" t="str">
        <f>IF(AND([9]Mides!H2044&gt;=14,[9]Mides!H2044&lt;=30),"X"," ")</f>
        <v xml:space="preserve"> </v>
      </c>
      <c r="I2053" s="94" t="str">
        <f>IF(AND([9]Mides!H2044&gt;=31,[9]Mides!H2044&lt;=60),"X","  ")</f>
        <v xml:space="preserve">  </v>
      </c>
      <c r="J2053" s="94" t="str">
        <f>IF([9]Mides!H2044&gt;60,"X", "  ")</f>
        <v xml:space="preserve">  </v>
      </c>
      <c r="K2053" s="96">
        <f>[9]Mides!N2044</f>
        <v>0</v>
      </c>
      <c r="L2053" s="96">
        <f>[9]Mides!K2044</f>
        <v>0</v>
      </c>
      <c r="M2053" s="96">
        <f>[9]Mides!L2044</f>
        <v>0</v>
      </c>
      <c r="N2053" s="96" t="str">
        <f>[9]Mides!M2044</f>
        <v>X</v>
      </c>
      <c r="O2053" s="96">
        <f t="shared" si="28"/>
        <v>0</v>
      </c>
      <c r="P2053" s="96" t="str">
        <f>[9]Mides!R2044</f>
        <v>Guatemala</v>
      </c>
      <c r="Q2053" s="96" t="str">
        <f>[9]Mides!S2044</f>
        <v>Guatemala</v>
      </c>
    </row>
    <row r="2054" spans="2:17" ht="15" thickBot="1" x14ac:dyDescent="0.35">
      <c r="B2054" s="92" t="str">
        <f>[9]Mides!E2045</f>
        <v>Carlos</v>
      </c>
      <c r="C2054" s="93" t="str">
        <f>[9]Mides!D2045</f>
        <v>Lemus</v>
      </c>
      <c r="D2054" s="94" t="str">
        <f>IF([9]Mides!F2045=1,"X"," ")</f>
        <v xml:space="preserve"> </v>
      </c>
      <c r="E2054" s="94" t="str">
        <f>IF([9]Mides!F2045=2,"X"," ")</f>
        <v>X</v>
      </c>
      <c r="F2054" s="95">
        <f>[9]Mides!B2045</f>
        <v>2186978130101</v>
      </c>
      <c r="G2054" s="94" t="str">
        <f>IF(AND([9]Mides!H2045&gt;=1,[9]Mides!H2045&lt;=14),"X"," ")</f>
        <v>X</v>
      </c>
      <c r="H2054" s="94" t="str">
        <f>IF(AND([9]Mides!H2045&gt;=14,[9]Mides!H2045&lt;=30),"X"," ")</f>
        <v>X</v>
      </c>
      <c r="I2054" s="94" t="str">
        <f>IF(AND([9]Mides!H2045&gt;=31,[9]Mides!H2045&lt;=60),"X","  ")</f>
        <v xml:space="preserve">  </v>
      </c>
      <c r="J2054" s="94" t="str">
        <f>IF([9]Mides!H2045&gt;60,"X", "  ")</f>
        <v xml:space="preserve">  </v>
      </c>
      <c r="K2054" s="96">
        <f>[9]Mides!N2045</f>
        <v>0</v>
      </c>
      <c r="L2054" s="96">
        <f>[9]Mides!K2045</f>
        <v>0</v>
      </c>
      <c r="M2054" s="96">
        <f>[9]Mides!L2045</f>
        <v>0</v>
      </c>
      <c r="N2054" s="96" t="str">
        <f>[9]Mides!M2045</f>
        <v>X</v>
      </c>
      <c r="O2054" s="96">
        <f t="shared" si="28"/>
        <v>0</v>
      </c>
      <c r="P2054" s="96" t="str">
        <f>[9]Mides!R2045</f>
        <v>Guatemala</v>
      </c>
      <c r="Q2054" s="96" t="str">
        <f>[9]Mides!S2045</f>
        <v>Guatemala</v>
      </c>
    </row>
    <row r="2055" spans="2:17" ht="15" thickBot="1" x14ac:dyDescent="0.35">
      <c r="B2055" s="92" t="str">
        <f>[9]Mides!E2046</f>
        <v>Edilmar</v>
      </c>
      <c r="C2055" s="93" t="str">
        <f>[9]Mides!D2046</f>
        <v>Juracan</v>
      </c>
      <c r="D2055" s="94" t="str">
        <f>IF([9]Mides!F2046=1,"X"," ")</f>
        <v xml:space="preserve"> </v>
      </c>
      <c r="E2055" s="94" t="str">
        <f>IF([9]Mides!F2046=2,"X"," ")</f>
        <v>X</v>
      </c>
      <c r="F2055" s="95">
        <f>[9]Mides!B2046</f>
        <v>0</v>
      </c>
      <c r="G2055" s="94" t="str">
        <f>IF(AND([9]Mides!H2046&gt;=1,[9]Mides!H2046&lt;=14),"X"," ")</f>
        <v>X</v>
      </c>
      <c r="H2055" s="94" t="str">
        <f>IF(AND([9]Mides!H2046&gt;=14,[9]Mides!H2046&lt;=30),"X"," ")</f>
        <v xml:space="preserve"> </v>
      </c>
      <c r="I2055" s="94" t="str">
        <f>IF(AND([9]Mides!H2046&gt;=31,[9]Mides!H2046&lt;=60),"X","  ")</f>
        <v xml:space="preserve">  </v>
      </c>
      <c r="J2055" s="94" t="str">
        <f>IF([9]Mides!H2046&gt;60,"X", "  ")</f>
        <v xml:space="preserve">  </v>
      </c>
      <c r="K2055" s="96">
        <f>[9]Mides!N2046</f>
        <v>0</v>
      </c>
      <c r="L2055" s="96">
        <f>[9]Mides!K2046</f>
        <v>0</v>
      </c>
      <c r="M2055" s="96">
        <f>[9]Mides!L2046</f>
        <v>0</v>
      </c>
      <c r="N2055" s="96" t="str">
        <f>[9]Mides!M2046</f>
        <v>X</v>
      </c>
      <c r="O2055" s="96">
        <f t="shared" si="28"/>
        <v>0</v>
      </c>
      <c r="P2055" s="96" t="str">
        <f>[9]Mides!R2046</f>
        <v>Guatemala</v>
      </c>
      <c r="Q2055" s="96" t="str">
        <f>[9]Mides!S2046</f>
        <v>Guatemala</v>
      </c>
    </row>
    <row r="2056" spans="2:17" ht="15" thickBot="1" x14ac:dyDescent="0.35">
      <c r="B2056" s="92" t="str">
        <f>[9]Mides!E2047</f>
        <v>Nehemias</v>
      </c>
      <c r="C2056" s="93" t="str">
        <f>[9]Mides!D2047</f>
        <v>Fernandez</v>
      </c>
      <c r="D2056" s="94" t="str">
        <f>IF([9]Mides!F2047=1,"X"," ")</f>
        <v xml:space="preserve"> </v>
      </c>
      <c r="E2056" s="94" t="str">
        <f>IF([9]Mides!F2047=2,"X"," ")</f>
        <v>X</v>
      </c>
      <c r="F2056" s="95">
        <f>[9]Mides!B2047</f>
        <v>0</v>
      </c>
      <c r="G2056" s="94" t="str">
        <f>IF(AND([9]Mides!H2047&gt;=1,[9]Mides!H2047&lt;=14),"X"," ")</f>
        <v>X</v>
      </c>
      <c r="H2056" s="94" t="str">
        <f>IF(AND([9]Mides!H2047&gt;=14,[9]Mides!H2047&lt;=30),"X"," ")</f>
        <v xml:space="preserve"> </v>
      </c>
      <c r="I2056" s="94" t="str">
        <f>IF(AND([9]Mides!H2047&gt;=31,[9]Mides!H2047&lt;=60),"X","  ")</f>
        <v xml:space="preserve">  </v>
      </c>
      <c r="J2056" s="94" t="str">
        <f>IF([9]Mides!H2047&gt;60,"X", "  ")</f>
        <v xml:space="preserve">  </v>
      </c>
      <c r="K2056" s="96">
        <f>[9]Mides!N2047</f>
        <v>0</v>
      </c>
      <c r="L2056" s="96">
        <f>[9]Mides!K2047</f>
        <v>0</v>
      </c>
      <c r="M2056" s="96">
        <f>[9]Mides!L2047</f>
        <v>0</v>
      </c>
      <c r="N2056" s="96" t="str">
        <f>[9]Mides!M2047</f>
        <v>X</v>
      </c>
      <c r="O2056" s="96">
        <f t="shared" si="28"/>
        <v>0</v>
      </c>
      <c r="P2056" s="96" t="str">
        <f>[9]Mides!R2047</f>
        <v>Guatemala</v>
      </c>
      <c r="Q2056" s="96" t="str">
        <f>[9]Mides!S2047</f>
        <v>Guatemala</v>
      </c>
    </row>
    <row r="2057" spans="2:17" ht="15" thickBot="1" x14ac:dyDescent="0.35">
      <c r="B2057" s="92" t="str">
        <f>[9]Mides!E2048</f>
        <v>Carlos</v>
      </c>
      <c r="C2057" s="93" t="str">
        <f>[9]Mides!D2048</f>
        <v>López</v>
      </c>
      <c r="D2057" s="94" t="str">
        <f>IF([9]Mides!F2048=1,"X"," ")</f>
        <v xml:space="preserve"> </v>
      </c>
      <c r="E2057" s="94" t="str">
        <f>IF([9]Mides!F2048=2,"X"," ")</f>
        <v>X</v>
      </c>
      <c r="F2057" s="95">
        <f>[9]Mides!B2048</f>
        <v>0</v>
      </c>
      <c r="G2057" s="94" t="str">
        <f>IF(AND([9]Mides!H2048&gt;=1,[9]Mides!H2048&lt;=14),"X"," ")</f>
        <v>X</v>
      </c>
      <c r="H2057" s="94" t="str">
        <f>IF(AND([9]Mides!H2048&gt;=14,[9]Mides!H2048&lt;=30),"X"," ")</f>
        <v xml:space="preserve"> </v>
      </c>
      <c r="I2057" s="94" t="str">
        <f>IF(AND([9]Mides!H2048&gt;=31,[9]Mides!H2048&lt;=60),"X","  ")</f>
        <v xml:space="preserve">  </v>
      </c>
      <c r="J2057" s="94" t="str">
        <f>IF([9]Mides!H2048&gt;60,"X", "  ")</f>
        <v xml:space="preserve">  </v>
      </c>
      <c r="K2057" s="96">
        <f>[9]Mides!N2048</f>
        <v>0</v>
      </c>
      <c r="L2057" s="96">
        <f>[9]Mides!K2048</f>
        <v>0</v>
      </c>
      <c r="M2057" s="96">
        <f>[9]Mides!L2048</f>
        <v>0</v>
      </c>
      <c r="N2057" s="96" t="str">
        <f>[9]Mides!M2048</f>
        <v>X</v>
      </c>
      <c r="O2057" s="96">
        <f t="shared" si="28"/>
        <v>0</v>
      </c>
      <c r="P2057" s="96" t="str">
        <f>[9]Mides!R2048</f>
        <v>Guatemala</v>
      </c>
      <c r="Q2057" s="96" t="str">
        <f>[9]Mides!S2048</f>
        <v>Guatemala</v>
      </c>
    </row>
    <row r="2058" spans="2:17" ht="15" thickBot="1" x14ac:dyDescent="0.35">
      <c r="B2058" s="92" t="str">
        <f>[9]Mides!E2049</f>
        <v>Jeferson</v>
      </c>
      <c r="C2058" s="93" t="str">
        <f>[9]Mides!D2049</f>
        <v>Juracán</v>
      </c>
      <c r="D2058" s="94" t="str">
        <f>IF([9]Mides!F2049=1,"X"," ")</f>
        <v xml:space="preserve"> </v>
      </c>
      <c r="E2058" s="94" t="str">
        <f>IF([9]Mides!F2049=2,"X"," ")</f>
        <v>X</v>
      </c>
      <c r="F2058" s="95">
        <f>[9]Mides!B2049</f>
        <v>0</v>
      </c>
      <c r="G2058" s="94" t="str">
        <f>IF(AND([9]Mides!H2049&gt;=1,[9]Mides!H2049&lt;=14),"X"," ")</f>
        <v>X</v>
      </c>
      <c r="H2058" s="94" t="str">
        <f>IF(AND([9]Mides!H2049&gt;=14,[9]Mides!H2049&lt;=30),"X"," ")</f>
        <v xml:space="preserve"> </v>
      </c>
      <c r="I2058" s="94" t="str">
        <f>IF(AND([9]Mides!H2049&gt;=31,[9]Mides!H2049&lt;=60),"X","  ")</f>
        <v xml:space="preserve">  </v>
      </c>
      <c r="J2058" s="94" t="str">
        <f>IF([9]Mides!H2049&gt;60,"X", "  ")</f>
        <v xml:space="preserve">  </v>
      </c>
      <c r="K2058" s="96">
        <f>[9]Mides!N2049</f>
        <v>0</v>
      </c>
      <c r="L2058" s="96">
        <f>[9]Mides!K2049</f>
        <v>0</v>
      </c>
      <c r="M2058" s="96">
        <f>[9]Mides!L2049</f>
        <v>0</v>
      </c>
      <c r="N2058" s="96" t="str">
        <f>[9]Mides!M2049</f>
        <v>X</v>
      </c>
      <c r="O2058" s="96">
        <f t="shared" si="28"/>
        <v>0</v>
      </c>
      <c r="P2058" s="96" t="str">
        <f>[9]Mides!R2049</f>
        <v>Guatemala</v>
      </c>
      <c r="Q2058" s="96" t="str">
        <f>[9]Mides!S2049</f>
        <v>Guatemala</v>
      </c>
    </row>
    <row r="2059" spans="2:17" ht="15" thickBot="1" x14ac:dyDescent="0.35">
      <c r="B2059" s="92" t="str">
        <f>[9]Mides!E2050</f>
        <v>Ericka</v>
      </c>
      <c r="C2059" s="93" t="str">
        <f>[9]Mides!D2050</f>
        <v>Morataya</v>
      </c>
      <c r="D2059" s="94" t="str">
        <f>IF([9]Mides!F2050=1,"X"," ")</f>
        <v>X</v>
      </c>
      <c r="E2059" s="94" t="str">
        <f>IF([9]Mides!F2050=2,"X"," ")</f>
        <v xml:space="preserve"> </v>
      </c>
      <c r="F2059" s="95">
        <f>[9]Mides!B2050</f>
        <v>0</v>
      </c>
      <c r="G2059" s="94" t="str">
        <f>IF(AND([9]Mides!H2050&gt;=1,[9]Mides!H2050&lt;=14),"X"," ")</f>
        <v>X</v>
      </c>
      <c r="H2059" s="94" t="str">
        <f>IF(AND([9]Mides!H2050&gt;=14,[9]Mides!H2050&lt;=30),"X"," ")</f>
        <v xml:space="preserve"> </v>
      </c>
      <c r="I2059" s="94" t="str">
        <f>IF(AND([9]Mides!H2050&gt;=31,[9]Mides!H2050&lt;=60),"X","  ")</f>
        <v xml:space="preserve">  </v>
      </c>
      <c r="J2059" s="94" t="str">
        <f>IF([9]Mides!H2050&gt;60,"X", "  ")</f>
        <v xml:space="preserve">  </v>
      </c>
      <c r="K2059" s="96">
        <f>[9]Mides!N2050</f>
        <v>0</v>
      </c>
      <c r="L2059" s="96">
        <f>[9]Mides!K2050</f>
        <v>0</v>
      </c>
      <c r="M2059" s="96">
        <f>[9]Mides!L2050</f>
        <v>0</v>
      </c>
      <c r="N2059" s="96" t="str">
        <f>[9]Mides!M2050</f>
        <v>X</v>
      </c>
      <c r="O2059" s="96">
        <f t="shared" si="28"/>
        <v>0</v>
      </c>
      <c r="P2059" s="96" t="str">
        <f>[9]Mides!R2050</f>
        <v>Guatemala</v>
      </c>
      <c r="Q2059" s="96" t="str">
        <f>[9]Mides!S2050</f>
        <v>Guatemala</v>
      </c>
    </row>
    <row r="2060" spans="2:17" ht="15" thickBot="1" x14ac:dyDescent="0.35">
      <c r="B2060" s="92" t="str">
        <f>[9]Mides!E2051</f>
        <v>Ever</v>
      </c>
      <c r="C2060" s="93" t="str">
        <f>[9]Mides!D2051</f>
        <v>Godoy</v>
      </c>
      <c r="D2060" s="94" t="str">
        <f>IF([9]Mides!F2051=1,"X"," ")</f>
        <v xml:space="preserve"> </v>
      </c>
      <c r="E2060" s="94" t="str">
        <f>IF([9]Mides!F2051=2,"X"," ")</f>
        <v>X</v>
      </c>
      <c r="F2060" s="95">
        <f>[9]Mides!B2051</f>
        <v>0</v>
      </c>
      <c r="G2060" s="94" t="str">
        <f>IF(AND([9]Mides!H2051&gt;=1,[9]Mides!H2051&lt;=14),"X"," ")</f>
        <v>X</v>
      </c>
      <c r="H2060" s="94" t="str">
        <f>IF(AND([9]Mides!H2051&gt;=14,[9]Mides!H2051&lt;=30),"X"," ")</f>
        <v xml:space="preserve"> </v>
      </c>
      <c r="I2060" s="94" t="str">
        <f>IF(AND([9]Mides!H2051&gt;=31,[9]Mides!H2051&lt;=60),"X","  ")</f>
        <v xml:space="preserve">  </v>
      </c>
      <c r="J2060" s="94" t="str">
        <f>IF([9]Mides!H2051&gt;60,"X", "  ")</f>
        <v xml:space="preserve">  </v>
      </c>
      <c r="K2060" s="96">
        <f>[9]Mides!N2051</f>
        <v>0</v>
      </c>
      <c r="L2060" s="96">
        <f>[9]Mides!K2051</f>
        <v>0</v>
      </c>
      <c r="M2060" s="96">
        <f>[9]Mides!L2051</f>
        <v>0</v>
      </c>
      <c r="N2060" s="96" t="str">
        <f>[9]Mides!M2051</f>
        <v>X</v>
      </c>
      <c r="O2060" s="96">
        <f t="shared" si="28"/>
        <v>0</v>
      </c>
      <c r="P2060" s="96" t="str">
        <f>[9]Mides!R2051</f>
        <v>Guatemala</v>
      </c>
      <c r="Q2060" s="96" t="str">
        <f>[9]Mides!S2051</f>
        <v>Guatemala</v>
      </c>
    </row>
    <row r="2061" spans="2:17" ht="15" thickBot="1" x14ac:dyDescent="0.35">
      <c r="B2061" s="92" t="str">
        <f>[9]Mides!E2052</f>
        <v>Pedro</v>
      </c>
      <c r="C2061" s="93" t="str">
        <f>[9]Mides!D2052</f>
        <v>Corio</v>
      </c>
      <c r="D2061" s="94" t="str">
        <f>IF([9]Mides!F2052=1,"X"," ")</f>
        <v xml:space="preserve"> </v>
      </c>
      <c r="E2061" s="94" t="str">
        <f>IF([9]Mides!F2052=2,"X"," ")</f>
        <v>X</v>
      </c>
      <c r="F2061" s="95">
        <f>[9]Mides!B2052</f>
        <v>0</v>
      </c>
      <c r="G2061" s="94" t="str">
        <f>IF(AND([9]Mides!H2052&gt;=1,[9]Mides!H2052&lt;=14),"X"," ")</f>
        <v>X</v>
      </c>
      <c r="H2061" s="94" t="str">
        <f>IF(AND([9]Mides!H2052&gt;=14,[9]Mides!H2052&lt;=30),"X"," ")</f>
        <v xml:space="preserve"> </v>
      </c>
      <c r="I2061" s="94" t="str">
        <f>IF(AND([9]Mides!H2052&gt;=31,[9]Mides!H2052&lt;=60),"X","  ")</f>
        <v xml:space="preserve">  </v>
      </c>
      <c r="J2061" s="94" t="str">
        <f>IF([9]Mides!H2052&gt;60,"X", "  ")</f>
        <v xml:space="preserve">  </v>
      </c>
      <c r="K2061" s="96">
        <f>[9]Mides!N2052</f>
        <v>0</v>
      </c>
      <c r="L2061" s="96">
        <f>[9]Mides!K2052</f>
        <v>0</v>
      </c>
      <c r="M2061" s="96">
        <f>[9]Mides!L2052</f>
        <v>0</v>
      </c>
      <c r="N2061" s="96" t="str">
        <f>[9]Mides!M2052</f>
        <v>X</v>
      </c>
      <c r="O2061" s="96">
        <f t="shared" si="28"/>
        <v>0</v>
      </c>
      <c r="P2061" s="96" t="str">
        <f>[9]Mides!R2052</f>
        <v>Guatemala</v>
      </c>
      <c r="Q2061" s="96" t="str">
        <f>[9]Mides!S2052</f>
        <v>Guatemala</v>
      </c>
    </row>
    <row r="2062" spans="2:17" ht="15" thickBot="1" x14ac:dyDescent="0.35">
      <c r="B2062" s="92" t="str">
        <f>[9]Mides!E2053</f>
        <v>Nelly</v>
      </c>
      <c r="C2062" s="93" t="str">
        <f>[9]Mides!D2053</f>
        <v>Veliz</v>
      </c>
      <c r="D2062" s="94" t="str">
        <f>IF([9]Mides!F2053=1,"X"," ")</f>
        <v>X</v>
      </c>
      <c r="E2062" s="94" t="str">
        <f>IF([9]Mides!F2053=2,"X"," ")</f>
        <v xml:space="preserve"> </v>
      </c>
      <c r="F2062" s="95">
        <f>[9]Mides!B2053</f>
        <v>3002511730101</v>
      </c>
      <c r="G2062" s="94" t="str">
        <f>IF(AND([9]Mides!H2053&gt;=1,[9]Mides!H2053&lt;=14),"X"," ")</f>
        <v xml:space="preserve"> </v>
      </c>
      <c r="H2062" s="94" t="str">
        <f>IF(AND([9]Mides!H2053&gt;=14,[9]Mides!H2053&lt;=30),"X"," ")</f>
        <v>X</v>
      </c>
      <c r="I2062" s="94" t="str">
        <f>IF(AND([9]Mides!H2053&gt;=31,[9]Mides!H2053&lt;=60),"X","  ")</f>
        <v xml:space="preserve">  </v>
      </c>
      <c r="J2062" s="94" t="str">
        <f>IF([9]Mides!H2053&gt;60,"X", "  ")</f>
        <v xml:space="preserve">  </v>
      </c>
      <c r="K2062" s="96">
        <f>[9]Mides!N2053</f>
        <v>0</v>
      </c>
      <c r="L2062" s="96">
        <f>[9]Mides!K2053</f>
        <v>0</v>
      </c>
      <c r="M2062" s="96">
        <f>[9]Mides!L2053</f>
        <v>0</v>
      </c>
      <c r="N2062" s="96" t="str">
        <f>[9]Mides!M2053</f>
        <v>X</v>
      </c>
      <c r="O2062" s="96">
        <f t="shared" si="28"/>
        <v>0</v>
      </c>
      <c r="P2062" s="96" t="str">
        <f>[9]Mides!R2053</f>
        <v>Guatemala</v>
      </c>
      <c r="Q2062" s="96" t="str">
        <f>[9]Mides!S2053</f>
        <v>Guatemala</v>
      </c>
    </row>
    <row r="2063" spans="2:17" ht="15" thickBot="1" x14ac:dyDescent="0.35">
      <c r="B2063" s="92" t="str">
        <f>[9]Mides!E2054</f>
        <v>Anderson</v>
      </c>
      <c r="C2063" s="93" t="str">
        <f>[9]Mides!D2054</f>
        <v>Elias</v>
      </c>
      <c r="D2063" s="94" t="str">
        <f>IF([9]Mides!F2054=1,"X"," ")</f>
        <v xml:space="preserve"> </v>
      </c>
      <c r="E2063" s="94" t="str">
        <f>IF([9]Mides!F2054=2,"X"," ")</f>
        <v>X</v>
      </c>
      <c r="F2063" s="95">
        <f>[9]Mides!B2054</f>
        <v>3003575400101</v>
      </c>
      <c r="G2063" s="94" t="str">
        <f>IF(AND([9]Mides!H2054&gt;=1,[9]Mides!H2054&lt;=14),"X"," ")</f>
        <v xml:space="preserve"> </v>
      </c>
      <c r="H2063" s="94" t="str">
        <f>IF(AND([9]Mides!H2054&gt;=14,[9]Mides!H2054&lt;=30),"X"," ")</f>
        <v>X</v>
      </c>
      <c r="I2063" s="94" t="str">
        <f>IF(AND([9]Mides!H2054&gt;=31,[9]Mides!H2054&lt;=60),"X","  ")</f>
        <v xml:space="preserve">  </v>
      </c>
      <c r="J2063" s="94" t="str">
        <f>IF([9]Mides!H2054&gt;60,"X", "  ")</f>
        <v xml:space="preserve">  </v>
      </c>
      <c r="K2063" s="96">
        <f>[9]Mides!N2054</f>
        <v>0</v>
      </c>
      <c r="L2063" s="96">
        <f>[9]Mides!K2054</f>
        <v>0</v>
      </c>
      <c r="M2063" s="96">
        <f>[9]Mides!L2054</f>
        <v>0</v>
      </c>
      <c r="N2063" s="96" t="str">
        <f>[9]Mides!M2054</f>
        <v>X</v>
      </c>
      <c r="O2063" s="96">
        <f t="shared" si="28"/>
        <v>0</v>
      </c>
      <c r="P2063" s="96" t="str">
        <f>[9]Mides!R2054</f>
        <v>Guatemala</v>
      </c>
      <c r="Q2063" s="96" t="str">
        <f>[9]Mides!S2054</f>
        <v>Guatemala</v>
      </c>
    </row>
    <row r="2064" spans="2:17" ht="15" thickBot="1" x14ac:dyDescent="0.35">
      <c r="B2064" s="92" t="str">
        <f>[9]Mides!E2055</f>
        <v>Kevin</v>
      </c>
      <c r="C2064" s="93" t="str">
        <f>[9]Mides!D2055</f>
        <v>Pérez</v>
      </c>
      <c r="D2064" s="94" t="str">
        <f>IF([9]Mides!F2055=1,"X"," ")</f>
        <v xml:space="preserve"> </v>
      </c>
      <c r="E2064" s="94" t="str">
        <f>IF([9]Mides!F2055=2,"X"," ")</f>
        <v>X</v>
      </c>
      <c r="F2064" s="95">
        <f>[9]Mides!B2055</f>
        <v>0</v>
      </c>
      <c r="G2064" s="94" t="str">
        <f>IF(AND([9]Mides!H2055&gt;=1,[9]Mides!H2055&lt;=14),"X"," ")</f>
        <v xml:space="preserve"> </v>
      </c>
      <c r="H2064" s="94" t="str">
        <f>IF(AND([9]Mides!H2055&gt;=14,[9]Mides!H2055&lt;=30),"X"," ")</f>
        <v>X</v>
      </c>
      <c r="I2064" s="94" t="str">
        <f>IF(AND([9]Mides!H2055&gt;=31,[9]Mides!H2055&lt;=60),"X","  ")</f>
        <v xml:space="preserve">  </v>
      </c>
      <c r="J2064" s="94" t="str">
        <f>IF([9]Mides!H2055&gt;60,"X", "  ")</f>
        <v xml:space="preserve">  </v>
      </c>
      <c r="K2064" s="96">
        <f>[9]Mides!N2055</f>
        <v>0</v>
      </c>
      <c r="L2064" s="96">
        <f>[9]Mides!K2055</f>
        <v>0</v>
      </c>
      <c r="M2064" s="96">
        <f>[9]Mides!L2055</f>
        <v>0</v>
      </c>
      <c r="N2064" s="96" t="str">
        <f>[9]Mides!M2055</f>
        <v>X</v>
      </c>
      <c r="O2064" s="96">
        <f t="shared" si="28"/>
        <v>0</v>
      </c>
      <c r="P2064" s="96" t="str">
        <f>[9]Mides!R2055</f>
        <v>Guatemala</v>
      </c>
      <c r="Q2064" s="96" t="str">
        <f>[9]Mides!S2055</f>
        <v>Guatemala</v>
      </c>
    </row>
    <row r="2065" spans="2:17" ht="15" thickBot="1" x14ac:dyDescent="0.35">
      <c r="B2065" s="92" t="str">
        <f>[9]Mides!E2056</f>
        <v>Pablo</v>
      </c>
      <c r="C2065" s="93" t="str">
        <f>[9]Mides!D2056</f>
        <v>Hernández</v>
      </c>
      <c r="D2065" s="94" t="str">
        <f>IF([9]Mides!F2056=1,"X"," ")</f>
        <v xml:space="preserve"> </v>
      </c>
      <c r="E2065" s="94" t="str">
        <f>IF([9]Mides!F2056=2,"X"," ")</f>
        <v>X</v>
      </c>
      <c r="F2065" s="95">
        <f>[9]Mides!B2056</f>
        <v>0</v>
      </c>
      <c r="G2065" s="94" t="str">
        <f>IF(AND([9]Mides!H2056&gt;=1,[9]Mides!H2056&lt;=14),"X"," ")</f>
        <v xml:space="preserve"> </v>
      </c>
      <c r="H2065" s="94" t="str">
        <f>IF(AND([9]Mides!H2056&gt;=14,[9]Mides!H2056&lt;=30),"X"," ")</f>
        <v>X</v>
      </c>
      <c r="I2065" s="94" t="str">
        <f>IF(AND([9]Mides!H2056&gt;=31,[9]Mides!H2056&lt;=60),"X","  ")</f>
        <v xml:space="preserve">  </v>
      </c>
      <c r="J2065" s="94" t="str">
        <f>IF([9]Mides!H2056&gt;60,"X", "  ")</f>
        <v xml:space="preserve">  </v>
      </c>
      <c r="K2065" s="96">
        <f>[9]Mides!N2056</f>
        <v>0</v>
      </c>
      <c r="L2065" s="96">
        <f>[9]Mides!K2056</f>
        <v>0</v>
      </c>
      <c r="M2065" s="96">
        <f>[9]Mides!L2056</f>
        <v>0</v>
      </c>
      <c r="N2065" s="96" t="str">
        <f>[9]Mides!M2056</f>
        <v>X</v>
      </c>
      <c r="O2065" s="96">
        <f t="shared" si="28"/>
        <v>0</v>
      </c>
      <c r="P2065" s="96" t="str">
        <f>[9]Mides!R2056</f>
        <v>Guatemala</v>
      </c>
      <c r="Q2065" s="96" t="str">
        <f>[9]Mides!S2056</f>
        <v>Guatemala</v>
      </c>
    </row>
    <row r="2066" spans="2:17" ht="15" thickBot="1" x14ac:dyDescent="0.35">
      <c r="B2066" s="92" t="str">
        <f>[9]Mides!E2057</f>
        <v>Jonathan</v>
      </c>
      <c r="C2066" s="93" t="str">
        <f>[9]Mides!D2057</f>
        <v>Chun</v>
      </c>
      <c r="D2066" s="94" t="str">
        <f>IF([9]Mides!F2057=1,"X"," ")</f>
        <v xml:space="preserve"> </v>
      </c>
      <c r="E2066" s="94" t="str">
        <f>IF([9]Mides!F2057=2,"X"," ")</f>
        <v>X</v>
      </c>
      <c r="F2066" s="95">
        <f>[9]Mides!B2057</f>
        <v>0</v>
      </c>
      <c r="G2066" s="94" t="str">
        <f>IF(AND([9]Mides!H2057&gt;=1,[9]Mides!H2057&lt;=14),"X"," ")</f>
        <v xml:space="preserve"> </v>
      </c>
      <c r="H2066" s="94" t="str">
        <f>IF(AND([9]Mides!H2057&gt;=14,[9]Mides!H2057&lt;=30),"X"," ")</f>
        <v>X</v>
      </c>
      <c r="I2066" s="94" t="str">
        <f>IF(AND([9]Mides!H2057&gt;=31,[9]Mides!H2057&lt;=60),"X","  ")</f>
        <v xml:space="preserve">  </v>
      </c>
      <c r="J2066" s="94" t="str">
        <f>IF([9]Mides!H2057&gt;60,"X", "  ")</f>
        <v xml:space="preserve">  </v>
      </c>
      <c r="K2066" s="96">
        <f>[9]Mides!N2057</f>
        <v>0</v>
      </c>
      <c r="L2066" s="96">
        <f>[9]Mides!K2057</f>
        <v>0</v>
      </c>
      <c r="M2066" s="96">
        <f>[9]Mides!L2057</f>
        <v>0</v>
      </c>
      <c r="N2066" s="96" t="str">
        <f>[9]Mides!M2057</f>
        <v>X</v>
      </c>
      <c r="O2066" s="96">
        <f t="shared" si="28"/>
        <v>0</v>
      </c>
      <c r="P2066" s="96" t="str">
        <f>[9]Mides!R2057</f>
        <v>Guatemala</v>
      </c>
      <c r="Q2066" s="96" t="str">
        <f>[9]Mides!S2057</f>
        <v>Guatemala</v>
      </c>
    </row>
    <row r="2067" spans="2:17" ht="15" thickBot="1" x14ac:dyDescent="0.35">
      <c r="B2067" s="92" t="str">
        <f>[9]Mides!E2058</f>
        <v>Cristian</v>
      </c>
      <c r="C2067" s="93" t="str">
        <f>[9]Mides!D2058</f>
        <v>Tzima</v>
      </c>
      <c r="D2067" s="94" t="str">
        <f>IF([9]Mides!F2058=1,"X"," ")</f>
        <v xml:space="preserve"> </v>
      </c>
      <c r="E2067" s="94" t="str">
        <f>IF([9]Mides!F2058=2,"X"," ")</f>
        <v>X</v>
      </c>
      <c r="F2067" s="95">
        <f>[9]Mides!B2058</f>
        <v>0</v>
      </c>
      <c r="G2067" s="94" t="str">
        <f>IF(AND([9]Mides!H2058&gt;=1,[9]Mides!H2058&lt;=14),"X"," ")</f>
        <v xml:space="preserve"> </v>
      </c>
      <c r="H2067" s="94" t="str">
        <f>IF(AND([9]Mides!H2058&gt;=14,[9]Mides!H2058&lt;=30),"X"," ")</f>
        <v>X</v>
      </c>
      <c r="I2067" s="94" t="str">
        <f>IF(AND([9]Mides!H2058&gt;=31,[9]Mides!H2058&lt;=60),"X","  ")</f>
        <v xml:space="preserve">  </v>
      </c>
      <c r="J2067" s="94" t="str">
        <f>IF([9]Mides!H2058&gt;60,"X", "  ")</f>
        <v xml:space="preserve">  </v>
      </c>
      <c r="K2067" s="96">
        <f>[9]Mides!N2058</f>
        <v>0</v>
      </c>
      <c r="L2067" s="96">
        <f>[9]Mides!K2058</f>
        <v>0</v>
      </c>
      <c r="M2067" s="96">
        <f>[9]Mides!L2058</f>
        <v>0</v>
      </c>
      <c r="N2067" s="96" t="str">
        <f>[9]Mides!M2058</f>
        <v>X</v>
      </c>
      <c r="O2067" s="96">
        <f t="shared" si="28"/>
        <v>0</v>
      </c>
      <c r="P2067" s="96" t="str">
        <f>[9]Mides!R2058</f>
        <v>Guatemala</v>
      </c>
      <c r="Q2067" s="96" t="str">
        <f>[9]Mides!S2058</f>
        <v>Guatemala</v>
      </c>
    </row>
    <row r="2068" spans="2:17" ht="15" thickBot="1" x14ac:dyDescent="0.35">
      <c r="B2068" s="92" t="str">
        <f>[9]Mides!E2059</f>
        <v>William</v>
      </c>
      <c r="C2068" s="93" t="str">
        <f>[9]Mides!D2059</f>
        <v>Aguilar</v>
      </c>
      <c r="D2068" s="94" t="str">
        <f>IF([9]Mides!F2059=1,"X"," ")</f>
        <v xml:space="preserve"> </v>
      </c>
      <c r="E2068" s="94" t="str">
        <f>IF([9]Mides!F2059=2,"X"," ")</f>
        <v>X</v>
      </c>
      <c r="F2068" s="95">
        <f>[9]Mides!B2059</f>
        <v>0</v>
      </c>
      <c r="G2068" s="94" t="str">
        <f>IF(AND([9]Mides!H2059&gt;=1,[9]Mides!H2059&lt;=14),"X"," ")</f>
        <v xml:space="preserve"> </v>
      </c>
      <c r="H2068" s="94" t="str">
        <f>IF(AND([9]Mides!H2059&gt;=14,[9]Mides!H2059&lt;=30),"X"," ")</f>
        <v>X</v>
      </c>
      <c r="I2068" s="94" t="str">
        <f>IF(AND([9]Mides!H2059&gt;=31,[9]Mides!H2059&lt;=60),"X","  ")</f>
        <v xml:space="preserve">  </v>
      </c>
      <c r="J2068" s="94" t="str">
        <f>IF([9]Mides!H2059&gt;60,"X", "  ")</f>
        <v xml:space="preserve">  </v>
      </c>
      <c r="K2068" s="96">
        <f>[9]Mides!N2059</f>
        <v>0</v>
      </c>
      <c r="L2068" s="96">
        <f>[9]Mides!K2059</f>
        <v>0</v>
      </c>
      <c r="M2068" s="96">
        <f>[9]Mides!L2059</f>
        <v>0</v>
      </c>
      <c r="N2068" s="96" t="str">
        <f>[9]Mides!M2059</f>
        <v>X</v>
      </c>
      <c r="O2068" s="96">
        <f t="shared" si="28"/>
        <v>0</v>
      </c>
      <c r="P2068" s="96" t="str">
        <f>[9]Mides!R2059</f>
        <v>Guatemala</v>
      </c>
      <c r="Q2068" s="96" t="str">
        <f>[9]Mides!S2059</f>
        <v>Guatemala</v>
      </c>
    </row>
    <row r="2069" spans="2:17" ht="15" thickBot="1" x14ac:dyDescent="0.35">
      <c r="B2069" s="92" t="str">
        <f>[9]Mides!E2060</f>
        <v>Esteban</v>
      </c>
      <c r="C2069" s="93" t="str">
        <f>[9]Mides!D2060</f>
        <v>Lic</v>
      </c>
      <c r="D2069" s="94" t="str">
        <f>IF([9]Mides!F2060=1,"X"," ")</f>
        <v xml:space="preserve"> </v>
      </c>
      <c r="E2069" s="94" t="str">
        <f>IF([9]Mides!F2060=2,"X"," ")</f>
        <v>X</v>
      </c>
      <c r="F2069" s="95">
        <f>[9]Mides!B2060</f>
        <v>0</v>
      </c>
      <c r="G2069" s="94" t="str">
        <f>IF(AND([9]Mides!H2060&gt;=1,[9]Mides!H2060&lt;=14),"X"," ")</f>
        <v xml:space="preserve"> </v>
      </c>
      <c r="H2069" s="94" t="str">
        <f>IF(AND([9]Mides!H2060&gt;=14,[9]Mides!H2060&lt;=30),"X"," ")</f>
        <v>X</v>
      </c>
      <c r="I2069" s="94" t="str">
        <f>IF(AND([9]Mides!H2060&gt;=31,[9]Mides!H2060&lt;=60),"X","  ")</f>
        <v xml:space="preserve">  </v>
      </c>
      <c r="J2069" s="94" t="str">
        <f>IF([9]Mides!H2060&gt;60,"X", "  ")</f>
        <v xml:space="preserve">  </v>
      </c>
      <c r="K2069" s="96">
        <f>[9]Mides!N2060</f>
        <v>0</v>
      </c>
      <c r="L2069" s="96">
        <f>[9]Mides!K2060</f>
        <v>0</v>
      </c>
      <c r="M2069" s="96">
        <f>[9]Mides!L2060</f>
        <v>0</v>
      </c>
      <c r="N2069" s="96" t="str">
        <f>[9]Mides!M2060</f>
        <v>X</v>
      </c>
      <c r="O2069" s="96">
        <f t="shared" si="28"/>
        <v>0</v>
      </c>
      <c r="P2069" s="96" t="str">
        <f>[9]Mides!R2060</f>
        <v>Guatemala</v>
      </c>
      <c r="Q2069" s="96" t="str">
        <f>[9]Mides!S2060</f>
        <v>Guatemala</v>
      </c>
    </row>
    <row r="2070" spans="2:17" ht="15" thickBot="1" x14ac:dyDescent="0.35">
      <c r="B2070" s="92" t="str">
        <f>[9]Mides!E2061</f>
        <v>Jennifer</v>
      </c>
      <c r="C2070" s="93" t="str">
        <f>[9]Mides!D2061</f>
        <v>Jocuol</v>
      </c>
      <c r="D2070" s="94" t="str">
        <f>IF([9]Mides!F2061=1,"X"," ")</f>
        <v>X</v>
      </c>
      <c r="E2070" s="94" t="str">
        <f>IF([9]Mides!F2061=2,"X"," ")</f>
        <v xml:space="preserve"> </v>
      </c>
      <c r="F2070" s="95">
        <f>[9]Mides!B2061</f>
        <v>0</v>
      </c>
      <c r="G2070" s="94" t="str">
        <f>IF(AND([9]Mides!H2061&gt;=1,[9]Mides!H2061&lt;=14),"X"," ")</f>
        <v xml:space="preserve"> </v>
      </c>
      <c r="H2070" s="94" t="str">
        <f>IF(AND([9]Mides!H2061&gt;=14,[9]Mides!H2061&lt;=30),"X"," ")</f>
        <v>X</v>
      </c>
      <c r="I2070" s="94" t="str">
        <f>IF(AND([9]Mides!H2061&gt;=31,[9]Mides!H2061&lt;=60),"X","  ")</f>
        <v xml:space="preserve">  </v>
      </c>
      <c r="J2070" s="94" t="str">
        <f>IF([9]Mides!H2061&gt;60,"X", "  ")</f>
        <v xml:space="preserve">  </v>
      </c>
      <c r="K2070" s="96">
        <f>[9]Mides!N2061</f>
        <v>0</v>
      </c>
      <c r="L2070" s="96">
        <f>[9]Mides!K2061</f>
        <v>0</v>
      </c>
      <c r="M2070" s="96">
        <f>[9]Mides!L2061</f>
        <v>0</v>
      </c>
      <c r="N2070" s="96" t="str">
        <f>[9]Mides!M2061</f>
        <v>X</v>
      </c>
      <c r="O2070" s="96">
        <f t="shared" si="28"/>
        <v>0</v>
      </c>
      <c r="P2070" s="96" t="str">
        <f>[9]Mides!R2061</f>
        <v>Guatemala</v>
      </c>
      <c r="Q2070" s="96" t="str">
        <f>[9]Mides!S2061</f>
        <v>Guatemala</v>
      </c>
    </row>
    <row r="2071" spans="2:17" ht="15" thickBot="1" x14ac:dyDescent="0.35">
      <c r="B2071" s="92" t="str">
        <f>[9]Mides!E2062</f>
        <v>Abner</v>
      </c>
      <c r="C2071" s="93" t="str">
        <f>[9]Mides!D2062</f>
        <v>Medrano</v>
      </c>
      <c r="D2071" s="94" t="str">
        <f>IF([9]Mides!F2062=1,"X"," ")</f>
        <v xml:space="preserve"> </v>
      </c>
      <c r="E2071" s="94" t="str">
        <f>IF([9]Mides!F2062=2,"X"," ")</f>
        <v>X</v>
      </c>
      <c r="F2071" s="95">
        <f>[9]Mides!B2062</f>
        <v>0</v>
      </c>
      <c r="G2071" s="94" t="str">
        <f>IF(AND([9]Mides!H2062&gt;=1,[9]Mides!H2062&lt;=14),"X"," ")</f>
        <v xml:space="preserve"> </v>
      </c>
      <c r="H2071" s="94" t="str">
        <f>IF(AND([9]Mides!H2062&gt;=14,[9]Mides!H2062&lt;=30),"X"," ")</f>
        <v>X</v>
      </c>
      <c r="I2071" s="94" t="str">
        <f>IF(AND([9]Mides!H2062&gt;=31,[9]Mides!H2062&lt;=60),"X","  ")</f>
        <v xml:space="preserve">  </v>
      </c>
      <c r="J2071" s="94" t="str">
        <f>IF([9]Mides!H2062&gt;60,"X", "  ")</f>
        <v xml:space="preserve">  </v>
      </c>
      <c r="K2071" s="96">
        <f>[9]Mides!N2062</f>
        <v>0</v>
      </c>
      <c r="L2071" s="96">
        <f>[9]Mides!K2062</f>
        <v>0</v>
      </c>
      <c r="M2071" s="96">
        <f>[9]Mides!L2062</f>
        <v>0</v>
      </c>
      <c r="N2071" s="96" t="str">
        <f>[9]Mides!M2062</f>
        <v>X</v>
      </c>
      <c r="O2071" s="96">
        <f t="shared" si="28"/>
        <v>0</v>
      </c>
      <c r="P2071" s="96" t="str">
        <f>[9]Mides!R2062</f>
        <v>Guatemala</v>
      </c>
      <c r="Q2071" s="96" t="str">
        <f>[9]Mides!S2062</f>
        <v>Guatemala</v>
      </c>
    </row>
    <row r="2072" spans="2:17" ht="15" thickBot="1" x14ac:dyDescent="0.35">
      <c r="B2072" s="92" t="str">
        <f>[9]Mides!E2063</f>
        <v>Kenneth</v>
      </c>
      <c r="C2072" s="93" t="str">
        <f>[9]Mides!D2063</f>
        <v>Mérida</v>
      </c>
      <c r="D2072" s="94" t="str">
        <f>IF([9]Mides!F2063=1,"X"," ")</f>
        <v xml:space="preserve"> </v>
      </c>
      <c r="E2072" s="94" t="str">
        <f>IF([9]Mides!F2063=2,"X"," ")</f>
        <v>X</v>
      </c>
      <c r="F2072" s="95">
        <f>[9]Mides!B2063</f>
        <v>0</v>
      </c>
      <c r="G2072" s="94" t="str">
        <f>IF(AND([9]Mides!H2063&gt;=1,[9]Mides!H2063&lt;=14),"X"," ")</f>
        <v>X</v>
      </c>
      <c r="H2072" s="94" t="str">
        <f>IF(AND([9]Mides!H2063&gt;=14,[9]Mides!H2063&lt;=30),"X"," ")</f>
        <v xml:space="preserve"> </v>
      </c>
      <c r="I2072" s="94" t="str">
        <f>IF(AND([9]Mides!H2063&gt;=31,[9]Mides!H2063&lt;=60),"X","  ")</f>
        <v xml:space="preserve">  </v>
      </c>
      <c r="J2072" s="94" t="str">
        <f>IF([9]Mides!H2063&gt;60,"X", "  ")</f>
        <v xml:space="preserve">  </v>
      </c>
      <c r="K2072" s="96">
        <f>[9]Mides!N2063</f>
        <v>0</v>
      </c>
      <c r="L2072" s="96">
        <f>[9]Mides!K2063</f>
        <v>0</v>
      </c>
      <c r="M2072" s="96">
        <f>[9]Mides!L2063</f>
        <v>0</v>
      </c>
      <c r="N2072" s="96" t="str">
        <f>[9]Mides!M2063</f>
        <v>X</v>
      </c>
      <c r="O2072" s="96">
        <f t="shared" si="28"/>
        <v>0</v>
      </c>
      <c r="P2072" s="96" t="str">
        <f>[9]Mides!R2063</f>
        <v>Guatemala</v>
      </c>
      <c r="Q2072" s="96" t="str">
        <f>[9]Mides!S2063</f>
        <v>Guatemala</v>
      </c>
    </row>
    <row r="2073" spans="2:17" ht="15" thickBot="1" x14ac:dyDescent="0.35">
      <c r="B2073" s="92" t="str">
        <f>[9]Mides!E2064</f>
        <v>Fredy</v>
      </c>
      <c r="C2073" s="93" t="str">
        <f>[9]Mides!D2064</f>
        <v>López</v>
      </c>
      <c r="D2073" s="94" t="str">
        <f>IF([9]Mides!F2064=1,"X"," ")</f>
        <v xml:space="preserve"> </v>
      </c>
      <c r="E2073" s="94" t="str">
        <f>IF([9]Mides!F2064=2,"X"," ")</f>
        <v>X</v>
      </c>
      <c r="F2073" s="95">
        <f>[9]Mides!B2064</f>
        <v>3532463790101</v>
      </c>
      <c r="G2073" s="94" t="str">
        <f>IF(AND([9]Mides!H2064&gt;=1,[9]Mides!H2064&lt;=14),"X"," ")</f>
        <v>X</v>
      </c>
      <c r="H2073" s="94" t="str">
        <f>IF(AND([9]Mides!H2064&gt;=14,[9]Mides!H2064&lt;=30),"X"," ")</f>
        <v xml:space="preserve"> </v>
      </c>
      <c r="I2073" s="94" t="str">
        <f>IF(AND([9]Mides!H2064&gt;=31,[9]Mides!H2064&lt;=60),"X","  ")</f>
        <v xml:space="preserve">  </v>
      </c>
      <c r="J2073" s="94" t="str">
        <f>IF([9]Mides!H2064&gt;60,"X", "  ")</f>
        <v xml:space="preserve">  </v>
      </c>
      <c r="K2073" s="96">
        <f>[9]Mides!N2064</f>
        <v>0</v>
      </c>
      <c r="L2073" s="96">
        <f>[9]Mides!K2064</f>
        <v>0</v>
      </c>
      <c r="M2073" s="96">
        <f>[9]Mides!L2064</f>
        <v>0</v>
      </c>
      <c r="N2073" s="96" t="str">
        <f>[9]Mides!M2064</f>
        <v>X</v>
      </c>
      <c r="O2073" s="96">
        <f t="shared" si="28"/>
        <v>0</v>
      </c>
      <c r="P2073" s="96" t="str">
        <f>[9]Mides!R2064</f>
        <v>Guatemala</v>
      </c>
      <c r="Q2073" s="96" t="str">
        <f>[9]Mides!S2064</f>
        <v>Guatemala</v>
      </c>
    </row>
    <row r="2074" spans="2:17" ht="15" thickBot="1" x14ac:dyDescent="0.35">
      <c r="B2074" s="92" t="str">
        <f>[9]Mides!E2065</f>
        <v>Fredderick</v>
      </c>
      <c r="C2074" s="93" t="str">
        <f>[9]Mides!D2065</f>
        <v>Ramírez</v>
      </c>
      <c r="D2074" s="94" t="str">
        <f>IF([9]Mides!F2065=1,"X"," ")</f>
        <v xml:space="preserve"> </v>
      </c>
      <c r="E2074" s="94" t="str">
        <f>IF([9]Mides!F2065=2,"X"," ")</f>
        <v>X</v>
      </c>
      <c r="F2074" s="95">
        <f>[9]Mides!B2065</f>
        <v>0</v>
      </c>
      <c r="G2074" s="94" t="str">
        <f>IF(AND([9]Mides!H2065&gt;=1,[9]Mides!H2065&lt;=14),"X"," ")</f>
        <v>X</v>
      </c>
      <c r="H2074" s="94" t="str">
        <f>IF(AND([9]Mides!H2065&gt;=14,[9]Mides!H2065&lt;=30),"X"," ")</f>
        <v xml:space="preserve"> </v>
      </c>
      <c r="I2074" s="94" t="str">
        <f>IF(AND([9]Mides!H2065&gt;=31,[9]Mides!H2065&lt;=60),"X","  ")</f>
        <v xml:space="preserve">  </v>
      </c>
      <c r="J2074" s="94" t="str">
        <f>IF([9]Mides!H2065&gt;60,"X", "  ")</f>
        <v xml:space="preserve">  </v>
      </c>
      <c r="K2074" s="96">
        <f>[9]Mides!N2065</f>
        <v>0</v>
      </c>
      <c r="L2074" s="96">
        <f>[9]Mides!K2065</f>
        <v>0</v>
      </c>
      <c r="M2074" s="96">
        <f>[9]Mides!L2065</f>
        <v>0</v>
      </c>
      <c r="N2074" s="96" t="str">
        <f>[9]Mides!M2065</f>
        <v>X</v>
      </c>
      <c r="O2074" s="96">
        <f t="shared" si="28"/>
        <v>0</v>
      </c>
      <c r="P2074" s="96" t="str">
        <f>[9]Mides!R2065</f>
        <v>Guatemala</v>
      </c>
      <c r="Q2074" s="96" t="str">
        <f>[9]Mides!S2065</f>
        <v>Guatemala</v>
      </c>
    </row>
    <row r="2075" spans="2:17" ht="15" thickBot="1" x14ac:dyDescent="0.35">
      <c r="B2075" s="92" t="str">
        <f>[9]Mides!E2066</f>
        <v>Claudia</v>
      </c>
      <c r="C2075" s="93" t="str">
        <f>[9]Mides!D2066</f>
        <v>Pérez</v>
      </c>
      <c r="D2075" s="94" t="str">
        <f>IF([9]Mides!F2066=1,"X"," ")</f>
        <v>X</v>
      </c>
      <c r="E2075" s="94" t="str">
        <f>IF([9]Mides!F2066=2,"X"," ")</f>
        <v xml:space="preserve"> </v>
      </c>
      <c r="F2075" s="95">
        <f>[9]Mides!B2066</f>
        <v>0</v>
      </c>
      <c r="G2075" s="94" t="str">
        <f>IF(AND([9]Mides!H2066&gt;=1,[9]Mides!H2066&lt;=14),"X"," ")</f>
        <v>X</v>
      </c>
      <c r="H2075" s="94" t="str">
        <f>IF(AND([9]Mides!H2066&gt;=14,[9]Mides!H2066&lt;=30),"X"," ")</f>
        <v xml:space="preserve"> </v>
      </c>
      <c r="I2075" s="94" t="str">
        <f>IF(AND([9]Mides!H2066&gt;=31,[9]Mides!H2066&lt;=60),"X","  ")</f>
        <v xml:space="preserve">  </v>
      </c>
      <c r="J2075" s="94" t="str">
        <f>IF([9]Mides!H2066&gt;60,"X", "  ")</f>
        <v xml:space="preserve">  </v>
      </c>
      <c r="K2075" s="96">
        <f>[9]Mides!N2066</f>
        <v>0</v>
      </c>
      <c r="L2075" s="96">
        <f>[9]Mides!K2066</f>
        <v>0</v>
      </c>
      <c r="M2075" s="96">
        <f>[9]Mides!L2066</f>
        <v>0</v>
      </c>
      <c r="N2075" s="96" t="str">
        <f>[9]Mides!M2066</f>
        <v>X</v>
      </c>
      <c r="O2075" s="96">
        <f t="shared" si="28"/>
        <v>0</v>
      </c>
      <c r="P2075" s="96" t="str">
        <f>[9]Mides!R2066</f>
        <v>Guatemala</v>
      </c>
      <c r="Q2075" s="96" t="str">
        <f>[9]Mides!S2066</f>
        <v>Guatemala</v>
      </c>
    </row>
    <row r="2076" spans="2:17" ht="15" thickBot="1" x14ac:dyDescent="0.35">
      <c r="B2076" s="92" t="str">
        <f>[9]Mides!E2067</f>
        <v>Ricardo</v>
      </c>
      <c r="C2076" s="93" t="str">
        <f>[9]Mides!D2067</f>
        <v>Pérez</v>
      </c>
      <c r="D2076" s="94" t="str">
        <f>IF([9]Mides!F2067=1,"X"," ")</f>
        <v xml:space="preserve"> </v>
      </c>
      <c r="E2076" s="94" t="str">
        <f>IF([9]Mides!F2067=2,"X"," ")</f>
        <v>X</v>
      </c>
      <c r="F2076" s="95">
        <f>[9]Mides!B2067</f>
        <v>0</v>
      </c>
      <c r="G2076" s="94" t="str">
        <f>IF(AND([9]Mides!H2067&gt;=1,[9]Mides!H2067&lt;=14),"X"," ")</f>
        <v>X</v>
      </c>
      <c r="H2076" s="94" t="str">
        <f>IF(AND([9]Mides!H2067&gt;=14,[9]Mides!H2067&lt;=30),"X"," ")</f>
        <v xml:space="preserve"> </v>
      </c>
      <c r="I2076" s="94" t="str">
        <f>IF(AND([9]Mides!H2067&gt;=31,[9]Mides!H2067&lt;=60),"X","  ")</f>
        <v xml:space="preserve">  </v>
      </c>
      <c r="J2076" s="94" t="str">
        <f>IF([9]Mides!H2067&gt;60,"X", "  ")</f>
        <v xml:space="preserve">  </v>
      </c>
      <c r="K2076" s="96">
        <f>[9]Mides!N2067</f>
        <v>0</v>
      </c>
      <c r="L2076" s="96">
        <f>[9]Mides!K2067</f>
        <v>0</v>
      </c>
      <c r="M2076" s="96">
        <f>[9]Mides!L2067</f>
        <v>0</v>
      </c>
      <c r="N2076" s="96" t="str">
        <f>[9]Mides!M2067</f>
        <v>X</v>
      </c>
      <c r="O2076" s="96">
        <f t="shared" si="28"/>
        <v>0</v>
      </c>
      <c r="P2076" s="96" t="str">
        <f>[9]Mides!R2067</f>
        <v>Guatemala</v>
      </c>
      <c r="Q2076" s="96" t="str">
        <f>[9]Mides!S2067</f>
        <v>Guatemala</v>
      </c>
    </row>
    <row r="2077" spans="2:17" ht="15" thickBot="1" x14ac:dyDescent="0.35">
      <c r="B2077" s="92" t="str">
        <f>[9]Mides!E2068</f>
        <v>Daniel</v>
      </c>
      <c r="C2077" s="93" t="str">
        <f>[9]Mides!D2068</f>
        <v>Pérez</v>
      </c>
      <c r="D2077" s="94" t="str">
        <f>IF([9]Mides!F2068=1,"X"," ")</f>
        <v xml:space="preserve"> </v>
      </c>
      <c r="E2077" s="94" t="str">
        <f>IF([9]Mides!F2068=2,"X"," ")</f>
        <v>X</v>
      </c>
      <c r="F2077" s="95">
        <f>[9]Mides!B2068</f>
        <v>2094049490101</v>
      </c>
      <c r="G2077" s="94" t="str">
        <f>IF(AND([9]Mides!H2068&gt;=1,[9]Mides!H2068&lt;=14),"X"," ")</f>
        <v>X</v>
      </c>
      <c r="H2077" s="94" t="str">
        <f>IF(AND([9]Mides!H2068&gt;=14,[9]Mides!H2068&lt;=30),"X"," ")</f>
        <v xml:space="preserve"> </v>
      </c>
      <c r="I2077" s="94" t="str">
        <f>IF(AND([9]Mides!H2068&gt;=31,[9]Mides!H2068&lt;=60),"X","  ")</f>
        <v xml:space="preserve">  </v>
      </c>
      <c r="J2077" s="94" t="str">
        <f>IF([9]Mides!H2068&gt;60,"X", "  ")</f>
        <v xml:space="preserve">  </v>
      </c>
      <c r="K2077" s="96">
        <f>[9]Mides!N2068</f>
        <v>0</v>
      </c>
      <c r="L2077" s="96">
        <f>[9]Mides!K2068</f>
        <v>0</v>
      </c>
      <c r="M2077" s="96">
        <f>[9]Mides!L2068</f>
        <v>0</v>
      </c>
      <c r="N2077" s="96" t="str">
        <f>[9]Mides!M2068</f>
        <v>X</v>
      </c>
      <c r="O2077" s="96">
        <f t="shared" si="28"/>
        <v>0</v>
      </c>
      <c r="P2077" s="96" t="str">
        <f>[9]Mides!R2068</f>
        <v>Guatemala</v>
      </c>
      <c r="Q2077" s="96" t="str">
        <f>[9]Mides!S2068</f>
        <v>Guatemala</v>
      </c>
    </row>
    <row r="2078" spans="2:17" ht="15" thickBot="1" x14ac:dyDescent="0.35">
      <c r="B2078" s="92" t="str">
        <f>[9]Mides!E2069</f>
        <v>Luis</v>
      </c>
      <c r="C2078" s="93" t="str">
        <f>[9]Mides!D2069</f>
        <v>Umul</v>
      </c>
      <c r="D2078" s="94" t="str">
        <f>IF([9]Mides!F2069=1,"X"," ")</f>
        <v xml:space="preserve"> </v>
      </c>
      <c r="E2078" s="94" t="str">
        <f>IF([9]Mides!F2069=2,"X"," ")</f>
        <v>X</v>
      </c>
      <c r="F2078" s="95">
        <f>[9]Mides!B2069</f>
        <v>0</v>
      </c>
      <c r="G2078" s="94" t="str">
        <f>IF(AND([9]Mides!H2069&gt;=1,[9]Mides!H2069&lt;=14),"X"," ")</f>
        <v>X</v>
      </c>
      <c r="H2078" s="94" t="str">
        <f>IF(AND([9]Mides!H2069&gt;=14,[9]Mides!H2069&lt;=30),"X"," ")</f>
        <v xml:space="preserve"> </v>
      </c>
      <c r="I2078" s="94" t="str">
        <f>IF(AND([9]Mides!H2069&gt;=31,[9]Mides!H2069&lt;=60),"X","  ")</f>
        <v xml:space="preserve">  </v>
      </c>
      <c r="J2078" s="94" t="str">
        <f>IF([9]Mides!H2069&gt;60,"X", "  ")</f>
        <v xml:space="preserve">  </v>
      </c>
      <c r="K2078" s="96">
        <f>[9]Mides!N2069</f>
        <v>0</v>
      </c>
      <c r="L2078" s="96">
        <f>[9]Mides!K2069</f>
        <v>0</v>
      </c>
      <c r="M2078" s="96">
        <f>[9]Mides!L2069</f>
        <v>0</v>
      </c>
      <c r="N2078" s="96" t="str">
        <f>[9]Mides!M2069</f>
        <v>X</v>
      </c>
      <c r="O2078" s="96">
        <f t="shared" si="28"/>
        <v>0</v>
      </c>
      <c r="P2078" s="96" t="str">
        <f>[9]Mides!R2069</f>
        <v>Guatemala</v>
      </c>
      <c r="Q2078" s="96" t="str">
        <f>[9]Mides!S2069</f>
        <v>Guatemala</v>
      </c>
    </row>
    <row r="2079" spans="2:17" ht="15" thickBot="1" x14ac:dyDescent="0.35">
      <c r="B2079" s="92" t="str">
        <f>[9]Mides!E2070</f>
        <v>Allison</v>
      </c>
      <c r="C2079" s="93" t="str">
        <f>[9]Mides!D2070</f>
        <v>Donis</v>
      </c>
      <c r="D2079" s="94" t="str">
        <f>IF([9]Mides!F2070=1,"X"," ")</f>
        <v xml:space="preserve"> </v>
      </c>
      <c r="E2079" s="94" t="str">
        <f>IF([9]Mides!F2070=2,"X"," ")</f>
        <v>X</v>
      </c>
      <c r="F2079" s="95">
        <f>[9]Mides!B2070</f>
        <v>3603234720101</v>
      </c>
      <c r="G2079" s="94" t="str">
        <f>IF(AND([9]Mides!H2070&gt;=1,[9]Mides!H2070&lt;=14),"X"," ")</f>
        <v>X</v>
      </c>
      <c r="H2079" s="94" t="str">
        <f>IF(AND([9]Mides!H2070&gt;=14,[9]Mides!H2070&lt;=30),"X"," ")</f>
        <v xml:space="preserve"> </v>
      </c>
      <c r="I2079" s="94" t="str">
        <f>IF(AND([9]Mides!H2070&gt;=31,[9]Mides!H2070&lt;=60),"X","  ")</f>
        <v xml:space="preserve">  </v>
      </c>
      <c r="J2079" s="94" t="str">
        <f>IF([9]Mides!H2070&gt;60,"X", "  ")</f>
        <v xml:space="preserve">  </v>
      </c>
      <c r="K2079" s="96">
        <f>[9]Mides!N2070</f>
        <v>0</v>
      </c>
      <c r="L2079" s="96">
        <f>[9]Mides!K2070</f>
        <v>0</v>
      </c>
      <c r="M2079" s="96">
        <f>[9]Mides!L2070</f>
        <v>0</v>
      </c>
      <c r="N2079" s="96" t="str">
        <f>[9]Mides!M2070</f>
        <v>X</v>
      </c>
      <c r="O2079" s="96">
        <f t="shared" si="28"/>
        <v>0</v>
      </c>
      <c r="P2079" s="96" t="str">
        <f>[9]Mides!R2070</f>
        <v>Guatemala</v>
      </c>
      <c r="Q2079" s="96" t="str">
        <f>[9]Mides!S2070</f>
        <v>Guatemala</v>
      </c>
    </row>
    <row r="2080" spans="2:17" ht="15" thickBot="1" x14ac:dyDescent="0.35">
      <c r="B2080" s="92" t="str">
        <f>[9]Mides!E2071</f>
        <v>Abner</v>
      </c>
      <c r="C2080" s="93" t="str">
        <f>[9]Mides!D2071</f>
        <v>Callejas</v>
      </c>
      <c r="D2080" s="94" t="str">
        <f>IF([9]Mides!F2071=1,"X"," ")</f>
        <v xml:space="preserve"> </v>
      </c>
      <c r="E2080" s="94" t="str">
        <f>IF([9]Mides!F2071=2,"X"," ")</f>
        <v>X</v>
      </c>
      <c r="F2080" s="95">
        <f>[9]Mides!B2071</f>
        <v>2084731300101</v>
      </c>
      <c r="G2080" s="94" t="str">
        <f>IF(AND([9]Mides!H2071&gt;=1,[9]Mides!H2071&lt;=14),"X"," ")</f>
        <v>X</v>
      </c>
      <c r="H2080" s="94" t="str">
        <f>IF(AND([9]Mides!H2071&gt;=14,[9]Mides!H2071&lt;=30),"X"," ")</f>
        <v xml:space="preserve"> </v>
      </c>
      <c r="I2080" s="94" t="str">
        <f>IF(AND([9]Mides!H2071&gt;=31,[9]Mides!H2071&lt;=60),"X","  ")</f>
        <v xml:space="preserve">  </v>
      </c>
      <c r="J2080" s="94" t="str">
        <f>IF([9]Mides!H2071&gt;60,"X", "  ")</f>
        <v xml:space="preserve">  </v>
      </c>
      <c r="K2080" s="96">
        <f>[9]Mides!N2071</f>
        <v>0</v>
      </c>
      <c r="L2080" s="96">
        <f>[9]Mides!K2071</f>
        <v>0</v>
      </c>
      <c r="M2080" s="96">
        <f>[9]Mides!L2071</f>
        <v>0</v>
      </c>
      <c r="N2080" s="96" t="str">
        <f>[9]Mides!M2071</f>
        <v>X</v>
      </c>
      <c r="O2080" s="96">
        <f t="shared" si="28"/>
        <v>0</v>
      </c>
      <c r="P2080" s="96" t="str">
        <f>[9]Mides!R2071</f>
        <v>Guatemala</v>
      </c>
      <c r="Q2080" s="96" t="str">
        <f>[9]Mides!S2071</f>
        <v>Guatemala</v>
      </c>
    </row>
    <row r="2081" spans="2:17" ht="15" thickBot="1" x14ac:dyDescent="0.35">
      <c r="B2081" s="92" t="str">
        <f>[9]Mides!E2072</f>
        <v>Joselyn</v>
      </c>
      <c r="C2081" s="93" t="str">
        <f>[9]Mides!D2072</f>
        <v>Donis</v>
      </c>
      <c r="D2081" s="94" t="str">
        <f>IF([9]Mides!F2072=1,"X"," ")</f>
        <v>X</v>
      </c>
      <c r="E2081" s="94" t="str">
        <f>IF([9]Mides!F2072=2,"X"," ")</f>
        <v xml:space="preserve"> </v>
      </c>
      <c r="F2081" s="95">
        <f>[9]Mides!B2072</f>
        <v>2035071420101</v>
      </c>
      <c r="G2081" s="94" t="str">
        <f>IF(AND([9]Mides!H2072&gt;=1,[9]Mides!H2072&lt;=14),"X"," ")</f>
        <v>X</v>
      </c>
      <c r="H2081" s="94" t="str">
        <f>IF(AND([9]Mides!H2072&gt;=14,[9]Mides!H2072&lt;=30),"X"," ")</f>
        <v xml:space="preserve"> </v>
      </c>
      <c r="I2081" s="94" t="str">
        <f>IF(AND([9]Mides!H2072&gt;=31,[9]Mides!H2072&lt;=60),"X","  ")</f>
        <v xml:space="preserve">  </v>
      </c>
      <c r="J2081" s="94" t="str">
        <f>IF([9]Mides!H2072&gt;60,"X", "  ")</f>
        <v xml:space="preserve">  </v>
      </c>
      <c r="K2081" s="96">
        <f>[9]Mides!N2072</f>
        <v>0</v>
      </c>
      <c r="L2081" s="96">
        <f>[9]Mides!K2072</f>
        <v>0</v>
      </c>
      <c r="M2081" s="96">
        <f>[9]Mides!L2072</f>
        <v>0</v>
      </c>
      <c r="N2081" s="96" t="str">
        <f>[9]Mides!M2072</f>
        <v>X</v>
      </c>
      <c r="O2081" s="96">
        <f t="shared" si="28"/>
        <v>0</v>
      </c>
      <c r="P2081" s="96" t="str">
        <f>[9]Mides!R2072</f>
        <v>Guatemala</v>
      </c>
      <c r="Q2081" s="96" t="str">
        <f>[9]Mides!S2072</f>
        <v>Guatemala</v>
      </c>
    </row>
    <row r="2082" spans="2:17" ht="15" thickBot="1" x14ac:dyDescent="0.35">
      <c r="B2082" s="92" t="str">
        <f>[9]Mides!E2073</f>
        <v xml:space="preserve">Fernando </v>
      </c>
      <c r="C2082" s="93" t="str">
        <f>[9]Mides!D2073</f>
        <v>López</v>
      </c>
      <c r="D2082" s="94" t="str">
        <f>IF([9]Mides!F2073=1,"X"," ")</f>
        <v xml:space="preserve"> </v>
      </c>
      <c r="E2082" s="94" t="str">
        <f>IF([9]Mides!F2073=2,"X"," ")</f>
        <v>X</v>
      </c>
      <c r="F2082" s="95">
        <f>[9]Mides!B2073</f>
        <v>0</v>
      </c>
      <c r="G2082" s="94" t="str">
        <f>IF(AND([9]Mides!H2073&gt;=1,[9]Mides!H2073&lt;=14),"X"," ")</f>
        <v>X</v>
      </c>
      <c r="H2082" s="94" t="str">
        <f>IF(AND([9]Mides!H2073&gt;=14,[9]Mides!H2073&lt;=30),"X"," ")</f>
        <v xml:space="preserve"> </v>
      </c>
      <c r="I2082" s="94" t="str">
        <f>IF(AND([9]Mides!H2073&gt;=31,[9]Mides!H2073&lt;=60),"X","  ")</f>
        <v xml:space="preserve">  </v>
      </c>
      <c r="J2082" s="94" t="str">
        <f>IF([9]Mides!H2073&gt;60,"X", "  ")</f>
        <v xml:space="preserve">  </v>
      </c>
      <c r="K2082" s="96">
        <f>[9]Mides!N2073</f>
        <v>0</v>
      </c>
      <c r="L2082" s="96">
        <f>[9]Mides!K2073</f>
        <v>0</v>
      </c>
      <c r="M2082" s="96">
        <f>[9]Mides!L2073</f>
        <v>0</v>
      </c>
      <c r="N2082" s="96" t="str">
        <f>[9]Mides!M2073</f>
        <v>X</v>
      </c>
      <c r="O2082" s="96">
        <f t="shared" si="28"/>
        <v>0</v>
      </c>
      <c r="P2082" s="96" t="str">
        <f>[9]Mides!R2073</f>
        <v>Guatemala</v>
      </c>
      <c r="Q2082" s="96" t="str">
        <f>[9]Mides!S2073</f>
        <v>Guatemala</v>
      </c>
    </row>
    <row r="2083" spans="2:17" ht="15" thickBot="1" x14ac:dyDescent="0.35">
      <c r="B2083" s="92" t="str">
        <f>[9]Mides!E2074</f>
        <v>Jorge</v>
      </c>
      <c r="C2083" s="93" t="str">
        <f>[9]Mides!D2074</f>
        <v>Canú</v>
      </c>
      <c r="D2083" s="94" t="str">
        <f>IF([9]Mides!F2074=1,"X"," ")</f>
        <v xml:space="preserve"> </v>
      </c>
      <c r="E2083" s="94" t="str">
        <f>IF([9]Mides!F2074=2,"X"," ")</f>
        <v>X</v>
      </c>
      <c r="F2083" s="95">
        <f>[9]Mides!B2074</f>
        <v>3593174640101</v>
      </c>
      <c r="G2083" s="94" t="str">
        <f>IF(AND([9]Mides!H2074&gt;=1,[9]Mides!H2074&lt;=14),"X"," ")</f>
        <v>X</v>
      </c>
      <c r="H2083" s="94" t="str">
        <f>IF(AND([9]Mides!H2074&gt;=14,[9]Mides!H2074&lt;=30),"X"," ")</f>
        <v xml:space="preserve"> </v>
      </c>
      <c r="I2083" s="94" t="str">
        <f>IF(AND([9]Mides!H2074&gt;=31,[9]Mides!H2074&lt;=60),"X","  ")</f>
        <v xml:space="preserve">  </v>
      </c>
      <c r="J2083" s="94" t="str">
        <f>IF([9]Mides!H2074&gt;60,"X", "  ")</f>
        <v xml:space="preserve">  </v>
      </c>
      <c r="K2083" s="96">
        <f>[9]Mides!N2074</f>
        <v>0</v>
      </c>
      <c r="L2083" s="96">
        <f>[9]Mides!K2074</f>
        <v>0</v>
      </c>
      <c r="M2083" s="96">
        <f>[9]Mides!L2074</f>
        <v>0</v>
      </c>
      <c r="N2083" s="96" t="str">
        <f>[9]Mides!M2074</f>
        <v>X</v>
      </c>
      <c r="O2083" s="96">
        <f t="shared" si="28"/>
        <v>0</v>
      </c>
      <c r="P2083" s="96" t="str">
        <f>[9]Mides!R2074</f>
        <v>Guatemala</v>
      </c>
      <c r="Q2083" s="96" t="str">
        <f>[9]Mides!S2074</f>
        <v>Guatemala</v>
      </c>
    </row>
    <row r="2084" spans="2:17" ht="15" thickBot="1" x14ac:dyDescent="0.35">
      <c r="B2084" s="92" t="str">
        <f>[9]Mides!E2075</f>
        <v>Andi</v>
      </c>
      <c r="C2084" s="93" t="str">
        <f>[9]Mides!D2075</f>
        <v>Miranda</v>
      </c>
      <c r="D2084" s="94" t="str">
        <f>IF([9]Mides!F2075=1,"X"," ")</f>
        <v xml:space="preserve"> </v>
      </c>
      <c r="E2084" s="94" t="str">
        <f>IF([9]Mides!F2075=2,"X"," ")</f>
        <v>X</v>
      </c>
      <c r="F2084" s="95">
        <f>[9]Mides!B2075</f>
        <v>3015361120101</v>
      </c>
      <c r="G2084" s="94" t="str">
        <f>IF(AND([9]Mides!H2075&gt;=1,[9]Mides!H2075&lt;=14),"X"," ")</f>
        <v>X</v>
      </c>
      <c r="H2084" s="94" t="str">
        <f>IF(AND([9]Mides!H2075&gt;=14,[9]Mides!H2075&lt;=30),"X"," ")</f>
        <v xml:space="preserve"> </v>
      </c>
      <c r="I2084" s="94" t="str">
        <f>IF(AND([9]Mides!H2075&gt;=31,[9]Mides!H2075&lt;=60),"X","  ")</f>
        <v xml:space="preserve">  </v>
      </c>
      <c r="J2084" s="94" t="str">
        <f>IF([9]Mides!H2075&gt;60,"X", "  ")</f>
        <v xml:space="preserve">  </v>
      </c>
      <c r="K2084" s="96">
        <f>[9]Mides!N2075</f>
        <v>0</v>
      </c>
      <c r="L2084" s="96">
        <f>[9]Mides!K2075</f>
        <v>0</v>
      </c>
      <c r="M2084" s="96">
        <f>[9]Mides!L2075</f>
        <v>0</v>
      </c>
      <c r="N2084" s="96" t="str">
        <f>[9]Mides!M2075</f>
        <v>X</v>
      </c>
      <c r="O2084" s="96">
        <f t="shared" si="28"/>
        <v>0</v>
      </c>
      <c r="P2084" s="96" t="str">
        <f>[9]Mides!R2075</f>
        <v>Guatemala</v>
      </c>
      <c r="Q2084" s="96" t="str">
        <f>[9]Mides!S2075</f>
        <v>Guatemala</v>
      </c>
    </row>
    <row r="2085" spans="2:17" ht="15" thickBot="1" x14ac:dyDescent="0.35">
      <c r="B2085" s="92" t="str">
        <f>[9]Mides!E2076</f>
        <v>Joel</v>
      </c>
      <c r="C2085" s="93" t="str">
        <f>[9]Mides!D2076</f>
        <v>López</v>
      </c>
      <c r="D2085" s="94" t="str">
        <f>IF([9]Mides!F2076=1,"X"," ")</f>
        <v xml:space="preserve"> </v>
      </c>
      <c r="E2085" s="94" t="str">
        <f>IF([9]Mides!F2076=2,"X"," ")</f>
        <v>X</v>
      </c>
      <c r="F2085" s="95">
        <f>[9]Mides!B2076</f>
        <v>0</v>
      </c>
      <c r="G2085" s="94" t="str">
        <f>IF(AND([9]Mides!H2076&gt;=1,[9]Mides!H2076&lt;=14),"X"," ")</f>
        <v>X</v>
      </c>
      <c r="H2085" s="94" t="str">
        <f>IF(AND([9]Mides!H2076&gt;=14,[9]Mides!H2076&lt;=30),"X"," ")</f>
        <v xml:space="preserve"> </v>
      </c>
      <c r="I2085" s="94" t="str">
        <f>IF(AND([9]Mides!H2076&gt;=31,[9]Mides!H2076&lt;=60),"X","  ")</f>
        <v xml:space="preserve">  </v>
      </c>
      <c r="J2085" s="94" t="str">
        <f>IF([9]Mides!H2076&gt;60,"X", "  ")</f>
        <v xml:space="preserve">  </v>
      </c>
      <c r="K2085" s="96">
        <f>[9]Mides!N2076</f>
        <v>0</v>
      </c>
      <c r="L2085" s="96">
        <f>[9]Mides!K2076</f>
        <v>0</v>
      </c>
      <c r="M2085" s="96">
        <f>[9]Mides!L2076</f>
        <v>0</v>
      </c>
      <c r="N2085" s="96" t="str">
        <f>[9]Mides!M2076</f>
        <v>X</v>
      </c>
      <c r="O2085" s="96">
        <f t="shared" si="28"/>
        <v>0</v>
      </c>
      <c r="P2085" s="96" t="str">
        <f>[9]Mides!R2076</f>
        <v>Guatemala</v>
      </c>
      <c r="Q2085" s="96" t="str">
        <f>[9]Mides!S2076</f>
        <v>Guatemala</v>
      </c>
    </row>
    <row r="2086" spans="2:17" ht="15" thickBot="1" x14ac:dyDescent="0.35">
      <c r="B2086" s="92" t="str">
        <f>[9]Mides!E2077</f>
        <v>David</v>
      </c>
      <c r="C2086" s="93" t="str">
        <f>[9]Mides!D2077</f>
        <v>Cutz</v>
      </c>
      <c r="D2086" s="94" t="str">
        <f>IF([9]Mides!F2077=1,"X"," ")</f>
        <v xml:space="preserve"> </v>
      </c>
      <c r="E2086" s="94" t="str">
        <f>IF([9]Mides!F2077=2,"X"," ")</f>
        <v>X</v>
      </c>
      <c r="F2086" s="95">
        <f>[9]Mides!B2077</f>
        <v>0</v>
      </c>
      <c r="G2086" s="94" t="str">
        <f>IF(AND([9]Mides!H2077&gt;=1,[9]Mides!H2077&lt;=14),"X"," ")</f>
        <v>X</v>
      </c>
      <c r="H2086" s="94" t="str">
        <f>IF(AND([9]Mides!H2077&gt;=14,[9]Mides!H2077&lt;=30),"X"," ")</f>
        <v xml:space="preserve"> </v>
      </c>
      <c r="I2086" s="94" t="str">
        <f>IF(AND([9]Mides!H2077&gt;=31,[9]Mides!H2077&lt;=60),"X","  ")</f>
        <v xml:space="preserve">  </v>
      </c>
      <c r="J2086" s="94" t="str">
        <f>IF([9]Mides!H2077&gt;60,"X", "  ")</f>
        <v xml:space="preserve">  </v>
      </c>
      <c r="K2086" s="96">
        <f>[9]Mides!N2077</f>
        <v>0</v>
      </c>
      <c r="L2086" s="96">
        <f>[9]Mides!K2077</f>
        <v>0</v>
      </c>
      <c r="M2086" s="96">
        <f>[9]Mides!L2077</f>
        <v>0</v>
      </c>
      <c r="N2086" s="96" t="str">
        <f>[9]Mides!M2077</f>
        <v>X</v>
      </c>
      <c r="O2086" s="96">
        <f t="shared" si="28"/>
        <v>0</v>
      </c>
      <c r="P2086" s="96" t="str">
        <f>[9]Mides!R2077</f>
        <v>Guatemala</v>
      </c>
      <c r="Q2086" s="96" t="str">
        <f>[9]Mides!S2077</f>
        <v>Guatemala</v>
      </c>
    </row>
    <row r="2087" spans="2:17" ht="15" thickBot="1" x14ac:dyDescent="0.35">
      <c r="B2087" s="92" t="str">
        <f>[9]Mides!E2078</f>
        <v>Josué</v>
      </c>
      <c r="C2087" s="93" t="str">
        <f>[9]Mides!D2078</f>
        <v>Cutz</v>
      </c>
      <c r="D2087" s="94" t="str">
        <f>IF([9]Mides!F2078=1,"X"," ")</f>
        <v xml:space="preserve"> </v>
      </c>
      <c r="E2087" s="94" t="str">
        <f>IF([9]Mides!F2078=2,"X"," ")</f>
        <v>X</v>
      </c>
      <c r="F2087" s="95">
        <f>[9]Mides!B2078</f>
        <v>3010875550101</v>
      </c>
      <c r="G2087" s="94" t="str">
        <f>IF(AND([9]Mides!H2078&gt;=1,[9]Mides!H2078&lt;=14),"X"," ")</f>
        <v xml:space="preserve"> </v>
      </c>
      <c r="H2087" s="94" t="str">
        <f>IF(AND([9]Mides!H2078&gt;=14,[9]Mides!H2078&lt;=30),"X"," ")</f>
        <v>X</v>
      </c>
      <c r="I2087" s="94" t="str">
        <f>IF(AND([9]Mides!H2078&gt;=31,[9]Mides!H2078&lt;=60),"X","  ")</f>
        <v xml:space="preserve">  </v>
      </c>
      <c r="J2087" s="94" t="str">
        <f>IF([9]Mides!H2078&gt;60,"X", "  ")</f>
        <v xml:space="preserve">  </v>
      </c>
      <c r="K2087" s="96">
        <f>[9]Mides!N2078</f>
        <v>0</v>
      </c>
      <c r="L2087" s="96">
        <f>[9]Mides!K2078</f>
        <v>0</v>
      </c>
      <c r="M2087" s="96">
        <f>[9]Mides!L2078</f>
        <v>0</v>
      </c>
      <c r="N2087" s="96" t="str">
        <f>[9]Mides!M2078</f>
        <v>X</v>
      </c>
      <c r="O2087" s="96">
        <f t="shared" si="28"/>
        <v>0</v>
      </c>
      <c r="P2087" s="96" t="str">
        <f>[9]Mides!R2078</f>
        <v>Guatemala</v>
      </c>
      <c r="Q2087" s="96" t="str">
        <f>[9]Mides!S2078</f>
        <v>Guatemala</v>
      </c>
    </row>
    <row r="2088" spans="2:17" ht="15" thickBot="1" x14ac:dyDescent="0.35">
      <c r="B2088" s="92" t="str">
        <f>[9]Mides!E2079</f>
        <v xml:space="preserve">Dilán </v>
      </c>
      <c r="C2088" s="93" t="str">
        <f>[9]Mides!D2079</f>
        <v>Aguilar</v>
      </c>
      <c r="D2088" s="94" t="str">
        <f>IF([9]Mides!F2079=1,"X"," ")</f>
        <v xml:space="preserve"> </v>
      </c>
      <c r="E2088" s="94" t="str">
        <f>IF([9]Mides!F2079=2,"X"," ")</f>
        <v>X</v>
      </c>
      <c r="F2088" s="95">
        <f>[9]Mides!B2079</f>
        <v>2042155440101</v>
      </c>
      <c r="G2088" s="94" t="str">
        <f>IF(AND([9]Mides!H2079&gt;=1,[9]Mides!H2079&lt;=14),"X"," ")</f>
        <v>X</v>
      </c>
      <c r="H2088" s="94" t="str">
        <f>IF(AND([9]Mides!H2079&gt;=14,[9]Mides!H2079&lt;=30),"X"," ")</f>
        <v xml:space="preserve"> </v>
      </c>
      <c r="I2088" s="94" t="str">
        <f>IF(AND([9]Mides!H2079&gt;=31,[9]Mides!H2079&lt;=60),"X","  ")</f>
        <v xml:space="preserve">  </v>
      </c>
      <c r="J2088" s="94" t="str">
        <f>IF([9]Mides!H2079&gt;60,"X", "  ")</f>
        <v xml:space="preserve">  </v>
      </c>
      <c r="K2088" s="96">
        <f>[9]Mides!N2079</f>
        <v>0</v>
      </c>
      <c r="L2088" s="96">
        <f>[9]Mides!K2079</f>
        <v>0</v>
      </c>
      <c r="M2088" s="96">
        <f>[9]Mides!L2079</f>
        <v>0</v>
      </c>
      <c r="N2088" s="96" t="str">
        <f>[9]Mides!M2079</f>
        <v>X</v>
      </c>
      <c r="O2088" s="96">
        <f t="shared" si="28"/>
        <v>0</v>
      </c>
      <c r="P2088" s="96" t="str">
        <f>[9]Mides!R2079</f>
        <v>Guatemala</v>
      </c>
      <c r="Q2088" s="96" t="str">
        <f>[9]Mides!S2079</f>
        <v>Guatemala</v>
      </c>
    </row>
    <row r="2089" spans="2:17" ht="15" thickBot="1" x14ac:dyDescent="0.35">
      <c r="B2089" s="92" t="str">
        <f>[9]Mides!E2080</f>
        <v>Pablo</v>
      </c>
      <c r="C2089" s="93" t="str">
        <f>[9]Mides!D2080</f>
        <v>Flores</v>
      </c>
      <c r="D2089" s="94" t="str">
        <f>IF([9]Mides!F2080=1,"X"," ")</f>
        <v xml:space="preserve"> </v>
      </c>
      <c r="E2089" s="94" t="str">
        <f>IF([9]Mides!F2080=2,"X"," ")</f>
        <v>X</v>
      </c>
      <c r="F2089" s="95">
        <f>[9]Mides!B2080</f>
        <v>3642139650101</v>
      </c>
      <c r="G2089" s="94" t="str">
        <f>IF(AND([9]Mides!H2080&gt;=1,[9]Mides!H2080&lt;=14),"X"," ")</f>
        <v>X</v>
      </c>
      <c r="H2089" s="94" t="str">
        <f>IF(AND([9]Mides!H2080&gt;=14,[9]Mides!H2080&lt;=30),"X"," ")</f>
        <v xml:space="preserve"> </v>
      </c>
      <c r="I2089" s="94" t="str">
        <f>IF(AND([9]Mides!H2080&gt;=31,[9]Mides!H2080&lt;=60),"X","  ")</f>
        <v xml:space="preserve">  </v>
      </c>
      <c r="J2089" s="94" t="str">
        <f>IF([9]Mides!H2080&gt;60,"X", "  ")</f>
        <v xml:space="preserve">  </v>
      </c>
      <c r="K2089" s="96">
        <f>[9]Mides!N2080</f>
        <v>0</v>
      </c>
      <c r="L2089" s="96">
        <f>[9]Mides!K2080</f>
        <v>0</v>
      </c>
      <c r="M2089" s="96">
        <f>[9]Mides!L2080</f>
        <v>0</v>
      </c>
      <c r="N2089" s="96" t="str">
        <f>[9]Mides!M2080</f>
        <v>X</v>
      </c>
      <c r="O2089" s="96">
        <f t="shared" si="28"/>
        <v>0</v>
      </c>
      <c r="P2089" s="96" t="str">
        <f>[9]Mides!R2080</f>
        <v>Guatemala</v>
      </c>
      <c r="Q2089" s="96" t="str">
        <f>[9]Mides!S2080</f>
        <v>Guatemala</v>
      </c>
    </row>
    <row r="2090" spans="2:17" ht="15" thickBot="1" x14ac:dyDescent="0.35">
      <c r="B2090" s="92" t="str">
        <f>[9]Mides!E2081</f>
        <v>Luis</v>
      </c>
      <c r="C2090" s="93" t="str">
        <f>[9]Mides!D2081</f>
        <v>Escobar</v>
      </c>
      <c r="D2090" s="94" t="str">
        <f>IF([9]Mides!F2081=1,"X"," ")</f>
        <v xml:space="preserve"> </v>
      </c>
      <c r="E2090" s="94" t="str">
        <f>IF([9]Mides!F2081=2,"X"," ")</f>
        <v>X</v>
      </c>
      <c r="F2090" s="95">
        <f>[9]Mides!B2081</f>
        <v>0</v>
      </c>
      <c r="G2090" s="94" t="str">
        <f>IF(AND([9]Mides!H2081&gt;=1,[9]Mides!H2081&lt;=14),"X"," ")</f>
        <v>X</v>
      </c>
      <c r="H2090" s="94" t="str">
        <f>IF(AND([9]Mides!H2081&gt;=14,[9]Mides!H2081&lt;=30),"X"," ")</f>
        <v xml:space="preserve"> </v>
      </c>
      <c r="I2090" s="94" t="str">
        <f>IF(AND([9]Mides!H2081&gt;=31,[9]Mides!H2081&lt;=60),"X","  ")</f>
        <v xml:space="preserve">  </v>
      </c>
      <c r="J2090" s="94" t="str">
        <f>IF([9]Mides!H2081&gt;60,"X", "  ")</f>
        <v xml:space="preserve">  </v>
      </c>
      <c r="K2090" s="96">
        <f>[9]Mides!N2081</f>
        <v>0</v>
      </c>
      <c r="L2090" s="96">
        <f>[9]Mides!K2081</f>
        <v>0</v>
      </c>
      <c r="M2090" s="96">
        <f>[9]Mides!L2081</f>
        <v>0</v>
      </c>
      <c r="N2090" s="96" t="str">
        <f>[9]Mides!M2081</f>
        <v>X</v>
      </c>
      <c r="O2090" s="96">
        <f t="shared" si="28"/>
        <v>0</v>
      </c>
      <c r="P2090" s="96" t="str">
        <f>[9]Mides!R2081</f>
        <v>Guatemala</v>
      </c>
      <c r="Q2090" s="96" t="str">
        <f>[9]Mides!S2081</f>
        <v>Guatemala</v>
      </c>
    </row>
    <row r="2091" spans="2:17" ht="15" thickBot="1" x14ac:dyDescent="0.35">
      <c r="B2091" s="92" t="str">
        <f>[9]Mides!E2082</f>
        <v>Yanci</v>
      </c>
      <c r="C2091" s="93" t="str">
        <f>[9]Mides!D2082</f>
        <v>Berduo</v>
      </c>
      <c r="D2091" s="94" t="str">
        <f>IF([9]Mides!F2082=1,"X"," ")</f>
        <v>X</v>
      </c>
      <c r="E2091" s="94" t="str">
        <f>IF([9]Mides!F2082=2,"X"," ")</f>
        <v xml:space="preserve"> </v>
      </c>
      <c r="F2091" s="95">
        <f>[9]Mides!B2082</f>
        <v>2190962440101</v>
      </c>
      <c r="G2091" s="94" t="str">
        <f>IF(AND([9]Mides!H2082&gt;=1,[9]Mides!H2082&lt;=14),"X"," ")</f>
        <v>X</v>
      </c>
      <c r="H2091" s="94" t="str">
        <f>IF(AND([9]Mides!H2082&gt;=14,[9]Mides!H2082&lt;=30),"X"," ")</f>
        <v xml:space="preserve"> </v>
      </c>
      <c r="I2091" s="94" t="str">
        <f>IF(AND([9]Mides!H2082&gt;=31,[9]Mides!H2082&lt;=60),"X","  ")</f>
        <v xml:space="preserve">  </v>
      </c>
      <c r="J2091" s="94" t="str">
        <f>IF([9]Mides!H2082&gt;60,"X", "  ")</f>
        <v xml:space="preserve">  </v>
      </c>
      <c r="K2091" s="96">
        <f>[9]Mides!N2082</f>
        <v>0</v>
      </c>
      <c r="L2091" s="96">
        <f>[9]Mides!K2082</f>
        <v>0</v>
      </c>
      <c r="M2091" s="96">
        <f>[9]Mides!L2082</f>
        <v>0</v>
      </c>
      <c r="N2091" s="96" t="str">
        <f>[9]Mides!M2082</f>
        <v>X</v>
      </c>
      <c r="O2091" s="96">
        <f t="shared" si="28"/>
        <v>0</v>
      </c>
      <c r="P2091" s="96" t="str">
        <f>[9]Mides!R2082</f>
        <v>Guatemala</v>
      </c>
      <c r="Q2091" s="96" t="str">
        <f>[9]Mides!S2082</f>
        <v>Guatemala</v>
      </c>
    </row>
    <row r="2092" spans="2:17" ht="15" thickBot="1" x14ac:dyDescent="0.35">
      <c r="B2092" s="92" t="str">
        <f>[9]Mides!E2083</f>
        <v>Edgar</v>
      </c>
      <c r="C2092" s="93" t="str">
        <f>[9]Mides!D2083</f>
        <v>Quiej</v>
      </c>
      <c r="D2092" s="94" t="str">
        <f>IF([9]Mides!F2083=1,"X"," ")</f>
        <v xml:space="preserve"> </v>
      </c>
      <c r="E2092" s="94" t="str">
        <f>IF([9]Mides!F2083=2,"X"," ")</f>
        <v>X</v>
      </c>
      <c r="F2092" s="95">
        <f>[9]Mides!B2083</f>
        <v>2005546460101</v>
      </c>
      <c r="G2092" s="94" t="str">
        <f>IF(AND([9]Mides!H2083&gt;=1,[9]Mides!H2083&lt;=14),"X"," ")</f>
        <v>X</v>
      </c>
      <c r="H2092" s="94" t="str">
        <f>IF(AND([9]Mides!H2083&gt;=14,[9]Mides!H2083&lt;=30),"X"," ")</f>
        <v xml:space="preserve"> </v>
      </c>
      <c r="I2092" s="94" t="str">
        <f>IF(AND([9]Mides!H2083&gt;=31,[9]Mides!H2083&lt;=60),"X","  ")</f>
        <v xml:space="preserve">  </v>
      </c>
      <c r="J2092" s="94" t="str">
        <f>IF([9]Mides!H2083&gt;60,"X", "  ")</f>
        <v xml:space="preserve">  </v>
      </c>
      <c r="K2092" s="96">
        <f>[9]Mides!N2083</f>
        <v>0</v>
      </c>
      <c r="L2092" s="96">
        <f>[9]Mides!K2083</f>
        <v>0</v>
      </c>
      <c r="M2092" s="96">
        <f>[9]Mides!L2083</f>
        <v>0</v>
      </c>
      <c r="N2092" s="96" t="str">
        <f>[9]Mides!M2083</f>
        <v>X</v>
      </c>
      <c r="O2092" s="96">
        <f t="shared" si="28"/>
        <v>0</v>
      </c>
      <c r="P2092" s="96" t="str">
        <f>[9]Mides!R2083</f>
        <v>Guatemala</v>
      </c>
      <c r="Q2092" s="96" t="str">
        <f>[9]Mides!S2083</f>
        <v>Guatemala</v>
      </c>
    </row>
    <row r="2093" spans="2:17" ht="15" thickBot="1" x14ac:dyDescent="0.35">
      <c r="B2093" s="92" t="str">
        <f>[9]Mides!E2084</f>
        <v>Gustavo</v>
      </c>
      <c r="C2093" s="93" t="str">
        <f>[9]Mides!D2084</f>
        <v>Pérez</v>
      </c>
      <c r="D2093" s="94" t="str">
        <f>IF([9]Mides!F2084=1,"X"," ")</f>
        <v xml:space="preserve"> </v>
      </c>
      <c r="E2093" s="94" t="str">
        <f>IF([9]Mides!F2084=2,"X"," ")</f>
        <v>X</v>
      </c>
      <c r="F2093" s="95">
        <f>[9]Mides!B2084</f>
        <v>3263008481013</v>
      </c>
      <c r="G2093" s="94" t="str">
        <f>IF(AND([9]Mides!H2084&gt;=1,[9]Mides!H2084&lt;=14),"X"," ")</f>
        <v>X</v>
      </c>
      <c r="H2093" s="94" t="str">
        <f>IF(AND([9]Mides!H2084&gt;=14,[9]Mides!H2084&lt;=30),"X"," ")</f>
        <v xml:space="preserve"> </v>
      </c>
      <c r="I2093" s="94" t="str">
        <f>IF(AND([9]Mides!H2084&gt;=31,[9]Mides!H2084&lt;=60),"X","  ")</f>
        <v xml:space="preserve">  </v>
      </c>
      <c r="J2093" s="94" t="str">
        <f>IF([9]Mides!H2084&gt;60,"X", "  ")</f>
        <v xml:space="preserve">  </v>
      </c>
      <c r="K2093" s="96">
        <f>[9]Mides!N2084</f>
        <v>0</v>
      </c>
      <c r="L2093" s="96">
        <f>[9]Mides!K2084</f>
        <v>0</v>
      </c>
      <c r="M2093" s="96">
        <f>[9]Mides!L2084</f>
        <v>0</v>
      </c>
      <c r="N2093" s="96" t="str">
        <f>[9]Mides!M2084</f>
        <v>X</v>
      </c>
      <c r="O2093" s="96">
        <f t="shared" si="28"/>
        <v>0</v>
      </c>
      <c r="P2093" s="96" t="str">
        <f>[9]Mides!R2084</f>
        <v>Guatemala</v>
      </c>
      <c r="Q2093" s="96" t="str">
        <f>[9]Mides!S2084</f>
        <v>Guatemala</v>
      </c>
    </row>
    <row r="2094" spans="2:17" ht="15" thickBot="1" x14ac:dyDescent="0.35">
      <c r="B2094" s="92" t="str">
        <f>[9]Mides!E2085</f>
        <v>María</v>
      </c>
      <c r="C2094" s="93" t="str">
        <f>[9]Mides!D2085</f>
        <v>Flores</v>
      </c>
      <c r="D2094" s="94" t="str">
        <f>IF([9]Mides!F2085=1,"X"," ")</f>
        <v>X</v>
      </c>
      <c r="E2094" s="94" t="str">
        <f>IF([9]Mides!F2085=2,"X"," ")</f>
        <v xml:space="preserve"> </v>
      </c>
      <c r="F2094" s="95">
        <f>[9]Mides!B2085</f>
        <v>3678257320101</v>
      </c>
      <c r="G2094" s="94" t="str">
        <f>IF(AND([9]Mides!H2085&gt;=1,[9]Mides!H2085&lt;=14),"X"," ")</f>
        <v>X</v>
      </c>
      <c r="H2094" s="94" t="str">
        <f>IF(AND([9]Mides!H2085&gt;=14,[9]Mides!H2085&lt;=30),"X"," ")</f>
        <v xml:space="preserve"> </v>
      </c>
      <c r="I2094" s="94" t="str">
        <f>IF(AND([9]Mides!H2085&gt;=31,[9]Mides!H2085&lt;=60),"X","  ")</f>
        <v xml:space="preserve">  </v>
      </c>
      <c r="J2094" s="94" t="str">
        <f>IF([9]Mides!H2085&gt;60,"X", "  ")</f>
        <v xml:space="preserve">  </v>
      </c>
      <c r="K2094" s="96">
        <f>[9]Mides!N2085</f>
        <v>0</v>
      </c>
      <c r="L2094" s="96">
        <f>[9]Mides!K2085</f>
        <v>0</v>
      </c>
      <c r="M2094" s="96">
        <f>[9]Mides!L2085</f>
        <v>0</v>
      </c>
      <c r="N2094" s="96" t="str">
        <f>[9]Mides!M2085</f>
        <v>X</v>
      </c>
      <c r="O2094" s="96">
        <f t="shared" si="28"/>
        <v>0</v>
      </c>
      <c r="P2094" s="96" t="str">
        <f>[9]Mides!R2085</f>
        <v>Guatemala</v>
      </c>
      <c r="Q2094" s="96" t="str">
        <f>[9]Mides!S2085</f>
        <v>Guatemala</v>
      </c>
    </row>
    <row r="2095" spans="2:17" ht="15" thickBot="1" x14ac:dyDescent="0.35">
      <c r="B2095" s="92" t="str">
        <f>[9]Mides!E2086</f>
        <v>Ana</v>
      </c>
      <c r="C2095" s="93" t="str">
        <f>[9]Mides!D2086</f>
        <v xml:space="preserve">Izquierdo </v>
      </c>
      <c r="D2095" s="94" t="str">
        <f>IF([9]Mides!F2086=1,"X"," ")</f>
        <v>X</v>
      </c>
      <c r="E2095" s="94" t="str">
        <f>IF([9]Mides!F2086=2,"X"," ")</f>
        <v xml:space="preserve"> </v>
      </c>
      <c r="F2095" s="95">
        <f>[9]Mides!B2086</f>
        <v>0</v>
      </c>
      <c r="G2095" s="94" t="str">
        <f>IF(AND([9]Mides!H2086&gt;=1,[9]Mides!H2086&lt;=14),"X"," ")</f>
        <v>X</v>
      </c>
      <c r="H2095" s="94" t="str">
        <f>IF(AND([9]Mides!H2086&gt;=14,[9]Mides!H2086&lt;=30),"X"," ")</f>
        <v xml:space="preserve"> </v>
      </c>
      <c r="I2095" s="94" t="str">
        <f>IF(AND([9]Mides!H2086&gt;=31,[9]Mides!H2086&lt;=60),"X","  ")</f>
        <v xml:space="preserve">  </v>
      </c>
      <c r="J2095" s="94" t="str">
        <f>IF([9]Mides!H2086&gt;60,"X", "  ")</f>
        <v xml:space="preserve">  </v>
      </c>
      <c r="K2095" s="96">
        <f>[9]Mides!N2086</f>
        <v>0</v>
      </c>
      <c r="L2095" s="96">
        <f>[9]Mides!K2086</f>
        <v>0</v>
      </c>
      <c r="M2095" s="96">
        <f>[9]Mides!L2086</f>
        <v>0</v>
      </c>
      <c r="N2095" s="96" t="str">
        <f>[9]Mides!M2086</f>
        <v>X</v>
      </c>
      <c r="O2095" s="96">
        <f t="shared" si="28"/>
        <v>0</v>
      </c>
      <c r="P2095" s="96" t="str">
        <f>[9]Mides!R2086</f>
        <v>Guatemala</v>
      </c>
      <c r="Q2095" s="96" t="str">
        <f>[9]Mides!S2086</f>
        <v>Guatemala</v>
      </c>
    </row>
    <row r="2096" spans="2:17" ht="15" thickBot="1" x14ac:dyDescent="0.35">
      <c r="B2096" s="92" t="str">
        <f>[9]Mides!E2087</f>
        <v>Angel</v>
      </c>
      <c r="C2096" s="93" t="str">
        <f>[9]Mides!D2087</f>
        <v>Jerez</v>
      </c>
      <c r="D2096" s="94" t="str">
        <f>IF([9]Mides!F2087=1,"X"," ")</f>
        <v xml:space="preserve"> </v>
      </c>
      <c r="E2096" s="94" t="str">
        <f>IF([9]Mides!F2087=2,"X"," ")</f>
        <v>X</v>
      </c>
      <c r="F2096" s="95">
        <f>[9]Mides!B2087</f>
        <v>0</v>
      </c>
      <c r="G2096" s="94" t="str">
        <f>IF(AND([9]Mides!H2087&gt;=1,[9]Mides!H2087&lt;=14),"X"," ")</f>
        <v>X</v>
      </c>
      <c r="H2096" s="94" t="str">
        <f>IF(AND([9]Mides!H2087&gt;=14,[9]Mides!H2087&lt;=30),"X"," ")</f>
        <v xml:space="preserve"> </v>
      </c>
      <c r="I2096" s="94" t="str">
        <f>IF(AND([9]Mides!H2087&gt;=31,[9]Mides!H2087&lt;=60),"X","  ")</f>
        <v xml:space="preserve">  </v>
      </c>
      <c r="J2096" s="94" t="str">
        <f>IF([9]Mides!H2087&gt;60,"X", "  ")</f>
        <v xml:space="preserve">  </v>
      </c>
      <c r="K2096" s="96">
        <f>[9]Mides!N2087</f>
        <v>0</v>
      </c>
      <c r="L2096" s="96">
        <f>[9]Mides!K2087</f>
        <v>0</v>
      </c>
      <c r="M2096" s="96">
        <f>[9]Mides!L2087</f>
        <v>0</v>
      </c>
      <c r="N2096" s="96" t="str">
        <f>[9]Mides!M2087</f>
        <v>X</v>
      </c>
      <c r="O2096" s="96">
        <f t="shared" si="28"/>
        <v>0</v>
      </c>
      <c r="P2096" s="96" t="str">
        <f>[9]Mides!R2087</f>
        <v>Guatemala</v>
      </c>
      <c r="Q2096" s="96" t="str">
        <f>[9]Mides!S2087</f>
        <v>Guatemala</v>
      </c>
    </row>
    <row r="2097" spans="2:17" ht="15" thickBot="1" x14ac:dyDescent="0.35">
      <c r="B2097" s="92" t="str">
        <f>[9]Mides!E2088</f>
        <v>Mark</v>
      </c>
      <c r="C2097" s="93" t="str">
        <f>[9]Mides!D2088</f>
        <v>Velásquez</v>
      </c>
      <c r="D2097" s="94" t="str">
        <f>IF([9]Mides!F2088=1,"X"," ")</f>
        <v xml:space="preserve"> </v>
      </c>
      <c r="E2097" s="94" t="str">
        <f>IF([9]Mides!F2088=2,"X"," ")</f>
        <v>X</v>
      </c>
      <c r="F2097" s="95">
        <f>[9]Mides!B2088</f>
        <v>2172999380108</v>
      </c>
      <c r="G2097" s="94" t="str">
        <f>IF(AND([9]Mides!H2088&gt;=1,[9]Mides!H2088&lt;=14),"X"," ")</f>
        <v>X</v>
      </c>
      <c r="H2097" s="94" t="str">
        <f>IF(AND([9]Mides!H2088&gt;=14,[9]Mides!H2088&lt;=30),"X"," ")</f>
        <v xml:space="preserve"> </v>
      </c>
      <c r="I2097" s="94" t="str">
        <f>IF(AND([9]Mides!H2088&gt;=31,[9]Mides!H2088&lt;=60),"X","  ")</f>
        <v xml:space="preserve">  </v>
      </c>
      <c r="J2097" s="94" t="str">
        <f>IF([9]Mides!H2088&gt;60,"X", "  ")</f>
        <v xml:space="preserve">  </v>
      </c>
      <c r="K2097" s="96">
        <f>[9]Mides!N2088</f>
        <v>0</v>
      </c>
      <c r="L2097" s="96">
        <f>[9]Mides!K2088</f>
        <v>0</v>
      </c>
      <c r="M2097" s="96">
        <f>[9]Mides!L2088</f>
        <v>0</v>
      </c>
      <c r="N2097" s="96" t="str">
        <f>[9]Mides!M2088</f>
        <v>X</v>
      </c>
      <c r="O2097" s="96">
        <f t="shared" si="28"/>
        <v>0</v>
      </c>
      <c r="P2097" s="96" t="str">
        <f>[9]Mides!R2088</f>
        <v>Guatemala</v>
      </c>
      <c r="Q2097" s="96" t="str">
        <f>[9]Mides!S2088</f>
        <v>Guatemala</v>
      </c>
    </row>
    <row r="2098" spans="2:17" ht="15" thickBot="1" x14ac:dyDescent="0.35">
      <c r="B2098" s="92" t="str">
        <f>[9]Mides!E2089</f>
        <v>Josué</v>
      </c>
      <c r="C2098" s="93" t="str">
        <f>[9]Mides!D2089</f>
        <v>Cifuentes</v>
      </c>
      <c r="D2098" s="94" t="str">
        <f>IF([9]Mides!F2089=1,"X"," ")</f>
        <v xml:space="preserve"> </v>
      </c>
      <c r="E2098" s="94" t="str">
        <f>IF([9]Mides!F2089=2,"X"," ")</f>
        <v>X</v>
      </c>
      <c r="F2098" s="95">
        <f>[9]Mides!B2089</f>
        <v>0</v>
      </c>
      <c r="G2098" s="94" t="str">
        <f>IF(AND([9]Mides!H2089&gt;=1,[9]Mides!H2089&lt;=14),"X"," ")</f>
        <v>X</v>
      </c>
      <c r="H2098" s="94" t="str">
        <f>IF(AND([9]Mides!H2089&gt;=14,[9]Mides!H2089&lt;=30),"X"," ")</f>
        <v xml:space="preserve"> </v>
      </c>
      <c r="I2098" s="94" t="str">
        <f>IF(AND([9]Mides!H2089&gt;=31,[9]Mides!H2089&lt;=60),"X","  ")</f>
        <v xml:space="preserve">  </v>
      </c>
      <c r="J2098" s="94" t="str">
        <f>IF([9]Mides!H2089&gt;60,"X", "  ")</f>
        <v xml:space="preserve">  </v>
      </c>
      <c r="K2098" s="96">
        <f>[9]Mides!N2089</f>
        <v>0</v>
      </c>
      <c r="L2098" s="96">
        <f>[9]Mides!K2089</f>
        <v>0</v>
      </c>
      <c r="M2098" s="96">
        <f>[9]Mides!L2089</f>
        <v>0</v>
      </c>
      <c r="N2098" s="96" t="str">
        <f>[9]Mides!M2089</f>
        <v>X</v>
      </c>
      <c r="O2098" s="96">
        <f t="shared" si="28"/>
        <v>0</v>
      </c>
      <c r="P2098" s="96" t="str">
        <f>[9]Mides!R2089</f>
        <v>Guatemala</v>
      </c>
      <c r="Q2098" s="96" t="str">
        <f>[9]Mides!S2089</f>
        <v>Guatemala</v>
      </c>
    </row>
    <row r="2099" spans="2:17" ht="15" thickBot="1" x14ac:dyDescent="0.35">
      <c r="B2099" s="92" t="str">
        <f>[9]Mides!E2090</f>
        <v>Pablo</v>
      </c>
      <c r="C2099" s="93" t="str">
        <f>[9]Mides!D2090</f>
        <v>Uz</v>
      </c>
      <c r="D2099" s="94" t="str">
        <f>IF([9]Mides!F2090=1,"X"," ")</f>
        <v xml:space="preserve"> </v>
      </c>
      <c r="E2099" s="94" t="str">
        <f>IF([9]Mides!F2090=2,"X"," ")</f>
        <v>X</v>
      </c>
      <c r="F2099" s="95">
        <f>[9]Mides!B2090</f>
        <v>0</v>
      </c>
      <c r="G2099" s="94" t="str">
        <f>IF(AND([9]Mides!H2090&gt;=1,[9]Mides!H2090&lt;=14),"X"," ")</f>
        <v>X</v>
      </c>
      <c r="H2099" s="94" t="str">
        <f>IF(AND([9]Mides!H2090&gt;=14,[9]Mides!H2090&lt;=30),"X"," ")</f>
        <v xml:space="preserve"> </v>
      </c>
      <c r="I2099" s="94" t="str">
        <f>IF(AND([9]Mides!H2090&gt;=31,[9]Mides!H2090&lt;=60),"X","  ")</f>
        <v xml:space="preserve">  </v>
      </c>
      <c r="J2099" s="94" t="str">
        <f>IF([9]Mides!H2090&gt;60,"X", "  ")</f>
        <v xml:space="preserve">  </v>
      </c>
      <c r="K2099" s="96">
        <f>[9]Mides!N2090</f>
        <v>0</v>
      </c>
      <c r="L2099" s="96">
        <f>[9]Mides!K2090</f>
        <v>0</v>
      </c>
      <c r="M2099" s="96">
        <f>[9]Mides!L2090</f>
        <v>0</v>
      </c>
      <c r="N2099" s="96" t="str">
        <f>[9]Mides!M2090</f>
        <v>X</v>
      </c>
      <c r="O2099" s="96">
        <f t="shared" si="28"/>
        <v>0</v>
      </c>
      <c r="P2099" s="96" t="str">
        <f>[9]Mides!R2090</f>
        <v>Guatemala</v>
      </c>
      <c r="Q2099" s="96" t="str">
        <f>[9]Mides!S2090</f>
        <v>Guatemala</v>
      </c>
    </row>
    <row r="2100" spans="2:17" ht="15" thickBot="1" x14ac:dyDescent="0.35">
      <c r="B2100" s="92" t="str">
        <f>[9]Mides!E2091</f>
        <v>Lady</v>
      </c>
      <c r="C2100" s="93" t="str">
        <f>[9]Mides!D2091</f>
        <v>Romero</v>
      </c>
      <c r="D2100" s="94" t="str">
        <f>IF([9]Mides!F2091=1,"X"," ")</f>
        <v>X</v>
      </c>
      <c r="E2100" s="94" t="str">
        <f>IF([9]Mides!F2091=2,"X"," ")</f>
        <v xml:space="preserve"> </v>
      </c>
      <c r="F2100" s="95">
        <f>[9]Mides!B2091</f>
        <v>0</v>
      </c>
      <c r="G2100" s="94" t="str">
        <f>IF(AND([9]Mides!H2091&gt;=1,[9]Mides!H2091&lt;=14),"X"," ")</f>
        <v>X</v>
      </c>
      <c r="H2100" s="94" t="str">
        <f>IF(AND([9]Mides!H2091&gt;=14,[9]Mides!H2091&lt;=30),"X"," ")</f>
        <v xml:space="preserve"> </v>
      </c>
      <c r="I2100" s="94" t="str">
        <f>IF(AND([9]Mides!H2091&gt;=31,[9]Mides!H2091&lt;=60),"X","  ")</f>
        <v xml:space="preserve">  </v>
      </c>
      <c r="J2100" s="94" t="str">
        <f>IF([9]Mides!H2091&gt;60,"X", "  ")</f>
        <v xml:space="preserve">  </v>
      </c>
      <c r="K2100" s="96">
        <f>[9]Mides!N2091</f>
        <v>0</v>
      </c>
      <c r="L2100" s="96">
        <f>[9]Mides!K2091</f>
        <v>0</v>
      </c>
      <c r="M2100" s="96">
        <f>[9]Mides!L2091</f>
        <v>0</v>
      </c>
      <c r="N2100" s="96" t="str">
        <f>[9]Mides!M2091</f>
        <v>X</v>
      </c>
      <c r="O2100" s="96">
        <f t="shared" si="28"/>
        <v>0</v>
      </c>
      <c r="P2100" s="96" t="str">
        <f>[9]Mides!R2091</f>
        <v>Guatemala</v>
      </c>
      <c r="Q2100" s="96" t="str">
        <f>[9]Mides!S2091</f>
        <v>Guatemala</v>
      </c>
    </row>
    <row r="2101" spans="2:17" ht="15" thickBot="1" x14ac:dyDescent="0.35">
      <c r="B2101" s="92" t="str">
        <f>[9]Mides!E2092</f>
        <v>Andy</v>
      </c>
      <c r="C2101" s="93" t="str">
        <f>[9]Mides!D2092</f>
        <v>Donnovan</v>
      </c>
      <c r="D2101" s="94" t="str">
        <f>IF([9]Mides!F2092=1,"X"," ")</f>
        <v xml:space="preserve"> </v>
      </c>
      <c r="E2101" s="94" t="str">
        <f>IF([9]Mides!F2092=2,"X"," ")</f>
        <v>X</v>
      </c>
      <c r="F2101" s="95">
        <f>[9]Mides!B2092</f>
        <v>0</v>
      </c>
      <c r="G2101" s="94" t="str">
        <f>IF(AND([9]Mides!H2092&gt;=1,[9]Mides!H2092&lt;=14),"X"," ")</f>
        <v>X</v>
      </c>
      <c r="H2101" s="94" t="str">
        <f>IF(AND([9]Mides!H2092&gt;=14,[9]Mides!H2092&lt;=30),"X"," ")</f>
        <v xml:space="preserve"> </v>
      </c>
      <c r="I2101" s="94" t="str">
        <f>IF(AND([9]Mides!H2092&gt;=31,[9]Mides!H2092&lt;=60),"X","  ")</f>
        <v xml:space="preserve">  </v>
      </c>
      <c r="J2101" s="94" t="str">
        <f>IF([9]Mides!H2092&gt;60,"X", "  ")</f>
        <v xml:space="preserve">  </v>
      </c>
      <c r="K2101" s="96">
        <f>[9]Mides!N2092</f>
        <v>0</v>
      </c>
      <c r="L2101" s="96">
        <f>[9]Mides!K2092</f>
        <v>0</v>
      </c>
      <c r="M2101" s="96">
        <f>[9]Mides!L2092</f>
        <v>0</v>
      </c>
      <c r="N2101" s="96" t="str">
        <f>[9]Mides!M2092</f>
        <v>X</v>
      </c>
      <c r="O2101" s="96">
        <f t="shared" ref="O2101:O2164" si="29">SUM(K2101:N2101)</f>
        <v>0</v>
      </c>
      <c r="P2101" s="96" t="str">
        <f>[9]Mides!R2092</f>
        <v>Guatemala</v>
      </c>
      <c r="Q2101" s="96" t="str">
        <f>[9]Mides!S2092</f>
        <v>Guatemala</v>
      </c>
    </row>
    <row r="2102" spans="2:17" ht="15" thickBot="1" x14ac:dyDescent="0.35">
      <c r="B2102" s="92" t="str">
        <f>[9]Mides!E2093</f>
        <v>Yamileth</v>
      </c>
      <c r="C2102" s="93" t="str">
        <f>[9]Mides!D2093</f>
        <v>Herrera</v>
      </c>
      <c r="D2102" s="94" t="str">
        <f>IF([9]Mides!F2093=1,"X"," ")</f>
        <v>X</v>
      </c>
      <c r="E2102" s="94" t="str">
        <f>IF([9]Mides!F2093=2,"X"," ")</f>
        <v xml:space="preserve"> </v>
      </c>
      <c r="F2102" s="95">
        <f>[9]Mides!B2093</f>
        <v>0</v>
      </c>
      <c r="G2102" s="94" t="str">
        <f>IF(AND([9]Mides!H2093&gt;=1,[9]Mides!H2093&lt;=14),"X"," ")</f>
        <v>X</v>
      </c>
      <c r="H2102" s="94" t="str">
        <f>IF(AND([9]Mides!H2093&gt;=14,[9]Mides!H2093&lt;=30),"X"," ")</f>
        <v xml:space="preserve"> </v>
      </c>
      <c r="I2102" s="94" t="str">
        <f>IF(AND([9]Mides!H2093&gt;=31,[9]Mides!H2093&lt;=60),"X","  ")</f>
        <v xml:space="preserve">  </v>
      </c>
      <c r="J2102" s="94" t="str">
        <f>IF([9]Mides!H2093&gt;60,"X", "  ")</f>
        <v xml:space="preserve">  </v>
      </c>
      <c r="K2102" s="96">
        <f>[9]Mides!N2093</f>
        <v>0</v>
      </c>
      <c r="L2102" s="96">
        <f>[9]Mides!K2093</f>
        <v>0</v>
      </c>
      <c r="M2102" s="96">
        <f>[9]Mides!L2093</f>
        <v>0</v>
      </c>
      <c r="N2102" s="96" t="str">
        <f>[9]Mides!M2093</f>
        <v>X</v>
      </c>
      <c r="O2102" s="96">
        <f t="shared" si="29"/>
        <v>0</v>
      </c>
      <c r="P2102" s="96" t="str">
        <f>[9]Mides!R2093</f>
        <v>Guatemala</v>
      </c>
      <c r="Q2102" s="96" t="str">
        <f>[9]Mides!S2093</f>
        <v>Guatemala</v>
      </c>
    </row>
    <row r="2103" spans="2:17" ht="15" thickBot="1" x14ac:dyDescent="0.35">
      <c r="B2103" s="92" t="str">
        <f>[9]Mides!E2094</f>
        <v>Pablo</v>
      </c>
      <c r="C2103" s="93" t="str">
        <f>[9]Mides!D2094</f>
        <v>Monzón</v>
      </c>
      <c r="D2103" s="94" t="str">
        <f>IF([9]Mides!F2094=1,"X"," ")</f>
        <v xml:space="preserve"> </v>
      </c>
      <c r="E2103" s="94" t="str">
        <f>IF([9]Mides!F2094=2,"X"," ")</f>
        <v>X</v>
      </c>
      <c r="F2103" s="95">
        <f>[9]Mides!B2094</f>
        <v>0</v>
      </c>
      <c r="G2103" s="94" t="str">
        <f>IF(AND([9]Mides!H2094&gt;=1,[9]Mides!H2094&lt;=14),"X"," ")</f>
        <v>X</v>
      </c>
      <c r="H2103" s="94" t="str">
        <f>IF(AND([9]Mides!H2094&gt;=14,[9]Mides!H2094&lt;=30),"X"," ")</f>
        <v>X</v>
      </c>
      <c r="I2103" s="94" t="str">
        <f>IF(AND([9]Mides!H2094&gt;=31,[9]Mides!H2094&lt;=60),"X","  ")</f>
        <v xml:space="preserve">  </v>
      </c>
      <c r="J2103" s="94" t="str">
        <f>IF([9]Mides!H2094&gt;60,"X", "  ")</f>
        <v xml:space="preserve">  </v>
      </c>
      <c r="K2103" s="96">
        <f>[9]Mides!N2094</f>
        <v>0</v>
      </c>
      <c r="L2103" s="96">
        <f>[9]Mides!K2094</f>
        <v>0</v>
      </c>
      <c r="M2103" s="96">
        <f>[9]Mides!L2094</f>
        <v>0</v>
      </c>
      <c r="N2103" s="96" t="str">
        <f>[9]Mides!M2094</f>
        <v>X</v>
      </c>
      <c r="O2103" s="96">
        <f t="shared" si="29"/>
        <v>0</v>
      </c>
      <c r="P2103" s="96" t="str">
        <f>[9]Mides!R2094</f>
        <v>Guatemala</v>
      </c>
      <c r="Q2103" s="96" t="str">
        <f>[9]Mides!S2094</f>
        <v>Guatemala</v>
      </c>
    </row>
    <row r="2104" spans="2:17" ht="15" thickBot="1" x14ac:dyDescent="0.35">
      <c r="B2104" s="92" t="str">
        <f>[9]Mides!E2095</f>
        <v>Eddison</v>
      </c>
      <c r="C2104" s="93" t="str">
        <f>[9]Mides!D2095</f>
        <v>Serrano</v>
      </c>
      <c r="D2104" s="94" t="str">
        <f>IF([9]Mides!F2095=1,"X"," ")</f>
        <v xml:space="preserve"> </v>
      </c>
      <c r="E2104" s="94" t="str">
        <f>IF([9]Mides!F2095=2,"X"," ")</f>
        <v>X</v>
      </c>
      <c r="F2104" s="95">
        <f>[9]Mides!B2095</f>
        <v>0</v>
      </c>
      <c r="G2104" s="94" t="str">
        <f>IF(AND([9]Mides!H2095&gt;=1,[9]Mides!H2095&lt;=14),"X"," ")</f>
        <v>X</v>
      </c>
      <c r="H2104" s="94" t="str">
        <f>IF(AND([9]Mides!H2095&gt;=14,[9]Mides!H2095&lt;=30),"X"," ")</f>
        <v xml:space="preserve"> </v>
      </c>
      <c r="I2104" s="94" t="str">
        <f>IF(AND([9]Mides!H2095&gt;=31,[9]Mides!H2095&lt;=60),"X","  ")</f>
        <v xml:space="preserve">  </v>
      </c>
      <c r="J2104" s="94" t="str">
        <f>IF([9]Mides!H2095&gt;60,"X", "  ")</f>
        <v xml:space="preserve">  </v>
      </c>
      <c r="K2104" s="96">
        <f>[9]Mides!N2095</f>
        <v>0</v>
      </c>
      <c r="L2104" s="96">
        <f>[9]Mides!K2095</f>
        <v>0</v>
      </c>
      <c r="M2104" s="96">
        <f>[9]Mides!L2095</f>
        <v>0</v>
      </c>
      <c r="N2104" s="96" t="str">
        <f>[9]Mides!M2095</f>
        <v>X</v>
      </c>
      <c r="O2104" s="96">
        <f t="shared" si="29"/>
        <v>0</v>
      </c>
      <c r="P2104" s="96" t="str">
        <f>[9]Mides!R2095</f>
        <v>Guatemala</v>
      </c>
      <c r="Q2104" s="96" t="str">
        <f>[9]Mides!S2095</f>
        <v>Guatemala</v>
      </c>
    </row>
    <row r="2105" spans="2:17" ht="15" thickBot="1" x14ac:dyDescent="0.35">
      <c r="B2105" s="92" t="str">
        <f>[9]Mides!E2096</f>
        <v>Roxana</v>
      </c>
      <c r="C2105" s="93" t="str">
        <f>[9]Mides!D2096</f>
        <v>Pío</v>
      </c>
      <c r="D2105" s="94" t="str">
        <f>IF([9]Mides!F2096=1,"X"," ")</f>
        <v>X</v>
      </c>
      <c r="E2105" s="94" t="str">
        <f>IF([9]Mides!F2096=2,"X"," ")</f>
        <v xml:space="preserve"> </v>
      </c>
      <c r="F2105" s="95">
        <f>[9]Mides!B2096</f>
        <v>0</v>
      </c>
      <c r="G2105" s="94" t="str">
        <f>IF(AND([9]Mides!H2096&gt;=1,[9]Mides!H2096&lt;=14),"X"," ")</f>
        <v>X</v>
      </c>
      <c r="H2105" s="94" t="str">
        <f>IF(AND([9]Mides!H2096&gt;=14,[9]Mides!H2096&lt;=30),"X"," ")</f>
        <v xml:space="preserve"> </v>
      </c>
      <c r="I2105" s="94" t="str">
        <f>IF(AND([9]Mides!H2096&gt;=31,[9]Mides!H2096&lt;=60),"X","  ")</f>
        <v xml:space="preserve">  </v>
      </c>
      <c r="J2105" s="94" t="str">
        <f>IF([9]Mides!H2096&gt;60,"X", "  ")</f>
        <v xml:space="preserve">  </v>
      </c>
      <c r="K2105" s="96">
        <f>[9]Mides!N2096</f>
        <v>0</v>
      </c>
      <c r="L2105" s="96">
        <f>[9]Mides!K2096</f>
        <v>0</v>
      </c>
      <c r="M2105" s="96">
        <f>[9]Mides!L2096</f>
        <v>0</v>
      </c>
      <c r="N2105" s="96" t="str">
        <f>[9]Mides!M2096</f>
        <v>X</v>
      </c>
      <c r="O2105" s="96">
        <f t="shared" si="29"/>
        <v>0</v>
      </c>
      <c r="P2105" s="96" t="str">
        <f>[9]Mides!R2096</f>
        <v>Guatemala</v>
      </c>
      <c r="Q2105" s="96" t="str">
        <f>[9]Mides!S2096</f>
        <v>Guatemala</v>
      </c>
    </row>
    <row r="2106" spans="2:17" ht="15" thickBot="1" x14ac:dyDescent="0.35">
      <c r="B2106" s="92" t="str">
        <f>[9]Mides!E2097</f>
        <v>Jhonathan</v>
      </c>
      <c r="C2106" s="93" t="str">
        <f>[9]Mides!D2097</f>
        <v>Alvarado</v>
      </c>
      <c r="D2106" s="94" t="str">
        <f>IF([9]Mides!F2097=1,"X"," ")</f>
        <v xml:space="preserve"> </v>
      </c>
      <c r="E2106" s="94" t="str">
        <f>IF([9]Mides!F2097=2,"X"," ")</f>
        <v>X</v>
      </c>
      <c r="F2106" s="95">
        <f>[9]Mides!B2097</f>
        <v>2093967330101</v>
      </c>
      <c r="G2106" s="94" t="str">
        <f>IF(AND([9]Mides!H2097&gt;=1,[9]Mides!H2097&lt;=14),"X"," ")</f>
        <v>X</v>
      </c>
      <c r="H2106" s="94" t="str">
        <f>IF(AND([9]Mides!H2097&gt;=14,[9]Mides!H2097&lt;=30),"X"," ")</f>
        <v xml:space="preserve"> </v>
      </c>
      <c r="I2106" s="94" t="str">
        <f>IF(AND([9]Mides!H2097&gt;=31,[9]Mides!H2097&lt;=60),"X","  ")</f>
        <v xml:space="preserve">  </v>
      </c>
      <c r="J2106" s="94" t="str">
        <f>IF([9]Mides!H2097&gt;60,"X", "  ")</f>
        <v xml:space="preserve">  </v>
      </c>
      <c r="K2106" s="96">
        <f>[9]Mides!N2097</f>
        <v>0</v>
      </c>
      <c r="L2106" s="96">
        <f>[9]Mides!K2097</f>
        <v>0</v>
      </c>
      <c r="M2106" s="96">
        <f>[9]Mides!L2097</f>
        <v>0</v>
      </c>
      <c r="N2106" s="96" t="str">
        <f>[9]Mides!M2097</f>
        <v>X</v>
      </c>
      <c r="O2106" s="96">
        <f t="shared" si="29"/>
        <v>0</v>
      </c>
      <c r="P2106" s="96" t="str">
        <f>[9]Mides!R2097</f>
        <v>Guatemala</v>
      </c>
      <c r="Q2106" s="96" t="str">
        <f>[9]Mides!S2097</f>
        <v>Guatemala</v>
      </c>
    </row>
    <row r="2107" spans="2:17" ht="15" thickBot="1" x14ac:dyDescent="0.35">
      <c r="B2107" s="92" t="str">
        <f>[9]Mides!E2098</f>
        <v>Luis</v>
      </c>
      <c r="C2107" s="93" t="str">
        <f>[9]Mides!D2098</f>
        <v>Temaj</v>
      </c>
      <c r="D2107" s="94" t="str">
        <f>IF([9]Mides!F2098=1,"X"," ")</f>
        <v xml:space="preserve"> </v>
      </c>
      <c r="E2107" s="94" t="str">
        <f>IF([9]Mides!F2098=2,"X"," ")</f>
        <v>X</v>
      </c>
      <c r="F2107" s="95">
        <f>[9]Mides!B2098</f>
        <v>3271152701403</v>
      </c>
      <c r="G2107" s="94" t="str">
        <f>IF(AND([9]Mides!H2098&gt;=1,[9]Mides!H2098&lt;=14),"X"," ")</f>
        <v>X</v>
      </c>
      <c r="H2107" s="94" t="str">
        <f>IF(AND([9]Mides!H2098&gt;=14,[9]Mides!H2098&lt;=30),"X"," ")</f>
        <v xml:space="preserve"> </v>
      </c>
      <c r="I2107" s="94" t="str">
        <f>IF(AND([9]Mides!H2098&gt;=31,[9]Mides!H2098&lt;=60),"X","  ")</f>
        <v xml:space="preserve">  </v>
      </c>
      <c r="J2107" s="94" t="str">
        <f>IF([9]Mides!H2098&gt;60,"X", "  ")</f>
        <v xml:space="preserve">  </v>
      </c>
      <c r="K2107" s="96">
        <f>[9]Mides!N2098</f>
        <v>0</v>
      </c>
      <c r="L2107" s="96">
        <f>[9]Mides!K2098</f>
        <v>0</v>
      </c>
      <c r="M2107" s="96">
        <f>[9]Mides!L2098</f>
        <v>0</v>
      </c>
      <c r="N2107" s="96" t="str">
        <f>[9]Mides!M2098</f>
        <v>X</v>
      </c>
      <c r="O2107" s="96">
        <f t="shared" si="29"/>
        <v>0</v>
      </c>
      <c r="P2107" s="96" t="str">
        <f>[9]Mides!R2098</f>
        <v>Guatemala</v>
      </c>
      <c r="Q2107" s="96" t="str">
        <f>[9]Mides!S2098</f>
        <v>Guatemala</v>
      </c>
    </row>
    <row r="2108" spans="2:17" ht="15" thickBot="1" x14ac:dyDescent="0.35">
      <c r="B2108" s="92" t="str">
        <f>[9]Mides!E2099</f>
        <v>Andrés</v>
      </c>
      <c r="C2108" s="93" t="str">
        <f>[9]Mides!D2099</f>
        <v>Choc</v>
      </c>
      <c r="D2108" s="94" t="str">
        <f>IF([9]Mides!F2099=1,"X"," ")</f>
        <v xml:space="preserve"> </v>
      </c>
      <c r="E2108" s="94" t="str">
        <f>IF([9]Mides!F2099=2,"X"," ")</f>
        <v>X</v>
      </c>
      <c r="F2108" s="95">
        <f>[9]Mides!B2099</f>
        <v>2791787781607</v>
      </c>
      <c r="G2108" s="94" t="str">
        <f>IF(AND([9]Mides!H2099&gt;=1,[9]Mides!H2099&lt;=14),"X"," ")</f>
        <v>X</v>
      </c>
      <c r="H2108" s="94" t="str">
        <f>IF(AND([9]Mides!H2099&gt;=14,[9]Mides!H2099&lt;=30),"X"," ")</f>
        <v xml:space="preserve"> </v>
      </c>
      <c r="I2108" s="94" t="str">
        <f>IF(AND([9]Mides!H2099&gt;=31,[9]Mides!H2099&lt;=60),"X","  ")</f>
        <v xml:space="preserve">  </v>
      </c>
      <c r="J2108" s="94" t="str">
        <f>IF([9]Mides!H2099&gt;60,"X", "  ")</f>
        <v xml:space="preserve">  </v>
      </c>
      <c r="K2108" s="96">
        <f>[9]Mides!N2099</f>
        <v>0</v>
      </c>
      <c r="L2108" s="96">
        <f>[9]Mides!K2099</f>
        <v>0</v>
      </c>
      <c r="M2108" s="96">
        <f>[9]Mides!L2099</f>
        <v>0</v>
      </c>
      <c r="N2108" s="96" t="str">
        <f>[9]Mides!M2099</f>
        <v>X</v>
      </c>
      <c r="O2108" s="96">
        <f t="shared" si="29"/>
        <v>0</v>
      </c>
      <c r="P2108" s="96" t="str">
        <f>[9]Mides!R2099</f>
        <v>Guatemala</v>
      </c>
      <c r="Q2108" s="96" t="str">
        <f>[9]Mides!S2099</f>
        <v>Guatemala</v>
      </c>
    </row>
    <row r="2109" spans="2:17" ht="15" thickBot="1" x14ac:dyDescent="0.35">
      <c r="B2109" s="92" t="str">
        <f>[9]Mides!E2100</f>
        <v>Karla</v>
      </c>
      <c r="C2109" s="93" t="str">
        <f>[9]Mides!D2100</f>
        <v>López</v>
      </c>
      <c r="D2109" s="94" t="str">
        <f>IF([9]Mides!F2100=1,"X"," ")</f>
        <v>X</v>
      </c>
      <c r="E2109" s="94" t="str">
        <f>IF([9]Mides!F2100=2,"X"," ")</f>
        <v xml:space="preserve"> </v>
      </c>
      <c r="F2109" s="95">
        <f>[9]Mides!B2100</f>
        <v>0</v>
      </c>
      <c r="G2109" s="94" t="str">
        <f>IF(AND([9]Mides!H2100&gt;=1,[9]Mides!H2100&lt;=14),"X"," ")</f>
        <v xml:space="preserve"> </v>
      </c>
      <c r="H2109" s="94" t="str">
        <f>IF(AND([9]Mides!H2100&gt;=14,[9]Mides!H2100&lt;=30),"X"," ")</f>
        <v>X</v>
      </c>
      <c r="I2109" s="94" t="str">
        <f>IF(AND([9]Mides!H2100&gt;=31,[9]Mides!H2100&lt;=60),"X","  ")</f>
        <v xml:space="preserve">  </v>
      </c>
      <c r="J2109" s="94" t="str">
        <f>IF([9]Mides!H2100&gt;60,"X", "  ")</f>
        <v xml:space="preserve">  </v>
      </c>
      <c r="K2109" s="96">
        <f>[9]Mides!N2100</f>
        <v>0</v>
      </c>
      <c r="L2109" s="96">
        <f>[9]Mides!K2100</f>
        <v>0</v>
      </c>
      <c r="M2109" s="96">
        <f>[9]Mides!L2100</f>
        <v>0</v>
      </c>
      <c r="N2109" s="96" t="str">
        <f>[9]Mides!M2100</f>
        <v>X</v>
      </c>
      <c r="O2109" s="96">
        <f t="shared" si="29"/>
        <v>0</v>
      </c>
      <c r="P2109" s="96" t="str">
        <f>[9]Mides!R2100</f>
        <v>Guatemala</v>
      </c>
      <c r="Q2109" s="96" t="str">
        <f>[9]Mides!S2100</f>
        <v>Guatemala</v>
      </c>
    </row>
    <row r="2110" spans="2:17" ht="15" thickBot="1" x14ac:dyDescent="0.35">
      <c r="B2110" s="92" t="str">
        <f>[9]Mides!E2101</f>
        <v>Allan</v>
      </c>
      <c r="C2110" s="93" t="str">
        <f>[9]Mides!D2101</f>
        <v>Alvarez</v>
      </c>
      <c r="D2110" s="94" t="str">
        <f>IF([9]Mides!F2101=1,"X"," ")</f>
        <v xml:space="preserve"> </v>
      </c>
      <c r="E2110" s="94" t="str">
        <f>IF([9]Mides!F2101=2,"X"," ")</f>
        <v>X</v>
      </c>
      <c r="F2110" s="95">
        <f>[9]Mides!B2101</f>
        <v>0</v>
      </c>
      <c r="G2110" s="94" t="str">
        <f>IF(AND([9]Mides!H2101&gt;=1,[9]Mides!H2101&lt;=14),"X"," ")</f>
        <v xml:space="preserve"> </v>
      </c>
      <c r="H2110" s="94" t="str">
        <f>IF(AND([9]Mides!H2101&gt;=14,[9]Mides!H2101&lt;=30),"X"," ")</f>
        <v>X</v>
      </c>
      <c r="I2110" s="94" t="str">
        <f>IF(AND([9]Mides!H2101&gt;=31,[9]Mides!H2101&lt;=60),"X","  ")</f>
        <v xml:space="preserve">  </v>
      </c>
      <c r="J2110" s="94" t="str">
        <f>IF([9]Mides!H2101&gt;60,"X", "  ")</f>
        <v xml:space="preserve">  </v>
      </c>
      <c r="K2110" s="96">
        <f>[9]Mides!N2101</f>
        <v>0</v>
      </c>
      <c r="L2110" s="96">
        <f>[9]Mides!K2101</f>
        <v>0</v>
      </c>
      <c r="M2110" s="96">
        <f>[9]Mides!L2101</f>
        <v>0</v>
      </c>
      <c r="N2110" s="96" t="str">
        <f>[9]Mides!M2101</f>
        <v>X</v>
      </c>
      <c r="O2110" s="96">
        <f t="shared" si="29"/>
        <v>0</v>
      </c>
      <c r="P2110" s="96" t="str">
        <f>[9]Mides!R2101</f>
        <v>Guatemala</v>
      </c>
      <c r="Q2110" s="96" t="str">
        <f>[9]Mides!S2101</f>
        <v>Guatemala</v>
      </c>
    </row>
    <row r="2111" spans="2:17" ht="15" thickBot="1" x14ac:dyDescent="0.35">
      <c r="B2111" s="92" t="str">
        <f>[9]Mides!E2102</f>
        <v>Erick</v>
      </c>
      <c r="C2111" s="93" t="str">
        <f>[9]Mides!D2102</f>
        <v>Jocol</v>
      </c>
      <c r="D2111" s="94" t="str">
        <f>IF([9]Mides!F2102=1,"X"," ")</f>
        <v xml:space="preserve"> </v>
      </c>
      <c r="E2111" s="94" t="str">
        <f>IF([9]Mides!F2102=2,"X"," ")</f>
        <v>X</v>
      </c>
      <c r="F2111" s="95">
        <f>[9]Mides!B2102</f>
        <v>0</v>
      </c>
      <c r="G2111" s="94" t="str">
        <f>IF(AND([9]Mides!H2102&gt;=1,[9]Mides!H2102&lt;=14),"X"," ")</f>
        <v xml:space="preserve"> </v>
      </c>
      <c r="H2111" s="94" t="str">
        <f>IF(AND([9]Mides!H2102&gt;=14,[9]Mides!H2102&lt;=30),"X"," ")</f>
        <v>X</v>
      </c>
      <c r="I2111" s="94" t="str">
        <f>IF(AND([9]Mides!H2102&gt;=31,[9]Mides!H2102&lt;=60),"X","  ")</f>
        <v xml:space="preserve">  </v>
      </c>
      <c r="J2111" s="94" t="str">
        <f>IF([9]Mides!H2102&gt;60,"X", "  ")</f>
        <v xml:space="preserve">  </v>
      </c>
      <c r="K2111" s="96">
        <f>[9]Mides!N2102</f>
        <v>0</v>
      </c>
      <c r="L2111" s="96">
        <f>[9]Mides!K2102</f>
        <v>0</v>
      </c>
      <c r="M2111" s="96">
        <f>[9]Mides!L2102</f>
        <v>0</v>
      </c>
      <c r="N2111" s="96" t="str">
        <f>[9]Mides!M2102</f>
        <v>X</v>
      </c>
      <c r="O2111" s="96">
        <f t="shared" si="29"/>
        <v>0</v>
      </c>
      <c r="P2111" s="96" t="str">
        <f>[9]Mides!R2102</f>
        <v>Guatemala</v>
      </c>
      <c r="Q2111" s="96" t="str">
        <f>[9]Mides!S2102</f>
        <v>Guatemala</v>
      </c>
    </row>
    <row r="2112" spans="2:17" ht="15" thickBot="1" x14ac:dyDescent="0.35">
      <c r="B2112" s="92" t="str">
        <f>[9]Mides!E2103</f>
        <v>Belkys</v>
      </c>
      <c r="C2112" s="93" t="str">
        <f>[9]Mides!D2103</f>
        <v>Briones</v>
      </c>
      <c r="D2112" s="94" t="str">
        <f>IF([9]Mides!F2103=1,"X"," ")</f>
        <v>X</v>
      </c>
      <c r="E2112" s="94" t="str">
        <f>IF([9]Mides!F2103=2,"X"," ")</f>
        <v xml:space="preserve"> </v>
      </c>
      <c r="F2112" s="95">
        <f>[9]Mides!B2103</f>
        <v>0</v>
      </c>
      <c r="G2112" s="94" t="str">
        <f>IF(AND([9]Mides!H2103&gt;=1,[9]Mides!H2103&lt;=14),"X"," ")</f>
        <v xml:space="preserve"> </v>
      </c>
      <c r="H2112" s="94" t="str">
        <f>IF(AND([9]Mides!H2103&gt;=14,[9]Mides!H2103&lt;=30),"X"," ")</f>
        <v xml:space="preserve"> </v>
      </c>
      <c r="I2112" s="94" t="str">
        <f>IF(AND([9]Mides!H2103&gt;=31,[9]Mides!H2103&lt;=60),"X","  ")</f>
        <v>X</v>
      </c>
      <c r="J2112" s="94" t="str">
        <f>IF([9]Mides!H2103&gt;60,"X", "  ")</f>
        <v xml:space="preserve">  </v>
      </c>
      <c r="K2112" s="96">
        <f>[9]Mides!N2103</f>
        <v>0</v>
      </c>
      <c r="L2112" s="96">
        <f>[9]Mides!K2103</f>
        <v>0</v>
      </c>
      <c r="M2112" s="96">
        <f>[9]Mides!L2103</f>
        <v>0</v>
      </c>
      <c r="N2112" s="96" t="str">
        <f>[9]Mides!M2103</f>
        <v>X</v>
      </c>
      <c r="O2112" s="96">
        <f t="shared" si="29"/>
        <v>0</v>
      </c>
      <c r="P2112" s="96" t="str">
        <f>[9]Mides!R2103</f>
        <v>Guatemala</v>
      </c>
      <c r="Q2112" s="96" t="str">
        <f>[9]Mides!S2103</f>
        <v>Guatemala</v>
      </c>
    </row>
    <row r="2113" spans="2:17" ht="15" thickBot="1" x14ac:dyDescent="0.35">
      <c r="B2113" s="92" t="str">
        <f>[9]Mides!E2104</f>
        <v>Rodrigo</v>
      </c>
      <c r="C2113" s="93" t="str">
        <f>[9]Mides!D2104</f>
        <v>Guzmán</v>
      </c>
      <c r="D2113" s="94" t="str">
        <f>IF([9]Mides!F2104=1,"X"," ")</f>
        <v xml:space="preserve"> </v>
      </c>
      <c r="E2113" s="94" t="str">
        <f>IF([9]Mides!F2104=2,"X"," ")</f>
        <v>X</v>
      </c>
      <c r="F2113" s="95">
        <f>[9]Mides!B2104</f>
        <v>2316710670101</v>
      </c>
      <c r="G2113" s="94" t="str">
        <f>IF(AND([9]Mides!H2104&gt;=1,[9]Mides!H2104&lt;=14),"X"," ")</f>
        <v>X</v>
      </c>
      <c r="H2113" s="94" t="str">
        <f>IF(AND([9]Mides!H2104&gt;=14,[9]Mides!H2104&lt;=30),"X"," ")</f>
        <v xml:space="preserve"> </v>
      </c>
      <c r="I2113" s="94" t="str">
        <f>IF(AND([9]Mides!H2104&gt;=31,[9]Mides!H2104&lt;=60),"X","  ")</f>
        <v xml:space="preserve">  </v>
      </c>
      <c r="J2113" s="94" t="str">
        <f>IF([9]Mides!H2104&gt;60,"X", "  ")</f>
        <v xml:space="preserve">  </v>
      </c>
      <c r="K2113" s="96">
        <f>[9]Mides!N2104</f>
        <v>0</v>
      </c>
      <c r="L2113" s="96">
        <f>[9]Mides!K2104</f>
        <v>0</v>
      </c>
      <c r="M2113" s="96">
        <f>[9]Mides!L2104</f>
        <v>0</v>
      </c>
      <c r="N2113" s="96" t="str">
        <f>[9]Mides!M2104</f>
        <v>X</v>
      </c>
      <c r="O2113" s="96">
        <f t="shared" si="29"/>
        <v>0</v>
      </c>
      <c r="P2113" s="96" t="str">
        <f>[9]Mides!R2104</f>
        <v>Guatemala</v>
      </c>
      <c r="Q2113" s="96" t="str">
        <f>[9]Mides!S2104</f>
        <v>Guatemala</v>
      </c>
    </row>
    <row r="2114" spans="2:17" ht="15" thickBot="1" x14ac:dyDescent="0.35">
      <c r="B2114" s="92" t="str">
        <f>[9]Mides!E2105</f>
        <v>Paola</v>
      </c>
      <c r="C2114" s="93" t="str">
        <f>[9]Mides!D2105</f>
        <v>Guzmán</v>
      </c>
      <c r="D2114" s="94" t="str">
        <f>IF([9]Mides!F2105=1,"X"," ")</f>
        <v>X</v>
      </c>
      <c r="E2114" s="94" t="str">
        <f>IF([9]Mides!F2105=2,"X"," ")</f>
        <v xml:space="preserve"> </v>
      </c>
      <c r="F2114" s="95">
        <f>[9]Mides!B2105</f>
        <v>2160362910101</v>
      </c>
      <c r="G2114" s="94" t="str">
        <f>IF(AND([9]Mides!H2105&gt;=1,[9]Mides!H2105&lt;=14),"X"," ")</f>
        <v>X</v>
      </c>
      <c r="H2114" s="94" t="str">
        <f>IF(AND([9]Mides!H2105&gt;=14,[9]Mides!H2105&lt;=30),"X"," ")</f>
        <v xml:space="preserve"> </v>
      </c>
      <c r="I2114" s="94" t="str">
        <f>IF(AND([9]Mides!H2105&gt;=31,[9]Mides!H2105&lt;=60),"X","  ")</f>
        <v xml:space="preserve">  </v>
      </c>
      <c r="J2114" s="94" t="str">
        <f>IF([9]Mides!H2105&gt;60,"X", "  ")</f>
        <v xml:space="preserve">  </v>
      </c>
      <c r="K2114" s="96">
        <f>[9]Mides!N2105</f>
        <v>0</v>
      </c>
      <c r="L2114" s="96">
        <f>[9]Mides!K2105</f>
        <v>0</v>
      </c>
      <c r="M2114" s="96">
        <f>[9]Mides!L2105</f>
        <v>0</v>
      </c>
      <c r="N2114" s="96" t="str">
        <f>[9]Mides!M2105</f>
        <v>X</v>
      </c>
      <c r="O2114" s="96">
        <f t="shared" si="29"/>
        <v>0</v>
      </c>
      <c r="P2114" s="96" t="str">
        <f>[9]Mides!R2105</f>
        <v>Guatemala</v>
      </c>
      <c r="Q2114" s="96" t="str">
        <f>[9]Mides!S2105</f>
        <v>Guatemala</v>
      </c>
    </row>
    <row r="2115" spans="2:17" ht="15" thickBot="1" x14ac:dyDescent="0.35">
      <c r="B2115" s="92" t="str">
        <f>[9]Mides!E2106</f>
        <v>Yaneth</v>
      </c>
      <c r="C2115" s="93" t="str">
        <f>[9]Mides!D2106</f>
        <v xml:space="preserve">Berdúo </v>
      </c>
      <c r="D2115" s="94" t="str">
        <f>IF([9]Mides!F2106=1,"X"," ")</f>
        <v>X</v>
      </c>
      <c r="E2115" s="94" t="str">
        <f>IF([9]Mides!F2106=2,"X"," ")</f>
        <v xml:space="preserve"> </v>
      </c>
      <c r="F2115" s="95">
        <f>[9]Mides!B2106</f>
        <v>2086621461224</v>
      </c>
      <c r="G2115" s="94" t="str">
        <f>IF(AND([9]Mides!H2106&gt;=1,[9]Mides!H2106&lt;=14),"X"," ")</f>
        <v>X</v>
      </c>
      <c r="H2115" s="94" t="str">
        <f>IF(AND([9]Mides!H2106&gt;=14,[9]Mides!H2106&lt;=30),"X"," ")</f>
        <v xml:space="preserve"> </v>
      </c>
      <c r="I2115" s="94" t="str">
        <f>IF(AND([9]Mides!H2106&gt;=31,[9]Mides!H2106&lt;=60),"X","  ")</f>
        <v xml:space="preserve">  </v>
      </c>
      <c r="J2115" s="94" t="str">
        <f>IF([9]Mides!H2106&gt;60,"X", "  ")</f>
        <v xml:space="preserve">  </v>
      </c>
      <c r="K2115" s="96">
        <f>[9]Mides!N2106</f>
        <v>0</v>
      </c>
      <c r="L2115" s="96">
        <f>[9]Mides!K2106</f>
        <v>0</v>
      </c>
      <c r="M2115" s="96">
        <f>[9]Mides!L2106</f>
        <v>0</v>
      </c>
      <c r="N2115" s="96" t="str">
        <f>[9]Mides!M2106</f>
        <v>X</v>
      </c>
      <c r="O2115" s="96">
        <f t="shared" si="29"/>
        <v>0</v>
      </c>
      <c r="P2115" s="96" t="str">
        <f>[9]Mides!R2106</f>
        <v>Guatemala</v>
      </c>
      <c r="Q2115" s="96" t="str">
        <f>[9]Mides!S2106</f>
        <v>Guatemala</v>
      </c>
    </row>
    <row r="2116" spans="2:17" ht="15" thickBot="1" x14ac:dyDescent="0.35">
      <c r="B2116" s="92" t="str">
        <f>[9]Mides!E2107</f>
        <v>Miriam</v>
      </c>
      <c r="C2116" s="93" t="str">
        <f>[9]Mides!D2107</f>
        <v>Velásquez</v>
      </c>
      <c r="D2116" s="94" t="str">
        <f>IF([9]Mides!F2107=1,"X"," ")</f>
        <v>X</v>
      </c>
      <c r="E2116" s="94" t="str">
        <f>IF([9]Mides!F2107=2,"X"," ")</f>
        <v xml:space="preserve"> </v>
      </c>
      <c r="F2116" s="95">
        <f>[9]Mides!B2107</f>
        <v>2062163190101</v>
      </c>
      <c r="G2116" s="94" t="str">
        <f>IF(AND([9]Mides!H2107&gt;=1,[9]Mides!H2107&lt;=14),"X"," ")</f>
        <v>X</v>
      </c>
      <c r="H2116" s="94" t="str">
        <f>IF(AND([9]Mides!H2107&gt;=14,[9]Mides!H2107&lt;=30),"X"," ")</f>
        <v xml:space="preserve"> </v>
      </c>
      <c r="I2116" s="94" t="str">
        <f>IF(AND([9]Mides!H2107&gt;=31,[9]Mides!H2107&lt;=60),"X","  ")</f>
        <v xml:space="preserve">  </v>
      </c>
      <c r="J2116" s="94" t="str">
        <f>IF([9]Mides!H2107&gt;60,"X", "  ")</f>
        <v xml:space="preserve">  </v>
      </c>
      <c r="K2116" s="96">
        <f>[9]Mides!N2107</f>
        <v>0</v>
      </c>
      <c r="L2116" s="96">
        <f>[9]Mides!K2107</f>
        <v>0</v>
      </c>
      <c r="M2116" s="96">
        <f>[9]Mides!L2107</f>
        <v>0</v>
      </c>
      <c r="N2116" s="96" t="str">
        <f>[9]Mides!M2107</f>
        <v>X</v>
      </c>
      <c r="O2116" s="96">
        <f t="shared" si="29"/>
        <v>0</v>
      </c>
      <c r="P2116" s="96" t="str">
        <f>[9]Mides!R2107</f>
        <v>Guatemala</v>
      </c>
      <c r="Q2116" s="96" t="str">
        <f>[9]Mides!S2107</f>
        <v>Guatemala</v>
      </c>
    </row>
    <row r="2117" spans="2:17" ht="15" thickBot="1" x14ac:dyDescent="0.35">
      <c r="B2117" s="92" t="str">
        <f>[9]Mides!E2108</f>
        <v>Edy</v>
      </c>
      <c r="C2117" s="93" t="str">
        <f>[9]Mides!D2108</f>
        <v>López</v>
      </c>
      <c r="D2117" s="94" t="str">
        <f>IF([9]Mides!F2108=1,"X"," ")</f>
        <v xml:space="preserve"> </v>
      </c>
      <c r="E2117" s="94" t="str">
        <f>IF([9]Mides!F2108=2,"X"," ")</f>
        <v>X</v>
      </c>
      <c r="F2117" s="95">
        <f>[9]Mides!B2108</f>
        <v>0</v>
      </c>
      <c r="G2117" s="94" t="str">
        <f>IF(AND([9]Mides!H2108&gt;=1,[9]Mides!H2108&lt;=14),"X"," ")</f>
        <v>X</v>
      </c>
      <c r="H2117" s="94" t="str">
        <f>IF(AND([9]Mides!H2108&gt;=14,[9]Mides!H2108&lt;=30),"X"," ")</f>
        <v xml:space="preserve"> </v>
      </c>
      <c r="I2117" s="94" t="str">
        <f>IF(AND([9]Mides!H2108&gt;=31,[9]Mides!H2108&lt;=60),"X","  ")</f>
        <v xml:space="preserve">  </v>
      </c>
      <c r="J2117" s="94" t="str">
        <f>IF([9]Mides!H2108&gt;60,"X", "  ")</f>
        <v xml:space="preserve">  </v>
      </c>
      <c r="K2117" s="96">
        <f>[9]Mides!N2108</f>
        <v>0</v>
      </c>
      <c r="L2117" s="96">
        <f>[9]Mides!K2108</f>
        <v>0</v>
      </c>
      <c r="M2117" s="96">
        <f>[9]Mides!L2108</f>
        <v>0</v>
      </c>
      <c r="N2117" s="96" t="str">
        <f>[9]Mides!M2108</f>
        <v>X</v>
      </c>
      <c r="O2117" s="96">
        <f t="shared" si="29"/>
        <v>0</v>
      </c>
      <c r="P2117" s="96" t="str">
        <f>[9]Mides!R2108</f>
        <v>Guatemala</v>
      </c>
      <c r="Q2117" s="96" t="str">
        <f>[9]Mides!S2108</f>
        <v>Guatemala</v>
      </c>
    </row>
    <row r="2118" spans="2:17" ht="15" thickBot="1" x14ac:dyDescent="0.35">
      <c r="B2118" s="92" t="str">
        <f>[9]Mides!E2109</f>
        <v>Kevin</v>
      </c>
      <c r="C2118" s="93" t="str">
        <f>[9]Mides!D2109</f>
        <v>Reyes</v>
      </c>
      <c r="D2118" s="94" t="str">
        <f>IF([9]Mides!F2109=1,"X"," ")</f>
        <v xml:space="preserve"> </v>
      </c>
      <c r="E2118" s="94" t="str">
        <f>IF([9]Mides!F2109=2,"X"," ")</f>
        <v>X</v>
      </c>
      <c r="F2118" s="95">
        <f>[9]Mides!B2109</f>
        <v>0</v>
      </c>
      <c r="G2118" s="94" t="str">
        <f>IF(AND([9]Mides!H2109&gt;=1,[9]Mides!H2109&lt;=14),"X"," ")</f>
        <v>X</v>
      </c>
      <c r="H2118" s="94" t="str">
        <f>IF(AND([9]Mides!H2109&gt;=14,[9]Mides!H2109&lt;=30),"X"," ")</f>
        <v xml:space="preserve"> </v>
      </c>
      <c r="I2118" s="94" t="str">
        <f>IF(AND([9]Mides!H2109&gt;=31,[9]Mides!H2109&lt;=60),"X","  ")</f>
        <v xml:space="preserve">  </v>
      </c>
      <c r="J2118" s="94" t="str">
        <f>IF([9]Mides!H2109&gt;60,"X", "  ")</f>
        <v xml:space="preserve">  </v>
      </c>
      <c r="K2118" s="96">
        <f>[9]Mides!N2109</f>
        <v>0</v>
      </c>
      <c r="L2118" s="96">
        <f>[9]Mides!K2109</f>
        <v>0</v>
      </c>
      <c r="M2118" s="96">
        <f>[9]Mides!L2109</f>
        <v>0</v>
      </c>
      <c r="N2118" s="96" t="str">
        <f>[9]Mides!M2109</f>
        <v>X</v>
      </c>
      <c r="O2118" s="96">
        <f t="shared" si="29"/>
        <v>0</v>
      </c>
      <c r="P2118" s="96" t="str">
        <f>[9]Mides!R2109</f>
        <v>Guatemala</v>
      </c>
      <c r="Q2118" s="96" t="str">
        <f>[9]Mides!S2109</f>
        <v>Guatemala</v>
      </c>
    </row>
    <row r="2119" spans="2:17" ht="15" thickBot="1" x14ac:dyDescent="0.35">
      <c r="B2119" s="92" t="str">
        <f>[9]Mides!E2110</f>
        <v>María</v>
      </c>
      <c r="C2119" s="93" t="str">
        <f>[9]Mides!D2110</f>
        <v>Velásquez</v>
      </c>
      <c r="D2119" s="94" t="str">
        <f>IF([9]Mides!F2110=1,"X"," ")</f>
        <v>X</v>
      </c>
      <c r="E2119" s="94" t="str">
        <f>IF([9]Mides!F2110=2,"X"," ")</f>
        <v xml:space="preserve"> </v>
      </c>
      <c r="F2119" s="95">
        <f>[9]Mides!B2110</f>
        <v>0</v>
      </c>
      <c r="G2119" s="94" t="str">
        <f>IF(AND([9]Mides!H2110&gt;=1,[9]Mides!H2110&lt;=14),"X"," ")</f>
        <v>X</v>
      </c>
      <c r="H2119" s="94" t="str">
        <f>IF(AND([9]Mides!H2110&gt;=14,[9]Mides!H2110&lt;=30),"X"," ")</f>
        <v xml:space="preserve"> </v>
      </c>
      <c r="I2119" s="94" t="str">
        <f>IF(AND([9]Mides!H2110&gt;=31,[9]Mides!H2110&lt;=60),"X","  ")</f>
        <v xml:space="preserve">  </v>
      </c>
      <c r="J2119" s="94" t="str">
        <f>IF([9]Mides!H2110&gt;60,"X", "  ")</f>
        <v xml:space="preserve">  </v>
      </c>
      <c r="K2119" s="96">
        <f>[9]Mides!N2110</f>
        <v>0</v>
      </c>
      <c r="L2119" s="96">
        <f>[9]Mides!K2110</f>
        <v>0</v>
      </c>
      <c r="M2119" s="96">
        <f>[9]Mides!L2110</f>
        <v>0</v>
      </c>
      <c r="N2119" s="96" t="str">
        <f>[9]Mides!M2110</f>
        <v>X</v>
      </c>
      <c r="O2119" s="96">
        <f t="shared" si="29"/>
        <v>0</v>
      </c>
      <c r="P2119" s="96" t="str">
        <f>[9]Mides!R2110</f>
        <v>Guatemala</v>
      </c>
      <c r="Q2119" s="96" t="str">
        <f>[9]Mides!S2110</f>
        <v>Guatemala</v>
      </c>
    </row>
    <row r="2120" spans="2:17" ht="15" thickBot="1" x14ac:dyDescent="0.35">
      <c r="B2120" s="92" t="str">
        <f>[9]Mides!E2111</f>
        <v>Abnner</v>
      </c>
      <c r="C2120" s="93" t="str">
        <f>[9]Mides!D2111</f>
        <v>Asiatuj</v>
      </c>
      <c r="D2120" s="94" t="str">
        <f>IF([9]Mides!F2111=1,"X"," ")</f>
        <v xml:space="preserve"> </v>
      </c>
      <c r="E2120" s="94" t="str">
        <f>IF([9]Mides!F2111=2,"X"," ")</f>
        <v>X</v>
      </c>
      <c r="F2120" s="95">
        <f>[9]Mides!B2111</f>
        <v>3726173520101</v>
      </c>
      <c r="G2120" s="94" t="str">
        <f>IF(AND([9]Mides!H2111&gt;=1,[9]Mides!H2111&lt;=14),"X"," ")</f>
        <v>X</v>
      </c>
      <c r="H2120" s="94" t="str">
        <f>IF(AND([9]Mides!H2111&gt;=14,[9]Mides!H2111&lt;=30),"X"," ")</f>
        <v xml:space="preserve"> </v>
      </c>
      <c r="I2120" s="94" t="str">
        <f>IF(AND([9]Mides!H2111&gt;=31,[9]Mides!H2111&lt;=60),"X","  ")</f>
        <v xml:space="preserve">  </v>
      </c>
      <c r="J2120" s="94" t="str">
        <f>IF([9]Mides!H2111&gt;60,"X", "  ")</f>
        <v xml:space="preserve">  </v>
      </c>
      <c r="K2120" s="96">
        <f>[9]Mides!N2111</f>
        <v>0</v>
      </c>
      <c r="L2120" s="96">
        <f>[9]Mides!K2111</f>
        <v>0</v>
      </c>
      <c r="M2120" s="96">
        <f>[9]Mides!L2111</f>
        <v>0</v>
      </c>
      <c r="N2120" s="96" t="str">
        <f>[9]Mides!M2111</f>
        <v>X</v>
      </c>
      <c r="O2120" s="96">
        <f t="shared" si="29"/>
        <v>0</v>
      </c>
      <c r="P2120" s="96" t="str">
        <f>[9]Mides!R2111</f>
        <v>Guatemala</v>
      </c>
      <c r="Q2120" s="96" t="str">
        <f>[9]Mides!S2111</f>
        <v>Guatemala</v>
      </c>
    </row>
    <row r="2121" spans="2:17" ht="15" thickBot="1" x14ac:dyDescent="0.35">
      <c r="B2121" s="92" t="str">
        <f>[9]Mides!E2112</f>
        <v>Pamela</v>
      </c>
      <c r="C2121" s="93" t="str">
        <f>[9]Mides!D2112</f>
        <v>Uz</v>
      </c>
      <c r="D2121" s="94" t="str">
        <f>IF([9]Mides!F2112=1,"X"," ")</f>
        <v>X</v>
      </c>
      <c r="E2121" s="94" t="str">
        <f>IF([9]Mides!F2112=2,"X"," ")</f>
        <v xml:space="preserve"> </v>
      </c>
      <c r="F2121" s="95">
        <f>[9]Mides!B2112</f>
        <v>0</v>
      </c>
      <c r="G2121" s="94" t="str">
        <f>IF(AND([9]Mides!H2112&gt;=1,[9]Mides!H2112&lt;=14),"X"," ")</f>
        <v>X</v>
      </c>
      <c r="H2121" s="94" t="str">
        <f>IF(AND([9]Mides!H2112&gt;=14,[9]Mides!H2112&lt;=30),"X"," ")</f>
        <v xml:space="preserve"> </v>
      </c>
      <c r="I2121" s="94" t="str">
        <f>IF(AND([9]Mides!H2112&gt;=31,[9]Mides!H2112&lt;=60),"X","  ")</f>
        <v xml:space="preserve">  </v>
      </c>
      <c r="J2121" s="94" t="str">
        <f>IF([9]Mides!H2112&gt;60,"X", "  ")</f>
        <v xml:space="preserve">  </v>
      </c>
      <c r="K2121" s="96">
        <f>[9]Mides!N2112</f>
        <v>0</v>
      </c>
      <c r="L2121" s="96">
        <f>[9]Mides!K2112</f>
        <v>0</v>
      </c>
      <c r="M2121" s="96">
        <f>[9]Mides!L2112</f>
        <v>0</v>
      </c>
      <c r="N2121" s="96" t="str">
        <f>[9]Mides!M2112</f>
        <v>X</v>
      </c>
      <c r="O2121" s="96">
        <f t="shared" si="29"/>
        <v>0</v>
      </c>
      <c r="P2121" s="96" t="str">
        <f>[9]Mides!R2112</f>
        <v>Guatemala</v>
      </c>
      <c r="Q2121" s="96" t="str">
        <f>[9]Mides!S2112</f>
        <v>Guatemala</v>
      </c>
    </row>
    <row r="2122" spans="2:17" ht="15" thickBot="1" x14ac:dyDescent="0.35">
      <c r="B2122" s="92" t="str">
        <f>[9]Mides!E2113</f>
        <v>José</v>
      </c>
      <c r="C2122" s="93" t="str">
        <f>[9]Mides!D2113</f>
        <v>Juarez</v>
      </c>
      <c r="D2122" s="94" t="str">
        <f>IF([9]Mides!F2113=1,"X"," ")</f>
        <v xml:space="preserve"> </v>
      </c>
      <c r="E2122" s="94" t="str">
        <f>IF([9]Mides!F2113=2,"X"," ")</f>
        <v>X</v>
      </c>
      <c r="F2122" s="95">
        <f>[9]Mides!B2113</f>
        <v>3656247480101</v>
      </c>
      <c r="G2122" s="94" t="str">
        <f>IF(AND([9]Mides!H2113&gt;=1,[9]Mides!H2113&lt;=14),"X"," ")</f>
        <v>X</v>
      </c>
      <c r="H2122" s="94" t="str">
        <f>IF(AND([9]Mides!H2113&gt;=14,[9]Mides!H2113&lt;=30),"X"," ")</f>
        <v xml:space="preserve"> </v>
      </c>
      <c r="I2122" s="94" t="str">
        <f>IF(AND([9]Mides!H2113&gt;=31,[9]Mides!H2113&lt;=60),"X","  ")</f>
        <v xml:space="preserve">  </v>
      </c>
      <c r="J2122" s="94" t="str">
        <f>IF([9]Mides!H2113&gt;60,"X", "  ")</f>
        <v xml:space="preserve">  </v>
      </c>
      <c r="K2122" s="96">
        <f>[9]Mides!N2113</f>
        <v>0</v>
      </c>
      <c r="L2122" s="96">
        <f>[9]Mides!K2113</f>
        <v>0</v>
      </c>
      <c r="M2122" s="96">
        <f>[9]Mides!L2113</f>
        <v>0</v>
      </c>
      <c r="N2122" s="96" t="str">
        <f>[9]Mides!M2113</f>
        <v>X</v>
      </c>
      <c r="O2122" s="96">
        <f t="shared" si="29"/>
        <v>0</v>
      </c>
      <c r="P2122" s="96" t="str">
        <f>[9]Mides!R2113</f>
        <v>Guatemala</v>
      </c>
      <c r="Q2122" s="96" t="str">
        <f>[9]Mides!S2113</f>
        <v>Guatemala</v>
      </c>
    </row>
    <row r="2123" spans="2:17" ht="15" thickBot="1" x14ac:dyDescent="0.35">
      <c r="B2123" s="92" t="str">
        <f>[9]Mides!E2114</f>
        <v>Pablo</v>
      </c>
      <c r="C2123" s="93" t="str">
        <f>[9]Mides!D2114</f>
        <v>Juarez</v>
      </c>
      <c r="D2123" s="94" t="str">
        <f>IF([9]Mides!F2114=1,"X"," ")</f>
        <v xml:space="preserve"> </v>
      </c>
      <c r="E2123" s="94" t="str">
        <f>IF([9]Mides!F2114=2,"X"," ")</f>
        <v>X</v>
      </c>
      <c r="F2123" s="95">
        <f>[9]Mides!B2114</f>
        <v>3031068830108</v>
      </c>
      <c r="G2123" s="94" t="str">
        <f>IF(AND([9]Mides!H2114&gt;=1,[9]Mides!H2114&lt;=14),"X"," ")</f>
        <v>X</v>
      </c>
      <c r="H2123" s="94" t="str">
        <f>IF(AND([9]Mides!H2114&gt;=14,[9]Mides!H2114&lt;=30),"X"," ")</f>
        <v xml:space="preserve"> </v>
      </c>
      <c r="I2123" s="94" t="str">
        <f>IF(AND([9]Mides!H2114&gt;=31,[9]Mides!H2114&lt;=60),"X","  ")</f>
        <v xml:space="preserve">  </v>
      </c>
      <c r="J2123" s="94" t="str">
        <f>IF([9]Mides!H2114&gt;60,"X", "  ")</f>
        <v xml:space="preserve">  </v>
      </c>
      <c r="K2123" s="96">
        <f>[9]Mides!N2114</f>
        <v>0</v>
      </c>
      <c r="L2123" s="96">
        <f>[9]Mides!K2114</f>
        <v>0</v>
      </c>
      <c r="M2123" s="96">
        <f>[9]Mides!L2114</f>
        <v>0</v>
      </c>
      <c r="N2123" s="96" t="str">
        <f>[9]Mides!M2114</f>
        <v>X</v>
      </c>
      <c r="O2123" s="96">
        <f t="shared" si="29"/>
        <v>0</v>
      </c>
      <c r="P2123" s="96" t="str">
        <f>[9]Mides!R2114</f>
        <v>Guatemala</v>
      </c>
      <c r="Q2123" s="96" t="str">
        <f>[9]Mides!S2114</f>
        <v>Guatemala</v>
      </c>
    </row>
    <row r="2124" spans="2:17" ht="15" thickBot="1" x14ac:dyDescent="0.35">
      <c r="B2124" s="92" t="str">
        <f>[9]Mides!E2115</f>
        <v>Shirlye</v>
      </c>
      <c r="C2124" s="93" t="str">
        <f>[9]Mides!D2115</f>
        <v>Rodriguez</v>
      </c>
      <c r="D2124" s="94" t="str">
        <f>IF([9]Mides!F2115=1,"X"," ")</f>
        <v>X</v>
      </c>
      <c r="E2124" s="94" t="str">
        <f>IF([9]Mides!F2115=2,"X"," ")</f>
        <v xml:space="preserve"> </v>
      </c>
      <c r="F2124" s="95">
        <f>[9]Mides!B2115</f>
        <v>0</v>
      </c>
      <c r="G2124" s="94" t="str">
        <f>IF(AND([9]Mides!H2115&gt;=1,[9]Mides!H2115&lt;=14),"X"," ")</f>
        <v>X</v>
      </c>
      <c r="H2124" s="94" t="str">
        <f>IF(AND([9]Mides!H2115&gt;=14,[9]Mides!H2115&lt;=30),"X"," ")</f>
        <v xml:space="preserve"> </v>
      </c>
      <c r="I2124" s="94" t="str">
        <f>IF(AND([9]Mides!H2115&gt;=31,[9]Mides!H2115&lt;=60),"X","  ")</f>
        <v xml:space="preserve">  </v>
      </c>
      <c r="J2124" s="94" t="str">
        <f>IF([9]Mides!H2115&gt;60,"X", "  ")</f>
        <v xml:space="preserve">  </v>
      </c>
      <c r="K2124" s="96">
        <f>[9]Mides!N2115</f>
        <v>0</v>
      </c>
      <c r="L2124" s="96">
        <f>[9]Mides!K2115</f>
        <v>0</v>
      </c>
      <c r="M2124" s="96">
        <f>[9]Mides!L2115</f>
        <v>0</v>
      </c>
      <c r="N2124" s="96" t="str">
        <f>[9]Mides!M2115</f>
        <v>X</v>
      </c>
      <c r="O2124" s="96">
        <f t="shared" si="29"/>
        <v>0</v>
      </c>
      <c r="P2124" s="96" t="str">
        <f>[9]Mides!R2115</f>
        <v>Guatemala</v>
      </c>
      <c r="Q2124" s="96" t="str">
        <f>[9]Mides!S2115</f>
        <v>Guatemala</v>
      </c>
    </row>
    <row r="2125" spans="2:17" ht="15" thickBot="1" x14ac:dyDescent="0.35">
      <c r="B2125" s="92" t="str">
        <f>[9]Mides!E2116</f>
        <v>Daniel</v>
      </c>
      <c r="C2125" s="93" t="str">
        <f>[9]Mides!D2116</f>
        <v>Miranda</v>
      </c>
      <c r="D2125" s="94" t="str">
        <f>IF([9]Mides!F2116=1,"X"," ")</f>
        <v xml:space="preserve"> </v>
      </c>
      <c r="E2125" s="94" t="str">
        <f>IF([9]Mides!F2116=2,"X"," ")</f>
        <v>X</v>
      </c>
      <c r="F2125" s="95">
        <f>[9]Mides!B2116</f>
        <v>3015361200101</v>
      </c>
      <c r="G2125" s="94" t="str">
        <f>IF(AND([9]Mides!H2116&gt;=1,[9]Mides!H2116&lt;=14),"X"," ")</f>
        <v xml:space="preserve"> </v>
      </c>
      <c r="H2125" s="94" t="str">
        <f>IF(AND([9]Mides!H2116&gt;=14,[9]Mides!H2116&lt;=30),"X"," ")</f>
        <v>X</v>
      </c>
      <c r="I2125" s="94" t="str">
        <f>IF(AND([9]Mides!H2116&gt;=31,[9]Mides!H2116&lt;=60),"X","  ")</f>
        <v xml:space="preserve">  </v>
      </c>
      <c r="J2125" s="94" t="str">
        <f>IF([9]Mides!H2116&gt;60,"X", "  ")</f>
        <v xml:space="preserve">  </v>
      </c>
      <c r="K2125" s="96">
        <f>[9]Mides!N2116</f>
        <v>0</v>
      </c>
      <c r="L2125" s="96">
        <f>[9]Mides!K2116</f>
        <v>0</v>
      </c>
      <c r="M2125" s="96">
        <f>[9]Mides!L2116</f>
        <v>0</v>
      </c>
      <c r="N2125" s="96" t="str">
        <f>[9]Mides!M2116</f>
        <v>X</v>
      </c>
      <c r="O2125" s="96">
        <f t="shared" si="29"/>
        <v>0</v>
      </c>
      <c r="P2125" s="96" t="str">
        <f>[9]Mides!R2116</f>
        <v>Guatemala</v>
      </c>
      <c r="Q2125" s="96" t="str">
        <f>[9]Mides!S2116</f>
        <v>Guatemala</v>
      </c>
    </row>
    <row r="2126" spans="2:17" ht="15" thickBot="1" x14ac:dyDescent="0.35">
      <c r="B2126" s="92" t="str">
        <f>[9]Mides!E2117</f>
        <v>Ricardo</v>
      </c>
      <c r="C2126" s="93" t="str">
        <f>[9]Mides!D2117</f>
        <v>Gómez</v>
      </c>
      <c r="D2126" s="94" t="str">
        <f>IF([9]Mides!F2117=1,"X"," ")</f>
        <v xml:space="preserve"> </v>
      </c>
      <c r="E2126" s="94" t="str">
        <f>IF([9]Mides!F2117=2,"X"," ")</f>
        <v>X</v>
      </c>
      <c r="F2126" s="95">
        <f>[9]Mides!B2117</f>
        <v>2999897710101</v>
      </c>
      <c r="G2126" s="94" t="str">
        <f>IF(AND([9]Mides!H2117&gt;=1,[9]Mides!H2117&lt;=14),"X"," ")</f>
        <v xml:space="preserve"> </v>
      </c>
      <c r="H2126" s="94" t="str">
        <f>IF(AND([9]Mides!H2117&gt;=14,[9]Mides!H2117&lt;=30),"X"," ")</f>
        <v>X</v>
      </c>
      <c r="I2126" s="94" t="str">
        <f>IF(AND([9]Mides!H2117&gt;=31,[9]Mides!H2117&lt;=60),"X","  ")</f>
        <v xml:space="preserve">  </v>
      </c>
      <c r="J2126" s="94" t="str">
        <f>IF([9]Mides!H2117&gt;60,"X", "  ")</f>
        <v xml:space="preserve">  </v>
      </c>
      <c r="K2126" s="96">
        <f>[9]Mides!N2117</f>
        <v>0</v>
      </c>
      <c r="L2126" s="96">
        <f>[9]Mides!K2117</f>
        <v>0</v>
      </c>
      <c r="M2126" s="96">
        <f>[9]Mides!L2117</f>
        <v>0</v>
      </c>
      <c r="N2126" s="96" t="str">
        <f>[9]Mides!M2117</f>
        <v>X</v>
      </c>
      <c r="O2126" s="96">
        <f t="shared" si="29"/>
        <v>0</v>
      </c>
      <c r="P2126" s="96" t="str">
        <f>[9]Mides!R2117</f>
        <v>Guatemala</v>
      </c>
      <c r="Q2126" s="96" t="str">
        <f>[9]Mides!S2117</f>
        <v>Guatemala</v>
      </c>
    </row>
    <row r="2127" spans="2:17" ht="15" thickBot="1" x14ac:dyDescent="0.35">
      <c r="B2127" s="92" t="str">
        <f>[9]Mides!E2118</f>
        <v>Karin</v>
      </c>
      <c r="C2127" s="93" t="str">
        <f>[9]Mides!D2118</f>
        <v>Flores</v>
      </c>
      <c r="D2127" s="94" t="str">
        <f>IF([9]Mides!F2118=1,"X"," ")</f>
        <v>X</v>
      </c>
      <c r="E2127" s="94" t="str">
        <f>IF([9]Mides!F2118=2,"X"," ")</f>
        <v xml:space="preserve"> </v>
      </c>
      <c r="F2127" s="95">
        <f>[9]Mides!B2118</f>
        <v>2215140821001</v>
      </c>
      <c r="G2127" s="94" t="str">
        <f>IF(AND([9]Mides!H2118&gt;=1,[9]Mides!H2118&lt;=14),"X"," ")</f>
        <v xml:space="preserve"> </v>
      </c>
      <c r="H2127" s="94" t="str">
        <f>IF(AND([9]Mides!H2118&gt;=14,[9]Mides!H2118&lt;=30),"X"," ")</f>
        <v xml:space="preserve"> </v>
      </c>
      <c r="I2127" s="94" t="str">
        <f>IF(AND([9]Mides!H2118&gt;=31,[9]Mides!H2118&lt;=60),"X","  ")</f>
        <v>X</v>
      </c>
      <c r="J2127" s="94" t="str">
        <f>IF([9]Mides!H2118&gt;60,"X", "  ")</f>
        <v xml:space="preserve">  </v>
      </c>
      <c r="K2127" s="96">
        <f>[9]Mides!N2118</f>
        <v>0</v>
      </c>
      <c r="L2127" s="96">
        <f>[9]Mides!K2118</f>
        <v>0</v>
      </c>
      <c r="M2127" s="96">
        <f>[9]Mides!L2118</f>
        <v>0</v>
      </c>
      <c r="N2127" s="96" t="str">
        <f>[9]Mides!M2118</f>
        <v>X</v>
      </c>
      <c r="O2127" s="96">
        <f t="shared" si="29"/>
        <v>0</v>
      </c>
      <c r="P2127" s="96" t="str">
        <f>[9]Mides!R2118</f>
        <v>Guatemala</v>
      </c>
      <c r="Q2127" s="96" t="str">
        <f>[9]Mides!S2118</f>
        <v>Guatemala</v>
      </c>
    </row>
    <row r="2128" spans="2:17" ht="15" thickBot="1" x14ac:dyDescent="0.35">
      <c r="B2128" s="92" t="str">
        <f>[9]Mides!E2119</f>
        <v>Pablo</v>
      </c>
      <c r="C2128" s="93" t="str">
        <f>[9]Mides!D2119</f>
        <v>Dávila</v>
      </c>
      <c r="D2128" s="94" t="str">
        <f>IF([9]Mides!F2119=1,"X"," ")</f>
        <v xml:space="preserve"> </v>
      </c>
      <c r="E2128" s="94" t="str">
        <f>IF([9]Mides!F2119=2,"X"," ")</f>
        <v>X</v>
      </c>
      <c r="F2128" s="95">
        <f>[9]Mides!B2119</f>
        <v>2236611550101</v>
      </c>
      <c r="G2128" s="94" t="str">
        <f>IF(AND([9]Mides!H2119&gt;=1,[9]Mides!H2119&lt;=14),"X"," ")</f>
        <v>X</v>
      </c>
      <c r="H2128" s="94" t="str">
        <f>IF(AND([9]Mides!H2119&gt;=14,[9]Mides!H2119&lt;=30),"X"," ")</f>
        <v xml:space="preserve"> </v>
      </c>
      <c r="I2128" s="94" t="str">
        <f>IF(AND([9]Mides!H2119&gt;=31,[9]Mides!H2119&lt;=60),"X","  ")</f>
        <v xml:space="preserve">  </v>
      </c>
      <c r="J2128" s="94" t="str">
        <f>IF([9]Mides!H2119&gt;60,"X", "  ")</f>
        <v xml:space="preserve">  </v>
      </c>
      <c r="K2128" s="96">
        <f>[9]Mides!N2119</f>
        <v>0</v>
      </c>
      <c r="L2128" s="96">
        <f>[9]Mides!K2119</f>
        <v>0</v>
      </c>
      <c r="M2128" s="96">
        <f>[9]Mides!L2119</f>
        <v>0</v>
      </c>
      <c r="N2128" s="96" t="str">
        <f>[9]Mides!M2119</f>
        <v>X</v>
      </c>
      <c r="O2128" s="96">
        <f t="shared" si="29"/>
        <v>0</v>
      </c>
      <c r="P2128" s="96" t="str">
        <f>[9]Mides!R2119</f>
        <v>Guatemala</v>
      </c>
      <c r="Q2128" s="96" t="str">
        <f>[9]Mides!S2119</f>
        <v>Guatemala</v>
      </c>
    </row>
    <row r="2129" spans="2:17" ht="15" thickBot="1" x14ac:dyDescent="0.35">
      <c r="B2129" s="92" t="str">
        <f>[9]Mides!E2120</f>
        <v>Jeferson</v>
      </c>
      <c r="C2129" s="93" t="str">
        <f>[9]Mides!D2120</f>
        <v>Poncio</v>
      </c>
      <c r="D2129" s="94" t="str">
        <f>IF([9]Mides!F2120=1,"X"," ")</f>
        <v xml:space="preserve"> </v>
      </c>
      <c r="E2129" s="94" t="str">
        <f>IF([9]Mides!F2120=2,"X"," ")</f>
        <v>X</v>
      </c>
      <c r="F2129" s="95">
        <f>[9]Mides!B2120</f>
        <v>2102242660108</v>
      </c>
      <c r="G2129" s="94" t="str">
        <f>IF(AND([9]Mides!H2120&gt;=1,[9]Mides!H2120&lt;=14),"X"," ")</f>
        <v>X</v>
      </c>
      <c r="H2129" s="94" t="str">
        <f>IF(AND([9]Mides!H2120&gt;=14,[9]Mides!H2120&lt;=30),"X"," ")</f>
        <v xml:space="preserve"> </v>
      </c>
      <c r="I2129" s="94" t="str">
        <f>IF(AND([9]Mides!H2120&gt;=31,[9]Mides!H2120&lt;=60),"X","  ")</f>
        <v xml:space="preserve">  </v>
      </c>
      <c r="J2129" s="94" t="str">
        <f>IF([9]Mides!H2120&gt;60,"X", "  ")</f>
        <v xml:space="preserve">  </v>
      </c>
      <c r="K2129" s="96">
        <f>[9]Mides!N2120</f>
        <v>0</v>
      </c>
      <c r="L2129" s="96">
        <f>[9]Mides!K2120</f>
        <v>0</v>
      </c>
      <c r="M2129" s="96">
        <f>[9]Mides!L2120</f>
        <v>0</v>
      </c>
      <c r="N2129" s="96" t="str">
        <f>[9]Mides!M2120</f>
        <v>X</v>
      </c>
      <c r="O2129" s="96">
        <f t="shared" si="29"/>
        <v>0</v>
      </c>
      <c r="P2129" s="96" t="str">
        <f>[9]Mides!R2120</f>
        <v>Guatemala</v>
      </c>
      <c r="Q2129" s="96" t="str">
        <f>[9]Mides!S2120</f>
        <v>Guatemala</v>
      </c>
    </row>
    <row r="2130" spans="2:17" ht="15" thickBot="1" x14ac:dyDescent="0.35">
      <c r="B2130" s="92" t="str">
        <f>[9]Mides!E2121</f>
        <v>Andy</v>
      </c>
      <c r="C2130" s="93" t="str">
        <f>[9]Mides!D2121</f>
        <v>Rabanales</v>
      </c>
      <c r="D2130" s="94" t="str">
        <f>IF([9]Mides!F2121=1,"X"," ")</f>
        <v xml:space="preserve"> </v>
      </c>
      <c r="E2130" s="94" t="str">
        <f>IF([9]Mides!F2121=2,"X"," ")</f>
        <v>X</v>
      </c>
      <c r="F2130" s="95">
        <f>[9]Mides!B2121</f>
        <v>0</v>
      </c>
      <c r="G2130" s="94" t="str">
        <f>IF(AND([9]Mides!H2121&gt;=1,[9]Mides!H2121&lt;=14),"X"," ")</f>
        <v>X</v>
      </c>
      <c r="H2130" s="94" t="str">
        <f>IF(AND([9]Mides!H2121&gt;=14,[9]Mides!H2121&lt;=30),"X"," ")</f>
        <v>X</v>
      </c>
      <c r="I2130" s="94" t="str">
        <f>IF(AND([9]Mides!H2121&gt;=31,[9]Mides!H2121&lt;=60),"X","  ")</f>
        <v xml:space="preserve">  </v>
      </c>
      <c r="J2130" s="94" t="str">
        <f>IF([9]Mides!H2121&gt;60,"X", "  ")</f>
        <v xml:space="preserve">  </v>
      </c>
      <c r="K2130" s="96">
        <f>[9]Mides!N2121</f>
        <v>0</v>
      </c>
      <c r="L2130" s="96">
        <f>[9]Mides!K2121</f>
        <v>0</v>
      </c>
      <c r="M2130" s="96">
        <f>[9]Mides!L2121</f>
        <v>0</v>
      </c>
      <c r="N2130" s="96" t="str">
        <f>[9]Mides!M2121</f>
        <v>X</v>
      </c>
      <c r="O2130" s="96">
        <f t="shared" si="29"/>
        <v>0</v>
      </c>
      <c r="P2130" s="96" t="str">
        <f>[9]Mides!R2121</f>
        <v>Guatemala</v>
      </c>
      <c r="Q2130" s="96" t="str">
        <f>[9]Mides!S2121</f>
        <v>Guatemala</v>
      </c>
    </row>
    <row r="2131" spans="2:17" ht="15" thickBot="1" x14ac:dyDescent="0.35">
      <c r="B2131" s="92" t="str">
        <f>[9]Mides!E2122</f>
        <v>Danilo</v>
      </c>
      <c r="C2131" s="93" t="str">
        <f>[9]Mides!D2122</f>
        <v>Cifuentes</v>
      </c>
      <c r="D2131" s="94" t="str">
        <f>IF([9]Mides!F2122=1,"X"," ")</f>
        <v xml:space="preserve"> </v>
      </c>
      <c r="E2131" s="94" t="str">
        <f>IF([9]Mides!F2122=2,"X"," ")</f>
        <v>X</v>
      </c>
      <c r="F2131" s="95">
        <f>[9]Mides!B2122</f>
        <v>0</v>
      </c>
      <c r="G2131" s="94" t="str">
        <f>IF(AND([9]Mides!H2122&gt;=1,[9]Mides!H2122&lt;=14),"X"," ")</f>
        <v>X</v>
      </c>
      <c r="H2131" s="94" t="str">
        <f>IF(AND([9]Mides!H2122&gt;=14,[9]Mides!H2122&lt;=30),"X"," ")</f>
        <v>X</v>
      </c>
      <c r="I2131" s="94" t="str">
        <f>IF(AND([9]Mides!H2122&gt;=31,[9]Mides!H2122&lt;=60),"X","  ")</f>
        <v xml:space="preserve">  </v>
      </c>
      <c r="J2131" s="94" t="str">
        <f>IF([9]Mides!H2122&gt;60,"X", "  ")</f>
        <v xml:space="preserve">  </v>
      </c>
      <c r="K2131" s="96">
        <f>[9]Mides!N2122</f>
        <v>0</v>
      </c>
      <c r="L2131" s="96">
        <f>[9]Mides!K2122</f>
        <v>0</v>
      </c>
      <c r="M2131" s="96">
        <f>[9]Mides!L2122</f>
        <v>0</v>
      </c>
      <c r="N2131" s="96" t="str">
        <f>[9]Mides!M2122</f>
        <v>X</v>
      </c>
      <c r="O2131" s="96">
        <f t="shared" si="29"/>
        <v>0</v>
      </c>
      <c r="P2131" s="96" t="str">
        <f>[9]Mides!R2122</f>
        <v>Guatemala</v>
      </c>
      <c r="Q2131" s="96" t="str">
        <f>[9]Mides!S2122</f>
        <v>Guatemala</v>
      </c>
    </row>
    <row r="2132" spans="2:17" ht="15" thickBot="1" x14ac:dyDescent="0.35">
      <c r="B2132" s="92" t="str">
        <f>[9]Mides!E2123</f>
        <v>Aaron</v>
      </c>
      <c r="C2132" s="93" t="str">
        <f>[9]Mides!D2123</f>
        <v>Cayax</v>
      </c>
      <c r="D2132" s="94" t="str">
        <f>IF([9]Mides!F2123=1,"X"," ")</f>
        <v xml:space="preserve"> </v>
      </c>
      <c r="E2132" s="94" t="str">
        <f>IF([9]Mides!F2123=2,"X"," ")</f>
        <v>X</v>
      </c>
      <c r="F2132" s="95">
        <f>[9]Mides!B2123</f>
        <v>0</v>
      </c>
      <c r="G2132" s="94" t="str">
        <f>IF(AND([9]Mides!H2123&gt;=1,[9]Mides!H2123&lt;=14),"X"," ")</f>
        <v>X</v>
      </c>
      <c r="H2132" s="94" t="str">
        <f>IF(AND([9]Mides!H2123&gt;=14,[9]Mides!H2123&lt;=30),"X"," ")</f>
        <v xml:space="preserve"> </v>
      </c>
      <c r="I2132" s="94" t="str">
        <f>IF(AND([9]Mides!H2123&gt;=31,[9]Mides!H2123&lt;=60),"X","  ")</f>
        <v xml:space="preserve">  </v>
      </c>
      <c r="J2132" s="94" t="str">
        <f>IF([9]Mides!H2123&gt;60,"X", "  ")</f>
        <v xml:space="preserve">  </v>
      </c>
      <c r="K2132" s="96">
        <f>[9]Mides!N2123</f>
        <v>0</v>
      </c>
      <c r="L2132" s="96">
        <f>[9]Mides!K2123</f>
        <v>0</v>
      </c>
      <c r="M2132" s="96">
        <f>[9]Mides!L2123</f>
        <v>0</v>
      </c>
      <c r="N2132" s="96" t="str">
        <f>[9]Mides!M2123</f>
        <v>X</v>
      </c>
      <c r="O2132" s="96">
        <f t="shared" si="29"/>
        <v>0</v>
      </c>
      <c r="P2132" s="96" t="str">
        <f>[9]Mides!R2123</f>
        <v>Guatemala</v>
      </c>
      <c r="Q2132" s="96" t="str">
        <f>[9]Mides!S2123</f>
        <v>Guatemala</v>
      </c>
    </row>
    <row r="2133" spans="2:17" ht="15" thickBot="1" x14ac:dyDescent="0.35">
      <c r="B2133" s="92" t="str">
        <f>[9]Mides!E2124</f>
        <v xml:space="preserve">Daniel </v>
      </c>
      <c r="C2133" s="93" t="str">
        <f>[9]Mides!D2124</f>
        <v>Oliva</v>
      </c>
      <c r="D2133" s="94" t="str">
        <f>IF([9]Mides!F2124=1,"X"," ")</f>
        <v xml:space="preserve"> </v>
      </c>
      <c r="E2133" s="94" t="str">
        <f>IF([9]Mides!F2124=2,"X"," ")</f>
        <v>X</v>
      </c>
      <c r="F2133" s="95">
        <f>[9]Mides!B2124</f>
        <v>3004157610101</v>
      </c>
      <c r="G2133" s="94" t="str">
        <f>IF(AND([9]Mides!H2124&gt;=1,[9]Mides!H2124&lt;=14),"X"," ")</f>
        <v>X</v>
      </c>
      <c r="H2133" s="94" t="str">
        <f>IF(AND([9]Mides!H2124&gt;=14,[9]Mides!H2124&lt;=30),"X"," ")</f>
        <v>X</v>
      </c>
      <c r="I2133" s="94" t="str">
        <f>IF(AND([9]Mides!H2124&gt;=31,[9]Mides!H2124&lt;=60),"X","  ")</f>
        <v xml:space="preserve">  </v>
      </c>
      <c r="J2133" s="94" t="str">
        <f>IF([9]Mides!H2124&gt;60,"X", "  ")</f>
        <v xml:space="preserve">  </v>
      </c>
      <c r="K2133" s="96">
        <f>[9]Mides!N2124</f>
        <v>0</v>
      </c>
      <c r="L2133" s="96">
        <f>[9]Mides!K2124</f>
        <v>0</v>
      </c>
      <c r="M2133" s="96">
        <f>[9]Mides!L2124</f>
        <v>0</v>
      </c>
      <c r="N2133" s="96" t="str">
        <f>[9]Mides!M2124</f>
        <v>X</v>
      </c>
      <c r="O2133" s="96">
        <f t="shared" si="29"/>
        <v>0</v>
      </c>
      <c r="P2133" s="96" t="str">
        <f>[9]Mides!R2124</f>
        <v>Guatemala</v>
      </c>
      <c r="Q2133" s="96" t="str">
        <f>[9]Mides!S2124</f>
        <v>Guatemala</v>
      </c>
    </row>
    <row r="2134" spans="2:17" ht="15" thickBot="1" x14ac:dyDescent="0.35">
      <c r="B2134" s="92" t="str">
        <f>[9]Mides!E2125</f>
        <v>Marilyn</v>
      </c>
      <c r="C2134" s="93" t="str">
        <f>[9]Mides!D2125</f>
        <v>Asiatuj</v>
      </c>
      <c r="D2134" s="94" t="str">
        <f>IF([9]Mides!F2125=1,"X"," ")</f>
        <v>X</v>
      </c>
      <c r="E2134" s="94" t="str">
        <f>IF([9]Mides!F2125=2,"X"," ")</f>
        <v xml:space="preserve"> </v>
      </c>
      <c r="F2134" s="95">
        <f>[9]Mides!B2125</f>
        <v>3033504150108</v>
      </c>
      <c r="G2134" s="94" t="str">
        <f>IF(AND([9]Mides!H2125&gt;=1,[9]Mides!H2125&lt;=14),"X"," ")</f>
        <v xml:space="preserve"> </v>
      </c>
      <c r="H2134" s="94" t="str">
        <f>IF(AND([9]Mides!H2125&gt;=14,[9]Mides!H2125&lt;=30),"X"," ")</f>
        <v>X</v>
      </c>
      <c r="I2134" s="94" t="str">
        <f>IF(AND([9]Mides!H2125&gt;=31,[9]Mides!H2125&lt;=60),"X","  ")</f>
        <v xml:space="preserve">  </v>
      </c>
      <c r="J2134" s="94" t="str">
        <f>IF([9]Mides!H2125&gt;60,"X", "  ")</f>
        <v xml:space="preserve">  </v>
      </c>
      <c r="K2134" s="96">
        <f>[9]Mides!N2125</f>
        <v>0</v>
      </c>
      <c r="L2134" s="96">
        <f>[9]Mides!K2125</f>
        <v>0</v>
      </c>
      <c r="M2134" s="96">
        <f>[9]Mides!L2125</f>
        <v>0</v>
      </c>
      <c r="N2134" s="96" t="str">
        <f>[9]Mides!M2125</f>
        <v>X</v>
      </c>
      <c r="O2134" s="96">
        <f t="shared" si="29"/>
        <v>0</v>
      </c>
      <c r="P2134" s="96" t="str">
        <f>[9]Mides!R2125</f>
        <v>Guatemala</v>
      </c>
      <c r="Q2134" s="96" t="str">
        <f>[9]Mides!S2125</f>
        <v>Guatemala</v>
      </c>
    </row>
    <row r="2135" spans="2:17" ht="15" thickBot="1" x14ac:dyDescent="0.35">
      <c r="B2135" s="92" t="str">
        <f>[9]Mides!E2126</f>
        <v>Eulicer</v>
      </c>
      <c r="C2135" s="93" t="str">
        <f>[9]Mides!D2126</f>
        <v>Vasquez</v>
      </c>
      <c r="D2135" s="94" t="str">
        <f>IF([9]Mides!F2126=1,"X"," ")</f>
        <v xml:space="preserve"> </v>
      </c>
      <c r="E2135" s="94" t="str">
        <f>IF([9]Mides!F2126=2,"X"," ")</f>
        <v>X</v>
      </c>
      <c r="F2135" s="95">
        <f>[9]Mides!B2126</f>
        <v>3278348701705</v>
      </c>
      <c r="G2135" s="94" t="str">
        <f>IF(AND([9]Mides!H2126&gt;=1,[9]Mides!H2126&lt;=14),"X"," ")</f>
        <v xml:space="preserve"> </v>
      </c>
      <c r="H2135" s="94" t="str">
        <f>IF(AND([9]Mides!H2126&gt;=14,[9]Mides!H2126&lt;=30),"X"," ")</f>
        <v>X</v>
      </c>
      <c r="I2135" s="94" t="str">
        <f>IF(AND([9]Mides!H2126&gt;=31,[9]Mides!H2126&lt;=60),"X","  ")</f>
        <v xml:space="preserve">  </v>
      </c>
      <c r="J2135" s="94" t="str">
        <f>IF([9]Mides!H2126&gt;60,"X", "  ")</f>
        <v xml:space="preserve">  </v>
      </c>
      <c r="K2135" s="96">
        <f>[9]Mides!N2126</f>
        <v>0</v>
      </c>
      <c r="L2135" s="96">
        <f>[9]Mides!K2126</f>
        <v>0</v>
      </c>
      <c r="M2135" s="96">
        <f>[9]Mides!L2126</f>
        <v>0</v>
      </c>
      <c r="N2135" s="96" t="str">
        <f>[9]Mides!M2126</f>
        <v>X</v>
      </c>
      <c r="O2135" s="96">
        <f t="shared" si="29"/>
        <v>0</v>
      </c>
      <c r="P2135" s="96" t="str">
        <f>[9]Mides!R2126</f>
        <v>Guatemala</v>
      </c>
      <c r="Q2135" s="96" t="str">
        <f>[9]Mides!S2126</f>
        <v>Guatemala</v>
      </c>
    </row>
    <row r="2136" spans="2:17" ht="15" thickBot="1" x14ac:dyDescent="0.35">
      <c r="B2136" s="92" t="str">
        <f>[9]Mides!E2127</f>
        <v>Natanael</v>
      </c>
      <c r="C2136" s="93" t="str">
        <f>[9]Mides!D2127</f>
        <v>García</v>
      </c>
      <c r="D2136" s="94" t="str">
        <f>IF([9]Mides!F2127=1,"X"," ")</f>
        <v xml:space="preserve"> </v>
      </c>
      <c r="E2136" s="94" t="str">
        <f>IF([9]Mides!F2127=2,"X"," ")</f>
        <v>X</v>
      </c>
      <c r="F2136" s="95">
        <f>[9]Mides!B2127</f>
        <v>0</v>
      </c>
      <c r="G2136" s="94" t="str">
        <f>IF(AND([9]Mides!H2127&gt;=1,[9]Mides!H2127&lt;=14),"X"," ")</f>
        <v xml:space="preserve"> </v>
      </c>
      <c r="H2136" s="94" t="str">
        <f>IF(AND([9]Mides!H2127&gt;=14,[9]Mides!H2127&lt;=30),"X"," ")</f>
        <v>X</v>
      </c>
      <c r="I2136" s="94" t="str">
        <f>IF(AND([9]Mides!H2127&gt;=31,[9]Mides!H2127&lt;=60),"X","  ")</f>
        <v xml:space="preserve">  </v>
      </c>
      <c r="J2136" s="94" t="str">
        <f>IF([9]Mides!H2127&gt;60,"X", "  ")</f>
        <v xml:space="preserve">  </v>
      </c>
      <c r="K2136" s="96">
        <f>[9]Mides!N2127</f>
        <v>0</v>
      </c>
      <c r="L2136" s="96">
        <f>[9]Mides!K2127</f>
        <v>0</v>
      </c>
      <c r="M2136" s="96">
        <f>[9]Mides!L2127</f>
        <v>0</v>
      </c>
      <c r="N2136" s="96" t="str">
        <f>[9]Mides!M2127</f>
        <v>X</v>
      </c>
      <c r="O2136" s="96">
        <f t="shared" si="29"/>
        <v>0</v>
      </c>
      <c r="P2136" s="96" t="str">
        <f>[9]Mides!R2127</f>
        <v>Guatemala</v>
      </c>
      <c r="Q2136" s="96" t="str">
        <f>[9]Mides!S2127</f>
        <v>Guatemala</v>
      </c>
    </row>
    <row r="2137" spans="2:17" ht="15" thickBot="1" x14ac:dyDescent="0.35">
      <c r="B2137" s="92" t="str">
        <f>[9]Mides!E2128</f>
        <v xml:space="preserve">Cristian </v>
      </c>
      <c r="C2137" s="93" t="str">
        <f>[9]Mides!D2128</f>
        <v>Pérez</v>
      </c>
      <c r="D2137" s="94" t="str">
        <f>IF([9]Mides!F2128=1,"X"," ")</f>
        <v xml:space="preserve"> </v>
      </c>
      <c r="E2137" s="94" t="str">
        <f>IF([9]Mides!F2128=2,"X"," ")</f>
        <v>X</v>
      </c>
      <c r="F2137" s="95">
        <f>[9]Mides!B2128</f>
        <v>0</v>
      </c>
      <c r="G2137" s="94" t="str">
        <f>IF(AND([9]Mides!H2128&gt;=1,[9]Mides!H2128&lt;=14),"X"," ")</f>
        <v>X</v>
      </c>
      <c r="H2137" s="94" t="str">
        <f>IF(AND([9]Mides!H2128&gt;=14,[9]Mides!H2128&lt;=30),"X"," ")</f>
        <v xml:space="preserve"> </v>
      </c>
      <c r="I2137" s="94" t="str">
        <f>IF(AND([9]Mides!H2128&gt;=31,[9]Mides!H2128&lt;=60),"X","  ")</f>
        <v xml:space="preserve">  </v>
      </c>
      <c r="J2137" s="94" t="str">
        <f>IF([9]Mides!H2128&gt;60,"X", "  ")</f>
        <v xml:space="preserve">  </v>
      </c>
      <c r="K2137" s="96">
        <f>[9]Mides!N2128</f>
        <v>0</v>
      </c>
      <c r="L2137" s="96">
        <f>[9]Mides!K2128</f>
        <v>0</v>
      </c>
      <c r="M2137" s="96">
        <f>[9]Mides!L2128</f>
        <v>0</v>
      </c>
      <c r="N2137" s="96" t="str">
        <f>[9]Mides!M2128</f>
        <v>X</v>
      </c>
      <c r="O2137" s="96">
        <f t="shared" si="29"/>
        <v>0</v>
      </c>
      <c r="P2137" s="96" t="str">
        <f>[9]Mides!R2128</f>
        <v>Guatemala</v>
      </c>
      <c r="Q2137" s="96" t="str">
        <f>[9]Mides!S2128</f>
        <v>Guatemala</v>
      </c>
    </row>
    <row r="2138" spans="2:17" ht="15" thickBot="1" x14ac:dyDescent="0.35">
      <c r="B2138" s="92" t="str">
        <f>[9]Mides!E2129</f>
        <v>Franklin</v>
      </c>
      <c r="C2138" s="93" t="str">
        <f>[9]Mides!D2129</f>
        <v>Ayala</v>
      </c>
      <c r="D2138" s="94" t="str">
        <f>IF([9]Mides!F2129=1,"X"," ")</f>
        <v xml:space="preserve"> </v>
      </c>
      <c r="E2138" s="94" t="str">
        <f>IF([9]Mides!F2129=2,"X"," ")</f>
        <v>X</v>
      </c>
      <c r="F2138" s="95">
        <f>[9]Mides!B2129</f>
        <v>3262129811705</v>
      </c>
      <c r="G2138" s="94" t="str">
        <f>IF(AND([9]Mides!H2129&gt;=1,[9]Mides!H2129&lt;=14),"X"," ")</f>
        <v xml:space="preserve"> </v>
      </c>
      <c r="H2138" s="94" t="str">
        <f>IF(AND([9]Mides!H2129&gt;=14,[9]Mides!H2129&lt;=30),"X"," ")</f>
        <v>X</v>
      </c>
      <c r="I2138" s="94" t="str">
        <f>IF(AND([9]Mides!H2129&gt;=31,[9]Mides!H2129&lt;=60),"X","  ")</f>
        <v xml:space="preserve">  </v>
      </c>
      <c r="J2138" s="94" t="str">
        <f>IF([9]Mides!H2129&gt;60,"X", "  ")</f>
        <v xml:space="preserve">  </v>
      </c>
      <c r="K2138" s="96">
        <f>[9]Mides!N2129</f>
        <v>0</v>
      </c>
      <c r="L2138" s="96">
        <f>[9]Mides!K2129</f>
        <v>0</v>
      </c>
      <c r="M2138" s="96">
        <f>[9]Mides!L2129</f>
        <v>0</v>
      </c>
      <c r="N2138" s="96" t="str">
        <f>[9]Mides!M2129</f>
        <v>X</v>
      </c>
      <c r="O2138" s="96">
        <f t="shared" si="29"/>
        <v>0</v>
      </c>
      <c r="P2138" s="96" t="str">
        <f>[9]Mides!R2129</f>
        <v>Guatemala</v>
      </c>
      <c r="Q2138" s="96" t="str">
        <f>[9]Mides!S2129</f>
        <v>Guatemala</v>
      </c>
    </row>
    <row r="2139" spans="2:17" ht="15" thickBot="1" x14ac:dyDescent="0.35">
      <c r="B2139" s="92" t="str">
        <f>[9]Mides!E2130</f>
        <v>Karla</v>
      </c>
      <c r="C2139" s="93" t="str">
        <f>[9]Mides!D2130</f>
        <v>Lepe</v>
      </c>
      <c r="D2139" s="94" t="str">
        <f>IF([9]Mides!F2130=1,"X"," ")</f>
        <v>X</v>
      </c>
      <c r="E2139" s="94" t="str">
        <f>IF([9]Mides!F2130=2,"X"," ")</f>
        <v xml:space="preserve"> </v>
      </c>
      <c r="F2139" s="95">
        <f>[9]Mides!B2130</f>
        <v>3204500070501</v>
      </c>
      <c r="G2139" s="94" t="str">
        <f>IF(AND([9]Mides!H2130&gt;=1,[9]Mides!H2130&lt;=14),"X"," ")</f>
        <v xml:space="preserve"> </v>
      </c>
      <c r="H2139" s="94" t="str">
        <f>IF(AND([9]Mides!H2130&gt;=14,[9]Mides!H2130&lt;=30),"X"," ")</f>
        <v>X</v>
      </c>
      <c r="I2139" s="94" t="str">
        <f>IF(AND([9]Mides!H2130&gt;=31,[9]Mides!H2130&lt;=60),"X","  ")</f>
        <v xml:space="preserve">  </v>
      </c>
      <c r="J2139" s="94" t="str">
        <f>IF([9]Mides!H2130&gt;60,"X", "  ")</f>
        <v xml:space="preserve">  </v>
      </c>
      <c r="K2139" s="96">
        <f>[9]Mides!N2130</f>
        <v>0</v>
      </c>
      <c r="L2139" s="96">
        <f>[9]Mides!K2130</f>
        <v>0</v>
      </c>
      <c r="M2139" s="96">
        <f>[9]Mides!L2130</f>
        <v>0</v>
      </c>
      <c r="N2139" s="96" t="str">
        <f>[9]Mides!M2130</f>
        <v>X</v>
      </c>
      <c r="O2139" s="96">
        <f t="shared" si="29"/>
        <v>0</v>
      </c>
      <c r="P2139" s="96" t="str">
        <f>[9]Mides!R2130</f>
        <v>Guatemala</v>
      </c>
      <c r="Q2139" s="96" t="str">
        <f>[9]Mides!S2130</f>
        <v>Guatemala</v>
      </c>
    </row>
    <row r="2140" spans="2:17" ht="15" thickBot="1" x14ac:dyDescent="0.35">
      <c r="B2140" s="92" t="str">
        <f>[9]Mides!E2131</f>
        <v xml:space="preserve">Byron </v>
      </c>
      <c r="C2140" s="93" t="str">
        <f>[9]Mides!D2131</f>
        <v>Zarate</v>
      </c>
      <c r="D2140" s="94" t="str">
        <f>IF([9]Mides!F2131=1,"X"," ")</f>
        <v xml:space="preserve"> </v>
      </c>
      <c r="E2140" s="94" t="str">
        <f>IF([9]Mides!F2131=2,"X"," ")</f>
        <v>X</v>
      </c>
      <c r="F2140" s="95">
        <f>[9]Mides!B2131</f>
        <v>2033683630805</v>
      </c>
      <c r="G2140" s="94" t="str">
        <f>IF(AND([9]Mides!H2131&gt;=1,[9]Mides!H2131&lt;=14),"X"," ")</f>
        <v>X</v>
      </c>
      <c r="H2140" s="94" t="str">
        <f>IF(AND([9]Mides!H2131&gt;=14,[9]Mides!H2131&lt;=30),"X"," ")</f>
        <v xml:space="preserve"> </v>
      </c>
      <c r="I2140" s="94" t="str">
        <f>IF(AND([9]Mides!H2131&gt;=31,[9]Mides!H2131&lt;=60),"X","  ")</f>
        <v xml:space="preserve">  </v>
      </c>
      <c r="J2140" s="94" t="str">
        <f>IF([9]Mides!H2131&gt;60,"X", "  ")</f>
        <v xml:space="preserve">  </v>
      </c>
      <c r="K2140" s="96">
        <f>[9]Mides!N2131</f>
        <v>0</v>
      </c>
      <c r="L2140" s="96">
        <f>[9]Mides!K2131</f>
        <v>0</v>
      </c>
      <c r="M2140" s="96">
        <f>[9]Mides!L2131</f>
        <v>0</v>
      </c>
      <c r="N2140" s="96" t="str">
        <f>[9]Mides!M2131</f>
        <v>X</v>
      </c>
      <c r="O2140" s="96">
        <f t="shared" si="29"/>
        <v>0</v>
      </c>
      <c r="P2140" s="96" t="str">
        <f>[9]Mides!R2131</f>
        <v>Guatemala</v>
      </c>
      <c r="Q2140" s="96" t="str">
        <f>[9]Mides!S2131</f>
        <v>Guatemala</v>
      </c>
    </row>
    <row r="2141" spans="2:17" ht="15" thickBot="1" x14ac:dyDescent="0.35">
      <c r="B2141" s="92" t="str">
        <f>[9]Mides!E2132</f>
        <v>Braulio</v>
      </c>
      <c r="C2141" s="93" t="str">
        <f>[9]Mides!D2132</f>
        <v>Xaminez</v>
      </c>
      <c r="D2141" s="94" t="str">
        <f>IF([9]Mides!F2132=1,"X"," ")</f>
        <v xml:space="preserve"> </v>
      </c>
      <c r="E2141" s="94" t="str">
        <f>IF([9]Mides!F2132=2,"X"," ")</f>
        <v>X</v>
      </c>
      <c r="F2141" s="95">
        <f>[9]Mides!B2132</f>
        <v>0</v>
      </c>
      <c r="G2141" s="94" t="str">
        <f>IF(AND([9]Mides!H2132&gt;=1,[9]Mides!H2132&lt;=14),"X"," ")</f>
        <v>X</v>
      </c>
      <c r="H2141" s="94" t="str">
        <f>IF(AND([9]Mides!H2132&gt;=14,[9]Mides!H2132&lt;=30),"X"," ")</f>
        <v xml:space="preserve"> </v>
      </c>
      <c r="I2141" s="94" t="str">
        <f>IF(AND([9]Mides!H2132&gt;=31,[9]Mides!H2132&lt;=60),"X","  ")</f>
        <v xml:space="preserve">  </v>
      </c>
      <c r="J2141" s="94" t="str">
        <f>IF([9]Mides!H2132&gt;60,"X", "  ")</f>
        <v xml:space="preserve">  </v>
      </c>
      <c r="K2141" s="96">
        <f>[9]Mides!N2132</f>
        <v>0</v>
      </c>
      <c r="L2141" s="96">
        <f>[9]Mides!K2132</f>
        <v>0</v>
      </c>
      <c r="M2141" s="96">
        <f>[9]Mides!L2132</f>
        <v>0</v>
      </c>
      <c r="N2141" s="96" t="str">
        <f>[9]Mides!M2132</f>
        <v>X</v>
      </c>
      <c r="O2141" s="96">
        <f t="shared" si="29"/>
        <v>0</v>
      </c>
      <c r="P2141" s="96" t="str">
        <f>[9]Mides!R2132</f>
        <v>Guatemala</v>
      </c>
      <c r="Q2141" s="96" t="str">
        <f>[9]Mides!S2132</f>
        <v>Guatemala</v>
      </c>
    </row>
    <row r="2142" spans="2:17" ht="15" thickBot="1" x14ac:dyDescent="0.35">
      <c r="B2142" s="92" t="str">
        <f>[9]Mides!E2133</f>
        <v>Cristian</v>
      </c>
      <c r="C2142" s="93" t="str">
        <f>[9]Mides!D2133</f>
        <v>Zarate</v>
      </c>
      <c r="D2142" s="94" t="str">
        <f>IF([9]Mides!F2133=1,"X"," ")</f>
        <v xml:space="preserve"> </v>
      </c>
      <c r="E2142" s="94" t="str">
        <f>IF([9]Mides!F2133=2,"X"," ")</f>
        <v>X</v>
      </c>
      <c r="F2142" s="95">
        <f>[9]Mides!B2133</f>
        <v>0</v>
      </c>
      <c r="G2142" s="94" t="str">
        <f>IF(AND([9]Mides!H2133&gt;=1,[9]Mides!H2133&lt;=14),"X"," ")</f>
        <v>X</v>
      </c>
      <c r="H2142" s="94" t="str">
        <f>IF(AND([9]Mides!H2133&gt;=14,[9]Mides!H2133&lt;=30),"X"," ")</f>
        <v xml:space="preserve"> </v>
      </c>
      <c r="I2142" s="94" t="str">
        <f>IF(AND([9]Mides!H2133&gt;=31,[9]Mides!H2133&lt;=60),"X","  ")</f>
        <v xml:space="preserve">  </v>
      </c>
      <c r="J2142" s="94" t="str">
        <f>IF([9]Mides!H2133&gt;60,"X", "  ")</f>
        <v xml:space="preserve">  </v>
      </c>
      <c r="K2142" s="96">
        <f>[9]Mides!N2133</f>
        <v>0</v>
      </c>
      <c r="L2142" s="96">
        <f>[9]Mides!K2133</f>
        <v>0</v>
      </c>
      <c r="M2142" s="96">
        <f>[9]Mides!L2133</f>
        <v>0</v>
      </c>
      <c r="N2142" s="96" t="str">
        <f>[9]Mides!M2133</f>
        <v>X</v>
      </c>
      <c r="O2142" s="96">
        <f t="shared" si="29"/>
        <v>0</v>
      </c>
      <c r="P2142" s="96" t="str">
        <f>[9]Mides!R2133</f>
        <v>Guatemala</v>
      </c>
      <c r="Q2142" s="96" t="str">
        <f>[9]Mides!S2133</f>
        <v>Guatemala</v>
      </c>
    </row>
    <row r="2143" spans="2:17" ht="15" thickBot="1" x14ac:dyDescent="0.35">
      <c r="B2143" s="92" t="str">
        <f>[9]Mides!E2134</f>
        <v>Fredy</v>
      </c>
      <c r="C2143" s="93" t="str">
        <f>[9]Mides!D2134</f>
        <v>Zárate</v>
      </c>
      <c r="D2143" s="94" t="str">
        <f>IF([9]Mides!F2134=1,"X"," ")</f>
        <v xml:space="preserve"> </v>
      </c>
      <c r="E2143" s="94" t="str">
        <f>IF([9]Mides!F2134=2,"X"," ")</f>
        <v>X</v>
      </c>
      <c r="F2143" s="95">
        <f>[9]Mides!B2134</f>
        <v>0</v>
      </c>
      <c r="G2143" s="94" t="str">
        <f>IF(AND([9]Mides!H2134&gt;=1,[9]Mides!H2134&lt;=14),"X"," ")</f>
        <v>X</v>
      </c>
      <c r="H2143" s="94" t="str">
        <f>IF(AND([9]Mides!H2134&gt;=14,[9]Mides!H2134&lt;=30),"X"," ")</f>
        <v xml:space="preserve"> </v>
      </c>
      <c r="I2143" s="94" t="str">
        <f>IF(AND([9]Mides!H2134&gt;=31,[9]Mides!H2134&lt;=60),"X","  ")</f>
        <v xml:space="preserve">  </v>
      </c>
      <c r="J2143" s="94" t="str">
        <f>IF([9]Mides!H2134&gt;60,"X", "  ")</f>
        <v xml:space="preserve">  </v>
      </c>
      <c r="K2143" s="96">
        <f>[9]Mides!N2134</f>
        <v>0</v>
      </c>
      <c r="L2143" s="96">
        <f>[9]Mides!K2134</f>
        <v>0</v>
      </c>
      <c r="M2143" s="96">
        <f>[9]Mides!L2134</f>
        <v>0</v>
      </c>
      <c r="N2143" s="96" t="str">
        <f>[9]Mides!M2134</f>
        <v>X</v>
      </c>
      <c r="O2143" s="96">
        <f t="shared" si="29"/>
        <v>0</v>
      </c>
      <c r="P2143" s="96" t="str">
        <f>[9]Mides!R2134</f>
        <v>Guatemala</v>
      </c>
      <c r="Q2143" s="96" t="str">
        <f>[9]Mides!S2134</f>
        <v>Guatemala</v>
      </c>
    </row>
    <row r="2144" spans="2:17" ht="15" thickBot="1" x14ac:dyDescent="0.35">
      <c r="B2144" s="92" t="str">
        <f>[9]Mides!E2135</f>
        <v>Astrid</v>
      </c>
      <c r="C2144" s="93" t="str">
        <f>[9]Mides!D2135</f>
        <v xml:space="preserve">Xaminez </v>
      </c>
      <c r="D2144" s="94" t="str">
        <f>IF([9]Mides!F2135=1,"X"," ")</f>
        <v>X</v>
      </c>
      <c r="E2144" s="94" t="str">
        <f>IF([9]Mides!F2135=2,"X"," ")</f>
        <v xml:space="preserve"> </v>
      </c>
      <c r="F2144" s="95">
        <f>[9]Mides!B2135</f>
        <v>0</v>
      </c>
      <c r="G2144" s="94" t="str">
        <f>IF(AND([9]Mides!H2135&gt;=1,[9]Mides!H2135&lt;=14),"X"," ")</f>
        <v>X</v>
      </c>
      <c r="H2144" s="94" t="str">
        <f>IF(AND([9]Mides!H2135&gt;=14,[9]Mides!H2135&lt;=30),"X"," ")</f>
        <v>X</v>
      </c>
      <c r="I2144" s="94" t="str">
        <f>IF(AND([9]Mides!H2135&gt;=31,[9]Mides!H2135&lt;=60),"X","  ")</f>
        <v xml:space="preserve">  </v>
      </c>
      <c r="J2144" s="94" t="str">
        <f>IF([9]Mides!H2135&gt;60,"X", "  ")</f>
        <v xml:space="preserve">  </v>
      </c>
      <c r="K2144" s="96">
        <f>[9]Mides!N2135</f>
        <v>0</v>
      </c>
      <c r="L2144" s="96">
        <f>[9]Mides!K2135</f>
        <v>0</v>
      </c>
      <c r="M2144" s="96">
        <f>[9]Mides!L2135</f>
        <v>0</v>
      </c>
      <c r="N2144" s="96" t="str">
        <f>[9]Mides!M2135</f>
        <v>X</v>
      </c>
      <c r="O2144" s="96">
        <f t="shared" si="29"/>
        <v>0</v>
      </c>
      <c r="P2144" s="96" t="str">
        <f>[9]Mides!R2135</f>
        <v>Guatemala</v>
      </c>
      <c r="Q2144" s="96" t="str">
        <f>[9]Mides!S2135</f>
        <v>Guatemala</v>
      </c>
    </row>
    <row r="2145" spans="2:17" ht="15" thickBot="1" x14ac:dyDescent="0.35">
      <c r="B2145" s="92" t="str">
        <f>[9]Mides!E2136</f>
        <v>Arison</v>
      </c>
      <c r="C2145" s="93" t="str">
        <f>[9]Mides!D2136</f>
        <v>Xaminez</v>
      </c>
      <c r="D2145" s="94" t="str">
        <f>IF([9]Mides!F2136=1,"X"," ")</f>
        <v>X</v>
      </c>
      <c r="E2145" s="94" t="str">
        <f>IF([9]Mides!F2136=2,"X"," ")</f>
        <v xml:space="preserve"> </v>
      </c>
      <c r="F2145" s="95">
        <f>[9]Mides!B2136</f>
        <v>2031608940101</v>
      </c>
      <c r="G2145" s="94" t="str">
        <f>IF(AND([9]Mides!H2136&gt;=1,[9]Mides!H2136&lt;=14),"X"," ")</f>
        <v>X</v>
      </c>
      <c r="H2145" s="94" t="str">
        <f>IF(AND([9]Mides!H2136&gt;=14,[9]Mides!H2136&lt;=30),"X"," ")</f>
        <v xml:space="preserve"> </v>
      </c>
      <c r="I2145" s="94" t="str">
        <f>IF(AND([9]Mides!H2136&gt;=31,[9]Mides!H2136&lt;=60),"X","  ")</f>
        <v xml:space="preserve">  </v>
      </c>
      <c r="J2145" s="94" t="str">
        <f>IF([9]Mides!H2136&gt;60,"X", "  ")</f>
        <v xml:space="preserve">  </v>
      </c>
      <c r="K2145" s="96">
        <f>[9]Mides!N2136</f>
        <v>0</v>
      </c>
      <c r="L2145" s="96">
        <f>[9]Mides!K2136</f>
        <v>0</v>
      </c>
      <c r="M2145" s="96">
        <f>[9]Mides!L2136</f>
        <v>0</v>
      </c>
      <c r="N2145" s="96" t="str">
        <f>[9]Mides!M2136</f>
        <v>X</v>
      </c>
      <c r="O2145" s="96">
        <f t="shared" si="29"/>
        <v>0</v>
      </c>
      <c r="P2145" s="96" t="str">
        <f>[9]Mides!R2136</f>
        <v>Guatemala</v>
      </c>
      <c r="Q2145" s="96" t="str">
        <f>[9]Mides!S2136</f>
        <v>Guatemala</v>
      </c>
    </row>
    <row r="2146" spans="2:17" ht="15" thickBot="1" x14ac:dyDescent="0.35">
      <c r="B2146" s="92" t="str">
        <f>[9]Mides!E2137</f>
        <v xml:space="preserve">Diego </v>
      </c>
      <c r="C2146" s="93" t="str">
        <f>[9]Mides!D2137</f>
        <v>Quiché</v>
      </c>
      <c r="D2146" s="94" t="str">
        <f>IF([9]Mides!F2137=1,"X"," ")</f>
        <v xml:space="preserve"> </v>
      </c>
      <c r="E2146" s="94" t="str">
        <f>IF([9]Mides!F2137=2,"X"," ")</f>
        <v>X</v>
      </c>
      <c r="F2146" s="95">
        <f>[9]Mides!B2137</f>
        <v>3598581390101</v>
      </c>
      <c r="G2146" s="94" t="str">
        <f>IF(AND([9]Mides!H2137&gt;=1,[9]Mides!H2137&lt;=14),"X"," ")</f>
        <v>X</v>
      </c>
      <c r="H2146" s="94" t="str">
        <f>IF(AND([9]Mides!H2137&gt;=14,[9]Mides!H2137&lt;=30),"X"," ")</f>
        <v xml:space="preserve"> </v>
      </c>
      <c r="I2146" s="94" t="str">
        <f>IF(AND([9]Mides!H2137&gt;=31,[9]Mides!H2137&lt;=60),"X","  ")</f>
        <v xml:space="preserve">  </v>
      </c>
      <c r="J2146" s="94" t="str">
        <f>IF([9]Mides!H2137&gt;60,"X", "  ")</f>
        <v xml:space="preserve">  </v>
      </c>
      <c r="K2146" s="96">
        <f>[9]Mides!N2137</f>
        <v>0</v>
      </c>
      <c r="L2146" s="96">
        <f>[9]Mides!K2137</f>
        <v>0</v>
      </c>
      <c r="M2146" s="96">
        <f>[9]Mides!L2137</f>
        <v>0</v>
      </c>
      <c r="N2146" s="96" t="str">
        <f>[9]Mides!M2137</f>
        <v>X</v>
      </c>
      <c r="O2146" s="96">
        <f t="shared" si="29"/>
        <v>0</v>
      </c>
      <c r="P2146" s="96" t="str">
        <f>[9]Mides!R2137</f>
        <v>Guatemala</v>
      </c>
      <c r="Q2146" s="96" t="str">
        <f>[9]Mides!S2137</f>
        <v>Guatemala</v>
      </c>
    </row>
    <row r="2147" spans="2:17" ht="15" thickBot="1" x14ac:dyDescent="0.35">
      <c r="B2147" s="92" t="str">
        <f>[9]Mides!E2138</f>
        <v xml:space="preserve">Victor </v>
      </c>
      <c r="C2147" s="93" t="str">
        <f>[9]Mides!D2138</f>
        <v>Jacinto</v>
      </c>
      <c r="D2147" s="94" t="str">
        <f>IF([9]Mides!F2138=1,"X"," ")</f>
        <v xml:space="preserve"> </v>
      </c>
      <c r="E2147" s="94" t="str">
        <f>IF([9]Mides!F2138=2,"X"," ")</f>
        <v>X</v>
      </c>
      <c r="F2147" s="95">
        <f>[9]Mides!B2138</f>
        <v>3557966510115</v>
      </c>
      <c r="G2147" s="94" t="str">
        <f>IF(AND([9]Mides!H2138&gt;=1,[9]Mides!H2138&lt;=14),"X"," ")</f>
        <v xml:space="preserve"> </v>
      </c>
      <c r="H2147" s="94" t="str">
        <f>IF(AND([9]Mides!H2138&gt;=14,[9]Mides!H2138&lt;=30),"X"," ")</f>
        <v>X</v>
      </c>
      <c r="I2147" s="94" t="str">
        <f>IF(AND([9]Mides!H2138&gt;=31,[9]Mides!H2138&lt;=60),"X","  ")</f>
        <v xml:space="preserve">  </v>
      </c>
      <c r="J2147" s="94" t="str">
        <f>IF([9]Mides!H2138&gt;60,"X", "  ")</f>
        <v xml:space="preserve">  </v>
      </c>
      <c r="K2147" s="96">
        <f>[9]Mides!N2138</f>
        <v>0</v>
      </c>
      <c r="L2147" s="96">
        <f>[9]Mides!K2138</f>
        <v>0</v>
      </c>
      <c r="M2147" s="96">
        <f>[9]Mides!L2138</f>
        <v>0</v>
      </c>
      <c r="N2147" s="96" t="str">
        <f>[9]Mides!M2138</f>
        <v>X</v>
      </c>
      <c r="O2147" s="96">
        <f t="shared" si="29"/>
        <v>0</v>
      </c>
      <c r="P2147" s="96" t="str">
        <f>[9]Mides!R2138</f>
        <v>Guatemala</v>
      </c>
      <c r="Q2147" s="96" t="str">
        <f>[9]Mides!S2138</f>
        <v>Guatemala</v>
      </c>
    </row>
    <row r="2148" spans="2:17" ht="15" thickBot="1" x14ac:dyDescent="0.35">
      <c r="B2148" s="92" t="str">
        <f>[9]Mides!E2139</f>
        <v>Ronald</v>
      </c>
      <c r="C2148" s="93" t="str">
        <f>[9]Mides!D2139</f>
        <v>Herrarte</v>
      </c>
      <c r="D2148" s="94" t="str">
        <f>IF([9]Mides!F2139=1,"X"," ")</f>
        <v xml:space="preserve"> </v>
      </c>
      <c r="E2148" s="94" t="str">
        <f>IF([9]Mides!F2139=2,"X"," ")</f>
        <v>X</v>
      </c>
      <c r="F2148" s="95">
        <f>[9]Mides!B2139</f>
        <v>0</v>
      </c>
      <c r="G2148" s="94" t="str">
        <f>IF(AND([9]Mides!H2139&gt;=1,[9]Mides!H2139&lt;=14),"X"," ")</f>
        <v>X</v>
      </c>
      <c r="H2148" s="94" t="str">
        <f>IF(AND([9]Mides!H2139&gt;=14,[9]Mides!H2139&lt;=30),"X"," ")</f>
        <v xml:space="preserve"> </v>
      </c>
      <c r="I2148" s="94" t="str">
        <f>IF(AND([9]Mides!H2139&gt;=31,[9]Mides!H2139&lt;=60),"X","  ")</f>
        <v xml:space="preserve">  </v>
      </c>
      <c r="J2148" s="94" t="str">
        <f>IF([9]Mides!H2139&gt;60,"X", "  ")</f>
        <v xml:space="preserve">  </v>
      </c>
      <c r="K2148" s="96">
        <f>[9]Mides!N2139</f>
        <v>0</v>
      </c>
      <c r="L2148" s="96">
        <f>[9]Mides!K2139</f>
        <v>0</v>
      </c>
      <c r="M2148" s="96">
        <f>[9]Mides!L2139</f>
        <v>0</v>
      </c>
      <c r="N2148" s="96" t="str">
        <f>[9]Mides!M2139</f>
        <v>X</v>
      </c>
      <c r="O2148" s="96">
        <f t="shared" si="29"/>
        <v>0</v>
      </c>
      <c r="P2148" s="96" t="str">
        <f>[9]Mides!R2139</f>
        <v>Guatemala</v>
      </c>
      <c r="Q2148" s="96" t="str">
        <f>[9]Mides!S2139</f>
        <v>Guatemala</v>
      </c>
    </row>
    <row r="2149" spans="2:17" ht="15" thickBot="1" x14ac:dyDescent="0.35">
      <c r="B2149" s="92" t="str">
        <f>[9]Mides!E2140</f>
        <v>Steven</v>
      </c>
      <c r="C2149" s="93" t="str">
        <f>[9]Mides!D2140</f>
        <v>Cifuentes</v>
      </c>
      <c r="D2149" s="94" t="str">
        <f>IF([9]Mides!F2140=1,"X"," ")</f>
        <v xml:space="preserve"> </v>
      </c>
      <c r="E2149" s="94" t="str">
        <f>IF([9]Mides!F2140=2,"X"," ")</f>
        <v>X</v>
      </c>
      <c r="F2149" s="95">
        <f>[9]Mides!B2140</f>
        <v>0</v>
      </c>
      <c r="G2149" s="94" t="str">
        <f>IF(AND([9]Mides!H2140&gt;=1,[9]Mides!H2140&lt;=14),"X"," ")</f>
        <v>X</v>
      </c>
      <c r="H2149" s="94" t="str">
        <f>IF(AND([9]Mides!H2140&gt;=14,[9]Mides!H2140&lt;=30),"X"," ")</f>
        <v>X</v>
      </c>
      <c r="I2149" s="94" t="str">
        <f>IF(AND([9]Mides!H2140&gt;=31,[9]Mides!H2140&lt;=60),"X","  ")</f>
        <v xml:space="preserve">  </v>
      </c>
      <c r="J2149" s="94" t="str">
        <f>IF([9]Mides!H2140&gt;60,"X", "  ")</f>
        <v xml:space="preserve">  </v>
      </c>
      <c r="K2149" s="96">
        <f>[9]Mides!N2140</f>
        <v>0</v>
      </c>
      <c r="L2149" s="96">
        <f>[9]Mides!K2140</f>
        <v>0</v>
      </c>
      <c r="M2149" s="96">
        <f>[9]Mides!L2140</f>
        <v>0</v>
      </c>
      <c r="N2149" s="96" t="str">
        <f>[9]Mides!M2140</f>
        <v>X</v>
      </c>
      <c r="O2149" s="96">
        <f t="shared" si="29"/>
        <v>0</v>
      </c>
      <c r="P2149" s="96" t="str">
        <f>[9]Mides!R2140</f>
        <v>Guatemala</v>
      </c>
      <c r="Q2149" s="96" t="str">
        <f>[9]Mides!S2140</f>
        <v>Guatemala</v>
      </c>
    </row>
    <row r="2150" spans="2:17" ht="15" thickBot="1" x14ac:dyDescent="0.35">
      <c r="B2150" s="92" t="str">
        <f>[9]Mides!E2141</f>
        <v>José</v>
      </c>
      <c r="C2150" s="93" t="str">
        <f>[9]Mides!D2141</f>
        <v>Flores</v>
      </c>
      <c r="D2150" s="94" t="str">
        <f>IF([9]Mides!F2141=1,"X"," ")</f>
        <v xml:space="preserve"> </v>
      </c>
      <c r="E2150" s="94" t="str">
        <f>IF([9]Mides!F2141=2,"X"," ")</f>
        <v>X</v>
      </c>
      <c r="F2150" s="95">
        <f>[9]Mides!B2141</f>
        <v>3221826970506</v>
      </c>
      <c r="G2150" s="94" t="str">
        <f>IF(AND([9]Mides!H2141&gt;=1,[9]Mides!H2141&lt;=14),"X"," ")</f>
        <v>X</v>
      </c>
      <c r="H2150" s="94" t="str">
        <f>IF(AND([9]Mides!H2141&gt;=14,[9]Mides!H2141&lt;=30),"X"," ")</f>
        <v xml:space="preserve"> </v>
      </c>
      <c r="I2150" s="94" t="str">
        <f>IF(AND([9]Mides!H2141&gt;=31,[9]Mides!H2141&lt;=60),"X","  ")</f>
        <v xml:space="preserve">  </v>
      </c>
      <c r="J2150" s="94" t="str">
        <f>IF([9]Mides!H2141&gt;60,"X", "  ")</f>
        <v xml:space="preserve">  </v>
      </c>
      <c r="K2150" s="96">
        <f>[9]Mides!N2141</f>
        <v>0</v>
      </c>
      <c r="L2150" s="96">
        <f>[9]Mides!K2141</f>
        <v>0</v>
      </c>
      <c r="M2150" s="96">
        <f>[9]Mides!L2141</f>
        <v>0</v>
      </c>
      <c r="N2150" s="96" t="str">
        <f>[9]Mides!M2141</f>
        <v>X</v>
      </c>
      <c r="O2150" s="96">
        <f t="shared" si="29"/>
        <v>0</v>
      </c>
      <c r="P2150" s="96" t="str">
        <f>[9]Mides!R2141</f>
        <v>Guatemala</v>
      </c>
      <c r="Q2150" s="96" t="str">
        <f>[9]Mides!S2141</f>
        <v>Guatemala</v>
      </c>
    </row>
    <row r="2151" spans="2:17" ht="15" thickBot="1" x14ac:dyDescent="0.35">
      <c r="B2151" s="92" t="str">
        <f>[9]Mides!E2142</f>
        <v>Jackeline</v>
      </c>
      <c r="C2151" s="93" t="str">
        <f>[9]Mides!D2142</f>
        <v xml:space="preserve">Sequen </v>
      </c>
      <c r="D2151" s="94" t="str">
        <f>IF([9]Mides!F2142=1,"X"," ")</f>
        <v>X</v>
      </c>
      <c r="E2151" s="94" t="str">
        <f>IF([9]Mides!F2142=2,"X"," ")</f>
        <v xml:space="preserve"> </v>
      </c>
      <c r="F2151" s="95">
        <f>[9]Mides!B2142</f>
        <v>0</v>
      </c>
      <c r="G2151" s="94" t="str">
        <f>IF(AND([9]Mides!H2142&gt;=1,[9]Mides!H2142&lt;=14),"X"," ")</f>
        <v>X</v>
      </c>
      <c r="H2151" s="94" t="str">
        <f>IF(AND([9]Mides!H2142&gt;=14,[9]Mides!H2142&lt;=30),"X"," ")</f>
        <v xml:space="preserve"> </v>
      </c>
      <c r="I2151" s="94" t="str">
        <f>IF(AND([9]Mides!H2142&gt;=31,[9]Mides!H2142&lt;=60),"X","  ")</f>
        <v xml:space="preserve">  </v>
      </c>
      <c r="J2151" s="94" t="str">
        <f>IF([9]Mides!H2142&gt;60,"X", "  ")</f>
        <v xml:space="preserve">  </v>
      </c>
      <c r="K2151" s="96">
        <f>[9]Mides!N2142</f>
        <v>0</v>
      </c>
      <c r="L2151" s="96">
        <f>[9]Mides!K2142</f>
        <v>0</v>
      </c>
      <c r="M2151" s="96">
        <f>[9]Mides!L2142</f>
        <v>0</v>
      </c>
      <c r="N2151" s="96" t="str">
        <f>[9]Mides!M2142</f>
        <v>X</v>
      </c>
      <c r="O2151" s="96">
        <f t="shared" si="29"/>
        <v>0</v>
      </c>
      <c r="P2151" s="96" t="str">
        <f>[9]Mides!R2142</f>
        <v>Guatemala</v>
      </c>
      <c r="Q2151" s="96" t="str">
        <f>[9]Mides!S2142</f>
        <v>Guatemala</v>
      </c>
    </row>
    <row r="2152" spans="2:17" ht="15" thickBot="1" x14ac:dyDescent="0.35">
      <c r="B2152" s="92" t="str">
        <f>[9]Mides!E2143</f>
        <v>Geovanny</v>
      </c>
      <c r="C2152" s="93" t="str">
        <f>[9]Mides!D2143</f>
        <v>Ajbal</v>
      </c>
      <c r="D2152" s="94" t="str">
        <f>IF([9]Mides!F2143=1,"X"," ")</f>
        <v xml:space="preserve"> </v>
      </c>
      <c r="E2152" s="94" t="str">
        <f>IF([9]Mides!F2143=2,"X"," ")</f>
        <v>X</v>
      </c>
      <c r="F2152" s="95">
        <f>[9]Mides!B2143</f>
        <v>3448152850403</v>
      </c>
      <c r="G2152" s="94" t="str">
        <f>IF(AND([9]Mides!H2143&gt;=1,[9]Mides!H2143&lt;=14),"X"," ")</f>
        <v xml:space="preserve"> </v>
      </c>
      <c r="H2152" s="94" t="str">
        <f>IF(AND([9]Mides!H2143&gt;=14,[9]Mides!H2143&lt;=30),"X"," ")</f>
        <v>X</v>
      </c>
      <c r="I2152" s="94" t="str">
        <f>IF(AND([9]Mides!H2143&gt;=31,[9]Mides!H2143&lt;=60),"X","  ")</f>
        <v xml:space="preserve">  </v>
      </c>
      <c r="J2152" s="94" t="str">
        <f>IF([9]Mides!H2143&gt;60,"X", "  ")</f>
        <v xml:space="preserve">  </v>
      </c>
      <c r="K2152" s="96">
        <f>[9]Mides!N2143</f>
        <v>0</v>
      </c>
      <c r="L2152" s="96">
        <f>[9]Mides!K2143</f>
        <v>0</v>
      </c>
      <c r="M2152" s="96">
        <f>[9]Mides!L2143</f>
        <v>0</v>
      </c>
      <c r="N2152" s="96" t="str">
        <f>[9]Mides!M2143</f>
        <v>X</v>
      </c>
      <c r="O2152" s="96">
        <f t="shared" si="29"/>
        <v>0</v>
      </c>
      <c r="P2152" s="96" t="str">
        <f>[9]Mides!R2143</f>
        <v>Guatemala</v>
      </c>
      <c r="Q2152" s="96" t="str">
        <f>[9]Mides!S2143</f>
        <v>Guatemala</v>
      </c>
    </row>
    <row r="2153" spans="2:17" ht="15" thickBot="1" x14ac:dyDescent="0.35">
      <c r="B2153" s="92" t="str">
        <f>[9]Mides!E2144</f>
        <v xml:space="preserve">Diego </v>
      </c>
      <c r="C2153" s="93" t="str">
        <f>[9]Mides!D2144</f>
        <v>Rivera</v>
      </c>
      <c r="D2153" s="94" t="str">
        <f>IF([9]Mides!F2144=1,"X"," ")</f>
        <v xml:space="preserve"> </v>
      </c>
      <c r="E2153" s="94" t="str">
        <f>IF([9]Mides!F2144=2,"X"," ")</f>
        <v>X</v>
      </c>
      <c r="F2153" s="95">
        <f>[9]Mides!B2144</f>
        <v>2028395670101</v>
      </c>
      <c r="G2153" s="94" t="str">
        <f>IF(AND([9]Mides!H2144&gt;=1,[9]Mides!H2144&lt;=14),"X"," ")</f>
        <v>X</v>
      </c>
      <c r="H2153" s="94" t="str">
        <f>IF(AND([9]Mides!H2144&gt;=14,[9]Mides!H2144&lt;=30),"X"," ")</f>
        <v xml:space="preserve"> </v>
      </c>
      <c r="I2153" s="94" t="str">
        <f>IF(AND([9]Mides!H2144&gt;=31,[9]Mides!H2144&lt;=60),"X","  ")</f>
        <v xml:space="preserve">  </v>
      </c>
      <c r="J2153" s="94" t="str">
        <f>IF([9]Mides!H2144&gt;60,"X", "  ")</f>
        <v xml:space="preserve">  </v>
      </c>
      <c r="K2153" s="96">
        <f>[9]Mides!N2144</f>
        <v>0</v>
      </c>
      <c r="L2153" s="96">
        <f>[9]Mides!K2144</f>
        <v>0</v>
      </c>
      <c r="M2153" s="96">
        <f>[9]Mides!L2144</f>
        <v>0</v>
      </c>
      <c r="N2153" s="96" t="str">
        <f>[9]Mides!M2144</f>
        <v>X</v>
      </c>
      <c r="O2153" s="96">
        <f t="shared" si="29"/>
        <v>0</v>
      </c>
      <c r="P2153" s="96" t="str">
        <f>[9]Mides!R2144</f>
        <v>Guatemala</v>
      </c>
      <c r="Q2153" s="96" t="str">
        <f>[9]Mides!S2144</f>
        <v>Guatemala</v>
      </c>
    </row>
    <row r="2154" spans="2:17" ht="15" thickBot="1" x14ac:dyDescent="0.35">
      <c r="B2154" s="92" t="str">
        <f>[9]Mides!E2145</f>
        <v>Julio</v>
      </c>
      <c r="C2154" s="93" t="str">
        <f>[9]Mides!D2145</f>
        <v>Lopez</v>
      </c>
      <c r="D2154" s="94" t="str">
        <f>IF([9]Mides!F2145=1,"X"," ")</f>
        <v xml:space="preserve"> </v>
      </c>
      <c r="E2154" s="94" t="str">
        <f>IF([9]Mides!F2145=2,"X"," ")</f>
        <v>X</v>
      </c>
      <c r="F2154" s="95">
        <f>[9]Mides!B2145</f>
        <v>0</v>
      </c>
      <c r="G2154" s="94" t="str">
        <f>IF(AND([9]Mides!H2145&gt;=1,[9]Mides!H2145&lt;=14),"X"," ")</f>
        <v>X</v>
      </c>
      <c r="H2154" s="94" t="str">
        <f>IF(AND([9]Mides!H2145&gt;=14,[9]Mides!H2145&lt;=30),"X"," ")</f>
        <v xml:space="preserve"> </v>
      </c>
      <c r="I2154" s="94" t="str">
        <f>IF(AND([9]Mides!H2145&gt;=31,[9]Mides!H2145&lt;=60),"X","  ")</f>
        <v xml:space="preserve">  </v>
      </c>
      <c r="J2154" s="94" t="str">
        <f>IF([9]Mides!H2145&gt;60,"X", "  ")</f>
        <v xml:space="preserve">  </v>
      </c>
      <c r="K2154" s="96">
        <f>[9]Mides!N2145</f>
        <v>0</v>
      </c>
      <c r="L2154" s="96">
        <f>[9]Mides!K2145</f>
        <v>0</v>
      </c>
      <c r="M2154" s="96">
        <f>[9]Mides!L2145</f>
        <v>0</v>
      </c>
      <c r="N2154" s="96" t="str">
        <f>[9]Mides!M2145</f>
        <v>x</v>
      </c>
      <c r="O2154" s="96">
        <f t="shared" si="29"/>
        <v>0</v>
      </c>
      <c r="P2154" s="96" t="str">
        <f>[9]Mides!R2145</f>
        <v>Guatemala</v>
      </c>
      <c r="Q2154" s="96" t="str">
        <f>[9]Mides!S2145</f>
        <v>Guatemala</v>
      </c>
    </row>
    <row r="2155" spans="2:17" ht="15" thickBot="1" x14ac:dyDescent="0.35">
      <c r="B2155" s="92" t="str">
        <f>[9]Mides!E2146</f>
        <v>Genesis</v>
      </c>
      <c r="C2155" s="93" t="str">
        <f>[9]Mides!D2146</f>
        <v>Hernández</v>
      </c>
      <c r="D2155" s="94" t="str">
        <f>IF([9]Mides!F2146=1,"X"," ")</f>
        <v>X</v>
      </c>
      <c r="E2155" s="94" t="str">
        <f>IF([9]Mides!F2146=2,"X"," ")</f>
        <v xml:space="preserve"> </v>
      </c>
      <c r="F2155" s="95">
        <f>[9]Mides!B2146</f>
        <v>2101599790101</v>
      </c>
      <c r="G2155" s="94" t="str">
        <f>IF(AND([9]Mides!H2146&gt;=1,[9]Mides!H2146&lt;=14),"X"," ")</f>
        <v>X</v>
      </c>
      <c r="H2155" s="94" t="str">
        <f>IF(AND([9]Mides!H2146&gt;=14,[9]Mides!H2146&lt;=30),"X"," ")</f>
        <v xml:space="preserve"> </v>
      </c>
      <c r="I2155" s="94" t="str">
        <f>IF(AND([9]Mides!H2146&gt;=31,[9]Mides!H2146&lt;=60),"X","  ")</f>
        <v xml:space="preserve">  </v>
      </c>
      <c r="J2155" s="94" t="str">
        <f>IF([9]Mides!H2146&gt;60,"X", "  ")</f>
        <v xml:space="preserve">  </v>
      </c>
      <c r="K2155" s="96">
        <f>[9]Mides!N2146</f>
        <v>0</v>
      </c>
      <c r="L2155" s="96">
        <f>[9]Mides!K2146</f>
        <v>0</v>
      </c>
      <c r="M2155" s="96">
        <f>[9]Mides!L2146</f>
        <v>0</v>
      </c>
      <c r="N2155" s="96" t="str">
        <f>[9]Mides!M2146</f>
        <v>X</v>
      </c>
      <c r="O2155" s="96">
        <f t="shared" si="29"/>
        <v>0</v>
      </c>
      <c r="P2155" s="96" t="str">
        <f>[9]Mides!R2146</f>
        <v>Guatemala</v>
      </c>
      <c r="Q2155" s="96" t="str">
        <f>[9]Mides!S2146</f>
        <v>Guatemala</v>
      </c>
    </row>
    <row r="2156" spans="2:17" ht="15" thickBot="1" x14ac:dyDescent="0.35">
      <c r="B2156" s="92" t="str">
        <f>[9]Mides!E2147</f>
        <v xml:space="preserve">Juan </v>
      </c>
      <c r="C2156" s="93" t="str">
        <f>[9]Mides!D2147</f>
        <v>Pacajoj</v>
      </c>
      <c r="D2156" s="94" t="str">
        <f>IF([9]Mides!F2147=1,"X"," ")</f>
        <v xml:space="preserve"> </v>
      </c>
      <c r="E2156" s="94" t="str">
        <f>IF([9]Mides!F2147=2,"X"," ")</f>
        <v>X</v>
      </c>
      <c r="F2156" s="95">
        <f>[9]Mides!B2147</f>
        <v>3015159130101</v>
      </c>
      <c r="G2156" s="94" t="str">
        <f>IF(AND([9]Mides!H2147&gt;=1,[9]Mides!H2147&lt;=14),"X"," ")</f>
        <v>X</v>
      </c>
      <c r="H2156" s="94" t="str">
        <f>IF(AND([9]Mides!H2147&gt;=14,[9]Mides!H2147&lt;=30),"X"," ")</f>
        <v xml:space="preserve"> </v>
      </c>
      <c r="I2156" s="94" t="str">
        <f>IF(AND([9]Mides!H2147&gt;=31,[9]Mides!H2147&lt;=60),"X","  ")</f>
        <v xml:space="preserve">  </v>
      </c>
      <c r="J2156" s="94" t="str">
        <f>IF([9]Mides!H2147&gt;60,"X", "  ")</f>
        <v xml:space="preserve">  </v>
      </c>
      <c r="K2156" s="96">
        <f>[9]Mides!N2147</f>
        <v>0</v>
      </c>
      <c r="L2156" s="96">
        <f>[9]Mides!K2147</f>
        <v>0</v>
      </c>
      <c r="M2156" s="96">
        <f>[9]Mides!L2147</f>
        <v>0</v>
      </c>
      <c r="N2156" s="96" t="str">
        <f>[9]Mides!M2147</f>
        <v>X</v>
      </c>
      <c r="O2156" s="96">
        <f t="shared" si="29"/>
        <v>0</v>
      </c>
      <c r="P2156" s="96" t="str">
        <f>[9]Mides!R2147</f>
        <v>Guatemala</v>
      </c>
      <c r="Q2156" s="96" t="str">
        <f>[9]Mides!S2147</f>
        <v>Guatemala</v>
      </c>
    </row>
    <row r="2157" spans="2:17" ht="15" thickBot="1" x14ac:dyDescent="0.35">
      <c r="B2157" s="92" t="str">
        <f>[9]Mides!E2148</f>
        <v>Rudy</v>
      </c>
      <c r="C2157" s="93" t="str">
        <f>[9]Mides!D2148</f>
        <v>Natareno</v>
      </c>
      <c r="D2157" s="94" t="str">
        <f>IF([9]Mides!F2148=1,"X"," ")</f>
        <v xml:space="preserve"> </v>
      </c>
      <c r="E2157" s="94" t="str">
        <f>IF([9]Mides!F2148=2,"X"," ")</f>
        <v>X</v>
      </c>
      <c r="F2157" s="95">
        <f>[9]Mides!B2148</f>
        <v>2457552680101</v>
      </c>
      <c r="G2157" s="94" t="str">
        <f>IF(AND([9]Mides!H2148&gt;=1,[9]Mides!H2148&lt;=14),"X"," ")</f>
        <v>X</v>
      </c>
      <c r="H2157" s="94" t="str">
        <f>IF(AND([9]Mides!H2148&gt;=14,[9]Mides!H2148&lt;=30),"X"," ")</f>
        <v xml:space="preserve"> </v>
      </c>
      <c r="I2157" s="94" t="str">
        <f>IF(AND([9]Mides!H2148&gt;=31,[9]Mides!H2148&lt;=60),"X","  ")</f>
        <v xml:space="preserve">  </v>
      </c>
      <c r="J2157" s="94" t="str">
        <f>IF([9]Mides!H2148&gt;60,"X", "  ")</f>
        <v xml:space="preserve">  </v>
      </c>
      <c r="K2157" s="96">
        <f>[9]Mides!N2148</f>
        <v>0</v>
      </c>
      <c r="L2157" s="96">
        <f>[9]Mides!K2148</f>
        <v>0</v>
      </c>
      <c r="M2157" s="96">
        <f>[9]Mides!L2148</f>
        <v>0</v>
      </c>
      <c r="N2157" s="96" t="str">
        <f>[9]Mides!M2148</f>
        <v>X</v>
      </c>
      <c r="O2157" s="96">
        <f t="shared" si="29"/>
        <v>0</v>
      </c>
      <c r="P2157" s="96" t="str">
        <f>[9]Mides!R2148</f>
        <v>Guatemala</v>
      </c>
      <c r="Q2157" s="96" t="str">
        <f>[9]Mides!S2148</f>
        <v>Guatemala</v>
      </c>
    </row>
    <row r="2158" spans="2:17" ht="15" thickBot="1" x14ac:dyDescent="0.35">
      <c r="B2158" s="92" t="str">
        <f>[9]Mides!E2149</f>
        <v>José</v>
      </c>
      <c r="C2158" s="93" t="str">
        <f>[9]Mides!D2149</f>
        <v>Natareno</v>
      </c>
      <c r="D2158" s="94" t="str">
        <f>IF([9]Mides!F2149=1,"X"," ")</f>
        <v xml:space="preserve"> </v>
      </c>
      <c r="E2158" s="94" t="str">
        <f>IF([9]Mides!F2149=2,"X"," ")</f>
        <v>X</v>
      </c>
      <c r="F2158" s="95">
        <f>[9]Mides!B2149</f>
        <v>2042145640101</v>
      </c>
      <c r="G2158" s="94" t="str">
        <f>IF(AND([9]Mides!H2149&gt;=1,[9]Mides!H2149&lt;=14),"X"," ")</f>
        <v>X</v>
      </c>
      <c r="H2158" s="94" t="str">
        <f>IF(AND([9]Mides!H2149&gt;=14,[9]Mides!H2149&lt;=30),"X"," ")</f>
        <v xml:space="preserve"> </v>
      </c>
      <c r="I2158" s="94" t="str">
        <f>IF(AND([9]Mides!H2149&gt;=31,[9]Mides!H2149&lt;=60),"X","  ")</f>
        <v xml:space="preserve">  </v>
      </c>
      <c r="J2158" s="94" t="str">
        <f>IF([9]Mides!H2149&gt;60,"X", "  ")</f>
        <v xml:space="preserve">  </v>
      </c>
      <c r="K2158" s="96">
        <f>[9]Mides!N2149</f>
        <v>0</v>
      </c>
      <c r="L2158" s="96">
        <f>[9]Mides!K2149</f>
        <v>0</v>
      </c>
      <c r="M2158" s="96">
        <f>[9]Mides!L2149</f>
        <v>0</v>
      </c>
      <c r="N2158" s="96" t="str">
        <f>[9]Mides!M2149</f>
        <v>X</v>
      </c>
      <c r="O2158" s="96">
        <f t="shared" si="29"/>
        <v>0</v>
      </c>
      <c r="P2158" s="96" t="str">
        <f>[9]Mides!R2149</f>
        <v>Guatemala</v>
      </c>
      <c r="Q2158" s="96" t="str">
        <f>[9]Mides!S2149</f>
        <v>Guatemala</v>
      </c>
    </row>
    <row r="2159" spans="2:17" ht="15" thickBot="1" x14ac:dyDescent="0.35">
      <c r="B2159" s="92" t="str">
        <f>[9]Mides!E2150</f>
        <v>Enzo</v>
      </c>
      <c r="C2159" s="93" t="str">
        <f>[9]Mides!D2150</f>
        <v>Durán</v>
      </c>
      <c r="D2159" s="94" t="str">
        <f>IF([9]Mides!F2150=1,"X"," ")</f>
        <v xml:space="preserve"> </v>
      </c>
      <c r="E2159" s="94" t="str">
        <f>IF([9]Mides!F2150=2,"X"," ")</f>
        <v>X</v>
      </c>
      <c r="F2159" s="95">
        <f>[9]Mides!B2150</f>
        <v>0</v>
      </c>
      <c r="G2159" s="94" t="str">
        <f>IF(AND([9]Mides!H2150&gt;=1,[9]Mides!H2150&lt;=14),"X"," ")</f>
        <v>X</v>
      </c>
      <c r="H2159" s="94" t="str">
        <f>IF(AND([9]Mides!H2150&gt;=14,[9]Mides!H2150&lt;=30),"X"," ")</f>
        <v xml:space="preserve"> </v>
      </c>
      <c r="I2159" s="94" t="str">
        <f>IF(AND([9]Mides!H2150&gt;=31,[9]Mides!H2150&lt;=60),"X","  ")</f>
        <v xml:space="preserve">  </v>
      </c>
      <c r="J2159" s="94" t="str">
        <f>IF([9]Mides!H2150&gt;60,"X", "  ")</f>
        <v xml:space="preserve">  </v>
      </c>
      <c r="K2159" s="96">
        <f>[9]Mides!N2150</f>
        <v>0</v>
      </c>
      <c r="L2159" s="96">
        <f>[9]Mides!K2150</f>
        <v>0</v>
      </c>
      <c r="M2159" s="96">
        <f>[9]Mides!L2150</f>
        <v>0</v>
      </c>
      <c r="N2159" s="96" t="str">
        <f>[9]Mides!M2150</f>
        <v>X</v>
      </c>
      <c r="O2159" s="96">
        <f t="shared" si="29"/>
        <v>0</v>
      </c>
      <c r="P2159" s="96" t="str">
        <f>[9]Mides!R2150</f>
        <v>Guatemala</v>
      </c>
      <c r="Q2159" s="96" t="str">
        <f>[9]Mides!S2150</f>
        <v>Guatemala</v>
      </c>
    </row>
    <row r="2160" spans="2:17" ht="15" thickBot="1" x14ac:dyDescent="0.35">
      <c r="B2160" s="92" t="str">
        <f>[9]Mides!E2151</f>
        <v>Ethan</v>
      </c>
      <c r="C2160" s="93" t="str">
        <f>[9]Mides!D2151</f>
        <v>Hernández</v>
      </c>
      <c r="D2160" s="94" t="str">
        <f>IF([9]Mides!F2151=1,"X"," ")</f>
        <v xml:space="preserve"> </v>
      </c>
      <c r="E2160" s="94" t="str">
        <f>IF([9]Mides!F2151=2,"X"," ")</f>
        <v>X</v>
      </c>
      <c r="F2160" s="95">
        <f>[9]Mides!B2151</f>
        <v>2260953470101</v>
      </c>
      <c r="G2160" s="94" t="str">
        <f>IF(AND([9]Mides!H2151&gt;=1,[9]Mides!H2151&lt;=14),"X"," ")</f>
        <v>X</v>
      </c>
      <c r="H2160" s="94" t="str">
        <f>IF(AND([9]Mides!H2151&gt;=14,[9]Mides!H2151&lt;=30),"X"," ")</f>
        <v xml:space="preserve"> </v>
      </c>
      <c r="I2160" s="94" t="str">
        <f>IF(AND([9]Mides!H2151&gt;=31,[9]Mides!H2151&lt;=60),"X","  ")</f>
        <v xml:space="preserve">  </v>
      </c>
      <c r="J2160" s="94" t="str">
        <f>IF([9]Mides!H2151&gt;60,"X", "  ")</f>
        <v xml:space="preserve">  </v>
      </c>
      <c r="K2160" s="96">
        <f>[9]Mides!N2151</f>
        <v>0</v>
      </c>
      <c r="L2160" s="96">
        <f>[9]Mides!K2151</f>
        <v>0</v>
      </c>
      <c r="M2160" s="96">
        <f>[9]Mides!L2151</f>
        <v>0</v>
      </c>
      <c r="N2160" s="96" t="str">
        <f>[9]Mides!M2151</f>
        <v>X</v>
      </c>
      <c r="O2160" s="96">
        <f t="shared" si="29"/>
        <v>0</v>
      </c>
      <c r="P2160" s="96" t="str">
        <f>[9]Mides!R2151</f>
        <v>Guatemala</v>
      </c>
      <c r="Q2160" s="96" t="str">
        <f>[9]Mides!S2151</f>
        <v>Guatemala</v>
      </c>
    </row>
    <row r="2161" spans="2:17" ht="15" thickBot="1" x14ac:dyDescent="0.35">
      <c r="B2161" s="92" t="str">
        <f>[9]Mides!E2152</f>
        <v>Daniel</v>
      </c>
      <c r="C2161" s="93" t="str">
        <f>[9]Mides!D2152</f>
        <v>García</v>
      </c>
      <c r="D2161" s="94" t="str">
        <f>IF([9]Mides!F2152=1,"X"," ")</f>
        <v xml:space="preserve"> </v>
      </c>
      <c r="E2161" s="94" t="str">
        <f>IF([9]Mides!F2152=2,"X"," ")</f>
        <v>X</v>
      </c>
      <c r="F2161" s="95">
        <f>[9]Mides!B2152</f>
        <v>2065432710101</v>
      </c>
      <c r="G2161" s="94" t="str">
        <f>IF(AND([9]Mides!H2152&gt;=1,[9]Mides!H2152&lt;=14),"X"," ")</f>
        <v>X</v>
      </c>
      <c r="H2161" s="94" t="str">
        <f>IF(AND([9]Mides!H2152&gt;=14,[9]Mides!H2152&lt;=30),"X"," ")</f>
        <v xml:space="preserve"> </v>
      </c>
      <c r="I2161" s="94" t="str">
        <f>IF(AND([9]Mides!H2152&gt;=31,[9]Mides!H2152&lt;=60),"X","  ")</f>
        <v xml:space="preserve">  </v>
      </c>
      <c r="J2161" s="94" t="str">
        <f>IF([9]Mides!H2152&gt;60,"X", "  ")</f>
        <v xml:space="preserve">  </v>
      </c>
      <c r="K2161" s="96">
        <f>[9]Mides!N2152</f>
        <v>0</v>
      </c>
      <c r="L2161" s="96">
        <f>[9]Mides!K2152</f>
        <v>0</v>
      </c>
      <c r="M2161" s="96">
        <f>[9]Mides!L2152</f>
        <v>0</v>
      </c>
      <c r="N2161" s="96" t="str">
        <f>[9]Mides!M2152</f>
        <v>X</v>
      </c>
      <c r="O2161" s="96">
        <f t="shared" si="29"/>
        <v>0</v>
      </c>
      <c r="P2161" s="96" t="str">
        <f>[9]Mides!R2152</f>
        <v>Guatemala</v>
      </c>
      <c r="Q2161" s="96" t="str">
        <f>[9]Mides!S2152</f>
        <v>Guatemala</v>
      </c>
    </row>
    <row r="2162" spans="2:17" ht="15" thickBot="1" x14ac:dyDescent="0.35">
      <c r="B2162" s="92" t="str">
        <f>[9]Mides!E2153</f>
        <v>Katherine</v>
      </c>
      <c r="C2162" s="93" t="str">
        <f>[9]Mides!D2153</f>
        <v>Juárez</v>
      </c>
      <c r="D2162" s="94" t="str">
        <f>IF([9]Mides!F2153=1,"X"," ")</f>
        <v>X</v>
      </c>
      <c r="E2162" s="94" t="str">
        <f>IF([9]Mides!F2153=2,"X"," ")</f>
        <v xml:space="preserve"> </v>
      </c>
      <c r="F2162" s="95">
        <f>[9]Mides!B2153</f>
        <v>2007296240101</v>
      </c>
      <c r="G2162" s="94" t="str">
        <f>IF(AND([9]Mides!H2153&gt;=1,[9]Mides!H2153&lt;=14),"X"," ")</f>
        <v>X</v>
      </c>
      <c r="H2162" s="94" t="str">
        <f>IF(AND([9]Mides!H2153&gt;=14,[9]Mides!H2153&lt;=30),"X"," ")</f>
        <v xml:space="preserve"> </v>
      </c>
      <c r="I2162" s="94" t="str">
        <f>IF(AND([9]Mides!H2153&gt;=31,[9]Mides!H2153&lt;=60),"X","  ")</f>
        <v xml:space="preserve">  </v>
      </c>
      <c r="J2162" s="94" t="str">
        <f>IF([9]Mides!H2153&gt;60,"X", "  ")</f>
        <v xml:space="preserve">  </v>
      </c>
      <c r="K2162" s="96">
        <f>[9]Mides!N2153</f>
        <v>0</v>
      </c>
      <c r="L2162" s="96">
        <f>[9]Mides!K2153</f>
        <v>0</v>
      </c>
      <c r="M2162" s="96">
        <f>[9]Mides!L2153</f>
        <v>0</v>
      </c>
      <c r="N2162" s="96" t="str">
        <f>[9]Mides!M2153</f>
        <v>X</v>
      </c>
      <c r="O2162" s="96">
        <f t="shared" si="29"/>
        <v>0</v>
      </c>
      <c r="P2162" s="96" t="str">
        <f>[9]Mides!R2153</f>
        <v>Guatemala</v>
      </c>
      <c r="Q2162" s="96" t="str">
        <f>[9]Mides!S2153</f>
        <v>Guatemala</v>
      </c>
    </row>
    <row r="2163" spans="2:17" ht="15" thickBot="1" x14ac:dyDescent="0.35">
      <c r="B2163" s="92" t="str">
        <f>[9]Mides!E2154</f>
        <v>Lilian</v>
      </c>
      <c r="C2163" s="93" t="str">
        <f>[9]Mides!D2154</f>
        <v>Juárez</v>
      </c>
      <c r="D2163" s="94" t="str">
        <f>IF([9]Mides!F2154=1,"X"," ")</f>
        <v>X</v>
      </c>
      <c r="E2163" s="94" t="str">
        <f>IF([9]Mides!F2154=2,"X"," ")</f>
        <v xml:space="preserve"> </v>
      </c>
      <c r="F2163" s="95">
        <f>[9]Mides!B2154</f>
        <v>2098118970101</v>
      </c>
      <c r="G2163" s="94" t="str">
        <f>IF(AND([9]Mides!H2154&gt;=1,[9]Mides!H2154&lt;=14),"X"," ")</f>
        <v>X</v>
      </c>
      <c r="H2163" s="94" t="str">
        <f>IF(AND([9]Mides!H2154&gt;=14,[9]Mides!H2154&lt;=30),"X"," ")</f>
        <v xml:space="preserve"> </v>
      </c>
      <c r="I2163" s="94" t="str">
        <f>IF(AND([9]Mides!H2154&gt;=31,[9]Mides!H2154&lt;=60),"X","  ")</f>
        <v xml:space="preserve">  </v>
      </c>
      <c r="J2163" s="94" t="str">
        <f>IF([9]Mides!H2154&gt;60,"X", "  ")</f>
        <v xml:space="preserve">  </v>
      </c>
      <c r="K2163" s="96">
        <f>[9]Mides!N2154</f>
        <v>0</v>
      </c>
      <c r="L2163" s="96">
        <f>[9]Mides!K2154</f>
        <v>0</v>
      </c>
      <c r="M2163" s="96">
        <f>[9]Mides!L2154</f>
        <v>0</v>
      </c>
      <c r="N2163" s="96" t="str">
        <f>[9]Mides!M2154</f>
        <v>X</v>
      </c>
      <c r="O2163" s="96">
        <f t="shared" si="29"/>
        <v>0</v>
      </c>
      <c r="P2163" s="96" t="str">
        <f>[9]Mides!R2154</f>
        <v>Guatemala</v>
      </c>
      <c r="Q2163" s="96" t="str">
        <f>[9]Mides!S2154</f>
        <v>Guatemala</v>
      </c>
    </row>
    <row r="2164" spans="2:17" ht="15" thickBot="1" x14ac:dyDescent="0.35">
      <c r="B2164" s="92" t="str">
        <f>[9]Mides!E2155</f>
        <v xml:space="preserve">Angel </v>
      </c>
      <c r="C2164" s="93" t="str">
        <f>[9]Mides!D2155</f>
        <v>Guzman</v>
      </c>
      <c r="D2164" s="94" t="str">
        <f>IF([9]Mides!F2155=1,"X"," ")</f>
        <v xml:space="preserve"> </v>
      </c>
      <c r="E2164" s="94" t="str">
        <f>IF([9]Mides!F2155=2,"X"," ")</f>
        <v>X</v>
      </c>
      <c r="F2164" s="95">
        <f>[9]Mides!B2155</f>
        <v>0</v>
      </c>
      <c r="G2164" s="94" t="str">
        <f>IF(AND([9]Mides!H2155&gt;=1,[9]Mides!H2155&lt;=14),"X"," ")</f>
        <v>X</v>
      </c>
      <c r="H2164" s="94" t="str">
        <f>IF(AND([9]Mides!H2155&gt;=14,[9]Mides!H2155&lt;=30),"X"," ")</f>
        <v xml:space="preserve"> </v>
      </c>
      <c r="I2164" s="94" t="str">
        <f>IF(AND([9]Mides!H2155&gt;=31,[9]Mides!H2155&lt;=60),"X","  ")</f>
        <v xml:space="preserve">  </v>
      </c>
      <c r="J2164" s="94" t="str">
        <f>IF([9]Mides!H2155&gt;60,"X", "  ")</f>
        <v xml:space="preserve">  </v>
      </c>
      <c r="K2164" s="96">
        <f>[9]Mides!N2155</f>
        <v>0</v>
      </c>
      <c r="L2164" s="96">
        <f>[9]Mides!K2155</f>
        <v>0</v>
      </c>
      <c r="M2164" s="96">
        <f>[9]Mides!L2155</f>
        <v>0</v>
      </c>
      <c r="N2164" s="96" t="str">
        <f>[9]Mides!M2155</f>
        <v>X</v>
      </c>
      <c r="O2164" s="96">
        <f t="shared" si="29"/>
        <v>0</v>
      </c>
      <c r="P2164" s="96" t="str">
        <f>[9]Mides!R2155</f>
        <v>Guatemala</v>
      </c>
      <c r="Q2164" s="96" t="str">
        <f>[9]Mides!S2155</f>
        <v>Guatemala</v>
      </c>
    </row>
    <row r="2165" spans="2:17" ht="15" thickBot="1" x14ac:dyDescent="0.35">
      <c r="B2165" s="92" t="str">
        <f>[9]Mides!E2156</f>
        <v>Karen</v>
      </c>
      <c r="C2165" s="93" t="str">
        <f>[9]Mides!D2156</f>
        <v>Segura</v>
      </c>
      <c r="D2165" s="94" t="str">
        <f>IF([9]Mides!F2156=1,"X"," ")</f>
        <v>X</v>
      </c>
      <c r="E2165" s="94" t="str">
        <f>IF([9]Mides!F2156=2,"X"," ")</f>
        <v xml:space="preserve"> </v>
      </c>
      <c r="F2165" s="95">
        <f>[9]Mides!B2156</f>
        <v>2007717870101</v>
      </c>
      <c r="G2165" s="94" t="str">
        <f>IF(AND([9]Mides!H2156&gt;=1,[9]Mides!H2156&lt;=14),"X"," ")</f>
        <v>X</v>
      </c>
      <c r="H2165" s="94" t="str">
        <f>IF(AND([9]Mides!H2156&gt;=14,[9]Mides!H2156&lt;=30),"X"," ")</f>
        <v xml:space="preserve"> </v>
      </c>
      <c r="I2165" s="94" t="str">
        <f>IF(AND([9]Mides!H2156&gt;=31,[9]Mides!H2156&lt;=60),"X","  ")</f>
        <v xml:space="preserve">  </v>
      </c>
      <c r="J2165" s="94" t="str">
        <f>IF([9]Mides!H2156&gt;60,"X", "  ")</f>
        <v xml:space="preserve">  </v>
      </c>
      <c r="K2165" s="96">
        <f>[9]Mides!N2156</f>
        <v>0</v>
      </c>
      <c r="L2165" s="96">
        <f>[9]Mides!K2156</f>
        <v>0</v>
      </c>
      <c r="M2165" s="96">
        <f>[9]Mides!L2156</f>
        <v>0</v>
      </c>
      <c r="N2165" s="96" t="str">
        <f>[9]Mides!M2156</f>
        <v>X</v>
      </c>
      <c r="O2165" s="96">
        <f t="shared" ref="O2165:O2228" si="30">SUM(K2165:N2165)</f>
        <v>0</v>
      </c>
      <c r="P2165" s="96" t="str">
        <f>[9]Mides!R2156</f>
        <v>Guatemala</v>
      </c>
      <c r="Q2165" s="96" t="str">
        <f>[9]Mides!S2156</f>
        <v>Guatemala</v>
      </c>
    </row>
    <row r="2166" spans="2:17" ht="15" thickBot="1" x14ac:dyDescent="0.35">
      <c r="B2166" s="92" t="str">
        <f>[9]Mides!E2157</f>
        <v>Jennifer</v>
      </c>
      <c r="C2166" s="93" t="str">
        <f>[9]Mides!D2157</f>
        <v>Alvarez</v>
      </c>
      <c r="D2166" s="94" t="str">
        <f>IF([9]Mides!F2157=1,"X"," ")</f>
        <v>X</v>
      </c>
      <c r="E2166" s="94" t="str">
        <f>IF([9]Mides!F2157=2,"X"," ")</f>
        <v xml:space="preserve"> </v>
      </c>
      <c r="F2166" s="95">
        <f>[9]Mides!B2157</f>
        <v>0</v>
      </c>
      <c r="G2166" s="94" t="str">
        <f>IF(AND([9]Mides!H2157&gt;=1,[9]Mides!H2157&lt;=14),"X"," ")</f>
        <v>X</v>
      </c>
      <c r="H2166" s="94" t="str">
        <f>IF(AND([9]Mides!H2157&gt;=14,[9]Mides!H2157&lt;=30),"X"," ")</f>
        <v xml:space="preserve"> </v>
      </c>
      <c r="I2166" s="94" t="str">
        <f>IF(AND([9]Mides!H2157&gt;=31,[9]Mides!H2157&lt;=60),"X","  ")</f>
        <v xml:space="preserve">  </v>
      </c>
      <c r="J2166" s="94" t="str">
        <f>IF([9]Mides!H2157&gt;60,"X", "  ")</f>
        <v xml:space="preserve">  </v>
      </c>
      <c r="K2166" s="96">
        <f>[9]Mides!N2157</f>
        <v>0</v>
      </c>
      <c r="L2166" s="96">
        <f>[9]Mides!K2157</f>
        <v>0</v>
      </c>
      <c r="M2166" s="96">
        <f>[9]Mides!L2157</f>
        <v>0</v>
      </c>
      <c r="N2166" s="96" t="str">
        <f>[9]Mides!M2157</f>
        <v>x</v>
      </c>
      <c r="O2166" s="96">
        <f t="shared" si="30"/>
        <v>0</v>
      </c>
      <c r="P2166" s="96" t="str">
        <f>[9]Mides!R2157</f>
        <v>Guatemala</v>
      </c>
      <c r="Q2166" s="96" t="str">
        <f>[9]Mides!S2157</f>
        <v>Guatemala</v>
      </c>
    </row>
    <row r="2167" spans="2:17" ht="15" thickBot="1" x14ac:dyDescent="0.35">
      <c r="B2167" s="92" t="str">
        <f>[9]Mides!E2158</f>
        <v xml:space="preserve">Javier </v>
      </c>
      <c r="C2167" s="93" t="str">
        <f>[9]Mides!D2158</f>
        <v>Montes de Oca</v>
      </c>
      <c r="D2167" s="94" t="str">
        <f>IF([9]Mides!F2158=1,"X"," ")</f>
        <v xml:space="preserve"> </v>
      </c>
      <c r="E2167" s="94" t="str">
        <f>IF([9]Mides!F2158=2,"X"," ")</f>
        <v>X</v>
      </c>
      <c r="F2167" s="95">
        <f>[9]Mides!B2158</f>
        <v>3652453560101</v>
      </c>
      <c r="G2167" s="94" t="str">
        <f>IF(AND([9]Mides!H2158&gt;=1,[9]Mides!H2158&lt;=14),"X"," ")</f>
        <v>X</v>
      </c>
      <c r="H2167" s="94" t="str">
        <f>IF(AND([9]Mides!H2158&gt;=14,[9]Mides!H2158&lt;=30),"X"," ")</f>
        <v xml:space="preserve"> </v>
      </c>
      <c r="I2167" s="94" t="str">
        <f>IF(AND([9]Mides!H2158&gt;=31,[9]Mides!H2158&lt;=60),"X","  ")</f>
        <v xml:space="preserve">  </v>
      </c>
      <c r="J2167" s="94" t="str">
        <f>IF([9]Mides!H2158&gt;60,"X", "  ")</f>
        <v xml:space="preserve">  </v>
      </c>
      <c r="K2167" s="96">
        <f>[9]Mides!N2158</f>
        <v>0</v>
      </c>
      <c r="L2167" s="96">
        <f>[9]Mides!K2158</f>
        <v>0</v>
      </c>
      <c r="M2167" s="96">
        <f>[9]Mides!L2158</f>
        <v>0</v>
      </c>
      <c r="N2167" s="96" t="str">
        <f>[9]Mides!M2158</f>
        <v>X</v>
      </c>
      <c r="O2167" s="96">
        <f t="shared" si="30"/>
        <v>0</v>
      </c>
      <c r="P2167" s="96" t="str">
        <f>[9]Mides!R2158</f>
        <v>Guatemala</v>
      </c>
      <c r="Q2167" s="96" t="str">
        <f>[9]Mides!S2158</f>
        <v>Guatemala</v>
      </c>
    </row>
    <row r="2168" spans="2:17" ht="15" thickBot="1" x14ac:dyDescent="0.35">
      <c r="B2168" s="92" t="str">
        <f>[9]Mides!E2159</f>
        <v xml:space="preserve">Melisa </v>
      </c>
      <c r="C2168" s="93" t="str">
        <f>[9]Mides!D2159</f>
        <v>Vides</v>
      </c>
      <c r="D2168" s="94" t="str">
        <f>IF([9]Mides!F2159=1,"X"," ")</f>
        <v>X</v>
      </c>
      <c r="E2168" s="94" t="str">
        <f>IF([9]Mides!F2159=2,"X"," ")</f>
        <v xml:space="preserve"> </v>
      </c>
      <c r="F2168" s="95">
        <f>[9]Mides!B2159</f>
        <v>2751419420101</v>
      </c>
      <c r="G2168" s="94" t="str">
        <f>IF(AND([9]Mides!H2159&gt;=1,[9]Mides!H2159&lt;=14),"X"," ")</f>
        <v>X</v>
      </c>
      <c r="H2168" s="94" t="str">
        <f>IF(AND([9]Mides!H2159&gt;=14,[9]Mides!H2159&lt;=30),"X"," ")</f>
        <v>X</v>
      </c>
      <c r="I2168" s="94" t="str">
        <f>IF(AND([9]Mides!H2159&gt;=31,[9]Mides!H2159&lt;=60),"X","  ")</f>
        <v xml:space="preserve">  </v>
      </c>
      <c r="J2168" s="94" t="str">
        <f>IF([9]Mides!H2159&gt;60,"X", "  ")</f>
        <v xml:space="preserve">  </v>
      </c>
      <c r="K2168" s="96">
        <f>[9]Mides!N2159</f>
        <v>0</v>
      </c>
      <c r="L2168" s="96">
        <f>[9]Mides!K2159</f>
        <v>0</v>
      </c>
      <c r="M2168" s="96">
        <f>[9]Mides!L2159</f>
        <v>0</v>
      </c>
      <c r="N2168" s="96" t="str">
        <f>[9]Mides!M2159</f>
        <v>X</v>
      </c>
      <c r="O2168" s="96">
        <f t="shared" si="30"/>
        <v>0</v>
      </c>
      <c r="P2168" s="96" t="str">
        <f>[9]Mides!R2159</f>
        <v>Guatemala</v>
      </c>
      <c r="Q2168" s="96" t="str">
        <f>[9]Mides!S2159</f>
        <v>Guatemala</v>
      </c>
    </row>
    <row r="2169" spans="2:17" ht="15" thickBot="1" x14ac:dyDescent="0.35">
      <c r="B2169" s="92" t="str">
        <f>[9]Mides!E2160</f>
        <v>Diana</v>
      </c>
      <c r="C2169" s="93" t="str">
        <f>[9]Mides!D2160</f>
        <v>Vides</v>
      </c>
      <c r="D2169" s="94" t="str">
        <f>IF([9]Mides!F2160=1,"X"," ")</f>
        <v>X</v>
      </c>
      <c r="E2169" s="94" t="str">
        <f>IF([9]Mides!F2160=2,"X"," ")</f>
        <v xml:space="preserve"> </v>
      </c>
      <c r="F2169" s="95">
        <f>[9]Mides!B2160</f>
        <v>2747339270101</v>
      </c>
      <c r="G2169" s="94" t="str">
        <f>IF(AND([9]Mides!H2160&gt;=1,[9]Mides!H2160&lt;=14),"X"," ")</f>
        <v>X</v>
      </c>
      <c r="H2169" s="94" t="str">
        <f>IF(AND([9]Mides!H2160&gt;=14,[9]Mides!H2160&lt;=30),"X"," ")</f>
        <v xml:space="preserve"> </v>
      </c>
      <c r="I2169" s="94" t="str">
        <f>IF(AND([9]Mides!H2160&gt;=31,[9]Mides!H2160&lt;=60),"X","  ")</f>
        <v xml:space="preserve">  </v>
      </c>
      <c r="J2169" s="94" t="str">
        <f>IF([9]Mides!H2160&gt;60,"X", "  ")</f>
        <v xml:space="preserve">  </v>
      </c>
      <c r="K2169" s="96">
        <f>[9]Mides!N2160</f>
        <v>0</v>
      </c>
      <c r="L2169" s="96">
        <f>[9]Mides!K2160</f>
        <v>0</v>
      </c>
      <c r="M2169" s="96">
        <f>[9]Mides!L2160</f>
        <v>0</v>
      </c>
      <c r="N2169" s="96" t="str">
        <f>[9]Mides!M2160</f>
        <v>X</v>
      </c>
      <c r="O2169" s="96">
        <f t="shared" si="30"/>
        <v>0</v>
      </c>
      <c r="P2169" s="96" t="str">
        <f>[9]Mides!R2160</f>
        <v>Guatemala</v>
      </c>
      <c r="Q2169" s="96" t="str">
        <f>[9]Mides!S2160</f>
        <v>Guatemala</v>
      </c>
    </row>
    <row r="2170" spans="2:17" ht="15" thickBot="1" x14ac:dyDescent="0.35">
      <c r="B2170" s="92" t="str">
        <f>[9]Mides!E2161</f>
        <v>Ernesto</v>
      </c>
      <c r="C2170" s="93" t="str">
        <f>[9]Mides!D2161</f>
        <v>Och</v>
      </c>
      <c r="D2170" s="94" t="str">
        <f>IF([9]Mides!F2161=1,"X"," ")</f>
        <v xml:space="preserve"> </v>
      </c>
      <c r="E2170" s="94" t="str">
        <f>IF([9]Mides!F2161=2,"X"," ")</f>
        <v>X</v>
      </c>
      <c r="F2170" s="95">
        <f>[9]Mides!B2161</f>
        <v>3244634210801</v>
      </c>
      <c r="G2170" s="94" t="str">
        <f>IF(AND([9]Mides!H2161&gt;=1,[9]Mides!H2161&lt;=14),"X"," ")</f>
        <v>X</v>
      </c>
      <c r="H2170" s="94" t="str">
        <f>IF(AND([9]Mides!H2161&gt;=14,[9]Mides!H2161&lt;=30),"X"," ")</f>
        <v xml:space="preserve"> </v>
      </c>
      <c r="I2170" s="94" t="str">
        <f>IF(AND([9]Mides!H2161&gt;=31,[9]Mides!H2161&lt;=60),"X","  ")</f>
        <v xml:space="preserve">  </v>
      </c>
      <c r="J2170" s="94" t="str">
        <f>IF([9]Mides!H2161&gt;60,"X", "  ")</f>
        <v xml:space="preserve">  </v>
      </c>
      <c r="K2170" s="96">
        <f>[9]Mides!N2161</f>
        <v>0</v>
      </c>
      <c r="L2170" s="96">
        <f>[9]Mides!K2161</f>
        <v>0</v>
      </c>
      <c r="M2170" s="96">
        <f>[9]Mides!L2161</f>
        <v>0</v>
      </c>
      <c r="N2170" s="96" t="str">
        <f>[9]Mides!M2161</f>
        <v>X</v>
      </c>
      <c r="O2170" s="96">
        <f t="shared" si="30"/>
        <v>0</v>
      </c>
      <c r="P2170" s="96" t="str">
        <f>[9]Mides!R2161</f>
        <v>Guatemala</v>
      </c>
      <c r="Q2170" s="96" t="str">
        <f>[9]Mides!S2161</f>
        <v>Guatemala</v>
      </c>
    </row>
    <row r="2171" spans="2:17" ht="15" thickBot="1" x14ac:dyDescent="0.35">
      <c r="B2171" s="92" t="str">
        <f>[9]Mides!E2162</f>
        <v>Hugo</v>
      </c>
      <c r="C2171" s="93" t="str">
        <f>[9]Mides!D2162</f>
        <v>Chinchilla</v>
      </c>
      <c r="D2171" s="94" t="str">
        <f>IF([9]Mides!F2162=1,"X"," ")</f>
        <v xml:space="preserve"> </v>
      </c>
      <c r="E2171" s="94" t="str">
        <f>IF([9]Mides!F2162=2,"X"," ")</f>
        <v>X</v>
      </c>
      <c r="F2171" s="95">
        <f>[9]Mides!B2162</f>
        <v>3555944040101</v>
      </c>
      <c r="G2171" s="94" t="str">
        <f>IF(AND([9]Mides!H2162&gt;=1,[9]Mides!H2162&lt;=14),"X"," ")</f>
        <v>X</v>
      </c>
      <c r="H2171" s="94" t="str">
        <f>IF(AND([9]Mides!H2162&gt;=14,[9]Mides!H2162&lt;=30),"X"," ")</f>
        <v xml:space="preserve"> </v>
      </c>
      <c r="I2171" s="94" t="str">
        <f>IF(AND([9]Mides!H2162&gt;=31,[9]Mides!H2162&lt;=60),"X","  ")</f>
        <v xml:space="preserve">  </v>
      </c>
      <c r="J2171" s="94" t="str">
        <f>IF([9]Mides!H2162&gt;60,"X", "  ")</f>
        <v xml:space="preserve">  </v>
      </c>
      <c r="K2171" s="96">
        <f>[9]Mides!N2162</f>
        <v>0</v>
      </c>
      <c r="L2171" s="96">
        <f>[9]Mides!K2162</f>
        <v>0</v>
      </c>
      <c r="M2171" s="96">
        <f>[9]Mides!L2162</f>
        <v>0</v>
      </c>
      <c r="N2171" s="96" t="str">
        <f>[9]Mides!M2162</f>
        <v>X</v>
      </c>
      <c r="O2171" s="96">
        <f t="shared" si="30"/>
        <v>0</v>
      </c>
      <c r="P2171" s="96" t="str">
        <f>[9]Mides!R2162</f>
        <v>Guatemala</v>
      </c>
      <c r="Q2171" s="96" t="str">
        <f>[9]Mides!S2162</f>
        <v>Guatemala</v>
      </c>
    </row>
    <row r="2172" spans="2:17" ht="15" thickBot="1" x14ac:dyDescent="0.35">
      <c r="B2172" s="92" t="str">
        <f>[9]Mides!E2163</f>
        <v xml:space="preserve">Angél </v>
      </c>
      <c r="C2172" s="93" t="str">
        <f>[9]Mides!D2163</f>
        <v>Donis</v>
      </c>
      <c r="D2172" s="94" t="str">
        <f>IF([9]Mides!F2163=1,"X"," ")</f>
        <v xml:space="preserve"> </v>
      </c>
      <c r="E2172" s="94" t="str">
        <f>IF([9]Mides!F2163=2,"X"," ")</f>
        <v>X</v>
      </c>
      <c r="F2172" s="95">
        <f>[9]Mides!B2163</f>
        <v>3608809830101</v>
      </c>
      <c r="G2172" s="94" t="str">
        <f>IF(AND([9]Mides!H2163&gt;=1,[9]Mides!H2163&lt;=14),"X"," ")</f>
        <v>X</v>
      </c>
      <c r="H2172" s="94" t="str">
        <f>IF(AND([9]Mides!H2163&gt;=14,[9]Mides!H2163&lt;=30),"X"," ")</f>
        <v xml:space="preserve"> </v>
      </c>
      <c r="I2172" s="94" t="str">
        <f>IF(AND([9]Mides!H2163&gt;=31,[9]Mides!H2163&lt;=60),"X","  ")</f>
        <v xml:space="preserve">  </v>
      </c>
      <c r="J2172" s="94" t="str">
        <f>IF([9]Mides!H2163&gt;60,"X", "  ")</f>
        <v xml:space="preserve">  </v>
      </c>
      <c r="K2172" s="96">
        <f>[9]Mides!N2163</f>
        <v>0</v>
      </c>
      <c r="L2172" s="96">
        <f>[9]Mides!K2163</f>
        <v>0</v>
      </c>
      <c r="M2172" s="96">
        <f>[9]Mides!L2163</f>
        <v>0</v>
      </c>
      <c r="N2172" s="96" t="str">
        <f>[9]Mides!M2163</f>
        <v>X</v>
      </c>
      <c r="O2172" s="96">
        <f t="shared" si="30"/>
        <v>0</v>
      </c>
      <c r="P2172" s="96" t="str">
        <f>[9]Mides!R2163</f>
        <v>Guatemala</v>
      </c>
      <c r="Q2172" s="96" t="str">
        <f>[9]Mides!S2163</f>
        <v>Guatemala</v>
      </c>
    </row>
    <row r="2173" spans="2:17" ht="15" thickBot="1" x14ac:dyDescent="0.35">
      <c r="B2173" s="92" t="str">
        <f>[9]Mides!E2164</f>
        <v>Oscar</v>
      </c>
      <c r="C2173" s="93" t="str">
        <f>[9]Mides!D2164</f>
        <v>Vásquez</v>
      </c>
      <c r="D2173" s="94" t="str">
        <f>IF([9]Mides!F2164=1,"X"," ")</f>
        <v xml:space="preserve"> </v>
      </c>
      <c r="E2173" s="94" t="str">
        <f>IF([9]Mides!F2164=2,"X"," ")</f>
        <v>X</v>
      </c>
      <c r="F2173" s="95">
        <f>[9]Mides!B2164</f>
        <v>0</v>
      </c>
      <c r="G2173" s="94" t="str">
        <f>IF(AND([9]Mides!H2164&gt;=1,[9]Mides!H2164&lt;=14),"X"," ")</f>
        <v>X</v>
      </c>
      <c r="H2173" s="94" t="str">
        <f>IF(AND([9]Mides!H2164&gt;=14,[9]Mides!H2164&lt;=30),"X"," ")</f>
        <v>X</v>
      </c>
      <c r="I2173" s="94" t="str">
        <f>IF(AND([9]Mides!H2164&gt;=31,[9]Mides!H2164&lt;=60),"X","  ")</f>
        <v xml:space="preserve">  </v>
      </c>
      <c r="J2173" s="94" t="str">
        <f>IF([9]Mides!H2164&gt;60,"X", "  ")</f>
        <v xml:space="preserve">  </v>
      </c>
      <c r="K2173" s="96">
        <f>[9]Mides!N2164</f>
        <v>0</v>
      </c>
      <c r="L2173" s="96">
        <f>[9]Mides!K2164</f>
        <v>0</v>
      </c>
      <c r="M2173" s="96">
        <f>[9]Mides!L2164</f>
        <v>0</v>
      </c>
      <c r="N2173" s="96" t="str">
        <f>[9]Mides!M2164</f>
        <v>X</v>
      </c>
      <c r="O2173" s="96">
        <f t="shared" si="30"/>
        <v>0</v>
      </c>
      <c r="P2173" s="96" t="str">
        <f>[9]Mides!R2164</f>
        <v>Guatemala</v>
      </c>
      <c r="Q2173" s="96" t="str">
        <f>[9]Mides!S2164</f>
        <v>Guatemala</v>
      </c>
    </row>
    <row r="2174" spans="2:17" ht="15" thickBot="1" x14ac:dyDescent="0.35">
      <c r="B2174" s="92" t="str">
        <f>[9]Mides!E2165</f>
        <v>Rudy</v>
      </c>
      <c r="C2174" s="93" t="str">
        <f>[9]Mides!D2165</f>
        <v>Castañeda</v>
      </c>
      <c r="D2174" s="94" t="str">
        <f>IF([9]Mides!F2165=1,"X"," ")</f>
        <v xml:space="preserve"> </v>
      </c>
      <c r="E2174" s="94" t="str">
        <f>IF([9]Mides!F2165=2,"X"," ")</f>
        <v>X</v>
      </c>
      <c r="F2174" s="95">
        <f>[9]Mides!B2165</f>
        <v>0</v>
      </c>
      <c r="G2174" s="94" t="str">
        <f>IF(AND([9]Mides!H2165&gt;=1,[9]Mides!H2165&lt;=14),"X"," ")</f>
        <v>X</v>
      </c>
      <c r="H2174" s="94" t="str">
        <f>IF(AND([9]Mides!H2165&gt;=14,[9]Mides!H2165&lt;=30),"X"," ")</f>
        <v>X</v>
      </c>
      <c r="I2174" s="94" t="str">
        <f>IF(AND([9]Mides!H2165&gt;=31,[9]Mides!H2165&lt;=60),"X","  ")</f>
        <v xml:space="preserve">  </v>
      </c>
      <c r="J2174" s="94" t="str">
        <f>IF([9]Mides!H2165&gt;60,"X", "  ")</f>
        <v xml:space="preserve">  </v>
      </c>
      <c r="K2174" s="96">
        <f>[9]Mides!N2165</f>
        <v>0</v>
      </c>
      <c r="L2174" s="96">
        <f>[9]Mides!K2165</f>
        <v>0</v>
      </c>
      <c r="M2174" s="96">
        <f>[9]Mides!L2165</f>
        <v>0</v>
      </c>
      <c r="N2174" s="96" t="str">
        <f>[9]Mides!M2165</f>
        <v>X</v>
      </c>
      <c r="O2174" s="96">
        <f t="shared" si="30"/>
        <v>0</v>
      </c>
      <c r="P2174" s="96" t="str">
        <f>[9]Mides!R2165</f>
        <v>Guatemala</v>
      </c>
      <c r="Q2174" s="96" t="str">
        <f>[9]Mides!S2165</f>
        <v>Guatemala</v>
      </c>
    </row>
    <row r="2175" spans="2:17" ht="15" thickBot="1" x14ac:dyDescent="0.35">
      <c r="B2175" s="92" t="str">
        <f>[9]Mides!E2166</f>
        <v>Eduardo</v>
      </c>
      <c r="C2175" s="93" t="str">
        <f>[9]Mides!D2166</f>
        <v>Arrecis</v>
      </c>
      <c r="D2175" s="94" t="str">
        <f>IF([9]Mides!F2166=1,"X"," ")</f>
        <v xml:space="preserve"> </v>
      </c>
      <c r="E2175" s="94" t="str">
        <f>IF([9]Mides!F2166=2,"X"," ")</f>
        <v>X</v>
      </c>
      <c r="F2175" s="95">
        <f>[9]Mides!B2166</f>
        <v>2397283190301</v>
      </c>
      <c r="G2175" s="94" t="str">
        <f>IF(AND([9]Mides!H2166&gt;=1,[9]Mides!H2166&lt;=14),"X"," ")</f>
        <v>X</v>
      </c>
      <c r="H2175" s="94" t="str">
        <f>IF(AND([9]Mides!H2166&gt;=14,[9]Mides!H2166&lt;=30),"X"," ")</f>
        <v xml:space="preserve"> </v>
      </c>
      <c r="I2175" s="94" t="str">
        <f>IF(AND([9]Mides!H2166&gt;=31,[9]Mides!H2166&lt;=60),"X","  ")</f>
        <v xml:space="preserve">  </v>
      </c>
      <c r="J2175" s="94" t="str">
        <f>IF([9]Mides!H2166&gt;60,"X", "  ")</f>
        <v xml:space="preserve">  </v>
      </c>
      <c r="K2175" s="96">
        <f>[9]Mides!N2166</f>
        <v>0</v>
      </c>
      <c r="L2175" s="96">
        <f>[9]Mides!K2166</f>
        <v>0</v>
      </c>
      <c r="M2175" s="96">
        <f>[9]Mides!L2166</f>
        <v>0</v>
      </c>
      <c r="N2175" s="96" t="str">
        <f>[9]Mides!M2166</f>
        <v>X</v>
      </c>
      <c r="O2175" s="96">
        <f t="shared" si="30"/>
        <v>0</v>
      </c>
      <c r="P2175" s="96" t="str">
        <f>[9]Mides!R2166</f>
        <v>Guatemala</v>
      </c>
      <c r="Q2175" s="96" t="str">
        <f>[9]Mides!S2166</f>
        <v>Guatemala</v>
      </c>
    </row>
    <row r="2176" spans="2:17" ht="15" thickBot="1" x14ac:dyDescent="0.35">
      <c r="B2176" s="92" t="str">
        <f>[9]Mides!E2167</f>
        <v>Oscar</v>
      </c>
      <c r="C2176" s="93" t="str">
        <f>[9]Mides!D2167</f>
        <v>Guzman</v>
      </c>
      <c r="D2176" s="94" t="str">
        <f>IF([9]Mides!F2167=1,"X"," ")</f>
        <v xml:space="preserve"> </v>
      </c>
      <c r="E2176" s="94" t="str">
        <f>IF([9]Mides!F2167=2,"X"," ")</f>
        <v>X</v>
      </c>
      <c r="F2176" s="95">
        <f>[9]Mides!B2167</f>
        <v>2996258930101</v>
      </c>
      <c r="G2176" s="94" t="str">
        <f>IF(AND([9]Mides!H2167&gt;=1,[9]Mides!H2167&lt;=14),"X"," ")</f>
        <v>X</v>
      </c>
      <c r="H2176" s="94" t="str">
        <f>IF(AND([9]Mides!H2167&gt;=14,[9]Mides!H2167&lt;=30),"X"," ")</f>
        <v xml:space="preserve"> </v>
      </c>
      <c r="I2176" s="94" t="str">
        <f>IF(AND([9]Mides!H2167&gt;=31,[9]Mides!H2167&lt;=60),"X","  ")</f>
        <v xml:space="preserve">  </v>
      </c>
      <c r="J2176" s="94" t="str">
        <f>IF([9]Mides!H2167&gt;60,"X", "  ")</f>
        <v xml:space="preserve">  </v>
      </c>
      <c r="K2176" s="96">
        <f>[9]Mides!N2167</f>
        <v>0</v>
      </c>
      <c r="L2176" s="96">
        <f>[9]Mides!K2167</f>
        <v>0</v>
      </c>
      <c r="M2176" s="96">
        <f>[9]Mides!L2167</f>
        <v>0</v>
      </c>
      <c r="N2176" s="96" t="str">
        <f>[9]Mides!M2167</f>
        <v>X</v>
      </c>
      <c r="O2176" s="96">
        <f t="shared" si="30"/>
        <v>0</v>
      </c>
      <c r="P2176" s="96" t="str">
        <f>[9]Mides!R2167</f>
        <v>Guatemala</v>
      </c>
      <c r="Q2176" s="96" t="str">
        <f>[9]Mides!S2167</f>
        <v>Guatemala</v>
      </c>
    </row>
    <row r="2177" spans="2:17" ht="15" thickBot="1" x14ac:dyDescent="0.35">
      <c r="B2177" s="92" t="str">
        <f>[9]Mides!E2168</f>
        <v>Jhonatan</v>
      </c>
      <c r="C2177" s="93" t="str">
        <f>[9]Mides!D2168</f>
        <v>Franco</v>
      </c>
      <c r="D2177" s="94" t="str">
        <f>IF([9]Mides!F2168=1,"X"," ")</f>
        <v xml:space="preserve"> </v>
      </c>
      <c r="E2177" s="94" t="str">
        <f>IF([9]Mides!F2168=2,"X"," ")</f>
        <v>X</v>
      </c>
      <c r="F2177" s="95">
        <f>[9]Mides!B2168</f>
        <v>0</v>
      </c>
      <c r="G2177" s="94" t="str">
        <f>IF(AND([9]Mides!H2168&gt;=1,[9]Mides!H2168&lt;=14),"X"," ")</f>
        <v>X</v>
      </c>
      <c r="H2177" s="94" t="str">
        <f>IF(AND([9]Mides!H2168&gt;=14,[9]Mides!H2168&lt;=30),"X"," ")</f>
        <v xml:space="preserve"> </v>
      </c>
      <c r="I2177" s="94" t="str">
        <f>IF(AND([9]Mides!H2168&gt;=31,[9]Mides!H2168&lt;=60),"X","  ")</f>
        <v xml:space="preserve">  </v>
      </c>
      <c r="J2177" s="94" t="str">
        <f>IF([9]Mides!H2168&gt;60,"X", "  ")</f>
        <v xml:space="preserve">  </v>
      </c>
      <c r="K2177" s="96">
        <f>[9]Mides!N2168</f>
        <v>0</v>
      </c>
      <c r="L2177" s="96">
        <f>[9]Mides!K2168</f>
        <v>0</v>
      </c>
      <c r="M2177" s="96">
        <f>[9]Mides!L2168</f>
        <v>0</v>
      </c>
      <c r="N2177" s="96" t="str">
        <f>[9]Mides!M2168</f>
        <v>X</v>
      </c>
      <c r="O2177" s="96">
        <f t="shared" si="30"/>
        <v>0</v>
      </c>
      <c r="P2177" s="96" t="str">
        <f>[9]Mides!R2168</f>
        <v>Guatemala</v>
      </c>
      <c r="Q2177" s="96" t="str">
        <f>[9]Mides!S2168</f>
        <v>Guatemala</v>
      </c>
    </row>
    <row r="2178" spans="2:17" ht="15" thickBot="1" x14ac:dyDescent="0.35">
      <c r="B2178" s="92" t="str">
        <f>[9]Mides!E2169</f>
        <v xml:space="preserve">Fernando </v>
      </c>
      <c r="C2178" s="93" t="str">
        <f>[9]Mides!D2169</f>
        <v>Gonzalez</v>
      </c>
      <c r="D2178" s="94" t="str">
        <f>IF([9]Mides!F2169=1,"X"," ")</f>
        <v xml:space="preserve"> </v>
      </c>
      <c r="E2178" s="94" t="str">
        <f>IF([9]Mides!F2169=2,"X"," ")</f>
        <v>X</v>
      </c>
      <c r="F2178" s="95">
        <f>[9]Mides!B2169</f>
        <v>0</v>
      </c>
      <c r="G2178" s="94" t="str">
        <f>IF(AND([9]Mides!H2169&gt;=1,[9]Mides!H2169&lt;=14),"X"," ")</f>
        <v>X</v>
      </c>
      <c r="H2178" s="94" t="str">
        <f>IF(AND([9]Mides!H2169&gt;=14,[9]Mides!H2169&lt;=30),"X"," ")</f>
        <v xml:space="preserve"> </v>
      </c>
      <c r="I2178" s="94" t="str">
        <f>IF(AND([9]Mides!H2169&gt;=31,[9]Mides!H2169&lt;=60),"X","  ")</f>
        <v xml:space="preserve">  </v>
      </c>
      <c r="J2178" s="94" t="str">
        <f>IF([9]Mides!H2169&gt;60,"X", "  ")</f>
        <v xml:space="preserve">  </v>
      </c>
      <c r="K2178" s="96">
        <f>[9]Mides!N2169</f>
        <v>0</v>
      </c>
      <c r="L2178" s="96">
        <f>[9]Mides!K2169</f>
        <v>0</v>
      </c>
      <c r="M2178" s="96">
        <f>[9]Mides!L2169</f>
        <v>0</v>
      </c>
      <c r="N2178" s="96" t="str">
        <f>[9]Mides!M2169</f>
        <v>x</v>
      </c>
      <c r="O2178" s="96">
        <f t="shared" si="30"/>
        <v>0</v>
      </c>
      <c r="P2178" s="96" t="str">
        <f>[9]Mides!R2169</f>
        <v>Guatemala</v>
      </c>
      <c r="Q2178" s="96" t="str">
        <f>[9]Mides!S2169</f>
        <v>Guatemala</v>
      </c>
    </row>
    <row r="2179" spans="2:17" ht="15" thickBot="1" x14ac:dyDescent="0.35">
      <c r="B2179" s="92" t="str">
        <f>[9]Mides!E2170</f>
        <v>Kenneth</v>
      </c>
      <c r="C2179" s="93" t="str">
        <f>[9]Mides!D2170</f>
        <v>Argueta</v>
      </c>
      <c r="D2179" s="94" t="str">
        <f>IF([9]Mides!F2170=1,"X"," ")</f>
        <v xml:space="preserve"> </v>
      </c>
      <c r="E2179" s="94" t="str">
        <f>IF([9]Mides!F2170=2,"X"," ")</f>
        <v>X</v>
      </c>
      <c r="F2179" s="95">
        <f>[9]Mides!B2170</f>
        <v>3534702010101</v>
      </c>
      <c r="G2179" s="94" t="str">
        <f>IF(AND([9]Mides!H2170&gt;=1,[9]Mides!H2170&lt;=14),"X"," ")</f>
        <v>X</v>
      </c>
      <c r="H2179" s="94" t="str">
        <f>IF(AND([9]Mides!H2170&gt;=14,[9]Mides!H2170&lt;=30),"X"," ")</f>
        <v>X</v>
      </c>
      <c r="I2179" s="94" t="str">
        <f>IF(AND([9]Mides!H2170&gt;=31,[9]Mides!H2170&lt;=60),"X","  ")</f>
        <v xml:space="preserve">  </v>
      </c>
      <c r="J2179" s="94" t="str">
        <f>IF([9]Mides!H2170&gt;60,"X", "  ")</f>
        <v xml:space="preserve">  </v>
      </c>
      <c r="K2179" s="96">
        <f>[9]Mides!N2170</f>
        <v>0</v>
      </c>
      <c r="L2179" s="96">
        <f>[9]Mides!K2170</f>
        <v>0</v>
      </c>
      <c r="M2179" s="96">
        <f>[9]Mides!L2170</f>
        <v>0</v>
      </c>
      <c r="N2179" s="96" t="str">
        <f>[9]Mides!M2170</f>
        <v>X</v>
      </c>
      <c r="O2179" s="96">
        <f t="shared" si="30"/>
        <v>0</v>
      </c>
      <c r="P2179" s="96" t="str">
        <f>[9]Mides!R2170</f>
        <v>Guatemala</v>
      </c>
      <c r="Q2179" s="96" t="str">
        <f>[9]Mides!S2170</f>
        <v>Guatemala</v>
      </c>
    </row>
    <row r="2180" spans="2:17" ht="15" thickBot="1" x14ac:dyDescent="0.35">
      <c r="B2180" s="92" t="str">
        <f>[9]Mides!E2171</f>
        <v>Diana</v>
      </c>
      <c r="C2180" s="93" t="str">
        <f>[9]Mides!D2171</f>
        <v>Fuentes</v>
      </c>
      <c r="D2180" s="94" t="str">
        <f>IF([9]Mides!F2171=1,"X"," ")</f>
        <v>X</v>
      </c>
      <c r="E2180" s="94" t="str">
        <f>IF([9]Mides!F2171=2,"X"," ")</f>
        <v xml:space="preserve"> </v>
      </c>
      <c r="F2180" s="95">
        <f>[9]Mides!B2171</f>
        <v>0</v>
      </c>
      <c r="G2180" s="94" t="str">
        <f>IF(AND([9]Mides!H2171&gt;=1,[9]Mides!H2171&lt;=14),"X"," ")</f>
        <v>X</v>
      </c>
      <c r="H2180" s="94" t="str">
        <f>IF(AND([9]Mides!H2171&gt;=14,[9]Mides!H2171&lt;=30),"X"," ")</f>
        <v xml:space="preserve"> </v>
      </c>
      <c r="I2180" s="94" t="str">
        <f>IF(AND([9]Mides!H2171&gt;=31,[9]Mides!H2171&lt;=60),"X","  ")</f>
        <v xml:space="preserve">  </v>
      </c>
      <c r="J2180" s="94" t="str">
        <f>IF([9]Mides!H2171&gt;60,"X", "  ")</f>
        <v xml:space="preserve">  </v>
      </c>
      <c r="K2180" s="96">
        <f>[9]Mides!N2171</f>
        <v>0</v>
      </c>
      <c r="L2180" s="96">
        <f>[9]Mides!K2171</f>
        <v>0</v>
      </c>
      <c r="M2180" s="96">
        <f>[9]Mides!L2171</f>
        <v>0</v>
      </c>
      <c r="N2180" s="96" t="str">
        <f>[9]Mides!M2171</f>
        <v>X</v>
      </c>
      <c r="O2180" s="96">
        <f t="shared" si="30"/>
        <v>0</v>
      </c>
      <c r="P2180" s="96" t="str">
        <f>[9]Mides!R2171</f>
        <v>Guatemala</v>
      </c>
      <c r="Q2180" s="96" t="str">
        <f>[9]Mides!S2171</f>
        <v>Guatemala</v>
      </c>
    </row>
    <row r="2181" spans="2:17" ht="15" thickBot="1" x14ac:dyDescent="0.35">
      <c r="B2181" s="92" t="str">
        <f>[9]Mides!E2172</f>
        <v>Luz</v>
      </c>
      <c r="C2181" s="93" t="str">
        <f>[9]Mides!D2172</f>
        <v>Fuentes</v>
      </c>
      <c r="D2181" s="94" t="str">
        <f>IF([9]Mides!F2172=1,"X"," ")</f>
        <v>X</v>
      </c>
      <c r="E2181" s="94" t="str">
        <f>IF([9]Mides!F2172=2,"X"," ")</f>
        <v xml:space="preserve"> </v>
      </c>
      <c r="F2181" s="95">
        <f>[9]Mides!B2172</f>
        <v>3600321170101</v>
      </c>
      <c r="G2181" s="94" t="str">
        <f>IF(AND([9]Mides!H2172&gt;=1,[9]Mides!H2172&lt;=14),"X"," ")</f>
        <v>X</v>
      </c>
      <c r="H2181" s="94" t="str">
        <f>IF(AND([9]Mides!H2172&gt;=14,[9]Mides!H2172&lt;=30),"X"," ")</f>
        <v xml:space="preserve"> </v>
      </c>
      <c r="I2181" s="94" t="str">
        <f>IF(AND([9]Mides!H2172&gt;=31,[9]Mides!H2172&lt;=60),"X","  ")</f>
        <v xml:space="preserve">  </v>
      </c>
      <c r="J2181" s="94" t="str">
        <f>IF([9]Mides!H2172&gt;60,"X", "  ")</f>
        <v xml:space="preserve">  </v>
      </c>
      <c r="K2181" s="96">
        <f>[9]Mides!N2172</f>
        <v>0</v>
      </c>
      <c r="L2181" s="96">
        <f>[9]Mides!K2172</f>
        <v>0</v>
      </c>
      <c r="M2181" s="96">
        <f>[9]Mides!L2172</f>
        <v>0</v>
      </c>
      <c r="N2181" s="96" t="str">
        <f>[9]Mides!M2172</f>
        <v>X</v>
      </c>
      <c r="O2181" s="96">
        <f t="shared" si="30"/>
        <v>0</v>
      </c>
      <c r="P2181" s="96" t="str">
        <f>[9]Mides!R2172</f>
        <v>Guatemala</v>
      </c>
      <c r="Q2181" s="96" t="str">
        <f>[9]Mides!S2172</f>
        <v>Guatemala</v>
      </c>
    </row>
    <row r="2182" spans="2:17" ht="15" thickBot="1" x14ac:dyDescent="0.35">
      <c r="B2182" s="92" t="str">
        <f>[9]Mides!E2173</f>
        <v>Randy</v>
      </c>
      <c r="C2182" s="93" t="str">
        <f>[9]Mides!D2173</f>
        <v>Segura</v>
      </c>
      <c r="D2182" s="94" t="str">
        <f>IF([9]Mides!F2173=1,"X"," ")</f>
        <v xml:space="preserve"> </v>
      </c>
      <c r="E2182" s="94" t="str">
        <f>IF([9]Mides!F2173=2,"X"," ")</f>
        <v>X</v>
      </c>
      <c r="F2182" s="95">
        <f>[9]Mides!B2173</f>
        <v>0</v>
      </c>
      <c r="G2182" s="94" t="str">
        <f>IF(AND([9]Mides!H2173&gt;=1,[9]Mides!H2173&lt;=14),"X"," ")</f>
        <v>X</v>
      </c>
      <c r="H2182" s="94" t="str">
        <f>IF(AND([9]Mides!H2173&gt;=14,[9]Mides!H2173&lt;=30),"X"," ")</f>
        <v xml:space="preserve"> </v>
      </c>
      <c r="I2182" s="94" t="str">
        <f>IF(AND([9]Mides!H2173&gt;=31,[9]Mides!H2173&lt;=60),"X","  ")</f>
        <v xml:space="preserve">  </v>
      </c>
      <c r="J2182" s="94" t="str">
        <f>IF([9]Mides!H2173&gt;60,"X", "  ")</f>
        <v xml:space="preserve">  </v>
      </c>
      <c r="K2182" s="96">
        <f>[9]Mides!N2173</f>
        <v>0</v>
      </c>
      <c r="L2182" s="96">
        <f>[9]Mides!K2173</f>
        <v>0</v>
      </c>
      <c r="M2182" s="96">
        <f>[9]Mides!L2173</f>
        <v>0</v>
      </c>
      <c r="N2182" s="96" t="str">
        <f>[9]Mides!M2173</f>
        <v>X</v>
      </c>
      <c r="O2182" s="96">
        <f t="shared" si="30"/>
        <v>0</v>
      </c>
      <c r="P2182" s="96" t="str">
        <f>[9]Mides!R2173</f>
        <v>Guatemala</v>
      </c>
      <c r="Q2182" s="96" t="str">
        <f>[9]Mides!S2173</f>
        <v>Guatemala</v>
      </c>
    </row>
    <row r="2183" spans="2:17" ht="15" thickBot="1" x14ac:dyDescent="0.35">
      <c r="B2183" s="92" t="str">
        <f>[9]Mides!E2174</f>
        <v>Karla</v>
      </c>
      <c r="C2183" s="93" t="str">
        <f>[9]Mides!D2174</f>
        <v>Fuentes</v>
      </c>
      <c r="D2183" s="94" t="str">
        <f>IF([9]Mides!F2174=1,"X"," ")</f>
        <v>X</v>
      </c>
      <c r="E2183" s="94" t="str">
        <f>IF([9]Mides!F2174=2,"X"," ")</f>
        <v xml:space="preserve"> </v>
      </c>
      <c r="F2183" s="95">
        <f>[9]Mides!B2174</f>
        <v>3479965740101</v>
      </c>
      <c r="G2183" s="94" t="str">
        <f>IF(AND([9]Mides!H2174&gt;=1,[9]Mides!H2174&lt;=14),"X"," ")</f>
        <v xml:space="preserve"> </v>
      </c>
      <c r="H2183" s="94" t="str">
        <f>IF(AND([9]Mides!H2174&gt;=14,[9]Mides!H2174&lt;=30),"X"," ")</f>
        <v>X</v>
      </c>
      <c r="I2183" s="94" t="str">
        <f>IF(AND([9]Mides!H2174&gt;=31,[9]Mides!H2174&lt;=60),"X","  ")</f>
        <v xml:space="preserve">  </v>
      </c>
      <c r="J2183" s="94" t="str">
        <f>IF([9]Mides!H2174&gt;60,"X", "  ")</f>
        <v xml:space="preserve">  </v>
      </c>
      <c r="K2183" s="96">
        <f>[9]Mides!N2174</f>
        <v>0</v>
      </c>
      <c r="L2183" s="96">
        <f>[9]Mides!K2174</f>
        <v>0</v>
      </c>
      <c r="M2183" s="96">
        <f>[9]Mides!L2174</f>
        <v>0</v>
      </c>
      <c r="N2183" s="96" t="str">
        <f>[9]Mides!M2174</f>
        <v>X</v>
      </c>
      <c r="O2183" s="96">
        <f t="shared" si="30"/>
        <v>0</v>
      </c>
      <c r="P2183" s="96" t="str">
        <f>[9]Mides!R2174</f>
        <v>Guatemala</v>
      </c>
      <c r="Q2183" s="96" t="str">
        <f>[9]Mides!S2174</f>
        <v>Guatemala</v>
      </c>
    </row>
    <row r="2184" spans="2:17" ht="15" thickBot="1" x14ac:dyDescent="0.35">
      <c r="B2184" s="92" t="str">
        <f>[9]Mides!E2175</f>
        <v>Cielo</v>
      </c>
      <c r="C2184" s="93" t="str">
        <f>[9]Mides!D2175</f>
        <v>Alvarado</v>
      </c>
      <c r="D2184" s="94" t="str">
        <f>IF([9]Mides!F2175=1,"X"," ")</f>
        <v>X</v>
      </c>
      <c r="E2184" s="94" t="str">
        <f>IF([9]Mides!F2175=2,"X"," ")</f>
        <v xml:space="preserve"> </v>
      </c>
      <c r="F2184" s="95">
        <f>[9]Mides!B2175</f>
        <v>0</v>
      </c>
      <c r="G2184" s="94" t="str">
        <f>IF(AND([9]Mides!H2175&gt;=1,[9]Mides!H2175&lt;=14),"X"," ")</f>
        <v xml:space="preserve"> </v>
      </c>
      <c r="H2184" s="94" t="str">
        <f>IF(AND([9]Mides!H2175&gt;=14,[9]Mides!H2175&lt;=30),"X"," ")</f>
        <v>X</v>
      </c>
      <c r="I2184" s="94" t="str">
        <f>IF(AND([9]Mides!H2175&gt;=31,[9]Mides!H2175&lt;=60),"X","  ")</f>
        <v xml:space="preserve">  </v>
      </c>
      <c r="J2184" s="94" t="str">
        <f>IF([9]Mides!H2175&gt;60,"X", "  ")</f>
        <v xml:space="preserve">  </v>
      </c>
      <c r="K2184" s="96">
        <f>[9]Mides!N2175</f>
        <v>0</v>
      </c>
      <c r="L2184" s="96">
        <f>[9]Mides!K2175</f>
        <v>0</v>
      </c>
      <c r="M2184" s="96">
        <f>[9]Mides!L2175</f>
        <v>0</v>
      </c>
      <c r="N2184" s="96" t="str">
        <f>[9]Mides!M2175</f>
        <v>X</v>
      </c>
      <c r="O2184" s="96">
        <f t="shared" si="30"/>
        <v>0</v>
      </c>
      <c r="P2184" s="96" t="str">
        <f>[9]Mides!R2175</f>
        <v>Guatemala</v>
      </c>
      <c r="Q2184" s="96" t="str">
        <f>[9]Mides!S2175</f>
        <v>Guatemala</v>
      </c>
    </row>
    <row r="2185" spans="2:17" ht="15" thickBot="1" x14ac:dyDescent="0.35">
      <c r="B2185" s="92" t="str">
        <f>[9]Mides!E2176</f>
        <v>Byron</v>
      </c>
      <c r="C2185" s="93" t="str">
        <f>[9]Mides!D2176</f>
        <v>López</v>
      </c>
      <c r="D2185" s="94" t="str">
        <f>IF([9]Mides!F2176=1,"X"," ")</f>
        <v xml:space="preserve"> </v>
      </c>
      <c r="E2185" s="94" t="str">
        <f>IF([9]Mides!F2176=2,"X"," ")</f>
        <v>X</v>
      </c>
      <c r="F2185" s="95">
        <f>[9]Mides!B2176</f>
        <v>3057264390301</v>
      </c>
      <c r="G2185" s="94" t="str">
        <f>IF(AND([9]Mides!H2176&gt;=1,[9]Mides!H2176&lt;=14),"X"," ")</f>
        <v xml:space="preserve"> </v>
      </c>
      <c r="H2185" s="94" t="str">
        <f>IF(AND([9]Mides!H2176&gt;=14,[9]Mides!H2176&lt;=30),"X"," ")</f>
        <v>X</v>
      </c>
      <c r="I2185" s="94" t="str">
        <f>IF(AND([9]Mides!H2176&gt;=31,[9]Mides!H2176&lt;=60),"X","  ")</f>
        <v xml:space="preserve">  </v>
      </c>
      <c r="J2185" s="94" t="str">
        <f>IF([9]Mides!H2176&gt;60,"X", "  ")</f>
        <v xml:space="preserve">  </v>
      </c>
      <c r="K2185" s="96">
        <f>[9]Mides!N2176</f>
        <v>0</v>
      </c>
      <c r="L2185" s="96">
        <f>[9]Mides!K2176</f>
        <v>0</v>
      </c>
      <c r="M2185" s="96">
        <f>[9]Mides!L2176</f>
        <v>0</v>
      </c>
      <c r="N2185" s="96" t="str">
        <f>[9]Mides!M2176</f>
        <v>X</v>
      </c>
      <c r="O2185" s="96">
        <f t="shared" si="30"/>
        <v>0</v>
      </c>
      <c r="P2185" s="96" t="str">
        <f>[9]Mides!R2176</f>
        <v>Guatemala</v>
      </c>
      <c r="Q2185" s="96" t="str">
        <f>[9]Mides!S2176</f>
        <v>Guatemala</v>
      </c>
    </row>
    <row r="2186" spans="2:17" ht="15" thickBot="1" x14ac:dyDescent="0.35">
      <c r="B2186" s="92" t="str">
        <f>[9]Mides!E2177</f>
        <v>Jose</v>
      </c>
      <c r="C2186" s="93" t="str">
        <f>[9]Mides!D2177</f>
        <v>Echeverria</v>
      </c>
      <c r="D2186" s="94" t="str">
        <f>IF([9]Mides!F2177=1,"X"," ")</f>
        <v xml:space="preserve"> </v>
      </c>
      <c r="E2186" s="94" t="str">
        <f>IF([9]Mides!F2177=2,"X"," ")</f>
        <v>X</v>
      </c>
      <c r="F2186" s="95">
        <f>[9]Mides!B2177</f>
        <v>2970169540301</v>
      </c>
      <c r="G2186" s="94" t="str">
        <f>IF(AND([9]Mides!H2177&gt;=1,[9]Mides!H2177&lt;=14),"X"," ")</f>
        <v xml:space="preserve"> </v>
      </c>
      <c r="H2186" s="94" t="str">
        <f>IF(AND([9]Mides!H2177&gt;=14,[9]Mides!H2177&lt;=30),"X"," ")</f>
        <v>X</v>
      </c>
      <c r="I2186" s="94" t="str">
        <f>IF(AND([9]Mides!H2177&gt;=31,[9]Mides!H2177&lt;=60),"X","  ")</f>
        <v xml:space="preserve">  </v>
      </c>
      <c r="J2186" s="94" t="str">
        <f>IF([9]Mides!H2177&gt;60,"X", "  ")</f>
        <v xml:space="preserve">  </v>
      </c>
      <c r="K2186" s="96">
        <f>[9]Mides!N2177</f>
        <v>0</v>
      </c>
      <c r="L2186" s="96">
        <f>[9]Mides!K2177</f>
        <v>0</v>
      </c>
      <c r="M2186" s="96">
        <f>[9]Mides!L2177</f>
        <v>0</v>
      </c>
      <c r="N2186" s="96" t="str">
        <f>[9]Mides!M2177</f>
        <v>X</v>
      </c>
      <c r="O2186" s="96">
        <f t="shared" si="30"/>
        <v>0</v>
      </c>
      <c r="P2186" s="96" t="str">
        <f>[9]Mides!R2177</f>
        <v>Guatemala</v>
      </c>
      <c r="Q2186" s="96" t="str">
        <f>[9]Mides!S2177</f>
        <v>Guatemala</v>
      </c>
    </row>
    <row r="2187" spans="2:17" ht="15" thickBot="1" x14ac:dyDescent="0.35">
      <c r="B2187" s="92" t="str">
        <f>[9]Mides!E2178</f>
        <v>Oscar</v>
      </c>
      <c r="C2187" s="93" t="str">
        <f>[9]Mides!D2178</f>
        <v>Monroy</v>
      </c>
      <c r="D2187" s="94" t="str">
        <f>IF([9]Mides!F2178=1,"X"," ")</f>
        <v xml:space="preserve"> </v>
      </c>
      <c r="E2187" s="94" t="str">
        <f>IF([9]Mides!F2178=2,"X"," ")</f>
        <v>X</v>
      </c>
      <c r="F2187" s="95">
        <f>[9]Mides!B2178</f>
        <v>2759623770301</v>
      </c>
      <c r="G2187" s="94" t="str">
        <f>IF(AND([9]Mides!H2178&gt;=1,[9]Mides!H2178&lt;=14),"X"," ")</f>
        <v xml:space="preserve"> </v>
      </c>
      <c r="H2187" s="94" t="str">
        <f>IF(AND([9]Mides!H2178&gt;=14,[9]Mides!H2178&lt;=30),"X"," ")</f>
        <v>X</v>
      </c>
      <c r="I2187" s="94" t="str">
        <f>IF(AND([9]Mides!H2178&gt;=31,[9]Mides!H2178&lt;=60),"X","  ")</f>
        <v xml:space="preserve">  </v>
      </c>
      <c r="J2187" s="94" t="str">
        <f>IF([9]Mides!H2178&gt;60,"X", "  ")</f>
        <v xml:space="preserve">  </v>
      </c>
      <c r="K2187" s="96">
        <f>[9]Mides!N2178</f>
        <v>0</v>
      </c>
      <c r="L2187" s="96">
        <f>[9]Mides!K2178</f>
        <v>0</v>
      </c>
      <c r="M2187" s="96">
        <f>[9]Mides!L2178</f>
        <v>0</v>
      </c>
      <c r="N2187" s="96" t="str">
        <f>[9]Mides!M2178</f>
        <v>X</v>
      </c>
      <c r="O2187" s="96">
        <f t="shared" si="30"/>
        <v>0</v>
      </c>
      <c r="P2187" s="96" t="str">
        <f>[9]Mides!R2178</f>
        <v>Guatemala</v>
      </c>
      <c r="Q2187" s="96" t="str">
        <f>[9]Mides!S2178</f>
        <v>Guatemala</v>
      </c>
    </row>
    <row r="2188" spans="2:17" ht="15" thickBot="1" x14ac:dyDescent="0.35">
      <c r="B2188" s="92" t="str">
        <f>[9]Mides!E2179</f>
        <v>Josselin</v>
      </c>
      <c r="C2188" s="93" t="str">
        <f>[9]Mides!D2179</f>
        <v>Segura</v>
      </c>
      <c r="D2188" s="94" t="str">
        <f>IF([9]Mides!F2179=1,"X"," ")</f>
        <v>X</v>
      </c>
      <c r="E2188" s="94" t="str">
        <f>IF([9]Mides!F2179=2,"X"," ")</f>
        <v xml:space="preserve"> </v>
      </c>
      <c r="F2188" s="95">
        <f>[9]Mides!B2179</f>
        <v>3667463670101</v>
      </c>
      <c r="G2188" s="94" t="str">
        <f>IF(AND([9]Mides!H2179&gt;=1,[9]Mides!H2179&lt;=14),"X"," ")</f>
        <v xml:space="preserve"> </v>
      </c>
      <c r="H2188" s="94" t="str">
        <f>IF(AND([9]Mides!H2179&gt;=14,[9]Mides!H2179&lt;=30),"X"," ")</f>
        <v>X</v>
      </c>
      <c r="I2188" s="94" t="str">
        <f>IF(AND([9]Mides!H2179&gt;=31,[9]Mides!H2179&lt;=60),"X","  ")</f>
        <v xml:space="preserve">  </v>
      </c>
      <c r="J2188" s="94" t="str">
        <f>IF([9]Mides!H2179&gt;60,"X", "  ")</f>
        <v xml:space="preserve">  </v>
      </c>
      <c r="K2188" s="96">
        <f>[9]Mides!N2179</f>
        <v>0</v>
      </c>
      <c r="L2188" s="96">
        <f>[9]Mides!K2179</f>
        <v>0</v>
      </c>
      <c r="M2188" s="96">
        <f>[9]Mides!L2179</f>
        <v>0</v>
      </c>
      <c r="N2188" s="96" t="str">
        <f>[9]Mides!M2179</f>
        <v>X</v>
      </c>
      <c r="O2188" s="96">
        <f t="shared" si="30"/>
        <v>0</v>
      </c>
      <c r="P2188" s="96" t="str">
        <f>[9]Mides!R2179</f>
        <v>Guatemala</v>
      </c>
      <c r="Q2188" s="96" t="str">
        <f>[9]Mides!S2179</f>
        <v>Guatemala</v>
      </c>
    </row>
    <row r="2189" spans="2:17" ht="15" thickBot="1" x14ac:dyDescent="0.35">
      <c r="B2189" s="92" t="str">
        <f>[9]Mides!E2180</f>
        <v>Daniel</v>
      </c>
      <c r="C2189" s="93" t="str">
        <f>[9]Mides!D2180</f>
        <v>Hernández</v>
      </c>
      <c r="D2189" s="94" t="str">
        <f>IF([9]Mides!F2180=1,"X"," ")</f>
        <v xml:space="preserve"> </v>
      </c>
      <c r="E2189" s="94" t="str">
        <f>IF([9]Mides!F2180=2,"X"," ")</f>
        <v>X</v>
      </c>
      <c r="F2189" s="95">
        <f>[9]Mides!B2180</f>
        <v>0</v>
      </c>
      <c r="G2189" s="94" t="str">
        <f>IF(AND([9]Mides!H2180&gt;=1,[9]Mides!H2180&lt;=14),"X"," ")</f>
        <v>X</v>
      </c>
      <c r="H2189" s="94" t="str">
        <f>IF(AND([9]Mides!H2180&gt;=14,[9]Mides!H2180&lt;=30),"X"," ")</f>
        <v xml:space="preserve"> </v>
      </c>
      <c r="I2189" s="94" t="str">
        <f>IF(AND([9]Mides!H2180&gt;=31,[9]Mides!H2180&lt;=60),"X","  ")</f>
        <v xml:space="preserve">  </v>
      </c>
      <c r="J2189" s="94" t="str">
        <f>IF([9]Mides!H2180&gt;60,"X", "  ")</f>
        <v xml:space="preserve">  </v>
      </c>
      <c r="K2189" s="96">
        <f>[9]Mides!N2180</f>
        <v>0</v>
      </c>
      <c r="L2189" s="96">
        <f>[9]Mides!K2180</f>
        <v>0</v>
      </c>
      <c r="M2189" s="96">
        <f>[9]Mides!L2180</f>
        <v>0</v>
      </c>
      <c r="N2189" s="96" t="str">
        <f>[9]Mides!M2180</f>
        <v>X</v>
      </c>
      <c r="O2189" s="96">
        <f t="shared" si="30"/>
        <v>0</v>
      </c>
      <c r="P2189" s="96" t="str">
        <f>[9]Mides!R2180</f>
        <v>Guatemala</v>
      </c>
      <c r="Q2189" s="96" t="str">
        <f>[9]Mides!S2180</f>
        <v>Guatemala</v>
      </c>
    </row>
    <row r="2190" spans="2:17" ht="15" thickBot="1" x14ac:dyDescent="0.35">
      <c r="B2190" s="92" t="str">
        <f>[9]Mides!E2181</f>
        <v>Wilder</v>
      </c>
      <c r="C2190" s="93" t="str">
        <f>[9]Mides!D2181</f>
        <v>Simón</v>
      </c>
      <c r="D2190" s="94" t="str">
        <f>IF([9]Mides!F2181=1,"X"," ")</f>
        <v xml:space="preserve"> </v>
      </c>
      <c r="E2190" s="94" t="str">
        <f>IF([9]Mides!F2181=2,"X"," ")</f>
        <v>X</v>
      </c>
      <c r="F2190" s="95">
        <f>[9]Mides!B2181</f>
        <v>0</v>
      </c>
      <c r="G2190" s="94" t="str">
        <f>IF(AND([9]Mides!H2181&gt;=1,[9]Mides!H2181&lt;=14),"X"," ")</f>
        <v>X</v>
      </c>
      <c r="H2190" s="94" t="str">
        <f>IF(AND([9]Mides!H2181&gt;=14,[9]Mides!H2181&lt;=30),"X"," ")</f>
        <v xml:space="preserve"> </v>
      </c>
      <c r="I2190" s="94" t="str">
        <f>IF(AND([9]Mides!H2181&gt;=31,[9]Mides!H2181&lt;=60),"X","  ")</f>
        <v xml:space="preserve">  </v>
      </c>
      <c r="J2190" s="94" t="str">
        <f>IF([9]Mides!H2181&gt;60,"X", "  ")</f>
        <v xml:space="preserve">  </v>
      </c>
      <c r="K2190" s="96">
        <f>[9]Mides!N2181</f>
        <v>0</v>
      </c>
      <c r="L2190" s="96">
        <f>[9]Mides!K2181</f>
        <v>0</v>
      </c>
      <c r="M2190" s="96">
        <f>[9]Mides!L2181</f>
        <v>0</v>
      </c>
      <c r="N2190" s="96" t="str">
        <f>[9]Mides!M2181</f>
        <v>X</v>
      </c>
      <c r="O2190" s="96">
        <f t="shared" si="30"/>
        <v>0</v>
      </c>
      <c r="P2190" s="96" t="str">
        <f>[9]Mides!R2181</f>
        <v>Guatemala</v>
      </c>
      <c r="Q2190" s="96" t="str">
        <f>[9]Mides!S2181</f>
        <v>Guatemala</v>
      </c>
    </row>
    <row r="2191" spans="2:17" ht="15" thickBot="1" x14ac:dyDescent="0.35">
      <c r="B2191" s="92" t="str">
        <f>[9]Mides!E2182</f>
        <v>Omar</v>
      </c>
      <c r="C2191" s="93" t="str">
        <f>[9]Mides!D2182</f>
        <v>Samayoa</v>
      </c>
      <c r="D2191" s="94" t="str">
        <f>IF([9]Mides!F2182=1,"X"," ")</f>
        <v xml:space="preserve"> </v>
      </c>
      <c r="E2191" s="94" t="str">
        <f>IF([9]Mides!F2182=2,"X"," ")</f>
        <v>X</v>
      </c>
      <c r="F2191" s="95">
        <f>[9]Mides!B2182</f>
        <v>0</v>
      </c>
      <c r="G2191" s="94" t="str">
        <f>IF(AND([9]Mides!H2182&gt;=1,[9]Mides!H2182&lt;=14),"X"," ")</f>
        <v>X</v>
      </c>
      <c r="H2191" s="94" t="str">
        <f>IF(AND([9]Mides!H2182&gt;=14,[9]Mides!H2182&lt;=30),"X"," ")</f>
        <v xml:space="preserve"> </v>
      </c>
      <c r="I2191" s="94" t="str">
        <f>IF(AND([9]Mides!H2182&gt;=31,[9]Mides!H2182&lt;=60),"X","  ")</f>
        <v xml:space="preserve">  </v>
      </c>
      <c r="J2191" s="94" t="str">
        <f>IF([9]Mides!H2182&gt;60,"X", "  ")</f>
        <v xml:space="preserve">  </v>
      </c>
      <c r="K2191" s="96">
        <f>[9]Mides!N2182</f>
        <v>0</v>
      </c>
      <c r="L2191" s="96">
        <f>[9]Mides!K2182</f>
        <v>0</v>
      </c>
      <c r="M2191" s="96">
        <f>[9]Mides!L2182</f>
        <v>0</v>
      </c>
      <c r="N2191" s="96" t="str">
        <f>[9]Mides!M2182</f>
        <v>X</v>
      </c>
      <c r="O2191" s="96">
        <f t="shared" si="30"/>
        <v>0</v>
      </c>
      <c r="P2191" s="96" t="str">
        <f>[9]Mides!R2182</f>
        <v>Guatemala</v>
      </c>
      <c r="Q2191" s="96" t="str">
        <f>[9]Mides!S2182</f>
        <v>Guatemala</v>
      </c>
    </row>
    <row r="2192" spans="2:17" ht="15" thickBot="1" x14ac:dyDescent="0.35">
      <c r="B2192" s="92" t="str">
        <f>[9]Mides!E2183</f>
        <v>Heber</v>
      </c>
      <c r="C2192" s="93" t="str">
        <f>[9]Mides!D2183</f>
        <v>Lux</v>
      </c>
      <c r="D2192" s="94" t="str">
        <f>IF([9]Mides!F2183=1,"X"," ")</f>
        <v xml:space="preserve"> </v>
      </c>
      <c r="E2192" s="94" t="str">
        <f>IF([9]Mides!F2183=2,"X"," ")</f>
        <v>X</v>
      </c>
      <c r="F2192" s="95">
        <f>[9]Mides!B2183</f>
        <v>3135450221409</v>
      </c>
      <c r="G2192" s="94" t="str">
        <f>IF(AND([9]Mides!H2183&gt;=1,[9]Mides!H2183&lt;=14),"X"," ")</f>
        <v>X</v>
      </c>
      <c r="H2192" s="94" t="str">
        <f>IF(AND([9]Mides!H2183&gt;=14,[9]Mides!H2183&lt;=30),"X"," ")</f>
        <v xml:space="preserve"> </v>
      </c>
      <c r="I2192" s="94" t="str">
        <f>IF(AND([9]Mides!H2183&gt;=31,[9]Mides!H2183&lt;=60),"X","  ")</f>
        <v xml:space="preserve">  </v>
      </c>
      <c r="J2192" s="94" t="str">
        <f>IF([9]Mides!H2183&gt;60,"X", "  ")</f>
        <v xml:space="preserve">  </v>
      </c>
      <c r="K2192" s="96">
        <f>[9]Mides!N2183</f>
        <v>0</v>
      </c>
      <c r="L2192" s="96">
        <f>[9]Mides!K2183</f>
        <v>0</v>
      </c>
      <c r="M2192" s="96">
        <f>[9]Mides!L2183</f>
        <v>0</v>
      </c>
      <c r="N2192" s="96" t="str">
        <f>[9]Mides!M2183</f>
        <v>X</v>
      </c>
      <c r="O2192" s="96">
        <f t="shared" si="30"/>
        <v>0</v>
      </c>
      <c r="P2192" s="96" t="str">
        <f>[9]Mides!R2183</f>
        <v>Guatemala</v>
      </c>
      <c r="Q2192" s="96" t="str">
        <f>[9]Mides!S2183</f>
        <v>Guatemala</v>
      </c>
    </row>
    <row r="2193" spans="2:17" ht="15" thickBot="1" x14ac:dyDescent="0.35">
      <c r="B2193" s="92" t="str">
        <f>[9]Mides!E2184</f>
        <v>Jennifer</v>
      </c>
      <c r="C2193" s="93" t="str">
        <f>[9]Mides!D2184</f>
        <v>Cojulún</v>
      </c>
      <c r="D2193" s="94" t="str">
        <f>IF([9]Mides!F2184=1,"X"," ")</f>
        <v>X</v>
      </c>
      <c r="E2193" s="94" t="str">
        <f>IF([9]Mides!F2184=2,"X"," ")</f>
        <v xml:space="preserve"> </v>
      </c>
      <c r="F2193" s="95">
        <f>[9]Mides!B2184</f>
        <v>3508161310101</v>
      </c>
      <c r="G2193" s="94" t="str">
        <f>IF(AND([9]Mides!H2184&gt;=1,[9]Mides!H2184&lt;=14),"X"," ")</f>
        <v>X</v>
      </c>
      <c r="H2193" s="94" t="str">
        <f>IF(AND([9]Mides!H2184&gt;=14,[9]Mides!H2184&lt;=30),"X"," ")</f>
        <v xml:space="preserve"> </v>
      </c>
      <c r="I2193" s="94" t="str">
        <f>IF(AND([9]Mides!H2184&gt;=31,[9]Mides!H2184&lt;=60),"X","  ")</f>
        <v xml:space="preserve">  </v>
      </c>
      <c r="J2193" s="94" t="str">
        <f>IF([9]Mides!H2184&gt;60,"X", "  ")</f>
        <v xml:space="preserve">  </v>
      </c>
      <c r="K2193" s="96">
        <f>[9]Mides!N2184</f>
        <v>0</v>
      </c>
      <c r="L2193" s="96">
        <f>[9]Mides!K2184</f>
        <v>0</v>
      </c>
      <c r="M2193" s="96">
        <f>[9]Mides!L2184</f>
        <v>0</v>
      </c>
      <c r="N2193" s="96" t="str">
        <f>[9]Mides!M2184</f>
        <v>X</v>
      </c>
      <c r="O2193" s="96">
        <f t="shared" si="30"/>
        <v>0</v>
      </c>
      <c r="P2193" s="96" t="str">
        <f>[9]Mides!R2184</f>
        <v>Guatemala</v>
      </c>
      <c r="Q2193" s="96" t="str">
        <f>[9]Mides!S2184</f>
        <v>Guatemala</v>
      </c>
    </row>
    <row r="2194" spans="2:17" ht="15" thickBot="1" x14ac:dyDescent="0.35">
      <c r="B2194" s="92" t="str">
        <f>[9]Mides!E2185</f>
        <v>Ericka</v>
      </c>
      <c r="C2194" s="93" t="str">
        <f>[9]Mides!D2185</f>
        <v>Cojulún</v>
      </c>
      <c r="D2194" s="94" t="str">
        <f>IF([9]Mides!F2185=1,"X"," ")</f>
        <v>X</v>
      </c>
      <c r="E2194" s="94" t="str">
        <f>IF([9]Mides!F2185=2,"X"," ")</f>
        <v xml:space="preserve"> </v>
      </c>
      <c r="F2194" s="95">
        <f>[9]Mides!B2185</f>
        <v>3508160690101</v>
      </c>
      <c r="G2194" s="94" t="str">
        <f>IF(AND([9]Mides!H2185&gt;=1,[9]Mides!H2185&lt;=14),"X"," ")</f>
        <v>X</v>
      </c>
      <c r="H2194" s="94" t="str">
        <f>IF(AND([9]Mides!H2185&gt;=14,[9]Mides!H2185&lt;=30),"X"," ")</f>
        <v xml:space="preserve"> </v>
      </c>
      <c r="I2194" s="94" t="str">
        <f>IF(AND([9]Mides!H2185&gt;=31,[9]Mides!H2185&lt;=60),"X","  ")</f>
        <v xml:space="preserve">  </v>
      </c>
      <c r="J2194" s="94" t="str">
        <f>IF([9]Mides!H2185&gt;60,"X", "  ")</f>
        <v xml:space="preserve">  </v>
      </c>
      <c r="K2194" s="96">
        <f>[9]Mides!N2185</f>
        <v>0</v>
      </c>
      <c r="L2194" s="96">
        <f>[9]Mides!K2185</f>
        <v>0</v>
      </c>
      <c r="M2194" s="96">
        <f>[9]Mides!L2185</f>
        <v>0</v>
      </c>
      <c r="N2194" s="96" t="str">
        <f>[9]Mides!M2185</f>
        <v>X</v>
      </c>
      <c r="O2194" s="96">
        <f t="shared" si="30"/>
        <v>0</v>
      </c>
      <c r="P2194" s="96" t="str">
        <f>[9]Mides!R2185</f>
        <v>Guatemala</v>
      </c>
      <c r="Q2194" s="96" t="str">
        <f>[9]Mides!S2185</f>
        <v>Guatemala</v>
      </c>
    </row>
    <row r="2195" spans="2:17" ht="15" thickBot="1" x14ac:dyDescent="0.35">
      <c r="B2195" s="92" t="str">
        <f>[9]Mides!E2186</f>
        <v>Maximo</v>
      </c>
      <c r="C2195" s="93" t="str">
        <f>[9]Mides!D2186</f>
        <v>Tabique</v>
      </c>
      <c r="D2195" s="94" t="str">
        <f>IF([9]Mides!F2186=1,"X"," ")</f>
        <v xml:space="preserve"> </v>
      </c>
      <c r="E2195" s="94" t="str">
        <f>IF([9]Mides!F2186=2,"X"," ")</f>
        <v>X</v>
      </c>
      <c r="F2195" s="95">
        <f>[9]Mides!B2186</f>
        <v>2015686320203</v>
      </c>
      <c r="G2195" s="94" t="str">
        <f>IF(AND([9]Mides!H2186&gt;=1,[9]Mides!H2186&lt;=14),"X"," ")</f>
        <v>X</v>
      </c>
      <c r="H2195" s="94" t="str">
        <f>IF(AND([9]Mides!H2186&gt;=14,[9]Mides!H2186&lt;=30),"X"," ")</f>
        <v xml:space="preserve"> </v>
      </c>
      <c r="I2195" s="94" t="str">
        <f>IF(AND([9]Mides!H2186&gt;=31,[9]Mides!H2186&lt;=60),"X","  ")</f>
        <v xml:space="preserve">  </v>
      </c>
      <c r="J2195" s="94" t="str">
        <f>IF([9]Mides!H2186&gt;60,"X", "  ")</f>
        <v xml:space="preserve">  </v>
      </c>
      <c r="K2195" s="96">
        <f>[9]Mides!N2186</f>
        <v>0</v>
      </c>
      <c r="L2195" s="96">
        <f>[9]Mides!K2186</f>
        <v>0</v>
      </c>
      <c r="M2195" s="96">
        <f>[9]Mides!L2186</f>
        <v>0</v>
      </c>
      <c r="N2195" s="96" t="str">
        <f>[9]Mides!M2186</f>
        <v>X</v>
      </c>
      <c r="O2195" s="96">
        <f t="shared" si="30"/>
        <v>0</v>
      </c>
      <c r="P2195" s="96" t="str">
        <f>[9]Mides!R2186</f>
        <v>Guatemala</v>
      </c>
      <c r="Q2195" s="96" t="str">
        <f>[9]Mides!S2186</f>
        <v>Guatemala</v>
      </c>
    </row>
    <row r="2196" spans="2:17" ht="15" thickBot="1" x14ac:dyDescent="0.35">
      <c r="B2196" s="92" t="str">
        <f>[9]Mides!E2187</f>
        <v>Axel</v>
      </c>
      <c r="C2196" s="93" t="str">
        <f>[9]Mides!D2187</f>
        <v>Torres</v>
      </c>
      <c r="D2196" s="94" t="str">
        <f>IF([9]Mides!F2187=1,"X"," ")</f>
        <v xml:space="preserve"> </v>
      </c>
      <c r="E2196" s="94" t="str">
        <f>IF([9]Mides!F2187=2,"X"," ")</f>
        <v>X</v>
      </c>
      <c r="F2196" s="95">
        <f>[9]Mides!B2187</f>
        <v>2151605920101</v>
      </c>
      <c r="G2196" s="94" t="str">
        <f>IF(AND([9]Mides!H2187&gt;=1,[9]Mides!H2187&lt;=14),"X"," ")</f>
        <v>X</v>
      </c>
      <c r="H2196" s="94" t="str">
        <f>IF(AND([9]Mides!H2187&gt;=14,[9]Mides!H2187&lt;=30),"X"," ")</f>
        <v xml:space="preserve"> </v>
      </c>
      <c r="I2196" s="94" t="str">
        <f>IF(AND([9]Mides!H2187&gt;=31,[9]Mides!H2187&lt;=60),"X","  ")</f>
        <v xml:space="preserve">  </v>
      </c>
      <c r="J2196" s="94" t="str">
        <f>IF([9]Mides!H2187&gt;60,"X", "  ")</f>
        <v xml:space="preserve">  </v>
      </c>
      <c r="K2196" s="96">
        <f>[9]Mides!N2187</f>
        <v>0</v>
      </c>
      <c r="L2196" s="96">
        <f>[9]Mides!K2187</f>
        <v>0</v>
      </c>
      <c r="M2196" s="96">
        <f>[9]Mides!L2187</f>
        <v>0</v>
      </c>
      <c r="N2196" s="96" t="str">
        <f>[9]Mides!M2187</f>
        <v>X</v>
      </c>
      <c r="O2196" s="96">
        <f t="shared" si="30"/>
        <v>0</v>
      </c>
      <c r="P2196" s="96" t="str">
        <f>[9]Mides!R2187</f>
        <v>Guatemala</v>
      </c>
      <c r="Q2196" s="96" t="str">
        <f>[9]Mides!S2187</f>
        <v>Guatemala</v>
      </c>
    </row>
    <row r="2197" spans="2:17" ht="15" thickBot="1" x14ac:dyDescent="0.35">
      <c r="B2197" s="92" t="str">
        <f>[9]Mides!E2188</f>
        <v>Alexia</v>
      </c>
      <c r="C2197" s="93" t="str">
        <f>[9]Mides!D2188</f>
        <v>Ramírez</v>
      </c>
      <c r="D2197" s="94" t="str">
        <f>IF([9]Mides!F2188=1,"X"," ")</f>
        <v>X</v>
      </c>
      <c r="E2197" s="94" t="str">
        <f>IF([9]Mides!F2188=2,"X"," ")</f>
        <v xml:space="preserve"> </v>
      </c>
      <c r="F2197" s="95">
        <f>[9]Mides!B2188</f>
        <v>0</v>
      </c>
      <c r="G2197" s="94" t="str">
        <f>IF(AND([9]Mides!H2188&gt;=1,[9]Mides!H2188&lt;=14),"X"," ")</f>
        <v>X</v>
      </c>
      <c r="H2197" s="94" t="str">
        <f>IF(AND([9]Mides!H2188&gt;=14,[9]Mides!H2188&lt;=30),"X"," ")</f>
        <v xml:space="preserve"> </v>
      </c>
      <c r="I2197" s="94" t="str">
        <f>IF(AND([9]Mides!H2188&gt;=31,[9]Mides!H2188&lt;=60),"X","  ")</f>
        <v xml:space="preserve">  </v>
      </c>
      <c r="J2197" s="94" t="str">
        <f>IF([9]Mides!H2188&gt;60,"X", "  ")</f>
        <v xml:space="preserve">  </v>
      </c>
      <c r="K2197" s="96">
        <f>[9]Mides!N2188</f>
        <v>0</v>
      </c>
      <c r="L2197" s="96">
        <f>[9]Mides!K2188</f>
        <v>0</v>
      </c>
      <c r="M2197" s="96">
        <f>[9]Mides!L2188</f>
        <v>0</v>
      </c>
      <c r="N2197" s="96" t="str">
        <f>[9]Mides!M2188</f>
        <v>X</v>
      </c>
      <c r="O2197" s="96">
        <f t="shared" si="30"/>
        <v>0</v>
      </c>
      <c r="P2197" s="96" t="str">
        <f>[9]Mides!R2188</f>
        <v>Guatemala</v>
      </c>
      <c r="Q2197" s="96" t="str">
        <f>[9]Mides!S2188</f>
        <v>Guatemala</v>
      </c>
    </row>
    <row r="2198" spans="2:17" ht="15" thickBot="1" x14ac:dyDescent="0.35">
      <c r="B2198" s="92" t="str">
        <f>[9]Mides!E2189</f>
        <v>Marta</v>
      </c>
      <c r="C2198" s="93" t="str">
        <f>[9]Mides!D2189</f>
        <v xml:space="preserve">Mejia </v>
      </c>
      <c r="D2198" s="94" t="str">
        <f>IF([9]Mides!F2189=1,"X"," ")</f>
        <v>X</v>
      </c>
      <c r="E2198" s="94" t="str">
        <f>IF([9]Mides!F2189=2,"X"," ")</f>
        <v xml:space="preserve"> </v>
      </c>
      <c r="F2198" s="95">
        <f>[9]Mides!B2189</f>
        <v>0</v>
      </c>
      <c r="G2198" s="94" t="str">
        <f>IF(AND([9]Mides!H2189&gt;=1,[9]Mides!H2189&lt;=14),"X"," ")</f>
        <v>X</v>
      </c>
      <c r="H2198" s="94" t="str">
        <f>IF(AND([9]Mides!H2189&gt;=14,[9]Mides!H2189&lt;=30),"X"," ")</f>
        <v xml:space="preserve"> </v>
      </c>
      <c r="I2198" s="94" t="str">
        <f>IF(AND([9]Mides!H2189&gt;=31,[9]Mides!H2189&lt;=60),"X","  ")</f>
        <v xml:space="preserve">  </v>
      </c>
      <c r="J2198" s="94" t="str">
        <f>IF([9]Mides!H2189&gt;60,"X", "  ")</f>
        <v xml:space="preserve">  </v>
      </c>
      <c r="K2198" s="96">
        <f>[9]Mides!N2189</f>
        <v>0</v>
      </c>
      <c r="L2198" s="96">
        <f>[9]Mides!K2189</f>
        <v>0</v>
      </c>
      <c r="M2198" s="96">
        <f>[9]Mides!L2189</f>
        <v>0</v>
      </c>
      <c r="N2198" s="96" t="str">
        <f>[9]Mides!M2189</f>
        <v>X</v>
      </c>
      <c r="O2198" s="96">
        <f t="shared" si="30"/>
        <v>0</v>
      </c>
      <c r="P2198" s="96" t="str">
        <f>[9]Mides!R2189</f>
        <v>Guatemala</v>
      </c>
      <c r="Q2198" s="96" t="str">
        <f>[9]Mides!S2189</f>
        <v>Guatemala</v>
      </c>
    </row>
    <row r="2199" spans="2:17" ht="15" thickBot="1" x14ac:dyDescent="0.35">
      <c r="B2199" s="92" t="str">
        <f>[9]Mides!E2190</f>
        <v>Josselyn</v>
      </c>
      <c r="C2199" s="93" t="str">
        <f>[9]Mides!D2190</f>
        <v>Castro</v>
      </c>
      <c r="D2199" s="94" t="str">
        <f>IF([9]Mides!F2190=1,"X"," ")</f>
        <v>X</v>
      </c>
      <c r="E2199" s="94" t="str">
        <f>IF([9]Mides!F2190=2,"X"," ")</f>
        <v xml:space="preserve"> </v>
      </c>
      <c r="F2199" s="95">
        <f>[9]Mides!B2190</f>
        <v>2048815360101</v>
      </c>
      <c r="G2199" s="94" t="str">
        <f>IF(AND([9]Mides!H2190&gt;=1,[9]Mides!H2190&lt;=14),"X"," ")</f>
        <v>X</v>
      </c>
      <c r="H2199" s="94" t="str">
        <f>IF(AND([9]Mides!H2190&gt;=14,[9]Mides!H2190&lt;=30),"X"," ")</f>
        <v xml:space="preserve"> </v>
      </c>
      <c r="I2199" s="94" t="str">
        <f>IF(AND([9]Mides!H2190&gt;=31,[9]Mides!H2190&lt;=60),"X","  ")</f>
        <v xml:space="preserve">  </v>
      </c>
      <c r="J2199" s="94" t="str">
        <f>IF([9]Mides!H2190&gt;60,"X", "  ")</f>
        <v xml:space="preserve">  </v>
      </c>
      <c r="K2199" s="96">
        <f>[9]Mides!N2190</f>
        <v>0</v>
      </c>
      <c r="L2199" s="96">
        <f>[9]Mides!K2190</f>
        <v>0</v>
      </c>
      <c r="M2199" s="96">
        <f>[9]Mides!L2190</f>
        <v>0</v>
      </c>
      <c r="N2199" s="96" t="str">
        <f>[9]Mides!M2190</f>
        <v>X</v>
      </c>
      <c r="O2199" s="96">
        <f t="shared" si="30"/>
        <v>0</v>
      </c>
      <c r="P2199" s="96" t="str">
        <f>[9]Mides!R2190</f>
        <v>Guatemala</v>
      </c>
      <c r="Q2199" s="96" t="str">
        <f>[9]Mides!S2190</f>
        <v>Guatemala</v>
      </c>
    </row>
    <row r="2200" spans="2:17" ht="15" thickBot="1" x14ac:dyDescent="0.35">
      <c r="B2200" s="92" t="str">
        <f>[9]Mides!E2191</f>
        <v xml:space="preserve">Clarita </v>
      </c>
      <c r="C2200" s="93" t="str">
        <f>[9]Mides!D2191</f>
        <v>Morales</v>
      </c>
      <c r="D2200" s="94" t="str">
        <f>IF([9]Mides!F2191=1,"X"," ")</f>
        <v>X</v>
      </c>
      <c r="E2200" s="94" t="str">
        <f>IF([9]Mides!F2191=2,"X"," ")</f>
        <v xml:space="preserve"> </v>
      </c>
      <c r="F2200" s="95">
        <f>[9]Mides!B2191</f>
        <v>2091539970409</v>
      </c>
      <c r="G2200" s="94" t="str">
        <f>IF(AND([9]Mides!H2191&gt;=1,[9]Mides!H2191&lt;=14),"X"," ")</f>
        <v>X</v>
      </c>
      <c r="H2200" s="94" t="str">
        <f>IF(AND([9]Mides!H2191&gt;=14,[9]Mides!H2191&lt;=30),"X"," ")</f>
        <v xml:space="preserve"> </v>
      </c>
      <c r="I2200" s="94" t="str">
        <f>IF(AND([9]Mides!H2191&gt;=31,[9]Mides!H2191&lt;=60),"X","  ")</f>
        <v xml:space="preserve">  </v>
      </c>
      <c r="J2200" s="94" t="str">
        <f>IF([9]Mides!H2191&gt;60,"X", "  ")</f>
        <v xml:space="preserve">  </v>
      </c>
      <c r="K2200" s="96">
        <f>[9]Mides!N2191</f>
        <v>0</v>
      </c>
      <c r="L2200" s="96">
        <f>[9]Mides!K2191</f>
        <v>0</v>
      </c>
      <c r="M2200" s="96">
        <f>[9]Mides!L2191</f>
        <v>0</v>
      </c>
      <c r="N2200" s="96" t="str">
        <f>[9]Mides!M2191</f>
        <v>X</v>
      </c>
      <c r="O2200" s="96">
        <f t="shared" si="30"/>
        <v>0</v>
      </c>
      <c r="P2200" s="96" t="str">
        <f>[9]Mides!R2191</f>
        <v>Guatemala</v>
      </c>
      <c r="Q2200" s="96" t="str">
        <f>[9]Mides!S2191</f>
        <v>Guatemala</v>
      </c>
    </row>
    <row r="2201" spans="2:17" ht="15" thickBot="1" x14ac:dyDescent="0.35">
      <c r="B2201" s="92" t="str">
        <f>[9]Mides!E2192</f>
        <v>Marlen</v>
      </c>
      <c r="C2201" s="93" t="str">
        <f>[9]Mides!D2192</f>
        <v>Torres</v>
      </c>
      <c r="D2201" s="94" t="str">
        <f>IF([9]Mides!F2192=1,"X"," ")</f>
        <v>X</v>
      </c>
      <c r="E2201" s="94" t="str">
        <f>IF([9]Mides!F2192=2,"X"," ")</f>
        <v xml:space="preserve"> </v>
      </c>
      <c r="F2201" s="95">
        <f>[9]Mides!B2192</f>
        <v>2151606060101</v>
      </c>
      <c r="G2201" s="94" t="str">
        <f>IF(AND([9]Mides!H2192&gt;=1,[9]Mides!H2192&lt;=14),"X"," ")</f>
        <v>X</v>
      </c>
      <c r="H2201" s="94" t="str">
        <f>IF(AND([9]Mides!H2192&gt;=14,[9]Mides!H2192&lt;=30),"X"," ")</f>
        <v xml:space="preserve"> </v>
      </c>
      <c r="I2201" s="94" t="str">
        <f>IF(AND([9]Mides!H2192&gt;=31,[9]Mides!H2192&lt;=60),"X","  ")</f>
        <v xml:space="preserve">  </v>
      </c>
      <c r="J2201" s="94" t="str">
        <f>IF([9]Mides!H2192&gt;60,"X", "  ")</f>
        <v xml:space="preserve">  </v>
      </c>
      <c r="K2201" s="96">
        <f>[9]Mides!N2192</f>
        <v>0</v>
      </c>
      <c r="L2201" s="96">
        <f>[9]Mides!K2192</f>
        <v>0</v>
      </c>
      <c r="M2201" s="96">
        <f>[9]Mides!L2192</f>
        <v>0</v>
      </c>
      <c r="N2201" s="96" t="str">
        <f>[9]Mides!M2192</f>
        <v>X</v>
      </c>
      <c r="O2201" s="96">
        <f t="shared" si="30"/>
        <v>0</v>
      </c>
      <c r="P2201" s="96" t="str">
        <f>[9]Mides!R2192</f>
        <v>Guatemala</v>
      </c>
      <c r="Q2201" s="96" t="str">
        <f>[9]Mides!S2192</f>
        <v>Guatemala</v>
      </c>
    </row>
    <row r="2202" spans="2:17" ht="15" thickBot="1" x14ac:dyDescent="0.35">
      <c r="B2202" s="92" t="str">
        <f>[9]Mides!E2193</f>
        <v>Audner</v>
      </c>
      <c r="C2202" s="93" t="str">
        <f>[9]Mides!D2193</f>
        <v>Herrera</v>
      </c>
      <c r="D2202" s="94" t="str">
        <f>IF([9]Mides!F2193=1,"X"," ")</f>
        <v xml:space="preserve"> </v>
      </c>
      <c r="E2202" s="94" t="str">
        <f>IF([9]Mides!F2193=2,"X"," ")</f>
        <v>X</v>
      </c>
      <c r="F2202" s="95">
        <f>[9]Mides!B2193</f>
        <v>2010461990101</v>
      </c>
      <c r="G2202" s="94" t="str">
        <f>IF(AND([9]Mides!H2193&gt;=1,[9]Mides!H2193&lt;=14),"X"," ")</f>
        <v>X</v>
      </c>
      <c r="H2202" s="94" t="str">
        <f>IF(AND([9]Mides!H2193&gt;=14,[9]Mides!H2193&lt;=30),"X"," ")</f>
        <v xml:space="preserve"> </v>
      </c>
      <c r="I2202" s="94" t="str">
        <f>IF(AND([9]Mides!H2193&gt;=31,[9]Mides!H2193&lt;=60),"X","  ")</f>
        <v xml:space="preserve">  </v>
      </c>
      <c r="J2202" s="94" t="str">
        <f>IF([9]Mides!H2193&gt;60,"X", "  ")</f>
        <v xml:space="preserve">  </v>
      </c>
      <c r="K2202" s="96">
        <f>[9]Mides!N2193</f>
        <v>0</v>
      </c>
      <c r="L2202" s="96">
        <f>[9]Mides!K2193</f>
        <v>0</v>
      </c>
      <c r="M2202" s="96">
        <f>[9]Mides!L2193</f>
        <v>0</v>
      </c>
      <c r="N2202" s="96" t="str">
        <f>[9]Mides!M2193</f>
        <v>X</v>
      </c>
      <c r="O2202" s="96">
        <f t="shared" si="30"/>
        <v>0</v>
      </c>
      <c r="P2202" s="96" t="str">
        <f>[9]Mides!R2193</f>
        <v>Guatemala</v>
      </c>
      <c r="Q2202" s="96" t="str">
        <f>[9]Mides!S2193</f>
        <v>Guatemala</v>
      </c>
    </row>
    <row r="2203" spans="2:17" ht="15" thickBot="1" x14ac:dyDescent="0.35">
      <c r="B2203" s="92" t="str">
        <f>[9]Mides!E2194</f>
        <v>Carlos</v>
      </c>
      <c r="C2203" s="93" t="str">
        <f>[9]Mides!D2194</f>
        <v>Lepe</v>
      </c>
      <c r="D2203" s="94" t="str">
        <f>IF([9]Mides!F2194=1,"X"," ")</f>
        <v xml:space="preserve"> </v>
      </c>
      <c r="E2203" s="94" t="str">
        <f>IF([9]Mides!F2194=2,"X"," ")</f>
        <v>X</v>
      </c>
      <c r="F2203" s="95">
        <f>[9]Mides!B2194</f>
        <v>0</v>
      </c>
      <c r="G2203" s="94" t="str">
        <f>IF(AND([9]Mides!H2194&gt;=1,[9]Mides!H2194&lt;=14),"X"," ")</f>
        <v>X</v>
      </c>
      <c r="H2203" s="94" t="str">
        <f>IF(AND([9]Mides!H2194&gt;=14,[9]Mides!H2194&lt;=30),"X"," ")</f>
        <v xml:space="preserve"> </v>
      </c>
      <c r="I2203" s="94" t="str">
        <f>IF(AND([9]Mides!H2194&gt;=31,[9]Mides!H2194&lt;=60),"X","  ")</f>
        <v xml:space="preserve">  </v>
      </c>
      <c r="J2203" s="94" t="str">
        <f>IF([9]Mides!H2194&gt;60,"X", "  ")</f>
        <v xml:space="preserve">  </v>
      </c>
      <c r="K2203" s="96">
        <f>[9]Mides!N2194</f>
        <v>0</v>
      </c>
      <c r="L2203" s="96">
        <f>[9]Mides!K2194</f>
        <v>0</v>
      </c>
      <c r="M2203" s="96">
        <f>[9]Mides!L2194</f>
        <v>0</v>
      </c>
      <c r="N2203" s="96" t="str">
        <f>[9]Mides!M2194</f>
        <v>X</v>
      </c>
      <c r="O2203" s="96">
        <f t="shared" si="30"/>
        <v>0</v>
      </c>
      <c r="P2203" s="96" t="str">
        <f>[9]Mides!R2194</f>
        <v>Guatemala</v>
      </c>
      <c r="Q2203" s="96" t="str">
        <f>[9]Mides!S2194</f>
        <v>Guatemala</v>
      </c>
    </row>
    <row r="2204" spans="2:17" ht="15" thickBot="1" x14ac:dyDescent="0.35">
      <c r="B2204" s="92" t="str">
        <f>[9]Mides!E2195</f>
        <v>Daniel</v>
      </c>
      <c r="C2204" s="93" t="str">
        <f>[9]Mides!D2195</f>
        <v>Cojulún</v>
      </c>
      <c r="D2204" s="94" t="str">
        <f>IF([9]Mides!F2195=1,"X"," ")</f>
        <v xml:space="preserve"> </v>
      </c>
      <c r="E2204" s="94" t="str">
        <f>IF([9]Mides!F2195=2,"X"," ")</f>
        <v>X</v>
      </c>
      <c r="F2204" s="95">
        <f>[9]Mides!B2195</f>
        <v>3508161150101</v>
      </c>
      <c r="G2204" s="94" t="str">
        <f>IF(AND([9]Mides!H2195&gt;=1,[9]Mides!H2195&lt;=14),"X"," ")</f>
        <v>X</v>
      </c>
      <c r="H2204" s="94" t="str">
        <f>IF(AND([9]Mides!H2195&gt;=14,[9]Mides!H2195&lt;=30),"X"," ")</f>
        <v xml:space="preserve"> </v>
      </c>
      <c r="I2204" s="94" t="str">
        <f>IF(AND([9]Mides!H2195&gt;=31,[9]Mides!H2195&lt;=60),"X","  ")</f>
        <v xml:space="preserve">  </v>
      </c>
      <c r="J2204" s="94" t="str">
        <f>IF([9]Mides!H2195&gt;60,"X", "  ")</f>
        <v xml:space="preserve">  </v>
      </c>
      <c r="K2204" s="96">
        <f>[9]Mides!N2195</f>
        <v>0</v>
      </c>
      <c r="L2204" s="96">
        <f>[9]Mides!K2195</f>
        <v>0</v>
      </c>
      <c r="M2204" s="96">
        <f>[9]Mides!L2195</f>
        <v>0</v>
      </c>
      <c r="N2204" s="96" t="str">
        <f>[9]Mides!M2195</f>
        <v>X</v>
      </c>
      <c r="O2204" s="96">
        <f t="shared" si="30"/>
        <v>0</v>
      </c>
      <c r="P2204" s="96" t="str">
        <f>[9]Mides!R2195</f>
        <v>Guatemala</v>
      </c>
      <c r="Q2204" s="96" t="str">
        <f>[9]Mides!S2195</f>
        <v>Guatemala</v>
      </c>
    </row>
    <row r="2205" spans="2:17" ht="15" thickBot="1" x14ac:dyDescent="0.35">
      <c r="B2205" s="92" t="str">
        <f>[9]Mides!E2196</f>
        <v xml:space="preserve">Pablo </v>
      </c>
      <c r="C2205" s="93" t="str">
        <f>[9]Mides!D2196</f>
        <v>Mejia</v>
      </c>
      <c r="D2205" s="94" t="str">
        <f>IF([9]Mides!F2196=1,"X"," ")</f>
        <v xml:space="preserve"> </v>
      </c>
      <c r="E2205" s="94" t="str">
        <f>IF([9]Mides!F2196=2,"X"," ")</f>
        <v>X</v>
      </c>
      <c r="F2205" s="95">
        <f>[9]Mides!B2196</f>
        <v>0</v>
      </c>
      <c r="G2205" s="94" t="str">
        <f>IF(AND([9]Mides!H2196&gt;=1,[9]Mides!H2196&lt;=14),"X"," ")</f>
        <v>X</v>
      </c>
      <c r="H2205" s="94" t="str">
        <f>IF(AND([9]Mides!H2196&gt;=14,[9]Mides!H2196&lt;=30),"X"," ")</f>
        <v xml:space="preserve"> </v>
      </c>
      <c r="I2205" s="94" t="str">
        <f>IF(AND([9]Mides!H2196&gt;=31,[9]Mides!H2196&lt;=60),"X","  ")</f>
        <v xml:space="preserve">  </v>
      </c>
      <c r="J2205" s="94" t="str">
        <f>IF([9]Mides!H2196&gt;60,"X", "  ")</f>
        <v xml:space="preserve">  </v>
      </c>
      <c r="K2205" s="96">
        <f>[9]Mides!N2196</f>
        <v>0</v>
      </c>
      <c r="L2205" s="96">
        <f>[9]Mides!K2196</f>
        <v>0</v>
      </c>
      <c r="M2205" s="96">
        <f>[9]Mides!L2196</f>
        <v>0</v>
      </c>
      <c r="N2205" s="96" t="str">
        <f>[9]Mides!M2196</f>
        <v>X</v>
      </c>
      <c r="O2205" s="96">
        <f t="shared" si="30"/>
        <v>0</v>
      </c>
      <c r="P2205" s="96" t="str">
        <f>[9]Mides!R2196</f>
        <v>Guatemala</v>
      </c>
      <c r="Q2205" s="96" t="str">
        <f>[9]Mides!S2196</f>
        <v>Guatemala</v>
      </c>
    </row>
    <row r="2206" spans="2:17" ht="15" thickBot="1" x14ac:dyDescent="0.35">
      <c r="B2206" s="92" t="str">
        <f>[9]Mides!E2197</f>
        <v>Angel</v>
      </c>
      <c r="C2206" s="93" t="str">
        <f>[9]Mides!D2197</f>
        <v>González</v>
      </c>
      <c r="D2206" s="94" t="str">
        <f>IF([9]Mides!F2197=1,"X"," ")</f>
        <v xml:space="preserve"> </v>
      </c>
      <c r="E2206" s="94" t="str">
        <f>IF([9]Mides!F2197=2,"X"," ")</f>
        <v>X</v>
      </c>
      <c r="F2206" s="95">
        <f>[9]Mides!B2197</f>
        <v>0</v>
      </c>
      <c r="G2206" s="94" t="str">
        <f>IF(AND([9]Mides!H2197&gt;=1,[9]Mides!H2197&lt;=14),"X"," ")</f>
        <v>X</v>
      </c>
      <c r="H2206" s="94" t="str">
        <f>IF(AND([9]Mides!H2197&gt;=14,[9]Mides!H2197&lt;=30),"X"," ")</f>
        <v xml:space="preserve"> </v>
      </c>
      <c r="I2206" s="94" t="str">
        <f>IF(AND([9]Mides!H2197&gt;=31,[9]Mides!H2197&lt;=60),"X","  ")</f>
        <v xml:space="preserve">  </v>
      </c>
      <c r="J2206" s="94" t="str">
        <f>IF([9]Mides!H2197&gt;60,"X", "  ")</f>
        <v xml:space="preserve">  </v>
      </c>
      <c r="K2206" s="96">
        <f>[9]Mides!N2197</f>
        <v>0</v>
      </c>
      <c r="L2206" s="96">
        <f>[9]Mides!K2197</f>
        <v>0</v>
      </c>
      <c r="M2206" s="96">
        <f>[9]Mides!L2197</f>
        <v>0</v>
      </c>
      <c r="N2206" s="96" t="str">
        <f>[9]Mides!M2197</f>
        <v>X</v>
      </c>
      <c r="O2206" s="96">
        <f t="shared" si="30"/>
        <v>0</v>
      </c>
      <c r="P2206" s="96" t="str">
        <f>[9]Mides!R2197</f>
        <v>Guatemala</v>
      </c>
      <c r="Q2206" s="96" t="str">
        <f>[9]Mides!S2197</f>
        <v>Guatemala</v>
      </c>
    </row>
    <row r="2207" spans="2:17" ht="15" thickBot="1" x14ac:dyDescent="0.35">
      <c r="B2207" s="92" t="str">
        <f>[9]Mides!E2198</f>
        <v>Luis</v>
      </c>
      <c r="C2207" s="93" t="str">
        <f>[9]Mides!D2198</f>
        <v>González</v>
      </c>
      <c r="D2207" s="94" t="str">
        <f>IF([9]Mides!F2198=1,"X"," ")</f>
        <v xml:space="preserve"> </v>
      </c>
      <c r="E2207" s="94" t="str">
        <f>IF([9]Mides!F2198=2,"X"," ")</f>
        <v>X</v>
      </c>
      <c r="F2207" s="95">
        <f>[9]Mides!B2198</f>
        <v>0</v>
      </c>
      <c r="G2207" s="94" t="str">
        <f>IF(AND([9]Mides!H2198&gt;=1,[9]Mides!H2198&lt;=14),"X"," ")</f>
        <v>X</v>
      </c>
      <c r="H2207" s="94" t="str">
        <f>IF(AND([9]Mides!H2198&gt;=14,[9]Mides!H2198&lt;=30),"X"," ")</f>
        <v>X</v>
      </c>
      <c r="I2207" s="94" t="str">
        <f>IF(AND([9]Mides!H2198&gt;=31,[9]Mides!H2198&lt;=60),"X","  ")</f>
        <v xml:space="preserve">  </v>
      </c>
      <c r="J2207" s="94" t="str">
        <f>IF([9]Mides!H2198&gt;60,"X", "  ")</f>
        <v xml:space="preserve">  </v>
      </c>
      <c r="K2207" s="96">
        <f>[9]Mides!N2198</f>
        <v>0</v>
      </c>
      <c r="L2207" s="96">
        <f>[9]Mides!K2198</f>
        <v>0</v>
      </c>
      <c r="M2207" s="96">
        <f>[9]Mides!L2198</f>
        <v>0</v>
      </c>
      <c r="N2207" s="96" t="str">
        <f>[9]Mides!M2198</f>
        <v>X</v>
      </c>
      <c r="O2207" s="96">
        <f t="shared" si="30"/>
        <v>0</v>
      </c>
      <c r="P2207" s="96" t="str">
        <f>[9]Mides!R2198</f>
        <v>Guatemala</v>
      </c>
      <c r="Q2207" s="96" t="str">
        <f>[9]Mides!S2198</f>
        <v>Guatemala</v>
      </c>
    </row>
    <row r="2208" spans="2:17" ht="15" thickBot="1" x14ac:dyDescent="0.35">
      <c r="B2208" s="92" t="str">
        <f>[9]Mides!E2199</f>
        <v>Bryan</v>
      </c>
      <c r="C2208" s="93" t="str">
        <f>[9]Mides!D2199</f>
        <v>Montenegro</v>
      </c>
      <c r="D2208" s="94" t="str">
        <f>IF([9]Mides!F2199=1,"X"," ")</f>
        <v xml:space="preserve"> </v>
      </c>
      <c r="E2208" s="94" t="str">
        <f>IF([9]Mides!F2199=2,"X"," ")</f>
        <v>X</v>
      </c>
      <c r="F2208" s="95">
        <f>[9]Mides!B2199</f>
        <v>0</v>
      </c>
      <c r="G2208" s="94" t="str">
        <f>IF(AND([9]Mides!H2199&gt;=1,[9]Mides!H2199&lt;=14),"X"," ")</f>
        <v>X</v>
      </c>
      <c r="H2208" s="94" t="str">
        <f>IF(AND([9]Mides!H2199&gt;=14,[9]Mides!H2199&lt;=30),"X"," ")</f>
        <v>X</v>
      </c>
      <c r="I2208" s="94" t="str">
        <f>IF(AND([9]Mides!H2199&gt;=31,[9]Mides!H2199&lt;=60),"X","  ")</f>
        <v xml:space="preserve">  </v>
      </c>
      <c r="J2208" s="94" t="str">
        <f>IF([9]Mides!H2199&gt;60,"X", "  ")</f>
        <v xml:space="preserve">  </v>
      </c>
      <c r="K2208" s="96">
        <f>[9]Mides!N2199</f>
        <v>0</v>
      </c>
      <c r="L2208" s="96">
        <f>[9]Mides!K2199</f>
        <v>0</v>
      </c>
      <c r="M2208" s="96">
        <f>[9]Mides!L2199</f>
        <v>0</v>
      </c>
      <c r="N2208" s="96" t="str">
        <f>[9]Mides!M2199</f>
        <v>X</v>
      </c>
      <c r="O2208" s="96">
        <f t="shared" si="30"/>
        <v>0</v>
      </c>
      <c r="P2208" s="96" t="str">
        <f>[9]Mides!R2199</f>
        <v>Guatemala</v>
      </c>
      <c r="Q2208" s="96" t="str">
        <f>[9]Mides!S2199</f>
        <v>Guatemala</v>
      </c>
    </row>
    <row r="2209" spans="2:17" ht="15" thickBot="1" x14ac:dyDescent="0.35">
      <c r="B2209" s="92" t="str">
        <f>[9]Mides!E2200</f>
        <v>Rosman</v>
      </c>
      <c r="C2209" s="93" t="str">
        <f>[9]Mides!D2200</f>
        <v>Montepeque</v>
      </c>
      <c r="D2209" s="94" t="str">
        <f>IF([9]Mides!F2200=1,"X"," ")</f>
        <v xml:space="preserve"> </v>
      </c>
      <c r="E2209" s="94" t="str">
        <f>IF([9]Mides!F2200=2,"X"," ")</f>
        <v>X</v>
      </c>
      <c r="F2209" s="95">
        <f>[9]Mides!B2200</f>
        <v>0</v>
      </c>
      <c r="G2209" s="94" t="str">
        <f>IF(AND([9]Mides!H2200&gt;=1,[9]Mides!H2200&lt;=14),"X"," ")</f>
        <v>X</v>
      </c>
      <c r="H2209" s="94" t="str">
        <f>IF(AND([9]Mides!H2200&gt;=14,[9]Mides!H2200&lt;=30),"X"," ")</f>
        <v xml:space="preserve"> </v>
      </c>
      <c r="I2209" s="94" t="str">
        <f>IF(AND([9]Mides!H2200&gt;=31,[9]Mides!H2200&lt;=60),"X","  ")</f>
        <v xml:space="preserve">  </v>
      </c>
      <c r="J2209" s="94" t="str">
        <f>IF([9]Mides!H2200&gt;60,"X", "  ")</f>
        <v xml:space="preserve">  </v>
      </c>
      <c r="K2209" s="96">
        <f>[9]Mides!N2200</f>
        <v>0</v>
      </c>
      <c r="L2209" s="96">
        <f>[9]Mides!K2200</f>
        <v>0</v>
      </c>
      <c r="M2209" s="96">
        <f>[9]Mides!L2200</f>
        <v>0</v>
      </c>
      <c r="N2209" s="96" t="str">
        <f>[9]Mides!M2200</f>
        <v>X</v>
      </c>
      <c r="O2209" s="96">
        <f t="shared" si="30"/>
        <v>0</v>
      </c>
      <c r="P2209" s="96" t="str">
        <f>[9]Mides!R2200</f>
        <v>Guatemala</v>
      </c>
      <c r="Q2209" s="96" t="str">
        <f>[9]Mides!S2200</f>
        <v>Guatemala</v>
      </c>
    </row>
    <row r="2210" spans="2:17" ht="15" thickBot="1" x14ac:dyDescent="0.35">
      <c r="B2210" s="92" t="str">
        <f>[9]Mides!E2201</f>
        <v>Gustavo</v>
      </c>
      <c r="C2210" s="93" t="str">
        <f>[9]Mides!D2201</f>
        <v>Fernandez</v>
      </c>
      <c r="D2210" s="94" t="str">
        <f>IF([9]Mides!F2201=1,"X"," ")</f>
        <v xml:space="preserve"> </v>
      </c>
      <c r="E2210" s="94" t="str">
        <f>IF([9]Mides!F2201=2,"X"," ")</f>
        <v>X</v>
      </c>
      <c r="F2210" s="95">
        <f>[9]Mides!B2201</f>
        <v>0</v>
      </c>
      <c r="G2210" s="94" t="str">
        <f>IF(AND([9]Mides!H2201&gt;=1,[9]Mides!H2201&lt;=14),"X"," ")</f>
        <v>X</v>
      </c>
      <c r="H2210" s="94" t="str">
        <f>IF(AND([9]Mides!H2201&gt;=14,[9]Mides!H2201&lt;=30),"X"," ")</f>
        <v xml:space="preserve"> </v>
      </c>
      <c r="I2210" s="94" t="str">
        <f>IF(AND([9]Mides!H2201&gt;=31,[9]Mides!H2201&lt;=60),"X","  ")</f>
        <v xml:space="preserve">  </v>
      </c>
      <c r="J2210" s="94" t="str">
        <f>IF([9]Mides!H2201&gt;60,"X", "  ")</f>
        <v xml:space="preserve">  </v>
      </c>
      <c r="K2210" s="96">
        <f>[9]Mides!N2201</f>
        <v>0</v>
      </c>
      <c r="L2210" s="96">
        <f>[9]Mides!K2201</f>
        <v>0</v>
      </c>
      <c r="M2210" s="96">
        <f>[9]Mides!L2201</f>
        <v>0</v>
      </c>
      <c r="N2210" s="96" t="str">
        <f>[9]Mides!M2201</f>
        <v>x</v>
      </c>
      <c r="O2210" s="96">
        <f t="shared" si="30"/>
        <v>0</v>
      </c>
      <c r="P2210" s="96" t="str">
        <f>[9]Mides!R2201</f>
        <v>Guatemala</v>
      </c>
      <c r="Q2210" s="96" t="str">
        <f>[9]Mides!S2201</f>
        <v>Guatemala</v>
      </c>
    </row>
    <row r="2211" spans="2:17" ht="15" thickBot="1" x14ac:dyDescent="0.35">
      <c r="B2211" s="92" t="str">
        <f>[9]Mides!E2202</f>
        <v>Denis</v>
      </c>
      <c r="C2211" s="93" t="str">
        <f>[9]Mides!D2202</f>
        <v>Caal</v>
      </c>
      <c r="D2211" s="94" t="str">
        <f>IF([9]Mides!F2202=1,"X"," ")</f>
        <v xml:space="preserve"> </v>
      </c>
      <c r="E2211" s="94" t="str">
        <f>IF([9]Mides!F2202=2,"X"," ")</f>
        <v>X</v>
      </c>
      <c r="F2211" s="95">
        <f>[9]Mides!B2202</f>
        <v>3337098371226</v>
      </c>
      <c r="G2211" s="94" t="str">
        <f>IF(AND([9]Mides!H2202&gt;=1,[9]Mides!H2202&lt;=14),"X"," ")</f>
        <v>X</v>
      </c>
      <c r="H2211" s="94" t="str">
        <f>IF(AND([9]Mides!H2202&gt;=14,[9]Mides!H2202&lt;=30),"X"," ")</f>
        <v xml:space="preserve"> </v>
      </c>
      <c r="I2211" s="94" t="str">
        <f>IF(AND([9]Mides!H2202&gt;=31,[9]Mides!H2202&lt;=60),"X","  ")</f>
        <v xml:space="preserve">  </v>
      </c>
      <c r="J2211" s="94" t="str">
        <f>IF([9]Mides!H2202&gt;60,"X", "  ")</f>
        <v xml:space="preserve">  </v>
      </c>
      <c r="K2211" s="96">
        <f>[9]Mides!N2202</f>
        <v>0</v>
      </c>
      <c r="L2211" s="96">
        <f>[9]Mides!K2202</f>
        <v>0</v>
      </c>
      <c r="M2211" s="96">
        <f>[9]Mides!L2202</f>
        <v>0</v>
      </c>
      <c r="N2211" s="96" t="str">
        <f>[9]Mides!M2202</f>
        <v>X</v>
      </c>
      <c r="O2211" s="96">
        <f t="shared" si="30"/>
        <v>0</v>
      </c>
      <c r="P2211" s="96" t="str">
        <f>[9]Mides!R2202</f>
        <v>Guatemala</v>
      </c>
      <c r="Q2211" s="96" t="str">
        <f>[9]Mides!S2202</f>
        <v>Guatemala</v>
      </c>
    </row>
    <row r="2212" spans="2:17" ht="15" thickBot="1" x14ac:dyDescent="0.35">
      <c r="B2212" s="92" t="str">
        <f>[9]Mides!E2203</f>
        <v>Wendy</v>
      </c>
      <c r="C2212" s="93" t="str">
        <f>[9]Mides!D2203</f>
        <v>Caal</v>
      </c>
      <c r="D2212" s="94" t="str">
        <f>IF([9]Mides!F2203=1,"X"," ")</f>
        <v>X</v>
      </c>
      <c r="E2212" s="94" t="str">
        <f>IF([9]Mides!F2203=2,"X"," ")</f>
        <v xml:space="preserve"> </v>
      </c>
      <c r="F2212" s="95">
        <f>[9]Mides!B2203</f>
        <v>0</v>
      </c>
      <c r="G2212" s="94" t="str">
        <f>IF(AND([9]Mides!H2203&gt;=1,[9]Mides!H2203&lt;=14),"X"," ")</f>
        <v>X</v>
      </c>
      <c r="H2212" s="94" t="str">
        <f>IF(AND([9]Mides!H2203&gt;=14,[9]Mides!H2203&lt;=30),"X"," ")</f>
        <v xml:space="preserve"> </v>
      </c>
      <c r="I2212" s="94" t="str">
        <f>IF(AND([9]Mides!H2203&gt;=31,[9]Mides!H2203&lt;=60),"X","  ")</f>
        <v xml:space="preserve">  </v>
      </c>
      <c r="J2212" s="94" t="str">
        <f>IF([9]Mides!H2203&gt;60,"X", "  ")</f>
        <v xml:space="preserve">  </v>
      </c>
      <c r="K2212" s="96">
        <f>[9]Mides!N2203</f>
        <v>0</v>
      </c>
      <c r="L2212" s="96">
        <f>[9]Mides!K2203</f>
        <v>0</v>
      </c>
      <c r="M2212" s="96">
        <f>[9]Mides!L2203</f>
        <v>0</v>
      </c>
      <c r="N2212" s="96" t="str">
        <f>[9]Mides!M2203</f>
        <v>X</v>
      </c>
      <c r="O2212" s="96">
        <f t="shared" si="30"/>
        <v>0</v>
      </c>
      <c r="P2212" s="96" t="str">
        <f>[9]Mides!R2203</f>
        <v>Guatemala</v>
      </c>
      <c r="Q2212" s="96" t="str">
        <f>[9]Mides!S2203</f>
        <v>Guatemala</v>
      </c>
    </row>
    <row r="2213" spans="2:17" ht="15" thickBot="1" x14ac:dyDescent="0.35">
      <c r="B2213" s="92" t="str">
        <f>[9]Mides!E2204</f>
        <v>Kevin</v>
      </c>
      <c r="C2213" s="93" t="str">
        <f>[9]Mides!D2204</f>
        <v>Jiménez</v>
      </c>
      <c r="D2213" s="94" t="str">
        <f>IF([9]Mides!F2204=1,"X"," ")</f>
        <v xml:space="preserve"> </v>
      </c>
      <c r="E2213" s="94" t="str">
        <f>IF([9]Mides!F2204=2,"X"," ")</f>
        <v>X</v>
      </c>
      <c r="F2213" s="95">
        <f>[9]Mides!B2204</f>
        <v>3534696530101</v>
      </c>
      <c r="G2213" s="94" t="str">
        <f>IF(AND([9]Mides!H2204&gt;=1,[9]Mides!H2204&lt;=14),"X"," ")</f>
        <v>X</v>
      </c>
      <c r="H2213" s="94" t="str">
        <f>IF(AND([9]Mides!H2204&gt;=14,[9]Mides!H2204&lt;=30),"X"," ")</f>
        <v xml:space="preserve"> </v>
      </c>
      <c r="I2213" s="94" t="str">
        <f>IF(AND([9]Mides!H2204&gt;=31,[9]Mides!H2204&lt;=60),"X","  ")</f>
        <v xml:space="preserve">  </v>
      </c>
      <c r="J2213" s="94" t="str">
        <f>IF([9]Mides!H2204&gt;60,"X", "  ")</f>
        <v xml:space="preserve">  </v>
      </c>
      <c r="K2213" s="96">
        <f>[9]Mides!N2204</f>
        <v>0</v>
      </c>
      <c r="L2213" s="96">
        <f>[9]Mides!K2204</f>
        <v>0</v>
      </c>
      <c r="M2213" s="96">
        <f>[9]Mides!L2204</f>
        <v>0</v>
      </c>
      <c r="N2213" s="96" t="str">
        <f>[9]Mides!M2204</f>
        <v>X</v>
      </c>
      <c r="O2213" s="96">
        <f t="shared" si="30"/>
        <v>0</v>
      </c>
      <c r="P2213" s="96" t="str">
        <f>[9]Mides!R2204</f>
        <v>Guatemala</v>
      </c>
      <c r="Q2213" s="96" t="str">
        <f>[9]Mides!S2204</f>
        <v>Guatemala</v>
      </c>
    </row>
    <row r="2214" spans="2:17" ht="15" thickBot="1" x14ac:dyDescent="0.35">
      <c r="B2214" s="92" t="str">
        <f>[9]Mides!E2205</f>
        <v>Anderson</v>
      </c>
      <c r="C2214" s="93" t="str">
        <f>[9]Mides!D2205</f>
        <v>Lux</v>
      </c>
      <c r="D2214" s="94" t="str">
        <f>IF([9]Mides!F2205=1,"X"," ")</f>
        <v xml:space="preserve"> </v>
      </c>
      <c r="E2214" s="94" t="str">
        <f>IF([9]Mides!F2205=2,"X"," ")</f>
        <v>X</v>
      </c>
      <c r="F2214" s="95">
        <f>[9]Mides!B2205</f>
        <v>3134840741409</v>
      </c>
      <c r="G2214" s="94" t="str">
        <f>IF(AND([9]Mides!H2205&gt;=1,[9]Mides!H2205&lt;=14),"X"," ")</f>
        <v>X</v>
      </c>
      <c r="H2214" s="94" t="str">
        <f>IF(AND([9]Mides!H2205&gt;=14,[9]Mides!H2205&lt;=30),"X"," ")</f>
        <v xml:space="preserve"> </v>
      </c>
      <c r="I2214" s="94" t="str">
        <f>IF(AND([9]Mides!H2205&gt;=31,[9]Mides!H2205&lt;=60),"X","  ")</f>
        <v xml:space="preserve">  </v>
      </c>
      <c r="J2214" s="94" t="str">
        <f>IF([9]Mides!H2205&gt;60,"X", "  ")</f>
        <v xml:space="preserve">  </v>
      </c>
      <c r="K2214" s="96">
        <f>[9]Mides!N2205</f>
        <v>0</v>
      </c>
      <c r="L2214" s="96">
        <f>[9]Mides!K2205</f>
        <v>0</v>
      </c>
      <c r="M2214" s="96">
        <f>[9]Mides!L2205</f>
        <v>0</v>
      </c>
      <c r="N2214" s="96" t="str">
        <f>[9]Mides!M2205</f>
        <v>X</v>
      </c>
      <c r="O2214" s="96">
        <f t="shared" si="30"/>
        <v>0</v>
      </c>
      <c r="P2214" s="96" t="str">
        <f>[9]Mides!R2205</f>
        <v>Guatemala</v>
      </c>
      <c r="Q2214" s="96" t="str">
        <f>[9]Mides!S2205</f>
        <v>Guatemala</v>
      </c>
    </row>
    <row r="2215" spans="2:17" ht="15" thickBot="1" x14ac:dyDescent="0.35">
      <c r="B2215" s="92" t="str">
        <f>[9]Mides!E2206</f>
        <v>Weslin</v>
      </c>
      <c r="C2215" s="93" t="str">
        <f>[9]Mides!D2206</f>
        <v>Lux</v>
      </c>
      <c r="D2215" s="94" t="str">
        <f>IF([9]Mides!F2206=1,"X"," ")</f>
        <v xml:space="preserve"> </v>
      </c>
      <c r="E2215" s="94" t="str">
        <f>IF([9]Mides!F2206=2,"X"," ")</f>
        <v>X</v>
      </c>
      <c r="F2215" s="95">
        <f>[9]Mides!B2206</f>
        <v>3133951951409</v>
      </c>
      <c r="G2215" s="94" t="str">
        <f>IF(AND([9]Mides!H2206&gt;=1,[9]Mides!H2206&lt;=14),"X"," ")</f>
        <v>X</v>
      </c>
      <c r="H2215" s="94" t="str">
        <f>IF(AND([9]Mides!H2206&gt;=14,[9]Mides!H2206&lt;=30),"X"," ")</f>
        <v xml:space="preserve"> </v>
      </c>
      <c r="I2215" s="94" t="str">
        <f>IF(AND([9]Mides!H2206&gt;=31,[9]Mides!H2206&lt;=60),"X","  ")</f>
        <v xml:space="preserve">  </v>
      </c>
      <c r="J2215" s="94" t="str">
        <f>IF([9]Mides!H2206&gt;60,"X", "  ")</f>
        <v xml:space="preserve">  </v>
      </c>
      <c r="K2215" s="96">
        <f>[9]Mides!N2206</f>
        <v>0</v>
      </c>
      <c r="L2215" s="96">
        <f>[9]Mides!K2206</f>
        <v>0</v>
      </c>
      <c r="M2215" s="96">
        <f>[9]Mides!L2206</f>
        <v>0</v>
      </c>
      <c r="N2215" s="96" t="str">
        <f>[9]Mides!M2206</f>
        <v>X</v>
      </c>
      <c r="O2215" s="96">
        <f t="shared" si="30"/>
        <v>0</v>
      </c>
      <c r="P2215" s="96" t="str">
        <f>[9]Mides!R2206</f>
        <v>Guatemala</v>
      </c>
      <c r="Q2215" s="96" t="str">
        <f>[9]Mides!S2206</f>
        <v>Guatemala</v>
      </c>
    </row>
    <row r="2216" spans="2:17" ht="15" thickBot="1" x14ac:dyDescent="0.35">
      <c r="B2216" s="92" t="str">
        <f>[9]Mides!E2207</f>
        <v>Wendy</v>
      </c>
      <c r="C2216" s="93" t="str">
        <f>[9]Mides!D2207</f>
        <v>Cojulún</v>
      </c>
      <c r="D2216" s="94" t="str">
        <f>IF([9]Mides!F2207=1,"X"," ")</f>
        <v>X</v>
      </c>
      <c r="E2216" s="94" t="str">
        <f>IF([9]Mides!F2207=2,"X"," ")</f>
        <v xml:space="preserve"> </v>
      </c>
      <c r="F2216" s="95">
        <f>[9]Mides!B2207</f>
        <v>0</v>
      </c>
      <c r="G2216" s="94" t="str">
        <f>IF(AND([9]Mides!H2207&gt;=1,[9]Mides!H2207&lt;=14),"X"," ")</f>
        <v>X</v>
      </c>
      <c r="H2216" s="94" t="str">
        <f>IF(AND([9]Mides!H2207&gt;=14,[9]Mides!H2207&lt;=30),"X"," ")</f>
        <v>X</v>
      </c>
      <c r="I2216" s="94" t="str">
        <f>IF(AND([9]Mides!H2207&gt;=31,[9]Mides!H2207&lt;=60),"X","  ")</f>
        <v xml:space="preserve">  </v>
      </c>
      <c r="J2216" s="94" t="str">
        <f>IF([9]Mides!H2207&gt;60,"X", "  ")</f>
        <v xml:space="preserve">  </v>
      </c>
      <c r="K2216" s="96">
        <f>[9]Mides!N2207</f>
        <v>0</v>
      </c>
      <c r="L2216" s="96">
        <f>[9]Mides!K2207</f>
        <v>0</v>
      </c>
      <c r="M2216" s="96">
        <f>[9]Mides!L2207</f>
        <v>0</v>
      </c>
      <c r="N2216" s="96" t="str">
        <f>[9]Mides!M2207</f>
        <v>X</v>
      </c>
      <c r="O2216" s="96">
        <f t="shared" si="30"/>
        <v>0</v>
      </c>
      <c r="P2216" s="96" t="str">
        <f>[9]Mides!R2207</f>
        <v>Guatemala</v>
      </c>
      <c r="Q2216" s="96" t="str">
        <f>[9]Mides!S2207</f>
        <v>Guatemala</v>
      </c>
    </row>
    <row r="2217" spans="2:17" ht="15" thickBot="1" x14ac:dyDescent="0.35">
      <c r="B2217" s="92" t="str">
        <f>[9]Mides!E2208</f>
        <v>Ingrid</v>
      </c>
      <c r="C2217" s="93" t="str">
        <f>[9]Mides!D2208</f>
        <v>Ordoñez</v>
      </c>
      <c r="D2217" s="94" t="str">
        <f>IF([9]Mides!F2208=1,"X"," ")</f>
        <v>X</v>
      </c>
      <c r="E2217" s="94" t="str">
        <f>IF([9]Mides!F2208=2,"X"," ")</f>
        <v xml:space="preserve"> </v>
      </c>
      <c r="F2217" s="95">
        <f>[9]Mides!B2208</f>
        <v>0</v>
      </c>
      <c r="G2217" s="94" t="str">
        <f>IF(AND([9]Mides!H2208&gt;=1,[9]Mides!H2208&lt;=14),"X"," ")</f>
        <v>X</v>
      </c>
      <c r="H2217" s="94" t="str">
        <f>IF(AND([9]Mides!H2208&gt;=14,[9]Mides!H2208&lt;=30),"X"," ")</f>
        <v xml:space="preserve"> </v>
      </c>
      <c r="I2217" s="94" t="str">
        <f>IF(AND([9]Mides!H2208&gt;=31,[9]Mides!H2208&lt;=60),"X","  ")</f>
        <v xml:space="preserve">  </v>
      </c>
      <c r="J2217" s="94" t="str">
        <f>IF([9]Mides!H2208&gt;60,"X", "  ")</f>
        <v xml:space="preserve">  </v>
      </c>
      <c r="K2217" s="96">
        <f>[9]Mides!N2208</f>
        <v>0</v>
      </c>
      <c r="L2217" s="96">
        <f>[9]Mides!K2208</f>
        <v>0</v>
      </c>
      <c r="M2217" s="96">
        <f>[9]Mides!L2208</f>
        <v>0</v>
      </c>
      <c r="N2217" s="96" t="str">
        <f>[9]Mides!M2208</f>
        <v>X</v>
      </c>
      <c r="O2217" s="96">
        <f t="shared" si="30"/>
        <v>0</v>
      </c>
      <c r="P2217" s="96" t="str">
        <f>[9]Mides!R2208</f>
        <v>Guatemala</v>
      </c>
      <c r="Q2217" s="96" t="str">
        <f>[9]Mides!S2208</f>
        <v>Guatemala</v>
      </c>
    </row>
    <row r="2218" spans="2:17" ht="15" thickBot="1" x14ac:dyDescent="0.35">
      <c r="B2218" s="92" t="str">
        <f>[9]Mides!E2209</f>
        <v>Rafael</v>
      </c>
      <c r="C2218" s="93" t="str">
        <f>[9]Mides!D2209</f>
        <v>Lopez</v>
      </c>
      <c r="D2218" s="94" t="str">
        <f>IF([9]Mides!F2209=1,"X"," ")</f>
        <v xml:space="preserve"> </v>
      </c>
      <c r="E2218" s="94" t="str">
        <f>IF([9]Mides!F2209=2,"X"," ")</f>
        <v>X</v>
      </c>
      <c r="F2218" s="95">
        <f>[9]Mides!B2209</f>
        <v>0</v>
      </c>
      <c r="G2218" s="94" t="str">
        <f>IF(AND([9]Mides!H2209&gt;=1,[9]Mides!H2209&lt;=14),"X"," ")</f>
        <v>X</v>
      </c>
      <c r="H2218" s="94" t="str">
        <f>IF(AND([9]Mides!H2209&gt;=14,[9]Mides!H2209&lt;=30),"X"," ")</f>
        <v xml:space="preserve"> </v>
      </c>
      <c r="I2218" s="94" t="str">
        <f>IF(AND([9]Mides!H2209&gt;=31,[9]Mides!H2209&lt;=60),"X","  ")</f>
        <v xml:space="preserve">  </v>
      </c>
      <c r="J2218" s="94" t="str">
        <f>IF([9]Mides!H2209&gt;60,"X", "  ")</f>
        <v xml:space="preserve">  </v>
      </c>
      <c r="K2218" s="96">
        <f>[9]Mides!N2209</f>
        <v>0</v>
      </c>
      <c r="L2218" s="96">
        <f>[9]Mides!K2209</f>
        <v>0</v>
      </c>
      <c r="M2218" s="96">
        <f>[9]Mides!L2209</f>
        <v>0</v>
      </c>
      <c r="N2218" s="96" t="str">
        <f>[9]Mides!M2209</f>
        <v>x</v>
      </c>
      <c r="O2218" s="96">
        <f t="shared" si="30"/>
        <v>0</v>
      </c>
      <c r="P2218" s="96" t="str">
        <f>[9]Mides!R2209</f>
        <v>Guatemala</v>
      </c>
      <c r="Q2218" s="96" t="str">
        <f>[9]Mides!S2209</f>
        <v>Guatemala</v>
      </c>
    </row>
    <row r="2219" spans="2:17" ht="15" thickBot="1" x14ac:dyDescent="0.35">
      <c r="B2219" s="92" t="str">
        <f>[9]Mides!E2210</f>
        <v>Cleidy</v>
      </c>
      <c r="C2219" s="93" t="str">
        <f>[9]Mides!D2210</f>
        <v>Carrillo</v>
      </c>
      <c r="D2219" s="94" t="str">
        <f>IF([9]Mides!F2210=1,"X"," ")</f>
        <v>X</v>
      </c>
      <c r="E2219" s="94" t="str">
        <f>IF([9]Mides!F2210=2,"X"," ")</f>
        <v xml:space="preserve"> </v>
      </c>
      <c r="F2219" s="95">
        <f>[9]Mides!B2210</f>
        <v>0</v>
      </c>
      <c r="G2219" s="94" t="str">
        <f>IF(AND([9]Mides!H2210&gt;=1,[9]Mides!H2210&lt;=14),"X"," ")</f>
        <v>X</v>
      </c>
      <c r="H2219" s="94" t="str">
        <f>IF(AND([9]Mides!H2210&gt;=14,[9]Mides!H2210&lt;=30),"X"," ")</f>
        <v xml:space="preserve"> </v>
      </c>
      <c r="I2219" s="94" t="str">
        <f>IF(AND([9]Mides!H2210&gt;=31,[9]Mides!H2210&lt;=60),"X","  ")</f>
        <v xml:space="preserve">  </v>
      </c>
      <c r="J2219" s="94" t="str">
        <f>IF([9]Mides!H2210&gt;60,"X", "  ")</f>
        <v xml:space="preserve">  </v>
      </c>
      <c r="K2219" s="96">
        <f>[9]Mides!N2210</f>
        <v>0</v>
      </c>
      <c r="L2219" s="96">
        <f>[9]Mides!K2210</f>
        <v>0</v>
      </c>
      <c r="M2219" s="96">
        <f>[9]Mides!L2210</f>
        <v>0</v>
      </c>
      <c r="N2219" s="96" t="str">
        <f>[9]Mides!M2210</f>
        <v>X</v>
      </c>
      <c r="O2219" s="96">
        <f t="shared" si="30"/>
        <v>0</v>
      </c>
      <c r="P2219" s="96" t="str">
        <f>[9]Mides!R2210</f>
        <v>Guatemala</v>
      </c>
      <c r="Q2219" s="96" t="str">
        <f>[9]Mides!S2210</f>
        <v>Guatemala</v>
      </c>
    </row>
    <row r="2220" spans="2:17" ht="15" thickBot="1" x14ac:dyDescent="0.35">
      <c r="B2220" s="92" t="str">
        <f>[9]Mides!E2211</f>
        <v>Kimberly</v>
      </c>
      <c r="C2220" s="93" t="str">
        <f>[9]Mides!D2211</f>
        <v>Castro</v>
      </c>
      <c r="D2220" s="94" t="str">
        <f>IF([9]Mides!F2211=1,"X"," ")</f>
        <v>X</v>
      </c>
      <c r="E2220" s="94" t="str">
        <f>IF([9]Mides!F2211=2,"X"," ")</f>
        <v xml:space="preserve"> </v>
      </c>
      <c r="F2220" s="95">
        <f>[9]Mides!B2211</f>
        <v>0</v>
      </c>
      <c r="G2220" s="94" t="str">
        <f>IF(AND([9]Mides!H2211&gt;=1,[9]Mides!H2211&lt;=14),"X"," ")</f>
        <v>X</v>
      </c>
      <c r="H2220" s="94" t="str">
        <f>IF(AND([9]Mides!H2211&gt;=14,[9]Mides!H2211&lt;=30),"X"," ")</f>
        <v xml:space="preserve"> </v>
      </c>
      <c r="I2220" s="94" t="str">
        <f>IF(AND([9]Mides!H2211&gt;=31,[9]Mides!H2211&lt;=60),"X","  ")</f>
        <v xml:space="preserve">  </v>
      </c>
      <c r="J2220" s="94" t="str">
        <f>IF([9]Mides!H2211&gt;60,"X", "  ")</f>
        <v xml:space="preserve">  </v>
      </c>
      <c r="K2220" s="96">
        <f>[9]Mides!N2211</f>
        <v>0</v>
      </c>
      <c r="L2220" s="96">
        <f>[9]Mides!K2211</f>
        <v>0</v>
      </c>
      <c r="M2220" s="96">
        <f>[9]Mides!L2211</f>
        <v>0</v>
      </c>
      <c r="N2220" s="96" t="str">
        <f>[9]Mides!M2211</f>
        <v>X</v>
      </c>
      <c r="O2220" s="96">
        <f t="shared" si="30"/>
        <v>0</v>
      </c>
      <c r="P2220" s="96" t="str">
        <f>[9]Mides!R2211</f>
        <v>Guatemala</v>
      </c>
      <c r="Q2220" s="96" t="str">
        <f>[9]Mides!S2211</f>
        <v>Guatemala</v>
      </c>
    </row>
    <row r="2221" spans="2:17" ht="15" thickBot="1" x14ac:dyDescent="0.35">
      <c r="B2221" s="92" t="str">
        <f>[9]Mides!E2212</f>
        <v>Edwin</v>
      </c>
      <c r="C2221" s="93" t="str">
        <f>[9]Mides!D2212</f>
        <v>Herrera</v>
      </c>
      <c r="D2221" s="94" t="str">
        <f>IF([9]Mides!F2212=1,"X"," ")</f>
        <v xml:space="preserve"> </v>
      </c>
      <c r="E2221" s="94" t="str">
        <f>IF([9]Mides!F2212=2,"X"," ")</f>
        <v>X</v>
      </c>
      <c r="F2221" s="95">
        <f>[9]Mides!B2212</f>
        <v>3021197280101</v>
      </c>
      <c r="G2221" s="94" t="str">
        <f>IF(AND([9]Mides!H2212&gt;=1,[9]Mides!H2212&lt;=14),"X"," ")</f>
        <v>X</v>
      </c>
      <c r="H2221" s="94" t="str">
        <f>IF(AND([9]Mides!H2212&gt;=14,[9]Mides!H2212&lt;=30),"X"," ")</f>
        <v xml:space="preserve"> </v>
      </c>
      <c r="I2221" s="94" t="str">
        <f>IF(AND([9]Mides!H2212&gt;=31,[9]Mides!H2212&lt;=60),"X","  ")</f>
        <v xml:space="preserve">  </v>
      </c>
      <c r="J2221" s="94" t="str">
        <f>IF([9]Mides!H2212&gt;60,"X", "  ")</f>
        <v xml:space="preserve">  </v>
      </c>
      <c r="K2221" s="96">
        <f>[9]Mides!N2212</f>
        <v>0</v>
      </c>
      <c r="L2221" s="96">
        <f>[9]Mides!K2212</f>
        <v>0</v>
      </c>
      <c r="M2221" s="96">
        <f>[9]Mides!L2212</f>
        <v>0</v>
      </c>
      <c r="N2221" s="96" t="str">
        <f>[9]Mides!M2212</f>
        <v>X</v>
      </c>
      <c r="O2221" s="96">
        <f t="shared" si="30"/>
        <v>0</v>
      </c>
      <c r="P2221" s="96" t="str">
        <f>[9]Mides!R2212</f>
        <v>Guatemala</v>
      </c>
      <c r="Q2221" s="96" t="str">
        <f>[9]Mides!S2212</f>
        <v>Guatemala</v>
      </c>
    </row>
    <row r="2222" spans="2:17" ht="15" thickBot="1" x14ac:dyDescent="0.35">
      <c r="B2222" s="92" t="str">
        <f>[9]Mides!E2213</f>
        <v>Katherine</v>
      </c>
      <c r="C2222" s="93" t="str">
        <f>[9]Mides!D2213</f>
        <v>Mancilla</v>
      </c>
      <c r="D2222" s="94" t="str">
        <f>IF([9]Mides!F2213=1,"X"," ")</f>
        <v>X</v>
      </c>
      <c r="E2222" s="94" t="str">
        <f>IF([9]Mides!F2213=2,"X"," ")</f>
        <v xml:space="preserve"> </v>
      </c>
      <c r="F2222" s="95">
        <f>[9]Mides!B2213</f>
        <v>3700151500101</v>
      </c>
      <c r="G2222" s="94" t="str">
        <f>IF(AND([9]Mides!H2213&gt;=1,[9]Mides!H2213&lt;=14),"X"," ")</f>
        <v>X</v>
      </c>
      <c r="H2222" s="94" t="str">
        <f>IF(AND([9]Mides!H2213&gt;=14,[9]Mides!H2213&lt;=30),"X"," ")</f>
        <v xml:space="preserve"> </v>
      </c>
      <c r="I2222" s="94" t="str">
        <f>IF(AND([9]Mides!H2213&gt;=31,[9]Mides!H2213&lt;=60),"X","  ")</f>
        <v xml:space="preserve">  </v>
      </c>
      <c r="J2222" s="94" t="str">
        <f>IF([9]Mides!H2213&gt;60,"X", "  ")</f>
        <v xml:space="preserve">  </v>
      </c>
      <c r="K2222" s="96">
        <f>[9]Mides!N2213</f>
        <v>0</v>
      </c>
      <c r="L2222" s="96">
        <f>[9]Mides!K2213</f>
        <v>0</v>
      </c>
      <c r="M2222" s="96">
        <f>[9]Mides!L2213</f>
        <v>0</v>
      </c>
      <c r="N2222" s="96" t="str">
        <f>[9]Mides!M2213</f>
        <v>X</v>
      </c>
      <c r="O2222" s="96">
        <f t="shared" si="30"/>
        <v>0</v>
      </c>
      <c r="P2222" s="96" t="str">
        <f>[9]Mides!R2213</f>
        <v>Guatemala</v>
      </c>
      <c r="Q2222" s="96" t="str">
        <f>[9]Mides!S2213</f>
        <v>Guatemala</v>
      </c>
    </row>
    <row r="2223" spans="2:17" ht="15" thickBot="1" x14ac:dyDescent="0.35">
      <c r="B2223" s="92" t="str">
        <f>[9]Mides!E2214</f>
        <v>Mariafernanda</v>
      </c>
      <c r="C2223" s="93" t="str">
        <f>[9]Mides!D2214</f>
        <v>Mancilla</v>
      </c>
      <c r="D2223" s="94" t="str">
        <f>IF([9]Mides!F2214=1,"X"," ")</f>
        <v>X</v>
      </c>
      <c r="E2223" s="94" t="str">
        <f>IF([9]Mides!F2214=2,"X"," ")</f>
        <v xml:space="preserve"> </v>
      </c>
      <c r="F2223" s="95">
        <f>[9]Mides!B2214</f>
        <v>0</v>
      </c>
      <c r="G2223" s="94" t="str">
        <f>IF(AND([9]Mides!H2214&gt;=1,[9]Mides!H2214&lt;=14),"X"," ")</f>
        <v>X</v>
      </c>
      <c r="H2223" s="94" t="str">
        <f>IF(AND([9]Mides!H2214&gt;=14,[9]Mides!H2214&lt;=30),"X"," ")</f>
        <v>X</v>
      </c>
      <c r="I2223" s="94" t="str">
        <f>IF(AND([9]Mides!H2214&gt;=31,[9]Mides!H2214&lt;=60),"X","  ")</f>
        <v xml:space="preserve">  </v>
      </c>
      <c r="J2223" s="94" t="str">
        <f>IF([9]Mides!H2214&gt;60,"X", "  ")</f>
        <v xml:space="preserve">  </v>
      </c>
      <c r="K2223" s="96">
        <f>[9]Mides!N2214</f>
        <v>0</v>
      </c>
      <c r="L2223" s="96">
        <f>[9]Mides!K2214</f>
        <v>0</v>
      </c>
      <c r="M2223" s="96">
        <f>[9]Mides!L2214</f>
        <v>0</v>
      </c>
      <c r="N2223" s="96" t="str">
        <f>[9]Mides!M2214</f>
        <v>X</v>
      </c>
      <c r="O2223" s="96">
        <f t="shared" si="30"/>
        <v>0</v>
      </c>
      <c r="P2223" s="96" t="str">
        <f>[9]Mides!R2214</f>
        <v>Guatemala</v>
      </c>
      <c r="Q2223" s="96" t="str">
        <f>[9]Mides!S2214</f>
        <v>Guatemala</v>
      </c>
    </row>
    <row r="2224" spans="2:17" ht="15" thickBot="1" x14ac:dyDescent="0.35">
      <c r="B2224" s="92" t="str">
        <f>[9]Mides!E2215</f>
        <v>Augusto</v>
      </c>
      <c r="C2224" s="93" t="str">
        <f>[9]Mides!D2215</f>
        <v>Cano</v>
      </c>
      <c r="D2224" s="94" t="str">
        <f>IF([9]Mides!F2215=1,"X"," ")</f>
        <v xml:space="preserve"> </v>
      </c>
      <c r="E2224" s="94" t="str">
        <f>IF([9]Mides!F2215=2,"X"," ")</f>
        <v>X</v>
      </c>
      <c r="F2224" s="95">
        <f>[9]Mides!B2215</f>
        <v>3563195200101</v>
      </c>
      <c r="G2224" s="94" t="str">
        <f>IF(AND([9]Mides!H2215&gt;=1,[9]Mides!H2215&lt;=14),"X"," ")</f>
        <v xml:space="preserve"> </v>
      </c>
      <c r="H2224" s="94" t="str">
        <f>IF(AND([9]Mides!H2215&gt;=14,[9]Mides!H2215&lt;=30),"X"," ")</f>
        <v>X</v>
      </c>
      <c r="I2224" s="94" t="str">
        <f>IF(AND([9]Mides!H2215&gt;=31,[9]Mides!H2215&lt;=60),"X","  ")</f>
        <v xml:space="preserve">  </v>
      </c>
      <c r="J2224" s="94" t="str">
        <f>IF([9]Mides!H2215&gt;60,"X", "  ")</f>
        <v xml:space="preserve">  </v>
      </c>
      <c r="K2224" s="96">
        <f>[9]Mides!N2215</f>
        <v>0</v>
      </c>
      <c r="L2224" s="96">
        <f>[9]Mides!K2215</f>
        <v>0</v>
      </c>
      <c r="M2224" s="96">
        <f>[9]Mides!L2215</f>
        <v>0</v>
      </c>
      <c r="N2224" s="96" t="str">
        <f>[9]Mides!M2215</f>
        <v>X</v>
      </c>
      <c r="O2224" s="96">
        <f t="shared" si="30"/>
        <v>0</v>
      </c>
      <c r="P2224" s="96" t="str">
        <f>[9]Mides!R2215</f>
        <v>Guatemala</v>
      </c>
      <c r="Q2224" s="96" t="str">
        <f>[9]Mides!S2215</f>
        <v>Guatemala</v>
      </c>
    </row>
    <row r="2225" spans="2:17" ht="15" thickBot="1" x14ac:dyDescent="0.35">
      <c r="B2225" s="92" t="str">
        <f>[9]Mides!E2216</f>
        <v>Evelyn</v>
      </c>
      <c r="C2225" s="93" t="str">
        <f>[9]Mides!D2216</f>
        <v>Montepeque</v>
      </c>
      <c r="D2225" s="94" t="str">
        <f>IF([9]Mides!F2216=1,"X"," ")</f>
        <v>X</v>
      </c>
      <c r="E2225" s="94" t="str">
        <f>IF([9]Mides!F2216=2,"X"," ")</f>
        <v xml:space="preserve"> </v>
      </c>
      <c r="F2225" s="95">
        <f>[9]Mides!B2216</f>
        <v>0</v>
      </c>
      <c r="G2225" s="94" t="str">
        <f>IF(AND([9]Mides!H2216&gt;=1,[9]Mides!H2216&lt;=14),"X"," ")</f>
        <v xml:space="preserve"> </v>
      </c>
      <c r="H2225" s="94" t="str">
        <f>IF(AND([9]Mides!H2216&gt;=14,[9]Mides!H2216&lt;=30),"X"," ")</f>
        <v>X</v>
      </c>
      <c r="I2225" s="94" t="str">
        <f>IF(AND([9]Mides!H2216&gt;=31,[9]Mides!H2216&lt;=60),"X","  ")</f>
        <v xml:space="preserve">  </v>
      </c>
      <c r="J2225" s="94" t="str">
        <f>IF([9]Mides!H2216&gt;60,"X", "  ")</f>
        <v xml:space="preserve">  </v>
      </c>
      <c r="K2225" s="96">
        <f>[9]Mides!N2216</f>
        <v>0</v>
      </c>
      <c r="L2225" s="96">
        <f>[9]Mides!K2216</f>
        <v>0</v>
      </c>
      <c r="M2225" s="96">
        <f>[9]Mides!L2216</f>
        <v>0</v>
      </c>
      <c r="N2225" s="96" t="str">
        <f>[9]Mides!M2216</f>
        <v>X</v>
      </c>
      <c r="O2225" s="96">
        <f t="shared" si="30"/>
        <v>0</v>
      </c>
      <c r="P2225" s="96" t="str">
        <f>[9]Mides!R2216</f>
        <v>Guatemala</v>
      </c>
      <c r="Q2225" s="96" t="str">
        <f>[9]Mides!S2216</f>
        <v>Guatemala</v>
      </c>
    </row>
    <row r="2226" spans="2:17" ht="15" thickBot="1" x14ac:dyDescent="0.35">
      <c r="B2226" s="92" t="str">
        <f>[9]Mides!E2217</f>
        <v>Julio</v>
      </c>
      <c r="C2226" s="93" t="str">
        <f>[9]Mides!D2217</f>
        <v>Reyes</v>
      </c>
      <c r="D2226" s="94" t="str">
        <f>IF([9]Mides!F2217=1,"X"," ")</f>
        <v xml:space="preserve"> </v>
      </c>
      <c r="E2226" s="94" t="str">
        <f>IF([9]Mides!F2217=2,"X"," ")</f>
        <v>X</v>
      </c>
      <c r="F2226" s="95">
        <f>[9]Mides!B2217</f>
        <v>2417489170306</v>
      </c>
      <c r="G2226" s="94" t="str">
        <f>IF(AND([9]Mides!H2217&gt;=1,[9]Mides!H2217&lt;=14),"X"," ")</f>
        <v xml:space="preserve"> </v>
      </c>
      <c r="H2226" s="94" t="str">
        <f>IF(AND([9]Mides!H2217&gt;=14,[9]Mides!H2217&lt;=30),"X"," ")</f>
        <v>X</v>
      </c>
      <c r="I2226" s="94" t="str">
        <f>IF(AND([9]Mides!H2217&gt;=31,[9]Mides!H2217&lt;=60),"X","  ")</f>
        <v xml:space="preserve">  </v>
      </c>
      <c r="J2226" s="94" t="str">
        <f>IF([9]Mides!H2217&gt;60,"X", "  ")</f>
        <v xml:space="preserve">  </v>
      </c>
      <c r="K2226" s="96">
        <f>[9]Mides!N2217</f>
        <v>0</v>
      </c>
      <c r="L2226" s="96">
        <f>[9]Mides!K2217</f>
        <v>0</v>
      </c>
      <c r="M2226" s="96">
        <f>[9]Mides!L2217</f>
        <v>0</v>
      </c>
      <c r="N2226" s="96" t="str">
        <f>[9]Mides!M2217</f>
        <v>X</v>
      </c>
      <c r="O2226" s="96">
        <f t="shared" si="30"/>
        <v>0</v>
      </c>
      <c r="P2226" s="96" t="str">
        <f>[9]Mides!R2217</f>
        <v>Guatemala</v>
      </c>
      <c r="Q2226" s="96" t="str">
        <f>[9]Mides!S2217</f>
        <v>Guatemala</v>
      </c>
    </row>
    <row r="2227" spans="2:17" ht="15" thickBot="1" x14ac:dyDescent="0.35">
      <c r="B2227" s="92" t="str">
        <f>[9]Mides!E2218</f>
        <v>Hector</v>
      </c>
      <c r="C2227" s="93" t="str">
        <f>[9]Mides!D2218</f>
        <v>González</v>
      </c>
      <c r="D2227" s="94" t="str">
        <f>IF([9]Mides!F2218=1,"X"," ")</f>
        <v xml:space="preserve"> </v>
      </c>
      <c r="E2227" s="94" t="str">
        <f>IF([9]Mides!F2218=2,"X"," ")</f>
        <v>X</v>
      </c>
      <c r="F2227" s="95">
        <f>[9]Mides!B2218</f>
        <v>3431793692213</v>
      </c>
      <c r="G2227" s="94" t="str">
        <f>IF(AND([9]Mides!H2218&gt;=1,[9]Mides!H2218&lt;=14),"X"," ")</f>
        <v xml:space="preserve"> </v>
      </c>
      <c r="H2227" s="94" t="str">
        <f>IF(AND([9]Mides!H2218&gt;=14,[9]Mides!H2218&lt;=30),"X"," ")</f>
        <v>X</v>
      </c>
      <c r="I2227" s="94" t="str">
        <f>IF(AND([9]Mides!H2218&gt;=31,[9]Mides!H2218&lt;=60),"X","  ")</f>
        <v xml:space="preserve">  </v>
      </c>
      <c r="J2227" s="94" t="str">
        <f>IF([9]Mides!H2218&gt;60,"X", "  ")</f>
        <v xml:space="preserve">  </v>
      </c>
      <c r="K2227" s="96">
        <f>[9]Mides!N2218</f>
        <v>0</v>
      </c>
      <c r="L2227" s="96">
        <f>[9]Mides!K2218</f>
        <v>0</v>
      </c>
      <c r="M2227" s="96">
        <f>[9]Mides!L2218</f>
        <v>0</v>
      </c>
      <c r="N2227" s="96" t="str">
        <f>[9]Mides!M2218</f>
        <v>X</v>
      </c>
      <c r="O2227" s="96">
        <f t="shared" si="30"/>
        <v>0</v>
      </c>
      <c r="P2227" s="96" t="str">
        <f>[9]Mides!R2218</f>
        <v>Guatemala</v>
      </c>
      <c r="Q2227" s="96" t="str">
        <f>[9]Mides!S2218</f>
        <v>Guatemala</v>
      </c>
    </row>
    <row r="2228" spans="2:17" ht="15" thickBot="1" x14ac:dyDescent="0.35">
      <c r="B2228" s="92" t="str">
        <f>[9]Mides!E2219</f>
        <v>Kevin</v>
      </c>
      <c r="C2228" s="93" t="str">
        <f>[9]Mides!D2219</f>
        <v>González</v>
      </c>
      <c r="D2228" s="94" t="str">
        <f>IF([9]Mides!F2219=1,"X"," ")</f>
        <v xml:space="preserve"> </v>
      </c>
      <c r="E2228" s="94" t="str">
        <f>IF([9]Mides!F2219=2,"X"," ")</f>
        <v>X</v>
      </c>
      <c r="F2228" s="95">
        <f>[9]Mides!B2219</f>
        <v>3431793502213</v>
      </c>
      <c r="G2228" s="94" t="str">
        <f>IF(AND([9]Mides!H2219&gt;=1,[9]Mides!H2219&lt;=14),"X"," ")</f>
        <v xml:space="preserve"> </v>
      </c>
      <c r="H2228" s="94" t="str">
        <f>IF(AND([9]Mides!H2219&gt;=14,[9]Mides!H2219&lt;=30),"X"," ")</f>
        <v>X</v>
      </c>
      <c r="I2228" s="94" t="str">
        <f>IF(AND([9]Mides!H2219&gt;=31,[9]Mides!H2219&lt;=60),"X","  ")</f>
        <v xml:space="preserve">  </v>
      </c>
      <c r="J2228" s="94" t="str">
        <f>IF([9]Mides!H2219&gt;60,"X", "  ")</f>
        <v xml:space="preserve">  </v>
      </c>
      <c r="K2228" s="96">
        <f>[9]Mides!N2219</f>
        <v>0</v>
      </c>
      <c r="L2228" s="96">
        <f>[9]Mides!K2219</f>
        <v>0</v>
      </c>
      <c r="M2228" s="96">
        <f>[9]Mides!L2219</f>
        <v>0</v>
      </c>
      <c r="N2228" s="96" t="str">
        <f>[9]Mides!M2219</f>
        <v>X</v>
      </c>
      <c r="O2228" s="96">
        <f t="shared" si="30"/>
        <v>0</v>
      </c>
      <c r="P2228" s="96" t="str">
        <f>[9]Mides!R2219</f>
        <v>Guatemala</v>
      </c>
      <c r="Q2228" s="96" t="str">
        <f>[9]Mides!S2219</f>
        <v>Guatemala</v>
      </c>
    </row>
    <row r="2229" spans="2:17" ht="15" thickBot="1" x14ac:dyDescent="0.35">
      <c r="B2229" s="92" t="str">
        <f>[9]Mides!E2220</f>
        <v>Brandon</v>
      </c>
      <c r="C2229" s="93" t="str">
        <f>[9]Mides!D2220</f>
        <v>Velásquez</v>
      </c>
      <c r="D2229" s="94" t="str">
        <f>IF([9]Mides!F2220=1,"X"," ")</f>
        <v xml:space="preserve"> </v>
      </c>
      <c r="E2229" s="94" t="str">
        <f>IF([9]Mides!F2220=2,"X"," ")</f>
        <v>X</v>
      </c>
      <c r="F2229" s="95">
        <f>[9]Mides!B2220</f>
        <v>3618867720101</v>
      </c>
      <c r="G2229" s="94" t="str">
        <f>IF(AND([9]Mides!H2220&gt;=1,[9]Mides!H2220&lt;=14),"X"," ")</f>
        <v xml:space="preserve"> </v>
      </c>
      <c r="H2229" s="94" t="str">
        <f>IF(AND([9]Mides!H2220&gt;=14,[9]Mides!H2220&lt;=30),"X"," ")</f>
        <v>X</v>
      </c>
      <c r="I2229" s="94" t="str">
        <f>IF(AND([9]Mides!H2220&gt;=31,[9]Mides!H2220&lt;=60),"X","  ")</f>
        <v xml:space="preserve">  </v>
      </c>
      <c r="J2229" s="94" t="str">
        <f>IF([9]Mides!H2220&gt;60,"X", "  ")</f>
        <v xml:space="preserve">  </v>
      </c>
      <c r="K2229" s="96">
        <f>[9]Mides!N2220</f>
        <v>0</v>
      </c>
      <c r="L2229" s="96">
        <f>[9]Mides!K2220</f>
        <v>0</v>
      </c>
      <c r="M2229" s="96">
        <f>[9]Mides!L2220</f>
        <v>0</v>
      </c>
      <c r="N2229" s="96" t="str">
        <f>[9]Mides!M2220</f>
        <v>X</v>
      </c>
      <c r="O2229" s="96">
        <f t="shared" ref="O2229:O2292" si="31">SUM(K2229:N2229)</f>
        <v>0</v>
      </c>
      <c r="P2229" s="96" t="str">
        <f>[9]Mides!R2220</f>
        <v>Guatemala</v>
      </c>
      <c r="Q2229" s="96" t="str">
        <f>[9]Mides!S2220</f>
        <v>Guatemala</v>
      </c>
    </row>
    <row r="2230" spans="2:17" ht="15" thickBot="1" x14ac:dyDescent="0.35">
      <c r="B2230" s="92" t="str">
        <f>[9]Mides!E2221</f>
        <v>Kimberlly</v>
      </c>
      <c r="C2230" s="93" t="str">
        <f>[9]Mides!D2221</f>
        <v>Ordoñez</v>
      </c>
      <c r="D2230" s="94" t="str">
        <f>IF([9]Mides!F2221=1,"X"," ")</f>
        <v>X</v>
      </c>
      <c r="E2230" s="94" t="str">
        <f>IF([9]Mides!F2221=2,"X"," ")</f>
        <v xml:space="preserve"> </v>
      </c>
      <c r="F2230" s="95">
        <f>[9]Mides!B2221</f>
        <v>3031232490108</v>
      </c>
      <c r="G2230" s="94" t="str">
        <f>IF(AND([9]Mides!H2221&gt;=1,[9]Mides!H2221&lt;=14),"X"," ")</f>
        <v xml:space="preserve"> </v>
      </c>
      <c r="H2230" s="94" t="str">
        <f>IF(AND([9]Mides!H2221&gt;=14,[9]Mides!H2221&lt;=30),"X"," ")</f>
        <v>X</v>
      </c>
      <c r="I2230" s="94" t="str">
        <f>IF(AND([9]Mides!H2221&gt;=31,[9]Mides!H2221&lt;=60),"X","  ")</f>
        <v xml:space="preserve">  </v>
      </c>
      <c r="J2230" s="94" t="str">
        <f>IF([9]Mides!H2221&gt;60,"X", "  ")</f>
        <v xml:space="preserve">  </v>
      </c>
      <c r="K2230" s="96">
        <f>[9]Mides!N2221</f>
        <v>0</v>
      </c>
      <c r="L2230" s="96">
        <f>[9]Mides!K2221</f>
        <v>0</v>
      </c>
      <c r="M2230" s="96">
        <f>[9]Mides!L2221</f>
        <v>0</v>
      </c>
      <c r="N2230" s="96" t="str">
        <f>[9]Mides!M2221</f>
        <v>X</v>
      </c>
      <c r="O2230" s="96">
        <f t="shared" si="31"/>
        <v>0</v>
      </c>
      <c r="P2230" s="96" t="str">
        <f>[9]Mides!R2221</f>
        <v>Guatemala</v>
      </c>
      <c r="Q2230" s="96" t="str">
        <f>[9]Mides!S2221</f>
        <v>Guatemala</v>
      </c>
    </row>
    <row r="2231" spans="2:17" ht="15" thickBot="1" x14ac:dyDescent="0.35">
      <c r="B2231" s="92" t="str">
        <f>[9]Mides!E2222</f>
        <v>Byron</v>
      </c>
      <c r="C2231" s="93" t="str">
        <f>[9]Mides!D2222</f>
        <v>Abac</v>
      </c>
      <c r="D2231" s="94" t="str">
        <f>IF([9]Mides!F2222=1,"X"," ")</f>
        <v xml:space="preserve"> </v>
      </c>
      <c r="E2231" s="94" t="str">
        <f>IF([9]Mides!F2222=2,"X"," ")</f>
        <v>X</v>
      </c>
      <c r="F2231" s="95">
        <f>[9]Mides!B2222</f>
        <v>2295672150805</v>
      </c>
      <c r="G2231" s="94" t="str">
        <f>IF(AND([9]Mides!H2222&gt;=1,[9]Mides!H2222&lt;=14),"X"," ")</f>
        <v xml:space="preserve"> </v>
      </c>
      <c r="H2231" s="94" t="str">
        <f>IF(AND([9]Mides!H2222&gt;=14,[9]Mides!H2222&lt;=30),"X"," ")</f>
        <v>X</v>
      </c>
      <c r="I2231" s="94" t="str">
        <f>IF(AND([9]Mides!H2222&gt;=31,[9]Mides!H2222&lt;=60),"X","  ")</f>
        <v xml:space="preserve">  </v>
      </c>
      <c r="J2231" s="94" t="str">
        <f>IF([9]Mides!H2222&gt;60,"X", "  ")</f>
        <v xml:space="preserve">  </v>
      </c>
      <c r="K2231" s="96">
        <f>[9]Mides!N2222</f>
        <v>0</v>
      </c>
      <c r="L2231" s="96">
        <f>[9]Mides!K2222</f>
        <v>0</v>
      </c>
      <c r="M2231" s="96">
        <f>[9]Mides!L2222</f>
        <v>0</v>
      </c>
      <c r="N2231" s="96" t="str">
        <f>[9]Mides!M2222</f>
        <v>X</v>
      </c>
      <c r="O2231" s="96">
        <f t="shared" si="31"/>
        <v>0</v>
      </c>
      <c r="P2231" s="96" t="str">
        <f>[9]Mides!R2222</f>
        <v>Guatemala</v>
      </c>
      <c r="Q2231" s="96" t="str">
        <f>[9]Mides!S2222</f>
        <v>Guatemala</v>
      </c>
    </row>
    <row r="2232" spans="2:17" ht="15" thickBot="1" x14ac:dyDescent="0.35">
      <c r="B2232" s="92" t="str">
        <f>[9]Mides!E2223</f>
        <v>Wuendy</v>
      </c>
      <c r="C2232" s="93" t="str">
        <f>[9]Mides!D2223</f>
        <v>Mazariegos</v>
      </c>
      <c r="D2232" s="94" t="str">
        <f>IF([9]Mides!F2223=1,"X"," ")</f>
        <v>X</v>
      </c>
      <c r="E2232" s="94" t="str">
        <f>IF([9]Mides!F2223=2,"X"," ")</f>
        <v xml:space="preserve"> </v>
      </c>
      <c r="F2232" s="95">
        <f>[9]Mides!B2223</f>
        <v>2343948030101</v>
      </c>
      <c r="G2232" s="94" t="str">
        <f>IF(AND([9]Mides!H2223&gt;=1,[9]Mides!H2223&lt;=14),"X"," ")</f>
        <v xml:space="preserve"> </v>
      </c>
      <c r="H2232" s="94" t="str">
        <f>IF(AND([9]Mides!H2223&gt;=14,[9]Mides!H2223&lt;=30),"X"," ")</f>
        <v xml:space="preserve"> </v>
      </c>
      <c r="I2232" s="94" t="str">
        <f>IF(AND([9]Mides!H2223&gt;=31,[9]Mides!H2223&lt;=60),"X","  ")</f>
        <v>X</v>
      </c>
      <c r="J2232" s="94" t="str">
        <f>IF([9]Mides!H2223&gt;60,"X", "  ")</f>
        <v xml:space="preserve">  </v>
      </c>
      <c r="K2232" s="96">
        <f>[9]Mides!N2223</f>
        <v>0</v>
      </c>
      <c r="L2232" s="96">
        <f>[9]Mides!K2223</f>
        <v>0</v>
      </c>
      <c r="M2232" s="96">
        <f>[9]Mides!L2223</f>
        <v>0</v>
      </c>
      <c r="N2232" s="96" t="str">
        <f>[9]Mides!M2223</f>
        <v>X</v>
      </c>
      <c r="O2232" s="96">
        <f t="shared" si="31"/>
        <v>0</v>
      </c>
      <c r="P2232" s="96" t="str">
        <f>[9]Mides!R2223</f>
        <v>Guatemala</v>
      </c>
      <c r="Q2232" s="96" t="str">
        <f>[9]Mides!S2223</f>
        <v>Guatemala</v>
      </c>
    </row>
    <row r="2233" spans="2:17" ht="15" thickBot="1" x14ac:dyDescent="0.35">
      <c r="B2233" s="92" t="str">
        <f>[9]Mides!E2224</f>
        <v>Gustavo</v>
      </c>
      <c r="C2233" s="93" t="str">
        <f>[9]Mides!D2224</f>
        <v>Cruz</v>
      </c>
      <c r="D2233" s="94" t="str">
        <f>IF([9]Mides!F2224=1,"X"," ")</f>
        <v xml:space="preserve"> </v>
      </c>
      <c r="E2233" s="94" t="str">
        <f>IF([9]Mides!F2224=2,"X"," ")</f>
        <v>X</v>
      </c>
      <c r="F2233" s="95">
        <f>[9]Mides!B2224</f>
        <v>2999402330101</v>
      </c>
      <c r="G2233" s="94" t="str">
        <f>IF(AND([9]Mides!H2224&gt;=1,[9]Mides!H2224&lt;=14),"X"," ")</f>
        <v xml:space="preserve"> </v>
      </c>
      <c r="H2233" s="94" t="str">
        <f>IF(AND([9]Mides!H2224&gt;=14,[9]Mides!H2224&lt;=30),"X"," ")</f>
        <v>X</v>
      </c>
      <c r="I2233" s="94" t="str">
        <f>IF(AND([9]Mides!H2224&gt;=31,[9]Mides!H2224&lt;=60),"X","  ")</f>
        <v xml:space="preserve">  </v>
      </c>
      <c r="J2233" s="94" t="str">
        <f>IF([9]Mides!H2224&gt;60,"X", "  ")</f>
        <v xml:space="preserve">  </v>
      </c>
      <c r="K2233" s="96">
        <f>[9]Mides!N2224</f>
        <v>0</v>
      </c>
      <c r="L2233" s="96">
        <f>[9]Mides!K2224</f>
        <v>0</v>
      </c>
      <c r="M2233" s="96">
        <f>[9]Mides!L2224</f>
        <v>0</v>
      </c>
      <c r="N2233" s="96" t="str">
        <f>[9]Mides!M2224</f>
        <v>X</v>
      </c>
      <c r="O2233" s="96">
        <f t="shared" si="31"/>
        <v>0</v>
      </c>
      <c r="P2233" s="96" t="str">
        <f>[9]Mides!R2224</f>
        <v>Guatemala</v>
      </c>
      <c r="Q2233" s="96" t="str">
        <f>[9]Mides!S2224</f>
        <v>Guatemala</v>
      </c>
    </row>
    <row r="2234" spans="2:17" ht="15" thickBot="1" x14ac:dyDescent="0.35">
      <c r="B2234" s="92" t="str">
        <f>[9]Mides!E2225</f>
        <v>Gerson</v>
      </c>
      <c r="C2234" s="93" t="str">
        <f>[9]Mides!D2225</f>
        <v>Ajanel</v>
      </c>
      <c r="D2234" s="94" t="str">
        <f>IF([9]Mides!F2225=1,"X"," ")</f>
        <v xml:space="preserve"> </v>
      </c>
      <c r="E2234" s="94" t="str">
        <f>IF([9]Mides!F2225=2,"X"," ")</f>
        <v>X</v>
      </c>
      <c r="F2234" s="95">
        <f>[9]Mides!B2225</f>
        <v>3090033500805</v>
      </c>
      <c r="G2234" s="94" t="str">
        <f>IF(AND([9]Mides!H2225&gt;=1,[9]Mides!H2225&lt;=14),"X"," ")</f>
        <v xml:space="preserve"> </v>
      </c>
      <c r="H2234" s="94" t="str">
        <f>IF(AND([9]Mides!H2225&gt;=14,[9]Mides!H2225&lt;=30),"X"," ")</f>
        <v>X</v>
      </c>
      <c r="I2234" s="94" t="str">
        <f>IF(AND([9]Mides!H2225&gt;=31,[9]Mides!H2225&lt;=60),"X","  ")</f>
        <v xml:space="preserve">  </v>
      </c>
      <c r="J2234" s="94" t="str">
        <f>IF([9]Mides!H2225&gt;60,"X", "  ")</f>
        <v xml:space="preserve">  </v>
      </c>
      <c r="K2234" s="96">
        <f>[9]Mides!N2225</f>
        <v>0</v>
      </c>
      <c r="L2234" s="96">
        <f>[9]Mides!K2225</f>
        <v>0</v>
      </c>
      <c r="M2234" s="96">
        <f>[9]Mides!L2225</f>
        <v>0</v>
      </c>
      <c r="N2234" s="96" t="str">
        <f>[9]Mides!M2225</f>
        <v>X</v>
      </c>
      <c r="O2234" s="96">
        <f t="shared" si="31"/>
        <v>0</v>
      </c>
      <c r="P2234" s="96" t="str">
        <f>[9]Mides!R2225</f>
        <v>Guatemala</v>
      </c>
      <c r="Q2234" s="96" t="str">
        <f>[9]Mides!S2225</f>
        <v>Guatemala</v>
      </c>
    </row>
    <row r="2235" spans="2:17" ht="15" thickBot="1" x14ac:dyDescent="0.35">
      <c r="B2235" s="92" t="str">
        <f>[9]Mides!E2226</f>
        <v>José</v>
      </c>
      <c r="C2235" s="93" t="str">
        <f>[9]Mides!D2226</f>
        <v>Garcia</v>
      </c>
      <c r="D2235" s="94" t="str">
        <f>IF([9]Mides!F2226=1,"X"," ")</f>
        <v xml:space="preserve"> </v>
      </c>
      <c r="E2235" s="94" t="str">
        <f>IF([9]Mides!F2226=2,"X"," ")</f>
        <v>X</v>
      </c>
      <c r="F2235" s="95">
        <f>[9]Mides!B2226</f>
        <v>2027610370101</v>
      </c>
      <c r="G2235" s="94" t="str">
        <f>IF(AND([9]Mides!H2226&gt;=1,[9]Mides!H2226&lt;=14),"X"," ")</f>
        <v>X</v>
      </c>
      <c r="H2235" s="94" t="str">
        <f>IF(AND([9]Mides!H2226&gt;=14,[9]Mides!H2226&lt;=30),"X"," ")</f>
        <v xml:space="preserve"> </v>
      </c>
      <c r="I2235" s="94" t="str">
        <f>IF(AND([9]Mides!H2226&gt;=31,[9]Mides!H2226&lt;=60),"X","  ")</f>
        <v xml:space="preserve">  </v>
      </c>
      <c r="J2235" s="94" t="str">
        <f>IF([9]Mides!H2226&gt;60,"X", "  ")</f>
        <v xml:space="preserve">  </v>
      </c>
      <c r="K2235" s="96">
        <f>[9]Mides!N2226</f>
        <v>0</v>
      </c>
      <c r="L2235" s="96">
        <f>[9]Mides!K2226</f>
        <v>0</v>
      </c>
      <c r="M2235" s="96">
        <f>[9]Mides!L2226</f>
        <v>0</v>
      </c>
      <c r="N2235" s="96" t="str">
        <f>[9]Mides!M2226</f>
        <v>X</v>
      </c>
      <c r="O2235" s="96">
        <f t="shared" si="31"/>
        <v>0</v>
      </c>
      <c r="P2235" s="96" t="str">
        <f>[9]Mides!R2226</f>
        <v>Guatemala</v>
      </c>
      <c r="Q2235" s="96" t="str">
        <f>[9]Mides!S2226</f>
        <v>Guatemala</v>
      </c>
    </row>
    <row r="2236" spans="2:17" ht="15" thickBot="1" x14ac:dyDescent="0.35">
      <c r="B2236" s="92" t="str">
        <f>[9]Mides!E2227</f>
        <v>José</v>
      </c>
      <c r="C2236" s="93" t="str">
        <f>[9]Mides!D2227</f>
        <v>Ruano</v>
      </c>
      <c r="D2236" s="94" t="str">
        <f>IF([9]Mides!F2227=1,"X"," ")</f>
        <v xml:space="preserve"> </v>
      </c>
      <c r="E2236" s="94" t="str">
        <f>IF([9]Mides!F2227=2,"X"," ")</f>
        <v>X</v>
      </c>
      <c r="F2236" s="95">
        <f>[9]Mides!B2227</f>
        <v>2018160910101</v>
      </c>
      <c r="G2236" s="94" t="str">
        <f>IF(AND([9]Mides!H2227&gt;=1,[9]Mides!H2227&lt;=14),"X"," ")</f>
        <v>X</v>
      </c>
      <c r="H2236" s="94" t="str">
        <f>IF(AND([9]Mides!H2227&gt;=14,[9]Mides!H2227&lt;=30),"X"," ")</f>
        <v xml:space="preserve"> </v>
      </c>
      <c r="I2236" s="94" t="str">
        <f>IF(AND([9]Mides!H2227&gt;=31,[9]Mides!H2227&lt;=60),"X","  ")</f>
        <v xml:space="preserve">  </v>
      </c>
      <c r="J2236" s="94" t="str">
        <f>IF([9]Mides!H2227&gt;60,"X", "  ")</f>
        <v xml:space="preserve">  </v>
      </c>
      <c r="K2236" s="96">
        <f>[9]Mides!N2227</f>
        <v>0</v>
      </c>
      <c r="L2236" s="96">
        <f>[9]Mides!K2227</f>
        <v>0</v>
      </c>
      <c r="M2236" s="96">
        <f>[9]Mides!L2227</f>
        <v>0</v>
      </c>
      <c r="N2236" s="96" t="str">
        <f>[9]Mides!M2227</f>
        <v>X</v>
      </c>
      <c r="O2236" s="96">
        <f t="shared" si="31"/>
        <v>0</v>
      </c>
      <c r="P2236" s="96" t="str">
        <f>[9]Mides!R2227</f>
        <v>Guatemala</v>
      </c>
      <c r="Q2236" s="96" t="str">
        <f>[9]Mides!S2227</f>
        <v>Guatemala</v>
      </c>
    </row>
    <row r="2237" spans="2:17" ht="15" thickBot="1" x14ac:dyDescent="0.35">
      <c r="B2237" s="92" t="str">
        <f>[9]Mides!E2228</f>
        <v>Angel</v>
      </c>
      <c r="C2237" s="93" t="str">
        <f>[9]Mides!D2228</f>
        <v>Ortíz</v>
      </c>
      <c r="D2237" s="94" t="str">
        <f>IF([9]Mides!F2228=1,"X"," ")</f>
        <v xml:space="preserve"> </v>
      </c>
      <c r="E2237" s="94" t="str">
        <f>IF([9]Mides!F2228=2,"X"," ")</f>
        <v>X</v>
      </c>
      <c r="F2237" s="95">
        <f>[9]Mides!B2228</f>
        <v>3389073272101</v>
      </c>
      <c r="G2237" s="94" t="str">
        <f>IF(AND([9]Mides!H2228&gt;=1,[9]Mides!H2228&lt;=14),"X"," ")</f>
        <v>X</v>
      </c>
      <c r="H2237" s="94" t="str">
        <f>IF(AND([9]Mides!H2228&gt;=14,[9]Mides!H2228&lt;=30),"X"," ")</f>
        <v xml:space="preserve"> </v>
      </c>
      <c r="I2237" s="94" t="str">
        <f>IF(AND([9]Mides!H2228&gt;=31,[9]Mides!H2228&lt;=60),"X","  ")</f>
        <v xml:space="preserve">  </v>
      </c>
      <c r="J2237" s="94" t="str">
        <f>IF([9]Mides!H2228&gt;60,"X", "  ")</f>
        <v xml:space="preserve">  </v>
      </c>
      <c r="K2237" s="96">
        <f>[9]Mides!N2228</f>
        <v>0</v>
      </c>
      <c r="L2237" s="96">
        <f>[9]Mides!K2228</f>
        <v>0</v>
      </c>
      <c r="M2237" s="96">
        <f>[9]Mides!L2228</f>
        <v>0</v>
      </c>
      <c r="N2237" s="96" t="str">
        <f>[9]Mides!M2228</f>
        <v>X</v>
      </c>
      <c r="O2237" s="96">
        <f t="shared" si="31"/>
        <v>0</v>
      </c>
      <c r="P2237" s="96" t="str">
        <f>[9]Mides!R2228</f>
        <v>Guatemala</v>
      </c>
      <c r="Q2237" s="96" t="str">
        <f>[9]Mides!S2228</f>
        <v>Guatemala</v>
      </c>
    </row>
    <row r="2238" spans="2:17" ht="15" thickBot="1" x14ac:dyDescent="0.35">
      <c r="B2238" s="92" t="str">
        <f>[9]Mides!E2229</f>
        <v>Hugo</v>
      </c>
      <c r="C2238" s="93" t="str">
        <f>[9]Mides!D2229</f>
        <v>Lemus</v>
      </c>
      <c r="D2238" s="94" t="str">
        <f>IF([9]Mides!F2229=1,"X"," ")</f>
        <v xml:space="preserve"> </v>
      </c>
      <c r="E2238" s="94" t="str">
        <f>IF([9]Mides!F2229=2,"X"," ")</f>
        <v>X</v>
      </c>
      <c r="F2238" s="95">
        <f>[9]Mides!B2229</f>
        <v>0</v>
      </c>
      <c r="G2238" s="94" t="str">
        <f>IF(AND([9]Mides!H2229&gt;=1,[9]Mides!H2229&lt;=14),"X"," ")</f>
        <v>X</v>
      </c>
      <c r="H2238" s="94" t="str">
        <f>IF(AND([9]Mides!H2229&gt;=14,[9]Mides!H2229&lt;=30),"X"," ")</f>
        <v xml:space="preserve"> </v>
      </c>
      <c r="I2238" s="94" t="str">
        <f>IF(AND([9]Mides!H2229&gt;=31,[9]Mides!H2229&lt;=60),"X","  ")</f>
        <v xml:space="preserve">  </v>
      </c>
      <c r="J2238" s="94" t="str">
        <f>IF([9]Mides!H2229&gt;60,"X", "  ")</f>
        <v xml:space="preserve">  </v>
      </c>
      <c r="K2238" s="96">
        <f>[9]Mides!N2229</f>
        <v>0</v>
      </c>
      <c r="L2238" s="96">
        <f>[9]Mides!K2229</f>
        <v>0</v>
      </c>
      <c r="M2238" s="96">
        <f>[9]Mides!L2229</f>
        <v>0</v>
      </c>
      <c r="N2238" s="96" t="str">
        <f>[9]Mides!M2229</f>
        <v>X</v>
      </c>
      <c r="O2238" s="96">
        <f t="shared" si="31"/>
        <v>0</v>
      </c>
      <c r="P2238" s="96" t="str">
        <f>[9]Mides!R2229</f>
        <v>Guatemala</v>
      </c>
      <c r="Q2238" s="96" t="str">
        <f>[9]Mides!S2229</f>
        <v>Guatemala</v>
      </c>
    </row>
    <row r="2239" spans="2:17" ht="15" thickBot="1" x14ac:dyDescent="0.35">
      <c r="B2239" s="92" t="str">
        <f>[9]Mides!E2230</f>
        <v xml:space="preserve">Otto </v>
      </c>
      <c r="C2239" s="93" t="str">
        <f>[9]Mides!D2230</f>
        <v>Chinchilla</v>
      </c>
      <c r="D2239" s="94" t="str">
        <f>IF([9]Mides!F2230=1,"X"," ")</f>
        <v xml:space="preserve"> </v>
      </c>
      <c r="E2239" s="94" t="str">
        <f>IF([9]Mides!F2230=2,"X"," ")</f>
        <v>X</v>
      </c>
      <c r="F2239" s="95">
        <f>[9]Mides!B2230</f>
        <v>2151219450101</v>
      </c>
      <c r="G2239" s="94" t="str">
        <f>IF(AND([9]Mides!H2230&gt;=1,[9]Mides!H2230&lt;=14),"X"," ")</f>
        <v>X</v>
      </c>
      <c r="H2239" s="94" t="str">
        <f>IF(AND([9]Mides!H2230&gt;=14,[9]Mides!H2230&lt;=30),"X"," ")</f>
        <v xml:space="preserve"> </v>
      </c>
      <c r="I2239" s="94" t="str">
        <f>IF(AND([9]Mides!H2230&gt;=31,[9]Mides!H2230&lt;=60),"X","  ")</f>
        <v xml:space="preserve">  </v>
      </c>
      <c r="J2239" s="94" t="str">
        <f>IF([9]Mides!H2230&gt;60,"X", "  ")</f>
        <v xml:space="preserve">  </v>
      </c>
      <c r="K2239" s="96">
        <f>[9]Mides!N2230</f>
        <v>0</v>
      </c>
      <c r="L2239" s="96">
        <f>[9]Mides!K2230</f>
        <v>0</v>
      </c>
      <c r="M2239" s="96">
        <f>[9]Mides!L2230</f>
        <v>0</v>
      </c>
      <c r="N2239" s="96" t="str">
        <f>[9]Mides!M2230</f>
        <v>X</v>
      </c>
      <c r="O2239" s="96">
        <f t="shared" si="31"/>
        <v>0</v>
      </c>
      <c r="P2239" s="96" t="str">
        <f>[9]Mides!R2230</f>
        <v>Guatemala</v>
      </c>
      <c r="Q2239" s="96" t="str">
        <f>[9]Mides!S2230</f>
        <v>Guatemala</v>
      </c>
    </row>
    <row r="2240" spans="2:17" ht="15" thickBot="1" x14ac:dyDescent="0.35">
      <c r="B2240" s="92" t="str">
        <f>[9]Mides!E2231</f>
        <v>Camila</v>
      </c>
      <c r="C2240" s="93" t="str">
        <f>[9]Mides!D2231</f>
        <v>Chinchilla</v>
      </c>
      <c r="D2240" s="94" t="str">
        <f>IF([9]Mides!F2231=1,"X"," ")</f>
        <v>X</v>
      </c>
      <c r="E2240" s="94" t="str">
        <f>IF([9]Mides!F2231=2,"X"," ")</f>
        <v xml:space="preserve"> </v>
      </c>
      <c r="F2240" s="95">
        <f>[9]Mides!B2231</f>
        <v>2016499690101</v>
      </c>
      <c r="G2240" s="94" t="str">
        <f>IF(AND([9]Mides!H2231&gt;=1,[9]Mides!H2231&lt;=14),"X"," ")</f>
        <v>X</v>
      </c>
      <c r="H2240" s="94" t="str">
        <f>IF(AND([9]Mides!H2231&gt;=14,[9]Mides!H2231&lt;=30),"X"," ")</f>
        <v xml:space="preserve"> </v>
      </c>
      <c r="I2240" s="94" t="str">
        <f>IF(AND([9]Mides!H2231&gt;=31,[9]Mides!H2231&lt;=60),"X","  ")</f>
        <v xml:space="preserve">  </v>
      </c>
      <c r="J2240" s="94" t="str">
        <f>IF([9]Mides!H2231&gt;60,"X", "  ")</f>
        <v xml:space="preserve">  </v>
      </c>
      <c r="K2240" s="96">
        <f>[9]Mides!N2231</f>
        <v>0</v>
      </c>
      <c r="L2240" s="96">
        <f>[9]Mides!K2231</f>
        <v>0</v>
      </c>
      <c r="M2240" s="96">
        <f>[9]Mides!L2231</f>
        <v>0</v>
      </c>
      <c r="N2240" s="96" t="str">
        <f>[9]Mides!M2231</f>
        <v>X</v>
      </c>
      <c r="O2240" s="96">
        <f t="shared" si="31"/>
        <v>0</v>
      </c>
      <c r="P2240" s="96" t="str">
        <f>[9]Mides!R2231</f>
        <v>Guatemala</v>
      </c>
      <c r="Q2240" s="96" t="str">
        <f>[9]Mides!S2231</f>
        <v>Guatemala</v>
      </c>
    </row>
    <row r="2241" spans="2:17" ht="15" thickBot="1" x14ac:dyDescent="0.35">
      <c r="B2241" s="92" t="str">
        <f>[9]Mides!E2232</f>
        <v>Nataly</v>
      </c>
      <c r="C2241" s="93" t="str">
        <f>[9]Mides!D2232</f>
        <v>Ordoñez</v>
      </c>
      <c r="D2241" s="94" t="str">
        <f>IF([9]Mides!F2232=1,"X"," ")</f>
        <v>X</v>
      </c>
      <c r="E2241" s="94" t="str">
        <f>IF([9]Mides!F2232=2,"X"," ")</f>
        <v xml:space="preserve"> </v>
      </c>
      <c r="F2241" s="95">
        <f>[9]Mides!B2232</f>
        <v>2345218130101</v>
      </c>
      <c r="G2241" s="94" t="str">
        <f>IF(AND([9]Mides!H2232&gt;=1,[9]Mides!H2232&lt;=14),"X"," ")</f>
        <v>X</v>
      </c>
      <c r="H2241" s="94" t="str">
        <f>IF(AND([9]Mides!H2232&gt;=14,[9]Mides!H2232&lt;=30),"X"," ")</f>
        <v xml:space="preserve"> </v>
      </c>
      <c r="I2241" s="94" t="str">
        <f>IF(AND([9]Mides!H2232&gt;=31,[9]Mides!H2232&lt;=60),"X","  ")</f>
        <v xml:space="preserve">  </v>
      </c>
      <c r="J2241" s="94" t="str">
        <f>IF([9]Mides!H2232&gt;60,"X", "  ")</f>
        <v xml:space="preserve">  </v>
      </c>
      <c r="K2241" s="96">
        <f>[9]Mides!N2232</f>
        <v>0</v>
      </c>
      <c r="L2241" s="96">
        <f>[9]Mides!K2232</f>
        <v>0</v>
      </c>
      <c r="M2241" s="96">
        <f>[9]Mides!L2232</f>
        <v>0</v>
      </c>
      <c r="N2241" s="96" t="str">
        <f>[9]Mides!M2232</f>
        <v>X</v>
      </c>
      <c r="O2241" s="96">
        <f t="shared" si="31"/>
        <v>0</v>
      </c>
      <c r="P2241" s="96" t="str">
        <f>[9]Mides!R2232</f>
        <v>Guatemala</v>
      </c>
      <c r="Q2241" s="96" t="str">
        <f>[9]Mides!S2232</f>
        <v>Guatemala</v>
      </c>
    </row>
    <row r="2242" spans="2:17" ht="15" thickBot="1" x14ac:dyDescent="0.35">
      <c r="B2242" s="92" t="str">
        <f>[9]Mides!E2233</f>
        <v>Victor</v>
      </c>
      <c r="C2242" s="93" t="str">
        <f>[9]Mides!D2233</f>
        <v>Guamuch</v>
      </c>
      <c r="D2242" s="94" t="str">
        <f>IF([9]Mides!F2233=1,"X"," ")</f>
        <v xml:space="preserve"> </v>
      </c>
      <c r="E2242" s="94" t="str">
        <f>IF([9]Mides!F2233=2,"X"," ")</f>
        <v>X</v>
      </c>
      <c r="F2242" s="95">
        <f>[9]Mides!B2233</f>
        <v>3033324170108</v>
      </c>
      <c r="G2242" s="94" t="str">
        <f>IF(AND([9]Mides!H2233&gt;=1,[9]Mides!H2233&lt;=14),"X"," ")</f>
        <v>X</v>
      </c>
      <c r="H2242" s="94" t="str">
        <f>IF(AND([9]Mides!H2233&gt;=14,[9]Mides!H2233&lt;=30),"X"," ")</f>
        <v xml:space="preserve"> </v>
      </c>
      <c r="I2242" s="94" t="str">
        <f>IF(AND([9]Mides!H2233&gt;=31,[9]Mides!H2233&lt;=60),"X","  ")</f>
        <v xml:space="preserve">  </v>
      </c>
      <c r="J2242" s="94" t="str">
        <f>IF([9]Mides!H2233&gt;60,"X", "  ")</f>
        <v xml:space="preserve">  </v>
      </c>
      <c r="K2242" s="96">
        <f>[9]Mides!N2233</f>
        <v>0</v>
      </c>
      <c r="L2242" s="96">
        <f>[9]Mides!K2233</f>
        <v>0</v>
      </c>
      <c r="M2242" s="96">
        <f>[9]Mides!L2233</f>
        <v>0</v>
      </c>
      <c r="N2242" s="96" t="str">
        <f>[9]Mides!M2233</f>
        <v>X</v>
      </c>
      <c r="O2242" s="96">
        <f t="shared" si="31"/>
        <v>0</v>
      </c>
      <c r="P2242" s="96" t="str">
        <f>[9]Mides!R2233</f>
        <v>Guatemala</v>
      </c>
      <c r="Q2242" s="96" t="str">
        <f>[9]Mides!S2233</f>
        <v>Guatemala</v>
      </c>
    </row>
    <row r="2243" spans="2:17" ht="15" thickBot="1" x14ac:dyDescent="0.35">
      <c r="B2243" s="92" t="str">
        <f>[9]Mides!E2234</f>
        <v>Pedro</v>
      </c>
      <c r="C2243" s="93" t="str">
        <f>[9]Mides!D2234</f>
        <v>Guamuch</v>
      </c>
      <c r="D2243" s="94" t="str">
        <f>IF([9]Mides!F2234=1,"X"," ")</f>
        <v xml:space="preserve"> </v>
      </c>
      <c r="E2243" s="94" t="str">
        <f>IF([9]Mides!F2234=2,"X"," ")</f>
        <v>X</v>
      </c>
      <c r="F2243" s="95">
        <f>[9]Mides!B2234</f>
        <v>2313995370101</v>
      </c>
      <c r="G2243" s="94" t="str">
        <f>IF(AND([9]Mides!H2234&gt;=1,[9]Mides!H2234&lt;=14),"X"," ")</f>
        <v>X</v>
      </c>
      <c r="H2243" s="94" t="str">
        <f>IF(AND([9]Mides!H2234&gt;=14,[9]Mides!H2234&lt;=30),"X"," ")</f>
        <v xml:space="preserve"> </v>
      </c>
      <c r="I2243" s="94" t="str">
        <f>IF(AND([9]Mides!H2234&gt;=31,[9]Mides!H2234&lt;=60),"X","  ")</f>
        <v xml:space="preserve">  </v>
      </c>
      <c r="J2243" s="94" t="str">
        <f>IF([9]Mides!H2234&gt;60,"X", "  ")</f>
        <v xml:space="preserve">  </v>
      </c>
      <c r="K2243" s="96">
        <f>[9]Mides!N2234</f>
        <v>0</v>
      </c>
      <c r="L2243" s="96">
        <f>[9]Mides!K2234</f>
        <v>0</v>
      </c>
      <c r="M2243" s="96">
        <f>[9]Mides!L2234</f>
        <v>0</v>
      </c>
      <c r="N2243" s="96" t="str">
        <f>[9]Mides!M2234</f>
        <v>X</v>
      </c>
      <c r="O2243" s="96">
        <f t="shared" si="31"/>
        <v>0</v>
      </c>
      <c r="P2243" s="96" t="str">
        <f>[9]Mides!R2234</f>
        <v>Guatemala</v>
      </c>
      <c r="Q2243" s="96" t="str">
        <f>[9]Mides!S2234</f>
        <v>Guatemala</v>
      </c>
    </row>
    <row r="2244" spans="2:17" ht="15" thickBot="1" x14ac:dyDescent="0.35">
      <c r="B2244" s="92" t="str">
        <f>[9]Mides!E2235</f>
        <v>Síon</v>
      </c>
      <c r="C2244" s="93" t="str">
        <f>[9]Mides!D2235</f>
        <v>Guamuch</v>
      </c>
      <c r="D2244" s="94" t="str">
        <f>IF([9]Mides!F2235=1,"X"," ")</f>
        <v xml:space="preserve"> </v>
      </c>
      <c r="E2244" s="94" t="str">
        <f>IF([9]Mides!F2235=2,"X"," ")</f>
        <v>X</v>
      </c>
      <c r="F2244" s="95">
        <f>[9]Mides!B2235</f>
        <v>0</v>
      </c>
      <c r="G2244" s="94" t="str">
        <f>IF(AND([9]Mides!H2235&gt;=1,[9]Mides!H2235&lt;=14),"X"," ")</f>
        <v>X</v>
      </c>
      <c r="H2244" s="94" t="str">
        <f>IF(AND([9]Mides!H2235&gt;=14,[9]Mides!H2235&lt;=30),"X"," ")</f>
        <v xml:space="preserve"> </v>
      </c>
      <c r="I2244" s="94" t="str">
        <f>IF(AND([9]Mides!H2235&gt;=31,[9]Mides!H2235&lt;=60),"X","  ")</f>
        <v xml:space="preserve">  </v>
      </c>
      <c r="J2244" s="94" t="str">
        <f>IF([9]Mides!H2235&gt;60,"X", "  ")</f>
        <v xml:space="preserve">  </v>
      </c>
      <c r="K2244" s="96">
        <f>[9]Mides!N2235</f>
        <v>0</v>
      </c>
      <c r="L2244" s="96">
        <f>[9]Mides!K2235</f>
        <v>0</v>
      </c>
      <c r="M2244" s="96">
        <f>[9]Mides!L2235</f>
        <v>0</v>
      </c>
      <c r="N2244" s="96" t="str">
        <f>[9]Mides!M2235</f>
        <v>X</v>
      </c>
      <c r="O2244" s="96">
        <f t="shared" si="31"/>
        <v>0</v>
      </c>
      <c r="P2244" s="96" t="str">
        <f>[9]Mides!R2235</f>
        <v>Guatemala</v>
      </c>
      <c r="Q2244" s="96" t="str">
        <f>[9]Mides!S2235</f>
        <v>Guatemala</v>
      </c>
    </row>
    <row r="2245" spans="2:17" ht="15" thickBot="1" x14ac:dyDescent="0.35">
      <c r="B2245" s="92" t="str">
        <f>[9]Mides!E2236</f>
        <v>Carlos</v>
      </c>
      <c r="C2245" s="93" t="str">
        <f>[9]Mides!D2236</f>
        <v>Juárez</v>
      </c>
      <c r="D2245" s="94" t="str">
        <f>IF([9]Mides!F2236=1,"X"," ")</f>
        <v xml:space="preserve"> </v>
      </c>
      <c r="E2245" s="94" t="str">
        <f>IF([9]Mides!F2236=2,"X"," ")</f>
        <v>X</v>
      </c>
      <c r="F2245" s="95">
        <f>[9]Mides!B2236</f>
        <v>0</v>
      </c>
      <c r="G2245" s="94" t="str">
        <f>IF(AND([9]Mides!H2236&gt;=1,[9]Mides!H2236&lt;=14),"X"," ")</f>
        <v>X</v>
      </c>
      <c r="H2245" s="94" t="str">
        <f>IF(AND([9]Mides!H2236&gt;=14,[9]Mides!H2236&lt;=30),"X"," ")</f>
        <v xml:space="preserve"> </v>
      </c>
      <c r="I2245" s="94" t="str">
        <f>IF(AND([9]Mides!H2236&gt;=31,[9]Mides!H2236&lt;=60),"X","  ")</f>
        <v xml:space="preserve">  </v>
      </c>
      <c r="J2245" s="94" t="str">
        <f>IF([9]Mides!H2236&gt;60,"X", "  ")</f>
        <v xml:space="preserve">  </v>
      </c>
      <c r="K2245" s="96">
        <f>[9]Mides!N2236</f>
        <v>0</v>
      </c>
      <c r="L2245" s="96">
        <f>[9]Mides!K2236</f>
        <v>0</v>
      </c>
      <c r="M2245" s="96">
        <f>[9]Mides!L2236</f>
        <v>0</v>
      </c>
      <c r="N2245" s="96" t="str">
        <f>[9]Mides!M2236</f>
        <v>X</v>
      </c>
      <c r="O2245" s="96">
        <f t="shared" si="31"/>
        <v>0</v>
      </c>
      <c r="P2245" s="96" t="str">
        <f>[9]Mides!R2236</f>
        <v>Guatemala</v>
      </c>
      <c r="Q2245" s="96" t="str">
        <f>[9]Mides!S2236</f>
        <v>Guatemala</v>
      </c>
    </row>
    <row r="2246" spans="2:17" ht="15" thickBot="1" x14ac:dyDescent="0.35">
      <c r="B2246" s="92" t="str">
        <f>[9]Mides!E2237</f>
        <v>María</v>
      </c>
      <c r="C2246" s="93" t="str">
        <f>[9]Mides!D2237</f>
        <v>Juárez</v>
      </c>
      <c r="D2246" s="94" t="str">
        <f>IF([9]Mides!F2237=1,"X"," ")</f>
        <v>X</v>
      </c>
      <c r="E2246" s="94" t="str">
        <f>IF([9]Mides!F2237=2,"X"," ")</f>
        <v xml:space="preserve"> </v>
      </c>
      <c r="F2246" s="95">
        <f>[9]Mides!B2237</f>
        <v>2052793330101</v>
      </c>
      <c r="G2246" s="94" t="str">
        <f>IF(AND([9]Mides!H2237&gt;=1,[9]Mides!H2237&lt;=14),"X"," ")</f>
        <v>X</v>
      </c>
      <c r="H2246" s="94" t="str">
        <f>IF(AND([9]Mides!H2237&gt;=14,[9]Mides!H2237&lt;=30),"X"," ")</f>
        <v xml:space="preserve"> </v>
      </c>
      <c r="I2246" s="94" t="str">
        <f>IF(AND([9]Mides!H2237&gt;=31,[9]Mides!H2237&lt;=60),"X","  ")</f>
        <v xml:space="preserve">  </v>
      </c>
      <c r="J2246" s="94" t="str">
        <f>IF([9]Mides!H2237&gt;60,"X", "  ")</f>
        <v xml:space="preserve">  </v>
      </c>
      <c r="K2246" s="96">
        <f>[9]Mides!N2237</f>
        <v>0</v>
      </c>
      <c r="L2246" s="96">
        <f>[9]Mides!K2237</f>
        <v>0</v>
      </c>
      <c r="M2246" s="96">
        <f>[9]Mides!L2237</f>
        <v>0</v>
      </c>
      <c r="N2246" s="96" t="str">
        <f>[9]Mides!M2237</f>
        <v>X</v>
      </c>
      <c r="O2246" s="96">
        <f t="shared" si="31"/>
        <v>0</v>
      </c>
      <c r="P2246" s="96" t="str">
        <f>[9]Mides!R2237</f>
        <v>Guatemala</v>
      </c>
      <c r="Q2246" s="96" t="str">
        <f>[9]Mides!S2237</f>
        <v>Guatemala</v>
      </c>
    </row>
    <row r="2247" spans="2:17" ht="15" thickBot="1" x14ac:dyDescent="0.35">
      <c r="B2247" s="92" t="str">
        <f>[9]Mides!E2238</f>
        <v>Jimena</v>
      </c>
      <c r="C2247" s="93" t="str">
        <f>[9]Mides!D2238</f>
        <v>Barrios</v>
      </c>
      <c r="D2247" s="94" t="str">
        <f>IF([9]Mides!F2238=1,"X"," ")</f>
        <v>X</v>
      </c>
      <c r="E2247" s="94" t="str">
        <f>IF([9]Mides!F2238=2,"X"," ")</f>
        <v xml:space="preserve"> </v>
      </c>
      <c r="F2247" s="95">
        <f>[9]Mides!B2238</f>
        <v>2009650690101</v>
      </c>
      <c r="G2247" s="94" t="str">
        <f>IF(AND([9]Mides!H2238&gt;=1,[9]Mides!H2238&lt;=14),"X"," ")</f>
        <v>X</v>
      </c>
      <c r="H2247" s="94" t="str">
        <f>IF(AND([9]Mides!H2238&gt;=14,[9]Mides!H2238&lt;=30),"X"," ")</f>
        <v xml:space="preserve"> </v>
      </c>
      <c r="I2247" s="94" t="str">
        <f>IF(AND([9]Mides!H2238&gt;=31,[9]Mides!H2238&lt;=60),"X","  ")</f>
        <v xml:space="preserve">  </v>
      </c>
      <c r="J2247" s="94" t="str">
        <f>IF([9]Mides!H2238&gt;60,"X", "  ")</f>
        <v xml:space="preserve">  </v>
      </c>
      <c r="K2247" s="96">
        <f>[9]Mides!N2238</f>
        <v>0</v>
      </c>
      <c r="L2247" s="96">
        <f>[9]Mides!K2238</f>
        <v>0</v>
      </c>
      <c r="M2247" s="96">
        <f>[9]Mides!L2238</f>
        <v>0</v>
      </c>
      <c r="N2247" s="96" t="str">
        <f>[9]Mides!M2238</f>
        <v>X</v>
      </c>
      <c r="O2247" s="96">
        <f t="shared" si="31"/>
        <v>0</v>
      </c>
      <c r="P2247" s="96" t="str">
        <f>[9]Mides!R2238</f>
        <v>Guatemala</v>
      </c>
      <c r="Q2247" s="96" t="str">
        <f>[9]Mides!S2238</f>
        <v>Guatemala</v>
      </c>
    </row>
    <row r="2248" spans="2:17" ht="15" thickBot="1" x14ac:dyDescent="0.35">
      <c r="B2248" s="92" t="str">
        <f>[9]Mides!E2239</f>
        <v>Mirsa</v>
      </c>
      <c r="C2248" s="93" t="str">
        <f>[9]Mides!D2239</f>
        <v>Fernández</v>
      </c>
      <c r="D2248" s="94" t="str">
        <f>IF([9]Mides!F2239=1,"X"," ")</f>
        <v>X</v>
      </c>
      <c r="E2248" s="94" t="str">
        <f>IF([9]Mides!F2239=2,"X"," ")</f>
        <v xml:space="preserve"> </v>
      </c>
      <c r="F2248" s="95">
        <f>[9]Mides!B2239</f>
        <v>2431569520101</v>
      </c>
      <c r="G2248" s="94" t="str">
        <f>IF(AND([9]Mides!H2239&gt;=1,[9]Mides!H2239&lt;=14),"X"," ")</f>
        <v>X</v>
      </c>
      <c r="H2248" s="94" t="str">
        <f>IF(AND([9]Mides!H2239&gt;=14,[9]Mides!H2239&lt;=30),"X"," ")</f>
        <v xml:space="preserve"> </v>
      </c>
      <c r="I2248" s="94" t="str">
        <f>IF(AND([9]Mides!H2239&gt;=31,[9]Mides!H2239&lt;=60),"X","  ")</f>
        <v xml:space="preserve">  </v>
      </c>
      <c r="J2248" s="94" t="str">
        <f>IF([9]Mides!H2239&gt;60,"X", "  ")</f>
        <v xml:space="preserve">  </v>
      </c>
      <c r="K2248" s="96">
        <f>[9]Mides!N2239</f>
        <v>0</v>
      </c>
      <c r="L2248" s="96">
        <f>[9]Mides!K2239</f>
        <v>0</v>
      </c>
      <c r="M2248" s="96">
        <f>[9]Mides!L2239</f>
        <v>0</v>
      </c>
      <c r="N2248" s="96" t="str">
        <f>[9]Mides!M2239</f>
        <v>X</v>
      </c>
      <c r="O2248" s="96">
        <f t="shared" si="31"/>
        <v>0</v>
      </c>
      <c r="P2248" s="96" t="str">
        <f>[9]Mides!R2239</f>
        <v>Guatemala</v>
      </c>
      <c r="Q2248" s="96" t="str">
        <f>[9]Mides!S2239</f>
        <v>Guatemala</v>
      </c>
    </row>
    <row r="2249" spans="2:17" ht="15" thickBot="1" x14ac:dyDescent="0.35">
      <c r="B2249" s="92" t="str">
        <f>[9]Mides!E2240</f>
        <v>Ethan</v>
      </c>
      <c r="C2249" s="93" t="str">
        <f>[9]Mides!D2240</f>
        <v>López</v>
      </c>
      <c r="D2249" s="94" t="str">
        <f>IF([9]Mides!F2240=1,"X"," ")</f>
        <v xml:space="preserve"> </v>
      </c>
      <c r="E2249" s="94" t="str">
        <f>IF([9]Mides!F2240=2,"X"," ")</f>
        <v>X</v>
      </c>
      <c r="F2249" s="95">
        <f>[9]Mides!B2240</f>
        <v>2046118730101</v>
      </c>
      <c r="G2249" s="94" t="str">
        <f>IF(AND([9]Mides!H2240&gt;=1,[9]Mides!H2240&lt;=14),"X"," ")</f>
        <v>X</v>
      </c>
      <c r="H2249" s="94" t="str">
        <f>IF(AND([9]Mides!H2240&gt;=14,[9]Mides!H2240&lt;=30),"X"," ")</f>
        <v xml:space="preserve"> </v>
      </c>
      <c r="I2249" s="94" t="str">
        <f>IF(AND([9]Mides!H2240&gt;=31,[9]Mides!H2240&lt;=60),"X","  ")</f>
        <v xml:space="preserve">  </v>
      </c>
      <c r="J2249" s="94" t="str">
        <f>IF([9]Mides!H2240&gt;60,"X", "  ")</f>
        <v xml:space="preserve">  </v>
      </c>
      <c r="K2249" s="96">
        <f>[9]Mides!N2240</f>
        <v>0</v>
      </c>
      <c r="L2249" s="96">
        <f>[9]Mides!K2240</f>
        <v>0</v>
      </c>
      <c r="M2249" s="96">
        <f>[9]Mides!L2240</f>
        <v>0</v>
      </c>
      <c r="N2249" s="96" t="str">
        <f>[9]Mides!M2240</f>
        <v>X</v>
      </c>
      <c r="O2249" s="96">
        <f t="shared" si="31"/>
        <v>0</v>
      </c>
      <c r="P2249" s="96" t="str">
        <f>[9]Mides!R2240</f>
        <v>Guatemala</v>
      </c>
      <c r="Q2249" s="96" t="str">
        <f>[9]Mides!S2240</f>
        <v>Guatemala</v>
      </c>
    </row>
    <row r="2250" spans="2:17" ht="15" thickBot="1" x14ac:dyDescent="0.35">
      <c r="B2250" s="92" t="str">
        <f>[9]Mides!E2241</f>
        <v>María</v>
      </c>
      <c r="C2250" s="93" t="str">
        <f>[9]Mides!D2241</f>
        <v>Fernández</v>
      </c>
      <c r="D2250" s="94" t="str">
        <f>IF([9]Mides!F2241=1,"X"," ")</f>
        <v>X</v>
      </c>
      <c r="E2250" s="94" t="str">
        <f>IF([9]Mides!F2241=2,"X"," ")</f>
        <v xml:space="preserve"> </v>
      </c>
      <c r="F2250" s="95">
        <f>[9]Mides!B2241</f>
        <v>2049404940101</v>
      </c>
      <c r="G2250" s="94" t="str">
        <f>IF(AND([9]Mides!H2241&gt;=1,[9]Mides!H2241&lt;=14),"X"," ")</f>
        <v>X</v>
      </c>
      <c r="H2250" s="94" t="str">
        <f>IF(AND([9]Mides!H2241&gt;=14,[9]Mides!H2241&lt;=30),"X"," ")</f>
        <v xml:space="preserve"> </v>
      </c>
      <c r="I2250" s="94" t="str">
        <f>IF(AND([9]Mides!H2241&gt;=31,[9]Mides!H2241&lt;=60),"X","  ")</f>
        <v xml:space="preserve">  </v>
      </c>
      <c r="J2250" s="94" t="str">
        <f>IF([9]Mides!H2241&gt;60,"X", "  ")</f>
        <v xml:space="preserve">  </v>
      </c>
      <c r="K2250" s="96">
        <f>[9]Mides!N2241</f>
        <v>0</v>
      </c>
      <c r="L2250" s="96">
        <f>[9]Mides!K2241</f>
        <v>0</v>
      </c>
      <c r="M2250" s="96">
        <f>[9]Mides!L2241</f>
        <v>0</v>
      </c>
      <c r="N2250" s="96" t="str">
        <f>[9]Mides!M2241</f>
        <v>X</v>
      </c>
      <c r="O2250" s="96">
        <f t="shared" si="31"/>
        <v>0</v>
      </c>
      <c r="P2250" s="96" t="str">
        <f>[9]Mides!R2241</f>
        <v>Guatemala</v>
      </c>
      <c r="Q2250" s="96" t="str">
        <f>[9]Mides!S2241</f>
        <v>Guatemala</v>
      </c>
    </row>
    <row r="2251" spans="2:17" ht="15" thickBot="1" x14ac:dyDescent="0.35">
      <c r="B2251" s="92" t="str">
        <f>[9]Mides!E2242</f>
        <v>Santiago</v>
      </c>
      <c r="C2251" s="93" t="str">
        <f>[9]Mides!D2242</f>
        <v>Sanchez</v>
      </c>
      <c r="D2251" s="94" t="str">
        <f>IF([9]Mides!F2242=1,"X"," ")</f>
        <v xml:space="preserve"> </v>
      </c>
      <c r="E2251" s="94" t="str">
        <f>IF([9]Mides!F2242=2,"X"," ")</f>
        <v>X</v>
      </c>
      <c r="F2251" s="95">
        <f>[9]Mides!B2242</f>
        <v>0</v>
      </c>
      <c r="G2251" s="94" t="str">
        <f>IF(AND([9]Mides!H2242&gt;=1,[9]Mides!H2242&lt;=14),"X"," ")</f>
        <v>X</v>
      </c>
      <c r="H2251" s="94" t="str">
        <f>IF(AND([9]Mides!H2242&gt;=14,[9]Mides!H2242&lt;=30),"X"," ")</f>
        <v xml:space="preserve"> </v>
      </c>
      <c r="I2251" s="94" t="str">
        <f>IF(AND([9]Mides!H2242&gt;=31,[9]Mides!H2242&lt;=60),"X","  ")</f>
        <v xml:space="preserve">  </v>
      </c>
      <c r="J2251" s="94" t="str">
        <f>IF([9]Mides!H2242&gt;60,"X", "  ")</f>
        <v xml:space="preserve">  </v>
      </c>
      <c r="K2251" s="96">
        <f>[9]Mides!N2242</f>
        <v>0</v>
      </c>
      <c r="L2251" s="96">
        <f>[9]Mides!K2242</f>
        <v>0</v>
      </c>
      <c r="M2251" s="96">
        <f>[9]Mides!L2242</f>
        <v>0</v>
      </c>
      <c r="N2251" s="96" t="str">
        <f>[9]Mides!M2242</f>
        <v>X</v>
      </c>
      <c r="O2251" s="96">
        <f t="shared" si="31"/>
        <v>0</v>
      </c>
      <c r="P2251" s="96" t="str">
        <f>[9]Mides!R2242</f>
        <v>Guatemala</v>
      </c>
      <c r="Q2251" s="96" t="str">
        <f>[9]Mides!S2242</f>
        <v>Guatemala</v>
      </c>
    </row>
    <row r="2252" spans="2:17" ht="15" thickBot="1" x14ac:dyDescent="0.35">
      <c r="B2252" s="92" t="str">
        <f>[9]Mides!E2243</f>
        <v>Paulo</v>
      </c>
      <c r="C2252" s="93">
        <f>[9]Mides!D2243</f>
        <v>0</v>
      </c>
      <c r="D2252" s="94" t="str">
        <f>IF([9]Mides!F2243=1,"X"," ")</f>
        <v xml:space="preserve"> </v>
      </c>
      <c r="E2252" s="94" t="str">
        <f>IF([9]Mides!F2243=2,"X"," ")</f>
        <v>X</v>
      </c>
      <c r="F2252" s="95">
        <f>[9]Mides!B2243</f>
        <v>0</v>
      </c>
      <c r="G2252" s="94" t="str">
        <f>IF(AND([9]Mides!H2243&gt;=1,[9]Mides!H2243&lt;=14),"X"," ")</f>
        <v>X</v>
      </c>
      <c r="H2252" s="94" t="str">
        <f>IF(AND([9]Mides!H2243&gt;=14,[9]Mides!H2243&lt;=30),"X"," ")</f>
        <v xml:space="preserve"> </v>
      </c>
      <c r="I2252" s="94" t="str">
        <f>IF(AND([9]Mides!H2243&gt;=31,[9]Mides!H2243&lt;=60),"X","  ")</f>
        <v xml:space="preserve">  </v>
      </c>
      <c r="J2252" s="94" t="str">
        <f>IF([9]Mides!H2243&gt;60,"X", "  ")</f>
        <v xml:space="preserve">  </v>
      </c>
      <c r="K2252" s="96">
        <f>[9]Mides!N2243</f>
        <v>0</v>
      </c>
      <c r="L2252" s="96">
        <f>[9]Mides!K2243</f>
        <v>0</v>
      </c>
      <c r="M2252" s="96">
        <f>[9]Mides!L2243</f>
        <v>0</v>
      </c>
      <c r="N2252" s="96" t="str">
        <f>[9]Mides!M2243</f>
        <v>X</v>
      </c>
      <c r="O2252" s="96">
        <f t="shared" si="31"/>
        <v>0</v>
      </c>
      <c r="P2252" s="96" t="str">
        <f>[9]Mides!R2243</f>
        <v>Guatemala</v>
      </c>
      <c r="Q2252" s="96" t="str">
        <f>[9]Mides!S2243</f>
        <v>Guatemala</v>
      </c>
    </row>
    <row r="2253" spans="2:17" ht="15" thickBot="1" x14ac:dyDescent="0.35">
      <c r="B2253" s="92" t="str">
        <f>[9]Mides!E2244</f>
        <v>Ludwing</v>
      </c>
      <c r="C2253" s="93" t="str">
        <f>[9]Mides!D2244</f>
        <v>Rodriguez</v>
      </c>
      <c r="D2253" s="94" t="str">
        <f>IF([9]Mides!F2244=1,"X"," ")</f>
        <v xml:space="preserve"> </v>
      </c>
      <c r="E2253" s="94" t="str">
        <f>IF([9]Mides!F2244=2,"X"," ")</f>
        <v>X</v>
      </c>
      <c r="F2253" s="95">
        <f>[9]Mides!B2244</f>
        <v>0</v>
      </c>
      <c r="G2253" s="94" t="str">
        <f>IF(AND([9]Mides!H2244&gt;=1,[9]Mides!H2244&lt;=14),"X"," ")</f>
        <v>X</v>
      </c>
      <c r="H2253" s="94" t="str">
        <f>IF(AND([9]Mides!H2244&gt;=14,[9]Mides!H2244&lt;=30),"X"," ")</f>
        <v xml:space="preserve"> </v>
      </c>
      <c r="I2253" s="94" t="str">
        <f>IF(AND([9]Mides!H2244&gt;=31,[9]Mides!H2244&lt;=60),"X","  ")</f>
        <v xml:space="preserve">  </v>
      </c>
      <c r="J2253" s="94" t="str">
        <f>IF([9]Mides!H2244&gt;60,"X", "  ")</f>
        <v xml:space="preserve">  </v>
      </c>
      <c r="K2253" s="96">
        <f>[9]Mides!N2244</f>
        <v>0</v>
      </c>
      <c r="L2253" s="96">
        <f>[9]Mides!K2244</f>
        <v>0</v>
      </c>
      <c r="M2253" s="96">
        <f>[9]Mides!L2244</f>
        <v>0</v>
      </c>
      <c r="N2253" s="96" t="str">
        <f>[9]Mides!M2244</f>
        <v>X</v>
      </c>
      <c r="O2253" s="96">
        <f t="shared" si="31"/>
        <v>0</v>
      </c>
      <c r="P2253" s="96" t="str">
        <f>[9]Mides!R2244</f>
        <v>Guatemala</v>
      </c>
      <c r="Q2253" s="96" t="str">
        <f>[9]Mides!S2244</f>
        <v>Guatemala</v>
      </c>
    </row>
    <row r="2254" spans="2:17" ht="15" thickBot="1" x14ac:dyDescent="0.35">
      <c r="B2254" s="92" t="str">
        <f>[9]Mides!E2245</f>
        <v>Hugo</v>
      </c>
      <c r="C2254" s="93" t="str">
        <f>[9]Mides!D2245</f>
        <v>Aguilar</v>
      </c>
      <c r="D2254" s="94" t="str">
        <f>IF([9]Mides!F2245=1,"X"," ")</f>
        <v xml:space="preserve"> </v>
      </c>
      <c r="E2254" s="94" t="str">
        <f>IF([9]Mides!F2245=2,"X"," ")</f>
        <v>X</v>
      </c>
      <c r="F2254" s="95">
        <f>[9]Mides!B2245</f>
        <v>0</v>
      </c>
      <c r="G2254" s="94" t="str">
        <f>IF(AND([9]Mides!H2245&gt;=1,[9]Mides!H2245&lt;=14),"X"," ")</f>
        <v>X</v>
      </c>
      <c r="H2254" s="94" t="str">
        <f>IF(AND([9]Mides!H2245&gt;=14,[9]Mides!H2245&lt;=30),"X"," ")</f>
        <v xml:space="preserve"> </v>
      </c>
      <c r="I2254" s="94" t="str">
        <f>IF(AND([9]Mides!H2245&gt;=31,[9]Mides!H2245&lt;=60),"X","  ")</f>
        <v xml:space="preserve">  </v>
      </c>
      <c r="J2254" s="94" t="str">
        <f>IF([9]Mides!H2245&gt;60,"X", "  ")</f>
        <v xml:space="preserve">  </v>
      </c>
      <c r="K2254" s="96">
        <f>[9]Mides!N2245</f>
        <v>0</v>
      </c>
      <c r="L2254" s="96">
        <f>[9]Mides!K2245</f>
        <v>0</v>
      </c>
      <c r="M2254" s="96">
        <f>[9]Mides!L2245</f>
        <v>0</v>
      </c>
      <c r="N2254" s="96" t="str">
        <f>[9]Mides!M2245</f>
        <v>X</v>
      </c>
      <c r="O2254" s="96">
        <f t="shared" si="31"/>
        <v>0</v>
      </c>
      <c r="P2254" s="96" t="str">
        <f>[9]Mides!R2245</f>
        <v>Guatemala</v>
      </c>
      <c r="Q2254" s="96" t="str">
        <f>[9]Mides!S2245</f>
        <v>Guatemala</v>
      </c>
    </row>
    <row r="2255" spans="2:17" ht="15" thickBot="1" x14ac:dyDescent="0.35">
      <c r="B2255" s="92" t="str">
        <f>[9]Mides!E2246</f>
        <v>Elmer</v>
      </c>
      <c r="C2255" s="93" t="str">
        <f>[9]Mides!D2246</f>
        <v>Chitay</v>
      </c>
      <c r="D2255" s="94" t="str">
        <f>IF([9]Mides!F2246=1,"X"," ")</f>
        <v xml:space="preserve"> </v>
      </c>
      <c r="E2255" s="94" t="str">
        <f>IF([9]Mides!F2246=2,"X"," ")</f>
        <v>X</v>
      </c>
      <c r="F2255" s="95">
        <f>[9]Mides!B2246</f>
        <v>0</v>
      </c>
      <c r="G2255" s="94" t="str">
        <f>IF(AND([9]Mides!H2246&gt;=1,[9]Mides!H2246&lt;=14),"X"," ")</f>
        <v>X</v>
      </c>
      <c r="H2255" s="94" t="str">
        <f>IF(AND([9]Mides!H2246&gt;=14,[9]Mides!H2246&lt;=30),"X"," ")</f>
        <v xml:space="preserve"> </v>
      </c>
      <c r="I2255" s="94" t="str">
        <f>IF(AND([9]Mides!H2246&gt;=31,[9]Mides!H2246&lt;=60),"X","  ")</f>
        <v xml:space="preserve">  </v>
      </c>
      <c r="J2255" s="94" t="str">
        <f>IF([9]Mides!H2246&gt;60,"X", "  ")</f>
        <v xml:space="preserve">  </v>
      </c>
      <c r="K2255" s="96">
        <f>[9]Mides!N2246</f>
        <v>0</v>
      </c>
      <c r="L2255" s="96">
        <f>[9]Mides!K2246</f>
        <v>0</v>
      </c>
      <c r="M2255" s="96">
        <f>[9]Mides!L2246</f>
        <v>0</v>
      </c>
      <c r="N2255" s="96" t="str">
        <f>[9]Mides!M2246</f>
        <v>X</v>
      </c>
      <c r="O2255" s="96">
        <f t="shared" si="31"/>
        <v>0</v>
      </c>
      <c r="P2255" s="96" t="str">
        <f>[9]Mides!R2246</f>
        <v>Guatemala</v>
      </c>
      <c r="Q2255" s="96" t="str">
        <f>[9]Mides!S2246</f>
        <v>Guatemala</v>
      </c>
    </row>
    <row r="2256" spans="2:17" ht="15" thickBot="1" x14ac:dyDescent="0.35">
      <c r="B2256" s="92" t="str">
        <f>[9]Mides!E2247</f>
        <v>Diego</v>
      </c>
      <c r="C2256" s="93" t="str">
        <f>[9]Mides!D2247</f>
        <v>Lemus</v>
      </c>
      <c r="D2256" s="94" t="str">
        <f>IF([9]Mides!F2247=1,"X"," ")</f>
        <v xml:space="preserve"> </v>
      </c>
      <c r="E2256" s="94" t="str">
        <f>IF([9]Mides!F2247=2,"X"," ")</f>
        <v>X</v>
      </c>
      <c r="F2256" s="95">
        <f>[9]Mides!B2247</f>
        <v>2018184420101</v>
      </c>
      <c r="G2256" s="94" t="str">
        <f>IF(AND([9]Mides!H2247&gt;=1,[9]Mides!H2247&lt;=14),"X"," ")</f>
        <v>X</v>
      </c>
      <c r="H2256" s="94" t="str">
        <f>IF(AND([9]Mides!H2247&gt;=14,[9]Mides!H2247&lt;=30),"X"," ")</f>
        <v xml:space="preserve"> </v>
      </c>
      <c r="I2256" s="94" t="str">
        <f>IF(AND([9]Mides!H2247&gt;=31,[9]Mides!H2247&lt;=60),"X","  ")</f>
        <v xml:space="preserve">  </v>
      </c>
      <c r="J2256" s="94" t="str">
        <f>IF([9]Mides!H2247&gt;60,"X", "  ")</f>
        <v xml:space="preserve">  </v>
      </c>
      <c r="K2256" s="96">
        <f>[9]Mides!N2247</f>
        <v>0</v>
      </c>
      <c r="L2256" s="96">
        <f>[9]Mides!K2247</f>
        <v>0</v>
      </c>
      <c r="M2256" s="96">
        <f>[9]Mides!L2247</f>
        <v>0</v>
      </c>
      <c r="N2256" s="96" t="str">
        <f>[9]Mides!M2247</f>
        <v>X</v>
      </c>
      <c r="O2256" s="96">
        <f t="shared" si="31"/>
        <v>0</v>
      </c>
      <c r="P2256" s="96" t="str">
        <f>[9]Mides!R2247</f>
        <v>Guatemala</v>
      </c>
      <c r="Q2256" s="96" t="str">
        <f>[9]Mides!S2247</f>
        <v>Guatemala</v>
      </c>
    </row>
    <row r="2257" spans="2:17" ht="15" thickBot="1" x14ac:dyDescent="0.35">
      <c r="B2257" s="92" t="str">
        <f>[9]Mides!E2248</f>
        <v>Jose</v>
      </c>
      <c r="C2257" s="93" t="str">
        <f>[9]Mides!D2248</f>
        <v>Cabrera</v>
      </c>
      <c r="D2257" s="94" t="str">
        <f>IF([9]Mides!F2248=1,"X"," ")</f>
        <v xml:space="preserve"> </v>
      </c>
      <c r="E2257" s="94" t="str">
        <f>IF([9]Mides!F2248=2,"X"," ")</f>
        <v>X</v>
      </c>
      <c r="F2257" s="95">
        <f>[9]Mides!B2248</f>
        <v>0</v>
      </c>
      <c r="G2257" s="94" t="str">
        <f>IF(AND([9]Mides!H2248&gt;=1,[9]Mides!H2248&lt;=14),"X"," ")</f>
        <v>X</v>
      </c>
      <c r="H2257" s="94" t="str">
        <f>IF(AND([9]Mides!H2248&gt;=14,[9]Mides!H2248&lt;=30),"X"," ")</f>
        <v xml:space="preserve"> </v>
      </c>
      <c r="I2257" s="94" t="str">
        <f>IF(AND([9]Mides!H2248&gt;=31,[9]Mides!H2248&lt;=60),"X","  ")</f>
        <v xml:space="preserve">  </v>
      </c>
      <c r="J2257" s="94" t="str">
        <f>IF([9]Mides!H2248&gt;60,"X", "  ")</f>
        <v xml:space="preserve">  </v>
      </c>
      <c r="K2257" s="96">
        <f>[9]Mides!N2248</f>
        <v>0</v>
      </c>
      <c r="L2257" s="96">
        <f>[9]Mides!K2248</f>
        <v>0</v>
      </c>
      <c r="M2257" s="96">
        <f>[9]Mides!L2248</f>
        <v>0</v>
      </c>
      <c r="N2257" s="96" t="str">
        <f>[9]Mides!M2248</f>
        <v>X</v>
      </c>
      <c r="O2257" s="96">
        <f t="shared" si="31"/>
        <v>0</v>
      </c>
      <c r="P2257" s="96" t="str">
        <f>[9]Mides!R2248</f>
        <v>Guatemala</v>
      </c>
      <c r="Q2257" s="96" t="str">
        <f>[9]Mides!S2248</f>
        <v>Guatemala</v>
      </c>
    </row>
    <row r="2258" spans="2:17" ht="15" thickBot="1" x14ac:dyDescent="0.35">
      <c r="B2258" s="92" t="str">
        <f>[9]Mides!E2249</f>
        <v>Jayli</v>
      </c>
      <c r="C2258" s="93" t="str">
        <f>[9]Mides!D2249</f>
        <v>Alvarez</v>
      </c>
      <c r="D2258" s="94" t="str">
        <f>IF([9]Mides!F2249=1,"X"," ")</f>
        <v>X</v>
      </c>
      <c r="E2258" s="94" t="str">
        <f>IF([9]Mides!F2249=2,"X"," ")</f>
        <v xml:space="preserve"> </v>
      </c>
      <c r="F2258" s="95">
        <f>[9]Mides!B2249</f>
        <v>0</v>
      </c>
      <c r="G2258" s="94" t="str">
        <f>IF(AND([9]Mides!H2249&gt;=1,[9]Mides!H2249&lt;=14),"X"," ")</f>
        <v>X</v>
      </c>
      <c r="H2258" s="94" t="str">
        <f>IF(AND([9]Mides!H2249&gt;=14,[9]Mides!H2249&lt;=30),"X"," ")</f>
        <v xml:space="preserve"> </v>
      </c>
      <c r="I2258" s="94" t="str">
        <f>IF(AND([9]Mides!H2249&gt;=31,[9]Mides!H2249&lt;=60),"X","  ")</f>
        <v xml:space="preserve">  </v>
      </c>
      <c r="J2258" s="94" t="str">
        <f>IF([9]Mides!H2249&gt;60,"X", "  ")</f>
        <v xml:space="preserve">  </v>
      </c>
      <c r="K2258" s="96">
        <f>[9]Mides!N2249</f>
        <v>0</v>
      </c>
      <c r="L2258" s="96">
        <f>[9]Mides!K2249</f>
        <v>0</v>
      </c>
      <c r="M2258" s="96">
        <f>[9]Mides!L2249</f>
        <v>0</v>
      </c>
      <c r="N2258" s="96" t="str">
        <f>[9]Mides!M2249</f>
        <v>X</v>
      </c>
      <c r="O2258" s="96">
        <f t="shared" si="31"/>
        <v>0</v>
      </c>
      <c r="P2258" s="96" t="str">
        <f>[9]Mides!R2249</f>
        <v>Guatemala</v>
      </c>
      <c r="Q2258" s="96" t="str">
        <f>[9]Mides!S2249</f>
        <v>Guatemala</v>
      </c>
    </row>
    <row r="2259" spans="2:17" ht="15" thickBot="1" x14ac:dyDescent="0.35">
      <c r="B2259" s="92" t="str">
        <f>[9]Mides!E2250</f>
        <v>Wilmer</v>
      </c>
      <c r="C2259" s="93" t="str">
        <f>[9]Mides!D2250</f>
        <v>Morataya</v>
      </c>
      <c r="D2259" s="94" t="str">
        <f>IF([9]Mides!F2250=1,"X"," ")</f>
        <v xml:space="preserve"> </v>
      </c>
      <c r="E2259" s="94" t="str">
        <f>IF([9]Mides!F2250=2,"X"," ")</f>
        <v>X</v>
      </c>
      <c r="F2259" s="95">
        <f>[9]Mides!B2250</f>
        <v>0</v>
      </c>
      <c r="G2259" s="94" t="str">
        <f>IF(AND([9]Mides!H2250&gt;=1,[9]Mides!H2250&lt;=14),"X"," ")</f>
        <v>X</v>
      </c>
      <c r="H2259" s="94" t="str">
        <f>IF(AND([9]Mides!H2250&gt;=14,[9]Mides!H2250&lt;=30),"X"," ")</f>
        <v xml:space="preserve"> </v>
      </c>
      <c r="I2259" s="94" t="str">
        <f>IF(AND([9]Mides!H2250&gt;=31,[9]Mides!H2250&lt;=60),"X","  ")</f>
        <v xml:space="preserve">  </v>
      </c>
      <c r="J2259" s="94" t="str">
        <f>IF([9]Mides!H2250&gt;60,"X", "  ")</f>
        <v xml:space="preserve">  </v>
      </c>
      <c r="K2259" s="96">
        <f>[9]Mides!N2250</f>
        <v>0</v>
      </c>
      <c r="L2259" s="96">
        <f>[9]Mides!K2250</f>
        <v>0</v>
      </c>
      <c r="M2259" s="96">
        <f>[9]Mides!L2250</f>
        <v>0</v>
      </c>
      <c r="N2259" s="96" t="str">
        <f>[9]Mides!M2250</f>
        <v>X</v>
      </c>
      <c r="O2259" s="96">
        <f t="shared" si="31"/>
        <v>0</v>
      </c>
      <c r="P2259" s="96" t="str">
        <f>[9]Mides!R2250</f>
        <v>Guatemala</v>
      </c>
      <c r="Q2259" s="96" t="str">
        <f>[9]Mides!S2250</f>
        <v>Guatemala</v>
      </c>
    </row>
    <row r="2260" spans="2:17" ht="15" thickBot="1" x14ac:dyDescent="0.35">
      <c r="B2260" s="92" t="str">
        <f>[9]Mides!E2251</f>
        <v>Marcos</v>
      </c>
      <c r="C2260" s="93" t="str">
        <f>[9]Mides!D2251</f>
        <v>Ubeda</v>
      </c>
      <c r="D2260" s="94" t="str">
        <f>IF([9]Mides!F2251=1,"X"," ")</f>
        <v xml:space="preserve"> </v>
      </c>
      <c r="E2260" s="94" t="str">
        <f>IF([9]Mides!F2251=2,"X"," ")</f>
        <v>X</v>
      </c>
      <c r="F2260" s="95">
        <f>[9]Mides!B2251</f>
        <v>2992052740101</v>
      </c>
      <c r="G2260" s="94" t="str">
        <f>IF(AND([9]Mides!H2251&gt;=1,[9]Mides!H2251&lt;=14),"X"," ")</f>
        <v>X</v>
      </c>
      <c r="H2260" s="94" t="str">
        <f>IF(AND([9]Mides!H2251&gt;=14,[9]Mides!H2251&lt;=30),"X"," ")</f>
        <v xml:space="preserve"> </v>
      </c>
      <c r="I2260" s="94" t="str">
        <f>IF(AND([9]Mides!H2251&gt;=31,[9]Mides!H2251&lt;=60),"X","  ")</f>
        <v xml:space="preserve">  </v>
      </c>
      <c r="J2260" s="94" t="str">
        <f>IF([9]Mides!H2251&gt;60,"X", "  ")</f>
        <v xml:space="preserve">  </v>
      </c>
      <c r="K2260" s="96">
        <f>[9]Mides!N2251</f>
        <v>0</v>
      </c>
      <c r="L2260" s="96">
        <f>[9]Mides!K2251</f>
        <v>0</v>
      </c>
      <c r="M2260" s="96">
        <f>[9]Mides!L2251</f>
        <v>0</v>
      </c>
      <c r="N2260" s="96" t="str">
        <f>[9]Mides!M2251</f>
        <v>X</v>
      </c>
      <c r="O2260" s="96">
        <f t="shared" si="31"/>
        <v>0</v>
      </c>
      <c r="P2260" s="96" t="str">
        <f>[9]Mides!R2251</f>
        <v>Guatemala</v>
      </c>
      <c r="Q2260" s="96" t="str">
        <f>[9]Mides!S2251</f>
        <v>Guatemala</v>
      </c>
    </row>
    <row r="2261" spans="2:17" ht="15" thickBot="1" x14ac:dyDescent="0.35">
      <c r="B2261" s="92" t="str">
        <f>[9]Mides!E2252</f>
        <v>Allan</v>
      </c>
      <c r="C2261" s="93" t="str">
        <f>[9]Mides!D2252</f>
        <v>Hernández</v>
      </c>
      <c r="D2261" s="94" t="str">
        <f>IF([9]Mides!F2252=1,"X"," ")</f>
        <v xml:space="preserve"> </v>
      </c>
      <c r="E2261" s="94" t="str">
        <f>IF([9]Mides!F2252=2,"X"," ")</f>
        <v>X</v>
      </c>
      <c r="F2261" s="95">
        <f>[9]Mides!B2252</f>
        <v>3658216590101</v>
      </c>
      <c r="G2261" s="94" t="str">
        <f>IF(AND([9]Mides!H2252&gt;=1,[9]Mides!H2252&lt;=14),"X"," ")</f>
        <v>X</v>
      </c>
      <c r="H2261" s="94" t="str">
        <f>IF(AND([9]Mides!H2252&gt;=14,[9]Mides!H2252&lt;=30),"X"," ")</f>
        <v xml:space="preserve"> </v>
      </c>
      <c r="I2261" s="94" t="str">
        <f>IF(AND([9]Mides!H2252&gt;=31,[9]Mides!H2252&lt;=60),"X","  ")</f>
        <v xml:space="preserve">  </v>
      </c>
      <c r="J2261" s="94" t="str">
        <f>IF([9]Mides!H2252&gt;60,"X", "  ")</f>
        <v xml:space="preserve">  </v>
      </c>
      <c r="K2261" s="96">
        <f>[9]Mides!N2252</f>
        <v>0</v>
      </c>
      <c r="L2261" s="96">
        <f>[9]Mides!K2252</f>
        <v>0</v>
      </c>
      <c r="M2261" s="96">
        <f>[9]Mides!L2252</f>
        <v>0</v>
      </c>
      <c r="N2261" s="96" t="str">
        <f>[9]Mides!M2252</f>
        <v>X</v>
      </c>
      <c r="O2261" s="96">
        <f t="shared" si="31"/>
        <v>0</v>
      </c>
      <c r="P2261" s="96" t="str">
        <f>[9]Mides!R2252</f>
        <v>Guatemala</v>
      </c>
      <c r="Q2261" s="96" t="str">
        <f>[9]Mides!S2252</f>
        <v>Guatemala</v>
      </c>
    </row>
    <row r="2262" spans="2:17" ht="15" thickBot="1" x14ac:dyDescent="0.35">
      <c r="B2262" s="92" t="str">
        <f>[9]Mides!E2253</f>
        <v>Diego</v>
      </c>
      <c r="C2262" s="93" t="str">
        <f>[9]Mides!D2253</f>
        <v>Hernández</v>
      </c>
      <c r="D2262" s="94" t="str">
        <f>IF([9]Mides!F2253=1,"X"," ")</f>
        <v xml:space="preserve"> </v>
      </c>
      <c r="E2262" s="94" t="str">
        <f>IF([9]Mides!F2253=2,"X"," ")</f>
        <v>X</v>
      </c>
      <c r="F2262" s="95">
        <f>[9]Mides!B2253</f>
        <v>2989311250101</v>
      </c>
      <c r="G2262" s="94" t="str">
        <f>IF(AND([9]Mides!H2253&gt;=1,[9]Mides!H2253&lt;=14),"X"," ")</f>
        <v>X</v>
      </c>
      <c r="H2262" s="94" t="str">
        <f>IF(AND([9]Mides!H2253&gt;=14,[9]Mides!H2253&lt;=30),"X"," ")</f>
        <v xml:space="preserve"> </v>
      </c>
      <c r="I2262" s="94" t="str">
        <f>IF(AND([9]Mides!H2253&gt;=31,[9]Mides!H2253&lt;=60),"X","  ")</f>
        <v xml:space="preserve">  </v>
      </c>
      <c r="J2262" s="94" t="str">
        <f>IF([9]Mides!H2253&gt;60,"X", "  ")</f>
        <v xml:space="preserve">  </v>
      </c>
      <c r="K2262" s="96">
        <f>[9]Mides!N2253</f>
        <v>0</v>
      </c>
      <c r="L2262" s="96">
        <f>[9]Mides!K2253</f>
        <v>0</v>
      </c>
      <c r="M2262" s="96">
        <f>[9]Mides!L2253</f>
        <v>0</v>
      </c>
      <c r="N2262" s="96" t="str">
        <f>[9]Mides!M2253</f>
        <v>X</v>
      </c>
      <c r="O2262" s="96">
        <f t="shared" si="31"/>
        <v>0</v>
      </c>
      <c r="P2262" s="96" t="str">
        <f>[9]Mides!R2253</f>
        <v>Guatemala</v>
      </c>
      <c r="Q2262" s="96" t="str">
        <f>[9]Mides!S2253</f>
        <v>Guatemala</v>
      </c>
    </row>
    <row r="2263" spans="2:17" ht="15" thickBot="1" x14ac:dyDescent="0.35">
      <c r="B2263" s="92" t="str">
        <f>[9]Mides!E2254</f>
        <v>Roy</v>
      </c>
      <c r="C2263" s="93" t="str">
        <f>[9]Mides!D2254</f>
        <v>Ruano</v>
      </c>
      <c r="D2263" s="94" t="str">
        <f>IF([9]Mides!F2254=1,"X"," ")</f>
        <v xml:space="preserve"> </v>
      </c>
      <c r="E2263" s="94" t="str">
        <f>IF([9]Mides!F2254=2,"X"," ")</f>
        <v>X</v>
      </c>
      <c r="F2263" s="95">
        <f>[9]Mides!B2254</f>
        <v>2987820140101</v>
      </c>
      <c r="G2263" s="94" t="str">
        <f>IF(AND([9]Mides!H2254&gt;=1,[9]Mides!H2254&lt;=14),"X"," ")</f>
        <v>X</v>
      </c>
      <c r="H2263" s="94" t="str">
        <f>IF(AND([9]Mides!H2254&gt;=14,[9]Mides!H2254&lt;=30),"X"," ")</f>
        <v>X</v>
      </c>
      <c r="I2263" s="94" t="str">
        <f>IF(AND([9]Mides!H2254&gt;=31,[9]Mides!H2254&lt;=60),"X","  ")</f>
        <v xml:space="preserve">  </v>
      </c>
      <c r="J2263" s="94" t="str">
        <f>IF([9]Mides!H2254&gt;60,"X", "  ")</f>
        <v xml:space="preserve">  </v>
      </c>
      <c r="K2263" s="96">
        <f>[9]Mides!N2254</f>
        <v>0</v>
      </c>
      <c r="L2263" s="96">
        <f>[9]Mides!K2254</f>
        <v>0</v>
      </c>
      <c r="M2263" s="96">
        <f>[9]Mides!L2254</f>
        <v>0</v>
      </c>
      <c r="N2263" s="96" t="str">
        <f>[9]Mides!M2254</f>
        <v>X</v>
      </c>
      <c r="O2263" s="96">
        <f t="shared" si="31"/>
        <v>0</v>
      </c>
      <c r="P2263" s="96" t="str">
        <f>[9]Mides!R2254</f>
        <v>Guatemala</v>
      </c>
      <c r="Q2263" s="96" t="str">
        <f>[9]Mides!S2254</f>
        <v>Guatemala</v>
      </c>
    </row>
    <row r="2264" spans="2:17" ht="15" thickBot="1" x14ac:dyDescent="0.35">
      <c r="B2264" s="92" t="str">
        <f>[9]Mides!E2255</f>
        <v>Miriam</v>
      </c>
      <c r="C2264" s="93" t="str">
        <f>[9]Mides!D2255</f>
        <v>Chinchilla</v>
      </c>
      <c r="D2264" s="94" t="str">
        <f>IF([9]Mides!F2255=1,"X"," ")</f>
        <v>X</v>
      </c>
      <c r="E2264" s="94" t="str">
        <f>IF([9]Mides!F2255=2,"X"," ")</f>
        <v xml:space="preserve"> </v>
      </c>
      <c r="F2264" s="95">
        <f>[9]Mides!B2255</f>
        <v>3616262230101</v>
      </c>
      <c r="G2264" s="94" t="str">
        <f>IF(AND([9]Mides!H2255&gt;=1,[9]Mides!H2255&lt;=14),"X"," ")</f>
        <v>X</v>
      </c>
      <c r="H2264" s="94" t="str">
        <f>IF(AND([9]Mides!H2255&gt;=14,[9]Mides!H2255&lt;=30),"X"," ")</f>
        <v xml:space="preserve"> </v>
      </c>
      <c r="I2264" s="94" t="str">
        <f>IF(AND([9]Mides!H2255&gt;=31,[9]Mides!H2255&lt;=60),"X","  ")</f>
        <v xml:space="preserve">  </v>
      </c>
      <c r="J2264" s="94" t="str">
        <f>IF([9]Mides!H2255&gt;60,"X", "  ")</f>
        <v xml:space="preserve">  </v>
      </c>
      <c r="K2264" s="96">
        <f>[9]Mides!N2255</f>
        <v>0</v>
      </c>
      <c r="L2264" s="96">
        <f>[9]Mides!K2255</f>
        <v>0</v>
      </c>
      <c r="M2264" s="96">
        <f>[9]Mides!L2255</f>
        <v>0</v>
      </c>
      <c r="N2264" s="96" t="str">
        <f>[9]Mides!M2255</f>
        <v>X</v>
      </c>
      <c r="O2264" s="96">
        <f t="shared" si="31"/>
        <v>0</v>
      </c>
      <c r="P2264" s="96" t="str">
        <f>[9]Mides!R2255</f>
        <v>Guatemala</v>
      </c>
      <c r="Q2264" s="96" t="str">
        <f>[9]Mides!S2255</f>
        <v>Guatemala</v>
      </c>
    </row>
    <row r="2265" spans="2:17" ht="15" thickBot="1" x14ac:dyDescent="0.35">
      <c r="B2265" s="92" t="str">
        <f>[9]Mides!E2256</f>
        <v>Valeria</v>
      </c>
      <c r="C2265" s="93" t="str">
        <f>[9]Mides!D2256</f>
        <v>Zoi</v>
      </c>
      <c r="D2265" s="94" t="str">
        <f>IF([9]Mides!F2256=1,"X"," ")</f>
        <v>X</v>
      </c>
      <c r="E2265" s="94" t="str">
        <f>IF([9]Mides!F2256=2,"X"," ")</f>
        <v xml:space="preserve"> </v>
      </c>
      <c r="F2265" s="95">
        <f>[9]Mides!B2256</f>
        <v>0</v>
      </c>
      <c r="G2265" s="94" t="str">
        <f>IF(AND([9]Mides!H2256&gt;=1,[9]Mides!H2256&lt;=14),"X"," ")</f>
        <v>X</v>
      </c>
      <c r="H2265" s="94" t="str">
        <f>IF(AND([9]Mides!H2256&gt;=14,[9]Mides!H2256&lt;=30),"X"," ")</f>
        <v xml:space="preserve"> </v>
      </c>
      <c r="I2265" s="94" t="str">
        <f>IF(AND([9]Mides!H2256&gt;=31,[9]Mides!H2256&lt;=60),"X","  ")</f>
        <v xml:space="preserve">  </v>
      </c>
      <c r="J2265" s="94" t="str">
        <f>IF([9]Mides!H2256&gt;60,"X", "  ")</f>
        <v xml:space="preserve">  </v>
      </c>
      <c r="K2265" s="96">
        <f>[9]Mides!N2256</f>
        <v>0</v>
      </c>
      <c r="L2265" s="96">
        <f>[9]Mides!K2256</f>
        <v>0</v>
      </c>
      <c r="M2265" s="96">
        <f>[9]Mides!L2256</f>
        <v>0</v>
      </c>
      <c r="N2265" s="96" t="str">
        <f>[9]Mides!M2256</f>
        <v>X</v>
      </c>
      <c r="O2265" s="96">
        <f t="shared" si="31"/>
        <v>0</v>
      </c>
      <c r="P2265" s="96" t="str">
        <f>[9]Mides!R2256</f>
        <v>Guatemala</v>
      </c>
      <c r="Q2265" s="96" t="str">
        <f>[9]Mides!S2256</f>
        <v>Guatemala</v>
      </c>
    </row>
    <row r="2266" spans="2:17" ht="15" thickBot="1" x14ac:dyDescent="0.35">
      <c r="B2266" s="92" t="str">
        <f>[9]Mides!E2257</f>
        <v>Katherine</v>
      </c>
      <c r="C2266" s="93" t="str">
        <f>[9]Mides!D2257</f>
        <v>Herrera</v>
      </c>
      <c r="D2266" s="94" t="str">
        <f>IF([9]Mides!F2257=1,"X"," ")</f>
        <v>X</v>
      </c>
      <c r="E2266" s="94" t="str">
        <f>IF([9]Mides!F2257=2,"X"," ")</f>
        <v xml:space="preserve"> </v>
      </c>
      <c r="F2266" s="95">
        <f>[9]Mides!B2257</f>
        <v>0</v>
      </c>
      <c r="G2266" s="94" t="str">
        <f>IF(AND([9]Mides!H2257&gt;=1,[9]Mides!H2257&lt;=14),"X"," ")</f>
        <v>X</v>
      </c>
      <c r="H2266" s="94" t="str">
        <f>IF(AND([9]Mides!H2257&gt;=14,[9]Mides!H2257&lt;=30),"X"," ")</f>
        <v xml:space="preserve"> </v>
      </c>
      <c r="I2266" s="94" t="str">
        <f>IF(AND([9]Mides!H2257&gt;=31,[9]Mides!H2257&lt;=60),"X","  ")</f>
        <v xml:space="preserve">  </v>
      </c>
      <c r="J2266" s="94" t="str">
        <f>IF([9]Mides!H2257&gt;60,"X", "  ")</f>
        <v xml:space="preserve">  </v>
      </c>
      <c r="K2266" s="96">
        <f>[9]Mides!N2257</f>
        <v>0</v>
      </c>
      <c r="L2266" s="96">
        <f>[9]Mides!K2257</f>
        <v>0</v>
      </c>
      <c r="M2266" s="96">
        <f>[9]Mides!L2257</f>
        <v>0</v>
      </c>
      <c r="N2266" s="96" t="str">
        <f>[9]Mides!M2257</f>
        <v>X</v>
      </c>
      <c r="O2266" s="96">
        <f t="shared" si="31"/>
        <v>0</v>
      </c>
      <c r="P2266" s="96" t="str">
        <f>[9]Mides!R2257</f>
        <v>Guatemala</v>
      </c>
      <c r="Q2266" s="96" t="str">
        <f>[9]Mides!S2257</f>
        <v>Guatemala</v>
      </c>
    </row>
    <row r="2267" spans="2:17" ht="15" thickBot="1" x14ac:dyDescent="0.35">
      <c r="B2267" s="92" t="str">
        <f>[9]Mides!E2258</f>
        <v>Diego</v>
      </c>
      <c r="C2267" s="93" t="str">
        <f>[9]Mides!D2258</f>
        <v>Barrios</v>
      </c>
      <c r="D2267" s="94" t="str">
        <f>IF([9]Mides!F2258=1,"X"," ")</f>
        <v xml:space="preserve"> </v>
      </c>
      <c r="E2267" s="94" t="str">
        <f>IF([9]Mides!F2258=2,"X"," ")</f>
        <v>X</v>
      </c>
      <c r="F2267" s="95">
        <f>[9]Mides!B2258</f>
        <v>0</v>
      </c>
      <c r="G2267" s="94" t="str">
        <f>IF(AND([9]Mides!H2258&gt;=1,[9]Mides!H2258&lt;=14),"X"," ")</f>
        <v>X</v>
      </c>
      <c r="H2267" s="94" t="str">
        <f>IF(AND([9]Mides!H2258&gt;=14,[9]Mides!H2258&lt;=30),"X"," ")</f>
        <v xml:space="preserve"> </v>
      </c>
      <c r="I2267" s="94" t="str">
        <f>IF(AND([9]Mides!H2258&gt;=31,[9]Mides!H2258&lt;=60),"X","  ")</f>
        <v xml:space="preserve">  </v>
      </c>
      <c r="J2267" s="94" t="str">
        <f>IF([9]Mides!H2258&gt;60,"X", "  ")</f>
        <v xml:space="preserve">  </v>
      </c>
      <c r="K2267" s="96">
        <f>[9]Mides!N2258</f>
        <v>0</v>
      </c>
      <c r="L2267" s="96">
        <f>[9]Mides!K2258</f>
        <v>0</v>
      </c>
      <c r="M2267" s="96">
        <f>[9]Mides!L2258</f>
        <v>0</v>
      </c>
      <c r="N2267" s="96" t="str">
        <f>[9]Mides!M2258</f>
        <v>X</v>
      </c>
      <c r="O2267" s="96">
        <f t="shared" si="31"/>
        <v>0</v>
      </c>
      <c r="P2267" s="96" t="str">
        <f>[9]Mides!R2258</f>
        <v>Guatemala</v>
      </c>
      <c r="Q2267" s="96" t="str">
        <f>[9]Mides!S2258</f>
        <v>Guatemala</v>
      </c>
    </row>
    <row r="2268" spans="2:17" ht="15" thickBot="1" x14ac:dyDescent="0.35">
      <c r="B2268" s="92" t="str">
        <f>[9]Mides!E2259</f>
        <v>Ericka</v>
      </c>
      <c r="C2268" s="93" t="str">
        <f>[9]Mides!D2259</f>
        <v>Barrios</v>
      </c>
      <c r="D2268" s="94" t="str">
        <f>IF([9]Mides!F2259=1,"X"," ")</f>
        <v>X</v>
      </c>
      <c r="E2268" s="94" t="str">
        <f>IF([9]Mides!F2259=2,"X"," ")</f>
        <v xml:space="preserve"> </v>
      </c>
      <c r="F2268" s="95">
        <f>[9]Mides!B2259</f>
        <v>0</v>
      </c>
      <c r="G2268" s="94" t="str">
        <f>IF(AND([9]Mides!H2259&gt;=1,[9]Mides!H2259&lt;=14),"X"," ")</f>
        <v>X</v>
      </c>
      <c r="H2268" s="94" t="str">
        <f>IF(AND([9]Mides!H2259&gt;=14,[9]Mides!H2259&lt;=30),"X"," ")</f>
        <v xml:space="preserve"> </v>
      </c>
      <c r="I2268" s="94" t="str">
        <f>IF(AND([9]Mides!H2259&gt;=31,[9]Mides!H2259&lt;=60),"X","  ")</f>
        <v xml:space="preserve">  </v>
      </c>
      <c r="J2268" s="94" t="str">
        <f>IF([9]Mides!H2259&gt;60,"X", "  ")</f>
        <v xml:space="preserve">  </v>
      </c>
      <c r="K2268" s="96">
        <f>[9]Mides!N2259</f>
        <v>0</v>
      </c>
      <c r="L2268" s="96">
        <f>[9]Mides!K2259</f>
        <v>0</v>
      </c>
      <c r="M2268" s="96">
        <f>[9]Mides!L2259</f>
        <v>0</v>
      </c>
      <c r="N2268" s="96" t="str">
        <f>[9]Mides!M2259</f>
        <v>X</v>
      </c>
      <c r="O2268" s="96">
        <f t="shared" si="31"/>
        <v>0</v>
      </c>
      <c r="P2268" s="96" t="str">
        <f>[9]Mides!R2259</f>
        <v>Guatemala</v>
      </c>
      <c r="Q2268" s="96" t="str">
        <f>[9]Mides!S2259</f>
        <v>Guatemala</v>
      </c>
    </row>
    <row r="2269" spans="2:17" ht="15" thickBot="1" x14ac:dyDescent="0.35">
      <c r="B2269" s="92" t="str">
        <f>[9]Mides!E2260</f>
        <v>Angela</v>
      </c>
      <c r="C2269" s="93" t="str">
        <f>[9]Mides!D2260</f>
        <v>Roman</v>
      </c>
      <c r="D2269" s="94" t="str">
        <f>IF([9]Mides!F2260=1,"X"," ")</f>
        <v>X</v>
      </c>
      <c r="E2269" s="94" t="str">
        <f>IF([9]Mides!F2260=2,"X"," ")</f>
        <v xml:space="preserve"> </v>
      </c>
      <c r="F2269" s="95">
        <f>[9]Mides!B2260</f>
        <v>0</v>
      </c>
      <c r="G2269" s="94" t="str">
        <f>IF(AND([9]Mides!H2260&gt;=1,[9]Mides!H2260&lt;=14),"X"," ")</f>
        <v>X</v>
      </c>
      <c r="H2269" s="94" t="str">
        <f>IF(AND([9]Mides!H2260&gt;=14,[9]Mides!H2260&lt;=30),"X"," ")</f>
        <v xml:space="preserve"> </v>
      </c>
      <c r="I2269" s="94" t="str">
        <f>IF(AND([9]Mides!H2260&gt;=31,[9]Mides!H2260&lt;=60),"X","  ")</f>
        <v xml:space="preserve">  </v>
      </c>
      <c r="J2269" s="94" t="str">
        <f>IF([9]Mides!H2260&gt;60,"X", "  ")</f>
        <v xml:space="preserve">  </v>
      </c>
      <c r="K2269" s="96">
        <f>[9]Mides!N2260</f>
        <v>0</v>
      </c>
      <c r="L2269" s="96">
        <f>[9]Mides!K2260</f>
        <v>0</v>
      </c>
      <c r="M2269" s="96">
        <f>[9]Mides!L2260</f>
        <v>0</v>
      </c>
      <c r="N2269" s="96" t="str">
        <f>[9]Mides!M2260</f>
        <v>X</v>
      </c>
      <c r="O2269" s="96">
        <f t="shared" si="31"/>
        <v>0</v>
      </c>
      <c r="P2269" s="96" t="str">
        <f>[9]Mides!R2260</f>
        <v>Guatemala</v>
      </c>
      <c r="Q2269" s="96" t="str">
        <f>[9]Mides!S2260</f>
        <v>Guatemala</v>
      </c>
    </row>
    <row r="2270" spans="2:17" ht="15" thickBot="1" x14ac:dyDescent="0.35">
      <c r="B2270" s="92" t="str">
        <f>[9]Mides!E2261</f>
        <v>Jefrey</v>
      </c>
      <c r="C2270" s="93" t="str">
        <f>[9]Mides!D2261</f>
        <v xml:space="preserve">Díaz </v>
      </c>
      <c r="D2270" s="94" t="str">
        <f>IF([9]Mides!F2261=1,"X"," ")</f>
        <v xml:space="preserve"> </v>
      </c>
      <c r="E2270" s="94" t="str">
        <f>IF([9]Mides!F2261=2,"X"," ")</f>
        <v>X</v>
      </c>
      <c r="F2270" s="95">
        <f>[9]Mides!B2261</f>
        <v>3700002260101</v>
      </c>
      <c r="G2270" s="94" t="str">
        <f>IF(AND([9]Mides!H2261&gt;=1,[9]Mides!H2261&lt;=14),"X"," ")</f>
        <v xml:space="preserve"> </v>
      </c>
      <c r="H2270" s="94" t="str">
        <f>IF(AND([9]Mides!H2261&gt;=14,[9]Mides!H2261&lt;=30),"X"," ")</f>
        <v>X</v>
      </c>
      <c r="I2270" s="94" t="str">
        <f>IF(AND([9]Mides!H2261&gt;=31,[9]Mides!H2261&lt;=60),"X","  ")</f>
        <v xml:space="preserve">  </v>
      </c>
      <c r="J2270" s="94" t="str">
        <f>IF([9]Mides!H2261&gt;60,"X", "  ")</f>
        <v xml:space="preserve">  </v>
      </c>
      <c r="K2270" s="96">
        <f>[9]Mides!N2261</f>
        <v>0</v>
      </c>
      <c r="L2270" s="96">
        <f>[9]Mides!K2261</f>
        <v>0</v>
      </c>
      <c r="M2270" s="96">
        <f>[9]Mides!L2261</f>
        <v>0</v>
      </c>
      <c r="N2270" s="96" t="str">
        <f>[9]Mides!M2261</f>
        <v>X</v>
      </c>
      <c r="O2270" s="96">
        <f t="shared" si="31"/>
        <v>0</v>
      </c>
      <c r="P2270" s="96" t="str">
        <f>[9]Mides!R2261</f>
        <v>Guatemala</v>
      </c>
      <c r="Q2270" s="96" t="str">
        <f>[9]Mides!S2261</f>
        <v>Guatemala</v>
      </c>
    </row>
    <row r="2271" spans="2:17" ht="15" thickBot="1" x14ac:dyDescent="0.35">
      <c r="B2271" s="92" t="str">
        <f>[9]Mides!E2262</f>
        <v>Hugo</v>
      </c>
      <c r="C2271" s="93" t="str">
        <f>[9]Mides!D2262</f>
        <v>Rivera</v>
      </c>
      <c r="D2271" s="94" t="str">
        <f>IF([9]Mides!F2262=1,"X"," ")</f>
        <v xml:space="preserve"> </v>
      </c>
      <c r="E2271" s="94" t="str">
        <f>IF([9]Mides!F2262=2,"X"," ")</f>
        <v>X</v>
      </c>
      <c r="F2271" s="95">
        <f>[9]Mides!B2262</f>
        <v>0</v>
      </c>
      <c r="G2271" s="94" t="str">
        <f>IF(AND([9]Mides!H2262&gt;=1,[9]Mides!H2262&lt;=14),"X"," ")</f>
        <v xml:space="preserve"> </v>
      </c>
      <c r="H2271" s="94" t="str">
        <f>IF(AND([9]Mides!H2262&gt;=14,[9]Mides!H2262&lt;=30),"X"," ")</f>
        <v>X</v>
      </c>
      <c r="I2271" s="94" t="str">
        <f>IF(AND([9]Mides!H2262&gt;=31,[9]Mides!H2262&lt;=60),"X","  ")</f>
        <v xml:space="preserve">  </v>
      </c>
      <c r="J2271" s="94" t="str">
        <f>IF([9]Mides!H2262&gt;60,"X", "  ")</f>
        <v xml:space="preserve">  </v>
      </c>
      <c r="K2271" s="96">
        <f>[9]Mides!N2262</f>
        <v>0</v>
      </c>
      <c r="L2271" s="96">
        <f>[9]Mides!K2262</f>
        <v>0</v>
      </c>
      <c r="M2271" s="96">
        <f>[9]Mides!L2262</f>
        <v>0</v>
      </c>
      <c r="N2271" s="96" t="str">
        <f>[9]Mides!M2262</f>
        <v>X</v>
      </c>
      <c r="O2271" s="96">
        <f t="shared" si="31"/>
        <v>0</v>
      </c>
      <c r="P2271" s="96" t="str">
        <f>[9]Mides!R2262</f>
        <v>Guatemala</v>
      </c>
      <c r="Q2271" s="96" t="str">
        <f>[9]Mides!S2262</f>
        <v>Guatemala</v>
      </c>
    </row>
    <row r="2272" spans="2:17" ht="15" thickBot="1" x14ac:dyDescent="0.35">
      <c r="B2272" s="92" t="str">
        <f>[9]Mides!E2263</f>
        <v>Ahiezer</v>
      </c>
      <c r="C2272" s="93" t="str">
        <f>[9]Mides!D2263</f>
        <v>Gómez</v>
      </c>
      <c r="D2272" s="94" t="str">
        <f>IF([9]Mides!F2263=1,"X"," ")</f>
        <v xml:space="preserve"> </v>
      </c>
      <c r="E2272" s="94" t="str">
        <f>IF([9]Mides!F2263=2,"X"," ")</f>
        <v>X</v>
      </c>
      <c r="F2272" s="95">
        <f>[9]Mides!B2263</f>
        <v>0</v>
      </c>
      <c r="G2272" s="94" t="str">
        <f>IF(AND([9]Mides!H2263&gt;=1,[9]Mides!H2263&lt;=14),"X"," ")</f>
        <v xml:space="preserve"> </v>
      </c>
      <c r="H2272" s="94" t="str">
        <f>IF(AND([9]Mides!H2263&gt;=14,[9]Mides!H2263&lt;=30),"X"," ")</f>
        <v>X</v>
      </c>
      <c r="I2272" s="94" t="str">
        <f>IF(AND([9]Mides!H2263&gt;=31,[9]Mides!H2263&lt;=60),"X","  ")</f>
        <v xml:space="preserve">  </v>
      </c>
      <c r="J2272" s="94" t="str">
        <f>IF([9]Mides!H2263&gt;60,"X", "  ")</f>
        <v xml:space="preserve">  </v>
      </c>
      <c r="K2272" s="96">
        <f>[9]Mides!N2263</f>
        <v>0</v>
      </c>
      <c r="L2272" s="96">
        <f>[9]Mides!K2263</f>
        <v>0</v>
      </c>
      <c r="M2272" s="96">
        <f>[9]Mides!L2263</f>
        <v>0</v>
      </c>
      <c r="N2272" s="96" t="str">
        <f>[9]Mides!M2263</f>
        <v>X</v>
      </c>
      <c r="O2272" s="96">
        <f t="shared" si="31"/>
        <v>0</v>
      </c>
      <c r="P2272" s="96" t="str">
        <f>[9]Mides!R2263</f>
        <v>Guatemala</v>
      </c>
      <c r="Q2272" s="96" t="str">
        <f>[9]Mides!S2263</f>
        <v>Guatemala</v>
      </c>
    </row>
    <row r="2273" spans="2:17" ht="15" thickBot="1" x14ac:dyDescent="0.35">
      <c r="B2273" s="92" t="str">
        <f>[9]Mides!E2264</f>
        <v>Diego</v>
      </c>
      <c r="C2273" s="93" t="str">
        <f>[9]Mides!D2264</f>
        <v>Cú</v>
      </c>
      <c r="D2273" s="94" t="str">
        <f>IF([9]Mides!F2264=1,"X"," ")</f>
        <v xml:space="preserve"> </v>
      </c>
      <c r="E2273" s="94" t="str">
        <f>IF([9]Mides!F2264=2,"X"," ")</f>
        <v>X</v>
      </c>
      <c r="F2273" s="95">
        <f>[9]Mides!B2264</f>
        <v>0</v>
      </c>
      <c r="G2273" s="94" t="str">
        <f>IF(AND([9]Mides!H2264&gt;=1,[9]Mides!H2264&lt;=14),"X"," ")</f>
        <v xml:space="preserve"> </v>
      </c>
      <c r="H2273" s="94" t="str">
        <f>IF(AND([9]Mides!H2264&gt;=14,[9]Mides!H2264&lt;=30),"X"," ")</f>
        <v>X</v>
      </c>
      <c r="I2273" s="94" t="str">
        <f>IF(AND([9]Mides!H2264&gt;=31,[9]Mides!H2264&lt;=60),"X","  ")</f>
        <v xml:space="preserve">  </v>
      </c>
      <c r="J2273" s="94" t="str">
        <f>IF([9]Mides!H2264&gt;60,"X", "  ")</f>
        <v xml:space="preserve">  </v>
      </c>
      <c r="K2273" s="96">
        <f>[9]Mides!N2264</f>
        <v>0</v>
      </c>
      <c r="L2273" s="96">
        <f>[9]Mides!K2264</f>
        <v>0</v>
      </c>
      <c r="M2273" s="96">
        <f>[9]Mides!L2264</f>
        <v>0</v>
      </c>
      <c r="N2273" s="96" t="str">
        <f>[9]Mides!M2264</f>
        <v>X</v>
      </c>
      <c r="O2273" s="96">
        <f t="shared" si="31"/>
        <v>0</v>
      </c>
      <c r="P2273" s="96" t="str">
        <f>[9]Mides!R2264</f>
        <v>Guatemala</v>
      </c>
      <c r="Q2273" s="96" t="str">
        <f>[9]Mides!S2264</f>
        <v>Guatemala</v>
      </c>
    </row>
    <row r="2274" spans="2:17" ht="15" thickBot="1" x14ac:dyDescent="0.35">
      <c r="B2274" s="92" t="str">
        <f>[9]Mides!E2265</f>
        <v>Macario</v>
      </c>
      <c r="C2274" s="93" t="str">
        <f>[9]Mides!D2265</f>
        <v>Choc</v>
      </c>
      <c r="D2274" s="94" t="str">
        <f>IF([9]Mides!F2265=1,"X"," ")</f>
        <v xml:space="preserve"> </v>
      </c>
      <c r="E2274" s="94" t="str">
        <f>IF([9]Mides!F2265=2,"X"," ")</f>
        <v>X</v>
      </c>
      <c r="F2274" s="95">
        <f>[9]Mides!B2265</f>
        <v>1617788361420</v>
      </c>
      <c r="G2274" s="94" t="str">
        <f>IF(AND([9]Mides!H2265&gt;=1,[9]Mides!H2265&lt;=14),"X"," ")</f>
        <v xml:space="preserve"> </v>
      </c>
      <c r="H2274" s="94" t="str">
        <f>IF(AND([9]Mides!H2265&gt;=14,[9]Mides!H2265&lt;=30),"X"," ")</f>
        <v xml:space="preserve"> </v>
      </c>
      <c r="I2274" s="94" t="str">
        <f>IF(AND([9]Mides!H2265&gt;=31,[9]Mides!H2265&lt;=60),"X","  ")</f>
        <v>X</v>
      </c>
      <c r="J2274" s="94" t="str">
        <f>IF([9]Mides!H2265&gt;60,"X", "  ")</f>
        <v xml:space="preserve">  </v>
      </c>
      <c r="K2274" s="96">
        <f>[9]Mides!N2265</f>
        <v>0</v>
      </c>
      <c r="L2274" s="96">
        <f>[9]Mides!K2265</f>
        <v>0</v>
      </c>
      <c r="M2274" s="96">
        <f>[9]Mides!L2265</f>
        <v>0</v>
      </c>
      <c r="N2274" s="96" t="str">
        <f>[9]Mides!M2265</f>
        <v>X</v>
      </c>
      <c r="O2274" s="96">
        <f t="shared" si="31"/>
        <v>0</v>
      </c>
      <c r="P2274" s="96" t="str">
        <f>[9]Mides!R2265</f>
        <v>Guatemala</v>
      </c>
      <c r="Q2274" s="96" t="str">
        <f>[9]Mides!S2265</f>
        <v>Guatemala</v>
      </c>
    </row>
    <row r="2275" spans="2:17" ht="15" thickBot="1" x14ac:dyDescent="0.35">
      <c r="B2275" s="92" t="str">
        <f>[9]Mides!E2266</f>
        <v>Héctor</v>
      </c>
      <c r="C2275" s="93" t="str">
        <f>[9]Mides!D2266</f>
        <v>Guamuch</v>
      </c>
      <c r="D2275" s="94" t="str">
        <f>IF([9]Mides!F2266=1,"X"," ")</f>
        <v xml:space="preserve"> </v>
      </c>
      <c r="E2275" s="94" t="str">
        <f>IF([9]Mides!F2266=2,"X"," ")</f>
        <v>X</v>
      </c>
      <c r="F2275" s="95">
        <f>[9]Mides!B2266</f>
        <v>3032082010108</v>
      </c>
      <c r="G2275" s="94" t="str">
        <f>IF(AND([9]Mides!H2266&gt;=1,[9]Mides!H2266&lt;=14),"X"," ")</f>
        <v xml:space="preserve"> </v>
      </c>
      <c r="H2275" s="94" t="str">
        <f>IF(AND([9]Mides!H2266&gt;=14,[9]Mides!H2266&lt;=30),"X"," ")</f>
        <v>X</v>
      </c>
      <c r="I2275" s="94" t="str">
        <f>IF(AND([9]Mides!H2266&gt;=31,[9]Mides!H2266&lt;=60),"X","  ")</f>
        <v xml:space="preserve">  </v>
      </c>
      <c r="J2275" s="94" t="str">
        <f>IF([9]Mides!H2266&gt;60,"X", "  ")</f>
        <v xml:space="preserve">  </v>
      </c>
      <c r="K2275" s="96">
        <f>[9]Mides!N2266</f>
        <v>0</v>
      </c>
      <c r="L2275" s="96">
        <f>[9]Mides!K2266</f>
        <v>0</v>
      </c>
      <c r="M2275" s="96">
        <f>[9]Mides!L2266</f>
        <v>0</v>
      </c>
      <c r="N2275" s="96" t="str">
        <f>[9]Mides!M2266</f>
        <v>X</v>
      </c>
      <c r="O2275" s="96">
        <f t="shared" si="31"/>
        <v>0</v>
      </c>
      <c r="P2275" s="96" t="str">
        <f>[9]Mides!R2266</f>
        <v>Guatemala</v>
      </c>
      <c r="Q2275" s="96" t="str">
        <f>[9]Mides!S2266</f>
        <v>Guatemala</v>
      </c>
    </row>
    <row r="2276" spans="2:17" ht="15" thickBot="1" x14ac:dyDescent="0.35">
      <c r="B2276" s="92" t="str">
        <f>[9]Mides!E2267</f>
        <v>Javier</v>
      </c>
      <c r="C2276" s="93" t="str">
        <f>[9]Mides!D2267</f>
        <v>Juárez</v>
      </c>
      <c r="D2276" s="94" t="str">
        <f>IF([9]Mides!F2267=1,"X"," ")</f>
        <v xml:space="preserve"> </v>
      </c>
      <c r="E2276" s="94" t="str">
        <f>IF([9]Mides!F2267=2,"X"," ")</f>
        <v>X</v>
      </c>
      <c r="F2276" s="95">
        <f>[9]Mides!B2267</f>
        <v>3008359140101</v>
      </c>
      <c r="G2276" s="94" t="str">
        <f>IF(AND([9]Mides!H2267&gt;=1,[9]Mides!H2267&lt;=14),"X"," ")</f>
        <v xml:space="preserve"> </v>
      </c>
      <c r="H2276" s="94" t="str">
        <f>IF(AND([9]Mides!H2267&gt;=14,[9]Mides!H2267&lt;=30),"X"," ")</f>
        <v>X</v>
      </c>
      <c r="I2276" s="94" t="str">
        <f>IF(AND([9]Mides!H2267&gt;=31,[9]Mides!H2267&lt;=60),"X","  ")</f>
        <v xml:space="preserve">  </v>
      </c>
      <c r="J2276" s="94" t="str">
        <f>IF([9]Mides!H2267&gt;60,"X", "  ")</f>
        <v xml:space="preserve">  </v>
      </c>
      <c r="K2276" s="96">
        <f>[9]Mides!N2267</f>
        <v>0</v>
      </c>
      <c r="L2276" s="96">
        <f>[9]Mides!K2267</f>
        <v>0</v>
      </c>
      <c r="M2276" s="96">
        <f>[9]Mides!L2267</f>
        <v>0</v>
      </c>
      <c r="N2276" s="96" t="str">
        <f>[9]Mides!M2267</f>
        <v>X</v>
      </c>
      <c r="O2276" s="96">
        <f t="shared" si="31"/>
        <v>0</v>
      </c>
      <c r="P2276" s="96" t="str">
        <f>[9]Mides!R2267</f>
        <v>Guatemala</v>
      </c>
      <c r="Q2276" s="96" t="str">
        <f>[9]Mides!S2267</f>
        <v>Guatemala</v>
      </c>
    </row>
    <row r="2277" spans="2:17" ht="15" thickBot="1" x14ac:dyDescent="0.35">
      <c r="B2277" s="92" t="str">
        <f>[9]Mides!E2268</f>
        <v>Angel</v>
      </c>
      <c r="C2277" s="93" t="str">
        <f>[9]Mides!D2268</f>
        <v>Hernández</v>
      </c>
      <c r="D2277" s="94" t="str">
        <f>IF([9]Mides!F2268=1,"X"," ")</f>
        <v xml:space="preserve"> </v>
      </c>
      <c r="E2277" s="94" t="str">
        <f>IF([9]Mides!F2268=2,"X"," ")</f>
        <v>X</v>
      </c>
      <c r="F2277" s="95">
        <f>[9]Mides!B2268</f>
        <v>2035771590101</v>
      </c>
      <c r="G2277" s="94" t="str">
        <f>IF(AND([9]Mides!H2268&gt;=1,[9]Mides!H2268&lt;=14),"X"," ")</f>
        <v>X</v>
      </c>
      <c r="H2277" s="94" t="str">
        <f>IF(AND([9]Mides!H2268&gt;=14,[9]Mides!H2268&lt;=30),"X"," ")</f>
        <v xml:space="preserve"> </v>
      </c>
      <c r="I2277" s="94" t="str">
        <f>IF(AND([9]Mides!H2268&gt;=31,[9]Mides!H2268&lt;=60),"X","  ")</f>
        <v xml:space="preserve">  </v>
      </c>
      <c r="J2277" s="94" t="str">
        <f>IF([9]Mides!H2268&gt;60,"X", "  ")</f>
        <v xml:space="preserve">  </v>
      </c>
      <c r="K2277" s="96">
        <f>[9]Mides!N2268</f>
        <v>0</v>
      </c>
      <c r="L2277" s="96">
        <f>[9]Mides!K2268</f>
        <v>0</v>
      </c>
      <c r="M2277" s="96">
        <f>[9]Mides!L2268</f>
        <v>0</v>
      </c>
      <c r="N2277" s="96" t="str">
        <f>[9]Mides!M2268</f>
        <v>X</v>
      </c>
      <c r="O2277" s="96">
        <f t="shared" si="31"/>
        <v>0</v>
      </c>
      <c r="P2277" s="96" t="str">
        <f>[9]Mides!R2268</f>
        <v>Guatemala</v>
      </c>
      <c r="Q2277" s="96" t="str">
        <f>[9]Mides!S2268</f>
        <v>Guatemala</v>
      </c>
    </row>
    <row r="2278" spans="2:17" ht="15" thickBot="1" x14ac:dyDescent="0.35">
      <c r="B2278" s="92" t="str">
        <f>[9]Mides!E2269</f>
        <v>Eduard</v>
      </c>
      <c r="C2278" s="93" t="str">
        <f>[9]Mides!D2269</f>
        <v>Chomá</v>
      </c>
      <c r="D2278" s="94" t="str">
        <f>IF([9]Mides!F2269=1,"X"," ")</f>
        <v xml:space="preserve"> </v>
      </c>
      <c r="E2278" s="94" t="str">
        <f>IF([9]Mides!F2269=2,"X"," ")</f>
        <v>X</v>
      </c>
      <c r="F2278" s="95">
        <f>[9]Mides!B2269</f>
        <v>2331843680101</v>
      </c>
      <c r="G2278" s="94" t="str">
        <f>IF(AND([9]Mides!H2269&gt;=1,[9]Mides!H2269&lt;=14),"X"," ")</f>
        <v>X</v>
      </c>
      <c r="H2278" s="94" t="str">
        <f>IF(AND([9]Mides!H2269&gt;=14,[9]Mides!H2269&lt;=30),"X"," ")</f>
        <v xml:space="preserve"> </v>
      </c>
      <c r="I2278" s="94" t="str">
        <f>IF(AND([9]Mides!H2269&gt;=31,[9]Mides!H2269&lt;=60),"X","  ")</f>
        <v xml:space="preserve">  </v>
      </c>
      <c r="J2278" s="94" t="str">
        <f>IF([9]Mides!H2269&gt;60,"X", "  ")</f>
        <v xml:space="preserve">  </v>
      </c>
      <c r="K2278" s="96">
        <f>[9]Mides!N2269</f>
        <v>0</v>
      </c>
      <c r="L2278" s="96">
        <f>[9]Mides!K2269</f>
        <v>0</v>
      </c>
      <c r="M2278" s="96">
        <f>[9]Mides!L2269</f>
        <v>0</v>
      </c>
      <c r="N2278" s="96" t="str">
        <f>[9]Mides!M2269</f>
        <v>X</v>
      </c>
      <c r="O2278" s="96">
        <f t="shared" si="31"/>
        <v>0</v>
      </c>
      <c r="P2278" s="96" t="str">
        <f>[9]Mides!R2269</f>
        <v>Guatemala</v>
      </c>
      <c r="Q2278" s="96" t="str">
        <f>[9]Mides!S2269</f>
        <v>Guatemala</v>
      </c>
    </row>
    <row r="2279" spans="2:17" ht="15" thickBot="1" x14ac:dyDescent="0.35">
      <c r="B2279" s="92" t="str">
        <f>[9]Mides!E2270</f>
        <v>Melissa</v>
      </c>
      <c r="C2279" s="93" t="str">
        <f>[9]Mides!D2270</f>
        <v>Sosa</v>
      </c>
      <c r="D2279" s="94" t="str">
        <f>IF([9]Mides!F2270=1,"X"," ")</f>
        <v>X</v>
      </c>
      <c r="E2279" s="94" t="str">
        <f>IF([9]Mides!F2270=2,"X"," ")</f>
        <v xml:space="preserve"> </v>
      </c>
      <c r="F2279" s="95">
        <f>[9]Mides!B2270</f>
        <v>0</v>
      </c>
      <c r="G2279" s="94" t="str">
        <f>IF(AND([9]Mides!H2270&gt;=1,[9]Mides!H2270&lt;=14),"X"," ")</f>
        <v>X</v>
      </c>
      <c r="H2279" s="94" t="str">
        <f>IF(AND([9]Mides!H2270&gt;=14,[9]Mides!H2270&lt;=30),"X"," ")</f>
        <v xml:space="preserve"> </v>
      </c>
      <c r="I2279" s="94" t="str">
        <f>IF(AND([9]Mides!H2270&gt;=31,[9]Mides!H2270&lt;=60),"X","  ")</f>
        <v xml:space="preserve">  </v>
      </c>
      <c r="J2279" s="94" t="str">
        <f>IF([9]Mides!H2270&gt;60,"X", "  ")</f>
        <v xml:space="preserve">  </v>
      </c>
      <c r="K2279" s="96">
        <f>[9]Mides!N2270</f>
        <v>0</v>
      </c>
      <c r="L2279" s="96">
        <f>[9]Mides!K2270</f>
        <v>0</v>
      </c>
      <c r="M2279" s="96">
        <f>[9]Mides!L2270</f>
        <v>0</v>
      </c>
      <c r="N2279" s="96" t="str">
        <f>[9]Mides!M2270</f>
        <v>X</v>
      </c>
      <c r="O2279" s="96">
        <f t="shared" si="31"/>
        <v>0</v>
      </c>
      <c r="P2279" s="96" t="str">
        <f>[9]Mides!R2270</f>
        <v>Guatemala</v>
      </c>
      <c r="Q2279" s="96" t="str">
        <f>[9]Mides!S2270</f>
        <v>Guatemala</v>
      </c>
    </row>
    <row r="2280" spans="2:17" ht="15" thickBot="1" x14ac:dyDescent="0.35">
      <c r="B2280" s="92" t="str">
        <f>[9]Mides!E2271</f>
        <v>Hellen</v>
      </c>
      <c r="C2280" s="93" t="str">
        <f>[9]Mides!D2271</f>
        <v>Ola</v>
      </c>
      <c r="D2280" s="94" t="str">
        <f>IF([9]Mides!F2271=1,"X"," ")</f>
        <v>X</v>
      </c>
      <c r="E2280" s="94" t="str">
        <f>IF([9]Mides!F2271=2,"X"," ")</f>
        <v xml:space="preserve"> </v>
      </c>
      <c r="F2280" s="95">
        <f>[9]Mides!B2271</f>
        <v>0</v>
      </c>
      <c r="G2280" s="94" t="str">
        <f>IF(AND([9]Mides!H2271&gt;=1,[9]Mides!H2271&lt;=14),"X"," ")</f>
        <v>X</v>
      </c>
      <c r="H2280" s="94" t="str">
        <f>IF(AND([9]Mides!H2271&gt;=14,[9]Mides!H2271&lt;=30),"X"," ")</f>
        <v xml:space="preserve"> </v>
      </c>
      <c r="I2280" s="94" t="str">
        <f>IF(AND([9]Mides!H2271&gt;=31,[9]Mides!H2271&lt;=60),"X","  ")</f>
        <v xml:space="preserve">  </v>
      </c>
      <c r="J2280" s="94" t="str">
        <f>IF([9]Mides!H2271&gt;60,"X", "  ")</f>
        <v xml:space="preserve">  </v>
      </c>
      <c r="K2280" s="96">
        <f>[9]Mides!N2271</f>
        <v>0</v>
      </c>
      <c r="L2280" s="96">
        <f>[9]Mides!K2271</f>
        <v>0</v>
      </c>
      <c r="M2280" s="96">
        <f>[9]Mides!L2271</f>
        <v>0</v>
      </c>
      <c r="N2280" s="96" t="str">
        <f>[9]Mides!M2271</f>
        <v>X</v>
      </c>
      <c r="O2280" s="96">
        <f t="shared" si="31"/>
        <v>0</v>
      </c>
      <c r="P2280" s="96" t="str">
        <f>[9]Mides!R2271</f>
        <v>Guatemala</v>
      </c>
      <c r="Q2280" s="96" t="str">
        <f>[9]Mides!S2271</f>
        <v>Guatemala</v>
      </c>
    </row>
    <row r="2281" spans="2:17" ht="15" thickBot="1" x14ac:dyDescent="0.35">
      <c r="B2281" s="92" t="str">
        <f>[9]Mides!E2272</f>
        <v>Jonatan</v>
      </c>
      <c r="C2281" s="93" t="str">
        <f>[9]Mides!D2272</f>
        <v>Gómez</v>
      </c>
      <c r="D2281" s="94" t="str">
        <f>IF([9]Mides!F2272=1,"X"," ")</f>
        <v xml:space="preserve"> </v>
      </c>
      <c r="E2281" s="94" t="str">
        <f>IF([9]Mides!F2272=2,"X"," ")</f>
        <v>X</v>
      </c>
      <c r="F2281" s="95">
        <f>[9]Mides!B2272</f>
        <v>2004352210101</v>
      </c>
      <c r="G2281" s="94" t="str">
        <f>IF(AND([9]Mides!H2272&gt;=1,[9]Mides!H2272&lt;=14),"X"," ")</f>
        <v>X</v>
      </c>
      <c r="H2281" s="94" t="str">
        <f>IF(AND([9]Mides!H2272&gt;=14,[9]Mides!H2272&lt;=30),"X"," ")</f>
        <v xml:space="preserve"> </v>
      </c>
      <c r="I2281" s="94" t="str">
        <f>IF(AND([9]Mides!H2272&gt;=31,[9]Mides!H2272&lt;=60),"X","  ")</f>
        <v xml:space="preserve">  </v>
      </c>
      <c r="J2281" s="94" t="str">
        <f>IF([9]Mides!H2272&gt;60,"X", "  ")</f>
        <v xml:space="preserve">  </v>
      </c>
      <c r="K2281" s="96">
        <f>[9]Mides!N2272</f>
        <v>0</v>
      </c>
      <c r="L2281" s="96">
        <f>[9]Mides!K2272</f>
        <v>0</v>
      </c>
      <c r="M2281" s="96">
        <f>[9]Mides!L2272</f>
        <v>0</v>
      </c>
      <c r="N2281" s="96" t="str">
        <f>[9]Mides!M2272</f>
        <v>X</v>
      </c>
      <c r="O2281" s="96">
        <f t="shared" si="31"/>
        <v>0</v>
      </c>
      <c r="P2281" s="96" t="str">
        <f>[9]Mides!R2272</f>
        <v>Guatemala</v>
      </c>
      <c r="Q2281" s="96" t="str">
        <f>[9]Mides!S2272</f>
        <v>Guatemala</v>
      </c>
    </row>
    <row r="2282" spans="2:17" ht="15" thickBot="1" x14ac:dyDescent="0.35">
      <c r="B2282" s="92" t="str">
        <f>[9]Mides!E2273</f>
        <v>Sheyli</v>
      </c>
      <c r="C2282" s="93" t="str">
        <f>[9]Mides!D2273</f>
        <v>Hernández</v>
      </c>
      <c r="D2282" s="94" t="str">
        <f>IF([9]Mides!F2273=1,"X"," ")</f>
        <v>X</v>
      </c>
      <c r="E2282" s="94" t="str">
        <f>IF([9]Mides!F2273=2,"X"," ")</f>
        <v xml:space="preserve"> </v>
      </c>
      <c r="F2282" s="95">
        <f>[9]Mides!B2273</f>
        <v>2394070590101</v>
      </c>
      <c r="G2282" s="94" t="str">
        <f>IF(AND([9]Mides!H2273&gt;=1,[9]Mides!H2273&lt;=14),"X"," ")</f>
        <v>X</v>
      </c>
      <c r="H2282" s="94" t="str">
        <f>IF(AND([9]Mides!H2273&gt;=14,[9]Mides!H2273&lt;=30),"X"," ")</f>
        <v xml:space="preserve"> </v>
      </c>
      <c r="I2282" s="94" t="str">
        <f>IF(AND([9]Mides!H2273&gt;=31,[9]Mides!H2273&lt;=60),"X","  ")</f>
        <v xml:space="preserve">  </v>
      </c>
      <c r="J2282" s="94" t="str">
        <f>IF([9]Mides!H2273&gt;60,"X", "  ")</f>
        <v xml:space="preserve">  </v>
      </c>
      <c r="K2282" s="96">
        <f>[9]Mides!N2273</f>
        <v>0</v>
      </c>
      <c r="L2282" s="96">
        <f>[9]Mides!K2273</f>
        <v>0</v>
      </c>
      <c r="M2282" s="96">
        <f>[9]Mides!L2273</f>
        <v>0</v>
      </c>
      <c r="N2282" s="96" t="str">
        <f>[9]Mides!M2273</f>
        <v>X</v>
      </c>
      <c r="O2282" s="96">
        <f t="shared" si="31"/>
        <v>0</v>
      </c>
      <c r="P2282" s="96" t="str">
        <f>[9]Mides!R2273</f>
        <v>Guatemala</v>
      </c>
      <c r="Q2282" s="96" t="str">
        <f>[9]Mides!S2273</f>
        <v>Guatemala</v>
      </c>
    </row>
    <row r="2283" spans="2:17" ht="15" thickBot="1" x14ac:dyDescent="0.35">
      <c r="B2283" s="92" t="str">
        <f>[9]Mides!E2274</f>
        <v>Carlos</v>
      </c>
      <c r="C2283" s="93" t="str">
        <f>[9]Mides!D2274</f>
        <v>Sanchez</v>
      </c>
      <c r="D2283" s="94" t="str">
        <f>IF([9]Mides!F2274=1,"X"," ")</f>
        <v xml:space="preserve"> </v>
      </c>
      <c r="E2283" s="94" t="str">
        <f>IF([9]Mides!F2274=2,"X"," ")</f>
        <v>X</v>
      </c>
      <c r="F2283" s="95">
        <f>[9]Mides!B2274</f>
        <v>0</v>
      </c>
      <c r="G2283" s="94" t="str">
        <f>IF(AND([9]Mides!H2274&gt;=1,[9]Mides!H2274&lt;=14),"X"," ")</f>
        <v>X</v>
      </c>
      <c r="H2283" s="94" t="str">
        <f>IF(AND([9]Mides!H2274&gt;=14,[9]Mides!H2274&lt;=30),"X"," ")</f>
        <v xml:space="preserve"> </v>
      </c>
      <c r="I2283" s="94" t="str">
        <f>IF(AND([9]Mides!H2274&gt;=31,[9]Mides!H2274&lt;=60),"X","  ")</f>
        <v xml:space="preserve">  </v>
      </c>
      <c r="J2283" s="94" t="str">
        <f>IF([9]Mides!H2274&gt;60,"X", "  ")</f>
        <v xml:space="preserve">  </v>
      </c>
      <c r="K2283" s="96">
        <f>[9]Mides!N2274</f>
        <v>0</v>
      </c>
      <c r="L2283" s="96">
        <f>[9]Mides!K2274</f>
        <v>0</v>
      </c>
      <c r="M2283" s="96">
        <f>[9]Mides!L2274</f>
        <v>0</v>
      </c>
      <c r="N2283" s="96" t="str">
        <f>[9]Mides!M2274</f>
        <v>X</v>
      </c>
      <c r="O2283" s="96">
        <f t="shared" si="31"/>
        <v>0</v>
      </c>
      <c r="P2283" s="96" t="str">
        <f>[9]Mides!R2274</f>
        <v>Guatemala</v>
      </c>
      <c r="Q2283" s="96" t="str">
        <f>[9]Mides!S2274</f>
        <v>Guatemala</v>
      </c>
    </row>
    <row r="2284" spans="2:17" ht="15" thickBot="1" x14ac:dyDescent="0.35">
      <c r="B2284" s="92" t="str">
        <f>[9]Mides!E2275</f>
        <v>Alexia</v>
      </c>
      <c r="C2284" s="93" t="str">
        <f>[9]Mides!D2275</f>
        <v>Lemus</v>
      </c>
      <c r="D2284" s="94" t="str">
        <f>IF([9]Mides!F2275=1,"X"," ")</f>
        <v>X</v>
      </c>
      <c r="E2284" s="94" t="str">
        <f>IF([9]Mides!F2275=2,"X"," ")</f>
        <v xml:space="preserve"> </v>
      </c>
      <c r="F2284" s="95">
        <f>[9]Mides!B2275</f>
        <v>0</v>
      </c>
      <c r="G2284" s="94" t="str">
        <f>IF(AND([9]Mides!H2275&gt;=1,[9]Mides!H2275&lt;=14),"X"," ")</f>
        <v>X</v>
      </c>
      <c r="H2284" s="94" t="str">
        <f>IF(AND([9]Mides!H2275&gt;=14,[9]Mides!H2275&lt;=30),"X"," ")</f>
        <v xml:space="preserve"> </v>
      </c>
      <c r="I2284" s="94" t="str">
        <f>IF(AND([9]Mides!H2275&gt;=31,[9]Mides!H2275&lt;=60),"X","  ")</f>
        <v xml:space="preserve">  </v>
      </c>
      <c r="J2284" s="94" t="str">
        <f>IF([9]Mides!H2275&gt;60,"X", "  ")</f>
        <v xml:space="preserve">  </v>
      </c>
      <c r="K2284" s="96">
        <f>[9]Mides!N2275</f>
        <v>0</v>
      </c>
      <c r="L2284" s="96">
        <f>[9]Mides!K2275</f>
        <v>0</v>
      </c>
      <c r="M2284" s="96">
        <f>[9]Mides!L2275</f>
        <v>0</v>
      </c>
      <c r="N2284" s="96" t="str">
        <f>[9]Mides!M2275</f>
        <v>X</v>
      </c>
      <c r="O2284" s="96">
        <f t="shared" si="31"/>
        <v>0</v>
      </c>
      <c r="P2284" s="96" t="str">
        <f>[9]Mides!R2275</f>
        <v>Guatemala</v>
      </c>
      <c r="Q2284" s="96" t="str">
        <f>[9]Mides!S2275</f>
        <v>Guatemala</v>
      </c>
    </row>
    <row r="2285" spans="2:17" ht="15" thickBot="1" x14ac:dyDescent="0.35">
      <c r="B2285" s="92" t="str">
        <f>[9]Mides!E2276</f>
        <v xml:space="preserve">Angel </v>
      </c>
      <c r="C2285" s="93" t="str">
        <f>[9]Mides!D2276</f>
        <v>García</v>
      </c>
      <c r="D2285" s="94" t="str">
        <f>IF([9]Mides!F2276=1,"X"," ")</f>
        <v xml:space="preserve"> </v>
      </c>
      <c r="E2285" s="94" t="str">
        <f>IF([9]Mides!F2276=2,"X"," ")</f>
        <v>X</v>
      </c>
      <c r="F2285" s="95">
        <f>[9]Mides!B2276</f>
        <v>2236547520101</v>
      </c>
      <c r="G2285" s="94" t="str">
        <f>IF(AND([9]Mides!H2276&gt;=1,[9]Mides!H2276&lt;=14),"X"," ")</f>
        <v>X</v>
      </c>
      <c r="H2285" s="94" t="str">
        <f>IF(AND([9]Mides!H2276&gt;=14,[9]Mides!H2276&lt;=30),"X"," ")</f>
        <v xml:space="preserve"> </v>
      </c>
      <c r="I2285" s="94" t="str">
        <f>IF(AND([9]Mides!H2276&gt;=31,[9]Mides!H2276&lt;=60),"X","  ")</f>
        <v xml:space="preserve">  </v>
      </c>
      <c r="J2285" s="94" t="str">
        <f>IF([9]Mides!H2276&gt;60,"X", "  ")</f>
        <v xml:space="preserve">  </v>
      </c>
      <c r="K2285" s="96">
        <f>[9]Mides!N2276</f>
        <v>0</v>
      </c>
      <c r="L2285" s="96">
        <f>[9]Mides!K2276</f>
        <v>0</v>
      </c>
      <c r="M2285" s="96">
        <f>[9]Mides!L2276</f>
        <v>0</v>
      </c>
      <c r="N2285" s="96" t="str">
        <f>[9]Mides!M2276</f>
        <v>X</v>
      </c>
      <c r="O2285" s="96">
        <f t="shared" si="31"/>
        <v>0</v>
      </c>
      <c r="P2285" s="96" t="str">
        <f>[9]Mides!R2276</f>
        <v>Guatemala</v>
      </c>
      <c r="Q2285" s="96" t="str">
        <f>[9]Mides!S2276</f>
        <v>Guatemala</v>
      </c>
    </row>
    <row r="2286" spans="2:17" ht="15" thickBot="1" x14ac:dyDescent="0.35">
      <c r="B2286" s="92" t="str">
        <f>[9]Mides!E2277</f>
        <v>Tyron</v>
      </c>
      <c r="C2286" s="93" t="str">
        <f>[9]Mides!D2277</f>
        <v>González</v>
      </c>
      <c r="D2286" s="94" t="str">
        <f>IF([9]Mides!F2277=1,"X"," ")</f>
        <v xml:space="preserve"> </v>
      </c>
      <c r="E2286" s="94" t="str">
        <f>IF([9]Mides!F2277=2,"X"," ")</f>
        <v>X</v>
      </c>
      <c r="F2286" s="95">
        <f>[9]Mides!B2277</f>
        <v>0</v>
      </c>
      <c r="G2286" s="94" t="str">
        <f>IF(AND([9]Mides!H2277&gt;=1,[9]Mides!H2277&lt;=14),"X"," ")</f>
        <v>X</v>
      </c>
      <c r="H2286" s="94" t="str">
        <f>IF(AND([9]Mides!H2277&gt;=14,[9]Mides!H2277&lt;=30),"X"," ")</f>
        <v xml:space="preserve"> </v>
      </c>
      <c r="I2286" s="94" t="str">
        <f>IF(AND([9]Mides!H2277&gt;=31,[9]Mides!H2277&lt;=60),"X","  ")</f>
        <v xml:space="preserve">  </v>
      </c>
      <c r="J2286" s="94" t="str">
        <f>IF([9]Mides!H2277&gt;60,"X", "  ")</f>
        <v xml:space="preserve">  </v>
      </c>
      <c r="K2286" s="96">
        <f>[9]Mides!N2277</f>
        <v>0</v>
      </c>
      <c r="L2286" s="96">
        <f>[9]Mides!K2277</f>
        <v>0</v>
      </c>
      <c r="M2286" s="96">
        <f>[9]Mides!L2277</f>
        <v>0</v>
      </c>
      <c r="N2286" s="96" t="str">
        <f>[9]Mides!M2277</f>
        <v>X</v>
      </c>
      <c r="O2286" s="96">
        <f t="shared" si="31"/>
        <v>0</v>
      </c>
      <c r="P2286" s="96" t="str">
        <f>[9]Mides!R2277</f>
        <v>Guatemala</v>
      </c>
      <c r="Q2286" s="96" t="str">
        <f>[9]Mides!S2277</f>
        <v>Guatemala</v>
      </c>
    </row>
    <row r="2287" spans="2:17" ht="15" thickBot="1" x14ac:dyDescent="0.35">
      <c r="B2287" s="92" t="str">
        <f>[9]Mides!E2278</f>
        <v>Dorian</v>
      </c>
      <c r="C2287" s="93" t="str">
        <f>[9]Mides!D2278</f>
        <v>Portillo</v>
      </c>
      <c r="D2287" s="94" t="str">
        <f>IF([9]Mides!F2278=1,"X"," ")</f>
        <v xml:space="preserve"> </v>
      </c>
      <c r="E2287" s="94" t="str">
        <f>IF([9]Mides!F2278=2,"X"," ")</f>
        <v>X</v>
      </c>
      <c r="F2287" s="95">
        <f>[9]Mides!B2278</f>
        <v>0</v>
      </c>
      <c r="G2287" s="94" t="str">
        <f>IF(AND([9]Mides!H2278&gt;=1,[9]Mides!H2278&lt;=14),"X"," ")</f>
        <v>X</v>
      </c>
      <c r="H2287" s="94" t="str">
        <f>IF(AND([9]Mides!H2278&gt;=14,[9]Mides!H2278&lt;=30),"X"," ")</f>
        <v xml:space="preserve"> </v>
      </c>
      <c r="I2287" s="94" t="str">
        <f>IF(AND([9]Mides!H2278&gt;=31,[9]Mides!H2278&lt;=60),"X","  ")</f>
        <v xml:space="preserve">  </v>
      </c>
      <c r="J2287" s="94" t="str">
        <f>IF([9]Mides!H2278&gt;60,"X", "  ")</f>
        <v xml:space="preserve">  </v>
      </c>
      <c r="K2287" s="96">
        <f>[9]Mides!N2278</f>
        <v>0</v>
      </c>
      <c r="L2287" s="96">
        <f>[9]Mides!K2278</f>
        <v>0</v>
      </c>
      <c r="M2287" s="96">
        <f>[9]Mides!L2278</f>
        <v>0</v>
      </c>
      <c r="N2287" s="96" t="str">
        <f>[9]Mides!M2278</f>
        <v>X</v>
      </c>
      <c r="O2287" s="96">
        <f t="shared" si="31"/>
        <v>0</v>
      </c>
      <c r="P2287" s="96" t="str">
        <f>[9]Mides!R2278</f>
        <v>Guatemala</v>
      </c>
      <c r="Q2287" s="96" t="str">
        <f>[9]Mides!S2278</f>
        <v>Guatemala</v>
      </c>
    </row>
    <row r="2288" spans="2:17" ht="15" thickBot="1" x14ac:dyDescent="0.35">
      <c r="B2288" s="92" t="str">
        <f>[9]Mides!E2279</f>
        <v>Cristopher</v>
      </c>
      <c r="C2288" s="93" t="str">
        <f>[9]Mides!D2279</f>
        <v>González</v>
      </c>
      <c r="D2288" s="94" t="str">
        <f>IF([9]Mides!F2279=1,"X"," ")</f>
        <v xml:space="preserve"> </v>
      </c>
      <c r="E2288" s="94" t="str">
        <f>IF([9]Mides!F2279=2,"X"," ")</f>
        <v>X</v>
      </c>
      <c r="F2288" s="95">
        <f>[9]Mides!B2279</f>
        <v>2271942840101</v>
      </c>
      <c r="G2288" s="94" t="str">
        <f>IF(AND([9]Mides!H2279&gt;=1,[9]Mides!H2279&lt;=14),"X"," ")</f>
        <v>X</v>
      </c>
      <c r="H2288" s="94" t="str">
        <f>IF(AND([9]Mides!H2279&gt;=14,[9]Mides!H2279&lt;=30),"X"," ")</f>
        <v xml:space="preserve"> </v>
      </c>
      <c r="I2288" s="94" t="str">
        <f>IF(AND([9]Mides!H2279&gt;=31,[9]Mides!H2279&lt;=60),"X","  ")</f>
        <v xml:space="preserve">  </v>
      </c>
      <c r="J2288" s="94" t="str">
        <f>IF([9]Mides!H2279&gt;60,"X", "  ")</f>
        <v xml:space="preserve">  </v>
      </c>
      <c r="K2288" s="96">
        <f>[9]Mides!N2279</f>
        <v>0</v>
      </c>
      <c r="L2288" s="96">
        <f>[9]Mides!K2279</f>
        <v>0</v>
      </c>
      <c r="M2288" s="96">
        <f>[9]Mides!L2279</f>
        <v>0</v>
      </c>
      <c r="N2288" s="96" t="str">
        <f>[9]Mides!M2279</f>
        <v>X</v>
      </c>
      <c r="O2288" s="96">
        <f t="shared" si="31"/>
        <v>0</v>
      </c>
      <c r="P2288" s="96" t="str">
        <f>[9]Mides!R2279</f>
        <v>Guatemala</v>
      </c>
      <c r="Q2288" s="96" t="str">
        <f>[9]Mides!S2279</f>
        <v>Guatemala</v>
      </c>
    </row>
    <row r="2289" spans="2:17" ht="15" thickBot="1" x14ac:dyDescent="0.35">
      <c r="B2289" s="92" t="str">
        <f>[9]Mides!E2280</f>
        <v>David</v>
      </c>
      <c r="C2289" s="93" t="str">
        <f>[9]Mides!D2280</f>
        <v>Pérez</v>
      </c>
      <c r="D2289" s="94" t="str">
        <f>IF([9]Mides!F2280=1,"X"," ")</f>
        <v xml:space="preserve"> </v>
      </c>
      <c r="E2289" s="94" t="str">
        <f>IF([9]Mides!F2280=2,"X"," ")</f>
        <v>X</v>
      </c>
      <c r="F2289" s="95">
        <f>[9]Mides!B2280</f>
        <v>3013836260101</v>
      </c>
      <c r="G2289" s="94" t="str">
        <f>IF(AND([9]Mides!H2280&gt;=1,[9]Mides!H2280&lt;=14),"X"," ")</f>
        <v>X</v>
      </c>
      <c r="H2289" s="94" t="str">
        <f>IF(AND([9]Mides!H2280&gt;=14,[9]Mides!H2280&lt;=30),"X"," ")</f>
        <v xml:space="preserve"> </v>
      </c>
      <c r="I2289" s="94" t="str">
        <f>IF(AND([9]Mides!H2280&gt;=31,[9]Mides!H2280&lt;=60),"X","  ")</f>
        <v xml:space="preserve">  </v>
      </c>
      <c r="J2289" s="94" t="str">
        <f>IF([9]Mides!H2280&gt;60,"X", "  ")</f>
        <v xml:space="preserve">  </v>
      </c>
      <c r="K2289" s="96">
        <f>[9]Mides!N2280</f>
        <v>0</v>
      </c>
      <c r="L2289" s="96">
        <f>[9]Mides!K2280</f>
        <v>0</v>
      </c>
      <c r="M2289" s="96">
        <f>[9]Mides!L2280</f>
        <v>0</v>
      </c>
      <c r="N2289" s="96" t="str">
        <f>[9]Mides!M2280</f>
        <v>X</v>
      </c>
      <c r="O2289" s="96">
        <f t="shared" si="31"/>
        <v>0</v>
      </c>
      <c r="P2289" s="96" t="str">
        <f>[9]Mides!R2280</f>
        <v>Guatemala</v>
      </c>
      <c r="Q2289" s="96" t="str">
        <f>[9]Mides!S2280</f>
        <v>Guatemala</v>
      </c>
    </row>
    <row r="2290" spans="2:17" ht="15" thickBot="1" x14ac:dyDescent="0.35">
      <c r="B2290" s="92" t="str">
        <f>[9]Mides!E2281</f>
        <v>Gersón</v>
      </c>
      <c r="C2290" s="93" t="str">
        <f>[9]Mides!D2281</f>
        <v>Ixcoy</v>
      </c>
      <c r="D2290" s="94" t="str">
        <f>IF([9]Mides!F2281=1,"X"," ")</f>
        <v xml:space="preserve"> </v>
      </c>
      <c r="E2290" s="94" t="str">
        <f>IF([9]Mides!F2281=2,"X"," ")</f>
        <v>X</v>
      </c>
      <c r="F2290" s="95">
        <f>[9]Mides!B2281</f>
        <v>0</v>
      </c>
      <c r="G2290" s="94" t="str">
        <f>IF(AND([9]Mides!H2281&gt;=1,[9]Mides!H2281&lt;=14),"X"," ")</f>
        <v>X</v>
      </c>
      <c r="H2290" s="94" t="str">
        <f>IF(AND([9]Mides!H2281&gt;=14,[9]Mides!H2281&lt;=30),"X"," ")</f>
        <v xml:space="preserve"> </v>
      </c>
      <c r="I2290" s="94" t="str">
        <f>IF(AND([9]Mides!H2281&gt;=31,[9]Mides!H2281&lt;=60),"X","  ")</f>
        <v xml:space="preserve">  </v>
      </c>
      <c r="J2290" s="94" t="str">
        <f>IF([9]Mides!H2281&gt;60,"X", "  ")</f>
        <v xml:space="preserve">  </v>
      </c>
      <c r="K2290" s="96">
        <f>[9]Mides!N2281</f>
        <v>0</v>
      </c>
      <c r="L2290" s="96">
        <f>[9]Mides!K2281</f>
        <v>0</v>
      </c>
      <c r="M2290" s="96">
        <f>[9]Mides!L2281</f>
        <v>0</v>
      </c>
      <c r="N2290" s="96" t="str">
        <f>[9]Mides!M2281</f>
        <v>X</v>
      </c>
      <c r="O2290" s="96">
        <f t="shared" si="31"/>
        <v>0</v>
      </c>
      <c r="P2290" s="96" t="str">
        <f>[9]Mides!R2281</f>
        <v>Guatemala</v>
      </c>
      <c r="Q2290" s="96" t="str">
        <f>[9]Mides!S2281</f>
        <v>Guatemala</v>
      </c>
    </row>
    <row r="2291" spans="2:17" ht="15" thickBot="1" x14ac:dyDescent="0.35">
      <c r="B2291" s="92" t="str">
        <f>[9]Mides!E2282</f>
        <v>Yasmin</v>
      </c>
      <c r="C2291" s="93" t="str">
        <f>[9]Mides!D2282</f>
        <v>López</v>
      </c>
      <c r="D2291" s="94" t="str">
        <f>IF([9]Mides!F2282=1,"X"," ")</f>
        <v>X</v>
      </c>
      <c r="E2291" s="94" t="str">
        <f>IF([9]Mides!F2282=2,"X"," ")</f>
        <v xml:space="preserve"> </v>
      </c>
      <c r="F2291" s="95">
        <f>[9]Mides!B2282</f>
        <v>3626056530101</v>
      </c>
      <c r="G2291" s="94" t="str">
        <f>IF(AND([9]Mides!H2282&gt;=1,[9]Mides!H2282&lt;=14),"X"," ")</f>
        <v>X</v>
      </c>
      <c r="H2291" s="94" t="str">
        <f>IF(AND([9]Mides!H2282&gt;=14,[9]Mides!H2282&lt;=30),"X"," ")</f>
        <v>X</v>
      </c>
      <c r="I2291" s="94" t="str">
        <f>IF(AND([9]Mides!H2282&gt;=31,[9]Mides!H2282&lt;=60),"X","  ")</f>
        <v xml:space="preserve">  </v>
      </c>
      <c r="J2291" s="94" t="str">
        <f>IF([9]Mides!H2282&gt;60,"X", "  ")</f>
        <v xml:space="preserve">  </v>
      </c>
      <c r="K2291" s="96">
        <f>[9]Mides!N2282</f>
        <v>0</v>
      </c>
      <c r="L2291" s="96">
        <f>[9]Mides!K2282</f>
        <v>0</v>
      </c>
      <c r="M2291" s="96">
        <f>[9]Mides!L2282</f>
        <v>0</v>
      </c>
      <c r="N2291" s="96" t="str">
        <f>[9]Mides!M2282</f>
        <v>X</v>
      </c>
      <c r="O2291" s="96">
        <f t="shared" si="31"/>
        <v>0</v>
      </c>
      <c r="P2291" s="96" t="str">
        <f>[9]Mides!R2282</f>
        <v>Guatemala</v>
      </c>
      <c r="Q2291" s="96" t="str">
        <f>[9]Mides!S2282</f>
        <v>Guatemala</v>
      </c>
    </row>
    <row r="2292" spans="2:17" ht="15" thickBot="1" x14ac:dyDescent="0.35">
      <c r="B2292" s="92" t="str">
        <f>[9]Mides!E2283</f>
        <v>Jonathan</v>
      </c>
      <c r="C2292" s="93" t="str">
        <f>[9]Mides!D2283</f>
        <v>Méndez</v>
      </c>
      <c r="D2292" s="94" t="str">
        <f>IF([9]Mides!F2283=1,"X"," ")</f>
        <v xml:space="preserve"> </v>
      </c>
      <c r="E2292" s="94" t="str">
        <f>IF([9]Mides!F2283=2,"X"," ")</f>
        <v>X</v>
      </c>
      <c r="F2292" s="95">
        <f>[9]Mides!B2283</f>
        <v>3017900510101</v>
      </c>
      <c r="G2292" s="94" t="str">
        <f>IF(AND([9]Mides!H2283&gt;=1,[9]Mides!H2283&lt;=14),"X"," ")</f>
        <v>X</v>
      </c>
      <c r="H2292" s="94" t="str">
        <f>IF(AND([9]Mides!H2283&gt;=14,[9]Mides!H2283&lt;=30),"X"," ")</f>
        <v>X</v>
      </c>
      <c r="I2292" s="94" t="str">
        <f>IF(AND([9]Mides!H2283&gt;=31,[9]Mides!H2283&lt;=60),"X","  ")</f>
        <v xml:space="preserve">  </v>
      </c>
      <c r="J2292" s="94" t="str">
        <f>IF([9]Mides!H2283&gt;60,"X", "  ")</f>
        <v xml:space="preserve">  </v>
      </c>
      <c r="K2292" s="96">
        <f>[9]Mides!N2283</f>
        <v>0</v>
      </c>
      <c r="L2292" s="96">
        <f>[9]Mides!K2283</f>
        <v>0</v>
      </c>
      <c r="M2292" s="96">
        <f>[9]Mides!L2283</f>
        <v>0</v>
      </c>
      <c r="N2292" s="96" t="str">
        <f>[9]Mides!M2283</f>
        <v>X</v>
      </c>
      <c r="O2292" s="96">
        <f t="shared" si="31"/>
        <v>0</v>
      </c>
      <c r="P2292" s="96" t="str">
        <f>[9]Mides!R2283</f>
        <v>Guatemala</v>
      </c>
      <c r="Q2292" s="96" t="str">
        <f>[9]Mides!S2283</f>
        <v>Guatemala</v>
      </c>
    </row>
    <row r="2293" spans="2:17" ht="15" thickBot="1" x14ac:dyDescent="0.35">
      <c r="B2293" s="92" t="str">
        <f>[9]Mides!E2284</f>
        <v>Milton</v>
      </c>
      <c r="C2293" s="93" t="str">
        <f>[9]Mides!D2284</f>
        <v>Chomá</v>
      </c>
      <c r="D2293" s="94" t="str">
        <f>IF([9]Mides!F2284=1,"X"," ")</f>
        <v xml:space="preserve"> </v>
      </c>
      <c r="E2293" s="94" t="str">
        <f>IF([9]Mides!F2284=2,"X"," ")</f>
        <v>X</v>
      </c>
      <c r="F2293" s="95">
        <f>[9]Mides!B2284</f>
        <v>3283195111708</v>
      </c>
      <c r="G2293" s="94" t="str">
        <f>IF(AND([9]Mides!H2284&gt;=1,[9]Mides!H2284&lt;=14),"X"," ")</f>
        <v>X</v>
      </c>
      <c r="H2293" s="94" t="str">
        <f>IF(AND([9]Mides!H2284&gt;=14,[9]Mides!H2284&lt;=30),"X"," ")</f>
        <v xml:space="preserve"> </v>
      </c>
      <c r="I2293" s="94" t="str">
        <f>IF(AND([9]Mides!H2284&gt;=31,[9]Mides!H2284&lt;=60),"X","  ")</f>
        <v xml:space="preserve">  </v>
      </c>
      <c r="J2293" s="94" t="str">
        <f>IF([9]Mides!H2284&gt;60,"X", "  ")</f>
        <v xml:space="preserve">  </v>
      </c>
      <c r="K2293" s="96">
        <f>[9]Mides!N2284</f>
        <v>0</v>
      </c>
      <c r="L2293" s="96">
        <f>[9]Mides!K2284</f>
        <v>0</v>
      </c>
      <c r="M2293" s="96">
        <f>[9]Mides!L2284</f>
        <v>0</v>
      </c>
      <c r="N2293" s="96" t="str">
        <f>[9]Mides!M2284</f>
        <v>X</v>
      </c>
      <c r="O2293" s="96">
        <f t="shared" ref="O2293:O2356" si="32">SUM(K2293:N2293)</f>
        <v>0</v>
      </c>
      <c r="P2293" s="96" t="str">
        <f>[9]Mides!R2284</f>
        <v>Guatemala</v>
      </c>
      <c r="Q2293" s="96" t="str">
        <f>[9]Mides!S2284</f>
        <v>Guatemala</v>
      </c>
    </row>
    <row r="2294" spans="2:17" ht="15" thickBot="1" x14ac:dyDescent="0.35">
      <c r="B2294" s="92" t="str">
        <f>[9]Mides!E2285</f>
        <v>Ana</v>
      </c>
      <c r="C2294" s="93" t="str">
        <f>[9]Mides!D2285</f>
        <v>Ravanales</v>
      </c>
      <c r="D2294" s="94" t="str">
        <f>IF([9]Mides!F2285=1,"X"," ")</f>
        <v>X</v>
      </c>
      <c r="E2294" s="94" t="str">
        <f>IF([9]Mides!F2285=2,"X"," ")</f>
        <v xml:space="preserve"> </v>
      </c>
      <c r="F2294" s="95">
        <f>[9]Mides!B2285</f>
        <v>3276798671101</v>
      </c>
      <c r="G2294" s="94" t="str">
        <f>IF(AND([9]Mides!H2285&gt;=1,[9]Mides!H2285&lt;=14),"X"," ")</f>
        <v>X</v>
      </c>
      <c r="H2294" s="94" t="str">
        <f>IF(AND([9]Mides!H2285&gt;=14,[9]Mides!H2285&lt;=30),"X"," ")</f>
        <v>X</v>
      </c>
      <c r="I2294" s="94" t="str">
        <f>IF(AND([9]Mides!H2285&gt;=31,[9]Mides!H2285&lt;=60),"X","  ")</f>
        <v xml:space="preserve">  </v>
      </c>
      <c r="J2294" s="94" t="str">
        <f>IF([9]Mides!H2285&gt;60,"X", "  ")</f>
        <v xml:space="preserve">  </v>
      </c>
      <c r="K2294" s="96">
        <f>[9]Mides!N2285</f>
        <v>0</v>
      </c>
      <c r="L2294" s="96">
        <f>[9]Mides!K2285</f>
        <v>0</v>
      </c>
      <c r="M2294" s="96">
        <f>[9]Mides!L2285</f>
        <v>0</v>
      </c>
      <c r="N2294" s="96" t="str">
        <f>[9]Mides!M2285</f>
        <v>X</v>
      </c>
      <c r="O2294" s="96">
        <f t="shared" si="32"/>
        <v>0</v>
      </c>
      <c r="P2294" s="96" t="str">
        <f>[9]Mides!R2285</f>
        <v>Guatemala</v>
      </c>
      <c r="Q2294" s="96" t="str">
        <f>[9]Mides!S2285</f>
        <v>Guatemala</v>
      </c>
    </row>
    <row r="2295" spans="2:17" ht="15" thickBot="1" x14ac:dyDescent="0.35">
      <c r="B2295" s="92" t="str">
        <f>[9]Mides!E2286</f>
        <v>Emiliano</v>
      </c>
      <c r="C2295" s="93" t="str">
        <f>[9]Mides!D2286</f>
        <v>Rabanales</v>
      </c>
      <c r="D2295" s="94" t="str">
        <f>IF([9]Mides!F2286=1,"X"," ")</f>
        <v xml:space="preserve"> </v>
      </c>
      <c r="E2295" s="94" t="str">
        <f>IF([9]Mides!F2286=2,"X"," ")</f>
        <v>X</v>
      </c>
      <c r="F2295" s="95">
        <f>[9]Mides!B2286</f>
        <v>3278147801101</v>
      </c>
      <c r="G2295" s="94" t="str">
        <f>IF(AND([9]Mides!H2286&gt;=1,[9]Mides!H2286&lt;=14),"X"," ")</f>
        <v>X</v>
      </c>
      <c r="H2295" s="94" t="str">
        <f>IF(AND([9]Mides!H2286&gt;=14,[9]Mides!H2286&lt;=30),"X"," ")</f>
        <v>X</v>
      </c>
      <c r="I2295" s="94" t="str">
        <f>IF(AND([9]Mides!H2286&gt;=31,[9]Mides!H2286&lt;=60),"X","  ")</f>
        <v xml:space="preserve">  </v>
      </c>
      <c r="J2295" s="94" t="str">
        <f>IF([9]Mides!H2286&gt;60,"X", "  ")</f>
        <v xml:space="preserve">  </v>
      </c>
      <c r="K2295" s="96">
        <f>[9]Mides!N2286</f>
        <v>0</v>
      </c>
      <c r="L2295" s="96">
        <f>[9]Mides!K2286</f>
        <v>0</v>
      </c>
      <c r="M2295" s="96">
        <f>[9]Mides!L2286</f>
        <v>0</v>
      </c>
      <c r="N2295" s="96" t="str">
        <f>[9]Mides!M2286</f>
        <v>X</v>
      </c>
      <c r="O2295" s="96">
        <f t="shared" si="32"/>
        <v>0</v>
      </c>
      <c r="P2295" s="96" t="str">
        <f>[9]Mides!R2286</f>
        <v>Guatemala</v>
      </c>
      <c r="Q2295" s="96" t="str">
        <f>[9]Mides!S2286</f>
        <v>Guatemala</v>
      </c>
    </row>
    <row r="2296" spans="2:17" ht="15" thickBot="1" x14ac:dyDescent="0.35">
      <c r="B2296" s="92" t="str">
        <f>[9]Mides!E2287</f>
        <v>Bryan</v>
      </c>
      <c r="C2296" s="93" t="str">
        <f>[9]Mides!D2287</f>
        <v>Gómez</v>
      </c>
      <c r="D2296" s="94" t="str">
        <f>IF([9]Mides!F2287=1,"X"," ")</f>
        <v xml:space="preserve"> </v>
      </c>
      <c r="E2296" s="94" t="str">
        <f>IF([9]Mides!F2287=2,"X"," ")</f>
        <v>X</v>
      </c>
      <c r="F2296" s="95">
        <f>[9]Mides!B2287</f>
        <v>3017921860101</v>
      </c>
      <c r="G2296" s="94" t="str">
        <f>IF(AND([9]Mides!H2287&gt;=1,[9]Mides!H2287&lt;=14),"X"," ")</f>
        <v>X</v>
      </c>
      <c r="H2296" s="94" t="str">
        <f>IF(AND([9]Mides!H2287&gt;=14,[9]Mides!H2287&lt;=30),"X"," ")</f>
        <v xml:space="preserve"> </v>
      </c>
      <c r="I2296" s="94" t="str">
        <f>IF(AND([9]Mides!H2287&gt;=31,[9]Mides!H2287&lt;=60),"X","  ")</f>
        <v xml:space="preserve">  </v>
      </c>
      <c r="J2296" s="94" t="str">
        <f>IF([9]Mides!H2287&gt;60,"X", "  ")</f>
        <v xml:space="preserve">  </v>
      </c>
      <c r="K2296" s="96">
        <f>[9]Mides!N2287</f>
        <v>0</v>
      </c>
      <c r="L2296" s="96">
        <f>[9]Mides!K2287</f>
        <v>0</v>
      </c>
      <c r="M2296" s="96">
        <f>[9]Mides!L2287</f>
        <v>0</v>
      </c>
      <c r="N2296" s="96" t="str">
        <f>[9]Mides!M2287</f>
        <v>X</v>
      </c>
      <c r="O2296" s="96">
        <f t="shared" si="32"/>
        <v>0</v>
      </c>
      <c r="P2296" s="96" t="str">
        <f>[9]Mides!R2287</f>
        <v>Guatemala</v>
      </c>
      <c r="Q2296" s="96" t="str">
        <f>[9]Mides!S2287</f>
        <v>Guatemala</v>
      </c>
    </row>
    <row r="2297" spans="2:17" ht="15" thickBot="1" x14ac:dyDescent="0.35">
      <c r="B2297" s="92" t="str">
        <f>[9]Mides!E2288</f>
        <v xml:space="preserve">Rosa </v>
      </c>
      <c r="C2297" s="93" t="str">
        <f>[9]Mides!D2288</f>
        <v>Ixtecoc</v>
      </c>
      <c r="D2297" s="94" t="str">
        <f>IF([9]Mides!F2288=1,"X"," ")</f>
        <v>X</v>
      </c>
      <c r="E2297" s="94" t="str">
        <f>IF([9]Mides!F2288=2,"X"," ")</f>
        <v xml:space="preserve"> </v>
      </c>
      <c r="F2297" s="95">
        <f>[9]Mides!B2288</f>
        <v>2442287440108</v>
      </c>
      <c r="G2297" s="94" t="str">
        <f>IF(AND([9]Mides!H2288&gt;=1,[9]Mides!H2288&lt;=14),"X"," ")</f>
        <v xml:space="preserve"> </v>
      </c>
      <c r="H2297" s="94" t="str">
        <f>IF(AND([9]Mides!H2288&gt;=14,[9]Mides!H2288&lt;=30),"X"," ")</f>
        <v>X</v>
      </c>
      <c r="I2297" s="94" t="str">
        <f>IF(AND([9]Mides!H2288&gt;=31,[9]Mides!H2288&lt;=60),"X","  ")</f>
        <v xml:space="preserve">  </v>
      </c>
      <c r="J2297" s="94" t="str">
        <f>IF([9]Mides!H2288&gt;60,"X", "  ")</f>
        <v xml:space="preserve">  </v>
      </c>
      <c r="K2297" s="96">
        <f>[9]Mides!N2288</f>
        <v>0</v>
      </c>
      <c r="L2297" s="96">
        <f>[9]Mides!K2288</f>
        <v>0</v>
      </c>
      <c r="M2297" s="96">
        <f>[9]Mides!L2288</f>
        <v>0</v>
      </c>
      <c r="N2297" s="96" t="str">
        <f>[9]Mides!M2288</f>
        <v>X</v>
      </c>
      <c r="O2297" s="96">
        <f t="shared" si="32"/>
        <v>0</v>
      </c>
      <c r="P2297" s="96" t="str">
        <f>[9]Mides!R2288</f>
        <v>Guatemala</v>
      </c>
      <c r="Q2297" s="96" t="str">
        <f>[9]Mides!S2288</f>
        <v>Guatemala</v>
      </c>
    </row>
    <row r="2298" spans="2:17" ht="15" thickBot="1" x14ac:dyDescent="0.35">
      <c r="B2298" s="92" t="str">
        <f>[9]Mides!E2289</f>
        <v>Jefferson</v>
      </c>
      <c r="C2298" s="93" t="str">
        <f>[9]Mides!D2289</f>
        <v>Carrera</v>
      </c>
      <c r="D2298" s="94" t="str">
        <f>IF([9]Mides!F2289=1,"X"," ")</f>
        <v xml:space="preserve"> </v>
      </c>
      <c r="E2298" s="94" t="str">
        <f>IF([9]Mides!F2289=2,"X"," ")</f>
        <v>X</v>
      </c>
      <c r="F2298" s="95">
        <f>[9]Mides!B2289</f>
        <v>3674222390101</v>
      </c>
      <c r="G2298" s="94" t="str">
        <f>IF(AND([9]Mides!H2289&gt;=1,[9]Mides!H2289&lt;=14),"X"," ")</f>
        <v xml:space="preserve"> </v>
      </c>
      <c r="H2298" s="94" t="str">
        <f>IF(AND([9]Mides!H2289&gt;=14,[9]Mides!H2289&lt;=30),"X"," ")</f>
        <v>X</v>
      </c>
      <c r="I2298" s="94" t="str">
        <f>IF(AND([9]Mides!H2289&gt;=31,[9]Mides!H2289&lt;=60),"X","  ")</f>
        <v xml:space="preserve">  </v>
      </c>
      <c r="J2298" s="94" t="str">
        <f>IF([9]Mides!H2289&gt;60,"X", "  ")</f>
        <v xml:space="preserve">  </v>
      </c>
      <c r="K2298" s="96">
        <f>[9]Mides!N2289</f>
        <v>0</v>
      </c>
      <c r="L2298" s="96">
        <f>[9]Mides!K2289</f>
        <v>0</v>
      </c>
      <c r="M2298" s="96">
        <f>[9]Mides!L2289</f>
        <v>0</v>
      </c>
      <c r="N2298" s="96" t="str">
        <f>[9]Mides!M2289</f>
        <v>X</v>
      </c>
      <c r="O2298" s="96">
        <f t="shared" si="32"/>
        <v>0</v>
      </c>
      <c r="P2298" s="96" t="str">
        <f>[9]Mides!R2289</f>
        <v>Guatemala</v>
      </c>
      <c r="Q2298" s="96" t="str">
        <f>[9]Mides!S2289</f>
        <v>Guatemala</v>
      </c>
    </row>
    <row r="2299" spans="2:17" ht="15" thickBot="1" x14ac:dyDescent="0.35">
      <c r="B2299" s="92" t="str">
        <f>[9]Mides!E2290</f>
        <v>Willin</v>
      </c>
      <c r="C2299" s="93" t="str">
        <f>[9]Mides!D2290</f>
        <v>Ola</v>
      </c>
      <c r="D2299" s="94" t="str">
        <f>IF([9]Mides!F2290=1,"X"," ")</f>
        <v xml:space="preserve"> </v>
      </c>
      <c r="E2299" s="94" t="str">
        <f>IF([9]Mides!F2290=2,"X"," ")</f>
        <v>X</v>
      </c>
      <c r="F2299" s="95">
        <f>[9]Mides!B2290</f>
        <v>0</v>
      </c>
      <c r="G2299" s="94" t="str">
        <f>IF(AND([9]Mides!H2290&gt;=1,[9]Mides!H2290&lt;=14),"X"," ")</f>
        <v xml:space="preserve"> </v>
      </c>
      <c r="H2299" s="94" t="str">
        <f>IF(AND([9]Mides!H2290&gt;=14,[9]Mides!H2290&lt;=30),"X"," ")</f>
        <v>X</v>
      </c>
      <c r="I2299" s="94" t="str">
        <f>IF(AND([9]Mides!H2290&gt;=31,[9]Mides!H2290&lt;=60),"X","  ")</f>
        <v xml:space="preserve">  </v>
      </c>
      <c r="J2299" s="94" t="str">
        <f>IF([9]Mides!H2290&gt;60,"X", "  ")</f>
        <v xml:space="preserve">  </v>
      </c>
      <c r="K2299" s="96">
        <f>[9]Mides!N2290</f>
        <v>0</v>
      </c>
      <c r="L2299" s="96">
        <f>[9]Mides!K2290</f>
        <v>0</v>
      </c>
      <c r="M2299" s="96">
        <f>[9]Mides!L2290</f>
        <v>0</v>
      </c>
      <c r="N2299" s="96" t="str">
        <f>[9]Mides!M2290</f>
        <v>X</v>
      </c>
      <c r="O2299" s="96">
        <f t="shared" si="32"/>
        <v>0</v>
      </c>
      <c r="P2299" s="96" t="str">
        <f>[9]Mides!R2290</f>
        <v>Guatemala</v>
      </c>
      <c r="Q2299" s="96" t="str">
        <f>[9]Mides!S2290</f>
        <v>Guatemala</v>
      </c>
    </row>
    <row r="2300" spans="2:17" ht="15" thickBot="1" x14ac:dyDescent="0.35">
      <c r="B2300" s="92" t="str">
        <f>[9]Mides!E2291</f>
        <v>Kevin</v>
      </c>
      <c r="C2300" s="93" t="str">
        <f>[9]Mides!D2291</f>
        <v>Hernández</v>
      </c>
      <c r="D2300" s="94" t="str">
        <f>IF([9]Mides!F2291=1,"X"," ")</f>
        <v xml:space="preserve"> </v>
      </c>
      <c r="E2300" s="94" t="str">
        <f>IF([9]Mides!F2291=2,"X"," ")</f>
        <v>X</v>
      </c>
      <c r="F2300" s="95">
        <f>[9]Mides!B2291</f>
        <v>3430759382212</v>
      </c>
      <c r="G2300" s="94" t="str">
        <f>IF(AND([9]Mides!H2291&gt;=1,[9]Mides!H2291&lt;=14),"X"," ")</f>
        <v xml:space="preserve"> </v>
      </c>
      <c r="H2300" s="94" t="str">
        <f>IF(AND([9]Mides!H2291&gt;=14,[9]Mides!H2291&lt;=30),"X"," ")</f>
        <v>X</v>
      </c>
      <c r="I2300" s="94" t="str">
        <f>IF(AND([9]Mides!H2291&gt;=31,[9]Mides!H2291&lt;=60),"X","  ")</f>
        <v xml:space="preserve">  </v>
      </c>
      <c r="J2300" s="94" t="str">
        <f>IF([9]Mides!H2291&gt;60,"X", "  ")</f>
        <v xml:space="preserve">  </v>
      </c>
      <c r="K2300" s="96">
        <f>[9]Mides!N2291</f>
        <v>0</v>
      </c>
      <c r="L2300" s="96">
        <f>[9]Mides!K2291</f>
        <v>0</v>
      </c>
      <c r="M2300" s="96">
        <f>[9]Mides!L2291</f>
        <v>0</v>
      </c>
      <c r="N2300" s="96" t="str">
        <f>[9]Mides!M2291</f>
        <v>X</v>
      </c>
      <c r="O2300" s="96">
        <f t="shared" si="32"/>
        <v>0</v>
      </c>
      <c r="P2300" s="96" t="str">
        <f>[9]Mides!R2291</f>
        <v>Guatemala</v>
      </c>
      <c r="Q2300" s="96" t="str">
        <f>[9]Mides!S2291</f>
        <v>Guatemala</v>
      </c>
    </row>
    <row r="2301" spans="2:17" ht="15" thickBot="1" x14ac:dyDescent="0.35">
      <c r="B2301" s="92" t="str">
        <f>[9]Mides!E2292</f>
        <v>María</v>
      </c>
      <c r="C2301" s="93" t="str">
        <f>[9]Mides!D2292</f>
        <v xml:space="preserve">Moreno </v>
      </c>
      <c r="D2301" s="94" t="str">
        <f>IF([9]Mides!F2292=1,"X"," ")</f>
        <v>X</v>
      </c>
      <c r="E2301" s="94" t="str">
        <f>IF([9]Mides!F2292=2,"X"," ")</f>
        <v xml:space="preserve"> </v>
      </c>
      <c r="F2301" s="95">
        <f>[9]Mides!B2292</f>
        <v>3459770921101</v>
      </c>
      <c r="G2301" s="94" t="str">
        <f>IF(AND([9]Mides!H2292&gt;=1,[9]Mides!H2292&lt;=14),"X"," ")</f>
        <v xml:space="preserve"> </v>
      </c>
      <c r="H2301" s="94" t="str">
        <f>IF(AND([9]Mides!H2292&gt;=14,[9]Mides!H2292&lt;=30),"X"," ")</f>
        <v>X</v>
      </c>
      <c r="I2301" s="94" t="str">
        <f>IF(AND([9]Mides!H2292&gt;=31,[9]Mides!H2292&lt;=60),"X","  ")</f>
        <v xml:space="preserve">  </v>
      </c>
      <c r="J2301" s="94" t="str">
        <f>IF([9]Mides!H2292&gt;60,"X", "  ")</f>
        <v xml:space="preserve">  </v>
      </c>
      <c r="K2301" s="96">
        <f>[9]Mides!N2292</f>
        <v>0</v>
      </c>
      <c r="L2301" s="96">
        <f>[9]Mides!K2292</f>
        <v>0</v>
      </c>
      <c r="M2301" s="96">
        <f>[9]Mides!L2292</f>
        <v>0</v>
      </c>
      <c r="N2301" s="96" t="str">
        <f>[9]Mides!M2292</f>
        <v>X</v>
      </c>
      <c r="O2301" s="96">
        <f t="shared" si="32"/>
        <v>0</v>
      </c>
      <c r="P2301" s="96" t="str">
        <f>[9]Mides!R2292</f>
        <v>Guatemala</v>
      </c>
      <c r="Q2301" s="96" t="str">
        <f>[9]Mides!S2292</f>
        <v>Guatemala</v>
      </c>
    </row>
    <row r="2302" spans="2:17" ht="15" thickBot="1" x14ac:dyDescent="0.35">
      <c r="B2302" s="92" t="str">
        <f>[9]Mides!E2293</f>
        <v>Pablo</v>
      </c>
      <c r="C2302" s="93" t="str">
        <f>[9]Mides!D2293</f>
        <v>Miranda</v>
      </c>
      <c r="D2302" s="94" t="str">
        <f>IF([9]Mides!F2293=1,"X"," ")</f>
        <v xml:space="preserve"> </v>
      </c>
      <c r="E2302" s="94" t="str">
        <f>IF([9]Mides!F2293=2,"X"," ")</f>
        <v>X</v>
      </c>
      <c r="F2302" s="95">
        <f>[9]Mides!B2293</f>
        <v>2987184800101</v>
      </c>
      <c r="G2302" s="94" t="str">
        <f>IF(AND([9]Mides!H2293&gt;=1,[9]Mides!H2293&lt;=14),"X"," ")</f>
        <v xml:space="preserve"> </v>
      </c>
      <c r="H2302" s="94" t="str">
        <f>IF(AND([9]Mides!H2293&gt;=14,[9]Mides!H2293&lt;=30),"X"," ")</f>
        <v>X</v>
      </c>
      <c r="I2302" s="94" t="str">
        <f>IF(AND([9]Mides!H2293&gt;=31,[9]Mides!H2293&lt;=60),"X","  ")</f>
        <v xml:space="preserve">  </v>
      </c>
      <c r="J2302" s="94" t="str">
        <f>IF([9]Mides!H2293&gt;60,"X", "  ")</f>
        <v xml:space="preserve">  </v>
      </c>
      <c r="K2302" s="96">
        <f>[9]Mides!N2293</f>
        <v>0</v>
      </c>
      <c r="L2302" s="96">
        <f>[9]Mides!K2293</f>
        <v>0</v>
      </c>
      <c r="M2302" s="96">
        <f>[9]Mides!L2293</f>
        <v>0</v>
      </c>
      <c r="N2302" s="96" t="str">
        <f>[9]Mides!M2293</f>
        <v>X</v>
      </c>
      <c r="O2302" s="96">
        <f t="shared" si="32"/>
        <v>0</v>
      </c>
      <c r="P2302" s="96" t="str">
        <f>[9]Mides!R2293</f>
        <v>Guatemala</v>
      </c>
      <c r="Q2302" s="96" t="str">
        <f>[9]Mides!S2293</f>
        <v>Guatemala</v>
      </c>
    </row>
    <row r="2303" spans="2:17" ht="15" thickBot="1" x14ac:dyDescent="0.35">
      <c r="B2303" s="92" t="str">
        <f>[9]Mides!E2294</f>
        <v>Iker</v>
      </c>
      <c r="C2303" s="93" t="str">
        <f>[9]Mides!D2294</f>
        <v>Pacay</v>
      </c>
      <c r="D2303" s="94" t="str">
        <f>IF([9]Mides!F2294=1,"X"," ")</f>
        <v xml:space="preserve"> </v>
      </c>
      <c r="E2303" s="94" t="str">
        <f>IF([9]Mides!F2294=2,"X"," ")</f>
        <v>X</v>
      </c>
      <c r="F2303" s="95">
        <f>[9]Mides!B2294</f>
        <v>0</v>
      </c>
      <c r="G2303" s="94" t="str">
        <f>IF(AND([9]Mides!H2294&gt;=1,[9]Mides!H2294&lt;=14),"X"," ")</f>
        <v>X</v>
      </c>
      <c r="H2303" s="94" t="str">
        <f>IF(AND([9]Mides!H2294&gt;=14,[9]Mides!H2294&lt;=30),"X"," ")</f>
        <v xml:space="preserve"> </v>
      </c>
      <c r="I2303" s="94" t="str">
        <f>IF(AND([9]Mides!H2294&gt;=31,[9]Mides!H2294&lt;=60),"X","  ")</f>
        <v xml:space="preserve">  </v>
      </c>
      <c r="J2303" s="94" t="str">
        <f>IF([9]Mides!H2294&gt;60,"X", "  ")</f>
        <v xml:space="preserve">  </v>
      </c>
      <c r="K2303" s="96">
        <f>[9]Mides!N2294</f>
        <v>0</v>
      </c>
      <c r="L2303" s="96">
        <f>[9]Mides!K2294</f>
        <v>0</v>
      </c>
      <c r="M2303" s="96">
        <f>[9]Mides!L2294</f>
        <v>0</v>
      </c>
      <c r="N2303" s="96" t="str">
        <f>[9]Mides!M2294</f>
        <v>X</v>
      </c>
      <c r="O2303" s="96">
        <f t="shared" si="32"/>
        <v>0</v>
      </c>
      <c r="P2303" s="96" t="str">
        <f>[9]Mides!R2294</f>
        <v>Guatemala</v>
      </c>
      <c r="Q2303" s="96" t="str">
        <f>[9]Mides!S2294</f>
        <v>Guatemala</v>
      </c>
    </row>
    <row r="2304" spans="2:17" ht="15" thickBot="1" x14ac:dyDescent="0.35">
      <c r="B2304" s="92" t="str">
        <f>[9]Mides!E2295</f>
        <v xml:space="preserve">Mario </v>
      </c>
      <c r="C2304" s="93" t="str">
        <f>[9]Mides!D2295</f>
        <v>García</v>
      </c>
      <c r="D2304" s="94" t="str">
        <f>IF([9]Mides!F2295=1,"X"," ")</f>
        <v xml:space="preserve"> </v>
      </c>
      <c r="E2304" s="94" t="str">
        <f>IF([9]Mides!F2295=2,"X"," ")</f>
        <v>X</v>
      </c>
      <c r="F2304" s="95">
        <f>[9]Mides!B2295</f>
        <v>2730661290101</v>
      </c>
      <c r="G2304" s="94" t="str">
        <f>IF(AND([9]Mides!H2295&gt;=1,[9]Mides!H2295&lt;=14),"X"," ")</f>
        <v>X</v>
      </c>
      <c r="H2304" s="94" t="str">
        <f>IF(AND([9]Mides!H2295&gt;=14,[9]Mides!H2295&lt;=30),"X"," ")</f>
        <v xml:space="preserve"> </v>
      </c>
      <c r="I2304" s="94" t="str">
        <f>IF(AND([9]Mides!H2295&gt;=31,[9]Mides!H2295&lt;=60),"X","  ")</f>
        <v xml:space="preserve">  </v>
      </c>
      <c r="J2304" s="94" t="str">
        <f>IF([9]Mides!H2295&gt;60,"X", "  ")</f>
        <v xml:space="preserve">  </v>
      </c>
      <c r="K2304" s="96">
        <f>[9]Mides!N2295</f>
        <v>0</v>
      </c>
      <c r="L2304" s="96">
        <f>[9]Mides!K2295</f>
        <v>0</v>
      </c>
      <c r="M2304" s="96">
        <f>[9]Mides!L2295</f>
        <v>0</v>
      </c>
      <c r="N2304" s="96" t="str">
        <f>[9]Mides!M2295</f>
        <v>X</v>
      </c>
      <c r="O2304" s="96">
        <f t="shared" si="32"/>
        <v>0</v>
      </c>
      <c r="P2304" s="96" t="str">
        <f>[9]Mides!R2295</f>
        <v>Guatemala</v>
      </c>
      <c r="Q2304" s="96" t="str">
        <f>[9]Mides!S2295</f>
        <v>Guatemala</v>
      </c>
    </row>
    <row r="2305" spans="2:17" ht="15" thickBot="1" x14ac:dyDescent="0.35">
      <c r="B2305" s="92" t="str">
        <f>[9]Mides!E2296</f>
        <v>Cristoper</v>
      </c>
      <c r="C2305" s="93" t="str">
        <f>[9]Mides!D2296</f>
        <v>Médina</v>
      </c>
      <c r="D2305" s="94" t="str">
        <f>IF([9]Mides!F2296=1,"X"," ")</f>
        <v xml:space="preserve"> </v>
      </c>
      <c r="E2305" s="94" t="str">
        <f>IF([9]Mides!F2296=2,"X"," ")</f>
        <v>X</v>
      </c>
      <c r="F2305" s="95">
        <f>[9]Mides!B2296</f>
        <v>0</v>
      </c>
      <c r="G2305" s="94" t="str">
        <f>IF(AND([9]Mides!H2296&gt;=1,[9]Mides!H2296&lt;=14),"X"," ")</f>
        <v>X</v>
      </c>
      <c r="H2305" s="94" t="str">
        <f>IF(AND([9]Mides!H2296&gt;=14,[9]Mides!H2296&lt;=30),"X"," ")</f>
        <v>X</v>
      </c>
      <c r="I2305" s="94" t="str">
        <f>IF(AND([9]Mides!H2296&gt;=31,[9]Mides!H2296&lt;=60),"X","  ")</f>
        <v xml:space="preserve">  </v>
      </c>
      <c r="J2305" s="94" t="str">
        <f>IF([9]Mides!H2296&gt;60,"X", "  ")</f>
        <v xml:space="preserve">  </v>
      </c>
      <c r="K2305" s="96">
        <f>[9]Mides!N2296</f>
        <v>0</v>
      </c>
      <c r="L2305" s="96">
        <f>[9]Mides!K2296</f>
        <v>0</v>
      </c>
      <c r="M2305" s="96">
        <f>[9]Mides!L2296</f>
        <v>0</v>
      </c>
      <c r="N2305" s="96" t="str">
        <f>[9]Mides!M2296</f>
        <v>X</v>
      </c>
      <c r="O2305" s="96">
        <f t="shared" si="32"/>
        <v>0</v>
      </c>
      <c r="P2305" s="96" t="str">
        <f>[9]Mides!R2296</f>
        <v>Guatemala</v>
      </c>
      <c r="Q2305" s="96" t="str">
        <f>[9]Mides!S2296</f>
        <v>Guatemala</v>
      </c>
    </row>
    <row r="2306" spans="2:17" ht="15" thickBot="1" x14ac:dyDescent="0.35">
      <c r="B2306" s="92" t="str">
        <f>[9]Mides!E2297</f>
        <v>Bivian</v>
      </c>
      <c r="C2306" s="93" t="str">
        <f>[9]Mides!D2297</f>
        <v>Díaz</v>
      </c>
      <c r="D2306" s="94" t="str">
        <f>IF([9]Mides!F2297=1,"X"," ")</f>
        <v>X</v>
      </c>
      <c r="E2306" s="94" t="str">
        <f>IF([9]Mides!F2297=2,"X"," ")</f>
        <v xml:space="preserve"> </v>
      </c>
      <c r="F2306" s="95">
        <f>[9]Mides!B2297</f>
        <v>0</v>
      </c>
      <c r="G2306" s="94" t="str">
        <f>IF(AND([9]Mides!H2297&gt;=1,[9]Mides!H2297&lt;=14),"X"," ")</f>
        <v>X</v>
      </c>
      <c r="H2306" s="94" t="str">
        <f>IF(AND([9]Mides!H2297&gt;=14,[9]Mides!H2297&lt;=30),"X"," ")</f>
        <v xml:space="preserve"> </v>
      </c>
      <c r="I2306" s="94" t="str">
        <f>IF(AND([9]Mides!H2297&gt;=31,[9]Mides!H2297&lt;=60),"X","  ")</f>
        <v xml:space="preserve">  </v>
      </c>
      <c r="J2306" s="94" t="str">
        <f>IF([9]Mides!H2297&gt;60,"X", "  ")</f>
        <v xml:space="preserve">  </v>
      </c>
      <c r="K2306" s="96">
        <f>[9]Mides!N2297</f>
        <v>0</v>
      </c>
      <c r="L2306" s="96">
        <f>[9]Mides!K2297</f>
        <v>0</v>
      </c>
      <c r="M2306" s="96">
        <f>[9]Mides!L2297</f>
        <v>0</v>
      </c>
      <c r="N2306" s="96" t="str">
        <f>[9]Mides!M2297</f>
        <v>X</v>
      </c>
      <c r="O2306" s="96">
        <f t="shared" si="32"/>
        <v>0</v>
      </c>
      <c r="P2306" s="96" t="str">
        <f>[9]Mides!R2297</f>
        <v>Guatemala</v>
      </c>
      <c r="Q2306" s="96" t="str">
        <f>[9]Mides!S2297</f>
        <v>Guatemala</v>
      </c>
    </row>
    <row r="2307" spans="2:17" ht="15" thickBot="1" x14ac:dyDescent="0.35">
      <c r="B2307" s="92" t="str">
        <f>[9]Mides!E2298</f>
        <v>Celia</v>
      </c>
      <c r="C2307" s="93" t="str">
        <f>[9]Mides!D2298</f>
        <v>Franco</v>
      </c>
      <c r="D2307" s="94" t="str">
        <f>IF([9]Mides!F2298=1,"X"," ")</f>
        <v>X</v>
      </c>
      <c r="E2307" s="94" t="str">
        <f>IF([9]Mides!F2298=2,"X"," ")</f>
        <v xml:space="preserve"> </v>
      </c>
      <c r="F2307" s="95">
        <f>[9]Mides!B2298</f>
        <v>0</v>
      </c>
      <c r="G2307" s="94" t="str">
        <f>IF(AND([9]Mides!H2298&gt;=1,[9]Mides!H2298&lt;=14),"X"," ")</f>
        <v xml:space="preserve"> </v>
      </c>
      <c r="H2307" s="94" t="str">
        <f>IF(AND([9]Mides!H2298&gt;=14,[9]Mides!H2298&lt;=30),"X"," ")</f>
        <v>X</v>
      </c>
      <c r="I2307" s="94" t="str">
        <f>IF(AND([9]Mides!H2298&gt;=31,[9]Mides!H2298&lt;=60),"X","  ")</f>
        <v xml:space="preserve">  </v>
      </c>
      <c r="J2307" s="94" t="str">
        <f>IF([9]Mides!H2298&gt;60,"X", "  ")</f>
        <v xml:space="preserve">  </v>
      </c>
      <c r="K2307" s="96">
        <f>[9]Mides!N2298</f>
        <v>0</v>
      </c>
      <c r="L2307" s="96">
        <f>[9]Mides!K2298</f>
        <v>0</v>
      </c>
      <c r="M2307" s="96">
        <f>[9]Mides!L2298</f>
        <v>0</v>
      </c>
      <c r="N2307" s="96" t="str">
        <f>[9]Mides!M2298</f>
        <v>X</v>
      </c>
      <c r="O2307" s="96">
        <f t="shared" si="32"/>
        <v>0</v>
      </c>
      <c r="P2307" s="96" t="str">
        <f>[9]Mides!R2298</f>
        <v>Guatemala</v>
      </c>
      <c r="Q2307" s="96" t="str">
        <f>[9]Mides!S2298</f>
        <v>Guatemala</v>
      </c>
    </row>
    <row r="2308" spans="2:17" ht="15" thickBot="1" x14ac:dyDescent="0.35">
      <c r="B2308" s="92" t="str">
        <f>[9]Mides!E2299</f>
        <v>Nora</v>
      </c>
      <c r="C2308" s="93" t="str">
        <f>[9]Mides!D2299</f>
        <v>Miguel</v>
      </c>
      <c r="D2308" s="94" t="str">
        <f>IF([9]Mides!F2299=1,"X"," ")</f>
        <v>X</v>
      </c>
      <c r="E2308" s="94" t="str">
        <f>IF([9]Mides!F2299=2,"X"," ")</f>
        <v xml:space="preserve"> </v>
      </c>
      <c r="F2308" s="95">
        <f>[9]Mides!B2299</f>
        <v>2548323691708</v>
      </c>
      <c r="G2308" s="94" t="str">
        <f>IF(AND([9]Mides!H2299&gt;=1,[9]Mides!H2299&lt;=14),"X"," ")</f>
        <v xml:space="preserve"> </v>
      </c>
      <c r="H2308" s="94" t="str">
        <f>IF(AND([9]Mides!H2299&gt;=14,[9]Mides!H2299&lt;=30),"X"," ")</f>
        <v xml:space="preserve"> </v>
      </c>
      <c r="I2308" s="94" t="str">
        <f>IF(AND([9]Mides!H2299&gt;=31,[9]Mides!H2299&lt;=60),"X","  ")</f>
        <v>X</v>
      </c>
      <c r="J2308" s="94" t="str">
        <f>IF([9]Mides!H2299&gt;60,"X", "  ")</f>
        <v xml:space="preserve">  </v>
      </c>
      <c r="K2308" s="96">
        <f>[9]Mides!N2299</f>
        <v>0</v>
      </c>
      <c r="L2308" s="96">
        <f>[9]Mides!K2299</f>
        <v>0</v>
      </c>
      <c r="M2308" s="96">
        <f>[9]Mides!L2299</f>
        <v>0</v>
      </c>
      <c r="N2308" s="96" t="str">
        <f>[9]Mides!M2299</f>
        <v>X</v>
      </c>
      <c r="O2308" s="96">
        <f t="shared" si="32"/>
        <v>0</v>
      </c>
      <c r="P2308" s="96" t="str">
        <f>[9]Mides!R2299</f>
        <v>Guatemala</v>
      </c>
      <c r="Q2308" s="96" t="str">
        <f>[9]Mides!S2299</f>
        <v>Guatemala</v>
      </c>
    </row>
    <row r="2309" spans="2:17" ht="15" thickBot="1" x14ac:dyDescent="0.35">
      <c r="B2309" s="92" t="str">
        <f>[9]Mides!E2300</f>
        <v>Edgar</v>
      </c>
      <c r="C2309" s="93" t="str">
        <f>[9]Mides!D2300</f>
        <v>Pirir</v>
      </c>
      <c r="D2309" s="94" t="str">
        <f>IF([9]Mides!F2300=1,"X"," ")</f>
        <v xml:space="preserve"> </v>
      </c>
      <c r="E2309" s="94" t="str">
        <f>IF([9]Mides!F2300=2,"X"," ")</f>
        <v>X</v>
      </c>
      <c r="F2309" s="95">
        <f>[9]Mides!B2300</f>
        <v>3038562460110</v>
      </c>
      <c r="G2309" s="94" t="str">
        <f>IF(AND([9]Mides!H2300&gt;=1,[9]Mides!H2300&lt;=14),"X"," ")</f>
        <v xml:space="preserve"> </v>
      </c>
      <c r="H2309" s="94" t="str">
        <f>IF(AND([9]Mides!H2300&gt;=14,[9]Mides!H2300&lt;=30),"X"," ")</f>
        <v>X</v>
      </c>
      <c r="I2309" s="94" t="str">
        <f>IF(AND([9]Mides!H2300&gt;=31,[9]Mides!H2300&lt;=60),"X","  ")</f>
        <v xml:space="preserve">  </v>
      </c>
      <c r="J2309" s="94" t="str">
        <f>IF([9]Mides!H2300&gt;60,"X", "  ")</f>
        <v xml:space="preserve">  </v>
      </c>
      <c r="K2309" s="96">
        <f>[9]Mides!N2300</f>
        <v>0</v>
      </c>
      <c r="L2309" s="96">
        <f>[9]Mides!K2300</f>
        <v>0</v>
      </c>
      <c r="M2309" s="96">
        <f>[9]Mides!L2300</f>
        <v>0</v>
      </c>
      <c r="N2309" s="96" t="str">
        <f>[9]Mides!M2300</f>
        <v>X</v>
      </c>
      <c r="O2309" s="96">
        <f t="shared" si="32"/>
        <v>0</v>
      </c>
      <c r="P2309" s="96" t="str">
        <f>[9]Mides!R2300</f>
        <v>Guatemala</v>
      </c>
      <c r="Q2309" s="96" t="str">
        <f>[9]Mides!S2300</f>
        <v>Guatemala</v>
      </c>
    </row>
    <row r="2310" spans="2:17" ht="15" thickBot="1" x14ac:dyDescent="0.35">
      <c r="B2310" s="92" t="str">
        <f>[9]Mides!E2301</f>
        <v>Juan</v>
      </c>
      <c r="C2310" s="93" t="str">
        <f>[9]Mides!D2301</f>
        <v>Morales</v>
      </c>
      <c r="D2310" s="94" t="str">
        <f>IF([9]Mides!F2301=1,"X"," ")</f>
        <v xml:space="preserve"> </v>
      </c>
      <c r="E2310" s="94" t="str">
        <f>IF([9]Mides!F2301=2,"X"," ")</f>
        <v>X</v>
      </c>
      <c r="F2310" s="95">
        <f>[9]Mides!B2301</f>
        <v>3651208200101</v>
      </c>
      <c r="G2310" s="94" t="str">
        <f>IF(AND([9]Mides!H2301&gt;=1,[9]Mides!H2301&lt;=14),"X"," ")</f>
        <v xml:space="preserve"> </v>
      </c>
      <c r="H2310" s="94" t="str">
        <f>IF(AND([9]Mides!H2301&gt;=14,[9]Mides!H2301&lt;=30),"X"," ")</f>
        <v>X</v>
      </c>
      <c r="I2310" s="94" t="str">
        <f>IF(AND([9]Mides!H2301&gt;=31,[9]Mides!H2301&lt;=60),"X","  ")</f>
        <v xml:space="preserve">  </v>
      </c>
      <c r="J2310" s="94" t="str">
        <f>IF([9]Mides!H2301&gt;60,"X", "  ")</f>
        <v xml:space="preserve">  </v>
      </c>
      <c r="K2310" s="96">
        <f>[9]Mides!N2301</f>
        <v>0</v>
      </c>
      <c r="L2310" s="96">
        <f>[9]Mides!K2301</f>
        <v>0</v>
      </c>
      <c r="M2310" s="96">
        <f>[9]Mides!L2301</f>
        <v>0</v>
      </c>
      <c r="N2310" s="96" t="str">
        <f>[9]Mides!M2301</f>
        <v>X</v>
      </c>
      <c r="O2310" s="96">
        <f t="shared" si="32"/>
        <v>0</v>
      </c>
      <c r="P2310" s="96" t="str">
        <f>[9]Mides!R2301</f>
        <v>Guatemala</v>
      </c>
      <c r="Q2310" s="96" t="str">
        <f>[9]Mides!S2301</f>
        <v>Guatemala</v>
      </c>
    </row>
    <row r="2311" spans="2:17" ht="15" thickBot="1" x14ac:dyDescent="0.35">
      <c r="B2311" s="92" t="str">
        <f>[9]Mides!E2302</f>
        <v>Melody</v>
      </c>
      <c r="C2311" s="93" t="str">
        <f>[9]Mides!D2302</f>
        <v>Chamale</v>
      </c>
      <c r="D2311" s="94" t="str">
        <f>IF([9]Mides!F2302=1,"X"," ")</f>
        <v>X</v>
      </c>
      <c r="E2311" s="94" t="str">
        <f>IF([9]Mides!F2302=2,"X"," ")</f>
        <v xml:space="preserve"> </v>
      </c>
      <c r="F2311" s="95">
        <f>[9]Mides!B2302</f>
        <v>0</v>
      </c>
      <c r="G2311" s="94" t="str">
        <f>IF(AND([9]Mides!H2302&gt;=1,[9]Mides!H2302&lt;=14),"X"," ")</f>
        <v>X</v>
      </c>
      <c r="H2311" s="94" t="str">
        <f>IF(AND([9]Mides!H2302&gt;=14,[9]Mides!H2302&lt;=30),"X"," ")</f>
        <v xml:space="preserve"> </v>
      </c>
      <c r="I2311" s="94" t="str">
        <f>IF(AND([9]Mides!H2302&gt;=31,[9]Mides!H2302&lt;=60),"X","  ")</f>
        <v xml:space="preserve">  </v>
      </c>
      <c r="J2311" s="94" t="str">
        <f>IF([9]Mides!H2302&gt;60,"X", "  ")</f>
        <v xml:space="preserve">  </v>
      </c>
      <c r="K2311" s="96">
        <f>[9]Mides!N2302</f>
        <v>0</v>
      </c>
      <c r="L2311" s="96">
        <f>[9]Mides!K2302</f>
        <v>0</v>
      </c>
      <c r="M2311" s="96">
        <f>[9]Mides!L2302</f>
        <v>0</v>
      </c>
      <c r="N2311" s="96" t="str">
        <f>[9]Mides!M2302</f>
        <v>X</v>
      </c>
      <c r="O2311" s="96">
        <f t="shared" si="32"/>
        <v>0</v>
      </c>
      <c r="P2311" s="96" t="str">
        <f>[9]Mides!R2302</f>
        <v>Guatemala</v>
      </c>
      <c r="Q2311" s="96" t="str">
        <f>[9]Mides!S2302</f>
        <v>Guatemala</v>
      </c>
    </row>
    <row r="2312" spans="2:17" ht="15" thickBot="1" x14ac:dyDescent="0.35">
      <c r="B2312" s="92" t="str">
        <f>[9]Mides!E2303</f>
        <v>Estefany</v>
      </c>
      <c r="C2312" s="93" t="str">
        <f>[9]Mides!D2303</f>
        <v>Bonilla</v>
      </c>
      <c r="D2312" s="94" t="str">
        <f>IF([9]Mides!F2303=1,"X"," ")</f>
        <v>X</v>
      </c>
      <c r="E2312" s="94" t="str">
        <f>IF([9]Mides!F2303=2,"X"," ")</f>
        <v xml:space="preserve"> </v>
      </c>
      <c r="F2312" s="95">
        <f>[9]Mides!B2303</f>
        <v>0</v>
      </c>
      <c r="G2312" s="94" t="str">
        <f>IF(AND([9]Mides!H2303&gt;=1,[9]Mides!H2303&lt;=14),"X"," ")</f>
        <v>X</v>
      </c>
      <c r="H2312" s="94" t="str">
        <f>IF(AND([9]Mides!H2303&gt;=14,[9]Mides!H2303&lt;=30),"X"," ")</f>
        <v xml:space="preserve"> </v>
      </c>
      <c r="I2312" s="94" t="str">
        <f>IF(AND([9]Mides!H2303&gt;=31,[9]Mides!H2303&lt;=60),"X","  ")</f>
        <v xml:space="preserve">  </v>
      </c>
      <c r="J2312" s="94" t="str">
        <f>IF([9]Mides!H2303&gt;60,"X", "  ")</f>
        <v xml:space="preserve">  </v>
      </c>
      <c r="K2312" s="96">
        <f>[9]Mides!N2303</f>
        <v>0</v>
      </c>
      <c r="L2312" s="96">
        <f>[9]Mides!K2303</f>
        <v>0</v>
      </c>
      <c r="M2312" s="96">
        <f>[9]Mides!L2303</f>
        <v>0</v>
      </c>
      <c r="N2312" s="96" t="str">
        <f>[9]Mides!M2303</f>
        <v>X</v>
      </c>
      <c r="O2312" s="96">
        <f t="shared" si="32"/>
        <v>0</v>
      </c>
      <c r="P2312" s="96" t="str">
        <f>[9]Mides!R2303</f>
        <v>Guatemala</v>
      </c>
      <c r="Q2312" s="96" t="str">
        <f>[9]Mides!S2303</f>
        <v>Guatemala</v>
      </c>
    </row>
    <row r="2313" spans="2:17" ht="15" thickBot="1" x14ac:dyDescent="0.35">
      <c r="B2313" s="92" t="str">
        <f>[9]Mides!E2304</f>
        <v>Oliver</v>
      </c>
      <c r="C2313" s="93" t="str">
        <f>[9]Mides!D2304</f>
        <v>Bonilla</v>
      </c>
      <c r="D2313" s="94" t="str">
        <f>IF([9]Mides!F2304=1,"X"," ")</f>
        <v xml:space="preserve"> </v>
      </c>
      <c r="E2313" s="94" t="str">
        <f>IF([9]Mides!F2304=2,"X"," ")</f>
        <v>X</v>
      </c>
      <c r="F2313" s="95">
        <f>[9]Mides!B2304</f>
        <v>0</v>
      </c>
      <c r="G2313" s="94" t="str">
        <f>IF(AND([9]Mides!H2304&gt;=1,[9]Mides!H2304&lt;=14),"X"," ")</f>
        <v>X</v>
      </c>
      <c r="H2313" s="94" t="str">
        <f>IF(AND([9]Mides!H2304&gt;=14,[9]Mides!H2304&lt;=30),"X"," ")</f>
        <v xml:space="preserve"> </v>
      </c>
      <c r="I2313" s="94" t="str">
        <f>IF(AND([9]Mides!H2304&gt;=31,[9]Mides!H2304&lt;=60),"X","  ")</f>
        <v xml:space="preserve">  </v>
      </c>
      <c r="J2313" s="94" t="str">
        <f>IF([9]Mides!H2304&gt;60,"X", "  ")</f>
        <v xml:space="preserve">  </v>
      </c>
      <c r="K2313" s="96">
        <f>[9]Mides!N2304</f>
        <v>0</v>
      </c>
      <c r="L2313" s="96">
        <f>[9]Mides!K2304</f>
        <v>0</v>
      </c>
      <c r="M2313" s="96">
        <f>[9]Mides!L2304</f>
        <v>0</v>
      </c>
      <c r="N2313" s="96" t="str">
        <f>[9]Mides!M2304</f>
        <v>X</v>
      </c>
      <c r="O2313" s="96">
        <f t="shared" si="32"/>
        <v>0</v>
      </c>
      <c r="P2313" s="96" t="str">
        <f>[9]Mides!R2304</f>
        <v>Guatemala</v>
      </c>
      <c r="Q2313" s="96" t="str">
        <f>[9]Mides!S2304</f>
        <v>Guatemala</v>
      </c>
    </row>
    <row r="2314" spans="2:17" ht="15" thickBot="1" x14ac:dyDescent="0.35">
      <c r="B2314" s="92" t="str">
        <f>[9]Mides!E2305</f>
        <v>Kevin</v>
      </c>
      <c r="C2314" s="93" t="str">
        <f>[9]Mides!D2305</f>
        <v>Boche</v>
      </c>
      <c r="D2314" s="94" t="str">
        <f>IF([9]Mides!F2305=1,"X"," ")</f>
        <v xml:space="preserve"> </v>
      </c>
      <c r="E2314" s="94" t="str">
        <f>IF([9]Mides!F2305=2,"X"," ")</f>
        <v>X</v>
      </c>
      <c r="F2314" s="95">
        <f>[9]Mides!B2305</f>
        <v>0</v>
      </c>
      <c r="G2314" s="94" t="str">
        <f>IF(AND([9]Mides!H2305&gt;=1,[9]Mides!H2305&lt;=14),"X"," ")</f>
        <v xml:space="preserve"> </v>
      </c>
      <c r="H2314" s="94" t="str">
        <f>IF(AND([9]Mides!H2305&gt;=14,[9]Mides!H2305&lt;=30),"X"," ")</f>
        <v>X</v>
      </c>
      <c r="I2314" s="94" t="str">
        <f>IF(AND([9]Mides!H2305&gt;=31,[9]Mides!H2305&lt;=60),"X","  ")</f>
        <v xml:space="preserve">  </v>
      </c>
      <c r="J2314" s="94" t="str">
        <f>IF([9]Mides!H2305&gt;60,"X", "  ")</f>
        <v xml:space="preserve">  </v>
      </c>
      <c r="K2314" s="96">
        <f>[9]Mides!N2305</f>
        <v>0</v>
      </c>
      <c r="L2314" s="96">
        <f>[9]Mides!K2305</f>
        <v>0</v>
      </c>
      <c r="M2314" s="96">
        <f>[9]Mides!L2305</f>
        <v>0</v>
      </c>
      <c r="N2314" s="96" t="str">
        <f>[9]Mides!M2305</f>
        <v>X</v>
      </c>
      <c r="O2314" s="96">
        <f t="shared" si="32"/>
        <v>0</v>
      </c>
      <c r="P2314" s="96" t="str">
        <f>[9]Mides!R2305</f>
        <v>Guatemala</v>
      </c>
      <c r="Q2314" s="96" t="str">
        <f>[9]Mides!S2305</f>
        <v>Guatemala</v>
      </c>
    </row>
    <row r="2315" spans="2:17" ht="15" thickBot="1" x14ac:dyDescent="0.35">
      <c r="B2315" s="92" t="str">
        <f>[9]Mides!E2306</f>
        <v>David</v>
      </c>
      <c r="C2315" s="93" t="str">
        <f>[9]Mides!D2306</f>
        <v>Yac</v>
      </c>
      <c r="D2315" s="94" t="str">
        <f>IF([9]Mides!F2306=1,"X"," ")</f>
        <v xml:space="preserve"> </v>
      </c>
      <c r="E2315" s="94" t="str">
        <f>IF([9]Mides!F2306=2,"X"," ")</f>
        <v>X</v>
      </c>
      <c r="F2315" s="95">
        <f>[9]Mides!B2306</f>
        <v>2156199270101</v>
      </c>
      <c r="G2315" s="94" t="str">
        <f>IF(AND([9]Mides!H2306&gt;=1,[9]Mides!H2306&lt;=14),"X"," ")</f>
        <v>X</v>
      </c>
      <c r="H2315" s="94" t="str">
        <f>IF(AND([9]Mides!H2306&gt;=14,[9]Mides!H2306&lt;=30),"X"," ")</f>
        <v xml:space="preserve"> </v>
      </c>
      <c r="I2315" s="94" t="str">
        <f>IF(AND([9]Mides!H2306&gt;=31,[9]Mides!H2306&lt;=60),"X","  ")</f>
        <v xml:space="preserve">  </v>
      </c>
      <c r="J2315" s="94" t="str">
        <f>IF([9]Mides!H2306&gt;60,"X", "  ")</f>
        <v xml:space="preserve">  </v>
      </c>
      <c r="K2315" s="96">
        <f>[9]Mides!N2306</f>
        <v>0</v>
      </c>
      <c r="L2315" s="96">
        <f>[9]Mides!K2306</f>
        <v>0</v>
      </c>
      <c r="M2315" s="96">
        <f>[9]Mides!L2306</f>
        <v>0</v>
      </c>
      <c r="N2315" s="96" t="str">
        <f>[9]Mides!M2306</f>
        <v>X</v>
      </c>
      <c r="O2315" s="96">
        <f t="shared" si="32"/>
        <v>0</v>
      </c>
      <c r="P2315" s="96" t="str">
        <f>[9]Mides!R2306</f>
        <v>Guatemala</v>
      </c>
      <c r="Q2315" s="96" t="str">
        <f>[9]Mides!S2306</f>
        <v>Guatemala</v>
      </c>
    </row>
    <row r="2316" spans="2:17" ht="15" thickBot="1" x14ac:dyDescent="0.35">
      <c r="B2316" s="92" t="str">
        <f>[9]Mides!E2307</f>
        <v>Marcos</v>
      </c>
      <c r="C2316" s="93" t="str">
        <f>[9]Mides!D2307</f>
        <v>Yac</v>
      </c>
      <c r="D2316" s="94" t="str">
        <f>IF([9]Mides!F2307=1,"X"," ")</f>
        <v xml:space="preserve"> </v>
      </c>
      <c r="E2316" s="94" t="str">
        <f>IF([9]Mides!F2307=2,"X"," ")</f>
        <v>X</v>
      </c>
      <c r="F2316" s="95">
        <f>[9]Mides!B2307</f>
        <v>3014712740101</v>
      </c>
      <c r="G2316" s="94" t="str">
        <f>IF(AND([9]Mides!H2307&gt;=1,[9]Mides!H2307&lt;=14),"X"," ")</f>
        <v>X</v>
      </c>
      <c r="H2316" s="94" t="str">
        <f>IF(AND([9]Mides!H2307&gt;=14,[9]Mides!H2307&lt;=30),"X"," ")</f>
        <v>X</v>
      </c>
      <c r="I2316" s="94" t="str">
        <f>IF(AND([9]Mides!H2307&gt;=31,[9]Mides!H2307&lt;=60),"X","  ")</f>
        <v xml:space="preserve">  </v>
      </c>
      <c r="J2316" s="94" t="str">
        <f>IF([9]Mides!H2307&gt;60,"X", "  ")</f>
        <v xml:space="preserve">  </v>
      </c>
      <c r="K2316" s="96">
        <f>[9]Mides!N2307</f>
        <v>0</v>
      </c>
      <c r="L2316" s="96">
        <f>[9]Mides!K2307</f>
        <v>0</v>
      </c>
      <c r="M2316" s="96">
        <f>[9]Mides!L2307</f>
        <v>0</v>
      </c>
      <c r="N2316" s="96" t="str">
        <f>[9]Mides!M2307</f>
        <v>X</v>
      </c>
      <c r="O2316" s="96">
        <f t="shared" si="32"/>
        <v>0</v>
      </c>
      <c r="P2316" s="96" t="str">
        <f>[9]Mides!R2307</f>
        <v>Guatemala</v>
      </c>
      <c r="Q2316" s="96" t="str">
        <f>[9]Mides!S2307</f>
        <v>Guatemala</v>
      </c>
    </row>
    <row r="2317" spans="2:17" ht="15" thickBot="1" x14ac:dyDescent="0.35">
      <c r="B2317" s="92" t="str">
        <f>[9]Mides!E2308</f>
        <v xml:space="preserve">Carlos </v>
      </c>
      <c r="C2317" s="93" t="str">
        <f>[9]Mides!D2308</f>
        <v>Velásquez</v>
      </c>
      <c r="D2317" s="94" t="str">
        <f>IF([9]Mides!F2308=1,"X"," ")</f>
        <v xml:space="preserve"> </v>
      </c>
      <c r="E2317" s="94" t="str">
        <f>IF([9]Mides!F2308=2,"X"," ")</f>
        <v>X</v>
      </c>
      <c r="F2317" s="95">
        <f>[9]Mides!B2308</f>
        <v>3000419770101</v>
      </c>
      <c r="G2317" s="94" t="str">
        <f>IF(AND([9]Mides!H2308&gt;=1,[9]Mides!H2308&lt;=14),"X"," ")</f>
        <v>X</v>
      </c>
      <c r="H2317" s="94" t="str">
        <f>IF(AND([9]Mides!H2308&gt;=14,[9]Mides!H2308&lt;=30),"X"," ")</f>
        <v xml:space="preserve"> </v>
      </c>
      <c r="I2317" s="94" t="str">
        <f>IF(AND([9]Mides!H2308&gt;=31,[9]Mides!H2308&lt;=60),"X","  ")</f>
        <v xml:space="preserve">  </v>
      </c>
      <c r="J2317" s="94" t="str">
        <f>IF([9]Mides!H2308&gt;60,"X", "  ")</f>
        <v xml:space="preserve">  </v>
      </c>
      <c r="K2317" s="96">
        <f>[9]Mides!N2308</f>
        <v>0</v>
      </c>
      <c r="L2317" s="96">
        <f>[9]Mides!K2308</f>
        <v>0</v>
      </c>
      <c r="M2317" s="96">
        <f>[9]Mides!L2308</f>
        <v>0</v>
      </c>
      <c r="N2317" s="96" t="str">
        <f>[9]Mides!M2308</f>
        <v>X</v>
      </c>
      <c r="O2317" s="96">
        <f t="shared" si="32"/>
        <v>0</v>
      </c>
      <c r="P2317" s="96" t="str">
        <f>[9]Mides!R2308</f>
        <v>Guatemala</v>
      </c>
      <c r="Q2317" s="96" t="str">
        <f>[9]Mides!S2308</f>
        <v>Guatemala</v>
      </c>
    </row>
    <row r="2318" spans="2:17" ht="15" thickBot="1" x14ac:dyDescent="0.35">
      <c r="B2318" s="92" t="str">
        <f>[9]Mides!E2309</f>
        <v>Sebastián</v>
      </c>
      <c r="C2318" s="93" t="str">
        <f>[9]Mides!D2309</f>
        <v>Mayorga</v>
      </c>
      <c r="D2318" s="94" t="str">
        <f>IF([9]Mides!F2309=1,"X"," ")</f>
        <v xml:space="preserve"> </v>
      </c>
      <c r="E2318" s="94" t="str">
        <f>IF([9]Mides!F2309=2,"X"," ")</f>
        <v>X</v>
      </c>
      <c r="F2318" s="95">
        <f>[9]Mides!B2309</f>
        <v>2010495380101</v>
      </c>
      <c r="G2318" s="94" t="str">
        <f>IF(AND([9]Mides!H2309&gt;=1,[9]Mides!H2309&lt;=14),"X"," ")</f>
        <v>X</v>
      </c>
      <c r="H2318" s="94" t="str">
        <f>IF(AND([9]Mides!H2309&gt;=14,[9]Mides!H2309&lt;=30),"X"," ")</f>
        <v xml:space="preserve"> </v>
      </c>
      <c r="I2318" s="94" t="str">
        <f>IF(AND([9]Mides!H2309&gt;=31,[9]Mides!H2309&lt;=60),"X","  ")</f>
        <v xml:space="preserve">  </v>
      </c>
      <c r="J2318" s="94" t="str">
        <f>IF([9]Mides!H2309&gt;60,"X", "  ")</f>
        <v xml:space="preserve">  </v>
      </c>
      <c r="K2318" s="96">
        <f>[9]Mides!N2309</f>
        <v>0</v>
      </c>
      <c r="L2318" s="96">
        <f>[9]Mides!K2309</f>
        <v>0</v>
      </c>
      <c r="M2318" s="96">
        <f>[9]Mides!L2309</f>
        <v>0</v>
      </c>
      <c r="N2318" s="96" t="str">
        <f>[9]Mides!M2309</f>
        <v>X</v>
      </c>
      <c r="O2318" s="96">
        <f t="shared" si="32"/>
        <v>0</v>
      </c>
      <c r="P2318" s="96" t="str">
        <f>[9]Mides!R2309</f>
        <v>Guatemala</v>
      </c>
      <c r="Q2318" s="96" t="str">
        <f>[9]Mides!S2309</f>
        <v>Guatemala</v>
      </c>
    </row>
    <row r="2319" spans="2:17" ht="15" thickBot="1" x14ac:dyDescent="0.35">
      <c r="B2319" s="92" t="str">
        <f>[9]Mides!E2310</f>
        <v>Brayan</v>
      </c>
      <c r="C2319" s="93" t="str">
        <f>[9]Mides!D2310</f>
        <v>Macario</v>
      </c>
      <c r="D2319" s="94" t="str">
        <f>IF([9]Mides!F2310=1,"X"," ")</f>
        <v xml:space="preserve"> </v>
      </c>
      <c r="E2319" s="94" t="str">
        <f>IF([9]Mides!F2310=2,"X"," ")</f>
        <v>X</v>
      </c>
      <c r="F2319" s="95">
        <f>[9]Mides!B2310</f>
        <v>0</v>
      </c>
      <c r="G2319" s="94" t="str">
        <f>IF(AND([9]Mides!H2310&gt;=1,[9]Mides!H2310&lt;=14),"X"," ")</f>
        <v>X</v>
      </c>
      <c r="H2319" s="94" t="str">
        <f>IF(AND([9]Mides!H2310&gt;=14,[9]Mides!H2310&lt;=30),"X"," ")</f>
        <v xml:space="preserve"> </v>
      </c>
      <c r="I2319" s="94" t="str">
        <f>IF(AND([9]Mides!H2310&gt;=31,[9]Mides!H2310&lt;=60),"X","  ")</f>
        <v xml:space="preserve">  </v>
      </c>
      <c r="J2319" s="94" t="str">
        <f>IF([9]Mides!H2310&gt;60,"X", "  ")</f>
        <v xml:space="preserve">  </v>
      </c>
      <c r="K2319" s="96">
        <f>[9]Mides!N2310</f>
        <v>0</v>
      </c>
      <c r="L2319" s="96">
        <f>[9]Mides!K2310</f>
        <v>0</v>
      </c>
      <c r="M2319" s="96">
        <f>[9]Mides!L2310</f>
        <v>0</v>
      </c>
      <c r="N2319" s="96" t="str">
        <f>[9]Mides!M2310</f>
        <v>X</v>
      </c>
      <c r="O2319" s="96">
        <f t="shared" si="32"/>
        <v>0</v>
      </c>
      <c r="P2319" s="96" t="str">
        <f>[9]Mides!R2310</f>
        <v>Guatemala</v>
      </c>
      <c r="Q2319" s="96" t="str">
        <f>[9]Mides!S2310</f>
        <v>Guatemala</v>
      </c>
    </row>
    <row r="2320" spans="2:17" ht="15" thickBot="1" x14ac:dyDescent="0.35">
      <c r="B2320" s="92" t="str">
        <f>[9]Mides!E2311</f>
        <v>Emerson</v>
      </c>
      <c r="C2320" s="93" t="str">
        <f>[9]Mides!D2311</f>
        <v>Macario</v>
      </c>
      <c r="D2320" s="94" t="str">
        <f>IF([9]Mides!F2311=1,"X"," ")</f>
        <v xml:space="preserve"> </v>
      </c>
      <c r="E2320" s="94" t="str">
        <f>IF([9]Mides!F2311=2,"X"," ")</f>
        <v>X</v>
      </c>
      <c r="F2320" s="95">
        <f>[9]Mides!B2311</f>
        <v>2000135131406</v>
      </c>
      <c r="G2320" s="94" t="str">
        <f>IF(AND([9]Mides!H2311&gt;=1,[9]Mides!H2311&lt;=14),"X"," ")</f>
        <v>X</v>
      </c>
      <c r="H2320" s="94" t="str">
        <f>IF(AND([9]Mides!H2311&gt;=14,[9]Mides!H2311&lt;=30),"X"," ")</f>
        <v xml:space="preserve"> </v>
      </c>
      <c r="I2320" s="94" t="str">
        <f>IF(AND([9]Mides!H2311&gt;=31,[9]Mides!H2311&lt;=60),"X","  ")</f>
        <v xml:space="preserve">  </v>
      </c>
      <c r="J2320" s="94" t="str">
        <f>IF([9]Mides!H2311&gt;60,"X", "  ")</f>
        <v xml:space="preserve">  </v>
      </c>
      <c r="K2320" s="96">
        <f>[9]Mides!N2311</f>
        <v>0</v>
      </c>
      <c r="L2320" s="96">
        <f>[9]Mides!K2311</f>
        <v>0</v>
      </c>
      <c r="M2320" s="96">
        <f>[9]Mides!L2311</f>
        <v>0</v>
      </c>
      <c r="N2320" s="96" t="str">
        <f>[9]Mides!M2311</f>
        <v>X</v>
      </c>
      <c r="O2320" s="96">
        <f t="shared" si="32"/>
        <v>0</v>
      </c>
      <c r="P2320" s="96" t="str">
        <f>[9]Mides!R2311</f>
        <v>Guatemala</v>
      </c>
      <c r="Q2320" s="96" t="str">
        <f>[9]Mides!S2311</f>
        <v>Guatemala</v>
      </c>
    </row>
    <row r="2321" spans="2:17" ht="15" thickBot="1" x14ac:dyDescent="0.35">
      <c r="B2321" s="92" t="str">
        <f>[9]Mides!E2312</f>
        <v>Francisco</v>
      </c>
      <c r="C2321" s="93" t="str">
        <f>[9]Mides!D2312</f>
        <v>Julajuj</v>
      </c>
      <c r="D2321" s="94" t="str">
        <f>IF([9]Mides!F2312=1,"X"," ")</f>
        <v xml:space="preserve"> </v>
      </c>
      <c r="E2321" s="94" t="str">
        <f>IF([9]Mides!F2312=2,"X"," ")</f>
        <v>X</v>
      </c>
      <c r="F2321" s="95">
        <f>[9]Mides!B2312</f>
        <v>2078290630114</v>
      </c>
      <c r="G2321" s="94" t="str">
        <f>IF(AND([9]Mides!H2312&gt;=1,[9]Mides!H2312&lt;=14),"X"," ")</f>
        <v>X</v>
      </c>
      <c r="H2321" s="94" t="str">
        <f>IF(AND([9]Mides!H2312&gt;=14,[9]Mides!H2312&lt;=30),"X"," ")</f>
        <v xml:space="preserve"> </v>
      </c>
      <c r="I2321" s="94" t="str">
        <f>IF(AND([9]Mides!H2312&gt;=31,[9]Mides!H2312&lt;=60),"X","  ")</f>
        <v xml:space="preserve">  </v>
      </c>
      <c r="J2321" s="94" t="str">
        <f>IF([9]Mides!H2312&gt;60,"X", "  ")</f>
        <v xml:space="preserve">  </v>
      </c>
      <c r="K2321" s="96">
        <f>[9]Mides!N2312</f>
        <v>0</v>
      </c>
      <c r="L2321" s="96">
        <f>[9]Mides!K2312</f>
        <v>0</v>
      </c>
      <c r="M2321" s="96">
        <f>[9]Mides!L2312</f>
        <v>0</v>
      </c>
      <c r="N2321" s="96" t="str">
        <f>[9]Mides!M2312</f>
        <v>X</v>
      </c>
      <c r="O2321" s="96">
        <f t="shared" si="32"/>
        <v>0</v>
      </c>
      <c r="P2321" s="96" t="str">
        <f>[9]Mides!R2312</f>
        <v>Guatemala</v>
      </c>
      <c r="Q2321" s="96" t="str">
        <f>[9]Mides!S2312</f>
        <v>Guatemala</v>
      </c>
    </row>
    <row r="2322" spans="2:17" ht="15" thickBot="1" x14ac:dyDescent="0.35">
      <c r="B2322" s="92" t="str">
        <f>[9]Mides!E2313</f>
        <v>Dilan</v>
      </c>
      <c r="C2322" s="93" t="str">
        <f>[9]Mides!D2313</f>
        <v>Martínez</v>
      </c>
      <c r="D2322" s="94" t="str">
        <f>IF([9]Mides!F2313=1,"X"," ")</f>
        <v xml:space="preserve"> </v>
      </c>
      <c r="E2322" s="94" t="str">
        <f>IF([9]Mides!F2313=2,"X"," ")</f>
        <v>X</v>
      </c>
      <c r="F2322" s="95">
        <f>[9]Mides!B2313</f>
        <v>2116871380101</v>
      </c>
      <c r="G2322" s="94" t="str">
        <f>IF(AND([9]Mides!H2313&gt;=1,[9]Mides!H2313&lt;=14),"X"," ")</f>
        <v>X</v>
      </c>
      <c r="H2322" s="94" t="str">
        <f>IF(AND([9]Mides!H2313&gt;=14,[9]Mides!H2313&lt;=30),"X"," ")</f>
        <v xml:space="preserve"> </v>
      </c>
      <c r="I2322" s="94" t="str">
        <f>IF(AND([9]Mides!H2313&gt;=31,[9]Mides!H2313&lt;=60),"X","  ")</f>
        <v xml:space="preserve">  </v>
      </c>
      <c r="J2322" s="94" t="str">
        <f>IF([9]Mides!H2313&gt;60,"X", "  ")</f>
        <v xml:space="preserve">  </v>
      </c>
      <c r="K2322" s="96">
        <f>[9]Mides!N2313</f>
        <v>0</v>
      </c>
      <c r="L2322" s="96">
        <f>[9]Mides!K2313</f>
        <v>0</v>
      </c>
      <c r="M2322" s="96">
        <f>[9]Mides!L2313</f>
        <v>0</v>
      </c>
      <c r="N2322" s="96" t="str">
        <f>[9]Mides!M2313</f>
        <v>X</v>
      </c>
      <c r="O2322" s="96">
        <f t="shared" si="32"/>
        <v>0</v>
      </c>
      <c r="P2322" s="96" t="str">
        <f>[9]Mides!R2313</f>
        <v>Guatemala</v>
      </c>
      <c r="Q2322" s="96" t="str">
        <f>[9]Mides!S2313</f>
        <v>Guatemala</v>
      </c>
    </row>
    <row r="2323" spans="2:17" ht="15" thickBot="1" x14ac:dyDescent="0.35">
      <c r="B2323" s="92" t="str">
        <f>[9]Mides!E2314</f>
        <v>Katherine</v>
      </c>
      <c r="C2323" s="93" t="str">
        <f>[9]Mides!D2314</f>
        <v>Sequen</v>
      </c>
      <c r="D2323" s="94" t="str">
        <f>IF([9]Mides!F2314=1,"X"," ")</f>
        <v>X</v>
      </c>
      <c r="E2323" s="94" t="str">
        <f>IF([9]Mides!F2314=2,"X"," ")</f>
        <v xml:space="preserve"> </v>
      </c>
      <c r="F2323" s="95">
        <f>[9]Mides!B2314</f>
        <v>2105732950101</v>
      </c>
      <c r="G2323" s="94" t="str">
        <f>IF(AND([9]Mides!H2314&gt;=1,[9]Mides!H2314&lt;=14),"X"," ")</f>
        <v>X</v>
      </c>
      <c r="H2323" s="94" t="str">
        <f>IF(AND([9]Mides!H2314&gt;=14,[9]Mides!H2314&lt;=30),"X"," ")</f>
        <v xml:space="preserve"> </v>
      </c>
      <c r="I2323" s="94" t="str">
        <f>IF(AND([9]Mides!H2314&gt;=31,[9]Mides!H2314&lt;=60),"X","  ")</f>
        <v xml:space="preserve">  </v>
      </c>
      <c r="J2323" s="94" t="str">
        <f>IF([9]Mides!H2314&gt;60,"X", "  ")</f>
        <v xml:space="preserve">  </v>
      </c>
      <c r="K2323" s="96">
        <f>[9]Mides!N2314</f>
        <v>0</v>
      </c>
      <c r="L2323" s="96">
        <f>[9]Mides!K2314</f>
        <v>0</v>
      </c>
      <c r="M2323" s="96">
        <f>[9]Mides!L2314</f>
        <v>0</v>
      </c>
      <c r="N2323" s="96" t="str">
        <f>[9]Mides!M2314</f>
        <v>X</v>
      </c>
      <c r="O2323" s="96">
        <f t="shared" si="32"/>
        <v>0</v>
      </c>
      <c r="P2323" s="96" t="str">
        <f>[9]Mides!R2314</f>
        <v>Guatemala</v>
      </c>
      <c r="Q2323" s="96" t="str">
        <f>[9]Mides!S2314</f>
        <v>Guatemala</v>
      </c>
    </row>
    <row r="2324" spans="2:17" ht="15" thickBot="1" x14ac:dyDescent="0.35">
      <c r="B2324" s="92" t="str">
        <f>[9]Mides!E2315</f>
        <v>William</v>
      </c>
      <c r="C2324" s="93" t="str">
        <f>[9]Mides!D2315</f>
        <v>Argueta</v>
      </c>
      <c r="D2324" s="94" t="str">
        <f>IF([9]Mides!F2315=1,"X"," ")</f>
        <v xml:space="preserve"> </v>
      </c>
      <c r="E2324" s="94" t="str">
        <f>IF([9]Mides!F2315=2,"X"," ")</f>
        <v>X</v>
      </c>
      <c r="F2324" s="95">
        <f>[9]Mides!B2315</f>
        <v>2935907530101</v>
      </c>
      <c r="G2324" s="94" t="str">
        <f>IF(AND([9]Mides!H2315&gt;=1,[9]Mides!H2315&lt;=14),"X"," ")</f>
        <v>X</v>
      </c>
      <c r="H2324" s="94" t="str">
        <f>IF(AND([9]Mides!H2315&gt;=14,[9]Mides!H2315&lt;=30),"X"," ")</f>
        <v xml:space="preserve"> </v>
      </c>
      <c r="I2324" s="94" t="str">
        <f>IF(AND([9]Mides!H2315&gt;=31,[9]Mides!H2315&lt;=60),"X","  ")</f>
        <v xml:space="preserve">  </v>
      </c>
      <c r="J2324" s="94" t="str">
        <f>IF([9]Mides!H2315&gt;60,"X", "  ")</f>
        <v xml:space="preserve">  </v>
      </c>
      <c r="K2324" s="96">
        <f>[9]Mides!N2315</f>
        <v>0</v>
      </c>
      <c r="L2324" s="96">
        <f>[9]Mides!K2315</f>
        <v>0</v>
      </c>
      <c r="M2324" s="96">
        <f>[9]Mides!L2315</f>
        <v>0</v>
      </c>
      <c r="N2324" s="96" t="str">
        <f>[9]Mides!M2315</f>
        <v>X</v>
      </c>
      <c r="O2324" s="96">
        <f t="shared" si="32"/>
        <v>0</v>
      </c>
      <c r="P2324" s="96" t="str">
        <f>[9]Mides!R2315</f>
        <v>Guatemala</v>
      </c>
      <c r="Q2324" s="96" t="str">
        <f>[9]Mides!S2315</f>
        <v>Guatemala</v>
      </c>
    </row>
    <row r="2325" spans="2:17" ht="15" thickBot="1" x14ac:dyDescent="0.35">
      <c r="B2325" s="92" t="str">
        <f>[9]Mides!E2316</f>
        <v>Christian</v>
      </c>
      <c r="C2325" s="93" t="str">
        <f>[9]Mides!D2316</f>
        <v>Argueta</v>
      </c>
      <c r="D2325" s="94" t="str">
        <f>IF([9]Mides!F2316=1,"X"," ")</f>
        <v xml:space="preserve"> </v>
      </c>
      <c r="E2325" s="94" t="str">
        <f>IF([9]Mides!F2316=2,"X"," ")</f>
        <v>X</v>
      </c>
      <c r="F2325" s="95">
        <f>[9]Mides!B2316</f>
        <v>0</v>
      </c>
      <c r="G2325" s="94" t="str">
        <f>IF(AND([9]Mides!H2316&gt;=1,[9]Mides!H2316&lt;=14),"X"," ")</f>
        <v>X</v>
      </c>
      <c r="H2325" s="94" t="str">
        <f>IF(AND([9]Mides!H2316&gt;=14,[9]Mides!H2316&lt;=30),"X"," ")</f>
        <v xml:space="preserve"> </v>
      </c>
      <c r="I2325" s="94" t="str">
        <f>IF(AND([9]Mides!H2316&gt;=31,[9]Mides!H2316&lt;=60),"X","  ")</f>
        <v xml:space="preserve">  </v>
      </c>
      <c r="J2325" s="94" t="str">
        <f>IF([9]Mides!H2316&gt;60,"X", "  ")</f>
        <v xml:space="preserve">  </v>
      </c>
      <c r="K2325" s="96">
        <f>[9]Mides!N2316</f>
        <v>0</v>
      </c>
      <c r="L2325" s="96">
        <f>[9]Mides!K2316</f>
        <v>0</v>
      </c>
      <c r="M2325" s="96">
        <f>[9]Mides!L2316</f>
        <v>0</v>
      </c>
      <c r="N2325" s="96" t="str">
        <f>[9]Mides!M2316</f>
        <v>X</v>
      </c>
      <c r="O2325" s="96">
        <f t="shared" si="32"/>
        <v>0</v>
      </c>
      <c r="P2325" s="96" t="str">
        <f>[9]Mides!R2316</f>
        <v>Guatemala</v>
      </c>
      <c r="Q2325" s="96" t="str">
        <f>[9]Mides!S2316</f>
        <v>Guatemala</v>
      </c>
    </row>
    <row r="2326" spans="2:17" ht="15" thickBot="1" x14ac:dyDescent="0.35">
      <c r="B2326" s="92" t="str">
        <f>[9]Mides!E2317</f>
        <v xml:space="preserve">Marco </v>
      </c>
      <c r="C2326" s="93" t="str">
        <f>[9]Mides!D2317</f>
        <v>Gómez</v>
      </c>
      <c r="D2326" s="94" t="str">
        <f>IF([9]Mides!F2317=1,"X"," ")</f>
        <v xml:space="preserve"> </v>
      </c>
      <c r="E2326" s="94" t="str">
        <f>IF([9]Mides!F2317=2,"X"," ")</f>
        <v>X</v>
      </c>
      <c r="F2326" s="95">
        <f>[9]Mides!B2317</f>
        <v>0</v>
      </c>
      <c r="G2326" s="94" t="str">
        <f>IF(AND([9]Mides!H2317&gt;=1,[9]Mides!H2317&lt;=14),"X"," ")</f>
        <v>X</v>
      </c>
      <c r="H2326" s="94" t="str">
        <f>IF(AND([9]Mides!H2317&gt;=14,[9]Mides!H2317&lt;=30),"X"," ")</f>
        <v xml:space="preserve"> </v>
      </c>
      <c r="I2326" s="94" t="str">
        <f>IF(AND([9]Mides!H2317&gt;=31,[9]Mides!H2317&lt;=60),"X","  ")</f>
        <v xml:space="preserve">  </v>
      </c>
      <c r="J2326" s="94" t="str">
        <f>IF([9]Mides!H2317&gt;60,"X", "  ")</f>
        <v xml:space="preserve">  </v>
      </c>
      <c r="K2326" s="96">
        <f>[9]Mides!N2317</f>
        <v>0</v>
      </c>
      <c r="L2326" s="96">
        <f>[9]Mides!K2317</f>
        <v>0</v>
      </c>
      <c r="M2326" s="96">
        <f>[9]Mides!L2317</f>
        <v>0</v>
      </c>
      <c r="N2326" s="96" t="str">
        <f>[9]Mides!M2317</f>
        <v>X</v>
      </c>
      <c r="O2326" s="96">
        <f t="shared" si="32"/>
        <v>0</v>
      </c>
      <c r="P2326" s="96" t="str">
        <f>[9]Mides!R2317</f>
        <v>Guatemala</v>
      </c>
      <c r="Q2326" s="96" t="str">
        <f>[9]Mides!S2317</f>
        <v>Guatemala</v>
      </c>
    </row>
    <row r="2327" spans="2:17" ht="15" thickBot="1" x14ac:dyDescent="0.35">
      <c r="B2327" s="92" t="str">
        <f>[9]Mides!E2318</f>
        <v>Dulce</v>
      </c>
      <c r="C2327" s="93" t="str">
        <f>[9]Mides!D2318</f>
        <v>Cruz</v>
      </c>
      <c r="D2327" s="94" t="str">
        <f>IF([9]Mides!F2318=1,"X"," ")</f>
        <v>X</v>
      </c>
      <c r="E2327" s="94" t="str">
        <f>IF([9]Mides!F2318=2,"X"," ")</f>
        <v xml:space="preserve"> </v>
      </c>
      <c r="F2327" s="95">
        <f>[9]Mides!B2318</f>
        <v>0</v>
      </c>
      <c r="G2327" s="94" t="str">
        <f>IF(AND([9]Mides!H2318&gt;=1,[9]Mides!H2318&lt;=14),"X"," ")</f>
        <v>X</v>
      </c>
      <c r="H2327" s="94" t="str">
        <f>IF(AND([9]Mides!H2318&gt;=14,[9]Mides!H2318&lt;=30),"X"," ")</f>
        <v xml:space="preserve"> </v>
      </c>
      <c r="I2327" s="94" t="str">
        <f>IF(AND([9]Mides!H2318&gt;=31,[9]Mides!H2318&lt;=60),"X","  ")</f>
        <v xml:space="preserve">  </v>
      </c>
      <c r="J2327" s="94" t="str">
        <f>IF([9]Mides!H2318&gt;60,"X", "  ")</f>
        <v xml:space="preserve">  </v>
      </c>
      <c r="K2327" s="96">
        <f>[9]Mides!N2318</f>
        <v>0</v>
      </c>
      <c r="L2327" s="96">
        <f>[9]Mides!K2318</f>
        <v>0</v>
      </c>
      <c r="M2327" s="96">
        <f>[9]Mides!L2318</f>
        <v>0</v>
      </c>
      <c r="N2327" s="96" t="str">
        <f>[9]Mides!M2318</f>
        <v>X</v>
      </c>
      <c r="O2327" s="96">
        <f t="shared" si="32"/>
        <v>0</v>
      </c>
      <c r="P2327" s="96" t="str">
        <f>[9]Mides!R2318</f>
        <v>Guatemala</v>
      </c>
      <c r="Q2327" s="96" t="str">
        <f>[9]Mides!S2318</f>
        <v>Guatemala</v>
      </c>
    </row>
    <row r="2328" spans="2:17" ht="15" thickBot="1" x14ac:dyDescent="0.35">
      <c r="B2328" s="92" t="str">
        <f>[9]Mides!E2319</f>
        <v>Carmen</v>
      </c>
      <c r="C2328" s="93" t="str">
        <f>[9]Mides!D2319</f>
        <v>Cruz</v>
      </c>
      <c r="D2328" s="94" t="str">
        <f>IF([9]Mides!F2319=1,"X"," ")</f>
        <v>X</v>
      </c>
      <c r="E2328" s="94" t="str">
        <f>IF([9]Mides!F2319=2,"X"," ")</f>
        <v xml:space="preserve"> </v>
      </c>
      <c r="F2328" s="95">
        <f>[9]Mides!B2319</f>
        <v>3703731620101</v>
      </c>
      <c r="G2328" s="94" t="str">
        <f>IF(AND([9]Mides!H2319&gt;=1,[9]Mides!H2319&lt;=14),"X"," ")</f>
        <v>X</v>
      </c>
      <c r="H2328" s="94" t="str">
        <f>IF(AND([9]Mides!H2319&gt;=14,[9]Mides!H2319&lt;=30),"X"," ")</f>
        <v>X</v>
      </c>
      <c r="I2328" s="94" t="str">
        <f>IF(AND([9]Mides!H2319&gt;=31,[9]Mides!H2319&lt;=60),"X","  ")</f>
        <v xml:space="preserve">  </v>
      </c>
      <c r="J2328" s="94" t="str">
        <f>IF([9]Mides!H2319&gt;60,"X", "  ")</f>
        <v xml:space="preserve">  </v>
      </c>
      <c r="K2328" s="96">
        <f>[9]Mides!N2319</f>
        <v>0</v>
      </c>
      <c r="L2328" s="96">
        <f>[9]Mides!K2319</f>
        <v>0</v>
      </c>
      <c r="M2328" s="96">
        <f>[9]Mides!L2319</f>
        <v>0</v>
      </c>
      <c r="N2328" s="96" t="str">
        <f>[9]Mides!M2319</f>
        <v>X</v>
      </c>
      <c r="O2328" s="96">
        <f t="shared" si="32"/>
        <v>0</v>
      </c>
      <c r="P2328" s="96" t="str">
        <f>[9]Mides!R2319</f>
        <v>Guatemala</v>
      </c>
      <c r="Q2328" s="96" t="str">
        <f>[9]Mides!S2319</f>
        <v>Guatemala</v>
      </c>
    </row>
    <row r="2329" spans="2:17" ht="15" thickBot="1" x14ac:dyDescent="0.35">
      <c r="B2329" s="92" t="str">
        <f>[9]Mides!E2320</f>
        <v>Karla</v>
      </c>
      <c r="C2329" s="93" t="str">
        <f>[9]Mides!D2320</f>
        <v>Velásquez</v>
      </c>
      <c r="D2329" s="94" t="str">
        <f>IF([9]Mides!F2320=1,"X"," ")</f>
        <v>X</v>
      </c>
      <c r="E2329" s="94" t="str">
        <f>IF([9]Mides!F2320=2,"X"," ")</f>
        <v xml:space="preserve"> </v>
      </c>
      <c r="F2329" s="95">
        <f>[9]Mides!B2320</f>
        <v>3543515080101</v>
      </c>
      <c r="G2329" s="94" t="str">
        <f>IF(AND([9]Mides!H2320&gt;=1,[9]Mides!H2320&lt;=14),"X"," ")</f>
        <v>X</v>
      </c>
      <c r="H2329" s="94" t="str">
        <f>IF(AND([9]Mides!H2320&gt;=14,[9]Mides!H2320&lt;=30),"X"," ")</f>
        <v xml:space="preserve"> </v>
      </c>
      <c r="I2329" s="94" t="str">
        <f>IF(AND([9]Mides!H2320&gt;=31,[9]Mides!H2320&lt;=60),"X","  ")</f>
        <v xml:space="preserve">  </v>
      </c>
      <c r="J2329" s="94" t="str">
        <f>IF([9]Mides!H2320&gt;60,"X", "  ")</f>
        <v xml:space="preserve">  </v>
      </c>
      <c r="K2329" s="96">
        <f>[9]Mides!N2320</f>
        <v>0</v>
      </c>
      <c r="L2329" s="96">
        <f>[9]Mides!K2320</f>
        <v>0</v>
      </c>
      <c r="M2329" s="96">
        <f>[9]Mides!L2320</f>
        <v>0</v>
      </c>
      <c r="N2329" s="96" t="str">
        <f>[9]Mides!M2320</f>
        <v>X</v>
      </c>
      <c r="O2329" s="96">
        <f t="shared" si="32"/>
        <v>0</v>
      </c>
      <c r="P2329" s="96" t="str">
        <f>[9]Mides!R2320</f>
        <v>Guatemala</v>
      </c>
      <c r="Q2329" s="96" t="str">
        <f>[9]Mides!S2320</f>
        <v>Guatemala</v>
      </c>
    </row>
    <row r="2330" spans="2:17" ht="15" thickBot="1" x14ac:dyDescent="0.35">
      <c r="B2330" s="92" t="str">
        <f>[9]Mides!E2321</f>
        <v>Antony</v>
      </c>
      <c r="C2330" s="93" t="str">
        <f>[9]Mides!D2321</f>
        <v>Martínez</v>
      </c>
      <c r="D2330" s="94" t="str">
        <f>IF([9]Mides!F2321=1,"X"," ")</f>
        <v xml:space="preserve"> </v>
      </c>
      <c r="E2330" s="94" t="str">
        <f>IF([9]Mides!F2321=2,"X"," ")</f>
        <v>X</v>
      </c>
      <c r="F2330" s="95">
        <f>[9]Mides!B2321</f>
        <v>0</v>
      </c>
      <c r="G2330" s="94" t="str">
        <f>IF(AND([9]Mides!H2321&gt;=1,[9]Mides!H2321&lt;=14),"X"," ")</f>
        <v xml:space="preserve"> </v>
      </c>
      <c r="H2330" s="94" t="str">
        <f>IF(AND([9]Mides!H2321&gt;=14,[9]Mides!H2321&lt;=30),"X"," ")</f>
        <v>X</v>
      </c>
      <c r="I2330" s="94" t="str">
        <f>IF(AND([9]Mides!H2321&gt;=31,[9]Mides!H2321&lt;=60),"X","  ")</f>
        <v xml:space="preserve">  </v>
      </c>
      <c r="J2330" s="94" t="str">
        <f>IF([9]Mides!H2321&gt;60,"X", "  ")</f>
        <v xml:space="preserve">  </v>
      </c>
      <c r="K2330" s="96">
        <f>[9]Mides!N2321</f>
        <v>0</v>
      </c>
      <c r="L2330" s="96">
        <f>[9]Mides!K2321</f>
        <v>0</v>
      </c>
      <c r="M2330" s="96">
        <f>[9]Mides!L2321</f>
        <v>0</v>
      </c>
      <c r="N2330" s="96" t="str">
        <f>[9]Mides!M2321</f>
        <v>X</v>
      </c>
      <c r="O2330" s="96">
        <f t="shared" si="32"/>
        <v>0</v>
      </c>
      <c r="P2330" s="96" t="str">
        <f>[9]Mides!R2321</f>
        <v>Guatemala</v>
      </c>
      <c r="Q2330" s="96" t="str">
        <f>[9]Mides!S2321</f>
        <v>Guatemala</v>
      </c>
    </row>
    <row r="2331" spans="2:17" ht="15" thickBot="1" x14ac:dyDescent="0.35">
      <c r="B2331" s="92" t="str">
        <f>[9]Mides!E2322</f>
        <v>Linsy</v>
      </c>
      <c r="C2331" s="93" t="str">
        <f>[9]Mides!D2322</f>
        <v>Chuluc</v>
      </c>
      <c r="D2331" s="94" t="str">
        <f>IF([9]Mides!F2322=1,"X"," ")</f>
        <v>X</v>
      </c>
      <c r="E2331" s="94" t="str">
        <f>IF([9]Mides!F2322=2,"X"," ")</f>
        <v xml:space="preserve"> </v>
      </c>
      <c r="F2331" s="95">
        <f>[9]Mides!B2322</f>
        <v>0</v>
      </c>
      <c r="G2331" s="94" t="str">
        <f>IF(AND([9]Mides!H2322&gt;=1,[9]Mides!H2322&lt;=14),"X"," ")</f>
        <v xml:space="preserve"> </v>
      </c>
      <c r="H2331" s="94" t="str">
        <f>IF(AND([9]Mides!H2322&gt;=14,[9]Mides!H2322&lt;=30),"X"," ")</f>
        <v>X</v>
      </c>
      <c r="I2331" s="94" t="str">
        <f>IF(AND([9]Mides!H2322&gt;=31,[9]Mides!H2322&lt;=60),"X","  ")</f>
        <v xml:space="preserve">  </v>
      </c>
      <c r="J2331" s="94" t="str">
        <f>IF([9]Mides!H2322&gt;60,"X", "  ")</f>
        <v xml:space="preserve">  </v>
      </c>
      <c r="K2331" s="96">
        <f>[9]Mides!N2322</f>
        <v>0</v>
      </c>
      <c r="L2331" s="96">
        <f>[9]Mides!K2322</f>
        <v>0</v>
      </c>
      <c r="M2331" s="96">
        <f>[9]Mides!L2322</f>
        <v>0</v>
      </c>
      <c r="N2331" s="96" t="str">
        <f>[9]Mides!M2322</f>
        <v>X</v>
      </c>
      <c r="O2331" s="96">
        <f t="shared" si="32"/>
        <v>0</v>
      </c>
      <c r="P2331" s="96" t="str">
        <f>[9]Mides!R2322</f>
        <v>Guatemala</v>
      </c>
      <c r="Q2331" s="96" t="str">
        <f>[9]Mides!S2322</f>
        <v>Guatemala</v>
      </c>
    </row>
    <row r="2332" spans="2:17" ht="15" thickBot="1" x14ac:dyDescent="0.35">
      <c r="B2332" s="92" t="str">
        <f>[9]Mides!E2323</f>
        <v>Bryan</v>
      </c>
      <c r="C2332" s="93" t="str">
        <f>[9]Mides!D2323</f>
        <v>Sequén</v>
      </c>
      <c r="D2332" s="94" t="str">
        <f>IF([9]Mides!F2323=1,"X"," ")</f>
        <v xml:space="preserve"> </v>
      </c>
      <c r="E2332" s="94" t="str">
        <f>IF([9]Mides!F2323=2,"X"," ")</f>
        <v>X</v>
      </c>
      <c r="F2332" s="95">
        <f>[9]Mides!B2323</f>
        <v>0</v>
      </c>
      <c r="G2332" s="94" t="str">
        <f>IF(AND([9]Mides!H2323&gt;=1,[9]Mides!H2323&lt;=14),"X"," ")</f>
        <v xml:space="preserve"> </v>
      </c>
      <c r="H2332" s="94" t="str">
        <f>IF(AND([9]Mides!H2323&gt;=14,[9]Mides!H2323&lt;=30),"X"," ")</f>
        <v>X</v>
      </c>
      <c r="I2332" s="94" t="str">
        <f>IF(AND([9]Mides!H2323&gt;=31,[9]Mides!H2323&lt;=60),"X","  ")</f>
        <v xml:space="preserve">  </v>
      </c>
      <c r="J2332" s="94" t="str">
        <f>IF([9]Mides!H2323&gt;60,"X", "  ")</f>
        <v xml:space="preserve">  </v>
      </c>
      <c r="K2332" s="96">
        <f>[9]Mides!N2323</f>
        <v>0</v>
      </c>
      <c r="L2332" s="96">
        <f>[9]Mides!K2323</f>
        <v>0</v>
      </c>
      <c r="M2332" s="96">
        <f>[9]Mides!L2323</f>
        <v>0</v>
      </c>
      <c r="N2332" s="96" t="str">
        <f>[9]Mides!M2323</f>
        <v>X</v>
      </c>
      <c r="O2332" s="96">
        <f t="shared" si="32"/>
        <v>0</v>
      </c>
      <c r="P2332" s="96" t="str">
        <f>[9]Mides!R2323</f>
        <v>Guatemala</v>
      </c>
      <c r="Q2332" s="96" t="str">
        <f>[9]Mides!S2323</f>
        <v>Guatemala</v>
      </c>
    </row>
    <row r="2333" spans="2:17" ht="15" thickBot="1" x14ac:dyDescent="0.35">
      <c r="B2333" s="92" t="str">
        <f>[9]Mides!E2324</f>
        <v xml:space="preserve">Patricia </v>
      </c>
      <c r="C2333" s="93" t="str">
        <f>[9]Mides!D2324</f>
        <v>Galán</v>
      </c>
      <c r="D2333" s="94" t="str">
        <f>IF([9]Mides!F2324=1,"X"," ")</f>
        <v>X</v>
      </c>
      <c r="E2333" s="94" t="str">
        <f>IF([9]Mides!F2324=2,"X"," ")</f>
        <v xml:space="preserve"> </v>
      </c>
      <c r="F2333" s="95">
        <f>[9]Mides!B2324</f>
        <v>1703148980101</v>
      </c>
      <c r="G2333" s="94" t="str">
        <f>IF(AND([9]Mides!H2324&gt;=1,[9]Mides!H2324&lt;=14),"X"," ")</f>
        <v xml:space="preserve"> </v>
      </c>
      <c r="H2333" s="94" t="str">
        <f>IF(AND([9]Mides!H2324&gt;=14,[9]Mides!H2324&lt;=30),"X"," ")</f>
        <v xml:space="preserve"> </v>
      </c>
      <c r="I2333" s="94" t="str">
        <f>IF(AND([9]Mides!H2324&gt;=31,[9]Mides!H2324&lt;=60),"X","  ")</f>
        <v>X</v>
      </c>
      <c r="J2333" s="94" t="str">
        <f>IF([9]Mides!H2324&gt;60,"X", "  ")</f>
        <v xml:space="preserve">  </v>
      </c>
      <c r="K2333" s="96">
        <f>[9]Mides!N2324</f>
        <v>0</v>
      </c>
      <c r="L2333" s="96">
        <f>[9]Mides!K2324</f>
        <v>0</v>
      </c>
      <c r="M2333" s="96">
        <f>[9]Mides!L2324</f>
        <v>0</v>
      </c>
      <c r="N2333" s="96" t="str">
        <f>[9]Mides!M2324</f>
        <v>X</v>
      </c>
      <c r="O2333" s="96">
        <f t="shared" si="32"/>
        <v>0</v>
      </c>
      <c r="P2333" s="96" t="str">
        <f>[9]Mides!R2324</f>
        <v>Guatemala</v>
      </c>
      <c r="Q2333" s="96" t="str">
        <f>[9]Mides!S2324</f>
        <v>Guatemala</v>
      </c>
    </row>
    <row r="2334" spans="2:17" ht="15" thickBot="1" x14ac:dyDescent="0.35">
      <c r="B2334" s="92" t="str">
        <f>[9]Mides!E2325</f>
        <v>Ludwin</v>
      </c>
      <c r="C2334" s="93" t="str">
        <f>[9]Mides!D2325</f>
        <v>Véliz</v>
      </c>
      <c r="D2334" s="94" t="str">
        <f>IF([9]Mides!F2325=1,"X"," ")</f>
        <v xml:space="preserve"> </v>
      </c>
      <c r="E2334" s="94" t="str">
        <f>IF([9]Mides!F2325=2,"X"," ")</f>
        <v>X</v>
      </c>
      <c r="F2334" s="95">
        <f>[9]Mides!B2325</f>
        <v>0</v>
      </c>
      <c r="G2334" s="94" t="str">
        <f>IF(AND([9]Mides!H2325&gt;=1,[9]Mides!H2325&lt;=14),"X"," ")</f>
        <v>X</v>
      </c>
      <c r="H2334" s="94" t="str">
        <f>IF(AND([9]Mides!H2325&gt;=14,[9]Mides!H2325&lt;=30),"X"," ")</f>
        <v xml:space="preserve"> </v>
      </c>
      <c r="I2334" s="94" t="str">
        <f>IF(AND([9]Mides!H2325&gt;=31,[9]Mides!H2325&lt;=60),"X","  ")</f>
        <v xml:space="preserve">  </v>
      </c>
      <c r="J2334" s="94" t="str">
        <f>IF([9]Mides!H2325&gt;60,"X", "  ")</f>
        <v xml:space="preserve">  </v>
      </c>
      <c r="K2334" s="96">
        <f>[9]Mides!N2325</f>
        <v>0</v>
      </c>
      <c r="L2334" s="96">
        <f>[9]Mides!K2325</f>
        <v>0</v>
      </c>
      <c r="M2334" s="96">
        <f>[9]Mides!L2325</f>
        <v>0</v>
      </c>
      <c r="N2334" s="96" t="str">
        <f>[9]Mides!M2325</f>
        <v>X</v>
      </c>
      <c r="O2334" s="96">
        <f t="shared" si="32"/>
        <v>0</v>
      </c>
      <c r="P2334" s="96" t="str">
        <f>[9]Mides!R2325</f>
        <v>Guatemala</v>
      </c>
      <c r="Q2334" s="96" t="str">
        <f>[9]Mides!S2325</f>
        <v>Guatemala</v>
      </c>
    </row>
    <row r="2335" spans="2:17" ht="15" thickBot="1" x14ac:dyDescent="0.35">
      <c r="B2335" s="92" t="str">
        <f>[9]Mides!E2326</f>
        <v>José</v>
      </c>
      <c r="C2335" s="93" t="str">
        <f>[9]Mides!D2326</f>
        <v>Orantes</v>
      </c>
      <c r="D2335" s="94" t="str">
        <f>IF([9]Mides!F2326=1,"X"," ")</f>
        <v xml:space="preserve"> </v>
      </c>
      <c r="E2335" s="94" t="str">
        <f>IF([9]Mides!F2326=2,"X"," ")</f>
        <v>X</v>
      </c>
      <c r="F2335" s="95">
        <f>[9]Mides!B2326</f>
        <v>2389760330101</v>
      </c>
      <c r="G2335" s="94" t="str">
        <f>IF(AND([9]Mides!H2326&gt;=1,[9]Mides!H2326&lt;=14),"X"," ")</f>
        <v>X</v>
      </c>
      <c r="H2335" s="94" t="str">
        <f>IF(AND([9]Mides!H2326&gt;=14,[9]Mides!H2326&lt;=30),"X"," ")</f>
        <v xml:space="preserve"> </v>
      </c>
      <c r="I2335" s="94" t="str">
        <f>IF(AND([9]Mides!H2326&gt;=31,[9]Mides!H2326&lt;=60),"X","  ")</f>
        <v xml:space="preserve">  </v>
      </c>
      <c r="J2335" s="94" t="str">
        <f>IF([9]Mides!H2326&gt;60,"X", "  ")</f>
        <v xml:space="preserve">  </v>
      </c>
      <c r="K2335" s="96">
        <f>[9]Mides!N2326</f>
        <v>0</v>
      </c>
      <c r="L2335" s="96">
        <f>[9]Mides!K2326</f>
        <v>0</v>
      </c>
      <c r="M2335" s="96">
        <f>[9]Mides!L2326</f>
        <v>0</v>
      </c>
      <c r="N2335" s="96" t="str">
        <f>[9]Mides!M2326</f>
        <v>X</v>
      </c>
      <c r="O2335" s="96">
        <f t="shared" si="32"/>
        <v>0</v>
      </c>
      <c r="P2335" s="96" t="str">
        <f>[9]Mides!R2326</f>
        <v>Guatemala</v>
      </c>
      <c r="Q2335" s="96" t="str">
        <f>[9]Mides!S2326</f>
        <v>Guatemala</v>
      </c>
    </row>
    <row r="2336" spans="2:17" ht="15" thickBot="1" x14ac:dyDescent="0.35">
      <c r="B2336" s="92" t="str">
        <f>[9]Mides!E2327</f>
        <v>Fredy</v>
      </c>
      <c r="C2336" s="93" t="str">
        <f>[9]Mides!D2327</f>
        <v>Monroy</v>
      </c>
      <c r="D2336" s="94" t="str">
        <f>IF([9]Mides!F2327=1,"X"," ")</f>
        <v xml:space="preserve"> </v>
      </c>
      <c r="E2336" s="94" t="str">
        <f>IF([9]Mides!F2327=2,"X"," ")</f>
        <v>X</v>
      </c>
      <c r="F2336" s="95">
        <f>[9]Mides!B2327</f>
        <v>0</v>
      </c>
      <c r="G2336" s="94" t="str">
        <f>IF(AND([9]Mides!H2327&gt;=1,[9]Mides!H2327&lt;=14),"X"," ")</f>
        <v>X</v>
      </c>
      <c r="H2336" s="94" t="str">
        <f>IF(AND([9]Mides!H2327&gt;=14,[9]Mides!H2327&lt;=30),"X"," ")</f>
        <v xml:space="preserve"> </v>
      </c>
      <c r="I2336" s="94" t="str">
        <f>IF(AND([9]Mides!H2327&gt;=31,[9]Mides!H2327&lt;=60),"X","  ")</f>
        <v xml:space="preserve">  </v>
      </c>
      <c r="J2336" s="94" t="str">
        <f>IF([9]Mides!H2327&gt;60,"X", "  ")</f>
        <v xml:space="preserve">  </v>
      </c>
      <c r="K2336" s="96">
        <f>[9]Mides!N2327</f>
        <v>0</v>
      </c>
      <c r="L2336" s="96">
        <f>[9]Mides!K2327</f>
        <v>0</v>
      </c>
      <c r="M2336" s="96">
        <f>[9]Mides!L2327</f>
        <v>0</v>
      </c>
      <c r="N2336" s="96" t="str">
        <f>[9]Mides!M2327</f>
        <v>X</v>
      </c>
      <c r="O2336" s="96">
        <f t="shared" si="32"/>
        <v>0</v>
      </c>
      <c r="P2336" s="96" t="str">
        <f>[9]Mides!R2327</f>
        <v>Guatemala</v>
      </c>
      <c r="Q2336" s="96" t="str">
        <f>[9]Mides!S2327</f>
        <v>Guatemala</v>
      </c>
    </row>
    <row r="2337" spans="2:17" ht="15" thickBot="1" x14ac:dyDescent="0.35">
      <c r="B2337" s="92" t="str">
        <f>[9]Mides!E2328</f>
        <v>Andres</v>
      </c>
      <c r="C2337" s="93" t="str">
        <f>[9]Mides!D2328</f>
        <v xml:space="preserve">Archila </v>
      </c>
      <c r="D2337" s="94" t="str">
        <f>IF([9]Mides!F2328=1,"X"," ")</f>
        <v xml:space="preserve"> </v>
      </c>
      <c r="E2337" s="94" t="str">
        <f>IF([9]Mides!F2328=2,"X"," ")</f>
        <v>X</v>
      </c>
      <c r="F2337" s="95">
        <f>[9]Mides!B2328</f>
        <v>0</v>
      </c>
      <c r="G2337" s="94" t="str">
        <f>IF(AND([9]Mides!H2328&gt;=1,[9]Mides!H2328&lt;=14),"X"," ")</f>
        <v>X</v>
      </c>
      <c r="H2337" s="94" t="str">
        <f>IF(AND([9]Mides!H2328&gt;=14,[9]Mides!H2328&lt;=30),"X"," ")</f>
        <v xml:space="preserve"> </v>
      </c>
      <c r="I2337" s="94" t="str">
        <f>IF(AND([9]Mides!H2328&gt;=31,[9]Mides!H2328&lt;=60),"X","  ")</f>
        <v xml:space="preserve">  </v>
      </c>
      <c r="J2337" s="94" t="str">
        <f>IF([9]Mides!H2328&gt;60,"X", "  ")</f>
        <v xml:space="preserve">  </v>
      </c>
      <c r="K2337" s="96">
        <f>[9]Mides!N2328</f>
        <v>0</v>
      </c>
      <c r="L2337" s="96">
        <f>[9]Mides!K2328</f>
        <v>0</v>
      </c>
      <c r="M2337" s="96">
        <f>[9]Mides!L2328</f>
        <v>0</v>
      </c>
      <c r="N2337" s="96" t="str">
        <f>[9]Mides!M2328</f>
        <v>X</v>
      </c>
      <c r="O2337" s="96">
        <f t="shared" si="32"/>
        <v>0</v>
      </c>
      <c r="P2337" s="96" t="str">
        <f>[9]Mides!R2328</f>
        <v>Guatemala</v>
      </c>
      <c r="Q2337" s="96" t="str">
        <f>[9]Mides!S2328</f>
        <v>Guatemala</v>
      </c>
    </row>
    <row r="2338" spans="2:17" ht="15" thickBot="1" x14ac:dyDescent="0.35">
      <c r="B2338" s="92" t="str">
        <f>[9]Mides!E2329</f>
        <v xml:space="preserve">Diego </v>
      </c>
      <c r="C2338" s="93" t="str">
        <f>[9]Mides!D2329</f>
        <v>Cordio</v>
      </c>
      <c r="D2338" s="94" t="str">
        <f>IF([9]Mides!F2329=1,"X"," ")</f>
        <v xml:space="preserve"> </v>
      </c>
      <c r="E2338" s="94" t="str">
        <f>IF([9]Mides!F2329=2,"X"," ")</f>
        <v>X</v>
      </c>
      <c r="F2338" s="95">
        <f>[9]Mides!B2329</f>
        <v>0</v>
      </c>
      <c r="G2338" s="94" t="str">
        <f>IF(AND([9]Mides!H2329&gt;=1,[9]Mides!H2329&lt;=14),"X"," ")</f>
        <v>X</v>
      </c>
      <c r="H2338" s="94" t="str">
        <f>IF(AND([9]Mides!H2329&gt;=14,[9]Mides!H2329&lt;=30),"X"," ")</f>
        <v xml:space="preserve"> </v>
      </c>
      <c r="I2338" s="94" t="str">
        <f>IF(AND([9]Mides!H2329&gt;=31,[9]Mides!H2329&lt;=60),"X","  ")</f>
        <v xml:space="preserve">  </v>
      </c>
      <c r="J2338" s="94" t="str">
        <f>IF([9]Mides!H2329&gt;60,"X", "  ")</f>
        <v xml:space="preserve">  </v>
      </c>
      <c r="K2338" s="96">
        <f>[9]Mides!N2329</f>
        <v>0</v>
      </c>
      <c r="L2338" s="96">
        <f>[9]Mides!K2329</f>
        <v>0</v>
      </c>
      <c r="M2338" s="96">
        <f>[9]Mides!L2329</f>
        <v>0</v>
      </c>
      <c r="N2338" s="96" t="str">
        <f>[9]Mides!M2329</f>
        <v>X</v>
      </c>
      <c r="O2338" s="96">
        <f t="shared" si="32"/>
        <v>0</v>
      </c>
      <c r="P2338" s="96" t="str">
        <f>[9]Mides!R2329</f>
        <v>Guatemala</v>
      </c>
      <c r="Q2338" s="96" t="str">
        <f>[9]Mides!S2329</f>
        <v>Guatemala</v>
      </c>
    </row>
    <row r="2339" spans="2:17" ht="15" thickBot="1" x14ac:dyDescent="0.35">
      <c r="B2339" s="92" t="str">
        <f>[9]Mides!E2330</f>
        <v>Pedro</v>
      </c>
      <c r="C2339" s="93" t="str">
        <f>[9]Mides!D2330</f>
        <v>Corio</v>
      </c>
      <c r="D2339" s="94" t="str">
        <f>IF([9]Mides!F2330=1,"X"," ")</f>
        <v xml:space="preserve"> </v>
      </c>
      <c r="E2339" s="94" t="str">
        <f>IF([9]Mides!F2330=2,"X"," ")</f>
        <v>X</v>
      </c>
      <c r="F2339" s="95">
        <f>[9]Mides!B2330</f>
        <v>0</v>
      </c>
      <c r="G2339" s="94" t="str">
        <f>IF(AND([9]Mides!H2330&gt;=1,[9]Mides!H2330&lt;=14),"X"," ")</f>
        <v>X</v>
      </c>
      <c r="H2339" s="94" t="str">
        <f>IF(AND([9]Mides!H2330&gt;=14,[9]Mides!H2330&lt;=30),"X"," ")</f>
        <v xml:space="preserve"> </v>
      </c>
      <c r="I2339" s="94" t="str">
        <f>IF(AND([9]Mides!H2330&gt;=31,[9]Mides!H2330&lt;=60),"X","  ")</f>
        <v xml:space="preserve">  </v>
      </c>
      <c r="J2339" s="94" t="str">
        <f>IF([9]Mides!H2330&gt;60,"X", "  ")</f>
        <v xml:space="preserve">  </v>
      </c>
      <c r="K2339" s="96">
        <f>[9]Mides!N2330</f>
        <v>0</v>
      </c>
      <c r="L2339" s="96">
        <f>[9]Mides!K2330</f>
        <v>0</v>
      </c>
      <c r="M2339" s="96">
        <f>[9]Mides!L2330</f>
        <v>0</v>
      </c>
      <c r="N2339" s="96" t="str">
        <f>[9]Mides!M2330</f>
        <v>X</v>
      </c>
      <c r="O2339" s="96">
        <f t="shared" si="32"/>
        <v>0</v>
      </c>
      <c r="P2339" s="96" t="str">
        <f>[9]Mides!R2330</f>
        <v>Guatemala</v>
      </c>
      <c r="Q2339" s="96" t="str">
        <f>[9]Mides!S2330</f>
        <v>Guatemala</v>
      </c>
    </row>
    <row r="2340" spans="2:17" ht="15" thickBot="1" x14ac:dyDescent="0.35">
      <c r="B2340" s="92" t="str">
        <f>[9]Mides!E2331</f>
        <v>Angel</v>
      </c>
      <c r="C2340" s="93" t="str">
        <f>[9]Mides!D2331</f>
        <v>Gómez</v>
      </c>
      <c r="D2340" s="94" t="str">
        <f>IF([9]Mides!F2331=1,"X"," ")</f>
        <v xml:space="preserve"> </v>
      </c>
      <c r="E2340" s="94" t="str">
        <f>IF([9]Mides!F2331=2,"X"," ")</f>
        <v>X</v>
      </c>
      <c r="F2340" s="95">
        <f>[9]Mides!B2331</f>
        <v>0</v>
      </c>
      <c r="G2340" s="94" t="str">
        <f>IF(AND([9]Mides!H2331&gt;=1,[9]Mides!H2331&lt;=14),"X"," ")</f>
        <v>X</v>
      </c>
      <c r="H2340" s="94" t="str">
        <f>IF(AND([9]Mides!H2331&gt;=14,[9]Mides!H2331&lt;=30),"X"," ")</f>
        <v xml:space="preserve"> </v>
      </c>
      <c r="I2340" s="94" t="str">
        <f>IF(AND([9]Mides!H2331&gt;=31,[9]Mides!H2331&lt;=60),"X","  ")</f>
        <v xml:space="preserve">  </v>
      </c>
      <c r="J2340" s="94" t="str">
        <f>IF([9]Mides!H2331&gt;60,"X", "  ")</f>
        <v xml:space="preserve">  </v>
      </c>
      <c r="K2340" s="96">
        <f>[9]Mides!N2331</f>
        <v>0</v>
      </c>
      <c r="L2340" s="96">
        <f>[9]Mides!K2331</f>
        <v>0</v>
      </c>
      <c r="M2340" s="96">
        <f>[9]Mides!L2331</f>
        <v>0</v>
      </c>
      <c r="N2340" s="96" t="str">
        <f>[9]Mides!M2331</f>
        <v>X</v>
      </c>
      <c r="O2340" s="96">
        <f t="shared" si="32"/>
        <v>0</v>
      </c>
      <c r="P2340" s="96" t="str">
        <f>[9]Mides!R2331</f>
        <v>Guatemala</v>
      </c>
      <c r="Q2340" s="96" t="str">
        <f>[9]Mides!S2331</f>
        <v>Guatemala</v>
      </c>
    </row>
    <row r="2341" spans="2:17" ht="15" thickBot="1" x14ac:dyDescent="0.35">
      <c r="B2341" s="92" t="str">
        <f>[9]Mides!E2332</f>
        <v>Hugo</v>
      </c>
      <c r="C2341" s="93" t="str">
        <f>[9]Mides!D2332</f>
        <v>Trujillo</v>
      </c>
      <c r="D2341" s="94" t="str">
        <f>IF([9]Mides!F2332=1,"X"," ")</f>
        <v xml:space="preserve"> </v>
      </c>
      <c r="E2341" s="94" t="str">
        <f>IF([9]Mides!F2332=2,"X"," ")</f>
        <v>X</v>
      </c>
      <c r="F2341" s="95">
        <f>[9]Mides!B2332</f>
        <v>3300478761201</v>
      </c>
      <c r="G2341" s="94" t="str">
        <f>IF(AND([9]Mides!H2332&gt;=1,[9]Mides!H2332&lt;=14),"X"," ")</f>
        <v>X</v>
      </c>
      <c r="H2341" s="94" t="str">
        <f>IF(AND([9]Mides!H2332&gt;=14,[9]Mides!H2332&lt;=30),"X"," ")</f>
        <v>X</v>
      </c>
      <c r="I2341" s="94" t="str">
        <f>IF(AND([9]Mides!H2332&gt;=31,[9]Mides!H2332&lt;=60),"X","  ")</f>
        <v xml:space="preserve">  </v>
      </c>
      <c r="J2341" s="94" t="str">
        <f>IF([9]Mides!H2332&gt;60,"X", "  ")</f>
        <v xml:space="preserve">  </v>
      </c>
      <c r="K2341" s="96">
        <f>[9]Mides!N2332</f>
        <v>0</v>
      </c>
      <c r="L2341" s="96">
        <f>[9]Mides!K2332</f>
        <v>0</v>
      </c>
      <c r="M2341" s="96">
        <f>[9]Mides!L2332</f>
        <v>0</v>
      </c>
      <c r="N2341" s="96" t="str">
        <f>[9]Mides!M2332</f>
        <v>X</v>
      </c>
      <c r="O2341" s="96">
        <f t="shared" si="32"/>
        <v>0</v>
      </c>
      <c r="P2341" s="96" t="str">
        <f>[9]Mides!R2332</f>
        <v>Guatemala</v>
      </c>
      <c r="Q2341" s="96" t="str">
        <f>[9]Mides!S2332</f>
        <v>Guatemala</v>
      </c>
    </row>
    <row r="2342" spans="2:17" ht="15" thickBot="1" x14ac:dyDescent="0.35">
      <c r="B2342" s="92" t="str">
        <f>[9]Mides!E2333</f>
        <v>Kaleb</v>
      </c>
      <c r="C2342" s="93" t="str">
        <f>[9]Mides!D2333</f>
        <v>Orantes</v>
      </c>
      <c r="D2342" s="94" t="str">
        <f>IF([9]Mides!F2333=1,"X"," ")</f>
        <v xml:space="preserve"> </v>
      </c>
      <c r="E2342" s="94" t="str">
        <f>IF([9]Mides!F2333=2,"X"," ")</f>
        <v>X</v>
      </c>
      <c r="F2342" s="95">
        <f>[9]Mides!B2333</f>
        <v>3642034390115</v>
      </c>
      <c r="G2342" s="94" t="str">
        <f>IF(AND([9]Mides!H2333&gt;=1,[9]Mides!H2333&lt;=14),"X"," ")</f>
        <v>X</v>
      </c>
      <c r="H2342" s="94" t="str">
        <f>IF(AND([9]Mides!H2333&gt;=14,[9]Mides!H2333&lt;=30),"X"," ")</f>
        <v xml:space="preserve"> </v>
      </c>
      <c r="I2342" s="94" t="str">
        <f>IF(AND([9]Mides!H2333&gt;=31,[9]Mides!H2333&lt;=60),"X","  ")</f>
        <v xml:space="preserve">  </v>
      </c>
      <c r="J2342" s="94" t="str">
        <f>IF([9]Mides!H2333&gt;60,"X", "  ")</f>
        <v xml:space="preserve">  </v>
      </c>
      <c r="K2342" s="96">
        <f>[9]Mides!N2333</f>
        <v>0</v>
      </c>
      <c r="L2342" s="96">
        <f>[9]Mides!K2333</f>
        <v>0</v>
      </c>
      <c r="M2342" s="96">
        <f>[9]Mides!L2333</f>
        <v>0</v>
      </c>
      <c r="N2342" s="96" t="str">
        <f>[9]Mides!M2333</f>
        <v>X</v>
      </c>
      <c r="O2342" s="96">
        <f t="shared" si="32"/>
        <v>0</v>
      </c>
      <c r="P2342" s="96" t="str">
        <f>[9]Mides!R2333</f>
        <v>Guatemala</v>
      </c>
      <c r="Q2342" s="96" t="str">
        <f>[9]Mides!S2333</f>
        <v>Guatemala</v>
      </c>
    </row>
    <row r="2343" spans="2:17" ht="15" thickBot="1" x14ac:dyDescent="0.35">
      <c r="B2343" s="92" t="str">
        <f>[9]Mides!E2334</f>
        <v>Carlos</v>
      </c>
      <c r="C2343" s="93" t="str">
        <f>[9]Mides!D2334</f>
        <v>Lemus</v>
      </c>
      <c r="D2343" s="94" t="str">
        <f>IF([9]Mides!F2334=1,"X"," ")</f>
        <v xml:space="preserve"> </v>
      </c>
      <c r="E2343" s="94" t="str">
        <f>IF([9]Mides!F2334=2,"X"," ")</f>
        <v>X</v>
      </c>
      <c r="F2343" s="95">
        <f>[9]Mides!B2334</f>
        <v>2186978130101</v>
      </c>
      <c r="G2343" s="94" t="str">
        <f>IF(AND([9]Mides!H2334&gt;=1,[9]Mides!H2334&lt;=14),"X"," ")</f>
        <v>X</v>
      </c>
      <c r="H2343" s="94" t="str">
        <f>IF(AND([9]Mides!H2334&gt;=14,[9]Mides!H2334&lt;=30),"X"," ")</f>
        <v>X</v>
      </c>
      <c r="I2343" s="94" t="str">
        <f>IF(AND([9]Mides!H2334&gt;=31,[9]Mides!H2334&lt;=60),"X","  ")</f>
        <v xml:space="preserve">  </v>
      </c>
      <c r="J2343" s="94" t="str">
        <f>IF([9]Mides!H2334&gt;60,"X", "  ")</f>
        <v xml:space="preserve">  </v>
      </c>
      <c r="K2343" s="96">
        <f>[9]Mides!N2334</f>
        <v>0</v>
      </c>
      <c r="L2343" s="96">
        <f>[9]Mides!K2334</f>
        <v>0</v>
      </c>
      <c r="M2343" s="96">
        <f>[9]Mides!L2334</f>
        <v>0</v>
      </c>
      <c r="N2343" s="96" t="str">
        <f>[9]Mides!M2334</f>
        <v>X</v>
      </c>
      <c r="O2343" s="96">
        <f t="shared" si="32"/>
        <v>0</v>
      </c>
      <c r="P2343" s="96" t="str">
        <f>[9]Mides!R2334</f>
        <v>Guatemala</v>
      </c>
      <c r="Q2343" s="96" t="str">
        <f>[9]Mides!S2334</f>
        <v>Guatemala</v>
      </c>
    </row>
    <row r="2344" spans="2:17" ht="15" thickBot="1" x14ac:dyDescent="0.35">
      <c r="B2344" s="92" t="str">
        <f>[9]Mides!E2335</f>
        <v>Edilmar</v>
      </c>
      <c r="C2344" s="93" t="str">
        <f>[9]Mides!D2335</f>
        <v>Juracan</v>
      </c>
      <c r="D2344" s="94" t="str">
        <f>IF([9]Mides!F2335=1,"X"," ")</f>
        <v xml:space="preserve"> </v>
      </c>
      <c r="E2344" s="94" t="str">
        <f>IF([9]Mides!F2335=2,"X"," ")</f>
        <v>X</v>
      </c>
      <c r="F2344" s="95">
        <f>[9]Mides!B2335</f>
        <v>0</v>
      </c>
      <c r="G2344" s="94" t="str">
        <f>IF(AND([9]Mides!H2335&gt;=1,[9]Mides!H2335&lt;=14),"X"," ")</f>
        <v>X</v>
      </c>
      <c r="H2344" s="94" t="str">
        <f>IF(AND([9]Mides!H2335&gt;=14,[9]Mides!H2335&lt;=30),"X"," ")</f>
        <v xml:space="preserve"> </v>
      </c>
      <c r="I2344" s="94" t="str">
        <f>IF(AND([9]Mides!H2335&gt;=31,[9]Mides!H2335&lt;=60),"X","  ")</f>
        <v xml:space="preserve">  </v>
      </c>
      <c r="J2344" s="94" t="str">
        <f>IF([9]Mides!H2335&gt;60,"X", "  ")</f>
        <v xml:space="preserve">  </v>
      </c>
      <c r="K2344" s="96">
        <f>[9]Mides!N2335</f>
        <v>0</v>
      </c>
      <c r="L2344" s="96">
        <f>[9]Mides!K2335</f>
        <v>0</v>
      </c>
      <c r="M2344" s="96">
        <f>[9]Mides!L2335</f>
        <v>0</v>
      </c>
      <c r="N2344" s="96" t="str">
        <f>[9]Mides!M2335</f>
        <v>X</v>
      </c>
      <c r="O2344" s="96">
        <f t="shared" si="32"/>
        <v>0</v>
      </c>
      <c r="P2344" s="96" t="str">
        <f>[9]Mides!R2335</f>
        <v>Guatemala</v>
      </c>
      <c r="Q2344" s="96" t="str">
        <f>[9]Mides!S2335</f>
        <v>Guatemala</v>
      </c>
    </row>
    <row r="2345" spans="2:17" ht="15" thickBot="1" x14ac:dyDescent="0.35">
      <c r="B2345" s="92" t="str">
        <f>[9]Mides!E2336</f>
        <v>Nehemias</v>
      </c>
      <c r="C2345" s="93" t="str">
        <f>[9]Mides!D2336</f>
        <v>Fernandez</v>
      </c>
      <c r="D2345" s="94" t="str">
        <f>IF([9]Mides!F2336=1,"X"," ")</f>
        <v xml:space="preserve"> </v>
      </c>
      <c r="E2345" s="94" t="str">
        <f>IF([9]Mides!F2336=2,"X"," ")</f>
        <v>X</v>
      </c>
      <c r="F2345" s="95">
        <f>[9]Mides!B2336</f>
        <v>0</v>
      </c>
      <c r="G2345" s="94" t="str">
        <f>IF(AND([9]Mides!H2336&gt;=1,[9]Mides!H2336&lt;=14),"X"," ")</f>
        <v>X</v>
      </c>
      <c r="H2345" s="94" t="str">
        <f>IF(AND([9]Mides!H2336&gt;=14,[9]Mides!H2336&lt;=30),"X"," ")</f>
        <v xml:space="preserve"> </v>
      </c>
      <c r="I2345" s="94" t="str">
        <f>IF(AND([9]Mides!H2336&gt;=31,[9]Mides!H2336&lt;=60),"X","  ")</f>
        <v xml:space="preserve">  </v>
      </c>
      <c r="J2345" s="94" t="str">
        <f>IF([9]Mides!H2336&gt;60,"X", "  ")</f>
        <v xml:space="preserve">  </v>
      </c>
      <c r="K2345" s="96">
        <f>[9]Mides!N2336</f>
        <v>0</v>
      </c>
      <c r="L2345" s="96">
        <f>[9]Mides!K2336</f>
        <v>0</v>
      </c>
      <c r="M2345" s="96">
        <f>[9]Mides!L2336</f>
        <v>0</v>
      </c>
      <c r="N2345" s="96" t="str">
        <f>[9]Mides!M2336</f>
        <v>X</v>
      </c>
      <c r="O2345" s="96">
        <f t="shared" si="32"/>
        <v>0</v>
      </c>
      <c r="P2345" s="96" t="str">
        <f>[9]Mides!R2336</f>
        <v>Guatemala</v>
      </c>
      <c r="Q2345" s="96" t="str">
        <f>[9]Mides!S2336</f>
        <v>Guatemala</v>
      </c>
    </row>
    <row r="2346" spans="2:17" ht="15" thickBot="1" x14ac:dyDescent="0.35">
      <c r="B2346" s="92" t="str">
        <f>[9]Mides!E2337</f>
        <v>Carlos</v>
      </c>
      <c r="C2346" s="93" t="str">
        <f>[9]Mides!D2337</f>
        <v>López</v>
      </c>
      <c r="D2346" s="94" t="str">
        <f>IF([9]Mides!F2337=1,"X"," ")</f>
        <v xml:space="preserve"> </v>
      </c>
      <c r="E2346" s="94" t="str">
        <f>IF([9]Mides!F2337=2,"X"," ")</f>
        <v>X</v>
      </c>
      <c r="F2346" s="95">
        <f>[9]Mides!B2337</f>
        <v>0</v>
      </c>
      <c r="G2346" s="94" t="str">
        <f>IF(AND([9]Mides!H2337&gt;=1,[9]Mides!H2337&lt;=14),"X"," ")</f>
        <v>X</v>
      </c>
      <c r="H2346" s="94" t="str">
        <f>IF(AND([9]Mides!H2337&gt;=14,[9]Mides!H2337&lt;=30),"X"," ")</f>
        <v xml:space="preserve"> </v>
      </c>
      <c r="I2346" s="94" t="str">
        <f>IF(AND([9]Mides!H2337&gt;=31,[9]Mides!H2337&lt;=60),"X","  ")</f>
        <v xml:space="preserve">  </v>
      </c>
      <c r="J2346" s="94" t="str">
        <f>IF([9]Mides!H2337&gt;60,"X", "  ")</f>
        <v xml:space="preserve">  </v>
      </c>
      <c r="K2346" s="96">
        <f>[9]Mides!N2337</f>
        <v>0</v>
      </c>
      <c r="L2346" s="96">
        <f>[9]Mides!K2337</f>
        <v>0</v>
      </c>
      <c r="M2346" s="96">
        <f>[9]Mides!L2337</f>
        <v>0</v>
      </c>
      <c r="N2346" s="96" t="str">
        <f>[9]Mides!M2337</f>
        <v>X</v>
      </c>
      <c r="O2346" s="96">
        <f t="shared" si="32"/>
        <v>0</v>
      </c>
      <c r="P2346" s="96" t="str">
        <f>[9]Mides!R2337</f>
        <v>Guatemala</v>
      </c>
      <c r="Q2346" s="96" t="str">
        <f>[9]Mides!S2337</f>
        <v>Guatemala</v>
      </c>
    </row>
    <row r="2347" spans="2:17" ht="15" thickBot="1" x14ac:dyDescent="0.35">
      <c r="B2347" s="92" t="str">
        <f>[9]Mides!E2338</f>
        <v>Jeferson</v>
      </c>
      <c r="C2347" s="93" t="str">
        <f>[9]Mides!D2338</f>
        <v>Juracán</v>
      </c>
      <c r="D2347" s="94" t="str">
        <f>IF([9]Mides!F2338=1,"X"," ")</f>
        <v xml:space="preserve"> </v>
      </c>
      <c r="E2347" s="94" t="str">
        <f>IF([9]Mides!F2338=2,"X"," ")</f>
        <v>X</v>
      </c>
      <c r="F2347" s="95">
        <f>[9]Mides!B2338</f>
        <v>0</v>
      </c>
      <c r="G2347" s="94" t="str">
        <f>IF(AND([9]Mides!H2338&gt;=1,[9]Mides!H2338&lt;=14),"X"," ")</f>
        <v>X</v>
      </c>
      <c r="H2347" s="94" t="str">
        <f>IF(AND([9]Mides!H2338&gt;=14,[9]Mides!H2338&lt;=30),"X"," ")</f>
        <v xml:space="preserve"> </v>
      </c>
      <c r="I2347" s="94" t="str">
        <f>IF(AND([9]Mides!H2338&gt;=31,[9]Mides!H2338&lt;=60),"X","  ")</f>
        <v xml:space="preserve">  </v>
      </c>
      <c r="J2347" s="94" t="str">
        <f>IF([9]Mides!H2338&gt;60,"X", "  ")</f>
        <v xml:space="preserve">  </v>
      </c>
      <c r="K2347" s="96">
        <f>[9]Mides!N2338</f>
        <v>0</v>
      </c>
      <c r="L2347" s="96">
        <f>[9]Mides!K2338</f>
        <v>0</v>
      </c>
      <c r="M2347" s="96">
        <f>[9]Mides!L2338</f>
        <v>0</v>
      </c>
      <c r="N2347" s="96" t="str">
        <f>[9]Mides!M2338</f>
        <v>X</v>
      </c>
      <c r="O2347" s="96">
        <f t="shared" si="32"/>
        <v>0</v>
      </c>
      <c r="P2347" s="96" t="str">
        <f>[9]Mides!R2338</f>
        <v>Guatemala</v>
      </c>
      <c r="Q2347" s="96" t="str">
        <f>[9]Mides!S2338</f>
        <v>Guatemala</v>
      </c>
    </row>
    <row r="2348" spans="2:17" ht="15" thickBot="1" x14ac:dyDescent="0.35">
      <c r="B2348" s="92" t="str">
        <f>[9]Mides!E2339</f>
        <v>Ericka</v>
      </c>
      <c r="C2348" s="93" t="str">
        <f>[9]Mides!D2339</f>
        <v>Morataya</v>
      </c>
      <c r="D2348" s="94" t="str">
        <f>IF([9]Mides!F2339=1,"X"," ")</f>
        <v>X</v>
      </c>
      <c r="E2348" s="94" t="str">
        <f>IF([9]Mides!F2339=2,"X"," ")</f>
        <v xml:space="preserve"> </v>
      </c>
      <c r="F2348" s="95">
        <f>[9]Mides!B2339</f>
        <v>0</v>
      </c>
      <c r="G2348" s="94" t="str">
        <f>IF(AND([9]Mides!H2339&gt;=1,[9]Mides!H2339&lt;=14),"X"," ")</f>
        <v>X</v>
      </c>
      <c r="H2348" s="94" t="str">
        <f>IF(AND([9]Mides!H2339&gt;=14,[9]Mides!H2339&lt;=30),"X"," ")</f>
        <v xml:space="preserve"> </v>
      </c>
      <c r="I2348" s="94" t="str">
        <f>IF(AND([9]Mides!H2339&gt;=31,[9]Mides!H2339&lt;=60),"X","  ")</f>
        <v xml:space="preserve">  </v>
      </c>
      <c r="J2348" s="94" t="str">
        <f>IF([9]Mides!H2339&gt;60,"X", "  ")</f>
        <v xml:space="preserve">  </v>
      </c>
      <c r="K2348" s="96">
        <f>[9]Mides!N2339</f>
        <v>0</v>
      </c>
      <c r="L2348" s="96">
        <f>[9]Mides!K2339</f>
        <v>0</v>
      </c>
      <c r="M2348" s="96">
        <f>[9]Mides!L2339</f>
        <v>0</v>
      </c>
      <c r="N2348" s="96" t="str">
        <f>[9]Mides!M2339</f>
        <v>X</v>
      </c>
      <c r="O2348" s="96">
        <f t="shared" si="32"/>
        <v>0</v>
      </c>
      <c r="P2348" s="96" t="str">
        <f>[9]Mides!R2339</f>
        <v>Guatemala</v>
      </c>
      <c r="Q2348" s="96" t="str">
        <f>[9]Mides!S2339</f>
        <v>Guatemala</v>
      </c>
    </row>
    <row r="2349" spans="2:17" ht="15" thickBot="1" x14ac:dyDescent="0.35">
      <c r="B2349" s="92" t="str">
        <f>[9]Mides!E2340</f>
        <v>Ever</v>
      </c>
      <c r="C2349" s="93" t="str">
        <f>[9]Mides!D2340</f>
        <v>Godoy</v>
      </c>
      <c r="D2349" s="94" t="str">
        <f>IF([9]Mides!F2340=1,"X"," ")</f>
        <v xml:space="preserve"> </v>
      </c>
      <c r="E2349" s="94" t="str">
        <f>IF([9]Mides!F2340=2,"X"," ")</f>
        <v>X</v>
      </c>
      <c r="F2349" s="95">
        <f>[9]Mides!B2340</f>
        <v>0</v>
      </c>
      <c r="G2349" s="94" t="str">
        <f>IF(AND([9]Mides!H2340&gt;=1,[9]Mides!H2340&lt;=14),"X"," ")</f>
        <v>X</v>
      </c>
      <c r="H2349" s="94" t="str">
        <f>IF(AND([9]Mides!H2340&gt;=14,[9]Mides!H2340&lt;=30),"X"," ")</f>
        <v xml:space="preserve"> </v>
      </c>
      <c r="I2349" s="94" t="str">
        <f>IF(AND([9]Mides!H2340&gt;=31,[9]Mides!H2340&lt;=60),"X","  ")</f>
        <v xml:space="preserve">  </v>
      </c>
      <c r="J2349" s="94" t="str">
        <f>IF([9]Mides!H2340&gt;60,"X", "  ")</f>
        <v xml:space="preserve">  </v>
      </c>
      <c r="K2349" s="96">
        <f>[9]Mides!N2340</f>
        <v>0</v>
      </c>
      <c r="L2349" s="96">
        <f>[9]Mides!K2340</f>
        <v>0</v>
      </c>
      <c r="M2349" s="96">
        <f>[9]Mides!L2340</f>
        <v>0</v>
      </c>
      <c r="N2349" s="96" t="str">
        <f>[9]Mides!M2340</f>
        <v>X</v>
      </c>
      <c r="O2349" s="96">
        <f t="shared" si="32"/>
        <v>0</v>
      </c>
      <c r="P2349" s="96" t="str">
        <f>[9]Mides!R2340</f>
        <v>Guatemala</v>
      </c>
      <c r="Q2349" s="96" t="str">
        <f>[9]Mides!S2340</f>
        <v>Guatemala</v>
      </c>
    </row>
    <row r="2350" spans="2:17" ht="15" thickBot="1" x14ac:dyDescent="0.35">
      <c r="B2350" s="92" t="str">
        <f>[9]Mides!E2341</f>
        <v>Pedro</v>
      </c>
      <c r="C2350" s="93" t="str">
        <f>[9]Mides!D2341</f>
        <v>Corio</v>
      </c>
      <c r="D2350" s="94" t="str">
        <f>IF([9]Mides!F2341=1,"X"," ")</f>
        <v xml:space="preserve"> </v>
      </c>
      <c r="E2350" s="94" t="str">
        <f>IF([9]Mides!F2341=2,"X"," ")</f>
        <v>X</v>
      </c>
      <c r="F2350" s="95">
        <f>[9]Mides!B2341</f>
        <v>0</v>
      </c>
      <c r="G2350" s="94" t="str">
        <f>IF(AND([9]Mides!H2341&gt;=1,[9]Mides!H2341&lt;=14),"X"," ")</f>
        <v>X</v>
      </c>
      <c r="H2350" s="94" t="str">
        <f>IF(AND([9]Mides!H2341&gt;=14,[9]Mides!H2341&lt;=30),"X"," ")</f>
        <v xml:space="preserve"> </v>
      </c>
      <c r="I2350" s="94" t="str">
        <f>IF(AND([9]Mides!H2341&gt;=31,[9]Mides!H2341&lt;=60),"X","  ")</f>
        <v xml:space="preserve">  </v>
      </c>
      <c r="J2350" s="94" t="str">
        <f>IF([9]Mides!H2341&gt;60,"X", "  ")</f>
        <v xml:space="preserve">  </v>
      </c>
      <c r="K2350" s="96">
        <f>[9]Mides!N2341</f>
        <v>0</v>
      </c>
      <c r="L2350" s="96">
        <f>[9]Mides!K2341</f>
        <v>0</v>
      </c>
      <c r="M2350" s="96">
        <f>[9]Mides!L2341</f>
        <v>0</v>
      </c>
      <c r="N2350" s="96" t="str">
        <f>[9]Mides!M2341</f>
        <v>X</v>
      </c>
      <c r="O2350" s="96">
        <f t="shared" si="32"/>
        <v>0</v>
      </c>
      <c r="P2350" s="96" t="str">
        <f>[9]Mides!R2341</f>
        <v>Guatemala</v>
      </c>
      <c r="Q2350" s="96" t="str">
        <f>[9]Mides!S2341</f>
        <v>Guatemala</v>
      </c>
    </row>
    <row r="2351" spans="2:17" ht="15" thickBot="1" x14ac:dyDescent="0.35">
      <c r="B2351" s="92" t="str">
        <f>[9]Mides!E2342</f>
        <v>Nelly</v>
      </c>
      <c r="C2351" s="93" t="str">
        <f>[9]Mides!D2342</f>
        <v>Veliz</v>
      </c>
      <c r="D2351" s="94" t="str">
        <f>IF([9]Mides!F2342=1,"X"," ")</f>
        <v>X</v>
      </c>
      <c r="E2351" s="94" t="str">
        <f>IF([9]Mides!F2342=2,"X"," ")</f>
        <v xml:space="preserve"> </v>
      </c>
      <c r="F2351" s="95">
        <f>[9]Mides!B2342</f>
        <v>3002511730101</v>
      </c>
      <c r="G2351" s="94" t="str">
        <f>IF(AND([9]Mides!H2342&gt;=1,[9]Mides!H2342&lt;=14),"X"," ")</f>
        <v xml:space="preserve"> </v>
      </c>
      <c r="H2351" s="94" t="str">
        <f>IF(AND([9]Mides!H2342&gt;=14,[9]Mides!H2342&lt;=30),"X"," ")</f>
        <v>X</v>
      </c>
      <c r="I2351" s="94" t="str">
        <f>IF(AND([9]Mides!H2342&gt;=31,[9]Mides!H2342&lt;=60),"X","  ")</f>
        <v xml:space="preserve">  </v>
      </c>
      <c r="J2351" s="94" t="str">
        <f>IF([9]Mides!H2342&gt;60,"X", "  ")</f>
        <v xml:space="preserve">  </v>
      </c>
      <c r="K2351" s="96">
        <f>[9]Mides!N2342</f>
        <v>0</v>
      </c>
      <c r="L2351" s="96">
        <f>[9]Mides!K2342</f>
        <v>0</v>
      </c>
      <c r="M2351" s="96">
        <f>[9]Mides!L2342</f>
        <v>0</v>
      </c>
      <c r="N2351" s="96" t="str">
        <f>[9]Mides!M2342</f>
        <v>X</v>
      </c>
      <c r="O2351" s="96">
        <f t="shared" si="32"/>
        <v>0</v>
      </c>
      <c r="P2351" s="96" t="str">
        <f>[9]Mides!R2342</f>
        <v>Guatemala</v>
      </c>
      <c r="Q2351" s="96" t="str">
        <f>[9]Mides!S2342</f>
        <v>Guatemala</v>
      </c>
    </row>
    <row r="2352" spans="2:17" ht="15" thickBot="1" x14ac:dyDescent="0.35">
      <c r="B2352" s="92" t="str">
        <f>[9]Mides!E2343</f>
        <v>Anderson</v>
      </c>
      <c r="C2352" s="93" t="str">
        <f>[9]Mides!D2343</f>
        <v>Elias</v>
      </c>
      <c r="D2352" s="94" t="str">
        <f>IF([9]Mides!F2343=1,"X"," ")</f>
        <v xml:space="preserve"> </v>
      </c>
      <c r="E2352" s="94" t="str">
        <f>IF([9]Mides!F2343=2,"X"," ")</f>
        <v>X</v>
      </c>
      <c r="F2352" s="95">
        <f>[9]Mides!B2343</f>
        <v>3003575400101</v>
      </c>
      <c r="G2352" s="94" t="str">
        <f>IF(AND([9]Mides!H2343&gt;=1,[9]Mides!H2343&lt;=14),"X"," ")</f>
        <v xml:space="preserve"> </v>
      </c>
      <c r="H2352" s="94" t="str">
        <f>IF(AND([9]Mides!H2343&gt;=14,[9]Mides!H2343&lt;=30),"X"," ")</f>
        <v>X</v>
      </c>
      <c r="I2352" s="94" t="str">
        <f>IF(AND([9]Mides!H2343&gt;=31,[9]Mides!H2343&lt;=60),"X","  ")</f>
        <v xml:space="preserve">  </v>
      </c>
      <c r="J2352" s="94" t="str">
        <f>IF([9]Mides!H2343&gt;60,"X", "  ")</f>
        <v xml:space="preserve">  </v>
      </c>
      <c r="K2352" s="96">
        <f>[9]Mides!N2343</f>
        <v>0</v>
      </c>
      <c r="L2352" s="96">
        <f>[9]Mides!K2343</f>
        <v>0</v>
      </c>
      <c r="M2352" s="96">
        <f>[9]Mides!L2343</f>
        <v>0</v>
      </c>
      <c r="N2352" s="96" t="str">
        <f>[9]Mides!M2343</f>
        <v>X</v>
      </c>
      <c r="O2352" s="96">
        <f t="shared" si="32"/>
        <v>0</v>
      </c>
      <c r="P2352" s="96" t="str">
        <f>[9]Mides!R2343</f>
        <v>Guatemala</v>
      </c>
      <c r="Q2352" s="96" t="str">
        <f>[9]Mides!S2343</f>
        <v>Guatemala</v>
      </c>
    </row>
    <row r="2353" spans="2:17" ht="15" thickBot="1" x14ac:dyDescent="0.35">
      <c r="B2353" s="92" t="str">
        <f>[9]Mides!E2344</f>
        <v>Kevin</v>
      </c>
      <c r="C2353" s="93" t="str">
        <f>[9]Mides!D2344</f>
        <v>Pérez</v>
      </c>
      <c r="D2353" s="94" t="str">
        <f>IF([9]Mides!F2344=1,"X"," ")</f>
        <v xml:space="preserve"> </v>
      </c>
      <c r="E2353" s="94" t="str">
        <f>IF([9]Mides!F2344=2,"X"," ")</f>
        <v>X</v>
      </c>
      <c r="F2353" s="95">
        <f>[9]Mides!B2344</f>
        <v>0</v>
      </c>
      <c r="G2353" s="94" t="str">
        <f>IF(AND([9]Mides!H2344&gt;=1,[9]Mides!H2344&lt;=14),"X"," ")</f>
        <v xml:space="preserve"> </v>
      </c>
      <c r="H2353" s="94" t="str">
        <f>IF(AND([9]Mides!H2344&gt;=14,[9]Mides!H2344&lt;=30),"X"," ")</f>
        <v>X</v>
      </c>
      <c r="I2353" s="94" t="str">
        <f>IF(AND([9]Mides!H2344&gt;=31,[9]Mides!H2344&lt;=60),"X","  ")</f>
        <v xml:space="preserve">  </v>
      </c>
      <c r="J2353" s="94" t="str">
        <f>IF([9]Mides!H2344&gt;60,"X", "  ")</f>
        <v xml:space="preserve">  </v>
      </c>
      <c r="K2353" s="96">
        <f>[9]Mides!N2344</f>
        <v>0</v>
      </c>
      <c r="L2353" s="96">
        <f>[9]Mides!K2344</f>
        <v>0</v>
      </c>
      <c r="M2353" s="96">
        <f>[9]Mides!L2344</f>
        <v>0</v>
      </c>
      <c r="N2353" s="96" t="str">
        <f>[9]Mides!M2344</f>
        <v>X</v>
      </c>
      <c r="O2353" s="96">
        <f t="shared" si="32"/>
        <v>0</v>
      </c>
      <c r="P2353" s="96" t="str">
        <f>[9]Mides!R2344</f>
        <v>Guatemala</v>
      </c>
      <c r="Q2353" s="96" t="str">
        <f>[9]Mides!S2344</f>
        <v>Guatemala</v>
      </c>
    </row>
    <row r="2354" spans="2:17" ht="15" thickBot="1" x14ac:dyDescent="0.35">
      <c r="B2354" s="92" t="str">
        <f>[9]Mides!E2345</f>
        <v>Josué</v>
      </c>
      <c r="C2354" s="93" t="str">
        <f>[9]Mides!D2345</f>
        <v>Davila</v>
      </c>
      <c r="D2354" s="94" t="str">
        <f>IF([9]Mides!F2345=1,"X"," ")</f>
        <v xml:space="preserve"> </v>
      </c>
      <c r="E2354" s="94" t="str">
        <f>IF([9]Mides!F2345=2,"X"," ")</f>
        <v>X</v>
      </c>
      <c r="F2354" s="95">
        <f>[9]Mides!B2345</f>
        <v>0</v>
      </c>
      <c r="G2354" s="94" t="str">
        <f>IF(AND([9]Mides!H2345&gt;=1,[9]Mides!H2345&lt;=14),"X"," ")</f>
        <v xml:space="preserve"> </v>
      </c>
      <c r="H2354" s="94" t="str">
        <f>IF(AND([9]Mides!H2345&gt;=14,[9]Mides!H2345&lt;=30),"X"," ")</f>
        <v>X</v>
      </c>
      <c r="I2354" s="94" t="str">
        <f>IF(AND([9]Mides!H2345&gt;=31,[9]Mides!H2345&lt;=60),"X","  ")</f>
        <v xml:space="preserve">  </v>
      </c>
      <c r="J2354" s="94" t="str">
        <f>IF([9]Mides!H2345&gt;60,"X", "  ")</f>
        <v xml:space="preserve">  </v>
      </c>
      <c r="K2354" s="96">
        <f>[9]Mides!N2345</f>
        <v>0</v>
      </c>
      <c r="L2354" s="96">
        <f>[9]Mides!K2345</f>
        <v>0</v>
      </c>
      <c r="M2354" s="96">
        <f>[9]Mides!L2345</f>
        <v>0</v>
      </c>
      <c r="N2354" s="96" t="str">
        <f>[9]Mides!M2345</f>
        <v>X</v>
      </c>
      <c r="O2354" s="96">
        <f t="shared" si="32"/>
        <v>0</v>
      </c>
      <c r="P2354" s="96" t="str">
        <f>[9]Mides!R2345</f>
        <v>Guatemala</v>
      </c>
      <c r="Q2354" s="96" t="str">
        <f>[9]Mides!S2345</f>
        <v>Guatemala</v>
      </c>
    </row>
    <row r="2355" spans="2:17" ht="15" thickBot="1" x14ac:dyDescent="0.35">
      <c r="B2355" s="92" t="str">
        <f>[9]Mides!E2346</f>
        <v>Pablo</v>
      </c>
      <c r="C2355" s="93" t="str">
        <f>[9]Mides!D2346</f>
        <v>Hernández</v>
      </c>
      <c r="D2355" s="94" t="str">
        <f>IF([9]Mides!F2346=1,"X"," ")</f>
        <v xml:space="preserve"> </v>
      </c>
      <c r="E2355" s="94" t="str">
        <f>IF([9]Mides!F2346=2,"X"," ")</f>
        <v>X</v>
      </c>
      <c r="F2355" s="95">
        <f>[9]Mides!B2346</f>
        <v>0</v>
      </c>
      <c r="G2355" s="94" t="str">
        <f>IF(AND([9]Mides!H2346&gt;=1,[9]Mides!H2346&lt;=14),"X"," ")</f>
        <v xml:space="preserve"> </v>
      </c>
      <c r="H2355" s="94" t="str">
        <f>IF(AND([9]Mides!H2346&gt;=14,[9]Mides!H2346&lt;=30),"X"," ")</f>
        <v>X</v>
      </c>
      <c r="I2355" s="94" t="str">
        <f>IF(AND([9]Mides!H2346&gt;=31,[9]Mides!H2346&lt;=60),"X","  ")</f>
        <v xml:space="preserve">  </v>
      </c>
      <c r="J2355" s="94" t="str">
        <f>IF([9]Mides!H2346&gt;60,"X", "  ")</f>
        <v xml:space="preserve">  </v>
      </c>
      <c r="K2355" s="96">
        <f>[9]Mides!N2346</f>
        <v>0</v>
      </c>
      <c r="L2355" s="96">
        <f>[9]Mides!K2346</f>
        <v>0</v>
      </c>
      <c r="M2355" s="96">
        <f>[9]Mides!L2346</f>
        <v>0</v>
      </c>
      <c r="N2355" s="96" t="str">
        <f>[9]Mides!M2346</f>
        <v>X</v>
      </c>
      <c r="O2355" s="96">
        <f t="shared" si="32"/>
        <v>0</v>
      </c>
      <c r="P2355" s="96" t="str">
        <f>[9]Mides!R2346</f>
        <v>Guatemala</v>
      </c>
      <c r="Q2355" s="96" t="str">
        <f>[9]Mides!S2346</f>
        <v>Guatemala</v>
      </c>
    </row>
    <row r="2356" spans="2:17" ht="15" thickBot="1" x14ac:dyDescent="0.35">
      <c r="B2356" s="92" t="str">
        <f>[9]Mides!E2347</f>
        <v>Jonathan</v>
      </c>
      <c r="C2356" s="93" t="str">
        <f>[9]Mides!D2347</f>
        <v>Chun</v>
      </c>
      <c r="D2356" s="94" t="str">
        <f>IF([9]Mides!F2347=1,"X"," ")</f>
        <v xml:space="preserve"> </v>
      </c>
      <c r="E2356" s="94" t="str">
        <f>IF([9]Mides!F2347=2,"X"," ")</f>
        <v>X</v>
      </c>
      <c r="F2356" s="95">
        <f>[9]Mides!B2347</f>
        <v>0</v>
      </c>
      <c r="G2356" s="94" t="str">
        <f>IF(AND([9]Mides!H2347&gt;=1,[9]Mides!H2347&lt;=14),"X"," ")</f>
        <v xml:space="preserve"> </v>
      </c>
      <c r="H2356" s="94" t="str">
        <f>IF(AND([9]Mides!H2347&gt;=14,[9]Mides!H2347&lt;=30),"X"," ")</f>
        <v>X</v>
      </c>
      <c r="I2356" s="94" t="str">
        <f>IF(AND([9]Mides!H2347&gt;=31,[9]Mides!H2347&lt;=60),"X","  ")</f>
        <v xml:space="preserve">  </v>
      </c>
      <c r="J2356" s="94" t="str">
        <f>IF([9]Mides!H2347&gt;60,"X", "  ")</f>
        <v xml:space="preserve">  </v>
      </c>
      <c r="K2356" s="96">
        <f>[9]Mides!N2347</f>
        <v>0</v>
      </c>
      <c r="L2356" s="96">
        <f>[9]Mides!K2347</f>
        <v>0</v>
      </c>
      <c r="M2356" s="96">
        <f>[9]Mides!L2347</f>
        <v>0</v>
      </c>
      <c r="N2356" s="96" t="str">
        <f>[9]Mides!M2347</f>
        <v>X</v>
      </c>
      <c r="O2356" s="96">
        <f t="shared" si="32"/>
        <v>0</v>
      </c>
      <c r="P2356" s="96" t="str">
        <f>[9]Mides!R2347</f>
        <v>Guatemala</v>
      </c>
      <c r="Q2356" s="96" t="str">
        <f>[9]Mides!S2347</f>
        <v>Guatemala</v>
      </c>
    </row>
    <row r="2357" spans="2:17" ht="15" thickBot="1" x14ac:dyDescent="0.35">
      <c r="B2357" s="92" t="str">
        <f>[9]Mides!E2348</f>
        <v>Cristian</v>
      </c>
      <c r="C2357" s="93" t="str">
        <f>[9]Mides!D2348</f>
        <v>Tzima</v>
      </c>
      <c r="D2357" s="94" t="str">
        <f>IF([9]Mides!F2348=1,"X"," ")</f>
        <v xml:space="preserve"> </v>
      </c>
      <c r="E2357" s="94" t="str">
        <f>IF([9]Mides!F2348=2,"X"," ")</f>
        <v>X</v>
      </c>
      <c r="F2357" s="95">
        <f>[9]Mides!B2348</f>
        <v>0</v>
      </c>
      <c r="G2357" s="94" t="str">
        <f>IF(AND([9]Mides!H2348&gt;=1,[9]Mides!H2348&lt;=14),"X"," ")</f>
        <v xml:space="preserve"> </v>
      </c>
      <c r="H2357" s="94" t="str">
        <f>IF(AND([9]Mides!H2348&gt;=14,[9]Mides!H2348&lt;=30),"X"," ")</f>
        <v>X</v>
      </c>
      <c r="I2357" s="94" t="str">
        <f>IF(AND([9]Mides!H2348&gt;=31,[9]Mides!H2348&lt;=60),"X","  ")</f>
        <v xml:space="preserve">  </v>
      </c>
      <c r="J2357" s="94" t="str">
        <f>IF([9]Mides!H2348&gt;60,"X", "  ")</f>
        <v xml:space="preserve">  </v>
      </c>
      <c r="K2357" s="96">
        <f>[9]Mides!N2348</f>
        <v>0</v>
      </c>
      <c r="L2357" s="96">
        <f>[9]Mides!K2348</f>
        <v>0</v>
      </c>
      <c r="M2357" s="96">
        <f>[9]Mides!L2348</f>
        <v>0</v>
      </c>
      <c r="N2357" s="96" t="str">
        <f>[9]Mides!M2348</f>
        <v>X</v>
      </c>
      <c r="O2357" s="96">
        <f t="shared" ref="O2357:O2420" si="33">SUM(K2357:N2357)</f>
        <v>0</v>
      </c>
      <c r="P2357" s="96" t="str">
        <f>[9]Mides!R2348</f>
        <v>Guatemala</v>
      </c>
      <c r="Q2357" s="96" t="str">
        <f>[9]Mides!S2348</f>
        <v>Guatemala</v>
      </c>
    </row>
    <row r="2358" spans="2:17" ht="15" thickBot="1" x14ac:dyDescent="0.35">
      <c r="B2358" s="92" t="str">
        <f>[9]Mides!E2349</f>
        <v>William</v>
      </c>
      <c r="C2358" s="93" t="str">
        <f>[9]Mides!D2349</f>
        <v>Aguilar</v>
      </c>
      <c r="D2358" s="94" t="str">
        <f>IF([9]Mides!F2349=1,"X"," ")</f>
        <v xml:space="preserve"> </v>
      </c>
      <c r="E2358" s="94" t="str">
        <f>IF([9]Mides!F2349=2,"X"," ")</f>
        <v>X</v>
      </c>
      <c r="F2358" s="95">
        <f>[9]Mides!B2349</f>
        <v>0</v>
      </c>
      <c r="G2358" s="94" t="str">
        <f>IF(AND([9]Mides!H2349&gt;=1,[9]Mides!H2349&lt;=14),"X"," ")</f>
        <v xml:space="preserve"> </v>
      </c>
      <c r="H2358" s="94" t="str">
        <f>IF(AND([9]Mides!H2349&gt;=14,[9]Mides!H2349&lt;=30),"X"," ")</f>
        <v>X</v>
      </c>
      <c r="I2358" s="94" t="str">
        <f>IF(AND([9]Mides!H2349&gt;=31,[9]Mides!H2349&lt;=60),"X","  ")</f>
        <v xml:space="preserve">  </v>
      </c>
      <c r="J2358" s="94" t="str">
        <f>IF([9]Mides!H2349&gt;60,"X", "  ")</f>
        <v xml:space="preserve">  </v>
      </c>
      <c r="K2358" s="96">
        <f>[9]Mides!N2349</f>
        <v>0</v>
      </c>
      <c r="L2358" s="96">
        <f>[9]Mides!K2349</f>
        <v>0</v>
      </c>
      <c r="M2358" s="96">
        <f>[9]Mides!L2349</f>
        <v>0</v>
      </c>
      <c r="N2358" s="96" t="str">
        <f>[9]Mides!M2349</f>
        <v>X</v>
      </c>
      <c r="O2358" s="96">
        <f t="shared" si="33"/>
        <v>0</v>
      </c>
      <c r="P2358" s="96" t="str">
        <f>[9]Mides!R2349</f>
        <v>Guatemala</v>
      </c>
      <c r="Q2358" s="96" t="str">
        <f>[9]Mides!S2349</f>
        <v>Guatemala</v>
      </c>
    </row>
    <row r="2359" spans="2:17" ht="15" thickBot="1" x14ac:dyDescent="0.35">
      <c r="B2359" s="92" t="str">
        <f>[9]Mides!E2350</f>
        <v>Esteban</v>
      </c>
      <c r="C2359" s="93" t="str">
        <f>[9]Mides!D2350</f>
        <v>Lic</v>
      </c>
      <c r="D2359" s="94" t="str">
        <f>IF([9]Mides!F2350=1,"X"," ")</f>
        <v xml:space="preserve"> </v>
      </c>
      <c r="E2359" s="94" t="str">
        <f>IF([9]Mides!F2350=2,"X"," ")</f>
        <v>X</v>
      </c>
      <c r="F2359" s="95">
        <f>[9]Mides!B2350</f>
        <v>0</v>
      </c>
      <c r="G2359" s="94" t="str">
        <f>IF(AND([9]Mides!H2350&gt;=1,[9]Mides!H2350&lt;=14),"X"," ")</f>
        <v xml:space="preserve"> </v>
      </c>
      <c r="H2359" s="94" t="str">
        <f>IF(AND([9]Mides!H2350&gt;=14,[9]Mides!H2350&lt;=30),"X"," ")</f>
        <v>X</v>
      </c>
      <c r="I2359" s="94" t="str">
        <f>IF(AND([9]Mides!H2350&gt;=31,[9]Mides!H2350&lt;=60),"X","  ")</f>
        <v xml:space="preserve">  </v>
      </c>
      <c r="J2359" s="94" t="str">
        <f>IF([9]Mides!H2350&gt;60,"X", "  ")</f>
        <v xml:space="preserve">  </v>
      </c>
      <c r="K2359" s="96">
        <f>[9]Mides!N2350</f>
        <v>0</v>
      </c>
      <c r="L2359" s="96">
        <f>[9]Mides!K2350</f>
        <v>0</v>
      </c>
      <c r="M2359" s="96">
        <f>[9]Mides!L2350</f>
        <v>0</v>
      </c>
      <c r="N2359" s="96" t="str">
        <f>[9]Mides!M2350</f>
        <v>X</v>
      </c>
      <c r="O2359" s="96">
        <f t="shared" si="33"/>
        <v>0</v>
      </c>
      <c r="P2359" s="96" t="str">
        <f>[9]Mides!R2350</f>
        <v>Guatemala</v>
      </c>
      <c r="Q2359" s="96" t="str">
        <f>[9]Mides!S2350</f>
        <v>Guatemala</v>
      </c>
    </row>
    <row r="2360" spans="2:17" ht="15" thickBot="1" x14ac:dyDescent="0.35">
      <c r="B2360" s="92" t="str">
        <f>[9]Mides!E2351</f>
        <v>Jennifer</v>
      </c>
      <c r="C2360" s="93" t="str">
        <f>[9]Mides!D2351</f>
        <v>Jocuol</v>
      </c>
      <c r="D2360" s="94" t="str">
        <f>IF([9]Mides!F2351=1,"X"," ")</f>
        <v>X</v>
      </c>
      <c r="E2360" s="94" t="str">
        <f>IF([9]Mides!F2351=2,"X"," ")</f>
        <v xml:space="preserve"> </v>
      </c>
      <c r="F2360" s="95">
        <f>[9]Mides!B2351</f>
        <v>0</v>
      </c>
      <c r="G2360" s="94" t="str">
        <f>IF(AND([9]Mides!H2351&gt;=1,[9]Mides!H2351&lt;=14),"X"," ")</f>
        <v xml:space="preserve"> </v>
      </c>
      <c r="H2360" s="94" t="str">
        <f>IF(AND([9]Mides!H2351&gt;=14,[9]Mides!H2351&lt;=30),"X"," ")</f>
        <v>X</v>
      </c>
      <c r="I2360" s="94" t="str">
        <f>IF(AND([9]Mides!H2351&gt;=31,[9]Mides!H2351&lt;=60),"X","  ")</f>
        <v xml:space="preserve">  </v>
      </c>
      <c r="J2360" s="94" t="str">
        <f>IF([9]Mides!H2351&gt;60,"X", "  ")</f>
        <v xml:space="preserve">  </v>
      </c>
      <c r="K2360" s="96">
        <f>[9]Mides!N2351</f>
        <v>0</v>
      </c>
      <c r="L2360" s="96">
        <f>[9]Mides!K2351</f>
        <v>0</v>
      </c>
      <c r="M2360" s="96">
        <f>[9]Mides!L2351</f>
        <v>0</v>
      </c>
      <c r="N2360" s="96" t="str">
        <f>[9]Mides!M2351</f>
        <v>X</v>
      </c>
      <c r="O2360" s="96">
        <f t="shared" si="33"/>
        <v>0</v>
      </c>
      <c r="P2360" s="96" t="str">
        <f>[9]Mides!R2351</f>
        <v>Guatemala</v>
      </c>
      <c r="Q2360" s="96" t="str">
        <f>[9]Mides!S2351</f>
        <v>Guatemala</v>
      </c>
    </row>
    <row r="2361" spans="2:17" ht="15" thickBot="1" x14ac:dyDescent="0.35">
      <c r="B2361" s="92" t="str">
        <f>[9]Mides!E2352</f>
        <v>Abner</v>
      </c>
      <c r="C2361" s="93" t="str">
        <f>[9]Mides!D2352</f>
        <v>Medrano</v>
      </c>
      <c r="D2361" s="94" t="str">
        <f>IF([9]Mides!F2352=1,"X"," ")</f>
        <v xml:space="preserve"> </v>
      </c>
      <c r="E2361" s="94" t="str">
        <f>IF([9]Mides!F2352=2,"X"," ")</f>
        <v>X</v>
      </c>
      <c r="F2361" s="95">
        <f>[9]Mides!B2352</f>
        <v>0</v>
      </c>
      <c r="G2361" s="94" t="str">
        <f>IF(AND([9]Mides!H2352&gt;=1,[9]Mides!H2352&lt;=14),"X"," ")</f>
        <v xml:space="preserve"> </v>
      </c>
      <c r="H2361" s="94" t="str">
        <f>IF(AND([9]Mides!H2352&gt;=14,[9]Mides!H2352&lt;=30),"X"," ")</f>
        <v>X</v>
      </c>
      <c r="I2361" s="94" t="str">
        <f>IF(AND([9]Mides!H2352&gt;=31,[9]Mides!H2352&lt;=60),"X","  ")</f>
        <v xml:space="preserve">  </v>
      </c>
      <c r="J2361" s="94" t="str">
        <f>IF([9]Mides!H2352&gt;60,"X", "  ")</f>
        <v xml:space="preserve">  </v>
      </c>
      <c r="K2361" s="96">
        <f>[9]Mides!N2352</f>
        <v>0</v>
      </c>
      <c r="L2361" s="96">
        <f>[9]Mides!K2352</f>
        <v>0</v>
      </c>
      <c r="M2361" s="96">
        <f>[9]Mides!L2352</f>
        <v>0</v>
      </c>
      <c r="N2361" s="96" t="str">
        <f>[9]Mides!M2352</f>
        <v>X</v>
      </c>
      <c r="O2361" s="96">
        <f t="shared" si="33"/>
        <v>0</v>
      </c>
      <c r="P2361" s="96" t="str">
        <f>[9]Mides!R2352</f>
        <v>Guatemala</v>
      </c>
      <c r="Q2361" s="96" t="str">
        <f>[9]Mides!S2352</f>
        <v>Guatemala</v>
      </c>
    </row>
    <row r="2362" spans="2:17" ht="15" thickBot="1" x14ac:dyDescent="0.35">
      <c r="B2362" s="92" t="str">
        <f>[9]Mides!E2353</f>
        <v>Kenneth</v>
      </c>
      <c r="C2362" s="93" t="str">
        <f>[9]Mides!D2353</f>
        <v>Mérida</v>
      </c>
      <c r="D2362" s="94" t="str">
        <f>IF([9]Mides!F2353=1,"X"," ")</f>
        <v xml:space="preserve"> </v>
      </c>
      <c r="E2362" s="94" t="str">
        <f>IF([9]Mides!F2353=2,"X"," ")</f>
        <v>X</v>
      </c>
      <c r="F2362" s="95">
        <f>[9]Mides!B2353</f>
        <v>0</v>
      </c>
      <c r="G2362" s="94" t="str">
        <f>IF(AND([9]Mides!H2353&gt;=1,[9]Mides!H2353&lt;=14),"X"," ")</f>
        <v>X</v>
      </c>
      <c r="H2362" s="94" t="str">
        <f>IF(AND([9]Mides!H2353&gt;=14,[9]Mides!H2353&lt;=30),"X"," ")</f>
        <v xml:space="preserve"> </v>
      </c>
      <c r="I2362" s="94" t="str">
        <f>IF(AND([9]Mides!H2353&gt;=31,[9]Mides!H2353&lt;=60),"X","  ")</f>
        <v xml:space="preserve">  </v>
      </c>
      <c r="J2362" s="94" t="str">
        <f>IF([9]Mides!H2353&gt;60,"X", "  ")</f>
        <v xml:space="preserve">  </v>
      </c>
      <c r="K2362" s="96">
        <f>[9]Mides!N2353</f>
        <v>0</v>
      </c>
      <c r="L2362" s="96">
        <f>[9]Mides!K2353</f>
        <v>0</v>
      </c>
      <c r="M2362" s="96">
        <f>[9]Mides!L2353</f>
        <v>0</v>
      </c>
      <c r="N2362" s="96" t="str">
        <f>[9]Mides!M2353</f>
        <v>X</v>
      </c>
      <c r="O2362" s="96">
        <f t="shared" si="33"/>
        <v>0</v>
      </c>
      <c r="P2362" s="96" t="str">
        <f>[9]Mides!R2353</f>
        <v>Guatemala</v>
      </c>
      <c r="Q2362" s="96" t="str">
        <f>[9]Mides!S2353</f>
        <v>Guatemala</v>
      </c>
    </row>
    <row r="2363" spans="2:17" ht="15" thickBot="1" x14ac:dyDescent="0.35">
      <c r="B2363" s="92" t="str">
        <f>[9]Mides!E2354</f>
        <v>Fredy</v>
      </c>
      <c r="C2363" s="93" t="str">
        <f>[9]Mides!D2354</f>
        <v>López</v>
      </c>
      <c r="D2363" s="94" t="str">
        <f>IF([9]Mides!F2354=1,"X"," ")</f>
        <v xml:space="preserve"> </v>
      </c>
      <c r="E2363" s="94" t="str">
        <f>IF([9]Mides!F2354=2,"X"," ")</f>
        <v>X</v>
      </c>
      <c r="F2363" s="95">
        <f>[9]Mides!B2354</f>
        <v>3532463790101</v>
      </c>
      <c r="G2363" s="94" t="str">
        <f>IF(AND([9]Mides!H2354&gt;=1,[9]Mides!H2354&lt;=14),"X"," ")</f>
        <v>X</v>
      </c>
      <c r="H2363" s="94" t="str">
        <f>IF(AND([9]Mides!H2354&gt;=14,[9]Mides!H2354&lt;=30),"X"," ")</f>
        <v xml:space="preserve"> </v>
      </c>
      <c r="I2363" s="94" t="str">
        <f>IF(AND([9]Mides!H2354&gt;=31,[9]Mides!H2354&lt;=60),"X","  ")</f>
        <v xml:space="preserve">  </v>
      </c>
      <c r="J2363" s="94" t="str">
        <f>IF([9]Mides!H2354&gt;60,"X", "  ")</f>
        <v xml:space="preserve">  </v>
      </c>
      <c r="K2363" s="96">
        <f>[9]Mides!N2354</f>
        <v>0</v>
      </c>
      <c r="L2363" s="96">
        <f>[9]Mides!K2354</f>
        <v>0</v>
      </c>
      <c r="M2363" s="96">
        <f>[9]Mides!L2354</f>
        <v>0</v>
      </c>
      <c r="N2363" s="96" t="str">
        <f>[9]Mides!M2354</f>
        <v>X</v>
      </c>
      <c r="O2363" s="96">
        <f t="shared" si="33"/>
        <v>0</v>
      </c>
      <c r="P2363" s="96" t="str">
        <f>[9]Mides!R2354</f>
        <v>Guatemala</v>
      </c>
      <c r="Q2363" s="96" t="str">
        <f>[9]Mides!S2354</f>
        <v>Guatemala</v>
      </c>
    </row>
    <row r="2364" spans="2:17" ht="15" thickBot="1" x14ac:dyDescent="0.35">
      <c r="B2364" s="92" t="str">
        <f>[9]Mides!E2355</f>
        <v>Fredderick</v>
      </c>
      <c r="C2364" s="93" t="str">
        <f>[9]Mides!D2355</f>
        <v>Ramírez</v>
      </c>
      <c r="D2364" s="94" t="str">
        <f>IF([9]Mides!F2355=1,"X"," ")</f>
        <v xml:space="preserve"> </v>
      </c>
      <c r="E2364" s="94" t="str">
        <f>IF([9]Mides!F2355=2,"X"," ")</f>
        <v>X</v>
      </c>
      <c r="F2364" s="95">
        <f>[9]Mides!B2355</f>
        <v>0</v>
      </c>
      <c r="G2364" s="94" t="str">
        <f>IF(AND([9]Mides!H2355&gt;=1,[9]Mides!H2355&lt;=14),"X"," ")</f>
        <v>X</v>
      </c>
      <c r="H2364" s="94" t="str">
        <f>IF(AND([9]Mides!H2355&gt;=14,[9]Mides!H2355&lt;=30),"X"," ")</f>
        <v xml:space="preserve"> </v>
      </c>
      <c r="I2364" s="94" t="str">
        <f>IF(AND([9]Mides!H2355&gt;=31,[9]Mides!H2355&lt;=60),"X","  ")</f>
        <v xml:space="preserve">  </v>
      </c>
      <c r="J2364" s="94" t="str">
        <f>IF([9]Mides!H2355&gt;60,"X", "  ")</f>
        <v xml:space="preserve">  </v>
      </c>
      <c r="K2364" s="96">
        <f>[9]Mides!N2355</f>
        <v>0</v>
      </c>
      <c r="L2364" s="96">
        <f>[9]Mides!K2355</f>
        <v>0</v>
      </c>
      <c r="M2364" s="96">
        <f>[9]Mides!L2355</f>
        <v>0</v>
      </c>
      <c r="N2364" s="96" t="str">
        <f>[9]Mides!M2355</f>
        <v>X</v>
      </c>
      <c r="O2364" s="96">
        <f t="shared" si="33"/>
        <v>0</v>
      </c>
      <c r="P2364" s="96" t="str">
        <f>[9]Mides!R2355</f>
        <v>Guatemala</v>
      </c>
      <c r="Q2364" s="96" t="str">
        <f>[9]Mides!S2355</f>
        <v>Guatemala</v>
      </c>
    </row>
    <row r="2365" spans="2:17" ht="15" thickBot="1" x14ac:dyDescent="0.35">
      <c r="B2365" s="92" t="str">
        <f>[9]Mides!E2356</f>
        <v>Claudia</v>
      </c>
      <c r="C2365" s="93" t="str">
        <f>[9]Mides!D2356</f>
        <v>Pérez</v>
      </c>
      <c r="D2365" s="94" t="str">
        <f>IF([9]Mides!F2356=1,"X"," ")</f>
        <v>X</v>
      </c>
      <c r="E2365" s="94" t="str">
        <f>IF([9]Mides!F2356=2,"X"," ")</f>
        <v xml:space="preserve"> </v>
      </c>
      <c r="F2365" s="95">
        <f>[9]Mides!B2356</f>
        <v>0</v>
      </c>
      <c r="G2365" s="94" t="str">
        <f>IF(AND([9]Mides!H2356&gt;=1,[9]Mides!H2356&lt;=14),"X"," ")</f>
        <v>X</v>
      </c>
      <c r="H2365" s="94" t="str">
        <f>IF(AND([9]Mides!H2356&gt;=14,[9]Mides!H2356&lt;=30),"X"," ")</f>
        <v xml:space="preserve"> </v>
      </c>
      <c r="I2365" s="94" t="str">
        <f>IF(AND([9]Mides!H2356&gt;=31,[9]Mides!H2356&lt;=60),"X","  ")</f>
        <v xml:space="preserve">  </v>
      </c>
      <c r="J2365" s="94" t="str">
        <f>IF([9]Mides!H2356&gt;60,"X", "  ")</f>
        <v xml:space="preserve">  </v>
      </c>
      <c r="K2365" s="96">
        <f>[9]Mides!N2356</f>
        <v>0</v>
      </c>
      <c r="L2365" s="96">
        <f>[9]Mides!K2356</f>
        <v>0</v>
      </c>
      <c r="M2365" s="96">
        <f>[9]Mides!L2356</f>
        <v>0</v>
      </c>
      <c r="N2365" s="96" t="str">
        <f>[9]Mides!M2356</f>
        <v>X</v>
      </c>
      <c r="O2365" s="96">
        <f t="shared" si="33"/>
        <v>0</v>
      </c>
      <c r="P2365" s="96" t="str">
        <f>[9]Mides!R2356</f>
        <v>Guatemala</v>
      </c>
      <c r="Q2365" s="96" t="str">
        <f>[9]Mides!S2356</f>
        <v>Guatemala</v>
      </c>
    </row>
    <row r="2366" spans="2:17" ht="15" thickBot="1" x14ac:dyDescent="0.35">
      <c r="B2366" s="92" t="str">
        <f>[9]Mides!E2357</f>
        <v>Ricardo</v>
      </c>
      <c r="C2366" s="93" t="str">
        <f>[9]Mides!D2357</f>
        <v>Pérez</v>
      </c>
      <c r="D2366" s="94" t="str">
        <f>IF([9]Mides!F2357=1,"X"," ")</f>
        <v xml:space="preserve"> </v>
      </c>
      <c r="E2366" s="94" t="str">
        <f>IF([9]Mides!F2357=2,"X"," ")</f>
        <v>X</v>
      </c>
      <c r="F2366" s="95">
        <f>[9]Mides!B2357</f>
        <v>0</v>
      </c>
      <c r="G2366" s="94" t="str">
        <f>IF(AND([9]Mides!H2357&gt;=1,[9]Mides!H2357&lt;=14),"X"," ")</f>
        <v>X</v>
      </c>
      <c r="H2366" s="94" t="str">
        <f>IF(AND([9]Mides!H2357&gt;=14,[9]Mides!H2357&lt;=30),"X"," ")</f>
        <v xml:space="preserve"> </v>
      </c>
      <c r="I2366" s="94" t="str">
        <f>IF(AND([9]Mides!H2357&gt;=31,[9]Mides!H2357&lt;=60),"X","  ")</f>
        <v xml:space="preserve">  </v>
      </c>
      <c r="J2366" s="94" t="str">
        <f>IF([9]Mides!H2357&gt;60,"X", "  ")</f>
        <v xml:space="preserve">  </v>
      </c>
      <c r="K2366" s="96">
        <f>[9]Mides!N2357</f>
        <v>0</v>
      </c>
      <c r="L2366" s="96">
        <f>[9]Mides!K2357</f>
        <v>0</v>
      </c>
      <c r="M2366" s="96">
        <f>[9]Mides!L2357</f>
        <v>0</v>
      </c>
      <c r="N2366" s="96" t="str">
        <f>[9]Mides!M2357</f>
        <v>X</v>
      </c>
      <c r="O2366" s="96">
        <f t="shared" si="33"/>
        <v>0</v>
      </c>
      <c r="P2366" s="96" t="str">
        <f>[9]Mides!R2357</f>
        <v>Guatemala</v>
      </c>
      <c r="Q2366" s="96" t="str">
        <f>[9]Mides!S2357</f>
        <v>Guatemala</v>
      </c>
    </row>
    <row r="2367" spans="2:17" ht="15" thickBot="1" x14ac:dyDescent="0.35">
      <c r="B2367" s="92" t="str">
        <f>[9]Mides!E2358</f>
        <v>Daniel</v>
      </c>
      <c r="C2367" s="93" t="str">
        <f>[9]Mides!D2358</f>
        <v>Pérez</v>
      </c>
      <c r="D2367" s="94" t="str">
        <f>IF([9]Mides!F2358=1,"X"," ")</f>
        <v xml:space="preserve"> </v>
      </c>
      <c r="E2367" s="94" t="str">
        <f>IF([9]Mides!F2358=2,"X"," ")</f>
        <v>X</v>
      </c>
      <c r="F2367" s="95">
        <f>[9]Mides!B2358</f>
        <v>2094049490101</v>
      </c>
      <c r="G2367" s="94" t="str">
        <f>IF(AND([9]Mides!H2358&gt;=1,[9]Mides!H2358&lt;=14),"X"," ")</f>
        <v>X</v>
      </c>
      <c r="H2367" s="94" t="str">
        <f>IF(AND([9]Mides!H2358&gt;=14,[9]Mides!H2358&lt;=30),"X"," ")</f>
        <v xml:space="preserve"> </v>
      </c>
      <c r="I2367" s="94" t="str">
        <f>IF(AND([9]Mides!H2358&gt;=31,[9]Mides!H2358&lt;=60),"X","  ")</f>
        <v xml:space="preserve">  </v>
      </c>
      <c r="J2367" s="94" t="str">
        <f>IF([9]Mides!H2358&gt;60,"X", "  ")</f>
        <v xml:space="preserve">  </v>
      </c>
      <c r="K2367" s="96">
        <f>[9]Mides!N2358</f>
        <v>0</v>
      </c>
      <c r="L2367" s="96">
        <f>[9]Mides!K2358</f>
        <v>0</v>
      </c>
      <c r="M2367" s="96">
        <f>[9]Mides!L2358</f>
        <v>0</v>
      </c>
      <c r="N2367" s="96" t="str">
        <f>[9]Mides!M2358</f>
        <v>X</v>
      </c>
      <c r="O2367" s="96">
        <f t="shared" si="33"/>
        <v>0</v>
      </c>
      <c r="P2367" s="96" t="str">
        <f>[9]Mides!R2358</f>
        <v>Guatemala</v>
      </c>
      <c r="Q2367" s="96" t="str">
        <f>[9]Mides!S2358</f>
        <v>Guatemala</v>
      </c>
    </row>
    <row r="2368" spans="2:17" ht="15" thickBot="1" x14ac:dyDescent="0.35">
      <c r="B2368" s="92" t="str">
        <f>[9]Mides!E2359</f>
        <v>Luis</v>
      </c>
      <c r="C2368" s="93" t="str">
        <f>[9]Mides!D2359</f>
        <v>Umul</v>
      </c>
      <c r="D2368" s="94" t="str">
        <f>IF([9]Mides!F2359=1,"X"," ")</f>
        <v xml:space="preserve"> </v>
      </c>
      <c r="E2368" s="94" t="str">
        <f>IF([9]Mides!F2359=2,"X"," ")</f>
        <v>X</v>
      </c>
      <c r="F2368" s="95">
        <f>[9]Mides!B2359</f>
        <v>0</v>
      </c>
      <c r="G2368" s="94" t="str">
        <f>IF(AND([9]Mides!H2359&gt;=1,[9]Mides!H2359&lt;=14),"X"," ")</f>
        <v>X</v>
      </c>
      <c r="H2368" s="94" t="str">
        <f>IF(AND([9]Mides!H2359&gt;=14,[9]Mides!H2359&lt;=30),"X"," ")</f>
        <v xml:space="preserve"> </v>
      </c>
      <c r="I2368" s="94" t="str">
        <f>IF(AND([9]Mides!H2359&gt;=31,[9]Mides!H2359&lt;=60),"X","  ")</f>
        <v xml:space="preserve">  </v>
      </c>
      <c r="J2368" s="94" t="str">
        <f>IF([9]Mides!H2359&gt;60,"X", "  ")</f>
        <v xml:space="preserve">  </v>
      </c>
      <c r="K2368" s="96">
        <f>[9]Mides!N2359</f>
        <v>0</v>
      </c>
      <c r="L2368" s="96">
        <f>[9]Mides!K2359</f>
        <v>0</v>
      </c>
      <c r="M2368" s="96">
        <f>[9]Mides!L2359</f>
        <v>0</v>
      </c>
      <c r="N2368" s="96" t="str">
        <f>[9]Mides!M2359</f>
        <v>X</v>
      </c>
      <c r="O2368" s="96">
        <f t="shared" si="33"/>
        <v>0</v>
      </c>
      <c r="P2368" s="96" t="str">
        <f>[9]Mides!R2359</f>
        <v>Guatemala</v>
      </c>
      <c r="Q2368" s="96" t="str">
        <f>[9]Mides!S2359</f>
        <v>Guatemala</v>
      </c>
    </row>
    <row r="2369" spans="2:17" ht="15" thickBot="1" x14ac:dyDescent="0.35">
      <c r="B2369" s="92" t="str">
        <f>[9]Mides!E2360</f>
        <v>Allison</v>
      </c>
      <c r="C2369" s="93" t="str">
        <f>[9]Mides!D2360</f>
        <v>Donis</v>
      </c>
      <c r="D2369" s="94" t="str">
        <f>IF([9]Mides!F2360=1,"X"," ")</f>
        <v xml:space="preserve"> </v>
      </c>
      <c r="E2369" s="94" t="str">
        <f>IF([9]Mides!F2360=2,"X"," ")</f>
        <v>X</v>
      </c>
      <c r="F2369" s="95">
        <f>[9]Mides!B2360</f>
        <v>3603234720101</v>
      </c>
      <c r="G2369" s="94" t="str">
        <f>IF(AND([9]Mides!H2360&gt;=1,[9]Mides!H2360&lt;=14),"X"," ")</f>
        <v>X</v>
      </c>
      <c r="H2369" s="94" t="str">
        <f>IF(AND([9]Mides!H2360&gt;=14,[9]Mides!H2360&lt;=30),"X"," ")</f>
        <v xml:space="preserve"> </v>
      </c>
      <c r="I2369" s="94" t="str">
        <f>IF(AND([9]Mides!H2360&gt;=31,[9]Mides!H2360&lt;=60),"X","  ")</f>
        <v xml:space="preserve">  </v>
      </c>
      <c r="J2369" s="94" t="str">
        <f>IF([9]Mides!H2360&gt;60,"X", "  ")</f>
        <v xml:space="preserve">  </v>
      </c>
      <c r="K2369" s="96">
        <f>[9]Mides!N2360</f>
        <v>0</v>
      </c>
      <c r="L2369" s="96">
        <f>[9]Mides!K2360</f>
        <v>0</v>
      </c>
      <c r="M2369" s="96">
        <f>[9]Mides!L2360</f>
        <v>0</v>
      </c>
      <c r="N2369" s="96" t="str">
        <f>[9]Mides!M2360</f>
        <v>X</v>
      </c>
      <c r="O2369" s="96">
        <f t="shared" si="33"/>
        <v>0</v>
      </c>
      <c r="P2369" s="96" t="str">
        <f>[9]Mides!R2360</f>
        <v>Guatemala</v>
      </c>
      <c r="Q2369" s="96" t="str">
        <f>[9]Mides!S2360</f>
        <v>Guatemala</v>
      </c>
    </row>
    <row r="2370" spans="2:17" ht="15" thickBot="1" x14ac:dyDescent="0.35">
      <c r="B2370" s="92" t="str">
        <f>[9]Mides!E2361</f>
        <v>Abner</v>
      </c>
      <c r="C2370" s="93" t="str">
        <f>[9]Mides!D2361</f>
        <v>Callejas</v>
      </c>
      <c r="D2370" s="94" t="str">
        <f>IF([9]Mides!F2361=1,"X"," ")</f>
        <v xml:space="preserve"> </v>
      </c>
      <c r="E2370" s="94" t="str">
        <f>IF([9]Mides!F2361=2,"X"," ")</f>
        <v>X</v>
      </c>
      <c r="F2370" s="95">
        <f>[9]Mides!B2361</f>
        <v>2084731300101</v>
      </c>
      <c r="G2370" s="94" t="str">
        <f>IF(AND([9]Mides!H2361&gt;=1,[9]Mides!H2361&lt;=14),"X"," ")</f>
        <v>X</v>
      </c>
      <c r="H2370" s="94" t="str">
        <f>IF(AND([9]Mides!H2361&gt;=14,[9]Mides!H2361&lt;=30),"X"," ")</f>
        <v xml:space="preserve"> </v>
      </c>
      <c r="I2370" s="94" t="str">
        <f>IF(AND([9]Mides!H2361&gt;=31,[9]Mides!H2361&lt;=60),"X","  ")</f>
        <v xml:space="preserve">  </v>
      </c>
      <c r="J2370" s="94" t="str">
        <f>IF([9]Mides!H2361&gt;60,"X", "  ")</f>
        <v xml:space="preserve">  </v>
      </c>
      <c r="K2370" s="96">
        <f>[9]Mides!N2361</f>
        <v>0</v>
      </c>
      <c r="L2370" s="96">
        <f>[9]Mides!K2361</f>
        <v>0</v>
      </c>
      <c r="M2370" s="96">
        <f>[9]Mides!L2361</f>
        <v>0</v>
      </c>
      <c r="N2370" s="96" t="str">
        <f>[9]Mides!M2361</f>
        <v>X</v>
      </c>
      <c r="O2370" s="96">
        <f t="shared" si="33"/>
        <v>0</v>
      </c>
      <c r="P2370" s="96" t="str">
        <f>[9]Mides!R2361</f>
        <v>Guatemala</v>
      </c>
      <c r="Q2370" s="96" t="str">
        <f>[9]Mides!S2361</f>
        <v>Guatemala</v>
      </c>
    </row>
    <row r="2371" spans="2:17" ht="15" thickBot="1" x14ac:dyDescent="0.35">
      <c r="B2371" s="92" t="str">
        <f>[9]Mides!E2362</f>
        <v>Joselyn</v>
      </c>
      <c r="C2371" s="93" t="str">
        <f>[9]Mides!D2362</f>
        <v>Donis</v>
      </c>
      <c r="D2371" s="94" t="str">
        <f>IF([9]Mides!F2362=1,"X"," ")</f>
        <v>X</v>
      </c>
      <c r="E2371" s="94" t="str">
        <f>IF([9]Mides!F2362=2,"X"," ")</f>
        <v xml:space="preserve"> </v>
      </c>
      <c r="F2371" s="95">
        <f>[9]Mides!B2362</f>
        <v>2035071420101</v>
      </c>
      <c r="G2371" s="94" t="str">
        <f>IF(AND([9]Mides!H2362&gt;=1,[9]Mides!H2362&lt;=14),"X"," ")</f>
        <v>X</v>
      </c>
      <c r="H2371" s="94" t="str">
        <f>IF(AND([9]Mides!H2362&gt;=14,[9]Mides!H2362&lt;=30),"X"," ")</f>
        <v xml:space="preserve"> </v>
      </c>
      <c r="I2371" s="94" t="str">
        <f>IF(AND([9]Mides!H2362&gt;=31,[9]Mides!H2362&lt;=60),"X","  ")</f>
        <v xml:space="preserve">  </v>
      </c>
      <c r="J2371" s="94" t="str">
        <f>IF([9]Mides!H2362&gt;60,"X", "  ")</f>
        <v xml:space="preserve">  </v>
      </c>
      <c r="K2371" s="96">
        <f>[9]Mides!N2362</f>
        <v>0</v>
      </c>
      <c r="L2371" s="96">
        <f>[9]Mides!K2362</f>
        <v>0</v>
      </c>
      <c r="M2371" s="96">
        <f>[9]Mides!L2362</f>
        <v>0</v>
      </c>
      <c r="N2371" s="96" t="str">
        <f>[9]Mides!M2362</f>
        <v>X</v>
      </c>
      <c r="O2371" s="96">
        <f t="shared" si="33"/>
        <v>0</v>
      </c>
      <c r="P2371" s="96" t="str">
        <f>[9]Mides!R2362</f>
        <v>Guatemala</v>
      </c>
      <c r="Q2371" s="96" t="str">
        <f>[9]Mides!S2362</f>
        <v>Guatemala</v>
      </c>
    </row>
    <row r="2372" spans="2:17" ht="15" thickBot="1" x14ac:dyDescent="0.35">
      <c r="B2372" s="92" t="str">
        <f>[9]Mides!E2363</f>
        <v xml:space="preserve">Fernando </v>
      </c>
      <c r="C2372" s="93" t="str">
        <f>[9]Mides!D2363</f>
        <v>López</v>
      </c>
      <c r="D2372" s="94" t="str">
        <f>IF([9]Mides!F2363=1,"X"," ")</f>
        <v xml:space="preserve"> </v>
      </c>
      <c r="E2372" s="94" t="str">
        <f>IF([9]Mides!F2363=2,"X"," ")</f>
        <v>X</v>
      </c>
      <c r="F2372" s="95">
        <f>[9]Mides!B2363</f>
        <v>0</v>
      </c>
      <c r="G2372" s="94" t="str">
        <f>IF(AND([9]Mides!H2363&gt;=1,[9]Mides!H2363&lt;=14),"X"," ")</f>
        <v>X</v>
      </c>
      <c r="H2372" s="94" t="str">
        <f>IF(AND([9]Mides!H2363&gt;=14,[9]Mides!H2363&lt;=30),"X"," ")</f>
        <v xml:space="preserve"> </v>
      </c>
      <c r="I2372" s="94" t="str">
        <f>IF(AND([9]Mides!H2363&gt;=31,[9]Mides!H2363&lt;=60),"X","  ")</f>
        <v xml:space="preserve">  </v>
      </c>
      <c r="J2372" s="94" t="str">
        <f>IF([9]Mides!H2363&gt;60,"X", "  ")</f>
        <v xml:space="preserve">  </v>
      </c>
      <c r="K2372" s="96">
        <f>[9]Mides!N2363</f>
        <v>0</v>
      </c>
      <c r="L2372" s="96">
        <f>[9]Mides!K2363</f>
        <v>0</v>
      </c>
      <c r="M2372" s="96">
        <f>[9]Mides!L2363</f>
        <v>0</v>
      </c>
      <c r="N2372" s="96" t="str">
        <f>[9]Mides!M2363</f>
        <v>X</v>
      </c>
      <c r="O2372" s="96">
        <f t="shared" si="33"/>
        <v>0</v>
      </c>
      <c r="P2372" s="96" t="str">
        <f>[9]Mides!R2363</f>
        <v>Guatemala</v>
      </c>
      <c r="Q2372" s="96" t="str">
        <f>[9]Mides!S2363</f>
        <v>Guatemala</v>
      </c>
    </row>
    <row r="2373" spans="2:17" ht="15" thickBot="1" x14ac:dyDescent="0.35">
      <c r="B2373" s="92" t="str">
        <f>[9]Mides!E2364</f>
        <v>Jorge</v>
      </c>
      <c r="C2373" s="93" t="str">
        <f>[9]Mides!D2364</f>
        <v>Canú</v>
      </c>
      <c r="D2373" s="94" t="str">
        <f>IF([9]Mides!F2364=1,"X"," ")</f>
        <v xml:space="preserve"> </v>
      </c>
      <c r="E2373" s="94" t="str">
        <f>IF([9]Mides!F2364=2,"X"," ")</f>
        <v>X</v>
      </c>
      <c r="F2373" s="95">
        <f>[9]Mides!B2364</f>
        <v>3593174640101</v>
      </c>
      <c r="G2373" s="94" t="str">
        <f>IF(AND([9]Mides!H2364&gt;=1,[9]Mides!H2364&lt;=14),"X"," ")</f>
        <v>X</v>
      </c>
      <c r="H2373" s="94" t="str">
        <f>IF(AND([9]Mides!H2364&gt;=14,[9]Mides!H2364&lt;=30),"X"," ")</f>
        <v xml:space="preserve"> </v>
      </c>
      <c r="I2373" s="94" t="str">
        <f>IF(AND([9]Mides!H2364&gt;=31,[9]Mides!H2364&lt;=60),"X","  ")</f>
        <v xml:space="preserve">  </v>
      </c>
      <c r="J2373" s="94" t="str">
        <f>IF([9]Mides!H2364&gt;60,"X", "  ")</f>
        <v xml:space="preserve">  </v>
      </c>
      <c r="K2373" s="96">
        <f>[9]Mides!N2364</f>
        <v>0</v>
      </c>
      <c r="L2373" s="96">
        <f>[9]Mides!K2364</f>
        <v>0</v>
      </c>
      <c r="M2373" s="96">
        <f>[9]Mides!L2364</f>
        <v>0</v>
      </c>
      <c r="N2373" s="96" t="str">
        <f>[9]Mides!M2364</f>
        <v>X</v>
      </c>
      <c r="O2373" s="96">
        <f t="shared" si="33"/>
        <v>0</v>
      </c>
      <c r="P2373" s="96" t="str">
        <f>[9]Mides!R2364</f>
        <v>Guatemala</v>
      </c>
      <c r="Q2373" s="96" t="str">
        <f>[9]Mides!S2364</f>
        <v>Guatemala</v>
      </c>
    </row>
    <row r="2374" spans="2:17" ht="15" thickBot="1" x14ac:dyDescent="0.35">
      <c r="B2374" s="92" t="str">
        <f>[9]Mides!E2365</f>
        <v>Andi</v>
      </c>
      <c r="C2374" s="93" t="str">
        <f>[9]Mides!D2365</f>
        <v>Miranda</v>
      </c>
      <c r="D2374" s="94" t="str">
        <f>IF([9]Mides!F2365=1,"X"," ")</f>
        <v xml:space="preserve"> </v>
      </c>
      <c r="E2374" s="94" t="str">
        <f>IF([9]Mides!F2365=2,"X"," ")</f>
        <v>X</v>
      </c>
      <c r="F2374" s="95">
        <f>[9]Mides!B2365</f>
        <v>3015361120101</v>
      </c>
      <c r="G2374" s="94" t="str">
        <f>IF(AND([9]Mides!H2365&gt;=1,[9]Mides!H2365&lt;=14),"X"," ")</f>
        <v>X</v>
      </c>
      <c r="H2374" s="94" t="str">
        <f>IF(AND([9]Mides!H2365&gt;=14,[9]Mides!H2365&lt;=30),"X"," ")</f>
        <v xml:space="preserve"> </v>
      </c>
      <c r="I2374" s="94" t="str">
        <f>IF(AND([9]Mides!H2365&gt;=31,[9]Mides!H2365&lt;=60),"X","  ")</f>
        <v xml:space="preserve">  </v>
      </c>
      <c r="J2374" s="94" t="str">
        <f>IF([9]Mides!H2365&gt;60,"X", "  ")</f>
        <v xml:space="preserve">  </v>
      </c>
      <c r="K2374" s="96">
        <f>[9]Mides!N2365</f>
        <v>0</v>
      </c>
      <c r="L2374" s="96">
        <f>[9]Mides!K2365</f>
        <v>0</v>
      </c>
      <c r="M2374" s="96">
        <f>[9]Mides!L2365</f>
        <v>0</v>
      </c>
      <c r="N2374" s="96" t="str">
        <f>[9]Mides!M2365</f>
        <v>X</v>
      </c>
      <c r="O2374" s="96">
        <f t="shared" si="33"/>
        <v>0</v>
      </c>
      <c r="P2374" s="96" t="str">
        <f>[9]Mides!R2365</f>
        <v>Guatemala</v>
      </c>
      <c r="Q2374" s="96" t="str">
        <f>[9]Mides!S2365</f>
        <v>Guatemala</v>
      </c>
    </row>
    <row r="2375" spans="2:17" ht="15" thickBot="1" x14ac:dyDescent="0.35">
      <c r="B2375" s="92" t="str">
        <f>[9]Mides!E2366</f>
        <v>Joel</v>
      </c>
      <c r="C2375" s="93" t="str">
        <f>[9]Mides!D2366</f>
        <v>López</v>
      </c>
      <c r="D2375" s="94" t="str">
        <f>IF([9]Mides!F2366=1,"X"," ")</f>
        <v xml:space="preserve"> </v>
      </c>
      <c r="E2375" s="94" t="str">
        <f>IF([9]Mides!F2366=2,"X"," ")</f>
        <v>X</v>
      </c>
      <c r="F2375" s="95">
        <f>[9]Mides!B2366</f>
        <v>0</v>
      </c>
      <c r="G2375" s="94" t="str">
        <f>IF(AND([9]Mides!H2366&gt;=1,[9]Mides!H2366&lt;=14),"X"," ")</f>
        <v>X</v>
      </c>
      <c r="H2375" s="94" t="str">
        <f>IF(AND([9]Mides!H2366&gt;=14,[9]Mides!H2366&lt;=30),"X"," ")</f>
        <v xml:space="preserve"> </v>
      </c>
      <c r="I2375" s="94" t="str">
        <f>IF(AND([9]Mides!H2366&gt;=31,[9]Mides!H2366&lt;=60),"X","  ")</f>
        <v xml:space="preserve">  </v>
      </c>
      <c r="J2375" s="94" t="str">
        <f>IF([9]Mides!H2366&gt;60,"X", "  ")</f>
        <v xml:space="preserve">  </v>
      </c>
      <c r="K2375" s="96">
        <f>[9]Mides!N2366</f>
        <v>0</v>
      </c>
      <c r="L2375" s="96">
        <f>[9]Mides!K2366</f>
        <v>0</v>
      </c>
      <c r="M2375" s="96">
        <f>[9]Mides!L2366</f>
        <v>0</v>
      </c>
      <c r="N2375" s="96" t="str">
        <f>[9]Mides!M2366</f>
        <v>X</v>
      </c>
      <c r="O2375" s="96">
        <f t="shared" si="33"/>
        <v>0</v>
      </c>
      <c r="P2375" s="96" t="str">
        <f>[9]Mides!R2366</f>
        <v>Guatemala</v>
      </c>
      <c r="Q2375" s="96" t="str">
        <f>[9]Mides!S2366</f>
        <v>Guatemala</v>
      </c>
    </row>
    <row r="2376" spans="2:17" ht="15" thickBot="1" x14ac:dyDescent="0.35">
      <c r="B2376" s="92" t="str">
        <f>[9]Mides!E2367</f>
        <v>David</v>
      </c>
      <c r="C2376" s="93" t="str">
        <f>[9]Mides!D2367</f>
        <v>Cutz</v>
      </c>
      <c r="D2376" s="94" t="str">
        <f>IF([9]Mides!F2367=1,"X"," ")</f>
        <v xml:space="preserve"> </v>
      </c>
      <c r="E2376" s="94" t="str">
        <f>IF([9]Mides!F2367=2,"X"," ")</f>
        <v>X</v>
      </c>
      <c r="F2376" s="95">
        <f>[9]Mides!B2367</f>
        <v>0</v>
      </c>
      <c r="G2376" s="94" t="str">
        <f>IF(AND([9]Mides!H2367&gt;=1,[9]Mides!H2367&lt;=14),"X"," ")</f>
        <v>X</v>
      </c>
      <c r="H2376" s="94" t="str">
        <f>IF(AND([9]Mides!H2367&gt;=14,[9]Mides!H2367&lt;=30),"X"," ")</f>
        <v xml:space="preserve"> </v>
      </c>
      <c r="I2376" s="94" t="str">
        <f>IF(AND([9]Mides!H2367&gt;=31,[9]Mides!H2367&lt;=60),"X","  ")</f>
        <v xml:space="preserve">  </v>
      </c>
      <c r="J2376" s="94" t="str">
        <f>IF([9]Mides!H2367&gt;60,"X", "  ")</f>
        <v xml:space="preserve">  </v>
      </c>
      <c r="K2376" s="96">
        <f>[9]Mides!N2367</f>
        <v>0</v>
      </c>
      <c r="L2376" s="96">
        <f>[9]Mides!K2367</f>
        <v>0</v>
      </c>
      <c r="M2376" s="96">
        <f>[9]Mides!L2367</f>
        <v>0</v>
      </c>
      <c r="N2376" s="96" t="str">
        <f>[9]Mides!M2367</f>
        <v>X</v>
      </c>
      <c r="O2376" s="96">
        <f t="shared" si="33"/>
        <v>0</v>
      </c>
      <c r="P2376" s="96" t="str">
        <f>[9]Mides!R2367</f>
        <v>Guatemala</v>
      </c>
      <c r="Q2376" s="96" t="str">
        <f>[9]Mides!S2367</f>
        <v>Guatemala</v>
      </c>
    </row>
    <row r="2377" spans="2:17" ht="15" thickBot="1" x14ac:dyDescent="0.35">
      <c r="B2377" s="92" t="str">
        <f>[9]Mides!E2368</f>
        <v>Josué</v>
      </c>
      <c r="C2377" s="93" t="str">
        <f>[9]Mides!D2368</f>
        <v>Cutz</v>
      </c>
      <c r="D2377" s="94" t="str">
        <f>IF([9]Mides!F2368=1,"X"," ")</f>
        <v xml:space="preserve"> </v>
      </c>
      <c r="E2377" s="94" t="str">
        <f>IF([9]Mides!F2368=2,"X"," ")</f>
        <v>X</v>
      </c>
      <c r="F2377" s="95">
        <f>[9]Mides!B2368</f>
        <v>3010875550101</v>
      </c>
      <c r="G2377" s="94" t="str">
        <f>IF(AND([9]Mides!H2368&gt;=1,[9]Mides!H2368&lt;=14),"X"," ")</f>
        <v xml:space="preserve"> </v>
      </c>
      <c r="H2377" s="94" t="str">
        <f>IF(AND([9]Mides!H2368&gt;=14,[9]Mides!H2368&lt;=30),"X"," ")</f>
        <v>X</v>
      </c>
      <c r="I2377" s="94" t="str">
        <f>IF(AND([9]Mides!H2368&gt;=31,[9]Mides!H2368&lt;=60),"X","  ")</f>
        <v xml:space="preserve">  </v>
      </c>
      <c r="J2377" s="94" t="str">
        <f>IF([9]Mides!H2368&gt;60,"X", "  ")</f>
        <v xml:space="preserve">  </v>
      </c>
      <c r="K2377" s="96">
        <f>[9]Mides!N2368</f>
        <v>0</v>
      </c>
      <c r="L2377" s="96">
        <f>[9]Mides!K2368</f>
        <v>0</v>
      </c>
      <c r="M2377" s="96">
        <f>[9]Mides!L2368</f>
        <v>0</v>
      </c>
      <c r="N2377" s="96" t="str">
        <f>[9]Mides!M2368</f>
        <v>X</v>
      </c>
      <c r="O2377" s="96">
        <f t="shared" si="33"/>
        <v>0</v>
      </c>
      <c r="P2377" s="96" t="str">
        <f>[9]Mides!R2368</f>
        <v>Guatemala</v>
      </c>
      <c r="Q2377" s="96" t="str">
        <f>[9]Mides!S2368</f>
        <v>Guatemala</v>
      </c>
    </row>
    <row r="2378" spans="2:17" ht="15" thickBot="1" x14ac:dyDescent="0.35">
      <c r="B2378" s="92" t="str">
        <f>[9]Mides!E2369</f>
        <v xml:space="preserve">Dilán </v>
      </c>
      <c r="C2378" s="93" t="str">
        <f>[9]Mides!D2369</f>
        <v>Aguilar</v>
      </c>
      <c r="D2378" s="94" t="str">
        <f>IF([9]Mides!F2369=1,"X"," ")</f>
        <v xml:space="preserve"> </v>
      </c>
      <c r="E2378" s="94" t="str">
        <f>IF([9]Mides!F2369=2,"X"," ")</f>
        <v>X</v>
      </c>
      <c r="F2378" s="95">
        <f>[9]Mides!B2369</f>
        <v>2042155440101</v>
      </c>
      <c r="G2378" s="94" t="str">
        <f>IF(AND([9]Mides!H2369&gt;=1,[9]Mides!H2369&lt;=14),"X"," ")</f>
        <v>X</v>
      </c>
      <c r="H2378" s="94" t="str">
        <f>IF(AND([9]Mides!H2369&gt;=14,[9]Mides!H2369&lt;=30),"X"," ")</f>
        <v xml:space="preserve"> </v>
      </c>
      <c r="I2378" s="94" t="str">
        <f>IF(AND([9]Mides!H2369&gt;=31,[9]Mides!H2369&lt;=60),"X","  ")</f>
        <v xml:space="preserve">  </v>
      </c>
      <c r="J2378" s="94" t="str">
        <f>IF([9]Mides!H2369&gt;60,"X", "  ")</f>
        <v xml:space="preserve">  </v>
      </c>
      <c r="K2378" s="96">
        <f>[9]Mides!N2369</f>
        <v>0</v>
      </c>
      <c r="L2378" s="96">
        <f>[9]Mides!K2369</f>
        <v>0</v>
      </c>
      <c r="M2378" s="96">
        <f>[9]Mides!L2369</f>
        <v>0</v>
      </c>
      <c r="N2378" s="96" t="str">
        <f>[9]Mides!M2369</f>
        <v>X</v>
      </c>
      <c r="O2378" s="96">
        <f t="shared" si="33"/>
        <v>0</v>
      </c>
      <c r="P2378" s="96" t="str">
        <f>[9]Mides!R2369</f>
        <v>Guatemala</v>
      </c>
      <c r="Q2378" s="96" t="str">
        <f>[9]Mides!S2369</f>
        <v>Guatemala</v>
      </c>
    </row>
    <row r="2379" spans="2:17" ht="15" thickBot="1" x14ac:dyDescent="0.35">
      <c r="B2379" s="92" t="str">
        <f>[9]Mides!E2370</f>
        <v>Pablo</v>
      </c>
      <c r="C2379" s="93" t="str">
        <f>[9]Mides!D2370</f>
        <v>Flores</v>
      </c>
      <c r="D2379" s="94" t="str">
        <f>IF([9]Mides!F2370=1,"X"," ")</f>
        <v xml:space="preserve"> </v>
      </c>
      <c r="E2379" s="94" t="str">
        <f>IF([9]Mides!F2370=2,"X"," ")</f>
        <v>X</v>
      </c>
      <c r="F2379" s="95">
        <f>[9]Mides!B2370</f>
        <v>3642139650101</v>
      </c>
      <c r="G2379" s="94" t="str">
        <f>IF(AND([9]Mides!H2370&gt;=1,[9]Mides!H2370&lt;=14),"X"," ")</f>
        <v>X</v>
      </c>
      <c r="H2379" s="94" t="str">
        <f>IF(AND([9]Mides!H2370&gt;=14,[9]Mides!H2370&lt;=30),"X"," ")</f>
        <v xml:space="preserve"> </v>
      </c>
      <c r="I2379" s="94" t="str">
        <f>IF(AND([9]Mides!H2370&gt;=31,[9]Mides!H2370&lt;=60),"X","  ")</f>
        <v xml:space="preserve">  </v>
      </c>
      <c r="J2379" s="94" t="str">
        <f>IF([9]Mides!H2370&gt;60,"X", "  ")</f>
        <v xml:space="preserve">  </v>
      </c>
      <c r="K2379" s="96">
        <f>[9]Mides!N2370</f>
        <v>0</v>
      </c>
      <c r="L2379" s="96">
        <f>[9]Mides!K2370</f>
        <v>0</v>
      </c>
      <c r="M2379" s="96">
        <f>[9]Mides!L2370</f>
        <v>0</v>
      </c>
      <c r="N2379" s="96" t="str">
        <f>[9]Mides!M2370</f>
        <v>X</v>
      </c>
      <c r="O2379" s="96">
        <f t="shared" si="33"/>
        <v>0</v>
      </c>
      <c r="P2379" s="96" t="str">
        <f>[9]Mides!R2370</f>
        <v>Guatemala</v>
      </c>
      <c r="Q2379" s="96" t="str">
        <f>[9]Mides!S2370</f>
        <v>Guatemala</v>
      </c>
    </row>
    <row r="2380" spans="2:17" ht="15" thickBot="1" x14ac:dyDescent="0.35">
      <c r="B2380" s="92" t="str">
        <f>[9]Mides!E2371</f>
        <v>Luis</v>
      </c>
      <c r="C2380" s="93" t="str">
        <f>[9]Mides!D2371</f>
        <v>Escobar</v>
      </c>
      <c r="D2380" s="94" t="str">
        <f>IF([9]Mides!F2371=1,"X"," ")</f>
        <v xml:space="preserve"> </v>
      </c>
      <c r="E2380" s="94" t="str">
        <f>IF([9]Mides!F2371=2,"X"," ")</f>
        <v>X</v>
      </c>
      <c r="F2380" s="95">
        <f>[9]Mides!B2371</f>
        <v>0</v>
      </c>
      <c r="G2380" s="94" t="str">
        <f>IF(AND([9]Mides!H2371&gt;=1,[9]Mides!H2371&lt;=14),"X"," ")</f>
        <v>X</v>
      </c>
      <c r="H2380" s="94" t="str">
        <f>IF(AND([9]Mides!H2371&gt;=14,[9]Mides!H2371&lt;=30),"X"," ")</f>
        <v xml:space="preserve"> </v>
      </c>
      <c r="I2380" s="94" t="str">
        <f>IF(AND([9]Mides!H2371&gt;=31,[9]Mides!H2371&lt;=60),"X","  ")</f>
        <v xml:space="preserve">  </v>
      </c>
      <c r="J2380" s="94" t="str">
        <f>IF([9]Mides!H2371&gt;60,"X", "  ")</f>
        <v xml:space="preserve">  </v>
      </c>
      <c r="K2380" s="96">
        <f>[9]Mides!N2371</f>
        <v>0</v>
      </c>
      <c r="L2380" s="96">
        <f>[9]Mides!K2371</f>
        <v>0</v>
      </c>
      <c r="M2380" s="96">
        <f>[9]Mides!L2371</f>
        <v>0</v>
      </c>
      <c r="N2380" s="96" t="str">
        <f>[9]Mides!M2371</f>
        <v>X</v>
      </c>
      <c r="O2380" s="96">
        <f t="shared" si="33"/>
        <v>0</v>
      </c>
      <c r="P2380" s="96" t="str">
        <f>[9]Mides!R2371</f>
        <v>Guatemala</v>
      </c>
      <c r="Q2380" s="96" t="str">
        <f>[9]Mides!S2371</f>
        <v>Guatemala</v>
      </c>
    </row>
    <row r="2381" spans="2:17" ht="15" thickBot="1" x14ac:dyDescent="0.35">
      <c r="B2381" s="92" t="str">
        <f>[9]Mides!E2372</f>
        <v>Yanci</v>
      </c>
      <c r="C2381" s="93" t="str">
        <f>[9]Mides!D2372</f>
        <v>Berduo</v>
      </c>
      <c r="D2381" s="94" t="str">
        <f>IF([9]Mides!F2372=1,"X"," ")</f>
        <v>X</v>
      </c>
      <c r="E2381" s="94" t="str">
        <f>IF([9]Mides!F2372=2,"X"," ")</f>
        <v xml:space="preserve"> </v>
      </c>
      <c r="F2381" s="95">
        <f>[9]Mides!B2372</f>
        <v>2190962440101</v>
      </c>
      <c r="G2381" s="94" t="str">
        <f>IF(AND([9]Mides!H2372&gt;=1,[9]Mides!H2372&lt;=14),"X"," ")</f>
        <v>X</v>
      </c>
      <c r="H2381" s="94" t="str">
        <f>IF(AND([9]Mides!H2372&gt;=14,[9]Mides!H2372&lt;=30),"X"," ")</f>
        <v xml:space="preserve"> </v>
      </c>
      <c r="I2381" s="94" t="str">
        <f>IF(AND([9]Mides!H2372&gt;=31,[9]Mides!H2372&lt;=60),"X","  ")</f>
        <v xml:space="preserve">  </v>
      </c>
      <c r="J2381" s="94" t="str">
        <f>IF([9]Mides!H2372&gt;60,"X", "  ")</f>
        <v xml:space="preserve">  </v>
      </c>
      <c r="K2381" s="96">
        <f>[9]Mides!N2372</f>
        <v>0</v>
      </c>
      <c r="L2381" s="96">
        <f>[9]Mides!K2372</f>
        <v>0</v>
      </c>
      <c r="M2381" s="96">
        <f>[9]Mides!L2372</f>
        <v>0</v>
      </c>
      <c r="N2381" s="96" t="str">
        <f>[9]Mides!M2372</f>
        <v>X</v>
      </c>
      <c r="O2381" s="96">
        <f t="shared" si="33"/>
        <v>0</v>
      </c>
      <c r="P2381" s="96" t="str">
        <f>[9]Mides!R2372</f>
        <v>Guatemala</v>
      </c>
      <c r="Q2381" s="96" t="str">
        <f>[9]Mides!S2372</f>
        <v>Guatemala</v>
      </c>
    </row>
    <row r="2382" spans="2:17" ht="15" thickBot="1" x14ac:dyDescent="0.35">
      <c r="B2382" s="92" t="str">
        <f>[9]Mides!E2373</f>
        <v>Edgar</v>
      </c>
      <c r="C2382" s="93" t="str">
        <f>[9]Mides!D2373</f>
        <v>Quiej</v>
      </c>
      <c r="D2382" s="94" t="str">
        <f>IF([9]Mides!F2373=1,"X"," ")</f>
        <v xml:space="preserve"> </v>
      </c>
      <c r="E2382" s="94" t="str">
        <f>IF([9]Mides!F2373=2,"X"," ")</f>
        <v>X</v>
      </c>
      <c r="F2382" s="95">
        <f>[9]Mides!B2373</f>
        <v>2005546460101</v>
      </c>
      <c r="G2382" s="94" t="str">
        <f>IF(AND([9]Mides!H2373&gt;=1,[9]Mides!H2373&lt;=14),"X"," ")</f>
        <v>X</v>
      </c>
      <c r="H2382" s="94" t="str">
        <f>IF(AND([9]Mides!H2373&gt;=14,[9]Mides!H2373&lt;=30),"X"," ")</f>
        <v xml:space="preserve"> </v>
      </c>
      <c r="I2382" s="94" t="str">
        <f>IF(AND([9]Mides!H2373&gt;=31,[9]Mides!H2373&lt;=60),"X","  ")</f>
        <v xml:space="preserve">  </v>
      </c>
      <c r="J2382" s="94" t="str">
        <f>IF([9]Mides!H2373&gt;60,"X", "  ")</f>
        <v xml:space="preserve">  </v>
      </c>
      <c r="K2382" s="96">
        <f>[9]Mides!N2373</f>
        <v>0</v>
      </c>
      <c r="L2382" s="96">
        <f>[9]Mides!K2373</f>
        <v>0</v>
      </c>
      <c r="M2382" s="96">
        <f>[9]Mides!L2373</f>
        <v>0</v>
      </c>
      <c r="N2382" s="96" t="str">
        <f>[9]Mides!M2373</f>
        <v>X</v>
      </c>
      <c r="O2382" s="96">
        <f t="shared" si="33"/>
        <v>0</v>
      </c>
      <c r="P2382" s="96" t="str">
        <f>[9]Mides!R2373</f>
        <v>Guatemala</v>
      </c>
      <c r="Q2382" s="96" t="str">
        <f>[9]Mides!S2373</f>
        <v>Guatemala</v>
      </c>
    </row>
    <row r="2383" spans="2:17" ht="15" thickBot="1" x14ac:dyDescent="0.35">
      <c r="B2383" s="92" t="str">
        <f>[9]Mides!E2374</f>
        <v>Gustavo</v>
      </c>
      <c r="C2383" s="93" t="str">
        <f>[9]Mides!D2374</f>
        <v>Pérez</v>
      </c>
      <c r="D2383" s="94" t="str">
        <f>IF([9]Mides!F2374=1,"X"," ")</f>
        <v xml:space="preserve"> </v>
      </c>
      <c r="E2383" s="94" t="str">
        <f>IF([9]Mides!F2374=2,"X"," ")</f>
        <v>X</v>
      </c>
      <c r="F2383" s="95">
        <f>[9]Mides!B2374</f>
        <v>3263008481013</v>
      </c>
      <c r="G2383" s="94" t="str">
        <f>IF(AND([9]Mides!H2374&gt;=1,[9]Mides!H2374&lt;=14),"X"," ")</f>
        <v>X</v>
      </c>
      <c r="H2383" s="94" t="str">
        <f>IF(AND([9]Mides!H2374&gt;=14,[9]Mides!H2374&lt;=30),"X"," ")</f>
        <v xml:space="preserve"> </v>
      </c>
      <c r="I2383" s="94" t="str">
        <f>IF(AND([9]Mides!H2374&gt;=31,[9]Mides!H2374&lt;=60),"X","  ")</f>
        <v xml:space="preserve">  </v>
      </c>
      <c r="J2383" s="94" t="str">
        <f>IF([9]Mides!H2374&gt;60,"X", "  ")</f>
        <v xml:space="preserve">  </v>
      </c>
      <c r="K2383" s="96">
        <f>[9]Mides!N2374</f>
        <v>0</v>
      </c>
      <c r="L2383" s="96">
        <f>[9]Mides!K2374</f>
        <v>0</v>
      </c>
      <c r="M2383" s="96">
        <f>[9]Mides!L2374</f>
        <v>0</v>
      </c>
      <c r="N2383" s="96" t="str">
        <f>[9]Mides!M2374</f>
        <v>X</v>
      </c>
      <c r="O2383" s="96">
        <f t="shared" si="33"/>
        <v>0</v>
      </c>
      <c r="P2383" s="96" t="str">
        <f>[9]Mides!R2374</f>
        <v>Guatemala</v>
      </c>
      <c r="Q2383" s="96" t="str">
        <f>[9]Mides!S2374</f>
        <v>Guatemala</v>
      </c>
    </row>
    <row r="2384" spans="2:17" ht="15" thickBot="1" x14ac:dyDescent="0.35">
      <c r="B2384" s="92" t="str">
        <f>[9]Mides!E2375</f>
        <v>María</v>
      </c>
      <c r="C2384" s="93" t="str">
        <f>[9]Mides!D2375</f>
        <v>Flores</v>
      </c>
      <c r="D2384" s="94" t="str">
        <f>IF([9]Mides!F2375=1,"X"," ")</f>
        <v>X</v>
      </c>
      <c r="E2384" s="94" t="str">
        <f>IF([9]Mides!F2375=2,"X"," ")</f>
        <v xml:space="preserve"> </v>
      </c>
      <c r="F2384" s="95">
        <f>[9]Mides!B2375</f>
        <v>3678257320101</v>
      </c>
      <c r="G2384" s="94" t="str">
        <f>IF(AND([9]Mides!H2375&gt;=1,[9]Mides!H2375&lt;=14),"X"," ")</f>
        <v>X</v>
      </c>
      <c r="H2384" s="94" t="str">
        <f>IF(AND([9]Mides!H2375&gt;=14,[9]Mides!H2375&lt;=30),"X"," ")</f>
        <v xml:space="preserve"> </v>
      </c>
      <c r="I2384" s="94" t="str">
        <f>IF(AND([9]Mides!H2375&gt;=31,[9]Mides!H2375&lt;=60),"X","  ")</f>
        <v xml:space="preserve">  </v>
      </c>
      <c r="J2384" s="94" t="str">
        <f>IF([9]Mides!H2375&gt;60,"X", "  ")</f>
        <v xml:space="preserve">  </v>
      </c>
      <c r="K2384" s="96">
        <f>[9]Mides!N2375</f>
        <v>0</v>
      </c>
      <c r="L2384" s="96">
        <f>[9]Mides!K2375</f>
        <v>0</v>
      </c>
      <c r="M2384" s="96">
        <f>[9]Mides!L2375</f>
        <v>0</v>
      </c>
      <c r="N2384" s="96" t="str">
        <f>[9]Mides!M2375</f>
        <v>X</v>
      </c>
      <c r="O2384" s="96">
        <f t="shared" si="33"/>
        <v>0</v>
      </c>
      <c r="P2384" s="96" t="str">
        <f>[9]Mides!R2375</f>
        <v>Guatemala</v>
      </c>
      <c r="Q2384" s="96" t="str">
        <f>[9]Mides!S2375</f>
        <v>Guatemala</v>
      </c>
    </row>
    <row r="2385" spans="2:17" ht="15" thickBot="1" x14ac:dyDescent="0.35">
      <c r="B2385" s="92" t="str">
        <f>[9]Mides!E2376</f>
        <v>Ana</v>
      </c>
      <c r="C2385" s="93" t="str">
        <f>[9]Mides!D2376</f>
        <v xml:space="preserve">Izquierdo </v>
      </c>
      <c r="D2385" s="94" t="str">
        <f>IF([9]Mides!F2376=1,"X"," ")</f>
        <v>X</v>
      </c>
      <c r="E2385" s="94" t="str">
        <f>IF([9]Mides!F2376=2,"X"," ")</f>
        <v xml:space="preserve"> </v>
      </c>
      <c r="F2385" s="95">
        <f>[9]Mides!B2376</f>
        <v>0</v>
      </c>
      <c r="G2385" s="94" t="str">
        <f>IF(AND([9]Mides!H2376&gt;=1,[9]Mides!H2376&lt;=14),"X"," ")</f>
        <v>X</v>
      </c>
      <c r="H2385" s="94" t="str">
        <f>IF(AND([9]Mides!H2376&gt;=14,[9]Mides!H2376&lt;=30),"X"," ")</f>
        <v xml:space="preserve"> </v>
      </c>
      <c r="I2385" s="94" t="str">
        <f>IF(AND([9]Mides!H2376&gt;=31,[9]Mides!H2376&lt;=60),"X","  ")</f>
        <v xml:space="preserve">  </v>
      </c>
      <c r="J2385" s="94" t="str">
        <f>IF([9]Mides!H2376&gt;60,"X", "  ")</f>
        <v xml:space="preserve">  </v>
      </c>
      <c r="K2385" s="96">
        <f>[9]Mides!N2376</f>
        <v>0</v>
      </c>
      <c r="L2385" s="96">
        <f>[9]Mides!K2376</f>
        <v>0</v>
      </c>
      <c r="M2385" s="96">
        <f>[9]Mides!L2376</f>
        <v>0</v>
      </c>
      <c r="N2385" s="96" t="str">
        <f>[9]Mides!M2376</f>
        <v>X</v>
      </c>
      <c r="O2385" s="96">
        <f t="shared" si="33"/>
        <v>0</v>
      </c>
      <c r="P2385" s="96" t="str">
        <f>[9]Mides!R2376</f>
        <v>Guatemala</v>
      </c>
      <c r="Q2385" s="96" t="str">
        <f>[9]Mides!S2376</f>
        <v>Guatemala</v>
      </c>
    </row>
    <row r="2386" spans="2:17" ht="15" thickBot="1" x14ac:dyDescent="0.35">
      <c r="B2386" s="92" t="str">
        <f>[9]Mides!E2377</f>
        <v>Angel</v>
      </c>
      <c r="C2386" s="93" t="str">
        <f>[9]Mides!D2377</f>
        <v>Jerez</v>
      </c>
      <c r="D2386" s="94" t="str">
        <f>IF([9]Mides!F2377=1,"X"," ")</f>
        <v xml:space="preserve"> </v>
      </c>
      <c r="E2386" s="94" t="str">
        <f>IF([9]Mides!F2377=2,"X"," ")</f>
        <v>X</v>
      </c>
      <c r="F2386" s="95">
        <f>[9]Mides!B2377</f>
        <v>0</v>
      </c>
      <c r="G2386" s="94" t="str">
        <f>IF(AND([9]Mides!H2377&gt;=1,[9]Mides!H2377&lt;=14),"X"," ")</f>
        <v>X</v>
      </c>
      <c r="H2386" s="94" t="str">
        <f>IF(AND([9]Mides!H2377&gt;=14,[9]Mides!H2377&lt;=30),"X"," ")</f>
        <v xml:space="preserve"> </v>
      </c>
      <c r="I2386" s="94" t="str">
        <f>IF(AND([9]Mides!H2377&gt;=31,[9]Mides!H2377&lt;=60),"X","  ")</f>
        <v xml:space="preserve">  </v>
      </c>
      <c r="J2386" s="94" t="str">
        <f>IF([9]Mides!H2377&gt;60,"X", "  ")</f>
        <v xml:space="preserve">  </v>
      </c>
      <c r="K2386" s="96">
        <f>[9]Mides!N2377</f>
        <v>0</v>
      </c>
      <c r="L2386" s="96">
        <f>[9]Mides!K2377</f>
        <v>0</v>
      </c>
      <c r="M2386" s="96">
        <f>[9]Mides!L2377</f>
        <v>0</v>
      </c>
      <c r="N2386" s="96" t="str">
        <f>[9]Mides!M2377</f>
        <v>X</v>
      </c>
      <c r="O2386" s="96">
        <f t="shared" si="33"/>
        <v>0</v>
      </c>
      <c r="P2386" s="96" t="str">
        <f>[9]Mides!R2377</f>
        <v>Guatemala</v>
      </c>
      <c r="Q2386" s="96" t="str">
        <f>[9]Mides!S2377</f>
        <v>Guatemala</v>
      </c>
    </row>
    <row r="2387" spans="2:17" ht="15" thickBot="1" x14ac:dyDescent="0.35">
      <c r="B2387" s="92" t="str">
        <f>[9]Mides!E2378</f>
        <v>Mark</v>
      </c>
      <c r="C2387" s="93" t="str">
        <f>[9]Mides!D2378</f>
        <v>Velásquez</v>
      </c>
      <c r="D2387" s="94" t="str">
        <f>IF([9]Mides!F2378=1,"X"," ")</f>
        <v xml:space="preserve"> </v>
      </c>
      <c r="E2387" s="94" t="str">
        <f>IF([9]Mides!F2378=2,"X"," ")</f>
        <v>X</v>
      </c>
      <c r="F2387" s="95">
        <f>[9]Mides!B2378</f>
        <v>2172999380108</v>
      </c>
      <c r="G2387" s="94" t="str">
        <f>IF(AND([9]Mides!H2378&gt;=1,[9]Mides!H2378&lt;=14),"X"," ")</f>
        <v>X</v>
      </c>
      <c r="H2387" s="94" t="str">
        <f>IF(AND([9]Mides!H2378&gt;=14,[9]Mides!H2378&lt;=30),"X"," ")</f>
        <v xml:space="preserve"> </v>
      </c>
      <c r="I2387" s="94" t="str">
        <f>IF(AND([9]Mides!H2378&gt;=31,[9]Mides!H2378&lt;=60),"X","  ")</f>
        <v xml:space="preserve">  </v>
      </c>
      <c r="J2387" s="94" t="str">
        <f>IF([9]Mides!H2378&gt;60,"X", "  ")</f>
        <v xml:space="preserve">  </v>
      </c>
      <c r="K2387" s="96">
        <f>[9]Mides!N2378</f>
        <v>0</v>
      </c>
      <c r="L2387" s="96">
        <f>[9]Mides!K2378</f>
        <v>0</v>
      </c>
      <c r="M2387" s="96">
        <f>[9]Mides!L2378</f>
        <v>0</v>
      </c>
      <c r="N2387" s="96" t="str">
        <f>[9]Mides!M2378</f>
        <v>X</v>
      </c>
      <c r="O2387" s="96">
        <f t="shared" si="33"/>
        <v>0</v>
      </c>
      <c r="P2387" s="96" t="str">
        <f>[9]Mides!R2378</f>
        <v>Guatemala</v>
      </c>
      <c r="Q2387" s="96" t="str">
        <f>[9]Mides!S2378</f>
        <v>Guatemala</v>
      </c>
    </row>
    <row r="2388" spans="2:17" ht="15" thickBot="1" x14ac:dyDescent="0.35">
      <c r="B2388" s="92" t="str">
        <f>[9]Mides!E2379</f>
        <v>Juan</v>
      </c>
      <c r="C2388" s="93" t="str">
        <f>[9]Mides!D2379</f>
        <v>Ortiz</v>
      </c>
      <c r="D2388" s="94" t="str">
        <f>IF([9]Mides!F2379=1,"X"," ")</f>
        <v xml:space="preserve"> </v>
      </c>
      <c r="E2388" s="94" t="str">
        <f>IF([9]Mides!F2379=2,"X"," ")</f>
        <v>X</v>
      </c>
      <c r="F2388" s="95">
        <f>[9]Mides!B2379</f>
        <v>0</v>
      </c>
      <c r="G2388" s="94" t="str">
        <f>IF(AND([9]Mides!H2379&gt;=1,[9]Mides!H2379&lt;=14),"X"," ")</f>
        <v>X</v>
      </c>
      <c r="H2388" s="94" t="str">
        <f>IF(AND([9]Mides!H2379&gt;=14,[9]Mides!H2379&lt;=30),"X"," ")</f>
        <v xml:space="preserve"> </v>
      </c>
      <c r="I2388" s="94" t="str">
        <f>IF(AND([9]Mides!H2379&gt;=31,[9]Mides!H2379&lt;=60),"X","  ")</f>
        <v xml:space="preserve">  </v>
      </c>
      <c r="J2388" s="94" t="str">
        <f>IF([9]Mides!H2379&gt;60,"X", "  ")</f>
        <v xml:space="preserve">  </v>
      </c>
      <c r="K2388" s="96">
        <f>[9]Mides!N2379</f>
        <v>0</v>
      </c>
      <c r="L2388" s="96">
        <f>[9]Mides!K2379</f>
        <v>0</v>
      </c>
      <c r="M2388" s="96">
        <f>[9]Mides!L2379</f>
        <v>0</v>
      </c>
      <c r="N2388" s="96" t="str">
        <f>[9]Mides!M2379</f>
        <v>X</v>
      </c>
      <c r="O2388" s="96">
        <f t="shared" si="33"/>
        <v>0</v>
      </c>
      <c r="P2388" s="96" t="str">
        <f>[9]Mides!R2379</f>
        <v>Guatemala</v>
      </c>
      <c r="Q2388" s="96" t="str">
        <f>[9]Mides!S2379</f>
        <v>Guatemala</v>
      </c>
    </row>
    <row r="2389" spans="2:17" ht="15" thickBot="1" x14ac:dyDescent="0.35">
      <c r="B2389" s="92" t="str">
        <f>[9]Mides!E2380</f>
        <v>Josué</v>
      </c>
      <c r="C2389" s="93" t="str">
        <f>[9]Mides!D2380</f>
        <v>Cifuentes</v>
      </c>
      <c r="D2389" s="94" t="str">
        <f>IF([9]Mides!F2380=1,"X"," ")</f>
        <v xml:space="preserve"> </v>
      </c>
      <c r="E2389" s="94" t="str">
        <f>IF([9]Mides!F2380=2,"X"," ")</f>
        <v>X</v>
      </c>
      <c r="F2389" s="95">
        <f>[9]Mides!B2380</f>
        <v>0</v>
      </c>
      <c r="G2389" s="94" t="str">
        <f>IF(AND([9]Mides!H2380&gt;=1,[9]Mides!H2380&lt;=14),"X"," ")</f>
        <v>X</v>
      </c>
      <c r="H2389" s="94" t="str">
        <f>IF(AND([9]Mides!H2380&gt;=14,[9]Mides!H2380&lt;=30),"X"," ")</f>
        <v xml:space="preserve"> </v>
      </c>
      <c r="I2389" s="94" t="str">
        <f>IF(AND([9]Mides!H2380&gt;=31,[9]Mides!H2380&lt;=60),"X","  ")</f>
        <v xml:space="preserve">  </v>
      </c>
      <c r="J2389" s="94" t="str">
        <f>IF([9]Mides!H2380&gt;60,"X", "  ")</f>
        <v xml:space="preserve">  </v>
      </c>
      <c r="K2389" s="96">
        <f>[9]Mides!N2380</f>
        <v>0</v>
      </c>
      <c r="L2389" s="96">
        <f>[9]Mides!K2380</f>
        <v>0</v>
      </c>
      <c r="M2389" s="96">
        <f>[9]Mides!L2380</f>
        <v>0</v>
      </c>
      <c r="N2389" s="96" t="str">
        <f>[9]Mides!M2380</f>
        <v>X</v>
      </c>
      <c r="O2389" s="96">
        <f t="shared" si="33"/>
        <v>0</v>
      </c>
      <c r="P2389" s="96" t="str">
        <f>[9]Mides!R2380</f>
        <v>Guatemala</v>
      </c>
      <c r="Q2389" s="96" t="str">
        <f>[9]Mides!S2380</f>
        <v>Guatemala</v>
      </c>
    </row>
    <row r="2390" spans="2:17" ht="15" thickBot="1" x14ac:dyDescent="0.35">
      <c r="B2390" s="92" t="str">
        <f>[9]Mides!E2381</f>
        <v>Pablo</v>
      </c>
      <c r="C2390" s="93" t="str">
        <f>[9]Mides!D2381</f>
        <v>Uz</v>
      </c>
      <c r="D2390" s="94" t="str">
        <f>IF([9]Mides!F2381=1,"X"," ")</f>
        <v xml:space="preserve"> </v>
      </c>
      <c r="E2390" s="94" t="str">
        <f>IF([9]Mides!F2381=2,"X"," ")</f>
        <v>X</v>
      </c>
      <c r="F2390" s="95">
        <f>[9]Mides!B2381</f>
        <v>0</v>
      </c>
      <c r="G2390" s="94" t="str">
        <f>IF(AND([9]Mides!H2381&gt;=1,[9]Mides!H2381&lt;=14),"X"," ")</f>
        <v>X</v>
      </c>
      <c r="H2390" s="94" t="str">
        <f>IF(AND([9]Mides!H2381&gt;=14,[9]Mides!H2381&lt;=30),"X"," ")</f>
        <v xml:space="preserve"> </v>
      </c>
      <c r="I2390" s="94" t="str">
        <f>IF(AND([9]Mides!H2381&gt;=31,[9]Mides!H2381&lt;=60),"X","  ")</f>
        <v xml:space="preserve">  </v>
      </c>
      <c r="J2390" s="94" t="str">
        <f>IF([9]Mides!H2381&gt;60,"X", "  ")</f>
        <v xml:space="preserve">  </v>
      </c>
      <c r="K2390" s="96">
        <f>[9]Mides!N2381</f>
        <v>0</v>
      </c>
      <c r="L2390" s="96">
        <f>[9]Mides!K2381</f>
        <v>0</v>
      </c>
      <c r="M2390" s="96">
        <f>[9]Mides!L2381</f>
        <v>0</v>
      </c>
      <c r="N2390" s="96" t="str">
        <f>[9]Mides!M2381</f>
        <v>X</v>
      </c>
      <c r="O2390" s="96">
        <f t="shared" si="33"/>
        <v>0</v>
      </c>
      <c r="P2390" s="96" t="str">
        <f>[9]Mides!R2381</f>
        <v>Guatemala</v>
      </c>
      <c r="Q2390" s="96" t="str">
        <f>[9]Mides!S2381</f>
        <v>Guatemala</v>
      </c>
    </row>
    <row r="2391" spans="2:17" ht="15" thickBot="1" x14ac:dyDescent="0.35">
      <c r="B2391" s="92" t="str">
        <f>[9]Mides!E2382</f>
        <v>Lady</v>
      </c>
      <c r="C2391" s="93" t="str">
        <f>[9]Mides!D2382</f>
        <v>Romero</v>
      </c>
      <c r="D2391" s="94" t="str">
        <f>IF([9]Mides!F2382=1,"X"," ")</f>
        <v>X</v>
      </c>
      <c r="E2391" s="94" t="str">
        <f>IF([9]Mides!F2382=2,"X"," ")</f>
        <v xml:space="preserve"> </v>
      </c>
      <c r="F2391" s="95">
        <f>[9]Mides!B2382</f>
        <v>0</v>
      </c>
      <c r="G2391" s="94" t="str">
        <f>IF(AND([9]Mides!H2382&gt;=1,[9]Mides!H2382&lt;=14),"X"," ")</f>
        <v>X</v>
      </c>
      <c r="H2391" s="94" t="str">
        <f>IF(AND([9]Mides!H2382&gt;=14,[9]Mides!H2382&lt;=30),"X"," ")</f>
        <v xml:space="preserve"> </v>
      </c>
      <c r="I2391" s="94" t="str">
        <f>IF(AND([9]Mides!H2382&gt;=31,[9]Mides!H2382&lt;=60),"X","  ")</f>
        <v xml:space="preserve">  </v>
      </c>
      <c r="J2391" s="94" t="str">
        <f>IF([9]Mides!H2382&gt;60,"X", "  ")</f>
        <v xml:space="preserve">  </v>
      </c>
      <c r="K2391" s="96">
        <f>[9]Mides!N2382</f>
        <v>0</v>
      </c>
      <c r="L2391" s="96">
        <f>[9]Mides!K2382</f>
        <v>0</v>
      </c>
      <c r="M2391" s="96">
        <f>[9]Mides!L2382</f>
        <v>0</v>
      </c>
      <c r="N2391" s="96" t="str">
        <f>[9]Mides!M2382</f>
        <v>X</v>
      </c>
      <c r="O2391" s="96">
        <f t="shared" si="33"/>
        <v>0</v>
      </c>
      <c r="P2391" s="96" t="str">
        <f>[9]Mides!R2382</f>
        <v>Guatemala</v>
      </c>
      <c r="Q2391" s="96" t="str">
        <f>[9]Mides!S2382</f>
        <v>Guatemala</v>
      </c>
    </row>
    <row r="2392" spans="2:17" ht="15" thickBot="1" x14ac:dyDescent="0.35">
      <c r="B2392" s="92" t="str">
        <f>[9]Mides!E2383</f>
        <v>Andy</v>
      </c>
      <c r="C2392" s="93" t="str">
        <f>[9]Mides!D2383</f>
        <v>Donnovan</v>
      </c>
      <c r="D2392" s="94" t="str">
        <f>IF([9]Mides!F2383=1,"X"," ")</f>
        <v xml:space="preserve"> </v>
      </c>
      <c r="E2392" s="94" t="str">
        <f>IF([9]Mides!F2383=2,"X"," ")</f>
        <v>X</v>
      </c>
      <c r="F2392" s="95">
        <f>[9]Mides!B2383</f>
        <v>0</v>
      </c>
      <c r="G2392" s="94" t="str">
        <f>IF(AND([9]Mides!H2383&gt;=1,[9]Mides!H2383&lt;=14),"X"," ")</f>
        <v>X</v>
      </c>
      <c r="H2392" s="94" t="str">
        <f>IF(AND([9]Mides!H2383&gt;=14,[9]Mides!H2383&lt;=30),"X"," ")</f>
        <v xml:space="preserve"> </v>
      </c>
      <c r="I2392" s="94" t="str">
        <f>IF(AND([9]Mides!H2383&gt;=31,[9]Mides!H2383&lt;=60),"X","  ")</f>
        <v xml:space="preserve">  </v>
      </c>
      <c r="J2392" s="94" t="str">
        <f>IF([9]Mides!H2383&gt;60,"X", "  ")</f>
        <v xml:space="preserve">  </v>
      </c>
      <c r="K2392" s="96">
        <f>[9]Mides!N2383</f>
        <v>0</v>
      </c>
      <c r="L2392" s="96">
        <f>[9]Mides!K2383</f>
        <v>0</v>
      </c>
      <c r="M2392" s="96">
        <f>[9]Mides!L2383</f>
        <v>0</v>
      </c>
      <c r="N2392" s="96" t="str">
        <f>[9]Mides!M2383</f>
        <v>X</v>
      </c>
      <c r="O2392" s="96">
        <f t="shared" si="33"/>
        <v>0</v>
      </c>
      <c r="P2392" s="96" t="str">
        <f>[9]Mides!R2383</f>
        <v>Guatemala</v>
      </c>
      <c r="Q2392" s="96" t="str">
        <f>[9]Mides!S2383</f>
        <v>Guatemala</v>
      </c>
    </row>
    <row r="2393" spans="2:17" ht="15" thickBot="1" x14ac:dyDescent="0.35">
      <c r="B2393" s="92" t="str">
        <f>[9]Mides!E2384</f>
        <v>Yamileth</v>
      </c>
      <c r="C2393" s="93" t="str">
        <f>[9]Mides!D2384</f>
        <v>Herrera</v>
      </c>
      <c r="D2393" s="94" t="str">
        <f>IF([9]Mides!F2384=1,"X"," ")</f>
        <v>X</v>
      </c>
      <c r="E2393" s="94" t="str">
        <f>IF([9]Mides!F2384=2,"X"," ")</f>
        <v xml:space="preserve"> </v>
      </c>
      <c r="F2393" s="95">
        <f>[9]Mides!B2384</f>
        <v>0</v>
      </c>
      <c r="G2393" s="94" t="str">
        <f>IF(AND([9]Mides!H2384&gt;=1,[9]Mides!H2384&lt;=14),"X"," ")</f>
        <v>X</v>
      </c>
      <c r="H2393" s="94" t="str">
        <f>IF(AND([9]Mides!H2384&gt;=14,[9]Mides!H2384&lt;=30),"X"," ")</f>
        <v xml:space="preserve"> </v>
      </c>
      <c r="I2393" s="94" t="str">
        <f>IF(AND([9]Mides!H2384&gt;=31,[9]Mides!H2384&lt;=60),"X","  ")</f>
        <v xml:space="preserve">  </v>
      </c>
      <c r="J2393" s="94" t="str">
        <f>IF([9]Mides!H2384&gt;60,"X", "  ")</f>
        <v xml:space="preserve">  </v>
      </c>
      <c r="K2393" s="96">
        <f>[9]Mides!N2384</f>
        <v>0</v>
      </c>
      <c r="L2393" s="96">
        <f>[9]Mides!K2384</f>
        <v>0</v>
      </c>
      <c r="M2393" s="96">
        <f>[9]Mides!L2384</f>
        <v>0</v>
      </c>
      <c r="N2393" s="96" t="str">
        <f>[9]Mides!M2384</f>
        <v>X</v>
      </c>
      <c r="O2393" s="96">
        <f t="shared" si="33"/>
        <v>0</v>
      </c>
      <c r="P2393" s="96" t="str">
        <f>[9]Mides!R2384</f>
        <v>Guatemala</v>
      </c>
      <c r="Q2393" s="96" t="str">
        <f>[9]Mides!S2384</f>
        <v>Guatemala</v>
      </c>
    </row>
    <row r="2394" spans="2:17" ht="15" thickBot="1" x14ac:dyDescent="0.35">
      <c r="B2394" s="92" t="str">
        <f>[9]Mides!E2385</f>
        <v>Pablo</v>
      </c>
      <c r="C2394" s="93" t="str">
        <f>[9]Mides!D2385</f>
        <v>Monzón</v>
      </c>
      <c r="D2394" s="94" t="str">
        <f>IF([9]Mides!F2385=1,"X"," ")</f>
        <v xml:space="preserve"> </v>
      </c>
      <c r="E2394" s="94" t="str">
        <f>IF([9]Mides!F2385=2,"X"," ")</f>
        <v>X</v>
      </c>
      <c r="F2394" s="95">
        <f>[9]Mides!B2385</f>
        <v>0</v>
      </c>
      <c r="G2394" s="94" t="str">
        <f>IF(AND([9]Mides!H2385&gt;=1,[9]Mides!H2385&lt;=14),"X"," ")</f>
        <v>X</v>
      </c>
      <c r="H2394" s="94" t="str">
        <f>IF(AND([9]Mides!H2385&gt;=14,[9]Mides!H2385&lt;=30),"X"," ")</f>
        <v>X</v>
      </c>
      <c r="I2394" s="94" t="str">
        <f>IF(AND([9]Mides!H2385&gt;=31,[9]Mides!H2385&lt;=60),"X","  ")</f>
        <v xml:space="preserve">  </v>
      </c>
      <c r="J2394" s="94" t="str">
        <f>IF([9]Mides!H2385&gt;60,"X", "  ")</f>
        <v xml:space="preserve">  </v>
      </c>
      <c r="K2394" s="96">
        <f>[9]Mides!N2385</f>
        <v>0</v>
      </c>
      <c r="L2394" s="96">
        <f>[9]Mides!K2385</f>
        <v>0</v>
      </c>
      <c r="M2394" s="96">
        <f>[9]Mides!L2385</f>
        <v>0</v>
      </c>
      <c r="N2394" s="96" t="str">
        <f>[9]Mides!M2385</f>
        <v>X</v>
      </c>
      <c r="O2394" s="96">
        <f t="shared" si="33"/>
        <v>0</v>
      </c>
      <c r="P2394" s="96" t="str">
        <f>[9]Mides!R2385</f>
        <v>Guatemala</v>
      </c>
      <c r="Q2394" s="96" t="str">
        <f>[9]Mides!S2385</f>
        <v>Guatemala</v>
      </c>
    </row>
    <row r="2395" spans="2:17" ht="15" thickBot="1" x14ac:dyDescent="0.35">
      <c r="B2395" s="92" t="str">
        <f>[9]Mides!E2386</f>
        <v>Eddison</v>
      </c>
      <c r="C2395" s="93" t="str">
        <f>[9]Mides!D2386</f>
        <v>Serrano</v>
      </c>
      <c r="D2395" s="94" t="str">
        <f>IF([9]Mides!F2386=1,"X"," ")</f>
        <v xml:space="preserve"> </v>
      </c>
      <c r="E2395" s="94" t="str">
        <f>IF([9]Mides!F2386=2,"X"," ")</f>
        <v>X</v>
      </c>
      <c r="F2395" s="95">
        <f>[9]Mides!B2386</f>
        <v>0</v>
      </c>
      <c r="G2395" s="94" t="str">
        <f>IF(AND([9]Mides!H2386&gt;=1,[9]Mides!H2386&lt;=14),"X"," ")</f>
        <v>X</v>
      </c>
      <c r="H2395" s="94" t="str">
        <f>IF(AND([9]Mides!H2386&gt;=14,[9]Mides!H2386&lt;=30),"X"," ")</f>
        <v xml:space="preserve"> </v>
      </c>
      <c r="I2395" s="94" t="str">
        <f>IF(AND([9]Mides!H2386&gt;=31,[9]Mides!H2386&lt;=60),"X","  ")</f>
        <v xml:space="preserve">  </v>
      </c>
      <c r="J2395" s="94" t="str">
        <f>IF([9]Mides!H2386&gt;60,"X", "  ")</f>
        <v xml:space="preserve">  </v>
      </c>
      <c r="K2395" s="96">
        <f>[9]Mides!N2386</f>
        <v>0</v>
      </c>
      <c r="L2395" s="96">
        <f>[9]Mides!K2386</f>
        <v>0</v>
      </c>
      <c r="M2395" s="96">
        <f>[9]Mides!L2386</f>
        <v>0</v>
      </c>
      <c r="N2395" s="96" t="str">
        <f>[9]Mides!M2386</f>
        <v>X</v>
      </c>
      <c r="O2395" s="96">
        <f t="shared" si="33"/>
        <v>0</v>
      </c>
      <c r="P2395" s="96" t="str">
        <f>[9]Mides!R2386</f>
        <v>Guatemala</v>
      </c>
      <c r="Q2395" s="96" t="str">
        <f>[9]Mides!S2386</f>
        <v>Guatemala</v>
      </c>
    </row>
    <row r="2396" spans="2:17" ht="15" thickBot="1" x14ac:dyDescent="0.35">
      <c r="B2396" s="92" t="str">
        <f>[9]Mides!E2387</f>
        <v>Roxana</v>
      </c>
      <c r="C2396" s="93" t="str">
        <f>[9]Mides!D2387</f>
        <v>Pío</v>
      </c>
      <c r="D2396" s="94" t="str">
        <f>IF([9]Mides!F2387=1,"X"," ")</f>
        <v>X</v>
      </c>
      <c r="E2396" s="94" t="str">
        <f>IF([9]Mides!F2387=2,"X"," ")</f>
        <v xml:space="preserve"> </v>
      </c>
      <c r="F2396" s="95">
        <f>[9]Mides!B2387</f>
        <v>0</v>
      </c>
      <c r="G2396" s="94" t="str">
        <f>IF(AND([9]Mides!H2387&gt;=1,[9]Mides!H2387&lt;=14),"X"," ")</f>
        <v>X</v>
      </c>
      <c r="H2396" s="94" t="str">
        <f>IF(AND([9]Mides!H2387&gt;=14,[9]Mides!H2387&lt;=30),"X"," ")</f>
        <v xml:space="preserve"> </v>
      </c>
      <c r="I2396" s="94" t="str">
        <f>IF(AND([9]Mides!H2387&gt;=31,[9]Mides!H2387&lt;=60),"X","  ")</f>
        <v xml:space="preserve">  </v>
      </c>
      <c r="J2396" s="94" t="str">
        <f>IF([9]Mides!H2387&gt;60,"X", "  ")</f>
        <v xml:space="preserve">  </v>
      </c>
      <c r="K2396" s="96">
        <f>[9]Mides!N2387</f>
        <v>0</v>
      </c>
      <c r="L2396" s="96">
        <f>[9]Mides!K2387</f>
        <v>0</v>
      </c>
      <c r="M2396" s="96">
        <f>[9]Mides!L2387</f>
        <v>0</v>
      </c>
      <c r="N2396" s="96" t="str">
        <f>[9]Mides!M2387</f>
        <v>X</v>
      </c>
      <c r="O2396" s="96">
        <f t="shared" si="33"/>
        <v>0</v>
      </c>
      <c r="P2396" s="96" t="str">
        <f>[9]Mides!R2387</f>
        <v>Guatemala</v>
      </c>
      <c r="Q2396" s="96" t="str">
        <f>[9]Mides!S2387</f>
        <v>Guatemala</v>
      </c>
    </row>
    <row r="2397" spans="2:17" ht="15" thickBot="1" x14ac:dyDescent="0.35">
      <c r="B2397" s="92" t="str">
        <f>[9]Mides!E2388</f>
        <v>Jhonathan</v>
      </c>
      <c r="C2397" s="93" t="str">
        <f>[9]Mides!D2388</f>
        <v>Alvarado</v>
      </c>
      <c r="D2397" s="94" t="str">
        <f>IF([9]Mides!F2388=1,"X"," ")</f>
        <v xml:space="preserve"> </v>
      </c>
      <c r="E2397" s="94" t="str">
        <f>IF([9]Mides!F2388=2,"X"," ")</f>
        <v>X</v>
      </c>
      <c r="F2397" s="95">
        <f>[9]Mides!B2388</f>
        <v>2093967330101</v>
      </c>
      <c r="G2397" s="94" t="str">
        <f>IF(AND([9]Mides!H2388&gt;=1,[9]Mides!H2388&lt;=14),"X"," ")</f>
        <v>X</v>
      </c>
      <c r="H2397" s="94" t="str">
        <f>IF(AND([9]Mides!H2388&gt;=14,[9]Mides!H2388&lt;=30),"X"," ")</f>
        <v xml:space="preserve"> </v>
      </c>
      <c r="I2397" s="94" t="str">
        <f>IF(AND([9]Mides!H2388&gt;=31,[9]Mides!H2388&lt;=60),"X","  ")</f>
        <v xml:space="preserve">  </v>
      </c>
      <c r="J2397" s="94" t="str">
        <f>IF([9]Mides!H2388&gt;60,"X", "  ")</f>
        <v xml:space="preserve">  </v>
      </c>
      <c r="K2397" s="96">
        <f>[9]Mides!N2388</f>
        <v>0</v>
      </c>
      <c r="L2397" s="96">
        <f>[9]Mides!K2388</f>
        <v>0</v>
      </c>
      <c r="M2397" s="96">
        <f>[9]Mides!L2388</f>
        <v>0</v>
      </c>
      <c r="N2397" s="96" t="str">
        <f>[9]Mides!M2388</f>
        <v>X</v>
      </c>
      <c r="O2397" s="96">
        <f t="shared" si="33"/>
        <v>0</v>
      </c>
      <c r="P2397" s="96" t="str">
        <f>[9]Mides!R2388</f>
        <v>Guatemala</v>
      </c>
      <c r="Q2397" s="96" t="str">
        <f>[9]Mides!S2388</f>
        <v>Guatemala</v>
      </c>
    </row>
    <row r="2398" spans="2:17" ht="15" thickBot="1" x14ac:dyDescent="0.35">
      <c r="B2398" s="92" t="str">
        <f>[9]Mides!E2389</f>
        <v>Luis</v>
      </c>
      <c r="C2398" s="93" t="str">
        <f>[9]Mides!D2389</f>
        <v>Temaj</v>
      </c>
      <c r="D2398" s="94" t="str">
        <f>IF([9]Mides!F2389=1,"X"," ")</f>
        <v xml:space="preserve"> </v>
      </c>
      <c r="E2398" s="94" t="str">
        <f>IF([9]Mides!F2389=2,"X"," ")</f>
        <v>X</v>
      </c>
      <c r="F2398" s="95">
        <f>[9]Mides!B2389</f>
        <v>3271152701403</v>
      </c>
      <c r="G2398" s="94" t="str">
        <f>IF(AND([9]Mides!H2389&gt;=1,[9]Mides!H2389&lt;=14),"X"," ")</f>
        <v>X</v>
      </c>
      <c r="H2398" s="94" t="str">
        <f>IF(AND([9]Mides!H2389&gt;=14,[9]Mides!H2389&lt;=30),"X"," ")</f>
        <v xml:space="preserve"> </v>
      </c>
      <c r="I2398" s="94" t="str">
        <f>IF(AND([9]Mides!H2389&gt;=31,[9]Mides!H2389&lt;=60),"X","  ")</f>
        <v xml:space="preserve">  </v>
      </c>
      <c r="J2398" s="94" t="str">
        <f>IF([9]Mides!H2389&gt;60,"X", "  ")</f>
        <v xml:space="preserve">  </v>
      </c>
      <c r="K2398" s="96">
        <f>[9]Mides!N2389</f>
        <v>0</v>
      </c>
      <c r="L2398" s="96">
        <f>[9]Mides!K2389</f>
        <v>0</v>
      </c>
      <c r="M2398" s="96">
        <f>[9]Mides!L2389</f>
        <v>0</v>
      </c>
      <c r="N2398" s="96" t="str">
        <f>[9]Mides!M2389</f>
        <v>X</v>
      </c>
      <c r="O2398" s="96">
        <f t="shared" si="33"/>
        <v>0</v>
      </c>
      <c r="P2398" s="96" t="str">
        <f>[9]Mides!R2389</f>
        <v>Guatemala</v>
      </c>
      <c r="Q2398" s="96" t="str">
        <f>[9]Mides!S2389</f>
        <v>Guatemala</v>
      </c>
    </row>
    <row r="2399" spans="2:17" ht="15" thickBot="1" x14ac:dyDescent="0.35">
      <c r="B2399" s="92" t="str">
        <f>[9]Mides!E2390</f>
        <v>Andrés</v>
      </c>
      <c r="C2399" s="93" t="str">
        <f>[9]Mides!D2390</f>
        <v>Choc</v>
      </c>
      <c r="D2399" s="94" t="str">
        <f>IF([9]Mides!F2390=1,"X"," ")</f>
        <v xml:space="preserve"> </v>
      </c>
      <c r="E2399" s="94" t="str">
        <f>IF([9]Mides!F2390=2,"X"," ")</f>
        <v>X</v>
      </c>
      <c r="F2399" s="95">
        <f>[9]Mides!B2390</f>
        <v>2791787781607</v>
      </c>
      <c r="G2399" s="94" t="str">
        <f>IF(AND([9]Mides!H2390&gt;=1,[9]Mides!H2390&lt;=14),"X"," ")</f>
        <v>X</v>
      </c>
      <c r="H2399" s="94" t="str">
        <f>IF(AND([9]Mides!H2390&gt;=14,[9]Mides!H2390&lt;=30),"X"," ")</f>
        <v xml:space="preserve"> </v>
      </c>
      <c r="I2399" s="94" t="str">
        <f>IF(AND([9]Mides!H2390&gt;=31,[9]Mides!H2390&lt;=60),"X","  ")</f>
        <v xml:space="preserve">  </v>
      </c>
      <c r="J2399" s="94" t="str">
        <f>IF([9]Mides!H2390&gt;60,"X", "  ")</f>
        <v xml:space="preserve">  </v>
      </c>
      <c r="K2399" s="96">
        <f>[9]Mides!N2390</f>
        <v>0</v>
      </c>
      <c r="L2399" s="96">
        <f>[9]Mides!K2390</f>
        <v>0</v>
      </c>
      <c r="M2399" s="96">
        <f>[9]Mides!L2390</f>
        <v>0</v>
      </c>
      <c r="N2399" s="96" t="str">
        <f>[9]Mides!M2390</f>
        <v>X</v>
      </c>
      <c r="O2399" s="96">
        <f t="shared" si="33"/>
        <v>0</v>
      </c>
      <c r="P2399" s="96" t="str">
        <f>[9]Mides!R2390</f>
        <v>Guatemala</v>
      </c>
      <c r="Q2399" s="96" t="str">
        <f>[9]Mides!S2390</f>
        <v>Guatemala</v>
      </c>
    </row>
    <row r="2400" spans="2:17" ht="15" thickBot="1" x14ac:dyDescent="0.35">
      <c r="B2400" s="92" t="str">
        <f>[9]Mides!E2391</f>
        <v>Karla</v>
      </c>
      <c r="C2400" s="93" t="str">
        <f>[9]Mides!D2391</f>
        <v>López</v>
      </c>
      <c r="D2400" s="94" t="str">
        <f>IF([9]Mides!F2391=1,"X"," ")</f>
        <v>X</v>
      </c>
      <c r="E2400" s="94" t="str">
        <f>IF([9]Mides!F2391=2,"X"," ")</f>
        <v xml:space="preserve"> </v>
      </c>
      <c r="F2400" s="95">
        <f>[9]Mides!B2391</f>
        <v>0</v>
      </c>
      <c r="G2400" s="94" t="str">
        <f>IF(AND([9]Mides!H2391&gt;=1,[9]Mides!H2391&lt;=14),"X"," ")</f>
        <v xml:space="preserve"> </v>
      </c>
      <c r="H2400" s="94" t="str">
        <f>IF(AND([9]Mides!H2391&gt;=14,[9]Mides!H2391&lt;=30),"X"," ")</f>
        <v>X</v>
      </c>
      <c r="I2400" s="94" t="str">
        <f>IF(AND([9]Mides!H2391&gt;=31,[9]Mides!H2391&lt;=60),"X","  ")</f>
        <v xml:space="preserve">  </v>
      </c>
      <c r="J2400" s="94" t="str">
        <f>IF([9]Mides!H2391&gt;60,"X", "  ")</f>
        <v xml:space="preserve">  </v>
      </c>
      <c r="K2400" s="96">
        <f>[9]Mides!N2391</f>
        <v>0</v>
      </c>
      <c r="L2400" s="96">
        <f>[9]Mides!K2391</f>
        <v>0</v>
      </c>
      <c r="M2400" s="96">
        <f>[9]Mides!L2391</f>
        <v>0</v>
      </c>
      <c r="N2400" s="96" t="str">
        <f>[9]Mides!M2391</f>
        <v>X</v>
      </c>
      <c r="O2400" s="96">
        <f t="shared" si="33"/>
        <v>0</v>
      </c>
      <c r="P2400" s="96" t="str">
        <f>[9]Mides!R2391</f>
        <v>Guatemala</v>
      </c>
      <c r="Q2400" s="96" t="str">
        <f>[9]Mides!S2391</f>
        <v>Guatemala</v>
      </c>
    </row>
    <row r="2401" spans="2:17" ht="15" thickBot="1" x14ac:dyDescent="0.35">
      <c r="B2401" s="92" t="str">
        <f>[9]Mides!E2392</f>
        <v>Allan</v>
      </c>
      <c r="C2401" s="93" t="str">
        <f>[9]Mides!D2392</f>
        <v>Alvarez</v>
      </c>
      <c r="D2401" s="94" t="str">
        <f>IF([9]Mides!F2392=1,"X"," ")</f>
        <v xml:space="preserve"> </v>
      </c>
      <c r="E2401" s="94" t="str">
        <f>IF([9]Mides!F2392=2,"X"," ")</f>
        <v>X</v>
      </c>
      <c r="F2401" s="95">
        <f>[9]Mides!B2392</f>
        <v>0</v>
      </c>
      <c r="G2401" s="94" t="str">
        <f>IF(AND([9]Mides!H2392&gt;=1,[9]Mides!H2392&lt;=14),"X"," ")</f>
        <v xml:space="preserve"> </v>
      </c>
      <c r="H2401" s="94" t="str">
        <f>IF(AND([9]Mides!H2392&gt;=14,[9]Mides!H2392&lt;=30),"X"," ")</f>
        <v>X</v>
      </c>
      <c r="I2401" s="94" t="str">
        <f>IF(AND([9]Mides!H2392&gt;=31,[9]Mides!H2392&lt;=60),"X","  ")</f>
        <v xml:space="preserve">  </v>
      </c>
      <c r="J2401" s="94" t="str">
        <f>IF([9]Mides!H2392&gt;60,"X", "  ")</f>
        <v xml:space="preserve">  </v>
      </c>
      <c r="K2401" s="96">
        <f>[9]Mides!N2392</f>
        <v>0</v>
      </c>
      <c r="L2401" s="96">
        <f>[9]Mides!K2392</f>
        <v>0</v>
      </c>
      <c r="M2401" s="96">
        <f>[9]Mides!L2392</f>
        <v>0</v>
      </c>
      <c r="N2401" s="96" t="str">
        <f>[9]Mides!M2392</f>
        <v>X</v>
      </c>
      <c r="O2401" s="96">
        <f t="shared" si="33"/>
        <v>0</v>
      </c>
      <c r="P2401" s="96" t="str">
        <f>[9]Mides!R2392</f>
        <v>Guatemala</v>
      </c>
      <c r="Q2401" s="96" t="str">
        <f>[9]Mides!S2392</f>
        <v>Guatemala</v>
      </c>
    </row>
    <row r="2402" spans="2:17" ht="15" thickBot="1" x14ac:dyDescent="0.35">
      <c r="B2402" s="92" t="str">
        <f>[9]Mides!E2393</f>
        <v>Erick</v>
      </c>
      <c r="C2402" s="93" t="str">
        <f>[9]Mides!D2393</f>
        <v>Jocol</v>
      </c>
      <c r="D2402" s="94" t="str">
        <f>IF([9]Mides!F2393=1,"X"," ")</f>
        <v xml:space="preserve"> </v>
      </c>
      <c r="E2402" s="94" t="str">
        <f>IF([9]Mides!F2393=2,"X"," ")</f>
        <v>X</v>
      </c>
      <c r="F2402" s="95">
        <f>[9]Mides!B2393</f>
        <v>0</v>
      </c>
      <c r="G2402" s="94" t="str">
        <f>IF(AND([9]Mides!H2393&gt;=1,[9]Mides!H2393&lt;=14),"X"," ")</f>
        <v xml:space="preserve"> </v>
      </c>
      <c r="H2402" s="94" t="str">
        <f>IF(AND([9]Mides!H2393&gt;=14,[9]Mides!H2393&lt;=30),"X"," ")</f>
        <v>X</v>
      </c>
      <c r="I2402" s="94" t="str">
        <f>IF(AND([9]Mides!H2393&gt;=31,[9]Mides!H2393&lt;=60),"X","  ")</f>
        <v xml:space="preserve">  </v>
      </c>
      <c r="J2402" s="94" t="str">
        <f>IF([9]Mides!H2393&gt;60,"X", "  ")</f>
        <v xml:space="preserve">  </v>
      </c>
      <c r="K2402" s="96">
        <f>[9]Mides!N2393</f>
        <v>0</v>
      </c>
      <c r="L2402" s="96">
        <f>[9]Mides!K2393</f>
        <v>0</v>
      </c>
      <c r="M2402" s="96">
        <f>[9]Mides!L2393</f>
        <v>0</v>
      </c>
      <c r="N2402" s="96" t="str">
        <f>[9]Mides!M2393</f>
        <v>X</v>
      </c>
      <c r="O2402" s="96">
        <f t="shared" si="33"/>
        <v>0</v>
      </c>
      <c r="P2402" s="96" t="str">
        <f>[9]Mides!R2393</f>
        <v>Guatemala</v>
      </c>
      <c r="Q2402" s="96" t="str">
        <f>[9]Mides!S2393</f>
        <v>Guatemala</v>
      </c>
    </row>
    <row r="2403" spans="2:17" ht="15" thickBot="1" x14ac:dyDescent="0.35">
      <c r="B2403" s="92" t="str">
        <f>[9]Mides!E2394</f>
        <v>Belkys</v>
      </c>
      <c r="C2403" s="93" t="str">
        <f>[9]Mides!D2394</f>
        <v>Briones</v>
      </c>
      <c r="D2403" s="94" t="str">
        <f>IF([9]Mides!F2394=1,"X"," ")</f>
        <v>X</v>
      </c>
      <c r="E2403" s="94" t="str">
        <f>IF([9]Mides!F2394=2,"X"," ")</f>
        <v xml:space="preserve"> </v>
      </c>
      <c r="F2403" s="95">
        <f>[9]Mides!B2394</f>
        <v>0</v>
      </c>
      <c r="G2403" s="94" t="str">
        <f>IF(AND([9]Mides!H2394&gt;=1,[9]Mides!H2394&lt;=14),"X"," ")</f>
        <v xml:space="preserve"> </v>
      </c>
      <c r="H2403" s="94" t="str">
        <f>IF(AND([9]Mides!H2394&gt;=14,[9]Mides!H2394&lt;=30),"X"," ")</f>
        <v xml:space="preserve"> </v>
      </c>
      <c r="I2403" s="94" t="str">
        <f>IF(AND([9]Mides!H2394&gt;=31,[9]Mides!H2394&lt;=60),"X","  ")</f>
        <v>X</v>
      </c>
      <c r="J2403" s="94" t="str">
        <f>IF([9]Mides!H2394&gt;60,"X", "  ")</f>
        <v xml:space="preserve">  </v>
      </c>
      <c r="K2403" s="96">
        <f>[9]Mides!N2394</f>
        <v>0</v>
      </c>
      <c r="L2403" s="96">
        <f>[9]Mides!K2394</f>
        <v>0</v>
      </c>
      <c r="M2403" s="96">
        <f>[9]Mides!L2394</f>
        <v>0</v>
      </c>
      <c r="N2403" s="96" t="str">
        <f>[9]Mides!M2394</f>
        <v>X</v>
      </c>
      <c r="O2403" s="96">
        <f t="shared" si="33"/>
        <v>0</v>
      </c>
      <c r="P2403" s="96" t="str">
        <f>[9]Mides!R2394</f>
        <v>Guatemala</v>
      </c>
      <c r="Q2403" s="96" t="str">
        <f>[9]Mides!S2394</f>
        <v>Guatemala</v>
      </c>
    </row>
    <row r="2404" spans="2:17" ht="15" thickBot="1" x14ac:dyDescent="0.35">
      <c r="B2404" s="92" t="str">
        <f>[9]Mides!E2395</f>
        <v>Rodrigo</v>
      </c>
      <c r="C2404" s="93" t="str">
        <f>[9]Mides!D2395</f>
        <v>Guzmán</v>
      </c>
      <c r="D2404" s="94" t="str">
        <f>IF([9]Mides!F2395=1,"X"," ")</f>
        <v xml:space="preserve"> </v>
      </c>
      <c r="E2404" s="94" t="str">
        <f>IF([9]Mides!F2395=2,"X"," ")</f>
        <v>X</v>
      </c>
      <c r="F2404" s="95">
        <f>[9]Mides!B2395</f>
        <v>2316710670101</v>
      </c>
      <c r="G2404" s="94" t="str">
        <f>IF(AND([9]Mides!H2395&gt;=1,[9]Mides!H2395&lt;=14),"X"," ")</f>
        <v>X</v>
      </c>
      <c r="H2404" s="94" t="str">
        <f>IF(AND([9]Mides!H2395&gt;=14,[9]Mides!H2395&lt;=30),"X"," ")</f>
        <v xml:space="preserve"> </v>
      </c>
      <c r="I2404" s="94" t="str">
        <f>IF(AND([9]Mides!H2395&gt;=31,[9]Mides!H2395&lt;=60),"X","  ")</f>
        <v xml:space="preserve">  </v>
      </c>
      <c r="J2404" s="94" t="str">
        <f>IF([9]Mides!H2395&gt;60,"X", "  ")</f>
        <v xml:space="preserve">  </v>
      </c>
      <c r="K2404" s="96">
        <f>[9]Mides!N2395</f>
        <v>0</v>
      </c>
      <c r="L2404" s="96">
        <f>[9]Mides!K2395</f>
        <v>0</v>
      </c>
      <c r="M2404" s="96">
        <f>[9]Mides!L2395</f>
        <v>0</v>
      </c>
      <c r="N2404" s="96" t="str">
        <f>[9]Mides!M2395</f>
        <v>X</v>
      </c>
      <c r="O2404" s="96">
        <f t="shared" si="33"/>
        <v>0</v>
      </c>
      <c r="P2404" s="96" t="str">
        <f>[9]Mides!R2395</f>
        <v>Guatemala</v>
      </c>
      <c r="Q2404" s="96" t="str">
        <f>[9]Mides!S2395</f>
        <v>Guatemala</v>
      </c>
    </row>
    <row r="2405" spans="2:17" ht="15" thickBot="1" x14ac:dyDescent="0.35">
      <c r="B2405" s="92" t="str">
        <f>[9]Mides!E2396</f>
        <v>Paola</v>
      </c>
      <c r="C2405" s="93" t="str">
        <f>[9]Mides!D2396</f>
        <v>Guzmán</v>
      </c>
      <c r="D2405" s="94" t="str">
        <f>IF([9]Mides!F2396=1,"X"," ")</f>
        <v>X</v>
      </c>
      <c r="E2405" s="94" t="str">
        <f>IF([9]Mides!F2396=2,"X"," ")</f>
        <v xml:space="preserve"> </v>
      </c>
      <c r="F2405" s="95">
        <f>[9]Mides!B2396</f>
        <v>2160362910101</v>
      </c>
      <c r="G2405" s="94" t="str">
        <f>IF(AND([9]Mides!H2396&gt;=1,[9]Mides!H2396&lt;=14),"X"," ")</f>
        <v>X</v>
      </c>
      <c r="H2405" s="94" t="str">
        <f>IF(AND([9]Mides!H2396&gt;=14,[9]Mides!H2396&lt;=30),"X"," ")</f>
        <v xml:space="preserve"> </v>
      </c>
      <c r="I2405" s="94" t="str">
        <f>IF(AND([9]Mides!H2396&gt;=31,[9]Mides!H2396&lt;=60),"X","  ")</f>
        <v xml:space="preserve">  </v>
      </c>
      <c r="J2405" s="94" t="str">
        <f>IF([9]Mides!H2396&gt;60,"X", "  ")</f>
        <v xml:space="preserve">  </v>
      </c>
      <c r="K2405" s="96">
        <f>[9]Mides!N2396</f>
        <v>0</v>
      </c>
      <c r="L2405" s="96">
        <f>[9]Mides!K2396</f>
        <v>0</v>
      </c>
      <c r="M2405" s="96">
        <f>[9]Mides!L2396</f>
        <v>0</v>
      </c>
      <c r="N2405" s="96" t="str">
        <f>[9]Mides!M2396</f>
        <v>X</v>
      </c>
      <c r="O2405" s="96">
        <f t="shared" si="33"/>
        <v>0</v>
      </c>
      <c r="P2405" s="96" t="str">
        <f>[9]Mides!R2396</f>
        <v>Guatemala</v>
      </c>
      <c r="Q2405" s="96" t="str">
        <f>[9]Mides!S2396</f>
        <v>Guatemala</v>
      </c>
    </row>
    <row r="2406" spans="2:17" ht="15" thickBot="1" x14ac:dyDescent="0.35">
      <c r="B2406" s="92" t="str">
        <f>[9]Mides!E2397</f>
        <v>Yaneth</v>
      </c>
      <c r="C2406" s="93" t="str">
        <f>[9]Mides!D2397</f>
        <v xml:space="preserve">Berdúo </v>
      </c>
      <c r="D2406" s="94" t="str">
        <f>IF([9]Mides!F2397=1,"X"," ")</f>
        <v>X</v>
      </c>
      <c r="E2406" s="94" t="str">
        <f>IF([9]Mides!F2397=2,"X"," ")</f>
        <v xml:space="preserve"> </v>
      </c>
      <c r="F2406" s="95">
        <f>[9]Mides!B2397</f>
        <v>2086621461224</v>
      </c>
      <c r="G2406" s="94" t="str">
        <f>IF(AND([9]Mides!H2397&gt;=1,[9]Mides!H2397&lt;=14),"X"," ")</f>
        <v>X</v>
      </c>
      <c r="H2406" s="94" t="str">
        <f>IF(AND([9]Mides!H2397&gt;=14,[9]Mides!H2397&lt;=30),"X"," ")</f>
        <v xml:space="preserve"> </v>
      </c>
      <c r="I2406" s="94" t="str">
        <f>IF(AND([9]Mides!H2397&gt;=31,[9]Mides!H2397&lt;=60),"X","  ")</f>
        <v xml:space="preserve">  </v>
      </c>
      <c r="J2406" s="94" t="str">
        <f>IF([9]Mides!H2397&gt;60,"X", "  ")</f>
        <v xml:space="preserve">  </v>
      </c>
      <c r="K2406" s="96">
        <f>[9]Mides!N2397</f>
        <v>0</v>
      </c>
      <c r="L2406" s="96">
        <f>[9]Mides!K2397</f>
        <v>0</v>
      </c>
      <c r="M2406" s="96">
        <f>[9]Mides!L2397</f>
        <v>0</v>
      </c>
      <c r="N2406" s="96" t="str">
        <f>[9]Mides!M2397</f>
        <v>X</v>
      </c>
      <c r="O2406" s="96">
        <f t="shared" si="33"/>
        <v>0</v>
      </c>
      <c r="P2406" s="96" t="str">
        <f>[9]Mides!R2397</f>
        <v>Guatemala</v>
      </c>
      <c r="Q2406" s="96" t="str">
        <f>[9]Mides!S2397</f>
        <v>Guatemala</v>
      </c>
    </row>
    <row r="2407" spans="2:17" ht="15" thickBot="1" x14ac:dyDescent="0.35">
      <c r="B2407" s="92" t="str">
        <f>[9]Mides!E2398</f>
        <v>Miriam</v>
      </c>
      <c r="C2407" s="93" t="str">
        <f>[9]Mides!D2398</f>
        <v>Velásquez</v>
      </c>
      <c r="D2407" s="94" t="str">
        <f>IF([9]Mides!F2398=1,"X"," ")</f>
        <v>X</v>
      </c>
      <c r="E2407" s="94" t="str">
        <f>IF([9]Mides!F2398=2,"X"," ")</f>
        <v xml:space="preserve"> </v>
      </c>
      <c r="F2407" s="95">
        <f>[9]Mides!B2398</f>
        <v>2062163190101</v>
      </c>
      <c r="G2407" s="94" t="str">
        <f>IF(AND([9]Mides!H2398&gt;=1,[9]Mides!H2398&lt;=14),"X"," ")</f>
        <v>X</v>
      </c>
      <c r="H2407" s="94" t="str">
        <f>IF(AND([9]Mides!H2398&gt;=14,[9]Mides!H2398&lt;=30),"X"," ")</f>
        <v xml:space="preserve"> </v>
      </c>
      <c r="I2407" s="94" t="str">
        <f>IF(AND([9]Mides!H2398&gt;=31,[9]Mides!H2398&lt;=60),"X","  ")</f>
        <v xml:space="preserve">  </v>
      </c>
      <c r="J2407" s="94" t="str">
        <f>IF([9]Mides!H2398&gt;60,"X", "  ")</f>
        <v xml:space="preserve">  </v>
      </c>
      <c r="K2407" s="96">
        <f>[9]Mides!N2398</f>
        <v>0</v>
      </c>
      <c r="L2407" s="96">
        <f>[9]Mides!K2398</f>
        <v>0</v>
      </c>
      <c r="M2407" s="96">
        <f>[9]Mides!L2398</f>
        <v>0</v>
      </c>
      <c r="N2407" s="96" t="str">
        <f>[9]Mides!M2398</f>
        <v>X</v>
      </c>
      <c r="O2407" s="96">
        <f t="shared" si="33"/>
        <v>0</v>
      </c>
      <c r="P2407" s="96" t="str">
        <f>[9]Mides!R2398</f>
        <v>Guatemala</v>
      </c>
      <c r="Q2407" s="96" t="str">
        <f>[9]Mides!S2398</f>
        <v>Guatemala</v>
      </c>
    </row>
    <row r="2408" spans="2:17" ht="15" thickBot="1" x14ac:dyDescent="0.35">
      <c r="B2408" s="92" t="str">
        <f>[9]Mides!E2399</f>
        <v>Edy</v>
      </c>
      <c r="C2408" s="93" t="str">
        <f>[9]Mides!D2399</f>
        <v>López</v>
      </c>
      <c r="D2408" s="94" t="str">
        <f>IF([9]Mides!F2399=1,"X"," ")</f>
        <v xml:space="preserve"> </v>
      </c>
      <c r="E2408" s="94" t="str">
        <f>IF([9]Mides!F2399=2,"X"," ")</f>
        <v>X</v>
      </c>
      <c r="F2408" s="95">
        <f>[9]Mides!B2399</f>
        <v>0</v>
      </c>
      <c r="G2408" s="94" t="str">
        <f>IF(AND([9]Mides!H2399&gt;=1,[9]Mides!H2399&lt;=14),"X"," ")</f>
        <v>X</v>
      </c>
      <c r="H2408" s="94" t="str">
        <f>IF(AND([9]Mides!H2399&gt;=14,[9]Mides!H2399&lt;=30),"X"," ")</f>
        <v xml:space="preserve"> </v>
      </c>
      <c r="I2408" s="94" t="str">
        <f>IF(AND([9]Mides!H2399&gt;=31,[9]Mides!H2399&lt;=60),"X","  ")</f>
        <v xml:space="preserve">  </v>
      </c>
      <c r="J2408" s="94" t="str">
        <f>IF([9]Mides!H2399&gt;60,"X", "  ")</f>
        <v xml:space="preserve">  </v>
      </c>
      <c r="K2408" s="96">
        <f>[9]Mides!N2399</f>
        <v>0</v>
      </c>
      <c r="L2408" s="96">
        <f>[9]Mides!K2399</f>
        <v>0</v>
      </c>
      <c r="M2408" s="96">
        <f>[9]Mides!L2399</f>
        <v>0</v>
      </c>
      <c r="N2408" s="96" t="str">
        <f>[9]Mides!M2399</f>
        <v>X</v>
      </c>
      <c r="O2408" s="96">
        <f t="shared" si="33"/>
        <v>0</v>
      </c>
      <c r="P2408" s="96" t="str">
        <f>[9]Mides!R2399</f>
        <v>Guatemala</v>
      </c>
      <c r="Q2408" s="96" t="str">
        <f>[9]Mides!S2399</f>
        <v>Guatemala</v>
      </c>
    </row>
    <row r="2409" spans="2:17" ht="15" thickBot="1" x14ac:dyDescent="0.35">
      <c r="B2409" s="92" t="str">
        <f>[9]Mides!E2400</f>
        <v>Kevin</v>
      </c>
      <c r="C2409" s="93" t="str">
        <f>[9]Mides!D2400</f>
        <v>Reyes</v>
      </c>
      <c r="D2409" s="94" t="str">
        <f>IF([9]Mides!F2400=1,"X"," ")</f>
        <v xml:space="preserve"> </v>
      </c>
      <c r="E2409" s="94" t="str">
        <f>IF([9]Mides!F2400=2,"X"," ")</f>
        <v>X</v>
      </c>
      <c r="F2409" s="95">
        <f>[9]Mides!B2400</f>
        <v>0</v>
      </c>
      <c r="G2409" s="94" t="str">
        <f>IF(AND([9]Mides!H2400&gt;=1,[9]Mides!H2400&lt;=14),"X"," ")</f>
        <v>X</v>
      </c>
      <c r="H2409" s="94" t="str">
        <f>IF(AND([9]Mides!H2400&gt;=14,[9]Mides!H2400&lt;=30),"X"," ")</f>
        <v xml:space="preserve"> </v>
      </c>
      <c r="I2409" s="94" t="str">
        <f>IF(AND([9]Mides!H2400&gt;=31,[9]Mides!H2400&lt;=60),"X","  ")</f>
        <v xml:space="preserve">  </v>
      </c>
      <c r="J2409" s="94" t="str">
        <f>IF([9]Mides!H2400&gt;60,"X", "  ")</f>
        <v xml:space="preserve">  </v>
      </c>
      <c r="K2409" s="96">
        <f>[9]Mides!N2400</f>
        <v>0</v>
      </c>
      <c r="L2409" s="96">
        <f>[9]Mides!K2400</f>
        <v>0</v>
      </c>
      <c r="M2409" s="96">
        <f>[9]Mides!L2400</f>
        <v>0</v>
      </c>
      <c r="N2409" s="96" t="str">
        <f>[9]Mides!M2400</f>
        <v>X</v>
      </c>
      <c r="O2409" s="96">
        <f t="shared" si="33"/>
        <v>0</v>
      </c>
      <c r="P2409" s="96" t="str">
        <f>[9]Mides!R2400</f>
        <v>Guatemala</v>
      </c>
      <c r="Q2409" s="96" t="str">
        <f>[9]Mides!S2400</f>
        <v>Guatemala</v>
      </c>
    </row>
    <row r="2410" spans="2:17" ht="15" thickBot="1" x14ac:dyDescent="0.35">
      <c r="B2410" s="92" t="str">
        <f>[9]Mides!E2401</f>
        <v>María</v>
      </c>
      <c r="C2410" s="93" t="str">
        <f>[9]Mides!D2401</f>
        <v>Velásquez</v>
      </c>
      <c r="D2410" s="94" t="str">
        <f>IF([9]Mides!F2401=1,"X"," ")</f>
        <v>X</v>
      </c>
      <c r="E2410" s="94" t="str">
        <f>IF([9]Mides!F2401=2,"X"," ")</f>
        <v xml:space="preserve"> </v>
      </c>
      <c r="F2410" s="95">
        <f>[9]Mides!B2401</f>
        <v>0</v>
      </c>
      <c r="G2410" s="94" t="str">
        <f>IF(AND([9]Mides!H2401&gt;=1,[9]Mides!H2401&lt;=14),"X"," ")</f>
        <v>X</v>
      </c>
      <c r="H2410" s="94" t="str">
        <f>IF(AND([9]Mides!H2401&gt;=14,[9]Mides!H2401&lt;=30),"X"," ")</f>
        <v xml:space="preserve"> </v>
      </c>
      <c r="I2410" s="94" t="str">
        <f>IF(AND([9]Mides!H2401&gt;=31,[9]Mides!H2401&lt;=60),"X","  ")</f>
        <v xml:space="preserve">  </v>
      </c>
      <c r="J2410" s="94" t="str">
        <f>IF([9]Mides!H2401&gt;60,"X", "  ")</f>
        <v xml:space="preserve">  </v>
      </c>
      <c r="K2410" s="96">
        <f>[9]Mides!N2401</f>
        <v>0</v>
      </c>
      <c r="L2410" s="96">
        <f>[9]Mides!K2401</f>
        <v>0</v>
      </c>
      <c r="M2410" s="96">
        <f>[9]Mides!L2401</f>
        <v>0</v>
      </c>
      <c r="N2410" s="96" t="str">
        <f>[9]Mides!M2401</f>
        <v>X</v>
      </c>
      <c r="O2410" s="96">
        <f t="shared" si="33"/>
        <v>0</v>
      </c>
      <c r="P2410" s="96" t="str">
        <f>[9]Mides!R2401</f>
        <v>Guatemala</v>
      </c>
      <c r="Q2410" s="96" t="str">
        <f>[9]Mides!S2401</f>
        <v>Guatemala</v>
      </c>
    </row>
    <row r="2411" spans="2:17" ht="15" thickBot="1" x14ac:dyDescent="0.35">
      <c r="B2411" s="92" t="str">
        <f>[9]Mides!E2402</f>
        <v>Abnner</v>
      </c>
      <c r="C2411" s="93" t="str">
        <f>[9]Mides!D2402</f>
        <v>Asiatuj</v>
      </c>
      <c r="D2411" s="94" t="str">
        <f>IF([9]Mides!F2402=1,"X"," ")</f>
        <v xml:space="preserve"> </v>
      </c>
      <c r="E2411" s="94" t="str">
        <f>IF([9]Mides!F2402=2,"X"," ")</f>
        <v>X</v>
      </c>
      <c r="F2411" s="95">
        <f>[9]Mides!B2402</f>
        <v>3726173520101</v>
      </c>
      <c r="G2411" s="94" t="str">
        <f>IF(AND([9]Mides!H2402&gt;=1,[9]Mides!H2402&lt;=14),"X"," ")</f>
        <v>X</v>
      </c>
      <c r="H2411" s="94" t="str">
        <f>IF(AND([9]Mides!H2402&gt;=14,[9]Mides!H2402&lt;=30),"X"," ")</f>
        <v xml:space="preserve"> </v>
      </c>
      <c r="I2411" s="94" t="str">
        <f>IF(AND([9]Mides!H2402&gt;=31,[9]Mides!H2402&lt;=60),"X","  ")</f>
        <v xml:space="preserve">  </v>
      </c>
      <c r="J2411" s="94" t="str">
        <f>IF([9]Mides!H2402&gt;60,"X", "  ")</f>
        <v xml:space="preserve">  </v>
      </c>
      <c r="K2411" s="96">
        <f>[9]Mides!N2402</f>
        <v>0</v>
      </c>
      <c r="L2411" s="96">
        <f>[9]Mides!K2402</f>
        <v>0</v>
      </c>
      <c r="M2411" s="96">
        <f>[9]Mides!L2402</f>
        <v>0</v>
      </c>
      <c r="N2411" s="96" t="str">
        <f>[9]Mides!M2402</f>
        <v>X</v>
      </c>
      <c r="O2411" s="96">
        <f t="shared" si="33"/>
        <v>0</v>
      </c>
      <c r="P2411" s="96" t="str">
        <f>[9]Mides!R2402</f>
        <v>Guatemala</v>
      </c>
      <c r="Q2411" s="96" t="str">
        <f>[9]Mides!S2402</f>
        <v>Guatemala</v>
      </c>
    </row>
    <row r="2412" spans="2:17" ht="15" thickBot="1" x14ac:dyDescent="0.35">
      <c r="B2412" s="92" t="str">
        <f>[9]Mides!E2403</f>
        <v>Pamela</v>
      </c>
      <c r="C2412" s="93" t="str">
        <f>[9]Mides!D2403</f>
        <v>Uz</v>
      </c>
      <c r="D2412" s="94" t="str">
        <f>IF([9]Mides!F2403=1,"X"," ")</f>
        <v>X</v>
      </c>
      <c r="E2412" s="94" t="str">
        <f>IF([9]Mides!F2403=2,"X"," ")</f>
        <v xml:space="preserve"> </v>
      </c>
      <c r="F2412" s="95">
        <f>[9]Mides!B2403</f>
        <v>0</v>
      </c>
      <c r="G2412" s="94" t="str">
        <f>IF(AND([9]Mides!H2403&gt;=1,[9]Mides!H2403&lt;=14),"X"," ")</f>
        <v>X</v>
      </c>
      <c r="H2412" s="94" t="str">
        <f>IF(AND([9]Mides!H2403&gt;=14,[9]Mides!H2403&lt;=30),"X"," ")</f>
        <v xml:space="preserve"> </v>
      </c>
      <c r="I2412" s="94" t="str">
        <f>IF(AND([9]Mides!H2403&gt;=31,[9]Mides!H2403&lt;=60),"X","  ")</f>
        <v xml:space="preserve">  </v>
      </c>
      <c r="J2412" s="94" t="str">
        <f>IF([9]Mides!H2403&gt;60,"X", "  ")</f>
        <v xml:space="preserve">  </v>
      </c>
      <c r="K2412" s="96">
        <f>[9]Mides!N2403</f>
        <v>0</v>
      </c>
      <c r="L2412" s="96">
        <f>[9]Mides!K2403</f>
        <v>0</v>
      </c>
      <c r="M2412" s="96">
        <f>[9]Mides!L2403</f>
        <v>0</v>
      </c>
      <c r="N2412" s="96" t="str">
        <f>[9]Mides!M2403</f>
        <v>X</v>
      </c>
      <c r="O2412" s="96">
        <f t="shared" si="33"/>
        <v>0</v>
      </c>
      <c r="P2412" s="96" t="str">
        <f>[9]Mides!R2403</f>
        <v>Guatemala</v>
      </c>
      <c r="Q2412" s="96" t="str">
        <f>[9]Mides!S2403</f>
        <v>Guatemala</v>
      </c>
    </row>
    <row r="2413" spans="2:17" ht="15" thickBot="1" x14ac:dyDescent="0.35">
      <c r="B2413" s="92" t="str">
        <f>[9]Mides!E2404</f>
        <v>José</v>
      </c>
      <c r="C2413" s="93" t="str">
        <f>[9]Mides!D2404</f>
        <v>Juarez</v>
      </c>
      <c r="D2413" s="94" t="str">
        <f>IF([9]Mides!F2404=1,"X"," ")</f>
        <v xml:space="preserve"> </v>
      </c>
      <c r="E2413" s="94" t="str">
        <f>IF([9]Mides!F2404=2,"X"," ")</f>
        <v>X</v>
      </c>
      <c r="F2413" s="95">
        <f>[9]Mides!B2404</f>
        <v>3656247480101</v>
      </c>
      <c r="G2413" s="94" t="str">
        <f>IF(AND([9]Mides!H2404&gt;=1,[9]Mides!H2404&lt;=14),"X"," ")</f>
        <v>X</v>
      </c>
      <c r="H2413" s="94" t="str">
        <f>IF(AND([9]Mides!H2404&gt;=14,[9]Mides!H2404&lt;=30),"X"," ")</f>
        <v xml:space="preserve"> </v>
      </c>
      <c r="I2413" s="94" t="str">
        <f>IF(AND([9]Mides!H2404&gt;=31,[9]Mides!H2404&lt;=60),"X","  ")</f>
        <v xml:space="preserve">  </v>
      </c>
      <c r="J2413" s="94" t="str">
        <f>IF([9]Mides!H2404&gt;60,"X", "  ")</f>
        <v xml:space="preserve">  </v>
      </c>
      <c r="K2413" s="96">
        <f>[9]Mides!N2404</f>
        <v>0</v>
      </c>
      <c r="L2413" s="96">
        <f>[9]Mides!K2404</f>
        <v>0</v>
      </c>
      <c r="M2413" s="96">
        <f>[9]Mides!L2404</f>
        <v>0</v>
      </c>
      <c r="N2413" s="96" t="str">
        <f>[9]Mides!M2404</f>
        <v>X</v>
      </c>
      <c r="O2413" s="96">
        <f t="shared" si="33"/>
        <v>0</v>
      </c>
      <c r="P2413" s="96" t="str">
        <f>[9]Mides!R2404</f>
        <v>Guatemala</v>
      </c>
      <c r="Q2413" s="96" t="str">
        <f>[9]Mides!S2404</f>
        <v>Guatemala</v>
      </c>
    </row>
    <row r="2414" spans="2:17" ht="15" thickBot="1" x14ac:dyDescent="0.35">
      <c r="B2414" s="92" t="str">
        <f>[9]Mides!E2405</f>
        <v>Pablo</v>
      </c>
      <c r="C2414" s="93" t="str">
        <f>[9]Mides!D2405</f>
        <v>Juarez</v>
      </c>
      <c r="D2414" s="94" t="str">
        <f>IF([9]Mides!F2405=1,"X"," ")</f>
        <v xml:space="preserve"> </v>
      </c>
      <c r="E2414" s="94" t="str">
        <f>IF([9]Mides!F2405=2,"X"," ")</f>
        <v>X</v>
      </c>
      <c r="F2414" s="95">
        <f>[9]Mides!B2405</f>
        <v>3031068830108</v>
      </c>
      <c r="G2414" s="94" t="str">
        <f>IF(AND([9]Mides!H2405&gt;=1,[9]Mides!H2405&lt;=14),"X"," ")</f>
        <v>X</v>
      </c>
      <c r="H2414" s="94" t="str">
        <f>IF(AND([9]Mides!H2405&gt;=14,[9]Mides!H2405&lt;=30),"X"," ")</f>
        <v xml:space="preserve"> </v>
      </c>
      <c r="I2414" s="94" t="str">
        <f>IF(AND([9]Mides!H2405&gt;=31,[9]Mides!H2405&lt;=60),"X","  ")</f>
        <v xml:space="preserve">  </v>
      </c>
      <c r="J2414" s="94" t="str">
        <f>IF([9]Mides!H2405&gt;60,"X", "  ")</f>
        <v xml:space="preserve">  </v>
      </c>
      <c r="K2414" s="96">
        <f>[9]Mides!N2405</f>
        <v>0</v>
      </c>
      <c r="L2414" s="96">
        <f>[9]Mides!K2405</f>
        <v>0</v>
      </c>
      <c r="M2414" s="96">
        <f>[9]Mides!L2405</f>
        <v>0</v>
      </c>
      <c r="N2414" s="96" t="str">
        <f>[9]Mides!M2405</f>
        <v>X</v>
      </c>
      <c r="O2414" s="96">
        <f t="shared" si="33"/>
        <v>0</v>
      </c>
      <c r="P2414" s="96" t="str">
        <f>[9]Mides!R2405</f>
        <v>Guatemala</v>
      </c>
      <c r="Q2414" s="96" t="str">
        <f>[9]Mides!S2405</f>
        <v>Guatemala</v>
      </c>
    </row>
    <row r="2415" spans="2:17" ht="15" thickBot="1" x14ac:dyDescent="0.35">
      <c r="B2415" s="92" t="str">
        <f>[9]Mides!E2406</f>
        <v>Shirlye</v>
      </c>
      <c r="C2415" s="93" t="str">
        <f>[9]Mides!D2406</f>
        <v>Rodriguez</v>
      </c>
      <c r="D2415" s="94" t="str">
        <f>IF([9]Mides!F2406=1,"X"," ")</f>
        <v>X</v>
      </c>
      <c r="E2415" s="94" t="str">
        <f>IF([9]Mides!F2406=2,"X"," ")</f>
        <v xml:space="preserve"> </v>
      </c>
      <c r="F2415" s="95">
        <f>[9]Mides!B2406</f>
        <v>0</v>
      </c>
      <c r="G2415" s="94" t="str">
        <f>IF(AND([9]Mides!H2406&gt;=1,[9]Mides!H2406&lt;=14),"X"," ")</f>
        <v>X</v>
      </c>
      <c r="H2415" s="94" t="str">
        <f>IF(AND([9]Mides!H2406&gt;=14,[9]Mides!H2406&lt;=30),"X"," ")</f>
        <v xml:space="preserve"> </v>
      </c>
      <c r="I2415" s="94" t="str">
        <f>IF(AND([9]Mides!H2406&gt;=31,[9]Mides!H2406&lt;=60),"X","  ")</f>
        <v xml:space="preserve">  </v>
      </c>
      <c r="J2415" s="94" t="str">
        <f>IF([9]Mides!H2406&gt;60,"X", "  ")</f>
        <v xml:space="preserve">  </v>
      </c>
      <c r="K2415" s="96">
        <f>[9]Mides!N2406</f>
        <v>0</v>
      </c>
      <c r="L2415" s="96">
        <f>[9]Mides!K2406</f>
        <v>0</v>
      </c>
      <c r="M2415" s="96">
        <f>[9]Mides!L2406</f>
        <v>0</v>
      </c>
      <c r="N2415" s="96" t="str">
        <f>[9]Mides!M2406</f>
        <v>X</v>
      </c>
      <c r="O2415" s="96">
        <f t="shared" si="33"/>
        <v>0</v>
      </c>
      <c r="P2415" s="96" t="str">
        <f>[9]Mides!R2406</f>
        <v>Guatemala</v>
      </c>
      <c r="Q2415" s="96" t="str">
        <f>[9]Mides!S2406</f>
        <v>Guatemala</v>
      </c>
    </row>
    <row r="2416" spans="2:17" ht="15" thickBot="1" x14ac:dyDescent="0.35">
      <c r="B2416" s="92" t="str">
        <f>[9]Mides!E2407</f>
        <v>Daniel</v>
      </c>
      <c r="C2416" s="93" t="str">
        <f>[9]Mides!D2407</f>
        <v>Miranda</v>
      </c>
      <c r="D2416" s="94" t="str">
        <f>IF([9]Mides!F2407=1,"X"," ")</f>
        <v xml:space="preserve"> </v>
      </c>
      <c r="E2416" s="94" t="str">
        <f>IF([9]Mides!F2407=2,"X"," ")</f>
        <v>X</v>
      </c>
      <c r="F2416" s="95">
        <f>[9]Mides!B2407</f>
        <v>3015361200101</v>
      </c>
      <c r="G2416" s="94" t="str">
        <f>IF(AND([9]Mides!H2407&gt;=1,[9]Mides!H2407&lt;=14),"X"," ")</f>
        <v xml:space="preserve"> </v>
      </c>
      <c r="H2416" s="94" t="str">
        <f>IF(AND([9]Mides!H2407&gt;=14,[9]Mides!H2407&lt;=30),"X"," ")</f>
        <v>X</v>
      </c>
      <c r="I2416" s="94" t="str">
        <f>IF(AND([9]Mides!H2407&gt;=31,[9]Mides!H2407&lt;=60),"X","  ")</f>
        <v xml:space="preserve">  </v>
      </c>
      <c r="J2416" s="94" t="str">
        <f>IF([9]Mides!H2407&gt;60,"X", "  ")</f>
        <v xml:space="preserve">  </v>
      </c>
      <c r="K2416" s="96">
        <f>[9]Mides!N2407</f>
        <v>0</v>
      </c>
      <c r="L2416" s="96">
        <f>[9]Mides!K2407</f>
        <v>0</v>
      </c>
      <c r="M2416" s="96">
        <f>[9]Mides!L2407</f>
        <v>0</v>
      </c>
      <c r="N2416" s="96" t="str">
        <f>[9]Mides!M2407</f>
        <v>X</v>
      </c>
      <c r="O2416" s="96">
        <f t="shared" si="33"/>
        <v>0</v>
      </c>
      <c r="P2416" s="96" t="str">
        <f>[9]Mides!R2407</f>
        <v>Guatemala</v>
      </c>
      <c r="Q2416" s="96" t="str">
        <f>[9]Mides!S2407</f>
        <v>Guatemala</v>
      </c>
    </row>
    <row r="2417" spans="2:17" ht="15" thickBot="1" x14ac:dyDescent="0.35">
      <c r="B2417" s="92" t="str">
        <f>[9]Mides!E2408</f>
        <v>Ricardo</v>
      </c>
      <c r="C2417" s="93" t="str">
        <f>[9]Mides!D2408</f>
        <v>Gómez</v>
      </c>
      <c r="D2417" s="94" t="str">
        <f>IF([9]Mides!F2408=1,"X"," ")</f>
        <v xml:space="preserve"> </v>
      </c>
      <c r="E2417" s="94" t="str">
        <f>IF([9]Mides!F2408=2,"X"," ")</f>
        <v>X</v>
      </c>
      <c r="F2417" s="95">
        <f>[9]Mides!B2408</f>
        <v>2999897710101</v>
      </c>
      <c r="G2417" s="94" t="str">
        <f>IF(AND([9]Mides!H2408&gt;=1,[9]Mides!H2408&lt;=14),"X"," ")</f>
        <v xml:space="preserve"> </v>
      </c>
      <c r="H2417" s="94" t="str">
        <f>IF(AND([9]Mides!H2408&gt;=14,[9]Mides!H2408&lt;=30),"X"," ")</f>
        <v>X</v>
      </c>
      <c r="I2417" s="94" t="str">
        <f>IF(AND([9]Mides!H2408&gt;=31,[9]Mides!H2408&lt;=60),"X","  ")</f>
        <v xml:space="preserve">  </v>
      </c>
      <c r="J2417" s="94" t="str">
        <f>IF([9]Mides!H2408&gt;60,"X", "  ")</f>
        <v xml:space="preserve">  </v>
      </c>
      <c r="K2417" s="96">
        <f>[9]Mides!N2408</f>
        <v>0</v>
      </c>
      <c r="L2417" s="96">
        <f>[9]Mides!K2408</f>
        <v>0</v>
      </c>
      <c r="M2417" s="96">
        <f>[9]Mides!L2408</f>
        <v>0</v>
      </c>
      <c r="N2417" s="96" t="str">
        <f>[9]Mides!M2408</f>
        <v>X</v>
      </c>
      <c r="O2417" s="96">
        <f t="shared" si="33"/>
        <v>0</v>
      </c>
      <c r="P2417" s="96" t="str">
        <f>[9]Mides!R2408</f>
        <v>Guatemala</v>
      </c>
      <c r="Q2417" s="96" t="str">
        <f>[9]Mides!S2408</f>
        <v>Guatemala</v>
      </c>
    </row>
    <row r="2418" spans="2:17" ht="15" thickBot="1" x14ac:dyDescent="0.35">
      <c r="B2418" s="92" t="str">
        <f>[9]Mides!E2409</f>
        <v>Karin</v>
      </c>
      <c r="C2418" s="93" t="str">
        <f>[9]Mides!D2409</f>
        <v>Flores</v>
      </c>
      <c r="D2418" s="94" t="str">
        <f>IF([9]Mides!F2409=1,"X"," ")</f>
        <v>X</v>
      </c>
      <c r="E2418" s="94" t="str">
        <f>IF([9]Mides!F2409=2,"X"," ")</f>
        <v xml:space="preserve"> </v>
      </c>
      <c r="F2418" s="95">
        <f>[9]Mides!B2409</f>
        <v>2215140821001</v>
      </c>
      <c r="G2418" s="94" t="str">
        <f>IF(AND([9]Mides!H2409&gt;=1,[9]Mides!H2409&lt;=14),"X"," ")</f>
        <v xml:space="preserve"> </v>
      </c>
      <c r="H2418" s="94" t="str">
        <f>IF(AND([9]Mides!H2409&gt;=14,[9]Mides!H2409&lt;=30),"X"," ")</f>
        <v xml:space="preserve"> </v>
      </c>
      <c r="I2418" s="94" t="str">
        <f>IF(AND([9]Mides!H2409&gt;=31,[9]Mides!H2409&lt;=60),"X","  ")</f>
        <v>X</v>
      </c>
      <c r="J2418" s="94" t="str">
        <f>IF([9]Mides!H2409&gt;60,"X", "  ")</f>
        <v xml:space="preserve">  </v>
      </c>
      <c r="K2418" s="96">
        <f>[9]Mides!N2409</f>
        <v>0</v>
      </c>
      <c r="L2418" s="96">
        <f>[9]Mides!K2409</f>
        <v>0</v>
      </c>
      <c r="M2418" s="96">
        <f>[9]Mides!L2409</f>
        <v>0</v>
      </c>
      <c r="N2418" s="96" t="str">
        <f>[9]Mides!M2409</f>
        <v>X</v>
      </c>
      <c r="O2418" s="96">
        <f t="shared" si="33"/>
        <v>0</v>
      </c>
      <c r="P2418" s="96" t="str">
        <f>[9]Mides!R2409</f>
        <v>Guatemala</v>
      </c>
      <c r="Q2418" s="96" t="str">
        <f>[9]Mides!S2409</f>
        <v>Guatemala</v>
      </c>
    </row>
    <row r="2419" spans="2:17" ht="15" thickBot="1" x14ac:dyDescent="0.35">
      <c r="B2419" s="92" t="str">
        <f>[9]Mides!E2410</f>
        <v>Pablo</v>
      </c>
      <c r="C2419" s="93" t="str">
        <f>[9]Mides!D2410</f>
        <v>Dávila</v>
      </c>
      <c r="D2419" s="94" t="str">
        <f>IF([9]Mides!F2410=1,"X"," ")</f>
        <v xml:space="preserve"> </v>
      </c>
      <c r="E2419" s="94" t="str">
        <f>IF([9]Mides!F2410=2,"X"," ")</f>
        <v>X</v>
      </c>
      <c r="F2419" s="95">
        <f>[9]Mides!B2410</f>
        <v>2236611550101</v>
      </c>
      <c r="G2419" s="94" t="str">
        <f>IF(AND([9]Mides!H2410&gt;=1,[9]Mides!H2410&lt;=14),"X"," ")</f>
        <v>X</v>
      </c>
      <c r="H2419" s="94" t="str">
        <f>IF(AND([9]Mides!H2410&gt;=14,[9]Mides!H2410&lt;=30),"X"," ")</f>
        <v xml:space="preserve"> </v>
      </c>
      <c r="I2419" s="94" t="str">
        <f>IF(AND([9]Mides!H2410&gt;=31,[9]Mides!H2410&lt;=60),"X","  ")</f>
        <v xml:space="preserve">  </v>
      </c>
      <c r="J2419" s="94" t="str">
        <f>IF([9]Mides!H2410&gt;60,"X", "  ")</f>
        <v xml:space="preserve">  </v>
      </c>
      <c r="K2419" s="96">
        <f>[9]Mides!N2410</f>
        <v>0</v>
      </c>
      <c r="L2419" s="96">
        <f>[9]Mides!K2410</f>
        <v>0</v>
      </c>
      <c r="M2419" s="96">
        <f>[9]Mides!L2410</f>
        <v>0</v>
      </c>
      <c r="N2419" s="96" t="str">
        <f>[9]Mides!M2410</f>
        <v>X</v>
      </c>
      <c r="O2419" s="96">
        <f t="shared" si="33"/>
        <v>0</v>
      </c>
      <c r="P2419" s="96" t="str">
        <f>[9]Mides!R2410</f>
        <v>Guatemala</v>
      </c>
      <c r="Q2419" s="96" t="str">
        <f>[9]Mides!S2410</f>
        <v>Guatemala</v>
      </c>
    </row>
    <row r="2420" spans="2:17" ht="15" thickBot="1" x14ac:dyDescent="0.35">
      <c r="B2420" s="92" t="str">
        <f>[9]Mides!E2411</f>
        <v>Jeferson</v>
      </c>
      <c r="C2420" s="93" t="str">
        <f>[9]Mides!D2411</f>
        <v>Poncio</v>
      </c>
      <c r="D2420" s="94" t="str">
        <f>IF([9]Mides!F2411=1,"X"," ")</f>
        <v xml:space="preserve"> </v>
      </c>
      <c r="E2420" s="94" t="str">
        <f>IF([9]Mides!F2411=2,"X"," ")</f>
        <v>X</v>
      </c>
      <c r="F2420" s="95">
        <f>[9]Mides!B2411</f>
        <v>2102242660108</v>
      </c>
      <c r="G2420" s="94" t="str">
        <f>IF(AND([9]Mides!H2411&gt;=1,[9]Mides!H2411&lt;=14),"X"," ")</f>
        <v>X</v>
      </c>
      <c r="H2420" s="94" t="str">
        <f>IF(AND([9]Mides!H2411&gt;=14,[9]Mides!H2411&lt;=30),"X"," ")</f>
        <v xml:space="preserve"> </v>
      </c>
      <c r="I2420" s="94" t="str">
        <f>IF(AND([9]Mides!H2411&gt;=31,[9]Mides!H2411&lt;=60),"X","  ")</f>
        <v xml:space="preserve">  </v>
      </c>
      <c r="J2420" s="94" t="str">
        <f>IF([9]Mides!H2411&gt;60,"X", "  ")</f>
        <v xml:space="preserve">  </v>
      </c>
      <c r="K2420" s="96">
        <f>[9]Mides!N2411</f>
        <v>0</v>
      </c>
      <c r="L2420" s="96">
        <f>[9]Mides!K2411</f>
        <v>0</v>
      </c>
      <c r="M2420" s="96">
        <f>[9]Mides!L2411</f>
        <v>0</v>
      </c>
      <c r="N2420" s="96" t="str">
        <f>[9]Mides!M2411</f>
        <v>X</v>
      </c>
      <c r="O2420" s="96">
        <f t="shared" si="33"/>
        <v>0</v>
      </c>
      <c r="P2420" s="96" t="str">
        <f>[9]Mides!R2411</f>
        <v>Guatemala</v>
      </c>
      <c r="Q2420" s="96" t="str">
        <f>[9]Mides!S2411</f>
        <v>Guatemala</v>
      </c>
    </row>
    <row r="2421" spans="2:17" ht="15" thickBot="1" x14ac:dyDescent="0.35">
      <c r="B2421" s="92" t="str">
        <f>[9]Mides!E2412</f>
        <v>Andy</v>
      </c>
      <c r="C2421" s="93" t="str">
        <f>[9]Mides!D2412</f>
        <v>Rabanales</v>
      </c>
      <c r="D2421" s="94" t="str">
        <f>IF([9]Mides!F2412=1,"X"," ")</f>
        <v xml:space="preserve"> </v>
      </c>
      <c r="E2421" s="94" t="str">
        <f>IF([9]Mides!F2412=2,"X"," ")</f>
        <v>X</v>
      </c>
      <c r="F2421" s="95">
        <f>[9]Mides!B2412</f>
        <v>0</v>
      </c>
      <c r="G2421" s="94" t="str">
        <f>IF(AND([9]Mides!H2412&gt;=1,[9]Mides!H2412&lt;=14),"X"," ")</f>
        <v>X</v>
      </c>
      <c r="H2421" s="94" t="str">
        <f>IF(AND([9]Mides!H2412&gt;=14,[9]Mides!H2412&lt;=30),"X"," ")</f>
        <v>X</v>
      </c>
      <c r="I2421" s="94" t="str">
        <f>IF(AND([9]Mides!H2412&gt;=31,[9]Mides!H2412&lt;=60),"X","  ")</f>
        <v xml:space="preserve">  </v>
      </c>
      <c r="J2421" s="94" t="str">
        <f>IF([9]Mides!H2412&gt;60,"X", "  ")</f>
        <v xml:space="preserve">  </v>
      </c>
      <c r="K2421" s="96">
        <f>[9]Mides!N2412</f>
        <v>0</v>
      </c>
      <c r="L2421" s="96">
        <f>[9]Mides!K2412</f>
        <v>0</v>
      </c>
      <c r="M2421" s="96">
        <f>[9]Mides!L2412</f>
        <v>0</v>
      </c>
      <c r="N2421" s="96" t="str">
        <f>[9]Mides!M2412</f>
        <v>X</v>
      </c>
      <c r="O2421" s="96">
        <f t="shared" ref="O2421:O2484" si="34">SUM(K2421:N2421)</f>
        <v>0</v>
      </c>
      <c r="P2421" s="96" t="str">
        <f>[9]Mides!R2412</f>
        <v>Guatemala</v>
      </c>
      <c r="Q2421" s="96" t="str">
        <f>[9]Mides!S2412</f>
        <v>Guatemala</v>
      </c>
    </row>
    <row r="2422" spans="2:17" ht="15" thickBot="1" x14ac:dyDescent="0.35">
      <c r="B2422" s="92" t="str">
        <f>[9]Mides!E2413</f>
        <v>Danilo</v>
      </c>
      <c r="C2422" s="93" t="str">
        <f>[9]Mides!D2413</f>
        <v>Cifuentes</v>
      </c>
      <c r="D2422" s="94" t="str">
        <f>IF([9]Mides!F2413=1,"X"," ")</f>
        <v xml:space="preserve"> </v>
      </c>
      <c r="E2422" s="94" t="str">
        <f>IF([9]Mides!F2413=2,"X"," ")</f>
        <v>X</v>
      </c>
      <c r="F2422" s="95">
        <f>[9]Mides!B2413</f>
        <v>0</v>
      </c>
      <c r="G2422" s="94" t="str">
        <f>IF(AND([9]Mides!H2413&gt;=1,[9]Mides!H2413&lt;=14),"X"," ")</f>
        <v>X</v>
      </c>
      <c r="H2422" s="94" t="str">
        <f>IF(AND([9]Mides!H2413&gt;=14,[9]Mides!H2413&lt;=30),"X"," ")</f>
        <v>X</v>
      </c>
      <c r="I2422" s="94" t="str">
        <f>IF(AND([9]Mides!H2413&gt;=31,[9]Mides!H2413&lt;=60),"X","  ")</f>
        <v xml:space="preserve">  </v>
      </c>
      <c r="J2422" s="94" t="str">
        <f>IF([9]Mides!H2413&gt;60,"X", "  ")</f>
        <v xml:space="preserve">  </v>
      </c>
      <c r="K2422" s="96">
        <f>[9]Mides!N2413</f>
        <v>0</v>
      </c>
      <c r="L2422" s="96">
        <f>[9]Mides!K2413</f>
        <v>0</v>
      </c>
      <c r="M2422" s="96">
        <f>[9]Mides!L2413</f>
        <v>0</v>
      </c>
      <c r="N2422" s="96" t="str">
        <f>[9]Mides!M2413</f>
        <v>X</v>
      </c>
      <c r="O2422" s="96">
        <f t="shared" si="34"/>
        <v>0</v>
      </c>
      <c r="P2422" s="96" t="str">
        <f>[9]Mides!R2413</f>
        <v>Guatemala</v>
      </c>
      <c r="Q2422" s="96" t="str">
        <f>[9]Mides!S2413</f>
        <v>Guatemala</v>
      </c>
    </row>
    <row r="2423" spans="2:17" ht="15" thickBot="1" x14ac:dyDescent="0.35">
      <c r="B2423" s="92" t="str">
        <f>[9]Mides!E2414</f>
        <v>Aaron</v>
      </c>
      <c r="C2423" s="93" t="str">
        <f>[9]Mides!D2414</f>
        <v>Cayax</v>
      </c>
      <c r="D2423" s="94" t="str">
        <f>IF([9]Mides!F2414=1,"X"," ")</f>
        <v xml:space="preserve"> </v>
      </c>
      <c r="E2423" s="94" t="str">
        <f>IF([9]Mides!F2414=2,"X"," ")</f>
        <v>X</v>
      </c>
      <c r="F2423" s="95">
        <f>[9]Mides!B2414</f>
        <v>0</v>
      </c>
      <c r="G2423" s="94" t="str">
        <f>IF(AND([9]Mides!H2414&gt;=1,[9]Mides!H2414&lt;=14),"X"," ")</f>
        <v>X</v>
      </c>
      <c r="H2423" s="94" t="str">
        <f>IF(AND([9]Mides!H2414&gt;=14,[9]Mides!H2414&lt;=30),"X"," ")</f>
        <v xml:space="preserve"> </v>
      </c>
      <c r="I2423" s="94" t="str">
        <f>IF(AND([9]Mides!H2414&gt;=31,[9]Mides!H2414&lt;=60),"X","  ")</f>
        <v xml:space="preserve">  </v>
      </c>
      <c r="J2423" s="94" t="str">
        <f>IF([9]Mides!H2414&gt;60,"X", "  ")</f>
        <v xml:space="preserve">  </v>
      </c>
      <c r="K2423" s="96">
        <f>[9]Mides!N2414</f>
        <v>0</v>
      </c>
      <c r="L2423" s="96">
        <f>[9]Mides!K2414</f>
        <v>0</v>
      </c>
      <c r="M2423" s="96">
        <f>[9]Mides!L2414</f>
        <v>0</v>
      </c>
      <c r="N2423" s="96" t="str">
        <f>[9]Mides!M2414</f>
        <v>X</v>
      </c>
      <c r="O2423" s="96">
        <f t="shared" si="34"/>
        <v>0</v>
      </c>
      <c r="P2423" s="96" t="str">
        <f>[9]Mides!R2414</f>
        <v>Guatemala</v>
      </c>
      <c r="Q2423" s="96" t="str">
        <f>[9]Mides!S2414</f>
        <v>Guatemala</v>
      </c>
    </row>
    <row r="2424" spans="2:17" ht="15" thickBot="1" x14ac:dyDescent="0.35">
      <c r="B2424" s="92" t="str">
        <f>[9]Mides!E2415</f>
        <v xml:space="preserve">Daniel </v>
      </c>
      <c r="C2424" s="93" t="str">
        <f>[9]Mides!D2415</f>
        <v>Oliva</v>
      </c>
      <c r="D2424" s="94" t="str">
        <f>IF([9]Mides!F2415=1,"X"," ")</f>
        <v xml:space="preserve"> </v>
      </c>
      <c r="E2424" s="94" t="str">
        <f>IF([9]Mides!F2415=2,"X"," ")</f>
        <v>X</v>
      </c>
      <c r="F2424" s="95">
        <f>[9]Mides!B2415</f>
        <v>3004157610101</v>
      </c>
      <c r="G2424" s="94" t="str">
        <f>IF(AND([9]Mides!H2415&gt;=1,[9]Mides!H2415&lt;=14),"X"," ")</f>
        <v>X</v>
      </c>
      <c r="H2424" s="94" t="str">
        <f>IF(AND([9]Mides!H2415&gt;=14,[9]Mides!H2415&lt;=30),"X"," ")</f>
        <v>X</v>
      </c>
      <c r="I2424" s="94" t="str">
        <f>IF(AND([9]Mides!H2415&gt;=31,[9]Mides!H2415&lt;=60),"X","  ")</f>
        <v xml:space="preserve">  </v>
      </c>
      <c r="J2424" s="94" t="str">
        <f>IF([9]Mides!H2415&gt;60,"X", "  ")</f>
        <v xml:space="preserve">  </v>
      </c>
      <c r="K2424" s="96">
        <f>[9]Mides!N2415</f>
        <v>0</v>
      </c>
      <c r="L2424" s="96">
        <f>[9]Mides!K2415</f>
        <v>0</v>
      </c>
      <c r="M2424" s="96">
        <f>[9]Mides!L2415</f>
        <v>0</v>
      </c>
      <c r="N2424" s="96" t="str">
        <f>[9]Mides!M2415</f>
        <v>X</v>
      </c>
      <c r="O2424" s="96">
        <f t="shared" si="34"/>
        <v>0</v>
      </c>
      <c r="P2424" s="96" t="str">
        <f>[9]Mides!R2415</f>
        <v>Guatemala</v>
      </c>
      <c r="Q2424" s="96" t="str">
        <f>[9]Mides!S2415</f>
        <v>Guatemala</v>
      </c>
    </row>
    <row r="2425" spans="2:17" ht="15" thickBot="1" x14ac:dyDescent="0.35">
      <c r="B2425" s="92" t="str">
        <f>[9]Mides!E2416</f>
        <v>Marilyn</v>
      </c>
      <c r="C2425" s="93" t="str">
        <f>[9]Mides!D2416</f>
        <v>Asiatuj</v>
      </c>
      <c r="D2425" s="94" t="str">
        <f>IF([9]Mides!F2416=1,"X"," ")</f>
        <v>X</v>
      </c>
      <c r="E2425" s="94" t="str">
        <f>IF([9]Mides!F2416=2,"X"," ")</f>
        <v xml:space="preserve"> </v>
      </c>
      <c r="F2425" s="95">
        <f>[9]Mides!B2416</f>
        <v>3033504150108</v>
      </c>
      <c r="G2425" s="94" t="str">
        <f>IF(AND([9]Mides!H2416&gt;=1,[9]Mides!H2416&lt;=14),"X"," ")</f>
        <v xml:space="preserve"> </v>
      </c>
      <c r="H2425" s="94" t="str">
        <f>IF(AND([9]Mides!H2416&gt;=14,[9]Mides!H2416&lt;=30),"X"," ")</f>
        <v>X</v>
      </c>
      <c r="I2425" s="94" t="str">
        <f>IF(AND([9]Mides!H2416&gt;=31,[9]Mides!H2416&lt;=60),"X","  ")</f>
        <v xml:space="preserve">  </v>
      </c>
      <c r="J2425" s="94" t="str">
        <f>IF([9]Mides!H2416&gt;60,"X", "  ")</f>
        <v xml:space="preserve">  </v>
      </c>
      <c r="K2425" s="96">
        <f>[9]Mides!N2416</f>
        <v>0</v>
      </c>
      <c r="L2425" s="96">
        <f>[9]Mides!K2416</f>
        <v>0</v>
      </c>
      <c r="M2425" s="96">
        <f>[9]Mides!L2416</f>
        <v>0</v>
      </c>
      <c r="N2425" s="96" t="str">
        <f>[9]Mides!M2416</f>
        <v>X</v>
      </c>
      <c r="O2425" s="96">
        <f t="shared" si="34"/>
        <v>0</v>
      </c>
      <c r="P2425" s="96" t="str">
        <f>[9]Mides!R2416</f>
        <v>Guatemala</v>
      </c>
      <c r="Q2425" s="96" t="str">
        <f>[9]Mides!S2416</f>
        <v>Guatemala</v>
      </c>
    </row>
    <row r="2426" spans="2:17" ht="15" thickBot="1" x14ac:dyDescent="0.35">
      <c r="B2426" s="92" t="str">
        <f>[9]Mides!E2417</f>
        <v>Eulicer</v>
      </c>
      <c r="C2426" s="93" t="str">
        <f>[9]Mides!D2417</f>
        <v>Vasquez</v>
      </c>
      <c r="D2426" s="94" t="str">
        <f>IF([9]Mides!F2417=1,"X"," ")</f>
        <v xml:space="preserve"> </v>
      </c>
      <c r="E2426" s="94" t="str">
        <f>IF([9]Mides!F2417=2,"X"," ")</f>
        <v>X</v>
      </c>
      <c r="F2426" s="95">
        <f>[9]Mides!B2417</f>
        <v>3278348701705</v>
      </c>
      <c r="G2426" s="94" t="str">
        <f>IF(AND([9]Mides!H2417&gt;=1,[9]Mides!H2417&lt;=14),"X"," ")</f>
        <v xml:space="preserve"> </v>
      </c>
      <c r="H2426" s="94" t="str">
        <f>IF(AND([9]Mides!H2417&gt;=14,[9]Mides!H2417&lt;=30),"X"," ")</f>
        <v>X</v>
      </c>
      <c r="I2426" s="94" t="str">
        <f>IF(AND([9]Mides!H2417&gt;=31,[9]Mides!H2417&lt;=60),"X","  ")</f>
        <v xml:space="preserve">  </v>
      </c>
      <c r="J2426" s="94" t="str">
        <f>IF([9]Mides!H2417&gt;60,"X", "  ")</f>
        <v xml:space="preserve">  </v>
      </c>
      <c r="K2426" s="96">
        <f>[9]Mides!N2417</f>
        <v>0</v>
      </c>
      <c r="L2426" s="96">
        <f>[9]Mides!K2417</f>
        <v>0</v>
      </c>
      <c r="M2426" s="96">
        <f>[9]Mides!L2417</f>
        <v>0</v>
      </c>
      <c r="N2426" s="96" t="str">
        <f>[9]Mides!M2417</f>
        <v>X</v>
      </c>
      <c r="O2426" s="96">
        <f t="shared" si="34"/>
        <v>0</v>
      </c>
      <c r="P2426" s="96" t="str">
        <f>[9]Mides!R2417</f>
        <v>Guatemala</v>
      </c>
      <c r="Q2426" s="96" t="str">
        <f>[9]Mides!S2417</f>
        <v>Guatemala</v>
      </c>
    </row>
    <row r="2427" spans="2:17" ht="15" thickBot="1" x14ac:dyDescent="0.35">
      <c r="B2427" s="92" t="str">
        <f>[9]Mides!E2418</f>
        <v>Natanael</v>
      </c>
      <c r="C2427" s="93" t="str">
        <f>[9]Mides!D2418</f>
        <v>García</v>
      </c>
      <c r="D2427" s="94" t="str">
        <f>IF([9]Mides!F2418=1,"X"," ")</f>
        <v xml:space="preserve"> </v>
      </c>
      <c r="E2427" s="94" t="str">
        <f>IF([9]Mides!F2418=2,"X"," ")</f>
        <v>X</v>
      </c>
      <c r="F2427" s="95">
        <f>[9]Mides!B2418</f>
        <v>0</v>
      </c>
      <c r="G2427" s="94" t="str">
        <f>IF(AND([9]Mides!H2418&gt;=1,[9]Mides!H2418&lt;=14),"X"," ")</f>
        <v xml:space="preserve"> </v>
      </c>
      <c r="H2427" s="94" t="str">
        <f>IF(AND([9]Mides!H2418&gt;=14,[9]Mides!H2418&lt;=30),"X"," ")</f>
        <v>X</v>
      </c>
      <c r="I2427" s="94" t="str">
        <f>IF(AND([9]Mides!H2418&gt;=31,[9]Mides!H2418&lt;=60),"X","  ")</f>
        <v xml:space="preserve">  </v>
      </c>
      <c r="J2427" s="94" t="str">
        <f>IF([9]Mides!H2418&gt;60,"X", "  ")</f>
        <v xml:space="preserve">  </v>
      </c>
      <c r="K2427" s="96">
        <f>[9]Mides!N2418</f>
        <v>0</v>
      </c>
      <c r="L2427" s="96">
        <f>[9]Mides!K2418</f>
        <v>0</v>
      </c>
      <c r="M2427" s="96">
        <f>[9]Mides!L2418</f>
        <v>0</v>
      </c>
      <c r="N2427" s="96" t="str">
        <f>[9]Mides!M2418</f>
        <v>X</v>
      </c>
      <c r="O2427" s="96">
        <f t="shared" si="34"/>
        <v>0</v>
      </c>
      <c r="P2427" s="96" t="str">
        <f>[9]Mides!R2418</f>
        <v>Guatemala</v>
      </c>
      <c r="Q2427" s="96" t="str">
        <f>[9]Mides!S2418</f>
        <v>Guatemala</v>
      </c>
    </row>
    <row r="2428" spans="2:17" ht="15" thickBot="1" x14ac:dyDescent="0.35">
      <c r="B2428" s="92" t="str">
        <f>[9]Mides!E2419</f>
        <v xml:space="preserve">Cristian </v>
      </c>
      <c r="C2428" s="93" t="str">
        <f>[9]Mides!D2419</f>
        <v>Pérez</v>
      </c>
      <c r="D2428" s="94" t="str">
        <f>IF([9]Mides!F2419=1,"X"," ")</f>
        <v xml:space="preserve"> </v>
      </c>
      <c r="E2428" s="94" t="str">
        <f>IF([9]Mides!F2419=2,"X"," ")</f>
        <v>X</v>
      </c>
      <c r="F2428" s="95">
        <f>[9]Mides!B2419</f>
        <v>0</v>
      </c>
      <c r="G2428" s="94" t="str">
        <f>IF(AND([9]Mides!H2419&gt;=1,[9]Mides!H2419&lt;=14),"X"," ")</f>
        <v>X</v>
      </c>
      <c r="H2428" s="94" t="str">
        <f>IF(AND([9]Mides!H2419&gt;=14,[9]Mides!H2419&lt;=30),"X"," ")</f>
        <v xml:space="preserve"> </v>
      </c>
      <c r="I2428" s="94" t="str">
        <f>IF(AND([9]Mides!H2419&gt;=31,[9]Mides!H2419&lt;=60),"X","  ")</f>
        <v xml:space="preserve">  </v>
      </c>
      <c r="J2428" s="94" t="str">
        <f>IF([9]Mides!H2419&gt;60,"X", "  ")</f>
        <v xml:space="preserve">  </v>
      </c>
      <c r="K2428" s="96">
        <f>[9]Mides!N2419</f>
        <v>0</v>
      </c>
      <c r="L2428" s="96">
        <f>[9]Mides!K2419</f>
        <v>0</v>
      </c>
      <c r="M2428" s="96">
        <f>[9]Mides!L2419</f>
        <v>0</v>
      </c>
      <c r="N2428" s="96" t="str">
        <f>[9]Mides!M2419</f>
        <v>X</v>
      </c>
      <c r="O2428" s="96">
        <f t="shared" si="34"/>
        <v>0</v>
      </c>
      <c r="P2428" s="96" t="str">
        <f>[9]Mides!R2419</f>
        <v>Guatemala</v>
      </c>
      <c r="Q2428" s="96" t="str">
        <f>[9]Mides!S2419</f>
        <v>Guatemala</v>
      </c>
    </row>
    <row r="2429" spans="2:17" ht="15" thickBot="1" x14ac:dyDescent="0.35">
      <c r="B2429" s="92" t="str">
        <f>[9]Mides!E2420</f>
        <v>Franklin</v>
      </c>
      <c r="C2429" s="93" t="str">
        <f>[9]Mides!D2420</f>
        <v>Ayala</v>
      </c>
      <c r="D2429" s="94" t="str">
        <f>IF([9]Mides!F2420=1,"X"," ")</f>
        <v xml:space="preserve"> </v>
      </c>
      <c r="E2429" s="94" t="str">
        <f>IF([9]Mides!F2420=2,"X"," ")</f>
        <v>X</v>
      </c>
      <c r="F2429" s="95">
        <f>[9]Mides!B2420</f>
        <v>3262129811705</v>
      </c>
      <c r="G2429" s="94" t="str">
        <f>IF(AND([9]Mides!H2420&gt;=1,[9]Mides!H2420&lt;=14),"X"," ")</f>
        <v xml:space="preserve"> </v>
      </c>
      <c r="H2429" s="94" t="str">
        <f>IF(AND([9]Mides!H2420&gt;=14,[9]Mides!H2420&lt;=30),"X"," ")</f>
        <v>X</v>
      </c>
      <c r="I2429" s="94" t="str">
        <f>IF(AND([9]Mides!H2420&gt;=31,[9]Mides!H2420&lt;=60),"X","  ")</f>
        <v xml:space="preserve">  </v>
      </c>
      <c r="J2429" s="94" t="str">
        <f>IF([9]Mides!H2420&gt;60,"X", "  ")</f>
        <v xml:space="preserve">  </v>
      </c>
      <c r="K2429" s="96">
        <f>[9]Mides!N2420</f>
        <v>0</v>
      </c>
      <c r="L2429" s="96">
        <f>[9]Mides!K2420</f>
        <v>0</v>
      </c>
      <c r="M2429" s="96">
        <f>[9]Mides!L2420</f>
        <v>0</v>
      </c>
      <c r="N2429" s="96" t="str">
        <f>[9]Mides!M2420</f>
        <v>X</v>
      </c>
      <c r="O2429" s="96">
        <f t="shared" si="34"/>
        <v>0</v>
      </c>
      <c r="P2429" s="96" t="str">
        <f>[9]Mides!R2420</f>
        <v>Guatemala</v>
      </c>
      <c r="Q2429" s="96" t="str">
        <f>[9]Mides!S2420</f>
        <v>Guatemala</v>
      </c>
    </row>
    <row r="2430" spans="2:17" ht="15" thickBot="1" x14ac:dyDescent="0.35">
      <c r="B2430" s="92" t="str">
        <f>[9]Mides!E2421</f>
        <v>Karla</v>
      </c>
      <c r="C2430" s="93" t="str">
        <f>[9]Mides!D2421</f>
        <v>Lepe</v>
      </c>
      <c r="D2430" s="94" t="str">
        <f>IF([9]Mides!F2421=1,"X"," ")</f>
        <v>X</v>
      </c>
      <c r="E2430" s="94" t="str">
        <f>IF([9]Mides!F2421=2,"X"," ")</f>
        <v xml:space="preserve"> </v>
      </c>
      <c r="F2430" s="95">
        <f>[9]Mides!B2421</f>
        <v>3204500070501</v>
      </c>
      <c r="G2430" s="94" t="str">
        <f>IF(AND([9]Mides!H2421&gt;=1,[9]Mides!H2421&lt;=14),"X"," ")</f>
        <v xml:space="preserve"> </v>
      </c>
      <c r="H2430" s="94" t="str">
        <f>IF(AND([9]Mides!H2421&gt;=14,[9]Mides!H2421&lt;=30),"X"," ")</f>
        <v>X</v>
      </c>
      <c r="I2430" s="94" t="str">
        <f>IF(AND([9]Mides!H2421&gt;=31,[9]Mides!H2421&lt;=60),"X","  ")</f>
        <v xml:space="preserve">  </v>
      </c>
      <c r="J2430" s="94" t="str">
        <f>IF([9]Mides!H2421&gt;60,"X", "  ")</f>
        <v xml:space="preserve">  </v>
      </c>
      <c r="K2430" s="96">
        <f>[9]Mides!N2421</f>
        <v>0</v>
      </c>
      <c r="L2430" s="96">
        <f>[9]Mides!K2421</f>
        <v>0</v>
      </c>
      <c r="M2430" s="96">
        <f>[9]Mides!L2421</f>
        <v>0</v>
      </c>
      <c r="N2430" s="96" t="str">
        <f>[9]Mides!M2421</f>
        <v>X</v>
      </c>
      <c r="O2430" s="96">
        <f t="shared" si="34"/>
        <v>0</v>
      </c>
      <c r="P2430" s="96" t="str">
        <f>[9]Mides!R2421</f>
        <v>Guatemala</v>
      </c>
      <c r="Q2430" s="96" t="str">
        <f>[9]Mides!S2421</f>
        <v>Guatemala</v>
      </c>
    </row>
    <row r="2431" spans="2:17" ht="15" thickBot="1" x14ac:dyDescent="0.35">
      <c r="B2431" s="92" t="str">
        <f>[9]Mides!E2422</f>
        <v xml:space="preserve">Byron </v>
      </c>
      <c r="C2431" s="93" t="str">
        <f>[9]Mides!D2422</f>
        <v>Zarate</v>
      </c>
      <c r="D2431" s="94" t="str">
        <f>IF([9]Mides!F2422=1,"X"," ")</f>
        <v xml:space="preserve"> </v>
      </c>
      <c r="E2431" s="94" t="str">
        <f>IF([9]Mides!F2422=2,"X"," ")</f>
        <v>X</v>
      </c>
      <c r="F2431" s="95">
        <f>[9]Mides!B2422</f>
        <v>2033683630805</v>
      </c>
      <c r="G2431" s="94" t="str">
        <f>IF(AND([9]Mides!H2422&gt;=1,[9]Mides!H2422&lt;=14),"X"," ")</f>
        <v>X</v>
      </c>
      <c r="H2431" s="94" t="str">
        <f>IF(AND([9]Mides!H2422&gt;=14,[9]Mides!H2422&lt;=30),"X"," ")</f>
        <v xml:space="preserve"> </v>
      </c>
      <c r="I2431" s="94" t="str">
        <f>IF(AND([9]Mides!H2422&gt;=31,[9]Mides!H2422&lt;=60),"X","  ")</f>
        <v xml:space="preserve">  </v>
      </c>
      <c r="J2431" s="94" t="str">
        <f>IF([9]Mides!H2422&gt;60,"X", "  ")</f>
        <v xml:space="preserve">  </v>
      </c>
      <c r="K2431" s="96">
        <f>[9]Mides!N2422</f>
        <v>0</v>
      </c>
      <c r="L2431" s="96">
        <f>[9]Mides!K2422</f>
        <v>0</v>
      </c>
      <c r="M2431" s="96">
        <f>[9]Mides!L2422</f>
        <v>0</v>
      </c>
      <c r="N2431" s="96" t="str">
        <f>[9]Mides!M2422</f>
        <v>X</v>
      </c>
      <c r="O2431" s="96">
        <f t="shared" si="34"/>
        <v>0</v>
      </c>
      <c r="P2431" s="96" t="str">
        <f>[9]Mides!R2422</f>
        <v>Guatemala</v>
      </c>
      <c r="Q2431" s="96" t="str">
        <f>[9]Mides!S2422</f>
        <v>Guatemala</v>
      </c>
    </row>
    <row r="2432" spans="2:17" ht="15" thickBot="1" x14ac:dyDescent="0.35">
      <c r="B2432" s="92" t="str">
        <f>[9]Mides!E2423</f>
        <v>Braulio</v>
      </c>
      <c r="C2432" s="93" t="str">
        <f>[9]Mides!D2423</f>
        <v>Xaminez</v>
      </c>
      <c r="D2432" s="94" t="str">
        <f>IF([9]Mides!F2423=1,"X"," ")</f>
        <v xml:space="preserve"> </v>
      </c>
      <c r="E2432" s="94" t="str">
        <f>IF([9]Mides!F2423=2,"X"," ")</f>
        <v>X</v>
      </c>
      <c r="F2432" s="95">
        <f>[9]Mides!B2423</f>
        <v>0</v>
      </c>
      <c r="G2432" s="94" t="str">
        <f>IF(AND([9]Mides!H2423&gt;=1,[9]Mides!H2423&lt;=14),"X"," ")</f>
        <v>X</v>
      </c>
      <c r="H2432" s="94" t="str">
        <f>IF(AND([9]Mides!H2423&gt;=14,[9]Mides!H2423&lt;=30),"X"," ")</f>
        <v xml:space="preserve"> </v>
      </c>
      <c r="I2432" s="94" t="str">
        <f>IF(AND([9]Mides!H2423&gt;=31,[9]Mides!H2423&lt;=60),"X","  ")</f>
        <v xml:space="preserve">  </v>
      </c>
      <c r="J2432" s="94" t="str">
        <f>IF([9]Mides!H2423&gt;60,"X", "  ")</f>
        <v xml:space="preserve">  </v>
      </c>
      <c r="K2432" s="96">
        <f>[9]Mides!N2423</f>
        <v>0</v>
      </c>
      <c r="L2432" s="96">
        <f>[9]Mides!K2423</f>
        <v>0</v>
      </c>
      <c r="M2432" s="96">
        <f>[9]Mides!L2423</f>
        <v>0</v>
      </c>
      <c r="N2432" s="96" t="str">
        <f>[9]Mides!M2423</f>
        <v>X</v>
      </c>
      <c r="O2432" s="96">
        <f t="shared" si="34"/>
        <v>0</v>
      </c>
      <c r="P2432" s="96" t="str">
        <f>[9]Mides!R2423</f>
        <v>Guatemala</v>
      </c>
      <c r="Q2432" s="96" t="str">
        <f>[9]Mides!S2423</f>
        <v>Guatemala</v>
      </c>
    </row>
    <row r="2433" spans="2:17" ht="15" thickBot="1" x14ac:dyDescent="0.35">
      <c r="B2433" s="92" t="str">
        <f>[9]Mides!E2424</f>
        <v>Cristian</v>
      </c>
      <c r="C2433" s="93" t="str">
        <f>[9]Mides!D2424</f>
        <v>Zarate</v>
      </c>
      <c r="D2433" s="94" t="str">
        <f>IF([9]Mides!F2424=1,"X"," ")</f>
        <v xml:space="preserve"> </v>
      </c>
      <c r="E2433" s="94" t="str">
        <f>IF([9]Mides!F2424=2,"X"," ")</f>
        <v>X</v>
      </c>
      <c r="F2433" s="95">
        <f>[9]Mides!B2424</f>
        <v>0</v>
      </c>
      <c r="G2433" s="94" t="str">
        <f>IF(AND([9]Mides!H2424&gt;=1,[9]Mides!H2424&lt;=14),"X"," ")</f>
        <v>X</v>
      </c>
      <c r="H2433" s="94" t="str">
        <f>IF(AND([9]Mides!H2424&gt;=14,[9]Mides!H2424&lt;=30),"X"," ")</f>
        <v xml:space="preserve"> </v>
      </c>
      <c r="I2433" s="94" t="str">
        <f>IF(AND([9]Mides!H2424&gt;=31,[9]Mides!H2424&lt;=60),"X","  ")</f>
        <v xml:space="preserve">  </v>
      </c>
      <c r="J2433" s="94" t="str">
        <f>IF([9]Mides!H2424&gt;60,"X", "  ")</f>
        <v xml:space="preserve">  </v>
      </c>
      <c r="K2433" s="96">
        <f>[9]Mides!N2424</f>
        <v>0</v>
      </c>
      <c r="L2433" s="96">
        <f>[9]Mides!K2424</f>
        <v>0</v>
      </c>
      <c r="M2433" s="96">
        <f>[9]Mides!L2424</f>
        <v>0</v>
      </c>
      <c r="N2433" s="96" t="str">
        <f>[9]Mides!M2424</f>
        <v>X</v>
      </c>
      <c r="O2433" s="96">
        <f t="shared" si="34"/>
        <v>0</v>
      </c>
      <c r="P2433" s="96" t="str">
        <f>[9]Mides!R2424</f>
        <v>Guatemala</v>
      </c>
      <c r="Q2433" s="96" t="str">
        <f>[9]Mides!S2424</f>
        <v>Guatemala</v>
      </c>
    </row>
    <row r="2434" spans="2:17" ht="15" thickBot="1" x14ac:dyDescent="0.35">
      <c r="B2434" s="92" t="str">
        <f>[9]Mides!E2425</f>
        <v>Fredy</v>
      </c>
      <c r="C2434" s="93" t="str">
        <f>[9]Mides!D2425</f>
        <v>Zárate</v>
      </c>
      <c r="D2434" s="94" t="str">
        <f>IF([9]Mides!F2425=1,"X"," ")</f>
        <v xml:space="preserve"> </v>
      </c>
      <c r="E2434" s="94" t="str">
        <f>IF([9]Mides!F2425=2,"X"," ")</f>
        <v>X</v>
      </c>
      <c r="F2434" s="95">
        <f>[9]Mides!B2425</f>
        <v>0</v>
      </c>
      <c r="G2434" s="94" t="str">
        <f>IF(AND([9]Mides!H2425&gt;=1,[9]Mides!H2425&lt;=14),"X"," ")</f>
        <v>X</v>
      </c>
      <c r="H2434" s="94" t="str">
        <f>IF(AND([9]Mides!H2425&gt;=14,[9]Mides!H2425&lt;=30),"X"," ")</f>
        <v xml:space="preserve"> </v>
      </c>
      <c r="I2434" s="94" t="str">
        <f>IF(AND([9]Mides!H2425&gt;=31,[9]Mides!H2425&lt;=60),"X","  ")</f>
        <v xml:space="preserve">  </v>
      </c>
      <c r="J2434" s="94" t="str">
        <f>IF([9]Mides!H2425&gt;60,"X", "  ")</f>
        <v xml:space="preserve">  </v>
      </c>
      <c r="K2434" s="96">
        <f>[9]Mides!N2425</f>
        <v>0</v>
      </c>
      <c r="L2434" s="96">
        <f>[9]Mides!K2425</f>
        <v>0</v>
      </c>
      <c r="M2434" s="96">
        <f>[9]Mides!L2425</f>
        <v>0</v>
      </c>
      <c r="N2434" s="96" t="str">
        <f>[9]Mides!M2425</f>
        <v>X</v>
      </c>
      <c r="O2434" s="96">
        <f t="shared" si="34"/>
        <v>0</v>
      </c>
      <c r="P2434" s="96" t="str">
        <f>[9]Mides!R2425</f>
        <v>Guatemala</v>
      </c>
      <c r="Q2434" s="96" t="str">
        <f>[9]Mides!S2425</f>
        <v>Guatemala</v>
      </c>
    </row>
    <row r="2435" spans="2:17" ht="15" thickBot="1" x14ac:dyDescent="0.35">
      <c r="B2435" s="92" t="str">
        <f>[9]Mides!E2426</f>
        <v>Astrid</v>
      </c>
      <c r="C2435" s="93" t="str">
        <f>[9]Mides!D2426</f>
        <v xml:space="preserve">Xaminez </v>
      </c>
      <c r="D2435" s="94" t="str">
        <f>IF([9]Mides!F2426=1,"X"," ")</f>
        <v>X</v>
      </c>
      <c r="E2435" s="94" t="str">
        <f>IF([9]Mides!F2426=2,"X"," ")</f>
        <v xml:space="preserve"> </v>
      </c>
      <c r="F2435" s="95">
        <f>[9]Mides!B2426</f>
        <v>0</v>
      </c>
      <c r="G2435" s="94" t="str">
        <f>IF(AND([9]Mides!H2426&gt;=1,[9]Mides!H2426&lt;=14),"X"," ")</f>
        <v>X</v>
      </c>
      <c r="H2435" s="94" t="str">
        <f>IF(AND([9]Mides!H2426&gt;=14,[9]Mides!H2426&lt;=30),"X"," ")</f>
        <v>X</v>
      </c>
      <c r="I2435" s="94" t="str">
        <f>IF(AND([9]Mides!H2426&gt;=31,[9]Mides!H2426&lt;=60),"X","  ")</f>
        <v xml:space="preserve">  </v>
      </c>
      <c r="J2435" s="94" t="str">
        <f>IF([9]Mides!H2426&gt;60,"X", "  ")</f>
        <v xml:space="preserve">  </v>
      </c>
      <c r="K2435" s="96">
        <f>[9]Mides!N2426</f>
        <v>0</v>
      </c>
      <c r="L2435" s="96">
        <f>[9]Mides!K2426</f>
        <v>0</v>
      </c>
      <c r="M2435" s="96">
        <f>[9]Mides!L2426</f>
        <v>0</v>
      </c>
      <c r="N2435" s="96" t="str">
        <f>[9]Mides!M2426</f>
        <v>X</v>
      </c>
      <c r="O2435" s="96">
        <f t="shared" si="34"/>
        <v>0</v>
      </c>
      <c r="P2435" s="96" t="str">
        <f>[9]Mides!R2426</f>
        <v>Guatemala</v>
      </c>
      <c r="Q2435" s="96" t="str">
        <f>[9]Mides!S2426</f>
        <v>Guatemala</v>
      </c>
    </row>
    <row r="2436" spans="2:17" ht="15" thickBot="1" x14ac:dyDescent="0.35">
      <c r="B2436" s="92" t="str">
        <f>[9]Mides!E2427</f>
        <v>Arison</v>
      </c>
      <c r="C2436" s="93" t="str">
        <f>[9]Mides!D2427</f>
        <v>Xaminez</v>
      </c>
      <c r="D2436" s="94" t="str">
        <f>IF([9]Mides!F2427=1,"X"," ")</f>
        <v>X</v>
      </c>
      <c r="E2436" s="94" t="str">
        <f>IF([9]Mides!F2427=2,"X"," ")</f>
        <v xml:space="preserve"> </v>
      </c>
      <c r="F2436" s="95">
        <f>[9]Mides!B2427</f>
        <v>2031608940101</v>
      </c>
      <c r="G2436" s="94" t="str">
        <f>IF(AND([9]Mides!H2427&gt;=1,[9]Mides!H2427&lt;=14),"X"," ")</f>
        <v>X</v>
      </c>
      <c r="H2436" s="94" t="str">
        <f>IF(AND([9]Mides!H2427&gt;=14,[9]Mides!H2427&lt;=30),"X"," ")</f>
        <v xml:space="preserve"> </v>
      </c>
      <c r="I2436" s="94" t="str">
        <f>IF(AND([9]Mides!H2427&gt;=31,[9]Mides!H2427&lt;=60),"X","  ")</f>
        <v xml:space="preserve">  </v>
      </c>
      <c r="J2436" s="94" t="str">
        <f>IF([9]Mides!H2427&gt;60,"X", "  ")</f>
        <v xml:space="preserve">  </v>
      </c>
      <c r="K2436" s="96">
        <f>[9]Mides!N2427</f>
        <v>0</v>
      </c>
      <c r="L2436" s="96">
        <f>[9]Mides!K2427</f>
        <v>0</v>
      </c>
      <c r="M2436" s="96">
        <f>[9]Mides!L2427</f>
        <v>0</v>
      </c>
      <c r="N2436" s="96" t="str">
        <f>[9]Mides!M2427</f>
        <v>X</v>
      </c>
      <c r="O2436" s="96">
        <f t="shared" si="34"/>
        <v>0</v>
      </c>
      <c r="P2436" s="96" t="str">
        <f>[9]Mides!R2427</f>
        <v>Guatemala</v>
      </c>
      <c r="Q2436" s="96" t="str">
        <f>[9]Mides!S2427</f>
        <v>Guatemala</v>
      </c>
    </row>
    <row r="2437" spans="2:17" ht="15" thickBot="1" x14ac:dyDescent="0.35">
      <c r="B2437" s="92" t="str">
        <f>[9]Mides!E2428</f>
        <v xml:space="preserve">Diego </v>
      </c>
      <c r="C2437" s="93" t="str">
        <f>[9]Mides!D2428</f>
        <v>Quiché</v>
      </c>
      <c r="D2437" s="94" t="str">
        <f>IF([9]Mides!F2428=1,"X"," ")</f>
        <v xml:space="preserve"> </v>
      </c>
      <c r="E2437" s="94" t="str">
        <f>IF([9]Mides!F2428=2,"X"," ")</f>
        <v>X</v>
      </c>
      <c r="F2437" s="95">
        <f>[9]Mides!B2428</f>
        <v>3598581390101</v>
      </c>
      <c r="G2437" s="94" t="str">
        <f>IF(AND([9]Mides!H2428&gt;=1,[9]Mides!H2428&lt;=14),"X"," ")</f>
        <v>X</v>
      </c>
      <c r="H2437" s="94" t="str">
        <f>IF(AND([9]Mides!H2428&gt;=14,[9]Mides!H2428&lt;=30),"X"," ")</f>
        <v xml:space="preserve"> </v>
      </c>
      <c r="I2437" s="94" t="str">
        <f>IF(AND([9]Mides!H2428&gt;=31,[9]Mides!H2428&lt;=60),"X","  ")</f>
        <v xml:space="preserve">  </v>
      </c>
      <c r="J2437" s="94" t="str">
        <f>IF([9]Mides!H2428&gt;60,"X", "  ")</f>
        <v xml:space="preserve">  </v>
      </c>
      <c r="K2437" s="96">
        <f>[9]Mides!N2428</f>
        <v>0</v>
      </c>
      <c r="L2437" s="96">
        <f>[9]Mides!K2428</f>
        <v>0</v>
      </c>
      <c r="M2437" s="96">
        <f>[9]Mides!L2428</f>
        <v>0</v>
      </c>
      <c r="N2437" s="96" t="str">
        <f>[9]Mides!M2428</f>
        <v>X</v>
      </c>
      <c r="O2437" s="96">
        <f t="shared" si="34"/>
        <v>0</v>
      </c>
      <c r="P2437" s="96" t="str">
        <f>[9]Mides!R2428</f>
        <v>Guatemala</v>
      </c>
      <c r="Q2437" s="96" t="str">
        <f>[9]Mides!S2428</f>
        <v>Guatemala</v>
      </c>
    </row>
    <row r="2438" spans="2:17" ht="15" thickBot="1" x14ac:dyDescent="0.35">
      <c r="B2438" s="92" t="str">
        <f>[9]Mides!E2429</f>
        <v xml:space="preserve">Victor </v>
      </c>
      <c r="C2438" s="93" t="str">
        <f>[9]Mides!D2429</f>
        <v>Jacinto</v>
      </c>
      <c r="D2438" s="94" t="str">
        <f>IF([9]Mides!F2429=1,"X"," ")</f>
        <v xml:space="preserve"> </v>
      </c>
      <c r="E2438" s="94" t="str">
        <f>IF([9]Mides!F2429=2,"X"," ")</f>
        <v>X</v>
      </c>
      <c r="F2438" s="95">
        <f>[9]Mides!B2429</f>
        <v>3557966510115</v>
      </c>
      <c r="G2438" s="94" t="str">
        <f>IF(AND([9]Mides!H2429&gt;=1,[9]Mides!H2429&lt;=14),"X"," ")</f>
        <v xml:space="preserve"> </v>
      </c>
      <c r="H2438" s="94" t="str">
        <f>IF(AND([9]Mides!H2429&gt;=14,[9]Mides!H2429&lt;=30),"X"," ")</f>
        <v>X</v>
      </c>
      <c r="I2438" s="94" t="str">
        <f>IF(AND([9]Mides!H2429&gt;=31,[9]Mides!H2429&lt;=60),"X","  ")</f>
        <v xml:space="preserve">  </v>
      </c>
      <c r="J2438" s="94" t="str">
        <f>IF([9]Mides!H2429&gt;60,"X", "  ")</f>
        <v xml:space="preserve">  </v>
      </c>
      <c r="K2438" s="96">
        <f>[9]Mides!N2429</f>
        <v>0</v>
      </c>
      <c r="L2438" s="96">
        <f>[9]Mides!K2429</f>
        <v>0</v>
      </c>
      <c r="M2438" s="96">
        <f>[9]Mides!L2429</f>
        <v>0</v>
      </c>
      <c r="N2438" s="96" t="str">
        <f>[9]Mides!M2429</f>
        <v>X</v>
      </c>
      <c r="O2438" s="96">
        <f t="shared" si="34"/>
        <v>0</v>
      </c>
      <c r="P2438" s="96" t="str">
        <f>[9]Mides!R2429</f>
        <v>Guatemala</v>
      </c>
      <c r="Q2438" s="96" t="str">
        <f>[9]Mides!S2429</f>
        <v>Guatemala</v>
      </c>
    </row>
    <row r="2439" spans="2:17" ht="15" thickBot="1" x14ac:dyDescent="0.35">
      <c r="B2439" s="92" t="str">
        <f>[9]Mides!E2430</f>
        <v>Ronald</v>
      </c>
      <c r="C2439" s="93" t="str">
        <f>[9]Mides!D2430</f>
        <v>Herrarte</v>
      </c>
      <c r="D2439" s="94" t="str">
        <f>IF([9]Mides!F2430=1,"X"," ")</f>
        <v xml:space="preserve"> </v>
      </c>
      <c r="E2439" s="94" t="str">
        <f>IF([9]Mides!F2430=2,"X"," ")</f>
        <v>X</v>
      </c>
      <c r="F2439" s="95">
        <f>[9]Mides!B2430</f>
        <v>0</v>
      </c>
      <c r="G2439" s="94" t="str">
        <f>IF(AND([9]Mides!H2430&gt;=1,[9]Mides!H2430&lt;=14),"X"," ")</f>
        <v>X</v>
      </c>
      <c r="H2439" s="94" t="str">
        <f>IF(AND([9]Mides!H2430&gt;=14,[9]Mides!H2430&lt;=30),"X"," ")</f>
        <v xml:space="preserve"> </v>
      </c>
      <c r="I2439" s="94" t="str">
        <f>IF(AND([9]Mides!H2430&gt;=31,[9]Mides!H2430&lt;=60),"X","  ")</f>
        <v xml:space="preserve">  </v>
      </c>
      <c r="J2439" s="94" t="str">
        <f>IF([9]Mides!H2430&gt;60,"X", "  ")</f>
        <v xml:space="preserve">  </v>
      </c>
      <c r="K2439" s="96">
        <f>[9]Mides!N2430</f>
        <v>0</v>
      </c>
      <c r="L2439" s="96">
        <f>[9]Mides!K2430</f>
        <v>0</v>
      </c>
      <c r="M2439" s="96">
        <f>[9]Mides!L2430</f>
        <v>0</v>
      </c>
      <c r="N2439" s="96" t="str">
        <f>[9]Mides!M2430</f>
        <v>X</v>
      </c>
      <c r="O2439" s="96">
        <f t="shared" si="34"/>
        <v>0</v>
      </c>
      <c r="P2439" s="96" t="str">
        <f>[9]Mides!R2430</f>
        <v>Guatemala</v>
      </c>
      <c r="Q2439" s="96" t="str">
        <f>[9]Mides!S2430</f>
        <v>Guatemala</v>
      </c>
    </row>
    <row r="2440" spans="2:17" ht="15" thickBot="1" x14ac:dyDescent="0.35">
      <c r="B2440" s="92" t="str">
        <f>[9]Mides!E2431</f>
        <v>Steven</v>
      </c>
      <c r="C2440" s="93" t="str">
        <f>[9]Mides!D2431</f>
        <v>Cifuentes</v>
      </c>
      <c r="D2440" s="94" t="str">
        <f>IF([9]Mides!F2431=1,"X"," ")</f>
        <v xml:space="preserve"> </v>
      </c>
      <c r="E2440" s="94" t="str">
        <f>IF([9]Mides!F2431=2,"X"," ")</f>
        <v>X</v>
      </c>
      <c r="F2440" s="95">
        <f>[9]Mides!B2431</f>
        <v>0</v>
      </c>
      <c r="G2440" s="94" t="str">
        <f>IF(AND([9]Mides!H2431&gt;=1,[9]Mides!H2431&lt;=14),"X"," ")</f>
        <v>X</v>
      </c>
      <c r="H2440" s="94" t="str">
        <f>IF(AND([9]Mides!H2431&gt;=14,[9]Mides!H2431&lt;=30),"X"," ")</f>
        <v>X</v>
      </c>
      <c r="I2440" s="94" t="str">
        <f>IF(AND([9]Mides!H2431&gt;=31,[9]Mides!H2431&lt;=60),"X","  ")</f>
        <v xml:space="preserve">  </v>
      </c>
      <c r="J2440" s="94" t="str">
        <f>IF([9]Mides!H2431&gt;60,"X", "  ")</f>
        <v xml:space="preserve">  </v>
      </c>
      <c r="K2440" s="96">
        <f>[9]Mides!N2431</f>
        <v>0</v>
      </c>
      <c r="L2440" s="96">
        <f>[9]Mides!K2431</f>
        <v>0</v>
      </c>
      <c r="M2440" s="96">
        <f>[9]Mides!L2431</f>
        <v>0</v>
      </c>
      <c r="N2440" s="96" t="str">
        <f>[9]Mides!M2431</f>
        <v>X</v>
      </c>
      <c r="O2440" s="96">
        <f t="shared" si="34"/>
        <v>0</v>
      </c>
      <c r="P2440" s="96" t="str">
        <f>[9]Mides!R2431</f>
        <v>Guatemala</v>
      </c>
      <c r="Q2440" s="96" t="str">
        <f>[9]Mides!S2431</f>
        <v>Guatemala</v>
      </c>
    </row>
    <row r="2441" spans="2:17" ht="15" thickBot="1" x14ac:dyDescent="0.35">
      <c r="B2441" s="92" t="str">
        <f>[9]Mides!E2432</f>
        <v>José</v>
      </c>
      <c r="C2441" s="93" t="str">
        <f>[9]Mides!D2432</f>
        <v>Flores</v>
      </c>
      <c r="D2441" s="94" t="str">
        <f>IF([9]Mides!F2432=1,"X"," ")</f>
        <v xml:space="preserve"> </v>
      </c>
      <c r="E2441" s="94" t="str">
        <f>IF([9]Mides!F2432=2,"X"," ")</f>
        <v>X</v>
      </c>
      <c r="F2441" s="95">
        <f>[9]Mides!B2432</f>
        <v>3221826970506</v>
      </c>
      <c r="G2441" s="94" t="str">
        <f>IF(AND([9]Mides!H2432&gt;=1,[9]Mides!H2432&lt;=14),"X"," ")</f>
        <v>X</v>
      </c>
      <c r="H2441" s="94" t="str">
        <f>IF(AND([9]Mides!H2432&gt;=14,[9]Mides!H2432&lt;=30),"X"," ")</f>
        <v xml:space="preserve"> </v>
      </c>
      <c r="I2441" s="94" t="str">
        <f>IF(AND([9]Mides!H2432&gt;=31,[9]Mides!H2432&lt;=60),"X","  ")</f>
        <v xml:space="preserve">  </v>
      </c>
      <c r="J2441" s="94" t="str">
        <f>IF([9]Mides!H2432&gt;60,"X", "  ")</f>
        <v xml:space="preserve">  </v>
      </c>
      <c r="K2441" s="96">
        <f>[9]Mides!N2432</f>
        <v>0</v>
      </c>
      <c r="L2441" s="96">
        <f>[9]Mides!K2432</f>
        <v>0</v>
      </c>
      <c r="M2441" s="96">
        <f>[9]Mides!L2432</f>
        <v>0</v>
      </c>
      <c r="N2441" s="96" t="str">
        <f>[9]Mides!M2432</f>
        <v>X</v>
      </c>
      <c r="O2441" s="96">
        <f t="shared" si="34"/>
        <v>0</v>
      </c>
      <c r="P2441" s="96" t="str">
        <f>[9]Mides!R2432</f>
        <v>Guatemala</v>
      </c>
      <c r="Q2441" s="96" t="str">
        <f>[9]Mides!S2432</f>
        <v>Guatemala</v>
      </c>
    </row>
    <row r="2442" spans="2:17" ht="15" thickBot="1" x14ac:dyDescent="0.35">
      <c r="B2442" s="92" t="str">
        <f>[9]Mides!E2433</f>
        <v>Jackeline</v>
      </c>
      <c r="C2442" s="93" t="str">
        <f>[9]Mides!D2433</f>
        <v xml:space="preserve">Sequen </v>
      </c>
      <c r="D2442" s="94" t="str">
        <f>IF([9]Mides!F2433=1,"X"," ")</f>
        <v>X</v>
      </c>
      <c r="E2442" s="94" t="str">
        <f>IF([9]Mides!F2433=2,"X"," ")</f>
        <v xml:space="preserve"> </v>
      </c>
      <c r="F2442" s="95">
        <f>[9]Mides!B2433</f>
        <v>0</v>
      </c>
      <c r="G2442" s="94" t="str">
        <f>IF(AND([9]Mides!H2433&gt;=1,[9]Mides!H2433&lt;=14),"X"," ")</f>
        <v>X</v>
      </c>
      <c r="H2442" s="94" t="str">
        <f>IF(AND([9]Mides!H2433&gt;=14,[9]Mides!H2433&lt;=30),"X"," ")</f>
        <v xml:space="preserve"> </v>
      </c>
      <c r="I2442" s="94" t="str">
        <f>IF(AND([9]Mides!H2433&gt;=31,[9]Mides!H2433&lt;=60),"X","  ")</f>
        <v xml:space="preserve">  </v>
      </c>
      <c r="J2442" s="94" t="str">
        <f>IF([9]Mides!H2433&gt;60,"X", "  ")</f>
        <v xml:space="preserve">  </v>
      </c>
      <c r="K2442" s="96">
        <f>[9]Mides!N2433</f>
        <v>0</v>
      </c>
      <c r="L2442" s="96">
        <f>[9]Mides!K2433</f>
        <v>0</v>
      </c>
      <c r="M2442" s="96">
        <f>[9]Mides!L2433</f>
        <v>0</v>
      </c>
      <c r="N2442" s="96" t="str">
        <f>[9]Mides!M2433</f>
        <v>X</v>
      </c>
      <c r="O2442" s="96">
        <f t="shared" si="34"/>
        <v>0</v>
      </c>
      <c r="P2442" s="96" t="str">
        <f>[9]Mides!R2433</f>
        <v>Guatemala</v>
      </c>
      <c r="Q2442" s="96" t="str">
        <f>[9]Mides!S2433</f>
        <v>Guatemala</v>
      </c>
    </row>
    <row r="2443" spans="2:17" ht="15" thickBot="1" x14ac:dyDescent="0.35">
      <c r="B2443" s="92" t="str">
        <f>[9]Mides!E2434</f>
        <v>Geovanny</v>
      </c>
      <c r="C2443" s="93" t="str">
        <f>[9]Mides!D2434</f>
        <v>Ajbal</v>
      </c>
      <c r="D2443" s="94" t="str">
        <f>IF([9]Mides!F2434=1,"X"," ")</f>
        <v xml:space="preserve"> </v>
      </c>
      <c r="E2443" s="94" t="str">
        <f>IF([9]Mides!F2434=2,"X"," ")</f>
        <v>X</v>
      </c>
      <c r="F2443" s="95">
        <f>[9]Mides!B2434</f>
        <v>3448152850403</v>
      </c>
      <c r="G2443" s="94" t="str">
        <f>IF(AND([9]Mides!H2434&gt;=1,[9]Mides!H2434&lt;=14),"X"," ")</f>
        <v xml:space="preserve"> </v>
      </c>
      <c r="H2443" s="94" t="str">
        <f>IF(AND([9]Mides!H2434&gt;=14,[9]Mides!H2434&lt;=30),"X"," ")</f>
        <v>X</v>
      </c>
      <c r="I2443" s="94" t="str">
        <f>IF(AND([9]Mides!H2434&gt;=31,[9]Mides!H2434&lt;=60),"X","  ")</f>
        <v xml:space="preserve">  </v>
      </c>
      <c r="J2443" s="94" t="str">
        <f>IF([9]Mides!H2434&gt;60,"X", "  ")</f>
        <v xml:space="preserve">  </v>
      </c>
      <c r="K2443" s="96">
        <f>[9]Mides!N2434</f>
        <v>0</v>
      </c>
      <c r="L2443" s="96">
        <f>[9]Mides!K2434</f>
        <v>0</v>
      </c>
      <c r="M2443" s="96">
        <f>[9]Mides!L2434</f>
        <v>0</v>
      </c>
      <c r="N2443" s="96" t="str">
        <f>[9]Mides!M2434</f>
        <v>X</v>
      </c>
      <c r="O2443" s="96">
        <f t="shared" si="34"/>
        <v>0</v>
      </c>
      <c r="P2443" s="96" t="str">
        <f>[9]Mides!R2434</f>
        <v>Guatemala</v>
      </c>
      <c r="Q2443" s="96" t="str">
        <f>[9]Mides!S2434</f>
        <v>Guatemala</v>
      </c>
    </row>
    <row r="2444" spans="2:17" ht="15" thickBot="1" x14ac:dyDescent="0.35">
      <c r="B2444" s="92" t="str">
        <f>[9]Mides!E2435</f>
        <v>José</v>
      </c>
      <c r="C2444" s="93" t="str">
        <f>[9]Mides!D2435</f>
        <v>Reyes</v>
      </c>
      <c r="D2444" s="94" t="str">
        <f>IF([9]Mides!F2435=1,"X"," ")</f>
        <v xml:space="preserve"> </v>
      </c>
      <c r="E2444" s="94" t="str">
        <f>IF([9]Mides!F2435=2,"X"," ")</f>
        <v>X</v>
      </c>
      <c r="F2444" s="95">
        <f>[9]Mides!B2435</f>
        <v>0</v>
      </c>
      <c r="G2444" s="94" t="str">
        <f>IF(AND([9]Mides!H2435&gt;=1,[9]Mides!H2435&lt;=14),"X"," ")</f>
        <v xml:space="preserve"> </v>
      </c>
      <c r="H2444" s="94" t="str">
        <f>IF(AND([9]Mides!H2435&gt;=14,[9]Mides!H2435&lt;=30),"X"," ")</f>
        <v>X</v>
      </c>
      <c r="I2444" s="94" t="str">
        <f>IF(AND([9]Mides!H2435&gt;=31,[9]Mides!H2435&lt;=60),"X","  ")</f>
        <v xml:space="preserve">  </v>
      </c>
      <c r="J2444" s="94" t="str">
        <f>IF([9]Mides!H2435&gt;60,"X", "  ")</f>
        <v xml:space="preserve">  </v>
      </c>
      <c r="K2444" s="96">
        <f>[9]Mides!N2435</f>
        <v>0</v>
      </c>
      <c r="L2444" s="96">
        <f>[9]Mides!K2435</f>
        <v>0</v>
      </c>
      <c r="M2444" s="96">
        <f>[9]Mides!L2435</f>
        <v>0</v>
      </c>
      <c r="N2444" s="96" t="str">
        <f>[9]Mides!M2435</f>
        <v>X</v>
      </c>
      <c r="O2444" s="96">
        <f t="shared" si="34"/>
        <v>0</v>
      </c>
      <c r="P2444" s="96" t="str">
        <f>[9]Mides!R2435</f>
        <v>Guatemala</v>
      </c>
      <c r="Q2444" s="96" t="str">
        <f>[9]Mides!S2435</f>
        <v>Guatemala</v>
      </c>
    </row>
    <row r="2445" spans="2:17" ht="15" thickBot="1" x14ac:dyDescent="0.35">
      <c r="B2445" s="92" t="str">
        <f>[9]Mides!E2436</f>
        <v xml:space="preserve">Jhordy </v>
      </c>
      <c r="C2445" s="93" t="str">
        <f>[9]Mides!D2436</f>
        <v xml:space="preserve">Percolla </v>
      </c>
      <c r="D2445" s="94" t="str">
        <f>IF([9]Mides!F2436=1,"X"," ")</f>
        <v xml:space="preserve"> </v>
      </c>
      <c r="E2445" s="94" t="str">
        <f>IF([9]Mides!F2436=2,"X"," ")</f>
        <v>X</v>
      </c>
      <c r="F2445" s="95" t="str">
        <f>[9]Mides!B2436</f>
        <v>NO PRESENTO</v>
      </c>
      <c r="G2445" s="94" t="str">
        <f>IF(AND([9]Mides!H2436&gt;=1,[9]Mides!H2436&lt;=14),"X"," ")</f>
        <v>X</v>
      </c>
      <c r="H2445" s="94" t="str">
        <f>IF(AND([9]Mides!H2436&gt;=14,[9]Mides!H2436&lt;=30),"X"," ")</f>
        <v xml:space="preserve"> </v>
      </c>
      <c r="I2445" s="94" t="str">
        <f>IF(AND([9]Mides!H2436&gt;=31,[9]Mides!H2436&lt;=60),"X","  ")</f>
        <v xml:space="preserve">  </v>
      </c>
      <c r="J2445" s="94" t="str">
        <f>IF([9]Mides!H2436&gt;60,"X", "  ")</f>
        <v xml:space="preserve">  </v>
      </c>
      <c r="K2445" s="96">
        <f>[9]Mides!N2436</f>
        <v>0</v>
      </c>
      <c r="L2445" s="96">
        <f>[9]Mides!K2436</f>
        <v>0</v>
      </c>
      <c r="M2445" s="96">
        <f>[9]Mides!L2436</f>
        <v>0</v>
      </c>
      <c r="N2445" s="96" t="str">
        <f>[9]Mides!M2436</f>
        <v>x</v>
      </c>
      <c r="O2445" s="96">
        <f t="shared" si="34"/>
        <v>0</v>
      </c>
      <c r="P2445" s="96" t="str">
        <f>[9]Mides!R2436</f>
        <v>Guatemala</v>
      </c>
      <c r="Q2445" s="96" t="str">
        <f>[9]Mides!S2436</f>
        <v>Guatemala</v>
      </c>
    </row>
    <row r="2446" spans="2:17" ht="15" thickBot="1" x14ac:dyDescent="0.35">
      <c r="B2446" s="92" t="str">
        <f>[9]Mides!E2437</f>
        <v xml:space="preserve">Victor </v>
      </c>
      <c r="C2446" s="93" t="str">
        <f>[9]Mides!D2437</f>
        <v xml:space="preserve">Ajcuc </v>
      </c>
      <c r="D2446" s="94" t="str">
        <f>IF([9]Mides!F2437=1,"X"," ")</f>
        <v xml:space="preserve"> </v>
      </c>
      <c r="E2446" s="94" t="str">
        <f>IF([9]Mides!F2437=2,"X"," ")</f>
        <v>X</v>
      </c>
      <c r="F2446" s="95" t="str">
        <f>[9]Mides!B2437</f>
        <v>NO PRESENTO</v>
      </c>
      <c r="G2446" s="94" t="str">
        <f>IF(AND([9]Mides!H2437&gt;=1,[9]Mides!H2437&lt;=14),"X"," ")</f>
        <v>X</v>
      </c>
      <c r="H2446" s="94" t="str">
        <f>IF(AND([9]Mides!H2437&gt;=14,[9]Mides!H2437&lt;=30),"X"," ")</f>
        <v xml:space="preserve"> </v>
      </c>
      <c r="I2446" s="94" t="str">
        <f>IF(AND([9]Mides!H2437&gt;=31,[9]Mides!H2437&lt;=60),"X","  ")</f>
        <v xml:space="preserve">  </v>
      </c>
      <c r="J2446" s="94" t="str">
        <f>IF([9]Mides!H2437&gt;60,"X", "  ")</f>
        <v xml:space="preserve">  </v>
      </c>
      <c r="K2446" s="96">
        <f>[9]Mides!N2437</f>
        <v>0</v>
      </c>
      <c r="L2446" s="96">
        <f>[9]Mides!K2437</f>
        <v>0</v>
      </c>
      <c r="M2446" s="96">
        <f>[9]Mides!L2437</f>
        <v>0</v>
      </c>
      <c r="N2446" s="96" t="str">
        <f>[9]Mides!M2437</f>
        <v>x</v>
      </c>
      <c r="O2446" s="96">
        <f t="shared" si="34"/>
        <v>0</v>
      </c>
      <c r="P2446" s="96" t="str">
        <f>[9]Mides!R2437</f>
        <v>Guatemala</v>
      </c>
      <c r="Q2446" s="96" t="str">
        <f>[9]Mides!S2437</f>
        <v>Guatemala</v>
      </c>
    </row>
    <row r="2447" spans="2:17" ht="15" thickBot="1" x14ac:dyDescent="0.35">
      <c r="B2447" s="92" t="str">
        <f>[9]Mides!E2438</f>
        <v>Juan</v>
      </c>
      <c r="C2447" s="93" t="str">
        <f>[9]Mides!D2438</f>
        <v xml:space="preserve">López </v>
      </c>
      <c r="D2447" s="94" t="str">
        <f>IF([9]Mides!F2438=1,"X"," ")</f>
        <v xml:space="preserve"> </v>
      </c>
      <c r="E2447" s="94" t="str">
        <f>IF([9]Mides!F2438=2,"X"," ")</f>
        <v>X</v>
      </c>
      <c r="F2447" s="95" t="str">
        <f>[9]Mides!B2438</f>
        <v>NO PRESENTO</v>
      </c>
      <c r="G2447" s="94" t="str">
        <f>IF(AND([9]Mides!H2438&gt;=1,[9]Mides!H2438&lt;=14),"X"," ")</f>
        <v>X</v>
      </c>
      <c r="H2447" s="94" t="str">
        <f>IF(AND([9]Mides!H2438&gt;=14,[9]Mides!H2438&lt;=30),"X"," ")</f>
        <v xml:space="preserve"> </v>
      </c>
      <c r="I2447" s="94" t="str">
        <f>IF(AND([9]Mides!H2438&gt;=31,[9]Mides!H2438&lt;=60),"X","  ")</f>
        <v xml:space="preserve">  </v>
      </c>
      <c r="J2447" s="94" t="str">
        <f>IF([9]Mides!H2438&gt;60,"X", "  ")</f>
        <v xml:space="preserve">  </v>
      </c>
      <c r="K2447" s="96">
        <f>[9]Mides!N2438</f>
        <v>0</v>
      </c>
      <c r="L2447" s="96">
        <f>[9]Mides!K2438</f>
        <v>0</v>
      </c>
      <c r="M2447" s="96">
        <f>[9]Mides!L2438</f>
        <v>0</v>
      </c>
      <c r="N2447" s="96" t="str">
        <f>[9]Mides!M2438</f>
        <v>x</v>
      </c>
      <c r="O2447" s="96">
        <f t="shared" si="34"/>
        <v>0</v>
      </c>
      <c r="P2447" s="96" t="str">
        <f>[9]Mides!R2438</f>
        <v>Guatemala</v>
      </c>
      <c r="Q2447" s="96" t="str">
        <f>[9]Mides!S2438</f>
        <v>Guatemala</v>
      </c>
    </row>
    <row r="2448" spans="2:17" ht="15" thickBot="1" x14ac:dyDescent="0.35">
      <c r="B2448" s="92" t="str">
        <f>[9]Mides!E2439</f>
        <v>Manuel</v>
      </c>
      <c r="C2448" s="93" t="str">
        <f>[9]Mides!D2439</f>
        <v xml:space="preserve">López </v>
      </c>
      <c r="D2448" s="94" t="str">
        <f>IF([9]Mides!F2439=1,"X"," ")</f>
        <v xml:space="preserve"> </v>
      </c>
      <c r="E2448" s="94" t="str">
        <f>IF([9]Mides!F2439=2,"X"," ")</f>
        <v>X</v>
      </c>
      <c r="F2448" s="95" t="str">
        <f>[9]Mides!B2439</f>
        <v>NO PRESENTO</v>
      </c>
      <c r="G2448" s="94" t="str">
        <f>IF(AND([9]Mides!H2439&gt;=1,[9]Mides!H2439&lt;=14),"X"," ")</f>
        <v xml:space="preserve"> </v>
      </c>
      <c r="H2448" s="94" t="str">
        <f>IF(AND([9]Mides!H2439&gt;=14,[9]Mides!H2439&lt;=30),"X"," ")</f>
        <v>X</v>
      </c>
      <c r="I2448" s="94" t="str">
        <f>IF(AND([9]Mides!H2439&gt;=31,[9]Mides!H2439&lt;=60),"X","  ")</f>
        <v xml:space="preserve">  </v>
      </c>
      <c r="J2448" s="94" t="str">
        <f>IF([9]Mides!H2439&gt;60,"X", "  ")</f>
        <v xml:space="preserve">  </v>
      </c>
      <c r="K2448" s="96">
        <f>[9]Mides!N2439</f>
        <v>0</v>
      </c>
      <c r="L2448" s="96">
        <f>[9]Mides!K2439</f>
        <v>0</v>
      </c>
      <c r="M2448" s="96">
        <f>[9]Mides!L2439</f>
        <v>0</v>
      </c>
      <c r="N2448" s="96" t="str">
        <f>[9]Mides!M2439</f>
        <v>x</v>
      </c>
      <c r="O2448" s="96">
        <f t="shared" si="34"/>
        <v>0</v>
      </c>
      <c r="P2448" s="96" t="str">
        <f>[9]Mides!R2439</f>
        <v>Guatemala</v>
      </c>
      <c r="Q2448" s="96" t="str">
        <f>[9]Mides!S2439</f>
        <v>Guatemala</v>
      </c>
    </row>
    <row r="2449" spans="2:17" ht="15" thickBot="1" x14ac:dyDescent="0.35">
      <c r="B2449" s="92" t="str">
        <f>[9]Mides!E2440</f>
        <v>Cristian</v>
      </c>
      <c r="C2449" s="93" t="str">
        <f>[9]Mides!D2440</f>
        <v>Robles</v>
      </c>
      <c r="D2449" s="94" t="str">
        <f>IF([9]Mides!F2440=1,"X"," ")</f>
        <v xml:space="preserve"> </v>
      </c>
      <c r="E2449" s="94" t="str">
        <f>IF([9]Mides!F2440=2,"X"," ")</f>
        <v>X</v>
      </c>
      <c r="F2449" s="95" t="str">
        <f>[9]Mides!B2440</f>
        <v>NO PRESENTO</v>
      </c>
      <c r="G2449" s="94" t="str">
        <f>IF(AND([9]Mides!H2440&gt;=1,[9]Mides!H2440&lt;=14),"X"," ")</f>
        <v xml:space="preserve"> </v>
      </c>
      <c r="H2449" s="94" t="str">
        <f>IF(AND([9]Mides!H2440&gt;=14,[9]Mides!H2440&lt;=30),"X"," ")</f>
        <v>X</v>
      </c>
      <c r="I2449" s="94" t="str">
        <f>IF(AND([9]Mides!H2440&gt;=31,[9]Mides!H2440&lt;=60),"X","  ")</f>
        <v xml:space="preserve">  </v>
      </c>
      <c r="J2449" s="94" t="str">
        <f>IF([9]Mides!H2440&gt;60,"X", "  ")</f>
        <v xml:space="preserve">  </v>
      </c>
      <c r="K2449" s="96">
        <f>[9]Mides!N2440</f>
        <v>0</v>
      </c>
      <c r="L2449" s="96">
        <f>[9]Mides!K2440</f>
        <v>0</v>
      </c>
      <c r="M2449" s="96">
        <f>[9]Mides!L2440</f>
        <v>0</v>
      </c>
      <c r="N2449" s="96" t="str">
        <f>[9]Mides!M2440</f>
        <v>x</v>
      </c>
      <c r="O2449" s="96">
        <f t="shared" si="34"/>
        <v>0</v>
      </c>
      <c r="P2449" s="96" t="str">
        <f>[9]Mides!R2440</f>
        <v>Guatemala</v>
      </c>
      <c r="Q2449" s="96" t="str">
        <f>[9]Mides!S2440</f>
        <v>Guatemala</v>
      </c>
    </row>
    <row r="2450" spans="2:17" ht="15" thickBot="1" x14ac:dyDescent="0.35">
      <c r="B2450" s="92" t="str">
        <f>[9]Mides!E2441</f>
        <v>Whiliam</v>
      </c>
      <c r="C2450" s="93" t="str">
        <f>[9]Mides!D2441</f>
        <v>Soto</v>
      </c>
      <c r="D2450" s="94" t="str">
        <f>IF([9]Mides!F2441=1,"X"," ")</f>
        <v xml:space="preserve"> </v>
      </c>
      <c r="E2450" s="94" t="str">
        <f>IF([9]Mides!F2441=2,"X"," ")</f>
        <v>X</v>
      </c>
      <c r="F2450" s="95" t="str">
        <f>[9]Mides!B2441</f>
        <v>NO PRESENTO</v>
      </c>
      <c r="G2450" s="94" t="str">
        <f>IF(AND([9]Mides!H2441&gt;=1,[9]Mides!H2441&lt;=14),"X"," ")</f>
        <v>X</v>
      </c>
      <c r="H2450" s="94" t="str">
        <f>IF(AND([9]Mides!H2441&gt;=14,[9]Mides!H2441&lt;=30),"X"," ")</f>
        <v xml:space="preserve"> </v>
      </c>
      <c r="I2450" s="94" t="str">
        <f>IF(AND([9]Mides!H2441&gt;=31,[9]Mides!H2441&lt;=60),"X","  ")</f>
        <v xml:space="preserve">  </v>
      </c>
      <c r="J2450" s="94" t="str">
        <f>IF([9]Mides!H2441&gt;60,"X", "  ")</f>
        <v xml:space="preserve">  </v>
      </c>
      <c r="K2450" s="96">
        <f>[9]Mides!N2441</f>
        <v>0</v>
      </c>
      <c r="L2450" s="96">
        <f>[9]Mides!K2441</f>
        <v>0</v>
      </c>
      <c r="M2450" s="96">
        <f>[9]Mides!L2441</f>
        <v>0</v>
      </c>
      <c r="N2450" s="96" t="str">
        <f>[9]Mides!M2441</f>
        <v>x</v>
      </c>
      <c r="O2450" s="96">
        <f t="shared" si="34"/>
        <v>0</v>
      </c>
      <c r="P2450" s="96" t="str">
        <f>[9]Mides!R2441</f>
        <v>Guatemala</v>
      </c>
      <c r="Q2450" s="96" t="str">
        <f>[9]Mides!S2441</f>
        <v>Guatemala</v>
      </c>
    </row>
    <row r="2451" spans="2:17" ht="15" thickBot="1" x14ac:dyDescent="0.35">
      <c r="B2451" s="92" t="str">
        <f>[9]Mides!E2442</f>
        <v>Carlos</v>
      </c>
      <c r="C2451" s="93" t="str">
        <f>[9]Mides!D2442</f>
        <v>Ceballos</v>
      </c>
      <c r="D2451" s="94" t="str">
        <f>IF([9]Mides!F2442=1,"X"," ")</f>
        <v xml:space="preserve"> </v>
      </c>
      <c r="E2451" s="94" t="str">
        <f>IF([9]Mides!F2442=2,"X"," ")</f>
        <v>X</v>
      </c>
      <c r="F2451" s="95" t="str">
        <f>[9]Mides!B2442</f>
        <v>NO PRESENTO</v>
      </c>
      <c r="G2451" s="94" t="str">
        <f>IF(AND([9]Mides!H2442&gt;=1,[9]Mides!H2442&lt;=14),"X"," ")</f>
        <v>X</v>
      </c>
      <c r="H2451" s="94" t="str">
        <f>IF(AND([9]Mides!H2442&gt;=14,[9]Mides!H2442&lt;=30),"X"," ")</f>
        <v xml:space="preserve"> </v>
      </c>
      <c r="I2451" s="94" t="str">
        <f>IF(AND([9]Mides!H2442&gt;=31,[9]Mides!H2442&lt;=60),"X","  ")</f>
        <v xml:space="preserve">  </v>
      </c>
      <c r="J2451" s="94" t="str">
        <f>IF([9]Mides!H2442&gt;60,"X", "  ")</f>
        <v xml:space="preserve">  </v>
      </c>
      <c r="K2451" s="96">
        <f>[9]Mides!N2442</f>
        <v>0</v>
      </c>
      <c r="L2451" s="96">
        <f>[9]Mides!K2442</f>
        <v>0</v>
      </c>
      <c r="M2451" s="96">
        <f>[9]Mides!L2442</f>
        <v>0</v>
      </c>
      <c r="N2451" s="96" t="str">
        <f>[9]Mides!M2442</f>
        <v>x</v>
      </c>
      <c r="O2451" s="96">
        <f t="shared" si="34"/>
        <v>0</v>
      </c>
      <c r="P2451" s="96" t="str">
        <f>[9]Mides!R2442</f>
        <v>Guatemala</v>
      </c>
      <c r="Q2451" s="96" t="str">
        <f>[9]Mides!S2442</f>
        <v>Guatemala</v>
      </c>
    </row>
    <row r="2452" spans="2:17" ht="15" thickBot="1" x14ac:dyDescent="0.35">
      <c r="B2452" s="92" t="str">
        <f>[9]Mides!E2443</f>
        <v>Brandon</v>
      </c>
      <c r="C2452" s="93" t="str">
        <f>[9]Mides!D2443</f>
        <v>Aceytuno</v>
      </c>
      <c r="D2452" s="94" t="str">
        <f>IF([9]Mides!F2443=1,"X"," ")</f>
        <v xml:space="preserve"> </v>
      </c>
      <c r="E2452" s="94" t="str">
        <f>IF([9]Mides!F2443=2,"X"," ")</f>
        <v>X</v>
      </c>
      <c r="F2452" s="95" t="str">
        <f>[9]Mides!B2443</f>
        <v>NO PRESENTO</v>
      </c>
      <c r="G2452" s="94" t="str">
        <f>IF(AND([9]Mides!H2443&gt;=1,[9]Mides!H2443&lt;=14),"X"," ")</f>
        <v>X</v>
      </c>
      <c r="H2452" s="94" t="str">
        <f>IF(AND([9]Mides!H2443&gt;=14,[9]Mides!H2443&lt;=30),"X"," ")</f>
        <v xml:space="preserve"> </v>
      </c>
      <c r="I2452" s="94" t="str">
        <f>IF(AND([9]Mides!H2443&gt;=31,[9]Mides!H2443&lt;=60),"X","  ")</f>
        <v xml:space="preserve">  </v>
      </c>
      <c r="J2452" s="94" t="str">
        <f>IF([9]Mides!H2443&gt;60,"X", "  ")</f>
        <v xml:space="preserve">  </v>
      </c>
      <c r="K2452" s="96">
        <f>[9]Mides!N2443</f>
        <v>0</v>
      </c>
      <c r="L2452" s="96">
        <f>[9]Mides!K2443</f>
        <v>0</v>
      </c>
      <c r="M2452" s="96">
        <f>[9]Mides!L2443</f>
        <v>0</v>
      </c>
      <c r="N2452" s="96" t="str">
        <f>[9]Mides!M2443</f>
        <v>x</v>
      </c>
      <c r="O2452" s="96">
        <f t="shared" si="34"/>
        <v>0</v>
      </c>
      <c r="P2452" s="96" t="str">
        <f>[9]Mides!R2443</f>
        <v>Guatemala</v>
      </c>
      <c r="Q2452" s="96" t="str">
        <f>[9]Mides!S2443</f>
        <v>Guatemala</v>
      </c>
    </row>
    <row r="2453" spans="2:17" ht="15" thickBot="1" x14ac:dyDescent="0.35">
      <c r="B2453" s="92" t="str">
        <f>[9]Mides!E2444</f>
        <v>Mariana</v>
      </c>
      <c r="C2453" s="93" t="str">
        <f>[9]Mides!D2444</f>
        <v>Bolvito</v>
      </c>
      <c r="D2453" s="94" t="str">
        <f>IF([9]Mides!F2444=1,"X"," ")</f>
        <v>X</v>
      </c>
      <c r="E2453" s="94" t="str">
        <f>IF([9]Mides!F2444=2,"X"," ")</f>
        <v xml:space="preserve"> </v>
      </c>
      <c r="F2453" s="95" t="str">
        <f>[9]Mides!B2444</f>
        <v>NO PRESENTO</v>
      </c>
      <c r="G2453" s="94" t="str">
        <f>IF(AND([9]Mides!H2444&gt;=1,[9]Mides!H2444&lt;=14),"X"," ")</f>
        <v>X</v>
      </c>
      <c r="H2453" s="94" t="str">
        <f>IF(AND([9]Mides!H2444&gt;=14,[9]Mides!H2444&lt;=30),"X"," ")</f>
        <v xml:space="preserve"> </v>
      </c>
      <c r="I2453" s="94" t="str">
        <f>IF(AND([9]Mides!H2444&gt;=31,[9]Mides!H2444&lt;=60),"X","  ")</f>
        <v xml:space="preserve">  </v>
      </c>
      <c r="J2453" s="94" t="str">
        <f>IF([9]Mides!H2444&gt;60,"X", "  ")</f>
        <v xml:space="preserve">  </v>
      </c>
      <c r="K2453" s="96">
        <f>[9]Mides!N2444</f>
        <v>0</v>
      </c>
      <c r="L2453" s="96">
        <f>[9]Mides!K2444</f>
        <v>0</v>
      </c>
      <c r="M2453" s="96">
        <f>[9]Mides!L2444</f>
        <v>0</v>
      </c>
      <c r="N2453" s="96" t="str">
        <f>[9]Mides!M2444</f>
        <v>x</v>
      </c>
      <c r="O2453" s="96">
        <f t="shared" si="34"/>
        <v>0</v>
      </c>
      <c r="P2453" s="96" t="str">
        <f>[9]Mides!R2444</f>
        <v>Guatemala</v>
      </c>
      <c r="Q2453" s="96" t="str">
        <f>[9]Mides!S2444</f>
        <v>Guatemala</v>
      </c>
    </row>
    <row r="2454" spans="2:17" ht="15" thickBot="1" x14ac:dyDescent="0.35">
      <c r="B2454" s="92" t="str">
        <f>[9]Mides!E2445</f>
        <v>Justyn</v>
      </c>
      <c r="C2454" s="93" t="str">
        <f>[9]Mides!D2445</f>
        <v>Estrada</v>
      </c>
      <c r="D2454" s="94" t="str">
        <f>IF([9]Mides!F2445=1,"X"," ")</f>
        <v xml:space="preserve"> </v>
      </c>
      <c r="E2454" s="94" t="str">
        <f>IF([9]Mides!F2445=2,"X"," ")</f>
        <v>X</v>
      </c>
      <c r="F2454" s="95" t="str">
        <f>[9]Mides!B2445</f>
        <v>NO PRESENTO</v>
      </c>
      <c r="G2454" s="94" t="str">
        <f>IF(AND([9]Mides!H2445&gt;=1,[9]Mides!H2445&lt;=14),"X"," ")</f>
        <v>X</v>
      </c>
      <c r="H2454" s="94" t="str">
        <f>IF(AND([9]Mides!H2445&gt;=14,[9]Mides!H2445&lt;=30),"X"," ")</f>
        <v xml:space="preserve"> </v>
      </c>
      <c r="I2454" s="94" t="str">
        <f>IF(AND([9]Mides!H2445&gt;=31,[9]Mides!H2445&lt;=60),"X","  ")</f>
        <v xml:space="preserve">  </v>
      </c>
      <c r="J2454" s="94" t="str">
        <f>IF([9]Mides!H2445&gt;60,"X", "  ")</f>
        <v xml:space="preserve">  </v>
      </c>
      <c r="K2454" s="96">
        <f>[9]Mides!N2445</f>
        <v>0</v>
      </c>
      <c r="L2454" s="96">
        <f>[9]Mides!K2445</f>
        <v>0</v>
      </c>
      <c r="M2454" s="96">
        <f>[9]Mides!L2445</f>
        <v>0</v>
      </c>
      <c r="N2454" s="96" t="str">
        <f>[9]Mides!M2445</f>
        <v>x</v>
      </c>
      <c r="O2454" s="96">
        <f t="shared" si="34"/>
        <v>0</v>
      </c>
      <c r="P2454" s="96" t="str">
        <f>[9]Mides!R2445</f>
        <v>Guatemala</v>
      </c>
      <c r="Q2454" s="96" t="str">
        <f>[9]Mides!S2445</f>
        <v>Guatemala</v>
      </c>
    </row>
    <row r="2455" spans="2:17" ht="15" thickBot="1" x14ac:dyDescent="0.35">
      <c r="B2455" s="92" t="str">
        <f>[9]Mides!E2446</f>
        <v>Kenny</v>
      </c>
      <c r="C2455" s="93" t="str">
        <f>[9]Mides!D2446</f>
        <v xml:space="preserve">López </v>
      </c>
      <c r="D2455" s="94" t="str">
        <f>IF([9]Mides!F2446=1,"X"," ")</f>
        <v xml:space="preserve"> </v>
      </c>
      <c r="E2455" s="94" t="str">
        <f>IF([9]Mides!F2446=2,"X"," ")</f>
        <v>X</v>
      </c>
      <c r="F2455" s="95" t="str">
        <f>[9]Mides!B2446</f>
        <v>NO PRESENTO</v>
      </c>
      <c r="G2455" s="94" t="str">
        <f>IF(AND([9]Mides!H2446&gt;=1,[9]Mides!H2446&lt;=14),"X"," ")</f>
        <v>X</v>
      </c>
      <c r="H2455" s="94" t="str">
        <f>IF(AND([9]Mides!H2446&gt;=14,[9]Mides!H2446&lt;=30),"X"," ")</f>
        <v xml:space="preserve"> </v>
      </c>
      <c r="I2455" s="94" t="str">
        <f>IF(AND([9]Mides!H2446&gt;=31,[9]Mides!H2446&lt;=60),"X","  ")</f>
        <v xml:space="preserve">  </v>
      </c>
      <c r="J2455" s="94" t="str">
        <f>IF([9]Mides!H2446&gt;60,"X", "  ")</f>
        <v xml:space="preserve">  </v>
      </c>
      <c r="K2455" s="96">
        <f>[9]Mides!N2446</f>
        <v>0</v>
      </c>
      <c r="L2455" s="96">
        <f>[9]Mides!K2446</f>
        <v>0</v>
      </c>
      <c r="M2455" s="96">
        <f>[9]Mides!L2446</f>
        <v>0</v>
      </c>
      <c r="N2455" s="96" t="str">
        <f>[9]Mides!M2446</f>
        <v>x</v>
      </c>
      <c r="O2455" s="96">
        <f t="shared" si="34"/>
        <v>0</v>
      </c>
      <c r="P2455" s="96" t="str">
        <f>[9]Mides!R2446</f>
        <v>Guatemala</v>
      </c>
      <c r="Q2455" s="96" t="str">
        <f>[9]Mides!S2446</f>
        <v>Guatemala</v>
      </c>
    </row>
    <row r="2456" spans="2:17" ht="15" thickBot="1" x14ac:dyDescent="0.35">
      <c r="B2456" s="92" t="str">
        <f>[9]Mides!E2447</f>
        <v>Josue</v>
      </c>
      <c r="C2456" s="93" t="str">
        <f>[9]Mides!D2447</f>
        <v>Sandoval</v>
      </c>
      <c r="D2456" s="94" t="str">
        <f>IF([9]Mides!F2447=1,"X"," ")</f>
        <v xml:space="preserve"> </v>
      </c>
      <c r="E2456" s="94" t="str">
        <f>IF([9]Mides!F2447=2,"X"," ")</f>
        <v>X</v>
      </c>
      <c r="F2456" s="95" t="str">
        <f>[9]Mides!B2447</f>
        <v>NO PRESENTO</v>
      </c>
      <c r="G2456" s="94" t="str">
        <f>IF(AND([9]Mides!H2447&gt;=1,[9]Mides!H2447&lt;=14),"X"," ")</f>
        <v>X</v>
      </c>
      <c r="H2456" s="94" t="str">
        <f>IF(AND([9]Mides!H2447&gt;=14,[9]Mides!H2447&lt;=30),"X"," ")</f>
        <v xml:space="preserve"> </v>
      </c>
      <c r="I2456" s="94" t="str">
        <f>IF(AND([9]Mides!H2447&gt;=31,[9]Mides!H2447&lt;=60),"X","  ")</f>
        <v xml:space="preserve">  </v>
      </c>
      <c r="J2456" s="94" t="str">
        <f>IF([9]Mides!H2447&gt;60,"X", "  ")</f>
        <v xml:space="preserve">  </v>
      </c>
      <c r="K2456" s="96">
        <f>[9]Mides!N2447</f>
        <v>0</v>
      </c>
      <c r="L2456" s="96">
        <f>[9]Mides!K2447</f>
        <v>0</v>
      </c>
      <c r="M2456" s="96">
        <f>[9]Mides!L2447</f>
        <v>0</v>
      </c>
      <c r="N2456" s="96" t="str">
        <f>[9]Mides!M2447</f>
        <v>x</v>
      </c>
      <c r="O2456" s="96">
        <f t="shared" si="34"/>
        <v>0</v>
      </c>
      <c r="P2456" s="96" t="str">
        <f>[9]Mides!R2447</f>
        <v>Guatemala</v>
      </c>
      <c r="Q2456" s="96" t="str">
        <f>[9]Mides!S2447</f>
        <v>Guatemala</v>
      </c>
    </row>
    <row r="2457" spans="2:17" ht="15" thickBot="1" x14ac:dyDescent="0.35">
      <c r="B2457" s="92" t="str">
        <f>[9]Mides!E2448</f>
        <v>Luis</v>
      </c>
      <c r="C2457" s="93" t="str">
        <f>[9]Mides!D2448</f>
        <v>Delcompare</v>
      </c>
      <c r="D2457" s="94" t="str">
        <f>IF([9]Mides!F2448=1,"X"," ")</f>
        <v xml:space="preserve"> </v>
      </c>
      <c r="E2457" s="94" t="str">
        <f>IF([9]Mides!F2448=2,"X"," ")</f>
        <v>X</v>
      </c>
      <c r="F2457" s="95" t="str">
        <f>[9]Mides!B2448</f>
        <v>NO PRESENTO</v>
      </c>
      <c r="G2457" s="94" t="str">
        <f>IF(AND([9]Mides!H2448&gt;=1,[9]Mides!H2448&lt;=14),"X"," ")</f>
        <v xml:space="preserve"> </v>
      </c>
      <c r="H2457" s="94" t="str">
        <f>IF(AND([9]Mides!H2448&gt;=14,[9]Mides!H2448&lt;=30),"X"," ")</f>
        <v>X</v>
      </c>
      <c r="I2457" s="94" t="str">
        <f>IF(AND([9]Mides!H2448&gt;=31,[9]Mides!H2448&lt;=60),"X","  ")</f>
        <v xml:space="preserve">  </v>
      </c>
      <c r="J2457" s="94" t="str">
        <f>IF([9]Mides!H2448&gt;60,"X", "  ")</f>
        <v xml:space="preserve">  </v>
      </c>
      <c r="K2457" s="96">
        <f>[9]Mides!N2448</f>
        <v>0</v>
      </c>
      <c r="L2457" s="96">
        <f>[9]Mides!K2448</f>
        <v>0</v>
      </c>
      <c r="M2457" s="96">
        <f>[9]Mides!L2448</f>
        <v>0</v>
      </c>
      <c r="N2457" s="96" t="str">
        <f>[9]Mides!M2448</f>
        <v>x</v>
      </c>
      <c r="O2457" s="96">
        <f t="shared" si="34"/>
        <v>0</v>
      </c>
      <c r="P2457" s="96" t="str">
        <f>[9]Mides!R2448</f>
        <v>Guatemala</v>
      </c>
      <c r="Q2457" s="96" t="str">
        <f>[9]Mides!S2448</f>
        <v>Guatemala</v>
      </c>
    </row>
    <row r="2458" spans="2:17" ht="15" thickBot="1" x14ac:dyDescent="0.35">
      <c r="B2458" s="92" t="str">
        <f>[9]Mides!E2449</f>
        <v>Ingrid</v>
      </c>
      <c r="C2458" s="93" t="str">
        <f>[9]Mides!D2449</f>
        <v>Pérez</v>
      </c>
      <c r="D2458" s="94" t="str">
        <f>IF([9]Mides!F2449=1,"X"," ")</f>
        <v>X</v>
      </c>
      <c r="E2458" s="94" t="str">
        <f>IF([9]Mides!F2449=2,"X"," ")</f>
        <v xml:space="preserve"> </v>
      </c>
      <c r="F2458" s="95" t="str">
        <f>[9]Mides!B2449</f>
        <v>NO PRESENTO</v>
      </c>
      <c r="G2458" s="94" t="str">
        <f>IF(AND([9]Mides!H2449&gt;=1,[9]Mides!H2449&lt;=14),"X"," ")</f>
        <v>X</v>
      </c>
      <c r="H2458" s="94" t="str">
        <f>IF(AND([9]Mides!H2449&gt;=14,[9]Mides!H2449&lt;=30),"X"," ")</f>
        <v>X</v>
      </c>
      <c r="I2458" s="94" t="str">
        <f>IF(AND([9]Mides!H2449&gt;=31,[9]Mides!H2449&lt;=60),"X","  ")</f>
        <v xml:space="preserve">  </v>
      </c>
      <c r="J2458" s="94" t="str">
        <f>IF([9]Mides!H2449&gt;60,"X", "  ")</f>
        <v xml:space="preserve">  </v>
      </c>
      <c r="K2458" s="96">
        <f>[9]Mides!N2449</f>
        <v>0</v>
      </c>
      <c r="L2458" s="96">
        <f>[9]Mides!K2449</f>
        <v>0</v>
      </c>
      <c r="M2458" s="96">
        <f>[9]Mides!L2449</f>
        <v>0</v>
      </c>
      <c r="N2458" s="96" t="str">
        <f>[9]Mides!M2449</f>
        <v>x</v>
      </c>
      <c r="O2458" s="96">
        <f t="shared" si="34"/>
        <v>0</v>
      </c>
      <c r="P2458" s="96" t="str">
        <f>[9]Mides!R2449</f>
        <v>Guatemala</v>
      </c>
      <c r="Q2458" s="96" t="str">
        <f>[9]Mides!S2449</f>
        <v>Guatemala</v>
      </c>
    </row>
    <row r="2459" spans="2:17" ht="15" thickBot="1" x14ac:dyDescent="0.35">
      <c r="B2459" s="92" t="str">
        <f>[9]Mides!E2450</f>
        <v>Joselyn</v>
      </c>
      <c r="C2459" s="93" t="str">
        <f>[9]Mides!D2450</f>
        <v>Perez</v>
      </c>
      <c r="D2459" s="94" t="str">
        <f>IF([9]Mides!F2450=1,"X"," ")</f>
        <v>X</v>
      </c>
      <c r="E2459" s="94" t="str">
        <f>IF([9]Mides!F2450=2,"X"," ")</f>
        <v xml:space="preserve"> </v>
      </c>
      <c r="F2459" s="95" t="str">
        <f>[9]Mides!B2450</f>
        <v>NO PRESENTO</v>
      </c>
      <c r="G2459" s="94" t="str">
        <f>IF(AND([9]Mides!H2450&gt;=1,[9]Mides!H2450&lt;=14),"X"," ")</f>
        <v xml:space="preserve"> </v>
      </c>
      <c r="H2459" s="94" t="str">
        <f>IF(AND([9]Mides!H2450&gt;=14,[9]Mides!H2450&lt;=30),"X"," ")</f>
        <v>X</v>
      </c>
      <c r="I2459" s="94" t="str">
        <f>IF(AND([9]Mides!H2450&gt;=31,[9]Mides!H2450&lt;=60),"X","  ")</f>
        <v xml:space="preserve">  </v>
      </c>
      <c r="J2459" s="94" t="str">
        <f>IF([9]Mides!H2450&gt;60,"X", "  ")</f>
        <v xml:space="preserve">  </v>
      </c>
      <c r="K2459" s="96">
        <f>[9]Mides!N2450</f>
        <v>0</v>
      </c>
      <c r="L2459" s="96">
        <f>[9]Mides!K2450</f>
        <v>0</v>
      </c>
      <c r="M2459" s="96">
        <f>[9]Mides!L2450</f>
        <v>0</v>
      </c>
      <c r="N2459" s="96" t="str">
        <f>[9]Mides!M2450</f>
        <v>x</v>
      </c>
      <c r="O2459" s="96">
        <f t="shared" si="34"/>
        <v>0</v>
      </c>
      <c r="P2459" s="96" t="str">
        <f>[9]Mides!R2450</f>
        <v>Guatemala</v>
      </c>
      <c r="Q2459" s="96" t="str">
        <f>[9]Mides!S2450</f>
        <v>Guatemala</v>
      </c>
    </row>
    <row r="2460" spans="2:17" ht="15" thickBot="1" x14ac:dyDescent="0.35">
      <c r="B2460" s="92" t="str">
        <f>[9]Mides!E2451</f>
        <v>Ketheryn</v>
      </c>
      <c r="C2460" s="93" t="str">
        <f>[9]Mides!D2451</f>
        <v>Perez</v>
      </c>
      <c r="D2460" s="94" t="str">
        <f>IF([9]Mides!F2451=1,"X"," ")</f>
        <v>X</v>
      </c>
      <c r="E2460" s="94" t="str">
        <f>IF([9]Mides!F2451=2,"X"," ")</f>
        <v xml:space="preserve"> </v>
      </c>
      <c r="F2460" s="95" t="str">
        <f>[9]Mides!B2451</f>
        <v>NO PRESENTO</v>
      </c>
      <c r="G2460" s="94" t="str">
        <f>IF(AND([9]Mides!H2451&gt;=1,[9]Mides!H2451&lt;=14),"X"," ")</f>
        <v>X</v>
      </c>
      <c r="H2460" s="94" t="str">
        <f>IF(AND([9]Mides!H2451&gt;=14,[9]Mides!H2451&lt;=30),"X"," ")</f>
        <v xml:space="preserve"> </v>
      </c>
      <c r="I2460" s="94" t="str">
        <f>IF(AND([9]Mides!H2451&gt;=31,[9]Mides!H2451&lt;=60),"X","  ")</f>
        <v xml:space="preserve">  </v>
      </c>
      <c r="J2460" s="94" t="str">
        <f>IF([9]Mides!H2451&gt;60,"X", "  ")</f>
        <v xml:space="preserve">  </v>
      </c>
      <c r="K2460" s="96">
        <f>[9]Mides!N2451</f>
        <v>0</v>
      </c>
      <c r="L2460" s="96">
        <f>[9]Mides!K2451</f>
        <v>0</v>
      </c>
      <c r="M2460" s="96">
        <f>[9]Mides!L2451</f>
        <v>0</v>
      </c>
      <c r="N2460" s="96" t="str">
        <f>[9]Mides!M2451</f>
        <v>x</v>
      </c>
      <c r="O2460" s="96">
        <f t="shared" si="34"/>
        <v>0</v>
      </c>
      <c r="P2460" s="96" t="str">
        <f>[9]Mides!R2451</f>
        <v>Guatemala</v>
      </c>
      <c r="Q2460" s="96" t="str">
        <f>[9]Mides!S2451</f>
        <v>Guatemala</v>
      </c>
    </row>
    <row r="2461" spans="2:17" ht="15" thickBot="1" x14ac:dyDescent="0.35">
      <c r="B2461" s="92" t="str">
        <f>[9]Mides!E2452</f>
        <v>Manuel</v>
      </c>
      <c r="C2461" s="93" t="str">
        <f>[9]Mides!D2452</f>
        <v>Lopez</v>
      </c>
      <c r="D2461" s="94" t="str">
        <f>IF([9]Mides!F2452=1,"X"," ")</f>
        <v xml:space="preserve"> </v>
      </c>
      <c r="E2461" s="94" t="str">
        <f>IF([9]Mides!F2452=2,"X"," ")</f>
        <v>X</v>
      </c>
      <c r="F2461" s="95" t="str">
        <f>[9]Mides!B2452</f>
        <v>NO PRESENTO</v>
      </c>
      <c r="G2461" s="94" t="str">
        <f>IF(AND([9]Mides!H2452&gt;=1,[9]Mides!H2452&lt;=14),"X"," ")</f>
        <v xml:space="preserve"> </v>
      </c>
      <c r="H2461" s="94" t="str">
        <f>IF(AND([9]Mides!H2452&gt;=14,[9]Mides!H2452&lt;=30),"X"," ")</f>
        <v>X</v>
      </c>
      <c r="I2461" s="94" t="str">
        <f>IF(AND([9]Mides!H2452&gt;=31,[9]Mides!H2452&lt;=60),"X","  ")</f>
        <v xml:space="preserve">  </v>
      </c>
      <c r="J2461" s="94" t="str">
        <f>IF([9]Mides!H2452&gt;60,"X", "  ")</f>
        <v xml:space="preserve">  </v>
      </c>
      <c r="K2461" s="96">
        <f>[9]Mides!N2452</f>
        <v>0</v>
      </c>
      <c r="L2461" s="96">
        <f>[9]Mides!K2452</f>
        <v>0</v>
      </c>
      <c r="M2461" s="96">
        <f>[9]Mides!L2452</f>
        <v>0</v>
      </c>
      <c r="N2461" s="96" t="str">
        <f>[9]Mides!M2452</f>
        <v>x</v>
      </c>
      <c r="O2461" s="96">
        <f t="shared" si="34"/>
        <v>0</v>
      </c>
      <c r="P2461" s="96" t="str">
        <f>[9]Mides!R2452</f>
        <v>Guatemala</v>
      </c>
      <c r="Q2461" s="96" t="str">
        <f>[9]Mides!S2452</f>
        <v>Guatemala</v>
      </c>
    </row>
    <row r="2462" spans="2:17" ht="15" thickBot="1" x14ac:dyDescent="0.35">
      <c r="B2462" s="92" t="str">
        <f>[9]Mides!E2453</f>
        <v>Yossan</v>
      </c>
      <c r="C2462" s="93" t="str">
        <f>[9]Mides!D2453</f>
        <v>Solis</v>
      </c>
      <c r="D2462" s="94" t="str">
        <f>IF([9]Mides!F2453=1,"X"," ")</f>
        <v xml:space="preserve"> </v>
      </c>
      <c r="E2462" s="94" t="str">
        <f>IF([9]Mides!F2453=2,"X"," ")</f>
        <v>X</v>
      </c>
      <c r="F2462" s="95" t="str">
        <f>[9]Mides!B2453</f>
        <v>NO PRESENTO</v>
      </c>
      <c r="G2462" s="94" t="str">
        <f>IF(AND([9]Mides!H2453&gt;=1,[9]Mides!H2453&lt;=14),"X"," ")</f>
        <v xml:space="preserve"> </v>
      </c>
      <c r="H2462" s="94" t="str">
        <f>IF(AND([9]Mides!H2453&gt;=14,[9]Mides!H2453&lt;=30),"X"," ")</f>
        <v>X</v>
      </c>
      <c r="I2462" s="94" t="str">
        <f>IF(AND([9]Mides!H2453&gt;=31,[9]Mides!H2453&lt;=60),"X","  ")</f>
        <v xml:space="preserve">  </v>
      </c>
      <c r="J2462" s="94" t="str">
        <f>IF([9]Mides!H2453&gt;60,"X", "  ")</f>
        <v xml:space="preserve">  </v>
      </c>
      <c r="K2462" s="96">
        <f>[9]Mides!N2453</f>
        <v>0</v>
      </c>
      <c r="L2462" s="96">
        <f>[9]Mides!K2453</f>
        <v>0</v>
      </c>
      <c r="M2462" s="96">
        <f>[9]Mides!L2453</f>
        <v>0</v>
      </c>
      <c r="N2462" s="96" t="str">
        <f>[9]Mides!M2453</f>
        <v>x</v>
      </c>
      <c r="O2462" s="96">
        <f t="shared" si="34"/>
        <v>0</v>
      </c>
      <c r="P2462" s="96" t="str">
        <f>[9]Mides!R2453</f>
        <v>Guatemala</v>
      </c>
      <c r="Q2462" s="96" t="str">
        <f>[9]Mides!S2453</f>
        <v>Guatemala</v>
      </c>
    </row>
    <row r="2463" spans="2:17" ht="15" thickBot="1" x14ac:dyDescent="0.35">
      <c r="B2463" s="92" t="str">
        <f>[9]Mides!E2454</f>
        <v>Juan</v>
      </c>
      <c r="C2463" s="93" t="str">
        <f>[9]Mides!D2454</f>
        <v>Mena</v>
      </c>
      <c r="D2463" s="94" t="str">
        <f>IF([9]Mides!F2454=1,"X"," ")</f>
        <v xml:space="preserve"> </v>
      </c>
      <c r="E2463" s="94" t="str">
        <f>IF([9]Mides!F2454=2,"X"," ")</f>
        <v>X</v>
      </c>
      <c r="F2463" s="95" t="str">
        <f>[9]Mides!B2454</f>
        <v>NO PRESENTO</v>
      </c>
      <c r="G2463" s="94" t="str">
        <f>IF(AND([9]Mides!H2454&gt;=1,[9]Mides!H2454&lt;=14),"X"," ")</f>
        <v xml:space="preserve"> </v>
      </c>
      <c r="H2463" s="94" t="str">
        <f>IF(AND([9]Mides!H2454&gt;=14,[9]Mides!H2454&lt;=30),"X"," ")</f>
        <v>X</v>
      </c>
      <c r="I2463" s="94" t="str">
        <f>IF(AND([9]Mides!H2454&gt;=31,[9]Mides!H2454&lt;=60),"X","  ")</f>
        <v xml:space="preserve">  </v>
      </c>
      <c r="J2463" s="94" t="str">
        <f>IF([9]Mides!H2454&gt;60,"X", "  ")</f>
        <v xml:space="preserve">  </v>
      </c>
      <c r="K2463" s="96">
        <f>[9]Mides!N2454</f>
        <v>0</v>
      </c>
      <c r="L2463" s="96">
        <f>[9]Mides!K2454</f>
        <v>0</v>
      </c>
      <c r="M2463" s="96">
        <f>[9]Mides!L2454</f>
        <v>0</v>
      </c>
      <c r="N2463" s="96" t="str">
        <f>[9]Mides!M2454</f>
        <v>x</v>
      </c>
      <c r="O2463" s="96">
        <f t="shared" si="34"/>
        <v>0</v>
      </c>
      <c r="P2463" s="96" t="str">
        <f>[9]Mides!R2454</f>
        <v>Guatemala</v>
      </c>
      <c r="Q2463" s="96" t="str">
        <f>[9]Mides!S2454</f>
        <v>Guatemala</v>
      </c>
    </row>
    <row r="2464" spans="2:17" ht="15" thickBot="1" x14ac:dyDescent="0.35">
      <c r="B2464" s="92" t="str">
        <f>[9]Mides!E2455</f>
        <v>Angel</v>
      </c>
      <c r="C2464" s="93" t="str">
        <f>[9]Mides!D2455</f>
        <v>Milian</v>
      </c>
      <c r="D2464" s="94" t="str">
        <f>IF([9]Mides!F2455=1,"X"," ")</f>
        <v xml:space="preserve"> </v>
      </c>
      <c r="E2464" s="94" t="str">
        <f>IF([9]Mides!F2455=2,"X"," ")</f>
        <v>X</v>
      </c>
      <c r="F2464" s="95" t="str">
        <f>[9]Mides!B2455</f>
        <v>NO PRESENTO</v>
      </c>
      <c r="G2464" s="94" t="str">
        <f>IF(AND([9]Mides!H2455&gt;=1,[9]Mides!H2455&lt;=14),"X"," ")</f>
        <v xml:space="preserve"> </v>
      </c>
      <c r="H2464" s="94" t="str">
        <f>IF(AND([9]Mides!H2455&gt;=14,[9]Mides!H2455&lt;=30),"X"," ")</f>
        <v>X</v>
      </c>
      <c r="I2464" s="94" t="str">
        <f>IF(AND([9]Mides!H2455&gt;=31,[9]Mides!H2455&lt;=60),"X","  ")</f>
        <v xml:space="preserve">  </v>
      </c>
      <c r="J2464" s="94" t="str">
        <f>IF([9]Mides!H2455&gt;60,"X", "  ")</f>
        <v xml:space="preserve">  </v>
      </c>
      <c r="K2464" s="96">
        <f>[9]Mides!N2455</f>
        <v>0</v>
      </c>
      <c r="L2464" s="96">
        <f>[9]Mides!K2455</f>
        <v>0</v>
      </c>
      <c r="M2464" s="96">
        <f>[9]Mides!L2455</f>
        <v>0</v>
      </c>
      <c r="N2464" s="96" t="str">
        <f>[9]Mides!M2455</f>
        <v>x</v>
      </c>
      <c r="O2464" s="96">
        <f t="shared" si="34"/>
        <v>0</v>
      </c>
      <c r="P2464" s="96" t="str">
        <f>[9]Mides!R2455</f>
        <v>Guatemala</v>
      </c>
      <c r="Q2464" s="96" t="str">
        <f>[9]Mides!S2455</f>
        <v>Guatemala</v>
      </c>
    </row>
    <row r="2465" spans="2:17" ht="15" thickBot="1" x14ac:dyDescent="0.35">
      <c r="B2465" s="92" t="str">
        <f>[9]Mides!E2456</f>
        <v>Jefferson</v>
      </c>
      <c r="C2465" s="93" t="str">
        <f>[9]Mides!D2456</f>
        <v>Castro</v>
      </c>
      <c r="D2465" s="94" t="str">
        <f>IF([9]Mides!F2456=1,"X"," ")</f>
        <v xml:space="preserve"> </v>
      </c>
      <c r="E2465" s="94" t="str">
        <f>IF([9]Mides!F2456=2,"X"," ")</f>
        <v>X</v>
      </c>
      <c r="F2465" s="95" t="str">
        <f>[9]Mides!B2456</f>
        <v>NO PRESENTO</v>
      </c>
      <c r="G2465" s="94" t="str">
        <f>IF(AND([9]Mides!H2456&gt;=1,[9]Mides!H2456&lt;=14),"X"," ")</f>
        <v>X</v>
      </c>
      <c r="H2465" s="94" t="str">
        <f>IF(AND([9]Mides!H2456&gt;=14,[9]Mides!H2456&lt;=30),"X"," ")</f>
        <v xml:space="preserve"> </v>
      </c>
      <c r="I2465" s="94" t="str">
        <f>IF(AND([9]Mides!H2456&gt;=31,[9]Mides!H2456&lt;=60),"X","  ")</f>
        <v xml:space="preserve">  </v>
      </c>
      <c r="J2465" s="94" t="str">
        <f>IF([9]Mides!H2456&gt;60,"X", "  ")</f>
        <v xml:space="preserve">  </v>
      </c>
      <c r="K2465" s="96">
        <f>[9]Mides!N2456</f>
        <v>0</v>
      </c>
      <c r="L2465" s="96">
        <f>[9]Mides!K2456</f>
        <v>0</v>
      </c>
      <c r="M2465" s="96">
        <f>[9]Mides!L2456</f>
        <v>0</v>
      </c>
      <c r="N2465" s="96" t="str">
        <f>[9]Mides!M2456</f>
        <v>x</v>
      </c>
      <c r="O2465" s="96">
        <f t="shared" si="34"/>
        <v>0</v>
      </c>
      <c r="P2465" s="96" t="str">
        <f>[9]Mides!R2456</f>
        <v>Guatemala</v>
      </c>
      <c r="Q2465" s="96" t="str">
        <f>[9]Mides!S2456</f>
        <v>Guatemala</v>
      </c>
    </row>
    <row r="2466" spans="2:17" ht="15" thickBot="1" x14ac:dyDescent="0.35">
      <c r="B2466" s="92" t="str">
        <f>[9]Mides!E2457</f>
        <v>Heidy</v>
      </c>
      <c r="C2466" s="93" t="str">
        <f>[9]Mides!D2457</f>
        <v>Castro</v>
      </c>
      <c r="D2466" s="94" t="str">
        <f>IF([9]Mides!F2457=1,"X"," ")</f>
        <v>X</v>
      </c>
      <c r="E2466" s="94" t="str">
        <f>IF([9]Mides!F2457=2,"X"," ")</f>
        <v xml:space="preserve"> </v>
      </c>
      <c r="F2466" s="95" t="str">
        <f>[9]Mides!B2457</f>
        <v>NO PRESENTO</v>
      </c>
      <c r="G2466" s="94" t="str">
        <f>IF(AND([9]Mides!H2457&gt;=1,[9]Mides!H2457&lt;=14),"X"," ")</f>
        <v xml:space="preserve"> </v>
      </c>
      <c r="H2466" s="94" t="str">
        <f>IF(AND([9]Mides!H2457&gt;=14,[9]Mides!H2457&lt;=30),"X"," ")</f>
        <v>X</v>
      </c>
      <c r="I2466" s="94" t="str">
        <f>IF(AND([9]Mides!H2457&gt;=31,[9]Mides!H2457&lt;=60),"X","  ")</f>
        <v xml:space="preserve">  </v>
      </c>
      <c r="J2466" s="94" t="str">
        <f>IF([9]Mides!H2457&gt;60,"X", "  ")</f>
        <v xml:space="preserve">  </v>
      </c>
      <c r="K2466" s="96">
        <f>[9]Mides!N2457</f>
        <v>0</v>
      </c>
      <c r="L2466" s="96">
        <f>[9]Mides!K2457</f>
        <v>0</v>
      </c>
      <c r="M2466" s="96">
        <f>[9]Mides!L2457</f>
        <v>0</v>
      </c>
      <c r="N2466" s="96" t="str">
        <f>[9]Mides!M2457</f>
        <v>x</v>
      </c>
      <c r="O2466" s="96">
        <f t="shared" si="34"/>
        <v>0</v>
      </c>
      <c r="P2466" s="96" t="str">
        <f>[9]Mides!R2457</f>
        <v>Guatemala</v>
      </c>
      <c r="Q2466" s="96" t="str">
        <f>[9]Mides!S2457</f>
        <v>Guatemala</v>
      </c>
    </row>
    <row r="2467" spans="2:17" ht="15" thickBot="1" x14ac:dyDescent="0.35">
      <c r="B2467" s="92" t="str">
        <f>[9]Mides!E2458</f>
        <v>Argentina</v>
      </c>
      <c r="C2467" s="93" t="str">
        <f>[9]Mides!D2458</f>
        <v>Enriquez</v>
      </c>
      <c r="D2467" s="94" t="str">
        <f>IF([9]Mides!F2458=1,"X"," ")</f>
        <v>X</v>
      </c>
      <c r="E2467" s="94" t="str">
        <f>IF([9]Mides!F2458=2,"X"," ")</f>
        <v xml:space="preserve"> </v>
      </c>
      <c r="F2467" s="95" t="str">
        <f>[9]Mides!B2458</f>
        <v>NO PRESENTO</v>
      </c>
      <c r="G2467" s="94" t="str">
        <f>IF(AND([9]Mides!H2458&gt;=1,[9]Mides!H2458&lt;=14),"X"," ")</f>
        <v>X</v>
      </c>
      <c r="H2467" s="94" t="str">
        <f>IF(AND([9]Mides!H2458&gt;=14,[9]Mides!H2458&lt;=30),"X"," ")</f>
        <v xml:space="preserve"> </v>
      </c>
      <c r="I2467" s="94" t="str">
        <f>IF(AND([9]Mides!H2458&gt;=31,[9]Mides!H2458&lt;=60),"X","  ")</f>
        <v xml:space="preserve">  </v>
      </c>
      <c r="J2467" s="94" t="str">
        <f>IF([9]Mides!H2458&gt;60,"X", "  ")</f>
        <v xml:space="preserve">  </v>
      </c>
      <c r="K2467" s="96">
        <f>[9]Mides!N2458</f>
        <v>0</v>
      </c>
      <c r="L2467" s="96">
        <f>[9]Mides!K2458</f>
        <v>0</v>
      </c>
      <c r="M2467" s="96">
        <f>[9]Mides!L2458</f>
        <v>0</v>
      </c>
      <c r="N2467" s="96" t="str">
        <f>[9]Mides!M2458</f>
        <v>x</v>
      </c>
      <c r="O2467" s="96">
        <f t="shared" si="34"/>
        <v>0</v>
      </c>
      <c r="P2467" s="96" t="str">
        <f>[9]Mides!R2458</f>
        <v>Guatemala</v>
      </c>
      <c r="Q2467" s="96" t="str">
        <f>[9]Mides!S2458</f>
        <v>Guatemala</v>
      </c>
    </row>
    <row r="2468" spans="2:17" ht="15" thickBot="1" x14ac:dyDescent="0.35">
      <c r="B2468" s="92" t="str">
        <f>[9]Mides!E2459</f>
        <v>Eduardo</v>
      </c>
      <c r="C2468" s="93" t="str">
        <f>[9]Mides!D2459</f>
        <v>Ovalle</v>
      </c>
      <c r="D2468" s="94" t="str">
        <f>IF([9]Mides!F2459=1,"X"," ")</f>
        <v xml:space="preserve"> </v>
      </c>
      <c r="E2468" s="94" t="str">
        <f>IF([9]Mides!F2459=2,"X"," ")</f>
        <v>X</v>
      </c>
      <c r="F2468" s="95" t="str">
        <f>[9]Mides!B2459</f>
        <v>NO PRESENTO</v>
      </c>
      <c r="G2468" s="94" t="str">
        <f>IF(AND([9]Mides!H2459&gt;=1,[9]Mides!H2459&lt;=14),"X"," ")</f>
        <v xml:space="preserve"> </v>
      </c>
      <c r="H2468" s="94" t="str">
        <f>IF(AND([9]Mides!H2459&gt;=14,[9]Mides!H2459&lt;=30),"X"," ")</f>
        <v>X</v>
      </c>
      <c r="I2468" s="94" t="str">
        <f>IF(AND([9]Mides!H2459&gt;=31,[9]Mides!H2459&lt;=60),"X","  ")</f>
        <v xml:space="preserve">  </v>
      </c>
      <c r="J2468" s="94" t="str">
        <f>IF([9]Mides!H2459&gt;60,"X", "  ")</f>
        <v xml:space="preserve">  </v>
      </c>
      <c r="K2468" s="96">
        <f>[9]Mides!N2459</f>
        <v>0</v>
      </c>
      <c r="L2468" s="96">
        <f>[9]Mides!K2459</f>
        <v>0</v>
      </c>
      <c r="M2468" s="96">
        <f>[9]Mides!L2459</f>
        <v>0</v>
      </c>
      <c r="N2468" s="96" t="str">
        <f>[9]Mides!M2459</f>
        <v>x</v>
      </c>
      <c r="O2468" s="96">
        <f t="shared" si="34"/>
        <v>0</v>
      </c>
      <c r="P2468" s="96" t="str">
        <f>[9]Mides!R2459</f>
        <v>Guatemala</v>
      </c>
      <c r="Q2468" s="96" t="str">
        <f>[9]Mides!S2459</f>
        <v>Guatemala</v>
      </c>
    </row>
    <row r="2469" spans="2:17" ht="15" thickBot="1" x14ac:dyDescent="0.35">
      <c r="B2469" s="92" t="str">
        <f>[9]Mides!E2460</f>
        <v>Jeremy</v>
      </c>
      <c r="C2469" s="93" t="str">
        <f>[9]Mides!D2460</f>
        <v>García</v>
      </c>
      <c r="D2469" s="94" t="str">
        <f>IF([9]Mides!F2460=1,"X"," ")</f>
        <v xml:space="preserve"> </v>
      </c>
      <c r="E2469" s="94" t="str">
        <f>IF([9]Mides!F2460=2,"X"," ")</f>
        <v>X</v>
      </c>
      <c r="F2469" s="95" t="str">
        <f>[9]Mides!B2460</f>
        <v>NO PRESENTO</v>
      </c>
      <c r="G2469" s="94" t="str">
        <f>IF(AND([9]Mides!H2460&gt;=1,[9]Mides!H2460&lt;=14),"X"," ")</f>
        <v>X</v>
      </c>
      <c r="H2469" s="94" t="str">
        <f>IF(AND([9]Mides!H2460&gt;=14,[9]Mides!H2460&lt;=30),"X"," ")</f>
        <v xml:space="preserve"> </v>
      </c>
      <c r="I2469" s="94" t="str">
        <f>IF(AND([9]Mides!H2460&gt;=31,[9]Mides!H2460&lt;=60),"X","  ")</f>
        <v xml:space="preserve">  </v>
      </c>
      <c r="J2469" s="94" t="str">
        <f>IF([9]Mides!H2460&gt;60,"X", "  ")</f>
        <v xml:space="preserve">  </v>
      </c>
      <c r="K2469" s="96">
        <f>[9]Mides!N2460</f>
        <v>0</v>
      </c>
      <c r="L2469" s="96">
        <f>[9]Mides!K2460</f>
        <v>0</v>
      </c>
      <c r="M2469" s="96">
        <f>[9]Mides!L2460</f>
        <v>0</v>
      </c>
      <c r="N2469" s="96" t="str">
        <f>[9]Mides!M2460</f>
        <v>x</v>
      </c>
      <c r="O2469" s="96">
        <f t="shared" si="34"/>
        <v>0</v>
      </c>
      <c r="P2469" s="96" t="str">
        <f>[9]Mides!R2460</f>
        <v>Guatemala</v>
      </c>
      <c r="Q2469" s="96" t="str">
        <f>[9]Mides!S2460</f>
        <v>Guatemala</v>
      </c>
    </row>
    <row r="2470" spans="2:17" ht="15" thickBot="1" x14ac:dyDescent="0.35">
      <c r="B2470" s="92" t="str">
        <f>[9]Mides!E2461</f>
        <v>Cristian</v>
      </c>
      <c r="C2470" s="93" t="str">
        <f>[9]Mides!D2461</f>
        <v>Robles</v>
      </c>
      <c r="D2470" s="94" t="str">
        <f>IF([9]Mides!F2461=1,"X"," ")</f>
        <v xml:space="preserve"> </v>
      </c>
      <c r="E2470" s="94" t="str">
        <f>IF([9]Mides!F2461=2,"X"," ")</f>
        <v>X</v>
      </c>
      <c r="F2470" s="95" t="str">
        <f>[9]Mides!B2461</f>
        <v>NO PRESENTO</v>
      </c>
      <c r="G2470" s="94" t="str">
        <f>IF(AND([9]Mides!H2461&gt;=1,[9]Mides!H2461&lt;=14),"X"," ")</f>
        <v xml:space="preserve"> </v>
      </c>
      <c r="H2470" s="94" t="str">
        <f>IF(AND([9]Mides!H2461&gt;=14,[9]Mides!H2461&lt;=30),"X"," ")</f>
        <v>X</v>
      </c>
      <c r="I2470" s="94" t="str">
        <f>IF(AND([9]Mides!H2461&gt;=31,[9]Mides!H2461&lt;=60),"X","  ")</f>
        <v xml:space="preserve">  </v>
      </c>
      <c r="J2470" s="94" t="str">
        <f>IF([9]Mides!H2461&gt;60,"X", "  ")</f>
        <v xml:space="preserve">  </v>
      </c>
      <c r="K2470" s="96">
        <f>[9]Mides!N2461</f>
        <v>0</v>
      </c>
      <c r="L2470" s="96">
        <f>[9]Mides!K2461</f>
        <v>0</v>
      </c>
      <c r="M2470" s="96">
        <f>[9]Mides!L2461</f>
        <v>0</v>
      </c>
      <c r="N2470" s="96" t="str">
        <f>[9]Mides!M2461</f>
        <v>x</v>
      </c>
      <c r="O2470" s="96">
        <f t="shared" si="34"/>
        <v>0</v>
      </c>
      <c r="P2470" s="96" t="str">
        <f>[9]Mides!R2461</f>
        <v>Guatemala</v>
      </c>
      <c r="Q2470" s="96" t="str">
        <f>[9]Mides!S2461</f>
        <v>Guatemala</v>
      </c>
    </row>
    <row r="2471" spans="2:17" ht="15" thickBot="1" x14ac:dyDescent="0.35">
      <c r="B2471" s="92" t="str">
        <f>[9]Mides!E2462</f>
        <v>Karla</v>
      </c>
      <c r="C2471" s="93" t="str">
        <f>[9]Mides!D2462</f>
        <v>Rocha</v>
      </c>
      <c r="D2471" s="94" t="str">
        <f>IF([9]Mides!F2462=1,"X"," ")</f>
        <v>X</v>
      </c>
      <c r="E2471" s="94" t="str">
        <f>IF([9]Mides!F2462=2,"X"," ")</f>
        <v xml:space="preserve"> </v>
      </c>
      <c r="F2471" s="95" t="str">
        <f>[9]Mides!B2462</f>
        <v>NO PRESENTO</v>
      </c>
      <c r="G2471" s="94" t="str">
        <f>IF(AND([9]Mides!H2462&gt;=1,[9]Mides!H2462&lt;=14),"X"," ")</f>
        <v>X</v>
      </c>
      <c r="H2471" s="94" t="str">
        <f>IF(AND([9]Mides!H2462&gt;=14,[9]Mides!H2462&lt;=30),"X"," ")</f>
        <v xml:space="preserve"> </v>
      </c>
      <c r="I2471" s="94" t="str">
        <f>IF(AND([9]Mides!H2462&gt;=31,[9]Mides!H2462&lt;=60),"X","  ")</f>
        <v xml:space="preserve">  </v>
      </c>
      <c r="J2471" s="94" t="str">
        <f>IF([9]Mides!H2462&gt;60,"X", "  ")</f>
        <v xml:space="preserve">  </v>
      </c>
      <c r="K2471" s="96">
        <f>[9]Mides!N2462</f>
        <v>0</v>
      </c>
      <c r="L2471" s="96">
        <f>[9]Mides!K2462</f>
        <v>0</v>
      </c>
      <c r="M2471" s="96">
        <f>[9]Mides!L2462</f>
        <v>0</v>
      </c>
      <c r="N2471" s="96" t="str">
        <f>[9]Mides!M2462</f>
        <v>x</v>
      </c>
      <c r="O2471" s="96">
        <f t="shared" si="34"/>
        <v>0</v>
      </c>
      <c r="P2471" s="96" t="str">
        <f>[9]Mides!R2462</f>
        <v>Guatemala</v>
      </c>
      <c r="Q2471" s="96" t="str">
        <f>[9]Mides!S2462</f>
        <v>Guatemala</v>
      </c>
    </row>
    <row r="2472" spans="2:17" ht="15" thickBot="1" x14ac:dyDescent="0.35">
      <c r="B2472" s="92" t="str">
        <f>[9]Mides!E2463</f>
        <v>Claudia</v>
      </c>
      <c r="C2472" s="93" t="str">
        <f>[9]Mides!D2463</f>
        <v>Velasquez</v>
      </c>
      <c r="D2472" s="94" t="str">
        <f>IF([9]Mides!F2463=1,"X"," ")</f>
        <v>X</v>
      </c>
      <c r="E2472" s="94" t="str">
        <f>IF([9]Mides!F2463=2,"X"," ")</f>
        <v xml:space="preserve"> </v>
      </c>
      <c r="F2472" s="95" t="str">
        <f>[9]Mides!B2463</f>
        <v>NO PRESENTO</v>
      </c>
      <c r="G2472" s="94" t="str">
        <f>IF(AND([9]Mides!H2463&gt;=1,[9]Mides!H2463&lt;=14),"X"," ")</f>
        <v>X</v>
      </c>
      <c r="H2472" s="94" t="str">
        <f>IF(AND([9]Mides!H2463&gt;=14,[9]Mides!H2463&lt;=30),"X"," ")</f>
        <v>X</v>
      </c>
      <c r="I2472" s="94" t="str">
        <f>IF(AND([9]Mides!H2463&gt;=31,[9]Mides!H2463&lt;=60),"X","  ")</f>
        <v xml:space="preserve">  </v>
      </c>
      <c r="J2472" s="94" t="str">
        <f>IF([9]Mides!H2463&gt;60,"X", "  ")</f>
        <v xml:space="preserve">  </v>
      </c>
      <c r="K2472" s="96">
        <f>[9]Mides!N2463</f>
        <v>0</v>
      </c>
      <c r="L2472" s="96">
        <f>[9]Mides!K2463</f>
        <v>0</v>
      </c>
      <c r="M2472" s="96">
        <f>[9]Mides!L2463</f>
        <v>0</v>
      </c>
      <c r="N2472" s="96" t="str">
        <f>[9]Mides!M2463</f>
        <v>x</v>
      </c>
      <c r="O2472" s="96">
        <f t="shared" si="34"/>
        <v>0</v>
      </c>
      <c r="P2472" s="96" t="str">
        <f>[9]Mides!R2463</f>
        <v>Guatemala</v>
      </c>
      <c r="Q2472" s="96" t="str">
        <f>[9]Mides!S2463</f>
        <v>Guatemala</v>
      </c>
    </row>
    <row r="2473" spans="2:17" ht="15" thickBot="1" x14ac:dyDescent="0.35">
      <c r="B2473" s="92" t="str">
        <f>[9]Mides!E2464</f>
        <v>Francisco</v>
      </c>
      <c r="C2473" s="93" t="str">
        <f>[9]Mides!D2464</f>
        <v>Arriola</v>
      </c>
      <c r="D2473" s="94" t="str">
        <f>IF([9]Mides!F2464=1,"X"," ")</f>
        <v>X</v>
      </c>
      <c r="E2473" s="94" t="str">
        <f>IF([9]Mides!F2464=2,"X"," ")</f>
        <v xml:space="preserve"> </v>
      </c>
      <c r="F2473" s="95" t="str">
        <f>[9]Mides!B2464</f>
        <v>NO PRESENTO</v>
      </c>
      <c r="G2473" s="94" t="str">
        <f>IF(AND([9]Mides!H2464&gt;=1,[9]Mides!H2464&lt;=14),"X"," ")</f>
        <v>X</v>
      </c>
      <c r="H2473" s="94" t="str">
        <f>IF(AND([9]Mides!H2464&gt;=14,[9]Mides!H2464&lt;=30),"X"," ")</f>
        <v>X</v>
      </c>
      <c r="I2473" s="94" t="str">
        <f>IF(AND([9]Mides!H2464&gt;=31,[9]Mides!H2464&lt;=60),"X","  ")</f>
        <v xml:space="preserve">  </v>
      </c>
      <c r="J2473" s="94" t="str">
        <f>IF([9]Mides!H2464&gt;60,"X", "  ")</f>
        <v xml:space="preserve">  </v>
      </c>
      <c r="K2473" s="96">
        <f>[9]Mides!N2464</f>
        <v>0</v>
      </c>
      <c r="L2473" s="96">
        <f>[9]Mides!K2464</f>
        <v>0</v>
      </c>
      <c r="M2473" s="96">
        <f>[9]Mides!L2464</f>
        <v>0</v>
      </c>
      <c r="N2473" s="96" t="str">
        <f>[9]Mides!M2464</f>
        <v>x</v>
      </c>
      <c r="O2473" s="96">
        <f t="shared" si="34"/>
        <v>0</v>
      </c>
      <c r="P2473" s="96" t="str">
        <f>[9]Mides!R2464</f>
        <v>Guatemala</v>
      </c>
      <c r="Q2473" s="96" t="str">
        <f>[9]Mides!S2464</f>
        <v>Guatemala</v>
      </c>
    </row>
    <row r="2474" spans="2:17" ht="15" thickBot="1" x14ac:dyDescent="0.35">
      <c r="B2474" s="92" t="str">
        <f>[9]Mides!E2465</f>
        <v>Dany</v>
      </c>
      <c r="C2474" s="93" t="str">
        <f>[9]Mides!D2465</f>
        <v>García</v>
      </c>
      <c r="D2474" s="94" t="str">
        <f>IF([9]Mides!F2465=1,"X"," ")</f>
        <v>X</v>
      </c>
      <c r="E2474" s="94" t="str">
        <f>IF([9]Mides!F2465=2,"X"," ")</f>
        <v xml:space="preserve"> </v>
      </c>
      <c r="F2474" s="95" t="str">
        <f>[9]Mides!B2465</f>
        <v>NO PRESENTO</v>
      </c>
      <c r="G2474" s="94" t="str">
        <f>IF(AND([9]Mides!H2465&gt;=1,[9]Mides!H2465&lt;=14),"X"," ")</f>
        <v>X</v>
      </c>
      <c r="H2474" s="94" t="str">
        <f>IF(AND([9]Mides!H2465&gt;=14,[9]Mides!H2465&lt;=30),"X"," ")</f>
        <v>X</v>
      </c>
      <c r="I2474" s="94" t="str">
        <f>IF(AND([9]Mides!H2465&gt;=31,[9]Mides!H2465&lt;=60),"X","  ")</f>
        <v xml:space="preserve">  </v>
      </c>
      <c r="J2474" s="94" t="str">
        <f>IF([9]Mides!H2465&gt;60,"X", "  ")</f>
        <v xml:space="preserve">  </v>
      </c>
      <c r="K2474" s="96">
        <f>[9]Mides!N2465</f>
        <v>0</v>
      </c>
      <c r="L2474" s="96">
        <f>[9]Mides!K2465</f>
        <v>0</v>
      </c>
      <c r="M2474" s="96">
        <f>[9]Mides!L2465</f>
        <v>0</v>
      </c>
      <c r="N2474" s="96" t="str">
        <f>[9]Mides!M2465</f>
        <v>x</v>
      </c>
      <c r="O2474" s="96">
        <f t="shared" si="34"/>
        <v>0</v>
      </c>
      <c r="P2474" s="96" t="str">
        <f>[9]Mides!R2465</f>
        <v>Guatemala</v>
      </c>
      <c r="Q2474" s="96" t="str">
        <f>[9]Mides!S2465</f>
        <v>Guatemala</v>
      </c>
    </row>
    <row r="2475" spans="2:17" ht="15" thickBot="1" x14ac:dyDescent="0.35">
      <c r="B2475" s="92" t="str">
        <f>[9]Mides!E2466</f>
        <v>José</v>
      </c>
      <c r="C2475" s="93" t="str">
        <f>[9]Mides!D2466</f>
        <v>Morales</v>
      </c>
      <c r="D2475" s="94" t="str">
        <f>IF([9]Mides!F2466=1,"X"," ")</f>
        <v xml:space="preserve"> </v>
      </c>
      <c r="E2475" s="94" t="str">
        <f>IF([9]Mides!F2466=2,"X"," ")</f>
        <v>X</v>
      </c>
      <c r="F2475" s="95" t="str">
        <f>[9]Mides!B2466</f>
        <v>NO PRESENTO</v>
      </c>
      <c r="G2475" s="94" t="str">
        <f>IF(AND([9]Mides!H2466&gt;=1,[9]Mides!H2466&lt;=14),"X"," ")</f>
        <v>X</v>
      </c>
      <c r="H2475" s="94" t="str">
        <f>IF(AND([9]Mides!H2466&gt;=14,[9]Mides!H2466&lt;=30),"X"," ")</f>
        <v>X</v>
      </c>
      <c r="I2475" s="94" t="str">
        <f>IF(AND([9]Mides!H2466&gt;=31,[9]Mides!H2466&lt;=60),"X","  ")</f>
        <v xml:space="preserve">  </v>
      </c>
      <c r="J2475" s="94" t="str">
        <f>IF([9]Mides!H2466&gt;60,"X", "  ")</f>
        <v xml:space="preserve">  </v>
      </c>
      <c r="K2475" s="96">
        <f>[9]Mides!N2466</f>
        <v>0</v>
      </c>
      <c r="L2475" s="96">
        <f>[9]Mides!K2466</f>
        <v>0</v>
      </c>
      <c r="M2475" s="96">
        <f>[9]Mides!L2466</f>
        <v>0</v>
      </c>
      <c r="N2475" s="96" t="str">
        <f>[9]Mides!M2466</f>
        <v>x</v>
      </c>
      <c r="O2475" s="96">
        <f t="shared" si="34"/>
        <v>0</v>
      </c>
      <c r="P2475" s="96" t="str">
        <f>[9]Mides!R2466</f>
        <v>Guatemala</v>
      </c>
      <c r="Q2475" s="96" t="str">
        <f>[9]Mides!S2466</f>
        <v>Guatemala</v>
      </c>
    </row>
    <row r="2476" spans="2:17" ht="15" thickBot="1" x14ac:dyDescent="0.35">
      <c r="B2476" s="92" t="str">
        <f>[9]Mides!E2467</f>
        <v>Jennifer</v>
      </c>
      <c r="C2476" s="93" t="str">
        <f>[9]Mides!D2467</f>
        <v>Jacobo</v>
      </c>
      <c r="D2476" s="94" t="str">
        <f>IF([9]Mides!F2467=1,"X"," ")</f>
        <v>X</v>
      </c>
      <c r="E2476" s="94" t="str">
        <f>IF([9]Mides!F2467=2,"X"," ")</f>
        <v xml:space="preserve"> </v>
      </c>
      <c r="F2476" s="95" t="str">
        <f>[9]Mides!B2467</f>
        <v>NO PRESENTO</v>
      </c>
      <c r="G2476" s="94" t="str">
        <f>IF(AND([9]Mides!H2467&gt;=1,[9]Mides!H2467&lt;=14),"X"," ")</f>
        <v>X</v>
      </c>
      <c r="H2476" s="94" t="str">
        <f>IF(AND([9]Mides!H2467&gt;=14,[9]Mides!H2467&lt;=30),"X"," ")</f>
        <v xml:space="preserve"> </v>
      </c>
      <c r="I2476" s="94" t="str">
        <f>IF(AND([9]Mides!H2467&gt;=31,[9]Mides!H2467&lt;=60),"X","  ")</f>
        <v xml:space="preserve">  </v>
      </c>
      <c r="J2476" s="94" t="str">
        <f>IF([9]Mides!H2467&gt;60,"X", "  ")</f>
        <v xml:space="preserve">  </v>
      </c>
      <c r="K2476" s="96">
        <f>[9]Mides!N2467</f>
        <v>0</v>
      </c>
      <c r="L2476" s="96">
        <f>[9]Mides!K2467</f>
        <v>0</v>
      </c>
      <c r="M2476" s="96">
        <f>[9]Mides!L2467</f>
        <v>0</v>
      </c>
      <c r="N2476" s="96" t="str">
        <f>[9]Mides!M2467</f>
        <v>x</v>
      </c>
      <c r="O2476" s="96">
        <f t="shared" si="34"/>
        <v>0</v>
      </c>
      <c r="P2476" s="96" t="str">
        <f>[9]Mides!R2467</f>
        <v>Guatemala</v>
      </c>
      <c r="Q2476" s="96" t="str">
        <f>[9]Mides!S2467</f>
        <v>Guatemala</v>
      </c>
    </row>
    <row r="2477" spans="2:17" ht="15" thickBot="1" x14ac:dyDescent="0.35">
      <c r="B2477" s="92" t="str">
        <f>[9]Mides!E2468</f>
        <v>Milene</v>
      </c>
      <c r="C2477" s="93" t="str">
        <f>[9]Mides!D2468</f>
        <v>Rodas</v>
      </c>
      <c r="D2477" s="94" t="str">
        <f>IF([9]Mides!F2468=1,"X"," ")</f>
        <v>X</v>
      </c>
      <c r="E2477" s="94" t="str">
        <f>IF([9]Mides!F2468=2,"X"," ")</f>
        <v xml:space="preserve"> </v>
      </c>
      <c r="F2477" s="95" t="str">
        <f>[9]Mides!B2468</f>
        <v>NO PRESENTO</v>
      </c>
      <c r="G2477" s="94" t="str">
        <f>IF(AND([9]Mides!H2468&gt;=1,[9]Mides!H2468&lt;=14),"X"," ")</f>
        <v>X</v>
      </c>
      <c r="H2477" s="94" t="str">
        <f>IF(AND([9]Mides!H2468&gt;=14,[9]Mides!H2468&lt;=30),"X"," ")</f>
        <v xml:space="preserve"> </v>
      </c>
      <c r="I2477" s="94" t="str">
        <f>IF(AND([9]Mides!H2468&gt;=31,[9]Mides!H2468&lt;=60),"X","  ")</f>
        <v xml:space="preserve">  </v>
      </c>
      <c r="J2477" s="94" t="str">
        <f>IF([9]Mides!H2468&gt;60,"X", "  ")</f>
        <v xml:space="preserve">  </v>
      </c>
      <c r="K2477" s="96">
        <f>[9]Mides!N2468</f>
        <v>0</v>
      </c>
      <c r="L2477" s="96">
        <f>[9]Mides!K2468</f>
        <v>0</v>
      </c>
      <c r="M2477" s="96">
        <f>[9]Mides!L2468</f>
        <v>0</v>
      </c>
      <c r="N2477" s="96" t="str">
        <f>[9]Mides!M2468</f>
        <v>x</v>
      </c>
      <c r="O2477" s="96">
        <f t="shared" si="34"/>
        <v>0</v>
      </c>
      <c r="P2477" s="96" t="str">
        <f>[9]Mides!R2468</f>
        <v>Guatemala</v>
      </c>
      <c r="Q2477" s="96" t="str">
        <f>[9]Mides!S2468</f>
        <v>Guatemala</v>
      </c>
    </row>
    <row r="2478" spans="2:17" ht="15" thickBot="1" x14ac:dyDescent="0.35">
      <c r="B2478" s="92" t="str">
        <f>[9]Mides!E2469</f>
        <v>Daniela</v>
      </c>
      <c r="C2478" s="93" t="str">
        <f>[9]Mides!D2469</f>
        <v>Ajpop</v>
      </c>
      <c r="D2478" s="94" t="str">
        <f>IF([9]Mides!F2469=1,"X"," ")</f>
        <v>X</v>
      </c>
      <c r="E2478" s="94" t="str">
        <f>IF([9]Mides!F2469=2,"X"," ")</f>
        <v xml:space="preserve"> </v>
      </c>
      <c r="F2478" s="95" t="str">
        <f>[9]Mides!B2469</f>
        <v>NO PRESENTO</v>
      </c>
      <c r="G2478" s="94" t="str">
        <f>IF(AND([9]Mides!H2469&gt;=1,[9]Mides!H2469&lt;=14),"X"," ")</f>
        <v>X</v>
      </c>
      <c r="H2478" s="94" t="str">
        <f>IF(AND([9]Mides!H2469&gt;=14,[9]Mides!H2469&lt;=30),"X"," ")</f>
        <v xml:space="preserve"> </v>
      </c>
      <c r="I2478" s="94" t="str">
        <f>IF(AND([9]Mides!H2469&gt;=31,[9]Mides!H2469&lt;=60),"X","  ")</f>
        <v xml:space="preserve">  </v>
      </c>
      <c r="J2478" s="94" t="str">
        <f>IF([9]Mides!H2469&gt;60,"X", "  ")</f>
        <v xml:space="preserve">  </v>
      </c>
      <c r="K2478" s="96">
        <f>[9]Mides!N2469</f>
        <v>0</v>
      </c>
      <c r="L2478" s="96">
        <f>[9]Mides!K2469</f>
        <v>0</v>
      </c>
      <c r="M2478" s="96">
        <f>[9]Mides!L2469</f>
        <v>0</v>
      </c>
      <c r="N2478" s="96" t="str">
        <f>[9]Mides!M2469</f>
        <v>x</v>
      </c>
      <c r="O2478" s="96">
        <f t="shared" si="34"/>
        <v>0</v>
      </c>
      <c r="P2478" s="96" t="str">
        <f>[9]Mides!R2469</f>
        <v>Guatemala</v>
      </c>
      <c r="Q2478" s="96" t="str">
        <f>[9]Mides!S2469</f>
        <v>Guatemala</v>
      </c>
    </row>
    <row r="2479" spans="2:17" ht="15" thickBot="1" x14ac:dyDescent="0.35">
      <c r="B2479" s="92" t="str">
        <f>[9]Mides!E2470</f>
        <v>Allison</v>
      </c>
      <c r="C2479" s="93" t="str">
        <f>[9]Mides!D2470</f>
        <v>Fletes</v>
      </c>
      <c r="D2479" s="94" t="str">
        <f>IF([9]Mides!F2470=1,"X"," ")</f>
        <v>X</v>
      </c>
      <c r="E2479" s="94" t="str">
        <f>IF([9]Mides!F2470=2,"X"," ")</f>
        <v xml:space="preserve"> </v>
      </c>
      <c r="F2479" s="95" t="str">
        <f>[9]Mides!B2470</f>
        <v>NO PRESENTO</v>
      </c>
      <c r="G2479" s="94" t="str">
        <f>IF(AND([9]Mides!H2470&gt;=1,[9]Mides!H2470&lt;=14),"X"," ")</f>
        <v>X</v>
      </c>
      <c r="H2479" s="94" t="str">
        <f>IF(AND([9]Mides!H2470&gt;=14,[9]Mides!H2470&lt;=30),"X"," ")</f>
        <v>X</v>
      </c>
      <c r="I2479" s="94" t="str">
        <f>IF(AND([9]Mides!H2470&gt;=31,[9]Mides!H2470&lt;=60),"X","  ")</f>
        <v xml:space="preserve">  </v>
      </c>
      <c r="J2479" s="94" t="str">
        <f>IF([9]Mides!H2470&gt;60,"X", "  ")</f>
        <v xml:space="preserve">  </v>
      </c>
      <c r="K2479" s="96">
        <f>[9]Mides!N2470</f>
        <v>0</v>
      </c>
      <c r="L2479" s="96">
        <f>[9]Mides!K2470</f>
        <v>0</v>
      </c>
      <c r="M2479" s="96">
        <f>[9]Mides!L2470</f>
        <v>0</v>
      </c>
      <c r="N2479" s="96" t="str">
        <f>[9]Mides!M2470</f>
        <v>x</v>
      </c>
      <c r="O2479" s="96">
        <f t="shared" si="34"/>
        <v>0</v>
      </c>
      <c r="P2479" s="96" t="str">
        <f>[9]Mides!R2470</f>
        <v>Guatemala</v>
      </c>
      <c r="Q2479" s="96" t="str">
        <f>[9]Mides!S2470</f>
        <v>Guatemala</v>
      </c>
    </row>
    <row r="2480" spans="2:17" ht="15" thickBot="1" x14ac:dyDescent="0.35">
      <c r="B2480" s="92" t="str">
        <f>[9]Mides!E2471</f>
        <v>Carlos</v>
      </c>
      <c r="C2480" s="93" t="str">
        <f>[9]Mides!D2471</f>
        <v>Siguantay</v>
      </c>
      <c r="D2480" s="94" t="str">
        <f>IF([9]Mides!F2471=1,"X"," ")</f>
        <v>X</v>
      </c>
      <c r="E2480" s="94" t="str">
        <f>IF([9]Mides!F2471=2,"X"," ")</f>
        <v xml:space="preserve"> </v>
      </c>
      <c r="F2480" s="95" t="str">
        <f>[9]Mides!B2471</f>
        <v>NO PRESENTO</v>
      </c>
      <c r="G2480" s="94" t="str">
        <f>IF(AND([9]Mides!H2471&gt;=1,[9]Mides!H2471&lt;=14),"X"," ")</f>
        <v>X</v>
      </c>
      <c r="H2480" s="94" t="str">
        <f>IF(AND([9]Mides!H2471&gt;=14,[9]Mides!H2471&lt;=30),"X"," ")</f>
        <v xml:space="preserve"> </v>
      </c>
      <c r="I2480" s="94" t="str">
        <f>IF(AND([9]Mides!H2471&gt;=31,[9]Mides!H2471&lt;=60),"X","  ")</f>
        <v xml:space="preserve">  </v>
      </c>
      <c r="J2480" s="94" t="str">
        <f>IF([9]Mides!H2471&gt;60,"X", "  ")</f>
        <v xml:space="preserve">  </v>
      </c>
      <c r="K2480" s="96">
        <f>[9]Mides!N2471</f>
        <v>0</v>
      </c>
      <c r="L2480" s="96">
        <f>[9]Mides!K2471</f>
        <v>0</v>
      </c>
      <c r="M2480" s="96">
        <f>[9]Mides!L2471</f>
        <v>0</v>
      </c>
      <c r="N2480" s="96" t="str">
        <f>[9]Mides!M2471</f>
        <v>x</v>
      </c>
      <c r="O2480" s="96">
        <f t="shared" si="34"/>
        <v>0</v>
      </c>
      <c r="P2480" s="96" t="str">
        <f>[9]Mides!R2471</f>
        <v>Guatemala</v>
      </c>
      <c r="Q2480" s="96" t="str">
        <f>[9]Mides!S2471</f>
        <v>Guatemala</v>
      </c>
    </row>
    <row r="2481" spans="2:17" ht="15" thickBot="1" x14ac:dyDescent="0.35">
      <c r="B2481" s="92" t="str">
        <f>[9]Mides!E2472</f>
        <v>Carlos</v>
      </c>
      <c r="C2481" s="93" t="str">
        <f>[9]Mides!D2472</f>
        <v>Rodriguez</v>
      </c>
      <c r="D2481" s="94" t="str">
        <f>IF([9]Mides!F2472=1,"X"," ")</f>
        <v xml:space="preserve"> </v>
      </c>
      <c r="E2481" s="94" t="str">
        <f>IF([9]Mides!F2472=2,"X"," ")</f>
        <v>X</v>
      </c>
      <c r="F2481" s="95" t="str">
        <f>[9]Mides!B2472</f>
        <v>NO PRESENTO</v>
      </c>
      <c r="G2481" s="94" t="str">
        <f>IF(AND([9]Mides!H2472&gt;=1,[9]Mides!H2472&lt;=14),"X"," ")</f>
        <v xml:space="preserve"> </v>
      </c>
      <c r="H2481" s="94" t="str">
        <f>IF(AND([9]Mides!H2472&gt;=14,[9]Mides!H2472&lt;=30),"X"," ")</f>
        <v>X</v>
      </c>
      <c r="I2481" s="94" t="str">
        <f>IF(AND([9]Mides!H2472&gt;=31,[9]Mides!H2472&lt;=60),"X","  ")</f>
        <v xml:space="preserve">  </v>
      </c>
      <c r="J2481" s="94" t="str">
        <f>IF([9]Mides!H2472&gt;60,"X", "  ")</f>
        <v xml:space="preserve">  </v>
      </c>
      <c r="K2481" s="96">
        <f>[9]Mides!N2472</f>
        <v>0</v>
      </c>
      <c r="L2481" s="96">
        <f>[9]Mides!K2472</f>
        <v>0</v>
      </c>
      <c r="M2481" s="96">
        <f>[9]Mides!L2472</f>
        <v>0</v>
      </c>
      <c r="N2481" s="96" t="str">
        <f>[9]Mides!M2472</f>
        <v>x</v>
      </c>
      <c r="O2481" s="96">
        <f t="shared" si="34"/>
        <v>0</v>
      </c>
      <c r="P2481" s="96" t="str">
        <f>[9]Mides!R2472</f>
        <v>Guatemala</v>
      </c>
      <c r="Q2481" s="96" t="str">
        <f>[9]Mides!S2472</f>
        <v>Guatemala</v>
      </c>
    </row>
    <row r="2482" spans="2:17" ht="15" thickBot="1" x14ac:dyDescent="0.35">
      <c r="B2482" s="92" t="str">
        <f>[9]Mides!E2473</f>
        <v>Oswal</v>
      </c>
      <c r="C2482" s="93" t="str">
        <f>[9]Mides!D2473</f>
        <v>Marroquin</v>
      </c>
      <c r="D2482" s="94" t="str">
        <f>IF([9]Mides!F2473=1,"X"," ")</f>
        <v xml:space="preserve"> </v>
      </c>
      <c r="E2482" s="94" t="str">
        <f>IF([9]Mides!F2473=2,"X"," ")</f>
        <v>X</v>
      </c>
      <c r="F2482" s="95" t="str">
        <f>[9]Mides!B2473</f>
        <v>NO PRESENTO</v>
      </c>
      <c r="G2482" s="94" t="str">
        <f>IF(AND([9]Mides!H2473&gt;=1,[9]Mides!H2473&lt;=14),"X"," ")</f>
        <v xml:space="preserve"> </v>
      </c>
      <c r="H2482" s="94" t="str">
        <f>IF(AND([9]Mides!H2473&gt;=14,[9]Mides!H2473&lt;=30),"X"," ")</f>
        <v xml:space="preserve"> </v>
      </c>
      <c r="I2482" s="94" t="str">
        <f>IF(AND([9]Mides!H2473&gt;=31,[9]Mides!H2473&lt;=60),"X","  ")</f>
        <v xml:space="preserve">  </v>
      </c>
      <c r="J2482" s="94" t="str">
        <f>IF([9]Mides!H2473&gt;60,"X", "  ")</f>
        <v xml:space="preserve">  </v>
      </c>
      <c r="K2482" s="96">
        <f>[9]Mides!N2473</f>
        <v>0</v>
      </c>
      <c r="L2482" s="96">
        <f>[9]Mides!K2473</f>
        <v>0</v>
      </c>
      <c r="M2482" s="96">
        <f>[9]Mides!L2473</f>
        <v>0</v>
      </c>
      <c r="N2482" s="96" t="str">
        <f>[9]Mides!M2473</f>
        <v>x</v>
      </c>
      <c r="O2482" s="96">
        <f t="shared" si="34"/>
        <v>0</v>
      </c>
      <c r="P2482" s="96" t="str">
        <f>[9]Mides!R2473</f>
        <v>Guatemala</v>
      </c>
      <c r="Q2482" s="96" t="str">
        <f>[9]Mides!S2473</f>
        <v>Guatemala</v>
      </c>
    </row>
    <row r="2483" spans="2:17" ht="15" thickBot="1" x14ac:dyDescent="0.35">
      <c r="B2483" s="92" t="str">
        <f>[9]Mides!E2474</f>
        <v>Yoshua</v>
      </c>
      <c r="C2483" s="93" t="str">
        <f>[9]Mides!D2474</f>
        <v>Zapeta</v>
      </c>
      <c r="D2483" s="94" t="str">
        <f>IF([9]Mides!F2474=1,"X"," ")</f>
        <v xml:space="preserve"> </v>
      </c>
      <c r="E2483" s="94" t="str">
        <f>IF([9]Mides!F2474=2,"X"," ")</f>
        <v>X</v>
      </c>
      <c r="F2483" s="95" t="str">
        <f>[9]Mides!B2474</f>
        <v>NO PRESENTO</v>
      </c>
      <c r="G2483" s="94" t="str">
        <f>IF(AND([9]Mides!H2474&gt;=1,[9]Mides!H2474&lt;=14),"X"," ")</f>
        <v>X</v>
      </c>
      <c r="H2483" s="94" t="str">
        <f>IF(AND([9]Mides!H2474&gt;=14,[9]Mides!H2474&lt;=30),"X"," ")</f>
        <v xml:space="preserve"> </v>
      </c>
      <c r="I2483" s="94" t="str">
        <f>IF(AND([9]Mides!H2474&gt;=31,[9]Mides!H2474&lt;=60),"X","  ")</f>
        <v xml:space="preserve">  </v>
      </c>
      <c r="J2483" s="94" t="str">
        <f>IF([9]Mides!H2474&gt;60,"X", "  ")</f>
        <v xml:space="preserve">  </v>
      </c>
      <c r="K2483" s="96">
        <f>[9]Mides!N2474</f>
        <v>0</v>
      </c>
      <c r="L2483" s="96">
        <f>[9]Mides!K2474</f>
        <v>0</v>
      </c>
      <c r="M2483" s="96">
        <f>[9]Mides!L2474</f>
        <v>0</v>
      </c>
      <c r="N2483" s="96" t="str">
        <f>[9]Mides!M2474</f>
        <v>x</v>
      </c>
      <c r="O2483" s="96">
        <f t="shared" si="34"/>
        <v>0</v>
      </c>
      <c r="P2483" s="96" t="str">
        <f>[9]Mides!R2474</f>
        <v>Guatemala</v>
      </c>
      <c r="Q2483" s="96" t="str">
        <f>[9]Mides!S2474</f>
        <v>Guatemala</v>
      </c>
    </row>
    <row r="2484" spans="2:17" ht="15" thickBot="1" x14ac:dyDescent="0.35">
      <c r="B2484" s="92" t="str">
        <f>[9]Mides!E2475</f>
        <v>Carlos</v>
      </c>
      <c r="C2484" s="93" t="str">
        <f>[9]Mides!D2475</f>
        <v>Pooy</v>
      </c>
      <c r="D2484" s="94" t="str">
        <f>IF([9]Mides!F2475=1,"X"," ")</f>
        <v xml:space="preserve"> </v>
      </c>
      <c r="E2484" s="94" t="str">
        <f>IF([9]Mides!F2475=2,"X"," ")</f>
        <v>X</v>
      </c>
      <c r="F2484" s="95" t="str">
        <f>[9]Mides!B2475</f>
        <v>NO PRESENTO</v>
      </c>
      <c r="G2484" s="94" t="str">
        <f>IF(AND([9]Mides!H2475&gt;=1,[9]Mides!H2475&lt;=14),"X"," ")</f>
        <v xml:space="preserve"> </v>
      </c>
      <c r="H2484" s="94" t="str">
        <f>IF(AND([9]Mides!H2475&gt;=14,[9]Mides!H2475&lt;=30),"X"," ")</f>
        <v xml:space="preserve"> </v>
      </c>
      <c r="I2484" s="94" t="str">
        <f>IF(AND([9]Mides!H2475&gt;=31,[9]Mides!H2475&lt;=60),"X","  ")</f>
        <v xml:space="preserve">  </v>
      </c>
      <c r="J2484" s="94" t="str">
        <f>IF([9]Mides!H2475&gt;60,"X", "  ")</f>
        <v xml:space="preserve">  </v>
      </c>
      <c r="K2484" s="96">
        <f>[9]Mides!N2475</f>
        <v>0</v>
      </c>
      <c r="L2484" s="96">
        <f>[9]Mides!K2475</f>
        <v>0</v>
      </c>
      <c r="M2484" s="96">
        <f>[9]Mides!L2475</f>
        <v>0</v>
      </c>
      <c r="N2484" s="96" t="str">
        <f>[9]Mides!M2475</f>
        <v>x</v>
      </c>
      <c r="O2484" s="96">
        <f t="shared" si="34"/>
        <v>0</v>
      </c>
      <c r="P2484" s="96" t="str">
        <f>[9]Mides!R2475</f>
        <v>Guatemala</v>
      </c>
      <c r="Q2484" s="96" t="str">
        <f>[9]Mides!S2475</f>
        <v>Guatemala</v>
      </c>
    </row>
    <row r="2485" spans="2:17" ht="15" thickBot="1" x14ac:dyDescent="0.35">
      <c r="B2485" s="92" t="str">
        <f>[9]Mides!E2476</f>
        <v>Joel</v>
      </c>
      <c r="C2485" s="93" t="str">
        <f>[9]Mides!D2476</f>
        <v>Santos</v>
      </c>
      <c r="D2485" s="94" t="str">
        <f>IF([9]Mides!F2476=1,"X"," ")</f>
        <v xml:space="preserve"> </v>
      </c>
      <c r="E2485" s="94" t="str">
        <f>IF([9]Mides!F2476=2,"X"," ")</f>
        <v>X</v>
      </c>
      <c r="F2485" s="95" t="str">
        <f>[9]Mides!B2476</f>
        <v>NO PRESENTO</v>
      </c>
      <c r="G2485" s="94" t="str">
        <f>IF(AND([9]Mides!H2476&gt;=1,[9]Mides!H2476&lt;=14),"X"," ")</f>
        <v>X</v>
      </c>
      <c r="H2485" s="94" t="str">
        <f>IF(AND([9]Mides!H2476&gt;=14,[9]Mides!H2476&lt;=30),"X"," ")</f>
        <v xml:space="preserve"> </v>
      </c>
      <c r="I2485" s="94" t="str">
        <f>IF(AND([9]Mides!H2476&gt;=31,[9]Mides!H2476&lt;=60),"X","  ")</f>
        <v xml:space="preserve">  </v>
      </c>
      <c r="J2485" s="94" t="str">
        <f>IF([9]Mides!H2476&gt;60,"X", "  ")</f>
        <v xml:space="preserve">  </v>
      </c>
      <c r="K2485" s="96">
        <f>[9]Mides!N2476</f>
        <v>0</v>
      </c>
      <c r="L2485" s="96">
        <f>[9]Mides!K2476</f>
        <v>0</v>
      </c>
      <c r="M2485" s="96">
        <f>[9]Mides!L2476</f>
        <v>0</v>
      </c>
      <c r="N2485" s="96" t="str">
        <f>[9]Mides!M2476</f>
        <v>x</v>
      </c>
      <c r="O2485" s="96">
        <f t="shared" ref="O2485:O2548" si="35">SUM(K2485:N2485)</f>
        <v>0</v>
      </c>
      <c r="P2485" s="96" t="str">
        <f>[9]Mides!R2476</f>
        <v>Guatemala</v>
      </c>
      <c r="Q2485" s="96" t="str">
        <f>[9]Mides!S2476</f>
        <v>Guatemala</v>
      </c>
    </row>
    <row r="2486" spans="2:17" ht="15" thickBot="1" x14ac:dyDescent="0.35">
      <c r="B2486" s="92" t="str">
        <f>[9]Mides!E2477</f>
        <v>Brandon</v>
      </c>
      <c r="C2486" s="93" t="str">
        <f>[9]Mides!D2477</f>
        <v>Ramos</v>
      </c>
      <c r="D2486" s="94" t="str">
        <f>IF([9]Mides!F2477=1,"X"," ")</f>
        <v xml:space="preserve"> </v>
      </c>
      <c r="E2486" s="94" t="str">
        <f>IF([9]Mides!F2477=2,"X"," ")</f>
        <v>X</v>
      </c>
      <c r="F2486" s="95" t="str">
        <f>[9]Mides!B2477</f>
        <v>NO PRESENTO</v>
      </c>
      <c r="G2486" s="94" t="str">
        <f>IF(AND([9]Mides!H2477&gt;=1,[9]Mides!H2477&lt;=14),"X"," ")</f>
        <v>X</v>
      </c>
      <c r="H2486" s="94" t="str">
        <f>IF(AND([9]Mides!H2477&gt;=14,[9]Mides!H2477&lt;=30),"X"," ")</f>
        <v xml:space="preserve"> </v>
      </c>
      <c r="I2486" s="94" t="str">
        <f>IF(AND([9]Mides!H2477&gt;=31,[9]Mides!H2477&lt;=60),"X","  ")</f>
        <v xml:space="preserve">  </v>
      </c>
      <c r="J2486" s="94" t="str">
        <f>IF([9]Mides!H2477&gt;60,"X", "  ")</f>
        <v xml:space="preserve">  </v>
      </c>
      <c r="K2486" s="96">
        <f>[9]Mides!N2477</f>
        <v>0</v>
      </c>
      <c r="L2486" s="96">
        <f>[9]Mides!K2477</f>
        <v>0</v>
      </c>
      <c r="M2486" s="96">
        <f>[9]Mides!L2477</f>
        <v>0</v>
      </c>
      <c r="N2486" s="96" t="str">
        <f>[9]Mides!M2477</f>
        <v>x</v>
      </c>
      <c r="O2486" s="96">
        <f t="shared" si="35"/>
        <v>0</v>
      </c>
      <c r="P2486" s="96" t="str">
        <f>[9]Mides!R2477</f>
        <v>Guatemala</v>
      </c>
      <c r="Q2486" s="96" t="str">
        <f>[9]Mides!S2477</f>
        <v>Guatemala</v>
      </c>
    </row>
    <row r="2487" spans="2:17" ht="15" thickBot="1" x14ac:dyDescent="0.35">
      <c r="B2487" s="92" t="str">
        <f>[9]Mides!E2478</f>
        <v>Aldrik</v>
      </c>
      <c r="C2487" s="93" t="str">
        <f>[9]Mides!D2478</f>
        <v>Martinez</v>
      </c>
      <c r="D2487" s="94" t="str">
        <f>IF([9]Mides!F2478=1,"X"," ")</f>
        <v xml:space="preserve"> </v>
      </c>
      <c r="E2487" s="94" t="str">
        <f>IF([9]Mides!F2478=2,"X"," ")</f>
        <v>X</v>
      </c>
      <c r="F2487" s="95" t="str">
        <f>[9]Mides!B2478</f>
        <v>NO PRESENTO</v>
      </c>
      <c r="G2487" s="94" t="str">
        <f>IF(AND([9]Mides!H2478&gt;=1,[9]Mides!H2478&lt;=14),"X"," ")</f>
        <v>X</v>
      </c>
      <c r="H2487" s="94" t="str">
        <f>IF(AND([9]Mides!H2478&gt;=14,[9]Mides!H2478&lt;=30),"X"," ")</f>
        <v xml:space="preserve"> </v>
      </c>
      <c r="I2487" s="94" t="str">
        <f>IF(AND([9]Mides!H2478&gt;=31,[9]Mides!H2478&lt;=60),"X","  ")</f>
        <v xml:space="preserve">  </v>
      </c>
      <c r="J2487" s="94" t="str">
        <f>IF([9]Mides!H2478&gt;60,"X", "  ")</f>
        <v xml:space="preserve">  </v>
      </c>
      <c r="K2487" s="96">
        <f>[9]Mides!N2478</f>
        <v>0</v>
      </c>
      <c r="L2487" s="96">
        <f>[9]Mides!K2478</f>
        <v>0</v>
      </c>
      <c r="M2487" s="96">
        <f>[9]Mides!L2478</f>
        <v>0</v>
      </c>
      <c r="N2487" s="96" t="str">
        <f>[9]Mides!M2478</f>
        <v>x</v>
      </c>
      <c r="O2487" s="96">
        <f t="shared" si="35"/>
        <v>0</v>
      </c>
      <c r="P2487" s="96" t="str">
        <f>[9]Mides!R2478</f>
        <v>Guatemala</v>
      </c>
      <c r="Q2487" s="96" t="str">
        <f>[9]Mides!S2478</f>
        <v>Guatemala</v>
      </c>
    </row>
    <row r="2488" spans="2:17" ht="15" thickBot="1" x14ac:dyDescent="0.35">
      <c r="B2488" s="92" t="str">
        <f>[9]Mides!E2479</f>
        <v>Franklin</v>
      </c>
      <c r="C2488" s="93" t="str">
        <f>[9]Mides!D2479</f>
        <v>Arias</v>
      </c>
      <c r="D2488" s="94" t="str">
        <f>IF([9]Mides!F2479=1,"X"," ")</f>
        <v xml:space="preserve"> </v>
      </c>
      <c r="E2488" s="94" t="str">
        <f>IF([9]Mides!F2479=2,"X"," ")</f>
        <v>X</v>
      </c>
      <c r="F2488" s="95" t="str">
        <f>[9]Mides!B2479</f>
        <v>NO PRESENTO</v>
      </c>
      <c r="G2488" s="94" t="str">
        <f>IF(AND([9]Mides!H2479&gt;=1,[9]Mides!H2479&lt;=14),"X"," ")</f>
        <v>X</v>
      </c>
      <c r="H2488" s="94" t="str">
        <f>IF(AND([9]Mides!H2479&gt;=14,[9]Mides!H2479&lt;=30),"X"," ")</f>
        <v xml:space="preserve"> </v>
      </c>
      <c r="I2488" s="94" t="str">
        <f>IF(AND([9]Mides!H2479&gt;=31,[9]Mides!H2479&lt;=60),"X","  ")</f>
        <v xml:space="preserve">  </v>
      </c>
      <c r="J2488" s="94" t="str">
        <f>IF([9]Mides!H2479&gt;60,"X", "  ")</f>
        <v xml:space="preserve">  </v>
      </c>
      <c r="K2488" s="96">
        <f>[9]Mides!N2479</f>
        <v>0</v>
      </c>
      <c r="L2488" s="96">
        <f>[9]Mides!K2479</f>
        <v>0</v>
      </c>
      <c r="M2488" s="96">
        <f>[9]Mides!L2479</f>
        <v>0</v>
      </c>
      <c r="N2488" s="96" t="str">
        <f>[9]Mides!M2479</f>
        <v>x</v>
      </c>
      <c r="O2488" s="96">
        <f t="shared" si="35"/>
        <v>0</v>
      </c>
      <c r="P2488" s="96" t="str">
        <f>[9]Mides!R2479</f>
        <v>Guatemala</v>
      </c>
      <c r="Q2488" s="96" t="str">
        <f>[9]Mides!S2479</f>
        <v>Guatemala</v>
      </c>
    </row>
    <row r="2489" spans="2:17" ht="15" thickBot="1" x14ac:dyDescent="0.35">
      <c r="B2489" s="92" t="str">
        <f>[9]Mides!E2480</f>
        <v>Maynor</v>
      </c>
      <c r="C2489" s="93" t="str">
        <f>[9]Mides!D2480</f>
        <v>Alvarado</v>
      </c>
      <c r="D2489" s="94" t="str">
        <f>IF([9]Mides!F2480=1,"X"," ")</f>
        <v xml:space="preserve"> </v>
      </c>
      <c r="E2489" s="94" t="str">
        <f>IF([9]Mides!F2480=2,"X"," ")</f>
        <v>X</v>
      </c>
      <c r="F2489" s="95" t="str">
        <f>[9]Mides!B2480</f>
        <v>NO PRESENTO</v>
      </c>
      <c r="G2489" s="94" t="str">
        <f>IF(AND([9]Mides!H2480&gt;=1,[9]Mides!H2480&lt;=14),"X"," ")</f>
        <v>X</v>
      </c>
      <c r="H2489" s="94" t="str">
        <f>IF(AND([9]Mides!H2480&gt;=14,[9]Mides!H2480&lt;=30),"X"," ")</f>
        <v xml:space="preserve"> </v>
      </c>
      <c r="I2489" s="94" t="str">
        <f>IF(AND([9]Mides!H2480&gt;=31,[9]Mides!H2480&lt;=60),"X","  ")</f>
        <v xml:space="preserve">  </v>
      </c>
      <c r="J2489" s="94" t="str">
        <f>IF([9]Mides!H2480&gt;60,"X", "  ")</f>
        <v xml:space="preserve">  </v>
      </c>
      <c r="K2489" s="96">
        <f>[9]Mides!N2480</f>
        <v>0</v>
      </c>
      <c r="L2489" s="96">
        <f>[9]Mides!K2480</f>
        <v>0</v>
      </c>
      <c r="M2489" s="96">
        <f>[9]Mides!L2480</f>
        <v>0</v>
      </c>
      <c r="N2489" s="96" t="str">
        <f>[9]Mides!M2480</f>
        <v>x</v>
      </c>
      <c r="O2489" s="96">
        <f t="shared" si="35"/>
        <v>0</v>
      </c>
      <c r="P2489" s="96" t="str">
        <f>[9]Mides!R2480</f>
        <v>Guatemala</v>
      </c>
      <c r="Q2489" s="96" t="str">
        <f>[9]Mides!S2480</f>
        <v>Guatemala</v>
      </c>
    </row>
    <row r="2490" spans="2:17" ht="15" thickBot="1" x14ac:dyDescent="0.35">
      <c r="B2490" s="92" t="str">
        <f>[9]Mides!E2481</f>
        <v>David</v>
      </c>
      <c r="C2490" s="93" t="str">
        <f>[9]Mides!D2481</f>
        <v>Arita</v>
      </c>
      <c r="D2490" s="94" t="str">
        <f>IF([9]Mides!F2481=1,"X"," ")</f>
        <v xml:space="preserve"> </v>
      </c>
      <c r="E2490" s="94" t="str">
        <f>IF([9]Mides!F2481=2,"X"," ")</f>
        <v>X</v>
      </c>
      <c r="F2490" s="95" t="str">
        <f>[9]Mides!B2481</f>
        <v>NO PRESENTO</v>
      </c>
      <c r="G2490" s="94" t="str">
        <f>IF(AND([9]Mides!H2481&gt;=1,[9]Mides!H2481&lt;=14),"X"," ")</f>
        <v>X</v>
      </c>
      <c r="H2490" s="94" t="str">
        <f>IF(AND([9]Mides!H2481&gt;=14,[9]Mides!H2481&lt;=30),"X"," ")</f>
        <v xml:space="preserve"> </v>
      </c>
      <c r="I2490" s="94" t="str">
        <f>IF(AND([9]Mides!H2481&gt;=31,[9]Mides!H2481&lt;=60),"X","  ")</f>
        <v xml:space="preserve">  </v>
      </c>
      <c r="J2490" s="94" t="str">
        <f>IF([9]Mides!H2481&gt;60,"X", "  ")</f>
        <v xml:space="preserve">  </v>
      </c>
      <c r="K2490" s="96">
        <f>[9]Mides!N2481</f>
        <v>0</v>
      </c>
      <c r="L2490" s="96">
        <f>[9]Mides!K2481</f>
        <v>0</v>
      </c>
      <c r="M2490" s="96">
        <f>[9]Mides!L2481</f>
        <v>0</v>
      </c>
      <c r="N2490" s="96" t="str">
        <f>[9]Mides!M2481</f>
        <v>x</v>
      </c>
      <c r="O2490" s="96">
        <f t="shared" si="35"/>
        <v>0</v>
      </c>
      <c r="P2490" s="96" t="str">
        <f>[9]Mides!R2481</f>
        <v>Guatemala</v>
      </c>
      <c r="Q2490" s="96" t="str">
        <f>[9]Mides!S2481</f>
        <v>Guatemala</v>
      </c>
    </row>
    <row r="2491" spans="2:17" ht="15" thickBot="1" x14ac:dyDescent="0.35">
      <c r="B2491" s="92" t="str">
        <f>[9]Mides!E2482</f>
        <v>Henry</v>
      </c>
      <c r="C2491" s="93" t="str">
        <f>[9]Mides!D2482</f>
        <v>Chivalan</v>
      </c>
      <c r="D2491" s="94" t="str">
        <f>IF([9]Mides!F2482=1,"X"," ")</f>
        <v xml:space="preserve"> </v>
      </c>
      <c r="E2491" s="94" t="str">
        <f>IF([9]Mides!F2482=2,"X"," ")</f>
        <v>X</v>
      </c>
      <c r="F2491" s="95" t="str">
        <f>[9]Mides!B2482</f>
        <v>NO PRESENTO</v>
      </c>
      <c r="G2491" s="94" t="str">
        <f>IF(AND([9]Mides!H2482&gt;=1,[9]Mides!H2482&lt;=14),"X"," ")</f>
        <v>X</v>
      </c>
      <c r="H2491" s="94" t="str">
        <f>IF(AND([9]Mides!H2482&gt;=14,[9]Mides!H2482&lt;=30),"X"," ")</f>
        <v xml:space="preserve"> </v>
      </c>
      <c r="I2491" s="94" t="str">
        <f>IF(AND([9]Mides!H2482&gt;=31,[9]Mides!H2482&lt;=60),"X","  ")</f>
        <v xml:space="preserve">  </v>
      </c>
      <c r="J2491" s="94" t="str">
        <f>IF([9]Mides!H2482&gt;60,"X", "  ")</f>
        <v xml:space="preserve">  </v>
      </c>
      <c r="K2491" s="96">
        <f>[9]Mides!N2482</f>
        <v>0</v>
      </c>
      <c r="L2491" s="96">
        <f>[9]Mides!K2482</f>
        <v>0</v>
      </c>
      <c r="M2491" s="96">
        <f>[9]Mides!L2482</f>
        <v>0</v>
      </c>
      <c r="N2491" s="96" t="str">
        <f>[9]Mides!M2482</f>
        <v>x</v>
      </c>
      <c r="O2491" s="96">
        <f t="shared" si="35"/>
        <v>0</v>
      </c>
      <c r="P2491" s="96" t="str">
        <f>[9]Mides!R2482</f>
        <v>Guatemala</v>
      </c>
      <c r="Q2491" s="96" t="str">
        <f>[9]Mides!S2482</f>
        <v>Guatemala</v>
      </c>
    </row>
    <row r="2492" spans="2:17" ht="15" thickBot="1" x14ac:dyDescent="0.35">
      <c r="B2492" s="92" t="str">
        <f>[9]Mides!E2483</f>
        <v>Wendi</v>
      </c>
      <c r="C2492" s="93" t="str">
        <f>[9]Mides!D2483</f>
        <v>Felipe</v>
      </c>
      <c r="D2492" s="94" t="str">
        <f>IF([9]Mides!F2483=1,"X"," ")</f>
        <v>X</v>
      </c>
      <c r="E2492" s="94" t="str">
        <f>IF([9]Mides!F2483=2,"X"," ")</f>
        <v xml:space="preserve"> </v>
      </c>
      <c r="F2492" s="95" t="str">
        <f>[9]Mides!B2483</f>
        <v>NO PRESENTO</v>
      </c>
      <c r="G2492" s="94" t="str">
        <f>IF(AND([9]Mides!H2483&gt;=1,[9]Mides!H2483&lt;=14),"X"," ")</f>
        <v xml:space="preserve"> </v>
      </c>
      <c r="H2492" s="94" t="str">
        <f>IF(AND([9]Mides!H2483&gt;=14,[9]Mides!H2483&lt;=30),"X"," ")</f>
        <v>X</v>
      </c>
      <c r="I2492" s="94" t="str">
        <f>IF(AND([9]Mides!H2483&gt;=31,[9]Mides!H2483&lt;=60),"X","  ")</f>
        <v xml:space="preserve">  </v>
      </c>
      <c r="J2492" s="94" t="str">
        <f>IF([9]Mides!H2483&gt;60,"X", "  ")</f>
        <v xml:space="preserve">  </v>
      </c>
      <c r="K2492" s="96">
        <f>[9]Mides!N2483</f>
        <v>0</v>
      </c>
      <c r="L2492" s="96">
        <f>[9]Mides!K2483</f>
        <v>0</v>
      </c>
      <c r="M2492" s="96">
        <f>[9]Mides!L2483</f>
        <v>0</v>
      </c>
      <c r="N2492" s="96" t="str">
        <f>[9]Mides!M2483</f>
        <v>x</v>
      </c>
      <c r="O2492" s="96">
        <f t="shared" si="35"/>
        <v>0</v>
      </c>
      <c r="P2492" s="96" t="str">
        <f>[9]Mides!R2483</f>
        <v>Guatemala</v>
      </c>
      <c r="Q2492" s="96" t="str">
        <f>[9]Mides!S2483</f>
        <v>Guatemala</v>
      </c>
    </row>
    <row r="2493" spans="2:17" ht="15" thickBot="1" x14ac:dyDescent="0.35">
      <c r="B2493" s="92" t="str">
        <f>[9]Mides!E2484</f>
        <v>Nestor</v>
      </c>
      <c r="C2493" s="93" t="str">
        <f>[9]Mides!D2484</f>
        <v>Alvarado</v>
      </c>
      <c r="D2493" s="94" t="str">
        <f>IF([9]Mides!F2484=1,"X"," ")</f>
        <v xml:space="preserve"> </v>
      </c>
      <c r="E2493" s="94" t="str">
        <f>IF([9]Mides!F2484=2,"X"," ")</f>
        <v>X</v>
      </c>
      <c r="F2493" s="95" t="str">
        <f>[9]Mides!B2484</f>
        <v>NO PRESENTO</v>
      </c>
      <c r="G2493" s="94" t="str">
        <f>IF(AND([9]Mides!H2484&gt;=1,[9]Mides!H2484&lt;=14),"X"," ")</f>
        <v>X</v>
      </c>
      <c r="H2493" s="94" t="str">
        <f>IF(AND([9]Mides!H2484&gt;=14,[9]Mides!H2484&lt;=30),"X"," ")</f>
        <v xml:space="preserve"> </v>
      </c>
      <c r="I2493" s="94" t="str">
        <f>IF(AND([9]Mides!H2484&gt;=31,[9]Mides!H2484&lt;=60),"X","  ")</f>
        <v xml:space="preserve">  </v>
      </c>
      <c r="J2493" s="94" t="str">
        <f>IF([9]Mides!H2484&gt;60,"X", "  ")</f>
        <v xml:space="preserve">  </v>
      </c>
      <c r="K2493" s="96">
        <f>[9]Mides!N2484</f>
        <v>0</v>
      </c>
      <c r="L2493" s="96">
        <f>[9]Mides!K2484</f>
        <v>0</v>
      </c>
      <c r="M2493" s="96">
        <f>[9]Mides!L2484</f>
        <v>0</v>
      </c>
      <c r="N2493" s="96" t="str">
        <f>[9]Mides!M2484</f>
        <v>x</v>
      </c>
      <c r="O2493" s="96">
        <f t="shared" si="35"/>
        <v>0</v>
      </c>
      <c r="P2493" s="96" t="str">
        <f>[9]Mides!R2484</f>
        <v>Guatemala</v>
      </c>
      <c r="Q2493" s="96" t="str">
        <f>[9]Mides!S2484</f>
        <v>Guatemala</v>
      </c>
    </row>
    <row r="2494" spans="2:17" ht="15" thickBot="1" x14ac:dyDescent="0.35">
      <c r="B2494" s="92" t="str">
        <f>[9]Mides!E2485</f>
        <v>Richard</v>
      </c>
      <c r="C2494" s="93" t="str">
        <f>[9]Mides!D2485</f>
        <v>Hiemann</v>
      </c>
      <c r="D2494" s="94" t="str">
        <f>IF([9]Mides!F2485=1,"X"," ")</f>
        <v xml:space="preserve"> </v>
      </c>
      <c r="E2494" s="94" t="str">
        <f>IF([9]Mides!F2485=2,"X"," ")</f>
        <v>X</v>
      </c>
      <c r="F2494" s="95" t="str">
        <f>[9]Mides!B2485</f>
        <v>NO PRESENTO</v>
      </c>
      <c r="G2494" s="94" t="str">
        <f>IF(AND([9]Mides!H2485&gt;=1,[9]Mides!H2485&lt;=14),"X"," ")</f>
        <v>X</v>
      </c>
      <c r="H2494" s="94" t="str">
        <f>IF(AND([9]Mides!H2485&gt;=14,[9]Mides!H2485&lt;=30),"X"," ")</f>
        <v xml:space="preserve"> </v>
      </c>
      <c r="I2494" s="94" t="str">
        <f>IF(AND([9]Mides!H2485&gt;=31,[9]Mides!H2485&lt;=60),"X","  ")</f>
        <v xml:space="preserve">  </v>
      </c>
      <c r="J2494" s="94" t="str">
        <f>IF([9]Mides!H2485&gt;60,"X", "  ")</f>
        <v xml:space="preserve">  </v>
      </c>
      <c r="K2494" s="96">
        <f>[9]Mides!N2485</f>
        <v>0</v>
      </c>
      <c r="L2494" s="96">
        <f>[9]Mides!K2485</f>
        <v>0</v>
      </c>
      <c r="M2494" s="96">
        <f>[9]Mides!L2485</f>
        <v>0</v>
      </c>
      <c r="N2494" s="96" t="str">
        <f>[9]Mides!M2485</f>
        <v>x</v>
      </c>
      <c r="O2494" s="96">
        <f t="shared" si="35"/>
        <v>0</v>
      </c>
      <c r="P2494" s="96" t="str">
        <f>[9]Mides!R2485</f>
        <v>Guatemala</v>
      </c>
      <c r="Q2494" s="96" t="str">
        <f>[9]Mides!S2485</f>
        <v>Guatemala</v>
      </c>
    </row>
    <row r="2495" spans="2:17" ht="15" thickBot="1" x14ac:dyDescent="0.35">
      <c r="B2495" s="92" t="str">
        <f>[9]Mides!E2486</f>
        <v>Melissa</v>
      </c>
      <c r="C2495" s="93" t="str">
        <f>[9]Mides!D2486</f>
        <v>Hiemann</v>
      </c>
      <c r="D2495" s="94" t="str">
        <f>IF([9]Mides!F2486=1,"X"," ")</f>
        <v>X</v>
      </c>
      <c r="E2495" s="94" t="str">
        <f>IF([9]Mides!F2486=2,"X"," ")</f>
        <v xml:space="preserve"> </v>
      </c>
      <c r="F2495" s="95" t="str">
        <f>[9]Mides!B2486</f>
        <v>NO PRESENTO</v>
      </c>
      <c r="G2495" s="94" t="str">
        <f>IF(AND([9]Mides!H2486&gt;=1,[9]Mides!H2486&lt;=14),"X"," ")</f>
        <v>X</v>
      </c>
      <c r="H2495" s="94" t="str">
        <f>IF(AND([9]Mides!H2486&gt;=14,[9]Mides!H2486&lt;=30),"X"," ")</f>
        <v>X</v>
      </c>
      <c r="I2495" s="94" t="str">
        <f>IF(AND([9]Mides!H2486&gt;=31,[9]Mides!H2486&lt;=60),"X","  ")</f>
        <v xml:space="preserve">  </v>
      </c>
      <c r="J2495" s="94" t="str">
        <f>IF([9]Mides!H2486&gt;60,"X", "  ")</f>
        <v xml:space="preserve">  </v>
      </c>
      <c r="K2495" s="96">
        <f>[9]Mides!N2486</f>
        <v>0</v>
      </c>
      <c r="L2495" s="96">
        <f>[9]Mides!K2486</f>
        <v>0</v>
      </c>
      <c r="M2495" s="96">
        <f>[9]Mides!L2486</f>
        <v>0</v>
      </c>
      <c r="N2495" s="96" t="str">
        <f>[9]Mides!M2486</f>
        <v>x</v>
      </c>
      <c r="O2495" s="96">
        <f t="shared" si="35"/>
        <v>0</v>
      </c>
      <c r="P2495" s="96" t="str">
        <f>[9]Mides!R2486</f>
        <v>Guatemala</v>
      </c>
      <c r="Q2495" s="96" t="str">
        <f>[9]Mides!S2486</f>
        <v>Guatemala</v>
      </c>
    </row>
    <row r="2496" spans="2:17" ht="15" thickBot="1" x14ac:dyDescent="0.35">
      <c r="B2496" s="92" t="str">
        <f>[9]Mides!E2487</f>
        <v>Kimberli</v>
      </c>
      <c r="C2496" s="93" t="str">
        <f>[9]Mides!D2487</f>
        <v>Lima</v>
      </c>
      <c r="D2496" s="94" t="str">
        <f>IF([9]Mides!F2487=1,"X"," ")</f>
        <v>X</v>
      </c>
      <c r="E2496" s="94" t="str">
        <f>IF([9]Mides!F2487=2,"X"," ")</f>
        <v xml:space="preserve"> </v>
      </c>
      <c r="F2496" s="95" t="str">
        <f>[9]Mides!B2487</f>
        <v>NO PRESENTO</v>
      </c>
      <c r="G2496" s="94" t="str">
        <f>IF(AND([9]Mides!H2487&gt;=1,[9]Mides!H2487&lt;=14),"X"," ")</f>
        <v>X</v>
      </c>
      <c r="H2496" s="94" t="str">
        <f>IF(AND([9]Mides!H2487&gt;=14,[9]Mides!H2487&lt;=30),"X"," ")</f>
        <v xml:space="preserve"> </v>
      </c>
      <c r="I2496" s="94" t="str">
        <f>IF(AND([9]Mides!H2487&gt;=31,[9]Mides!H2487&lt;=60),"X","  ")</f>
        <v xml:space="preserve">  </v>
      </c>
      <c r="J2496" s="94" t="str">
        <f>IF([9]Mides!H2487&gt;60,"X", "  ")</f>
        <v xml:space="preserve">  </v>
      </c>
      <c r="K2496" s="96">
        <f>[9]Mides!N2487</f>
        <v>0</v>
      </c>
      <c r="L2496" s="96">
        <f>[9]Mides!K2487</f>
        <v>0</v>
      </c>
      <c r="M2496" s="96">
        <f>[9]Mides!L2487</f>
        <v>0</v>
      </c>
      <c r="N2496" s="96" t="str">
        <f>[9]Mides!M2487</f>
        <v>x</v>
      </c>
      <c r="O2496" s="96">
        <f t="shared" si="35"/>
        <v>0</v>
      </c>
      <c r="P2496" s="96" t="str">
        <f>[9]Mides!R2487</f>
        <v>Guatemala</v>
      </c>
      <c r="Q2496" s="96" t="str">
        <f>[9]Mides!S2487</f>
        <v>Guatemala</v>
      </c>
    </row>
    <row r="2497" spans="2:17" ht="15" thickBot="1" x14ac:dyDescent="0.35">
      <c r="B2497" s="92" t="str">
        <f>[9]Mides!E2488</f>
        <v>Gustavo</v>
      </c>
      <c r="C2497" s="93" t="str">
        <f>[9]Mides!D2488</f>
        <v>Cruz</v>
      </c>
      <c r="D2497" s="94" t="str">
        <f>IF([9]Mides!F2488=1,"X"," ")</f>
        <v xml:space="preserve"> </v>
      </c>
      <c r="E2497" s="94" t="str">
        <f>IF([9]Mides!F2488=2,"X"," ")</f>
        <v>X</v>
      </c>
      <c r="F2497" s="95" t="str">
        <f>[9]Mides!B2488</f>
        <v>NO PRESENTO</v>
      </c>
      <c r="G2497" s="94" t="str">
        <f>IF(AND([9]Mides!H2488&gt;=1,[9]Mides!H2488&lt;=14),"X"," ")</f>
        <v>X</v>
      </c>
      <c r="H2497" s="94" t="str">
        <f>IF(AND([9]Mides!H2488&gt;=14,[9]Mides!H2488&lt;=30),"X"," ")</f>
        <v xml:space="preserve"> </v>
      </c>
      <c r="I2497" s="94" t="str">
        <f>IF(AND([9]Mides!H2488&gt;=31,[9]Mides!H2488&lt;=60),"X","  ")</f>
        <v xml:space="preserve">  </v>
      </c>
      <c r="J2497" s="94" t="str">
        <f>IF([9]Mides!H2488&gt;60,"X", "  ")</f>
        <v xml:space="preserve">  </v>
      </c>
      <c r="K2497" s="96">
        <f>[9]Mides!N2488</f>
        <v>0</v>
      </c>
      <c r="L2497" s="96">
        <f>[9]Mides!K2488</f>
        <v>0</v>
      </c>
      <c r="M2497" s="96">
        <f>[9]Mides!L2488</f>
        <v>0</v>
      </c>
      <c r="N2497" s="96" t="str">
        <f>[9]Mides!M2488</f>
        <v>x</v>
      </c>
      <c r="O2497" s="96">
        <f t="shared" si="35"/>
        <v>0</v>
      </c>
      <c r="P2497" s="96" t="str">
        <f>[9]Mides!R2488</f>
        <v>Guatemala</v>
      </c>
      <c r="Q2497" s="96" t="str">
        <f>[9]Mides!S2488</f>
        <v>Guatemala</v>
      </c>
    </row>
    <row r="2498" spans="2:17" ht="15" thickBot="1" x14ac:dyDescent="0.35">
      <c r="B2498" s="92" t="str">
        <f>[9]Mides!E2489</f>
        <v>Jose</v>
      </c>
      <c r="C2498" s="93" t="str">
        <f>[9]Mides!D2489</f>
        <v>Carias</v>
      </c>
      <c r="D2498" s="94" t="str">
        <f>IF([9]Mides!F2489=1,"X"," ")</f>
        <v xml:space="preserve"> </v>
      </c>
      <c r="E2498" s="94" t="str">
        <f>IF([9]Mides!F2489=2,"X"," ")</f>
        <v>X</v>
      </c>
      <c r="F2498" s="95" t="str">
        <f>[9]Mides!B2489</f>
        <v>NO PRESENTO</v>
      </c>
      <c r="G2498" s="94" t="str">
        <f>IF(AND([9]Mides!H2489&gt;=1,[9]Mides!H2489&lt;=14),"X"," ")</f>
        <v xml:space="preserve"> </v>
      </c>
      <c r="H2498" s="94" t="str">
        <f>IF(AND([9]Mides!H2489&gt;=14,[9]Mides!H2489&lt;=30),"X"," ")</f>
        <v>X</v>
      </c>
      <c r="I2498" s="94" t="str">
        <f>IF(AND([9]Mides!H2489&gt;=31,[9]Mides!H2489&lt;=60),"X","  ")</f>
        <v xml:space="preserve">  </v>
      </c>
      <c r="J2498" s="94" t="str">
        <f>IF([9]Mides!H2489&gt;60,"X", "  ")</f>
        <v xml:space="preserve">  </v>
      </c>
      <c r="K2498" s="96">
        <f>[9]Mides!N2489</f>
        <v>0</v>
      </c>
      <c r="L2498" s="96">
        <f>[9]Mides!K2489</f>
        <v>0</v>
      </c>
      <c r="M2498" s="96">
        <f>[9]Mides!L2489</f>
        <v>0</v>
      </c>
      <c r="N2498" s="96" t="str">
        <f>[9]Mides!M2489</f>
        <v>x</v>
      </c>
      <c r="O2498" s="96">
        <f t="shared" si="35"/>
        <v>0</v>
      </c>
      <c r="P2498" s="96" t="str">
        <f>[9]Mides!R2489</f>
        <v>Guatemala</v>
      </c>
      <c r="Q2498" s="96" t="str">
        <f>[9]Mides!S2489</f>
        <v>Guatemala</v>
      </c>
    </row>
    <row r="2499" spans="2:17" ht="15" thickBot="1" x14ac:dyDescent="0.35">
      <c r="B2499" s="92" t="str">
        <f>[9]Mides!E2490</f>
        <v>Juan</v>
      </c>
      <c r="C2499" s="93" t="str">
        <f>[9]Mides!D2490</f>
        <v>Lopez</v>
      </c>
      <c r="D2499" s="94" t="str">
        <f>IF([9]Mides!F2490=1,"X"," ")</f>
        <v xml:space="preserve"> </v>
      </c>
      <c r="E2499" s="94" t="str">
        <f>IF([9]Mides!F2490=2,"X"," ")</f>
        <v>X</v>
      </c>
      <c r="F2499" s="95" t="str">
        <f>[9]Mides!B2490</f>
        <v>NO PRESENTO</v>
      </c>
      <c r="G2499" s="94" t="str">
        <f>IF(AND([9]Mides!H2490&gt;=1,[9]Mides!H2490&lt;=14),"X"," ")</f>
        <v>X</v>
      </c>
      <c r="H2499" s="94" t="str">
        <f>IF(AND([9]Mides!H2490&gt;=14,[9]Mides!H2490&lt;=30),"X"," ")</f>
        <v xml:space="preserve"> </v>
      </c>
      <c r="I2499" s="94" t="str">
        <f>IF(AND([9]Mides!H2490&gt;=31,[9]Mides!H2490&lt;=60),"X","  ")</f>
        <v xml:space="preserve">  </v>
      </c>
      <c r="J2499" s="94" t="str">
        <f>IF([9]Mides!H2490&gt;60,"X", "  ")</f>
        <v xml:space="preserve">  </v>
      </c>
      <c r="K2499" s="96">
        <f>[9]Mides!N2490</f>
        <v>0</v>
      </c>
      <c r="L2499" s="96">
        <f>[9]Mides!K2490</f>
        <v>0</v>
      </c>
      <c r="M2499" s="96">
        <f>[9]Mides!L2490</f>
        <v>0</v>
      </c>
      <c r="N2499" s="96" t="str">
        <f>[9]Mides!M2490</f>
        <v>x</v>
      </c>
      <c r="O2499" s="96">
        <f t="shared" si="35"/>
        <v>0</v>
      </c>
      <c r="P2499" s="96" t="str">
        <f>[9]Mides!R2490</f>
        <v>Guatemala</v>
      </c>
      <c r="Q2499" s="96" t="str">
        <f>[9]Mides!S2490</f>
        <v>Guatemala</v>
      </c>
    </row>
    <row r="2500" spans="2:17" ht="15" thickBot="1" x14ac:dyDescent="0.35">
      <c r="B2500" s="92" t="str">
        <f>[9]Mides!E2491</f>
        <v>Mildred</v>
      </c>
      <c r="C2500" s="93" t="str">
        <f>[9]Mides!D2491</f>
        <v>Cruz</v>
      </c>
      <c r="D2500" s="94" t="str">
        <f>IF([9]Mides!F2491=1,"X"," ")</f>
        <v>X</v>
      </c>
      <c r="E2500" s="94" t="str">
        <f>IF([9]Mides!F2491=2,"X"," ")</f>
        <v xml:space="preserve"> </v>
      </c>
      <c r="F2500" s="95" t="str">
        <f>[9]Mides!B2491</f>
        <v>NO PRESENTO</v>
      </c>
      <c r="G2500" s="94" t="str">
        <f>IF(AND([9]Mides!H2491&gt;=1,[9]Mides!H2491&lt;=14),"X"," ")</f>
        <v xml:space="preserve"> </v>
      </c>
      <c r="H2500" s="94" t="str">
        <f>IF(AND([9]Mides!H2491&gt;=14,[9]Mides!H2491&lt;=30),"X"," ")</f>
        <v xml:space="preserve"> </v>
      </c>
      <c r="I2500" s="94" t="str">
        <f>IF(AND([9]Mides!H2491&gt;=31,[9]Mides!H2491&lt;=60),"X","  ")</f>
        <v>X</v>
      </c>
      <c r="J2500" s="94" t="str">
        <f>IF([9]Mides!H2491&gt;60,"X", "  ")</f>
        <v xml:space="preserve">  </v>
      </c>
      <c r="K2500" s="96">
        <f>[9]Mides!N2491</f>
        <v>0</v>
      </c>
      <c r="L2500" s="96">
        <f>[9]Mides!K2491</f>
        <v>0</v>
      </c>
      <c r="M2500" s="96">
        <f>[9]Mides!L2491</f>
        <v>0</v>
      </c>
      <c r="N2500" s="96" t="str">
        <f>[9]Mides!M2491</f>
        <v>x</v>
      </c>
      <c r="O2500" s="96">
        <f t="shared" si="35"/>
        <v>0</v>
      </c>
      <c r="P2500" s="96" t="str">
        <f>[9]Mides!R2491</f>
        <v>Guatemala</v>
      </c>
      <c r="Q2500" s="96" t="str">
        <f>[9]Mides!S2491</f>
        <v>Guatemala</v>
      </c>
    </row>
    <row r="2501" spans="2:17" ht="15" thickBot="1" x14ac:dyDescent="0.35">
      <c r="B2501" s="92" t="str">
        <f>[9]Mides!E2492</f>
        <v>Scarlet</v>
      </c>
      <c r="C2501" s="93" t="str">
        <f>[9]Mides!D2492</f>
        <v>Rosales</v>
      </c>
      <c r="D2501" s="94" t="str">
        <f>IF([9]Mides!F2492=1,"X"," ")</f>
        <v>X</v>
      </c>
      <c r="E2501" s="94" t="str">
        <f>IF([9]Mides!F2492=2,"X"," ")</f>
        <v xml:space="preserve"> </v>
      </c>
      <c r="F2501" s="95" t="str">
        <f>[9]Mides!B2492</f>
        <v>NO PRESENTO</v>
      </c>
      <c r="G2501" s="94" t="str">
        <f>IF(AND([9]Mides!H2492&gt;=1,[9]Mides!H2492&lt;=14),"X"," ")</f>
        <v xml:space="preserve"> </v>
      </c>
      <c r="H2501" s="94" t="str">
        <f>IF(AND([9]Mides!H2492&gt;=14,[9]Mides!H2492&lt;=30),"X"," ")</f>
        <v>X</v>
      </c>
      <c r="I2501" s="94" t="str">
        <f>IF(AND([9]Mides!H2492&gt;=31,[9]Mides!H2492&lt;=60),"X","  ")</f>
        <v xml:space="preserve">  </v>
      </c>
      <c r="J2501" s="94" t="str">
        <f>IF([9]Mides!H2492&gt;60,"X", "  ")</f>
        <v xml:space="preserve">  </v>
      </c>
      <c r="K2501" s="96">
        <f>[9]Mides!N2492</f>
        <v>0</v>
      </c>
      <c r="L2501" s="96">
        <f>[9]Mides!K2492</f>
        <v>0</v>
      </c>
      <c r="M2501" s="96">
        <f>[9]Mides!L2492</f>
        <v>0</v>
      </c>
      <c r="N2501" s="96" t="str">
        <f>[9]Mides!M2492</f>
        <v>x</v>
      </c>
      <c r="O2501" s="96">
        <f t="shared" si="35"/>
        <v>0</v>
      </c>
      <c r="P2501" s="96" t="str">
        <f>[9]Mides!R2492</f>
        <v>Guatemala</v>
      </c>
      <c r="Q2501" s="96" t="str">
        <f>[9]Mides!S2492</f>
        <v>Guatemala</v>
      </c>
    </row>
    <row r="2502" spans="2:17" ht="15" thickBot="1" x14ac:dyDescent="0.35">
      <c r="B2502" s="92" t="str">
        <f>[9]Mides!E2493</f>
        <v>Alisson</v>
      </c>
      <c r="C2502" s="93" t="str">
        <f>[9]Mides!D2493</f>
        <v>Madrid</v>
      </c>
      <c r="D2502" s="94" t="str">
        <f>IF([9]Mides!F2493=1,"X"," ")</f>
        <v>X</v>
      </c>
      <c r="E2502" s="94" t="str">
        <f>IF([9]Mides!F2493=2,"X"," ")</f>
        <v xml:space="preserve"> </v>
      </c>
      <c r="F2502" s="95" t="str">
        <f>[9]Mides!B2493</f>
        <v>NO PRESENTO</v>
      </c>
      <c r="G2502" s="94" t="str">
        <f>IF(AND([9]Mides!H2493&gt;=1,[9]Mides!H2493&lt;=14),"X"," ")</f>
        <v>X</v>
      </c>
      <c r="H2502" s="94" t="str">
        <f>IF(AND([9]Mides!H2493&gt;=14,[9]Mides!H2493&lt;=30),"X"," ")</f>
        <v xml:space="preserve"> </v>
      </c>
      <c r="I2502" s="94" t="str">
        <f>IF(AND([9]Mides!H2493&gt;=31,[9]Mides!H2493&lt;=60),"X","  ")</f>
        <v xml:space="preserve">  </v>
      </c>
      <c r="J2502" s="94" t="str">
        <f>IF([9]Mides!H2493&gt;60,"X", "  ")</f>
        <v xml:space="preserve">  </v>
      </c>
      <c r="K2502" s="96">
        <f>[9]Mides!N2493</f>
        <v>0</v>
      </c>
      <c r="L2502" s="96">
        <f>[9]Mides!K2493</f>
        <v>0</v>
      </c>
      <c r="M2502" s="96">
        <f>[9]Mides!L2493</f>
        <v>0</v>
      </c>
      <c r="N2502" s="96" t="str">
        <f>[9]Mides!M2493</f>
        <v>X</v>
      </c>
      <c r="O2502" s="96">
        <f t="shared" si="35"/>
        <v>0</v>
      </c>
      <c r="P2502" s="96" t="str">
        <f>[9]Mides!R2493</f>
        <v>Guatemala</v>
      </c>
      <c r="Q2502" s="96" t="str">
        <f>[9]Mides!S2493</f>
        <v>Guatemala</v>
      </c>
    </row>
    <row r="2503" spans="2:17" ht="15" thickBot="1" x14ac:dyDescent="0.35">
      <c r="B2503" s="92" t="str">
        <f>[9]Mides!E2494</f>
        <v>Yosselin</v>
      </c>
      <c r="C2503" s="93" t="str">
        <f>[9]Mides!D2494</f>
        <v>Solveranes</v>
      </c>
      <c r="D2503" s="94" t="str">
        <f>IF([9]Mides!F2494=1,"X"," ")</f>
        <v>X</v>
      </c>
      <c r="E2503" s="94" t="str">
        <f>IF([9]Mides!F2494=2,"X"," ")</f>
        <v xml:space="preserve"> </v>
      </c>
      <c r="F2503" s="95" t="str">
        <f>[9]Mides!B2494</f>
        <v>NO PRESENTO</v>
      </c>
      <c r="G2503" s="94" t="str">
        <f>IF(AND([9]Mides!H2494&gt;=1,[9]Mides!H2494&lt;=14),"X"," ")</f>
        <v xml:space="preserve"> </v>
      </c>
      <c r="H2503" s="94" t="str">
        <f>IF(AND([9]Mides!H2494&gt;=14,[9]Mides!H2494&lt;=30),"X"," ")</f>
        <v>X</v>
      </c>
      <c r="I2503" s="94" t="str">
        <f>IF(AND([9]Mides!H2494&gt;=31,[9]Mides!H2494&lt;=60),"X","  ")</f>
        <v xml:space="preserve">  </v>
      </c>
      <c r="J2503" s="94" t="str">
        <f>IF([9]Mides!H2494&gt;60,"X", "  ")</f>
        <v xml:space="preserve">  </v>
      </c>
      <c r="K2503" s="96">
        <f>[9]Mides!N2494</f>
        <v>0</v>
      </c>
      <c r="L2503" s="96">
        <f>[9]Mides!K2494</f>
        <v>0</v>
      </c>
      <c r="M2503" s="96">
        <f>[9]Mides!L2494</f>
        <v>0</v>
      </c>
      <c r="N2503" s="96" t="str">
        <f>[9]Mides!M2494</f>
        <v>x</v>
      </c>
      <c r="O2503" s="96">
        <f t="shared" si="35"/>
        <v>0</v>
      </c>
      <c r="P2503" s="96" t="str">
        <f>[9]Mides!R2494</f>
        <v>Guatemala</v>
      </c>
      <c r="Q2503" s="96" t="str">
        <f>[9]Mides!S2494</f>
        <v>Guatemala</v>
      </c>
    </row>
    <row r="2504" spans="2:17" ht="15" thickBot="1" x14ac:dyDescent="0.35">
      <c r="B2504" s="92" t="str">
        <f>[9]Mides!E2495</f>
        <v>Walter</v>
      </c>
      <c r="C2504" s="93" t="str">
        <f>[9]Mides!D2495</f>
        <v>Mendez</v>
      </c>
      <c r="D2504" s="94" t="str">
        <f>IF([9]Mides!F2495=1,"X"," ")</f>
        <v xml:space="preserve"> </v>
      </c>
      <c r="E2504" s="94" t="str">
        <f>IF([9]Mides!F2495=2,"X"," ")</f>
        <v>X</v>
      </c>
      <c r="F2504" s="95" t="str">
        <f>[9]Mides!B2495</f>
        <v>NO PRESENTO</v>
      </c>
      <c r="G2504" s="94" t="str">
        <f>IF(AND([9]Mides!H2495&gt;=1,[9]Mides!H2495&lt;=14),"X"," ")</f>
        <v xml:space="preserve"> </v>
      </c>
      <c r="H2504" s="94" t="str">
        <f>IF(AND([9]Mides!H2495&gt;=14,[9]Mides!H2495&lt;=30),"X"," ")</f>
        <v>X</v>
      </c>
      <c r="I2504" s="94" t="str">
        <f>IF(AND([9]Mides!H2495&gt;=31,[9]Mides!H2495&lt;=60),"X","  ")</f>
        <v xml:space="preserve">  </v>
      </c>
      <c r="J2504" s="94" t="str">
        <f>IF([9]Mides!H2495&gt;60,"X", "  ")</f>
        <v xml:space="preserve">  </v>
      </c>
      <c r="K2504" s="96">
        <f>[9]Mides!N2495</f>
        <v>0</v>
      </c>
      <c r="L2504" s="96">
        <f>[9]Mides!K2495</f>
        <v>0</v>
      </c>
      <c r="M2504" s="96">
        <f>[9]Mides!L2495</f>
        <v>0</v>
      </c>
      <c r="N2504" s="96" t="str">
        <f>[9]Mides!M2495</f>
        <v>x</v>
      </c>
      <c r="O2504" s="96">
        <f t="shared" si="35"/>
        <v>0</v>
      </c>
      <c r="P2504" s="96" t="str">
        <f>[9]Mides!R2495</f>
        <v>Guatemala</v>
      </c>
      <c r="Q2504" s="96" t="str">
        <f>[9]Mides!S2495</f>
        <v>Guatemala</v>
      </c>
    </row>
    <row r="2505" spans="2:17" ht="15" thickBot="1" x14ac:dyDescent="0.35">
      <c r="B2505" s="92" t="str">
        <f>[9]Mides!E2496</f>
        <v>Carlos</v>
      </c>
      <c r="C2505" s="93" t="str">
        <f>[9]Mides!D2496</f>
        <v>Yuc</v>
      </c>
      <c r="D2505" s="94" t="str">
        <f>IF([9]Mides!F2496=1,"X"," ")</f>
        <v xml:space="preserve"> </v>
      </c>
      <c r="E2505" s="94" t="str">
        <f>IF([9]Mides!F2496=2,"X"," ")</f>
        <v>X</v>
      </c>
      <c r="F2505" s="95" t="str">
        <f>[9]Mides!B2496</f>
        <v>NO PRESENTO</v>
      </c>
      <c r="G2505" s="94" t="str">
        <f>IF(AND([9]Mides!H2496&gt;=1,[9]Mides!H2496&lt;=14),"X"," ")</f>
        <v xml:space="preserve"> </v>
      </c>
      <c r="H2505" s="94" t="str">
        <f>IF(AND([9]Mides!H2496&gt;=14,[9]Mides!H2496&lt;=30),"X"," ")</f>
        <v xml:space="preserve"> </v>
      </c>
      <c r="I2505" s="94" t="str">
        <f>IF(AND([9]Mides!H2496&gt;=31,[9]Mides!H2496&lt;=60),"X","  ")</f>
        <v>X</v>
      </c>
      <c r="J2505" s="94" t="str">
        <f>IF([9]Mides!H2496&gt;60,"X", "  ")</f>
        <v xml:space="preserve">  </v>
      </c>
      <c r="K2505" s="96">
        <f>[9]Mides!N2496</f>
        <v>0</v>
      </c>
      <c r="L2505" s="96">
        <f>[9]Mides!K2496</f>
        <v>0</v>
      </c>
      <c r="M2505" s="96">
        <f>[9]Mides!L2496</f>
        <v>0</v>
      </c>
      <c r="N2505" s="96" t="str">
        <f>[9]Mides!M2496</f>
        <v>x</v>
      </c>
      <c r="O2505" s="96">
        <f t="shared" si="35"/>
        <v>0</v>
      </c>
      <c r="P2505" s="96" t="str">
        <f>[9]Mides!R2496</f>
        <v>Guatemala</v>
      </c>
      <c r="Q2505" s="96" t="str">
        <f>[9]Mides!S2496</f>
        <v>Guatemala</v>
      </c>
    </row>
    <row r="2506" spans="2:17" ht="15" thickBot="1" x14ac:dyDescent="0.35">
      <c r="B2506" s="92" t="str">
        <f>[9]Mides!E2497</f>
        <v>Geovanny</v>
      </c>
      <c r="C2506" s="93" t="str">
        <f>[9]Mides!D2497</f>
        <v>Canahui</v>
      </c>
      <c r="D2506" s="94" t="str">
        <f>IF([9]Mides!F2497=1,"X"," ")</f>
        <v xml:space="preserve"> </v>
      </c>
      <c r="E2506" s="94" t="str">
        <f>IF([9]Mides!F2497=2,"X"," ")</f>
        <v>X</v>
      </c>
      <c r="F2506" s="95" t="str">
        <f>[9]Mides!B2497</f>
        <v>NO PRESENTO</v>
      </c>
      <c r="G2506" s="94" t="str">
        <f>IF(AND([9]Mides!H2497&gt;=1,[9]Mides!H2497&lt;=14),"X"," ")</f>
        <v xml:space="preserve"> </v>
      </c>
      <c r="H2506" s="94" t="str">
        <f>IF(AND([9]Mides!H2497&gt;=14,[9]Mides!H2497&lt;=30),"X"," ")</f>
        <v xml:space="preserve"> </v>
      </c>
      <c r="I2506" s="94" t="str">
        <f>IF(AND([9]Mides!H2497&gt;=31,[9]Mides!H2497&lt;=60),"X","  ")</f>
        <v>X</v>
      </c>
      <c r="J2506" s="94" t="str">
        <f>IF([9]Mides!H2497&gt;60,"X", "  ")</f>
        <v xml:space="preserve">  </v>
      </c>
      <c r="K2506" s="96">
        <f>[9]Mides!N2497</f>
        <v>0</v>
      </c>
      <c r="L2506" s="96">
        <f>[9]Mides!K2497</f>
        <v>0</v>
      </c>
      <c r="M2506" s="96">
        <f>[9]Mides!L2497</f>
        <v>0</v>
      </c>
      <c r="N2506" s="96" t="str">
        <f>[9]Mides!M2497</f>
        <v>x</v>
      </c>
      <c r="O2506" s="96">
        <f t="shared" si="35"/>
        <v>0</v>
      </c>
      <c r="P2506" s="96" t="str">
        <f>[9]Mides!R2497</f>
        <v>Guatemala</v>
      </c>
      <c r="Q2506" s="96" t="str">
        <f>[9]Mides!S2497</f>
        <v>Guatemala</v>
      </c>
    </row>
    <row r="2507" spans="2:17" ht="15" thickBot="1" x14ac:dyDescent="0.35">
      <c r="B2507" s="92" t="str">
        <f>[9]Mides!E2498</f>
        <v>Adilmar</v>
      </c>
      <c r="C2507" s="93" t="str">
        <f>[9]Mides!D2498</f>
        <v>Alvarado</v>
      </c>
      <c r="D2507" s="94" t="str">
        <f>IF([9]Mides!F2498=1,"X"," ")</f>
        <v xml:space="preserve"> </v>
      </c>
      <c r="E2507" s="94" t="str">
        <f>IF([9]Mides!F2498=2,"X"," ")</f>
        <v>X</v>
      </c>
      <c r="F2507" s="95" t="str">
        <f>[9]Mides!B2498</f>
        <v>NO PRESENTO</v>
      </c>
      <c r="G2507" s="94" t="str">
        <f>IF(AND([9]Mides!H2498&gt;=1,[9]Mides!H2498&lt;=14),"X"," ")</f>
        <v>X</v>
      </c>
      <c r="H2507" s="94" t="str">
        <f>IF(AND([9]Mides!H2498&gt;=14,[9]Mides!H2498&lt;=30),"X"," ")</f>
        <v>X</v>
      </c>
      <c r="I2507" s="94" t="str">
        <f>IF(AND([9]Mides!H2498&gt;=31,[9]Mides!H2498&lt;=60),"X","  ")</f>
        <v xml:space="preserve">  </v>
      </c>
      <c r="J2507" s="94" t="str">
        <f>IF([9]Mides!H2498&gt;60,"X", "  ")</f>
        <v xml:space="preserve">  </v>
      </c>
      <c r="K2507" s="96">
        <f>[9]Mides!N2498</f>
        <v>0</v>
      </c>
      <c r="L2507" s="96">
        <f>[9]Mides!K2498</f>
        <v>0</v>
      </c>
      <c r="M2507" s="96">
        <f>[9]Mides!L2498</f>
        <v>0</v>
      </c>
      <c r="N2507" s="96" t="str">
        <f>[9]Mides!M2498</f>
        <v>x</v>
      </c>
      <c r="O2507" s="96">
        <f t="shared" si="35"/>
        <v>0</v>
      </c>
      <c r="P2507" s="96" t="str">
        <f>[9]Mides!R2498</f>
        <v>Guatemala</v>
      </c>
      <c r="Q2507" s="96" t="str">
        <f>[9]Mides!S2498</f>
        <v>Guatemala</v>
      </c>
    </row>
    <row r="2508" spans="2:17" ht="15" thickBot="1" x14ac:dyDescent="0.35">
      <c r="B2508" s="92" t="str">
        <f>[9]Mides!E2499</f>
        <v>Derek</v>
      </c>
      <c r="C2508" s="93" t="str">
        <f>[9]Mides!D2499</f>
        <v>Echigoyen</v>
      </c>
      <c r="D2508" s="94" t="str">
        <f>IF([9]Mides!F2499=1,"X"," ")</f>
        <v xml:space="preserve"> </v>
      </c>
      <c r="E2508" s="94" t="str">
        <f>IF([9]Mides!F2499=2,"X"," ")</f>
        <v>X</v>
      </c>
      <c r="F2508" s="95" t="str">
        <f>[9]Mides!B2499</f>
        <v>NO PRESENTO</v>
      </c>
      <c r="G2508" s="94" t="str">
        <f>IF(AND([9]Mides!H2499&gt;=1,[9]Mides!H2499&lt;=14),"X"," ")</f>
        <v>X</v>
      </c>
      <c r="H2508" s="94" t="str">
        <f>IF(AND([9]Mides!H2499&gt;=14,[9]Mides!H2499&lt;=30),"X"," ")</f>
        <v>X</v>
      </c>
      <c r="I2508" s="94" t="str">
        <f>IF(AND([9]Mides!H2499&gt;=31,[9]Mides!H2499&lt;=60),"X","  ")</f>
        <v xml:space="preserve">  </v>
      </c>
      <c r="J2508" s="94" t="str">
        <f>IF([9]Mides!H2499&gt;60,"X", "  ")</f>
        <v xml:space="preserve">  </v>
      </c>
      <c r="K2508" s="96">
        <f>[9]Mides!N2499</f>
        <v>0</v>
      </c>
      <c r="L2508" s="96">
        <f>[9]Mides!K2499</f>
        <v>0</v>
      </c>
      <c r="M2508" s="96">
        <f>[9]Mides!L2499</f>
        <v>0</v>
      </c>
      <c r="N2508" s="96" t="str">
        <f>[9]Mides!M2499</f>
        <v>x</v>
      </c>
      <c r="O2508" s="96">
        <f t="shared" si="35"/>
        <v>0</v>
      </c>
      <c r="P2508" s="96" t="str">
        <f>[9]Mides!R2499</f>
        <v>Guatemala</v>
      </c>
      <c r="Q2508" s="96" t="str">
        <f>[9]Mides!S2499</f>
        <v>Guatemala</v>
      </c>
    </row>
    <row r="2509" spans="2:17" ht="15" thickBot="1" x14ac:dyDescent="0.35">
      <c r="B2509" s="92" t="str">
        <f>[9]Mides!E2500</f>
        <v>Joseph</v>
      </c>
      <c r="C2509" s="93" t="str">
        <f>[9]Mides!D2500</f>
        <v>Jair</v>
      </c>
      <c r="D2509" s="94" t="str">
        <f>IF([9]Mides!F2500=1,"X"," ")</f>
        <v xml:space="preserve"> </v>
      </c>
      <c r="E2509" s="94" t="str">
        <f>IF([9]Mides!F2500=2,"X"," ")</f>
        <v>X</v>
      </c>
      <c r="F2509" s="95" t="str">
        <f>[9]Mides!B2500</f>
        <v>NO PRESENTO</v>
      </c>
      <c r="G2509" s="94" t="str">
        <f>IF(AND([9]Mides!H2500&gt;=1,[9]Mides!H2500&lt;=14),"X"," ")</f>
        <v>X</v>
      </c>
      <c r="H2509" s="94" t="str">
        <f>IF(AND([9]Mides!H2500&gt;=14,[9]Mides!H2500&lt;=30),"X"," ")</f>
        <v xml:space="preserve"> </v>
      </c>
      <c r="I2509" s="94" t="str">
        <f>IF(AND([9]Mides!H2500&gt;=31,[9]Mides!H2500&lt;=60),"X","  ")</f>
        <v xml:space="preserve">  </v>
      </c>
      <c r="J2509" s="94" t="str">
        <f>IF([9]Mides!H2500&gt;60,"X", "  ")</f>
        <v xml:space="preserve">  </v>
      </c>
      <c r="K2509" s="96">
        <f>[9]Mides!N2500</f>
        <v>0</v>
      </c>
      <c r="L2509" s="96">
        <f>[9]Mides!K2500</f>
        <v>0</v>
      </c>
      <c r="M2509" s="96">
        <f>[9]Mides!L2500</f>
        <v>0</v>
      </c>
      <c r="N2509" s="96" t="str">
        <f>[9]Mides!M2500</f>
        <v>x</v>
      </c>
      <c r="O2509" s="96">
        <f t="shared" si="35"/>
        <v>0</v>
      </c>
      <c r="P2509" s="96" t="str">
        <f>[9]Mides!R2500</f>
        <v>Guatemala</v>
      </c>
      <c r="Q2509" s="96" t="str">
        <f>[9]Mides!S2500</f>
        <v>Guatemala</v>
      </c>
    </row>
    <row r="2510" spans="2:17" ht="15" thickBot="1" x14ac:dyDescent="0.35">
      <c r="B2510" s="92" t="str">
        <f>[9]Mides!E2501</f>
        <v>Francisco</v>
      </c>
      <c r="C2510" s="93" t="str">
        <f>[9]Mides!D2501</f>
        <v>Mendez</v>
      </c>
      <c r="D2510" s="94" t="str">
        <f>IF([9]Mides!F2501=1,"X"," ")</f>
        <v xml:space="preserve"> </v>
      </c>
      <c r="E2510" s="94" t="str">
        <f>IF([9]Mides!F2501=2,"X"," ")</f>
        <v>X</v>
      </c>
      <c r="F2510" s="95" t="str">
        <f>[9]Mides!B2501</f>
        <v>NO PRESENTO</v>
      </c>
      <c r="G2510" s="94" t="str">
        <f>IF(AND([9]Mides!H2501&gt;=1,[9]Mides!H2501&lt;=14),"X"," ")</f>
        <v xml:space="preserve"> </v>
      </c>
      <c r="H2510" s="94" t="str">
        <f>IF(AND([9]Mides!H2501&gt;=14,[9]Mides!H2501&lt;=30),"X"," ")</f>
        <v>X</v>
      </c>
      <c r="I2510" s="94" t="str">
        <f>IF(AND([9]Mides!H2501&gt;=31,[9]Mides!H2501&lt;=60),"X","  ")</f>
        <v xml:space="preserve">  </v>
      </c>
      <c r="J2510" s="94" t="str">
        <f>IF([9]Mides!H2501&gt;60,"X", "  ")</f>
        <v xml:space="preserve">  </v>
      </c>
      <c r="K2510" s="96">
        <f>[9]Mides!N2501</f>
        <v>0</v>
      </c>
      <c r="L2510" s="96">
        <f>[9]Mides!K2501</f>
        <v>0</v>
      </c>
      <c r="M2510" s="96">
        <f>[9]Mides!L2501</f>
        <v>0</v>
      </c>
      <c r="N2510" s="96" t="str">
        <f>[9]Mides!M2501</f>
        <v>x</v>
      </c>
      <c r="O2510" s="96">
        <f t="shared" si="35"/>
        <v>0</v>
      </c>
      <c r="P2510" s="96" t="str">
        <f>[9]Mides!R2501</f>
        <v>Guatemala</v>
      </c>
      <c r="Q2510" s="96" t="str">
        <f>[9]Mides!S2501</f>
        <v>Guatemala</v>
      </c>
    </row>
    <row r="2511" spans="2:17" ht="15" thickBot="1" x14ac:dyDescent="0.35">
      <c r="B2511" s="92" t="str">
        <f>[9]Mides!E2502</f>
        <v>Julio</v>
      </c>
      <c r="C2511" s="93" t="str">
        <f>[9]Mides!D2502</f>
        <v>Quisquinay</v>
      </c>
      <c r="D2511" s="94" t="str">
        <f>IF([9]Mides!F2502=1,"X"," ")</f>
        <v xml:space="preserve"> </v>
      </c>
      <c r="E2511" s="94" t="str">
        <f>IF([9]Mides!F2502=2,"X"," ")</f>
        <v>X</v>
      </c>
      <c r="F2511" s="95" t="str">
        <f>[9]Mides!B2502</f>
        <v>NO PRESENTO</v>
      </c>
      <c r="G2511" s="94" t="str">
        <f>IF(AND([9]Mides!H2502&gt;=1,[9]Mides!H2502&lt;=14),"X"," ")</f>
        <v xml:space="preserve"> </v>
      </c>
      <c r="H2511" s="94" t="str">
        <f>IF(AND([9]Mides!H2502&gt;=14,[9]Mides!H2502&lt;=30),"X"," ")</f>
        <v>X</v>
      </c>
      <c r="I2511" s="94" t="str">
        <f>IF(AND([9]Mides!H2502&gt;=31,[9]Mides!H2502&lt;=60),"X","  ")</f>
        <v xml:space="preserve">  </v>
      </c>
      <c r="J2511" s="94" t="str">
        <f>IF([9]Mides!H2502&gt;60,"X", "  ")</f>
        <v xml:space="preserve">  </v>
      </c>
      <c r="K2511" s="96">
        <f>[9]Mides!N2502</f>
        <v>0</v>
      </c>
      <c r="L2511" s="96">
        <f>[9]Mides!K2502</f>
        <v>0</v>
      </c>
      <c r="M2511" s="96">
        <f>[9]Mides!L2502</f>
        <v>0</v>
      </c>
      <c r="N2511" s="96" t="str">
        <f>[9]Mides!M2502</f>
        <v>x</v>
      </c>
      <c r="O2511" s="96">
        <f t="shared" si="35"/>
        <v>0</v>
      </c>
      <c r="P2511" s="96" t="str">
        <f>[9]Mides!R2502</f>
        <v>Guatemala</v>
      </c>
      <c r="Q2511" s="96" t="str">
        <f>[9]Mides!S2502</f>
        <v>Guatemala</v>
      </c>
    </row>
    <row r="2512" spans="2:17" ht="15" thickBot="1" x14ac:dyDescent="0.35">
      <c r="B2512" s="92" t="str">
        <f>[9]Mides!E2503</f>
        <v>Verónica</v>
      </c>
      <c r="C2512" s="93" t="str">
        <f>[9]Mides!D2503</f>
        <v>Paz</v>
      </c>
      <c r="D2512" s="94" t="str">
        <f>IF([9]Mides!F2503=1,"X"," ")</f>
        <v>X</v>
      </c>
      <c r="E2512" s="94" t="str">
        <f>IF([9]Mides!F2503=2,"X"," ")</f>
        <v xml:space="preserve"> </v>
      </c>
      <c r="F2512" s="95" t="str">
        <f>[9]Mides!B2503</f>
        <v>NO PRESENTO</v>
      </c>
      <c r="G2512" s="94" t="str">
        <f>IF(AND([9]Mides!H2503&gt;=1,[9]Mides!H2503&lt;=14),"X"," ")</f>
        <v xml:space="preserve"> </v>
      </c>
      <c r="H2512" s="94" t="str">
        <f>IF(AND([9]Mides!H2503&gt;=14,[9]Mides!H2503&lt;=30),"X"," ")</f>
        <v>X</v>
      </c>
      <c r="I2512" s="94" t="str">
        <f>IF(AND([9]Mides!H2503&gt;=31,[9]Mides!H2503&lt;=60),"X","  ")</f>
        <v xml:space="preserve">  </v>
      </c>
      <c r="J2512" s="94" t="str">
        <f>IF([9]Mides!H2503&gt;60,"X", "  ")</f>
        <v xml:space="preserve">  </v>
      </c>
      <c r="K2512" s="96">
        <f>[9]Mides!N2503</f>
        <v>0</v>
      </c>
      <c r="L2512" s="96">
        <f>[9]Mides!K2503</f>
        <v>0</v>
      </c>
      <c r="M2512" s="96">
        <f>[9]Mides!L2503</f>
        <v>0</v>
      </c>
      <c r="N2512" s="96" t="str">
        <f>[9]Mides!M2503</f>
        <v>x</v>
      </c>
      <c r="O2512" s="96">
        <f t="shared" si="35"/>
        <v>0</v>
      </c>
      <c r="P2512" s="96" t="str">
        <f>[9]Mides!R2503</f>
        <v>Guatemala</v>
      </c>
      <c r="Q2512" s="96" t="str">
        <f>[9]Mides!S2503</f>
        <v>Guatemala</v>
      </c>
    </row>
    <row r="2513" spans="2:17" ht="15" thickBot="1" x14ac:dyDescent="0.35">
      <c r="B2513" s="92" t="str">
        <f>[9]Mides!E2504</f>
        <v>Yanira</v>
      </c>
      <c r="C2513" s="93" t="str">
        <f>[9]Mides!D2504</f>
        <v>Pop</v>
      </c>
      <c r="D2513" s="94" t="str">
        <f>IF([9]Mides!F2504=1,"X"," ")</f>
        <v>X</v>
      </c>
      <c r="E2513" s="94" t="str">
        <f>IF([9]Mides!F2504=2,"X"," ")</f>
        <v xml:space="preserve"> </v>
      </c>
      <c r="F2513" s="95" t="str">
        <f>[9]Mides!B2504</f>
        <v>NO PRESENTO</v>
      </c>
      <c r="G2513" s="94" t="str">
        <f>IF(AND([9]Mides!H2504&gt;=1,[9]Mides!H2504&lt;=14),"X"," ")</f>
        <v>X</v>
      </c>
      <c r="H2513" s="94" t="str">
        <f>IF(AND([9]Mides!H2504&gt;=14,[9]Mides!H2504&lt;=30),"X"," ")</f>
        <v xml:space="preserve"> </v>
      </c>
      <c r="I2513" s="94" t="str">
        <f>IF(AND([9]Mides!H2504&gt;=31,[9]Mides!H2504&lt;=60),"X","  ")</f>
        <v xml:space="preserve">  </v>
      </c>
      <c r="J2513" s="94" t="str">
        <f>IF([9]Mides!H2504&gt;60,"X", "  ")</f>
        <v xml:space="preserve">  </v>
      </c>
      <c r="K2513" s="96">
        <f>[9]Mides!N2504</f>
        <v>0</v>
      </c>
      <c r="L2513" s="96">
        <f>[9]Mides!K2504</f>
        <v>0</v>
      </c>
      <c r="M2513" s="96">
        <f>[9]Mides!L2504</f>
        <v>0</v>
      </c>
      <c r="N2513" s="96" t="str">
        <f>[9]Mides!M2504</f>
        <v>x</v>
      </c>
      <c r="O2513" s="96">
        <f t="shared" si="35"/>
        <v>0</v>
      </c>
      <c r="P2513" s="96" t="str">
        <f>[9]Mides!R2504</f>
        <v>Guatemala</v>
      </c>
      <c r="Q2513" s="96" t="str">
        <f>[9]Mides!S2504</f>
        <v>Guatemala</v>
      </c>
    </row>
    <row r="2514" spans="2:17" ht="15" thickBot="1" x14ac:dyDescent="0.35">
      <c r="B2514" s="92" t="str">
        <f>[9]Mides!E2505</f>
        <v>Kenneth</v>
      </c>
      <c r="C2514" s="93" t="str">
        <f>[9]Mides!D2505</f>
        <v>Luango</v>
      </c>
      <c r="D2514" s="94" t="str">
        <f>IF([9]Mides!F2505=1,"X"," ")</f>
        <v xml:space="preserve"> </v>
      </c>
      <c r="E2514" s="94" t="str">
        <f>IF([9]Mides!F2505=2,"X"," ")</f>
        <v>X</v>
      </c>
      <c r="F2514" s="95" t="str">
        <f>[9]Mides!B2505</f>
        <v>NO PRESENTO</v>
      </c>
      <c r="G2514" s="94" t="str">
        <f>IF(AND([9]Mides!H2505&gt;=1,[9]Mides!H2505&lt;=14),"X"," ")</f>
        <v>X</v>
      </c>
      <c r="H2514" s="94" t="str">
        <f>IF(AND([9]Mides!H2505&gt;=14,[9]Mides!H2505&lt;=30),"X"," ")</f>
        <v>X</v>
      </c>
      <c r="I2514" s="94" t="str">
        <f>IF(AND([9]Mides!H2505&gt;=31,[9]Mides!H2505&lt;=60),"X","  ")</f>
        <v xml:space="preserve">  </v>
      </c>
      <c r="J2514" s="94" t="str">
        <f>IF([9]Mides!H2505&gt;60,"X", "  ")</f>
        <v xml:space="preserve">  </v>
      </c>
      <c r="K2514" s="96">
        <f>[9]Mides!N2505</f>
        <v>0</v>
      </c>
      <c r="L2514" s="96">
        <f>[9]Mides!K2505</f>
        <v>0</v>
      </c>
      <c r="M2514" s="96">
        <f>[9]Mides!L2505</f>
        <v>0</v>
      </c>
      <c r="N2514" s="96" t="str">
        <f>[9]Mides!M2505</f>
        <v>x</v>
      </c>
      <c r="O2514" s="96">
        <f t="shared" si="35"/>
        <v>0</v>
      </c>
      <c r="P2514" s="96" t="str">
        <f>[9]Mides!R2505</f>
        <v>Guatemala</v>
      </c>
      <c r="Q2514" s="96" t="str">
        <f>[9]Mides!S2505</f>
        <v>Guatemala</v>
      </c>
    </row>
    <row r="2515" spans="2:17" ht="15" thickBot="1" x14ac:dyDescent="0.35">
      <c r="B2515" s="92" t="str">
        <f>[9]Mides!E2506</f>
        <v>Kenia</v>
      </c>
      <c r="C2515" s="93" t="str">
        <f>[9]Mides!D2506</f>
        <v>Pop</v>
      </c>
      <c r="D2515" s="94" t="str">
        <f>IF([9]Mides!F2506=1,"X"," ")</f>
        <v>X</v>
      </c>
      <c r="E2515" s="94" t="str">
        <f>IF([9]Mides!F2506=2,"X"," ")</f>
        <v xml:space="preserve"> </v>
      </c>
      <c r="F2515" s="95" t="str">
        <f>[9]Mides!B2506</f>
        <v>NO PRESENTO</v>
      </c>
      <c r="G2515" s="94" t="str">
        <f>IF(AND([9]Mides!H2506&gt;=1,[9]Mides!H2506&lt;=14),"X"," ")</f>
        <v xml:space="preserve"> </v>
      </c>
      <c r="H2515" s="94" t="str">
        <f>IF(AND([9]Mides!H2506&gt;=14,[9]Mides!H2506&lt;=30),"X"," ")</f>
        <v>X</v>
      </c>
      <c r="I2515" s="94" t="str">
        <f>IF(AND([9]Mides!H2506&gt;=31,[9]Mides!H2506&lt;=60),"X","  ")</f>
        <v xml:space="preserve">  </v>
      </c>
      <c r="J2515" s="94" t="str">
        <f>IF([9]Mides!H2506&gt;60,"X", "  ")</f>
        <v xml:space="preserve">  </v>
      </c>
      <c r="K2515" s="96">
        <f>[9]Mides!N2506</f>
        <v>0</v>
      </c>
      <c r="L2515" s="96">
        <f>[9]Mides!K2506</f>
        <v>0</v>
      </c>
      <c r="M2515" s="96">
        <f>[9]Mides!L2506</f>
        <v>0</v>
      </c>
      <c r="N2515" s="96" t="str">
        <f>[9]Mides!M2506</f>
        <v>x</v>
      </c>
      <c r="O2515" s="96">
        <f t="shared" si="35"/>
        <v>0</v>
      </c>
      <c r="P2515" s="96" t="str">
        <f>[9]Mides!R2506</f>
        <v>Guatemala</v>
      </c>
      <c r="Q2515" s="96" t="str">
        <f>[9]Mides!S2506</f>
        <v>Guatemala</v>
      </c>
    </row>
    <row r="2516" spans="2:17" ht="15" thickBot="1" x14ac:dyDescent="0.35">
      <c r="B2516" s="92" t="str">
        <f>[9]Mides!E2507</f>
        <v>Clariza</v>
      </c>
      <c r="C2516" s="93" t="str">
        <f>[9]Mides!D2507</f>
        <v>Pop</v>
      </c>
      <c r="D2516" s="94" t="str">
        <f>IF([9]Mides!F2507=1,"X"," ")</f>
        <v>X</v>
      </c>
      <c r="E2516" s="94" t="str">
        <f>IF([9]Mides!F2507=2,"X"," ")</f>
        <v xml:space="preserve"> </v>
      </c>
      <c r="F2516" s="95" t="str">
        <f>[9]Mides!B2507</f>
        <v>NO PRESENTO</v>
      </c>
      <c r="G2516" s="94" t="str">
        <f>IF(AND([9]Mides!H2507&gt;=1,[9]Mides!H2507&lt;=14),"X"," ")</f>
        <v>X</v>
      </c>
      <c r="H2516" s="94" t="str">
        <f>IF(AND([9]Mides!H2507&gt;=14,[9]Mides!H2507&lt;=30),"X"," ")</f>
        <v>X</v>
      </c>
      <c r="I2516" s="94" t="str">
        <f>IF(AND([9]Mides!H2507&gt;=31,[9]Mides!H2507&lt;=60),"X","  ")</f>
        <v xml:space="preserve">  </v>
      </c>
      <c r="J2516" s="94" t="str">
        <f>IF([9]Mides!H2507&gt;60,"X", "  ")</f>
        <v xml:space="preserve">  </v>
      </c>
      <c r="K2516" s="96">
        <f>[9]Mides!N2507</f>
        <v>0</v>
      </c>
      <c r="L2516" s="96">
        <f>[9]Mides!K2507</f>
        <v>0</v>
      </c>
      <c r="M2516" s="96">
        <f>[9]Mides!L2507</f>
        <v>0</v>
      </c>
      <c r="N2516" s="96" t="str">
        <f>[9]Mides!M2507</f>
        <v>x</v>
      </c>
      <c r="O2516" s="96">
        <f t="shared" si="35"/>
        <v>0</v>
      </c>
      <c r="P2516" s="96" t="str">
        <f>[9]Mides!R2507</f>
        <v>Guatemala</v>
      </c>
      <c r="Q2516" s="96" t="str">
        <f>[9]Mides!S2507</f>
        <v>Guatemala</v>
      </c>
    </row>
    <row r="2517" spans="2:17" ht="15" thickBot="1" x14ac:dyDescent="0.35">
      <c r="B2517" s="92" t="str">
        <f>[9]Mides!E2508</f>
        <v>Otto</v>
      </c>
      <c r="C2517" s="93" t="str">
        <f>[9]Mides!D2508</f>
        <v>Chon</v>
      </c>
      <c r="D2517" s="94" t="str">
        <f>IF([9]Mides!F2508=1,"X"," ")</f>
        <v xml:space="preserve"> </v>
      </c>
      <c r="E2517" s="94" t="str">
        <f>IF([9]Mides!F2508=2,"X"," ")</f>
        <v>X</v>
      </c>
      <c r="F2517" s="95" t="str">
        <f>[9]Mides!B2508</f>
        <v>NO PRESENTO</v>
      </c>
      <c r="G2517" s="94" t="str">
        <f>IF(AND([9]Mides!H2508&gt;=1,[9]Mides!H2508&lt;=14),"X"," ")</f>
        <v>X</v>
      </c>
      <c r="H2517" s="94" t="str">
        <f>IF(AND([9]Mides!H2508&gt;=14,[9]Mides!H2508&lt;=30),"X"," ")</f>
        <v xml:space="preserve"> </v>
      </c>
      <c r="I2517" s="94" t="str">
        <f>IF(AND([9]Mides!H2508&gt;=31,[9]Mides!H2508&lt;=60),"X","  ")</f>
        <v xml:space="preserve">  </v>
      </c>
      <c r="J2517" s="94" t="str">
        <f>IF([9]Mides!H2508&gt;60,"X", "  ")</f>
        <v xml:space="preserve">  </v>
      </c>
      <c r="K2517" s="96">
        <f>[9]Mides!N2508</f>
        <v>0</v>
      </c>
      <c r="L2517" s="96">
        <f>[9]Mides!K2508</f>
        <v>0</v>
      </c>
      <c r="M2517" s="96">
        <f>[9]Mides!L2508</f>
        <v>0</v>
      </c>
      <c r="N2517" s="96" t="str">
        <f>[9]Mides!M2508</f>
        <v>x</v>
      </c>
      <c r="O2517" s="96">
        <f t="shared" si="35"/>
        <v>0</v>
      </c>
      <c r="P2517" s="96" t="str">
        <f>[9]Mides!R2508</f>
        <v>Guatemala</v>
      </c>
      <c r="Q2517" s="96" t="str">
        <f>[9]Mides!S2508</f>
        <v>Guatemala</v>
      </c>
    </row>
    <row r="2518" spans="2:17" ht="15" thickBot="1" x14ac:dyDescent="0.35">
      <c r="B2518" s="92" t="str">
        <f>[9]Mides!E2509</f>
        <v>Jose</v>
      </c>
      <c r="C2518" s="93" t="str">
        <f>[9]Mides!D2509</f>
        <v>Gonzalez</v>
      </c>
      <c r="D2518" s="94" t="str">
        <f>IF([9]Mides!F2509=1,"X"," ")</f>
        <v xml:space="preserve"> </v>
      </c>
      <c r="E2518" s="94" t="str">
        <f>IF([9]Mides!F2509=2,"X"," ")</f>
        <v>X</v>
      </c>
      <c r="F2518" s="95" t="str">
        <f>[9]Mides!B2509</f>
        <v>NO PRESENTO</v>
      </c>
      <c r="G2518" s="94" t="str">
        <f>IF(AND([9]Mides!H2509&gt;=1,[9]Mides!H2509&lt;=14),"X"," ")</f>
        <v>X</v>
      </c>
      <c r="H2518" s="94" t="str">
        <f>IF(AND([9]Mides!H2509&gt;=14,[9]Mides!H2509&lt;=30),"X"," ")</f>
        <v xml:space="preserve"> </v>
      </c>
      <c r="I2518" s="94" t="str">
        <f>IF(AND([9]Mides!H2509&gt;=31,[9]Mides!H2509&lt;=60),"X","  ")</f>
        <v xml:space="preserve">  </v>
      </c>
      <c r="J2518" s="94" t="str">
        <f>IF([9]Mides!H2509&gt;60,"X", "  ")</f>
        <v xml:space="preserve">  </v>
      </c>
      <c r="K2518" s="96">
        <f>[9]Mides!N2509</f>
        <v>0</v>
      </c>
      <c r="L2518" s="96">
        <f>[9]Mides!K2509</f>
        <v>0</v>
      </c>
      <c r="M2518" s="96">
        <f>[9]Mides!L2509</f>
        <v>0</v>
      </c>
      <c r="N2518" s="96" t="str">
        <f>[9]Mides!M2509</f>
        <v>x</v>
      </c>
      <c r="O2518" s="96">
        <f t="shared" si="35"/>
        <v>0</v>
      </c>
      <c r="P2518" s="96" t="str">
        <f>[9]Mides!R2509</f>
        <v>Guatemala</v>
      </c>
      <c r="Q2518" s="96" t="str">
        <f>[9]Mides!S2509</f>
        <v>Guatemala</v>
      </c>
    </row>
    <row r="2519" spans="2:17" ht="15" thickBot="1" x14ac:dyDescent="0.35">
      <c r="B2519" s="92" t="str">
        <f>[9]Mides!E2510</f>
        <v>Dilan</v>
      </c>
      <c r="C2519" s="93" t="str">
        <f>[9]Mides!D2510</f>
        <v>Sol</v>
      </c>
      <c r="D2519" s="94" t="str">
        <f>IF([9]Mides!F2510=1,"X"," ")</f>
        <v xml:space="preserve"> </v>
      </c>
      <c r="E2519" s="94" t="str">
        <f>IF([9]Mides!F2510=2,"X"," ")</f>
        <v>X</v>
      </c>
      <c r="F2519" s="95" t="str">
        <f>[9]Mides!B2510</f>
        <v>NO PRESENTO</v>
      </c>
      <c r="G2519" s="94" t="str">
        <f>IF(AND([9]Mides!H2510&gt;=1,[9]Mides!H2510&lt;=14),"X"," ")</f>
        <v>X</v>
      </c>
      <c r="H2519" s="94" t="str">
        <f>IF(AND([9]Mides!H2510&gt;=14,[9]Mides!H2510&lt;=30),"X"," ")</f>
        <v xml:space="preserve"> </v>
      </c>
      <c r="I2519" s="94" t="str">
        <f>IF(AND([9]Mides!H2510&gt;=31,[9]Mides!H2510&lt;=60),"X","  ")</f>
        <v xml:space="preserve">  </v>
      </c>
      <c r="J2519" s="94" t="str">
        <f>IF([9]Mides!H2510&gt;60,"X", "  ")</f>
        <v xml:space="preserve">  </v>
      </c>
      <c r="K2519" s="96">
        <f>[9]Mides!N2510</f>
        <v>0</v>
      </c>
      <c r="L2519" s="96">
        <f>[9]Mides!K2510</f>
        <v>0</v>
      </c>
      <c r="M2519" s="96">
        <f>[9]Mides!L2510</f>
        <v>0</v>
      </c>
      <c r="N2519" s="96" t="str">
        <f>[9]Mides!M2510</f>
        <v>x</v>
      </c>
      <c r="O2519" s="96">
        <f t="shared" si="35"/>
        <v>0</v>
      </c>
      <c r="P2519" s="96" t="str">
        <f>[9]Mides!R2510</f>
        <v>Guatemala</v>
      </c>
      <c r="Q2519" s="96" t="str">
        <f>[9]Mides!S2510</f>
        <v>Guatemala</v>
      </c>
    </row>
    <row r="2520" spans="2:17" ht="15" thickBot="1" x14ac:dyDescent="0.35">
      <c r="B2520" s="92" t="str">
        <f>[9]Mides!E2511</f>
        <v xml:space="preserve">Victor </v>
      </c>
      <c r="C2520" s="93" t="str">
        <f>[9]Mides!D2511</f>
        <v xml:space="preserve">Ajcuc </v>
      </c>
      <c r="D2520" s="94" t="str">
        <f>IF([9]Mides!F2511=1,"X"," ")</f>
        <v xml:space="preserve"> </v>
      </c>
      <c r="E2520" s="94" t="str">
        <f>IF([9]Mides!F2511=2,"X"," ")</f>
        <v>X</v>
      </c>
      <c r="F2520" s="95" t="str">
        <f>[9]Mides!B2511</f>
        <v>NO PRESENTO</v>
      </c>
      <c r="G2520" s="94" t="str">
        <f>IF(AND([9]Mides!H2511&gt;=1,[9]Mides!H2511&lt;=14),"X"," ")</f>
        <v>X</v>
      </c>
      <c r="H2520" s="94" t="str">
        <f>IF(AND([9]Mides!H2511&gt;=14,[9]Mides!H2511&lt;=30),"X"," ")</f>
        <v xml:space="preserve"> </v>
      </c>
      <c r="I2520" s="94" t="str">
        <f>IF(AND([9]Mides!H2511&gt;=31,[9]Mides!H2511&lt;=60),"X","  ")</f>
        <v xml:space="preserve">  </v>
      </c>
      <c r="J2520" s="94" t="str">
        <f>IF([9]Mides!H2511&gt;60,"X", "  ")</f>
        <v xml:space="preserve">  </v>
      </c>
      <c r="K2520" s="96">
        <f>[9]Mides!N2511</f>
        <v>0</v>
      </c>
      <c r="L2520" s="96">
        <f>[9]Mides!K2511</f>
        <v>0</v>
      </c>
      <c r="M2520" s="96">
        <f>[9]Mides!L2511</f>
        <v>0</v>
      </c>
      <c r="N2520" s="96" t="str">
        <f>[9]Mides!M2511</f>
        <v>x</v>
      </c>
      <c r="O2520" s="96">
        <f t="shared" si="35"/>
        <v>0</v>
      </c>
      <c r="P2520" s="96" t="str">
        <f>[9]Mides!R2511</f>
        <v>Guatemala</v>
      </c>
      <c r="Q2520" s="96" t="str">
        <f>[9]Mides!S2511</f>
        <v>Guatemala</v>
      </c>
    </row>
    <row r="2521" spans="2:17" ht="15" thickBot="1" x14ac:dyDescent="0.35">
      <c r="B2521" s="92" t="str">
        <f>[9]Mides!E2512</f>
        <v>Jorge</v>
      </c>
      <c r="C2521" s="93" t="str">
        <f>[9]Mides!D2512</f>
        <v>Lemus</v>
      </c>
      <c r="D2521" s="94" t="str">
        <f>IF([9]Mides!F2512=1,"X"," ")</f>
        <v xml:space="preserve"> </v>
      </c>
      <c r="E2521" s="94" t="str">
        <f>IF([9]Mides!F2512=2,"X"," ")</f>
        <v>X</v>
      </c>
      <c r="F2521" s="95" t="str">
        <f>[9]Mides!B2512</f>
        <v>NO PRESENTO</v>
      </c>
      <c r="G2521" s="94" t="str">
        <f>IF(AND([9]Mides!H2512&gt;=1,[9]Mides!H2512&lt;=14),"X"," ")</f>
        <v>X</v>
      </c>
      <c r="H2521" s="94" t="str">
        <f>IF(AND([9]Mides!H2512&gt;=14,[9]Mides!H2512&lt;=30),"X"," ")</f>
        <v xml:space="preserve"> </v>
      </c>
      <c r="I2521" s="94" t="str">
        <f>IF(AND([9]Mides!H2512&gt;=31,[9]Mides!H2512&lt;=60),"X","  ")</f>
        <v xml:space="preserve">  </v>
      </c>
      <c r="J2521" s="94" t="str">
        <f>IF([9]Mides!H2512&gt;60,"X", "  ")</f>
        <v xml:space="preserve">  </v>
      </c>
      <c r="K2521" s="96">
        <f>[9]Mides!N2512</f>
        <v>0</v>
      </c>
      <c r="L2521" s="96">
        <f>[9]Mides!K2512</f>
        <v>0</v>
      </c>
      <c r="M2521" s="96">
        <f>[9]Mides!L2512</f>
        <v>0</v>
      </c>
      <c r="N2521" s="96" t="str">
        <f>[9]Mides!M2512</f>
        <v>x</v>
      </c>
      <c r="O2521" s="96">
        <f t="shared" si="35"/>
        <v>0</v>
      </c>
      <c r="P2521" s="96" t="str">
        <f>[9]Mides!R2512</f>
        <v>Guatemala</v>
      </c>
      <c r="Q2521" s="96" t="str">
        <f>[9]Mides!S2512</f>
        <v>Guatemala</v>
      </c>
    </row>
    <row r="2522" spans="2:17" ht="15" thickBot="1" x14ac:dyDescent="0.35">
      <c r="B2522" s="92" t="str">
        <f>[9]Mides!E2513</f>
        <v>Josúe</v>
      </c>
      <c r="C2522" s="93" t="str">
        <f>[9]Mides!D2513</f>
        <v>Mejía</v>
      </c>
      <c r="D2522" s="94" t="str">
        <f>IF([9]Mides!F2513=1,"X"," ")</f>
        <v xml:space="preserve"> </v>
      </c>
      <c r="E2522" s="94" t="str">
        <f>IF([9]Mides!F2513=2,"X"," ")</f>
        <v>X</v>
      </c>
      <c r="F2522" s="95" t="str">
        <f>[9]Mides!B2513</f>
        <v>NO PRESENTO</v>
      </c>
      <c r="G2522" s="94" t="str">
        <f>IF(AND([9]Mides!H2513&gt;=1,[9]Mides!H2513&lt;=14),"X"," ")</f>
        <v xml:space="preserve"> </v>
      </c>
      <c r="H2522" s="94" t="str">
        <f>IF(AND([9]Mides!H2513&gt;=14,[9]Mides!H2513&lt;=30),"X"," ")</f>
        <v>X</v>
      </c>
      <c r="I2522" s="94" t="str">
        <f>IF(AND([9]Mides!H2513&gt;=31,[9]Mides!H2513&lt;=60),"X","  ")</f>
        <v xml:space="preserve">  </v>
      </c>
      <c r="J2522" s="94" t="str">
        <f>IF([9]Mides!H2513&gt;60,"X", "  ")</f>
        <v xml:space="preserve">  </v>
      </c>
      <c r="K2522" s="96">
        <f>[9]Mides!N2513</f>
        <v>0</v>
      </c>
      <c r="L2522" s="96">
        <f>[9]Mides!K2513</f>
        <v>0</v>
      </c>
      <c r="M2522" s="96">
        <f>[9]Mides!L2513</f>
        <v>0</v>
      </c>
      <c r="N2522" s="96" t="str">
        <f>[9]Mides!M2513</f>
        <v>x</v>
      </c>
      <c r="O2522" s="96">
        <f t="shared" si="35"/>
        <v>0</v>
      </c>
      <c r="P2522" s="96" t="str">
        <f>[9]Mides!R2513</f>
        <v>Guatemala</v>
      </c>
      <c r="Q2522" s="96" t="str">
        <f>[9]Mides!S2513</f>
        <v>Guatemala</v>
      </c>
    </row>
    <row r="2523" spans="2:17" ht="15" thickBot="1" x14ac:dyDescent="0.35">
      <c r="B2523" s="92" t="str">
        <f>[9]Mides!E2514</f>
        <v>José</v>
      </c>
      <c r="C2523" s="93" t="str">
        <f>[9]Mides!D2514</f>
        <v>Vasquez</v>
      </c>
      <c r="D2523" s="94" t="str">
        <f>IF([9]Mides!F2514=1,"X"," ")</f>
        <v xml:space="preserve"> </v>
      </c>
      <c r="E2523" s="94" t="str">
        <f>IF([9]Mides!F2514=2,"X"," ")</f>
        <v>X</v>
      </c>
      <c r="F2523" s="95" t="str">
        <f>[9]Mides!B2514</f>
        <v>NO PRESENTO</v>
      </c>
      <c r="G2523" s="94" t="str">
        <f>IF(AND([9]Mides!H2514&gt;=1,[9]Mides!H2514&lt;=14),"X"," ")</f>
        <v xml:space="preserve"> </v>
      </c>
      <c r="H2523" s="94" t="str">
        <f>IF(AND([9]Mides!H2514&gt;=14,[9]Mides!H2514&lt;=30),"X"," ")</f>
        <v>X</v>
      </c>
      <c r="I2523" s="94" t="str">
        <f>IF(AND([9]Mides!H2514&gt;=31,[9]Mides!H2514&lt;=60),"X","  ")</f>
        <v xml:space="preserve">  </v>
      </c>
      <c r="J2523" s="94" t="str">
        <f>IF([9]Mides!H2514&gt;60,"X", "  ")</f>
        <v xml:space="preserve">  </v>
      </c>
      <c r="K2523" s="96">
        <f>[9]Mides!N2514</f>
        <v>0</v>
      </c>
      <c r="L2523" s="96">
        <f>[9]Mides!K2514</f>
        <v>0</v>
      </c>
      <c r="M2523" s="96">
        <f>[9]Mides!L2514</f>
        <v>0</v>
      </c>
      <c r="N2523" s="96" t="str">
        <f>[9]Mides!M2514</f>
        <v>x</v>
      </c>
      <c r="O2523" s="96">
        <f t="shared" si="35"/>
        <v>0</v>
      </c>
      <c r="P2523" s="96" t="str">
        <f>[9]Mides!R2514</f>
        <v>Guatemala</v>
      </c>
      <c r="Q2523" s="96" t="str">
        <f>[9]Mides!S2514</f>
        <v>Guatemala</v>
      </c>
    </row>
    <row r="2524" spans="2:17" ht="15" thickBot="1" x14ac:dyDescent="0.35">
      <c r="B2524" s="92" t="str">
        <f>[9]Mides!E2515</f>
        <v>Luis</v>
      </c>
      <c r="C2524" s="93" t="str">
        <f>[9]Mides!D2515</f>
        <v xml:space="preserve">Vasquez </v>
      </c>
      <c r="D2524" s="94" t="str">
        <f>IF([9]Mides!F2515=1,"X"," ")</f>
        <v xml:space="preserve"> </v>
      </c>
      <c r="E2524" s="94" t="str">
        <f>IF([9]Mides!F2515=2,"X"," ")</f>
        <v>X</v>
      </c>
      <c r="F2524" s="95" t="str">
        <f>[9]Mides!B2515</f>
        <v>NO PRESENTO</v>
      </c>
      <c r="G2524" s="94" t="str">
        <f>IF(AND([9]Mides!H2515&gt;=1,[9]Mides!H2515&lt;=14),"X"," ")</f>
        <v xml:space="preserve"> </v>
      </c>
      <c r="H2524" s="94" t="str">
        <f>IF(AND([9]Mides!H2515&gt;=14,[9]Mides!H2515&lt;=30),"X"," ")</f>
        <v>X</v>
      </c>
      <c r="I2524" s="94" t="str">
        <f>IF(AND([9]Mides!H2515&gt;=31,[9]Mides!H2515&lt;=60),"X","  ")</f>
        <v xml:space="preserve">  </v>
      </c>
      <c r="J2524" s="94" t="str">
        <f>IF([9]Mides!H2515&gt;60,"X", "  ")</f>
        <v xml:space="preserve">  </v>
      </c>
      <c r="K2524" s="96">
        <f>[9]Mides!N2515</f>
        <v>0</v>
      </c>
      <c r="L2524" s="96">
        <f>[9]Mides!K2515</f>
        <v>0</v>
      </c>
      <c r="M2524" s="96">
        <f>[9]Mides!L2515</f>
        <v>0</v>
      </c>
      <c r="N2524" s="96" t="str">
        <f>[9]Mides!M2515</f>
        <v>x</v>
      </c>
      <c r="O2524" s="96">
        <f t="shared" si="35"/>
        <v>0</v>
      </c>
      <c r="P2524" s="96" t="str">
        <f>[9]Mides!R2515</f>
        <v>Guatemala</v>
      </c>
      <c r="Q2524" s="96" t="str">
        <f>[9]Mides!S2515</f>
        <v>Guatemala</v>
      </c>
    </row>
    <row r="2525" spans="2:17" ht="15" thickBot="1" x14ac:dyDescent="0.35">
      <c r="B2525" s="92" t="str">
        <f>[9]Mides!E2516</f>
        <v>Fernando</v>
      </c>
      <c r="C2525" s="93" t="str">
        <f>[9]Mides!D2516</f>
        <v>Cabrera</v>
      </c>
      <c r="D2525" s="94" t="str">
        <f>IF([9]Mides!F2516=1,"X"," ")</f>
        <v xml:space="preserve"> </v>
      </c>
      <c r="E2525" s="94" t="str">
        <f>IF([9]Mides!F2516=2,"X"," ")</f>
        <v>X</v>
      </c>
      <c r="F2525" s="95" t="str">
        <f>[9]Mides!B2516</f>
        <v>NO PRESENTO</v>
      </c>
      <c r="G2525" s="94" t="str">
        <f>IF(AND([9]Mides!H2516&gt;=1,[9]Mides!H2516&lt;=14),"X"," ")</f>
        <v xml:space="preserve"> </v>
      </c>
      <c r="H2525" s="94" t="str">
        <f>IF(AND([9]Mides!H2516&gt;=14,[9]Mides!H2516&lt;=30),"X"," ")</f>
        <v>X</v>
      </c>
      <c r="I2525" s="94" t="str">
        <f>IF(AND([9]Mides!H2516&gt;=31,[9]Mides!H2516&lt;=60),"X","  ")</f>
        <v xml:space="preserve">  </v>
      </c>
      <c r="J2525" s="94" t="str">
        <f>IF([9]Mides!H2516&gt;60,"X", "  ")</f>
        <v xml:space="preserve">  </v>
      </c>
      <c r="K2525" s="96">
        <f>[9]Mides!N2516</f>
        <v>0</v>
      </c>
      <c r="L2525" s="96">
        <f>[9]Mides!K2516</f>
        <v>0</v>
      </c>
      <c r="M2525" s="96">
        <f>[9]Mides!L2516</f>
        <v>0</v>
      </c>
      <c r="N2525" s="96" t="str">
        <f>[9]Mides!M2516</f>
        <v>x</v>
      </c>
      <c r="O2525" s="96">
        <f t="shared" si="35"/>
        <v>0</v>
      </c>
      <c r="P2525" s="96" t="str">
        <f>[9]Mides!R2516</f>
        <v>Guatemala</v>
      </c>
      <c r="Q2525" s="96" t="str">
        <f>[9]Mides!S2516</f>
        <v>Guatemala</v>
      </c>
    </row>
    <row r="2526" spans="2:17" ht="15" thickBot="1" x14ac:dyDescent="0.35">
      <c r="B2526" s="92" t="str">
        <f>[9]Mides!E2517</f>
        <v>Roy</v>
      </c>
      <c r="C2526" s="93" t="str">
        <f>[9]Mides!D2517</f>
        <v>Braun</v>
      </c>
      <c r="D2526" s="94" t="str">
        <f>IF([9]Mides!F2517=1,"X"," ")</f>
        <v xml:space="preserve"> </v>
      </c>
      <c r="E2526" s="94" t="str">
        <f>IF([9]Mides!F2517=2,"X"," ")</f>
        <v>X</v>
      </c>
      <c r="F2526" s="95" t="str">
        <f>[9]Mides!B2517</f>
        <v>NO PRESENTO</v>
      </c>
      <c r="G2526" s="94" t="str">
        <f>IF(AND([9]Mides!H2517&gt;=1,[9]Mides!H2517&lt;=14),"X"," ")</f>
        <v>X</v>
      </c>
      <c r="H2526" s="94" t="str">
        <f>IF(AND([9]Mides!H2517&gt;=14,[9]Mides!H2517&lt;=30),"X"," ")</f>
        <v xml:space="preserve"> </v>
      </c>
      <c r="I2526" s="94" t="str">
        <f>IF(AND([9]Mides!H2517&gt;=31,[9]Mides!H2517&lt;=60),"X","  ")</f>
        <v xml:space="preserve">  </v>
      </c>
      <c r="J2526" s="94" t="str">
        <f>IF([9]Mides!H2517&gt;60,"X", "  ")</f>
        <v xml:space="preserve">  </v>
      </c>
      <c r="K2526" s="96">
        <f>[9]Mides!N2517</f>
        <v>0</v>
      </c>
      <c r="L2526" s="96">
        <f>[9]Mides!K2517</f>
        <v>0</v>
      </c>
      <c r="M2526" s="96">
        <f>[9]Mides!L2517</f>
        <v>0</v>
      </c>
      <c r="N2526" s="96" t="str">
        <f>[9]Mides!M2517</f>
        <v>x</v>
      </c>
      <c r="O2526" s="96">
        <f t="shared" si="35"/>
        <v>0</v>
      </c>
      <c r="P2526" s="96" t="str">
        <f>[9]Mides!R2517</f>
        <v>Guatemala</v>
      </c>
      <c r="Q2526" s="96" t="str">
        <f>[9]Mides!S2517</f>
        <v>Guatemala</v>
      </c>
    </row>
    <row r="2527" spans="2:17" ht="15" thickBot="1" x14ac:dyDescent="0.35">
      <c r="B2527" s="92" t="str">
        <f>[9]Mides!E2518</f>
        <v>Jennifer</v>
      </c>
      <c r="C2527" s="93" t="str">
        <f>[9]Mides!D2518</f>
        <v>Miranda</v>
      </c>
      <c r="D2527" s="94" t="str">
        <f>IF([9]Mides!F2518=1,"X"," ")</f>
        <v>X</v>
      </c>
      <c r="E2527" s="94" t="str">
        <f>IF([9]Mides!F2518=2,"X"," ")</f>
        <v xml:space="preserve"> </v>
      </c>
      <c r="F2527" s="95" t="str">
        <f>[9]Mides!B2518</f>
        <v>NO PRESENTO</v>
      </c>
      <c r="G2527" s="94" t="str">
        <f>IF(AND([9]Mides!H2518&gt;=1,[9]Mides!H2518&lt;=14),"X"," ")</f>
        <v>X</v>
      </c>
      <c r="H2527" s="94" t="str">
        <f>IF(AND([9]Mides!H2518&gt;=14,[9]Mides!H2518&lt;=30),"X"," ")</f>
        <v xml:space="preserve"> </v>
      </c>
      <c r="I2527" s="94" t="str">
        <f>IF(AND([9]Mides!H2518&gt;=31,[9]Mides!H2518&lt;=60),"X","  ")</f>
        <v xml:space="preserve">  </v>
      </c>
      <c r="J2527" s="94" t="str">
        <f>IF([9]Mides!H2518&gt;60,"X", "  ")</f>
        <v xml:space="preserve">  </v>
      </c>
      <c r="K2527" s="96">
        <f>[9]Mides!N2518</f>
        <v>0</v>
      </c>
      <c r="L2527" s="96">
        <f>[9]Mides!K2518</f>
        <v>0</v>
      </c>
      <c r="M2527" s="96">
        <f>[9]Mides!L2518</f>
        <v>0</v>
      </c>
      <c r="N2527" s="96" t="str">
        <f>[9]Mides!M2518</f>
        <v>x</v>
      </c>
      <c r="O2527" s="96">
        <f t="shared" si="35"/>
        <v>0</v>
      </c>
      <c r="P2527" s="96" t="str">
        <f>[9]Mides!R2518</f>
        <v>Guatemala</v>
      </c>
      <c r="Q2527" s="96" t="str">
        <f>[9]Mides!S2518</f>
        <v>Guatemala</v>
      </c>
    </row>
    <row r="2528" spans="2:17" ht="15" thickBot="1" x14ac:dyDescent="0.35">
      <c r="B2528" s="92" t="str">
        <f>[9]Mides!E2519</f>
        <v>Andrea</v>
      </c>
      <c r="C2528" s="93" t="str">
        <f>[9]Mides!D2519</f>
        <v xml:space="preserve">Orozco </v>
      </c>
      <c r="D2528" s="94" t="str">
        <f>IF([9]Mides!F2519=1,"X"," ")</f>
        <v>X</v>
      </c>
      <c r="E2528" s="94" t="str">
        <f>IF([9]Mides!F2519=2,"X"," ")</f>
        <v xml:space="preserve"> </v>
      </c>
      <c r="F2528" s="95" t="str">
        <f>[9]Mides!B2519</f>
        <v>NO PRESENTO</v>
      </c>
      <c r="G2528" s="94" t="str">
        <f>IF(AND([9]Mides!H2519&gt;=1,[9]Mides!H2519&lt;=14),"X"," ")</f>
        <v>X</v>
      </c>
      <c r="H2528" s="94" t="str">
        <f>IF(AND([9]Mides!H2519&gt;=14,[9]Mides!H2519&lt;=30),"X"," ")</f>
        <v xml:space="preserve"> </v>
      </c>
      <c r="I2528" s="94" t="str">
        <f>IF(AND([9]Mides!H2519&gt;=31,[9]Mides!H2519&lt;=60),"X","  ")</f>
        <v xml:space="preserve">  </v>
      </c>
      <c r="J2528" s="94" t="str">
        <f>IF([9]Mides!H2519&gt;60,"X", "  ")</f>
        <v xml:space="preserve">  </v>
      </c>
      <c r="K2528" s="96">
        <f>[9]Mides!N2519</f>
        <v>0</v>
      </c>
      <c r="L2528" s="96">
        <f>[9]Mides!K2519</f>
        <v>0</v>
      </c>
      <c r="M2528" s="96">
        <f>[9]Mides!L2519</f>
        <v>0</v>
      </c>
      <c r="N2528" s="96" t="str">
        <f>[9]Mides!M2519</f>
        <v>x</v>
      </c>
      <c r="O2528" s="96">
        <f t="shared" si="35"/>
        <v>0</v>
      </c>
      <c r="P2528" s="96" t="str">
        <f>[9]Mides!R2519</f>
        <v>Guatemala</v>
      </c>
      <c r="Q2528" s="96" t="str">
        <f>[9]Mides!S2519</f>
        <v>Guatemala</v>
      </c>
    </row>
    <row r="2529" spans="2:17" ht="15" thickBot="1" x14ac:dyDescent="0.35">
      <c r="B2529" s="92" t="str">
        <f>[9]Mides!E2520</f>
        <v>Jose</v>
      </c>
      <c r="C2529" s="93" t="str">
        <f>[9]Mides!D2520</f>
        <v>Jeronimo</v>
      </c>
      <c r="D2529" s="94" t="str">
        <f>IF([9]Mides!F2520=1,"X"," ")</f>
        <v xml:space="preserve"> </v>
      </c>
      <c r="E2529" s="94" t="str">
        <f>IF([9]Mides!F2520=2,"X"," ")</f>
        <v>X</v>
      </c>
      <c r="F2529" s="95" t="str">
        <f>[9]Mides!B2520</f>
        <v>NO PRESENTO</v>
      </c>
      <c r="G2529" s="94" t="str">
        <f>IF(AND([9]Mides!H2520&gt;=1,[9]Mides!H2520&lt;=14),"X"," ")</f>
        <v xml:space="preserve"> </v>
      </c>
      <c r="H2529" s="94" t="str">
        <f>IF(AND([9]Mides!H2520&gt;=14,[9]Mides!H2520&lt;=30),"X"," ")</f>
        <v>X</v>
      </c>
      <c r="I2529" s="94" t="str">
        <f>IF(AND([9]Mides!H2520&gt;=31,[9]Mides!H2520&lt;=60),"X","  ")</f>
        <v xml:space="preserve">  </v>
      </c>
      <c r="J2529" s="94" t="str">
        <f>IF([9]Mides!H2520&gt;60,"X", "  ")</f>
        <v xml:space="preserve">  </v>
      </c>
      <c r="K2529" s="96">
        <f>[9]Mides!N2520</f>
        <v>0</v>
      </c>
      <c r="L2529" s="96">
        <f>[9]Mides!K2520</f>
        <v>0</v>
      </c>
      <c r="M2529" s="96">
        <f>[9]Mides!L2520</f>
        <v>0</v>
      </c>
      <c r="N2529" s="96" t="str">
        <f>[9]Mides!M2520</f>
        <v>x</v>
      </c>
      <c r="O2529" s="96">
        <f t="shared" si="35"/>
        <v>0</v>
      </c>
      <c r="P2529" s="96" t="str">
        <f>[9]Mides!R2520</f>
        <v>Guatemala</v>
      </c>
      <c r="Q2529" s="96" t="str">
        <f>[9]Mides!S2520</f>
        <v>Guatemala</v>
      </c>
    </row>
    <row r="2530" spans="2:17" ht="15" thickBot="1" x14ac:dyDescent="0.35">
      <c r="B2530" s="92" t="str">
        <f>[9]Mides!E2521</f>
        <v>Amner</v>
      </c>
      <c r="C2530" s="93" t="str">
        <f>[9]Mides!D2521</f>
        <v>Lopez</v>
      </c>
      <c r="D2530" s="94" t="str">
        <f>IF([9]Mides!F2521=1,"X"," ")</f>
        <v xml:space="preserve"> </v>
      </c>
      <c r="E2530" s="94" t="str">
        <f>IF([9]Mides!F2521=2,"X"," ")</f>
        <v>X</v>
      </c>
      <c r="F2530" s="95" t="str">
        <f>[9]Mides!B2521</f>
        <v>NO PRESENTO</v>
      </c>
      <c r="G2530" s="94" t="str">
        <f>IF(AND([9]Mides!H2521&gt;=1,[9]Mides!H2521&lt;=14),"X"," ")</f>
        <v>X</v>
      </c>
      <c r="H2530" s="94" t="str">
        <f>IF(AND([9]Mides!H2521&gt;=14,[9]Mides!H2521&lt;=30),"X"," ")</f>
        <v xml:space="preserve"> </v>
      </c>
      <c r="I2530" s="94" t="str">
        <f>IF(AND([9]Mides!H2521&gt;=31,[9]Mides!H2521&lt;=60),"X","  ")</f>
        <v xml:space="preserve">  </v>
      </c>
      <c r="J2530" s="94" t="str">
        <f>IF([9]Mides!H2521&gt;60,"X", "  ")</f>
        <v xml:space="preserve">  </v>
      </c>
      <c r="K2530" s="96">
        <f>[9]Mides!N2521</f>
        <v>0</v>
      </c>
      <c r="L2530" s="96">
        <f>[9]Mides!K2521</f>
        <v>0</v>
      </c>
      <c r="M2530" s="96">
        <f>[9]Mides!L2521</f>
        <v>0</v>
      </c>
      <c r="N2530" s="96" t="str">
        <f>[9]Mides!M2521</f>
        <v>x</v>
      </c>
      <c r="O2530" s="96">
        <f t="shared" si="35"/>
        <v>0</v>
      </c>
      <c r="P2530" s="96" t="str">
        <f>[9]Mides!R2521</f>
        <v>Guatemala</v>
      </c>
      <c r="Q2530" s="96" t="str">
        <f>[9]Mides!S2521</f>
        <v>Guatemala</v>
      </c>
    </row>
    <row r="2531" spans="2:17" ht="15" thickBot="1" x14ac:dyDescent="0.35">
      <c r="B2531" s="92" t="str">
        <f>[9]Mides!E2522</f>
        <v>Abne</v>
      </c>
      <c r="C2531" s="93" t="str">
        <f>[9]Mides!D2522</f>
        <v>Chanole</v>
      </c>
      <c r="D2531" s="94" t="str">
        <f>IF([9]Mides!F2522=1,"X"," ")</f>
        <v xml:space="preserve"> </v>
      </c>
      <c r="E2531" s="94" t="str">
        <f>IF([9]Mides!F2522=2,"X"," ")</f>
        <v>X</v>
      </c>
      <c r="F2531" s="95" t="str">
        <f>[9]Mides!B2522</f>
        <v>NO PRESENTO</v>
      </c>
      <c r="G2531" s="94" t="str">
        <f>IF(AND([9]Mides!H2522&gt;=1,[9]Mides!H2522&lt;=14),"X"," ")</f>
        <v xml:space="preserve"> </v>
      </c>
      <c r="H2531" s="94" t="str">
        <f>IF(AND([9]Mides!H2522&gt;=14,[9]Mides!H2522&lt;=30),"X"," ")</f>
        <v>X</v>
      </c>
      <c r="I2531" s="94" t="str">
        <f>IF(AND([9]Mides!H2522&gt;=31,[9]Mides!H2522&lt;=60),"X","  ")</f>
        <v xml:space="preserve">  </v>
      </c>
      <c r="J2531" s="94" t="str">
        <f>IF([9]Mides!H2522&gt;60,"X", "  ")</f>
        <v xml:space="preserve">  </v>
      </c>
      <c r="K2531" s="96">
        <f>[9]Mides!N2522</f>
        <v>0</v>
      </c>
      <c r="L2531" s="96">
        <f>[9]Mides!K2522</f>
        <v>0</v>
      </c>
      <c r="M2531" s="96">
        <f>[9]Mides!L2522</f>
        <v>0</v>
      </c>
      <c r="N2531" s="96" t="str">
        <f>[9]Mides!M2522</f>
        <v>x</v>
      </c>
      <c r="O2531" s="96">
        <f t="shared" si="35"/>
        <v>0</v>
      </c>
      <c r="P2531" s="96" t="str">
        <f>[9]Mides!R2522</f>
        <v>Guatemala</v>
      </c>
      <c r="Q2531" s="96" t="str">
        <f>[9]Mides!S2522</f>
        <v>Guatemala</v>
      </c>
    </row>
    <row r="2532" spans="2:17" ht="15" thickBot="1" x14ac:dyDescent="0.35">
      <c r="B2532" s="92" t="str">
        <f>[9]Mides!E2523</f>
        <v>Evelyn</v>
      </c>
      <c r="C2532" s="93" t="str">
        <f>[9]Mides!D2523</f>
        <v>Marroquin</v>
      </c>
      <c r="D2532" s="94" t="str">
        <f>IF([9]Mides!F2523=1,"X"," ")</f>
        <v>X</v>
      </c>
      <c r="E2532" s="94" t="str">
        <f>IF([9]Mides!F2523=2,"X"," ")</f>
        <v xml:space="preserve"> </v>
      </c>
      <c r="F2532" s="95" t="str">
        <f>[9]Mides!B2523</f>
        <v>NO PRESENTO</v>
      </c>
      <c r="G2532" s="94" t="str">
        <f>IF(AND([9]Mides!H2523&gt;=1,[9]Mides!H2523&lt;=14),"X"," ")</f>
        <v>X</v>
      </c>
      <c r="H2532" s="94" t="str">
        <f>IF(AND([9]Mides!H2523&gt;=14,[9]Mides!H2523&lt;=30),"X"," ")</f>
        <v xml:space="preserve"> </v>
      </c>
      <c r="I2532" s="94" t="str">
        <f>IF(AND([9]Mides!H2523&gt;=31,[9]Mides!H2523&lt;=60),"X","  ")</f>
        <v xml:space="preserve">  </v>
      </c>
      <c r="J2532" s="94" t="str">
        <f>IF([9]Mides!H2523&gt;60,"X", "  ")</f>
        <v xml:space="preserve">  </v>
      </c>
      <c r="K2532" s="96">
        <f>[9]Mides!N2523</f>
        <v>0</v>
      </c>
      <c r="L2532" s="96">
        <f>[9]Mides!K2523</f>
        <v>0</v>
      </c>
      <c r="M2532" s="96">
        <f>[9]Mides!L2523</f>
        <v>0</v>
      </c>
      <c r="N2532" s="96" t="str">
        <f>[9]Mides!M2523</f>
        <v>x</v>
      </c>
      <c r="O2532" s="96">
        <f t="shared" si="35"/>
        <v>0</v>
      </c>
      <c r="P2532" s="96" t="str">
        <f>[9]Mides!R2523</f>
        <v>Guatemala</v>
      </c>
      <c r="Q2532" s="96" t="str">
        <f>[9]Mides!S2523</f>
        <v>Guatemala</v>
      </c>
    </row>
    <row r="2533" spans="2:17" ht="15" thickBot="1" x14ac:dyDescent="0.35">
      <c r="B2533" s="92" t="str">
        <f>[9]Mides!E2524</f>
        <v>Andrea</v>
      </c>
      <c r="C2533" s="93" t="str">
        <f>[9]Mides!D2524</f>
        <v>Marroquin</v>
      </c>
      <c r="D2533" s="94" t="str">
        <f>IF([9]Mides!F2524=1,"X"," ")</f>
        <v>X</v>
      </c>
      <c r="E2533" s="94" t="str">
        <f>IF([9]Mides!F2524=2,"X"," ")</f>
        <v xml:space="preserve"> </v>
      </c>
      <c r="F2533" s="95" t="str">
        <f>[9]Mides!B2524</f>
        <v>NO PRESENTO</v>
      </c>
      <c r="G2533" s="94" t="str">
        <f>IF(AND([9]Mides!H2524&gt;=1,[9]Mides!H2524&lt;=14),"X"," ")</f>
        <v>X</v>
      </c>
      <c r="H2533" s="94" t="str">
        <f>IF(AND([9]Mides!H2524&gt;=14,[9]Mides!H2524&lt;=30),"X"," ")</f>
        <v xml:space="preserve"> </v>
      </c>
      <c r="I2533" s="94" t="str">
        <f>IF(AND([9]Mides!H2524&gt;=31,[9]Mides!H2524&lt;=60),"X","  ")</f>
        <v xml:space="preserve">  </v>
      </c>
      <c r="J2533" s="94" t="str">
        <f>IF([9]Mides!H2524&gt;60,"X", "  ")</f>
        <v xml:space="preserve">  </v>
      </c>
      <c r="K2533" s="96">
        <f>[9]Mides!N2524</f>
        <v>0</v>
      </c>
      <c r="L2533" s="96">
        <f>[9]Mides!K2524</f>
        <v>0</v>
      </c>
      <c r="M2533" s="96">
        <f>[9]Mides!L2524</f>
        <v>0</v>
      </c>
      <c r="N2533" s="96" t="str">
        <f>[9]Mides!M2524</f>
        <v>x</v>
      </c>
      <c r="O2533" s="96">
        <f t="shared" si="35"/>
        <v>0</v>
      </c>
      <c r="P2533" s="96" t="str">
        <f>[9]Mides!R2524</f>
        <v>Guatemala</v>
      </c>
      <c r="Q2533" s="96" t="str">
        <f>[9]Mides!S2524</f>
        <v>Guatemala</v>
      </c>
    </row>
    <row r="2534" spans="2:17" ht="15" thickBot="1" x14ac:dyDescent="0.35">
      <c r="B2534" s="92" t="str">
        <f>[9]Mides!E2525</f>
        <v xml:space="preserve">Maria </v>
      </c>
      <c r="C2534" s="93" t="str">
        <f>[9]Mides!D2525</f>
        <v>Marroquin</v>
      </c>
      <c r="D2534" s="94" t="str">
        <f>IF([9]Mides!F2525=1,"X"," ")</f>
        <v>X</v>
      </c>
      <c r="E2534" s="94" t="str">
        <f>IF([9]Mides!F2525=2,"X"," ")</f>
        <v xml:space="preserve"> </v>
      </c>
      <c r="F2534" s="95" t="str">
        <f>[9]Mides!B2525</f>
        <v>NO PRESENTO</v>
      </c>
      <c r="G2534" s="94" t="str">
        <f>IF(AND([9]Mides!H2525&gt;=1,[9]Mides!H2525&lt;=14),"X"," ")</f>
        <v>X</v>
      </c>
      <c r="H2534" s="94" t="str">
        <f>IF(AND([9]Mides!H2525&gt;=14,[9]Mides!H2525&lt;=30),"X"," ")</f>
        <v xml:space="preserve"> </v>
      </c>
      <c r="I2534" s="94" t="str">
        <f>IF(AND([9]Mides!H2525&gt;=31,[9]Mides!H2525&lt;=60),"X","  ")</f>
        <v xml:space="preserve">  </v>
      </c>
      <c r="J2534" s="94" t="str">
        <f>IF([9]Mides!H2525&gt;60,"X", "  ")</f>
        <v xml:space="preserve">  </v>
      </c>
      <c r="K2534" s="96">
        <f>[9]Mides!N2525</f>
        <v>0</v>
      </c>
      <c r="L2534" s="96">
        <f>[9]Mides!K2525</f>
        <v>0</v>
      </c>
      <c r="M2534" s="96">
        <f>[9]Mides!L2525</f>
        <v>0</v>
      </c>
      <c r="N2534" s="96" t="str">
        <f>[9]Mides!M2525</f>
        <v>x</v>
      </c>
      <c r="O2534" s="96">
        <f t="shared" si="35"/>
        <v>0</v>
      </c>
      <c r="P2534" s="96" t="str">
        <f>[9]Mides!R2525</f>
        <v>Guatemala</v>
      </c>
      <c r="Q2534" s="96" t="str">
        <f>[9]Mides!S2525</f>
        <v>Guatemala</v>
      </c>
    </row>
    <row r="2535" spans="2:17" ht="15" thickBot="1" x14ac:dyDescent="0.35">
      <c r="B2535" s="92" t="str">
        <f>[9]Mides!E2526</f>
        <v>Carlos</v>
      </c>
      <c r="C2535" s="93" t="str">
        <f>[9]Mides!D2526</f>
        <v>Ceballos</v>
      </c>
      <c r="D2535" s="94" t="str">
        <f>IF([9]Mides!F2526=1,"X"," ")</f>
        <v xml:space="preserve"> </v>
      </c>
      <c r="E2535" s="94" t="str">
        <f>IF([9]Mides!F2526=2,"X"," ")</f>
        <v>X</v>
      </c>
      <c r="F2535" s="95" t="str">
        <f>[9]Mides!B2526</f>
        <v>NO PRESENTO</v>
      </c>
      <c r="G2535" s="94" t="str">
        <f>IF(AND([9]Mides!H2526&gt;=1,[9]Mides!H2526&lt;=14),"X"," ")</f>
        <v>X</v>
      </c>
      <c r="H2535" s="94" t="str">
        <f>IF(AND([9]Mides!H2526&gt;=14,[9]Mides!H2526&lt;=30),"X"," ")</f>
        <v xml:space="preserve"> </v>
      </c>
      <c r="I2535" s="94" t="str">
        <f>IF(AND([9]Mides!H2526&gt;=31,[9]Mides!H2526&lt;=60),"X","  ")</f>
        <v xml:space="preserve">  </v>
      </c>
      <c r="J2535" s="94" t="str">
        <f>IF([9]Mides!H2526&gt;60,"X", "  ")</f>
        <v xml:space="preserve">  </v>
      </c>
      <c r="K2535" s="96">
        <f>[9]Mides!N2526</f>
        <v>0</v>
      </c>
      <c r="L2535" s="96">
        <f>[9]Mides!K2526</f>
        <v>0</v>
      </c>
      <c r="M2535" s="96">
        <f>[9]Mides!L2526</f>
        <v>0</v>
      </c>
      <c r="N2535" s="96" t="str">
        <f>[9]Mides!M2526</f>
        <v>x</v>
      </c>
      <c r="O2535" s="96">
        <f t="shared" si="35"/>
        <v>0</v>
      </c>
      <c r="P2535" s="96" t="str">
        <f>[9]Mides!R2526</f>
        <v>Guatemala</v>
      </c>
      <c r="Q2535" s="96" t="str">
        <f>[9]Mides!S2526</f>
        <v>Guatemala</v>
      </c>
    </row>
    <row r="2536" spans="2:17" ht="15" thickBot="1" x14ac:dyDescent="0.35">
      <c r="B2536" s="92" t="str">
        <f>[9]Mides!E2527</f>
        <v>Anderson</v>
      </c>
      <c r="C2536" s="93" t="str">
        <f>[9]Mides!D2527</f>
        <v>Huit</v>
      </c>
      <c r="D2536" s="94" t="str">
        <f>IF([9]Mides!F2527=1,"X"," ")</f>
        <v xml:space="preserve"> </v>
      </c>
      <c r="E2536" s="94" t="str">
        <f>IF([9]Mides!F2527=2,"X"," ")</f>
        <v>X</v>
      </c>
      <c r="F2536" s="95" t="str">
        <f>[9]Mides!B2527</f>
        <v>NO PRESENTO</v>
      </c>
      <c r="G2536" s="94" t="str">
        <f>IF(AND([9]Mides!H2527&gt;=1,[9]Mides!H2527&lt;=14),"X"," ")</f>
        <v>X</v>
      </c>
      <c r="H2536" s="94" t="str">
        <f>IF(AND([9]Mides!H2527&gt;=14,[9]Mides!H2527&lt;=30),"X"," ")</f>
        <v xml:space="preserve"> </v>
      </c>
      <c r="I2536" s="94" t="str">
        <f>IF(AND([9]Mides!H2527&gt;=31,[9]Mides!H2527&lt;=60),"X","  ")</f>
        <v xml:space="preserve">  </v>
      </c>
      <c r="J2536" s="94" t="str">
        <f>IF([9]Mides!H2527&gt;60,"X", "  ")</f>
        <v xml:space="preserve">  </v>
      </c>
      <c r="K2536" s="96">
        <f>[9]Mides!N2527</f>
        <v>0</v>
      </c>
      <c r="L2536" s="96">
        <f>[9]Mides!K2527</f>
        <v>0</v>
      </c>
      <c r="M2536" s="96">
        <f>[9]Mides!L2527</f>
        <v>0</v>
      </c>
      <c r="N2536" s="96" t="str">
        <f>[9]Mides!M2527</f>
        <v>x</v>
      </c>
      <c r="O2536" s="96">
        <f t="shared" si="35"/>
        <v>0</v>
      </c>
      <c r="P2536" s="96" t="str">
        <f>[9]Mides!R2527</f>
        <v>Guatemala</v>
      </c>
      <c r="Q2536" s="96" t="str">
        <f>[9]Mides!S2527</f>
        <v>Guatemala</v>
      </c>
    </row>
    <row r="2537" spans="2:17" ht="15" thickBot="1" x14ac:dyDescent="0.35">
      <c r="B2537" s="92" t="str">
        <f>[9]Mides!E2528</f>
        <v>Edmilson</v>
      </c>
      <c r="C2537" s="93" t="str">
        <f>[9]Mides!D2528</f>
        <v>Saúl</v>
      </c>
      <c r="D2537" s="94" t="str">
        <f>IF([9]Mides!F2528=1,"X"," ")</f>
        <v xml:space="preserve"> </v>
      </c>
      <c r="E2537" s="94" t="str">
        <f>IF([9]Mides!F2528=2,"X"," ")</f>
        <v>X</v>
      </c>
      <c r="F2537" s="95" t="str">
        <f>[9]Mides!B2528</f>
        <v>NO PRESENTO</v>
      </c>
      <c r="G2537" s="94" t="str">
        <f>IF(AND([9]Mides!H2528&gt;=1,[9]Mides!H2528&lt;=14),"X"," ")</f>
        <v>X</v>
      </c>
      <c r="H2537" s="94" t="str">
        <f>IF(AND([9]Mides!H2528&gt;=14,[9]Mides!H2528&lt;=30),"X"," ")</f>
        <v xml:space="preserve"> </v>
      </c>
      <c r="I2537" s="94" t="str">
        <f>IF(AND([9]Mides!H2528&gt;=31,[9]Mides!H2528&lt;=60),"X","  ")</f>
        <v xml:space="preserve">  </v>
      </c>
      <c r="J2537" s="94" t="str">
        <f>IF([9]Mides!H2528&gt;60,"X", "  ")</f>
        <v xml:space="preserve">  </v>
      </c>
      <c r="K2537" s="96">
        <f>[9]Mides!N2528</f>
        <v>0</v>
      </c>
      <c r="L2537" s="96">
        <f>[9]Mides!K2528</f>
        <v>0</v>
      </c>
      <c r="M2537" s="96">
        <f>[9]Mides!L2528</f>
        <v>0</v>
      </c>
      <c r="N2537" s="96" t="str">
        <f>[9]Mides!M2528</f>
        <v>x</v>
      </c>
      <c r="O2537" s="96">
        <f t="shared" si="35"/>
        <v>0</v>
      </c>
      <c r="P2537" s="96" t="str">
        <f>[9]Mides!R2528</f>
        <v>Guatemala</v>
      </c>
      <c r="Q2537" s="96" t="str">
        <f>[9]Mides!S2528</f>
        <v>Guatemala</v>
      </c>
    </row>
    <row r="2538" spans="2:17" ht="15" thickBot="1" x14ac:dyDescent="0.35">
      <c r="B2538" s="92" t="str">
        <f>[9]Mides!E2529</f>
        <v>Andy</v>
      </c>
      <c r="C2538" s="93" t="str">
        <f>[9]Mides!D2529</f>
        <v>Ciriaco</v>
      </c>
      <c r="D2538" s="94" t="str">
        <f>IF([9]Mides!F2529=1,"X"," ")</f>
        <v xml:space="preserve"> </v>
      </c>
      <c r="E2538" s="94" t="str">
        <f>IF([9]Mides!F2529=2,"X"," ")</f>
        <v>X</v>
      </c>
      <c r="F2538" s="95" t="str">
        <f>[9]Mides!B2529</f>
        <v>NO PRESENTO</v>
      </c>
      <c r="G2538" s="94" t="str">
        <f>IF(AND([9]Mides!H2529&gt;=1,[9]Mides!H2529&lt;=14),"X"," ")</f>
        <v>X</v>
      </c>
      <c r="H2538" s="94" t="str">
        <f>IF(AND([9]Mides!H2529&gt;=14,[9]Mides!H2529&lt;=30),"X"," ")</f>
        <v xml:space="preserve"> </v>
      </c>
      <c r="I2538" s="94" t="str">
        <f>IF(AND([9]Mides!H2529&gt;=31,[9]Mides!H2529&lt;=60),"X","  ")</f>
        <v xml:space="preserve">  </v>
      </c>
      <c r="J2538" s="94" t="str">
        <f>IF([9]Mides!H2529&gt;60,"X", "  ")</f>
        <v xml:space="preserve">  </v>
      </c>
      <c r="K2538" s="96">
        <f>[9]Mides!N2529</f>
        <v>0</v>
      </c>
      <c r="L2538" s="96">
        <f>[9]Mides!K2529</f>
        <v>0</v>
      </c>
      <c r="M2538" s="96">
        <f>[9]Mides!L2529</f>
        <v>0</v>
      </c>
      <c r="N2538" s="96" t="str">
        <f>[9]Mides!M2529</f>
        <v>x</v>
      </c>
      <c r="O2538" s="96">
        <f t="shared" si="35"/>
        <v>0</v>
      </c>
      <c r="P2538" s="96" t="str">
        <f>[9]Mides!R2529</f>
        <v>Guatemala</v>
      </c>
      <c r="Q2538" s="96" t="str">
        <f>[9]Mides!S2529</f>
        <v>Guatemala</v>
      </c>
    </row>
    <row r="2539" spans="2:17" ht="15" thickBot="1" x14ac:dyDescent="0.35">
      <c r="B2539" s="92" t="str">
        <f>[9]Mides!E2530</f>
        <v>Jeremias</v>
      </c>
      <c r="C2539" s="93" t="str">
        <f>[9]Mides!D2530</f>
        <v>Ruano</v>
      </c>
      <c r="D2539" s="94" t="str">
        <f>IF([9]Mides!F2530=1,"X"," ")</f>
        <v>X</v>
      </c>
      <c r="E2539" s="94" t="str">
        <f>IF([9]Mides!F2530=2,"X"," ")</f>
        <v xml:space="preserve"> </v>
      </c>
      <c r="F2539" s="95" t="str">
        <f>[9]Mides!B2530</f>
        <v>NO PRESENTO</v>
      </c>
      <c r="G2539" s="94" t="str">
        <f>IF(AND([9]Mides!H2530&gt;=1,[9]Mides!H2530&lt;=14),"X"," ")</f>
        <v>X</v>
      </c>
      <c r="H2539" s="94" t="str">
        <f>IF(AND([9]Mides!H2530&gt;=14,[9]Mides!H2530&lt;=30),"X"," ")</f>
        <v xml:space="preserve"> </v>
      </c>
      <c r="I2539" s="94" t="str">
        <f>IF(AND([9]Mides!H2530&gt;=31,[9]Mides!H2530&lt;=60),"X","  ")</f>
        <v xml:space="preserve">  </v>
      </c>
      <c r="J2539" s="94" t="str">
        <f>IF([9]Mides!H2530&gt;60,"X", "  ")</f>
        <v xml:space="preserve">  </v>
      </c>
      <c r="K2539" s="96">
        <f>[9]Mides!N2530</f>
        <v>0</v>
      </c>
      <c r="L2539" s="96">
        <f>[9]Mides!K2530</f>
        <v>0</v>
      </c>
      <c r="M2539" s="96">
        <f>[9]Mides!L2530</f>
        <v>0</v>
      </c>
      <c r="N2539" s="96" t="str">
        <f>[9]Mides!M2530</f>
        <v>x</v>
      </c>
      <c r="O2539" s="96">
        <f t="shared" si="35"/>
        <v>0</v>
      </c>
      <c r="P2539" s="96" t="str">
        <f>[9]Mides!R2530</f>
        <v>Guatemala</v>
      </c>
      <c r="Q2539" s="96" t="str">
        <f>[9]Mides!S2530</f>
        <v>Guatemala</v>
      </c>
    </row>
    <row r="2540" spans="2:17" ht="15" thickBot="1" x14ac:dyDescent="0.35">
      <c r="B2540" s="92" t="str">
        <f>[9]Mides!E2531</f>
        <v>Elsa</v>
      </c>
      <c r="C2540" s="93" t="str">
        <f>[9]Mides!D2531</f>
        <v xml:space="preserve">        Ortiz</v>
      </c>
      <c r="D2540" s="94" t="str">
        <f>IF([9]Mides!F2531=1,"X"," ")</f>
        <v>X</v>
      </c>
      <c r="E2540" s="94" t="str">
        <f>IF([9]Mides!F2531=2,"X"," ")</f>
        <v xml:space="preserve"> </v>
      </c>
      <c r="F2540" s="95">
        <f>[9]Mides!B2531</f>
        <v>234352130101</v>
      </c>
      <c r="G2540" s="94" t="str">
        <f>IF(AND([9]Mides!H2531&gt;=1,[9]Mides!H2531&lt;=14),"X"," ")</f>
        <v xml:space="preserve"> </v>
      </c>
      <c r="H2540" s="94" t="str">
        <f>IF(AND([9]Mides!H2531&gt;=14,[9]Mides!H2531&lt;=30),"X"," ")</f>
        <v>X</v>
      </c>
      <c r="I2540" s="94" t="str">
        <f>IF(AND([9]Mides!H2531&gt;=31,[9]Mides!H2531&lt;=60),"X","  ")</f>
        <v xml:space="preserve">  </v>
      </c>
      <c r="J2540" s="94" t="str">
        <f>IF([9]Mides!H2531&gt;60,"X", "  ")</f>
        <v xml:space="preserve">  </v>
      </c>
      <c r="K2540" s="96">
        <f>[9]Mides!N2531</f>
        <v>0</v>
      </c>
      <c r="L2540" s="96">
        <f>[9]Mides!K2531</f>
        <v>0</v>
      </c>
      <c r="M2540" s="96">
        <f>[9]Mides!L2531</f>
        <v>0</v>
      </c>
      <c r="N2540" s="96" t="str">
        <f>[9]Mides!M2531</f>
        <v>x</v>
      </c>
      <c r="O2540" s="96">
        <f t="shared" si="35"/>
        <v>0</v>
      </c>
      <c r="P2540" s="96" t="str">
        <f>[9]Mides!R2531</f>
        <v>Guatemala</v>
      </c>
      <c r="Q2540" s="96" t="str">
        <f>[9]Mides!S2531</f>
        <v>Guatemala</v>
      </c>
    </row>
    <row r="2541" spans="2:17" ht="15" thickBot="1" x14ac:dyDescent="0.35">
      <c r="B2541" s="92" t="str">
        <f>[9]Mides!E2532</f>
        <v>Lester</v>
      </c>
      <c r="C2541" s="93" t="str">
        <f>[9]Mides!D2532</f>
        <v>Castillo</v>
      </c>
      <c r="D2541" s="94" t="str">
        <f>IF([9]Mides!F2532=1,"X"," ")</f>
        <v xml:space="preserve"> </v>
      </c>
      <c r="E2541" s="94" t="str">
        <f>IF([9]Mides!F2532=2,"X"," ")</f>
        <v>X</v>
      </c>
      <c r="F2541" s="95" t="str">
        <f>[9]Mides!B2532</f>
        <v>NO PRESENTO</v>
      </c>
      <c r="G2541" s="94" t="str">
        <f>IF(AND([9]Mides!H2532&gt;=1,[9]Mides!H2532&lt;=14),"X"," ")</f>
        <v xml:space="preserve"> </v>
      </c>
      <c r="H2541" s="94" t="str">
        <f>IF(AND([9]Mides!H2532&gt;=14,[9]Mides!H2532&lt;=30),"X"," ")</f>
        <v>X</v>
      </c>
      <c r="I2541" s="94" t="str">
        <f>IF(AND([9]Mides!H2532&gt;=31,[9]Mides!H2532&lt;=60),"X","  ")</f>
        <v xml:space="preserve">  </v>
      </c>
      <c r="J2541" s="94" t="str">
        <f>IF([9]Mides!H2532&gt;60,"X", "  ")</f>
        <v xml:space="preserve">  </v>
      </c>
      <c r="K2541" s="96">
        <f>[9]Mides!N2532</f>
        <v>0</v>
      </c>
      <c r="L2541" s="96">
        <f>[9]Mides!K2532</f>
        <v>0</v>
      </c>
      <c r="M2541" s="96">
        <f>[9]Mides!L2532</f>
        <v>0</v>
      </c>
      <c r="N2541" s="96" t="str">
        <f>[9]Mides!M2532</f>
        <v>x</v>
      </c>
      <c r="O2541" s="96">
        <f t="shared" si="35"/>
        <v>0</v>
      </c>
      <c r="P2541" s="96" t="str">
        <f>[9]Mides!R2532</f>
        <v>Guatemala</v>
      </c>
      <c r="Q2541" s="96" t="str">
        <f>[9]Mides!S2532</f>
        <v>Guatemala</v>
      </c>
    </row>
    <row r="2542" spans="2:17" ht="15" thickBot="1" x14ac:dyDescent="0.35">
      <c r="B2542" s="92" t="str">
        <f>[9]Mides!E2533</f>
        <v>Javier</v>
      </c>
      <c r="C2542" s="93" t="str">
        <f>[9]Mides!D2533</f>
        <v>Hernandez</v>
      </c>
      <c r="D2542" s="94" t="str">
        <f>IF([9]Mides!F2533=1,"X"," ")</f>
        <v xml:space="preserve"> </v>
      </c>
      <c r="E2542" s="94" t="str">
        <f>IF([9]Mides!F2533=2,"X"," ")</f>
        <v>X</v>
      </c>
      <c r="F2542" s="95" t="str">
        <f>[9]Mides!B2533</f>
        <v>NO PRESENTO</v>
      </c>
      <c r="G2542" s="94" t="str">
        <f>IF(AND([9]Mides!H2533&gt;=1,[9]Mides!H2533&lt;=14),"X"," ")</f>
        <v xml:space="preserve"> </v>
      </c>
      <c r="H2542" s="94" t="str">
        <f>IF(AND([9]Mides!H2533&gt;=14,[9]Mides!H2533&lt;=30),"X"," ")</f>
        <v>X</v>
      </c>
      <c r="I2542" s="94" t="str">
        <f>IF(AND([9]Mides!H2533&gt;=31,[9]Mides!H2533&lt;=60),"X","  ")</f>
        <v xml:space="preserve">  </v>
      </c>
      <c r="J2542" s="94" t="str">
        <f>IF([9]Mides!H2533&gt;60,"X", "  ")</f>
        <v xml:space="preserve">  </v>
      </c>
      <c r="K2542" s="96">
        <f>[9]Mides!N2533</f>
        <v>0</v>
      </c>
      <c r="L2542" s="96">
        <f>[9]Mides!K2533</f>
        <v>0</v>
      </c>
      <c r="M2542" s="96">
        <f>[9]Mides!L2533</f>
        <v>0</v>
      </c>
      <c r="N2542" s="96" t="str">
        <f>[9]Mides!M2533</f>
        <v>x</v>
      </c>
      <c r="O2542" s="96">
        <f t="shared" si="35"/>
        <v>0</v>
      </c>
      <c r="P2542" s="96" t="str">
        <f>[9]Mides!R2533</f>
        <v>Guatemala</v>
      </c>
      <c r="Q2542" s="96" t="str">
        <f>[9]Mides!S2533</f>
        <v>Guatemala</v>
      </c>
    </row>
    <row r="2543" spans="2:17" ht="15" thickBot="1" x14ac:dyDescent="0.35">
      <c r="B2543" s="92" t="str">
        <f>[9]Mides!E2534</f>
        <v>Eduardo</v>
      </c>
      <c r="C2543" s="93" t="str">
        <f>[9]Mides!D2534</f>
        <v>Ramirez</v>
      </c>
      <c r="D2543" s="94" t="str">
        <f>IF([9]Mides!F2534=1,"X"," ")</f>
        <v xml:space="preserve"> </v>
      </c>
      <c r="E2543" s="94" t="str">
        <f>IF([9]Mides!F2534=2,"X"," ")</f>
        <v>X</v>
      </c>
      <c r="F2543" s="95" t="str">
        <f>[9]Mides!B2534</f>
        <v>NO PRESENTO</v>
      </c>
      <c r="G2543" s="94" t="str">
        <f>IF(AND([9]Mides!H2534&gt;=1,[9]Mides!H2534&lt;=14),"X"," ")</f>
        <v>X</v>
      </c>
      <c r="H2543" s="94" t="str">
        <f>IF(AND([9]Mides!H2534&gt;=14,[9]Mides!H2534&lt;=30),"X"," ")</f>
        <v xml:space="preserve"> </v>
      </c>
      <c r="I2543" s="94" t="str">
        <f>IF(AND([9]Mides!H2534&gt;=31,[9]Mides!H2534&lt;=60),"X","  ")</f>
        <v xml:space="preserve">  </v>
      </c>
      <c r="J2543" s="94" t="str">
        <f>IF([9]Mides!H2534&gt;60,"X", "  ")</f>
        <v xml:space="preserve">  </v>
      </c>
      <c r="K2543" s="96">
        <f>[9]Mides!N2534</f>
        <v>0</v>
      </c>
      <c r="L2543" s="96">
        <f>[9]Mides!K2534</f>
        <v>0</v>
      </c>
      <c r="M2543" s="96">
        <f>[9]Mides!L2534</f>
        <v>0</v>
      </c>
      <c r="N2543" s="96" t="str">
        <f>[9]Mides!M2534</f>
        <v>x</v>
      </c>
      <c r="O2543" s="96">
        <f t="shared" si="35"/>
        <v>0</v>
      </c>
      <c r="P2543" s="96" t="str">
        <f>[9]Mides!R2534</f>
        <v>Guatemala</v>
      </c>
      <c r="Q2543" s="96" t="str">
        <f>[9]Mides!S2534</f>
        <v>Guatemala</v>
      </c>
    </row>
    <row r="2544" spans="2:17" ht="15" thickBot="1" x14ac:dyDescent="0.35">
      <c r="B2544" s="92" t="str">
        <f>[9]Mides!E2535</f>
        <v>Cristofer</v>
      </c>
      <c r="C2544" s="93" t="str">
        <f>[9]Mides!D2535</f>
        <v>Murillo</v>
      </c>
      <c r="D2544" s="94" t="str">
        <f>IF([9]Mides!F2535=1,"X"," ")</f>
        <v xml:space="preserve"> </v>
      </c>
      <c r="E2544" s="94" t="str">
        <f>IF([9]Mides!F2535=2,"X"," ")</f>
        <v>X</v>
      </c>
      <c r="F2544" s="95" t="str">
        <f>[9]Mides!B2535</f>
        <v>NO PRESENTO</v>
      </c>
      <c r="G2544" s="94" t="str">
        <f>IF(AND([9]Mides!H2535&gt;=1,[9]Mides!H2535&lt;=14),"X"," ")</f>
        <v>X</v>
      </c>
      <c r="H2544" s="94" t="str">
        <f>IF(AND([9]Mides!H2535&gt;=14,[9]Mides!H2535&lt;=30),"X"," ")</f>
        <v xml:space="preserve"> </v>
      </c>
      <c r="I2544" s="94" t="str">
        <f>IF(AND([9]Mides!H2535&gt;=31,[9]Mides!H2535&lt;=60),"X","  ")</f>
        <v xml:space="preserve">  </v>
      </c>
      <c r="J2544" s="94" t="str">
        <f>IF([9]Mides!H2535&gt;60,"X", "  ")</f>
        <v xml:space="preserve">  </v>
      </c>
      <c r="K2544" s="96">
        <f>[9]Mides!N2535</f>
        <v>0</v>
      </c>
      <c r="L2544" s="96">
        <f>[9]Mides!K2535</f>
        <v>0</v>
      </c>
      <c r="M2544" s="96">
        <f>[9]Mides!L2535</f>
        <v>0</v>
      </c>
      <c r="N2544" s="96" t="str">
        <f>[9]Mides!M2535</f>
        <v>x</v>
      </c>
      <c r="O2544" s="96">
        <f t="shared" si="35"/>
        <v>0</v>
      </c>
      <c r="P2544" s="96" t="str">
        <f>[9]Mides!R2535</f>
        <v>Guatemala</v>
      </c>
      <c r="Q2544" s="96" t="str">
        <f>[9]Mides!S2535</f>
        <v>Guatemala</v>
      </c>
    </row>
    <row r="2545" spans="2:17" ht="15" thickBot="1" x14ac:dyDescent="0.35">
      <c r="B2545" s="92" t="str">
        <f>[9]Mides!E2536</f>
        <v>Joshua</v>
      </c>
      <c r="C2545" s="93" t="str">
        <f>[9]Mides!D2536</f>
        <v>Abdeel</v>
      </c>
      <c r="D2545" s="94" t="str">
        <f>IF([9]Mides!F2536=1,"X"," ")</f>
        <v xml:space="preserve"> </v>
      </c>
      <c r="E2545" s="94" t="str">
        <f>IF([9]Mides!F2536=2,"X"," ")</f>
        <v>X</v>
      </c>
      <c r="F2545" s="95" t="str">
        <f>[9]Mides!B2536</f>
        <v>NO PRESENTO</v>
      </c>
      <c r="G2545" s="94" t="str">
        <f>IF(AND([9]Mides!H2536&gt;=1,[9]Mides!H2536&lt;=14),"X"," ")</f>
        <v>X</v>
      </c>
      <c r="H2545" s="94" t="str">
        <f>IF(AND([9]Mides!H2536&gt;=14,[9]Mides!H2536&lt;=30),"X"," ")</f>
        <v xml:space="preserve"> </v>
      </c>
      <c r="I2545" s="94" t="str">
        <f>IF(AND([9]Mides!H2536&gt;=31,[9]Mides!H2536&lt;=60),"X","  ")</f>
        <v xml:space="preserve">  </v>
      </c>
      <c r="J2545" s="94" t="str">
        <f>IF([9]Mides!H2536&gt;60,"X", "  ")</f>
        <v xml:space="preserve">  </v>
      </c>
      <c r="K2545" s="96">
        <f>[9]Mides!N2536</f>
        <v>0</v>
      </c>
      <c r="L2545" s="96">
        <f>[9]Mides!K2536</f>
        <v>0</v>
      </c>
      <c r="M2545" s="96">
        <f>[9]Mides!L2536</f>
        <v>0</v>
      </c>
      <c r="N2545" s="96" t="str">
        <f>[9]Mides!M2536</f>
        <v>x</v>
      </c>
      <c r="O2545" s="96">
        <f t="shared" si="35"/>
        <v>0</v>
      </c>
      <c r="P2545" s="96" t="str">
        <f>[9]Mides!R2536</f>
        <v>Guatemala</v>
      </c>
      <c r="Q2545" s="96" t="str">
        <f>[9]Mides!S2536</f>
        <v>Guatemala</v>
      </c>
    </row>
    <row r="2546" spans="2:17" ht="15" thickBot="1" x14ac:dyDescent="0.35">
      <c r="B2546" s="92" t="str">
        <f>[9]Mides!E2537</f>
        <v>Luis</v>
      </c>
      <c r="C2546" s="93" t="str">
        <f>[9]Mides!D2537</f>
        <v>Sanchez</v>
      </c>
      <c r="D2546" s="94" t="str">
        <f>IF([9]Mides!F2537=1,"X"," ")</f>
        <v xml:space="preserve"> </v>
      </c>
      <c r="E2546" s="94" t="str">
        <f>IF([9]Mides!F2537=2,"X"," ")</f>
        <v>X</v>
      </c>
      <c r="F2546" s="95" t="str">
        <f>[9]Mides!B2537</f>
        <v>NO PRESENTO</v>
      </c>
      <c r="G2546" s="94" t="str">
        <f>IF(AND([9]Mides!H2537&gt;=1,[9]Mides!H2537&lt;=14),"X"," ")</f>
        <v>X</v>
      </c>
      <c r="H2546" s="94" t="str">
        <f>IF(AND([9]Mides!H2537&gt;=14,[9]Mides!H2537&lt;=30),"X"," ")</f>
        <v xml:space="preserve"> </v>
      </c>
      <c r="I2546" s="94" t="str">
        <f>IF(AND([9]Mides!H2537&gt;=31,[9]Mides!H2537&lt;=60),"X","  ")</f>
        <v xml:space="preserve">  </v>
      </c>
      <c r="J2546" s="94" t="str">
        <f>IF([9]Mides!H2537&gt;60,"X", "  ")</f>
        <v xml:space="preserve">  </v>
      </c>
      <c r="K2546" s="96">
        <f>[9]Mides!N2537</f>
        <v>0</v>
      </c>
      <c r="L2546" s="96">
        <f>[9]Mides!K2537</f>
        <v>0</v>
      </c>
      <c r="M2546" s="96">
        <f>[9]Mides!L2537</f>
        <v>0</v>
      </c>
      <c r="N2546" s="96" t="str">
        <f>[9]Mides!M2537</f>
        <v>x</v>
      </c>
      <c r="O2546" s="96">
        <f t="shared" si="35"/>
        <v>0</v>
      </c>
      <c r="P2546" s="96" t="str">
        <f>[9]Mides!R2537</f>
        <v>Guatemala</v>
      </c>
      <c r="Q2546" s="96" t="str">
        <f>[9]Mides!S2537</f>
        <v>Guatemala</v>
      </c>
    </row>
    <row r="2547" spans="2:17" ht="15" thickBot="1" x14ac:dyDescent="0.35">
      <c r="B2547" s="92" t="str">
        <f>[9]Mides!E2538</f>
        <v>Jean</v>
      </c>
      <c r="C2547" s="93" t="str">
        <f>[9]Mides!D2538</f>
        <v>Martinez</v>
      </c>
      <c r="D2547" s="94" t="str">
        <f>IF([9]Mides!F2538=1,"X"," ")</f>
        <v xml:space="preserve"> </v>
      </c>
      <c r="E2547" s="94" t="str">
        <f>IF([9]Mides!F2538=2,"X"," ")</f>
        <v>X</v>
      </c>
      <c r="F2547" s="95" t="str">
        <f>[9]Mides!B2538</f>
        <v>NO PRESENTO</v>
      </c>
      <c r="G2547" s="94" t="str">
        <f>IF(AND([9]Mides!H2538&gt;=1,[9]Mides!H2538&lt;=14),"X"," ")</f>
        <v>X</v>
      </c>
      <c r="H2547" s="94" t="str">
        <f>IF(AND([9]Mides!H2538&gt;=14,[9]Mides!H2538&lt;=30),"X"," ")</f>
        <v xml:space="preserve"> </v>
      </c>
      <c r="I2547" s="94" t="str">
        <f>IF(AND([9]Mides!H2538&gt;=31,[9]Mides!H2538&lt;=60),"X","  ")</f>
        <v xml:space="preserve">  </v>
      </c>
      <c r="J2547" s="94" t="str">
        <f>IF([9]Mides!H2538&gt;60,"X", "  ")</f>
        <v xml:space="preserve">  </v>
      </c>
      <c r="K2547" s="96">
        <f>[9]Mides!N2538</f>
        <v>0</v>
      </c>
      <c r="L2547" s="96">
        <f>[9]Mides!K2538</f>
        <v>0</v>
      </c>
      <c r="M2547" s="96">
        <f>[9]Mides!L2538</f>
        <v>0</v>
      </c>
      <c r="N2547" s="96" t="str">
        <f>[9]Mides!M2538</f>
        <v>x</v>
      </c>
      <c r="O2547" s="96">
        <f t="shared" si="35"/>
        <v>0</v>
      </c>
      <c r="P2547" s="96" t="str">
        <f>[9]Mides!R2538</f>
        <v>Guatemala</v>
      </c>
      <c r="Q2547" s="96" t="str">
        <f>[9]Mides!S2538</f>
        <v>Guatemala</v>
      </c>
    </row>
    <row r="2548" spans="2:17" ht="15" thickBot="1" x14ac:dyDescent="0.35">
      <c r="B2548" s="92" t="str">
        <f>[9]Mides!E2539</f>
        <v>Coleen</v>
      </c>
      <c r="C2548" s="93" t="str">
        <f>[9]Mides!D2539</f>
        <v>Zarat</v>
      </c>
      <c r="D2548" s="94" t="str">
        <f>IF([9]Mides!F2539=1,"X"," ")</f>
        <v xml:space="preserve"> </v>
      </c>
      <c r="E2548" s="94" t="str">
        <f>IF([9]Mides!F2539=2,"X"," ")</f>
        <v>X</v>
      </c>
      <c r="F2548" s="95" t="str">
        <f>[9]Mides!B2539</f>
        <v>NO PRESENTO</v>
      </c>
      <c r="G2548" s="94" t="str">
        <f>IF(AND([9]Mides!H2539&gt;=1,[9]Mides!H2539&lt;=14),"X"," ")</f>
        <v>X</v>
      </c>
      <c r="H2548" s="94" t="str">
        <f>IF(AND([9]Mides!H2539&gt;=14,[9]Mides!H2539&lt;=30),"X"," ")</f>
        <v xml:space="preserve"> </v>
      </c>
      <c r="I2548" s="94" t="str">
        <f>IF(AND([9]Mides!H2539&gt;=31,[9]Mides!H2539&lt;=60),"X","  ")</f>
        <v xml:space="preserve">  </v>
      </c>
      <c r="J2548" s="94" t="str">
        <f>IF([9]Mides!H2539&gt;60,"X", "  ")</f>
        <v xml:space="preserve">  </v>
      </c>
      <c r="K2548" s="96">
        <f>[9]Mides!N2539</f>
        <v>0</v>
      </c>
      <c r="L2548" s="96">
        <f>[9]Mides!K2539</f>
        <v>0</v>
      </c>
      <c r="M2548" s="96">
        <f>[9]Mides!L2539</f>
        <v>0</v>
      </c>
      <c r="N2548" s="96" t="str">
        <f>[9]Mides!M2539</f>
        <v>x</v>
      </c>
      <c r="O2548" s="96">
        <f t="shared" si="35"/>
        <v>0</v>
      </c>
      <c r="P2548" s="96" t="str">
        <f>[9]Mides!R2539</f>
        <v>Guatemala</v>
      </c>
      <c r="Q2548" s="96" t="str">
        <f>[9]Mides!S2539</f>
        <v>Guatemala</v>
      </c>
    </row>
    <row r="2549" spans="2:17" ht="15" thickBot="1" x14ac:dyDescent="0.35">
      <c r="B2549" s="92" t="str">
        <f>[9]Mides!E2540</f>
        <v>Walter</v>
      </c>
      <c r="C2549" s="93" t="str">
        <f>[9]Mides!D2540</f>
        <v>Ixcacoy</v>
      </c>
      <c r="D2549" s="94" t="str">
        <f>IF([9]Mides!F2540=1,"X"," ")</f>
        <v xml:space="preserve"> </v>
      </c>
      <c r="E2549" s="94" t="str">
        <f>IF([9]Mides!F2540=2,"X"," ")</f>
        <v>X</v>
      </c>
      <c r="F2549" s="95" t="str">
        <f>[9]Mides!B2540</f>
        <v>NO PRESENTO</v>
      </c>
      <c r="G2549" s="94" t="str">
        <f>IF(AND([9]Mides!H2540&gt;=1,[9]Mides!H2540&lt;=14),"X"," ")</f>
        <v>X</v>
      </c>
      <c r="H2549" s="94" t="str">
        <f>IF(AND([9]Mides!H2540&gt;=14,[9]Mides!H2540&lt;=30),"X"," ")</f>
        <v xml:space="preserve"> </v>
      </c>
      <c r="I2549" s="94" t="str">
        <f>IF(AND([9]Mides!H2540&gt;=31,[9]Mides!H2540&lt;=60),"X","  ")</f>
        <v xml:space="preserve">  </v>
      </c>
      <c r="J2549" s="94" t="str">
        <f>IF([9]Mides!H2540&gt;60,"X", "  ")</f>
        <v xml:space="preserve">  </v>
      </c>
      <c r="K2549" s="96">
        <f>[9]Mides!N2540</f>
        <v>0</v>
      </c>
      <c r="L2549" s="96">
        <f>[9]Mides!K2540</f>
        <v>0</v>
      </c>
      <c r="M2549" s="96">
        <f>[9]Mides!L2540</f>
        <v>0</v>
      </c>
      <c r="N2549" s="96" t="str">
        <f>[9]Mides!M2540</f>
        <v>x</v>
      </c>
      <c r="O2549" s="96">
        <f t="shared" ref="O2549:O2598" si="36">SUM(K2549:N2549)</f>
        <v>0</v>
      </c>
      <c r="P2549" s="96" t="str">
        <f>[9]Mides!R2540</f>
        <v>Guatemala</v>
      </c>
      <c r="Q2549" s="96" t="str">
        <f>[9]Mides!S2540</f>
        <v>Guatemala</v>
      </c>
    </row>
    <row r="2550" spans="2:17" ht="15" thickBot="1" x14ac:dyDescent="0.35">
      <c r="B2550" s="92" t="str">
        <f>[9]Mides!E2541</f>
        <v>Isaias</v>
      </c>
      <c r="C2550" s="93" t="str">
        <f>[9]Mides!D2541</f>
        <v>Manuel</v>
      </c>
      <c r="D2550" s="94" t="str">
        <f>IF([9]Mides!F2541=1,"X"," ")</f>
        <v xml:space="preserve"> </v>
      </c>
      <c r="E2550" s="94" t="str">
        <f>IF([9]Mides!F2541=2,"X"," ")</f>
        <v>X</v>
      </c>
      <c r="F2550" s="95" t="str">
        <f>[9]Mides!B2541</f>
        <v>NO PRESENTO</v>
      </c>
      <c r="G2550" s="94" t="str">
        <f>IF(AND([9]Mides!H2541&gt;=1,[9]Mides!H2541&lt;=14),"X"," ")</f>
        <v>X</v>
      </c>
      <c r="H2550" s="94" t="str">
        <f>IF(AND([9]Mides!H2541&gt;=14,[9]Mides!H2541&lt;=30),"X"," ")</f>
        <v xml:space="preserve"> </v>
      </c>
      <c r="I2550" s="94" t="str">
        <f>IF(AND([9]Mides!H2541&gt;=31,[9]Mides!H2541&lt;=60),"X","  ")</f>
        <v xml:space="preserve">  </v>
      </c>
      <c r="J2550" s="94" t="str">
        <f>IF([9]Mides!H2541&gt;60,"X", "  ")</f>
        <v xml:space="preserve">  </v>
      </c>
      <c r="K2550" s="96">
        <f>[9]Mides!N2541</f>
        <v>0</v>
      </c>
      <c r="L2550" s="96">
        <f>[9]Mides!K2541</f>
        <v>0</v>
      </c>
      <c r="M2550" s="96">
        <f>[9]Mides!L2541</f>
        <v>0</v>
      </c>
      <c r="N2550" s="96" t="str">
        <f>[9]Mides!M2541</f>
        <v>x</v>
      </c>
      <c r="O2550" s="96">
        <f t="shared" si="36"/>
        <v>0</v>
      </c>
      <c r="P2550" s="96" t="str">
        <f>[9]Mides!R2541</f>
        <v>Guatemala</v>
      </c>
      <c r="Q2550" s="96" t="str">
        <f>[9]Mides!S2541</f>
        <v>Guatemala</v>
      </c>
    </row>
    <row r="2551" spans="2:17" ht="15" thickBot="1" x14ac:dyDescent="0.35">
      <c r="B2551" s="92" t="str">
        <f>[9]Mides!E2542</f>
        <v>Osbeli</v>
      </c>
      <c r="C2551" s="93" t="str">
        <f>[9]Mides!D2542</f>
        <v>Mejía</v>
      </c>
      <c r="D2551" s="94" t="str">
        <f>IF([9]Mides!F2542=1,"X"," ")</f>
        <v xml:space="preserve"> </v>
      </c>
      <c r="E2551" s="94" t="str">
        <f>IF([9]Mides!F2542=2,"X"," ")</f>
        <v>X</v>
      </c>
      <c r="F2551" s="95" t="str">
        <f>[9]Mides!B2542</f>
        <v>NO PRESENTO</v>
      </c>
      <c r="G2551" s="94" t="str">
        <f>IF(AND([9]Mides!H2542&gt;=1,[9]Mides!H2542&lt;=14),"X"," ")</f>
        <v>X</v>
      </c>
      <c r="H2551" s="94" t="str">
        <f>IF(AND([9]Mides!H2542&gt;=14,[9]Mides!H2542&lt;=30),"X"," ")</f>
        <v xml:space="preserve"> </v>
      </c>
      <c r="I2551" s="94" t="str">
        <f>IF(AND([9]Mides!H2542&gt;=31,[9]Mides!H2542&lt;=60),"X","  ")</f>
        <v xml:space="preserve">  </v>
      </c>
      <c r="J2551" s="94" t="str">
        <f>IF([9]Mides!H2542&gt;60,"X", "  ")</f>
        <v xml:space="preserve">  </v>
      </c>
      <c r="K2551" s="96">
        <f>[9]Mides!N2542</f>
        <v>0</v>
      </c>
      <c r="L2551" s="96">
        <f>[9]Mides!K2542</f>
        <v>0</v>
      </c>
      <c r="M2551" s="96">
        <f>[9]Mides!L2542</f>
        <v>0</v>
      </c>
      <c r="N2551" s="96" t="str">
        <f>[9]Mides!M2542</f>
        <v>x</v>
      </c>
      <c r="O2551" s="96">
        <f t="shared" si="36"/>
        <v>0</v>
      </c>
      <c r="P2551" s="96" t="str">
        <f>[9]Mides!R2542</f>
        <v>Guatemala</v>
      </c>
      <c r="Q2551" s="96" t="str">
        <f>[9]Mides!S2542</f>
        <v>Guatemala</v>
      </c>
    </row>
    <row r="2552" spans="2:17" ht="15" thickBot="1" x14ac:dyDescent="0.35">
      <c r="B2552" s="92" t="str">
        <f>[9]Mides!E2543</f>
        <v>Sammy</v>
      </c>
      <c r="C2552" s="93" t="str">
        <f>[9]Mides!D2543</f>
        <v>Guevara</v>
      </c>
      <c r="D2552" s="94" t="str">
        <f>IF([9]Mides!F2543=1,"X"," ")</f>
        <v xml:space="preserve"> </v>
      </c>
      <c r="E2552" s="94" t="str">
        <f>IF([9]Mides!F2543=2,"X"," ")</f>
        <v>X</v>
      </c>
      <c r="F2552" s="95" t="str">
        <f>[9]Mides!B2543</f>
        <v>NO PRESENTO</v>
      </c>
      <c r="G2552" s="94" t="str">
        <f>IF(AND([9]Mides!H2543&gt;=1,[9]Mides!H2543&lt;=14),"X"," ")</f>
        <v>X</v>
      </c>
      <c r="H2552" s="94" t="str">
        <f>IF(AND([9]Mides!H2543&gt;=14,[9]Mides!H2543&lt;=30),"X"," ")</f>
        <v xml:space="preserve"> </v>
      </c>
      <c r="I2552" s="94" t="str">
        <f>IF(AND([9]Mides!H2543&gt;=31,[9]Mides!H2543&lt;=60),"X","  ")</f>
        <v xml:space="preserve">  </v>
      </c>
      <c r="J2552" s="94" t="str">
        <f>IF([9]Mides!H2543&gt;60,"X", "  ")</f>
        <v xml:space="preserve">  </v>
      </c>
      <c r="K2552" s="96">
        <f>[9]Mides!N2543</f>
        <v>0</v>
      </c>
      <c r="L2552" s="96">
        <f>[9]Mides!K2543</f>
        <v>0</v>
      </c>
      <c r="M2552" s="96">
        <f>[9]Mides!L2543</f>
        <v>0</v>
      </c>
      <c r="N2552" s="96" t="str">
        <f>[9]Mides!M2543</f>
        <v>x</v>
      </c>
      <c r="O2552" s="96">
        <f t="shared" si="36"/>
        <v>0</v>
      </c>
      <c r="P2552" s="96" t="str">
        <f>[9]Mides!R2543</f>
        <v>Guatemala</v>
      </c>
      <c r="Q2552" s="96" t="str">
        <f>[9]Mides!S2543</f>
        <v>Guatemala</v>
      </c>
    </row>
    <row r="2553" spans="2:17" ht="15" thickBot="1" x14ac:dyDescent="0.35">
      <c r="B2553" s="92" t="str">
        <f>[9]Mides!E2544</f>
        <v>Katherine</v>
      </c>
      <c r="C2553" s="93" t="str">
        <f>[9]Mides!D2544</f>
        <v>Ramon</v>
      </c>
      <c r="D2553" s="94" t="str">
        <f>IF([9]Mides!F2544=1,"X"," ")</f>
        <v>X</v>
      </c>
      <c r="E2553" s="94" t="str">
        <f>IF([9]Mides!F2544=2,"X"," ")</f>
        <v xml:space="preserve"> </v>
      </c>
      <c r="F2553" s="95" t="str">
        <f>[9]Mides!B2544</f>
        <v>NO PRESENTO</v>
      </c>
      <c r="G2553" s="94" t="str">
        <f>IF(AND([9]Mides!H2544&gt;=1,[9]Mides!H2544&lt;=14),"X"," ")</f>
        <v>X</v>
      </c>
      <c r="H2553" s="94" t="str">
        <f>IF(AND([9]Mides!H2544&gt;=14,[9]Mides!H2544&lt;=30),"X"," ")</f>
        <v xml:space="preserve"> </v>
      </c>
      <c r="I2553" s="94" t="str">
        <f>IF(AND([9]Mides!H2544&gt;=31,[9]Mides!H2544&lt;=60),"X","  ")</f>
        <v xml:space="preserve">  </v>
      </c>
      <c r="J2553" s="94" t="str">
        <f>IF([9]Mides!H2544&gt;60,"X", "  ")</f>
        <v xml:space="preserve">  </v>
      </c>
      <c r="K2553" s="96">
        <f>[9]Mides!N2544</f>
        <v>0</v>
      </c>
      <c r="L2553" s="96">
        <f>[9]Mides!K2544</f>
        <v>0</v>
      </c>
      <c r="M2553" s="96">
        <f>[9]Mides!L2544</f>
        <v>0</v>
      </c>
      <c r="N2553" s="96" t="str">
        <f>[9]Mides!M2544</f>
        <v>x</v>
      </c>
      <c r="O2553" s="96">
        <f t="shared" si="36"/>
        <v>0</v>
      </c>
      <c r="P2553" s="96" t="str">
        <f>[9]Mides!R2544</f>
        <v>Guatemala</v>
      </c>
      <c r="Q2553" s="96" t="str">
        <f>[9]Mides!S2544</f>
        <v>Guatemala</v>
      </c>
    </row>
    <row r="2554" spans="2:17" ht="15" thickBot="1" x14ac:dyDescent="0.35">
      <c r="B2554" s="92" t="str">
        <f>[9]Mides!E2545</f>
        <v>Yeister</v>
      </c>
      <c r="C2554" s="93" t="str">
        <f>[9]Mides!D2545</f>
        <v>Arriaga</v>
      </c>
      <c r="D2554" s="94" t="str">
        <f>IF([9]Mides!F2545=1,"X"," ")</f>
        <v>X</v>
      </c>
      <c r="E2554" s="94" t="str">
        <f>IF([9]Mides!F2545=2,"X"," ")</f>
        <v xml:space="preserve"> </v>
      </c>
      <c r="F2554" s="95" t="str">
        <f>[9]Mides!B2545</f>
        <v>NO PRESENTO</v>
      </c>
      <c r="G2554" s="94" t="str">
        <f>IF(AND([9]Mides!H2545&gt;=1,[9]Mides!H2545&lt;=14),"X"," ")</f>
        <v>X</v>
      </c>
      <c r="H2554" s="94" t="str">
        <f>IF(AND([9]Mides!H2545&gt;=14,[9]Mides!H2545&lt;=30),"X"," ")</f>
        <v xml:space="preserve"> </v>
      </c>
      <c r="I2554" s="94" t="str">
        <f>IF(AND([9]Mides!H2545&gt;=31,[9]Mides!H2545&lt;=60),"X","  ")</f>
        <v xml:space="preserve">  </v>
      </c>
      <c r="J2554" s="94" t="str">
        <f>IF([9]Mides!H2545&gt;60,"X", "  ")</f>
        <v xml:space="preserve">  </v>
      </c>
      <c r="K2554" s="96">
        <f>[9]Mides!N2545</f>
        <v>0</v>
      </c>
      <c r="L2554" s="96">
        <f>[9]Mides!K2545</f>
        <v>0</v>
      </c>
      <c r="M2554" s="96">
        <f>[9]Mides!L2545</f>
        <v>0</v>
      </c>
      <c r="N2554" s="96" t="str">
        <f>[9]Mides!M2545</f>
        <v>x</v>
      </c>
      <c r="O2554" s="96">
        <f t="shared" si="36"/>
        <v>0</v>
      </c>
      <c r="P2554" s="96" t="str">
        <f>[9]Mides!R2545</f>
        <v>Guatemala</v>
      </c>
      <c r="Q2554" s="96" t="str">
        <f>[9]Mides!S2545</f>
        <v>Guatemala</v>
      </c>
    </row>
    <row r="2555" spans="2:17" ht="15" thickBot="1" x14ac:dyDescent="0.35">
      <c r="B2555" s="92" t="str">
        <f>[9]Mides!E2546</f>
        <v>Richard</v>
      </c>
      <c r="C2555" s="93" t="str">
        <f>[9]Mides!D2546</f>
        <v>Guevara</v>
      </c>
      <c r="D2555" s="94" t="str">
        <f>IF([9]Mides!F2546=1,"X"," ")</f>
        <v xml:space="preserve"> </v>
      </c>
      <c r="E2555" s="94" t="str">
        <f>IF([9]Mides!F2546=2,"X"," ")</f>
        <v>X</v>
      </c>
      <c r="F2555" s="95" t="str">
        <f>[9]Mides!B2546</f>
        <v>NO PRESENTO</v>
      </c>
      <c r="G2555" s="94" t="str">
        <f>IF(AND([9]Mides!H2546&gt;=1,[9]Mides!H2546&lt;=14),"X"," ")</f>
        <v>X</v>
      </c>
      <c r="H2555" s="94" t="str">
        <f>IF(AND([9]Mides!H2546&gt;=14,[9]Mides!H2546&lt;=30),"X"," ")</f>
        <v xml:space="preserve"> </v>
      </c>
      <c r="I2555" s="94" t="str">
        <f>IF(AND([9]Mides!H2546&gt;=31,[9]Mides!H2546&lt;=60),"X","  ")</f>
        <v xml:space="preserve">  </v>
      </c>
      <c r="J2555" s="94" t="str">
        <f>IF([9]Mides!H2546&gt;60,"X", "  ")</f>
        <v xml:space="preserve">  </v>
      </c>
      <c r="K2555" s="96">
        <f>[9]Mides!N2546</f>
        <v>0</v>
      </c>
      <c r="L2555" s="96">
        <f>[9]Mides!K2546</f>
        <v>0</v>
      </c>
      <c r="M2555" s="96">
        <f>[9]Mides!L2546</f>
        <v>0</v>
      </c>
      <c r="N2555" s="96" t="str">
        <f>[9]Mides!M2546</f>
        <v>x</v>
      </c>
      <c r="O2555" s="96">
        <f t="shared" si="36"/>
        <v>0</v>
      </c>
      <c r="P2555" s="96" t="str">
        <f>[9]Mides!R2546</f>
        <v>Guatemala</v>
      </c>
      <c r="Q2555" s="96" t="str">
        <f>[9]Mides!S2546</f>
        <v>Guatemala</v>
      </c>
    </row>
    <row r="2556" spans="2:17" ht="15" thickBot="1" x14ac:dyDescent="0.35">
      <c r="B2556" s="92" t="str">
        <f>[9]Mides!E2547</f>
        <v>Josue</v>
      </c>
      <c r="C2556" s="93" t="str">
        <f>[9]Mides!D2547</f>
        <v>Hernandez</v>
      </c>
      <c r="D2556" s="94" t="str">
        <f>IF([9]Mides!F2547=1,"X"," ")</f>
        <v xml:space="preserve"> </v>
      </c>
      <c r="E2556" s="94" t="str">
        <f>IF([9]Mides!F2547=2,"X"," ")</f>
        <v>X</v>
      </c>
      <c r="F2556" s="95" t="str">
        <f>[9]Mides!B2547</f>
        <v>NO PRESENTO</v>
      </c>
      <c r="G2556" s="94" t="str">
        <f>IF(AND([9]Mides!H2547&gt;=1,[9]Mides!H2547&lt;=14),"X"," ")</f>
        <v>X</v>
      </c>
      <c r="H2556" s="94" t="str">
        <f>IF(AND([9]Mides!H2547&gt;=14,[9]Mides!H2547&lt;=30),"X"," ")</f>
        <v xml:space="preserve"> </v>
      </c>
      <c r="I2556" s="94" t="str">
        <f>IF(AND([9]Mides!H2547&gt;=31,[9]Mides!H2547&lt;=60),"X","  ")</f>
        <v xml:space="preserve">  </v>
      </c>
      <c r="J2556" s="94" t="str">
        <f>IF([9]Mides!H2547&gt;60,"X", "  ")</f>
        <v xml:space="preserve">  </v>
      </c>
      <c r="K2556" s="96">
        <f>[9]Mides!N2547</f>
        <v>0</v>
      </c>
      <c r="L2556" s="96">
        <f>[9]Mides!K2547</f>
        <v>0</v>
      </c>
      <c r="M2556" s="96">
        <f>[9]Mides!L2547</f>
        <v>0</v>
      </c>
      <c r="N2556" s="96" t="str">
        <f>[9]Mides!M2547</f>
        <v>x</v>
      </c>
      <c r="O2556" s="96">
        <f t="shared" si="36"/>
        <v>0</v>
      </c>
      <c r="P2556" s="96" t="str">
        <f>[9]Mides!R2547</f>
        <v>Guatemala</v>
      </c>
      <c r="Q2556" s="96" t="str">
        <f>[9]Mides!S2547</f>
        <v>Guatemala</v>
      </c>
    </row>
    <row r="2557" spans="2:17" ht="15" thickBot="1" x14ac:dyDescent="0.35">
      <c r="B2557" s="92" t="str">
        <f>[9]Mides!E2548</f>
        <v>Edwin</v>
      </c>
      <c r="C2557" s="93" t="str">
        <f>[9]Mides!D2548</f>
        <v>Cerna</v>
      </c>
      <c r="D2557" s="94" t="str">
        <f>IF([9]Mides!F2548=1,"X"," ")</f>
        <v xml:space="preserve"> </v>
      </c>
      <c r="E2557" s="94" t="str">
        <f>IF([9]Mides!F2548=2,"X"," ")</f>
        <v>X</v>
      </c>
      <c r="F2557" s="95" t="str">
        <f>[9]Mides!B2548</f>
        <v>NO PRESENTO</v>
      </c>
      <c r="G2557" s="94" t="str">
        <f>IF(AND([9]Mides!H2548&gt;=1,[9]Mides!H2548&lt;=14),"X"," ")</f>
        <v>X</v>
      </c>
      <c r="H2557" s="94" t="str">
        <f>IF(AND([9]Mides!H2548&gt;=14,[9]Mides!H2548&lt;=30),"X"," ")</f>
        <v xml:space="preserve"> </v>
      </c>
      <c r="I2557" s="94" t="str">
        <f>IF(AND([9]Mides!H2548&gt;=31,[9]Mides!H2548&lt;=60),"X","  ")</f>
        <v xml:space="preserve">  </v>
      </c>
      <c r="J2557" s="94" t="str">
        <f>IF([9]Mides!H2548&gt;60,"X", "  ")</f>
        <v xml:space="preserve">  </v>
      </c>
      <c r="K2557" s="96">
        <f>[9]Mides!N2548</f>
        <v>0</v>
      </c>
      <c r="L2557" s="96">
        <f>[9]Mides!K2548</f>
        <v>0</v>
      </c>
      <c r="M2557" s="96">
        <f>[9]Mides!L2548</f>
        <v>0</v>
      </c>
      <c r="N2557" s="96" t="str">
        <f>[9]Mides!M2548</f>
        <v>x</v>
      </c>
      <c r="O2557" s="96">
        <f t="shared" si="36"/>
        <v>0</v>
      </c>
      <c r="P2557" s="96" t="str">
        <f>[9]Mides!R2548</f>
        <v>Guatemala</v>
      </c>
      <c r="Q2557" s="96" t="str">
        <f>[9]Mides!S2548</f>
        <v>Guatemala</v>
      </c>
    </row>
    <row r="2558" spans="2:17" ht="15" thickBot="1" x14ac:dyDescent="0.35">
      <c r="B2558" s="92" t="str">
        <f>[9]Mides!E2549</f>
        <v>Keny</v>
      </c>
      <c r="C2558" s="93" t="str">
        <f>[9]Mides!D2549</f>
        <v>Lopez</v>
      </c>
      <c r="D2558" s="94" t="str">
        <f>IF([9]Mides!F2549=1,"X"," ")</f>
        <v xml:space="preserve"> </v>
      </c>
      <c r="E2558" s="94" t="str">
        <f>IF([9]Mides!F2549=2,"X"," ")</f>
        <v>X</v>
      </c>
      <c r="F2558" s="95" t="str">
        <f>[9]Mides!B2549</f>
        <v>NO PRESENTO</v>
      </c>
      <c r="G2558" s="94" t="str">
        <f>IF(AND([9]Mides!H2549&gt;=1,[9]Mides!H2549&lt;=14),"X"," ")</f>
        <v>X</v>
      </c>
      <c r="H2558" s="94" t="str">
        <f>IF(AND([9]Mides!H2549&gt;=14,[9]Mides!H2549&lt;=30),"X"," ")</f>
        <v xml:space="preserve"> </v>
      </c>
      <c r="I2558" s="94" t="str">
        <f>IF(AND([9]Mides!H2549&gt;=31,[9]Mides!H2549&lt;=60),"X","  ")</f>
        <v xml:space="preserve">  </v>
      </c>
      <c r="J2558" s="94" t="str">
        <f>IF([9]Mides!H2549&gt;60,"X", "  ")</f>
        <v xml:space="preserve">  </v>
      </c>
      <c r="K2558" s="96">
        <f>[9]Mides!N2549</f>
        <v>0</v>
      </c>
      <c r="L2558" s="96">
        <f>[9]Mides!K2549</f>
        <v>0</v>
      </c>
      <c r="M2558" s="96">
        <f>[9]Mides!L2549</f>
        <v>0</v>
      </c>
      <c r="N2558" s="96" t="str">
        <f>[9]Mides!M2549</f>
        <v>x</v>
      </c>
      <c r="O2558" s="96">
        <f t="shared" si="36"/>
        <v>0</v>
      </c>
      <c r="P2558" s="96" t="str">
        <f>[9]Mides!R2549</f>
        <v>Guatemala</v>
      </c>
      <c r="Q2558" s="96" t="str">
        <f>[9]Mides!S2549</f>
        <v>Guatemala</v>
      </c>
    </row>
    <row r="2559" spans="2:17" ht="15" thickBot="1" x14ac:dyDescent="0.35">
      <c r="B2559" s="92" t="str">
        <f>[9]Mides!E2550</f>
        <v>Hector</v>
      </c>
      <c r="C2559" s="93" t="str">
        <f>[9]Mides!D2550</f>
        <v>Abac</v>
      </c>
      <c r="D2559" s="94" t="str">
        <f>IF([9]Mides!F2550=1,"X"," ")</f>
        <v xml:space="preserve"> </v>
      </c>
      <c r="E2559" s="94" t="str">
        <f>IF([9]Mides!F2550=2,"X"," ")</f>
        <v>X</v>
      </c>
      <c r="F2559" s="95" t="str">
        <f>[9]Mides!B2550</f>
        <v>NO PRESENTO</v>
      </c>
      <c r="G2559" s="94" t="str">
        <f>IF(AND([9]Mides!H2550&gt;=1,[9]Mides!H2550&lt;=14),"X"," ")</f>
        <v>X</v>
      </c>
      <c r="H2559" s="94" t="str">
        <f>IF(AND([9]Mides!H2550&gt;=14,[9]Mides!H2550&lt;=30),"X"," ")</f>
        <v xml:space="preserve"> </v>
      </c>
      <c r="I2559" s="94" t="str">
        <f>IF(AND([9]Mides!H2550&gt;=31,[9]Mides!H2550&lt;=60),"X","  ")</f>
        <v xml:space="preserve">  </v>
      </c>
      <c r="J2559" s="94" t="str">
        <f>IF([9]Mides!H2550&gt;60,"X", "  ")</f>
        <v xml:space="preserve">  </v>
      </c>
      <c r="K2559" s="96">
        <f>[9]Mides!N2550</f>
        <v>0</v>
      </c>
      <c r="L2559" s="96">
        <f>[9]Mides!K2550</f>
        <v>0</v>
      </c>
      <c r="M2559" s="96">
        <f>[9]Mides!L2550</f>
        <v>0</v>
      </c>
      <c r="N2559" s="96" t="str">
        <f>[9]Mides!M2550</f>
        <v>x</v>
      </c>
      <c r="O2559" s="96">
        <f t="shared" si="36"/>
        <v>0</v>
      </c>
      <c r="P2559" s="96" t="str">
        <f>[9]Mides!R2550</f>
        <v>Guatemala</v>
      </c>
      <c r="Q2559" s="96" t="str">
        <f>[9]Mides!S2550</f>
        <v>Guatemala</v>
      </c>
    </row>
    <row r="2560" spans="2:17" ht="15" thickBot="1" x14ac:dyDescent="0.35">
      <c r="B2560" s="92" t="str">
        <f>[9]Mides!E2551</f>
        <v>Welington</v>
      </c>
      <c r="C2560" s="93" t="str">
        <f>[9]Mides!D2551</f>
        <v>Vallar</v>
      </c>
      <c r="D2560" s="94" t="str">
        <f>IF([9]Mides!F2551=1,"X"," ")</f>
        <v xml:space="preserve"> </v>
      </c>
      <c r="E2560" s="94" t="str">
        <f>IF([9]Mides!F2551=2,"X"," ")</f>
        <v>X</v>
      </c>
      <c r="F2560" s="95" t="str">
        <f>[9]Mides!B2551</f>
        <v>NO PRESENTO</v>
      </c>
      <c r="G2560" s="94" t="str">
        <f>IF(AND([9]Mides!H2551&gt;=1,[9]Mides!H2551&lt;=14),"X"," ")</f>
        <v xml:space="preserve"> </v>
      </c>
      <c r="H2560" s="94" t="str">
        <f>IF(AND([9]Mides!H2551&gt;=14,[9]Mides!H2551&lt;=30),"X"," ")</f>
        <v xml:space="preserve"> </v>
      </c>
      <c r="I2560" s="94" t="str">
        <f>IF(AND([9]Mides!H2551&gt;=31,[9]Mides!H2551&lt;=60),"X","  ")</f>
        <v>X</v>
      </c>
      <c r="J2560" s="94" t="str">
        <f>IF([9]Mides!H2551&gt;60,"X", "  ")</f>
        <v xml:space="preserve">  </v>
      </c>
      <c r="K2560" s="96">
        <f>[9]Mides!N2551</f>
        <v>0</v>
      </c>
      <c r="L2560" s="96">
        <f>[9]Mides!K2551</f>
        <v>0</v>
      </c>
      <c r="M2560" s="96">
        <f>[9]Mides!L2551</f>
        <v>0</v>
      </c>
      <c r="N2560" s="96" t="str">
        <f>[9]Mides!M2551</f>
        <v>x</v>
      </c>
      <c r="O2560" s="96">
        <f t="shared" si="36"/>
        <v>0</v>
      </c>
      <c r="P2560" s="96" t="str">
        <f>[9]Mides!R2551</f>
        <v>Guatemala</v>
      </c>
      <c r="Q2560" s="96" t="str">
        <f>[9]Mides!S2551</f>
        <v>Guatemala</v>
      </c>
    </row>
    <row r="2561" spans="2:17" ht="15" thickBot="1" x14ac:dyDescent="0.35">
      <c r="B2561" s="92" t="str">
        <f>[9]Mides!E2552</f>
        <v>Walter</v>
      </c>
      <c r="C2561" s="93" t="str">
        <f>[9]Mides!D2552</f>
        <v>Abac</v>
      </c>
      <c r="D2561" s="94" t="str">
        <f>IF([9]Mides!F2552=1,"X"," ")</f>
        <v xml:space="preserve"> </v>
      </c>
      <c r="E2561" s="94" t="str">
        <f>IF([9]Mides!F2552=2,"X"," ")</f>
        <v>X</v>
      </c>
      <c r="F2561" s="95" t="str">
        <f>[9]Mides!B2552</f>
        <v>NO PRESENTO</v>
      </c>
      <c r="G2561" s="94" t="str">
        <f>IF(AND([9]Mides!H2552&gt;=1,[9]Mides!H2552&lt;=14),"X"," ")</f>
        <v>X</v>
      </c>
      <c r="H2561" s="94" t="str">
        <f>IF(AND([9]Mides!H2552&gt;=14,[9]Mides!H2552&lt;=30),"X"," ")</f>
        <v>X</v>
      </c>
      <c r="I2561" s="94" t="str">
        <f>IF(AND([9]Mides!H2552&gt;=31,[9]Mides!H2552&lt;=60),"X","  ")</f>
        <v xml:space="preserve">  </v>
      </c>
      <c r="J2561" s="94" t="str">
        <f>IF([9]Mides!H2552&gt;60,"X", "  ")</f>
        <v xml:space="preserve">  </v>
      </c>
      <c r="K2561" s="96">
        <f>[9]Mides!N2552</f>
        <v>0</v>
      </c>
      <c r="L2561" s="96">
        <f>[9]Mides!K2552</f>
        <v>0</v>
      </c>
      <c r="M2561" s="96">
        <f>[9]Mides!L2552</f>
        <v>0</v>
      </c>
      <c r="N2561" s="96" t="str">
        <f>[9]Mides!M2552</f>
        <v>x</v>
      </c>
      <c r="O2561" s="96">
        <f t="shared" si="36"/>
        <v>0</v>
      </c>
      <c r="P2561" s="96" t="str">
        <f>[9]Mides!R2552</f>
        <v>Guatemala</v>
      </c>
      <c r="Q2561" s="96" t="str">
        <f>[9]Mides!S2552</f>
        <v>Guatemala</v>
      </c>
    </row>
    <row r="2562" spans="2:17" ht="15" thickBot="1" x14ac:dyDescent="0.35">
      <c r="B2562" s="92" t="str">
        <f>[9]Mides!E2553</f>
        <v>Sandra</v>
      </c>
      <c r="C2562" s="93" t="str">
        <f>[9]Mides!D2553</f>
        <v>Tot</v>
      </c>
      <c r="D2562" s="94" t="str">
        <f>IF([9]Mides!F2553=1,"X"," ")</f>
        <v>X</v>
      </c>
      <c r="E2562" s="94" t="str">
        <f>IF([9]Mides!F2553=2,"X"," ")</f>
        <v xml:space="preserve"> </v>
      </c>
      <c r="F2562" s="95" t="str">
        <f>[9]Mides!B2553</f>
        <v>NO PRESENTO</v>
      </c>
      <c r="G2562" s="94" t="str">
        <f>IF(AND([9]Mides!H2553&gt;=1,[9]Mides!H2553&lt;=14),"X"," ")</f>
        <v xml:space="preserve"> </v>
      </c>
      <c r="H2562" s="94" t="str">
        <f>IF(AND([9]Mides!H2553&gt;=14,[9]Mides!H2553&lt;=30),"X"," ")</f>
        <v xml:space="preserve"> </v>
      </c>
      <c r="I2562" s="94" t="str">
        <f>IF(AND([9]Mides!H2553&gt;=31,[9]Mides!H2553&lt;=60),"X","  ")</f>
        <v>X</v>
      </c>
      <c r="J2562" s="94" t="str">
        <f>IF([9]Mides!H2553&gt;60,"X", "  ")</f>
        <v xml:space="preserve">  </v>
      </c>
      <c r="K2562" s="96">
        <f>[9]Mides!N2553</f>
        <v>0</v>
      </c>
      <c r="L2562" s="96">
        <f>[9]Mides!K2553</f>
        <v>0</v>
      </c>
      <c r="M2562" s="96">
        <f>[9]Mides!L2553</f>
        <v>0</v>
      </c>
      <c r="N2562" s="96" t="str">
        <f>[9]Mides!M2553</f>
        <v>x</v>
      </c>
      <c r="O2562" s="96">
        <f t="shared" si="36"/>
        <v>0</v>
      </c>
      <c r="P2562" s="96" t="str">
        <f>[9]Mides!R2553</f>
        <v>Guatemala</v>
      </c>
      <c r="Q2562" s="96" t="str">
        <f>[9]Mides!S2553</f>
        <v>Guatemala</v>
      </c>
    </row>
    <row r="2563" spans="2:17" ht="15" thickBot="1" x14ac:dyDescent="0.35">
      <c r="B2563" s="92" t="str">
        <f>[9]Mides!E2554</f>
        <v>Edgar</v>
      </c>
      <c r="C2563" s="93" t="str">
        <f>[9]Mides!D2554</f>
        <v>Segura</v>
      </c>
      <c r="D2563" s="94" t="str">
        <f>IF([9]Mides!F2554=1,"X"," ")</f>
        <v xml:space="preserve"> </v>
      </c>
      <c r="E2563" s="94" t="str">
        <f>IF([9]Mides!F2554=2,"X"," ")</f>
        <v>X</v>
      </c>
      <c r="F2563" s="95" t="str">
        <f>[9]Mides!B2554</f>
        <v>NO PRESENTO</v>
      </c>
      <c r="G2563" s="94" t="str">
        <f>IF(AND([9]Mides!H2554&gt;=1,[9]Mides!H2554&lt;=14),"X"," ")</f>
        <v xml:space="preserve"> </v>
      </c>
      <c r="H2563" s="94" t="str">
        <f>IF(AND([9]Mides!H2554&gt;=14,[9]Mides!H2554&lt;=30),"X"," ")</f>
        <v>X</v>
      </c>
      <c r="I2563" s="94" t="str">
        <f>IF(AND([9]Mides!H2554&gt;=31,[9]Mides!H2554&lt;=60),"X","  ")</f>
        <v xml:space="preserve">  </v>
      </c>
      <c r="J2563" s="94" t="str">
        <f>IF([9]Mides!H2554&gt;60,"X", "  ")</f>
        <v xml:space="preserve">  </v>
      </c>
      <c r="K2563" s="96">
        <f>[9]Mides!N2554</f>
        <v>0</v>
      </c>
      <c r="L2563" s="96">
        <f>[9]Mides!K2554</f>
        <v>0</v>
      </c>
      <c r="M2563" s="96">
        <f>[9]Mides!L2554</f>
        <v>0</v>
      </c>
      <c r="N2563" s="96" t="str">
        <f>[9]Mides!M2554</f>
        <v>x</v>
      </c>
      <c r="O2563" s="96">
        <f t="shared" si="36"/>
        <v>0</v>
      </c>
      <c r="P2563" s="96" t="str">
        <f>[9]Mides!R2554</f>
        <v>Guatemala</v>
      </c>
      <c r="Q2563" s="96" t="str">
        <f>[9]Mides!S2554</f>
        <v>Guatemala</v>
      </c>
    </row>
    <row r="2564" spans="2:17" ht="15" thickBot="1" x14ac:dyDescent="0.35">
      <c r="B2564" s="92" t="str">
        <f>[9]Mides!E2555</f>
        <v>Claudia</v>
      </c>
      <c r="C2564" s="93" t="str">
        <f>[9]Mides!D2555</f>
        <v>Villatoro</v>
      </c>
      <c r="D2564" s="94" t="str">
        <f>IF([9]Mides!F2555=1,"X"," ")</f>
        <v>X</v>
      </c>
      <c r="E2564" s="94" t="str">
        <f>IF([9]Mides!F2555=2,"X"," ")</f>
        <v xml:space="preserve"> </v>
      </c>
      <c r="F2564" s="95" t="str">
        <f>[9]Mides!B2555</f>
        <v>NO PRESENTO</v>
      </c>
      <c r="G2564" s="94" t="str">
        <f>IF(AND([9]Mides!H2555&gt;=1,[9]Mides!H2555&lt;=14),"X"," ")</f>
        <v xml:space="preserve"> </v>
      </c>
      <c r="H2564" s="94" t="str">
        <f>IF(AND([9]Mides!H2555&gt;=14,[9]Mides!H2555&lt;=30),"X"," ")</f>
        <v>X</v>
      </c>
      <c r="I2564" s="94" t="str">
        <f>IF(AND([9]Mides!H2555&gt;=31,[9]Mides!H2555&lt;=60),"X","  ")</f>
        <v xml:space="preserve">  </v>
      </c>
      <c r="J2564" s="94" t="str">
        <f>IF([9]Mides!H2555&gt;60,"X", "  ")</f>
        <v xml:space="preserve">  </v>
      </c>
      <c r="K2564" s="96">
        <f>[9]Mides!N2555</f>
        <v>0</v>
      </c>
      <c r="L2564" s="96">
        <f>[9]Mides!K2555</f>
        <v>0</v>
      </c>
      <c r="M2564" s="96">
        <f>[9]Mides!L2555</f>
        <v>0</v>
      </c>
      <c r="N2564" s="96" t="str">
        <f>[9]Mides!M2555</f>
        <v>x</v>
      </c>
      <c r="O2564" s="96">
        <f t="shared" si="36"/>
        <v>0</v>
      </c>
      <c r="P2564" s="96" t="str">
        <f>[9]Mides!R2555</f>
        <v>Guatemala</v>
      </c>
      <c r="Q2564" s="96" t="str">
        <f>[9]Mides!S2555</f>
        <v>Guatemala</v>
      </c>
    </row>
    <row r="2565" spans="2:17" ht="15" thickBot="1" x14ac:dyDescent="0.35">
      <c r="B2565" s="92" t="str">
        <f>[9]Mides!E2556</f>
        <v>Karla</v>
      </c>
      <c r="C2565" s="93" t="str">
        <f>[9]Mides!D2556</f>
        <v>Ortiz</v>
      </c>
      <c r="D2565" s="94" t="str">
        <f>IF([9]Mides!F2556=1,"X"," ")</f>
        <v>X</v>
      </c>
      <c r="E2565" s="94" t="str">
        <f>IF([9]Mides!F2556=2,"X"," ")</f>
        <v xml:space="preserve"> </v>
      </c>
      <c r="F2565" s="95" t="str">
        <f>[9]Mides!B2556</f>
        <v>NO PRESENTO</v>
      </c>
      <c r="G2565" s="94" t="str">
        <f>IF(AND([9]Mides!H2556&gt;=1,[9]Mides!H2556&lt;=14),"X"," ")</f>
        <v xml:space="preserve"> </v>
      </c>
      <c r="H2565" s="94" t="str">
        <f>IF(AND([9]Mides!H2556&gt;=14,[9]Mides!H2556&lt;=30),"X"," ")</f>
        <v>X</v>
      </c>
      <c r="I2565" s="94" t="str">
        <f>IF(AND([9]Mides!H2556&gt;=31,[9]Mides!H2556&lt;=60),"X","  ")</f>
        <v xml:space="preserve">  </v>
      </c>
      <c r="J2565" s="94" t="str">
        <f>IF([9]Mides!H2556&gt;60,"X", "  ")</f>
        <v xml:space="preserve">  </v>
      </c>
      <c r="K2565" s="96">
        <f>[9]Mides!N2556</f>
        <v>0</v>
      </c>
      <c r="L2565" s="96">
        <f>[9]Mides!K2556</f>
        <v>0</v>
      </c>
      <c r="M2565" s="96">
        <f>[9]Mides!L2556</f>
        <v>0</v>
      </c>
      <c r="N2565" s="96" t="str">
        <f>[9]Mides!M2556</f>
        <v>x</v>
      </c>
      <c r="O2565" s="96">
        <f t="shared" si="36"/>
        <v>0</v>
      </c>
      <c r="P2565" s="96" t="str">
        <f>[9]Mides!R2556</f>
        <v>Guatemala</v>
      </c>
      <c r="Q2565" s="96" t="str">
        <f>[9]Mides!S2556</f>
        <v>Guatemala</v>
      </c>
    </row>
    <row r="2566" spans="2:17" ht="15" thickBot="1" x14ac:dyDescent="0.35">
      <c r="B2566" s="92" t="str">
        <f>[9]Mides!E2557</f>
        <v>Diego</v>
      </c>
      <c r="C2566" s="93" t="str">
        <f>[9]Mides!D2557</f>
        <v>Morales</v>
      </c>
      <c r="D2566" s="94" t="str">
        <f>IF([9]Mides!F2557=1,"X"," ")</f>
        <v xml:space="preserve"> </v>
      </c>
      <c r="E2566" s="94" t="str">
        <f>IF([9]Mides!F2557=2,"X"," ")</f>
        <v>X</v>
      </c>
      <c r="F2566" s="95" t="str">
        <f>[9]Mides!B2557</f>
        <v>NO PRESENTO</v>
      </c>
      <c r="G2566" s="94" t="str">
        <f>IF(AND([9]Mides!H2557&gt;=1,[9]Mides!H2557&lt;=14),"X"," ")</f>
        <v xml:space="preserve"> </v>
      </c>
      <c r="H2566" s="94" t="str">
        <f>IF(AND([9]Mides!H2557&gt;=14,[9]Mides!H2557&lt;=30),"X"," ")</f>
        <v>X</v>
      </c>
      <c r="I2566" s="94" t="str">
        <f>IF(AND([9]Mides!H2557&gt;=31,[9]Mides!H2557&lt;=60),"X","  ")</f>
        <v xml:space="preserve">  </v>
      </c>
      <c r="J2566" s="94" t="str">
        <f>IF([9]Mides!H2557&gt;60,"X", "  ")</f>
        <v xml:space="preserve">  </v>
      </c>
      <c r="K2566" s="96">
        <f>[9]Mides!N2557</f>
        <v>0</v>
      </c>
      <c r="L2566" s="96">
        <f>[9]Mides!K2557</f>
        <v>0</v>
      </c>
      <c r="M2566" s="96">
        <f>[9]Mides!L2557</f>
        <v>0</v>
      </c>
      <c r="N2566" s="96" t="str">
        <f>[9]Mides!M2557</f>
        <v>x</v>
      </c>
      <c r="O2566" s="96">
        <f t="shared" si="36"/>
        <v>0</v>
      </c>
      <c r="P2566" s="96" t="str">
        <f>[9]Mides!R2557</f>
        <v>Guatemala</v>
      </c>
      <c r="Q2566" s="96" t="str">
        <f>[9]Mides!S2557</f>
        <v>Guatemala</v>
      </c>
    </row>
    <row r="2567" spans="2:17" ht="15" thickBot="1" x14ac:dyDescent="0.35">
      <c r="B2567" s="92" t="str">
        <f>[9]Mides!E2558</f>
        <v>Carlos</v>
      </c>
      <c r="C2567" s="93" t="str">
        <f>[9]Mides!D2558</f>
        <v>Aldana</v>
      </c>
      <c r="D2567" s="94" t="str">
        <f>IF([9]Mides!F2558=1,"X"," ")</f>
        <v xml:space="preserve"> </v>
      </c>
      <c r="E2567" s="94" t="str">
        <f>IF([9]Mides!F2558=2,"X"," ")</f>
        <v>X</v>
      </c>
      <c r="F2567" s="95" t="str">
        <f>[9]Mides!B2558</f>
        <v>NO PRESENTO</v>
      </c>
      <c r="G2567" s="94" t="str">
        <f>IF(AND([9]Mides!H2558&gt;=1,[9]Mides!H2558&lt;=14),"X"," ")</f>
        <v xml:space="preserve"> </v>
      </c>
      <c r="H2567" s="94" t="str">
        <f>IF(AND([9]Mides!H2558&gt;=14,[9]Mides!H2558&lt;=30),"X"," ")</f>
        <v xml:space="preserve"> </v>
      </c>
      <c r="I2567" s="94" t="str">
        <f>IF(AND([9]Mides!H2558&gt;=31,[9]Mides!H2558&lt;=60),"X","  ")</f>
        <v>X</v>
      </c>
      <c r="J2567" s="94" t="str">
        <f>IF([9]Mides!H2558&gt;60,"X", "  ")</f>
        <v xml:space="preserve">  </v>
      </c>
      <c r="K2567" s="96">
        <f>[9]Mides!N2558</f>
        <v>0</v>
      </c>
      <c r="L2567" s="96">
        <f>[9]Mides!K2558</f>
        <v>0</v>
      </c>
      <c r="M2567" s="96">
        <f>[9]Mides!L2558</f>
        <v>0</v>
      </c>
      <c r="N2567" s="96" t="str">
        <f>[9]Mides!M2558</f>
        <v>x</v>
      </c>
      <c r="O2567" s="96">
        <f t="shared" si="36"/>
        <v>0</v>
      </c>
      <c r="P2567" s="96" t="str">
        <f>[9]Mides!R2558</f>
        <v>Guatemala</v>
      </c>
      <c r="Q2567" s="96" t="str">
        <f>[9]Mides!S2558</f>
        <v>Guatemala</v>
      </c>
    </row>
    <row r="2568" spans="2:17" ht="15" thickBot="1" x14ac:dyDescent="0.35">
      <c r="B2568" s="92" t="str">
        <f>[9]Mides!E2559</f>
        <v>Rudy</v>
      </c>
      <c r="C2568" s="93" t="str">
        <f>[9]Mides!D2559</f>
        <v>Gómez</v>
      </c>
      <c r="D2568" s="94" t="str">
        <f>IF([9]Mides!F2559=1,"X"," ")</f>
        <v xml:space="preserve"> </v>
      </c>
      <c r="E2568" s="94" t="str">
        <f>IF([9]Mides!F2559=2,"X"," ")</f>
        <v>X</v>
      </c>
      <c r="F2568" s="95" t="str">
        <f>[9]Mides!B2559</f>
        <v>NO PRESENTO</v>
      </c>
      <c r="G2568" s="94" t="str">
        <f>IF(AND([9]Mides!H2559&gt;=1,[9]Mides!H2559&lt;=14),"X"," ")</f>
        <v>X</v>
      </c>
      <c r="H2568" s="94" t="str">
        <f>IF(AND([9]Mides!H2559&gt;=14,[9]Mides!H2559&lt;=30),"X"," ")</f>
        <v xml:space="preserve"> </v>
      </c>
      <c r="I2568" s="94" t="str">
        <f>IF(AND([9]Mides!H2559&gt;=31,[9]Mides!H2559&lt;=60),"X","  ")</f>
        <v xml:space="preserve">  </v>
      </c>
      <c r="J2568" s="94" t="str">
        <f>IF([9]Mides!H2559&gt;60,"X", "  ")</f>
        <v xml:space="preserve">  </v>
      </c>
      <c r="K2568" s="96">
        <f>[9]Mides!N2559</f>
        <v>0</v>
      </c>
      <c r="L2568" s="96">
        <f>[9]Mides!K2559</f>
        <v>0</v>
      </c>
      <c r="M2568" s="96">
        <f>[9]Mides!L2559</f>
        <v>0</v>
      </c>
      <c r="N2568" s="96" t="str">
        <f>[9]Mides!M2559</f>
        <v>x</v>
      </c>
      <c r="O2568" s="96">
        <f t="shared" si="36"/>
        <v>0</v>
      </c>
      <c r="P2568" s="96" t="str">
        <f>[9]Mides!R2559</f>
        <v>Guatemala</v>
      </c>
      <c r="Q2568" s="96" t="str">
        <f>[9]Mides!S2559</f>
        <v>Guatemala</v>
      </c>
    </row>
    <row r="2569" spans="2:17" ht="15" thickBot="1" x14ac:dyDescent="0.35">
      <c r="B2569" s="92" t="str">
        <f>[9]Mides!E2560</f>
        <v>Luis</v>
      </c>
      <c r="C2569" s="93" t="str">
        <f>[9]Mides!D2560</f>
        <v>Chanquin</v>
      </c>
      <c r="D2569" s="94" t="str">
        <f>IF([9]Mides!F2560=1,"X"," ")</f>
        <v xml:space="preserve"> </v>
      </c>
      <c r="E2569" s="94" t="str">
        <f>IF([9]Mides!F2560=2,"X"," ")</f>
        <v>X</v>
      </c>
      <c r="F2569" s="95" t="str">
        <f>[9]Mides!B2560</f>
        <v>NO PRESENTO</v>
      </c>
      <c r="G2569" s="94" t="str">
        <f>IF(AND([9]Mides!H2560&gt;=1,[9]Mides!H2560&lt;=14),"X"," ")</f>
        <v>X</v>
      </c>
      <c r="H2569" s="94" t="str">
        <f>IF(AND([9]Mides!H2560&gt;=14,[9]Mides!H2560&lt;=30),"X"," ")</f>
        <v xml:space="preserve"> </v>
      </c>
      <c r="I2569" s="94" t="str">
        <f>IF(AND([9]Mides!H2560&gt;=31,[9]Mides!H2560&lt;=60),"X","  ")</f>
        <v xml:space="preserve">  </v>
      </c>
      <c r="J2569" s="94" t="str">
        <f>IF([9]Mides!H2560&gt;60,"X", "  ")</f>
        <v xml:space="preserve">  </v>
      </c>
      <c r="K2569" s="96">
        <f>[9]Mides!N2560</f>
        <v>0</v>
      </c>
      <c r="L2569" s="96">
        <f>[9]Mides!K2560</f>
        <v>0</v>
      </c>
      <c r="M2569" s="96">
        <f>[9]Mides!L2560</f>
        <v>0</v>
      </c>
      <c r="N2569" s="96" t="str">
        <f>[9]Mides!M2560</f>
        <v>x</v>
      </c>
      <c r="O2569" s="96">
        <f t="shared" si="36"/>
        <v>0</v>
      </c>
      <c r="P2569" s="96" t="str">
        <f>[9]Mides!R2560</f>
        <v>Guatemala</v>
      </c>
      <c r="Q2569" s="96" t="str">
        <f>[9]Mides!S2560</f>
        <v>Guatemala</v>
      </c>
    </row>
    <row r="2570" spans="2:17" ht="15" thickBot="1" x14ac:dyDescent="0.35">
      <c r="B2570" s="92" t="str">
        <f>[9]Mides!E2561</f>
        <v>Mario</v>
      </c>
      <c r="C2570" s="93" t="str">
        <f>[9]Mides!D2561</f>
        <v>Ajauc</v>
      </c>
      <c r="D2570" s="94" t="str">
        <f>IF([9]Mides!F2561=1,"X"," ")</f>
        <v xml:space="preserve"> </v>
      </c>
      <c r="E2570" s="94" t="str">
        <f>IF([9]Mides!F2561=2,"X"," ")</f>
        <v>X</v>
      </c>
      <c r="F2570" s="95" t="str">
        <f>[9]Mides!B2561</f>
        <v>NO PRESENTO</v>
      </c>
      <c r="G2570" s="94" t="str">
        <f>IF(AND([9]Mides!H2561&gt;=1,[9]Mides!H2561&lt;=14),"X"," ")</f>
        <v>X</v>
      </c>
      <c r="H2570" s="94" t="str">
        <f>IF(AND([9]Mides!H2561&gt;=14,[9]Mides!H2561&lt;=30),"X"," ")</f>
        <v xml:space="preserve"> </v>
      </c>
      <c r="I2570" s="94" t="str">
        <f>IF(AND([9]Mides!H2561&gt;=31,[9]Mides!H2561&lt;=60),"X","  ")</f>
        <v xml:space="preserve">  </v>
      </c>
      <c r="J2570" s="94" t="str">
        <f>IF([9]Mides!H2561&gt;60,"X", "  ")</f>
        <v xml:space="preserve">  </v>
      </c>
      <c r="K2570" s="96">
        <f>[9]Mides!N2561</f>
        <v>0</v>
      </c>
      <c r="L2570" s="96">
        <f>[9]Mides!K2561</f>
        <v>0</v>
      </c>
      <c r="M2570" s="96">
        <f>[9]Mides!L2561</f>
        <v>0</v>
      </c>
      <c r="N2570" s="96" t="str">
        <f>[9]Mides!M2561</f>
        <v>x</v>
      </c>
      <c r="O2570" s="96">
        <f t="shared" si="36"/>
        <v>0</v>
      </c>
      <c r="P2570" s="96" t="str">
        <f>[9]Mides!R2561</f>
        <v>Guatemala</v>
      </c>
      <c r="Q2570" s="96" t="str">
        <f>[9]Mides!S2561</f>
        <v>Guatemala</v>
      </c>
    </row>
    <row r="2571" spans="2:17" ht="15" thickBot="1" x14ac:dyDescent="0.35">
      <c r="B2571" s="92" t="str">
        <f>[9]Mides!E2562</f>
        <v>Alejandro</v>
      </c>
      <c r="C2571" s="93" t="str">
        <f>[9]Mides!D2562</f>
        <v>Contreras</v>
      </c>
      <c r="D2571" s="94" t="str">
        <f>IF([9]Mides!F2562=1,"X"," ")</f>
        <v xml:space="preserve"> </v>
      </c>
      <c r="E2571" s="94" t="str">
        <f>IF([9]Mides!F2562=2,"X"," ")</f>
        <v>X</v>
      </c>
      <c r="F2571" s="95" t="str">
        <f>[9]Mides!B2562</f>
        <v>NO PRESENTO</v>
      </c>
      <c r="G2571" s="94" t="str">
        <f>IF(AND([9]Mides!H2562&gt;=1,[9]Mides!H2562&lt;=14),"X"," ")</f>
        <v>X</v>
      </c>
      <c r="H2571" s="94" t="str">
        <f>IF(AND([9]Mides!H2562&gt;=14,[9]Mides!H2562&lt;=30),"X"," ")</f>
        <v xml:space="preserve"> </v>
      </c>
      <c r="I2571" s="94" t="str">
        <f>IF(AND([9]Mides!H2562&gt;=31,[9]Mides!H2562&lt;=60),"X","  ")</f>
        <v xml:space="preserve">  </v>
      </c>
      <c r="J2571" s="94" t="str">
        <f>IF([9]Mides!H2562&gt;60,"X", "  ")</f>
        <v xml:space="preserve">  </v>
      </c>
      <c r="K2571" s="96">
        <f>[9]Mides!N2562</f>
        <v>0</v>
      </c>
      <c r="L2571" s="96">
        <f>[9]Mides!K2562</f>
        <v>0</v>
      </c>
      <c r="M2571" s="96">
        <f>[9]Mides!L2562</f>
        <v>0</v>
      </c>
      <c r="N2571" s="96" t="str">
        <f>[9]Mides!M2562</f>
        <v>x</v>
      </c>
      <c r="O2571" s="96">
        <f t="shared" si="36"/>
        <v>0</v>
      </c>
      <c r="P2571" s="96" t="str">
        <f>[9]Mides!R2562</f>
        <v>Guatemala</v>
      </c>
      <c r="Q2571" s="96" t="str">
        <f>[9]Mides!S2562</f>
        <v>Guatemala</v>
      </c>
    </row>
    <row r="2572" spans="2:17" ht="15" thickBot="1" x14ac:dyDescent="0.35">
      <c r="B2572" s="92" t="str">
        <f>[9]Mides!E2563</f>
        <v>William</v>
      </c>
      <c r="C2572" s="93" t="str">
        <f>[9]Mides!D2563</f>
        <v>Ordoñez</v>
      </c>
      <c r="D2572" s="94" t="str">
        <f>IF([9]Mides!F2563=1,"X"," ")</f>
        <v xml:space="preserve"> </v>
      </c>
      <c r="E2572" s="94" t="str">
        <f>IF([9]Mides!F2563=2,"X"," ")</f>
        <v>X</v>
      </c>
      <c r="F2572" s="95" t="str">
        <f>[9]Mides!B2563</f>
        <v>NO PRESENTO</v>
      </c>
      <c r="G2572" s="94" t="str">
        <f>IF(AND([9]Mides!H2563&gt;=1,[9]Mides!H2563&lt;=14),"X"," ")</f>
        <v>X</v>
      </c>
      <c r="H2572" s="94" t="str">
        <f>IF(AND([9]Mides!H2563&gt;=14,[9]Mides!H2563&lt;=30),"X"," ")</f>
        <v>X</v>
      </c>
      <c r="I2572" s="94" t="str">
        <f>IF(AND([9]Mides!H2563&gt;=31,[9]Mides!H2563&lt;=60),"X","  ")</f>
        <v xml:space="preserve">  </v>
      </c>
      <c r="J2572" s="94" t="str">
        <f>IF([9]Mides!H2563&gt;60,"X", "  ")</f>
        <v xml:space="preserve">  </v>
      </c>
      <c r="K2572" s="96">
        <f>[9]Mides!N2563</f>
        <v>0</v>
      </c>
      <c r="L2572" s="96">
        <f>[9]Mides!K2563</f>
        <v>0</v>
      </c>
      <c r="M2572" s="96">
        <f>[9]Mides!L2563</f>
        <v>0</v>
      </c>
      <c r="N2572" s="96" t="str">
        <f>[9]Mides!M2563</f>
        <v>x</v>
      </c>
      <c r="O2572" s="96">
        <f t="shared" si="36"/>
        <v>0</v>
      </c>
      <c r="P2572" s="96" t="str">
        <f>[9]Mides!R2563</f>
        <v>Guatemala</v>
      </c>
      <c r="Q2572" s="96" t="str">
        <f>[9]Mides!S2563</f>
        <v>Guatemala</v>
      </c>
    </row>
    <row r="2573" spans="2:17" ht="15" thickBot="1" x14ac:dyDescent="0.35">
      <c r="B2573" s="92" t="str">
        <f>[9]Mides!E2564</f>
        <v>Kevin</v>
      </c>
      <c r="C2573" s="93" t="str">
        <f>[9]Mides!D2564</f>
        <v>Escobar</v>
      </c>
      <c r="D2573" s="94" t="str">
        <f>IF([9]Mides!F2564=1,"X"," ")</f>
        <v xml:space="preserve"> </v>
      </c>
      <c r="E2573" s="94" t="str">
        <f>IF([9]Mides!F2564=2,"X"," ")</f>
        <v>X</v>
      </c>
      <c r="F2573" s="95" t="str">
        <f>[9]Mides!B2564</f>
        <v>NO PRESENTO</v>
      </c>
      <c r="G2573" s="94" t="str">
        <f>IF(AND([9]Mides!H2564&gt;=1,[9]Mides!H2564&lt;=14),"X"," ")</f>
        <v>X</v>
      </c>
      <c r="H2573" s="94" t="str">
        <f>IF(AND([9]Mides!H2564&gt;=14,[9]Mides!H2564&lt;=30),"X"," ")</f>
        <v xml:space="preserve"> </v>
      </c>
      <c r="I2573" s="94" t="str">
        <f>IF(AND([9]Mides!H2564&gt;=31,[9]Mides!H2564&lt;=60),"X","  ")</f>
        <v xml:space="preserve">  </v>
      </c>
      <c r="J2573" s="94" t="str">
        <f>IF([9]Mides!H2564&gt;60,"X", "  ")</f>
        <v xml:space="preserve">  </v>
      </c>
      <c r="K2573" s="96">
        <f>[9]Mides!N2564</f>
        <v>0</v>
      </c>
      <c r="L2573" s="96">
        <f>[9]Mides!K2564</f>
        <v>0</v>
      </c>
      <c r="M2573" s="96">
        <f>[9]Mides!L2564</f>
        <v>0</v>
      </c>
      <c r="N2573" s="96" t="str">
        <f>[9]Mides!M2564</f>
        <v>x</v>
      </c>
      <c r="O2573" s="96">
        <f t="shared" si="36"/>
        <v>0</v>
      </c>
      <c r="P2573" s="96" t="str">
        <f>[9]Mides!R2564</f>
        <v>Guatemala</v>
      </c>
      <c r="Q2573" s="96" t="str">
        <f>[9]Mides!S2564</f>
        <v>Guatemala</v>
      </c>
    </row>
    <row r="2574" spans="2:17" ht="15" thickBot="1" x14ac:dyDescent="0.35">
      <c r="B2574" s="92" t="str">
        <f>[9]Mides!E2565</f>
        <v>Kevin</v>
      </c>
      <c r="C2574" s="93" t="str">
        <f>[9]Mides!D2565</f>
        <v>Hernandez</v>
      </c>
      <c r="D2574" s="94" t="str">
        <f>IF([9]Mides!F2565=1,"X"," ")</f>
        <v xml:space="preserve"> </v>
      </c>
      <c r="E2574" s="94" t="str">
        <f>IF([9]Mides!F2565=2,"X"," ")</f>
        <v>X</v>
      </c>
      <c r="F2574" s="95" t="str">
        <f>[9]Mides!B2565</f>
        <v>NO PRESENTO</v>
      </c>
      <c r="G2574" s="94" t="str">
        <f>IF(AND([9]Mides!H2565&gt;=1,[9]Mides!H2565&lt;=14),"X"," ")</f>
        <v>X</v>
      </c>
      <c r="H2574" s="94" t="str">
        <f>IF(AND([9]Mides!H2565&gt;=14,[9]Mides!H2565&lt;=30),"X"," ")</f>
        <v>X</v>
      </c>
      <c r="I2574" s="94" t="str">
        <f>IF(AND([9]Mides!H2565&gt;=31,[9]Mides!H2565&lt;=60),"X","  ")</f>
        <v xml:space="preserve">  </v>
      </c>
      <c r="J2574" s="94" t="str">
        <f>IF([9]Mides!H2565&gt;60,"X", "  ")</f>
        <v xml:space="preserve">  </v>
      </c>
      <c r="K2574" s="96">
        <f>[9]Mides!N2565</f>
        <v>0</v>
      </c>
      <c r="L2574" s="96">
        <f>[9]Mides!K2565</f>
        <v>0</v>
      </c>
      <c r="M2574" s="96">
        <f>[9]Mides!L2565</f>
        <v>0</v>
      </c>
      <c r="N2574" s="96" t="str">
        <f>[9]Mides!M2565</f>
        <v>x</v>
      </c>
      <c r="O2574" s="96">
        <f t="shared" si="36"/>
        <v>0</v>
      </c>
      <c r="P2574" s="96" t="str">
        <f>[9]Mides!R2565</f>
        <v>Guatemala</v>
      </c>
      <c r="Q2574" s="96" t="str">
        <f>[9]Mides!S2565</f>
        <v>Guatemala</v>
      </c>
    </row>
    <row r="2575" spans="2:17" ht="15" thickBot="1" x14ac:dyDescent="0.35">
      <c r="B2575" s="92" t="str">
        <f>[9]Mides!E2566</f>
        <v>Axel</v>
      </c>
      <c r="C2575" s="93" t="str">
        <f>[9]Mides!D2566</f>
        <v>Contreras</v>
      </c>
      <c r="D2575" s="94" t="str">
        <f>IF([9]Mides!F2566=1,"X"," ")</f>
        <v xml:space="preserve"> </v>
      </c>
      <c r="E2575" s="94" t="str">
        <f>IF([9]Mides!F2566=2,"X"," ")</f>
        <v>X</v>
      </c>
      <c r="F2575" s="95" t="str">
        <f>[9]Mides!B2566</f>
        <v>NO PRESENTO</v>
      </c>
      <c r="G2575" s="94" t="str">
        <f>IF(AND([9]Mides!H2566&gt;=1,[9]Mides!H2566&lt;=14),"X"," ")</f>
        <v>X</v>
      </c>
      <c r="H2575" s="94" t="str">
        <f>IF(AND([9]Mides!H2566&gt;=14,[9]Mides!H2566&lt;=30),"X"," ")</f>
        <v xml:space="preserve"> </v>
      </c>
      <c r="I2575" s="94" t="str">
        <f>IF(AND([9]Mides!H2566&gt;=31,[9]Mides!H2566&lt;=60),"X","  ")</f>
        <v xml:space="preserve">  </v>
      </c>
      <c r="J2575" s="94" t="str">
        <f>IF([9]Mides!H2566&gt;60,"X", "  ")</f>
        <v xml:space="preserve">  </v>
      </c>
      <c r="K2575" s="96">
        <f>[9]Mides!N2566</f>
        <v>0</v>
      </c>
      <c r="L2575" s="96">
        <f>[9]Mides!K2566</f>
        <v>0</v>
      </c>
      <c r="M2575" s="96">
        <f>[9]Mides!L2566</f>
        <v>0</v>
      </c>
      <c r="N2575" s="96" t="str">
        <f>[9]Mides!M2566</f>
        <v>x</v>
      </c>
      <c r="O2575" s="96">
        <f t="shared" si="36"/>
        <v>0</v>
      </c>
      <c r="P2575" s="96" t="str">
        <f>[9]Mides!R2566</f>
        <v>Guatemala</v>
      </c>
      <c r="Q2575" s="96" t="str">
        <f>[9]Mides!S2566</f>
        <v>Guatemala</v>
      </c>
    </row>
    <row r="2576" spans="2:17" ht="15" thickBot="1" x14ac:dyDescent="0.35">
      <c r="B2576" s="92" t="str">
        <f>[9]Mides!E2567</f>
        <v>Jonathan</v>
      </c>
      <c r="C2576" s="93" t="str">
        <f>[9]Mides!D2567</f>
        <v>Mejía</v>
      </c>
      <c r="D2576" s="94" t="str">
        <f>IF([9]Mides!F2567=1,"X"," ")</f>
        <v xml:space="preserve"> </v>
      </c>
      <c r="E2576" s="94" t="str">
        <f>IF([9]Mides!F2567=2,"X"," ")</f>
        <v>X</v>
      </c>
      <c r="F2576" s="95" t="str">
        <f>[9]Mides!B2567</f>
        <v>NO PRESENTO</v>
      </c>
      <c r="G2576" s="94" t="str">
        <f>IF(AND([9]Mides!H2567&gt;=1,[9]Mides!H2567&lt;=14),"X"," ")</f>
        <v>X</v>
      </c>
      <c r="H2576" s="94" t="str">
        <f>IF(AND([9]Mides!H2567&gt;=14,[9]Mides!H2567&lt;=30),"X"," ")</f>
        <v xml:space="preserve"> </v>
      </c>
      <c r="I2576" s="94" t="str">
        <f>IF(AND([9]Mides!H2567&gt;=31,[9]Mides!H2567&lt;=60),"X","  ")</f>
        <v xml:space="preserve">  </v>
      </c>
      <c r="J2576" s="94" t="str">
        <f>IF([9]Mides!H2567&gt;60,"X", "  ")</f>
        <v xml:space="preserve">  </v>
      </c>
      <c r="K2576" s="96">
        <f>[9]Mides!N2567</f>
        <v>0</v>
      </c>
      <c r="L2576" s="96">
        <f>[9]Mides!K2567</f>
        <v>0</v>
      </c>
      <c r="M2576" s="96">
        <f>[9]Mides!L2567</f>
        <v>0</v>
      </c>
      <c r="N2576" s="96" t="str">
        <f>[9]Mides!M2567</f>
        <v>x</v>
      </c>
      <c r="O2576" s="96">
        <f t="shared" si="36"/>
        <v>0</v>
      </c>
      <c r="P2576" s="96" t="str">
        <f>[9]Mides!R2567</f>
        <v>Guatemala</v>
      </c>
      <c r="Q2576" s="96" t="str">
        <f>[9]Mides!S2567</f>
        <v>Guatemala</v>
      </c>
    </row>
    <row r="2577" spans="2:17" ht="15" thickBot="1" x14ac:dyDescent="0.35">
      <c r="B2577" s="92" t="str">
        <f>[9]Mides!E2568</f>
        <v>William</v>
      </c>
      <c r="C2577" s="93" t="str">
        <f>[9]Mides!D2568</f>
        <v>Martinez</v>
      </c>
      <c r="D2577" s="94" t="str">
        <f>IF([9]Mides!F2568=1,"X"," ")</f>
        <v xml:space="preserve"> </v>
      </c>
      <c r="E2577" s="94" t="str">
        <f>IF([9]Mides!F2568=2,"X"," ")</f>
        <v>X</v>
      </c>
      <c r="F2577" s="95" t="str">
        <f>[9]Mides!B2568</f>
        <v>NO PRESENTO</v>
      </c>
      <c r="G2577" s="94" t="str">
        <f>IF(AND([9]Mides!H2568&gt;=1,[9]Mides!H2568&lt;=14),"X"," ")</f>
        <v>X</v>
      </c>
      <c r="H2577" s="94" t="str">
        <f>IF(AND([9]Mides!H2568&gt;=14,[9]Mides!H2568&lt;=30),"X"," ")</f>
        <v xml:space="preserve"> </v>
      </c>
      <c r="I2577" s="94" t="str">
        <f>IF(AND([9]Mides!H2568&gt;=31,[9]Mides!H2568&lt;=60),"X","  ")</f>
        <v xml:space="preserve">  </v>
      </c>
      <c r="J2577" s="94" t="str">
        <f>IF([9]Mides!H2568&gt;60,"X", "  ")</f>
        <v xml:space="preserve">  </v>
      </c>
      <c r="K2577" s="96">
        <f>[9]Mides!N2568</f>
        <v>0</v>
      </c>
      <c r="L2577" s="96">
        <f>[9]Mides!K2568</f>
        <v>0</v>
      </c>
      <c r="M2577" s="96">
        <f>[9]Mides!L2568</f>
        <v>0</v>
      </c>
      <c r="N2577" s="96" t="str">
        <f>[9]Mides!M2568</f>
        <v>x</v>
      </c>
      <c r="O2577" s="96">
        <f t="shared" si="36"/>
        <v>0</v>
      </c>
      <c r="P2577" s="96" t="str">
        <f>[9]Mides!R2568</f>
        <v>Guatemala</v>
      </c>
      <c r="Q2577" s="96" t="str">
        <f>[9]Mides!S2568</f>
        <v>Guatemala</v>
      </c>
    </row>
    <row r="2578" spans="2:17" ht="15" thickBot="1" x14ac:dyDescent="0.35">
      <c r="B2578" s="92" t="str">
        <f>[9]Mides!E2569</f>
        <v>Cesar</v>
      </c>
      <c r="C2578" s="93" t="str">
        <f>[9]Mides!D2569</f>
        <v>Guerra</v>
      </c>
      <c r="D2578" s="94" t="str">
        <f>IF([9]Mides!F2569=1,"X"," ")</f>
        <v xml:space="preserve"> </v>
      </c>
      <c r="E2578" s="94" t="str">
        <f>IF([9]Mides!F2569=2,"X"," ")</f>
        <v>X</v>
      </c>
      <c r="F2578" s="95" t="str">
        <f>[9]Mides!B2569</f>
        <v>NO PRESENTO</v>
      </c>
      <c r="G2578" s="94" t="str">
        <f>IF(AND([9]Mides!H2569&gt;=1,[9]Mides!H2569&lt;=14),"X"," ")</f>
        <v>X</v>
      </c>
      <c r="H2578" s="94" t="str">
        <f>IF(AND([9]Mides!H2569&gt;=14,[9]Mides!H2569&lt;=30),"X"," ")</f>
        <v>X</v>
      </c>
      <c r="I2578" s="94" t="str">
        <f>IF(AND([9]Mides!H2569&gt;=31,[9]Mides!H2569&lt;=60),"X","  ")</f>
        <v xml:space="preserve">  </v>
      </c>
      <c r="J2578" s="94" t="str">
        <f>IF([9]Mides!H2569&gt;60,"X", "  ")</f>
        <v xml:space="preserve">  </v>
      </c>
      <c r="K2578" s="96">
        <f>[9]Mides!N2569</f>
        <v>0</v>
      </c>
      <c r="L2578" s="96">
        <f>[9]Mides!K2569</f>
        <v>0</v>
      </c>
      <c r="M2578" s="96">
        <f>[9]Mides!L2569</f>
        <v>0</v>
      </c>
      <c r="N2578" s="96" t="str">
        <f>[9]Mides!M2569</f>
        <v>x</v>
      </c>
      <c r="O2578" s="96">
        <f t="shared" si="36"/>
        <v>0</v>
      </c>
      <c r="P2578" s="96" t="str">
        <f>[9]Mides!R2569</f>
        <v>Guatemala</v>
      </c>
      <c r="Q2578" s="96" t="str">
        <f>[9]Mides!S2569</f>
        <v>Guatemala</v>
      </c>
    </row>
    <row r="2579" spans="2:17" ht="15" thickBot="1" x14ac:dyDescent="0.35">
      <c r="B2579" s="92" t="str">
        <f>[9]Mides!E2570</f>
        <v>Brandon</v>
      </c>
      <c r="C2579" s="93" t="str">
        <f>[9]Mides!D2570</f>
        <v>Contreras</v>
      </c>
      <c r="D2579" s="94" t="str">
        <f>IF([9]Mides!F2570=1,"X"," ")</f>
        <v xml:space="preserve"> </v>
      </c>
      <c r="E2579" s="94" t="str">
        <f>IF([9]Mides!F2570=2,"X"," ")</f>
        <v>X</v>
      </c>
      <c r="F2579" s="95" t="str">
        <f>[9]Mides!B2570</f>
        <v>NO PRESENTO</v>
      </c>
      <c r="G2579" s="94" t="str">
        <f>IF(AND([9]Mides!H2570&gt;=1,[9]Mides!H2570&lt;=14),"X"," ")</f>
        <v xml:space="preserve"> </v>
      </c>
      <c r="H2579" s="94" t="str">
        <f>IF(AND([9]Mides!H2570&gt;=14,[9]Mides!H2570&lt;=30),"X"," ")</f>
        <v>X</v>
      </c>
      <c r="I2579" s="94" t="str">
        <f>IF(AND([9]Mides!H2570&gt;=31,[9]Mides!H2570&lt;=60),"X","  ")</f>
        <v xml:space="preserve">  </v>
      </c>
      <c r="J2579" s="94" t="str">
        <f>IF([9]Mides!H2570&gt;60,"X", "  ")</f>
        <v xml:space="preserve">  </v>
      </c>
      <c r="K2579" s="96">
        <f>[9]Mides!N2570</f>
        <v>0</v>
      </c>
      <c r="L2579" s="96">
        <f>[9]Mides!K2570</f>
        <v>0</v>
      </c>
      <c r="M2579" s="96">
        <f>[9]Mides!L2570</f>
        <v>0</v>
      </c>
      <c r="N2579" s="96" t="str">
        <f>[9]Mides!M2570</f>
        <v>x</v>
      </c>
      <c r="O2579" s="96">
        <f t="shared" si="36"/>
        <v>0</v>
      </c>
      <c r="P2579" s="96" t="str">
        <f>[9]Mides!R2570</f>
        <v>Guatemala</v>
      </c>
      <c r="Q2579" s="96" t="str">
        <f>[9]Mides!S2570</f>
        <v>Guatemala</v>
      </c>
    </row>
    <row r="2580" spans="2:17" ht="15" thickBot="1" x14ac:dyDescent="0.35">
      <c r="B2580" s="92" t="str">
        <f>[9]Mides!E2571</f>
        <v>Daniel</v>
      </c>
      <c r="C2580" s="93" t="str">
        <f>[9]Mides!D2571</f>
        <v>Mazariegos</v>
      </c>
      <c r="D2580" s="94" t="str">
        <f>IF([9]Mides!F2571=1,"X"," ")</f>
        <v xml:space="preserve"> </v>
      </c>
      <c r="E2580" s="94" t="str">
        <f>IF([9]Mides!F2571=2,"X"," ")</f>
        <v>X</v>
      </c>
      <c r="F2580" s="95" t="str">
        <f>[9]Mides!B2571</f>
        <v>NO PRESENTO</v>
      </c>
      <c r="G2580" s="94" t="str">
        <f>IF(AND([9]Mides!H2571&gt;=1,[9]Mides!H2571&lt;=14),"X"," ")</f>
        <v xml:space="preserve"> </v>
      </c>
      <c r="H2580" s="94" t="str">
        <f>IF(AND([9]Mides!H2571&gt;=14,[9]Mides!H2571&lt;=30),"X"," ")</f>
        <v>X</v>
      </c>
      <c r="I2580" s="94" t="str">
        <f>IF(AND([9]Mides!H2571&gt;=31,[9]Mides!H2571&lt;=60),"X","  ")</f>
        <v xml:space="preserve">  </v>
      </c>
      <c r="J2580" s="94" t="str">
        <f>IF([9]Mides!H2571&gt;60,"X", "  ")</f>
        <v xml:space="preserve">  </v>
      </c>
      <c r="K2580" s="96">
        <f>[9]Mides!N2571</f>
        <v>0</v>
      </c>
      <c r="L2580" s="96">
        <f>[9]Mides!K2571</f>
        <v>0</v>
      </c>
      <c r="M2580" s="96">
        <f>[9]Mides!L2571</f>
        <v>0</v>
      </c>
      <c r="N2580" s="96" t="str">
        <f>[9]Mides!M2571</f>
        <v>x</v>
      </c>
      <c r="O2580" s="96">
        <f t="shared" si="36"/>
        <v>0</v>
      </c>
      <c r="P2580" s="96" t="str">
        <f>[9]Mides!R2571</f>
        <v>Guatemala</v>
      </c>
      <c r="Q2580" s="96" t="str">
        <f>[9]Mides!S2571</f>
        <v>Guatemala</v>
      </c>
    </row>
    <row r="2581" spans="2:17" ht="15" thickBot="1" x14ac:dyDescent="0.35">
      <c r="B2581" s="92" t="str">
        <f>[9]Mides!E2572</f>
        <v>Abel</v>
      </c>
      <c r="C2581" s="93" t="str">
        <f>[9]Mides!D2572</f>
        <v>Cruz</v>
      </c>
      <c r="D2581" s="94" t="str">
        <f>IF([9]Mides!F2572=1,"X"," ")</f>
        <v xml:space="preserve"> </v>
      </c>
      <c r="E2581" s="94" t="str">
        <f>IF([9]Mides!F2572=2,"X"," ")</f>
        <v>X</v>
      </c>
      <c r="F2581" s="95" t="str">
        <f>[9]Mides!B2572</f>
        <v>NO PRESENTO</v>
      </c>
      <c r="G2581" s="94" t="str">
        <f>IF(AND([9]Mides!H2572&gt;=1,[9]Mides!H2572&lt;=14),"X"," ")</f>
        <v>X</v>
      </c>
      <c r="H2581" s="94" t="str">
        <f>IF(AND([9]Mides!H2572&gt;=14,[9]Mides!H2572&lt;=30),"X"," ")</f>
        <v xml:space="preserve"> </v>
      </c>
      <c r="I2581" s="94" t="str">
        <f>IF(AND([9]Mides!H2572&gt;=31,[9]Mides!H2572&lt;=60),"X","  ")</f>
        <v xml:space="preserve">  </v>
      </c>
      <c r="J2581" s="94" t="str">
        <f>IF([9]Mides!H2572&gt;60,"X", "  ")</f>
        <v xml:space="preserve">  </v>
      </c>
      <c r="K2581" s="96">
        <f>[9]Mides!N2572</f>
        <v>0</v>
      </c>
      <c r="L2581" s="96">
        <f>[9]Mides!K2572</f>
        <v>0</v>
      </c>
      <c r="M2581" s="96">
        <f>[9]Mides!L2572</f>
        <v>0</v>
      </c>
      <c r="N2581" s="96" t="str">
        <f>[9]Mides!M2572</f>
        <v>x</v>
      </c>
      <c r="O2581" s="96">
        <f t="shared" si="36"/>
        <v>0</v>
      </c>
      <c r="P2581" s="96" t="str">
        <f>[9]Mides!R2572</f>
        <v>Guatemala</v>
      </c>
      <c r="Q2581" s="96" t="str">
        <f>[9]Mides!S2572</f>
        <v>Guatemala</v>
      </c>
    </row>
    <row r="2582" spans="2:17" ht="15" thickBot="1" x14ac:dyDescent="0.35">
      <c r="B2582" s="92" t="str">
        <f>[9]Mides!E2573</f>
        <v>Julio</v>
      </c>
      <c r="C2582" s="93" t="str">
        <f>[9]Mides!D2573</f>
        <v>Cac</v>
      </c>
      <c r="D2582" s="94" t="str">
        <f>IF([9]Mides!F2573=1,"X"," ")</f>
        <v xml:space="preserve"> </v>
      </c>
      <c r="E2582" s="94" t="str">
        <f>IF([9]Mides!F2573=2,"X"," ")</f>
        <v>X</v>
      </c>
      <c r="F2582" s="95" t="str">
        <f>[9]Mides!B2573</f>
        <v>NO PRESENTO</v>
      </c>
      <c r="G2582" s="94" t="str">
        <f>IF(AND([9]Mides!H2573&gt;=1,[9]Mides!H2573&lt;=14),"X"," ")</f>
        <v>X</v>
      </c>
      <c r="H2582" s="94" t="str">
        <f>IF(AND([9]Mides!H2573&gt;=14,[9]Mides!H2573&lt;=30),"X"," ")</f>
        <v xml:space="preserve"> </v>
      </c>
      <c r="I2582" s="94" t="str">
        <f>IF(AND([9]Mides!H2573&gt;=31,[9]Mides!H2573&lt;=60),"X","  ")</f>
        <v xml:space="preserve">  </v>
      </c>
      <c r="J2582" s="94" t="str">
        <f>IF([9]Mides!H2573&gt;60,"X", "  ")</f>
        <v xml:space="preserve">  </v>
      </c>
      <c r="K2582" s="96">
        <f>[9]Mides!N2573</f>
        <v>0</v>
      </c>
      <c r="L2582" s="96">
        <f>[9]Mides!K2573</f>
        <v>0</v>
      </c>
      <c r="M2582" s="96">
        <f>[9]Mides!L2573</f>
        <v>0</v>
      </c>
      <c r="N2582" s="96" t="str">
        <f>[9]Mides!M2573</f>
        <v>x</v>
      </c>
      <c r="O2582" s="96">
        <f t="shared" si="36"/>
        <v>0</v>
      </c>
      <c r="P2582" s="96" t="str">
        <f>[9]Mides!R2573</f>
        <v>Guatemala</v>
      </c>
      <c r="Q2582" s="96" t="str">
        <f>[9]Mides!S2573</f>
        <v>Guatemala</v>
      </c>
    </row>
    <row r="2583" spans="2:17" ht="15" thickBot="1" x14ac:dyDescent="0.35">
      <c r="B2583" s="92" t="str">
        <f>[9]Mides!E2574</f>
        <v>Brentton</v>
      </c>
      <c r="C2583" s="93" t="str">
        <f>[9]Mides!D2574</f>
        <v>Mazariegos</v>
      </c>
      <c r="D2583" s="94" t="str">
        <f>IF([9]Mides!F2574=1,"X"," ")</f>
        <v xml:space="preserve"> </v>
      </c>
      <c r="E2583" s="94" t="str">
        <f>IF([9]Mides!F2574=2,"X"," ")</f>
        <v>X</v>
      </c>
      <c r="F2583" s="95" t="str">
        <f>[9]Mides!B2574</f>
        <v>NO PRESENTO</v>
      </c>
      <c r="G2583" s="94" t="str">
        <f>IF(AND([9]Mides!H2574&gt;=1,[9]Mides!H2574&lt;=14),"X"," ")</f>
        <v xml:space="preserve"> </v>
      </c>
      <c r="H2583" s="94" t="str">
        <f>IF(AND([9]Mides!H2574&gt;=14,[9]Mides!H2574&lt;=30),"X"," ")</f>
        <v>X</v>
      </c>
      <c r="I2583" s="94" t="str">
        <f>IF(AND([9]Mides!H2574&gt;=31,[9]Mides!H2574&lt;=60),"X","  ")</f>
        <v xml:space="preserve">  </v>
      </c>
      <c r="J2583" s="94" t="str">
        <f>IF([9]Mides!H2574&gt;60,"X", "  ")</f>
        <v xml:space="preserve">  </v>
      </c>
      <c r="K2583" s="96">
        <f>[9]Mides!N2574</f>
        <v>0</v>
      </c>
      <c r="L2583" s="96">
        <f>[9]Mides!K2574</f>
        <v>0</v>
      </c>
      <c r="M2583" s="96">
        <f>[9]Mides!L2574</f>
        <v>0</v>
      </c>
      <c r="N2583" s="96" t="str">
        <f>[9]Mides!M2574</f>
        <v>x</v>
      </c>
      <c r="O2583" s="96">
        <f t="shared" si="36"/>
        <v>0</v>
      </c>
      <c r="P2583" s="96" t="str">
        <f>[9]Mides!R2574</f>
        <v>Guatemala</v>
      </c>
      <c r="Q2583" s="96" t="str">
        <f>[9]Mides!S2574</f>
        <v>Guatemala</v>
      </c>
    </row>
    <row r="2584" spans="2:17" ht="15" thickBot="1" x14ac:dyDescent="0.35">
      <c r="B2584" s="92" t="str">
        <f>[9]Mides!E2575</f>
        <v>María</v>
      </c>
      <c r="C2584" s="93" t="str">
        <f>[9]Mides!D2575</f>
        <v>Rojas</v>
      </c>
      <c r="D2584" s="94" t="str">
        <f>IF([9]Mides!F2575=1,"X"," ")</f>
        <v>X</v>
      </c>
      <c r="E2584" s="94" t="str">
        <f>IF([9]Mides!F2575=2,"X"," ")</f>
        <v xml:space="preserve"> </v>
      </c>
      <c r="F2584" s="95" t="str">
        <f>[9]Mides!B2575</f>
        <v>NO PRESENTO</v>
      </c>
      <c r="G2584" s="94" t="str">
        <f>IF(AND([9]Mides!H2575&gt;=1,[9]Mides!H2575&lt;=14),"X"," ")</f>
        <v>X</v>
      </c>
      <c r="H2584" s="94" t="str">
        <f>IF(AND([9]Mides!H2575&gt;=14,[9]Mides!H2575&lt;=30),"X"," ")</f>
        <v xml:space="preserve"> </v>
      </c>
      <c r="I2584" s="94" t="str">
        <f>IF(AND([9]Mides!H2575&gt;=31,[9]Mides!H2575&lt;=60),"X","  ")</f>
        <v xml:space="preserve">  </v>
      </c>
      <c r="J2584" s="94" t="str">
        <f>IF([9]Mides!H2575&gt;60,"X", "  ")</f>
        <v xml:space="preserve">  </v>
      </c>
      <c r="K2584" s="96">
        <f>[9]Mides!N2575</f>
        <v>0</v>
      </c>
      <c r="L2584" s="96">
        <f>[9]Mides!K2575</f>
        <v>0</v>
      </c>
      <c r="M2584" s="96">
        <f>[9]Mides!L2575</f>
        <v>0</v>
      </c>
      <c r="N2584" s="96" t="str">
        <f>[9]Mides!M2575</f>
        <v>x</v>
      </c>
      <c r="O2584" s="96">
        <f t="shared" si="36"/>
        <v>0</v>
      </c>
      <c r="P2584" s="96" t="str">
        <f>[9]Mides!R2575</f>
        <v>Guatemala</v>
      </c>
      <c r="Q2584" s="96" t="str">
        <f>[9]Mides!S2575</f>
        <v>Guatemala</v>
      </c>
    </row>
    <row r="2585" spans="2:17" ht="15" thickBot="1" x14ac:dyDescent="0.35">
      <c r="B2585" s="92" t="str">
        <f>[9]Mides!E2576</f>
        <v xml:space="preserve">Carlos </v>
      </c>
      <c r="C2585" s="93" t="str">
        <f>[9]Mides!D2576</f>
        <v>Reyes</v>
      </c>
      <c r="D2585" s="94" t="str">
        <f>IF([9]Mides!F2576=1,"X"," ")</f>
        <v xml:space="preserve"> </v>
      </c>
      <c r="E2585" s="94" t="str">
        <f>IF([9]Mides!F2576=2,"X"," ")</f>
        <v>X</v>
      </c>
      <c r="F2585" s="95" t="str">
        <f>[9]Mides!B2576</f>
        <v>NO PRESENTO</v>
      </c>
      <c r="G2585" s="94" t="str">
        <f>IF(AND([9]Mides!H2576&gt;=1,[9]Mides!H2576&lt;=14),"X"," ")</f>
        <v>X</v>
      </c>
      <c r="H2585" s="94" t="str">
        <f>IF(AND([9]Mides!H2576&gt;=14,[9]Mides!H2576&lt;=30),"X"," ")</f>
        <v xml:space="preserve"> </v>
      </c>
      <c r="I2585" s="94" t="str">
        <f>IF(AND([9]Mides!H2576&gt;=31,[9]Mides!H2576&lt;=60),"X","  ")</f>
        <v xml:space="preserve">  </v>
      </c>
      <c r="J2585" s="94" t="str">
        <f>IF([9]Mides!H2576&gt;60,"X", "  ")</f>
        <v xml:space="preserve">  </v>
      </c>
      <c r="K2585" s="96">
        <f>[9]Mides!N2576</f>
        <v>0</v>
      </c>
      <c r="L2585" s="96">
        <f>[9]Mides!K2576</f>
        <v>0</v>
      </c>
      <c r="M2585" s="96">
        <f>[9]Mides!L2576</f>
        <v>0</v>
      </c>
      <c r="N2585" s="96" t="str">
        <f>[9]Mides!M2576</f>
        <v>x</v>
      </c>
      <c r="O2585" s="96">
        <f t="shared" si="36"/>
        <v>0</v>
      </c>
      <c r="P2585" s="96" t="str">
        <f>[9]Mides!R2576</f>
        <v>Guatemala</v>
      </c>
      <c r="Q2585" s="96" t="str">
        <f>[9]Mides!S2576</f>
        <v>Guatemala</v>
      </c>
    </row>
    <row r="2586" spans="2:17" ht="15" thickBot="1" x14ac:dyDescent="0.35">
      <c r="B2586" s="92" t="str">
        <f>[9]Mides!E2577</f>
        <v>Abner</v>
      </c>
      <c r="C2586" s="93" t="str">
        <f>[9]Mides!D2577</f>
        <v>Muñoz</v>
      </c>
      <c r="D2586" s="94" t="str">
        <f>IF([9]Mides!F2577=1,"X"," ")</f>
        <v xml:space="preserve"> </v>
      </c>
      <c r="E2586" s="94" t="str">
        <f>IF([9]Mides!F2577=2,"X"," ")</f>
        <v>X</v>
      </c>
      <c r="F2586" s="95" t="str">
        <f>[9]Mides!B2577</f>
        <v>NO PRESENTO</v>
      </c>
      <c r="G2586" s="94" t="str">
        <f>IF(AND([9]Mides!H2577&gt;=1,[9]Mides!H2577&lt;=14),"X"," ")</f>
        <v>X</v>
      </c>
      <c r="H2586" s="94" t="str">
        <f>IF(AND([9]Mides!H2577&gt;=14,[9]Mides!H2577&lt;=30),"X"," ")</f>
        <v xml:space="preserve"> </v>
      </c>
      <c r="I2586" s="94" t="str">
        <f>IF(AND([9]Mides!H2577&gt;=31,[9]Mides!H2577&lt;=60),"X","  ")</f>
        <v xml:space="preserve">  </v>
      </c>
      <c r="J2586" s="94" t="str">
        <f>IF([9]Mides!H2577&gt;60,"X", "  ")</f>
        <v xml:space="preserve">  </v>
      </c>
      <c r="K2586" s="96">
        <f>[9]Mides!N2577</f>
        <v>0</v>
      </c>
      <c r="L2586" s="96">
        <f>[9]Mides!K2577</f>
        <v>0</v>
      </c>
      <c r="M2586" s="96">
        <f>[9]Mides!L2577</f>
        <v>0</v>
      </c>
      <c r="N2586" s="96" t="str">
        <f>[9]Mides!M2577</f>
        <v>x</v>
      </c>
      <c r="O2586" s="96">
        <f t="shared" si="36"/>
        <v>0</v>
      </c>
      <c r="P2586" s="96" t="str">
        <f>[9]Mides!R2577</f>
        <v>Guatemala</v>
      </c>
      <c r="Q2586" s="96" t="str">
        <f>[9]Mides!S2577</f>
        <v>Guatemala</v>
      </c>
    </row>
    <row r="2587" spans="2:17" ht="15" thickBot="1" x14ac:dyDescent="0.35">
      <c r="B2587" s="92" t="str">
        <f>[9]Mides!E2578</f>
        <v>Juan</v>
      </c>
      <c r="C2587" s="93" t="str">
        <f>[9]Mides!D2578</f>
        <v xml:space="preserve">Aguilar </v>
      </c>
      <c r="D2587" s="94" t="str">
        <f>IF([9]Mides!F2578=1,"X"," ")</f>
        <v xml:space="preserve"> </v>
      </c>
      <c r="E2587" s="94" t="str">
        <f>IF([9]Mides!F2578=2,"X"," ")</f>
        <v>X</v>
      </c>
      <c r="F2587" s="95" t="str">
        <f>[9]Mides!B2578</f>
        <v>NO PRESENTO</v>
      </c>
      <c r="G2587" s="94" t="str">
        <f>IF(AND([9]Mides!H2578&gt;=1,[9]Mides!H2578&lt;=14),"X"," ")</f>
        <v>X</v>
      </c>
      <c r="H2587" s="94" t="str">
        <f>IF(AND([9]Mides!H2578&gt;=14,[9]Mides!H2578&lt;=30),"X"," ")</f>
        <v xml:space="preserve"> </v>
      </c>
      <c r="I2587" s="94" t="str">
        <f>IF(AND([9]Mides!H2578&gt;=31,[9]Mides!H2578&lt;=60),"X","  ")</f>
        <v xml:space="preserve">  </v>
      </c>
      <c r="J2587" s="94" t="str">
        <f>IF([9]Mides!H2578&gt;60,"X", "  ")</f>
        <v xml:space="preserve">  </v>
      </c>
      <c r="K2587" s="96">
        <f>[9]Mides!N2578</f>
        <v>0</v>
      </c>
      <c r="L2587" s="96">
        <f>[9]Mides!K2578</f>
        <v>0</v>
      </c>
      <c r="M2587" s="96">
        <f>[9]Mides!L2578</f>
        <v>0</v>
      </c>
      <c r="N2587" s="96" t="str">
        <f>[9]Mides!M2578</f>
        <v>x</v>
      </c>
      <c r="O2587" s="96">
        <f t="shared" si="36"/>
        <v>0</v>
      </c>
      <c r="P2587" s="96" t="str">
        <f>[9]Mides!R2578</f>
        <v>Guatemala</v>
      </c>
      <c r="Q2587" s="96" t="str">
        <f>[9]Mides!S2578</f>
        <v>Guatemala</v>
      </c>
    </row>
    <row r="2588" spans="2:17" ht="15" thickBot="1" x14ac:dyDescent="0.35">
      <c r="B2588" s="92" t="str">
        <f>[9]Mides!E2579</f>
        <v>Derick</v>
      </c>
      <c r="C2588" s="93" t="str">
        <f>[9]Mides!D2579</f>
        <v>Gonzalez</v>
      </c>
      <c r="D2588" s="94" t="str">
        <f>IF([9]Mides!F2579=1,"X"," ")</f>
        <v xml:space="preserve"> </v>
      </c>
      <c r="E2588" s="94" t="str">
        <f>IF([9]Mides!F2579=2,"X"," ")</f>
        <v>X</v>
      </c>
      <c r="F2588" s="95" t="str">
        <f>[9]Mides!B2579</f>
        <v>NO PRESENTO</v>
      </c>
      <c r="G2588" s="94" t="str">
        <f>IF(AND([9]Mides!H2579&gt;=1,[9]Mides!H2579&lt;=14),"X"," ")</f>
        <v>X</v>
      </c>
      <c r="H2588" s="94" t="str">
        <f>IF(AND([9]Mides!H2579&gt;=14,[9]Mides!H2579&lt;=30),"X"," ")</f>
        <v xml:space="preserve"> </v>
      </c>
      <c r="I2588" s="94" t="str">
        <f>IF(AND([9]Mides!H2579&gt;=31,[9]Mides!H2579&lt;=60),"X","  ")</f>
        <v xml:space="preserve">  </v>
      </c>
      <c r="J2588" s="94" t="str">
        <f>IF([9]Mides!H2579&gt;60,"X", "  ")</f>
        <v xml:space="preserve">  </v>
      </c>
      <c r="K2588" s="96">
        <f>[9]Mides!N2579</f>
        <v>0</v>
      </c>
      <c r="L2588" s="96">
        <f>[9]Mides!K2579</f>
        <v>0</v>
      </c>
      <c r="M2588" s="96">
        <f>[9]Mides!L2579</f>
        <v>0</v>
      </c>
      <c r="N2588" s="96" t="str">
        <f>[9]Mides!M2579</f>
        <v>x</v>
      </c>
      <c r="O2588" s="96">
        <f t="shared" si="36"/>
        <v>0</v>
      </c>
      <c r="P2588" s="96" t="str">
        <f>[9]Mides!R2579</f>
        <v>Guatemala</v>
      </c>
      <c r="Q2588" s="96" t="str">
        <f>[9]Mides!S2579</f>
        <v>Guatemala</v>
      </c>
    </row>
    <row r="2589" spans="2:17" ht="15" thickBot="1" x14ac:dyDescent="0.35">
      <c r="B2589" s="92" t="str">
        <f>[9]Mides!E2580</f>
        <v>Mateo</v>
      </c>
      <c r="C2589" s="93" t="str">
        <f>[9]Mides!D2580</f>
        <v>Barrientos</v>
      </c>
      <c r="D2589" s="94" t="str">
        <f>IF([9]Mides!F2580=1,"X"," ")</f>
        <v xml:space="preserve"> </v>
      </c>
      <c r="E2589" s="94" t="str">
        <f>IF([9]Mides!F2580=2,"X"," ")</f>
        <v>X</v>
      </c>
      <c r="F2589" s="95" t="str">
        <f>[9]Mides!B2580</f>
        <v>NO PRESENTO</v>
      </c>
      <c r="G2589" s="94" t="str">
        <f>IF(AND([9]Mides!H2580&gt;=1,[9]Mides!H2580&lt;=14),"X"," ")</f>
        <v>X</v>
      </c>
      <c r="H2589" s="94" t="str">
        <f>IF(AND([9]Mides!H2580&gt;=14,[9]Mides!H2580&lt;=30),"X"," ")</f>
        <v xml:space="preserve"> </v>
      </c>
      <c r="I2589" s="94" t="str">
        <f>IF(AND([9]Mides!H2580&gt;=31,[9]Mides!H2580&lt;=60),"X","  ")</f>
        <v xml:space="preserve">  </v>
      </c>
      <c r="J2589" s="94" t="str">
        <f>IF([9]Mides!H2580&gt;60,"X", "  ")</f>
        <v xml:space="preserve">  </v>
      </c>
      <c r="K2589" s="96">
        <f>[9]Mides!N2580</f>
        <v>0</v>
      </c>
      <c r="L2589" s="96">
        <f>[9]Mides!K2580</f>
        <v>0</v>
      </c>
      <c r="M2589" s="96">
        <f>[9]Mides!L2580</f>
        <v>0</v>
      </c>
      <c r="N2589" s="96" t="str">
        <f>[9]Mides!M2580</f>
        <v>x</v>
      </c>
      <c r="O2589" s="96">
        <f t="shared" si="36"/>
        <v>0</v>
      </c>
      <c r="P2589" s="96" t="str">
        <f>[9]Mides!R2580</f>
        <v>Guatemala</v>
      </c>
      <c r="Q2589" s="96" t="str">
        <f>[9]Mides!S2580</f>
        <v>Guatemala</v>
      </c>
    </row>
    <row r="2590" spans="2:17" ht="15" thickBot="1" x14ac:dyDescent="0.35">
      <c r="B2590" s="92" t="str">
        <f>[9]Mides!E2581</f>
        <v>Delia</v>
      </c>
      <c r="C2590" s="93" t="str">
        <f>[9]Mides!D2581</f>
        <v>Vasquez</v>
      </c>
      <c r="D2590" s="94" t="str">
        <f>IF([9]Mides!F2581=1,"X"," ")</f>
        <v>X</v>
      </c>
      <c r="E2590" s="94" t="str">
        <f>IF([9]Mides!F2581=2,"X"," ")</f>
        <v xml:space="preserve"> </v>
      </c>
      <c r="F2590" s="95" t="str">
        <f>[9]Mides!B2581</f>
        <v>NO PRESENTO</v>
      </c>
      <c r="G2590" s="94" t="str">
        <f>IF(AND([9]Mides!H2581&gt;=1,[9]Mides!H2581&lt;=14),"X"," ")</f>
        <v>X</v>
      </c>
      <c r="H2590" s="94" t="str">
        <f>IF(AND([9]Mides!H2581&gt;=14,[9]Mides!H2581&lt;=30),"X"," ")</f>
        <v xml:space="preserve"> </v>
      </c>
      <c r="I2590" s="94" t="str">
        <f>IF(AND([9]Mides!H2581&gt;=31,[9]Mides!H2581&lt;=60),"X","  ")</f>
        <v xml:space="preserve">  </v>
      </c>
      <c r="J2590" s="94" t="str">
        <f>IF([9]Mides!H2581&gt;60,"X", "  ")</f>
        <v xml:space="preserve">  </v>
      </c>
      <c r="K2590" s="96">
        <f>[9]Mides!N2581</f>
        <v>0</v>
      </c>
      <c r="L2590" s="96">
        <f>[9]Mides!K2581</f>
        <v>0</v>
      </c>
      <c r="M2590" s="96">
        <f>[9]Mides!L2581</f>
        <v>0</v>
      </c>
      <c r="N2590" s="96" t="str">
        <f>[9]Mides!M2581</f>
        <v>x</v>
      </c>
      <c r="O2590" s="96">
        <f t="shared" si="36"/>
        <v>0</v>
      </c>
      <c r="P2590" s="96" t="str">
        <f>[9]Mides!R2581</f>
        <v>Guatemala</v>
      </c>
      <c r="Q2590" s="96" t="str">
        <f>[9]Mides!S2581</f>
        <v>Guatemala</v>
      </c>
    </row>
    <row r="2591" spans="2:17" ht="15" thickBot="1" x14ac:dyDescent="0.35">
      <c r="B2591" s="92" t="str">
        <f>[9]Mides!E2582</f>
        <v>Marlon</v>
      </c>
      <c r="C2591" s="93" t="str">
        <f>[9]Mides!D2582</f>
        <v>Guevara</v>
      </c>
      <c r="D2591" s="94" t="str">
        <f>IF([9]Mides!F2582=1,"X"," ")</f>
        <v xml:space="preserve"> </v>
      </c>
      <c r="E2591" s="94" t="str">
        <f>IF([9]Mides!F2582=2,"X"," ")</f>
        <v>X</v>
      </c>
      <c r="F2591" s="95" t="str">
        <f>[9]Mides!B2582</f>
        <v>NO PRESENTO</v>
      </c>
      <c r="G2591" s="94" t="str">
        <f>IF(AND([9]Mides!H2582&gt;=1,[9]Mides!H2582&lt;=14),"X"," ")</f>
        <v>X</v>
      </c>
      <c r="H2591" s="94" t="str">
        <f>IF(AND([9]Mides!H2582&gt;=14,[9]Mides!H2582&lt;=30),"X"," ")</f>
        <v xml:space="preserve"> </v>
      </c>
      <c r="I2591" s="94" t="str">
        <f>IF(AND([9]Mides!H2582&gt;=31,[9]Mides!H2582&lt;=60),"X","  ")</f>
        <v xml:space="preserve">  </v>
      </c>
      <c r="J2591" s="94" t="str">
        <f>IF([9]Mides!H2582&gt;60,"X", "  ")</f>
        <v xml:space="preserve">  </v>
      </c>
      <c r="K2591" s="96">
        <f>[9]Mides!N2582</f>
        <v>0</v>
      </c>
      <c r="L2591" s="96">
        <f>[9]Mides!K2582</f>
        <v>0</v>
      </c>
      <c r="M2591" s="96">
        <f>[9]Mides!L2582</f>
        <v>0</v>
      </c>
      <c r="N2591" s="96" t="str">
        <f>[9]Mides!M2582</f>
        <v>x</v>
      </c>
      <c r="O2591" s="96">
        <f t="shared" si="36"/>
        <v>0</v>
      </c>
      <c r="P2591" s="96" t="str">
        <f>[9]Mides!R2582</f>
        <v>Guatemala</v>
      </c>
      <c r="Q2591" s="96" t="str">
        <f>[9]Mides!S2582</f>
        <v>Guatemala</v>
      </c>
    </row>
    <row r="2592" spans="2:17" ht="15" thickBot="1" x14ac:dyDescent="0.35">
      <c r="B2592" s="92" t="str">
        <f>[9]Mides!E2583</f>
        <v>Axel</v>
      </c>
      <c r="C2592" s="93" t="str">
        <f>[9]Mides!D2583</f>
        <v>Lopez</v>
      </c>
      <c r="D2592" s="94" t="str">
        <f>IF([9]Mides!F2583=1,"X"," ")</f>
        <v xml:space="preserve"> </v>
      </c>
      <c r="E2592" s="94" t="str">
        <f>IF([9]Mides!F2583=2,"X"," ")</f>
        <v>X</v>
      </c>
      <c r="F2592" s="95" t="str">
        <f>[9]Mides!B2583</f>
        <v>NO PRESENTO</v>
      </c>
      <c r="G2592" s="94" t="str">
        <f>IF(AND([9]Mides!H2583&gt;=1,[9]Mides!H2583&lt;=14),"X"," ")</f>
        <v>X</v>
      </c>
      <c r="H2592" s="94" t="str">
        <f>IF(AND([9]Mides!H2583&gt;=14,[9]Mides!H2583&lt;=30),"X"," ")</f>
        <v xml:space="preserve"> </v>
      </c>
      <c r="I2592" s="94" t="str">
        <f>IF(AND([9]Mides!H2583&gt;=31,[9]Mides!H2583&lt;=60),"X","  ")</f>
        <v xml:space="preserve">  </v>
      </c>
      <c r="J2592" s="94" t="str">
        <f>IF([9]Mides!H2583&gt;60,"X", "  ")</f>
        <v xml:space="preserve">  </v>
      </c>
      <c r="K2592" s="96">
        <f>[9]Mides!N2583</f>
        <v>0</v>
      </c>
      <c r="L2592" s="96">
        <f>[9]Mides!K2583</f>
        <v>0</v>
      </c>
      <c r="M2592" s="96">
        <f>[9]Mides!L2583</f>
        <v>0</v>
      </c>
      <c r="N2592" s="96" t="str">
        <f>[9]Mides!M2583</f>
        <v>x</v>
      </c>
      <c r="O2592" s="96">
        <f t="shared" si="36"/>
        <v>0</v>
      </c>
      <c r="P2592" s="96" t="str">
        <f>[9]Mides!R2583</f>
        <v>Guatemala</v>
      </c>
      <c r="Q2592" s="96" t="str">
        <f>[9]Mides!S2583</f>
        <v>Guatemala</v>
      </c>
    </row>
    <row r="2593" spans="2:17" ht="15" thickBot="1" x14ac:dyDescent="0.35">
      <c r="B2593" s="92" t="str">
        <f>[9]Mides!E2584</f>
        <v>Karyn</v>
      </c>
      <c r="C2593" s="93" t="str">
        <f>[9]Mides!D2584</f>
        <v>Calderon</v>
      </c>
      <c r="D2593" s="94" t="str">
        <f>IF([9]Mides!F2584=1,"X"," ")</f>
        <v>X</v>
      </c>
      <c r="E2593" s="94" t="str">
        <f>IF([9]Mides!F2584=2,"X"," ")</f>
        <v xml:space="preserve"> </v>
      </c>
      <c r="F2593" s="95" t="str">
        <f>[9]Mides!B2584</f>
        <v>NO PRESENTO</v>
      </c>
      <c r="G2593" s="94" t="str">
        <f>IF(AND([9]Mides!H2584&gt;=1,[9]Mides!H2584&lt;=14),"X"," ")</f>
        <v>X</v>
      </c>
      <c r="H2593" s="94" t="str">
        <f>IF(AND([9]Mides!H2584&gt;=14,[9]Mides!H2584&lt;=30),"X"," ")</f>
        <v xml:space="preserve"> </v>
      </c>
      <c r="I2593" s="94" t="str">
        <f>IF(AND([9]Mides!H2584&gt;=31,[9]Mides!H2584&lt;=60),"X","  ")</f>
        <v xml:space="preserve">  </v>
      </c>
      <c r="J2593" s="94" t="str">
        <f>IF([9]Mides!H2584&gt;60,"X", "  ")</f>
        <v xml:space="preserve">  </v>
      </c>
      <c r="K2593" s="96">
        <f>[9]Mides!N2584</f>
        <v>0</v>
      </c>
      <c r="L2593" s="96">
        <f>[9]Mides!K2584</f>
        <v>0</v>
      </c>
      <c r="M2593" s="96">
        <f>[9]Mides!L2584</f>
        <v>0</v>
      </c>
      <c r="N2593" s="96" t="str">
        <f>[9]Mides!M2584</f>
        <v>x</v>
      </c>
      <c r="O2593" s="96">
        <f t="shared" si="36"/>
        <v>0</v>
      </c>
      <c r="P2593" s="96" t="str">
        <f>[9]Mides!R2584</f>
        <v>Guatemala</v>
      </c>
      <c r="Q2593" s="96" t="str">
        <f>[9]Mides!S2584</f>
        <v>Guatemala</v>
      </c>
    </row>
    <row r="2594" spans="2:17" ht="15" thickBot="1" x14ac:dyDescent="0.35">
      <c r="B2594" s="92" t="str">
        <f>[9]Mides!E2585</f>
        <v>Brayan</v>
      </c>
      <c r="C2594" s="93" t="str">
        <f>[9]Mides!D2585</f>
        <v>Ixcol</v>
      </c>
      <c r="D2594" s="94" t="str">
        <f>IF([9]Mides!F2585=1,"X"," ")</f>
        <v xml:space="preserve"> </v>
      </c>
      <c r="E2594" s="94" t="str">
        <f>IF([9]Mides!F2585=2,"X"," ")</f>
        <v>X</v>
      </c>
      <c r="F2594" s="95" t="str">
        <f>[9]Mides!B2585</f>
        <v>NO PRESENTO</v>
      </c>
      <c r="G2594" s="94" t="str">
        <f>IF(AND([9]Mides!H2585&gt;=1,[9]Mides!H2585&lt;=14),"X"," ")</f>
        <v>X</v>
      </c>
      <c r="H2594" s="94" t="str">
        <f>IF(AND([9]Mides!H2585&gt;=14,[9]Mides!H2585&lt;=30),"X"," ")</f>
        <v xml:space="preserve"> </v>
      </c>
      <c r="I2594" s="94" t="str">
        <f>IF(AND([9]Mides!H2585&gt;=31,[9]Mides!H2585&lt;=60),"X","  ")</f>
        <v xml:space="preserve">  </v>
      </c>
      <c r="J2594" s="94" t="str">
        <f>IF([9]Mides!H2585&gt;60,"X", "  ")</f>
        <v xml:space="preserve">  </v>
      </c>
      <c r="K2594" s="96">
        <f>[9]Mides!N2585</f>
        <v>0</v>
      </c>
      <c r="L2594" s="96" t="str">
        <f>[9]Mides!K2585</f>
        <v xml:space="preserve"> </v>
      </c>
      <c r="M2594" s="96">
        <f>[9]Mides!L2585</f>
        <v>0</v>
      </c>
      <c r="N2594" s="96" t="str">
        <f>[9]Mides!M2585</f>
        <v>x</v>
      </c>
      <c r="O2594" s="96">
        <f t="shared" si="36"/>
        <v>0</v>
      </c>
      <c r="P2594" s="96" t="str">
        <f>[9]Mides!R2585</f>
        <v>Guatemala</v>
      </c>
      <c r="Q2594" s="96" t="str">
        <f>[9]Mides!S2585</f>
        <v>Guatemala</v>
      </c>
    </row>
    <row r="2595" spans="2:17" ht="15" thickBot="1" x14ac:dyDescent="0.35">
      <c r="B2595" s="92" t="str">
        <f>[9]Mides!E2586</f>
        <v>Walter</v>
      </c>
      <c r="C2595" s="93" t="str">
        <f>[9]Mides!D2586</f>
        <v>Lopez</v>
      </c>
      <c r="D2595" s="94" t="str">
        <f>IF([9]Mides!F2586=1,"X"," ")</f>
        <v xml:space="preserve"> </v>
      </c>
      <c r="E2595" s="94" t="str">
        <f>IF([9]Mides!F2586=2,"X"," ")</f>
        <v>X</v>
      </c>
      <c r="F2595" s="95" t="str">
        <f>[9]Mides!B2586</f>
        <v>NO PRESENTO</v>
      </c>
      <c r="G2595" s="94" t="str">
        <f>IF(AND([9]Mides!H2586&gt;=1,[9]Mides!H2586&lt;=14),"X"," ")</f>
        <v>X</v>
      </c>
      <c r="H2595" s="94" t="str">
        <f>IF(AND([9]Mides!H2586&gt;=14,[9]Mides!H2586&lt;=30),"X"," ")</f>
        <v>X</v>
      </c>
      <c r="I2595" s="94" t="str">
        <f>IF(AND([9]Mides!H2586&gt;=31,[9]Mides!H2586&lt;=60),"X","  ")</f>
        <v xml:space="preserve">  </v>
      </c>
      <c r="J2595" s="94" t="str">
        <f>IF([9]Mides!H2586&gt;60,"X", "  ")</f>
        <v xml:space="preserve">  </v>
      </c>
      <c r="K2595" s="96">
        <f>[9]Mides!N2586</f>
        <v>0</v>
      </c>
      <c r="L2595" s="96">
        <f>[9]Mides!K2586</f>
        <v>0</v>
      </c>
      <c r="M2595" s="96">
        <f>[9]Mides!L2586</f>
        <v>0</v>
      </c>
      <c r="N2595" s="96" t="str">
        <f>[9]Mides!M2586</f>
        <v>x</v>
      </c>
      <c r="O2595" s="96">
        <f t="shared" si="36"/>
        <v>0</v>
      </c>
      <c r="P2595" s="96" t="str">
        <f>[9]Mides!R2586</f>
        <v>Guatemala</v>
      </c>
      <c r="Q2595" s="96" t="str">
        <f>[9]Mides!S2586</f>
        <v>Guatemala</v>
      </c>
    </row>
    <row r="2596" spans="2:17" ht="15" thickBot="1" x14ac:dyDescent="0.35">
      <c r="B2596" s="92" t="str">
        <f>[9]Mides!E2587</f>
        <v>Josseline</v>
      </c>
      <c r="C2596" s="93" t="str">
        <f>[9]Mides!D2587</f>
        <v>Rojas</v>
      </c>
      <c r="D2596" s="94" t="str">
        <f>IF([9]Mides!F2587=1,"X"," ")</f>
        <v>X</v>
      </c>
      <c r="E2596" s="94" t="str">
        <f>IF([9]Mides!F2587=2,"X"," ")</f>
        <v xml:space="preserve"> </v>
      </c>
      <c r="F2596" s="95" t="str">
        <f>[9]Mides!B2587</f>
        <v>NO PRESENTO</v>
      </c>
      <c r="G2596" s="94" t="str">
        <f>IF(AND([9]Mides!H2587&gt;=1,[9]Mides!H2587&lt;=14),"X"," ")</f>
        <v>X</v>
      </c>
      <c r="H2596" s="94" t="str">
        <f>IF(AND([9]Mides!H2587&gt;=14,[9]Mides!H2587&lt;=30),"X"," ")</f>
        <v>X</v>
      </c>
      <c r="I2596" s="94" t="str">
        <f>IF(AND([9]Mides!H2587&gt;=31,[9]Mides!H2587&lt;=60),"X","  ")</f>
        <v xml:space="preserve">  </v>
      </c>
      <c r="J2596" s="94" t="str">
        <f>IF([9]Mides!H2587&gt;60,"X", "  ")</f>
        <v xml:space="preserve">  </v>
      </c>
      <c r="K2596" s="96">
        <f>[9]Mides!N2587</f>
        <v>0</v>
      </c>
      <c r="L2596" s="96">
        <f>[9]Mides!K2587</f>
        <v>0</v>
      </c>
      <c r="M2596" s="96">
        <f>[9]Mides!L2587</f>
        <v>0</v>
      </c>
      <c r="N2596" s="96" t="str">
        <f>[9]Mides!M2587</f>
        <v>x</v>
      </c>
      <c r="O2596" s="96">
        <f t="shared" si="36"/>
        <v>0</v>
      </c>
      <c r="P2596" s="96" t="str">
        <f>[9]Mides!R2587</f>
        <v>Guatemala</v>
      </c>
      <c r="Q2596" s="96" t="str">
        <f>[9]Mides!S2587</f>
        <v>Guatemala</v>
      </c>
    </row>
    <row r="2597" spans="2:17" ht="15" thickBot="1" x14ac:dyDescent="0.35">
      <c r="B2597" s="92" t="str">
        <f>[9]Mides!E2588</f>
        <v>Andrea</v>
      </c>
      <c r="C2597" s="93" t="str">
        <f>[9]Mides!D2588</f>
        <v>Rojas</v>
      </c>
      <c r="D2597" s="94" t="str">
        <f>IF([9]Mides!F2588=1,"X"," ")</f>
        <v>X</v>
      </c>
      <c r="E2597" s="94" t="str">
        <f>IF([9]Mides!F2588=2,"X"," ")</f>
        <v xml:space="preserve"> </v>
      </c>
      <c r="F2597" s="95" t="str">
        <f>[9]Mides!B2588</f>
        <v>NO PRESENTO</v>
      </c>
      <c r="G2597" s="94" t="str">
        <f>IF(AND([9]Mides!H2588&gt;=1,[9]Mides!H2588&lt;=14),"X"," ")</f>
        <v>X</v>
      </c>
      <c r="H2597" s="94" t="str">
        <f>IF(AND([9]Mides!H2588&gt;=14,[9]Mides!H2588&lt;=30),"X"," ")</f>
        <v>X</v>
      </c>
      <c r="I2597" s="94" t="str">
        <f>IF(AND([9]Mides!H2588&gt;=31,[9]Mides!H2588&lt;=60),"X","  ")</f>
        <v xml:space="preserve">  </v>
      </c>
      <c r="J2597" s="94" t="str">
        <f>IF([9]Mides!H2588&gt;60,"X", "  ")</f>
        <v xml:space="preserve">  </v>
      </c>
      <c r="K2597" s="96">
        <f>[9]Mides!N2588</f>
        <v>0</v>
      </c>
      <c r="L2597" s="96">
        <f>[9]Mides!K2588</f>
        <v>0</v>
      </c>
      <c r="M2597" s="96">
        <f>[9]Mides!L2588</f>
        <v>0</v>
      </c>
      <c r="N2597" s="96" t="str">
        <f>[9]Mides!M2588</f>
        <v>x</v>
      </c>
      <c r="O2597" s="96">
        <f t="shared" si="36"/>
        <v>0</v>
      </c>
      <c r="P2597" s="96" t="str">
        <f>[9]Mides!R2588</f>
        <v>Guatemala</v>
      </c>
      <c r="Q2597" s="96" t="str">
        <f>[9]Mides!S2588</f>
        <v>Guatemala</v>
      </c>
    </row>
    <row r="2598" spans="2:17" ht="15" thickBot="1" x14ac:dyDescent="0.35">
      <c r="B2598" s="92" t="str">
        <f>[9]Mides!E2589</f>
        <v>Christian</v>
      </c>
      <c r="C2598" s="93" t="str">
        <f>[9]Mides!D2589</f>
        <v>Rodriguez</v>
      </c>
      <c r="D2598" s="94" t="str">
        <f>IF([9]Mides!F2589=1,"X"," ")</f>
        <v xml:space="preserve"> </v>
      </c>
      <c r="E2598" s="94" t="str">
        <f>IF([9]Mides!F2589=2,"X"," ")</f>
        <v>X</v>
      </c>
      <c r="F2598" s="95" t="str">
        <f>[9]Mides!B2589</f>
        <v>NO PRESENTO</v>
      </c>
      <c r="G2598" s="94" t="str">
        <f>IF(AND([9]Mides!H2589&gt;=1,[9]Mides!H2589&lt;=14),"X"," ")</f>
        <v>X</v>
      </c>
      <c r="H2598" s="94" t="str">
        <f>IF(AND([9]Mides!H2589&gt;=14,[9]Mides!H2589&lt;=30),"X"," ")</f>
        <v>X</v>
      </c>
      <c r="I2598" s="94" t="str">
        <f>IF(AND([9]Mides!H2589&gt;=31,[9]Mides!H2589&lt;=60),"X","  ")</f>
        <v xml:space="preserve">  </v>
      </c>
      <c r="J2598" s="94" t="str">
        <f>IF([9]Mides!H2589&gt;60,"X", "  ")</f>
        <v xml:space="preserve">  </v>
      </c>
      <c r="K2598" s="96">
        <f>[9]Mides!N2589</f>
        <v>0</v>
      </c>
      <c r="L2598" s="96">
        <f>[9]Mides!K2589</f>
        <v>0</v>
      </c>
      <c r="M2598" s="96">
        <f>[9]Mides!L2589</f>
        <v>0</v>
      </c>
      <c r="N2598" s="96" t="str">
        <f>[9]Mides!M2589</f>
        <v>x</v>
      </c>
      <c r="O2598" s="96">
        <f t="shared" si="36"/>
        <v>0</v>
      </c>
      <c r="P2598" s="96" t="str">
        <f>[9]Mides!R2589</f>
        <v>Guatemala</v>
      </c>
      <c r="Q2598" s="96" t="str">
        <f>[9]Mides!S2589</f>
        <v>Guatemala</v>
      </c>
    </row>
    <row r="2599" spans="2:17" x14ac:dyDescent="0.3">
      <c r="B2599" s="92">
        <f>[9]Mides!E2887</f>
        <v>0</v>
      </c>
      <c r="C2599" s="93">
        <f>[9]Mides!D2887</f>
        <v>0</v>
      </c>
      <c r="D2599" s="94" t="str">
        <f>IF([9]Mides!F2887=1,"X"," ")</f>
        <v xml:space="preserve"> </v>
      </c>
      <c r="E2599" s="94" t="str">
        <f>IF([9]Mides!F2887=2,"X"," ")</f>
        <v xml:space="preserve"> </v>
      </c>
      <c r="F2599" s="95">
        <f>[9]Mides!B2887</f>
        <v>0</v>
      </c>
      <c r="G2599" s="94" t="str">
        <f>IF(AND([9]Mides!H2887&gt;=1,[9]Mides!H2887&lt;=14),"X"," ")</f>
        <v xml:space="preserve"> </v>
      </c>
      <c r="H2599" s="94" t="str">
        <f>IF(AND([9]Mides!H2887&gt;=14,[9]Mides!H2887&lt;=30),"X"," ")</f>
        <v xml:space="preserve"> </v>
      </c>
      <c r="I2599" s="94" t="str">
        <f>IF(AND([9]Mides!H2887&gt;=31,[9]Mides!H2887&lt;=60),"X","  ")</f>
        <v xml:space="preserve">  </v>
      </c>
      <c r="J2599" s="94" t="str">
        <f>IF([9]Mides!H2887&gt;60,"X", "  ")</f>
        <v xml:space="preserve">  </v>
      </c>
      <c r="K2599" s="96">
        <f>[9]Mides!N2887</f>
        <v>0</v>
      </c>
      <c r="L2599" s="96">
        <f>[9]Mides!K2887</f>
        <v>0</v>
      </c>
      <c r="M2599" s="96">
        <f>[9]Mides!L2887</f>
        <v>0</v>
      </c>
      <c r="N2599" s="96">
        <f>[9]Mides!M2887</f>
        <v>0</v>
      </c>
      <c r="O2599" s="96">
        <f t="shared" ref="O2599" si="37">SUM(K2599:N2599)</f>
        <v>0</v>
      </c>
      <c r="P2599" s="96">
        <f>[9]Mides!R2887</f>
        <v>0</v>
      </c>
      <c r="Q2599" s="96">
        <f>[9]Mides!S2887</f>
        <v>0</v>
      </c>
    </row>
    <row r="2600" spans="2:17" x14ac:dyDescent="0.3">
      <c r="B2600" s="376"/>
      <c r="C2600" s="377"/>
      <c r="D2600" s="378"/>
      <c r="E2600" s="378"/>
      <c r="F2600" s="379"/>
      <c r="G2600" s="378"/>
      <c r="H2600" s="378"/>
      <c r="I2600" s="378"/>
      <c r="J2600" s="378"/>
      <c r="K2600" s="380"/>
      <c r="L2600" s="380"/>
      <c r="M2600" s="380"/>
      <c r="N2600" s="380"/>
      <c r="O2600" s="380"/>
      <c r="P2600" s="380"/>
      <c r="Q2600" s="380"/>
    </row>
    <row r="2601" spans="2:17" x14ac:dyDescent="0.3">
      <c r="B2601" s="376"/>
      <c r="C2601" s="377"/>
      <c r="D2601" s="378"/>
      <c r="E2601" s="378"/>
      <c r="F2601" s="379"/>
      <c r="G2601" s="378"/>
      <c r="H2601" s="378"/>
      <c r="I2601" s="378"/>
      <c r="J2601" s="378"/>
      <c r="K2601" s="380"/>
      <c r="L2601" s="380"/>
      <c r="M2601" s="380"/>
      <c r="N2601" s="380"/>
      <c r="O2601" s="380"/>
      <c r="P2601" s="380"/>
      <c r="Q2601" s="380"/>
    </row>
    <row r="2602" spans="2:17" ht="15" thickBot="1" x14ac:dyDescent="0.35">
      <c r="B2602" s="10"/>
      <c r="C2602" s="30"/>
      <c r="D2602" s="30"/>
      <c r="E2602" s="30"/>
      <c r="F2602" s="30"/>
      <c r="G2602" s="56"/>
      <c r="H2602" s="20"/>
      <c r="I2602" s="20"/>
      <c r="J2602" s="56"/>
      <c r="K2602" s="30"/>
      <c r="L2602" s="30"/>
      <c r="M2602" s="30"/>
      <c r="N2602" s="30"/>
      <c r="O2602" s="57"/>
      <c r="P2602" s="57"/>
      <c r="Q2602" s="30"/>
    </row>
    <row r="2603" spans="2:17" ht="15" thickBot="1" x14ac:dyDescent="0.35">
      <c r="B2603" s="8"/>
      <c r="C2603" s="423" t="s">
        <v>2777</v>
      </c>
      <c r="D2603" s="424"/>
      <c r="E2603" s="424"/>
      <c r="F2603" s="424"/>
      <c r="G2603" s="424"/>
      <c r="H2603" s="424"/>
      <c r="I2603" s="424"/>
      <c r="J2603" s="424"/>
      <c r="K2603" s="424"/>
      <c r="L2603" s="424"/>
      <c r="M2603" s="424"/>
      <c r="N2603" s="424"/>
      <c r="O2603" s="424"/>
      <c r="P2603" s="424"/>
      <c r="Q2603" s="425"/>
    </row>
    <row r="2604" spans="2:17" ht="15" thickBot="1" x14ac:dyDescent="0.35">
      <c r="B2604" s="10"/>
      <c r="C2604" s="426"/>
      <c r="D2604" s="427"/>
      <c r="E2604" s="427"/>
      <c r="F2604" s="427"/>
      <c r="G2604" s="427"/>
      <c r="H2604" s="427"/>
      <c r="I2604" s="427"/>
      <c r="J2604" s="427"/>
      <c r="K2604" s="427"/>
      <c r="L2604" s="427"/>
      <c r="M2604" s="427"/>
      <c r="N2604" s="427"/>
      <c r="O2604" s="427"/>
      <c r="P2604" s="427"/>
      <c r="Q2604" s="428"/>
    </row>
    <row r="2605" spans="2:17" x14ac:dyDescent="0.3">
      <c r="B2605" s="1"/>
      <c r="C2605" s="1"/>
      <c r="D2605" s="1"/>
      <c r="E2605" s="1"/>
      <c r="F2605" s="1"/>
      <c r="G2605" s="185"/>
      <c r="H2605" s="185"/>
      <c r="I2605" s="185"/>
      <c r="J2605" s="185"/>
      <c r="K2605" s="1"/>
      <c r="L2605" s="1"/>
      <c r="M2605" s="1"/>
      <c r="N2605" s="1"/>
      <c r="O2605" s="1"/>
      <c r="P2605" s="1"/>
      <c r="Q2605" s="1"/>
    </row>
    <row r="2606" spans="2:17" x14ac:dyDescent="0.3">
      <c r="B2606" s="1"/>
      <c r="C2606" s="429" t="s">
        <v>2778</v>
      </c>
      <c r="D2606" s="430"/>
      <c r="E2606" s="430"/>
      <c r="F2606" s="430"/>
      <c r="G2606" s="430"/>
      <c r="H2606" s="430"/>
      <c r="I2606" s="430"/>
      <c r="J2606" s="430"/>
      <c r="K2606" s="430"/>
      <c r="L2606" s="430"/>
      <c r="M2606" s="430"/>
      <c r="N2606" s="430"/>
      <c r="O2606" s="430"/>
      <c r="P2606" s="430"/>
      <c r="Q2606" s="430"/>
    </row>
    <row r="2607" spans="2:17" x14ac:dyDescent="0.3">
      <c r="B2607" s="1"/>
      <c r="C2607" s="431" t="s">
        <v>2779</v>
      </c>
      <c r="D2607" s="432"/>
      <c r="E2607" s="432"/>
      <c r="F2607" s="432"/>
      <c r="G2607" s="432"/>
      <c r="H2607" s="432"/>
      <c r="I2607" s="432"/>
      <c r="J2607" s="432"/>
      <c r="K2607" s="432"/>
      <c r="L2607" s="432"/>
      <c r="M2607" s="432"/>
      <c r="N2607" s="432"/>
      <c r="O2607" s="432"/>
      <c r="P2607" s="432"/>
      <c r="Q2607" s="432"/>
    </row>
    <row r="2608" spans="2:17" x14ac:dyDescent="0.3">
      <c r="B2608" s="1"/>
      <c r="C2608" s="191"/>
      <c r="D2608" s="191"/>
      <c r="E2608" s="191"/>
      <c r="F2608" s="191"/>
      <c r="G2608" s="185"/>
      <c r="H2608" s="185"/>
      <c r="I2608" s="185"/>
      <c r="J2608" s="185"/>
      <c r="K2608" s="191"/>
      <c r="L2608" s="191"/>
      <c r="M2608" s="191"/>
      <c r="N2608" s="191"/>
      <c r="O2608" s="191"/>
      <c r="P2608" s="191"/>
      <c r="Q2608" s="191"/>
    </row>
    <row r="2609" spans="2:17" ht="16.8" x14ac:dyDescent="0.4">
      <c r="B2609" s="1"/>
      <c r="C2609" s="192" t="s">
        <v>2780</v>
      </c>
      <c r="D2609" s="191"/>
      <c r="E2609" s="191"/>
      <c r="F2609" s="191"/>
      <c r="G2609" s="185"/>
      <c r="H2609" s="185"/>
      <c r="I2609" s="185"/>
      <c r="J2609" s="185"/>
      <c r="K2609" s="191"/>
      <c r="L2609" s="191"/>
      <c r="M2609" s="191"/>
      <c r="N2609" s="191"/>
      <c r="O2609" s="191"/>
      <c r="P2609" s="191"/>
      <c r="Q2609" s="191"/>
    </row>
  </sheetData>
  <mergeCells count="42">
    <mergeCell ref="C2:Q2"/>
    <mergeCell ref="D3:P3"/>
    <mergeCell ref="D5:P5"/>
    <mergeCell ref="C6:P6"/>
    <mergeCell ref="C7:H7"/>
    <mergeCell ref="I7:K7"/>
    <mergeCell ref="L7:N7"/>
    <mergeCell ref="O7:P7"/>
    <mergeCell ref="C300:Q300"/>
    <mergeCell ref="O8:P8"/>
    <mergeCell ref="O9:P9"/>
    <mergeCell ref="C11:Q11"/>
    <mergeCell ref="B12:Q12"/>
    <mergeCell ref="B13:F13"/>
    <mergeCell ref="G13:J13"/>
    <mergeCell ref="K13:O13"/>
    <mergeCell ref="P13:Q13"/>
    <mergeCell ref="B14:C14"/>
    <mergeCell ref="C292:Q292"/>
    <mergeCell ref="C293:Q293"/>
    <mergeCell ref="C295:Q295"/>
    <mergeCell ref="C296:Q296"/>
    <mergeCell ref="D301:P301"/>
    <mergeCell ref="D303:P303"/>
    <mergeCell ref="C304:P304"/>
    <mergeCell ref="C305:H305"/>
    <mergeCell ref="I305:K305"/>
    <mergeCell ref="L305:N305"/>
    <mergeCell ref="O305:P305"/>
    <mergeCell ref="O306:P306"/>
    <mergeCell ref="O307:P307"/>
    <mergeCell ref="C309:Q309"/>
    <mergeCell ref="B310:Q310"/>
    <mergeCell ref="B311:F311"/>
    <mergeCell ref="G311:J311"/>
    <mergeCell ref="K311:O311"/>
    <mergeCell ref="P311:Q311"/>
    <mergeCell ref="B312:C312"/>
    <mergeCell ref="C2603:Q2603"/>
    <mergeCell ref="C2604:Q2604"/>
    <mergeCell ref="C2606:Q2606"/>
    <mergeCell ref="C2607:Q2607"/>
  </mergeCells>
  <conditionalFormatting sqref="F15">
    <cfRule type="expression" dxfId="605" priority="604">
      <formula>Z15="DIGITOS DE MAS"</formula>
    </cfRule>
    <cfRule type="expression" dxfId="604" priority="605">
      <formula>Z15="FALTAN DIGITOS"</formula>
    </cfRule>
    <cfRule type="expression" dxfId="603" priority="606">
      <formula>Z15="CORRECTO"</formula>
    </cfRule>
  </conditionalFormatting>
  <conditionalFormatting sqref="F16">
    <cfRule type="expression" dxfId="602" priority="601">
      <formula>Z16="DIGITOS DE MAS"</formula>
    </cfRule>
    <cfRule type="expression" dxfId="601" priority="602">
      <formula>Z16="FALTAN DIGITOS"</formula>
    </cfRule>
    <cfRule type="expression" dxfId="600" priority="603">
      <formula>Z16="CORRECTO"</formula>
    </cfRule>
  </conditionalFormatting>
  <conditionalFormatting sqref="F17">
    <cfRule type="expression" dxfId="599" priority="598">
      <formula>Z17="DIGITOS DE MAS"</formula>
    </cfRule>
    <cfRule type="expression" dxfId="598" priority="599">
      <formula>Z17="FALTAN DIGITOS"</formula>
    </cfRule>
    <cfRule type="expression" dxfId="597" priority="600">
      <formula>Z17="CORRECTO"</formula>
    </cfRule>
  </conditionalFormatting>
  <conditionalFormatting sqref="F18">
    <cfRule type="expression" dxfId="596" priority="595">
      <formula>Z18="DIGITOS DE MAS"</formula>
    </cfRule>
    <cfRule type="expression" dxfId="595" priority="596">
      <formula>Z18="FALTAN DIGITOS"</formula>
    </cfRule>
    <cfRule type="expression" dxfId="594" priority="597">
      <formula>Z18="CORRECTO"</formula>
    </cfRule>
  </conditionalFormatting>
  <conditionalFormatting sqref="F19">
    <cfRule type="expression" dxfId="593" priority="592">
      <formula>Z19="DIGITOS DE MAS"</formula>
    </cfRule>
    <cfRule type="expression" dxfId="592" priority="593">
      <formula>Z19="FALTAN DIGITOS"</formula>
    </cfRule>
    <cfRule type="expression" dxfId="591" priority="594">
      <formula>Z19="CORRECTO"</formula>
    </cfRule>
  </conditionalFormatting>
  <conditionalFormatting sqref="F20">
    <cfRule type="expression" dxfId="590" priority="589">
      <formula>Z20="DIGITOS DE MAS"</formula>
    </cfRule>
    <cfRule type="expression" dxfId="589" priority="590">
      <formula>Z20="FALTAN DIGITOS"</formula>
    </cfRule>
    <cfRule type="expression" dxfId="588" priority="591">
      <formula>Z20="CORRECTO"</formula>
    </cfRule>
  </conditionalFormatting>
  <conditionalFormatting sqref="F21">
    <cfRule type="expression" dxfId="587" priority="586">
      <formula>Z21="DIGITOS DE MAS"</formula>
    </cfRule>
    <cfRule type="expression" dxfId="586" priority="587">
      <formula>Z21="FALTAN DIGITOS"</formula>
    </cfRule>
    <cfRule type="expression" dxfId="585" priority="588">
      <formula>Z21="CORRECTO"</formula>
    </cfRule>
  </conditionalFormatting>
  <conditionalFormatting sqref="F22">
    <cfRule type="expression" dxfId="584" priority="583">
      <formula>Z22="DIGITOS DE MAS"</formula>
    </cfRule>
    <cfRule type="expression" dxfId="583" priority="584">
      <formula>Z22="FALTAN DIGITOS"</formula>
    </cfRule>
    <cfRule type="expression" dxfId="582" priority="585">
      <formula>Z22="CORRECTO"</formula>
    </cfRule>
  </conditionalFormatting>
  <conditionalFormatting sqref="F23">
    <cfRule type="expression" dxfId="581" priority="580">
      <formula>Z23="DIGITOS DE MAS"</formula>
    </cfRule>
    <cfRule type="expression" dxfId="580" priority="581">
      <formula>Z23="FALTAN DIGITOS"</formula>
    </cfRule>
    <cfRule type="expression" dxfId="579" priority="582">
      <formula>Z23="CORRECTO"</formula>
    </cfRule>
  </conditionalFormatting>
  <conditionalFormatting sqref="F24">
    <cfRule type="expression" dxfId="578" priority="577">
      <formula>Z24="DIGITOS DE MAS"</formula>
    </cfRule>
    <cfRule type="expression" dxfId="577" priority="578">
      <formula>Z24="FALTAN DIGITOS"</formula>
    </cfRule>
    <cfRule type="expression" dxfId="576" priority="579">
      <formula>Z24="CORRECTO"</formula>
    </cfRule>
  </conditionalFormatting>
  <conditionalFormatting sqref="F25">
    <cfRule type="expression" dxfId="575" priority="574">
      <formula>Z25="DIGITOS DE MAS"</formula>
    </cfRule>
    <cfRule type="expression" dxfId="574" priority="575">
      <formula>Z25="FALTAN DIGITOS"</formula>
    </cfRule>
    <cfRule type="expression" dxfId="573" priority="576">
      <formula>Z25="CORRECTO"</formula>
    </cfRule>
  </conditionalFormatting>
  <conditionalFormatting sqref="F26">
    <cfRule type="expression" dxfId="572" priority="571">
      <formula>Z26="DIGITOS DE MAS"</formula>
    </cfRule>
    <cfRule type="expression" dxfId="571" priority="572">
      <formula>Z26="FALTAN DIGITOS"</formula>
    </cfRule>
    <cfRule type="expression" dxfId="570" priority="573">
      <formula>Z26="CORRECTO"</formula>
    </cfRule>
  </conditionalFormatting>
  <conditionalFormatting sqref="F27">
    <cfRule type="expression" dxfId="569" priority="568">
      <formula>Z27="DIGITOS DE MAS"</formula>
    </cfRule>
    <cfRule type="expression" dxfId="568" priority="569">
      <formula>Z27="FALTAN DIGITOS"</formula>
    </cfRule>
    <cfRule type="expression" dxfId="567" priority="570">
      <formula>Z27="CORRECTO"</formula>
    </cfRule>
  </conditionalFormatting>
  <conditionalFormatting sqref="F28">
    <cfRule type="expression" dxfId="566" priority="565">
      <formula>Z28="DIGITOS DE MAS"</formula>
    </cfRule>
    <cfRule type="expression" dxfId="565" priority="566">
      <formula>Z28="FALTAN DIGITOS"</formula>
    </cfRule>
    <cfRule type="expression" dxfId="564" priority="567">
      <formula>Z28="CORRECTO"</formula>
    </cfRule>
  </conditionalFormatting>
  <conditionalFormatting sqref="F29">
    <cfRule type="expression" dxfId="563" priority="562">
      <formula>Z29="DIGITOS DE MAS"</formula>
    </cfRule>
    <cfRule type="expression" dxfId="562" priority="563">
      <formula>Z29="FALTAN DIGITOS"</formula>
    </cfRule>
    <cfRule type="expression" dxfId="561" priority="564">
      <formula>Z29="CORRECTO"</formula>
    </cfRule>
  </conditionalFormatting>
  <conditionalFormatting sqref="F30">
    <cfRule type="expression" dxfId="560" priority="559">
      <formula>Z30="DIGITOS DE MAS"</formula>
    </cfRule>
    <cfRule type="expression" dxfId="559" priority="560">
      <formula>Z30="FALTAN DIGITOS"</formula>
    </cfRule>
    <cfRule type="expression" dxfId="558" priority="561">
      <formula>Z30="CORRECTO"</formula>
    </cfRule>
  </conditionalFormatting>
  <conditionalFormatting sqref="F31">
    <cfRule type="expression" dxfId="557" priority="556">
      <formula>Z31="DIGITOS DE MAS"</formula>
    </cfRule>
    <cfRule type="expression" dxfId="556" priority="557">
      <formula>Z31="FALTAN DIGITOS"</formula>
    </cfRule>
    <cfRule type="expression" dxfId="555" priority="558">
      <formula>Z31="CORRECTO"</formula>
    </cfRule>
  </conditionalFormatting>
  <conditionalFormatting sqref="F32">
    <cfRule type="expression" dxfId="554" priority="553">
      <formula>Z32="DIGITOS DE MAS"</formula>
    </cfRule>
    <cfRule type="expression" dxfId="553" priority="554">
      <formula>Z32="FALTAN DIGITOS"</formula>
    </cfRule>
    <cfRule type="expression" dxfId="552" priority="555">
      <formula>Z32="CORRECTO"</formula>
    </cfRule>
  </conditionalFormatting>
  <conditionalFormatting sqref="F33">
    <cfRule type="expression" dxfId="551" priority="550">
      <formula>Z33="DIGITOS DE MAS"</formula>
    </cfRule>
    <cfRule type="expression" dxfId="550" priority="551">
      <formula>Z33="FALTAN DIGITOS"</formula>
    </cfRule>
    <cfRule type="expression" dxfId="549" priority="552">
      <formula>Z33="CORRECTO"</formula>
    </cfRule>
  </conditionalFormatting>
  <conditionalFormatting sqref="F34">
    <cfRule type="expression" dxfId="548" priority="547">
      <formula>Z34="DIGITOS DE MAS"</formula>
    </cfRule>
    <cfRule type="expression" dxfId="547" priority="548">
      <formula>Z34="FALTAN DIGITOS"</formula>
    </cfRule>
    <cfRule type="expression" dxfId="546" priority="549">
      <formula>Z34="CORRECTO"</formula>
    </cfRule>
  </conditionalFormatting>
  <conditionalFormatting sqref="F35">
    <cfRule type="expression" dxfId="545" priority="544">
      <formula>Z35="DIGITOS DE MAS"</formula>
    </cfRule>
    <cfRule type="expression" dxfId="544" priority="545">
      <formula>Z35="FALTAN DIGITOS"</formula>
    </cfRule>
    <cfRule type="expression" dxfId="543" priority="546">
      <formula>Z35="CORRECTO"</formula>
    </cfRule>
  </conditionalFormatting>
  <conditionalFormatting sqref="F36">
    <cfRule type="expression" dxfId="542" priority="541">
      <formula>Z36="DIGITOS DE MAS"</formula>
    </cfRule>
    <cfRule type="expression" dxfId="541" priority="542">
      <formula>Z36="FALTAN DIGITOS"</formula>
    </cfRule>
    <cfRule type="expression" dxfId="540" priority="543">
      <formula>Z36="CORRECTO"</formula>
    </cfRule>
  </conditionalFormatting>
  <conditionalFormatting sqref="F37">
    <cfRule type="expression" dxfId="539" priority="538">
      <formula>Z37="DIGITOS DE MAS"</formula>
    </cfRule>
    <cfRule type="expression" dxfId="538" priority="539">
      <formula>Z37="FALTAN DIGITOS"</formula>
    </cfRule>
    <cfRule type="expression" dxfId="537" priority="540">
      <formula>Z37="CORRECTO"</formula>
    </cfRule>
  </conditionalFormatting>
  <conditionalFormatting sqref="F38">
    <cfRule type="expression" dxfId="536" priority="535">
      <formula>Z38="DIGITOS DE MAS"</formula>
    </cfRule>
    <cfRule type="expression" dxfId="535" priority="536">
      <formula>Z38="FALTAN DIGITOS"</formula>
    </cfRule>
    <cfRule type="expression" dxfId="534" priority="537">
      <formula>Z38="CORRECTO"</formula>
    </cfRule>
  </conditionalFormatting>
  <conditionalFormatting sqref="F39">
    <cfRule type="expression" dxfId="533" priority="532">
      <formula>Z39="DIGITOS DE MAS"</formula>
    </cfRule>
    <cfRule type="expression" dxfId="532" priority="533">
      <formula>Z39="FALTAN DIGITOS"</formula>
    </cfRule>
    <cfRule type="expression" dxfId="531" priority="534">
      <formula>Z39="CORRECTO"</formula>
    </cfRule>
  </conditionalFormatting>
  <conditionalFormatting sqref="F40">
    <cfRule type="expression" dxfId="530" priority="529">
      <formula>Z40="DIGITOS DE MAS"</formula>
    </cfRule>
    <cfRule type="expression" dxfId="529" priority="530">
      <formula>Z40="FALTAN DIGITOS"</formula>
    </cfRule>
    <cfRule type="expression" dxfId="528" priority="531">
      <formula>Z40="CORRECTO"</formula>
    </cfRule>
  </conditionalFormatting>
  <conditionalFormatting sqref="F41">
    <cfRule type="expression" dxfId="527" priority="526">
      <formula>Z41="DIGITOS DE MAS"</formula>
    </cfRule>
    <cfRule type="expression" dxfId="526" priority="527">
      <formula>Z41="FALTAN DIGITOS"</formula>
    </cfRule>
    <cfRule type="expression" dxfId="525" priority="528">
      <formula>Z41="CORRECTO"</formula>
    </cfRule>
  </conditionalFormatting>
  <conditionalFormatting sqref="F42">
    <cfRule type="expression" dxfId="524" priority="523">
      <formula>Z42="DIGITOS DE MAS"</formula>
    </cfRule>
    <cfRule type="expression" dxfId="523" priority="524">
      <formula>Z42="FALTAN DIGITOS"</formula>
    </cfRule>
    <cfRule type="expression" dxfId="522" priority="525">
      <formula>Z42="CORRECTO"</formula>
    </cfRule>
  </conditionalFormatting>
  <conditionalFormatting sqref="F43">
    <cfRule type="expression" dxfId="521" priority="520">
      <formula>Z43="DIGITOS DE MAS"</formula>
    </cfRule>
    <cfRule type="expression" dxfId="520" priority="521">
      <formula>Z43="FALTAN DIGITOS"</formula>
    </cfRule>
    <cfRule type="expression" dxfId="519" priority="522">
      <formula>Z43="CORRECTO"</formula>
    </cfRule>
  </conditionalFormatting>
  <conditionalFormatting sqref="F44">
    <cfRule type="expression" dxfId="518" priority="517">
      <formula>Z44="DIGITOS DE MAS"</formula>
    </cfRule>
    <cfRule type="expression" dxfId="517" priority="518">
      <formula>Z44="FALTAN DIGITOS"</formula>
    </cfRule>
    <cfRule type="expression" dxfId="516" priority="519">
      <formula>Z44="CORRECTO"</formula>
    </cfRule>
  </conditionalFormatting>
  <conditionalFormatting sqref="F45">
    <cfRule type="expression" dxfId="515" priority="514">
      <formula>Z45="DIGITOS DE MAS"</formula>
    </cfRule>
    <cfRule type="expression" dxfId="514" priority="515">
      <formula>Z45="FALTAN DIGITOS"</formula>
    </cfRule>
    <cfRule type="expression" dxfId="513" priority="516">
      <formula>Z45="CORRECTO"</formula>
    </cfRule>
  </conditionalFormatting>
  <conditionalFormatting sqref="F46">
    <cfRule type="expression" dxfId="512" priority="511">
      <formula>Z46="DIGITOS DE MAS"</formula>
    </cfRule>
    <cfRule type="expression" dxfId="511" priority="512">
      <formula>Z46="FALTAN DIGITOS"</formula>
    </cfRule>
    <cfRule type="expression" dxfId="510" priority="513">
      <formula>Z46="CORRECTO"</formula>
    </cfRule>
  </conditionalFormatting>
  <conditionalFormatting sqref="F47">
    <cfRule type="expression" dxfId="509" priority="508">
      <formula>Z47="DIGITOS DE MAS"</formula>
    </cfRule>
    <cfRule type="expression" dxfId="508" priority="509">
      <formula>Z47="FALTAN DIGITOS"</formula>
    </cfRule>
    <cfRule type="expression" dxfId="507" priority="510">
      <formula>Z47="CORRECTO"</formula>
    </cfRule>
  </conditionalFormatting>
  <conditionalFormatting sqref="F48">
    <cfRule type="expression" dxfId="506" priority="505">
      <formula>Z48="DIGITOS DE MAS"</formula>
    </cfRule>
    <cfRule type="expression" dxfId="505" priority="506">
      <formula>Z48="FALTAN DIGITOS"</formula>
    </cfRule>
    <cfRule type="expression" dxfId="504" priority="507">
      <formula>Z48="CORRECTO"</formula>
    </cfRule>
  </conditionalFormatting>
  <conditionalFormatting sqref="F49">
    <cfRule type="expression" dxfId="503" priority="502">
      <formula>Z49="DIGITOS DE MAS"</formula>
    </cfRule>
    <cfRule type="expression" dxfId="502" priority="503">
      <formula>Z49="FALTAN DIGITOS"</formula>
    </cfRule>
    <cfRule type="expression" dxfId="501" priority="504">
      <formula>Z49="CORRECTO"</formula>
    </cfRule>
  </conditionalFormatting>
  <conditionalFormatting sqref="F50">
    <cfRule type="expression" dxfId="500" priority="499">
      <formula>Z50="DIGITOS DE MAS"</formula>
    </cfRule>
    <cfRule type="expression" dxfId="499" priority="500">
      <formula>Z50="FALTAN DIGITOS"</formula>
    </cfRule>
    <cfRule type="expression" dxfId="498" priority="501">
      <formula>Z50="CORRECTO"</formula>
    </cfRule>
  </conditionalFormatting>
  <conditionalFormatting sqref="F51">
    <cfRule type="expression" dxfId="497" priority="496">
      <formula>Z51="DIGITOS DE MAS"</formula>
    </cfRule>
    <cfRule type="expression" dxfId="496" priority="497">
      <formula>Z51="FALTAN DIGITOS"</formula>
    </cfRule>
    <cfRule type="expression" dxfId="495" priority="498">
      <formula>Z51="CORRECTO"</formula>
    </cfRule>
  </conditionalFormatting>
  <conditionalFormatting sqref="F52">
    <cfRule type="expression" dxfId="494" priority="493">
      <formula>Z52="DIGITOS DE MAS"</formula>
    </cfRule>
    <cfRule type="expression" dxfId="493" priority="494">
      <formula>Z52="FALTAN DIGITOS"</formula>
    </cfRule>
    <cfRule type="expression" dxfId="492" priority="495">
      <formula>Z52="CORRECTO"</formula>
    </cfRule>
  </conditionalFormatting>
  <conditionalFormatting sqref="F53">
    <cfRule type="expression" dxfId="491" priority="490">
      <formula>Z53="DIGITOS DE MAS"</formula>
    </cfRule>
    <cfRule type="expression" dxfId="490" priority="491">
      <formula>Z53="FALTAN DIGITOS"</formula>
    </cfRule>
    <cfRule type="expression" dxfId="489" priority="492">
      <formula>Z53="CORRECTO"</formula>
    </cfRule>
  </conditionalFormatting>
  <conditionalFormatting sqref="F54">
    <cfRule type="expression" dxfId="488" priority="487">
      <formula>Z54="DIGITOS DE MAS"</formula>
    </cfRule>
    <cfRule type="expression" dxfId="487" priority="488">
      <formula>Z54="FALTAN DIGITOS"</formula>
    </cfRule>
    <cfRule type="expression" dxfId="486" priority="489">
      <formula>Z54="CORRECTO"</formula>
    </cfRule>
  </conditionalFormatting>
  <conditionalFormatting sqref="F55">
    <cfRule type="expression" dxfId="485" priority="484">
      <formula>Z55="DIGITOS DE MAS"</formula>
    </cfRule>
    <cfRule type="expression" dxfId="484" priority="485">
      <formula>Z55="FALTAN DIGITOS"</formula>
    </cfRule>
    <cfRule type="expression" dxfId="483" priority="486">
      <formula>Z55="CORRECTO"</formula>
    </cfRule>
  </conditionalFormatting>
  <conditionalFormatting sqref="F56">
    <cfRule type="expression" dxfId="482" priority="481">
      <formula>Z56="DIGITOS DE MAS"</formula>
    </cfRule>
    <cfRule type="expression" dxfId="481" priority="482">
      <formula>Z56="FALTAN DIGITOS"</formula>
    </cfRule>
    <cfRule type="expression" dxfId="480" priority="483">
      <formula>Z56="CORRECTO"</formula>
    </cfRule>
  </conditionalFormatting>
  <conditionalFormatting sqref="F57">
    <cfRule type="expression" dxfId="479" priority="478">
      <formula>Z57="DIGITOS DE MAS"</formula>
    </cfRule>
    <cfRule type="expression" dxfId="478" priority="479">
      <formula>Z57="FALTAN DIGITOS"</formula>
    </cfRule>
    <cfRule type="expression" dxfId="477" priority="480">
      <formula>Z57="CORRECTO"</formula>
    </cfRule>
  </conditionalFormatting>
  <conditionalFormatting sqref="F58">
    <cfRule type="expression" dxfId="476" priority="475">
      <formula>Z58="DIGITOS DE MAS"</formula>
    </cfRule>
    <cfRule type="expression" dxfId="475" priority="476">
      <formula>Z58="FALTAN DIGITOS"</formula>
    </cfRule>
    <cfRule type="expression" dxfId="474" priority="477">
      <formula>Z58="CORRECTO"</formula>
    </cfRule>
  </conditionalFormatting>
  <conditionalFormatting sqref="F59">
    <cfRule type="expression" dxfId="473" priority="472">
      <formula>Z59="DIGITOS DE MAS"</formula>
    </cfRule>
    <cfRule type="expression" dxfId="472" priority="473">
      <formula>Z59="FALTAN DIGITOS"</formula>
    </cfRule>
    <cfRule type="expression" dxfId="471" priority="474">
      <formula>Z59="CORRECTO"</formula>
    </cfRule>
  </conditionalFormatting>
  <conditionalFormatting sqref="F60">
    <cfRule type="expression" dxfId="470" priority="469">
      <formula>Z60="DIGITOS DE MAS"</formula>
    </cfRule>
    <cfRule type="expression" dxfId="469" priority="470">
      <formula>Z60="FALTAN DIGITOS"</formula>
    </cfRule>
    <cfRule type="expression" dxfId="468" priority="471">
      <formula>Z60="CORRECTO"</formula>
    </cfRule>
  </conditionalFormatting>
  <conditionalFormatting sqref="F61">
    <cfRule type="expression" dxfId="467" priority="466">
      <formula>Z61="DIGITOS DE MAS"</formula>
    </cfRule>
    <cfRule type="expression" dxfId="466" priority="467">
      <formula>Z61="FALTAN DIGITOS"</formula>
    </cfRule>
    <cfRule type="expression" dxfId="465" priority="468">
      <formula>Z61="CORRECTO"</formula>
    </cfRule>
  </conditionalFormatting>
  <conditionalFormatting sqref="F62">
    <cfRule type="expression" dxfId="464" priority="463">
      <formula>Z62="DIGITOS DE MAS"</formula>
    </cfRule>
    <cfRule type="expression" dxfId="463" priority="464">
      <formula>Z62="FALTAN DIGITOS"</formula>
    </cfRule>
    <cfRule type="expression" dxfId="462" priority="465">
      <formula>Z62="CORRECTO"</formula>
    </cfRule>
  </conditionalFormatting>
  <conditionalFormatting sqref="F63">
    <cfRule type="expression" dxfId="461" priority="460">
      <formula>Z63="DIGITOS DE MAS"</formula>
    </cfRule>
    <cfRule type="expression" dxfId="460" priority="461">
      <formula>Z63="FALTAN DIGITOS"</formula>
    </cfRule>
    <cfRule type="expression" dxfId="459" priority="462">
      <formula>Z63="CORRECTO"</formula>
    </cfRule>
  </conditionalFormatting>
  <conditionalFormatting sqref="F64">
    <cfRule type="expression" dxfId="458" priority="457">
      <formula>Z64="DIGITOS DE MAS"</formula>
    </cfRule>
    <cfRule type="expression" dxfId="457" priority="458">
      <formula>Z64="FALTAN DIGITOS"</formula>
    </cfRule>
    <cfRule type="expression" dxfId="456" priority="459">
      <formula>Z64="CORRECTO"</formula>
    </cfRule>
  </conditionalFormatting>
  <conditionalFormatting sqref="F65">
    <cfRule type="expression" dxfId="455" priority="454">
      <formula>Z65="DIGITOS DE MAS"</formula>
    </cfRule>
    <cfRule type="expression" dxfId="454" priority="455">
      <formula>Z65="FALTAN DIGITOS"</formula>
    </cfRule>
    <cfRule type="expression" dxfId="453" priority="456">
      <formula>Z65="CORRECTO"</formula>
    </cfRule>
  </conditionalFormatting>
  <conditionalFormatting sqref="F66">
    <cfRule type="expression" dxfId="452" priority="451">
      <formula>Z66="DIGITOS DE MAS"</formula>
    </cfRule>
    <cfRule type="expression" dxfId="451" priority="452">
      <formula>Z66="FALTAN DIGITOS"</formula>
    </cfRule>
    <cfRule type="expression" dxfId="450" priority="453">
      <formula>Z66="CORRECTO"</formula>
    </cfRule>
  </conditionalFormatting>
  <conditionalFormatting sqref="F67">
    <cfRule type="expression" dxfId="449" priority="448">
      <formula>Z67="DIGITOS DE MAS"</formula>
    </cfRule>
    <cfRule type="expression" dxfId="448" priority="449">
      <formula>Z67="FALTAN DIGITOS"</formula>
    </cfRule>
    <cfRule type="expression" dxfId="447" priority="450">
      <formula>Z67="CORRECTO"</formula>
    </cfRule>
  </conditionalFormatting>
  <conditionalFormatting sqref="F68">
    <cfRule type="expression" dxfId="446" priority="445">
      <formula>Z68="DIGITOS DE MAS"</formula>
    </cfRule>
    <cfRule type="expression" dxfId="445" priority="446">
      <formula>Z68="FALTAN DIGITOS"</formula>
    </cfRule>
    <cfRule type="expression" dxfId="444" priority="447">
      <formula>Z68="CORRECTO"</formula>
    </cfRule>
  </conditionalFormatting>
  <conditionalFormatting sqref="F69">
    <cfRule type="expression" dxfId="443" priority="442">
      <formula>Z69="DIGITOS DE MAS"</formula>
    </cfRule>
    <cfRule type="expression" dxfId="442" priority="443">
      <formula>Z69="FALTAN DIGITOS"</formula>
    </cfRule>
    <cfRule type="expression" dxfId="441" priority="444">
      <formula>Z69="CORRECTO"</formula>
    </cfRule>
  </conditionalFormatting>
  <conditionalFormatting sqref="F70">
    <cfRule type="expression" dxfId="440" priority="439">
      <formula>Z70="DIGITOS DE MAS"</formula>
    </cfRule>
    <cfRule type="expression" dxfId="439" priority="440">
      <formula>Z70="FALTAN DIGITOS"</formula>
    </cfRule>
    <cfRule type="expression" dxfId="438" priority="441">
      <formula>Z70="CORRECTO"</formula>
    </cfRule>
  </conditionalFormatting>
  <conditionalFormatting sqref="F71">
    <cfRule type="expression" dxfId="437" priority="436">
      <formula>Z71="DIGITOS DE MAS"</formula>
    </cfRule>
    <cfRule type="expression" dxfId="436" priority="437">
      <formula>Z71="FALTAN DIGITOS"</formula>
    </cfRule>
    <cfRule type="expression" dxfId="435" priority="438">
      <formula>Z71="CORRECTO"</formula>
    </cfRule>
  </conditionalFormatting>
  <conditionalFormatting sqref="F72">
    <cfRule type="expression" dxfId="434" priority="433">
      <formula>Z72="DIGITOS DE MAS"</formula>
    </cfRule>
    <cfRule type="expression" dxfId="433" priority="434">
      <formula>Z72="FALTAN DIGITOS"</formula>
    </cfRule>
    <cfRule type="expression" dxfId="432" priority="435">
      <formula>Z72="CORRECTO"</formula>
    </cfRule>
  </conditionalFormatting>
  <conditionalFormatting sqref="F73">
    <cfRule type="expression" dxfId="431" priority="430">
      <formula>Z73="DIGITOS DE MAS"</formula>
    </cfRule>
    <cfRule type="expression" dxfId="430" priority="431">
      <formula>Z73="FALTAN DIGITOS"</formula>
    </cfRule>
    <cfRule type="expression" dxfId="429" priority="432">
      <formula>Z73="CORRECTO"</formula>
    </cfRule>
  </conditionalFormatting>
  <conditionalFormatting sqref="F74">
    <cfRule type="expression" dxfId="428" priority="427">
      <formula>Z74="DIGITOS DE MAS"</formula>
    </cfRule>
    <cfRule type="expression" dxfId="427" priority="428">
      <formula>Z74="FALTAN DIGITOS"</formula>
    </cfRule>
    <cfRule type="expression" dxfId="426" priority="429">
      <formula>Z74="CORRECTO"</formula>
    </cfRule>
  </conditionalFormatting>
  <conditionalFormatting sqref="F75">
    <cfRule type="expression" dxfId="425" priority="424">
      <formula>Z75="DIGITOS DE MAS"</formula>
    </cfRule>
    <cfRule type="expression" dxfId="424" priority="425">
      <formula>Z75="FALTAN DIGITOS"</formula>
    </cfRule>
    <cfRule type="expression" dxfId="423" priority="426">
      <formula>Z75="CORRECTO"</formula>
    </cfRule>
  </conditionalFormatting>
  <conditionalFormatting sqref="F76">
    <cfRule type="expression" dxfId="422" priority="421">
      <formula>Z76="DIGITOS DE MAS"</formula>
    </cfRule>
    <cfRule type="expression" dxfId="421" priority="422">
      <formula>Z76="FALTAN DIGITOS"</formula>
    </cfRule>
    <cfRule type="expression" dxfId="420" priority="423">
      <formula>Z76="CORRECTO"</formula>
    </cfRule>
  </conditionalFormatting>
  <conditionalFormatting sqref="F77">
    <cfRule type="expression" dxfId="419" priority="418">
      <formula>Z77="DIGITOS DE MAS"</formula>
    </cfRule>
    <cfRule type="expression" dxfId="418" priority="419">
      <formula>Z77="FALTAN DIGITOS"</formula>
    </cfRule>
    <cfRule type="expression" dxfId="417" priority="420">
      <formula>Z77="CORRECTO"</formula>
    </cfRule>
  </conditionalFormatting>
  <conditionalFormatting sqref="F78">
    <cfRule type="expression" dxfId="416" priority="415">
      <formula>Z78="DIGITOS DE MAS"</formula>
    </cfRule>
    <cfRule type="expression" dxfId="415" priority="416">
      <formula>Z78="FALTAN DIGITOS"</formula>
    </cfRule>
    <cfRule type="expression" dxfId="414" priority="417">
      <formula>Z78="CORRECTO"</formula>
    </cfRule>
  </conditionalFormatting>
  <conditionalFormatting sqref="F79">
    <cfRule type="expression" dxfId="413" priority="412">
      <formula>Z79="DIGITOS DE MAS"</formula>
    </cfRule>
    <cfRule type="expression" dxfId="412" priority="413">
      <formula>Z79="FALTAN DIGITOS"</formula>
    </cfRule>
    <cfRule type="expression" dxfId="411" priority="414">
      <formula>Z79="CORRECTO"</formula>
    </cfRule>
  </conditionalFormatting>
  <conditionalFormatting sqref="F80">
    <cfRule type="expression" dxfId="410" priority="409">
      <formula>Z80="DIGITOS DE MAS"</formula>
    </cfRule>
    <cfRule type="expression" dxfId="409" priority="410">
      <formula>Z80="FALTAN DIGITOS"</formula>
    </cfRule>
    <cfRule type="expression" dxfId="408" priority="411">
      <formula>Z80="CORRECTO"</formula>
    </cfRule>
  </conditionalFormatting>
  <conditionalFormatting sqref="F81">
    <cfRule type="expression" dxfId="407" priority="406">
      <formula>Z81="DIGITOS DE MAS"</formula>
    </cfRule>
    <cfRule type="expression" dxfId="406" priority="407">
      <formula>Z81="FALTAN DIGITOS"</formula>
    </cfRule>
    <cfRule type="expression" dxfId="405" priority="408">
      <formula>Z81="CORRECTO"</formula>
    </cfRule>
  </conditionalFormatting>
  <conditionalFormatting sqref="F82">
    <cfRule type="expression" dxfId="404" priority="403">
      <formula>Z82="DIGITOS DE MAS"</formula>
    </cfRule>
    <cfRule type="expression" dxfId="403" priority="404">
      <formula>Z82="FALTAN DIGITOS"</formula>
    </cfRule>
    <cfRule type="expression" dxfId="402" priority="405">
      <formula>Z82="CORRECTO"</formula>
    </cfRule>
  </conditionalFormatting>
  <conditionalFormatting sqref="F83">
    <cfRule type="expression" dxfId="401" priority="400">
      <formula>Z83="DIGITOS DE MAS"</formula>
    </cfRule>
    <cfRule type="expression" dxfId="400" priority="401">
      <formula>Z83="FALTAN DIGITOS"</formula>
    </cfRule>
    <cfRule type="expression" dxfId="399" priority="402">
      <formula>Z83="CORRECTO"</formula>
    </cfRule>
  </conditionalFormatting>
  <conditionalFormatting sqref="F84">
    <cfRule type="expression" dxfId="398" priority="397">
      <formula>Z84="DIGITOS DE MAS"</formula>
    </cfRule>
    <cfRule type="expression" dxfId="397" priority="398">
      <formula>Z84="FALTAN DIGITOS"</formula>
    </cfRule>
    <cfRule type="expression" dxfId="396" priority="399">
      <formula>Z84="CORRECTO"</formula>
    </cfRule>
  </conditionalFormatting>
  <conditionalFormatting sqref="F85">
    <cfRule type="expression" dxfId="395" priority="394">
      <formula>Z85="DIGITOS DE MAS"</formula>
    </cfRule>
    <cfRule type="expression" dxfId="394" priority="395">
      <formula>Z85="FALTAN DIGITOS"</formula>
    </cfRule>
    <cfRule type="expression" dxfId="393" priority="396">
      <formula>Z85="CORRECTO"</formula>
    </cfRule>
  </conditionalFormatting>
  <conditionalFormatting sqref="F86">
    <cfRule type="expression" dxfId="392" priority="391">
      <formula>Z86="DIGITOS DE MAS"</formula>
    </cfRule>
    <cfRule type="expression" dxfId="391" priority="392">
      <formula>Z86="FALTAN DIGITOS"</formula>
    </cfRule>
    <cfRule type="expression" dxfId="390" priority="393">
      <formula>Z86="CORRECTO"</formula>
    </cfRule>
  </conditionalFormatting>
  <conditionalFormatting sqref="F87">
    <cfRule type="expression" dxfId="389" priority="388">
      <formula>Z87="DIGITOS DE MAS"</formula>
    </cfRule>
    <cfRule type="expression" dxfId="388" priority="389">
      <formula>Z87="FALTAN DIGITOS"</formula>
    </cfRule>
    <cfRule type="expression" dxfId="387" priority="390">
      <formula>Z87="CORRECTO"</formula>
    </cfRule>
  </conditionalFormatting>
  <conditionalFormatting sqref="F88">
    <cfRule type="expression" dxfId="386" priority="385">
      <formula>Z88="DIGITOS DE MAS"</formula>
    </cfRule>
    <cfRule type="expression" dxfId="385" priority="386">
      <formula>Z88="FALTAN DIGITOS"</formula>
    </cfRule>
    <cfRule type="expression" dxfId="384" priority="387">
      <formula>Z88="CORRECTO"</formula>
    </cfRule>
  </conditionalFormatting>
  <conditionalFormatting sqref="F89">
    <cfRule type="expression" dxfId="383" priority="382">
      <formula>Z89="DIGITOS DE MAS"</formula>
    </cfRule>
    <cfRule type="expression" dxfId="382" priority="383">
      <formula>Z89="FALTAN DIGITOS"</formula>
    </cfRule>
    <cfRule type="expression" dxfId="381" priority="384">
      <formula>Z89="CORRECTO"</formula>
    </cfRule>
  </conditionalFormatting>
  <conditionalFormatting sqref="F90">
    <cfRule type="expression" dxfId="380" priority="379">
      <formula>Z90="DIGITOS DE MAS"</formula>
    </cfRule>
    <cfRule type="expression" dxfId="379" priority="380">
      <formula>Z90="FALTAN DIGITOS"</formula>
    </cfRule>
    <cfRule type="expression" dxfId="378" priority="381">
      <formula>Z90="CORRECTO"</formula>
    </cfRule>
  </conditionalFormatting>
  <conditionalFormatting sqref="F91">
    <cfRule type="expression" dxfId="377" priority="376">
      <formula>Z91="DIGITOS DE MAS"</formula>
    </cfRule>
    <cfRule type="expression" dxfId="376" priority="377">
      <formula>Z91="FALTAN DIGITOS"</formula>
    </cfRule>
    <cfRule type="expression" dxfId="375" priority="378">
      <formula>Z91="CORRECTO"</formula>
    </cfRule>
  </conditionalFormatting>
  <conditionalFormatting sqref="F92">
    <cfRule type="expression" dxfId="374" priority="373">
      <formula>Z92="DIGITOS DE MAS"</formula>
    </cfRule>
    <cfRule type="expression" dxfId="373" priority="374">
      <formula>Z92="FALTAN DIGITOS"</formula>
    </cfRule>
    <cfRule type="expression" dxfId="372" priority="375">
      <formula>Z92="CORRECTO"</formula>
    </cfRule>
  </conditionalFormatting>
  <conditionalFormatting sqref="F93">
    <cfRule type="expression" dxfId="371" priority="370">
      <formula>Z93="DIGITOS DE MAS"</formula>
    </cfRule>
    <cfRule type="expression" dxfId="370" priority="371">
      <formula>Z93="FALTAN DIGITOS"</formula>
    </cfRule>
    <cfRule type="expression" dxfId="369" priority="372">
      <formula>Z93="CORRECTO"</formula>
    </cfRule>
  </conditionalFormatting>
  <conditionalFormatting sqref="F94">
    <cfRule type="expression" dxfId="368" priority="367">
      <formula>Z94="DIGITOS DE MAS"</formula>
    </cfRule>
    <cfRule type="expression" dxfId="367" priority="368">
      <formula>Z94="FALTAN DIGITOS"</formula>
    </cfRule>
    <cfRule type="expression" dxfId="366" priority="369">
      <formula>Z94="CORRECTO"</formula>
    </cfRule>
  </conditionalFormatting>
  <conditionalFormatting sqref="F95">
    <cfRule type="expression" dxfId="365" priority="364">
      <formula>Z95="DIGITOS DE MAS"</formula>
    </cfRule>
    <cfRule type="expression" dxfId="364" priority="365">
      <formula>Z95="FALTAN DIGITOS"</formula>
    </cfRule>
    <cfRule type="expression" dxfId="363" priority="366">
      <formula>Z95="CORRECTO"</formula>
    </cfRule>
  </conditionalFormatting>
  <conditionalFormatting sqref="F96">
    <cfRule type="expression" dxfId="362" priority="361">
      <formula>Z96="DIGITOS DE MAS"</formula>
    </cfRule>
    <cfRule type="expression" dxfId="361" priority="362">
      <formula>Z96="FALTAN DIGITOS"</formula>
    </cfRule>
    <cfRule type="expression" dxfId="360" priority="363">
      <formula>Z96="CORRECTO"</formula>
    </cfRule>
  </conditionalFormatting>
  <conditionalFormatting sqref="F97">
    <cfRule type="expression" dxfId="359" priority="358">
      <formula>Z97="DIGITOS DE MAS"</formula>
    </cfRule>
    <cfRule type="expression" dxfId="358" priority="359">
      <formula>Z97="FALTAN DIGITOS"</formula>
    </cfRule>
    <cfRule type="expression" dxfId="357" priority="360">
      <formula>Z97="CORRECTO"</formula>
    </cfRule>
  </conditionalFormatting>
  <conditionalFormatting sqref="F98">
    <cfRule type="expression" dxfId="356" priority="355">
      <formula>Z98="DIGITOS DE MAS"</formula>
    </cfRule>
    <cfRule type="expression" dxfId="355" priority="356">
      <formula>Z98="FALTAN DIGITOS"</formula>
    </cfRule>
    <cfRule type="expression" dxfId="354" priority="357">
      <formula>Z98="CORRECTO"</formula>
    </cfRule>
  </conditionalFormatting>
  <conditionalFormatting sqref="F99">
    <cfRule type="expression" dxfId="353" priority="352">
      <formula>Z99="DIGITOS DE MAS"</formula>
    </cfRule>
    <cfRule type="expression" dxfId="352" priority="353">
      <formula>Z99="FALTAN DIGITOS"</formula>
    </cfRule>
    <cfRule type="expression" dxfId="351" priority="354">
      <formula>Z99="CORRECTO"</formula>
    </cfRule>
  </conditionalFormatting>
  <conditionalFormatting sqref="F100">
    <cfRule type="expression" dxfId="350" priority="349">
      <formula>Z100="DIGITOS DE MAS"</formula>
    </cfRule>
    <cfRule type="expression" dxfId="349" priority="350">
      <formula>Z100="FALTAN DIGITOS"</formula>
    </cfRule>
    <cfRule type="expression" dxfId="348" priority="351">
      <formula>Z100="CORRECTO"</formula>
    </cfRule>
  </conditionalFormatting>
  <conditionalFormatting sqref="F101">
    <cfRule type="expression" dxfId="347" priority="346">
      <formula>Z101="DIGITOS DE MAS"</formula>
    </cfRule>
    <cfRule type="expression" dxfId="346" priority="347">
      <formula>Z101="FALTAN DIGITOS"</formula>
    </cfRule>
    <cfRule type="expression" dxfId="345" priority="348">
      <formula>Z101="CORRECTO"</formula>
    </cfRule>
  </conditionalFormatting>
  <conditionalFormatting sqref="F102">
    <cfRule type="expression" dxfId="344" priority="343">
      <formula>Z102="DIGITOS DE MAS"</formula>
    </cfRule>
    <cfRule type="expression" dxfId="343" priority="344">
      <formula>Z102="FALTAN DIGITOS"</formula>
    </cfRule>
    <cfRule type="expression" dxfId="342" priority="345">
      <formula>Z102="CORRECTO"</formula>
    </cfRule>
  </conditionalFormatting>
  <conditionalFormatting sqref="F103">
    <cfRule type="expression" dxfId="341" priority="340">
      <formula>Z103="DIGITOS DE MAS"</formula>
    </cfRule>
    <cfRule type="expression" dxfId="340" priority="341">
      <formula>Z103="FALTAN DIGITOS"</formula>
    </cfRule>
    <cfRule type="expression" dxfId="339" priority="342">
      <formula>Z103="CORRECTO"</formula>
    </cfRule>
  </conditionalFormatting>
  <conditionalFormatting sqref="F104">
    <cfRule type="expression" dxfId="338" priority="337">
      <formula>Z104="DIGITOS DE MAS"</formula>
    </cfRule>
    <cfRule type="expression" dxfId="337" priority="338">
      <formula>Z104="FALTAN DIGITOS"</formula>
    </cfRule>
    <cfRule type="expression" dxfId="336" priority="339">
      <formula>Z104="CORRECTO"</formula>
    </cfRule>
  </conditionalFormatting>
  <conditionalFormatting sqref="F105">
    <cfRule type="expression" dxfId="335" priority="334">
      <formula>Z105="DIGITOS DE MAS"</formula>
    </cfRule>
    <cfRule type="expression" dxfId="334" priority="335">
      <formula>Z105="FALTAN DIGITOS"</formula>
    </cfRule>
    <cfRule type="expression" dxfId="333" priority="336">
      <formula>Z105="CORRECTO"</formula>
    </cfRule>
  </conditionalFormatting>
  <conditionalFormatting sqref="F106">
    <cfRule type="expression" dxfId="332" priority="331">
      <formula>Z106="DIGITOS DE MAS"</formula>
    </cfRule>
    <cfRule type="expression" dxfId="331" priority="332">
      <formula>Z106="FALTAN DIGITOS"</formula>
    </cfRule>
    <cfRule type="expression" dxfId="330" priority="333">
      <formula>Z106="CORRECTO"</formula>
    </cfRule>
  </conditionalFormatting>
  <conditionalFormatting sqref="F107">
    <cfRule type="expression" dxfId="329" priority="328">
      <formula>Z107="DIGITOS DE MAS"</formula>
    </cfRule>
    <cfRule type="expression" dxfId="328" priority="329">
      <formula>Z107="FALTAN DIGITOS"</formula>
    </cfRule>
    <cfRule type="expression" dxfId="327" priority="330">
      <formula>Z107="CORRECTO"</formula>
    </cfRule>
  </conditionalFormatting>
  <conditionalFormatting sqref="F108">
    <cfRule type="expression" dxfId="326" priority="325">
      <formula>Z108="DIGITOS DE MAS"</formula>
    </cfRule>
    <cfRule type="expression" dxfId="325" priority="326">
      <formula>Z108="FALTAN DIGITOS"</formula>
    </cfRule>
    <cfRule type="expression" dxfId="324" priority="327">
      <formula>Z108="CORRECTO"</formula>
    </cfRule>
  </conditionalFormatting>
  <conditionalFormatting sqref="F109">
    <cfRule type="expression" dxfId="323" priority="322">
      <formula>Z109="DIGITOS DE MAS"</formula>
    </cfRule>
    <cfRule type="expression" dxfId="322" priority="323">
      <formula>Z109="FALTAN DIGITOS"</formula>
    </cfRule>
    <cfRule type="expression" dxfId="321" priority="324">
      <formula>Z109="CORRECTO"</formula>
    </cfRule>
  </conditionalFormatting>
  <conditionalFormatting sqref="F110">
    <cfRule type="expression" dxfId="320" priority="319">
      <formula>Z110="DIGITOS DE MAS"</formula>
    </cfRule>
    <cfRule type="expression" dxfId="319" priority="320">
      <formula>Z110="FALTAN DIGITOS"</formula>
    </cfRule>
    <cfRule type="expression" dxfId="318" priority="321">
      <formula>Z110="CORRECTO"</formula>
    </cfRule>
  </conditionalFormatting>
  <conditionalFormatting sqref="F111">
    <cfRule type="expression" dxfId="317" priority="316">
      <formula>Z111="DIGITOS DE MAS"</formula>
    </cfRule>
    <cfRule type="expression" dxfId="316" priority="317">
      <formula>Z111="FALTAN DIGITOS"</formula>
    </cfRule>
    <cfRule type="expression" dxfId="315" priority="318">
      <formula>Z111="CORRECTO"</formula>
    </cfRule>
  </conditionalFormatting>
  <conditionalFormatting sqref="F112">
    <cfRule type="expression" dxfId="314" priority="313">
      <formula>Z112="DIGITOS DE MAS"</formula>
    </cfRule>
    <cfRule type="expression" dxfId="313" priority="314">
      <formula>Z112="FALTAN DIGITOS"</formula>
    </cfRule>
    <cfRule type="expression" dxfId="312" priority="315">
      <formula>Z112="CORRECTO"</formula>
    </cfRule>
  </conditionalFormatting>
  <conditionalFormatting sqref="F113">
    <cfRule type="expression" dxfId="311" priority="310">
      <formula>Z113="DIGITOS DE MAS"</formula>
    </cfRule>
    <cfRule type="expression" dxfId="310" priority="311">
      <formula>Z113="FALTAN DIGITOS"</formula>
    </cfRule>
    <cfRule type="expression" dxfId="309" priority="312">
      <formula>Z113="CORRECTO"</formula>
    </cfRule>
  </conditionalFormatting>
  <conditionalFormatting sqref="F114">
    <cfRule type="expression" dxfId="308" priority="307">
      <formula>Z114="DIGITOS DE MAS"</formula>
    </cfRule>
    <cfRule type="expression" dxfId="307" priority="308">
      <formula>Z114="FALTAN DIGITOS"</formula>
    </cfRule>
    <cfRule type="expression" dxfId="306" priority="309">
      <formula>Z114="CORRECTO"</formula>
    </cfRule>
  </conditionalFormatting>
  <conditionalFormatting sqref="F115">
    <cfRule type="expression" dxfId="305" priority="304">
      <formula>Z115="DIGITOS DE MAS"</formula>
    </cfRule>
    <cfRule type="expression" dxfId="304" priority="305">
      <formula>Z115="FALTAN DIGITOS"</formula>
    </cfRule>
    <cfRule type="expression" dxfId="303" priority="306">
      <formula>Z115="CORRECTO"</formula>
    </cfRule>
  </conditionalFormatting>
  <conditionalFormatting sqref="F116">
    <cfRule type="expression" dxfId="302" priority="301">
      <formula>Z116="DIGITOS DE MAS"</formula>
    </cfRule>
    <cfRule type="expression" dxfId="301" priority="302">
      <formula>Z116="FALTAN DIGITOS"</formula>
    </cfRule>
    <cfRule type="expression" dxfId="300" priority="303">
      <formula>Z116="CORRECTO"</formula>
    </cfRule>
  </conditionalFormatting>
  <conditionalFormatting sqref="F117">
    <cfRule type="expression" dxfId="299" priority="298">
      <formula>Z117="DIGITOS DE MAS"</formula>
    </cfRule>
    <cfRule type="expression" dxfId="298" priority="299">
      <formula>Z117="FALTAN DIGITOS"</formula>
    </cfRule>
    <cfRule type="expression" dxfId="297" priority="300">
      <formula>Z117="CORRECTO"</formula>
    </cfRule>
  </conditionalFormatting>
  <conditionalFormatting sqref="F118">
    <cfRule type="expression" dxfId="296" priority="295">
      <formula>Z118="DIGITOS DE MAS"</formula>
    </cfRule>
    <cfRule type="expression" dxfId="295" priority="296">
      <formula>Z118="FALTAN DIGITOS"</formula>
    </cfRule>
    <cfRule type="expression" dxfId="294" priority="297">
      <formula>Z118="CORRECTO"</formula>
    </cfRule>
  </conditionalFormatting>
  <conditionalFormatting sqref="F119">
    <cfRule type="expression" dxfId="293" priority="292">
      <formula>Z119="DIGITOS DE MAS"</formula>
    </cfRule>
    <cfRule type="expression" dxfId="292" priority="293">
      <formula>Z119="FALTAN DIGITOS"</formula>
    </cfRule>
    <cfRule type="expression" dxfId="291" priority="294">
      <formula>Z119="CORRECTO"</formula>
    </cfRule>
  </conditionalFormatting>
  <conditionalFormatting sqref="F120">
    <cfRule type="expression" dxfId="290" priority="289">
      <formula>Z120="DIGITOS DE MAS"</formula>
    </cfRule>
    <cfRule type="expression" dxfId="289" priority="290">
      <formula>Z120="FALTAN DIGITOS"</formula>
    </cfRule>
    <cfRule type="expression" dxfId="288" priority="291">
      <formula>Z120="CORRECTO"</formula>
    </cfRule>
  </conditionalFormatting>
  <conditionalFormatting sqref="F121">
    <cfRule type="expression" dxfId="287" priority="286">
      <formula>Z121="DIGITOS DE MAS"</formula>
    </cfRule>
    <cfRule type="expression" dxfId="286" priority="287">
      <formula>Z121="FALTAN DIGITOS"</formula>
    </cfRule>
    <cfRule type="expression" dxfId="285" priority="288">
      <formula>Z121="CORRECTO"</formula>
    </cfRule>
  </conditionalFormatting>
  <conditionalFormatting sqref="F122">
    <cfRule type="expression" dxfId="284" priority="283">
      <formula>Z122="DIGITOS DE MAS"</formula>
    </cfRule>
    <cfRule type="expression" dxfId="283" priority="284">
      <formula>Z122="FALTAN DIGITOS"</formula>
    </cfRule>
    <cfRule type="expression" dxfId="282" priority="285">
      <formula>Z122="CORRECTO"</formula>
    </cfRule>
  </conditionalFormatting>
  <conditionalFormatting sqref="F123">
    <cfRule type="expression" dxfId="281" priority="280">
      <formula>Z123="DIGITOS DE MAS"</formula>
    </cfRule>
    <cfRule type="expression" dxfId="280" priority="281">
      <formula>Z123="FALTAN DIGITOS"</formula>
    </cfRule>
    <cfRule type="expression" dxfId="279" priority="282">
      <formula>Z123="CORRECTO"</formula>
    </cfRule>
  </conditionalFormatting>
  <conditionalFormatting sqref="F124">
    <cfRule type="expression" dxfId="278" priority="277">
      <formula>Z124="DIGITOS DE MAS"</formula>
    </cfRule>
    <cfRule type="expression" dxfId="277" priority="278">
      <formula>Z124="FALTAN DIGITOS"</formula>
    </cfRule>
    <cfRule type="expression" dxfId="276" priority="279">
      <formula>Z124="CORRECTO"</formula>
    </cfRule>
  </conditionalFormatting>
  <conditionalFormatting sqref="F125">
    <cfRule type="expression" dxfId="275" priority="274">
      <formula>Z125="DIGITOS DE MAS"</formula>
    </cfRule>
    <cfRule type="expression" dxfId="274" priority="275">
      <formula>Z125="FALTAN DIGITOS"</formula>
    </cfRule>
    <cfRule type="expression" dxfId="273" priority="276">
      <formula>Z125="CORRECTO"</formula>
    </cfRule>
  </conditionalFormatting>
  <conditionalFormatting sqref="F126">
    <cfRule type="expression" dxfId="272" priority="271">
      <formula>Z126="DIGITOS DE MAS"</formula>
    </cfRule>
    <cfRule type="expression" dxfId="271" priority="272">
      <formula>Z126="FALTAN DIGITOS"</formula>
    </cfRule>
    <cfRule type="expression" dxfId="270" priority="273">
      <formula>Z126="CORRECTO"</formula>
    </cfRule>
  </conditionalFormatting>
  <conditionalFormatting sqref="F127">
    <cfRule type="expression" dxfId="269" priority="268">
      <formula>Z127="DIGITOS DE MAS"</formula>
    </cfRule>
    <cfRule type="expression" dxfId="268" priority="269">
      <formula>Z127="FALTAN DIGITOS"</formula>
    </cfRule>
    <cfRule type="expression" dxfId="267" priority="270">
      <formula>Z127="CORRECTO"</formula>
    </cfRule>
  </conditionalFormatting>
  <conditionalFormatting sqref="F128">
    <cfRule type="expression" dxfId="266" priority="265">
      <formula>Z128="DIGITOS DE MAS"</formula>
    </cfRule>
    <cfRule type="expression" dxfId="265" priority="266">
      <formula>Z128="FALTAN DIGITOS"</formula>
    </cfRule>
    <cfRule type="expression" dxfId="264" priority="267">
      <formula>Z128="CORRECTO"</formula>
    </cfRule>
  </conditionalFormatting>
  <conditionalFormatting sqref="F129">
    <cfRule type="expression" dxfId="263" priority="262">
      <formula>Z129="DIGITOS DE MAS"</formula>
    </cfRule>
    <cfRule type="expression" dxfId="262" priority="263">
      <formula>Z129="FALTAN DIGITOS"</formula>
    </cfRule>
    <cfRule type="expression" dxfId="261" priority="264">
      <formula>Z129="CORRECTO"</formula>
    </cfRule>
  </conditionalFormatting>
  <conditionalFormatting sqref="F130">
    <cfRule type="expression" dxfId="260" priority="259">
      <formula>Z130="DIGITOS DE MAS"</formula>
    </cfRule>
    <cfRule type="expression" dxfId="259" priority="260">
      <formula>Z130="FALTAN DIGITOS"</formula>
    </cfRule>
    <cfRule type="expression" dxfId="258" priority="261">
      <formula>Z130="CORRECTO"</formula>
    </cfRule>
  </conditionalFormatting>
  <conditionalFormatting sqref="F131">
    <cfRule type="expression" dxfId="257" priority="256">
      <formula>Z131="DIGITOS DE MAS"</formula>
    </cfRule>
    <cfRule type="expression" dxfId="256" priority="257">
      <formula>Z131="FALTAN DIGITOS"</formula>
    </cfRule>
    <cfRule type="expression" dxfId="255" priority="258">
      <formula>Z131="CORRECTO"</formula>
    </cfRule>
  </conditionalFormatting>
  <conditionalFormatting sqref="F132">
    <cfRule type="expression" dxfId="254" priority="253">
      <formula>Z132="DIGITOS DE MAS"</formula>
    </cfRule>
    <cfRule type="expression" dxfId="253" priority="254">
      <formula>Z132="FALTAN DIGITOS"</formula>
    </cfRule>
    <cfRule type="expression" dxfId="252" priority="255">
      <formula>Z132="CORRECTO"</formula>
    </cfRule>
  </conditionalFormatting>
  <conditionalFormatting sqref="F133">
    <cfRule type="expression" dxfId="251" priority="250">
      <formula>Z133="DIGITOS DE MAS"</formula>
    </cfRule>
    <cfRule type="expression" dxfId="250" priority="251">
      <formula>Z133="FALTAN DIGITOS"</formula>
    </cfRule>
    <cfRule type="expression" dxfId="249" priority="252">
      <formula>Z133="CORRECTO"</formula>
    </cfRule>
  </conditionalFormatting>
  <conditionalFormatting sqref="F134">
    <cfRule type="expression" dxfId="248" priority="247">
      <formula>Z134="DIGITOS DE MAS"</formula>
    </cfRule>
    <cfRule type="expression" dxfId="247" priority="248">
      <formula>Z134="FALTAN DIGITOS"</formula>
    </cfRule>
    <cfRule type="expression" dxfId="246" priority="249">
      <formula>Z134="CORRECTO"</formula>
    </cfRule>
  </conditionalFormatting>
  <conditionalFormatting sqref="F135">
    <cfRule type="expression" dxfId="245" priority="244">
      <formula>Z135="DIGITOS DE MAS"</formula>
    </cfRule>
    <cfRule type="expression" dxfId="244" priority="245">
      <formula>Z135="FALTAN DIGITOS"</formula>
    </cfRule>
    <cfRule type="expression" dxfId="243" priority="246">
      <formula>Z135="CORRECTO"</formula>
    </cfRule>
  </conditionalFormatting>
  <conditionalFormatting sqref="F136">
    <cfRule type="expression" dxfId="242" priority="241">
      <formula>Z136="DIGITOS DE MAS"</formula>
    </cfRule>
    <cfRule type="expression" dxfId="241" priority="242">
      <formula>Z136="FALTAN DIGITOS"</formula>
    </cfRule>
    <cfRule type="expression" dxfId="240" priority="243">
      <formula>Z136="CORRECTO"</formula>
    </cfRule>
  </conditionalFormatting>
  <conditionalFormatting sqref="F137">
    <cfRule type="expression" dxfId="239" priority="238">
      <formula>Z137="DIGITOS DE MAS"</formula>
    </cfRule>
    <cfRule type="expression" dxfId="238" priority="239">
      <formula>Z137="FALTAN DIGITOS"</formula>
    </cfRule>
    <cfRule type="expression" dxfId="237" priority="240">
      <formula>Z137="CORRECTO"</formula>
    </cfRule>
  </conditionalFormatting>
  <conditionalFormatting sqref="F138">
    <cfRule type="expression" dxfId="236" priority="235">
      <formula>Z138="DIGITOS DE MAS"</formula>
    </cfRule>
    <cfRule type="expression" dxfId="235" priority="236">
      <formula>Z138="FALTAN DIGITOS"</formula>
    </cfRule>
    <cfRule type="expression" dxfId="234" priority="237">
      <formula>Z138="CORRECTO"</formula>
    </cfRule>
  </conditionalFormatting>
  <conditionalFormatting sqref="F139">
    <cfRule type="expression" dxfId="233" priority="232">
      <formula>Z139="DIGITOS DE MAS"</formula>
    </cfRule>
    <cfRule type="expression" dxfId="232" priority="233">
      <formula>Z139="FALTAN DIGITOS"</formula>
    </cfRule>
    <cfRule type="expression" dxfId="231" priority="234">
      <formula>Z139="CORRECTO"</formula>
    </cfRule>
  </conditionalFormatting>
  <conditionalFormatting sqref="F140">
    <cfRule type="expression" dxfId="230" priority="229">
      <formula>Z140="DIGITOS DE MAS"</formula>
    </cfRule>
    <cfRule type="expression" dxfId="229" priority="230">
      <formula>Z140="FALTAN DIGITOS"</formula>
    </cfRule>
    <cfRule type="expression" dxfId="228" priority="231">
      <formula>Z140="CORRECTO"</formula>
    </cfRule>
  </conditionalFormatting>
  <conditionalFormatting sqref="F141">
    <cfRule type="expression" dxfId="227" priority="226">
      <formula>Z141="DIGITOS DE MAS"</formula>
    </cfRule>
    <cfRule type="expression" dxfId="226" priority="227">
      <formula>Z141="FALTAN DIGITOS"</formula>
    </cfRule>
    <cfRule type="expression" dxfId="225" priority="228">
      <formula>Z141="CORRECTO"</formula>
    </cfRule>
  </conditionalFormatting>
  <conditionalFormatting sqref="F142">
    <cfRule type="expression" dxfId="224" priority="223">
      <formula>Z142="DIGITOS DE MAS"</formula>
    </cfRule>
    <cfRule type="expression" dxfId="223" priority="224">
      <formula>Z142="FALTAN DIGITOS"</formula>
    </cfRule>
    <cfRule type="expression" dxfId="222" priority="225">
      <formula>Z142="CORRECTO"</formula>
    </cfRule>
  </conditionalFormatting>
  <conditionalFormatting sqref="F143">
    <cfRule type="expression" dxfId="221" priority="220">
      <formula>Z143="DIGITOS DE MAS"</formula>
    </cfRule>
    <cfRule type="expression" dxfId="220" priority="221">
      <formula>Z143="FALTAN DIGITOS"</formula>
    </cfRule>
    <cfRule type="expression" dxfId="219" priority="222">
      <formula>Z143="CORRECTO"</formula>
    </cfRule>
  </conditionalFormatting>
  <conditionalFormatting sqref="F144">
    <cfRule type="expression" dxfId="218" priority="217">
      <formula>Z144="DIGITOS DE MAS"</formula>
    </cfRule>
    <cfRule type="expression" dxfId="217" priority="218">
      <formula>Z144="FALTAN DIGITOS"</formula>
    </cfRule>
    <cfRule type="expression" dxfId="216" priority="219">
      <formula>Z144="CORRECTO"</formula>
    </cfRule>
  </conditionalFormatting>
  <conditionalFormatting sqref="F145">
    <cfRule type="expression" dxfId="215" priority="214">
      <formula>Z145="DIGITOS DE MAS"</formula>
    </cfRule>
    <cfRule type="expression" dxfId="214" priority="215">
      <formula>Z145="FALTAN DIGITOS"</formula>
    </cfRule>
    <cfRule type="expression" dxfId="213" priority="216">
      <formula>Z145="CORRECTO"</formula>
    </cfRule>
  </conditionalFormatting>
  <conditionalFormatting sqref="F146">
    <cfRule type="expression" dxfId="212" priority="211">
      <formula>Z146="DIGITOS DE MAS"</formula>
    </cfRule>
    <cfRule type="expression" dxfId="211" priority="212">
      <formula>Z146="FALTAN DIGITOS"</formula>
    </cfRule>
    <cfRule type="expression" dxfId="210" priority="213">
      <formula>Z146="CORRECTO"</formula>
    </cfRule>
  </conditionalFormatting>
  <conditionalFormatting sqref="F147">
    <cfRule type="expression" dxfId="209" priority="208">
      <formula>Z147="DIGITOS DE MAS"</formula>
    </cfRule>
    <cfRule type="expression" dxfId="208" priority="209">
      <formula>Z147="FALTAN DIGITOS"</formula>
    </cfRule>
    <cfRule type="expression" dxfId="207" priority="210">
      <formula>Z147="CORRECTO"</formula>
    </cfRule>
  </conditionalFormatting>
  <conditionalFormatting sqref="F148">
    <cfRule type="expression" dxfId="206" priority="205">
      <formula>Z148="DIGITOS DE MAS"</formula>
    </cfRule>
    <cfRule type="expression" dxfId="205" priority="206">
      <formula>Z148="FALTAN DIGITOS"</formula>
    </cfRule>
    <cfRule type="expression" dxfId="204" priority="207">
      <formula>Z148="CORRECTO"</formula>
    </cfRule>
  </conditionalFormatting>
  <conditionalFormatting sqref="F149">
    <cfRule type="expression" dxfId="203" priority="202">
      <formula>Z149="DIGITOS DE MAS"</formula>
    </cfRule>
    <cfRule type="expression" dxfId="202" priority="203">
      <formula>Z149="FALTAN DIGITOS"</formula>
    </cfRule>
    <cfRule type="expression" dxfId="201" priority="204">
      <formula>Z149="CORRECTO"</formula>
    </cfRule>
  </conditionalFormatting>
  <conditionalFormatting sqref="F150">
    <cfRule type="expression" dxfId="200" priority="199">
      <formula>Z150="DIGITOS DE MAS"</formula>
    </cfRule>
    <cfRule type="expression" dxfId="199" priority="200">
      <formula>Z150="FALTAN DIGITOS"</formula>
    </cfRule>
    <cfRule type="expression" dxfId="198" priority="201">
      <formula>Z150="CORRECTO"</formula>
    </cfRule>
  </conditionalFormatting>
  <conditionalFormatting sqref="F151">
    <cfRule type="expression" dxfId="197" priority="196">
      <formula>Z151="DIGITOS DE MAS"</formula>
    </cfRule>
    <cfRule type="expression" dxfId="196" priority="197">
      <formula>Z151="FALTAN DIGITOS"</formula>
    </cfRule>
    <cfRule type="expression" dxfId="195" priority="198">
      <formula>Z151="CORRECTO"</formula>
    </cfRule>
  </conditionalFormatting>
  <conditionalFormatting sqref="F152">
    <cfRule type="expression" dxfId="194" priority="193">
      <formula>Z152="DIGITOS DE MAS"</formula>
    </cfRule>
    <cfRule type="expression" dxfId="193" priority="194">
      <formula>Z152="FALTAN DIGITOS"</formula>
    </cfRule>
    <cfRule type="expression" dxfId="192" priority="195">
      <formula>Z152="CORRECTO"</formula>
    </cfRule>
  </conditionalFormatting>
  <conditionalFormatting sqref="F153">
    <cfRule type="expression" dxfId="191" priority="190">
      <formula>Z153="DIGITOS DE MAS"</formula>
    </cfRule>
    <cfRule type="expression" dxfId="190" priority="191">
      <formula>Z153="FALTAN DIGITOS"</formula>
    </cfRule>
    <cfRule type="expression" dxfId="189" priority="192">
      <formula>Z153="CORRECTO"</formula>
    </cfRule>
  </conditionalFormatting>
  <conditionalFormatting sqref="F154">
    <cfRule type="expression" dxfId="188" priority="187">
      <formula>Z154="DIGITOS DE MAS"</formula>
    </cfRule>
    <cfRule type="expression" dxfId="187" priority="188">
      <formula>Z154="FALTAN DIGITOS"</formula>
    </cfRule>
    <cfRule type="expression" dxfId="186" priority="189">
      <formula>Z154="CORRECTO"</formula>
    </cfRule>
  </conditionalFormatting>
  <conditionalFormatting sqref="F155">
    <cfRule type="expression" dxfId="185" priority="184">
      <formula>Z155="DIGITOS DE MAS"</formula>
    </cfRule>
    <cfRule type="expression" dxfId="184" priority="185">
      <formula>Z155="FALTAN DIGITOS"</formula>
    </cfRule>
    <cfRule type="expression" dxfId="183" priority="186">
      <formula>Z155="CORRECTO"</formula>
    </cfRule>
  </conditionalFormatting>
  <conditionalFormatting sqref="F156">
    <cfRule type="expression" dxfId="182" priority="181">
      <formula>Z156="DIGITOS DE MAS"</formula>
    </cfRule>
    <cfRule type="expression" dxfId="181" priority="182">
      <formula>Z156="FALTAN DIGITOS"</formula>
    </cfRule>
    <cfRule type="expression" dxfId="180" priority="183">
      <formula>Z156="CORRECTO"</formula>
    </cfRule>
  </conditionalFormatting>
  <conditionalFormatting sqref="F157">
    <cfRule type="expression" dxfId="179" priority="178">
      <formula>Z157="DIGITOS DE MAS"</formula>
    </cfRule>
    <cfRule type="expression" dxfId="178" priority="179">
      <formula>Z157="FALTAN DIGITOS"</formula>
    </cfRule>
    <cfRule type="expression" dxfId="177" priority="180">
      <formula>Z157="CORRECTO"</formula>
    </cfRule>
  </conditionalFormatting>
  <conditionalFormatting sqref="F158">
    <cfRule type="expression" dxfId="176" priority="175">
      <formula>Z158="DIGITOS DE MAS"</formula>
    </cfRule>
    <cfRule type="expression" dxfId="175" priority="176">
      <formula>Z158="FALTAN DIGITOS"</formula>
    </cfRule>
    <cfRule type="expression" dxfId="174" priority="177">
      <formula>Z158="CORRECTO"</formula>
    </cfRule>
  </conditionalFormatting>
  <conditionalFormatting sqref="F159">
    <cfRule type="expression" dxfId="173" priority="172">
      <formula>Z159="DIGITOS DE MAS"</formula>
    </cfRule>
    <cfRule type="expression" dxfId="172" priority="173">
      <formula>Z159="FALTAN DIGITOS"</formula>
    </cfRule>
    <cfRule type="expression" dxfId="171" priority="174">
      <formula>Z159="CORRECTO"</formula>
    </cfRule>
  </conditionalFormatting>
  <conditionalFormatting sqref="F160">
    <cfRule type="expression" dxfId="170" priority="169">
      <formula>Z160="DIGITOS DE MAS"</formula>
    </cfRule>
    <cfRule type="expression" dxfId="169" priority="170">
      <formula>Z160="FALTAN DIGITOS"</formula>
    </cfRule>
    <cfRule type="expression" dxfId="168" priority="171">
      <formula>Z160="CORRECTO"</formula>
    </cfRule>
  </conditionalFormatting>
  <conditionalFormatting sqref="F161">
    <cfRule type="expression" dxfId="167" priority="166">
      <formula>Z161="DIGITOS DE MAS"</formula>
    </cfRule>
    <cfRule type="expression" dxfId="166" priority="167">
      <formula>Z161="FALTAN DIGITOS"</formula>
    </cfRule>
    <cfRule type="expression" dxfId="165" priority="168">
      <formula>Z161="CORRECTO"</formula>
    </cfRule>
  </conditionalFormatting>
  <conditionalFormatting sqref="F162">
    <cfRule type="expression" dxfId="164" priority="163">
      <formula>Z162="DIGITOS DE MAS"</formula>
    </cfRule>
    <cfRule type="expression" dxfId="163" priority="164">
      <formula>Z162="FALTAN DIGITOS"</formula>
    </cfRule>
    <cfRule type="expression" dxfId="162" priority="165">
      <formula>Z162="CORRECTO"</formula>
    </cfRule>
  </conditionalFormatting>
  <conditionalFormatting sqref="F163">
    <cfRule type="expression" dxfId="161" priority="160">
      <formula>Z163="DIGITOS DE MAS"</formula>
    </cfRule>
    <cfRule type="expression" dxfId="160" priority="161">
      <formula>Z163="FALTAN DIGITOS"</formula>
    </cfRule>
    <cfRule type="expression" dxfId="159" priority="162">
      <formula>Z163="CORRECTO"</formula>
    </cfRule>
  </conditionalFormatting>
  <conditionalFormatting sqref="F164">
    <cfRule type="expression" dxfId="158" priority="157">
      <formula>Z164="DIGITOS DE MAS"</formula>
    </cfRule>
    <cfRule type="expression" dxfId="157" priority="158">
      <formula>Z164="FALTAN DIGITOS"</formula>
    </cfRule>
    <cfRule type="expression" dxfId="156" priority="159">
      <formula>Z164="CORRECTO"</formula>
    </cfRule>
  </conditionalFormatting>
  <conditionalFormatting sqref="F165">
    <cfRule type="expression" dxfId="155" priority="154">
      <formula>Z165="DIGITOS DE MAS"</formula>
    </cfRule>
    <cfRule type="expression" dxfId="154" priority="155">
      <formula>Z165="FALTAN DIGITOS"</formula>
    </cfRule>
    <cfRule type="expression" dxfId="153" priority="156">
      <formula>Z165="CORRECTO"</formula>
    </cfRule>
  </conditionalFormatting>
  <conditionalFormatting sqref="F166">
    <cfRule type="expression" dxfId="152" priority="151">
      <formula>Z166="DIGITOS DE MAS"</formula>
    </cfRule>
    <cfRule type="expression" dxfId="151" priority="152">
      <formula>Z166="FALTAN DIGITOS"</formula>
    </cfRule>
    <cfRule type="expression" dxfId="150" priority="153">
      <formula>Z166="CORRECTO"</formula>
    </cfRule>
  </conditionalFormatting>
  <conditionalFormatting sqref="F167">
    <cfRule type="expression" dxfId="149" priority="148">
      <formula>Z167="DIGITOS DE MAS"</formula>
    </cfRule>
    <cfRule type="expression" dxfId="148" priority="149">
      <formula>Z167="FALTAN DIGITOS"</formula>
    </cfRule>
    <cfRule type="expression" dxfId="147" priority="150">
      <formula>Z167="CORRECTO"</formula>
    </cfRule>
  </conditionalFormatting>
  <conditionalFormatting sqref="F168">
    <cfRule type="expression" dxfId="146" priority="145">
      <formula>Z168="DIGITOS DE MAS"</formula>
    </cfRule>
    <cfRule type="expression" dxfId="145" priority="146">
      <formula>Z168="FALTAN DIGITOS"</formula>
    </cfRule>
    <cfRule type="expression" dxfId="144" priority="147">
      <formula>Z168="CORRECTO"</formula>
    </cfRule>
  </conditionalFormatting>
  <conditionalFormatting sqref="F169">
    <cfRule type="expression" dxfId="143" priority="142">
      <formula>Z169="DIGITOS DE MAS"</formula>
    </cfRule>
    <cfRule type="expression" dxfId="142" priority="143">
      <formula>Z169="FALTAN DIGITOS"</formula>
    </cfRule>
    <cfRule type="expression" dxfId="141" priority="144">
      <formula>Z169="CORRECTO"</formula>
    </cfRule>
  </conditionalFormatting>
  <conditionalFormatting sqref="F170">
    <cfRule type="expression" dxfId="140" priority="139">
      <formula>Z170="DIGITOS DE MAS"</formula>
    </cfRule>
    <cfRule type="expression" dxfId="139" priority="140">
      <formula>Z170="FALTAN DIGITOS"</formula>
    </cfRule>
    <cfRule type="expression" dxfId="138" priority="141">
      <formula>Z170="CORRECTO"</formula>
    </cfRule>
  </conditionalFormatting>
  <conditionalFormatting sqref="F171">
    <cfRule type="expression" dxfId="137" priority="136">
      <formula>Z171="DIGITOS DE MAS"</formula>
    </cfRule>
    <cfRule type="expression" dxfId="136" priority="137">
      <formula>Z171="FALTAN DIGITOS"</formula>
    </cfRule>
    <cfRule type="expression" dxfId="135" priority="138">
      <formula>Z171="CORRECTO"</formula>
    </cfRule>
  </conditionalFormatting>
  <conditionalFormatting sqref="F172">
    <cfRule type="expression" dxfId="134" priority="133">
      <formula>Z172="DIGITOS DE MAS"</formula>
    </cfRule>
    <cfRule type="expression" dxfId="133" priority="134">
      <formula>Z172="FALTAN DIGITOS"</formula>
    </cfRule>
    <cfRule type="expression" dxfId="132" priority="135">
      <formula>Z172="CORRECTO"</formula>
    </cfRule>
  </conditionalFormatting>
  <conditionalFormatting sqref="F173">
    <cfRule type="expression" dxfId="131" priority="130">
      <formula>Z173="DIGITOS DE MAS"</formula>
    </cfRule>
    <cfRule type="expression" dxfId="130" priority="131">
      <formula>Z173="FALTAN DIGITOS"</formula>
    </cfRule>
    <cfRule type="expression" dxfId="129" priority="132">
      <formula>Z173="CORRECTO"</formula>
    </cfRule>
  </conditionalFormatting>
  <conditionalFormatting sqref="F174">
    <cfRule type="expression" dxfId="128" priority="127">
      <formula>Z174="DIGITOS DE MAS"</formula>
    </cfRule>
    <cfRule type="expression" dxfId="127" priority="128">
      <formula>Z174="FALTAN DIGITOS"</formula>
    </cfRule>
    <cfRule type="expression" dxfId="126" priority="129">
      <formula>Z174="CORRECTO"</formula>
    </cfRule>
  </conditionalFormatting>
  <conditionalFormatting sqref="F175">
    <cfRule type="expression" dxfId="125" priority="124">
      <formula>Z175="DIGITOS DE MAS"</formula>
    </cfRule>
    <cfRule type="expression" dxfId="124" priority="125">
      <formula>Z175="FALTAN DIGITOS"</formula>
    </cfRule>
    <cfRule type="expression" dxfId="123" priority="126">
      <formula>Z175="CORRECTO"</formula>
    </cfRule>
  </conditionalFormatting>
  <conditionalFormatting sqref="F176">
    <cfRule type="expression" dxfId="122" priority="121">
      <formula>Z176="DIGITOS DE MAS"</formula>
    </cfRule>
    <cfRule type="expression" dxfId="121" priority="122">
      <formula>Z176="FALTAN DIGITOS"</formula>
    </cfRule>
    <cfRule type="expression" dxfId="120" priority="123">
      <formula>Z176="CORRECTO"</formula>
    </cfRule>
  </conditionalFormatting>
  <conditionalFormatting sqref="F177">
    <cfRule type="expression" dxfId="119" priority="118">
      <formula>Z177="DIGITOS DE MAS"</formula>
    </cfRule>
    <cfRule type="expression" dxfId="118" priority="119">
      <formula>Z177="FALTAN DIGITOS"</formula>
    </cfRule>
    <cfRule type="expression" dxfId="117" priority="120">
      <formula>Z177="CORRECTO"</formula>
    </cfRule>
  </conditionalFormatting>
  <conditionalFormatting sqref="F178">
    <cfRule type="expression" dxfId="116" priority="115">
      <formula>Z178="DIGITOS DE MAS"</formula>
    </cfRule>
    <cfRule type="expression" dxfId="115" priority="116">
      <formula>Z178="FALTAN DIGITOS"</formula>
    </cfRule>
    <cfRule type="expression" dxfId="114" priority="117">
      <formula>Z178="CORRECTO"</formula>
    </cfRule>
  </conditionalFormatting>
  <conditionalFormatting sqref="F179">
    <cfRule type="expression" dxfId="113" priority="112">
      <formula>Z179="DIGITOS DE MAS"</formula>
    </cfRule>
    <cfRule type="expression" dxfId="112" priority="113">
      <formula>Z179="FALTAN DIGITOS"</formula>
    </cfRule>
    <cfRule type="expression" dxfId="111" priority="114">
      <formula>Z179="CORRECTO"</formula>
    </cfRule>
  </conditionalFormatting>
  <conditionalFormatting sqref="F180">
    <cfRule type="expression" dxfId="110" priority="109">
      <formula>Z180="DIGITOS DE MAS"</formula>
    </cfRule>
    <cfRule type="expression" dxfId="109" priority="110">
      <formula>Z180="FALTAN DIGITOS"</formula>
    </cfRule>
    <cfRule type="expression" dxfId="108" priority="111">
      <formula>Z180="CORRECTO"</formula>
    </cfRule>
  </conditionalFormatting>
  <conditionalFormatting sqref="F181">
    <cfRule type="expression" dxfId="107" priority="106">
      <formula>Z181="DIGITOS DE MAS"</formula>
    </cfRule>
    <cfRule type="expression" dxfId="106" priority="107">
      <formula>Z181="FALTAN DIGITOS"</formula>
    </cfRule>
    <cfRule type="expression" dxfId="105" priority="108">
      <formula>Z181="CORRECTO"</formula>
    </cfRule>
  </conditionalFormatting>
  <conditionalFormatting sqref="F182">
    <cfRule type="expression" dxfId="104" priority="103">
      <formula>Z182="DIGITOS DE MAS"</formula>
    </cfRule>
    <cfRule type="expression" dxfId="103" priority="104">
      <formula>Z182="FALTAN DIGITOS"</formula>
    </cfRule>
    <cfRule type="expression" dxfId="102" priority="105">
      <formula>Z182="CORRECTO"</formula>
    </cfRule>
  </conditionalFormatting>
  <conditionalFormatting sqref="F183">
    <cfRule type="expression" dxfId="101" priority="100">
      <formula>Z183="DIGITOS DE MAS"</formula>
    </cfRule>
    <cfRule type="expression" dxfId="100" priority="101">
      <formula>Z183="FALTAN DIGITOS"</formula>
    </cfRule>
    <cfRule type="expression" dxfId="99" priority="102">
      <formula>Z183="CORRECTO"</formula>
    </cfRule>
  </conditionalFormatting>
  <conditionalFormatting sqref="F184">
    <cfRule type="expression" dxfId="98" priority="97">
      <formula>Z184="DIGITOS DE MAS"</formula>
    </cfRule>
    <cfRule type="expression" dxfId="97" priority="98">
      <formula>Z184="FALTAN DIGITOS"</formula>
    </cfRule>
    <cfRule type="expression" dxfId="96" priority="99">
      <formula>Z184="CORRECTO"</formula>
    </cfRule>
  </conditionalFormatting>
  <conditionalFormatting sqref="F185">
    <cfRule type="expression" dxfId="95" priority="94">
      <formula>Z185="DIGITOS DE MAS"</formula>
    </cfRule>
    <cfRule type="expression" dxfId="94" priority="95">
      <formula>Z185="FALTAN DIGITOS"</formula>
    </cfRule>
    <cfRule type="expression" dxfId="93" priority="96">
      <formula>Z185="CORRECTO"</formula>
    </cfRule>
  </conditionalFormatting>
  <conditionalFormatting sqref="F186">
    <cfRule type="expression" dxfId="92" priority="91">
      <formula>Z186="DIGITOS DE MAS"</formula>
    </cfRule>
    <cfRule type="expression" dxfId="91" priority="92">
      <formula>Z186="FALTAN DIGITOS"</formula>
    </cfRule>
    <cfRule type="expression" dxfId="90" priority="93">
      <formula>Z186="CORRECTO"</formula>
    </cfRule>
  </conditionalFormatting>
  <conditionalFormatting sqref="F187">
    <cfRule type="expression" dxfId="89" priority="88">
      <formula>Z187="DIGITOS DE MAS"</formula>
    </cfRule>
    <cfRule type="expression" dxfId="88" priority="89">
      <formula>Z187="FALTAN DIGITOS"</formula>
    </cfRule>
    <cfRule type="expression" dxfId="87" priority="90">
      <formula>Z187="CORRECTO"</formula>
    </cfRule>
  </conditionalFormatting>
  <conditionalFormatting sqref="F188">
    <cfRule type="expression" dxfId="86" priority="85">
      <formula>Z188="DIGITOS DE MAS"</formula>
    </cfRule>
    <cfRule type="expression" dxfId="85" priority="86">
      <formula>Z188="FALTAN DIGITOS"</formula>
    </cfRule>
    <cfRule type="expression" dxfId="84" priority="87">
      <formula>Z188="CORRECTO"</formula>
    </cfRule>
  </conditionalFormatting>
  <conditionalFormatting sqref="F189">
    <cfRule type="expression" dxfId="83" priority="82">
      <formula>Z189="DIGITOS DE MAS"</formula>
    </cfRule>
    <cfRule type="expression" dxfId="82" priority="83">
      <formula>Z189="FALTAN DIGITOS"</formula>
    </cfRule>
    <cfRule type="expression" dxfId="81" priority="84">
      <formula>Z189="CORRECTO"</formula>
    </cfRule>
  </conditionalFormatting>
  <conditionalFormatting sqref="F190">
    <cfRule type="expression" dxfId="80" priority="79">
      <formula>Z190="DIGITOS DE MAS"</formula>
    </cfRule>
    <cfRule type="expression" dxfId="79" priority="80">
      <formula>Z190="FALTAN DIGITOS"</formula>
    </cfRule>
    <cfRule type="expression" dxfId="78" priority="81">
      <formula>Z190="CORRECTO"</formula>
    </cfRule>
  </conditionalFormatting>
  <conditionalFormatting sqref="F191">
    <cfRule type="expression" dxfId="77" priority="76">
      <formula>Z191="DIGITOS DE MAS"</formula>
    </cfRule>
    <cfRule type="expression" dxfId="76" priority="77">
      <formula>Z191="FALTAN DIGITOS"</formula>
    </cfRule>
    <cfRule type="expression" dxfId="75" priority="78">
      <formula>Z191="CORRECTO"</formula>
    </cfRule>
  </conditionalFormatting>
  <conditionalFormatting sqref="F192">
    <cfRule type="expression" dxfId="74" priority="73">
      <formula>Z192="DIGITOS DE MAS"</formula>
    </cfRule>
    <cfRule type="expression" dxfId="73" priority="74">
      <formula>Z192="FALTAN DIGITOS"</formula>
    </cfRule>
    <cfRule type="expression" dxfId="72" priority="75">
      <formula>Z192="CORRECTO"</formula>
    </cfRule>
  </conditionalFormatting>
  <conditionalFormatting sqref="F193">
    <cfRule type="expression" dxfId="71" priority="70">
      <formula>Z193="DIGITOS DE MAS"</formula>
    </cfRule>
    <cfRule type="expression" dxfId="70" priority="71">
      <formula>Z193="FALTAN DIGITOS"</formula>
    </cfRule>
    <cfRule type="expression" dxfId="69" priority="72">
      <formula>Z193="CORRECTO"</formula>
    </cfRule>
  </conditionalFormatting>
  <conditionalFormatting sqref="F194">
    <cfRule type="expression" dxfId="68" priority="67">
      <formula>Z194="DIGITOS DE MAS"</formula>
    </cfRule>
    <cfRule type="expression" dxfId="67" priority="68">
      <formula>Z194="FALTAN DIGITOS"</formula>
    </cfRule>
    <cfRule type="expression" dxfId="66" priority="69">
      <formula>Z194="CORRECTO"</formula>
    </cfRule>
  </conditionalFormatting>
  <conditionalFormatting sqref="F195">
    <cfRule type="expression" dxfId="65" priority="64">
      <formula>Z195="DIGITOS DE MAS"</formula>
    </cfRule>
    <cfRule type="expression" dxfId="64" priority="65">
      <formula>Z195="FALTAN DIGITOS"</formula>
    </cfRule>
    <cfRule type="expression" dxfId="63" priority="66">
      <formula>Z195="CORRECTO"</formula>
    </cfRule>
  </conditionalFormatting>
  <conditionalFormatting sqref="F196">
    <cfRule type="expression" dxfId="62" priority="61">
      <formula>Z196="DIGITOS DE MAS"</formula>
    </cfRule>
    <cfRule type="expression" dxfId="61" priority="62">
      <formula>Z196="FALTAN DIGITOS"</formula>
    </cfRule>
    <cfRule type="expression" dxfId="60" priority="63">
      <formula>Z196="CORRECTO"</formula>
    </cfRule>
  </conditionalFormatting>
  <conditionalFormatting sqref="F197">
    <cfRule type="expression" dxfId="59" priority="58">
      <formula>Z197="DIGITOS DE MAS"</formula>
    </cfRule>
    <cfRule type="expression" dxfId="58" priority="59">
      <formula>Z197="FALTAN DIGITOS"</formula>
    </cfRule>
    <cfRule type="expression" dxfId="57" priority="60">
      <formula>Z197="CORRECTO"</formula>
    </cfRule>
  </conditionalFormatting>
  <conditionalFormatting sqref="F198">
    <cfRule type="expression" dxfId="56" priority="55">
      <formula>Z198="DIGITOS DE MAS"</formula>
    </cfRule>
    <cfRule type="expression" dxfId="55" priority="56">
      <formula>Z198="FALTAN DIGITOS"</formula>
    </cfRule>
    <cfRule type="expression" dxfId="54" priority="57">
      <formula>Z198="CORRECTO"</formula>
    </cfRule>
  </conditionalFormatting>
  <conditionalFormatting sqref="F199">
    <cfRule type="expression" dxfId="53" priority="52">
      <formula>Z199="DIGITOS DE MAS"</formula>
    </cfRule>
    <cfRule type="expression" dxfId="52" priority="53">
      <formula>Z199="FALTAN DIGITOS"</formula>
    </cfRule>
    <cfRule type="expression" dxfId="51" priority="54">
      <formula>Z199="CORRECTO"</formula>
    </cfRule>
  </conditionalFormatting>
  <conditionalFormatting sqref="F200">
    <cfRule type="expression" dxfId="50" priority="49">
      <formula>Z200="DIGITOS DE MAS"</formula>
    </cfRule>
    <cfRule type="expression" dxfId="49" priority="50">
      <formula>Z200="FALTAN DIGITOS"</formula>
    </cfRule>
    <cfRule type="expression" dxfId="48" priority="51">
      <formula>Z200="CORRECTO"</formula>
    </cfRule>
  </conditionalFormatting>
  <conditionalFormatting sqref="F201">
    <cfRule type="expression" dxfId="47" priority="46">
      <formula>Z201="DIGITOS DE MAS"</formula>
    </cfRule>
    <cfRule type="expression" dxfId="46" priority="47">
      <formula>Z201="FALTAN DIGITOS"</formula>
    </cfRule>
    <cfRule type="expression" dxfId="45" priority="48">
      <formula>Z201="CORRECTO"</formula>
    </cfRule>
  </conditionalFormatting>
  <conditionalFormatting sqref="F202">
    <cfRule type="expression" dxfId="44" priority="43">
      <formula>Z202="DIGITOS DE MAS"</formula>
    </cfRule>
    <cfRule type="expression" dxfId="43" priority="44">
      <formula>Z202="FALTAN DIGITOS"</formula>
    </cfRule>
    <cfRule type="expression" dxfId="42" priority="45">
      <formula>Z202="CORRECTO"</formula>
    </cfRule>
  </conditionalFormatting>
  <conditionalFormatting sqref="F203">
    <cfRule type="expression" dxfId="41" priority="40">
      <formula>Z203="DIGITOS DE MAS"</formula>
    </cfRule>
    <cfRule type="expression" dxfId="40" priority="41">
      <formula>Z203="FALTAN DIGITOS"</formula>
    </cfRule>
    <cfRule type="expression" dxfId="39" priority="42">
      <formula>Z203="CORRECTO"</formula>
    </cfRule>
  </conditionalFormatting>
  <conditionalFormatting sqref="F204">
    <cfRule type="expression" dxfId="38" priority="37">
      <formula>Z204="DIGITOS DE MAS"</formula>
    </cfRule>
    <cfRule type="expression" dxfId="37" priority="38">
      <formula>Z204="FALTAN DIGITOS"</formula>
    </cfRule>
    <cfRule type="expression" dxfId="36" priority="39">
      <formula>Z204="CORRECTO"</formula>
    </cfRule>
  </conditionalFormatting>
  <conditionalFormatting sqref="F205">
    <cfRule type="expression" dxfId="35" priority="34">
      <formula>Z205="DIGITOS DE MAS"</formula>
    </cfRule>
    <cfRule type="expression" dxfId="34" priority="35">
      <formula>Z205="FALTAN DIGITOS"</formula>
    </cfRule>
    <cfRule type="expression" dxfId="33" priority="36">
      <formula>Z205="CORRECTO"</formula>
    </cfRule>
  </conditionalFormatting>
  <conditionalFormatting sqref="F206">
    <cfRule type="expression" dxfId="32" priority="31">
      <formula>Z206="DIGITOS DE MAS"</formula>
    </cfRule>
    <cfRule type="expression" dxfId="31" priority="32">
      <formula>Z206="FALTAN DIGITOS"</formula>
    </cfRule>
    <cfRule type="expression" dxfId="30" priority="33">
      <formula>Z206="CORRECTO"</formula>
    </cfRule>
  </conditionalFormatting>
  <conditionalFormatting sqref="F207">
    <cfRule type="expression" dxfId="29" priority="28">
      <formula>Z207="DIGITOS DE MAS"</formula>
    </cfRule>
    <cfRule type="expression" dxfId="28" priority="29">
      <formula>Z207="FALTAN DIGITOS"</formula>
    </cfRule>
    <cfRule type="expression" dxfId="27" priority="30">
      <formula>Z207="CORRECTO"</formula>
    </cfRule>
  </conditionalFormatting>
  <conditionalFormatting sqref="F208">
    <cfRule type="expression" dxfId="26" priority="25">
      <formula>Z208="DIGITOS DE MAS"</formula>
    </cfRule>
    <cfRule type="expression" dxfId="25" priority="26">
      <formula>Z208="FALTAN DIGITOS"</formula>
    </cfRule>
    <cfRule type="expression" dxfId="24" priority="27">
      <formula>Z208="CORRECTO"</formula>
    </cfRule>
  </conditionalFormatting>
  <conditionalFormatting sqref="F209">
    <cfRule type="expression" dxfId="23" priority="22">
      <formula>Z209="DIGITOS DE MAS"</formula>
    </cfRule>
    <cfRule type="expression" dxfId="22" priority="23">
      <formula>Z209="FALTAN DIGITOS"</formula>
    </cfRule>
    <cfRule type="expression" dxfId="21" priority="24">
      <formula>Z209="CORRECTO"</formula>
    </cfRule>
  </conditionalFormatting>
  <conditionalFormatting sqref="F210">
    <cfRule type="expression" dxfId="20" priority="19">
      <formula>Z210="DIGITOS DE MAS"</formula>
    </cfRule>
    <cfRule type="expression" dxfId="19" priority="20">
      <formula>Z210="FALTAN DIGITOS"</formula>
    </cfRule>
    <cfRule type="expression" dxfId="18" priority="21">
      <formula>Z210="CORRECTO"</formula>
    </cfRule>
  </conditionalFormatting>
  <conditionalFormatting sqref="F211">
    <cfRule type="expression" dxfId="17" priority="16">
      <formula>Z211="DIGITOS DE MAS"</formula>
    </cfRule>
    <cfRule type="expression" dxfId="16" priority="17">
      <formula>Z211="FALTAN DIGITOS"</formula>
    </cfRule>
    <cfRule type="expression" dxfId="15" priority="18">
      <formula>Z211="CORRECTO"</formula>
    </cfRule>
  </conditionalFormatting>
  <conditionalFormatting sqref="F212">
    <cfRule type="expression" dxfId="14" priority="13">
      <formula>Z212="DIGITOS DE MAS"</formula>
    </cfRule>
    <cfRule type="expression" dxfId="13" priority="14">
      <formula>Z212="FALTAN DIGITOS"</formula>
    </cfRule>
    <cfRule type="expression" dxfId="12" priority="15">
      <formula>Z212="CORRECTO"</formula>
    </cfRule>
  </conditionalFormatting>
  <conditionalFormatting sqref="F216:F291">
    <cfRule type="expression" dxfId="11" priority="10">
      <formula>Z216="DIGITOS DE MAS"</formula>
    </cfRule>
    <cfRule type="expression" dxfId="10" priority="11">
      <formula>Z216="FALTAN DIGITOS"</formula>
    </cfRule>
    <cfRule type="expression" dxfId="9" priority="12">
      <formula>Z216="CORRECTO"</formula>
    </cfRule>
  </conditionalFormatting>
  <conditionalFormatting sqref="F213">
    <cfRule type="expression" dxfId="8" priority="7">
      <formula>Z213="DIGITOS DE MAS"</formula>
    </cfRule>
    <cfRule type="expression" dxfId="7" priority="8">
      <formula>Z213="FALTAN DIGITOS"</formula>
    </cfRule>
    <cfRule type="expression" dxfId="6" priority="9">
      <formula>Z213="CORRECTO"</formula>
    </cfRule>
  </conditionalFormatting>
  <conditionalFormatting sqref="F214">
    <cfRule type="expression" dxfId="5" priority="4">
      <formula>Z214="DIGITOS DE MAS"</formula>
    </cfRule>
    <cfRule type="expression" dxfId="4" priority="5">
      <formula>Z214="FALTAN DIGITOS"</formula>
    </cfRule>
    <cfRule type="expression" dxfId="3" priority="6">
      <formula>Z214="CORRECTO"</formula>
    </cfRule>
  </conditionalFormatting>
  <conditionalFormatting sqref="F215">
    <cfRule type="expression" dxfId="2" priority="1">
      <formula>Z215="DIGITOS DE MAS"</formula>
    </cfRule>
    <cfRule type="expression" dxfId="1" priority="2">
      <formula>Z215="FALTAN DIGITOS"</formula>
    </cfRule>
    <cfRule type="expression" dxfId="0" priority="3">
      <formula>Z215="CORRECTO"</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B1:Q33"/>
  <sheetViews>
    <sheetView showGridLines="0" showZeros="0" tabSelected="1" zoomScaleNormal="100" zoomScaleSheetLayoutView="100" workbookViewId="0">
      <selection activeCell="Q18" sqref="Q18"/>
    </sheetView>
  </sheetViews>
  <sheetFormatPr baseColWidth="10" defaultColWidth="11.44140625" defaultRowHeight="13.8" x14ac:dyDescent="0.25"/>
  <cols>
    <col min="1" max="1" width="11.44140625" style="471" customWidth="1"/>
    <col min="2" max="2" width="11.88671875" style="471" customWidth="1"/>
    <col min="3" max="5" width="10.6640625" style="471" customWidth="1"/>
    <col min="6" max="6" width="9.88671875" style="471" customWidth="1"/>
    <col min="7" max="7" width="17.33203125" style="471" customWidth="1"/>
    <col min="8" max="8" width="11.44140625" style="471" customWidth="1"/>
    <col min="9" max="9" width="12.5546875" style="471" customWidth="1"/>
    <col min="10" max="10" width="11.6640625" style="471" customWidth="1"/>
    <col min="11" max="11" width="9.88671875" style="471" customWidth="1"/>
    <col min="12" max="12" width="10.33203125" style="471" customWidth="1"/>
    <col min="13" max="13" width="9.5546875" style="471" customWidth="1"/>
    <col min="14" max="14" width="10.6640625" style="471" customWidth="1"/>
    <col min="15" max="15" width="12.33203125" style="471" customWidth="1"/>
    <col min="16" max="17" width="11.44140625" style="471" customWidth="1"/>
    <col min="18" max="16384" width="11.44140625" style="471"/>
  </cols>
  <sheetData>
    <row r="1" spans="2:16" x14ac:dyDescent="0.25">
      <c r="B1" s="470"/>
    </row>
    <row r="2" spans="2:16" ht="15.6" x14ac:dyDescent="0.3">
      <c r="B2" s="472" t="s">
        <v>0</v>
      </c>
      <c r="C2" s="472"/>
      <c r="D2" s="472"/>
      <c r="E2" s="472"/>
      <c r="F2" s="472"/>
      <c r="G2" s="472"/>
      <c r="H2" s="472"/>
      <c r="I2" s="472"/>
      <c r="J2" s="472"/>
      <c r="K2" s="472"/>
      <c r="L2" s="472"/>
      <c r="M2" s="472"/>
      <c r="N2" s="472"/>
      <c r="O2" s="472"/>
      <c r="P2" s="472"/>
    </row>
    <row r="3" spans="2:16" x14ac:dyDescent="0.25">
      <c r="B3" s="473" t="s">
        <v>1</v>
      </c>
      <c r="C3" s="474" t="s">
        <v>4749</v>
      </c>
      <c r="D3" s="474"/>
      <c r="E3" s="474"/>
      <c r="F3" s="474"/>
      <c r="G3" s="474"/>
      <c r="H3" s="474"/>
      <c r="I3" s="474"/>
      <c r="J3" s="474"/>
      <c r="K3" s="474"/>
      <c r="L3" s="474"/>
      <c r="M3" s="474"/>
      <c r="N3" s="474"/>
      <c r="O3" s="474"/>
      <c r="P3" s="475"/>
    </row>
    <row r="4" spans="2:16" ht="4.5" customHeight="1" x14ac:dyDescent="0.25">
      <c r="B4" s="476"/>
      <c r="C4" s="477"/>
      <c r="D4" s="477"/>
      <c r="E4" s="477"/>
      <c r="F4" s="477"/>
      <c r="G4" s="477"/>
      <c r="H4" s="477"/>
      <c r="I4" s="477"/>
      <c r="J4" s="477"/>
      <c r="K4" s="477"/>
      <c r="L4" s="477"/>
      <c r="M4" s="477"/>
      <c r="N4" s="477"/>
      <c r="O4" s="477"/>
      <c r="P4" s="477"/>
    </row>
    <row r="5" spans="2:16" x14ac:dyDescent="0.25">
      <c r="B5" s="473" t="s">
        <v>3</v>
      </c>
      <c r="C5" s="474" t="s">
        <v>4750</v>
      </c>
      <c r="D5" s="474"/>
      <c r="E5" s="474"/>
      <c r="F5" s="474"/>
      <c r="G5" s="474"/>
      <c r="H5" s="474"/>
      <c r="I5" s="474"/>
      <c r="J5" s="474"/>
      <c r="K5" s="474"/>
      <c r="L5" s="474"/>
      <c r="M5" s="474"/>
      <c r="N5" s="474"/>
      <c r="O5" s="474"/>
      <c r="P5" s="475"/>
    </row>
    <row r="6" spans="2:16" s="479" customFormat="1" ht="14.4" thickBot="1" x14ac:dyDescent="0.3">
      <c r="B6" s="478" t="s">
        <v>5</v>
      </c>
      <c r="C6" s="478"/>
      <c r="D6" s="478"/>
      <c r="E6" s="478"/>
      <c r="F6" s="478"/>
      <c r="G6" s="478"/>
      <c r="H6" s="478"/>
      <c r="I6" s="478"/>
      <c r="J6" s="478"/>
      <c r="K6" s="478"/>
      <c r="L6" s="478"/>
      <c r="M6" s="478"/>
      <c r="N6" s="478"/>
      <c r="O6" s="478"/>
      <c r="P6" s="475"/>
    </row>
    <row r="7" spans="2:16" s="479" customFormat="1" ht="36.75" customHeight="1" thickBot="1" x14ac:dyDescent="0.3">
      <c r="B7" s="480" t="s">
        <v>6</v>
      </c>
      <c r="C7" s="481"/>
      <c r="D7" s="481"/>
      <c r="E7" s="481"/>
      <c r="F7" s="481"/>
      <c r="G7" s="482"/>
      <c r="H7" s="480" t="s">
        <v>7</v>
      </c>
      <c r="I7" s="481"/>
      <c r="J7" s="482"/>
      <c r="K7" s="483" t="s">
        <v>8</v>
      </c>
      <c r="L7" s="484"/>
      <c r="M7" s="484"/>
      <c r="N7" s="483" t="s">
        <v>9</v>
      </c>
      <c r="O7" s="485"/>
      <c r="P7" s="475"/>
    </row>
    <row r="8" spans="2:16" s="479" customFormat="1" ht="53.25" customHeight="1" thickBot="1" x14ac:dyDescent="0.3">
      <c r="B8" s="486" t="s">
        <v>10</v>
      </c>
      <c r="C8" s="487" t="s">
        <v>11</v>
      </c>
      <c r="D8" s="487" t="s">
        <v>12</v>
      </c>
      <c r="E8" s="487" t="s">
        <v>13</v>
      </c>
      <c r="F8" s="487" t="s">
        <v>14</v>
      </c>
      <c r="G8" s="488" t="s">
        <v>15</v>
      </c>
      <c r="H8" s="486" t="s">
        <v>16</v>
      </c>
      <c r="I8" s="489" t="s">
        <v>17</v>
      </c>
      <c r="J8" s="490" t="s">
        <v>18</v>
      </c>
      <c r="K8" s="491" t="s">
        <v>19</v>
      </c>
      <c r="L8" s="492" t="s">
        <v>4751</v>
      </c>
      <c r="M8" s="490" t="s">
        <v>21</v>
      </c>
      <c r="N8" s="493" t="s">
        <v>22</v>
      </c>
      <c r="O8" s="494"/>
      <c r="P8" s="495"/>
    </row>
    <row r="9" spans="2:16" s="479" customFormat="1" ht="15" customHeight="1" x14ac:dyDescent="0.25">
      <c r="B9" s="496">
        <v>12</v>
      </c>
      <c r="C9" s="497"/>
      <c r="D9" s="497"/>
      <c r="E9" s="498" t="s">
        <v>23</v>
      </c>
      <c r="F9" s="498" t="s">
        <v>3195</v>
      </c>
      <c r="G9" s="499" t="s">
        <v>4752</v>
      </c>
      <c r="H9" s="500">
        <v>54652734</v>
      </c>
      <c r="I9" s="501">
        <v>53063773</v>
      </c>
      <c r="J9" s="502">
        <v>3177588.13</v>
      </c>
      <c r="K9" s="500">
        <v>350434</v>
      </c>
      <c r="L9" s="501">
        <v>350434</v>
      </c>
      <c r="M9" s="502">
        <f>24536+1976</f>
        <v>26512</v>
      </c>
      <c r="N9" s="503">
        <v>7</v>
      </c>
      <c r="O9" s="504"/>
      <c r="P9" s="505"/>
    </row>
    <row r="10" spans="2:16" s="479" customFormat="1" x14ac:dyDescent="0.25">
      <c r="B10" s="506"/>
      <c r="C10" s="507"/>
      <c r="D10" s="507"/>
      <c r="E10" s="498" t="s">
        <v>2400</v>
      </c>
      <c r="F10" s="498" t="s">
        <v>3195</v>
      </c>
      <c r="G10" s="499" t="s">
        <v>4752</v>
      </c>
      <c r="H10" s="508">
        <v>19217352</v>
      </c>
      <c r="I10" s="509">
        <v>22360204</v>
      </c>
      <c r="J10" s="510">
        <v>1924636.49</v>
      </c>
      <c r="K10" s="508">
        <v>325583</v>
      </c>
      <c r="L10" s="509">
        <v>325583</v>
      </c>
      <c r="M10" s="510">
        <v>13764</v>
      </c>
      <c r="N10" s="511">
        <v>4.2300000000000004</v>
      </c>
      <c r="O10" s="512"/>
      <c r="P10" s="505"/>
    </row>
    <row r="11" spans="2:16" s="479" customFormat="1" x14ac:dyDescent="0.25">
      <c r="B11" s="506"/>
      <c r="C11" s="507"/>
      <c r="D11" s="507"/>
      <c r="E11" s="498" t="s">
        <v>4753</v>
      </c>
      <c r="F11" s="498" t="s">
        <v>3195</v>
      </c>
      <c r="G11" s="499" t="s">
        <v>4752</v>
      </c>
      <c r="H11" s="508">
        <v>1055974</v>
      </c>
      <c r="I11" s="509">
        <v>1238975</v>
      </c>
      <c r="J11" s="510">
        <v>156442.69</v>
      </c>
      <c r="K11" s="508">
        <v>4833</v>
      </c>
      <c r="L11" s="509">
        <v>4833</v>
      </c>
      <c r="M11" s="513" t="s">
        <v>4754</v>
      </c>
      <c r="N11" s="514" t="s">
        <v>4754</v>
      </c>
      <c r="O11" s="515"/>
      <c r="P11" s="505"/>
    </row>
    <row r="12" spans="2:16" s="479" customFormat="1" x14ac:dyDescent="0.25">
      <c r="B12" s="506"/>
      <c r="C12" s="507"/>
      <c r="D12" s="507"/>
      <c r="E12" s="498" t="s">
        <v>1362</v>
      </c>
      <c r="F12" s="498" t="s">
        <v>3195</v>
      </c>
      <c r="G12" s="499" t="s">
        <v>4752</v>
      </c>
      <c r="H12" s="508">
        <v>8068454</v>
      </c>
      <c r="I12" s="509">
        <v>7995505</v>
      </c>
      <c r="J12" s="510">
        <v>747827.3</v>
      </c>
      <c r="K12" s="508">
        <v>96634</v>
      </c>
      <c r="L12" s="509">
        <v>96634</v>
      </c>
      <c r="M12" s="510">
        <v>1829</v>
      </c>
      <c r="N12" s="511">
        <v>1.89</v>
      </c>
      <c r="O12" s="512"/>
      <c r="P12" s="505"/>
    </row>
    <row r="13" spans="2:16" s="479" customFormat="1" x14ac:dyDescent="0.25">
      <c r="B13" s="506"/>
      <c r="C13" s="507"/>
      <c r="D13" s="507"/>
      <c r="E13" s="516" t="s">
        <v>4755</v>
      </c>
      <c r="F13" s="516" t="s">
        <v>3195</v>
      </c>
      <c r="G13" s="499" t="s">
        <v>4752</v>
      </c>
      <c r="H13" s="508">
        <v>26498055</v>
      </c>
      <c r="I13" s="509">
        <v>28023268</v>
      </c>
      <c r="J13" s="510">
        <v>2486713.4300000002</v>
      </c>
      <c r="K13" s="508">
        <v>215533</v>
      </c>
      <c r="L13" s="509">
        <v>215533</v>
      </c>
      <c r="M13" s="510">
        <v>44419</v>
      </c>
      <c r="N13" s="511">
        <v>20.34</v>
      </c>
      <c r="O13" s="512"/>
      <c r="P13" s="505"/>
    </row>
    <row r="14" spans="2:16" s="479" customFormat="1" ht="15.75" customHeight="1" thickBot="1" x14ac:dyDescent="0.3">
      <c r="B14" s="517"/>
      <c r="C14" s="518"/>
      <c r="D14" s="518"/>
      <c r="E14" s="519"/>
      <c r="F14" s="519"/>
      <c r="G14" s="520"/>
      <c r="H14" s="521"/>
      <c r="I14" s="522"/>
      <c r="J14" s="523"/>
      <c r="K14" s="521"/>
      <c r="L14" s="522"/>
      <c r="M14" s="523"/>
      <c r="N14" s="524"/>
      <c r="O14" s="525"/>
      <c r="P14" s="505"/>
    </row>
    <row r="15" spans="2:16" s="479" customFormat="1" x14ac:dyDescent="0.25">
      <c r="B15" s="505"/>
      <c r="C15" s="505"/>
      <c r="D15" s="505"/>
      <c r="E15" s="505"/>
      <c r="F15" s="505"/>
      <c r="G15" s="505"/>
      <c r="H15" s="505"/>
      <c r="I15" s="505"/>
      <c r="J15" s="505"/>
      <c r="K15" s="505"/>
      <c r="L15" s="505"/>
      <c r="M15" s="505"/>
      <c r="N15" s="505"/>
      <c r="O15" s="505"/>
      <c r="P15" s="505"/>
    </row>
    <row r="16" spans="2:16" s="479" customFormat="1" x14ac:dyDescent="0.25">
      <c r="B16" s="478" t="s">
        <v>26</v>
      </c>
      <c r="C16" s="478"/>
      <c r="D16" s="478"/>
      <c r="E16" s="478"/>
      <c r="F16" s="478"/>
      <c r="G16" s="478"/>
      <c r="H16" s="478"/>
      <c r="I16" s="478"/>
      <c r="J16" s="478"/>
      <c r="K16" s="478"/>
      <c r="L16" s="478"/>
      <c r="M16" s="478"/>
      <c r="N16" s="478"/>
      <c r="O16" s="478"/>
      <c r="P16" s="478"/>
    </row>
    <row r="17" spans="2:17" s="479" customFormat="1" ht="15.75" customHeight="1" thickBot="1" x14ac:dyDescent="0.3">
      <c r="B17" s="526" t="s">
        <v>27</v>
      </c>
      <c r="C17" s="526"/>
      <c r="D17" s="526"/>
      <c r="E17" s="526"/>
      <c r="F17" s="526"/>
      <c r="G17" s="526"/>
      <c r="H17" s="526"/>
      <c r="I17" s="526"/>
      <c r="J17" s="526"/>
      <c r="K17" s="526"/>
      <c r="L17" s="526"/>
      <c r="M17" s="526"/>
      <c r="N17" s="526"/>
      <c r="O17" s="526"/>
      <c r="P17" s="526"/>
    </row>
    <row r="18" spans="2:17" s="479" customFormat="1" ht="37.5" customHeight="1" thickBot="1" x14ac:dyDescent="0.3">
      <c r="B18" s="483" t="s">
        <v>28</v>
      </c>
      <c r="C18" s="484"/>
      <c r="D18" s="484"/>
      <c r="E18" s="485"/>
      <c r="F18" s="483" t="s">
        <v>29</v>
      </c>
      <c r="G18" s="484"/>
      <c r="H18" s="484"/>
      <c r="I18" s="485"/>
      <c r="J18" s="484" t="s">
        <v>30</v>
      </c>
      <c r="K18" s="484"/>
      <c r="L18" s="484"/>
      <c r="M18" s="484"/>
      <c r="N18" s="485"/>
      <c r="O18" s="483" t="s">
        <v>31</v>
      </c>
      <c r="P18" s="485"/>
    </row>
    <row r="19" spans="2:17" s="479" customFormat="1" ht="53.25" customHeight="1" thickBot="1" x14ac:dyDescent="0.3">
      <c r="B19" s="527" t="s">
        <v>32</v>
      </c>
      <c r="C19" s="528" t="s">
        <v>33</v>
      </c>
      <c r="D19" s="529" t="s">
        <v>34</v>
      </c>
      <c r="E19" s="490" t="s">
        <v>35</v>
      </c>
      <c r="F19" s="486" t="s">
        <v>36</v>
      </c>
      <c r="G19" s="530" t="s">
        <v>37</v>
      </c>
      <c r="H19" s="488" t="s">
        <v>38</v>
      </c>
      <c r="I19" s="490" t="s">
        <v>39</v>
      </c>
      <c r="J19" s="531" t="s">
        <v>40</v>
      </c>
      <c r="K19" s="532" t="s">
        <v>41</v>
      </c>
      <c r="L19" s="532" t="s">
        <v>42</v>
      </c>
      <c r="M19" s="533" t="s">
        <v>43</v>
      </c>
      <c r="N19" s="534" t="s">
        <v>44</v>
      </c>
      <c r="O19" s="535" t="s">
        <v>45</v>
      </c>
      <c r="P19" s="536" t="s">
        <v>46</v>
      </c>
      <c r="Q19" s="537"/>
    </row>
    <row r="20" spans="2:17" s="479" customFormat="1" ht="15" customHeight="1" x14ac:dyDescent="0.25">
      <c r="B20" s="538" t="s">
        <v>4756</v>
      </c>
      <c r="C20" s="539">
        <v>35702</v>
      </c>
      <c r="D20" s="540">
        <v>36171</v>
      </c>
      <c r="E20" s="541"/>
      <c r="F20" s="538">
        <v>9318</v>
      </c>
      <c r="G20" s="539">
        <v>28531</v>
      </c>
      <c r="H20" s="542">
        <v>29674</v>
      </c>
      <c r="I20" s="541">
        <v>4588</v>
      </c>
      <c r="J20" s="538">
        <v>24428</v>
      </c>
      <c r="K20" s="539">
        <v>654</v>
      </c>
      <c r="L20" s="539">
        <v>439</v>
      </c>
      <c r="M20" s="539">
        <v>40379</v>
      </c>
      <c r="N20" s="540">
        <v>6028</v>
      </c>
      <c r="O20" s="543" t="s">
        <v>4757</v>
      </c>
      <c r="P20" s="543" t="s">
        <v>4757</v>
      </c>
    </row>
    <row r="21" spans="2:17" s="479" customFormat="1" x14ac:dyDescent="0.25">
      <c r="B21" s="544"/>
      <c r="C21" s="545"/>
      <c r="D21" s="546">
        <f>SUM(B21:C21)</f>
        <v>0</v>
      </c>
      <c r="E21" s="547"/>
      <c r="F21" s="544"/>
      <c r="G21" s="545"/>
      <c r="H21" s="548"/>
      <c r="I21" s="547"/>
      <c r="J21" s="544"/>
      <c r="K21" s="549"/>
      <c r="L21" s="549"/>
      <c r="M21" s="545"/>
      <c r="N21" s="546">
        <f>SUM(I21:M21)</f>
        <v>0</v>
      </c>
      <c r="O21" s="550"/>
      <c r="P21" s="551"/>
    </row>
    <row r="22" spans="2:17" s="479" customFormat="1" x14ac:dyDescent="0.25">
      <c r="B22" s="544"/>
      <c r="C22" s="545"/>
      <c r="D22" s="546">
        <f>SUM(B22:C22)</f>
        <v>0</v>
      </c>
      <c r="E22" s="547"/>
      <c r="F22" s="544"/>
      <c r="G22" s="545"/>
      <c r="H22" s="548"/>
      <c r="I22" s="547"/>
      <c r="J22" s="544"/>
      <c r="K22" s="549"/>
      <c r="L22" s="549"/>
      <c r="M22" s="545"/>
      <c r="N22" s="546">
        <f>SUM(I22:M22)</f>
        <v>0</v>
      </c>
      <c r="O22" s="550"/>
      <c r="P22" s="551"/>
    </row>
    <row r="23" spans="2:17" s="479" customFormat="1" x14ac:dyDescent="0.25">
      <c r="B23" s="544"/>
      <c r="C23" s="545"/>
      <c r="D23" s="546">
        <f>SUM(B23:C23)</f>
        <v>0</v>
      </c>
      <c r="E23" s="547"/>
      <c r="F23" s="544"/>
      <c r="G23" s="545"/>
      <c r="H23" s="548"/>
      <c r="I23" s="547"/>
      <c r="J23" s="544"/>
      <c r="K23" s="549"/>
      <c r="L23" s="549"/>
      <c r="M23" s="545"/>
      <c r="N23" s="546">
        <f>SUM(I23:M23)</f>
        <v>0</v>
      </c>
      <c r="O23" s="550"/>
      <c r="P23" s="551"/>
    </row>
    <row r="24" spans="2:17" s="479" customFormat="1" x14ac:dyDescent="0.25">
      <c r="B24" s="544"/>
      <c r="C24" s="545"/>
      <c r="D24" s="546">
        <f>SUM(B24:C24)</f>
        <v>0</v>
      </c>
      <c r="E24" s="547"/>
      <c r="F24" s="544"/>
      <c r="G24" s="545"/>
      <c r="H24" s="548"/>
      <c r="I24" s="547"/>
      <c r="J24" s="544"/>
      <c r="K24" s="549"/>
      <c r="L24" s="549"/>
      <c r="M24" s="545"/>
      <c r="N24" s="546">
        <f>SUM(I24:M24)</f>
        <v>0</v>
      </c>
      <c r="O24" s="550"/>
      <c r="P24" s="551"/>
    </row>
    <row r="25" spans="2:17" s="479" customFormat="1" ht="14.4" thickBot="1" x14ac:dyDescent="0.3">
      <c r="B25" s="552"/>
      <c r="C25" s="553"/>
      <c r="D25" s="554">
        <f>SUM(B25:C25)</f>
        <v>0</v>
      </c>
      <c r="E25" s="555"/>
      <c r="F25" s="552"/>
      <c r="G25" s="553"/>
      <c r="H25" s="556"/>
      <c r="I25" s="555"/>
      <c r="J25" s="552"/>
      <c r="K25" s="557"/>
      <c r="L25" s="557"/>
      <c r="M25" s="553"/>
      <c r="N25" s="554">
        <f>SUM(I25:M25)</f>
        <v>0</v>
      </c>
      <c r="O25" s="558"/>
      <c r="P25" s="559"/>
    </row>
    <row r="26" spans="2:17" s="479" customFormat="1" ht="14.4" thickBot="1" x14ac:dyDescent="0.3">
      <c r="B26" s="505"/>
      <c r="C26" s="505"/>
      <c r="D26" s="505"/>
      <c r="E26" s="505"/>
      <c r="F26" s="505"/>
      <c r="G26" s="495"/>
      <c r="H26" s="495"/>
      <c r="I26" s="505"/>
      <c r="J26" s="505"/>
      <c r="K26" s="505"/>
      <c r="L26" s="505"/>
      <c r="M26" s="505"/>
      <c r="N26" s="505"/>
      <c r="O26" s="505"/>
      <c r="P26" s="505"/>
    </row>
    <row r="27" spans="2:17" s="479" customFormat="1" ht="15" customHeight="1" thickBot="1" x14ac:dyDescent="0.3">
      <c r="B27" s="560" t="s">
        <v>2777</v>
      </c>
      <c r="C27" s="561"/>
      <c r="D27" s="561"/>
      <c r="E27" s="561"/>
      <c r="F27" s="561"/>
      <c r="G27" s="561"/>
      <c r="H27" s="561"/>
      <c r="I27" s="561"/>
      <c r="J27" s="561"/>
      <c r="K27" s="561"/>
      <c r="L27" s="561"/>
      <c r="M27" s="561"/>
      <c r="N27" s="561"/>
      <c r="O27" s="561"/>
      <c r="P27" s="562"/>
    </row>
    <row r="28" spans="2:17" s="479" customFormat="1" ht="59.25" customHeight="1" thickBot="1" x14ac:dyDescent="0.3">
      <c r="B28" s="563" t="s">
        <v>4758</v>
      </c>
      <c r="C28" s="564"/>
      <c r="D28" s="564"/>
      <c r="E28" s="564"/>
      <c r="F28" s="564"/>
      <c r="G28" s="564"/>
      <c r="H28" s="564"/>
      <c r="I28" s="564"/>
      <c r="J28" s="564"/>
      <c r="K28" s="564"/>
      <c r="L28" s="564"/>
      <c r="M28" s="564"/>
      <c r="N28" s="564"/>
      <c r="O28" s="564"/>
      <c r="P28" s="565"/>
    </row>
    <row r="30" spans="2:17" x14ac:dyDescent="0.25">
      <c r="B30" s="566" t="s">
        <v>2778</v>
      </c>
      <c r="C30" s="567"/>
      <c r="D30" s="567"/>
      <c r="E30" s="567"/>
      <c r="F30" s="567"/>
      <c r="G30" s="567"/>
      <c r="H30" s="567"/>
      <c r="I30" s="567"/>
      <c r="J30" s="567"/>
      <c r="K30" s="567"/>
      <c r="L30" s="567"/>
      <c r="M30" s="567"/>
      <c r="N30" s="567"/>
      <c r="O30" s="567"/>
      <c r="P30" s="567"/>
    </row>
    <row r="31" spans="2:17" ht="132.75" customHeight="1" x14ac:dyDescent="0.25">
      <c r="B31" s="568" t="s">
        <v>3007</v>
      </c>
      <c r="C31" s="569"/>
      <c r="D31" s="569"/>
      <c r="E31" s="569"/>
      <c r="F31" s="569"/>
      <c r="G31" s="569"/>
      <c r="H31" s="569"/>
      <c r="I31" s="569"/>
      <c r="J31" s="569"/>
      <c r="K31" s="569"/>
      <c r="L31" s="569"/>
      <c r="M31" s="569"/>
      <c r="N31" s="569"/>
      <c r="O31" s="569"/>
      <c r="P31" s="569"/>
    </row>
    <row r="33" ht="78" customHeight="1" x14ac:dyDescent="0.25"/>
  </sheetData>
  <mergeCells count="25">
    <mergeCell ref="B27:P27"/>
    <mergeCell ref="B28:P28"/>
    <mergeCell ref="B30:P30"/>
    <mergeCell ref="B31:P31"/>
    <mergeCell ref="N14:O14"/>
    <mergeCell ref="B16:P16"/>
    <mergeCell ref="B17:P17"/>
    <mergeCell ref="B18:E18"/>
    <mergeCell ref="F18:I18"/>
    <mergeCell ref="J18:N18"/>
    <mergeCell ref="O18:P18"/>
    <mergeCell ref="N8:O8"/>
    <mergeCell ref="N9:O9"/>
    <mergeCell ref="N10:O10"/>
    <mergeCell ref="N11:O11"/>
    <mergeCell ref="N12:O12"/>
    <mergeCell ref="N13:O13"/>
    <mergeCell ref="B2:P2"/>
    <mergeCell ref="C3:O3"/>
    <mergeCell ref="C5:O5"/>
    <mergeCell ref="B6:O6"/>
    <mergeCell ref="B7:G7"/>
    <mergeCell ref="H7:J7"/>
    <mergeCell ref="K7:M7"/>
    <mergeCell ref="N7:O7"/>
  </mergeCells>
  <printOptions horizontalCentered="1"/>
  <pageMargins left="0" right="0" top="0.59055118110236227" bottom="0" header="0" footer="0"/>
  <pageSetup scale="70" fitToHeight="1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R567"/>
  <sheetViews>
    <sheetView topLeftCell="A546" workbookViewId="0">
      <selection activeCell="B570" sqref="B570"/>
    </sheetView>
  </sheetViews>
  <sheetFormatPr baseColWidth="10" defaultRowHeight="14.4" x14ac:dyDescent="0.3"/>
  <cols>
    <col min="2" max="2" width="12.6640625" bestFit="1" customWidth="1"/>
    <col min="3" max="3" width="17.33203125" bestFit="1" customWidth="1"/>
    <col min="6" max="6" width="15" bestFit="1" customWidth="1"/>
    <col min="17" max="17" width="25.88671875" bestFit="1" customWidth="1"/>
  </cols>
  <sheetData>
    <row r="4" spans="2:17" ht="15.6" x14ac:dyDescent="0.3">
      <c r="B4" s="1"/>
      <c r="C4" s="383" t="s">
        <v>0</v>
      </c>
      <c r="D4" s="383"/>
      <c r="E4" s="383"/>
      <c r="F4" s="383"/>
      <c r="G4" s="383"/>
      <c r="H4" s="383"/>
      <c r="I4" s="383"/>
      <c r="J4" s="383"/>
      <c r="K4" s="383"/>
      <c r="L4" s="383"/>
      <c r="M4" s="383"/>
      <c r="N4" s="383"/>
      <c r="O4" s="383"/>
      <c r="P4" s="383"/>
      <c r="Q4" s="383"/>
    </row>
    <row r="5" spans="2:17" x14ac:dyDescent="0.3">
      <c r="B5" s="1"/>
      <c r="C5" s="2" t="s">
        <v>1</v>
      </c>
      <c r="D5" s="384" t="s">
        <v>2</v>
      </c>
      <c r="E5" s="384"/>
      <c r="F5" s="384"/>
      <c r="G5" s="384"/>
      <c r="H5" s="384"/>
      <c r="I5" s="384"/>
      <c r="J5" s="384"/>
      <c r="K5" s="384"/>
      <c r="L5" s="384"/>
      <c r="M5" s="384"/>
      <c r="N5" s="384"/>
      <c r="O5" s="384"/>
      <c r="P5" s="384"/>
      <c r="Q5" s="3"/>
    </row>
    <row r="6" spans="2:17" x14ac:dyDescent="0.3">
      <c r="B6" s="1"/>
      <c r="C6" s="4"/>
      <c r="D6" s="5"/>
      <c r="E6" s="5"/>
      <c r="F6" s="5"/>
      <c r="G6" s="6"/>
      <c r="H6" s="6"/>
      <c r="I6" s="6"/>
      <c r="J6" s="6"/>
      <c r="K6" s="5"/>
      <c r="L6" s="5"/>
      <c r="M6" s="5"/>
      <c r="N6" s="5"/>
      <c r="O6" s="5"/>
      <c r="P6" s="5"/>
      <c r="Q6" s="7"/>
    </row>
    <row r="7" spans="2:17" x14ac:dyDescent="0.3">
      <c r="B7" s="1"/>
      <c r="C7" s="2" t="s">
        <v>3</v>
      </c>
      <c r="D7" s="384" t="s">
        <v>47</v>
      </c>
      <c r="E7" s="384"/>
      <c r="F7" s="384"/>
      <c r="G7" s="384"/>
      <c r="H7" s="384"/>
      <c r="I7" s="384"/>
      <c r="J7" s="384"/>
      <c r="K7" s="384"/>
      <c r="L7" s="384"/>
      <c r="M7" s="384"/>
      <c r="N7" s="384"/>
      <c r="O7" s="384"/>
      <c r="P7" s="384"/>
      <c r="Q7" s="3"/>
    </row>
    <row r="8" spans="2:17" ht="15" thickBot="1" x14ac:dyDescent="0.35">
      <c r="B8" s="8"/>
      <c r="C8" s="385" t="s">
        <v>5</v>
      </c>
      <c r="D8" s="385"/>
      <c r="E8" s="385"/>
      <c r="F8" s="385"/>
      <c r="G8" s="385"/>
      <c r="H8" s="385"/>
      <c r="I8" s="385"/>
      <c r="J8" s="385"/>
      <c r="K8" s="385"/>
      <c r="L8" s="385"/>
      <c r="M8" s="385"/>
      <c r="N8" s="385"/>
      <c r="O8" s="385"/>
      <c r="P8" s="385"/>
      <c r="Q8" s="9"/>
    </row>
    <row r="9" spans="2:17" ht="15.75" customHeight="1" thickBot="1" x14ac:dyDescent="0.35">
      <c r="B9" s="10"/>
      <c r="C9" s="386" t="s">
        <v>6</v>
      </c>
      <c r="D9" s="387"/>
      <c r="E9" s="387"/>
      <c r="F9" s="387"/>
      <c r="G9" s="387"/>
      <c r="H9" s="388"/>
      <c r="I9" s="386" t="s">
        <v>7</v>
      </c>
      <c r="J9" s="387"/>
      <c r="K9" s="388"/>
      <c r="L9" s="389" t="s">
        <v>8</v>
      </c>
      <c r="M9" s="390"/>
      <c r="N9" s="390"/>
      <c r="O9" s="389" t="s">
        <v>9</v>
      </c>
      <c r="P9" s="391"/>
      <c r="Q9" s="9"/>
    </row>
    <row r="10" spans="2:17" ht="40.200000000000003" thickBot="1" x14ac:dyDescent="0.35">
      <c r="B10" s="10"/>
      <c r="C10" s="12" t="s">
        <v>10</v>
      </c>
      <c r="D10" s="13" t="s">
        <v>11</v>
      </c>
      <c r="E10" s="13" t="s">
        <v>12</v>
      </c>
      <c r="F10" s="13" t="s">
        <v>13</v>
      </c>
      <c r="G10" s="13" t="s">
        <v>14</v>
      </c>
      <c r="H10" s="14" t="s">
        <v>15</v>
      </c>
      <c r="I10" s="12" t="s">
        <v>16</v>
      </c>
      <c r="J10" s="15" t="s">
        <v>17</v>
      </c>
      <c r="K10" s="14" t="s">
        <v>18</v>
      </c>
      <c r="L10" s="16" t="s">
        <v>19</v>
      </c>
      <c r="M10" s="17" t="s">
        <v>20</v>
      </c>
      <c r="N10" s="18" t="s">
        <v>21</v>
      </c>
      <c r="O10" s="392" t="s">
        <v>22</v>
      </c>
      <c r="P10" s="393"/>
      <c r="Q10" s="20"/>
    </row>
    <row r="11" spans="2:17" x14ac:dyDescent="0.3">
      <c r="B11" s="10"/>
      <c r="C11" s="21">
        <v>13</v>
      </c>
      <c r="D11" s="22"/>
      <c r="E11" s="22"/>
      <c r="F11" s="23" t="s">
        <v>48</v>
      </c>
      <c r="G11" s="24"/>
      <c r="H11" s="25" t="s">
        <v>49</v>
      </c>
      <c r="I11" s="26" t="s">
        <v>25</v>
      </c>
      <c r="J11" s="27" t="s">
        <v>25</v>
      </c>
      <c r="K11" s="28">
        <v>233348.32</v>
      </c>
      <c r="L11" s="29">
        <v>1235000</v>
      </c>
      <c r="M11" s="29">
        <v>1235000</v>
      </c>
      <c r="N11" s="29">
        <v>106659</v>
      </c>
      <c r="O11" s="394"/>
      <c r="P11" s="395"/>
      <c r="Q11" s="30"/>
    </row>
    <row r="12" spans="2:17" x14ac:dyDescent="0.3">
      <c r="B12" s="10"/>
      <c r="C12" s="31"/>
      <c r="D12" s="32"/>
      <c r="E12" s="32"/>
      <c r="F12" s="23"/>
      <c r="G12" s="24"/>
      <c r="H12" s="25"/>
      <c r="I12" s="26"/>
      <c r="J12" s="27"/>
      <c r="K12" s="28"/>
      <c r="L12" s="33"/>
      <c r="M12" s="34"/>
      <c r="N12" s="35"/>
      <c r="O12" s="381"/>
      <c r="P12" s="382"/>
      <c r="Q12" s="30"/>
    </row>
    <row r="13" spans="2:17" x14ac:dyDescent="0.3">
      <c r="B13" s="10"/>
      <c r="C13" s="31"/>
      <c r="D13" s="32"/>
      <c r="E13" s="32"/>
      <c r="F13" s="23"/>
      <c r="G13" s="24"/>
      <c r="H13" s="25"/>
      <c r="I13" s="26"/>
      <c r="J13" s="27"/>
      <c r="K13" s="28"/>
      <c r="L13" s="33"/>
      <c r="M13" s="34"/>
      <c r="N13" s="35"/>
      <c r="O13" s="381"/>
      <c r="P13" s="382"/>
      <c r="Q13" s="30"/>
    </row>
    <row r="14" spans="2:17" x14ac:dyDescent="0.3">
      <c r="B14" s="10"/>
      <c r="C14" s="31"/>
      <c r="D14" s="32"/>
      <c r="E14" s="32"/>
      <c r="F14" s="23"/>
      <c r="G14" s="24"/>
      <c r="H14" s="25"/>
      <c r="I14" s="26"/>
      <c r="J14" s="27"/>
      <c r="K14" s="28"/>
      <c r="L14" s="33"/>
      <c r="M14" s="34"/>
      <c r="N14" s="35"/>
      <c r="O14" s="381"/>
      <c r="P14" s="382"/>
      <c r="Q14" s="30"/>
    </row>
    <row r="15" spans="2:17" x14ac:dyDescent="0.3">
      <c r="B15" s="10"/>
      <c r="C15" s="31"/>
      <c r="D15" s="32"/>
      <c r="E15" s="32"/>
      <c r="F15" s="36"/>
      <c r="G15" s="37"/>
      <c r="H15" s="38"/>
      <c r="I15" s="39"/>
      <c r="J15" s="40"/>
      <c r="K15" s="41"/>
      <c r="L15" s="42"/>
      <c r="M15" s="43"/>
      <c r="N15" s="44"/>
      <c r="O15" s="381"/>
      <c r="P15" s="382"/>
      <c r="Q15" s="30"/>
    </row>
    <row r="16" spans="2:17" ht="15" thickBot="1" x14ac:dyDescent="0.35">
      <c r="B16" s="10"/>
      <c r="C16" s="45"/>
      <c r="D16" s="46"/>
      <c r="E16" s="46"/>
      <c r="F16" s="47"/>
      <c r="G16" s="48"/>
      <c r="H16" s="49"/>
      <c r="I16" s="50"/>
      <c r="J16" s="51"/>
      <c r="K16" s="52"/>
      <c r="L16" s="53"/>
      <c r="M16" s="54"/>
      <c r="N16" s="55"/>
      <c r="O16" s="396"/>
      <c r="P16" s="397"/>
      <c r="Q16" s="30"/>
    </row>
    <row r="17" spans="2:17" x14ac:dyDescent="0.3">
      <c r="B17" s="10"/>
      <c r="C17" s="30"/>
      <c r="D17" s="30"/>
      <c r="E17" s="30"/>
      <c r="F17" s="30"/>
      <c r="G17" s="56"/>
      <c r="H17" s="56"/>
      <c r="I17" s="56"/>
      <c r="J17" s="56"/>
      <c r="K17" s="30"/>
      <c r="L17" s="30"/>
      <c r="M17" s="30"/>
      <c r="N17" s="30"/>
      <c r="O17" s="57"/>
      <c r="P17" s="57"/>
      <c r="Q17" s="30"/>
    </row>
    <row r="18" spans="2:17" x14ac:dyDescent="0.3">
      <c r="B18" s="58"/>
      <c r="C18" s="398" t="s">
        <v>26</v>
      </c>
      <c r="D18" s="398"/>
      <c r="E18" s="398"/>
      <c r="F18" s="398"/>
      <c r="G18" s="398"/>
      <c r="H18" s="398"/>
      <c r="I18" s="398"/>
      <c r="J18" s="398"/>
      <c r="K18" s="398"/>
      <c r="L18" s="398"/>
      <c r="M18" s="398"/>
      <c r="N18" s="398"/>
      <c r="O18" s="398"/>
      <c r="P18" s="398"/>
      <c r="Q18" s="398"/>
    </row>
    <row r="19" spans="2:17" ht="15" thickBot="1" x14ac:dyDescent="0.35">
      <c r="B19" s="399" t="s">
        <v>27</v>
      </c>
      <c r="C19" s="399"/>
      <c r="D19" s="399"/>
      <c r="E19" s="399"/>
      <c r="F19" s="399"/>
      <c r="G19" s="399"/>
      <c r="H19" s="399"/>
      <c r="I19" s="399"/>
      <c r="J19" s="399"/>
      <c r="K19" s="399"/>
      <c r="L19" s="399"/>
      <c r="M19" s="399"/>
      <c r="N19" s="399"/>
      <c r="O19" s="399"/>
      <c r="P19" s="399"/>
      <c r="Q19" s="399"/>
    </row>
    <row r="20" spans="2:17" ht="36.75" customHeight="1" thickBot="1" x14ac:dyDescent="0.35">
      <c r="B20" s="400" t="s">
        <v>28</v>
      </c>
      <c r="C20" s="400"/>
      <c r="D20" s="400"/>
      <c r="E20" s="400"/>
      <c r="F20" s="401"/>
      <c r="G20" s="386" t="s">
        <v>29</v>
      </c>
      <c r="H20" s="387"/>
      <c r="I20" s="387"/>
      <c r="J20" s="388"/>
      <c r="K20" s="387" t="s">
        <v>30</v>
      </c>
      <c r="L20" s="387"/>
      <c r="M20" s="387"/>
      <c r="N20" s="387"/>
      <c r="O20" s="388"/>
      <c r="P20" s="386" t="s">
        <v>31</v>
      </c>
      <c r="Q20" s="388"/>
    </row>
    <row r="21" spans="2:17" ht="52.8" x14ac:dyDescent="0.3">
      <c r="B21" s="408" t="s">
        <v>32</v>
      </c>
      <c r="C21" s="409"/>
      <c r="D21" s="71" t="s">
        <v>33</v>
      </c>
      <c r="E21" s="72" t="s">
        <v>34</v>
      </c>
      <c r="F21" s="73" t="s">
        <v>35</v>
      </c>
      <c r="G21" s="74" t="s">
        <v>36</v>
      </c>
      <c r="H21" s="75" t="s">
        <v>37</v>
      </c>
      <c r="I21" s="76" t="s">
        <v>38</v>
      </c>
      <c r="J21" s="73" t="s">
        <v>39</v>
      </c>
      <c r="K21" s="77" t="s">
        <v>40</v>
      </c>
      <c r="L21" s="71" t="s">
        <v>41</v>
      </c>
      <c r="M21" s="71" t="s">
        <v>42</v>
      </c>
      <c r="N21" s="72" t="s">
        <v>43</v>
      </c>
      <c r="O21" s="78" t="s">
        <v>44</v>
      </c>
      <c r="P21" s="79" t="s">
        <v>45</v>
      </c>
      <c r="Q21" s="80" t="s">
        <v>46</v>
      </c>
    </row>
    <row r="22" spans="2:17" x14ac:dyDescent="0.3">
      <c r="B22" s="81" t="str">
        <f>[2]Mides!E8</f>
        <v>Ericka</v>
      </c>
      <c r="C22" s="82" t="str">
        <f>[2]Mides!D8</f>
        <v>Caal</v>
      </c>
      <c r="D22" s="68" t="str">
        <f>IF([2]Mides!F8=1,"X"," ")</f>
        <v>X</v>
      </c>
      <c r="E22" s="68" t="str">
        <f>IF([2]Mides!F8=2,"X"," ")</f>
        <v xml:space="preserve"> </v>
      </c>
      <c r="F22" s="69" t="str">
        <f>[2]Mides!B8</f>
        <v xml:space="preserve">PENDIENTE </v>
      </c>
      <c r="G22" s="68" t="str">
        <f>IF(AND([2]Mides!H8&gt;=1,[2]Mides!H8&lt;=14),"X"," ")</f>
        <v xml:space="preserve"> </v>
      </c>
      <c r="H22" s="68" t="str">
        <f>IF(AND([2]Mides!H8&gt;=14,[2]Mides!H8&lt;=30),"X"," ")</f>
        <v xml:space="preserve"> </v>
      </c>
      <c r="I22" s="68" t="str">
        <f>IF(AND([2]Mides!H8&gt;=31,[2]Mides!H8&lt;=60),"X","  ")</f>
        <v>X</v>
      </c>
      <c r="J22" s="68" t="str">
        <f>IF([2]Mides!H8&gt;60,"X", "  ")</f>
        <v xml:space="preserve">  </v>
      </c>
      <c r="K22" s="70">
        <f>[2]Mides!N8</f>
        <v>0</v>
      </c>
      <c r="L22" s="70">
        <f>[2]Mides!K8</f>
        <v>0</v>
      </c>
      <c r="M22" s="70">
        <f>[2]Mides!L8</f>
        <v>0</v>
      </c>
      <c r="N22" s="70" t="str">
        <f>[2]Mides!M8</f>
        <v>X</v>
      </c>
      <c r="O22" s="70">
        <f t="shared" ref="O22:O85" si="0">SUM(K22:N22)</f>
        <v>0</v>
      </c>
      <c r="P22" s="70" t="str">
        <f>[2]Mides!R8</f>
        <v>Guatemala</v>
      </c>
      <c r="Q22" s="70" t="str">
        <f>[2]Mides!S8</f>
        <v>Guatemala</v>
      </c>
    </row>
    <row r="23" spans="2:17" x14ac:dyDescent="0.3">
      <c r="B23" s="81" t="str">
        <f>[2]Mides!E9</f>
        <v>Krisbeth</v>
      </c>
      <c r="C23" s="82" t="str">
        <f>[2]Mides!D9</f>
        <v>Garcia</v>
      </c>
      <c r="D23" s="68" t="str">
        <f>IF([2]Mides!F9=1,"X"," ")</f>
        <v>X</v>
      </c>
      <c r="E23" s="68" t="str">
        <f>IF([2]Mides!F9=2,"X"," ")</f>
        <v xml:space="preserve"> </v>
      </c>
      <c r="F23" s="69" t="str">
        <f>[2]Mides!B9</f>
        <v xml:space="preserve">PENDIENTE </v>
      </c>
      <c r="G23" s="68" t="str">
        <f>IF(AND([2]Mides!H9&gt;=1,[2]Mides!H9&lt;=14),"X"," ")</f>
        <v>X</v>
      </c>
      <c r="H23" s="68" t="str">
        <f>IF(AND([2]Mides!H9&gt;=14,[2]Mides!H9&lt;=30),"X"," ")</f>
        <v xml:space="preserve"> </v>
      </c>
      <c r="I23" s="68" t="str">
        <f>IF(AND([2]Mides!H9&gt;=31,[2]Mides!H9&lt;=60),"X","  ")</f>
        <v xml:space="preserve">  </v>
      </c>
      <c r="J23" s="68" t="str">
        <f>IF([2]Mides!H9&gt;60,"X", "  ")</f>
        <v xml:space="preserve">  </v>
      </c>
      <c r="K23" s="70">
        <f>[2]Mides!N9</f>
        <v>0</v>
      </c>
      <c r="L23" s="70">
        <f>[2]Mides!K9</f>
        <v>0</v>
      </c>
      <c r="M23" s="70">
        <f>[2]Mides!L9</f>
        <v>0</v>
      </c>
      <c r="N23" s="70" t="str">
        <f>[2]Mides!M9</f>
        <v>X</v>
      </c>
      <c r="O23" s="70">
        <f t="shared" si="0"/>
        <v>0</v>
      </c>
      <c r="P23" s="70" t="str">
        <f>[2]Mides!R9</f>
        <v>Guatemala</v>
      </c>
      <c r="Q23" s="70" t="str">
        <f>[2]Mides!S9</f>
        <v>Guatemala</v>
      </c>
    </row>
    <row r="24" spans="2:17" x14ac:dyDescent="0.3">
      <c r="B24" s="81" t="str">
        <f>[2]Mides!E10</f>
        <v>Angela</v>
      </c>
      <c r="C24" s="82" t="str">
        <f>[2]Mides!D10</f>
        <v>Ortiz</v>
      </c>
      <c r="D24" s="68" t="str">
        <f>IF([2]Mides!F10=1,"X"," ")</f>
        <v>X</v>
      </c>
      <c r="E24" s="68" t="str">
        <f>IF([2]Mides!F10=2,"X"," ")</f>
        <v xml:space="preserve"> </v>
      </c>
      <c r="F24" s="69" t="str">
        <f>[2]Mides!B10</f>
        <v xml:space="preserve">PENDIENTE </v>
      </c>
      <c r="G24" s="68" t="str">
        <f>IF(AND([2]Mides!H10&gt;=1,[2]Mides!H10&lt;=14),"X"," ")</f>
        <v xml:space="preserve"> </v>
      </c>
      <c r="H24" s="68" t="str">
        <f>IF(AND([2]Mides!H10&gt;=14,[2]Mides!H10&lt;=30),"X"," ")</f>
        <v xml:space="preserve"> </v>
      </c>
      <c r="I24" s="68" t="str">
        <f>IF(AND([2]Mides!H10&gt;=31,[2]Mides!H10&lt;=60),"X","  ")</f>
        <v>X</v>
      </c>
      <c r="J24" s="68" t="str">
        <f>IF([2]Mides!H10&gt;60,"X", "  ")</f>
        <v xml:space="preserve">  </v>
      </c>
      <c r="K24" s="70">
        <f>[2]Mides!N10</f>
        <v>0</v>
      </c>
      <c r="L24" s="70">
        <f>[2]Mides!K10</f>
        <v>0</v>
      </c>
      <c r="M24" s="70">
        <f>[2]Mides!L10</f>
        <v>0</v>
      </c>
      <c r="N24" s="70" t="str">
        <f>[2]Mides!M10</f>
        <v>x</v>
      </c>
      <c r="O24" s="70">
        <f t="shared" si="0"/>
        <v>0</v>
      </c>
      <c r="P24" s="70" t="str">
        <f>[2]Mides!R10</f>
        <v>Guatemala</v>
      </c>
      <c r="Q24" s="70" t="str">
        <f>[2]Mides!S10</f>
        <v>Guatemala</v>
      </c>
    </row>
    <row r="25" spans="2:17" x14ac:dyDescent="0.3">
      <c r="B25" s="81" t="str">
        <f>[2]Mides!E11</f>
        <v>Ericka</v>
      </c>
      <c r="C25" s="82" t="str">
        <f>[2]Mides!D11</f>
        <v>Gomez</v>
      </c>
      <c r="D25" s="68" t="str">
        <f>IF([2]Mides!F11=1,"X"," ")</f>
        <v>X</v>
      </c>
      <c r="E25" s="68" t="str">
        <f>IF([2]Mides!F11=2,"X"," ")</f>
        <v xml:space="preserve"> </v>
      </c>
      <c r="F25" s="69" t="str">
        <f>[2]Mides!B11</f>
        <v xml:space="preserve">PENDIENTE </v>
      </c>
      <c r="G25" s="68" t="str">
        <f>IF(AND([2]Mides!H11&gt;=1,[2]Mides!H11&lt;=14),"X"," ")</f>
        <v xml:space="preserve"> </v>
      </c>
      <c r="H25" s="68" t="str">
        <f>IF(AND([2]Mides!H11&gt;=14,[2]Mides!H11&lt;=30),"X"," ")</f>
        <v xml:space="preserve"> </v>
      </c>
      <c r="I25" s="68" t="str">
        <f>IF(AND([2]Mides!H11&gt;=31,[2]Mides!H11&lt;=60),"X","  ")</f>
        <v>X</v>
      </c>
      <c r="J25" s="68" t="str">
        <f>IF([2]Mides!H11&gt;60,"X", "  ")</f>
        <v xml:space="preserve">  </v>
      </c>
      <c r="K25" s="70">
        <f>[2]Mides!N11</f>
        <v>0</v>
      </c>
      <c r="L25" s="70">
        <f>[2]Mides!K11</f>
        <v>0</v>
      </c>
      <c r="M25" s="70">
        <f>[2]Mides!L11</f>
        <v>0</v>
      </c>
      <c r="N25" s="70" t="str">
        <f>[2]Mides!M11</f>
        <v>x</v>
      </c>
      <c r="O25" s="70">
        <f t="shared" si="0"/>
        <v>0</v>
      </c>
      <c r="P25" s="70" t="str">
        <f>[2]Mides!R11</f>
        <v>Guatemala</v>
      </c>
      <c r="Q25" s="70" t="str">
        <f>[2]Mides!S11</f>
        <v>Guatemala</v>
      </c>
    </row>
    <row r="26" spans="2:17" x14ac:dyDescent="0.3">
      <c r="B26" s="81" t="str">
        <f>[2]Mides!E12</f>
        <v xml:space="preserve">Maria </v>
      </c>
      <c r="C26" s="82" t="str">
        <f>[2]Mides!D12</f>
        <v>Aguilar</v>
      </c>
      <c r="D26" s="68" t="str">
        <f>IF([2]Mides!F12=1,"X"," ")</f>
        <v>X</v>
      </c>
      <c r="E26" s="68" t="str">
        <f>IF([2]Mides!F12=2,"X"," ")</f>
        <v xml:space="preserve"> </v>
      </c>
      <c r="F26" s="69" t="str">
        <f>[2]Mides!B12</f>
        <v xml:space="preserve">PENDIENTE </v>
      </c>
      <c r="G26" s="68" t="str">
        <f>IF(AND([2]Mides!H12&gt;=1,[2]Mides!H12&lt;=14),"X"," ")</f>
        <v xml:space="preserve"> </v>
      </c>
      <c r="H26" s="68" t="str">
        <f>IF(AND([2]Mides!H12&gt;=14,[2]Mides!H12&lt;=30),"X"," ")</f>
        <v xml:space="preserve"> </v>
      </c>
      <c r="I26" s="68" t="str">
        <f>IF(AND([2]Mides!H12&gt;=31,[2]Mides!H12&lt;=60),"X","  ")</f>
        <v>X</v>
      </c>
      <c r="J26" s="68" t="str">
        <f>IF([2]Mides!H12&gt;60,"X", "  ")</f>
        <v xml:space="preserve">  </v>
      </c>
      <c r="K26" s="70">
        <f>[2]Mides!N12</f>
        <v>0</v>
      </c>
      <c r="L26" s="70">
        <f>[2]Mides!K12</f>
        <v>0</v>
      </c>
      <c r="M26" s="70">
        <f>[2]Mides!L12</f>
        <v>0</v>
      </c>
      <c r="N26" s="70" t="str">
        <f>[2]Mides!M12</f>
        <v>x</v>
      </c>
      <c r="O26" s="70">
        <f t="shared" si="0"/>
        <v>0</v>
      </c>
      <c r="P26" s="70" t="str">
        <f>[2]Mides!R12</f>
        <v>Guatemala</v>
      </c>
      <c r="Q26" s="70" t="str">
        <f>[2]Mides!S12</f>
        <v>Guatemala</v>
      </c>
    </row>
    <row r="27" spans="2:17" x14ac:dyDescent="0.3">
      <c r="B27" s="81" t="str">
        <f>[2]Mides!E13</f>
        <v>Jennifer</v>
      </c>
      <c r="C27" s="82" t="str">
        <f>[2]Mides!D13</f>
        <v>Mansilla</v>
      </c>
      <c r="D27" s="68" t="str">
        <f>IF([2]Mides!F13=1,"X"," ")</f>
        <v>X</v>
      </c>
      <c r="E27" s="68" t="str">
        <f>IF([2]Mides!F13=2,"X"," ")</f>
        <v xml:space="preserve"> </v>
      </c>
      <c r="F27" s="69" t="str">
        <f>[2]Mides!B13</f>
        <v xml:space="preserve">PENDIENTE </v>
      </c>
      <c r="G27" s="68" t="str">
        <f>IF(AND([2]Mides!H13&gt;=1,[2]Mides!H13&lt;=14),"X"," ")</f>
        <v xml:space="preserve"> </v>
      </c>
      <c r="H27" s="68" t="str">
        <f>IF(AND([2]Mides!H13&gt;=14,[2]Mides!H13&lt;=30),"X"," ")</f>
        <v xml:space="preserve"> </v>
      </c>
      <c r="I27" s="68" t="str">
        <f>IF(AND([2]Mides!H13&gt;=31,[2]Mides!H13&lt;=60),"X","  ")</f>
        <v>X</v>
      </c>
      <c r="J27" s="68" t="str">
        <f>IF([2]Mides!H13&gt;60,"X", "  ")</f>
        <v xml:space="preserve">  </v>
      </c>
      <c r="K27" s="70">
        <f>[2]Mides!N13</f>
        <v>0</v>
      </c>
      <c r="L27" s="70">
        <f>[2]Mides!K13</f>
        <v>0</v>
      </c>
      <c r="M27" s="70">
        <f>[2]Mides!L13</f>
        <v>0</v>
      </c>
      <c r="N27" s="70" t="str">
        <f>[2]Mides!M13</f>
        <v>x</v>
      </c>
      <c r="O27" s="70">
        <f t="shared" si="0"/>
        <v>0</v>
      </c>
      <c r="P27" s="70" t="str">
        <f>[2]Mides!R13</f>
        <v>Guatemala</v>
      </c>
      <c r="Q27" s="70" t="str">
        <f>[2]Mides!S13</f>
        <v>Guatemala</v>
      </c>
    </row>
    <row r="28" spans="2:17" x14ac:dyDescent="0.3">
      <c r="B28" s="81" t="str">
        <f>[2]Mides!E14</f>
        <v>Susana</v>
      </c>
      <c r="C28" s="82" t="str">
        <f>[2]Mides!D14</f>
        <v>Rodriguez</v>
      </c>
      <c r="D28" s="68" t="str">
        <f>IF([2]Mides!F14=1,"X"," ")</f>
        <v>X</v>
      </c>
      <c r="E28" s="68" t="str">
        <f>IF([2]Mides!F14=2,"X"," ")</f>
        <v xml:space="preserve"> </v>
      </c>
      <c r="F28" s="69" t="str">
        <f>[2]Mides!B14</f>
        <v xml:space="preserve">PENDIENTE </v>
      </c>
      <c r="G28" s="68" t="str">
        <f>IF(AND([2]Mides!H14&gt;=1,[2]Mides!H14&lt;=14),"X"," ")</f>
        <v xml:space="preserve"> </v>
      </c>
      <c r="H28" s="68" t="str">
        <f>IF(AND([2]Mides!H14&gt;=14,[2]Mides!H14&lt;=30),"X"," ")</f>
        <v xml:space="preserve"> </v>
      </c>
      <c r="I28" s="68" t="str">
        <f>IF(AND([2]Mides!H14&gt;=31,[2]Mides!H14&lt;=60),"X","  ")</f>
        <v>X</v>
      </c>
      <c r="J28" s="68" t="str">
        <f>IF([2]Mides!H14&gt;60,"X", "  ")</f>
        <v xml:space="preserve">  </v>
      </c>
      <c r="K28" s="70">
        <f>[2]Mides!N14</f>
        <v>0</v>
      </c>
      <c r="L28" s="70">
        <f>[2]Mides!K14</f>
        <v>0</v>
      </c>
      <c r="M28" s="70">
        <f>[2]Mides!L14</f>
        <v>0</v>
      </c>
      <c r="N28" s="70" t="str">
        <f>[2]Mides!M14</f>
        <v>x</v>
      </c>
      <c r="O28" s="70">
        <f t="shared" si="0"/>
        <v>0</v>
      </c>
      <c r="P28" s="70" t="str">
        <f>[2]Mides!R14</f>
        <v>Guatemala</v>
      </c>
      <c r="Q28" s="70" t="str">
        <f>[2]Mides!S14</f>
        <v>Guatemala</v>
      </c>
    </row>
    <row r="29" spans="2:17" x14ac:dyDescent="0.3">
      <c r="B29" s="81" t="str">
        <f>[2]Mides!E15</f>
        <v>Jesenia</v>
      </c>
      <c r="C29" s="82" t="str">
        <f>[2]Mides!D15</f>
        <v>Romero</v>
      </c>
      <c r="D29" s="68" t="str">
        <f>IF([2]Mides!F15=1,"X"," ")</f>
        <v>X</v>
      </c>
      <c r="E29" s="68" t="str">
        <f>IF([2]Mides!F15=2,"X"," ")</f>
        <v xml:space="preserve"> </v>
      </c>
      <c r="F29" s="69" t="str">
        <f>[2]Mides!B15</f>
        <v xml:space="preserve">PENDIENTE </v>
      </c>
      <c r="G29" s="68" t="str">
        <f>IF(AND([2]Mides!H15&gt;=1,[2]Mides!H15&lt;=14),"X"," ")</f>
        <v xml:space="preserve"> </v>
      </c>
      <c r="H29" s="68" t="str">
        <f>IF(AND([2]Mides!H15&gt;=14,[2]Mides!H15&lt;=30),"X"," ")</f>
        <v xml:space="preserve"> </v>
      </c>
      <c r="I29" s="68" t="str">
        <f>IF(AND([2]Mides!H15&gt;=31,[2]Mides!H15&lt;=60),"X","  ")</f>
        <v>X</v>
      </c>
      <c r="J29" s="68" t="str">
        <f>IF([2]Mides!H15&gt;60,"X", "  ")</f>
        <v xml:space="preserve">  </v>
      </c>
      <c r="K29" s="70">
        <f>[2]Mides!N15</f>
        <v>0</v>
      </c>
      <c r="L29" s="70">
        <f>[2]Mides!K15</f>
        <v>0</v>
      </c>
      <c r="M29" s="70">
        <f>[2]Mides!L15</f>
        <v>0</v>
      </c>
      <c r="N29" s="70" t="str">
        <f>[2]Mides!M15</f>
        <v>x</v>
      </c>
      <c r="O29" s="70">
        <f t="shared" si="0"/>
        <v>0</v>
      </c>
      <c r="P29" s="70" t="str">
        <f>[2]Mides!R15</f>
        <v>Guatemala</v>
      </c>
      <c r="Q29" s="70" t="str">
        <f>[2]Mides!S15</f>
        <v>Guatemala</v>
      </c>
    </row>
    <row r="30" spans="2:17" x14ac:dyDescent="0.3">
      <c r="B30" s="81" t="str">
        <f>[2]Mides!E16</f>
        <v>Byron</v>
      </c>
      <c r="C30" s="82" t="str">
        <f>[2]Mides!D16</f>
        <v>Mansilla</v>
      </c>
      <c r="D30" s="68" t="str">
        <f>IF([2]Mides!F16=1,"X"," ")</f>
        <v xml:space="preserve"> </v>
      </c>
      <c r="E30" s="68" t="str">
        <f>IF([2]Mides!F16=2,"X"," ")</f>
        <v>X</v>
      </c>
      <c r="F30" s="69" t="str">
        <f>[2]Mides!B16</f>
        <v xml:space="preserve">PENDIENTE </v>
      </c>
      <c r="G30" s="68" t="str">
        <f>IF(AND([2]Mides!H16&gt;=1,[2]Mides!H16&lt;=14),"X"," ")</f>
        <v xml:space="preserve"> </v>
      </c>
      <c r="H30" s="68" t="str">
        <f>IF(AND([2]Mides!H16&gt;=14,[2]Mides!H16&lt;=30),"X"," ")</f>
        <v xml:space="preserve"> </v>
      </c>
      <c r="I30" s="68" t="str">
        <f>IF(AND([2]Mides!H16&gt;=31,[2]Mides!H16&lt;=60),"X","  ")</f>
        <v>X</v>
      </c>
      <c r="J30" s="68" t="str">
        <f>IF([2]Mides!H16&gt;60,"X", "  ")</f>
        <v xml:space="preserve">  </v>
      </c>
      <c r="K30" s="70">
        <f>[2]Mides!N16</f>
        <v>0</v>
      </c>
      <c r="L30" s="70">
        <f>[2]Mides!K16</f>
        <v>0</v>
      </c>
      <c r="M30" s="70">
        <f>[2]Mides!L16</f>
        <v>0</v>
      </c>
      <c r="N30" s="70" t="str">
        <f>[2]Mides!M16</f>
        <v>x</v>
      </c>
      <c r="O30" s="70">
        <f t="shared" si="0"/>
        <v>0</v>
      </c>
      <c r="P30" s="70" t="str">
        <f>[2]Mides!R16</f>
        <v>Guatemala</v>
      </c>
      <c r="Q30" s="70" t="str">
        <f>[2]Mides!S16</f>
        <v>Guatemala</v>
      </c>
    </row>
    <row r="31" spans="2:17" x14ac:dyDescent="0.3">
      <c r="B31" s="81" t="str">
        <f>[2]Mides!E17</f>
        <v>Sheny</v>
      </c>
      <c r="C31" s="82" t="str">
        <f>[2]Mides!D17</f>
        <v>Lic</v>
      </c>
      <c r="D31" s="68" t="str">
        <f>IF([2]Mides!F17=1,"X"," ")</f>
        <v>X</v>
      </c>
      <c r="E31" s="68" t="str">
        <f>IF([2]Mides!F17=2,"X"," ")</f>
        <v xml:space="preserve"> </v>
      </c>
      <c r="F31" s="69" t="str">
        <f>[2]Mides!B17</f>
        <v xml:space="preserve">PENDIENTE </v>
      </c>
      <c r="G31" s="68" t="str">
        <f>IF(AND([2]Mides!H17&gt;=1,[2]Mides!H17&lt;=14),"X"," ")</f>
        <v xml:space="preserve"> </v>
      </c>
      <c r="H31" s="68" t="str">
        <f>IF(AND([2]Mides!H17&gt;=14,[2]Mides!H17&lt;=30),"X"," ")</f>
        <v xml:space="preserve"> </v>
      </c>
      <c r="I31" s="68" t="str">
        <f>IF(AND([2]Mides!H17&gt;=31,[2]Mides!H17&lt;=60),"X","  ")</f>
        <v>X</v>
      </c>
      <c r="J31" s="68" t="str">
        <f>IF([2]Mides!H17&gt;60,"X", "  ")</f>
        <v xml:space="preserve">  </v>
      </c>
      <c r="K31" s="70">
        <f>[2]Mides!N17</f>
        <v>0</v>
      </c>
      <c r="L31" s="70">
        <f>[2]Mides!K17</f>
        <v>0</v>
      </c>
      <c r="M31" s="70">
        <f>[2]Mides!L17</f>
        <v>0</v>
      </c>
      <c r="N31" s="70" t="str">
        <f>[2]Mides!M17</f>
        <v>x</v>
      </c>
      <c r="O31" s="70">
        <f t="shared" si="0"/>
        <v>0</v>
      </c>
      <c r="P31" s="70" t="str">
        <f>[2]Mides!R17</f>
        <v>Guatemala</v>
      </c>
      <c r="Q31" s="70" t="str">
        <f>[2]Mides!S17</f>
        <v>Guatemala</v>
      </c>
    </row>
    <row r="32" spans="2:17" x14ac:dyDescent="0.3">
      <c r="B32" s="81" t="str">
        <f>[2]Mides!E18</f>
        <v>Marta</v>
      </c>
      <c r="C32" s="82" t="str">
        <f>[2]Mides!D18</f>
        <v>Illezcas</v>
      </c>
      <c r="D32" s="68" t="str">
        <f>IF([2]Mides!F18=1,"X"," ")</f>
        <v>X</v>
      </c>
      <c r="E32" s="68" t="str">
        <f>IF([2]Mides!F18=2,"X"," ")</f>
        <v xml:space="preserve"> </v>
      </c>
      <c r="F32" s="69" t="str">
        <f>[2]Mides!B18</f>
        <v xml:space="preserve">PENDIENTE </v>
      </c>
      <c r="G32" s="68" t="str">
        <f>IF(AND([2]Mides!H18&gt;=1,[2]Mides!H18&lt;=14),"X"," ")</f>
        <v xml:space="preserve"> </v>
      </c>
      <c r="H32" s="68" t="str">
        <f>IF(AND([2]Mides!H18&gt;=14,[2]Mides!H18&lt;=30),"X"," ")</f>
        <v xml:space="preserve"> </v>
      </c>
      <c r="I32" s="68" t="str">
        <f>IF(AND([2]Mides!H18&gt;=31,[2]Mides!H18&lt;=60),"X","  ")</f>
        <v>X</v>
      </c>
      <c r="J32" s="68" t="str">
        <f>IF([2]Mides!H18&gt;60,"X", "  ")</f>
        <v xml:space="preserve">  </v>
      </c>
      <c r="K32" s="70">
        <f>[2]Mides!N18</f>
        <v>0</v>
      </c>
      <c r="L32" s="70">
        <f>[2]Mides!K18</f>
        <v>0</v>
      </c>
      <c r="M32" s="70">
        <f>[2]Mides!L18</f>
        <v>0</v>
      </c>
      <c r="N32" s="70" t="str">
        <f>[2]Mides!M18</f>
        <v>x</v>
      </c>
      <c r="O32" s="70">
        <f t="shared" si="0"/>
        <v>0</v>
      </c>
      <c r="P32" s="70" t="str">
        <f>[2]Mides!R18</f>
        <v>Guatemala</v>
      </c>
      <c r="Q32" s="70" t="str">
        <f>[2]Mides!S18</f>
        <v>Guatemala</v>
      </c>
    </row>
    <row r="33" spans="2:17" x14ac:dyDescent="0.3">
      <c r="B33" s="81" t="str">
        <f>[2]Mides!E19</f>
        <v>Marta</v>
      </c>
      <c r="C33" s="82" t="str">
        <f>[2]Mides!D19</f>
        <v>Chet</v>
      </c>
      <c r="D33" s="68" t="str">
        <f>IF([2]Mides!F19=1,"X"," ")</f>
        <v>X</v>
      </c>
      <c r="E33" s="68" t="str">
        <f>IF([2]Mides!F19=2,"X"," ")</f>
        <v xml:space="preserve"> </v>
      </c>
      <c r="F33" s="69" t="str">
        <f>[2]Mides!B19</f>
        <v xml:space="preserve">PENDIENTE </v>
      </c>
      <c r="G33" s="68" t="str">
        <f>IF(AND([2]Mides!H19&gt;=1,[2]Mides!H19&lt;=14),"X"," ")</f>
        <v xml:space="preserve"> </v>
      </c>
      <c r="H33" s="68" t="str">
        <f>IF(AND([2]Mides!H19&gt;=14,[2]Mides!H19&lt;=30),"X"," ")</f>
        <v>X</v>
      </c>
      <c r="I33" s="68" t="str">
        <f>IF(AND([2]Mides!H19&gt;=31,[2]Mides!H19&lt;=60),"X","  ")</f>
        <v xml:space="preserve">  </v>
      </c>
      <c r="J33" s="68" t="str">
        <f>IF([2]Mides!H19&gt;60,"X", "  ")</f>
        <v xml:space="preserve">  </v>
      </c>
      <c r="K33" s="70">
        <f>[2]Mides!N19</f>
        <v>0</v>
      </c>
      <c r="L33" s="70">
        <f>[2]Mides!K19</f>
        <v>0</v>
      </c>
      <c r="M33" s="70">
        <f>[2]Mides!L19</f>
        <v>0</v>
      </c>
      <c r="N33" s="70" t="str">
        <f>[2]Mides!M19</f>
        <v>x</v>
      </c>
      <c r="O33" s="70">
        <f t="shared" si="0"/>
        <v>0</v>
      </c>
      <c r="P33" s="70" t="str">
        <f>[2]Mides!R19</f>
        <v>Guatemala</v>
      </c>
      <c r="Q33" s="70" t="str">
        <f>[2]Mides!S19</f>
        <v>Guatemala</v>
      </c>
    </row>
    <row r="34" spans="2:17" x14ac:dyDescent="0.3">
      <c r="B34" s="81" t="str">
        <f>[2]Mides!E20</f>
        <v>Alicia</v>
      </c>
      <c r="C34" s="82" t="str">
        <f>[2]Mides!D20</f>
        <v>Aceituno</v>
      </c>
      <c r="D34" s="68" t="str">
        <f>IF([2]Mides!F20=1,"X"," ")</f>
        <v>X</v>
      </c>
      <c r="E34" s="68" t="str">
        <f>IF([2]Mides!F20=2,"X"," ")</f>
        <v xml:space="preserve"> </v>
      </c>
      <c r="F34" s="69" t="str">
        <f>[2]Mides!B20</f>
        <v xml:space="preserve">PENDIENTE </v>
      </c>
      <c r="G34" s="68" t="str">
        <f>IF(AND([2]Mides!H20&gt;=1,[2]Mides!H20&lt;=14),"X"," ")</f>
        <v xml:space="preserve"> </v>
      </c>
      <c r="H34" s="68" t="str">
        <f>IF(AND([2]Mides!H20&gt;=14,[2]Mides!H20&lt;=30),"X"," ")</f>
        <v>X</v>
      </c>
      <c r="I34" s="68" t="str">
        <f>IF(AND([2]Mides!H20&gt;=31,[2]Mides!H20&lt;=60),"X","  ")</f>
        <v xml:space="preserve">  </v>
      </c>
      <c r="J34" s="68" t="str">
        <f>IF([2]Mides!H20&gt;60,"X", "  ")</f>
        <v xml:space="preserve">  </v>
      </c>
      <c r="K34" s="70">
        <f>[2]Mides!N20</f>
        <v>0</v>
      </c>
      <c r="L34" s="70">
        <f>[2]Mides!K20</f>
        <v>0</v>
      </c>
      <c r="M34" s="70">
        <f>[2]Mides!L20</f>
        <v>0</v>
      </c>
      <c r="N34" s="70" t="str">
        <f>[2]Mides!M20</f>
        <v>x</v>
      </c>
      <c r="O34" s="70">
        <f t="shared" si="0"/>
        <v>0</v>
      </c>
      <c r="P34" s="70" t="str">
        <f>[2]Mides!R20</f>
        <v>Guatemala</v>
      </c>
      <c r="Q34" s="70" t="str">
        <f>[2]Mides!S20</f>
        <v>Guatemala</v>
      </c>
    </row>
    <row r="35" spans="2:17" x14ac:dyDescent="0.3">
      <c r="B35" s="81" t="str">
        <f>[2]Mides!E21</f>
        <v>Sabina</v>
      </c>
      <c r="C35" s="82" t="str">
        <f>[2]Mides!D21</f>
        <v>Garcia</v>
      </c>
      <c r="D35" s="68" t="str">
        <f>IF([2]Mides!F21=1,"X"," ")</f>
        <v>X</v>
      </c>
      <c r="E35" s="68" t="str">
        <f>IF([2]Mides!F21=2,"X"," ")</f>
        <v xml:space="preserve"> </v>
      </c>
      <c r="F35" s="69" t="str">
        <f>[2]Mides!B21</f>
        <v xml:space="preserve">PENDIENTE </v>
      </c>
      <c r="G35" s="68" t="str">
        <f>IF(AND([2]Mides!H21&gt;=1,[2]Mides!H21&lt;=14),"X"," ")</f>
        <v xml:space="preserve"> </v>
      </c>
      <c r="H35" s="68" t="str">
        <f>IF(AND([2]Mides!H21&gt;=14,[2]Mides!H21&lt;=30),"X"," ")</f>
        <v xml:space="preserve"> </v>
      </c>
      <c r="I35" s="68" t="str">
        <f>IF(AND([2]Mides!H21&gt;=31,[2]Mides!H21&lt;=60),"X","  ")</f>
        <v>X</v>
      </c>
      <c r="J35" s="68" t="str">
        <f>IF([2]Mides!H21&gt;60,"X", "  ")</f>
        <v xml:space="preserve">  </v>
      </c>
      <c r="K35" s="70">
        <f>[2]Mides!N21</f>
        <v>0</v>
      </c>
      <c r="L35" s="70">
        <f>[2]Mides!K21</f>
        <v>0</v>
      </c>
      <c r="M35" s="70">
        <f>[2]Mides!L21</f>
        <v>0</v>
      </c>
      <c r="N35" s="70" t="str">
        <f>[2]Mides!M21</f>
        <v>x</v>
      </c>
      <c r="O35" s="70">
        <f t="shared" si="0"/>
        <v>0</v>
      </c>
      <c r="P35" s="70" t="str">
        <f>[2]Mides!R21</f>
        <v>Guatemala</v>
      </c>
      <c r="Q35" s="70" t="str">
        <f>[2]Mides!S21</f>
        <v>Guatemala</v>
      </c>
    </row>
    <row r="36" spans="2:17" x14ac:dyDescent="0.3">
      <c r="B36" s="81" t="str">
        <f>[2]Mides!E22</f>
        <v>Lilian</v>
      </c>
      <c r="C36" s="82" t="str">
        <f>[2]Mides!D22</f>
        <v>Arana</v>
      </c>
      <c r="D36" s="68" t="str">
        <f>IF([2]Mides!F22=1,"X"," ")</f>
        <v>X</v>
      </c>
      <c r="E36" s="68" t="str">
        <f>IF([2]Mides!F22=2,"X"," ")</f>
        <v xml:space="preserve"> </v>
      </c>
      <c r="F36" s="69" t="str">
        <f>[2]Mides!B22</f>
        <v xml:space="preserve">PENDIENTE </v>
      </c>
      <c r="G36" s="68" t="str">
        <f>IF(AND([2]Mides!H22&gt;=1,[2]Mides!H22&lt;=14),"X"," ")</f>
        <v xml:space="preserve"> </v>
      </c>
      <c r="H36" s="68" t="str">
        <f>IF(AND([2]Mides!H22&gt;=14,[2]Mides!H22&lt;=30),"X"," ")</f>
        <v xml:space="preserve"> </v>
      </c>
      <c r="I36" s="68" t="str">
        <f>IF(AND([2]Mides!H22&gt;=31,[2]Mides!H22&lt;=60),"X","  ")</f>
        <v xml:space="preserve">  </v>
      </c>
      <c r="J36" s="68" t="str">
        <f>IF([2]Mides!H22&gt;60,"X", "  ")</f>
        <v>X</v>
      </c>
      <c r="K36" s="70">
        <f>[2]Mides!N22</f>
        <v>0</v>
      </c>
      <c r="L36" s="70">
        <f>[2]Mides!K22</f>
        <v>0</v>
      </c>
      <c r="M36" s="70">
        <f>[2]Mides!L22</f>
        <v>0</v>
      </c>
      <c r="N36" s="70" t="str">
        <f>[2]Mides!M22</f>
        <v>x</v>
      </c>
      <c r="O36" s="70">
        <f t="shared" si="0"/>
        <v>0</v>
      </c>
      <c r="P36" s="70" t="str">
        <f>[2]Mides!R22</f>
        <v>Guatemala</v>
      </c>
      <c r="Q36" s="70" t="str">
        <f>[2]Mides!S22</f>
        <v>Guatemala</v>
      </c>
    </row>
    <row r="37" spans="2:17" x14ac:dyDescent="0.3">
      <c r="B37" s="81" t="str">
        <f>[2]Mides!E23</f>
        <v>Sheny</v>
      </c>
      <c r="C37" s="82" t="str">
        <f>[2]Mides!D23</f>
        <v>Lic</v>
      </c>
      <c r="D37" s="68" t="str">
        <f>IF([2]Mides!F23=1,"X"," ")</f>
        <v>X</v>
      </c>
      <c r="E37" s="68" t="str">
        <f>IF([2]Mides!F23=2,"X"," ")</f>
        <v xml:space="preserve"> </v>
      </c>
      <c r="F37" s="69" t="str">
        <f>[2]Mides!B23</f>
        <v xml:space="preserve">PENDIENTE </v>
      </c>
      <c r="G37" s="68" t="str">
        <f>IF(AND([2]Mides!H23&gt;=1,[2]Mides!H23&lt;=14),"X"," ")</f>
        <v xml:space="preserve"> </v>
      </c>
      <c r="H37" s="68" t="str">
        <f>IF(AND([2]Mides!H23&gt;=14,[2]Mides!H23&lt;=30),"X"," ")</f>
        <v xml:space="preserve"> </v>
      </c>
      <c r="I37" s="68" t="str">
        <f>IF(AND([2]Mides!H23&gt;=31,[2]Mides!H23&lt;=60),"X","  ")</f>
        <v>X</v>
      </c>
      <c r="J37" s="68" t="str">
        <f>IF([2]Mides!H23&gt;60,"X", "  ")</f>
        <v xml:space="preserve">  </v>
      </c>
      <c r="K37" s="70">
        <f>[2]Mides!N23</f>
        <v>0</v>
      </c>
      <c r="L37" s="70">
        <f>[2]Mides!K23</f>
        <v>0</v>
      </c>
      <c r="M37" s="70">
        <f>[2]Mides!L23</f>
        <v>0</v>
      </c>
      <c r="N37" s="70" t="str">
        <f>[2]Mides!M23</f>
        <v>x</v>
      </c>
      <c r="O37" s="70">
        <f t="shared" si="0"/>
        <v>0</v>
      </c>
      <c r="P37" s="70" t="str">
        <f>[2]Mides!R23</f>
        <v>Guatemala</v>
      </c>
      <c r="Q37" s="70" t="str">
        <f>[2]Mides!S23</f>
        <v>Guatemala</v>
      </c>
    </row>
    <row r="38" spans="2:17" x14ac:dyDescent="0.3">
      <c r="B38" s="81" t="str">
        <f>[2]Mides!E24</f>
        <v>Susana</v>
      </c>
      <c r="C38" s="82" t="str">
        <f>[2]Mides!D24</f>
        <v>Rodriguez</v>
      </c>
      <c r="D38" s="68" t="str">
        <f>IF([2]Mides!F24=1,"X"," ")</f>
        <v>X</v>
      </c>
      <c r="E38" s="68" t="str">
        <f>IF([2]Mides!F24=2,"X"," ")</f>
        <v xml:space="preserve"> </v>
      </c>
      <c r="F38" s="69" t="str">
        <f>[2]Mides!B24</f>
        <v xml:space="preserve">PENDIENTE </v>
      </c>
      <c r="G38" s="68" t="str">
        <f>IF(AND([2]Mides!H24&gt;=1,[2]Mides!H24&lt;=14),"X"," ")</f>
        <v xml:space="preserve"> </v>
      </c>
      <c r="H38" s="68" t="str">
        <f>IF(AND([2]Mides!H24&gt;=14,[2]Mides!H24&lt;=30),"X"," ")</f>
        <v xml:space="preserve"> </v>
      </c>
      <c r="I38" s="68" t="str">
        <f>IF(AND([2]Mides!H24&gt;=31,[2]Mides!H24&lt;=60),"X","  ")</f>
        <v>X</v>
      </c>
      <c r="J38" s="68" t="str">
        <f>IF([2]Mides!H24&gt;60,"X", "  ")</f>
        <v xml:space="preserve">  </v>
      </c>
      <c r="K38" s="70">
        <f>[2]Mides!N24</f>
        <v>0</v>
      </c>
      <c r="L38" s="70">
        <f>[2]Mides!K24</f>
        <v>0</v>
      </c>
      <c r="M38" s="70">
        <f>[2]Mides!L24</f>
        <v>0</v>
      </c>
      <c r="N38" s="70" t="str">
        <f>[2]Mides!M24</f>
        <v>x</v>
      </c>
      <c r="O38" s="70">
        <f t="shared" si="0"/>
        <v>0</v>
      </c>
      <c r="P38" s="70" t="str">
        <f>[2]Mides!R24</f>
        <v>Guatemala</v>
      </c>
      <c r="Q38" s="70" t="str">
        <f>[2]Mides!S24</f>
        <v>Guatemala</v>
      </c>
    </row>
    <row r="39" spans="2:17" x14ac:dyDescent="0.3">
      <c r="B39" s="81" t="str">
        <f>[2]Mides!E25</f>
        <v>Yesenia</v>
      </c>
      <c r="C39" s="82" t="str">
        <f>[2]Mides!D25</f>
        <v>Romero</v>
      </c>
      <c r="D39" s="68" t="str">
        <f>IF([2]Mides!F25=1,"X"," ")</f>
        <v>X</v>
      </c>
      <c r="E39" s="68" t="str">
        <f>IF([2]Mides!F25=2,"X"," ")</f>
        <v xml:space="preserve"> </v>
      </c>
      <c r="F39" s="69" t="str">
        <f>[2]Mides!B25</f>
        <v xml:space="preserve">PENDIENTE </v>
      </c>
      <c r="G39" s="68" t="str">
        <f>IF(AND([2]Mides!H25&gt;=1,[2]Mides!H25&lt;=14),"X"," ")</f>
        <v xml:space="preserve"> </v>
      </c>
      <c r="H39" s="68" t="str">
        <f>IF(AND([2]Mides!H25&gt;=14,[2]Mides!H25&lt;=30),"X"," ")</f>
        <v xml:space="preserve"> </v>
      </c>
      <c r="I39" s="68" t="str">
        <f>IF(AND([2]Mides!H25&gt;=31,[2]Mides!H25&lt;=60),"X","  ")</f>
        <v>X</v>
      </c>
      <c r="J39" s="68" t="str">
        <f>IF([2]Mides!H25&gt;60,"X", "  ")</f>
        <v xml:space="preserve">  </v>
      </c>
      <c r="K39" s="70">
        <f>[2]Mides!N25</f>
        <v>0</v>
      </c>
      <c r="L39" s="70">
        <f>[2]Mides!K25</f>
        <v>0</v>
      </c>
      <c r="M39" s="70">
        <f>[2]Mides!L25</f>
        <v>0</v>
      </c>
      <c r="N39" s="70" t="str">
        <f>[2]Mides!M25</f>
        <v>x</v>
      </c>
      <c r="O39" s="70">
        <f t="shared" si="0"/>
        <v>0</v>
      </c>
      <c r="P39" s="70" t="str">
        <f>[2]Mides!R25</f>
        <v>Guatemala</v>
      </c>
      <c r="Q39" s="70" t="str">
        <f>[2]Mides!S25</f>
        <v>Guatemala</v>
      </c>
    </row>
    <row r="40" spans="2:17" x14ac:dyDescent="0.3">
      <c r="B40" s="81" t="str">
        <f>[2]Mides!E26</f>
        <v>Giovanni</v>
      </c>
      <c r="C40" s="82" t="str">
        <f>[2]Mides!D26</f>
        <v>Orozco</v>
      </c>
      <c r="D40" s="68" t="str">
        <f>IF([2]Mides!F26=1,"X"," ")</f>
        <v xml:space="preserve"> </v>
      </c>
      <c r="E40" s="68" t="str">
        <f>IF([2]Mides!F26=2,"X"," ")</f>
        <v>X</v>
      </c>
      <c r="F40" s="69" t="str">
        <f>[2]Mides!B26</f>
        <v xml:space="preserve">PENDIENTE </v>
      </c>
      <c r="G40" s="68" t="str">
        <f>IF(AND([2]Mides!H26&gt;=1,[2]Mides!H26&lt;=14),"X"," ")</f>
        <v xml:space="preserve"> </v>
      </c>
      <c r="H40" s="68" t="str">
        <f>IF(AND([2]Mides!H26&gt;=14,[2]Mides!H26&lt;=30),"X"," ")</f>
        <v xml:space="preserve"> </v>
      </c>
      <c r="I40" s="68" t="str">
        <f>IF(AND([2]Mides!H26&gt;=31,[2]Mides!H26&lt;=60),"X","  ")</f>
        <v>X</v>
      </c>
      <c r="J40" s="68" t="str">
        <f>IF([2]Mides!H26&gt;60,"X", "  ")</f>
        <v xml:space="preserve">  </v>
      </c>
      <c r="K40" s="70">
        <f>[2]Mides!N26</f>
        <v>0</v>
      </c>
      <c r="L40" s="70">
        <f>[2]Mides!K26</f>
        <v>0</v>
      </c>
      <c r="M40" s="70">
        <f>[2]Mides!L26</f>
        <v>0</v>
      </c>
      <c r="N40" s="70" t="str">
        <f>[2]Mides!M26</f>
        <v>x</v>
      </c>
      <c r="O40" s="70">
        <f t="shared" si="0"/>
        <v>0</v>
      </c>
      <c r="P40" s="70" t="str">
        <f>[2]Mides!R26</f>
        <v>Guatemala</v>
      </c>
      <c r="Q40" s="70" t="str">
        <f>[2]Mides!S26</f>
        <v>Guatemala</v>
      </c>
    </row>
    <row r="41" spans="2:17" x14ac:dyDescent="0.3">
      <c r="B41" s="81" t="str">
        <f>[2]Mides!E27</f>
        <v xml:space="preserve">Mirna </v>
      </c>
      <c r="C41" s="82" t="str">
        <f>[2]Mides!D27</f>
        <v xml:space="preserve">Orellana </v>
      </c>
      <c r="D41" s="68" t="str">
        <f>IF([2]Mides!F27=1,"X"," ")</f>
        <v>X</v>
      </c>
      <c r="E41" s="68" t="str">
        <f>IF([2]Mides!F27=2,"X"," ")</f>
        <v xml:space="preserve"> </v>
      </c>
      <c r="F41" s="69" t="str">
        <f>[2]Mides!B27</f>
        <v xml:space="preserve">PENDIENTE </v>
      </c>
      <c r="G41" s="68" t="str">
        <f>IF(AND([2]Mides!H27&gt;=1,[2]Mides!H27&lt;=14),"X"," ")</f>
        <v xml:space="preserve"> </v>
      </c>
      <c r="H41" s="68" t="str">
        <f>IF(AND([2]Mides!H27&gt;=14,[2]Mides!H27&lt;=30),"X"," ")</f>
        <v xml:space="preserve"> </v>
      </c>
      <c r="I41" s="68" t="str">
        <f>IF(AND([2]Mides!H27&gt;=31,[2]Mides!H27&lt;=60),"X","  ")</f>
        <v>X</v>
      </c>
      <c r="J41" s="68" t="str">
        <f>IF([2]Mides!H27&gt;60,"X", "  ")</f>
        <v xml:space="preserve">  </v>
      </c>
      <c r="K41" s="70">
        <f>[2]Mides!N27</f>
        <v>0</v>
      </c>
      <c r="L41" s="70">
        <f>[2]Mides!K27</f>
        <v>0</v>
      </c>
      <c r="M41" s="70">
        <f>[2]Mides!L27</f>
        <v>0</v>
      </c>
      <c r="N41" s="70" t="str">
        <f>[2]Mides!M27</f>
        <v>x</v>
      </c>
      <c r="O41" s="70">
        <f t="shared" si="0"/>
        <v>0</v>
      </c>
      <c r="P41" s="70" t="str">
        <f>[2]Mides!R27</f>
        <v>Guatemala</v>
      </c>
      <c r="Q41" s="70" t="str">
        <f>[2]Mides!S27</f>
        <v>Guatemala</v>
      </c>
    </row>
    <row r="42" spans="2:17" x14ac:dyDescent="0.3">
      <c r="B42" s="81" t="str">
        <f>[2]Mides!E28</f>
        <v>Stepphanie</v>
      </c>
      <c r="C42" s="82" t="str">
        <f>[2]Mides!D28</f>
        <v>Orozco</v>
      </c>
      <c r="D42" s="68" t="str">
        <f>IF([2]Mides!F28=1,"X"," ")</f>
        <v>X</v>
      </c>
      <c r="E42" s="68" t="str">
        <f>IF([2]Mides!F28=2,"X"," ")</f>
        <v xml:space="preserve"> </v>
      </c>
      <c r="F42" s="69" t="str">
        <f>[2]Mides!B28</f>
        <v xml:space="preserve">PENDIENTE </v>
      </c>
      <c r="G42" s="68" t="str">
        <f>IF(AND([2]Mides!H28&gt;=1,[2]Mides!H28&lt;=14),"X"," ")</f>
        <v>X</v>
      </c>
      <c r="H42" s="68" t="str">
        <f>IF(AND([2]Mides!H28&gt;=14,[2]Mides!H28&lt;=30),"X"," ")</f>
        <v xml:space="preserve"> </v>
      </c>
      <c r="I42" s="68" t="str">
        <f>IF(AND([2]Mides!H28&gt;=31,[2]Mides!H28&lt;=60),"X","  ")</f>
        <v xml:space="preserve">  </v>
      </c>
      <c r="J42" s="68" t="str">
        <f>IF([2]Mides!H28&gt;60,"X", "  ")</f>
        <v xml:space="preserve">  </v>
      </c>
      <c r="K42" s="70">
        <f>[2]Mides!N28</f>
        <v>0</v>
      </c>
      <c r="L42" s="70">
        <f>[2]Mides!K28</f>
        <v>0</v>
      </c>
      <c r="M42" s="70">
        <f>[2]Mides!L28</f>
        <v>0</v>
      </c>
      <c r="N42" s="70" t="str">
        <f>[2]Mides!M28</f>
        <v>x</v>
      </c>
      <c r="O42" s="70">
        <f t="shared" si="0"/>
        <v>0</v>
      </c>
      <c r="P42" s="70" t="str">
        <f>[2]Mides!R28</f>
        <v>Guatemala</v>
      </c>
      <c r="Q42" s="70" t="str">
        <f>[2]Mides!S28</f>
        <v>Guatemala</v>
      </c>
    </row>
    <row r="43" spans="2:17" x14ac:dyDescent="0.3">
      <c r="B43" s="81" t="str">
        <f>[2]Mides!E29</f>
        <v>Angelica</v>
      </c>
      <c r="C43" s="82" t="str">
        <f>[2]Mides!D29</f>
        <v>Morales</v>
      </c>
      <c r="D43" s="68" t="str">
        <f>IF([2]Mides!F29=1,"X"," ")</f>
        <v>X</v>
      </c>
      <c r="E43" s="68" t="str">
        <f>IF([2]Mides!F29=2,"X"," ")</f>
        <v xml:space="preserve"> </v>
      </c>
      <c r="F43" s="69" t="str">
        <f>[2]Mides!B29</f>
        <v xml:space="preserve">PENDIENTE </v>
      </c>
      <c r="G43" s="68" t="str">
        <f>IF(AND([2]Mides!H29&gt;=1,[2]Mides!H29&lt;=14),"X"," ")</f>
        <v xml:space="preserve"> </v>
      </c>
      <c r="H43" s="68" t="str">
        <f>IF(AND([2]Mides!H29&gt;=14,[2]Mides!H29&lt;=30),"X"," ")</f>
        <v xml:space="preserve"> </v>
      </c>
      <c r="I43" s="68" t="str">
        <f>IF(AND([2]Mides!H29&gt;=31,[2]Mides!H29&lt;=60),"X","  ")</f>
        <v>X</v>
      </c>
      <c r="J43" s="68" t="str">
        <f>IF([2]Mides!H29&gt;60,"X", "  ")</f>
        <v xml:space="preserve">  </v>
      </c>
      <c r="K43" s="70">
        <f>[2]Mides!N29</f>
        <v>0</v>
      </c>
      <c r="L43" s="70">
        <f>[2]Mides!K29</f>
        <v>0</v>
      </c>
      <c r="M43" s="70">
        <f>[2]Mides!L29</f>
        <v>0</v>
      </c>
      <c r="N43" s="70" t="str">
        <f>[2]Mides!M29</f>
        <v>x</v>
      </c>
      <c r="O43" s="70">
        <f t="shared" si="0"/>
        <v>0</v>
      </c>
      <c r="P43" s="70" t="str">
        <f>[2]Mides!R29</f>
        <v>Guatemala</v>
      </c>
      <c r="Q43" s="70" t="str">
        <f>[2]Mides!S29</f>
        <v>Guatemala</v>
      </c>
    </row>
    <row r="44" spans="2:17" x14ac:dyDescent="0.3">
      <c r="B44" s="81" t="str">
        <f>[2]Mides!E30</f>
        <v>Helen</v>
      </c>
      <c r="C44" s="82" t="str">
        <f>[2]Mides!D30</f>
        <v>Garcia</v>
      </c>
      <c r="D44" s="68" t="str">
        <f>IF([2]Mides!F30=1,"X"," ")</f>
        <v>X</v>
      </c>
      <c r="E44" s="68" t="str">
        <f>IF([2]Mides!F30=2,"X"," ")</f>
        <v xml:space="preserve"> </v>
      </c>
      <c r="F44" s="69" t="str">
        <f>[2]Mides!B30</f>
        <v xml:space="preserve">PENDIENTE </v>
      </c>
      <c r="G44" s="68" t="str">
        <f>IF(AND([2]Mides!H30&gt;=1,[2]Mides!H30&lt;=14),"X"," ")</f>
        <v xml:space="preserve"> </v>
      </c>
      <c r="H44" s="68" t="str">
        <f>IF(AND([2]Mides!H30&gt;=14,[2]Mides!H30&lt;=30),"X"," ")</f>
        <v xml:space="preserve"> </v>
      </c>
      <c r="I44" s="68" t="str">
        <f>IF(AND([2]Mides!H30&gt;=31,[2]Mides!H30&lt;=60),"X","  ")</f>
        <v>X</v>
      </c>
      <c r="J44" s="68" t="str">
        <f>IF([2]Mides!H30&gt;60,"X", "  ")</f>
        <v xml:space="preserve">  </v>
      </c>
      <c r="K44" s="70">
        <f>[2]Mides!N30</f>
        <v>0</v>
      </c>
      <c r="L44" s="70">
        <f>[2]Mides!K30</f>
        <v>0</v>
      </c>
      <c r="M44" s="70">
        <f>[2]Mides!L30</f>
        <v>0</v>
      </c>
      <c r="N44" s="70" t="str">
        <f>[2]Mides!M30</f>
        <v>x</v>
      </c>
      <c r="O44" s="70">
        <f t="shared" si="0"/>
        <v>0</v>
      </c>
      <c r="P44" s="70" t="str">
        <f>[2]Mides!R30</f>
        <v>Guatemala</v>
      </c>
      <c r="Q44" s="70" t="str">
        <f>[2]Mides!S30</f>
        <v>Guatemala</v>
      </c>
    </row>
    <row r="45" spans="2:17" x14ac:dyDescent="0.3">
      <c r="B45" s="81" t="str">
        <f>[2]Mides!E31</f>
        <v>Dennis</v>
      </c>
      <c r="C45" s="82" t="str">
        <f>[2]Mides!D31</f>
        <v xml:space="preserve">Macal </v>
      </c>
      <c r="D45" s="68" t="str">
        <f>IF([2]Mides!F31=1,"X"," ")</f>
        <v xml:space="preserve"> </v>
      </c>
      <c r="E45" s="68" t="str">
        <f>IF([2]Mides!F31=2,"X"," ")</f>
        <v>X</v>
      </c>
      <c r="F45" s="69" t="str">
        <f>[2]Mides!B31</f>
        <v xml:space="preserve">PENDIENTE </v>
      </c>
      <c r="G45" s="68" t="str">
        <f>IF(AND([2]Mides!H31&gt;=1,[2]Mides!H31&lt;=14),"X"," ")</f>
        <v xml:space="preserve"> </v>
      </c>
      <c r="H45" s="68" t="str">
        <f>IF(AND([2]Mides!H31&gt;=14,[2]Mides!H31&lt;=30),"X"," ")</f>
        <v>X</v>
      </c>
      <c r="I45" s="68" t="str">
        <f>IF(AND([2]Mides!H31&gt;=31,[2]Mides!H31&lt;=60),"X","  ")</f>
        <v xml:space="preserve">  </v>
      </c>
      <c r="J45" s="68" t="str">
        <f>IF([2]Mides!H31&gt;60,"X", "  ")</f>
        <v xml:space="preserve">  </v>
      </c>
      <c r="K45" s="70">
        <f>[2]Mides!N31</f>
        <v>0</v>
      </c>
      <c r="L45" s="70">
        <f>[2]Mides!K31</f>
        <v>0</v>
      </c>
      <c r="M45" s="70">
        <f>[2]Mides!L31</f>
        <v>0</v>
      </c>
      <c r="N45" s="70" t="str">
        <f>[2]Mides!M31</f>
        <v>x</v>
      </c>
      <c r="O45" s="70">
        <f t="shared" si="0"/>
        <v>0</v>
      </c>
      <c r="P45" s="70" t="str">
        <f>[2]Mides!R31</f>
        <v>Guatemala</v>
      </c>
      <c r="Q45" s="70" t="str">
        <f>[2]Mides!S31</f>
        <v>Guatemala</v>
      </c>
    </row>
    <row r="46" spans="2:17" x14ac:dyDescent="0.3">
      <c r="B46" s="81" t="str">
        <f>[2]Mides!E32</f>
        <v>Stephanie</v>
      </c>
      <c r="C46" s="82" t="str">
        <f>[2]Mides!D32</f>
        <v>Orozco</v>
      </c>
      <c r="D46" s="68" t="str">
        <f>IF([2]Mides!F32=1,"X"," ")</f>
        <v>X</v>
      </c>
      <c r="E46" s="68" t="str">
        <f>IF([2]Mides!F32=2,"X"," ")</f>
        <v xml:space="preserve"> </v>
      </c>
      <c r="F46" s="69" t="str">
        <f>[2]Mides!B32</f>
        <v xml:space="preserve">PENDIENTE </v>
      </c>
      <c r="G46" s="68" t="str">
        <f>IF(AND([2]Mides!H32&gt;=1,[2]Mides!H32&lt;=14),"X"," ")</f>
        <v>X</v>
      </c>
      <c r="H46" s="68" t="str">
        <f>IF(AND([2]Mides!H32&gt;=14,[2]Mides!H32&lt;=30),"X"," ")</f>
        <v xml:space="preserve"> </v>
      </c>
      <c r="I46" s="68" t="str">
        <f>IF(AND([2]Mides!H32&gt;=31,[2]Mides!H32&lt;=60),"X","  ")</f>
        <v xml:space="preserve">  </v>
      </c>
      <c r="J46" s="68" t="str">
        <f>IF([2]Mides!H32&gt;60,"X", "  ")</f>
        <v xml:space="preserve">  </v>
      </c>
      <c r="K46" s="70">
        <f>[2]Mides!N32</f>
        <v>0</v>
      </c>
      <c r="L46" s="70">
        <f>[2]Mides!K32</f>
        <v>0</v>
      </c>
      <c r="M46" s="70">
        <f>[2]Mides!L32</f>
        <v>0</v>
      </c>
      <c r="N46" s="70" t="str">
        <f>[2]Mides!M32</f>
        <v>x</v>
      </c>
      <c r="O46" s="70">
        <f t="shared" si="0"/>
        <v>0</v>
      </c>
      <c r="P46" s="70" t="str">
        <f>[2]Mides!R32</f>
        <v>Guatemala</v>
      </c>
      <c r="Q46" s="70" t="str">
        <f>[2]Mides!S32</f>
        <v>Guatemala</v>
      </c>
    </row>
    <row r="47" spans="2:17" x14ac:dyDescent="0.3">
      <c r="B47" s="81" t="str">
        <f>[2]Mides!E33</f>
        <v>Alicia</v>
      </c>
      <c r="C47" s="82" t="str">
        <f>[2]Mides!D33</f>
        <v xml:space="preserve">Aceituno </v>
      </c>
      <c r="D47" s="68" t="str">
        <f>IF([2]Mides!F33=1,"X"," ")</f>
        <v>X</v>
      </c>
      <c r="E47" s="68" t="str">
        <f>IF([2]Mides!F33=2,"X"," ")</f>
        <v xml:space="preserve"> </v>
      </c>
      <c r="F47" s="69" t="str">
        <f>[2]Mides!B33</f>
        <v xml:space="preserve">PENDIENTE </v>
      </c>
      <c r="G47" s="68" t="str">
        <f>IF(AND([2]Mides!H33&gt;=1,[2]Mides!H33&lt;=14),"X"," ")</f>
        <v xml:space="preserve"> </v>
      </c>
      <c r="H47" s="68" t="str">
        <f>IF(AND([2]Mides!H33&gt;=14,[2]Mides!H33&lt;=30),"X"," ")</f>
        <v>X</v>
      </c>
      <c r="I47" s="68" t="str">
        <f>IF(AND([2]Mides!H33&gt;=31,[2]Mides!H33&lt;=60),"X","  ")</f>
        <v xml:space="preserve">  </v>
      </c>
      <c r="J47" s="68" t="str">
        <f>IF([2]Mides!H33&gt;60,"X", "  ")</f>
        <v xml:space="preserve">  </v>
      </c>
      <c r="K47" s="70">
        <f>[2]Mides!N33</f>
        <v>0</v>
      </c>
      <c r="L47" s="70">
        <f>[2]Mides!K33</f>
        <v>0</v>
      </c>
      <c r="M47" s="70">
        <f>[2]Mides!L33</f>
        <v>0</v>
      </c>
      <c r="N47" s="70" t="str">
        <f>[2]Mides!M33</f>
        <v>x</v>
      </c>
      <c r="O47" s="70">
        <f t="shared" si="0"/>
        <v>0</v>
      </c>
      <c r="P47" s="70" t="str">
        <f>[2]Mides!R33</f>
        <v>Guatemala</v>
      </c>
      <c r="Q47" s="70" t="str">
        <f>[2]Mides!S33</f>
        <v>Guatemala</v>
      </c>
    </row>
    <row r="48" spans="2:17" x14ac:dyDescent="0.3">
      <c r="B48" s="81" t="str">
        <f>[2]Mides!E34</f>
        <v>Miguel</v>
      </c>
      <c r="C48" s="82" t="str">
        <f>[2]Mides!D34</f>
        <v>Romero</v>
      </c>
      <c r="D48" s="68" t="str">
        <f>IF([2]Mides!F34=1,"X"," ")</f>
        <v xml:space="preserve"> </v>
      </c>
      <c r="E48" s="68" t="str">
        <f>IF([2]Mides!F34=2,"X"," ")</f>
        <v>X</v>
      </c>
      <c r="F48" s="69" t="str">
        <f>[2]Mides!B34</f>
        <v xml:space="preserve">PENDIENTE </v>
      </c>
      <c r="G48" s="68" t="str">
        <f>IF(AND([2]Mides!H34&gt;=1,[2]Mides!H34&lt;=14),"X"," ")</f>
        <v xml:space="preserve"> </v>
      </c>
      <c r="H48" s="68" t="str">
        <f>IF(AND([2]Mides!H34&gt;=14,[2]Mides!H34&lt;=30),"X"," ")</f>
        <v>X</v>
      </c>
      <c r="I48" s="68" t="str">
        <f>IF(AND([2]Mides!H34&gt;=31,[2]Mides!H34&lt;=60),"X","  ")</f>
        <v xml:space="preserve">  </v>
      </c>
      <c r="J48" s="68" t="str">
        <f>IF([2]Mides!H34&gt;60,"X", "  ")</f>
        <v xml:space="preserve">  </v>
      </c>
      <c r="K48" s="70">
        <f>[2]Mides!N34</f>
        <v>0</v>
      </c>
      <c r="L48" s="70">
        <f>[2]Mides!K34</f>
        <v>0</v>
      </c>
      <c r="M48" s="70">
        <f>[2]Mides!L34</f>
        <v>0</v>
      </c>
      <c r="N48" s="70" t="str">
        <f>[2]Mides!M34</f>
        <v>x</v>
      </c>
      <c r="O48" s="70">
        <f t="shared" si="0"/>
        <v>0</v>
      </c>
      <c r="P48" s="70" t="str">
        <f>[2]Mides!R34</f>
        <v>Guatemala</v>
      </c>
      <c r="Q48" s="70" t="str">
        <f>[2]Mides!S34</f>
        <v>Guatemala</v>
      </c>
    </row>
    <row r="49" spans="2:17" x14ac:dyDescent="0.3">
      <c r="B49" s="81" t="str">
        <f>[2]Mides!E35</f>
        <v>Ana</v>
      </c>
      <c r="C49" s="82" t="str">
        <f>[2]Mides!D35</f>
        <v>De Garcia</v>
      </c>
      <c r="D49" s="68" t="str">
        <f>IF([2]Mides!F35=1,"X"," ")</f>
        <v>X</v>
      </c>
      <c r="E49" s="68" t="str">
        <f>IF([2]Mides!F35=2,"X"," ")</f>
        <v xml:space="preserve"> </v>
      </c>
      <c r="F49" s="69" t="str">
        <f>[2]Mides!B35</f>
        <v xml:space="preserve">PENDIENTE </v>
      </c>
      <c r="G49" s="68" t="str">
        <f>IF(AND([2]Mides!H35&gt;=1,[2]Mides!H35&lt;=14),"X"," ")</f>
        <v xml:space="preserve"> </v>
      </c>
      <c r="H49" s="68" t="str">
        <f>IF(AND([2]Mides!H35&gt;=14,[2]Mides!H35&lt;=30),"X"," ")</f>
        <v xml:space="preserve"> </v>
      </c>
      <c r="I49" s="68" t="str">
        <f>IF(AND([2]Mides!H35&gt;=31,[2]Mides!H35&lt;=60),"X","  ")</f>
        <v>X</v>
      </c>
      <c r="J49" s="68" t="str">
        <f>IF([2]Mides!H35&gt;60,"X", "  ")</f>
        <v xml:space="preserve">  </v>
      </c>
      <c r="K49" s="70">
        <f>[2]Mides!N35</f>
        <v>0</v>
      </c>
      <c r="L49" s="70">
        <f>[2]Mides!K35</f>
        <v>0</v>
      </c>
      <c r="M49" s="70">
        <f>[2]Mides!L35</f>
        <v>0</v>
      </c>
      <c r="N49" s="70" t="str">
        <f>[2]Mides!M35</f>
        <v>x</v>
      </c>
      <c r="O49" s="70">
        <f t="shared" si="0"/>
        <v>0</v>
      </c>
      <c r="P49" s="70" t="str">
        <f>[2]Mides!R35</f>
        <v>Guatemala</v>
      </c>
      <c r="Q49" s="70" t="str">
        <f>[2]Mides!S35</f>
        <v>Guatemala</v>
      </c>
    </row>
    <row r="50" spans="2:17" x14ac:dyDescent="0.3">
      <c r="B50" s="81" t="str">
        <f>[2]Mides!E36</f>
        <v>Brenda</v>
      </c>
      <c r="C50" s="82" t="str">
        <f>[2]Mides!D36</f>
        <v>Molina</v>
      </c>
      <c r="D50" s="68" t="str">
        <f>IF([2]Mides!F36=1,"X"," ")</f>
        <v>X</v>
      </c>
      <c r="E50" s="68" t="str">
        <f>IF([2]Mides!F36=2,"X"," ")</f>
        <v xml:space="preserve"> </v>
      </c>
      <c r="F50" s="69" t="str">
        <f>[2]Mides!B36</f>
        <v xml:space="preserve">PENDIENTE </v>
      </c>
      <c r="G50" s="68" t="str">
        <f>IF(AND([2]Mides!H36&gt;=1,[2]Mides!H36&lt;=14),"X"," ")</f>
        <v xml:space="preserve"> </v>
      </c>
      <c r="H50" s="68" t="str">
        <f>IF(AND([2]Mides!H36&gt;=14,[2]Mides!H36&lt;=30),"X"," ")</f>
        <v xml:space="preserve"> </v>
      </c>
      <c r="I50" s="68" t="str">
        <f>IF(AND([2]Mides!H36&gt;=31,[2]Mides!H36&lt;=60),"X","  ")</f>
        <v>X</v>
      </c>
      <c r="J50" s="68" t="str">
        <f>IF([2]Mides!H36&gt;60,"X", "  ")</f>
        <v xml:space="preserve">  </v>
      </c>
      <c r="K50" s="70">
        <f>[2]Mides!N36</f>
        <v>0</v>
      </c>
      <c r="L50" s="70">
        <f>[2]Mides!K36</f>
        <v>0</v>
      </c>
      <c r="M50" s="70">
        <f>[2]Mides!L36</f>
        <v>0</v>
      </c>
      <c r="N50" s="70" t="str">
        <f>[2]Mides!M36</f>
        <v>x</v>
      </c>
      <c r="O50" s="70">
        <f t="shared" si="0"/>
        <v>0</v>
      </c>
      <c r="P50" s="70" t="str">
        <f>[2]Mides!R36</f>
        <v>Guatemala</v>
      </c>
      <c r="Q50" s="70" t="str">
        <f>[2]Mides!S36</f>
        <v>Guatemala</v>
      </c>
    </row>
    <row r="51" spans="2:17" x14ac:dyDescent="0.3">
      <c r="B51" s="81" t="str">
        <f>[2]Mides!E37</f>
        <v>Sheny</v>
      </c>
      <c r="C51" s="82" t="str">
        <f>[2]Mides!D37</f>
        <v xml:space="preserve">Lic </v>
      </c>
      <c r="D51" s="68" t="str">
        <f>IF([2]Mides!F37=1,"X"," ")</f>
        <v>X</v>
      </c>
      <c r="E51" s="68" t="str">
        <f>IF([2]Mides!F37=2,"X"," ")</f>
        <v xml:space="preserve"> </v>
      </c>
      <c r="F51" s="69" t="str">
        <f>[2]Mides!B37</f>
        <v xml:space="preserve">PENDIENTE </v>
      </c>
      <c r="G51" s="68" t="str">
        <f>IF(AND([2]Mides!H37&gt;=1,[2]Mides!H37&lt;=14),"X"," ")</f>
        <v xml:space="preserve"> </v>
      </c>
      <c r="H51" s="68" t="str">
        <f>IF(AND([2]Mides!H37&gt;=14,[2]Mides!H37&lt;=30),"X"," ")</f>
        <v xml:space="preserve"> </v>
      </c>
      <c r="I51" s="68" t="str">
        <f>IF(AND([2]Mides!H37&gt;=31,[2]Mides!H37&lt;=60),"X","  ")</f>
        <v>X</v>
      </c>
      <c r="J51" s="68" t="str">
        <f>IF([2]Mides!H37&gt;60,"X", "  ")</f>
        <v xml:space="preserve">  </v>
      </c>
      <c r="K51" s="70">
        <f>[2]Mides!N37</f>
        <v>0</v>
      </c>
      <c r="L51" s="70">
        <f>[2]Mides!K37</f>
        <v>0</v>
      </c>
      <c r="M51" s="70">
        <f>[2]Mides!L37</f>
        <v>0</v>
      </c>
      <c r="N51" s="70" t="str">
        <f>[2]Mides!M37</f>
        <v>x</v>
      </c>
      <c r="O51" s="70">
        <f t="shared" si="0"/>
        <v>0</v>
      </c>
      <c r="P51" s="70" t="str">
        <f>[2]Mides!R37</f>
        <v>Guatemala</v>
      </c>
      <c r="Q51" s="70" t="str">
        <f>[2]Mides!S37</f>
        <v>Guatemala</v>
      </c>
    </row>
    <row r="52" spans="2:17" x14ac:dyDescent="0.3">
      <c r="B52" s="81" t="str">
        <f>[2]Mides!E38</f>
        <v>Susana</v>
      </c>
      <c r="C52" s="82" t="str">
        <f>[2]Mides!D38</f>
        <v>Rodriguez</v>
      </c>
      <c r="D52" s="68" t="str">
        <f>IF([2]Mides!F38=1,"X"," ")</f>
        <v>X</v>
      </c>
      <c r="E52" s="68" t="str">
        <f>IF([2]Mides!F38=2,"X"," ")</f>
        <v xml:space="preserve"> </v>
      </c>
      <c r="F52" s="69" t="str">
        <f>[2]Mides!B38</f>
        <v xml:space="preserve">PENDIENTE </v>
      </c>
      <c r="G52" s="68" t="str">
        <f>IF(AND([2]Mides!H38&gt;=1,[2]Mides!H38&lt;=14),"X"," ")</f>
        <v xml:space="preserve"> </v>
      </c>
      <c r="H52" s="68" t="str">
        <f>IF(AND([2]Mides!H38&gt;=14,[2]Mides!H38&lt;=30),"X"," ")</f>
        <v xml:space="preserve"> </v>
      </c>
      <c r="I52" s="68" t="str">
        <f>IF(AND([2]Mides!H38&gt;=31,[2]Mides!H38&lt;=60),"X","  ")</f>
        <v xml:space="preserve">  </v>
      </c>
      <c r="J52" s="68" t="str">
        <f>IF([2]Mides!H38&gt;60,"X", "  ")</f>
        <v xml:space="preserve">  </v>
      </c>
      <c r="K52" s="70">
        <f>[2]Mides!N38</f>
        <v>0</v>
      </c>
      <c r="L52" s="70">
        <f>[2]Mides!K38</f>
        <v>0</v>
      </c>
      <c r="M52" s="70">
        <f>[2]Mides!L38</f>
        <v>0</v>
      </c>
      <c r="N52" s="70" t="str">
        <f>[2]Mides!M38</f>
        <v>x</v>
      </c>
      <c r="O52" s="70">
        <f t="shared" si="0"/>
        <v>0</v>
      </c>
      <c r="P52" s="70" t="str">
        <f>[2]Mides!R38</f>
        <v>Guatemala</v>
      </c>
      <c r="Q52" s="70" t="str">
        <f>[2]Mides!S38</f>
        <v>Guatemala</v>
      </c>
    </row>
    <row r="53" spans="2:17" x14ac:dyDescent="0.3">
      <c r="B53" s="81" t="str">
        <f>[2]Mides!E39</f>
        <v>Rossy</v>
      </c>
      <c r="C53" s="82" t="str">
        <f>[2]Mides!D39</f>
        <v xml:space="preserve">Romero </v>
      </c>
      <c r="D53" s="68" t="str">
        <f>IF([2]Mides!F39=1,"X"," ")</f>
        <v>X</v>
      </c>
      <c r="E53" s="68" t="str">
        <f>IF([2]Mides!F39=2,"X"," ")</f>
        <v xml:space="preserve"> </v>
      </c>
      <c r="F53" s="69" t="str">
        <f>[2]Mides!B39</f>
        <v xml:space="preserve">PENDIENTE </v>
      </c>
      <c r="G53" s="68" t="str">
        <f>IF(AND([2]Mides!H39&gt;=1,[2]Mides!H39&lt;=14),"X"," ")</f>
        <v xml:space="preserve"> </v>
      </c>
      <c r="H53" s="68" t="str">
        <f>IF(AND([2]Mides!H39&gt;=14,[2]Mides!H39&lt;=30),"X"," ")</f>
        <v xml:space="preserve"> </v>
      </c>
      <c r="I53" s="68" t="str">
        <f>IF(AND([2]Mides!H39&gt;=31,[2]Mides!H39&lt;=60),"X","  ")</f>
        <v xml:space="preserve">  </v>
      </c>
      <c r="J53" s="68" t="str">
        <f>IF([2]Mides!H39&gt;60,"X", "  ")</f>
        <v xml:space="preserve">  </v>
      </c>
      <c r="K53" s="70">
        <f>[2]Mides!N39</f>
        <v>0</v>
      </c>
      <c r="L53" s="70">
        <f>[2]Mides!K39</f>
        <v>0</v>
      </c>
      <c r="M53" s="70">
        <f>[2]Mides!L39</f>
        <v>0</v>
      </c>
      <c r="N53" s="70" t="str">
        <f>[2]Mides!M39</f>
        <v>x</v>
      </c>
      <c r="O53" s="70">
        <f t="shared" si="0"/>
        <v>0</v>
      </c>
      <c r="P53" s="70" t="str">
        <f>[2]Mides!R39</f>
        <v>Guatemala</v>
      </c>
      <c r="Q53" s="70" t="str">
        <f>[2]Mides!S39</f>
        <v>Guatemala</v>
      </c>
    </row>
    <row r="54" spans="2:17" x14ac:dyDescent="0.3">
      <c r="B54" s="81" t="str">
        <f>[2]Mides!E40</f>
        <v>Jose</v>
      </c>
      <c r="C54" s="82" t="str">
        <f>[2]Mides!D40</f>
        <v>Soc</v>
      </c>
      <c r="D54" s="68" t="str">
        <f>IF([2]Mides!F40=1,"X"," ")</f>
        <v xml:space="preserve"> </v>
      </c>
      <c r="E54" s="68" t="str">
        <f>IF([2]Mides!F40=2,"X"," ")</f>
        <v>X</v>
      </c>
      <c r="F54" s="69" t="str">
        <f>[2]Mides!B40</f>
        <v xml:space="preserve">PENDIENTE </v>
      </c>
      <c r="G54" s="68" t="str">
        <f>IF(AND([2]Mides!H40&gt;=1,[2]Mides!H40&lt;=14),"X"," ")</f>
        <v>X</v>
      </c>
      <c r="H54" s="68" t="str">
        <f>IF(AND([2]Mides!H40&gt;=14,[2]Mides!H40&lt;=30),"X"," ")</f>
        <v xml:space="preserve"> </v>
      </c>
      <c r="I54" s="68" t="str">
        <f>IF(AND([2]Mides!H40&gt;=31,[2]Mides!H40&lt;=60),"X","  ")</f>
        <v xml:space="preserve">  </v>
      </c>
      <c r="J54" s="68" t="str">
        <f>IF([2]Mides!H40&gt;60,"X", "  ")</f>
        <v xml:space="preserve">  </v>
      </c>
      <c r="K54" s="70">
        <f>[2]Mides!N40</f>
        <v>0</v>
      </c>
      <c r="L54" s="70">
        <f>[2]Mides!K40</f>
        <v>0</v>
      </c>
      <c r="M54" s="70">
        <f>[2]Mides!L40</f>
        <v>0</v>
      </c>
      <c r="N54" s="70" t="str">
        <f>[2]Mides!M40</f>
        <v>x</v>
      </c>
      <c r="O54" s="70">
        <f t="shared" si="0"/>
        <v>0</v>
      </c>
      <c r="P54" s="70" t="str">
        <f>[2]Mides!R40</f>
        <v>Guatemala</v>
      </c>
      <c r="Q54" s="70" t="str">
        <f>[2]Mides!S40</f>
        <v>Guatemala</v>
      </c>
    </row>
    <row r="55" spans="2:17" x14ac:dyDescent="0.3">
      <c r="B55" s="81" t="str">
        <f>[2]Mides!E41</f>
        <v>Petrana</v>
      </c>
      <c r="C55" s="82" t="str">
        <f>[2]Mides!D41</f>
        <v>Puche</v>
      </c>
      <c r="D55" s="68" t="str">
        <f>IF([2]Mides!F41=1,"X"," ")</f>
        <v>X</v>
      </c>
      <c r="E55" s="68" t="str">
        <f>IF([2]Mides!F41=2,"X"," ")</f>
        <v xml:space="preserve"> </v>
      </c>
      <c r="F55" s="69" t="str">
        <f>[2]Mides!B41</f>
        <v xml:space="preserve">PENDIENTE </v>
      </c>
      <c r="G55" s="68" t="str">
        <f>IF(AND([2]Mides!H41&gt;=1,[2]Mides!H41&lt;=14),"X"," ")</f>
        <v xml:space="preserve"> </v>
      </c>
      <c r="H55" s="68" t="str">
        <f>IF(AND([2]Mides!H41&gt;=14,[2]Mides!H41&lt;=30),"X"," ")</f>
        <v xml:space="preserve"> </v>
      </c>
      <c r="I55" s="68" t="str">
        <f>IF(AND([2]Mides!H41&gt;=31,[2]Mides!H41&lt;=60),"X","  ")</f>
        <v>X</v>
      </c>
      <c r="J55" s="68" t="str">
        <f>IF([2]Mides!H41&gt;60,"X", "  ")</f>
        <v xml:space="preserve">  </v>
      </c>
      <c r="K55" s="70">
        <f>[2]Mides!N41</f>
        <v>0</v>
      </c>
      <c r="L55" s="70">
        <f>[2]Mides!K41</f>
        <v>0</v>
      </c>
      <c r="M55" s="70">
        <f>[2]Mides!L41</f>
        <v>0</v>
      </c>
      <c r="N55" s="70" t="str">
        <f>[2]Mides!M41</f>
        <v>x</v>
      </c>
      <c r="O55" s="70">
        <f t="shared" si="0"/>
        <v>0</v>
      </c>
      <c r="P55" s="70" t="str">
        <f>[2]Mides!R41</f>
        <v>Guatemala</v>
      </c>
      <c r="Q55" s="70" t="str">
        <f>[2]Mides!S41</f>
        <v>Guatemala</v>
      </c>
    </row>
    <row r="56" spans="2:17" x14ac:dyDescent="0.3">
      <c r="B56" s="81" t="str">
        <f>[2]Mides!E42</f>
        <v>Kevin</v>
      </c>
      <c r="C56" s="82" t="str">
        <f>[2]Mides!D42</f>
        <v>Alvarez</v>
      </c>
      <c r="D56" s="68" t="str">
        <f>IF([2]Mides!F42=1,"X"," ")</f>
        <v xml:space="preserve"> </v>
      </c>
      <c r="E56" s="68" t="str">
        <f>IF([2]Mides!F42=2,"X"," ")</f>
        <v>X</v>
      </c>
      <c r="F56" s="69" t="str">
        <f>[2]Mides!B42</f>
        <v xml:space="preserve">PENDIENTE </v>
      </c>
      <c r="G56" s="68" t="str">
        <f>IF(AND([2]Mides!H42&gt;=1,[2]Mides!H42&lt;=14),"X"," ")</f>
        <v xml:space="preserve"> </v>
      </c>
      <c r="H56" s="68" t="str">
        <f>IF(AND([2]Mides!H42&gt;=14,[2]Mides!H42&lt;=30),"X"," ")</f>
        <v>X</v>
      </c>
      <c r="I56" s="68" t="str">
        <f>IF(AND([2]Mides!H42&gt;=31,[2]Mides!H42&lt;=60),"X","  ")</f>
        <v xml:space="preserve">  </v>
      </c>
      <c r="J56" s="68" t="str">
        <f>IF([2]Mides!H42&gt;60,"X", "  ")</f>
        <v xml:space="preserve">  </v>
      </c>
      <c r="K56" s="70">
        <f>[2]Mides!N42</f>
        <v>0</v>
      </c>
      <c r="L56" s="70">
        <f>[2]Mides!K42</f>
        <v>0</v>
      </c>
      <c r="M56" s="70">
        <f>[2]Mides!L42</f>
        <v>0</v>
      </c>
      <c r="N56" s="70" t="str">
        <f>[2]Mides!M42</f>
        <v>x</v>
      </c>
      <c r="O56" s="70">
        <f t="shared" si="0"/>
        <v>0</v>
      </c>
      <c r="P56" s="70" t="str">
        <f>[2]Mides!R42</f>
        <v>Guatemala</v>
      </c>
      <c r="Q56" s="70" t="str">
        <f>[2]Mides!S42</f>
        <v>Guatemala</v>
      </c>
    </row>
    <row r="57" spans="2:17" x14ac:dyDescent="0.3">
      <c r="B57" s="81" t="str">
        <f>[2]Mides!E43</f>
        <v>Jorge</v>
      </c>
      <c r="C57" s="82" t="str">
        <f>[2]Mides!D43</f>
        <v>Jimenez</v>
      </c>
      <c r="D57" s="68" t="str">
        <f>IF([2]Mides!F43=1,"X"," ")</f>
        <v xml:space="preserve"> </v>
      </c>
      <c r="E57" s="68" t="str">
        <f>IF([2]Mides!F43=2,"X"," ")</f>
        <v>X</v>
      </c>
      <c r="F57" s="69" t="str">
        <f>[2]Mides!B43</f>
        <v xml:space="preserve">PENDIENTE </v>
      </c>
      <c r="G57" s="68" t="str">
        <f>IF(AND([2]Mides!H43&gt;=1,[2]Mides!H43&lt;=14),"X"," ")</f>
        <v xml:space="preserve"> </v>
      </c>
      <c r="H57" s="68" t="str">
        <f>IF(AND([2]Mides!H43&gt;=14,[2]Mides!H43&lt;=30),"X"," ")</f>
        <v>X</v>
      </c>
      <c r="I57" s="68" t="str">
        <f>IF(AND([2]Mides!H43&gt;=31,[2]Mides!H43&lt;=60),"X","  ")</f>
        <v xml:space="preserve">  </v>
      </c>
      <c r="J57" s="68" t="str">
        <f>IF([2]Mides!H43&gt;60,"X", "  ")</f>
        <v xml:space="preserve">  </v>
      </c>
      <c r="K57" s="70">
        <f>[2]Mides!N43</f>
        <v>0</v>
      </c>
      <c r="L57" s="70">
        <f>[2]Mides!K43</f>
        <v>0</v>
      </c>
      <c r="M57" s="70">
        <f>[2]Mides!L43</f>
        <v>0</v>
      </c>
      <c r="N57" s="70" t="str">
        <f>[2]Mides!M43</f>
        <v>x</v>
      </c>
      <c r="O57" s="70">
        <f t="shared" si="0"/>
        <v>0</v>
      </c>
      <c r="P57" s="70" t="str">
        <f>[2]Mides!R43</f>
        <v>Guatemala</v>
      </c>
      <c r="Q57" s="70" t="str">
        <f>[2]Mides!S43</f>
        <v>Guatemala</v>
      </c>
    </row>
    <row r="58" spans="2:17" x14ac:dyDescent="0.3">
      <c r="B58" s="81" t="str">
        <f>[2]Mides!E44</f>
        <v>sabina</v>
      </c>
      <c r="C58" s="82" t="str">
        <f>[2]Mides!D44</f>
        <v>Garcia</v>
      </c>
      <c r="D58" s="68" t="str">
        <f>IF([2]Mides!F44=1,"X"," ")</f>
        <v>X</v>
      </c>
      <c r="E58" s="68" t="str">
        <f>IF([2]Mides!F44=2,"X"," ")</f>
        <v xml:space="preserve"> </v>
      </c>
      <c r="F58" s="69" t="str">
        <f>[2]Mides!B44</f>
        <v xml:space="preserve">PENDIENTE </v>
      </c>
      <c r="G58" s="68" t="str">
        <f>IF(AND([2]Mides!H44&gt;=1,[2]Mides!H44&lt;=14),"X"," ")</f>
        <v xml:space="preserve"> </v>
      </c>
      <c r="H58" s="68" t="str">
        <f>IF(AND([2]Mides!H44&gt;=14,[2]Mides!H44&lt;=30),"X"," ")</f>
        <v xml:space="preserve"> </v>
      </c>
      <c r="I58" s="68" t="str">
        <f>IF(AND([2]Mides!H44&gt;=31,[2]Mides!H44&lt;=60),"X","  ")</f>
        <v>X</v>
      </c>
      <c r="J58" s="68" t="str">
        <f>IF([2]Mides!H44&gt;60,"X", "  ")</f>
        <v xml:space="preserve">  </v>
      </c>
      <c r="K58" s="70">
        <f>[2]Mides!N44</f>
        <v>0</v>
      </c>
      <c r="L58" s="70">
        <f>[2]Mides!K44</f>
        <v>0</v>
      </c>
      <c r="M58" s="70">
        <f>[2]Mides!L44</f>
        <v>0</v>
      </c>
      <c r="N58" s="70" t="str">
        <f>[2]Mides!M44</f>
        <v>x</v>
      </c>
      <c r="O58" s="70">
        <f t="shared" si="0"/>
        <v>0</v>
      </c>
      <c r="P58" s="70" t="str">
        <f>[2]Mides!R44</f>
        <v>Guatemala</v>
      </c>
      <c r="Q58" s="70" t="str">
        <f>[2]Mides!S44</f>
        <v>Guatemala</v>
      </c>
    </row>
    <row r="59" spans="2:17" x14ac:dyDescent="0.3">
      <c r="B59" s="81" t="str">
        <f>[2]Mides!E45</f>
        <v>Ivan</v>
      </c>
      <c r="C59" s="82" t="str">
        <f>[2]Mides!D45</f>
        <v>Diaz</v>
      </c>
      <c r="D59" s="68" t="str">
        <f>IF([2]Mides!F45=1,"X"," ")</f>
        <v xml:space="preserve"> </v>
      </c>
      <c r="E59" s="68" t="str">
        <f>IF([2]Mides!F45=2,"X"," ")</f>
        <v>X</v>
      </c>
      <c r="F59" s="69" t="str">
        <f>[2]Mides!B45</f>
        <v xml:space="preserve">PENDIENTE </v>
      </c>
      <c r="G59" s="68" t="str">
        <f>IF(AND([2]Mides!H45&gt;=1,[2]Mides!H45&lt;=14),"X"," ")</f>
        <v xml:space="preserve"> </v>
      </c>
      <c r="H59" s="68" t="str">
        <f>IF(AND([2]Mides!H45&gt;=14,[2]Mides!H45&lt;=30),"X"," ")</f>
        <v xml:space="preserve"> </v>
      </c>
      <c r="I59" s="68" t="str">
        <f>IF(AND([2]Mides!H45&gt;=31,[2]Mides!H45&lt;=60),"X","  ")</f>
        <v>X</v>
      </c>
      <c r="J59" s="68" t="str">
        <f>IF([2]Mides!H45&gt;60,"X", "  ")</f>
        <v xml:space="preserve">  </v>
      </c>
      <c r="K59" s="70">
        <f>[2]Mides!N45</f>
        <v>0</v>
      </c>
      <c r="L59" s="70">
        <f>[2]Mides!K45</f>
        <v>0</v>
      </c>
      <c r="M59" s="70">
        <f>[2]Mides!L45</f>
        <v>0</v>
      </c>
      <c r="N59" s="70" t="str">
        <f>[2]Mides!M45</f>
        <v>x</v>
      </c>
      <c r="O59" s="70">
        <f t="shared" si="0"/>
        <v>0</v>
      </c>
      <c r="P59" s="70" t="str">
        <f>[2]Mides!R45</f>
        <v>Guatemala</v>
      </c>
      <c r="Q59" s="70" t="str">
        <f>[2]Mides!S45</f>
        <v>Guatemala</v>
      </c>
    </row>
    <row r="60" spans="2:17" x14ac:dyDescent="0.3">
      <c r="B60" s="81" t="str">
        <f>[2]Mides!E46</f>
        <v>Karla</v>
      </c>
      <c r="C60" s="82" t="str">
        <f>[2]Mides!D46</f>
        <v>Chavarria</v>
      </c>
      <c r="D60" s="68" t="str">
        <f>IF([2]Mides!F46=1,"X"," ")</f>
        <v>X</v>
      </c>
      <c r="E60" s="68" t="str">
        <f>IF([2]Mides!F46=2,"X"," ")</f>
        <v xml:space="preserve"> </v>
      </c>
      <c r="F60" s="69" t="str">
        <f>[2]Mides!B46</f>
        <v xml:space="preserve">PENDIENTE </v>
      </c>
      <c r="G60" s="68" t="str">
        <f>IF(AND([2]Mides!H46&gt;=1,[2]Mides!H46&lt;=14),"X"," ")</f>
        <v xml:space="preserve"> </v>
      </c>
      <c r="H60" s="68" t="str">
        <f>IF(AND([2]Mides!H46&gt;=14,[2]Mides!H46&lt;=30),"X"," ")</f>
        <v xml:space="preserve"> </v>
      </c>
      <c r="I60" s="68" t="str">
        <f>IF(AND([2]Mides!H46&gt;=31,[2]Mides!H46&lt;=60),"X","  ")</f>
        <v>X</v>
      </c>
      <c r="J60" s="68" t="str">
        <f>IF([2]Mides!H46&gt;60,"X", "  ")</f>
        <v xml:space="preserve">  </v>
      </c>
      <c r="K60" s="70">
        <f>[2]Mides!N46</f>
        <v>0</v>
      </c>
      <c r="L60" s="70">
        <f>[2]Mides!K46</f>
        <v>0</v>
      </c>
      <c r="M60" s="70">
        <f>[2]Mides!L46</f>
        <v>0</v>
      </c>
      <c r="N60" s="70" t="str">
        <f>[2]Mides!M46</f>
        <v>x</v>
      </c>
      <c r="O60" s="70">
        <f t="shared" si="0"/>
        <v>0</v>
      </c>
      <c r="P60" s="70" t="str">
        <f>[2]Mides!R46</f>
        <v>Guatemala</v>
      </c>
      <c r="Q60" s="70" t="str">
        <f>[2]Mides!S46</f>
        <v>Guatemala</v>
      </c>
    </row>
    <row r="61" spans="2:17" x14ac:dyDescent="0.3">
      <c r="B61" s="81" t="str">
        <f>[2]Mides!E47</f>
        <v xml:space="preserve">Maria </v>
      </c>
      <c r="C61" s="82" t="str">
        <f>[2]Mides!D47</f>
        <v>Morales</v>
      </c>
      <c r="D61" s="68" t="str">
        <f>IF([2]Mides!F47=1,"X"," ")</f>
        <v>X</v>
      </c>
      <c r="E61" s="68" t="str">
        <f>IF([2]Mides!F47=2,"X"," ")</f>
        <v xml:space="preserve"> </v>
      </c>
      <c r="F61" s="69" t="str">
        <f>[2]Mides!B47</f>
        <v xml:space="preserve">PENDIENTE </v>
      </c>
      <c r="G61" s="68" t="str">
        <f>IF(AND([2]Mides!H47&gt;=1,[2]Mides!H47&lt;=14),"X"," ")</f>
        <v xml:space="preserve"> </v>
      </c>
      <c r="H61" s="68" t="str">
        <f>IF(AND([2]Mides!H47&gt;=14,[2]Mides!H47&lt;=30),"X"," ")</f>
        <v xml:space="preserve"> </v>
      </c>
      <c r="I61" s="68" t="str">
        <f>IF(AND([2]Mides!H47&gt;=31,[2]Mides!H47&lt;=60),"X","  ")</f>
        <v>X</v>
      </c>
      <c r="J61" s="68" t="str">
        <f>IF([2]Mides!H47&gt;60,"X", "  ")</f>
        <v xml:space="preserve">  </v>
      </c>
      <c r="K61" s="70">
        <f>[2]Mides!N47</f>
        <v>0</v>
      </c>
      <c r="L61" s="70">
        <f>[2]Mides!K47</f>
        <v>0</v>
      </c>
      <c r="M61" s="70">
        <f>[2]Mides!L47</f>
        <v>0</v>
      </c>
      <c r="N61" s="70" t="str">
        <f>[2]Mides!M47</f>
        <v>x</v>
      </c>
      <c r="O61" s="70">
        <f t="shared" si="0"/>
        <v>0</v>
      </c>
      <c r="P61" s="70" t="str">
        <f>[2]Mides!R47</f>
        <v>Guatemala</v>
      </c>
      <c r="Q61" s="70" t="str">
        <f>[2]Mides!S47</f>
        <v>Guatemala</v>
      </c>
    </row>
    <row r="62" spans="2:17" x14ac:dyDescent="0.3">
      <c r="B62" s="81" t="str">
        <f>[2]Mides!E48</f>
        <v>Antony</v>
      </c>
      <c r="C62" s="82" t="str">
        <f>[2]Mides!D48</f>
        <v>Batres</v>
      </c>
      <c r="D62" s="68" t="str">
        <f>IF([2]Mides!F48=1,"X"," ")</f>
        <v xml:space="preserve"> </v>
      </c>
      <c r="E62" s="68" t="str">
        <f>IF([2]Mides!F48=2,"X"," ")</f>
        <v>X</v>
      </c>
      <c r="F62" s="69" t="str">
        <f>[2]Mides!B48</f>
        <v xml:space="preserve">PENDIENTE </v>
      </c>
      <c r="G62" s="68" t="str">
        <f>IF(AND([2]Mides!H48&gt;=1,[2]Mides!H48&lt;=14),"X"," ")</f>
        <v xml:space="preserve"> </v>
      </c>
      <c r="H62" s="68" t="str">
        <f>IF(AND([2]Mides!H48&gt;=14,[2]Mides!H48&lt;=30),"X"," ")</f>
        <v>X</v>
      </c>
      <c r="I62" s="68" t="str">
        <f>IF(AND([2]Mides!H48&gt;=31,[2]Mides!H48&lt;=60),"X","  ")</f>
        <v xml:space="preserve">  </v>
      </c>
      <c r="J62" s="68" t="str">
        <f>IF([2]Mides!H48&gt;60,"X", "  ")</f>
        <v xml:space="preserve">  </v>
      </c>
      <c r="K62" s="70">
        <f>[2]Mides!N48</f>
        <v>0</v>
      </c>
      <c r="L62" s="70">
        <f>[2]Mides!K48</f>
        <v>0</v>
      </c>
      <c r="M62" s="70">
        <f>[2]Mides!L48</f>
        <v>0</v>
      </c>
      <c r="N62" s="70" t="str">
        <f>[2]Mides!M48</f>
        <v>x</v>
      </c>
      <c r="O62" s="70">
        <f t="shared" si="0"/>
        <v>0</v>
      </c>
      <c r="P62" s="70" t="str">
        <f>[2]Mides!R48</f>
        <v>Guatemala</v>
      </c>
      <c r="Q62" s="70" t="str">
        <f>[2]Mides!S48</f>
        <v>Guatemala</v>
      </c>
    </row>
    <row r="63" spans="2:17" x14ac:dyDescent="0.3">
      <c r="B63" s="81" t="str">
        <f>[2]Mides!E49</f>
        <v>Helen</v>
      </c>
      <c r="C63" s="82" t="str">
        <f>[2]Mides!D49</f>
        <v>Garcia</v>
      </c>
      <c r="D63" s="68" t="str">
        <f>IF([2]Mides!F49=1,"X"," ")</f>
        <v>X</v>
      </c>
      <c r="E63" s="68" t="str">
        <f>IF([2]Mides!F49=2,"X"," ")</f>
        <v xml:space="preserve"> </v>
      </c>
      <c r="F63" s="69" t="str">
        <f>[2]Mides!B49</f>
        <v xml:space="preserve">PENDIENTE </v>
      </c>
      <c r="G63" s="68" t="str">
        <f>IF(AND([2]Mides!H49&gt;=1,[2]Mides!H49&lt;=14),"X"," ")</f>
        <v xml:space="preserve"> </v>
      </c>
      <c r="H63" s="68" t="str">
        <f>IF(AND([2]Mides!H49&gt;=14,[2]Mides!H49&lt;=30),"X"," ")</f>
        <v xml:space="preserve"> </v>
      </c>
      <c r="I63" s="68" t="str">
        <f>IF(AND([2]Mides!H49&gt;=31,[2]Mides!H49&lt;=60),"X","  ")</f>
        <v>X</v>
      </c>
      <c r="J63" s="68" t="str">
        <f>IF([2]Mides!H49&gt;60,"X", "  ")</f>
        <v xml:space="preserve">  </v>
      </c>
      <c r="K63" s="70">
        <f>[2]Mides!N49</f>
        <v>0</v>
      </c>
      <c r="L63" s="70">
        <f>[2]Mides!K49</f>
        <v>0</v>
      </c>
      <c r="M63" s="70">
        <f>[2]Mides!L49</f>
        <v>0</v>
      </c>
      <c r="N63" s="70" t="str">
        <f>[2]Mides!M49</f>
        <v>x</v>
      </c>
      <c r="O63" s="70">
        <f t="shared" si="0"/>
        <v>0</v>
      </c>
      <c r="P63" s="70" t="str">
        <f>[2]Mides!R49</f>
        <v>Guatemala</v>
      </c>
      <c r="Q63" s="70" t="str">
        <f>[2]Mides!S49</f>
        <v>Guatemala</v>
      </c>
    </row>
    <row r="64" spans="2:17" x14ac:dyDescent="0.3">
      <c r="B64" s="81" t="str">
        <f>[2]Mides!E50</f>
        <v>Ricardo</v>
      </c>
      <c r="C64" s="82" t="str">
        <f>[2]Mides!D50</f>
        <v xml:space="preserve">Lima </v>
      </c>
      <c r="D64" s="68" t="str">
        <f>IF([2]Mides!F50=1,"X"," ")</f>
        <v xml:space="preserve"> </v>
      </c>
      <c r="E64" s="68" t="str">
        <f>IF([2]Mides!F50=2,"X"," ")</f>
        <v>X</v>
      </c>
      <c r="F64" s="69" t="str">
        <f>[2]Mides!B50</f>
        <v xml:space="preserve">PENDIENTE </v>
      </c>
      <c r="G64" s="68" t="str">
        <f>IF(AND([2]Mides!H50&gt;=1,[2]Mides!H50&lt;=14),"X"," ")</f>
        <v xml:space="preserve"> </v>
      </c>
      <c r="H64" s="68" t="str">
        <f>IF(AND([2]Mides!H50&gt;=14,[2]Mides!H50&lt;=30),"X"," ")</f>
        <v xml:space="preserve"> </v>
      </c>
      <c r="I64" s="68" t="str">
        <f>IF(AND([2]Mides!H50&gt;=31,[2]Mides!H50&lt;=60),"X","  ")</f>
        <v xml:space="preserve">  </v>
      </c>
      <c r="J64" s="68" t="str">
        <f>IF([2]Mides!H50&gt;60,"X", "  ")</f>
        <v>X</v>
      </c>
      <c r="K64" s="70">
        <f>[2]Mides!N50</f>
        <v>0</v>
      </c>
      <c r="L64" s="70">
        <f>[2]Mides!K50</f>
        <v>0</v>
      </c>
      <c r="M64" s="70">
        <f>[2]Mides!L50</f>
        <v>0</v>
      </c>
      <c r="N64" s="70" t="str">
        <f>[2]Mides!M50</f>
        <v>x</v>
      </c>
      <c r="O64" s="70">
        <f t="shared" si="0"/>
        <v>0</v>
      </c>
      <c r="P64" s="70" t="str">
        <f>[2]Mides!R50</f>
        <v>Guatemala</v>
      </c>
      <c r="Q64" s="70" t="str">
        <f>[2]Mides!S50</f>
        <v>Guatemala</v>
      </c>
    </row>
    <row r="65" spans="2:17" x14ac:dyDescent="0.3">
      <c r="B65" s="81" t="str">
        <f>[2]Mides!E51</f>
        <v>Rosa</v>
      </c>
      <c r="C65" s="82" t="str">
        <f>[2]Mides!D51</f>
        <v>Quinteros</v>
      </c>
      <c r="D65" s="68" t="str">
        <f>IF([2]Mides!F51=1,"X"," ")</f>
        <v>X</v>
      </c>
      <c r="E65" s="68" t="str">
        <f>IF([2]Mides!F51=2,"X"," ")</f>
        <v xml:space="preserve"> </v>
      </c>
      <c r="F65" s="69" t="str">
        <f>[2]Mides!B51</f>
        <v xml:space="preserve">PENDIENTE </v>
      </c>
      <c r="G65" s="68" t="str">
        <f>IF(AND([2]Mides!H51&gt;=1,[2]Mides!H51&lt;=14),"X"," ")</f>
        <v xml:space="preserve"> </v>
      </c>
      <c r="H65" s="68" t="str">
        <f>IF(AND([2]Mides!H51&gt;=14,[2]Mides!H51&lt;=30),"X"," ")</f>
        <v xml:space="preserve"> </v>
      </c>
      <c r="I65" s="68" t="str">
        <f>IF(AND([2]Mides!H51&gt;=31,[2]Mides!H51&lt;=60),"X","  ")</f>
        <v>X</v>
      </c>
      <c r="J65" s="68" t="str">
        <f>IF([2]Mides!H51&gt;60,"X", "  ")</f>
        <v xml:space="preserve">  </v>
      </c>
      <c r="K65" s="70">
        <f>[2]Mides!N51</f>
        <v>0</v>
      </c>
      <c r="L65" s="70">
        <f>[2]Mides!K51</f>
        <v>0</v>
      </c>
      <c r="M65" s="70">
        <f>[2]Mides!L51</f>
        <v>0</v>
      </c>
      <c r="N65" s="70" t="str">
        <f>[2]Mides!M51</f>
        <v>x</v>
      </c>
      <c r="O65" s="70">
        <f t="shared" si="0"/>
        <v>0</v>
      </c>
      <c r="P65" s="70" t="str">
        <f>[2]Mides!R51</f>
        <v>Guatemala</v>
      </c>
      <c r="Q65" s="70" t="str">
        <f>[2]Mides!S51</f>
        <v>Guatemala</v>
      </c>
    </row>
    <row r="66" spans="2:17" x14ac:dyDescent="0.3">
      <c r="B66" s="81" t="str">
        <f>[2]Mides!E52</f>
        <v>Brenda</v>
      </c>
      <c r="C66" s="82" t="str">
        <f>[2]Mides!D52</f>
        <v>Molina</v>
      </c>
      <c r="D66" s="68" t="str">
        <f>IF([2]Mides!F52=1,"X"," ")</f>
        <v>X</v>
      </c>
      <c r="E66" s="68" t="str">
        <f>IF([2]Mides!F52=2,"X"," ")</f>
        <v xml:space="preserve"> </v>
      </c>
      <c r="F66" s="69" t="str">
        <f>[2]Mides!B52</f>
        <v xml:space="preserve">PENDIENTE </v>
      </c>
      <c r="G66" s="68" t="str">
        <f>IF(AND([2]Mides!H52&gt;=1,[2]Mides!H52&lt;=14),"X"," ")</f>
        <v xml:space="preserve"> </v>
      </c>
      <c r="H66" s="68" t="str">
        <f>IF(AND([2]Mides!H52&gt;=14,[2]Mides!H52&lt;=30),"X"," ")</f>
        <v xml:space="preserve"> </v>
      </c>
      <c r="I66" s="68" t="str">
        <f>IF(AND([2]Mides!H52&gt;=31,[2]Mides!H52&lt;=60),"X","  ")</f>
        <v xml:space="preserve">  </v>
      </c>
      <c r="J66" s="68" t="str">
        <f>IF([2]Mides!H52&gt;60,"X", "  ")</f>
        <v xml:space="preserve">  </v>
      </c>
      <c r="K66" s="70">
        <f>[2]Mides!N52</f>
        <v>0</v>
      </c>
      <c r="L66" s="70">
        <f>[2]Mides!K52</f>
        <v>0</v>
      </c>
      <c r="M66" s="70">
        <f>[2]Mides!L52</f>
        <v>0</v>
      </c>
      <c r="N66" s="70" t="str">
        <f>[2]Mides!M52</f>
        <v>x</v>
      </c>
      <c r="O66" s="70">
        <f t="shared" si="0"/>
        <v>0</v>
      </c>
      <c r="P66" s="70" t="str">
        <f>[2]Mides!R52</f>
        <v>Guatemala</v>
      </c>
      <c r="Q66" s="70" t="str">
        <f>[2]Mides!S52</f>
        <v>Guatemala</v>
      </c>
    </row>
    <row r="67" spans="2:17" x14ac:dyDescent="0.3">
      <c r="B67" s="81" t="str">
        <f>[2]Mides!E53</f>
        <v>Rosa</v>
      </c>
      <c r="C67" s="82" t="str">
        <f>[2]Mides!D53</f>
        <v>Quinteros</v>
      </c>
      <c r="D67" s="68" t="str">
        <f>IF([2]Mides!F53=1,"X"," ")</f>
        <v>X</v>
      </c>
      <c r="E67" s="68" t="str">
        <f>IF([2]Mides!F53=2,"X"," ")</f>
        <v xml:space="preserve"> </v>
      </c>
      <c r="F67" s="69" t="str">
        <f>[2]Mides!B53</f>
        <v xml:space="preserve">PENDIENTE </v>
      </c>
      <c r="G67" s="68" t="str">
        <f>IF(AND([2]Mides!H53&gt;=1,[2]Mides!H53&lt;=14),"X"," ")</f>
        <v xml:space="preserve"> </v>
      </c>
      <c r="H67" s="68" t="str">
        <f>IF(AND([2]Mides!H53&gt;=14,[2]Mides!H53&lt;=30),"X"," ")</f>
        <v xml:space="preserve"> </v>
      </c>
      <c r="I67" s="68" t="str">
        <f>IF(AND([2]Mides!H53&gt;=31,[2]Mides!H53&lt;=60),"X","  ")</f>
        <v>X</v>
      </c>
      <c r="J67" s="68" t="str">
        <f>IF([2]Mides!H53&gt;60,"X", "  ")</f>
        <v xml:space="preserve">  </v>
      </c>
      <c r="K67" s="70">
        <f>[2]Mides!N53</f>
        <v>0</v>
      </c>
      <c r="L67" s="70">
        <f>[2]Mides!K53</f>
        <v>0</v>
      </c>
      <c r="M67" s="70">
        <f>[2]Mides!L53</f>
        <v>0</v>
      </c>
      <c r="N67" s="70" t="str">
        <f>[2]Mides!M53</f>
        <v>x</v>
      </c>
      <c r="O67" s="70">
        <f t="shared" si="0"/>
        <v>0</v>
      </c>
      <c r="P67" s="70" t="str">
        <f>[2]Mides!R53</f>
        <v>Guatemala</v>
      </c>
      <c r="Q67" s="70" t="str">
        <f>[2]Mides!S53</f>
        <v>Guatemala</v>
      </c>
    </row>
    <row r="68" spans="2:17" x14ac:dyDescent="0.3">
      <c r="B68" s="81" t="str">
        <f>[2]Mides!E54</f>
        <v>Odalis</v>
      </c>
      <c r="C68" s="82" t="str">
        <f>[2]Mides!D54</f>
        <v>Escobedo</v>
      </c>
      <c r="D68" s="68" t="str">
        <f>IF([2]Mides!F54=1,"X"," ")</f>
        <v>X</v>
      </c>
      <c r="E68" s="68" t="str">
        <f>IF([2]Mides!F54=2,"X"," ")</f>
        <v xml:space="preserve"> </v>
      </c>
      <c r="F68" s="69" t="str">
        <f>[2]Mides!B54</f>
        <v xml:space="preserve">PENDIENTE </v>
      </c>
      <c r="G68" s="68" t="str">
        <f>IF(AND([2]Mides!H54&gt;=1,[2]Mides!H54&lt;=14),"X"," ")</f>
        <v xml:space="preserve"> </v>
      </c>
      <c r="H68" s="68" t="str">
        <f>IF(AND([2]Mides!H54&gt;=14,[2]Mides!H54&lt;=30),"X"," ")</f>
        <v xml:space="preserve"> </v>
      </c>
      <c r="I68" s="68" t="str">
        <f>IF(AND([2]Mides!H54&gt;=31,[2]Mides!H54&lt;=60),"X","  ")</f>
        <v>X</v>
      </c>
      <c r="J68" s="68" t="str">
        <f>IF([2]Mides!H54&gt;60,"X", "  ")</f>
        <v xml:space="preserve">  </v>
      </c>
      <c r="K68" s="70">
        <f>[2]Mides!N54</f>
        <v>0</v>
      </c>
      <c r="L68" s="70">
        <f>[2]Mides!K54</f>
        <v>0</v>
      </c>
      <c r="M68" s="70">
        <f>[2]Mides!L54</f>
        <v>0</v>
      </c>
      <c r="N68" s="70" t="str">
        <f>[2]Mides!M54</f>
        <v>x</v>
      </c>
      <c r="O68" s="70">
        <f t="shared" si="0"/>
        <v>0</v>
      </c>
      <c r="P68" s="70" t="str">
        <f>[2]Mides!R54</f>
        <v>Guatemala</v>
      </c>
      <c r="Q68" s="70" t="str">
        <f>[2]Mides!S54</f>
        <v>Guatemala</v>
      </c>
    </row>
    <row r="69" spans="2:17" x14ac:dyDescent="0.3">
      <c r="B69" s="81" t="str">
        <f>[2]Mides!E55</f>
        <v>Carlos</v>
      </c>
      <c r="C69" s="82" t="str">
        <f>[2]Mides!D55</f>
        <v xml:space="preserve">Camelo </v>
      </c>
      <c r="D69" s="68" t="str">
        <f>IF([2]Mides!F55=1,"X"," ")</f>
        <v xml:space="preserve"> </v>
      </c>
      <c r="E69" s="68" t="str">
        <f>IF([2]Mides!F55=2,"X"," ")</f>
        <v>X</v>
      </c>
      <c r="F69" s="69" t="str">
        <f>[2]Mides!B55</f>
        <v xml:space="preserve">PENDIENTE </v>
      </c>
      <c r="G69" s="68" t="str">
        <f>IF(AND([2]Mides!H55&gt;=1,[2]Mides!H55&lt;=14),"X"," ")</f>
        <v xml:space="preserve"> </v>
      </c>
      <c r="H69" s="68" t="str">
        <f>IF(AND([2]Mides!H55&gt;=14,[2]Mides!H55&lt;=30),"X"," ")</f>
        <v xml:space="preserve"> </v>
      </c>
      <c r="I69" s="68" t="str">
        <f>IF(AND([2]Mides!H55&gt;=31,[2]Mides!H55&lt;=60),"X","  ")</f>
        <v>X</v>
      </c>
      <c r="J69" s="68" t="str">
        <f>IF([2]Mides!H55&gt;60,"X", "  ")</f>
        <v xml:space="preserve">  </v>
      </c>
      <c r="K69" s="70">
        <f>[2]Mides!N55</f>
        <v>0</v>
      </c>
      <c r="L69" s="70">
        <f>[2]Mides!K55</f>
        <v>0</v>
      </c>
      <c r="M69" s="70">
        <f>[2]Mides!L55</f>
        <v>0</v>
      </c>
      <c r="N69" s="70" t="str">
        <f>[2]Mides!M55</f>
        <v>x</v>
      </c>
      <c r="O69" s="70">
        <f t="shared" si="0"/>
        <v>0</v>
      </c>
      <c r="P69" s="70" t="str">
        <f>[2]Mides!R55</f>
        <v>Guatemala</v>
      </c>
      <c r="Q69" s="70" t="str">
        <f>[2]Mides!S55</f>
        <v>Guatemala</v>
      </c>
    </row>
    <row r="70" spans="2:17" x14ac:dyDescent="0.3">
      <c r="B70" s="81" t="str">
        <f>[2]Mides!E56</f>
        <v>Juan</v>
      </c>
      <c r="C70" s="82" t="str">
        <f>[2]Mides!D56</f>
        <v xml:space="preserve">Per </v>
      </c>
      <c r="D70" s="68" t="str">
        <f>IF([2]Mides!F56=1,"X"," ")</f>
        <v xml:space="preserve"> </v>
      </c>
      <c r="E70" s="68" t="str">
        <f>IF([2]Mides!F56=2,"X"," ")</f>
        <v>X</v>
      </c>
      <c r="F70" s="69" t="str">
        <f>[2]Mides!B56</f>
        <v xml:space="preserve">PENDIENTE </v>
      </c>
      <c r="G70" s="68" t="str">
        <f>IF(AND([2]Mides!H56&gt;=1,[2]Mides!H56&lt;=14),"X"," ")</f>
        <v>X</v>
      </c>
      <c r="H70" s="68" t="str">
        <f>IF(AND([2]Mides!H56&gt;=14,[2]Mides!H56&lt;=30),"X"," ")</f>
        <v xml:space="preserve"> </v>
      </c>
      <c r="I70" s="68" t="str">
        <f>IF(AND([2]Mides!H56&gt;=31,[2]Mides!H56&lt;=60),"X","  ")</f>
        <v xml:space="preserve">  </v>
      </c>
      <c r="J70" s="68" t="str">
        <f>IF([2]Mides!H56&gt;60,"X", "  ")</f>
        <v xml:space="preserve">  </v>
      </c>
      <c r="K70" s="70">
        <f>[2]Mides!N56</f>
        <v>0</v>
      </c>
      <c r="L70" s="70">
        <f>[2]Mides!K56</f>
        <v>0</v>
      </c>
      <c r="M70" s="70">
        <f>[2]Mides!L56</f>
        <v>0</v>
      </c>
      <c r="N70" s="70" t="str">
        <f>[2]Mides!M56</f>
        <v>x</v>
      </c>
      <c r="O70" s="70">
        <f t="shared" si="0"/>
        <v>0</v>
      </c>
      <c r="P70" s="70" t="str">
        <f>[2]Mides!R56</f>
        <v>Guatemala</v>
      </c>
      <c r="Q70" s="70" t="str">
        <f>[2]Mides!S56</f>
        <v>Guatemala</v>
      </c>
    </row>
    <row r="71" spans="2:17" x14ac:dyDescent="0.3">
      <c r="B71" s="81" t="str">
        <f>[2]Mides!E57</f>
        <v>Rocio</v>
      </c>
      <c r="C71" s="82" t="str">
        <f>[2]Mides!D57</f>
        <v>Perez</v>
      </c>
      <c r="D71" s="68" t="str">
        <f>IF([2]Mides!F57=1,"X"," ")</f>
        <v>X</v>
      </c>
      <c r="E71" s="68" t="str">
        <f>IF([2]Mides!F57=2,"X"," ")</f>
        <v xml:space="preserve"> </v>
      </c>
      <c r="F71" s="69" t="str">
        <f>[2]Mides!B57</f>
        <v xml:space="preserve">PENDIENTE </v>
      </c>
      <c r="G71" s="68" t="str">
        <f>IF(AND([2]Mides!H57&gt;=1,[2]Mides!H57&lt;=14),"X"," ")</f>
        <v xml:space="preserve"> </v>
      </c>
      <c r="H71" s="68" t="str">
        <f>IF(AND([2]Mides!H57&gt;=14,[2]Mides!H57&lt;=30),"X"," ")</f>
        <v>X</v>
      </c>
      <c r="I71" s="68" t="str">
        <f>IF(AND([2]Mides!H57&gt;=31,[2]Mides!H57&lt;=60),"X","  ")</f>
        <v xml:space="preserve">  </v>
      </c>
      <c r="J71" s="68" t="str">
        <f>IF([2]Mides!H57&gt;60,"X", "  ")</f>
        <v xml:space="preserve">  </v>
      </c>
      <c r="K71" s="70">
        <f>[2]Mides!N57</f>
        <v>0</v>
      </c>
      <c r="L71" s="70">
        <f>[2]Mides!K57</f>
        <v>0</v>
      </c>
      <c r="M71" s="70">
        <f>[2]Mides!L57</f>
        <v>0</v>
      </c>
      <c r="N71" s="70" t="str">
        <f>[2]Mides!M57</f>
        <v>x</v>
      </c>
      <c r="O71" s="70">
        <f t="shared" si="0"/>
        <v>0</v>
      </c>
      <c r="P71" s="70" t="str">
        <f>[2]Mides!R57</f>
        <v>Guatemala</v>
      </c>
      <c r="Q71" s="70" t="str">
        <f>[2]Mides!S57</f>
        <v>Guatemala</v>
      </c>
    </row>
    <row r="72" spans="2:17" x14ac:dyDescent="0.3">
      <c r="B72" s="81" t="str">
        <f>[2]Mides!E58</f>
        <v>Estephanie</v>
      </c>
      <c r="C72" s="82" t="str">
        <f>[2]Mides!D58</f>
        <v>De Leon</v>
      </c>
      <c r="D72" s="68" t="str">
        <f>IF([2]Mides!F58=1,"X"," ")</f>
        <v>X</v>
      </c>
      <c r="E72" s="68" t="str">
        <f>IF([2]Mides!F58=2,"X"," ")</f>
        <v xml:space="preserve"> </v>
      </c>
      <c r="F72" s="69" t="str">
        <f>[2]Mides!B58</f>
        <v xml:space="preserve">PENDIENTE </v>
      </c>
      <c r="G72" s="68" t="str">
        <f>IF(AND([2]Mides!H58&gt;=1,[2]Mides!H58&lt;=14),"X"," ")</f>
        <v xml:space="preserve"> </v>
      </c>
      <c r="H72" s="68" t="str">
        <f>IF(AND([2]Mides!H58&gt;=14,[2]Mides!H58&lt;=30),"X"," ")</f>
        <v>X</v>
      </c>
      <c r="I72" s="68" t="str">
        <f>IF(AND([2]Mides!H58&gt;=31,[2]Mides!H58&lt;=60),"X","  ")</f>
        <v xml:space="preserve">  </v>
      </c>
      <c r="J72" s="68" t="str">
        <f>IF([2]Mides!H58&gt;60,"X", "  ")</f>
        <v xml:space="preserve">  </v>
      </c>
      <c r="K72" s="70">
        <f>[2]Mides!N58</f>
        <v>0</v>
      </c>
      <c r="L72" s="70">
        <f>[2]Mides!K58</f>
        <v>0</v>
      </c>
      <c r="M72" s="70">
        <f>[2]Mides!L58</f>
        <v>0</v>
      </c>
      <c r="N72" s="70" t="str">
        <f>[2]Mides!M58</f>
        <v>x</v>
      </c>
      <c r="O72" s="70">
        <f t="shared" si="0"/>
        <v>0</v>
      </c>
      <c r="P72" s="70" t="str">
        <f>[2]Mides!R58</f>
        <v>Guatemala</v>
      </c>
      <c r="Q72" s="70" t="str">
        <f>[2]Mides!S58</f>
        <v>Guatemala</v>
      </c>
    </row>
    <row r="73" spans="2:17" x14ac:dyDescent="0.3">
      <c r="B73" s="81" t="str">
        <f>[2]Mides!E59</f>
        <v>Marvin</v>
      </c>
      <c r="C73" s="82" t="str">
        <f>[2]Mides!D59</f>
        <v xml:space="preserve">De Leon </v>
      </c>
      <c r="D73" s="68" t="str">
        <f>IF([2]Mides!F59=1,"X"," ")</f>
        <v xml:space="preserve"> </v>
      </c>
      <c r="E73" s="68" t="str">
        <f>IF([2]Mides!F59=2,"X"," ")</f>
        <v>X</v>
      </c>
      <c r="F73" s="69" t="str">
        <f>[2]Mides!B59</f>
        <v xml:space="preserve">PENDIENTE </v>
      </c>
      <c r="G73" s="68" t="str">
        <f>IF(AND([2]Mides!H59&gt;=1,[2]Mides!H59&lt;=14),"X"," ")</f>
        <v xml:space="preserve"> </v>
      </c>
      <c r="H73" s="68" t="str">
        <f>IF(AND([2]Mides!H59&gt;=14,[2]Mides!H59&lt;=30),"X"," ")</f>
        <v xml:space="preserve"> </v>
      </c>
      <c r="I73" s="68" t="str">
        <f>IF(AND([2]Mides!H59&gt;=31,[2]Mides!H59&lt;=60),"X","  ")</f>
        <v>X</v>
      </c>
      <c r="J73" s="68" t="str">
        <f>IF([2]Mides!H59&gt;60,"X", "  ")</f>
        <v xml:space="preserve">  </v>
      </c>
      <c r="K73" s="70">
        <f>[2]Mides!N59</f>
        <v>0</v>
      </c>
      <c r="L73" s="70">
        <f>[2]Mides!K59</f>
        <v>0</v>
      </c>
      <c r="M73" s="70">
        <f>[2]Mides!L59</f>
        <v>0</v>
      </c>
      <c r="N73" s="70" t="str">
        <f>[2]Mides!M59</f>
        <v>x</v>
      </c>
      <c r="O73" s="70">
        <f t="shared" si="0"/>
        <v>0</v>
      </c>
      <c r="P73" s="70" t="str">
        <f>[2]Mides!R59</f>
        <v>Guatemala</v>
      </c>
      <c r="Q73" s="70" t="str">
        <f>[2]Mides!S59</f>
        <v>Guatemala</v>
      </c>
    </row>
    <row r="74" spans="2:17" x14ac:dyDescent="0.3">
      <c r="B74" s="81" t="str">
        <f>[2]Mides!E60</f>
        <v>Ofelia</v>
      </c>
      <c r="C74" s="82" t="str">
        <f>[2]Mides!D60</f>
        <v xml:space="preserve">Quinteros </v>
      </c>
      <c r="D74" s="68" t="str">
        <f>IF([2]Mides!F60=1,"X"," ")</f>
        <v>X</v>
      </c>
      <c r="E74" s="68" t="str">
        <f>IF([2]Mides!F60=2,"X"," ")</f>
        <v xml:space="preserve"> </v>
      </c>
      <c r="F74" s="69" t="str">
        <f>[2]Mides!B60</f>
        <v xml:space="preserve">PENDIENTE </v>
      </c>
      <c r="G74" s="68" t="str">
        <f>IF(AND([2]Mides!H60&gt;=1,[2]Mides!H60&lt;=14),"X"," ")</f>
        <v xml:space="preserve"> </v>
      </c>
      <c r="H74" s="68" t="str">
        <f>IF(AND([2]Mides!H60&gt;=14,[2]Mides!H60&lt;=30),"X"," ")</f>
        <v xml:space="preserve"> </v>
      </c>
      <c r="I74" s="68" t="str">
        <f>IF(AND([2]Mides!H60&gt;=31,[2]Mides!H60&lt;=60),"X","  ")</f>
        <v xml:space="preserve">  </v>
      </c>
      <c r="J74" s="68" t="str">
        <f>IF([2]Mides!H60&gt;60,"X", "  ")</f>
        <v>X</v>
      </c>
      <c r="K74" s="70">
        <f>[2]Mides!N60</f>
        <v>0</v>
      </c>
      <c r="L74" s="70">
        <f>[2]Mides!K60</f>
        <v>0</v>
      </c>
      <c r="M74" s="70">
        <f>[2]Mides!L60</f>
        <v>0</v>
      </c>
      <c r="N74" s="70" t="str">
        <f>[2]Mides!M60</f>
        <v>x</v>
      </c>
      <c r="O74" s="70">
        <f t="shared" si="0"/>
        <v>0</v>
      </c>
      <c r="P74" s="70" t="str">
        <f>[2]Mides!R60</f>
        <v>Guatemala</v>
      </c>
      <c r="Q74" s="70" t="str">
        <f>[2]Mides!S60</f>
        <v>Guatemala</v>
      </c>
    </row>
    <row r="75" spans="2:17" x14ac:dyDescent="0.3">
      <c r="B75" s="81" t="str">
        <f>[2]Mides!E61</f>
        <v>Silvia</v>
      </c>
      <c r="C75" s="82" t="str">
        <f>[2]Mides!D61</f>
        <v>Garcia</v>
      </c>
      <c r="D75" s="68" t="str">
        <f>IF([2]Mides!F61=1,"X"," ")</f>
        <v>X</v>
      </c>
      <c r="E75" s="68" t="str">
        <f>IF([2]Mides!F61=2,"X"," ")</f>
        <v xml:space="preserve"> </v>
      </c>
      <c r="F75" s="69" t="str">
        <f>[2]Mides!B61</f>
        <v xml:space="preserve">PENDIENTE </v>
      </c>
      <c r="G75" s="68" t="str">
        <f>IF(AND([2]Mides!H61&gt;=1,[2]Mides!H61&lt;=14),"X"," ")</f>
        <v xml:space="preserve"> </v>
      </c>
      <c r="H75" s="68" t="str">
        <f>IF(AND([2]Mides!H61&gt;=14,[2]Mides!H61&lt;=30),"X"," ")</f>
        <v xml:space="preserve"> </v>
      </c>
      <c r="I75" s="68" t="str">
        <f>IF(AND([2]Mides!H61&gt;=31,[2]Mides!H61&lt;=60),"X","  ")</f>
        <v>X</v>
      </c>
      <c r="J75" s="68" t="str">
        <f>IF([2]Mides!H61&gt;60,"X", "  ")</f>
        <v xml:space="preserve">  </v>
      </c>
      <c r="K75" s="70">
        <f>[2]Mides!N61</f>
        <v>0</v>
      </c>
      <c r="L75" s="70">
        <f>[2]Mides!K61</f>
        <v>0</v>
      </c>
      <c r="M75" s="70">
        <f>[2]Mides!L61</f>
        <v>0</v>
      </c>
      <c r="N75" s="70" t="str">
        <f>[2]Mides!M61</f>
        <v>x</v>
      </c>
      <c r="O75" s="70">
        <f t="shared" si="0"/>
        <v>0</v>
      </c>
      <c r="P75" s="70" t="str">
        <f>[2]Mides!R61</f>
        <v>Guatemala</v>
      </c>
      <c r="Q75" s="70" t="str">
        <f>[2]Mides!S61</f>
        <v>Guatemala</v>
      </c>
    </row>
    <row r="76" spans="2:17" x14ac:dyDescent="0.3">
      <c r="B76" s="81" t="str">
        <f>[2]Mides!E62</f>
        <v>Karla</v>
      </c>
      <c r="C76" s="82" t="str">
        <f>[2]Mides!D62</f>
        <v>Chavarria</v>
      </c>
      <c r="D76" s="68" t="str">
        <f>IF([2]Mides!F62=1,"X"," ")</f>
        <v>X</v>
      </c>
      <c r="E76" s="68" t="str">
        <f>IF([2]Mides!F62=2,"X"," ")</f>
        <v xml:space="preserve"> </v>
      </c>
      <c r="F76" s="69" t="str">
        <f>[2]Mides!B62</f>
        <v xml:space="preserve">PENDIENTE </v>
      </c>
      <c r="G76" s="68" t="str">
        <f>IF(AND([2]Mides!H62&gt;=1,[2]Mides!H62&lt;=14),"X"," ")</f>
        <v xml:space="preserve"> </v>
      </c>
      <c r="H76" s="68" t="str">
        <f>IF(AND([2]Mides!H62&gt;=14,[2]Mides!H62&lt;=30),"X"," ")</f>
        <v xml:space="preserve"> </v>
      </c>
      <c r="I76" s="68" t="str">
        <f>IF(AND([2]Mides!H62&gt;=31,[2]Mides!H62&lt;=60),"X","  ")</f>
        <v>X</v>
      </c>
      <c r="J76" s="68" t="str">
        <f>IF([2]Mides!H62&gt;60,"X", "  ")</f>
        <v xml:space="preserve">  </v>
      </c>
      <c r="K76" s="70">
        <f>[2]Mides!N62</f>
        <v>0</v>
      </c>
      <c r="L76" s="70">
        <f>[2]Mides!K62</f>
        <v>0</v>
      </c>
      <c r="M76" s="70">
        <f>[2]Mides!L62</f>
        <v>0</v>
      </c>
      <c r="N76" s="70" t="str">
        <f>[2]Mides!M62</f>
        <v>x</v>
      </c>
      <c r="O76" s="70">
        <f t="shared" si="0"/>
        <v>0</v>
      </c>
      <c r="P76" s="70" t="str">
        <f>[2]Mides!R62</f>
        <v>Guatemala</v>
      </c>
      <c r="Q76" s="70" t="str">
        <f>[2]Mides!S62</f>
        <v>Guatemala</v>
      </c>
    </row>
    <row r="77" spans="2:17" x14ac:dyDescent="0.3">
      <c r="B77" s="81" t="str">
        <f>[2]Mides!E63</f>
        <v>Javier</v>
      </c>
      <c r="C77" s="82" t="str">
        <f>[2]Mides!D63</f>
        <v>Maldonado</v>
      </c>
      <c r="D77" s="68" t="str">
        <f>IF([2]Mides!F63=1,"X"," ")</f>
        <v xml:space="preserve"> </v>
      </c>
      <c r="E77" s="68" t="str">
        <f>IF([2]Mides!F63=2,"X"," ")</f>
        <v>X</v>
      </c>
      <c r="F77" s="69" t="str">
        <f>[2]Mides!B63</f>
        <v xml:space="preserve">PENDIENTE </v>
      </c>
      <c r="G77" s="68" t="str">
        <f>IF(AND([2]Mides!H63&gt;=1,[2]Mides!H63&lt;=14),"X"," ")</f>
        <v xml:space="preserve"> </v>
      </c>
      <c r="H77" s="68" t="str">
        <f>IF(AND([2]Mides!H63&gt;=14,[2]Mides!H63&lt;=30),"X"," ")</f>
        <v xml:space="preserve"> </v>
      </c>
      <c r="I77" s="68" t="str">
        <f>IF(AND([2]Mides!H63&gt;=31,[2]Mides!H63&lt;=60),"X","  ")</f>
        <v xml:space="preserve">  </v>
      </c>
      <c r="J77" s="68" t="str">
        <f>IF([2]Mides!H63&gt;60,"X", "  ")</f>
        <v>X</v>
      </c>
      <c r="K77" s="70">
        <f>[2]Mides!N63</f>
        <v>0</v>
      </c>
      <c r="L77" s="70">
        <f>[2]Mides!K63</f>
        <v>0</v>
      </c>
      <c r="M77" s="70">
        <f>[2]Mides!L63</f>
        <v>0</v>
      </c>
      <c r="N77" s="70" t="str">
        <f>[2]Mides!M63</f>
        <v>x</v>
      </c>
      <c r="O77" s="70">
        <f t="shared" si="0"/>
        <v>0</v>
      </c>
      <c r="P77" s="70" t="str">
        <f>[2]Mides!R63</f>
        <v>Guatemala</v>
      </c>
      <c r="Q77" s="70" t="str">
        <f>[2]Mides!S63</f>
        <v>Guatemala</v>
      </c>
    </row>
    <row r="78" spans="2:17" x14ac:dyDescent="0.3">
      <c r="B78" s="81" t="str">
        <f>[2]Mides!E64</f>
        <v>Maribel</v>
      </c>
      <c r="C78" s="82" t="str">
        <f>[2]Mides!D64</f>
        <v>Ramirez</v>
      </c>
      <c r="D78" s="68" t="str">
        <f>IF([2]Mides!F64=1,"X"," ")</f>
        <v>X</v>
      </c>
      <c r="E78" s="68" t="str">
        <f>IF([2]Mides!F64=2,"X"," ")</f>
        <v xml:space="preserve"> </v>
      </c>
      <c r="F78" s="69" t="str">
        <f>[2]Mides!B64</f>
        <v xml:space="preserve">PENDIENTE </v>
      </c>
      <c r="G78" s="68" t="str">
        <f>IF(AND([2]Mides!H64&gt;=1,[2]Mides!H64&lt;=14),"X"," ")</f>
        <v xml:space="preserve"> </v>
      </c>
      <c r="H78" s="68" t="str">
        <f>IF(AND([2]Mides!H64&gt;=14,[2]Mides!H64&lt;=30),"X"," ")</f>
        <v xml:space="preserve"> </v>
      </c>
      <c r="I78" s="68" t="str">
        <f>IF(AND([2]Mides!H64&gt;=31,[2]Mides!H64&lt;=60),"X","  ")</f>
        <v>X</v>
      </c>
      <c r="J78" s="68" t="str">
        <f>IF([2]Mides!H64&gt;60,"X", "  ")</f>
        <v xml:space="preserve">  </v>
      </c>
      <c r="K78" s="70">
        <f>[2]Mides!N64</f>
        <v>0</v>
      </c>
      <c r="L78" s="70">
        <f>[2]Mides!K64</f>
        <v>0</v>
      </c>
      <c r="M78" s="70">
        <f>[2]Mides!L64</f>
        <v>0</v>
      </c>
      <c r="N78" s="70" t="str">
        <f>[2]Mides!M64</f>
        <v>x</v>
      </c>
      <c r="O78" s="70">
        <f t="shared" si="0"/>
        <v>0</v>
      </c>
      <c r="P78" s="70" t="str">
        <f>[2]Mides!R64</f>
        <v>Guatemala</v>
      </c>
      <c r="Q78" s="70" t="str">
        <f>[2]Mides!S64</f>
        <v>Guatemala</v>
      </c>
    </row>
    <row r="79" spans="2:17" x14ac:dyDescent="0.3">
      <c r="B79" s="81" t="str">
        <f>[2]Mides!E65</f>
        <v>Dorian</v>
      </c>
      <c r="C79" s="82" t="str">
        <f>[2]Mides!D65</f>
        <v>Ramirez</v>
      </c>
      <c r="D79" s="68" t="str">
        <f>IF([2]Mides!F65=1,"X"," ")</f>
        <v xml:space="preserve"> </v>
      </c>
      <c r="E79" s="68" t="str">
        <f>IF([2]Mides!F65=2,"X"," ")</f>
        <v>X</v>
      </c>
      <c r="F79" s="69" t="str">
        <f>[2]Mides!B65</f>
        <v xml:space="preserve">PENDIENTE </v>
      </c>
      <c r="G79" s="68" t="str">
        <f>IF(AND([2]Mides!H65&gt;=1,[2]Mides!H65&lt;=14),"X"," ")</f>
        <v>X</v>
      </c>
      <c r="H79" s="68" t="str">
        <f>IF(AND([2]Mides!H65&gt;=14,[2]Mides!H65&lt;=30),"X"," ")</f>
        <v xml:space="preserve"> </v>
      </c>
      <c r="I79" s="68" t="str">
        <f>IF(AND([2]Mides!H65&gt;=31,[2]Mides!H65&lt;=60),"X","  ")</f>
        <v xml:space="preserve">  </v>
      </c>
      <c r="J79" s="68" t="str">
        <f>IF([2]Mides!H65&gt;60,"X", "  ")</f>
        <v xml:space="preserve">  </v>
      </c>
      <c r="K79" s="70">
        <f>[2]Mides!N65</f>
        <v>0</v>
      </c>
      <c r="L79" s="70">
        <f>[2]Mides!K65</f>
        <v>0</v>
      </c>
      <c r="M79" s="70">
        <f>[2]Mides!L65</f>
        <v>0</v>
      </c>
      <c r="N79" s="70" t="str">
        <f>[2]Mides!M65</f>
        <v>x</v>
      </c>
      <c r="O79" s="70">
        <f t="shared" si="0"/>
        <v>0</v>
      </c>
      <c r="P79" s="70" t="str">
        <f>[2]Mides!R65</f>
        <v>Guatemala</v>
      </c>
      <c r="Q79" s="70" t="str">
        <f>[2]Mides!S65</f>
        <v>Guatemala</v>
      </c>
    </row>
    <row r="80" spans="2:17" x14ac:dyDescent="0.3">
      <c r="B80" s="81" t="str">
        <f>[2]Mides!E66</f>
        <v>Ingrid</v>
      </c>
      <c r="C80" s="82" t="str">
        <f>[2]Mides!D66</f>
        <v>Balan</v>
      </c>
      <c r="D80" s="68" t="str">
        <f>IF([2]Mides!F66=1,"X"," ")</f>
        <v>X</v>
      </c>
      <c r="E80" s="68" t="str">
        <f>IF([2]Mides!F66=2,"X"," ")</f>
        <v xml:space="preserve"> </v>
      </c>
      <c r="F80" s="69" t="str">
        <f>[2]Mides!B66</f>
        <v xml:space="preserve">PENDIENTE </v>
      </c>
      <c r="G80" s="68" t="str">
        <f>IF(AND([2]Mides!H66&gt;=1,[2]Mides!H66&lt;=14),"X"," ")</f>
        <v xml:space="preserve"> </v>
      </c>
      <c r="H80" s="68" t="str">
        <f>IF(AND([2]Mides!H66&gt;=14,[2]Mides!H66&lt;=30),"X"," ")</f>
        <v xml:space="preserve"> </v>
      </c>
      <c r="I80" s="68" t="str">
        <f>IF(AND([2]Mides!H66&gt;=31,[2]Mides!H66&lt;=60),"X","  ")</f>
        <v xml:space="preserve">  </v>
      </c>
      <c r="J80" s="68" t="str">
        <f>IF([2]Mides!H66&gt;60,"X", "  ")</f>
        <v xml:space="preserve">  </v>
      </c>
      <c r="K80" s="70">
        <f>[2]Mides!N66</f>
        <v>0</v>
      </c>
      <c r="L80" s="70">
        <f>[2]Mides!K66</f>
        <v>0</v>
      </c>
      <c r="M80" s="70">
        <f>[2]Mides!L66</f>
        <v>0</v>
      </c>
      <c r="N80" s="70" t="str">
        <f>[2]Mides!M66</f>
        <v>x</v>
      </c>
      <c r="O80" s="70">
        <f t="shared" si="0"/>
        <v>0</v>
      </c>
      <c r="P80" s="70" t="str">
        <f>[2]Mides!R66</f>
        <v>Guatemala</v>
      </c>
      <c r="Q80" s="70" t="str">
        <f>[2]Mides!S66</f>
        <v>Guatemala</v>
      </c>
    </row>
    <row r="81" spans="2:17" x14ac:dyDescent="0.3">
      <c r="B81" s="81" t="str">
        <f>[2]Mides!E67</f>
        <v>Izabel</v>
      </c>
      <c r="C81" s="82" t="str">
        <f>[2]Mides!D67</f>
        <v>Diaz</v>
      </c>
      <c r="D81" s="68" t="str">
        <f>IF([2]Mides!F67=1,"X"," ")</f>
        <v>X</v>
      </c>
      <c r="E81" s="68" t="str">
        <f>IF([2]Mides!F67=2,"X"," ")</f>
        <v xml:space="preserve"> </v>
      </c>
      <c r="F81" s="69" t="str">
        <f>[2]Mides!B67</f>
        <v xml:space="preserve">PENDIENTE </v>
      </c>
      <c r="G81" s="68" t="str">
        <f>IF(AND([2]Mides!H67&gt;=1,[2]Mides!H67&lt;=14),"X"," ")</f>
        <v xml:space="preserve"> </v>
      </c>
      <c r="H81" s="68" t="str">
        <f>IF(AND([2]Mides!H67&gt;=14,[2]Mides!H67&lt;=30),"X"," ")</f>
        <v xml:space="preserve"> </v>
      </c>
      <c r="I81" s="68" t="str">
        <f>IF(AND([2]Mides!H67&gt;=31,[2]Mides!H67&lt;=60),"X","  ")</f>
        <v>X</v>
      </c>
      <c r="J81" s="68" t="str">
        <f>IF([2]Mides!H67&gt;60,"X", "  ")</f>
        <v xml:space="preserve">  </v>
      </c>
      <c r="K81" s="70">
        <f>[2]Mides!N67</f>
        <v>0</v>
      </c>
      <c r="L81" s="70">
        <f>[2]Mides!K67</f>
        <v>0</v>
      </c>
      <c r="M81" s="70">
        <f>[2]Mides!L67</f>
        <v>0</v>
      </c>
      <c r="N81" s="70" t="str">
        <f>[2]Mides!M67</f>
        <v>x</v>
      </c>
      <c r="O81" s="70">
        <f t="shared" si="0"/>
        <v>0</v>
      </c>
      <c r="P81" s="70" t="str">
        <f>[2]Mides!R67</f>
        <v>Guatemala</v>
      </c>
      <c r="Q81" s="70" t="str">
        <f>[2]Mides!S67</f>
        <v>Guatemala</v>
      </c>
    </row>
    <row r="82" spans="2:17" x14ac:dyDescent="0.3">
      <c r="B82" s="81" t="str">
        <f>[2]Mides!E68</f>
        <v xml:space="preserve">Maria </v>
      </c>
      <c r="C82" s="82" t="str">
        <f>[2]Mides!D68</f>
        <v>Morales</v>
      </c>
      <c r="D82" s="68" t="str">
        <f>IF([2]Mides!F68=1,"X"," ")</f>
        <v>X</v>
      </c>
      <c r="E82" s="68" t="str">
        <f>IF([2]Mides!F68=2,"X"," ")</f>
        <v xml:space="preserve"> </v>
      </c>
      <c r="F82" s="69" t="str">
        <f>[2]Mides!B68</f>
        <v xml:space="preserve">PENDIENTE </v>
      </c>
      <c r="G82" s="68" t="str">
        <f>IF(AND([2]Mides!H68&gt;=1,[2]Mides!H68&lt;=14),"X"," ")</f>
        <v xml:space="preserve"> </v>
      </c>
      <c r="H82" s="68" t="str">
        <f>IF(AND([2]Mides!H68&gt;=14,[2]Mides!H68&lt;=30),"X"," ")</f>
        <v xml:space="preserve"> </v>
      </c>
      <c r="I82" s="68" t="str">
        <f>IF(AND([2]Mides!H68&gt;=31,[2]Mides!H68&lt;=60),"X","  ")</f>
        <v xml:space="preserve">  </v>
      </c>
      <c r="J82" s="68" t="str">
        <f>IF([2]Mides!H68&gt;60,"X", "  ")</f>
        <v xml:space="preserve">  </v>
      </c>
      <c r="K82" s="70">
        <f>[2]Mides!N68</f>
        <v>0</v>
      </c>
      <c r="L82" s="70">
        <f>[2]Mides!K68</f>
        <v>0</v>
      </c>
      <c r="M82" s="70">
        <f>[2]Mides!L68</f>
        <v>0</v>
      </c>
      <c r="N82" s="70" t="str">
        <f>[2]Mides!M68</f>
        <v>x</v>
      </c>
      <c r="O82" s="70">
        <f t="shared" si="0"/>
        <v>0</v>
      </c>
      <c r="P82" s="70" t="str">
        <f>[2]Mides!R68</f>
        <v>Guatemala</v>
      </c>
      <c r="Q82" s="70" t="str">
        <f>[2]Mides!S68</f>
        <v>Guatemala</v>
      </c>
    </row>
    <row r="83" spans="2:17" x14ac:dyDescent="0.3">
      <c r="B83" s="81" t="str">
        <f>[2]Mides!E69</f>
        <v>karla</v>
      </c>
      <c r="C83" s="82" t="str">
        <f>[2]Mides!D69</f>
        <v>Chavarria</v>
      </c>
      <c r="D83" s="68" t="str">
        <f>IF([2]Mides!F69=1,"X"," ")</f>
        <v>X</v>
      </c>
      <c r="E83" s="68" t="str">
        <f>IF([2]Mides!F69=2,"X"," ")</f>
        <v xml:space="preserve"> </v>
      </c>
      <c r="F83" s="69" t="str">
        <f>[2]Mides!B69</f>
        <v xml:space="preserve">PENDIENTE </v>
      </c>
      <c r="G83" s="68" t="str">
        <f>IF(AND([2]Mides!H69&gt;=1,[2]Mides!H69&lt;=14),"X"," ")</f>
        <v xml:space="preserve"> </v>
      </c>
      <c r="H83" s="68" t="str">
        <f>IF(AND([2]Mides!H69&gt;=14,[2]Mides!H69&lt;=30),"X"," ")</f>
        <v xml:space="preserve"> </v>
      </c>
      <c r="I83" s="68" t="str">
        <f>IF(AND([2]Mides!H69&gt;=31,[2]Mides!H69&lt;=60),"X","  ")</f>
        <v>X</v>
      </c>
      <c r="J83" s="68" t="str">
        <f>IF([2]Mides!H69&gt;60,"X", "  ")</f>
        <v xml:space="preserve">  </v>
      </c>
      <c r="K83" s="70">
        <f>[2]Mides!N69</f>
        <v>0</v>
      </c>
      <c r="L83" s="70">
        <f>[2]Mides!K69</f>
        <v>0</v>
      </c>
      <c r="M83" s="70">
        <f>[2]Mides!L69</f>
        <v>0</v>
      </c>
      <c r="N83" s="70" t="str">
        <f>[2]Mides!M69</f>
        <v>x</v>
      </c>
      <c r="O83" s="70">
        <f t="shared" si="0"/>
        <v>0</v>
      </c>
      <c r="P83" s="70" t="str">
        <f>[2]Mides!R69</f>
        <v>Guatemala</v>
      </c>
      <c r="Q83" s="70" t="str">
        <f>[2]Mides!S69</f>
        <v>Guatemala</v>
      </c>
    </row>
    <row r="84" spans="2:17" x14ac:dyDescent="0.3">
      <c r="B84" s="81" t="str">
        <f>[2]Mides!E70</f>
        <v>Brenda</v>
      </c>
      <c r="C84" s="82" t="str">
        <f>[2]Mides!D70</f>
        <v>Molina</v>
      </c>
      <c r="D84" s="68" t="str">
        <f>IF([2]Mides!F70=1,"X"," ")</f>
        <v>X</v>
      </c>
      <c r="E84" s="68" t="str">
        <f>IF([2]Mides!F70=2,"X"," ")</f>
        <v xml:space="preserve"> </v>
      </c>
      <c r="F84" s="69" t="str">
        <f>[2]Mides!B70</f>
        <v xml:space="preserve">PENDIENTE </v>
      </c>
      <c r="G84" s="68" t="str">
        <f>IF(AND([2]Mides!H70&gt;=1,[2]Mides!H70&lt;=14),"X"," ")</f>
        <v xml:space="preserve"> </v>
      </c>
      <c r="H84" s="68" t="str">
        <f>IF(AND([2]Mides!H70&gt;=14,[2]Mides!H70&lt;=30),"X"," ")</f>
        <v xml:space="preserve"> </v>
      </c>
      <c r="I84" s="68" t="str">
        <f>IF(AND([2]Mides!H70&gt;=31,[2]Mides!H70&lt;=60),"X","  ")</f>
        <v xml:space="preserve">  </v>
      </c>
      <c r="J84" s="68" t="str">
        <f>IF([2]Mides!H70&gt;60,"X", "  ")</f>
        <v xml:space="preserve">  </v>
      </c>
      <c r="K84" s="70">
        <f>[2]Mides!N70</f>
        <v>0</v>
      </c>
      <c r="L84" s="70">
        <f>[2]Mides!K70</f>
        <v>0</v>
      </c>
      <c r="M84" s="70">
        <f>[2]Mides!L70</f>
        <v>0</v>
      </c>
      <c r="N84" s="70" t="str">
        <f>[2]Mides!M70</f>
        <v>x</v>
      </c>
      <c r="O84" s="70">
        <f t="shared" si="0"/>
        <v>0</v>
      </c>
      <c r="P84" s="70" t="str">
        <f>[2]Mides!R70</f>
        <v>Guatemala</v>
      </c>
      <c r="Q84" s="70" t="str">
        <f>[2]Mides!S70</f>
        <v>Guatemala</v>
      </c>
    </row>
    <row r="85" spans="2:17" x14ac:dyDescent="0.3">
      <c r="B85" s="81" t="str">
        <f>[2]Mides!E71</f>
        <v>Alejandro</v>
      </c>
      <c r="C85" s="82" t="str">
        <f>[2]Mides!D71</f>
        <v>Lopez</v>
      </c>
      <c r="D85" s="68" t="str">
        <f>IF([2]Mides!F71=1,"X"," ")</f>
        <v xml:space="preserve"> </v>
      </c>
      <c r="E85" s="68" t="str">
        <f>IF([2]Mides!F71=2,"X"," ")</f>
        <v>X</v>
      </c>
      <c r="F85" s="69" t="str">
        <f>[2]Mides!B71</f>
        <v xml:space="preserve">PENDIENTE </v>
      </c>
      <c r="G85" s="68" t="str">
        <f>IF(AND([2]Mides!H71&gt;=1,[2]Mides!H71&lt;=14),"X"," ")</f>
        <v xml:space="preserve"> </v>
      </c>
      <c r="H85" s="68" t="str">
        <f>IF(AND([2]Mides!H71&gt;=14,[2]Mides!H71&lt;=30),"X"," ")</f>
        <v xml:space="preserve"> </v>
      </c>
      <c r="I85" s="68" t="str">
        <f>IF(AND([2]Mides!H71&gt;=31,[2]Mides!H71&lt;=60),"X","  ")</f>
        <v>X</v>
      </c>
      <c r="J85" s="68" t="str">
        <f>IF([2]Mides!H71&gt;60,"X", "  ")</f>
        <v xml:space="preserve">  </v>
      </c>
      <c r="K85" s="70">
        <f>[2]Mides!N71</f>
        <v>0</v>
      </c>
      <c r="L85" s="70">
        <f>[2]Mides!K71</f>
        <v>0</v>
      </c>
      <c r="M85" s="70">
        <f>[2]Mides!L71</f>
        <v>0</v>
      </c>
      <c r="N85" s="70" t="str">
        <f>[2]Mides!M71</f>
        <v>x</v>
      </c>
      <c r="O85" s="70">
        <f t="shared" si="0"/>
        <v>0</v>
      </c>
      <c r="P85" s="70" t="str">
        <f>[2]Mides!R71</f>
        <v>Guatemala</v>
      </c>
      <c r="Q85" s="70" t="str">
        <f>[2]Mides!S71</f>
        <v>Guatemala</v>
      </c>
    </row>
    <row r="86" spans="2:17" x14ac:dyDescent="0.3">
      <c r="B86" s="81" t="str">
        <f>[2]Mides!E72</f>
        <v>Gricelda</v>
      </c>
      <c r="C86" s="82" t="str">
        <f>[2]Mides!D72</f>
        <v xml:space="preserve">Bran </v>
      </c>
      <c r="D86" s="68" t="str">
        <f>IF([2]Mides!F72=1,"X"," ")</f>
        <v>X</v>
      </c>
      <c r="E86" s="68" t="str">
        <f>IF([2]Mides!F72=2,"X"," ")</f>
        <v xml:space="preserve"> </v>
      </c>
      <c r="F86" s="69" t="str">
        <f>[2]Mides!B72</f>
        <v xml:space="preserve">PENDIENTE </v>
      </c>
      <c r="G86" s="68" t="str">
        <f>IF(AND([2]Mides!H72&gt;=1,[2]Mides!H72&lt;=14),"X"," ")</f>
        <v xml:space="preserve"> </v>
      </c>
      <c r="H86" s="68" t="str">
        <f>IF(AND([2]Mides!H72&gt;=14,[2]Mides!H72&lt;=30),"X"," ")</f>
        <v>X</v>
      </c>
      <c r="I86" s="68" t="str">
        <f>IF(AND([2]Mides!H72&gt;=31,[2]Mides!H72&lt;=60),"X","  ")</f>
        <v xml:space="preserve">  </v>
      </c>
      <c r="J86" s="68" t="str">
        <f>IF([2]Mides!H72&gt;60,"X", "  ")</f>
        <v xml:space="preserve">  </v>
      </c>
      <c r="K86" s="70">
        <f>[2]Mides!N72</f>
        <v>0</v>
      </c>
      <c r="L86" s="70">
        <f>[2]Mides!K72</f>
        <v>0</v>
      </c>
      <c r="M86" s="70">
        <f>[2]Mides!L72</f>
        <v>0</v>
      </c>
      <c r="N86" s="70" t="str">
        <f>[2]Mides!M72</f>
        <v>x</v>
      </c>
      <c r="O86" s="70">
        <f t="shared" ref="O86:O149" si="1">SUM(K86:N86)</f>
        <v>0</v>
      </c>
      <c r="P86" s="70" t="str">
        <f>[2]Mides!R72</f>
        <v>Guatemala</v>
      </c>
      <c r="Q86" s="70" t="str">
        <f>[2]Mides!S72</f>
        <v>Guatemala</v>
      </c>
    </row>
    <row r="87" spans="2:17" x14ac:dyDescent="0.3">
      <c r="B87" s="81" t="str">
        <f>[2]Mides!E73</f>
        <v>Wendy</v>
      </c>
      <c r="C87" s="82" t="str">
        <f>[2]Mides!D73</f>
        <v>Lemus</v>
      </c>
      <c r="D87" s="68" t="str">
        <f>IF([2]Mides!F73=1,"X"," ")</f>
        <v>X</v>
      </c>
      <c r="E87" s="68" t="str">
        <f>IF([2]Mides!F73=2,"X"," ")</f>
        <v xml:space="preserve"> </v>
      </c>
      <c r="F87" s="69" t="str">
        <f>[2]Mides!B73</f>
        <v xml:space="preserve">PENDIENTE </v>
      </c>
      <c r="G87" s="68" t="str">
        <f>IF(AND([2]Mides!H73&gt;=1,[2]Mides!H73&lt;=14),"X"," ")</f>
        <v xml:space="preserve"> </v>
      </c>
      <c r="H87" s="68" t="str">
        <f>IF(AND([2]Mides!H73&gt;=14,[2]Mides!H73&lt;=30),"X"," ")</f>
        <v xml:space="preserve"> </v>
      </c>
      <c r="I87" s="68" t="str">
        <f>IF(AND([2]Mides!H73&gt;=31,[2]Mides!H73&lt;=60),"X","  ")</f>
        <v>X</v>
      </c>
      <c r="J87" s="68" t="str">
        <f>IF([2]Mides!H73&gt;60,"X", "  ")</f>
        <v xml:space="preserve">  </v>
      </c>
      <c r="K87" s="70">
        <f>[2]Mides!N73</f>
        <v>0</v>
      </c>
      <c r="L87" s="70">
        <f>[2]Mides!K73</f>
        <v>0</v>
      </c>
      <c r="M87" s="70">
        <f>[2]Mides!L73</f>
        <v>0</v>
      </c>
      <c r="N87" s="70" t="str">
        <f>[2]Mides!M73</f>
        <v>x</v>
      </c>
      <c r="O87" s="70">
        <f t="shared" si="1"/>
        <v>0</v>
      </c>
      <c r="P87" s="70" t="str">
        <f>[2]Mides!R73</f>
        <v>Guatemala</v>
      </c>
      <c r="Q87" s="70" t="str">
        <f>[2]Mides!S73</f>
        <v>Guatemala</v>
      </c>
    </row>
    <row r="88" spans="2:17" x14ac:dyDescent="0.3">
      <c r="B88" s="81" t="str">
        <f>[2]Mides!E74</f>
        <v>Fatima</v>
      </c>
      <c r="C88" s="82" t="str">
        <f>[2]Mides!D74</f>
        <v>Per</v>
      </c>
      <c r="D88" s="68" t="str">
        <f>IF([2]Mides!F74=1,"X"," ")</f>
        <v>X</v>
      </c>
      <c r="E88" s="68" t="str">
        <f>IF([2]Mides!F74=2,"X"," ")</f>
        <v xml:space="preserve"> </v>
      </c>
      <c r="F88" s="69" t="str">
        <f>[2]Mides!B74</f>
        <v xml:space="preserve">PENDIENTE </v>
      </c>
      <c r="G88" s="68" t="str">
        <f>IF(AND([2]Mides!H74&gt;=1,[2]Mides!H74&lt;=14),"X"," ")</f>
        <v>X</v>
      </c>
      <c r="H88" s="68" t="str">
        <f>IF(AND([2]Mides!H74&gt;=14,[2]Mides!H74&lt;=30),"X"," ")</f>
        <v xml:space="preserve"> </v>
      </c>
      <c r="I88" s="68" t="str">
        <f>IF(AND([2]Mides!H74&gt;=31,[2]Mides!H74&lt;=60),"X","  ")</f>
        <v xml:space="preserve">  </v>
      </c>
      <c r="J88" s="68" t="str">
        <f>IF([2]Mides!H74&gt;60,"X", "  ")</f>
        <v xml:space="preserve">  </v>
      </c>
      <c r="K88" s="70">
        <f>[2]Mides!N74</f>
        <v>0</v>
      </c>
      <c r="L88" s="70">
        <f>[2]Mides!K74</f>
        <v>0</v>
      </c>
      <c r="M88" s="70">
        <f>[2]Mides!L74</f>
        <v>0</v>
      </c>
      <c r="N88" s="70" t="str">
        <f>[2]Mides!M74</f>
        <v>x</v>
      </c>
      <c r="O88" s="70">
        <f t="shared" si="1"/>
        <v>0</v>
      </c>
      <c r="P88" s="70" t="str">
        <f>[2]Mides!R74</f>
        <v>Guatemala</v>
      </c>
      <c r="Q88" s="70" t="str">
        <f>[2]Mides!S74</f>
        <v>Guatemala</v>
      </c>
    </row>
    <row r="89" spans="2:17" x14ac:dyDescent="0.3">
      <c r="B89" s="81" t="str">
        <f>[2]Mides!E75</f>
        <v>Cesar</v>
      </c>
      <c r="C89" s="82" t="str">
        <f>[2]Mides!D75</f>
        <v>Fuentes</v>
      </c>
      <c r="D89" s="68" t="str">
        <f>IF([2]Mides!F75=1,"X"," ")</f>
        <v xml:space="preserve"> </v>
      </c>
      <c r="E89" s="68" t="str">
        <f>IF([2]Mides!F75=2,"X"," ")</f>
        <v>X</v>
      </c>
      <c r="F89" s="69" t="str">
        <f>[2]Mides!B75</f>
        <v xml:space="preserve">PENDIENTE </v>
      </c>
      <c r="G89" s="68" t="str">
        <f>IF(AND([2]Mides!H75&gt;=1,[2]Mides!H75&lt;=14),"X"," ")</f>
        <v xml:space="preserve"> </v>
      </c>
      <c r="H89" s="68" t="str">
        <f>IF(AND([2]Mides!H75&gt;=14,[2]Mides!H75&lt;=30),"X"," ")</f>
        <v xml:space="preserve"> </v>
      </c>
      <c r="I89" s="68" t="str">
        <f>IF(AND([2]Mides!H75&gt;=31,[2]Mides!H75&lt;=60),"X","  ")</f>
        <v>X</v>
      </c>
      <c r="J89" s="68" t="str">
        <f>IF([2]Mides!H75&gt;60,"X", "  ")</f>
        <v xml:space="preserve">  </v>
      </c>
      <c r="K89" s="70">
        <f>[2]Mides!N75</f>
        <v>0</v>
      </c>
      <c r="L89" s="70">
        <f>[2]Mides!K75</f>
        <v>0</v>
      </c>
      <c r="M89" s="70">
        <f>[2]Mides!L75</f>
        <v>0</v>
      </c>
      <c r="N89" s="70" t="str">
        <f>[2]Mides!M75</f>
        <v>x</v>
      </c>
      <c r="O89" s="70">
        <f t="shared" si="1"/>
        <v>0</v>
      </c>
      <c r="P89" s="70" t="str">
        <f>[2]Mides!R75</f>
        <v>Guatemala</v>
      </c>
      <c r="Q89" s="70" t="str">
        <f>[2]Mides!S75</f>
        <v>Guatemala</v>
      </c>
    </row>
    <row r="90" spans="2:17" x14ac:dyDescent="0.3">
      <c r="B90" s="81" t="str">
        <f>[2]Mides!E76</f>
        <v>Carolina</v>
      </c>
      <c r="C90" s="82" t="str">
        <f>[2]Mides!D76</f>
        <v>Sanchez</v>
      </c>
      <c r="D90" s="68" t="str">
        <f>IF([2]Mides!F76=1,"X"," ")</f>
        <v>X</v>
      </c>
      <c r="E90" s="68" t="str">
        <f>IF([2]Mides!F76=2,"X"," ")</f>
        <v xml:space="preserve"> </v>
      </c>
      <c r="F90" s="69" t="str">
        <f>[2]Mides!B76</f>
        <v xml:space="preserve">PENDIENTE </v>
      </c>
      <c r="G90" s="68" t="str">
        <f>IF(AND([2]Mides!H76&gt;=1,[2]Mides!H76&lt;=14),"X"," ")</f>
        <v xml:space="preserve"> </v>
      </c>
      <c r="H90" s="68" t="str">
        <f>IF(AND([2]Mides!H76&gt;=14,[2]Mides!H76&lt;=30),"X"," ")</f>
        <v>X</v>
      </c>
      <c r="I90" s="68" t="str">
        <f>IF(AND([2]Mides!H76&gt;=31,[2]Mides!H76&lt;=60),"X","  ")</f>
        <v xml:space="preserve">  </v>
      </c>
      <c r="J90" s="68" t="str">
        <f>IF([2]Mides!H76&gt;60,"X", "  ")</f>
        <v xml:space="preserve">  </v>
      </c>
      <c r="K90" s="70">
        <f>[2]Mides!N76</f>
        <v>0</v>
      </c>
      <c r="L90" s="70">
        <f>[2]Mides!K76</f>
        <v>0</v>
      </c>
      <c r="M90" s="70">
        <f>[2]Mides!L76</f>
        <v>0</v>
      </c>
      <c r="N90" s="70" t="str">
        <f>[2]Mides!M76</f>
        <v>x</v>
      </c>
      <c r="O90" s="70">
        <f t="shared" si="1"/>
        <v>0</v>
      </c>
      <c r="P90" s="70" t="str">
        <f>[2]Mides!R76</f>
        <v>Guatemala</v>
      </c>
      <c r="Q90" s="70" t="str">
        <f>[2]Mides!S76</f>
        <v>Guatemala</v>
      </c>
    </row>
    <row r="91" spans="2:17" x14ac:dyDescent="0.3">
      <c r="B91" s="81" t="str">
        <f>[2]Mides!E77</f>
        <v>Sonia</v>
      </c>
      <c r="C91" s="82" t="str">
        <f>[2]Mides!D77</f>
        <v xml:space="preserve">Mayorga </v>
      </c>
      <c r="D91" s="68" t="str">
        <f>IF([2]Mides!F77=1,"X"," ")</f>
        <v>X</v>
      </c>
      <c r="E91" s="68" t="str">
        <f>IF([2]Mides!F77=2,"X"," ")</f>
        <v xml:space="preserve"> </v>
      </c>
      <c r="F91" s="69" t="str">
        <f>[2]Mides!B77</f>
        <v xml:space="preserve">PENDIENTE </v>
      </c>
      <c r="G91" s="68" t="str">
        <f>IF(AND([2]Mides!H77&gt;=1,[2]Mides!H77&lt;=14),"X"," ")</f>
        <v xml:space="preserve"> </v>
      </c>
      <c r="H91" s="68" t="str">
        <f>IF(AND([2]Mides!H77&gt;=14,[2]Mides!H77&lt;=30),"X"," ")</f>
        <v xml:space="preserve"> </v>
      </c>
      <c r="I91" s="68" t="str">
        <f>IF(AND([2]Mides!H77&gt;=31,[2]Mides!H77&lt;=60),"X","  ")</f>
        <v>X</v>
      </c>
      <c r="J91" s="68" t="str">
        <f>IF([2]Mides!H77&gt;60,"X", "  ")</f>
        <v xml:space="preserve">  </v>
      </c>
      <c r="K91" s="70">
        <f>[2]Mides!N77</f>
        <v>0</v>
      </c>
      <c r="L91" s="70">
        <f>[2]Mides!K77</f>
        <v>0</v>
      </c>
      <c r="M91" s="70">
        <f>[2]Mides!L77</f>
        <v>0</v>
      </c>
      <c r="N91" s="70" t="str">
        <f>[2]Mides!M77</f>
        <v>x</v>
      </c>
      <c r="O91" s="70">
        <f t="shared" si="1"/>
        <v>0</v>
      </c>
      <c r="P91" s="70" t="str">
        <f>[2]Mides!R77</f>
        <v>Guatemala</v>
      </c>
      <c r="Q91" s="70" t="str">
        <f>[2]Mides!S77</f>
        <v>Guatemala</v>
      </c>
    </row>
    <row r="92" spans="2:17" x14ac:dyDescent="0.3">
      <c r="B92" s="81" t="str">
        <f>[2]Mides!E78</f>
        <v>Petrona</v>
      </c>
      <c r="C92" s="82" t="str">
        <f>[2]Mides!D78</f>
        <v>Pu</v>
      </c>
      <c r="D92" s="68" t="str">
        <f>IF([2]Mides!F78=1,"X"," ")</f>
        <v>X</v>
      </c>
      <c r="E92" s="68" t="str">
        <f>IF([2]Mides!F78=2,"X"," ")</f>
        <v xml:space="preserve"> </v>
      </c>
      <c r="F92" s="69" t="str">
        <f>[2]Mides!B78</f>
        <v xml:space="preserve">PENDIENTE </v>
      </c>
      <c r="G92" s="68" t="str">
        <f>IF(AND([2]Mides!H78&gt;=1,[2]Mides!H78&lt;=14),"X"," ")</f>
        <v xml:space="preserve"> </v>
      </c>
      <c r="H92" s="68" t="str">
        <f>IF(AND([2]Mides!H78&gt;=14,[2]Mides!H78&lt;=30),"X"," ")</f>
        <v xml:space="preserve"> </v>
      </c>
      <c r="I92" s="68" t="str">
        <f>IF(AND([2]Mides!H78&gt;=31,[2]Mides!H78&lt;=60),"X","  ")</f>
        <v>X</v>
      </c>
      <c r="J92" s="68" t="str">
        <f>IF([2]Mides!H78&gt;60,"X", "  ")</f>
        <v xml:space="preserve">  </v>
      </c>
      <c r="K92" s="70">
        <f>[2]Mides!N78</f>
        <v>0</v>
      </c>
      <c r="L92" s="70">
        <f>[2]Mides!K78</f>
        <v>0</v>
      </c>
      <c r="M92" s="70">
        <f>[2]Mides!L78</f>
        <v>0</v>
      </c>
      <c r="N92" s="70" t="str">
        <f>[2]Mides!M78</f>
        <v>x</v>
      </c>
      <c r="O92" s="70">
        <f t="shared" si="1"/>
        <v>0</v>
      </c>
      <c r="P92" s="70" t="str">
        <f>[2]Mides!R78</f>
        <v>Guatemala</v>
      </c>
      <c r="Q92" s="70" t="str">
        <f>[2]Mides!S78</f>
        <v>Guatemala</v>
      </c>
    </row>
    <row r="93" spans="2:17" x14ac:dyDescent="0.3">
      <c r="B93" s="81" t="str">
        <f>[2]Mides!E79</f>
        <v>Paul</v>
      </c>
      <c r="C93" s="82" t="str">
        <f>[2]Mides!D79</f>
        <v>Serrano</v>
      </c>
      <c r="D93" s="68" t="str">
        <f>IF([2]Mides!F79=1,"X"," ")</f>
        <v xml:space="preserve"> </v>
      </c>
      <c r="E93" s="68" t="str">
        <f>IF([2]Mides!F79=2,"X"," ")</f>
        <v>X</v>
      </c>
      <c r="F93" s="69" t="str">
        <f>[2]Mides!B79</f>
        <v xml:space="preserve">PENDIENTE </v>
      </c>
      <c r="G93" s="68" t="str">
        <f>IF(AND([2]Mides!H79&gt;=1,[2]Mides!H79&lt;=14),"X"," ")</f>
        <v xml:space="preserve"> </v>
      </c>
      <c r="H93" s="68" t="str">
        <f>IF(AND([2]Mides!H79&gt;=14,[2]Mides!H79&lt;=30),"X"," ")</f>
        <v>X</v>
      </c>
      <c r="I93" s="68" t="str">
        <f>IF(AND([2]Mides!H79&gt;=31,[2]Mides!H79&lt;=60),"X","  ")</f>
        <v xml:space="preserve">  </v>
      </c>
      <c r="J93" s="68" t="str">
        <f>IF([2]Mides!H79&gt;60,"X", "  ")</f>
        <v xml:space="preserve">  </v>
      </c>
      <c r="K93" s="70">
        <f>[2]Mides!N79</f>
        <v>0</v>
      </c>
      <c r="L93" s="70">
        <f>[2]Mides!K79</f>
        <v>0</v>
      </c>
      <c r="M93" s="70">
        <f>[2]Mides!L79</f>
        <v>0</v>
      </c>
      <c r="N93" s="70" t="str">
        <f>[2]Mides!M79</f>
        <v>x</v>
      </c>
      <c r="O93" s="70">
        <f t="shared" si="1"/>
        <v>0</v>
      </c>
      <c r="P93" s="70" t="str">
        <f>[2]Mides!R79</f>
        <v>Guatemala</v>
      </c>
      <c r="Q93" s="70" t="str">
        <f>[2]Mides!S79</f>
        <v>Guatemala</v>
      </c>
    </row>
    <row r="94" spans="2:17" x14ac:dyDescent="0.3">
      <c r="B94" s="81" t="str">
        <f>[2]Mides!E80</f>
        <v>Johana</v>
      </c>
      <c r="C94" s="82" t="str">
        <f>[2]Mides!D80</f>
        <v>Morales</v>
      </c>
      <c r="D94" s="68" t="str">
        <f>IF([2]Mides!F80=1,"X"," ")</f>
        <v xml:space="preserve"> </v>
      </c>
      <c r="E94" s="68" t="str">
        <f>IF([2]Mides!F80=2,"X"," ")</f>
        <v>X</v>
      </c>
      <c r="F94" s="69" t="str">
        <f>[2]Mides!B80</f>
        <v xml:space="preserve">PENDIENTE </v>
      </c>
      <c r="G94" s="68" t="str">
        <f>IF(AND([2]Mides!H80&gt;=1,[2]Mides!H80&lt;=14),"X"," ")</f>
        <v xml:space="preserve"> </v>
      </c>
      <c r="H94" s="68" t="str">
        <f>IF(AND([2]Mides!H80&gt;=14,[2]Mides!H80&lt;=30),"X"," ")</f>
        <v>X</v>
      </c>
      <c r="I94" s="68" t="str">
        <f>IF(AND([2]Mides!H80&gt;=31,[2]Mides!H80&lt;=60),"X","  ")</f>
        <v xml:space="preserve">  </v>
      </c>
      <c r="J94" s="68" t="str">
        <f>IF([2]Mides!H80&gt;60,"X", "  ")</f>
        <v xml:space="preserve">  </v>
      </c>
      <c r="K94" s="70">
        <f>[2]Mides!N80</f>
        <v>0</v>
      </c>
      <c r="L94" s="70">
        <f>[2]Mides!K80</f>
        <v>0</v>
      </c>
      <c r="M94" s="70">
        <f>[2]Mides!L80</f>
        <v>0</v>
      </c>
      <c r="N94" s="70" t="str">
        <f>[2]Mides!M80</f>
        <v>x</v>
      </c>
      <c r="O94" s="70">
        <f t="shared" si="1"/>
        <v>0</v>
      </c>
      <c r="P94" s="70" t="str">
        <f>[2]Mides!R80</f>
        <v>Guatemala</v>
      </c>
      <c r="Q94" s="70" t="str">
        <f>[2]Mides!S80</f>
        <v>Guatemala</v>
      </c>
    </row>
    <row r="95" spans="2:17" x14ac:dyDescent="0.3">
      <c r="B95" s="81" t="str">
        <f>[2]Mides!E81</f>
        <v>Jonathan</v>
      </c>
      <c r="C95" s="82" t="str">
        <f>[2]Mides!D81</f>
        <v>Gonzalez</v>
      </c>
      <c r="D95" s="68" t="str">
        <f>IF([2]Mides!F81=1,"X"," ")</f>
        <v xml:space="preserve"> </v>
      </c>
      <c r="E95" s="68" t="str">
        <f>IF([2]Mides!F81=2,"X"," ")</f>
        <v>X</v>
      </c>
      <c r="F95" s="69" t="str">
        <f>[2]Mides!B81</f>
        <v xml:space="preserve">PENDIENTE </v>
      </c>
      <c r="G95" s="68" t="str">
        <f>IF(AND([2]Mides!H81&gt;=1,[2]Mides!H81&lt;=14),"X"," ")</f>
        <v xml:space="preserve"> </v>
      </c>
      <c r="H95" s="68" t="str">
        <f>IF(AND([2]Mides!H81&gt;=14,[2]Mides!H81&lt;=30),"X"," ")</f>
        <v>X</v>
      </c>
      <c r="I95" s="68" t="str">
        <f>IF(AND([2]Mides!H81&gt;=31,[2]Mides!H81&lt;=60),"X","  ")</f>
        <v xml:space="preserve">  </v>
      </c>
      <c r="J95" s="68" t="str">
        <f>IF([2]Mides!H81&gt;60,"X", "  ")</f>
        <v xml:space="preserve">  </v>
      </c>
      <c r="K95" s="70">
        <f>[2]Mides!N81</f>
        <v>0</v>
      </c>
      <c r="L95" s="70">
        <f>[2]Mides!K81</f>
        <v>0</v>
      </c>
      <c r="M95" s="70">
        <f>[2]Mides!L81</f>
        <v>0</v>
      </c>
      <c r="N95" s="70" t="str">
        <f>[2]Mides!M81</f>
        <v>x</v>
      </c>
      <c r="O95" s="70">
        <f t="shared" si="1"/>
        <v>0</v>
      </c>
      <c r="P95" s="70" t="str">
        <f>[2]Mides!R81</f>
        <v>Guatemala</v>
      </c>
      <c r="Q95" s="70" t="str">
        <f>[2]Mides!S81</f>
        <v>Guatemala</v>
      </c>
    </row>
    <row r="96" spans="2:17" x14ac:dyDescent="0.3">
      <c r="B96" s="81" t="str">
        <f>[2]Mides!E82</f>
        <v>Kevin</v>
      </c>
      <c r="C96" s="82" t="str">
        <f>[2]Mides!D82</f>
        <v>Alvarez</v>
      </c>
      <c r="D96" s="68" t="str">
        <f>IF([2]Mides!F82=1,"X"," ")</f>
        <v xml:space="preserve"> </v>
      </c>
      <c r="E96" s="68" t="str">
        <f>IF([2]Mides!F82=2,"X"," ")</f>
        <v>X</v>
      </c>
      <c r="F96" s="69" t="str">
        <f>[2]Mides!B82</f>
        <v xml:space="preserve">PENDIENTE </v>
      </c>
      <c r="G96" s="68" t="str">
        <f>IF(AND([2]Mides!H82&gt;=1,[2]Mides!H82&lt;=14),"X"," ")</f>
        <v xml:space="preserve"> </v>
      </c>
      <c r="H96" s="68" t="str">
        <f>IF(AND([2]Mides!H82&gt;=14,[2]Mides!H82&lt;=30),"X"," ")</f>
        <v>X</v>
      </c>
      <c r="I96" s="68" t="str">
        <f>IF(AND([2]Mides!H82&gt;=31,[2]Mides!H82&lt;=60),"X","  ")</f>
        <v xml:space="preserve">  </v>
      </c>
      <c r="J96" s="68" t="str">
        <f>IF([2]Mides!H82&gt;60,"X", "  ")</f>
        <v xml:space="preserve">  </v>
      </c>
      <c r="K96" s="70">
        <f>[2]Mides!N82</f>
        <v>0</v>
      </c>
      <c r="L96" s="70">
        <f>[2]Mides!K82</f>
        <v>0</v>
      </c>
      <c r="M96" s="70">
        <f>[2]Mides!L82</f>
        <v>0</v>
      </c>
      <c r="N96" s="70" t="str">
        <f>[2]Mides!M82</f>
        <v>x</v>
      </c>
      <c r="O96" s="70">
        <f t="shared" si="1"/>
        <v>0</v>
      </c>
      <c r="P96" s="70" t="str">
        <f>[2]Mides!R82</f>
        <v>Guatemala</v>
      </c>
      <c r="Q96" s="70" t="str">
        <f>[2]Mides!S82</f>
        <v>Guatemala</v>
      </c>
    </row>
    <row r="97" spans="2:17" x14ac:dyDescent="0.3">
      <c r="B97" s="81" t="str">
        <f>[2]Mides!E83</f>
        <v>Sucely</v>
      </c>
      <c r="C97" s="82" t="str">
        <f>[2]Mides!D83</f>
        <v>Alvarez</v>
      </c>
      <c r="D97" s="68" t="str">
        <f>IF([2]Mides!F83=1,"X"," ")</f>
        <v>X</v>
      </c>
      <c r="E97" s="68" t="str">
        <f>IF([2]Mides!F83=2,"X"," ")</f>
        <v xml:space="preserve"> </v>
      </c>
      <c r="F97" s="69" t="str">
        <f>[2]Mides!B83</f>
        <v xml:space="preserve">PENDIENTE </v>
      </c>
      <c r="G97" s="68" t="str">
        <f>IF(AND([2]Mides!H83&gt;=1,[2]Mides!H83&lt;=14),"X"," ")</f>
        <v>X</v>
      </c>
      <c r="H97" s="68" t="str">
        <f>IF(AND([2]Mides!H83&gt;=14,[2]Mides!H83&lt;=30),"X"," ")</f>
        <v>X</v>
      </c>
      <c r="I97" s="68" t="str">
        <f>IF(AND([2]Mides!H83&gt;=31,[2]Mides!H83&lt;=60),"X","  ")</f>
        <v xml:space="preserve">  </v>
      </c>
      <c r="J97" s="68" t="str">
        <f>IF([2]Mides!H83&gt;60,"X", "  ")</f>
        <v xml:space="preserve">  </v>
      </c>
      <c r="K97" s="70">
        <f>[2]Mides!N83</f>
        <v>0</v>
      </c>
      <c r="L97" s="70">
        <f>[2]Mides!K83</f>
        <v>0</v>
      </c>
      <c r="M97" s="70">
        <f>[2]Mides!L83</f>
        <v>0</v>
      </c>
      <c r="N97" s="70" t="str">
        <f>[2]Mides!M83</f>
        <v>x</v>
      </c>
      <c r="O97" s="70">
        <f t="shared" si="1"/>
        <v>0</v>
      </c>
      <c r="P97" s="70" t="str">
        <f>[2]Mides!R83</f>
        <v>Guatemala</v>
      </c>
      <c r="Q97" s="70" t="str">
        <f>[2]Mides!S83</f>
        <v>Guatemala</v>
      </c>
    </row>
    <row r="98" spans="2:17" x14ac:dyDescent="0.3">
      <c r="B98" s="81" t="str">
        <f>[2]Mides!E84</f>
        <v>Ofelia</v>
      </c>
      <c r="C98" s="82" t="str">
        <f>[2]Mides!D84</f>
        <v>Ortiz</v>
      </c>
      <c r="D98" s="68" t="str">
        <f>IF([2]Mides!F84=1,"X"," ")</f>
        <v>X</v>
      </c>
      <c r="E98" s="68" t="str">
        <f>IF([2]Mides!F84=2,"X"," ")</f>
        <v xml:space="preserve"> </v>
      </c>
      <c r="F98" s="69" t="str">
        <f>[2]Mides!B84</f>
        <v xml:space="preserve">PENDIENTE </v>
      </c>
      <c r="G98" s="68" t="str">
        <f>IF(AND([2]Mides!H84&gt;=1,[2]Mides!H84&lt;=14),"X"," ")</f>
        <v xml:space="preserve"> </v>
      </c>
      <c r="H98" s="68" t="str">
        <f>IF(AND([2]Mides!H84&gt;=14,[2]Mides!H84&lt;=30),"X"," ")</f>
        <v xml:space="preserve"> </v>
      </c>
      <c r="I98" s="68" t="str">
        <f>IF(AND([2]Mides!H84&gt;=31,[2]Mides!H84&lt;=60),"X","  ")</f>
        <v xml:space="preserve">  </v>
      </c>
      <c r="J98" s="68" t="str">
        <f>IF([2]Mides!H84&gt;60,"X", "  ")</f>
        <v>X</v>
      </c>
      <c r="K98" s="70">
        <f>[2]Mides!N84</f>
        <v>0</v>
      </c>
      <c r="L98" s="70">
        <f>[2]Mides!K84</f>
        <v>0</v>
      </c>
      <c r="M98" s="70">
        <f>[2]Mides!L84</f>
        <v>0</v>
      </c>
      <c r="N98" s="70" t="str">
        <f>[2]Mides!M84</f>
        <v>x</v>
      </c>
      <c r="O98" s="70">
        <f t="shared" si="1"/>
        <v>0</v>
      </c>
      <c r="P98" s="70" t="str">
        <f>[2]Mides!R84</f>
        <v>Guatemala</v>
      </c>
      <c r="Q98" s="70" t="str">
        <f>[2]Mides!S84</f>
        <v>Guatemala</v>
      </c>
    </row>
    <row r="99" spans="2:17" x14ac:dyDescent="0.3">
      <c r="B99" s="81" t="str">
        <f>[2]Mides!E85</f>
        <v xml:space="preserve">Fabiola </v>
      </c>
      <c r="C99" s="82" t="str">
        <f>[2]Mides!D85</f>
        <v xml:space="preserve">De Leon </v>
      </c>
      <c r="D99" s="68" t="str">
        <f>IF([2]Mides!F85=1,"X"," ")</f>
        <v>X</v>
      </c>
      <c r="E99" s="68" t="str">
        <f>IF([2]Mides!F85=2,"X"," ")</f>
        <v xml:space="preserve"> </v>
      </c>
      <c r="F99" s="69" t="str">
        <f>[2]Mides!B85</f>
        <v xml:space="preserve">PENDIENTE </v>
      </c>
      <c r="G99" s="68" t="str">
        <f>IF(AND([2]Mides!H85&gt;=1,[2]Mides!H85&lt;=14),"X"," ")</f>
        <v xml:space="preserve"> </v>
      </c>
      <c r="H99" s="68" t="str">
        <f>IF(AND([2]Mides!H85&gt;=14,[2]Mides!H85&lt;=30),"X"," ")</f>
        <v>X</v>
      </c>
      <c r="I99" s="68" t="str">
        <f>IF(AND([2]Mides!H85&gt;=31,[2]Mides!H85&lt;=60),"X","  ")</f>
        <v xml:space="preserve">  </v>
      </c>
      <c r="J99" s="68" t="str">
        <f>IF([2]Mides!H85&gt;60,"X", "  ")</f>
        <v xml:space="preserve">  </v>
      </c>
      <c r="K99" s="70">
        <f>[2]Mides!N85</f>
        <v>0</v>
      </c>
      <c r="L99" s="70">
        <f>[2]Mides!K85</f>
        <v>0</v>
      </c>
      <c r="M99" s="70">
        <f>[2]Mides!L85</f>
        <v>0</v>
      </c>
      <c r="N99" s="70" t="str">
        <f>[2]Mides!M85</f>
        <v>x</v>
      </c>
      <c r="O99" s="70">
        <f t="shared" si="1"/>
        <v>0</v>
      </c>
      <c r="P99" s="70" t="str">
        <f>[2]Mides!R85</f>
        <v>Guatemala</v>
      </c>
      <c r="Q99" s="70" t="str">
        <f>[2]Mides!S85</f>
        <v>Guatemala</v>
      </c>
    </row>
    <row r="100" spans="2:17" x14ac:dyDescent="0.3">
      <c r="B100" s="81" t="str">
        <f>[2]Mides!E86</f>
        <v>Surama</v>
      </c>
      <c r="C100" s="82" t="str">
        <f>[2]Mides!D86</f>
        <v>Rodriguez</v>
      </c>
      <c r="D100" s="68" t="str">
        <f>IF([2]Mides!F86=1,"X"," ")</f>
        <v>X</v>
      </c>
      <c r="E100" s="68" t="str">
        <f>IF([2]Mides!F86=2,"X"," ")</f>
        <v xml:space="preserve"> </v>
      </c>
      <c r="F100" s="69" t="str">
        <f>[2]Mides!B86</f>
        <v xml:space="preserve">PENDIENTE </v>
      </c>
      <c r="G100" s="68" t="str">
        <f>IF(AND([2]Mides!H86&gt;=1,[2]Mides!H86&lt;=14),"X"," ")</f>
        <v xml:space="preserve"> </v>
      </c>
      <c r="H100" s="68" t="str">
        <f>IF(AND([2]Mides!H86&gt;=14,[2]Mides!H86&lt;=30),"X"," ")</f>
        <v xml:space="preserve"> </v>
      </c>
      <c r="I100" s="68" t="str">
        <f>IF(AND([2]Mides!H86&gt;=31,[2]Mides!H86&lt;=60),"X","  ")</f>
        <v xml:space="preserve">  </v>
      </c>
      <c r="J100" s="68" t="str">
        <f>IF([2]Mides!H86&gt;60,"X", "  ")</f>
        <v xml:space="preserve">  </v>
      </c>
      <c r="K100" s="70">
        <f>[2]Mides!N86</f>
        <v>0</v>
      </c>
      <c r="L100" s="70">
        <f>[2]Mides!K86</f>
        <v>0</v>
      </c>
      <c r="M100" s="70">
        <f>[2]Mides!L86</f>
        <v>0</v>
      </c>
      <c r="N100" s="70" t="str">
        <f>[2]Mides!M86</f>
        <v>x</v>
      </c>
      <c r="O100" s="70">
        <f t="shared" si="1"/>
        <v>0</v>
      </c>
      <c r="P100" s="70" t="str">
        <f>[2]Mides!R86</f>
        <v>Guatemala</v>
      </c>
      <c r="Q100" s="70" t="str">
        <f>[2]Mides!S86</f>
        <v>Guatemala</v>
      </c>
    </row>
    <row r="101" spans="2:17" x14ac:dyDescent="0.3">
      <c r="B101" s="81" t="str">
        <f>[2]Mides!E87</f>
        <v>yesi</v>
      </c>
      <c r="C101" s="82" t="str">
        <f>[2]Mides!D87</f>
        <v>Romero</v>
      </c>
      <c r="D101" s="68" t="str">
        <f>IF([2]Mides!F87=1,"X"," ")</f>
        <v>X</v>
      </c>
      <c r="E101" s="68" t="str">
        <f>IF([2]Mides!F87=2,"X"," ")</f>
        <v xml:space="preserve"> </v>
      </c>
      <c r="F101" s="69" t="str">
        <f>[2]Mides!B87</f>
        <v xml:space="preserve">PENDIENTE </v>
      </c>
      <c r="G101" s="68" t="str">
        <f>IF(AND([2]Mides!H87&gt;=1,[2]Mides!H87&lt;=14),"X"," ")</f>
        <v xml:space="preserve"> </v>
      </c>
      <c r="H101" s="68" t="str">
        <f>IF(AND([2]Mides!H87&gt;=14,[2]Mides!H87&lt;=30),"X"," ")</f>
        <v xml:space="preserve"> </v>
      </c>
      <c r="I101" s="68" t="str">
        <f>IF(AND([2]Mides!H87&gt;=31,[2]Mides!H87&lt;=60),"X","  ")</f>
        <v xml:space="preserve">  </v>
      </c>
      <c r="J101" s="68" t="str">
        <f>IF([2]Mides!H87&gt;60,"X", "  ")</f>
        <v xml:space="preserve">  </v>
      </c>
      <c r="K101" s="70">
        <f>[2]Mides!N87</f>
        <v>0</v>
      </c>
      <c r="L101" s="70">
        <f>[2]Mides!K87</f>
        <v>0</v>
      </c>
      <c r="M101" s="70">
        <f>[2]Mides!L87</f>
        <v>0</v>
      </c>
      <c r="N101" s="70" t="str">
        <f>[2]Mides!M87</f>
        <v>x</v>
      </c>
      <c r="O101" s="70">
        <f t="shared" si="1"/>
        <v>0</v>
      </c>
      <c r="P101" s="70" t="str">
        <f>[2]Mides!R87</f>
        <v>Guatemala</v>
      </c>
      <c r="Q101" s="70" t="str">
        <f>[2]Mides!S87</f>
        <v>Guatemala</v>
      </c>
    </row>
    <row r="102" spans="2:17" x14ac:dyDescent="0.3">
      <c r="B102" s="81" t="str">
        <f>[2]Mides!E88</f>
        <v>Carlos</v>
      </c>
      <c r="C102" s="82" t="str">
        <f>[2]Mides!D88</f>
        <v>Zuñiga</v>
      </c>
      <c r="D102" s="68" t="str">
        <f>IF([2]Mides!F88=1,"X"," ")</f>
        <v>X</v>
      </c>
      <c r="E102" s="68" t="str">
        <f>IF([2]Mides!F88=2,"X"," ")</f>
        <v xml:space="preserve"> </v>
      </c>
      <c r="F102" s="69" t="str">
        <f>[2]Mides!B88</f>
        <v xml:space="preserve">PENDIENTE </v>
      </c>
      <c r="G102" s="68" t="str">
        <f>IF(AND([2]Mides!H88&gt;=1,[2]Mides!H88&lt;=14),"X"," ")</f>
        <v>X</v>
      </c>
      <c r="H102" s="68" t="str">
        <f>IF(AND([2]Mides!H88&gt;=14,[2]Mides!H88&lt;=30),"X"," ")</f>
        <v xml:space="preserve"> </v>
      </c>
      <c r="I102" s="68" t="str">
        <f>IF(AND([2]Mides!H88&gt;=31,[2]Mides!H88&lt;=60),"X","  ")</f>
        <v xml:space="preserve">  </v>
      </c>
      <c r="J102" s="68" t="str">
        <f>IF([2]Mides!H88&gt;60,"X", "  ")</f>
        <v xml:space="preserve">  </v>
      </c>
      <c r="K102" s="70">
        <f>[2]Mides!N88</f>
        <v>0</v>
      </c>
      <c r="L102" s="70">
        <f>[2]Mides!K88</f>
        <v>0</v>
      </c>
      <c r="M102" s="70">
        <f>[2]Mides!L88</f>
        <v>0</v>
      </c>
      <c r="N102" s="70" t="str">
        <f>[2]Mides!M88</f>
        <v>x</v>
      </c>
      <c r="O102" s="70">
        <f t="shared" si="1"/>
        <v>0</v>
      </c>
      <c r="P102" s="70" t="str">
        <f>[2]Mides!R88</f>
        <v>Guatemala</v>
      </c>
      <c r="Q102" s="70" t="str">
        <f>[2]Mides!S88</f>
        <v>Guatemala</v>
      </c>
    </row>
    <row r="103" spans="2:17" x14ac:dyDescent="0.3">
      <c r="B103" s="81" t="str">
        <f>[2]Mides!E89</f>
        <v>Luisa</v>
      </c>
      <c r="C103" s="82" t="str">
        <f>[2]Mides!D89</f>
        <v xml:space="preserve">Moreno </v>
      </c>
      <c r="D103" s="68" t="str">
        <f>IF([2]Mides!F89=1,"X"," ")</f>
        <v>X</v>
      </c>
      <c r="E103" s="68" t="str">
        <f>IF([2]Mides!F89=2,"X"," ")</f>
        <v xml:space="preserve"> </v>
      </c>
      <c r="F103" s="69" t="str">
        <f>[2]Mides!B89</f>
        <v xml:space="preserve">PENDIENTE </v>
      </c>
      <c r="G103" s="68" t="str">
        <f>IF(AND([2]Mides!H89&gt;=1,[2]Mides!H89&lt;=14),"X"," ")</f>
        <v>X</v>
      </c>
      <c r="H103" s="68" t="str">
        <f>IF(AND([2]Mides!H89&gt;=14,[2]Mides!H89&lt;=30),"X"," ")</f>
        <v xml:space="preserve"> </v>
      </c>
      <c r="I103" s="68" t="str">
        <f>IF(AND([2]Mides!H89&gt;=31,[2]Mides!H89&lt;=60),"X","  ")</f>
        <v xml:space="preserve">  </v>
      </c>
      <c r="J103" s="68" t="str">
        <f>IF([2]Mides!H89&gt;60,"X", "  ")</f>
        <v xml:space="preserve">  </v>
      </c>
      <c r="K103" s="70">
        <f>[2]Mides!N89</f>
        <v>0</v>
      </c>
      <c r="L103" s="70">
        <f>[2]Mides!K89</f>
        <v>0</v>
      </c>
      <c r="M103" s="70">
        <f>[2]Mides!L89</f>
        <v>0</v>
      </c>
      <c r="N103" s="70" t="str">
        <f>[2]Mides!M89</f>
        <v>x</v>
      </c>
      <c r="O103" s="70">
        <f t="shared" si="1"/>
        <v>0</v>
      </c>
      <c r="P103" s="70" t="str">
        <f>[2]Mides!R89</f>
        <v>Guatemala</v>
      </c>
      <c r="Q103" s="70" t="str">
        <f>[2]Mides!S89</f>
        <v>Guatemala</v>
      </c>
    </row>
    <row r="104" spans="2:17" x14ac:dyDescent="0.3">
      <c r="B104" s="81" t="str">
        <f>[2]Mides!E90</f>
        <v>Norberto</v>
      </c>
      <c r="C104" s="82" t="str">
        <f>[2]Mides!D90</f>
        <v>Quinteros</v>
      </c>
      <c r="D104" s="68" t="str">
        <f>IF([2]Mides!F90=1,"X"," ")</f>
        <v xml:space="preserve"> </v>
      </c>
      <c r="E104" s="68" t="str">
        <f>IF([2]Mides!F90=2,"X"," ")</f>
        <v>X</v>
      </c>
      <c r="F104" s="69" t="str">
        <f>[2]Mides!B90</f>
        <v xml:space="preserve">PENDIENTE </v>
      </c>
      <c r="G104" s="68" t="str">
        <f>IF(AND([2]Mides!H90&gt;=1,[2]Mides!H90&lt;=14),"X"," ")</f>
        <v xml:space="preserve"> </v>
      </c>
      <c r="H104" s="68" t="str">
        <f>IF(AND([2]Mides!H90&gt;=14,[2]Mides!H90&lt;=30),"X"," ")</f>
        <v xml:space="preserve"> </v>
      </c>
      <c r="I104" s="68" t="str">
        <f>IF(AND([2]Mides!H90&gt;=31,[2]Mides!H90&lt;=60),"X","  ")</f>
        <v xml:space="preserve">  </v>
      </c>
      <c r="J104" s="68" t="str">
        <f>IF([2]Mides!H90&gt;60,"X", "  ")</f>
        <v>X</v>
      </c>
      <c r="K104" s="70">
        <f>[2]Mides!N90</f>
        <v>0</v>
      </c>
      <c r="L104" s="70">
        <f>[2]Mides!K90</f>
        <v>0</v>
      </c>
      <c r="M104" s="70">
        <f>[2]Mides!L90</f>
        <v>0</v>
      </c>
      <c r="N104" s="70" t="str">
        <f>[2]Mides!M90</f>
        <v>x</v>
      </c>
      <c r="O104" s="70">
        <f t="shared" si="1"/>
        <v>0</v>
      </c>
      <c r="P104" s="70" t="str">
        <f>[2]Mides!R90</f>
        <v>Guatemala</v>
      </c>
      <c r="Q104" s="70" t="str">
        <f>[2]Mides!S90</f>
        <v>Guatemala</v>
      </c>
    </row>
    <row r="105" spans="2:17" x14ac:dyDescent="0.3">
      <c r="B105" s="81" t="str">
        <f>[2]Mides!E91</f>
        <v>Jose</v>
      </c>
      <c r="C105" s="82" t="str">
        <f>[2]Mides!D91</f>
        <v>Diaz</v>
      </c>
      <c r="D105" s="68" t="str">
        <f>IF([2]Mides!F91=1,"X"," ")</f>
        <v xml:space="preserve"> </v>
      </c>
      <c r="E105" s="68" t="str">
        <f>IF([2]Mides!F91=2,"X"," ")</f>
        <v>X</v>
      </c>
      <c r="F105" s="69" t="str">
        <f>[2]Mides!B91</f>
        <v xml:space="preserve">PENDIENTE </v>
      </c>
      <c r="G105" s="68" t="str">
        <f>IF(AND([2]Mides!H91&gt;=1,[2]Mides!H91&lt;=14),"X"," ")</f>
        <v xml:space="preserve"> </v>
      </c>
      <c r="H105" s="68" t="str">
        <f>IF(AND([2]Mides!H91&gt;=14,[2]Mides!H91&lt;=30),"X"," ")</f>
        <v>X</v>
      </c>
      <c r="I105" s="68" t="str">
        <f>IF(AND([2]Mides!H91&gt;=31,[2]Mides!H91&lt;=60),"X","  ")</f>
        <v xml:space="preserve">  </v>
      </c>
      <c r="J105" s="68" t="str">
        <f>IF([2]Mides!H91&gt;60,"X", "  ")</f>
        <v xml:space="preserve">  </v>
      </c>
      <c r="K105" s="70">
        <f>[2]Mides!N91</f>
        <v>0</v>
      </c>
      <c r="L105" s="70">
        <f>[2]Mides!K91</f>
        <v>0</v>
      </c>
      <c r="M105" s="70">
        <f>[2]Mides!L91</f>
        <v>0</v>
      </c>
      <c r="N105" s="70" t="str">
        <f>[2]Mides!M91</f>
        <v>x</v>
      </c>
      <c r="O105" s="70">
        <f t="shared" si="1"/>
        <v>0</v>
      </c>
      <c r="P105" s="70" t="str">
        <f>[2]Mides!R91</f>
        <v>Guatemala</v>
      </c>
      <c r="Q105" s="70" t="str">
        <f>[2]Mides!S91</f>
        <v>Guatemala</v>
      </c>
    </row>
    <row r="106" spans="2:17" x14ac:dyDescent="0.3">
      <c r="B106" s="81" t="str">
        <f>[2]Mides!E92</f>
        <v>Alejandra</v>
      </c>
      <c r="C106" s="82" t="str">
        <f>[2]Mides!D92</f>
        <v>Lopez</v>
      </c>
      <c r="D106" s="68" t="str">
        <f>IF([2]Mides!F92=1,"X"," ")</f>
        <v>X</v>
      </c>
      <c r="E106" s="68" t="str">
        <f>IF([2]Mides!F92=2,"X"," ")</f>
        <v xml:space="preserve"> </v>
      </c>
      <c r="F106" s="69" t="str">
        <f>[2]Mides!B92</f>
        <v xml:space="preserve">PENDIENTE </v>
      </c>
      <c r="G106" s="68" t="str">
        <f>IF(AND([2]Mides!H92&gt;=1,[2]Mides!H92&lt;=14),"X"," ")</f>
        <v xml:space="preserve"> </v>
      </c>
      <c r="H106" s="68" t="str">
        <f>IF(AND([2]Mides!H92&gt;=14,[2]Mides!H92&lt;=30),"X"," ")</f>
        <v xml:space="preserve"> </v>
      </c>
      <c r="I106" s="68" t="str">
        <f>IF(AND([2]Mides!H92&gt;=31,[2]Mides!H92&lt;=60),"X","  ")</f>
        <v>X</v>
      </c>
      <c r="J106" s="68" t="str">
        <f>IF([2]Mides!H92&gt;60,"X", "  ")</f>
        <v xml:space="preserve">  </v>
      </c>
      <c r="K106" s="70">
        <f>[2]Mides!N92</f>
        <v>0</v>
      </c>
      <c r="L106" s="70">
        <f>[2]Mides!K92</f>
        <v>0</v>
      </c>
      <c r="M106" s="70">
        <f>[2]Mides!L92</f>
        <v>0</v>
      </c>
      <c r="N106" s="70" t="str">
        <f>[2]Mides!M92</f>
        <v>x</v>
      </c>
      <c r="O106" s="70">
        <f t="shared" si="1"/>
        <v>0</v>
      </c>
      <c r="P106" s="70" t="str">
        <f>[2]Mides!R92</f>
        <v>Guatemala</v>
      </c>
      <c r="Q106" s="70" t="str">
        <f>[2]Mides!S92</f>
        <v>Guatemala</v>
      </c>
    </row>
    <row r="107" spans="2:17" x14ac:dyDescent="0.3">
      <c r="B107" s="81" t="str">
        <f>[2]Mides!E93</f>
        <v>Celestina</v>
      </c>
      <c r="C107" s="82" t="str">
        <f>[2]Mides!D93</f>
        <v>Sandoval</v>
      </c>
      <c r="D107" s="68" t="str">
        <f>IF([2]Mides!F93=1,"X"," ")</f>
        <v>X</v>
      </c>
      <c r="E107" s="68" t="str">
        <f>IF([2]Mides!F93=2,"X"," ")</f>
        <v xml:space="preserve"> </v>
      </c>
      <c r="F107" s="69" t="str">
        <f>[2]Mides!B93</f>
        <v xml:space="preserve">PENDIENTE </v>
      </c>
      <c r="G107" s="68" t="str">
        <f>IF(AND([2]Mides!H93&gt;=1,[2]Mides!H93&lt;=14),"X"," ")</f>
        <v xml:space="preserve"> </v>
      </c>
      <c r="H107" s="68" t="str">
        <f>IF(AND([2]Mides!H93&gt;=14,[2]Mides!H93&lt;=30),"X"," ")</f>
        <v xml:space="preserve"> </v>
      </c>
      <c r="I107" s="68" t="str">
        <f>IF(AND([2]Mides!H93&gt;=31,[2]Mides!H93&lt;=60),"X","  ")</f>
        <v xml:space="preserve">  </v>
      </c>
      <c r="J107" s="68" t="str">
        <f>IF([2]Mides!H93&gt;60,"X", "  ")</f>
        <v>X</v>
      </c>
      <c r="K107" s="70">
        <f>[2]Mides!N93</f>
        <v>0</v>
      </c>
      <c r="L107" s="70">
        <f>[2]Mides!K93</f>
        <v>0</v>
      </c>
      <c r="M107" s="70">
        <f>[2]Mides!L93</f>
        <v>0</v>
      </c>
      <c r="N107" s="70" t="str">
        <f>[2]Mides!M93</f>
        <v>x</v>
      </c>
      <c r="O107" s="70">
        <f t="shared" si="1"/>
        <v>0</v>
      </c>
      <c r="P107" s="70" t="str">
        <f>[2]Mides!R93</f>
        <v>Guatemala</v>
      </c>
      <c r="Q107" s="70" t="str">
        <f>[2]Mides!S93</f>
        <v>Guatemala</v>
      </c>
    </row>
    <row r="108" spans="2:17" x14ac:dyDescent="0.3">
      <c r="B108" s="81" t="str">
        <f>[2]Mides!E94</f>
        <v>IRENE</v>
      </c>
      <c r="C108" s="82" t="str">
        <f>[2]Mides!D94</f>
        <v>GORDILLO</v>
      </c>
      <c r="D108" s="68" t="str">
        <f>IF([2]Mides!F94=1,"X"," ")</f>
        <v xml:space="preserve"> </v>
      </c>
      <c r="E108" s="68" t="str">
        <f>IF([2]Mides!F94=2,"X"," ")</f>
        <v xml:space="preserve"> </v>
      </c>
      <c r="F108" s="69">
        <f>[2]Mides!B94</f>
        <v>2441112351301</v>
      </c>
      <c r="G108" s="68" t="str">
        <f>IF(AND([2]Mides!H94&gt;=1,[2]Mides!H94&lt;=14),"X"," ")</f>
        <v xml:space="preserve"> </v>
      </c>
      <c r="H108" s="68" t="str">
        <f>IF(AND([2]Mides!H94&gt;=14,[2]Mides!H94&lt;=30),"X"," ")</f>
        <v xml:space="preserve"> </v>
      </c>
      <c r="I108" s="68" t="str">
        <f>IF(AND([2]Mides!H94&gt;=31,[2]Mides!H94&lt;=60),"X","  ")</f>
        <v>X</v>
      </c>
      <c r="J108" s="68" t="str">
        <f>IF([2]Mides!H94&gt;60,"X", "  ")</f>
        <v xml:space="preserve">  </v>
      </c>
      <c r="K108" s="70">
        <f>[2]Mides!N94</f>
        <v>0</v>
      </c>
      <c r="L108" s="70">
        <f>[2]Mides!K94</f>
        <v>0</v>
      </c>
      <c r="M108" s="70">
        <f>[2]Mides!L94</f>
        <v>0</v>
      </c>
      <c r="N108" s="70" t="str">
        <f>[2]Mides!M94</f>
        <v>X</v>
      </c>
      <c r="O108" s="70">
        <f t="shared" si="1"/>
        <v>0</v>
      </c>
      <c r="P108" s="70">
        <f>[2]Mides!R94</f>
        <v>0</v>
      </c>
      <c r="Q108" s="70">
        <f>[2]Mides!S94</f>
        <v>0</v>
      </c>
    </row>
    <row r="109" spans="2:17" x14ac:dyDescent="0.3">
      <c r="B109" s="81" t="str">
        <f>[2]Mides!E95</f>
        <v>GERSON</v>
      </c>
      <c r="C109" s="82" t="str">
        <f>[2]Mides!D95</f>
        <v xml:space="preserve">ILLESCAS </v>
      </c>
      <c r="D109" s="68" t="str">
        <f>IF([2]Mides!F95=1,"X"," ")</f>
        <v xml:space="preserve"> </v>
      </c>
      <c r="E109" s="68" t="str">
        <f>IF([2]Mides!F95=2,"X"," ")</f>
        <v xml:space="preserve"> </v>
      </c>
      <c r="F109" s="69">
        <f>[2]Mides!B95</f>
        <v>18274253900101</v>
      </c>
      <c r="G109" s="68" t="str">
        <f>IF(AND([2]Mides!H95&gt;=1,[2]Mides!H95&lt;=14),"X"," ")</f>
        <v xml:space="preserve"> </v>
      </c>
      <c r="H109" s="68" t="str">
        <f>IF(AND([2]Mides!H95&gt;=14,[2]Mides!H95&lt;=30),"X"," ")</f>
        <v xml:space="preserve"> </v>
      </c>
      <c r="I109" s="68" t="str">
        <f>IF(AND([2]Mides!H95&gt;=31,[2]Mides!H95&lt;=60),"X","  ")</f>
        <v>X</v>
      </c>
      <c r="J109" s="68" t="str">
        <f>IF([2]Mides!H95&gt;60,"X", "  ")</f>
        <v xml:space="preserve">  </v>
      </c>
      <c r="K109" s="70">
        <f>[2]Mides!N95</f>
        <v>0</v>
      </c>
      <c r="L109" s="70">
        <f>[2]Mides!K95</f>
        <v>0</v>
      </c>
      <c r="M109" s="70">
        <f>[2]Mides!L95</f>
        <v>0</v>
      </c>
      <c r="N109" s="70">
        <f>[2]Mides!M95</f>
        <v>0</v>
      </c>
      <c r="O109" s="70">
        <f t="shared" si="1"/>
        <v>0</v>
      </c>
      <c r="P109" s="70">
        <f>[2]Mides!R95</f>
        <v>0</v>
      </c>
      <c r="Q109" s="70">
        <f>[2]Mides!S95</f>
        <v>0</v>
      </c>
    </row>
    <row r="110" spans="2:17" x14ac:dyDescent="0.3">
      <c r="B110" s="81" t="str">
        <f>[2]Mides!E96</f>
        <v>ANA</v>
      </c>
      <c r="C110" s="82" t="str">
        <f>[2]Mides!D96</f>
        <v>BATZUN</v>
      </c>
      <c r="D110" s="68" t="str">
        <f>IF([2]Mides!F96=1,"X"," ")</f>
        <v xml:space="preserve"> </v>
      </c>
      <c r="E110" s="68" t="str">
        <f>IF([2]Mides!F96=2,"X"," ")</f>
        <v xml:space="preserve"> </v>
      </c>
      <c r="F110" s="69" t="str">
        <f>[2]Mides!B96</f>
        <v>MENOR</v>
      </c>
      <c r="G110" s="68" t="str">
        <f>IF(AND([2]Mides!H96&gt;=1,[2]Mides!H96&lt;=14),"X"," ")</f>
        <v>X</v>
      </c>
      <c r="H110" s="68" t="str">
        <f>IF(AND([2]Mides!H96&gt;=14,[2]Mides!H96&lt;=30),"X"," ")</f>
        <v xml:space="preserve"> </v>
      </c>
      <c r="I110" s="68" t="str">
        <f>IF(AND([2]Mides!H96&gt;=31,[2]Mides!H96&lt;=60),"X","  ")</f>
        <v xml:space="preserve">  </v>
      </c>
      <c r="J110" s="68" t="str">
        <f>IF([2]Mides!H96&gt;60,"X", "  ")</f>
        <v xml:space="preserve">  </v>
      </c>
      <c r="K110" s="70">
        <f>[2]Mides!N96</f>
        <v>0</v>
      </c>
      <c r="L110" s="70">
        <f>[2]Mides!K96</f>
        <v>0</v>
      </c>
      <c r="M110" s="70">
        <f>[2]Mides!L96</f>
        <v>0</v>
      </c>
      <c r="N110" s="70">
        <f>[2]Mides!M96</f>
        <v>0</v>
      </c>
      <c r="O110" s="70">
        <f t="shared" si="1"/>
        <v>0</v>
      </c>
      <c r="P110" s="70">
        <f>[2]Mides!R96</f>
        <v>0</v>
      </c>
      <c r="Q110" s="70">
        <f>[2]Mides!S96</f>
        <v>0</v>
      </c>
    </row>
    <row r="111" spans="2:17" x14ac:dyDescent="0.3">
      <c r="B111" s="81" t="str">
        <f>[2]Mides!E97</f>
        <v>LUIS</v>
      </c>
      <c r="C111" s="82" t="str">
        <f>[2]Mides!D97</f>
        <v>ICOZA</v>
      </c>
      <c r="D111" s="68" t="str">
        <f>IF([2]Mides!F97=1,"X"," ")</f>
        <v xml:space="preserve"> </v>
      </c>
      <c r="E111" s="68" t="str">
        <f>IF([2]Mides!F97=2,"X"," ")</f>
        <v xml:space="preserve"> </v>
      </c>
      <c r="F111" s="69" t="str">
        <f>[2]Mides!B97</f>
        <v>MENOR</v>
      </c>
      <c r="G111" s="68" t="str">
        <f>IF(AND([2]Mides!H97&gt;=1,[2]Mides!H97&lt;=14),"X"," ")</f>
        <v xml:space="preserve"> </v>
      </c>
      <c r="H111" s="68" t="str">
        <f>IF(AND([2]Mides!H97&gt;=14,[2]Mides!H97&lt;=30),"X"," ")</f>
        <v>X</v>
      </c>
      <c r="I111" s="68" t="str">
        <f>IF(AND([2]Mides!H97&gt;=31,[2]Mides!H97&lt;=60),"X","  ")</f>
        <v xml:space="preserve">  </v>
      </c>
      <c r="J111" s="68" t="str">
        <f>IF([2]Mides!H97&gt;60,"X", "  ")</f>
        <v xml:space="preserve">  </v>
      </c>
      <c r="K111" s="70">
        <f>[2]Mides!N97</f>
        <v>0</v>
      </c>
      <c r="L111" s="70">
        <f>[2]Mides!K97</f>
        <v>0</v>
      </c>
      <c r="M111" s="70">
        <f>[2]Mides!L97</f>
        <v>0</v>
      </c>
      <c r="N111" s="70">
        <f>[2]Mides!M97</f>
        <v>0</v>
      </c>
      <c r="O111" s="70">
        <f t="shared" si="1"/>
        <v>0</v>
      </c>
      <c r="P111" s="70">
        <f>[2]Mides!R97</f>
        <v>0</v>
      </c>
      <c r="Q111" s="70">
        <f>[2]Mides!S97</f>
        <v>0</v>
      </c>
    </row>
    <row r="112" spans="2:17" x14ac:dyDescent="0.3">
      <c r="B112" s="81" t="str">
        <f>[2]Mides!E98</f>
        <v xml:space="preserve">JOSUE </v>
      </c>
      <c r="C112" s="82" t="str">
        <f>[2]Mides!D98</f>
        <v>BARRERA</v>
      </c>
      <c r="D112" s="68" t="str">
        <f>IF([2]Mides!F98=1,"X"," ")</f>
        <v xml:space="preserve"> </v>
      </c>
      <c r="E112" s="68" t="str">
        <f>IF([2]Mides!F98=2,"X"," ")</f>
        <v xml:space="preserve"> </v>
      </c>
      <c r="F112" s="69" t="str">
        <f>[2]Mides!B98</f>
        <v>MENOR</v>
      </c>
      <c r="G112" s="68" t="str">
        <f>IF(AND([2]Mides!H98&gt;=1,[2]Mides!H98&lt;=14),"X"," ")</f>
        <v>X</v>
      </c>
      <c r="H112" s="68" t="str">
        <f>IF(AND([2]Mides!H98&gt;=14,[2]Mides!H98&lt;=30),"X"," ")</f>
        <v xml:space="preserve"> </v>
      </c>
      <c r="I112" s="68" t="str">
        <f>IF(AND([2]Mides!H98&gt;=31,[2]Mides!H98&lt;=60),"X","  ")</f>
        <v xml:space="preserve">  </v>
      </c>
      <c r="J112" s="68" t="str">
        <f>IF([2]Mides!H98&gt;60,"X", "  ")</f>
        <v xml:space="preserve">  </v>
      </c>
      <c r="K112" s="70">
        <f>[2]Mides!N98</f>
        <v>0</v>
      </c>
      <c r="L112" s="70">
        <f>[2]Mides!K98</f>
        <v>0</v>
      </c>
      <c r="M112" s="70">
        <f>[2]Mides!L98</f>
        <v>0</v>
      </c>
      <c r="N112" s="70">
        <f>[2]Mides!M98</f>
        <v>0</v>
      </c>
      <c r="O112" s="70">
        <f t="shared" si="1"/>
        <v>0</v>
      </c>
      <c r="P112" s="70">
        <f>[2]Mides!R98</f>
        <v>0</v>
      </c>
      <c r="Q112" s="70">
        <f>[2]Mides!S98</f>
        <v>0</v>
      </c>
    </row>
    <row r="113" spans="2:17" x14ac:dyDescent="0.3">
      <c r="B113" s="81" t="str">
        <f>[2]Mides!E99</f>
        <v>CECILIO</v>
      </c>
      <c r="C113" s="82" t="str">
        <f>[2]Mides!D99</f>
        <v>XITUMUL</v>
      </c>
      <c r="D113" s="68" t="str">
        <f>IF([2]Mides!F99=1,"X"," ")</f>
        <v xml:space="preserve"> </v>
      </c>
      <c r="E113" s="68" t="str">
        <f>IF([2]Mides!F99=2,"X"," ")</f>
        <v xml:space="preserve"> </v>
      </c>
      <c r="F113" s="69">
        <f>[2]Mides!B99</f>
        <v>1991371611502</v>
      </c>
      <c r="G113" s="68" t="str">
        <f>IF(AND([2]Mides!H99&gt;=1,[2]Mides!H99&lt;=14),"X"," ")</f>
        <v xml:space="preserve"> </v>
      </c>
      <c r="H113" s="68" t="str">
        <f>IF(AND([2]Mides!H99&gt;=14,[2]Mides!H99&lt;=30),"X"," ")</f>
        <v xml:space="preserve"> </v>
      </c>
      <c r="I113" s="68" t="str">
        <f>IF(AND([2]Mides!H99&gt;=31,[2]Mides!H99&lt;=60),"X","  ")</f>
        <v>X</v>
      </c>
      <c r="J113" s="68" t="str">
        <f>IF([2]Mides!H99&gt;60,"X", "  ")</f>
        <v xml:space="preserve">  </v>
      </c>
      <c r="K113" s="70">
        <f>[2]Mides!N99</f>
        <v>0</v>
      </c>
      <c r="L113" s="70">
        <f>[2]Mides!K99</f>
        <v>0</v>
      </c>
      <c r="M113" s="70">
        <f>[2]Mides!L99</f>
        <v>0</v>
      </c>
      <c r="N113" s="70">
        <f>[2]Mides!M99</f>
        <v>0</v>
      </c>
      <c r="O113" s="70">
        <f t="shared" si="1"/>
        <v>0</v>
      </c>
      <c r="P113" s="70">
        <f>[2]Mides!R99</f>
        <v>0</v>
      </c>
      <c r="Q113" s="70">
        <f>[2]Mides!S99</f>
        <v>0</v>
      </c>
    </row>
    <row r="114" spans="2:17" x14ac:dyDescent="0.3">
      <c r="B114" s="81" t="str">
        <f>[2]Mides!E100</f>
        <v>JESSICA</v>
      </c>
      <c r="C114" s="82" t="str">
        <f>[2]Mides!D100</f>
        <v>BOLAÑOS</v>
      </c>
      <c r="D114" s="68" t="str">
        <f>IF([2]Mides!F100=1,"X"," ")</f>
        <v xml:space="preserve"> </v>
      </c>
      <c r="E114" s="68" t="str">
        <f>IF([2]Mides!F100=2,"X"," ")</f>
        <v xml:space="preserve"> </v>
      </c>
      <c r="F114" s="69">
        <f>[2]Mides!B100</f>
        <v>1918207760101</v>
      </c>
      <c r="G114" s="68" t="str">
        <f>IF(AND([2]Mides!H100&gt;=1,[2]Mides!H100&lt;=14),"X"," ")</f>
        <v xml:space="preserve"> </v>
      </c>
      <c r="H114" s="68" t="str">
        <f>IF(AND([2]Mides!H100&gt;=14,[2]Mides!H100&lt;=30),"X"," ")</f>
        <v>X</v>
      </c>
      <c r="I114" s="68" t="str">
        <f>IF(AND([2]Mides!H100&gt;=31,[2]Mides!H100&lt;=60),"X","  ")</f>
        <v xml:space="preserve">  </v>
      </c>
      <c r="J114" s="68" t="str">
        <f>IF([2]Mides!H100&gt;60,"X", "  ")</f>
        <v xml:space="preserve">  </v>
      </c>
      <c r="K114" s="70">
        <f>[2]Mides!N100</f>
        <v>0</v>
      </c>
      <c r="L114" s="70">
        <f>[2]Mides!K100</f>
        <v>0</v>
      </c>
      <c r="M114" s="70">
        <f>[2]Mides!L100</f>
        <v>0</v>
      </c>
      <c r="N114" s="70">
        <f>[2]Mides!M100</f>
        <v>0</v>
      </c>
      <c r="O114" s="70">
        <f t="shared" si="1"/>
        <v>0</v>
      </c>
      <c r="P114" s="70">
        <f>[2]Mides!R100</f>
        <v>0</v>
      </c>
      <c r="Q114" s="70">
        <f>[2]Mides!S100</f>
        <v>0</v>
      </c>
    </row>
    <row r="115" spans="2:17" x14ac:dyDescent="0.3">
      <c r="B115" s="81" t="str">
        <f>[2]Mides!E101</f>
        <v xml:space="preserve">DAVID </v>
      </c>
      <c r="C115" s="82" t="str">
        <f>[2]Mides!D101</f>
        <v>PAIZ</v>
      </c>
      <c r="D115" s="68" t="str">
        <f>IF([2]Mides!F101=1,"X"," ")</f>
        <v xml:space="preserve"> </v>
      </c>
      <c r="E115" s="68" t="str">
        <f>IF([2]Mides!F101=2,"X"," ")</f>
        <v xml:space="preserve"> </v>
      </c>
      <c r="F115" s="69">
        <f>[2]Mides!B101</f>
        <v>3010207440101</v>
      </c>
      <c r="G115" s="68" t="str">
        <f>IF(AND([2]Mides!H101&gt;=1,[2]Mides!H101&lt;=14),"X"," ")</f>
        <v xml:space="preserve"> </v>
      </c>
      <c r="H115" s="68" t="str">
        <f>IF(AND([2]Mides!H101&gt;=14,[2]Mides!H101&lt;=30),"X"," ")</f>
        <v>X</v>
      </c>
      <c r="I115" s="68" t="str">
        <f>IF(AND([2]Mides!H101&gt;=31,[2]Mides!H101&lt;=60),"X","  ")</f>
        <v xml:space="preserve">  </v>
      </c>
      <c r="J115" s="68" t="str">
        <f>IF([2]Mides!H101&gt;60,"X", "  ")</f>
        <v xml:space="preserve">  </v>
      </c>
      <c r="K115" s="70">
        <f>[2]Mides!N101</f>
        <v>0</v>
      </c>
      <c r="L115" s="70">
        <f>[2]Mides!K101</f>
        <v>0</v>
      </c>
      <c r="M115" s="70">
        <f>[2]Mides!L101</f>
        <v>0</v>
      </c>
      <c r="N115" s="70">
        <f>[2]Mides!M101</f>
        <v>0</v>
      </c>
      <c r="O115" s="70">
        <f t="shared" si="1"/>
        <v>0</v>
      </c>
      <c r="P115" s="70">
        <f>[2]Mides!R101</f>
        <v>0</v>
      </c>
      <c r="Q115" s="70">
        <f>[2]Mides!S101</f>
        <v>0</v>
      </c>
    </row>
    <row r="116" spans="2:17" x14ac:dyDescent="0.3">
      <c r="B116" s="81" t="str">
        <f>[2]Mides!E102</f>
        <v>MARIA</v>
      </c>
      <c r="C116" s="82" t="str">
        <f>[2]Mides!D102</f>
        <v>JUAREZ</v>
      </c>
      <c r="D116" s="68" t="str">
        <f>IF([2]Mides!F102=1,"X"," ")</f>
        <v xml:space="preserve"> </v>
      </c>
      <c r="E116" s="68" t="str">
        <f>IF([2]Mides!F102=2,"X"," ")</f>
        <v xml:space="preserve"> </v>
      </c>
      <c r="F116" s="69">
        <f>[2]Mides!B102</f>
        <v>2404969811101</v>
      </c>
      <c r="G116" s="68" t="str">
        <f>IF(AND([2]Mides!H102&gt;=1,[2]Mides!H102&lt;=14),"X"," ")</f>
        <v xml:space="preserve"> </v>
      </c>
      <c r="H116" s="68" t="str">
        <f>IF(AND([2]Mides!H102&gt;=14,[2]Mides!H102&lt;=30),"X"," ")</f>
        <v>X</v>
      </c>
      <c r="I116" s="68" t="str">
        <f>IF(AND([2]Mides!H102&gt;=31,[2]Mides!H102&lt;=60),"X","  ")</f>
        <v xml:space="preserve">  </v>
      </c>
      <c r="J116" s="68" t="str">
        <f>IF([2]Mides!H102&gt;60,"X", "  ")</f>
        <v xml:space="preserve">  </v>
      </c>
      <c r="K116" s="70">
        <f>[2]Mides!N102</f>
        <v>0</v>
      </c>
      <c r="L116" s="70">
        <f>[2]Mides!K102</f>
        <v>0</v>
      </c>
      <c r="M116" s="70">
        <f>[2]Mides!L102</f>
        <v>0</v>
      </c>
      <c r="N116" s="70">
        <f>[2]Mides!M102</f>
        <v>0</v>
      </c>
      <c r="O116" s="70">
        <f t="shared" si="1"/>
        <v>0</v>
      </c>
      <c r="P116" s="70">
        <f>[2]Mides!R102</f>
        <v>0</v>
      </c>
      <c r="Q116" s="70">
        <f>[2]Mides!S102</f>
        <v>0</v>
      </c>
    </row>
    <row r="117" spans="2:17" x14ac:dyDescent="0.3">
      <c r="B117" s="81" t="str">
        <f>[2]Mides!E103</f>
        <v>ANA</v>
      </c>
      <c r="C117" s="82" t="str">
        <f>[2]Mides!D103</f>
        <v>BOY</v>
      </c>
      <c r="D117" s="68" t="str">
        <f>IF([2]Mides!F103=1,"X"," ")</f>
        <v xml:space="preserve"> </v>
      </c>
      <c r="E117" s="68" t="str">
        <f>IF([2]Mides!F103=2,"X"," ")</f>
        <v xml:space="preserve"> </v>
      </c>
      <c r="F117" s="69">
        <f>[2]Mides!B103</f>
        <v>244637560101</v>
      </c>
      <c r="G117" s="68" t="str">
        <f>IF(AND([2]Mides!H103&gt;=1,[2]Mides!H103&lt;=14),"X"," ")</f>
        <v xml:space="preserve"> </v>
      </c>
      <c r="H117" s="68" t="str">
        <f>IF(AND([2]Mides!H103&gt;=14,[2]Mides!H103&lt;=30),"X"," ")</f>
        <v>X</v>
      </c>
      <c r="I117" s="68" t="str">
        <f>IF(AND([2]Mides!H103&gt;=31,[2]Mides!H103&lt;=60),"X","  ")</f>
        <v xml:space="preserve">  </v>
      </c>
      <c r="J117" s="68" t="str">
        <f>IF([2]Mides!H103&gt;60,"X", "  ")</f>
        <v xml:space="preserve">  </v>
      </c>
      <c r="K117" s="70">
        <f>[2]Mides!N103</f>
        <v>0</v>
      </c>
      <c r="L117" s="70">
        <f>[2]Mides!K103</f>
        <v>0</v>
      </c>
      <c r="M117" s="70">
        <f>[2]Mides!L103</f>
        <v>0</v>
      </c>
      <c r="N117" s="70">
        <f>[2]Mides!M103</f>
        <v>0</v>
      </c>
      <c r="O117" s="70">
        <f t="shared" si="1"/>
        <v>0</v>
      </c>
      <c r="P117" s="70">
        <f>[2]Mides!R103</f>
        <v>0</v>
      </c>
      <c r="Q117" s="70">
        <f>[2]Mides!S103</f>
        <v>0</v>
      </c>
    </row>
    <row r="118" spans="2:17" x14ac:dyDescent="0.3">
      <c r="B118" s="81" t="str">
        <f>[2]Mides!E104</f>
        <v>NICOLE</v>
      </c>
      <c r="C118" s="82" t="str">
        <f>[2]Mides!D104</f>
        <v>BIRD</v>
      </c>
      <c r="D118" s="68" t="str">
        <f>IF([2]Mides!F104=1,"X"," ")</f>
        <v xml:space="preserve"> </v>
      </c>
      <c r="E118" s="68" t="str">
        <f>IF([2]Mides!F104=2,"X"," ")</f>
        <v xml:space="preserve"> </v>
      </c>
      <c r="F118" s="69" t="str">
        <f>[2]Mides!B104</f>
        <v>MENOR</v>
      </c>
      <c r="G118" s="68" t="str">
        <f>IF(AND([2]Mides!H104&gt;=1,[2]Mides!H104&lt;=14),"X"," ")</f>
        <v>X</v>
      </c>
      <c r="H118" s="68" t="str">
        <f>IF(AND([2]Mides!H104&gt;=14,[2]Mides!H104&lt;=30),"X"," ")</f>
        <v xml:space="preserve"> </v>
      </c>
      <c r="I118" s="68" t="str">
        <f>IF(AND([2]Mides!H104&gt;=31,[2]Mides!H104&lt;=60),"X","  ")</f>
        <v xml:space="preserve">  </v>
      </c>
      <c r="J118" s="68" t="str">
        <f>IF([2]Mides!H104&gt;60,"X", "  ")</f>
        <v xml:space="preserve">  </v>
      </c>
      <c r="K118" s="70">
        <f>[2]Mides!N104</f>
        <v>0</v>
      </c>
      <c r="L118" s="70">
        <f>[2]Mides!K104</f>
        <v>0</v>
      </c>
      <c r="M118" s="70">
        <f>[2]Mides!L104</f>
        <v>0</v>
      </c>
      <c r="N118" s="70">
        <f>[2]Mides!M104</f>
        <v>0</v>
      </c>
      <c r="O118" s="70">
        <f t="shared" si="1"/>
        <v>0</v>
      </c>
      <c r="P118" s="70">
        <f>[2]Mides!R104</f>
        <v>0</v>
      </c>
      <c r="Q118" s="70">
        <f>[2]Mides!S104</f>
        <v>0</v>
      </c>
    </row>
    <row r="119" spans="2:17" x14ac:dyDescent="0.3">
      <c r="B119" s="81" t="str">
        <f>[2]Mides!E105</f>
        <v>GATICA</v>
      </c>
      <c r="C119" s="82" t="str">
        <f>[2]Mides!D105</f>
        <v xml:space="preserve">SERGIO </v>
      </c>
      <c r="D119" s="68" t="str">
        <f>IF([2]Mides!F105=1,"X"," ")</f>
        <v xml:space="preserve"> </v>
      </c>
      <c r="E119" s="68" t="str">
        <f>IF([2]Mides!F105=2,"X"," ")</f>
        <v xml:space="preserve"> </v>
      </c>
      <c r="F119" s="69">
        <f>[2]Mides!B105</f>
        <v>2468976510101</v>
      </c>
      <c r="G119" s="68" t="str">
        <f>IF(AND([2]Mides!H105&gt;=1,[2]Mides!H105&lt;=14),"X"," ")</f>
        <v xml:space="preserve"> </v>
      </c>
      <c r="H119" s="68" t="str">
        <f>IF(AND([2]Mides!H105&gt;=14,[2]Mides!H105&lt;=30),"X"," ")</f>
        <v xml:space="preserve"> </v>
      </c>
      <c r="I119" s="68" t="str">
        <f>IF(AND([2]Mides!H105&gt;=31,[2]Mides!H105&lt;=60),"X","  ")</f>
        <v>X</v>
      </c>
      <c r="J119" s="68" t="str">
        <f>IF([2]Mides!H105&gt;60,"X", "  ")</f>
        <v xml:space="preserve">  </v>
      </c>
      <c r="K119" s="70">
        <f>[2]Mides!N105</f>
        <v>0</v>
      </c>
      <c r="L119" s="70">
        <f>[2]Mides!K105</f>
        <v>0</v>
      </c>
      <c r="M119" s="70">
        <f>[2]Mides!L105</f>
        <v>0</v>
      </c>
      <c r="N119" s="70">
        <f>[2]Mides!M105</f>
        <v>0</v>
      </c>
      <c r="O119" s="70">
        <f t="shared" si="1"/>
        <v>0</v>
      </c>
      <c r="P119" s="70">
        <f>[2]Mides!R105</f>
        <v>0</v>
      </c>
      <c r="Q119" s="70">
        <f>[2]Mides!S105</f>
        <v>0</v>
      </c>
    </row>
    <row r="120" spans="2:17" x14ac:dyDescent="0.3">
      <c r="B120" s="81" t="str">
        <f>[2]Mides!E106</f>
        <v xml:space="preserve">RUANO </v>
      </c>
      <c r="C120" s="82" t="str">
        <f>[2]Mides!D106</f>
        <v>DAVID</v>
      </c>
      <c r="D120" s="68" t="str">
        <f>IF([2]Mides!F106=1,"X"," ")</f>
        <v xml:space="preserve"> </v>
      </c>
      <c r="E120" s="68" t="str">
        <f>IF([2]Mides!F106=2,"X"," ")</f>
        <v xml:space="preserve"> </v>
      </c>
      <c r="F120" s="69">
        <f>[2]Mides!B106</f>
        <v>3009935870101</v>
      </c>
      <c r="G120" s="68" t="str">
        <f>IF(AND([2]Mides!H106&gt;=1,[2]Mides!H106&lt;=14),"X"," ")</f>
        <v xml:space="preserve"> </v>
      </c>
      <c r="H120" s="68" t="str">
        <f>IF(AND([2]Mides!H106&gt;=14,[2]Mides!H106&lt;=30),"X"," ")</f>
        <v>X</v>
      </c>
      <c r="I120" s="68" t="str">
        <f>IF(AND([2]Mides!H106&gt;=31,[2]Mides!H106&lt;=60),"X","  ")</f>
        <v xml:space="preserve">  </v>
      </c>
      <c r="J120" s="68" t="str">
        <f>IF([2]Mides!H106&gt;60,"X", "  ")</f>
        <v xml:space="preserve">  </v>
      </c>
      <c r="K120" s="70">
        <f>[2]Mides!N106</f>
        <v>0</v>
      </c>
      <c r="L120" s="70">
        <f>[2]Mides!K106</f>
        <v>0</v>
      </c>
      <c r="M120" s="70">
        <f>[2]Mides!L106</f>
        <v>0</v>
      </c>
      <c r="N120" s="70">
        <f>[2]Mides!M106</f>
        <v>0</v>
      </c>
      <c r="O120" s="70">
        <f t="shared" si="1"/>
        <v>0</v>
      </c>
      <c r="P120" s="70">
        <f>[2]Mides!R106</f>
        <v>0</v>
      </c>
      <c r="Q120" s="70">
        <f>[2]Mides!S106</f>
        <v>0</v>
      </c>
    </row>
    <row r="121" spans="2:17" x14ac:dyDescent="0.3">
      <c r="B121" s="81" t="str">
        <f>[2]Mides!E107</f>
        <v>GLORIA</v>
      </c>
      <c r="C121" s="82" t="str">
        <f>[2]Mides!D107</f>
        <v>GONZALEZ</v>
      </c>
      <c r="D121" s="68" t="str">
        <f>IF([2]Mides!F107=1,"X"," ")</f>
        <v xml:space="preserve"> </v>
      </c>
      <c r="E121" s="68" t="str">
        <f>IF([2]Mides!F107=2,"X"," ")</f>
        <v xml:space="preserve"> </v>
      </c>
      <c r="F121" s="69">
        <f>[2]Mides!B107</f>
        <v>0</v>
      </c>
      <c r="G121" s="68" t="str">
        <f>IF(AND([2]Mides!H107&gt;=1,[2]Mides!H107&lt;=14),"X"," ")</f>
        <v xml:space="preserve"> </v>
      </c>
      <c r="H121" s="68" t="str">
        <f>IF(AND([2]Mides!H107&gt;=14,[2]Mides!H107&lt;=30),"X"," ")</f>
        <v xml:space="preserve"> </v>
      </c>
      <c r="I121" s="68" t="str">
        <f>IF(AND([2]Mides!H107&gt;=31,[2]Mides!H107&lt;=60),"X","  ")</f>
        <v>X</v>
      </c>
      <c r="J121" s="68" t="str">
        <f>IF([2]Mides!H107&gt;60,"X", "  ")</f>
        <v xml:space="preserve">  </v>
      </c>
      <c r="K121" s="70">
        <f>[2]Mides!N107</f>
        <v>0</v>
      </c>
      <c r="L121" s="70">
        <f>[2]Mides!K107</f>
        <v>0</v>
      </c>
      <c r="M121" s="70">
        <f>[2]Mides!L107</f>
        <v>0</v>
      </c>
      <c r="N121" s="70">
        <f>[2]Mides!M107</f>
        <v>0</v>
      </c>
      <c r="O121" s="70">
        <f t="shared" si="1"/>
        <v>0</v>
      </c>
      <c r="P121" s="70">
        <f>[2]Mides!R107</f>
        <v>0</v>
      </c>
      <c r="Q121" s="70">
        <f>[2]Mides!S107</f>
        <v>0</v>
      </c>
    </row>
    <row r="122" spans="2:17" x14ac:dyDescent="0.3">
      <c r="B122" s="81" t="str">
        <f>[2]Mides!E108</f>
        <v>OSCAR</v>
      </c>
      <c r="C122" s="82" t="str">
        <f>[2]Mides!D108</f>
        <v>GONZALEZ</v>
      </c>
      <c r="D122" s="68" t="str">
        <f>IF([2]Mides!F108=1,"X"," ")</f>
        <v xml:space="preserve"> </v>
      </c>
      <c r="E122" s="68" t="str">
        <f>IF([2]Mides!F108=2,"X"," ")</f>
        <v xml:space="preserve"> </v>
      </c>
      <c r="F122" s="69" t="str">
        <f>[2]Mides!B108</f>
        <v>MENOR</v>
      </c>
      <c r="G122" s="68" t="str">
        <f>IF(AND([2]Mides!H108&gt;=1,[2]Mides!H108&lt;=14),"X"," ")</f>
        <v xml:space="preserve"> </v>
      </c>
      <c r="H122" s="68" t="str">
        <f>IF(AND([2]Mides!H108&gt;=14,[2]Mides!H108&lt;=30),"X"," ")</f>
        <v>X</v>
      </c>
      <c r="I122" s="68" t="str">
        <f>IF(AND([2]Mides!H108&gt;=31,[2]Mides!H108&lt;=60),"X","  ")</f>
        <v xml:space="preserve">  </v>
      </c>
      <c r="J122" s="68" t="str">
        <f>IF([2]Mides!H108&gt;60,"X", "  ")</f>
        <v xml:space="preserve">  </v>
      </c>
      <c r="K122" s="70">
        <f>[2]Mides!N108</f>
        <v>0</v>
      </c>
      <c r="L122" s="70">
        <f>[2]Mides!K108</f>
        <v>0</v>
      </c>
      <c r="M122" s="70">
        <f>[2]Mides!L108</f>
        <v>0</v>
      </c>
      <c r="N122" s="70">
        <f>[2]Mides!M108</f>
        <v>0</v>
      </c>
      <c r="O122" s="70">
        <f t="shared" si="1"/>
        <v>0</v>
      </c>
      <c r="P122" s="70">
        <f>[2]Mides!R108</f>
        <v>0</v>
      </c>
      <c r="Q122" s="70">
        <f>[2]Mides!S108</f>
        <v>0</v>
      </c>
    </row>
    <row r="123" spans="2:17" x14ac:dyDescent="0.3">
      <c r="B123" s="81" t="str">
        <f>[2]Mides!E109</f>
        <v>ISAIAS</v>
      </c>
      <c r="C123" s="82" t="str">
        <f>[2]Mides!D109</f>
        <v>JUAREZ</v>
      </c>
      <c r="D123" s="68" t="str">
        <f>IF([2]Mides!F109=1,"X"," ")</f>
        <v xml:space="preserve"> </v>
      </c>
      <c r="E123" s="68" t="str">
        <f>IF([2]Mides!F109=2,"X"," ")</f>
        <v xml:space="preserve"> </v>
      </c>
      <c r="F123" s="69">
        <f>[2]Mides!B109</f>
        <v>2283103690901</v>
      </c>
      <c r="G123" s="68" t="str">
        <f>IF(AND([2]Mides!H109&gt;=1,[2]Mides!H109&lt;=14),"X"," ")</f>
        <v xml:space="preserve"> </v>
      </c>
      <c r="H123" s="68" t="str">
        <f>IF(AND([2]Mides!H109&gt;=14,[2]Mides!H109&lt;=30),"X"," ")</f>
        <v xml:space="preserve"> </v>
      </c>
      <c r="I123" s="68" t="str">
        <f>IF(AND([2]Mides!H109&gt;=31,[2]Mides!H109&lt;=60),"X","  ")</f>
        <v>X</v>
      </c>
      <c r="J123" s="68" t="str">
        <f>IF([2]Mides!H109&gt;60,"X", "  ")</f>
        <v xml:space="preserve">  </v>
      </c>
      <c r="K123" s="70">
        <f>[2]Mides!N109</f>
        <v>0</v>
      </c>
      <c r="L123" s="70">
        <f>[2]Mides!K109</f>
        <v>0</v>
      </c>
      <c r="M123" s="70">
        <f>[2]Mides!L109</f>
        <v>0</v>
      </c>
      <c r="N123" s="70">
        <f>[2]Mides!M109</f>
        <v>0</v>
      </c>
      <c r="O123" s="70">
        <f t="shared" si="1"/>
        <v>0</v>
      </c>
      <c r="P123" s="70">
        <f>[2]Mides!R109</f>
        <v>0</v>
      </c>
      <c r="Q123" s="70">
        <f>[2]Mides!S109</f>
        <v>0</v>
      </c>
    </row>
    <row r="124" spans="2:17" x14ac:dyDescent="0.3">
      <c r="B124" s="81" t="str">
        <f>[2]Mides!E110</f>
        <v>MARGA</v>
      </c>
      <c r="C124" s="82" t="str">
        <f>[2]Mides!D110</f>
        <v>MENDOZA</v>
      </c>
      <c r="D124" s="68" t="str">
        <f>IF([2]Mides!F110=1,"X"," ")</f>
        <v xml:space="preserve"> </v>
      </c>
      <c r="E124" s="68" t="str">
        <f>IF([2]Mides!F110=2,"X"," ")</f>
        <v xml:space="preserve"> </v>
      </c>
      <c r="F124" s="69">
        <f>[2]Mides!B110</f>
        <v>1636174570101</v>
      </c>
      <c r="G124" s="68" t="str">
        <f>IF(AND([2]Mides!H110&gt;=1,[2]Mides!H110&lt;=14),"X"," ")</f>
        <v xml:space="preserve"> </v>
      </c>
      <c r="H124" s="68" t="str">
        <f>IF(AND([2]Mides!H110&gt;=14,[2]Mides!H110&lt;=30),"X"," ")</f>
        <v xml:space="preserve"> </v>
      </c>
      <c r="I124" s="68" t="str">
        <f>IF(AND([2]Mides!H110&gt;=31,[2]Mides!H110&lt;=60),"X","  ")</f>
        <v>X</v>
      </c>
      <c r="J124" s="68" t="str">
        <f>IF([2]Mides!H110&gt;60,"X", "  ")</f>
        <v xml:space="preserve">  </v>
      </c>
      <c r="K124" s="70">
        <f>[2]Mides!N110</f>
        <v>0</v>
      </c>
      <c r="L124" s="70">
        <f>[2]Mides!K110</f>
        <v>0</v>
      </c>
      <c r="M124" s="70">
        <f>[2]Mides!L110</f>
        <v>0</v>
      </c>
      <c r="N124" s="70">
        <f>[2]Mides!M110</f>
        <v>0</v>
      </c>
      <c r="O124" s="70">
        <f t="shared" si="1"/>
        <v>0</v>
      </c>
      <c r="P124" s="70">
        <f>[2]Mides!R110</f>
        <v>0</v>
      </c>
      <c r="Q124" s="70">
        <f>[2]Mides!S110</f>
        <v>0</v>
      </c>
    </row>
    <row r="125" spans="2:17" x14ac:dyDescent="0.3">
      <c r="B125" s="81" t="str">
        <f>[2]Mides!E111</f>
        <v>OSCAR</v>
      </c>
      <c r="C125" s="82" t="str">
        <f>[2]Mides!D111</f>
        <v>GONZALES</v>
      </c>
      <c r="D125" s="68" t="str">
        <f>IF([2]Mides!F111=1,"X"," ")</f>
        <v xml:space="preserve"> </v>
      </c>
      <c r="E125" s="68" t="str">
        <f>IF([2]Mides!F111=2,"X"," ")</f>
        <v xml:space="preserve"> </v>
      </c>
      <c r="F125" s="69" t="str">
        <f>[2]Mides!B111</f>
        <v>MENOR</v>
      </c>
      <c r="G125" s="68" t="str">
        <f>IF(AND([2]Mides!H111&gt;=1,[2]Mides!H111&lt;=14),"X"," ")</f>
        <v xml:space="preserve"> </v>
      </c>
      <c r="H125" s="68" t="str">
        <f>IF(AND([2]Mides!H111&gt;=14,[2]Mides!H111&lt;=30),"X"," ")</f>
        <v>X</v>
      </c>
      <c r="I125" s="68" t="str">
        <f>IF(AND([2]Mides!H111&gt;=31,[2]Mides!H111&lt;=60),"X","  ")</f>
        <v xml:space="preserve">  </v>
      </c>
      <c r="J125" s="68" t="str">
        <f>IF([2]Mides!H111&gt;60,"X", "  ")</f>
        <v xml:space="preserve">  </v>
      </c>
      <c r="K125" s="70">
        <f>[2]Mides!N111</f>
        <v>0</v>
      </c>
      <c r="L125" s="70">
        <f>[2]Mides!K111</f>
        <v>0</v>
      </c>
      <c r="M125" s="70">
        <f>[2]Mides!L111</f>
        <v>0</v>
      </c>
      <c r="N125" s="70">
        <f>[2]Mides!M111</f>
        <v>0</v>
      </c>
      <c r="O125" s="70">
        <f t="shared" si="1"/>
        <v>0</v>
      </c>
      <c r="P125" s="70">
        <f>[2]Mides!R111</f>
        <v>0</v>
      </c>
      <c r="Q125" s="70">
        <f>[2]Mides!S111</f>
        <v>0</v>
      </c>
    </row>
    <row r="126" spans="2:17" x14ac:dyDescent="0.3">
      <c r="B126" s="81" t="str">
        <f>[2]Mides!E112</f>
        <v>ANA</v>
      </c>
      <c r="C126" s="82" t="str">
        <f>[2]Mides!D112</f>
        <v>CHITOY</v>
      </c>
      <c r="D126" s="68" t="str">
        <f>IF([2]Mides!F112=1,"X"," ")</f>
        <v xml:space="preserve"> </v>
      </c>
      <c r="E126" s="68" t="str">
        <f>IF([2]Mides!F112=2,"X"," ")</f>
        <v xml:space="preserve"> </v>
      </c>
      <c r="F126" s="69">
        <f>[2]Mides!B112</f>
        <v>1787520020101</v>
      </c>
      <c r="G126" s="68" t="str">
        <f>IF(AND([2]Mides!H112&gt;=1,[2]Mides!H112&lt;=14),"X"," ")</f>
        <v xml:space="preserve"> </v>
      </c>
      <c r="H126" s="68" t="str">
        <f>IF(AND([2]Mides!H112&gt;=14,[2]Mides!H112&lt;=30),"X"," ")</f>
        <v xml:space="preserve"> </v>
      </c>
      <c r="I126" s="68" t="str">
        <f>IF(AND([2]Mides!H112&gt;=31,[2]Mides!H112&lt;=60),"X","  ")</f>
        <v>X</v>
      </c>
      <c r="J126" s="68" t="str">
        <f>IF([2]Mides!H112&gt;60,"X", "  ")</f>
        <v xml:space="preserve">  </v>
      </c>
      <c r="K126" s="70">
        <f>[2]Mides!N112</f>
        <v>0</v>
      </c>
      <c r="L126" s="70">
        <f>[2]Mides!K112</f>
        <v>0</v>
      </c>
      <c r="M126" s="70">
        <f>[2]Mides!L112</f>
        <v>0</v>
      </c>
      <c r="N126" s="70">
        <f>[2]Mides!M112</f>
        <v>0</v>
      </c>
      <c r="O126" s="70">
        <f t="shared" si="1"/>
        <v>0</v>
      </c>
      <c r="P126" s="70">
        <f>[2]Mides!R112</f>
        <v>0</v>
      </c>
      <c r="Q126" s="70">
        <f>[2]Mides!S112</f>
        <v>0</v>
      </c>
    </row>
    <row r="127" spans="2:17" x14ac:dyDescent="0.3">
      <c r="B127" s="81" t="str">
        <f>[2]Mides!E113</f>
        <v>IRMA</v>
      </c>
      <c r="C127" s="82" t="str">
        <f>[2]Mides!D113</f>
        <v>GODIZ</v>
      </c>
      <c r="D127" s="68" t="str">
        <f>IF([2]Mides!F113=1,"X"," ")</f>
        <v xml:space="preserve"> </v>
      </c>
      <c r="E127" s="68" t="str">
        <f>IF([2]Mides!F113=2,"X"," ")</f>
        <v xml:space="preserve"> </v>
      </c>
      <c r="F127" s="69">
        <f>[2]Mides!B113</f>
        <v>260366940101</v>
      </c>
      <c r="G127" s="68" t="str">
        <f>IF(AND([2]Mides!H113&gt;=1,[2]Mides!H113&lt;=14),"X"," ")</f>
        <v xml:space="preserve"> </v>
      </c>
      <c r="H127" s="68" t="str">
        <f>IF(AND([2]Mides!H113&gt;=14,[2]Mides!H113&lt;=30),"X"," ")</f>
        <v xml:space="preserve"> </v>
      </c>
      <c r="I127" s="68" t="str">
        <f>IF(AND([2]Mides!H113&gt;=31,[2]Mides!H113&lt;=60),"X","  ")</f>
        <v>X</v>
      </c>
      <c r="J127" s="68" t="str">
        <f>IF([2]Mides!H113&gt;60,"X", "  ")</f>
        <v xml:space="preserve">  </v>
      </c>
      <c r="K127" s="70">
        <f>[2]Mides!N113</f>
        <v>0</v>
      </c>
      <c r="L127" s="70">
        <f>[2]Mides!K113</f>
        <v>0</v>
      </c>
      <c r="M127" s="70">
        <f>[2]Mides!L113</f>
        <v>0</v>
      </c>
      <c r="N127" s="70">
        <f>[2]Mides!M113</f>
        <v>0</v>
      </c>
      <c r="O127" s="70">
        <f t="shared" si="1"/>
        <v>0</v>
      </c>
      <c r="P127" s="70">
        <f>[2]Mides!R113</f>
        <v>0</v>
      </c>
      <c r="Q127" s="70">
        <f>[2]Mides!S113</f>
        <v>0</v>
      </c>
    </row>
    <row r="128" spans="2:17" x14ac:dyDescent="0.3">
      <c r="B128" s="81" t="str">
        <f>[2]Mides!E114</f>
        <v xml:space="preserve">PEDRO </v>
      </c>
      <c r="C128" s="82" t="str">
        <f>[2]Mides!D114</f>
        <v>DE LEON</v>
      </c>
      <c r="D128" s="68" t="str">
        <f>IF([2]Mides!F114=1,"X"," ")</f>
        <v xml:space="preserve"> </v>
      </c>
      <c r="E128" s="68" t="str">
        <f>IF([2]Mides!F114=2,"X"," ")</f>
        <v xml:space="preserve"> </v>
      </c>
      <c r="F128" s="69">
        <f>[2]Mides!B114</f>
        <v>2146054850101</v>
      </c>
      <c r="G128" s="68" t="str">
        <f>IF(AND([2]Mides!H114&gt;=1,[2]Mides!H114&lt;=14),"X"," ")</f>
        <v xml:space="preserve"> </v>
      </c>
      <c r="H128" s="68" t="str">
        <f>IF(AND([2]Mides!H114&gt;=14,[2]Mides!H114&lt;=30),"X"," ")</f>
        <v>X</v>
      </c>
      <c r="I128" s="68" t="str">
        <f>IF(AND([2]Mides!H114&gt;=31,[2]Mides!H114&lt;=60),"X","  ")</f>
        <v xml:space="preserve">  </v>
      </c>
      <c r="J128" s="68" t="str">
        <f>IF([2]Mides!H114&gt;60,"X", "  ")</f>
        <v xml:space="preserve">  </v>
      </c>
      <c r="K128" s="70">
        <f>[2]Mides!N114</f>
        <v>0</v>
      </c>
      <c r="L128" s="70">
        <f>[2]Mides!K114</f>
        <v>0</v>
      </c>
      <c r="M128" s="70">
        <f>[2]Mides!L114</f>
        <v>0</v>
      </c>
      <c r="N128" s="70">
        <f>[2]Mides!M114</f>
        <v>0</v>
      </c>
      <c r="O128" s="70">
        <f t="shared" si="1"/>
        <v>0</v>
      </c>
      <c r="P128" s="70">
        <f>[2]Mides!R114</f>
        <v>0</v>
      </c>
      <c r="Q128" s="70">
        <f>[2]Mides!S114</f>
        <v>0</v>
      </c>
    </row>
    <row r="129" spans="2:17" x14ac:dyDescent="0.3">
      <c r="B129" s="81" t="str">
        <f>[2]Mides!E115</f>
        <v>MARIO</v>
      </c>
      <c r="C129" s="82" t="str">
        <f>[2]Mides!D115</f>
        <v>MONTENEGRO</v>
      </c>
      <c r="D129" s="68" t="str">
        <f>IF([2]Mides!F115=1,"X"," ")</f>
        <v xml:space="preserve"> </v>
      </c>
      <c r="E129" s="68" t="str">
        <f>IF([2]Mides!F115=2,"X"," ")</f>
        <v xml:space="preserve"> </v>
      </c>
      <c r="F129" s="69">
        <f>[2]Mides!B115</f>
        <v>2085446820101</v>
      </c>
      <c r="G129" s="68" t="str">
        <f>IF(AND([2]Mides!H115&gt;=1,[2]Mides!H115&lt;=14),"X"," ")</f>
        <v xml:space="preserve"> </v>
      </c>
      <c r="H129" s="68" t="str">
        <f>IF(AND([2]Mides!H115&gt;=14,[2]Mides!H115&lt;=30),"X"," ")</f>
        <v>X</v>
      </c>
      <c r="I129" s="68" t="str">
        <f>IF(AND([2]Mides!H115&gt;=31,[2]Mides!H115&lt;=60),"X","  ")</f>
        <v xml:space="preserve">  </v>
      </c>
      <c r="J129" s="68" t="str">
        <f>IF([2]Mides!H115&gt;60,"X", "  ")</f>
        <v xml:space="preserve">  </v>
      </c>
      <c r="K129" s="70">
        <f>[2]Mides!N115</f>
        <v>0</v>
      </c>
      <c r="L129" s="70">
        <f>[2]Mides!K115</f>
        <v>0</v>
      </c>
      <c r="M129" s="70">
        <f>[2]Mides!L115</f>
        <v>0</v>
      </c>
      <c r="N129" s="70">
        <f>[2]Mides!M115</f>
        <v>0</v>
      </c>
      <c r="O129" s="70">
        <f t="shared" si="1"/>
        <v>0</v>
      </c>
      <c r="P129" s="70">
        <f>[2]Mides!R115</f>
        <v>0</v>
      </c>
      <c r="Q129" s="70">
        <f>[2]Mides!S115</f>
        <v>0</v>
      </c>
    </row>
    <row r="130" spans="2:17" x14ac:dyDescent="0.3">
      <c r="B130" s="81" t="str">
        <f>[2]Mides!E116</f>
        <v>MARCELA</v>
      </c>
      <c r="C130" s="82" t="str">
        <f>[2]Mides!D116</f>
        <v xml:space="preserve">GUZMAN </v>
      </c>
      <c r="D130" s="68" t="str">
        <f>IF([2]Mides!F116=1,"X"," ")</f>
        <v xml:space="preserve"> </v>
      </c>
      <c r="E130" s="68" t="str">
        <f>IF([2]Mides!F116=2,"X"," ")</f>
        <v xml:space="preserve"> </v>
      </c>
      <c r="F130" s="69" t="str">
        <f>[2]Mides!B116</f>
        <v>MENOR</v>
      </c>
      <c r="G130" s="68" t="str">
        <f>IF(AND([2]Mides!H116&gt;=1,[2]Mides!H116&lt;=14),"X"," ")</f>
        <v>X</v>
      </c>
      <c r="H130" s="68" t="str">
        <f>IF(AND([2]Mides!H116&gt;=14,[2]Mides!H116&lt;=30),"X"," ")</f>
        <v xml:space="preserve"> </v>
      </c>
      <c r="I130" s="68" t="str">
        <f>IF(AND([2]Mides!H116&gt;=31,[2]Mides!H116&lt;=60),"X","  ")</f>
        <v xml:space="preserve">  </v>
      </c>
      <c r="J130" s="68" t="str">
        <f>IF([2]Mides!H116&gt;60,"X", "  ")</f>
        <v xml:space="preserve">  </v>
      </c>
      <c r="K130" s="70">
        <f>[2]Mides!N116</f>
        <v>0</v>
      </c>
      <c r="L130" s="70">
        <f>[2]Mides!K116</f>
        <v>0</v>
      </c>
      <c r="M130" s="70">
        <f>[2]Mides!L116</f>
        <v>0</v>
      </c>
      <c r="N130" s="70">
        <f>[2]Mides!M116</f>
        <v>0</v>
      </c>
      <c r="O130" s="70">
        <f t="shared" si="1"/>
        <v>0</v>
      </c>
      <c r="P130" s="70">
        <f>[2]Mides!R116</f>
        <v>0</v>
      </c>
      <c r="Q130" s="70">
        <f>[2]Mides!S116</f>
        <v>0</v>
      </c>
    </row>
    <row r="131" spans="2:17" x14ac:dyDescent="0.3">
      <c r="B131" s="81" t="str">
        <f>[2]Mides!E117</f>
        <v>JOSE</v>
      </c>
      <c r="C131" s="82" t="str">
        <f>[2]Mides!D117</f>
        <v>GODINEZ</v>
      </c>
      <c r="D131" s="68" t="str">
        <f>IF([2]Mides!F117=1,"X"," ")</f>
        <v xml:space="preserve"> </v>
      </c>
      <c r="E131" s="68" t="str">
        <f>IF([2]Mides!F117=2,"X"," ")</f>
        <v xml:space="preserve"> </v>
      </c>
      <c r="F131" s="69">
        <f>[2]Mides!B117</f>
        <v>1578291110101</v>
      </c>
      <c r="G131" s="68" t="str">
        <f>IF(AND([2]Mides!H117&gt;=1,[2]Mides!H117&lt;=14),"X"," ")</f>
        <v xml:space="preserve"> </v>
      </c>
      <c r="H131" s="68" t="str">
        <f>IF(AND([2]Mides!H117&gt;=14,[2]Mides!H117&lt;=30),"X"," ")</f>
        <v xml:space="preserve"> </v>
      </c>
      <c r="I131" s="68" t="str">
        <f>IF(AND([2]Mides!H117&gt;=31,[2]Mides!H117&lt;=60),"X","  ")</f>
        <v>X</v>
      </c>
      <c r="J131" s="68" t="str">
        <f>IF([2]Mides!H117&gt;60,"X", "  ")</f>
        <v xml:space="preserve">  </v>
      </c>
      <c r="K131" s="70">
        <f>[2]Mides!N117</f>
        <v>0</v>
      </c>
      <c r="L131" s="70">
        <f>[2]Mides!K117</f>
        <v>0</v>
      </c>
      <c r="M131" s="70">
        <f>[2]Mides!L117</f>
        <v>0</v>
      </c>
      <c r="N131" s="70">
        <f>[2]Mides!M117</f>
        <v>0</v>
      </c>
      <c r="O131" s="70">
        <f t="shared" si="1"/>
        <v>0</v>
      </c>
      <c r="P131" s="70">
        <f>[2]Mides!R117</f>
        <v>0</v>
      </c>
      <c r="Q131" s="70">
        <f>[2]Mides!S117</f>
        <v>0</v>
      </c>
    </row>
    <row r="132" spans="2:17" x14ac:dyDescent="0.3">
      <c r="B132" s="81" t="str">
        <f>[2]Mides!E118</f>
        <v xml:space="preserve">EMILIANO </v>
      </c>
      <c r="C132" s="82" t="str">
        <f>[2]Mides!D118</f>
        <v>DIAZ</v>
      </c>
      <c r="D132" s="68" t="str">
        <f>IF([2]Mides!F118=1,"X"," ")</f>
        <v xml:space="preserve"> </v>
      </c>
      <c r="E132" s="68" t="str">
        <f>IF([2]Mides!F118=2,"X"," ")</f>
        <v xml:space="preserve"> </v>
      </c>
      <c r="F132" s="69" t="str">
        <f>[2]Mides!B118</f>
        <v>MENOR</v>
      </c>
      <c r="G132" s="68" t="str">
        <f>IF(AND([2]Mides!H118&gt;=1,[2]Mides!H118&lt;=14),"X"," ")</f>
        <v>X</v>
      </c>
      <c r="H132" s="68" t="str">
        <f>IF(AND([2]Mides!H118&gt;=14,[2]Mides!H118&lt;=30),"X"," ")</f>
        <v xml:space="preserve"> </v>
      </c>
      <c r="I132" s="68" t="str">
        <f>IF(AND([2]Mides!H118&gt;=31,[2]Mides!H118&lt;=60),"X","  ")</f>
        <v xml:space="preserve">  </v>
      </c>
      <c r="J132" s="68" t="str">
        <f>IF([2]Mides!H118&gt;60,"X", "  ")</f>
        <v xml:space="preserve">  </v>
      </c>
      <c r="K132" s="70">
        <f>[2]Mides!N118</f>
        <v>0</v>
      </c>
      <c r="L132" s="70">
        <f>[2]Mides!K118</f>
        <v>0</v>
      </c>
      <c r="M132" s="70">
        <f>[2]Mides!L118</f>
        <v>0</v>
      </c>
      <c r="N132" s="70">
        <f>[2]Mides!M118</f>
        <v>0</v>
      </c>
      <c r="O132" s="70">
        <f t="shared" si="1"/>
        <v>0</v>
      </c>
      <c r="P132" s="70">
        <f>[2]Mides!R118</f>
        <v>0</v>
      </c>
      <c r="Q132" s="70">
        <f>[2]Mides!S118</f>
        <v>0</v>
      </c>
    </row>
    <row r="133" spans="2:17" x14ac:dyDescent="0.3">
      <c r="B133" s="81" t="str">
        <f>[2]Mides!E119</f>
        <v>VALERIA</v>
      </c>
      <c r="C133" s="82" t="str">
        <f>[2]Mides!D119</f>
        <v>DIAZ</v>
      </c>
      <c r="D133" s="68" t="str">
        <f>IF([2]Mides!F119=1,"X"," ")</f>
        <v xml:space="preserve"> </v>
      </c>
      <c r="E133" s="68" t="str">
        <f>IF([2]Mides!F119=2,"X"," ")</f>
        <v xml:space="preserve"> </v>
      </c>
      <c r="F133" s="69" t="str">
        <f>[2]Mides!B119</f>
        <v>MENOR</v>
      </c>
      <c r="G133" s="68" t="str">
        <f>IF(AND([2]Mides!H119&gt;=1,[2]Mides!H119&lt;=14),"X"," ")</f>
        <v>X</v>
      </c>
      <c r="H133" s="68" t="str">
        <f>IF(AND([2]Mides!H119&gt;=14,[2]Mides!H119&lt;=30),"X"," ")</f>
        <v xml:space="preserve"> </v>
      </c>
      <c r="I133" s="68" t="str">
        <f>IF(AND([2]Mides!H119&gt;=31,[2]Mides!H119&lt;=60),"X","  ")</f>
        <v xml:space="preserve">  </v>
      </c>
      <c r="J133" s="68" t="str">
        <f>IF([2]Mides!H119&gt;60,"X", "  ")</f>
        <v xml:space="preserve">  </v>
      </c>
      <c r="K133" s="70">
        <f>[2]Mides!N119</f>
        <v>0</v>
      </c>
      <c r="L133" s="70">
        <f>[2]Mides!K119</f>
        <v>0</v>
      </c>
      <c r="M133" s="70">
        <f>[2]Mides!L119</f>
        <v>0</v>
      </c>
      <c r="N133" s="70">
        <f>[2]Mides!M119</f>
        <v>0</v>
      </c>
      <c r="O133" s="70">
        <f t="shared" si="1"/>
        <v>0</v>
      </c>
      <c r="P133" s="70">
        <f>[2]Mides!R119</f>
        <v>0</v>
      </c>
      <c r="Q133" s="70">
        <f>[2]Mides!S119</f>
        <v>0</v>
      </c>
    </row>
    <row r="134" spans="2:17" x14ac:dyDescent="0.3">
      <c r="B134" s="81" t="str">
        <f>[2]Mides!E120</f>
        <v>EVELYN</v>
      </c>
      <c r="C134" s="82" t="str">
        <f>[2]Mides!D120</f>
        <v>GRANADOS</v>
      </c>
      <c r="D134" s="68" t="str">
        <f>IF([2]Mides!F120=1,"X"," ")</f>
        <v xml:space="preserve"> </v>
      </c>
      <c r="E134" s="68" t="str">
        <f>IF([2]Mides!F120=2,"X"," ")</f>
        <v xml:space="preserve"> </v>
      </c>
      <c r="F134" s="69">
        <f>[2]Mides!B120</f>
        <v>1873828750101</v>
      </c>
      <c r="G134" s="68" t="str">
        <f>IF(AND([2]Mides!H120&gt;=1,[2]Mides!H120&lt;=14),"X"," ")</f>
        <v xml:space="preserve"> </v>
      </c>
      <c r="H134" s="68" t="str">
        <f>IF(AND([2]Mides!H120&gt;=14,[2]Mides!H120&lt;=30),"X"," ")</f>
        <v xml:space="preserve"> </v>
      </c>
      <c r="I134" s="68" t="str">
        <f>IF(AND([2]Mides!H120&gt;=31,[2]Mides!H120&lt;=60),"X","  ")</f>
        <v>X</v>
      </c>
      <c r="J134" s="68" t="str">
        <f>IF([2]Mides!H120&gt;60,"X", "  ")</f>
        <v xml:space="preserve">  </v>
      </c>
      <c r="K134" s="70">
        <f>[2]Mides!N120</f>
        <v>0</v>
      </c>
      <c r="L134" s="70">
        <f>[2]Mides!K120</f>
        <v>0</v>
      </c>
      <c r="M134" s="70">
        <f>[2]Mides!L120</f>
        <v>0</v>
      </c>
      <c r="N134" s="70">
        <f>[2]Mides!M120</f>
        <v>0</v>
      </c>
      <c r="O134" s="70">
        <f t="shared" si="1"/>
        <v>0</v>
      </c>
      <c r="P134" s="70">
        <f>[2]Mides!R120</f>
        <v>0</v>
      </c>
      <c r="Q134" s="70">
        <f>[2]Mides!S120</f>
        <v>0</v>
      </c>
    </row>
    <row r="135" spans="2:17" x14ac:dyDescent="0.3">
      <c r="B135" s="81" t="str">
        <f>[2]Mides!E121</f>
        <v>BLANCA</v>
      </c>
      <c r="C135" s="82" t="str">
        <f>[2]Mides!D121</f>
        <v>RANGEL</v>
      </c>
      <c r="D135" s="68" t="str">
        <f>IF([2]Mides!F121=1,"X"," ")</f>
        <v xml:space="preserve"> </v>
      </c>
      <c r="E135" s="68" t="str">
        <f>IF([2]Mides!F121=2,"X"," ")</f>
        <v xml:space="preserve"> </v>
      </c>
      <c r="F135" s="69">
        <f>[2]Mides!B121</f>
        <v>0</v>
      </c>
      <c r="G135" s="68" t="str">
        <f>IF(AND([2]Mides!H121&gt;=1,[2]Mides!H121&lt;=14),"X"," ")</f>
        <v xml:space="preserve"> </v>
      </c>
      <c r="H135" s="68" t="str">
        <f>IF(AND([2]Mides!H121&gt;=14,[2]Mides!H121&lt;=30),"X"," ")</f>
        <v xml:space="preserve"> </v>
      </c>
      <c r="I135" s="68" t="str">
        <f>IF(AND([2]Mides!H121&gt;=31,[2]Mides!H121&lt;=60),"X","  ")</f>
        <v xml:space="preserve">  </v>
      </c>
      <c r="J135" s="68" t="str">
        <f>IF([2]Mides!H121&gt;60,"X", "  ")</f>
        <v>X</v>
      </c>
      <c r="K135" s="70">
        <f>[2]Mides!N121</f>
        <v>0</v>
      </c>
      <c r="L135" s="70">
        <f>[2]Mides!K121</f>
        <v>0</v>
      </c>
      <c r="M135" s="70">
        <f>[2]Mides!L121</f>
        <v>0</v>
      </c>
      <c r="N135" s="70">
        <f>[2]Mides!M121</f>
        <v>0</v>
      </c>
      <c r="O135" s="70">
        <f t="shared" si="1"/>
        <v>0</v>
      </c>
      <c r="P135" s="70">
        <f>[2]Mides!R121</f>
        <v>0</v>
      </c>
      <c r="Q135" s="70">
        <f>[2]Mides!S121</f>
        <v>0</v>
      </c>
    </row>
    <row r="136" spans="2:17" x14ac:dyDescent="0.3">
      <c r="B136" s="81" t="str">
        <f>[2]Mides!E122</f>
        <v>HUGO</v>
      </c>
      <c r="C136" s="82" t="str">
        <f>[2]Mides!D122</f>
        <v>MORALES</v>
      </c>
      <c r="D136" s="68" t="str">
        <f>IF([2]Mides!F122=1,"X"," ")</f>
        <v xml:space="preserve"> </v>
      </c>
      <c r="E136" s="68" t="str">
        <f>IF([2]Mides!F122=2,"X"," ")</f>
        <v xml:space="preserve"> </v>
      </c>
      <c r="F136" s="69">
        <f>[2]Mides!B122</f>
        <v>2143032920204</v>
      </c>
      <c r="G136" s="68" t="str">
        <f>IF(AND([2]Mides!H122&gt;=1,[2]Mides!H122&lt;=14),"X"," ")</f>
        <v xml:space="preserve"> </v>
      </c>
      <c r="H136" s="68" t="str">
        <f>IF(AND([2]Mides!H122&gt;=14,[2]Mides!H122&lt;=30),"X"," ")</f>
        <v>X</v>
      </c>
      <c r="I136" s="68" t="str">
        <f>IF(AND([2]Mides!H122&gt;=31,[2]Mides!H122&lt;=60),"X","  ")</f>
        <v xml:space="preserve">  </v>
      </c>
      <c r="J136" s="68" t="str">
        <f>IF([2]Mides!H122&gt;60,"X", "  ")</f>
        <v xml:space="preserve">  </v>
      </c>
      <c r="K136" s="70">
        <f>[2]Mides!N122</f>
        <v>0</v>
      </c>
      <c r="L136" s="70">
        <f>[2]Mides!K122</f>
        <v>0</v>
      </c>
      <c r="M136" s="70">
        <f>[2]Mides!L122</f>
        <v>0</v>
      </c>
      <c r="N136" s="70">
        <f>[2]Mides!M122</f>
        <v>0</v>
      </c>
      <c r="O136" s="70">
        <f t="shared" si="1"/>
        <v>0</v>
      </c>
      <c r="P136" s="70">
        <f>[2]Mides!R122</f>
        <v>0</v>
      </c>
      <c r="Q136" s="70">
        <f>[2]Mides!S122</f>
        <v>0</v>
      </c>
    </row>
    <row r="137" spans="2:17" x14ac:dyDescent="0.3">
      <c r="B137" s="81" t="str">
        <f>[2]Mides!E123</f>
        <v>ERICK</v>
      </c>
      <c r="C137" s="82" t="str">
        <f>[2]Mides!D123</f>
        <v>PIRIR</v>
      </c>
      <c r="D137" s="68" t="str">
        <f>IF([2]Mides!F123=1,"X"," ")</f>
        <v xml:space="preserve"> </v>
      </c>
      <c r="E137" s="68" t="str">
        <f>IF([2]Mides!F123=2,"X"," ")</f>
        <v xml:space="preserve"> </v>
      </c>
      <c r="F137" s="69" t="str">
        <f>[2]Mides!B123</f>
        <v>MENOR</v>
      </c>
      <c r="G137" s="68" t="str">
        <f>IF(AND([2]Mides!H123&gt;=1,[2]Mides!H123&lt;=14),"X"," ")</f>
        <v xml:space="preserve"> </v>
      </c>
      <c r="H137" s="68" t="str">
        <f>IF(AND([2]Mides!H123&gt;=14,[2]Mides!H123&lt;=30),"X"," ")</f>
        <v>X</v>
      </c>
      <c r="I137" s="68" t="str">
        <f>IF(AND([2]Mides!H123&gt;=31,[2]Mides!H123&lt;=60),"X","  ")</f>
        <v xml:space="preserve">  </v>
      </c>
      <c r="J137" s="68" t="str">
        <f>IF([2]Mides!H123&gt;60,"X", "  ")</f>
        <v xml:space="preserve">  </v>
      </c>
      <c r="K137" s="70">
        <f>[2]Mides!N123</f>
        <v>0</v>
      </c>
      <c r="L137" s="70">
        <f>[2]Mides!K123</f>
        <v>0</v>
      </c>
      <c r="M137" s="70">
        <f>[2]Mides!L123</f>
        <v>0</v>
      </c>
      <c r="N137" s="70">
        <f>[2]Mides!M123</f>
        <v>0</v>
      </c>
      <c r="O137" s="70">
        <f t="shared" si="1"/>
        <v>0</v>
      </c>
      <c r="P137" s="70">
        <f>[2]Mides!R123</f>
        <v>0</v>
      </c>
      <c r="Q137" s="70">
        <f>[2]Mides!S123</f>
        <v>0</v>
      </c>
    </row>
    <row r="138" spans="2:17" x14ac:dyDescent="0.3">
      <c r="B138" s="81" t="str">
        <f>[2]Mides!E124</f>
        <v>EDNA</v>
      </c>
      <c r="C138" s="82" t="str">
        <f>[2]Mides!D124</f>
        <v>ARREAGA</v>
      </c>
      <c r="D138" s="68" t="str">
        <f>IF([2]Mides!F124=1,"X"," ")</f>
        <v xml:space="preserve"> </v>
      </c>
      <c r="E138" s="68" t="str">
        <f>IF([2]Mides!F124=2,"X"," ")</f>
        <v xml:space="preserve"> </v>
      </c>
      <c r="F138" s="69" t="str">
        <f>[2]Mides!B124</f>
        <v>MENOR</v>
      </c>
      <c r="G138" s="68" t="str">
        <f>IF(AND([2]Mides!H124&gt;=1,[2]Mides!H124&lt;=14),"X"," ")</f>
        <v xml:space="preserve"> </v>
      </c>
      <c r="H138" s="68" t="str">
        <f>IF(AND([2]Mides!H124&gt;=14,[2]Mides!H124&lt;=30),"X"," ")</f>
        <v xml:space="preserve"> </v>
      </c>
      <c r="I138" s="68" t="str">
        <f>IF(AND([2]Mides!H124&gt;=31,[2]Mides!H124&lt;=60),"X","  ")</f>
        <v xml:space="preserve">  </v>
      </c>
      <c r="J138" s="68" t="str">
        <f>IF([2]Mides!H124&gt;60,"X", "  ")</f>
        <v>X</v>
      </c>
      <c r="K138" s="70">
        <f>[2]Mides!N124</f>
        <v>0</v>
      </c>
      <c r="L138" s="70">
        <f>[2]Mides!K124</f>
        <v>0</v>
      </c>
      <c r="M138" s="70">
        <f>[2]Mides!L124</f>
        <v>0</v>
      </c>
      <c r="N138" s="70">
        <f>[2]Mides!M124</f>
        <v>0</v>
      </c>
      <c r="O138" s="70">
        <f t="shared" si="1"/>
        <v>0</v>
      </c>
      <c r="P138" s="70">
        <f>[2]Mides!R124</f>
        <v>0</v>
      </c>
      <c r="Q138" s="70">
        <f>[2]Mides!S124</f>
        <v>0</v>
      </c>
    </row>
    <row r="139" spans="2:17" x14ac:dyDescent="0.3">
      <c r="B139" s="81" t="str">
        <f>[2]Mides!E125</f>
        <v>CARLOS</v>
      </c>
      <c r="C139" s="82" t="str">
        <f>[2]Mides!D125</f>
        <v>MOLINA</v>
      </c>
      <c r="D139" s="68" t="str">
        <f>IF([2]Mides!F125=1,"X"," ")</f>
        <v xml:space="preserve"> </v>
      </c>
      <c r="E139" s="68" t="str">
        <f>IF([2]Mides!F125=2,"X"," ")</f>
        <v xml:space="preserve"> </v>
      </c>
      <c r="F139" s="69" t="str">
        <f>[2]Mides!B125</f>
        <v>MENOR</v>
      </c>
      <c r="G139" s="68" t="str">
        <f>IF(AND([2]Mides!H125&gt;=1,[2]Mides!H125&lt;=14),"X"," ")</f>
        <v>X</v>
      </c>
      <c r="H139" s="68" t="str">
        <f>IF(AND([2]Mides!H125&gt;=14,[2]Mides!H125&lt;=30),"X"," ")</f>
        <v>X</v>
      </c>
      <c r="I139" s="68" t="str">
        <f>IF(AND([2]Mides!H125&gt;=31,[2]Mides!H125&lt;=60),"X","  ")</f>
        <v xml:space="preserve">  </v>
      </c>
      <c r="J139" s="68" t="str">
        <f>IF([2]Mides!H125&gt;60,"X", "  ")</f>
        <v xml:space="preserve">  </v>
      </c>
      <c r="K139" s="70">
        <f>[2]Mides!N125</f>
        <v>0</v>
      </c>
      <c r="L139" s="70">
        <f>[2]Mides!K125</f>
        <v>0</v>
      </c>
      <c r="M139" s="70">
        <f>[2]Mides!L125</f>
        <v>0</v>
      </c>
      <c r="N139" s="70">
        <f>[2]Mides!M125</f>
        <v>0</v>
      </c>
      <c r="O139" s="70">
        <f t="shared" si="1"/>
        <v>0</v>
      </c>
      <c r="P139" s="70">
        <f>[2]Mides!R125</f>
        <v>0</v>
      </c>
      <c r="Q139" s="70">
        <f>[2]Mides!S125</f>
        <v>0</v>
      </c>
    </row>
    <row r="140" spans="2:17" x14ac:dyDescent="0.3">
      <c r="B140" s="81" t="str">
        <f>[2]Mides!E126</f>
        <v xml:space="preserve">JUAN </v>
      </c>
      <c r="C140" s="82" t="str">
        <f>[2]Mides!D126</f>
        <v>ROBLETO</v>
      </c>
      <c r="D140" s="68" t="str">
        <f>IF([2]Mides!F126=1,"X"," ")</f>
        <v xml:space="preserve"> </v>
      </c>
      <c r="E140" s="68" t="str">
        <f>IF([2]Mides!F126=2,"X"," ")</f>
        <v xml:space="preserve"> </v>
      </c>
      <c r="F140" s="69" t="str">
        <f>[2]Mides!B126</f>
        <v>MENOR</v>
      </c>
      <c r="G140" s="68" t="str">
        <f>IF(AND([2]Mides!H126&gt;=1,[2]Mides!H126&lt;=14),"X"," ")</f>
        <v xml:space="preserve"> </v>
      </c>
      <c r="H140" s="68" t="str">
        <f>IF(AND([2]Mides!H126&gt;=14,[2]Mides!H126&lt;=30),"X"," ")</f>
        <v xml:space="preserve"> </v>
      </c>
      <c r="I140" s="68" t="str">
        <f>IF(AND([2]Mides!H126&gt;=31,[2]Mides!H126&lt;=60),"X","  ")</f>
        <v>X</v>
      </c>
      <c r="J140" s="68" t="str">
        <f>IF([2]Mides!H126&gt;60,"X", "  ")</f>
        <v xml:space="preserve">  </v>
      </c>
      <c r="K140" s="70">
        <f>[2]Mides!N126</f>
        <v>0</v>
      </c>
      <c r="L140" s="70">
        <f>[2]Mides!K126</f>
        <v>0</v>
      </c>
      <c r="M140" s="70">
        <f>[2]Mides!L126</f>
        <v>0</v>
      </c>
      <c r="N140" s="70">
        <f>[2]Mides!M126</f>
        <v>0</v>
      </c>
      <c r="O140" s="70">
        <f t="shared" si="1"/>
        <v>0</v>
      </c>
      <c r="P140" s="70">
        <f>[2]Mides!R126</f>
        <v>0</v>
      </c>
      <c r="Q140" s="70">
        <f>[2]Mides!S126</f>
        <v>0</v>
      </c>
    </row>
    <row r="141" spans="2:17" x14ac:dyDescent="0.3">
      <c r="B141" s="81" t="str">
        <f>[2]Mides!E127</f>
        <v>SOFIA</v>
      </c>
      <c r="C141" s="82" t="str">
        <f>[2]Mides!D127</f>
        <v>BONILLA</v>
      </c>
      <c r="D141" s="68" t="str">
        <f>IF([2]Mides!F127=1,"X"," ")</f>
        <v xml:space="preserve"> </v>
      </c>
      <c r="E141" s="68" t="str">
        <f>IF([2]Mides!F127=2,"X"," ")</f>
        <v xml:space="preserve"> </v>
      </c>
      <c r="F141" s="69" t="str">
        <f>[2]Mides!B127</f>
        <v>MENOR</v>
      </c>
      <c r="G141" s="68" t="str">
        <f>IF(AND([2]Mides!H127&gt;=1,[2]Mides!H127&lt;=14),"X"," ")</f>
        <v>X</v>
      </c>
      <c r="H141" s="68" t="str">
        <f>IF(AND([2]Mides!H127&gt;=14,[2]Mides!H127&lt;=30),"X"," ")</f>
        <v xml:space="preserve"> </v>
      </c>
      <c r="I141" s="68" t="str">
        <f>IF(AND([2]Mides!H127&gt;=31,[2]Mides!H127&lt;=60),"X","  ")</f>
        <v xml:space="preserve">  </v>
      </c>
      <c r="J141" s="68" t="str">
        <f>IF([2]Mides!H127&gt;60,"X", "  ")</f>
        <v xml:space="preserve">  </v>
      </c>
      <c r="K141" s="70">
        <f>[2]Mides!N127</f>
        <v>0</v>
      </c>
      <c r="L141" s="70">
        <f>[2]Mides!K127</f>
        <v>0</v>
      </c>
      <c r="M141" s="70">
        <f>[2]Mides!L127</f>
        <v>0</v>
      </c>
      <c r="N141" s="70">
        <f>[2]Mides!M127</f>
        <v>0</v>
      </c>
      <c r="O141" s="70">
        <f t="shared" si="1"/>
        <v>0</v>
      </c>
      <c r="P141" s="70">
        <f>[2]Mides!R127</f>
        <v>0</v>
      </c>
      <c r="Q141" s="70">
        <f>[2]Mides!S127</f>
        <v>0</v>
      </c>
    </row>
    <row r="142" spans="2:17" x14ac:dyDescent="0.3">
      <c r="B142" s="81" t="str">
        <f>[2]Mides!E128</f>
        <v>RAUL</v>
      </c>
      <c r="C142" s="82" t="str">
        <f>[2]Mides!D128</f>
        <v>BONILLA</v>
      </c>
      <c r="D142" s="68" t="str">
        <f>IF([2]Mides!F128=1,"X"," ")</f>
        <v xml:space="preserve"> </v>
      </c>
      <c r="E142" s="68" t="str">
        <f>IF([2]Mides!F128=2,"X"," ")</f>
        <v xml:space="preserve"> </v>
      </c>
      <c r="F142" s="69" t="str">
        <f>[2]Mides!B128</f>
        <v>MENOR</v>
      </c>
      <c r="G142" s="68" t="str">
        <f>IF(AND([2]Mides!H128&gt;=1,[2]Mides!H128&lt;=14),"X"," ")</f>
        <v>X</v>
      </c>
      <c r="H142" s="68" t="str">
        <f>IF(AND([2]Mides!H128&gt;=14,[2]Mides!H128&lt;=30),"X"," ")</f>
        <v xml:space="preserve"> </v>
      </c>
      <c r="I142" s="68" t="str">
        <f>IF(AND([2]Mides!H128&gt;=31,[2]Mides!H128&lt;=60),"X","  ")</f>
        <v xml:space="preserve">  </v>
      </c>
      <c r="J142" s="68" t="str">
        <f>IF([2]Mides!H128&gt;60,"X", "  ")</f>
        <v xml:space="preserve">  </v>
      </c>
      <c r="K142" s="70">
        <f>[2]Mides!N128</f>
        <v>0</v>
      </c>
      <c r="L142" s="70">
        <f>[2]Mides!K128</f>
        <v>0</v>
      </c>
      <c r="M142" s="70">
        <f>[2]Mides!L128</f>
        <v>0</v>
      </c>
      <c r="N142" s="70">
        <f>[2]Mides!M128</f>
        <v>0</v>
      </c>
      <c r="O142" s="70">
        <f t="shared" si="1"/>
        <v>0</v>
      </c>
      <c r="P142" s="70">
        <f>[2]Mides!R128</f>
        <v>0</v>
      </c>
      <c r="Q142" s="70">
        <f>[2]Mides!S128</f>
        <v>0</v>
      </c>
    </row>
    <row r="143" spans="2:17" x14ac:dyDescent="0.3">
      <c r="B143" s="81" t="str">
        <f>[2]Mides!E129</f>
        <v>MARIANA</v>
      </c>
      <c r="C143" s="82" t="str">
        <f>[2]Mides!D129</f>
        <v>BONILLA</v>
      </c>
      <c r="D143" s="68" t="str">
        <f>IF([2]Mides!F129=1,"X"," ")</f>
        <v xml:space="preserve"> </v>
      </c>
      <c r="E143" s="68" t="str">
        <f>IF([2]Mides!F129=2,"X"," ")</f>
        <v xml:space="preserve"> </v>
      </c>
      <c r="F143" s="69" t="str">
        <f>[2]Mides!B129</f>
        <v>MENOR</v>
      </c>
      <c r="G143" s="68" t="str">
        <f>IF(AND([2]Mides!H129&gt;=1,[2]Mides!H129&lt;=14),"X"," ")</f>
        <v>X</v>
      </c>
      <c r="H143" s="68" t="str">
        <f>IF(AND([2]Mides!H129&gt;=14,[2]Mides!H129&lt;=30),"X"," ")</f>
        <v xml:space="preserve"> </v>
      </c>
      <c r="I143" s="68" t="str">
        <f>IF(AND([2]Mides!H129&gt;=31,[2]Mides!H129&lt;=60),"X","  ")</f>
        <v xml:space="preserve">  </v>
      </c>
      <c r="J143" s="68" t="str">
        <f>IF([2]Mides!H129&gt;60,"X", "  ")</f>
        <v xml:space="preserve">  </v>
      </c>
      <c r="K143" s="70">
        <f>[2]Mides!N129</f>
        <v>0</v>
      </c>
      <c r="L143" s="70">
        <f>[2]Mides!K129</f>
        <v>0</v>
      </c>
      <c r="M143" s="70">
        <f>[2]Mides!L129</f>
        <v>0</v>
      </c>
      <c r="N143" s="70">
        <f>[2]Mides!M129</f>
        <v>0</v>
      </c>
      <c r="O143" s="70">
        <f t="shared" si="1"/>
        <v>0</v>
      </c>
      <c r="P143" s="70">
        <f>[2]Mides!R129</f>
        <v>0</v>
      </c>
      <c r="Q143" s="70">
        <f>[2]Mides!S129</f>
        <v>0</v>
      </c>
    </row>
    <row r="144" spans="2:17" x14ac:dyDescent="0.3">
      <c r="B144" s="81" t="str">
        <f>[2]Mides!E130</f>
        <v>DANIELA</v>
      </c>
      <c r="C144" s="82" t="str">
        <f>[2]Mides!D130</f>
        <v>BONILLA</v>
      </c>
      <c r="D144" s="68" t="str">
        <f>IF([2]Mides!F130=1,"X"," ")</f>
        <v xml:space="preserve"> </v>
      </c>
      <c r="E144" s="68" t="str">
        <f>IF([2]Mides!F130=2,"X"," ")</f>
        <v xml:space="preserve"> </v>
      </c>
      <c r="F144" s="69" t="str">
        <f>[2]Mides!B130</f>
        <v>MENOR</v>
      </c>
      <c r="G144" s="68" t="str">
        <f>IF(AND([2]Mides!H130&gt;=1,[2]Mides!H130&lt;=14),"X"," ")</f>
        <v>X</v>
      </c>
      <c r="H144" s="68" t="str">
        <f>IF(AND([2]Mides!H130&gt;=14,[2]Mides!H130&lt;=30),"X"," ")</f>
        <v>X</v>
      </c>
      <c r="I144" s="68" t="str">
        <f>IF(AND([2]Mides!H130&gt;=31,[2]Mides!H130&lt;=60),"X","  ")</f>
        <v xml:space="preserve">  </v>
      </c>
      <c r="J144" s="68" t="str">
        <f>IF([2]Mides!H130&gt;60,"X", "  ")</f>
        <v xml:space="preserve">  </v>
      </c>
      <c r="K144" s="70">
        <f>[2]Mides!N130</f>
        <v>0</v>
      </c>
      <c r="L144" s="70">
        <f>[2]Mides!K130</f>
        <v>0</v>
      </c>
      <c r="M144" s="70">
        <f>[2]Mides!L130</f>
        <v>0</v>
      </c>
      <c r="N144" s="70">
        <f>[2]Mides!M130</f>
        <v>0</v>
      </c>
      <c r="O144" s="70">
        <f t="shared" si="1"/>
        <v>0</v>
      </c>
      <c r="P144" s="70">
        <f>[2]Mides!R130</f>
        <v>0</v>
      </c>
      <c r="Q144" s="70">
        <f>[2]Mides!S130</f>
        <v>0</v>
      </c>
    </row>
    <row r="145" spans="2:17" x14ac:dyDescent="0.3">
      <c r="B145" s="81" t="str">
        <f>[2]Mides!E131</f>
        <v xml:space="preserve">SILVIA </v>
      </c>
      <c r="C145" s="82" t="str">
        <f>[2]Mides!D131</f>
        <v>LOPEZ</v>
      </c>
      <c r="D145" s="68" t="str">
        <f>IF([2]Mides!F131=1,"X"," ")</f>
        <v xml:space="preserve"> </v>
      </c>
      <c r="E145" s="68" t="str">
        <f>IF([2]Mides!F131=2,"X"," ")</f>
        <v xml:space="preserve"> </v>
      </c>
      <c r="F145" s="69">
        <f>[2]Mides!B131</f>
        <v>2712340830101</v>
      </c>
      <c r="G145" s="68" t="str">
        <f>IF(AND([2]Mides!H131&gt;=1,[2]Mides!H131&lt;=14),"X"," ")</f>
        <v xml:space="preserve"> </v>
      </c>
      <c r="H145" s="68" t="str">
        <f>IF(AND([2]Mides!H131&gt;=14,[2]Mides!H131&lt;=30),"X"," ")</f>
        <v xml:space="preserve"> </v>
      </c>
      <c r="I145" s="68" t="str">
        <f>IF(AND([2]Mides!H131&gt;=31,[2]Mides!H131&lt;=60),"X","  ")</f>
        <v>X</v>
      </c>
      <c r="J145" s="68" t="str">
        <f>IF([2]Mides!H131&gt;60,"X", "  ")</f>
        <v xml:space="preserve">  </v>
      </c>
      <c r="K145" s="70">
        <f>[2]Mides!N131</f>
        <v>0</v>
      </c>
      <c r="L145" s="70">
        <f>[2]Mides!K131</f>
        <v>0</v>
      </c>
      <c r="M145" s="70">
        <f>[2]Mides!L131</f>
        <v>0</v>
      </c>
      <c r="N145" s="70">
        <f>[2]Mides!M131</f>
        <v>0</v>
      </c>
      <c r="O145" s="70">
        <f t="shared" si="1"/>
        <v>0</v>
      </c>
      <c r="P145" s="70">
        <f>[2]Mides!R131</f>
        <v>0</v>
      </c>
      <c r="Q145" s="70">
        <f>[2]Mides!S131</f>
        <v>0</v>
      </c>
    </row>
    <row r="146" spans="2:17" x14ac:dyDescent="0.3">
      <c r="B146" s="81" t="str">
        <f>[2]Mides!E132</f>
        <v>KARLA</v>
      </c>
      <c r="C146" s="82" t="str">
        <f>[2]Mides!D132</f>
        <v>CHAVARRIA</v>
      </c>
      <c r="D146" s="68" t="str">
        <f>IF([2]Mides!F132=1,"X"," ")</f>
        <v xml:space="preserve"> </v>
      </c>
      <c r="E146" s="68" t="str">
        <f>IF([2]Mides!F132=2,"X"," ")</f>
        <v xml:space="preserve"> </v>
      </c>
      <c r="F146" s="69">
        <f>[2]Mides!B132</f>
        <v>2686207760101</v>
      </c>
      <c r="G146" s="68" t="str">
        <f>IF(AND([2]Mides!H132&gt;=1,[2]Mides!H132&lt;=14),"X"," ")</f>
        <v xml:space="preserve"> </v>
      </c>
      <c r="H146" s="68" t="str">
        <f>IF(AND([2]Mides!H132&gt;=14,[2]Mides!H132&lt;=30),"X"," ")</f>
        <v xml:space="preserve"> </v>
      </c>
      <c r="I146" s="68" t="str">
        <f>IF(AND([2]Mides!H132&gt;=31,[2]Mides!H132&lt;=60),"X","  ")</f>
        <v>X</v>
      </c>
      <c r="J146" s="68" t="str">
        <f>IF([2]Mides!H132&gt;60,"X", "  ")</f>
        <v xml:space="preserve">  </v>
      </c>
      <c r="K146" s="70">
        <f>[2]Mides!N132</f>
        <v>0</v>
      </c>
      <c r="L146" s="70">
        <f>[2]Mides!K132</f>
        <v>0</v>
      </c>
      <c r="M146" s="70">
        <f>[2]Mides!L132</f>
        <v>0</v>
      </c>
      <c r="N146" s="70">
        <f>[2]Mides!M132</f>
        <v>0</v>
      </c>
      <c r="O146" s="70">
        <f t="shared" si="1"/>
        <v>0</v>
      </c>
      <c r="P146" s="70">
        <f>[2]Mides!R132</f>
        <v>0</v>
      </c>
      <c r="Q146" s="70">
        <f>[2]Mides!S132</f>
        <v>0</v>
      </c>
    </row>
    <row r="147" spans="2:17" x14ac:dyDescent="0.3">
      <c r="B147" s="81" t="str">
        <f>[2]Mides!E133</f>
        <v>MARTA</v>
      </c>
      <c r="C147" s="82" t="str">
        <f>[2]Mides!D133</f>
        <v>PALACIOS</v>
      </c>
      <c r="D147" s="68" t="str">
        <f>IF([2]Mides!F133=1,"X"," ")</f>
        <v xml:space="preserve"> </v>
      </c>
      <c r="E147" s="68" t="str">
        <f>IF([2]Mides!F133=2,"X"," ")</f>
        <v xml:space="preserve"> </v>
      </c>
      <c r="F147" s="69">
        <f>[2]Mides!B133</f>
        <v>1808679460901</v>
      </c>
      <c r="G147" s="68" t="str">
        <f>IF(AND([2]Mides!H133&gt;=1,[2]Mides!H133&lt;=14),"X"," ")</f>
        <v xml:space="preserve"> </v>
      </c>
      <c r="H147" s="68" t="str">
        <f>IF(AND([2]Mides!H133&gt;=14,[2]Mides!H133&lt;=30),"X"," ")</f>
        <v xml:space="preserve"> </v>
      </c>
      <c r="I147" s="68" t="str">
        <f>IF(AND([2]Mides!H133&gt;=31,[2]Mides!H133&lt;=60),"X","  ")</f>
        <v>X</v>
      </c>
      <c r="J147" s="68" t="str">
        <f>IF([2]Mides!H133&gt;60,"X", "  ")</f>
        <v xml:space="preserve">  </v>
      </c>
      <c r="K147" s="70">
        <f>[2]Mides!N133</f>
        <v>0</v>
      </c>
      <c r="L147" s="70">
        <f>[2]Mides!K133</f>
        <v>0</v>
      </c>
      <c r="M147" s="70">
        <f>[2]Mides!L133</f>
        <v>0</v>
      </c>
      <c r="N147" s="70">
        <f>[2]Mides!M133</f>
        <v>0</v>
      </c>
      <c r="O147" s="70">
        <f t="shared" si="1"/>
        <v>0</v>
      </c>
      <c r="P147" s="70">
        <f>[2]Mides!R133</f>
        <v>0</v>
      </c>
      <c r="Q147" s="70">
        <f>[2]Mides!S133</f>
        <v>0</v>
      </c>
    </row>
    <row r="148" spans="2:17" x14ac:dyDescent="0.3">
      <c r="B148" s="81" t="str">
        <f>[2]Mides!E134</f>
        <v>IRMA</v>
      </c>
      <c r="C148" s="82" t="str">
        <f>[2]Mides!D134</f>
        <v>MONTERROSO</v>
      </c>
      <c r="D148" s="68" t="str">
        <f>IF([2]Mides!F134=1,"X"," ")</f>
        <v xml:space="preserve"> </v>
      </c>
      <c r="E148" s="68" t="str">
        <f>IF([2]Mides!F134=2,"X"," ")</f>
        <v xml:space="preserve"> </v>
      </c>
      <c r="F148" s="69">
        <f>[2]Mides!B134</f>
        <v>2466218340917</v>
      </c>
      <c r="G148" s="68" t="str">
        <f>IF(AND([2]Mides!H134&gt;=1,[2]Mides!H134&lt;=14),"X"," ")</f>
        <v xml:space="preserve"> </v>
      </c>
      <c r="H148" s="68" t="str">
        <f>IF(AND([2]Mides!H134&gt;=14,[2]Mides!H134&lt;=30),"X"," ")</f>
        <v xml:space="preserve"> </v>
      </c>
      <c r="I148" s="68" t="str">
        <f>IF(AND([2]Mides!H134&gt;=31,[2]Mides!H134&lt;=60),"X","  ")</f>
        <v xml:space="preserve">  </v>
      </c>
      <c r="J148" s="68" t="str">
        <f>IF([2]Mides!H134&gt;60,"X", "  ")</f>
        <v>X</v>
      </c>
      <c r="K148" s="70">
        <f>[2]Mides!N134</f>
        <v>0</v>
      </c>
      <c r="L148" s="70">
        <f>[2]Mides!K134</f>
        <v>0</v>
      </c>
      <c r="M148" s="70">
        <f>[2]Mides!L134</f>
        <v>0</v>
      </c>
      <c r="N148" s="70">
        <f>[2]Mides!M134</f>
        <v>0</v>
      </c>
      <c r="O148" s="70">
        <f t="shared" si="1"/>
        <v>0</v>
      </c>
      <c r="P148" s="70">
        <f>[2]Mides!R134</f>
        <v>0</v>
      </c>
      <c r="Q148" s="70">
        <f>[2]Mides!S134</f>
        <v>0</v>
      </c>
    </row>
    <row r="149" spans="2:17" x14ac:dyDescent="0.3">
      <c r="B149" s="81" t="str">
        <f>[2]Mides!E135</f>
        <v>ABNER</v>
      </c>
      <c r="C149" s="82" t="str">
        <f>[2]Mides!D135</f>
        <v>MEJIA</v>
      </c>
      <c r="D149" s="68" t="str">
        <f>IF([2]Mides!F135=1,"X"," ")</f>
        <v xml:space="preserve"> </v>
      </c>
      <c r="E149" s="68" t="str">
        <f>IF([2]Mides!F135=2,"X"," ")</f>
        <v xml:space="preserve"> </v>
      </c>
      <c r="F149" s="69">
        <f>[2]Mides!B135</f>
        <v>3003261220101</v>
      </c>
      <c r="G149" s="68" t="str">
        <f>IF(AND([2]Mides!H135&gt;=1,[2]Mides!H135&lt;=14),"X"," ")</f>
        <v xml:space="preserve"> </v>
      </c>
      <c r="H149" s="68" t="str">
        <f>IF(AND([2]Mides!H135&gt;=14,[2]Mides!H135&lt;=30),"X"," ")</f>
        <v>X</v>
      </c>
      <c r="I149" s="68" t="str">
        <f>IF(AND([2]Mides!H135&gt;=31,[2]Mides!H135&lt;=60),"X","  ")</f>
        <v xml:space="preserve">  </v>
      </c>
      <c r="J149" s="68" t="str">
        <f>IF([2]Mides!H135&gt;60,"X", "  ")</f>
        <v xml:space="preserve">  </v>
      </c>
      <c r="K149" s="70">
        <f>[2]Mides!N135</f>
        <v>0</v>
      </c>
      <c r="L149" s="70">
        <f>[2]Mides!K135</f>
        <v>0</v>
      </c>
      <c r="M149" s="70">
        <f>[2]Mides!L135</f>
        <v>0</v>
      </c>
      <c r="N149" s="70">
        <f>[2]Mides!M135</f>
        <v>0</v>
      </c>
      <c r="O149" s="70">
        <f t="shared" si="1"/>
        <v>0</v>
      </c>
      <c r="P149" s="70">
        <f>[2]Mides!R135</f>
        <v>0</v>
      </c>
      <c r="Q149" s="70">
        <f>[2]Mides!S135</f>
        <v>0</v>
      </c>
    </row>
    <row r="150" spans="2:17" x14ac:dyDescent="0.3">
      <c r="B150" s="81" t="str">
        <f>[2]Mides!E136</f>
        <v>ANA</v>
      </c>
      <c r="C150" s="82" t="str">
        <f>[2]Mides!D136</f>
        <v>BATZUN</v>
      </c>
      <c r="D150" s="68" t="str">
        <f>IF([2]Mides!F136=1,"X"," ")</f>
        <v xml:space="preserve"> </v>
      </c>
      <c r="E150" s="68" t="str">
        <f>IF([2]Mides!F136=2,"X"," ")</f>
        <v xml:space="preserve"> </v>
      </c>
      <c r="F150" s="69" t="str">
        <f>[2]Mides!B136</f>
        <v>MENOR</v>
      </c>
      <c r="G150" s="68" t="str">
        <f>IF(AND([2]Mides!H136&gt;=1,[2]Mides!H136&lt;=14),"X"," ")</f>
        <v>X</v>
      </c>
      <c r="H150" s="68" t="str">
        <f>IF(AND([2]Mides!H136&gt;=14,[2]Mides!H136&lt;=30),"X"," ")</f>
        <v xml:space="preserve"> </v>
      </c>
      <c r="I150" s="68" t="str">
        <f>IF(AND([2]Mides!H136&gt;=31,[2]Mides!H136&lt;=60),"X","  ")</f>
        <v xml:space="preserve">  </v>
      </c>
      <c r="J150" s="68" t="str">
        <f>IF([2]Mides!H136&gt;60,"X", "  ")</f>
        <v xml:space="preserve">  </v>
      </c>
      <c r="K150" s="70">
        <f>[2]Mides!N136</f>
        <v>0</v>
      </c>
      <c r="L150" s="70">
        <f>[2]Mides!K136</f>
        <v>0</v>
      </c>
      <c r="M150" s="70">
        <f>[2]Mides!L136</f>
        <v>0</v>
      </c>
      <c r="N150" s="70">
        <f>[2]Mides!M136</f>
        <v>0</v>
      </c>
      <c r="O150" s="70">
        <f t="shared" ref="O150:O213" si="2">SUM(K150:N150)</f>
        <v>0</v>
      </c>
      <c r="P150" s="70">
        <f>[2]Mides!R136</f>
        <v>0</v>
      </c>
      <c r="Q150" s="70">
        <f>[2]Mides!S136</f>
        <v>0</v>
      </c>
    </row>
    <row r="151" spans="2:17" x14ac:dyDescent="0.3">
      <c r="B151" s="81" t="str">
        <f>[2]Mides!E137</f>
        <v>NINFA</v>
      </c>
      <c r="C151" s="82" t="str">
        <f>[2]Mides!D137</f>
        <v>SECAIDA</v>
      </c>
      <c r="D151" s="68" t="str">
        <f>IF([2]Mides!F137=1,"X"," ")</f>
        <v xml:space="preserve"> </v>
      </c>
      <c r="E151" s="68" t="str">
        <f>IF([2]Mides!F137=2,"X"," ")</f>
        <v xml:space="preserve"> </v>
      </c>
      <c r="F151" s="69">
        <f>[2]Mides!B137</f>
        <v>0</v>
      </c>
      <c r="G151" s="68" t="str">
        <f>IF(AND([2]Mides!H137&gt;=1,[2]Mides!H137&lt;=14),"X"," ")</f>
        <v xml:space="preserve"> </v>
      </c>
      <c r="H151" s="68" t="str">
        <f>IF(AND([2]Mides!H137&gt;=14,[2]Mides!H137&lt;=30),"X"," ")</f>
        <v>X</v>
      </c>
      <c r="I151" s="68" t="str">
        <f>IF(AND([2]Mides!H137&gt;=31,[2]Mides!H137&lt;=60),"X","  ")</f>
        <v xml:space="preserve">  </v>
      </c>
      <c r="J151" s="68" t="str">
        <f>IF([2]Mides!H137&gt;60,"X", "  ")</f>
        <v xml:space="preserve">  </v>
      </c>
      <c r="K151" s="70">
        <f>[2]Mides!N137</f>
        <v>0</v>
      </c>
      <c r="L151" s="70">
        <f>[2]Mides!K137</f>
        <v>0</v>
      </c>
      <c r="M151" s="70">
        <f>[2]Mides!L137</f>
        <v>0</v>
      </c>
      <c r="N151" s="70">
        <f>[2]Mides!M137</f>
        <v>0</v>
      </c>
      <c r="O151" s="70">
        <f t="shared" si="2"/>
        <v>0</v>
      </c>
      <c r="P151" s="70">
        <f>[2]Mides!R137</f>
        <v>0</v>
      </c>
      <c r="Q151" s="70">
        <f>[2]Mides!S137</f>
        <v>0</v>
      </c>
    </row>
    <row r="152" spans="2:17" x14ac:dyDescent="0.3">
      <c r="B152" s="81">
        <f>[2]Mides!E138</f>
        <v>0</v>
      </c>
      <c r="C152" s="82" t="str">
        <f>[2]Mides!D138</f>
        <v>PAC</v>
      </c>
      <c r="D152" s="68" t="str">
        <f>IF([2]Mides!F138=1,"X"," ")</f>
        <v xml:space="preserve"> </v>
      </c>
      <c r="E152" s="68" t="str">
        <f>IF([2]Mides!F138=2,"X"," ")</f>
        <v xml:space="preserve"> </v>
      </c>
      <c r="F152" s="69">
        <f>[2]Mides!B138</f>
        <v>2091153270101</v>
      </c>
      <c r="G152" s="68" t="str">
        <f>IF(AND([2]Mides!H138&gt;=1,[2]Mides!H138&lt;=14),"X"," ")</f>
        <v xml:space="preserve"> </v>
      </c>
      <c r="H152" s="68" t="str">
        <f>IF(AND([2]Mides!H138&gt;=14,[2]Mides!H138&lt;=30),"X"," ")</f>
        <v xml:space="preserve"> </v>
      </c>
      <c r="I152" s="68" t="str">
        <f>IF(AND([2]Mides!H138&gt;=31,[2]Mides!H138&lt;=60),"X","  ")</f>
        <v xml:space="preserve">  </v>
      </c>
      <c r="J152" s="68" t="str">
        <f>IF([2]Mides!H138&gt;60,"X", "  ")</f>
        <v xml:space="preserve">  </v>
      </c>
      <c r="K152" s="70">
        <f>[2]Mides!N138</f>
        <v>0</v>
      </c>
      <c r="L152" s="70">
        <f>[2]Mides!K138</f>
        <v>0</v>
      </c>
      <c r="M152" s="70">
        <f>[2]Mides!L138</f>
        <v>0</v>
      </c>
      <c r="N152" s="70">
        <f>[2]Mides!M138</f>
        <v>0</v>
      </c>
      <c r="O152" s="70">
        <f t="shared" si="2"/>
        <v>0</v>
      </c>
      <c r="P152" s="70">
        <f>[2]Mides!R138</f>
        <v>0</v>
      </c>
      <c r="Q152" s="70">
        <f>[2]Mides!S138</f>
        <v>0</v>
      </c>
    </row>
    <row r="153" spans="2:17" x14ac:dyDescent="0.3">
      <c r="B153" s="81" t="str">
        <f>[2]Mides!E139</f>
        <v>Denilson</v>
      </c>
      <c r="C153" s="82" t="str">
        <f>[2]Mides!D139</f>
        <v>Sandoval</v>
      </c>
      <c r="D153" s="68" t="str">
        <f>IF([2]Mides!F139=1,"X"," ")</f>
        <v xml:space="preserve"> </v>
      </c>
      <c r="E153" s="68" t="str">
        <f>IF([2]Mides!F139=2,"X"," ")</f>
        <v>X</v>
      </c>
      <c r="F153" s="69">
        <f>[2]Mides!B139</f>
        <v>0</v>
      </c>
      <c r="G153" s="68" t="str">
        <f>IF(AND([2]Mides!H139&gt;=1,[2]Mides!H139&lt;=14),"X"," ")</f>
        <v xml:space="preserve"> </v>
      </c>
      <c r="H153" s="68" t="str">
        <f>IF(AND([2]Mides!H139&gt;=14,[2]Mides!H139&lt;=30),"X"," ")</f>
        <v>X</v>
      </c>
      <c r="I153" s="68" t="str">
        <f>IF(AND([2]Mides!H139&gt;=31,[2]Mides!H139&lt;=60),"X","  ")</f>
        <v xml:space="preserve">  </v>
      </c>
      <c r="J153" s="68" t="str">
        <f>IF([2]Mides!H139&gt;60,"X", "  ")</f>
        <v xml:space="preserve">  </v>
      </c>
      <c r="K153" s="70">
        <f>[2]Mides!N139</f>
        <v>0</v>
      </c>
      <c r="L153" s="70">
        <f>[2]Mides!K139</f>
        <v>0</v>
      </c>
      <c r="M153" s="70">
        <f>[2]Mides!L139</f>
        <v>0</v>
      </c>
      <c r="N153" s="70" t="str">
        <f>[2]Mides!M139</f>
        <v>X</v>
      </c>
      <c r="O153" s="70">
        <f t="shared" si="2"/>
        <v>0</v>
      </c>
      <c r="P153" s="70" t="str">
        <f>[2]Mides!R139</f>
        <v>Guatemala</v>
      </c>
      <c r="Q153" s="70" t="str">
        <f>[2]Mides!S139</f>
        <v>Guatemala</v>
      </c>
    </row>
    <row r="154" spans="2:17" x14ac:dyDescent="0.3">
      <c r="B154" s="81" t="str">
        <f>[2]Mides!E140</f>
        <v>Angel</v>
      </c>
      <c r="C154" s="82" t="str">
        <f>[2]Mides!D140</f>
        <v>Hernandez</v>
      </c>
      <c r="D154" s="68" t="str">
        <f>IF([2]Mides!F140=1,"X"," ")</f>
        <v xml:space="preserve"> </v>
      </c>
      <c r="E154" s="68" t="str">
        <f>IF([2]Mides!F140=2,"X"," ")</f>
        <v>X</v>
      </c>
      <c r="F154" s="69">
        <f>[2]Mides!B140</f>
        <v>0</v>
      </c>
      <c r="G154" s="68" t="str">
        <f>IF(AND([2]Mides!H140&gt;=1,[2]Mides!H140&lt;=14),"X"," ")</f>
        <v xml:space="preserve"> </v>
      </c>
      <c r="H154" s="68" t="str">
        <f>IF(AND([2]Mides!H140&gt;=14,[2]Mides!H140&lt;=30),"X"," ")</f>
        <v>X</v>
      </c>
      <c r="I154" s="68" t="str">
        <f>IF(AND([2]Mides!H140&gt;=31,[2]Mides!H140&lt;=60),"X","  ")</f>
        <v xml:space="preserve">  </v>
      </c>
      <c r="J154" s="68" t="str">
        <f>IF([2]Mides!H140&gt;60,"X", "  ")</f>
        <v xml:space="preserve">  </v>
      </c>
      <c r="K154" s="70">
        <f>[2]Mides!N140</f>
        <v>0</v>
      </c>
      <c r="L154" s="70">
        <f>[2]Mides!K140</f>
        <v>0</v>
      </c>
      <c r="M154" s="70">
        <f>[2]Mides!L140</f>
        <v>0</v>
      </c>
      <c r="N154" s="70" t="str">
        <f>[2]Mides!M140</f>
        <v>X</v>
      </c>
      <c r="O154" s="70">
        <f t="shared" si="2"/>
        <v>0</v>
      </c>
      <c r="P154" s="70" t="str">
        <f>[2]Mides!R140</f>
        <v>Guatemala</v>
      </c>
      <c r="Q154" s="70" t="str">
        <f>[2]Mides!S140</f>
        <v>Guatemala</v>
      </c>
    </row>
    <row r="155" spans="2:17" x14ac:dyDescent="0.3">
      <c r="B155" s="81" t="str">
        <f>[2]Mides!E141</f>
        <v>Enma</v>
      </c>
      <c r="C155" s="82" t="str">
        <f>[2]Mides!D141</f>
        <v>Salazar</v>
      </c>
      <c r="D155" s="68" t="str">
        <f>IF([2]Mides!F141=1,"X"," ")</f>
        <v>X</v>
      </c>
      <c r="E155" s="68" t="str">
        <f>IF([2]Mides!F141=2,"X"," ")</f>
        <v xml:space="preserve"> </v>
      </c>
      <c r="F155" s="69">
        <f>[2]Mides!B141</f>
        <v>0</v>
      </c>
      <c r="G155" s="68" t="str">
        <f>IF(AND([2]Mides!H141&gt;=1,[2]Mides!H141&lt;=14),"X"," ")</f>
        <v xml:space="preserve"> </v>
      </c>
      <c r="H155" s="68" t="str">
        <f>IF(AND([2]Mides!H141&gt;=14,[2]Mides!H141&lt;=30),"X"," ")</f>
        <v xml:space="preserve"> </v>
      </c>
      <c r="I155" s="68" t="str">
        <f>IF(AND([2]Mides!H141&gt;=31,[2]Mides!H141&lt;=60),"X","  ")</f>
        <v>X</v>
      </c>
      <c r="J155" s="68" t="str">
        <f>IF([2]Mides!H141&gt;60,"X", "  ")</f>
        <v xml:space="preserve">  </v>
      </c>
      <c r="K155" s="70">
        <f>[2]Mides!N141</f>
        <v>0</v>
      </c>
      <c r="L155" s="70">
        <f>[2]Mides!K141</f>
        <v>0</v>
      </c>
      <c r="M155" s="70">
        <f>[2]Mides!L141</f>
        <v>0</v>
      </c>
      <c r="N155" s="70" t="str">
        <f>[2]Mides!M141</f>
        <v>X</v>
      </c>
      <c r="O155" s="70">
        <f t="shared" si="2"/>
        <v>0</v>
      </c>
      <c r="P155" s="70" t="str">
        <f>[2]Mides!R141</f>
        <v>Guatemala</v>
      </c>
      <c r="Q155" s="70" t="str">
        <f>[2]Mides!S141</f>
        <v>Guatemala</v>
      </c>
    </row>
    <row r="156" spans="2:17" x14ac:dyDescent="0.3">
      <c r="B156" s="81" t="str">
        <f>[2]Mides!E142</f>
        <v>Ramon</v>
      </c>
      <c r="C156" s="82" t="str">
        <f>[2]Mides!D142</f>
        <v>Carias</v>
      </c>
      <c r="D156" s="68" t="str">
        <f>IF([2]Mides!F142=1,"X"," ")</f>
        <v xml:space="preserve"> </v>
      </c>
      <c r="E156" s="68" t="str">
        <f>IF([2]Mides!F142=2,"X"," ")</f>
        <v>X</v>
      </c>
      <c r="F156" s="69">
        <f>[2]Mides!B142</f>
        <v>0</v>
      </c>
      <c r="G156" s="68" t="str">
        <f>IF(AND([2]Mides!H142&gt;=1,[2]Mides!H142&lt;=14),"X"," ")</f>
        <v xml:space="preserve"> </v>
      </c>
      <c r="H156" s="68" t="str">
        <f>IF(AND([2]Mides!H142&gt;=14,[2]Mides!H142&lt;=30),"X"," ")</f>
        <v xml:space="preserve"> </v>
      </c>
      <c r="I156" s="68" t="str">
        <f>IF(AND([2]Mides!H142&gt;=31,[2]Mides!H142&lt;=60),"X","  ")</f>
        <v xml:space="preserve">  </v>
      </c>
      <c r="J156" s="68" t="str">
        <f>IF([2]Mides!H142&gt;60,"X", "  ")</f>
        <v>X</v>
      </c>
      <c r="K156" s="70">
        <f>[2]Mides!N142</f>
        <v>0</v>
      </c>
      <c r="L156" s="70">
        <f>[2]Mides!K142</f>
        <v>0</v>
      </c>
      <c r="M156" s="70">
        <f>[2]Mides!L142</f>
        <v>0</v>
      </c>
      <c r="N156" s="70" t="str">
        <f>[2]Mides!M142</f>
        <v>X</v>
      </c>
      <c r="O156" s="70">
        <f t="shared" si="2"/>
        <v>0</v>
      </c>
      <c r="P156" s="70" t="str">
        <f>[2]Mides!R142</f>
        <v>Guatemala</v>
      </c>
      <c r="Q156" s="70" t="str">
        <f>[2]Mides!S142</f>
        <v>Guatemala</v>
      </c>
    </row>
    <row r="157" spans="2:17" x14ac:dyDescent="0.3">
      <c r="B157" s="81" t="str">
        <f>[2]Mides!E143</f>
        <v>Max</v>
      </c>
      <c r="C157" s="82" t="str">
        <f>[2]Mides!D143</f>
        <v>Gomez</v>
      </c>
      <c r="D157" s="68" t="str">
        <f>IF([2]Mides!F143=1,"X"," ")</f>
        <v xml:space="preserve"> </v>
      </c>
      <c r="E157" s="68" t="str">
        <f>IF([2]Mides!F143=2,"X"," ")</f>
        <v>X</v>
      </c>
      <c r="F157" s="69">
        <f>[2]Mides!B143</f>
        <v>0</v>
      </c>
      <c r="G157" s="68" t="str">
        <f>IF(AND([2]Mides!H143&gt;=1,[2]Mides!H143&lt;=14),"X"," ")</f>
        <v xml:space="preserve"> </v>
      </c>
      <c r="H157" s="68" t="str">
        <f>IF(AND([2]Mides!H143&gt;=14,[2]Mides!H143&lt;=30),"X"," ")</f>
        <v xml:space="preserve"> </v>
      </c>
      <c r="I157" s="68" t="str">
        <f>IF(AND([2]Mides!H143&gt;=31,[2]Mides!H143&lt;=60),"X","  ")</f>
        <v>X</v>
      </c>
      <c r="J157" s="68" t="str">
        <f>IF([2]Mides!H143&gt;60,"X", "  ")</f>
        <v xml:space="preserve">  </v>
      </c>
      <c r="K157" s="70">
        <f>[2]Mides!N143</f>
        <v>0</v>
      </c>
      <c r="L157" s="70">
        <f>[2]Mides!K143</f>
        <v>0</v>
      </c>
      <c r="M157" s="70">
        <f>[2]Mides!L143</f>
        <v>0</v>
      </c>
      <c r="N157" s="70" t="str">
        <f>[2]Mides!M143</f>
        <v>X</v>
      </c>
      <c r="O157" s="70">
        <f t="shared" si="2"/>
        <v>0</v>
      </c>
      <c r="P157" s="70" t="str">
        <f>[2]Mides!R143</f>
        <v>Guatemala</v>
      </c>
      <c r="Q157" s="70" t="str">
        <f>[2]Mides!S143</f>
        <v>Guatemala</v>
      </c>
    </row>
    <row r="158" spans="2:17" x14ac:dyDescent="0.3">
      <c r="B158" s="81" t="str">
        <f>[2]Mides!E144</f>
        <v>Jorge</v>
      </c>
      <c r="C158" s="82" t="str">
        <f>[2]Mides!D144</f>
        <v>Estrada</v>
      </c>
      <c r="D158" s="68" t="str">
        <f>IF([2]Mides!F144=1,"X"," ")</f>
        <v xml:space="preserve"> </v>
      </c>
      <c r="E158" s="68" t="str">
        <f>IF([2]Mides!F144=2,"X"," ")</f>
        <v>X</v>
      </c>
      <c r="F158" s="69">
        <f>[2]Mides!B144</f>
        <v>0</v>
      </c>
      <c r="G158" s="68" t="str">
        <f>IF(AND([2]Mides!H144&gt;=1,[2]Mides!H144&lt;=14),"X"," ")</f>
        <v xml:space="preserve"> </v>
      </c>
      <c r="H158" s="68" t="str">
        <f>IF(AND([2]Mides!H144&gt;=14,[2]Mides!H144&lt;=30),"X"," ")</f>
        <v xml:space="preserve"> </v>
      </c>
      <c r="I158" s="68" t="str">
        <f>IF(AND([2]Mides!H144&gt;=31,[2]Mides!H144&lt;=60),"X","  ")</f>
        <v>X</v>
      </c>
      <c r="J158" s="68" t="str">
        <f>IF([2]Mides!H144&gt;60,"X", "  ")</f>
        <v xml:space="preserve">  </v>
      </c>
      <c r="K158" s="70">
        <f>[2]Mides!N144</f>
        <v>0</v>
      </c>
      <c r="L158" s="70">
        <f>[2]Mides!K144</f>
        <v>0</v>
      </c>
      <c r="M158" s="70">
        <f>[2]Mides!L144</f>
        <v>0</v>
      </c>
      <c r="N158" s="70" t="str">
        <f>[2]Mides!M144</f>
        <v>X</v>
      </c>
      <c r="O158" s="70">
        <f t="shared" si="2"/>
        <v>0</v>
      </c>
      <c r="P158" s="70" t="str">
        <f>[2]Mides!R144</f>
        <v>Guatemala</v>
      </c>
      <c r="Q158" s="70" t="str">
        <f>[2]Mides!S144</f>
        <v>Guatemala</v>
      </c>
    </row>
    <row r="159" spans="2:17" x14ac:dyDescent="0.3">
      <c r="B159" s="81" t="str">
        <f>[2]Mides!E145</f>
        <v>Abigail</v>
      </c>
      <c r="C159" s="82" t="str">
        <f>[2]Mides!D145</f>
        <v>Salazar</v>
      </c>
      <c r="D159" s="68" t="str">
        <f>IF([2]Mides!F145=1,"X"," ")</f>
        <v>X</v>
      </c>
      <c r="E159" s="68" t="str">
        <f>IF([2]Mides!F145=2,"X"," ")</f>
        <v xml:space="preserve"> </v>
      </c>
      <c r="F159" s="69">
        <f>[2]Mides!B145</f>
        <v>0</v>
      </c>
      <c r="G159" s="68" t="str">
        <f>IF(AND([2]Mides!H145&gt;=1,[2]Mides!H145&lt;=14),"X"," ")</f>
        <v xml:space="preserve"> </v>
      </c>
      <c r="H159" s="68" t="str">
        <f>IF(AND([2]Mides!H145&gt;=14,[2]Mides!H145&lt;=30),"X"," ")</f>
        <v>X</v>
      </c>
      <c r="I159" s="68" t="str">
        <f>IF(AND([2]Mides!H145&gt;=31,[2]Mides!H145&lt;=60),"X","  ")</f>
        <v xml:space="preserve">  </v>
      </c>
      <c r="J159" s="68" t="str">
        <f>IF([2]Mides!H145&gt;60,"X", "  ")</f>
        <v xml:space="preserve">  </v>
      </c>
      <c r="K159" s="70">
        <f>[2]Mides!N145</f>
        <v>0</v>
      </c>
      <c r="L159" s="70">
        <f>[2]Mides!K145</f>
        <v>0</v>
      </c>
      <c r="M159" s="70">
        <f>[2]Mides!L145</f>
        <v>0</v>
      </c>
      <c r="N159" s="70" t="str">
        <f>[2]Mides!M145</f>
        <v>X</v>
      </c>
      <c r="O159" s="70">
        <f t="shared" si="2"/>
        <v>0</v>
      </c>
      <c r="P159" s="70" t="str">
        <f>[2]Mides!R145</f>
        <v>Guatemala</v>
      </c>
      <c r="Q159" s="70" t="str">
        <f>[2]Mides!S145</f>
        <v>Guatemala</v>
      </c>
    </row>
    <row r="160" spans="2:17" x14ac:dyDescent="0.3">
      <c r="B160" s="81" t="str">
        <f>[2]Mides!E146</f>
        <v>Yesenia</v>
      </c>
      <c r="C160" s="82" t="str">
        <f>[2]Mides!D146</f>
        <v>Bamaca</v>
      </c>
      <c r="D160" s="68" t="str">
        <f>IF([2]Mides!F146=1,"X"," ")</f>
        <v>X</v>
      </c>
      <c r="E160" s="68" t="str">
        <f>IF([2]Mides!F146=2,"X"," ")</f>
        <v xml:space="preserve"> </v>
      </c>
      <c r="F160" s="69">
        <f>[2]Mides!B146</f>
        <v>2539213840101</v>
      </c>
      <c r="G160" s="68" t="str">
        <f>IF(AND([2]Mides!H146&gt;=1,[2]Mides!H146&lt;=14),"X"," ")</f>
        <v xml:space="preserve"> </v>
      </c>
      <c r="H160" s="68" t="str">
        <f>IF(AND([2]Mides!H146&gt;=14,[2]Mides!H146&lt;=30),"X"," ")</f>
        <v xml:space="preserve"> </v>
      </c>
      <c r="I160" s="68" t="str">
        <f>IF(AND([2]Mides!H146&gt;=31,[2]Mides!H146&lt;=60),"X","  ")</f>
        <v>X</v>
      </c>
      <c r="J160" s="68" t="str">
        <f>IF([2]Mides!H146&gt;60,"X", "  ")</f>
        <v xml:space="preserve">  </v>
      </c>
      <c r="K160" s="70">
        <f>[2]Mides!N146</f>
        <v>0</v>
      </c>
      <c r="L160" s="70">
        <f>[2]Mides!K146</f>
        <v>0</v>
      </c>
      <c r="M160" s="70">
        <f>[2]Mides!L146</f>
        <v>0</v>
      </c>
      <c r="N160" s="70" t="str">
        <f>[2]Mides!M146</f>
        <v>X</v>
      </c>
      <c r="O160" s="70">
        <f t="shared" si="2"/>
        <v>0</v>
      </c>
      <c r="P160" s="70" t="str">
        <f>[2]Mides!R146</f>
        <v>Guatemala</v>
      </c>
      <c r="Q160" s="70" t="str">
        <f>[2]Mides!S146</f>
        <v>Guatemala</v>
      </c>
    </row>
    <row r="161" spans="2:17" x14ac:dyDescent="0.3">
      <c r="B161" s="81" t="str">
        <f>[2]Mides!E147</f>
        <v>Hernan</v>
      </c>
      <c r="C161" s="82" t="str">
        <f>[2]Mides!D147</f>
        <v>Orantes</v>
      </c>
      <c r="D161" s="68" t="str">
        <f>IF([2]Mides!F147=1,"X"," ")</f>
        <v xml:space="preserve"> </v>
      </c>
      <c r="E161" s="68" t="str">
        <f>IF([2]Mides!F147=2,"X"," ")</f>
        <v>X</v>
      </c>
      <c r="F161" s="69">
        <f>[2]Mides!B147</f>
        <v>2116400220108</v>
      </c>
      <c r="G161" s="68" t="str">
        <f>IF(AND([2]Mides!H147&gt;=1,[2]Mides!H147&lt;=14),"X"," ")</f>
        <v xml:space="preserve"> </v>
      </c>
      <c r="H161" s="68" t="str">
        <f>IF(AND([2]Mides!H147&gt;=14,[2]Mides!H147&lt;=30),"X"," ")</f>
        <v xml:space="preserve"> </v>
      </c>
      <c r="I161" s="68" t="str">
        <f>IF(AND([2]Mides!H147&gt;=31,[2]Mides!H147&lt;=60),"X","  ")</f>
        <v xml:space="preserve">  </v>
      </c>
      <c r="J161" s="68" t="str">
        <f>IF([2]Mides!H147&gt;60,"X", "  ")</f>
        <v>X</v>
      </c>
      <c r="K161" s="70">
        <f>[2]Mides!N147</f>
        <v>0</v>
      </c>
      <c r="L161" s="70">
        <f>[2]Mides!K147</f>
        <v>0</v>
      </c>
      <c r="M161" s="70">
        <f>[2]Mides!L147</f>
        <v>0</v>
      </c>
      <c r="N161" s="70" t="str">
        <f>[2]Mides!M147</f>
        <v>X</v>
      </c>
      <c r="O161" s="70">
        <f t="shared" si="2"/>
        <v>0</v>
      </c>
      <c r="P161" s="70" t="str">
        <f>[2]Mides!R147</f>
        <v>Guatemala</v>
      </c>
      <c r="Q161" s="70" t="str">
        <f>[2]Mides!S147</f>
        <v>Guatemala</v>
      </c>
    </row>
    <row r="162" spans="2:17" x14ac:dyDescent="0.3">
      <c r="B162" s="81" t="str">
        <f>[2]Mides!E148</f>
        <v>Dulce</v>
      </c>
      <c r="C162" s="82" t="str">
        <f>[2]Mides!D148</f>
        <v>Aquino</v>
      </c>
      <c r="D162" s="68" t="str">
        <f>IF([2]Mides!F148=1,"X"," ")</f>
        <v>X</v>
      </c>
      <c r="E162" s="68" t="str">
        <f>IF([2]Mides!F148=2,"X"," ")</f>
        <v xml:space="preserve"> </v>
      </c>
      <c r="F162" s="69">
        <f>[2]Mides!B148</f>
        <v>0</v>
      </c>
      <c r="G162" s="68" t="str">
        <f>IF(AND([2]Mides!H148&gt;=1,[2]Mides!H148&lt;=14),"X"," ")</f>
        <v xml:space="preserve"> </v>
      </c>
      <c r="H162" s="68" t="str">
        <f>IF(AND([2]Mides!H148&gt;=14,[2]Mides!H148&lt;=30),"X"," ")</f>
        <v xml:space="preserve"> </v>
      </c>
      <c r="I162" s="68" t="str">
        <f>IF(AND([2]Mides!H148&gt;=31,[2]Mides!H148&lt;=60),"X","  ")</f>
        <v>X</v>
      </c>
      <c r="J162" s="68" t="str">
        <f>IF([2]Mides!H148&gt;60,"X", "  ")</f>
        <v xml:space="preserve">  </v>
      </c>
      <c r="K162" s="70">
        <f>[2]Mides!N148</f>
        <v>0</v>
      </c>
      <c r="L162" s="70">
        <f>[2]Mides!K148</f>
        <v>0</v>
      </c>
      <c r="M162" s="70">
        <f>[2]Mides!L148</f>
        <v>0</v>
      </c>
      <c r="N162" s="70" t="str">
        <f>[2]Mides!M148</f>
        <v>X</v>
      </c>
      <c r="O162" s="70">
        <f t="shared" si="2"/>
        <v>0</v>
      </c>
      <c r="P162" s="70" t="str">
        <f>[2]Mides!R148</f>
        <v>Guatemala</v>
      </c>
      <c r="Q162" s="70" t="str">
        <f>[2]Mides!S148</f>
        <v>Guatemala</v>
      </c>
    </row>
    <row r="163" spans="2:17" x14ac:dyDescent="0.3">
      <c r="B163" s="81" t="str">
        <f>[2]Mides!E149</f>
        <v>Candy</v>
      </c>
      <c r="C163" s="82" t="str">
        <f>[2]Mides!D149</f>
        <v>Diaz</v>
      </c>
      <c r="D163" s="68" t="str">
        <f>IF([2]Mides!F149=1,"X"," ")</f>
        <v>X</v>
      </c>
      <c r="E163" s="68" t="str">
        <f>IF([2]Mides!F149=2,"X"," ")</f>
        <v xml:space="preserve"> </v>
      </c>
      <c r="F163" s="69">
        <f>[2]Mides!B149</f>
        <v>0</v>
      </c>
      <c r="G163" s="68" t="str">
        <f>IF(AND([2]Mides!H149&gt;=1,[2]Mides!H149&lt;=14),"X"," ")</f>
        <v xml:space="preserve"> </v>
      </c>
      <c r="H163" s="68" t="str">
        <f>IF(AND([2]Mides!H149&gt;=14,[2]Mides!H149&lt;=30),"X"," ")</f>
        <v>X</v>
      </c>
      <c r="I163" s="68" t="str">
        <f>IF(AND([2]Mides!H149&gt;=31,[2]Mides!H149&lt;=60),"X","  ")</f>
        <v xml:space="preserve">  </v>
      </c>
      <c r="J163" s="68" t="str">
        <f>IF([2]Mides!H149&gt;60,"X", "  ")</f>
        <v xml:space="preserve">  </v>
      </c>
      <c r="K163" s="70">
        <f>[2]Mides!N149</f>
        <v>0</v>
      </c>
      <c r="L163" s="70">
        <f>[2]Mides!K149</f>
        <v>0</v>
      </c>
      <c r="M163" s="70">
        <f>[2]Mides!L149</f>
        <v>0</v>
      </c>
      <c r="N163" s="70" t="str">
        <f>[2]Mides!M149</f>
        <v>X</v>
      </c>
      <c r="O163" s="70">
        <f t="shared" si="2"/>
        <v>0</v>
      </c>
      <c r="P163" s="70" t="str">
        <f>[2]Mides!R149</f>
        <v>Guatemala</v>
      </c>
      <c r="Q163" s="70" t="str">
        <f>[2]Mides!S149</f>
        <v>Guatemala</v>
      </c>
    </row>
    <row r="164" spans="2:17" x14ac:dyDescent="0.3">
      <c r="B164" s="81" t="str">
        <f>[2]Mides!E150</f>
        <v>Carla</v>
      </c>
      <c r="C164" s="82" t="str">
        <f>[2]Mides!D150</f>
        <v>Marroquin</v>
      </c>
      <c r="D164" s="68" t="str">
        <f>IF([2]Mides!F150=1,"X"," ")</f>
        <v>X</v>
      </c>
      <c r="E164" s="68" t="str">
        <f>IF([2]Mides!F150=2,"X"," ")</f>
        <v xml:space="preserve"> </v>
      </c>
      <c r="F164" s="69">
        <f>[2]Mides!B150</f>
        <v>0</v>
      </c>
      <c r="G164" s="68" t="str">
        <f>IF(AND([2]Mides!H150&gt;=1,[2]Mides!H150&lt;=14),"X"," ")</f>
        <v xml:space="preserve"> </v>
      </c>
      <c r="H164" s="68" t="str">
        <f>IF(AND([2]Mides!H150&gt;=14,[2]Mides!H150&lt;=30),"X"," ")</f>
        <v>X</v>
      </c>
      <c r="I164" s="68" t="str">
        <f>IF(AND([2]Mides!H150&gt;=31,[2]Mides!H150&lt;=60),"X","  ")</f>
        <v xml:space="preserve">  </v>
      </c>
      <c r="J164" s="68" t="str">
        <f>IF([2]Mides!H150&gt;60,"X", "  ")</f>
        <v xml:space="preserve">  </v>
      </c>
      <c r="K164" s="70">
        <f>[2]Mides!N150</f>
        <v>0</v>
      </c>
      <c r="L164" s="70">
        <f>[2]Mides!K150</f>
        <v>0</v>
      </c>
      <c r="M164" s="70">
        <f>[2]Mides!L150</f>
        <v>0</v>
      </c>
      <c r="N164" s="70" t="str">
        <f>[2]Mides!M150</f>
        <v>X</v>
      </c>
      <c r="O164" s="70">
        <f t="shared" si="2"/>
        <v>0</v>
      </c>
      <c r="P164" s="70" t="str">
        <f>[2]Mides!R150</f>
        <v>Guatemala</v>
      </c>
      <c r="Q164" s="70" t="str">
        <f>[2]Mides!S150</f>
        <v>Guatemala</v>
      </c>
    </row>
    <row r="165" spans="2:17" x14ac:dyDescent="0.3">
      <c r="B165" s="81" t="str">
        <f>[2]Mides!E151</f>
        <v>Pablo</v>
      </c>
      <c r="C165" s="82" t="str">
        <f>[2]Mides!D151</f>
        <v>De Leon</v>
      </c>
      <c r="D165" s="68" t="str">
        <f>IF([2]Mides!F151=1,"X"," ")</f>
        <v xml:space="preserve"> </v>
      </c>
      <c r="E165" s="68" t="str">
        <f>IF([2]Mides!F151=2,"X"," ")</f>
        <v>X</v>
      </c>
      <c r="F165" s="69">
        <f>[2]Mides!B151</f>
        <v>1816377070101</v>
      </c>
      <c r="G165" s="68" t="str">
        <f>IF(AND([2]Mides!H151&gt;=1,[2]Mides!H151&lt;=14),"X"," ")</f>
        <v xml:space="preserve"> </v>
      </c>
      <c r="H165" s="68" t="str">
        <f>IF(AND([2]Mides!H151&gt;=14,[2]Mides!H151&lt;=30),"X"," ")</f>
        <v>X</v>
      </c>
      <c r="I165" s="68" t="str">
        <f>IF(AND([2]Mides!H151&gt;=31,[2]Mides!H151&lt;=60),"X","  ")</f>
        <v xml:space="preserve">  </v>
      </c>
      <c r="J165" s="68" t="str">
        <f>IF([2]Mides!H151&gt;60,"X", "  ")</f>
        <v xml:space="preserve">  </v>
      </c>
      <c r="K165" s="70">
        <f>[2]Mides!N151</f>
        <v>0</v>
      </c>
      <c r="L165" s="70">
        <f>[2]Mides!K151</f>
        <v>0</v>
      </c>
      <c r="M165" s="70">
        <f>[2]Mides!L151</f>
        <v>0</v>
      </c>
      <c r="N165" s="70" t="str">
        <f>[2]Mides!M151</f>
        <v>X</v>
      </c>
      <c r="O165" s="70">
        <f t="shared" si="2"/>
        <v>0</v>
      </c>
      <c r="P165" s="70" t="str">
        <f>[2]Mides!R151</f>
        <v>Guatemala</v>
      </c>
      <c r="Q165" s="70" t="str">
        <f>[2]Mides!S151</f>
        <v>Guatemala</v>
      </c>
    </row>
    <row r="166" spans="2:17" x14ac:dyDescent="0.3">
      <c r="B166" s="81" t="str">
        <f>[2]Mides!E152</f>
        <v>Francsico</v>
      </c>
      <c r="C166" s="82" t="str">
        <f>[2]Mides!D152</f>
        <v>Hernandez</v>
      </c>
      <c r="D166" s="68" t="str">
        <f>IF([2]Mides!F152=1,"X"," ")</f>
        <v xml:space="preserve"> </v>
      </c>
      <c r="E166" s="68" t="str">
        <f>IF([2]Mides!F152=2,"X"," ")</f>
        <v>X</v>
      </c>
      <c r="F166" s="69">
        <f>[2]Mides!B152</f>
        <v>2664798122203</v>
      </c>
      <c r="G166" s="68" t="str">
        <f>IF(AND([2]Mides!H152&gt;=1,[2]Mides!H152&lt;=14),"X"," ")</f>
        <v xml:space="preserve"> </v>
      </c>
      <c r="H166" s="68" t="str">
        <f>IF(AND([2]Mides!H152&gt;=14,[2]Mides!H152&lt;=30),"X"," ")</f>
        <v xml:space="preserve"> </v>
      </c>
      <c r="I166" s="68" t="str">
        <f>IF(AND([2]Mides!H152&gt;=31,[2]Mides!H152&lt;=60),"X","  ")</f>
        <v>X</v>
      </c>
      <c r="J166" s="68" t="str">
        <f>IF([2]Mides!H152&gt;60,"X", "  ")</f>
        <v xml:space="preserve">  </v>
      </c>
      <c r="K166" s="70">
        <f>[2]Mides!N152</f>
        <v>0</v>
      </c>
      <c r="L166" s="70">
        <f>[2]Mides!K152</f>
        <v>0</v>
      </c>
      <c r="M166" s="70">
        <f>[2]Mides!L152</f>
        <v>0</v>
      </c>
      <c r="N166" s="70">
        <f>[2]Mides!M152</f>
        <v>0</v>
      </c>
      <c r="O166" s="70">
        <f t="shared" si="2"/>
        <v>0</v>
      </c>
      <c r="P166" s="70">
        <f>[2]Mides!R152</f>
        <v>0</v>
      </c>
      <c r="Q166" s="70">
        <f>[2]Mides!S152</f>
        <v>0</v>
      </c>
    </row>
    <row r="167" spans="2:17" x14ac:dyDescent="0.3">
      <c r="B167" s="81" t="str">
        <f>[2]Mides!E153</f>
        <v>Luis</v>
      </c>
      <c r="C167" s="82" t="str">
        <f>[2]Mides!D153</f>
        <v>Amiel</v>
      </c>
      <c r="D167" s="68" t="str">
        <f>IF([2]Mides!F153=1,"X"," ")</f>
        <v xml:space="preserve"> </v>
      </c>
      <c r="E167" s="68" t="str">
        <f>IF([2]Mides!F153=2,"X"," ")</f>
        <v>X</v>
      </c>
      <c r="F167" s="69">
        <f>[2]Mides!B153</f>
        <v>2356972730101</v>
      </c>
      <c r="G167" s="68" t="str">
        <f>IF(AND([2]Mides!H153&gt;=1,[2]Mides!H153&lt;=14),"X"," ")</f>
        <v xml:space="preserve"> </v>
      </c>
      <c r="H167" s="68" t="str">
        <f>IF(AND([2]Mides!H153&gt;=14,[2]Mides!H153&lt;=30),"X"," ")</f>
        <v xml:space="preserve"> </v>
      </c>
      <c r="I167" s="68" t="str">
        <f>IF(AND([2]Mides!H153&gt;=31,[2]Mides!H153&lt;=60),"X","  ")</f>
        <v>X</v>
      </c>
      <c r="J167" s="68" t="str">
        <f>IF([2]Mides!H153&gt;60,"X", "  ")</f>
        <v xml:space="preserve">  </v>
      </c>
      <c r="K167" s="70">
        <f>[2]Mides!N153</f>
        <v>0</v>
      </c>
      <c r="L167" s="70">
        <f>[2]Mides!K153</f>
        <v>0</v>
      </c>
      <c r="M167" s="70">
        <f>[2]Mides!L153</f>
        <v>0</v>
      </c>
      <c r="N167" s="70">
        <f>[2]Mides!M153</f>
        <v>0</v>
      </c>
      <c r="O167" s="70">
        <f t="shared" si="2"/>
        <v>0</v>
      </c>
      <c r="P167" s="70">
        <f>[2]Mides!R153</f>
        <v>0</v>
      </c>
      <c r="Q167" s="70">
        <f>[2]Mides!S153</f>
        <v>0</v>
      </c>
    </row>
    <row r="168" spans="2:17" x14ac:dyDescent="0.3">
      <c r="B168" s="81" t="str">
        <f>[2]Mides!E154</f>
        <v>Maria</v>
      </c>
      <c r="C168" s="82" t="str">
        <f>[2]Mides!D154</f>
        <v>Lemus</v>
      </c>
      <c r="D168" s="68" t="str">
        <f>IF([2]Mides!F154=1,"X"," ")</f>
        <v>X</v>
      </c>
      <c r="E168" s="68" t="str">
        <f>IF([2]Mides!F154=2,"X"," ")</f>
        <v xml:space="preserve"> </v>
      </c>
      <c r="F168" s="69">
        <f>[2]Mides!B154</f>
        <v>0</v>
      </c>
      <c r="G168" s="68" t="str">
        <f>IF(AND([2]Mides!H154&gt;=1,[2]Mides!H154&lt;=14),"X"," ")</f>
        <v>X</v>
      </c>
      <c r="H168" s="68" t="str">
        <f>IF(AND([2]Mides!H154&gt;=14,[2]Mides!H154&lt;=30),"X"," ")</f>
        <v xml:space="preserve"> </v>
      </c>
      <c r="I168" s="68" t="str">
        <f>IF(AND([2]Mides!H154&gt;=31,[2]Mides!H154&lt;=60),"X","  ")</f>
        <v xml:space="preserve">  </v>
      </c>
      <c r="J168" s="68" t="str">
        <f>IF([2]Mides!H154&gt;60,"X", "  ")</f>
        <v xml:space="preserve">  </v>
      </c>
      <c r="K168" s="70">
        <f>[2]Mides!N154</f>
        <v>0</v>
      </c>
      <c r="L168" s="70">
        <f>[2]Mides!K154</f>
        <v>0</v>
      </c>
      <c r="M168" s="70">
        <f>[2]Mides!L154</f>
        <v>0</v>
      </c>
      <c r="N168" s="70">
        <f>[2]Mides!M154</f>
        <v>0</v>
      </c>
      <c r="O168" s="70">
        <f t="shared" si="2"/>
        <v>0</v>
      </c>
      <c r="P168" s="70">
        <f>[2]Mides!R154</f>
        <v>0</v>
      </c>
      <c r="Q168" s="70">
        <f>[2]Mides!S154</f>
        <v>0</v>
      </c>
    </row>
    <row r="169" spans="2:17" x14ac:dyDescent="0.3">
      <c r="B169" s="81" t="str">
        <f>[2]Mides!E155</f>
        <v>Oscar</v>
      </c>
      <c r="C169" s="82" t="str">
        <f>[2]Mides!D155</f>
        <v>Pishabaj</v>
      </c>
      <c r="D169" s="68" t="str">
        <f>IF([2]Mides!F155=1,"X"," ")</f>
        <v xml:space="preserve"> </v>
      </c>
      <c r="E169" s="68" t="str">
        <f>IF([2]Mides!F155=2,"X"," ")</f>
        <v>X</v>
      </c>
      <c r="F169" s="69">
        <f>[2]Mides!B155</f>
        <v>0</v>
      </c>
      <c r="G169" s="68" t="str">
        <f>IF(AND([2]Mides!H155&gt;=1,[2]Mides!H155&lt;=14),"X"," ")</f>
        <v xml:space="preserve"> </v>
      </c>
      <c r="H169" s="68" t="str">
        <f>IF(AND([2]Mides!H155&gt;=14,[2]Mides!H155&lt;=30),"X"," ")</f>
        <v>X</v>
      </c>
      <c r="I169" s="68" t="str">
        <f>IF(AND([2]Mides!H155&gt;=31,[2]Mides!H155&lt;=60),"X","  ")</f>
        <v xml:space="preserve">  </v>
      </c>
      <c r="J169" s="68" t="str">
        <f>IF([2]Mides!H155&gt;60,"X", "  ")</f>
        <v xml:space="preserve">  </v>
      </c>
      <c r="K169" s="70">
        <f>[2]Mides!N155</f>
        <v>0</v>
      </c>
      <c r="L169" s="70">
        <f>[2]Mides!K155</f>
        <v>0</v>
      </c>
      <c r="M169" s="70">
        <f>[2]Mides!L155</f>
        <v>0</v>
      </c>
      <c r="N169" s="70">
        <f>[2]Mides!M155</f>
        <v>0</v>
      </c>
      <c r="O169" s="70">
        <f t="shared" si="2"/>
        <v>0</v>
      </c>
      <c r="P169" s="70">
        <f>[2]Mides!R155</f>
        <v>0</v>
      </c>
      <c r="Q169" s="70">
        <f>[2]Mides!S155</f>
        <v>0</v>
      </c>
    </row>
    <row r="170" spans="2:17" x14ac:dyDescent="0.3">
      <c r="B170" s="81" t="str">
        <f>[2]Mides!E156</f>
        <v>Alejandro</v>
      </c>
      <c r="C170" s="82" t="str">
        <f>[2]Mides!D156</f>
        <v>Molineros</v>
      </c>
      <c r="D170" s="68" t="str">
        <f>IF([2]Mides!F156=1,"X"," ")</f>
        <v xml:space="preserve"> </v>
      </c>
      <c r="E170" s="68" t="str">
        <f>IF([2]Mides!F156=2,"X"," ")</f>
        <v>X</v>
      </c>
      <c r="F170" s="69">
        <f>[2]Mides!B156</f>
        <v>0</v>
      </c>
      <c r="G170" s="68" t="str">
        <f>IF(AND([2]Mides!H156&gt;=1,[2]Mides!H156&lt;=14),"X"," ")</f>
        <v xml:space="preserve"> </v>
      </c>
      <c r="H170" s="68" t="str">
        <f>IF(AND([2]Mides!H156&gt;=14,[2]Mides!H156&lt;=30),"X"," ")</f>
        <v>X</v>
      </c>
      <c r="I170" s="68" t="str">
        <f>IF(AND([2]Mides!H156&gt;=31,[2]Mides!H156&lt;=60),"X","  ")</f>
        <v xml:space="preserve">  </v>
      </c>
      <c r="J170" s="68" t="str">
        <f>IF([2]Mides!H156&gt;60,"X", "  ")</f>
        <v xml:space="preserve">  </v>
      </c>
      <c r="K170" s="70">
        <f>[2]Mides!N156</f>
        <v>0</v>
      </c>
      <c r="L170" s="70">
        <f>[2]Mides!K156</f>
        <v>0</v>
      </c>
      <c r="M170" s="70">
        <f>[2]Mides!L156</f>
        <v>0</v>
      </c>
      <c r="N170" s="70">
        <f>[2]Mides!M156</f>
        <v>0</v>
      </c>
      <c r="O170" s="70">
        <f t="shared" si="2"/>
        <v>0</v>
      </c>
      <c r="P170" s="70">
        <f>[2]Mides!R156</f>
        <v>0</v>
      </c>
      <c r="Q170" s="70">
        <f>[2]Mides!S156</f>
        <v>0</v>
      </c>
    </row>
    <row r="171" spans="2:17" x14ac:dyDescent="0.3">
      <c r="B171" s="81" t="str">
        <f>[2]Mides!E157</f>
        <v>William</v>
      </c>
      <c r="C171" s="82" t="str">
        <f>[2]Mides!D157</f>
        <v>Amilcar</v>
      </c>
      <c r="D171" s="68" t="str">
        <f>IF([2]Mides!F157=1,"X"," ")</f>
        <v xml:space="preserve"> </v>
      </c>
      <c r="E171" s="68" t="str">
        <f>IF([2]Mides!F157=2,"X"," ")</f>
        <v>X</v>
      </c>
      <c r="F171" s="69">
        <f>[2]Mides!B157</f>
        <v>0</v>
      </c>
      <c r="G171" s="68" t="str">
        <f>IF(AND([2]Mides!H157&gt;=1,[2]Mides!H157&lt;=14),"X"," ")</f>
        <v xml:space="preserve"> </v>
      </c>
      <c r="H171" s="68" t="str">
        <f>IF(AND([2]Mides!H157&gt;=14,[2]Mides!H157&lt;=30),"X"," ")</f>
        <v>X</v>
      </c>
      <c r="I171" s="68" t="str">
        <f>IF(AND([2]Mides!H157&gt;=31,[2]Mides!H157&lt;=60),"X","  ")</f>
        <v xml:space="preserve">  </v>
      </c>
      <c r="J171" s="68" t="str">
        <f>IF([2]Mides!H157&gt;60,"X", "  ")</f>
        <v xml:space="preserve">  </v>
      </c>
      <c r="K171" s="70">
        <f>[2]Mides!N157</f>
        <v>0</v>
      </c>
      <c r="L171" s="70">
        <f>[2]Mides!K157</f>
        <v>0</v>
      </c>
      <c r="M171" s="70">
        <f>[2]Mides!L157</f>
        <v>0</v>
      </c>
      <c r="N171" s="70">
        <f>[2]Mides!M157</f>
        <v>0</v>
      </c>
      <c r="O171" s="70">
        <f t="shared" si="2"/>
        <v>0</v>
      </c>
      <c r="P171" s="70">
        <f>[2]Mides!R157</f>
        <v>0</v>
      </c>
      <c r="Q171" s="70">
        <f>[2]Mides!S157</f>
        <v>0</v>
      </c>
    </row>
    <row r="172" spans="2:17" x14ac:dyDescent="0.3">
      <c r="B172" s="81" t="str">
        <f>[2]Mides!E158</f>
        <v>Jorge</v>
      </c>
      <c r="C172" s="82" t="str">
        <f>[2]Mides!D158</f>
        <v>Marroquin</v>
      </c>
      <c r="D172" s="68" t="str">
        <f>IF([2]Mides!F158=1,"X"," ")</f>
        <v xml:space="preserve"> </v>
      </c>
      <c r="E172" s="68" t="str">
        <f>IF([2]Mides!F158=2,"X"," ")</f>
        <v>X</v>
      </c>
      <c r="F172" s="69">
        <f>[2]Mides!B158</f>
        <v>0</v>
      </c>
      <c r="G172" s="68" t="str">
        <f>IF(AND([2]Mides!H158&gt;=1,[2]Mides!H158&lt;=14),"X"," ")</f>
        <v xml:space="preserve"> </v>
      </c>
      <c r="H172" s="68" t="str">
        <f>IF(AND([2]Mides!H158&gt;=14,[2]Mides!H158&lt;=30),"X"," ")</f>
        <v xml:space="preserve"> </v>
      </c>
      <c r="I172" s="68" t="str">
        <f>IF(AND([2]Mides!H158&gt;=31,[2]Mides!H158&lt;=60),"X","  ")</f>
        <v>X</v>
      </c>
      <c r="J172" s="68" t="str">
        <f>IF([2]Mides!H158&gt;60,"X", "  ")</f>
        <v xml:space="preserve">  </v>
      </c>
      <c r="K172" s="70">
        <f>[2]Mides!N158</f>
        <v>0</v>
      </c>
      <c r="L172" s="70">
        <f>[2]Mides!K158</f>
        <v>0</v>
      </c>
      <c r="M172" s="70">
        <f>[2]Mides!L158</f>
        <v>0</v>
      </c>
      <c r="N172" s="70">
        <f>[2]Mides!M158</f>
        <v>0</v>
      </c>
      <c r="O172" s="70">
        <f t="shared" si="2"/>
        <v>0</v>
      </c>
      <c r="P172" s="70">
        <f>[2]Mides!R158</f>
        <v>0</v>
      </c>
      <c r="Q172" s="70">
        <f>[2]Mides!S158</f>
        <v>0</v>
      </c>
    </row>
    <row r="173" spans="2:17" x14ac:dyDescent="0.3">
      <c r="B173" s="81" t="str">
        <f>[2]Mides!E159</f>
        <v>Evelin</v>
      </c>
      <c r="C173" s="82" t="str">
        <f>[2]Mides!D159</f>
        <v>Lopez</v>
      </c>
      <c r="D173" s="68" t="str">
        <f>IF([2]Mides!F159=1,"X"," ")</f>
        <v>X</v>
      </c>
      <c r="E173" s="68" t="str">
        <f>IF([2]Mides!F159=2,"X"," ")</f>
        <v xml:space="preserve"> </v>
      </c>
      <c r="F173" s="69">
        <f>[2]Mides!B159</f>
        <v>2375304062102</v>
      </c>
      <c r="G173" s="68" t="str">
        <f>IF(AND([2]Mides!H159&gt;=1,[2]Mides!H159&lt;=14),"X"," ")</f>
        <v xml:space="preserve"> </v>
      </c>
      <c r="H173" s="68" t="str">
        <f>IF(AND([2]Mides!H159&gt;=14,[2]Mides!H159&lt;=30),"X"," ")</f>
        <v>X</v>
      </c>
      <c r="I173" s="68" t="str">
        <f>IF(AND([2]Mides!H159&gt;=31,[2]Mides!H159&lt;=60),"X","  ")</f>
        <v xml:space="preserve">  </v>
      </c>
      <c r="J173" s="68" t="str">
        <f>IF([2]Mides!H159&gt;60,"X", "  ")</f>
        <v xml:space="preserve">  </v>
      </c>
      <c r="K173" s="70">
        <f>[2]Mides!N159</f>
        <v>0</v>
      </c>
      <c r="L173" s="70">
        <f>[2]Mides!K159</f>
        <v>0</v>
      </c>
      <c r="M173" s="70">
        <f>[2]Mides!L159</f>
        <v>0</v>
      </c>
      <c r="N173" s="70">
        <f>[2]Mides!M159</f>
        <v>0</v>
      </c>
      <c r="O173" s="70">
        <f t="shared" si="2"/>
        <v>0</v>
      </c>
      <c r="P173" s="70">
        <f>[2]Mides!R159</f>
        <v>0</v>
      </c>
      <c r="Q173" s="70">
        <f>[2]Mides!S159</f>
        <v>0</v>
      </c>
    </row>
    <row r="174" spans="2:17" x14ac:dyDescent="0.3">
      <c r="B174" s="81" t="str">
        <f>[2]Mides!E160</f>
        <v>Julio</v>
      </c>
      <c r="C174" s="82" t="str">
        <f>[2]Mides!D160</f>
        <v>Cardenas</v>
      </c>
      <c r="D174" s="68" t="str">
        <f>IF([2]Mides!F160=1,"X"," ")</f>
        <v xml:space="preserve"> </v>
      </c>
      <c r="E174" s="68" t="str">
        <f>IF([2]Mides!F160=2,"X"," ")</f>
        <v>X</v>
      </c>
      <c r="F174" s="69">
        <f>[2]Mides!B160</f>
        <v>0</v>
      </c>
      <c r="G174" s="68" t="str">
        <f>IF(AND([2]Mides!H160&gt;=1,[2]Mides!H160&lt;=14),"X"," ")</f>
        <v xml:space="preserve"> </v>
      </c>
      <c r="H174" s="68" t="str">
        <f>IF(AND([2]Mides!H160&gt;=14,[2]Mides!H160&lt;=30),"X"," ")</f>
        <v>X</v>
      </c>
      <c r="I174" s="68" t="str">
        <f>IF(AND([2]Mides!H160&gt;=31,[2]Mides!H160&lt;=60),"X","  ")</f>
        <v xml:space="preserve">  </v>
      </c>
      <c r="J174" s="68" t="str">
        <f>IF([2]Mides!H160&gt;60,"X", "  ")</f>
        <v xml:space="preserve">  </v>
      </c>
      <c r="K174" s="70">
        <f>[2]Mides!N160</f>
        <v>0</v>
      </c>
      <c r="L174" s="70">
        <f>[2]Mides!K160</f>
        <v>0</v>
      </c>
      <c r="M174" s="70">
        <f>[2]Mides!L160</f>
        <v>0</v>
      </c>
      <c r="N174" s="70">
        <f>[2]Mides!M160</f>
        <v>0</v>
      </c>
      <c r="O174" s="70">
        <f t="shared" si="2"/>
        <v>0</v>
      </c>
      <c r="P174" s="70">
        <f>[2]Mides!R160</f>
        <v>0</v>
      </c>
      <c r="Q174" s="70">
        <f>[2]Mides!S160</f>
        <v>0</v>
      </c>
    </row>
    <row r="175" spans="2:17" x14ac:dyDescent="0.3">
      <c r="B175" s="81" t="str">
        <f>[2]Mides!E161</f>
        <v>Mario</v>
      </c>
      <c r="C175" s="82" t="str">
        <f>[2]Mides!D161</f>
        <v>Rodriguez</v>
      </c>
      <c r="D175" s="68" t="str">
        <f>IF([2]Mides!F161=1,"X"," ")</f>
        <v xml:space="preserve"> </v>
      </c>
      <c r="E175" s="68" t="str">
        <f>IF([2]Mides!F161=2,"X"," ")</f>
        <v>X</v>
      </c>
      <c r="F175" s="69">
        <f>[2]Mides!B161</f>
        <v>0</v>
      </c>
      <c r="G175" s="68" t="str">
        <f>IF(AND([2]Mides!H161&gt;=1,[2]Mides!H161&lt;=14),"X"," ")</f>
        <v xml:space="preserve"> </v>
      </c>
      <c r="H175" s="68" t="str">
        <f>IF(AND([2]Mides!H161&gt;=14,[2]Mides!H161&lt;=30),"X"," ")</f>
        <v>X</v>
      </c>
      <c r="I175" s="68" t="str">
        <f>IF(AND([2]Mides!H161&gt;=31,[2]Mides!H161&lt;=60),"X","  ")</f>
        <v xml:space="preserve">  </v>
      </c>
      <c r="J175" s="68" t="str">
        <f>IF([2]Mides!H161&gt;60,"X", "  ")</f>
        <v xml:space="preserve">  </v>
      </c>
      <c r="K175" s="70">
        <f>[2]Mides!N161</f>
        <v>0</v>
      </c>
      <c r="L175" s="70">
        <f>[2]Mides!K161</f>
        <v>0</v>
      </c>
      <c r="M175" s="70">
        <f>[2]Mides!L161</f>
        <v>0</v>
      </c>
      <c r="N175" s="70">
        <f>[2]Mides!M161</f>
        <v>0</v>
      </c>
      <c r="O175" s="70">
        <f t="shared" si="2"/>
        <v>0</v>
      </c>
      <c r="P175" s="70">
        <f>[2]Mides!R161</f>
        <v>0</v>
      </c>
      <c r="Q175" s="70">
        <f>[2]Mides!S161</f>
        <v>0</v>
      </c>
    </row>
    <row r="176" spans="2:17" x14ac:dyDescent="0.3">
      <c r="B176" s="81" t="str">
        <f>[2]Mides!E162</f>
        <v>Rosario</v>
      </c>
      <c r="C176" s="82" t="str">
        <f>[2]Mides!D162</f>
        <v>Martinez</v>
      </c>
      <c r="D176" s="68" t="str">
        <f>IF([2]Mides!F162=1,"X"," ")</f>
        <v>X</v>
      </c>
      <c r="E176" s="68" t="str">
        <f>IF([2]Mides!F162=2,"X"," ")</f>
        <v xml:space="preserve"> </v>
      </c>
      <c r="F176" s="69">
        <f>[2]Mides!B162</f>
        <v>2559583150101</v>
      </c>
      <c r="G176" s="68" t="str">
        <f>IF(AND([2]Mides!H162&gt;=1,[2]Mides!H162&lt;=14),"X"," ")</f>
        <v xml:space="preserve"> </v>
      </c>
      <c r="H176" s="68" t="str">
        <f>IF(AND([2]Mides!H162&gt;=14,[2]Mides!H162&lt;=30),"X"," ")</f>
        <v>X</v>
      </c>
      <c r="I176" s="68" t="str">
        <f>IF(AND([2]Mides!H162&gt;=31,[2]Mides!H162&lt;=60),"X","  ")</f>
        <v xml:space="preserve">  </v>
      </c>
      <c r="J176" s="68" t="str">
        <f>IF([2]Mides!H162&gt;60,"X", "  ")</f>
        <v xml:space="preserve">  </v>
      </c>
      <c r="K176" s="70">
        <f>[2]Mides!N162</f>
        <v>0</v>
      </c>
      <c r="L176" s="70">
        <f>[2]Mides!K162</f>
        <v>0</v>
      </c>
      <c r="M176" s="70">
        <f>[2]Mides!L162</f>
        <v>0</v>
      </c>
      <c r="N176" s="70">
        <f>[2]Mides!M162</f>
        <v>0</v>
      </c>
      <c r="O176" s="70">
        <f t="shared" si="2"/>
        <v>0</v>
      </c>
      <c r="P176" s="70">
        <f>[2]Mides!R162</f>
        <v>0</v>
      </c>
      <c r="Q176" s="70">
        <f>[2]Mides!S162</f>
        <v>0</v>
      </c>
    </row>
    <row r="177" spans="2:17" x14ac:dyDescent="0.3">
      <c r="B177" s="81" t="str">
        <f>[2]Mides!E163</f>
        <v>Roxana</v>
      </c>
      <c r="C177" s="82" t="str">
        <f>[2]Mides!D163</f>
        <v>Pineda</v>
      </c>
      <c r="D177" s="68" t="str">
        <f>IF([2]Mides!F163=1,"X"," ")</f>
        <v>X</v>
      </c>
      <c r="E177" s="68" t="str">
        <f>IF([2]Mides!F163=2,"X"," ")</f>
        <v xml:space="preserve"> </v>
      </c>
      <c r="F177" s="69">
        <f>[2]Mides!B163</f>
        <v>0</v>
      </c>
      <c r="G177" s="68" t="str">
        <f>IF(AND([2]Mides!H163&gt;=1,[2]Mides!H163&lt;=14),"X"," ")</f>
        <v xml:space="preserve"> </v>
      </c>
      <c r="H177" s="68" t="str">
        <f>IF(AND([2]Mides!H163&gt;=14,[2]Mides!H163&lt;=30),"X"," ")</f>
        <v>X</v>
      </c>
      <c r="I177" s="68" t="str">
        <f>IF(AND([2]Mides!H163&gt;=31,[2]Mides!H163&lt;=60),"X","  ")</f>
        <v xml:space="preserve">  </v>
      </c>
      <c r="J177" s="68" t="str">
        <f>IF([2]Mides!H163&gt;60,"X", "  ")</f>
        <v xml:space="preserve">  </v>
      </c>
      <c r="K177" s="70">
        <f>[2]Mides!N163</f>
        <v>0</v>
      </c>
      <c r="L177" s="70">
        <f>[2]Mides!K163</f>
        <v>0</v>
      </c>
      <c r="M177" s="70">
        <f>[2]Mides!L163</f>
        <v>0</v>
      </c>
      <c r="N177" s="70">
        <f>[2]Mides!M163</f>
        <v>0</v>
      </c>
      <c r="O177" s="70">
        <f t="shared" si="2"/>
        <v>0</v>
      </c>
      <c r="P177" s="70">
        <f>[2]Mides!R163</f>
        <v>0</v>
      </c>
      <c r="Q177" s="70">
        <f>[2]Mides!S163</f>
        <v>0</v>
      </c>
    </row>
    <row r="178" spans="2:17" x14ac:dyDescent="0.3">
      <c r="B178" s="81" t="str">
        <f>[2]Mides!E164</f>
        <v>Telma</v>
      </c>
      <c r="C178" s="82" t="str">
        <f>[2]Mides!D164</f>
        <v>Talan</v>
      </c>
      <c r="D178" s="68" t="str">
        <f>IF([2]Mides!F164=1,"X"," ")</f>
        <v>X</v>
      </c>
      <c r="E178" s="68" t="str">
        <f>IF([2]Mides!F164=2,"X"," ")</f>
        <v xml:space="preserve"> </v>
      </c>
      <c r="F178" s="69">
        <f>[2]Mides!B164</f>
        <v>0</v>
      </c>
      <c r="G178" s="68" t="str">
        <f>IF(AND([2]Mides!H164&gt;=1,[2]Mides!H164&lt;=14),"X"," ")</f>
        <v xml:space="preserve"> </v>
      </c>
      <c r="H178" s="68" t="str">
        <f>IF(AND([2]Mides!H164&gt;=14,[2]Mides!H164&lt;=30),"X"," ")</f>
        <v>X</v>
      </c>
      <c r="I178" s="68" t="str">
        <f>IF(AND([2]Mides!H164&gt;=31,[2]Mides!H164&lt;=60),"X","  ")</f>
        <v xml:space="preserve">  </v>
      </c>
      <c r="J178" s="68" t="str">
        <f>IF([2]Mides!H164&gt;60,"X", "  ")</f>
        <v xml:space="preserve">  </v>
      </c>
      <c r="K178" s="70">
        <f>[2]Mides!N164</f>
        <v>0</v>
      </c>
      <c r="L178" s="70">
        <f>[2]Mides!K164</f>
        <v>0</v>
      </c>
      <c r="M178" s="70">
        <f>[2]Mides!L164</f>
        <v>0</v>
      </c>
      <c r="N178" s="70">
        <f>[2]Mides!M164</f>
        <v>0</v>
      </c>
      <c r="O178" s="70">
        <f t="shared" si="2"/>
        <v>0</v>
      </c>
      <c r="P178" s="70">
        <f>[2]Mides!R164</f>
        <v>0</v>
      </c>
      <c r="Q178" s="70">
        <f>[2]Mides!S164</f>
        <v>0</v>
      </c>
    </row>
    <row r="179" spans="2:17" x14ac:dyDescent="0.3">
      <c r="B179" s="81" t="str">
        <f>[2]Mides!E165</f>
        <v>Lilian</v>
      </c>
      <c r="C179" s="82" t="str">
        <f>[2]Mides!D165</f>
        <v>Gonzalez</v>
      </c>
      <c r="D179" s="68" t="str">
        <f>IF([2]Mides!F165=1,"X"," ")</f>
        <v>X</v>
      </c>
      <c r="E179" s="68" t="str">
        <f>IF([2]Mides!F165=2,"X"," ")</f>
        <v xml:space="preserve"> </v>
      </c>
      <c r="F179" s="69">
        <f>[2]Mides!B165</f>
        <v>0</v>
      </c>
      <c r="G179" s="68" t="str">
        <f>IF(AND([2]Mides!H165&gt;=1,[2]Mides!H165&lt;=14),"X"," ")</f>
        <v xml:space="preserve"> </v>
      </c>
      <c r="H179" s="68" t="str">
        <f>IF(AND([2]Mides!H165&gt;=14,[2]Mides!H165&lt;=30),"X"," ")</f>
        <v xml:space="preserve"> </v>
      </c>
      <c r="I179" s="68" t="str">
        <f>IF(AND([2]Mides!H165&gt;=31,[2]Mides!H165&lt;=60),"X","  ")</f>
        <v>X</v>
      </c>
      <c r="J179" s="68" t="str">
        <f>IF([2]Mides!H165&gt;60,"X", "  ")</f>
        <v xml:space="preserve">  </v>
      </c>
      <c r="K179" s="70">
        <f>[2]Mides!N165</f>
        <v>0</v>
      </c>
      <c r="L179" s="70">
        <f>[2]Mides!K165</f>
        <v>0</v>
      </c>
      <c r="M179" s="70">
        <f>[2]Mides!L165</f>
        <v>0</v>
      </c>
      <c r="N179" s="70">
        <f>[2]Mides!M165</f>
        <v>0</v>
      </c>
      <c r="O179" s="70">
        <f t="shared" si="2"/>
        <v>0</v>
      </c>
      <c r="P179" s="70">
        <f>[2]Mides!R165</f>
        <v>0</v>
      </c>
      <c r="Q179" s="70">
        <f>[2]Mides!S165</f>
        <v>0</v>
      </c>
    </row>
    <row r="180" spans="2:17" x14ac:dyDescent="0.3">
      <c r="B180" s="81" t="str">
        <f>[2]Mides!E166</f>
        <v>Luis</v>
      </c>
      <c r="C180" s="82" t="str">
        <f>[2]Mides!D166</f>
        <v>Moran</v>
      </c>
      <c r="D180" s="68" t="str">
        <f>IF([2]Mides!F166=1,"X"," ")</f>
        <v xml:space="preserve"> </v>
      </c>
      <c r="E180" s="68" t="str">
        <f>IF([2]Mides!F166=2,"X"," ")</f>
        <v>X</v>
      </c>
      <c r="F180" s="69">
        <f>[2]Mides!B166</f>
        <v>0</v>
      </c>
      <c r="G180" s="68" t="str">
        <f>IF(AND([2]Mides!H166&gt;=1,[2]Mides!H166&lt;=14),"X"," ")</f>
        <v xml:space="preserve"> </v>
      </c>
      <c r="H180" s="68" t="str">
        <f>IF(AND([2]Mides!H166&gt;=14,[2]Mides!H166&lt;=30),"X"," ")</f>
        <v xml:space="preserve"> </v>
      </c>
      <c r="I180" s="68" t="str">
        <f>IF(AND([2]Mides!H166&gt;=31,[2]Mides!H166&lt;=60),"X","  ")</f>
        <v>X</v>
      </c>
      <c r="J180" s="68" t="str">
        <f>IF([2]Mides!H166&gt;60,"X", "  ")</f>
        <v xml:space="preserve">  </v>
      </c>
      <c r="K180" s="70">
        <f>[2]Mides!N166</f>
        <v>0</v>
      </c>
      <c r="L180" s="70">
        <f>[2]Mides!K166</f>
        <v>0</v>
      </c>
      <c r="M180" s="70">
        <f>[2]Mides!L166</f>
        <v>0</v>
      </c>
      <c r="N180" s="70">
        <f>[2]Mides!M166</f>
        <v>0</v>
      </c>
      <c r="O180" s="70">
        <f t="shared" si="2"/>
        <v>0</v>
      </c>
      <c r="P180" s="70">
        <f>[2]Mides!R166</f>
        <v>0</v>
      </c>
      <c r="Q180" s="70">
        <f>[2]Mides!S166</f>
        <v>0</v>
      </c>
    </row>
    <row r="181" spans="2:17" x14ac:dyDescent="0.3">
      <c r="B181" s="81" t="str">
        <f>[2]Mides!E167</f>
        <v>Emerson</v>
      </c>
      <c r="C181" s="82" t="str">
        <f>[2]Mides!D167</f>
        <v>Moreira</v>
      </c>
      <c r="D181" s="68" t="str">
        <f>IF([2]Mides!F167=1,"X"," ")</f>
        <v xml:space="preserve"> </v>
      </c>
      <c r="E181" s="68" t="str">
        <f>IF([2]Mides!F167=2,"X"," ")</f>
        <v>X</v>
      </c>
      <c r="F181" s="69">
        <f>[2]Mides!B167</f>
        <v>0</v>
      </c>
      <c r="G181" s="68" t="str">
        <f>IF(AND([2]Mides!H167&gt;=1,[2]Mides!H167&lt;=14),"X"," ")</f>
        <v>X</v>
      </c>
      <c r="H181" s="68" t="str">
        <f>IF(AND([2]Mides!H167&gt;=14,[2]Mides!H167&lt;=30),"X"," ")</f>
        <v xml:space="preserve"> </v>
      </c>
      <c r="I181" s="68" t="str">
        <f>IF(AND([2]Mides!H167&gt;=31,[2]Mides!H167&lt;=60),"X","  ")</f>
        <v xml:space="preserve">  </v>
      </c>
      <c r="J181" s="68" t="str">
        <f>IF([2]Mides!H167&gt;60,"X", "  ")</f>
        <v xml:space="preserve">  </v>
      </c>
      <c r="K181" s="70">
        <f>[2]Mides!N167</f>
        <v>0</v>
      </c>
      <c r="L181" s="70">
        <f>[2]Mides!K167</f>
        <v>0</v>
      </c>
      <c r="M181" s="70">
        <f>[2]Mides!L167</f>
        <v>0</v>
      </c>
      <c r="N181" s="70">
        <f>[2]Mides!M167</f>
        <v>0</v>
      </c>
      <c r="O181" s="70">
        <f t="shared" si="2"/>
        <v>0</v>
      </c>
      <c r="P181" s="70">
        <f>[2]Mides!R167</f>
        <v>0</v>
      </c>
      <c r="Q181" s="70">
        <f>[2]Mides!S167</f>
        <v>0</v>
      </c>
    </row>
    <row r="182" spans="2:17" x14ac:dyDescent="0.3">
      <c r="B182" s="81" t="str">
        <f>[2]Mides!E168</f>
        <v>Armando</v>
      </c>
      <c r="C182" s="82" t="str">
        <f>[2]Mides!D168</f>
        <v>Torero</v>
      </c>
      <c r="D182" s="68" t="str">
        <f>IF([2]Mides!F168=1,"X"," ")</f>
        <v xml:space="preserve"> </v>
      </c>
      <c r="E182" s="68" t="str">
        <f>IF([2]Mides!F168=2,"X"," ")</f>
        <v>X</v>
      </c>
      <c r="F182" s="69">
        <f>[2]Mides!B168</f>
        <v>0</v>
      </c>
      <c r="G182" s="68" t="str">
        <f>IF(AND([2]Mides!H168&gt;=1,[2]Mides!H168&lt;=14),"X"," ")</f>
        <v xml:space="preserve"> </v>
      </c>
      <c r="H182" s="68" t="str">
        <f>IF(AND([2]Mides!H168&gt;=14,[2]Mides!H168&lt;=30),"X"," ")</f>
        <v xml:space="preserve"> </v>
      </c>
      <c r="I182" s="68" t="str">
        <f>IF(AND([2]Mides!H168&gt;=31,[2]Mides!H168&lt;=60),"X","  ")</f>
        <v>X</v>
      </c>
      <c r="J182" s="68" t="str">
        <f>IF([2]Mides!H168&gt;60,"X", "  ")</f>
        <v xml:space="preserve">  </v>
      </c>
      <c r="K182" s="70">
        <f>[2]Mides!N168</f>
        <v>0</v>
      </c>
      <c r="L182" s="70">
        <f>[2]Mides!K168</f>
        <v>0</v>
      </c>
      <c r="M182" s="70">
        <f>[2]Mides!L168</f>
        <v>0</v>
      </c>
      <c r="N182" s="70">
        <f>[2]Mides!M168</f>
        <v>0</v>
      </c>
      <c r="O182" s="70">
        <f t="shared" si="2"/>
        <v>0</v>
      </c>
      <c r="P182" s="70">
        <f>[2]Mides!R168</f>
        <v>0</v>
      </c>
      <c r="Q182" s="70">
        <f>[2]Mides!S168</f>
        <v>0</v>
      </c>
    </row>
    <row r="183" spans="2:17" x14ac:dyDescent="0.3">
      <c r="B183" s="81" t="str">
        <f>[2]Mides!E169</f>
        <v>Ramon</v>
      </c>
      <c r="C183" s="82" t="str">
        <f>[2]Mides!D169</f>
        <v xml:space="preserve">Barrios </v>
      </c>
      <c r="D183" s="68" t="str">
        <f>IF([2]Mides!F169=1,"X"," ")</f>
        <v xml:space="preserve"> </v>
      </c>
      <c r="E183" s="68" t="str">
        <f>IF([2]Mides!F169=2,"X"," ")</f>
        <v>X</v>
      </c>
      <c r="F183" s="69">
        <f>[2]Mides!B169</f>
        <v>0</v>
      </c>
      <c r="G183" s="68" t="str">
        <f>IF(AND([2]Mides!H169&gt;=1,[2]Mides!H169&lt;=14),"X"," ")</f>
        <v xml:space="preserve"> </v>
      </c>
      <c r="H183" s="68" t="str">
        <f>IF(AND([2]Mides!H169&gt;=14,[2]Mides!H169&lt;=30),"X"," ")</f>
        <v xml:space="preserve"> </v>
      </c>
      <c r="I183" s="68" t="str">
        <f>IF(AND([2]Mides!H169&gt;=31,[2]Mides!H169&lt;=60),"X","  ")</f>
        <v>X</v>
      </c>
      <c r="J183" s="68" t="str">
        <f>IF([2]Mides!H169&gt;60,"X", "  ")</f>
        <v xml:space="preserve">  </v>
      </c>
      <c r="K183" s="70">
        <f>[2]Mides!N169</f>
        <v>0</v>
      </c>
      <c r="L183" s="70">
        <f>[2]Mides!K169</f>
        <v>0</v>
      </c>
      <c r="M183" s="70">
        <f>[2]Mides!L169</f>
        <v>0</v>
      </c>
      <c r="N183" s="70">
        <f>[2]Mides!M169</f>
        <v>0</v>
      </c>
      <c r="O183" s="70">
        <f t="shared" si="2"/>
        <v>0</v>
      </c>
      <c r="P183" s="70">
        <f>[2]Mides!R169</f>
        <v>0</v>
      </c>
      <c r="Q183" s="70">
        <f>[2]Mides!S169</f>
        <v>0</v>
      </c>
    </row>
    <row r="184" spans="2:17" x14ac:dyDescent="0.3">
      <c r="B184" s="81" t="str">
        <f>[2]Mides!E170</f>
        <v>Melvin</v>
      </c>
      <c r="C184" s="82" t="str">
        <f>[2]Mides!D170</f>
        <v>Perez</v>
      </c>
      <c r="D184" s="68" t="str">
        <f>IF([2]Mides!F170=1,"X"," ")</f>
        <v xml:space="preserve"> </v>
      </c>
      <c r="E184" s="68" t="str">
        <f>IF([2]Mides!F170=2,"X"," ")</f>
        <v>X</v>
      </c>
      <c r="F184" s="69">
        <f>[2]Mides!B170</f>
        <v>1618439721107</v>
      </c>
      <c r="G184" s="68" t="str">
        <f>IF(AND([2]Mides!H170&gt;=1,[2]Mides!H170&lt;=14),"X"," ")</f>
        <v xml:space="preserve"> </v>
      </c>
      <c r="H184" s="68" t="str">
        <f>IF(AND([2]Mides!H170&gt;=14,[2]Mides!H170&lt;=30),"X"," ")</f>
        <v xml:space="preserve"> </v>
      </c>
      <c r="I184" s="68" t="str">
        <f>IF(AND([2]Mides!H170&gt;=31,[2]Mides!H170&lt;=60),"X","  ")</f>
        <v>X</v>
      </c>
      <c r="J184" s="68" t="str">
        <f>IF([2]Mides!H170&gt;60,"X", "  ")</f>
        <v xml:space="preserve">  </v>
      </c>
      <c r="K184" s="70">
        <f>[2]Mides!N170</f>
        <v>0</v>
      </c>
      <c r="L184" s="70">
        <f>[2]Mides!K170</f>
        <v>0</v>
      </c>
      <c r="M184" s="70">
        <f>[2]Mides!L170</f>
        <v>0</v>
      </c>
      <c r="N184" s="70">
        <f>[2]Mides!M170</f>
        <v>0</v>
      </c>
      <c r="O184" s="70">
        <f t="shared" si="2"/>
        <v>0</v>
      </c>
      <c r="P184" s="70">
        <f>[2]Mides!R170</f>
        <v>0</v>
      </c>
      <c r="Q184" s="70">
        <f>[2]Mides!S170</f>
        <v>0</v>
      </c>
    </row>
    <row r="185" spans="2:17" x14ac:dyDescent="0.3">
      <c r="B185" s="81" t="str">
        <f>[2]Mides!E171</f>
        <v>Diego</v>
      </c>
      <c r="C185" s="82" t="str">
        <f>[2]Mides!D171</f>
        <v>De la Cruz</v>
      </c>
      <c r="D185" s="68" t="str">
        <f>IF([2]Mides!F171=1,"X"," ")</f>
        <v xml:space="preserve"> </v>
      </c>
      <c r="E185" s="68" t="str">
        <f>IF([2]Mides!F171=2,"X"," ")</f>
        <v>X</v>
      </c>
      <c r="F185" s="69">
        <f>[2]Mides!B171</f>
        <v>2652565850101</v>
      </c>
      <c r="G185" s="68" t="str">
        <f>IF(AND([2]Mides!H171&gt;=1,[2]Mides!H171&lt;=14),"X"," ")</f>
        <v xml:space="preserve"> </v>
      </c>
      <c r="H185" s="68" t="str">
        <f>IF(AND([2]Mides!H171&gt;=14,[2]Mides!H171&lt;=30),"X"," ")</f>
        <v>X</v>
      </c>
      <c r="I185" s="68" t="str">
        <f>IF(AND([2]Mides!H171&gt;=31,[2]Mides!H171&lt;=60),"X","  ")</f>
        <v xml:space="preserve">  </v>
      </c>
      <c r="J185" s="68" t="str">
        <f>IF([2]Mides!H171&gt;60,"X", "  ")</f>
        <v xml:space="preserve">  </v>
      </c>
      <c r="K185" s="70">
        <f>[2]Mides!N171</f>
        <v>0</v>
      </c>
      <c r="L185" s="70">
        <f>[2]Mides!K171</f>
        <v>0</v>
      </c>
      <c r="M185" s="70">
        <f>[2]Mides!L171</f>
        <v>0</v>
      </c>
      <c r="N185" s="70">
        <f>[2]Mides!M171</f>
        <v>0</v>
      </c>
      <c r="O185" s="70">
        <f t="shared" si="2"/>
        <v>0</v>
      </c>
      <c r="P185" s="70">
        <f>[2]Mides!R171</f>
        <v>0</v>
      </c>
      <c r="Q185" s="70">
        <f>[2]Mides!S171</f>
        <v>0</v>
      </c>
    </row>
    <row r="186" spans="2:17" x14ac:dyDescent="0.3">
      <c r="B186" s="81" t="str">
        <f>[2]Mides!E172</f>
        <v>Amalia</v>
      </c>
      <c r="C186" s="82" t="str">
        <f>[2]Mides!D172</f>
        <v>Lopez</v>
      </c>
      <c r="D186" s="68" t="str">
        <f>IF([2]Mides!F172=1,"X"," ")</f>
        <v>X</v>
      </c>
      <c r="E186" s="68" t="str">
        <f>IF([2]Mides!F172=2,"X"," ")</f>
        <v xml:space="preserve"> </v>
      </c>
      <c r="F186" s="69">
        <f>[2]Mides!B172</f>
        <v>0</v>
      </c>
      <c r="G186" s="68" t="str">
        <f>IF(AND([2]Mides!H172&gt;=1,[2]Mides!H172&lt;=14),"X"," ")</f>
        <v>X</v>
      </c>
      <c r="H186" s="68" t="str">
        <f>IF(AND([2]Mides!H172&gt;=14,[2]Mides!H172&lt;=30),"X"," ")</f>
        <v xml:space="preserve"> </v>
      </c>
      <c r="I186" s="68" t="str">
        <f>IF(AND([2]Mides!H172&gt;=31,[2]Mides!H172&lt;=60),"X","  ")</f>
        <v xml:space="preserve">  </v>
      </c>
      <c r="J186" s="68" t="str">
        <f>IF([2]Mides!H172&gt;60,"X", "  ")</f>
        <v xml:space="preserve">  </v>
      </c>
      <c r="K186" s="70">
        <f>[2]Mides!N172</f>
        <v>0</v>
      </c>
      <c r="L186" s="70">
        <f>[2]Mides!K172</f>
        <v>0</v>
      </c>
      <c r="M186" s="70">
        <f>[2]Mides!L172</f>
        <v>0</v>
      </c>
      <c r="N186" s="70">
        <f>[2]Mides!M172</f>
        <v>0</v>
      </c>
      <c r="O186" s="70">
        <f t="shared" si="2"/>
        <v>0</v>
      </c>
      <c r="P186" s="70">
        <f>[2]Mides!R172</f>
        <v>0</v>
      </c>
      <c r="Q186" s="70">
        <f>[2]Mides!S172</f>
        <v>0</v>
      </c>
    </row>
    <row r="187" spans="2:17" x14ac:dyDescent="0.3">
      <c r="B187" s="81" t="str">
        <f>[2]Mides!E173</f>
        <v>Kimberly</v>
      </c>
      <c r="C187" s="82" t="str">
        <f>[2]Mides!D173</f>
        <v>Corado</v>
      </c>
      <c r="D187" s="68" t="str">
        <f>IF([2]Mides!F173=1,"X"," ")</f>
        <v>X</v>
      </c>
      <c r="E187" s="68" t="str">
        <f>IF([2]Mides!F173=2,"X"," ")</f>
        <v xml:space="preserve"> </v>
      </c>
      <c r="F187" s="69">
        <f>[2]Mides!B173</f>
        <v>0</v>
      </c>
      <c r="G187" s="68" t="str">
        <f>IF(AND([2]Mides!H173&gt;=1,[2]Mides!H173&lt;=14),"X"," ")</f>
        <v xml:space="preserve"> </v>
      </c>
      <c r="H187" s="68" t="str">
        <f>IF(AND([2]Mides!H173&gt;=14,[2]Mides!H173&lt;=30),"X"," ")</f>
        <v>X</v>
      </c>
      <c r="I187" s="68" t="str">
        <f>IF(AND([2]Mides!H173&gt;=31,[2]Mides!H173&lt;=60),"X","  ")</f>
        <v xml:space="preserve">  </v>
      </c>
      <c r="J187" s="68" t="str">
        <f>IF([2]Mides!H173&gt;60,"X", "  ")</f>
        <v xml:space="preserve">  </v>
      </c>
      <c r="K187" s="70">
        <f>[2]Mides!N173</f>
        <v>0</v>
      </c>
      <c r="L187" s="70">
        <f>[2]Mides!K173</f>
        <v>0</v>
      </c>
      <c r="M187" s="70">
        <f>[2]Mides!L173</f>
        <v>0</v>
      </c>
      <c r="N187" s="70">
        <f>[2]Mides!M173</f>
        <v>0</v>
      </c>
      <c r="O187" s="70">
        <f t="shared" si="2"/>
        <v>0</v>
      </c>
      <c r="P187" s="70">
        <f>[2]Mides!R173</f>
        <v>0</v>
      </c>
      <c r="Q187" s="70">
        <f>[2]Mides!S173</f>
        <v>0</v>
      </c>
    </row>
    <row r="188" spans="2:17" x14ac:dyDescent="0.3">
      <c r="B188" s="81" t="str">
        <f>[2]Mides!E174</f>
        <v>Byron</v>
      </c>
      <c r="C188" s="82" t="str">
        <f>[2]Mides!D174</f>
        <v>Alvarado</v>
      </c>
      <c r="D188" s="68" t="str">
        <f>IF([2]Mides!F174=1,"X"," ")</f>
        <v xml:space="preserve"> </v>
      </c>
      <c r="E188" s="68" t="str">
        <f>IF([2]Mides!F174=2,"X"," ")</f>
        <v>X</v>
      </c>
      <c r="F188" s="69">
        <f>[2]Mides!B174</f>
        <v>5557353200101</v>
      </c>
      <c r="G188" s="68" t="str">
        <f>IF(AND([2]Mides!H174&gt;=1,[2]Mides!H174&lt;=14),"X"," ")</f>
        <v xml:space="preserve"> </v>
      </c>
      <c r="H188" s="68" t="str">
        <f>IF(AND([2]Mides!H174&gt;=14,[2]Mides!H174&lt;=30),"X"," ")</f>
        <v>X</v>
      </c>
      <c r="I188" s="68" t="str">
        <f>IF(AND([2]Mides!H174&gt;=31,[2]Mides!H174&lt;=60),"X","  ")</f>
        <v xml:space="preserve">  </v>
      </c>
      <c r="J188" s="68" t="str">
        <f>IF([2]Mides!H174&gt;60,"X", "  ")</f>
        <v xml:space="preserve">  </v>
      </c>
      <c r="K188" s="70">
        <f>[2]Mides!N174</f>
        <v>0</v>
      </c>
      <c r="L188" s="70">
        <f>[2]Mides!K174</f>
        <v>0</v>
      </c>
      <c r="M188" s="70">
        <f>[2]Mides!L174</f>
        <v>0</v>
      </c>
      <c r="N188" s="70">
        <f>[2]Mides!M174</f>
        <v>0</v>
      </c>
      <c r="O188" s="70">
        <f t="shared" si="2"/>
        <v>0</v>
      </c>
      <c r="P188" s="70">
        <f>[2]Mides!R174</f>
        <v>0</v>
      </c>
      <c r="Q188" s="70">
        <f>[2]Mides!S174</f>
        <v>0</v>
      </c>
    </row>
    <row r="189" spans="2:17" x14ac:dyDescent="0.3">
      <c r="B189" s="81" t="str">
        <f>[2]Mides!E175</f>
        <v>Sergio</v>
      </c>
      <c r="C189" s="82" t="str">
        <f>[2]Mides!D175</f>
        <v>Reyes</v>
      </c>
      <c r="D189" s="68" t="str">
        <f>IF([2]Mides!F175=1,"X"," ")</f>
        <v xml:space="preserve"> </v>
      </c>
      <c r="E189" s="68" t="str">
        <f>IF([2]Mides!F175=2,"X"," ")</f>
        <v>X</v>
      </c>
      <c r="F189" s="69">
        <f>[2]Mides!B175</f>
        <v>2692343750101</v>
      </c>
      <c r="G189" s="68" t="str">
        <f>IF(AND([2]Mides!H175&gt;=1,[2]Mides!H175&lt;=14),"X"," ")</f>
        <v xml:space="preserve"> </v>
      </c>
      <c r="H189" s="68" t="str">
        <f>IF(AND([2]Mides!H175&gt;=14,[2]Mides!H175&lt;=30),"X"," ")</f>
        <v>X</v>
      </c>
      <c r="I189" s="68" t="str">
        <f>IF(AND([2]Mides!H175&gt;=31,[2]Mides!H175&lt;=60),"X","  ")</f>
        <v xml:space="preserve">  </v>
      </c>
      <c r="J189" s="68" t="str">
        <f>IF([2]Mides!H175&gt;60,"X", "  ")</f>
        <v xml:space="preserve">  </v>
      </c>
      <c r="K189" s="70">
        <f>[2]Mides!N175</f>
        <v>0</v>
      </c>
      <c r="L189" s="70">
        <f>[2]Mides!K175</f>
        <v>0</v>
      </c>
      <c r="M189" s="70">
        <f>[2]Mides!L175</f>
        <v>0</v>
      </c>
      <c r="N189" s="70">
        <f>[2]Mides!M175</f>
        <v>0</v>
      </c>
      <c r="O189" s="70">
        <f t="shared" si="2"/>
        <v>0</v>
      </c>
      <c r="P189" s="70">
        <f>[2]Mides!R175</f>
        <v>0</v>
      </c>
      <c r="Q189" s="70">
        <f>[2]Mides!S175</f>
        <v>0</v>
      </c>
    </row>
    <row r="190" spans="2:17" x14ac:dyDescent="0.3">
      <c r="B190" s="81" t="str">
        <f>[2]Mides!E176</f>
        <v>Elder</v>
      </c>
      <c r="C190" s="82" t="str">
        <f>[2]Mides!D176</f>
        <v>Coronado</v>
      </c>
      <c r="D190" s="68" t="str">
        <f>IF([2]Mides!F176=1,"X"," ")</f>
        <v xml:space="preserve"> </v>
      </c>
      <c r="E190" s="68" t="str">
        <f>IF([2]Mides!F176=2,"X"," ")</f>
        <v>X</v>
      </c>
      <c r="F190" s="69">
        <f>[2]Mides!B176</f>
        <v>0</v>
      </c>
      <c r="G190" s="68" t="str">
        <f>IF(AND([2]Mides!H176&gt;=1,[2]Mides!H176&lt;=14),"X"," ")</f>
        <v xml:space="preserve"> </v>
      </c>
      <c r="H190" s="68" t="str">
        <f>IF(AND([2]Mides!H176&gt;=14,[2]Mides!H176&lt;=30),"X"," ")</f>
        <v xml:space="preserve"> </v>
      </c>
      <c r="I190" s="68" t="str">
        <f>IF(AND([2]Mides!H176&gt;=31,[2]Mides!H176&lt;=60),"X","  ")</f>
        <v>X</v>
      </c>
      <c r="J190" s="68" t="str">
        <f>IF([2]Mides!H176&gt;60,"X", "  ")</f>
        <v xml:space="preserve">  </v>
      </c>
      <c r="K190" s="70">
        <f>[2]Mides!N176</f>
        <v>0</v>
      </c>
      <c r="L190" s="70">
        <f>[2]Mides!K176</f>
        <v>0</v>
      </c>
      <c r="M190" s="70">
        <f>[2]Mides!L176</f>
        <v>0</v>
      </c>
      <c r="N190" s="70">
        <f>[2]Mides!M176</f>
        <v>0</v>
      </c>
      <c r="O190" s="70">
        <f t="shared" si="2"/>
        <v>0</v>
      </c>
      <c r="P190" s="70">
        <f>[2]Mides!R176</f>
        <v>0</v>
      </c>
      <c r="Q190" s="70">
        <f>[2]Mides!S176</f>
        <v>0</v>
      </c>
    </row>
    <row r="191" spans="2:17" x14ac:dyDescent="0.3">
      <c r="B191" s="81" t="str">
        <f>[2]Mides!E177</f>
        <v>Janeth</v>
      </c>
      <c r="C191" s="82" t="str">
        <f>[2]Mides!D177</f>
        <v>Marroquin</v>
      </c>
      <c r="D191" s="68" t="str">
        <f>IF([2]Mides!F177=1,"X"," ")</f>
        <v>X</v>
      </c>
      <c r="E191" s="68" t="str">
        <f>IF([2]Mides!F177=2,"X"," ")</f>
        <v xml:space="preserve"> </v>
      </c>
      <c r="F191" s="69">
        <f>[2]Mides!B177</f>
        <v>0</v>
      </c>
      <c r="G191" s="68" t="str">
        <f>IF(AND([2]Mides!H177&gt;=1,[2]Mides!H177&lt;=14),"X"," ")</f>
        <v xml:space="preserve"> </v>
      </c>
      <c r="H191" s="68" t="str">
        <f>IF(AND([2]Mides!H177&gt;=14,[2]Mides!H177&lt;=30),"X"," ")</f>
        <v>X</v>
      </c>
      <c r="I191" s="68" t="str">
        <f>IF(AND([2]Mides!H177&gt;=31,[2]Mides!H177&lt;=60),"X","  ")</f>
        <v xml:space="preserve">  </v>
      </c>
      <c r="J191" s="68" t="str">
        <f>IF([2]Mides!H177&gt;60,"X", "  ")</f>
        <v xml:space="preserve">  </v>
      </c>
      <c r="K191" s="70">
        <f>[2]Mides!N177</f>
        <v>0</v>
      </c>
      <c r="L191" s="70">
        <f>[2]Mides!K177</f>
        <v>0</v>
      </c>
      <c r="M191" s="70">
        <f>[2]Mides!L177</f>
        <v>0</v>
      </c>
      <c r="N191" s="70">
        <f>[2]Mides!M177</f>
        <v>0</v>
      </c>
      <c r="O191" s="70">
        <f t="shared" si="2"/>
        <v>0</v>
      </c>
      <c r="P191" s="70">
        <f>[2]Mides!R177</f>
        <v>0</v>
      </c>
      <c r="Q191" s="70">
        <f>[2]Mides!S177</f>
        <v>0</v>
      </c>
    </row>
    <row r="192" spans="2:17" x14ac:dyDescent="0.3">
      <c r="B192" s="81" t="str">
        <f>[2]Mides!E178</f>
        <v>Ramon</v>
      </c>
      <c r="C192" s="82" t="str">
        <f>[2]Mides!D178</f>
        <v>Calderon</v>
      </c>
      <c r="D192" s="68" t="str">
        <f>IF([2]Mides!F178=1,"X"," ")</f>
        <v xml:space="preserve"> </v>
      </c>
      <c r="E192" s="68" t="str">
        <f>IF([2]Mides!F178=2,"X"," ")</f>
        <v>X</v>
      </c>
      <c r="F192" s="69">
        <f>[2]Mides!B178</f>
        <v>0</v>
      </c>
      <c r="G192" s="68" t="str">
        <f>IF(AND([2]Mides!H178&gt;=1,[2]Mides!H178&lt;=14),"X"," ")</f>
        <v xml:space="preserve"> </v>
      </c>
      <c r="H192" s="68" t="str">
        <f>IF(AND([2]Mides!H178&gt;=14,[2]Mides!H178&lt;=30),"X"," ")</f>
        <v xml:space="preserve"> </v>
      </c>
      <c r="I192" s="68" t="str">
        <f>IF(AND([2]Mides!H178&gt;=31,[2]Mides!H178&lt;=60),"X","  ")</f>
        <v xml:space="preserve">  </v>
      </c>
      <c r="J192" s="68" t="str">
        <f>IF([2]Mides!H178&gt;60,"X", "  ")</f>
        <v>X</v>
      </c>
      <c r="K192" s="70">
        <f>[2]Mides!N178</f>
        <v>0</v>
      </c>
      <c r="L192" s="70">
        <f>[2]Mides!K178</f>
        <v>0</v>
      </c>
      <c r="M192" s="70">
        <f>[2]Mides!L178</f>
        <v>0</v>
      </c>
      <c r="N192" s="70">
        <f>[2]Mides!M178</f>
        <v>0</v>
      </c>
      <c r="O192" s="70">
        <f t="shared" si="2"/>
        <v>0</v>
      </c>
      <c r="P192" s="70">
        <f>[2]Mides!R178</f>
        <v>0</v>
      </c>
      <c r="Q192" s="70">
        <f>[2]Mides!S178</f>
        <v>0</v>
      </c>
    </row>
    <row r="193" spans="2:17" x14ac:dyDescent="0.3">
      <c r="B193" s="81" t="str">
        <f>[2]Mides!E179</f>
        <v>Hernan</v>
      </c>
      <c r="C193" s="82" t="str">
        <f>[2]Mides!D179</f>
        <v>Orantes</v>
      </c>
      <c r="D193" s="68" t="str">
        <f>IF([2]Mides!F179=1,"X"," ")</f>
        <v xml:space="preserve"> </v>
      </c>
      <c r="E193" s="68" t="str">
        <f>IF([2]Mides!F179=2,"X"," ")</f>
        <v>X</v>
      </c>
      <c r="F193" s="69">
        <f>[2]Mides!B179</f>
        <v>2116400770108</v>
      </c>
      <c r="G193" s="68" t="str">
        <f>IF(AND([2]Mides!H179&gt;=1,[2]Mides!H179&lt;=14),"X"," ")</f>
        <v xml:space="preserve"> </v>
      </c>
      <c r="H193" s="68" t="str">
        <f>IF(AND([2]Mides!H179&gt;=14,[2]Mides!H179&lt;=30),"X"," ")</f>
        <v xml:space="preserve"> </v>
      </c>
      <c r="I193" s="68" t="str">
        <f>IF(AND([2]Mides!H179&gt;=31,[2]Mides!H179&lt;=60),"X","  ")</f>
        <v xml:space="preserve">  </v>
      </c>
      <c r="J193" s="68" t="str">
        <f>IF([2]Mides!H179&gt;60,"X", "  ")</f>
        <v>X</v>
      </c>
      <c r="K193" s="70">
        <f>[2]Mides!N179</f>
        <v>0</v>
      </c>
      <c r="L193" s="70">
        <f>[2]Mides!K179</f>
        <v>0</v>
      </c>
      <c r="M193" s="70">
        <f>[2]Mides!L179</f>
        <v>0</v>
      </c>
      <c r="N193" s="70">
        <f>[2]Mides!M179</f>
        <v>0</v>
      </c>
      <c r="O193" s="70">
        <f t="shared" si="2"/>
        <v>0</v>
      </c>
      <c r="P193" s="70">
        <f>[2]Mides!R179</f>
        <v>0</v>
      </c>
      <c r="Q193" s="70">
        <f>[2]Mides!S179</f>
        <v>0</v>
      </c>
    </row>
    <row r="194" spans="2:17" x14ac:dyDescent="0.3">
      <c r="B194" s="81" t="str">
        <f>[2]Mides!E180</f>
        <v>Joaquin</v>
      </c>
      <c r="C194" s="82" t="str">
        <f>[2]Mides!D180</f>
        <v>Herrera</v>
      </c>
      <c r="D194" s="68" t="str">
        <f>IF([2]Mides!F180=1,"X"," ")</f>
        <v xml:space="preserve"> </v>
      </c>
      <c r="E194" s="68" t="str">
        <f>IF([2]Mides!F180=2,"X"," ")</f>
        <v>X</v>
      </c>
      <c r="F194" s="69">
        <f>[2]Mides!B180</f>
        <v>0</v>
      </c>
      <c r="G194" s="68" t="str">
        <f>IF(AND([2]Mides!H180&gt;=1,[2]Mides!H180&lt;=14),"X"," ")</f>
        <v>X</v>
      </c>
      <c r="H194" s="68" t="str">
        <f>IF(AND([2]Mides!H180&gt;=14,[2]Mides!H180&lt;=30),"X"," ")</f>
        <v xml:space="preserve"> </v>
      </c>
      <c r="I194" s="68" t="str">
        <f>IF(AND([2]Mides!H180&gt;=31,[2]Mides!H180&lt;=60),"X","  ")</f>
        <v xml:space="preserve">  </v>
      </c>
      <c r="J194" s="68" t="str">
        <f>IF([2]Mides!H180&gt;60,"X", "  ")</f>
        <v xml:space="preserve">  </v>
      </c>
      <c r="K194" s="70">
        <f>[2]Mides!N180</f>
        <v>0</v>
      </c>
      <c r="L194" s="70">
        <f>[2]Mides!K180</f>
        <v>0</v>
      </c>
      <c r="M194" s="70">
        <f>[2]Mides!L180</f>
        <v>0</v>
      </c>
      <c r="N194" s="70">
        <f>[2]Mides!M180</f>
        <v>0</v>
      </c>
      <c r="O194" s="70">
        <f t="shared" si="2"/>
        <v>0</v>
      </c>
      <c r="P194" s="70">
        <f>[2]Mides!R180</f>
        <v>0</v>
      </c>
      <c r="Q194" s="70">
        <f>[2]Mides!S180</f>
        <v>0</v>
      </c>
    </row>
    <row r="195" spans="2:17" x14ac:dyDescent="0.3">
      <c r="B195" s="81" t="str">
        <f>[2]Mides!E181</f>
        <v>Romeo</v>
      </c>
      <c r="C195" s="82" t="str">
        <f>[2]Mides!D181</f>
        <v>Garza</v>
      </c>
      <c r="D195" s="68" t="str">
        <f>IF([2]Mides!F181=1,"X"," ")</f>
        <v xml:space="preserve"> </v>
      </c>
      <c r="E195" s="68" t="str">
        <f>IF([2]Mides!F181=2,"X"," ")</f>
        <v>X</v>
      </c>
      <c r="F195" s="69">
        <f>[2]Mides!B181</f>
        <v>0</v>
      </c>
      <c r="G195" s="68" t="str">
        <f>IF(AND([2]Mides!H181&gt;=1,[2]Mides!H181&lt;=14),"X"," ")</f>
        <v xml:space="preserve"> </v>
      </c>
      <c r="H195" s="68" t="str">
        <f>IF(AND([2]Mides!H181&gt;=14,[2]Mides!H181&lt;=30),"X"," ")</f>
        <v xml:space="preserve"> </v>
      </c>
      <c r="I195" s="68" t="str">
        <f>IF(AND([2]Mides!H181&gt;=31,[2]Mides!H181&lt;=60),"X","  ")</f>
        <v>X</v>
      </c>
      <c r="J195" s="68" t="str">
        <f>IF([2]Mides!H181&gt;60,"X", "  ")</f>
        <v xml:space="preserve">  </v>
      </c>
      <c r="K195" s="70">
        <f>[2]Mides!N181</f>
        <v>0</v>
      </c>
      <c r="L195" s="70">
        <f>[2]Mides!K181</f>
        <v>0</v>
      </c>
      <c r="M195" s="70">
        <f>[2]Mides!L181</f>
        <v>0</v>
      </c>
      <c r="N195" s="70">
        <f>[2]Mides!M181</f>
        <v>0</v>
      </c>
      <c r="O195" s="70">
        <f t="shared" si="2"/>
        <v>0</v>
      </c>
      <c r="P195" s="70">
        <f>[2]Mides!R181</f>
        <v>0</v>
      </c>
      <c r="Q195" s="70">
        <f>[2]Mides!S181</f>
        <v>0</v>
      </c>
    </row>
    <row r="196" spans="2:17" x14ac:dyDescent="0.3">
      <c r="B196" s="81" t="str">
        <f>[2]Mides!E182</f>
        <v>Estephanie</v>
      </c>
      <c r="C196" s="82" t="str">
        <f>[2]Mides!D182</f>
        <v>Osorio</v>
      </c>
      <c r="D196" s="68" t="str">
        <f>IF([2]Mides!F182=1,"X"," ")</f>
        <v>X</v>
      </c>
      <c r="E196" s="68" t="str">
        <f>IF([2]Mides!F182=2,"X"," ")</f>
        <v xml:space="preserve"> </v>
      </c>
      <c r="F196" s="69">
        <f>[2]Mides!B182</f>
        <v>0</v>
      </c>
      <c r="G196" s="68" t="str">
        <f>IF(AND([2]Mides!H182&gt;=1,[2]Mides!H182&lt;=14),"X"," ")</f>
        <v>X</v>
      </c>
      <c r="H196" s="68" t="str">
        <f>IF(AND([2]Mides!H182&gt;=14,[2]Mides!H182&lt;=30),"X"," ")</f>
        <v xml:space="preserve"> </v>
      </c>
      <c r="I196" s="68" t="str">
        <f>IF(AND([2]Mides!H182&gt;=31,[2]Mides!H182&lt;=60),"X","  ")</f>
        <v xml:space="preserve">  </v>
      </c>
      <c r="J196" s="68" t="str">
        <f>IF([2]Mides!H182&gt;60,"X", "  ")</f>
        <v xml:space="preserve">  </v>
      </c>
      <c r="K196" s="70">
        <f>[2]Mides!N182</f>
        <v>0</v>
      </c>
      <c r="L196" s="70">
        <f>[2]Mides!K182</f>
        <v>0</v>
      </c>
      <c r="M196" s="70">
        <f>[2]Mides!L182</f>
        <v>0</v>
      </c>
      <c r="N196" s="70">
        <f>[2]Mides!M182</f>
        <v>0</v>
      </c>
      <c r="O196" s="70">
        <f t="shared" si="2"/>
        <v>0</v>
      </c>
      <c r="P196" s="70">
        <f>[2]Mides!R182</f>
        <v>0</v>
      </c>
      <c r="Q196" s="70">
        <f>[2]Mides!S182</f>
        <v>0</v>
      </c>
    </row>
    <row r="197" spans="2:17" x14ac:dyDescent="0.3">
      <c r="B197" s="81" t="str">
        <f>[2]Mides!E183</f>
        <v>Cesar</v>
      </c>
      <c r="C197" s="82" t="str">
        <f>[2]Mides!D183</f>
        <v>Lopez</v>
      </c>
      <c r="D197" s="68" t="str">
        <f>IF([2]Mides!F183=1,"X"," ")</f>
        <v xml:space="preserve"> </v>
      </c>
      <c r="E197" s="68" t="str">
        <f>IF([2]Mides!F183=2,"X"," ")</f>
        <v>X</v>
      </c>
      <c r="F197" s="69">
        <f>[2]Mides!B183</f>
        <v>0</v>
      </c>
      <c r="G197" s="68" t="str">
        <f>IF(AND([2]Mides!H183&gt;=1,[2]Mides!H183&lt;=14),"X"," ")</f>
        <v>X</v>
      </c>
      <c r="H197" s="68" t="str">
        <f>IF(AND([2]Mides!H183&gt;=14,[2]Mides!H183&lt;=30),"X"," ")</f>
        <v xml:space="preserve"> </v>
      </c>
      <c r="I197" s="68" t="str">
        <f>IF(AND([2]Mides!H183&gt;=31,[2]Mides!H183&lt;=60),"X","  ")</f>
        <v xml:space="preserve">  </v>
      </c>
      <c r="J197" s="68" t="str">
        <f>IF([2]Mides!H183&gt;60,"X", "  ")</f>
        <v xml:space="preserve">  </v>
      </c>
      <c r="K197" s="70">
        <f>[2]Mides!N183</f>
        <v>0</v>
      </c>
      <c r="L197" s="70">
        <f>[2]Mides!K183</f>
        <v>0</v>
      </c>
      <c r="M197" s="70">
        <f>[2]Mides!L183</f>
        <v>0</v>
      </c>
      <c r="N197" s="70">
        <f>[2]Mides!M183</f>
        <v>0</v>
      </c>
      <c r="O197" s="70">
        <f t="shared" si="2"/>
        <v>0</v>
      </c>
      <c r="P197" s="70">
        <f>[2]Mides!R183</f>
        <v>0</v>
      </c>
      <c r="Q197" s="70">
        <f>[2]Mides!S183</f>
        <v>0</v>
      </c>
    </row>
    <row r="198" spans="2:17" x14ac:dyDescent="0.3">
      <c r="B198" s="81" t="str">
        <f>[2]Mides!E184</f>
        <v>Ramon</v>
      </c>
      <c r="C198" s="82" t="str">
        <f>[2]Mides!D184</f>
        <v>Carias</v>
      </c>
      <c r="D198" s="68" t="str">
        <f>IF([2]Mides!F184=1,"X"," ")</f>
        <v xml:space="preserve"> </v>
      </c>
      <c r="E198" s="68" t="str">
        <f>IF([2]Mides!F184=2,"X"," ")</f>
        <v>X</v>
      </c>
      <c r="F198" s="69">
        <f>[2]Mides!B184</f>
        <v>0</v>
      </c>
      <c r="G198" s="68" t="str">
        <f>IF(AND([2]Mides!H184&gt;=1,[2]Mides!H184&lt;=14),"X"," ")</f>
        <v xml:space="preserve"> </v>
      </c>
      <c r="H198" s="68" t="str">
        <f>IF(AND([2]Mides!H184&gt;=14,[2]Mides!H184&lt;=30),"X"," ")</f>
        <v xml:space="preserve"> </v>
      </c>
      <c r="I198" s="68" t="str">
        <f>IF(AND([2]Mides!H184&gt;=31,[2]Mides!H184&lt;=60),"X","  ")</f>
        <v xml:space="preserve">  </v>
      </c>
      <c r="J198" s="68" t="str">
        <f>IF([2]Mides!H184&gt;60,"X", "  ")</f>
        <v>X</v>
      </c>
      <c r="K198" s="70">
        <f>[2]Mides!N184</f>
        <v>0</v>
      </c>
      <c r="L198" s="70">
        <f>[2]Mides!K184</f>
        <v>0</v>
      </c>
      <c r="M198" s="70">
        <f>[2]Mides!L184</f>
        <v>0</v>
      </c>
      <c r="N198" s="70">
        <f>[2]Mides!M184</f>
        <v>0</v>
      </c>
      <c r="O198" s="70">
        <f t="shared" si="2"/>
        <v>0</v>
      </c>
      <c r="P198" s="70">
        <f>[2]Mides!R184</f>
        <v>0</v>
      </c>
      <c r="Q198" s="70">
        <f>[2]Mides!S184</f>
        <v>0</v>
      </c>
    </row>
    <row r="199" spans="2:17" x14ac:dyDescent="0.3">
      <c r="B199" s="81" t="str">
        <f>[2]Mides!E185</f>
        <v>Jose</v>
      </c>
      <c r="C199" s="82" t="str">
        <f>[2]Mides!D185</f>
        <v>Alonzo</v>
      </c>
      <c r="D199" s="68" t="str">
        <f>IF([2]Mides!F185=1,"X"," ")</f>
        <v xml:space="preserve"> </v>
      </c>
      <c r="E199" s="68" t="str">
        <f>IF([2]Mides!F185=2,"X"," ")</f>
        <v>X</v>
      </c>
      <c r="F199" s="69">
        <f>[2]Mides!B185</f>
        <v>0</v>
      </c>
      <c r="G199" s="68" t="str">
        <f>IF(AND([2]Mides!H185&gt;=1,[2]Mides!H185&lt;=14),"X"," ")</f>
        <v xml:space="preserve"> </v>
      </c>
      <c r="H199" s="68" t="str">
        <f>IF(AND([2]Mides!H185&gt;=14,[2]Mides!H185&lt;=30),"X"," ")</f>
        <v xml:space="preserve"> </v>
      </c>
      <c r="I199" s="68" t="str">
        <f>IF(AND([2]Mides!H185&gt;=31,[2]Mides!H185&lt;=60),"X","  ")</f>
        <v>X</v>
      </c>
      <c r="J199" s="68" t="str">
        <f>IF([2]Mides!H185&gt;60,"X", "  ")</f>
        <v xml:space="preserve">  </v>
      </c>
      <c r="K199" s="70">
        <f>[2]Mides!N185</f>
        <v>0</v>
      </c>
      <c r="L199" s="70">
        <f>[2]Mides!K185</f>
        <v>0</v>
      </c>
      <c r="M199" s="70">
        <f>[2]Mides!L185</f>
        <v>0</v>
      </c>
      <c r="N199" s="70">
        <f>[2]Mides!M185</f>
        <v>0</v>
      </c>
      <c r="O199" s="70">
        <f t="shared" si="2"/>
        <v>0</v>
      </c>
      <c r="P199" s="70">
        <f>[2]Mides!R185</f>
        <v>0</v>
      </c>
      <c r="Q199" s="70">
        <f>[2]Mides!S185</f>
        <v>0</v>
      </c>
    </row>
    <row r="200" spans="2:17" x14ac:dyDescent="0.3">
      <c r="B200" s="81" t="str">
        <f>[2]Mides!E186</f>
        <v>Ludwing</v>
      </c>
      <c r="C200" s="82" t="str">
        <f>[2]Mides!D186</f>
        <v>Ovalle</v>
      </c>
      <c r="D200" s="68" t="str">
        <f>IF([2]Mides!F186=1,"X"," ")</f>
        <v xml:space="preserve"> </v>
      </c>
      <c r="E200" s="68" t="str">
        <f>IF([2]Mides!F186=2,"X"," ")</f>
        <v>X</v>
      </c>
      <c r="F200" s="69">
        <f>[2]Mides!B186</f>
        <v>0</v>
      </c>
      <c r="G200" s="68" t="str">
        <f>IF(AND([2]Mides!H186&gt;=1,[2]Mides!H186&lt;=14),"X"," ")</f>
        <v>X</v>
      </c>
      <c r="H200" s="68" t="str">
        <f>IF(AND([2]Mides!H186&gt;=14,[2]Mides!H186&lt;=30),"X"," ")</f>
        <v xml:space="preserve"> </v>
      </c>
      <c r="I200" s="68" t="str">
        <f>IF(AND([2]Mides!H186&gt;=31,[2]Mides!H186&lt;=60),"X","  ")</f>
        <v xml:space="preserve">  </v>
      </c>
      <c r="J200" s="68" t="str">
        <f>IF([2]Mides!H186&gt;60,"X", "  ")</f>
        <v xml:space="preserve">  </v>
      </c>
      <c r="K200" s="70">
        <f>[2]Mides!N186</f>
        <v>0</v>
      </c>
      <c r="L200" s="70">
        <f>[2]Mides!K186</f>
        <v>0</v>
      </c>
      <c r="M200" s="70">
        <f>[2]Mides!L186</f>
        <v>0</v>
      </c>
      <c r="N200" s="70">
        <f>[2]Mides!M186</f>
        <v>0</v>
      </c>
      <c r="O200" s="70">
        <f t="shared" si="2"/>
        <v>0</v>
      </c>
      <c r="P200" s="70">
        <f>[2]Mides!R186</f>
        <v>0</v>
      </c>
      <c r="Q200" s="70">
        <f>[2]Mides!S186</f>
        <v>0</v>
      </c>
    </row>
    <row r="201" spans="2:17" x14ac:dyDescent="0.3">
      <c r="B201" s="81" t="str">
        <f>[2]Mides!E187</f>
        <v>Dorian</v>
      </c>
      <c r="C201" s="82" t="str">
        <f>[2]Mides!D187</f>
        <v>Sandoval</v>
      </c>
      <c r="D201" s="68" t="str">
        <f>IF([2]Mides!F187=1,"X"," ")</f>
        <v xml:space="preserve"> </v>
      </c>
      <c r="E201" s="68" t="str">
        <f>IF([2]Mides!F187=2,"X"," ")</f>
        <v>X</v>
      </c>
      <c r="F201" s="69">
        <f>[2]Mides!B187</f>
        <v>0</v>
      </c>
      <c r="G201" s="68" t="str">
        <f>IF(AND([2]Mides!H187&gt;=1,[2]Mides!H187&lt;=14),"X"," ")</f>
        <v>X</v>
      </c>
      <c r="H201" s="68" t="str">
        <f>IF(AND([2]Mides!H187&gt;=14,[2]Mides!H187&lt;=30),"X"," ")</f>
        <v xml:space="preserve"> </v>
      </c>
      <c r="I201" s="68" t="str">
        <f>IF(AND([2]Mides!H187&gt;=31,[2]Mides!H187&lt;=60),"X","  ")</f>
        <v xml:space="preserve">  </v>
      </c>
      <c r="J201" s="68" t="str">
        <f>IF([2]Mides!H187&gt;60,"X", "  ")</f>
        <v xml:space="preserve">  </v>
      </c>
      <c r="K201" s="70">
        <f>[2]Mides!N187</f>
        <v>0</v>
      </c>
      <c r="L201" s="70">
        <f>[2]Mides!K187</f>
        <v>0</v>
      </c>
      <c r="M201" s="70">
        <f>[2]Mides!L187</f>
        <v>0</v>
      </c>
      <c r="N201" s="70">
        <f>[2]Mides!M187</f>
        <v>0</v>
      </c>
      <c r="O201" s="70">
        <f t="shared" si="2"/>
        <v>0</v>
      </c>
      <c r="P201" s="70">
        <f>[2]Mides!R187</f>
        <v>0</v>
      </c>
      <c r="Q201" s="70">
        <f>[2]Mides!S187</f>
        <v>0</v>
      </c>
    </row>
    <row r="202" spans="2:17" x14ac:dyDescent="0.3">
      <c r="B202" s="81" t="str">
        <f>[2]Mides!E188</f>
        <v>Danilo</v>
      </c>
      <c r="C202" s="82" t="str">
        <f>[2]Mides!D188</f>
        <v>Guerra</v>
      </c>
      <c r="D202" s="68" t="str">
        <f>IF([2]Mides!F188=1,"X"," ")</f>
        <v xml:space="preserve"> </v>
      </c>
      <c r="E202" s="68" t="str">
        <f>IF([2]Mides!F188=2,"X"," ")</f>
        <v>X</v>
      </c>
      <c r="F202" s="69">
        <f>[2]Mides!B188</f>
        <v>0</v>
      </c>
      <c r="G202" s="68" t="str">
        <f>IF(AND([2]Mides!H188&gt;=1,[2]Mides!H188&lt;=14),"X"," ")</f>
        <v xml:space="preserve"> </v>
      </c>
      <c r="H202" s="68" t="str">
        <f>IF(AND([2]Mides!H188&gt;=14,[2]Mides!H188&lt;=30),"X"," ")</f>
        <v>X</v>
      </c>
      <c r="I202" s="68" t="str">
        <f>IF(AND([2]Mides!H188&gt;=31,[2]Mides!H188&lt;=60),"X","  ")</f>
        <v xml:space="preserve">  </v>
      </c>
      <c r="J202" s="68" t="str">
        <f>IF([2]Mides!H188&gt;60,"X", "  ")</f>
        <v xml:space="preserve">  </v>
      </c>
      <c r="K202" s="70">
        <f>[2]Mides!N188</f>
        <v>0</v>
      </c>
      <c r="L202" s="70">
        <f>[2]Mides!K188</f>
        <v>0</v>
      </c>
      <c r="M202" s="70">
        <f>[2]Mides!L188</f>
        <v>0</v>
      </c>
      <c r="N202" s="70">
        <f>[2]Mides!M188</f>
        <v>0</v>
      </c>
      <c r="O202" s="70">
        <f t="shared" si="2"/>
        <v>0</v>
      </c>
      <c r="P202" s="70">
        <f>[2]Mides!R188</f>
        <v>0</v>
      </c>
      <c r="Q202" s="70">
        <f>[2]Mides!S188</f>
        <v>0</v>
      </c>
    </row>
    <row r="203" spans="2:17" x14ac:dyDescent="0.3">
      <c r="B203" s="81" t="str">
        <f>[2]Mides!E189</f>
        <v>Janeth</v>
      </c>
      <c r="C203" s="82" t="str">
        <f>[2]Mides!D189</f>
        <v>Marroquin</v>
      </c>
      <c r="D203" s="68" t="str">
        <f>IF([2]Mides!F189=1,"X"," ")</f>
        <v xml:space="preserve"> </v>
      </c>
      <c r="E203" s="68" t="str">
        <f>IF([2]Mides!F189=2,"X"," ")</f>
        <v>X</v>
      </c>
      <c r="F203" s="69">
        <f>[2]Mides!B189</f>
        <v>0</v>
      </c>
      <c r="G203" s="68" t="str">
        <f>IF(AND([2]Mides!H189&gt;=1,[2]Mides!H189&lt;=14),"X"," ")</f>
        <v xml:space="preserve"> </v>
      </c>
      <c r="H203" s="68" t="str">
        <f>IF(AND([2]Mides!H189&gt;=14,[2]Mides!H189&lt;=30),"X"," ")</f>
        <v>X</v>
      </c>
      <c r="I203" s="68" t="str">
        <f>IF(AND([2]Mides!H189&gt;=31,[2]Mides!H189&lt;=60),"X","  ")</f>
        <v xml:space="preserve">  </v>
      </c>
      <c r="J203" s="68" t="str">
        <f>IF([2]Mides!H189&gt;60,"X", "  ")</f>
        <v xml:space="preserve">  </v>
      </c>
      <c r="K203" s="70">
        <f>[2]Mides!N189</f>
        <v>0</v>
      </c>
      <c r="L203" s="70">
        <f>[2]Mides!K189</f>
        <v>0</v>
      </c>
      <c r="M203" s="70">
        <f>[2]Mides!L189</f>
        <v>0</v>
      </c>
      <c r="N203" s="70">
        <f>[2]Mides!M189</f>
        <v>0</v>
      </c>
      <c r="O203" s="70">
        <f t="shared" si="2"/>
        <v>0</v>
      </c>
      <c r="P203" s="70">
        <f>[2]Mides!R189</f>
        <v>0</v>
      </c>
      <c r="Q203" s="70">
        <f>[2]Mides!S189</f>
        <v>0</v>
      </c>
    </row>
    <row r="204" spans="2:17" x14ac:dyDescent="0.3">
      <c r="B204" s="81" t="str">
        <f>[2]Mides!E190</f>
        <v>Marco</v>
      </c>
      <c r="C204" s="82" t="str">
        <f>[2]Mides!D190</f>
        <v xml:space="preserve">Mejia </v>
      </c>
      <c r="D204" s="68" t="str">
        <f>IF([2]Mides!F190=1,"X"," ")</f>
        <v xml:space="preserve"> </v>
      </c>
      <c r="E204" s="68" t="str">
        <f>IF([2]Mides!F190=2,"X"," ")</f>
        <v>X</v>
      </c>
      <c r="F204" s="69">
        <f>[2]Mides!B190</f>
        <v>0</v>
      </c>
      <c r="G204" s="68" t="str">
        <f>IF(AND([2]Mides!H190&gt;=1,[2]Mides!H190&lt;=14),"X"," ")</f>
        <v xml:space="preserve"> </v>
      </c>
      <c r="H204" s="68" t="str">
        <f>IF(AND([2]Mides!H190&gt;=14,[2]Mides!H190&lt;=30),"X"," ")</f>
        <v xml:space="preserve"> </v>
      </c>
      <c r="I204" s="68" t="str">
        <f>IF(AND([2]Mides!H190&gt;=31,[2]Mides!H190&lt;=60),"X","  ")</f>
        <v>X</v>
      </c>
      <c r="J204" s="68" t="str">
        <f>IF([2]Mides!H190&gt;60,"X", "  ")</f>
        <v xml:space="preserve">  </v>
      </c>
      <c r="K204" s="70">
        <f>[2]Mides!N190</f>
        <v>0</v>
      </c>
      <c r="L204" s="70">
        <f>[2]Mides!K190</f>
        <v>0</v>
      </c>
      <c r="M204" s="70">
        <f>[2]Mides!L190</f>
        <v>0</v>
      </c>
      <c r="N204" s="70">
        <f>[2]Mides!M190</f>
        <v>0</v>
      </c>
      <c r="O204" s="70">
        <f t="shared" si="2"/>
        <v>0</v>
      </c>
      <c r="P204" s="70">
        <f>[2]Mides!R190</f>
        <v>0</v>
      </c>
      <c r="Q204" s="70">
        <f>[2]Mides!S190</f>
        <v>0</v>
      </c>
    </row>
    <row r="205" spans="2:17" x14ac:dyDescent="0.3">
      <c r="B205" s="81" t="str">
        <f>[2]Mides!E191</f>
        <v>Victor</v>
      </c>
      <c r="C205" s="82" t="str">
        <f>[2]Mides!D191</f>
        <v>Choc</v>
      </c>
      <c r="D205" s="68" t="str">
        <f>IF([2]Mides!F191=1,"X"," ")</f>
        <v xml:space="preserve"> </v>
      </c>
      <c r="E205" s="68" t="str">
        <f>IF([2]Mides!F191=2,"X"," ")</f>
        <v>X</v>
      </c>
      <c r="F205" s="69">
        <f>[2]Mides!B191</f>
        <v>0</v>
      </c>
      <c r="G205" s="68" t="str">
        <f>IF(AND([2]Mides!H191&gt;=1,[2]Mides!H191&lt;=14),"X"," ")</f>
        <v>X</v>
      </c>
      <c r="H205" s="68" t="str">
        <f>IF(AND([2]Mides!H191&gt;=14,[2]Mides!H191&lt;=30),"X"," ")</f>
        <v>X</v>
      </c>
      <c r="I205" s="68" t="str">
        <f>IF(AND([2]Mides!H191&gt;=31,[2]Mides!H191&lt;=60),"X","  ")</f>
        <v xml:space="preserve">  </v>
      </c>
      <c r="J205" s="68" t="str">
        <f>IF([2]Mides!H191&gt;60,"X", "  ")</f>
        <v xml:space="preserve">  </v>
      </c>
      <c r="K205" s="70">
        <f>[2]Mides!N191</f>
        <v>0</v>
      </c>
      <c r="L205" s="70">
        <f>[2]Mides!K191</f>
        <v>0</v>
      </c>
      <c r="M205" s="70">
        <f>[2]Mides!L191</f>
        <v>0</v>
      </c>
      <c r="N205" s="70">
        <f>[2]Mides!M191</f>
        <v>0</v>
      </c>
      <c r="O205" s="70">
        <f t="shared" si="2"/>
        <v>0</v>
      </c>
      <c r="P205" s="70">
        <f>[2]Mides!R191</f>
        <v>0</v>
      </c>
      <c r="Q205" s="70">
        <f>[2]Mides!S191</f>
        <v>0</v>
      </c>
    </row>
    <row r="206" spans="2:17" x14ac:dyDescent="0.3">
      <c r="B206" s="81" t="str">
        <f>[2]Mides!E192</f>
        <v>Sara</v>
      </c>
      <c r="C206" s="82" t="str">
        <f>[2]Mides!D192</f>
        <v>Sajquin</v>
      </c>
      <c r="D206" s="68" t="str">
        <f>IF([2]Mides!F192=1,"X"," ")</f>
        <v>X</v>
      </c>
      <c r="E206" s="68" t="str">
        <f>IF([2]Mides!F192=2,"X"," ")</f>
        <v xml:space="preserve"> </v>
      </c>
      <c r="F206" s="69">
        <f>[2]Mides!B192</f>
        <v>0</v>
      </c>
      <c r="G206" s="68" t="str">
        <f>IF(AND([2]Mides!H192&gt;=1,[2]Mides!H192&lt;=14),"X"," ")</f>
        <v>X</v>
      </c>
      <c r="H206" s="68" t="str">
        <f>IF(AND([2]Mides!H192&gt;=14,[2]Mides!H192&lt;=30),"X"," ")</f>
        <v xml:space="preserve"> </v>
      </c>
      <c r="I206" s="68" t="str">
        <f>IF(AND([2]Mides!H192&gt;=31,[2]Mides!H192&lt;=60),"X","  ")</f>
        <v xml:space="preserve">  </v>
      </c>
      <c r="J206" s="68" t="str">
        <f>IF([2]Mides!H192&gt;60,"X", "  ")</f>
        <v xml:space="preserve">  </v>
      </c>
      <c r="K206" s="70">
        <f>[2]Mides!N192</f>
        <v>0</v>
      </c>
      <c r="L206" s="70">
        <f>[2]Mides!K192</f>
        <v>0</v>
      </c>
      <c r="M206" s="70">
        <f>[2]Mides!L192</f>
        <v>0</v>
      </c>
      <c r="N206" s="70">
        <f>[2]Mides!M192</f>
        <v>0</v>
      </c>
      <c r="O206" s="70">
        <f t="shared" si="2"/>
        <v>0</v>
      </c>
      <c r="P206" s="70">
        <f>[2]Mides!R192</f>
        <v>0</v>
      </c>
      <c r="Q206" s="70">
        <f>[2]Mides!S192</f>
        <v>0</v>
      </c>
    </row>
    <row r="207" spans="2:17" x14ac:dyDescent="0.3">
      <c r="B207" s="81" t="str">
        <f>[2]Mides!E193</f>
        <v>Antonio</v>
      </c>
      <c r="C207" s="82" t="str">
        <f>[2]Mides!D193</f>
        <v xml:space="preserve">Mejia </v>
      </c>
      <c r="D207" s="68" t="str">
        <f>IF([2]Mides!F193=1,"X"," ")</f>
        <v xml:space="preserve"> </v>
      </c>
      <c r="E207" s="68" t="str">
        <f>IF([2]Mides!F193=2,"X"," ")</f>
        <v>X</v>
      </c>
      <c r="F207" s="69">
        <f>[2]Mides!B193</f>
        <v>1780934912011</v>
      </c>
      <c r="G207" s="68" t="str">
        <f>IF(AND([2]Mides!H193&gt;=1,[2]Mides!H193&lt;=14),"X"," ")</f>
        <v xml:space="preserve"> </v>
      </c>
      <c r="H207" s="68" t="str">
        <f>IF(AND([2]Mides!H193&gt;=14,[2]Mides!H193&lt;=30),"X"," ")</f>
        <v xml:space="preserve"> </v>
      </c>
      <c r="I207" s="68" t="str">
        <f>IF(AND([2]Mides!H193&gt;=31,[2]Mides!H193&lt;=60),"X","  ")</f>
        <v>X</v>
      </c>
      <c r="J207" s="68" t="str">
        <f>IF([2]Mides!H193&gt;60,"X", "  ")</f>
        <v xml:space="preserve">  </v>
      </c>
      <c r="K207" s="70">
        <f>[2]Mides!N193</f>
        <v>0</v>
      </c>
      <c r="L207" s="70">
        <f>[2]Mides!K193</f>
        <v>0</v>
      </c>
      <c r="M207" s="70">
        <f>[2]Mides!L193</f>
        <v>0</v>
      </c>
      <c r="N207" s="70">
        <f>[2]Mides!M193</f>
        <v>0</v>
      </c>
      <c r="O207" s="70">
        <f t="shared" si="2"/>
        <v>0</v>
      </c>
      <c r="P207" s="70">
        <f>[2]Mides!R193</f>
        <v>0</v>
      </c>
      <c r="Q207" s="70">
        <f>[2]Mides!S193</f>
        <v>0</v>
      </c>
    </row>
    <row r="208" spans="2:17" x14ac:dyDescent="0.3">
      <c r="B208" s="81" t="str">
        <f>[2]Mides!E194</f>
        <v>Oscar</v>
      </c>
      <c r="C208" s="82" t="str">
        <f>[2]Mides!D194</f>
        <v>Cojulun</v>
      </c>
      <c r="D208" s="68" t="str">
        <f>IF([2]Mides!F194=1,"X"," ")</f>
        <v xml:space="preserve"> </v>
      </c>
      <c r="E208" s="68" t="str">
        <f>IF([2]Mides!F194=2,"X"," ")</f>
        <v>X</v>
      </c>
      <c r="F208" s="69">
        <f>[2]Mides!B194</f>
        <v>0</v>
      </c>
      <c r="G208" s="68" t="str">
        <f>IF(AND([2]Mides!H194&gt;=1,[2]Mides!H194&lt;=14),"X"," ")</f>
        <v xml:space="preserve"> </v>
      </c>
      <c r="H208" s="68" t="str">
        <f>IF(AND([2]Mides!H194&gt;=14,[2]Mides!H194&lt;=30),"X"," ")</f>
        <v xml:space="preserve"> </v>
      </c>
      <c r="I208" s="68" t="str">
        <f>IF(AND([2]Mides!H194&gt;=31,[2]Mides!H194&lt;=60),"X","  ")</f>
        <v>X</v>
      </c>
      <c r="J208" s="68" t="str">
        <f>IF([2]Mides!H194&gt;60,"X", "  ")</f>
        <v xml:space="preserve">  </v>
      </c>
      <c r="K208" s="70">
        <f>[2]Mides!N194</f>
        <v>0</v>
      </c>
      <c r="L208" s="70">
        <f>[2]Mides!K194</f>
        <v>0</v>
      </c>
      <c r="M208" s="70">
        <f>[2]Mides!L194</f>
        <v>0</v>
      </c>
      <c r="N208" s="70">
        <f>[2]Mides!M194</f>
        <v>0</v>
      </c>
      <c r="O208" s="70">
        <f t="shared" si="2"/>
        <v>0</v>
      </c>
      <c r="P208" s="70">
        <f>[2]Mides!R194</f>
        <v>0</v>
      </c>
      <c r="Q208" s="70">
        <f>[2]Mides!S194</f>
        <v>0</v>
      </c>
    </row>
    <row r="209" spans="2:17" x14ac:dyDescent="0.3">
      <c r="B209" s="81" t="str">
        <f>[2]Mides!E195</f>
        <v>Juan0</v>
      </c>
      <c r="C209" s="82" t="str">
        <f>[2]Mides!D195</f>
        <v>Ortiz</v>
      </c>
      <c r="D209" s="68" t="str">
        <f>IF([2]Mides!F195=1,"X"," ")</f>
        <v xml:space="preserve"> </v>
      </c>
      <c r="E209" s="68" t="str">
        <f>IF([2]Mides!F195=2,"X"," ")</f>
        <v>X</v>
      </c>
      <c r="F209" s="69">
        <f>[2]Mides!B195</f>
        <v>0</v>
      </c>
      <c r="G209" s="68" t="str">
        <f>IF(AND([2]Mides!H195&gt;=1,[2]Mides!H195&lt;=14),"X"," ")</f>
        <v>X</v>
      </c>
      <c r="H209" s="68" t="str">
        <f>IF(AND([2]Mides!H195&gt;=14,[2]Mides!H195&lt;=30),"X"," ")</f>
        <v xml:space="preserve"> </v>
      </c>
      <c r="I209" s="68" t="str">
        <f>IF(AND([2]Mides!H195&gt;=31,[2]Mides!H195&lt;=60),"X","  ")</f>
        <v xml:space="preserve">  </v>
      </c>
      <c r="J209" s="68" t="str">
        <f>IF([2]Mides!H195&gt;60,"X", "  ")</f>
        <v xml:space="preserve">  </v>
      </c>
      <c r="K209" s="70">
        <f>[2]Mides!N195</f>
        <v>0</v>
      </c>
      <c r="L209" s="70">
        <f>[2]Mides!K195</f>
        <v>0</v>
      </c>
      <c r="M209" s="70">
        <f>[2]Mides!L195</f>
        <v>0</v>
      </c>
      <c r="N209" s="70">
        <f>[2]Mides!M195</f>
        <v>0</v>
      </c>
      <c r="O209" s="70">
        <f t="shared" si="2"/>
        <v>0</v>
      </c>
      <c r="P209" s="70">
        <f>[2]Mides!R195</f>
        <v>0</v>
      </c>
      <c r="Q209" s="70">
        <f>[2]Mides!S195</f>
        <v>0</v>
      </c>
    </row>
    <row r="210" spans="2:17" x14ac:dyDescent="0.3">
      <c r="B210" s="81" t="str">
        <f>[2]Mides!E196</f>
        <v>Luis</v>
      </c>
      <c r="C210" s="82" t="str">
        <f>[2]Mides!D196</f>
        <v>Martinez</v>
      </c>
      <c r="D210" s="68" t="str">
        <f>IF([2]Mides!F196=1,"X"," ")</f>
        <v xml:space="preserve"> </v>
      </c>
      <c r="E210" s="68" t="str">
        <f>IF([2]Mides!F196=2,"X"," ")</f>
        <v>X</v>
      </c>
      <c r="F210" s="69">
        <f>[2]Mides!B196</f>
        <v>2396397580101</v>
      </c>
      <c r="G210" s="68" t="str">
        <f>IF(AND([2]Mides!H196&gt;=1,[2]Mides!H196&lt;=14),"X"," ")</f>
        <v xml:space="preserve"> </v>
      </c>
      <c r="H210" s="68" t="str">
        <f>IF(AND([2]Mides!H196&gt;=14,[2]Mides!H196&lt;=30),"X"," ")</f>
        <v xml:space="preserve"> </v>
      </c>
      <c r="I210" s="68" t="str">
        <f>IF(AND([2]Mides!H196&gt;=31,[2]Mides!H196&lt;=60),"X","  ")</f>
        <v>X</v>
      </c>
      <c r="J210" s="68" t="str">
        <f>IF([2]Mides!H196&gt;60,"X", "  ")</f>
        <v xml:space="preserve">  </v>
      </c>
      <c r="K210" s="70">
        <f>[2]Mides!N196</f>
        <v>0</v>
      </c>
      <c r="L210" s="70">
        <f>[2]Mides!K196</f>
        <v>0</v>
      </c>
      <c r="M210" s="70">
        <f>[2]Mides!L196</f>
        <v>0</v>
      </c>
      <c r="N210" s="70">
        <f>[2]Mides!M196</f>
        <v>0</v>
      </c>
      <c r="O210" s="70">
        <f t="shared" si="2"/>
        <v>0</v>
      </c>
      <c r="P210" s="70">
        <f>[2]Mides!R196</f>
        <v>0</v>
      </c>
      <c r="Q210" s="70">
        <f>[2]Mides!S196</f>
        <v>0</v>
      </c>
    </row>
    <row r="211" spans="2:17" x14ac:dyDescent="0.3">
      <c r="B211" s="81" t="str">
        <f>[2]Mides!E197</f>
        <v>Leslie</v>
      </c>
      <c r="C211" s="82" t="str">
        <f>[2]Mides!D197</f>
        <v>Pinto</v>
      </c>
      <c r="D211" s="68" t="str">
        <f>IF([2]Mides!F197=1,"X"," ")</f>
        <v>X</v>
      </c>
      <c r="E211" s="68" t="str">
        <f>IF([2]Mides!F197=2,"X"," ")</f>
        <v xml:space="preserve"> </v>
      </c>
      <c r="F211" s="69">
        <f>[2]Mides!B197</f>
        <v>1844672410101</v>
      </c>
      <c r="G211" s="68" t="str">
        <f>IF(AND([2]Mides!H197&gt;=1,[2]Mides!H197&lt;=14),"X"," ")</f>
        <v xml:space="preserve"> </v>
      </c>
      <c r="H211" s="68" t="str">
        <f>IF(AND([2]Mides!H197&gt;=14,[2]Mides!H197&lt;=30),"X"," ")</f>
        <v xml:space="preserve"> </v>
      </c>
      <c r="I211" s="68" t="str">
        <f>IF(AND([2]Mides!H197&gt;=31,[2]Mides!H197&lt;=60),"X","  ")</f>
        <v>X</v>
      </c>
      <c r="J211" s="68" t="str">
        <f>IF([2]Mides!H197&gt;60,"X", "  ")</f>
        <v xml:space="preserve">  </v>
      </c>
      <c r="K211" s="70">
        <f>[2]Mides!N197</f>
        <v>0</v>
      </c>
      <c r="L211" s="70">
        <f>[2]Mides!K197</f>
        <v>0</v>
      </c>
      <c r="M211" s="70">
        <f>[2]Mides!L197</f>
        <v>0</v>
      </c>
      <c r="N211" s="70">
        <f>[2]Mides!M197</f>
        <v>0</v>
      </c>
      <c r="O211" s="70">
        <f t="shared" si="2"/>
        <v>0</v>
      </c>
      <c r="P211" s="70">
        <f>[2]Mides!R197</f>
        <v>0</v>
      </c>
      <c r="Q211" s="70">
        <f>[2]Mides!S197</f>
        <v>0</v>
      </c>
    </row>
    <row r="212" spans="2:17" x14ac:dyDescent="0.3">
      <c r="B212" s="81" t="str">
        <f>[2]Mides!E198</f>
        <v>Guillermo</v>
      </c>
      <c r="C212" s="82" t="str">
        <f>[2]Mides!D198</f>
        <v>Gramajo</v>
      </c>
      <c r="D212" s="68" t="str">
        <f>IF([2]Mides!F198=1,"X"," ")</f>
        <v xml:space="preserve"> </v>
      </c>
      <c r="E212" s="68" t="str">
        <f>IF([2]Mides!F198=2,"X"," ")</f>
        <v>X</v>
      </c>
      <c r="F212" s="69">
        <f>[2]Mides!B198</f>
        <v>2725316260101</v>
      </c>
      <c r="G212" s="68" t="str">
        <f>IF(AND([2]Mides!H198&gt;=1,[2]Mides!H198&lt;=14),"X"," ")</f>
        <v xml:space="preserve"> </v>
      </c>
      <c r="H212" s="68" t="str">
        <f>IF(AND([2]Mides!H198&gt;=14,[2]Mides!H198&lt;=30),"X"," ")</f>
        <v>X</v>
      </c>
      <c r="I212" s="68" t="str">
        <f>IF(AND([2]Mides!H198&gt;=31,[2]Mides!H198&lt;=60),"X","  ")</f>
        <v xml:space="preserve">  </v>
      </c>
      <c r="J212" s="68" t="str">
        <f>IF([2]Mides!H198&gt;60,"X", "  ")</f>
        <v xml:space="preserve">  </v>
      </c>
      <c r="K212" s="70">
        <f>[2]Mides!N198</f>
        <v>0</v>
      </c>
      <c r="L212" s="70">
        <f>[2]Mides!K198</f>
        <v>0</v>
      </c>
      <c r="M212" s="70">
        <f>[2]Mides!L198</f>
        <v>0</v>
      </c>
      <c r="N212" s="70">
        <f>[2]Mides!M198</f>
        <v>0</v>
      </c>
      <c r="O212" s="70">
        <f t="shared" si="2"/>
        <v>0</v>
      </c>
      <c r="P212" s="70">
        <f>[2]Mides!R198</f>
        <v>0</v>
      </c>
      <c r="Q212" s="70">
        <f>[2]Mides!S198</f>
        <v>0</v>
      </c>
    </row>
    <row r="213" spans="2:17" x14ac:dyDescent="0.3">
      <c r="B213" s="81" t="str">
        <f>[2]Mides!E199</f>
        <v>Byron</v>
      </c>
      <c r="C213" s="82" t="str">
        <f>[2]Mides!D199</f>
        <v>Sarche</v>
      </c>
      <c r="D213" s="68" t="str">
        <f>IF([2]Mides!F199=1,"X"," ")</f>
        <v xml:space="preserve"> </v>
      </c>
      <c r="E213" s="68" t="str">
        <f>IF([2]Mides!F199=2,"X"," ")</f>
        <v>X</v>
      </c>
      <c r="F213" s="69">
        <f>[2]Mides!B199</f>
        <v>0</v>
      </c>
      <c r="G213" s="68" t="str">
        <f>IF(AND([2]Mides!H199&gt;=1,[2]Mides!H199&lt;=14),"X"," ")</f>
        <v xml:space="preserve"> </v>
      </c>
      <c r="H213" s="68" t="str">
        <f>IF(AND([2]Mides!H199&gt;=14,[2]Mides!H199&lt;=30),"X"," ")</f>
        <v>X</v>
      </c>
      <c r="I213" s="68" t="str">
        <f>IF(AND([2]Mides!H199&gt;=31,[2]Mides!H199&lt;=60),"X","  ")</f>
        <v xml:space="preserve">  </v>
      </c>
      <c r="J213" s="68" t="str">
        <f>IF([2]Mides!H199&gt;60,"X", "  ")</f>
        <v xml:space="preserve">  </v>
      </c>
      <c r="K213" s="70">
        <f>[2]Mides!N199</f>
        <v>0</v>
      </c>
      <c r="L213" s="70">
        <f>[2]Mides!K199</f>
        <v>0</v>
      </c>
      <c r="M213" s="70">
        <f>[2]Mides!L199</f>
        <v>0</v>
      </c>
      <c r="N213" s="70">
        <f>[2]Mides!M199</f>
        <v>0</v>
      </c>
      <c r="O213" s="70">
        <f t="shared" si="2"/>
        <v>0</v>
      </c>
      <c r="P213" s="70">
        <f>[2]Mides!R199</f>
        <v>0</v>
      </c>
      <c r="Q213" s="70">
        <f>[2]Mides!S199</f>
        <v>0</v>
      </c>
    </row>
    <row r="214" spans="2:17" x14ac:dyDescent="0.3">
      <c r="B214" s="81" t="str">
        <f>[2]Mides!E200</f>
        <v>Eduardo</v>
      </c>
      <c r="C214" s="82" t="str">
        <f>[2]Mides!D200</f>
        <v>Montecinos</v>
      </c>
      <c r="D214" s="68" t="str">
        <f>IF([2]Mides!F200=1,"X"," ")</f>
        <v xml:space="preserve"> </v>
      </c>
      <c r="E214" s="68" t="str">
        <f>IF([2]Mides!F200=2,"X"," ")</f>
        <v>X</v>
      </c>
      <c r="F214" s="69">
        <f>[2]Mides!B200</f>
        <v>0</v>
      </c>
      <c r="G214" s="68" t="str">
        <f>IF(AND([2]Mides!H200&gt;=1,[2]Mides!H200&lt;=14),"X"," ")</f>
        <v>X</v>
      </c>
      <c r="H214" s="68" t="str">
        <f>IF(AND([2]Mides!H200&gt;=14,[2]Mides!H200&lt;=30),"X"," ")</f>
        <v xml:space="preserve"> </v>
      </c>
      <c r="I214" s="68" t="str">
        <f>IF(AND([2]Mides!H200&gt;=31,[2]Mides!H200&lt;=60),"X","  ")</f>
        <v xml:space="preserve">  </v>
      </c>
      <c r="J214" s="68" t="str">
        <f>IF([2]Mides!H200&gt;60,"X", "  ")</f>
        <v xml:space="preserve">  </v>
      </c>
      <c r="K214" s="70">
        <f>[2]Mides!N200</f>
        <v>0</v>
      </c>
      <c r="L214" s="70">
        <f>[2]Mides!K200</f>
        <v>0</v>
      </c>
      <c r="M214" s="70">
        <f>[2]Mides!L200</f>
        <v>0</v>
      </c>
      <c r="N214" s="70">
        <f>[2]Mides!M200</f>
        <v>0</v>
      </c>
      <c r="O214" s="70">
        <f t="shared" ref="O214:O269" si="3">SUM(K214:N214)</f>
        <v>0</v>
      </c>
      <c r="P214" s="70">
        <f>[2]Mides!R200</f>
        <v>0</v>
      </c>
      <c r="Q214" s="70">
        <f>[2]Mides!S200</f>
        <v>0</v>
      </c>
    </row>
    <row r="215" spans="2:17" x14ac:dyDescent="0.3">
      <c r="B215" s="81" t="str">
        <f>[2]Mides!E201</f>
        <v>Aleesha</v>
      </c>
      <c r="C215" s="82" t="str">
        <f>[2]Mides!D201</f>
        <v>Devnes</v>
      </c>
      <c r="D215" s="68" t="str">
        <f>IF([2]Mides!F201=1,"X"," ")</f>
        <v>X</v>
      </c>
      <c r="E215" s="68" t="str">
        <f>IF([2]Mides!F201=2,"X"," ")</f>
        <v xml:space="preserve"> </v>
      </c>
      <c r="F215" s="69">
        <f>[2]Mides!B201</f>
        <v>0</v>
      </c>
      <c r="G215" s="68" t="str">
        <f>IF(AND([2]Mides!H201&gt;=1,[2]Mides!H201&lt;=14),"X"," ")</f>
        <v xml:space="preserve"> </v>
      </c>
      <c r="H215" s="68" t="str">
        <f>IF(AND([2]Mides!H201&gt;=14,[2]Mides!H201&lt;=30),"X"," ")</f>
        <v>X</v>
      </c>
      <c r="I215" s="68" t="str">
        <f>IF(AND([2]Mides!H201&gt;=31,[2]Mides!H201&lt;=60),"X","  ")</f>
        <v xml:space="preserve">  </v>
      </c>
      <c r="J215" s="68" t="str">
        <f>IF([2]Mides!H201&gt;60,"X", "  ")</f>
        <v xml:space="preserve">  </v>
      </c>
      <c r="K215" s="70">
        <f>[2]Mides!N201</f>
        <v>0</v>
      </c>
      <c r="L215" s="70">
        <f>[2]Mides!K201</f>
        <v>0</v>
      </c>
      <c r="M215" s="70">
        <f>[2]Mides!L201</f>
        <v>0</v>
      </c>
      <c r="N215" s="70">
        <f>[2]Mides!M201</f>
        <v>0</v>
      </c>
      <c r="O215" s="70">
        <f t="shared" si="3"/>
        <v>0</v>
      </c>
      <c r="P215" s="70">
        <f>[2]Mides!R201</f>
        <v>0</v>
      </c>
      <c r="Q215" s="70">
        <f>[2]Mides!S201</f>
        <v>0</v>
      </c>
    </row>
    <row r="216" spans="2:17" x14ac:dyDescent="0.3">
      <c r="B216" s="81" t="str">
        <f>[2]Mides!E202</f>
        <v>Ronaldo</v>
      </c>
      <c r="C216" s="82" t="str">
        <f>[2]Mides!D202</f>
        <v>Sanchez</v>
      </c>
      <c r="D216" s="68" t="str">
        <f>IF([2]Mides!F202=1,"X"," ")</f>
        <v xml:space="preserve"> </v>
      </c>
      <c r="E216" s="68" t="str">
        <f>IF([2]Mides!F202=2,"X"," ")</f>
        <v>X</v>
      </c>
      <c r="F216" s="69">
        <f>[2]Mides!B202</f>
        <v>0</v>
      </c>
      <c r="G216" s="68" t="str">
        <f>IF(AND([2]Mides!H202&gt;=1,[2]Mides!H202&lt;=14),"X"," ")</f>
        <v>X</v>
      </c>
      <c r="H216" s="68" t="str">
        <f>IF(AND([2]Mides!H202&gt;=14,[2]Mides!H202&lt;=30),"X"," ")</f>
        <v>X</v>
      </c>
      <c r="I216" s="68" t="str">
        <f>IF(AND([2]Mides!H202&gt;=31,[2]Mides!H202&lt;=60),"X","  ")</f>
        <v xml:space="preserve">  </v>
      </c>
      <c r="J216" s="68" t="str">
        <f>IF([2]Mides!H202&gt;60,"X", "  ")</f>
        <v xml:space="preserve">  </v>
      </c>
      <c r="K216" s="70">
        <f>[2]Mides!N202</f>
        <v>0</v>
      </c>
      <c r="L216" s="70">
        <f>[2]Mides!K202</f>
        <v>0</v>
      </c>
      <c r="M216" s="70">
        <f>[2]Mides!L202</f>
        <v>0</v>
      </c>
      <c r="N216" s="70">
        <f>[2]Mides!M202</f>
        <v>0</v>
      </c>
      <c r="O216" s="70">
        <f t="shared" si="3"/>
        <v>0</v>
      </c>
      <c r="P216" s="70">
        <f>[2]Mides!R202</f>
        <v>0</v>
      </c>
      <c r="Q216" s="70">
        <f>[2]Mides!S202</f>
        <v>0</v>
      </c>
    </row>
    <row r="217" spans="2:17" x14ac:dyDescent="0.3">
      <c r="B217" s="81" t="str">
        <f>[2]Mides!E203</f>
        <v>Gerbert</v>
      </c>
      <c r="C217" s="82" t="str">
        <f>[2]Mides!D203</f>
        <v>Orozco</v>
      </c>
      <c r="D217" s="68" t="str">
        <f>IF([2]Mides!F203=1,"X"," ")</f>
        <v xml:space="preserve"> </v>
      </c>
      <c r="E217" s="68" t="str">
        <f>IF([2]Mides!F203=2,"X"," ")</f>
        <v>X</v>
      </c>
      <c r="F217" s="69">
        <f>[2]Mides!B203</f>
        <v>0</v>
      </c>
      <c r="G217" s="68" t="str">
        <f>IF(AND([2]Mides!H203&gt;=1,[2]Mides!H203&lt;=14),"X"," ")</f>
        <v>X</v>
      </c>
      <c r="H217" s="68" t="str">
        <f>IF(AND([2]Mides!H203&gt;=14,[2]Mides!H203&lt;=30),"X"," ")</f>
        <v xml:space="preserve"> </v>
      </c>
      <c r="I217" s="68" t="str">
        <f>IF(AND([2]Mides!H203&gt;=31,[2]Mides!H203&lt;=60),"X","  ")</f>
        <v xml:space="preserve">  </v>
      </c>
      <c r="J217" s="68" t="str">
        <f>IF([2]Mides!H203&gt;60,"X", "  ")</f>
        <v xml:space="preserve">  </v>
      </c>
      <c r="K217" s="70">
        <f>[2]Mides!N203</f>
        <v>0</v>
      </c>
      <c r="L217" s="70">
        <f>[2]Mides!K203</f>
        <v>0</v>
      </c>
      <c r="M217" s="70">
        <f>[2]Mides!L203</f>
        <v>0</v>
      </c>
      <c r="N217" s="70">
        <f>[2]Mides!M203</f>
        <v>0</v>
      </c>
      <c r="O217" s="70">
        <f t="shared" si="3"/>
        <v>0</v>
      </c>
      <c r="P217" s="70">
        <f>[2]Mides!R203</f>
        <v>0</v>
      </c>
      <c r="Q217" s="70">
        <f>[2]Mides!S203</f>
        <v>0</v>
      </c>
    </row>
    <row r="218" spans="2:17" x14ac:dyDescent="0.3">
      <c r="B218" s="81" t="str">
        <f>[2]Mides!E204</f>
        <v>Agusto</v>
      </c>
      <c r="C218" s="82" t="str">
        <f>[2]Mides!D204</f>
        <v>Torres</v>
      </c>
      <c r="D218" s="68" t="str">
        <f>IF([2]Mides!F204=1,"X"," ")</f>
        <v xml:space="preserve"> </v>
      </c>
      <c r="E218" s="68" t="str">
        <f>IF([2]Mides!F204=2,"X"," ")</f>
        <v>X</v>
      </c>
      <c r="F218" s="69">
        <f>[2]Mides!B204</f>
        <v>0</v>
      </c>
      <c r="G218" s="68" t="str">
        <f>IF(AND([2]Mides!H204&gt;=1,[2]Mides!H204&lt;=14),"X"," ")</f>
        <v>X</v>
      </c>
      <c r="H218" s="68" t="str">
        <f>IF(AND([2]Mides!H204&gt;=14,[2]Mides!H204&lt;=30),"X"," ")</f>
        <v xml:space="preserve"> </v>
      </c>
      <c r="I218" s="68" t="str">
        <f>IF(AND([2]Mides!H204&gt;=31,[2]Mides!H204&lt;=60),"X","  ")</f>
        <v xml:space="preserve">  </v>
      </c>
      <c r="J218" s="68" t="str">
        <f>IF([2]Mides!H204&gt;60,"X", "  ")</f>
        <v xml:space="preserve">  </v>
      </c>
      <c r="K218" s="70">
        <f>[2]Mides!N204</f>
        <v>0</v>
      </c>
      <c r="L218" s="70">
        <f>[2]Mides!K204</f>
        <v>0</v>
      </c>
      <c r="M218" s="70">
        <f>[2]Mides!L204</f>
        <v>0</v>
      </c>
      <c r="N218" s="70">
        <f>[2]Mides!M204</f>
        <v>0</v>
      </c>
      <c r="O218" s="70">
        <f t="shared" si="3"/>
        <v>0</v>
      </c>
      <c r="P218" s="70">
        <f>[2]Mides!R204</f>
        <v>0</v>
      </c>
      <c r="Q218" s="70">
        <f>[2]Mides!S204</f>
        <v>0</v>
      </c>
    </row>
    <row r="219" spans="2:17" x14ac:dyDescent="0.3">
      <c r="B219" s="81" t="str">
        <f>[2]Mides!E205</f>
        <v xml:space="preserve">wendy </v>
      </c>
      <c r="C219" s="82" t="str">
        <f>[2]Mides!D205</f>
        <v>cano</v>
      </c>
      <c r="D219" s="68" t="str">
        <f>IF([2]Mides!F205=1,"X"," ")</f>
        <v xml:space="preserve"> </v>
      </c>
      <c r="E219" s="68" t="str">
        <f>IF([2]Mides!F205=2,"X"," ")</f>
        <v>X</v>
      </c>
      <c r="F219" s="69">
        <f>[2]Mides!B205</f>
        <v>2992203700101</v>
      </c>
      <c r="G219" s="68" t="str">
        <f>IF(AND([2]Mides!H205&gt;=1,[2]Mides!H205&lt;=14),"X"," ")</f>
        <v>X</v>
      </c>
      <c r="H219" s="68" t="str">
        <f>IF(AND([2]Mides!H205&gt;=14,[2]Mides!H205&lt;=30),"X"," ")</f>
        <v xml:space="preserve"> </v>
      </c>
      <c r="I219" s="68" t="str">
        <f>IF(AND([2]Mides!H205&gt;=31,[2]Mides!H205&lt;=60),"X","  ")</f>
        <v xml:space="preserve">  </v>
      </c>
      <c r="J219" s="68" t="str">
        <f>IF([2]Mides!H205&gt;60,"X", "  ")</f>
        <v xml:space="preserve">  </v>
      </c>
      <c r="K219" s="70">
        <f>[2]Mides!N205</f>
        <v>0</v>
      </c>
      <c r="L219" s="70">
        <f>[2]Mides!K205</f>
        <v>0</v>
      </c>
      <c r="M219" s="70">
        <f>[2]Mides!L205</f>
        <v>0</v>
      </c>
      <c r="N219" s="70" t="str">
        <f>[2]Mides!M205</f>
        <v>X</v>
      </c>
      <c r="O219" s="70">
        <f t="shared" si="3"/>
        <v>0</v>
      </c>
      <c r="P219" s="70" t="str">
        <f>[2]Mides!R205</f>
        <v>Guatemala</v>
      </c>
      <c r="Q219" s="70" t="str">
        <f>[2]Mides!S205</f>
        <v>Guatemala</v>
      </c>
    </row>
    <row r="220" spans="2:17" x14ac:dyDescent="0.3">
      <c r="B220" s="81" t="str">
        <f>[2]Mides!E206</f>
        <v>hilmar</v>
      </c>
      <c r="C220" s="82" t="str">
        <f>[2]Mides!D206</f>
        <v>muralles</v>
      </c>
      <c r="D220" s="68" t="str">
        <f>IF([2]Mides!F206=1,"X"," ")</f>
        <v>X</v>
      </c>
      <c r="E220" s="68" t="str">
        <f>IF([2]Mides!F206=2,"X"," ")</f>
        <v xml:space="preserve"> </v>
      </c>
      <c r="F220" s="69">
        <f>[2]Mides!B206</f>
        <v>3044114340114</v>
      </c>
      <c r="G220" s="68" t="str">
        <f>IF(AND([2]Mides!H206&gt;=1,[2]Mides!H206&lt;=14),"X"," ")</f>
        <v xml:space="preserve"> </v>
      </c>
      <c r="H220" s="68" t="str">
        <f>IF(AND([2]Mides!H206&gt;=14,[2]Mides!H206&lt;=30),"X"," ")</f>
        <v>X</v>
      </c>
      <c r="I220" s="68" t="str">
        <f>IF(AND([2]Mides!H206&gt;=31,[2]Mides!H206&lt;=60),"X","  ")</f>
        <v xml:space="preserve">  </v>
      </c>
      <c r="J220" s="68" t="str">
        <f>IF([2]Mides!H206&gt;60,"X", "  ")</f>
        <v xml:space="preserve">  </v>
      </c>
      <c r="K220" s="70">
        <f>[2]Mides!N206</f>
        <v>0</v>
      </c>
      <c r="L220" s="70">
        <f>[2]Mides!K206</f>
        <v>0</v>
      </c>
      <c r="M220" s="70">
        <f>[2]Mides!L206</f>
        <v>0</v>
      </c>
      <c r="N220" s="70" t="str">
        <f>[2]Mides!M206</f>
        <v>X</v>
      </c>
      <c r="O220" s="70">
        <f t="shared" si="3"/>
        <v>0</v>
      </c>
      <c r="P220" s="70" t="str">
        <f>[2]Mides!R206</f>
        <v>Guatemala</v>
      </c>
      <c r="Q220" s="70" t="str">
        <f>[2]Mides!S206</f>
        <v>Guatemala</v>
      </c>
    </row>
    <row r="221" spans="2:17" x14ac:dyDescent="0.3">
      <c r="B221" s="81" t="str">
        <f>[2]Mides!E207</f>
        <v>jeson</v>
      </c>
      <c r="C221" s="82" t="str">
        <f>[2]Mides!D207</f>
        <v>estrada</v>
      </c>
      <c r="D221" s="68" t="str">
        <f>IF([2]Mides!F207=1,"X"," ")</f>
        <v>X</v>
      </c>
      <c r="E221" s="68" t="str">
        <f>IF([2]Mides!F207=2,"X"," ")</f>
        <v xml:space="preserve"> </v>
      </c>
      <c r="F221" s="69">
        <f>[2]Mides!B207</f>
        <v>2438188900101</v>
      </c>
      <c r="G221" s="68" t="str">
        <f>IF(AND([2]Mides!H207&gt;=1,[2]Mides!H207&lt;=14),"X"," ")</f>
        <v xml:space="preserve"> </v>
      </c>
      <c r="H221" s="68" t="str">
        <f>IF(AND([2]Mides!H207&gt;=14,[2]Mides!H207&lt;=30),"X"," ")</f>
        <v>X</v>
      </c>
      <c r="I221" s="68" t="str">
        <f>IF(AND([2]Mides!H207&gt;=31,[2]Mides!H207&lt;=60),"X","  ")</f>
        <v xml:space="preserve">  </v>
      </c>
      <c r="J221" s="68" t="str">
        <f>IF([2]Mides!H207&gt;60,"X", "  ")</f>
        <v xml:space="preserve">  </v>
      </c>
      <c r="K221" s="70">
        <f>[2]Mides!N207</f>
        <v>0</v>
      </c>
      <c r="L221" s="70">
        <f>[2]Mides!K207</f>
        <v>0</v>
      </c>
      <c r="M221" s="70">
        <f>[2]Mides!L207</f>
        <v>0</v>
      </c>
      <c r="N221" s="70" t="str">
        <f>[2]Mides!M207</f>
        <v>X</v>
      </c>
      <c r="O221" s="70">
        <f t="shared" si="3"/>
        <v>0</v>
      </c>
      <c r="P221" s="70" t="str">
        <f>[2]Mides!R207</f>
        <v>Guatemala</v>
      </c>
      <c r="Q221" s="70" t="str">
        <f>[2]Mides!S207</f>
        <v>Guatemala</v>
      </c>
    </row>
    <row r="222" spans="2:17" x14ac:dyDescent="0.3">
      <c r="B222" s="81" t="str">
        <f>[2]Mides!E208</f>
        <v>Emerson</v>
      </c>
      <c r="C222" s="82" t="str">
        <f>[2]Mides!D208</f>
        <v>melgar</v>
      </c>
      <c r="D222" s="68" t="str">
        <f>IF([2]Mides!F208=1,"X"," ")</f>
        <v>X</v>
      </c>
      <c r="E222" s="68" t="str">
        <f>IF([2]Mides!F208=2,"X"," ")</f>
        <v xml:space="preserve"> </v>
      </c>
      <c r="F222" s="69">
        <f>[2]Mides!B208</f>
        <v>1618443240101</v>
      </c>
      <c r="G222" s="68" t="str">
        <f>IF(AND([2]Mides!H208&gt;=1,[2]Mides!H208&lt;=14),"X"," ")</f>
        <v xml:space="preserve"> </v>
      </c>
      <c r="H222" s="68" t="str">
        <f>IF(AND([2]Mides!H208&gt;=14,[2]Mides!H208&lt;=30),"X"," ")</f>
        <v>X</v>
      </c>
      <c r="I222" s="68" t="str">
        <f>IF(AND([2]Mides!H208&gt;=31,[2]Mides!H208&lt;=60),"X","  ")</f>
        <v xml:space="preserve">  </v>
      </c>
      <c r="J222" s="68" t="str">
        <f>IF([2]Mides!H208&gt;60,"X", "  ")</f>
        <v xml:space="preserve">  </v>
      </c>
      <c r="K222" s="70">
        <f>[2]Mides!N208</f>
        <v>0</v>
      </c>
      <c r="L222" s="70">
        <f>[2]Mides!K208</f>
        <v>0</v>
      </c>
      <c r="M222" s="70">
        <f>[2]Mides!L208</f>
        <v>0</v>
      </c>
      <c r="N222" s="70" t="str">
        <f>[2]Mides!M208</f>
        <v>X</v>
      </c>
      <c r="O222" s="70">
        <f t="shared" si="3"/>
        <v>0</v>
      </c>
      <c r="P222" s="70" t="str">
        <f>[2]Mides!R208</f>
        <v>Guatemala</v>
      </c>
      <c r="Q222" s="70" t="str">
        <f>[2]Mides!S208</f>
        <v>Guatemala</v>
      </c>
    </row>
    <row r="223" spans="2:17" x14ac:dyDescent="0.3">
      <c r="B223" s="81" t="str">
        <f>[2]Mides!E209</f>
        <v>Natalia</v>
      </c>
      <c r="C223" s="82" t="str">
        <f>[2]Mides!D209</f>
        <v>Fonseca</v>
      </c>
      <c r="D223" s="68" t="str">
        <f>IF([2]Mides!F209=1,"X"," ")</f>
        <v xml:space="preserve"> </v>
      </c>
      <c r="E223" s="68" t="str">
        <f>IF([2]Mides!F209=2,"X"," ")</f>
        <v>X</v>
      </c>
      <c r="F223" s="69">
        <f>[2]Mides!B209</f>
        <v>3001523100101</v>
      </c>
      <c r="G223" s="68" t="str">
        <f>IF(AND([2]Mides!H209&gt;=1,[2]Mides!H209&lt;=14),"X"," ")</f>
        <v xml:space="preserve"> </v>
      </c>
      <c r="H223" s="68" t="str">
        <f>IF(AND([2]Mides!H209&gt;=14,[2]Mides!H209&lt;=30),"X"," ")</f>
        <v>X</v>
      </c>
      <c r="I223" s="68" t="str">
        <f>IF(AND([2]Mides!H209&gt;=31,[2]Mides!H209&lt;=60),"X","  ")</f>
        <v xml:space="preserve">  </v>
      </c>
      <c r="J223" s="68" t="str">
        <f>IF([2]Mides!H209&gt;60,"X", "  ")</f>
        <v xml:space="preserve">  </v>
      </c>
      <c r="K223" s="70">
        <f>[2]Mides!N209</f>
        <v>0</v>
      </c>
      <c r="L223" s="70">
        <f>[2]Mides!K209</f>
        <v>0</v>
      </c>
      <c r="M223" s="70">
        <f>[2]Mides!L209</f>
        <v>0</v>
      </c>
      <c r="N223" s="70" t="str">
        <f>[2]Mides!M209</f>
        <v>X</v>
      </c>
      <c r="O223" s="70">
        <f t="shared" si="3"/>
        <v>0</v>
      </c>
      <c r="P223" s="70" t="str">
        <f>[2]Mides!R209</f>
        <v>Guatemala</v>
      </c>
      <c r="Q223" s="70" t="str">
        <f>[2]Mides!S209</f>
        <v>Guatemala</v>
      </c>
    </row>
    <row r="224" spans="2:17" x14ac:dyDescent="0.3">
      <c r="B224" s="81" t="str">
        <f>[2]Mides!E210</f>
        <v>Jackim</v>
      </c>
      <c r="C224" s="82" t="str">
        <f>[2]Mides!D210</f>
        <v>Ordoñez</v>
      </c>
      <c r="D224" s="68" t="str">
        <f>IF([2]Mides!F210=1,"X"," ")</f>
        <v xml:space="preserve"> </v>
      </c>
      <c r="E224" s="68" t="str">
        <f>IF([2]Mides!F210=2,"X"," ")</f>
        <v>X</v>
      </c>
      <c r="F224" s="69">
        <f>[2]Mides!B210</f>
        <v>2988661020101</v>
      </c>
      <c r="G224" s="68" t="str">
        <f>IF(AND([2]Mides!H210&gt;=1,[2]Mides!H210&lt;=14),"X"," ")</f>
        <v xml:space="preserve"> </v>
      </c>
      <c r="H224" s="68" t="str">
        <f>IF(AND([2]Mides!H210&gt;=14,[2]Mides!H210&lt;=30),"X"," ")</f>
        <v>X</v>
      </c>
      <c r="I224" s="68" t="str">
        <f>IF(AND([2]Mides!H210&gt;=31,[2]Mides!H210&lt;=60),"X","  ")</f>
        <v xml:space="preserve">  </v>
      </c>
      <c r="J224" s="68" t="str">
        <f>IF([2]Mides!H210&gt;60,"X", "  ")</f>
        <v xml:space="preserve">  </v>
      </c>
      <c r="K224" s="70">
        <f>[2]Mides!N210</f>
        <v>0</v>
      </c>
      <c r="L224" s="70">
        <f>[2]Mides!K210</f>
        <v>0</v>
      </c>
      <c r="M224" s="70">
        <f>[2]Mides!L210</f>
        <v>0</v>
      </c>
      <c r="N224" s="70" t="str">
        <f>[2]Mides!M210</f>
        <v>X</v>
      </c>
      <c r="O224" s="70">
        <f t="shared" si="3"/>
        <v>0</v>
      </c>
      <c r="P224" s="70" t="str">
        <f>[2]Mides!R210</f>
        <v>Guatemala</v>
      </c>
      <c r="Q224" s="70" t="str">
        <f>[2]Mides!S210</f>
        <v>Guatemala</v>
      </c>
    </row>
    <row r="225" spans="2:17" x14ac:dyDescent="0.3">
      <c r="B225" s="81" t="str">
        <f>[2]Mides!E211</f>
        <v>Melanie</v>
      </c>
      <c r="C225" s="82" t="str">
        <f>[2]Mides!D211</f>
        <v>Donis</v>
      </c>
      <c r="D225" s="68" t="str">
        <f>IF([2]Mides!F211=1,"X"," ")</f>
        <v xml:space="preserve"> </v>
      </c>
      <c r="E225" s="68" t="str">
        <f>IF([2]Mides!F211=2,"X"," ")</f>
        <v>X</v>
      </c>
      <c r="F225" s="69">
        <f>[2]Mides!B211</f>
        <v>3001762870101</v>
      </c>
      <c r="G225" s="68" t="str">
        <f>IF(AND([2]Mides!H211&gt;=1,[2]Mides!H211&lt;=14),"X"," ")</f>
        <v xml:space="preserve"> </v>
      </c>
      <c r="H225" s="68" t="str">
        <f>IF(AND([2]Mides!H211&gt;=14,[2]Mides!H211&lt;=30),"X"," ")</f>
        <v>X</v>
      </c>
      <c r="I225" s="68" t="str">
        <f>IF(AND([2]Mides!H211&gt;=31,[2]Mides!H211&lt;=60),"X","  ")</f>
        <v xml:space="preserve">  </v>
      </c>
      <c r="J225" s="68" t="str">
        <f>IF([2]Mides!H211&gt;60,"X", "  ")</f>
        <v xml:space="preserve">  </v>
      </c>
      <c r="K225" s="70">
        <f>[2]Mides!N211</f>
        <v>0</v>
      </c>
      <c r="L225" s="70">
        <f>[2]Mides!K211</f>
        <v>0</v>
      </c>
      <c r="M225" s="70">
        <f>[2]Mides!L211</f>
        <v>0</v>
      </c>
      <c r="N225" s="70" t="str">
        <f>[2]Mides!M211</f>
        <v>X</v>
      </c>
      <c r="O225" s="70">
        <f t="shared" si="3"/>
        <v>0</v>
      </c>
      <c r="P225" s="70" t="str">
        <f>[2]Mides!R211</f>
        <v>Guatemala</v>
      </c>
      <c r="Q225" s="70" t="str">
        <f>[2]Mides!S211</f>
        <v>Guatemala</v>
      </c>
    </row>
    <row r="226" spans="2:17" x14ac:dyDescent="0.3">
      <c r="B226" s="81" t="str">
        <f>[2]Mides!E212</f>
        <v>Valeria</v>
      </c>
      <c r="C226" s="82" t="str">
        <f>[2]Mides!D212</f>
        <v>Diaz</v>
      </c>
      <c r="D226" s="68" t="str">
        <f>IF([2]Mides!F212=1,"X"," ")</f>
        <v xml:space="preserve"> </v>
      </c>
      <c r="E226" s="68" t="str">
        <f>IF([2]Mides!F212=2,"X"," ")</f>
        <v>X</v>
      </c>
      <c r="F226" s="69">
        <f>[2]Mides!B212</f>
        <v>0</v>
      </c>
      <c r="G226" s="68" t="str">
        <f>IF(AND([2]Mides!H212&gt;=1,[2]Mides!H212&lt;=14),"X"," ")</f>
        <v>X</v>
      </c>
      <c r="H226" s="68" t="str">
        <f>IF(AND([2]Mides!H212&gt;=14,[2]Mides!H212&lt;=30),"X"," ")</f>
        <v xml:space="preserve"> </v>
      </c>
      <c r="I226" s="68" t="str">
        <f>IF(AND([2]Mides!H212&gt;=31,[2]Mides!H212&lt;=60),"X","  ")</f>
        <v xml:space="preserve">  </v>
      </c>
      <c r="J226" s="68" t="str">
        <f>IF([2]Mides!H212&gt;60,"X", "  ")</f>
        <v xml:space="preserve">  </v>
      </c>
      <c r="K226" s="70">
        <f>[2]Mides!N212</f>
        <v>0</v>
      </c>
      <c r="L226" s="70">
        <f>[2]Mides!K212</f>
        <v>0</v>
      </c>
      <c r="M226" s="70">
        <f>[2]Mides!L212</f>
        <v>0</v>
      </c>
      <c r="N226" s="70" t="str">
        <f>[2]Mides!M212</f>
        <v>X</v>
      </c>
      <c r="O226" s="70">
        <f t="shared" si="3"/>
        <v>0</v>
      </c>
      <c r="P226" s="70" t="str">
        <f>[2]Mides!R212</f>
        <v>Guatemala</v>
      </c>
      <c r="Q226" s="70" t="str">
        <f>[2]Mides!S212</f>
        <v>Guatemala</v>
      </c>
    </row>
    <row r="227" spans="2:17" x14ac:dyDescent="0.3">
      <c r="B227" s="81" t="str">
        <f>[2]Mides!E213</f>
        <v>Bryan</v>
      </c>
      <c r="C227" s="82" t="str">
        <f>[2]Mides!D213</f>
        <v>Enriquez</v>
      </c>
      <c r="D227" s="68" t="str">
        <f>IF([2]Mides!F213=1,"X"," ")</f>
        <v xml:space="preserve"> </v>
      </c>
      <c r="E227" s="68" t="str">
        <f>IF([2]Mides!F213=2,"X"," ")</f>
        <v>X</v>
      </c>
      <c r="F227" s="69">
        <f>[2]Mides!B213</f>
        <v>0</v>
      </c>
      <c r="G227" s="68" t="str">
        <f>IF(AND([2]Mides!H213&gt;=1,[2]Mides!H213&lt;=14),"X"," ")</f>
        <v>X</v>
      </c>
      <c r="H227" s="68" t="str">
        <f>IF(AND([2]Mides!H213&gt;=14,[2]Mides!H213&lt;=30),"X"," ")</f>
        <v xml:space="preserve"> </v>
      </c>
      <c r="I227" s="68" t="str">
        <f>IF(AND([2]Mides!H213&gt;=31,[2]Mides!H213&lt;=60),"X","  ")</f>
        <v xml:space="preserve">  </v>
      </c>
      <c r="J227" s="68" t="str">
        <f>IF([2]Mides!H213&gt;60,"X", "  ")</f>
        <v xml:space="preserve">  </v>
      </c>
      <c r="K227" s="70">
        <f>[2]Mides!N213</f>
        <v>0</v>
      </c>
      <c r="L227" s="70">
        <f>[2]Mides!K213</f>
        <v>0</v>
      </c>
      <c r="M227" s="70">
        <f>[2]Mides!L213</f>
        <v>0</v>
      </c>
      <c r="N227" s="70" t="str">
        <f>[2]Mides!M213</f>
        <v>X</v>
      </c>
      <c r="O227" s="70">
        <f t="shared" si="3"/>
        <v>0</v>
      </c>
      <c r="P227" s="70" t="str">
        <f>[2]Mides!R213</f>
        <v>Guatemala</v>
      </c>
      <c r="Q227" s="70" t="str">
        <f>[2]Mides!S213</f>
        <v>Guatemala</v>
      </c>
    </row>
    <row r="228" spans="2:17" x14ac:dyDescent="0.3">
      <c r="B228" s="81" t="str">
        <f>[2]Mides!E214</f>
        <v>Zabdi</v>
      </c>
      <c r="C228" s="82" t="str">
        <f>[2]Mides!D214</f>
        <v>Sis</v>
      </c>
      <c r="D228" s="68" t="str">
        <f>IF([2]Mides!F214=1,"X"," ")</f>
        <v xml:space="preserve"> </v>
      </c>
      <c r="E228" s="68" t="str">
        <f>IF([2]Mides!F214=2,"X"," ")</f>
        <v>X</v>
      </c>
      <c r="F228" s="69">
        <f>[2]Mides!B214</f>
        <v>3031154240108</v>
      </c>
      <c r="G228" s="68" t="str">
        <f>IF(AND([2]Mides!H214&gt;=1,[2]Mides!H214&lt;=14),"X"," ")</f>
        <v xml:space="preserve"> </v>
      </c>
      <c r="H228" s="68" t="str">
        <f>IF(AND([2]Mides!H214&gt;=14,[2]Mides!H214&lt;=30),"X"," ")</f>
        <v>X</v>
      </c>
      <c r="I228" s="68" t="str">
        <f>IF(AND([2]Mides!H214&gt;=31,[2]Mides!H214&lt;=60),"X","  ")</f>
        <v xml:space="preserve">  </v>
      </c>
      <c r="J228" s="68" t="str">
        <f>IF([2]Mides!H214&gt;60,"X", "  ")</f>
        <v xml:space="preserve">  </v>
      </c>
      <c r="K228" s="70">
        <f>[2]Mides!N214</f>
        <v>0</v>
      </c>
      <c r="L228" s="70">
        <f>[2]Mides!K214</f>
        <v>0</v>
      </c>
      <c r="M228" s="70">
        <f>[2]Mides!L214</f>
        <v>0</v>
      </c>
      <c r="N228" s="70" t="str">
        <f>[2]Mides!M214</f>
        <v>X</v>
      </c>
      <c r="O228" s="70">
        <f t="shared" si="3"/>
        <v>0</v>
      </c>
      <c r="P228" s="70" t="str">
        <f>[2]Mides!R214</f>
        <v>Guatemala</v>
      </c>
      <c r="Q228" s="70" t="str">
        <f>[2]Mides!S214</f>
        <v>Guatemala</v>
      </c>
    </row>
    <row r="229" spans="2:17" x14ac:dyDescent="0.3">
      <c r="B229" s="81" t="str">
        <f>[2]Mides!E215</f>
        <v>Carlos</v>
      </c>
      <c r="C229" s="82" t="str">
        <f>[2]Mides!D215</f>
        <v>Lopez</v>
      </c>
      <c r="D229" s="68" t="str">
        <f>IF([2]Mides!F215=1,"X"," ")</f>
        <v xml:space="preserve"> </v>
      </c>
      <c r="E229" s="68" t="str">
        <f>IF([2]Mides!F215=2,"X"," ")</f>
        <v>X</v>
      </c>
      <c r="F229" s="69">
        <f>[2]Mides!B215</f>
        <v>1877789572201</v>
      </c>
      <c r="G229" s="68" t="str">
        <f>IF(AND([2]Mides!H215&gt;=1,[2]Mides!H215&lt;=14),"X"," ")</f>
        <v xml:space="preserve"> </v>
      </c>
      <c r="H229" s="68" t="str">
        <f>IF(AND([2]Mides!H215&gt;=14,[2]Mides!H215&lt;=30),"X"," ")</f>
        <v xml:space="preserve"> </v>
      </c>
      <c r="I229" s="68" t="str">
        <f>IF(AND([2]Mides!H215&gt;=31,[2]Mides!H215&lt;=60),"X","  ")</f>
        <v>X</v>
      </c>
      <c r="J229" s="68" t="str">
        <f>IF([2]Mides!H215&gt;60,"X", "  ")</f>
        <v xml:space="preserve">  </v>
      </c>
      <c r="K229" s="70">
        <f>[2]Mides!N215</f>
        <v>0</v>
      </c>
      <c r="L229" s="70">
        <f>[2]Mides!K215</f>
        <v>0</v>
      </c>
      <c r="M229" s="70">
        <f>[2]Mides!L215</f>
        <v>0</v>
      </c>
      <c r="N229" s="70" t="str">
        <f>[2]Mides!M215</f>
        <v>X</v>
      </c>
      <c r="O229" s="70">
        <f t="shared" si="3"/>
        <v>0</v>
      </c>
      <c r="P229" s="70" t="str">
        <f>[2]Mides!R215</f>
        <v>Guatemala</v>
      </c>
      <c r="Q229" s="70" t="str">
        <f>[2]Mides!S215</f>
        <v>Guatemala</v>
      </c>
    </row>
    <row r="230" spans="2:17" x14ac:dyDescent="0.3">
      <c r="B230" s="81" t="str">
        <f>[2]Mides!E216</f>
        <v xml:space="preserve">Claudia </v>
      </c>
      <c r="C230" s="82" t="str">
        <f>[2]Mides!D216</f>
        <v>Tay</v>
      </c>
      <c r="D230" s="68" t="str">
        <f>IF([2]Mides!F216=1,"X"," ")</f>
        <v>X</v>
      </c>
      <c r="E230" s="68" t="str">
        <f>IF([2]Mides!F216=2,"X"," ")</f>
        <v xml:space="preserve"> </v>
      </c>
      <c r="F230" s="69">
        <f>[2]Mides!B216</f>
        <v>1734832590101</v>
      </c>
      <c r="G230" s="68" t="str">
        <f>IF(AND([2]Mides!H216&gt;=1,[2]Mides!H216&lt;=14),"X"," ")</f>
        <v xml:space="preserve"> </v>
      </c>
      <c r="H230" s="68" t="str">
        <f>IF(AND([2]Mides!H216&gt;=14,[2]Mides!H216&lt;=30),"X"," ")</f>
        <v xml:space="preserve"> </v>
      </c>
      <c r="I230" s="68" t="str">
        <f>IF(AND([2]Mides!H216&gt;=31,[2]Mides!H216&lt;=60),"X","  ")</f>
        <v>X</v>
      </c>
      <c r="J230" s="68" t="str">
        <f>IF([2]Mides!H216&gt;60,"X", "  ")</f>
        <v xml:space="preserve">  </v>
      </c>
      <c r="K230" s="70">
        <f>[2]Mides!N216</f>
        <v>0</v>
      </c>
      <c r="L230" s="70">
        <f>[2]Mides!K216</f>
        <v>0</v>
      </c>
      <c r="M230" s="70">
        <f>[2]Mides!L216</f>
        <v>0</v>
      </c>
      <c r="N230" s="70" t="str">
        <f>[2]Mides!M216</f>
        <v>X</v>
      </c>
      <c r="O230" s="70">
        <f t="shared" si="3"/>
        <v>0</v>
      </c>
      <c r="P230" s="70" t="str">
        <f>[2]Mides!R216</f>
        <v>Guatemala</v>
      </c>
      <c r="Q230" s="70" t="str">
        <f>[2]Mides!S216</f>
        <v>Guatemala</v>
      </c>
    </row>
    <row r="231" spans="2:17" x14ac:dyDescent="0.3">
      <c r="B231" s="81" t="str">
        <f>[2]Mides!E217</f>
        <v>Carlos</v>
      </c>
      <c r="C231" s="82" t="str">
        <f>[2]Mides!D217</f>
        <v>De Leon</v>
      </c>
      <c r="D231" s="68" t="str">
        <f>IF([2]Mides!F217=1,"X"," ")</f>
        <v>X</v>
      </c>
      <c r="E231" s="68" t="str">
        <f>IF([2]Mides!F217=2,"X"," ")</f>
        <v xml:space="preserve"> </v>
      </c>
      <c r="F231" s="69">
        <f>[2]Mides!B217</f>
        <v>1984563791406</v>
      </c>
      <c r="G231" s="68" t="str">
        <f>IF(AND([2]Mides!H217&gt;=1,[2]Mides!H217&lt;=14),"X"," ")</f>
        <v xml:space="preserve"> </v>
      </c>
      <c r="H231" s="68" t="str">
        <f>IF(AND([2]Mides!H217&gt;=14,[2]Mides!H217&lt;=30),"X"," ")</f>
        <v xml:space="preserve"> </v>
      </c>
      <c r="I231" s="68" t="str">
        <f>IF(AND([2]Mides!H217&gt;=31,[2]Mides!H217&lt;=60),"X","  ")</f>
        <v xml:space="preserve">  </v>
      </c>
      <c r="J231" s="68" t="str">
        <f>IF([2]Mides!H217&gt;60,"X", "  ")</f>
        <v>X</v>
      </c>
      <c r="K231" s="70">
        <f>[2]Mides!N217</f>
        <v>0</v>
      </c>
      <c r="L231" s="70">
        <f>[2]Mides!K217</f>
        <v>0</v>
      </c>
      <c r="M231" s="70">
        <f>[2]Mides!L217</f>
        <v>0</v>
      </c>
      <c r="N231" s="70" t="str">
        <f>[2]Mides!M217</f>
        <v>X</v>
      </c>
      <c r="O231" s="70">
        <f t="shared" si="3"/>
        <v>0</v>
      </c>
      <c r="P231" s="70" t="str">
        <f>[2]Mides!R217</f>
        <v>Guatemala</v>
      </c>
      <c r="Q231" s="70" t="str">
        <f>[2]Mides!S217</f>
        <v>Guatemala</v>
      </c>
    </row>
    <row r="232" spans="2:17" x14ac:dyDescent="0.3">
      <c r="B232" s="81" t="str">
        <f>[2]Mides!E218</f>
        <v>Ninfa</v>
      </c>
      <c r="C232" s="82" t="str">
        <f>[2]Mides!D218</f>
        <v>Villegas</v>
      </c>
      <c r="D232" s="68" t="str">
        <f>IF([2]Mides!F218=1,"X"," ")</f>
        <v>X</v>
      </c>
      <c r="E232" s="68" t="str">
        <f>IF([2]Mides!F218=2,"X"," ")</f>
        <v xml:space="preserve"> </v>
      </c>
      <c r="F232" s="69">
        <f>[2]Mides!B218</f>
        <v>2354027290921</v>
      </c>
      <c r="G232" s="68" t="str">
        <f>IF(AND([2]Mides!H218&gt;=1,[2]Mides!H218&lt;=14),"X"," ")</f>
        <v xml:space="preserve"> </v>
      </c>
      <c r="H232" s="68" t="str">
        <f>IF(AND([2]Mides!H218&gt;=14,[2]Mides!H218&lt;=30),"X"," ")</f>
        <v xml:space="preserve"> </v>
      </c>
      <c r="I232" s="68" t="str">
        <f>IF(AND([2]Mides!H218&gt;=31,[2]Mides!H218&lt;=60),"X","  ")</f>
        <v>X</v>
      </c>
      <c r="J232" s="68" t="str">
        <f>IF([2]Mides!H218&gt;60,"X", "  ")</f>
        <v xml:space="preserve">  </v>
      </c>
      <c r="K232" s="70">
        <f>[2]Mides!N218</f>
        <v>0</v>
      </c>
      <c r="L232" s="70">
        <f>[2]Mides!K218</f>
        <v>0</v>
      </c>
      <c r="M232" s="70">
        <f>[2]Mides!L218</f>
        <v>0</v>
      </c>
      <c r="N232" s="70" t="str">
        <f>[2]Mides!M218</f>
        <v>X</v>
      </c>
      <c r="O232" s="70">
        <f t="shared" si="3"/>
        <v>0</v>
      </c>
      <c r="P232" s="70" t="str">
        <f>[2]Mides!R218</f>
        <v>Guatemala</v>
      </c>
      <c r="Q232" s="70" t="str">
        <f>[2]Mides!S218</f>
        <v>Guatemala</v>
      </c>
    </row>
    <row r="233" spans="2:17" x14ac:dyDescent="0.3">
      <c r="B233" s="81" t="str">
        <f>[2]Mides!E219</f>
        <v>Mauricio</v>
      </c>
      <c r="C233" s="82" t="str">
        <f>[2]Mides!D219</f>
        <v>De Leon</v>
      </c>
      <c r="D233" s="68" t="str">
        <f>IF([2]Mides!F219=1,"X"," ")</f>
        <v xml:space="preserve"> </v>
      </c>
      <c r="E233" s="68" t="str">
        <f>IF([2]Mides!F219=2,"X"," ")</f>
        <v>X</v>
      </c>
      <c r="F233" s="69">
        <f>[2]Mides!B219</f>
        <v>1993792030101</v>
      </c>
      <c r="G233" s="68" t="str">
        <f>IF(AND([2]Mides!H219&gt;=1,[2]Mides!H219&lt;=14),"X"," ")</f>
        <v xml:space="preserve"> </v>
      </c>
      <c r="H233" s="68" t="str">
        <f>IF(AND([2]Mides!H219&gt;=14,[2]Mides!H219&lt;=30),"X"," ")</f>
        <v xml:space="preserve"> </v>
      </c>
      <c r="I233" s="68" t="str">
        <f>IF(AND([2]Mides!H219&gt;=31,[2]Mides!H219&lt;=60),"X","  ")</f>
        <v>X</v>
      </c>
      <c r="J233" s="68" t="str">
        <f>IF([2]Mides!H219&gt;60,"X", "  ")</f>
        <v xml:space="preserve">  </v>
      </c>
      <c r="K233" s="70">
        <f>[2]Mides!N219</f>
        <v>0</v>
      </c>
      <c r="L233" s="70">
        <f>[2]Mides!K219</f>
        <v>0</v>
      </c>
      <c r="M233" s="70">
        <f>[2]Mides!L219</f>
        <v>0</v>
      </c>
      <c r="N233" s="70" t="str">
        <f>[2]Mides!M219</f>
        <v>X</v>
      </c>
      <c r="O233" s="70">
        <f t="shared" si="3"/>
        <v>0</v>
      </c>
      <c r="P233" s="70" t="str">
        <f>[2]Mides!R219</f>
        <v>Guatemala</v>
      </c>
      <c r="Q233" s="70" t="str">
        <f>[2]Mides!S219</f>
        <v>Guatemala</v>
      </c>
    </row>
    <row r="234" spans="2:17" x14ac:dyDescent="0.3">
      <c r="B234" s="81" t="str">
        <f>[2]Mides!E220</f>
        <v>Josue</v>
      </c>
      <c r="C234" s="82" t="str">
        <f>[2]Mides!D220</f>
        <v>Turcios</v>
      </c>
      <c r="D234" s="68" t="str">
        <f>IF([2]Mides!F220=1,"X"," ")</f>
        <v xml:space="preserve"> </v>
      </c>
      <c r="E234" s="68" t="str">
        <f>IF([2]Mides!F220=2,"X"," ")</f>
        <v>X</v>
      </c>
      <c r="F234" s="69">
        <f>[2]Mides!B220</f>
        <v>2132834330101</v>
      </c>
      <c r="G234" s="68" t="str">
        <f>IF(AND([2]Mides!H220&gt;=1,[2]Mides!H220&lt;=14),"X"," ")</f>
        <v>X</v>
      </c>
      <c r="H234" s="68" t="str">
        <f>IF(AND([2]Mides!H220&gt;=14,[2]Mides!H220&lt;=30),"X"," ")</f>
        <v xml:space="preserve"> </v>
      </c>
      <c r="I234" s="68" t="str">
        <f>IF(AND([2]Mides!H220&gt;=31,[2]Mides!H220&lt;=60),"X","  ")</f>
        <v xml:space="preserve">  </v>
      </c>
      <c r="J234" s="68" t="str">
        <f>IF([2]Mides!H220&gt;60,"X", "  ")</f>
        <v xml:space="preserve">  </v>
      </c>
      <c r="K234" s="70">
        <f>[2]Mides!N220</f>
        <v>0</v>
      </c>
      <c r="L234" s="70">
        <f>[2]Mides!K220</f>
        <v>0</v>
      </c>
      <c r="M234" s="70">
        <f>[2]Mides!L220</f>
        <v>0</v>
      </c>
      <c r="N234" s="70" t="str">
        <f>[2]Mides!M220</f>
        <v>X</v>
      </c>
      <c r="O234" s="70">
        <f t="shared" si="3"/>
        <v>0</v>
      </c>
      <c r="P234" s="70" t="str">
        <f>[2]Mides!R220</f>
        <v>Guatemala</v>
      </c>
      <c r="Q234" s="70" t="str">
        <f>[2]Mides!S220</f>
        <v>Guatemala</v>
      </c>
    </row>
    <row r="235" spans="2:17" x14ac:dyDescent="0.3">
      <c r="B235" s="81" t="str">
        <f>[2]Mides!E221</f>
        <v>Sebastian</v>
      </c>
      <c r="C235" s="82" t="str">
        <f>[2]Mides!D221</f>
        <v>Ortiz</v>
      </c>
      <c r="D235" s="68" t="str">
        <f>IF([2]Mides!F221=1,"X"," ")</f>
        <v xml:space="preserve"> </v>
      </c>
      <c r="E235" s="68" t="str">
        <f>IF([2]Mides!F221=2,"X"," ")</f>
        <v>X</v>
      </c>
      <c r="F235" s="69">
        <f>[2]Mides!B221</f>
        <v>0</v>
      </c>
      <c r="G235" s="68" t="str">
        <f>IF(AND([2]Mides!H221&gt;=1,[2]Mides!H221&lt;=14),"X"," ")</f>
        <v>X</v>
      </c>
      <c r="H235" s="68" t="str">
        <f>IF(AND([2]Mides!H221&gt;=14,[2]Mides!H221&lt;=30),"X"," ")</f>
        <v xml:space="preserve"> </v>
      </c>
      <c r="I235" s="68" t="str">
        <f>IF(AND([2]Mides!H221&gt;=31,[2]Mides!H221&lt;=60),"X","  ")</f>
        <v xml:space="preserve">  </v>
      </c>
      <c r="J235" s="68" t="str">
        <f>IF([2]Mides!H221&gt;60,"X", "  ")</f>
        <v xml:space="preserve">  </v>
      </c>
      <c r="K235" s="70">
        <f>[2]Mides!N221</f>
        <v>0</v>
      </c>
      <c r="L235" s="70">
        <f>[2]Mides!K221</f>
        <v>0</v>
      </c>
      <c r="M235" s="70">
        <f>[2]Mides!L221</f>
        <v>0</v>
      </c>
      <c r="N235" s="70" t="str">
        <f>[2]Mides!M221</f>
        <v>X</v>
      </c>
      <c r="O235" s="70">
        <f t="shared" si="3"/>
        <v>0</v>
      </c>
      <c r="P235" s="70" t="str">
        <f>[2]Mides!R221</f>
        <v>Guatemala</v>
      </c>
      <c r="Q235" s="70" t="str">
        <f>[2]Mides!S221</f>
        <v>Guatemala</v>
      </c>
    </row>
    <row r="236" spans="2:17" x14ac:dyDescent="0.3">
      <c r="B236" s="81" t="str">
        <f>[2]Mides!E222</f>
        <v>Ramibel</v>
      </c>
      <c r="C236" s="82" t="str">
        <f>[2]Mides!D222</f>
        <v>Saminez</v>
      </c>
      <c r="D236" s="68" t="str">
        <f>IF([2]Mides!F222=1,"X"," ")</f>
        <v>X</v>
      </c>
      <c r="E236" s="68" t="str">
        <f>IF([2]Mides!F222=2,"X"," ")</f>
        <v xml:space="preserve"> </v>
      </c>
      <c r="F236" s="69">
        <f>[2]Mides!B222</f>
        <v>2469749150701</v>
      </c>
      <c r="G236" s="68" t="str">
        <f>IF(AND([2]Mides!H222&gt;=1,[2]Mides!H222&lt;=14),"X"," ")</f>
        <v xml:space="preserve"> </v>
      </c>
      <c r="H236" s="68" t="str">
        <f>IF(AND([2]Mides!H222&gt;=14,[2]Mides!H222&lt;=30),"X"," ")</f>
        <v xml:space="preserve"> </v>
      </c>
      <c r="I236" s="68" t="str">
        <f>IF(AND([2]Mides!H222&gt;=31,[2]Mides!H222&lt;=60),"X","  ")</f>
        <v>X</v>
      </c>
      <c r="J236" s="68" t="str">
        <f>IF([2]Mides!H222&gt;60,"X", "  ")</f>
        <v xml:space="preserve">  </v>
      </c>
      <c r="K236" s="70">
        <f>[2]Mides!N222</f>
        <v>0</v>
      </c>
      <c r="L236" s="70">
        <f>[2]Mides!K222</f>
        <v>0</v>
      </c>
      <c r="M236" s="70">
        <f>[2]Mides!L222</f>
        <v>0</v>
      </c>
      <c r="N236" s="70" t="str">
        <f>[2]Mides!M222</f>
        <v>X</v>
      </c>
      <c r="O236" s="70">
        <f t="shared" si="3"/>
        <v>0</v>
      </c>
      <c r="P236" s="70" t="str">
        <f>[2]Mides!R222</f>
        <v>Guatemala</v>
      </c>
      <c r="Q236" s="70" t="str">
        <f>[2]Mides!S222</f>
        <v>Guatemala</v>
      </c>
    </row>
    <row r="237" spans="2:17" x14ac:dyDescent="0.3">
      <c r="B237" s="81" t="str">
        <f>[2]Mides!E223</f>
        <v>Daniela</v>
      </c>
      <c r="C237" s="82" t="str">
        <f>[2]Mides!D223</f>
        <v>Bonilla</v>
      </c>
      <c r="D237" s="68" t="str">
        <f>IF([2]Mides!F223=1,"X"," ")</f>
        <v>X</v>
      </c>
      <c r="E237" s="68" t="str">
        <f>IF([2]Mides!F223=2,"X"," ")</f>
        <v xml:space="preserve"> </v>
      </c>
      <c r="F237" s="69">
        <f>[2]Mides!B223</f>
        <v>2799253360108</v>
      </c>
      <c r="G237" s="68" t="str">
        <f>IF(AND([2]Mides!H223&gt;=1,[2]Mides!H223&lt;=14),"X"," ")</f>
        <v xml:space="preserve"> </v>
      </c>
      <c r="H237" s="68" t="str">
        <f>IF(AND([2]Mides!H223&gt;=14,[2]Mides!H223&lt;=30),"X"," ")</f>
        <v>X</v>
      </c>
      <c r="I237" s="68" t="str">
        <f>IF(AND([2]Mides!H223&gt;=31,[2]Mides!H223&lt;=60),"X","  ")</f>
        <v xml:space="preserve">  </v>
      </c>
      <c r="J237" s="68" t="str">
        <f>IF([2]Mides!H223&gt;60,"X", "  ")</f>
        <v xml:space="preserve">  </v>
      </c>
      <c r="K237" s="70">
        <f>[2]Mides!N223</f>
        <v>0</v>
      </c>
      <c r="L237" s="70">
        <f>[2]Mides!K223</f>
        <v>0</v>
      </c>
      <c r="M237" s="70">
        <f>[2]Mides!L223</f>
        <v>0</v>
      </c>
      <c r="N237" s="70" t="str">
        <f>[2]Mides!M223</f>
        <v>X</v>
      </c>
      <c r="O237" s="70">
        <f t="shared" si="3"/>
        <v>0</v>
      </c>
      <c r="P237" s="70" t="str">
        <f>[2]Mides!R223</f>
        <v>Guatemala</v>
      </c>
      <c r="Q237" s="70" t="str">
        <f>[2]Mides!S223</f>
        <v>Guatemala</v>
      </c>
    </row>
    <row r="238" spans="2:17" x14ac:dyDescent="0.3">
      <c r="B238" s="81" t="str">
        <f>[2]Mides!E224</f>
        <v>Londi</v>
      </c>
      <c r="C238" s="82" t="str">
        <f>[2]Mides!D224</f>
        <v>Cabrera</v>
      </c>
      <c r="D238" s="68" t="str">
        <f>IF([2]Mides!F224=1,"X"," ")</f>
        <v>X</v>
      </c>
      <c r="E238" s="68" t="str">
        <f>IF([2]Mides!F224=2,"X"," ")</f>
        <v xml:space="preserve"> </v>
      </c>
      <c r="F238" s="69">
        <f>[2]Mides!B224</f>
        <v>1582893740101</v>
      </c>
      <c r="G238" s="68" t="str">
        <f>IF(AND([2]Mides!H224&gt;=1,[2]Mides!H224&lt;=14),"X"," ")</f>
        <v xml:space="preserve"> </v>
      </c>
      <c r="H238" s="68" t="str">
        <f>IF(AND([2]Mides!H224&gt;=14,[2]Mides!H224&lt;=30),"X"," ")</f>
        <v xml:space="preserve"> </v>
      </c>
      <c r="I238" s="68" t="str">
        <f>IF(AND([2]Mides!H224&gt;=31,[2]Mides!H224&lt;=60),"X","  ")</f>
        <v>X</v>
      </c>
      <c r="J238" s="68" t="str">
        <f>IF([2]Mides!H224&gt;60,"X", "  ")</f>
        <v xml:space="preserve">  </v>
      </c>
      <c r="K238" s="70">
        <f>[2]Mides!N224</f>
        <v>0</v>
      </c>
      <c r="L238" s="70">
        <f>[2]Mides!K224</f>
        <v>0</v>
      </c>
      <c r="M238" s="70">
        <f>[2]Mides!L224</f>
        <v>0</v>
      </c>
      <c r="N238" s="70" t="str">
        <f>[2]Mides!M224</f>
        <v>X</v>
      </c>
      <c r="O238" s="70">
        <f t="shared" si="3"/>
        <v>0</v>
      </c>
      <c r="P238" s="70" t="str">
        <f>[2]Mides!R224</f>
        <v>Guatemala</v>
      </c>
      <c r="Q238" s="70" t="str">
        <f>[2]Mides!S224</f>
        <v>Guatemala</v>
      </c>
    </row>
    <row r="239" spans="2:17" x14ac:dyDescent="0.3">
      <c r="B239" s="81" t="str">
        <f>[2]Mides!E225</f>
        <v>Karla</v>
      </c>
      <c r="C239" s="82" t="str">
        <f>[2]Mides!D225</f>
        <v>Chuga</v>
      </c>
      <c r="D239" s="68" t="str">
        <f>IF([2]Mides!F225=1,"X"," ")</f>
        <v>X</v>
      </c>
      <c r="E239" s="68" t="str">
        <f>IF([2]Mides!F225=2,"X"," ")</f>
        <v xml:space="preserve"> </v>
      </c>
      <c r="F239" s="69">
        <f>[2]Mides!B225</f>
        <v>2780346080101</v>
      </c>
      <c r="G239" s="68" t="str">
        <f>IF(AND([2]Mides!H225&gt;=1,[2]Mides!H225&lt;=14),"X"," ")</f>
        <v xml:space="preserve"> </v>
      </c>
      <c r="H239" s="68" t="str">
        <f>IF(AND([2]Mides!H225&gt;=14,[2]Mides!H225&lt;=30),"X"," ")</f>
        <v xml:space="preserve"> </v>
      </c>
      <c r="I239" s="68" t="str">
        <f>IF(AND([2]Mides!H225&gt;=31,[2]Mides!H225&lt;=60),"X","  ")</f>
        <v>X</v>
      </c>
      <c r="J239" s="68" t="str">
        <f>IF([2]Mides!H225&gt;60,"X", "  ")</f>
        <v xml:space="preserve">  </v>
      </c>
      <c r="K239" s="70">
        <f>[2]Mides!N225</f>
        <v>0</v>
      </c>
      <c r="L239" s="70">
        <f>[2]Mides!K225</f>
        <v>0</v>
      </c>
      <c r="M239" s="70">
        <f>[2]Mides!L225</f>
        <v>0</v>
      </c>
      <c r="N239" s="70" t="str">
        <f>[2]Mides!M225</f>
        <v>X</v>
      </c>
      <c r="O239" s="70">
        <f t="shared" si="3"/>
        <v>0</v>
      </c>
      <c r="P239" s="70" t="str">
        <f>[2]Mides!R225</f>
        <v>Guatemala</v>
      </c>
      <c r="Q239" s="70" t="str">
        <f>[2]Mides!S225</f>
        <v>Guatemala</v>
      </c>
    </row>
    <row r="240" spans="2:17" x14ac:dyDescent="0.3">
      <c r="B240" s="81" t="str">
        <f>[2]Mides!E226</f>
        <v>Angela</v>
      </c>
      <c r="C240" s="82" t="str">
        <f>[2]Mides!D226</f>
        <v>Roquel</v>
      </c>
      <c r="D240" s="68" t="str">
        <f>IF([2]Mides!F226=1,"X"," ")</f>
        <v>X</v>
      </c>
      <c r="E240" s="68" t="str">
        <f>IF([2]Mides!F226=2,"X"," ")</f>
        <v xml:space="preserve"> </v>
      </c>
      <c r="F240" s="69">
        <f>[2]Mides!B226</f>
        <v>0</v>
      </c>
      <c r="G240" s="68" t="str">
        <f>IF(AND([2]Mides!H226&gt;=1,[2]Mides!H226&lt;=14),"X"," ")</f>
        <v>X</v>
      </c>
      <c r="H240" s="68" t="str">
        <f>IF(AND([2]Mides!H226&gt;=14,[2]Mides!H226&lt;=30),"X"," ")</f>
        <v xml:space="preserve"> </v>
      </c>
      <c r="I240" s="68" t="str">
        <f>IF(AND([2]Mides!H226&gt;=31,[2]Mides!H226&lt;=60),"X","  ")</f>
        <v xml:space="preserve">  </v>
      </c>
      <c r="J240" s="68" t="str">
        <f>IF([2]Mides!H226&gt;60,"X", "  ")</f>
        <v xml:space="preserve">  </v>
      </c>
      <c r="K240" s="70">
        <f>[2]Mides!N226</f>
        <v>0</v>
      </c>
      <c r="L240" s="70">
        <f>[2]Mides!K226</f>
        <v>0</v>
      </c>
      <c r="M240" s="70">
        <f>[2]Mides!L226</f>
        <v>0</v>
      </c>
      <c r="N240" s="70" t="str">
        <f>[2]Mides!M226</f>
        <v>X</v>
      </c>
      <c r="O240" s="70">
        <f t="shared" si="3"/>
        <v>0</v>
      </c>
      <c r="P240" s="70" t="str">
        <f>[2]Mides!R226</f>
        <v>Guatemala</v>
      </c>
      <c r="Q240" s="70" t="str">
        <f>[2]Mides!S226</f>
        <v>Guatemala</v>
      </c>
    </row>
    <row r="241" spans="2:17" x14ac:dyDescent="0.3">
      <c r="B241" s="81" t="str">
        <f>[2]Mides!E227</f>
        <v>Haylin</v>
      </c>
      <c r="C241" s="82" t="str">
        <f>[2]Mides!D227</f>
        <v>Gomez</v>
      </c>
      <c r="D241" s="68" t="str">
        <f>IF([2]Mides!F227=1,"X"," ")</f>
        <v>X</v>
      </c>
      <c r="E241" s="68" t="str">
        <f>IF([2]Mides!F227=2,"X"," ")</f>
        <v xml:space="preserve"> </v>
      </c>
      <c r="F241" s="69">
        <f>[2]Mides!B227</f>
        <v>0</v>
      </c>
      <c r="G241" s="68" t="str">
        <f>IF(AND([2]Mides!H227&gt;=1,[2]Mides!H227&lt;=14),"X"," ")</f>
        <v>X</v>
      </c>
      <c r="H241" s="68" t="str">
        <f>IF(AND([2]Mides!H227&gt;=14,[2]Mides!H227&lt;=30),"X"," ")</f>
        <v xml:space="preserve"> </v>
      </c>
      <c r="I241" s="68" t="str">
        <f>IF(AND([2]Mides!H227&gt;=31,[2]Mides!H227&lt;=60),"X","  ")</f>
        <v xml:space="preserve">  </v>
      </c>
      <c r="J241" s="68" t="str">
        <f>IF([2]Mides!H227&gt;60,"X", "  ")</f>
        <v xml:space="preserve">  </v>
      </c>
      <c r="K241" s="70">
        <f>[2]Mides!N227</f>
        <v>0</v>
      </c>
      <c r="L241" s="70">
        <f>[2]Mides!K227</f>
        <v>0</v>
      </c>
      <c r="M241" s="70">
        <f>[2]Mides!L227</f>
        <v>0</v>
      </c>
      <c r="N241" s="70" t="str">
        <f>[2]Mides!M227</f>
        <v>X</v>
      </c>
      <c r="O241" s="70">
        <f t="shared" si="3"/>
        <v>0</v>
      </c>
      <c r="P241" s="70" t="str">
        <f>[2]Mides!R227</f>
        <v>Guatemala</v>
      </c>
      <c r="Q241" s="70" t="str">
        <f>[2]Mides!S227</f>
        <v>Guatemala</v>
      </c>
    </row>
    <row r="242" spans="2:17" x14ac:dyDescent="0.3">
      <c r="B242" s="81" t="str">
        <f>[2]Mides!E228</f>
        <v>Meri</v>
      </c>
      <c r="C242" s="82" t="str">
        <f>[2]Mides!D228</f>
        <v>Acuta</v>
      </c>
      <c r="D242" s="68" t="str">
        <f>IF([2]Mides!F228=1,"X"," ")</f>
        <v>X</v>
      </c>
      <c r="E242" s="68" t="str">
        <f>IF([2]Mides!F228=2,"X"," ")</f>
        <v xml:space="preserve"> </v>
      </c>
      <c r="F242" s="69">
        <f>[2]Mides!B228</f>
        <v>2447149400101</v>
      </c>
      <c r="G242" s="68" t="str">
        <f>IF(AND([2]Mides!H228&gt;=1,[2]Mides!H228&lt;=14),"X"," ")</f>
        <v xml:space="preserve"> </v>
      </c>
      <c r="H242" s="68" t="str">
        <f>IF(AND([2]Mides!H228&gt;=14,[2]Mides!H228&lt;=30),"X"," ")</f>
        <v xml:space="preserve"> </v>
      </c>
      <c r="I242" s="68" t="str">
        <f>IF(AND([2]Mides!H228&gt;=31,[2]Mides!H228&lt;=60),"X","  ")</f>
        <v>X</v>
      </c>
      <c r="J242" s="68" t="str">
        <f>IF([2]Mides!H228&gt;60,"X", "  ")</f>
        <v xml:space="preserve">  </v>
      </c>
      <c r="K242" s="70">
        <f>[2]Mides!N228</f>
        <v>0</v>
      </c>
      <c r="L242" s="70">
        <f>[2]Mides!K228</f>
        <v>0</v>
      </c>
      <c r="M242" s="70">
        <f>[2]Mides!L228</f>
        <v>0</v>
      </c>
      <c r="N242" s="70" t="str">
        <f>[2]Mides!M228</f>
        <v>X</v>
      </c>
      <c r="O242" s="70">
        <f t="shared" si="3"/>
        <v>0</v>
      </c>
      <c r="P242" s="70" t="str">
        <f>[2]Mides!R228</f>
        <v>Guatemala</v>
      </c>
      <c r="Q242" s="70" t="str">
        <f>[2]Mides!S228</f>
        <v>Guatemala</v>
      </c>
    </row>
    <row r="243" spans="2:17" x14ac:dyDescent="0.3">
      <c r="B243" s="81" t="str">
        <f>[2]Mides!E229</f>
        <v>Lilian</v>
      </c>
      <c r="C243" s="82" t="str">
        <f>[2]Mides!D229</f>
        <v>Santos</v>
      </c>
      <c r="D243" s="68" t="str">
        <f>IF([2]Mides!F229=1,"X"," ")</f>
        <v>X</v>
      </c>
      <c r="E243" s="68" t="str">
        <f>IF([2]Mides!F229=2,"X"," ")</f>
        <v xml:space="preserve"> </v>
      </c>
      <c r="F243" s="69">
        <f>[2]Mides!B229</f>
        <v>2622159500411</v>
      </c>
      <c r="G243" s="68" t="str">
        <f>IF(AND([2]Mides!H229&gt;=1,[2]Mides!H229&lt;=14),"X"," ")</f>
        <v xml:space="preserve"> </v>
      </c>
      <c r="H243" s="68" t="str">
        <f>IF(AND([2]Mides!H229&gt;=14,[2]Mides!H229&lt;=30),"X"," ")</f>
        <v xml:space="preserve"> </v>
      </c>
      <c r="I243" s="68" t="str">
        <f>IF(AND([2]Mides!H229&gt;=31,[2]Mides!H229&lt;=60),"X","  ")</f>
        <v>X</v>
      </c>
      <c r="J243" s="68" t="str">
        <f>IF([2]Mides!H229&gt;60,"X", "  ")</f>
        <v xml:space="preserve">  </v>
      </c>
      <c r="K243" s="70">
        <f>[2]Mides!N229</f>
        <v>0</v>
      </c>
      <c r="L243" s="70">
        <f>[2]Mides!K229</f>
        <v>0</v>
      </c>
      <c r="M243" s="70">
        <f>[2]Mides!L229</f>
        <v>0</v>
      </c>
      <c r="N243" s="70" t="str">
        <f>[2]Mides!M229</f>
        <v>X</v>
      </c>
      <c r="O243" s="70">
        <f t="shared" si="3"/>
        <v>0</v>
      </c>
      <c r="P243" s="70" t="str">
        <f>[2]Mides!R229</f>
        <v>Guatemala</v>
      </c>
      <c r="Q243" s="70" t="str">
        <f>[2]Mides!S229</f>
        <v>Guatemala</v>
      </c>
    </row>
    <row r="244" spans="2:17" x14ac:dyDescent="0.3">
      <c r="B244" s="81" t="str">
        <f>[2]Mides!E230</f>
        <v>ZabdY</v>
      </c>
      <c r="C244" s="82" t="str">
        <f>[2]Mides!D230</f>
        <v>Gomez</v>
      </c>
      <c r="D244" s="68" t="str">
        <f>IF([2]Mides!F230=1,"X"," ")</f>
        <v>X</v>
      </c>
      <c r="E244" s="68" t="str">
        <f>IF([2]Mides!F230=2,"X"," ")</f>
        <v xml:space="preserve"> </v>
      </c>
      <c r="F244" s="69">
        <f>[2]Mides!B230</f>
        <v>0</v>
      </c>
      <c r="G244" s="68" t="str">
        <f>IF(AND([2]Mides!H230&gt;=1,[2]Mides!H230&lt;=14),"X"," ")</f>
        <v>X</v>
      </c>
      <c r="H244" s="68" t="str">
        <f>IF(AND([2]Mides!H230&gt;=14,[2]Mides!H230&lt;=30),"X"," ")</f>
        <v>X</v>
      </c>
      <c r="I244" s="68" t="str">
        <f>IF(AND([2]Mides!H230&gt;=31,[2]Mides!H230&lt;=60),"X","  ")</f>
        <v xml:space="preserve">  </v>
      </c>
      <c r="J244" s="68" t="str">
        <f>IF([2]Mides!H230&gt;60,"X", "  ")</f>
        <v xml:space="preserve">  </v>
      </c>
      <c r="K244" s="70">
        <f>[2]Mides!N230</f>
        <v>0</v>
      </c>
      <c r="L244" s="70">
        <f>[2]Mides!K230</f>
        <v>0</v>
      </c>
      <c r="M244" s="70">
        <f>[2]Mides!L230</f>
        <v>0</v>
      </c>
      <c r="N244" s="70" t="str">
        <f>[2]Mides!M230</f>
        <v>X</v>
      </c>
      <c r="O244" s="70">
        <f t="shared" si="3"/>
        <v>0</v>
      </c>
      <c r="P244" s="70" t="str">
        <f>[2]Mides!R230</f>
        <v>Guatemala</v>
      </c>
      <c r="Q244" s="70" t="str">
        <f>[2]Mides!S230</f>
        <v>Guatemala</v>
      </c>
    </row>
    <row r="245" spans="2:17" x14ac:dyDescent="0.3">
      <c r="B245" s="81" t="str">
        <f>[2]Mides!E231</f>
        <v>Eluvia</v>
      </c>
      <c r="C245" s="82" t="str">
        <f>[2]Mides!D231</f>
        <v>Monzon</v>
      </c>
      <c r="D245" s="68" t="str">
        <f>IF([2]Mides!F231=1,"X"," ")</f>
        <v>X</v>
      </c>
      <c r="E245" s="68" t="str">
        <f>IF([2]Mides!F231=2,"X"," ")</f>
        <v xml:space="preserve"> </v>
      </c>
      <c r="F245" s="69">
        <f>[2]Mides!B231</f>
        <v>1819441890101</v>
      </c>
      <c r="G245" s="68" t="str">
        <f>IF(AND([2]Mides!H231&gt;=1,[2]Mides!H231&lt;=14),"X"," ")</f>
        <v xml:space="preserve"> </v>
      </c>
      <c r="H245" s="68" t="str">
        <f>IF(AND([2]Mides!H231&gt;=14,[2]Mides!H231&lt;=30),"X"," ")</f>
        <v xml:space="preserve"> </v>
      </c>
      <c r="I245" s="68" t="str">
        <f>IF(AND([2]Mides!H231&gt;=31,[2]Mides!H231&lt;=60),"X","  ")</f>
        <v>X</v>
      </c>
      <c r="J245" s="68" t="str">
        <f>IF([2]Mides!H231&gt;60,"X", "  ")</f>
        <v xml:space="preserve">  </v>
      </c>
      <c r="K245" s="70">
        <f>[2]Mides!N231</f>
        <v>0</v>
      </c>
      <c r="L245" s="70">
        <f>[2]Mides!K231</f>
        <v>0</v>
      </c>
      <c r="M245" s="70">
        <f>[2]Mides!L231</f>
        <v>0</v>
      </c>
      <c r="N245" s="70" t="str">
        <f>[2]Mides!M231</f>
        <v>X</v>
      </c>
      <c r="O245" s="70">
        <f t="shared" si="3"/>
        <v>0</v>
      </c>
      <c r="P245" s="70" t="str">
        <f>[2]Mides!R231</f>
        <v>Guatemala</v>
      </c>
      <c r="Q245" s="70" t="str">
        <f>[2]Mides!S231</f>
        <v>Guatemala</v>
      </c>
    </row>
    <row r="246" spans="2:17" x14ac:dyDescent="0.3">
      <c r="B246" s="81" t="str">
        <f>[2]Mides!E232</f>
        <v xml:space="preserve">Mirna </v>
      </c>
      <c r="C246" s="82" t="str">
        <f>[2]Mides!D232</f>
        <v>Lemus</v>
      </c>
      <c r="D246" s="68" t="str">
        <f>IF([2]Mides!F232=1,"X"," ")</f>
        <v>X</v>
      </c>
      <c r="E246" s="68" t="str">
        <f>IF([2]Mides!F232=2,"X"," ")</f>
        <v xml:space="preserve"> </v>
      </c>
      <c r="F246" s="69">
        <f>[2]Mides!B232</f>
        <v>2447394120101</v>
      </c>
      <c r="G246" s="68" t="str">
        <f>IF(AND([2]Mides!H232&gt;=1,[2]Mides!H232&lt;=14),"X"," ")</f>
        <v xml:space="preserve"> </v>
      </c>
      <c r="H246" s="68" t="str">
        <f>IF(AND([2]Mides!H232&gt;=14,[2]Mides!H232&lt;=30),"X"," ")</f>
        <v xml:space="preserve"> </v>
      </c>
      <c r="I246" s="68" t="str">
        <f>IF(AND([2]Mides!H232&gt;=31,[2]Mides!H232&lt;=60),"X","  ")</f>
        <v>X</v>
      </c>
      <c r="J246" s="68" t="str">
        <f>IF([2]Mides!H232&gt;60,"X", "  ")</f>
        <v xml:space="preserve">  </v>
      </c>
      <c r="K246" s="70">
        <f>[2]Mides!N232</f>
        <v>0</v>
      </c>
      <c r="L246" s="70">
        <f>[2]Mides!K232</f>
        <v>0</v>
      </c>
      <c r="M246" s="70">
        <f>[2]Mides!L232</f>
        <v>0</v>
      </c>
      <c r="N246" s="70" t="str">
        <f>[2]Mides!M232</f>
        <v>X</v>
      </c>
      <c r="O246" s="70">
        <f t="shared" si="3"/>
        <v>0</v>
      </c>
      <c r="P246" s="70" t="str">
        <f>[2]Mides!R232</f>
        <v>Guatemala</v>
      </c>
      <c r="Q246" s="70" t="str">
        <f>[2]Mides!S232</f>
        <v>Guatemala</v>
      </c>
    </row>
    <row r="247" spans="2:17" x14ac:dyDescent="0.3">
      <c r="B247" s="81" t="str">
        <f>[2]Mides!E233</f>
        <v>Rossy</v>
      </c>
      <c r="C247" s="82" t="str">
        <f>[2]Mides!D233</f>
        <v>Revolorio</v>
      </c>
      <c r="D247" s="68" t="str">
        <f>IF([2]Mides!F233=1,"X"," ")</f>
        <v>X</v>
      </c>
      <c r="E247" s="68" t="str">
        <f>IF([2]Mides!F233=2,"X"," ")</f>
        <v xml:space="preserve"> </v>
      </c>
      <c r="F247" s="69">
        <f>[2]Mides!B233</f>
        <v>1788047620101</v>
      </c>
      <c r="G247" s="68" t="str">
        <f>IF(AND([2]Mides!H233&gt;=1,[2]Mides!H233&lt;=14),"X"," ")</f>
        <v xml:space="preserve"> </v>
      </c>
      <c r="H247" s="68" t="str">
        <f>IF(AND([2]Mides!H233&gt;=14,[2]Mides!H233&lt;=30),"X"," ")</f>
        <v xml:space="preserve"> </v>
      </c>
      <c r="I247" s="68" t="str">
        <f>IF(AND([2]Mides!H233&gt;=31,[2]Mides!H233&lt;=60),"X","  ")</f>
        <v>X</v>
      </c>
      <c r="J247" s="68" t="str">
        <f>IF([2]Mides!H233&gt;60,"X", "  ")</f>
        <v xml:space="preserve">  </v>
      </c>
      <c r="K247" s="70">
        <f>[2]Mides!N233</f>
        <v>0</v>
      </c>
      <c r="L247" s="70">
        <f>[2]Mides!K233</f>
        <v>0</v>
      </c>
      <c r="M247" s="70">
        <f>[2]Mides!L233</f>
        <v>0</v>
      </c>
      <c r="N247" s="70" t="str">
        <f>[2]Mides!M233</f>
        <v>X</v>
      </c>
      <c r="O247" s="70">
        <f t="shared" si="3"/>
        <v>0</v>
      </c>
      <c r="P247" s="70" t="str">
        <f>[2]Mides!R233</f>
        <v>Guatemala</v>
      </c>
      <c r="Q247" s="70" t="str">
        <f>[2]Mides!S233</f>
        <v>Guatemala</v>
      </c>
    </row>
    <row r="248" spans="2:17" x14ac:dyDescent="0.3">
      <c r="B248" s="81" t="str">
        <f>[2]Mides!E234</f>
        <v>Marisabel</v>
      </c>
      <c r="C248" s="82" t="str">
        <f>[2]Mides!D234</f>
        <v>Menchu</v>
      </c>
      <c r="D248" s="68" t="str">
        <f>IF([2]Mides!F234=1,"X"," ")</f>
        <v>X</v>
      </c>
      <c r="E248" s="68" t="str">
        <f>IF([2]Mides!F234=2,"X"," ")</f>
        <v xml:space="preserve"> </v>
      </c>
      <c r="F248" s="69">
        <f>[2]Mides!B234</f>
        <v>2433337300101</v>
      </c>
      <c r="G248" s="68" t="str">
        <f>IF(AND([2]Mides!H234&gt;=1,[2]Mides!H234&lt;=14),"X"," ")</f>
        <v xml:space="preserve"> </v>
      </c>
      <c r="H248" s="68" t="str">
        <f>IF(AND([2]Mides!H234&gt;=14,[2]Mides!H234&lt;=30),"X"," ")</f>
        <v xml:space="preserve"> </v>
      </c>
      <c r="I248" s="68" t="str">
        <f>IF(AND([2]Mides!H234&gt;=31,[2]Mides!H234&lt;=60),"X","  ")</f>
        <v>X</v>
      </c>
      <c r="J248" s="68" t="str">
        <f>IF([2]Mides!H234&gt;60,"X", "  ")</f>
        <v xml:space="preserve">  </v>
      </c>
      <c r="K248" s="70">
        <f>[2]Mides!N234</f>
        <v>0</v>
      </c>
      <c r="L248" s="70">
        <f>[2]Mides!K234</f>
        <v>0</v>
      </c>
      <c r="M248" s="70">
        <f>[2]Mides!L234</f>
        <v>0</v>
      </c>
      <c r="N248" s="70" t="str">
        <f>[2]Mides!M234</f>
        <v>X</v>
      </c>
      <c r="O248" s="70">
        <f t="shared" si="3"/>
        <v>0</v>
      </c>
      <c r="P248" s="70" t="str">
        <f>[2]Mides!R234</f>
        <v>Guatemala</v>
      </c>
      <c r="Q248" s="70" t="str">
        <f>[2]Mides!S234</f>
        <v>Guatemala</v>
      </c>
    </row>
    <row r="249" spans="2:17" x14ac:dyDescent="0.3">
      <c r="B249" s="81" t="str">
        <f>[2]Mides!E235</f>
        <v>Monica</v>
      </c>
      <c r="C249" s="82" t="str">
        <f>[2]Mides!D235</f>
        <v>Del cid</v>
      </c>
      <c r="D249" s="68" t="str">
        <f>IF([2]Mides!F235=1,"X"," ")</f>
        <v>X</v>
      </c>
      <c r="E249" s="68" t="str">
        <f>IF([2]Mides!F235=2,"X"," ")</f>
        <v xml:space="preserve"> </v>
      </c>
      <c r="F249" s="69">
        <f>[2]Mides!B235</f>
        <v>2280210060101</v>
      </c>
      <c r="G249" s="68" t="str">
        <f>IF(AND([2]Mides!H235&gt;=1,[2]Mides!H235&lt;=14),"X"," ")</f>
        <v xml:space="preserve"> </v>
      </c>
      <c r="H249" s="68" t="str">
        <f>IF(AND([2]Mides!H235&gt;=14,[2]Mides!H235&lt;=30),"X"," ")</f>
        <v xml:space="preserve"> </v>
      </c>
      <c r="I249" s="68" t="str">
        <f>IF(AND([2]Mides!H235&gt;=31,[2]Mides!H235&lt;=60),"X","  ")</f>
        <v>X</v>
      </c>
      <c r="J249" s="68" t="str">
        <f>IF([2]Mides!H235&gt;60,"X", "  ")</f>
        <v xml:space="preserve">  </v>
      </c>
      <c r="K249" s="70">
        <f>[2]Mides!N235</f>
        <v>0</v>
      </c>
      <c r="L249" s="70">
        <f>[2]Mides!K235</f>
        <v>0</v>
      </c>
      <c r="M249" s="70">
        <f>[2]Mides!L235</f>
        <v>0</v>
      </c>
      <c r="N249" s="70" t="str">
        <f>[2]Mides!M235</f>
        <v>X</v>
      </c>
      <c r="O249" s="70">
        <f t="shared" si="3"/>
        <v>0</v>
      </c>
      <c r="P249" s="70" t="str">
        <f>[2]Mides!R235</f>
        <v>Guatemala</v>
      </c>
      <c r="Q249" s="70" t="str">
        <f>[2]Mides!S235</f>
        <v>Guatemala</v>
      </c>
    </row>
    <row r="250" spans="2:17" x14ac:dyDescent="0.3">
      <c r="B250" s="81" t="str">
        <f>[2]Mides!E236</f>
        <v>Rebeca</v>
      </c>
      <c r="C250" s="82" t="str">
        <f>[2]Mides!D236</f>
        <v>Franco</v>
      </c>
      <c r="D250" s="68" t="str">
        <f>IF([2]Mides!F236=1,"X"," ")</f>
        <v>X</v>
      </c>
      <c r="E250" s="68" t="str">
        <f>IF([2]Mides!F236=2,"X"," ")</f>
        <v xml:space="preserve"> </v>
      </c>
      <c r="F250" s="69">
        <f>[2]Mides!B236</f>
        <v>0</v>
      </c>
      <c r="G250" s="68" t="str">
        <f>IF(AND([2]Mides!H236&gt;=1,[2]Mides!H236&lt;=14),"X"," ")</f>
        <v xml:space="preserve"> </v>
      </c>
      <c r="H250" s="68" t="str">
        <f>IF(AND([2]Mides!H236&gt;=14,[2]Mides!H236&lt;=30),"X"," ")</f>
        <v>X</v>
      </c>
      <c r="I250" s="68" t="str">
        <f>IF(AND([2]Mides!H236&gt;=31,[2]Mides!H236&lt;=60),"X","  ")</f>
        <v xml:space="preserve">  </v>
      </c>
      <c r="J250" s="68" t="str">
        <f>IF([2]Mides!H236&gt;60,"X", "  ")</f>
        <v xml:space="preserve">  </v>
      </c>
      <c r="K250" s="70">
        <f>[2]Mides!N236</f>
        <v>0</v>
      </c>
      <c r="L250" s="70">
        <f>[2]Mides!K236</f>
        <v>0</v>
      </c>
      <c r="M250" s="70">
        <f>[2]Mides!L236</f>
        <v>0</v>
      </c>
      <c r="N250" s="70" t="str">
        <f>[2]Mides!M236</f>
        <v>X</v>
      </c>
      <c r="O250" s="70">
        <f t="shared" si="3"/>
        <v>0</v>
      </c>
      <c r="P250" s="70" t="str">
        <f>[2]Mides!R236</f>
        <v>Guatemala</v>
      </c>
      <c r="Q250" s="70" t="str">
        <f>[2]Mides!S236</f>
        <v>Guatemala</v>
      </c>
    </row>
    <row r="251" spans="2:17" x14ac:dyDescent="0.3">
      <c r="B251" s="81" t="str">
        <f>[2]Mides!E237</f>
        <v>Ingrid</v>
      </c>
      <c r="C251" s="82" t="str">
        <f>[2]Mides!D237</f>
        <v>Ramirez</v>
      </c>
      <c r="D251" s="68" t="str">
        <f>IF([2]Mides!F237=1,"X"," ")</f>
        <v>X</v>
      </c>
      <c r="E251" s="68" t="str">
        <f>IF([2]Mides!F237=2,"X"," ")</f>
        <v xml:space="preserve"> </v>
      </c>
      <c r="F251" s="69">
        <f>[2]Mides!B237</f>
        <v>1783175940101</v>
      </c>
      <c r="G251" s="68" t="str">
        <f>IF(AND([2]Mides!H237&gt;=1,[2]Mides!H237&lt;=14),"X"," ")</f>
        <v xml:space="preserve"> </v>
      </c>
      <c r="H251" s="68" t="str">
        <f>IF(AND([2]Mides!H237&gt;=14,[2]Mides!H237&lt;=30),"X"," ")</f>
        <v xml:space="preserve"> </v>
      </c>
      <c r="I251" s="68" t="str">
        <f>IF(AND([2]Mides!H237&gt;=31,[2]Mides!H237&lt;=60),"X","  ")</f>
        <v>X</v>
      </c>
      <c r="J251" s="68" t="str">
        <f>IF([2]Mides!H237&gt;60,"X", "  ")</f>
        <v xml:space="preserve">  </v>
      </c>
      <c r="K251" s="70">
        <f>[2]Mides!N237</f>
        <v>0</v>
      </c>
      <c r="L251" s="70">
        <f>[2]Mides!K237</f>
        <v>0</v>
      </c>
      <c r="M251" s="70">
        <f>[2]Mides!L237</f>
        <v>0</v>
      </c>
      <c r="N251" s="70" t="str">
        <f>[2]Mides!M237</f>
        <v>X</v>
      </c>
      <c r="O251" s="70">
        <f t="shared" si="3"/>
        <v>0</v>
      </c>
      <c r="P251" s="70" t="str">
        <f>[2]Mides!R237</f>
        <v>Guatemala</v>
      </c>
      <c r="Q251" s="70" t="str">
        <f>[2]Mides!S237</f>
        <v>Guatemala</v>
      </c>
    </row>
    <row r="252" spans="2:17" x14ac:dyDescent="0.3">
      <c r="B252" s="81" t="str">
        <f>[2]Mides!E238</f>
        <v>Susely</v>
      </c>
      <c r="C252" s="82" t="str">
        <f>[2]Mides!D238</f>
        <v>Cax</v>
      </c>
      <c r="D252" s="68" t="str">
        <f>IF([2]Mides!F238=1,"X"," ")</f>
        <v>X</v>
      </c>
      <c r="E252" s="68" t="str">
        <f>IF([2]Mides!F238=2,"X"," ")</f>
        <v xml:space="preserve"> </v>
      </c>
      <c r="F252" s="69">
        <f>[2]Mides!B238</f>
        <v>1634875611211</v>
      </c>
      <c r="G252" s="68" t="str">
        <f>IF(AND([2]Mides!H238&gt;=1,[2]Mides!H238&lt;=14),"X"," ")</f>
        <v xml:space="preserve"> </v>
      </c>
      <c r="H252" s="68" t="str">
        <f>IF(AND([2]Mides!H238&gt;=14,[2]Mides!H238&lt;=30),"X"," ")</f>
        <v xml:space="preserve"> </v>
      </c>
      <c r="I252" s="68" t="str">
        <f>IF(AND([2]Mides!H238&gt;=31,[2]Mides!H238&lt;=60),"X","  ")</f>
        <v>X</v>
      </c>
      <c r="J252" s="68" t="str">
        <f>IF([2]Mides!H238&gt;60,"X", "  ")</f>
        <v xml:space="preserve">  </v>
      </c>
      <c r="K252" s="70">
        <f>[2]Mides!N238</f>
        <v>0</v>
      </c>
      <c r="L252" s="70">
        <f>[2]Mides!K238</f>
        <v>0</v>
      </c>
      <c r="M252" s="70">
        <f>[2]Mides!L238</f>
        <v>0</v>
      </c>
      <c r="N252" s="70" t="str">
        <f>[2]Mides!M238</f>
        <v>X</v>
      </c>
      <c r="O252" s="70">
        <f t="shared" si="3"/>
        <v>0</v>
      </c>
      <c r="P252" s="70" t="str">
        <f>[2]Mides!R238</f>
        <v>Guatemala</v>
      </c>
      <c r="Q252" s="70" t="str">
        <f>[2]Mides!S238</f>
        <v>Guatemala</v>
      </c>
    </row>
    <row r="253" spans="2:17" x14ac:dyDescent="0.3">
      <c r="B253" s="81" t="str">
        <f>[2]Mides!E239</f>
        <v>Sindy</v>
      </c>
      <c r="C253" s="82" t="str">
        <f>[2]Mides!D239</f>
        <v>Cabrera</v>
      </c>
      <c r="D253" s="68" t="str">
        <f>IF([2]Mides!F239=1,"X"," ")</f>
        <v>X</v>
      </c>
      <c r="E253" s="68" t="str">
        <f>IF([2]Mides!F239=2,"X"," ")</f>
        <v xml:space="preserve"> </v>
      </c>
      <c r="F253" s="69">
        <f>[2]Mides!B239</f>
        <v>2485890080101</v>
      </c>
      <c r="G253" s="68" t="str">
        <f>IF(AND([2]Mides!H239&gt;=1,[2]Mides!H239&lt;=14),"X"," ")</f>
        <v xml:space="preserve"> </v>
      </c>
      <c r="H253" s="68" t="str">
        <f>IF(AND([2]Mides!H239&gt;=14,[2]Mides!H239&lt;=30),"X"," ")</f>
        <v>X</v>
      </c>
      <c r="I253" s="68" t="str">
        <f>IF(AND([2]Mides!H239&gt;=31,[2]Mides!H239&lt;=60),"X","  ")</f>
        <v xml:space="preserve">  </v>
      </c>
      <c r="J253" s="68" t="str">
        <f>IF([2]Mides!H239&gt;60,"X", "  ")</f>
        <v xml:space="preserve">  </v>
      </c>
      <c r="K253" s="70">
        <f>[2]Mides!N239</f>
        <v>0</v>
      </c>
      <c r="L253" s="70">
        <f>[2]Mides!K239</f>
        <v>0</v>
      </c>
      <c r="M253" s="70">
        <f>[2]Mides!L239</f>
        <v>0</v>
      </c>
      <c r="N253" s="70" t="str">
        <f>[2]Mides!M239</f>
        <v>X</v>
      </c>
      <c r="O253" s="70">
        <f t="shared" si="3"/>
        <v>0</v>
      </c>
      <c r="P253" s="70" t="str">
        <f>[2]Mides!R239</f>
        <v>Guatemala</v>
      </c>
      <c r="Q253" s="70" t="str">
        <f>[2]Mides!S239</f>
        <v>Guatemala</v>
      </c>
    </row>
    <row r="254" spans="2:17" x14ac:dyDescent="0.3">
      <c r="B254" s="81" t="str">
        <f>[2]Mides!E240</f>
        <v>Jeaniffer</v>
      </c>
      <c r="C254" s="82" t="str">
        <f>[2]Mides!D240</f>
        <v>Maquiz</v>
      </c>
      <c r="D254" s="68" t="str">
        <f>IF([2]Mides!F240=1,"X"," ")</f>
        <v>X</v>
      </c>
      <c r="E254" s="68" t="str">
        <f>IF([2]Mides!F240=2,"X"," ")</f>
        <v xml:space="preserve"> </v>
      </c>
      <c r="F254" s="69">
        <f>[2]Mides!B240</f>
        <v>2793862730101</v>
      </c>
      <c r="G254" s="68" t="str">
        <f>IF(AND([2]Mides!H240&gt;=1,[2]Mides!H240&lt;=14),"X"," ")</f>
        <v xml:space="preserve"> </v>
      </c>
      <c r="H254" s="68" t="str">
        <f>IF(AND([2]Mides!H240&gt;=14,[2]Mides!H240&lt;=30),"X"," ")</f>
        <v xml:space="preserve"> </v>
      </c>
      <c r="I254" s="68" t="str">
        <f>IF(AND([2]Mides!H240&gt;=31,[2]Mides!H240&lt;=60),"X","  ")</f>
        <v>X</v>
      </c>
      <c r="J254" s="68" t="str">
        <f>IF([2]Mides!H240&gt;60,"X", "  ")</f>
        <v xml:space="preserve">  </v>
      </c>
      <c r="K254" s="70">
        <f>[2]Mides!N240</f>
        <v>0</v>
      </c>
      <c r="L254" s="70">
        <f>[2]Mides!K240</f>
        <v>0</v>
      </c>
      <c r="M254" s="70">
        <f>[2]Mides!L240</f>
        <v>0</v>
      </c>
      <c r="N254" s="70" t="str">
        <f>[2]Mides!M240</f>
        <v>X</v>
      </c>
      <c r="O254" s="70">
        <f t="shared" si="3"/>
        <v>0</v>
      </c>
      <c r="P254" s="70" t="str">
        <f>[2]Mides!R240</f>
        <v>Guatemala</v>
      </c>
      <c r="Q254" s="70" t="str">
        <f>[2]Mides!S240</f>
        <v>Guatemala</v>
      </c>
    </row>
    <row r="255" spans="2:17" x14ac:dyDescent="0.3">
      <c r="B255" s="81" t="str">
        <f>[2]Mides!E241</f>
        <v>Veronica</v>
      </c>
      <c r="C255" s="82" t="str">
        <f>[2]Mides!D241</f>
        <v>Rodriguez</v>
      </c>
      <c r="D255" s="68" t="str">
        <f>IF([2]Mides!F241=1,"X"," ")</f>
        <v>X</v>
      </c>
      <c r="E255" s="68" t="str">
        <f>IF([2]Mides!F241=2,"X"," ")</f>
        <v xml:space="preserve"> </v>
      </c>
      <c r="F255" s="69">
        <f>[2]Mides!B241</f>
        <v>2520240870101</v>
      </c>
      <c r="G255" s="68" t="str">
        <f>IF(AND([2]Mides!H241&gt;=1,[2]Mides!H241&lt;=14),"X"," ")</f>
        <v xml:space="preserve"> </v>
      </c>
      <c r="H255" s="68" t="str">
        <f>IF(AND([2]Mides!H241&gt;=14,[2]Mides!H241&lt;=30),"X"," ")</f>
        <v xml:space="preserve"> </v>
      </c>
      <c r="I255" s="68" t="str">
        <f>IF(AND([2]Mides!H241&gt;=31,[2]Mides!H241&lt;=60),"X","  ")</f>
        <v>X</v>
      </c>
      <c r="J255" s="68" t="str">
        <f>IF([2]Mides!H241&gt;60,"X", "  ")</f>
        <v xml:space="preserve">  </v>
      </c>
      <c r="K255" s="70">
        <f>[2]Mides!N241</f>
        <v>0</v>
      </c>
      <c r="L255" s="70">
        <f>[2]Mides!K241</f>
        <v>0</v>
      </c>
      <c r="M255" s="70">
        <f>[2]Mides!L241</f>
        <v>0</v>
      </c>
      <c r="N255" s="70" t="str">
        <f>[2]Mides!M241</f>
        <v>X</v>
      </c>
      <c r="O255" s="70">
        <f t="shared" si="3"/>
        <v>0</v>
      </c>
      <c r="P255" s="70" t="str">
        <f>[2]Mides!R241</f>
        <v>Guatemala</v>
      </c>
      <c r="Q255" s="70" t="str">
        <f>[2]Mides!S241</f>
        <v>Guatemala</v>
      </c>
    </row>
    <row r="256" spans="2:17" x14ac:dyDescent="0.3">
      <c r="B256" s="81" t="str">
        <f>[2]Mides!E242</f>
        <v>Maria</v>
      </c>
      <c r="C256" s="82" t="str">
        <f>[2]Mides!D242</f>
        <v>Mazariegoz</v>
      </c>
      <c r="D256" s="68" t="str">
        <f>IF([2]Mides!F242=1,"X"," ")</f>
        <v>X</v>
      </c>
      <c r="E256" s="68" t="str">
        <f>IF([2]Mides!F242=2,"X"," ")</f>
        <v xml:space="preserve"> </v>
      </c>
      <c r="F256" s="69">
        <f>[2]Mides!B242</f>
        <v>2533953210101</v>
      </c>
      <c r="G256" s="68" t="str">
        <f>IF(AND([2]Mides!H242&gt;=1,[2]Mides!H242&lt;=14),"X"," ")</f>
        <v xml:space="preserve"> </v>
      </c>
      <c r="H256" s="68" t="str">
        <f>IF(AND([2]Mides!H242&gt;=14,[2]Mides!H242&lt;=30),"X"," ")</f>
        <v>X</v>
      </c>
      <c r="I256" s="68" t="str">
        <f>IF(AND([2]Mides!H242&gt;=31,[2]Mides!H242&lt;=60),"X","  ")</f>
        <v xml:space="preserve">  </v>
      </c>
      <c r="J256" s="68" t="str">
        <f>IF([2]Mides!H242&gt;60,"X", "  ")</f>
        <v xml:space="preserve">  </v>
      </c>
      <c r="K256" s="70">
        <f>[2]Mides!N242</f>
        <v>0</v>
      </c>
      <c r="L256" s="70">
        <f>[2]Mides!K242</f>
        <v>0</v>
      </c>
      <c r="M256" s="70">
        <f>[2]Mides!L242</f>
        <v>0</v>
      </c>
      <c r="N256" s="70" t="str">
        <f>[2]Mides!M242</f>
        <v>X</v>
      </c>
      <c r="O256" s="70">
        <f t="shared" si="3"/>
        <v>0</v>
      </c>
      <c r="P256" s="70" t="str">
        <f>[2]Mides!R242</f>
        <v>Guatemala</v>
      </c>
      <c r="Q256" s="70" t="str">
        <f>[2]Mides!S242</f>
        <v>Guatemala</v>
      </c>
    </row>
    <row r="257" spans="2:17" x14ac:dyDescent="0.3">
      <c r="B257" s="81" t="str">
        <f>[2]Mides!E243</f>
        <v>Josue</v>
      </c>
      <c r="C257" s="82" t="str">
        <f>[2]Mides!D243</f>
        <v>Vasquez</v>
      </c>
      <c r="D257" s="68" t="str">
        <f>IF([2]Mides!F243=1,"X"," ")</f>
        <v xml:space="preserve"> </v>
      </c>
      <c r="E257" s="68" t="str">
        <f>IF([2]Mides!F243=2,"X"," ")</f>
        <v>X</v>
      </c>
      <c r="F257" s="69">
        <f>[2]Mides!B243</f>
        <v>2135150320101</v>
      </c>
      <c r="G257" s="68" t="str">
        <f>IF(AND([2]Mides!H243&gt;=1,[2]Mides!H243&lt;=14),"X"," ")</f>
        <v xml:space="preserve"> </v>
      </c>
      <c r="H257" s="68" t="str">
        <f>IF(AND([2]Mides!H243&gt;=14,[2]Mides!H243&lt;=30),"X"," ")</f>
        <v>X</v>
      </c>
      <c r="I257" s="68" t="str">
        <f>IF(AND([2]Mides!H243&gt;=31,[2]Mides!H243&lt;=60),"X","  ")</f>
        <v xml:space="preserve">  </v>
      </c>
      <c r="J257" s="68" t="str">
        <f>IF([2]Mides!H243&gt;60,"X", "  ")</f>
        <v xml:space="preserve">  </v>
      </c>
      <c r="K257" s="70">
        <f>[2]Mides!N243</f>
        <v>0</v>
      </c>
      <c r="L257" s="70">
        <f>[2]Mides!K243</f>
        <v>0</v>
      </c>
      <c r="M257" s="70">
        <f>[2]Mides!L243</f>
        <v>0</v>
      </c>
      <c r="N257" s="70" t="str">
        <f>[2]Mides!M243</f>
        <v>X</v>
      </c>
      <c r="O257" s="70">
        <f t="shared" si="3"/>
        <v>0</v>
      </c>
      <c r="P257" s="70" t="str">
        <f>[2]Mides!R243</f>
        <v>Guatemala</v>
      </c>
      <c r="Q257" s="70" t="str">
        <f>[2]Mides!S243</f>
        <v>Guatemala</v>
      </c>
    </row>
    <row r="258" spans="2:17" x14ac:dyDescent="0.3">
      <c r="B258" s="81" t="str">
        <f>[2]Mides!E244</f>
        <v>Elsi</v>
      </c>
      <c r="C258" s="82" t="str">
        <f>[2]Mides!D244</f>
        <v>Gomez</v>
      </c>
      <c r="D258" s="68" t="str">
        <f>IF([2]Mides!F244=1,"X"," ")</f>
        <v>X</v>
      </c>
      <c r="E258" s="68" t="str">
        <f>IF([2]Mides!F244=2,"X"," ")</f>
        <v xml:space="preserve"> </v>
      </c>
      <c r="F258" s="69">
        <f>[2]Mides!B244</f>
        <v>3607333710917</v>
      </c>
      <c r="G258" s="68" t="str">
        <f>IF(AND([2]Mides!H244&gt;=1,[2]Mides!H244&lt;=14),"X"," ")</f>
        <v xml:space="preserve"> </v>
      </c>
      <c r="H258" s="68" t="str">
        <f>IF(AND([2]Mides!H244&gt;=14,[2]Mides!H244&lt;=30),"X"," ")</f>
        <v xml:space="preserve"> </v>
      </c>
      <c r="I258" s="68" t="str">
        <f>IF(AND([2]Mides!H244&gt;=31,[2]Mides!H244&lt;=60),"X","  ")</f>
        <v xml:space="preserve">  </v>
      </c>
      <c r="J258" s="68" t="str">
        <f>IF([2]Mides!H244&gt;60,"X", "  ")</f>
        <v>X</v>
      </c>
      <c r="K258" s="70">
        <f>[2]Mides!N244</f>
        <v>0</v>
      </c>
      <c r="L258" s="70">
        <f>[2]Mides!K244</f>
        <v>0</v>
      </c>
      <c r="M258" s="70">
        <f>[2]Mides!L244</f>
        <v>0</v>
      </c>
      <c r="N258" s="70" t="str">
        <f>[2]Mides!M244</f>
        <v>X</v>
      </c>
      <c r="O258" s="70">
        <f t="shared" si="3"/>
        <v>0</v>
      </c>
      <c r="P258" s="70" t="str">
        <f>[2]Mides!R244</f>
        <v>Guatemala</v>
      </c>
      <c r="Q258" s="70" t="str">
        <f>[2]Mides!S244</f>
        <v>Guatemala</v>
      </c>
    </row>
    <row r="259" spans="2:17" x14ac:dyDescent="0.3">
      <c r="B259" s="81" t="str">
        <f>[2]Mides!E245</f>
        <v>Karla</v>
      </c>
      <c r="C259" s="82" t="str">
        <f>[2]Mides!D245</f>
        <v>Chuga</v>
      </c>
      <c r="D259" s="68" t="str">
        <f>IF([2]Mides!F245=1,"X"," ")</f>
        <v>X</v>
      </c>
      <c r="E259" s="68" t="str">
        <f>IF([2]Mides!F245=2,"X"," ")</f>
        <v xml:space="preserve"> </v>
      </c>
      <c r="F259" s="69">
        <f>[2]Mides!B245</f>
        <v>2780346080101</v>
      </c>
      <c r="G259" s="68" t="str">
        <f>IF(AND([2]Mides!H245&gt;=1,[2]Mides!H245&lt;=14),"X"," ")</f>
        <v xml:space="preserve"> </v>
      </c>
      <c r="H259" s="68" t="str">
        <f>IF(AND([2]Mides!H245&gt;=14,[2]Mides!H245&lt;=30),"X"," ")</f>
        <v xml:space="preserve"> </v>
      </c>
      <c r="I259" s="68" t="str">
        <f>IF(AND([2]Mides!H245&gt;=31,[2]Mides!H245&lt;=60),"X","  ")</f>
        <v>X</v>
      </c>
      <c r="J259" s="68" t="str">
        <f>IF([2]Mides!H245&gt;60,"X", "  ")</f>
        <v xml:space="preserve">  </v>
      </c>
      <c r="K259" s="70">
        <f>[2]Mides!N245</f>
        <v>0</v>
      </c>
      <c r="L259" s="70">
        <f>[2]Mides!K245</f>
        <v>0</v>
      </c>
      <c r="M259" s="70">
        <f>[2]Mides!L245</f>
        <v>0</v>
      </c>
      <c r="N259" s="70" t="str">
        <f>[2]Mides!M245</f>
        <v>X</v>
      </c>
      <c r="O259" s="70">
        <f t="shared" si="3"/>
        <v>0</v>
      </c>
      <c r="P259" s="70" t="str">
        <f>[2]Mides!R245</f>
        <v>Guatemala</v>
      </c>
      <c r="Q259" s="70" t="str">
        <f>[2]Mides!S245</f>
        <v>Guatemala</v>
      </c>
    </row>
    <row r="260" spans="2:17" x14ac:dyDescent="0.3">
      <c r="B260" s="81" t="str">
        <f>[2]Mides!E246</f>
        <v>Ivonne</v>
      </c>
      <c r="C260" s="82" t="str">
        <f>[2]Mides!D246</f>
        <v>Hermandez</v>
      </c>
      <c r="D260" s="68" t="str">
        <f>IF([2]Mides!F246=1,"X"," ")</f>
        <v>X</v>
      </c>
      <c r="E260" s="68" t="str">
        <f>IF([2]Mides!F246=2,"X"," ")</f>
        <v xml:space="preserve"> </v>
      </c>
      <c r="F260" s="69">
        <f>[2]Mides!B246</f>
        <v>2325889960101</v>
      </c>
      <c r="G260" s="68" t="str">
        <f>IF(AND([2]Mides!H246&gt;=1,[2]Mides!H246&lt;=14),"X"," ")</f>
        <v xml:space="preserve"> </v>
      </c>
      <c r="H260" s="68" t="str">
        <f>IF(AND([2]Mides!H246&gt;=14,[2]Mides!H246&lt;=30),"X"," ")</f>
        <v xml:space="preserve"> </v>
      </c>
      <c r="I260" s="68" t="str">
        <f>IF(AND([2]Mides!H246&gt;=31,[2]Mides!H246&lt;=60),"X","  ")</f>
        <v>X</v>
      </c>
      <c r="J260" s="68" t="str">
        <f>IF([2]Mides!H246&gt;60,"X", "  ")</f>
        <v xml:space="preserve">  </v>
      </c>
      <c r="K260" s="70">
        <f>[2]Mides!N246</f>
        <v>0</v>
      </c>
      <c r="L260" s="70">
        <f>[2]Mides!K246</f>
        <v>0</v>
      </c>
      <c r="M260" s="70">
        <f>[2]Mides!L246</f>
        <v>0</v>
      </c>
      <c r="N260" s="70" t="str">
        <f>[2]Mides!M246</f>
        <v>X</v>
      </c>
      <c r="O260" s="70">
        <f t="shared" si="3"/>
        <v>0</v>
      </c>
      <c r="P260" s="70" t="str">
        <f>[2]Mides!R246</f>
        <v>Guatemala</v>
      </c>
      <c r="Q260" s="70" t="str">
        <f>[2]Mides!S246</f>
        <v>Guatemala</v>
      </c>
    </row>
    <row r="261" spans="2:17" x14ac:dyDescent="0.3">
      <c r="B261" s="81" t="str">
        <f>[2]Mides!E247</f>
        <v>Johana</v>
      </c>
      <c r="C261" s="82" t="str">
        <f>[2]Mides!D247</f>
        <v>Zamora</v>
      </c>
      <c r="D261" s="68" t="str">
        <f>IF([2]Mides!F247=1,"X"," ")</f>
        <v>X</v>
      </c>
      <c r="E261" s="68" t="str">
        <f>IF([2]Mides!F247=2,"X"," ")</f>
        <v xml:space="preserve"> </v>
      </c>
      <c r="F261" s="69">
        <f>[2]Mides!B247</f>
        <v>1821028230101</v>
      </c>
      <c r="G261" s="68" t="str">
        <f>IF(AND([2]Mides!H247&gt;=1,[2]Mides!H247&lt;=14),"X"," ")</f>
        <v xml:space="preserve"> </v>
      </c>
      <c r="H261" s="68" t="str">
        <f>IF(AND([2]Mides!H247&gt;=14,[2]Mides!H247&lt;=30),"X"," ")</f>
        <v xml:space="preserve"> </v>
      </c>
      <c r="I261" s="68" t="str">
        <f>IF(AND([2]Mides!H247&gt;=31,[2]Mides!H247&lt;=60),"X","  ")</f>
        <v>X</v>
      </c>
      <c r="J261" s="68" t="str">
        <f>IF([2]Mides!H247&gt;60,"X", "  ")</f>
        <v xml:space="preserve">  </v>
      </c>
      <c r="K261" s="70">
        <f>[2]Mides!N247</f>
        <v>0</v>
      </c>
      <c r="L261" s="70">
        <f>[2]Mides!K247</f>
        <v>0</v>
      </c>
      <c r="M261" s="70">
        <f>[2]Mides!L247</f>
        <v>0</v>
      </c>
      <c r="N261" s="70" t="str">
        <f>[2]Mides!M247</f>
        <v>X</v>
      </c>
      <c r="O261" s="70">
        <f t="shared" si="3"/>
        <v>0</v>
      </c>
      <c r="P261" s="70" t="str">
        <f>[2]Mides!R247</f>
        <v>Guatemala</v>
      </c>
      <c r="Q261" s="70" t="str">
        <f>[2]Mides!S247</f>
        <v>Guatemala</v>
      </c>
    </row>
    <row r="262" spans="2:17" x14ac:dyDescent="0.3">
      <c r="B262" s="81" t="str">
        <f>[2]Mides!E248</f>
        <v>Silvia</v>
      </c>
      <c r="C262" s="82" t="str">
        <f>[2]Mides!D248</f>
        <v>Lopez</v>
      </c>
      <c r="D262" s="68" t="str">
        <f>IF([2]Mides!F248=1,"X"," ")</f>
        <v>X</v>
      </c>
      <c r="E262" s="68" t="str">
        <f>IF([2]Mides!F248=2,"X"," ")</f>
        <v xml:space="preserve"> </v>
      </c>
      <c r="F262" s="69">
        <f>[2]Mides!B248</f>
        <v>2712340830101</v>
      </c>
      <c r="G262" s="68" t="str">
        <f>IF(AND([2]Mides!H248&gt;=1,[2]Mides!H248&lt;=14),"X"," ")</f>
        <v xml:space="preserve"> </v>
      </c>
      <c r="H262" s="68" t="str">
        <f>IF(AND([2]Mides!H248&gt;=14,[2]Mides!H248&lt;=30),"X"," ")</f>
        <v xml:space="preserve"> </v>
      </c>
      <c r="I262" s="68" t="str">
        <f>IF(AND([2]Mides!H248&gt;=31,[2]Mides!H248&lt;=60),"X","  ")</f>
        <v>X</v>
      </c>
      <c r="J262" s="68" t="str">
        <f>IF([2]Mides!H248&gt;60,"X", "  ")</f>
        <v xml:space="preserve">  </v>
      </c>
      <c r="K262" s="70">
        <f>[2]Mides!N248</f>
        <v>0</v>
      </c>
      <c r="L262" s="70">
        <f>[2]Mides!K248</f>
        <v>0</v>
      </c>
      <c r="M262" s="70">
        <f>[2]Mides!L248</f>
        <v>0</v>
      </c>
      <c r="N262" s="70" t="str">
        <f>[2]Mides!M248</f>
        <v>X</v>
      </c>
      <c r="O262" s="70">
        <f t="shared" si="3"/>
        <v>0</v>
      </c>
      <c r="P262" s="70" t="str">
        <f>[2]Mides!R248</f>
        <v>Guatemala</v>
      </c>
      <c r="Q262" s="70" t="str">
        <f>[2]Mides!S248</f>
        <v>Guatemala</v>
      </c>
    </row>
    <row r="263" spans="2:17" x14ac:dyDescent="0.3">
      <c r="B263" s="81" t="str">
        <f>[2]Mides!E249</f>
        <v>Cristina</v>
      </c>
      <c r="C263" s="82" t="str">
        <f>[2]Mides!D249</f>
        <v>Conde</v>
      </c>
      <c r="D263" s="68" t="str">
        <f>IF([2]Mides!F249=1,"X"," ")</f>
        <v>X</v>
      </c>
      <c r="E263" s="68" t="str">
        <f>IF([2]Mides!F249=2,"X"," ")</f>
        <v xml:space="preserve"> </v>
      </c>
      <c r="F263" s="69">
        <f>[2]Mides!B249</f>
        <v>2413185800101</v>
      </c>
      <c r="G263" s="68" t="str">
        <f>IF(AND([2]Mides!H249&gt;=1,[2]Mides!H249&lt;=14),"X"," ")</f>
        <v>X</v>
      </c>
      <c r="H263" s="68" t="str">
        <f>IF(AND([2]Mides!H249&gt;=14,[2]Mides!H249&lt;=30),"X"," ")</f>
        <v xml:space="preserve"> </v>
      </c>
      <c r="I263" s="68" t="str">
        <f>IF(AND([2]Mides!H249&gt;=31,[2]Mides!H249&lt;=60),"X","  ")</f>
        <v xml:space="preserve">  </v>
      </c>
      <c r="J263" s="68" t="str">
        <f>IF([2]Mides!H249&gt;60,"X", "  ")</f>
        <v xml:space="preserve">  </v>
      </c>
      <c r="K263" s="70">
        <f>[2]Mides!N249</f>
        <v>0</v>
      </c>
      <c r="L263" s="70">
        <f>[2]Mides!K249</f>
        <v>0</v>
      </c>
      <c r="M263" s="70">
        <f>[2]Mides!L249</f>
        <v>0</v>
      </c>
      <c r="N263" s="70" t="str">
        <f>[2]Mides!M249</f>
        <v>X</v>
      </c>
      <c r="O263" s="70">
        <f t="shared" si="3"/>
        <v>0</v>
      </c>
      <c r="P263" s="70" t="str">
        <f>[2]Mides!R249</f>
        <v>Guatemala</v>
      </c>
      <c r="Q263" s="70" t="str">
        <f>[2]Mides!S249</f>
        <v>Guatemala</v>
      </c>
    </row>
    <row r="264" spans="2:17" x14ac:dyDescent="0.3">
      <c r="B264" s="81" t="str">
        <f>[2]Mides!E250</f>
        <v>Mia</v>
      </c>
      <c r="C264" s="82" t="str">
        <f>[2]Mides!D250</f>
        <v>Mejia</v>
      </c>
      <c r="D264" s="68" t="str">
        <f>IF([2]Mides!F250=1,"X"," ")</f>
        <v>X</v>
      </c>
      <c r="E264" s="68" t="str">
        <f>IF([2]Mides!F250=2,"X"," ")</f>
        <v xml:space="preserve"> </v>
      </c>
      <c r="F264" s="69">
        <f>[2]Mides!B250</f>
        <v>2041577300101</v>
      </c>
      <c r="G264" s="68" t="str">
        <f>IF(AND([2]Mides!H250&gt;=1,[2]Mides!H250&lt;=14),"X"," ")</f>
        <v>X</v>
      </c>
      <c r="H264" s="68" t="str">
        <f>IF(AND([2]Mides!H250&gt;=14,[2]Mides!H250&lt;=30),"X"," ")</f>
        <v xml:space="preserve"> </v>
      </c>
      <c r="I264" s="68" t="str">
        <f>IF(AND([2]Mides!H250&gt;=31,[2]Mides!H250&lt;=60),"X","  ")</f>
        <v xml:space="preserve">  </v>
      </c>
      <c r="J264" s="68" t="str">
        <f>IF([2]Mides!H250&gt;60,"X", "  ")</f>
        <v xml:space="preserve">  </v>
      </c>
      <c r="K264" s="70">
        <f>[2]Mides!N250</f>
        <v>0</v>
      </c>
      <c r="L264" s="70">
        <f>[2]Mides!K250</f>
        <v>0</v>
      </c>
      <c r="M264" s="70">
        <f>[2]Mides!L250</f>
        <v>0</v>
      </c>
      <c r="N264" s="70" t="str">
        <f>[2]Mides!M250</f>
        <v>X</v>
      </c>
      <c r="O264" s="70">
        <f t="shared" si="3"/>
        <v>0</v>
      </c>
      <c r="P264" s="70" t="str">
        <f>[2]Mides!R250</f>
        <v>Guatemala</v>
      </c>
      <c r="Q264" s="70" t="str">
        <f>[2]Mides!S250</f>
        <v>Guatemala</v>
      </c>
    </row>
    <row r="265" spans="2:17" x14ac:dyDescent="0.3">
      <c r="B265" s="81" t="str">
        <f>[2]Mides!E251</f>
        <v>Maria</v>
      </c>
      <c r="C265" s="82" t="str">
        <f>[2]Mides!D251</f>
        <v>Mejia</v>
      </c>
      <c r="D265" s="68" t="str">
        <f>IF([2]Mides!F251=1,"X"," ")</f>
        <v>X</v>
      </c>
      <c r="E265" s="68" t="str">
        <f>IF([2]Mides!F251=2,"X"," ")</f>
        <v xml:space="preserve"> </v>
      </c>
      <c r="F265" s="69">
        <f>[2]Mides!B251</f>
        <v>2279338850101</v>
      </c>
      <c r="G265" s="68" t="str">
        <f>IF(AND([2]Mides!H251&gt;=1,[2]Mides!H251&lt;=14),"X"," ")</f>
        <v>X</v>
      </c>
      <c r="H265" s="68" t="str">
        <f>IF(AND([2]Mides!H251&gt;=14,[2]Mides!H251&lt;=30),"X"," ")</f>
        <v xml:space="preserve"> </v>
      </c>
      <c r="I265" s="68" t="str">
        <f>IF(AND([2]Mides!H251&gt;=31,[2]Mides!H251&lt;=60),"X","  ")</f>
        <v xml:space="preserve">  </v>
      </c>
      <c r="J265" s="68" t="str">
        <f>IF([2]Mides!H251&gt;60,"X", "  ")</f>
        <v xml:space="preserve">  </v>
      </c>
      <c r="K265" s="70">
        <f>[2]Mides!N251</f>
        <v>0</v>
      </c>
      <c r="L265" s="70">
        <f>[2]Mides!K251</f>
        <v>0</v>
      </c>
      <c r="M265" s="70">
        <f>[2]Mides!L251</f>
        <v>0</v>
      </c>
      <c r="N265" s="70" t="str">
        <f>[2]Mides!M251</f>
        <v>X</v>
      </c>
      <c r="O265" s="70">
        <f t="shared" si="3"/>
        <v>0</v>
      </c>
      <c r="P265" s="70" t="str">
        <f>[2]Mides!R251</f>
        <v>Guatemala</v>
      </c>
      <c r="Q265" s="70" t="str">
        <f>[2]Mides!S251</f>
        <v>Guatemala</v>
      </c>
    </row>
    <row r="266" spans="2:17" x14ac:dyDescent="0.3">
      <c r="B266" s="81" t="str">
        <f>[2]Mides!E252</f>
        <v>Eily</v>
      </c>
      <c r="C266" s="82" t="str">
        <f>[2]Mides!D252</f>
        <v>Brizuela</v>
      </c>
      <c r="D266" s="68" t="str">
        <f>IF([2]Mides!F252=1,"X"," ")</f>
        <v>X</v>
      </c>
      <c r="E266" s="68" t="str">
        <f>IF([2]Mides!F252=2,"X"," ")</f>
        <v xml:space="preserve"> </v>
      </c>
      <c r="F266" s="69">
        <f>[2]Mides!B252</f>
        <v>281445180101</v>
      </c>
      <c r="G266" s="68" t="str">
        <f>IF(AND([2]Mides!H252&gt;=1,[2]Mides!H252&lt;=14),"X"," ")</f>
        <v>X</v>
      </c>
      <c r="H266" s="68" t="str">
        <f>IF(AND([2]Mides!H252&gt;=14,[2]Mides!H252&lt;=30),"X"," ")</f>
        <v xml:space="preserve"> </v>
      </c>
      <c r="I266" s="68" t="str">
        <f>IF(AND([2]Mides!H252&gt;=31,[2]Mides!H252&lt;=60),"X","  ")</f>
        <v xml:space="preserve">  </v>
      </c>
      <c r="J266" s="68" t="str">
        <f>IF([2]Mides!H252&gt;60,"X", "  ")</f>
        <v xml:space="preserve">  </v>
      </c>
      <c r="K266" s="70">
        <f>[2]Mides!N252</f>
        <v>0</v>
      </c>
      <c r="L266" s="70">
        <f>[2]Mides!K252</f>
        <v>0</v>
      </c>
      <c r="M266" s="70">
        <f>[2]Mides!L252</f>
        <v>0</v>
      </c>
      <c r="N266" s="70" t="str">
        <f>[2]Mides!M252</f>
        <v>X</v>
      </c>
      <c r="O266" s="70">
        <f t="shared" si="3"/>
        <v>0</v>
      </c>
      <c r="P266" s="70" t="str">
        <f>[2]Mides!R252</f>
        <v>Guatemala</v>
      </c>
      <c r="Q266" s="70" t="str">
        <f>[2]Mides!S252</f>
        <v>Guatemala</v>
      </c>
    </row>
    <row r="267" spans="2:17" x14ac:dyDescent="0.3">
      <c r="B267" s="81" t="str">
        <f>[2]Mides!E253</f>
        <v>Jaqueline</v>
      </c>
      <c r="C267" s="82" t="str">
        <f>[2]Mides!D253</f>
        <v>Guzman</v>
      </c>
      <c r="D267" s="68" t="str">
        <f>IF([2]Mides!F253=1,"X"," ")</f>
        <v>X</v>
      </c>
      <c r="E267" s="68" t="str">
        <f>IF([2]Mides!F253=2,"X"," ")</f>
        <v xml:space="preserve"> </v>
      </c>
      <c r="F267" s="69">
        <f>[2]Mides!B253</f>
        <v>2993595060101</v>
      </c>
      <c r="G267" s="68" t="str">
        <f>IF(AND([2]Mides!H253&gt;=1,[2]Mides!H253&lt;=14),"X"," ")</f>
        <v xml:space="preserve"> </v>
      </c>
      <c r="H267" s="68" t="str">
        <f>IF(AND([2]Mides!H253&gt;=14,[2]Mides!H253&lt;=30),"X"," ")</f>
        <v>X</v>
      </c>
      <c r="I267" s="68" t="str">
        <f>IF(AND([2]Mides!H253&gt;=31,[2]Mides!H253&lt;=60),"X","  ")</f>
        <v xml:space="preserve">  </v>
      </c>
      <c r="J267" s="68" t="str">
        <f>IF([2]Mides!H253&gt;60,"X", "  ")</f>
        <v xml:space="preserve">  </v>
      </c>
      <c r="K267" s="70">
        <f>[2]Mides!N253</f>
        <v>0</v>
      </c>
      <c r="L267" s="70">
        <f>[2]Mides!K253</f>
        <v>0</v>
      </c>
      <c r="M267" s="70">
        <f>[2]Mides!L253</f>
        <v>0</v>
      </c>
      <c r="N267" s="70" t="str">
        <f>[2]Mides!M253</f>
        <v>X</v>
      </c>
      <c r="O267" s="70">
        <f t="shared" si="3"/>
        <v>0</v>
      </c>
      <c r="P267" s="70" t="str">
        <f>[2]Mides!R253</f>
        <v>Guatemala</v>
      </c>
      <c r="Q267" s="70" t="str">
        <f>[2]Mides!S253</f>
        <v>Guatemala</v>
      </c>
    </row>
    <row r="268" spans="2:17" x14ac:dyDescent="0.3">
      <c r="B268" s="81" t="str">
        <f>[2]Mides!E254</f>
        <v>Dania</v>
      </c>
      <c r="C268" s="82" t="str">
        <f>[2]Mides!D254</f>
        <v>Lima</v>
      </c>
      <c r="D268" s="68" t="str">
        <f>IF([2]Mides!F254=1,"X"," ")</f>
        <v>X</v>
      </c>
      <c r="E268" s="68" t="str">
        <f>IF([2]Mides!F254=2,"X"," ")</f>
        <v xml:space="preserve"> </v>
      </c>
      <c r="F268" s="69">
        <f>[2]Mides!B254</f>
        <v>0</v>
      </c>
      <c r="G268" s="68" t="str">
        <f>IF(AND([2]Mides!H254&gt;=1,[2]Mides!H254&lt;=14),"X"," ")</f>
        <v>X</v>
      </c>
      <c r="H268" s="68" t="str">
        <f>IF(AND([2]Mides!H254&gt;=14,[2]Mides!H254&lt;=30),"X"," ")</f>
        <v xml:space="preserve"> </v>
      </c>
      <c r="I268" s="68" t="str">
        <f>IF(AND([2]Mides!H254&gt;=31,[2]Mides!H254&lt;=60),"X","  ")</f>
        <v xml:space="preserve">  </v>
      </c>
      <c r="J268" s="68" t="str">
        <f>IF([2]Mides!H254&gt;60,"X", "  ")</f>
        <v xml:space="preserve">  </v>
      </c>
      <c r="K268" s="70">
        <f>[2]Mides!N254</f>
        <v>0</v>
      </c>
      <c r="L268" s="70">
        <f>[2]Mides!K254</f>
        <v>0</v>
      </c>
      <c r="M268" s="70">
        <f>[2]Mides!L254</f>
        <v>0</v>
      </c>
      <c r="N268" s="70" t="str">
        <f>[2]Mides!M254</f>
        <v>X</v>
      </c>
      <c r="O268" s="70">
        <f t="shared" si="3"/>
        <v>0</v>
      </c>
      <c r="P268" s="70" t="str">
        <f>[2]Mides!R254</f>
        <v>Guatemala</v>
      </c>
      <c r="Q268" s="70" t="str">
        <f>[2]Mides!S254</f>
        <v>Guatemala</v>
      </c>
    </row>
    <row r="269" spans="2:17" x14ac:dyDescent="0.3">
      <c r="B269" s="81" t="str">
        <f>[2]Mides!E255</f>
        <v>Lucelly</v>
      </c>
      <c r="C269" s="82" t="str">
        <f>[2]Mides!D255</f>
        <v>Calderon</v>
      </c>
      <c r="D269" s="68" t="str">
        <f>IF([2]Mides!F255=1,"X"," ")</f>
        <v>X</v>
      </c>
      <c r="E269" s="68" t="str">
        <f>IF([2]Mides!F255=2,"X"," ")</f>
        <v xml:space="preserve"> </v>
      </c>
      <c r="F269" s="69">
        <f>[2]Mides!B255</f>
        <v>2681829570101</v>
      </c>
      <c r="G269" s="68" t="str">
        <f>IF(AND([2]Mides!H255&gt;=1,[2]Mides!H255&lt;=14),"X"," ")</f>
        <v xml:space="preserve"> </v>
      </c>
      <c r="H269" s="68" t="str">
        <f>IF(AND([2]Mides!H255&gt;=14,[2]Mides!H255&lt;=30),"X"," ")</f>
        <v>X</v>
      </c>
      <c r="I269" s="68" t="str">
        <f>IF(AND([2]Mides!H255&gt;=31,[2]Mides!H255&lt;=60),"X","  ")</f>
        <v xml:space="preserve">  </v>
      </c>
      <c r="J269" s="68" t="str">
        <f>IF([2]Mides!H255&gt;60,"X", "  ")</f>
        <v xml:space="preserve">  </v>
      </c>
      <c r="K269" s="70">
        <f>[2]Mides!N255</f>
        <v>0</v>
      </c>
      <c r="L269" s="70">
        <f>[2]Mides!K255</f>
        <v>0</v>
      </c>
      <c r="M269" s="70">
        <f>[2]Mides!L255</f>
        <v>0</v>
      </c>
      <c r="N269" s="70" t="str">
        <f>[2]Mides!M255</f>
        <v>X</v>
      </c>
      <c r="O269" s="70">
        <f t="shared" si="3"/>
        <v>0</v>
      </c>
      <c r="P269" s="70" t="str">
        <f>[2]Mides!R255</f>
        <v>Guatemala</v>
      </c>
      <c r="Q269" s="70" t="str">
        <f>[2]Mides!S255</f>
        <v>Guatemala</v>
      </c>
    </row>
    <row r="275" spans="2:17" ht="15.6" x14ac:dyDescent="0.3">
      <c r="B275" s="1"/>
      <c r="C275" s="383" t="s">
        <v>0</v>
      </c>
      <c r="D275" s="383"/>
      <c r="E275" s="383"/>
      <c r="F275" s="383"/>
      <c r="G275" s="383"/>
      <c r="H275" s="383"/>
      <c r="I275" s="383"/>
      <c r="J275" s="383"/>
      <c r="K275" s="383"/>
      <c r="L275" s="383"/>
      <c r="M275" s="383"/>
      <c r="N275" s="383"/>
      <c r="O275" s="383"/>
      <c r="P275" s="383"/>
      <c r="Q275" s="383"/>
    </row>
    <row r="276" spans="2:17" x14ac:dyDescent="0.3">
      <c r="B276" s="1"/>
      <c r="C276" s="2" t="s">
        <v>1</v>
      </c>
      <c r="D276" s="384" t="s">
        <v>56</v>
      </c>
      <c r="E276" s="384"/>
      <c r="F276" s="384"/>
      <c r="G276" s="384"/>
      <c r="H276" s="384"/>
      <c r="I276" s="384"/>
      <c r="J276" s="384"/>
      <c r="K276" s="384"/>
      <c r="L276" s="384"/>
      <c r="M276" s="384"/>
      <c r="N276" s="384"/>
      <c r="O276" s="384"/>
      <c r="P276" s="384"/>
      <c r="Q276" s="3"/>
    </row>
    <row r="277" spans="2:17" x14ac:dyDescent="0.3">
      <c r="B277" s="1"/>
      <c r="C277" s="4"/>
      <c r="D277" s="5"/>
      <c r="E277" s="5"/>
      <c r="F277" s="5"/>
      <c r="G277" s="6"/>
      <c r="H277" s="6"/>
      <c r="I277" s="6"/>
      <c r="J277" s="6"/>
      <c r="K277" s="5"/>
      <c r="L277" s="5"/>
      <c r="M277" s="5"/>
      <c r="N277" s="5"/>
      <c r="O277" s="5"/>
      <c r="P277" s="5"/>
      <c r="Q277" s="7"/>
    </row>
    <row r="278" spans="2:17" x14ac:dyDescent="0.3">
      <c r="B278" s="1"/>
      <c r="C278" s="2" t="s">
        <v>3</v>
      </c>
      <c r="D278" s="384" t="s">
        <v>47</v>
      </c>
      <c r="E278" s="384"/>
      <c r="F278" s="384"/>
      <c r="G278" s="384"/>
      <c r="H278" s="384"/>
      <c r="I278" s="384"/>
      <c r="J278" s="384"/>
      <c r="K278" s="384"/>
      <c r="L278" s="384"/>
      <c r="M278" s="384"/>
      <c r="N278" s="384"/>
      <c r="O278" s="384"/>
      <c r="P278" s="384"/>
      <c r="Q278" s="3"/>
    </row>
    <row r="279" spans="2:17" ht="15" thickBot="1" x14ac:dyDescent="0.35">
      <c r="B279" s="8"/>
      <c r="C279" s="385" t="s">
        <v>5</v>
      </c>
      <c r="D279" s="385"/>
      <c r="E279" s="385"/>
      <c r="F279" s="385"/>
      <c r="G279" s="385"/>
      <c r="H279" s="385"/>
      <c r="I279" s="385"/>
      <c r="J279" s="385"/>
      <c r="K279" s="385"/>
      <c r="L279" s="385"/>
      <c r="M279" s="385"/>
      <c r="N279" s="385"/>
      <c r="O279" s="385"/>
      <c r="P279" s="385"/>
      <c r="Q279" s="9"/>
    </row>
    <row r="280" spans="2:17" ht="15" thickBot="1" x14ac:dyDescent="0.35">
      <c r="B280" s="10"/>
      <c r="C280" s="386" t="s">
        <v>6</v>
      </c>
      <c r="D280" s="387"/>
      <c r="E280" s="387"/>
      <c r="F280" s="387"/>
      <c r="G280" s="387"/>
      <c r="H280" s="388"/>
      <c r="I280" s="386" t="s">
        <v>7</v>
      </c>
      <c r="J280" s="387"/>
      <c r="K280" s="388"/>
      <c r="L280" s="389" t="s">
        <v>8</v>
      </c>
      <c r="M280" s="390"/>
      <c r="N280" s="390"/>
      <c r="O280" s="389" t="s">
        <v>9</v>
      </c>
      <c r="P280" s="391"/>
      <c r="Q280" s="9"/>
    </row>
    <row r="281" spans="2:17" ht="40.200000000000003" thickBot="1" x14ac:dyDescent="0.35">
      <c r="B281" s="10"/>
      <c r="C281" s="12" t="s">
        <v>10</v>
      </c>
      <c r="D281" s="13" t="s">
        <v>11</v>
      </c>
      <c r="E281" s="13" t="s">
        <v>12</v>
      </c>
      <c r="F281" s="13" t="s">
        <v>13</v>
      </c>
      <c r="G281" s="13" t="s">
        <v>14</v>
      </c>
      <c r="H281" s="14" t="s">
        <v>15</v>
      </c>
      <c r="I281" s="12" t="s">
        <v>16</v>
      </c>
      <c r="J281" s="15" t="s">
        <v>17</v>
      </c>
      <c r="K281" s="14" t="s">
        <v>18</v>
      </c>
      <c r="L281" s="16" t="s">
        <v>19</v>
      </c>
      <c r="M281" s="17" t="s">
        <v>20</v>
      </c>
      <c r="N281" s="18" t="s">
        <v>21</v>
      </c>
      <c r="O281" s="392" t="s">
        <v>22</v>
      </c>
      <c r="P281" s="393"/>
      <c r="Q281" s="20"/>
    </row>
    <row r="282" spans="2:17" x14ac:dyDescent="0.3">
      <c r="B282" s="10"/>
      <c r="C282" s="21">
        <v>13</v>
      </c>
      <c r="D282" s="22"/>
      <c r="E282" s="22"/>
      <c r="F282" s="23" t="s">
        <v>23</v>
      </c>
      <c r="G282" s="24"/>
      <c r="H282" s="25" t="s">
        <v>49</v>
      </c>
      <c r="I282" s="26" t="s">
        <v>55</v>
      </c>
      <c r="J282" s="27" t="s">
        <v>55</v>
      </c>
      <c r="K282" s="28">
        <v>42221.64</v>
      </c>
      <c r="L282" s="29">
        <v>407292</v>
      </c>
      <c r="M282" s="29">
        <v>407292</v>
      </c>
      <c r="N282" s="29">
        <v>31128</v>
      </c>
      <c r="O282" s="394"/>
      <c r="P282" s="395"/>
      <c r="Q282" s="30"/>
    </row>
    <row r="283" spans="2:17" x14ac:dyDescent="0.3">
      <c r="B283" s="10"/>
      <c r="C283" s="31"/>
      <c r="D283" s="32"/>
      <c r="E283" s="32"/>
      <c r="F283" s="23"/>
      <c r="G283" s="24"/>
      <c r="H283" s="25"/>
      <c r="I283" s="26"/>
      <c r="J283" s="27"/>
      <c r="K283" s="28"/>
      <c r="L283" s="33"/>
      <c r="M283" s="34"/>
      <c r="N283" s="35"/>
      <c r="O283" s="381"/>
      <c r="P283" s="382"/>
      <c r="Q283" s="30"/>
    </row>
    <row r="284" spans="2:17" x14ac:dyDescent="0.3">
      <c r="B284" s="10"/>
      <c r="C284" s="31"/>
      <c r="D284" s="32"/>
      <c r="E284" s="32"/>
      <c r="F284" s="23"/>
      <c r="G284" s="24"/>
      <c r="H284" s="25"/>
      <c r="I284" s="26"/>
      <c r="J284" s="27"/>
      <c r="K284" s="28"/>
      <c r="L284" s="33"/>
      <c r="M284" s="34"/>
      <c r="N284" s="35"/>
      <c r="O284" s="381"/>
      <c r="P284" s="382"/>
      <c r="Q284" s="30"/>
    </row>
    <row r="285" spans="2:17" x14ac:dyDescent="0.3">
      <c r="B285" s="10"/>
      <c r="C285" s="31"/>
      <c r="D285" s="32"/>
      <c r="E285" s="32"/>
      <c r="F285" s="23"/>
      <c r="G285" s="24"/>
      <c r="H285" s="25"/>
      <c r="I285" s="26"/>
      <c r="J285" s="27"/>
      <c r="K285" s="28"/>
      <c r="L285" s="33"/>
      <c r="M285" s="34"/>
      <c r="N285" s="35"/>
      <c r="O285" s="381"/>
      <c r="P285" s="382"/>
      <c r="Q285" s="30"/>
    </row>
    <row r="286" spans="2:17" x14ac:dyDescent="0.3">
      <c r="B286" s="10"/>
      <c r="C286" s="31"/>
      <c r="D286" s="32"/>
      <c r="E286" s="32"/>
      <c r="F286" s="36"/>
      <c r="G286" s="37"/>
      <c r="H286" s="38"/>
      <c r="I286" s="39"/>
      <c r="J286" s="40"/>
      <c r="K286" s="41"/>
      <c r="L286" s="42"/>
      <c r="M286" s="43"/>
      <c r="N286" s="44"/>
      <c r="O286" s="381"/>
      <c r="P286" s="382"/>
      <c r="Q286" s="30"/>
    </row>
    <row r="287" spans="2:17" ht="15" thickBot="1" x14ac:dyDescent="0.35">
      <c r="B287" s="10"/>
      <c r="C287" s="45"/>
      <c r="D287" s="46"/>
      <c r="E287" s="46"/>
      <c r="F287" s="47"/>
      <c r="G287" s="48"/>
      <c r="H287" s="49"/>
      <c r="I287" s="50"/>
      <c r="J287" s="51"/>
      <c r="K287" s="52"/>
      <c r="L287" s="53"/>
      <c r="M287" s="54"/>
      <c r="N287" s="55"/>
      <c r="O287" s="396"/>
      <c r="P287" s="397"/>
      <c r="Q287" s="30"/>
    </row>
    <row r="288" spans="2:17" x14ac:dyDescent="0.3">
      <c r="B288" s="10"/>
      <c r="C288" s="30"/>
      <c r="D288" s="30"/>
      <c r="E288" s="30"/>
      <c r="F288" s="30"/>
      <c r="G288" s="56"/>
      <c r="H288" s="56"/>
      <c r="I288" s="56"/>
      <c r="J288" s="56"/>
      <c r="K288" s="30"/>
      <c r="L288" s="30"/>
      <c r="M288" s="30"/>
      <c r="N288" s="30"/>
      <c r="O288" s="57"/>
      <c r="P288" s="57"/>
      <c r="Q288" s="30"/>
    </row>
    <row r="290" spans="2:18" x14ac:dyDescent="0.3">
      <c r="B290" s="410" t="s">
        <v>26</v>
      </c>
      <c r="C290" s="410"/>
      <c r="D290" s="410"/>
      <c r="E290" s="410"/>
      <c r="F290" s="410"/>
      <c r="G290" s="410"/>
      <c r="H290" s="410"/>
      <c r="I290" s="410"/>
      <c r="J290" s="410"/>
      <c r="K290" s="410"/>
      <c r="L290" s="410"/>
      <c r="M290" s="410"/>
      <c r="N290" s="410"/>
      <c r="O290" s="410"/>
      <c r="P290" s="410"/>
      <c r="Q290" s="410"/>
      <c r="R290" s="410"/>
    </row>
    <row r="291" spans="2:18" x14ac:dyDescent="0.3">
      <c r="B291" s="410" t="s">
        <v>27</v>
      </c>
      <c r="C291" s="410"/>
      <c r="D291" s="410"/>
      <c r="E291" s="410"/>
      <c r="F291" s="410"/>
      <c r="G291" s="410"/>
      <c r="H291" s="410"/>
      <c r="I291" s="410"/>
      <c r="J291" s="410"/>
      <c r="K291" s="410"/>
      <c r="L291" s="410"/>
      <c r="M291" s="410"/>
      <c r="N291" s="410"/>
      <c r="O291" s="410"/>
      <c r="P291" s="410"/>
      <c r="Q291" s="410"/>
      <c r="R291" s="410"/>
    </row>
    <row r="292" spans="2:18" ht="15.75" customHeight="1" x14ac:dyDescent="0.3">
      <c r="B292" s="411" t="s">
        <v>28</v>
      </c>
      <c r="C292" s="411"/>
      <c r="D292" s="411"/>
      <c r="E292" s="411"/>
      <c r="F292" s="411"/>
      <c r="G292" s="411" t="s">
        <v>29</v>
      </c>
      <c r="H292" s="411"/>
      <c r="I292" s="411"/>
      <c r="J292" s="411"/>
      <c r="K292" s="411" t="s">
        <v>30</v>
      </c>
      <c r="L292" s="411"/>
      <c r="M292" s="411"/>
      <c r="N292" s="411"/>
      <c r="O292" s="411"/>
      <c r="P292" s="103" t="s">
        <v>31</v>
      </c>
      <c r="Q292" s="103"/>
      <c r="R292" s="103"/>
    </row>
    <row r="293" spans="2:18" ht="57.6" x14ac:dyDescent="0.3">
      <c r="B293" s="404" t="s">
        <v>32</v>
      </c>
      <c r="C293" s="406"/>
      <c r="D293" s="103" t="s">
        <v>33</v>
      </c>
      <c r="E293" s="103" t="s">
        <v>34</v>
      </c>
      <c r="F293" s="103" t="s">
        <v>35</v>
      </c>
      <c r="G293" s="104" t="s">
        <v>36</v>
      </c>
      <c r="H293" s="104" t="s">
        <v>37</v>
      </c>
      <c r="I293" s="104" t="s">
        <v>38</v>
      </c>
      <c r="J293" s="104" t="s">
        <v>39</v>
      </c>
      <c r="K293" s="103" t="s">
        <v>40</v>
      </c>
      <c r="L293" s="103" t="s">
        <v>41</v>
      </c>
      <c r="M293" s="103" t="s">
        <v>42</v>
      </c>
      <c r="N293" s="103" t="s">
        <v>43</v>
      </c>
      <c r="O293" s="103" t="s">
        <v>44</v>
      </c>
      <c r="P293" s="103" t="s">
        <v>45</v>
      </c>
      <c r="Q293" s="103" t="s">
        <v>46</v>
      </c>
      <c r="R293" s="99"/>
    </row>
    <row r="294" spans="2:18" x14ac:dyDescent="0.3">
      <c r="B294" s="101" t="s">
        <v>154</v>
      </c>
      <c r="C294" s="101" t="s">
        <v>155</v>
      </c>
      <c r="D294" s="102" t="s">
        <v>64</v>
      </c>
      <c r="E294" s="102" t="s">
        <v>65</v>
      </c>
      <c r="F294" s="101" t="s">
        <v>156</v>
      </c>
      <c r="G294" s="102" t="s">
        <v>65</v>
      </c>
      <c r="H294" s="102" t="s">
        <v>65</v>
      </c>
      <c r="I294" s="102" t="s">
        <v>66</v>
      </c>
      <c r="J294" s="102" t="s">
        <v>66</v>
      </c>
      <c r="K294" s="101">
        <v>0</v>
      </c>
      <c r="L294" s="101">
        <v>0</v>
      </c>
      <c r="M294" s="101">
        <v>0</v>
      </c>
      <c r="N294" s="101">
        <v>3</v>
      </c>
      <c r="O294" s="101">
        <v>3</v>
      </c>
      <c r="P294" s="101" t="s">
        <v>68</v>
      </c>
      <c r="Q294" s="101" t="s">
        <v>68</v>
      </c>
      <c r="R294" s="99"/>
    </row>
    <row r="295" spans="2:18" x14ac:dyDescent="0.3">
      <c r="B295" s="101" t="s">
        <v>157</v>
      </c>
      <c r="C295" s="101" t="s">
        <v>158</v>
      </c>
      <c r="D295" s="102" t="s">
        <v>65</v>
      </c>
      <c r="E295" s="102" t="s">
        <v>64</v>
      </c>
      <c r="F295" s="101" t="s">
        <v>156</v>
      </c>
      <c r="G295" s="102" t="s">
        <v>64</v>
      </c>
      <c r="H295" s="102" t="s">
        <v>65</v>
      </c>
      <c r="I295" s="102" t="s">
        <v>66</v>
      </c>
      <c r="J295" s="102" t="s">
        <v>66</v>
      </c>
      <c r="K295" s="101">
        <v>0</v>
      </c>
      <c r="L295" s="101">
        <v>0</v>
      </c>
      <c r="M295" s="101">
        <v>0</v>
      </c>
      <c r="N295" s="101">
        <v>3</v>
      </c>
      <c r="O295" s="101">
        <v>3</v>
      </c>
      <c r="P295" s="101" t="s">
        <v>68</v>
      </c>
      <c r="Q295" s="101" t="s">
        <v>68</v>
      </c>
      <c r="R295" s="99"/>
    </row>
    <row r="296" spans="2:18" x14ac:dyDescent="0.3">
      <c r="B296" s="101" t="s">
        <v>159</v>
      </c>
      <c r="C296" s="101" t="s">
        <v>160</v>
      </c>
      <c r="D296" s="102" t="s">
        <v>64</v>
      </c>
      <c r="E296" s="102" t="s">
        <v>65</v>
      </c>
      <c r="F296" s="101" t="s">
        <v>156</v>
      </c>
      <c r="G296" s="102" t="s">
        <v>65</v>
      </c>
      <c r="H296" s="102" t="s">
        <v>64</v>
      </c>
      <c r="I296" s="102" t="s">
        <v>66</v>
      </c>
      <c r="J296" s="102" t="s">
        <v>66</v>
      </c>
      <c r="K296" s="101">
        <v>0</v>
      </c>
      <c r="L296" s="101">
        <v>0</v>
      </c>
      <c r="M296" s="101">
        <v>0</v>
      </c>
      <c r="N296" s="101">
        <v>3</v>
      </c>
      <c r="O296" s="101">
        <v>3</v>
      </c>
      <c r="P296" s="101" t="s">
        <v>68</v>
      </c>
      <c r="Q296" s="101" t="s">
        <v>68</v>
      </c>
      <c r="R296" s="99"/>
    </row>
    <row r="297" spans="2:18" x14ac:dyDescent="0.3">
      <c r="B297" s="101" t="s">
        <v>161</v>
      </c>
      <c r="C297" s="101" t="s">
        <v>162</v>
      </c>
      <c r="D297" s="102" t="s">
        <v>65</v>
      </c>
      <c r="E297" s="102" t="s">
        <v>64</v>
      </c>
      <c r="F297" s="101" t="s">
        <v>156</v>
      </c>
      <c r="G297" s="102" t="s">
        <v>64</v>
      </c>
      <c r="H297" s="102" t="s">
        <v>65</v>
      </c>
      <c r="I297" s="102" t="s">
        <v>66</v>
      </c>
      <c r="J297" s="102" t="s">
        <v>66</v>
      </c>
      <c r="K297" s="101">
        <v>0</v>
      </c>
      <c r="L297" s="101">
        <v>0</v>
      </c>
      <c r="M297" s="101">
        <v>0</v>
      </c>
      <c r="N297" s="101">
        <v>3</v>
      </c>
      <c r="O297" s="101">
        <v>3</v>
      </c>
      <c r="P297" s="101" t="s">
        <v>68</v>
      </c>
      <c r="Q297" s="101" t="s">
        <v>68</v>
      </c>
      <c r="R297" s="99"/>
    </row>
    <row r="298" spans="2:18" x14ac:dyDescent="0.3">
      <c r="B298" s="101" t="s">
        <v>125</v>
      </c>
      <c r="C298" s="101" t="s">
        <v>163</v>
      </c>
      <c r="D298" s="102" t="s">
        <v>64</v>
      </c>
      <c r="E298" s="102" t="s">
        <v>65</v>
      </c>
      <c r="F298" s="101" t="s">
        <v>156</v>
      </c>
      <c r="G298" s="102" t="s">
        <v>64</v>
      </c>
      <c r="H298" s="102" t="s">
        <v>65</v>
      </c>
      <c r="I298" s="102" t="s">
        <v>66</v>
      </c>
      <c r="J298" s="102" t="s">
        <v>66</v>
      </c>
      <c r="K298" s="101">
        <v>0</v>
      </c>
      <c r="L298" s="101">
        <v>0</v>
      </c>
      <c r="M298" s="101">
        <v>0</v>
      </c>
      <c r="N298" s="101">
        <v>3</v>
      </c>
      <c r="O298" s="101">
        <v>3</v>
      </c>
      <c r="P298" s="101" t="s">
        <v>68</v>
      </c>
      <c r="Q298" s="101" t="s">
        <v>68</v>
      </c>
      <c r="R298" s="99"/>
    </row>
    <row r="299" spans="2:18" x14ac:dyDescent="0.3">
      <c r="B299" s="101" t="s">
        <v>164</v>
      </c>
      <c r="C299" s="101" t="s">
        <v>165</v>
      </c>
      <c r="D299" s="102" t="s">
        <v>64</v>
      </c>
      <c r="E299" s="102" t="s">
        <v>65</v>
      </c>
      <c r="F299" s="101" t="s">
        <v>156</v>
      </c>
      <c r="G299" s="102" t="s">
        <v>64</v>
      </c>
      <c r="H299" s="102" t="s">
        <v>65</v>
      </c>
      <c r="I299" s="102" t="s">
        <v>66</v>
      </c>
      <c r="J299" s="102" t="s">
        <v>66</v>
      </c>
      <c r="K299" s="101">
        <v>0</v>
      </c>
      <c r="L299" s="101">
        <v>0</v>
      </c>
      <c r="M299" s="101">
        <v>0</v>
      </c>
      <c r="N299" s="101">
        <v>3</v>
      </c>
      <c r="O299" s="101">
        <v>3</v>
      </c>
      <c r="P299" s="101" t="s">
        <v>68</v>
      </c>
      <c r="Q299" s="101" t="s">
        <v>68</v>
      </c>
      <c r="R299" s="99"/>
    </row>
    <row r="300" spans="2:18" x14ac:dyDescent="0.3">
      <c r="B300" s="101" t="s">
        <v>166</v>
      </c>
      <c r="C300" s="101" t="s">
        <v>167</v>
      </c>
      <c r="D300" s="102" t="s">
        <v>65</v>
      </c>
      <c r="E300" s="102" t="s">
        <v>64</v>
      </c>
      <c r="F300" s="101" t="s">
        <v>156</v>
      </c>
      <c r="G300" s="102" t="s">
        <v>64</v>
      </c>
      <c r="H300" s="102" t="s">
        <v>64</v>
      </c>
      <c r="I300" s="102" t="s">
        <v>66</v>
      </c>
      <c r="J300" s="102" t="s">
        <v>66</v>
      </c>
      <c r="K300" s="101">
        <v>0</v>
      </c>
      <c r="L300" s="101">
        <v>0</v>
      </c>
      <c r="M300" s="101">
        <v>0</v>
      </c>
      <c r="N300" s="101">
        <v>3</v>
      </c>
      <c r="O300" s="101">
        <v>3</v>
      </c>
      <c r="P300" s="101" t="s">
        <v>68</v>
      </c>
      <c r="Q300" s="101" t="s">
        <v>68</v>
      </c>
      <c r="R300" s="99"/>
    </row>
    <row r="301" spans="2:18" x14ac:dyDescent="0.3">
      <c r="B301" s="101" t="s">
        <v>168</v>
      </c>
      <c r="C301" s="101" t="s">
        <v>169</v>
      </c>
      <c r="D301" s="102" t="s">
        <v>65</v>
      </c>
      <c r="E301" s="102" t="s">
        <v>64</v>
      </c>
      <c r="F301" s="101" t="s">
        <v>156</v>
      </c>
      <c r="G301" s="102" t="s">
        <v>64</v>
      </c>
      <c r="H301" s="102" t="s">
        <v>64</v>
      </c>
      <c r="I301" s="102" t="s">
        <v>66</v>
      </c>
      <c r="J301" s="102" t="s">
        <v>66</v>
      </c>
      <c r="K301" s="101">
        <v>0</v>
      </c>
      <c r="L301" s="101">
        <v>0</v>
      </c>
      <c r="M301" s="101">
        <v>0</v>
      </c>
      <c r="N301" s="101">
        <v>3</v>
      </c>
      <c r="O301" s="101">
        <v>3</v>
      </c>
      <c r="P301" s="101" t="s">
        <v>68</v>
      </c>
      <c r="Q301" s="101" t="s">
        <v>68</v>
      </c>
      <c r="R301" s="99"/>
    </row>
    <row r="302" spans="2:18" x14ac:dyDescent="0.3">
      <c r="B302" s="101" t="s">
        <v>170</v>
      </c>
      <c r="C302" s="101" t="s">
        <v>171</v>
      </c>
      <c r="D302" s="102" t="s">
        <v>64</v>
      </c>
      <c r="E302" s="102" t="s">
        <v>65</v>
      </c>
      <c r="F302" s="101">
        <v>25176774500101</v>
      </c>
      <c r="G302" s="102" t="s">
        <v>64</v>
      </c>
      <c r="H302" s="102" t="s">
        <v>64</v>
      </c>
      <c r="I302" s="102" t="s">
        <v>65</v>
      </c>
      <c r="J302" s="102" t="s">
        <v>66</v>
      </c>
      <c r="K302" s="101">
        <v>0</v>
      </c>
      <c r="L302" s="101">
        <v>0</v>
      </c>
      <c r="M302" s="101">
        <v>0</v>
      </c>
      <c r="N302" s="101">
        <v>3</v>
      </c>
      <c r="O302" s="101">
        <v>3</v>
      </c>
      <c r="P302" s="101" t="s">
        <v>68</v>
      </c>
      <c r="Q302" s="101" t="s">
        <v>68</v>
      </c>
      <c r="R302" s="99"/>
    </row>
    <row r="303" spans="2:18" x14ac:dyDescent="0.3">
      <c r="B303" s="101" t="s">
        <v>172</v>
      </c>
      <c r="C303" s="101" t="s">
        <v>173</v>
      </c>
      <c r="D303" s="102" t="s">
        <v>64</v>
      </c>
      <c r="E303" s="102" t="s">
        <v>65</v>
      </c>
      <c r="F303" s="101" t="s">
        <v>156</v>
      </c>
      <c r="G303" s="102" t="s">
        <v>65</v>
      </c>
      <c r="H303" s="102" t="s">
        <v>64</v>
      </c>
      <c r="I303" s="102" t="s">
        <v>66</v>
      </c>
      <c r="J303" s="102" t="s">
        <v>66</v>
      </c>
      <c r="K303" s="101">
        <v>0</v>
      </c>
      <c r="L303" s="101">
        <v>0</v>
      </c>
      <c r="M303" s="101">
        <v>0</v>
      </c>
      <c r="N303" s="101">
        <v>3</v>
      </c>
      <c r="O303" s="101">
        <v>3</v>
      </c>
      <c r="P303" s="101" t="s">
        <v>68</v>
      </c>
      <c r="Q303" s="101" t="s">
        <v>68</v>
      </c>
      <c r="R303" s="99"/>
    </row>
    <row r="304" spans="2:18" ht="15.75" customHeight="1" x14ac:dyDescent="0.3">
      <c r="B304" s="101" t="s">
        <v>174</v>
      </c>
      <c r="C304" s="101" t="s">
        <v>175</v>
      </c>
      <c r="D304" s="102" t="s">
        <v>64</v>
      </c>
      <c r="E304" s="102" t="s">
        <v>65</v>
      </c>
      <c r="F304" s="101" t="s">
        <v>156</v>
      </c>
      <c r="G304" s="102" t="s">
        <v>65</v>
      </c>
      <c r="H304" s="102" t="s">
        <v>64</v>
      </c>
      <c r="I304" s="102" t="s">
        <v>66</v>
      </c>
      <c r="J304" s="102" t="s">
        <v>66</v>
      </c>
      <c r="K304" s="101">
        <v>0</v>
      </c>
      <c r="L304" s="101">
        <v>0</v>
      </c>
      <c r="M304" s="101">
        <v>0</v>
      </c>
      <c r="N304" s="101">
        <v>3</v>
      </c>
      <c r="O304" s="101">
        <v>3</v>
      </c>
      <c r="P304" s="101" t="s">
        <v>68</v>
      </c>
      <c r="Q304" s="101" t="s">
        <v>68</v>
      </c>
      <c r="R304" s="99"/>
    </row>
    <row r="305" spans="2:18" x14ac:dyDescent="0.3">
      <c r="B305" s="101" t="s">
        <v>176</v>
      </c>
      <c r="C305" s="101" t="s">
        <v>175</v>
      </c>
      <c r="D305" s="102" t="s">
        <v>64</v>
      </c>
      <c r="E305" s="102" t="s">
        <v>65</v>
      </c>
      <c r="F305" s="101" t="s">
        <v>156</v>
      </c>
      <c r="G305" s="102" t="s">
        <v>65</v>
      </c>
      <c r="H305" s="102" t="s">
        <v>64</v>
      </c>
      <c r="I305" s="102" t="s">
        <v>66</v>
      </c>
      <c r="J305" s="102" t="s">
        <v>66</v>
      </c>
      <c r="K305" s="101">
        <v>0</v>
      </c>
      <c r="L305" s="101">
        <v>0</v>
      </c>
      <c r="M305" s="101">
        <v>0</v>
      </c>
      <c r="N305" s="101">
        <v>3</v>
      </c>
      <c r="O305" s="101">
        <v>3</v>
      </c>
      <c r="P305" s="101" t="s">
        <v>68</v>
      </c>
      <c r="Q305" s="101" t="s">
        <v>68</v>
      </c>
      <c r="R305" s="99"/>
    </row>
    <row r="306" spans="2:18" x14ac:dyDescent="0.3">
      <c r="B306" s="101" t="s">
        <v>176</v>
      </c>
      <c r="C306" s="101" t="s">
        <v>175</v>
      </c>
      <c r="D306" s="102" t="s">
        <v>64</v>
      </c>
      <c r="E306" s="102" t="s">
        <v>65</v>
      </c>
      <c r="F306" s="101" t="s">
        <v>156</v>
      </c>
      <c r="G306" s="102" t="s">
        <v>65</v>
      </c>
      <c r="H306" s="102" t="s">
        <v>64</v>
      </c>
      <c r="I306" s="102" t="s">
        <v>66</v>
      </c>
      <c r="J306" s="102" t="s">
        <v>66</v>
      </c>
      <c r="K306" s="101">
        <v>0</v>
      </c>
      <c r="L306" s="101">
        <v>0</v>
      </c>
      <c r="M306" s="101">
        <v>0</v>
      </c>
      <c r="N306" s="101">
        <v>3</v>
      </c>
      <c r="O306" s="101">
        <v>3</v>
      </c>
      <c r="P306" s="101" t="s">
        <v>68</v>
      </c>
      <c r="Q306" s="101" t="s">
        <v>68</v>
      </c>
      <c r="R306" s="99"/>
    </row>
    <row r="307" spans="2:18" x14ac:dyDescent="0.3">
      <c r="B307" s="101" t="s">
        <v>177</v>
      </c>
      <c r="C307" s="101" t="s">
        <v>178</v>
      </c>
      <c r="D307" s="102" t="s">
        <v>64</v>
      </c>
      <c r="E307" s="102" t="s">
        <v>65</v>
      </c>
      <c r="F307" s="101" t="s">
        <v>156</v>
      </c>
      <c r="G307" s="102" t="s">
        <v>64</v>
      </c>
      <c r="H307" s="102" t="s">
        <v>65</v>
      </c>
      <c r="I307" s="102" t="s">
        <v>66</v>
      </c>
      <c r="J307" s="102" t="s">
        <v>66</v>
      </c>
      <c r="K307" s="101">
        <v>0</v>
      </c>
      <c r="L307" s="101">
        <v>0</v>
      </c>
      <c r="M307" s="101">
        <v>0</v>
      </c>
      <c r="N307" s="101">
        <v>3</v>
      </c>
      <c r="O307" s="101">
        <v>3</v>
      </c>
      <c r="P307" s="101" t="s">
        <v>68</v>
      </c>
      <c r="Q307" s="101" t="s">
        <v>68</v>
      </c>
      <c r="R307" s="99"/>
    </row>
    <row r="308" spans="2:18" x14ac:dyDescent="0.3">
      <c r="B308" s="101" t="s">
        <v>179</v>
      </c>
      <c r="C308" s="101" t="s">
        <v>180</v>
      </c>
      <c r="D308" s="102" t="s">
        <v>64</v>
      </c>
      <c r="E308" s="102" t="s">
        <v>65</v>
      </c>
      <c r="F308" s="101" t="s">
        <v>156</v>
      </c>
      <c r="G308" s="102" t="s">
        <v>65</v>
      </c>
      <c r="H308" s="102" t="s">
        <v>64</v>
      </c>
      <c r="I308" s="102" t="s">
        <v>66</v>
      </c>
      <c r="J308" s="102" t="s">
        <v>66</v>
      </c>
      <c r="K308" s="101">
        <v>0</v>
      </c>
      <c r="L308" s="101">
        <v>0</v>
      </c>
      <c r="M308" s="101">
        <v>0</v>
      </c>
      <c r="N308" s="101">
        <v>3</v>
      </c>
      <c r="O308" s="101">
        <v>3</v>
      </c>
      <c r="P308" s="101" t="s">
        <v>68</v>
      </c>
      <c r="Q308" s="101" t="s">
        <v>68</v>
      </c>
      <c r="R308" s="99"/>
    </row>
    <row r="309" spans="2:18" x14ac:dyDescent="0.3">
      <c r="B309" s="101" t="s">
        <v>191</v>
      </c>
      <c r="C309" s="101" t="s">
        <v>192</v>
      </c>
      <c r="D309" s="102" t="s">
        <v>64</v>
      </c>
      <c r="E309" s="102" t="s">
        <v>65</v>
      </c>
      <c r="F309" s="101">
        <v>1913555341101</v>
      </c>
      <c r="G309" s="102" t="s">
        <v>64</v>
      </c>
      <c r="H309" s="102" t="s">
        <v>64</v>
      </c>
      <c r="I309" s="102" t="s">
        <v>65</v>
      </c>
      <c r="J309" s="102" t="s">
        <v>66</v>
      </c>
      <c r="K309" s="101">
        <v>0</v>
      </c>
      <c r="L309" s="101">
        <v>0</v>
      </c>
      <c r="M309" s="101">
        <v>0</v>
      </c>
      <c r="N309" s="101">
        <v>3</v>
      </c>
      <c r="O309" s="101">
        <v>3</v>
      </c>
      <c r="P309" s="101" t="s">
        <v>68</v>
      </c>
      <c r="Q309" s="101" t="s">
        <v>68</v>
      </c>
      <c r="R309" s="99"/>
    </row>
    <row r="310" spans="2:18" x14ac:dyDescent="0.3">
      <c r="B310" s="101" t="s">
        <v>193</v>
      </c>
      <c r="C310" s="101" t="s">
        <v>163</v>
      </c>
      <c r="D310" s="102" t="s">
        <v>65</v>
      </c>
      <c r="E310" s="102" t="s">
        <v>64</v>
      </c>
      <c r="F310" s="101">
        <v>2337891030801</v>
      </c>
      <c r="G310" s="102" t="s">
        <v>64</v>
      </c>
      <c r="H310" s="102" t="s">
        <v>64</v>
      </c>
      <c r="I310" s="102" t="s">
        <v>65</v>
      </c>
      <c r="J310" s="102" t="s">
        <v>66</v>
      </c>
      <c r="K310" s="101">
        <v>0</v>
      </c>
      <c r="L310" s="101">
        <v>0</v>
      </c>
      <c r="M310" s="101">
        <v>0</v>
      </c>
      <c r="N310" s="101">
        <v>3</v>
      </c>
      <c r="O310" s="101">
        <v>3</v>
      </c>
      <c r="P310" s="101" t="s">
        <v>68</v>
      </c>
      <c r="Q310" s="101" t="s">
        <v>68</v>
      </c>
      <c r="R310" s="99"/>
    </row>
    <row r="311" spans="2:18" x14ac:dyDescent="0.3">
      <c r="B311" s="101" t="s">
        <v>194</v>
      </c>
      <c r="C311" s="101" t="s">
        <v>195</v>
      </c>
      <c r="D311" s="102" t="s">
        <v>64</v>
      </c>
      <c r="E311" s="102" t="s">
        <v>65</v>
      </c>
      <c r="F311" s="101">
        <v>2384370190101</v>
      </c>
      <c r="G311" s="102" t="s">
        <v>64</v>
      </c>
      <c r="H311" s="102" t="s">
        <v>65</v>
      </c>
      <c r="I311" s="102" t="s">
        <v>66</v>
      </c>
      <c r="J311" s="102" t="s">
        <v>66</v>
      </c>
      <c r="K311" s="101">
        <v>0</v>
      </c>
      <c r="L311" s="101">
        <v>0</v>
      </c>
      <c r="M311" s="101">
        <v>0</v>
      </c>
      <c r="N311" s="101">
        <v>3</v>
      </c>
      <c r="O311" s="101">
        <v>3</v>
      </c>
      <c r="P311" s="101" t="s">
        <v>68</v>
      </c>
      <c r="Q311" s="101" t="s">
        <v>68</v>
      </c>
      <c r="R311" s="99"/>
    </row>
    <row r="312" spans="2:18" x14ac:dyDescent="0.3">
      <c r="B312" s="101" t="s">
        <v>189</v>
      </c>
      <c r="C312" s="101" t="s">
        <v>196</v>
      </c>
      <c r="D312" s="102" t="s">
        <v>64</v>
      </c>
      <c r="E312" s="102" t="s">
        <v>65</v>
      </c>
      <c r="F312" s="101">
        <v>2186491500406</v>
      </c>
      <c r="G312" s="102" t="s">
        <v>64</v>
      </c>
      <c r="H312" s="102" t="s">
        <v>64</v>
      </c>
      <c r="I312" s="102" t="s">
        <v>66</v>
      </c>
      <c r="J312" s="102" t="s">
        <v>65</v>
      </c>
      <c r="K312" s="101">
        <v>0</v>
      </c>
      <c r="L312" s="101">
        <v>0</v>
      </c>
      <c r="M312" s="101">
        <v>0</v>
      </c>
      <c r="N312" s="101">
        <v>3</v>
      </c>
      <c r="O312" s="101">
        <v>3</v>
      </c>
      <c r="P312" s="101" t="s">
        <v>68</v>
      </c>
      <c r="Q312" s="101" t="s">
        <v>68</v>
      </c>
      <c r="R312" s="99"/>
    </row>
    <row r="313" spans="2:18" x14ac:dyDescent="0.3">
      <c r="B313" s="101" t="s">
        <v>197</v>
      </c>
      <c r="C313" s="101" t="s">
        <v>198</v>
      </c>
      <c r="D313" s="102" t="s">
        <v>64</v>
      </c>
      <c r="E313" s="102" t="s">
        <v>65</v>
      </c>
      <c r="F313" s="101">
        <v>2389041211901</v>
      </c>
      <c r="G313" s="102" t="s">
        <v>64</v>
      </c>
      <c r="H313" s="102" t="s">
        <v>65</v>
      </c>
      <c r="I313" s="102" t="s">
        <v>66</v>
      </c>
      <c r="J313" s="102" t="s">
        <v>66</v>
      </c>
      <c r="K313" s="101">
        <v>0</v>
      </c>
      <c r="L313" s="101">
        <v>0</v>
      </c>
      <c r="M313" s="101">
        <v>0</v>
      </c>
      <c r="N313" s="101">
        <v>3</v>
      </c>
      <c r="O313" s="101">
        <v>3</v>
      </c>
      <c r="P313" s="101" t="s">
        <v>68</v>
      </c>
      <c r="Q313" s="101" t="s">
        <v>68</v>
      </c>
      <c r="R313" s="99"/>
    </row>
    <row r="314" spans="2:18" x14ac:dyDescent="0.3">
      <c r="B314" s="101" t="s">
        <v>199</v>
      </c>
      <c r="C314" s="101" t="s">
        <v>200</v>
      </c>
      <c r="D314" s="102" t="s">
        <v>64</v>
      </c>
      <c r="E314" s="102" t="s">
        <v>65</v>
      </c>
      <c r="F314" s="101">
        <v>2151841300101</v>
      </c>
      <c r="G314" s="102" t="s">
        <v>64</v>
      </c>
      <c r="H314" s="102" t="s">
        <v>65</v>
      </c>
      <c r="I314" s="102" t="s">
        <v>66</v>
      </c>
      <c r="J314" s="102" t="s">
        <v>66</v>
      </c>
      <c r="K314" s="101">
        <v>0</v>
      </c>
      <c r="L314" s="101">
        <v>0</v>
      </c>
      <c r="M314" s="101">
        <v>0</v>
      </c>
      <c r="N314" s="101">
        <v>3</v>
      </c>
      <c r="O314" s="101">
        <v>3</v>
      </c>
      <c r="P314" s="101" t="s">
        <v>68</v>
      </c>
      <c r="Q314" s="101" t="s">
        <v>68</v>
      </c>
      <c r="R314" s="99"/>
    </row>
    <row r="315" spans="2:18" x14ac:dyDescent="0.3">
      <c r="B315" s="101" t="s">
        <v>201</v>
      </c>
      <c r="C315" s="101" t="s">
        <v>202</v>
      </c>
      <c r="D315" s="102" t="s">
        <v>64</v>
      </c>
      <c r="E315" s="102" t="s">
        <v>65</v>
      </c>
      <c r="F315" s="101">
        <v>2976826951420</v>
      </c>
      <c r="G315" s="102" t="s">
        <v>64</v>
      </c>
      <c r="H315" s="102" t="s">
        <v>65</v>
      </c>
      <c r="I315" s="102" t="s">
        <v>66</v>
      </c>
      <c r="J315" s="102" t="s">
        <v>66</v>
      </c>
      <c r="K315" s="101">
        <v>0</v>
      </c>
      <c r="L315" s="101">
        <v>0</v>
      </c>
      <c r="M315" s="101">
        <v>0</v>
      </c>
      <c r="N315" s="101">
        <v>3</v>
      </c>
      <c r="O315" s="101">
        <v>3</v>
      </c>
      <c r="P315" s="101" t="s">
        <v>68</v>
      </c>
      <c r="Q315" s="101" t="s">
        <v>68</v>
      </c>
      <c r="R315" s="99"/>
    </row>
    <row r="316" spans="2:18" x14ac:dyDescent="0.3">
      <c r="B316" s="98">
        <v>0</v>
      </c>
      <c r="C316" s="98">
        <v>0</v>
      </c>
      <c r="D316" s="29" t="s">
        <v>64</v>
      </c>
      <c r="E316" s="29" t="s">
        <v>64</v>
      </c>
      <c r="F316" s="98">
        <v>0</v>
      </c>
      <c r="G316" s="29" t="s">
        <v>64</v>
      </c>
      <c r="H316" s="29" t="s">
        <v>64</v>
      </c>
      <c r="I316" s="29" t="s">
        <v>66</v>
      </c>
      <c r="J316" s="29" t="s">
        <v>66</v>
      </c>
      <c r="K316" s="98">
        <v>0</v>
      </c>
      <c r="L316" s="98">
        <v>0</v>
      </c>
      <c r="M316" s="98">
        <v>0</v>
      </c>
      <c r="N316" s="98">
        <v>0</v>
      </c>
      <c r="O316" s="98">
        <v>0</v>
      </c>
      <c r="P316" s="98">
        <v>0</v>
      </c>
      <c r="Q316" s="98">
        <v>0</v>
      </c>
    </row>
    <row r="319" spans="2:18" ht="15.6" x14ac:dyDescent="0.3">
      <c r="B319" s="383" t="s">
        <v>0</v>
      </c>
      <c r="C319" s="383"/>
      <c r="D319" s="383"/>
      <c r="E319" s="383"/>
      <c r="F319" s="383"/>
      <c r="G319" s="383"/>
      <c r="H319" s="383"/>
      <c r="I319" s="383"/>
      <c r="J319" s="383"/>
      <c r="K319" s="383"/>
      <c r="L319" s="383"/>
      <c r="M319" s="383"/>
      <c r="N319" s="383"/>
      <c r="O319" s="383"/>
      <c r="P319" s="383"/>
    </row>
    <row r="320" spans="2:18" x14ac:dyDescent="0.3">
      <c r="B320" s="2" t="s">
        <v>1</v>
      </c>
      <c r="C320" s="384" t="s">
        <v>59</v>
      </c>
      <c r="D320" s="384"/>
      <c r="E320" s="384"/>
      <c r="F320" s="384"/>
      <c r="G320" s="384"/>
      <c r="H320" s="384"/>
      <c r="I320" s="384"/>
      <c r="J320" s="384"/>
      <c r="K320" s="384"/>
      <c r="L320" s="384"/>
      <c r="M320" s="384"/>
      <c r="N320" s="384"/>
      <c r="O320" s="384"/>
      <c r="P320" s="3"/>
    </row>
    <row r="321" spans="2:18" x14ac:dyDescent="0.3">
      <c r="B321" s="4"/>
      <c r="C321" s="5"/>
      <c r="D321" s="5"/>
      <c r="E321" s="5"/>
      <c r="F321" s="6"/>
      <c r="G321" s="6"/>
      <c r="H321" s="6"/>
      <c r="I321" s="6"/>
      <c r="J321" s="5"/>
      <c r="K321" s="5"/>
      <c r="L321" s="5"/>
      <c r="M321" s="5"/>
      <c r="N321" s="5"/>
      <c r="O321" s="5"/>
      <c r="P321" s="7"/>
    </row>
    <row r="322" spans="2:18" x14ac:dyDescent="0.3">
      <c r="B322" s="2" t="s">
        <v>3</v>
      </c>
      <c r="C322" s="384" t="s">
        <v>47</v>
      </c>
      <c r="D322" s="384"/>
      <c r="E322" s="384"/>
      <c r="F322" s="384"/>
      <c r="G322" s="384"/>
      <c r="H322" s="384"/>
      <c r="I322" s="384"/>
      <c r="J322" s="384"/>
      <c r="K322" s="384"/>
      <c r="L322" s="384"/>
      <c r="M322" s="384"/>
      <c r="N322" s="384"/>
      <c r="O322" s="384"/>
      <c r="P322" s="3"/>
    </row>
    <row r="323" spans="2:18" ht="15" thickBot="1" x14ac:dyDescent="0.35">
      <c r="B323" s="385" t="s">
        <v>5</v>
      </c>
      <c r="C323" s="385"/>
      <c r="D323" s="385"/>
      <c r="E323" s="385"/>
      <c r="F323" s="385"/>
      <c r="G323" s="385"/>
      <c r="H323" s="385"/>
      <c r="I323" s="385"/>
      <c r="J323" s="385"/>
      <c r="K323" s="385"/>
      <c r="L323" s="385"/>
      <c r="M323" s="385"/>
      <c r="N323" s="385"/>
      <c r="O323" s="385"/>
      <c r="P323" s="9"/>
    </row>
    <row r="324" spans="2:18" ht="15" thickBot="1" x14ac:dyDescent="0.35">
      <c r="B324" s="386" t="s">
        <v>6</v>
      </c>
      <c r="C324" s="387"/>
      <c r="D324" s="387"/>
      <c r="E324" s="387"/>
      <c r="F324" s="387"/>
      <c r="G324" s="388"/>
      <c r="H324" s="386" t="s">
        <v>7</v>
      </c>
      <c r="I324" s="387"/>
      <c r="J324" s="388"/>
      <c r="K324" s="389" t="s">
        <v>8</v>
      </c>
      <c r="L324" s="390"/>
      <c r="M324" s="390"/>
      <c r="N324" s="389" t="s">
        <v>9</v>
      </c>
      <c r="O324" s="391"/>
      <c r="P324" s="9"/>
    </row>
    <row r="325" spans="2:18" ht="40.200000000000003" thickBot="1" x14ac:dyDescent="0.35">
      <c r="B325" s="12" t="s">
        <v>10</v>
      </c>
      <c r="C325" s="13" t="s">
        <v>11</v>
      </c>
      <c r="D325" s="13" t="s">
        <v>12</v>
      </c>
      <c r="E325" s="13" t="s">
        <v>13</v>
      </c>
      <c r="F325" s="13" t="s">
        <v>14</v>
      </c>
      <c r="G325" s="14" t="s">
        <v>15</v>
      </c>
      <c r="H325" s="12" t="s">
        <v>16</v>
      </c>
      <c r="I325" s="15" t="s">
        <v>17</v>
      </c>
      <c r="J325" s="14" t="s">
        <v>18</v>
      </c>
      <c r="K325" s="16" t="s">
        <v>19</v>
      </c>
      <c r="L325" s="17" t="s">
        <v>20</v>
      </c>
      <c r="M325" s="18" t="s">
        <v>21</v>
      </c>
      <c r="N325" s="392" t="s">
        <v>22</v>
      </c>
      <c r="O325" s="393"/>
      <c r="P325" s="20"/>
    </row>
    <row r="326" spans="2:18" x14ac:dyDescent="0.3">
      <c r="B326" s="21">
        <v>13</v>
      </c>
      <c r="C326" s="22"/>
      <c r="D326" s="22"/>
      <c r="E326" s="23" t="s">
        <v>23</v>
      </c>
      <c r="F326" s="24"/>
      <c r="G326" s="25" t="s">
        <v>24</v>
      </c>
      <c r="H326" s="26" t="s">
        <v>61</v>
      </c>
      <c r="I326" s="27" t="s">
        <v>61</v>
      </c>
      <c r="J326" s="28">
        <v>105919.18</v>
      </c>
      <c r="K326" s="29">
        <v>1602696</v>
      </c>
      <c r="L326" s="29">
        <v>1602696</v>
      </c>
      <c r="M326" s="29">
        <v>137718</v>
      </c>
      <c r="N326" s="394"/>
      <c r="O326" s="395"/>
      <c r="P326" s="30"/>
    </row>
    <row r="327" spans="2:18" x14ac:dyDescent="0.3">
      <c r="B327" s="31"/>
      <c r="C327" s="32"/>
      <c r="D327" s="32"/>
      <c r="E327" s="23"/>
      <c r="F327" s="24"/>
      <c r="G327" s="25"/>
      <c r="H327" s="26"/>
      <c r="I327" s="27"/>
      <c r="J327" s="28"/>
      <c r="K327" s="33"/>
      <c r="L327" s="34"/>
      <c r="M327" s="35"/>
      <c r="N327" s="381"/>
      <c r="O327" s="382"/>
      <c r="P327" s="30"/>
    </row>
    <row r="328" spans="2:18" x14ac:dyDescent="0.3">
      <c r="B328" s="31"/>
      <c r="C328" s="32"/>
      <c r="D328" s="32"/>
      <c r="E328" s="23"/>
      <c r="F328" s="24"/>
      <c r="G328" s="25"/>
      <c r="H328" s="26"/>
      <c r="I328" s="27"/>
      <c r="J328" s="28"/>
      <c r="K328" s="33"/>
      <c r="L328" s="34"/>
      <c r="M328" s="35"/>
      <c r="N328" s="381"/>
      <c r="O328" s="382"/>
      <c r="P328" s="30"/>
    </row>
    <row r="329" spans="2:18" x14ac:dyDescent="0.3">
      <c r="B329" s="31"/>
      <c r="C329" s="32"/>
      <c r="D329" s="32"/>
      <c r="E329" s="23"/>
      <c r="F329" s="24"/>
      <c r="G329" s="25"/>
      <c r="H329" s="26"/>
      <c r="I329" s="27"/>
      <c r="J329" s="28"/>
      <c r="K329" s="33"/>
      <c r="L329" s="34"/>
      <c r="M329" s="35"/>
      <c r="N329" s="381"/>
      <c r="O329" s="382"/>
      <c r="P329" s="30"/>
    </row>
    <row r="330" spans="2:18" x14ac:dyDescent="0.3">
      <c r="B330" s="31"/>
      <c r="C330" s="32"/>
      <c r="D330" s="32"/>
      <c r="E330" s="36"/>
      <c r="F330" s="37"/>
      <c r="G330" s="38"/>
      <c r="H330" s="39"/>
      <c r="I330" s="40"/>
      <c r="J330" s="41"/>
      <c r="K330" s="42"/>
      <c r="L330" s="43"/>
      <c r="M330" s="44"/>
      <c r="N330" s="381"/>
      <c r="O330" s="382"/>
      <c r="P330" s="30"/>
    </row>
    <row r="331" spans="2:18" ht="15" thickBot="1" x14ac:dyDescent="0.35">
      <c r="B331" s="45"/>
      <c r="C331" s="46"/>
      <c r="D331" s="46"/>
      <c r="E331" s="47"/>
      <c r="F331" s="48"/>
      <c r="G331" s="49"/>
      <c r="H331" s="50"/>
      <c r="I331" s="51"/>
      <c r="J331" s="52"/>
      <c r="K331" s="53"/>
      <c r="L331" s="54"/>
      <c r="M331" s="55"/>
      <c r="N331" s="396"/>
      <c r="O331" s="397"/>
      <c r="P331" s="30"/>
    </row>
    <row r="334" spans="2:18" x14ac:dyDescent="0.3">
      <c r="B334" s="58"/>
      <c r="C334" s="398" t="s">
        <v>26</v>
      </c>
      <c r="D334" s="398"/>
      <c r="E334" s="398"/>
      <c r="F334" s="398"/>
      <c r="G334" s="398"/>
      <c r="H334" s="398"/>
      <c r="I334" s="398"/>
      <c r="J334" s="398"/>
      <c r="K334" s="398"/>
      <c r="L334" s="398"/>
      <c r="M334" s="398"/>
      <c r="N334" s="398"/>
      <c r="O334" s="398"/>
      <c r="P334" s="398"/>
      <c r="Q334" s="398"/>
      <c r="R334" s="58"/>
    </row>
    <row r="335" spans="2:18" ht="15" thickBot="1" x14ac:dyDescent="0.35">
      <c r="B335" s="399" t="s">
        <v>27</v>
      </c>
      <c r="C335" s="399"/>
      <c r="D335" s="399"/>
      <c r="E335" s="399"/>
      <c r="F335" s="399"/>
      <c r="G335" s="399"/>
      <c r="H335" s="399"/>
      <c r="I335" s="399"/>
      <c r="J335" s="399"/>
      <c r="K335" s="399"/>
      <c r="L335" s="399"/>
      <c r="M335" s="399"/>
      <c r="N335" s="399"/>
      <c r="O335" s="399"/>
      <c r="P335" s="399"/>
      <c r="Q335" s="399"/>
      <c r="R335" s="90"/>
    </row>
    <row r="336" spans="2:18" ht="34.5" customHeight="1" thickBot="1" x14ac:dyDescent="0.35">
      <c r="B336" s="400" t="s">
        <v>28</v>
      </c>
      <c r="C336" s="400"/>
      <c r="D336" s="400"/>
      <c r="E336" s="400"/>
      <c r="F336" s="401"/>
      <c r="G336" s="386" t="s">
        <v>29</v>
      </c>
      <c r="H336" s="387"/>
      <c r="I336" s="387"/>
      <c r="J336" s="388"/>
      <c r="K336" s="387" t="s">
        <v>30</v>
      </c>
      <c r="L336" s="387"/>
      <c r="M336" s="387"/>
      <c r="N336" s="387"/>
      <c r="O336" s="388"/>
      <c r="P336" s="386" t="s">
        <v>31</v>
      </c>
      <c r="Q336" s="388"/>
      <c r="R336" s="91"/>
    </row>
    <row r="337" spans="2:18" ht="53.4" thickBot="1" x14ac:dyDescent="0.35">
      <c r="B337" s="402" t="s">
        <v>32</v>
      </c>
      <c r="C337" s="403"/>
      <c r="D337" s="59" t="s">
        <v>33</v>
      </c>
      <c r="E337" s="60" t="s">
        <v>34</v>
      </c>
      <c r="F337" s="14" t="s">
        <v>35</v>
      </c>
      <c r="G337" s="12" t="s">
        <v>36</v>
      </c>
      <c r="H337" s="61" t="s">
        <v>37</v>
      </c>
      <c r="I337" s="18" t="s">
        <v>38</v>
      </c>
      <c r="J337" s="14" t="s">
        <v>39</v>
      </c>
      <c r="K337" s="62" t="s">
        <v>40</v>
      </c>
      <c r="L337" s="59" t="s">
        <v>41</v>
      </c>
      <c r="M337" s="59" t="s">
        <v>42</v>
      </c>
      <c r="N337" s="60" t="s">
        <v>43</v>
      </c>
      <c r="O337" s="63" t="s">
        <v>44</v>
      </c>
      <c r="P337" s="64" t="s">
        <v>45</v>
      </c>
      <c r="Q337" s="65" t="s">
        <v>46</v>
      </c>
      <c r="R337" s="97"/>
    </row>
    <row r="338" spans="2:18" x14ac:dyDescent="0.3">
      <c r="B338" s="66" t="s">
        <v>222</v>
      </c>
      <c r="C338" s="67" t="s">
        <v>223</v>
      </c>
      <c r="D338" s="68" t="s">
        <v>64</v>
      </c>
      <c r="E338" s="68" t="s">
        <v>64</v>
      </c>
      <c r="F338" s="69">
        <v>1970204961415</v>
      </c>
      <c r="G338" s="68" t="s">
        <v>64</v>
      </c>
      <c r="H338" s="68" t="s">
        <v>64</v>
      </c>
      <c r="I338" s="68" t="s">
        <v>65</v>
      </c>
      <c r="J338" s="68" t="s">
        <v>66</v>
      </c>
      <c r="K338" s="70">
        <v>0</v>
      </c>
      <c r="L338" s="70">
        <v>0</v>
      </c>
      <c r="M338" s="70">
        <v>0</v>
      </c>
      <c r="N338" s="70" t="s">
        <v>65</v>
      </c>
      <c r="O338" s="70">
        <v>0</v>
      </c>
      <c r="P338" s="70" t="s">
        <v>224</v>
      </c>
      <c r="Q338" s="70" t="s">
        <v>224</v>
      </c>
      <c r="R338" s="66"/>
    </row>
    <row r="339" spans="2:18" x14ac:dyDescent="0.3">
      <c r="B339" s="66" t="s">
        <v>225</v>
      </c>
      <c r="C339" s="67" t="s">
        <v>226</v>
      </c>
      <c r="D339" s="68" t="s">
        <v>64</v>
      </c>
      <c r="E339" s="68" t="s">
        <v>64</v>
      </c>
      <c r="F339" s="69">
        <v>2283197490101</v>
      </c>
      <c r="G339" s="68" t="s">
        <v>64</v>
      </c>
      <c r="H339" s="68" t="s">
        <v>64</v>
      </c>
      <c r="I339" s="68" t="s">
        <v>65</v>
      </c>
      <c r="J339" s="68" t="s">
        <v>66</v>
      </c>
      <c r="K339" s="70">
        <v>0</v>
      </c>
      <c r="L339" s="70">
        <v>0</v>
      </c>
      <c r="M339" s="70">
        <v>0</v>
      </c>
      <c r="N339" s="70" t="s">
        <v>65</v>
      </c>
      <c r="O339" s="70">
        <v>0</v>
      </c>
      <c r="P339" s="70" t="s">
        <v>224</v>
      </c>
      <c r="Q339" s="70" t="s">
        <v>224</v>
      </c>
      <c r="R339" s="66"/>
    </row>
    <row r="340" spans="2:18" x14ac:dyDescent="0.3">
      <c r="B340" s="66" t="s">
        <v>227</v>
      </c>
      <c r="C340" s="67" t="s">
        <v>228</v>
      </c>
      <c r="D340" s="68" t="s">
        <v>64</v>
      </c>
      <c r="E340" s="68" t="s">
        <v>64</v>
      </c>
      <c r="F340" s="69">
        <v>2715062291609</v>
      </c>
      <c r="G340" s="68" t="s">
        <v>64</v>
      </c>
      <c r="H340" s="68" t="s">
        <v>64</v>
      </c>
      <c r="I340" s="68" t="s">
        <v>65</v>
      </c>
      <c r="J340" s="68" t="s">
        <v>66</v>
      </c>
      <c r="K340" s="70">
        <v>0</v>
      </c>
      <c r="L340" s="70">
        <v>0</v>
      </c>
      <c r="M340" s="70">
        <v>0</v>
      </c>
      <c r="N340" s="70" t="s">
        <v>65</v>
      </c>
      <c r="O340" s="70">
        <v>0</v>
      </c>
      <c r="P340" s="70" t="s">
        <v>224</v>
      </c>
      <c r="Q340" s="70" t="s">
        <v>224</v>
      </c>
      <c r="R340" s="66"/>
    </row>
    <row r="341" spans="2:18" x14ac:dyDescent="0.3">
      <c r="B341" s="66" t="s">
        <v>229</v>
      </c>
      <c r="C341" s="67" t="s">
        <v>230</v>
      </c>
      <c r="D341" s="68" t="s">
        <v>64</v>
      </c>
      <c r="E341" s="68" t="s">
        <v>64</v>
      </c>
      <c r="F341" s="69">
        <v>2365589780101</v>
      </c>
      <c r="G341" s="68" t="s">
        <v>64</v>
      </c>
      <c r="H341" s="68" t="s">
        <v>64</v>
      </c>
      <c r="I341" s="68" t="s">
        <v>65</v>
      </c>
      <c r="J341" s="68" t="s">
        <v>66</v>
      </c>
      <c r="K341" s="70">
        <v>0</v>
      </c>
      <c r="L341" s="70">
        <v>0</v>
      </c>
      <c r="M341" s="70">
        <v>0</v>
      </c>
      <c r="N341" s="70" t="s">
        <v>65</v>
      </c>
      <c r="O341" s="70">
        <v>0</v>
      </c>
      <c r="P341" s="70" t="s">
        <v>224</v>
      </c>
      <c r="Q341" s="70" t="s">
        <v>224</v>
      </c>
      <c r="R341" s="66"/>
    </row>
    <row r="342" spans="2:18" x14ac:dyDescent="0.3">
      <c r="B342" s="66" t="s">
        <v>231</v>
      </c>
      <c r="C342" s="67" t="s">
        <v>232</v>
      </c>
      <c r="D342" s="68" t="s">
        <v>64</v>
      </c>
      <c r="E342" s="68" t="s">
        <v>64</v>
      </c>
      <c r="F342" s="69">
        <v>2739752341508</v>
      </c>
      <c r="G342" s="68" t="s">
        <v>64</v>
      </c>
      <c r="H342" s="68" t="s">
        <v>64</v>
      </c>
      <c r="I342" s="68" t="s">
        <v>65</v>
      </c>
      <c r="J342" s="68" t="s">
        <v>66</v>
      </c>
      <c r="K342" s="70">
        <v>0</v>
      </c>
      <c r="L342" s="70">
        <v>0</v>
      </c>
      <c r="M342" s="70">
        <v>0</v>
      </c>
      <c r="N342" s="70" t="s">
        <v>65</v>
      </c>
      <c r="O342" s="70">
        <v>0</v>
      </c>
      <c r="P342" s="70" t="s">
        <v>224</v>
      </c>
      <c r="Q342" s="70" t="s">
        <v>224</v>
      </c>
      <c r="R342" s="66"/>
    </row>
    <row r="343" spans="2:18" x14ac:dyDescent="0.3">
      <c r="B343" s="66" t="s">
        <v>233</v>
      </c>
      <c r="C343" s="67" t="s">
        <v>234</v>
      </c>
      <c r="D343" s="68" t="s">
        <v>64</v>
      </c>
      <c r="E343" s="68" t="s">
        <v>64</v>
      </c>
      <c r="F343" s="69">
        <v>2254805811406</v>
      </c>
      <c r="G343" s="68" t="s">
        <v>64</v>
      </c>
      <c r="H343" s="68" t="s">
        <v>64</v>
      </c>
      <c r="I343" s="68" t="s">
        <v>65</v>
      </c>
      <c r="J343" s="68" t="s">
        <v>66</v>
      </c>
      <c r="K343" s="70">
        <v>0</v>
      </c>
      <c r="L343" s="70">
        <v>0</v>
      </c>
      <c r="M343" s="70">
        <v>0</v>
      </c>
      <c r="N343" s="70" t="s">
        <v>65</v>
      </c>
      <c r="O343" s="70">
        <v>0</v>
      </c>
      <c r="P343" s="70" t="s">
        <v>224</v>
      </c>
      <c r="Q343" s="70" t="s">
        <v>224</v>
      </c>
      <c r="R343" s="66"/>
    </row>
    <row r="344" spans="2:18" x14ac:dyDescent="0.3">
      <c r="B344" s="66" t="s">
        <v>235</v>
      </c>
      <c r="C344" s="67" t="s">
        <v>236</v>
      </c>
      <c r="D344" s="68" t="s">
        <v>64</v>
      </c>
      <c r="E344" s="68" t="s">
        <v>64</v>
      </c>
      <c r="F344" s="69">
        <v>3554346870922</v>
      </c>
      <c r="G344" s="68" t="s">
        <v>64</v>
      </c>
      <c r="H344" s="68" t="s">
        <v>64</v>
      </c>
      <c r="I344" s="68" t="s">
        <v>65</v>
      </c>
      <c r="J344" s="68" t="s">
        <v>66</v>
      </c>
      <c r="K344" s="70">
        <v>0</v>
      </c>
      <c r="L344" s="70">
        <v>0</v>
      </c>
      <c r="M344" s="70">
        <v>0</v>
      </c>
      <c r="N344" s="70" t="s">
        <v>65</v>
      </c>
      <c r="O344" s="70">
        <v>0</v>
      </c>
      <c r="P344" s="70" t="s">
        <v>224</v>
      </c>
      <c r="Q344" s="70" t="s">
        <v>224</v>
      </c>
      <c r="R344" s="66"/>
    </row>
    <row r="345" spans="2:18" x14ac:dyDescent="0.3">
      <c r="B345" s="66" t="s">
        <v>237</v>
      </c>
      <c r="C345" s="67" t="s">
        <v>238</v>
      </c>
      <c r="D345" s="68" t="s">
        <v>64</v>
      </c>
      <c r="E345" s="68" t="s">
        <v>64</v>
      </c>
      <c r="F345" s="69">
        <v>2501563421607</v>
      </c>
      <c r="G345" s="68" t="s">
        <v>64</v>
      </c>
      <c r="H345" s="68" t="s">
        <v>65</v>
      </c>
      <c r="I345" s="68" t="s">
        <v>66</v>
      </c>
      <c r="J345" s="68" t="s">
        <v>66</v>
      </c>
      <c r="K345" s="70">
        <v>0</v>
      </c>
      <c r="L345" s="70">
        <v>0</v>
      </c>
      <c r="M345" s="70">
        <v>0</v>
      </c>
      <c r="N345" s="70" t="s">
        <v>65</v>
      </c>
      <c r="O345" s="70">
        <v>0</v>
      </c>
      <c r="P345" s="70" t="s">
        <v>224</v>
      </c>
      <c r="Q345" s="70" t="s">
        <v>224</v>
      </c>
      <c r="R345" s="66"/>
    </row>
    <row r="346" spans="2:18" x14ac:dyDescent="0.3">
      <c r="B346" s="66" t="s">
        <v>239</v>
      </c>
      <c r="C346" s="67" t="s">
        <v>240</v>
      </c>
      <c r="D346" s="68" t="s">
        <v>64</v>
      </c>
      <c r="E346" s="68" t="s">
        <v>64</v>
      </c>
      <c r="F346" s="69">
        <v>2738819571420</v>
      </c>
      <c r="G346" s="68" t="s">
        <v>64</v>
      </c>
      <c r="H346" s="68" t="s">
        <v>65</v>
      </c>
      <c r="I346" s="68" t="s">
        <v>66</v>
      </c>
      <c r="J346" s="68" t="s">
        <v>66</v>
      </c>
      <c r="K346" s="70">
        <v>0</v>
      </c>
      <c r="L346" s="70">
        <v>0</v>
      </c>
      <c r="M346" s="70">
        <v>0</v>
      </c>
      <c r="N346" s="70" t="s">
        <v>65</v>
      </c>
      <c r="O346" s="70">
        <v>0</v>
      </c>
      <c r="P346" s="70" t="s">
        <v>224</v>
      </c>
      <c r="Q346" s="70" t="s">
        <v>224</v>
      </c>
      <c r="R346" s="66"/>
    </row>
    <row r="347" spans="2:18" x14ac:dyDescent="0.3">
      <c r="B347" s="66" t="s">
        <v>241</v>
      </c>
      <c r="C347" s="67" t="s">
        <v>242</v>
      </c>
      <c r="D347" s="68" t="s">
        <v>64</v>
      </c>
      <c r="E347" s="68" t="s">
        <v>64</v>
      </c>
      <c r="F347" s="69">
        <v>2992645800101</v>
      </c>
      <c r="G347" s="68" t="s">
        <v>64</v>
      </c>
      <c r="H347" s="68" t="s">
        <v>65</v>
      </c>
      <c r="I347" s="68" t="s">
        <v>66</v>
      </c>
      <c r="J347" s="68" t="s">
        <v>66</v>
      </c>
      <c r="K347" s="70">
        <v>0</v>
      </c>
      <c r="L347" s="70">
        <v>0</v>
      </c>
      <c r="M347" s="70">
        <v>0</v>
      </c>
      <c r="N347" s="70" t="s">
        <v>65</v>
      </c>
      <c r="O347" s="70">
        <v>0</v>
      </c>
      <c r="P347" s="70" t="s">
        <v>224</v>
      </c>
      <c r="Q347" s="70" t="s">
        <v>224</v>
      </c>
      <c r="R347" s="66"/>
    </row>
    <row r="348" spans="2:18" x14ac:dyDescent="0.3">
      <c r="B348" s="66" t="s">
        <v>243</v>
      </c>
      <c r="C348" s="67" t="s">
        <v>244</v>
      </c>
      <c r="D348" s="68" t="s">
        <v>64</v>
      </c>
      <c r="E348" s="68" t="s">
        <v>64</v>
      </c>
      <c r="F348" s="69">
        <v>3626547000101</v>
      </c>
      <c r="G348" s="68" t="s">
        <v>64</v>
      </c>
      <c r="H348" s="68" t="s">
        <v>64</v>
      </c>
      <c r="I348" s="68" t="s">
        <v>65</v>
      </c>
      <c r="J348" s="68" t="s">
        <v>66</v>
      </c>
      <c r="K348" s="70">
        <v>0</v>
      </c>
      <c r="L348" s="70">
        <v>0</v>
      </c>
      <c r="M348" s="70">
        <v>0</v>
      </c>
      <c r="N348" s="70" t="s">
        <v>65</v>
      </c>
      <c r="O348" s="70">
        <v>0</v>
      </c>
      <c r="P348" s="70" t="s">
        <v>224</v>
      </c>
      <c r="Q348" s="70" t="s">
        <v>224</v>
      </c>
      <c r="R348" s="66"/>
    </row>
    <row r="349" spans="2:18" x14ac:dyDescent="0.3">
      <c r="B349" s="66" t="s">
        <v>245</v>
      </c>
      <c r="C349" s="67" t="s">
        <v>232</v>
      </c>
      <c r="D349" s="68" t="s">
        <v>64</v>
      </c>
      <c r="E349" s="68" t="s">
        <v>64</v>
      </c>
      <c r="F349" s="69">
        <v>1579843381615</v>
      </c>
      <c r="G349" s="68" t="s">
        <v>64</v>
      </c>
      <c r="H349" s="68" t="s">
        <v>64</v>
      </c>
      <c r="I349" s="68" t="s">
        <v>65</v>
      </c>
      <c r="J349" s="68" t="s">
        <v>66</v>
      </c>
      <c r="K349" s="70">
        <v>0</v>
      </c>
      <c r="L349" s="70">
        <v>0</v>
      </c>
      <c r="M349" s="70">
        <v>0</v>
      </c>
      <c r="N349" s="70" t="s">
        <v>65</v>
      </c>
      <c r="O349" s="70">
        <v>0</v>
      </c>
      <c r="P349" s="70" t="s">
        <v>224</v>
      </c>
      <c r="Q349" s="70" t="s">
        <v>224</v>
      </c>
      <c r="R349" s="66"/>
    </row>
    <row r="350" spans="2:18" x14ac:dyDescent="0.3">
      <c r="B350" s="66" t="s">
        <v>222</v>
      </c>
      <c r="C350" s="67" t="s">
        <v>223</v>
      </c>
      <c r="D350" s="68" t="s">
        <v>64</v>
      </c>
      <c r="E350" s="68" t="s">
        <v>64</v>
      </c>
      <c r="F350" s="69">
        <v>1970204961415</v>
      </c>
      <c r="G350" s="68" t="s">
        <v>64</v>
      </c>
      <c r="H350" s="68" t="s">
        <v>64</v>
      </c>
      <c r="I350" s="68" t="s">
        <v>65</v>
      </c>
      <c r="J350" s="68" t="s">
        <v>66</v>
      </c>
      <c r="K350" s="70">
        <v>0</v>
      </c>
      <c r="L350" s="70">
        <v>0</v>
      </c>
      <c r="M350" s="70">
        <v>0</v>
      </c>
      <c r="N350" s="70" t="s">
        <v>65</v>
      </c>
      <c r="O350" s="70">
        <v>0</v>
      </c>
      <c r="P350" s="70" t="s">
        <v>224</v>
      </c>
      <c r="Q350" s="70" t="s">
        <v>224</v>
      </c>
      <c r="R350" s="66"/>
    </row>
    <row r="351" spans="2:18" x14ac:dyDescent="0.3">
      <c r="B351" s="66" t="s">
        <v>237</v>
      </c>
      <c r="C351" s="67" t="s">
        <v>246</v>
      </c>
      <c r="D351" s="68" t="s">
        <v>64</v>
      </c>
      <c r="E351" s="68" t="s">
        <v>64</v>
      </c>
      <c r="F351" s="69">
        <v>2618255850803</v>
      </c>
      <c r="G351" s="68" t="s">
        <v>64</v>
      </c>
      <c r="H351" s="68" t="s">
        <v>64</v>
      </c>
      <c r="I351" s="68" t="s">
        <v>65</v>
      </c>
      <c r="J351" s="68" t="s">
        <v>66</v>
      </c>
      <c r="K351" s="70">
        <v>0</v>
      </c>
      <c r="L351" s="70">
        <v>0</v>
      </c>
      <c r="M351" s="70">
        <v>0</v>
      </c>
      <c r="N351" s="70" t="s">
        <v>65</v>
      </c>
      <c r="O351" s="70">
        <v>0</v>
      </c>
      <c r="P351" s="70" t="s">
        <v>224</v>
      </c>
      <c r="Q351" s="70" t="s">
        <v>224</v>
      </c>
      <c r="R351" s="66"/>
    </row>
    <row r="352" spans="2:18" x14ac:dyDescent="0.3">
      <c r="B352" s="66" t="s">
        <v>247</v>
      </c>
      <c r="C352" s="67" t="s">
        <v>248</v>
      </c>
      <c r="D352" s="68" t="s">
        <v>64</v>
      </c>
      <c r="E352" s="68" t="s">
        <v>64</v>
      </c>
      <c r="F352" s="69">
        <v>2410515330101</v>
      </c>
      <c r="G352" s="68" t="s">
        <v>64</v>
      </c>
      <c r="H352" s="68" t="s">
        <v>64</v>
      </c>
      <c r="I352" s="68" t="s">
        <v>65</v>
      </c>
      <c r="J352" s="68" t="s">
        <v>66</v>
      </c>
      <c r="K352" s="70">
        <v>0</v>
      </c>
      <c r="L352" s="70">
        <v>0</v>
      </c>
      <c r="M352" s="70">
        <v>0</v>
      </c>
      <c r="N352" s="70" t="s">
        <v>65</v>
      </c>
      <c r="O352" s="70">
        <v>0</v>
      </c>
      <c r="P352" s="70" t="s">
        <v>224</v>
      </c>
      <c r="Q352" s="70" t="s">
        <v>224</v>
      </c>
      <c r="R352" s="66"/>
    </row>
    <row r="353" spans="2:18" x14ac:dyDescent="0.3">
      <c r="B353" s="66" t="s">
        <v>249</v>
      </c>
      <c r="C353" s="67" t="s">
        <v>250</v>
      </c>
      <c r="D353" s="68" t="s">
        <v>64</v>
      </c>
      <c r="E353" s="68" t="s">
        <v>64</v>
      </c>
      <c r="F353" s="69">
        <v>2419750180805</v>
      </c>
      <c r="G353" s="68" t="s">
        <v>64</v>
      </c>
      <c r="H353" s="68" t="s">
        <v>64</v>
      </c>
      <c r="I353" s="68" t="s">
        <v>65</v>
      </c>
      <c r="J353" s="68" t="s">
        <v>66</v>
      </c>
      <c r="K353" s="70">
        <v>0</v>
      </c>
      <c r="L353" s="70">
        <v>0</v>
      </c>
      <c r="M353" s="70">
        <v>0</v>
      </c>
      <c r="N353" s="70" t="s">
        <v>65</v>
      </c>
      <c r="O353" s="70">
        <v>0</v>
      </c>
      <c r="P353" s="70" t="s">
        <v>224</v>
      </c>
      <c r="Q353" s="70" t="s">
        <v>224</v>
      </c>
      <c r="R353" s="66"/>
    </row>
    <row r="354" spans="2:18" x14ac:dyDescent="0.3">
      <c r="B354" s="66" t="s">
        <v>225</v>
      </c>
      <c r="C354" s="67" t="s">
        <v>251</v>
      </c>
      <c r="D354" s="68" t="s">
        <v>64</v>
      </c>
      <c r="E354" s="68" t="s">
        <v>64</v>
      </c>
      <c r="F354" s="69">
        <v>2282540350507</v>
      </c>
      <c r="G354" s="68" t="s">
        <v>64</v>
      </c>
      <c r="H354" s="68" t="s">
        <v>64</v>
      </c>
      <c r="I354" s="68" t="s">
        <v>65</v>
      </c>
      <c r="J354" s="68" t="s">
        <v>66</v>
      </c>
      <c r="K354" s="70">
        <v>0</v>
      </c>
      <c r="L354" s="70">
        <v>0</v>
      </c>
      <c r="M354" s="70">
        <v>0</v>
      </c>
      <c r="N354" s="70" t="s">
        <v>65</v>
      </c>
      <c r="O354" s="70">
        <v>0</v>
      </c>
      <c r="P354" s="70" t="s">
        <v>224</v>
      </c>
      <c r="Q354" s="70" t="s">
        <v>224</v>
      </c>
      <c r="R354" s="66"/>
    </row>
    <row r="355" spans="2:18" x14ac:dyDescent="0.3">
      <c r="B355" s="66" t="s">
        <v>252</v>
      </c>
      <c r="C355" s="67" t="s">
        <v>253</v>
      </c>
      <c r="D355" s="68" t="s">
        <v>64</v>
      </c>
      <c r="E355" s="68" t="s">
        <v>64</v>
      </c>
      <c r="F355" s="69">
        <v>1653896131101</v>
      </c>
      <c r="G355" s="68" t="s">
        <v>64</v>
      </c>
      <c r="H355" s="68" t="s">
        <v>64</v>
      </c>
      <c r="I355" s="68" t="s">
        <v>65</v>
      </c>
      <c r="J355" s="68" t="s">
        <v>66</v>
      </c>
      <c r="K355" s="70">
        <v>0</v>
      </c>
      <c r="L355" s="70">
        <v>0</v>
      </c>
      <c r="M355" s="70">
        <v>0</v>
      </c>
      <c r="N355" s="70" t="s">
        <v>65</v>
      </c>
      <c r="O355" s="70">
        <v>0</v>
      </c>
      <c r="P355" s="70" t="s">
        <v>224</v>
      </c>
      <c r="Q355" s="70" t="s">
        <v>224</v>
      </c>
      <c r="R355" s="66"/>
    </row>
    <row r="356" spans="2:18" x14ac:dyDescent="0.3">
      <c r="B356" s="66" t="s">
        <v>254</v>
      </c>
      <c r="C356" s="67" t="s">
        <v>255</v>
      </c>
      <c r="D356" s="68" t="s">
        <v>64</v>
      </c>
      <c r="E356" s="68" t="s">
        <v>64</v>
      </c>
      <c r="F356" s="69">
        <v>2425499771212</v>
      </c>
      <c r="G356" s="68" t="s">
        <v>64</v>
      </c>
      <c r="H356" s="68" t="s">
        <v>64</v>
      </c>
      <c r="I356" s="68" t="s">
        <v>65</v>
      </c>
      <c r="J356" s="68" t="s">
        <v>66</v>
      </c>
      <c r="K356" s="70">
        <v>0</v>
      </c>
      <c r="L356" s="70">
        <v>0</v>
      </c>
      <c r="M356" s="70">
        <v>0</v>
      </c>
      <c r="N356" s="70" t="s">
        <v>65</v>
      </c>
      <c r="O356" s="70">
        <v>0</v>
      </c>
      <c r="P356" s="70" t="s">
        <v>224</v>
      </c>
      <c r="Q356" s="70" t="s">
        <v>224</v>
      </c>
      <c r="R356" s="66"/>
    </row>
    <row r="357" spans="2:18" x14ac:dyDescent="0.3">
      <c r="B357" s="66" t="s">
        <v>256</v>
      </c>
      <c r="C357" s="67" t="s">
        <v>257</v>
      </c>
      <c r="D357" s="68" t="s">
        <v>64</v>
      </c>
      <c r="E357" s="68" t="s">
        <v>64</v>
      </c>
      <c r="F357" s="69">
        <v>1621711021202</v>
      </c>
      <c r="G357" s="68" t="s">
        <v>64</v>
      </c>
      <c r="H357" s="68" t="s">
        <v>64</v>
      </c>
      <c r="I357" s="68" t="s">
        <v>65</v>
      </c>
      <c r="J357" s="68" t="s">
        <v>66</v>
      </c>
      <c r="K357" s="70">
        <v>0</v>
      </c>
      <c r="L357" s="70">
        <v>0</v>
      </c>
      <c r="M357" s="70">
        <v>0</v>
      </c>
      <c r="N357" s="70" t="s">
        <v>65</v>
      </c>
      <c r="O357" s="70">
        <v>0</v>
      </c>
      <c r="P357" s="70" t="s">
        <v>224</v>
      </c>
      <c r="Q357" s="70" t="s">
        <v>224</v>
      </c>
      <c r="R357" s="66"/>
    </row>
    <row r="358" spans="2:18" x14ac:dyDescent="0.3">
      <c r="B358" s="66" t="s">
        <v>258</v>
      </c>
      <c r="C358" s="67" t="s">
        <v>259</v>
      </c>
      <c r="D358" s="68" t="s">
        <v>64</v>
      </c>
      <c r="E358" s="68" t="s">
        <v>64</v>
      </c>
      <c r="F358" s="69">
        <v>2521437950304</v>
      </c>
      <c r="G358" s="68" t="s">
        <v>64</v>
      </c>
      <c r="H358" s="68" t="s">
        <v>64</v>
      </c>
      <c r="I358" s="68" t="s">
        <v>65</v>
      </c>
      <c r="J358" s="68" t="s">
        <v>66</v>
      </c>
      <c r="K358" s="70">
        <v>0</v>
      </c>
      <c r="L358" s="70">
        <v>0</v>
      </c>
      <c r="M358" s="70">
        <v>0</v>
      </c>
      <c r="N358" s="70" t="s">
        <v>65</v>
      </c>
      <c r="O358" s="70">
        <v>0</v>
      </c>
      <c r="P358" s="70" t="s">
        <v>224</v>
      </c>
      <c r="Q358" s="70" t="s">
        <v>224</v>
      </c>
      <c r="R358" s="66"/>
    </row>
    <row r="359" spans="2:18" x14ac:dyDescent="0.3">
      <c r="B359" s="66" t="s">
        <v>260</v>
      </c>
      <c r="C359" s="67" t="s">
        <v>261</v>
      </c>
      <c r="D359" s="68" t="s">
        <v>64</v>
      </c>
      <c r="E359" s="68" t="s">
        <v>64</v>
      </c>
      <c r="F359" s="69">
        <v>1939971931406</v>
      </c>
      <c r="G359" s="68" t="s">
        <v>64</v>
      </c>
      <c r="H359" s="68" t="s">
        <v>64</v>
      </c>
      <c r="I359" s="68" t="s">
        <v>65</v>
      </c>
      <c r="J359" s="68" t="s">
        <v>66</v>
      </c>
      <c r="K359" s="70">
        <v>0</v>
      </c>
      <c r="L359" s="70">
        <v>0</v>
      </c>
      <c r="M359" s="70">
        <v>0</v>
      </c>
      <c r="N359" s="70" t="s">
        <v>65</v>
      </c>
      <c r="O359" s="70">
        <v>0</v>
      </c>
      <c r="P359" s="70" t="s">
        <v>224</v>
      </c>
      <c r="Q359" s="70" t="s">
        <v>224</v>
      </c>
      <c r="R359" s="66"/>
    </row>
    <row r="360" spans="2:18" x14ac:dyDescent="0.3">
      <c r="B360" s="66" t="s">
        <v>233</v>
      </c>
      <c r="C360" s="67" t="s">
        <v>234</v>
      </c>
      <c r="D360" s="68" t="s">
        <v>64</v>
      </c>
      <c r="E360" s="68" t="s">
        <v>64</v>
      </c>
      <c r="F360" s="69">
        <v>2254805811406</v>
      </c>
      <c r="G360" s="68" t="s">
        <v>64</v>
      </c>
      <c r="H360" s="68" t="s">
        <v>64</v>
      </c>
      <c r="I360" s="68" t="s">
        <v>65</v>
      </c>
      <c r="J360" s="68" t="s">
        <v>66</v>
      </c>
      <c r="K360" s="70">
        <v>0</v>
      </c>
      <c r="L360" s="70">
        <v>0</v>
      </c>
      <c r="M360" s="70">
        <v>0</v>
      </c>
      <c r="N360" s="70" t="s">
        <v>65</v>
      </c>
      <c r="O360" s="70">
        <v>0</v>
      </c>
      <c r="P360" s="70" t="s">
        <v>224</v>
      </c>
      <c r="Q360" s="70" t="s">
        <v>224</v>
      </c>
      <c r="R360" s="66"/>
    </row>
    <row r="361" spans="2:18" x14ac:dyDescent="0.3">
      <c r="B361" s="66" t="s">
        <v>247</v>
      </c>
      <c r="C361" s="67" t="s">
        <v>262</v>
      </c>
      <c r="D361" s="68" t="s">
        <v>64</v>
      </c>
      <c r="E361" s="68" t="s">
        <v>64</v>
      </c>
      <c r="F361" s="69">
        <v>2234804870101</v>
      </c>
      <c r="G361" s="68" t="s">
        <v>64</v>
      </c>
      <c r="H361" s="68" t="s">
        <v>65</v>
      </c>
      <c r="I361" s="68" t="s">
        <v>66</v>
      </c>
      <c r="J361" s="68" t="s">
        <v>66</v>
      </c>
      <c r="K361" s="70">
        <v>0</v>
      </c>
      <c r="L361" s="70">
        <v>0</v>
      </c>
      <c r="M361" s="70">
        <v>0</v>
      </c>
      <c r="N361" s="70" t="s">
        <v>65</v>
      </c>
      <c r="O361" s="70">
        <v>0</v>
      </c>
      <c r="P361" s="70" t="s">
        <v>224</v>
      </c>
      <c r="Q361" s="70" t="s">
        <v>224</v>
      </c>
      <c r="R361" s="66"/>
    </row>
    <row r="362" spans="2:18" x14ac:dyDescent="0.3">
      <c r="B362" s="66" t="s">
        <v>263</v>
      </c>
      <c r="C362" s="67" t="s">
        <v>264</v>
      </c>
      <c r="D362" s="68" t="s">
        <v>64</v>
      </c>
      <c r="E362" s="68" t="s">
        <v>64</v>
      </c>
      <c r="F362" s="69">
        <v>1996379111611</v>
      </c>
      <c r="G362" s="68" t="s">
        <v>64</v>
      </c>
      <c r="H362" s="68" t="s">
        <v>64</v>
      </c>
      <c r="I362" s="68" t="s">
        <v>65</v>
      </c>
      <c r="J362" s="68" t="s">
        <v>66</v>
      </c>
      <c r="K362" s="70">
        <v>0</v>
      </c>
      <c r="L362" s="70">
        <v>0</v>
      </c>
      <c r="M362" s="70">
        <v>0</v>
      </c>
      <c r="N362" s="70" t="s">
        <v>65</v>
      </c>
      <c r="O362" s="70">
        <v>0</v>
      </c>
      <c r="P362" s="70" t="s">
        <v>224</v>
      </c>
      <c r="Q362" s="70" t="s">
        <v>224</v>
      </c>
      <c r="R362" s="66"/>
    </row>
    <row r="363" spans="2:18" x14ac:dyDescent="0.3">
      <c r="B363" s="66" t="s">
        <v>239</v>
      </c>
      <c r="C363" s="67" t="s">
        <v>265</v>
      </c>
      <c r="D363" s="68" t="s">
        <v>64</v>
      </c>
      <c r="E363" s="68" t="s">
        <v>64</v>
      </c>
      <c r="F363" s="69">
        <v>2394353030101</v>
      </c>
      <c r="G363" s="68" t="s">
        <v>64</v>
      </c>
      <c r="H363" s="68" t="s">
        <v>64</v>
      </c>
      <c r="I363" s="68" t="s">
        <v>65</v>
      </c>
      <c r="J363" s="68" t="s">
        <v>66</v>
      </c>
      <c r="K363" s="70">
        <v>0</v>
      </c>
      <c r="L363" s="70">
        <v>0</v>
      </c>
      <c r="M363" s="70">
        <v>0</v>
      </c>
      <c r="N363" s="70" t="s">
        <v>65</v>
      </c>
      <c r="O363" s="70">
        <v>0</v>
      </c>
      <c r="P363" s="70" t="s">
        <v>224</v>
      </c>
      <c r="Q363" s="70" t="s">
        <v>224</v>
      </c>
      <c r="R363" s="66"/>
    </row>
    <row r="364" spans="2:18" x14ac:dyDescent="0.3">
      <c r="B364" s="66" t="s">
        <v>266</v>
      </c>
      <c r="C364" s="67" t="s">
        <v>267</v>
      </c>
      <c r="D364" s="68" t="s">
        <v>64</v>
      </c>
      <c r="E364" s="68" t="s">
        <v>64</v>
      </c>
      <c r="F364" s="69">
        <v>2499147270101</v>
      </c>
      <c r="G364" s="68" t="s">
        <v>64</v>
      </c>
      <c r="H364" s="68" t="s">
        <v>64</v>
      </c>
      <c r="I364" s="68" t="s">
        <v>65</v>
      </c>
      <c r="J364" s="68" t="s">
        <v>66</v>
      </c>
      <c r="K364" s="70">
        <v>0</v>
      </c>
      <c r="L364" s="70">
        <v>0</v>
      </c>
      <c r="M364" s="70">
        <v>0</v>
      </c>
      <c r="N364" s="70" t="s">
        <v>65</v>
      </c>
      <c r="O364" s="70">
        <v>0</v>
      </c>
      <c r="P364" s="70" t="s">
        <v>224</v>
      </c>
      <c r="Q364" s="70" t="s">
        <v>224</v>
      </c>
      <c r="R364" s="66"/>
    </row>
    <row r="365" spans="2:18" x14ac:dyDescent="0.3">
      <c r="B365" s="66" t="s">
        <v>268</v>
      </c>
      <c r="C365" s="67" t="s">
        <v>269</v>
      </c>
      <c r="D365" s="68" t="s">
        <v>64</v>
      </c>
      <c r="E365" s="68" t="s">
        <v>64</v>
      </c>
      <c r="F365" s="69">
        <v>2372079821220</v>
      </c>
      <c r="G365" s="68" t="s">
        <v>64</v>
      </c>
      <c r="H365" s="68" t="s">
        <v>65</v>
      </c>
      <c r="I365" s="68" t="s">
        <v>66</v>
      </c>
      <c r="J365" s="68" t="s">
        <v>66</v>
      </c>
      <c r="K365" s="70">
        <v>0</v>
      </c>
      <c r="L365" s="70">
        <v>0</v>
      </c>
      <c r="M365" s="70">
        <v>0</v>
      </c>
      <c r="N365" s="70" t="s">
        <v>65</v>
      </c>
      <c r="O365" s="70">
        <v>0</v>
      </c>
      <c r="P365" s="70" t="s">
        <v>224</v>
      </c>
      <c r="Q365" s="70" t="s">
        <v>224</v>
      </c>
      <c r="R365" s="66"/>
    </row>
    <row r="366" spans="2:18" x14ac:dyDescent="0.3">
      <c r="B366" s="66" t="s">
        <v>270</v>
      </c>
      <c r="C366" s="67" t="s">
        <v>271</v>
      </c>
      <c r="D366" s="68" t="s">
        <v>64</v>
      </c>
      <c r="E366" s="68" t="s">
        <v>64</v>
      </c>
      <c r="F366" s="69">
        <v>1747238811609</v>
      </c>
      <c r="G366" s="68" t="s">
        <v>64</v>
      </c>
      <c r="H366" s="68" t="s">
        <v>65</v>
      </c>
      <c r="I366" s="68" t="s">
        <v>66</v>
      </c>
      <c r="J366" s="68" t="s">
        <v>66</v>
      </c>
      <c r="K366" s="70">
        <v>0</v>
      </c>
      <c r="L366" s="70">
        <v>0</v>
      </c>
      <c r="M366" s="70">
        <v>0</v>
      </c>
      <c r="N366" s="70" t="s">
        <v>65</v>
      </c>
      <c r="O366" s="70">
        <v>0</v>
      </c>
      <c r="P366" s="70" t="s">
        <v>224</v>
      </c>
      <c r="Q366" s="70" t="s">
        <v>224</v>
      </c>
      <c r="R366" s="66"/>
    </row>
    <row r="367" spans="2:18" x14ac:dyDescent="0.3">
      <c r="B367" s="66" t="s">
        <v>272</v>
      </c>
      <c r="C367" s="67" t="s">
        <v>273</v>
      </c>
      <c r="D367" s="68" t="s">
        <v>64</v>
      </c>
      <c r="E367" s="68" t="s">
        <v>64</v>
      </c>
      <c r="F367" s="69">
        <v>2310890070114</v>
      </c>
      <c r="G367" s="68" t="s">
        <v>64</v>
      </c>
      <c r="H367" s="68" t="s">
        <v>65</v>
      </c>
      <c r="I367" s="68" t="s">
        <v>66</v>
      </c>
      <c r="J367" s="68" t="s">
        <v>66</v>
      </c>
      <c r="K367" s="70">
        <v>0</v>
      </c>
      <c r="L367" s="70">
        <v>0</v>
      </c>
      <c r="M367" s="70">
        <v>0</v>
      </c>
      <c r="N367" s="70" t="s">
        <v>65</v>
      </c>
      <c r="O367" s="70">
        <v>0</v>
      </c>
      <c r="P367" s="70" t="s">
        <v>224</v>
      </c>
      <c r="Q367" s="70" t="s">
        <v>224</v>
      </c>
      <c r="R367" s="66"/>
    </row>
    <row r="368" spans="2:18" x14ac:dyDescent="0.3">
      <c r="B368" s="66" t="s">
        <v>274</v>
      </c>
      <c r="C368" s="67" t="s">
        <v>275</v>
      </c>
      <c r="D368" s="68" t="s">
        <v>64</v>
      </c>
      <c r="E368" s="68" t="s">
        <v>64</v>
      </c>
      <c r="F368" s="69">
        <v>1633352141406</v>
      </c>
      <c r="G368" s="68" t="s">
        <v>64</v>
      </c>
      <c r="H368" s="68" t="s">
        <v>64</v>
      </c>
      <c r="I368" s="68" t="s">
        <v>66</v>
      </c>
      <c r="J368" s="68" t="s">
        <v>65</v>
      </c>
      <c r="K368" s="70">
        <v>0</v>
      </c>
      <c r="L368" s="70">
        <v>0</v>
      </c>
      <c r="M368" s="70">
        <v>0</v>
      </c>
      <c r="N368" s="70" t="s">
        <v>65</v>
      </c>
      <c r="O368" s="70">
        <v>0</v>
      </c>
      <c r="P368" s="70" t="s">
        <v>224</v>
      </c>
      <c r="Q368" s="70" t="s">
        <v>224</v>
      </c>
      <c r="R368" s="66"/>
    </row>
    <row r="369" spans="2:18" x14ac:dyDescent="0.3">
      <c r="B369" s="66" t="s">
        <v>276</v>
      </c>
      <c r="C369" s="67" t="s">
        <v>277</v>
      </c>
      <c r="D369" s="68" t="s">
        <v>64</v>
      </c>
      <c r="E369" s="68" t="s">
        <v>64</v>
      </c>
      <c r="F369" s="69">
        <v>2088047140109</v>
      </c>
      <c r="G369" s="68" t="s">
        <v>64</v>
      </c>
      <c r="H369" s="68" t="s">
        <v>65</v>
      </c>
      <c r="I369" s="68" t="s">
        <v>66</v>
      </c>
      <c r="J369" s="68" t="s">
        <v>66</v>
      </c>
      <c r="K369" s="70">
        <v>0</v>
      </c>
      <c r="L369" s="70">
        <v>0</v>
      </c>
      <c r="M369" s="70">
        <v>0</v>
      </c>
      <c r="N369" s="70" t="s">
        <v>65</v>
      </c>
      <c r="O369" s="70">
        <v>0</v>
      </c>
      <c r="P369" s="70" t="s">
        <v>224</v>
      </c>
      <c r="Q369" s="70" t="s">
        <v>224</v>
      </c>
      <c r="R369" s="66"/>
    </row>
    <row r="370" spans="2:18" x14ac:dyDescent="0.3">
      <c r="B370" s="66" t="s">
        <v>278</v>
      </c>
      <c r="C370" s="67" t="s">
        <v>279</v>
      </c>
      <c r="D370" s="68" t="s">
        <v>64</v>
      </c>
      <c r="E370" s="68" t="s">
        <v>64</v>
      </c>
      <c r="F370" s="69">
        <v>1834237471202</v>
      </c>
      <c r="G370" s="68" t="s">
        <v>64</v>
      </c>
      <c r="H370" s="68" t="s">
        <v>64</v>
      </c>
      <c r="I370" s="68" t="s">
        <v>65</v>
      </c>
      <c r="J370" s="68" t="s">
        <v>66</v>
      </c>
      <c r="K370" s="70">
        <v>0</v>
      </c>
      <c r="L370" s="70">
        <v>0</v>
      </c>
      <c r="M370" s="70">
        <v>0</v>
      </c>
      <c r="N370" s="70" t="s">
        <v>65</v>
      </c>
      <c r="O370" s="70">
        <v>0</v>
      </c>
      <c r="P370" s="70" t="s">
        <v>224</v>
      </c>
      <c r="Q370" s="70" t="s">
        <v>224</v>
      </c>
      <c r="R370" s="66"/>
    </row>
    <row r="371" spans="2:18" x14ac:dyDescent="0.3">
      <c r="B371" s="66" t="s">
        <v>280</v>
      </c>
      <c r="C371" s="67" t="s">
        <v>281</v>
      </c>
      <c r="D371" s="68" t="s">
        <v>64</v>
      </c>
      <c r="E371" s="68" t="s">
        <v>64</v>
      </c>
      <c r="F371" s="69">
        <v>1975754711409</v>
      </c>
      <c r="G371" s="68" t="s">
        <v>64</v>
      </c>
      <c r="H371" s="68" t="s">
        <v>64</v>
      </c>
      <c r="I371" s="68" t="s">
        <v>65</v>
      </c>
      <c r="J371" s="68" t="s">
        <v>66</v>
      </c>
      <c r="K371" s="70">
        <v>0</v>
      </c>
      <c r="L371" s="70">
        <v>0</v>
      </c>
      <c r="M371" s="70">
        <v>0</v>
      </c>
      <c r="N371" s="70" t="s">
        <v>65</v>
      </c>
      <c r="O371" s="70">
        <v>0</v>
      </c>
      <c r="P371" s="70" t="s">
        <v>224</v>
      </c>
      <c r="Q371" s="70" t="s">
        <v>224</v>
      </c>
      <c r="R371" s="66"/>
    </row>
    <row r="372" spans="2:18" x14ac:dyDescent="0.3">
      <c r="B372" s="66" t="s">
        <v>282</v>
      </c>
      <c r="C372" s="67" t="s">
        <v>283</v>
      </c>
      <c r="D372" s="68" t="s">
        <v>64</v>
      </c>
      <c r="E372" s="68" t="s">
        <v>64</v>
      </c>
      <c r="F372" s="69">
        <v>1608596540806</v>
      </c>
      <c r="G372" s="68" t="s">
        <v>64</v>
      </c>
      <c r="H372" s="68" t="s">
        <v>64</v>
      </c>
      <c r="I372" s="68" t="s">
        <v>65</v>
      </c>
      <c r="J372" s="68" t="s">
        <v>66</v>
      </c>
      <c r="K372" s="70">
        <v>0</v>
      </c>
      <c r="L372" s="70">
        <v>0</v>
      </c>
      <c r="M372" s="70">
        <v>0</v>
      </c>
      <c r="N372" s="70" t="s">
        <v>65</v>
      </c>
      <c r="O372" s="70">
        <v>0</v>
      </c>
      <c r="P372" s="70" t="s">
        <v>224</v>
      </c>
      <c r="Q372" s="70" t="s">
        <v>224</v>
      </c>
      <c r="R372" s="66"/>
    </row>
    <row r="373" spans="2:18" x14ac:dyDescent="0.3">
      <c r="B373" s="66" t="s">
        <v>284</v>
      </c>
      <c r="C373" s="67" t="s">
        <v>285</v>
      </c>
      <c r="D373" s="68" t="s">
        <v>64</v>
      </c>
      <c r="E373" s="68" t="s">
        <v>64</v>
      </c>
      <c r="F373" s="69">
        <v>1772076551605</v>
      </c>
      <c r="G373" s="68" t="s">
        <v>64</v>
      </c>
      <c r="H373" s="68" t="s">
        <v>64</v>
      </c>
      <c r="I373" s="68" t="s">
        <v>65</v>
      </c>
      <c r="J373" s="68" t="s">
        <v>66</v>
      </c>
      <c r="K373" s="70">
        <v>0</v>
      </c>
      <c r="L373" s="70">
        <v>0</v>
      </c>
      <c r="M373" s="70">
        <v>0</v>
      </c>
      <c r="N373" s="70" t="s">
        <v>65</v>
      </c>
      <c r="O373" s="70">
        <v>0</v>
      </c>
      <c r="P373" s="70" t="s">
        <v>224</v>
      </c>
      <c r="Q373" s="70" t="s">
        <v>224</v>
      </c>
      <c r="R373" s="66"/>
    </row>
    <row r="374" spans="2:18" x14ac:dyDescent="0.3">
      <c r="B374" s="66" t="s">
        <v>286</v>
      </c>
      <c r="C374" s="67" t="s">
        <v>265</v>
      </c>
      <c r="D374" s="68" t="s">
        <v>64</v>
      </c>
      <c r="E374" s="68" t="s">
        <v>64</v>
      </c>
      <c r="F374" s="69">
        <v>1635538150101</v>
      </c>
      <c r="G374" s="68" t="s">
        <v>64</v>
      </c>
      <c r="H374" s="68" t="s">
        <v>64</v>
      </c>
      <c r="I374" s="68" t="s">
        <v>65</v>
      </c>
      <c r="J374" s="68" t="s">
        <v>66</v>
      </c>
      <c r="K374" s="70">
        <v>0</v>
      </c>
      <c r="L374" s="70">
        <v>0</v>
      </c>
      <c r="M374" s="70">
        <v>0</v>
      </c>
      <c r="N374" s="70" t="s">
        <v>65</v>
      </c>
      <c r="O374" s="70">
        <v>0</v>
      </c>
      <c r="P374" s="70" t="s">
        <v>224</v>
      </c>
      <c r="Q374" s="70" t="s">
        <v>224</v>
      </c>
      <c r="R374" s="66"/>
    </row>
    <row r="375" spans="2:18" x14ac:dyDescent="0.3">
      <c r="B375" s="66" t="s">
        <v>229</v>
      </c>
      <c r="C375" s="67" t="s">
        <v>287</v>
      </c>
      <c r="D375" s="68" t="s">
        <v>64</v>
      </c>
      <c r="E375" s="68" t="s">
        <v>64</v>
      </c>
      <c r="F375" s="69">
        <v>2737967121609</v>
      </c>
      <c r="G375" s="68" t="s">
        <v>64</v>
      </c>
      <c r="H375" s="68" t="s">
        <v>65</v>
      </c>
      <c r="I375" s="68" t="s">
        <v>66</v>
      </c>
      <c r="J375" s="68" t="s">
        <v>66</v>
      </c>
      <c r="K375" s="70">
        <v>0</v>
      </c>
      <c r="L375" s="70">
        <v>0</v>
      </c>
      <c r="M375" s="70">
        <v>0</v>
      </c>
      <c r="N375" s="70" t="s">
        <v>65</v>
      </c>
      <c r="O375" s="70">
        <v>0</v>
      </c>
      <c r="P375" s="70" t="s">
        <v>224</v>
      </c>
      <c r="Q375" s="70" t="s">
        <v>224</v>
      </c>
      <c r="R375" s="66"/>
    </row>
    <row r="376" spans="2:18" x14ac:dyDescent="0.3">
      <c r="B376" s="66" t="s">
        <v>288</v>
      </c>
      <c r="C376" s="67" t="s">
        <v>289</v>
      </c>
      <c r="D376" s="68" t="s">
        <v>64</v>
      </c>
      <c r="E376" s="68" t="s">
        <v>64</v>
      </c>
      <c r="F376" s="69">
        <v>1828385521205</v>
      </c>
      <c r="G376" s="68" t="s">
        <v>64</v>
      </c>
      <c r="H376" s="68" t="s">
        <v>64</v>
      </c>
      <c r="I376" s="68" t="s">
        <v>65</v>
      </c>
      <c r="J376" s="68" t="s">
        <v>66</v>
      </c>
      <c r="K376" s="70">
        <v>0</v>
      </c>
      <c r="L376" s="70">
        <v>0</v>
      </c>
      <c r="M376" s="70">
        <v>0</v>
      </c>
      <c r="N376" s="70" t="s">
        <v>65</v>
      </c>
      <c r="O376" s="70">
        <v>0</v>
      </c>
      <c r="P376" s="70" t="s">
        <v>224</v>
      </c>
      <c r="Q376" s="70" t="s">
        <v>224</v>
      </c>
      <c r="R376" s="66"/>
    </row>
    <row r="377" spans="2:18" x14ac:dyDescent="0.3">
      <c r="B377" s="66" t="s">
        <v>290</v>
      </c>
      <c r="C377" s="67" t="s">
        <v>289</v>
      </c>
      <c r="D377" s="68" t="s">
        <v>64</v>
      </c>
      <c r="E377" s="68" t="s">
        <v>64</v>
      </c>
      <c r="F377" s="69">
        <v>1571973721205</v>
      </c>
      <c r="G377" s="68" t="s">
        <v>64</v>
      </c>
      <c r="H377" s="68" t="s">
        <v>64</v>
      </c>
      <c r="I377" s="68" t="s">
        <v>65</v>
      </c>
      <c r="J377" s="68" t="s">
        <v>66</v>
      </c>
      <c r="K377" s="70">
        <v>0</v>
      </c>
      <c r="L377" s="70">
        <v>0</v>
      </c>
      <c r="M377" s="70">
        <v>0</v>
      </c>
      <c r="N377" s="70" t="s">
        <v>65</v>
      </c>
      <c r="O377" s="70">
        <v>0</v>
      </c>
      <c r="P377" s="70" t="s">
        <v>224</v>
      </c>
      <c r="Q377" s="70" t="s">
        <v>224</v>
      </c>
      <c r="R377" s="66"/>
    </row>
    <row r="378" spans="2:18" x14ac:dyDescent="0.3">
      <c r="B378" s="98">
        <v>0</v>
      </c>
      <c r="C378" s="98">
        <v>0</v>
      </c>
      <c r="D378" s="29" t="s">
        <v>64</v>
      </c>
      <c r="E378" s="29" t="s">
        <v>64</v>
      </c>
      <c r="F378" s="98">
        <v>0</v>
      </c>
      <c r="G378" s="29" t="s">
        <v>64</v>
      </c>
      <c r="H378" s="29" t="s">
        <v>64</v>
      </c>
      <c r="I378" s="29" t="s">
        <v>66</v>
      </c>
      <c r="J378" s="29" t="s">
        <v>66</v>
      </c>
      <c r="K378" s="98">
        <v>0</v>
      </c>
      <c r="L378" s="98">
        <v>0</v>
      </c>
      <c r="M378" s="98">
        <v>0</v>
      </c>
      <c r="N378" s="98">
        <v>0</v>
      </c>
      <c r="O378" s="98">
        <v>0</v>
      </c>
      <c r="P378" s="98">
        <v>0</v>
      </c>
      <c r="Q378" s="98">
        <v>0</v>
      </c>
    </row>
    <row r="380" spans="2:18" ht="15.6" x14ac:dyDescent="0.3">
      <c r="B380" s="383" t="s">
        <v>0</v>
      </c>
      <c r="C380" s="383"/>
      <c r="D380" s="383"/>
      <c r="E380" s="383"/>
      <c r="F380" s="383"/>
      <c r="G380" s="383"/>
      <c r="H380" s="383"/>
      <c r="I380" s="383"/>
      <c r="J380" s="383"/>
      <c r="K380" s="383"/>
      <c r="L380" s="383"/>
      <c r="M380" s="383"/>
      <c r="N380" s="383"/>
      <c r="O380" s="383"/>
      <c r="P380" s="383"/>
    </row>
    <row r="381" spans="2:18" x14ac:dyDescent="0.3">
      <c r="B381" s="2" t="s">
        <v>1</v>
      </c>
      <c r="C381" s="384"/>
      <c r="D381" s="384"/>
      <c r="E381" s="384"/>
      <c r="F381" s="384"/>
      <c r="G381" s="384"/>
      <c r="H381" s="384"/>
      <c r="I381" s="384"/>
      <c r="J381" s="384"/>
      <c r="K381" s="384"/>
      <c r="L381" s="384"/>
      <c r="M381" s="384"/>
      <c r="N381" s="384"/>
      <c r="O381" s="384"/>
      <c r="P381" s="3"/>
    </row>
    <row r="382" spans="2:18" x14ac:dyDescent="0.3">
      <c r="B382" s="4"/>
      <c r="C382" s="5"/>
      <c r="D382" s="5"/>
      <c r="E382" s="5"/>
      <c r="F382" s="6"/>
      <c r="G382" s="6"/>
      <c r="H382" s="6"/>
      <c r="I382" s="6"/>
      <c r="J382" s="5"/>
      <c r="K382" s="5"/>
      <c r="L382" s="5"/>
      <c r="M382" s="5"/>
      <c r="N382" s="5"/>
      <c r="O382" s="5"/>
      <c r="P382" s="7"/>
    </row>
    <row r="383" spans="2:18" x14ac:dyDescent="0.3">
      <c r="B383" s="2" t="s">
        <v>3</v>
      </c>
      <c r="C383" s="384"/>
      <c r="D383" s="384"/>
      <c r="E383" s="384"/>
      <c r="F383" s="384"/>
      <c r="G383" s="384"/>
      <c r="H383" s="384"/>
      <c r="I383" s="384"/>
      <c r="J383" s="384"/>
      <c r="K383" s="384"/>
      <c r="L383" s="384"/>
      <c r="M383" s="384"/>
      <c r="N383" s="384"/>
      <c r="O383" s="384"/>
      <c r="P383" s="3"/>
    </row>
    <row r="384" spans="2:18" ht="15" thickBot="1" x14ac:dyDescent="0.35">
      <c r="B384" s="385" t="s">
        <v>5</v>
      </c>
      <c r="C384" s="385"/>
      <c r="D384" s="385"/>
      <c r="E384" s="385"/>
      <c r="F384" s="385"/>
      <c r="G384" s="385"/>
      <c r="H384" s="385"/>
      <c r="I384" s="385"/>
      <c r="J384" s="385"/>
      <c r="K384" s="385"/>
      <c r="L384" s="385"/>
      <c r="M384" s="385"/>
      <c r="N384" s="385"/>
      <c r="O384" s="385"/>
      <c r="P384" s="9"/>
    </row>
    <row r="385" spans="2:18" ht="15" thickBot="1" x14ac:dyDescent="0.35">
      <c r="B385" s="386" t="s">
        <v>6</v>
      </c>
      <c r="C385" s="387"/>
      <c r="D385" s="387"/>
      <c r="E385" s="387"/>
      <c r="F385" s="387"/>
      <c r="G385" s="388"/>
      <c r="H385" s="386" t="s">
        <v>7</v>
      </c>
      <c r="I385" s="387"/>
      <c r="J385" s="388"/>
      <c r="K385" s="389" t="s">
        <v>8</v>
      </c>
      <c r="L385" s="390"/>
      <c r="M385" s="390"/>
      <c r="N385" s="389" t="s">
        <v>9</v>
      </c>
      <c r="O385" s="391"/>
      <c r="P385" s="9"/>
    </row>
    <row r="386" spans="2:18" ht="40.200000000000003" thickBot="1" x14ac:dyDescent="0.35">
      <c r="B386" s="12" t="s">
        <v>10</v>
      </c>
      <c r="C386" s="13" t="s">
        <v>11</v>
      </c>
      <c r="D386" s="13" t="s">
        <v>12</v>
      </c>
      <c r="E386" s="13" t="s">
        <v>13</v>
      </c>
      <c r="F386" s="13" t="s">
        <v>14</v>
      </c>
      <c r="G386" s="14" t="s">
        <v>15</v>
      </c>
      <c r="H386" s="12" t="s">
        <v>16</v>
      </c>
      <c r="I386" s="15" t="s">
        <v>17</v>
      </c>
      <c r="J386" s="14" t="s">
        <v>18</v>
      </c>
      <c r="K386" s="16" t="s">
        <v>19</v>
      </c>
      <c r="L386" s="17" t="s">
        <v>20</v>
      </c>
      <c r="M386" s="18" t="s">
        <v>21</v>
      </c>
      <c r="N386" s="392" t="s">
        <v>22</v>
      </c>
      <c r="O386" s="393"/>
      <c r="P386" s="20"/>
    </row>
    <row r="387" spans="2:18" x14ac:dyDescent="0.3">
      <c r="B387" s="134">
        <v>13</v>
      </c>
      <c r="C387" s="135"/>
      <c r="D387" s="136"/>
      <c r="E387" s="137">
        <v>2</v>
      </c>
      <c r="F387" s="138"/>
      <c r="G387" s="25" t="s">
        <v>24</v>
      </c>
      <c r="H387" s="28">
        <v>3913315</v>
      </c>
      <c r="I387" s="28">
        <v>3913315</v>
      </c>
      <c r="J387" s="28">
        <v>11791.44</v>
      </c>
      <c r="K387" s="29">
        <v>62975</v>
      </c>
      <c r="L387" s="29">
        <v>62975</v>
      </c>
      <c r="M387" s="126">
        <v>0</v>
      </c>
      <c r="N387" s="394"/>
      <c r="O387" s="395"/>
      <c r="P387" s="30"/>
    </row>
    <row r="390" spans="2:18" x14ac:dyDescent="0.3">
      <c r="B390" s="58"/>
      <c r="C390" s="398" t="s">
        <v>26</v>
      </c>
      <c r="D390" s="398"/>
      <c r="E390" s="398"/>
      <c r="F390" s="398"/>
      <c r="G390" s="398"/>
      <c r="H390" s="398"/>
      <c r="I390" s="398"/>
      <c r="J390" s="398"/>
      <c r="K390" s="398"/>
      <c r="L390" s="398"/>
      <c r="M390" s="398"/>
      <c r="N390" s="398"/>
      <c r="O390" s="398"/>
      <c r="P390" s="398"/>
      <c r="Q390" s="398"/>
      <c r="R390" s="58"/>
    </row>
    <row r="391" spans="2:18" ht="15" thickBot="1" x14ac:dyDescent="0.35">
      <c r="B391" s="399" t="s">
        <v>27</v>
      </c>
      <c r="C391" s="399"/>
      <c r="D391" s="399"/>
      <c r="E391" s="399"/>
      <c r="F391" s="399"/>
      <c r="G391" s="399"/>
      <c r="H391" s="399"/>
      <c r="I391" s="399"/>
      <c r="J391" s="399"/>
      <c r="K391" s="399"/>
      <c r="L391" s="399"/>
      <c r="M391" s="399"/>
      <c r="N391" s="399"/>
      <c r="O391" s="399"/>
      <c r="P391" s="399"/>
      <c r="Q391" s="399"/>
      <c r="R391" s="90"/>
    </row>
    <row r="392" spans="2:18" ht="33" customHeight="1" thickBot="1" x14ac:dyDescent="0.35">
      <c r="B392" s="400" t="s">
        <v>28</v>
      </c>
      <c r="C392" s="400"/>
      <c r="D392" s="400"/>
      <c r="E392" s="400"/>
      <c r="F392" s="401"/>
      <c r="G392" s="386" t="s">
        <v>29</v>
      </c>
      <c r="H392" s="387"/>
      <c r="I392" s="387"/>
      <c r="J392" s="388"/>
      <c r="K392" s="387" t="s">
        <v>30</v>
      </c>
      <c r="L392" s="387"/>
      <c r="M392" s="387"/>
      <c r="N392" s="387"/>
      <c r="O392" s="388"/>
      <c r="P392" s="386" t="s">
        <v>31</v>
      </c>
      <c r="Q392" s="388"/>
      <c r="R392" s="91"/>
    </row>
    <row r="393" spans="2:18" ht="53.4" thickBot="1" x14ac:dyDescent="0.35">
      <c r="B393" s="402" t="s">
        <v>32</v>
      </c>
      <c r="C393" s="403"/>
      <c r="D393" s="59" t="s">
        <v>33</v>
      </c>
      <c r="E393" s="60" t="s">
        <v>34</v>
      </c>
      <c r="F393" s="14" t="s">
        <v>35</v>
      </c>
      <c r="G393" s="12" t="s">
        <v>36</v>
      </c>
      <c r="H393" s="61" t="s">
        <v>37</v>
      </c>
      <c r="I393" s="18" t="s">
        <v>38</v>
      </c>
      <c r="J393" s="14" t="s">
        <v>39</v>
      </c>
      <c r="K393" s="62" t="s">
        <v>40</v>
      </c>
      <c r="L393" s="59" t="s">
        <v>41</v>
      </c>
      <c r="M393" s="59" t="s">
        <v>42</v>
      </c>
      <c r="N393" s="60" t="s">
        <v>43</v>
      </c>
      <c r="O393" s="63" t="s">
        <v>44</v>
      </c>
      <c r="P393" s="64" t="s">
        <v>45</v>
      </c>
      <c r="Q393" s="65" t="s">
        <v>46</v>
      </c>
      <c r="R393" s="97"/>
    </row>
    <row r="394" spans="2:18" ht="15" thickBot="1" x14ac:dyDescent="0.35">
      <c r="B394" s="92" t="s">
        <v>1030</v>
      </c>
      <c r="C394" s="93" t="s">
        <v>1165</v>
      </c>
      <c r="D394" s="94" t="s">
        <v>64</v>
      </c>
      <c r="E394" s="94" t="s">
        <v>65</v>
      </c>
      <c r="F394" s="95">
        <v>3485111590110</v>
      </c>
      <c r="G394" s="94" t="s">
        <v>64</v>
      </c>
      <c r="H394" s="94" t="s">
        <v>64</v>
      </c>
      <c r="I394" s="94" t="s">
        <v>66</v>
      </c>
      <c r="J394" s="94" t="s">
        <v>65</v>
      </c>
      <c r="K394" s="96">
        <v>0</v>
      </c>
      <c r="L394" s="96">
        <v>0</v>
      </c>
      <c r="M394" s="96">
        <v>0</v>
      </c>
      <c r="N394" s="96" t="s">
        <v>65</v>
      </c>
      <c r="O394" s="96">
        <v>0</v>
      </c>
      <c r="P394" s="96" t="s">
        <v>1166</v>
      </c>
      <c r="Q394" s="96" t="s">
        <v>224</v>
      </c>
      <c r="R394" s="92"/>
    </row>
    <row r="395" spans="2:18" ht="15" thickBot="1" x14ac:dyDescent="0.35">
      <c r="B395" s="92" t="s">
        <v>1167</v>
      </c>
      <c r="C395" s="93" t="s">
        <v>1168</v>
      </c>
      <c r="D395" s="94" t="s">
        <v>65</v>
      </c>
      <c r="E395" s="94" t="s">
        <v>64</v>
      </c>
      <c r="F395" s="95">
        <v>2526243860110</v>
      </c>
      <c r="G395" s="94" t="s">
        <v>64</v>
      </c>
      <c r="H395" s="94" t="s">
        <v>64</v>
      </c>
      <c r="I395" s="94" t="s">
        <v>66</v>
      </c>
      <c r="J395" s="94" t="s">
        <v>65</v>
      </c>
      <c r="K395" s="96" t="s">
        <v>67</v>
      </c>
      <c r="L395" s="96">
        <v>0</v>
      </c>
      <c r="M395" s="96">
        <v>0</v>
      </c>
      <c r="N395" s="96">
        <v>0</v>
      </c>
      <c r="O395" s="70">
        <v>0</v>
      </c>
      <c r="P395" s="96" t="s">
        <v>1166</v>
      </c>
      <c r="Q395" s="96" t="s">
        <v>224</v>
      </c>
      <c r="R395" s="92"/>
    </row>
    <row r="396" spans="2:18" ht="15" thickBot="1" x14ac:dyDescent="0.35">
      <c r="B396" s="92" t="s">
        <v>1169</v>
      </c>
      <c r="C396" s="93" t="s">
        <v>262</v>
      </c>
      <c r="D396" s="94" t="s">
        <v>64</v>
      </c>
      <c r="E396" s="94" t="s">
        <v>65</v>
      </c>
      <c r="F396" s="95">
        <v>2214437460110</v>
      </c>
      <c r="G396" s="94" t="s">
        <v>64</v>
      </c>
      <c r="H396" s="94" t="s">
        <v>64</v>
      </c>
      <c r="I396" s="94" t="s">
        <v>66</v>
      </c>
      <c r="J396" s="94" t="s">
        <v>65</v>
      </c>
      <c r="K396" s="96" t="s">
        <v>67</v>
      </c>
      <c r="L396" s="96">
        <v>0</v>
      </c>
      <c r="M396" s="96">
        <v>0</v>
      </c>
      <c r="N396" s="96">
        <v>0</v>
      </c>
      <c r="O396" s="70">
        <v>0</v>
      </c>
      <c r="P396" s="96" t="s">
        <v>1166</v>
      </c>
      <c r="Q396" s="96" t="s">
        <v>224</v>
      </c>
      <c r="R396" s="92"/>
    </row>
    <row r="397" spans="2:18" ht="15" thickBot="1" x14ac:dyDescent="0.35">
      <c r="B397" s="92" t="s">
        <v>1170</v>
      </c>
      <c r="C397" s="93" t="s">
        <v>1168</v>
      </c>
      <c r="D397" s="94" t="s">
        <v>65</v>
      </c>
      <c r="E397" s="94" t="s">
        <v>64</v>
      </c>
      <c r="F397" s="95">
        <v>2587011880110</v>
      </c>
      <c r="G397" s="94" t="s">
        <v>64</v>
      </c>
      <c r="H397" s="94" t="s">
        <v>64</v>
      </c>
      <c r="I397" s="94" t="s">
        <v>66</v>
      </c>
      <c r="J397" s="94" t="s">
        <v>65</v>
      </c>
      <c r="K397" s="96" t="s">
        <v>67</v>
      </c>
      <c r="L397" s="96">
        <v>0</v>
      </c>
      <c r="M397" s="96">
        <v>0</v>
      </c>
      <c r="N397" s="96">
        <v>0</v>
      </c>
      <c r="O397" s="70">
        <v>0</v>
      </c>
      <c r="P397" s="96" t="s">
        <v>1166</v>
      </c>
      <c r="Q397" s="96" t="s">
        <v>224</v>
      </c>
      <c r="R397" s="92"/>
    </row>
    <row r="398" spans="2:18" ht="15" thickBot="1" x14ac:dyDescent="0.35">
      <c r="B398" s="92" t="s">
        <v>256</v>
      </c>
      <c r="C398" s="93" t="s">
        <v>652</v>
      </c>
      <c r="D398" s="94" t="s">
        <v>64</v>
      </c>
      <c r="E398" s="94" t="s">
        <v>65</v>
      </c>
      <c r="F398" s="95">
        <v>1899254340110</v>
      </c>
      <c r="G398" s="94" t="s">
        <v>64</v>
      </c>
      <c r="H398" s="94" t="s">
        <v>64</v>
      </c>
      <c r="I398" s="94" t="s">
        <v>66</v>
      </c>
      <c r="J398" s="94" t="s">
        <v>65</v>
      </c>
      <c r="K398" s="96">
        <v>0</v>
      </c>
      <c r="L398" s="96">
        <v>0</v>
      </c>
      <c r="M398" s="96">
        <v>0</v>
      </c>
      <c r="N398" s="96">
        <v>0</v>
      </c>
      <c r="O398" s="70">
        <v>0</v>
      </c>
      <c r="P398" s="96" t="s">
        <v>1166</v>
      </c>
      <c r="Q398" s="96" t="s">
        <v>224</v>
      </c>
      <c r="R398" s="92"/>
    </row>
    <row r="399" spans="2:18" ht="15" thickBot="1" x14ac:dyDescent="0.35">
      <c r="B399" s="92" t="s">
        <v>1171</v>
      </c>
      <c r="C399" s="93" t="s">
        <v>1172</v>
      </c>
      <c r="D399" s="94" t="s">
        <v>65</v>
      </c>
      <c r="E399" s="94" t="s">
        <v>64</v>
      </c>
      <c r="F399" s="95">
        <v>2402646650406</v>
      </c>
      <c r="G399" s="94" t="s">
        <v>64</v>
      </c>
      <c r="H399" s="94" t="s">
        <v>64</v>
      </c>
      <c r="I399" s="94" t="s">
        <v>66</v>
      </c>
      <c r="J399" s="94" t="s">
        <v>65</v>
      </c>
      <c r="K399" s="96" t="s">
        <v>67</v>
      </c>
      <c r="L399" s="96">
        <v>0</v>
      </c>
      <c r="M399" s="96">
        <v>0</v>
      </c>
      <c r="N399" s="96">
        <v>0</v>
      </c>
      <c r="O399" s="70">
        <v>0</v>
      </c>
      <c r="P399" s="96" t="s">
        <v>1166</v>
      </c>
      <c r="Q399" s="96" t="s">
        <v>224</v>
      </c>
      <c r="R399" s="92"/>
    </row>
    <row r="400" spans="2:18" ht="15" thickBot="1" x14ac:dyDescent="0.35">
      <c r="B400" s="92" t="s">
        <v>1173</v>
      </c>
      <c r="C400" s="93" t="s">
        <v>1168</v>
      </c>
      <c r="D400" s="94" t="s">
        <v>65</v>
      </c>
      <c r="E400" s="94" t="s">
        <v>64</v>
      </c>
      <c r="F400" s="95">
        <v>1731558390110</v>
      </c>
      <c r="G400" s="94" t="s">
        <v>64</v>
      </c>
      <c r="H400" s="94" t="s">
        <v>64</v>
      </c>
      <c r="I400" s="94" t="s">
        <v>66</v>
      </c>
      <c r="J400" s="94" t="s">
        <v>65</v>
      </c>
      <c r="K400" s="96" t="s">
        <v>67</v>
      </c>
      <c r="L400" s="96">
        <v>0</v>
      </c>
      <c r="M400" s="96">
        <v>0</v>
      </c>
      <c r="N400" s="96">
        <v>0</v>
      </c>
      <c r="O400" s="70">
        <v>0</v>
      </c>
      <c r="P400" s="96" t="s">
        <v>1166</v>
      </c>
      <c r="Q400" s="96" t="s">
        <v>224</v>
      </c>
      <c r="R400" s="92"/>
    </row>
    <row r="401" spans="2:18" ht="15" thickBot="1" x14ac:dyDescent="0.35">
      <c r="B401" s="92" t="s">
        <v>1174</v>
      </c>
      <c r="C401" s="93" t="s">
        <v>1175</v>
      </c>
      <c r="D401" s="94" t="s">
        <v>64</v>
      </c>
      <c r="E401" s="94" t="s">
        <v>65</v>
      </c>
      <c r="F401" s="95">
        <v>2385177480110</v>
      </c>
      <c r="G401" s="94" t="s">
        <v>64</v>
      </c>
      <c r="H401" s="94" t="s">
        <v>64</v>
      </c>
      <c r="I401" s="94" t="s">
        <v>66</v>
      </c>
      <c r="J401" s="94" t="s">
        <v>65</v>
      </c>
      <c r="K401" s="96" t="s">
        <v>67</v>
      </c>
      <c r="L401" s="96">
        <v>0</v>
      </c>
      <c r="M401" s="96">
        <v>0</v>
      </c>
      <c r="N401" s="96">
        <v>0</v>
      </c>
      <c r="O401" s="70">
        <v>0</v>
      </c>
      <c r="P401" s="96" t="s">
        <v>1166</v>
      </c>
      <c r="Q401" s="96" t="s">
        <v>224</v>
      </c>
      <c r="R401" s="92"/>
    </row>
    <row r="402" spans="2:18" ht="15" thickBot="1" x14ac:dyDescent="0.35">
      <c r="B402" s="92" t="s">
        <v>1176</v>
      </c>
      <c r="C402" s="93" t="s">
        <v>1177</v>
      </c>
      <c r="D402" s="94" t="s">
        <v>65</v>
      </c>
      <c r="E402" s="94" t="s">
        <v>64</v>
      </c>
      <c r="F402" s="95">
        <v>1696074880110</v>
      </c>
      <c r="G402" s="94" t="s">
        <v>64</v>
      </c>
      <c r="H402" s="94" t="s">
        <v>64</v>
      </c>
      <c r="I402" s="94" t="s">
        <v>66</v>
      </c>
      <c r="J402" s="94" t="s">
        <v>65</v>
      </c>
      <c r="K402" s="96" t="s">
        <v>67</v>
      </c>
      <c r="L402" s="96">
        <v>0</v>
      </c>
      <c r="M402" s="96">
        <v>0</v>
      </c>
      <c r="N402" s="96">
        <v>0</v>
      </c>
      <c r="O402" s="70">
        <v>0</v>
      </c>
      <c r="P402" s="96" t="s">
        <v>1166</v>
      </c>
      <c r="Q402" s="96" t="s">
        <v>224</v>
      </c>
      <c r="R402" s="92"/>
    </row>
    <row r="403" spans="2:18" ht="15" thickBot="1" x14ac:dyDescent="0.35">
      <c r="B403" s="92" t="s">
        <v>696</v>
      </c>
      <c r="C403" s="93" t="s">
        <v>1178</v>
      </c>
      <c r="D403" s="94" t="s">
        <v>65</v>
      </c>
      <c r="E403" s="94" t="s">
        <v>64</v>
      </c>
      <c r="F403" s="95">
        <v>2451151960110</v>
      </c>
      <c r="G403" s="94" t="s">
        <v>64</v>
      </c>
      <c r="H403" s="94" t="s">
        <v>64</v>
      </c>
      <c r="I403" s="94" t="s">
        <v>66</v>
      </c>
      <c r="J403" s="94" t="s">
        <v>65</v>
      </c>
      <c r="K403" s="96" t="s">
        <v>67</v>
      </c>
      <c r="L403" s="96">
        <v>0</v>
      </c>
      <c r="M403" s="96">
        <v>0</v>
      </c>
      <c r="N403" s="96">
        <v>0</v>
      </c>
      <c r="O403" s="70">
        <v>0</v>
      </c>
      <c r="P403" s="96" t="s">
        <v>1166</v>
      </c>
      <c r="Q403" s="96" t="s">
        <v>224</v>
      </c>
      <c r="R403" s="92"/>
    </row>
    <row r="404" spans="2:18" ht="15" thickBot="1" x14ac:dyDescent="0.35">
      <c r="B404" s="92" t="s">
        <v>696</v>
      </c>
      <c r="C404" s="93" t="s">
        <v>1179</v>
      </c>
      <c r="D404" s="94" t="s">
        <v>65</v>
      </c>
      <c r="E404" s="94" t="s">
        <v>64</v>
      </c>
      <c r="F404" s="95">
        <v>2425848880110</v>
      </c>
      <c r="G404" s="94" t="s">
        <v>64</v>
      </c>
      <c r="H404" s="94" t="s">
        <v>64</v>
      </c>
      <c r="I404" s="94" t="s">
        <v>66</v>
      </c>
      <c r="J404" s="94" t="s">
        <v>65</v>
      </c>
      <c r="K404" s="96" t="s">
        <v>67</v>
      </c>
      <c r="L404" s="96">
        <v>0</v>
      </c>
      <c r="M404" s="96">
        <v>0</v>
      </c>
      <c r="N404" s="96">
        <v>0</v>
      </c>
      <c r="O404" s="70">
        <v>0</v>
      </c>
      <c r="P404" s="96" t="s">
        <v>1166</v>
      </c>
      <c r="Q404" s="96" t="s">
        <v>224</v>
      </c>
      <c r="R404" s="92"/>
    </row>
    <row r="405" spans="2:18" ht="15" thickBot="1" x14ac:dyDescent="0.35">
      <c r="B405" s="92" t="s">
        <v>762</v>
      </c>
      <c r="C405" s="93" t="s">
        <v>1180</v>
      </c>
      <c r="D405" s="94" t="s">
        <v>64</v>
      </c>
      <c r="E405" s="94" t="s">
        <v>65</v>
      </c>
      <c r="F405" s="95">
        <v>2641012940110</v>
      </c>
      <c r="G405" s="94" t="s">
        <v>64</v>
      </c>
      <c r="H405" s="94" t="s">
        <v>64</v>
      </c>
      <c r="I405" s="94" t="s">
        <v>66</v>
      </c>
      <c r="J405" s="94" t="s">
        <v>65</v>
      </c>
      <c r="K405" s="96" t="s">
        <v>67</v>
      </c>
      <c r="L405" s="96">
        <v>0</v>
      </c>
      <c r="M405" s="96">
        <v>0</v>
      </c>
      <c r="N405" s="96">
        <v>0</v>
      </c>
      <c r="O405" s="70">
        <v>0</v>
      </c>
      <c r="P405" s="96" t="s">
        <v>1166</v>
      </c>
      <c r="Q405" s="96" t="s">
        <v>224</v>
      </c>
      <c r="R405" s="92"/>
    </row>
    <row r="406" spans="2:18" ht="15" thickBot="1" x14ac:dyDescent="0.35">
      <c r="B406" s="92" t="s">
        <v>1181</v>
      </c>
      <c r="C406" s="93" t="s">
        <v>1182</v>
      </c>
      <c r="D406" s="94" t="s">
        <v>65</v>
      </c>
      <c r="E406" s="94" t="s">
        <v>64</v>
      </c>
      <c r="F406" s="95">
        <v>2596159511404</v>
      </c>
      <c r="G406" s="94" t="s">
        <v>64</v>
      </c>
      <c r="H406" s="94" t="s">
        <v>64</v>
      </c>
      <c r="I406" s="94" t="s">
        <v>66</v>
      </c>
      <c r="J406" s="94" t="s">
        <v>65</v>
      </c>
      <c r="K406" s="96" t="s">
        <v>67</v>
      </c>
      <c r="L406" s="96">
        <v>0</v>
      </c>
      <c r="M406" s="96">
        <v>0</v>
      </c>
      <c r="N406" s="96">
        <v>0</v>
      </c>
      <c r="O406" s="70">
        <v>0</v>
      </c>
      <c r="P406" s="96" t="s">
        <v>1166</v>
      </c>
      <c r="Q406" s="96" t="s">
        <v>224</v>
      </c>
      <c r="R406" s="92"/>
    </row>
    <row r="407" spans="2:18" ht="15" thickBot="1" x14ac:dyDescent="0.35">
      <c r="B407" s="92" t="s">
        <v>237</v>
      </c>
      <c r="C407" s="93" t="s">
        <v>230</v>
      </c>
      <c r="D407" s="94" t="s">
        <v>64</v>
      </c>
      <c r="E407" s="94" t="s">
        <v>65</v>
      </c>
      <c r="F407" s="95">
        <v>1993768830110</v>
      </c>
      <c r="G407" s="94" t="s">
        <v>64</v>
      </c>
      <c r="H407" s="94" t="s">
        <v>64</v>
      </c>
      <c r="I407" s="94" t="s">
        <v>66</v>
      </c>
      <c r="J407" s="94" t="s">
        <v>65</v>
      </c>
      <c r="K407" s="96" t="s">
        <v>67</v>
      </c>
      <c r="L407" s="96">
        <v>0</v>
      </c>
      <c r="M407" s="96">
        <v>0</v>
      </c>
      <c r="N407" s="96">
        <v>0</v>
      </c>
      <c r="O407" s="70">
        <v>0</v>
      </c>
      <c r="P407" s="96" t="s">
        <v>1166</v>
      </c>
      <c r="Q407" s="96" t="s">
        <v>224</v>
      </c>
      <c r="R407" s="92"/>
    </row>
    <row r="408" spans="2:18" ht="15" thickBot="1" x14ac:dyDescent="0.35">
      <c r="B408" s="92" t="s">
        <v>1183</v>
      </c>
      <c r="C408" s="93" t="s">
        <v>1184</v>
      </c>
      <c r="D408" s="94" t="s">
        <v>65</v>
      </c>
      <c r="E408" s="94" t="s">
        <v>64</v>
      </c>
      <c r="F408" s="95">
        <v>2589622160110</v>
      </c>
      <c r="G408" s="94" t="s">
        <v>64</v>
      </c>
      <c r="H408" s="94" t="s">
        <v>64</v>
      </c>
      <c r="I408" s="94" t="s">
        <v>66</v>
      </c>
      <c r="J408" s="94" t="s">
        <v>65</v>
      </c>
      <c r="K408" s="96" t="s">
        <v>67</v>
      </c>
      <c r="L408" s="96">
        <v>0</v>
      </c>
      <c r="M408" s="96">
        <v>0</v>
      </c>
      <c r="N408" s="96">
        <v>0</v>
      </c>
      <c r="O408" s="70">
        <v>0</v>
      </c>
      <c r="P408" s="96" t="s">
        <v>1166</v>
      </c>
      <c r="Q408" s="96" t="s">
        <v>224</v>
      </c>
      <c r="R408" s="92"/>
    </row>
    <row r="409" spans="2:18" ht="15" thickBot="1" x14ac:dyDescent="0.35">
      <c r="B409" s="92" t="s">
        <v>1185</v>
      </c>
      <c r="C409" s="93" t="s">
        <v>1186</v>
      </c>
      <c r="D409" s="94" t="s">
        <v>65</v>
      </c>
      <c r="E409" s="94" t="s">
        <v>64</v>
      </c>
      <c r="F409" s="95">
        <v>2519913850110</v>
      </c>
      <c r="G409" s="94" t="s">
        <v>64</v>
      </c>
      <c r="H409" s="94" t="s">
        <v>64</v>
      </c>
      <c r="I409" s="94" t="s">
        <v>66</v>
      </c>
      <c r="J409" s="94" t="s">
        <v>65</v>
      </c>
      <c r="K409" s="96" t="s">
        <v>67</v>
      </c>
      <c r="L409" s="96">
        <v>0</v>
      </c>
      <c r="M409" s="96">
        <v>0</v>
      </c>
      <c r="N409" s="96">
        <v>0</v>
      </c>
      <c r="O409" s="70">
        <v>0</v>
      </c>
      <c r="P409" s="96" t="s">
        <v>1166</v>
      </c>
      <c r="Q409" s="96" t="s">
        <v>224</v>
      </c>
      <c r="R409" s="92"/>
    </row>
    <row r="410" spans="2:18" ht="15" thickBot="1" x14ac:dyDescent="0.35">
      <c r="B410" s="92" t="s">
        <v>1187</v>
      </c>
      <c r="C410" s="93" t="s">
        <v>1175</v>
      </c>
      <c r="D410" s="94" t="s">
        <v>64</v>
      </c>
      <c r="E410" s="94" t="s">
        <v>65</v>
      </c>
      <c r="F410" s="95">
        <v>2518796150110</v>
      </c>
      <c r="G410" s="94" t="s">
        <v>64</v>
      </c>
      <c r="H410" s="94" t="s">
        <v>64</v>
      </c>
      <c r="I410" s="94" t="s">
        <v>66</v>
      </c>
      <c r="J410" s="94" t="s">
        <v>65</v>
      </c>
      <c r="K410" s="96" t="s">
        <v>67</v>
      </c>
      <c r="L410" s="96">
        <v>0</v>
      </c>
      <c r="M410" s="96">
        <v>0</v>
      </c>
      <c r="N410" s="96">
        <v>0</v>
      </c>
      <c r="O410" s="70">
        <v>0</v>
      </c>
      <c r="P410" s="96" t="s">
        <v>1166</v>
      </c>
      <c r="Q410" s="96" t="s">
        <v>224</v>
      </c>
      <c r="R410" s="92"/>
    </row>
    <row r="411" spans="2:18" ht="15" thickBot="1" x14ac:dyDescent="0.35">
      <c r="B411" s="92" t="s">
        <v>1188</v>
      </c>
      <c r="C411" s="93" t="s">
        <v>1189</v>
      </c>
      <c r="D411" s="94" t="s">
        <v>65</v>
      </c>
      <c r="E411" s="94" t="s">
        <v>64</v>
      </c>
      <c r="F411" s="95">
        <v>2399402880110</v>
      </c>
      <c r="G411" s="94" t="s">
        <v>64</v>
      </c>
      <c r="H411" s="94" t="s">
        <v>64</v>
      </c>
      <c r="I411" s="94" t="s">
        <v>66</v>
      </c>
      <c r="J411" s="94" t="s">
        <v>65</v>
      </c>
      <c r="K411" s="96" t="s">
        <v>67</v>
      </c>
      <c r="L411" s="96">
        <v>0</v>
      </c>
      <c r="M411" s="96">
        <v>0</v>
      </c>
      <c r="N411" s="96">
        <v>0</v>
      </c>
      <c r="O411" s="70">
        <v>0</v>
      </c>
      <c r="P411" s="96" t="s">
        <v>1166</v>
      </c>
      <c r="Q411" s="96" t="s">
        <v>224</v>
      </c>
      <c r="R411" s="92"/>
    </row>
    <row r="412" spans="2:18" ht="15" thickBot="1" x14ac:dyDescent="0.35">
      <c r="B412" s="92" t="s">
        <v>225</v>
      </c>
      <c r="C412" s="93" t="s">
        <v>1190</v>
      </c>
      <c r="D412" s="94" t="s">
        <v>64</v>
      </c>
      <c r="E412" s="94" t="s">
        <v>65</v>
      </c>
      <c r="F412" s="95">
        <v>2357397231406</v>
      </c>
      <c r="G412" s="94" t="s">
        <v>64</v>
      </c>
      <c r="H412" s="94" t="s">
        <v>64</v>
      </c>
      <c r="I412" s="94" t="s">
        <v>66</v>
      </c>
      <c r="J412" s="94" t="s">
        <v>65</v>
      </c>
      <c r="K412" s="96" t="s">
        <v>67</v>
      </c>
      <c r="L412" s="96">
        <v>0</v>
      </c>
      <c r="M412" s="96">
        <v>0</v>
      </c>
      <c r="N412" s="96">
        <v>0</v>
      </c>
      <c r="O412" s="70">
        <v>0</v>
      </c>
      <c r="P412" s="96" t="s">
        <v>1166</v>
      </c>
      <c r="Q412" s="96" t="s">
        <v>224</v>
      </c>
      <c r="R412" s="92"/>
    </row>
    <row r="413" spans="2:18" ht="15" thickBot="1" x14ac:dyDescent="0.35">
      <c r="B413" s="92" t="s">
        <v>696</v>
      </c>
      <c r="C413" s="93" t="s">
        <v>1168</v>
      </c>
      <c r="D413" s="94" t="s">
        <v>65</v>
      </c>
      <c r="E413" s="94" t="s">
        <v>64</v>
      </c>
      <c r="F413" s="95">
        <v>2665340310110</v>
      </c>
      <c r="G413" s="94" t="s">
        <v>64</v>
      </c>
      <c r="H413" s="94" t="s">
        <v>64</v>
      </c>
      <c r="I413" s="94" t="s">
        <v>66</v>
      </c>
      <c r="J413" s="94" t="s">
        <v>65</v>
      </c>
      <c r="K413" s="96" t="s">
        <v>67</v>
      </c>
      <c r="L413" s="96">
        <v>0</v>
      </c>
      <c r="M413" s="96">
        <v>0</v>
      </c>
      <c r="N413" s="96">
        <v>0</v>
      </c>
      <c r="O413" s="70">
        <v>0</v>
      </c>
      <c r="P413" s="96" t="s">
        <v>1166</v>
      </c>
      <c r="Q413" s="96" t="s">
        <v>224</v>
      </c>
      <c r="R413" s="92"/>
    </row>
    <row r="414" spans="2:18" ht="15" thickBot="1" x14ac:dyDescent="0.35">
      <c r="B414" s="92" t="s">
        <v>1191</v>
      </c>
      <c r="C414" s="93" t="s">
        <v>947</v>
      </c>
      <c r="D414" s="94" t="s">
        <v>64</v>
      </c>
      <c r="E414" s="94" t="s">
        <v>65</v>
      </c>
      <c r="F414" s="95">
        <v>1665650080110</v>
      </c>
      <c r="G414" s="94" t="s">
        <v>64</v>
      </c>
      <c r="H414" s="94" t="s">
        <v>64</v>
      </c>
      <c r="I414" s="94" t="s">
        <v>66</v>
      </c>
      <c r="J414" s="94" t="s">
        <v>65</v>
      </c>
      <c r="K414" s="96" t="s">
        <v>67</v>
      </c>
      <c r="L414" s="96">
        <v>0</v>
      </c>
      <c r="M414" s="96">
        <v>0</v>
      </c>
      <c r="N414" s="96">
        <v>0</v>
      </c>
      <c r="O414" s="70">
        <v>0</v>
      </c>
      <c r="P414" s="96" t="s">
        <v>1166</v>
      </c>
      <c r="Q414" s="96" t="s">
        <v>224</v>
      </c>
      <c r="R414" s="92"/>
    </row>
    <row r="415" spans="2:18" ht="15" thickBot="1" x14ac:dyDescent="0.35">
      <c r="B415" s="92" t="s">
        <v>1192</v>
      </c>
      <c r="C415" s="93" t="s">
        <v>1168</v>
      </c>
      <c r="D415" s="94" t="s">
        <v>64</v>
      </c>
      <c r="E415" s="94" t="s">
        <v>65</v>
      </c>
      <c r="F415" s="95">
        <v>2641529800110</v>
      </c>
      <c r="G415" s="94" t="s">
        <v>64</v>
      </c>
      <c r="H415" s="94" t="s">
        <v>64</v>
      </c>
      <c r="I415" s="94" t="s">
        <v>66</v>
      </c>
      <c r="J415" s="94" t="s">
        <v>65</v>
      </c>
      <c r="K415" s="96" t="s">
        <v>67</v>
      </c>
      <c r="L415" s="96">
        <v>0</v>
      </c>
      <c r="M415" s="96">
        <v>0</v>
      </c>
      <c r="N415" s="96">
        <v>0</v>
      </c>
      <c r="O415" s="70">
        <v>0</v>
      </c>
      <c r="P415" s="96" t="s">
        <v>1166</v>
      </c>
      <c r="Q415" s="96" t="s">
        <v>224</v>
      </c>
      <c r="R415" s="92"/>
    </row>
    <row r="416" spans="2:18" ht="15" thickBot="1" x14ac:dyDescent="0.35">
      <c r="B416" s="92" t="s">
        <v>1193</v>
      </c>
      <c r="C416" s="93" t="s">
        <v>1194</v>
      </c>
      <c r="D416" s="94" t="s">
        <v>64</v>
      </c>
      <c r="E416" s="94" t="s">
        <v>65</v>
      </c>
      <c r="F416" s="95">
        <v>1629703310110</v>
      </c>
      <c r="G416" s="94" t="s">
        <v>64</v>
      </c>
      <c r="H416" s="94" t="s">
        <v>64</v>
      </c>
      <c r="I416" s="94" t="s">
        <v>66</v>
      </c>
      <c r="J416" s="94" t="s">
        <v>65</v>
      </c>
      <c r="K416" s="96" t="s">
        <v>67</v>
      </c>
      <c r="L416" s="96">
        <v>0</v>
      </c>
      <c r="M416" s="96">
        <v>0</v>
      </c>
      <c r="N416" s="96">
        <v>0</v>
      </c>
      <c r="O416" s="70">
        <v>0</v>
      </c>
      <c r="P416" s="96" t="s">
        <v>1166</v>
      </c>
      <c r="Q416" s="96" t="s">
        <v>224</v>
      </c>
      <c r="R416" s="92"/>
    </row>
    <row r="417" spans="2:18" ht="15" thickBot="1" x14ac:dyDescent="0.35">
      <c r="B417" s="92" t="s">
        <v>1173</v>
      </c>
      <c r="C417" s="93" t="s">
        <v>1195</v>
      </c>
      <c r="D417" s="94" t="s">
        <v>65</v>
      </c>
      <c r="E417" s="94" t="s">
        <v>64</v>
      </c>
      <c r="F417" s="95">
        <v>1994193610110</v>
      </c>
      <c r="G417" s="94" t="s">
        <v>64</v>
      </c>
      <c r="H417" s="94" t="s">
        <v>64</v>
      </c>
      <c r="I417" s="94" t="s">
        <v>66</v>
      </c>
      <c r="J417" s="94" t="s">
        <v>65</v>
      </c>
      <c r="K417" s="96" t="s">
        <v>67</v>
      </c>
      <c r="L417" s="96">
        <v>0</v>
      </c>
      <c r="M417" s="96">
        <v>0</v>
      </c>
      <c r="N417" s="96">
        <v>0</v>
      </c>
      <c r="O417" s="70">
        <v>0</v>
      </c>
      <c r="P417" s="96" t="s">
        <v>1166</v>
      </c>
      <c r="Q417" s="96" t="s">
        <v>224</v>
      </c>
      <c r="R417" s="92"/>
    </row>
    <row r="418" spans="2:18" ht="15" thickBot="1" x14ac:dyDescent="0.35">
      <c r="B418" s="92" t="s">
        <v>282</v>
      </c>
      <c r="C418" s="93" t="s">
        <v>1196</v>
      </c>
      <c r="D418" s="94" t="s">
        <v>64</v>
      </c>
      <c r="E418" s="94" t="s">
        <v>65</v>
      </c>
      <c r="F418" s="95">
        <v>2554942030407</v>
      </c>
      <c r="G418" s="94" t="s">
        <v>64</v>
      </c>
      <c r="H418" s="94" t="s">
        <v>64</v>
      </c>
      <c r="I418" s="94" t="s">
        <v>66</v>
      </c>
      <c r="J418" s="94" t="s">
        <v>65</v>
      </c>
      <c r="K418" s="96" t="s">
        <v>67</v>
      </c>
      <c r="L418" s="96">
        <v>0</v>
      </c>
      <c r="M418" s="96">
        <v>0</v>
      </c>
      <c r="N418" s="96">
        <v>0</v>
      </c>
      <c r="O418" s="70">
        <v>0</v>
      </c>
      <c r="P418" s="96" t="s">
        <v>1166</v>
      </c>
      <c r="Q418" s="96" t="s">
        <v>224</v>
      </c>
      <c r="R418" s="92"/>
    </row>
    <row r="419" spans="2:18" ht="15" thickBot="1" x14ac:dyDescent="0.35">
      <c r="B419" s="92" t="s">
        <v>1197</v>
      </c>
      <c r="C419" s="93" t="s">
        <v>1198</v>
      </c>
      <c r="D419" s="94" t="s">
        <v>64</v>
      </c>
      <c r="E419" s="94" t="s">
        <v>65</v>
      </c>
      <c r="F419" s="95">
        <v>2192925310110</v>
      </c>
      <c r="G419" s="94" t="s">
        <v>64</v>
      </c>
      <c r="H419" s="94" t="s">
        <v>64</v>
      </c>
      <c r="I419" s="94" t="s">
        <v>66</v>
      </c>
      <c r="J419" s="94" t="s">
        <v>65</v>
      </c>
      <c r="K419" s="96" t="s">
        <v>67</v>
      </c>
      <c r="L419" s="96">
        <v>0</v>
      </c>
      <c r="M419" s="96">
        <v>0</v>
      </c>
      <c r="N419" s="96">
        <v>0</v>
      </c>
      <c r="O419" s="70">
        <v>0</v>
      </c>
      <c r="P419" s="96" t="s">
        <v>1166</v>
      </c>
      <c r="Q419" s="96" t="s">
        <v>224</v>
      </c>
      <c r="R419" s="92"/>
    </row>
    <row r="420" spans="2:18" ht="15" thickBot="1" x14ac:dyDescent="0.35">
      <c r="B420" s="92" t="s">
        <v>1199</v>
      </c>
      <c r="C420" s="93" t="s">
        <v>1168</v>
      </c>
      <c r="D420" s="94" t="s">
        <v>65</v>
      </c>
      <c r="E420" s="94" t="s">
        <v>64</v>
      </c>
      <c r="F420" s="95">
        <v>2595188910110</v>
      </c>
      <c r="G420" s="94" t="s">
        <v>64</v>
      </c>
      <c r="H420" s="94" t="s">
        <v>64</v>
      </c>
      <c r="I420" s="94" t="s">
        <v>66</v>
      </c>
      <c r="J420" s="94" t="s">
        <v>65</v>
      </c>
      <c r="K420" s="96" t="s">
        <v>67</v>
      </c>
      <c r="L420" s="96">
        <v>0</v>
      </c>
      <c r="M420" s="96">
        <v>0</v>
      </c>
      <c r="N420" s="96">
        <v>0</v>
      </c>
      <c r="O420" s="70">
        <v>0</v>
      </c>
      <c r="P420" s="96" t="s">
        <v>1166</v>
      </c>
      <c r="Q420" s="96" t="s">
        <v>224</v>
      </c>
      <c r="R420" s="92"/>
    </row>
    <row r="421" spans="2:18" ht="15" thickBot="1" x14ac:dyDescent="0.35">
      <c r="B421" s="92" t="s">
        <v>1200</v>
      </c>
      <c r="C421" s="93" t="s">
        <v>1178</v>
      </c>
      <c r="D421" s="94" t="s">
        <v>64</v>
      </c>
      <c r="E421" s="94" t="s">
        <v>65</v>
      </c>
      <c r="F421" s="95">
        <v>2387711560110</v>
      </c>
      <c r="G421" s="94" t="s">
        <v>64</v>
      </c>
      <c r="H421" s="94" t="s">
        <v>64</v>
      </c>
      <c r="I421" s="94" t="s">
        <v>66</v>
      </c>
      <c r="J421" s="94" t="s">
        <v>65</v>
      </c>
      <c r="K421" s="96" t="s">
        <v>67</v>
      </c>
      <c r="L421" s="96">
        <v>0</v>
      </c>
      <c r="M421" s="96">
        <v>0</v>
      </c>
      <c r="N421" s="96">
        <v>0</v>
      </c>
      <c r="O421" s="70">
        <v>0</v>
      </c>
      <c r="P421" s="96" t="s">
        <v>1166</v>
      </c>
      <c r="Q421" s="96" t="s">
        <v>224</v>
      </c>
      <c r="R421" s="92"/>
    </row>
    <row r="422" spans="2:18" ht="15" thickBot="1" x14ac:dyDescent="0.35">
      <c r="B422" s="92" t="s">
        <v>696</v>
      </c>
      <c r="C422" s="93" t="s">
        <v>1201</v>
      </c>
      <c r="D422" s="94" t="s">
        <v>65</v>
      </c>
      <c r="E422" s="94" t="s">
        <v>64</v>
      </c>
      <c r="F422" s="95">
        <v>1808694180110</v>
      </c>
      <c r="G422" s="94" t="s">
        <v>64</v>
      </c>
      <c r="H422" s="94" t="s">
        <v>64</v>
      </c>
      <c r="I422" s="94" t="s">
        <v>66</v>
      </c>
      <c r="J422" s="94" t="s">
        <v>65</v>
      </c>
      <c r="K422" s="96" t="s">
        <v>67</v>
      </c>
      <c r="L422" s="96">
        <v>0</v>
      </c>
      <c r="M422" s="96">
        <v>0</v>
      </c>
      <c r="N422" s="96">
        <v>0</v>
      </c>
      <c r="O422" s="70">
        <v>0</v>
      </c>
      <c r="P422" s="96" t="s">
        <v>1166</v>
      </c>
      <c r="Q422" s="96" t="s">
        <v>224</v>
      </c>
      <c r="R422" s="92"/>
    </row>
    <row r="423" spans="2:18" ht="15" thickBot="1" x14ac:dyDescent="0.35">
      <c r="B423" s="92" t="s">
        <v>696</v>
      </c>
      <c r="C423" s="93" t="s">
        <v>1202</v>
      </c>
      <c r="D423" s="94" t="s">
        <v>65</v>
      </c>
      <c r="E423" s="94" t="s">
        <v>64</v>
      </c>
      <c r="F423" s="95">
        <v>2377320250110</v>
      </c>
      <c r="G423" s="94" t="s">
        <v>64</v>
      </c>
      <c r="H423" s="94" t="s">
        <v>64</v>
      </c>
      <c r="I423" s="94" t="s">
        <v>66</v>
      </c>
      <c r="J423" s="94" t="s">
        <v>65</v>
      </c>
      <c r="K423" s="96" t="s">
        <v>67</v>
      </c>
      <c r="L423" s="96">
        <v>0</v>
      </c>
      <c r="M423" s="96">
        <v>0</v>
      </c>
      <c r="N423" s="96">
        <v>0</v>
      </c>
      <c r="O423" s="70">
        <v>0</v>
      </c>
      <c r="P423" s="96" t="s">
        <v>1166</v>
      </c>
      <c r="Q423" s="96" t="s">
        <v>224</v>
      </c>
      <c r="R423" s="92"/>
    </row>
    <row r="424" spans="2:18" ht="15" thickBot="1" x14ac:dyDescent="0.35">
      <c r="B424" s="92" t="s">
        <v>1203</v>
      </c>
      <c r="C424" s="93" t="s">
        <v>752</v>
      </c>
      <c r="D424" s="94" t="s">
        <v>65</v>
      </c>
      <c r="E424" s="94" t="s">
        <v>64</v>
      </c>
      <c r="F424" s="95">
        <v>2681544302204</v>
      </c>
      <c r="G424" s="94" t="s">
        <v>64</v>
      </c>
      <c r="H424" s="94" t="s">
        <v>64</v>
      </c>
      <c r="I424" s="94" t="s">
        <v>66</v>
      </c>
      <c r="J424" s="94" t="s">
        <v>65</v>
      </c>
      <c r="K424" s="96" t="s">
        <v>67</v>
      </c>
      <c r="L424" s="96">
        <v>0</v>
      </c>
      <c r="M424" s="96">
        <v>0</v>
      </c>
      <c r="N424" s="96">
        <v>0</v>
      </c>
      <c r="O424" s="70">
        <v>0</v>
      </c>
      <c r="P424" s="96" t="s">
        <v>1166</v>
      </c>
      <c r="Q424" s="96" t="s">
        <v>224</v>
      </c>
      <c r="R424" s="92"/>
    </row>
    <row r="425" spans="2:18" ht="15" thickBot="1" x14ac:dyDescent="0.35">
      <c r="B425" s="92" t="s">
        <v>267</v>
      </c>
      <c r="C425" s="93" t="s">
        <v>870</v>
      </c>
      <c r="D425" s="94" t="s">
        <v>64</v>
      </c>
      <c r="E425" s="94" t="s">
        <v>65</v>
      </c>
      <c r="F425" s="95">
        <v>2537511790110</v>
      </c>
      <c r="G425" s="94" t="s">
        <v>64</v>
      </c>
      <c r="H425" s="94" t="s">
        <v>64</v>
      </c>
      <c r="I425" s="94" t="s">
        <v>66</v>
      </c>
      <c r="J425" s="94" t="s">
        <v>65</v>
      </c>
      <c r="K425" s="96" t="s">
        <v>67</v>
      </c>
      <c r="L425" s="96">
        <v>0</v>
      </c>
      <c r="M425" s="96">
        <v>0</v>
      </c>
      <c r="N425" s="96">
        <v>0</v>
      </c>
      <c r="O425" s="70">
        <v>0</v>
      </c>
      <c r="P425" s="96" t="s">
        <v>1166</v>
      </c>
      <c r="Q425" s="96" t="s">
        <v>224</v>
      </c>
      <c r="R425" s="92"/>
    </row>
    <row r="426" spans="2:18" ht="15" thickBot="1" x14ac:dyDescent="0.35">
      <c r="B426" s="92" t="s">
        <v>1082</v>
      </c>
      <c r="C426" s="93" t="s">
        <v>1204</v>
      </c>
      <c r="D426" s="94" t="s">
        <v>65</v>
      </c>
      <c r="E426" s="94" t="s">
        <v>64</v>
      </c>
      <c r="F426" s="95">
        <v>2603498790110</v>
      </c>
      <c r="G426" s="94" t="s">
        <v>64</v>
      </c>
      <c r="H426" s="94" t="s">
        <v>64</v>
      </c>
      <c r="I426" s="94" t="s">
        <v>66</v>
      </c>
      <c r="J426" s="94" t="s">
        <v>65</v>
      </c>
      <c r="K426" s="96" t="s">
        <v>67</v>
      </c>
      <c r="L426" s="96">
        <v>0</v>
      </c>
      <c r="M426" s="96">
        <v>0</v>
      </c>
      <c r="N426" s="96">
        <v>0</v>
      </c>
      <c r="O426" s="70">
        <v>0</v>
      </c>
      <c r="P426" s="96" t="s">
        <v>1166</v>
      </c>
      <c r="Q426" s="96" t="s">
        <v>224</v>
      </c>
      <c r="R426" s="92"/>
    </row>
    <row r="427" spans="2:18" ht="15" thickBot="1" x14ac:dyDescent="0.35">
      <c r="B427" s="92" t="s">
        <v>1009</v>
      </c>
      <c r="C427" s="93" t="s">
        <v>1205</v>
      </c>
      <c r="D427" s="94" t="s">
        <v>64</v>
      </c>
      <c r="E427" s="94" t="s">
        <v>65</v>
      </c>
      <c r="F427" s="95">
        <v>2566867930110</v>
      </c>
      <c r="G427" s="94" t="s">
        <v>64</v>
      </c>
      <c r="H427" s="94" t="s">
        <v>64</v>
      </c>
      <c r="I427" s="94" t="s">
        <v>66</v>
      </c>
      <c r="J427" s="94" t="s">
        <v>65</v>
      </c>
      <c r="K427" s="96" t="s">
        <v>67</v>
      </c>
      <c r="L427" s="96">
        <v>0</v>
      </c>
      <c r="M427" s="96">
        <v>0</v>
      </c>
      <c r="N427" s="96">
        <v>0</v>
      </c>
      <c r="O427" s="70">
        <v>0</v>
      </c>
      <c r="P427" s="96" t="s">
        <v>1166</v>
      </c>
      <c r="Q427" s="96" t="s">
        <v>224</v>
      </c>
      <c r="R427" s="92"/>
    </row>
    <row r="428" spans="2:18" ht="15" thickBot="1" x14ac:dyDescent="0.35">
      <c r="B428" s="92" t="s">
        <v>1117</v>
      </c>
      <c r="C428" s="93" t="s">
        <v>1206</v>
      </c>
      <c r="D428" s="94" t="s">
        <v>65</v>
      </c>
      <c r="E428" s="94" t="s">
        <v>64</v>
      </c>
      <c r="F428" s="95">
        <v>2574133240110</v>
      </c>
      <c r="G428" s="94" t="s">
        <v>64</v>
      </c>
      <c r="H428" s="94" t="s">
        <v>64</v>
      </c>
      <c r="I428" s="94" t="s">
        <v>66</v>
      </c>
      <c r="J428" s="94" t="s">
        <v>65</v>
      </c>
      <c r="K428" s="96" t="s">
        <v>67</v>
      </c>
      <c r="L428" s="96">
        <v>0</v>
      </c>
      <c r="M428" s="96">
        <v>0</v>
      </c>
      <c r="N428" s="96">
        <v>0</v>
      </c>
      <c r="O428" s="70">
        <v>0</v>
      </c>
      <c r="P428" s="96" t="s">
        <v>1166</v>
      </c>
      <c r="Q428" s="96" t="s">
        <v>224</v>
      </c>
      <c r="R428" s="92"/>
    </row>
    <row r="429" spans="2:18" ht="15" thickBot="1" x14ac:dyDescent="0.35">
      <c r="B429" s="92" t="s">
        <v>1207</v>
      </c>
      <c r="C429" s="93" t="s">
        <v>1208</v>
      </c>
      <c r="D429" s="94" t="s">
        <v>65</v>
      </c>
      <c r="E429" s="94" t="s">
        <v>64</v>
      </c>
      <c r="F429" s="95">
        <v>1708444120110</v>
      </c>
      <c r="G429" s="94" t="s">
        <v>64</v>
      </c>
      <c r="H429" s="94" t="s">
        <v>64</v>
      </c>
      <c r="I429" s="94" t="s">
        <v>66</v>
      </c>
      <c r="J429" s="94" t="s">
        <v>65</v>
      </c>
      <c r="K429" s="96" t="s">
        <v>67</v>
      </c>
      <c r="L429" s="96">
        <v>0</v>
      </c>
      <c r="M429" s="96">
        <v>0</v>
      </c>
      <c r="N429" s="96">
        <v>0</v>
      </c>
      <c r="O429" s="70">
        <v>0</v>
      </c>
      <c r="P429" s="96" t="s">
        <v>1166</v>
      </c>
      <c r="Q429" s="96" t="s">
        <v>224</v>
      </c>
      <c r="R429" s="92"/>
    </row>
    <row r="430" spans="2:18" ht="15" thickBot="1" x14ac:dyDescent="0.35">
      <c r="B430" s="92" t="s">
        <v>1209</v>
      </c>
      <c r="C430" s="93" t="s">
        <v>1210</v>
      </c>
      <c r="D430" s="94" t="s">
        <v>65</v>
      </c>
      <c r="E430" s="94" t="s">
        <v>64</v>
      </c>
      <c r="F430" s="95">
        <v>259640590110</v>
      </c>
      <c r="G430" s="94" t="s">
        <v>64</v>
      </c>
      <c r="H430" s="94" t="s">
        <v>64</v>
      </c>
      <c r="I430" s="94" t="s">
        <v>66</v>
      </c>
      <c r="J430" s="94" t="s">
        <v>65</v>
      </c>
      <c r="K430" s="96" t="s">
        <v>67</v>
      </c>
      <c r="L430" s="96">
        <v>0</v>
      </c>
      <c r="M430" s="96">
        <v>0</v>
      </c>
      <c r="N430" s="96">
        <v>0</v>
      </c>
      <c r="O430" s="70">
        <v>0</v>
      </c>
      <c r="P430" s="96" t="s">
        <v>1166</v>
      </c>
      <c r="Q430" s="96" t="s">
        <v>224</v>
      </c>
      <c r="R430" s="92"/>
    </row>
    <row r="431" spans="2:18" ht="15" thickBot="1" x14ac:dyDescent="0.35">
      <c r="B431" s="92" t="s">
        <v>775</v>
      </c>
      <c r="C431" s="93" t="s">
        <v>1211</v>
      </c>
      <c r="D431" s="94" t="s">
        <v>65</v>
      </c>
      <c r="E431" s="94" t="s">
        <v>64</v>
      </c>
      <c r="F431" s="95">
        <v>267542720110</v>
      </c>
      <c r="G431" s="94" t="s">
        <v>64</v>
      </c>
      <c r="H431" s="94" t="s">
        <v>64</v>
      </c>
      <c r="I431" s="94" t="s">
        <v>66</v>
      </c>
      <c r="J431" s="94" t="s">
        <v>65</v>
      </c>
      <c r="K431" s="96" t="s">
        <v>67</v>
      </c>
      <c r="L431" s="96">
        <v>0</v>
      </c>
      <c r="M431" s="96">
        <v>0</v>
      </c>
      <c r="N431" s="96">
        <v>0</v>
      </c>
      <c r="O431" s="70">
        <v>0</v>
      </c>
      <c r="P431" s="96" t="s">
        <v>1166</v>
      </c>
      <c r="Q431" s="96" t="s">
        <v>224</v>
      </c>
      <c r="R431" s="92"/>
    </row>
    <row r="432" spans="2:18" ht="15" thickBot="1" x14ac:dyDescent="0.35">
      <c r="B432" s="92" t="s">
        <v>1212</v>
      </c>
      <c r="C432" s="93" t="s">
        <v>223</v>
      </c>
      <c r="D432" s="94" t="s">
        <v>65</v>
      </c>
      <c r="E432" s="94" t="s">
        <v>64</v>
      </c>
      <c r="F432" s="95">
        <v>3540222451106</v>
      </c>
      <c r="G432" s="94" t="s">
        <v>64</v>
      </c>
      <c r="H432" s="94" t="s">
        <v>64</v>
      </c>
      <c r="I432" s="94" t="s">
        <v>66</v>
      </c>
      <c r="J432" s="94" t="s">
        <v>65</v>
      </c>
      <c r="K432" s="96" t="s">
        <v>67</v>
      </c>
      <c r="L432" s="96">
        <v>0</v>
      </c>
      <c r="M432" s="96">
        <v>0</v>
      </c>
      <c r="N432" s="96">
        <v>0</v>
      </c>
      <c r="O432" s="70">
        <v>0</v>
      </c>
      <c r="P432" s="96" t="s">
        <v>1166</v>
      </c>
      <c r="Q432" s="96" t="s">
        <v>224</v>
      </c>
      <c r="R432" s="92"/>
    </row>
    <row r="433" spans="2:18" ht="15" thickBot="1" x14ac:dyDescent="0.35">
      <c r="B433" s="92" t="s">
        <v>724</v>
      </c>
      <c r="C433" s="93" t="s">
        <v>1213</v>
      </c>
      <c r="D433" s="94" t="s">
        <v>65</v>
      </c>
      <c r="E433" s="94" t="s">
        <v>64</v>
      </c>
      <c r="F433" s="95">
        <v>1585002870110</v>
      </c>
      <c r="G433" s="94" t="s">
        <v>64</v>
      </c>
      <c r="H433" s="94" t="s">
        <v>64</v>
      </c>
      <c r="I433" s="94" t="s">
        <v>66</v>
      </c>
      <c r="J433" s="94" t="s">
        <v>65</v>
      </c>
      <c r="K433" s="96">
        <v>0</v>
      </c>
      <c r="L433" s="96">
        <v>0</v>
      </c>
      <c r="M433" s="96">
        <v>0</v>
      </c>
      <c r="N433" s="96" t="s">
        <v>67</v>
      </c>
      <c r="O433" s="70">
        <v>0</v>
      </c>
      <c r="P433" s="96" t="s">
        <v>1166</v>
      </c>
      <c r="Q433" s="96" t="s">
        <v>224</v>
      </c>
      <c r="R433" s="92"/>
    </row>
    <row r="434" spans="2:18" ht="15" thickBot="1" x14ac:dyDescent="0.35">
      <c r="B434" s="92" t="s">
        <v>1214</v>
      </c>
      <c r="C434" s="93" t="s">
        <v>964</v>
      </c>
      <c r="D434" s="94" t="s">
        <v>65</v>
      </c>
      <c r="E434" s="94" t="s">
        <v>64</v>
      </c>
      <c r="F434" s="95">
        <v>2253325741201</v>
      </c>
      <c r="G434" s="94" t="s">
        <v>64</v>
      </c>
      <c r="H434" s="94" t="s">
        <v>64</v>
      </c>
      <c r="I434" s="94" t="s">
        <v>66</v>
      </c>
      <c r="J434" s="94" t="s">
        <v>65</v>
      </c>
      <c r="K434" s="96">
        <v>0</v>
      </c>
      <c r="L434" s="96">
        <v>0</v>
      </c>
      <c r="M434" s="96">
        <v>0</v>
      </c>
      <c r="N434" s="96" t="s">
        <v>67</v>
      </c>
      <c r="O434" s="70">
        <v>0</v>
      </c>
      <c r="P434" s="96" t="s">
        <v>1166</v>
      </c>
      <c r="Q434" s="96" t="s">
        <v>224</v>
      </c>
      <c r="R434" s="92"/>
    </row>
    <row r="435" spans="2:18" ht="15" thickBot="1" x14ac:dyDescent="0.35">
      <c r="B435" s="92" t="s">
        <v>256</v>
      </c>
      <c r="C435" s="93" t="s">
        <v>922</v>
      </c>
      <c r="D435" s="94" t="s">
        <v>64</v>
      </c>
      <c r="E435" s="94" t="s">
        <v>65</v>
      </c>
      <c r="F435" s="95">
        <v>2628898890101</v>
      </c>
      <c r="G435" s="94" t="s">
        <v>64</v>
      </c>
      <c r="H435" s="94" t="s">
        <v>64</v>
      </c>
      <c r="I435" s="94" t="s">
        <v>66</v>
      </c>
      <c r="J435" s="94" t="s">
        <v>65</v>
      </c>
      <c r="K435" s="96">
        <v>0</v>
      </c>
      <c r="L435" s="96">
        <v>0</v>
      </c>
      <c r="M435" s="96">
        <v>0</v>
      </c>
      <c r="N435" s="96" t="s">
        <v>67</v>
      </c>
      <c r="O435" s="70">
        <v>0</v>
      </c>
      <c r="P435" s="96" t="s">
        <v>1166</v>
      </c>
      <c r="Q435" s="96" t="s">
        <v>224</v>
      </c>
      <c r="R435" s="92"/>
    </row>
    <row r="436" spans="2:18" ht="15" thickBot="1" x14ac:dyDescent="0.35">
      <c r="B436" s="92" t="s">
        <v>284</v>
      </c>
      <c r="C436" s="93" t="s">
        <v>1215</v>
      </c>
      <c r="D436" s="94" t="s">
        <v>64</v>
      </c>
      <c r="E436" s="94" t="s">
        <v>65</v>
      </c>
      <c r="F436" s="95">
        <v>1708442340110</v>
      </c>
      <c r="G436" s="94" t="s">
        <v>64</v>
      </c>
      <c r="H436" s="94" t="s">
        <v>64</v>
      </c>
      <c r="I436" s="94" t="s">
        <v>66</v>
      </c>
      <c r="J436" s="94" t="s">
        <v>65</v>
      </c>
      <c r="K436" s="96" t="s">
        <v>67</v>
      </c>
      <c r="L436" s="96">
        <v>0</v>
      </c>
      <c r="M436" s="96">
        <v>0</v>
      </c>
      <c r="N436" s="96">
        <v>0</v>
      </c>
      <c r="O436" s="70">
        <v>0</v>
      </c>
      <c r="P436" s="96" t="s">
        <v>1166</v>
      </c>
      <c r="Q436" s="96" t="s">
        <v>224</v>
      </c>
      <c r="R436" s="92"/>
    </row>
    <row r="437" spans="2:18" ht="15" thickBot="1" x14ac:dyDescent="0.35">
      <c r="B437" s="92" t="s">
        <v>1216</v>
      </c>
      <c r="C437" s="93" t="s">
        <v>1168</v>
      </c>
      <c r="D437" s="94" t="s">
        <v>64</v>
      </c>
      <c r="E437" s="94" t="s">
        <v>65</v>
      </c>
      <c r="F437" s="95">
        <v>1946577280110</v>
      </c>
      <c r="G437" s="94" t="s">
        <v>64</v>
      </c>
      <c r="H437" s="94" t="s">
        <v>64</v>
      </c>
      <c r="I437" s="94" t="s">
        <v>66</v>
      </c>
      <c r="J437" s="94" t="s">
        <v>65</v>
      </c>
      <c r="K437" s="96" t="s">
        <v>67</v>
      </c>
      <c r="L437" s="96">
        <v>0</v>
      </c>
      <c r="M437" s="96">
        <v>0</v>
      </c>
      <c r="N437" s="96">
        <v>0</v>
      </c>
      <c r="O437" s="70">
        <v>0</v>
      </c>
      <c r="P437" s="96" t="s">
        <v>1166</v>
      </c>
      <c r="Q437" s="96" t="s">
        <v>224</v>
      </c>
      <c r="R437" s="92"/>
    </row>
    <row r="438" spans="2:18" ht="15" thickBot="1" x14ac:dyDescent="0.35">
      <c r="B438" s="92" t="s">
        <v>951</v>
      </c>
      <c r="C438" s="93" t="s">
        <v>1217</v>
      </c>
      <c r="D438" s="94" t="s">
        <v>64</v>
      </c>
      <c r="E438" s="94" t="s">
        <v>65</v>
      </c>
      <c r="F438" s="95">
        <v>2985857660110</v>
      </c>
      <c r="G438" s="94" t="s">
        <v>64</v>
      </c>
      <c r="H438" s="94" t="s">
        <v>64</v>
      </c>
      <c r="I438" s="94" t="s">
        <v>66</v>
      </c>
      <c r="J438" s="94" t="s">
        <v>65</v>
      </c>
      <c r="K438" s="96" t="s">
        <v>67</v>
      </c>
      <c r="L438" s="96">
        <v>0</v>
      </c>
      <c r="M438" s="96">
        <v>0</v>
      </c>
      <c r="N438" s="96">
        <v>0</v>
      </c>
      <c r="O438" s="70">
        <v>0</v>
      </c>
      <c r="P438" s="96" t="s">
        <v>1166</v>
      </c>
      <c r="Q438" s="96" t="s">
        <v>224</v>
      </c>
      <c r="R438" s="92"/>
    </row>
    <row r="439" spans="2:18" ht="15" thickBot="1" x14ac:dyDescent="0.35">
      <c r="B439" s="92" t="s">
        <v>1218</v>
      </c>
      <c r="C439" s="93" t="s">
        <v>1219</v>
      </c>
      <c r="D439" s="94" t="s">
        <v>65</v>
      </c>
      <c r="E439" s="94" t="s">
        <v>64</v>
      </c>
      <c r="F439" s="95">
        <v>2557960640110</v>
      </c>
      <c r="G439" s="94" t="s">
        <v>64</v>
      </c>
      <c r="H439" s="94" t="s">
        <v>64</v>
      </c>
      <c r="I439" s="94" t="s">
        <v>66</v>
      </c>
      <c r="J439" s="94" t="s">
        <v>65</v>
      </c>
      <c r="K439" s="96" t="s">
        <v>67</v>
      </c>
      <c r="L439" s="96">
        <v>0</v>
      </c>
      <c r="M439" s="96">
        <v>0</v>
      </c>
      <c r="N439" s="96">
        <v>0</v>
      </c>
      <c r="O439" s="70">
        <v>0</v>
      </c>
      <c r="P439" s="96" t="s">
        <v>1166</v>
      </c>
      <c r="Q439" s="96" t="s">
        <v>224</v>
      </c>
      <c r="R439" s="92"/>
    </row>
    <row r="440" spans="2:18" ht="15" thickBot="1" x14ac:dyDescent="0.35">
      <c r="B440" s="92" t="s">
        <v>1220</v>
      </c>
      <c r="C440" s="93" t="s">
        <v>1221</v>
      </c>
      <c r="D440" s="94" t="s">
        <v>64</v>
      </c>
      <c r="E440" s="94" t="s">
        <v>65</v>
      </c>
      <c r="F440" s="95">
        <v>1878866440110</v>
      </c>
      <c r="G440" s="94" t="s">
        <v>64</v>
      </c>
      <c r="H440" s="94" t="s">
        <v>64</v>
      </c>
      <c r="I440" s="94" t="s">
        <v>66</v>
      </c>
      <c r="J440" s="94" t="s">
        <v>65</v>
      </c>
      <c r="K440" s="96" t="s">
        <v>67</v>
      </c>
      <c r="L440" s="96">
        <v>0</v>
      </c>
      <c r="M440" s="96">
        <v>0</v>
      </c>
      <c r="N440" s="96">
        <v>0</v>
      </c>
      <c r="O440" s="70">
        <v>0</v>
      </c>
      <c r="P440" s="96" t="s">
        <v>1166</v>
      </c>
      <c r="Q440" s="96" t="s">
        <v>224</v>
      </c>
      <c r="R440" s="92"/>
    </row>
    <row r="441" spans="2:18" ht="15" thickBot="1" x14ac:dyDescent="0.35">
      <c r="B441" s="92" t="s">
        <v>1222</v>
      </c>
      <c r="C441" s="93" t="s">
        <v>1160</v>
      </c>
      <c r="D441" s="94" t="s">
        <v>65</v>
      </c>
      <c r="E441" s="94" t="s">
        <v>64</v>
      </c>
      <c r="F441" s="95">
        <v>2669329672214</v>
      </c>
      <c r="G441" s="94" t="s">
        <v>64</v>
      </c>
      <c r="H441" s="94" t="s">
        <v>64</v>
      </c>
      <c r="I441" s="94" t="s">
        <v>66</v>
      </c>
      <c r="J441" s="94" t="s">
        <v>65</v>
      </c>
      <c r="K441" s="96" t="s">
        <v>67</v>
      </c>
      <c r="L441" s="96">
        <v>0</v>
      </c>
      <c r="M441" s="96">
        <v>0</v>
      </c>
      <c r="N441" s="96">
        <v>0</v>
      </c>
      <c r="O441" s="70">
        <v>0</v>
      </c>
      <c r="P441" s="96" t="s">
        <v>1166</v>
      </c>
      <c r="Q441" s="96" t="s">
        <v>224</v>
      </c>
      <c r="R441" s="92"/>
    </row>
    <row r="442" spans="2:18" ht="15" thickBot="1" x14ac:dyDescent="0.35">
      <c r="B442" s="92" t="s">
        <v>1200</v>
      </c>
      <c r="C442" s="93" t="s">
        <v>1221</v>
      </c>
      <c r="D442" s="94" t="s">
        <v>64</v>
      </c>
      <c r="E442" s="94" t="s">
        <v>65</v>
      </c>
      <c r="F442" s="95">
        <v>2444455080110</v>
      </c>
      <c r="G442" s="94" t="s">
        <v>64</v>
      </c>
      <c r="H442" s="94" t="s">
        <v>64</v>
      </c>
      <c r="I442" s="94" t="s">
        <v>66</v>
      </c>
      <c r="J442" s="94" t="s">
        <v>65</v>
      </c>
      <c r="K442" s="96" t="s">
        <v>67</v>
      </c>
      <c r="L442" s="96">
        <v>0</v>
      </c>
      <c r="M442" s="96">
        <v>0</v>
      </c>
      <c r="N442" s="96">
        <v>0</v>
      </c>
      <c r="O442" s="70">
        <v>0</v>
      </c>
      <c r="P442" s="96" t="s">
        <v>1166</v>
      </c>
      <c r="Q442" s="96" t="s">
        <v>224</v>
      </c>
      <c r="R442" s="92"/>
    </row>
    <row r="443" spans="2:18" ht="15" thickBot="1" x14ac:dyDescent="0.35">
      <c r="B443" s="92" t="s">
        <v>229</v>
      </c>
      <c r="C443" s="93" t="s">
        <v>1168</v>
      </c>
      <c r="D443" s="94" t="s">
        <v>64</v>
      </c>
      <c r="E443" s="94" t="s">
        <v>65</v>
      </c>
      <c r="F443" s="95">
        <v>2462295430110</v>
      </c>
      <c r="G443" s="94" t="s">
        <v>64</v>
      </c>
      <c r="H443" s="94" t="s">
        <v>64</v>
      </c>
      <c r="I443" s="94" t="s">
        <v>66</v>
      </c>
      <c r="J443" s="94" t="s">
        <v>65</v>
      </c>
      <c r="K443" s="96" t="s">
        <v>67</v>
      </c>
      <c r="L443" s="96">
        <v>0</v>
      </c>
      <c r="M443" s="96">
        <v>0</v>
      </c>
      <c r="N443" s="96">
        <v>0</v>
      </c>
      <c r="O443" s="70">
        <v>0</v>
      </c>
      <c r="P443" s="96" t="s">
        <v>1166</v>
      </c>
      <c r="Q443" s="96" t="s">
        <v>224</v>
      </c>
      <c r="R443" s="92"/>
    </row>
    <row r="444" spans="2:18" ht="15" thickBot="1" x14ac:dyDescent="0.35">
      <c r="B444" s="92" t="s">
        <v>1223</v>
      </c>
      <c r="C444" s="93" t="s">
        <v>947</v>
      </c>
      <c r="D444" s="94" t="s">
        <v>64</v>
      </c>
      <c r="E444" s="94" t="s">
        <v>65</v>
      </c>
      <c r="F444" s="95">
        <v>1643863510110</v>
      </c>
      <c r="G444" s="94" t="s">
        <v>64</v>
      </c>
      <c r="H444" s="94" t="s">
        <v>64</v>
      </c>
      <c r="I444" s="94" t="s">
        <v>66</v>
      </c>
      <c r="J444" s="94" t="s">
        <v>65</v>
      </c>
      <c r="K444" s="96" t="s">
        <v>67</v>
      </c>
      <c r="L444" s="96">
        <v>0</v>
      </c>
      <c r="M444" s="96">
        <v>0</v>
      </c>
      <c r="N444" s="96">
        <v>0</v>
      </c>
      <c r="O444" s="70">
        <v>0</v>
      </c>
      <c r="P444" s="96" t="s">
        <v>1166</v>
      </c>
      <c r="Q444" s="96" t="s">
        <v>224</v>
      </c>
      <c r="R444" s="92"/>
    </row>
    <row r="445" spans="2:18" ht="15" thickBot="1" x14ac:dyDescent="0.35">
      <c r="B445" s="92" t="s">
        <v>951</v>
      </c>
      <c r="C445" s="93" t="s">
        <v>1137</v>
      </c>
      <c r="D445" s="94" t="s">
        <v>64</v>
      </c>
      <c r="E445" s="94" t="s">
        <v>65</v>
      </c>
      <c r="F445" s="95">
        <v>2646807150111</v>
      </c>
      <c r="G445" s="94" t="s">
        <v>64</v>
      </c>
      <c r="H445" s="94" t="s">
        <v>64</v>
      </c>
      <c r="I445" s="94" t="s">
        <v>66</v>
      </c>
      <c r="J445" s="94" t="s">
        <v>65</v>
      </c>
      <c r="K445" s="96" t="s">
        <v>67</v>
      </c>
      <c r="L445" s="96">
        <v>0</v>
      </c>
      <c r="M445" s="96">
        <v>0</v>
      </c>
      <c r="N445" s="96">
        <v>0</v>
      </c>
      <c r="O445" s="70">
        <v>0</v>
      </c>
      <c r="P445" s="96" t="s">
        <v>1166</v>
      </c>
      <c r="Q445" s="96" t="s">
        <v>224</v>
      </c>
      <c r="R445" s="92"/>
    </row>
    <row r="446" spans="2:18" ht="15" thickBot="1" x14ac:dyDescent="0.35">
      <c r="B446" s="92" t="s">
        <v>1224</v>
      </c>
      <c r="C446" s="93" t="s">
        <v>1225</v>
      </c>
      <c r="D446" s="94" t="s">
        <v>65</v>
      </c>
      <c r="E446" s="94" t="s">
        <v>64</v>
      </c>
      <c r="F446" s="95">
        <v>2630540550110</v>
      </c>
      <c r="G446" s="94" t="s">
        <v>64</v>
      </c>
      <c r="H446" s="94" t="s">
        <v>64</v>
      </c>
      <c r="I446" s="94" t="s">
        <v>66</v>
      </c>
      <c r="J446" s="94" t="s">
        <v>65</v>
      </c>
      <c r="K446" s="96" t="s">
        <v>67</v>
      </c>
      <c r="L446" s="96">
        <v>0</v>
      </c>
      <c r="M446" s="96">
        <v>0</v>
      </c>
      <c r="N446" s="96">
        <v>0</v>
      </c>
      <c r="O446" s="70">
        <v>0</v>
      </c>
      <c r="P446" s="96" t="s">
        <v>1166</v>
      </c>
      <c r="Q446" s="96" t="s">
        <v>224</v>
      </c>
      <c r="R446" s="92"/>
    </row>
    <row r="447" spans="2:18" ht="15" thickBot="1" x14ac:dyDescent="0.35">
      <c r="B447" s="92" t="s">
        <v>1226</v>
      </c>
      <c r="C447" s="93" t="s">
        <v>1227</v>
      </c>
      <c r="D447" s="94" t="s">
        <v>64</v>
      </c>
      <c r="E447" s="94" t="s">
        <v>65</v>
      </c>
      <c r="F447" s="95">
        <v>2444781120110</v>
      </c>
      <c r="G447" s="94" t="s">
        <v>64</v>
      </c>
      <c r="H447" s="94" t="s">
        <v>64</v>
      </c>
      <c r="I447" s="94" t="s">
        <v>66</v>
      </c>
      <c r="J447" s="94" t="s">
        <v>65</v>
      </c>
      <c r="K447" s="96" t="s">
        <v>67</v>
      </c>
      <c r="L447" s="96">
        <v>0</v>
      </c>
      <c r="M447" s="96">
        <v>0</v>
      </c>
      <c r="N447" s="96">
        <v>0</v>
      </c>
      <c r="O447" s="70">
        <v>0</v>
      </c>
      <c r="P447" s="96" t="s">
        <v>1166</v>
      </c>
      <c r="Q447" s="96" t="s">
        <v>224</v>
      </c>
      <c r="R447" s="92"/>
    </row>
    <row r="448" spans="2:18" ht="15" thickBot="1" x14ac:dyDescent="0.35">
      <c r="B448" s="92" t="s">
        <v>1218</v>
      </c>
      <c r="C448" s="93" t="s">
        <v>1228</v>
      </c>
      <c r="D448" s="94" t="s">
        <v>64</v>
      </c>
      <c r="E448" s="94" t="s">
        <v>65</v>
      </c>
      <c r="F448" s="95">
        <v>1823753150111</v>
      </c>
      <c r="G448" s="94" t="s">
        <v>64</v>
      </c>
      <c r="H448" s="94" t="s">
        <v>64</v>
      </c>
      <c r="I448" s="94" t="s">
        <v>66</v>
      </c>
      <c r="J448" s="94" t="s">
        <v>65</v>
      </c>
      <c r="K448" s="96" t="s">
        <v>67</v>
      </c>
      <c r="L448" s="96">
        <v>0</v>
      </c>
      <c r="M448" s="96">
        <v>0</v>
      </c>
      <c r="N448" s="96">
        <v>0</v>
      </c>
      <c r="O448" s="70">
        <v>0</v>
      </c>
      <c r="P448" s="96" t="s">
        <v>1166</v>
      </c>
      <c r="Q448" s="96" t="s">
        <v>224</v>
      </c>
      <c r="R448" s="92"/>
    </row>
    <row r="449" spans="2:18" ht="15" thickBot="1" x14ac:dyDescent="0.35">
      <c r="B449" s="92" t="s">
        <v>1114</v>
      </c>
      <c r="C449" s="93" t="s">
        <v>1229</v>
      </c>
      <c r="D449" s="94" t="s">
        <v>64</v>
      </c>
      <c r="E449" s="94" t="s">
        <v>65</v>
      </c>
      <c r="F449" s="95">
        <v>2569660280110</v>
      </c>
      <c r="G449" s="94" t="s">
        <v>64</v>
      </c>
      <c r="H449" s="94" t="s">
        <v>64</v>
      </c>
      <c r="I449" s="94" t="s">
        <v>66</v>
      </c>
      <c r="J449" s="94" t="s">
        <v>65</v>
      </c>
      <c r="K449" s="96" t="s">
        <v>67</v>
      </c>
      <c r="L449" s="96">
        <v>0</v>
      </c>
      <c r="M449" s="96">
        <v>0</v>
      </c>
      <c r="N449" s="96">
        <v>0</v>
      </c>
      <c r="O449" s="70">
        <v>0</v>
      </c>
      <c r="P449" s="96" t="s">
        <v>1166</v>
      </c>
      <c r="Q449" s="96" t="s">
        <v>224</v>
      </c>
      <c r="R449" s="92"/>
    </row>
    <row r="450" spans="2:18" ht="15" thickBot="1" x14ac:dyDescent="0.35">
      <c r="B450" s="92" t="s">
        <v>1230</v>
      </c>
      <c r="C450" s="93" t="s">
        <v>1231</v>
      </c>
      <c r="D450" s="94" t="s">
        <v>65</v>
      </c>
      <c r="E450" s="94" t="s">
        <v>64</v>
      </c>
      <c r="F450" s="95">
        <v>1939510530403</v>
      </c>
      <c r="G450" s="94" t="s">
        <v>64</v>
      </c>
      <c r="H450" s="94" t="s">
        <v>64</v>
      </c>
      <c r="I450" s="94" t="s">
        <v>66</v>
      </c>
      <c r="J450" s="94" t="s">
        <v>65</v>
      </c>
      <c r="K450" s="96" t="s">
        <v>67</v>
      </c>
      <c r="L450" s="96">
        <v>0</v>
      </c>
      <c r="M450" s="96">
        <v>0</v>
      </c>
      <c r="N450" s="96">
        <v>0</v>
      </c>
      <c r="O450" s="70">
        <v>0</v>
      </c>
      <c r="P450" s="96" t="s">
        <v>1166</v>
      </c>
      <c r="Q450" s="96" t="s">
        <v>224</v>
      </c>
      <c r="R450" s="92"/>
    </row>
    <row r="451" spans="2:18" ht="15" thickBot="1" x14ac:dyDescent="0.35">
      <c r="B451" s="92" t="s">
        <v>1232</v>
      </c>
      <c r="C451" s="93" t="s">
        <v>1118</v>
      </c>
      <c r="D451" s="94" t="s">
        <v>64</v>
      </c>
      <c r="E451" s="94" t="s">
        <v>65</v>
      </c>
      <c r="F451" s="95">
        <v>1939512230403</v>
      </c>
      <c r="G451" s="94" t="s">
        <v>64</v>
      </c>
      <c r="H451" s="94" t="s">
        <v>64</v>
      </c>
      <c r="I451" s="94" t="s">
        <v>66</v>
      </c>
      <c r="J451" s="94" t="s">
        <v>65</v>
      </c>
      <c r="K451" s="96" t="s">
        <v>67</v>
      </c>
      <c r="L451" s="96">
        <v>0</v>
      </c>
      <c r="M451" s="96">
        <v>0</v>
      </c>
      <c r="N451" s="96">
        <v>0</v>
      </c>
      <c r="O451" s="70">
        <v>0</v>
      </c>
      <c r="P451" s="96" t="s">
        <v>1166</v>
      </c>
      <c r="Q451" s="96" t="s">
        <v>224</v>
      </c>
      <c r="R451" s="92"/>
    </row>
    <row r="452" spans="2:18" ht="15" thickBot="1" x14ac:dyDescent="0.35">
      <c r="B452" s="92" t="s">
        <v>696</v>
      </c>
      <c r="C452" s="93" t="s">
        <v>1233</v>
      </c>
      <c r="D452" s="94" t="s">
        <v>65</v>
      </c>
      <c r="E452" s="94" t="s">
        <v>64</v>
      </c>
      <c r="F452" s="95">
        <v>1694243910110</v>
      </c>
      <c r="G452" s="94" t="s">
        <v>64</v>
      </c>
      <c r="H452" s="94" t="s">
        <v>64</v>
      </c>
      <c r="I452" s="94" t="s">
        <v>66</v>
      </c>
      <c r="J452" s="94" t="s">
        <v>65</v>
      </c>
      <c r="K452" s="96" t="s">
        <v>67</v>
      </c>
      <c r="L452" s="96">
        <v>0</v>
      </c>
      <c r="M452" s="96">
        <v>0</v>
      </c>
      <c r="N452" s="96">
        <v>0</v>
      </c>
      <c r="O452" s="70">
        <v>0</v>
      </c>
      <c r="P452" s="96" t="s">
        <v>1166</v>
      </c>
      <c r="Q452" s="96" t="s">
        <v>224</v>
      </c>
      <c r="R452" s="92"/>
    </row>
    <row r="453" spans="2:18" ht="15" thickBot="1" x14ac:dyDescent="0.35">
      <c r="B453" s="92" t="s">
        <v>1234</v>
      </c>
      <c r="C453" s="93" t="s">
        <v>1235</v>
      </c>
      <c r="D453" s="94" t="s">
        <v>65</v>
      </c>
      <c r="E453" s="94" t="s">
        <v>64</v>
      </c>
      <c r="F453" s="95">
        <v>2528748915110</v>
      </c>
      <c r="G453" s="94" t="s">
        <v>64</v>
      </c>
      <c r="H453" s="94" t="s">
        <v>64</v>
      </c>
      <c r="I453" s="94" t="s">
        <v>66</v>
      </c>
      <c r="J453" s="94" t="s">
        <v>65</v>
      </c>
      <c r="K453" s="96" t="s">
        <v>67</v>
      </c>
      <c r="L453" s="96">
        <v>0</v>
      </c>
      <c r="M453" s="96">
        <v>0</v>
      </c>
      <c r="N453" s="96">
        <v>0</v>
      </c>
      <c r="O453" s="70">
        <v>0</v>
      </c>
      <c r="P453" s="96" t="s">
        <v>1166</v>
      </c>
      <c r="Q453" s="96" t="s">
        <v>224</v>
      </c>
      <c r="R453" s="92"/>
    </row>
    <row r="454" spans="2:18" ht="15" thickBot="1" x14ac:dyDescent="0.35">
      <c r="B454" s="92" t="s">
        <v>1004</v>
      </c>
      <c r="C454" s="93" t="s">
        <v>1227</v>
      </c>
      <c r="D454" s="94" t="s">
        <v>64</v>
      </c>
      <c r="E454" s="94" t="s">
        <v>65</v>
      </c>
      <c r="F454" s="95">
        <v>1577843710110</v>
      </c>
      <c r="G454" s="94" t="s">
        <v>64</v>
      </c>
      <c r="H454" s="94" t="s">
        <v>64</v>
      </c>
      <c r="I454" s="94" t="s">
        <v>66</v>
      </c>
      <c r="J454" s="94" t="s">
        <v>65</v>
      </c>
      <c r="K454" s="96" t="s">
        <v>67</v>
      </c>
      <c r="L454" s="96">
        <v>0</v>
      </c>
      <c r="M454" s="96">
        <v>0</v>
      </c>
      <c r="N454" s="96">
        <v>0</v>
      </c>
      <c r="O454" s="70">
        <v>0</v>
      </c>
      <c r="P454" s="96" t="s">
        <v>1166</v>
      </c>
      <c r="Q454" s="96" t="s">
        <v>224</v>
      </c>
      <c r="R454" s="92"/>
    </row>
    <row r="455" spans="2:18" ht="15" thickBot="1" x14ac:dyDescent="0.35">
      <c r="B455" s="92" t="s">
        <v>1236</v>
      </c>
      <c r="C455" s="93" t="s">
        <v>1237</v>
      </c>
      <c r="D455" s="94" t="s">
        <v>65</v>
      </c>
      <c r="E455" s="94" t="s">
        <v>64</v>
      </c>
      <c r="F455" s="95">
        <v>2566975311501</v>
      </c>
      <c r="G455" s="94" t="s">
        <v>64</v>
      </c>
      <c r="H455" s="94" t="s">
        <v>64</v>
      </c>
      <c r="I455" s="94" t="s">
        <v>66</v>
      </c>
      <c r="J455" s="94" t="s">
        <v>65</v>
      </c>
      <c r="K455" s="96">
        <v>0</v>
      </c>
      <c r="L455" s="96">
        <v>0</v>
      </c>
      <c r="M455" s="96">
        <v>0</v>
      </c>
      <c r="N455" s="96" t="s">
        <v>67</v>
      </c>
      <c r="O455" s="70">
        <v>0</v>
      </c>
      <c r="P455" s="96" t="s">
        <v>1166</v>
      </c>
      <c r="Q455" s="96" t="s">
        <v>224</v>
      </c>
      <c r="R455" s="92"/>
    </row>
    <row r="456" spans="2:18" ht="15" thickBot="1" x14ac:dyDescent="0.35">
      <c r="B456" s="92" t="s">
        <v>1232</v>
      </c>
      <c r="C456" s="93" t="s">
        <v>1238</v>
      </c>
      <c r="D456" s="94" t="s">
        <v>64</v>
      </c>
      <c r="E456" s="94" t="s">
        <v>65</v>
      </c>
      <c r="F456" s="95">
        <v>227699760403</v>
      </c>
      <c r="G456" s="94" t="s">
        <v>64</v>
      </c>
      <c r="H456" s="94" t="s">
        <v>64</v>
      </c>
      <c r="I456" s="94" t="s">
        <v>66</v>
      </c>
      <c r="J456" s="94" t="s">
        <v>65</v>
      </c>
      <c r="K456" s="96">
        <v>0</v>
      </c>
      <c r="L456" s="96">
        <v>0</v>
      </c>
      <c r="M456" s="96">
        <v>0</v>
      </c>
      <c r="N456" s="96" t="s">
        <v>67</v>
      </c>
      <c r="O456" s="70">
        <v>0</v>
      </c>
      <c r="P456" s="96" t="s">
        <v>1166</v>
      </c>
      <c r="Q456" s="96" t="s">
        <v>224</v>
      </c>
      <c r="R456" s="92"/>
    </row>
    <row r="457" spans="2:18" ht="15" thickBot="1" x14ac:dyDescent="0.35">
      <c r="B457" s="92" t="s">
        <v>1239</v>
      </c>
      <c r="C457" s="93" t="s">
        <v>1240</v>
      </c>
      <c r="D457" s="94" t="s">
        <v>65</v>
      </c>
      <c r="E457" s="94" t="s">
        <v>64</v>
      </c>
      <c r="F457" s="95">
        <v>2377339000101</v>
      </c>
      <c r="G457" s="94" t="s">
        <v>64</v>
      </c>
      <c r="H457" s="94" t="s">
        <v>64</v>
      </c>
      <c r="I457" s="94" t="s">
        <v>66</v>
      </c>
      <c r="J457" s="94" t="s">
        <v>65</v>
      </c>
      <c r="K457" s="96">
        <v>0</v>
      </c>
      <c r="L457" s="96">
        <v>0</v>
      </c>
      <c r="M457" s="96">
        <v>0</v>
      </c>
      <c r="N457" s="96" t="s">
        <v>67</v>
      </c>
      <c r="O457" s="70">
        <v>0</v>
      </c>
      <c r="P457" s="96" t="s">
        <v>1166</v>
      </c>
      <c r="Q457" s="96" t="s">
        <v>224</v>
      </c>
      <c r="R457" s="92"/>
    </row>
    <row r="458" spans="2:18" ht="15" thickBot="1" x14ac:dyDescent="0.35">
      <c r="B458" s="92" t="s">
        <v>696</v>
      </c>
      <c r="C458" s="93" t="s">
        <v>1241</v>
      </c>
      <c r="D458" s="94" t="s">
        <v>65</v>
      </c>
      <c r="E458" s="94" t="s">
        <v>64</v>
      </c>
      <c r="F458" s="95">
        <v>2702033971011</v>
      </c>
      <c r="G458" s="94" t="s">
        <v>64</v>
      </c>
      <c r="H458" s="94" t="s">
        <v>64</v>
      </c>
      <c r="I458" s="94" t="s">
        <v>66</v>
      </c>
      <c r="J458" s="94" t="s">
        <v>65</v>
      </c>
      <c r="K458" s="96">
        <v>0</v>
      </c>
      <c r="L458" s="96">
        <v>0</v>
      </c>
      <c r="M458" s="96">
        <v>0</v>
      </c>
      <c r="N458" s="96" t="s">
        <v>67</v>
      </c>
      <c r="O458" s="70">
        <v>0</v>
      </c>
      <c r="P458" s="96" t="s">
        <v>1166</v>
      </c>
      <c r="Q458" s="96" t="s">
        <v>224</v>
      </c>
      <c r="R458" s="92"/>
    </row>
    <row r="459" spans="2:18" ht="15" thickBot="1" x14ac:dyDescent="0.35">
      <c r="B459" s="92" t="s">
        <v>696</v>
      </c>
      <c r="C459" s="93" t="s">
        <v>1211</v>
      </c>
      <c r="D459" s="94" t="s">
        <v>65</v>
      </c>
      <c r="E459" s="94" t="s">
        <v>64</v>
      </c>
      <c r="F459" s="95">
        <v>2613806560110</v>
      </c>
      <c r="G459" s="94" t="s">
        <v>64</v>
      </c>
      <c r="H459" s="94" t="s">
        <v>64</v>
      </c>
      <c r="I459" s="94" t="s">
        <v>66</v>
      </c>
      <c r="J459" s="94" t="s">
        <v>65</v>
      </c>
      <c r="K459" s="96" t="s">
        <v>67</v>
      </c>
      <c r="L459" s="96">
        <v>0</v>
      </c>
      <c r="M459" s="96">
        <v>0</v>
      </c>
      <c r="N459" s="96">
        <v>0</v>
      </c>
      <c r="O459" s="70">
        <v>0</v>
      </c>
      <c r="P459" s="96" t="s">
        <v>1166</v>
      </c>
      <c r="Q459" s="96" t="s">
        <v>224</v>
      </c>
      <c r="R459" s="92"/>
    </row>
    <row r="460" spans="2:18" ht="15" thickBot="1" x14ac:dyDescent="0.35">
      <c r="B460" s="92" t="s">
        <v>1242</v>
      </c>
      <c r="C460" s="93" t="s">
        <v>1211</v>
      </c>
      <c r="D460" s="94" t="s">
        <v>65</v>
      </c>
      <c r="E460" s="94" t="s">
        <v>64</v>
      </c>
      <c r="F460" s="95">
        <v>2529498700110</v>
      </c>
      <c r="G460" s="94" t="s">
        <v>64</v>
      </c>
      <c r="H460" s="94" t="s">
        <v>64</v>
      </c>
      <c r="I460" s="94" t="s">
        <v>66</v>
      </c>
      <c r="J460" s="94" t="s">
        <v>65</v>
      </c>
      <c r="K460" s="96" t="s">
        <v>67</v>
      </c>
      <c r="L460" s="96">
        <v>0</v>
      </c>
      <c r="M460" s="96">
        <v>0</v>
      </c>
      <c r="N460" s="96">
        <v>0</v>
      </c>
      <c r="O460" s="70">
        <v>0</v>
      </c>
      <c r="P460" s="96" t="s">
        <v>1166</v>
      </c>
      <c r="Q460" s="96" t="s">
        <v>224</v>
      </c>
      <c r="R460" s="92"/>
    </row>
    <row r="461" spans="2:18" ht="15" thickBot="1" x14ac:dyDescent="0.35">
      <c r="B461" s="92" t="s">
        <v>696</v>
      </c>
      <c r="C461" s="93" t="s">
        <v>1243</v>
      </c>
      <c r="D461" s="94" t="s">
        <v>65</v>
      </c>
      <c r="E461" s="94" t="s">
        <v>64</v>
      </c>
      <c r="F461" s="95">
        <v>2537727880801</v>
      </c>
      <c r="G461" s="94" t="s">
        <v>64</v>
      </c>
      <c r="H461" s="94" t="s">
        <v>64</v>
      </c>
      <c r="I461" s="94" t="s">
        <v>66</v>
      </c>
      <c r="J461" s="94" t="s">
        <v>65</v>
      </c>
      <c r="K461" s="96" t="s">
        <v>67</v>
      </c>
      <c r="L461" s="96">
        <v>0</v>
      </c>
      <c r="M461" s="96">
        <v>0</v>
      </c>
      <c r="N461" s="96">
        <v>0</v>
      </c>
      <c r="O461" s="70">
        <v>0</v>
      </c>
      <c r="P461" s="96" t="s">
        <v>1166</v>
      </c>
      <c r="Q461" s="96" t="s">
        <v>224</v>
      </c>
      <c r="R461" s="92"/>
    </row>
    <row r="462" spans="2:18" ht="15" thickBot="1" x14ac:dyDescent="0.35">
      <c r="B462" s="92" t="s">
        <v>762</v>
      </c>
      <c r="C462" s="93" t="s">
        <v>815</v>
      </c>
      <c r="D462" s="94" t="s">
        <v>64</v>
      </c>
      <c r="E462" s="94" t="s">
        <v>65</v>
      </c>
      <c r="F462" s="95">
        <v>2432045940110</v>
      </c>
      <c r="G462" s="94" t="s">
        <v>64</v>
      </c>
      <c r="H462" s="94" t="s">
        <v>64</v>
      </c>
      <c r="I462" s="94" t="s">
        <v>66</v>
      </c>
      <c r="J462" s="94" t="s">
        <v>65</v>
      </c>
      <c r="K462" s="96" t="s">
        <v>67</v>
      </c>
      <c r="L462" s="96">
        <v>0</v>
      </c>
      <c r="M462" s="96">
        <v>0</v>
      </c>
      <c r="N462" s="96">
        <v>0</v>
      </c>
      <c r="O462" s="70">
        <v>0</v>
      </c>
      <c r="P462" s="96" t="s">
        <v>1166</v>
      </c>
      <c r="Q462" s="96" t="s">
        <v>224</v>
      </c>
      <c r="R462" s="92"/>
    </row>
    <row r="463" spans="2:18" ht="15" thickBot="1" x14ac:dyDescent="0.35">
      <c r="B463" s="92" t="s">
        <v>696</v>
      </c>
      <c r="C463" s="93" t="s">
        <v>1244</v>
      </c>
      <c r="D463" s="94" t="s">
        <v>65</v>
      </c>
      <c r="E463" s="94" t="s">
        <v>64</v>
      </c>
      <c r="F463" s="95">
        <v>1924518041010</v>
      </c>
      <c r="G463" s="94" t="s">
        <v>64</v>
      </c>
      <c r="H463" s="94" t="s">
        <v>64</v>
      </c>
      <c r="I463" s="94" t="s">
        <v>66</v>
      </c>
      <c r="J463" s="94" t="s">
        <v>65</v>
      </c>
      <c r="K463" s="96" t="s">
        <v>67</v>
      </c>
      <c r="L463" s="96">
        <v>0</v>
      </c>
      <c r="M463" s="96">
        <v>0</v>
      </c>
      <c r="N463" s="96">
        <v>0</v>
      </c>
      <c r="O463" s="70">
        <v>0</v>
      </c>
      <c r="P463" s="96" t="s">
        <v>1166</v>
      </c>
      <c r="Q463" s="96" t="s">
        <v>224</v>
      </c>
      <c r="R463" s="92"/>
    </row>
    <row r="464" spans="2:18" ht="15" thickBot="1" x14ac:dyDescent="0.35">
      <c r="B464" s="92" t="s">
        <v>735</v>
      </c>
      <c r="C464" s="93" t="s">
        <v>1245</v>
      </c>
      <c r="D464" s="94" t="s">
        <v>65</v>
      </c>
      <c r="E464" s="94" t="s">
        <v>64</v>
      </c>
      <c r="F464" s="95">
        <v>1773237360101</v>
      </c>
      <c r="G464" s="94" t="s">
        <v>64</v>
      </c>
      <c r="H464" s="94" t="s">
        <v>64</v>
      </c>
      <c r="I464" s="94" t="s">
        <v>66</v>
      </c>
      <c r="J464" s="94" t="s">
        <v>65</v>
      </c>
      <c r="K464" s="96">
        <v>0</v>
      </c>
      <c r="L464" s="96">
        <v>0</v>
      </c>
      <c r="M464" s="96">
        <v>0</v>
      </c>
      <c r="N464" s="96" t="s">
        <v>67</v>
      </c>
      <c r="O464" s="70">
        <v>0</v>
      </c>
      <c r="P464" s="96" t="s">
        <v>1166</v>
      </c>
      <c r="Q464" s="96" t="s">
        <v>224</v>
      </c>
      <c r="R464" s="92"/>
    </row>
    <row r="465" spans="2:18" ht="15" thickBot="1" x14ac:dyDescent="0.35">
      <c r="B465" s="92" t="s">
        <v>1246</v>
      </c>
      <c r="C465" s="93" t="s">
        <v>1178</v>
      </c>
      <c r="D465" s="94" t="s">
        <v>65</v>
      </c>
      <c r="E465" s="94" t="s">
        <v>64</v>
      </c>
      <c r="F465" s="95">
        <v>2537513490110</v>
      </c>
      <c r="G465" s="94" t="s">
        <v>64</v>
      </c>
      <c r="H465" s="94" t="s">
        <v>64</v>
      </c>
      <c r="I465" s="94" t="s">
        <v>66</v>
      </c>
      <c r="J465" s="94" t="s">
        <v>65</v>
      </c>
      <c r="K465" s="96" t="s">
        <v>67</v>
      </c>
      <c r="L465" s="96">
        <v>0</v>
      </c>
      <c r="M465" s="96">
        <v>0</v>
      </c>
      <c r="N465" s="96">
        <v>0</v>
      </c>
      <c r="O465" s="70">
        <v>0</v>
      </c>
      <c r="P465" s="96" t="s">
        <v>1166</v>
      </c>
      <c r="Q465" s="96" t="s">
        <v>224</v>
      </c>
      <c r="R465" s="92"/>
    </row>
    <row r="466" spans="2:18" ht="15" thickBot="1" x14ac:dyDescent="0.35">
      <c r="B466" s="92" t="s">
        <v>290</v>
      </c>
      <c r="C466" s="93" t="s">
        <v>262</v>
      </c>
      <c r="D466" s="94" t="s">
        <v>64</v>
      </c>
      <c r="E466" s="94" t="s">
        <v>65</v>
      </c>
      <c r="F466" s="95">
        <v>2675215290110</v>
      </c>
      <c r="G466" s="94" t="s">
        <v>64</v>
      </c>
      <c r="H466" s="94" t="s">
        <v>64</v>
      </c>
      <c r="I466" s="94" t="s">
        <v>66</v>
      </c>
      <c r="J466" s="94" t="s">
        <v>65</v>
      </c>
      <c r="K466" s="96" t="s">
        <v>67</v>
      </c>
      <c r="L466" s="96">
        <v>0</v>
      </c>
      <c r="M466" s="96">
        <v>0</v>
      </c>
      <c r="N466" s="96">
        <v>0</v>
      </c>
      <c r="O466" s="70">
        <v>0</v>
      </c>
      <c r="P466" s="96" t="s">
        <v>1166</v>
      </c>
      <c r="Q466" s="96" t="s">
        <v>224</v>
      </c>
      <c r="R466" s="92"/>
    </row>
    <row r="467" spans="2:18" ht="15" thickBot="1" x14ac:dyDescent="0.35">
      <c r="B467" s="92" t="s">
        <v>1247</v>
      </c>
      <c r="C467" s="93" t="s">
        <v>1248</v>
      </c>
      <c r="D467" s="94" t="s">
        <v>64</v>
      </c>
      <c r="E467" s="94" t="s">
        <v>65</v>
      </c>
      <c r="F467" s="95">
        <v>2428190951904</v>
      </c>
      <c r="G467" s="94" t="s">
        <v>64</v>
      </c>
      <c r="H467" s="94" t="s">
        <v>64</v>
      </c>
      <c r="I467" s="94" t="s">
        <v>66</v>
      </c>
      <c r="J467" s="94" t="s">
        <v>65</v>
      </c>
      <c r="K467" s="96">
        <v>0</v>
      </c>
      <c r="L467" s="96">
        <v>0</v>
      </c>
      <c r="M467" s="96">
        <v>0</v>
      </c>
      <c r="N467" s="96" t="s">
        <v>67</v>
      </c>
      <c r="O467" s="70">
        <v>0</v>
      </c>
      <c r="P467" s="96" t="s">
        <v>1166</v>
      </c>
      <c r="Q467" s="96" t="s">
        <v>224</v>
      </c>
      <c r="R467" s="92"/>
    </row>
    <row r="468" spans="2:18" ht="15" thickBot="1" x14ac:dyDescent="0.35">
      <c r="B468" s="92" t="s">
        <v>1249</v>
      </c>
      <c r="C468" s="93" t="s">
        <v>1250</v>
      </c>
      <c r="D468" s="94" t="s">
        <v>65</v>
      </c>
      <c r="E468" s="94" t="s">
        <v>64</v>
      </c>
      <c r="F468" s="95">
        <v>2210468951603</v>
      </c>
      <c r="G468" s="94" t="s">
        <v>64</v>
      </c>
      <c r="H468" s="94" t="s">
        <v>64</v>
      </c>
      <c r="I468" s="94" t="s">
        <v>66</v>
      </c>
      <c r="J468" s="94" t="s">
        <v>65</v>
      </c>
      <c r="K468" s="96" t="s">
        <v>67</v>
      </c>
      <c r="L468" s="96">
        <v>0</v>
      </c>
      <c r="M468" s="96">
        <v>0</v>
      </c>
      <c r="N468" s="96">
        <v>0</v>
      </c>
      <c r="O468" s="70">
        <v>0</v>
      </c>
      <c r="P468" s="96" t="s">
        <v>1166</v>
      </c>
      <c r="Q468" s="96" t="s">
        <v>224</v>
      </c>
      <c r="R468" s="92"/>
    </row>
    <row r="469" spans="2:18" ht="15" thickBot="1" x14ac:dyDescent="0.35">
      <c r="B469" s="92" t="s">
        <v>1251</v>
      </c>
      <c r="C469" s="93" t="s">
        <v>269</v>
      </c>
      <c r="D469" s="94" t="s">
        <v>65</v>
      </c>
      <c r="E469" s="94" t="s">
        <v>64</v>
      </c>
      <c r="F469" s="95">
        <v>1626177550101</v>
      </c>
      <c r="G469" s="94" t="s">
        <v>64</v>
      </c>
      <c r="H469" s="94" t="s">
        <v>64</v>
      </c>
      <c r="I469" s="94" t="s">
        <v>66</v>
      </c>
      <c r="J469" s="94" t="s">
        <v>65</v>
      </c>
      <c r="K469" s="96">
        <v>0</v>
      </c>
      <c r="L469" s="96">
        <v>0</v>
      </c>
      <c r="M469" s="96">
        <v>0</v>
      </c>
      <c r="N469" s="96" t="s">
        <v>67</v>
      </c>
      <c r="O469" s="70">
        <v>0</v>
      </c>
      <c r="P469" s="96" t="s">
        <v>1166</v>
      </c>
      <c r="Q469" s="96" t="s">
        <v>224</v>
      </c>
      <c r="R469" s="92"/>
    </row>
    <row r="470" spans="2:18" ht="15" thickBot="1" x14ac:dyDescent="0.35">
      <c r="B470" s="92" t="s">
        <v>1034</v>
      </c>
      <c r="C470" s="93" t="s">
        <v>251</v>
      </c>
      <c r="D470" s="94" t="s">
        <v>64</v>
      </c>
      <c r="E470" s="94" t="s">
        <v>65</v>
      </c>
      <c r="F470" s="95">
        <v>2339156050801</v>
      </c>
      <c r="G470" s="94" t="s">
        <v>64</v>
      </c>
      <c r="H470" s="94" t="s">
        <v>64</v>
      </c>
      <c r="I470" s="94" t="s">
        <v>66</v>
      </c>
      <c r="J470" s="94" t="s">
        <v>65</v>
      </c>
      <c r="K470" s="96">
        <v>0</v>
      </c>
      <c r="L470" s="96">
        <v>0</v>
      </c>
      <c r="M470" s="96">
        <v>0</v>
      </c>
      <c r="N470" s="96" t="s">
        <v>67</v>
      </c>
      <c r="O470" s="70">
        <v>0</v>
      </c>
      <c r="P470" s="96" t="s">
        <v>1166</v>
      </c>
      <c r="Q470" s="96" t="s">
        <v>224</v>
      </c>
      <c r="R470" s="92"/>
    </row>
    <row r="471" spans="2:18" ht="15" thickBot="1" x14ac:dyDescent="0.35">
      <c r="B471" s="92" t="s">
        <v>1252</v>
      </c>
      <c r="C471" s="93" t="s">
        <v>1244</v>
      </c>
      <c r="D471" s="94" t="s">
        <v>65</v>
      </c>
      <c r="E471" s="94" t="s">
        <v>64</v>
      </c>
      <c r="F471" s="95">
        <v>2573943542005</v>
      </c>
      <c r="G471" s="94" t="s">
        <v>64</v>
      </c>
      <c r="H471" s="94" t="s">
        <v>64</v>
      </c>
      <c r="I471" s="94" t="s">
        <v>66</v>
      </c>
      <c r="J471" s="94" t="s">
        <v>65</v>
      </c>
      <c r="K471" s="96">
        <v>0</v>
      </c>
      <c r="L471" s="96">
        <v>0</v>
      </c>
      <c r="M471" s="96">
        <v>0</v>
      </c>
      <c r="N471" s="96" t="s">
        <v>67</v>
      </c>
      <c r="O471" s="70">
        <v>0</v>
      </c>
      <c r="P471" s="96" t="s">
        <v>1166</v>
      </c>
      <c r="Q471" s="96" t="s">
        <v>224</v>
      </c>
      <c r="R471" s="92"/>
    </row>
    <row r="472" spans="2:18" ht="15" thickBot="1" x14ac:dyDescent="0.35">
      <c r="B472" s="92" t="s">
        <v>1253</v>
      </c>
      <c r="C472" s="93" t="s">
        <v>1254</v>
      </c>
      <c r="D472" s="94" t="s">
        <v>65</v>
      </c>
      <c r="E472" s="94" t="s">
        <v>64</v>
      </c>
      <c r="F472" s="95">
        <v>1687832900601</v>
      </c>
      <c r="G472" s="94" t="s">
        <v>64</v>
      </c>
      <c r="H472" s="94" t="s">
        <v>64</v>
      </c>
      <c r="I472" s="94" t="s">
        <v>66</v>
      </c>
      <c r="J472" s="94" t="s">
        <v>65</v>
      </c>
      <c r="K472" s="96">
        <v>0</v>
      </c>
      <c r="L472" s="96">
        <v>0</v>
      </c>
      <c r="M472" s="96">
        <v>0</v>
      </c>
      <c r="N472" s="96" t="s">
        <v>67</v>
      </c>
      <c r="O472" s="70">
        <v>0</v>
      </c>
      <c r="P472" s="96" t="s">
        <v>1166</v>
      </c>
      <c r="Q472" s="96" t="s">
        <v>224</v>
      </c>
      <c r="R472" s="92"/>
    </row>
    <row r="473" spans="2:18" ht="15" thickBot="1" x14ac:dyDescent="0.35">
      <c r="B473" s="92" t="s">
        <v>1255</v>
      </c>
      <c r="C473" s="93" t="s">
        <v>1256</v>
      </c>
      <c r="D473" s="94" t="s">
        <v>65</v>
      </c>
      <c r="E473" s="94" t="s">
        <v>64</v>
      </c>
      <c r="F473" s="95">
        <v>2378105061418</v>
      </c>
      <c r="G473" s="94" t="s">
        <v>64</v>
      </c>
      <c r="H473" s="94" t="s">
        <v>64</v>
      </c>
      <c r="I473" s="94" t="s">
        <v>66</v>
      </c>
      <c r="J473" s="94" t="s">
        <v>65</v>
      </c>
      <c r="K473" s="96">
        <v>0</v>
      </c>
      <c r="L473" s="96">
        <v>0</v>
      </c>
      <c r="M473" s="96">
        <v>0</v>
      </c>
      <c r="N473" s="96" t="s">
        <v>67</v>
      </c>
      <c r="O473" s="70">
        <v>0</v>
      </c>
      <c r="P473" s="96" t="s">
        <v>1166</v>
      </c>
      <c r="Q473" s="96" t="s">
        <v>224</v>
      </c>
      <c r="R473" s="92"/>
    </row>
    <row r="474" spans="2:18" ht="15" thickBot="1" x14ac:dyDescent="0.35">
      <c r="B474" s="92" t="s">
        <v>254</v>
      </c>
      <c r="C474" s="93" t="s">
        <v>1257</v>
      </c>
      <c r="D474" s="94" t="s">
        <v>64</v>
      </c>
      <c r="E474" s="94" t="s">
        <v>65</v>
      </c>
      <c r="F474" s="95">
        <v>2628644360116</v>
      </c>
      <c r="G474" s="94" t="s">
        <v>64</v>
      </c>
      <c r="H474" s="94" t="s">
        <v>64</v>
      </c>
      <c r="I474" s="94" t="s">
        <v>66</v>
      </c>
      <c r="J474" s="94" t="s">
        <v>65</v>
      </c>
      <c r="K474" s="96">
        <v>0</v>
      </c>
      <c r="L474" s="96">
        <v>0</v>
      </c>
      <c r="M474" s="96">
        <v>0</v>
      </c>
      <c r="N474" s="96" t="s">
        <v>67</v>
      </c>
      <c r="O474" s="70">
        <v>0</v>
      </c>
      <c r="P474" s="96" t="s">
        <v>1166</v>
      </c>
      <c r="Q474" s="96" t="s">
        <v>224</v>
      </c>
      <c r="R474" s="92"/>
    </row>
    <row r="475" spans="2:18" ht="15" thickBot="1" x14ac:dyDescent="0.35">
      <c r="B475" s="92" t="s">
        <v>1258</v>
      </c>
      <c r="C475" s="93" t="s">
        <v>658</v>
      </c>
      <c r="D475" s="94" t="s">
        <v>65</v>
      </c>
      <c r="E475" s="94" t="s">
        <v>64</v>
      </c>
      <c r="F475" s="95">
        <v>2940567260113</v>
      </c>
      <c r="G475" s="94" t="s">
        <v>64</v>
      </c>
      <c r="H475" s="94" t="s">
        <v>64</v>
      </c>
      <c r="I475" s="94" t="s">
        <v>66</v>
      </c>
      <c r="J475" s="94" t="s">
        <v>65</v>
      </c>
      <c r="K475" s="96">
        <v>0</v>
      </c>
      <c r="L475" s="96">
        <v>0</v>
      </c>
      <c r="M475" s="96">
        <v>0</v>
      </c>
      <c r="N475" s="96" t="s">
        <v>67</v>
      </c>
      <c r="O475" s="70">
        <v>0</v>
      </c>
      <c r="P475" s="96" t="s">
        <v>1166</v>
      </c>
      <c r="Q475" s="96" t="s">
        <v>224</v>
      </c>
      <c r="R475" s="92"/>
    </row>
    <row r="476" spans="2:18" ht="15" thickBot="1" x14ac:dyDescent="0.35">
      <c r="B476" s="92" t="s">
        <v>1259</v>
      </c>
      <c r="C476" s="93" t="s">
        <v>1260</v>
      </c>
      <c r="D476" s="94" t="s">
        <v>65</v>
      </c>
      <c r="E476" s="94" t="s">
        <v>64</v>
      </c>
      <c r="F476" s="95">
        <v>2686774840613</v>
      </c>
      <c r="G476" s="94" t="s">
        <v>64</v>
      </c>
      <c r="H476" s="94" t="s">
        <v>64</v>
      </c>
      <c r="I476" s="94" t="s">
        <v>66</v>
      </c>
      <c r="J476" s="94" t="s">
        <v>65</v>
      </c>
      <c r="K476" s="96">
        <v>0</v>
      </c>
      <c r="L476" s="96">
        <v>0</v>
      </c>
      <c r="M476" s="96">
        <v>0</v>
      </c>
      <c r="N476" s="96" t="s">
        <v>67</v>
      </c>
      <c r="O476" s="70">
        <v>0</v>
      </c>
      <c r="P476" s="96" t="s">
        <v>1166</v>
      </c>
      <c r="Q476" s="96" t="s">
        <v>224</v>
      </c>
      <c r="R476" s="92"/>
    </row>
    <row r="477" spans="2:18" ht="15" thickBot="1" x14ac:dyDescent="0.35">
      <c r="B477" s="92" t="s">
        <v>282</v>
      </c>
      <c r="C477" s="93" t="s">
        <v>839</v>
      </c>
      <c r="D477" s="94" t="s">
        <v>64</v>
      </c>
      <c r="E477" s="94" t="s">
        <v>65</v>
      </c>
      <c r="F477" s="95">
        <v>2517822550606</v>
      </c>
      <c r="G477" s="94" t="s">
        <v>64</v>
      </c>
      <c r="H477" s="94" t="s">
        <v>64</v>
      </c>
      <c r="I477" s="94" t="s">
        <v>66</v>
      </c>
      <c r="J477" s="94" t="s">
        <v>65</v>
      </c>
      <c r="K477" s="96">
        <v>0</v>
      </c>
      <c r="L477" s="96">
        <v>0</v>
      </c>
      <c r="M477" s="96">
        <v>0</v>
      </c>
      <c r="N477" s="96" t="s">
        <v>67</v>
      </c>
      <c r="O477" s="70">
        <v>0</v>
      </c>
      <c r="P477" s="96" t="s">
        <v>1166</v>
      </c>
      <c r="Q477" s="96" t="s">
        <v>224</v>
      </c>
      <c r="R477" s="92"/>
    </row>
    <row r="478" spans="2:18" ht="15" thickBot="1" x14ac:dyDescent="0.35">
      <c r="B478" s="92" t="s">
        <v>1261</v>
      </c>
      <c r="C478" s="93" t="s">
        <v>1262</v>
      </c>
      <c r="D478" s="94" t="s">
        <v>64</v>
      </c>
      <c r="E478" s="94" t="s">
        <v>65</v>
      </c>
      <c r="F478" s="95">
        <v>256252190801</v>
      </c>
      <c r="G478" s="94" t="s">
        <v>64</v>
      </c>
      <c r="H478" s="94" t="s">
        <v>64</v>
      </c>
      <c r="I478" s="94" t="s">
        <v>66</v>
      </c>
      <c r="J478" s="94" t="s">
        <v>65</v>
      </c>
      <c r="K478" s="96">
        <v>0</v>
      </c>
      <c r="L478" s="96">
        <v>0</v>
      </c>
      <c r="M478" s="96">
        <v>0</v>
      </c>
      <c r="N478" s="96" t="s">
        <v>67</v>
      </c>
      <c r="O478" s="70">
        <v>0</v>
      </c>
      <c r="P478" s="96" t="s">
        <v>1166</v>
      </c>
      <c r="Q478" s="96" t="s">
        <v>224</v>
      </c>
      <c r="R478" s="92"/>
    </row>
    <row r="479" spans="2:18" ht="15" thickBot="1" x14ac:dyDescent="0.35">
      <c r="B479" s="92" t="s">
        <v>1263</v>
      </c>
      <c r="C479" s="93" t="s">
        <v>1144</v>
      </c>
      <c r="D479" s="94" t="s">
        <v>65</v>
      </c>
      <c r="E479" s="94" t="s">
        <v>64</v>
      </c>
      <c r="F479" s="95">
        <v>2555846280101</v>
      </c>
      <c r="G479" s="94" t="s">
        <v>64</v>
      </c>
      <c r="H479" s="94" t="s">
        <v>64</v>
      </c>
      <c r="I479" s="94" t="s">
        <v>66</v>
      </c>
      <c r="J479" s="94" t="s">
        <v>65</v>
      </c>
      <c r="K479" s="96">
        <v>0</v>
      </c>
      <c r="L479" s="96">
        <v>0</v>
      </c>
      <c r="M479" s="96">
        <v>0</v>
      </c>
      <c r="N479" s="96" t="s">
        <v>67</v>
      </c>
      <c r="O479" s="70">
        <v>0</v>
      </c>
      <c r="P479" s="96" t="s">
        <v>1166</v>
      </c>
      <c r="Q479" s="96" t="s">
        <v>224</v>
      </c>
      <c r="R479" s="92"/>
    </row>
    <row r="480" spans="2:18" ht="15" thickBot="1" x14ac:dyDescent="0.35">
      <c r="B480" s="92" t="s">
        <v>1264</v>
      </c>
      <c r="C480" s="93" t="s">
        <v>1256</v>
      </c>
      <c r="D480" s="94" t="s">
        <v>65</v>
      </c>
      <c r="E480" s="94" t="s">
        <v>64</v>
      </c>
      <c r="F480" s="95">
        <v>2339629560610</v>
      </c>
      <c r="G480" s="94" t="s">
        <v>64</v>
      </c>
      <c r="H480" s="94" t="s">
        <v>64</v>
      </c>
      <c r="I480" s="94" t="s">
        <v>66</v>
      </c>
      <c r="J480" s="94" t="s">
        <v>65</v>
      </c>
      <c r="K480" s="96">
        <v>0</v>
      </c>
      <c r="L480" s="96">
        <v>0</v>
      </c>
      <c r="M480" s="96">
        <v>0</v>
      </c>
      <c r="N480" s="96" t="s">
        <v>67</v>
      </c>
      <c r="O480" s="70">
        <v>0</v>
      </c>
      <c r="P480" s="96" t="s">
        <v>1166</v>
      </c>
      <c r="Q480" s="96" t="s">
        <v>224</v>
      </c>
      <c r="R480" s="92"/>
    </row>
    <row r="481" spans="2:18" ht="15" thickBot="1" x14ac:dyDescent="0.35">
      <c r="B481" s="92" t="s">
        <v>1265</v>
      </c>
      <c r="C481" s="93" t="s">
        <v>265</v>
      </c>
      <c r="D481" s="94" t="s">
        <v>64</v>
      </c>
      <c r="E481" s="94" t="s">
        <v>65</v>
      </c>
      <c r="F481" s="95">
        <v>2196432290101</v>
      </c>
      <c r="G481" s="94" t="s">
        <v>64</v>
      </c>
      <c r="H481" s="94" t="s">
        <v>64</v>
      </c>
      <c r="I481" s="94" t="s">
        <v>66</v>
      </c>
      <c r="J481" s="94" t="s">
        <v>65</v>
      </c>
      <c r="K481" s="96">
        <v>0</v>
      </c>
      <c r="L481" s="96">
        <v>0</v>
      </c>
      <c r="M481" s="96">
        <v>0</v>
      </c>
      <c r="N481" s="96" t="s">
        <v>67</v>
      </c>
      <c r="O481" s="70">
        <v>0</v>
      </c>
      <c r="P481" s="96" t="s">
        <v>1166</v>
      </c>
      <c r="Q481" s="96" t="s">
        <v>224</v>
      </c>
      <c r="R481" s="92"/>
    </row>
    <row r="482" spans="2:18" ht="15" thickBot="1" x14ac:dyDescent="0.35">
      <c r="B482" s="92" t="s">
        <v>724</v>
      </c>
      <c r="C482" s="93" t="s">
        <v>1266</v>
      </c>
      <c r="D482" s="94" t="s">
        <v>65</v>
      </c>
      <c r="E482" s="94" t="s">
        <v>64</v>
      </c>
      <c r="F482" s="95">
        <v>1968600910101</v>
      </c>
      <c r="G482" s="94" t="s">
        <v>64</v>
      </c>
      <c r="H482" s="94" t="s">
        <v>64</v>
      </c>
      <c r="I482" s="94" t="s">
        <v>66</v>
      </c>
      <c r="J482" s="94" t="s">
        <v>65</v>
      </c>
      <c r="K482" s="96">
        <v>0</v>
      </c>
      <c r="L482" s="96">
        <v>0</v>
      </c>
      <c r="M482" s="96">
        <v>0</v>
      </c>
      <c r="N482" s="96" t="s">
        <v>67</v>
      </c>
      <c r="O482" s="70">
        <v>0</v>
      </c>
      <c r="P482" s="96" t="s">
        <v>1166</v>
      </c>
      <c r="Q482" s="96" t="s">
        <v>224</v>
      </c>
      <c r="R482" s="92"/>
    </row>
    <row r="483" spans="2:18" ht="15" thickBot="1" x14ac:dyDescent="0.35">
      <c r="B483" s="92" t="s">
        <v>1267</v>
      </c>
      <c r="C483" s="93" t="s">
        <v>269</v>
      </c>
      <c r="D483" s="94" t="s">
        <v>64</v>
      </c>
      <c r="E483" s="94" t="s">
        <v>65</v>
      </c>
      <c r="F483" s="95">
        <v>1645701951904</v>
      </c>
      <c r="G483" s="94" t="s">
        <v>64</v>
      </c>
      <c r="H483" s="94" t="s">
        <v>64</v>
      </c>
      <c r="I483" s="94" t="s">
        <v>66</v>
      </c>
      <c r="J483" s="94" t="s">
        <v>65</v>
      </c>
      <c r="K483" s="96">
        <v>0</v>
      </c>
      <c r="L483" s="96">
        <v>0</v>
      </c>
      <c r="M483" s="96">
        <v>0</v>
      </c>
      <c r="N483" s="96" t="s">
        <v>67</v>
      </c>
      <c r="O483" s="70">
        <v>0</v>
      </c>
      <c r="P483" s="96" t="s">
        <v>1166</v>
      </c>
      <c r="Q483" s="96" t="s">
        <v>224</v>
      </c>
      <c r="R483" s="92"/>
    </row>
    <row r="484" spans="2:18" ht="15" thickBot="1" x14ac:dyDescent="0.35">
      <c r="B484" s="92" t="s">
        <v>1267</v>
      </c>
      <c r="C484" s="93" t="s">
        <v>250</v>
      </c>
      <c r="D484" s="94" t="s">
        <v>64</v>
      </c>
      <c r="E484" s="94" t="s">
        <v>65</v>
      </c>
      <c r="F484" s="95">
        <v>3488493460208</v>
      </c>
      <c r="G484" s="94" t="s">
        <v>64</v>
      </c>
      <c r="H484" s="94" t="s">
        <v>64</v>
      </c>
      <c r="I484" s="94" t="s">
        <v>66</v>
      </c>
      <c r="J484" s="94" t="s">
        <v>65</v>
      </c>
      <c r="K484" s="96">
        <v>0</v>
      </c>
      <c r="L484" s="96">
        <v>0</v>
      </c>
      <c r="M484" s="96">
        <v>0</v>
      </c>
      <c r="N484" s="96" t="s">
        <v>67</v>
      </c>
      <c r="O484" s="70">
        <v>0</v>
      </c>
      <c r="P484" s="96" t="s">
        <v>1166</v>
      </c>
      <c r="Q484" s="96" t="s">
        <v>224</v>
      </c>
      <c r="R484" s="92"/>
    </row>
    <row r="485" spans="2:18" ht="15" thickBot="1" x14ac:dyDescent="0.35">
      <c r="B485" s="92" t="s">
        <v>1268</v>
      </c>
      <c r="C485" s="93" t="s">
        <v>262</v>
      </c>
      <c r="D485" s="94" t="s">
        <v>65</v>
      </c>
      <c r="E485" s="94" t="s">
        <v>64</v>
      </c>
      <c r="F485" s="95">
        <v>2620929130101</v>
      </c>
      <c r="G485" s="94" t="s">
        <v>64</v>
      </c>
      <c r="H485" s="94" t="s">
        <v>64</v>
      </c>
      <c r="I485" s="94" t="s">
        <v>66</v>
      </c>
      <c r="J485" s="94" t="s">
        <v>65</v>
      </c>
      <c r="K485" s="96">
        <v>0</v>
      </c>
      <c r="L485" s="96">
        <v>0</v>
      </c>
      <c r="M485" s="96">
        <v>0</v>
      </c>
      <c r="N485" s="96" t="s">
        <v>67</v>
      </c>
      <c r="O485" s="70">
        <v>0</v>
      </c>
      <c r="P485" s="96" t="s">
        <v>1166</v>
      </c>
      <c r="Q485" s="96" t="s">
        <v>224</v>
      </c>
      <c r="R485" s="92"/>
    </row>
    <row r="486" spans="2:18" ht="15" thickBot="1" x14ac:dyDescent="0.35">
      <c r="B486" s="92" t="s">
        <v>1152</v>
      </c>
      <c r="C486" s="93" t="s">
        <v>265</v>
      </c>
      <c r="D486" s="94" t="s">
        <v>64</v>
      </c>
      <c r="E486" s="94" t="s">
        <v>65</v>
      </c>
      <c r="F486" s="95">
        <v>2620880100506</v>
      </c>
      <c r="G486" s="94" t="s">
        <v>64</v>
      </c>
      <c r="H486" s="94" t="s">
        <v>64</v>
      </c>
      <c r="I486" s="94" t="s">
        <v>66</v>
      </c>
      <c r="J486" s="94" t="s">
        <v>65</v>
      </c>
      <c r="K486" s="96">
        <v>0</v>
      </c>
      <c r="L486" s="96">
        <v>0</v>
      </c>
      <c r="M486" s="96">
        <v>0</v>
      </c>
      <c r="N486" s="96" t="s">
        <v>67</v>
      </c>
      <c r="O486" s="70">
        <v>0</v>
      </c>
      <c r="P486" s="96" t="s">
        <v>1166</v>
      </c>
      <c r="Q486" s="96" t="s">
        <v>224</v>
      </c>
      <c r="R486" s="92"/>
    </row>
    <row r="487" spans="2:18" ht="15" thickBot="1" x14ac:dyDescent="0.35">
      <c r="B487" s="92" t="s">
        <v>1112</v>
      </c>
      <c r="C487" s="93" t="s">
        <v>1269</v>
      </c>
      <c r="D487" s="94" t="s">
        <v>65</v>
      </c>
      <c r="E487" s="94" t="s">
        <v>64</v>
      </c>
      <c r="F487" s="95">
        <v>2615018281412</v>
      </c>
      <c r="G487" s="94" t="s">
        <v>64</v>
      </c>
      <c r="H487" s="94" t="s">
        <v>64</v>
      </c>
      <c r="I487" s="94" t="s">
        <v>66</v>
      </c>
      <c r="J487" s="94" t="s">
        <v>65</v>
      </c>
      <c r="K487" s="96">
        <v>0</v>
      </c>
      <c r="L487" s="96">
        <v>0</v>
      </c>
      <c r="M487" s="96">
        <v>0</v>
      </c>
      <c r="N487" s="96" t="s">
        <v>67</v>
      </c>
      <c r="O487" s="70">
        <v>0</v>
      </c>
      <c r="P487" s="96" t="s">
        <v>1166</v>
      </c>
      <c r="Q487" s="96" t="s">
        <v>224</v>
      </c>
      <c r="R487" s="92"/>
    </row>
    <row r="488" spans="2:18" ht="15" thickBot="1" x14ac:dyDescent="0.35">
      <c r="B488" s="92" t="s">
        <v>1270</v>
      </c>
      <c r="C488" s="93" t="s">
        <v>1271</v>
      </c>
      <c r="D488" s="94" t="s">
        <v>65</v>
      </c>
      <c r="E488" s="94" t="s">
        <v>64</v>
      </c>
      <c r="F488" s="95">
        <v>2580161670803</v>
      </c>
      <c r="G488" s="94" t="s">
        <v>64</v>
      </c>
      <c r="H488" s="94" t="s">
        <v>64</v>
      </c>
      <c r="I488" s="94" t="s">
        <v>66</v>
      </c>
      <c r="J488" s="94" t="s">
        <v>65</v>
      </c>
      <c r="K488" s="96">
        <v>0</v>
      </c>
      <c r="L488" s="96">
        <v>0</v>
      </c>
      <c r="M488" s="96">
        <v>0</v>
      </c>
      <c r="N488" s="96" t="s">
        <v>67</v>
      </c>
      <c r="O488" s="70">
        <v>0</v>
      </c>
      <c r="P488" s="96" t="s">
        <v>1166</v>
      </c>
      <c r="Q488" s="96" t="s">
        <v>224</v>
      </c>
      <c r="R488" s="92"/>
    </row>
    <row r="489" spans="2:18" ht="15" thickBot="1" x14ac:dyDescent="0.35">
      <c r="B489" s="92" t="s">
        <v>646</v>
      </c>
      <c r="C489" s="93" t="s">
        <v>1272</v>
      </c>
      <c r="D489" s="94" t="s">
        <v>64</v>
      </c>
      <c r="E489" s="94" t="s">
        <v>65</v>
      </c>
      <c r="F489" s="95">
        <v>1779898310701</v>
      </c>
      <c r="G489" s="94" t="s">
        <v>64</v>
      </c>
      <c r="H489" s="94" t="s">
        <v>64</v>
      </c>
      <c r="I489" s="94" t="s">
        <v>66</v>
      </c>
      <c r="J489" s="94" t="s">
        <v>65</v>
      </c>
      <c r="K489" s="96">
        <v>0</v>
      </c>
      <c r="L489" s="96">
        <v>0</v>
      </c>
      <c r="M489" s="96">
        <v>0</v>
      </c>
      <c r="N489" s="96" t="s">
        <v>67</v>
      </c>
      <c r="O489" s="70">
        <v>0</v>
      </c>
      <c r="P489" s="96" t="s">
        <v>1166</v>
      </c>
      <c r="Q489" s="96" t="s">
        <v>224</v>
      </c>
      <c r="R489" s="92"/>
    </row>
    <row r="490" spans="2:18" ht="15" thickBot="1" x14ac:dyDescent="0.35">
      <c r="B490" s="92" t="s">
        <v>1183</v>
      </c>
      <c r="C490" s="93" t="s">
        <v>1273</v>
      </c>
      <c r="D490" s="94" t="s">
        <v>65</v>
      </c>
      <c r="E490" s="94" t="s">
        <v>64</v>
      </c>
      <c r="F490" s="95">
        <v>2438157190101</v>
      </c>
      <c r="G490" s="94" t="s">
        <v>64</v>
      </c>
      <c r="H490" s="94" t="s">
        <v>64</v>
      </c>
      <c r="I490" s="94" t="s">
        <v>66</v>
      </c>
      <c r="J490" s="94" t="s">
        <v>65</v>
      </c>
      <c r="K490" s="96">
        <v>0</v>
      </c>
      <c r="L490" s="96">
        <v>0</v>
      </c>
      <c r="M490" s="96">
        <v>0</v>
      </c>
      <c r="N490" s="96" t="s">
        <v>67</v>
      </c>
      <c r="O490" s="70">
        <v>0</v>
      </c>
      <c r="P490" s="96" t="s">
        <v>1166</v>
      </c>
      <c r="Q490" s="96" t="s">
        <v>224</v>
      </c>
      <c r="R490" s="92"/>
    </row>
    <row r="491" spans="2:18" ht="15" thickBot="1" x14ac:dyDescent="0.35">
      <c r="B491" s="92" t="s">
        <v>222</v>
      </c>
      <c r="C491" s="93" t="s">
        <v>1274</v>
      </c>
      <c r="D491" s="94" t="s">
        <v>64</v>
      </c>
      <c r="E491" s="94" t="s">
        <v>65</v>
      </c>
      <c r="F491" s="95">
        <v>1697410871001</v>
      </c>
      <c r="G491" s="94" t="s">
        <v>64</v>
      </c>
      <c r="H491" s="94" t="s">
        <v>64</v>
      </c>
      <c r="I491" s="94" t="s">
        <v>66</v>
      </c>
      <c r="J491" s="94" t="s">
        <v>65</v>
      </c>
      <c r="K491" s="96">
        <v>0</v>
      </c>
      <c r="L491" s="96">
        <v>0</v>
      </c>
      <c r="M491" s="96">
        <v>0</v>
      </c>
      <c r="N491" s="96" t="s">
        <v>67</v>
      </c>
      <c r="O491" s="70">
        <v>0</v>
      </c>
      <c r="P491" s="96" t="s">
        <v>1166</v>
      </c>
      <c r="Q491" s="96" t="s">
        <v>224</v>
      </c>
      <c r="R491" s="92"/>
    </row>
    <row r="492" spans="2:18" ht="15" thickBot="1" x14ac:dyDescent="0.35">
      <c r="B492" s="92" t="s">
        <v>229</v>
      </c>
      <c r="C492" s="93" t="s">
        <v>1275</v>
      </c>
      <c r="D492" s="94" t="s">
        <v>64</v>
      </c>
      <c r="E492" s="94" t="s">
        <v>65</v>
      </c>
      <c r="F492" s="95">
        <v>2258709400609</v>
      </c>
      <c r="G492" s="94" t="s">
        <v>64</v>
      </c>
      <c r="H492" s="94" t="s">
        <v>64</v>
      </c>
      <c r="I492" s="94" t="s">
        <v>66</v>
      </c>
      <c r="J492" s="94" t="s">
        <v>65</v>
      </c>
      <c r="K492" s="96">
        <v>0</v>
      </c>
      <c r="L492" s="96">
        <v>0</v>
      </c>
      <c r="M492" s="96">
        <v>0</v>
      </c>
      <c r="N492" s="96" t="s">
        <v>67</v>
      </c>
      <c r="O492" s="70">
        <v>0</v>
      </c>
      <c r="P492" s="96" t="s">
        <v>1166</v>
      </c>
      <c r="Q492" s="96" t="s">
        <v>224</v>
      </c>
      <c r="R492" s="92"/>
    </row>
    <row r="493" spans="2:18" ht="15" thickBot="1" x14ac:dyDescent="0.35">
      <c r="B493" s="92" t="s">
        <v>1276</v>
      </c>
      <c r="C493" s="93" t="s">
        <v>1277</v>
      </c>
      <c r="D493" s="94" t="s">
        <v>64</v>
      </c>
      <c r="E493" s="94" t="s">
        <v>65</v>
      </c>
      <c r="F493" s="95">
        <v>3440321590415</v>
      </c>
      <c r="G493" s="94" t="s">
        <v>64</v>
      </c>
      <c r="H493" s="94" t="s">
        <v>64</v>
      </c>
      <c r="I493" s="94" t="s">
        <v>66</v>
      </c>
      <c r="J493" s="94" t="s">
        <v>65</v>
      </c>
      <c r="K493" s="96">
        <v>0</v>
      </c>
      <c r="L493" s="96">
        <v>0</v>
      </c>
      <c r="M493" s="96">
        <v>0</v>
      </c>
      <c r="N493" s="96" t="s">
        <v>67</v>
      </c>
      <c r="O493" s="70">
        <v>0</v>
      </c>
      <c r="P493" s="96" t="s">
        <v>1166</v>
      </c>
      <c r="Q493" s="96" t="s">
        <v>224</v>
      </c>
      <c r="R493" s="92"/>
    </row>
    <row r="494" spans="2:18" ht="15" thickBot="1" x14ac:dyDescent="0.35">
      <c r="B494" s="92" t="s">
        <v>696</v>
      </c>
      <c r="C494" s="93" t="s">
        <v>1278</v>
      </c>
      <c r="D494" s="94" t="s">
        <v>65</v>
      </c>
      <c r="E494" s="94" t="s">
        <v>64</v>
      </c>
      <c r="F494" s="95">
        <v>1631485111301</v>
      </c>
      <c r="G494" s="94" t="s">
        <v>64</v>
      </c>
      <c r="H494" s="94" t="s">
        <v>64</v>
      </c>
      <c r="I494" s="94" t="s">
        <v>66</v>
      </c>
      <c r="J494" s="94" t="s">
        <v>65</v>
      </c>
      <c r="K494" s="96">
        <v>0</v>
      </c>
      <c r="L494" s="96">
        <v>0</v>
      </c>
      <c r="M494" s="96">
        <v>0</v>
      </c>
      <c r="N494" s="96" t="s">
        <v>67</v>
      </c>
      <c r="O494" s="70">
        <v>0</v>
      </c>
      <c r="P494" s="96" t="s">
        <v>1166</v>
      </c>
      <c r="Q494" s="96" t="s">
        <v>224</v>
      </c>
      <c r="R494" s="92"/>
    </row>
    <row r="495" spans="2:18" ht="15" thickBot="1" x14ac:dyDescent="0.35">
      <c r="B495" s="92" t="s">
        <v>657</v>
      </c>
      <c r="C495" s="93" t="s">
        <v>1118</v>
      </c>
      <c r="D495" s="94" t="s">
        <v>64</v>
      </c>
      <c r="E495" s="94" t="s">
        <v>65</v>
      </c>
      <c r="F495" s="95">
        <v>1990751152212</v>
      </c>
      <c r="G495" s="94" t="s">
        <v>64</v>
      </c>
      <c r="H495" s="94" t="s">
        <v>64</v>
      </c>
      <c r="I495" s="94" t="s">
        <v>66</v>
      </c>
      <c r="J495" s="94" t="s">
        <v>65</v>
      </c>
      <c r="K495" s="96">
        <v>0</v>
      </c>
      <c r="L495" s="96">
        <v>0</v>
      </c>
      <c r="M495" s="96">
        <v>0</v>
      </c>
      <c r="N495" s="96" t="s">
        <v>67</v>
      </c>
      <c r="O495" s="70">
        <v>0</v>
      </c>
      <c r="P495" s="96" t="s">
        <v>1166</v>
      </c>
      <c r="Q495" s="96" t="s">
        <v>224</v>
      </c>
      <c r="R495" s="92"/>
    </row>
    <row r="496" spans="2:18" ht="15" thickBot="1" x14ac:dyDescent="0.35">
      <c r="B496" s="92" t="s">
        <v>254</v>
      </c>
      <c r="C496" s="93" t="s">
        <v>1279</v>
      </c>
      <c r="D496" s="94" t="s">
        <v>65</v>
      </c>
      <c r="E496" s="94" t="s">
        <v>64</v>
      </c>
      <c r="F496" s="95">
        <v>1906084471401</v>
      </c>
      <c r="G496" s="94" t="s">
        <v>64</v>
      </c>
      <c r="H496" s="94" t="s">
        <v>64</v>
      </c>
      <c r="I496" s="94" t="s">
        <v>66</v>
      </c>
      <c r="J496" s="94" t="s">
        <v>65</v>
      </c>
      <c r="K496" s="96">
        <v>0</v>
      </c>
      <c r="L496" s="96">
        <v>0</v>
      </c>
      <c r="M496" s="96">
        <v>0</v>
      </c>
      <c r="N496" s="96" t="s">
        <v>67</v>
      </c>
      <c r="O496" s="70">
        <v>0</v>
      </c>
      <c r="P496" s="96" t="s">
        <v>1166</v>
      </c>
      <c r="Q496" s="96" t="s">
        <v>224</v>
      </c>
      <c r="R496" s="92"/>
    </row>
    <row r="497" spans="2:18" ht="15" thickBot="1" x14ac:dyDescent="0.35">
      <c r="B497" s="92" t="s">
        <v>1280</v>
      </c>
      <c r="C497" s="93" t="s">
        <v>836</v>
      </c>
      <c r="D497" s="94" t="s">
        <v>64</v>
      </c>
      <c r="E497" s="94" t="s">
        <v>65</v>
      </c>
      <c r="F497" s="95">
        <v>1948725481210</v>
      </c>
      <c r="G497" s="94" t="s">
        <v>64</v>
      </c>
      <c r="H497" s="94" t="s">
        <v>64</v>
      </c>
      <c r="I497" s="94" t="s">
        <v>66</v>
      </c>
      <c r="J497" s="94" t="s">
        <v>65</v>
      </c>
      <c r="K497" s="96">
        <v>0</v>
      </c>
      <c r="L497" s="96">
        <v>0</v>
      </c>
      <c r="M497" s="96">
        <v>0</v>
      </c>
      <c r="N497" s="96" t="s">
        <v>67</v>
      </c>
      <c r="O497" s="70">
        <v>0</v>
      </c>
      <c r="P497" s="96" t="s">
        <v>1166</v>
      </c>
      <c r="Q497" s="96" t="s">
        <v>224</v>
      </c>
      <c r="R497" s="92"/>
    </row>
    <row r="498" spans="2:18" ht="15" thickBot="1" x14ac:dyDescent="0.35">
      <c r="B498" s="92" t="s">
        <v>1281</v>
      </c>
      <c r="C498" s="93" t="s">
        <v>1160</v>
      </c>
      <c r="D498" s="94" t="s">
        <v>64</v>
      </c>
      <c r="E498" s="94" t="s">
        <v>65</v>
      </c>
      <c r="F498" s="95">
        <v>2559427530402</v>
      </c>
      <c r="G498" s="94" t="s">
        <v>64</v>
      </c>
      <c r="H498" s="94" t="s">
        <v>64</v>
      </c>
      <c r="I498" s="94" t="s">
        <v>66</v>
      </c>
      <c r="J498" s="94" t="s">
        <v>65</v>
      </c>
      <c r="K498" s="96">
        <v>0</v>
      </c>
      <c r="L498" s="96">
        <v>0</v>
      </c>
      <c r="M498" s="96">
        <v>0</v>
      </c>
      <c r="N498" s="96" t="s">
        <v>67</v>
      </c>
      <c r="O498" s="70">
        <v>0</v>
      </c>
      <c r="P498" s="96" t="s">
        <v>1166</v>
      </c>
      <c r="Q498" s="96" t="s">
        <v>224</v>
      </c>
      <c r="R498" s="92"/>
    </row>
    <row r="499" spans="2:18" ht="15" thickBot="1" x14ac:dyDescent="0.35">
      <c r="B499" s="92" t="s">
        <v>1282</v>
      </c>
      <c r="C499" s="93" t="s">
        <v>1260</v>
      </c>
      <c r="D499" s="94" t="s">
        <v>64</v>
      </c>
      <c r="E499" s="94" t="s">
        <v>65</v>
      </c>
      <c r="F499" s="95">
        <v>1848067041418</v>
      </c>
      <c r="G499" s="94" t="s">
        <v>64</v>
      </c>
      <c r="H499" s="94" t="s">
        <v>64</v>
      </c>
      <c r="I499" s="94" t="s">
        <v>66</v>
      </c>
      <c r="J499" s="94" t="s">
        <v>65</v>
      </c>
      <c r="K499" s="96">
        <v>0</v>
      </c>
      <c r="L499" s="96">
        <v>0</v>
      </c>
      <c r="M499" s="96">
        <v>0</v>
      </c>
      <c r="N499" s="96" t="s">
        <v>67</v>
      </c>
      <c r="O499" s="70">
        <v>0</v>
      </c>
      <c r="P499" s="96" t="s">
        <v>1166</v>
      </c>
      <c r="Q499" s="96" t="s">
        <v>224</v>
      </c>
      <c r="R499" s="92"/>
    </row>
    <row r="500" spans="2:18" ht="15" thickBot="1" x14ac:dyDescent="0.35">
      <c r="B500" s="92" t="s">
        <v>1283</v>
      </c>
      <c r="C500" s="93" t="s">
        <v>1196</v>
      </c>
      <c r="D500" s="94" t="s">
        <v>65</v>
      </c>
      <c r="E500" s="94" t="s">
        <v>64</v>
      </c>
      <c r="F500" s="95">
        <v>2575431550402</v>
      </c>
      <c r="G500" s="94" t="s">
        <v>64</v>
      </c>
      <c r="H500" s="94" t="s">
        <v>64</v>
      </c>
      <c r="I500" s="94" t="s">
        <v>66</v>
      </c>
      <c r="J500" s="94" t="s">
        <v>65</v>
      </c>
      <c r="K500" s="96">
        <v>0</v>
      </c>
      <c r="L500" s="96">
        <v>0</v>
      </c>
      <c r="M500" s="96">
        <v>0</v>
      </c>
      <c r="N500" s="96" t="s">
        <v>67</v>
      </c>
      <c r="O500" s="70">
        <v>0</v>
      </c>
      <c r="P500" s="96" t="s">
        <v>1166</v>
      </c>
      <c r="Q500" s="96" t="s">
        <v>224</v>
      </c>
      <c r="R500" s="92"/>
    </row>
    <row r="501" spans="2:18" ht="15" thickBot="1" x14ac:dyDescent="0.35">
      <c r="B501" s="92" t="s">
        <v>703</v>
      </c>
      <c r="C501" s="93" t="s">
        <v>1154</v>
      </c>
      <c r="D501" s="94" t="s">
        <v>65</v>
      </c>
      <c r="E501" s="94" t="s">
        <v>64</v>
      </c>
      <c r="F501" s="95">
        <v>2428318180920</v>
      </c>
      <c r="G501" s="94" t="s">
        <v>64</v>
      </c>
      <c r="H501" s="94" t="s">
        <v>64</v>
      </c>
      <c r="I501" s="94" t="s">
        <v>66</v>
      </c>
      <c r="J501" s="94" t="s">
        <v>65</v>
      </c>
      <c r="K501" s="96">
        <v>0</v>
      </c>
      <c r="L501" s="96">
        <v>0</v>
      </c>
      <c r="M501" s="96">
        <v>0</v>
      </c>
      <c r="N501" s="96" t="s">
        <v>67</v>
      </c>
      <c r="O501" s="70">
        <v>0</v>
      </c>
      <c r="P501" s="96" t="s">
        <v>1166</v>
      </c>
      <c r="Q501" s="96" t="s">
        <v>224</v>
      </c>
      <c r="R501" s="92"/>
    </row>
    <row r="502" spans="2:18" ht="15" thickBot="1" x14ac:dyDescent="0.35">
      <c r="B502" s="92" t="s">
        <v>1173</v>
      </c>
      <c r="C502" s="93" t="s">
        <v>861</v>
      </c>
      <c r="D502" s="94" t="s">
        <v>65</v>
      </c>
      <c r="E502" s="94" t="s">
        <v>64</v>
      </c>
      <c r="F502" s="95">
        <v>2243453031101</v>
      </c>
      <c r="G502" s="94" t="s">
        <v>64</v>
      </c>
      <c r="H502" s="94" t="s">
        <v>64</v>
      </c>
      <c r="I502" s="94" t="s">
        <v>66</v>
      </c>
      <c r="J502" s="94" t="s">
        <v>65</v>
      </c>
      <c r="K502" s="96">
        <v>0</v>
      </c>
      <c r="L502" s="96">
        <v>0</v>
      </c>
      <c r="M502" s="96">
        <v>0</v>
      </c>
      <c r="N502" s="96" t="s">
        <v>67</v>
      </c>
      <c r="O502" s="70">
        <v>0</v>
      </c>
      <c r="P502" s="96" t="s">
        <v>1166</v>
      </c>
      <c r="Q502" s="96" t="s">
        <v>224</v>
      </c>
      <c r="R502" s="92"/>
    </row>
    <row r="503" spans="2:18" ht="15" thickBot="1" x14ac:dyDescent="0.35">
      <c r="B503" s="92" t="s">
        <v>1284</v>
      </c>
      <c r="C503" s="93" t="s">
        <v>1285</v>
      </c>
      <c r="D503" s="94" t="s">
        <v>64</v>
      </c>
      <c r="E503" s="94" t="s">
        <v>65</v>
      </c>
      <c r="F503" s="95">
        <v>2608806472101</v>
      </c>
      <c r="G503" s="94" t="s">
        <v>64</v>
      </c>
      <c r="H503" s="94" t="s">
        <v>64</v>
      </c>
      <c r="I503" s="94" t="s">
        <v>66</v>
      </c>
      <c r="J503" s="94" t="s">
        <v>65</v>
      </c>
      <c r="K503" s="96">
        <v>0</v>
      </c>
      <c r="L503" s="96">
        <v>0</v>
      </c>
      <c r="M503" s="96">
        <v>0</v>
      </c>
      <c r="N503" s="96" t="s">
        <v>67</v>
      </c>
      <c r="O503" s="70">
        <v>0</v>
      </c>
      <c r="P503" s="96" t="s">
        <v>1166</v>
      </c>
      <c r="Q503" s="96" t="s">
        <v>224</v>
      </c>
      <c r="R503" s="92"/>
    </row>
    <row r="504" spans="2:18" ht="15" thickBot="1" x14ac:dyDescent="0.35">
      <c r="B504" s="92" t="s">
        <v>1286</v>
      </c>
      <c r="C504" s="93" t="s">
        <v>699</v>
      </c>
      <c r="D504" s="94" t="s">
        <v>65</v>
      </c>
      <c r="E504" s="94" t="s">
        <v>64</v>
      </c>
      <c r="F504" s="95">
        <v>2511234990207</v>
      </c>
      <c r="G504" s="94" t="s">
        <v>64</v>
      </c>
      <c r="H504" s="94" t="s">
        <v>64</v>
      </c>
      <c r="I504" s="94" t="s">
        <v>66</v>
      </c>
      <c r="J504" s="94" t="s">
        <v>65</v>
      </c>
      <c r="K504" s="96">
        <v>0</v>
      </c>
      <c r="L504" s="96">
        <v>0</v>
      </c>
      <c r="M504" s="96">
        <v>0</v>
      </c>
      <c r="N504" s="96" t="s">
        <v>67</v>
      </c>
      <c r="O504" s="70">
        <v>0</v>
      </c>
      <c r="P504" s="96" t="s">
        <v>1166</v>
      </c>
      <c r="Q504" s="96" t="s">
        <v>224</v>
      </c>
      <c r="R504" s="92"/>
    </row>
    <row r="505" spans="2:18" ht="15" thickBot="1" x14ac:dyDescent="0.35">
      <c r="B505" s="92" t="s">
        <v>696</v>
      </c>
      <c r="C505" s="93" t="s">
        <v>1287</v>
      </c>
      <c r="D505" s="94" t="s">
        <v>65</v>
      </c>
      <c r="E505" s="94" t="s">
        <v>64</v>
      </c>
      <c r="F505" s="95">
        <v>2424241390404</v>
      </c>
      <c r="G505" s="94" t="s">
        <v>64</v>
      </c>
      <c r="H505" s="94" t="s">
        <v>64</v>
      </c>
      <c r="I505" s="94" t="s">
        <v>66</v>
      </c>
      <c r="J505" s="94" t="s">
        <v>65</v>
      </c>
      <c r="K505" s="96">
        <v>0</v>
      </c>
      <c r="L505" s="96">
        <v>0</v>
      </c>
      <c r="M505" s="96">
        <v>0</v>
      </c>
      <c r="N505" s="96" t="s">
        <v>67</v>
      </c>
      <c r="O505" s="70">
        <v>0</v>
      </c>
      <c r="P505" s="96" t="s">
        <v>1166</v>
      </c>
      <c r="Q505" s="96" t="s">
        <v>224</v>
      </c>
      <c r="R505" s="92"/>
    </row>
    <row r="506" spans="2:18" ht="15" thickBot="1" x14ac:dyDescent="0.35">
      <c r="B506" s="92" t="s">
        <v>1288</v>
      </c>
      <c r="C506" s="93" t="s">
        <v>781</v>
      </c>
      <c r="D506" s="94" t="s">
        <v>65</v>
      </c>
      <c r="E506" s="94" t="s">
        <v>64</v>
      </c>
      <c r="F506" s="95">
        <v>3496203260101</v>
      </c>
      <c r="G506" s="94" t="s">
        <v>64</v>
      </c>
      <c r="H506" s="94" t="s">
        <v>64</v>
      </c>
      <c r="I506" s="94" t="s">
        <v>66</v>
      </c>
      <c r="J506" s="94" t="s">
        <v>65</v>
      </c>
      <c r="K506" s="96">
        <v>0</v>
      </c>
      <c r="L506" s="96">
        <v>0</v>
      </c>
      <c r="M506" s="96">
        <v>0</v>
      </c>
      <c r="N506" s="96" t="s">
        <v>67</v>
      </c>
      <c r="O506" s="70">
        <v>0</v>
      </c>
      <c r="P506" s="96" t="s">
        <v>1166</v>
      </c>
      <c r="Q506" s="96" t="s">
        <v>224</v>
      </c>
      <c r="R506" s="92"/>
    </row>
    <row r="507" spans="2:18" ht="15" thickBot="1" x14ac:dyDescent="0.35">
      <c r="B507" s="92" t="s">
        <v>1218</v>
      </c>
      <c r="C507" s="93" t="s">
        <v>1289</v>
      </c>
      <c r="D507" s="94" t="s">
        <v>65</v>
      </c>
      <c r="E507" s="94" t="s">
        <v>64</v>
      </c>
      <c r="F507" s="95">
        <v>2724790120501</v>
      </c>
      <c r="G507" s="94" t="s">
        <v>64</v>
      </c>
      <c r="H507" s="94" t="s">
        <v>64</v>
      </c>
      <c r="I507" s="94" t="s">
        <v>66</v>
      </c>
      <c r="J507" s="94" t="s">
        <v>65</v>
      </c>
      <c r="K507" s="96">
        <v>0</v>
      </c>
      <c r="L507" s="96">
        <v>0</v>
      </c>
      <c r="M507" s="96">
        <v>0</v>
      </c>
      <c r="N507" s="96" t="s">
        <v>67</v>
      </c>
      <c r="O507" s="70">
        <v>0</v>
      </c>
      <c r="P507" s="96" t="s">
        <v>1166</v>
      </c>
      <c r="Q507" s="96" t="s">
        <v>224</v>
      </c>
      <c r="R507" s="92"/>
    </row>
    <row r="508" spans="2:18" ht="15" thickBot="1" x14ac:dyDescent="0.35">
      <c r="B508" s="92" t="s">
        <v>1290</v>
      </c>
      <c r="C508" s="93" t="s">
        <v>947</v>
      </c>
      <c r="D508" s="94" t="s">
        <v>64</v>
      </c>
      <c r="E508" s="94" t="s">
        <v>65</v>
      </c>
      <c r="F508" s="95">
        <v>2562368440110</v>
      </c>
      <c r="G508" s="94" t="s">
        <v>64</v>
      </c>
      <c r="H508" s="94" t="s">
        <v>64</v>
      </c>
      <c r="I508" s="94" t="s">
        <v>66</v>
      </c>
      <c r="J508" s="94" t="s">
        <v>65</v>
      </c>
      <c r="K508" s="96">
        <v>0</v>
      </c>
      <c r="L508" s="96">
        <v>0</v>
      </c>
      <c r="M508" s="96">
        <v>0</v>
      </c>
      <c r="N508" s="96" t="s">
        <v>67</v>
      </c>
      <c r="O508" s="70">
        <v>0</v>
      </c>
      <c r="P508" s="96" t="s">
        <v>1166</v>
      </c>
      <c r="Q508" s="96" t="s">
        <v>224</v>
      </c>
      <c r="R508" s="92"/>
    </row>
    <row r="509" spans="2:18" ht="15" thickBot="1" x14ac:dyDescent="0.35">
      <c r="B509" s="92" t="s">
        <v>1291</v>
      </c>
      <c r="C509" s="93" t="s">
        <v>1292</v>
      </c>
      <c r="D509" s="94" t="s">
        <v>64</v>
      </c>
      <c r="E509" s="94" t="s">
        <v>65</v>
      </c>
      <c r="F509" s="95">
        <v>2233493481201</v>
      </c>
      <c r="G509" s="94" t="s">
        <v>64</v>
      </c>
      <c r="H509" s="94" t="s">
        <v>64</v>
      </c>
      <c r="I509" s="94" t="s">
        <v>66</v>
      </c>
      <c r="J509" s="94" t="s">
        <v>65</v>
      </c>
      <c r="K509" s="96">
        <v>0</v>
      </c>
      <c r="L509" s="96">
        <v>0</v>
      </c>
      <c r="M509" s="96">
        <v>0</v>
      </c>
      <c r="N509" s="96" t="s">
        <v>67</v>
      </c>
      <c r="O509" s="70">
        <v>0</v>
      </c>
      <c r="P509" s="96" t="s">
        <v>1166</v>
      </c>
      <c r="Q509" s="96" t="s">
        <v>224</v>
      </c>
      <c r="R509" s="92"/>
    </row>
    <row r="510" spans="2:18" ht="15" thickBot="1" x14ac:dyDescent="0.35">
      <c r="B510" s="92" t="s">
        <v>1264</v>
      </c>
      <c r="C510" s="93" t="s">
        <v>1293</v>
      </c>
      <c r="D510" s="94" t="s">
        <v>65</v>
      </c>
      <c r="E510" s="94" t="s">
        <v>64</v>
      </c>
      <c r="F510" s="95">
        <v>1677675340502</v>
      </c>
      <c r="G510" s="94" t="s">
        <v>64</v>
      </c>
      <c r="H510" s="94" t="s">
        <v>64</v>
      </c>
      <c r="I510" s="94" t="s">
        <v>66</v>
      </c>
      <c r="J510" s="94" t="s">
        <v>65</v>
      </c>
      <c r="K510" s="96">
        <v>0</v>
      </c>
      <c r="L510" s="96">
        <v>0</v>
      </c>
      <c r="M510" s="96">
        <v>0</v>
      </c>
      <c r="N510" s="96" t="s">
        <v>67</v>
      </c>
      <c r="O510" s="70">
        <v>0</v>
      </c>
      <c r="P510" s="96" t="s">
        <v>1166</v>
      </c>
      <c r="Q510" s="96" t="s">
        <v>224</v>
      </c>
      <c r="R510" s="92"/>
    </row>
    <row r="511" spans="2:18" ht="15" thickBot="1" x14ac:dyDescent="0.35">
      <c r="B511" s="92" t="s">
        <v>237</v>
      </c>
      <c r="C511" s="93" t="s">
        <v>1294</v>
      </c>
      <c r="D511" s="94" t="s">
        <v>64</v>
      </c>
      <c r="E511" s="94" t="s">
        <v>65</v>
      </c>
      <c r="F511" s="95">
        <v>2447175830601</v>
      </c>
      <c r="G511" s="94" t="s">
        <v>64</v>
      </c>
      <c r="H511" s="94" t="s">
        <v>64</v>
      </c>
      <c r="I511" s="94" t="s">
        <v>66</v>
      </c>
      <c r="J511" s="94" t="s">
        <v>65</v>
      </c>
      <c r="K511" s="96">
        <v>0</v>
      </c>
      <c r="L511" s="96">
        <v>0</v>
      </c>
      <c r="M511" s="96">
        <v>0</v>
      </c>
      <c r="N511" s="96" t="s">
        <v>67</v>
      </c>
      <c r="O511" s="70">
        <v>0</v>
      </c>
      <c r="P511" s="96" t="s">
        <v>1166</v>
      </c>
      <c r="Q511" s="96" t="s">
        <v>224</v>
      </c>
      <c r="R511" s="92"/>
    </row>
    <row r="512" spans="2:18" ht="15" thickBot="1" x14ac:dyDescent="0.35">
      <c r="B512" s="92" t="s">
        <v>1295</v>
      </c>
      <c r="C512" s="93" t="s">
        <v>1296</v>
      </c>
      <c r="D512" s="94" t="s">
        <v>65</v>
      </c>
      <c r="E512" s="94" t="s">
        <v>64</v>
      </c>
      <c r="F512" s="95">
        <v>2271524950116</v>
      </c>
      <c r="G512" s="94" t="s">
        <v>64</v>
      </c>
      <c r="H512" s="94" t="s">
        <v>64</v>
      </c>
      <c r="I512" s="94" t="s">
        <v>66</v>
      </c>
      <c r="J512" s="94" t="s">
        <v>65</v>
      </c>
      <c r="K512" s="96">
        <v>0</v>
      </c>
      <c r="L512" s="96">
        <v>0</v>
      </c>
      <c r="M512" s="96">
        <v>0</v>
      </c>
      <c r="N512" s="96" t="s">
        <v>67</v>
      </c>
      <c r="O512" s="70">
        <v>0</v>
      </c>
      <c r="P512" s="96" t="s">
        <v>224</v>
      </c>
      <c r="Q512" s="96" t="s">
        <v>224</v>
      </c>
      <c r="R512" s="92"/>
    </row>
    <row r="513" spans="2:18" ht="15" thickBot="1" x14ac:dyDescent="0.35">
      <c r="B513" s="92" t="s">
        <v>1297</v>
      </c>
      <c r="C513" s="93" t="s">
        <v>1298</v>
      </c>
      <c r="D513" s="94" t="s">
        <v>65</v>
      </c>
      <c r="E513" s="94" t="s">
        <v>64</v>
      </c>
      <c r="F513" s="95">
        <v>163253760412</v>
      </c>
      <c r="G513" s="94" t="s">
        <v>64</v>
      </c>
      <c r="H513" s="94" t="s">
        <v>64</v>
      </c>
      <c r="I513" s="94" t="s">
        <v>66</v>
      </c>
      <c r="J513" s="94" t="s">
        <v>65</v>
      </c>
      <c r="K513" s="96">
        <v>0</v>
      </c>
      <c r="L513" s="96">
        <v>0</v>
      </c>
      <c r="M513" s="96">
        <v>0</v>
      </c>
      <c r="N513" s="96" t="s">
        <v>67</v>
      </c>
      <c r="O513" s="70">
        <v>0</v>
      </c>
      <c r="P513" s="96" t="s">
        <v>224</v>
      </c>
      <c r="Q513" s="96" t="s">
        <v>224</v>
      </c>
      <c r="R513" s="92"/>
    </row>
    <row r="514" spans="2:18" ht="15" thickBot="1" x14ac:dyDescent="0.35">
      <c r="B514" s="92" t="s">
        <v>1044</v>
      </c>
      <c r="C514" s="93" t="s">
        <v>1299</v>
      </c>
      <c r="D514" s="94" t="s">
        <v>65</v>
      </c>
      <c r="E514" s="94" t="s">
        <v>64</v>
      </c>
      <c r="F514" s="95">
        <v>1619979100101</v>
      </c>
      <c r="G514" s="94" t="s">
        <v>64</v>
      </c>
      <c r="H514" s="94" t="s">
        <v>64</v>
      </c>
      <c r="I514" s="94" t="s">
        <v>65</v>
      </c>
      <c r="J514" s="94" t="s">
        <v>66</v>
      </c>
      <c r="K514" s="96">
        <v>0</v>
      </c>
      <c r="L514" s="96">
        <v>0</v>
      </c>
      <c r="M514" s="96">
        <v>0</v>
      </c>
      <c r="N514" s="96" t="s">
        <v>67</v>
      </c>
      <c r="O514" s="70">
        <v>0</v>
      </c>
      <c r="P514" s="96" t="s">
        <v>224</v>
      </c>
      <c r="Q514" s="96" t="s">
        <v>224</v>
      </c>
      <c r="R514" s="92"/>
    </row>
    <row r="515" spans="2:18" ht="15" thickBot="1" x14ac:dyDescent="0.35">
      <c r="B515" s="92" t="s">
        <v>1300</v>
      </c>
      <c r="C515" s="93" t="s">
        <v>1301</v>
      </c>
      <c r="D515" s="94" t="s">
        <v>65</v>
      </c>
      <c r="E515" s="94" t="s">
        <v>64</v>
      </c>
      <c r="F515" s="95">
        <v>2658399710101</v>
      </c>
      <c r="G515" s="94" t="s">
        <v>64</v>
      </c>
      <c r="H515" s="94" t="s">
        <v>64</v>
      </c>
      <c r="I515" s="94" t="s">
        <v>65</v>
      </c>
      <c r="J515" s="94" t="s">
        <v>66</v>
      </c>
      <c r="K515" s="96">
        <v>0</v>
      </c>
      <c r="L515" s="96">
        <v>0</v>
      </c>
      <c r="M515" s="96">
        <v>0</v>
      </c>
      <c r="N515" s="96" t="s">
        <v>67</v>
      </c>
      <c r="O515" s="70">
        <v>0</v>
      </c>
      <c r="P515" s="96" t="s">
        <v>224</v>
      </c>
      <c r="Q515" s="96" t="s">
        <v>224</v>
      </c>
      <c r="R515" s="92"/>
    </row>
    <row r="516" spans="2:18" ht="15" thickBot="1" x14ac:dyDescent="0.35">
      <c r="B516" s="92" t="s">
        <v>1302</v>
      </c>
      <c r="C516" s="93" t="s">
        <v>1303</v>
      </c>
      <c r="D516" s="94" t="s">
        <v>65</v>
      </c>
      <c r="E516" s="94" t="s">
        <v>64</v>
      </c>
      <c r="F516" s="95">
        <v>2412036190502</v>
      </c>
      <c r="G516" s="94" t="s">
        <v>64</v>
      </c>
      <c r="H516" s="94" t="s">
        <v>64</v>
      </c>
      <c r="I516" s="94" t="s">
        <v>66</v>
      </c>
      <c r="J516" s="94" t="s">
        <v>65</v>
      </c>
      <c r="K516" s="96">
        <v>0</v>
      </c>
      <c r="L516" s="96">
        <v>0</v>
      </c>
      <c r="M516" s="96">
        <v>0</v>
      </c>
      <c r="N516" s="96" t="s">
        <v>67</v>
      </c>
      <c r="O516" s="70">
        <v>0</v>
      </c>
      <c r="P516" s="96" t="s">
        <v>224</v>
      </c>
      <c r="Q516" s="96" t="s">
        <v>224</v>
      </c>
      <c r="R516" s="92"/>
    </row>
    <row r="517" spans="2:18" ht="15" thickBot="1" x14ac:dyDescent="0.35">
      <c r="B517" s="92" t="s">
        <v>1304</v>
      </c>
      <c r="C517" s="93" t="s">
        <v>1305</v>
      </c>
      <c r="D517" s="94" t="s">
        <v>65</v>
      </c>
      <c r="E517" s="94" t="s">
        <v>64</v>
      </c>
      <c r="F517" s="95">
        <v>16902586610101</v>
      </c>
      <c r="G517" s="94" t="s">
        <v>64</v>
      </c>
      <c r="H517" s="94" t="s">
        <v>64</v>
      </c>
      <c r="I517" s="94" t="s">
        <v>66</v>
      </c>
      <c r="J517" s="94" t="s">
        <v>65</v>
      </c>
      <c r="K517" s="96">
        <v>0</v>
      </c>
      <c r="L517" s="96">
        <v>0</v>
      </c>
      <c r="M517" s="96">
        <v>0</v>
      </c>
      <c r="N517" s="96" t="s">
        <v>67</v>
      </c>
      <c r="O517" s="70">
        <v>0</v>
      </c>
      <c r="P517" s="96" t="s">
        <v>224</v>
      </c>
      <c r="Q517" s="96" t="s">
        <v>224</v>
      </c>
      <c r="R517" s="92"/>
    </row>
    <row r="518" spans="2:18" x14ac:dyDescent="0.3">
      <c r="B518" s="92" t="s">
        <v>696</v>
      </c>
      <c r="C518" s="93" t="s">
        <v>1306</v>
      </c>
      <c r="D518" s="94" t="s">
        <v>65</v>
      </c>
      <c r="E518" s="94" t="s">
        <v>64</v>
      </c>
      <c r="F518" s="95">
        <v>2407525620101</v>
      </c>
      <c r="G518" s="94" t="s">
        <v>64</v>
      </c>
      <c r="H518" s="94" t="s">
        <v>64</v>
      </c>
      <c r="I518" s="94" t="s">
        <v>66</v>
      </c>
      <c r="J518" s="94" t="s">
        <v>65</v>
      </c>
      <c r="K518" s="96">
        <v>0</v>
      </c>
      <c r="L518" s="96">
        <v>0</v>
      </c>
      <c r="M518" s="96">
        <v>0</v>
      </c>
      <c r="N518" s="96" t="s">
        <v>67</v>
      </c>
      <c r="O518" s="70">
        <v>0</v>
      </c>
      <c r="P518" s="96" t="s">
        <v>224</v>
      </c>
      <c r="Q518" s="96" t="s">
        <v>224</v>
      </c>
      <c r="R518" s="92"/>
    </row>
    <row r="521" spans="2:18" ht="15.6" x14ac:dyDescent="0.3">
      <c r="B521" s="383" t="s">
        <v>0</v>
      </c>
      <c r="C521" s="383"/>
      <c r="D521" s="383"/>
      <c r="E521" s="383"/>
      <c r="F521" s="383"/>
      <c r="G521" s="383"/>
      <c r="H521" s="383"/>
      <c r="I521" s="383"/>
      <c r="J521" s="383"/>
      <c r="K521" s="383"/>
      <c r="L521" s="383"/>
      <c r="M521" s="383"/>
      <c r="N521" s="383"/>
      <c r="O521" s="383"/>
      <c r="P521" s="383"/>
    </row>
    <row r="522" spans="2:18" x14ac:dyDescent="0.3">
      <c r="B522" s="2" t="s">
        <v>1</v>
      </c>
      <c r="C522" s="2"/>
      <c r="D522" s="384"/>
      <c r="E522" s="384"/>
      <c r="F522" s="384"/>
      <c r="G522" s="384"/>
      <c r="H522" s="384"/>
      <c r="I522" s="384"/>
      <c r="J522" s="384"/>
      <c r="K522" s="384"/>
      <c r="L522" s="384"/>
      <c r="M522" s="384"/>
      <c r="N522" s="384"/>
      <c r="O522" s="384"/>
      <c r="P522" s="3"/>
    </row>
    <row r="523" spans="2:18" x14ac:dyDescent="0.3">
      <c r="B523" s="4"/>
      <c r="C523" s="4"/>
      <c r="D523" s="5"/>
      <c r="E523" s="5"/>
      <c r="F523" s="5"/>
      <c r="G523" s="5"/>
      <c r="H523" s="5"/>
      <c r="I523" s="5"/>
      <c r="J523" s="5"/>
      <c r="K523" s="5"/>
      <c r="L523" s="5"/>
      <c r="M523" s="5"/>
      <c r="N523" s="5"/>
      <c r="O523" s="5"/>
      <c r="P523" s="7"/>
    </row>
    <row r="524" spans="2:18" x14ac:dyDescent="0.3">
      <c r="B524" s="2" t="s">
        <v>3</v>
      </c>
      <c r="C524" s="2"/>
      <c r="D524" s="384"/>
      <c r="E524" s="384"/>
      <c r="F524" s="384"/>
      <c r="G524" s="384"/>
      <c r="H524" s="384"/>
      <c r="I524" s="384"/>
      <c r="J524" s="384"/>
      <c r="K524" s="384"/>
      <c r="L524" s="384"/>
      <c r="M524" s="384"/>
      <c r="N524" s="384"/>
      <c r="O524" s="384"/>
      <c r="P524" s="3"/>
    </row>
    <row r="525" spans="2:18" ht="15" thickBot="1" x14ac:dyDescent="0.35">
      <c r="B525" s="385" t="s">
        <v>5</v>
      </c>
      <c r="C525" s="385"/>
      <c r="D525" s="385"/>
      <c r="E525" s="385"/>
      <c r="F525" s="385"/>
      <c r="G525" s="385"/>
      <c r="H525" s="385"/>
      <c r="I525" s="385"/>
      <c r="J525" s="385"/>
      <c r="K525" s="385"/>
      <c r="L525" s="385"/>
      <c r="M525" s="385"/>
      <c r="N525" s="385"/>
      <c r="O525" s="385"/>
      <c r="P525" s="9"/>
    </row>
    <row r="526" spans="2:18" ht="15" thickBot="1" x14ac:dyDescent="0.35">
      <c r="B526" s="386" t="s">
        <v>6</v>
      </c>
      <c r="C526" s="387"/>
      <c r="D526" s="387"/>
      <c r="E526" s="387"/>
      <c r="F526" s="387"/>
      <c r="G526" s="387"/>
      <c r="H526" s="388"/>
      <c r="I526" s="386" t="s">
        <v>7</v>
      </c>
      <c r="J526" s="387"/>
      <c r="K526" s="388"/>
      <c r="L526" s="389" t="s">
        <v>8</v>
      </c>
      <c r="M526" s="390"/>
      <c r="N526" s="390"/>
      <c r="O526" s="84"/>
      <c r="P526" s="9"/>
    </row>
    <row r="527" spans="2:18" ht="40.200000000000003" thickBot="1" x14ac:dyDescent="0.35">
      <c r="B527" s="12" t="s">
        <v>10</v>
      </c>
      <c r="C527" s="15"/>
      <c r="D527" s="13" t="s">
        <v>11</v>
      </c>
      <c r="E527" s="13" t="s">
        <v>12</v>
      </c>
      <c r="F527" s="13" t="s">
        <v>13</v>
      </c>
      <c r="G527" s="13" t="s">
        <v>14</v>
      </c>
      <c r="H527" s="14" t="s">
        <v>15</v>
      </c>
      <c r="I527" s="12" t="s">
        <v>16</v>
      </c>
      <c r="J527" s="15" t="s">
        <v>17</v>
      </c>
      <c r="K527" s="14" t="s">
        <v>18</v>
      </c>
      <c r="L527" s="16" t="s">
        <v>19</v>
      </c>
      <c r="M527" s="17" t="s">
        <v>20</v>
      </c>
      <c r="N527" s="18" t="s">
        <v>21</v>
      </c>
      <c r="O527" s="85"/>
      <c r="P527" s="20"/>
    </row>
    <row r="528" spans="2:18" x14ac:dyDescent="0.3">
      <c r="B528" s="21">
        <v>13</v>
      </c>
      <c r="C528" s="138"/>
      <c r="D528" s="140"/>
      <c r="E528" s="140"/>
      <c r="F528" s="23" t="s">
        <v>2400</v>
      </c>
      <c r="G528" s="23"/>
      <c r="H528" s="141" t="s">
        <v>24</v>
      </c>
      <c r="I528" s="142" t="s">
        <v>2007</v>
      </c>
      <c r="J528" s="23" t="s">
        <v>2007</v>
      </c>
      <c r="K528" s="28" t="s">
        <v>2401</v>
      </c>
      <c r="L528" s="29">
        <v>75170</v>
      </c>
      <c r="M528" s="29">
        <v>75170</v>
      </c>
      <c r="N528" s="29">
        <v>975</v>
      </c>
      <c r="O528" s="86"/>
      <c r="P528" s="30"/>
    </row>
    <row r="529" spans="2:17" x14ac:dyDescent="0.3">
      <c r="B529" s="31"/>
      <c r="C529" s="143"/>
      <c r="D529" s="144"/>
      <c r="E529" s="144"/>
      <c r="F529" s="23"/>
      <c r="G529" s="23"/>
      <c r="H529" s="141"/>
      <c r="I529" s="142"/>
      <c r="J529" s="23"/>
      <c r="K529" s="28"/>
      <c r="L529" s="33"/>
      <c r="M529" s="34"/>
      <c r="N529" s="35"/>
      <c r="O529" s="87"/>
      <c r="P529" s="30"/>
    </row>
    <row r="530" spans="2:17" x14ac:dyDescent="0.3">
      <c r="B530" s="31"/>
      <c r="C530" s="143"/>
      <c r="D530" s="144"/>
      <c r="E530" s="144"/>
      <c r="F530" s="23"/>
      <c r="G530" s="23"/>
      <c r="H530" s="141"/>
      <c r="I530" s="142"/>
      <c r="J530" s="23"/>
      <c r="K530" s="28"/>
      <c r="L530" s="33"/>
      <c r="M530" s="34"/>
      <c r="N530" s="35"/>
      <c r="O530" s="87"/>
      <c r="P530" s="30"/>
    </row>
    <row r="531" spans="2:17" x14ac:dyDescent="0.3">
      <c r="B531" s="31"/>
      <c r="C531" s="143"/>
      <c r="D531" s="144"/>
      <c r="E531" s="144"/>
      <c r="F531" s="23"/>
      <c r="G531" s="23"/>
      <c r="H531" s="141"/>
      <c r="I531" s="142"/>
      <c r="J531" s="23"/>
      <c r="K531" s="28"/>
      <c r="L531" s="33"/>
      <c r="M531" s="34"/>
      <c r="N531" s="35"/>
      <c r="O531" s="87"/>
      <c r="P531" s="30"/>
    </row>
    <row r="532" spans="2:17" x14ac:dyDescent="0.3">
      <c r="B532" s="31"/>
      <c r="C532" s="143"/>
      <c r="D532" s="144"/>
      <c r="E532" s="144"/>
      <c r="F532" s="36"/>
      <c r="G532" s="36"/>
      <c r="H532" s="145"/>
      <c r="I532" s="146"/>
      <c r="J532" s="36"/>
      <c r="K532" s="41"/>
      <c r="L532" s="42"/>
      <c r="M532" s="43"/>
      <c r="N532" s="44"/>
      <c r="O532" s="87"/>
      <c r="P532" s="30"/>
    </row>
    <row r="533" spans="2:17" ht="15" thickBot="1" x14ac:dyDescent="0.35">
      <c r="B533" s="45"/>
      <c r="C533" s="147"/>
      <c r="D533" s="148"/>
      <c r="E533" s="148"/>
      <c r="F533" s="47"/>
      <c r="G533" s="47"/>
      <c r="H533" s="149"/>
      <c r="I533" s="150"/>
      <c r="J533" s="47"/>
      <c r="K533" s="52"/>
      <c r="L533" s="53"/>
      <c r="M533" s="54"/>
      <c r="N533" s="55"/>
      <c r="O533" s="88"/>
      <c r="P533" s="30"/>
    </row>
    <row r="536" spans="2:17" x14ac:dyDescent="0.3">
      <c r="B536" s="413" t="s">
        <v>26</v>
      </c>
      <c r="C536" s="413"/>
      <c r="D536" s="413"/>
      <c r="E536" s="413"/>
      <c r="F536" s="413"/>
      <c r="G536" s="413"/>
      <c r="H536" s="413"/>
      <c r="I536" s="413"/>
      <c r="J536" s="413"/>
      <c r="K536" s="413"/>
      <c r="L536" s="413"/>
      <c r="M536" s="413"/>
      <c r="N536" s="413"/>
      <c r="O536" s="413"/>
      <c r="P536" s="413"/>
      <c r="Q536" s="168"/>
    </row>
    <row r="537" spans="2:17" ht="15" thickBot="1" x14ac:dyDescent="0.35">
      <c r="B537" s="414" t="s">
        <v>27</v>
      </c>
      <c r="C537" s="414"/>
      <c r="D537" s="414"/>
      <c r="E537" s="414"/>
      <c r="F537" s="414"/>
      <c r="G537" s="414"/>
      <c r="H537" s="414"/>
      <c r="I537" s="414"/>
      <c r="J537" s="414"/>
      <c r="K537" s="414"/>
      <c r="L537" s="414"/>
      <c r="M537" s="414"/>
      <c r="N537" s="414"/>
      <c r="O537" s="414"/>
      <c r="P537" s="414"/>
      <c r="Q537" s="169"/>
    </row>
    <row r="538" spans="2:17" ht="31.5" customHeight="1" thickBot="1" x14ac:dyDescent="0.35">
      <c r="B538" s="389" t="s">
        <v>28</v>
      </c>
      <c r="C538" s="390"/>
      <c r="D538" s="390"/>
      <c r="E538" s="390"/>
      <c r="F538" s="391"/>
      <c r="G538" s="389" t="s">
        <v>29</v>
      </c>
      <c r="H538" s="390"/>
      <c r="I538" s="390"/>
      <c r="J538" s="391"/>
      <c r="K538" s="390" t="s">
        <v>30</v>
      </c>
      <c r="L538" s="390"/>
      <c r="M538" s="390"/>
      <c r="N538" s="390"/>
      <c r="O538" s="389" t="s">
        <v>31</v>
      </c>
      <c r="P538" s="391"/>
      <c r="Q538" s="83"/>
    </row>
    <row r="539" spans="2:17" ht="53.4" thickBot="1" x14ac:dyDescent="0.35">
      <c r="B539" s="402" t="s">
        <v>32</v>
      </c>
      <c r="C539" s="412"/>
      <c r="D539" s="170" t="s">
        <v>33</v>
      </c>
      <c r="E539" s="153" t="s">
        <v>34</v>
      </c>
      <c r="F539" s="171" t="s">
        <v>35</v>
      </c>
      <c r="G539" s="74" t="s">
        <v>36</v>
      </c>
      <c r="H539" s="75" t="s">
        <v>37</v>
      </c>
      <c r="I539" s="76" t="s">
        <v>38</v>
      </c>
      <c r="J539" s="73" t="s">
        <v>39</v>
      </c>
      <c r="K539" s="77" t="s">
        <v>40</v>
      </c>
      <c r="L539" s="71" t="s">
        <v>41</v>
      </c>
      <c r="M539" s="71" t="s">
        <v>42</v>
      </c>
      <c r="N539" s="72" t="s">
        <v>43</v>
      </c>
      <c r="O539" s="79" t="s">
        <v>45</v>
      </c>
      <c r="P539" s="80" t="s">
        <v>46</v>
      </c>
      <c r="Q539" s="97"/>
    </row>
    <row r="540" spans="2:17" x14ac:dyDescent="0.3">
      <c r="B540" s="155" t="s">
        <v>2402</v>
      </c>
      <c r="C540" s="172" t="s">
        <v>2403</v>
      </c>
      <c r="D540" s="173" t="s">
        <v>2212</v>
      </c>
      <c r="E540" s="173" t="s">
        <v>2212</v>
      </c>
      <c r="F540" s="174">
        <v>1700915540101</v>
      </c>
      <c r="G540" s="175" t="s">
        <v>2212</v>
      </c>
      <c r="H540" s="175" t="s">
        <v>2212</v>
      </c>
      <c r="I540" s="175" t="s">
        <v>2212</v>
      </c>
      <c r="J540" s="175" t="s">
        <v>65</v>
      </c>
      <c r="K540" s="176">
        <v>0</v>
      </c>
      <c r="L540" s="177">
        <v>0</v>
      </c>
      <c r="M540" s="177" t="s">
        <v>67</v>
      </c>
      <c r="N540" s="176">
        <v>0</v>
      </c>
      <c r="O540" s="178"/>
      <c r="P540" s="178"/>
      <c r="Q540" s="155"/>
    </row>
    <row r="541" spans="2:17" x14ac:dyDescent="0.3">
      <c r="B541" s="155" t="s">
        <v>2404</v>
      </c>
      <c r="C541" s="172" t="s">
        <v>2405</v>
      </c>
      <c r="D541" s="173" t="s">
        <v>2212</v>
      </c>
      <c r="E541" s="173" t="s">
        <v>2212</v>
      </c>
      <c r="F541" s="174">
        <v>3007904730101</v>
      </c>
      <c r="G541" s="175" t="s">
        <v>2212</v>
      </c>
      <c r="H541" s="175" t="s">
        <v>2212</v>
      </c>
      <c r="I541" s="175" t="s">
        <v>2212</v>
      </c>
      <c r="J541" s="175" t="s">
        <v>65</v>
      </c>
      <c r="K541" s="176">
        <v>0</v>
      </c>
      <c r="L541" s="177">
        <v>0</v>
      </c>
      <c r="M541" s="177" t="s">
        <v>67</v>
      </c>
      <c r="N541" s="176">
        <v>0</v>
      </c>
      <c r="O541" s="178"/>
      <c r="P541" s="178"/>
      <c r="Q541" s="155"/>
    </row>
    <row r="542" spans="2:17" x14ac:dyDescent="0.3">
      <c r="B542" s="155" t="s">
        <v>1752</v>
      </c>
      <c r="C542" s="172" t="s">
        <v>2406</v>
      </c>
      <c r="D542" s="173" t="s">
        <v>2212</v>
      </c>
      <c r="E542" s="173" t="s">
        <v>2212</v>
      </c>
      <c r="F542" s="174">
        <v>2999484070101</v>
      </c>
      <c r="G542" s="175" t="s">
        <v>2212</v>
      </c>
      <c r="H542" s="175" t="s">
        <v>2212</v>
      </c>
      <c r="I542" s="175" t="s">
        <v>2212</v>
      </c>
      <c r="J542" s="175" t="s">
        <v>65</v>
      </c>
      <c r="K542" s="176">
        <v>0</v>
      </c>
      <c r="L542" s="177">
        <v>0</v>
      </c>
      <c r="M542" s="177" t="s">
        <v>67</v>
      </c>
      <c r="N542" s="176">
        <v>0</v>
      </c>
      <c r="O542" s="178"/>
      <c r="P542" s="178"/>
      <c r="Q542" s="155"/>
    </row>
    <row r="543" spans="2:17" x14ac:dyDescent="0.3">
      <c r="B543" s="155" t="s">
        <v>340</v>
      </c>
      <c r="C543" s="172" t="s">
        <v>2403</v>
      </c>
      <c r="D543" s="173" t="s">
        <v>2212</v>
      </c>
      <c r="E543" s="173" t="s">
        <v>2212</v>
      </c>
      <c r="F543" s="174">
        <v>1631656880101</v>
      </c>
      <c r="G543" s="175" t="s">
        <v>2212</v>
      </c>
      <c r="H543" s="175" t="s">
        <v>2212</v>
      </c>
      <c r="I543" s="175" t="s">
        <v>2212</v>
      </c>
      <c r="J543" s="175" t="s">
        <v>65</v>
      </c>
      <c r="K543" s="176">
        <v>0</v>
      </c>
      <c r="L543" s="177">
        <v>0</v>
      </c>
      <c r="M543" s="177" t="s">
        <v>67</v>
      </c>
      <c r="N543" s="176">
        <v>0</v>
      </c>
      <c r="O543" s="178"/>
      <c r="P543" s="178"/>
      <c r="Q543" s="155"/>
    </row>
    <row r="544" spans="2:17" x14ac:dyDescent="0.3">
      <c r="B544" s="155" t="s">
        <v>2407</v>
      </c>
      <c r="C544" s="172" t="s">
        <v>444</v>
      </c>
      <c r="D544" s="173" t="s">
        <v>2212</v>
      </c>
      <c r="E544" s="173" t="s">
        <v>2212</v>
      </c>
      <c r="F544" s="174">
        <v>2597677000503</v>
      </c>
      <c r="G544" s="175" t="s">
        <v>2212</v>
      </c>
      <c r="H544" s="175" t="s">
        <v>2212</v>
      </c>
      <c r="I544" s="175" t="s">
        <v>2212</v>
      </c>
      <c r="J544" s="175" t="s">
        <v>65</v>
      </c>
      <c r="K544" s="176">
        <v>0</v>
      </c>
      <c r="L544" s="177">
        <v>0</v>
      </c>
      <c r="M544" s="177" t="s">
        <v>67</v>
      </c>
      <c r="N544" s="176">
        <v>0</v>
      </c>
      <c r="O544" s="178"/>
      <c r="P544" s="178"/>
      <c r="Q544" s="155"/>
    </row>
    <row r="545" spans="2:17" x14ac:dyDescent="0.3">
      <c r="B545" s="155" t="s">
        <v>2408</v>
      </c>
      <c r="C545" s="172" t="s">
        <v>2409</v>
      </c>
      <c r="D545" s="173" t="s">
        <v>2212</v>
      </c>
      <c r="E545" s="173" t="s">
        <v>2212</v>
      </c>
      <c r="F545" s="174">
        <v>2578828390101</v>
      </c>
      <c r="G545" s="175" t="s">
        <v>2212</v>
      </c>
      <c r="H545" s="175" t="s">
        <v>2212</v>
      </c>
      <c r="I545" s="175" t="s">
        <v>2212</v>
      </c>
      <c r="J545" s="175" t="s">
        <v>65</v>
      </c>
      <c r="K545" s="176">
        <v>0</v>
      </c>
      <c r="L545" s="177">
        <v>0</v>
      </c>
      <c r="M545" s="177" t="s">
        <v>67</v>
      </c>
      <c r="N545" s="176">
        <v>0</v>
      </c>
      <c r="O545" s="178"/>
      <c r="P545" s="178"/>
      <c r="Q545" s="155"/>
    </row>
    <row r="546" spans="2:17" x14ac:dyDescent="0.3">
      <c r="B546" s="155" t="s">
        <v>1524</v>
      </c>
      <c r="C546" s="172" t="s">
        <v>2410</v>
      </c>
      <c r="D546" s="173" t="s">
        <v>2212</v>
      </c>
      <c r="E546" s="173" t="s">
        <v>2212</v>
      </c>
      <c r="F546" s="174">
        <v>2500476400101</v>
      </c>
      <c r="G546" s="175" t="s">
        <v>2212</v>
      </c>
      <c r="H546" s="175" t="s">
        <v>2212</v>
      </c>
      <c r="I546" s="175" t="s">
        <v>2212</v>
      </c>
      <c r="J546" s="175" t="s">
        <v>65</v>
      </c>
      <c r="K546" s="176">
        <v>0</v>
      </c>
      <c r="L546" s="177">
        <v>0</v>
      </c>
      <c r="M546" s="177" t="s">
        <v>67</v>
      </c>
      <c r="N546" s="176">
        <v>0</v>
      </c>
      <c r="O546" s="178"/>
      <c r="P546" s="178"/>
      <c r="Q546" s="155"/>
    </row>
    <row r="547" spans="2:17" x14ac:dyDescent="0.3">
      <c r="B547" s="155" t="s">
        <v>2411</v>
      </c>
      <c r="C547" s="172" t="s">
        <v>1781</v>
      </c>
      <c r="D547" s="173" t="s">
        <v>2212</v>
      </c>
      <c r="E547" s="173" t="s">
        <v>2212</v>
      </c>
      <c r="F547" s="174">
        <v>2409479750101</v>
      </c>
      <c r="G547" s="175" t="s">
        <v>2212</v>
      </c>
      <c r="H547" s="175" t="s">
        <v>2212</v>
      </c>
      <c r="I547" s="175" t="s">
        <v>2212</v>
      </c>
      <c r="J547" s="175" t="s">
        <v>65</v>
      </c>
      <c r="K547" s="176">
        <v>0</v>
      </c>
      <c r="L547" s="177">
        <v>0</v>
      </c>
      <c r="M547" s="177" t="s">
        <v>67</v>
      </c>
      <c r="N547" s="176">
        <v>0</v>
      </c>
      <c r="O547" s="178"/>
      <c r="P547" s="178"/>
      <c r="Q547" s="155"/>
    </row>
    <row r="548" spans="2:17" x14ac:dyDescent="0.3">
      <c r="B548" s="155" t="s">
        <v>2412</v>
      </c>
      <c r="C548" s="172" t="s">
        <v>2410</v>
      </c>
      <c r="D548" s="173" t="s">
        <v>2212</v>
      </c>
      <c r="E548" s="173" t="s">
        <v>2212</v>
      </c>
      <c r="F548" s="174">
        <v>3001859520101</v>
      </c>
      <c r="G548" s="175" t="s">
        <v>2212</v>
      </c>
      <c r="H548" s="175" t="s">
        <v>2212</v>
      </c>
      <c r="I548" s="175" t="s">
        <v>2212</v>
      </c>
      <c r="J548" s="175" t="s">
        <v>65</v>
      </c>
      <c r="K548" s="176">
        <v>0</v>
      </c>
      <c r="L548" s="177">
        <v>0</v>
      </c>
      <c r="M548" s="177" t="s">
        <v>67</v>
      </c>
      <c r="N548" s="176">
        <v>0</v>
      </c>
      <c r="O548" s="178"/>
      <c r="P548" s="178"/>
      <c r="Q548" s="155"/>
    </row>
    <row r="549" spans="2:17" x14ac:dyDescent="0.3">
      <c r="B549" s="155" t="s">
        <v>2413</v>
      </c>
      <c r="C549" s="172" t="s">
        <v>2414</v>
      </c>
      <c r="D549" s="173" t="s">
        <v>2212</v>
      </c>
      <c r="E549" s="173" t="s">
        <v>2212</v>
      </c>
      <c r="F549" s="174">
        <v>2978423950101</v>
      </c>
      <c r="G549" s="175" t="s">
        <v>2212</v>
      </c>
      <c r="H549" s="175" t="s">
        <v>2212</v>
      </c>
      <c r="I549" s="175" t="s">
        <v>2212</v>
      </c>
      <c r="J549" s="175" t="s">
        <v>65</v>
      </c>
      <c r="K549" s="176">
        <v>0</v>
      </c>
      <c r="L549" s="177">
        <v>0</v>
      </c>
      <c r="M549" s="177" t="s">
        <v>67</v>
      </c>
      <c r="N549" s="176">
        <v>0</v>
      </c>
      <c r="O549" s="178"/>
      <c r="P549" s="178"/>
      <c r="Q549" s="155"/>
    </row>
    <row r="550" spans="2:17" x14ac:dyDescent="0.3">
      <c r="B550" s="155" t="s">
        <v>2415</v>
      </c>
      <c r="C550" s="172" t="s">
        <v>2416</v>
      </c>
      <c r="D550" s="173" t="s">
        <v>2212</v>
      </c>
      <c r="E550" s="173" t="s">
        <v>2212</v>
      </c>
      <c r="F550" s="174">
        <v>2612321850101</v>
      </c>
      <c r="G550" s="175" t="s">
        <v>2212</v>
      </c>
      <c r="H550" s="175" t="s">
        <v>2212</v>
      </c>
      <c r="I550" s="175" t="s">
        <v>2212</v>
      </c>
      <c r="J550" s="175" t="s">
        <v>65</v>
      </c>
      <c r="K550" s="176">
        <v>0</v>
      </c>
      <c r="L550" s="177">
        <v>0</v>
      </c>
      <c r="M550" s="177" t="s">
        <v>67</v>
      </c>
      <c r="N550" s="176">
        <v>0</v>
      </c>
      <c r="O550" s="178"/>
      <c r="P550" s="178"/>
      <c r="Q550" s="155"/>
    </row>
    <row r="551" spans="2:17" x14ac:dyDescent="0.3">
      <c r="B551" s="155" t="s">
        <v>2417</v>
      </c>
      <c r="C551" s="172" t="s">
        <v>2418</v>
      </c>
      <c r="D551" s="173" t="s">
        <v>2212</v>
      </c>
      <c r="E551" s="173" t="s">
        <v>2212</v>
      </c>
      <c r="F551" s="174">
        <v>1836683910603</v>
      </c>
      <c r="G551" s="175" t="s">
        <v>2212</v>
      </c>
      <c r="H551" s="175" t="s">
        <v>2212</v>
      </c>
      <c r="I551" s="175" t="s">
        <v>2212</v>
      </c>
      <c r="J551" s="175" t="s">
        <v>65</v>
      </c>
      <c r="K551" s="176">
        <v>0</v>
      </c>
      <c r="L551" s="177">
        <v>0</v>
      </c>
      <c r="M551" s="177" t="s">
        <v>67</v>
      </c>
      <c r="N551" s="176">
        <v>0</v>
      </c>
      <c r="O551" s="178"/>
      <c r="P551" s="178"/>
      <c r="Q551" s="155"/>
    </row>
    <row r="552" spans="2:17" x14ac:dyDescent="0.3">
      <c r="B552" s="155" t="s">
        <v>2419</v>
      </c>
      <c r="C552" s="172" t="s">
        <v>2420</v>
      </c>
      <c r="D552" s="173" t="s">
        <v>2212</v>
      </c>
      <c r="E552" s="173" t="s">
        <v>2212</v>
      </c>
      <c r="F552" s="174">
        <v>1835948000101</v>
      </c>
      <c r="G552" s="175" t="s">
        <v>2212</v>
      </c>
      <c r="H552" s="175" t="s">
        <v>2212</v>
      </c>
      <c r="I552" s="175" t="s">
        <v>2212</v>
      </c>
      <c r="J552" s="175" t="s">
        <v>65</v>
      </c>
      <c r="K552" s="176">
        <v>0</v>
      </c>
      <c r="L552" s="177">
        <v>0</v>
      </c>
      <c r="M552" s="177" t="s">
        <v>67</v>
      </c>
      <c r="N552" s="176">
        <v>0</v>
      </c>
      <c r="O552" s="178"/>
      <c r="P552" s="178"/>
      <c r="Q552" s="155"/>
    </row>
    <row r="553" spans="2:17" x14ac:dyDescent="0.3">
      <c r="B553" s="155" t="s">
        <v>2421</v>
      </c>
      <c r="C553" s="172" t="s">
        <v>2422</v>
      </c>
      <c r="D553" s="173" t="s">
        <v>2212</v>
      </c>
      <c r="E553" s="173" t="s">
        <v>2212</v>
      </c>
      <c r="F553" s="174">
        <v>1774123051327</v>
      </c>
      <c r="G553" s="175" t="s">
        <v>2212</v>
      </c>
      <c r="H553" s="175" t="s">
        <v>2212</v>
      </c>
      <c r="I553" s="175" t="s">
        <v>2212</v>
      </c>
      <c r="J553" s="175" t="s">
        <v>65</v>
      </c>
      <c r="K553" s="176">
        <v>0</v>
      </c>
      <c r="L553" s="177">
        <v>0</v>
      </c>
      <c r="M553" s="177" t="s">
        <v>67</v>
      </c>
      <c r="N553" s="176">
        <v>0</v>
      </c>
      <c r="O553" s="178"/>
      <c r="P553" s="178"/>
      <c r="Q553" s="155"/>
    </row>
    <row r="554" spans="2:17" x14ac:dyDescent="0.3">
      <c r="B554" s="155" t="s">
        <v>407</v>
      </c>
      <c r="C554" s="172" t="s">
        <v>2423</v>
      </c>
      <c r="D554" s="173" t="s">
        <v>2212</v>
      </c>
      <c r="E554" s="173" t="s">
        <v>2212</v>
      </c>
      <c r="F554" s="174">
        <v>1718393230101</v>
      </c>
      <c r="G554" s="175" t="s">
        <v>2212</v>
      </c>
      <c r="H554" s="175" t="s">
        <v>2212</v>
      </c>
      <c r="I554" s="175" t="s">
        <v>2212</v>
      </c>
      <c r="J554" s="175" t="s">
        <v>65</v>
      </c>
      <c r="K554" s="176">
        <v>0</v>
      </c>
      <c r="L554" s="177">
        <v>0</v>
      </c>
      <c r="M554" s="177" t="s">
        <v>67</v>
      </c>
      <c r="N554" s="176">
        <v>0</v>
      </c>
      <c r="O554" s="178"/>
      <c r="P554" s="178"/>
      <c r="Q554" s="155"/>
    </row>
    <row r="555" spans="2:17" x14ac:dyDescent="0.3">
      <c r="B555" s="155" t="s">
        <v>2424</v>
      </c>
      <c r="C555" s="172" t="s">
        <v>2425</v>
      </c>
      <c r="D555" s="173" t="s">
        <v>2212</v>
      </c>
      <c r="E555" s="173" t="s">
        <v>2212</v>
      </c>
      <c r="F555" s="174">
        <v>1714494870101</v>
      </c>
      <c r="G555" s="175" t="s">
        <v>2212</v>
      </c>
      <c r="H555" s="175" t="s">
        <v>2212</v>
      </c>
      <c r="I555" s="175" t="s">
        <v>2212</v>
      </c>
      <c r="J555" s="175" t="s">
        <v>65</v>
      </c>
      <c r="K555" s="176">
        <v>0</v>
      </c>
      <c r="L555" s="177">
        <v>0</v>
      </c>
      <c r="M555" s="177" t="s">
        <v>67</v>
      </c>
      <c r="N555" s="176">
        <v>0</v>
      </c>
      <c r="O555" s="178"/>
      <c r="P555" s="178"/>
      <c r="Q555" s="155"/>
    </row>
    <row r="556" spans="2:17" x14ac:dyDescent="0.3">
      <c r="B556" s="155" t="s">
        <v>2426</v>
      </c>
      <c r="C556" s="172" t="s">
        <v>2427</v>
      </c>
      <c r="D556" s="173" t="s">
        <v>2212</v>
      </c>
      <c r="E556" s="173" t="s">
        <v>2212</v>
      </c>
      <c r="F556" s="174">
        <v>2248192080101</v>
      </c>
      <c r="G556" s="175" t="s">
        <v>2212</v>
      </c>
      <c r="H556" s="175" t="s">
        <v>2212</v>
      </c>
      <c r="I556" s="175" t="s">
        <v>2212</v>
      </c>
      <c r="J556" s="175" t="s">
        <v>65</v>
      </c>
      <c r="K556" s="176">
        <v>0</v>
      </c>
      <c r="L556" s="177">
        <v>0</v>
      </c>
      <c r="M556" s="177" t="s">
        <v>67</v>
      </c>
      <c r="N556" s="176">
        <v>0</v>
      </c>
      <c r="O556" s="178"/>
      <c r="P556" s="178"/>
      <c r="Q556" s="155"/>
    </row>
    <row r="557" spans="2:17" x14ac:dyDescent="0.3">
      <c r="B557" s="155" t="s">
        <v>481</v>
      </c>
      <c r="C557" s="172" t="s">
        <v>192</v>
      </c>
      <c r="D557" s="173" t="s">
        <v>2212</v>
      </c>
      <c r="E557" s="173" t="s">
        <v>2212</v>
      </c>
      <c r="F557" s="174">
        <v>2713547200101</v>
      </c>
      <c r="G557" s="175" t="s">
        <v>2212</v>
      </c>
      <c r="H557" s="175" t="s">
        <v>2212</v>
      </c>
      <c r="I557" s="175" t="s">
        <v>2212</v>
      </c>
      <c r="J557" s="175" t="s">
        <v>65</v>
      </c>
      <c r="K557" s="176">
        <v>0</v>
      </c>
      <c r="L557" s="177">
        <v>0</v>
      </c>
      <c r="M557" s="177" t="s">
        <v>67</v>
      </c>
      <c r="N557" s="176">
        <v>0</v>
      </c>
      <c r="O557" s="178"/>
      <c r="P557" s="178"/>
      <c r="Q557" s="155"/>
    </row>
    <row r="558" spans="2:17" x14ac:dyDescent="0.3">
      <c r="B558" s="155" t="s">
        <v>2428</v>
      </c>
      <c r="C558" s="172" t="s">
        <v>2429</v>
      </c>
      <c r="D558" s="173" t="s">
        <v>2212</v>
      </c>
      <c r="E558" s="173" t="s">
        <v>2212</v>
      </c>
      <c r="F558" s="174">
        <v>1887412400101</v>
      </c>
      <c r="G558" s="175" t="s">
        <v>2212</v>
      </c>
      <c r="H558" s="175" t="s">
        <v>2212</v>
      </c>
      <c r="I558" s="175" t="s">
        <v>2212</v>
      </c>
      <c r="J558" s="175" t="s">
        <v>65</v>
      </c>
      <c r="K558" s="176">
        <v>0</v>
      </c>
      <c r="L558" s="177">
        <v>0</v>
      </c>
      <c r="M558" s="177" t="s">
        <v>67</v>
      </c>
      <c r="N558" s="176">
        <v>0</v>
      </c>
      <c r="O558" s="178"/>
      <c r="P558" s="178"/>
      <c r="Q558" s="155"/>
    </row>
    <row r="559" spans="2:17" x14ac:dyDescent="0.3">
      <c r="B559" s="155" t="s">
        <v>407</v>
      </c>
      <c r="C559" s="172" t="s">
        <v>2430</v>
      </c>
      <c r="D559" s="173" t="s">
        <v>2212</v>
      </c>
      <c r="E559" s="173" t="s">
        <v>2212</v>
      </c>
      <c r="F559" s="174">
        <v>1831178321910</v>
      </c>
      <c r="G559" s="175" t="s">
        <v>2212</v>
      </c>
      <c r="H559" s="175" t="s">
        <v>2212</v>
      </c>
      <c r="I559" s="175" t="s">
        <v>2212</v>
      </c>
      <c r="J559" s="175" t="s">
        <v>65</v>
      </c>
      <c r="K559" s="176">
        <v>0</v>
      </c>
      <c r="L559" s="177">
        <v>0</v>
      </c>
      <c r="M559" s="177" t="s">
        <v>67</v>
      </c>
      <c r="N559" s="176">
        <v>0</v>
      </c>
      <c r="O559" s="178"/>
      <c r="P559" s="178"/>
      <c r="Q559" s="155"/>
    </row>
    <row r="560" spans="2:17" x14ac:dyDescent="0.3">
      <c r="B560" s="155" t="s">
        <v>1740</v>
      </c>
      <c r="C560" s="172" t="s">
        <v>2431</v>
      </c>
      <c r="D560" s="173" t="s">
        <v>2212</v>
      </c>
      <c r="E560" s="173" t="s">
        <v>2212</v>
      </c>
      <c r="F560" s="174">
        <v>1762289180101</v>
      </c>
      <c r="G560" s="175" t="s">
        <v>2212</v>
      </c>
      <c r="H560" s="175" t="s">
        <v>2212</v>
      </c>
      <c r="I560" s="175" t="s">
        <v>2212</v>
      </c>
      <c r="J560" s="175" t="s">
        <v>65</v>
      </c>
      <c r="K560" s="176">
        <v>0</v>
      </c>
      <c r="L560" s="177">
        <v>0</v>
      </c>
      <c r="M560" s="177" t="s">
        <v>67</v>
      </c>
      <c r="N560" s="176">
        <v>0</v>
      </c>
      <c r="O560" s="178"/>
      <c r="P560" s="178"/>
      <c r="Q560" s="155"/>
    </row>
    <row r="561" spans="2:17" x14ac:dyDescent="0.3">
      <c r="B561" s="155" t="s">
        <v>2432</v>
      </c>
      <c r="C561" s="172" t="s">
        <v>2433</v>
      </c>
      <c r="D561" s="173" t="s">
        <v>2212</v>
      </c>
      <c r="E561" s="173" t="s">
        <v>2212</v>
      </c>
      <c r="F561" s="174">
        <v>2418213200101</v>
      </c>
      <c r="G561" s="175" t="s">
        <v>2212</v>
      </c>
      <c r="H561" s="175" t="s">
        <v>2212</v>
      </c>
      <c r="I561" s="175" t="s">
        <v>2212</v>
      </c>
      <c r="J561" s="175" t="s">
        <v>65</v>
      </c>
      <c r="K561" s="176">
        <v>0</v>
      </c>
      <c r="L561" s="177">
        <v>0</v>
      </c>
      <c r="M561" s="177" t="s">
        <v>67</v>
      </c>
      <c r="N561" s="176">
        <v>0</v>
      </c>
      <c r="O561" s="178"/>
      <c r="P561" s="178"/>
      <c r="Q561" s="155"/>
    </row>
    <row r="562" spans="2:17" x14ac:dyDescent="0.3">
      <c r="B562" s="155" t="s">
        <v>1453</v>
      </c>
      <c r="C562" s="172" t="s">
        <v>2434</v>
      </c>
      <c r="D562" s="173" t="s">
        <v>2212</v>
      </c>
      <c r="E562" s="173" t="s">
        <v>2212</v>
      </c>
      <c r="F562" s="174">
        <v>2552604900203</v>
      </c>
      <c r="G562" s="175" t="s">
        <v>2212</v>
      </c>
      <c r="H562" s="175" t="s">
        <v>2212</v>
      </c>
      <c r="I562" s="175" t="s">
        <v>2212</v>
      </c>
      <c r="J562" s="175" t="s">
        <v>65</v>
      </c>
      <c r="K562" s="176">
        <v>0</v>
      </c>
      <c r="L562" s="177">
        <v>0</v>
      </c>
      <c r="M562" s="177" t="s">
        <v>67</v>
      </c>
      <c r="N562" s="176">
        <v>0</v>
      </c>
      <c r="O562" s="178"/>
      <c r="P562" s="178"/>
      <c r="Q562" s="155"/>
    </row>
    <row r="563" spans="2:17" x14ac:dyDescent="0.3">
      <c r="B563" s="155" t="s">
        <v>2435</v>
      </c>
      <c r="C563" s="172" t="s">
        <v>2436</v>
      </c>
      <c r="D563" s="173" t="s">
        <v>2212</v>
      </c>
      <c r="E563" s="173" t="s">
        <v>2212</v>
      </c>
      <c r="F563" s="174">
        <v>1971258910101</v>
      </c>
      <c r="G563" s="175" t="s">
        <v>2212</v>
      </c>
      <c r="H563" s="175" t="s">
        <v>2212</v>
      </c>
      <c r="I563" s="175" t="s">
        <v>2212</v>
      </c>
      <c r="J563" s="175" t="s">
        <v>65</v>
      </c>
      <c r="K563" s="176">
        <v>0</v>
      </c>
      <c r="L563" s="177">
        <v>0</v>
      </c>
      <c r="M563" s="177" t="s">
        <v>67</v>
      </c>
      <c r="N563" s="176">
        <v>0</v>
      </c>
      <c r="O563" s="178"/>
      <c r="P563" s="178"/>
      <c r="Q563" s="155"/>
    </row>
    <row r="564" spans="2:17" x14ac:dyDescent="0.3">
      <c r="B564" s="155" t="s">
        <v>2437</v>
      </c>
      <c r="C564" s="172" t="s">
        <v>2438</v>
      </c>
      <c r="D564" s="173" t="s">
        <v>2212</v>
      </c>
      <c r="E564" s="173" t="s">
        <v>2212</v>
      </c>
      <c r="F564" s="174">
        <v>3629858390101</v>
      </c>
      <c r="G564" s="175" t="s">
        <v>2212</v>
      </c>
      <c r="H564" s="175" t="s">
        <v>2212</v>
      </c>
      <c r="I564" s="175" t="s">
        <v>2212</v>
      </c>
      <c r="J564" s="175" t="s">
        <v>65</v>
      </c>
      <c r="K564" s="176">
        <v>0</v>
      </c>
      <c r="L564" s="177">
        <v>0</v>
      </c>
      <c r="M564" s="177" t="s">
        <v>67</v>
      </c>
      <c r="N564" s="176">
        <v>0</v>
      </c>
      <c r="O564" s="178"/>
      <c r="P564" s="178"/>
      <c r="Q564" s="155"/>
    </row>
    <row r="565" spans="2:17" x14ac:dyDescent="0.3">
      <c r="B565" s="155" t="s">
        <v>2439</v>
      </c>
      <c r="C565" s="172" t="s">
        <v>2440</v>
      </c>
      <c r="D565" s="173" t="s">
        <v>2212</v>
      </c>
      <c r="E565" s="173" t="s">
        <v>2212</v>
      </c>
      <c r="F565" s="174">
        <v>3295318401107</v>
      </c>
      <c r="G565" s="175" t="s">
        <v>2212</v>
      </c>
      <c r="H565" s="175" t="s">
        <v>2212</v>
      </c>
      <c r="I565" s="175" t="s">
        <v>2212</v>
      </c>
      <c r="J565" s="175" t="s">
        <v>65</v>
      </c>
      <c r="K565" s="176">
        <v>0</v>
      </c>
      <c r="L565" s="177">
        <v>0</v>
      </c>
      <c r="M565" s="177" t="s">
        <v>67</v>
      </c>
      <c r="N565" s="176">
        <v>0</v>
      </c>
      <c r="O565" s="178"/>
      <c r="P565" s="178"/>
      <c r="Q565" s="155"/>
    </row>
    <row r="566" spans="2:17" x14ac:dyDescent="0.3">
      <c r="B566" s="155" t="s">
        <v>2441</v>
      </c>
      <c r="C566" s="172" t="s">
        <v>2442</v>
      </c>
      <c r="D566" s="173" t="s">
        <v>2212</v>
      </c>
      <c r="E566" s="173" t="s">
        <v>2212</v>
      </c>
      <c r="F566" s="174">
        <v>2439863780101</v>
      </c>
      <c r="G566" s="175" t="s">
        <v>2212</v>
      </c>
      <c r="H566" s="175" t="s">
        <v>2212</v>
      </c>
      <c r="I566" s="175" t="s">
        <v>2212</v>
      </c>
      <c r="J566" s="175" t="s">
        <v>65</v>
      </c>
      <c r="K566" s="176">
        <v>0</v>
      </c>
      <c r="L566" s="177">
        <v>0</v>
      </c>
      <c r="M566" s="177" t="s">
        <v>65</v>
      </c>
      <c r="N566" s="176">
        <v>0</v>
      </c>
      <c r="O566" s="178"/>
      <c r="P566" s="178"/>
      <c r="Q566" s="155"/>
    </row>
    <row r="567" spans="2:17" x14ac:dyDescent="0.3">
      <c r="B567" s="155" t="s">
        <v>2443</v>
      </c>
      <c r="C567" s="172" t="s">
        <v>158</v>
      </c>
      <c r="D567" s="173" t="s">
        <v>2212</v>
      </c>
      <c r="E567" s="173" t="s">
        <v>2212</v>
      </c>
      <c r="F567" s="174">
        <v>2368725830101</v>
      </c>
      <c r="G567" s="175" t="s">
        <v>2212</v>
      </c>
      <c r="H567" s="175" t="s">
        <v>2212</v>
      </c>
      <c r="I567" s="175" t="s">
        <v>2212</v>
      </c>
      <c r="J567" s="175" t="s">
        <v>65</v>
      </c>
      <c r="K567" s="176">
        <v>0</v>
      </c>
      <c r="L567" s="177">
        <v>0</v>
      </c>
      <c r="M567" s="177" t="s">
        <v>65</v>
      </c>
      <c r="N567" s="176">
        <v>0</v>
      </c>
      <c r="O567" s="178"/>
      <c r="P567" s="178"/>
      <c r="Q567" s="155"/>
    </row>
  </sheetData>
  <mergeCells count="96">
    <mergeCell ref="B539:C539"/>
    <mergeCell ref="B536:P536"/>
    <mergeCell ref="B537:P537"/>
    <mergeCell ref="B538:F538"/>
    <mergeCell ref="G538:J538"/>
    <mergeCell ref="K538:N538"/>
    <mergeCell ref="O538:P538"/>
    <mergeCell ref="B526:H526"/>
    <mergeCell ref="I526:K526"/>
    <mergeCell ref="L526:N526"/>
    <mergeCell ref="C390:Q390"/>
    <mergeCell ref="B391:Q391"/>
    <mergeCell ref="B392:F392"/>
    <mergeCell ref="G392:J392"/>
    <mergeCell ref="K392:O392"/>
    <mergeCell ref="P392:Q392"/>
    <mergeCell ref="B393:C393"/>
    <mergeCell ref="B521:P521"/>
    <mergeCell ref="D522:O522"/>
    <mergeCell ref="D524:O524"/>
    <mergeCell ref="B525:O525"/>
    <mergeCell ref="N386:O386"/>
    <mergeCell ref="N387:O387"/>
    <mergeCell ref="B337:C337"/>
    <mergeCell ref="B380:P380"/>
    <mergeCell ref="C381:O381"/>
    <mergeCell ref="C383:O383"/>
    <mergeCell ref="B384:O384"/>
    <mergeCell ref="B385:G385"/>
    <mergeCell ref="H385:J385"/>
    <mergeCell ref="K385:M385"/>
    <mergeCell ref="N385:O385"/>
    <mergeCell ref="N331:O331"/>
    <mergeCell ref="C334:Q334"/>
    <mergeCell ref="B335:Q335"/>
    <mergeCell ref="B336:F336"/>
    <mergeCell ref="G336:J336"/>
    <mergeCell ref="K336:O336"/>
    <mergeCell ref="P336:Q336"/>
    <mergeCell ref="N330:O330"/>
    <mergeCell ref="B319:P319"/>
    <mergeCell ref="C320:O320"/>
    <mergeCell ref="C322:O322"/>
    <mergeCell ref="B323:O323"/>
    <mergeCell ref="B324:G324"/>
    <mergeCell ref="H324:J324"/>
    <mergeCell ref="K324:M324"/>
    <mergeCell ref="N324:O324"/>
    <mergeCell ref="N325:O325"/>
    <mergeCell ref="N326:O326"/>
    <mergeCell ref="N327:O327"/>
    <mergeCell ref="N328:O328"/>
    <mergeCell ref="N329:O329"/>
    <mergeCell ref="B293:C293"/>
    <mergeCell ref="B290:R290"/>
    <mergeCell ref="B291:R291"/>
    <mergeCell ref="B292:F292"/>
    <mergeCell ref="G292:J292"/>
    <mergeCell ref="K292:O292"/>
    <mergeCell ref="O287:P287"/>
    <mergeCell ref="O281:P281"/>
    <mergeCell ref="O282:P282"/>
    <mergeCell ref="O283:P283"/>
    <mergeCell ref="O284:P284"/>
    <mergeCell ref="O285:P285"/>
    <mergeCell ref="O286:P286"/>
    <mergeCell ref="C280:H280"/>
    <mergeCell ref="I280:K280"/>
    <mergeCell ref="L280:N280"/>
    <mergeCell ref="O280:P280"/>
    <mergeCell ref="O16:P16"/>
    <mergeCell ref="C18:Q18"/>
    <mergeCell ref="B19:Q19"/>
    <mergeCell ref="B20:F20"/>
    <mergeCell ref="G20:J20"/>
    <mergeCell ref="K20:O20"/>
    <mergeCell ref="P20:Q20"/>
    <mergeCell ref="B21:C21"/>
    <mergeCell ref="C275:Q275"/>
    <mergeCell ref="D276:P276"/>
    <mergeCell ref="D278:P278"/>
    <mergeCell ref="C279:P279"/>
    <mergeCell ref="O15:P15"/>
    <mergeCell ref="C4:Q4"/>
    <mergeCell ref="D5:P5"/>
    <mergeCell ref="D7:P7"/>
    <mergeCell ref="C8:P8"/>
    <mergeCell ref="C9:H9"/>
    <mergeCell ref="I9:K9"/>
    <mergeCell ref="L9:N9"/>
    <mergeCell ref="O9:P9"/>
    <mergeCell ref="O10:P10"/>
    <mergeCell ref="O11:P11"/>
    <mergeCell ref="O12:P12"/>
    <mergeCell ref="O13:P13"/>
    <mergeCell ref="O14:P1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R582"/>
  <sheetViews>
    <sheetView topLeftCell="A450" workbookViewId="0">
      <selection activeCell="T306" sqref="T306"/>
    </sheetView>
  </sheetViews>
  <sheetFormatPr baseColWidth="10" defaultRowHeight="14.4" x14ac:dyDescent="0.3"/>
  <cols>
    <col min="6" max="6" width="21.6640625" bestFit="1" customWidth="1"/>
    <col min="16" max="16" width="13" bestFit="1" customWidth="1"/>
    <col min="17" max="17" width="25.5546875" bestFit="1" customWidth="1"/>
  </cols>
  <sheetData>
    <row r="4" spans="2:17" ht="15.6" x14ac:dyDescent="0.3">
      <c r="B4" s="1"/>
      <c r="C4" s="383" t="s">
        <v>0</v>
      </c>
      <c r="D4" s="383"/>
      <c r="E4" s="383"/>
      <c r="F4" s="383"/>
      <c r="G4" s="383"/>
      <c r="H4" s="383"/>
      <c r="I4" s="383"/>
      <c r="J4" s="383"/>
      <c r="K4" s="383"/>
      <c r="L4" s="383"/>
      <c r="M4" s="383"/>
      <c r="N4" s="383"/>
      <c r="O4" s="383"/>
      <c r="P4" s="383"/>
      <c r="Q4" s="383"/>
    </row>
    <row r="5" spans="2:17" x14ac:dyDescent="0.3">
      <c r="B5" s="1"/>
      <c r="C5" s="2" t="s">
        <v>1</v>
      </c>
      <c r="D5" s="384" t="s">
        <v>2</v>
      </c>
      <c r="E5" s="384"/>
      <c r="F5" s="384"/>
      <c r="G5" s="384"/>
      <c r="H5" s="384"/>
      <c r="I5" s="384"/>
      <c r="J5" s="384"/>
      <c r="K5" s="384"/>
      <c r="L5" s="384"/>
      <c r="M5" s="384"/>
      <c r="N5" s="384"/>
      <c r="O5" s="384"/>
      <c r="P5" s="384"/>
      <c r="Q5" s="3"/>
    </row>
    <row r="6" spans="2:17" x14ac:dyDescent="0.3">
      <c r="B6" s="1"/>
      <c r="C6" s="4"/>
      <c r="D6" s="5"/>
      <c r="E6" s="5"/>
      <c r="F6" s="5"/>
      <c r="G6" s="6"/>
      <c r="H6" s="6"/>
      <c r="I6" s="6"/>
      <c r="J6" s="6"/>
      <c r="K6" s="5"/>
      <c r="L6" s="5"/>
      <c r="M6" s="5"/>
      <c r="N6" s="5"/>
      <c r="O6" s="5"/>
      <c r="P6" s="5"/>
      <c r="Q6" s="7"/>
    </row>
    <row r="7" spans="2:17" x14ac:dyDescent="0.3">
      <c r="B7" s="1"/>
      <c r="C7" s="2" t="s">
        <v>3</v>
      </c>
      <c r="D7" s="384" t="s">
        <v>50</v>
      </c>
      <c r="E7" s="384"/>
      <c r="F7" s="384"/>
      <c r="G7" s="384"/>
      <c r="H7" s="384"/>
      <c r="I7" s="384"/>
      <c r="J7" s="384"/>
      <c r="K7" s="384"/>
      <c r="L7" s="384"/>
      <c r="M7" s="384"/>
      <c r="N7" s="384"/>
      <c r="O7" s="384"/>
      <c r="P7" s="384"/>
      <c r="Q7" s="3"/>
    </row>
    <row r="8" spans="2:17" ht="15" thickBot="1" x14ac:dyDescent="0.35">
      <c r="B8" s="8"/>
      <c r="C8" s="385" t="s">
        <v>5</v>
      </c>
      <c r="D8" s="385"/>
      <c r="E8" s="385"/>
      <c r="F8" s="385"/>
      <c r="G8" s="385"/>
      <c r="H8" s="385"/>
      <c r="I8" s="385"/>
      <c r="J8" s="385"/>
      <c r="K8" s="385"/>
      <c r="L8" s="385"/>
      <c r="M8" s="385"/>
      <c r="N8" s="385"/>
      <c r="O8" s="385"/>
      <c r="P8" s="385"/>
      <c r="Q8" s="9"/>
    </row>
    <row r="9" spans="2:17" ht="15" thickBot="1" x14ac:dyDescent="0.35">
      <c r="B9" s="10"/>
      <c r="C9" s="386" t="s">
        <v>6</v>
      </c>
      <c r="D9" s="387"/>
      <c r="E9" s="387"/>
      <c r="F9" s="387"/>
      <c r="G9" s="387"/>
      <c r="H9" s="388"/>
      <c r="I9" s="386" t="s">
        <v>7</v>
      </c>
      <c r="J9" s="387"/>
      <c r="K9" s="388"/>
      <c r="L9" s="389" t="s">
        <v>8</v>
      </c>
      <c r="M9" s="390"/>
      <c r="N9" s="390"/>
      <c r="O9" s="389" t="s">
        <v>9</v>
      </c>
      <c r="P9" s="391"/>
      <c r="Q9" s="9"/>
    </row>
    <row r="10" spans="2:17" ht="40.200000000000003" thickBot="1" x14ac:dyDescent="0.35">
      <c r="B10" s="10"/>
      <c r="C10" s="12" t="s">
        <v>10</v>
      </c>
      <c r="D10" s="13" t="s">
        <v>11</v>
      </c>
      <c r="E10" s="13" t="s">
        <v>12</v>
      </c>
      <c r="F10" s="13" t="s">
        <v>13</v>
      </c>
      <c r="G10" s="13" t="s">
        <v>14</v>
      </c>
      <c r="H10" s="14" t="s">
        <v>15</v>
      </c>
      <c r="I10" s="12" t="s">
        <v>16</v>
      </c>
      <c r="J10" s="15" t="s">
        <v>17</v>
      </c>
      <c r="K10" s="14" t="s">
        <v>18</v>
      </c>
      <c r="L10" s="16" t="s">
        <v>19</v>
      </c>
      <c r="M10" s="17" t="s">
        <v>20</v>
      </c>
      <c r="N10" s="18" t="s">
        <v>21</v>
      </c>
      <c r="O10" s="392" t="s">
        <v>22</v>
      </c>
      <c r="P10" s="393"/>
      <c r="Q10" s="20"/>
    </row>
    <row r="11" spans="2:17" x14ac:dyDescent="0.3">
      <c r="B11" s="10"/>
      <c r="C11" s="21">
        <v>13</v>
      </c>
      <c r="D11" s="22"/>
      <c r="E11" s="22"/>
      <c r="F11" s="23" t="s">
        <v>23</v>
      </c>
      <c r="G11" s="24"/>
      <c r="H11" s="25" t="s">
        <v>24</v>
      </c>
      <c r="I11" s="26" t="s">
        <v>25</v>
      </c>
      <c r="J11" s="27" t="s">
        <v>51</v>
      </c>
      <c r="K11" s="28">
        <v>291006.78999999998</v>
      </c>
      <c r="L11" s="29">
        <v>1235000</v>
      </c>
      <c r="M11" s="29">
        <v>1574292</v>
      </c>
      <c r="N11" s="29">
        <v>90970</v>
      </c>
      <c r="O11" s="394"/>
      <c r="P11" s="395"/>
      <c r="Q11" s="30"/>
    </row>
    <row r="12" spans="2:17" x14ac:dyDescent="0.3">
      <c r="B12" s="10"/>
      <c r="C12" s="31"/>
      <c r="D12" s="32"/>
      <c r="E12" s="32"/>
      <c r="F12" s="23"/>
      <c r="G12" s="24"/>
      <c r="H12" s="25"/>
      <c r="I12" s="26"/>
      <c r="J12" s="27"/>
      <c r="K12" s="28"/>
      <c r="L12" s="33"/>
      <c r="M12" s="34"/>
      <c r="N12" s="35"/>
      <c r="O12" s="381"/>
      <c r="P12" s="382"/>
      <c r="Q12" s="30"/>
    </row>
    <row r="13" spans="2:17" x14ac:dyDescent="0.3">
      <c r="B13" s="10"/>
      <c r="C13" s="31"/>
      <c r="D13" s="32"/>
      <c r="E13" s="32"/>
      <c r="F13" s="23"/>
      <c r="G13" s="24"/>
      <c r="H13" s="25"/>
      <c r="I13" s="26"/>
      <c r="J13" s="27"/>
      <c r="K13" s="28"/>
      <c r="L13" s="33"/>
      <c r="M13" s="34"/>
      <c r="N13" s="35"/>
      <c r="O13" s="381"/>
      <c r="P13" s="382"/>
      <c r="Q13" s="30"/>
    </row>
    <row r="14" spans="2:17" x14ac:dyDescent="0.3">
      <c r="B14" s="10"/>
      <c r="C14" s="31"/>
      <c r="D14" s="32"/>
      <c r="E14" s="32"/>
      <c r="F14" s="23"/>
      <c r="G14" s="24"/>
      <c r="H14" s="25"/>
      <c r="I14" s="26"/>
      <c r="J14" s="27"/>
      <c r="K14" s="28"/>
      <c r="L14" s="33"/>
      <c r="M14" s="34"/>
      <c r="N14" s="35"/>
      <c r="O14" s="381"/>
      <c r="P14" s="382"/>
      <c r="Q14" s="30"/>
    </row>
    <row r="15" spans="2:17" x14ac:dyDescent="0.3">
      <c r="B15" s="10"/>
      <c r="C15" s="31"/>
      <c r="D15" s="32"/>
      <c r="E15" s="32"/>
      <c r="F15" s="36"/>
      <c r="G15" s="37"/>
      <c r="H15" s="38"/>
      <c r="I15" s="39"/>
      <c r="J15" s="40"/>
      <c r="K15" s="41"/>
      <c r="L15" s="42"/>
      <c r="M15" s="43"/>
      <c r="N15" s="44"/>
      <c r="O15" s="381"/>
      <c r="P15" s="382"/>
      <c r="Q15" s="30"/>
    </row>
    <row r="16" spans="2:17" ht="15" thickBot="1" x14ac:dyDescent="0.35">
      <c r="B16" s="10"/>
      <c r="C16" s="45"/>
      <c r="D16" s="46"/>
      <c r="E16" s="46"/>
      <c r="F16" s="47"/>
      <c r="G16" s="48"/>
      <c r="H16" s="49"/>
      <c r="I16" s="50"/>
      <c r="J16" s="51"/>
      <c r="K16" s="52"/>
      <c r="L16" s="53"/>
      <c r="M16" s="54"/>
      <c r="N16" s="55"/>
      <c r="O16" s="396"/>
      <c r="P16" s="397"/>
      <c r="Q16" s="30"/>
    </row>
    <row r="17" spans="2:17" x14ac:dyDescent="0.3">
      <c r="B17" s="10"/>
      <c r="C17" s="30"/>
      <c r="D17" s="30"/>
      <c r="E17" s="30"/>
      <c r="F17" s="30"/>
      <c r="G17" s="56"/>
      <c r="H17" s="56"/>
      <c r="I17" s="56"/>
      <c r="J17" s="56"/>
      <c r="K17" s="30"/>
      <c r="L17" s="30"/>
      <c r="M17" s="30"/>
      <c r="N17" s="30"/>
      <c r="O17" s="57"/>
      <c r="P17" s="57"/>
      <c r="Q17" s="30"/>
    </row>
    <row r="18" spans="2:17" x14ac:dyDescent="0.3">
      <c r="B18" s="58"/>
      <c r="C18" s="398" t="s">
        <v>26</v>
      </c>
      <c r="D18" s="398"/>
      <c r="E18" s="398"/>
      <c r="F18" s="398"/>
      <c r="G18" s="398"/>
      <c r="H18" s="398"/>
      <c r="I18" s="398"/>
      <c r="J18" s="398"/>
      <c r="K18" s="398"/>
      <c r="L18" s="398"/>
      <c r="M18" s="398"/>
      <c r="N18" s="398"/>
      <c r="O18" s="398"/>
      <c r="P18" s="398"/>
      <c r="Q18" s="398"/>
    </row>
    <row r="19" spans="2:17" ht="15" thickBot="1" x14ac:dyDescent="0.35">
      <c r="B19" s="399" t="s">
        <v>27</v>
      </c>
      <c r="C19" s="399"/>
      <c r="D19" s="399"/>
      <c r="E19" s="399"/>
      <c r="F19" s="399"/>
      <c r="G19" s="399"/>
      <c r="H19" s="399"/>
      <c r="I19" s="399"/>
      <c r="J19" s="399"/>
      <c r="K19" s="399"/>
      <c r="L19" s="399"/>
      <c r="M19" s="399"/>
      <c r="N19" s="399"/>
      <c r="O19" s="399"/>
      <c r="P19" s="399"/>
      <c r="Q19" s="399"/>
    </row>
    <row r="20" spans="2:17" ht="39" customHeight="1" thickBot="1" x14ac:dyDescent="0.35">
      <c r="B20" s="400" t="s">
        <v>28</v>
      </c>
      <c r="C20" s="400"/>
      <c r="D20" s="400"/>
      <c r="E20" s="400"/>
      <c r="F20" s="401"/>
      <c r="G20" s="386" t="s">
        <v>29</v>
      </c>
      <c r="H20" s="387"/>
      <c r="I20" s="387"/>
      <c r="J20" s="388"/>
      <c r="K20" s="387" t="s">
        <v>30</v>
      </c>
      <c r="L20" s="387"/>
      <c r="M20" s="387"/>
      <c r="N20" s="387"/>
      <c r="O20" s="388"/>
      <c r="P20" s="386" t="s">
        <v>31</v>
      </c>
      <c r="Q20" s="388"/>
    </row>
    <row r="21" spans="2:17" ht="53.4" thickBot="1" x14ac:dyDescent="0.35">
      <c r="B21" s="402" t="s">
        <v>32</v>
      </c>
      <c r="C21" s="403"/>
      <c r="D21" s="59" t="s">
        <v>33</v>
      </c>
      <c r="E21" s="60" t="s">
        <v>34</v>
      </c>
      <c r="F21" s="14" t="s">
        <v>35</v>
      </c>
      <c r="G21" s="12" t="s">
        <v>36</v>
      </c>
      <c r="H21" s="61" t="s">
        <v>37</v>
      </c>
      <c r="I21" s="18" t="s">
        <v>38</v>
      </c>
      <c r="J21" s="14" t="s">
        <v>39</v>
      </c>
      <c r="K21" s="62" t="s">
        <v>40</v>
      </c>
      <c r="L21" s="59" t="s">
        <v>41</v>
      </c>
      <c r="M21" s="59" t="s">
        <v>42</v>
      </c>
      <c r="N21" s="60" t="s">
        <v>43</v>
      </c>
      <c r="O21" s="63" t="s">
        <v>44</v>
      </c>
      <c r="P21" s="64" t="s">
        <v>45</v>
      </c>
      <c r="Q21" s="65" t="s">
        <v>46</v>
      </c>
    </row>
    <row r="22" spans="2:17" ht="15" thickBot="1" x14ac:dyDescent="0.35">
      <c r="B22" s="92" t="str">
        <f>[3]Mides!E8</f>
        <v>ERWIN</v>
      </c>
      <c r="C22" s="93" t="str">
        <f>[3]Mides!D8</f>
        <v>POZUELOS</v>
      </c>
      <c r="D22" s="94" t="str">
        <f>IF([3]Mides!F8=1,"X"," ")</f>
        <v xml:space="preserve"> </v>
      </c>
      <c r="E22" s="94" t="str">
        <f>IF([3]Mides!F8=2,"X"," ")</f>
        <v>X</v>
      </c>
      <c r="F22" s="95">
        <f>[3]Mides!B8</f>
        <v>195380754101</v>
      </c>
      <c r="G22" s="94" t="str">
        <f>IF(AND([3]Mides!H8&gt;=1,[3]Mides!H8&lt;=14),"X"," ")</f>
        <v xml:space="preserve"> </v>
      </c>
      <c r="H22" s="94" t="str">
        <f>IF(AND([3]Mides!H8&gt;=14,[3]Mides!H8&lt;=30),"X"," ")</f>
        <v xml:space="preserve"> </v>
      </c>
      <c r="I22" s="94" t="str">
        <f>IF(AND([3]Mides!H8&gt;=31,[3]Mides!H8&lt;=60),"X","  ")</f>
        <v xml:space="preserve">  </v>
      </c>
      <c r="J22" s="94" t="str">
        <f>IF([3]Mides!H8&gt;60,"X", "  ")</f>
        <v xml:space="preserve">  </v>
      </c>
      <c r="K22" s="96">
        <f>[3]Mides!N8</f>
        <v>0</v>
      </c>
      <c r="L22" s="96">
        <f>[3]Mides!K8</f>
        <v>0</v>
      </c>
      <c r="M22" s="96">
        <f>[3]Mides!L8</f>
        <v>0</v>
      </c>
      <c r="N22" s="96" t="str">
        <f>[3]Mides!M8</f>
        <v>X</v>
      </c>
      <c r="O22" s="96">
        <f t="shared" ref="O22:O85" si="0">SUM(K22:N22)</f>
        <v>0</v>
      </c>
      <c r="P22" s="96" t="str">
        <f>[3]Mides!R8</f>
        <v>Guatemala</v>
      </c>
      <c r="Q22" s="96" t="str">
        <f>[3]Mides!S8</f>
        <v>Guatemala</v>
      </c>
    </row>
    <row r="23" spans="2:17" ht="15" thickBot="1" x14ac:dyDescent="0.35">
      <c r="B23" s="92" t="str">
        <f>[3]Mides!E9</f>
        <v>GABRIEL</v>
      </c>
      <c r="C23" s="93" t="str">
        <f>[3]Mides!D9</f>
        <v>POZUELOS</v>
      </c>
      <c r="D23" s="94" t="str">
        <f>IF([3]Mides!F9=1,"X"," ")</f>
        <v xml:space="preserve"> </v>
      </c>
      <c r="E23" s="94" t="str">
        <f>IF([3]Mides!F9=2,"X"," ")</f>
        <v>X</v>
      </c>
      <c r="F23" s="95">
        <f>[3]Mides!B9</f>
        <v>2299591930101</v>
      </c>
      <c r="G23" s="94" t="str">
        <f>IF(AND([3]Mides!H9&gt;=1,[3]Mides!H9&lt;=14),"X"," ")</f>
        <v xml:space="preserve"> </v>
      </c>
      <c r="H23" s="94" t="str">
        <f>IF(AND([3]Mides!H9&gt;=14,[3]Mides!H9&lt;=30),"X"," ")</f>
        <v xml:space="preserve"> </v>
      </c>
      <c r="I23" s="94" t="str">
        <f>IF(AND([3]Mides!H9&gt;=31,[3]Mides!H9&lt;=60),"X","  ")</f>
        <v xml:space="preserve">  </v>
      </c>
      <c r="J23" s="94" t="str">
        <f>IF([3]Mides!H9&gt;60,"X", "  ")</f>
        <v xml:space="preserve">  </v>
      </c>
      <c r="K23" s="96">
        <f>[3]Mides!N9</f>
        <v>0</v>
      </c>
      <c r="L23" s="96">
        <f>[3]Mides!K9</f>
        <v>0</v>
      </c>
      <c r="M23" s="96">
        <f>[3]Mides!L9</f>
        <v>0</v>
      </c>
      <c r="N23" s="96" t="str">
        <f>[3]Mides!M9</f>
        <v>X</v>
      </c>
      <c r="O23" s="96">
        <f t="shared" si="0"/>
        <v>0</v>
      </c>
      <c r="P23" s="96" t="str">
        <f>[3]Mides!R9</f>
        <v>Guatemala</v>
      </c>
      <c r="Q23" s="96" t="str">
        <f>[3]Mides!S9</f>
        <v>Guatemala</v>
      </c>
    </row>
    <row r="24" spans="2:17" ht="15" thickBot="1" x14ac:dyDescent="0.35">
      <c r="B24" s="92" t="str">
        <f>[3]Mides!E10</f>
        <v>CLAUDIE</v>
      </c>
      <c r="C24" s="93" t="str">
        <f>[3]Mides!D10</f>
        <v>BETETA</v>
      </c>
      <c r="D24" s="94" t="str">
        <f>IF([3]Mides!F10=1,"X"," ")</f>
        <v>X</v>
      </c>
      <c r="E24" s="94" t="str">
        <f>IF([3]Mides!F10=2,"X"," ")</f>
        <v xml:space="preserve"> </v>
      </c>
      <c r="F24" s="95">
        <f>[3]Mides!B10</f>
        <v>1999164430101</v>
      </c>
      <c r="G24" s="94" t="str">
        <f>IF(AND([3]Mides!H10&gt;=1,[3]Mides!H10&lt;=14),"X"," ")</f>
        <v xml:space="preserve"> </v>
      </c>
      <c r="H24" s="94" t="str">
        <f>IF(AND([3]Mides!H10&gt;=14,[3]Mides!H10&lt;=30),"X"," ")</f>
        <v xml:space="preserve"> </v>
      </c>
      <c r="I24" s="94" t="str">
        <f>IF(AND([3]Mides!H10&gt;=31,[3]Mides!H10&lt;=60),"X","  ")</f>
        <v xml:space="preserve">  </v>
      </c>
      <c r="J24" s="94" t="str">
        <f>IF([3]Mides!H10&gt;60,"X", "  ")</f>
        <v xml:space="preserve">  </v>
      </c>
      <c r="K24" s="96">
        <f>[3]Mides!N10</f>
        <v>0</v>
      </c>
      <c r="L24" s="96">
        <f>[3]Mides!K10</f>
        <v>0</v>
      </c>
      <c r="M24" s="96">
        <f>[3]Mides!L10</f>
        <v>0</v>
      </c>
      <c r="N24" s="96" t="str">
        <f>[3]Mides!M10</f>
        <v>x</v>
      </c>
      <c r="O24" s="96">
        <f t="shared" si="0"/>
        <v>0</v>
      </c>
      <c r="P24" s="96" t="str">
        <f>[3]Mides!R10</f>
        <v>Guatemala</v>
      </c>
      <c r="Q24" s="96" t="str">
        <f>[3]Mides!S10</f>
        <v>Guatemala</v>
      </c>
    </row>
    <row r="25" spans="2:17" ht="15" thickBot="1" x14ac:dyDescent="0.35">
      <c r="B25" s="92" t="str">
        <f>[3]Mides!E11</f>
        <v>NATALIE</v>
      </c>
      <c r="C25" s="93" t="str">
        <f>[3]Mides!D11</f>
        <v>BELTETON</v>
      </c>
      <c r="D25" s="94" t="str">
        <f>IF([3]Mides!F11=1,"X"," ")</f>
        <v>X</v>
      </c>
      <c r="E25" s="94" t="str">
        <f>IF([3]Mides!F11=2,"X"," ")</f>
        <v xml:space="preserve"> </v>
      </c>
      <c r="F25" s="95" t="str">
        <f>[3]Mides!B11</f>
        <v>MENOR DE EDAD</v>
      </c>
      <c r="G25" s="94" t="str">
        <f>IF(AND([3]Mides!H11&gt;=1,[3]Mides!H11&lt;=14),"X"," ")</f>
        <v xml:space="preserve"> </v>
      </c>
      <c r="H25" s="94" t="str">
        <f>IF(AND([3]Mides!H11&gt;=14,[3]Mides!H11&lt;=30),"X"," ")</f>
        <v xml:space="preserve"> </v>
      </c>
      <c r="I25" s="94" t="str">
        <f>IF(AND([3]Mides!H11&gt;=31,[3]Mides!H11&lt;=60),"X","  ")</f>
        <v xml:space="preserve">  </v>
      </c>
      <c r="J25" s="94" t="str">
        <f>IF([3]Mides!H11&gt;60,"X", "  ")</f>
        <v xml:space="preserve">  </v>
      </c>
      <c r="K25" s="96">
        <f>[3]Mides!N11</f>
        <v>0</v>
      </c>
      <c r="L25" s="96">
        <f>[3]Mides!K11</f>
        <v>0</v>
      </c>
      <c r="M25" s="96">
        <f>[3]Mides!L11</f>
        <v>0</v>
      </c>
      <c r="N25" s="96" t="str">
        <f>[3]Mides!M11</f>
        <v>x</v>
      </c>
      <c r="O25" s="96">
        <f t="shared" si="0"/>
        <v>0</v>
      </c>
      <c r="P25" s="96" t="str">
        <f>[3]Mides!R11</f>
        <v>Guatemala</v>
      </c>
      <c r="Q25" s="96" t="str">
        <f>[3]Mides!S11</f>
        <v>Guatemala</v>
      </c>
    </row>
    <row r="26" spans="2:17" ht="15" thickBot="1" x14ac:dyDescent="0.35">
      <c r="B26" s="92" t="str">
        <f>[3]Mides!E12</f>
        <v>MERCEDES</v>
      </c>
      <c r="C26" s="93" t="str">
        <f>[3]Mides!D12</f>
        <v xml:space="preserve">GODOY </v>
      </c>
      <c r="D26" s="94" t="str">
        <f>IF([3]Mides!F12=1,"X"," ")</f>
        <v>X</v>
      </c>
      <c r="E26" s="94" t="str">
        <f>IF([3]Mides!F12=2,"X"," ")</f>
        <v xml:space="preserve"> </v>
      </c>
      <c r="F26" s="95">
        <f>[3]Mides!B12</f>
        <v>1607778950101</v>
      </c>
      <c r="G26" s="94" t="str">
        <f>IF(AND([3]Mides!H12&gt;=1,[3]Mides!H12&lt;=14),"X"," ")</f>
        <v xml:space="preserve"> </v>
      </c>
      <c r="H26" s="94" t="str">
        <f>IF(AND([3]Mides!H12&gt;=14,[3]Mides!H12&lt;=30),"X"," ")</f>
        <v xml:space="preserve"> </v>
      </c>
      <c r="I26" s="94" t="str">
        <f>IF(AND([3]Mides!H12&gt;=31,[3]Mides!H12&lt;=60),"X","  ")</f>
        <v xml:space="preserve">  </v>
      </c>
      <c r="J26" s="94" t="str">
        <f>IF([3]Mides!H12&gt;60,"X", "  ")</f>
        <v xml:space="preserve">  </v>
      </c>
      <c r="K26" s="96">
        <f>[3]Mides!N12</f>
        <v>0</v>
      </c>
      <c r="L26" s="96">
        <f>[3]Mides!K12</f>
        <v>0</v>
      </c>
      <c r="M26" s="96">
        <f>[3]Mides!L12</f>
        <v>0</v>
      </c>
      <c r="N26" s="96" t="str">
        <f>[3]Mides!M12</f>
        <v>x</v>
      </c>
      <c r="O26" s="96">
        <f t="shared" si="0"/>
        <v>0</v>
      </c>
      <c r="P26" s="96" t="str">
        <f>[3]Mides!R12</f>
        <v>Guatemala</v>
      </c>
      <c r="Q26" s="96" t="str">
        <f>[3]Mides!S12</f>
        <v>Guatemala</v>
      </c>
    </row>
    <row r="27" spans="2:17" ht="15" thickBot="1" x14ac:dyDescent="0.35">
      <c r="B27" s="92" t="str">
        <f>[3]Mides!E13</f>
        <v>CHELSIE</v>
      </c>
      <c r="C27" s="93" t="str">
        <f>[3]Mides!D13</f>
        <v xml:space="preserve">FARFAN </v>
      </c>
      <c r="D27" s="94" t="str">
        <f>IF([3]Mides!F13=1,"X"," ")</f>
        <v>X</v>
      </c>
      <c r="E27" s="94" t="str">
        <f>IF([3]Mides!F13=2,"X"," ")</f>
        <v xml:space="preserve"> </v>
      </c>
      <c r="F27" s="95" t="str">
        <f>[3]Mides!B13</f>
        <v>MENOR DE EDAD</v>
      </c>
      <c r="G27" s="94" t="str">
        <f>IF(AND([3]Mides!H13&gt;=1,[3]Mides!H13&lt;=14),"X"," ")</f>
        <v xml:space="preserve"> </v>
      </c>
      <c r="H27" s="94" t="str">
        <f>IF(AND([3]Mides!H13&gt;=14,[3]Mides!H13&lt;=30),"X"," ")</f>
        <v xml:space="preserve"> </v>
      </c>
      <c r="I27" s="94" t="str">
        <f>IF(AND([3]Mides!H13&gt;=31,[3]Mides!H13&lt;=60),"X","  ")</f>
        <v xml:space="preserve">  </v>
      </c>
      <c r="J27" s="94" t="str">
        <f>IF([3]Mides!H13&gt;60,"X", "  ")</f>
        <v xml:space="preserve">  </v>
      </c>
      <c r="K27" s="96">
        <f>[3]Mides!N13</f>
        <v>0</v>
      </c>
      <c r="L27" s="96">
        <f>[3]Mides!K13</f>
        <v>0</v>
      </c>
      <c r="M27" s="96">
        <f>[3]Mides!L13</f>
        <v>0</v>
      </c>
      <c r="N27" s="96" t="str">
        <f>[3]Mides!M13</f>
        <v>x</v>
      </c>
      <c r="O27" s="96">
        <f t="shared" si="0"/>
        <v>0</v>
      </c>
      <c r="P27" s="96" t="str">
        <f>[3]Mides!R13</f>
        <v>Guatemala</v>
      </c>
      <c r="Q27" s="96" t="str">
        <f>[3]Mides!S13</f>
        <v>Guatemala</v>
      </c>
    </row>
    <row r="28" spans="2:17" ht="15" thickBot="1" x14ac:dyDescent="0.35">
      <c r="B28" s="92" t="str">
        <f>[3]Mides!E14</f>
        <v>PAMELA</v>
      </c>
      <c r="C28" s="93" t="str">
        <f>[3]Mides!D14</f>
        <v>COZAJAY</v>
      </c>
      <c r="D28" s="94" t="str">
        <f>IF([3]Mides!F14=1,"X"," ")</f>
        <v>X</v>
      </c>
      <c r="E28" s="94" t="str">
        <f>IF([3]Mides!F14=2,"X"," ")</f>
        <v xml:space="preserve"> </v>
      </c>
      <c r="F28" s="95" t="str">
        <f>[3]Mides!B14</f>
        <v>MENOR DE EDAD</v>
      </c>
      <c r="G28" s="94" t="str">
        <f>IF(AND([3]Mides!H14&gt;=1,[3]Mides!H14&lt;=14),"X"," ")</f>
        <v xml:space="preserve"> </v>
      </c>
      <c r="H28" s="94" t="str">
        <f>IF(AND([3]Mides!H14&gt;=14,[3]Mides!H14&lt;=30),"X"," ")</f>
        <v xml:space="preserve"> </v>
      </c>
      <c r="I28" s="94" t="str">
        <f>IF(AND([3]Mides!H14&gt;=31,[3]Mides!H14&lt;=60),"X","  ")</f>
        <v xml:space="preserve">  </v>
      </c>
      <c r="J28" s="94" t="str">
        <f>IF([3]Mides!H14&gt;60,"X", "  ")</f>
        <v xml:space="preserve">  </v>
      </c>
      <c r="K28" s="96">
        <f>[3]Mides!N14</f>
        <v>0</v>
      </c>
      <c r="L28" s="96">
        <f>[3]Mides!K14</f>
        <v>0</v>
      </c>
      <c r="M28" s="96">
        <f>[3]Mides!L14</f>
        <v>0</v>
      </c>
      <c r="N28" s="96" t="str">
        <f>[3]Mides!M14</f>
        <v>x</v>
      </c>
      <c r="O28" s="96">
        <f t="shared" si="0"/>
        <v>0</v>
      </c>
      <c r="P28" s="96" t="str">
        <f>[3]Mides!R14</f>
        <v>Guatemala</v>
      </c>
      <c r="Q28" s="96" t="str">
        <f>[3]Mides!S14</f>
        <v>Guatemala</v>
      </c>
    </row>
    <row r="29" spans="2:17" ht="15" thickBot="1" x14ac:dyDescent="0.35">
      <c r="B29" s="92" t="str">
        <f>[3]Mides!E15</f>
        <v>HANS</v>
      </c>
      <c r="C29" s="93" t="str">
        <f>[3]Mides!D15</f>
        <v>JUAREZ</v>
      </c>
      <c r="D29" s="94" t="str">
        <f>IF([3]Mides!F15=1,"X"," ")</f>
        <v xml:space="preserve"> </v>
      </c>
      <c r="E29" s="94" t="str">
        <f>IF([3]Mides!F15=2,"X"," ")</f>
        <v>X</v>
      </c>
      <c r="F29" s="95" t="str">
        <f>[3]Mides!B15</f>
        <v>MENOR DE EDAD</v>
      </c>
      <c r="G29" s="94" t="str">
        <f>IF(AND([3]Mides!H15&gt;=1,[3]Mides!H15&lt;=14),"X"," ")</f>
        <v xml:space="preserve"> </v>
      </c>
      <c r="H29" s="94" t="str">
        <f>IF(AND([3]Mides!H15&gt;=14,[3]Mides!H15&lt;=30),"X"," ")</f>
        <v xml:space="preserve"> </v>
      </c>
      <c r="I29" s="94" t="str">
        <f>IF(AND([3]Mides!H15&gt;=31,[3]Mides!H15&lt;=60),"X","  ")</f>
        <v xml:space="preserve">  </v>
      </c>
      <c r="J29" s="94" t="str">
        <f>IF([3]Mides!H15&gt;60,"X", "  ")</f>
        <v xml:space="preserve">  </v>
      </c>
      <c r="K29" s="96">
        <f>[3]Mides!N15</f>
        <v>0</v>
      </c>
      <c r="L29" s="96">
        <f>[3]Mides!K15</f>
        <v>0</v>
      </c>
      <c r="M29" s="96">
        <f>[3]Mides!L15</f>
        <v>0</v>
      </c>
      <c r="N29" s="96" t="str">
        <f>[3]Mides!M15</f>
        <v>x</v>
      </c>
      <c r="O29" s="96">
        <f t="shared" si="0"/>
        <v>0</v>
      </c>
      <c r="P29" s="96" t="str">
        <f>[3]Mides!R15</f>
        <v>Guatemala</v>
      </c>
      <c r="Q29" s="96" t="str">
        <f>[3]Mides!S15</f>
        <v>Guatemala</v>
      </c>
    </row>
    <row r="30" spans="2:17" ht="15" thickBot="1" x14ac:dyDescent="0.35">
      <c r="B30" s="92" t="str">
        <f>[3]Mides!E16</f>
        <v>ANDREA</v>
      </c>
      <c r="C30" s="93" t="str">
        <f>[3]Mides!D16</f>
        <v>PACHECO</v>
      </c>
      <c r="D30" s="94" t="str">
        <f>IF([3]Mides!F16=1,"X"," ")</f>
        <v>X</v>
      </c>
      <c r="E30" s="94" t="str">
        <f>IF([3]Mides!F16=2,"X"," ")</f>
        <v xml:space="preserve"> </v>
      </c>
      <c r="F30" s="95" t="str">
        <f>[3]Mides!B16</f>
        <v>MENOR DE EDAD</v>
      </c>
      <c r="G30" s="94" t="str">
        <f>IF(AND([3]Mides!H16&gt;=1,[3]Mides!H16&lt;=14),"X"," ")</f>
        <v xml:space="preserve"> </v>
      </c>
      <c r="H30" s="94" t="str">
        <f>IF(AND([3]Mides!H16&gt;=14,[3]Mides!H16&lt;=30),"X"," ")</f>
        <v xml:space="preserve"> </v>
      </c>
      <c r="I30" s="94" t="str">
        <f>IF(AND([3]Mides!H16&gt;=31,[3]Mides!H16&lt;=60),"X","  ")</f>
        <v xml:space="preserve">  </v>
      </c>
      <c r="J30" s="94" t="str">
        <f>IF([3]Mides!H16&gt;60,"X", "  ")</f>
        <v xml:space="preserve">  </v>
      </c>
      <c r="K30" s="96">
        <f>[3]Mides!N16</f>
        <v>0</v>
      </c>
      <c r="L30" s="96">
        <f>[3]Mides!K16</f>
        <v>0</v>
      </c>
      <c r="M30" s="96">
        <f>[3]Mides!L16</f>
        <v>0</v>
      </c>
      <c r="N30" s="96" t="str">
        <f>[3]Mides!M16</f>
        <v>x</v>
      </c>
      <c r="O30" s="96">
        <f t="shared" si="0"/>
        <v>0</v>
      </c>
      <c r="P30" s="96" t="str">
        <f>[3]Mides!R16</f>
        <v>Guatemala</v>
      </c>
      <c r="Q30" s="96" t="str">
        <f>[3]Mides!S16</f>
        <v>Guatemala</v>
      </c>
    </row>
    <row r="31" spans="2:17" ht="15" thickBot="1" x14ac:dyDescent="0.35">
      <c r="B31" s="92" t="str">
        <f>[3]Mides!E17</f>
        <v>ANDERSON</v>
      </c>
      <c r="C31" s="93" t="str">
        <f>[3]Mides!D17</f>
        <v xml:space="preserve">PACHECO </v>
      </c>
      <c r="D31" s="94" t="str">
        <f>IF([3]Mides!F17=1,"X"," ")</f>
        <v xml:space="preserve"> </v>
      </c>
      <c r="E31" s="94" t="str">
        <f>IF([3]Mides!F17=2,"X"," ")</f>
        <v>X</v>
      </c>
      <c r="F31" s="95" t="str">
        <f>[3]Mides!B17</f>
        <v>MENOR DE EDAD</v>
      </c>
      <c r="G31" s="94" t="str">
        <f>IF(AND([3]Mides!H17&gt;=1,[3]Mides!H17&lt;=14),"X"," ")</f>
        <v xml:space="preserve"> </v>
      </c>
      <c r="H31" s="94" t="str">
        <f>IF(AND([3]Mides!H17&gt;=14,[3]Mides!H17&lt;=30),"X"," ")</f>
        <v xml:space="preserve"> </v>
      </c>
      <c r="I31" s="94" t="str">
        <f>IF(AND([3]Mides!H17&gt;=31,[3]Mides!H17&lt;=60),"X","  ")</f>
        <v xml:space="preserve">  </v>
      </c>
      <c r="J31" s="94" t="str">
        <f>IF([3]Mides!H17&gt;60,"X", "  ")</f>
        <v xml:space="preserve">  </v>
      </c>
      <c r="K31" s="96">
        <f>[3]Mides!N17</f>
        <v>0</v>
      </c>
      <c r="L31" s="96">
        <f>[3]Mides!K17</f>
        <v>0</v>
      </c>
      <c r="M31" s="96">
        <f>[3]Mides!L17</f>
        <v>0</v>
      </c>
      <c r="N31" s="96" t="str">
        <f>[3]Mides!M17</f>
        <v>x</v>
      </c>
      <c r="O31" s="96">
        <f t="shared" si="0"/>
        <v>0</v>
      </c>
      <c r="P31" s="96" t="str">
        <f>[3]Mides!R17</f>
        <v>Guatemala</v>
      </c>
      <c r="Q31" s="96" t="str">
        <f>[3]Mides!S17</f>
        <v>Guatemala</v>
      </c>
    </row>
    <row r="32" spans="2:17" ht="15" thickBot="1" x14ac:dyDescent="0.35">
      <c r="B32" s="92" t="str">
        <f>[3]Mides!E18</f>
        <v xml:space="preserve">VICTORINO </v>
      </c>
      <c r="C32" s="93" t="str">
        <f>[3]Mides!D18</f>
        <v xml:space="preserve">CASTILLO </v>
      </c>
      <c r="D32" s="94" t="str">
        <f>IF([3]Mides!F18=1,"X"," ")</f>
        <v xml:space="preserve"> </v>
      </c>
      <c r="E32" s="94" t="str">
        <f>IF([3]Mides!F18=2,"X"," ")</f>
        <v>X</v>
      </c>
      <c r="F32" s="95" t="str">
        <f>[3]Mides!B18</f>
        <v>MENOR DE EDAD</v>
      </c>
      <c r="G32" s="94" t="str">
        <f>IF(AND([3]Mides!H18&gt;=1,[3]Mides!H18&lt;=14),"X"," ")</f>
        <v xml:space="preserve"> </v>
      </c>
      <c r="H32" s="94" t="str">
        <f>IF(AND([3]Mides!H18&gt;=14,[3]Mides!H18&lt;=30),"X"," ")</f>
        <v xml:space="preserve"> </v>
      </c>
      <c r="I32" s="94" t="str">
        <f>IF(AND([3]Mides!H18&gt;=31,[3]Mides!H18&lt;=60),"X","  ")</f>
        <v xml:space="preserve">  </v>
      </c>
      <c r="J32" s="94" t="str">
        <f>IF([3]Mides!H18&gt;60,"X", "  ")</f>
        <v xml:space="preserve">  </v>
      </c>
      <c r="K32" s="96">
        <f>[3]Mides!N18</f>
        <v>0</v>
      </c>
      <c r="L32" s="96">
        <f>[3]Mides!K18</f>
        <v>0</v>
      </c>
      <c r="M32" s="96">
        <f>[3]Mides!L18</f>
        <v>0</v>
      </c>
      <c r="N32" s="96" t="str">
        <f>[3]Mides!M18</f>
        <v>x</v>
      </c>
      <c r="O32" s="96">
        <f t="shared" si="0"/>
        <v>0</v>
      </c>
      <c r="P32" s="96" t="str">
        <f>[3]Mides!R18</f>
        <v>Guatemala</v>
      </c>
      <c r="Q32" s="96" t="str">
        <f>[3]Mides!S18</f>
        <v>Guatemala</v>
      </c>
    </row>
    <row r="33" spans="2:17" ht="15" thickBot="1" x14ac:dyDescent="0.35">
      <c r="B33" s="92" t="str">
        <f>[3]Mides!E19</f>
        <v xml:space="preserve">JEFFREY </v>
      </c>
      <c r="C33" s="93" t="str">
        <f>[3]Mides!D19</f>
        <v>LOPEZ</v>
      </c>
      <c r="D33" s="94" t="str">
        <f>IF([3]Mides!F19=1,"X"," ")</f>
        <v xml:space="preserve"> </v>
      </c>
      <c r="E33" s="94" t="str">
        <f>IF([3]Mides!F19=2,"X"," ")</f>
        <v>X</v>
      </c>
      <c r="F33" s="95" t="str">
        <f>[3]Mides!B19</f>
        <v>MENOR DE EDAD</v>
      </c>
      <c r="G33" s="94" t="str">
        <f>IF(AND([3]Mides!H19&gt;=1,[3]Mides!H19&lt;=14),"X"," ")</f>
        <v xml:space="preserve"> </v>
      </c>
      <c r="H33" s="94" t="str">
        <f>IF(AND([3]Mides!H19&gt;=14,[3]Mides!H19&lt;=30),"X"," ")</f>
        <v xml:space="preserve"> </v>
      </c>
      <c r="I33" s="94" t="str">
        <f>IF(AND([3]Mides!H19&gt;=31,[3]Mides!H19&lt;=60),"X","  ")</f>
        <v xml:space="preserve">  </v>
      </c>
      <c r="J33" s="94" t="str">
        <f>IF([3]Mides!H19&gt;60,"X", "  ")</f>
        <v xml:space="preserve">  </v>
      </c>
      <c r="K33" s="96">
        <f>[3]Mides!N19</f>
        <v>0</v>
      </c>
      <c r="L33" s="96">
        <f>[3]Mides!K19</f>
        <v>0</v>
      </c>
      <c r="M33" s="96">
        <f>[3]Mides!L19</f>
        <v>0</v>
      </c>
      <c r="N33" s="96" t="str">
        <f>[3]Mides!M19</f>
        <v>x</v>
      </c>
      <c r="O33" s="96">
        <f t="shared" si="0"/>
        <v>0</v>
      </c>
      <c r="P33" s="96" t="str">
        <f>[3]Mides!R19</f>
        <v>Guatemala</v>
      </c>
      <c r="Q33" s="96" t="str">
        <f>[3]Mides!S19</f>
        <v>Guatemala</v>
      </c>
    </row>
    <row r="34" spans="2:17" ht="15" thickBot="1" x14ac:dyDescent="0.35">
      <c r="B34" s="92" t="str">
        <f>[3]Mides!E20</f>
        <v>MAYRA</v>
      </c>
      <c r="C34" s="93" t="str">
        <f>[3]Mides!D20</f>
        <v xml:space="preserve">BARREDA </v>
      </c>
      <c r="D34" s="94" t="str">
        <f>IF([3]Mides!F20=1,"X"," ")</f>
        <v>X</v>
      </c>
      <c r="E34" s="94" t="str">
        <f>IF([3]Mides!F20=2,"X"," ")</f>
        <v xml:space="preserve"> </v>
      </c>
      <c r="F34" s="95" t="str">
        <f>[3]Mides!B20</f>
        <v>MENOR DE EDAD</v>
      </c>
      <c r="G34" s="94" t="str">
        <f>IF(AND([3]Mides!H20&gt;=1,[3]Mides!H20&lt;=14),"X"," ")</f>
        <v xml:space="preserve"> </v>
      </c>
      <c r="H34" s="94" t="str">
        <f>IF(AND([3]Mides!H20&gt;=14,[3]Mides!H20&lt;=30),"X"," ")</f>
        <v xml:space="preserve"> </v>
      </c>
      <c r="I34" s="94" t="str">
        <f>IF(AND([3]Mides!H20&gt;=31,[3]Mides!H20&lt;=60),"X","  ")</f>
        <v xml:space="preserve">  </v>
      </c>
      <c r="J34" s="94" t="str">
        <f>IF([3]Mides!H20&gt;60,"X", "  ")</f>
        <v xml:space="preserve">  </v>
      </c>
      <c r="K34" s="96">
        <f>[3]Mides!N20</f>
        <v>0</v>
      </c>
      <c r="L34" s="96">
        <f>[3]Mides!K20</f>
        <v>0</v>
      </c>
      <c r="M34" s="96">
        <f>[3]Mides!L20</f>
        <v>0</v>
      </c>
      <c r="N34" s="96" t="str">
        <f>[3]Mides!M20</f>
        <v>x</v>
      </c>
      <c r="O34" s="96">
        <f t="shared" si="0"/>
        <v>0</v>
      </c>
      <c r="P34" s="96" t="str">
        <f>[3]Mides!R20</f>
        <v>Guatemala</v>
      </c>
      <c r="Q34" s="96" t="str">
        <f>[3]Mides!S20</f>
        <v>Guatemala</v>
      </c>
    </row>
    <row r="35" spans="2:17" ht="15" thickBot="1" x14ac:dyDescent="0.35">
      <c r="B35" s="92" t="str">
        <f>[3]Mides!E21</f>
        <v>JULIAN</v>
      </c>
      <c r="C35" s="93" t="str">
        <f>[3]Mides!D21</f>
        <v xml:space="preserve">SANTOS </v>
      </c>
      <c r="D35" s="94" t="str">
        <f>IF([3]Mides!F21=1,"X"," ")</f>
        <v xml:space="preserve"> </v>
      </c>
      <c r="E35" s="94" t="str">
        <f>IF([3]Mides!F21=2,"X"," ")</f>
        <v>X</v>
      </c>
      <c r="F35" s="95" t="str">
        <f>[3]Mides!B21</f>
        <v>MENOR DE EDAD</v>
      </c>
      <c r="G35" s="94" t="str">
        <f>IF(AND([3]Mides!H21&gt;=1,[3]Mides!H21&lt;=14),"X"," ")</f>
        <v xml:space="preserve"> </v>
      </c>
      <c r="H35" s="94" t="str">
        <f>IF(AND([3]Mides!H21&gt;=14,[3]Mides!H21&lt;=30),"X"," ")</f>
        <v xml:space="preserve"> </v>
      </c>
      <c r="I35" s="94" t="str">
        <f>IF(AND([3]Mides!H21&gt;=31,[3]Mides!H21&lt;=60),"X","  ")</f>
        <v xml:space="preserve">  </v>
      </c>
      <c r="J35" s="94" t="str">
        <f>IF([3]Mides!H21&gt;60,"X", "  ")</f>
        <v xml:space="preserve">  </v>
      </c>
      <c r="K35" s="96">
        <f>[3]Mides!N21</f>
        <v>0</v>
      </c>
      <c r="L35" s="96">
        <f>[3]Mides!K21</f>
        <v>0</v>
      </c>
      <c r="M35" s="96">
        <f>[3]Mides!L21</f>
        <v>0</v>
      </c>
      <c r="N35" s="96" t="str">
        <f>[3]Mides!M21</f>
        <v>x</v>
      </c>
      <c r="O35" s="96">
        <f t="shared" si="0"/>
        <v>0</v>
      </c>
      <c r="P35" s="96" t="str">
        <f>[3]Mides!R21</f>
        <v>Guatemala</v>
      </c>
      <c r="Q35" s="96" t="str">
        <f>[3]Mides!S21</f>
        <v>Guatemala</v>
      </c>
    </row>
    <row r="36" spans="2:17" ht="15" thickBot="1" x14ac:dyDescent="0.35">
      <c r="B36" s="92" t="str">
        <f>[3]Mides!E22</f>
        <v xml:space="preserve">HEYLIN </v>
      </c>
      <c r="C36" s="93" t="str">
        <f>[3]Mides!D22</f>
        <v>GOMEZ</v>
      </c>
      <c r="D36" s="94" t="str">
        <f>IF([3]Mides!F22=1,"X"," ")</f>
        <v>X</v>
      </c>
      <c r="E36" s="94" t="str">
        <f>IF([3]Mides!F22=2,"X"," ")</f>
        <v xml:space="preserve"> </v>
      </c>
      <c r="F36" s="95" t="str">
        <f>[3]Mides!B22</f>
        <v>MENOR DE EDAD</v>
      </c>
      <c r="G36" s="94" t="str">
        <f>IF(AND([3]Mides!H22&gt;=1,[3]Mides!H22&lt;=14),"X"," ")</f>
        <v xml:space="preserve"> </v>
      </c>
      <c r="H36" s="94" t="str">
        <f>IF(AND([3]Mides!H22&gt;=14,[3]Mides!H22&lt;=30),"X"," ")</f>
        <v xml:space="preserve"> </v>
      </c>
      <c r="I36" s="94" t="str">
        <f>IF(AND([3]Mides!H22&gt;=31,[3]Mides!H22&lt;=60),"X","  ")</f>
        <v xml:space="preserve">  </v>
      </c>
      <c r="J36" s="94" t="str">
        <f>IF([3]Mides!H22&gt;60,"X", "  ")</f>
        <v xml:space="preserve">  </v>
      </c>
      <c r="K36" s="96">
        <f>[3]Mides!N22</f>
        <v>0</v>
      </c>
      <c r="L36" s="96">
        <f>[3]Mides!K22</f>
        <v>0</v>
      </c>
      <c r="M36" s="96">
        <f>[3]Mides!L22</f>
        <v>0</v>
      </c>
      <c r="N36" s="96" t="str">
        <f>[3]Mides!M22</f>
        <v>x</v>
      </c>
      <c r="O36" s="96">
        <f t="shared" si="0"/>
        <v>0</v>
      </c>
      <c r="P36" s="96" t="str">
        <f>[3]Mides!R22</f>
        <v>Guatemala</v>
      </c>
      <c r="Q36" s="96" t="str">
        <f>[3]Mides!S22</f>
        <v>Guatemala</v>
      </c>
    </row>
    <row r="37" spans="2:17" ht="15" thickBot="1" x14ac:dyDescent="0.35">
      <c r="B37" s="92" t="str">
        <f>[3]Mides!E23</f>
        <v>LOURDES</v>
      </c>
      <c r="C37" s="93" t="str">
        <f>[3]Mides!D23</f>
        <v>ARANA</v>
      </c>
      <c r="D37" s="94" t="str">
        <f>IF([3]Mides!F23=1,"X"," ")</f>
        <v>X</v>
      </c>
      <c r="E37" s="94" t="str">
        <f>IF([3]Mides!F23=2,"X"," ")</f>
        <v xml:space="preserve"> </v>
      </c>
      <c r="F37" s="95">
        <f>[3]Mides!B23</f>
        <v>1604755540101</v>
      </c>
      <c r="G37" s="94" t="str">
        <f>IF(AND([3]Mides!H23&gt;=1,[3]Mides!H23&lt;=14),"X"," ")</f>
        <v xml:space="preserve"> </v>
      </c>
      <c r="H37" s="94" t="str">
        <f>IF(AND([3]Mides!H23&gt;=14,[3]Mides!H23&lt;=30),"X"," ")</f>
        <v xml:space="preserve"> </v>
      </c>
      <c r="I37" s="94" t="str">
        <f>IF(AND([3]Mides!H23&gt;=31,[3]Mides!H23&lt;=60),"X","  ")</f>
        <v xml:space="preserve">  </v>
      </c>
      <c r="J37" s="94" t="str">
        <f>IF([3]Mides!H23&gt;60,"X", "  ")</f>
        <v xml:space="preserve">  </v>
      </c>
      <c r="K37" s="96">
        <f>[3]Mides!N23</f>
        <v>0</v>
      </c>
      <c r="L37" s="96">
        <f>[3]Mides!K23</f>
        <v>0</v>
      </c>
      <c r="M37" s="96">
        <f>[3]Mides!L23</f>
        <v>0</v>
      </c>
      <c r="N37" s="96" t="str">
        <f>[3]Mides!M23</f>
        <v>x</v>
      </c>
      <c r="O37" s="96">
        <f t="shared" si="0"/>
        <v>0</v>
      </c>
      <c r="P37" s="96" t="str">
        <f>[3]Mides!R23</f>
        <v>Guatemala</v>
      </c>
      <c r="Q37" s="96" t="str">
        <f>[3]Mides!S23</f>
        <v>Guatemala</v>
      </c>
    </row>
    <row r="38" spans="2:17" ht="15" thickBot="1" x14ac:dyDescent="0.35">
      <c r="B38" s="92" t="str">
        <f>[3]Mides!E24</f>
        <v>EVELYN</v>
      </c>
      <c r="C38" s="93" t="str">
        <f>[3]Mides!D24</f>
        <v>GOMEZ</v>
      </c>
      <c r="D38" s="94" t="str">
        <f>IF([3]Mides!F24=1,"X"," ")</f>
        <v>X</v>
      </c>
      <c r="E38" s="94" t="str">
        <f>IF([3]Mides!F24=2,"X"," ")</f>
        <v xml:space="preserve"> </v>
      </c>
      <c r="F38" s="95" t="str">
        <f>[3]Mides!B24</f>
        <v>MENOR DE EDAD</v>
      </c>
      <c r="G38" s="94" t="str">
        <f>IF(AND([3]Mides!H24&gt;=1,[3]Mides!H24&lt;=14),"X"," ")</f>
        <v xml:space="preserve"> </v>
      </c>
      <c r="H38" s="94" t="str">
        <f>IF(AND([3]Mides!H24&gt;=14,[3]Mides!H24&lt;=30),"X"," ")</f>
        <v xml:space="preserve"> </v>
      </c>
      <c r="I38" s="94" t="str">
        <f>IF(AND([3]Mides!H24&gt;=31,[3]Mides!H24&lt;=60),"X","  ")</f>
        <v xml:space="preserve">  </v>
      </c>
      <c r="J38" s="94" t="str">
        <f>IF([3]Mides!H24&gt;60,"X", "  ")</f>
        <v xml:space="preserve">  </v>
      </c>
      <c r="K38" s="96">
        <f>[3]Mides!N24</f>
        <v>0</v>
      </c>
      <c r="L38" s="96">
        <f>[3]Mides!K24</f>
        <v>0</v>
      </c>
      <c r="M38" s="96">
        <f>[3]Mides!L24</f>
        <v>0</v>
      </c>
      <c r="N38" s="96" t="str">
        <f>[3]Mides!M24</f>
        <v>x</v>
      </c>
      <c r="O38" s="96">
        <f t="shared" si="0"/>
        <v>0</v>
      </c>
      <c r="P38" s="96" t="str">
        <f>[3]Mides!R24</f>
        <v>Guatemala</v>
      </c>
      <c r="Q38" s="96" t="str">
        <f>[3]Mides!S24</f>
        <v>Guatemala</v>
      </c>
    </row>
    <row r="39" spans="2:17" ht="15" thickBot="1" x14ac:dyDescent="0.35">
      <c r="B39" s="92" t="str">
        <f>[3]Mides!E25</f>
        <v>GIOBANNY</v>
      </c>
      <c r="C39" s="93" t="str">
        <f>[3]Mides!D25</f>
        <v>PEREZ</v>
      </c>
      <c r="D39" s="94" t="str">
        <f>IF([3]Mides!F25=1,"X"," ")</f>
        <v xml:space="preserve"> </v>
      </c>
      <c r="E39" s="94" t="str">
        <f>IF([3]Mides!F25=2,"X"," ")</f>
        <v>X</v>
      </c>
      <c r="F39" s="95" t="str">
        <f>[3]Mides!B25</f>
        <v>MENOR DE EDAD</v>
      </c>
      <c r="G39" s="94" t="str">
        <f>IF(AND([3]Mides!H25&gt;=1,[3]Mides!H25&lt;=14),"X"," ")</f>
        <v xml:space="preserve"> </v>
      </c>
      <c r="H39" s="94" t="str">
        <f>IF(AND([3]Mides!H25&gt;=14,[3]Mides!H25&lt;=30),"X"," ")</f>
        <v xml:space="preserve"> </v>
      </c>
      <c r="I39" s="94" t="str">
        <f>IF(AND([3]Mides!H25&gt;=31,[3]Mides!H25&lt;=60),"X","  ")</f>
        <v xml:space="preserve">  </v>
      </c>
      <c r="J39" s="94" t="str">
        <f>IF([3]Mides!H25&gt;60,"X", "  ")</f>
        <v xml:space="preserve">  </v>
      </c>
      <c r="K39" s="96">
        <f>[3]Mides!N25</f>
        <v>0</v>
      </c>
      <c r="L39" s="96">
        <f>[3]Mides!K25</f>
        <v>0</v>
      </c>
      <c r="M39" s="96">
        <f>[3]Mides!L25</f>
        <v>0</v>
      </c>
      <c r="N39" s="96" t="str">
        <f>[3]Mides!M25</f>
        <v>x</v>
      </c>
      <c r="O39" s="96">
        <f t="shared" si="0"/>
        <v>0</v>
      </c>
      <c r="P39" s="96" t="str">
        <f>[3]Mides!R25</f>
        <v>Guatemala</v>
      </c>
      <c r="Q39" s="96" t="str">
        <f>[3]Mides!S25</f>
        <v>Guatemala</v>
      </c>
    </row>
    <row r="40" spans="2:17" ht="15" thickBot="1" x14ac:dyDescent="0.35">
      <c r="B40" s="92" t="str">
        <f>[3]Mides!E26</f>
        <v>NORMAN</v>
      </c>
      <c r="C40" s="93" t="str">
        <f>[3]Mides!D26</f>
        <v>CANON</v>
      </c>
      <c r="D40" s="94" t="str">
        <f>IF([3]Mides!F26=1,"X"," ")</f>
        <v xml:space="preserve"> </v>
      </c>
      <c r="E40" s="94" t="str">
        <f>IF([3]Mides!F26=2,"X"," ")</f>
        <v>X</v>
      </c>
      <c r="F40" s="95" t="str">
        <f>[3]Mides!B26</f>
        <v>MENOR DE EDAD</v>
      </c>
      <c r="G40" s="94" t="str">
        <f>IF(AND([3]Mides!H26&gt;=1,[3]Mides!H26&lt;=14),"X"," ")</f>
        <v xml:space="preserve"> </v>
      </c>
      <c r="H40" s="94" t="str">
        <f>IF(AND([3]Mides!H26&gt;=14,[3]Mides!H26&lt;=30),"X"," ")</f>
        <v xml:space="preserve"> </v>
      </c>
      <c r="I40" s="94" t="str">
        <f>IF(AND([3]Mides!H26&gt;=31,[3]Mides!H26&lt;=60),"X","  ")</f>
        <v xml:space="preserve">  </v>
      </c>
      <c r="J40" s="94" t="str">
        <f>IF([3]Mides!H26&gt;60,"X", "  ")</f>
        <v xml:space="preserve">  </v>
      </c>
      <c r="K40" s="96">
        <f>[3]Mides!N26</f>
        <v>0</v>
      </c>
      <c r="L40" s="96">
        <f>[3]Mides!K26</f>
        <v>0</v>
      </c>
      <c r="M40" s="96">
        <f>[3]Mides!L26</f>
        <v>0</v>
      </c>
      <c r="N40" s="96" t="str">
        <f>[3]Mides!M26</f>
        <v>x</v>
      </c>
      <c r="O40" s="96">
        <f t="shared" si="0"/>
        <v>0</v>
      </c>
      <c r="P40" s="96" t="str">
        <f>[3]Mides!R26</f>
        <v>Guatemala</v>
      </c>
      <c r="Q40" s="96" t="str">
        <f>[3]Mides!S26</f>
        <v>Guatemala</v>
      </c>
    </row>
    <row r="41" spans="2:17" ht="15" thickBot="1" x14ac:dyDescent="0.35">
      <c r="B41" s="92" t="str">
        <f>[3]Mides!E27</f>
        <v xml:space="preserve">GUILLERMO </v>
      </c>
      <c r="C41" s="93" t="str">
        <f>[3]Mides!D27</f>
        <v>BARILLAS</v>
      </c>
      <c r="D41" s="94" t="str">
        <f>IF([3]Mides!F27=1,"X"," ")</f>
        <v xml:space="preserve"> </v>
      </c>
      <c r="E41" s="94" t="str">
        <f>IF([3]Mides!F27=2,"X"," ")</f>
        <v>X</v>
      </c>
      <c r="F41" s="95">
        <f>[3]Mides!B27</f>
        <v>2594018460602</v>
      </c>
      <c r="G41" s="94" t="str">
        <f>IF(AND([3]Mides!H27&gt;=1,[3]Mides!H27&lt;=14),"X"," ")</f>
        <v xml:space="preserve"> </v>
      </c>
      <c r="H41" s="94" t="str">
        <f>IF(AND([3]Mides!H27&gt;=14,[3]Mides!H27&lt;=30),"X"," ")</f>
        <v xml:space="preserve"> </v>
      </c>
      <c r="I41" s="94" t="str">
        <f>IF(AND([3]Mides!H27&gt;=31,[3]Mides!H27&lt;=60),"X","  ")</f>
        <v xml:space="preserve">  </v>
      </c>
      <c r="J41" s="94" t="str">
        <f>IF([3]Mides!H27&gt;60,"X", "  ")</f>
        <v xml:space="preserve">  </v>
      </c>
      <c r="K41" s="96">
        <f>[3]Mides!N27</f>
        <v>0</v>
      </c>
      <c r="L41" s="96">
        <f>[3]Mides!K27</f>
        <v>0</v>
      </c>
      <c r="M41" s="96">
        <f>[3]Mides!L27</f>
        <v>0</v>
      </c>
      <c r="N41" s="96" t="str">
        <f>[3]Mides!M27</f>
        <v>x</v>
      </c>
      <c r="O41" s="96">
        <f t="shared" si="0"/>
        <v>0</v>
      </c>
      <c r="P41" s="96" t="str">
        <f>[3]Mides!R27</f>
        <v>Guatemala</v>
      </c>
      <c r="Q41" s="96" t="str">
        <f>[3]Mides!S27</f>
        <v>Guatemala</v>
      </c>
    </row>
    <row r="42" spans="2:17" ht="15" thickBot="1" x14ac:dyDescent="0.35">
      <c r="B42" s="92" t="str">
        <f>[3]Mides!E28</f>
        <v>Sara</v>
      </c>
      <c r="C42" s="93" t="str">
        <f>[3]Mides!D28</f>
        <v>Lopez</v>
      </c>
      <c r="D42" s="94" t="str">
        <f>IF([3]Mides!F28=1,"X"," ")</f>
        <v>X</v>
      </c>
      <c r="E42" s="94" t="str">
        <f>IF([3]Mides!F28=2,"X"," ")</f>
        <v xml:space="preserve"> </v>
      </c>
      <c r="F42" s="95" t="str">
        <f>[3]Mides!B28</f>
        <v xml:space="preserve">PENDIENTE </v>
      </c>
      <c r="G42" s="94" t="str">
        <f>IF(AND([3]Mides!H28&gt;=1,[3]Mides!H28&lt;=14),"X"," ")</f>
        <v xml:space="preserve"> </v>
      </c>
      <c r="H42" s="94" t="str">
        <f>IF(AND([3]Mides!H28&gt;=14,[3]Mides!H28&lt;=30),"X"," ")</f>
        <v xml:space="preserve"> </v>
      </c>
      <c r="I42" s="94" t="str">
        <f>IF(AND([3]Mides!H28&gt;=31,[3]Mides!H28&lt;=60),"X","  ")</f>
        <v>X</v>
      </c>
      <c r="J42" s="94" t="str">
        <f>IF([3]Mides!H28&gt;60,"X", "  ")</f>
        <v xml:space="preserve">  </v>
      </c>
      <c r="K42" s="96">
        <f>[3]Mides!N28</f>
        <v>0</v>
      </c>
      <c r="L42" s="96">
        <f>[3]Mides!K28</f>
        <v>0</v>
      </c>
      <c r="M42" s="96">
        <f>[3]Mides!L28</f>
        <v>0</v>
      </c>
      <c r="N42" s="96" t="str">
        <f>[3]Mides!M28</f>
        <v>X</v>
      </c>
      <c r="O42" s="96">
        <f t="shared" si="0"/>
        <v>0</v>
      </c>
      <c r="P42" s="96" t="str">
        <f>[3]Mides!R28</f>
        <v>Guatemala</v>
      </c>
      <c r="Q42" s="96" t="str">
        <f>[3]Mides!S28</f>
        <v>Guatemala</v>
      </c>
    </row>
    <row r="43" spans="2:17" ht="15" thickBot="1" x14ac:dyDescent="0.35">
      <c r="B43" s="92" t="str">
        <f>[3]Mides!E29</f>
        <v>Javes</v>
      </c>
      <c r="C43" s="93" t="str">
        <f>[3]Mides!D29</f>
        <v xml:space="preserve">Sican </v>
      </c>
      <c r="D43" s="94" t="str">
        <f>IF([3]Mides!F29=1,"X"," ")</f>
        <v xml:space="preserve"> </v>
      </c>
      <c r="E43" s="94" t="str">
        <f>IF([3]Mides!F29=2,"X"," ")</f>
        <v>X</v>
      </c>
      <c r="F43" s="95" t="str">
        <f>[3]Mides!B29</f>
        <v xml:space="preserve">PENDIENTE </v>
      </c>
      <c r="G43" s="94" t="str">
        <f>IF(AND([3]Mides!H29&gt;=1,[3]Mides!H29&lt;=14),"X"," ")</f>
        <v>X</v>
      </c>
      <c r="H43" s="94" t="str">
        <f>IF(AND([3]Mides!H29&gt;=14,[3]Mides!H29&lt;=30),"X"," ")</f>
        <v xml:space="preserve"> </v>
      </c>
      <c r="I43" s="94" t="str">
        <f>IF(AND([3]Mides!H29&gt;=31,[3]Mides!H29&lt;=60),"X","  ")</f>
        <v xml:space="preserve">  </v>
      </c>
      <c r="J43" s="94" t="str">
        <f>IF([3]Mides!H29&gt;60,"X", "  ")</f>
        <v xml:space="preserve">  </v>
      </c>
      <c r="K43" s="96">
        <f>[3]Mides!N29</f>
        <v>0</v>
      </c>
      <c r="L43" s="96">
        <f>[3]Mides!K29</f>
        <v>0</v>
      </c>
      <c r="M43" s="96">
        <f>[3]Mides!L29</f>
        <v>0</v>
      </c>
      <c r="N43" s="96" t="str">
        <f>[3]Mides!M29</f>
        <v>X</v>
      </c>
      <c r="O43" s="96">
        <f t="shared" si="0"/>
        <v>0</v>
      </c>
      <c r="P43" s="96" t="str">
        <f>[3]Mides!R29</f>
        <v>Guatemala</v>
      </c>
      <c r="Q43" s="96" t="str">
        <f>[3]Mides!S29</f>
        <v>Guatemala</v>
      </c>
    </row>
    <row r="44" spans="2:17" ht="15" thickBot="1" x14ac:dyDescent="0.35">
      <c r="B44" s="92" t="str">
        <f>[3]Mides!E30</f>
        <v>Raul</v>
      </c>
      <c r="C44" s="93" t="str">
        <f>[3]Mides!D30</f>
        <v xml:space="preserve">Serrano </v>
      </c>
      <c r="D44" s="94" t="str">
        <f>IF([3]Mides!F30=1,"X"," ")</f>
        <v xml:space="preserve"> </v>
      </c>
      <c r="E44" s="94" t="str">
        <f>IF([3]Mides!F30=2,"X"," ")</f>
        <v>X</v>
      </c>
      <c r="F44" s="95" t="str">
        <f>[3]Mides!B30</f>
        <v xml:space="preserve">PENDIENTE </v>
      </c>
      <c r="G44" s="94" t="str">
        <f>IF(AND([3]Mides!H30&gt;=1,[3]Mides!H30&lt;=14),"X"," ")</f>
        <v xml:space="preserve"> </v>
      </c>
      <c r="H44" s="94" t="str">
        <f>IF(AND([3]Mides!H30&gt;=14,[3]Mides!H30&lt;=30),"X"," ")</f>
        <v>X</v>
      </c>
      <c r="I44" s="94" t="str">
        <f>IF(AND([3]Mides!H30&gt;=31,[3]Mides!H30&lt;=60),"X","  ")</f>
        <v xml:space="preserve">  </v>
      </c>
      <c r="J44" s="94" t="str">
        <f>IF([3]Mides!H30&gt;60,"X", "  ")</f>
        <v xml:space="preserve">  </v>
      </c>
      <c r="K44" s="96">
        <f>[3]Mides!N30</f>
        <v>0</v>
      </c>
      <c r="L44" s="96">
        <f>[3]Mides!K30</f>
        <v>0</v>
      </c>
      <c r="M44" s="96">
        <f>[3]Mides!L30</f>
        <v>0</v>
      </c>
      <c r="N44" s="96" t="str">
        <f>[3]Mides!M30</f>
        <v>X</v>
      </c>
      <c r="O44" s="96">
        <f t="shared" si="0"/>
        <v>0</v>
      </c>
      <c r="P44" s="96" t="str">
        <f>[3]Mides!R30</f>
        <v>Guatemala</v>
      </c>
      <c r="Q44" s="96" t="str">
        <f>[3]Mides!S30</f>
        <v>Guatemala</v>
      </c>
    </row>
    <row r="45" spans="2:17" ht="15" thickBot="1" x14ac:dyDescent="0.35">
      <c r="B45" s="92" t="str">
        <f>[3]Mides!E31</f>
        <v>Ebria</v>
      </c>
      <c r="C45" s="93" t="str">
        <f>[3]Mides!D31</f>
        <v>Gonzalez</v>
      </c>
      <c r="D45" s="94" t="str">
        <f>IF([3]Mides!F31=1,"X"," ")</f>
        <v>X</v>
      </c>
      <c r="E45" s="94" t="str">
        <f>IF([3]Mides!F31=2,"X"," ")</f>
        <v xml:space="preserve"> </v>
      </c>
      <c r="F45" s="95" t="str">
        <f>[3]Mides!B31</f>
        <v xml:space="preserve">PENDIENTE </v>
      </c>
      <c r="G45" s="94" t="str">
        <f>IF(AND([3]Mides!H31&gt;=1,[3]Mides!H31&lt;=14),"X"," ")</f>
        <v xml:space="preserve"> </v>
      </c>
      <c r="H45" s="94" t="str">
        <f>IF(AND([3]Mides!H31&gt;=14,[3]Mides!H31&lt;=30),"X"," ")</f>
        <v xml:space="preserve"> </v>
      </c>
      <c r="I45" s="94" t="str">
        <f>IF(AND([3]Mides!H31&gt;=31,[3]Mides!H31&lt;=60),"X","  ")</f>
        <v>X</v>
      </c>
      <c r="J45" s="94" t="str">
        <f>IF([3]Mides!H31&gt;60,"X", "  ")</f>
        <v xml:space="preserve">  </v>
      </c>
      <c r="K45" s="96">
        <f>[3]Mides!N31</f>
        <v>0</v>
      </c>
      <c r="L45" s="96">
        <f>[3]Mides!K31</f>
        <v>0</v>
      </c>
      <c r="M45" s="96">
        <f>[3]Mides!L31</f>
        <v>0</v>
      </c>
      <c r="N45" s="96" t="str">
        <f>[3]Mides!M31</f>
        <v>X</v>
      </c>
      <c r="O45" s="96">
        <f t="shared" si="0"/>
        <v>0</v>
      </c>
      <c r="P45" s="96" t="str">
        <f>[3]Mides!R31</f>
        <v>Guatemala</v>
      </c>
      <c r="Q45" s="96" t="str">
        <f>[3]Mides!S31</f>
        <v>Guatemala</v>
      </c>
    </row>
    <row r="46" spans="2:17" ht="15" thickBot="1" x14ac:dyDescent="0.35">
      <c r="B46" s="92" t="str">
        <f>[3]Mides!E32</f>
        <v>Karla</v>
      </c>
      <c r="C46" s="93" t="str">
        <f>[3]Mides!D32</f>
        <v>Chavarria</v>
      </c>
      <c r="D46" s="94" t="str">
        <f>IF([3]Mides!F32=1,"X"," ")</f>
        <v>X</v>
      </c>
      <c r="E46" s="94" t="str">
        <f>IF([3]Mides!F32=2,"X"," ")</f>
        <v xml:space="preserve"> </v>
      </c>
      <c r="F46" s="95" t="str">
        <f>[3]Mides!B32</f>
        <v xml:space="preserve">PENDIENTE </v>
      </c>
      <c r="G46" s="94" t="str">
        <f>IF(AND([3]Mides!H32&gt;=1,[3]Mides!H32&lt;=14),"X"," ")</f>
        <v xml:space="preserve"> </v>
      </c>
      <c r="H46" s="94" t="str">
        <f>IF(AND([3]Mides!H32&gt;=14,[3]Mides!H32&lt;=30),"X"," ")</f>
        <v xml:space="preserve"> </v>
      </c>
      <c r="I46" s="94" t="str">
        <f>IF(AND([3]Mides!H32&gt;=31,[3]Mides!H32&lt;=60),"X","  ")</f>
        <v xml:space="preserve">  </v>
      </c>
      <c r="J46" s="94" t="str">
        <f>IF([3]Mides!H32&gt;60,"X", "  ")</f>
        <v xml:space="preserve">  </v>
      </c>
      <c r="K46" s="96">
        <f>[3]Mides!N32</f>
        <v>0</v>
      </c>
      <c r="L46" s="96">
        <f>[3]Mides!K32</f>
        <v>0</v>
      </c>
      <c r="M46" s="96">
        <f>[3]Mides!L32</f>
        <v>0</v>
      </c>
      <c r="N46" s="96" t="str">
        <f>[3]Mides!M32</f>
        <v>x</v>
      </c>
      <c r="O46" s="96">
        <f t="shared" si="0"/>
        <v>0</v>
      </c>
      <c r="P46" s="96" t="str">
        <f>[3]Mides!R32</f>
        <v>Guatemala</v>
      </c>
      <c r="Q46" s="96" t="str">
        <f>[3]Mides!S32</f>
        <v>Guatemala</v>
      </c>
    </row>
    <row r="47" spans="2:17" ht="15" thickBot="1" x14ac:dyDescent="0.35">
      <c r="B47" s="92" t="str">
        <f>[3]Mides!E33</f>
        <v>Jorge</v>
      </c>
      <c r="C47" s="93" t="str">
        <f>[3]Mides!D33</f>
        <v>Muñoz</v>
      </c>
      <c r="D47" s="94" t="str">
        <f>IF([3]Mides!F33=1,"X"," ")</f>
        <v xml:space="preserve"> </v>
      </c>
      <c r="E47" s="94" t="str">
        <f>IF([3]Mides!F33=2,"X"," ")</f>
        <v>X</v>
      </c>
      <c r="F47" s="95" t="str">
        <f>[3]Mides!B33</f>
        <v xml:space="preserve">PENDIENTE </v>
      </c>
      <c r="G47" s="94" t="str">
        <f>IF(AND([3]Mides!H33&gt;=1,[3]Mides!H33&lt;=14),"X"," ")</f>
        <v xml:space="preserve"> </v>
      </c>
      <c r="H47" s="94" t="str">
        <f>IF(AND([3]Mides!H33&gt;=14,[3]Mides!H33&lt;=30),"X"," ")</f>
        <v xml:space="preserve"> </v>
      </c>
      <c r="I47" s="94" t="str">
        <f>IF(AND([3]Mides!H33&gt;=31,[3]Mides!H33&lt;=60),"X","  ")</f>
        <v>X</v>
      </c>
      <c r="J47" s="94" t="str">
        <f>IF([3]Mides!H33&gt;60,"X", "  ")</f>
        <v xml:space="preserve">  </v>
      </c>
      <c r="K47" s="96">
        <f>[3]Mides!N33</f>
        <v>0</v>
      </c>
      <c r="L47" s="96">
        <f>[3]Mides!K33</f>
        <v>0</v>
      </c>
      <c r="M47" s="96">
        <f>[3]Mides!L33</f>
        <v>0</v>
      </c>
      <c r="N47" s="96" t="str">
        <f>[3]Mides!M33</f>
        <v>x</v>
      </c>
      <c r="O47" s="96">
        <f t="shared" si="0"/>
        <v>0</v>
      </c>
      <c r="P47" s="96" t="str">
        <f>[3]Mides!R33</f>
        <v>Guatemala</v>
      </c>
      <c r="Q47" s="96" t="str">
        <f>[3]Mides!S33</f>
        <v>Guatemala</v>
      </c>
    </row>
    <row r="48" spans="2:17" ht="15" thickBot="1" x14ac:dyDescent="0.35">
      <c r="B48" s="92" t="str">
        <f>[3]Mides!E34</f>
        <v>Cecilia</v>
      </c>
      <c r="C48" s="93" t="str">
        <f>[3]Mides!D34</f>
        <v>Lara</v>
      </c>
      <c r="D48" s="94" t="str">
        <f>IF([3]Mides!F34=1,"X"," ")</f>
        <v>X</v>
      </c>
      <c r="E48" s="94" t="str">
        <f>IF([3]Mides!F34=2,"X"," ")</f>
        <v xml:space="preserve"> </v>
      </c>
      <c r="F48" s="95" t="str">
        <f>[3]Mides!B34</f>
        <v xml:space="preserve">PENDIENTE </v>
      </c>
      <c r="G48" s="94" t="str">
        <f>IF(AND([3]Mides!H34&gt;=1,[3]Mides!H34&lt;=14),"X"," ")</f>
        <v xml:space="preserve"> </v>
      </c>
      <c r="H48" s="94" t="str">
        <f>IF(AND([3]Mides!H34&gt;=14,[3]Mides!H34&lt;=30),"X"," ")</f>
        <v>X</v>
      </c>
      <c r="I48" s="94" t="str">
        <f>IF(AND([3]Mides!H34&gt;=31,[3]Mides!H34&lt;=60),"X","  ")</f>
        <v xml:space="preserve">  </v>
      </c>
      <c r="J48" s="94" t="str">
        <f>IF([3]Mides!H34&gt;60,"X", "  ")</f>
        <v xml:space="preserve">  </v>
      </c>
      <c r="K48" s="96">
        <f>[3]Mides!N34</f>
        <v>0</v>
      </c>
      <c r="L48" s="96">
        <f>[3]Mides!K34</f>
        <v>0</v>
      </c>
      <c r="M48" s="96">
        <f>[3]Mides!L34</f>
        <v>0</v>
      </c>
      <c r="N48" s="96" t="str">
        <f>[3]Mides!M34</f>
        <v>x</v>
      </c>
      <c r="O48" s="96">
        <f t="shared" si="0"/>
        <v>0</v>
      </c>
      <c r="P48" s="96" t="str">
        <f>[3]Mides!R34</f>
        <v>Guatemala</v>
      </c>
      <c r="Q48" s="96" t="str">
        <f>[3]Mides!S34</f>
        <v>Guatemala</v>
      </c>
    </row>
    <row r="49" spans="2:17" ht="15" thickBot="1" x14ac:dyDescent="0.35">
      <c r="B49" s="92" t="str">
        <f>[3]Mides!E35</f>
        <v>Luky</v>
      </c>
      <c r="C49" s="93" t="str">
        <f>[3]Mides!D35</f>
        <v>Cruz</v>
      </c>
      <c r="D49" s="94" t="str">
        <f>IF([3]Mides!F35=1,"X"," ")</f>
        <v>X</v>
      </c>
      <c r="E49" s="94" t="str">
        <f>IF([3]Mides!F35=2,"X"," ")</f>
        <v xml:space="preserve"> </v>
      </c>
      <c r="F49" s="95" t="str">
        <f>[3]Mides!B35</f>
        <v xml:space="preserve">PENDIENTE </v>
      </c>
      <c r="G49" s="94" t="str">
        <f>IF(AND([3]Mides!H35&gt;=1,[3]Mides!H35&lt;=14),"X"," ")</f>
        <v xml:space="preserve"> </v>
      </c>
      <c r="H49" s="94" t="str">
        <f>IF(AND([3]Mides!H35&gt;=14,[3]Mides!H35&lt;=30),"X"," ")</f>
        <v xml:space="preserve"> </v>
      </c>
      <c r="I49" s="94" t="str">
        <f>IF(AND([3]Mides!H35&gt;=31,[3]Mides!H35&lt;=60),"X","  ")</f>
        <v>X</v>
      </c>
      <c r="J49" s="94" t="str">
        <f>IF([3]Mides!H35&gt;60,"X", "  ")</f>
        <v xml:space="preserve">  </v>
      </c>
      <c r="K49" s="96">
        <f>[3]Mides!N35</f>
        <v>0</v>
      </c>
      <c r="L49" s="96">
        <f>[3]Mides!K35</f>
        <v>0</v>
      </c>
      <c r="M49" s="96">
        <f>[3]Mides!L35</f>
        <v>0</v>
      </c>
      <c r="N49" s="96" t="str">
        <f>[3]Mides!M35</f>
        <v>x</v>
      </c>
      <c r="O49" s="96">
        <f t="shared" si="0"/>
        <v>0</v>
      </c>
      <c r="P49" s="96" t="str">
        <f>[3]Mides!R35</f>
        <v>Guatemala</v>
      </c>
      <c r="Q49" s="96" t="str">
        <f>[3]Mides!S35</f>
        <v>Guatemala</v>
      </c>
    </row>
    <row r="50" spans="2:17" ht="15" thickBot="1" x14ac:dyDescent="0.35">
      <c r="B50" s="92" t="str">
        <f>[3]Mides!E36</f>
        <v>Sandra</v>
      </c>
      <c r="C50" s="93" t="str">
        <f>[3]Mides!D36</f>
        <v>Castillo</v>
      </c>
      <c r="D50" s="94" t="str">
        <f>IF([3]Mides!F36=1,"X"," ")</f>
        <v>X</v>
      </c>
      <c r="E50" s="94" t="str">
        <f>IF([3]Mides!F36=2,"X"," ")</f>
        <v xml:space="preserve"> </v>
      </c>
      <c r="F50" s="95" t="str">
        <f>[3]Mides!B36</f>
        <v xml:space="preserve">PENDIENTE </v>
      </c>
      <c r="G50" s="94" t="str">
        <f>IF(AND([3]Mides!H36&gt;=1,[3]Mides!H36&lt;=14),"X"," ")</f>
        <v xml:space="preserve"> </v>
      </c>
      <c r="H50" s="94" t="str">
        <f>IF(AND([3]Mides!H36&gt;=14,[3]Mides!H36&lt;=30),"X"," ")</f>
        <v xml:space="preserve"> </v>
      </c>
      <c r="I50" s="94" t="str">
        <f>IF(AND([3]Mides!H36&gt;=31,[3]Mides!H36&lt;=60),"X","  ")</f>
        <v>X</v>
      </c>
      <c r="J50" s="94" t="str">
        <f>IF([3]Mides!H36&gt;60,"X", "  ")</f>
        <v xml:space="preserve">  </v>
      </c>
      <c r="K50" s="96">
        <f>[3]Mides!N36</f>
        <v>0</v>
      </c>
      <c r="L50" s="96">
        <f>[3]Mides!K36</f>
        <v>0</v>
      </c>
      <c r="M50" s="96">
        <f>[3]Mides!L36</f>
        <v>0</v>
      </c>
      <c r="N50" s="96" t="str">
        <f>[3]Mides!M36</f>
        <v>x</v>
      </c>
      <c r="O50" s="96">
        <f t="shared" si="0"/>
        <v>0</v>
      </c>
      <c r="P50" s="96" t="str">
        <f>[3]Mides!R36</f>
        <v>Guatemala</v>
      </c>
      <c r="Q50" s="96" t="str">
        <f>[3]Mides!S36</f>
        <v>Guatemala</v>
      </c>
    </row>
    <row r="51" spans="2:17" ht="15" thickBot="1" x14ac:dyDescent="0.35">
      <c r="B51" s="92" t="str">
        <f>[3]Mides!E37</f>
        <v>Astrid</v>
      </c>
      <c r="C51" s="93" t="str">
        <f>[3]Mides!D37</f>
        <v>Gonzalez</v>
      </c>
      <c r="D51" s="94" t="str">
        <f>IF([3]Mides!F37=1,"X"," ")</f>
        <v>X</v>
      </c>
      <c r="E51" s="94" t="str">
        <f>IF([3]Mides!F37=2,"X"," ")</f>
        <v xml:space="preserve"> </v>
      </c>
      <c r="F51" s="95" t="str">
        <f>[3]Mides!B37</f>
        <v xml:space="preserve">PENDIENTE </v>
      </c>
      <c r="G51" s="94" t="str">
        <f>IF(AND([3]Mides!H37&gt;=1,[3]Mides!H37&lt;=14),"X"," ")</f>
        <v xml:space="preserve"> </v>
      </c>
      <c r="H51" s="94" t="str">
        <f>IF(AND([3]Mides!H37&gt;=14,[3]Mides!H37&lt;=30),"X"," ")</f>
        <v xml:space="preserve"> </v>
      </c>
      <c r="I51" s="94" t="str">
        <f>IF(AND([3]Mides!H37&gt;=31,[3]Mides!H37&lt;=60),"X","  ")</f>
        <v>X</v>
      </c>
      <c r="J51" s="94" t="str">
        <f>IF([3]Mides!H37&gt;60,"X", "  ")</f>
        <v xml:space="preserve">  </v>
      </c>
      <c r="K51" s="96">
        <f>[3]Mides!N37</f>
        <v>0</v>
      </c>
      <c r="L51" s="96">
        <f>[3]Mides!K37</f>
        <v>0</v>
      </c>
      <c r="M51" s="96">
        <f>[3]Mides!L37</f>
        <v>0</v>
      </c>
      <c r="N51" s="96" t="str">
        <f>[3]Mides!M37</f>
        <v>x</v>
      </c>
      <c r="O51" s="96">
        <f t="shared" si="0"/>
        <v>0</v>
      </c>
      <c r="P51" s="96" t="str">
        <f>[3]Mides!R37</f>
        <v>Guatemala</v>
      </c>
      <c r="Q51" s="96" t="str">
        <f>[3]Mides!S37</f>
        <v>Guatemala</v>
      </c>
    </row>
    <row r="52" spans="2:17" ht="15" thickBot="1" x14ac:dyDescent="0.35">
      <c r="B52" s="92" t="str">
        <f>[3]Mides!E38</f>
        <v>Shirley</v>
      </c>
      <c r="C52" s="93" t="str">
        <f>[3]Mides!D38</f>
        <v>Mogollon</v>
      </c>
      <c r="D52" s="94" t="str">
        <f>IF([3]Mides!F38=1,"X"," ")</f>
        <v>X</v>
      </c>
      <c r="E52" s="94" t="str">
        <f>IF([3]Mides!F38=2,"X"," ")</f>
        <v xml:space="preserve"> </v>
      </c>
      <c r="F52" s="95" t="str">
        <f>[3]Mides!B38</f>
        <v xml:space="preserve">PENDIENTE </v>
      </c>
      <c r="G52" s="94" t="str">
        <f>IF(AND([3]Mides!H38&gt;=1,[3]Mides!H38&lt;=14),"X"," ")</f>
        <v xml:space="preserve"> </v>
      </c>
      <c r="H52" s="94" t="str">
        <f>IF(AND([3]Mides!H38&gt;=14,[3]Mides!H38&lt;=30),"X"," ")</f>
        <v xml:space="preserve"> </v>
      </c>
      <c r="I52" s="94" t="str">
        <f>IF(AND([3]Mides!H38&gt;=31,[3]Mides!H38&lt;=60),"X","  ")</f>
        <v>X</v>
      </c>
      <c r="J52" s="94" t="str">
        <f>IF([3]Mides!H38&gt;60,"X", "  ")</f>
        <v xml:space="preserve">  </v>
      </c>
      <c r="K52" s="96">
        <f>[3]Mides!N38</f>
        <v>0</v>
      </c>
      <c r="L52" s="96">
        <f>[3]Mides!K38</f>
        <v>0</v>
      </c>
      <c r="M52" s="96">
        <f>[3]Mides!L38</f>
        <v>0</v>
      </c>
      <c r="N52" s="96" t="str">
        <f>[3]Mides!M38</f>
        <v>x</v>
      </c>
      <c r="O52" s="96">
        <f t="shared" si="0"/>
        <v>0</v>
      </c>
      <c r="P52" s="96" t="str">
        <f>[3]Mides!R38</f>
        <v>Guatemala</v>
      </c>
      <c r="Q52" s="96" t="str">
        <f>[3]Mides!S38</f>
        <v>Guatemala</v>
      </c>
    </row>
    <row r="53" spans="2:17" ht="15" thickBot="1" x14ac:dyDescent="0.35">
      <c r="B53" s="92" t="str">
        <f>[3]Mides!E39</f>
        <v>Manuel</v>
      </c>
      <c r="C53" s="93" t="str">
        <f>[3]Mides!D39</f>
        <v>Valiente</v>
      </c>
      <c r="D53" s="94" t="str">
        <f>IF([3]Mides!F39=1,"X"," ")</f>
        <v xml:space="preserve"> </v>
      </c>
      <c r="E53" s="94" t="str">
        <f>IF([3]Mides!F39=2,"X"," ")</f>
        <v>X</v>
      </c>
      <c r="F53" s="95" t="str">
        <f>[3]Mides!B39</f>
        <v xml:space="preserve">PENDIENTE </v>
      </c>
      <c r="G53" s="94" t="str">
        <f>IF(AND([3]Mides!H39&gt;=1,[3]Mides!H39&lt;=14),"X"," ")</f>
        <v xml:space="preserve"> </v>
      </c>
      <c r="H53" s="94" t="str">
        <f>IF(AND([3]Mides!H39&gt;=14,[3]Mides!H39&lt;=30),"X"," ")</f>
        <v xml:space="preserve"> </v>
      </c>
      <c r="I53" s="94" t="str">
        <f>IF(AND([3]Mides!H39&gt;=31,[3]Mides!H39&lt;=60),"X","  ")</f>
        <v>X</v>
      </c>
      <c r="J53" s="94" t="str">
        <f>IF([3]Mides!H39&gt;60,"X", "  ")</f>
        <v xml:space="preserve">  </v>
      </c>
      <c r="K53" s="96">
        <f>[3]Mides!N39</f>
        <v>0</v>
      </c>
      <c r="L53" s="96">
        <f>[3]Mides!K39</f>
        <v>0</v>
      </c>
      <c r="M53" s="96">
        <f>[3]Mides!L39</f>
        <v>0</v>
      </c>
      <c r="N53" s="96" t="str">
        <f>[3]Mides!M39</f>
        <v>x</v>
      </c>
      <c r="O53" s="96">
        <f t="shared" si="0"/>
        <v>0</v>
      </c>
      <c r="P53" s="96" t="str">
        <f>[3]Mides!R39</f>
        <v>Guatemala</v>
      </c>
      <c r="Q53" s="96" t="str">
        <f>[3]Mides!S39</f>
        <v>Guatemala</v>
      </c>
    </row>
    <row r="54" spans="2:17" ht="15" thickBot="1" x14ac:dyDescent="0.35">
      <c r="B54" s="92" t="str">
        <f>[3]Mides!E40</f>
        <v>Miguel</v>
      </c>
      <c r="C54" s="93" t="str">
        <f>[3]Mides!D40</f>
        <v>Lopez</v>
      </c>
      <c r="D54" s="94" t="str">
        <f>IF([3]Mides!F40=1,"X"," ")</f>
        <v xml:space="preserve"> </v>
      </c>
      <c r="E54" s="94" t="str">
        <f>IF([3]Mides!F40=2,"X"," ")</f>
        <v>X</v>
      </c>
      <c r="F54" s="95" t="str">
        <f>[3]Mides!B40</f>
        <v xml:space="preserve">PENDIENTE </v>
      </c>
      <c r="G54" s="94" t="str">
        <f>IF(AND([3]Mides!H40&gt;=1,[3]Mides!H40&lt;=14),"X"," ")</f>
        <v xml:space="preserve"> </v>
      </c>
      <c r="H54" s="94" t="str">
        <f>IF(AND([3]Mides!H40&gt;=14,[3]Mides!H40&lt;=30),"X"," ")</f>
        <v xml:space="preserve"> </v>
      </c>
      <c r="I54" s="94" t="str">
        <f>IF(AND([3]Mides!H40&gt;=31,[3]Mides!H40&lt;=60),"X","  ")</f>
        <v>X</v>
      </c>
      <c r="J54" s="94" t="str">
        <f>IF([3]Mides!H40&gt;60,"X", "  ")</f>
        <v xml:space="preserve">  </v>
      </c>
      <c r="K54" s="96">
        <f>[3]Mides!N40</f>
        <v>0</v>
      </c>
      <c r="L54" s="96">
        <f>[3]Mides!K40</f>
        <v>0</v>
      </c>
      <c r="M54" s="96">
        <f>[3]Mides!L40</f>
        <v>0</v>
      </c>
      <c r="N54" s="96" t="str">
        <f>[3]Mides!M40</f>
        <v>x</v>
      </c>
      <c r="O54" s="96">
        <f t="shared" si="0"/>
        <v>0</v>
      </c>
      <c r="P54" s="96" t="str">
        <f>[3]Mides!R40</f>
        <v>Guatemala</v>
      </c>
      <c r="Q54" s="96" t="str">
        <f>[3]Mides!S40</f>
        <v>Guatemala</v>
      </c>
    </row>
    <row r="55" spans="2:17" ht="15" thickBot="1" x14ac:dyDescent="0.35">
      <c r="B55" s="92" t="str">
        <f>[3]Mides!E41</f>
        <v>Dara</v>
      </c>
      <c r="C55" s="93" t="str">
        <f>[3]Mides!D41</f>
        <v xml:space="preserve">Moreno </v>
      </c>
      <c r="D55" s="94" t="str">
        <f>IF([3]Mides!F41=1,"X"," ")</f>
        <v>X</v>
      </c>
      <c r="E55" s="94" t="str">
        <f>IF([3]Mides!F41=2,"X"," ")</f>
        <v xml:space="preserve"> </v>
      </c>
      <c r="F55" s="95" t="str">
        <f>[3]Mides!B41</f>
        <v xml:space="preserve">PENDIENTE </v>
      </c>
      <c r="G55" s="94" t="str">
        <f>IF(AND([3]Mides!H41&gt;=1,[3]Mides!H41&lt;=14),"X"," ")</f>
        <v xml:space="preserve"> </v>
      </c>
      <c r="H55" s="94" t="str">
        <f>IF(AND([3]Mides!H41&gt;=14,[3]Mides!H41&lt;=30),"X"," ")</f>
        <v xml:space="preserve"> </v>
      </c>
      <c r="I55" s="94" t="str">
        <f>IF(AND([3]Mides!H41&gt;=31,[3]Mides!H41&lt;=60),"X","  ")</f>
        <v>X</v>
      </c>
      <c r="J55" s="94" t="str">
        <f>IF([3]Mides!H41&gt;60,"X", "  ")</f>
        <v xml:space="preserve">  </v>
      </c>
      <c r="K55" s="96">
        <f>[3]Mides!N41</f>
        <v>0</v>
      </c>
      <c r="L55" s="96">
        <f>[3]Mides!K41</f>
        <v>0</v>
      </c>
      <c r="M55" s="96">
        <f>[3]Mides!L41</f>
        <v>0</v>
      </c>
      <c r="N55" s="96" t="str">
        <f>[3]Mides!M41</f>
        <v>x</v>
      </c>
      <c r="O55" s="96">
        <f t="shared" si="0"/>
        <v>0</v>
      </c>
      <c r="P55" s="96" t="str">
        <f>[3]Mides!R41</f>
        <v>Guatemala</v>
      </c>
      <c r="Q55" s="96" t="str">
        <f>[3]Mides!S41</f>
        <v>Guatemala</v>
      </c>
    </row>
    <row r="56" spans="2:17" ht="15" thickBot="1" x14ac:dyDescent="0.35">
      <c r="B56" s="92" t="str">
        <f>[3]Mides!E42</f>
        <v>Karina</v>
      </c>
      <c r="C56" s="93" t="str">
        <f>[3]Mides!D42</f>
        <v>Yuman</v>
      </c>
      <c r="D56" s="94" t="str">
        <f>IF([3]Mides!F42=1,"X"," ")</f>
        <v>X</v>
      </c>
      <c r="E56" s="94" t="str">
        <f>IF([3]Mides!F42=2,"X"," ")</f>
        <v xml:space="preserve"> </v>
      </c>
      <c r="F56" s="95" t="str">
        <f>[3]Mides!B42</f>
        <v xml:space="preserve">PENDIENTE </v>
      </c>
      <c r="G56" s="94" t="str">
        <f>IF(AND([3]Mides!H42&gt;=1,[3]Mides!H42&lt;=14),"X"," ")</f>
        <v xml:space="preserve"> </v>
      </c>
      <c r="H56" s="94" t="str">
        <f>IF(AND([3]Mides!H42&gt;=14,[3]Mides!H42&lt;=30),"X"," ")</f>
        <v xml:space="preserve"> </v>
      </c>
      <c r="I56" s="94" t="str">
        <f>IF(AND([3]Mides!H42&gt;=31,[3]Mides!H42&lt;=60),"X","  ")</f>
        <v>X</v>
      </c>
      <c r="J56" s="94" t="str">
        <f>IF([3]Mides!H42&gt;60,"X", "  ")</f>
        <v xml:space="preserve">  </v>
      </c>
      <c r="K56" s="96">
        <f>[3]Mides!N42</f>
        <v>0</v>
      </c>
      <c r="L56" s="96">
        <f>[3]Mides!K42</f>
        <v>0</v>
      </c>
      <c r="M56" s="96">
        <f>[3]Mides!L42</f>
        <v>0</v>
      </c>
      <c r="N56" s="96" t="str">
        <f>[3]Mides!M42</f>
        <v>x</v>
      </c>
      <c r="O56" s="96">
        <f t="shared" si="0"/>
        <v>0</v>
      </c>
      <c r="P56" s="96" t="str">
        <f>[3]Mides!R42</f>
        <v>Guatemala</v>
      </c>
      <c r="Q56" s="96" t="str">
        <f>[3]Mides!S42</f>
        <v>Guatemala</v>
      </c>
    </row>
    <row r="57" spans="2:17" ht="15" thickBot="1" x14ac:dyDescent="0.35">
      <c r="B57" s="92" t="str">
        <f>[3]Mides!E43</f>
        <v>Dagoberto</v>
      </c>
      <c r="C57" s="93" t="str">
        <f>[3]Mides!D43</f>
        <v>Ordoñez</v>
      </c>
      <c r="D57" s="94" t="str">
        <f>IF([3]Mides!F43=1,"X"," ")</f>
        <v xml:space="preserve"> </v>
      </c>
      <c r="E57" s="94" t="str">
        <f>IF([3]Mides!F43=2,"X"," ")</f>
        <v>X</v>
      </c>
      <c r="F57" s="95" t="str">
        <f>[3]Mides!B43</f>
        <v xml:space="preserve">PENDIENTE </v>
      </c>
      <c r="G57" s="94" t="str">
        <f>IF(AND([3]Mides!H43&gt;=1,[3]Mides!H43&lt;=14),"X"," ")</f>
        <v xml:space="preserve"> </v>
      </c>
      <c r="H57" s="94" t="str">
        <f>IF(AND([3]Mides!H43&gt;=14,[3]Mides!H43&lt;=30),"X"," ")</f>
        <v xml:space="preserve"> </v>
      </c>
      <c r="I57" s="94" t="str">
        <f>IF(AND([3]Mides!H43&gt;=31,[3]Mides!H43&lt;=60),"X","  ")</f>
        <v xml:space="preserve">  </v>
      </c>
      <c r="J57" s="94" t="str">
        <f>IF([3]Mides!H43&gt;60,"X", "  ")</f>
        <v>X</v>
      </c>
      <c r="K57" s="96">
        <f>[3]Mides!N43</f>
        <v>0</v>
      </c>
      <c r="L57" s="96">
        <f>[3]Mides!K43</f>
        <v>0</v>
      </c>
      <c r="M57" s="96">
        <f>[3]Mides!L43</f>
        <v>0</v>
      </c>
      <c r="N57" s="96" t="str">
        <f>[3]Mides!M43</f>
        <v>x</v>
      </c>
      <c r="O57" s="96">
        <f t="shared" si="0"/>
        <v>0</v>
      </c>
      <c r="P57" s="96" t="str">
        <f>[3]Mides!R43</f>
        <v>Guatemala</v>
      </c>
      <c r="Q57" s="96" t="str">
        <f>[3]Mides!S43</f>
        <v>Guatemala</v>
      </c>
    </row>
    <row r="58" spans="2:17" ht="15" thickBot="1" x14ac:dyDescent="0.35">
      <c r="B58" s="92" t="str">
        <f>[3]Mides!E44</f>
        <v>Norma</v>
      </c>
      <c r="C58" s="93" t="str">
        <f>[3]Mides!D44</f>
        <v>Malario</v>
      </c>
      <c r="D58" s="94" t="str">
        <f>IF([3]Mides!F44=1,"X"," ")</f>
        <v>X</v>
      </c>
      <c r="E58" s="94" t="str">
        <f>IF([3]Mides!F44=2,"X"," ")</f>
        <v xml:space="preserve"> </v>
      </c>
      <c r="F58" s="95" t="str">
        <f>[3]Mides!B44</f>
        <v xml:space="preserve">PENDIENTE </v>
      </c>
      <c r="G58" s="94" t="str">
        <f>IF(AND([3]Mides!H44&gt;=1,[3]Mides!H44&lt;=14),"X"," ")</f>
        <v xml:space="preserve"> </v>
      </c>
      <c r="H58" s="94" t="str">
        <f>IF(AND([3]Mides!H44&gt;=14,[3]Mides!H44&lt;=30),"X"," ")</f>
        <v xml:space="preserve"> </v>
      </c>
      <c r="I58" s="94" t="str">
        <f>IF(AND([3]Mides!H44&gt;=31,[3]Mides!H44&lt;=60),"X","  ")</f>
        <v>X</v>
      </c>
      <c r="J58" s="94" t="str">
        <f>IF([3]Mides!H44&gt;60,"X", "  ")</f>
        <v xml:space="preserve">  </v>
      </c>
      <c r="K58" s="96">
        <f>[3]Mides!N44</f>
        <v>0</v>
      </c>
      <c r="L58" s="96">
        <f>[3]Mides!K44</f>
        <v>0</v>
      </c>
      <c r="M58" s="96">
        <f>[3]Mides!L44</f>
        <v>0</v>
      </c>
      <c r="N58" s="96" t="str">
        <f>[3]Mides!M44</f>
        <v>x</v>
      </c>
      <c r="O58" s="96">
        <f t="shared" si="0"/>
        <v>0</v>
      </c>
      <c r="P58" s="96" t="str">
        <f>[3]Mides!R44</f>
        <v>Guatemala</v>
      </c>
      <c r="Q58" s="96" t="str">
        <f>[3]Mides!S44</f>
        <v>Guatemala</v>
      </c>
    </row>
    <row r="59" spans="2:17" ht="15" thickBot="1" x14ac:dyDescent="0.35">
      <c r="B59" s="92" t="str">
        <f>[3]Mides!E45</f>
        <v>Lidia</v>
      </c>
      <c r="C59" s="93" t="str">
        <f>[3]Mides!D45</f>
        <v>Velazquez</v>
      </c>
      <c r="D59" s="94" t="str">
        <f>IF([3]Mides!F45=1,"X"," ")</f>
        <v>X</v>
      </c>
      <c r="E59" s="94" t="str">
        <f>IF([3]Mides!F45=2,"X"," ")</f>
        <v xml:space="preserve"> </v>
      </c>
      <c r="F59" s="95" t="str">
        <f>[3]Mides!B45</f>
        <v xml:space="preserve">PENDIENTE </v>
      </c>
      <c r="G59" s="94" t="str">
        <f>IF(AND([3]Mides!H45&gt;=1,[3]Mides!H45&lt;=14),"X"," ")</f>
        <v xml:space="preserve"> </v>
      </c>
      <c r="H59" s="94" t="str">
        <f>IF(AND([3]Mides!H45&gt;=14,[3]Mides!H45&lt;=30),"X"," ")</f>
        <v xml:space="preserve"> </v>
      </c>
      <c r="I59" s="94" t="str">
        <f>IF(AND([3]Mides!H45&gt;=31,[3]Mides!H45&lt;=60),"X","  ")</f>
        <v>X</v>
      </c>
      <c r="J59" s="94" t="str">
        <f>IF([3]Mides!H45&gt;60,"X", "  ")</f>
        <v xml:space="preserve">  </v>
      </c>
      <c r="K59" s="96">
        <f>[3]Mides!N45</f>
        <v>0</v>
      </c>
      <c r="L59" s="96">
        <f>[3]Mides!K45</f>
        <v>0</v>
      </c>
      <c r="M59" s="96">
        <f>[3]Mides!L45</f>
        <v>0</v>
      </c>
      <c r="N59" s="96" t="str">
        <f>[3]Mides!M45</f>
        <v>x</v>
      </c>
      <c r="O59" s="96">
        <f t="shared" si="0"/>
        <v>0</v>
      </c>
      <c r="P59" s="96" t="str">
        <f>[3]Mides!R45</f>
        <v>Guatemala</v>
      </c>
      <c r="Q59" s="96" t="str">
        <f>[3]Mides!S45</f>
        <v>Guatemala</v>
      </c>
    </row>
    <row r="60" spans="2:17" ht="15" thickBot="1" x14ac:dyDescent="0.35">
      <c r="B60" s="92" t="str">
        <f>[3]Mides!E46</f>
        <v>Byron</v>
      </c>
      <c r="C60" s="93" t="str">
        <f>[3]Mides!D46</f>
        <v>Roque</v>
      </c>
      <c r="D60" s="94" t="str">
        <f>IF([3]Mides!F46=1,"X"," ")</f>
        <v xml:space="preserve"> </v>
      </c>
      <c r="E60" s="94" t="str">
        <f>IF([3]Mides!F46=2,"X"," ")</f>
        <v>X</v>
      </c>
      <c r="F60" s="95" t="str">
        <f>[3]Mides!B46</f>
        <v xml:space="preserve">PENDIENTE </v>
      </c>
      <c r="G60" s="94" t="str">
        <f>IF(AND([3]Mides!H46&gt;=1,[3]Mides!H46&lt;=14),"X"," ")</f>
        <v>X</v>
      </c>
      <c r="H60" s="94" t="str">
        <f>IF(AND([3]Mides!H46&gt;=14,[3]Mides!H46&lt;=30),"X"," ")</f>
        <v xml:space="preserve"> </v>
      </c>
      <c r="I60" s="94" t="str">
        <f>IF(AND([3]Mides!H46&gt;=31,[3]Mides!H46&lt;=60),"X","  ")</f>
        <v xml:space="preserve">  </v>
      </c>
      <c r="J60" s="94" t="str">
        <f>IF([3]Mides!H46&gt;60,"X", "  ")</f>
        <v xml:space="preserve">  </v>
      </c>
      <c r="K60" s="96">
        <f>[3]Mides!N46</f>
        <v>0</v>
      </c>
      <c r="L60" s="96">
        <f>[3]Mides!K46</f>
        <v>0</v>
      </c>
      <c r="M60" s="96">
        <f>[3]Mides!L46</f>
        <v>0</v>
      </c>
      <c r="N60" s="96" t="str">
        <f>[3]Mides!M46</f>
        <v>x</v>
      </c>
      <c r="O60" s="96">
        <f t="shared" si="0"/>
        <v>0</v>
      </c>
      <c r="P60" s="96" t="str">
        <f>[3]Mides!R46</f>
        <v>Guatemala</v>
      </c>
      <c r="Q60" s="96" t="str">
        <f>[3]Mides!S46</f>
        <v>Guatemala</v>
      </c>
    </row>
    <row r="61" spans="2:17" ht="15" thickBot="1" x14ac:dyDescent="0.35">
      <c r="B61" s="92" t="str">
        <f>[3]Mides!E47</f>
        <v>Abigail</v>
      </c>
      <c r="C61" s="93" t="str">
        <f>[3]Mides!D47</f>
        <v>Roque</v>
      </c>
      <c r="D61" s="94" t="str">
        <f>IF([3]Mides!F47=1,"X"," ")</f>
        <v>X</v>
      </c>
      <c r="E61" s="94" t="str">
        <f>IF([3]Mides!F47=2,"X"," ")</f>
        <v xml:space="preserve"> </v>
      </c>
      <c r="F61" s="95" t="str">
        <f>[3]Mides!B47</f>
        <v xml:space="preserve">PENDIENTE </v>
      </c>
      <c r="G61" s="94" t="str">
        <f>IF(AND([3]Mides!H47&gt;=1,[3]Mides!H47&lt;=14),"X"," ")</f>
        <v>X</v>
      </c>
      <c r="H61" s="94" t="str">
        <f>IF(AND([3]Mides!H47&gt;=14,[3]Mides!H47&lt;=30),"X"," ")</f>
        <v xml:space="preserve"> </v>
      </c>
      <c r="I61" s="94" t="str">
        <f>IF(AND([3]Mides!H47&gt;=31,[3]Mides!H47&lt;=60),"X","  ")</f>
        <v xml:space="preserve">  </v>
      </c>
      <c r="J61" s="94" t="str">
        <f>IF([3]Mides!H47&gt;60,"X", "  ")</f>
        <v xml:space="preserve">  </v>
      </c>
      <c r="K61" s="96">
        <f>[3]Mides!N47</f>
        <v>0</v>
      </c>
      <c r="L61" s="96">
        <f>[3]Mides!K47</f>
        <v>0</v>
      </c>
      <c r="M61" s="96">
        <f>[3]Mides!L47</f>
        <v>0</v>
      </c>
      <c r="N61" s="96" t="str">
        <f>[3]Mides!M47</f>
        <v>x</v>
      </c>
      <c r="O61" s="96">
        <f t="shared" si="0"/>
        <v>0</v>
      </c>
      <c r="P61" s="96" t="str">
        <f>[3]Mides!R47</f>
        <v>Guatemala</v>
      </c>
      <c r="Q61" s="96" t="str">
        <f>[3]Mides!S47</f>
        <v>Guatemala</v>
      </c>
    </row>
    <row r="62" spans="2:17" ht="15" thickBot="1" x14ac:dyDescent="0.35">
      <c r="B62" s="92" t="str">
        <f>[3]Mides!E48</f>
        <v>Rudy</v>
      </c>
      <c r="C62" s="93" t="str">
        <f>[3]Mides!D48</f>
        <v>Roque</v>
      </c>
      <c r="D62" s="94" t="str">
        <f>IF([3]Mides!F48=1,"X"," ")</f>
        <v>X</v>
      </c>
      <c r="E62" s="94" t="str">
        <f>IF([3]Mides!F48=2,"X"," ")</f>
        <v xml:space="preserve"> </v>
      </c>
      <c r="F62" s="95" t="str">
        <f>[3]Mides!B48</f>
        <v xml:space="preserve">PENDIENTE </v>
      </c>
      <c r="G62" s="94" t="str">
        <f>IF(AND([3]Mides!H48&gt;=1,[3]Mides!H48&lt;=14),"X"," ")</f>
        <v xml:space="preserve"> </v>
      </c>
      <c r="H62" s="94" t="str">
        <f>IF(AND([3]Mides!H48&gt;=14,[3]Mides!H48&lt;=30),"X"," ")</f>
        <v xml:space="preserve"> </v>
      </c>
      <c r="I62" s="94" t="str">
        <f>IF(AND([3]Mides!H48&gt;=31,[3]Mides!H48&lt;=60),"X","  ")</f>
        <v>X</v>
      </c>
      <c r="J62" s="94" t="str">
        <f>IF([3]Mides!H48&gt;60,"X", "  ")</f>
        <v xml:space="preserve">  </v>
      </c>
      <c r="K62" s="96">
        <f>[3]Mides!N48</f>
        <v>0</v>
      </c>
      <c r="L62" s="96">
        <f>[3]Mides!K48</f>
        <v>0</v>
      </c>
      <c r="M62" s="96">
        <f>[3]Mides!L48</f>
        <v>0</v>
      </c>
      <c r="N62" s="96" t="str">
        <f>[3]Mides!M48</f>
        <v>x</v>
      </c>
      <c r="O62" s="96">
        <f t="shared" si="0"/>
        <v>0</v>
      </c>
      <c r="P62" s="96" t="str">
        <f>[3]Mides!R48</f>
        <v>Guatemala</v>
      </c>
      <c r="Q62" s="96" t="str">
        <f>[3]Mides!S48</f>
        <v>Guatemala</v>
      </c>
    </row>
    <row r="63" spans="2:17" ht="15" thickBot="1" x14ac:dyDescent="0.35">
      <c r="B63" s="92" t="str">
        <f>[3]Mides!E49</f>
        <v>Cony</v>
      </c>
      <c r="C63" s="93" t="str">
        <f>[3]Mides!D49</f>
        <v>Rivera</v>
      </c>
      <c r="D63" s="94" t="str">
        <f>IF([3]Mides!F49=1,"X"," ")</f>
        <v>X</v>
      </c>
      <c r="E63" s="94" t="str">
        <f>IF([3]Mides!F49=2,"X"," ")</f>
        <v xml:space="preserve"> </v>
      </c>
      <c r="F63" s="95" t="str">
        <f>[3]Mides!B49</f>
        <v xml:space="preserve">PENDIENTE </v>
      </c>
      <c r="G63" s="94" t="str">
        <f>IF(AND([3]Mides!H49&gt;=1,[3]Mides!H49&lt;=14),"X"," ")</f>
        <v xml:space="preserve"> </v>
      </c>
      <c r="H63" s="94" t="str">
        <f>IF(AND([3]Mides!H49&gt;=14,[3]Mides!H49&lt;=30),"X"," ")</f>
        <v xml:space="preserve"> </v>
      </c>
      <c r="I63" s="94" t="str">
        <f>IF(AND([3]Mides!H49&gt;=31,[3]Mides!H49&lt;=60),"X","  ")</f>
        <v>X</v>
      </c>
      <c r="J63" s="94" t="str">
        <f>IF([3]Mides!H49&gt;60,"X", "  ")</f>
        <v xml:space="preserve">  </v>
      </c>
      <c r="K63" s="96">
        <f>[3]Mides!N49</f>
        <v>0</v>
      </c>
      <c r="L63" s="96">
        <f>[3]Mides!K49</f>
        <v>0</v>
      </c>
      <c r="M63" s="96">
        <f>[3]Mides!L49</f>
        <v>0</v>
      </c>
      <c r="N63" s="96" t="str">
        <f>[3]Mides!M49</f>
        <v>x</v>
      </c>
      <c r="O63" s="96">
        <f t="shared" si="0"/>
        <v>0</v>
      </c>
      <c r="P63" s="96" t="str">
        <f>[3]Mides!R49</f>
        <v>Guatemala</v>
      </c>
      <c r="Q63" s="96" t="str">
        <f>[3]Mides!S49</f>
        <v>Guatemala</v>
      </c>
    </row>
    <row r="64" spans="2:17" ht="15" thickBot="1" x14ac:dyDescent="0.35">
      <c r="B64" s="92" t="str">
        <f>[3]Mides!E50</f>
        <v>Maritza</v>
      </c>
      <c r="C64" s="93">
        <f>[3]Mides!D50</f>
        <v>0</v>
      </c>
      <c r="D64" s="94" t="str">
        <f>IF([3]Mides!F50=1,"X"," ")</f>
        <v>X</v>
      </c>
      <c r="E64" s="94" t="str">
        <f>IF([3]Mides!F50=2,"X"," ")</f>
        <v xml:space="preserve"> </v>
      </c>
      <c r="F64" s="95" t="str">
        <f>[3]Mides!B50</f>
        <v xml:space="preserve">PENDIENTE </v>
      </c>
      <c r="G64" s="94" t="str">
        <f>IF(AND([3]Mides!H50&gt;=1,[3]Mides!H50&lt;=14),"X"," ")</f>
        <v xml:space="preserve"> </v>
      </c>
      <c r="H64" s="94" t="str">
        <f>IF(AND([3]Mides!H50&gt;=14,[3]Mides!H50&lt;=30),"X"," ")</f>
        <v xml:space="preserve"> </v>
      </c>
      <c r="I64" s="94" t="str">
        <f>IF(AND([3]Mides!H50&gt;=31,[3]Mides!H50&lt;=60),"X","  ")</f>
        <v>X</v>
      </c>
      <c r="J64" s="94" t="str">
        <f>IF([3]Mides!H50&gt;60,"X", "  ")</f>
        <v xml:space="preserve">  </v>
      </c>
      <c r="K64" s="96">
        <f>[3]Mides!N50</f>
        <v>0</v>
      </c>
      <c r="L64" s="96">
        <f>[3]Mides!K50</f>
        <v>0</v>
      </c>
      <c r="M64" s="96">
        <f>[3]Mides!L50</f>
        <v>0</v>
      </c>
      <c r="N64" s="96" t="str">
        <f>[3]Mides!M50</f>
        <v>x</v>
      </c>
      <c r="O64" s="96">
        <f t="shared" si="0"/>
        <v>0</v>
      </c>
      <c r="P64" s="96" t="str">
        <f>[3]Mides!R50</f>
        <v>Guatemala</v>
      </c>
      <c r="Q64" s="96" t="str">
        <f>[3]Mides!S50</f>
        <v>Guatemala</v>
      </c>
    </row>
    <row r="65" spans="2:17" ht="15" thickBot="1" x14ac:dyDescent="0.35">
      <c r="B65" s="92" t="str">
        <f>[3]Mides!E51</f>
        <v>Alba</v>
      </c>
      <c r="C65" s="93" t="str">
        <f>[3]Mides!D51</f>
        <v>Polanco</v>
      </c>
      <c r="D65" s="94" t="str">
        <f>IF([3]Mides!F51=1,"X"," ")</f>
        <v>X</v>
      </c>
      <c r="E65" s="94" t="str">
        <f>IF([3]Mides!F51=2,"X"," ")</f>
        <v xml:space="preserve"> </v>
      </c>
      <c r="F65" s="95" t="str">
        <f>[3]Mides!B51</f>
        <v xml:space="preserve">PENDIENTE </v>
      </c>
      <c r="G65" s="94" t="str">
        <f>IF(AND([3]Mides!H51&gt;=1,[3]Mides!H51&lt;=14),"X"," ")</f>
        <v xml:space="preserve"> </v>
      </c>
      <c r="H65" s="94" t="str">
        <f>IF(AND([3]Mides!H51&gt;=14,[3]Mides!H51&lt;=30),"X"," ")</f>
        <v xml:space="preserve"> </v>
      </c>
      <c r="I65" s="94" t="str">
        <f>IF(AND([3]Mides!H51&gt;=31,[3]Mides!H51&lt;=60),"X","  ")</f>
        <v>X</v>
      </c>
      <c r="J65" s="94" t="str">
        <f>IF([3]Mides!H51&gt;60,"X", "  ")</f>
        <v xml:space="preserve">  </v>
      </c>
      <c r="K65" s="96">
        <f>[3]Mides!N51</f>
        <v>0</v>
      </c>
      <c r="L65" s="96">
        <f>[3]Mides!K51</f>
        <v>0</v>
      </c>
      <c r="M65" s="96">
        <f>[3]Mides!L51</f>
        <v>0</v>
      </c>
      <c r="N65" s="96" t="str">
        <f>[3]Mides!M51</f>
        <v>x</v>
      </c>
      <c r="O65" s="96">
        <f t="shared" si="0"/>
        <v>0</v>
      </c>
      <c r="P65" s="96" t="str">
        <f>[3]Mides!R51</f>
        <v>Guatemala</v>
      </c>
      <c r="Q65" s="96" t="str">
        <f>[3]Mides!S51</f>
        <v>Guatemala</v>
      </c>
    </row>
    <row r="66" spans="2:17" ht="15" thickBot="1" x14ac:dyDescent="0.35">
      <c r="B66" s="92" t="str">
        <f>[3]Mides!E52</f>
        <v>Feliz</v>
      </c>
      <c r="C66" s="93" t="str">
        <f>[3]Mides!D52</f>
        <v>Illezcas</v>
      </c>
      <c r="D66" s="94" t="str">
        <f>IF([3]Mides!F52=1,"X"," ")</f>
        <v xml:space="preserve"> </v>
      </c>
      <c r="E66" s="94" t="str">
        <f>IF([3]Mides!F52=2,"X"," ")</f>
        <v>X</v>
      </c>
      <c r="F66" s="95" t="str">
        <f>[3]Mides!B52</f>
        <v xml:space="preserve">PENDIENTE </v>
      </c>
      <c r="G66" s="94" t="str">
        <f>IF(AND([3]Mides!H52&gt;=1,[3]Mides!H52&lt;=14),"X"," ")</f>
        <v xml:space="preserve"> </v>
      </c>
      <c r="H66" s="94" t="str">
        <f>IF(AND([3]Mides!H52&gt;=14,[3]Mides!H52&lt;=30),"X"," ")</f>
        <v>X</v>
      </c>
      <c r="I66" s="94" t="str">
        <f>IF(AND([3]Mides!H52&gt;=31,[3]Mides!H52&lt;=60),"X","  ")</f>
        <v xml:space="preserve">  </v>
      </c>
      <c r="J66" s="94" t="str">
        <f>IF([3]Mides!H52&gt;60,"X", "  ")</f>
        <v xml:space="preserve">  </v>
      </c>
      <c r="K66" s="96">
        <f>[3]Mides!N52</f>
        <v>0</v>
      </c>
      <c r="L66" s="96">
        <f>[3]Mides!K52</f>
        <v>0</v>
      </c>
      <c r="M66" s="96">
        <f>[3]Mides!L52</f>
        <v>0</v>
      </c>
      <c r="N66" s="96" t="str">
        <f>[3]Mides!M52</f>
        <v>x</v>
      </c>
      <c r="O66" s="96">
        <f t="shared" si="0"/>
        <v>0</v>
      </c>
      <c r="P66" s="96" t="str">
        <f>[3]Mides!R52</f>
        <v>Guatemala</v>
      </c>
      <c r="Q66" s="96" t="str">
        <f>[3]Mides!S52</f>
        <v>Guatemala</v>
      </c>
    </row>
    <row r="67" spans="2:17" ht="15" thickBot="1" x14ac:dyDescent="0.35">
      <c r="B67" s="92" t="str">
        <f>[3]Mides!E53</f>
        <v>Ana</v>
      </c>
      <c r="C67" s="93" t="str">
        <f>[3]Mides!D53</f>
        <v>Illezcas</v>
      </c>
      <c r="D67" s="94" t="str">
        <f>IF([3]Mides!F53=1,"X"," ")</f>
        <v>X</v>
      </c>
      <c r="E67" s="94" t="str">
        <f>IF([3]Mides!F53=2,"X"," ")</f>
        <v xml:space="preserve"> </v>
      </c>
      <c r="F67" s="95" t="str">
        <f>[3]Mides!B53</f>
        <v xml:space="preserve">PENDIENTE </v>
      </c>
      <c r="G67" s="94" t="str">
        <f>IF(AND([3]Mides!H53&gt;=1,[3]Mides!H53&lt;=14),"X"," ")</f>
        <v xml:space="preserve"> </v>
      </c>
      <c r="H67" s="94" t="str">
        <f>IF(AND([3]Mides!H53&gt;=14,[3]Mides!H53&lt;=30),"X"," ")</f>
        <v>X</v>
      </c>
      <c r="I67" s="94" t="str">
        <f>IF(AND([3]Mides!H53&gt;=31,[3]Mides!H53&lt;=60),"X","  ")</f>
        <v xml:space="preserve">  </v>
      </c>
      <c r="J67" s="94" t="str">
        <f>IF([3]Mides!H53&gt;60,"X", "  ")</f>
        <v xml:space="preserve">  </v>
      </c>
      <c r="K67" s="96">
        <f>[3]Mides!N53</f>
        <v>0</v>
      </c>
      <c r="L67" s="96">
        <f>[3]Mides!K53</f>
        <v>0</v>
      </c>
      <c r="M67" s="96">
        <f>[3]Mides!L53</f>
        <v>0</v>
      </c>
      <c r="N67" s="96" t="str">
        <f>[3]Mides!M53</f>
        <v>x</v>
      </c>
      <c r="O67" s="96">
        <f t="shared" si="0"/>
        <v>0</v>
      </c>
      <c r="P67" s="96" t="str">
        <f>[3]Mides!R53</f>
        <v>Guatemala</v>
      </c>
      <c r="Q67" s="96" t="str">
        <f>[3]Mides!S53</f>
        <v>Guatemala</v>
      </c>
    </row>
    <row r="68" spans="2:17" ht="15" thickBot="1" x14ac:dyDescent="0.35">
      <c r="B68" s="92" t="str">
        <f>[3]Mides!E54</f>
        <v>Marta</v>
      </c>
      <c r="C68" s="93" t="str">
        <f>[3]Mides!D54</f>
        <v>Chet</v>
      </c>
      <c r="D68" s="94" t="str">
        <f>IF([3]Mides!F54=1,"X"," ")</f>
        <v>X</v>
      </c>
      <c r="E68" s="94" t="str">
        <f>IF([3]Mides!F54=2,"X"," ")</f>
        <v xml:space="preserve"> </v>
      </c>
      <c r="F68" s="95" t="str">
        <f>[3]Mides!B54</f>
        <v xml:space="preserve">PENDIENTE </v>
      </c>
      <c r="G68" s="94" t="str">
        <f>IF(AND([3]Mides!H54&gt;=1,[3]Mides!H54&lt;=14),"X"," ")</f>
        <v xml:space="preserve"> </v>
      </c>
      <c r="H68" s="94" t="str">
        <f>IF(AND([3]Mides!H54&gt;=14,[3]Mides!H54&lt;=30),"X"," ")</f>
        <v>X</v>
      </c>
      <c r="I68" s="94" t="str">
        <f>IF(AND([3]Mides!H54&gt;=31,[3]Mides!H54&lt;=60),"X","  ")</f>
        <v xml:space="preserve">  </v>
      </c>
      <c r="J68" s="94" t="str">
        <f>IF([3]Mides!H54&gt;60,"X", "  ")</f>
        <v xml:space="preserve">  </v>
      </c>
      <c r="K68" s="96">
        <f>[3]Mides!N54</f>
        <v>0</v>
      </c>
      <c r="L68" s="96">
        <f>[3]Mides!K54</f>
        <v>0</v>
      </c>
      <c r="M68" s="96">
        <f>[3]Mides!L54</f>
        <v>0</v>
      </c>
      <c r="N68" s="96" t="str">
        <f>[3]Mides!M54</f>
        <v>x</v>
      </c>
      <c r="O68" s="96">
        <f t="shared" si="0"/>
        <v>0</v>
      </c>
      <c r="P68" s="96" t="str">
        <f>[3]Mides!R54</f>
        <v>Guatemala</v>
      </c>
      <c r="Q68" s="96" t="str">
        <f>[3]Mides!S54</f>
        <v>Guatemala</v>
      </c>
    </row>
    <row r="69" spans="2:17" ht="15" thickBot="1" x14ac:dyDescent="0.35">
      <c r="B69" s="92" t="str">
        <f>[3]Mides!E55</f>
        <v>Pamela</v>
      </c>
      <c r="C69" s="93" t="str">
        <f>[3]Mides!D55</f>
        <v>Alba</v>
      </c>
      <c r="D69" s="94" t="str">
        <f>IF([3]Mides!F55=1,"X"," ")</f>
        <v>X</v>
      </c>
      <c r="E69" s="94" t="str">
        <f>IF([3]Mides!F55=2,"X"," ")</f>
        <v xml:space="preserve"> </v>
      </c>
      <c r="F69" s="95" t="str">
        <f>[3]Mides!B55</f>
        <v xml:space="preserve">PENDIENTE </v>
      </c>
      <c r="G69" s="94" t="str">
        <f>IF(AND([3]Mides!H55&gt;=1,[3]Mides!H55&lt;=14),"X"," ")</f>
        <v xml:space="preserve"> </v>
      </c>
      <c r="H69" s="94" t="str">
        <f>IF(AND([3]Mides!H55&gt;=14,[3]Mides!H55&lt;=30),"X"," ")</f>
        <v>X</v>
      </c>
      <c r="I69" s="94" t="str">
        <f>IF(AND([3]Mides!H55&gt;=31,[3]Mides!H55&lt;=60),"X","  ")</f>
        <v xml:space="preserve">  </v>
      </c>
      <c r="J69" s="94" t="str">
        <f>IF([3]Mides!H55&gt;60,"X", "  ")</f>
        <v xml:space="preserve">  </v>
      </c>
      <c r="K69" s="96">
        <f>[3]Mides!N55</f>
        <v>0</v>
      </c>
      <c r="L69" s="96">
        <f>[3]Mides!K55</f>
        <v>0</v>
      </c>
      <c r="M69" s="96">
        <f>[3]Mides!L55</f>
        <v>0</v>
      </c>
      <c r="N69" s="96" t="str">
        <f>[3]Mides!M55</f>
        <v>x</v>
      </c>
      <c r="O69" s="96">
        <f t="shared" si="0"/>
        <v>0</v>
      </c>
      <c r="P69" s="96" t="str">
        <f>[3]Mides!R55</f>
        <v>Guatemala</v>
      </c>
      <c r="Q69" s="96" t="str">
        <f>[3]Mides!S55</f>
        <v>Guatemala</v>
      </c>
    </row>
    <row r="70" spans="2:17" ht="15" thickBot="1" x14ac:dyDescent="0.35">
      <c r="B70" s="92" t="str">
        <f>[3]Mides!E56</f>
        <v>Marle</v>
      </c>
      <c r="C70" s="93" t="str">
        <f>[3]Mides!D56</f>
        <v>Atlan</v>
      </c>
      <c r="D70" s="94" t="str">
        <f>IF([3]Mides!F56=1,"X"," ")</f>
        <v>X</v>
      </c>
      <c r="E70" s="94" t="str">
        <f>IF([3]Mides!F56=2,"X"," ")</f>
        <v xml:space="preserve"> </v>
      </c>
      <c r="F70" s="95" t="str">
        <f>[3]Mides!B56</f>
        <v xml:space="preserve">PENDIENTE </v>
      </c>
      <c r="G70" s="94" t="str">
        <f>IF(AND([3]Mides!H56&gt;=1,[3]Mides!H56&lt;=14),"X"," ")</f>
        <v xml:space="preserve"> </v>
      </c>
      <c r="H70" s="94" t="str">
        <f>IF(AND([3]Mides!H56&gt;=14,[3]Mides!H56&lt;=30),"X"," ")</f>
        <v>X</v>
      </c>
      <c r="I70" s="94" t="str">
        <f>IF(AND([3]Mides!H56&gt;=31,[3]Mides!H56&lt;=60),"X","  ")</f>
        <v xml:space="preserve">  </v>
      </c>
      <c r="J70" s="94" t="str">
        <f>IF([3]Mides!H56&gt;60,"X", "  ")</f>
        <v xml:space="preserve">  </v>
      </c>
      <c r="K70" s="96">
        <f>[3]Mides!N56</f>
        <v>0</v>
      </c>
      <c r="L70" s="96">
        <f>[3]Mides!K56</f>
        <v>0</v>
      </c>
      <c r="M70" s="96">
        <f>[3]Mides!L56</f>
        <v>0</v>
      </c>
      <c r="N70" s="96" t="str">
        <f>[3]Mides!M56</f>
        <v>x</v>
      </c>
      <c r="O70" s="96">
        <f t="shared" si="0"/>
        <v>0</v>
      </c>
      <c r="P70" s="96" t="str">
        <f>[3]Mides!R56</f>
        <v>Guatemala</v>
      </c>
      <c r="Q70" s="96" t="str">
        <f>[3]Mides!S56</f>
        <v>Guatemala</v>
      </c>
    </row>
    <row r="71" spans="2:17" ht="15" thickBot="1" x14ac:dyDescent="0.35">
      <c r="B71" s="92" t="str">
        <f>[3]Mides!E57</f>
        <v>Cony</v>
      </c>
      <c r="C71" s="93" t="str">
        <f>[3]Mides!D57</f>
        <v>Rivera</v>
      </c>
      <c r="D71" s="94" t="str">
        <f>IF([3]Mides!F57=1,"X"," ")</f>
        <v>X</v>
      </c>
      <c r="E71" s="94" t="str">
        <f>IF([3]Mides!F57=2,"X"," ")</f>
        <v xml:space="preserve"> </v>
      </c>
      <c r="F71" s="95" t="str">
        <f>[3]Mides!B57</f>
        <v xml:space="preserve">PENDIENTE </v>
      </c>
      <c r="G71" s="94" t="str">
        <f>IF(AND([3]Mides!H57&gt;=1,[3]Mides!H57&lt;=14),"X"," ")</f>
        <v xml:space="preserve"> </v>
      </c>
      <c r="H71" s="94" t="str">
        <f>IF(AND([3]Mides!H57&gt;=14,[3]Mides!H57&lt;=30),"X"," ")</f>
        <v xml:space="preserve"> </v>
      </c>
      <c r="I71" s="94" t="str">
        <f>IF(AND([3]Mides!H57&gt;=31,[3]Mides!H57&lt;=60),"X","  ")</f>
        <v>X</v>
      </c>
      <c r="J71" s="94" t="str">
        <f>IF([3]Mides!H57&gt;60,"X", "  ")</f>
        <v xml:space="preserve">  </v>
      </c>
      <c r="K71" s="96">
        <f>[3]Mides!N57</f>
        <v>0</v>
      </c>
      <c r="L71" s="96">
        <f>[3]Mides!K57</f>
        <v>0</v>
      </c>
      <c r="M71" s="96">
        <f>[3]Mides!L57</f>
        <v>0</v>
      </c>
      <c r="N71" s="96" t="str">
        <f>[3]Mides!M57</f>
        <v>x</v>
      </c>
      <c r="O71" s="96">
        <f t="shared" si="0"/>
        <v>0</v>
      </c>
      <c r="P71" s="96" t="str">
        <f>[3]Mides!R57</f>
        <v>Guatemala</v>
      </c>
      <c r="Q71" s="96" t="str">
        <f>[3]Mides!S57</f>
        <v>Guatemala</v>
      </c>
    </row>
    <row r="72" spans="2:17" ht="15" thickBot="1" x14ac:dyDescent="0.35">
      <c r="B72" s="92" t="str">
        <f>[3]Mides!E58</f>
        <v>jennifer</v>
      </c>
      <c r="C72" s="93" t="str">
        <f>[3]Mides!D58</f>
        <v>Lopez</v>
      </c>
      <c r="D72" s="94" t="str">
        <f>IF([3]Mides!F58=1,"X"," ")</f>
        <v>X</v>
      </c>
      <c r="E72" s="94" t="str">
        <f>IF([3]Mides!F58=2,"X"," ")</f>
        <v xml:space="preserve"> </v>
      </c>
      <c r="F72" s="95" t="str">
        <f>[3]Mides!B58</f>
        <v xml:space="preserve">PENDIENTE </v>
      </c>
      <c r="G72" s="94" t="str">
        <f>IF(AND([3]Mides!H58&gt;=1,[3]Mides!H58&lt;=14),"X"," ")</f>
        <v>X</v>
      </c>
      <c r="H72" s="94" t="str">
        <f>IF(AND([3]Mides!H58&gt;=14,[3]Mides!H58&lt;=30),"X"," ")</f>
        <v xml:space="preserve"> </v>
      </c>
      <c r="I72" s="94" t="str">
        <f>IF(AND([3]Mides!H58&gt;=31,[3]Mides!H58&lt;=60),"X","  ")</f>
        <v xml:space="preserve">  </v>
      </c>
      <c r="J72" s="94" t="str">
        <f>IF([3]Mides!H58&gt;60,"X", "  ")</f>
        <v xml:space="preserve">  </v>
      </c>
      <c r="K72" s="96">
        <f>[3]Mides!N58</f>
        <v>0</v>
      </c>
      <c r="L72" s="96">
        <f>[3]Mides!K58</f>
        <v>0</v>
      </c>
      <c r="M72" s="96">
        <f>[3]Mides!L58</f>
        <v>0</v>
      </c>
      <c r="N72" s="96" t="str">
        <f>[3]Mides!M58</f>
        <v>x</v>
      </c>
      <c r="O72" s="96">
        <f t="shared" si="0"/>
        <v>0</v>
      </c>
      <c r="P72" s="96" t="str">
        <f>[3]Mides!R58</f>
        <v>Guatemala</v>
      </c>
      <c r="Q72" s="96" t="str">
        <f>[3]Mides!S58</f>
        <v>Guatemala</v>
      </c>
    </row>
    <row r="73" spans="2:17" ht="15" thickBot="1" x14ac:dyDescent="0.35">
      <c r="B73" s="92" t="str">
        <f>[3]Mides!E59</f>
        <v>Glandy</v>
      </c>
      <c r="C73" s="93" t="str">
        <f>[3]Mides!D59</f>
        <v>Arias</v>
      </c>
      <c r="D73" s="94" t="str">
        <f>IF([3]Mides!F59=1,"X"," ")</f>
        <v>X</v>
      </c>
      <c r="E73" s="94" t="str">
        <f>IF([3]Mides!F59=2,"X"," ")</f>
        <v xml:space="preserve"> </v>
      </c>
      <c r="F73" s="95" t="str">
        <f>[3]Mides!B59</f>
        <v xml:space="preserve">PENDIENTE </v>
      </c>
      <c r="G73" s="94" t="str">
        <f>IF(AND([3]Mides!H59&gt;=1,[3]Mides!H59&lt;=14),"X"," ")</f>
        <v xml:space="preserve"> </v>
      </c>
      <c r="H73" s="94" t="str">
        <f>IF(AND([3]Mides!H59&gt;=14,[3]Mides!H59&lt;=30),"X"," ")</f>
        <v>X</v>
      </c>
      <c r="I73" s="94" t="str">
        <f>IF(AND([3]Mides!H59&gt;=31,[3]Mides!H59&lt;=60),"X","  ")</f>
        <v xml:space="preserve">  </v>
      </c>
      <c r="J73" s="94" t="str">
        <f>IF([3]Mides!H59&gt;60,"X", "  ")</f>
        <v xml:space="preserve">  </v>
      </c>
      <c r="K73" s="96">
        <f>[3]Mides!N59</f>
        <v>0</v>
      </c>
      <c r="L73" s="96">
        <f>[3]Mides!K59</f>
        <v>0</v>
      </c>
      <c r="M73" s="96">
        <f>[3]Mides!L59</f>
        <v>0</v>
      </c>
      <c r="N73" s="96" t="str">
        <f>[3]Mides!M59</f>
        <v>x</v>
      </c>
      <c r="O73" s="96">
        <f t="shared" si="0"/>
        <v>0</v>
      </c>
      <c r="P73" s="96" t="str">
        <f>[3]Mides!R59</f>
        <v>Guatemala</v>
      </c>
      <c r="Q73" s="96" t="str">
        <f>[3]Mides!S59</f>
        <v>Guatemala</v>
      </c>
    </row>
    <row r="74" spans="2:17" ht="15" thickBot="1" x14ac:dyDescent="0.35">
      <c r="B74" s="92" t="str">
        <f>[3]Mides!E60</f>
        <v>Paolo</v>
      </c>
      <c r="C74" s="93" t="str">
        <f>[3]Mides!D60</f>
        <v>Zuñiga</v>
      </c>
      <c r="D74" s="94" t="str">
        <f>IF([3]Mides!F60=1,"X"," ")</f>
        <v xml:space="preserve"> </v>
      </c>
      <c r="E74" s="94" t="str">
        <f>IF([3]Mides!F60=2,"X"," ")</f>
        <v>X</v>
      </c>
      <c r="F74" s="95" t="str">
        <f>[3]Mides!B60</f>
        <v xml:space="preserve">PENDIENTE </v>
      </c>
      <c r="G74" s="94" t="str">
        <f>IF(AND([3]Mides!H60&gt;=1,[3]Mides!H60&lt;=14),"X"," ")</f>
        <v xml:space="preserve"> </v>
      </c>
      <c r="H74" s="94" t="str">
        <f>IF(AND([3]Mides!H60&gt;=14,[3]Mides!H60&lt;=30),"X"," ")</f>
        <v>X</v>
      </c>
      <c r="I74" s="94" t="str">
        <f>IF(AND([3]Mides!H60&gt;=31,[3]Mides!H60&lt;=60),"X","  ")</f>
        <v xml:space="preserve">  </v>
      </c>
      <c r="J74" s="94" t="str">
        <f>IF([3]Mides!H60&gt;60,"X", "  ")</f>
        <v xml:space="preserve">  </v>
      </c>
      <c r="K74" s="96">
        <f>[3]Mides!N60</f>
        <v>0</v>
      </c>
      <c r="L74" s="96">
        <f>[3]Mides!K60</f>
        <v>0</v>
      </c>
      <c r="M74" s="96">
        <f>[3]Mides!L60</f>
        <v>0</v>
      </c>
      <c r="N74" s="96" t="str">
        <f>[3]Mides!M60</f>
        <v>x</v>
      </c>
      <c r="O74" s="96">
        <f t="shared" si="0"/>
        <v>0</v>
      </c>
      <c r="P74" s="96" t="str">
        <f>[3]Mides!R60</f>
        <v>Guatemala</v>
      </c>
      <c r="Q74" s="96" t="str">
        <f>[3]Mides!S60</f>
        <v>Guatemala</v>
      </c>
    </row>
    <row r="75" spans="2:17" ht="15" thickBot="1" x14ac:dyDescent="0.35">
      <c r="B75" s="92" t="str">
        <f>[3]Mides!E61</f>
        <v>Delmison</v>
      </c>
      <c r="C75" s="93" t="str">
        <f>[3]Mides!D61</f>
        <v>Diaz</v>
      </c>
      <c r="D75" s="94" t="str">
        <f>IF([3]Mides!F61=1,"X"," ")</f>
        <v xml:space="preserve"> </v>
      </c>
      <c r="E75" s="94" t="str">
        <f>IF([3]Mides!F61=2,"X"," ")</f>
        <v>X</v>
      </c>
      <c r="F75" s="95" t="str">
        <f>[3]Mides!B61</f>
        <v xml:space="preserve">PENDIENTE </v>
      </c>
      <c r="G75" s="94" t="str">
        <f>IF(AND([3]Mides!H61&gt;=1,[3]Mides!H61&lt;=14),"X"," ")</f>
        <v xml:space="preserve"> </v>
      </c>
      <c r="H75" s="94" t="str">
        <f>IF(AND([3]Mides!H61&gt;=14,[3]Mides!H61&lt;=30),"X"," ")</f>
        <v>X</v>
      </c>
      <c r="I75" s="94" t="str">
        <f>IF(AND([3]Mides!H61&gt;=31,[3]Mides!H61&lt;=60),"X","  ")</f>
        <v xml:space="preserve">  </v>
      </c>
      <c r="J75" s="94" t="str">
        <f>IF([3]Mides!H61&gt;60,"X", "  ")</f>
        <v xml:space="preserve">  </v>
      </c>
      <c r="K75" s="96">
        <f>[3]Mides!N61</f>
        <v>0</v>
      </c>
      <c r="L75" s="96">
        <f>[3]Mides!K61</f>
        <v>0</v>
      </c>
      <c r="M75" s="96">
        <f>[3]Mides!L61</f>
        <v>0</v>
      </c>
      <c r="N75" s="96" t="str">
        <f>[3]Mides!M61</f>
        <v>x</v>
      </c>
      <c r="O75" s="96">
        <f t="shared" si="0"/>
        <v>0</v>
      </c>
      <c r="P75" s="96" t="str">
        <f>[3]Mides!R61</f>
        <v>Guatemala</v>
      </c>
      <c r="Q75" s="96" t="str">
        <f>[3]Mides!S61</f>
        <v>Guatemala</v>
      </c>
    </row>
    <row r="76" spans="2:17" ht="15" thickBot="1" x14ac:dyDescent="0.35">
      <c r="B76" s="92" t="str">
        <f>[3]Mides!E62</f>
        <v>Chelsea</v>
      </c>
      <c r="C76" s="93" t="str">
        <f>[3]Mides!D62</f>
        <v>Rios</v>
      </c>
      <c r="D76" s="94" t="str">
        <f>IF([3]Mides!F62=1,"X"," ")</f>
        <v>X</v>
      </c>
      <c r="E76" s="94" t="str">
        <f>IF([3]Mides!F62=2,"X"," ")</f>
        <v xml:space="preserve"> </v>
      </c>
      <c r="F76" s="95" t="str">
        <f>[3]Mides!B62</f>
        <v xml:space="preserve">PENDIENTE </v>
      </c>
      <c r="G76" s="94" t="str">
        <f>IF(AND([3]Mides!H62&gt;=1,[3]Mides!H62&lt;=14),"X"," ")</f>
        <v>X</v>
      </c>
      <c r="H76" s="94" t="str">
        <f>IF(AND([3]Mides!H62&gt;=14,[3]Mides!H62&lt;=30),"X"," ")</f>
        <v xml:space="preserve"> </v>
      </c>
      <c r="I76" s="94" t="str">
        <f>IF(AND([3]Mides!H62&gt;=31,[3]Mides!H62&lt;=60),"X","  ")</f>
        <v xml:space="preserve">  </v>
      </c>
      <c r="J76" s="94" t="str">
        <f>IF([3]Mides!H62&gt;60,"X", "  ")</f>
        <v xml:space="preserve">  </v>
      </c>
      <c r="K76" s="96">
        <f>[3]Mides!N62</f>
        <v>0</v>
      </c>
      <c r="L76" s="96">
        <f>[3]Mides!K62</f>
        <v>0</v>
      </c>
      <c r="M76" s="96">
        <f>[3]Mides!L62</f>
        <v>0</v>
      </c>
      <c r="N76" s="96" t="str">
        <f>[3]Mides!M62</f>
        <v>x</v>
      </c>
      <c r="O76" s="96">
        <f t="shared" si="0"/>
        <v>0</v>
      </c>
      <c r="P76" s="96" t="str">
        <f>[3]Mides!R62</f>
        <v>Guatemala</v>
      </c>
      <c r="Q76" s="96" t="str">
        <f>[3]Mides!S62</f>
        <v>Guatemala</v>
      </c>
    </row>
    <row r="77" spans="2:17" ht="15" thickBot="1" x14ac:dyDescent="0.35">
      <c r="B77" s="92" t="str">
        <f>[3]Mides!E63</f>
        <v>Leslie</v>
      </c>
      <c r="C77" s="93" t="str">
        <f>[3]Mides!D63</f>
        <v>Carvajal</v>
      </c>
      <c r="D77" s="94" t="str">
        <f>IF([3]Mides!F63=1,"X"," ")</f>
        <v>X</v>
      </c>
      <c r="E77" s="94" t="str">
        <f>IF([3]Mides!F63=2,"X"," ")</f>
        <v xml:space="preserve"> </v>
      </c>
      <c r="F77" s="95" t="str">
        <f>[3]Mides!B63</f>
        <v xml:space="preserve">PENDIENTE </v>
      </c>
      <c r="G77" s="94" t="str">
        <f>IF(AND([3]Mides!H63&gt;=1,[3]Mides!H63&lt;=14),"X"," ")</f>
        <v xml:space="preserve"> </v>
      </c>
      <c r="H77" s="94" t="str">
        <f>IF(AND([3]Mides!H63&gt;=14,[3]Mides!H63&lt;=30),"X"," ")</f>
        <v>X</v>
      </c>
      <c r="I77" s="94" t="str">
        <f>IF(AND([3]Mides!H63&gt;=31,[3]Mides!H63&lt;=60),"X","  ")</f>
        <v xml:space="preserve">  </v>
      </c>
      <c r="J77" s="94" t="str">
        <f>IF([3]Mides!H63&gt;60,"X", "  ")</f>
        <v xml:space="preserve">  </v>
      </c>
      <c r="K77" s="96">
        <f>[3]Mides!N63</f>
        <v>0</v>
      </c>
      <c r="L77" s="96">
        <f>[3]Mides!K63</f>
        <v>0</v>
      </c>
      <c r="M77" s="96">
        <f>[3]Mides!L63</f>
        <v>0</v>
      </c>
      <c r="N77" s="96" t="str">
        <f>[3]Mides!M63</f>
        <v>x</v>
      </c>
      <c r="O77" s="96">
        <f t="shared" si="0"/>
        <v>0</v>
      </c>
      <c r="P77" s="96" t="str">
        <f>[3]Mides!R63</f>
        <v>Guatemala</v>
      </c>
      <c r="Q77" s="96" t="str">
        <f>[3]Mides!S63</f>
        <v>Guatemala</v>
      </c>
    </row>
    <row r="78" spans="2:17" ht="15" thickBot="1" x14ac:dyDescent="0.35">
      <c r="B78" s="92" t="str">
        <f>[3]Mides!E64</f>
        <v>Fabian</v>
      </c>
      <c r="C78" s="93" t="str">
        <f>[3]Mides!D64</f>
        <v>Lopez</v>
      </c>
      <c r="D78" s="94" t="str">
        <f>IF([3]Mides!F64=1,"X"," ")</f>
        <v xml:space="preserve"> </v>
      </c>
      <c r="E78" s="94" t="str">
        <f>IF([3]Mides!F64=2,"X"," ")</f>
        <v>X</v>
      </c>
      <c r="F78" s="95" t="str">
        <f>[3]Mides!B64</f>
        <v xml:space="preserve">PENDIENTE </v>
      </c>
      <c r="G78" s="94" t="str">
        <f>IF(AND([3]Mides!H64&gt;=1,[3]Mides!H64&lt;=14),"X"," ")</f>
        <v xml:space="preserve"> </v>
      </c>
      <c r="H78" s="94" t="str">
        <f>IF(AND([3]Mides!H64&gt;=14,[3]Mides!H64&lt;=30),"X"," ")</f>
        <v xml:space="preserve"> </v>
      </c>
      <c r="I78" s="94" t="str">
        <f>IF(AND([3]Mides!H64&gt;=31,[3]Mides!H64&lt;=60),"X","  ")</f>
        <v>X</v>
      </c>
      <c r="J78" s="94" t="str">
        <f>IF([3]Mides!H64&gt;60,"X", "  ")</f>
        <v xml:space="preserve">  </v>
      </c>
      <c r="K78" s="96">
        <f>[3]Mides!N64</f>
        <v>0</v>
      </c>
      <c r="L78" s="96">
        <f>[3]Mides!K64</f>
        <v>0</v>
      </c>
      <c r="M78" s="96">
        <f>[3]Mides!L64</f>
        <v>0</v>
      </c>
      <c r="N78" s="96" t="str">
        <f>[3]Mides!M64</f>
        <v>x</v>
      </c>
      <c r="O78" s="96">
        <f t="shared" si="0"/>
        <v>0</v>
      </c>
      <c r="P78" s="96" t="str">
        <f>[3]Mides!R64</f>
        <v>Guatemala</v>
      </c>
      <c r="Q78" s="96" t="str">
        <f>[3]Mides!S64</f>
        <v>Guatemala</v>
      </c>
    </row>
    <row r="79" spans="2:17" ht="15" thickBot="1" x14ac:dyDescent="0.35">
      <c r="B79" s="92" t="str">
        <f>[3]Mides!E65</f>
        <v>Marisabel</v>
      </c>
      <c r="C79" s="93" t="str">
        <f>[3]Mides!D65</f>
        <v>Alvarado</v>
      </c>
      <c r="D79" s="94" t="str">
        <f>IF([3]Mides!F65=1,"X"," ")</f>
        <v>X</v>
      </c>
      <c r="E79" s="94" t="str">
        <f>IF([3]Mides!F65=2,"X"," ")</f>
        <v xml:space="preserve"> </v>
      </c>
      <c r="F79" s="95" t="str">
        <f>[3]Mides!B65</f>
        <v xml:space="preserve">PENDIENTE </v>
      </c>
      <c r="G79" s="94" t="str">
        <f>IF(AND([3]Mides!H65&gt;=1,[3]Mides!H65&lt;=14),"X"," ")</f>
        <v xml:space="preserve"> </v>
      </c>
      <c r="H79" s="94" t="str">
        <f>IF(AND([3]Mides!H65&gt;=14,[3]Mides!H65&lt;=30),"X"," ")</f>
        <v>X</v>
      </c>
      <c r="I79" s="94" t="str">
        <f>IF(AND([3]Mides!H65&gt;=31,[3]Mides!H65&lt;=60),"X","  ")</f>
        <v xml:space="preserve">  </v>
      </c>
      <c r="J79" s="94" t="str">
        <f>IF([3]Mides!H65&gt;60,"X", "  ")</f>
        <v xml:space="preserve">  </v>
      </c>
      <c r="K79" s="96">
        <f>[3]Mides!N65</f>
        <v>0</v>
      </c>
      <c r="L79" s="96">
        <f>[3]Mides!K65</f>
        <v>0</v>
      </c>
      <c r="M79" s="96">
        <f>[3]Mides!L65</f>
        <v>0</v>
      </c>
      <c r="N79" s="96" t="str">
        <f>[3]Mides!M65</f>
        <v>x</v>
      </c>
      <c r="O79" s="96">
        <f t="shared" si="0"/>
        <v>0</v>
      </c>
      <c r="P79" s="96" t="str">
        <f>[3]Mides!R65</f>
        <v>Guatemala</v>
      </c>
      <c r="Q79" s="96" t="str">
        <f>[3]Mides!S65</f>
        <v>Guatemala</v>
      </c>
    </row>
    <row r="80" spans="2:17" ht="15" thickBot="1" x14ac:dyDescent="0.35">
      <c r="B80" s="92" t="str">
        <f>[3]Mides!E66</f>
        <v>Blanca</v>
      </c>
      <c r="C80" s="93" t="str">
        <f>[3]Mides!D66</f>
        <v>Gonzalez</v>
      </c>
      <c r="D80" s="94" t="str">
        <f>IF([3]Mides!F66=1,"X"," ")</f>
        <v>X</v>
      </c>
      <c r="E80" s="94" t="str">
        <f>IF([3]Mides!F66=2,"X"," ")</f>
        <v xml:space="preserve"> </v>
      </c>
      <c r="F80" s="95" t="str">
        <f>[3]Mides!B66</f>
        <v xml:space="preserve">PENDIENTE </v>
      </c>
      <c r="G80" s="94" t="str">
        <f>IF(AND([3]Mides!H66&gt;=1,[3]Mides!H66&lt;=14),"X"," ")</f>
        <v xml:space="preserve"> </v>
      </c>
      <c r="H80" s="94" t="str">
        <f>IF(AND([3]Mides!H66&gt;=14,[3]Mides!H66&lt;=30),"X"," ")</f>
        <v xml:space="preserve"> </v>
      </c>
      <c r="I80" s="94" t="str">
        <f>IF(AND([3]Mides!H66&gt;=31,[3]Mides!H66&lt;=60),"X","  ")</f>
        <v>X</v>
      </c>
      <c r="J80" s="94" t="str">
        <f>IF([3]Mides!H66&gt;60,"X", "  ")</f>
        <v xml:space="preserve">  </v>
      </c>
      <c r="K80" s="96">
        <f>[3]Mides!N66</f>
        <v>0</v>
      </c>
      <c r="L80" s="96">
        <f>[3]Mides!K66</f>
        <v>0</v>
      </c>
      <c r="M80" s="96">
        <f>[3]Mides!L66</f>
        <v>0</v>
      </c>
      <c r="N80" s="96" t="str">
        <f>[3]Mides!M66</f>
        <v>x</v>
      </c>
      <c r="O80" s="96">
        <f t="shared" si="0"/>
        <v>0</v>
      </c>
      <c r="P80" s="96" t="str">
        <f>[3]Mides!R66</f>
        <v>Guatemala</v>
      </c>
      <c r="Q80" s="96" t="str">
        <f>[3]Mides!S66</f>
        <v>Guatemala</v>
      </c>
    </row>
    <row r="81" spans="2:17" ht="15" thickBot="1" x14ac:dyDescent="0.35">
      <c r="B81" s="92" t="str">
        <f>[3]Mides!E67</f>
        <v>Otto</v>
      </c>
      <c r="C81" s="93" t="str">
        <f>[3]Mides!D67</f>
        <v>Godinez</v>
      </c>
      <c r="D81" s="94" t="str">
        <f>IF([3]Mides!F67=1,"X"," ")</f>
        <v xml:space="preserve"> </v>
      </c>
      <c r="E81" s="94" t="str">
        <f>IF([3]Mides!F67=2,"X"," ")</f>
        <v>X</v>
      </c>
      <c r="F81" s="95" t="str">
        <f>[3]Mides!B67</f>
        <v xml:space="preserve">PENDIENTE </v>
      </c>
      <c r="G81" s="94" t="str">
        <f>IF(AND([3]Mides!H67&gt;=1,[3]Mides!H67&lt;=14),"X"," ")</f>
        <v xml:space="preserve"> </v>
      </c>
      <c r="H81" s="94" t="str">
        <f>IF(AND([3]Mides!H67&gt;=14,[3]Mides!H67&lt;=30),"X"," ")</f>
        <v>X</v>
      </c>
      <c r="I81" s="94" t="str">
        <f>IF(AND([3]Mides!H67&gt;=31,[3]Mides!H67&lt;=60),"X","  ")</f>
        <v xml:space="preserve">  </v>
      </c>
      <c r="J81" s="94" t="str">
        <f>IF([3]Mides!H67&gt;60,"X", "  ")</f>
        <v xml:space="preserve">  </v>
      </c>
      <c r="K81" s="96">
        <f>[3]Mides!N67</f>
        <v>0</v>
      </c>
      <c r="L81" s="96">
        <f>[3]Mides!K67</f>
        <v>0</v>
      </c>
      <c r="M81" s="96">
        <f>[3]Mides!L67</f>
        <v>0</v>
      </c>
      <c r="N81" s="96" t="str">
        <f>[3]Mides!M67</f>
        <v>x</v>
      </c>
      <c r="O81" s="96">
        <f t="shared" si="0"/>
        <v>0</v>
      </c>
      <c r="P81" s="96" t="str">
        <f>[3]Mides!R67</f>
        <v>Guatemala</v>
      </c>
      <c r="Q81" s="96" t="str">
        <f>[3]Mides!S67</f>
        <v>Guatemala</v>
      </c>
    </row>
    <row r="82" spans="2:17" ht="15" thickBot="1" x14ac:dyDescent="0.35">
      <c r="B82" s="92" t="str">
        <f>[3]Mides!E68</f>
        <v>Rita</v>
      </c>
      <c r="C82" s="93" t="str">
        <f>[3]Mides!D68</f>
        <v>Cordova</v>
      </c>
      <c r="D82" s="94" t="str">
        <f>IF([3]Mides!F68=1,"X"," ")</f>
        <v>X</v>
      </c>
      <c r="E82" s="94" t="str">
        <f>IF([3]Mides!F68=2,"X"," ")</f>
        <v xml:space="preserve"> </v>
      </c>
      <c r="F82" s="95" t="str">
        <f>[3]Mides!B68</f>
        <v xml:space="preserve">PENDIENTE </v>
      </c>
      <c r="G82" s="94" t="str">
        <f>IF(AND([3]Mides!H68&gt;=1,[3]Mides!H68&lt;=14),"X"," ")</f>
        <v xml:space="preserve"> </v>
      </c>
      <c r="H82" s="94" t="str">
        <f>IF(AND([3]Mides!H68&gt;=14,[3]Mides!H68&lt;=30),"X"," ")</f>
        <v>X</v>
      </c>
      <c r="I82" s="94" t="str">
        <f>IF(AND([3]Mides!H68&gt;=31,[3]Mides!H68&lt;=60),"X","  ")</f>
        <v xml:space="preserve">  </v>
      </c>
      <c r="J82" s="94" t="str">
        <f>IF([3]Mides!H68&gt;60,"X", "  ")</f>
        <v xml:space="preserve">  </v>
      </c>
      <c r="K82" s="96">
        <f>[3]Mides!N68</f>
        <v>0</v>
      </c>
      <c r="L82" s="96">
        <f>[3]Mides!K68</f>
        <v>0</v>
      </c>
      <c r="M82" s="96">
        <f>[3]Mides!L68</f>
        <v>0</v>
      </c>
      <c r="N82" s="96" t="str">
        <f>[3]Mides!M68</f>
        <v>x</v>
      </c>
      <c r="O82" s="96">
        <f t="shared" si="0"/>
        <v>0</v>
      </c>
      <c r="P82" s="96" t="str">
        <f>[3]Mides!R68</f>
        <v>Guatemala</v>
      </c>
      <c r="Q82" s="96" t="str">
        <f>[3]Mides!S68</f>
        <v>Guatemala</v>
      </c>
    </row>
    <row r="83" spans="2:17" ht="15" thickBot="1" x14ac:dyDescent="0.35">
      <c r="B83" s="92" t="str">
        <f>[3]Mides!E69</f>
        <v>Shenny</v>
      </c>
      <c r="C83" s="93" t="str">
        <f>[3]Mides!D69</f>
        <v>Velazques</v>
      </c>
      <c r="D83" s="94" t="str">
        <f>IF([3]Mides!F69=1,"X"," ")</f>
        <v>X</v>
      </c>
      <c r="E83" s="94" t="str">
        <f>IF([3]Mides!F69=2,"X"," ")</f>
        <v xml:space="preserve"> </v>
      </c>
      <c r="F83" s="95" t="str">
        <f>[3]Mides!B69</f>
        <v xml:space="preserve">PENDIENTE </v>
      </c>
      <c r="G83" s="94" t="str">
        <f>IF(AND([3]Mides!H69&gt;=1,[3]Mides!H69&lt;=14),"X"," ")</f>
        <v xml:space="preserve"> </v>
      </c>
      <c r="H83" s="94" t="str">
        <f>IF(AND([3]Mides!H69&gt;=14,[3]Mides!H69&lt;=30),"X"," ")</f>
        <v>X</v>
      </c>
      <c r="I83" s="94" t="str">
        <f>IF(AND([3]Mides!H69&gt;=31,[3]Mides!H69&lt;=60),"X","  ")</f>
        <v xml:space="preserve">  </v>
      </c>
      <c r="J83" s="94" t="str">
        <f>IF([3]Mides!H69&gt;60,"X", "  ")</f>
        <v xml:space="preserve">  </v>
      </c>
      <c r="K83" s="96">
        <f>[3]Mides!N69</f>
        <v>0</v>
      </c>
      <c r="L83" s="96">
        <f>[3]Mides!K69</f>
        <v>0</v>
      </c>
      <c r="M83" s="96">
        <f>[3]Mides!L69</f>
        <v>0</v>
      </c>
      <c r="N83" s="96" t="str">
        <f>[3]Mides!M69</f>
        <v>x</v>
      </c>
      <c r="O83" s="96">
        <f t="shared" si="0"/>
        <v>0</v>
      </c>
      <c r="P83" s="96" t="str">
        <f>[3]Mides!R69</f>
        <v>Guatemala</v>
      </c>
      <c r="Q83" s="96" t="str">
        <f>[3]Mides!S69</f>
        <v>Guatemala</v>
      </c>
    </row>
    <row r="84" spans="2:17" ht="15" thickBot="1" x14ac:dyDescent="0.35">
      <c r="B84" s="92" t="str">
        <f>[3]Mides!E70</f>
        <v>Carlos</v>
      </c>
      <c r="C84" s="93" t="str">
        <f>[3]Mides!D70</f>
        <v>Recinos</v>
      </c>
      <c r="D84" s="94" t="str">
        <f>IF([3]Mides!F70=1,"X"," ")</f>
        <v xml:space="preserve"> </v>
      </c>
      <c r="E84" s="94" t="str">
        <f>IF([3]Mides!F70=2,"X"," ")</f>
        <v>X</v>
      </c>
      <c r="F84" s="95" t="str">
        <f>[3]Mides!B70</f>
        <v xml:space="preserve">PENDIENTE </v>
      </c>
      <c r="G84" s="94" t="str">
        <f>IF(AND([3]Mides!H70&gt;=1,[3]Mides!H70&lt;=14),"X"," ")</f>
        <v>X</v>
      </c>
      <c r="H84" s="94" t="str">
        <f>IF(AND([3]Mides!H70&gt;=14,[3]Mides!H70&lt;=30),"X"," ")</f>
        <v xml:space="preserve"> </v>
      </c>
      <c r="I84" s="94" t="str">
        <f>IF(AND([3]Mides!H70&gt;=31,[3]Mides!H70&lt;=60),"X","  ")</f>
        <v xml:space="preserve">  </v>
      </c>
      <c r="J84" s="94" t="str">
        <f>IF([3]Mides!H70&gt;60,"X", "  ")</f>
        <v xml:space="preserve">  </v>
      </c>
      <c r="K84" s="96">
        <f>[3]Mides!N70</f>
        <v>0</v>
      </c>
      <c r="L84" s="96">
        <f>[3]Mides!K70</f>
        <v>0</v>
      </c>
      <c r="M84" s="96">
        <f>[3]Mides!L70</f>
        <v>0</v>
      </c>
      <c r="N84" s="96" t="str">
        <f>[3]Mides!M70</f>
        <v>x</v>
      </c>
      <c r="O84" s="96">
        <f t="shared" si="0"/>
        <v>0</v>
      </c>
      <c r="P84" s="96" t="str">
        <f>[3]Mides!R70</f>
        <v>Guatemala</v>
      </c>
      <c r="Q84" s="96" t="str">
        <f>[3]Mides!S70</f>
        <v>Guatemala</v>
      </c>
    </row>
    <row r="85" spans="2:17" ht="15" thickBot="1" x14ac:dyDescent="0.35">
      <c r="B85" s="92" t="str">
        <f>[3]Mides!E71</f>
        <v>Lucky</v>
      </c>
      <c r="C85" s="93" t="str">
        <f>[3]Mides!D71</f>
        <v>Cruz</v>
      </c>
      <c r="D85" s="94" t="str">
        <f>IF([3]Mides!F71=1,"X"," ")</f>
        <v>X</v>
      </c>
      <c r="E85" s="94" t="str">
        <f>IF([3]Mides!F71=2,"X"," ")</f>
        <v xml:space="preserve"> </v>
      </c>
      <c r="F85" s="95" t="str">
        <f>[3]Mides!B71</f>
        <v xml:space="preserve">PENDIENTE </v>
      </c>
      <c r="G85" s="94" t="str">
        <f>IF(AND([3]Mides!H71&gt;=1,[3]Mides!H71&lt;=14),"X"," ")</f>
        <v xml:space="preserve"> </v>
      </c>
      <c r="H85" s="94" t="str">
        <f>IF(AND([3]Mides!H71&gt;=14,[3]Mides!H71&lt;=30),"X"," ")</f>
        <v xml:space="preserve"> </v>
      </c>
      <c r="I85" s="94" t="str">
        <f>IF(AND([3]Mides!H71&gt;=31,[3]Mides!H71&lt;=60),"X","  ")</f>
        <v>X</v>
      </c>
      <c r="J85" s="94" t="str">
        <f>IF([3]Mides!H71&gt;60,"X", "  ")</f>
        <v xml:space="preserve">  </v>
      </c>
      <c r="K85" s="96">
        <f>[3]Mides!N71</f>
        <v>0</v>
      </c>
      <c r="L85" s="96">
        <f>[3]Mides!K71</f>
        <v>0</v>
      </c>
      <c r="M85" s="96">
        <f>[3]Mides!L71</f>
        <v>0</v>
      </c>
      <c r="N85" s="96" t="str">
        <f>[3]Mides!M71</f>
        <v>x</v>
      </c>
      <c r="O85" s="96">
        <f t="shared" si="0"/>
        <v>0</v>
      </c>
      <c r="P85" s="96" t="str">
        <f>[3]Mides!R71</f>
        <v>Guatemala</v>
      </c>
      <c r="Q85" s="96" t="str">
        <f>[3]Mides!S71</f>
        <v>Guatemala</v>
      </c>
    </row>
    <row r="86" spans="2:17" ht="15" thickBot="1" x14ac:dyDescent="0.35">
      <c r="B86" s="92" t="str">
        <f>[3]Mides!E72</f>
        <v>Cecilia</v>
      </c>
      <c r="C86" s="93" t="str">
        <f>[3]Mides!D72</f>
        <v>Cruz</v>
      </c>
      <c r="D86" s="94" t="str">
        <f>IF([3]Mides!F72=1,"X"," ")</f>
        <v>X</v>
      </c>
      <c r="E86" s="94" t="str">
        <f>IF([3]Mides!F72=2,"X"," ")</f>
        <v xml:space="preserve"> </v>
      </c>
      <c r="F86" s="95" t="str">
        <f>[3]Mides!B72</f>
        <v xml:space="preserve">PENDIENTE </v>
      </c>
      <c r="G86" s="94" t="str">
        <f>IF(AND([3]Mides!H72&gt;=1,[3]Mides!H72&lt;=14),"X"," ")</f>
        <v xml:space="preserve"> </v>
      </c>
      <c r="H86" s="94" t="str">
        <f>IF(AND([3]Mides!H72&gt;=14,[3]Mides!H72&lt;=30),"X"," ")</f>
        <v>X</v>
      </c>
      <c r="I86" s="94" t="str">
        <f>IF(AND([3]Mides!H72&gt;=31,[3]Mides!H72&lt;=60),"X","  ")</f>
        <v xml:space="preserve">  </v>
      </c>
      <c r="J86" s="94" t="str">
        <f>IF([3]Mides!H72&gt;60,"X", "  ")</f>
        <v xml:space="preserve">  </v>
      </c>
      <c r="K86" s="96">
        <f>[3]Mides!N72</f>
        <v>0</v>
      </c>
      <c r="L86" s="96">
        <f>[3]Mides!K72</f>
        <v>0</v>
      </c>
      <c r="M86" s="96">
        <f>[3]Mides!L72</f>
        <v>0</v>
      </c>
      <c r="N86" s="96" t="str">
        <f>[3]Mides!M72</f>
        <v>x</v>
      </c>
      <c r="O86" s="96">
        <f t="shared" ref="O86:O149" si="1">SUM(K86:N86)</f>
        <v>0</v>
      </c>
      <c r="P86" s="96" t="str">
        <f>[3]Mides!R72</f>
        <v>Guatemala</v>
      </c>
      <c r="Q86" s="96" t="str">
        <f>[3]Mides!S72</f>
        <v>Guatemala</v>
      </c>
    </row>
    <row r="87" spans="2:17" ht="15" thickBot="1" x14ac:dyDescent="0.35">
      <c r="B87" s="92" t="str">
        <f>[3]Mides!E73</f>
        <v>Edwin</v>
      </c>
      <c r="C87" s="93" t="str">
        <f>[3]Mides!D73</f>
        <v>Vidal</v>
      </c>
      <c r="D87" s="94" t="str">
        <f>IF([3]Mides!F73=1,"X"," ")</f>
        <v xml:space="preserve"> </v>
      </c>
      <c r="E87" s="94" t="str">
        <f>IF([3]Mides!F73=2,"X"," ")</f>
        <v>X</v>
      </c>
      <c r="F87" s="95" t="str">
        <f>[3]Mides!B73</f>
        <v xml:space="preserve">PENDIENTE </v>
      </c>
      <c r="G87" s="94" t="str">
        <f>IF(AND([3]Mides!H73&gt;=1,[3]Mides!H73&lt;=14),"X"," ")</f>
        <v xml:space="preserve"> </v>
      </c>
      <c r="H87" s="94" t="str">
        <f>IF(AND([3]Mides!H73&gt;=14,[3]Mides!H73&lt;=30),"X"," ")</f>
        <v>X</v>
      </c>
      <c r="I87" s="94" t="str">
        <f>IF(AND([3]Mides!H73&gt;=31,[3]Mides!H73&lt;=60),"X","  ")</f>
        <v xml:space="preserve">  </v>
      </c>
      <c r="J87" s="94" t="str">
        <f>IF([3]Mides!H73&gt;60,"X", "  ")</f>
        <v xml:space="preserve">  </v>
      </c>
      <c r="K87" s="96">
        <f>[3]Mides!N73</f>
        <v>0</v>
      </c>
      <c r="L87" s="96">
        <f>[3]Mides!K73</f>
        <v>0</v>
      </c>
      <c r="M87" s="96">
        <f>[3]Mides!L73</f>
        <v>0</v>
      </c>
      <c r="N87" s="96" t="str">
        <f>[3]Mides!M73</f>
        <v>x</v>
      </c>
      <c r="O87" s="96">
        <f t="shared" si="1"/>
        <v>0</v>
      </c>
      <c r="P87" s="96" t="str">
        <f>[3]Mides!R73</f>
        <v>Guatemala</v>
      </c>
      <c r="Q87" s="96" t="str">
        <f>[3]Mides!S73</f>
        <v>Guatemala</v>
      </c>
    </row>
    <row r="88" spans="2:17" ht="15" thickBot="1" x14ac:dyDescent="0.35">
      <c r="B88" s="92" t="str">
        <f>[3]Mides!E74</f>
        <v>Conny</v>
      </c>
      <c r="C88" s="93" t="str">
        <f>[3]Mides!D74</f>
        <v>Rivera</v>
      </c>
      <c r="D88" s="94" t="str">
        <f>IF([3]Mides!F74=1,"X"," ")</f>
        <v>X</v>
      </c>
      <c r="E88" s="94" t="str">
        <f>IF([3]Mides!F74=2,"X"," ")</f>
        <v xml:space="preserve"> </v>
      </c>
      <c r="F88" s="95" t="str">
        <f>[3]Mides!B74</f>
        <v xml:space="preserve">PENDIENTE </v>
      </c>
      <c r="G88" s="94" t="str">
        <f>IF(AND([3]Mides!H74&gt;=1,[3]Mides!H74&lt;=14),"X"," ")</f>
        <v xml:space="preserve"> </v>
      </c>
      <c r="H88" s="94" t="str">
        <f>IF(AND([3]Mides!H74&gt;=14,[3]Mides!H74&lt;=30),"X"," ")</f>
        <v xml:space="preserve"> </v>
      </c>
      <c r="I88" s="94" t="str">
        <f>IF(AND([3]Mides!H74&gt;=31,[3]Mides!H74&lt;=60),"X","  ")</f>
        <v>X</v>
      </c>
      <c r="J88" s="94" t="str">
        <f>IF([3]Mides!H74&gt;60,"X", "  ")</f>
        <v xml:space="preserve">  </v>
      </c>
      <c r="K88" s="96">
        <f>[3]Mides!N74</f>
        <v>0</v>
      </c>
      <c r="L88" s="96">
        <f>[3]Mides!K74</f>
        <v>0</v>
      </c>
      <c r="M88" s="96">
        <f>[3]Mides!L74</f>
        <v>0</v>
      </c>
      <c r="N88" s="96" t="str">
        <f>[3]Mides!M74</f>
        <v>x</v>
      </c>
      <c r="O88" s="96">
        <f t="shared" si="1"/>
        <v>0</v>
      </c>
      <c r="P88" s="96" t="str">
        <f>[3]Mides!R74</f>
        <v>Guatemala</v>
      </c>
      <c r="Q88" s="96" t="str">
        <f>[3]Mides!S74</f>
        <v>Guatemala</v>
      </c>
    </row>
    <row r="89" spans="2:17" ht="15" thickBot="1" x14ac:dyDescent="0.35">
      <c r="B89" s="92" t="str">
        <f>[3]Mides!E75</f>
        <v>Zunny</v>
      </c>
      <c r="C89" s="93" t="str">
        <f>[3]Mides!D75</f>
        <v>Coronado</v>
      </c>
      <c r="D89" s="94" t="str">
        <f>IF([3]Mides!F75=1,"X"," ")</f>
        <v>X</v>
      </c>
      <c r="E89" s="94" t="str">
        <f>IF([3]Mides!F75=2,"X"," ")</f>
        <v xml:space="preserve"> </v>
      </c>
      <c r="F89" s="95" t="str">
        <f>[3]Mides!B75</f>
        <v xml:space="preserve">PENDIENTE </v>
      </c>
      <c r="G89" s="94" t="str">
        <f>IF(AND([3]Mides!H75&gt;=1,[3]Mides!H75&lt;=14),"X"," ")</f>
        <v xml:space="preserve"> </v>
      </c>
      <c r="H89" s="94" t="str">
        <f>IF(AND([3]Mides!H75&gt;=14,[3]Mides!H75&lt;=30),"X"," ")</f>
        <v>X</v>
      </c>
      <c r="I89" s="94" t="str">
        <f>IF(AND([3]Mides!H75&gt;=31,[3]Mides!H75&lt;=60),"X","  ")</f>
        <v xml:space="preserve">  </v>
      </c>
      <c r="J89" s="94" t="str">
        <f>IF([3]Mides!H75&gt;60,"X", "  ")</f>
        <v xml:space="preserve">  </v>
      </c>
      <c r="K89" s="96">
        <f>[3]Mides!N75</f>
        <v>0</v>
      </c>
      <c r="L89" s="96">
        <f>[3]Mides!K75</f>
        <v>0</v>
      </c>
      <c r="M89" s="96">
        <f>[3]Mides!L75</f>
        <v>0</v>
      </c>
      <c r="N89" s="96" t="str">
        <f>[3]Mides!M75</f>
        <v>x</v>
      </c>
      <c r="O89" s="96">
        <f t="shared" si="1"/>
        <v>0</v>
      </c>
      <c r="P89" s="96" t="str">
        <f>[3]Mides!R75</f>
        <v>Guatemala</v>
      </c>
      <c r="Q89" s="96" t="str">
        <f>[3]Mides!S75</f>
        <v>Guatemala</v>
      </c>
    </row>
    <row r="90" spans="2:17" ht="15" thickBot="1" x14ac:dyDescent="0.35">
      <c r="B90" s="92" t="str">
        <f>[3]Mides!E76</f>
        <v>Fabian</v>
      </c>
      <c r="C90" s="93" t="str">
        <f>[3]Mides!D76</f>
        <v>Lopez</v>
      </c>
      <c r="D90" s="94" t="str">
        <f>IF([3]Mides!F76=1,"X"," ")</f>
        <v xml:space="preserve"> </v>
      </c>
      <c r="E90" s="94" t="str">
        <f>IF([3]Mides!F76=2,"X"," ")</f>
        <v>X</v>
      </c>
      <c r="F90" s="95" t="str">
        <f>[3]Mides!B76</f>
        <v xml:space="preserve">PENDIENTE </v>
      </c>
      <c r="G90" s="94" t="str">
        <f>IF(AND([3]Mides!H76&gt;=1,[3]Mides!H76&lt;=14),"X"," ")</f>
        <v xml:space="preserve"> </v>
      </c>
      <c r="H90" s="94" t="str">
        <f>IF(AND([3]Mides!H76&gt;=14,[3]Mides!H76&lt;=30),"X"," ")</f>
        <v xml:space="preserve"> </v>
      </c>
      <c r="I90" s="94" t="str">
        <f>IF(AND([3]Mides!H76&gt;=31,[3]Mides!H76&lt;=60),"X","  ")</f>
        <v>X</v>
      </c>
      <c r="J90" s="94" t="str">
        <f>IF([3]Mides!H76&gt;60,"X", "  ")</f>
        <v xml:space="preserve">  </v>
      </c>
      <c r="K90" s="96">
        <f>[3]Mides!N76</f>
        <v>0</v>
      </c>
      <c r="L90" s="96">
        <f>[3]Mides!K76</f>
        <v>0</v>
      </c>
      <c r="M90" s="96">
        <f>[3]Mides!L76</f>
        <v>0</v>
      </c>
      <c r="N90" s="96" t="str">
        <f>[3]Mides!M76</f>
        <v>x</v>
      </c>
      <c r="O90" s="96">
        <f t="shared" si="1"/>
        <v>0</v>
      </c>
      <c r="P90" s="96" t="str">
        <f>[3]Mides!R76</f>
        <v>Guatemala</v>
      </c>
      <c r="Q90" s="96" t="str">
        <f>[3]Mides!S76</f>
        <v>Guatemala</v>
      </c>
    </row>
    <row r="91" spans="2:17" ht="15" thickBot="1" x14ac:dyDescent="0.35">
      <c r="B91" s="92" t="str">
        <f>[3]Mides!E77</f>
        <v>Marmeta</v>
      </c>
      <c r="C91" s="93" t="str">
        <f>[3]Mides!D77</f>
        <v>Coronado</v>
      </c>
      <c r="D91" s="94" t="str">
        <f>IF([3]Mides!F77=1,"X"," ")</f>
        <v>X</v>
      </c>
      <c r="E91" s="94" t="str">
        <f>IF([3]Mides!F77=2,"X"," ")</f>
        <v xml:space="preserve"> </v>
      </c>
      <c r="F91" s="95" t="str">
        <f>[3]Mides!B77</f>
        <v xml:space="preserve">PENDIENTE </v>
      </c>
      <c r="G91" s="94" t="str">
        <f>IF(AND([3]Mides!H77&gt;=1,[3]Mides!H77&lt;=14),"X"," ")</f>
        <v xml:space="preserve"> </v>
      </c>
      <c r="H91" s="94" t="str">
        <f>IF(AND([3]Mides!H77&gt;=14,[3]Mides!H77&lt;=30),"X"," ")</f>
        <v xml:space="preserve"> </v>
      </c>
      <c r="I91" s="94" t="str">
        <f>IF(AND([3]Mides!H77&gt;=31,[3]Mides!H77&lt;=60),"X","  ")</f>
        <v>X</v>
      </c>
      <c r="J91" s="94" t="str">
        <f>IF([3]Mides!H77&gt;60,"X", "  ")</f>
        <v xml:space="preserve">  </v>
      </c>
      <c r="K91" s="96">
        <f>[3]Mides!N77</f>
        <v>0</v>
      </c>
      <c r="L91" s="96">
        <f>[3]Mides!K77</f>
        <v>0</v>
      </c>
      <c r="M91" s="96">
        <f>[3]Mides!L77</f>
        <v>0</v>
      </c>
      <c r="N91" s="96" t="str">
        <f>[3]Mides!M77</f>
        <v>x</v>
      </c>
      <c r="O91" s="96">
        <f t="shared" si="1"/>
        <v>0</v>
      </c>
      <c r="P91" s="96" t="str">
        <f>[3]Mides!R77</f>
        <v>Guatemala</v>
      </c>
      <c r="Q91" s="96" t="str">
        <f>[3]Mides!S77</f>
        <v>Guatemala</v>
      </c>
    </row>
    <row r="92" spans="2:17" ht="15" thickBot="1" x14ac:dyDescent="0.35">
      <c r="B92" s="92" t="str">
        <f>[3]Mides!E78</f>
        <v>Belibeth</v>
      </c>
      <c r="C92" s="93" t="str">
        <f>[3]Mides!D78</f>
        <v>Pirir</v>
      </c>
      <c r="D92" s="94" t="str">
        <f>IF([3]Mides!F78=1,"X"," ")</f>
        <v>X</v>
      </c>
      <c r="E92" s="94" t="str">
        <f>IF([3]Mides!F78=2,"X"," ")</f>
        <v xml:space="preserve"> </v>
      </c>
      <c r="F92" s="95" t="str">
        <f>[3]Mides!B78</f>
        <v xml:space="preserve">PENDIENTE </v>
      </c>
      <c r="G92" s="94" t="str">
        <f>IF(AND([3]Mides!H78&gt;=1,[3]Mides!H78&lt;=14),"X"," ")</f>
        <v xml:space="preserve"> </v>
      </c>
      <c r="H92" s="94" t="str">
        <f>IF(AND([3]Mides!H78&gt;=14,[3]Mides!H78&lt;=30),"X"," ")</f>
        <v>X</v>
      </c>
      <c r="I92" s="94" t="str">
        <f>IF(AND([3]Mides!H78&gt;=31,[3]Mides!H78&lt;=60),"X","  ")</f>
        <v xml:space="preserve">  </v>
      </c>
      <c r="J92" s="94" t="str">
        <f>IF([3]Mides!H78&gt;60,"X", "  ")</f>
        <v xml:space="preserve">  </v>
      </c>
      <c r="K92" s="96">
        <f>[3]Mides!N78</f>
        <v>0</v>
      </c>
      <c r="L92" s="96">
        <f>[3]Mides!K78</f>
        <v>0</v>
      </c>
      <c r="M92" s="96">
        <f>[3]Mides!L78</f>
        <v>0</v>
      </c>
      <c r="N92" s="96" t="str">
        <f>[3]Mides!M78</f>
        <v>x</v>
      </c>
      <c r="O92" s="96">
        <f t="shared" si="1"/>
        <v>0</v>
      </c>
      <c r="P92" s="96" t="str">
        <f>[3]Mides!R78</f>
        <v>Guatemala</v>
      </c>
      <c r="Q92" s="96" t="str">
        <f>[3]Mides!S78</f>
        <v>Guatemala</v>
      </c>
    </row>
    <row r="93" spans="2:17" ht="15" thickBot="1" x14ac:dyDescent="0.35">
      <c r="B93" s="92" t="str">
        <f>[3]Mides!E79</f>
        <v>Miguel</v>
      </c>
      <c r="C93" s="93" t="str">
        <f>[3]Mides!D79</f>
        <v>Lopez</v>
      </c>
      <c r="D93" s="94" t="str">
        <f>IF([3]Mides!F79=1,"X"," ")</f>
        <v xml:space="preserve"> </v>
      </c>
      <c r="E93" s="94" t="str">
        <f>IF([3]Mides!F79=2,"X"," ")</f>
        <v>X</v>
      </c>
      <c r="F93" s="95" t="str">
        <f>[3]Mides!B79</f>
        <v xml:space="preserve">PENDIENTE </v>
      </c>
      <c r="G93" s="94" t="str">
        <f>IF(AND([3]Mides!H79&gt;=1,[3]Mides!H79&lt;=14),"X"," ")</f>
        <v xml:space="preserve"> </v>
      </c>
      <c r="H93" s="94" t="str">
        <f>IF(AND([3]Mides!H79&gt;=14,[3]Mides!H79&lt;=30),"X"," ")</f>
        <v xml:space="preserve"> </v>
      </c>
      <c r="I93" s="94" t="str">
        <f>IF(AND([3]Mides!H79&gt;=31,[3]Mides!H79&lt;=60),"X","  ")</f>
        <v>X</v>
      </c>
      <c r="J93" s="94" t="str">
        <f>IF([3]Mides!H79&gt;60,"X", "  ")</f>
        <v xml:space="preserve">  </v>
      </c>
      <c r="K93" s="96">
        <f>[3]Mides!N79</f>
        <v>0</v>
      </c>
      <c r="L93" s="96">
        <f>[3]Mides!K79</f>
        <v>0</v>
      </c>
      <c r="M93" s="96">
        <f>[3]Mides!L79</f>
        <v>0</v>
      </c>
      <c r="N93" s="96" t="str">
        <f>[3]Mides!M79</f>
        <v>x</v>
      </c>
      <c r="O93" s="96">
        <f t="shared" si="1"/>
        <v>0</v>
      </c>
      <c r="P93" s="96" t="str">
        <f>[3]Mides!R79</f>
        <v>Guatemala</v>
      </c>
      <c r="Q93" s="96" t="str">
        <f>[3]Mides!S79</f>
        <v>Guatemala</v>
      </c>
    </row>
    <row r="94" spans="2:17" ht="15" thickBot="1" x14ac:dyDescent="0.35">
      <c r="B94" s="92" t="str">
        <f>[3]Mides!E80</f>
        <v>Estela</v>
      </c>
      <c r="C94" s="93" t="str">
        <f>[3]Mides!D80</f>
        <v>Quiej</v>
      </c>
      <c r="D94" s="94" t="str">
        <f>IF([3]Mides!F80=1,"X"," ")</f>
        <v>X</v>
      </c>
      <c r="E94" s="94" t="str">
        <f>IF([3]Mides!F80=2,"X"," ")</f>
        <v xml:space="preserve"> </v>
      </c>
      <c r="F94" s="95" t="str">
        <f>[3]Mides!B80</f>
        <v xml:space="preserve">PENDIENTE </v>
      </c>
      <c r="G94" s="94" t="str">
        <f>IF(AND([3]Mides!H80&gt;=1,[3]Mides!H80&lt;=14),"X"," ")</f>
        <v xml:space="preserve"> </v>
      </c>
      <c r="H94" s="94" t="str">
        <f>IF(AND([3]Mides!H80&gt;=14,[3]Mides!H80&lt;=30),"X"," ")</f>
        <v xml:space="preserve"> </v>
      </c>
      <c r="I94" s="94" t="str">
        <f>IF(AND([3]Mides!H80&gt;=31,[3]Mides!H80&lt;=60),"X","  ")</f>
        <v>X</v>
      </c>
      <c r="J94" s="94" t="str">
        <f>IF([3]Mides!H80&gt;60,"X", "  ")</f>
        <v xml:space="preserve">  </v>
      </c>
      <c r="K94" s="96">
        <f>[3]Mides!N80</f>
        <v>0</v>
      </c>
      <c r="L94" s="96">
        <f>[3]Mides!K80</f>
        <v>0</v>
      </c>
      <c r="M94" s="96">
        <f>[3]Mides!L80</f>
        <v>0</v>
      </c>
      <c r="N94" s="96" t="str">
        <f>[3]Mides!M80</f>
        <v>x</v>
      </c>
      <c r="O94" s="96">
        <f t="shared" si="1"/>
        <v>0</v>
      </c>
      <c r="P94" s="96" t="str">
        <f>[3]Mides!R80</f>
        <v>Guatemala</v>
      </c>
      <c r="Q94" s="96" t="str">
        <f>[3]Mides!S80</f>
        <v>Guatemala</v>
      </c>
    </row>
    <row r="95" spans="2:17" ht="15" thickBot="1" x14ac:dyDescent="0.35">
      <c r="B95" s="92" t="str">
        <f>[3]Mides!E81</f>
        <v>Joaquin</v>
      </c>
      <c r="C95" s="93" t="str">
        <f>[3]Mides!D81</f>
        <v xml:space="preserve">Santizo </v>
      </c>
      <c r="D95" s="94" t="str">
        <f>IF([3]Mides!F81=1,"X"," ")</f>
        <v xml:space="preserve"> </v>
      </c>
      <c r="E95" s="94" t="str">
        <f>IF([3]Mides!F81=2,"X"," ")</f>
        <v>X</v>
      </c>
      <c r="F95" s="95" t="str">
        <f>[3]Mides!B81</f>
        <v xml:space="preserve">PENDIENTE </v>
      </c>
      <c r="G95" s="94" t="str">
        <f>IF(AND([3]Mides!H81&gt;=1,[3]Mides!H81&lt;=14),"X"," ")</f>
        <v>X</v>
      </c>
      <c r="H95" s="94" t="str">
        <f>IF(AND([3]Mides!H81&gt;=14,[3]Mides!H81&lt;=30),"X"," ")</f>
        <v xml:space="preserve"> </v>
      </c>
      <c r="I95" s="94" t="str">
        <f>IF(AND([3]Mides!H81&gt;=31,[3]Mides!H81&lt;=60),"X","  ")</f>
        <v xml:space="preserve">  </v>
      </c>
      <c r="J95" s="94" t="str">
        <f>IF([3]Mides!H81&gt;60,"X", "  ")</f>
        <v xml:space="preserve">  </v>
      </c>
      <c r="K95" s="96">
        <f>[3]Mides!N81</f>
        <v>0</v>
      </c>
      <c r="L95" s="96">
        <f>[3]Mides!K81</f>
        <v>0</v>
      </c>
      <c r="M95" s="96">
        <f>[3]Mides!L81</f>
        <v>0</v>
      </c>
      <c r="N95" s="96" t="str">
        <f>[3]Mides!M81</f>
        <v>x</v>
      </c>
      <c r="O95" s="96">
        <f t="shared" si="1"/>
        <v>0</v>
      </c>
      <c r="P95" s="96" t="str">
        <f>[3]Mides!R81</f>
        <v>Guatemala</v>
      </c>
      <c r="Q95" s="96" t="str">
        <f>[3]Mides!S81</f>
        <v>Guatemala</v>
      </c>
    </row>
    <row r="96" spans="2:17" ht="15" thickBot="1" x14ac:dyDescent="0.35">
      <c r="B96" s="92" t="str">
        <f>[3]Mides!E82</f>
        <v>Sandra</v>
      </c>
      <c r="C96" s="93" t="str">
        <f>[3]Mides!D82</f>
        <v xml:space="preserve">Santizo </v>
      </c>
      <c r="D96" s="94" t="str">
        <f>IF([3]Mides!F82=1,"X"," ")</f>
        <v>X</v>
      </c>
      <c r="E96" s="94" t="str">
        <f>IF([3]Mides!F82=2,"X"," ")</f>
        <v xml:space="preserve"> </v>
      </c>
      <c r="F96" s="95" t="str">
        <f>[3]Mides!B82</f>
        <v xml:space="preserve">PENDIENTE </v>
      </c>
      <c r="G96" s="94" t="str">
        <f>IF(AND([3]Mides!H82&gt;=1,[3]Mides!H82&lt;=14),"X"," ")</f>
        <v xml:space="preserve"> </v>
      </c>
      <c r="H96" s="94" t="str">
        <f>IF(AND([3]Mides!H82&gt;=14,[3]Mides!H82&lt;=30),"X"," ")</f>
        <v xml:space="preserve"> </v>
      </c>
      <c r="I96" s="94" t="str">
        <f>IF(AND([3]Mides!H82&gt;=31,[3]Mides!H82&lt;=60),"X","  ")</f>
        <v>X</v>
      </c>
      <c r="J96" s="94" t="str">
        <f>IF([3]Mides!H82&gt;60,"X", "  ")</f>
        <v xml:space="preserve">  </v>
      </c>
      <c r="K96" s="96">
        <f>[3]Mides!N82</f>
        <v>0</v>
      </c>
      <c r="L96" s="96">
        <f>[3]Mides!K82</f>
        <v>0</v>
      </c>
      <c r="M96" s="96">
        <f>[3]Mides!L82</f>
        <v>0</v>
      </c>
      <c r="N96" s="96" t="str">
        <f>[3]Mides!M82</f>
        <v>x</v>
      </c>
      <c r="O96" s="96">
        <f t="shared" si="1"/>
        <v>0</v>
      </c>
      <c r="P96" s="96" t="str">
        <f>[3]Mides!R82</f>
        <v>Guatemala</v>
      </c>
      <c r="Q96" s="96" t="str">
        <f>[3]Mides!S82</f>
        <v>Guatemala</v>
      </c>
    </row>
    <row r="97" spans="2:17" ht="15" thickBot="1" x14ac:dyDescent="0.35">
      <c r="B97" s="92" t="str">
        <f>[3]Mides!E83</f>
        <v>Maria</v>
      </c>
      <c r="C97" s="93" t="str">
        <f>[3]Mides!D83</f>
        <v>Barrera</v>
      </c>
      <c r="D97" s="94" t="str">
        <f>IF([3]Mides!F83=1,"X"," ")</f>
        <v>X</v>
      </c>
      <c r="E97" s="94" t="str">
        <f>IF([3]Mides!F83=2,"X"," ")</f>
        <v xml:space="preserve"> </v>
      </c>
      <c r="F97" s="95" t="str">
        <f>[3]Mides!B83</f>
        <v xml:space="preserve">PENDIENTE </v>
      </c>
      <c r="G97" s="94" t="str">
        <f>IF(AND([3]Mides!H83&gt;=1,[3]Mides!H83&lt;=14),"X"," ")</f>
        <v xml:space="preserve"> </v>
      </c>
      <c r="H97" s="94" t="str">
        <f>IF(AND([3]Mides!H83&gt;=14,[3]Mides!H83&lt;=30),"X"," ")</f>
        <v xml:space="preserve"> </v>
      </c>
      <c r="I97" s="94" t="str">
        <f>IF(AND([3]Mides!H83&gt;=31,[3]Mides!H83&lt;=60),"X","  ")</f>
        <v>X</v>
      </c>
      <c r="J97" s="94" t="str">
        <f>IF([3]Mides!H83&gt;60,"X", "  ")</f>
        <v xml:space="preserve">  </v>
      </c>
      <c r="K97" s="96">
        <f>[3]Mides!N83</f>
        <v>0</v>
      </c>
      <c r="L97" s="96">
        <f>[3]Mides!K83</f>
        <v>0</v>
      </c>
      <c r="M97" s="96">
        <f>[3]Mides!L83</f>
        <v>0</v>
      </c>
      <c r="N97" s="96" t="str">
        <f>[3]Mides!M83</f>
        <v>x</v>
      </c>
      <c r="O97" s="96">
        <f t="shared" si="1"/>
        <v>0</v>
      </c>
      <c r="P97" s="96" t="str">
        <f>[3]Mides!R83</f>
        <v>Guatemala</v>
      </c>
      <c r="Q97" s="96" t="str">
        <f>[3]Mides!S83</f>
        <v>Guatemala</v>
      </c>
    </row>
    <row r="98" spans="2:17" ht="15" thickBot="1" x14ac:dyDescent="0.35">
      <c r="B98" s="92" t="str">
        <f>[3]Mides!E84</f>
        <v>Clara</v>
      </c>
      <c r="C98" s="93" t="str">
        <f>[3]Mides!D84</f>
        <v>Roja</v>
      </c>
      <c r="D98" s="94" t="str">
        <f>IF([3]Mides!F84=1,"X"," ")</f>
        <v>X</v>
      </c>
      <c r="E98" s="94" t="str">
        <f>IF([3]Mides!F84=2,"X"," ")</f>
        <v xml:space="preserve"> </v>
      </c>
      <c r="F98" s="95" t="str">
        <f>[3]Mides!B84</f>
        <v xml:space="preserve">PENDIENTE </v>
      </c>
      <c r="G98" s="94" t="str">
        <f>IF(AND([3]Mides!H84&gt;=1,[3]Mides!H84&lt;=14),"X"," ")</f>
        <v xml:space="preserve"> </v>
      </c>
      <c r="H98" s="94" t="str">
        <f>IF(AND([3]Mides!H84&gt;=14,[3]Mides!H84&lt;=30),"X"," ")</f>
        <v xml:space="preserve"> </v>
      </c>
      <c r="I98" s="94" t="str">
        <f>IF(AND([3]Mides!H84&gt;=31,[3]Mides!H84&lt;=60),"X","  ")</f>
        <v>X</v>
      </c>
      <c r="J98" s="94" t="str">
        <f>IF([3]Mides!H84&gt;60,"X", "  ")</f>
        <v xml:space="preserve">  </v>
      </c>
      <c r="K98" s="96">
        <f>[3]Mides!N84</f>
        <v>0</v>
      </c>
      <c r="L98" s="96">
        <f>[3]Mides!K84</f>
        <v>0</v>
      </c>
      <c r="M98" s="96">
        <f>[3]Mides!L84</f>
        <v>0</v>
      </c>
      <c r="N98" s="96" t="str">
        <f>[3]Mides!M84</f>
        <v>x</v>
      </c>
      <c r="O98" s="96">
        <f t="shared" si="1"/>
        <v>0</v>
      </c>
      <c r="P98" s="96" t="str">
        <f>[3]Mides!R84</f>
        <v>Guatemala</v>
      </c>
      <c r="Q98" s="96" t="str">
        <f>[3]Mides!S84</f>
        <v>Guatemala</v>
      </c>
    </row>
    <row r="99" spans="2:17" ht="15" thickBot="1" x14ac:dyDescent="0.35">
      <c r="B99" s="92" t="str">
        <f>[3]Mides!E85</f>
        <v>Hector</v>
      </c>
      <c r="C99" s="93" t="str">
        <f>[3]Mides!D85</f>
        <v>Perez</v>
      </c>
      <c r="D99" s="94" t="str">
        <f>IF([3]Mides!F85=1,"X"," ")</f>
        <v xml:space="preserve"> </v>
      </c>
      <c r="E99" s="94" t="str">
        <f>IF([3]Mides!F85=2,"X"," ")</f>
        <v>X</v>
      </c>
      <c r="F99" s="95" t="str">
        <f>[3]Mides!B85</f>
        <v xml:space="preserve">PENDIENTE </v>
      </c>
      <c r="G99" s="94" t="str">
        <f>IF(AND([3]Mides!H85&gt;=1,[3]Mides!H85&lt;=14),"X"," ")</f>
        <v xml:space="preserve"> </v>
      </c>
      <c r="H99" s="94" t="str">
        <f>IF(AND([3]Mides!H85&gt;=14,[3]Mides!H85&lt;=30),"X"," ")</f>
        <v xml:space="preserve"> </v>
      </c>
      <c r="I99" s="94" t="str">
        <f>IF(AND([3]Mides!H85&gt;=31,[3]Mides!H85&lt;=60),"X","  ")</f>
        <v xml:space="preserve">  </v>
      </c>
      <c r="J99" s="94" t="str">
        <f>IF([3]Mides!H85&gt;60,"X", "  ")</f>
        <v>X</v>
      </c>
      <c r="K99" s="96">
        <f>[3]Mides!N85</f>
        <v>0</v>
      </c>
      <c r="L99" s="96">
        <f>[3]Mides!K85</f>
        <v>0</v>
      </c>
      <c r="M99" s="96">
        <f>[3]Mides!L85</f>
        <v>0</v>
      </c>
      <c r="N99" s="96" t="str">
        <f>[3]Mides!M85</f>
        <v>x</v>
      </c>
      <c r="O99" s="96">
        <f t="shared" si="1"/>
        <v>0</v>
      </c>
      <c r="P99" s="96" t="str">
        <f>[3]Mides!R85</f>
        <v>Guatemala</v>
      </c>
      <c r="Q99" s="96" t="str">
        <f>[3]Mides!S85</f>
        <v>Guatemala</v>
      </c>
    </row>
    <row r="100" spans="2:17" ht="15" thickBot="1" x14ac:dyDescent="0.35">
      <c r="B100" s="92" t="str">
        <f>[3]Mides!E86</f>
        <v>Ana</v>
      </c>
      <c r="C100" s="93" t="str">
        <f>[3]Mides!D86</f>
        <v>Santiago</v>
      </c>
      <c r="D100" s="94" t="str">
        <f>IF([3]Mides!F86=1,"X"," ")</f>
        <v>X</v>
      </c>
      <c r="E100" s="94" t="str">
        <f>IF([3]Mides!F86=2,"X"," ")</f>
        <v xml:space="preserve"> </v>
      </c>
      <c r="F100" s="95" t="str">
        <f>[3]Mides!B86</f>
        <v xml:space="preserve">PENDIENTE </v>
      </c>
      <c r="G100" s="94" t="str">
        <f>IF(AND([3]Mides!H86&gt;=1,[3]Mides!H86&lt;=14),"X"," ")</f>
        <v xml:space="preserve"> </v>
      </c>
      <c r="H100" s="94" t="str">
        <f>IF(AND([3]Mides!H86&gt;=14,[3]Mides!H86&lt;=30),"X"," ")</f>
        <v xml:space="preserve"> </v>
      </c>
      <c r="I100" s="94" t="str">
        <f>IF(AND([3]Mides!H86&gt;=31,[3]Mides!H86&lt;=60),"X","  ")</f>
        <v>X</v>
      </c>
      <c r="J100" s="94" t="str">
        <f>IF([3]Mides!H86&gt;60,"X", "  ")</f>
        <v xml:space="preserve">  </v>
      </c>
      <c r="K100" s="96">
        <f>[3]Mides!N86</f>
        <v>0</v>
      </c>
      <c r="L100" s="96">
        <f>[3]Mides!K86</f>
        <v>0</v>
      </c>
      <c r="M100" s="96">
        <f>[3]Mides!L86</f>
        <v>0</v>
      </c>
      <c r="N100" s="96" t="str">
        <f>[3]Mides!M86</f>
        <v>x</v>
      </c>
      <c r="O100" s="96">
        <f t="shared" si="1"/>
        <v>0</v>
      </c>
      <c r="P100" s="96" t="str">
        <f>[3]Mides!R86</f>
        <v>Guatemala</v>
      </c>
      <c r="Q100" s="96" t="str">
        <f>[3]Mides!S86</f>
        <v>Guatemala</v>
      </c>
    </row>
    <row r="101" spans="2:17" ht="15" thickBot="1" x14ac:dyDescent="0.35">
      <c r="B101" s="92" t="str">
        <f>[3]Mides!E87</f>
        <v>Julio</v>
      </c>
      <c r="C101" s="93" t="str">
        <f>[3]Mides!D87</f>
        <v>Castillo</v>
      </c>
      <c r="D101" s="94" t="str">
        <f>IF([3]Mides!F87=1,"X"," ")</f>
        <v xml:space="preserve"> </v>
      </c>
      <c r="E101" s="94" t="str">
        <f>IF([3]Mides!F87=2,"X"," ")</f>
        <v>X</v>
      </c>
      <c r="F101" s="95" t="str">
        <f>[3]Mides!B87</f>
        <v xml:space="preserve">PENDIENTE </v>
      </c>
      <c r="G101" s="94" t="str">
        <f>IF(AND([3]Mides!H87&gt;=1,[3]Mides!H87&lt;=14),"X"," ")</f>
        <v xml:space="preserve"> </v>
      </c>
      <c r="H101" s="94" t="str">
        <f>IF(AND([3]Mides!H87&gt;=14,[3]Mides!H87&lt;=30),"X"," ")</f>
        <v>X</v>
      </c>
      <c r="I101" s="94" t="str">
        <f>IF(AND([3]Mides!H87&gt;=31,[3]Mides!H87&lt;=60),"X","  ")</f>
        <v xml:space="preserve">  </v>
      </c>
      <c r="J101" s="94" t="str">
        <f>IF([3]Mides!H87&gt;60,"X", "  ")</f>
        <v xml:space="preserve">  </v>
      </c>
      <c r="K101" s="96">
        <f>[3]Mides!N87</f>
        <v>0</v>
      </c>
      <c r="L101" s="96">
        <f>[3]Mides!K87</f>
        <v>0</v>
      </c>
      <c r="M101" s="96">
        <f>[3]Mides!L87</f>
        <v>0</v>
      </c>
      <c r="N101" s="96" t="str">
        <f>[3]Mides!M87</f>
        <v>x</v>
      </c>
      <c r="O101" s="96">
        <f t="shared" si="1"/>
        <v>0</v>
      </c>
      <c r="P101" s="96" t="str">
        <f>[3]Mides!R87</f>
        <v>Guatemala</v>
      </c>
      <c r="Q101" s="96" t="str">
        <f>[3]Mides!S87</f>
        <v>Guatemala</v>
      </c>
    </row>
    <row r="102" spans="2:17" ht="15" thickBot="1" x14ac:dyDescent="0.35">
      <c r="B102" s="92" t="str">
        <f>[3]Mides!E88</f>
        <v>Pamela</v>
      </c>
      <c r="C102" s="93" t="str">
        <f>[3]Mides!D88</f>
        <v>Godinez</v>
      </c>
      <c r="D102" s="94" t="str">
        <f>IF([3]Mides!F88=1,"X"," ")</f>
        <v>X</v>
      </c>
      <c r="E102" s="94" t="str">
        <f>IF([3]Mides!F88=2,"X"," ")</f>
        <v xml:space="preserve"> </v>
      </c>
      <c r="F102" s="95" t="str">
        <f>[3]Mides!B88</f>
        <v xml:space="preserve">PENDIENTE </v>
      </c>
      <c r="G102" s="94" t="str">
        <f>IF(AND([3]Mides!H88&gt;=1,[3]Mides!H88&lt;=14),"X"," ")</f>
        <v>X</v>
      </c>
      <c r="H102" s="94" t="str">
        <f>IF(AND([3]Mides!H88&gt;=14,[3]Mides!H88&lt;=30),"X"," ")</f>
        <v xml:space="preserve"> </v>
      </c>
      <c r="I102" s="94" t="str">
        <f>IF(AND([3]Mides!H88&gt;=31,[3]Mides!H88&lt;=60),"X","  ")</f>
        <v xml:space="preserve">  </v>
      </c>
      <c r="J102" s="94" t="str">
        <f>IF([3]Mides!H88&gt;60,"X", "  ")</f>
        <v xml:space="preserve">  </v>
      </c>
      <c r="K102" s="96">
        <f>[3]Mides!N88</f>
        <v>0</v>
      </c>
      <c r="L102" s="96">
        <f>[3]Mides!K88</f>
        <v>0</v>
      </c>
      <c r="M102" s="96">
        <f>[3]Mides!L88</f>
        <v>0</v>
      </c>
      <c r="N102" s="96" t="str">
        <f>[3]Mides!M88</f>
        <v>x</v>
      </c>
      <c r="O102" s="96">
        <f t="shared" si="1"/>
        <v>0</v>
      </c>
      <c r="P102" s="96" t="str">
        <f>[3]Mides!R88</f>
        <v>Guatemala</v>
      </c>
      <c r="Q102" s="96" t="str">
        <f>[3]Mides!S88</f>
        <v>Guatemala</v>
      </c>
    </row>
    <row r="103" spans="2:17" ht="15" thickBot="1" x14ac:dyDescent="0.35">
      <c r="B103" s="92" t="str">
        <f>[3]Mides!E89</f>
        <v>Felipe</v>
      </c>
      <c r="C103" s="93" t="str">
        <f>[3]Mides!D89</f>
        <v>Fernando</v>
      </c>
      <c r="D103" s="94" t="str">
        <f>IF([3]Mides!F89=1,"X"," ")</f>
        <v xml:space="preserve"> </v>
      </c>
      <c r="E103" s="94" t="str">
        <f>IF([3]Mides!F89=2,"X"," ")</f>
        <v>X</v>
      </c>
      <c r="F103" s="95" t="str">
        <f>[3]Mides!B89</f>
        <v xml:space="preserve">PENDIENTE </v>
      </c>
      <c r="G103" s="94" t="str">
        <f>IF(AND([3]Mides!H89&gt;=1,[3]Mides!H89&lt;=14),"X"," ")</f>
        <v>X</v>
      </c>
      <c r="H103" s="94" t="str">
        <f>IF(AND([3]Mides!H89&gt;=14,[3]Mides!H89&lt;=30),"X"," ")</f>
        <v xml:space="preserve"> </v>
      </c>
      <c r="I103" s="94" t="str">
        <f>IF(AND([3]Mides!H89&gt;=31,[3]Mides!H89&lt;=60),"X","  ")</f>
        <v xml:space="preserve">  </v>
      </c>
      <c r="J103" s="94" t="str">
        <f>IF([3]Mides!H89&gt;60,"X", "  ")</f>
        <v xml:space="preserve">  </v>
      </c>
      <c r="K103" s="96">
        <f>[3]Mides!N89</f>
        <v>0</v>
      </c>
      <c r="L103" s="96">
        <f>[3]Mides!K89</f>
        <v>0</v>
      </c>
      <c r="M103" s="96">
        <f>[3]Mides!L89</f>
        <v>0</v>
      </c>
      <c r="N103" s="96" t="str">
        <f>[3]Mides!M89</f>
        <v>x</v>
      </c>
      <c r="O103" s="96">
        <f t="shared" si="1"/>
        <v>0</v>
      </c>
      <c r="P103" s="96" t="str">
        <f>[3]Mides!R89</f>
        <v>Guatemala</v>
      </c>
      <c r="Q103" s="96" t="str">
        <f>[3]Mides!S89</f>
        <v>Guatemala</v>
      </c>
    </row>
    <row r="104" spans="2:17" ht="15" thickBot="1" x14ac:dyDescent="0.35">
      <c r="B104" s="92" t="str">
        <f>[3]Mides!E90</f>
        <v>Otto</v>
      </c>
      <c r="C104" s="93" t="str">
        <f>[3]Mides!D90</f>
        <v>Godinez</v>
      </c>
      <c r="D104" s="94" t="str">
        <f>IF([3]Mides!F90=1,"X"," ")</f>
        <v xml:space="preserve"> </v>
      </c>
      <c r="E104" s="94" t="str">
        <f>IF([3]Mides!F90=2,"X"," ")</f>
        <v>X</v>
      </c>
      <c r="F104" s="95" t="str">
        <f>[3]Mides!B90</f>
        <v xml:space="preserve">PENDIENTE </v>
      </c>
      <c r="G104" s="94" t="str">
        <f>IF(AND([3]Mides!H90&gt;=1,[3]Mides!H90&lt;=14),"X"," ")</f>
        <v xml:space="preserve"> </v>
      </c>
      <c r="H104" s="94" t="str">
        <f>IF(AND([3]Mides!H90&gt;=14,[3]Mides!H90&lt;=30),"X"," ")</f>
        <v>X</v>
      </c>
      <c r="I104" s="94" t="str">
        <f>IF(AND([3]Mides!H90&gt;=31,[3]Mides!H90&lt;=60),"X","  ")</f>
        <v xml:space="preserve">  </v>
      </c>
      <c r="J104" s="94" t="str">
        <f>IF([3]Mides!H90&gt;60,"X", "  ")</f>
        <v xml:space="preserve">  </v>
      </c>
      <c r="K104" s="96">
        <f>[3]Mides!N90</f>
        <v>0</v>
      </c>
      <c r="L104" s="96">
        <f>[3]Mides!K90</f>
        <v>0</v>
      </c>
      <c r="M104" s="96">
        <f>[3]Mides!L90</f>
        <v>0</v>
      </c>
      <c r="N104" s="96" t="str">
        <f>[3]Mides!M90</f>
        <v>x</v>
      </c>
      <c r="O104" s="96">
        <f t="shared" si="1"/>
        <v>0</v>
      </c>
      <c r="P104" s="96" t="str">
        <f>[3]Mides!R90</f>
        <v>Guatemala</v>
      </c>
      <c r="Q104" s="96" t="str">
        <f>[3]Mides!S90</f>
        <v>Guatemala</v>
      </c>
    </row>
    <row r="105" spans="2:17" ht="15" thickBot="1" x14ac:dyDescent="0.35">
      <c r="B105" s="92" t="str">
        <f>[3]Mides!E91</f>
        <v>Claudia</v>
      </c>
      <c r="C105" s="93" t="str">
        <f>[3]Mides!D91</f>
        <v>Guerra</v>
      </c>
      <c r="D105" s="94" t="str">
        <f>IF([3]Mides!F91=1,"X"," ")</f>
        <v>X</v>
      </c>
      <c r="E105" s="94" t="str">
        <f>IF([3]Mides!F91=2,"X"," ")</f>
        <v xml:space="preserve"> </v>
      </c>
      <c r="F105" s="95" t="str">
        <f>[3]Mides!B91</f>
        <v xml:space="preserve">PENDIENTE </v>
      </c>
      <c r="G105" s="94" t="str">
        <f>IF(AND([3]Mides!H91&gt;=1,[3]Mides!H91&lt;=14),"X"," ")</f>
        <v xml:space="preserve"> </v>
      </c>
      <c r="H105" s="94" t="str">
        <f>IF(AND([3]Mides!H91&gt;=14,[3]Mides!H91&lt;=30),"X"," ")</f>
        <v xml:space="preserve"> </v>
      </c>
      <c r="I105" s="94" t="str">
        <f>IF(AND([3]Mides!H91&gt;=31,[3]Mides!H91&lt;=60),"X","  ")</f>
        <v>X</v>
      </c>
      <c r="J105" s="94" t="str">
        <f>IF([3]Mides!H91&gt;60,"X", "  ")</f>
        <v xml:space="preserve">  </v>
      </c>
      <c r="K105" s="96">
        <f>[3]Mides!N91</f>
        <v>0</v>
      </c>
      <c r="L105" s="96">
        <f>[3]Mides!K91</f>
        <v>0</v>
      </c>
      <c r="M105" s="96">
        <f>[3]Mides!L91</f>
        <v>0</v>
      </c>
      <c r="N105" s="96" t="str">
        <f>[3]Mides!M91</f>
        <v>x</v>
      </c>
      <c r="O105" s="96">
        <f t="shared" si="1"/>
        <v>0</v>
      </c>
      <c r="P105" s="96" t="str">
        <f>[3]Mides!R91</f>
        <v>Guatemala</v>
      </c>
      <c r="Q105" s="96" t="str">
        <f>[3]Mides!S91</f>
        <v>Guatemala</v>
      </c>
    </row>
    <row r="106" spans="2:17" ht="15" thickBot="1" x14ac:dyDescent="0.35">
      <c r="B106" s="92" t="str">
        <f>[3]Mides!E92</f>
        <v>Elmer</v>
      </c>
      <c r="C106" s="93" t="str">
        <f>[3]Mides!D92</f>
        <v>Morales</v>
      </c>
      <c r="D106" s="94" t="str">
        <f>IF([3]Mides!F92=1,"X"," ")</f>
        <v xml:space="preserve"> </v>
      </c>
      <c r="E106" s="94" t="str">
        <f>IF([3]Mides!F92=2,"X"," ")</f>
        <v>X</v>
      </c>
      <c r="F106" s="95" t="str">
        <f>[3]Mides!B92</f>
        <v xml:space="preserve">PENDIENTE </v>
      </c>
      <c r="G106" s="94" t="str">
        <f>IF(AND([3]Mides!H92&gt;=1,[3]Mides!H92&lt;=14),"X"," ")</f>
        <v xml:space="preserve"> </v>
      </c>
      <c r="H106" s="94" t="str">
        <f>IF(AND([3]Mides!H92&gt;=14,[3]Mides!H92&lt;=30),"X"," ")</f>
        <v xml:space="preserve"> </v>
      </c>
      <c r="I106" s="94" t="str">
        <f>IF(AND([3]Mides!H92&gt;=31,[3]Mides!H92&lt;=60),"X","  ")</f>
        <v>X</v>
      </c>
      <c r="J106" s="94" t="str">
        <f>IF([3]Mides!H92&gt;60,"X", "  ")</f>
        <v xml:space="preserve">  </v>
      </c>
      <c r="K106" s="96">
        <f>[3]Mides!N92</f>
        <v>0</v>
      </c>
      <c r="L106" s="96">
        <f>[3]Mides!K92</f>
        <v>0</v>
      </c>
      <c r="M106" s="96">
        <f>[3]Mides!L92</f>
        <v>0</v>
      </c>
      <c r="N106" s="96" t="str">
        <f>[3]Mides!M92</f>
        <v>x</v>
      </c>
      <c r="O106" s="96">
        <f t="shared" si="1"/>
        <v>0</v>
      </c>
      <c r="P106" s="96" t="str">
        <f>[3]Mides!R92</f>
        <v>Guatemala</v>
      </c>
      <c r="Q106" s="96" t="str">
        <f>[3]Mides!S92</f>
        <v>Guatemala</v>
      </c>
    </row>
    <row r="107" spans="2:17" ht="15" thickBot="1" x14ac:dyDescent="0.35">
      <c r="B107" s="92" t="str">
        <f>[3]Mides!E93</f>
        <v>Maria</v>
      </c>
      <c r="C107" s="93" t="str">
        <f>[3]Mides!D93</f>
        <v>Mayen</v>
      </c>
      <c r="D107" s="94" t="str">
        <f>IF([3]Mides!F93=1,"X"," ")</f>
        <v>X</v>
      </c>
      <c r="E107" s="94" t="str">
        <f>IF([3]Mides!F93=2,"X"," ")</f>
        <v xml:space="preserve"> </v>
      </c>
      <c r="F107" s="95" t="str">
        <f>[3]Mides!B93</f>
        <v xml:space="preserve">PENDIENTE </v>
      </c>
      <c r="G107" s="94" t="str">
        <f>IF(AND([3]Mides!H93&gt;=1,[3]Mides!H93&lt;=14),"X"," ")</f>
        <v xml:space="preserve"> </v>
      </c>
      <c r="H107" s="94" t="str">
        <f>IF(AND([3]Mides!H93&gt;=14,[3]Mides!H93&lt;=30),"X"," ")</f>
        <v xml:space="preserve"> </v>
      </c>
      <c r="I107" s="94" t="str">
        <f>IF(AND([3]Mides!H93&gt;=31,[3]Mides!H93&lt;=60),"X","  ")</f>
        <v>X</v>
      </c>
      <c r="J107" s="94" t="str">
        <f>IF([3]Mides!H93&gt;60,"X", "  ")</f>
        <v xml:space="preserve">  </v>
      </c>
      <c r="K107" s="96">
        <f>[3]Mides!N93</f>
        <v>0</v>
      </c>
      <c r="L107" s="96">
        <f>[3]Mides!K93</f>
        <v>0</v>
      </c>
      <c r="M107" s="96">
        <f>[3]Mides!L93</f>
        <v>0</v>
      </c>
      <c r="N107" s="96" t="str">
        <f>[3]Mides!M93</f>
        <v>x</v>
      </c>
      <c r="O107" s="96">
        <f t="shared" si="1"/>
        <v>0</v>
      </c>
      <c r="P107" s="96" t="str">
        <f>[3]Mides!R93</f>
        <v>Guatemala</v>
      </c>
      <c r="Q107" s="96" t="str">
        <f>[3]Mides!S93</f>
        <v>Guatemala</v>
      </c>
    </row>
    <row r="108" spans="2:17" ht="15" thickBot="1" x14ac:dyDescent="0.35">
      <c r="B108" s="92" t="str">
        <f>[3]Mides!E94</f>
        <v>Wendy</v>
      </c>
      <c r="C108" s="93" t="str">
        <f>[3]Mides!D94</f>
        <v>Lemus</v>
      </c>
      <c r="D108" s="94" t="str">
        <f>IF([3]Mides!F94=1,"X"," ")</f>
        <v>X</v>
      </c>
      <c r="E108" s="94" t="str">
        <f>IF([3]Mides!F94=2,"X"," ")</f>
        <v xml:space="preserve"> </v>
      </c>
      <c r="F108" s="95" t="str">
        <f>[3]Mides!B94</f>
        <v xml:space="preserve">PENDIENTE </v>
      </c>
      <c r="G108" s="94" t="str">
        <f>IF(AND([3]Mides!H94&gt;=1,[3]Mides!H94&lt;=14),"X"," ")</f>
        <v xml:space="preserve"> </v>
      </c>
      <c r="H108" s="94" t="str">
        <f>IF(AND([3]Mides!H94&gt;=14,[3]Mides!H94&lt;=30),"X"," ")</f>
        <v xml:space="preserve"> </v>
      </c>
      <c r="I108" s="94" t="str">
        <f>IF(AND([3]Mides!H94&gt;=31,[3]Mides!H94&lt;=60),"X","  ")</f>
        <v>X</v>
      </c>
      <c r="J108" s="94" t="str">
        <f>IF([3]Mides!H94&gt;60,"X", "  ")</f>
        <v xml:space="preserve">  </v>
      </c>
      <c r="K108" s="96">
        <f>[3]Mides!N94</f>
        <v>0</v>
      </c>
      <c r="L108" s="96">
        <f>[3]Mides!K94</f>
        <v>0</v>
      </c>
      <c r="M108" s="96">
        <f>[3]Mides!L94</f>
        <v>0</v>
      </c>
      <c r="N108" s="96" t="str">
        <f>[3]Mides!M94</f>
        <v>x</v>
      </c>
      <c r="O108" s="96">
        <f t="shared" si="1"/>
        <v>0</v>
      </c>
      <c r="P108" s="96" t="str">
        <f>[3]Mides!R94</f>
        <v>Guatemala</v>
      </c>
      <c r="Q108" s="96" t="str">
        <f>[3]Mides!S94</f>
        <v>Guatemala</v>
      </c>
    </row>
    <row r="109" spans="2:17" ht="15" thickBot="1" x14ac:dyDescent="0.35">
      <c r="B109" s="92" t="str">
        <f>[3]Mides!E95</f>
        <v>Astrid</v>
      </c>
      <c r="C109" s="93">
        <f>[3]Mides!D95</f>
        <v>0</v>
      </c>
      <c r="D109" s="94" t="str">
        <f>IF([3]Mides!F95=1,"X"," ")</f>
        <v>X</v>
      </c>
      <c r="E109" s="94" t="str">
        <f>IF([3]Mides!F95=2,"X"," ")</f>
        <v xml:space="preserve"> </v>
      </c>
      <c r="F109" s="95" t="str">
        <f>[3]Mides!B95</f>
        <v xml:space="preserve">PENDIENTE </v>
      </c>
      <c r="G109" s="94" t="str">
        <f>IF(AND([3]Mides!H95&gt;=1,[3]Mides!H95&lt;=14),"X"," ")</f>
        <v xml:space="preserve"> </v>
      </c>
      <c r="H109" s="94" t="str">
        <f>IF(AND([3]Mides!H95&gt;=14,[3]Mides!H95&lt;=30),"X"," ")</f>
        <v>X</v>
      </c>
      <c r="I109" s="94" t="str">
        <f>IF(AND([3]Mides!H95&gt;=31,[3]Mides!H95&lt;=60),"X","  ")</f>
        <v xml:space="preserve">  </v>
      </c>
      <c r="J109" s="94" t="str">
        <f>IF([3]Mides!H95&gt;60,"X", "  ")</f>
        <v xml:space="preserve">  </v>
      </c>
      <c r="K109" s="96">
        <f>[3]Mides!N95</f>
        <v>0</v>
      </c>
      <c r="L109" s="96">
        <f>[3]Mides!K95</f>
        <v>0</v>
      </c>
      <c r="M109" s="96">
        <f>[3]Mides!L95</f>
        <v>0</v>
      </c>
      <c r="N109" s="96" t="str">
        <f>[3]Mides!M95</f>
        <v>x</v>
      </c>
      <c r="O109" s="96">
        <f t="shared" si="1"/>
        <v>0</v>
      </c>
      <c r="P109" s="96" t="str">
        <f>[3]Mides!R95</f>
        <v>Guatemala</v>
      </c>
      <c r="Q109" s="96" t="str">
        <f>[3]Mides!S95</f>
        <v>Guatemala</v>
      </c>
    </row>
    <row r="110" spans="2:17" ht="15" thickBot="1" x14ac:dyDescent="0.35">
      <c r="B110" s="92" t="str">
        <f>[3]Mides!E96</f>
        <v>Mayra</v>
      </c>
      <c r="C110" s="93" t="str">
        <f>[3]Mides!D96</f>
        <v>Morales</v>
      </c>
      <c r="D110" s="94" t="str">
        <f>IF([3]Mides!F96=1,"X"," ")</f>
        <v>X</v>
      </c>
      <c r="E110" s="94" t="str">
        <f>IF([3]Mides!F96=2,"X"," ")</f>
        <v xml:space="preserve"> </v>
      </c>
      <c r="F110" s="95" t="str">
        <f>[3]Mides!B96</f>
        <v xml:space="preserve">PENDIENTE </v>
      </c>
      <c r="G110" s="94" t="str">
        <f>IF(AND([3]Mides!H96&gt;=1,[3]Mides!H96&lt;=14),"X"," ")</f>
        <v xml:space="preserve"> </v>
      </c>
      <c r="H110" s="94" t="str">
        <f>IF(AND([3]Mides!H96&gt;=14,[3]Mides!H96&lt;=30),"X"," ")</f>
        <v xml:space="preserve"> </v>
      </c>
      <c r="I110" s="94" t="str">
        <f>IF(AND([3]Mides!H96&gt;=31,[3]Mides!H96&lt;=60),"X","  ")</f>
        <v>X</v>
      </c>
      <c r="J110" s="94" t="str">
        <f>IF([3]Mides!H96&gt;60,"X", "  ")</f>
        <v xml:space="preserve">  </v>
      </c>
      <c r="K110" s="96">
        <f>[3]Mides!N96</f>
        <v>0</v>
      </c>
      <c r="L110" s="96">
        <f>[3]Mides!K96</f>
        <v>0</v>
      </c>
      <c r="M110" s="96">
        <f>[3]Mides!L96</f>
        <v>0</v>
      </c>
      <c r="N110" s="96" t="str">
        <f>[3]Mides!M96</f>
        <v>x</v>
      </c>
      <c r="O110" s="96">
        <f t="shared" si="1"/>
        <v>0</v>
      </c>
      <c r="P110" s="96" t="str">
        <f>[3]Mides!R96</f>
        <v>Guatemala</v>
      </c>
      <c r="Q110" s="96" t="str">
        <f>[3]Mides!S96</f>
        <v>Guatemala</v>
      </c>
    </row>
    <row r="111" spans="2:17" ht="15" thickBot="1" x14ac:dyDescent="0.35">
      <c r="B111" s="92" t="str">
        <f>[3]Mides!E97</f>
        <v>Bermudez</v>
      </c>
      <c r="C111" s="93" t="str">
        <f>[3]Mides!D97</f>
        <v>Sales</v>
      </c>
      <c r="D111" s="94" t="str">
        <f>IF([3]Mides!F97=1,"X"," ")</f>
        <v>X</v>
      </c>
      <c r="E111" s="94" t="str">
        <f>IF([3]Mides!F97=2,"X"," ")</f>
        <v xml:space="preserve"> </v>
      </c>
      <c r="F111" s="95" t="str">
        <f>[3]Mides!B97</f>
        <v xml:space="preserve">PENDIENTE </v>
      </c>
      <c r="G111" s="94" t="str">
        <f>IF(AND([3]Mides!H97&gt;=1,[3]Mides!H97&lt;=14),"X"," ")</f>
        <v>X</v>
      </c>
      <c r="H111" s="94" t="str">
        <f>IF(AND([3]Mides!H97&gt;=14,[3]Mides!H97&lt;=30),"X"," ")</f>
        <v xml:space="preserve"> </v>
      </c>
      <c r="I111" s="94" t="str">
        <f>IF(AND([3]Mides!H97&gt;=31,[3]Mides!H97&lt;=60),"X","  ")</f>
        <v xml:space="preserve">  </v>
      </c>
      <c r="J111" s="94" t="str">
        <f>IF([3]Mides!H97&gt;60,"X", "  ")</f>
        <v xml:space="preserve">  </v>
      </c>
      <c r="K111" s="96">
        <f>[3]Mides!N97</f>
        <v>0</v>
      </c>
      <c r="L111" s="96">
        <f>[3]Mides!K97</f>
        <v>0</v>
      </c>
      <c r="M111" s="96">
        <f>[3]Mides!L97</f>
        <v>0</v>
      </c>
      <c r="N111" s="96" t="str">
        <f>[3]Mides!M97</f>
        <v>x</v>
      </c>
      <c r="O111" s="96">
        <f t="shared" si="1"/>
        <v>0</v>
      </c>
      <c r="P111" s="96" t="str">
        <f>[3]Mides!R97</f>
        <v>Guatemala</v>
      </c>
      <c r="Q111" s="96" t="str">
        <f>[3]Mides!S97</f>
        <v>Guatemala</v>
      </c>
    </row>
    <row r="112" spans="2:17" ht="15" thickBot="1" x14ac:dyDescent="0.35">
      <c r="B112" s="92" t="str">
        <f>[3]Mides!E98</f>
        <v>Glavani</v>
      </c>
      <c r="C112" s="93" t="str">
        <f>[3]Mides!D98</f>
        <v>Castellanos</v>
      </c>
      <c r="D112" s="94" t="str">
        <f>IF([3]Mides!F98=1,"X"," ")</f>
        <v xml:space="preserve"> </v>
      </c>
      <c r="E112" s="94" t="str">
        <f>IF([3]Mides!F98=2,"X"," ")</f>
        <v>X</v>
      </c>
      <c r="F112" s="95" t="str">
        <f>[3]Mides!B98</f>
        <v xml:space="preserve">PENDIENTE </v>
      </c>
      <c r="G112" s="94" t="str">
        <f>IF(AND([3]Mides!H98&gt;=1,[3]Mides!H98&lt;=14),"X"," ")</f>
        <v xml:space="preserve"> </v>
      </c>
      <c r="H112" s="94" t="str">
        <f>IF(AND([3]Mides!H98&gt;=14,[3]Mides!H98&lt;=30),"X"," ")</f>
        <v xml:space="preserve"> </v>
      </c>
      <c r="I112" s="94" t="str">
        <f>IF(AND([3]Mides!H98&gt;=31,[3]Mides!H98&lt;=60),"X","  ")</f>
        <v>X</v>
      </c>
      <c r="J112" s="94" t="str">
        <f>IF([3]Mides!H98&gt;60,"X", "  ")</f>
        <v xml:space="preserve">  </v>
      </c>
      <c r="K112" s="96">
        <f>[3]Mides!N98</f>
        <v>0</v>
      </c>
      <c r="L112" s="96">
        <f>[3]Mides!K98</f>
        <v>0</v>
      </c>
      <c r="M112" s="96">
        <f>[3]Mides!L98</f>
        <v>0</v>
      </c>
      <c r="N112" s="96" t="str">
        <f>[3]Mides!M98</f>
        <v>x</v>
      </c>
      <c r="O112" s="96">
        <f t="shared" si="1"/>
        <v>0</v>
      </c>
      <c r="P112" s="96" t="str">
        <f>[3]Mides!R98</f>
        <v>Guatemala</v>
      </c>
      <c r="Q112" s="96" t="str">
        <f>[3]Mides!S98</f>
        <v>Guatemala</v>
      </c>
    </row>
    <row r="113" spans="2:17" ht="15" thickBot="1" x14ac:dyDescent="0.35">
      <c r="B113" s="92" t="str">
        <f>[3]Mides!E99</f>
        <v>Angel</v>
      </c>
      <c r="C113" s="93" t="str">
        <f>[3]Mides!D99</f>
        <v>Guzman</v>
      </c>
      <c r="D113" s="94" t="str">
        <f>IF([3]Mides!F99=1,"X"," ")</f>
        <v xml:space="preserve"> </v>
      </c>
      <c r="E113" s="94" t="str">
        <f>IF([3]Mides!F99=2,"X"," ")</f>
        <v>X</v>
      </c>
      <c r="F113" s="95" t="str">
        <f>[3]Mides!B99</f>
        <v xml:space="preserve">PENDIENTE </v>
      </c>
      <c r="G113" s="94" t="str">
        <f>IF(AND([3]Mides!H99&gt;=1,[3]Mides!H99&lt;=14),"X"," ")</f>
        <v>X</v>
      </c>
      <c r="H113" s="94" t="str">
        <f>IF(AND([3]Mides!H99&gt;=14,[3]Mides!H99&lt;=30),"X"," ")</f>
        <v xml:space="preserve"> </v>
      </c>
      <c r="I113" s="94" t="str">
        <f>IF(AND([3]Mides!H99&gt;=31,[3]Mides!H99&lt;=60),"X","  ")</f>
        <v xml:space="preserve">  </v>
      </c>
      <c r="J113" s="94" t="str">
        <f>IF([3]Mides!H99&gt;60,"X", "  ")</f>
        <v xml:space="preserve">  </v>
      </c>
      <c r="K113" s="96">
        <f>[3]Mides!N99</f>
        <v>0</v>
      </c>
      <c r="L113" s="96">
        <f>[3]Mides!K99</f>
        <v>0</v>
      </c>
      <c r="M113" s="96">
        <f>[3]Mides!L99</f>
        <v>0</v>
      </c>
      <c r="N113" s="96" t="str">
        <f>[3]Mides!M99</f>
        <v>x</v>
      </c>
      <c r="O113" s="96">
        <f t="shared" si="1"/>
        <v>0</v>
      </c>
      <c r="P113" s="96" t="str">
        <f>[3]Mides!R99</f>
        <v>Guatemala</v>
      </c>
      <c r="Q113" s="96" t="str">
        <f>[3]Mides!S99</f>
        <v>Guatemala</v>
      </c>
    </row>
    <row r="114" spans="2:17" ht="15" thickBot="1" x14ac:dyDescent="0.35">
      <c r="B114" s="92" t="str">
        <f>[3]Mides!E100</f>
        <v>Luisa</v>
      </c>
      <c r="C114" s="93" t="str">
        <f>[3]Mides!D100</f>
        <v xml:space="preserve">Moreno </v>
      </c>
      <c r="D114" s="94" t="str">
        <f>IF([3]Mides!F100=1,"X"," ")</f>
        <v>X</v>
      </c>
      <c r="E114" s="94" t="str">
        <f>IF([3]Mides!F100=2,"X"," ")</f>
        <v xml:space="preserve"> </v>
      </c>
      <c r="F114" s="95" t="str">
        <f>[3]Mides!B100</f>
        <v xml:space="preserve">PENDIENTE </v>
      </c>
      <c r="G114" s="94" t="str">
        <f>IF(AND([3]Mides!H100&gt;=1,[3]Mides!H100&lt;=14),"X"," ")</f>
        <v xml:space="preserve"> </v>
      </c>
      <c r="H114" s="94" t="str">
        <f>IF(AND([3]Mides!H100&gt;=14,[3]Mides!H100&lt;=30),"X"," ")</f>
        <v xml:space="preserve"> </v>
      </c>
      <c r="I114" s="94" t="str">
        <f>IF(AND([3]Mides!H100&gt;=31,[3]Mides!H100&lt;=60),"X","  ")</f>
        <v xml:space="preserve">  </v>
      </c>
      <c r="J114" s="94" t="str">
        <f>IF([3]Mides!H100&gt;60,"X", "  ")</f>
        <v xml:space="preserve">  </v>
      </c>
      <c r="K114" s="96">
        <f>[3]Mides!N100</f>
        <v>0</v>
      </c>
      <c r="L114" s="96">
        <f>[3]Mides!K100</f>
        <v>0</v>
      </c>
      <c r="M114" s="96">
        <f>[3]Mides!L100</f>
        <v>0</v>
      </c>
      <c r="N114" s="96" t="str">
        <f>[3]Mides!M100</f>
        <v>x</v>
      </c>
      <c r="O114" s="96">
        <f t="shared" si="1"/>
        <v>0</v>
      </c>
      <c r="P114" s="96" t="str">
        <f>[3]Mides!R100</f>
        <v>Guatemala</v>
      </c>
      <c r="Q114" s="96" t="str">
        <f>[3]Mides!S100</f>
        <v>Guatemala</v>
      </c>
    </row>
    <row r="115" spans="2:17" ht="15" thickBot="1" x14ac:dyDescent="0.35">
      <c r="B115" s="92" t="str">
        <f>[3]Mides!E101</f>
        <v>Fernanda</v>
      </c>
      <c r="C115" s="93" t="str">
        <f>[3]Mides!D101</f>
        <v>Elias</v>
      </c>
      <c r="D115" s="94" t="str">
        <f>IF([3]Mides!F101=1,"X"," ")</f>
        <v>X</v>
      </c>
      <c r="E115" s="94" t="str">
        <f>IF([3]Mides!F101=2,"X"," ")</f>
        <v xml:space="preserve"> </v>
      </c>
      <c r="F115" s="95" t="str">
        <f>[3]Mides!B101</f>
        <v xml:space="preserve">PENDIENTE </v>
      </c>
      <c r="G115" s="94" t="str">
        <f>IF(AND([3]Mides!H101&gt;=1,[3]Mides!H101&lt;=14),"X"," ")</f>
        <v>X</v>
      </c>
      <c r="H115" s="94" t="str">
        <f>IF(AND([3]Mides!H101&gt;=14,[3]Mides!H101&lt;=30),"X"," ")</f>
        <v xml:space="preserve"> </v>
      </c>
      <c r="I115" s="94" t="str">
        <f>IF(AND([3]Mides!H101&gt;=31,[3]Mides!H101&lt;=60),"X","  ")</f>
        <v xml:space="preserve">  </v>
      </c>
      <c r="J115" s="94" t="str">
        <f>IF([3]Mides!H101&gt;60,"X", "  ")</f>
        <v xml:space="preserve">  </v>
      </c>
      <c r="K115" s="96">
        <f>[3]Mides!N101</f>
        <v>0</v>
      </c>
      <c r="L115" s="96">
        <f>[3]Mides!K101</f>
        <v>0</v>
      </c>
      <c r="M115" s="96">
        <f>[3]Mides!L101</f>
        <v>0</v>
      </c>
      <c r="N115" s="96" t="str">
        <f>[3]Mides!M101</f>
        <v>x</v>
      </c>
      <c r="O115" s="96">
        <f t="shared" si="1"/>
        <v>0</v>
      </c>
      <c r="P115" s="96" t="str">
        <f>[3]Mides!R101</f>
        <v>Guatemala</v>
      </c>
      <c r="Q115" s="96" t="str">
        <f>[3]Mides!S101</f>
        <v>Guatemala</v>
      </c>
    </row>
    <row r="116" spans="2:17" ht="15" thickBot="1" x14ac:dyDescent="0.35">
      <c r="B116" s="92" t="str">
        <f>[3]Mides!E102</f>
        <v>Reyna</v>
      </c>
      <c r="C116" s="93" t="str">
        <f>[3]Mides!D102</f>
        <v>Puluc</v>
      </c>
      <c r="D116" s="94" t="str">
        <f>IF([3]Mides!F102=1,"X"," ")</f>
        <v>X</v>
      </c>
      <c r="E116" s="94" t="str">
        <f>IF([3]Mides!F102=2,"X"," ")</f>
        <v xml:space="preserve"> </v>
      </c>
      <c r="F116" s="95" t="str">
        <f>[3]Mides!B102</f>
        <v xml:space="preserve">PENDIENTE </v>
      </c>
      <c r="G116" s="94" t="str">
        <f>IF(AND([3]Mides!H102&gt;=1,[3]Mides!H102&lt;=14),"X"," ")</f>
        <v xml:space="preserve"> </v>
      </c>
      <c r="H116" s="94" t="str">
        <f>IF(AND([3]Mides!H102&gt;=14,[3]Mides!H102&lt;=30),"X"," ")</f>
        <v>X</v>
      </c>
      <c r="I116" s="94" t="str">
        <f>IF(AND([3]Mides!H102&gt;=31,[3]Mides!H102&lt;=60),"X","  ")</f>
        <v xml:space="preserve">  </v>
      </c>
      <c r="J116" s="94" t="str">
        <f>IF([3]Mides!H102&gt;60,"X", "  ")</f>
        <v xml:space="preserve">  </v>
      </c>
      <c r="K116" s="96">
        <f>[3]Mides!N102</f>
        <v>0</v>
      </c>
      <c r="L116" s="96">
        <f>[3]Mides!K102</f>
        <v>0</v>
      </c>
      <c r="M116" s="96">
        <f>[3]Mides!L102</f>
        <v>0</v>
      </c>
      <c r="N116" s="96" t="str">
        <f>[3]Mides!M102</f>
        <v>x</v>
      </c>
      <c r="O116" s="96">
        <f t="shared" si="1"/>
        <v>0</v>
      </c>
      <c r="P116" s="96" t="str">
        <f>[3]Mides!R102</f>
        <v>Guatemala</v>
      </c>
      <c r="Q116" s="96" t="str">
        <f>[3]Mides!S102</f>
        <v>Guatemala</v>
      </c>
    </row>
    <row r="117" spans="2:17" ht="15" thickBot="1" x14ac:dyDescent="0.35">
      <c r="B117" s="92" t="str">
        <f>[3]Mides!E103</f>
        <v>Ester</v>
      </c>
      <c r="C117" s="93" t="str">
        <f>[3]Mides!D103</f>
        <v>Ambrosio</v>
      </c>
      <c r="D117" s="94" t="str">
        <f>IF([3]Mides!F103=1,"X"," ")</f>
        <v>X</v>
      </c>
      <c r="E117" s="94" t="str">
        <f>IF([3]Mides!F103=2,"X"," ")</f>
        <v xml:space="preserve"> </v>
      </c>
      <c r="F117" s="95" t="str">
        <f>[3]Mides!B103</f>
        <v xml:space="preserve">PENDIENTE </v>
      </c>
      <c r="G117" s="94" t="str">
        <f>IF(AND([3]Mides!H103&gt;=1,[3]Mides!H103&lt;=14),"X"," ")</f>
        <v>X</v>
      </c>
      <c r="H117" s="94" t="str">
        <f>IF(AND([3]Mides!H103&gt;=14,[3]Mides!H103&lt;=30),"X"," ")</f>
        <v xml:space="preserve"> </v>
      </c>
      <c r="I117" s="94" t="str">
        <f>IF(AND([3]Mides!H103&gt;=31,[3]Mides!H103&lt;=60),"X","  ")</f>
        <v xml:space="preserve">  </v>
      </c>
      <c r="J117" s="94" t="str">
        <f>IF([3]Mides!H103&gt;60,"X", "  ")</f>
        <v xml:space="preserve">  </v>
      </c>
      <c r="K117" s="96">
        <f>[3]Mides!N103</f>
        <v>0</v>
      </c>
      <c r="L117" s="96">
        <f>[3]Mides!K103</f>
        <v>0</v>
      </c>
      <c r="M117" s="96">
        <f>[3]Mides!L103</f>
        <v>0</v>
      </c>
      <c r="N117" s="96" t="str">
        <f>[3]Mides!M103</f>
        <v>x</v>
      </c>
      <c r="O117" s="96">
        <f t="shared" si="1"/>
        <v>0</v>
      </c>
      <c r="P117" s="96" t="str">
        <f>[3]Mides!R103</f>
        <v>Guatemala</v>
      </c>
      <c r="Q117" s="96" t="str">
        <f>[3]Mides!S103</f>
        <v>Guatemala</v>
      </c>
    </row>
    <row r="118" spans="2:17" ht="15" thickBot="1" x14ac:dyDescent="0.35">
      <c r="B118" s="92" t="str">
        <f>[3]Mides!E104</f>
        <v>Ceticia</v>
      </c>
      <c r="C118" s="93" t="str">
        <f>[3]Mides!D104</f>
        <v>Yoc</v>
      </c>
      <c r="D118" s="94" t="str">
        <f>IF([3]Mides!F104=1,"X"," ")</f>
        <v>X</v>
      </c>
      <c r="E118" s="94" t="str">
        <f>IF([3]Mides!F104=2,"X"," ")</f>
        <v xml:space="preserve"> </v>
      </c>
      <c r="F118" s="95" t="str">
        <f>[3]Mides!B104</f>
        <v xml:space="preserve">PENDIENTE </v>
      </c>
      <c r="G118" s="94" t="str">
        <f>IF(AND([3]Mides!H104&gt;=1,[3]Mides!H104&lt;=14),"X"," ")</f>
        <v xml:space="preserve"> </v>
      </c>
      <c r="H118" s="94" t="str">
        <f>IF(AND([3]Mides!H104&gt;=14,[3]Mides!H104&lt;=30),"X"," ")</f>
        <v>X</v>
      </c>
      <c r="I118" s="94" t="str">
        <f>IF(AND([3]Mides!H104&gt;=31,[3]Mides!H104&lt;=60),"X","  ")</f>
        <v xml:space="preserve">  </v>
      </c>
      <c r="J118" s="94" t="str">
        <f>IF([3]Mides!H104&gt;60,"X", "  ")</f>
        <v xml:space="preserve">  </v>
      </c>
      <c r="K118" s="96">
        <f>[3]Mides!N104</f>
        <v>0</v>
      </c>
      <c r="L118" s="96">
        <f>[3]Mides!K104</f>
        <v>0</v>
      </c>
      <c r="M118" s="96">
        <f>[3]Mides!L104</f>
        <v>0</v>
      </c>
      <c r="N118" s="96" t="str">
        <f>[3]Mides!M104</f>
        <v>x</v>
      </c>
      <c r="O118" s="96">
        <f t="shared" si="1"/>
        <v>0</v>
      </c>
      <c r="P118" s="96" t="str">
        <f>[3]Mides!R104</f>
        <v>Guatemala</v>
      </c>
      <c r="Q118" s="96" t="str">
        <f>[3]Mides!S104</f>
        <v>Guatemala</v>
      </c>
    </row>
    <row r="119" spans="2:17" ht="15" thickBot="1" x14ac:dyDescent="0.35">
      <c r="B119" s="92" t="str">
        <f>[3]Mides!E105</f>
        <v>Rudy</v>
      </c>
      <c r="C119" s="93" t="str">
        <f>[3]Mides!D105</f>
        <v>Roque</v>
      </c>
      <c r="D119" s="94" t="str">
        <f>IF([3]Mides!F105=1,"X"," ")</f>
        <v xml:space="preserve"> </v>
      </c>
      <c r="E119" s="94" t="str">
        <f>IF([3]Mides!F105=2,"X"," ")</f>
        <v>X</v>
      </c>
      <c r="F119" s="95" t="str">
        <f>[3]Mides!B105</f>
        <v xml:space="preserve">PENDIENTE </v>
      </c>
      <c r="G119" s="94" t="str">
        <f>IF(AND([3]Mides!H105&gt;=1,[3]Mides!H105&lt;=14),"X"," ")</f>
        <v xml:space="preserve"> </v>
      </c>
      <c r="H119" s="94" t="str">
        <f>IF(AND([3]Mides!H105&gt;=14,[3]Mides!H105&lt;=30),"X"," ")</f>
        <v xml:space="preserve"> </v>
      </c>
      <c r="I119" s="94" t="str">
        <f>IF(AND([3]Mides!H105&gt;=31,[3]Mides!H105&lt;=60),"X","  ")</f>
        <v>X</v>
      </c>
      <c r="J119" s="94" t="str">
        <f>IF([3]Mides!H105&gt;60,"X", "  ")</f>
        <v xml:space="preserve">  </v>
      </c>
      <c r="K119" s="96">
        <f>[3]Mides!N105</f>
        <v>0</v>
      </c>
      <c r="L119" s="96">
        <f>[3]Mides!K105</f>
        <v>0</v>
      </c>
      <c r="M119" s="96">
        <f>[3]Mides!L105</f>
        <v>0</v>
      </c>
      <c r="N119" s="96" t="str">
        <f>[3]Mides!M105</f>
        <v>x</v>
      </c>
      <c r="O119" s="96">
        <f t="shared" si="1"/>
        <v>0</v>
      </c>
      <c r="P119" s="96" t="str">
        <f>[3]Mides!R105</f>
        <v>Guatemala</v>
      </c>
      <c r="Q119" s="96" t="str">
        <f>[3]Mides!S105</f>
        <v>Guatemala</v>
      </c>
    </row>
    <row r="120" spans="2:17" ht="15" thickBot="1" x14ac:dyDescent="0.35">
      <c r="B120" s="92" t="str">
        <f>[3]Mides!E106</f>
        <v>Fabian</v>
      </c>
      <c r="C120" s="93" t="str">
        <f>[3]Mides!D106</f>
        <v>Lopez</v>
      </c>
      <c r="D120" s="94" t="str">
        <f>IF([3]Mides!F106=1,"X"," ")</f>
        <v xml:space="preserve"> </v>
      </c>
      <c r="E120" s="94" t="str">
        <f>IF([3]Mides!F106=2,"X"," ")</f>
        <v>X</v>
      </c>
      <c r="F120" s="95" t="str">
        <f>[3]Mides!B106</f>
        <v xml:space="preserve">PENDIENTE </v>
      </c>
      <c r="G120" s="94" t="str">
        <f>IF(AND([3]Mides!H106&gt;=1,[3]Mides!H106&lt;=14),"X"," ")</f>
        <v xml:space="preserve"> </v>
      </c>
      <c r="H120" s="94" t="str">
        <f>IF(AND([3]Mides!H106&gt;=14,[3]Mides!H106&lt;=30),"X"," ")</f>
        <v xml:space="preserve"> </v>
      </c>
      <c r="I120" s="94" t="str">
        <f>IF(AND([3]Mides!H106&gt;=31,[3]Mides!H106&lt;=60),"X","  ")</f>
        <v>X</v>
      </c>
      <c r="J120" s="94" t="str">
        <f>IF([3]Mides!H106&gt;60,"X", "  ")</f>
        <v xml:space="preserve">  </v>
      </c>
      <c r="K120" s="96">
        <f>[3]Mides!N106</f>
        <v>0</v>
      </c>
      <c r="L120" s="96">
        <f>[3]Mides!K106</f>
        <v>0</v>
      </c>
      <c r="M120" s="96">
        <f>[3]Mides!L106</f>
        <v>0</v>
      </c>
      <c r="N120" s="96" t="str">
        <f>[3]Mides!M106</f>
        <v>x</v>
      </c>
      <c r="O120" s="96">
        <f t="shared" si="1"/>
        <v>0</v>
      </c>
      <c r="P120" s="96" t="str">
        <f>[3]Mides!R106</f>
        <v>Guatemala</v>
      </c>
      <c r="Q120" s="96" t="str">
        <f>[3]Mides!S106</f>
        <v>Guatemala</v>
      </c>
    </row>
    <row r="121" spans="2:17" ht="15" thickBot="1" x14ac:dyDescent="0.35">
      <c r="B121" s="92" t="str">
        <f>[3]Mides!E107</f>
        <v>Evelyn</v>
      </c>
      <c r="C121" s="93" t="str">
        <f>[3]Mides!D107</f>
        <v>Calito</v>
      </c>
      <c r="D121" s="94" t="str">
        <f>IF([3]Mides!F107=1,"X"," ")</f>
        <v>X</v>
      </c>
      <c r="E121" s="94" t="str">
        <f>IF([3]Mides!F107=2,"X"," ")</f>
        <v xml:space="preserve"> </v>
      </c>
      <c r="F121" s="95" t="str">
        <f>[3]Mides!B107</f>
        <v xml:space="preserve">PENDIENTE </v>
      </c>
      <c r="G121" s="94" t="str">
        <f>IF(AND([3]Mides!H107&gt;=1,[3]Mides!H107&lt;=14),"X"," ")</f>
        <v xml:space="preserve"> </v>
      </c>
      <c r="H121" s="94" t="str">
        <f>IF(AND([3]Mides!H107&gt;=14,[3]Mides!H107&lt;=30),"X"," ")</f>
        <v xml:space="preserve"> </v>
      </c>
      <c r="I121" s="94" t="str">
        <f>IF(AND([3]Mides!H107&gt;=31,[3]Mides!H107&lt;=60),"X","  ")</f>
        <v>X</v>
      </c>
      <c r="J121" s="94" t="str">
        <f>IF([3]Mides!H107&gt;60,"X", "  ")</f>
        <v xml:space="preserve">  </v>
      </c>
      <c r="K121" s="96">
        <f>[3]Mides!N107</f>
        <v>0</v>
      </c>
      <c r="L121" s="96">
        <f>[3]Mides!K107</f>
        <v>0</v>
      </c>
      <c r="M121" s="96">
        <f>[3]Mides!L107</f>
        <v>0</v>
      </c>
      <c r="N121" s="96" t="str">
        <f>[3]Mides!M107</f>
        <v>x</v>
      </c>
      <c r="O121" s="96">
        <f t="shared" si="1"/>
        <v>0</v>
      </c>
      <c r="P121" s="96" t="str">
        <f>[3]Mides!R107</f>
        <v>Guatemala</v>
      </c>
      <c r="Q121" s="96" t="str">
        <f>[3]Mides!S107</f>
        <v>Guatemala</v>
      </c>
    </row>
    <row r="122" spans="2:17" ht="15" thickBot="1" x14ac:dyDescent="0.35">
      <c r="B122" s="92" t="str">
        <f>[3]Mides!E108</f>
        <v>Estuardo</v>
      </c>
      <c r="C122" s="93" t="str">
        <f>[3]Mides!D108</f>
        <v>Calito</v>
      </c>
      <c r="D122" s="94" t="str">
        <f>IF([3]Mides!F108=1,"X"," ")</f>
        <v xml:space="preserve"> </v>
      </c>
      <c r="E122" s="94" t="str">
        <f>IF([3]Mides!F108=2,"X"," ")</f>
        <v>X</v>
      </c>
      <c r="F122" s="95" t="str">
        <f>[3]Mides!B108</f>
        <v xml:space="preserve">PENDIENTE </v>
      </c>
      <c r="G122" s="94" t="str">
        <f>IF(AND([3]Mides!H108&gt;=1,[3]Mides!H108&lt;=14),"X"," ")</f>
        <v>X</v>
      </c>
      <c r="H122" s="94" t="str">
        <f>IF(AND([3]Mides!H108&gt;=14,[3]Mides!H108&lt;=30),"X"," ")</f>
        <v xml:space="preserve"> </v>
      </c>
      <c r="I122" s="94" t="str">
        <f>IF(AND([3]Mides!H108&gt;=31,[3]Mides!H108&lt;=60),"X","  ")</f>
        <v xml:space="preserve">  </v>
      </c>
      <c r="J122" s="94" t="str">
        <f>IF([3]Mides!H108&gt;60,"X", "  ")</f>
        <v xml:space="preserve">  </v>
      </c>
      <c r="K122" s="96">
        <f>[3]Mides!N108</f>
        <v>0</v>
      </c>
      <c r="L122" s="96">
        <f>[3]Mides!K108</f>
        <v>0</v>
      </c>
      <c r="M122" s="96">
        <f>[3]Mides!L108</f>
        <v>0</v>
      </c>
      <c r="N122" s="96" t="str">
        <f>[3]Mides!M108</f>
        <v>x</v>
      </c>
      <c r="O122" s="96">
        <f t="shared" si="1"/>
        <v>0</v>
      </c>
      <c r="P122" s="96" t="str">
        <f>[3]Mides!R108</f>
        <v>Guatemala</v>
      </c>
      <c r="Q122" s="96" t="str">
        <f>[3]Mides!S108</f>
        <v>Guatemala</v>
      </c>
    </row>
    <row r="123" spans="2:17" ht="15" thickBot="1" x14ac:dyDescent="0.35">
      <c r="B123" s="92" t="str">
        <f>[3]Mides!E109</f>
        <v>Camilo</v>
      </c>
      <c r="C123" s="93" t="str">
        <f>[3]Mides!D109</f>
        <v>Calito</v>
      </c>
      <c r="D123" s="94" t="str">
        <f>IF([3]Mides!F109=1,"X"," ")</f>
        <v xml:space="preserve"> </v>
      </c>
      <c r="E123" s="94" t="str">
        <f>IF([3]Mides!F109=2,"X"," ")</f>
        <v>X</v>
      </c>
      <c r="F123" s="95" t="str">
        <f>[3]Mides!B109</f>
        <v xml:space="preserve">PENDIENTE </v>
      </c>
      <c r="G123" s="94" t="str">
        <f>IF(AND([3]Mides!H109&gt;=1,[3]Mides!H109&lt;=14),"X"," ")</f>
        <v>X</v>
      </c>
      <c r="H123" s="94" t="str">
        <f>IF(AND([3]Mides!H109&gt;=14,[3]Mides!H109&lt;=30),"X"," ")</f>
        <v xml:space="preserve"> </v>
      </c>
      <c r="I123" s="94" t="str">
        <f>IF(AND([3]Mides!H109&gt;=31,[3]Mides!H109&lt;=60),"X","  ")</f>
        <v xml:space="preserve">  </v>
      </c>
      <c r="J123" s="94" t="str">
        <f>IF([3]Mides!H109&gt;60,"X", "  ")</f>
        <v xml:space="preserve">  </v>
      </c>
      <c r="K123" s="96">
        <f>[3]Mides!N109</f>
        <v>0</v>
      </c>
      <c r="L123" s="96">
        <f>[3]Mides!K109</f>
        <v>0</v>
      </c>
      <c r="M123" s="96">
        <f>[3]Mides!L109</f>
        <v>0</v>
      </c>
      <c r="N123" s="96" t="str">
        <f>[3]Mides!M109</f>
        <v>x</v>
      </c>
      <c r="O123" s="96">
        <f t="shared" si="1"/>
        <v>0</v>
      </c>
      <c r="P123" s="96" t="str">
        <f>[3]Mides!R109</f>
        <v>Guatemala</v>
      </c>
      <c r="Q123" s="96" t="str">
        <f>[3]Mides!S109</f>
        <v>Guatemala</v>
      </c>
    </row>
    <row r="124" spans="2:17" ht="15" thickBot="1" x14ac:dyDescent="0.35">
      <c r="B124" s="92" t="str">
        <f>[3]Mides!E110</f>
        <v>Sandra</v>
      </c>
      <c r="C124" s="93" t="str">
        <f>[3]Mides!D110</f>
        <v>Castillo</v>
      </c>
      <c r="D124" s="94" t="str">
        <f>IF([3]Mides!F110=1,"X"," ")</f>
        <v>X</v>
      </c>
      <c r="E124" s="94" t="str">
        <f>IF([3]Mides!F110=2,"X"," ")</f>
        <v xml:space="preserve"> </v>
      </c>
      <c r="F124" s="95" t="str">
        <f>[3]Mides!B110</f>
        <v xml:space="preserve">PENDIENTE </v>
      </c>
      <c r="G124" s="94" t="str">
        <f>IF(AND([3]Mides!H110&gt;=1,[3]Mides!H110&lt;=14),"X"," ")</f>
        <v xml:space="preserve"> </v>
      </c>
      <c r="H124" s="94" t="str">
        <f>IF(AND([3]Mides!H110&gt;=14,[3]Mides!H110&lt;=30),"X"," ")</f>
        <v xml:space="preserve"> </v>
      </c>
      <c r="I124" s="94" t="str">
        <f>IF(AND([3]Mides!H110&gt;=31,[3]Mides!H110&lt;=60),"X","  ")</f>
        <v>X</v>
      </c>
      <c r="J124" s="94" t="str">
        <f>IF([3]Mides!H110&gt;60,"X", "  ")</f>
        <v xml:space="preserve">  </v>
      </c>
      <c r="K124" s="96">
        <f>[3]Mides!N110</f>
        <v>0</v>
      </c>
      <c r="L124" s="96">
        <f>[3]Mides!K110</f>
        <v>0</v>
      </c>
      <c r="M124" s="96">
        <f>[3]Mides!L110</f>
        <v>0</v>
      </c>
      <c r="N124" s="96" t="str">
        <f>[3]Mides!M110</f>
        <v>x</v>
      </c>
      <c r="O124" s="96">
        <f t="shared" si="1"/>
        <v>0</v>
      </c>
      <c r="P124" s="96" t="str">
        <f>[3]Mides!R110</f>
        <v>Guatemala</v>
      </c>
      <c r="Q124" s="96" t="str">
        <f>[3]Mides!S110</f>
        <v>Guatemala</v>
      </c>
    </row>
    <row r="125" spans="2:17" ht="15" thickBot="1" x14ac:dyDescent="0.35">
      <c r="B125" s="92" t="str">
        <f>[3]Mides!E111</f>
        <v>Manuel</v>
      </c>
      <c r="C125" s="93" t="str">
        <f>[3]Mides!D111</f>
        <v>Roca</v>
      </c>
      <c r="D125" s="94" t="str">
        <f>IF([3]Mides!F111=1,"X"," ")</f>
        <v xml:space="preserve"> </v>
      </c>
      <c r="E125" s="94" t="str">
        <f>IF([3]Mides!F111=2,"X"," ")</f>
        <v>X</v>
      </c>
      <c r="F125" s="95" t="str">
        <f>[3]Mides!B111</f>
        <v xml:space="preserve">PENDIENTE </v>
      </c>
      <c r="G125" s="94" t="str">
        <f>IF(AND([3]Mides!H111&gt;=1,[3]Mides!H111&lt;=14),"X"," ")</f>
        <v xml:space="preserve"> </v>
      </c>
      <c r="H125" s="94" t="str">
        <f>IF(AND([3]Mides!H111&gt;=14,[3]Mides!H111&lt;=30),"X"," ")</f>
        <v xml:space="preserve"> </v>
      </c>
      <c r="I125" s="94" t="str">
        <f>IF(AND([3]Mides!H111&gt;=31,[3]Mides!H111&lt;=60),"X","  ")</f>
        <v>X</v>
      </c>
      <c r="J125" s="94" t="str">
        <f>IF([3]Mides!H111&gt;60,"X", "  ")</f>
        <v xml:space="preserve">  </v>
      </c>
      <c r="K125" s="96">
        <f>[3]Mides!N111</f>
        <v>0</v>
      </c>
      <c r="L125" s="96">
        <f>[3]Mides!K111</f>
        <v>0</v>
      </c>
      <c r="M125" s="96">
        <f>[3]Mides!L111</f>
        <v>0</v>
      </c>
      <c r="N125" s="96" t="str">
        <f>[3]Mides!M111</f>
        <v>x</v>
      </c>
      <c r="O125" s="96">
        <f t="shared" si="1"/>
        <v>0</v>
      </c>
      <c r="P125" s="96" t="str">
        <f>[3]Mides!R111</f>
        <v>Guatemala</v>
      </c>
      <c r="Q125" s="96" t="str">
        <f>[3]Mides!S111</f>
        <v>Guatemala</v>
      </c>
    </row>
    <row r="126" spans="2:17" ht="15" thickBot="1" x14ac:dyDescent="0.35">
      <c r="B126" s="92" t="str">
        <f>[3]Mides!E112</f>
        <v>Jessy</v>
      </c>
      <c r="C126" s="93" t="str">
        <f>[3]Mides!D112</f>
        <v>Perez</v>
      </c>
      <c r="D126" s="94" t="str">
        <f>IF([3]Mides!F112=1,"X"," ")</f>
        <v>X</v>
      </c>
      <c r="E126" s="94" t="str">
        <f>IF([3]Mides!F112=2,"X"," ")</f>
        <v xml:space="preserve"> </v>
      </c>
      <c r="F126" s="95" t="str">
        <f>[3]Mides!B112</f>
        <v xml:space="preserve">PENDIENTE </v>
      </c>
      <c r="G126" s="94" t="str">
        <f>IF(AND([3]Mides!H112&gt;=1,[3]Mides!H112&lt;=14),"X"," ")</f>
        <v xml:space="preserve"> </v>
      </c>
      <c r="H126" s="94" t="str">
        <f>IF(AND([3]Mides!H112&gt;=14,[3]Mides!H112&lt;=30),"X"," ")</f>
        <v xml:space="preserve"> </v>
      </c>
      <c r="I126" s="94" t="str">
        <f>IF(AND([3]Mides!H112&gt;=31,[3]Mides!H112&lt;=60),"X","  ")</f>
        <v>X</v>
      </c>
      <c r="J126" s="94" t="str">
        <f>IF([3]Mides!H112&gt;60,"X", "  ")</f>
        <v xml:space="preserve">  </v>
      </c>
      <c r="K126" s="96">
        <f>[3]Mides!N112</f>
        <v>0</v>
      </c>
      <c r="L126" s="96">
        <f>[3]Mides!K112</f>
        <v>0</v>
      </c>
      <c r="M126" s="96">
        <f>[3]Mides!L112</f>
        <v>0</v>
      </c>
      <c r="N126" s="96" t="str">
        <f>[3]Mides!M112</f>
        <v>x</v>
      </c>
      <c r="O126" s="96">
        <f t="shared" si="1"/>
        <v>0</v>
      </c>
      <c r="P126" s="96" t="str">
        <f>[3]Mides!R112</f>
        <v>Guatemala</v>
      </c>
      <c r="Q126" s="96" t="str">
        <f>[3]Mides!S112</f>
        <v>Guatemala</v>
      </c>
    </row>
    <row r="127" spans="2:17" ht="15" thickBot="1" x14ac:dyDescent="0.35">
      <c r="B127" s="92" t="str">
        <f>[3]Mides!E113</f>
        <v>Astrid</v>
      </c>
      <c r="C127" s="93" t="str">
        <f>[3]Mides!D113</f>
        <v>Reyes</v>
      </c>
      <c r="D127" s="94" t="str">
        <f>IF([3]Mides!F113=1,"X"," ")</f>
        <v>X</v>
      </c>
      <c r="E127" s="94" t="str">
        <f>IF([3]Mides!F113=2,"X"," ")</f>
        <v xml:space="preserve"> </v>
      </c>
      <c r="F127" s="95" t="str">
        <f>[3]Mides!B113</f>
        <v xml:space="preserve">PENDIENTE </v>
      </c>
      <c r="G127" s="94" t="str">
        <f>IF(AND([3]Mides!H113&gt;=1,[3]Mides!H113&lt;=14),"X"," ")</f>
        <v>X</v>
      </c>
      <c r="H127" s="94" t="str">
        <f>IF(AND([3]Mides!H113&gt;=14,[3]Mides!H113&lt;=30),"X"," ")</f>
        <v xml:space="preserve"> </v>
      </c>
      <c r="I127" s="94" t="str">
        <f>IF(AND([3]Mides!H113&gt;=31,[3]Mides!H113&lt;=60),"X","  ")</f>
        <v xml:space="preserve">  </v>
      </c>
      <c r="J127" s="94" t="str">
        <f>IF([3]Mides!H113&gt;60,"X", "  ")</f>
        <v xml:space="preserve">  </v>
      </c>
      <c r="K127" s="96">
        <f>[3]Mides!N113</f>
        <v>0</v>
      </c>
      <c r="L127" s="96">
        <f>[3]Mides!K113</f>
        <v>0</v>
      </c>
      <c r="M127" s="96">
        <f>[3]Mides!L113</f>
        <v>0</v>
      </c>
      <c r="N127" s="96" t="str">
        <f>[3]Mides!M113</f>
        <v>x</v>
      </c>
      <c r="O127" s="96">
        <f t="shared" si="1"/>
        <v>0</v>
      </c>
      <c r="P127" s="96" t="str">
        <f>[3]Mides!R113</f>
        <v>Guatemala</v>
      </c>
      <c r="Q127" s="96" t="str">
        <f>[3]Mides!S113</f>
        <v>Guatemala</v>
      </c>
    </row>
    <row r="128" spans="2:17" ht="15" thickBot="1" x14ac:dyDescent="0.35">
      <c r="B128" s="92" t="str">
        <f>[3]Mides!E114</f>
        <v>Kevin</v>
      </c>
      <c r="C128" s="93" t="str">
        <f>[3]Mides!D114</f>
        <v>Reyes</v>
      </c>
      <c r="D128" s="94" t="str">
        <f>IF([3]Mides!F114=1,"X"," ")</f>
        <v xml:space="preserve"> </v>
      </c>
      <c r="E128" s="94" t="str">
        <f>IF([3]Mides!F114=2,"X"," ")</f>
        <v>X</v>
      </c>
      <c r="F128" s="95" t="str">
        <f>[3]Mides!B114</f>
        <v xml:space="preserve">PENDIENTE </v>
      </c>
      <c r="G128" s="94" t="str">
        <f>IF(AND([3]Mides!H114&gt;=1,[3]Mides!H114&lt;=14),"X"," ")</f>
        <v xml:space="preserve"> </v>
      </c>
      <c r="H128" s="94" t="str">
        <f>IF(AND([3]Mides!H114&gt;=14,[3]Mides!H114&lt;=30),"X"," ")</f>
        <v>X</v>
      </c>
      <c r="I128" s="94" t="str">
        <f>IF(AND([3]Mides!H114&gt;=31,[3]Mides!H114&lt;=60),"X","  ")</f>
        <v xml:space="preserve">  </v>
      </c>
      <c r="J128" s="94" t="str">
        <f>IF([3]Mides!H114&gt;60,"X", "  ")</f>
        <v xml:space="preserve">  </v>
      </c>
      <c r="K128" s="96">
        <f>[3]Mides!N114</f>
        <v>0</v>
      </c>
      <c r="L128" s="96">
        <f>[3]Mides!K114</f>
        <v>0</v>
      </c>
      <c r="M128" s="96">
        <f>[3]Mides!L114</f>
        <v>0</v>
      </c>
      <c r="N128" s="96" t="str">
        <f>[3]Mides!M114</f>
        <v>x</v>
      </c>
      <c r="O128" s="96">
        <f t="shared" si="1"/>
        <v>0</v>
      </c>
      <c r="P128" s="96" t="str">
        <f>[3]Mides!R114</f>
        <v>Guatemala</v>
      </c>
      <c r="Q128" s="96" t="str">
        <f>[3]Mides!S114</f>
        <v>Guatemala</v>
      </c>
    </row>
    <row r="129" spans="2:17" ht="15" thickBot="1" x14ac:dyDescent="0.35">
      <c r="B129" s="92" t="str">
        <f>[3]Mides!E115</f>
        <v>Pamela</v>
      </c>
      <c r="C129" s="93" t="str">
        <f>[3]Mides!D115</f>
        <v>Bird</v>
      </c>
      <c r="D129" s="94" t="str">
        <f>IF([3]Mides!F115=1,"X"," ")</f>
        <v>X</v>
      </c>
      <c r="E129" s="94" t="str">
        <f>IF([3]Mides!F115=2,"X"," ")</f>
        <v xml:space="preserve"> </v>
      </c>
      <c r="F129" s="95" t="str">
        <f>[3]Mides!B115</f>
        <v xml:space="preserve">PENDIENTE </v>
      </c>
      <c r="G129" s="94" t="str">
        <f>IF(AND([3]Mides!H115&gt;=1,[3]Mides!H115&lt;=14),"X"," ")</f>
        <v>X</v>
      </c>
      <c r="H129" s="94" t="str">
        <f>IF(AND([3]Mides!H115&gt;=14,[3]Mides!H115&lt;=30),"X"," ")</f>
        <v xml:space="preserve"> </v>
      </c>
      <c r="I129" s="94" t="str">
        <f>IF(AND([3]Mides!H115&gt;=31,[3]Mides!H115&lt;=60),"X","  ")</f>
        <v xml:space="preserve">  </v>
      </c>
      <c r="J129" s="94" t="str">
        <f>IF([3]Mides!H115&gt;60,"X", "  ")</f>
        <v xml:space="preserve">  </v>
      </c>
      <c r="K129" s="96">
        <f>[3]Mides!N115</f>
        <v>0</v>
      </c>
      <c r="L129" s="96">
        <f>[3]Mides!K115</f>
        <v>0</v>
      </c>
      <c r="M129" s="96">
        <f>[3]Mides!L115</f>
        <v>0</v>
      </c>
      <c r="N129" s="96" t="str">
        <f>[3]Mides!M115</f>
        <v>x</v>
      </c>
      <c r="O129" s="96">
        <f t="shared" si="1"/>
        <v>0</v>
      </c>
      <c r="P129" s="96" t="str">
        <f>[3]Mides!R115</f>
        <v>Guatemala</v>
      </c>
      <c r="Q129" s="96" t="str">
        <f>[3]Mides!S115</f>
        <v>Guatemala</v>
      </c>
    </row>
    <row r="130" spans="2:17" ht="15" thickBot="1" x14ac:dyDescent="0.35">
      <c r="B130" s="92" t="str">
        <f>[3]Mides!E116</f>
        <v>Irene</v>
      </c>
      <c r="C130" s="93" t="str">
        <f>[3]Mides!D116</f>
        <v>Gordillo</v>
      </c>
      <c r="D130" s="94" t="str">
        <f>IF([3]Mides!F116=1,"X"," ")</f>
        <v>X</v>
      </c>
      <c r="E130" s="94" t="str">
        <f>IF([3]Mides!F116=2,"X"," ")</f>
        <v xml:space="preserve"> </v>
      </c>
      <c r="F130" s="95" t="str">
        <f>[3]Mides!B116</f>
        <v xml:space="preserve">PENDIENTE </v>
      </c>
      <c r="G130" s="94" t="str">
        <f>IF(AND([3]Mides!H116&gt;=1,[3]Mides!H116&lt;=14),"X"," ")</f>
        <v xml:space="preserve"> </v>
      </c>
      <c r="H130" s="94" t="str">
        <f>IF(AND([3]Mides!H116&gt;=14,[3]Mides!H116&lt;=30),"X"," ")</f>
        <v xml:space="preserve"> </v>
      </c>
      <c r="I130" s="94" t="str">
        <f>IF(AND([3]Mides!H116&gt;=31,[3]Mides!H116&lt;=60),"X","  ")</f>
        <v xml:space="preserve">  </v>
      </c>
      <c r="J130" s="94" t="str">
        <f>IF([3]Mides!H116&gt;60,"X", "  ")</f>
        <v xml:space="preserve">  </v>
      </c>
      <c r="K130" s="96">
        <f>[3]Mides!N116</f>
        <v>0</v>
      </c>
      <c r="L130" s="96">
        <f>[3]Mides!K116</f>
        <v>0</v>
      </c>
      <c r="M130" s="96">
        <f>[3]Mides!L116</f>
        <v>0</v>
      </c>
      <c r="N130" s="96" t="str">
        <f>[3]Mides!M116</f>
        <v>x</v>
      </c>
      <c r="O130" s="96">
        <f t="shared" si="1"/>
        <v>0</v>
      </c>
      <c r="P130" s="96" t="str">
        <f>[3]Mides!R116</f>
        <v>Guatemala</v>
      </c>
      <c r="Q130" s="96" t="str">
        <f>[3]Mides!S116</f>
        <v>Guatemala</v>
      </c>
    </row>
    <row r="131" spans="2:17" ht="15" thickBot="1" x14ac:dyDescent="0.35">
      <c r="B131" s="92" t="str">
        <f>[3]Mides!E117</f>
        <v>Dulcemaria</v>
      </c>
      <c r="C131" s="93" t="str">
        <f>[3]Mides!D117</f>
        <v>Muralles</v>
      </c>
      <c r="D131" s="94" t="str">
        <f>IF([3]Mides!F117=1,"X"," ")</f>
        <v>X</v>
      </c>
      <c r="E131" s="94" t="str">
        <f>IF([3]Mides!F117=2,"X"," ")</f>
        <v xml:space="preserve"> </v>
      </c>
      <c r="F131" s="95" t="str">
        <f>[3]Mides!B117</f>
        <v xml:space="preserve">PENDIENTE </v>
      </c>
      <c r="G131" s="94" t="str">
        <f>IF(AND([3]Mides!H117&gt;=1,[3]Mides!H117&lt;=14),"X"," ")</f>
        <v xml:space="preserve"> </v>
      </c>
      <c r="H131" s="94" t="str">
        <f>IF(AND([3]Mides!H117&gt;=14,[3]Mides!H117&lt;=30),"X"," ")</f>
        <v>X</v>
      </c>
      <c r="I131" s="94" t="str">
        <f>IF(AND([3]Mides!H117&gt;=31,[3]Mides!H117&lt;=60),"X","  ")</f>
        <v xml:space="preserve">  </v>
      </c>
      <c r="J131" s="94" t="str">
        <f>IF([3]Mides!H117&gt;60,"X", "  ")</f>
        <v xml:space="preserve">  </v>
      </c>
      <c r="K131" s="96">
        <f>[3]Mides!N117</f>
        <v>0</v>
      </c>
      <c r="L131" s="96">
        <f>[3]Mides!K117</f>
        <v>0</v>
      </c>
      <c r="M131" s="96">
        <f>[3]Mides!L117</f>
        <v>0</v>
      </c>
      <c r="N131" s="96" t="str">
        <f>[3]Mides!M117</f>
        <v>x</v>
      </c>
      <c r="O131" s="96">
        <f t="shared" si="1"/>
        <v>0</v>
      </c>
      <c r="P131" s="96" t="str">
        <f>[3]Mides!R117</f>
        <v>Guatemala</v>
      </c>
      <c r="Q131" s="96" t="str">
        <f>[3]Mides!S117</f>
        <v>Guatemala</v>
      </c>
    </row>
    <row r="132" spans="2:17" ht="15" thickBot="1" x14ac:dyDescent="0.35">
      <c r="B132" s="92" t="str">
        <f>[3]Mides!E118</f>
        <v>Liliana</v>
      </c>
      <c r="C132" s="93" t="str">
        <f>[3]Mides!D118</f>
        <v>Santos</v>
      </c>
      <c r="D132" s="94" t="str">
        <f>IF([3]Mides!F118=1,"X"," ")</f>
        <v>X</v>
      </c>
      <c r="E132" s="94" t="str">
        <f>IF([3]Mides!F118=2,"X"," ")</f>
        <v xml:space="preserve"> </v>
      </c>
      <c r="F132" s="95" t="str">
        <f>[3]Mides!B118</f>
        <v xml:space="preserve">PENDIENTE </v>
      </c>
      <c r="G132" s="94" t="str">
        <f>IF(AND([3]Mides!H118&gt;=1,[3]Mides!H118&lt;=14),"X"," ")</f>
        <v xml:space="preserve"> </v>
      </c>
      <c r="H132" s="94" t="str">
        <f>IF(AND([3]Mides!H118&gt;=14,[3]Mides!H118&lt;=30),"X"," ")</f>
        <v xml:space="preserve"> </v>
      </c>
      <c r="I132" s="94" t="str">
        <f>IF(AND([3]Mides!H118&gt;=31,[3]Mides!H118&lt;=60),"X","  ")</f>
        <v>X</v>
      </c>
      <c r="J132" s="94" t="str">
        <f>IF([3]Mides!H118&gt;60,"X", "  ")</f>
        <v xml:space="preserve">  </v>
      </c>
      <c r="K132" s="96">
        <f>[3]Mides!N118</f>
        <v>0</v>
      </c>
      <c r="L132" s="96">
        <f>[3]Mides!K118</f>
        <v>0</v>
      </c>
      <c r="M132" s="96">
        <f>[3]Mides!L118</f>
        <v>0</v>
      </c>
      <c r="N132" s="96" t="str">
        <f>[3]Mides!M118</f>
        <v>x</v>
      </c>
      <c r="O132" s="96">
        <f t="shared" si="1"/>
        <v>0</v>
      </c>
      <c r="P132" s="96" t="str">
        <f>[3]Mides!R118</f>
        <v>Guatemala</v>
      </c>
      <c r="Q132" s="96" t="str">
        <f>[3]Mides!S118</f>
        <v>Guatemala</v>
      </c>
    </row>
    <row r="133" spans="2:17" ht="15" thickBot="1" x14ac:dyDescent="0.35">
      <c r="B133" s="92" t="str">
        <f>[3]Mides!E119</f>
        <v>Erick</v>
      </c>
      <c r="C133" s="93" t="str">
        <f>[3]Mides!D119</f>
        <v>Lopez</v>
      </c>
      <c r="D133" s="94" t="str">
        <f>IF([3]Mides!F119=1,"X"," ")</f>
        <v xml:space="preserve"> </v>
      </c>
      <c r="E133" s="94" t="str">
        <f>IF([3]Mides!F119=2,"X"," ")</f>
        <v>X</v>
      </c>
      <c r="F133" s="95" t="str">
        <f>[3]Mides!B119</f>
        <v xml:space="preserve">PENDIENTE </v>
      </c>
      <c r="G133" s="94" t="str">
        <f>IF(AND([3]Mides!H119&gt;=1,[3]Mides!H119&lt;=14),"X"," ")</f>
        <v xml:space="preserve"> </v>
      </c>
      <c r="H133" s="94" t="str">
        <f>IF(AND([3]Mides!H119&gt;=14,[3]Mides!H119&lt;=30),"X"," ")</f>
        <v>X</v>
      </c>
      <c r="I133" s="94" t="str">
        <f>IF(AND([3]Mides!H119&gt;=31,[3]Mides!H119&lt;=60),"X","  ")</f>
        <v xml:space="preserve">  </v>
      </c>
      <c r="J133" s="94" t="str">
        <f>IF([3]Mides!H119&gt;60,"X", "  ")</f>
        <v xml:space="preserve">  </v>
      </c>
      <c r="K133" s="96">
        <f>[3]Mides!N119</f>
        <v>0</v>
      </c>
      <c r="L133" s="96">
        <f>[3]Mides!K119</f>
        <v>0</v>
      </c>
      <c r="M133" s="96">
        <f>[3]Mides!L119</f>
        <v>0</v>
      </c>
      <c r="N133" s="96" t="str">
        <f>[3]Mides!M119</f>
        <v>x</v>
      </c>
      <c r="O133" s="96">
        <f t="shared" si="1"/>
        <v>0</v>
      </c>
      <c r="P133" s="96" t="str">
        <f>[3]Mides!R119</f>
        <v>Guatemala</v>
      </c>
      <c r="Q133" s="96" t="str">
        <f>[3]Mides!S119</f>
        <v>Guatemala</v>
      </c>
    </row>
    <row r="134" spans="2:17" ht="15" thickBot="1" x14ac:dyDescent="0.35">
      <c r="B134" s="92" t="str">
        <f>[3]Mides!E120</f>
        <v>Sonia</v>
      </c>
      <c r="C134" s="93" t="str">
        <f>[3]Mides!D120</f>
        <v>Juarez</v>
      </c>
      <c r="D134" s="94" t="str">
        <f>IF([3]Mides!F120=1,"X"," ")</f>
        <v>X</v>
      </c>
      <c r="E134" s="94" t="str">
        <f>IF([3]Mides!F120=2,"X"," ")</f>
        <v xml:space="preserve"> </v>
      </c>
      <c r="F134" s="95" t="str">
        <f>[3]Mides!B120</f>
        <v xml:space="preserve">PENDIENTE </v>
      </c>
      <c r="G134" s="94" t="str">
        <f>IF(AND([3]Mides!H120&gt;=1,[3]Mides!H120&lt;=14),"X"," ")</f>
        <v xml:space="preserve"> </v>
      </c>
      <c r="H134" s="94" t="str">
        <f>IF(AND([3]Mides!H120&gt;=14,[3]Mides!H120&lt;=30),"X"," ")</f>
        <v xml:space="preserve"> </v>
      </c>
      <c r="I134" s="94" t="str">
        <f>IF(AND([3]Mides!H120&gt;=31,[3]Mides!H120&lt;=60),"X","  ")</f>
        <v>X</v>
      </c>
      <c r="J134" s="94" t="str">
        <f>IF([3]Mides!H120&gt;60,"X", "  ")</f>
        <v xml:space="preserve">  </v>
      </c>
      <c r="K134" s="96">
        <f>[3]Mides!N120</f>
        <v>0</v>
      </c>
      <c r="L134" s="96">
        <f>[3]Mides!K120</f>
        <v>0</v>
      </c>
      <c r="M134" s="96">
        <f>[3]Mides!L120</f>
        <v>0</v>
      </c>
      <c r="N134" s="96" t="str">
        <f>[3]Mides!M120</f>
        <v>x</v>
      </c>
      <c r="O134" s="96">
        <f t="shared" si="1"/>
        <v>0</v>
      </c>
      <c r="P134" s="96" t="str">
        <f>[3]Mides!R120</f>
        <v>Guatemala</v>
      </c>
      <c r="Q134" s="96" t="str">
        <f>[3]Mides!S120</f>
        <v>Guatemala</v>
      </c>
    </row>
    <row r="135" spans="2:17" ht="15" thickBot="1" x14ac:dyDescent="0.35">
      <c r="B135" s="92" t="str">
        <f>[3]Mides!E121</f>
        <v>Roldan</v>
      </c>
      <c r="C135" s="93" t="str">
        <f>[3]Mides!D121</f>
        <v>Edwin</v>
      </c>
      <c r="D135" s="94" t="str">
        <f>IF([3]Mides!F121=1,"X"," ")</f>
        <v xml:space="preserve"> </v>
      </c>
      <c r="E135" s="94" t="str">
        <f>IF([3]Mides!F121=2,"X"," ")</f>
        <v>X</v>
      </c>
      <c r="F135" s="95" t="str">
        <f>[3]Mides!B121</f>
        <v xml:space="preserve">PENDIENTE </v>
      </c>
      <c r="G135" s="94" t="str">
        <f>IF(AND([3]Mides!H121&gt;=1,[3]Mides!H121&lt;=14),"X"," ")</f>
        <v xml:space="preserve"> </v>
      </c>
      <c r="H135" s="94" t="str">
        <f>IF(AND([3]Mides!H121&gt;=14,[3]Mides!H121&lt;=30),"X"," ")</f>
        <v xml:space="preserve"> </v>
      </c>
      <c r="I135" s="94" t="str">
        <f>IF(AND([3]Mides!H121&gt;=31,[3]Mides!H121&lt;=60),"X","  ")</f>
        <v>X</v>
      </c>
      <c r="J135" s="94" t="str">
        <f>IF([3]Mides!H121&gt;60,"X", "  ")</f>
        <v xml:space="preserve">  </v>
      </c>
      <c r="K135" s="96">
        <f>[3]Mides!N121</f>
        <v>0</v>
      </c>
      <c r="L135" s="96">
        <f>[3]Mides!K121</f>
        <v>0</v>
      </c>
      <c r="M135" s="96">
        <f>[3]Mides!L121</f>
        <v>0</v>
      </c>
      <c r="N135" s="96" t="str">
        <f>[3]Mides!M121</f>
        <v>x</v>
      </c>
      <c r="O135" s="96">
        <f t="shared" si="1"/>
        <v>0</v>
      </c>
      <c r="P135" s="96" t="str">
        <f>[3]Mides!R121</f>
        <v>Guatemala</v>
      </c>
      <c r="Q135" s="96" t="str">
        <f>[3]Mides!S121</f>
        <v>Guatemala</v>
      </c>
    </row>
    <row r="136" spans="2:17" ht="15" thickBot="1" x14ac:dyDescent="0.35">
      <c r="B136" s="92" t="str">
        <f>[3]Mides!E122</f>
        <v>Marvin</v>
      </c>
      <c r="C136" s="93" t="str">
        <f>[3]Mides!D122</f>
        <v>Martinez</v>
      </c>
      <c r="D136" s="94" t="str">
        <f>IF([3]Mides!F122=1,"X"," ")</f>
        <v xml:space="preserve"> </v>
      </c>
      <c r="E136" s="94" t="str">
        <f>IF([3]Mides!F122=2,"X"," ")</f>
        <v>X</v>
      </c>
      <c r="F136" s="95" t="str">
        <f>[3]Mides!B122</f>
        <v xml:space="preserve">PENDIENTE </v>
      </c>
      <c r="G136" s="94" t="str">
        <f>IF(AND([3]Mides!H122&gt;=1,[3]Mides!H122&lt;=14),"X"," ")</f>
        <v xml:space="preserve"> </v>
      </c>
      <c r="H136" s="94" t="str">
        <f>IF(AND([3]Mides!H122&gt;=14,[3]Mides!H122&lt;=30),"X"," ")</f>
        <v>X</v>
      </c>
      <c r="I136" s="94" t="str">
        <f>IF(AND([3]Mides!H122&gt;=31,[3]Mides!H122&lt;=60),"X","  ")</f>
        <v xml:space="preserve">  </v>
      </c>
      <c r="J136" s="94" t="str">
        <f>IF([3]Mides!H122&gt;60,"X", "  ")</f>
        <v xml:space="preserve">  </v>
      </c>
      <c r="K136" s="96">
        <f>[3]Mides!N122</f>
        <v>0</v>
      </c>
      <c r="L136" s="96">
        <f>[3]Mides!K122</f>
        <v>0</v>
      </c>
      <c r="M136" s="96">
        <f>[3]Mides!L122</f>
        <v>0</v>
      </c>
      <c r="N136" s="96" t="str">
        <f>[3]Mides!M122</f>
        <v>x</v>
      </c>
      <c r="O136" s="96">
        <f t="shared" si="1"/>
        <v>0</v>
      </c>
      <c r="P136" s="96" t="str">
        <f>[3]Mides!R122</f>
        <v>Guatemala</v>
      </c>
      <c r="Q136" s="96" t="str">
        <f>[3]Mides!S122</f>
        <v>Guatemala</v>
      </c>
    </row>
    <row r="137" spans="2:17" ht="15" thickBot="1" x14ac:dyDescent="0.35">
      <c r="B137" s="92" t="str">
        <f>[3]Mides!E123</f>
        <v>Oscar</v>
      </c>
      <c r="C137" s="93" t="str">
        <f>[3]Mides!D123</f>
        <v>Recinos</v>
      </c>
      <c r="D137" s="94" t="str">
        <f>IF([3]Mides!F123=1,"X"," ")</f>
        <v xml:space="preserve"> </v>
      </c>
      <c r="E137" s="94" t="str">
        <f>IF([3]Mides!F123=2,"X"," ")</f>
        <v>X</v>
      </c>
      <c r="F137" s="95" t="str">
        <f>[3]Mides!B123</f>
        <v xml:space="preserve">PENDIENTE </v>
      </c>
      <c r="G137" s="94" t="str">
        <f>IF(AND([3]Mides!H123&gt;=1,[3]Mides!H123&lt;=14),"X"," ")</f>
        <v xml:space="preserve"> </v>
      </c>
      <c r="H137" s="94" t="str">
        <f>IF(AND([3]Mides!H123&gt;=14,[3]Mides!H123&lt;=30),"X"," ")</f>
        <v xml:space="preserve"> </v>
      </c>
      <c r="I137" s="94" t="str">
        <f>IF(AND([3]Mides!H123&gt;=31,[3]Mides!H123&lt;=60),"X","  ")</f>
        <v>X</v>
      </c>
      <c r="J137" s="94" t="str">
        <f>IF([3]Mides!H123&gt;60,"X", "  ")</f>
        <v xml:space="preserve">  </v>
      </c>
      <c r="K137" s="96">
        <f>[3]Mides!N123</f>
        <v>0</v>
      </c>
      <c r="L137" s="96">
        <f>[3]Mides!K123</f>
        <v>0</v>
      </c>
      <c r="M137" s="96">
        <f>[3]Mides!L123</f>
        <v>0</v>
      </c>
      <c r="N137" s="96" t="str">
        <f>[3]Mides!M123</f>
        <v>x</v>
      </c>
      <c r="O137" s="96">
        <f t="shared" si="1"/>
        <v>0</v>
      </c>
      <c r="P137" s="96" t="str">
        <f>[3]Mides!R123</f>
        <v>Guatemala</v>
      </c>
      <c r="Q137" s="96" t="str">
        <f>[3]Mides!S123</f>
        <v>Guatemala</v>
      </c>
    </row>
    <row r="138" spans="2:17" ht="15" thickBot="1" x14ac:dyDescent="0.35">
      <c r="B138" s="92" t="str">
        <f>[3]Mides!E124</f>
        <v>Ruth</v>
      </c>
      <c r="C138" s="93" t="str">
        <f>[3]Mides!D124</f>
        <v>Ordoñez</v>
      </c>
      <c r="D138" s="94" t="str">
        <f>IF([3]Mides!F124=1,"X"," ")</f>
        <v>X</v>
      </c>
      <c r="E138" s="94" t="str">
        <f>IF([3]Mides!F124=2,"X"," ")</f>
        <v xml:space="preserve"> </v>
      </c>
      <c r="F138" s="95" t="str">
        <f>[3]Mides!B124</f>
        <v xml:space="preserve">PENDIENTE </v>
      </c>
      <c r="G138" s="94" t="str">
        <f>IF(AND([3]Mides!H124&gt;=1,[3]Mides!H124&lt;=14),"X"," ")</f>
        <v xml:space="preserve"> </v>
      </c>
      <c r="H138" s="94" t="str">
        <f>IF(AND([3]Mides!H124&gt;=14,[3]Mides!H124&lt;=30),"X"," ")</f>
        <v>X</v>
      </c>
      <c r="I138" s="94" t="str">
        <f>IF(AND([3]Mides!H124&gt;=31,[3]Mides!H124&lt;=60),"X","  ")</f>
        <v xml:space="preserve">  </v>
      </c>
      <c r="J138" s="94" t="str">
        <f>IF([3]Mides!H124&gt;60,"X", "  ")</f>
        <v xml:space="preserve">  </v>
      </c>
      <c r="K138" s="96">
        <f>[3]Mides!N124</f>
        <v>0</v>
      </c>
      <c r="L138" s="96">
        <f>[3]Mides!K124</f>
        <v>0</v>
      </c>
      <c r="M138" s="96">
        <f>[3]Mides!L124</f>
        <v>0</v>
      </c>
      <c r="N138" s="96" t="str">
        <f>[3]Mides!M124</f>
        <v>x</v>
      </c>
      <c r="O138" s="96">
        <f t="shared" si="1"/>
        <v>0</v>
      </c>
      <c r="P138" s="96" t="str">
        <f>[3]Mides!R124</f>
        <v>Guatemala</v>
      </c>
      <c r="Q138" s="96" t="str">
        <f>[3]Mides!S124</f>
        <v>Guatemala</v>
      </c>
    </row>
    <row r="139" spans="2:17" ht="15" thickBot="1" x14ac:dyDescent="0.35">
      <c r="B139" s="92" t="str">
        <f>[3]Mides!E125</f>
        <v>Noemi</v>
      </c>
      <c r="C139" s="93" t="str">
        <f>[3]Mides!D125</f>
        <v>Ordoñez</v>
      </c>
      <c r="D139" s="94" t="str">
        <f>IF([3]Mides!F125=1,"X"," ")</f>
        <v>X</v>
      </c>
      <c r="E139" s="94" t="str">
        <f>IF([3]Mides!F125=2,"X"," ")</f>
        <v xml:space="preserve"> </v>
      </c>
      <c r="F139" s="95" t="str">
        <f>[3]Mides!B125</f>
        <v xml:space="preserve">PENDIENTE </v>
      </c>
      <c r="G139" s="94" t="str">
        <f>IF(AND([3]Mides!H125&gt;=1,[3]Mides!H125&lt;=14),"X"," ")</f>
        <v>X</v>
      </c>
      <c r="H139" s="94" t="str">
        <f>IF(AND([3]Mides!H125&gt;=14,[3]Mides!H125&lt;=30),"X"," ")</f>
        <v>X</v>
      </c>
      <c r="I139" s="94" t="str">
        <f>IF(AND([3]Mides!H125&gt;=31,[3]Mides!H125&lt;=60),"X","  ")</f>
        <v xml:space="preserve">  </v>
      </c>
      <c r="J139" s="94" t="str">
        <f>IF([3]Mides!H125&gt;60,"X", "  ")</f>
        <v xml:space="preserve">  </v>
      </c>
      <c r="K139" s="96">
        <f>[3]Mides!N125</f>
        <v>0</v>
      </c>
      <c r="L139" s="96">
        <f>[3]Mides!K125</f>
        <v>0</v>
      </c>
      <c r="M139" s="96">
        <f>[3]Mides!L125</f>
        <v>0</v>
      </c>
      <c r="N139" s="96" t="str">
        <f>[3]Mides!M125</f>
        <v>x</v>
      </c>
      <c r="O139" s="96">
        <f t="shared" si="1"/>
        <v>0</v>
      </c>
      <c r="P139" s="96" t="str">
        <f>[3]Mides!R125</f>
        <v>Guatemala</v>
      </c>
      <c r="Q139" s="96" t="str">
        <f>[3]Mides!S125</f>
        <v>Guatemala</v>
      </c>
    </row>
    <row r="140" spans="2:17" ht="15" thickBot="1" x14ac:dyDescent="0.35">
      <c r="B140" s="92" t="str">
        <f>[3]Mides!E126</f>
        <v>Iris</v>
      </c>
      <c r="C140" s="93" t="str">
        <f>[3]Mides!D126</f>
        <v>Ordoñez</v>
      </c>
      <c r="D140" s="94" t="str">
        <f>IF([3]Mides!F126=1,"X"," ")</f>
        <v>X</v>
      </c>
      <c r="E140" s="94" t="str">
        <f>IF([3]Mides!F126=2,"X"," ")</f>
        <v xml:space="preserve"> </v>
      </c>
      <c r="F140" s="95" t="str">
        <f>[3]Mides!B126</f>
        <v xml:space="preserve">PENDIENTE </v>
      </c>
      <c r="G140" s="94" t="str">
        <f>IF(AND([3]Mides!H126&gt;=1,[3]Mides!H126&lt;=14),"X"," ")</f>
        <v>X</v>
      </c>
      <c r="H140" s="94" t="str">
        <f>IF(AND([3]Mides!H126&gt;=14,[3]Mides!H126&lt;=30),"X"," ")</f>
        <v xml:space="preserve"> </v>
      </c>
      <c r="I140" s="94" t="str">
        <f>IF(AND([3]Mides!H126&gt;=31,[3]Mides!H126&lt;=60),"X","  ")</f>
        <v xml:space="preserve">  </v>
      </c>
      <c r="J140" s="94" t="str">
        <f>IF([3]Mides!H126&gt;60,"X", "  ")</f>
        <v xml:space="preserve">  </v>
      </c>
      <c r="K140" s="96">
        <f>[3]Mides!N126</f>
        <v>0</v>
      </c>
      <c r="L140" s="96">
        <f>[3]Mides!K126</f>
        <v>0</v>
      </c>
      <c r="M140" s="96">
        <f>[3]Mides!L126</f>
        <v>0</v>
      </c>
      <c r="N140" s="96" t="str">
        <f>[3]Mides!M126</f>
        <v>x</v>
      </c>
      <c r="O140" s="96">
        <f t="shared" si="1"/>
        <v>0</v>
      </c>
      <c r="P140" s="96" t="str">
        <f>[3]Mides!R126</f>
        <v>Guatemala</v>
      </c>
      <c r="Q140" s="96" t="str">
        <f>[3]Mides!S126</f>
        <v>Guatemala</v>
      </c>
    </row>
    <row r="141" spans="2:17" ht="15" thickBot="1" x14ac:dyDescent="0.35">
      <c r="B141" s="92" t="str">
        <f>[3]Mides!E127</f>
        <v>Maria</v>
      </c>
      <c r="C141" s="93" t="str">
        <f>[3]Mides!D127</f>
        <v>Chacon</v>
      </c>
      <c r="D141" s="94" t="str">
        <f>IF([3]Mides!F127=1,"X"," ")</f>
        <v>X</v>
      </c>
      <c r="E141" s="94" t="str">
        <f>IF([3]Mides!F127=2,"X"," ")</f>
        <v xml:space="preserve"> </v>
      </c>
      <c r="F141" s="95" t="str">
        <f>[3]Mides!B127</f>
        <v xml:space="preserve">PENDIENTE </v>
      </c>
      <c r="G141" s="94" t="str">
        <f>IF(AND([3]Mides!H127&gt;=1,[3]Mides!H127&lt;=14),"X"," ")</f>
        <v xml:space="preserve"> </v>
      </c>
      <c r="H141" s="94" t="str">
        <f>IF(AND([3]Mides!H127&gt;=14,[3]Mides!H127&lt;=30),"X"," ")</f>
        <v xml:space="preserve"> </v>
      </c>
      <c r="I141" s="94" t="str">
        <f>IF(AND([3]Mides!H127&gt;=31,[3]Mides!H127&lt;=60),"X","  ")</f>
        <v>X</v>
      </c>
      <c r="J141" s="94" t="str">
        <f>IF([3]Mides!H127&gt;60,"X", "  ")</f>
        <v xml:space="preserve">  </v>
      </c>
      <c r="K141" s="96">
        <f>[3]Mides!N127</f>
        <v>0</v>
      </c>
      <c r="L141" s="96">
        <f>[3]Mides!K127</f>
        <v>0</v>
      </c>
      <c r="M141" s="96">
        <f>[3]Mides!L127</f>
        <v>0</v>
      </c>
      <c r="N141" s="96" t="str">
        <f>[3]Mides!M127</f>
        <v>x</v>
      </c>
      <c r="O141" s="96">
        <f t="shared" si="1"/>
        <v>0</v>
      </c>
      <c r="P141" s="96" t="str">
        <f>[3]Mides!R127</f>
        <v>Guatemala</v>
      </c>
      <c r="Q141" s="96" t="str">
        <f>[3]Mides!S127</f>
        <v>Guatemala</v>
      </c>
    </row>
    <row r="142" spans="2:17" ht="15" thickBot="1" x14ac:dyDescent="0.35">
      <c r="B142" s="92" t="str">
        <f>[3]Mides!E128</f>
        <v>Otto</v>
      </c>
      <c r="C142" s="93" t="str">
        <f>[3]Mides!D128</f>
        <v>Guerra</v>
      </c>
      <c r="D142" s="94" t="str">
        <f>IF([3]Mides!F128=1,"X"," ")</f>
        <v xml:space="preserve"> </v>
      </c>
      <c r="E142" s="94" t="str">
        <f>IF([3]Mides!F128=2,"X"," ")</f>
        <v>X</v>
      </c>
      <c r="F142" s="95" t="str">
        <f>[3]Mides!B128</f>
        <v xml:space="preserve">PENDIENTE </v>
      </c>
      <c r="G142" s="94" t="str">
        <f>IF(AND([3]Mides!H128&gt;=1,[3]Mides!H128&lt;=14),"X"," ")</f>
        <v>X</v>
      </c>
      <c r="H142" s="94" t="str">
        <f>IF(AND([3]Mides!H128&gt;=14,[3]Mides!H128&lt;=30),"X"," ")</f>
        <v xml:space="preserve"> </v>
      </c>
      <c r="I142" s="94" t="str">
        <f>IF(AND([3]Mides!H128&gt;=31,[3]Mides!H128&lt;=60),"X","  ")</f>
        <v xml:space="preserve">  </v>
      </c>
      <c r="J142" s="94" t="str">
        <f>IF([3]Mides!H128&gt;60,"X", "  ")</f>
        <v xml:space="preserve">  </v>
      </c>
      <c r="K142" s="96">
        <f>[3]Mides!N128</f>
        <v>0</v>
      </c>
      <c r="L142" s="96">
        <f>[3]Mides!K128</f>
        <v>0</v>
      </c>
      <c r="M142" s="96">
        <f>[3]Mides!L128</f>
        <v>0</v>
      </c>
      <c r="N142" s="96" t="str">
        <f>[3]Mides!M128</f>
        <v>x</v>
      </c>
      <c r="O142" s="96">
        <f t="shared" si="1"/>
        <v>0</v>
      </c>
      <c r="P142" s="96" t="str">
        <f>[3]Mides!R128</f>
        <v>Guatemala</v>
      </c>
      <c r="Q142" s="96" t="str">
        <f>[3]Mides!S128</f>
        <v>Guatemala</v>
      </c>
    </row>
    <row r="143" spans="2:17" ht="15" thickBot="1" x14ac:dyDescent="0.35">
      <c r="B143" s="92" t="str">
        <f>[3]Mides!E129</f>
        <v>Reyna</v>
      </c>
      <c r="C143" s="93" t="str">
        <f>[3]Mides!D129</f>
        <v>Perez</v>
      </c>
      <c r="D143" s="94" t="str">
        <f>IF([3]Mides!F129=1,"X"," ")</f>
        <v>X</v>
      </c>
      <c r="E143" s="94" t="str">
        <f>IF([3]Mides!F129=2,"X"," ")</f>
        <v xml:space="preserve"> </v>
      </c>
      <c r="F143" s="95" t="str">
        <f>[3]Mides!B129</f>
        <v xml:space="preserve">PENDIENTE </v>
      </c>
      <c r="G143" s="94" t="str">
        <f>IF(AND([3]Mides!H129&gt;=1,[3]Mides!H129&lt;=14),"X"," ")</f>
        <v>X</v>
      </c>
      <c r="H143" s="94" t="str">
        <f>IF(AND([3]Mides!H129&gt;=14,[3]Mides!H129&lt;=30),"X"," ")</f>
        <v xml:space="preserve"> </v>
      </c>
      <c r="I143" s="94" t="str">
        <f>IF(AND([3]Mides!H129&gt;=31,[3]Mides!H129&lt;=60),"X","  ")</f>
        <v xml:space="preserve">  </v>
      </c>
      <c r="J143" s="94" t="str">
        <f>IF([3]Mides!H129&gt;60,"X", "  ")</f>
        <v xml:space="preserve">  </v>
      </c>
      <c r="K143" s="96">
        <f>[3]Mides!N129</f>
        <v>0</v>
      </c>
      <c r="L143" s="96">
        <f>[3]Mides!K129</f>
        <v>0</v>
      </c>
      <c r="M143" s="96">
        <f>[3]Mides!L129</f>
        <v>0</v>
      </c>
      <c r="N143" s="96" t="str">
        <f>[3]Mides!M129</f>
        <v>x</v>
      </c>
      <c r="O143" s="96">
        <f t="shared" si="1"/>
        <v>0</v>
      </c>
      <c r="P143" s="96" t="str">
        <f>[3]Mides!R129</f>
        <v>Guatemala</v>
      </c>
      <c r="Q143" s="96" t="str">
        <f>[3]Mides!S129</f>
        <v>Guatemala</v>
      </c>
    </row>
    <row r="144" spans="2:17" ht="15" thickBot="1" x14ac:dyDescent="0.35">
      <c r="B144" s="92" t="str">
        <f>[3]Mides!E130</f>
        <v>Augusto</v>
      </c>
      <c r="C144" s="93" t="str">
        <f>[3]Mides!D130</f>
        <v>Perez</v>
      </c>
      <c r="D144" s="94" t="str">
        <f>IF([3]Mides!F130=1,"X"," ")</f>
        <v xml:space="preserve"> </v>
      </c>
      <c r="E144" s="94" t="str">
        <f>IF([3]Mides!F130=2,"X"," ")</f>
        <v>X</v>
      </c>
      <c r="F144" s="95" t="str">
        <f>[3]Mides!B130</f>
        <v xml:space="preserve">PENDIENTE </v>
      </c>
      <c r="G144" s="94" t="str">
        <f>IF(AND([3]Mides!H130&gt;=1,[3]Mides!H130&lt;=14),"X"," ")</f>
        <v>X</v>
      </c>
      <c r="H144" s="94" t="str">
        <f>IF(AND([3]Mides!H130&gt;=14,[3]Mides!H130&lt;=30),"X"," ")</f>
        <v xml:space="preserve"> </v>
      </c>
      <c r="I144" s="94" t="str">
        <f>IF(AND([3]Mides!H130&gt;=31,[3]Mides!H130&lt;=60),"X","  ")</f>
        <v xml:space="preserve">  </v>
      </c>
      <c r="J144" s="94" t="str">
        <f>IF([3]Mides!H130&gt;60,"X", "  ")</f>
        <v xml:space="preserve">  </v>
      </c>
      <c r="K144" s="96">
        <f>[3]Mides!N130</f>
        <v>0</v>
      </c>
      <c r="L144" s="96">
        <f>[3]Mides!K130</f>
        <v>0</v>
      </c>
      <c r="M144" s="96">
        <f>[3]Mides!L130</f>
        <v>0</v>
      </c>
      <c r="N144" s="96" t="str">
        <f>[3]Mides!M130</f>
        <v>x</v>
      </c>
      <c r="O144" s="96">
        <f t="shared" si="1"/>
        <v>0</v>
      </c>
      <c r="P144" s="96" t="str">
        <f>[3]Mides!R130</f>
        <v>Guatemala</v>
      </c>
      <c r="Q144" s="96" t="str">
        <f>[3]Mides!S130</f>
        <v>Guatemala</v>
      </c>
    </row>
    <row r="145" spans="2:17" ht="15" thickBot="1" x14ac:dyDescent="0.35">
      <c r="B145" s="92" t="str">
        <f>[3]Mides!E131</f>
        <v>Violeta</v>
      </c>
      <c r="C145" s="93" t="str">
        <f>[3]Mides!D131</f>
        <v>Osorio</v>
      </c>
      <c r="D145" s="94" t="str">
        <f>IF([3]Mides!F131=1,"X"," ")</f>
        <v>X</v>
      </c>
      <c r="E145" s="94" t="str">
        <f>IF([3]Mides!F131=2,"X"," ")</f>
        <v xml:space="preserve"> </v>
      </c>
      <c r="F145" s="95" t="str">
        <f>[3]Mides!B131</f>
        <v xml:space="preserve">PENDIENTE </v>
      </c>
      <c r="G145" s="94" t="str">
        <f>IF(AND([3]Mides!H131&gt;=1,[3]Mides!H131&lt;=14),"X"," ")</f>
        <v xml:space="preserve"> </v>
      </c>
      <c r="H145" s="94" t="str">
        <f>IF(AND([3]Mides!H131&gt;=14,[3]Mides!H131&lt;=30),"X"," ")</f>
        <v xml:space="preserve"> </v>
      </c>
      <c r="I145" s="94" t="str">
        <f>IF(AND([3]Mides!H131&gt;=31,[3]Mides!H131&lt;=60),"X","  ")</f>
        <v>X</v>
      </c>
      <c r="J145" s="94" t="str">
        <f>IF([3]Mides!H131&gt;60,"X", "  ")</f>
        <v xml:space="preserve">  </v>
      </c>
      <c r="K145" s="96">
        <f>[3]Mides!N131</f>
        <v>0</v>
      </c>
      <c r="L145" s="96">
        <f>[3]Mides!K131</f>
        <v>0</v>
      </c>
      <c r="M145" s="96">
        <f>[3]Mides!L131</f>
        <v>0</v>
      </c>
      <c r="N145" s="96" t="str">
        <f>[3]Mides!M131</f>
        <v>x</v>
      </c>
      <c r="O145" s="96">
        <f t="shared" si="1"/>
        <v>0</v>
      </c>
      <c r="P145" s="96" t="str">
        <f>[3]Mides!R131</f>
        <v>Guatemala</v>
      </c>
      <c r="Q145" s="96" t="str">
        <f>[3]Mides!S131</f>
        <v>Guatemala</v>
      </c>
    </row>
    <row r="146" spans="2:17" ht="15" thickBot="1" x14ac:dyDescent="0.35">
      <c r="B146" s="92" t="str">
        <f>[3]Mides!E132</f>
        <v>Carmen</v>
      </c>
      <c r="C146" s="93" t="str">
        <f>[3]Mides!D132</f>
        <v>Franco</v>
      </c>
      <c r="D146" s="94" t="str">
        <f>IF([3]Mides!F132=1,"X"," ")</f>
        <v>X</v>
      </c>
      <c r="E146" s="94" t="str">
        <f>IF([3]Mides!F132=2,"X"," ")</f>
        <v xml:space="preserve"> </v>
      </c>
      <c r="F146" s="95" t="str">
        <f>[3]Mides!B132</f>
        <v xml:space="preserve">PENDIENTE </v>
      </c>
      <c r="G146" s="94" t="str">
        <f>IF(AND([3]Mides!H132&gt;=1,[3]Mides!H132&lt;=14),"X"," ")</f>
        <v xml:space="preserve"> </v>
      </c>
      <c r="H146" s="94" t="str">
        <f>IF(AND([3]Mides!H132&gt;=14,[3]Mides!H132&lt;=30),"X"," ")</f>
        <v xml:space="preserve"> </v>
      </c>
      <c r="I146" s="94" t="str">
        <f>IF(AND([3]Mides!H132&gt;=31,[3]Mides!H132&lt;=60),"X","  ")</f>
        <v>X</v>
      </c>
      <c r="J146" s="94" t="str">
        <f>IF([3]Mides!H132&gt;60,"X", "  ")</f>
        <v xml:space="preserve">  </v>
      </c>
      <c r="K146" s="96">
        <f>[3]Mides!N132</f>
        <v>0</v>
      </c>
      <c r="L146" s="96">
        <f>[3]Mides!K132</f>
        <v>0</v>
      </c>
      <c r="M146" s="96">
        <f>[3]Mides!L132</f>
        <v>0</v>
      </c>
      <c r="N146" s="96" t="str">
        <f>[3]Mides!M132</f>
        <v>x</v>
      </c>
      <c r="O146" s="96">
        <f t="shared" si="1"/>
        <v>0</v>
      </c>
      <c r="P146" s="96" t="str">
        <f>[3]Mides!R132</f>
        <v>Guatemala</v>
      </c>
      <c r="Q146" s="96" t="str">
        <f>[3]Mides!S132</f>
        <v>Guatemala</v>
      </c>
    </row>
    <row r="147" spans="2:17" ht="15" thickBot="1" x14ac:dyDescent="0.35">
      <c r="B147" s="92" t="str">
        <f>[3]Mides!E133</f>
        <v>Nora</v>
      </c>
      <c r="C147" s="93" t="str">
        <f>[3]Mides!D133</f>
        <v>Segura</v>
      </c>
      <c r="D147" s="94" t="str">
        <f>IF([3]Mides!F133=1,"X"," ")</f>
        <v>X</v>
      </c>
      <c r="E147" s="94" t="str">
        <f>IF([3]Mides!F133=2,"X"," ")</f>
        <v xml:space="preserve"> </v>
      </c>
      <c r="F147" s="95" t="str">
        <f>[3]Mides!B133</f>
        <v xml:space="preserve">PENDIENTE </v>
      </c>
      <c r="G147" s="94" t="str">
        <f>IF(AND([3]Mides!H133&gt;=1,[3]Mides!H133&lt;=14),"X"," ")</f>
        <v xml:space="preserve"> </v>
      </c>
      <c r="H147" s="94" t="str">
        <f>IF(AND([3]Mides!H133&gt;=14,[3]Mides!H133&lt;=30),"X"," ")</f>
        <v>X</v>
      </c>
      <c r="I147" s="94" t="str">
        <f>IF(AND([3]Mides!H133&gt;=31,[3]Mides!H133&lt;=60),"X","  ")</f>
        <v xml:space="preserve">  </v>
      </c>
      <c r="J147" s="94" t="str">
        <f>IF([3]Mides!H133&gt;60,"X", "  ")</f>
        <v xml:space="preserve">  </v>
      </c>
      <c r="K147" s="96">
        <f>[3]Mides!N133</f>
        <v>0</v>
      </c>
      <c r="L147" s="96">
        <f>[3]Mides!K133</f>
        <v>0</v>
      </c>
      <c r="M147" s="96">
        <f>[3]Mides!L133</f>
        <v>0</v>
      </c>
      <c r="N147" s="96" t="str">
        <f>[3]Mides!M133</f>
        <v>x</v>
      </c>
      <c r="O147" s="96">
        <f t="shared" si="1"/>
        <v>0</v>
      </c>
      <c r="P147" s="96" t="str">
        <f>[3]Mides!R133</f>
        <v>Guatemala</v>
      </c>
      <c r="Q147" s="96" t="str">
        <f>[3]Mides!S133</f>
        <v>Guatemala</v>
      </c>
    </row>
    <row r="148" spans="2:17" ht="15" thickBot="1" x14ac:dyDescent="0.35">
      <c r="B148" s="92" t="str">
        <f>[3]Mides!E134</f>
        <v>Edwin</v>
      </c>
      <c r="C148" s="93" t="str">
        <f>[3]Mides!D134</f>
        <v>Chancho</v>
      </c>
      <c r="D148" s="94" t="str">
        <f>IF([3]Mides!F134=1,"X"," ")</f>
        <v xml:space="preserve"> </v>
      </c>
      <c r="E148" s="94" t="str">
        <f>IF([3]Mides!F134=2,"X"," ")</f>
        <v xml:space="preserve"> </v>
      </c>
      <c r="F148" s="95">
        <f>[3]Mides!B134</f>
        <v>0</v>
      </c>
      <c r="G148" s="94" t="str">
        <f>IF(AND([3]Mides!H134&gt;=1,[3]Mides!H134&lt;=14),"X"," ")</f>
        <v xml:space="preserve"> </v>
      </c>
      <c r="H148" s="94" t="str">
        <f>IF(AND([3]Mides!H134&gt;=14,[3]Mides!H134&lt;=30),"X"," ")</f>
        <v>X</v>
      </c>
      <c r="I148" s="94" t="str">
        <f>IF(AND([3]Mides!H134&gt;=31,[3]Mides!H134&lt;=60),"X","  ")</f>
        <v xml:space="preserve">  </v>
      </c>
      <c r="J148" s="94" t="str">
        <f>IF([3]Mides!H134&gt;60,"X", "  ")</f>
        <v xml:space="preserve">  </v>
      </c>
      <c r="K148" s="96">
        <f>[3]Mides!N134</f>
        <v>0</v>
      </c>
      <c r="L148" s="96">
        <f>[3]Mides!K134</f>
        <v>0</v>
      </c>
      <c r="M148" s="96">
        <f>[3]Mides!L134</f>
        <v>0</v>
      </c>
      <c r="N148" s="96" t="str">
        <f>[3]Mides!M134</f>
        <v>X</v>
      </c>
      <c r="O148" s="96">
        <f t="shared" si="1"/>
        <v>0</v>
      </c>
      <c r="P148" s="96" t="str">
        <f>[3]Mides!R134</f>
        <v>Guatemala</v>
      </c>
      <c r="Q148" s="96" t="str">
        <f>[3]Mides!S134</f>
        <v>Guatemala</v>
      </c>
    </row>
    <row r="149" spans="2:17" ht="15" thickBot="1" x14ac:dyDescent="0.35">
      <c r="B149" s="92" t="str">
        <f>[3]Mides!E135</f>
        <v>Jeyson</v>
      </c>
      <c r="C149" s="93" t="str">
        <f>[3]Mides!D135</f>
        <v>Aguilar</v>
      </c>
      <c r="D149" s="94" t="str">
        <f>IF([3]Mides!F135=1,"X"," ")</f>
        <v xml:space="preserve"> </v>
      </c>
      <c r="E149" s="94" t="str">
        <f>IF([3]Mides!F135=2,"X"," ")</f>
        <v xml:space="preserve"> </v>
      </c>
      <c r="F149" s="95">
        <f>[3]Mides!B135</f>
        <v>2736387930101</v>
      </c>
      <c r="G149" s="94" t="str">
        <f>IF(AND([3]Mides!H135&gt;=1,[3]Mides!H135&lt;=14),"X"," ")</f>
        <v xml:space="preserve"> </v>
      </c>
      <c r="H149" s="94" t="str">
        <f>IF(AND([3]Mides!H135&gt;=14,[3]Mides!H135&lt;=30),"X"," ")</f>
        <v>X</v>
      </c>
      <c r="I149" s="94" t="str">
        <f>IF(AND([3]Mides!H135&gt;=31,[3]Mides!H135&lt;=60),"X","  ")</f>
        <v xml:space="preserve">  </v>
      </c>
      <c r="J149" s="94" t="str">
        <f>IF([3]Mides!H135&gt;60,"X", "  ")</f>
        <v xml:space="preserve">  </v>
      </c>
      <c r="K149" s="96">
        <f>[3]Mides!N135</f>
        <v>0</v>
      </c>
      <c r="L149" s="96">
        <f>[3]Mides!K135</f>
        <v>0</v>
      </c>
      <c r="M149" s="96">
        <f>[3]Mides!L135</f>
        <v>0</v>
      </c>
      <c r="N149" s="96" t="str">
        <f>[3]Mides!M135</f>
        <v>X</v>
      </c>
      <c r="O149" s="96">
        <f t="shared" si="1"/>
        <v>0</v>
      </c>
      <c r="P149" s="96">
        <f>[3]Mides!R135</f>
        <v>0</v>
      </c>
      <c r="Q149" s="96">
        <f>[3]Mides!S135</f>
        <v>0</v>
      </c>
    </row>
    <row r="150" spans="2:17" ht="15" thickBot="1" x14ac:dyDescent="0.35">
      <c r="B150" s="92" t="str">
        <f>[3]Mides!E136</f>
        <v>Germain</v>
      </c>
      <c r="C150" s="93" t="str">
        <f>[3]Mides!D136</f>
        <v>Gamboa</v>
      </c>
      <c r="D150" s="94" t="str">
        <f>IF([3]Mides!F136=1,"X"," ")</f>
        <v xml:space="preserve"> </v>
      </c>
      <c r="E150" s="94" t="str">
        <f>IF([3]Mides!F136=2,"X"," ")</f>
        <v xml:space="preserve"> </v>
      </c>
      <c r="F150" s="95">
        <f>[3]Mides!B136</f>
        <v>1664201581802</v>
      </c>
      <c r="G150" s="94" t="str">
        <f>IF(AND([3]Mides!H136&gt;=1,[3]Mides!H136&lt;=14),"X"," ")</f>
        <v xml:space="preserve"> </v>
      </c>
      <c r="H150" s="94" t="str">
        <f>IF(AND([3]Mides!H136&gt;=14,[3]Mides!H136&lt;=30),"X"," ")</f>
        <v xml:space="preserve"> </v>
      </c>
      <c r="I150" s="94" t="str">
        <f>IF(AND([3]Mides!H136&gt;=31,[3]Mides!H136&lt;=60),"X","  ")</f>
        <v>X</v>
      </c>
      <c r="J150" s="94" t="str">
        <f>IF([3]Mides!H136&gt;60,"X", "  ")</f>
        <v xml:space="preserve">  </v>
      </c>
      <c r="K150" s="96">
        <f>[3]Mides!N136</f>
        <v>0</v>
      </c>
      <c r="L150" s="96">
        <f>[3]Mides!K136</f>
        <v>0</v>
      </c>
      <c r="M150" s="96">
        <f>[3]Mides!L136</f>
        <v>0</v>
      </c>
      <c r="N150" s="96" t="str">
        <f>[3]Mides!M136</f>
        <v>X</v>
      </c>
      <c r="O150" s="96">
        <f t="shared" ref="O150:O169" si="2">SUM(K150:N150)</f>
        <v>0</v>
      </c>
      <c r="P150" s="96">
        <f>[3]Mides!R136</f>
        <v>0</v>
      </c>
      <c r="Q150" s="96">
        <f>[3]Mides!S136</f>
        <v>0</v>
      </c>
    </row>
    <row r="151" spans="2:17" ht="15" thickBot="1" x14ac:dyDescent="0.35">
      <c r="B151" s="92" t="str">
        <f>[3]Mides!E137</f>
        <v>Kevin</v>
      </c>
      <c r="C151" s="93" t="str">
        <f>[3]Mides!D137</f>
        <v>Garcia</v>
      </c>
      <c r="D151" s="94" t="str">
        <f>IF([3]Mides!F137=1,"X"," ")</f>
        <v xml:space="preserve"> </v>
      </c>
      <c r="E151" s="94" t="str">
        <f>IF([3]Mides!F137=2,"X"," ")</f>
        <v xml:space="preserve"> </v>
      </c>
      <c r="F151" s="95">
        <f>[3]Mides!B137</f>
        <v>3000687270101</v>
      </c>
      <c r="G151" s="94" t="str">
        <f>IF(AND([3]Mides!H137&gt;=1,[3]Mides!H137&lt;=14),"X"," ")</f>
        <v xml:space="preserve"> </v>
      </c>
      <c r="H151" s="94" t="str">
        <f>IF(AND([3]Mides!H137&gt;=14,[3]Mides!H137&lt;=30),"X"," ")</f>
        <v>X</v>
      </c>
      <c r="I151" s="94" t="str">
        <f>IF(AND([3]Mides!H137&gt;=31,[3]Mides!H137&lt;=60),"X","  ")</f>
        <v xml:space="preserve">  </v>
      </c>
      <c r="J151" s="94" t="str">
        <f>IF([3]Mides!H137&gt;60,"X", "  ")</f>
        <v xml:space="preserve">  </v>
      </c>
      <c r="K151" s="96">
        <f>[3]Mides!N137</f>
        <v>0</v>
      </c>
      <c r="L151" s="96">
        <f>[3]Mides!K137</f>
        <v>0</v>
      </c>
      <c r="M151" s="96">
        <f>[3]Mides!L137</f>
        <v>0</v>
      </c>
      <c r="N151" s="96" t="str">
        <f>[3]Mides!M137</f>
        <v>X</v>
      </c>
      <c r="O151" s="96">
        <f t="shared" si="2"/>
        <v>0</v>
      </c>
      <c r="P151" s="96">
        <f>[3]Mides!R137</f>
        <v>0</v>
      </c>
      <c r="Q151" s="96">
        <f>[3]Mides!S137</f>
        <v>0</v>
      </c>
    </row>
    <row r="152" spans="2:17" ht="15" thickBot="1" x14ac:dyDescent="0.35">
      <c r="B152" s="92" t="str">
        <f>[3]Mides!E138</f>
        <v>Edgar</v>
      </c>
      <c r="C152" s="93" t="str">
        <f>[3]Mides!D138</f>
        <v xml:space="preserve">Oxloj </v>
      </c>
      <c r="D152" s="94" t="str">
        <f>IF([3]Mides!F138=1,"X"," ")</f>
        <v xml:space="preserve"> </v>
      </c>
      <c r="E152" s="94" t="str">
        <f>IF([3]Mides!F138=2,"X"," ")</f>
        <v xml:space="preserve"> </v>
      </c>
      <c r="F152" s="95">
        <f>[3]Mides!B138</f>
        <v>3154202270803</v>
      </c>
      <c r="G152" s="94" t="str">
        <f>IF(AND([3]Mides!H138&gt;=1,[3]Mides!H138&lt;=14),"X"," ")</f>
        <v xml:space="preserve"> </v>
      </c>
      <c r="H152" s="94" t="str">
        <f>IF(AND([3]Mides!H138&gt;=14,[3]Mides!H138&lt;=30),"X"," ")</f>
        <v>X</v>
      </c>
      <c r="I152" s="94" t="str">
        <f>IF(AND([3]Mides!H138&gt;=31,[3]Mides!H138&lt;=60),"X","  ")</f>
        <v xml:space="preserve">  </v>
      </c>
      <c r="J152" s="94" t="str">
        <f>IF([3]Mides!H138&gt;60,"X", "  ")</f>
        <v xml:space="preserve">  </v>
      </c>
      <c r="K152" s="96">
        <f>[3]Mides!N138</f>
        <v>0</v>
      </c>
      <c r="L152" s="96">
        <f>[3]Mides!K138</f>
        <v>0</v>
      </c>
      <c r="M152" s="96">
        <f>[3]Mides!L138</f>
        <v>0</v>
      </c>
      <c r="N152" s="96" t="str">
        <f>[3]Mides!M138</f>
        <v>X</v>
      </c>
      <c r="O152" s="96">
        <f t="shared" si="2"/>
        <v>0</v>
      </c>
      <c r="P152" s="96">
        <f>[3]Mides!R138</f>
        <v>0</v>
      </c>
      <c r="Q152" s="96">
        <f>[3]Mides!S138</f>
        <v>0</v>
      </c>
    </row>
    <row r="153" spans="2:17" ht="15" thickBot="1" x14ac:dyDescent="0.35">
      <c r="B153" s="92" t="str">
        <f>[3]Mides!E139</f>
        <v>Miriam</v>
      </c>
      <c r="C153" s="93" t="str">
        <f>[3]Mides!D139</f>
        <v>Rios</v>
      </c>
      <c r="D153" s="94" t="str">
        <f>IF([3]Mides!F139=1,"X"," ")</f>
        <v xml:space="preserve"> </v>
      </c>
      <c r="E153" s="94" t="str">
        <f>IF([3]Mides!F139=2,"X"," ")</f>
        <v xml:space="preserve"> </v>
      </c>
      <c r="F153" s="95">
        <f>[3]Mides!B139</f>
        <v>2597868100101</v>
      </c>
      <c r="G153" s="94" t="str">
        <f>IF(AND([3]Mides!H139&gt;=1,[3]Mides!H139&lt;=14),"X"," ")</f>
        <v xml:space="preserve"> </v>
      </c>
      <c r="H153" s="94" t="str">
        <f>IF(AND([3]Mides!H139&gt;=14,[3]Mides!H139&lt;=30),"X"," ")</f>
        <v>X</v>
      </c>
      <c r="I153" s="94" t="str">
        <f>IF(AND([3]Mides!H139&gt;=31,[3]Mides!H139&lt;=60),"X","  ")</f>
        <v xml:space="preserve">  </v>
      </c>
      <c r="J153" s="94" t="str">
        <f>IF([3]Mides!H139&gt;60,"X", "  ")</f>
        <v xml:space="preserve">  </v>
      </c>
      <c r="K153" s="96">
        <f>[3]Mides!N139</f>
        <v>0</v>
      </c>
      <c r="L153" s="96">
        <f>[3]Mides!K139</f>
        <v>0</v>
      </c>
      <c r="M153" s="96">
        <f>[3]Mides!L139</f>
        <v>0</v>
      </c>
      <c r="N153" s="96" t="str">
        <f>[3]Mides!M139</f>
        <v>X</v>
      </c>
      <c r="O153" s="96">
        <f t="shared" si="2"/>
        <v>0</v>
      </c>
      <c r="P153" s="96">
        <f>[3]Mides!R139</f>
        <v>0</v>
      </c>
      <c r="Q153" s="96">
        <f>[3]Mides!S139</f>
        <v>0</v>
      </c>
    </row>
    <row r="154" spans="2:17" ht="15" thickBot="1" x14ac:dyDescent="0.35">
      <c r="B154" s="92" t="str">
        <f>[3]Mides!E140</f>
        <v>Leslie</v>
      </c>
      <c r="C154" s="93" t="str">
        <f>[3]Mides!D140</f>
        <v>Farfán</v>
      </c>
      <c r="D154" s="94" t="str">
        <f>IF([3]Mides!F140=1,"X"," ")</f>
        <v xml:space="preserve"> </v>
      </c>
      <c r="E154" s="94" t="str">
        <f>IF([3]Mides!F140=2,"X"," ")</f>
        <v xml:space="preserve"> </v>
      </c>
      <c r="F154" s="95">
        <f>[3]Mides!B140</f>
        <v>2490667180101</v>
      </c>
      <c r="G154" s="94" t="str">
        <f>IF(AND([3]Mides!H140&gt;=1,[3]Mides!H140&lt;=14),"X"," ")</f>
        <v xml:space="preserve"> </v>
      </c>
      <c r="H154" s="94" t="str">
        <f>IF(AND([3]Mides!H140&gt;=14,[3]Mides!H140&lt;=30),"X"," ")</f>
        <v>X</v>
      </c>
      <c r="I154" s="94" t="str">
        <f>IF(AND([3]Mides!H140&gt;=31,[3]Mides!H140&lt;=60),"X","  ")</f>
        <v xml:space="preserve">  </v>
      </c>
      <c r="J154" s="94" t="str">
        <f>IF([3]Mides!H140&gt;60,"X", "  ")</f>
        <v xml:space="preserve">  </v>
      </c>
      <c r="K154" s="96">
        <f>[3]Mides!N140</f>
        <v>0</v>
      </c>
      <c r="L154" s="96">
        <f>[3]Mides!K140</f>
        <v>0</v>
      </c>
      <c r="M154" s="96">
        <f>[3]Mides!L140</f>
        <v>0</v>
      </c>
      <c r="N154" s="96" t="str">
        <f>[3]Mides!M140</f>
        <v>X</v>
      </c>
      <c r="O154" s="96">
        <f t="shared" si="2"/>
        <v>0</v>
      </c>
      <c r="P154" s="96">
        <f>[3]Mides!R140</f>
        <v>0</v>
      </c>
      <c r="Q154" s="96">
        <f>[3]Mides!S140</f>
        <v>0</v>
      </c>
    </row>
    <row r="155" spans="2:17" ht="15" thickBot="1" x14ac:dyDescent="0.35">
      <c r="B155" s="92" t="str">
        <f>[3]Mides!E141</f>
        <v>Norma</v>
      </c>
      <c r="C155" s="93" t="str">
        <f>[3]Mides!D141</f>
        <v>Ríos</v>
      </c>
      <c r="D155" s="94" t="str">
        <f>IF([3]Mides!F141=1,"X"," ")</f>
        <v xml:space="preserve"> </v>
      </c>
      <c r="E155" s="94" t="str">
        <f>IF([3]Mides!F141=2,"X"," ")</f>
        <v xml:space="preserve"> </v>
      </c>
      <c r="F155" s="95">
        <f>[3]Mides!B141</f>
        <v>0</v>
      </c>
      <c r="G155" s="94" t="str">
        <f>IF(AND([3]Mides!H141&gt;=1,[3]Mides!H141&lt;=14),"X"," ")</f>
        <v xml:space="preserve"> </v>
      </c>
      <c r="H155" s="94" t="str">
        <f>IF(AND([3]Mides!H141&gt;=14,[3]Mides!H141&lt;=30),"X"," ")</f>
        <v xml:space="preserve"> </v>
      </c>
      <c r="I155" s="94" t="str">
        <f>IF(AND([3]Mides!H141&gt;=31,[3]Mides!H141&lt;=60),"X","  ")</f>
        <v>X</v>
      </c>
      <c r="J155" s="94" t="str">
        <f>IF([3]Mides!H141&gt;60,"X", "  ")</f>
        <v xml:space="preserve">  </v>
      </c>
      <c r="K155" s="96">
        <f>[3]Mides!N141</f>
        <v>0</v>
      </c>
      <c r="L155" s="96">
        <f>[3]Mides!K141</f>
        <v>0</v>
      </c>
      <c r="M155" s="96">
        <f>[3]Mides!L141</f>
        <v>0</v>
      </c>
      <c r="N155" s="96" t="str">
        <f>[3]Mides!M141</f>
        <v>X</v>
      </c>
      <c r="O155" s="96">
        <f t="shared" si="2"/>
        <v>0</v>
      </c>
      <c r="P155" s="96">
        <f>[3]Mides!R141</f>
        <v>0</v>
      </c>
      <c r="Q155" s="96">
        <f>[3]Mides!S141</f>
        <v>0</v>
      </c>
    </row>
    <row r="156" spans="2:17" ht="15" thickBot="1" x14ac:dyDescent="0.35">
      <c r="B156" s="92" t="str">
        <f>[3]Mides!E142</f>
        <v>Manuela</v>
      </c>
      <c r="C156" s="93" t="str">
        <f>[3]Mides!D142</f>
        <v>Larios</v>
      </c>
      <c r="D156" s="94" t="str">
        <f>IF([3]Mides!F142=1,"X"," ")</f>
        <v xml:space="preserve"> </v>
      </c>
      <c r="E156" s="94" t="str">
        <f>IF([3]Mides!F142=2,"X"," ")</f>
        <v xml:space="preserve"> </v>
      </c>
      <c r="F156" s="95">
        <f>[3]Mides!B142</f>
        <v>3102902601406</v>
      </c>
      <c r="G156" s="94" t="str">
        <f>IF(AND([3]Mides!H142&gt;=1,[3]Mides!H142&lt;=14),"X"," ")</f>
        <v xml:space="preserve"> </v>
      </c>
      <c r="H156" s="94" t="str">
        <f>IF(AND([3]Mides!H142&gt;=14,[3]Mides!H142&lt;=30),"X"," ")</f>
        <v>X</v>
      </c>
      <c r="I156" s="94" t="str">
        <f>IF(AND([3]Mides!H142&gt;=31,[3]Mides!H142&lt;=60),"X","  ")</f>
        <v xml:space="preserve">  </v>
      </c>
      <c r="J156" s="94" t="str">
        <f>IF([3]Mides!H142&gt;60,"X", "  ")</f>
        <v xml:space="preserve">  </v>
      </c>
      <c r="K156" s="96">
        <f>[3]Mides!N142</f>
        <v>0</v>
      </c>
      <c r="L156" s="96">
        <f>[3]Mides!K142</f>
        <v>0</v>
      </c>
      <c r="M156" s="96">
        <f>[3]Mides!L142</f>
        <v>0</v>
      </c>
      <c r="N156" s="96" t="str">
        <f>[3]Mides!M142</f>
        <v>X</v>
      </c>
      <c r="O156" s="96">
        <f t="shared" si="2"/>
        <v>0</v>
      </c>
      <c r="P156" s="96">
        <f>[3]Mides!R142</f>
        <v>0</v>
      </c>
      <c r="Q156" s="96">
        <f>[3]Mides!S142</f>
        <v>0</v>
      </c>
    </row>
    <row r="157" spans="2:17" ht="15" thickBot="1" x14ac:dyDescent="0.35">
      <c r="B157" s="92" t="str">
        <f>[3]Mides!E143</f>
        <v>Erick</v>
      </c>
      <c r="C157" s="93" t="str">
        <f>[3]Mides!D143</f>
        <v>Ruano</v>
      </c>
      <c r="D157" s="94" t="str">
        <f>IF([3]Mides!F143=1,"X"," ")</f>
        <v xml:space="preserve"> </v>
      </c>
      <c r="E157" s="94" t="str">
        <f>IF([3]Mides!F143=2,"X"," ")</f>
        <v xml:space="preserve"> </v>
      </c>
      <c r="F157" s="95">
        <f>[3]Mides!B143</f>
        <v>0</v>
      </c>
      <c r="G157" s="94" t="str">
        <f>IF(AND([3]Mides!H143&gt;=1,[3]Mides!H143&lt;=14),"X"," ")</f>
        <v xml:space="preserve"> </v>
      </c>
      <c r="H157" s="94" t="str">
        <f>IF(AND([3]Mides!H143&gt;=14,[3]Mides!H143&lt;=30),"X"," ")</f>
        <v>X</v>
      </c>
      <c r="I157" s="94" t="str">
        <f>IF(AND([3]Mides!H143&gt;=31,[3]Mides!H143&lt;=60),"X","  ")</f>
        <v xml:space="preserve">  </v>
      </c>
      <c r="J157" s="94" t="str">
        <f>IF([3]Mides!H143&gt;60,"X", "  ")</f>
        <v xml:space="preserve">  </v>
      </c>
      <c r="K157" s="96">
        <f>[3]Mides!N143</f>
        <v>0</v>
      </c>
      <c r="L157" s="96">
        <f>[3]Mides!K143</f>
        <v>0</v>
      </c>
      <c r="M157" s="96">
        <f>[3]Mides!L143</f>
        <v>0</v>
      </c>
      <c r="N157" s="96" t="str">
        <f>[3]Mides!M143</f>
        <v>X</v>
      </c>
      <c r="O157" s="96">
        <f t="shared" si="2"/>
        <v>0</v>
      </c>
      <c r="P157" s="96">
        <f>[3]Mides!R143</f>
        <v>0</v>
      </c>
      <c r="Q157" s="96">
        <f>[3]Mides!S143</f>
        <v>0</v>
      </c>
    </row>
    <row r="158" spans="2:17" ht="15" thickBot="1" x14ac:dyDescent="0.35">
      <c r="B158" s="92" t="str">
        <f>[3]Mides!E144</f>
        <v>Elias</v>
      </c>
      <c r="C158" s="93" t="str">
        <f>[3]Mides!D144</f>
        <v>Ortega</v>
      </c>
      <c r="D158" s="94" t="str">
        <f>IF([3]Mides!F144=1,"X"," ")</f>
        <v xml:space="preserve"> </v>
      </c>
      <c r="E158" s="94" t="str">
        <f>IF([3]Mides!F144=2,"X"," ")</f>
        <v xml:space="preserve"> </v>
      </c>
      <c r="F158" s="95">
        <f>[3]Mides!B144</f>
        <v>0</v>
      </c>
      <c r="G158" s="94" t="str">
        <f>IF(AND([3]Mides!H144&gt;=1,[3]Mides!H144&lt;=14),"X"," ")</f>
        <v>X</v>
      </c>
      <c r="H158" s="94" t="str">
        <f>IF(AND([3]Mides!H144&gt;=14,[3]Mides!H144&lt;=30),"X"," ")</f>
        <v xml:space="preserve"> </v>
      </c>
      <c r="I158" s="94" t="str">
        <f>IF(AND([3]Mides!H144&gt;=31,[3]Mides!H144&lt;=60),"X","  ")</f>
        <v xml:space="preserve">  </v>
      </c>
      <c r="J158" s="94" t="str">
        <f>IF([3]Mides!H144&gt;60,"X", "  ")</f>
        <v xml:space="preserve">  </v>
      </c>
      <c r="K158" s="96">
        <f>[3]Mides!N144</f>
        <v>0</v>
      </c>
      <c r="L158" s="96">
        <f>[3]Mides!K144</f>
        <v>0</v>
      </c>
      <c r="M158" s="96">
        <f>[3]Mides!L144</f>
        <v>0</v>
      </c>
      <c r="N158" s="96" t="str">
        <f>[3]Mides!M144</f>
        <v>X</v>
      </c>
      <c r="O158" s="96">
        <f t="shared" si="2"/>
        <v>0</v>
      </c>
      <c r="P158" s="96">
        <f>[3]Mides!R144</f>
        <v>0</v>
      </c>
      <c r="Q158" s="96">
        <f>[3]Mides!S144</f>
        <v>0</v>
      </c>
    </row>
    <row r="159" spans="2:17" ht="15" thickBot="1" x14ac:dyDescent="0.35">
      <c r="B159" s="92" t="str">
        <f>[3]Mides!E145</f>
        <v>Crista</v>
      </c>
      <c r="C159" s="93" t="str">
        <f>[3]Mides!D145</f>
        <v>Miranda</v>
      </c>
      <c r="D159" s="94" t="str">
        <f>IF([3]Mides!F145=1,"X"," ")</f>
        <v xml:space="preserve"> </v>
      </c>
      <c r="E159" s="94" t="str">
        <f>IF([3]Mides!F145=2,"X"," ")</f>
        <v xml:space="preserve"> </v>
      </c>
      <c r="F159" s="95">
        <f>[3]Mides!B145</f>
        <v>0</v>
      </c>
      <c r="G159" s="94" t="str">
        <f>IF(AND([3]Mides!H145&gt;=1,[3]Mides!H145&lt;=14),"X"," ")</f>
        <v>X</v>
      </c>
      <c r="H159" s="94" t="str">
        <f>IF(AND([3]Mides!H145&gt;=14,[3]Mides!H145&lt;=30),"X"," ")</f>
        <v xml:space="preserve"> </v>
      </c>
      <c r="I159" s="94" t="str">
        <f>IF(AND([3]Mides!H145&gt;=31,[3]Mides!H145&lt;=60),"X","  ")</f>
        <v xml:space="preserve">  </v>
      </c>
      <c r="J159" s="94" t="str">
        <f>IF([3]Mides!H145&gt;60,"X", "  ")</f>
        <v xml:space="preserve">  </v>
      </c>
      <c r="K159" s="96">
        <f>[3]Mides!N145</f>
        <v>0</v>
      </c>
      <c r="L159" s="96">
        <f>[3]Mides!K145</f>
        <v>0</v>
      </c>
      <c r="M159" s="96">
        <f>[3]Mides!L145</f>
        <v>0</v>
      </c>
      <c r="N159" s="96" t="str">
        <f>[3]Mides!M145</f>
        <v>X</v>
      </c>
      <c r="O159" s="96">
        <f t="shared" si="2"/>
        <v>0</v>
      </c>
      <c r="P159" s="96">
        <f>[3]Mides!R145</f>
        <v>0</v>
      </c>
      <c r="Q159" s="96">
        <f>[3]Mides!S145</f>
        <v>0</v>
      </c>
    </row>
    <row r="160" spans="2:17" ht="15" thickBot="1" x14ac:dyDescent="0.35">
      <c r="B160" s="92" t="str">
        <f>[3]Mides!E146</f>
        <v>Juan</v>
      </c>
      <c r="C160" s="93" t="str">
        <f>[3]Mides!D146</f>
        <v>Robleto</v>
      </c>
      <c r="D160" s="94" t="str">
        <f>IF([3]Mides!F146=1,"X"," ")</f>
        <v xml:space="preserve"> </v>
      </c>
      <c r="E160" s="94" t="str">
        <f>IF([3]Mides!F146=2,"X"," ")</f>
        <v xml:space="preserve"> </v>
      </c>
      <c r="F160" s="95" t="str">
        <f>[3]Mides!B146</f>
        <v>NICA  00102076200602</v>
      </c>
      <c r="G160" s="94" t="str">
        <f>IF(AND([3]Mides!H146&gt;=1,[3]Mides!H146&lt;=14),"X"," ")</f>
        <v xml:space="preserve"> </v>
      </c>
      <c r="H160" s="94" t="str">
        <f>IF(AND([3]Mides!H146&gt;=14,[3]Mides!H146&lt;=30),"X"," ")</f>
        <v xml:space="preserve"> </v>
      </c>
      <c r="I160" s="94" t="str">
        <f>IF(AND([3]Mides!H146&gt;=31,[3]Mides!H146&lt;=60),"X","  ")</f>
        <v>X</v>
      </c>
      <c r="J160" s="94" t="str">
        <f>IF([3]Mides!H146&gt;60,"X", "  ")</f>
        <v xml:space="preserve">  </v>
      </c>
      <c r="K160" s="96">
        <f>[3]Mides!N146</f>
        <v>0</v>
      </c>
      <c r="L160" s="96">
        <f>[3]Mides!K146</f>
        <v>0</v>
      </c>
      <c r="M160" s="96">
        <f>[3]Mides!L146</f>
        <v>0</v>
      </c>
      <c r="N160" s="96" t="str">
        <f>[3]Mides!M146</f>
        <v>X</v>
      </c>
      <c r="O160" s="96">
        <f t="shared" si="2"/>
        <v>0</v>
      </c>
      <c r="P160" s="96">
        <f>[3]Mides!R146</f>
        <v>0</v>
      </c>
      <c r="Q160" s="96">
        <f>[3]Mides!S146</f>
        <v>0</v>
      </c>
    </row>
    <row r="161" spans="2:17" ht="15" thickBot="1" x14ac:dyDescent="0.35">
      <c r="B161" s="92" t="str">
        <f>[3]Mides!E147</f>
        <v>Jairo</v>
      </c>
      <c r="C161" s="93" t="str">
        <f>[3]Mides!D147</f>
        <v>De León</v>
      </c>
      <c r="D161" s="94" t="str">
        <f>IF([3]Mides!F147=1,"X"," ")</f>
        <v xml:space="preserve"> </v>
      </c>
      <c r="E161" s="94" t="str">
        <f>IF([3]Mides!F147=2,"X"," ")</f>
        <v xml:space="preserve"> </v>
      </c>
      <c r="F161" s="95">
        <f>[3]Mides!B147</f>
        <v>0</v>
      </c>
      <c r="G161" s="94" t="str">
        <f>IF(AND([3]Mides!H147&gt;=1,[3]Mides!H147&lt;=14),"X"," ")</f>
        <v>X</v>
      </c>
      <c r="H161" s="94" t="str">
        <f>IF(AND([3]Mides!H147&gt;=14,[3]Mides!H147&lt;=30),"X"," ")</f>
        <v xml:space="preserve"> </v>
      </c>
      <c r="I161" s="94" t="str">
        <f>IF(AND([3]Mides!H147&gt;=31,[3]Mides!H147&lt;=60),"X","  ")</f>
        <v xml:space="preserve">  </v>
      </c>
      <c r="J161" s="94" t="str">
        <f>IF([3]Mides!H147&gt;60,"X", "  ")</f>
        <v xml:space="preserve">  </v>
      </c>
      <c r="K161" s="96">
        <f>[3]Mides!N147</f>
        <v>0</v>
      </c>
      <c r="L161" s="96">
        <f>[3]Mides!K147</f>
        <v>0</v>
      </c>
      <c r="M161" s="96">
        <f>[3]Mides!L147</f>
        <v>0</v>
      </c>
      <c r="N161" s="96" t="str">
        <f>[3]Mides!M147</f>
        <v>X</v>
      </c>
      <c r="O161" s="96">
        <f t="shared" si="2"/>
        <v>0</v>
      </c>
      <c r="P161" s="96">
        <f>[3]Mides!R147</f>
        <v>0</v>
      </c>
      <c r="Q161" s="96">
        <f>[3]Mides!S147</f>
        <v>0</v>
      </c>
    </row>
    <row r="162" spans="2:17" ht="15" thickBot="1" x14ac:dyDescent="0.35">
      <c r="B162" s="92" t="str">
        <f>[3]Mides!E148</f>
        <v>Valerie</v>
      </c>
      <c r="C162" s="93" t="str">
        <f>[3]Mides!D148</f>
        <v xml:space="preserve">Rivas </v>
      </c>
      <c r="D162" s="94" t="str">
        <f>IF([3]Mides!F148=1,"X"," ")</f>
        <v xml:space="preserve"> </v>
      </c>
      <c r="E162" s="94" t="str">
        <f>IF([3]Mides!F148=2,"X"," ")</f>
        <v xml:space="preserve"> </v>
      </c>
      <c r="F162" s="95">
        <f>[3]Mides!B148</f>
        <v>0</v>
      </c>
      <c r="G162" s="94" t="str">
        <f>IF(AND([3]Mides!H148&gt;=1,[3]Mides!H148&lt;=14),"X"," ")</f>
        <v>X</v>
      </c>
      <c r="H162" s="94" t="str">
        <f>IF(AND([3]Mides!H148&gt;=14,[3]Mides!H148&lt;=30),"X"," ")</f>
        <v xml:space="preserve"> </v>
      </c>
      <c r="I162" s="94" t="str">
        <f>IF(AND([3]Mides!H148&gt;=31,[3]Mides!H148&lt;=60),"X","  ")</f>
        <v xml:space="preserve">  </v>
      </c>
      <c r="J162" s="94" t="str">
        <f>IF([3]Mides!H148&gt;60,"X", "  ")</f>
        <v xml:space="preserve">  </v>
      </c>
      <c r="K162" s="96">
        <f>[3]Mides!N148</f>
        <v>0</v>
      </c>
      <c r="L162" s="96">
        <f>[3]Mides!K148</f>
        <v>0</v>
      </c>
      <c r="M162" s="96">
        <f>[3]Mides!L148</f>
        <v>0</v>
      </c>
      <c r="N162" s="96" t="str">
        <f>[3]Mides!M148</f>
        <v>X</v>
      </c>
      <c r="O162" s="96">
        <f t="shared" si="2"/>
        <v>0</v>
      </c>
      <c r="P162" s="96">
        <f>[3]Mides!R148</f>
        <v>0</v>
      </c>
      <c r="Q162" s="96">
        <f>[3]Mides!S148</f>
        <v>0</v>
      </c>
    </row>
    <row r="163" spans="2:17" ht="15" thickBot="1" x14ac:dyDescent="0.35">
      <c r="B163" s="92" t="str">
        <f>[3]Mides!E149</f>
        <v>Luz</v>
      </c>
      <c r="C163" s="93" t="str">
        <f>[3]Mides!D149</f>
        <v xml:space="preserve">Vásquez </v>
      </c>
      <c r="D163" s="94" t="str">
        <f>IF([3]Mides!F149=1,"X"," ")</f>
        <v xml:space="preserve"> </v>
      </c>
      <c r="E163" s="94" t="str">
        <f>IF([3]Mides!F149=2,"X"," ")</f>
        <v xml:space="preserve"> </v>
      </c>
      <c r="F163" s="95">
        <f>[3]Mides!B149</f>
        <v>0</v>
      </c>
      <c r="G163" s="94" t="str">
        <f>IF(AND([3]Mides!H149&gt;=1,[3]Mides!H149&lt;=14),"X"," ")</f>
        <v>X</v>
      </c>
      <c r="H163" s="94" t="str">
        <f>IF(AND([3]Mides!H149&gt;=14,[3]Mides!H149&lt;=30),"X"," ")</f>
        <v xml:space="preserve"> </v>
      </c>
      <c r="I163" s="94" t="str">
        <f>IF(AND([3]Mides!H149&gt;=31,[3]Mides!H149&lt;=60),"X","  ")</f>
        <v xml:space="preserve">  </v>
      </c>
      <c r="J163" s="94" t="str">
        <f>IF([3]Mides!H149&gt;60,"X", "  ")</f>
        <v xml:space="preserve">  </v>
      </c>
      <c r="K163" s="96">
        <f>[3]Mides!N149</f>
        <v>0</v>
      </c>
      <c r="L163" s="96">
        <f>[3]Mides!K149</f>
        <v>0</v>
      </c>
      <c r="M163" s="96">
        <f>[3]Mides!L149</f>
        <v>0</v>
      </c>
      <c r="N163" s="96" t="str">
        <f>[3]Mides!M149</f>
        <v>X</v>
      </c>
      <c r="O163" s="96">
        <f t="shared" si="2"/>
        <v>0</v>
      </c>
      <c r="P163" s="96">
        <f>[3]Mides!R149</f>
        <v>0</v>
      </c>
      <c r="Q163" s="96">
        <f>[3]Mides!S149</f>
        <v>0</v>
      </c>
    </row>
    <row r="164" spans="2:17" ht="15" thickBot="1" x14ac:dyDescent="0.35">
      <c r="B164" s="92" t="str">
        <f>[3]Mides!E150</f>
        <v>Gerson</v>
      </c>
      <c r="C164" s="93" t="str">
        <f>[3]Mides!D150</f>
        <v xml:space="preserve">Ramós </v>
      </c>
      <c r="D164" s="94" t="str">
        <f>IF([3]Mides!F150=1,"X"," ")</f>
        <v xml:space="preserve"> </v>
      </c>
      <c r="E164" s="94" t="str">
        <f>IF([3]Mides!F150=2,"X"," ")</f>
        <v xml:space="preserve"> </v>
      </c>
      <c r="F164" s="95">
        <f>[3]Mides!B150</f>
        <v>1762224720101</v>
      </c>
      <c r="G164" s="94" t="str">
        <f>IF(AND([3]Mides!H150&gt;=1,[3]Mides!H150&lt;=14),"X"," ")</f>
        <v xml:space="preserve"> </v>
      </c>
      <c r="H164" s="94" t="str">
        <f>IF(AND([3]Mides!H150&gt;=14,[3]Mides!H150&lt;=30),"X"," ")</f>
        <v xml:space="preserve"> </v>
      </c>
      <c r="I164" s="94" t="str">
        <f>IF(AND([3]Mides!H150&gt;=31,[3]Mides!H150&lt;=60),"X","  ")</f>
        <v>X</v>
      </c>
      <c r="J164" s="94" t="str">
        <f>IF([3]Mides!H150&gt;60,"X", "  ")</f>
        <v xml:space="preserve">  </v>
      </c>
      <c r="K164" s="96">
        <f>[3]Mides!N150</f>
        <v>0</v>
      </c>
      <c r="L164" s="96">
        <f>[3]Mides!K150</f>
        <v>0</v>
      </c>
      <c r="M164" s="96">
        <f>[3]Mides!L150</f>
        <v>0</v>
      </c>
      <c r="N164" s="96" t="str">
        <f>[3]Mides!M150</f>
        <v>X</v>
      </c>
      <c r="O164" s="96">
        <f t="shared" si="2"/>
        <v>0</v>
      </c>
      <c r="P164" s="96">
        <f>[3]Mides!R150</f>
        <v>0</v>
      </c>
      <c r="Q164" s="96">
        <f>[3]Mides!S150</f>
        <v>0</v>
      </c>
    </row>
    <row r="165" spans="2:17" ht="15" thickBot="1" x14ac:dyDescent="0.35">
      <c r="B165" s="92" t="str">
        <f>[3]Mides!E151</f>
        <v>Kenedy</v>
      </c>
      <c r="C165" s="93" t="str">
        <f>[3]Mides!D151</f>
        <v>Santos</v>
      </c>
      <c r="D165" s="94" t="str">
        <f>IF([3]Mides!F151=1,"X"," ")</f>
        <v xml:space="preserve"> </v>
      </c>
      <c r="E165" s="94" t="str">
        <f>IF([3]Mides!F151=2,"X"," ")</f>
        <v xml:space="preserve"> </v>
      </c>
      <c r="F165" s="95">
        <f>[3]Mides!B151</f>
        <v>0</v>
      </c>
      <c r="G165" s="94" t="str">
        <f>IF(AND([3]Mides!H151&gt;=1,[3]Mides!H151&lt;=14),"X"," ")</f>
        <v>X</v>
      </c>
      <c r="H165" s="94" t="str">
        <f>IF(AND([3]Mides!H151&gt;=14,[3]Mides!H151&lt;=30),"X"," ")</f>
        <v xml:space="preserve"> </v>
      </c>
      <c r="I165" s="94" t="str">
        <f>IF(AND([3]Mides!H151&gt;=31,[3]Mides!H151&lt;=60),"X","  ")</f>
        <v xml:space="preserve">  </v>
      </c>
      <c r="J165" s="94" t="str">
        <f>IF([3]Mides!H151&gt;60,"X", "  ")</f>
        <v xml:space="preserve">  </v>
      </c>
      <c r="K165" s="96">
        <f>[3]Mides!N151</f>
        <v>0</v>
      </c>
      <c r="L165" s="96">
        <f>[3]Mides!K151</f>
        <v>0</v>
      </c>
      <c r="M165" s="96">
        <f>[3]Mides!L151</f>
        <v>0</v>
      </c>
      <c r="N165" s="96" t="str">
        <f>[3]Mides!M151</f>
        <v>X</v>
      </c>
      <c r="O165" s="96">
        <f t="shared" si="2"/>
        <v>0</v>
      </c>
      <c r="P165" s="96">
        <f>[3]Mides!R151</f>
        <v>0</v>
      </c>
      <c r="Q165" s="96">
        <f>[3]Mides!S151</f>
        <v>0</v>
      </c>
    </row>
    <row r="166" spans="2:17" ht="15" thickBot="1" x14ac:dyDescent="0.35">
      <c r="B166" s="92" t="str">
        <f>[3]Mides!E152</f>
        <v>Genesis</v>
      </c>
      <c r="C166" s="93" t="str">
        <f>[3]Mides!D152</f>
        <v xml:space="preserve">Muñoz </v>
      </c>
      <c r="D166" s="94" t="str">
        <f>IF([3]Mides!F152=1,"X"," ")</f>
        <v xml:space="preserve"> </v>
      </c>
      <c r="E166" s="94" t="str">
        <f>IF([3]Mides!F152=2,"X"," ")</f>
        <v xml:space="preserve"> </v>
      </c>
      <c r="F166" s="95">
        <f>[3]Mides!B152</f>
        <v>0</v>
      </c>
      <c r="G166" s="94" t="str">
        <f>IF(AND([3]Mides!H152&gt;=1,[3]Mides!H152&lt;=14),"X"," ")</f>
        <v>X</v>
      </c>
      <c r="H166" s="94" t="str">
        <f>IF(AND([3]Mides!H152&gt;=14,[3]Mides!H152&lt;=30),"X"," ")</f>
        <v xml:space="preserve"> </v>
      </c>
      <c r="I166" s="94" t="str">
        <f>IF(AND([3]Mides!H152&gt;=31,[3]Mides!H152&lt;=60),"X","  ")</f>
        <v xml:space="preserve">  </v>
      </c>
      <c r="J166" s="94" t="str">
        <f>IF([3]Mides!H152&gt;60,"X", "  ")</f>
        <v xml:space="preserve">  </v>
      </c>
      <c r="K166" s="96">
        <f>[3]Mides!N152</f>
        <v>0</v>
      </c>
      <c r="L166" s="96">
        <f>[3]Mides!K152</f>
        <v>0</v>
      </c>
      <c r="M166" s="96">
        <f>[3]Mides!L152</f>
        <v>0</v>
      </c>
      <c r="N166" s="96" t="str">
        <f>[3]Mides!M152</f>
        <v>X</v>
      </c>
      <c r="O166" s="96">
        <f t="shared" si="2"/>
        <v>0</v>
      </c>
      <c r="P166" s="96">
        <f>[3]Mides!R152</f>
        <v>0</v>
      </c>
      <c r="Q166" s="96">
        <f>[3]Mides!S152</f>
        <v>0</v>
      </c>
    </row>
    <row r="167" spans="2:17" ht="15" thickBot="1" x14ac:dyDescent="0.35">
      <c r="B167" s="92" t="str">
        <f>[3]Mides!E153</f>
        <v xml:space="preserve">Mario </v>
      </c>
      <c r="C167" s="93" t="str">
        <f>[3]Mides!D153</f>
        <v xml:space="preserve">Muñoz </v>
      </c>
      <c r="D167" s="94" t="str">
        <f>IF([3]Mides!F153=1,"X"," ")</f>
        <v xml:space="preserve"> </v>
      </c>
      <c r="E167" s="94" t="str">
        <f>IF([3]Mides!F153=2,"X"," ")</f>
        <v xml:space="preserve"> </v>
      </c>
      <c r="F167" s="95">
        <f>[3]Mides!B153</f>
        <v>0</v>
      </c>
      <c r="G167" s="94" t="str">
        <f>IF(AND([3]Mides!H153&gt;=1,[3]Mides!H153&lt;=14),"X"," ")</f>
        <v>X</v>
      </c>
      <c r="H167" s="94" t="str">
        <f>IF(AND([3]Mides!H153&gt;=14,[3]Mides!H153&lt;=30),"X"," ")</f>
        <v xml:space="preserve"> </v>
      </c>
      <c r="I167" s="94" t="str">
        <f>IF(AND([3]Mides!H153&gt;=31,[3]Mides!H153&lt;=60),"X","  ")</f>
        <v xml:space="preserve">  </v>
      </c>
      <c r="J167" s="94" t="str">
        <f>IF([3]Mides!H153&gt;60,"X", "  ")</f>
        <v xml:space="preserve">  </v>
      </c>
      <c r="K167" s="96">
        <f>[3]Mides!N153</f>
        <v>0</v>
      </c>
      <c r="L167" s="96">
        <f>[3]Mides!K153</f>
        <v>0</v>
      </c>
      <c r="M167" s="96">
        <f>[3]Mides!L153</f>
        <v>0</v>
      </c>
      <c r="N167" s="96" t="str">
        <f>[3]Mides!M153</f>
        <v>X</v>
      </c>
      <c r="O167" s="96">
        <f t="shared" si="2"/>
        <v>0</v>
      </c>
      <c r="P167" s="96">
        <f>[3]Mides!R153</f>
        <v>0</v>
      </c>
      <c r="Q167" s="96">
        <f>[3]Mides!S153</f>
        <v>0</v>
      </c>
    </row>
    <row r="168" spans="2:17" ht="15" thickBot="1" x14ac:dyDescent="0.35">
      <c r="B168" s="92">
        <f>[3]Mides!E154</f>
        <v>0</v>
      </c>
      <c r="C168" s="93">
        <f>[3]Mides!D154</f>
        <v>0</v>
      </c>
      <c r="D168" s="94" t="str">
        <f>IF([3]Mides!F154=1,"X"," ")</f>
        <v xml:space="preserve"> </v>
      </c>
      <c r="E168" s="94" t="str">
        <f>IF([3]Mides!F154=2,"X"," ")</f>
        <v xml:space="preserve"> </v>
      </c>
      <c r="F168" s="95">
        <f>[3]Mides!B154</f>
        <v>0</v>
      </c>
      <c r="G168" s="94" t="str">
        <f>IF(AND([3]Mides!H154&gt;=1,[3]Mides!H154&lt;=14),"X"," ")</f>
        <v xml:space="preserve"> </v>
      </c>
      <c r="H168" s="94" t="str">
        <f>IF(AND([3]Mides!H154&gt;=14,[3]Mides!H154&lt;=30),"X"," ")</f>
        <v xml:space="preserve"> </v>
      </c>
      <c r="I168" s="94" t="str">
        <f>IF(AND([3]Mides!H154&gt;=31,[3]Mides!H154&lt;=60),"X","  ")</f>
        <v xml:space="preserve">  </v>
      </c>
      <c r="J168" s="94" t="str">
        <f>IF([3]Mides!H154&gt;60,"X", "  ")</f>
        <v xml:space="preserve">  </v>
      </c>
      <c r="K168" s="96">
        <f>[3]Mides!N154</f>
        <v>0</v>
      </c>
      <c r="L168" s="96">
        <f>[3]Mides!K154</f>
        <v>0</v>
      </c>
      <c r="M168" s="96">
        <f>[3]Mides!L154</f>
        <v>0</v>
      </c>
      <c r="N168" s="96">
        <f>[3]Mides!M154</f>
        <v>0</v>
      </c>
      <c r="O168" s="96">
        <f t="shared" si="2"/>
        <v>0</v>
      </c>
      <c r="P168" s="96">
        <f>[3]Mides!R154</f>
        <v>0</v>
      </c>
      <c r="Q168" s="96">
        <f>[3]Mides!S154</f>
        <v>0</v>
      </c>
    </row>
    <row r="169" spans="2:17" x14ac:dyDescent="0.3">
      <c r="B169" s="92">
        <f>[3]Mides!E155</f>
        <v>0</v>
      </c>
      <c r="C169" s="93">
        <f>[3]Mides!D155</f>
        <v>0</v>
      </c>
      <c r="D169" s="94" t="str">
        <f>IF([3]Mides!F155=1,"X"," ")</f>
        <v xml:space="preserve"> </v>
      </c>
      <c r="E169" s="94" t="str">
        <f>IF([3]Mides!F155=2,"X"," ")</f>
        <v xml:space="preserve"> </v>
      </c>
      <c r="F169" s="95">
        <f>[3]Mides!B155</f>
        <v>0</v>
      </c>
      <c r="G169" s="94" t="str">
        <f>IF(AND([3]Mides!H155&gt;=1,[3]Mides!H155&lt;=14),"X"," ")</f>
        <v xml:space="preserve"> </v>
      </c>
      <c r="H169" s="94" t="str">
        <f>IF(AND([3]Mides!H155&gt;=14,[3]Mides!H155&lt;=30),"X"," ")</f>
        <v xml:space="preserve"> </v>
      </c>
      <c r="I169" s="94" t="str">
        <f>IF(AND([3]Mides!H155&gt;=31,[3]Mides!H155&lt;=60),"X","  ")</f>
        <v xml:space="preserve">  </v>
      </c>
      <c r="J169" s="94" t="str">
        <f>IF([3]Mides!H155&gt;60,"X", "  ")</f>
        <v xml:space="preserve">  </v>
      </c>
      <c r="K169" s="96">
        <f>[3]Mides!N155</f>
        <v>0</v>
      </c>
      <c r="L169" s="96">
        <f>[3]Mides!K155</f>
        <v>0</v>
      </c>
      <c r="M169" s="96">
        <f>[3]Mides!L155</f>
        <v>0</v>
      </c>
      <c r="N169" s="96">
        <f>[3]Mides!M155</f>
        <v>0</v>
      </c>
      <c r="O169" s="96">
        <f t="shared" si="2"/>
        <v>0</v>
      </c>
      <c r="P169" s="96">
        <f>[3]Mides!R155</f>
        <v>0</v>
      </c>
      <c r="Q169" s="96">
        <f>[3]Mides!S155</f>
        <v>0</v>
      </c>
    </row>
    <row r="175" spans="2:17" ht="15.6" x14ac:dyDescent="0.3">
      <c r="B175" s="1"/>
      <c r="C175" s="383" t="s">
        <v>0</v>
      </c>
      <c r="D175" s="383"/>
      <c r="E175" s="383"/>
      <c r="F175" s="383"/>
      <c r="G175" s="383"/>
      <c r="H175" s="383"/>
      <c r="I175" s="383"/>
      <c r="J175" s="383"/>
      <c r="K175" s="383"/>
      <c r="L175" s="383"/>
      <c r="M175" s="383"/>
      <c r="N175" s="383"/>
      <c r="O175" s="383"/>
      <c r="P175" s="383"/>
      <c r="Q175" s="383"/>
    </row>
    <row r="176" spans="2:17" x14ac:dyDescent="0.3">
      <c r="B176" s="1"/>
      <c r="C176" s="2" t="s">
        <v>1</v>
      </c>
      <c r="D176" s="384" t="s">
        <v>54</v>
      </c>
      <c r="E176" s="384"/>
      <c r="F176" s="384"/>
      <c r="G176" s="384"/>
      <c r="H176" s="384"/>
      <c r="I176" s="384"/>
      <c r="J176" s="384"/>
      <c r="K176" s="384"/>
      <c r="L176" s="384"/>
      <c r="M176" s="384"/>
      <c r="N176" s="384"/>
      <c r="O176" s="384"/>
      <c r="P176" s="384"/>
      <c r="Q176" s="3"/>
    </row>
    <row r="177" spans="2:18" x14ac:dyDescent="0.3">
      <c r="B177" s="1"/>
      <c r="C177" s="4"/>
      <c r="D177" s="5"/>
      <c r="E177" s="5"/>
      <c r="F177" s="5"/>
      <c r="G177" s="6"/>
      <c r="H177" s="6"/>
      <c r="I177" s="6"/>
      <c r="J177" s="6"/>
      <c r="K177" s="5"/>
      <c r="L177" s="5"/>
      <c r="M177" s="5"/>
      <c r="N177" s="5"/>
      <c r="O177" s="5"/>
      <c r="P177" s="5"/>
      <c r="Q177" s="7"/>
    </row>
    <row r="178" spans="2:18" x14ac:dyDescent="0.3">
      <c r="B178" s="1"/>
      <c r="C178" s="2" t="s">
        <v>3</v>
      </c>
      <c r="D178" s="384" t="s">
        <v>50</v>
      </c>
      <c r="E178" s="384"/>
      <c r="F178" s="384"/>
      <c r="G178" s="384"/>
      <c r="H178" s="384"/>
      <c r="I178" s="384"/>
      <c r="J178" s="384"/>
      <c r="K178" s="384"/>
      <c r="L178" s="384"/>
      <c r="M178" s="384"/>
      <c r="N178" s="384"/>
      <c r="O178" s="384"/>
      <c r="P178" s="384"/>
      <c r="Q178" s="3"/>
    </row>
    <row r="179" spans="2:18" ht="15" thickBot="1" x14ac:dyDescent="0.35">
      <c r="B179" s="8"/>
      <c r="C179" s="385" t="s">
        <v>5</v>
      </c>
      <c r="D179" s="385"/>
      <c r="E179" s="385"/>
      <c r="F179" s="385"/>
      <c r="G179" s="385"/>
      <c r="H179" s="385"/>
      <c r="I179" s="385"/>
      <c r="J179" s="385"/>
      <c r="K179" s="385"/>
      <c r="L179" s="385"/>
      <c r="M179" s="385"/>
      <c r="N179" s="385"/>
      <c r="O179" s="385"/>
      <c r="P179" s="385"/>
      <c r="Q179" s="9"/>
    </row>
    <row r="180" spans="2:18" ht="15" thickBot="1" x14ac:dyDescent="0.35">
      <c r="B180" s="10"/>
      <c r="C180" s="386" t="s">
        <v>6</v>
      </c>
      <c r="D180" s="387"/>
      <c r="E180" s="387"/>
      <c r="F180" s="387"/>
      <c r="G180" s="387"/>
      <c r="H180" s="388"/>
      <c r="I180" s="386" t="s">
        <v>7</v>
      </c>
      <c r="J180" s="387"/>
      <c r="K180" s="388"/>
      <c r="L180" s="389" t="s">
        <v>8</v>
      </c>
      <c r="M180" s="390"/>
      <c r="N180" s="390"/>
      <c r="O180" s="389" t="s">
        <v>9</v>
      </c>
      <c r="P180" s="391"/>
      <c r="Q180" s="9"/>
    </row>
    <row r="181" spans="2:18" ht="40.200000000000003" thickBot="1" x14ac:dyDescent="0.35">
      <c r="B181" s="10"/>
      <c r="C181" s="12" t="s">
        <v>10</v>
      </c>
      <c r="D181" s="13" t="s">
        <v>11</v>
      </c>
      <c r="E181" s="13" t="s">
        <v>12</v>
      </c>
      <c r="F181" s="13" t="s">
        <v>13</v>
      </c>
      <c r="G181" s="13" t="s">
        <v>14</v>
      </c>
      <c r="H181" s="14" t="s">
        <v>15</v>
      </c>
      <c r="I181" s="12" t="s">
        <v>16</v>
      </c>
      <c r="J181" s="15" t="s">
        <v>17</v>
      </c>
      <c r="K181" s="14" t="s">
        <v>18</v>
      </c>
      <c r="L181" s="16" t="s">
        <v>19</v>
      </c>
      <c r="M181" s="17" t="s">
        <v>20</v>
      </c>
      <c r="N181" s="18" t="s">
        <v>21</v>
      </c>
      <c r="O181" s="392" t="s">
        <v>22</v>
      </c>
      <c r="P181" s="393"/>
      <c r="Q181" s="20"/>
    </row>
    <row r="182" spans="2:18" x14ac:dyDescent="0.3">
      <c r="B182" s="10"/>
      <c r="C182" s="21">
        <v>13</v>
      </c>
      <c r="D182" s="22"/>
      <c r="E182" s="22"/>
      <c r="F182" s="23" t="s">
        <v>23</v>
      </c>
      <c r="G182" s="24"/>
      <c r="H182" s="25" t="s">
        <v>24</v>
      </c>
      <c r="I182" s="26" t="s">
        <v>55</v>
      </c>
      <c r="J182" s="27" t="s">
        <v>57</v>
      </c>
      <c r="K182" s="28">
        <v>113573.6</v>
      </c>
      <c r="L182" s="29">
        <v>407292</v>
      </c>
      <c r="M182" s="29">
        <v>421740</v>
      </c>
      <c r="N182" s="29">
        <v>23128</v>
      </c>
      <c r="O182" s="394"/>
      <c r="P182" s="395"/>
      <c r="Q182" s="30"/>
    </row>
    <row r="183" spans="2:18" x14ac:dyDescent="0.3">
      <c r="B183" s="10"/>
      <c r="C183" s="31"/>
      <c r="D183" s="32"/>
      <c r="E183" s="32"/>
      <c r="F183" s="23"/>
      <c r="G183" s="24"/>
      <c r="H183" s="25"/>
      <c r="I183" s="26"/>
      <c r="J183" s="27"/>
      <c r="K183" s="28"/>
      <c r="L183" s="33"/>
      <c r="M183" s="34"/>
      <c r="N183" s="35"/>
      <c r="O183" s="381"/>
      <c r="P183" s="382"/>
      <c r="Q183" s="30"/>
    </row>
    <row r="184" spans="2:18" x14ac:dyDescent="0.3">
      <c r="B184" s="10"/>
      <c r="C184" s="31"/>
      <c r="D184" s="32"/>
      <c r="E184" s="32"/>
      <c r="F184" s="23"/>
      <c r="G184" s="24"/>
      <c r="H184" s="25"/>
      <c r="I184" s="26"/>
      <c r="J184" s="27"/>
      <c r="K184" s="28"/>
      <c r="L184" s="33"/>
      <c r="M184" s="34"/>
      <c r="N184" s="35"/>
      <c r="O184" s="381"/>
      <c r="P184" s="382"/>
      <c r="Q184" s="30"/>
    </row>
    <row r="185" spans="2:18" x14ac:dyDescent="0.3">
      <c r="B185" s="10"/>
      <c r="C185" s="31"/>
      <c r="D185" s="32"/>
      <c r="E185" s="32"/>
      <c r="F185" s="23"/>
      <c r="G185" s="24"/>
      <c r="H185" s="25"/>
      <c r="I185" s="26"/>
      <c r="J185" s="27"/>
      <c r="K185" s="28"/>
      <c r="L185" s="33"/>
      <c r="M185" s="34"/>
      <c r="N185" s="35"/>
      <c r="O185" s="381"/>
      <c r="P185" s="382"/>
      <c r="Q185" s="30"/>
    </row>
    <row r="186" spans="2:18" x14ac:dyDescent="0.3">
      <c r="B186" s="10"/>
      <c r="C186" s="31"/>
      <c r="D186" s="32"/>
      <c r="E186" s="32"/>
      <c r="F186" s="36"/>
      <c r="G186" s="37"/>
      <c r="H186" s="38"/>
      <c r="I186" s="39"/>
      <c r="J186" s="40"/>
      <c r="K186" s="41"/>
      <c r="L186" s="42"/>
      <c r="M186" s="43"/>
      <c r="N186" s="44"/>
      <c r="O186" s="381"/>
      <c r="P186" s="382"/>
      <c r="Q186" s="30"/>
    </row>
    <row r="187" spans="2:18" ht="15" thickBot="1" x14ac:dyDescent="0.35">
      <c r="B187" s="10"/>
      <c r="C187" s="45"/>
      <c r="D187" s="46"/>
      <c r="E187" s="46"/>
      <c r="F187" s="47"/>
      <c r="G187" s="48"/>
      <c r="H187" s="49"/>
      <c r="I187" s="50"/>
      <c r="J187" s="51"/>
      <c r="K187" s="52"/>
      <c r="L187" s="53"/>
      <c r="M187" s="54"/>
      <c r="N187" s="55"/>
      <c r="O187" s="396"/>
      <c r="P187" s="397"/>
      <c r="Q187" s="30"/>
    </row>
    <row r="188" spans="2:18" x14ac:dyDescent="0.3">
      <c r="B188" s="10"/>
      <c r="C188" s="30"/>
      <c r="D188" s="30"/>
      <c r="E188" s="30"/>
      <c r="F188" s="30"/>
      <c r="G188" s="56"/>
      <c r="H188" s="56"/>
      <c r="I188" s="56"/>
      <c r="J188" s="56"/>
      <c r="K188" s="30"/>
      <c r="L188" s="30"/>
      <c r="M188" s="30"/>
      <c r="N188" s="30"/>
      <c r="O188" s="57"/>
      <c r="P188" s="57"/>
      <c r="Q188" s="30"/>
    </row>
    <row r="190" spans="2:18" x14ac:dyDescent="0.3">
      <c r="B190" s="410"/>
      <c r="C190" s="410" t="s">
        <v>26</v>
      </c>
      <c r="D190" s="410"/>
      <c r="E190" s="410"/>
      <c r="F190" s="410"/>
      <c r="G190" s="410"/>
      <c r="H190" s="410"/>
      <c r="I190" s="410"/>
      <c r="J190" s="410"/>
      <c r="K190" s="410"/>
      <c r="L190" s="410"/>
      <c r="M190" s="410"/>
      <c r="N190" s="410"/>
      <c r="O190" s="410"/>
      <c r="P190" s="410"/>
      <c r="Q190" s="410"/>
      <c r="R190" s="410"/>
    </row>
    <row r="191" spans="2:18" x14ac:dyDescent="0.3">
      <c r="B191" s="410" t="s">
        <v>27</v>
      </c>
      <c r="C191" s="410"/>
      <c r="D191" s="410"/>
      <c r="E191" s="410"/>
      <c r="F191" s="410"/>
      <c r="G191" s="410"/>
      <c r="H191" s="410"/>
      <c r="I191" s="410"/>
      <c r="J191" s="410"/>
      <c r="K191" s="410"/>
      <c r="L191" s="410"/>
      <c r="M191" s="410"/>
      <c r="N191" s="410"/>
      <c r="O191" s="410"/>
      <c r="P191" s="410"/>
      <c r="Q191" s="410"/>
      <c r="R191" s="410"/>
    </row>
    <row r="192" spans="2:18" x14ac:dyDescent="0.3">
      <c r="B192" s="411" t="s">
        <v>28</v>
      </c>
      <c r="C192" s="411"/>
      <c r="D192" s="411"/>
      <c r="E192" s="411"/>
      <c r="F192" s="411"/>
      <c r="G192" s="411" t="s">
        <v>29</v>
      </c>
      <c r="H192" s="411"/>
      <c r="I192" s="411"/>
      <c r="J192" s="411"/>
      <c r="K192" s="411" t="s">
        <v>30</v>
      </c>
      <c r="L192" s="411"/>
      <c r="M192" s="411"/>
      <c r="N192" s="411"/>
      <c r="O192" s="411"/>
      <c r="P192" s="103" t="s">
        <v>31</v>
      </c>
      <c r="Q192" s="103"/>
      <c r="R192" s="103"/>
    </row>
    <row r="193" spans="2:18" ht="57.6" x14ac:dyDescent="0.3">
      <c r="B193" s="404" t="s">
        <v>32</v>
      </c>
      <c r="C193" s="406"/>
      <c r="D193" s="103" t="s">
        <v>33</v>
      </c>
      <c r="E193" s="103" t="s">
        <v>34</v>
      </c>
      <c r="F193" s="103" t="s">
        <v>35</v>
      </c>
      <c r="G193" s="104" t="s">
        <v>36</v>
      </c>
      <c r="H193" s="104" t="s">
        <v>37</v>
      </c>
      <c r="I193" s="104" t="s">
        <v>38</v>
      </c>
      <c r="J193" s="104" t="s">
        <v>39</v>
      </c>
      <c r="K193" s="103" t="s">
        <v>40</v>
      </c>
      <c r="L193" s="103" t="s">
        <v>41</v>
      </c>
      <c r="M193" s="103" t="s">
        <v>42</v>
      </c>
      <c r="N193" s="103" t="s">
        <v>43</v>
      </c>
      <c r="O193" s="103" t="s">
        <v>44</v>
      </c>
      <c r="P193" s="103" t="s">
        <v>45</v>
      </c>
      <c r="Q193" s="103" t="s">
        <v>46</v>
      </c>
      <c r="R193" s="99"/>
    </row>
    <row r="194" spans="2:18" x14ac:dyDescent="0.3">
      <c r="B194" s="101" t="s">
        <v>154</v>
      </c>
      <c r="C194" s="101" t="s">
        <v>155</v>
      </c>
      <c r="D194" s="102" t="s">
        <v>64</v>
      </c>
      <c r="E194" s="102" t="s">
        <v>65</v>
      </c>
      <c r="F194" s="101" t="s">
        <v>156</v>
      </c>
      <c r="G194" s="102" t="s">
        <v>65</v>
      </c>
      <c r="H194" s="102" t="s">
        <v>65</v>
      </c>
      <c r="I194" s="102" t="s">
        <v>66</v>
      </c>
      <c r="J194" s="102" t="s">
        <v>66</v>
      </c>
      <c r="K194" s="101">
        <v>0</v>
      </c>
      <c r="L194" s="101">
        <v>0</v>
      </c>
      <c r="M194" s="101">
        <v>0</v>
      </c>
      <c r="N194" s="101">
        <v>3</v>
      </c>
      <c r="O194" s="101">
        <v>3</v>
      </c>
      <c r="P194" s="101" t="s">
        <v>68</v>
      </c>
      <c r="Q194" s="101" t="s">
        <v>68</v>
      </c>
      <c r="R194" s="99"/>
    </row>
    <row r="195" spans="2:18" x14ac:dyDescent="0.3">
      <c r="B195" s="101" t="s">
        <v>157</v>
      </c>
      <c r="C195" s="101" t="s">
        <v>158</v>
      </c>
      <c r="D195" s="102" t="s">
        <v>65</v>
      </c>
      <c r="E195" s="102" t="s">
        <v>64</v>
      </c>
      <c r="F195" s="101" t="s">
        <v>156</v>
      </c>
      <c r="G195" s="102" t="s">
        <v>64</v>
      </c>
      <c r="H195" s="102" t="s">
        <v>65</v>
      </c>
      <c r="I195" s="102" t="s">
        <v>66</v>
      </c>
      <c r="J195" s="102" t="s">
        <v>66</v>
      </c>
      <c r="K195" s="101">
        <v>0</v>
      </c>
      <c r="L195" s="101">
        <v>0</v>
      </c>
      <c r="M195" s="101">
        <v>0</v>
      </c>
      <c r="N195" s="101">
        <v>3</v>
      </c>
      <c r="O195" s="101">
        <v>3</v>
      </c>
      <c r="P195" s="101" t="s">
        <v>68</v>
      </c>
      <c r="Q195" s="101" t="s">
        <v>68</v>
      </c>
      <c r="R195" s="99"/>
    </row>
    <row r="196" spans="2:18" x14ac:dyDescent="0.3">
      <c r="B196" s="101" t="s">
        <v>159</v>
      </c>
      <c r="C196" s="101" t="s">
        <v>160</v>
      </c>
      <c r="D196" s="102" t="s">
        <v>64</v>
      </c>
      <c r="E196" s="102" t="s">
        <v>65</v>
      </c>
      <c r="F196" s="101" t="s">
        <v>156</v>
      </c>
      <c r="G196" s="102" t="s">
        <v>65</v>
      </c>
      <c r="H196" s="102" t="s">
        <v>64</v>
      </c>
      <c r="I196" s="102" t="s">
        <v>66</v>
      </c>
      <c r="J196" s="102" t="s">
        <v>66</v>
      </c>
      <c r="K196" s="101">
        <v>0</v>
      </c>
      <c r="L196" s="101">
        <v>0</v>
      </c>
      <c r="M196" s="101">
        <v>0</v>
      </c>
      <c r="N196" s="101">
        <v>3</v>
      </c>
      <c r="O196" s="101">
        <v>3</v>
      </c>
      <c r="P196" s="101" t="s">
        <v>68</v>
      </c>
      <c r="Q196" s="101" t="s">
        <v>68</v>
      </c>
      <c r="R196" s="99"/>
    </row>
    <row r="197" spans="2:18" x14ac:dyDescent="0.3">
      <c r="B197" s="101" t="s">
        <v>161</v>
      </c>
      <c r="C197" s="101" t="s">
        <v>162</v>
      </c>
      <c r="D197" s="102" t="s">
        <v>65</v>
      </c>
      <c r="E197" s="102" t="s">
        <v>64</v>
      </c>
      <c r="F197" s="101" t="s">
        <v>156</v>
      </c>
      <c r="G197" s="102" t="s">
        <v>64</v>
      </c>
      <c r="H197" s="102" t="s">
        <v>65</v>
      </c>
      <c r="I197" s="102" t="s">
        <v>66</v>
      </c>
      <c r="J197" s="102" t="s">
        <v>66</v>
      </c>
      <c r="K197" s="101">
        <v>0</v>
      </c>
      <c r="L197" s="101">
        <v>0</v>
      </c>
      <c r="M197" s="101">
        <v>0</v>
      </c>
      <c r="N197" s="101">
        <v>3</v>
      </c>
      <c r="O197" s="101">
        <v>3</v>
      </c>
      <c r="P197" s="101" t="s">
        <v>68</v>
      </c>
      <c r="Q197" s="101" t="s">
        <v>68</v>
      </c>
      <c r="R197" s="99"/>
    </row>
    <row r="198" spans="2:18" x14ac:dyDescent="0.3">
      <c r="B198" s="101" t="s">
        <v>125</v>
      </c>
      <c r="C198" s="101" t="s">
        <v>163</v>
      </c>
      <c r="D198" s="102" t="s">
        <v>64</v>
      </c>
      <c r="E198" s="102" t="s">
        <v>65</v>
      </c>
      <c r="F198" s="101" t="s">
        <v>156</v>
      </c>
      <c r="G198" s="102" t="s">
        <v>64</v>
      </c>
      <c r="H198" s="102" t="s">
        <v>65</v>
      </c>
      <c r="I198" s="102" t="s">
        <v>66</v>
      </c>
      <c r="J198" s="102" t="s">
        <v>66</v>
      </c>
      <c r="K198" s="101">
        <v>0</v>
      </c>
      <c r="L198" s="101">
        <v>0</v>
      </c>
      <c r="M198" s="101">
        <v>0</v>
      </c>
      <c r="N198" s="101">
        <v>3</v>
      </c>
      <c r="O198" s="101">
        <v>3</v>
      </c>
      <c r="P198" s="101" t="s">
        <v>68</v>
      </c>
      <c r="Q198" s="101" t="s">
        <v>68</v>
      </c>
      <c r="R198" s="99"/>
    </row>
    <row r="199" spans="2:18" x14ac:dyDescent="0.3">
      <c r="B199" s="101" t="s">
        <v>164</v>
      </c>
      <c r="C199" s="101" t="s">
        <v>165</v>
      </c>
      <c r="D199" s="102" t="s">
        <v>64</v>
      </c>
      <c r="E199" s="102" t="s">
        <v>65</v>
      </c>
      <c r="F199" s="101" t="s">
        <v>156</v>
      </c>
      <c r="G199" s="102" t="s">
        <v>64</v>
      </c>
      <c r="H199" s="102" t="s">
        <v>65</v>
      </c>
      <c r="I199" s="102" t="s">
        <v>66</v>
      </c>
      <c r="J199" s="102" t="s">
        <v>66</v>
      </c>
      <c r="K199" s="101">
        <v>0</v>
      </c>
      <c r="L199" s="101">
        <v>0</v>
      </c>
      <c r="M199" s="101">
        <v>0</v>
      </c>
      <c r="N199" s="101">
        <v>3</v>
      </c>
      <c r="O199" s="101">
        <v>3</v>
      </c>
      <c r="P199" s="101" t="s">
        <v>68</v>
      </c>
      <c r="Q199" s="101" t="s">
        <v>68</v>
      </c>
      <c r="R199" s="99"/>
    </row>
    <row r="200" spans="2:18" x14ac:dyDescent="0.3">
      <c r="B200" s="101" t="s">
        <v>166</v>
      </c>
      <c r="C200" s="101" t="s">
        <v>167</v>
      </c>
      <c r="D200" s="102" t="s">
        <v>65</v>
      </c>
      <c r="E200" s="102" t="s">
        <v>64</v>
      </c>
      <c r="F200" s="101" t="s">
        <v>156</v>
      </c>
      <c r="G200" s="102" t="s">
        <v>64</v>
      </c>
      <c r="H200" s="102" t="s">
        <v>64</v>
      </c>
      <c r="I200" s="102" t="s">
        <v>66</v>
      </c>
      <c r="J200" s="102" t="s">
        <v>66</v>
      </c>
      <c r="K200" s="101">
        <v>0</v>
      </c>
      <c r="L200" s="101">
        <v>0</v>
      </c>
      <c r="M200" s="101">
        <v>0</v>
      </c>
      <c r="N200" s="101">
        <v>3</v>
      </c>
      <c r="O200" s="101">
        <v>3</v>
      </c>
      <c r="P200" s="101" t="s">
        <v>68</v>
      </c>
      <c r="Q200" s="101" t="s">
        <v>68</v>
      </c>
      <c r="R200" s="99"/>
    </row>
    <row r="201" spans="2:18" x14ac:dyDescent="0.3">
      <c r="B201" s="101" t="s">
        <v>168</v>
      </c>
      <c r="C201" s="101" t="s">
        <v>169</v>
      </c>
      <c r="D201" s="102" t="s">
        <v>65</v>
      </c>
      <c r="E201" s="102" t="s">
        <v>64</v>
      </c>
      <c r="F201" s="101" t="s">
        <v>156</v>
      </c>
      <c r="G201" s="102" t="s">
        <v>64</v>
      </c>
      <c r="H201" s="102" t="s">
        <v>64</v>
      </c>
      <c r="I201" s="102" t="s">
        <v>66</v>
      </c>
      <c r="J201" s="102" t="s">
        <v>66</v>
      </c>
      <c r="K201" s="101">
        <v>0</v>
      </c>
      <c r="L201" s="101">
        <v>0</v>
      </c>
      <c r="M201" s="101">
        <v>0</v>
      </c>
      <c r="N201" s="101">
        <v>3</v>
      </c>
      <c r="O201" s="101">
        <v>3</v>
      </c>
      <c r="P201" s="101" t="s">
        <v>68</v>
      </c>
      <c r="Q201" s="101" t="s">
        <v>68</v>
      </c>
      <c r="R201" s="99"/>
    </row>
    <row r="202" spans="2:18" x14ac:dyDescent="0.3">
      <c r="B202" s="101" t="s">
        <v>170</v>
      </c>
      <c r="C202" s="101" t="s">
        <v>171</v>
      </c>
      <c r="D202" s="102" t="s">
        <v>64</v>
      </c>
      <c r="E202" s="102" t="s">
        <v>65</v>
      </c>
      <c r="F202" s="101">
        <v>25176774500101</v>
      </c>
      <c r="G202" s="102" t="s">
        <v>64</v>
      </c>
      <c r="H202" s="102" t="s">
        <v>64</v>
      </c>
      <c r="I202" s="102" t="s">
        <v>65</v>
      </c>
      <c r="J202" s="102" t="s">
        <v>66</v>
      </c>
      <c r="K202" s="101">
        <v>0</v>
      </c>
      <c r="L202" s="101">
        <v>0</v>
      </c>
      <c r="M202" s="101">
        <v>0</v>
      </c>
      <c r="N202" s="101">
        <v>3</v>
      </c>
      <c r="O202" s="101">
        <v>3</v>
      </c>
      <c r="P202" s="101" t="s">
        <v>68</v>
      </c>
      <c r="Q202" s="101" t="s">
        <v>68</v>
      </c>
      <c r="R202" s="99"/>
    </row>
    <row r="203" spans="2:18" x14ac:dyDescent="0.3">
      <c r="B203" s="101" t="s">
        <v>172</v>
      </c>
      <c r="C203" s="101" t="s">
        <v>173</v>
      </c>
      <c r="D203" s="102" t="s">
        <v>64</v>
      </c>
      <c r="E203" s="102" t="s">
        <v>65</v>
      </c>
      <c r="F203" s="101" t="s">
        <v>156</v>
      </c>
      <c r="G203" s="102" t="s">
        <v>65</v>
      </c>
      <c r="H203" s="102" t="s">
        <v>64</v>
      </c>
      <c r="I203" s="102" t="s">
        <v>66</v>
      </c>
      <c r="J203" s="102" t="s">
        <v>66</v>
      </c>
      <c r="K203" s="101">
        <v>0</v>
      </c>
      <c r="L203" s="101">
        <v>0</v>
      </c>
      <c r="M203" s="101">
        <v>0</v>
      </c>
      <c r="N203" s="101">
        <v>3</v>
      </c>
      <c r="O203" s="101">
        <v>3</v>
      </c>
      <c r="P203" s="101" t="s">
        <v>68</v>
      </c>
      <c r="Q203" s="101" t="s">
        <v>68</v>
      </c>
      <c r="R203" s="99"/>
    </row>
    <row r="204" spans="2:18" x14ac:dyDescent="0.3">
      <c r="B204" s="101" t="s">
        <v>174</v>
      </c>
      <c r="C204" s="101" t="s">
        <v>175</v>
      </c>
      <c r="D204" s="102" t="s">
        <v>64</v>
      </c>
      <c r="E204" s="102" t="s">
        <v>65</v>
      </c>
      <c r="F204" s="101" t="s">
        <v>156</v>
      </c>
      <c r="G204" s="102" t="s">
        <v>65</v>
      </c>
      <c r="H204" s="102" t="s">
        <v>64</v>
      </c>
      <c r="I204" s="102" t="s">
        <v>66</v>
      </c>
      <c r="J204" s="102" t="s">
        <v>66</v>
      </c>
      <c r="K204" s="101">
        <v>0</v>
      </c>
      <c r="L204" s="101">
        <v>0</v>
      </c>
      <c r="M204" s="101">
        <v>0</v>
      </c>
      <c r="N204" s="101">
        <v>3</v>
      </c>
      <c r="O204" s="101">
        <v>3</v>
      </c>
      <c r="P204" s="101" t="s">
        <v>68</v>
      </c>
      <c r="Q204" s="101" t="s">
        <v>68</v>
      </c>
      <c r="R204" s="99"/>
    </row>
    <row r="205" spans="2:18" x14ac:dyDescent="0.3">
      <c r="B205" s="101" t="s">
        <v>176</v>
      </c>
      <c r="C205" s="101" t="s">
        <v>175</v>
      </c>
      <c r="D205" s="102" t="s">
        <v>64</v>
      </c>
      <c r="E205" s="102" t="s">
        <v>65</v>
      </c>
      <c r="F205" s="101" t="s">
        <v>156</v>
      </c>
      <c r="G205" s="102" t="s">
        <v>65</v>
      </c>
      <c r="H205" s="102" t="s">
        <v>64</v>
      </c>
      <c r="I205" s="102" t="s">
        <v>66</v>
      </c>
      <c r="J205" s="102" t="s">
        <v>66</v>
      </c>
      <c r="K205" s="101">
        <v>0</v>
      </c>
      <c r="L205" s="101">
        <v>0</v>
      </c>
      <c r="M205" s="101">
        <v>0</v>
      </c>
      <c r="N205" s="101">
        <v>3</v>
      </c>
      <c r="O205" s="101">
        <v>3</v>
      </c>
      <c r="P205" s="101" t="s">
        <v>68</v>
      </c>
      <c r="Q205" s="101" t="s">
        <v>68</v>
      </c>
      <c r="R205" s="99"/>
    </row>
    <row r="206" spans="2:18" x14ac:dyDescent="0.3">
      <c r="B206" s="101" t="s">
        <v>176</v>
      </c>
      <c r="C206" s="101" t="s">
        <v>175</v>
      </c>
      <c r="D206" s="102" t="s">
        <v>64</v>
      </c>
      <c r="E206" s="102" t="s">
        <v>65</v>
      </c>
      <c r="F206" s="101" t="s">
        <v>156</v>
      </c>
      <c r="G206" s="102" t="s">
        <v>65</v>
      </c>
      <c r="H206" s="102" t="s">
        <v>64</v>
      </c>
      <c r="I206" s="102" t="s">
        <v>66</v>
      </c>
      <c r="J206" s="102" t="s">
        <v>66</v>
      </c>
      <c r="K206" s="101">
        <v>0</v>
      </c>
      <c r="L206" s="101">
        <v>0</v>
      </c>
      <c r="M206" s="101">
        <v>0</v>
      </c>
      <c r="N206" s="101">
        <v>3</v>
      </c>
      <c r="O206" s="101">
        <v>3</v>
      </c>
      <c r="P206" s="101" t="s">
        <v>68</v>
      </c>
      <c r="Q206" s="101" t="s">
        <v>68</v>
      </c>
      <c r="R206" s="99"/>
    </row>
    <row r="207" spans="2:18" x14ac:dyDescent="0.3">
      <c r="B207" s="101" t="s">
        <v>177</v>
      </c>
      <c r="C207" s="101" t="s">
        <v>178</v>
      </c>
      <c r="D207" s="102" t="s">
        <v>64</v>
      </c>
      <c r="E207" s="102" t="s">
        <v>65</v>
      </c>
      <c r="F207" s="101" t="s">
        <v>156</v>
      </c>
      <c r="G207" s="102" t="s">
        <v>64</v>
      </c>
      <c r="H207" s="102" t="s">
        <v>65</v>
      </c>
      <c r="I207" s="102" t="s">
        <v>66</v>
      </c>
      <c r="J207" s="102" t="s">
        <v>66</v>
      </c>
      <c r="K207" s="101">
        <v>0</v>
      </c>
      <c r="L207" s="101">
        <v>0</v>
      </c>
      <c r="M207" s="101">
        <v>0</v>
      </c>
      <c r="N207" s="101">
        <v>3</v>
      </c>
      <c r="O207" s="101">
        <v>3</v>
      </c>
      <c r="P207" s="101" t="s">
        <v>68</v>
      </c>
      <c r="Q207" s="101" t="s">
        <v>68</v>
      </c>
      <c r="R207" s="99"/>
    </row>
    <row r="208" spans="2:18" x14ac:dyDescent="0.3">
      <c r="B208" s="101" t="s">
        <v>179</v>
      </c>
      <c r="C208" s="101" t="s">
        <v>180</v>
      </c>
      <c r="D208" s="102" t="s">
        <v>64</v>
      </c>
      <c r="E208" s="102" t="s">
        <v>65</v>
      </c>
      <c r="F208" s="101" t="s">
        <v>156</v>
      </c>
      <c r="G208" s="102" t="s">
        <v>65</v>
      </c>
      <c r="H208" s="102" t="s">
        <v>64</v>
      </c>
      <c r="I208" s="102" t="s">
        <v>66</v>
      </c>
      <c r="J208" s="102" t="s">
        <v>66</v>
      </c>
      <c r="K208" s="101">
        <v>0</v>
      </c>
      <c r="L208" s="101">
        <v>0</v>
      </c>
      <c r="M208" s="101">
        <v>0</v>
      </c>
      <c r="N208" s="101">
        <v>3</v>
      </c>
      <c r="O208" s="101">
        <v>3</v>
      </c>
      <c r="P208" s="101" t="s">
        <v>68</v>
      </c>
      <c r="Q208" s="101" t="s">
        <v>68</v>
      </c>
      <c r="R208" s="99"/>
    </row>
    <row r="209" spans="2:18" x14ac:dyDescent="0.3">
      <c r="B209" s="101" t="s">
        <v>203</v>
      </c>
      <c r="C209" s="101" t="s">
        <v>204</v>
      </c>
      <c r="D209" s="102" t="s">
        <v>65</v>
      </c>
      <c r="E209" s="102" t="s">
        <v>64</v>
      </c>
      <c r="F209" s="101">
        <v>2575859231901</v>
      </c>
      <c r="G209" s="102" t="s">
        <v>64</v>
      </c>
      <c r="H209" s="102" t="s">
        <v>64</v>
      </c>
      <c r="I209" s="102" t="s">
        <v>65</v>
      </c>
      <c r="J209" s="102" t="s">
        <v>66</v>
      </c>
      <c r="K209" s="101">
        <v>0</v>
      </c>
      <c r="L209" s="101">
        <v>0</v>
      </c>
      <c r="M209" s="101">
        <v>0</v>
      </c>
      <c r="N209" s="101">
        <v>3</v>
      </c>
      <c r="O209" s="101">
        <v>3</v>
      </c>
      <c r="P209" s="101" t="s">
        <v>68</v>
      </c>
      <c r="Q209" s="101" t="s">
        <v>68</v>
      </c>
      <c r="R209" s="99"/>
    </row>
    <row r="210" spans="2:18" x14ac:dyDescent="0.3">
      <c r="B210" s="101" t="s">
        <v>125</v>
      </c>
      <c r="C210" s="101" t="s">
        <v>205</v>
      </c>
      <c r="D210" s="102" t="s">
        <v>64</v>
      </c>
      <c r="E210" s="102" t="s">
        <v>65</v>
      </c>
      <c r="F210" s="101">
        <v>2376241410101</v>
      </c>
      <c r="G210" s="102" t="s">
        <v>64</v>
      </c>
      <c r="H210" s="102" t="s">
        <v>64</v>
      </c>
      <c r="I210" s="102" t="s">
        <v>65</v>
      </c>
      <c r="J210" s="102" t="s">
        <v>66</v>
      </c>
      <c r="K210" s="101">
        <v>0</v>
      </c>
      <c r="L210" s="101">
        <v>0</v>
      </c>
      <c r="M210" s="101">
        <v>0</v>
      </c>
      <c r="N210" s="101">
        <v>3</v>
      </c>
      <c r="O210" s="101">
        <v>3</v>
      </c>
      <c r="P210" s="101" t="s">
        <v>68</v>
      </c>
      <c r="Q210" s="101" t="s">
        <v>68</v>
      </c>
      <c r="R210" s="99"/>
    </row>
    <row r="211" spans="2:18" x14ac:dyDescent="0.3">
      <c r="B211" s="101" t="s">
        <v>206</v>
      </c>
      <c r="C211" s="101" t="s">
        <v>207</v>
      </c>
      <c r="D211" s="102" t="s">
        <v>65</v>
      </c>
      <c r="E211" s="102" t="s">
        <v>64</v>
      </c>
      <c r="F211" s="101">
        <v>2453868740101</v>
      </c>
      <c r="G211" s="102" t="s">
        <v>64</v>
      </c>
      <c r="H211" s="102" t="s">
        <v>64</v>
      </c>
      <c r="I211" s="102" t="s">
        <v>65</v>
      </c>
      <c r="J211" s="102" t="s">
        <v>66</v>
      </c>
      <c r="K211" s="101">
        <v>0</v>
      </c>
      <c r="L211" s="101">
        <v>0</v>
      </c>
      <c r="M211" s="101">
        <v>0</v>
      </c>
      <c r="N211" s="101">
        <v>3</v>
      </c>
      <c r="O211" s="101">
        <v>3</v>
      </c>
      <c r="P211" s="101" t="s">
        <v>68</v>
      </c>
      <c r="Q211" s="101" t="s">
        <v>68</v>
      </c>
      <c r="R211" s="99"/>
    </row>
    <row r="212" spans="2:18" x14ac:dyDescent="0.3">
      <c r="B212" s="101" t="s">
        <v>89</v>
      </c>
      <c r="C212" s="101" t="s">
        <v>208</v>
      </c>
      <c r="D212" s="102" t="s">
        <v>64</v>
      </c>
      <c r="E212" s="102" t="s">
        <v>65</v>
      </c>
      <c r="F212" s="101">
        <v>2484903701416</v>
      </c>
      <c r="G212" s="102" t="s">
        <v>64</v>
      </c>
      <c r="H212" s="102" t="s">
        <v>64</v>
      </c>
      <c r="I212" s="102" t="s">
        <v>65</v>
      </c>
      <c r="J212" s="102" t="s">
        <v>66</v>
      </c>
      <c r="K212" s="101">
        <v>0</v>
      </c>
      <c r="L212" s="101">
        <v>0</v>
      </c>
      <c r="M212" s="101">
        <v>0</v>
      </c>
      <c r="N212" s="101">
        <v>3</v>
      </c>
      <c r="O212" s="101">
        <v>3</v>
      </c>
      <c r="P212" s="101" t="s">
        <v>68</v>
      </c>
      <c r="Q212" s="101" t="s">
        <v>68</v>
      </c>
      <c r="R212" s="99"/>
    </row>
    <row r="213" spans="2:18" x14ac:dyDescent="0.3">
      <c r="B213" s="101" t="s">
        <v>209</v>
      </c>
      <c r="C213" s="101" t="s">
        <v>210</v>
      </c>
      <c r="D213" s="102" t="s">
        <v>64</v>
      </c>
      <c r="E213" s="102" t="s">
        <v>65</v>
      </c>
      <c r="F213" s="101">
        <v>2607699670904</v>
      </c>
      <c r="G213" s="102" t="s">
        <v>64</v>
      </c>
      <c r="H213" s="102" t="s">
        <v>65</v>
      </c>
      <c r="I213" s="102" t="s">
        <v>66</v>
      </c>
      <c r="J213" s="102" t="s">
        <v>66</v>
      </c>
      <c r="K213" s="101">
        <v>0</v>
      </c>
      <c r="L213" s="101">
        <v>0</v>
      </c>
      <c r="M213" s="101">
        <v>0</v>
      </c>
      <c r="N213" s="101">
        <v>3</v>
      </c>
      <c r="O213" s="101">
        <v>3</v>
      </c>
      <c r="P213" s="101" t="s">
        <v>68</v>
      </c>
      <c r="Q213" s="101" t="s">
        <v>68</v>
      </c>
      <c r="R213" s="99"/>
    </row>
    <row r="214" spans="2:18" x14ac:dyDescent="0.3">
      <c r="B214" s="101" t="s">
        <v>154</v>
      </c>
      <c r="C214" s="101" t="s">
        <v>211</v>
      </c>
      <c r="D214" s="102" t="s">
        <v>64</v>
      </c>
      <c r="E214" s="102" t="s">
        <v>65</v>
      </c>
      <c r="F214" s="101">
        <v>1895113381609</v>
      </c>
      <c r="G214" s="102" t="s">
        <v>64</v>
      </c>
      <c r="H214" s="102" t="s">
        <v>64</v>
      </c>
      <c r="I214" s="102" t="s">
        <v>65</v>
      </c>
      <c r="J214" s="102" t="s">
        <v>66</v>
      </c>
      <c r="K214" s="101">
        <v>0</v>
      </c>
      <c r="L214" s="101">
        <v>0</v>
      </c>
      <c r="M214" s="101">
        <v>0</v>
      </c>
      <c r="N214" s="101">
        <v>3</v>
      </c>
      <c r="O214" s="101">
        <v>3</v>
      </c>
      <c r="P214" s="101" t="s">
        <v>68</v>
      </c>
      <c r="Q214" s="101" t="s">
        <v>68</v>
      </c>
      <c r="R214" s="99"/>
    </row>
    <row r="215" spans="2:18" x14ac:dyDescent="0.3">
      <c r="B215" s="101" t="s">
        <v>189</v>
      </c>
      <c r="C215" s="101" t="s">
        <v>190</v>
      </c>
      <c r="D215" s="102" t="s">
        <v>64</v>
      </c>
      <c r="E215" s="102" t="s">
        <v>65</v>
      </c>
      <c r="F215" s="101">
        <v>1808679890101</v>
      </c>
      <c r="G215" s="102" t="s">
        <v>64</v>
      </c>
      <c r="H215" s="102" t="s">
        <v>64</v>
      </c>
      <c r="I215" s="102" t="s">
        <v>66</v>
      </c>
      <c r="J215" s="102" t="s">
        <v>65</v>
      </c>
      <c r="K215" s="101">
        <v>0</v>
      </c>
      <c r="L215" s="101">
        <v>0</v>
      </c>
      <c r="M215" s="101">
        <v>0</v>
      </c>
      <c r="N215" s="101">
        <v>3</v>
      </c>
      <c r="O215" s="101">
        <v>3</v>
      </c>
      <c r="P215" s="101" t="s">
        <v>68</v>
      </c>
      <c r="Q215" s="101" t="s">
        <v>68</v>
      </c>
      <c r="R215" s="99"/>
    </row>
    <row r="216" spans="2:18" x14ac:dyDescent="0.3">
      <c r="B216" s="98">
        <v>0</v>
      </c>
      <c r="C216" s="98">
        <v>0</v>
      </c>
      <c r="D216" s="29" t="s">
        <v>64</v>
      </c>
      <c r="E216" s="29" t="s">
        <v>64</v>
      </c>
      <c r="F216" s="98">
        <v>0</v>
      </c>
      <c r="G216" s="29" t="s">
        <v>64</v>
      </c>
      <c r="H216" s="29" t="s">
        <v>64</v>
      </c>
      <c r="I216" s="29" t="s">
        <v>66</v>
      </c>
      <c r="J216" s="29" t="s">
        <v>66</v>
      </c>
      <c r="K216" s="98">
        <v>0</v>
      </c>
      <c r="L216" s="98">
        <v>0</v>
      </c>
      <c r="M216" s="98">
        <v>0</v>
      </c>
      <c r="N216" s="98">
        <v>0</v>
      </c>
      <c r="O216" s="98">
        <v>0</v>
      </c>
      <c r="P216" s="98">
        <v>0</v>
      </c>
      <c r="Q216" s="98">
        <v>0</v>
      </c>
    </row>
    <row r="218" spans="2:18" ht="15.6" x14ac:dyDescent="0.3">
      <c r="B218" s="383" t="s">
        <v>0</v>
      </c>
      <c r="C218" s="383"/>
      <c r="D218" s="383"/>
      <c r="E218" s="383"/>
      <c r="F218" s="383"/>
      <c r="G218" s="383"/>
      <c r="H218" s="383"/>
      <c r="I218" s="383"/>
      <c r="J218" s="383"/>
      <c r="K218" s="383"/>
      <c r="L218" s="383"/>
      <c r="M218" s="383"/>
      <c r="N218" s="383"/>
      <c r="O218" s="383"/>
      <c r="P218" s="383"/>
    </row>
    <row r="219" spans="2:18" x14ac:dyDescent="0.3">
      <c r="B219" s="2" t="s">
        <v>1</v>
      </c>
      <c r="C219" s="384" t="s">
        <v>59</v>
      </c>
      <c r="D219" s="384"/>
      <c r="E219" s="384"/>
      <c r="F219" s="384"/>
      <c r="G219" s="384"/>
      <c r="H219" s="384"/>
      <c r="I219" s="384"/>
      <c r="J219" s="384"/>
      <c r="K219" s="384"/>
      <c r="L219" s="384"/>
      <c r="M219" s="384"/>
      <c r="N219" s="384"/>
      <c r="O219" s="384"/>
      <c r="P219" s="3"/>
    </row>
    <row r="220" spans="2:18" x14ac:dyDescent="0.3">
      <c r="B220" s="4"/>
      <c r="C220" s="5"/>
      <c r="D220" s="5"/>
      <c r="E220" s="5"/>
      <c r="F220" s="6"/>
      <c r="G220" s="6"/>
      <c r="H220" s="6"/>
      <c r="I220" s="6"/>
      <c r="J220" s="5"/>
      <c r="K220" s="5"/>
      <c r="L220" s="5"/>
      <c r="M220" s="5"/>
      <c r="N220" s="5"/>
      <c r="O220" s="5"/>
      <c r="P220" s="7"/>
    </row>
    <row r="221" spans="2:18" x14ac:dyDescent="0.3">
      <c r="B221" s="2" t="s">
        <v>3</v>
      </c>
      <c r="C221" s="384" t="s">
        <v>50</v>
      </c>
      <c r="D221" s="384"/>
      <c r="E221" s="384"/>
      <c r="F221" s="384"/>
      <c r="G221" s="384"/>
      <c r="H221" s="384"/>
      <c r="I221" s="384"/>
      <c r="J221" s="384"/>
      <c r="K221" s="384"/>
      <c r="L221" s="384"/>
      <c r="M221" s="384"/>
      <c r="N221" s="384"/>
      <c r="O221" s="384"/>
      <c r="P221" s="3"/>
    </row>
    <row r="222" spans="2:18" ht="15" thickBot="1" x14ac:dyDescent="0.35">
      <c r="B222" s="385" t="s">
        <v>5</v>
      </c>
      <c r="C222" s="385"/>
      <c r="D222" s="385"/>
      <c r="E222" s="385"/>
      <c r="F222" s="385"/>
      <c r="G222" s="385"/>
      <c r="H222" s="385"/>
      <c r="I222" s="385"/>
      <c r="J222" s="385"/>
      <c r="K222" s="385"/>
      <c r="L222" s="385"/>
      <c r="M222" s="385"/>
      <c r="N222" s="385"/>
      <c r="O222" s="385"/>
      <c r="P222" s="9"/>
    </row>
    <row r="223" spans="2:18" ht="15" thickBot="1" x14ac:dyDescent="0.35">
      <c r="B223" s="386" t="s">
        <v>6</v>
      </c>
      <c r="C223" s="387"/>
      <c r="D223" s="387"/>
      <c r="E223" s="387"/>
      <c r="F223" s="387"/>
      <c r="G223" s="388"/>
      <c r="H223" s="386" t="s">
        <v>7</v>
      </c>
      <c r="I223" s="387"/>
      <c r="J223" s="388"/>
      <c r="K223" s="389" t="s">
        <v>8</v>
      </c>
      <c r="L223" s="390"/>
      <c r="M223" s="390"/>
      <c r="N223" s="389" t="s">
        <v>9</v>
      </c>
      <c r="O223" s="391"/>
      <c r="P223" s="9"/>
    </row>
    <row r="224" spans="2:18" ht="40.200000000000003" thickBot="1" x14ac:dyDescent="0.35">
      <c r="B224" s="12" t="s">
        <v>10</v>
      </c>
      <c r="C224" s="13" t="s">
        <v>11</v>
      </c>
      <c r="D224" s="13" t="s">
        <v>12</v>
      </c>
      <c r="E224" s="13" t="s">
        <v>13</v>
      </c>
      <c r="F224" s="13" t="s">
        <v>14</v>
      </c>
      <c r="G224" s="14" t="s">
        <v>15</v>
      </c>
      <c r="H224" s="12" t="s">
        <v>16</v>
      </c>
      <c r="I224" s="15" t="s">
        <v>17</v>
      </c>
      <c r="J224" s="14" t="s">
        <v>18</v>
      </c>
      <c r="K224" s="16" t="s">
        <v>19</v>
      </c>
      <c r="L224" s="17" t="s">
        <v>20</v>
      </c>
      <c r="M224" s="18" t="s">
        <v>21</v>
      </c>
      <c r="N224" s="392" t="s">
        <v>22</v>
      </c>
      <c r="O224" s="393"/>
      <c r="P224" s="20"/>
    </row>
    <row r="225" spans="2:18" x14ac:dyDescent="0.3">
      <c r="B225" s="21">
        <v>13</v>
      </c>
      <c r="C225" s="22"/>
      <c r="D225" s="22"/>
      <c r="E225" s="23" t="s">
        <v>23</v>
      </c>
      <c r="F225" s="24"/>
      <c r="G225" s="25" t="s">
        <v>49</v>
      </c>
      <c r="H225" s="26" t="s">
        <v>61</v>
      </c>
      <c r="I225" s="27" t="s">
        <v>291</v>
      </c>
      <c r="J225" s="28">
        <v>114065.79</v>
      </c>
      <c r="K225" s="29">
        <v>1602696</v>
      </c>
      <c r="L225" s="29">
        <v>1668096</v>
      </c>
      <c r="M225" s="29">
        <v>138936</v>
      </c>
      <c r="N225" s="394"/>
      <c r="O225" s="395"/>
      <c r="P225" s="30"/>
    </row>
    <row r="226" spans="2:18" x14ac:dyDescent="0.3">
      <c r="B226" s="31"/>
      <c r="C226" s="32"/>
      <c r="D226" s="32"/>
      <c r="E226" s="23"/>
      <c r="F226" s="24"/>
      <c r="G226" s="25"/>
      <c r="H226" s="26"/>
      <c r="I226" s="27"/>
      <c r="J226" s="28"/>
      <c r="K226" s="33"/>
      <c r="L226" s="34"/>
      <c r="M226" s="35"/>
      <c r="N226" s="381"/>
      <c r="O226" s="382"/>
      <c r="P226" s="30"/>
    </row>
    <row r="227" spans="2:18" x14ac:dyDescent="0.3">
      <c r="B227" s="31"/>
      <c r="C227" s="32"/>
      <c r="D227" s="32"/>
      <c r="E227" s="23"/>
      <c r="F227" s="24"/>
      <c r="G227" s="25"/>
      <c r="H227" s="26"/>
      <c r="I227" s="27"/>
      <c r="J227" s="28"/>
      <c r="K227" s="33"/>
      <c r="L227" s="34"/>
      <c r="M227" s="35"/>
      <c r="N227" s="381"/>
      <c r="O227" s="382"/>
      <c r="P227" s="30"/>
    </row>
    <row r="228" spans="2:18" x14ac:dyDescent="0.3">
      <c r="B228" s="31"/>
      <c r="C228" s="32"/>
      <c r="D228" s="32"/>
      <c r="E228" s="23"/>
      <c r="F228" s="24"/>
      <c r="G228" s="25"/>
      <c r="H228" s="26"/>
      <c r="I228" s="27"/>
      <c r="J228" s="28"/>
      <c r="K228" s="33"/>
      <c r="L228" s="34"/>
      <c r="M228" s="35"/>
      <c r="N228" s="381"/>
      <c r="O228" s="382"/>
      <c r="P228" s="30"/>
    </row>
    <row r="229" spans="2:18" x14ac:dyDescent="0.3">
      <c r="B229" s="31"/>
      <c r="C229" s="32"/>
      <c r="D229" s="32"/>
      <c r="E229" s="36"/>
      <c r="F229" s="37"/>
      <c r="G229" s="38"/>
      <c r="H229" s="39"/>
      <c r="I229" s="40"/>
      <c r="J229" s="41"/>
      <c r="K229" s="42"/>
      <c r="L229" s="43"/>
      <c r="M229" s="44"/>
      <c r="N229" s="381"/>
      <c r="O229" s="382"/>
      <c r="P229" s="30"/>
    </row>
    <row r="230" spans="2:18" ht="15" thickBot="1" x14ac:dyDescent="0.35">
      <c r="B230" s="45"/>
      <c r="C230" s="46"/>
      <c r="D230" s="46"/>
      <c r="E230" s="47"/>
      <c r="F230" s="48"/>
      <c r="G230" s="49"/>
      <c r="H230" s="50"/>
      <c r="I230" s="51"/>
      <c r="J230" s="52"/>
      <c r="K230" s="53"/>
      <c r="L230" s="54"/>
      <c r="M230" s="55"/>
      <c r="N230" s="396"/>
      <c r="O230" s="397"/>
      <c r="P230" s="30"/>
    </row>
    <row r="233" spans="2:18" x14ac:dyDescent="0.3">
      <c r="B233" s="58"/>
      <c r="C233" s="398" t="s">
        <v>26</v>
      </c>
      <c r="D233" s="398"/>
      <c r="E233" s="398"/>
      <c r="F233" s="398"/>
      <c r="G233" s="398"/>
      <c r="H233" s="398"/>
      <c r="I233" s="398"/>
      <c r="J233" s="398"/>
      <c r="K233" s="398"/>
      <c r="L233" s="398"/>
      <c r="M233" s="398"/>
      <c r="N233" s="398"/>
      <c r="O233" s="398"/>
      <c r="P233" s="398"/>
      <c r="Q233" s="398"/>
      <c r="R233" s="58"/>
    </row>
    <row r="234" spans="2:18" ht="15" thickBot="1" x14ac:dyDescent="0.35">
      <c r="B234" s="399" t="s">
        <v>27</v>
      </c>
      <c r="C234" s="399"/>
      <c r="D234" s="399"/>
      <c r="E234" s="399"/>
      <c r="F234" s="399"/>
      <c r="G234" s="399"/>
      <c r="H234" s="399"/>
      <c r="I234" s="399"/>
      <c r="J234" s="399"/>
      <c r="K234" s="399"/>
      <c r="L234" s="399"/>
      <c r="M234" s="399"/>
      <c r="N234" s="399"/>
      <c r="O234" s="399"/>
      <c r="P234" s="399"/>
      <c r="Q234" s="399"/>
      <c r="R234" s="90"/>
    </row>
    <row r="235" spans="2:18" ht="36" customHeight="1" thickBot="1" x14ac:dyDescent="0.35">
      <c r="B235" s="400" t="s">
        <v>28</v>
      </c>
      <c r="C235" s="400"/>
      <c r="D235" s="400"/>
      <c r="E235" s="400"/>
      <c r="F235" s="401"/>
      <c r="G235" s="386" t="s">
        <v>29</v>
      </c>
      <c r="H235" s="387"/>
      <c r="I235" s="387"/>
      <c r="J235" s="388"/>
      <c r="K235" s="387" t="s">
        <v>30</v>
      </c>
      <c r="L235" s="387"/>
      <c r="M235" s="387"/>
      <c r="N235" s="387"/>
      <c r="O235" s="388"/>
      <c r="P235" s="386" t="s">
        <v>31</v>
      </c>
      <c r="Q235" s="388"/>
      <c r="R235" s="91"/>
    </row>
    <row r="236" spans="2:18" ht="53.4" thickBot="1" x14ac:dyDescent="0.35">
      <c r="B236" s="402" t="s">
        <v>32</v>
      </c>
      <c r="C236" s="403"/>
      <c r="D236" s="59" t="s">
        <v>33</v>
      </c>
      <c r="E236" s="60" t="s">
        <v>34</v>
      </c>
      <c r="F236" s="14" t="s">
        <v>35</v>
      </c>
      <c r="G236" s="12" t="s">
        <v>36</v>
      </c>
      <c r="H236" s="61" t="s">
        <v>37</v>
      </c>
      <c r="I236" s="18" t="s">
        <v>38</v>
      </c>
      <c r="J236" s="14" t="s">
        <v>39</v>
      </c>
      <c r="K236" s="62" t="s">
        <v>40</v>
      </c>
      <c r="L236" s="59" t="s">
        <v>41</v>
      </c>
      <c r="M236" s="59" t="s">
        <v>42</v>
      </c>
      <c r="N236" s="60" t="s">
        <v>43</v>
      </c>
      <c r="O236" s="63" t="s">
        <v>44</v>
      </c>
      <c r="P236" s="64" t="s">
        <v>45</v>
      </c>
      <c r="Q236" s="65" t="s">
        <v>46</v>
      </c>
      <c r="R236" s="97"/>
    </row>
    <row r="237" spans="2:18" x14ac:dyDescent="0.3">
      <c r="B237" s="66" t="s">
        <v>105</v>
      </c>
      <c r="C237" s="67" t="s">
        <v>292</v>
      </c>
      <c r="D237" s="68" t="s">
        <v>64</v>
      </c>
      <c r="E237" s="68" t="s">
        <v>65</v>
      </c>
      <c r="F237" s="69">
        <v>1579843381615</v>
      </c>
      <c r="G237" s="68" t="s">
        <v>64</v>
      </c>
      <c r="H237" s="68" t="s">
        <v>65</v>
      </c>
      <c r="I237" s="68" t="s">
        <v>66</v>
      </c>
      <c r="J237" s="68" t="s">
        <v>66</v>
      </c>
      <c r="K237" s="70">
        <v>0</v>
      </c>
      <c r="L237" s="70">
        <v>0</v>
      </c>
      <c r="M237" s="70">
        <v>0</v>
      </c>
      <c r="N237" s="70" t="s">
        <v>65</v>
      </c>
      <c r="O237" s="70">
        <v>0</v>
      </c>
      <c r="P237" s="70" t="s">
        <v>68</v>
      </c>
      <c r="Q237" s="70" t="s">
        <v>68</v>
      </c>
      <c r="R237" s="66"/>
    </row>
    <row r="238" spans="2:18" x14ac:dyDescent="0.3">
      <c r="B238" s="66" t="s">
        <v>293</v>
      </c>
      <c r="C238" s="67" t="s">
        <v>294</v>
      </c>
      <c r="D238" s="68" t="s">
        <v>64</v>
      </c>
      <c r="E238" s="68" t="s">
        <v>65</v>
      </c>
      <c r="F238" s="69">
        <v>1720368280101</v>
      </c>
      <c r="G238" s="68" t="s">
        <v>64</v>
      </c>
      <c r="H238" s="68" t="s">
        <v>64</v>
      </c>
      <c r="I238" s="68" t="s">
        <v>65</v>
      </c>
      <c r="J238" s="68" t="s">
        <v>66</v>
      </c>
      <c r="K238" s="70">
        <v>0</v>
      </c>
      <c r="L238" s="70">
        <v>0</v>
      </c>
      <c r="M238" s="70">
        <v>0</v>
      </c>
      <c r="N238" s="70" t="s">
        <v>65</v>
      </c>
      <c r="O238" s="70">
        <v>0</v>
      </c>
      <c r="P238" s="70" t="s">
        <v>68</v>
      </c>
      <c r="Q238" s="70" t="s">
        <v>68</v>
      </c>
      <c r="R238" s="66"/>
    </row>
    <row r="239" spans="2:18" x14ac:dyDescent="0.3">
      <c r="B239" s="66" t="s">
        <v>105</v>
      </c>
      <c r="C239" s="67" t="s">
        <v>295</v>
      </c>
      <c r="D239" s="68" t="s">
        <v>64</v>
      </c>
      <c r="E239" s="68" t="s">
        <v>65</v>
      </c>
      <c r="F239" s="69">
        <v>2437892701608</v>
      </c>
      <c r="G239" s="68" t="s">
        <v>64</v>
      </c>
      <c r="H239" s="68" t="s">
        <v>64</v>
      </c>
      <c r="I239" s="68" t="s">
        <v>65</v>
      </c>
      <c r="J239" s="68" t="s">
        <v>66</v>
      </c>
      <c r="K239" s="70">
        <v>0</v>
      </c>
      <c r="L239" s="70">
        <v>0</v>
      </c>
      <c r="M239" s="70">
        <v>0</v>
      </c>
      <c r="N239" s="70" t="s">
        <v>65</v>
      </c>
      <c r="O239" s="70">
        <v>0</v>
      </c>
      <c r="P239" s="70" t="s">
        <v>68</v>
      </c>
      <c r="Q239" s="70" t="s">
        <v>68</v>
      </c>
      <c r="R239" s="66"/>
    </row>
    <row r="240" spans="2:18" x14ac:dyDescent="0.3">
      <c r="B240" s="66" t="s">
        <v>296</v>
      </c>
      <c r="C240" s="67" t="s">
        <v>297</v>
      </c>
      <c r="D240" s="68" t="s">
        <v>64</v>
      </c>
      <c r="E240" s="68" t="s">
        <v>65</v>
      </c>
      <c r="F240" s="69">
        <v>2526720541801</v>
      </c>
      <c r="G240" s="68" t="s">
        <v>64</v>
      </c>
      <c r="H240" s="68" t="s">
        <v>64</v>
      </c>
      <c r="I240" s="68" t="s">
        <v>65</v>
      </c>
      <c r="J240" s="68" t="s">
        <v>66</v>
      </c>
      <c r="K240" s="70">
        <v>0</v>
      </c>
      <c r="L240" s="70">
        <v>0</v>
      </c>
      <c r="M240" s="70">
        <v>0</v>
      </c>
      <c r="N240" s="70" t="s">
        <v>65</v>
      </c>
      <c r="O240" s="70">
        <v>0</v>
      </c>
      <c r="P240" s="70" t="s">
        <v>68</v>
      </c>
      <c r="Q240" s="70" t="s">
        <v>68</v>
      </c>
      <c r="R240" s="66"/>
    </row>
    <row r="241" spans="2:18" x14ac:dyDescent="0.3">
      <c r="B241" s="66" t="s">
        <v>177</v>
      </c>
      <c r="C241" s="67" t="s">
        <v>86</v>
      </c>
      <c r="D241" s="68" t="s">
        <v>64</v>
      </c>
      <c r="E241" s="68" t="s">
        <v>65</v>
      </c>
      <c r="F241" s="69">
        <v>3626547000101</v>
      </c>
      <c r="G241" s="68" t="s">
        <v>64</v>
      </c>
      <c r="H241" s="68" t="s">
        <v>64</v>
      </c>
      <c r="I241" s="68" t="s">
        <v>65</v>
      </c>
      <c r="J241" s="68" t="s">
        <v>66</v>
      </c>
      <c r="K241" s="70">
        <v>0</v>
      </c>
      <c r="L241" s="70">
        <v>0</v>
      </c>
      <c r="M241" s="70">
        <v>0</v>
      </c>
      <c r="N241" s="70" t="s">
        <v>65</v>
      </c>
      <c r="O241" s="70">
        <v>0</v>
      </c>
      <c r="P241" s="70" t="s">
        <v>68</v>
      </c>
      <c r="Q241" s="70" t="s">
        <v>68</v>
      </c>
      <c r="R241" s="66"/>
    </row>
    <row r="242" spans="2:18" x14ac:dyDescent="0.3">
      <c r="B242" s="66" t="s">
        <v>154</v>
      </c>
      <c r="C242" s="67" t="s">
        <v>298</v>
      </c>
      <c r="D242" s="68" t="s">
        <v>64</v>
      </c>
      <c r="E242" s="68" t="s">
        <v>65</v>
      </c>
      <c r="F242" s="69">
        <v>2508442651904</v>
      </c>
      <c r="G242" s="68" t="s">
        <v>64</v>
      </c>
      <c r="H242" s="68" t="s">
        <v>64</v>
      </c>
      <c r="I242" s="68" t="s">
        <v>65</v>
      </c>
      <c r="J242" s="68" t="s">
        <v>66</v>
      </c>
      <c r="K242" s="70">
        <v>0</v>
      </c>
      <c r="L242" s="70">
        <v>0</v>
      </c>
      <c r="M242" s="70">
        <v>0</v>
      </c>
      <c r="N242" s="70" t="s">
        <v>65</v>
      </c>
      <c r="O242" s="70">
        <v>0</v>
      </c>
      <c r="P242" s="70" t="s">
        <v>68</v>
      </c>
      <c r="Q242" s="70" t="s">
        <v>68</v>
      </c>
      <c r="R242" s="66"/>
    </row>
    <row r="243" spans="2:18" x14ac:dyDescent="0.3">
      <c r="B243" s="66" t="s">
        <v>116</v>
      </c>
      <c r="C243" s="67" t="s">
        <v>299</v>
      </c>
      <c r="D243" s="68" t="s">
        <v>64</v>
      </c>
      <c r="E243" s="68" t="s">
        <v>65</v>
      </c>
      <c r="F243" s="69">
        <v>2425499771212</v>
      </c>
      <c r="G243" s="68" t="s">
        <v>64</v>
      </c>
      <c r="H243" s="68" t="s">
        <v>64</v>
      </c>
      <c r="I243" s="68" t="s">
        <v>65</v>
      </c>
      <c r="J243" s="68" t="s">
        <v>66</v>
      </c>
      <c r="K243" s="70">
        <v>0</v>
      </c>
      <c r="L243" s="70">
        <v>0</v>
      </c>
      <c r="M243" s="70">
        <v>0</v>
      </c>
      <c r="N243" s="70" t="s">
        <v>65</v>
      </c>
      <c r="O243" s="70">
        <v>0</v>
      </c>
      <c r="P243" s="70" t="s">
        <v>68</v>
      </c>
      <c r="Q243" s="70" t="s">
        <v>68</v>
      </c>
      <c r="R243" s="66"/>
    </row>
    <row r="244" spans="2:18" x14ac:dyDescent="0.3">
      <c r="B244" s="66" t="s">
        <v>181</v>
      </c>
      <c r="C244" s="67" t="s">
        <v>300</v>
      </c>
      <c r="D244" s="68" t="s">
        <v>64</v>
      </c>
      <c r="E244" s="68" t="s">
        <v>65</v>
      </c>
      <c r="F244" s="69">
        <v>2467776721609</v>
      </c>
      <c r="G244" s="68" t="s">
        <v>64</v>
      </c>
      <c r="H244" s="68" t="s">
        <v>65</v>
      </c>
      <c r="I244" s="68" t="s">
        <v>66</v>
      </c>
      <c r="J244" s="68" t="s">
        <v>66</v>
      </c>
      <c r="K244" s="70">
        <v>0</v>
      </c>
      <c r="L244" s="70">
        <v>0</v>
      </c>
      <c r="M244" s="70">
        <v>0</v>
      </c>
      <c r="N244" s="70" t="s">
        <v>65</v>
      </c>
      <c r="O244" s="70">
        <v>0</v>
      </c>
      <c r="P244" s="70" t="s">
        <v>68</v>
      </c>
      <c r="Q244" s="70" t="s">
        <v>68</v>
      </c>
      <c r="R244" s="66"/>
    </row>
    <row r="245" spans="2:18" x14ac:dyDescent="0.3">
      <c r="B245" s="66" t="s">
        <v>131</v>
      </c>
      <c r="C245" s="67" t="s">
        <v>301</v>
      </c>
      <c r="D245" s="68" t="s">
        <v>64</v>
      </c>
      <c r="E245" s="68" t="s">
        <v>65</v>
      </c>
      <c r="F245" s="69">
        <v>2419750180805</v>
      </c>
      <c r="G245" s="68" t="s">
        <v>64</v>
      </c>
      <c r="H245" s="68" t="s">
        <v>64</v>
      </c>
      <c r="I245" s="68" t="s">
        <v>65</v>
      </c>
      <c r="J245" s="68" t="s">
        <v>66</v>
      </c>
      <c r="K245" s="70">
        <v>0</v>
      </c>
      <c r="L245" s="70">
        <v>0</v>
      </c>
      <c r="M245" s="70">
        <v>0</v>
      </c>
      <c r="N245" s="70" t="s">
        <v>65</v>
      </c>
      <c r="O245" s="70">
        <v>0</v>
      </c>
      <c r="P245" s="70" t="s">
        <v>68</v>
      </c>
      <c r="Q245" s="70" t="s">
        <v>68</v>
      </c>
      <c r="R245" s="66"/>
    </row>
    <row r="246" spans="2:18" x14ac:dyDescent="0.3">
      <c r="B246" s="66" t="s">
        <v>121</v>
      </c>
      <c r="C246" s="67" t="s">
        <v>302</v>
      </c>
      <c r="D246" s="68" t="s">
        <v>64</v>
      </c>
      <c r="E246" s="68" t="s">
        <v>65</v>
      </c>
      <c r="F246" s="69">
        <v>1958674241003</v>
      </c>
      <c r="G246" s="68" t="s">
        <v>64</v>
      </c>
      <c r="H246" s="68" t="s">
        <v>64</v>
      </c>
      <c r="I246" s="68" t="s">
        <v>65</v>
      </c>
      <c r="J246" s="68" t="s">
        <v>66</v>
      </c>
      <c r="K246" s="70">
        <v>0</v>
      </c>
      <c r="L246" s="70">
        <v>0</v>
      </c>
      <c r="M246" s="70">
        <v>0</v>
      </c>
      <c r="N246" s="70" t="s">
        <v>65</v>
      </c>
      <c r="O246" s="70">
        <v>0</v>
      </c>
      <c r="P246" s="70" t="s">
        <v>68</v>
      </c>
      <c r="Q246" s="70" t="s">
        <v>68</v>
      </c>
      <c r="R246" s="66"/>
    </row>
    <row r="247" spans="2:18" x14ac:dyDescent="0.3">
      <c r="B247" s="66" t="s">
        <v>303</v>
      </c>
      <c r="C247" s="67" t="s">
        <v>304</v>
      </c>
      <c r="D247" s="68" t="s">
        <v>64</v>
      </c>
      <c r="E247" s="68" t="s">
        <v>65</v>
      </c>
      <c r="F247" s="69">
        <v>2562656070101</v>
      </c>
      <c r="G247" s="68" t="s">
        <v>64</v>
      </c>
      <c r="H247" s="68" t="s">
        <v>64</v>
      </c>
      <c r="I247" s="68" t="s">
        <v>65</v>
      </c>
      <c r="J247" s="68" t="s">
        <v>66</v>
      </c>
      <c r="K247" s="70">
        <v>0</v>
      </c>
      <c r="L247" s="70">
        <v>0</v>
      </c>
      <c r="M247" s="70">
        <v>0</v>
      </c>
      <c r="N247" s="70" t="s">
        <v>65</v>
      </c>
      <c r="O247" s="70">
        <v>0</v>
      </c>
      <c r="P247" s="70" t="s">
        <v>68</v>
      </c>
      <c r="Q247" s="70" t="s">
        <v>68</v>
      </c>
      <c r="R247" s="66"/>
    </row>
    <row r="248" spans="2:18" x14ac:dyDescent="0.3">
      <c r="B248" s="66" t="s">
        <v>101</v>
      </c>
      <c r="C248" s="67" t="s">
        <v>305</v>
      </c>
      <c r="D248" s="68" t="s">
        <v>64</v>
      </c>
      <c r="E248" s="68" t="s">
        <v>65</v>
      </c>
      <c r="F248" s="69">
        <v>1939971931406</v>
      </c>
      <c r="G248" s="68" t="s">
        <v>64</v>
      </c>
      <c r="H248" s="68" t="s">
        <v>64</v>
      </c>
      <c r="I248" s="68" t="s">
        <v>65</v>
      </c>
      <c r="J248" s="68" t="s">
        <v>66</v>
      </c>
      <c r="K248" s="70">
        <v>0</v>
      </c>
      <c r="L248" s="70">
        <v>0</v>
      </c>
      <c r="M248" s="70">
        <v>0</v>
      </c>
      <c r="N248" s="70" t="s">
        <v>65</v>
      </c>
      <c r="O248" s="70">
        <v>0</v>
      </c>
      <c r="P248" s="70" t="s">
        <v>68</v>
      </c>
      <c r="Q248" s="70" t="s">
        <v>68</v>
      </c>
      <c r="R248" s="66"/>
    </row>
    <row r="249" spans="2:18" x14ac:dyDescent="0.3">
      <c r="B249" s="66" t="s">
        <v>306</v>
      </c>
      <c r="C249" s="67" t="s">
        <v>307</v>
      </c>
      <c r="D249" s="68" t="s">
        <v>64</v>
      </c>
      <c r="E249" s="68" t="s">
        <v>65</v>
      </c>
      <c r="F249" s="69">
        <v>1747238811609</v>
      </c>
      <c r="G249" s="68" t="s">
        <v>64</v>
      </c>
      <c r="H249" s="68" t="s">
        <v>65</v>
      </c>
      <c r="I249" s="68" t="s">
        <v>66</v>
      </c>
      <c r="J249" s="68" t="s">
        <v>66</v>
      </c>
      <c r="K249" s="70">
        <v>0</v>
      </c>
      <c r="L249" s="70">
        <v>0</v>
      </c>
      <c r="M249" s="70">
        <v>0</v>
      </c>
      <c r="N249" s="70" t="s">
        <v>65</v>
      </c>
      <c r="O249" s="70">
        <v>0</v>
      </c>
      <c r="P249" s="70" t="s">
        <v>68</v>
      </c>
      <c r="Q249" s="70" t="s">
        <v>68</v>
      </c>
      <c r="R249" s="66"/>
    </row>
    <row r="250" spans="2:18" x14ac:dyDescent="0.3">
      <c r="B250" s="66" t="s">
        <v>125</v>
      </c>
      <c r="C250" s="67" t="s">
        <v>308</v>
      </c>
      <c r="D250" s="68" t="s">
        <v>64</v>
      </c>
      <c r="E250" s="68" t="s">
        <v>65</v>
      </c>
      <c r="F250" s="69">
        <v>2394353030101</v>
      </c>
      <c r="G250" s="68" t="s">
        <v>64</v>
      </c>
      <c r="H250" s="68" t="s">
        <v>64</v>
      </c>
      <c r="I250" s="68" t="s">
        <v>65</v>
      </c>
      <c r="J250" s="68" t="s">
        <v>66</v>
      </c>
      <c r="K250" s="70">
        <v>0</v>
      </c>
      <c r="L250" s="70">
        <v>0</v>
      </c>
      <c r="M250" s="70">
        <v>0</v>
      </c>
      <c r="N250" s="70" t="s">
        <v>65</v>
      </c>
      <c r="O250" s="70">
        <v>0</v>
      </c>
      <c r="P250" s="70" t="s">
        <v>68</v>
      </c>
      <c r="Q250" s="70" t="s">
        <v>68</v>
      </c>
      <c r="R250" s="66"/>
    </row>
    <row r="251" spans="2:18" x14ac:dyDescent="0.3">
      <c r="B251" s="66" t="s">
        <v>309</v>
      </c>
      <c r="C251" s="67" t="s">
        <v>310</v>
      </c>
      <c r="D251" s="68" t="s">
        <v>64</v>
      </c>
      <c r="E251" s="68" t="s">
        <v>65</v>
      </c>
      <c r="F251" s="69">
        <v>1918463841215</v>
      </c>
      <c r="G251" s="68" t="s">
        <v>64</v>
      </c>
      <c r="H251" s="68" t="s">
        <v>64</v>
      </c>
      <c r="I251" s="68" t="s">
        <v>65</v>
      </c>
      <c r="J251" s="68" t="s">
        <v>66</v>
      </c>
      <c r="K251" s="70">
        <v>0</v>
      </c>
      <c r="L251" s="70">
        <v>0</v>
      </c>
      <c r="M251" s="70">
        <v>0</v>
      </c>
      <c r="N251" s="70" t="s">
        <v>65</v>
      </c>
      <c r="O251" s="70">
        <v>0</v>
      </c>
      <c r="P251" s="70" t="s">
        <v>68</v>
      </c>
      <c r="Q251" s="70" t="s">
        <v>68</v>
      </c>
      <c r="R251" s="66"/>
    </row>
    <row r="252" spans="2:18" x14ac:dyDescent="0.3">
      <c r="B252" s="66" t="s">
        <v>311</v>
      </c>
      <c r="C252" s="67" t="s">
        <v>86</v>
      </c>
      <c r="D252" s="68" t="s">
        <v>64</v>
      </c>
      <c r="E252" s="68" t="s">
        <v>65</v>
      </c>
      <c r="F252" s="69">
        <v>2414807870101</v>
      </c>
      <c r="G252" s="68" t="s">
        <v>64</v>
      </c>
      <c r="H252" s="68" t="s">
        <v>65</v>
      </c>
      <c r="I252" s="68" t="s">
        <v>66</v>
      </c>
      <c r="J252" s="68" t="s">
        <v>66</v>
      </c>
      <c r="K252" s="70">
        <v>0</v>
      </c>
      <c r="L252" s="70">
        <v>0</v>
      </c>
      <c r="M252" s="70">
        <v>0</v>
      </c>
      <c r="N252" s="70" t="s">
        <v>65</v>
      </c>
      <c r="O252" s="70">
        <v>0</v>
      </c>
      <c r="P252" s="70" t="s">
        <v>68</v>
      </c>
      <c r="Q252" s="70" t="s">
        <v>68</v>
      </c>
      <c r="R252" s="66"/>
    </row>
    <row r="253" spans="2:18" x14ac:dyDescent="0.3">
      <c r="B253" s="66" t="s">
        <v>89</v>
      </c>
      <c r="C253" s="67" t="s">
        <v>312</v>
      </c>
      <c r="D253" s="68" t="s">
        <v>64</v>
      </c>
      <c r="E253" s="68" t="s">
        <v>65</v>
      </c>
      <c r="F253" s="69">
        <v>2618255850803</v>
      </c>
      <c r="G253" s="68" t="s">
        <v>64</v>
      </c>
      <c r="H253" s="68" t="s">
        <v>64</v>
      </c>
      <c r="I253" s="68" t="s">
        <v>65</v>
      </c>
      <c r="J253" s="68" t="s">
        <v>66</v>
      </c>
      <c r="K253" s="70">
        <v>0</v>
      </c>
      <c r="L253" s="70">
        <v>0</v>
      </c>
      <c r="M253" s="70">
        <v>0</v>
      </c>
      <c r="N253" s="70" t="s">
        <v>65</v>
      </c>
      <c r="O253" s="70">
        <v>0</v>
      </c>
      <c r="P253" s="70" t="s">
        <v>68</v>
      </c>
      <c r="Q253" s="70" t="s">
        <v>68</v>
      </c>
      <c r="R253" s="66"/>
    </row>
    <row r="254" spans="2:18" x14ac:dyDescent="0.3">
      <c r="B254" s="66" t="s">
        <v>89</v>
      </c>
      <c r="C254" s="67" t="s">
        <v>313</v>
      </c>
      <c r="D254" s="68" t="s">
        <v>64</v>
      </c>
      <c r="E254" s="68" t="s">
        <v>65</v>
      </c>
      <c r="F254" s="69">
        <v>2501563421607</v>
      </c>
      <c r="G254" s="68" t="s">
        <v>64</v>
      </c>
      <c r="H254" s="68" t="s">
        <v>65</v>
      </c>
      <c r="I254" s="68" t="s">
        <v>66</v>
      </c>
      <c r="J254" s="68" t="s">
        <v>66</v>
      </c>
      <c r="K254" s="70">
        <v>0</v>
      </c>
      <c r="L254" s="70">
        <v>0</v>
      </c>
      <c r="M254" s="70">
        <v>0</v>
      </c>
      <c r="N254" s="70" t="s">
        <v>65</v>
      </c>
      <c r="O254" s="70">
        <v>0</v>
      </c>
      <c r="P254" s="70" t="s">
        <v>68</v>
      </c>
      <c r="Q254" s="70" t="s">
        <v>68</v>
      </c>
      <c r="R254" s="66"/>
    </row>
    <row r="255" spans="2:18" x14ac:dyDescent="0.3">
      <c r="B255" s="66" t="s">
        <v>121</v>
      </c>
      <c r="C255" s="67" t="s">
        <v>314</v>
      </c>
      <c r="D255" s="68" t="s">
        <v>64</v>
      </c>
      <c r="E255" s="68" t="s">
        <v>65</v>
      </c>
      <c r="F255" s="69">
        <v>2810681000101</v>
      </c>
      <c r="G255" s="68" t="s">
        <v>64</v>
      </c>
      <c r="H255" s="68" t="s">
        <v>64</v>
      </c>
      <c r="I255" s="68" t="s">
        <v>65</v>
      </c>
      <c r="J255" s="68" t="s">
        <v>66</v>
      </c>
      <c r="K255" s="70">
        <v>0</v>
      </c>
      <c r="L255" s="70">
        <v>0</v>
      </c>
      <c r="M255" s="70">
        <v>0</v>
      </c>
      <c r="N255" s="70" t="s">
        <v>65</v>
      </c>
      <c r="O255" s="70">
        <v>0</v>
      </c>
      <c r="P255" s="70" t="s">
        <v>68</v>
      </c>
      <c r="Q255" s="70" t="s">
        <v>68</v>
      </c>
      <c r="R255" s="66"/>
    </row>
    <row r="256" spans="2:18" x14ac:dyDescent="0.3">
      <c r="B256" s="66" t="s">
        <v>315</v>
      </c>
      <c r="C256" s="67" t="s">
        <v>190</v>
      </c>
      <c r="D256" s="68" t="s">
        <v>64</v>
      </c>
      <c r="E256" s="68" t="s">
        <v>65</v>
      </c>
      <c r="F256" s="69">
        <v>2737152320101</v>
      </c>
      <c r="G256" s="68" t="s">
        <v>64</v>
      </c>
      <c r="H256" s="68" t="s">
        <v>64</v>
      </c>
      <c r="I256" s="68" t="s">
        <v>65</v>
      </c>
      <c r="J256" s="68" t="s">
        <v>66</v>
      </c>
      <c r="K256" s="70">
        <v>0</v>
      </c>
      <c r="L256" s="70">
        <v>0</v>
      </c>
      <c r="M256" s="70">
        <v>0</v>
      </c>
      <c r="N256" s="70" t="s">
        <v>65</v>
      </c>
      <c r="O256" s="70">
        <v>0</v>
      </c>
      <c r="P256" s="70" t="s">
        <v>68</v>
      </c>
      <c r="Q256" s="70" t="s">
        <v>68</v>
      </c>
      <c r="R256" s="66"/>
    </row>
    <row r="257" spans="2:18" x14ac:dyDescent="0.3">
      <c r="B257" s="66" t="s">
        <v>189</v>
      </c>
      <c r="C257" s="67" t="s">
        <v>190</v>
      </c>
      <c r="D257" s="68" t="s">
        <v>64</v>
      </c>
      <c r="E257" s="68" t="s">
        <v>65</v>
      </c>
      <c r="F257" s="69">
        <v>2365589780101</v>
      </c>
      <c r="G257" s="68" t="s">
        <v>64</v>
      </c>
      <c r="H257" s="68" t="s">
        <v>64</v>
      </c>
      <c r="I257" s="68" t="s">
        <v>65</v>
      </c>
      <c r="J257" s="68" t="s">
        <v>66</v>
      </c>
      <c r="K257" s="70">
        <v>0</v>
      </c>
      <c r="L257" s="70">
        <v>0</v>
      </c>
      <c r="M257" s="70">
        <v>0</v>
      </c>
      <c r="N257" s="70" t="s">
        <v>65</v>
      </c>
      <c r="O257" s="70">
        <v>0</v>
      </c>
      <c r="P257" s="70" t="s">
        <v>68</v>
      </c>
      <c r="Q257" s="70" t="s">
        <v>68</v>
      </c>
      <c r="R257" s="66"/>
    </row>
    <row r="258" spans="2:18" x14ac:dyDescent="0.3">
      <c r="B258" s="66" t="s">
        <v>316</v>
      </c>
      <c r="C258" s="67" t="s">
        <v>317</v>
      </c>
      <c r="D258" s="68" t="s">
        <v>64</v>
      </c>
      <c r="E258" s="68" t="s">
        <v>65</v>
      </c>
      <c r="F258" s="69">
        <v>2372079821220</v>
      </c>
      <c r="G258" s="68" t="s">
        <v>64</v>
      </c>
      <c r="H258" s="68" t="s">
        <v>65</v>
      </c>
      <c r="I258" s="68" t="s">
        <v>66</v>
      </c>
      <c r="J258" s="68" t="s">
        <v>66</v>
      </c>
      <c r="K258" s="70">
        <v>0</v>
      </c>
      <c r="L258" s="70">
        <v>0</v>
      </c>
      <c r="M258" s="70">
        <v>0</v>
      </c>
      <c r="N258" s="70" t="s">
        <v>65</v>
      </c>
      <c r="O258" s="70">
        <v>0</v>
      </c>
      <c r="P258" s="70" t="s">
        <v>68</v>
      </c>
      <c r="Q258" s="70" t="s">
        <v>68</v>
      </c>
      <c r="R258" s="66"/>
    </row>
    <row r="259" spans="2:18" x14ac:dyDescent="0.3">
      <c r="B259" s="66" t="s">
        <v>119</v>
      </c>
      <c r="C259" s="67" t="s">
        <v>318</v>
      </c>
      <c r="D259" s="68" t="s">
        <v>64</v>
      </c>
      <c r="E259" s="68" t="s">
        <v>65</v>
      </c>
      <c r="F259" s="69">
        <v>1670357892217</v>
      </c>
      <c r="G259" s="68" t="s">
        <v>64</v>
      </c>
      <c r="H259" s="68" t="s">
        <v>65</v>
      </c>
      <c r="I259" s="68" t="s">
        <v>66</v>
      </c>
      <c r="J259" s="68" t="s">
        <v>66</v>
      </c>
      <c r="K259" s="70">
        <v>0</v>
      </c>
      <c r="L259" s="70">
        <v>0</v>
      </c>
      <c r="M259" s="70">
        <v>0</v>
      </c>
      <c r="N259" s="70" t="s">
        <v>65</v>
      </c>
      <c r="O259" s="70">
        <v>0</v>
      </c>
      <c r="P259" s="70" t="s">
        <v>68</v>
      </c>
      <c r="Q259" s="70" t="s">
        <v>68</v>
      </c>
      <c r="R259" s="66"/>
    </row>
    <row r="260" spans="2:18" x14ac:dyDescent="0.3">
      <c r="B260" s="66" t="s">
        <v>319</v>
      </c>
      <c r="C260" s="67" t="s">
        <v>165</v>
      </c>
      <c r="D260" s="68" t="s">
        <v>64</v>
      </c>
      <c r="E260" s="68" t="s">
        <v>65</v>
      </c>
      <c r="F260" s="69">
        <v>3492300721001</v>
      </c>
      <c r="G260" s="68" t="s">
        <v>64</v>
      </c>
      <c r="H260" s="68" t="s">
        <v>65</v>
      </c>
      <c r="I260" s="68" t="s">
        <v>66</v>
      </c>
      <c r="J260" s="68" t="s">
        <v>66</v>
      </c>
      <c r="K260" s="70">
        <v>0</v>
      </c>
      <c r="L260" s="70">
        <v>0</v>
      </c>
      <c r="M260" s="70">
        <v>0</v>
      </c>
      <c r="N260" s="70" t="s">
        <v>65</v>
      </c>
      <c r="O260" s="70">
        <v>0</v>
      </c>
      <c r="P260" s="70" t="s">
        <v>68</v>
      </c>
      <c r="Q260" s="70" t="s">
        <v>68</v>
      </c>
      <c r="R260" s="66"/>
    </row>
    <row r="261" spans="2:18" x14ac:dyDescent="0.3">
      <c r="B261" s="66" t="s">
        <v>320</v>
      </c>
      <c r="C261" s="67" t="s">
        <v>321</v>
      </c>
      <c r="D261" s="68" t="s">
        <v>64</v>
      </c>
      <c r="E261" s="68" t="s">
        <v>65</v>
      </c>
      <c r="F261" s="69">
        <v>2116705101601</v>
      </c>
      <c r="G261" s="68" t="s">
        <v>64</v>
      </c>
      <c r="H261" s="68" t="s">
        <v>65</v>
      </c>
      <c r="I261" s="68" t="s">
        <v>66</v>
      </c>
      <c r="J261" s="68" t="s">
        <v>66</v>
      </c>
      <c r="K261" s="70">
        <v>0</v>
      </c>
      <c r="L261" s="70">
        <v>0</v>
      </c>
      <c r="M261" s="70">
        <v>0</v>
      </c>
      <c r="N261" s="70" t="s">
        <v>65</v>
      </c>
      <c r="O261" s="70">
        <v>0</v>
      </c>
      <c r="P261" s="70" t="s">
        <v>68</v>
      </c>
      <c r="Q261" s="70" t="s">
        <v>68</v>
      </c>
      <c r="R261" s="66"/>
    </row>
    <row r="262" spans="2:18" x14ac:dyDescent="0.3">
      <c r="B262" s="66" t="s">
        <v>322</v>
      </c>
      <c r="C262" s="67" t="s">
        <v>186</v>
      </c>
      <c r="D262" s="68" t="s">
        <v>64</v>
      </c>
      <c r="E262" s="68" t="s">
        <v>65</v>
      </c>
      <c r="F262" s="69">
        <v>2730140480101</v>
      </c>
      <c r="G262" s="68" t="s">
        <v>64</v>
      </c>
      <c r="H262" s="68" t="s">
        <v>65</v>
      </c>
      <c r="I262" s="68" t="s">
        <v>66</v>
      </c>
      <c r="J262" s="68" t="s">
        <v>66</v>
      </c>
      <c r="K262" s="70">
        <v>0</v>
      </c>
      <c r="L262" s="70">
        <v>0</v>
      </c>
      <c r="M262" s="70">
        <v>0</v>
      </c>
      <c r="N262" s="70" t="s">
        <v>65</v>
      </c>
      <c r="O262" s="70">
        <v>0</v>
      </c>
      <c r="P262" s="70" t="s">
        <v>68</v>
      </c>
      <c r="Q262" s="70" t="s">
        <v>68</v>
      </c>
      <c r="R262" s="66"/>
    </row>
    <row r="263" spans="2:18" x14ac:dyDescent="0.3">
      <c r="B263" s="66" t="s">
        <v>323</v>
      </c>
      <c r="C263" s="67" t="s">
        <v>324</v>
      </c>
      <c r="D263" s="68" t="s">
        <v>64</v>
      </c>
      <c r="E263" s="68" t="s">
        <v>65</v>
      </c>
      <c r="F263" s="69">
        <v>2520505410101</v>
      </c>
      <c r="G263" s="68" t="s">
        <v>64</v>
      </c>
      <c r="H263" s="68" t="s">
        <v>64</v>
      </c>
      <c r="I263" s="68" t="s">
        <v>65</v>
      </c>
      <c r="J263" s="68" t="s">
        <v>66</v>
      </c>
      <c r="K263" s="70">
        <v>0</v>
      </c>
      <c r="L263" s="70">
        <v>0</v>
      </c>
      <c r="M263" s="70">
        <v>0</v>
      </c>
      <c r="N263" s="70" t="s">
        <v>65</v>
      </c>
      <c r="O263" s="70">
        <v>0</v>
      </c>
      <c r="P263" s="70" t="s">
        <v>68</v>
      </c>
      <c r="Q263" s="70" t="s">
        <v>68</v>
      </c>
      <c r="R263" s="66"/>
    </row>
    <row r="264" spans="2:18" x14ac:dyDescent="0.3">
      <c r="B264" s="66" t="s">
        <v>325</v>
      </c>
      <c r="C264" s="67" t="s">
        <v>326</v>
      </c>
      <c r="D264" s="68" t="s">
        <v>64</v>
      </c>
      <c r="E264" s="68" t="s">
        <v>65</v>
      </c>
      <c r="F264" s="69">
        <v>1574973721205</v>
      </c>
      <c r="G264" s="68" t="s">
        <v>64</v>
      </c>
      <c r="H264" s="68" t="s">
        <v>64</v>
      </c>
      <c r="I264" s="68" t="s">
        <v>65</v>
      </c>
      <c r="J264" s="68" t="s">
        <v>66</v>
      </c>
      <c r="K264" s="70">
        <v>0</v>
      </c>
      <c r="L264" s="70">
        <v>0</v>
      </c>
      <c r="M264" s="70">
        <v>0</v>
      </c>
      <c r="N264" s="70" t="s">
        <v>65</v>
      </c>
      <c r="O264" s="70">
        <v>0</v>
      </c>
      <c r="P264" s="70" t="s">
        <v>68</v>
      </c>
      <c r="Q264" s="70" t="s">
        <v>68</v>
      </c>
      <c r="R264" s="66"/>
    </row>
    <row r="265" spans="2:18" x14ac:dyDescent="0.3">
      <c r="B265" s="66" t="s">
        <v>123</v>
      </c>
      <c r="C265" s="67" t="s">
        <v>327</v>
      </c>
      <c r="D265" s="68" t="s">
        <v>64</v>
      </c>
      <c r="E265" s="68" t="s">
        <v>65</v>
      </c>
      <c r="F265" s="69">
        <v>2254805811406</v>
      </c>
      <c r="G265" s="68" t="s">
        <v>64</v>
      </c>
      <c r="H265" s="68" t="s">
        <v>64</v>
      </c>
      <c r="I265" s="68" t="s">
        <v>65</v>
      </c>
      <c r="J265" s="68" t="s">
        <v>66</v>
      </c>
      <c r="K265" s="70">
        <v>0</v>
      </c>
      <c r="L265" s="70">
        <v>0</v>
      </c>
      <c r="M265" s="70">
        <v>0</v>
      </c>
      <c r="N265" s="70" t="s">
        <v>65</v>
      </c>
      <c r="O265" s="70">
        <v>0</v>
      </c>
      <c r="P265" s="70" t="s">
        <v>68</v>
      </c>
      <c r="Q265" s="70" t="s">
        <v>68</v>
      </c>
      <c r="R265" s="66"/>
    </row>
    <row r="266" spans="2:18" x14ac:dyDescent="0.3">
      <c r="B266" s="66" t="s">
        <v>328</v>
      </c>
      <c r="C266" s="67" t="s">
        <v>328</v>
      </c>
      <c r="D266" s="68" t="s">
        <v>64</v>
      </c>
      <c r="E266" s="68" t="s">
        <v>65</v>
      </c>
      <c r="F266" s="69">
        <v>1584967281317</v>
      </c>
      <c r="G266" s="68" t="s">
        <v>64</v>
      </c>
      <c r="H266" s="68" t="s">
        <v>64</v>
      </c>
      <c r="I266" s="68" t="s">
        <v>65</v>
      </c>
      <c r="J266" s="68" t="s">
        <v>66</v>
      </c>
      <c r="K266" s="70">
        <v>0</v>
      </c>
      <c r="L266" s="70">
        <v>0</v>
      </c>
      <c r="M266" s="70">
        <v>0</v>
      </c>
      <c r="N266" s="70" t="s">
        <v>65</v>
      </c>
      <c r="O266" s="70">
        <v>0</v>
      </c>
      <c r="P266" s="70" t="s">
        <v>68</v>
      </c>
      <c r="Q266" s="70" t="s">
        <v>68</v>
      </c>
      <c r="R266" s="66"/>
    </row>
    <row r="267" spans="2:18" x14ac:dyDescent="0.3">
      <c r="B267" s="66" t="s">
        <v>329</v>
      </c>
      <c r="C267" s="67" t="s">
        <v>330</v>
      </c>
      <c r="D267" s="68" t="s">
        <v>64</v>
      </c>
      <c r="E267" s="68" t="s">
        <v>65</v>
      </c>
      <c r="F267" s="69">
        <v>2249163861613</v>
      </c>
      <c r="G267" s="68" t="s">
        <v>64</v>
      </c>
      <c r="H267" s="68" t="s">
        <v>65</v>
      </c>
      <c r="I267" s="68" t="s">
        <v>66</v>
      </c>
      <c r="J267" s="68" t="s">
        <v>66</v>
      </c>
      <c r="K267" s="70">
        <v>0</v>
      </c>
      <c r="L267" s="70">
        <v>0</v>
      </c>
      <c r="M267" s="70">
        <v>0</v>
      </c>
      <c r="N267" s="70" t="s">
        <v>65</v>
      </c>
      <c r="O267" s="70">
        <v>0</v>
      </c>
      <c r="P267" s="70" t="s">
        <v>68</v>
      </c>
      <c r="Q267" s="70" t="s">
        <v>68</v>
      </c>
      <c r="R267" s="66"/>
    </row>
    <row r="268" spans="2:18" x14ac:dyDescent="0.3">
      <c r="B268" s="66" t="s">
        <v>331</v>
      </c>
      <c r="C268" s="67" t="s">
        <v>332</v>
      </c>
      <c r="D268" s="68" t="s">
        <v>64</v>
      </c>
      <c r="E268" s="68" t="s">
        <v>65</v>
      </c>
      <c r="F268" s="69">
        <v>1594630171406</v>
      </c>
      <c r="G268" s="68" t="s">
        <v>64</v>
      </c>
      <c r="H268" s="68" t="s">
        <v>65</v>
      </c>
      <c r="I268" s="68" t="s">
        <v>66</v>
      </c>
      <c r="J268" s="68" t="s">
        <v>66</v>
      </c>
      <c r="K268" s="70">
        <v>0</v>
      </c>
      <c r="L268" s="70">
        <v>0</v>
      </c>
      <c r="M268" s="70">
        <v>0</v>
      </c>
      <c r="N268" s="70" t="s">
        <v>65</v>
      </c>
      <c r="O268" s="70">
        <v>0</v>
      </c>
      <c r="P268" s="70" t="s">
        <v>68</v>
      </c>
      <c r="Q268" s="70" t="s">
        <v>68</v>
      </c>
      <c r="R268" s="66"/>
    </row>
    <row r="269" spans="2:18" x14ac:dyDescent="0.3">
      <c r="B269" s="66" t="s">
        <v>333</v>
      </c>
      <c r="C269" s="67" t="s">
        <v>217</v>
      </c>
      <c r="D269" s="68" t="s">
        <v>64</v>
      </c>
      <c r="E269" s="68" t="s">
        <v>65</v>
      </c>
      <c r="F269" s="69">
        <v>1991211330101</v>
      </c>
      <c r="G269" s="68" t="s">
        <v>64</v>
      </c>
      <c r="H269" s="68" t="s">
        <v>64</v>
      </c>
      <c r="I269" s="68" t="s">
        <v>65</v>
      </c>
      <c r="J269" s="68" t="s">
        <v>66</v>
      </c>
      <c r="K269" s="70">
        <v>0</v>
      </c>
      <c r="L269" s="70">
        <v>0</v>
      </c>
      <c r="M269" s="70">
        <v>0</v>
      </c>
      <c r="N269" s="70" t="s">
        <v>65</v>
      </c>
      <c r="O269" s="70">
        <v>0</v>
      </c>
      <c r="P269" s="70" t="s">
        <v>68</v>
      </c>
      <c r="Q269" s="70" t="s">
        <v>68</v>
      </c>
      <c r="R269" s="66"/>
    </row>
    <row r="270" spans="2:18" x14ac:dyDescent="0.3">
      <c r="B270" s="66" t="s">
        <v>334</v>
      </c>
      <c r="C270" s="67" t="s">
        <v>335</v>
      </c>
      <c r="D270" s="68" t="s">
        <v>64</v>
      </c>
      <c r="E270" s="68" t="s">
        <v>65</v>
      </c>
      <c r="F270" s="69">
        <v>2410515330101</v>
      </c>
      <c r="G270" s="68" t="s">
        <v>64</v>
      </c>
      <c r="H270" s="68" t="s">
        <v>64</v>
      </c>
      <c r="I270" s="68" t="s">
        <v>65</v>
      </c>
      <c r="J270" s="68" t="s">
        <v>66</v>
      </c>
      <c r="K270" s="70">
        <v>0</v>
      </c>
      <c r="L270" s="70">
        <v>0</v>
      </c>
      <c r="M270" s="70">
        <v>0</v>
      </c>
      <c r="N270" s="70" t="s">
        <v>65</v>
      </c>
      <c r="O270" s="70">
        <v>0</v>
      </c>
      <c r="P270" s="70" t="s">
        <v>68</v>
      </c>
      <c r="Q270" s="70" t="s">
        <v>68</v>
      </c>
      <c r="R270" s="66"/>
    </row>
    <row r="271" spans="2:18" x14ac:dyDescent="0.3">
      <c r="B271" s="66" t="s">
        <v>336</v>
      </c>
      <c r="C271" s="67" t="s">
        <v>337</v>
      </c>
      <c r="D271" s="68" t="s">
        <v>64</v>
      </c>
      <c r="E271" s="68" t="s">
        <v>65</v>
      </c>
      <c r="F271" s="69">
        <v>2448846091401</v>
      </c>
      <c r="G271" s="68" t="s">
        <v>64</v>
      </c>
      <c r="H271" s="68" t="s">
        <v>64</v>
      </c>
      <c r="I271" s="68" t="s">
        <v>65</v>
      </c>
      <c r="J271" s="68" t="s">
        <v>66</v>
      </c>
      <c r="K271" s="70">
        <v>0</v>
      </c>
      <c r="L271" s="70">
        <v>0</v>
      </c>
      <c r="M271" s="70">
        <v>0</v>
      </c>
      <c r="N271" s="70" t="s">
        <v>65</v>
      </c>
      <c r="O271" s="70">
        <v>0</v>
      </c>
      <c r="P271" s="70" t="s">
        <v>68</v>
      </c>
      <c r="Q271" s="70" t="s">
        <v>68</v>
      </c>
      <c r="R271" s="66"/>
    </row>
    <row r="272" spans="2:18" x14ac:dyDescent="0.3">
      <c r="B272" s="66" t="s">
        <v>333</v>
      </c>
      <c r="C272" s="67" t="s">
        <v>217</v>
      </c>
      <c r="D272" s="68" t="s">
        <v>64</v>
      </c>
      <c r="E272" s="68" t="s">
        <v>65</v>
      </c>
      <c r="F272" s="69">
        <v>1921211330101</v>
      </c>
      <c r="G272" s="68" t="s">
        <v>64</v>
      </c>
      <c r="H272" s="68" t="s">
        <v>64</v>
      </c>
      <c r="I272" s="68" t="s">
        <v>65</v>
      </c>
      <c r="J272" s="68" t="s">
        <v>66</v>
      </c>
      <c r="K272" s="70">
        <v>0</v>
      </c>
      <c r="L272" s="70">
        <v>0</v>
      </c>
      <c r="M272" s="70">
        <v>0</v>
      </c>
      <c r="N272" s="70" t="s">
        <v>65</v>
      </c>
      <c r="O272" s="70">
        <v>0</v>
      </c>
      <c r="P272" s="70" t="s">
        <v>68</v>
      </c>
      <c r="Q272" s="70" t="s">
        <v>68</v>
      </c>
      <c r="R272" s="66"/>
    </row>
    <row r="273" spans="2:18" x14ac:dyDescent="0.3">
      <c r="B273" s="66" t="s">
        <v>338</v>
      </c>
      <c r="C273" s="67" t="s">
        <v>339</v>
      </c>
      <c r="D273" s="68" t="s">
        <v>64</v>
      </c>
      <c r="E273" s="68" t="s">
        <v>65</v>
      </c>
      <c r="F273" s="69">
        <v>1658296210101</v>
      </c>
      <c r="G273" s="68" t="s">
        <v>64</v>
      </c>
      <c r="H273" s="68" t="s">
        <v>64</v>
      </c>
      <c r="I273" s="68" t="s">
        <v>65</v>
      </c>
      <c r="J273" s="68" t="s">
        <v>66</v>
      </c>
      <c r="K273" s="70">
        <v>0</v>
      </c>
      <c r="L273" s="70">
        <v>0</v>
      </c>
      <c r="M273" s="70">
        <v>0</v>
      </c>
      <c r="N273" s="70" t="s">
        <v>65</v>
      </c>
      <c r="O273" s="70">
        <v>0</v>
      </c>
      <c r="P273" s="70" t="s">
        <v>68</v>
      </c>
      <c r="Q273" s="70" t="s">
        <v>68</v>
      </c>
      <c r="R273" s="66"/>
    </row>
    <row r="274" spans="2:18" x14ac:dyDescent="0.3">
      <c r="B274" s="66" t="s">
        <v>340</v>
      </c>
      <c r="C274" s="67" t="s">
        <v>341</v>
      </c>
      <c r="D274" s="68" t="s">
        <v>65</v>
      </c>
      <c r="E274" s="68" t="s">
        <v>64</v>
      </c>
      <c r="F274" s="69">
        <v>2520505090101</v>
      </c>
      <c r="G274" s="68" t="s">
        <v>64</v>
      </c>
      <c r="H274" s="68" t="s">
        <v>64</v>
      </c>
      <c r="I274" s="68" t="s">
        <v>65</v>
      </c>
      <c r="J274" s="68" t="s">
        <v>66</v>
      </c>
      <c r="K274" s="70">
        <v>0</v>
      </c>
      <c r="L274" s="70">
        <v>0</v>
      </c>
      <c r="M274" s="70">
        <v>0</v>
      </c>
      <c r="N274" s="70" t="s">
        <v>65</v>
      </c>
      <c r="O274" s="70">
        <v>0</v>
      </c>
      <c r="P274" s="70" t="s">
        <v>68</v>
      </c>
      <c r="Q274" s="70" t="s">
        <v>68</v>
      </c>
      <c r="R274" s="66"/>
    </row>
    <row r="275" spans="2:18" x14ac:dyDescent="0.3">
      <c r="B275" s="66" t="s">
        <v>342</v>
      </c>
      <c r="C275" s="67" t="s">
        <v>343</v>
      </c>
      <c r="D275" s="68" t="s">
        <v>64</v>
      </c>
      <c r="E275" s="68" t="s">
        <v>65</v>
      </c>
      <c r="F275" s="69">
        <v>3474801360101</v>
      </c>
      <c r="G275" s="68" t="s">
        <v>64</v>
      </c>
      <c r="H275" s="68" t="s">
        <v>64</v>
      </c>
      <c r="I275" s="68" t="s">
        <v>65</v>
      </c>
      <c r="J275" s="68" t="s">
        <v>66</v>
      </c>
      <c r="K275" s="70">
        <v>0</v>
      </c>
      <c r="L275" s="70">
        <v>0</v>
      </c>
      <c r="M275" s="70">
        <v>0</v>
      </c>
      <c r="N275" s="70" t="s">
        <v>65</v>
      </c>
      <c r="O275" s="70">
        <v>0</v>
      </c>
      <c r="P275" s="70" t="s">
        <v>68</v>
      </c>
      <c r="Q275" s="70" t="s">
        <v>68</v>
      </c>
      <c r="R275" s="66"/>
    </row>
    <row r="276" spans="2:18" x14ac:dyDescent="0.3">
      <c r="B276" s="66" t="s">
        <v>344</v>
      </c>
      <c r="C276" s="67" t="s">
        <v>345</v>
      </c>
      <c r="D276" s="68" t="s">
        <v>64</v>
      </c>
      <c r="E276" s="68" t="s">
        <v>65</v>
      </c>
      <c r="F276" s="69">
        <v>1628689440101</v>
      </c>
      <c r="G276" s="68" t="s">
        <v>64</v>
      </c>
      <c r="H276" s="68" t="s">
        <v>64</v>
      </c>
      <c r="I276" s="68" t="s">
        <v>65</v>
      </c>
      <c r="J276" s="68" t="s">
        <v>66</v>
      </c>
      <c r="K276" s="70">
        <v>0</v>
      </c>
      <c r="L276" s="70">
        <v>0</v>
      </c>
      <c r="M276" s="70">
        <v>0</v>
      </c>
      <c r="N276" s="70" t="s">
        <v>65</v>
      </c>
      <c r="O276" s="70">
        <v>0</v>
      </c>
      <c r="P276" s="70" t="s">
        <v>68</v>
      </c>
      <c r="Q276" s="70" t="s">
        <v>68</v>
      </c>
      <c r="R276" s="66"/>
    </row>
    <row r="277" spans="2:18" x14ac:dyDescent="0.3">
      <c r="B277" s="66" t="s">
        <v>346</v>
      </c>
      <c r="C277" s="67" t="s">
        <v>347</v>
      </c>
      <c r="D277" s="68" t="s">
        <v>64</v>
      </c>
      <c r="E277" s="68" t="s">
        <v>65</v>
      </c>
      <c r="F277" s="69">
        <v>1633352141406</v>
      </c>
      <c r="G277" s="68" t="s">
        <v>64</v>
      </c>
      <c r="H277" s="68" t="s">
        <v>64</v>
      </c>
      <c r="I277" s="68" t="s">
        <v>65</v>
      </c>
      <c r="J277" s="68" t="s">
        <v>66</v>
      </c>
      <c r="K277" s="70">
        <v>0</v>
      </c>
      <c r="L277" s="70">
        <v>0</v>
      </c>
      <c r="M277" s="70">
        <v>0</v>
      </c>
      <c r="N277" s="70" t="s">
        <v>65</v>
      </c>
      <c r="O277" s="70">
        <v>0</v>
      </c>
      <c r="P277" s="70" t="s">
        <v>68</v>
      </c>
      <c r="Q277" s="70" t="s">
        <v>68</v>
      </c>
      <c r="R277" s="66"/>
    </row>
    <row r="278" spans="2:18" x14ac:dyDescent="0.3">
      <c r="B278" s="66" t="s">
        <v>348</v>
      </c>
      <c r="C278" s="67" t="s">
        <v>308</v>
      </c>
      <c r="D278" s="68" t="s">
        <v>64</v>
      </c>
      <c r="E278" s="68" t="s">
        <v>65</v>
      </c>
      <c r="F278" s="69">
        <v>1796051350101</v>
      </c>
      <c r="G278" s="68" t="s">
        <v>64</v>
      </c>
      <c r="H278" s="68" t="s">
        <v>64</v>
      </c>
      <c r="I278" s="68" t="s">
        <v>65</v>
      </c>
      <c r="J278" s="68" t="s">
        <v>66</v>
      </c>
      <c r="K278" s="70">
        <v>0</v>
      </c>
      <c r="L278" s="70">
        <v>0</v>
      </c>
      <c r="M278" s="70">
        <v>0</v>
      </c>
      <c r="N278" s="70" t="s">
        <v>65</v>
      </c>
      <c r="O278" s="70">
        <v>0</v>
      </c>
      <c r="P278" s="70" t="s">
        <v>68</v>
      </c>
      <c r="Q278" s="70" t="s">
        <v>68</v>
      </c>
      <c r="R278" s="66"/>
    </row>
    <row r="279" spans="2:18" x14ac:dyDescent="0.3">
      <c r="B279" s="66" t="s">
        <v>113</v>
      </c>
      <c r="C279" s="67" t="s">
        <v>349</v>
      </c>
      <c r="D279" s="68" t="s">
        <v>64</v>
      </c>
      <c r="E279" s="68" t="s">
        <v>65</v>
      </c>
      <c r="F279" s="69">
        <v>2390735921609</v>
      </c>
      <c r="G279" s="68" t="s">
        <v>64</v>
      </c>
      <c r="H279" s="68" t="s">
        <v>65</v>
      </c>
      <c r="I279" s="68" t="s">
        <v>66</v>
      </c>
      <c r="J279" s="68" t="s">
        <v>66</v>
      </c>
      <c r="K279" s="70">
        <v>0</v>
      </c>
      <c r="L279" s="70">
        <v>0</v>
      </c>
      <c r="M279" s="70">
        <v>0</v>
      </c>
      <c r="N279" s="70" t="s">
        <v>65</v>
      </c>
      <c r="O279" s="70">
        <v>0</v>
      </c>
      <c r="P279" s="70" t="s">
        <v>68</v>
      </c>
      <c r="Q279" s="70" t="s">
        <v>68</v>
      </c>
      <c r="R279" s="66"/>
    </row>
    <row r="280" spans="2:18" x14ac:dyDescent="0.3">
      <c r="B280" s="66" t="s">
        <v>350</v>
      </c>
      <c r="C280" s="67" t="s">
        <v>351</v>
      </c>
      <c r="D280" s="68" t="s">
        <v>64</v>
      </c>
      <c r="E280" s="68" t="s">
        <v>65</v>
      </c>
      <c r="F280" s="69">
        <v>1970204961415</v>
      </c>
      <c r="G280" s="68" t="s">
        <v>64</v>
      </c>
      <c r="H280" s="68" t="s">
        <v>64</v>
      </c>
      <c r="I280" s="68" t="s">
        <v>65</v>
      </c>
      <c r="J280" s="68" t="s">
        <v>66</v>
      </c>
      <c r="K280" s="70">
        <v>0</v>
      </c>
      <c r="L280" s="70">
        <v>0</v>
      </c>
      <c r="M280" s="70">
        <v>0</v>
      </c>
      <c r="N280" s="70" t="s">
        <v>65</v>
      </c>
      <c r="O280" s="70">
        <v>0</v>
      </c>
      <c r="P280" s="70" t="s">
        <v>68</v>
      </c>
      <c r="Q280" s="70" t="s">
        <v>68</v>
      </c>
      <c r="R280" s="66"/>
    </row>
    <row r="281" spans="2:18" x14ac:dyDescent="0.3">
      <c r="B281" s="66" t="s">
        <v>177</v>
      </c>
      <c r="C281" s="67" t="s">
        <v>352</v>
      </c>
      <c r="D281" s="68" t="s">
        <v>64</v>
      </c>
      <c r="E281" s="68" t="s">
        <v>65</v>
      </c>
      <c r="F281" s="69">
        <v>2249832960604</v>
      </c>
      <c r="G281" s="68" t="s">
        <v>64</v>
      </c>
      <c r="H281" s="68" t="s">
        <v>64</v>
      </c>
      <c r="I281" s="68" t="s">
        <v>65</v>
      </c>
      <c r="J281" s="68" t="s">
        <v>66</v>
      </c>
      <c r="K281" s="70">
        <v>0</v>
      </c>
      <c r="L281" s="70">
        <v>0</v>
      </c>
      <c r="M281" s="70">
        <v>0</v>
      </c>
      <c r="N281" s="70" t="s">
        <v>65</v>
      </c>
      <c r="O281" s="70">
        <v>0</v>
      </c>
      <c r="P281" s="70" t="s">
        <v>68</v>
      </c>
      <c r="Q281" s="70" t="s">
        <v>68</v>
      </c>
      <c r="R281" s="66"/>
    </row>
    <row r="282" spans="2:18" x14ac:dyDescent="0.3">
      <c r="B282" s="66" t="s">
        <v>125</v>
      </c>
      <c r="C282" s="67" t="s">
        <v>353</v>
      </c>
      <c r="D282" s="68" t="s">
        <v>64</v>
      </c>
      <c r="E282" s="68" t="s">
        <v>65</v>
      </c>
      <c r="F282" s="69">
        <v>2549659970904</v>
      </c>
      <c r="G282" s="68" t="s">
        <v>64</v>
      </c>
      <c r="H282" s="68" t="s">
        <v>64</v>
      </c>
      <c r="I282" s="68" t="s">
        <v>65</v>
      </c>
      <c r="J282" s="68" t="s">
        <v>66</v>
      </c>
      <c r="K282" s="70">
        <v>0</v>
      </c>
      <c r="L282" s="70">
        <v>0</v>
      </c>
      <c r="M282" s="70">
        <v>0</v>
      </c>
      <c r="N282" s="70" t="s">
        <v>65</v>
      </c>
      <c r="O282" s="70">
        <v>0</v>
      </c>
      <c r="P282" s="70" t="s">
        <v>68</v>
      </c>
      <c r="Q282" s="70" t="s">
        <v>68</v>
      </c>
      <c r="R282" s="66"/>
    </row>
    <row r="283" spans="2:18" x14ac:dyDescent="0.3">
      <c r="B283" s="66" t="s">
        <v>354</v>
      </c>
      <c r="C283" s="67" t="s">
        <v>304</v>
      </c>
      <c r="D283" s="68" t="s">
        <v>64</v>
      </c>
      <c r="E283" s="68" t="s">
        <v>65</v>
      </c>
      <c r="F283" s="69">
        <v>1843858060108</v>
      </c>
      <c r="G283" s="68" t="s">
        <v>64</v>
      </c>
      <c r="H283" s="68" t="s">
        <v>64</v>
      </c>
      <c r="I283" s="68" t="s">
        <v>65</v>
      </c>
      <c r="J283" s="68" t="s">
        <v>66</v>
      </c>
      <c r="K283" s="70">
        <v>0</v>
      </c>
      <c r="L283" s="70">
        <v>0</v>
      </c>
      <c r="M283" s="70">
        <v>0</v>
      </c>
      <c r="N283" s="70" t="s">
        <v>65</v>
      </c>
      <c r="O283" s="70">
        <v>0</v>
      </c>
      <c r="P283" s="70" t="s">
        <v>68</v>
      </c>
      <c r="Q283" s="70" t="s">
        <v>68</v>
      </c>
      <c r="R283" s="66"/>
    </row>
    <row r="284" spans="2:18" x14ac:dyDescent="0.3">
      <c r="B284" s="66" t="s">
        <v>329</v>
      </c>
      <c r="C284" s="67" t="s">
        <v>330</v>
      </c>
      <c r="D284" s="68" t="s">
        <v>64</v>
      </c>
      <c r="E284" s="68" t="s">
        <v>65</v>
      </c>
      <c r="F284" s="69">
        <v>2249163861643</v>
      </c>
      <c r="G284" s="68" t="s">
        <v>64</v>
      </c>
      <c r="H284" s="68" t="s">
        <v>65</v>
      </c>
      <c r="I284" s="68" t="s">
        <v>66</v>
      </c>
      <c r="J284" s="68" t="s">
        <v>66</v>
      </c>
      <c r="K284" s="70">
        <v>0</v>
      </c>
      <c r="L284" s="70">
        <v>0</v>
      </c>
      <c r="M284" s="70">
        <v>0</v>
      </c>
      <c r="N284" s="70" t="s">
        <v>65</v>
      </c>
      <c r="O284" s="70">
        <v>0</v>
      </c>
      <c r="P284" s="70" t="s">
        <v>68</v>
      </c>
      <c r="Q284" s="70" t="s">
        <v>68</v>
      </c>
      <c r="R284" s="66"/>
    </row>
    <row r="285" spans="2:18" x14ac:dyDescent="0.3">
      <c r="B285" s="66" t="s">
        <v>355</v>
      </c>
      <c r="C285" s="67" t="s">
        <v>356</v>
      </c>
      <c r="D285" s="68" t="s">
        <v>64</v>
      </c>
      <c r="E285" s="68" t="s">
        <v>65</v>
      </c>
      <c r="F285" s="69">
        <v>1772076551605</v>
      </c>
      <c r="G285" s="68" t="s">
        <v>64</v>
      </c>
      <c r="H285" s="68" t="s">
        <v>64</v>
      </c>
      <c r="I285" s="68" t="s">
        <v>65</v>
      </c>
      <c r="J285" s="68" t="s">
        <v>66</v>
      </c>
      <c r="K285" s="70">
        <v>0</v>
      </c>
      <c r="L285" s="70">
        <v>0</v>
      </c>
      <c r="M285" s="70">
        <v>0</v>
      </c>
      <c r="N285" s="70" t="s">
        <v>65</v>
      </c>
      <c r="O285" s="70">
        <v>0</v>
      </c>
      <c r="P285" s="70" t="s">
        <v>68</v>
      </c>
      <c r="Q285" s="70" t="s">
        <v>68</v>
      </c>
      <c r="R285" s="66"/>
    </row>
    <row r="286" spans="2:18" x14ac:dyDescent="0.3">
      <c r="B286" s="66" t="s">
        <v>199</v>
      </c>
      <c r="C286" s="67" t="s">
        <v>357</v>
      </c>
      <c r="D286" s="68" t="s">
        <v>64</v>
      </c>
      <c r="E286" s="68" t="s">
        <v>65</v>
      </c>
      <c r="F286" s="69">
        <v>1680520081420</v>
      </c>
      <c r="G286" s="68" t="s">
        <v>64</v>
      </c>
      <c r="H286" s="68" t="s">
        <v>65</v>
      </c>
      <c r="I286" s="68" t="s">
        <v>66</v>
      </c>
      <c r="J286" s="68" t="s">
        <v>66</v>
      </c>
      <c r="K286" s="70">
        <v>0</v>
      </c>
      <c r="L286" s="70">
        <v>0</v>
      </c>
      <c r="M286" s="70">
        <v>0</v>
      </c>
      <c r="N286" s="70" t="s">
        <v>65</v>
      </c>
      <c r="O286" s="70">
        <v>0</v>
      </c>
      <c r="P286" s="70" t="s">
        <v>68</v>
      </c>
      <c r="Q286" s="70" t="s">
        <v>68</v>
      </c>
      <c r="R286" s="66"/>
    </row>
    <row r="290" spans="2:16" ht="15.6" x14ac:dyDescent="0.3">
      <c r="B290" s="383" t="s">
        <v>0</v>
      </c>
      <c r="C290" s="383"/>
      <c r="D290" s="383"/>
      <c r="E290" s="383"/>
      <c r="F290" s="383"/>
      <c r="G290" s="383"/>
      <c r="H290" s="383"/>
      <c r="I290" s="383"/>
      <c r="J290" s="383"/>
      <c r="K290" s="383"/>
      <c r="L290" s="383"/>
      <c r="M290" s="383"/>
      <c r="N290" s="383"/>
      <c r="O290" s="383"/>
      <c r="P290" s="383"/>
    </row>
    <row r="291" spans="2:16" x14ac:dyDescent="0.3">
      <c r="B291" s="2" t="s">
        <v>1</v>
      </c>
      <c r="C291" s="2"/>
      <c r="D291" s="384"/>
      <c r="E291" s="384"/>
      <c r="F291" s="384"/>
      <c r="G291" s="384"/>
      <c r="H291" s="384"/>
      <c r="I291" s="384"/>
      <c r="J291" s="384"/>
      <c r="K291" s="384"/>
      <c r="L291" s="384"/>
      <c r="M291" s="384"/>
      <c r="N291" s="384"/>
      <c r="O291" s="384"/>
      <c r="P291" s="3"/>
    </row>
    <row r="292" spans="2:16" x14ac:dyDescent="0.3">
      <c r="B292" s="4"/>
      <c r="C292" s="4"/>
      <c r="D292" s="5"/>
      <c r="E292" s="5"/>
      <c r="F292" s="5"/>
      <c r="G292" s="5"/>
      <c r="H292" s="5"/>
      <c r="I292" s="5"/>
      <c r="J292" s="5"/>
      <c r="K292" s="5"/>
      <c r="L292" s="5"/>
      <c r="M292" s="5"/>
      <c r="N292" s="5"/>
      <c r="O292" s="5"/>
      <c r="P292" s="7"/>
    </row>
    <row r="293" spans="2:16" x14ac:dyDescent="0.3">
      <c r="B293" s="2" t="s">
        <v>3</v>
      </c>
      <c r="C293" s="2"/>
      <c r="D293" s="384"/>
      <c r="E293" s="384"/>
      <c r="F293" s="384"/>
      <c r="G293" s="384"/>
      <c r="H293" s="384"/>
      <c r="I293" s="384"/>
      <c r="J293" s="384"/>
      <c r="K293" s="384"/>
      <c r="L293" s="384"/>
      <c r="M293" s="384"/>
      <c r="N293" s="384"/>
      <c r="O293" s="384"/>
      <c r="P293" s="3"/>
    </row>
    <row r="294" spans="2:16" ht="15" thickBot="1" x14ac:dyDescent="0.35">
      <c r="B294" s="385" t="s">
        <v>5</v>
      </c>
      <c r="C294" s="385"/>
      <c r="D294" s="385"/>
      <c r="E294" s="385"/>
      <c r="F294" s="385"/>
      <c r="G294" s="385"/>
      <c r="H294" s="385"/>
      <c r="I294" s="385"/>
      <c r="J294" s="385"/>
      <c r="K294" s="385"/>
      <c r="L294" s="385"/>
      <c r="M294" s="385"/>
      <c r="N294" s="385"/>
      <c r="O294" s="385"/>
      <c r="P294" s="9"/>
    </row>
    <row r="295" spans="2:16" ht="15" thickBot="1" x14ac:dyDescent="0.35">
      <c r="B295" s="386" t="s">
        <v>6</v>
      </c>
      <c r="C295" s="387"/>
      <c r="D295" s="387"/>
      <c r="E295" s="387"/>
      <c r="F295" s="387"/>
      <c r="G295" s="387"/>
      <c r="H295" s="388"/>
      <c r="I295" s="386" t="s">
        <v>7</v>
      </c>
      <c r="J295" s="387"/>
      <c r="K295" s="388"/>
      <c r="L295" s="389" t="s">
        <v>8</v>
      </c>
      <c r="M295" s="390"/>
      <c r="N295" s="390"/>
      <c r="O295" s="84"/>
      <c r="P295" s="9"/>
    </row>
    <row r="296" spans="2:16" ht="40.200000000000003" thickBot="1" x14ac:dyDescent="0.35">
      <c r="B296" s="12" t="s">
        <v>10</v>
      </c>
      <c r="C296" s="15"/>
      <c r="D296" s="13" t="s">
        <v>11</v>
      </c>
      <c r="E296" s="13" t="s">
        <v>12</v>
      </c>
      <c r="F296" s="13" t="s">
        <v>13</v>
      </c>
      <c r="G296" s="13" t="s">
        <v>14</v>
      </c>
      <c r="H296" s="14" t="s">
        <v>15</v>
      </c>
      <c r="I296" s="12" t="s">
        <v>16</v>
      </c>
      <c r="J296" s="15" t="s">
        <v>17</v>
      </c>
      <c r="K296" s="14" t="s">
        <v>18</v>
      </c>
      <c r="L296" s="16" t="s">
        <v>19</v>
      </c>
      <c r="M296" s="17" t="s">
        <v>20</v>
      </c>
      <c r="N296" s="18" t="s">
        <v>21</v>
      </c>
      <c r="O296" s="85"/>
      <c r="P296" s="20"/>
    </row>
    <row r="297" spans="2:16" x14ac:dyDescent="0.3">
      <c r="B297" s="21">
        <v>13</v>
      </c>
      <c r="C297" s="138"/>
      <c r="D297" s="140"/>
      <c r="E297" s="140"/>
      <c r="F297" s="23" t="s">
        <v>2400</v>
      </c>
      <c r="G297" s="23"/>
      <c r="H297" s="141"/>
      <c r="I297" s="142" t="s">
        <v>2210</v>
      </c>
      <c r="J297" s="23" t="s">
        <v>2444</v>
      </c>
      <c r="K297" s="28">
        <v>50066</v>
      </c>
      <c r="L297" t="s">
        <v>2445</v>
      </c>
      <c r="M297" s="29">
        <v>11100</v>
      </c>
      <c r="N297" s="29">
        <v>2829</v>
      </c>
      <c r="O297" s="86"/>
      <c r="P297" s="30"/>
    </row>
    <row r="298" spans="2:16" x14ac:dyDescent="0.3">
      <c r="B298" s="31"/>
      <c r="C298" s="143"/>
      <c r="D298" s="144"/>
      <c r="E298" s="144"/>
      <c r="F298" s="23"/>
      <c r="G298" s="23"/>
      <c r="H298" s="141"/>
      <c r="I298" s="142"/>
      <c r="J298" s="23"/>
      <c r="K298" s="28"/>
      <c r="L298" s="33"/>
      <c r="M298" s="34"/>
      <c r="N298" s="35"/>
      <c r="O298" s="87"/>
      <c r="P298" s="30"/>
    </row>
    <row r="299" spans="2:16" x14ac:dyDescent="0.3">
      <c r="B299" s="31"/>
      <c r="C299" s="143"/>
      <c r="D299" s="144"/>
      <c r="E299" s="144"/>
      <c r="F299" s="23"/>
      <c r="G299" s="23"/>
      <c r="H299" s="141"/>
      <c r="I299" s="142"/>
      <c r="J299" s="23"/>
      <c r="K299" s="28"/>
      <c r="L299" s="33"/>
      <c r="M299" s="34"/>
      <c r="N299" s="35"/>
      <c r="O299" s="87"/>
      <c r="P299" s="30"/>
    </row>
    <row r="300" spans="2:16" x14ac:dyDescent="0.3">
      <c r="B300" s="31"/>
      <c r="C300" s="143"/>
      <c r="D300" s="144"/>
      <c r="E300" s="144"/>
      <c r="F300" s="23"/>
      <c r="G300" s="23"/>
      <c r="H300" s="141"/>
      <c r="I300" s="142"/>
      <c r="J300" s="23"/>
      <c r="K300" s="28"/>
      <c r="L300" s="33"/>
      <c r="M300" s="34"/>
      <c r="N300" s="35"/>
      <c r="O300" s="87"/>
      <c r="P300" s="30"/>
    </row>
    <row r="301" spans="2:16" x14ac:dyDescent="0.3">
      <c r="B301" s="31"/>
      <c r="C301" s="143"/>
      <c r="D301" s="144"/>
      <c r="E301" s="144"/>
      <c r="F301" s="36"/>
      <c r="G301" s="36"/>
      <c r="H301" s="145"/>
      <c r="I301" s="146"/>
      <c r="J301" s="36"/>
      <c r="K301" s="41"/>
      <c r="L301" s="42"/>
      <c r="M301" s="43"/>
      <c r="N301" s="44"/>
      <c r="O301" s="87"/>
      <c r="P301" s="30"/>
    </row>
    <row r="302" spans="2:16" ht="15" thickBot="1" x14ac:dyDescent="0.35">
      <c r="B302" s="45"/>
      <c r="C302" s="147"/>
      <c r="D302" s="148"/>
      <c r="E302" s="148"/>
      <c r="F302" s="47"/>
      <c r="G302" s="47"/>
      <c r="H302" s="149"/>
      <c r="I302" s="150"/>
      <c r="J302" s="47"/>
      <c r="K302" s="52"/>
      <c r="L302" s="53"/>
      <c r="M302" s="54"/>
      <c r="N302" s="55"/>
      <c r="O302" s="88"/>
      <c r="P302" s="30"/>
    </row>
    <row r="305" spans="2:17" x14ac:dyDescent="0.3">
      <c r="B305" s="413" t="s">
        <v>26</v>
      </c>
      <c r="C305" s="413"/>
      <c r="D305" s="413"/>
      <c r="E305" s="413"/>
      <c r="F305" s="413"/>
      <c r="G305" s="413"/>
      <c r="H305" s="413"/>
      <c r="I305" s="413"/>
      <c r="J305" s="413"/>
      <c r="K305" s="413"/>
      <c r="L305" s="413"/>
      <c r="M305" s="413"/>
      <c r="N305" s="413"/>
      <c r="O305" s="413"/>
      <c r="P305" s="413"/>
      <c r="Q305" s="168"/>
    </row>
    <row r="306" spans="2:17" ht="15" thickBot="1" x14ac:dyDescent="0.35">
      <c r="B306" s="414" t="s">
        <v>27</v>
      </c>
      <c r="C306" s="414"/>
      <c r="D306" s="414"/>
      <c r="E306" s="414"/>
      <c r="F306" s="414"/>
      <c r="G306" s="414"/>
      <c r="H306" s="414"/>
      <c r="I306" s="414"/>
      <c r="J306" s="414"/>
      <c r="K306" s="414"/>
      <c r="L306" s="414"/>
      <c r="M306" s="414"/>
      <c r="N306" s="414"/>
      <c r="O306" s="414"/>
      <c r="P306" s="414"/>
      <c r="Q306" s="169"/>
    </row>
    <row r="307" spans="2:17" ht="35.25" customHeight="1" thickBot="1" x14ac:dyDescent="0.35">
      <c r="B307" s="389" t="s">
        <v>28</v>
      </c>
      <c r="C307" s="390"/>
      <c r="D307" s="390"/>
      <c r="E307" s="390"/>
      <c r="F307" s="391"/>
      <c r="G307" s="389" t="s">
        <v>29</v>
      </c>
      <c r="H307" s="390"/>
      <c r="I307" s="390"/>
      <c r="J307" s="391"/>
      <c r="K307" s="390" t="s">
        <v>30</v>
      </c>
      <c r="L307" s="390"/>
      <c r="M307" s="390"/>
      <c r="N307" s="390"/>
      <c r="O307" s="389" t="s">
        <v>31</v>
      </c>
      <c r="P307" s="391"/>
      <c r="Q307" s="83"/>
    </row>
    <row r="308" spans="2:17" ht="53.4" thickBot="1" x14ac:dyDescent="0.35">
      <c r="B308" s="402" t="s">
        <v>32</v>
      </c>
      <c r="C308" s="412"/>
      <c r="D308" s="152" t="s">
        <v>33</v>
      </c>
      <c r="E308" s="153" t="s">
        <v>34</v>
      </c>
      <c r="F308" s="154" t="s">
        <v>35</v>
      </c>
      <c r="G308" s="12" t="s">
        <v>36</v>
      </c>
      <c r="H308" s="61" t="s">
        <v>37</v>
      </c>
      <c r="I308" s="18" t="s">
        <v>38</v>
      </c>
      <c r="J308" s="14" t="s">
        <v>39</v>
      </c>
      <c r="K308" s="62" t="s">
        <v>40</v>
      </c>
      <c r="L308" s="59" t="s">
        <v>41</v>
      </c>
      <c r="M308" s="59" t="s">
        <v>42</v>
      </c>
      <c r="N308" s="60" t="s">
        <v>43</v>
      </c>
      <c r="O308" s="64" t="s">
        <v>45</v>
      </c>
      <c r="P308" s="80" t="s">
        <v>46</v>
      </c>
      <c r="Q308" s="97"/>
    </row>
    <row r="309" spans="2:17" ht="15" thickBot="1" x14ac:dyDescent="0.35">
      <c r="B309" s="155" t="s">
        <v>1540</v>
      </c>
      <c r="C309" s="156" t="s">
        <v>2442</v>
      </c>
      <c r="D309" s="157" t="s">
        <v>2212</v>
      </c>
      <c r="E309" s="157" t="s">
        <v>2212</v>
      </c>
      <c r="F309" s="158">
        <v>2370390362001</v>
      </c>
      <c r="G309" s="159" t="s">
        <v>2212</v>
      </c>
      <c r="H309" s="159" t="s">
        <v>2212</v>
      </c>
      <c r="I309" s="159" t="s">
        <v>2212</v>
      </c>
      <c r="J309" s="160" t="s">
        <v>65</v>
      </c>
      <c r="K309" s="161">
        <v>0</v>
      </c>
      <c r="L309" s="162">
        <v>0</v>
      </c>
      <c r="M309" s="163" t="s">
        <v>65</v>
      </c>
      <c r="N309" s="163">
        <v>0</v>
      </c>
      <c r="O309" s="164"/>
      <c r="P309" s="165"/>
      <c r="Q309" s="155"/>
    </row>
    <row r="310" spans="2:17" ht="15" thickBot="1" x14ac:dyDescent="0.35">
      <c r="B310" s="155" t="s">
        <v>2446</v>
      </c>
      <c r="C310" s="156" t="s">
        <v>2447</v>
      </c>
      <c r="D310" s="157" t="s">
        <v>2212</v>
      </c>
      <c r="E310" s="157" t="s">
        <v>2212</v>
      </c>
      <c r="F310" s="158">
        <v>2901995110103</v>
      </c>
      <c r="G310" s="159" t="s">
        <v>2212</v>
      </c>
      <c r="H310" s="159" t="s">
        <v>2212</v>
      </c>
      <c r="I310" s="159" t="s">
        <v>2212</v>
      </c>
      <c r="J310" s="160" t="s">
        <v>65</v>
      </c>
      <c r="K310" s="161">
        <v>0</v>
      </c>
      <c r="L310" s="162">
        <v>0</v>
      </c>
      <c r="M310" s="163" t="s">
        <v>65</v>
      </c>
      <c r="N310" s="163">
        <v>0</v>
      </c>
      <c r="O310" s="164"/>
      <c r="P310" s="165"/>
      <c r="Q310" s="155"/>
    </row>
    <row r="311" spans="2:17" ht="15" thickBot="1" x14ac:dyDescent="0.35">
      <c r="B311" s="155" t="s">
        <v>1561</v>
      </c>
      <c r="C311" s="156" t="s">
        <v>2448</v>
      </c>
      <c r="D311" s="157" t="s">
        <v>2212</v>
      </c>
      <c r="E311" s="157" t="s">
        <v>2212</v>
      </c>
      <c r="F311" s="158">
        <v>1923988302102</v>
      </c>
      <c r="G311" s="159" t="s">
        <v>2212</v>
      </c>
      <c r="H311" s="159" t="s">
        <v>2212</v>
      </c>
      <c r="I311" s="159" t="s">
        <v>2212</v>
      </c>
      <c r="J311" s="160" t="s">
        <v>65</v>
      </c>
      <c r="K311" s="161">
        <v>0</v>
      </c>
      <c r="L311" s="162">
        <v>0</v>
      </c>
      <c r="M311" s="163" t="s">
        <v>65</v>
      </c>
      <c r="N311" s="163">
        <v>0</v>
      </c>
      <c r="O311" s="164"/>
      <c r="P311" s="165"/>
      <c r="Q311" s="155"/>
    </row>
    <row r="312" spans="2:17" ht="15" thickBot="1" x14ac:dyDescent="0.35">
      <c r="B312" s="155" t="s">
        <v>472</v>
      </c>
      <c r="C312" s="156" t="s">
        <v>2449</v>
      </c>
      <c r="D312" s="157" t="s">
        <v>2212</v>
      </c>
      <c r="E312" s="157" t="s">
        <v>2212</v>
      </c>
      <c r="F312" s="158">
        <v>2563447520103</v>
      </c>
      <c r="G312" s="159" t="s">
        <v>2212</v>
      </c>
      <c r="H312" s="159" t="s">
        <v>2212</v>
      </c>
      <c r="I312" s="159" t="s">
        <v>2212</v>
      </c>
      <c r="J312" s="160" t="s">
        <v>65</v>
      </c>
      <c r="K312" s="161">
        <v>0</v>
      </c>
      <c r="L312" s="162">
        <v>0</v>
      </c>
      <c r="M312" s="163" t="s">
        <v>65</v>
      </c>
      <c r="N312" s="163">
        <v>0</v>
      </c>
      <c r="O312" s="164"/>
      <c r="P312" s="165"/>
      <c r="Q312" s="155"/>
    </row>
    <row r="313" spans="2:17" ht="15" thickBot="1" x14ac:dyDescent="0.35">
      <c r="B313" s="155" t="s">
        <v>1371</v>
      </c>
      <c r="C313" s="156" t="s">
        <v>2450</v>
      </c>
      <c r="D313" s="157" t="s">
        <v>2212</v>
      </c>
      <c r="E313" s="157" t="s">
        <v>2212</v>
      </c>
      <c r="F313" s="158">
        <v>2583906110103</v>
      </c>
      <c r="G313" s="159" t="s">
        <v>2212</v>
      </c>
      <c r="H313" s="159" t="s">
        <v>2212</v>
      </c>
      <c r="I313" s="159" t="s">
        <v>2212</v>
      </c>
      <c r="J313" s="160" t="s">
        <v>65</v>
      </c>
      <c r="K313" s="161">
        <v>0</v>
      </c>
      <c r="L313" s="162">
        <v>0</v>
      </c>
      <c r="M313" s="163" t="s">
        <v>65</v>
      </c>
      <c r="N313" s="163">
        <v>0</v>
      </c>
      <c r="O313" s="164"/>
      <c r="P313" s="165"/>
      <c r="Q313" s="155"/>
    </row>
    <row r="314" spans="2:17" ht="15" thickBot="1" x14ac:dyDescent="0.35">
      <c r="B314" s="155" t="s">
        <v>2451</v>
      </c>
      <c r="C314" s="156" t="s">
        <v>2452</v>
      </c>
      <c r="D314" s="157" t="s">
        <v>2212</v>
      </c>
      <c r="E314" s="157" t="s">
        <v>2212</v>
      </c>
      <c r="F314" s="158">
        <v>3485659761013</v>
      </c>
      <c r="G314" s="159" t="s">
        <v>2212</v>
      </c>
      <c r="H314" s="159" t="s">
        <v>2212</v>
      </c>
      <c r="I314" s="159" t="s">
        <v>2212</v>
      </c>
      <c r="J314" s="160" t="s">
        <v>65</v>
      </c>
      <c r="K314" s="161">
        <v>0</v>
      </c>
      <c r="L314" s="162">
        <v>0</v>
      </c>
      <c r="M314" s="163" t="s">
        <v>65</v>
      </c>
      <c r="N314" s="163">
        <v>0</v>
      </c>
      <c r="O314" s="164"/>
      <c r="P314" s="165"/>
      <c r="Q314" s="155"/>
    </row>
    <row r="315" spans="2:17" ht="15" thickBot="1" x14ac:dyDescent="0.35">
      <c r="B315" s="155" t="s">
        <v>2415</v>
      </c>
      <c r="C315" s="156" t="s">
        <v>2453</v>
      </c>
      <c r="D315" s="157" t="s">
        <v>2212</v>
      </c>
      <c r="E315" s="157" t="s">
        <v>2212</v>
      </c>
      <c r="F315" s="158">
        <v>2202611210101</v>
      </c>
      <c r="G315" s="159" t="s">
        <v>2212</v>
      </c>
      <c r="H315" s="159" t="s">
        <v>2212</v>
      </c>
      <c r="I315" s="159" t="s">
        <v>2212</v>
      </c>
      <c r="J315" s="160" t="s">
        <v>65</v>
      </c>
      <c r="K315" s="161">
        <v>0</v>
      </c>
      <c r="L315" s="162">
        <v>0</v>
      </c>
      <c r="M315" s="163" t="s">
        <v>65</v>
      </c>
      <c r="N315" s="163">
        <v>0</v>
      </c>
      <c r="O315" s="164"/>
      <c r="P315" s="165"/>
      <c r="Q315" s="155"/>
    </row>
    <row r="316" spans="2:17" ht="15" thickBot="1" x14ac:dyDescent="0.35">
      <c r="B316" s="155" t="s">
        <v>2454</v>
      </c>
      <c r="C316" s="156" t="s">
        <v>2250</v>
      </c>
      <c r="D316" s="157" t="s">
        <v>2212</v>
      </c>
      <c r="E316" s="157" t="s">
        <v>2212</v>
      </c>
      <c r="F316" s="158">
        <v>2237535990101</v>
      </c>
      <c r="G316" s="159" t="s">
        <v>2212</v>
      </c>
      <c r="H316" s="159" t="s">
        <v>2212</v>
      </c>
      <c r="I316" s="159" t="s">
        <v>2212</v>
      </c>
      <c r="J316" s="160" t="s">
        <v>65</v>
      </c>
      <c r="K316" s="161">
        <v>0</v>
      </c>
      <c r="L316" s="162">
        <v>0</v>
      </c>
      <c r="M316" s="163" t="s">
        <v>65</v>
      </c>
      <c r="N316" s="163">
        <v>0</v>
      </c>
      <c r="O316" s="164"/>
      <c r="P316" s="165"/>
      <c r="Q316" s="155"/>
    </row>
    <row r="317" spans="2:17" ht="15" thickBot="1" x14ac:dyDescent="0.35">
      <c r="B317" s="155" t="s">
        <v>2455</v>
      </c>
      <c r="C317" s="156" t="s">
        <v>2456</v>
      </c>
      <c r="D317" s="157" t="s">
        <v>2212</v>
      </c>
      <c r="E317" s="157" t="s">
        <v>2212</v>
      </c>
      <c r="F317" s="158">
        <v>2343952811901</v>
      </c>
      <c r="G317" s="159" t="s">
        <v>2212</v>
      </c>
      <c r="H317" s="159" t="s">
        <v>2212</v>
      </c>
      <c r="I317" s="159" t="s">
        <v>2212</v>
      </c>
      <c r="J317" s="160" t="s">
        <v>65</v>
      </c>
      <c r="K317" s="161">
        <v>0</v>
      </c>
      <c r="L317" s="162">
        <v>0</v>
      </c>
      <c r="M317" s="163" t="s">
        <v>65</v>
      </c>
      <c r="N317" s="163">
        <v>0</v>
      </c>
      <c r="O317" s="164"/>
      <c r="P317" s="165"/>
      <c r="Q317" s="155"/>
    </row>
    <row r="318" spans="2:17" ht="15" thickBot="1" x14ac:dyDescent="0.35">
      <c r="B318" s="155" t="s">
        <v>2457</v>
      </c>
      <c r="C318" s="156" t="s">
        <v>2458</v>
      </c>
      <c r="D318" s="157" t="s">
        <v>2212</v>
      </c>
      <c r="E318" s="157" t="s">
        <v>2212</v>
      </c>
      <c r="F318" s="158">
        <v>2244439761222</v>
      </c>
      <c r="G318" s="159" t="s">
        <v>2212</v>
      </c>
      <c r="H318" s="159" t="s">
        <v>2212</v>
      </c>
      <c r="I318" s="159" t="s">
        <v>2212</v>
      </c>
      <c r="J318" s="160" t="s">
        <v>65</v>
      </c>
      <c r="K318" s="161">
        <v>0</v>
      </c>
      <c r="L318" s="162">
        <v>0</v>
      </c>
      <c r="M318" s="163" t="s">
        <v>65</v>
      </c>
      <c r="N318" s="163">
        <v>0</v>
      </c>
      <c r="O318" s="164"/>
      <c r="P318" s="165"/>
      <c r="Q318" s="155"/>
    </row>
    <row r="319" spans="2:17" ht="15" thickBot="1" x14ac:dyDescent="0.35">
      <c r="B319" s="155" t="s">
        <v>2459</v>
      </c>
      <c r="C319" s="156" t="s">
        <v>1695</v>
      </c>
      <c r="D319" s="157" t="s">
        <v>2212</v>
      </c>
      <c r="E319" s="157" t="s">
        <v>2212</v>
      </c>
      <c r="F319" s="158">
        <v>1645694550101</v>
      </c>
      <c r="G319" s="159" t="s">
        <v>2212</v>
      </c>
      <c r="H319" s="159" t="s">
        <v>2212</v>
      </c>
      <c r="I319" s="159" t="s">
        <v>2212</v>
      </c>
      <c r="J319" s="160" t="s">
        <v>65</v>
      </c>
      <c r="K319" s="161">
        <v>0</v>
      </c>
      <c r="L319" s="162">
        <v>0</v>
      </c>
      <c r="M319" s="163" t="s">
        <v>65</v>
      </c>
      <c r="N319" s="163">
        <v>0</v>
      </c>
      <c r="O319" s="164"/>
      <c r="P319" s="165"/>
      <c r="Q319" s="155"/>
    </row>
    <row r="320" spans="2:17" ht="15" thickBot="1" x14ac:dyDescent="0.35">
      <c r="B320" s="155" t="s">
        <v>527</v>
      </c>
      <c r="C320" s="156" t="s">
        <v>2460</v>
      </c>
      <c r="D320" s="157" t="s">
        <v>2212</v>
      </c>
      <c r="E320" s="157" t="s">
        <v>2212</v>
      </c>
      <c r="F320" s="158">
        <v>1872422400103</v>
      </c>
      <c r="G320" s="159" t="s">
        <v>2212</v>
      </c>
      <c r="H320" s="159" t="s">
        <v>2212</v>
      </c>
      <c r="I320" s="159" t="s">
        <v>2212</v>
      </c>
      <c r="J320" s="160" t="s">
        <v>65</v>
      </c>
      <c r="K320" s="161">
        <v>0</v>
      </c>
      <c r="L320" s="162">
        <v>0</v>
      </c>
      <c r="M320" s="163" t="s">
        <v>65</v>
      </c>
      <c r="N320" s="163">
        <v>0</v>
      </c>
      <c r="O320" s="164"/>
      <c r="P320" s="165"/>
      <c r="Q320" s="155"/>
    </row>
    <row r="321" spans="2:17" ht="15" thickBot="1" x14ac:dyDescent="0.35">
      <c r="B321" s="155" t="s">
        <v>2461</v>
      </c>
      <c r="C321" s="156" t="s">
        <v>2462</v>
      </c>
      <c r="D321" s="157" t="s">
        <v>2212</v>
      </c>
      <c r="E321" s="157" t="s">
        <v>2212</v>
      </c>
      <c r="F321" s="158">
        <v>1763651410101</v>
      </c>
      <c r="G321" s="159" t="s">
        <v>2212</v>
      </c>
      <c r="H321" s="159" t="s">
        <v>2212</v>
      </c>
      <c r="I321" s="159" t="s">
        <v>2212</v>
      </c>
      <c r="J321" s="160" t="s">
        <v>65</v>
      </c>
      <c r="K321" s="161">
        <v>0</v>
      </c>
      <c r="L321" s="162">
        <v>0</v>
      </c>
      <c r="M321" s="163" t="s">
        <v>65</v>
      </c>
      <c r="N321" s="163">
        <v>0</v>
      </c>
      <c r="O321" s="164"/>
      <c r="P321" s="165"/>
      <c r="Q321" s="155"/>
    </row>
    <row r="322" spans="2:17" ht="15" thickBot="1" x14ac:dyDescent="0.35">
      <c r="B322" s="155" t="s">
        <v>2463</v>
      </c>
      <c r="C322" s="156" t="s">
        <v>2464</v>
      </c>
      <c r="D322" s="157" t="s">
        <v>2212</v>
      </c>
      <c r="E322" s="157" t="s">
        <v>2212</v>
      </c>
      <c r="F322" s="158">
        <v>1919682771009</v>
      </c>
      <c r="G322" s="159" t="s">
        <v>2212</v>
      </c>
      <c r="H322" s="159" t="s">
        <v>2212</v>
      </c>
      <c r="I322" s="159" t="s">
        <v>2212</v>
      </c>
      <c r="J322" s="160" t="s">
        <v>65</v>
      </c>
      <c r="K322" s="161">
        <v>0</v>
      </c>
      <c r="L322" s="162">
        <v>0</v>
      </c>
      <c r="M322" s="163" t="s">
        <v>65</v>
      </c>
      <c r="N322" s="163">
        <v>0</v>
      </c>
      <c r="O322" s="164"/>
      <c r="P322" s="165"/>
      <c r="Q322" s="155"/>
    </row>
    <row r="323" spans="2:17" ht="15" thickBot="1" x14ac:dyDescent="0.35">
      <c r="B323" s="155" t="s">
        <v>2465</v>
      </c>
      <c r="C323" s="156" t="s">
        <v>2466</v>
      </c>
      <c r="D323" s="157" t="s">
        <v>2212</v>
      </c>
      <c r="E323" s="157" t="s">
        <v>2212</v>
      </c>
      <c r="F323" s="158">
        <v>2538195550101</v>
      </c>
      <c r="G323" s="159" t="s">
        <v>2212</v>
      </c>
      <c r="H323" s="159" t="s">
        <v>2212</v>
      </c>
      <c r="I323" s="159" t="s">
        <v>2212</v>
      </c>
      <c r="J323" s="160" t="s">
        <v>65</v>
      </c>
      <c r="K323" s="161">
        <v>0</v>
      </c>
      <c r="L323" s="162">
        <v>0</v>
      </c>
      <c r="M323" s="163" t="s">
        <v>65</v>
      </c>
      <c r="N323" s="163">
        <v>0</v>
      </c>
      <c r="O323" s="164"/>
      <c r="P323" s="165"/>
      <c r="Q323" s="155"/>
    </row>
    <row r="324" spans="2:17" ht="15" thickBot="1" x14ac:dyDescent="0.35">
      <c r="B324" s="155" t="s">
        <v>2467</v>
      </c>
      <c r="C324" s="156" t="s">
        <v>2442</v>
      </c>
      <c r="D324" s="157" t="s">
        <v>2212</v>
      </c>
      <c r="E324" s="157" t="s">
        <v>2212</v>
      </c>
      <c r="F324" s="158">
        <v>2559471940904</v>
      </c>
      <c r="G324" s="159" t="s">
        <v>2212</v>
      </c>
      <c r="H324" s="159" t="s">
        <v>2212</v>
      </c>
      <c r="I324" s="159" t="s">
        <v>2212</v>
      </c>
      <c r="J324" s="160" t="s">
        <v>65</v>
      </c>
      <c r="K324" s="161">
        <v>0</v>
      </c>
      <c r="L324" s="162">
        <v>0</v>
      </c>
      <c r="M324" s="163" t="s">
        <v>65</v>
      </c>
      <c r="N324" s="163">
        <v>0</v>
      </c>
      <c r="O324" s="164"/>
      <c r="P324" s="165"/>
      <c r="Q324" s="155"/>
    </row>
    <row r="325" spans="2:17" ht="15" thickBot="1" x14ac:dyDescent="0.35">
      <c r="B325" s="155" t="s">
        <v>2468</v>
      </c>
      <c r="C325" s="156" t="s">
        <v>212</v>
      </c>
      <c r="D325" s="157" t="s">
        <v>2212</v>
      </c>
      <c r="E325" s="157" t="s">
        <v>2212</v>
      </c>
      <c r="F325" s="158">
        <v>2503584840102</v>
      </c>
      <c r="G325" s="159" t="s">
        <v>2212</v>
      </c>
      <c r="H325" s="159" t="s">
        <v>2212</v>
      </c>
      <c r="I325" s="159" t="s">
        <v>2212</v>
      </c>
      <c r="J325" s="160" t="s">
        <v>65</v>
      </c>
      <c r="K325" s="161">
        <v>0</v>
      </c>
      <c r="L325" s="162">
        <v>0</v>
      </c>
      <c r="M325" s="163" t="s">
        <v>65</v>
      </c>
      <c r="N325" s="163">
        <v>0</v>
      </c>
      <c r="O325" s="164"/>
      <c r="P325" s="165"/>
      <c r="Q325" s="155"/>
    </row>
    <row r="326" spans="2:17" ht="15" thickBot="1" x14ac:dyDescent="0.35">
      <c r="B326" s="155" t="s">
        <v>2469</v>
      </c>
      <c r="C326" s="156" t="s">
        <v>2470</v>
      </c>
      <c r="D326" s="157" t="s">
        <v>2212</v>
      </c>
      <c r="E326" s="157" t="s">
        <v>2212</v>
      </c>
      <c r="F326" s="158">
        <v>2341556630101</v>
      </c>
      <c r="G326" s="159" t="s">
        <v>2212</v>
      </c>
      <c r="H326" s="159" t="s">
        <v>2212</v>
      </c>
      <c r="I326" s="159" t="s">
        <v>2212</v>
      </c>
      <c r="J326" s="160" t="s">
        <v>65</v>
      </c>
      <c r="K326" s="161">
        <v>0</v>
      </c>
      <c r="L326" s="162">
        <v>0</v>
      </c>
      <c r="M326" s="163" t="s">
        <v>65</v>
      </c>
      <c r="N326" s="163">
        <v>0</v>
      </c>
      <c r="O326" s="164"/>
      <c r="P326" s="165"/>
      <c r="Q326" s="155"/>
    </row>
    <row r="327" spans="2:17" ht="15" thickBot="1" x14ac:dyDescent="0.35">
      <c r="B327" s="155" t="s">
        <v>2471</v>
      </c>
      <c r="C327" s="156" t="s">
        <v>2472</v>
      </c>
      <c r="D327" s="157" t="s">
        <v>2212</v>
      </c>
      <c r="E327" s="157" t="s">
        <v>2212</v>
      </c>
      <c r="F327" s="158">
        <v>2635563010102</v>
      </c>
      <c r="G327" s="159" t="s">
        <v>2212</v>
      </c>
      <c r="H327" s="159" t="s">
        <v>2212</v>
      </c>
      <c r="I327" s="159" t="s">
        <v>2212</v>
      </c>
      <c r="J327" s="160" t="s">
        <v>65</v>
      </c>
      <c r="K327" s="161">
        <v>0</v>
      </c>
      <c r="L327" s="162">
        <v>0</v>
      </c>
      <c r="M327" s="163" t="s">
        <v>65</v>
      </c>
      <c r="N327" s="163">
        <v>0</v>
      </c>
      <c r="O327" s="164"/>
      <c r="P327" s="165"/>
      <c r="Q327" s="155"/>
    </row>
    <row r="328" spans="2:17" ht="15" thickBot="1" x14ac:dyDescent="0.35">
      <c r="B328" s="155" t="s">
        <v>2473</v>
      </c>
      <c r="C328" s="156" t="s">
        <v>2474</v>
      </c>
      <c r="D328" s="157" t="s">
        <v>2212</v>
      </c>
      <c r="E328" s="157" t="s">
        <v>2212</v>
      </c>
      <c r="F328" s="158">
        <v>2466219660101</v>
      </c>
      <c r="G328" s="159" t="s">
        <v>2212</v>
      </c>
      <c r="H328" s="159" t="s">
        <v>2212</v>
      </c>
      <c r="I328" s="159" t="s">
        <v>2212</v>
      </c>
      <c r="J328" s="160" t="s">
        <v>65</v>
      </c>
      <c r="K328" s="161">
        <v>0</v>
      </c>
      <c r="L328" s="162">
        <v>0</v>
      </c>
      <c r="M328" s="163" t="s">
        <v>65</v>
      </c>
      <c r="N328" s="163">
        <v>0</v>
      </c>
      <c r="O328" s="164"/>
      <c r="P328" s="165"/>
      <c r="Q328" s="155"/>
    </row>
    <row r="329" spans="2:17" ht="15" thickBot="1" x14ac:dyDescent="0.35">
      <c r="B329" s="155" t="s">
        <v>2475</v>
      </c>
      <c r="C329" s="156" t="s">
        <v>1557</v>
      </c>
      <c r="D329" s="157" t="s">
        <v>2212</v>
      </c>
      <c r="E329" s="157" t="s">
        <v>2212</v>
      </c>
      <c r="F329" s="158">
        <v>2595592851019</v>
      </c>
      <c r="G329" s="159" t="s">
        <v>2212</v>
      </c>
      <c r="H329" s="159" t="s">
        <v>2212</v>
      </c>
      <c r="I329" s="159" t="s">
        <v>2212</v>
      </c>
      <c r="J329" s="160" t="s">
        <v>65</v>
      </c>
      <c r="K329" s="161">
        <v>0</v>
      </c>
      <c r="L329" s="162">
        <v>0</v>
      </c>
      <c r="M329" s="163" t="s">
        <v>65</v>
      </c>
      <c r="N329" s="163">
        <v>0</v>
      </c>
      <c r="O329" s="164"/>
      <c r="P329" s="165"/>
      <c r="Q329" s="155"/>
    </row>
    <row r="330" spans="2:17" ht="15" thickBot="1" x14ac:dyDescent="0.35">
      <c r="B330" s="155" t="s">
        <v>2476</v>
      </c>
      <c r="C330" s="156" t="s">
        <v>186</v>
      </c>
      <c r="D330" s="157" t="s">
        <v>2212</v>
      </c>
      <c r="E330" s="157" t="s">
        <v>2212</v>
      </c>
      <c r="F330" s="158">
        <v>1603108571101</v>
      </c>
      <c r="G330" s="159" t="s">
        <v>2212</v>
      </c>
      <c r="H330" s="159" t="s">
        <v>2212</v>
      </c>
      <c r="I330" s="159" t="s">
        <v>2212</v>
      </c>
      <c r="J330" s="160" t="s">
        <v>65</v>
      </c>
      <c r="K330" s="161">
        <v>0</v>
      </c>
      <c r="L330" s="162">
        <v>0</v>
      </c>
      <c r="M330" s="163" t="s">
        <v>65</v>
      </c>
      <c r="N330" s="163">
        <v>0</v>
      </c>
      <c r="O330" s="164"/>
      <c r="P330" s="165"/>
      <c r="Q330" s="155"/>
    </row>
    <row r="331" spans="2:17" ht="15" thickBot="1" x14ac:dyDescent="0.35">
      <c r="B331" s="155" t="s">
        <v>2477</v>
      </c>
      <c r="C331" s="156" t="s">
        <v>442</v>
      </c>
      <c r="D331" s="157" t="s">
        <v>2212</v>
      </c>
      <c r="E331" s="157" t="s">
        <v>2212</v>
      </c>
      <c r="F331" s="158">
        <v>2515659391708</v>
      </c>
      <c r="G331" s="159" t="s">
        <v>2212</v>
      </c>
      <c r="H331" s="159" t="s">
        <v>2212</v>
      </c>
      <c r="I331" s="159" t="s">
        <v>2212</v>
      </c>
      <c r="J331" s="160" t="s">
        <v>65</v>
      </c>
      <c r="K331" s="161">
        <v>0</v>
      </c>
      <c r="L331" s="162">
        <v>0</v>
      </c>
      <c r="M331" s="163" t="s">
        <v>65</v>
      </c>
      <c r="N331" s="163">
        <v>0</v>
      </c>
      <c r="O331" s="164"/>
      <c r="P331" s="165"/>
      <c r="Q331" s="155"/>
    </row>
    <row r="332" spans="2:17" ht="15" thickBot="1" x14ac:dyDescent="0.35">
      <c r="B332" s="155" t="s">
        <v>2478</v>
      </c>
      <c r="C332" s="156" t="s">
        <v>2479</v>
      </c>
      <c r="D332" s="157" t="s">
        <v>2212</v>
      </c>
      <c r="E332" s="157" t="s">
        <v>2212</v>
      </c>
      <c r="F332" s="158">
        <v>1789435250102</v>
      </c>
      <c r="G332" s="159" t="s">
        <v>2212</v>
      </c>
      <c r="H332" s="159" t="s">
        <v>2212</v>
      </c>
      <c r="I332" s="159" t="s">
        <v>2212</v>
      </c>
      <c r="J332" s="160" t="s">
        <v>65</v>
      </c>
      <c r="K332" s="161">
        <v>0</v>
      </c>
      <c r="L332" s="162">
        <v>0</v>
      </c>
      <c r="M332" s="163" t="s">
        <v>65</v>
      </c>
      <c r="N332" s="163">
        <v>0</v>
      </c>
      <c r="O332" s="164"/>
      <c r="P332" s="165"/>
      <c r="Q332" s="155"/>
    </row>
    <row r="333" spans="2:17" ht="15" thickBot="1" x14ac:dyDescent="0.35">
      <c r="B333" s="155" t="s">
        <v>1895</v>
      </c>
      <c r="C333" s="156" t="s">
        <v>2479</v>
      </c>
      <c r="D333" s="157" t="s">
        <v>2212</v>
      </c>
      <c r="E333" s="157" t="s">
        <v>2212</v>
      </c>
      <c r="F333" s="158">
        <v>2596242840102</v>
      </c>
      <c r="G333" s="159" t="s">
        <v>2212</v>
      </c>
      <c r="H333" s="159" t="s">
        <v>2212</v>
      </c>
      <c r="I333" s="159" t="s">
        <v>2212</v>
      </c>
      <c r="J333" s="160" t="s">
        <v>65</v>
      </c>
      <c r="K333" s="161">
        <v>0</v>
      </c>
      <c r="L333" s="162">
        <v>0</v>
      </c>
      <c r="M333" s="163" t="s">
        <v>65</v>
      </c>
      <c r="N333" s="163">
        <v>0</v>
      </c>
      <c r="O333" s="164"/>
      <c r="P333" s="165"/>
      <c r="Q333" s="155"/>
    </row>
    <row r="334" spans="2:17" ht="15" thickBot="1" x14ac:dyDescent="0.35">
      <c r="B334" s="155" t="s">
        <v>2480</v>
      </c>
      <c r="C334" s="156" t="s">
        <v>2481</v>
      </c>
      <c r="D334" s="157" t="s">
        <v>2212</v>
      </c>
      <c r="E334" s="157" t="s">
        <v>2212</v>
      </c>
      <c r="F334" s="158">
        <v>2550111800613</v>
      </c>
      <c r="G334" s="159" t="s">
        <v>2212</v>
      </c>
      <c r="H334" s="159" t="s">
        <v>2212</v>
      </c>
      <c r="I334" s="159" t="s">
        <v>2212</v>
      </c>
      <c r="J334" s="160" t="s">
        <v>65</v>
      </c>
      <c r="K334" s="161">
        <v>0</v>
      </c>
      <c r="L334" s="162">
        <v>0</v>
      </c>
      <c r="M334" s="163" t="s">
        <v>65</v>
      </c>
      <c r="N334" s="163">
        <v>0</v>
      </c>
      <c r="O334" s="164"/>
      <c r="P334" s="165"/>
      <c r="Q334" s="155"/>
    </row>
    <row r="335" spans="2:17" ht="15" thickBot="1" x14ac:dyDescent="0.35">
      <c r="B335" s="155" t="s">
        <v>2482</v>
      </c>
      <c r="C335" s="156" t="s">
        <v>2483</v>
      </c>
      <c r="D335" s="157" t="s">
        <v>2212</v>
      </c>
      <c r="E335" s="157" t="s">
        <v>2212</v>
      </c>
      <c r="F335" s="158">
        <v>1734192240101</v>
      </c>
      <c r="G335" s="159" t="s">
        <v>2212</v>
      </c>
      <c r="H335" s="159" t="s">
        <v>2212</v>
      </c>
      <c r="I335" s="159" t="s">
        <v>2212</v>
      </c>
      <c r="J335" s="160" t="s">
        <v>65</v>
      </c>
      <c r="K335" s="161">
        <v>0</v>
      </c>
      <c r="L335" s="162">
        <v>0</v>
      </c>
      <c r="M335" s="163" t="s">
        <v>65</v>
      </c>
      <c r="N335" s="163">
        <v>0</v>
      </c>
      <c r="O335" s="164"/>
      <c r="P335" s="165"/>
      <c r="Q335" s="155"/>
    </row>
    <row r="336" spans="2:17" ht="15" thickBot="1" x14ac:dyDescent="0.35">
      <c r="B336" s="155" t="s">
        <v>2473</v>
      </c>
      <c r="C336" s="156" t="s">
        <v>2431</v>
      </c>
      <c r="D336" s="157" t="s">
        <v>2212</v>
      </c>
      <c r="E336" s="157" t="s">
        <v>2212</v>
      </c>
      <c r="F336" s="158">
        <v>2760816760101</v>
      </c>
      <c r="G336" s="159" t="s">
        <v>2212</v>
      </c>
      <c r="H336" s="159" t="s">
        <v>2212</v>
      </c>
      <c r="I336" s="159" t="s">
        <v>2212</v>
      </c>
      <c r="J336" s="160" t="s">
        <v>65</v>
      </c>
      <c r="K336" s="161">
        <v>0</v>
      </c>
      <c r="L336" s="162">
        <v>0</v>
      </c>
      <c r="M336" s="163" t="s">
        <v>65</v>
      </c>
      <c r="N336" s="163">
        <v>0</v>
      </c>
      <c r="O336" s="164"/>
      <c r="P336" s="165"/>
      <c r="Q336" s="155"/>
    </row>
    <row r="337" spans="2:17" ht="15" thickBot="1" x14ac:dyDescent="0.35">
      <c r="B337" s="155" t="s">
        <v>2484</v>
      </c>
      <c r="C337" s="156" t="s">
        <v>2485</v>
      </c>
      <c r="D337" s="157" t="s">
        <v>2212</v>
      </c>
      <c r="E337" s="157" t="s">
        <v>2212</v>
      </c>
      <c r="F337" s="158">
        <v>1758639460614</v>
      </c>
      <c r="G337" s="159" t="s">
        <v>2212</v>
      </c>
      <c r="H337" s="159" t="s">
        <v>2212</v>
      </c>
      <c r="I337" s="159" t="s">
        <v>2212</v>
      </c>
      <c r="J337" s="160" t="s">
        <v>65</v>
      </c>
      <c r="K337" s="161">
        <v>0</v>
      </c>
      <c r="L337" s="162">
        <v>0</v>
      </c>
      <c r="M337" s="163" t="s">
        <v>65</v>
      </c>
      <c r="N337" s="163">
        <v>0</v>
      </c>
      <c r="O337" s="164"/>
      <c r="P337" s="165"/>
      <c r="Q337" s="155"/>
    </row>
    <row r="338" spans="2:17" ht="15" thickBot="1" x14ac:dyDescent="0.35">
      <c r="B338" s="155" t="s">
        <v>2486</v>
      </c>
      <c r="C338" s="156" t="s">
        <v>2487</v>
      </c>
      <c r="D338" s="157" t="s">
        <v>2212</v>
      </c>
      <c r="E338" s="157" t="s">
        <v>2212</v>
      </c>
      <c r="F338" s="158">
        <v>1666605740102</v>
      </c>
      <c r="G338" s="159" t="s">
        <v>2212</v>
      </c>
      <c r="H338" s="159" t="s">
        <v>2212</v>
      </c>
      <c r="I338" s="159" t="s">
        <v>2212</v>
      </c>
      <c r="J338" s="160" t="s">
        <v>65</v>
      </c>
      <c r="K338" s="161">
        <v>0</v>
      </c>
      <c r="L338" s="162">
        <v>0</v>
      </c>
      <c r="M338" s="163" t="s">
        <v>65</v>
      </c>
      <c r="N338" s="163">
        <v>0</v>
      </c>
      <c r="O338" s="164"/>
      <c r="P338" s="165"/>
      <c r="Q338" s="155"/>
    </row>
    <row r="339" spans="2:17" ht="15" thickBot="1" x14ac:dyDescent="0.35">
      <c r="B339" s="155" t="s">
        <v>2488</v>
      </c>
      <c r="C339" s="156" t="s">
        <v>186</v>
      </c>
      <c r="D339" s="157" t="s">
        <v>2212</v>
      </c>
      <c r="E339" s="157" t="s">
        <v>2212</v>
      </c>
      <c r="F339" s="158">
        <v>1799561160102</v>
      </c>
      <c r="G339" s="159" t="s">
        <v>2212</v>
      </c>
      <c r="H339" s="159" t="s">
        <v>2212</v>
      </c>
      <c r="I339" s="159" t="s">
        <v>2212</v>
      </c>
      <c r="J339" s="160" t="s">
        <v>65</v>
      </c>
      <c r="K339" s="161">
        <v>0</v>
      </c>
      <c r="L339" s="162">
        <v>0</v>
      </c>
      <c r="M339" s="163" t="s">
        <v>65</v>
      </c>
      <c r="N339" s="163">
        <v>0</v>
      </c>
      <c r="O339" s="164"/>
      <c r="P339" s="165"/>
      <c r="Q339" s="155"/>
    </row>
    <row r="340" spans="2:17" ht="15" thickBot="1" x14ac:dyDescent="0.35">
      <c r="B340" s="155" t="s">
        <v>2488</v>
      </c>
      <c r="C340" s="156" t="s">
        <v>1405</v>
      </c>
      <c r="D340" s="157" t="s">
        <v>2212</v>
      </c>
      <c r="E340" s="157" t="s">
        <v>2212</v>
      </c>
      <c r="F340" s="158">
        <v>2405188100901</v>
      </c>
      <c r="G340" s="159" t="s">
        <v>2212</v>
      </c>
      <c r="H340" s="159" t="s">
        <v>2212</v>
      </c>
      <c r="I340" s="159" t="s">
        <v>2212</v>
      </c>
      <c r="J340" s="160" t="s">
        <v>65</v>
      </c>
      <c r="K340" s="161">
        <v>0</v>
      </c>
      <c r="L340" s="162">
        <v>0</v>
      </c>
      <c r="M340" s="163" t="s">
        <v>65</v>
      </c>
      <c r="N340" s="163">
        <v>0</v>
      </c>
      <c r="O340" s="164"/>
      <c r="P340" s="165"/>
      <c r="Q340" s="155"/>
    </row>
    <row r="341" spans="2:17" ht="15" thickBot="1" x14ac:dyDescent="0.35">
      <c r="B341" s="155" t="s">
        <v>2489</v>
      </c>
      <c r="C341" s="156" t="s">
        <v>2490</v>
      </c>
      <c r="D341" s="157" t="s">
        <v>2212</v>
      </c>
      <c r="E341" s="157" t="s">
        <v>2212</v>
      </c>
      <c r="F341" s="158">
        <v>2429154930502</v>
      </c>
      <c r="G341" s="159" t="s">
        <v>2212</v>
      </c>
      <c r="H341" s="159" t="s">
        <v>2212</v>
      </c>
      <c r="I341" s="159" t="s">
        <v>2212</v>
      </c>
      <c r="J341" s="160" t="s">
        <v>65</v>
      </c>
      <c r="K341" s="161">
        <v>0</v>
      </c>
      <c r="L341" s="162">
        <v>0</v>
      </c>
      <c r="M341" s="163" t="s">
        <v>65</v>
      </c>
      <c r="N341" s="163">
        <v>0</v>
      </c>
      <c r="O341" s="164"/>
      <c r="P341" s="165"/>
      <c r="Q341" s="155"/>
    </row>
    <row r="342" spans="2:17" ht="15" thickBot="1" x14ac:dyDescent="0.35">
      <c r="B342" s="155" t="s">
        <v>2488</v>
      </c>
      <c r="C342" s="156" t="s">
        <v>1661</v>
      </c>
      <c r="D342" s="157" t="s">
        <v>2212</v>
      </c>
      <c r="E342" s="157" t="s">
        <v>2212</v>
      </c>
      <c r="F342" s="158">
        <v>2917823414101</v>
      </c>
      <c r="G342" s="159" t="s">
        <v>2212</v>
      </c>
      <c r="H342" s="159" t="s">
        <v>2212</v>
      </c>
      <c r="I342" s="159" t="s">
        <v>2212</v>
      </c>
      <c r="J342" s="160" t="s">
        <v>65</v>
      </c>
      <c r="K342" s="161">
        <v>0</v>
      </c>
      <c r="L342" s="162">
        <v>0</v>
      </c>
      <c r="M342" s="163" t="s">
        <v>65</v>
      </c>
      <c r="N342" s="163">
        <v>0</v>
      </c>
      <c r="O342" s="164"/>
      <c r="P342" s="165"/>
      <c r="Q342" s="155"/>
    </row>
    <row r="343" spans="2:17" ht="15" thickBot="1" x14ac:dyDescent="0.35">
      <c r="B343" s="155" t="s">
        <v>2491</v>
      </c>
      <c r="C343" s="156" t="s">
        <v>2492</v>
      </c>
      <c r="D343" s="157" t="s">
        <v>2212</v>
      </c>
      <c r="E343" s="157" t="s">
        <v>2212</v>
      </c>
      <c r="F343" s="158">
        <v>2429012703038</v>
      </c>
      <c r="G343" s="159" t="s">
        <v>2212</v>
      </c>
      <c r="H343" s="159" t="s">
        <v>2212</v>
      </c>
      <c r="I343" s="159" t="s">
        <v>2212</v>
      </c>
      <c r="J343" s="160" t="s">
        <v>65</v>
      </c>
      <c r="K343" s="161">
        <v>0</v>
      </c>
      <c r="L343" s="162">
        <v>0</v>
      </c>
      <c r="M343" s="163" t="s">
        <v>65</v>
      </c>
      <c r="N343" s="163">
        <v>0</v>
      </c>
      <c r="O343" s="164"/>
      <c r="P343" s="165"/>
      <c r="Q343" s="155"/>
    </row>
    <row r="344" spans="2:17" ht="15" thickBot="1" x14ac:dyDescent="0.35">
      <c r="B344" s="155" t="s">
        <v>1895</v>
      </c>
      <c r="C344" s="156" t="s">
        <v>2493</v>
      </c>
      <c r="D344" s="157" t="s">
        <v>2212</v>
      </c>
      <c r="E344" s="157" t="s">
        <v>2212</v>
      </c>
      <c r="F344" s="158">
        <v>1662333820101</v>
      </c>
      <c r="G344" s="159" t="s">
        <v>2212</v>
      </c>
      <c r="H344" s="159" t="s">
        <v>2212</v>
      </c>
      <c r="I344" s="159" t="s">
        <v>2212</v>
      </c>
      <c r="J344" s="160" t="s">
        <v>65</v>
      </c>
      <c r="K344" s="161">
        <v>0</v>
      </c>
      <c r="L344" s="162">
        <v>0</v>
      </c>
      <c r="M344" s="163" t="s">
        <v>65</v>
      </c>
      <c r="N344" s="163">
        <v>0</v>
      </c>
      <c r="O344" s="164"/>
      <c r="P344" s="165"/>
      <c r="Q344" s="155"/>
    </row>
    <row r="345" spans="2:17" ht="15" thickBot="1" x14ac:dyDescent="0.35">
      <c r="B345" s="155" t="s">
        <v>2494</v>
      </c>
      <c r="C345" s="156" t="s">
        <v>192</v>
      </c>
      <c r="D345" s="157" t="s">
        <v>2212</v>
      </c>
      <c r="E345" s="157" t="s">
        <v>2212</v>
      </c>
      <c r="F345" s="158">
        <v>1609946592208</v>
      </c>
      <c r="G345" s="159" t="s">
        <v>2212</v>
      </c>
      <c r="H345" s="159" t="s">
        <v>2212</v>
      </c>
      <c r="I345" s="159" t="s">
        <v>2212</v>
      </c>
      <c r="J345" s="160" t="s">
        <v>65</v>
      </c>
      <c r="K345" s="161">
        <v>0</v>
      </c>
      <c r="L345" s="162">
        <v>0</v>
      </c>
      <c r="M345" s="163" t="s">
        <v>65</v>
      </c>
      <c r="N345" s="163">
        <v>0</v>
      </c>
      <c r="O345" s="164"/>
      <c r="P345" s="165"/>
      <c r="Q345" s="155"/>
    </row>
    <row r="346" spans="2:17" ht="15" thickBot="1" x14ac:dyDescent="0.35">
      <c r="B346" s="155" t="s">
        <v>2488</v>
      </c>
      <c r="C346" s="156" t="s">
        <v>2495</v>
      </c>
      <c r="D346" s="157" t="s">
        <v>2212</v>
      </c>
      <c r="E346" s="157" t="s">
        <v>2212</v>
      </c>
      <c r="F346" s="158">
        <v>2298619700101</v>
      </c>
      <c r="G346" s="159" t="s">
        <v>2212</v>
      </c>
      <c r="H346" s="159" t="s">
        <v>2212</v>
      </c>
      <c r="I346" s="159" t="s">
        <v>2212</v>
      </c>
      <c r="J346" s="160" t="s">
        <v>65</v>
      </c>
      <c r="K346" s="161">
        <v>0</v>
      </c>
      <c r="L346" s="162">
        <v>0</v>
      </c>
      <c r="M346" s="163" t="s">
        <v>65</v>
      </c>
      <c r="N346" s="163">
        <v>0</v>
      </c>
      <c r="O346" s="164"/>
      <c r="P346" s="165"/>
      <c r="Q346" s="155"/>
    </row>
    <row r="347" spans="2:17" ht="15" thickBot="1" x14ac:dyDescent="0.35">
      <c r="B347" s="155" t="s">
        <v>2496</v>
      </c>
      <c r="C347" s="156" t="s">
        <v>2497</v>
      </c>
      <c r="D347" s="157" t="s">
        <v>2212</v>
      </c>
      <c r="E347" s="157" t="s">
        <v>2212</v>
      </c>
      <c r="F347" s="158">
        <v>2640650340102</v>
      </c>
      <c r="G347" s="159" t="s">
        <v>2212</v>
      </c>
      <c r="H347" s="159" t="s">
        <v>2212</v>
      </c>
      <c r="I347" s="159" t="s">
        <v>2212</v>
      </c>
      <c r="J347" s="160" t="s">
        <v>65</v>
      </c>
      <c r="K347" s="161">
        <v>0</v>
      </c>
      <c r="L347" s="162">
        <v>0</v>
      </c>
      <c r="M347" s="163" t="s">
        <v>65</v>
      </c>
      <c r="N347" s="163">
        <v>0</v>
      </c>
      <c r="O347" s="164"/>
      <c r="P347" s="165"/>
      <c r="Q347" s="155"/>
    </row>
    <row r="348" spans="2:17" ht="15" thickBot="1" x14ac:dyDescent="0.35">
      <c r="B348" s="155" t="s">
        <v>2498</v>
      </c>
      <c r="C348" s="156" t="s">
        <v>2499</v>
      </c>
      <c r="D348" s="157" t="s">
        <v>2212</v>
      </c>
      <c r="E348" s="157" t="s">
        <v>2212</v>
      </c>
      <c r="F348" s="158">
        <v>2605198800229</v>
      </c>
      <c r="G348" s="159" t="s">
        <v>2212</v>
      </c>
      <c r="H348" s="159" t="s">
        <v>2212</v>
      </c>
      <c r="I348" s="159" t="s">
        <v>2212</v>
      </c>
      <c r="J348" s="160" t="s">
        <v>65</v>
      </c>
      <c r="K348" s="161">
        <v>0</v>
      </c>
      <c r="L348" s="162">
        <v>0</v>
      </c>
      <c r="M348" s="163" t="s">
        <v>65</v>
      </c>
      <c r="N348" s="163">
        <v>0</v>
      </c>
      <c r="O348" s="164"/>
      <c r="P348" s="165"/>
      <c r="Q348" s="155"/>
    </row>
    <row r="349" spans="2:17" ht="15" thickBot="1" x14ac:dyDescent="0.35">
      <c r="B349" s="155" t="s">
        <v>2500</v>
      </c>
      <c r="C349" s="156" t="s">
        <v>2501</v>
      </c>
      <c r="D349" s="157" t="s">
        <v>2212</v>
      </c>
      <c r="E349" s="157" t="s">
        <v>2212</v>
      </c>
      <c r="F349" s="158">
        <v>2521073490603</v>
      </c>
      <c r="G349" s="159" t="s">
        <v>2212</v>
      </c>
      <c r="H349" s="159" t="s">
        <v>2212</v>
      </c>
      <c r="I349" s="159" t="s">
        <v>2212</v>
      </c>
      <c r="J349" s="160" t="s">
        <v>65</v>
      </c>
      <c r="K349" s="161">
        <v>0</v>
      </c>
      <c r="L349" s="162">
        <v>0</v>
      </c>
      <c r="M349" s="163" t="s">
        <v>65</v>
      </c>
      <c r="N349" s="163">
        <v>0</v>
      </c>
      <c r="O349" s="164"/>
      <c r="P349" s="165"/>
      <c r="Q349" s="155"/>
    </row>
    <row r="350" spans="2:17" ht="15" thickBot="1" x14ac:dyDescent="0.35">
      <c r="B350" s="155" t="s">
        <v>2488</v>
      </c>
      <c r="C350" s="156" t="s">
        <v>1405</v>
      </c>
      <c r="D350" s="157" t="s">
        <v>2212</v>
      </c>
      <c r="E350" s="157" t="s">
        <v>2212</v>
      </c>
      <c r="F350" s="158">
        <v>2619375801020</v>
      </c>
      <c r="G350" s="159" t="s">
        <v>2212</v>
      </c>
      <c r="H350" s="159" t="s">
        <v>2212</v>
      </c>
      <c r="I350" s="159" t="s">
        <v>2212</v>
      </c>
      <c r="J350" s="160" t="s">
        <v>65</v>
      </c>
      <c r="K350" s="161">
        <v>0</v>
      </c>
      <c r="L350" s="162">
        <v>0</v>
      </c>
      <c r="M350" s="163" t="s">
        <v>65</v>
      </c>
      <c r="N350" s="163">
        <v>0</v>
      </c>
      <c r="O350" s="164"/>
      <c r="P350" s="165"/>
      <c r="Q350" s="155"/>
    </row>
    <row r="351" spans="2:17" ht="15" thickBot="1" x14ac:dyDescent="0.35">
      <c r="B351" s="155" t="s">
        <v>2502</v>
      </c>
      <c r="C351" s="156" t="s">
        <v>2503</v>
      </c>
      <c r="D351" s="157" t="s">
        <v>2212</v>
      </c>
      <c r="E351" s="157" t="s">
        <v>2212</v>
      </c>
      <c r="F351" s="158">
        <v>1878111990102</v>
      </c>
      <c r="G351" s="159" t="s">
        <v>2212</v>
      </c>
      <c r="H351" s="159" t="s">
        <v>2212</v>
      </c>
      <c r="I351" s="159" t="s">
        <v>2212</v>
      </c>
      <c r="J351" s="160" t="s">
        <v>65</v>
      </c>
      <c r="K351" s="161">
        <v>0</v>
      </c>
      <c r="L351" s="162">
        <v>0</v>
      </c>
      <c r="M351" s="163" t="s">
        <v>65</v>
      </c>
      <c r="N351" s="163">
        <v>0</v>
      </c>
      <c r="O351" s="164"/>
      <c r="P351" s="165"/>
      <c r="Q351" s="155"/>
    </row>
    <row r="352" spans="2:17" ht="15" thickBot="1" x14ac:dyDescent="0.35">
      <c r="B352" s="155" t="s">
        <v>472</v>
      </c>
      <c r="C352" s="156" t="s">
        <v>490</v>
      </c>
      <c r="D352" s="157" t="s">
        <v>2212</v>
      </c>
      <c r="E352" s="157" t="s">
        <v>2212</v>
      </c>
      <c r="F352" s="158">
        <v>1800906150101</v>
      </c>
      <c r="G352" s="159" t="s">
        <v>2212</v>
      </c>
      <c r="H352" s="159" t="s">
        <v>2212</v>
      </c>
      <c r="I352" s="159" t="s">
        <v>2212</v>
      </c>
      <c r="J352" s="160" t="s">
        <v>65</v>
      </c>
      <c r="K352" s="161">
        <v>0</v>
      </c>
      <c r="L352" s="162">
        <v>0</v>
      </c>
      <c r="M352" s="163" t="s">
        <v>65</v>
      </c>
      <c r="N352" s="163">
        <v>0</v>
      </c>
      <c r="O352" s="164"/>
      <c r="P352" s="165"/>
      <c r="Q352" s="155"/>
    </row>
    <row r="353" spans="2:17" ht="15" thickBot="1" x14ac:dyDescent="0.35">
      <c r="B353" s="155" t="s">
        <v>2504</v>
      </c>
      <c r="C353" s="156" t="s">
        <v>2423</v>
      </c>
      <c r="D353" s="157" t="s">
        <v>2212</v>
      </c>
      <c r="E353" s="157" t="s">
        <v>2212</v>
      </c>
      <c r="F353" s="158">
        <v>1689254940101</v>
      </c>
      <c r="G353" s="159" t="s">
        <v>2212</v>
      </c>
      <c r="H353" s="159" t="s">
        <v>2212</v>
      </c>
      <c r="I353" s="159" t="s">
        <v>2212</v>
      </c>
      <c r="J353" s="160" t="s">
        <v>65</v>
      </c>
      <c r="K353" s="161">
        <v>0</v>
      </c>
      <c r="L353" s="162">
        <v>0</v>
      </c>
      <c r="M353" s="163" t="s">
        <v>65</v>
      </c>
      <c r="N353" s="163">
        <v>0</v>
      </c>
      <c r="O353" s="164"/>
      <c r="P353" s="165"/>
      <c r="Q353" s="155"/>
    </row>
    <row r="354" spans="2:17" ht="15" thickBot="1" x14ac:dyDescent="0.35">
      <c r="B354" s="155" t="s">
        <v>2505</v>
      </c>
      <c r="C354" s="156" t="s">
        <v>2506</v>
      </c>
      <c r="D354" s="157" t="s">
        <v>2212</v>
      </c>
      <c r="E354" s="157" t="s">
        <v>2212</v>
      </c>
      <c r="F354" s="158">
        <v>2301198320102</v>
      </c>
      <c r="G354" s="159" t="s">
        <v>2212</v>
      </c>
      <c r="H354" s="159" t="s">
        <v>2212</v>
      </c>
      <c r="I354" s="159" t="s">
        <v>2212</v>
      </c>
      <c r="J354" s="160" t="s">
        <v>65</v>
      </c>
      <c r="K354" s="161">
        <v>0</v>
      </c>
      <c r="L354" s="162">
        <v>0</v>
      </c>
      <c r="M354" s="163" t="s">
        <v>65</v>
      </c>
      <c r="N354" s="163">
        <v>0</v>
      </c>
      <c r="O354" s="164"/>
      <c r="P354" s="165"/>
      <c r="Q354" s="155"/>
    </row>
    <row r="355" spans="2:17" ht="15" thickBot="1" x14ac:dyDescent="0.35">
      <c r="B355" s="155" t="s">
        <v>2507</v>
      </c>
      <c r="C355" s="156" t="s">
        <v>2506</v>
      </c>
      <c r="D355" s="157" t="s">
        <v>2212</v>
      </c>
      <c r="E355" s="157" t="s">
        <v>2212</v>
      </c>
      <c r="F355" s="158">
        <v>2602651520102</v>
      </c>
      <c r="G355" s="159" t="s">
        <v>2212</v>
      </c>
      <c r="H355" s="159" t="s">
        <v>2212</v>
      </c>
      <c r="I355" s="159" t="s">
        <v>2212</v>
      </c>
      <c r="J355" s="160" t="s">
        <v>65</v>
      </c>
      <c r="K355" s="161">
        <v>0</v>
      </c>
      <c r="L355" s="162">
        <v>0</v>
      </c>
      <c r="M355" s="163" t="s">
        <v>65</v>
      </c>
      <c r="N355" s="163">
        <v>0</v>
      </c>
      <c r="O355" s="164"/>
      <c r="P355" s="165"/>
      <c r="Q355" s="155"/>
    </row>
    <row r="356" spans="2:17" ht="15" thickBot="1" x14ac:dyDescent="0.35">
      <c r="B356" s="155" t="s">
        <v>2508</v>
      </c>
      <c r="C356" s="156" t="s">
        <v>2225</v>
      </c>
      <c r="D356" s="157" t="s">
        <v>2212</v>
      </c>
      <c r="E356" s="157" t="s">
        <v>2212</v>
      </c>
      <c r="F356" s="158">
        <v>1654580380102</v>
      </c>
      <c r="G356" s="159" t="s">
        <v>2212</v>
      </c>
      <c r="H356" s="159" t="s">
        <v>2212</v>
      </c>
      <c r="I356" s="159" t="s">
        <v>2212</v>
      </c>
      <c r="J356" s="160" t="s">
        <v>65</v>
      </c>
      <c r="K356" s="161">
        <v>0</v>
      </c>
      <c r="L356" s="162">
        <v>0</v>
      </c>
      <c r="M356" s="163" t="s">
        <v>65</v>
      </c>
      <c r="N356" s="163">
        <v>0</v>
      </c>
      <c r="O356" s="164"/>
      <c r="P356" s="165"/>
      <c r="Q356" s="155"/>
    </row>
    <row r="357" spans="2:17" ht="15" thickBot="1" x14ac:dyDescent="0.35">
      <c r="B357" s="155" t="s">
        <v>2473</v>
      </c>
      <c r="C357" s="156" t="s">
        <v>2509</v>
      </c>
      <c r="D357" s="157" t="s">
        <v>2212</v>
      </c>
      <c r="E357" s="157" t="s">
        <v>2212</v>
      </c>
      <c r="F357" s="158">
        <v>1575177050101</v>
      </c>
      <c r="G357" s="159" t="s">
        <v>2212</v>
      </c>
      <c r="H357" s="159" t="s">
        <v>2212</v>
      </c>
      <c r="I357" s="159" t="s">
        <v>2212</v>
      </c>
      <c r="J357" s="160" t="s">
        <v>65</v>
      </c>
      <c r="K357" s="161">
        <v>0</v>
      </c>
      <c r="L357" s="162">
        <v>0</v>
      </c>
      <c r="M357" s="163" t="s">
        <v>65</v>
      </c>
      <c r="N357" s="163">
        <v>0</v>
      </c>
      <c r="O357" s="164"/>
      <c r="P357" s="165"/>
      <c r="Q357" s="155"/>
    </row>
    <row r="358" spans="2:17" ht="15" thickBot="1" x14ac:dyDescent="0.35">
      <c r="B358" s="155" t="s">
        <v>2510</v>
      </c>
      <c r="C358" s="156" t="s">
        <v>2248</v>
      </c>
      <c r="D358" s="157" t="s">
        <v>2212</v>
      </c>
      <c r="E358" s="157" t="s">
        <v>2212</v>
      </c>
      <c r="F358" s="158">
        <v>1665943260502</v>
      </c>
      <c r="G358" s="159" t="s">
        <v>2212</v>
      </c>
      <c r="H358" s="159" t="s">
        <v>2212</v>
      </c>
      <c r="I358" s="159" t="s">
        <v>2212</v>
      </c>
      <c r="J358" s="160" t="s">
        <v>65</v>
      </c>
      <c r="K358" s="161">
        <v>0</v>
      </c>
      <c r="L358" s="162">
        <v>0</v>
      </c>
      <c r="M358" s="163" t="s">
        <v>65</v>
      </c>
      <c r="N358" s="163">
        <v>0</v>
      </c>
      <c r="O358" s="164"/>
      <c r="P358" s="165"/>
      <c r="Q358" s="155"/>
    </row>
    <row r="359" spans="2:17" ht="15" thickBot="1" x14ac:dyDescent="0.35">
      <c r="B359" s="155" t="s">
        <v>2511</v>
      </c>
      <c r="C359" s="156" t="s">
        <v>2509</v>
      </c>
      <c r="D359" s="157" t="s">
        <v>2212</v>
      </c>
      <c r="E359" s="157" t="s">
        <v>2212</v>
      </c>
      <c r="F359" s="158">
        <v>1635917032211</v>
      </c>
      <c r="G359" s="159" t="s">
        <v>2212</v>
      </c>
      <c r="H359" s="159" t="s">
        <v>2212</v>
      </c>
      <c r="I359" s="159" t="s">
        <v>2212</v>
      </c>
      <c r="J359" s="160" t="s">
        <v>65</v>
      </c>
      <c r="K359" s="161">
        <v>0</v>
      </c>
      <c r="L359" s="162">
        <v>0</v>
      </c>
      <c r="M359" s="163" t="s">
        <v>65</v>
      </c>
      <c r="N359" s="163">
        <v>0</v>
      </c>
      <c r="O359" s="164"/>
      <c r="P359" s="165"/>
      <c r="Q359" s="155"/>
    </row>
    <row r="360" spans="2:17" ht="15" thickBot="1" x14ac:dyDescent="0.35">
      <c r="B360" s="155" t="s">
        <v>2488</v>
      </c>
      <c r="C360" s="156" t="s">
        <v>1661</v>
      </c>
      <c r="D360" s="157" t="s">
        <v>2212</v>
      </c>
      <c r="E360" s="157" t="s">
        <v>2212</v>
      </c>
      <c r="F360" s="158">
        <v>1782341410101</v>
      </c>
      <c r="G360" s="159" t="s">
        <v>2212</v>
      </c>
      <c r="H360" s="159" t="s">
        <v>2212</v>
      </c>
      <c r="I360" s="159" t="s">
        <v>2212</v>
      </c>
      <c r="J360" s="160" t="s">
        <v>65</v>
      </c>
      <c r="K360" s="161">
        <v>0</v>
      </c>
      <c r="L360" s="162">
        <v>0</v>
      </c>
      <c r="M360" s="163" t="s">
        <v>65</v>
      </c>
      <c r="N360" s="163">
        <v>0</v>
      </c>
      <c r="O360" s="164"/>
      <c r="P360" s="165"/>
      <c r="Q360" s="155"/>
    </row>
    <row r="361" spans="2:17" ht="15" thickBot="1" x14ac:dyDescent="0.35">
      <c r="B361" s="155" t="s">
        <v>1895</v>
      </c>
      <c r="C361" s="156" t="s">
        <v>1661</v>
      </c>
      <c r="D361" s="157" t="s">
        <v>2212</v>
      </c>
      <c r="E361" s="157" t="s">
        <v>2212</v>
      </c>
      <c r="F361" s="158" t="s">
        <v>2512</v>
      </c>
      <c r="G361" s="159" t="s">
        <v>2212</v>
      </c>
      <c r="H361" s="159" t="s">
        <v>2212</v>
      </c>
      <c r="I361" s="159" t="s">
        <v>2212</v>
      </c>
      <c r="J361" s="160" t="s">
        <v>65</v>
      </c>
      <c r="K361" s="161">
        <v>0</v>
      </c>
      <c r="L361" s="162">
        <v>0</v>
      </c>
      <c r="M361" s="163" t="s">
        <v>65</v>
      </c>
      <c r="N361" s="163">
        <v>0</v>
      </c>
      <c r="O361" s="164"/>
      <c r="P361" s="165"/>
      <c r="Q361" s="155"/>
    </row>
    <row r="362" spans="2:17" ht="15" thickBot="1" x14ac:dyDescent="0.35">
      <c r="B362" s="155" t="s">
        <v>2513</v>
      </c>
      <c r="C362" s="156" t="s">
        <v>2236</v>
      </c>
      <c r="D362" s="157" t="s">
        <v>2212</v>
      </c>
      <c r="E362" s="157" t="s">
        <v>2212</v>
      </c>
      <c r="F362" s="158">
        <v>2183730742212</v>
      </c>
      <c r="G362" s="159" t="s">
        <v>2212</v>
      </c>
      <c r="H362" s="159" t="s">
        <v>2212</v>
      </c>
      <c r="I362" s="159" t="s">
        <v>2212</v>
      </c>
      <c r="J362" s="160" t="s">
        <v>65</v>
      </c>
      <c r="K362" s="161">
        <v>0</v>
      </c>
      <c r="L362" s="162">
        <v>0</v>
      </c>
      <c r="M362" s="163" t="s">
        <v>65</v>
      </c>
      <c r="N362" s="163">
        <v>0</v>
      </c>
      <c r="O362" s="164"/>
      <c r="P362" s="165"/>
      <c r="Q362" s="155"/>
    </row>
    <row r="363" spans="2:17" ht="15" thickBot="1" x14ac:dyDescent="0.35">
      <c r="B363" s="155" t="s">
        <v>2488</v>
      </c>
      <c r="C363" s="156" t="s">
        <v>510</v>
      </c>
      <c r="D363" s="157" t="s">
        <v>2212</v>
      </c>
      <c r="E363" s="157" t="s">
        <v>2212</v>
      </c>
      <c r="F363" s="158" t="s">
        <v>2514</v>
      </c>
      <c r="G363" s="159" t="s">
        <v>2212</v>
      </c>
      <c r="H363" s="159" t="s">
        <v>2212</v>
      </c>
      <c r="I363" s="159" t="s">
        <v>2212</v>
      </c>
      <c r="J363" s="160" t="s">
        <v>65</v>
      </c>
      <c r="K363" s="161">
        <v>0</v>
      </c>
      <c r="L363" s="162">
        <v>0</v>
      </c>
      <c r="M363" s="163" t="s">
        <v>65</v>
      </c>
      <c r="N363" s="163">
        <v>0</v>
      </c>
      <c r="O363" s="164"/>
      <c r="P363" s="165"/>
      <c r="Q363" s="155"/>
    </row>
    <row r="364" spans="2:17" ht="15" thickBot="1" x14ac:dyDescent="0.35">
      <c r="B364" s="155" t="s">
        <v>1840</v>
      </c>
      <c r="C364" s="156" t="s">
        <v>2515</v>
      </c>
      <c r="D364" s="157" t="s">
        <v>2212</v>
      </c>
      <c r="E364" s="157" t="s">
        <v>2212</v>
      </c>
      <c r="F364" s="158" t="s">
        <v>2516</v>
      </c>
      <c r="G364" s="159" t="s">
        <v>2212</v>
      </c>
      <c r="H364" s="159" t="s">
        <v>2212</v>
      </c>
      <c r="I364" s="159" t="s">
        <v>2212</v>
      </c>
      <c r="J364" s="160" t="s">
        <v>65</v>
      </c>
      <c r="K364" s="161">
        <v>0</v>
      </c>
      <c r="L364" s="162">
        <v>0</v>
      </c>
      <c r="M364" s="163" t="s">
        <v>65</v>
      </c>
      <c r="N364" s="163">
        <v>0</v>
      </c>
      <c r="O364" s="164"/>
      <c r="P364" s="165"/>
      <c r="Q364" s="155"/>
    </row>
    <row r="365" spans="2:17" ht="15" thickBot="1" x14ac:dyDescent="0.35">
      <c r="B365" s="155" t="s">
        <v>525</v>
      </c>
      <c r="C365" s="156" t="s">
        <v>2517</v>
      </c>
      <c r="D365" s="157" t="s">
        <v>2212</v>
      </c>
      <c r="E365" s="157" t="s">
        <v>2212</v>
      </c>
      <c r="F365" s="158" t="s">
        <v>2518</v>
      </c>
      <c r="G365" s="159" t="s">
        <v>2212</v>
      </c>
      <c r="H365" s="159" t="s">
        <v>2212</v>
      </c>
      <c r="I365" s="159" t="s">
        <v>2212</v>
      </c>
      <c r="J365" s="160" t="s">
        <v>65</v>
      </c>
      <c r="K365" s="161">
        <v>0</v>
      </c>
      <c r="L365" s="162">
        <v>0</v>
      </c>
      <c r="M365" s="163" t="s">
        <v>65</v>
      </c>
      <c r="N365" s="163">
        <v>0</v>
      </c>
      <c r="O365" s="164"/>
      <c r="P365" s="165"/>
      <c r="Q365" s="155"/>
    </row>
    <row r="366" spans="2:17" ht="15" thickBot="1" x14ac:dyDescent="0.35">
      <c r="B366" s="155" t="s">
        <v>2519</v>
      </c>
      <c r="C366" s="156" t="s">
        <v>2520</v>
      </c>
      <c r="D366" s="157" t="s">
        <v>2212</v>
      </c>
      <c r="E366" s="157" t="s">
        <v>2212</v>
      </c>
      <c r="F366" s="158">
        <v>2506577160101</v>
      </c>
      <c r="G366" s="159" t="s">
        <v>2212</v>
      </c>
      <c r="H366" s="159" t="s">
        <v>2212</v>
      </c>
      <c r="I366" s="159" t="s">
        <v>2212</v>
      </c>
      <c r="J366" s="160" t="s">
        <v>65</v>
      </c>
      <c r="K366" s="161">
        <v>0</v>
      </c>
      <c r="L366" s="162">
        <v>0</v>
      </c>
      <c r="M366" s="163" t="s">
        <v>65</v>
      </c>
      <c r="N366" s="163">
        <v>0</v>
      </c>
      <c r="O366" s="164"/>
      <c r="P366" s="165"/>
      <c r="Q366" s="155"/>
    </row>
    <row r="367" spans="2:17" ht="15" thickBot="1" x14ac:dyDescent="0.35">
      <c r="B367" s="155" t="s">
        <v>2521</v>
      </c>
      <c r="C367" s="156" t="s">
        <v>2418</v>
      </c>
      <c r="D367" s="157" t="s">
        <v>2212</v>
      </c>
      <c r="E367" s="157" t="s">
        <v>2212</v>
      </c>
      <c r="F367" s="158">
        <v>2212169521802</v>
      </c>
      <c r="G367" s="159" t="s">
        <v>2212</v>
      </c>
      <c r="H367" s="159" t="s">
        <v>2212</v>
      </c>
      <c r="I367" s="159" t="s">
        <v>2212</v>
      </c>
      <c r="J367" s="160" t="s">
        <v>65</v>
      </c>
      <c r="K367" s="161">
        <v>0</v>
      </c>
      <c r="L367" s="162">
        <v>0</v>
      </c>
      <c r="M367" s="163" t="s">
        <v>65</v>
      </c>
      <c r="N367" s="163">
        <v>0</v>
      </c>
      <c r="O367" s="164"/>
      <c r="P367" s="165"/>
      <c r="Q367" s="155"/>
    </row>
    <row r="368" spans="2:17" ht="15" thickBot="1" x14ac:dyDescent="0.35">
      <c r="B368" s="155" t="s">
        <v>2522</v>
      </c>
      <c r="C368" s="156" t="s">
        <v>2523</v>
      </c>
      <c r="D368" s="157" t="s">
        <v>2212</v>
      </c>
      <c r="E368" s="157" t="s">
        <v>2212</v>
      </c>
      <c r="F368" s="158">
        <v>2262656840101</v>
      </c>
      <c r="G368" s="159" t="s">
        <v>2212</v>
      </c>
      <c r="H368" s="159" t="s">
        <v>2212</v>
      </c>
      <c r="I368" s="159" t="s">
        <v>2212</v>
      </c>
      <c r="J368" s="160" t="s">
        <v>65</v>
      </c>
      <c r="K368" s="161">
        <v>0</v>
      </c>
      <c r="L368" s="162">
        <v>0</v>
      </c>
      <c r="M368" s="163" t="s">
        <v>65</v>
      </c>
      <c r="N368" s="163">
        <v>0</v>
      </c>
      <c r="O368" s="164"/>
      <c r="P368" s="165"/>
      <c r="Q368" s="155"/>
    </row>
    <row r="369" spans="2:17" ht="15" thickBot="1" x14ac:dyDescent="0.35">
      <c r="B369" s="155" t="s">
        <v>2524</v>
      </c>
      <c r="C369" s="156" t="s">
        <v>2481</v>
      </c>
      <c r="D369" s="157" t="s">
        <v>2212</v>
      </c>
      <c r="E369" s="157" t="s">
        <v>2212</v>
      </c>
      <c r="F369" s="158">
        <v>0</v>
      </c>
      <c r="G369" s="159" t="s">
        <v>2212</v>
      </c>
      <c r="H369" s="159" t="s">
        <v>2212</v>
      </c>
      <c r="I369" s="159" t="s">
        <v>2212</v>
      </c>
      <c r="J369" s="160" t="s">
        <v>65</v>
      </c>
      <c r="K369" s="161">
        <v>0</v>
      </c>
      <c r="L369" s="162">
        <v>0</v>
      </c>
      <c r="M369" s="163" t="s">
        <v>65</v>
      </c>
      <c r="N369" s="163">
        <v>0</v>
      </c>
      <c r="O369" s="164"/>
      <c r="P369" s="165"/>
      <c r="Q369" s="155"/>
    </row>
    <row r="370" spans="2:17" ht="15" thickBot="1" x14ac:dyDescent="0.35">
      <c r="B370" s="155" t="s">
        <v>2525</v>
      </c>
      <c r="C370" s="156" t="s">
        <v>2526</v>
      </c>
      <c r="D370" s="157" t="s">
        <v>2212</v>
      </c>
      <c r="E370" s="157" t="s">
        <v>2212</v>
      </c>
      <c r="F370" s="158">
        <v>0</v>
      </c>
      <c r="G370" s="159" t="s">
        <v>2212</v>
      </c>
      <c r="H370" s="159" t="s">
        <v>2212</v>
      </c>
      <c r="I370" s="159" t="s">
        <v>2212</v>
      </c>
      <c r="J370" s="160" t="s">
        <v>65</v>
      </c>
      <c r="K370" s="161">
        <v>0</v>
      </c>
      <c r="L370" s="162">
        <v>0</v>
      </c>
      <c r="M370" s="163" t="s">
        <v>65</v>
      </c>
      <c r="N370" s="163">
        <v>0</v>
      </c>
      <c r="O370" s="164"/>
      <c r="P370" s="165"/>
      <c r="Q370" s="155"/>
    </row>
    <row r="371" spans="2:17" ht="15" thickBot="1" x14ac:dyDescent="0.35">
      <c r="B371" s="155" t="s">
        <v>2527</v>
      </c>
      <c r="C371" s="156" t="s">
        <v>2528</v>
      </c>
      <c r="D371" s="157" t="s">
        <v>2212</v>
      </c>
      <c r="E371" s="157" t="s">
        <v>2212</v>
      </c>
      <c r="F371" s="158">
        <v>0</v>
      </c>
      <c r="G371" s="159" t="s">
        <v>2212</v>
      </c>
      <c r="H371" s="159" t="s">
        <v>2212</v>
      </c>
      <c r="I371" s="159" t="s">
        <v>2212</v>
      </c>
      <c r="J371" s="160" t="s">
        <v>65</v>
      </c>
      <c r="K371" s="161">
        <v>0</v>
      </c>
      <c r="L371" s="162">
        <v>0</v>
      </c>
      <c r="M371" s="163" t="s">
        <v>65</v>
      </c>
      <c r="N371" s="163">
        <v>0</v>
      </c>
      <c r="O371" s="164"/>
      <c r="P371" s="165"/>
      <c r="Q371" s="155"/>
    </row>
    <row r="372" spans="2:17" ht="15" thickBot="1" x14ac:dyDescent="0.35">
      <c r="B372" s="155" t="s">
        <v>2529</v>
      </c>
      <c r="C372" s="156" t="s">
        <v>2530</v>
      </c>
      <c r="D372" s="157" t="s">
        <v>2212</v>
      </c>
      <c r="E372" s="157" t="s">
        <v>2212</v>
      </c>
      <c r="F372" s="158">
        <v>1814612930101</v>
      </c>
      <c r="G372" s="159" t="s">
        <v>2212</v>
      </c>
      <c r="H372" s="159" t="s">
        <v>2212</v>
      </c>
      <c r="I372" s="159" t="s">
        <v>2212</v>
      </c>
      <c r="J372" s="160" t="s">
        <v>65</v>
      </c>
      <c r="K372" s="161">
        <v>0</v>
      </c>
      <c r="L372" s="162">
        <v>0</v>
      </c>
      <c r="M372" s="163" t="s">
        <v>65</v>
      </c>
      <c r="N372" s="163">
        <v>0</v>
      </c>
      <c r="O372" s="164"/>
      <c r="P372" s="165"/>
      <c r="Q372" s="155"/>
    </row>
    <row r="373" spans="2:17" ht="15" thickBot="1" x14ac:dyDescent="0.35">
      <c r="B373" s="155" t="s">
        <v>2531</v>
      </c>
      <c r="C373" s="156" t="s">
        <v>2532</v>
      </c>
      <c r="D373" s="157" t="s">
        <v>2212</v>
      </c>
      <c r="E373" s="157" t="s">
        <v>2212</v>
      </c>
      <c r="F373" s="158">
        <v>0</v>
      </c>
      <c r="G373" s="159" t="s">
        <v>2212</v>
      </c>
      <c r="H373" s="159" t="s">
        <v>2212</v>
      </c>
      <c r="I373" s="159" t="s">
        <v>2212</v>
      </c>
      <c r="J373" s="160" t="s">
        <v>65</v>
      </c>
      <c r="K373" s="161">
        <v>0</v>
      </c>
      <c r="L373" s="162">
        <v>0</v>
      </c>
      <c r="M373" s="163" t="s">
        <v>65</v>
      </c>
      <c r="N373" s="163">
        <v>0</v>
      </c>
      <c r="O373" s="164"/>
      <c r="P373" s="165"/>
      <c r="Q373" s="155"/>
    </row>
    <row r="374" spans="2:17" ht="15" thickBot="1" x14ac:dyDescent="0.35">
      <c r="B374" s="155" t="s">
        <v>2533</v>
      </c>
      <c r="C374" s="156" t="s">
        <v>2534</v>
      </c>
      <c r="D374" s="157" t="s">
        <v>2212</v>
      </c>
      <c r="E374" s="157" t="s">
        <v>2212</v>
      </c>
      <c r="F374" s="158">
        <v>255397910101</v>
      </c>
      <c r="G374" s="159" t="s">
        <v>2212</v>
      </c>
      <c r="H374" s="159" t="s">
        <v>2212</v>
      </c>
      <c r="I374" s="159" t="s">
        <v>2212</v>
      </c>
      <c r="J374" s="160" t="s">
        <v>65</v>
      </c>
      <c r="K374" s="161">
        <v>0</v>
      </c>
      <c r="L374" s="162">
        <v>0</v>
      </c>
      <c r="M374" s="163" t="s">
        <v>65</v>
      </c>
      <c r="N374" s="163">
        <v>0</v>
      </c>
      <c r="O374" s="164"/>
      <c r="P374" s="165"/>
      <c r="Q374" s="155"/>
    </row>
    <row r="375" spans="2:17" ht="15" thickBot="1" x14ac:dyDescent="0.35">
      <c r="B375" s="155" t="s">
        <v>1895</v>
      </c>
      <c r="C375" s="156" t="s">
        <v>1836</v>
      </c>
      <c r="D375" s="157" t="s">
        <v>2212</v>
      </c>
      <c r="E375" s="157" t="s">
        <v>2212</v>
      </c>
      <c r="F375" s="158">
        <v>1979664460101</v>
      </c>
      <c r="G375" s="159" t="s">
        <v>2212</v>
      </c>
      <c r="H375" s="159" t="s">
        <v>2212</v>
      </c>
      <c r="I375" s="159" t="s">
        <v>2212</v>
      </c>
      <c r="J375" s="160" t="s">
        <v>65</v>
      </c>
      <c r="K375" s="161">
        <v>0</v>
      </c>
      <c r="L375" s="162">
        <v>0</v>
      </c>
      <c r="M375" s="163" t="s">
        <v>65</v>
      </c>
      <c r="N375" s="163">
        <v>0</v>
      </c>
      <c r="O375" s="164"/>
      <c r="P375" s="165"/>
      <c r="Q375" s="155"/>
    </row>
    <row r="376" spans="2:17" ht="15" thickBot="1" x14ac:dyDescent="0.35">
      <c r="B376" s="155" t="s">
        <v>2488</v>
      </c>
      <c r="C376" s="156" t="s">
        <v>516</v>
      </c>
      <c r="D376" s="157" t="s">
        <v>2212</v>
      </c>
      <c r="E376" s="157" t="s">
        <v>2212</v>
      </c>
      <c r="F376" s="158">
        <v>0</v>
      </c>
      <c r="G376" s="159" t="s">
        <v>2212</v>
      </c>
      <c r="H376" s="159" t="s">
        <v>2212</v>
      </c>
      <c r="I376" s="159" t="s">
        <v>2212</v>
      </c>
      <c r="J376" s="160" t="s">
        <v>65</v>
      </c>
      <c r="K376" s="161">
        <v>0</v>
      </c>
      <c r="L376" s="162">
        <v>0</v>
      </c>
      <c r="M376" s="163" t="s">
        <v>65</v>
      </c>
      <c r="N376" s="163">
        <v>0</v>
      </c>
      <c r="O376" s="164"/>
      <c r="P376" s="165"/>
      <c r="Q376" s="155"/>
    </row>
    <row r="377" spans="2:17" ht="15" thickBot="1" x14ac:dyDescent="0.35">
      <c r="B377" s="155" t="s">
        <v>2535</v>
      </c>
      <c r="C377" s="156" t="s">
        <v>1543</v>
      </c>
      <c r="D377" s="157" t="s">
        <v>2212</v>
      </c>
      <c r="E377" s="157" t="s">
        <v>2212</v>
      </c>
      <c r="F377" s="158" t="s">
        <v>2536</v>
      </c>
      <c r="G377" s="159" t="s">
        <v>2212</v>
      </c>
      <c r="H377" s="159" t="s">
        <v>2212</v>
      </c>
      <c r="I377" s="159" t="s">
        <v>2212</v>
      </c>
      <c r="J377" s="160" t="s">
        <v>65</v>
      </c>
      <c r="K377" s="161">
        <v>0</v>
      </c>
      <c r="L377" s="162">
        <v>0</v>
      </c>
      <c r="M377" s="163" t="s">
        <v>65</v>
      </c>
      <c r="N377" s="163">
        <v>0</v>
      </c>
      <c r="O377" s="164"/>
      <c r="P377" s="165"/>
      <c r="Q377" s="155"/>
    </row>
    <row r="378" spans="2:17" ht="15" thickBot="1" x14ac:dyDescent="0.35">
      <c r="B378" s="155" t="s">
        <v>2537</v>
      </c>
      <c r="C378" s="156" t="s">
        <v>2538</v>
      </c>
      <c r="D378" s="157" t="s">
        <v>2212</v>
      </c>
      <c r="E378" s="157" t="s">
        <v>2212</v>
      </c>
      <c r="F378" s="158">
        <v>2180863500101</v>
      </c>
      <c r="G378" s="159" t="s">
        <v>2212</v>
      </c>
      <c r="H378" s="159" t="s">
        <v>2212</v>
      </c>
      <c r="I378" s="159" t="s">
        <v>2212</v>
      </c>
      <c r="J378" s="160" t="s">
        <v>65</v>
      </c>
      <c r="K378" s="161">
        <v>0</v>
      </c>
      <c r="L378" s="162">
        <v>0</v>
      </c>
      <c r="M378" s="163" t="s">
        <v>65</v>
      </c>
      <c r="N378" s="163">
        <v>0</v>
      </c>
      <c r="O378" s="164"/>
      <c r="P378" s="165"/>
      <c r="Q378" s="155"/>
    </row>
    <row r="379" spans="2:17" ht="15" thickBot="1" x14ac:dyDescent="0.35">
      <c r="B379" s="155" t="s">
        <v>2539</v>
      </c>
      <c r="C379" s="156" t="s">
        <v>2540</v>
      </c>
      <c r="D379" s="157" t="s">
        <v>2212</v>
      </c>
      <c r="E379" s="157" t="s">
        <v>2212</v>
      </c>
      <c r="F379" s="158">
        <v>1888991700101</v>
      </c>
      <c r="G379" s="159" t="s">
        <v>2212</v>
      </c>
      <c r="H379" s="159" t="s">
        <v>2212</v>
      </c>
      <c r="I379" s="159" t="s">
        <v>2212</v>
      </c>
      <c r="J379" s="160" t="s">
        <v>65</v>
      </c>
      <c r="K379" s="161">
        <v>0</v>
      </c>
      <c r="L379" s="162">
        <v>0</v>
      </c>
      <c r="M379" s="163" t="s">
        <v>65</v>
      </c>
      <c r="N379" s="163">
        <v>0</v>
      </c>
      <c r="O379" s="164"/>
      <c r="P379" s="165"/>
      <c r="Q379" s="155"/>
    </row>
    <row r="380" spans="2:17" ht="15" thickBot="1" x14ac:dyDescent="0.35">
      <c r="B380" s="155" t="s">
        <v>2541</v>
      </c>
      <c r="C380" s="156" t="s">
        <v>2542</v>
      </c>
      <c r="D380" s="157" t="s">
        <v>2212</v>
      </c>
      <c r="E380" s="157" t="s">
        <v>2212</v>
      </c>
      <c r="F380" s="158">
        <v>2338895742207</v>
      </c>
      <c r="G380" s="159" t="s">
        <v>2212</v>
      </c>
      <c r="H380" s="159" t="s">
        <v>2212</v>
      </c>
      <c r="I380" s="159" t="s">
        <v>2212</v>
      </c>
      <c r="J380" s="160" t="s">
        <v>65</v>
      </c>
      <c r="K380" s="161">
        <v>0</v>
      </c>
      <c r="L380" s="162">
        <v>0</v>
      </c>
      <c r="M380" s="163" t="s">
        <v>65</v>
      </c>
      <c r="N380" s="163">
        <v>0</v>
      </c>
      <c r="O380" s="164"/>
      <c r="P380" s="165"/>
      <c r="Q380" s="155"/>
    </row>
    <row r="381" spans="2:17" ht="15" thickBot="1" x14ac:dyDescent="0.35">
      <c r="B381" s="155" t="s">
        <v>472</v>
      </c>
      <c r="C381" s="156" t="s">
        <v>186</v>
      </c>
      <c r="D381" s="157" t="s">
        <v>2212</v>
      </c>
      <c r="E381" s="157" t="s">
        <v>2212</v>
      </c>
      <c r="F381" s="158">
        <v>0</v>
      </c>
      <c r="G381" s="159" t="s">
        <v>2212</v>
      </c>
      <c r="H381" s="159" t="s">
        <v>2212</v>
      </c>
      <c r="I381" s="159" t="s">
        <v>2212</v>
      </c>
      <c r="J381" s="160" t="s">
        <v>65</v>
      </c>
      <c r="K381" s="161">
        <v>0</v>
      </c>
      <c r="L381" s="162">
        <v>0</v>
      </c>
      <c r="M381" s="163" t="s">
        <v>65</v>
      </c>
      <c r="N381" s="163">
        <v>0</v>
      </c>
      <c r="O381" s="164"/>
      <c r="P381" s="165"/>
      <c r="Q381" s="155"/>
    </row>
    <row r="382" spans="2:17" ht="15" thickBot="1" x14ac:dyDescent="0.35">
      <c r="B382" s="155" t="s">
        <v>2543</v>
      </c>
      <c r="C382" s="156" t="s">
        <v>379</v>
      </c>
      <c r="D382" s="157" t="s">
        <v>2212</v>
      </c>
      <c r="E382" s="157" t="s">
        <v>2212</v>
      </c>
      <c r="F382" s="158">
        <v>2338895742207</v>
      </c>
      <c r="G382" s="159" t="s">
        <v>2212</v>
      </c>
      <c r="H382" s="159" t="s">
        <v>2212</v>
      </c>
      <c r="I382" s="159" t="s">
        <v>2212</v>
      </c>
      <c r="J382" s="160" t="s">
        <v>65</v>
      </c>
      <c r="K382" s="161">
        <v>0</v>
      </c>
      <c r="L382" s="162">
        <v>0</v>
      </c>
      <c r="M382" s="163" t="s">
        <v>65</v>
      </c>
      <c r="N382" s="163">
        <v>0</v>
      </c>
      <c r="O382" s="164"/>
      <c r="P382" s="165"/>
      <c r="Q382" s="155"/>
    </row>
    <row r="383" spans="2:17" ht="15" thickBot="1" x14ac:dyDescent="0.35">
      <c r="B383" s="155" t="s">
        <v>2544</v>
      </c>
      <c r="C383" s="156" t="s">
        <v>2418</v>
      </c>
      <c r="D383" s="157" t="s">
        <v>2212</v>
      </c>
      <c r="E383" s="157" t="s">
        <v>2212</v>
      </c>
      <c r="F383" s="158">
        <v>2268578240101</v>
      </c>
      <c r="G383" s="159" t="s">
        <v>2212</v>
      </c>
      <c r="H383" s="159" t="s">
        <v>2212</v>
      </c>
      <c r="I383" s="159" t="s">
        <v>2212</v>
      </c>
      <c r="J383" s="160" t="s">
        <v>65</v>
      </c>
      <c r="K383" s="161">
        <v>0</v>
      </c>
      <c r="L383" s="162">
        <v>0</v>
      </c>
      <c r="M383" s="163" t="s">
        <v>65</v>
      </c>
      <c r="N383" s="163">
        <v>0</v>
      </c>
      <c r="O383" s="164"/>
      <c r="P383" s="165"/>
      <c r="Q383" s="155"/>
    </row>
    <row r="384" spans="2:17" ht="15" thickBot="1" x14ac:dyDescent="0.35">
      <c r="B384" s="155" t="s">
        <v>2545</v>
      </c>
      <c r="C384" s="156" t="s">
        <v>2546</v>
      </c>
      <c r="D384" s="157" t="s">
        <v>2212</v>
      </c>
      <c r="E384" s="157" t="s">
        <v>2212</v>
      </c>
      <c r="F384" s="158">
        <v>2718075630109</v>
      </c>
      <c r="G384" s="159" t="s">
        <v>2212</v>
      </c>
      <c r="H384" s="159" t="s">
        <v>2212</v>
      </c>
      <c r="I384" s="159" t="s">
        <v>2212</v>
      </c>
      <c r="J384" s="160" t="s">
        <v>65</v>
      </c>
      <c r="K384" s="161">
        <v>0</v>
      </c>
      <c r="L384" s="162">
        <v>0</v>
      </c>
      <c r="M384" s="163" t="s">
        <v>65</v>
      </c>
      <c r="N384" s="163">
        <v>0</v>
      </c>
      <c r="O384" s="164"/>
      <c r="P384" s="165"/>
      <c r="Q384" s="155"/>
    </row>
    <row r="385" spans="2:17" ht="15" thickBot="1" x14ac:dyDescent="0.35">
      <c r="B385" s="155" t="s">
        <v>2547</v>
      </c>
      <c r="C385" s="156" t="s">
        <v>2548</v>
      </c>
      <c r="D385" s="157" t="s">
        <v>2212</v>
      </c>
      <c r="E385" s="157" t="s">
        <v>2212</v>
      </c>
      <c r="F385" s="158">
        <v>2382718380109</v>
      </c>
      <c r="G385" s="159" t="s">
        <v>2212</v>
      </c>
      <c r="H385" s="159" t="s">
        <v>2212</v>
      </c>
      <c r="I385" s="159" t="s">
        <v>2212</v>
      </c>
      <c r="J385" s="160" t="s">
        <v>65</v>
      </c>
      <c r="K385" s="161">
        <v>0</v>
      </c>
      <c r="L385" s="162">
        <v>0</v>
      </c>
      <c r="M385" s="163" t="s">
        <v>65</v>
      </c>
      <c r="N385" s="163">
        <v>0</v>
      </c>
      <c r="O385" s="164"/>
      <c r="P385" s="165"/>
      <c r="Q385" s="155"/>
    </row>
    <row r="386" spans="2:17" ht="15" thickBot="1" x14ac:dyDescent="0.35">
      <c r="B386" s="155" t="s">
        <v>2549</v>
      </c>
      <c r="C386" s="156" t="s">
        <v>2548</v>
      </c>
      <c r="D386" s="157" t="s">
        <v>2212</v>
      </c>
      <c r="E386" s="157" t="s">
        <v>2212</v>
      </c>
      <c r="F386" s="158">
        <v>2190141670109</v>
      </c>
      <c r="G386" s="159" t="s">
        <v>2212</v>
      </c>
      <c r="H386" s="159" t="s">
        <v>2212</v>
      </c>
      <c r="I386" s="159" t="s">
        <v>2212</v>
      </c>
      <c r="J386" s="160" t="s">
        <v>65</v>
      </c>
      <c r="K386" s="161">
        <v>0</v>
      </c>
      <c r="L386" s="162">
        <v>0</v>
      </c>
      <c r="M386" s="163" t="s">
        <v>65</v>
      </c>
      <c r="N386" s="163">
        <v>0</v>
      </c>
      <c r="O386" s="164"/>
      <c r="P386" s="165"/>
      <c r="Q386" s="155"/>
    </row>
    <row r="387" spans="2:17" ht="15" thickBot="1" x14ac:dyDescent="0.35">
      <c r="B387" s="155" t="s">
        <v>2550</v>
      </c>
      <c r="C387" s="156" t="s">
        <v>2551</v>
      </c>
      <c r="D387" s="157" t="s">
        <v>2212</v>
      </c>
      <c r="E387" s="157" t="s">
        <v>2212</v>
      </c>
      <c r="F387" s="158">
        <v>2451851710109</v>
      </c>
      <c r="G387" s="159" t="s">
        <v>2212</v>
      </c>
      <c r="H387" s="159" t="s">
        <v>2212</v>
      </c>
      <c r="I387" s="159" t="s">
        <v>2212</v>
      </c>
      <c r="J387" s="160" t="s">
        <v>65</v>
      </c>
      <c r="K387" s="161">
        <v>0</v>
      </c>
      <c r="L387" s="162">
        <v>0</v>
      </c>
      <c r="M387" s="163" t="s">
        <v>65</v>
      </c>
      <c r="N387" s="163">
        <v>0</v>
      </c>
      <c r="O387" s="164"/>
      <c r="P387" s="165"/>
      <c r="Q387" s="155"/>
    </row>
    <row r="388" spans="2:17" ht="15" thickBot="1" x14ac:dyDescent="0.35">
      <c r="B388" s="155" t="s">
        <v>1369</v>
      </c>
      <c r="C388" s="156" t="s">
        <v>2552</v>
      </c>
      <c r="D388" s="157" t="s">
        <v>2212</v>
      </c>
      <c r="E388" s="157" t="s">
        <v>2212</v>
      </c>
      <c r="F388" s="158">
        <v>2633670880109</v>
      </c>
      <c r="G388" s="159" t="s">
        <v>2212</v>
      </c>
      <c r="H388" s="159" t="s">
        <v>2212</v>
      </c>
      <c r="I388" s="159" t="s">
        <v>2212</v>
      </c>
      <c r="J388" s="160" t="s">
        <v>65</v>
      </c>
      <c r="K388" s="161">
        <v>0</v>
      </c>
      <c r="L388" s="162">
        <v>0</v>
      </c>
      <c r="M388" s="163" t="s">
        <v>65</v>
      </c>
      <c r="N388" s="163">
        <v>0</v>
      </c>
      <c r="O388" s="164"/>
      <c r="P388" s="165"/>
      <c r="Q388" s="155"/>
    </row>
    <row r="389" spans="2:17" ht="15" thickBot="1" x14ac:dyDescent="0.35">
      <c r="B389" s="155" t="s">
        <v>2553</v>
      </c>
      <c r="C389" s="156" t="s">
        <v>2546</v>
      </c>
      <c r="D389" s="157" t="s">
        <v>2212</v>
      </c>
      <c r="E389" s="157" t="s">
        <v>2212</v>
      </c>
      <c r="F389" s="158">
        <v>2500299600101</v>
      </c>
      <c r="G389" s="159" t="s">
        <v>2212</v>
      </c>
      <c r="H389" s="159" t="s">
        <v>2212</v>
      </c>
      <c r="I389" s="159" t="s">
        <v>2212</v>
      </c>
      <c r="J389" s="160" t="s">
        <v>65</v>
      </c>
      <c r="K389" s="161">
        <v>0</v>
      </c>
      <c r="L389" s="162">
        <v>0</v>
      </c>
      <c r="M389" s="163" t="s">
        <v>65</v>
      </c>
      <c r="N389" s="163">
        <v>0</v>
      </c>
      <c r="O389" s="164"/>
      <c r="P389" s="165"/>
      <c r="Q389" s="155"/>
    </row>
    <row r="390" spans="2:17" ht="15" thickBot="1" x14ac:dyDescent="0.35">
      <c r="B390" s="155" t="s">
        <v>2553</v>
      </c>
      <c r="C390" s="156" t="s">
        <v>2552</v>
      </c>
      <c r="D390" s="157" t="s">
        <v>2212</v>
      </c>
      <c r="E390" s="157" t="s">
        <v>2212</v>
      </c>
      <c r="F390" s="158">
        <v>1910009650109</v>
      </c>
      <c r="G390" s="159" t="s">
        <v>2212</v>
      </c>
      <c r="H390" s="159" t="s">
        <v>2212</v>
      </c>
      <c r="I390" s="159" t="s">
        <v>2212</v>
      </c>
      <c r="J390" s="160" t="s">
        <v>65</v>
      </c>
      <c r="K390" s="161">
        <v>0</v>
      </c>
      <c r="L390" s="162">
        <v>0</v>
      </c>
      <c r="M390" s="163" t="s">
        <v>65</v>
      </c>
      <c r="N390" s="163">
        <v>0</v>
      </c>
      <c r="O390" s="164"/>
      <c r="P390" s="165"/>
      <c r="Q390" s="155"/>
    </row>
    <row r="391" spans="2:17" ht="15" thickBot="1" x14ac:dyDescent="0.35">
      <c r="B391" s="155" t="s">
        <v>2554</v>
      </c>
      <c r="C391" s="156" t="s">
        <v>2555</v>
      </c>
      <c r="D391" s="157" t="s">
        <v>2212</v>
      </c>
      <c r="E391" s="157" t="s">
        <v>2212</v>
      </c>
      <c r="F391" s="158">
        <v>1831002980109</v>
      </c>
      <c r="G391" s="159" t="s">
        <v>2212</v>
      </c>
      <c r="H391" s="159" t="s">
        <v>2212</v>
      </c>
      <c r="I391" s="159" t="s">
        <v>2212</v>
      </c>
      <c r="J391" s="160" t="s">
        <v>65</v>
      </c>
      <c r="K391" s="161">
        <v>0</v>
      </c>
      <c r="L391" s="162">
        <v>0</v>
      </c>
      <c r="M391" s="163" t="s">
        <v>65</v>
      </c>
      <c r="N391" s="163">
        <v>0</v>
      </c>
      <c r="O391" s="164"/>
      <c r="P391" s="165"/>
      <c r="Q391" s="155"/>
    </row>
    <row r="392" spans="2:17" ht="15" thickBot="1" x14ac:dyDescent="0.35">
      <c r="B392" s="155" t="s">
        <v>2556</v>
      </c>
      <c r="C392" s="156" t="s">
        <v>1405</v>
      </c>
      <c r="D392" s="157" t="s">
        <v>2212</v>
      </c>
      <c r="E392" s="157" t="s">
        <v>2212</v>
      </c>
      <c r="F392" s="158">
        <v>2883966850109</v>
      </c>
      <c r="G392" s="159" t="s">
        <v>2212</v>
      </c>
      <c r="H392" s="159" t="s">
        <v>2212</v>
      </c>
      <c r="I392" s="159" t="s">
        <v>2212</v>
      </c>
      <c r="J392" s="160" t="s">
        <v>65</v>
      </c>
      <c r="K392" s="161">
        <v>0</v>
      </c>
      <c r="L392" s="162">
        <v>0</v>
      </c>
      <c r="M392" s="163" t="s">
        <v>65</v>
      </c>
      <c r="N392" s="163">
        <v>0</v>
      </c>
      <c r="O392" s="164"/>
      <c r="P392" s="165"/>
      <c r="Q392" s="155"/>
    </row>
    <row r="393" spans="2:17" ht="15" thickBot="1" x14ac:dyDescent="0.35">
      <c r="B393" s="155" t="s">
        <v>2557</v>
      </c>
      <c r="C393" s="156" t="s">
        <v>2558</v>
      </c>
      <c r="D393" s="157" t="s">
        <v>2212</v>
      </c>
      <c r="E393" s="157" t="s">
        <v>2212</v>
      </c>
      <c r="F393" s="158">
        <v>1734304841506</v>
      </c>
      <c r="G393" s="159" t="s">
        <v>2212</v>
      </c>
      <c r="H393" s="159" t="s">
        <v>2212</v>
      </c>
      <c r="I393" s="159" t="s">
        <v>2212</v>
      </c>
      <c r="J393" s="160" t="s">
        <v>65</v>
      </c>
      <c r="K393" s="161">
        <v>0</v>
      </c>
      <c r="L393" s="162">
        <v>0</v>
      </c>
      <c r="M393" s="163" t="s">
        <v>65</v>
      </c>
      <c r="N393" s="163">
        <v>0</v>
      </c>
      <c r="O393" s="164"/>
      <c r="P393" s="165"/>
      <c r="Q393" s="155"/>
    </row>
    <row r="394" spans="2:17" ht="15" thickBot="1" x14ac:dyDescent="0.35">
      <c r="B394" s="155" t="s">
        <v>2559</v>
      </c>
      <c r="C394" s="156" t="s">
        <v>1405</v>
      </c>
      <c r="D394" s="157" t="s">
        <v>2212</v>
      </c>
      <c r="E394" s="157" t="s">
        <v>2212</v>
      </c>
      <c r="F394" s="158">
        <v>1951012430109</v>
      </c>
      <c r="G394" s="159" t="s">
        <v>2212</v>
      </c>
      <c r="H394" s="159" t="s">
        <v>2212</v>
      </c>
      <c r="I394" s="159" t="s">
        <v>2212</v>
      </c>
      <c r="J394" s="160" t="s">
        <v>65</v>
      </c>
      <c r="K394" s="161">
        <v>0</v>
      </c>
      <c r="L394" s="162">
        <v>0</v>
      </c>
      <c r="M394" s="163" t="s">
        <v>65</v>
      </c>
      <c r="N394" s="163">
        <v>0</v>
      </c>
      <c r="O394" s="164"/>
      <c r="P394" s="165"/>
      <c r="Q394" s="155"/>
    </row>
    <row r="395" spans="2:17" ht="15" thickBot="1" x14ac:dyDescent="0.35">
      <c r="B395" s="155" t="s">
        <v>2560</v>
      </c>
      <c r="C395" s="156" t="s">
        <v>2561</v>
      </c>
      <c r="D395" s="157" t="s">
        <v>2212</v>
      </c>
      <c r="E395" s="157" t="s">
        <v>2212</v>
      </c>
      <c r="F395" s="158">
        <v>2362152990109</v>
      </c>
      <c r="G395" s="159" t="s">
        <v>2212</v>
      </c>
      <c r="H395" s="159" t="s">
        <v>2212</v>
      </c>
      <c r="I395" s="159" t="s">
        <v>2212</v>
      </c>
      <c r="J395" s="160" t="s">
        <v>65</v>
      </c>
      <c r="K395" s="161">
        <v>0</v>
      </c>
      <c r="L395" s="162">
        <v>0</v>
      </c>
      <c r="M395" s="163" t="s">
        <v>65</v>
      </c>
      <c r="N395" s="163">
        <v>0</v>
      </c>
      <c r="O395" s="164"/>
      <c r="P395" s="165"/>
      <c r="Q395" s="155"/>
    </row>
    <row r="396" spans="2:17" ht="15" thickBot="1" x14ac:dyDescent="0.35">
      <c r="B396" s="155" t="s">
        <v>527</v>
      </c>
      <c r="C396" s="156" t="s">
        <v>1405</v>
      </c>
      <c r="D396" s="157" t="s">
        <v>2212</v>
      </c>
      <c r="E396" s="157" t="s">
        <v>2212</v>
      </c>
      <c r="F396" s="158">
        <v>1614650050109</v>
      </c>
      <c r="G396" s="159" t="s">
        <v>2212</v>
      </c>
      <c r="H396" s="159" t="s">
        <v>2212</v>
      </c>
      <c r="I396" s="159" t="s">
        <v>2212</v>
      </c>
      <c r="J396" s="160" t="s">
        <v>65</v>
      </c>
      <c r="K396" s="161">
        <v>0</v>
      </c>
      <c r="L396" s="162">
        <v>0</v>
      </c>
      <c r="M396" s="163" t="s">
        <v>65</v>
      </c>
      <c r="N396" s="163">
        <v>0</v>
      </c>
      <c r="O396" s="164"/>
      <c r="P396" s="165"/>
      <c r="Q396" s="155"/>
    </row>
    <row r="397" spans="2:17" ht="15" thickBot="1" x14ac:dyDescent="0.35">
      <c r="B397" s="155" t="s">
        <v>2562</v>
      </c>
      <c r="C397" s="156" t="s">
        <v>2563</v>
      </c>
      <c r="D397" s="157" t="s">
        <v>2212</v>
      </c>
      <c r="E397" s="157" t="s">
        <v>2212</v>
      </c>
      <c r="F397" s="158">
        <v>2229757330109</v>
      </c>
      <c r="G397" s="159" t="s">
        <v>2212</v>
      </c>
      <c r="H397" s="159" t="s">
        <v>2212</v>
      </c>
      <c r="I397" s="159" t="s">
        <v>2212</v>
      </c>
      <c r="J397" s="160" t="s">
        <v>65</v>
      </c>
      <c r="K397" s="161">
        <v>0</v>
      </c>
      <c r="L397" s="162">
        <v>0</v>
      </c>
      <c r="M397" s="163" t="s">
        <v>65</v>
      </c>
      <c r="N397" s="163">
        <v>0</v>
      </c>
      <c r="O397" s="164"/>
      <c r="P397" s="165"/>
      <c r="Q397" s="155"/>
    </row>
    <row r="398" spans="2:17" ht="15" thickBot="1" x14ac:dyDescent="0.35">
      <c r="B398" s="155" t="s">
        <v>2564</v>
      </c>
      <c r="C398" s="156" t="s">
        <v>1423</v>
      </c>
      <c r="D398" s="157" t="s">
        <v>2212</v>
      </c>
      <c r="E398" s="157" t="s">
        <v>2212</v>
      </c>
      <c r="F398" s="158" t="s">
        <v>2565</v>
      </c>
      <c r="G398" s="159" t="s">
        <v>2212</v>
      </c>
      <c r="H398" s="159" t="s">
        <v>2212</v>
      </c>
      <c r="I398" s="159" t="s">
        <v>2212</v>
      </c>
      <c r="J398" s="160" t="s">
        <v>65</v>
      </c>
      <c r="K398" s="161">
        <v>0</v>
      </c>
      <c r="L398" s="162">
        <v>0</v>
      </c>
      <c r="M398" s="163" t="s">
        <v>65</v>
      </c>
      <c r="N398" s="163">
        <v>0</v>
      </c>
      <c r="O398" s="164"/>
      <c r="P398" s="165"/>
      <c r="Q398" s="155"/>
    </row>
    <row r="399" spans="2:17" ht="15" thickBot="1" x14ac:dyDescent="0.35">
      <c r="B399" s="155" t="s">
        <v>2566</v>
      </c>
      <c r="C399" s="156" t="s">
        <v>2442</v>
      </c>
      <c r="D399" s="157" t="s">
        <v>2212</v>
      </c>
      <c r="E399" s="157" t="s">
        <v>2212</v>
      </c>
      <c r="F399" s="158" t="s">
        <v>2565</v>
      </c>
      <c r="G399" s="159" t="s">
        <v>2212</v>
      </c>
      <c r="H399" s="159" t="s">
        <v>2212</v>
      </c>
      <c r="I399" s="159" t="s">
        <v>2212</v>
      </c>
      <c r="J399" s="160" t="s">
        <v>65</v>
      </c>
      <c r="K399" s="161">
        <v>0</v>
      </c>
      <c r="L399" s="162">
        <v>0</v>
      </c>
      <c r="M399" s="163" t="s">
        <v>65</v>
      </c>
      <c r="N399" s="163">
        <v>0</v>
      </c>
      <c r="O399" s="164"/>
      <c r="P399" s="165"/>
      <c r="Q399" s="155"/>
    </row>
    <row r="400" spans="2:17" ht="15" thickBot="1" x14ac:dyDescent="0.35">
      <c r="B400" s="155" t="s">
        <v>2567</v>
      </c>
      <c r="C400" s="156" t="s">
        <v>2568</v>
      </c>
      <c r="D400" s="157" t="s">
        <v>2212</v>
      </c>
      <c r="E400" s="157" t="s">
        <v>2212</v>
      </c>
      <c r="F400" s="158" t="s">
        <v>2565</v>
      </c>
      <c r="G400" s="159" t="s">
        <v>2212</v>
      </c>
      <c r="H400" s="159" t="s">
        <v>2212</v>
      </c>
      <c r="I400" s="159" t="s">
        <v>2212</v>
      </c>
      <c r="J400" s="160" t="s">
        <v>65</v>
      </c>
      <c r="K400" s="161">
        <v>0</v>
      </c>
      <c r="L400" s="162">
        <v>0</v>
      </c>
      <c r="M400" s="163" t="s">
        <v>65</v>
      </c>
      <c r="N400" s="163">
        <v>0</v>
      </c>
      <c r="O400" s="164"/>
      <c r="P400" s="165"/>
      <c r="Q400" s="155"/>
    </row>
    <row r="401" spans="2:17" ht="15" thickBot="1" x14ac:dyDescent="0.35">
      <c r="B401" s="155" t="s">
        <v>527</v>
      </c>
      <c r="C401" s="156" t="s">
        <v>2403</v>
      </c>
      <c r="D401" s="157" t="s">
        <v>2212</v>
      </c>
      <c r="E401" s="157" t="s">
        <v>2212</v>
      </c>
      <c r="F401" s="158" t="s">
        <v>2565</v>
      </c>
      <c r="G401" s="159" t="s">
        <v>2212</v>
      </c>
      <c r="H401" s="159" t="s">
        <v>2212</v>
      </c>
      <c r="I401" s="159" t="s">
        <v>2212</v>
      </c>
      <c r="J401" s="160" t="s">
        <v>65</v>
      </c>
      <c r="K401" s="161">
        <v>0</v>
      </c>
      <c r="L401" s="162">
        <v>0</v>
      </c>
      <c r="M401" s="163" t="s">
        <v>65</v>
      </c>
      <c r="N401" s="163">
        <v>0</v>
      </c>
      <c r="O401" s="164"/>
      <c r="P401" s="165"/>
      <c r="Q401" s="155"/>
    </row>
    <row r="402" spans="2:17" ht="15" thickBot="1" x14ac:dyDescent="0.35">
      <c r="B402" s="155" t="s">
        <v>2569</v>
      </c>
      <c r="C402" s="156" t="s">
        <v>2447</v>
      </c>
      <c r="D402" s="157" t="s">
        <v>2212</v>
      </c>
      <c r="E402" s="157" t="s">
        <v>2212</v>
      </c>
      <c r="F402" s="158" t="s">
        <v>2565</v>
      </c>
      <c r="G402" s="159" t="s">
        <v>2212</v>
      </c>
      <c r="H402" s="159" t="s">
        <v>2212</v>
      </c>
      <c r="I402" s="159" t="s">
        <v>2212</v>
      </c>
      <c r="J402" s="160" t="s">
        <v>65</v>
      </c>
      <c r="K402" s="161">
        <v>0</v>
      </c>
      <c r="L402" s="162">
        <v>0</v>
      </c>
      <c r="M402" s="163" t="s">
        <v>65</v>
      </c>
      <c r="N402" s="163">
        <v>0</v>
      </c>
      <c r="O402" s="164"/>
      <c r="P402" s="165"/>
      <c r="Q402" s="155"/>
    </row>
    <row r="403" spans="2:17" ht="15" thickBot="1" x14ac:dyDescent="0.35">
      <c r="B403" s="155" t="s">
        <v>2570</v>
      </c>
      <c r="C403" s="156" t="s">
        <v>2434</v>
      </c>
      <c r="D403" s="157" t="s">
        <v>2212</v>
      </c>
      <c r="E403" s="157" t="s">
        <v>2212</v>
      </c>
      <c r="F403" s="158" t="s">
        <v>2565</v>
      </c>
      <c r="G403" s="159" t="s">
        <v>2212</v>
      </c>
      <c r="H403" s="159" t="s">
        <v>2212</v>
      </c>
      <c r="I403" s="159" t="s">
        <v>2212</v>
      </c>
      <c r="J403" s="160" t="s">
        <v>65</v>
      </c>
      <c r="K403" s="161">
        <v>0</v>
      </c>
      <c r="L403" s="162">
        <v>0</v>
      </c>
      <c r="M403" s="163" t="s">
        <v>65</v>
      </c>
      <c r="N403" s="163">
        <v>0</v>
      </c>
      <c r="O403" s="164"/>
      <c r="P403" s="165"/>
      <c r="Q403" s="155"/>
    </row>
    <row r="404" spans="2:17" ht="15" thickBot="1" x14ac:dyDescent="0.35">
      <c r="B404" s="155" t="s">
        <v>2571</v>
      </c>
      <c r="C404" s="156" t="s">
        <v>2425</v>
      </c>
      <c r="D404" s="157" t="s">
        <v>2212</v>
      </c>
      <c r="E404" s="157" t="s">
        <v>2212</v>
      </c>
      <c r="F404" s="158" t="s">
        <v>2565</v>
      </c>
      <c r="G404" s="159" t="s">
        <v>2212</v>
      </c>
      <c r="H404" s="159" t="s">
        <v>2212</v>
      </c>
      <c r="I404" s="159" t="s">
        <v>2212</v>
      </c>
      <c r="J404" s="160" t="s">
        <v>65</v>
      </c>
      <c r="K404" s="161">
        <v>0</v>
      </c>
      <c r="L404" s="162">
        <v>0</v>
      </c>
      <c r="M404" s="163" t="s">
        <v>65</v>
      </c>
      <c r="N404" s="163">
        <v>0</v>
      </c>
      <c r="O404" s="164"/>
      <c r="P404" s="165"/>
      <c r="Q404" s="155"/>
    </row>
    <row r="405" spans="2:17" ht="15" thickBot="1" x14ac:dyDescent="0.35">
      <c r="B405" s="155" t="s">
        <v>2572</v>
      </c>
      <c r="C405" s="156" t="s">
        <v>1963</v>
      </c>
      <c r="D405" s="157" t="s">
        <v>2212</v>
      </c>
      <c r="E405" s="157" t="s">
        <v>2212</v>
      </c>
      <c r="F405" s="158" t="s">
        <v>2565</v>
      </c>
      <c r="G405" s="159" t="s">
        <v>2212</v>
      </c>
      <c r="H405" s="159" t="s">
        <v>2212</v>
      </c>
      <c r="I405" s="159" t="s">
        <v>2212</v>
      </c>
      <c r="J405" s="160" t="s">
        <v>65</v>
      </c>
      <c r="K405" s="161">
        <v>0</v>
      </c>
      <c r="L405" s="162">
        <v>0</v>
      </c>
      <c r="M405" s="163" t="s">
        <v>65</v>
      </c>
      <c r="N405" s="163">
        <v>0</v>
      </c>
      <c r="O405" s="164"/>
      <c r="P405" s="165"/>
      <c r="Q405" s="155"/>
    </row>
    <row r="406" spans="2:17" ht="15" thickBot="1" x14ac:dyDescent="0.35">
      <c r="B406" s="155" t="s">
        <v>1950</v>
      </c>
      <c r="C406" s="156" t="s">
        <v>180</v>
      </c>
      <c r="D406" s="157" t="s">
        <v>2212</v>
      </c>
      <c r="E406" s="157" t="s">
        <v>2212</v>
      </c>
      <c r="F406" s="158" t="s">
        <v>2565</v>
      </c>
      <c r="G406" s="159" t="s">
        <v>2212</v>
      </c>
      <c r="H406" s="159" t="s">
        <v>2212</v>
      </c>
      <c r="I406" s="159" t="s">
        <v>2212</v>
      </c>
      <c r="J406" s="160" t="s">
        <v>65</v>
      </c>
      <c r="K406" s="161">
        <v>0</v>
      </c>
      <c r="L406" s="162">
        <v>0</v>
      </c>
      <c r="M406" s="163" t="s">
        <v>65</v>
      </c>
      <c r="N406" s="163">
        <v>0</v>
      </c>
      <c r="O406" s="164"/>
      <c r="P406" s="165"/>
      <c r="Q406" s="155"/>
    </row>
    <row r="407" spans="2:17" ht="15" thickBot="1" x14ac:dyDescent="0.35">
      <c r="B407" s="155" t="s">
        <v>2573</v>
      </c>
      <c r="C407" s="156" t="s">
        <v>192</v>
      </c>
      <c r="D407" s="157" t="s">
        <v>2212</v>
      </c>
      <c r="E407" s="157" t="s">
        <v>2212</v>
      </c>
      <c r="F407" s="158" t="s">
        <v>2565</v>
      </c>
      <c r="G407" s="159" t="s">
        <v>2212</v>
      </c>
      <c r="H407" s="159" t="s">
        <v>2212</v>
      </c>
      <c r="I407" s="159" t="s">
        <v>2212</v>
      </c>
      <c r="J407" s="160" t="s">
        <v>65</v>
      </c>
      <c r="K407" s="161">
        <v>0</v>
      </c>
      <c r="L407" s="162">
        <v>0</v>
      </c>
      <c r="M407" s="163" t="s">
        <v>65</v>
      </c>
      <c r="N407" s="163">
        <v>0</v>
      </c>
      <c r="O407" s="164"/>
      <c r="P407" s="165"/>
      <c r="Q407" s="155"/>
    </row>
    <row r="408" spans="2:17" ht="15" thickBot="1" x14ac:dyDescent="0.35">
      <c r="B408" s="155" t="s">
        <v>525</v>
      </c>
      <c r="C408" s="156" t="s">
        <v>1655</v>
      </c>
      <c r="D408" s="157" t="s">
        <v>2212</v>
      </c>
      <c r="E408" s="157" t="s">
        <v>2212</v>
      </c>
      <c r="F408" s="158" t="s">
        <v>2565</v>
      </c>
      <c r="G408" s="159" t="s">
        <v>2212</v>
      </c>
      <c r="H408" s="159" t="s">
        <v>2212</v>
      </c>
      <c r="I408" s="159" t="s">
        <v>2212</v>
      </c>
      <c r="J408" s="160" t="s">
        <v>65</v>
      </c>
      <c r="K408" s="161">
        <v>0</v>
      </c>
      <c r="L408" s="162">
        <v>0</v>
      </c>
      <c r="M408" s="163" t="s">
        <v>65</v>
      </c>
      <c r="N408" s="163">
        <v>0</v>
      </c>
      <c r="O408" s="164"/>
      <c r="P408" s="165"/>
      <c r="Q408" s="155"/>
    </row>
    <row r="409" spans="2:17" ht="15" thickBot="1" x14ac:dyDescent="0.35">
      <c r="B409" s="155" t="s">
        <v>2574</v>
      </c>
      <c r="C409" s="156" t="s">
        <v>2418</v>
      </c>
      <c r="D409" s="157" t="s">
        <v>2212</v>
      </c>
      <c r="E409" s="157" t="s">
        <v>2212</v>
      </c>
      <c r="F409" s="158" t="s">
        <v>2565</v>
      </c>
      <c r="G409" s="159" t="s">
        <v>2212</v>
      </c>
      <c r="H409" s="159" t="s">
        <v>2212</v>
      </c>
      <c r="I409" s="159" t="s">
        <v>2212</v>
      </c>
      <c r="J409" s="160" t="s">
        <v>65</v>
      </c>
      <c r="K409" s="161">
        <v>0</v>
      </c>
      <c r="L409" s="162">
        <v>0</v>
      </c>
      <c r="M409" s="163" t="s">
        <v>65</v>
      </c>
      <c r="N409" s="163">
        <v>0</v>
      </c>
      <c r="O409" s="164"/>
      <c r="P409" s="165"/>
      <c r="Q409" s="155"/>
    </row>
    <row r="410" spans="2:17" ht="15" thickBot="1" x14ac:dyDescent="0.35">
      <c r="B410" s="155" t="s">
        <v>2575</v>
      </c>
      <c r="C410" s="156" t="s">
        <v>2576</v>
      </c>
      <c r="D410" s="157" t="s">
        <v>2212</v>
      </c>
      <c r="E410" s="157" t="s">
        <v>2212</v>
      </c>
      <c r="F410" s="158" t="s">
        <v>2565</v>
      </c>
      <c r="G410" s="159" t="s">
        <v>2212</v>
      </c>
      <c r="H410" s="159" t="s">
        <v>2212</v>
      </c>
      <c r="I410" s="159" t="s">
        <v>2212</v>
      </c>
      <c r="J410" s="160" t="s">
        <v>65</v>
      </c>
      <c r="K410" s="161">
        <v>0</v>
      </c>
      <c r="L410" s="162">
        <v>0</v>
      </c>
      <c r="M410" s="163" t="s">
        <v>65</v>
      </c>
      <c r="N410" s="163">
        <v>0</v>
      </c>
      <c r="O410" s="164"/>
      <c r="P410" s="165"/>
      <c r="Q410" s="155"/>
    </row>
    <row r="411" spans="2:17" ht="15" thickBot="1" x14ac:dyDescent="0.35">
      <c r="B411" s="155" t="s">
        <v>527</v>
      </c>
      <c r="C411" s="156" t="s">
        <v>2418</v>
      </c>
      <c r="D411" s="157" t="s">
        <v>2212</v>
      </c>
      <c r="E411" s="157" t="s">
        <v>2212</v>
      </c>
      <c r="F411" s="158" t="s">
        <v>2565</v>
      </c>
      <c r="G411" s="159" t="s">
        <v>2212</v>
      </c>
      <c r="H411" s="159" t="s">
        <v>2212</v>
      </c>
      <c r="I411" s="159" t="s">
        <v>2212</v>
      </c>
      <c r="J411" s="160" t="s">
        <v>65</v>
      </c>
      <c r="K411" s="161">
        <v>0</v>
      </c>
      <c r="L411" s="162">
        <v>0</v>
      </c>
      <c r="M411" s="163" t="s">
        <v>65</v>
      </c>
      <c r="N411" s="163">
        <v>0</v>
      </c>
      <c r="O411" s="164"/>
      <c r="P411" s="165"/>
      <c r="Q411" s="155"/>
    </row>
    <row r="412" spans="2:17" ht="15" thickBot="1" x14ac:dyDescent="0.35">
      <c r="B412" s="155" t="s">
        <v>2577</v>
      </c>
      <c r="C412" s="156" t="s">
        <v>2448</v>
      </c>
      <c r="D412" s="157" t="s">
        <v>2212</v>
      </c>
      <c r="E412" s="157" t="s">
        <v>2212</v>
      </c>
      <c r="F412" s="158" t="s">
        <v>2565</v>
      </c>
      <c r="G412" s="159" t="s">
        <v>2212</v>
      </c>
      <c r="H412" s="159" t="s">
        <v>2212</v>
      </c>
      <c r="I412" s="159" t="s">
        <v>2212</v>
      </c>
      <c r="J412" s="160" t="s">
        <v>65</v>
      </c>
      <c r="K412" s="161">
        <v>0</v>
      </c>
      <c r="L412" s="162">
        <v>0</v>
      </c>
      <c r="M412" s="163" t="s">
        <v>65</v>
      </c>
      <c r="N412" s="163">
        <v>0</v>
      </c>
      <c r="O412" s="164"/>
      <c r="P412" s="165"/>
      <c r="Q412" s="155"/>
    </row>
    <row r="413" spans="2:17" ht="15" thickBot="1" x14ac:dyDescent="0.35">
      <c r="B413" s="155" t="s">
        <v>2578</v>
      </c>
      <c r="C413" s="156" t="s">
        <v>2403</v>
      </c>
      <c r="D413" s="157" t="s">
        <v>2212</v>
      </c>
      <c r="E413" s="157" t="s">
        <v>2212</v>
      </c>
      <c r="F413" s="158" t="s">
        <v>2565</v>
      </c>
      <c r="G413" s="159" t="s">
        <v>2212</v>
      </c>
      <c r="H413" s="159" t="s">
        <v>2212</v>
      </c>
      <c r="I413" s="159" t="s">
        <v>2212</v>
      </c>
      <c r="J413" s="160" t="s">
        <v>65</v>
      </c>
      <c r="K413" s="161">
        <v>0</v>
      </c>
      <c r="L413" s="162">
        <v>0</v>
      </c>
      <c r="M413" s="163" t="s">
        <v>65</v>
      </c>
      <c r="N413" s="163">
        <v>0</v>
      </c>
      <c r="O413" s="164"/>
      <c r="P413" s="165"/>
      <c r="Q413" s="155"/>
    </row>
    <row r="414" spans="2:17" ht="15" thickBot="1" x14ac:dyDescent="0.35">
      <c r="B414" s="155" t="s">
        <v>2579</v>
      </c>
      <c r="C414" s="156" t="s">
        <v>2423</v>
      </c>
      <c r="D414" s="157" t="s">
        <v>2212</v>
      </c>
      <c r="E414" s="157" t="s">
        <v>2212</v>
      </c>
      <c r="F414" s="158" t="s">
        <v>2565</v>
      </c>
      <c r="G414" s="159" t="s">
        <v>2212</v>
      </c>
      <c r="H414" s="159" t="s">
        <v>2212</v>
      </c>
      <c r="I414" s="159" t="s">
        <v>2212</v>
      </c>
      <c r="J414" s="160" t="s">
        <v>65</v>
      </c>
      <c r="K414" s="161">
        <v>0</v>
      </c>
      <c r="L414" s="162">
        <v>0</v>
      </c>
      <c r="M414" s="163" t="s">
        <v>65</v>
      </c>
      <c r="N414" s="163">
        <v>0</v>
      </c>
      <c r="O414" s="164"/>
      <c r="P414" s="165"/>
      <c r="Q414" s="155"/>
    </row>
    <row r="415" spans="2:17" ht="15" thickBot="1" x14ac:dyDescent="0.35">
      <c r="B415" s="155" t="s">
        <v>1696</v>
      </c>
      <c r="C415" s="156" t="s">
        <v>2580</v>
      </c>
      <c r="D415" s="157" t="s">
        <v>2212</v>
      </c>
      <c r="E415" s="157" t="s">
        <v>2212</v>
      </c>
      <c r="F415" s="158" t="s">
        <v>2565</v>
      </c>
      <c r="G415" s="159" t="s">
        <v>2212</v>
      </c>
      <c r="H415" s="159" t="s">
        <v>2212</v>
      </c>
      <c r="I415" s="159" t="s">
        <v>2212</v>
      </c>
      <c r="J415" s="160" t="s">
        <v>65</v>
      </c>
      <c r="K415" s="161">
        <v>0</v>
      </c>
      <c r="L415" s="162">
        <v>0</v>
      </c>
      <c r="M415" s="163" t="s">
        <v>65</v>
      </c>
      <c r="N415" s="163">
        <v>0</v>
      </c>
      <c r="O415" s="164"/>
      <c r="P415" s="165"/>
      <c r="Q415" s="155"/>
    </row>
    <row r="416" spans="2:17" ht="15" thickBot="1" x14ac:dyDescent="0.35">
      <c r="B416" s="155" t="s">
        <v>2581</v>
      </c>
      <c r="C416" s="156" t="s">
        <v>545</v>
      </c>
      <c r="D416" s="157" t="s">
        <v>2212</v>
      </c>
      <c r="E416" s="157" t="s">
        <v>2212</v>
      </c>
      <c r="F416" s="158" t="s">
        <v>2565</v>
      </c>
      <c r="G416" s="159" t="s">
        <v>2212</v>
      </c>
      <c r="H416" s="159" t="s">
        <v>2212</v>
      </c>
      <c r="I416" s="159" t="s">
        <v>2212</v>
      </c>
      <c r="J416" s="160" t="s">
        <v>65</v>
      </c>
      <c r="K416" s="161">
        <v>0</v>
      </c>
      <c r="L416" s="162">
        <v>0</v>
      </c>
      <c r="M416" s="163" t="s">
        <v>65</v>
      </c>
      <c r="N416" s="163">
        <v>0</v>
      </c>
      <c r="O416" s="164"/>
      <c r="P416" s="165"/>
      <c r="Q416" s="155"/>
    </row>
    <row r="417" spans="2:17" ht="15" thickBot="1" x14ac:dyDescent="0.35">
      <c r="B417" s="155" t="s">
        <v>2582</v>
      </c>
      <c r="C417" s="156" t="s">
        <v>2583</v>
      </c>
      <c r="D417" s="157" t="s">
        <v>2212</v>
      </c>
      <c r="E417" s="157" t="s">
        <v>2212</v>
      </c>
      <c r="F417" s="158" t="s">
        <v>2565</v>
      </c>
      <c r="G417" s="159" t="s">
        <v>2212</v>
      </c>
      <c r="H417" s="159" t="s">
        <v>2212</v>
      </c>
      <c r="I417" s="159" t="s">
        <v>2212</v>
      </c>
      <c r="J417" s="160" t="s">
        <v>65</v>
      </c>
      <c r="K417" s="161">
        <v>0</v>
      </c>
      <c r="L417" s="162">
        <v>0</v>
      </c>
      <c r="M417" s="163" t="s">
        <v>65</v>
      </c>
      <c r="N417" s="163">
        <v>0</v>
      </c>
      <c r="O417" s="164"/>
      <c r="P417" s="165"/>
      <c r="Q417" s="155"/>
    </row>
    <row r="418" spans="2:17" ht="15" thickBot="1" x14ac:dyDescent="0.35">
      <c r="B418" s="155" t="s">
        <v>2584</v>
      </c>
      <c r="C418" s="156" t="s">
        <v>2585</v>
      </c>
      <c r="D418" s="157" t="s">
        <v>2212</v>
      </c>
      <c r="E418" s="157" t="s">
        <v>2212</v>
      </c>
      <c r="F418" s="158">
        <v>1755132011411</v>
      </c>
      <c r="G418" s="159" t="s">
        <v>2212</v>
      </c>
      <c r="H418" s="159" t="s">
        <v>2212</v>
      </c>
      <c r="I418" s="159" t="s">
        <v>2212</v>
      </c>
      <c r="J418" s="160" t="s">
        <v>65</v>
      </c>
      <c r="K418" s="161">
        <v>0</v>
      </c>
      <c r="L418" s="162">
        <v>0</v>
      </c>
      <c r="M418" s="163" t="s">
        <v>65</v>
      </c>
      <c r="N418" s="163">
        <v>0</v>
      </c>
      <c r="O418" s="164"/>
      <c r="P418" s="165"/>
      <c r="Q418" s="155"/>
    </row>
    <row r="419" spans="2:17" ht="15" thickBot="1" x14ac:dyDescent="0.35">
      <c r="B419" s="155" t="s">
        <v>2488</v>
      </c>
      <c r="C419" s="156" t="s">
        <v>2586</v>
      </c>
      <c r="D419" s="157" t="s">
        <v>2212</v>
      </c>
      <c r="E419" s="157" t="s">
        <v>2212</v>
      </c>
      <c r="F419" s="158">
        <v>1766030342209</v>
      </c>
      <c r="G419" s="159" t="s">
        <v>2212</v>
      </c>
      <c r="H419" s="159" t="s">
        <v>2212</v>
      </c>
      <c r="I419" s="159" t="s">
        <v>2212</v>
      </c>
      <c r="J419" s="160" t="s">
        <v>65</v>
      </c>
      <c r="K419" s="161">
        <v>0</v>
      </c>
      <c r="L419" s="162">
        <v>0</v>
      </c>
      <c r="M419" s="163" t="s">
        <v>65</v>
      </c>
      <c r="N419" s="163">
        <v>0</v>
      </c>
      <c r="O419" s="164"/>
      <c r="P419" s="165"/>
      <c r="Q419" s="155"/>
    </row>
    <row r="420" spans="2:17" ht="15" thickBot="1" x14ac:dyDescent="0.35">
      <c r="B420" s="155" t="s">
        <v>2587</v>
      </c>
      <c r="C420" s="156" t="s">
        <v>2588</v>
      </c>
      <c r="D420" s="157" t="s">
        <v>2212</v>
      </c>
      <c r="E420" s="157" t="s">
        <v>2212</v>
      </c>
      <c r="F420" s="158">
        <v>1857227171101</v>
      </c>
      <c r="G420" s="159" t="s">
        <v>2212</v>
      </c>
      <c r="H420" s="159" t="s">
        <v>2212</v>
      </c>
      <c r="I420" s="159" t="s">
        <v>2212</v>
      </c>
      <c r="J420" s="160" t="s">
        <v>65</v>
      </c>
      <c r="K420" s="161">
        <v>0</v>
      </c>
      <c r="L420" s="162">
        <v>0</v>
      </c>
      <c r="M420" s="163" t="s">
        <v>65</v>
      </c>
      <c r="N420" s="163">
        <v>0</v>
      </c>
      <c r="O420" s="164"/>
      <c r="P420" s="165"/>
      <c r="Q420" s="155"/>
    </row>
    <row r="421" spans="2:17" ht="15" thickBot="1" x14ac:dyDescent="0.35">
      <c r="B421" s="155" t="s">
        <v>2589</v>
      </c>
      <c r="C421" s="156" t="s">
        <v>2462</v>
      </c>
      <c r="D421" s="157" t="s">
        <v>2212</v>
      </c>
      <c r="E421" s="157" t="s">
        <v>2212</v>
      </c>
      <c r="F421" s="158">
        <v>1770333980101</v>
      </c>
      <c r="G421" s="159" t="s">
        <v>2212</v>
      </c>
      <c r="H421" s="159" t="s">
        <v>2212</v>
      </c>
      <c r="I421" s="159" t="s">
        <v>2212</v>
      </c>
      <c r="J421" s="160" t="s">
        <v>65</v>
      </c>
      <c r="K421" s="161">
        <v>0</v>
      </c>
      <c r="L421" s="162">
        <v>0</v>
      </c>
      <c r="M421" s="163" t="s">
        <v>65</v>
      </c>
      <c r="N421" s="163">
        <v>0</v>
      </c>
      <c r="O421" s="164"/>
      <c r="P421" s="165"/>
      <c r="Q421" s="155"/>
    </row>
    <row r="422" spans="2:17" ht="15" thickBot="1" x14ac:dyDescent="0.35">
      <c r="B422" s="155" t="s">
        <v>2590</v>
      </c>
      <c r="C422" s="156" t="s">
        <v>2591</v>
      </c>
      <c r="D422" s="157" t="s">
        <v>2212</v>
      </c>
      <c r="E422" s="157" t="s">
        <v>2212</v>
      </c>
      <c r="F422" s="158">
        <v>2629742822001</v>
      </c>
      <c r="G422" s="159" t="s">
        <v>2212</v>
      </c>
      <c r="H422" s="159" t="s">
        <v>2212</v>
      </c>
      <c r="I422" s="159" t="s">
        <v>2212</v>
      </c>
      <c r="J422" s="160" t="s">
        <v>65</v>
      </c>
      <c r="K422" s="161">
        <v>0</v>
      </c>
      <c r="L422" s="162">
        <v>0</v>
      </c>
      <c r="M422" s="163" t="s">
        <v>65</v>
      </c>
      <c r="N422" s="163">
        <v>0</v>
      </c>
      <c r="O422" s="164"/>
      <c r="P422" s="165"/>
      <c r="Q422" s="155"/>
    </row>
    <row r="423" spans="2:17" ht="15" thickBot="1" x14ac:dyDescent="0.35">
      <c r="B423" s="155" t="s">
        <v>2592</v>
      </c>
      <c r="C423" s="156" t="s">
        <v>2593</v>
      </c>
      <c r="D423" s="157" t="s">
        <v>2212</v>
      </c>
      <c r="E423" s="157" t="s">
        <v>2212</v>
      </c>
      <c r="F423" s="158">
        <v>2338167470301</v>
      </c>
      <c r="G423" s="159" t="s">
        <v>2212</v>
      </c>
      <c r="H423" s="159" t="s">
        <v>2212</v>
      </c>
      <c r="I423" s="159" t="s">
        <v>2212</v>
      </c>
      <c r="J423" s="160" t="s">
        <v>65</v>
      </c>
      <c r="K423" s="161">
        <v>0</v>
      </c>
      <c r="L423" s="162">
        <v>0</v>
      </c>
      <c r="M423" s="163" t="s">
        <v>65</v>
      </c>
      <c r="N423" s="163">
        <v>0</v>
      </c>
      <c r="O423" s="164"/>
      <c r="P423" s="165"/>
      <c r="Q423" s="155"/>
    </row>
    <row r="424" spans="2:17" ht="15" thickBot="1" x14ac:dyDescent="0.35">
      <c r="B424" s="155" t="s">
        <v>1383</v>
      </c>
      <c r="C424" s="156" t="s">
        <v>1435</v>
      </c>
      <c r="D424" s="157" t="s">
        <v>2212</v>
      </c>
      <c r="E424" s="157" t="s">
        <v>2212</v>
      </c>
      <c r="F424" s="158">
        <v>1599301550101</v>
      </c>
      <c r="G424" s="159" t="s">
        <v>2212</v>
      </c>
      <c r="H424" s="159" t="s">
        <v>2212</v>
      </c>
      <c r="I424" s="159" t="s">
        <v>2212</v>
      </c>
      <c r="J424" s="160" t="s">
        <v>65</v>
      </c>
      <c r="K424" s="161">
        <v>0</v>
      </c>
      <c r="L424" s="162">
        <v>0</v>
      </c>
      <c r="M424" s="163" t="s">
        <v>65</v>
      </c>
      <c r="N424" s="163">
        <v>0</v>
      </c>
      <c r="O424" s="164"/>
      <c r="P424" s="165"/>
      <c r="Q424" s="155"/>
    </row>
    <row r="425" spans="2:17" ht="15" thickBot="1" x14ac:dyDescent="0.35">
      <c r="B425" s="155" t="s">
        <v>2594</v>
      </c>
      <c r="C425" s="156" t="s">
        <v>2595</v>
      </c>
      <c r="D425" s="157" t="s">
        <v>2212</v>
      </c>
      <c r="E425" s="157" t="s">
        <v>2212</v>
      </c>
      <c r="F425" s="158">
        <v>2977140820101</v>
      </c>
      <c r="G425" s="159" t="s">
        <v>2212</v>
      </c>
      <c r="H425" s="159" t="s">
        <v>2212</v>
      </c>
      <c r="I425" s="159" t="s">
        <v>2212</v>
      </c>
      <c r="J425" s="160" t="s">
        <v>65</v>
      </c>
      <c r="K425" s="161">
        <v>0</v>
      </c>
      <c r="L425" s="162">
        <v>0</v>
      </c>
      <c r="M425" s="163" t="s">
        <v>65</v>
      </c>
      <c r="N425" s="163">
        <v>0</v>
      </c>
      <c r="O425" s="164"/>
      <c r="P425" s="165"/>
      <c r="Q425" s="155"/>
    </row>
    <row r="426" spans="2:17" ht="15" thickBot="1" x14ac:dyDescent="0.35">
      <c r="B426" s="155" t="s">
        <v>2596</v>
      </c>
      <c r="C426" s="156" t="s">
        <v>2418</v>
      </c>
      <c r="D426" s="157" t="s">
        <v>2212</v>
      </c>
      <c r="E426" s="157" t="s">
        <v>2212</v>
      </c>
      <c r="F426" s="158">
        <v>1728667700114</v>
      </c>
      <c r="G426" s="159" t="s">
        <v>2212</v>
      </c>
      <c r="H426" s="159" t="s">
        <v>2212</v>
      </c>
      <c r="I426" s="159" t="s">
        <v>2212</v>
      </c>
      <c r="J426" s="160" t="s">
        <v>65</v>
      </c>
      <c r="K426" s="161">
        <v>0</v>
      </c>
      <c r="L426" s="162">
        <v>0</v>
      </c>
      <c r="M426" s="163" t="s">
        <v>65</v>
      </c>
      <c r="N426" s="163">
        <v>0</v>
      </c>
      <c r="O426" s="164"/>
      <c r="P426" s="165"/>
      <c r="Q426" s="155"/>
    </row>
    <row r="427" spans="2:17" ht="15" thickBot="1" x14ac:dyDescent="0.35">
      <c r="B427" s="155" t="s">
        <v>1591</v>
      </c>
      <c r="C427" s="156" t="s">
        <v>2436</v>
      </c>
      <c r="D427" s="157" t="s">
        <v>2212</v>
      </c>
      <c r="E427" s="157" t="s">
        <v>2212</v>
      </c>
      <c r="F427" s="158">
        <v>1882552812201</v>
      </c>
      <c r="G427" s="159" t="s">
        <v>2212</v>
      </c>
      <c r="H427" s="159" t="s">
        <v>2212</v>
      </c>
      <c r="I427" s="159" t="s">
        <v>2212</v>
      </c>
      <c r="J427" s="160" t="s">
        <v>65</v>
      </c>
      <c r="K427" s="161">
        <v>0</v>
      </c>
      <c r="L427" s="162">
        <v>0</v>
      </c>
      <c r="M427" s="163" t="s">
        <v>65</v>
      </c>
      <c r="N427" s="163">
        <v>0</v>
      </c>
      <c r="O427" s="164"/>
      <c r="P427" s="165"/>
      <c r="Q427" s="155"/>
    </row>
    <row r="428" spans="2:17" ht="15" thickBot="1" x14ac:dyDescent="0.35">
      <c r="B428" s="155" t="s">
        <v>2597</v>
      </c>
      <c r="C428" s="156" t="s">
        <v>2598</v>
      </c>
      <c r="D428" s="157" t="s">
        <v>2212</v>
      </c>
      <c r="E428" s="157" t="s">
        <v>2212</v>
      </c>
      <c r="F428" s="158">
        <v>2018285152207</v>
      </c>
      <c r="G428" s="159" t="s">
        <v>2212</v>
      </c>
      <c r="H428" s="159" t="s">
        <v>2212</v>
      </c>
      <c r="I428" s="159" t="s">
        <v>2212</v>
      </c>
      <c r="J428" s="160" t="s">
        <v>65</v>
      </c>
      <c r="K428" s="161">
        <v>0</v>
      </c>
      <c r="L428" s="162">
        <v>0</v>
      </c>
      <c r="M428" s="163" t="s">
        <v>65</v>
      </c>
      <c r="N428" s="163">
        <v>0</v>
      </c>
      <c r="O428" s="164"/>
      <c r="P428" s="165"/>
      <c r="Q428" s="155"/>
    </row>
    <row r="429" spans="2:17" ht="15" thickBot="1" x14ac:dyDescent="0.35">
      <c r="B429" s="155" t="s">
        <v>2599</v>
      </c>
      <c r="C429" s="156" t="s">
        <v>2595</v>
      </c>
      <c r="D429" s="157" t="s">
        <v>2212</v>
      </c>
      <c r="E429" s="157" t="s">
        <v>2212</v>
      </c>
      <c r="F429" s="158">
        <v>2207751330613</v>
      </c>
      <c r="G429" s="159" t="s">
        <v>2212</v>
      </c>
      <c r="H429" s="159" t="s">
        <v>2212</v>
      </c>
      <c r="I429" s="159" t="s">
        <v>2212</v>
      </c>
      <c r="J429" s="160" t="s">
        <v>65</v>
      </c>
      <c r="K429" s="161">
        <v>0</v>
      </c>
      <c r="L429" s="162">
        <v>0</v>
      </c>
      <c r="M429" s="163" t="s">
        <v>65</v>
      </c>
      <c r="N429" s="163">
        <v>0</v>
      </c>
      <c r="O429" s="164"/>
      <c r="P429" s="165"/>
      <c r="Q429" s="155"/>
    </row>
    <row r="430" spans="2:17" ht="15" thickBot="1" x14ac:dyDescent="0.35">
      <c r="B430" s="155" t="s">
        <v>2600</v>
      </c>
      <c r="C430" s="156" t="s">
        <v>2462</v>
      </c>
      <c r="D430" s="157" t="s">
        <v>2212</v>
      </c>
      <c r="E430" s="157" t="s">
        <v>2212</v>
      </c>
      <c r="F430" s="158">
        <v>1770333980101</v>
      </c>
      <c r="G430" s="159" t="s">
        <v>2212</v>
      </c>
      <c r="H430" s="159" t="s">
        <v>2212</v>
      </c>
      <c r="I430" s="159" t="s">
        <v>2212</v>
      </c>
      <c r="J430" s="160" t="s">
        <v>65</v>
      </c>
      <c r="K430" s="161">
        <v>0</v>
      </c>
      <c r="L430" s="162">
        <v>0</v>
      </c>
      <c r="M430" s="163" t="s">
        <v>65</v>
      </c>
      <c r="N430" s="163">
        <v>0</v>
      </c>
      <c r="O430" s="164"/>
      <c r="P430" s="165"/>
      <c r="Q430" s="155"/>
    </row>
    <row r="431" spans="2:17" ht="15" thickBot="1" x14ac:dyDescent="0.35">
      <c r="B431" s="155" t="s">
        <v>2482</v>
      </c>
      <c r="C431" s="156" t="s">
        <v>2601</v>
      </c>
      <c r="D431" s="157" t="s">
        <v>2212</v>
      </c>
      <c r="E431" s="157" t="s">
        <v>2212</v>
      </c>
      <c r="F431" s="158">
        <v>2637499830101</v>
      </c>
      <c r="G431" s="159" t="s">
        <v>2212</v>
      </c>
      <c r="H431" s="159" t="s">
        <v>2212</v>
      </c>
      <c r="I431" s="159" t="s">
        <v>2212</v>
      </c>
      <c r="J431" s="160" t="s">
        <v>65</v>
      </c>
      <c r="K431" s="161">
        <v>0</v>
      </c>
      <c r="L431" s="162">
        <v>0</v>
      </c>
      <c r="M431" s="163" t="s">
        <v>65</v>
      </c>
      <c r="N431" s="163">
        <v>0</v>
      </c>
      <c r="O431" s="164"/>
      <c r="P431" s="165"/>
      <c r="Q431" s="155"/>
    </row>
    <row r="432" spans="2:17" ht="15" thickBot="1" x14ac:dyDescent="0.35">
      <c r="B432" s="155" t="s">
        <v>2602</v>
      </c>
      <c r="C432" s="156" t="s">
        <v>2603</v>
      </c>
      <c r="D432" s="157" t="s">
        <v>2212</v>
      </c>
      <c r="E432" s="157" t="s">
        <v>2212</v>
      </c>
      <c r="F432" s="158">
        <v>1866137190101</v>
      </c>
      <c r="G432" s="159" t="s">
        <v>2212</v>
      </c>
      <c r="H432" s="159" t="s">
        <v>2212</v>
      </c>
      <c r="I432" s="159" t="s">
        <v>2212</v>
      </c>
      <c r="J432" s="160" t="s">
        <v>65</v>
      </c>
      <c r="K432" s="161">
        <v>0</v>
      </c>
      <c r="L432" s="162">
        <v>0</v>
      </c>
      <c r="M432" s="163" t="s">
        <v>65</v>
      </c>
      <c r="N432" s="163">
        <v>0</v>
      </c>
      <c r="O432" s="164"/>
      <c r="P432" s="165"/>
      <c r="Q432" s="155"/>
    </row>
    <row r="433" spans="2:17" ht="15" thickBot="1" x14ac:dyDescent="0.35">
      <c r="B433" s="155" t="s">
        <v>2439</v>
      </c>
      <c r="C433" s="156" t="s">
        <v>1655</v>
      </c>
      <c r="D433" s="157" t="s">
        <v>2212</v>
      </c>
      <c r="E433" s="157" t="s">
        <v>2212</v>
      </c>
      <c r="F433" s="158">
        <v>3016173030101</v>
      </c>
      <c r="G433" s="159" t="s">
        <v>2212</v>
      </c>
      <c r="H433" s="159" t="s">
        <v>2212</v>
      </c>
      <c r="I433" s="159" t="s">
        <v>2212</v>
      </c>
      <c r="J433" s="160" t="s">
        <v>65</v>
      </c>
      <c r="K433" s="161">
        <v>0</v>
      </c>
      <c r="L433" s="162">
        <v>0</v>
      </c>
      <c r="M433" s="163" t="s">
        <v>65</v>
      </c>
      <c r="N433" s="163">
        <v>0</v>
      </c>
      <c r="O433" s="164"/>
      <c r="P433" s="165"/>
      <c r="Q433" s="155"/>
    </row>
    <row r="434" spans="2:17" ht="15" thickBot="1" x14ac:dyDescent="0.35">
      <c r="B434" s="155" t="s">
        <v>1740</v>
      </c>
      <c r="C434" s="156" t="s">
        <v>1655</v>
      </c>
      <c r="D434" s="157" t="s">
        <v>2212</v>
      </c>
      <c r="E434" s="157" t="s">
        <v>2212</v>
      </c>
      <c r="F434" s="158">
        <v>1760075630101</v>
      </c>
      <c r="G434" s="159" t="s">
        <v>2212</v>
      </c>
      <c r="H434" s="159" t="s">
        <v>2212</v>
      </c>
      <c r="I434" s="159" t="s">
        <v>2212</v>
      </c>
      <c r="J434" s="160" t="s">
        <v>65</v>
      </c>
      <c r="K434" s="161">
        <v>0</v>
      </c>
      <c r="L434" s="162">
        <v>0</v>
      </c>
      <c r="M434" s="163" t="s">
        <v>65</v>
      </c>
      <c r="N434" s="163">
        <v>0</v>
      </c>
      <c r="O434" s="164"/>
      <c r="P434" s="165"/>
      <c r="Q434" s="155"/>
    </row>
    <row r="435" spans="2:17" ht="15" thickBot="1" x14ac:dyDescent="0.35">
      <c r="B435" s="155" t="s">
        <v>2604</v>
      </c>
      <c r="C435" s="156" t="s">
        <v>2605</v>
      </c>
      <c r="D435" s="157" t="s">
        <v>2212</v>
      </c>
      <c r="E435" s="157" t="s">
        <v>2212</v>
      </c>
      <c r="F435" s="158">
        <v>2285682770101</v>
      </c>
      <c r="G435" s="159" t="s">
        <v>2212</v>
      </c>
      <c r="H435" s="159" t="s">
        <v>2212</v>
      </c>
      <c r="I435" s="159" t="s">
        <v>2212</v>
      </c>
      <c r="J435" s="160" t="s">
        <v>65</v>
      </c>
      <c r="K435" s="161">
        <v>0</v>
      </c>
      <c r="L435" s="162">
        <v>0</v>
      </c>
      <c r="M435" s="163" t="s">
        <v>65</v>
      </c>
      <c r="N435" s="163">
        <v>0</v>
      </c>
      <c r="O435" s="164"/>
      <c r="P435" s="165"/>
      <c r="Q435" s="155"/>
    </row>
    <row r="436" spans="2:17" ht="15" thickBot="1" x14ac:dyDescent="0.35">
      <c r="B436" s="155" t="s">
        <v>2606</v>
      </c>
      <c r="C436" s="156" t="s">
        <v>2434</v>
      </c>
      <c r="D436" s="157" t="s">
        <v>2212</v>
      </c>
      <c r="E436" s="157" t="s">
        <v>2212</v>
      </c>
      <c r="F436" s="158">
        <v>2693573860108</v>
      </c>
      <c r="G436" s="159" t="s">
        <v>2212</v>
      </c>
      <c r="H436" s="159" t="s">
        <v>2212</v>
      </c>
      <c r="I436" s="159" t="s">
        <v>2212</v>
      </c>
      <c r="J436" s="160" t="s">
        <v>65</v>
      </c>
      <c r="K436" s="161">
        <v>0</v>
      </c>
      <c r="L436" s="162">
        <v>0</v>
      </c>
      <c r="M436" s="163" t="s">
        <v>65</v>
      </c>
      <c r="N436" s="163">
        <v>0</v>
      </c>
      <c r="O436" s="164"/>
      <c r="P436" s="165"/>
      <c r="Q436" s="155"/>
    </row>
    <row r="437" spans="2:17" ht="15" thickBot="1" x14ac:dyDescent="0.35">
      <c r="B437" s="155" t="s">
        <v>2607</v>
      </c>
      <c r="C437" s="156" t="s">
        <v>2427</v>
      </c>
      <c r="D437" s="157" t="s">
        <v>2212</v>
      </c>
      <c r="E437" s="157" t="s">
        <v>2212</v>
      </c>
      <c r="F437" s="158">
        <v>1854942940101</v>
      </c>
      <c r="G437" s="159" t="s">
        <v>2212</v>
      </c>
      <c r="H437" s="159" t="s">
        <v>2212</v>
      </c>
      <c r="I437" s="159" t="s">
        <v>2212</v>
      </c>
      <c r="J437" s="160" t="s">
        <v>65</v>
      </c>
      <c r="K437" s="161">
        <v>0</v>
      </c>
      <c r="L437" s="162">
        <v>0</v>
      </c>
      <c r="M437" s="163" t="s">
        <v>65</v>
      </c>
      <c r="N437" s="163">
        <v>0</v>
      </c>
      <c r="O437" s="164"/>
      <c r="P437" s="165"/>
      <c r="Q437" s="155"/>
    </row>
    <row r="438" spans="2:17" ht="15" thickBot="1" x14ac:dyDescent="0.35">
      <c r="B438" s="155" t="s">
        <v>530</v>
      </c>
      <c r="C438" s="156" t="s">
        <v>2608</v>
      </c>
      <c r="D438" s="157" t="s">
        <v>2212</v>
      </c>
      <c r="E438" s="157" t="s">
        <v>2212</v>
      </c>
      <c r="F438" s="158">
        <v>2527969420101</v>
      </c>
      <c r="G438" s="159" t="s">
        <v>2212</v>
      </c>
      <c r="H438" s="159" t="s">
        <v>2212</v>
      </c>
      <c r="I438" s="159" t="s">
        <v>2212</v>
      </c>
      <c r="J438" s="160" t="s">
        <v>65</v>
      </c>
      <c r="K438" s="161">
        <v>0</v>
      </c>
      <c r="L438" s="162">
        <v>0</v>
      </c>
      <c r="M438" s="163" t="s">
        <v>65</v>
      </c>
      <c r="N438" s="163">
        <v>0</v>
      </c>
      <c r="O438" s="164"/>
      <c r="P438" s="165"/>
      <c r="Q438" s="155"/>
    </row>
    <row r="439" spans="2:17" ht="15" thickBot="1" x14ac:dyDescent="0.35">
      <c r="B439" s="155" t="s">
        <v>2609</v>
      </c>
      <c r="C439" s="156" t="s">
        <v>2418</v>
      </c>
      <c r="D439" s="157" t="s">
        <v>2212</v>
      </c>
      <c r="E439" s="157" t="s">
        <v>2212</v>
      </c>
      <c r="F439" s="158">
        <v>2554255960920</v>
      </c>
      <c r="G439" s="159" t="s">
        <v>2212</v>
      </c>
      <c r="H439" s="159" t="s">
        <v>2212</v>
      </c>
      <c r="I439" s="159" t="s">
        <v>2212</v>
      </c>
      <c r="J439" s="160" t="s">
        <v>65</v>
      </c>
      <c r="K439" s="161">
        <v>0</v>
      </c>
      <c r="L439" s="162">
        <v>0</v>
      </c>
      <c r="M439" s="163" t="s">
        <v>65</v>
      </c>
      <c r="N439" s="163">
        <v>0</v>
      </c>
      <c r="O439" s="164"/>
      <c r="P439" s="165"/>
      <c r="Q439" s="155"/>
    </row>
    <row r="440" spans="2:17" ht="15" thickBot="1" x14ac:dyDescent="0.35">
      <c r="B440" s="155" t="s">
        <v>2610</v>
      </c>
      <c r="C440" s="156" t="s">
        <v>2611</v>
      </c>
      <c r="D440" s="157" t="s">
        <v>2212</v>
      </c>
      <c r="E440" s="157" t="s">
        <v>2212</v>
      </c>
      <c r="F440" s="158">
        <v>5653051440101</v>
      </c>
      <c r="G440" s="159" t="s">
        <v>2212</v>
      </c>
      <c r="H440" s="159" t="s">
        <v>2212</v>
      </c>
      <c r="I440" s="159" t="s">
        <v>2212</v>
      </c>
      <c r="J440" s="160" t="s">
        <v>65</v>
      </c>
      <c r="K440" s="161">
        <v>0</v>
      </c>
      <c r="L440" s="162">
        <v>0</v>
      </c>
      <c r="M440" s="163" t="s">
        <v>65</v>
      </c>
      <c r="N440" s="163">
        <v>0</v>
      </c>
      <c r="O440" s="164"/>
      <c r="P440" s="165"/>
      <c r="Q440" s="155"/>
    </row>
    <row r="441" spans="2:17" ht="15" thickBot="1" x14ac:dyDescent="0.35">
      <c r="B441" s="155" t="s">
        <v>2612</v>
      </c>
      <c r="C441" s="156" t="s">
        <v>2481</v>
      </c>
      <c r="D441" s="157" t="s">
        <v>2212</v>
      </c>
      <c r="E441" s="157" t="s">
        <v>2212</v>
      </c>
      <c r="F441" s="158">
        <v>2464909260509</v>
      </c>
      <c r="G441" s="159" t="s">
        <v>2212</v>
      </c>
      <c r="H441" s="159" t="s">
        <v>2212</v>
      </c>
      <c r="I441" s="159" t="s">
        <v>2212</v>
      </c>
      <c r="J441" s="160" t="s">
        <v>65</v>
      </c>
      <c r="K441" s="161">
        <v>0</v>
      </c>
      <c r="L441" s="162">
        <v>0</v>
      </c>
      <c r="M441" s="163" t="s">
        <v>65</v>
      </c>
      <c r="N441" s="163">
        <v>0</v>
      </c>
      <c r="O441" s="164"/>
      <c r="P441" s="165"/>
      <c r="Q441" s="155"/>
    </row>
    <row r="442" spans="2:17" ht="15" thickBot="1" x14ac:dyDescent="0.35">
      <c r="B442" s="155" t="s">
        <v>2613</v>
      </c>
      <c r="C442" s="156" t="s">
        <v>2614</v>
      </c>
      <c r="D442" s="157" t="s">
        <v>2212</v>
      </c>
      <c r="E442" s="157" t="s">
        <v>2212</v>
      </c>
      <c r="F442" s="158">
        <v>1601073260101</v>
      </c>
      <c r="G442" s="159" t="s">
        <v>2212</v>
      </c>
      <c r="H442" s="159" t="s">
        <v>2212</v>
      </c>
      <c r="I442" s="159" t="s">
        <v>2212</v>
      </c>
      <c r="J442" s="160" t="s">
        <v>65</v>
      </c>
      <c r="K442" s="161">
        <v>0</v>
      </c>
      <c r="L442" s="162">
        <v>0</v>
      </c>
      <c r="M442" s="163" t="s">
        <v>65</v>
      </c>
      <c r="N442" s="163">
        <v>0</v>
      </c>
      <c r="O442" s="164"/>
      <c r="P442" s="165"/>
      <c r="Q442" s="155"/>
    </row>
    <row r="443" spans="2:17" ht="15" thickBot="1" x14ac:dyDescent="0.35">
      <c r="B443" s="155" t="s">
        <v>2469</v>
      </c>
      <c r="C443" s="156" t="s">
        <v>2615</v>
      </c>
      <c r="D443" s="157" t="s">
        <v>2212</v>
      </c>
      <c r="E443" s="157" t="s">
        <v>2212</v>
      </c>
      <c r="F443" s="158">
        <v>2489442641413</v>
      </c>
      <c r="G443" s="159" t="s">
        <v>2212</v>
      </c>
      <c r="H443" s="159" t="s">
        <v>2212</v>
      </c>
      <c r="I443" s="159" t="s">
        <v>2212</v>
      </c>
      <c r="J443" s="160" t="s">
        <v>65</v>
      </c>
      <c r="K443" s="161">
        <v>0</v>
      </c>
      <c r="L443" s="162">
        <v>0</v>
      </c>
      <c r="M443" s="163" t="s">
        <v>65</v>
      </c>
      <c r="N443" s="163">
        <v>0</v>
      </c>
      <c r="O443" s="164"/>
      <c r="P443" s="165"/>
      <c r="Q443" s="155"/>
    </row>
    <row r="444" spans="2:17" ht="15" thickBot="1" x14ac:dyDescent="0.35">
      <c r="B444" s="155" t="s">
        <v>2616</v>
      </c>
      <c r="C444" s="156" t="s">
        <v>2617</v>
      </c>
      <c r="D444" s="157" t="s">
        <v>2212</v>
      </c>
      <c r="E444" s="157" t="s">
        <v>2212</v>
      </c>
      <c r="F444" s="158">
        <v>2436341660101</v>
      </c>
      <c r="G444" s="159" t="s">
        <v>2212</v>
      </c>
      <c r="H444" s="159" t="s">
        <v>2212</v>
      </c>
      <c r="I444" s="159" t="s">
        <v>2212</v>
      </c>
      <c r="J444" s="160" t="s">
        <v>65</v>
      </c>
      <c r="K444" s="161">
        <v>0</v>
      </c>
      <c r="L444" s="162">
        <v>0</v>
      </c>
      <c r="M444" s="163" t="s">
        <v>65</v>
      </c>
      <c r="N444" s="163">
        <v>0</v>
      </c>
      <c r="O444" s="164"/>
      <c r="P444" s="165"/>
      <c r="Q444" s="155"/>
    </row>
    <row r="445" spans="2:17" ht="15" thickBot="1" x14ac:dyDescent="0.35">
      <c r="B445" s="155" t="s">
        <v>2618</v>
      </c>
      <c r="C445" s="156" t="s">
        <v>2619</v>
      </c>
      <c r="D445" s="157" t="s">
        <v>2212</v>
      </c>
      <c r="E445" s="157" t="s">
        <v>2212</v>
      </c>
      <c r="F445" s="158">
        <v>2411791320101</v>
      </c>
      <c r="G445" s="159" t="s">
        <v>2212</v>
      </c>
      <c r="H445" s="159" t="s">
        <v>2212</v>
      </c>
      <c r="I445" s="159" t="s">
        <v>2212</v>
      </c>
      <c r="J445" s="160" t="s">
        <v>65</v>
      </c>
      <c r="K445" s="161">
        <v>0</v>
      </c>
      <c r="L445" s="162">
        <v>0</v>
      </c>
      <c r="M445" s="163" t="s">
        <v>65</v>
      </c>
      <c r="N445" s="163">
        <v>0</v>
      </c>
      <c r="O445" s="164"/>
      <c r="P445" s="165"/>
      <c r="Q445" s="155"/>
    </row>
    <row r="446" spans="2:17" ht="15" thickBot="1" x14ac:dyDescent="0.35">
      <c r="B446" s="155" t="s">
        <v>2620</v>
      </c>
      <c r="C446" s="156" t="s">
        <v>1655</v>
      </c>
      <c r="D446" s="157" t="s">
        <v>2212</v>
      </c>
      <c r="E446" s="157" t="s">
        <v>2212</v>
      </c>
      <c r="F446" s="158">
        <v>1735263141213</v>
      </c>
      <c r="G446" s="159" t="s">
        <v>2212</v>
      </c>
      <c r="H446" s="159" t="s">
        <v>2212</v>
      </c>
      <c r="I446" s="159" t="s">
        <v>2212</v>
      </c>
      <c r="J446" s="160" t="s">
        <v>65</v>
      </c>
      <c r="K446" s="161">
        <v>0</v>
      </c>
      <c r="L446" s="162">
        <v>0</v>
      </c>
      <c r="M446" s="163" t="s">
        <v>65</v>
      </c>
      <c r="N446" s="163">
        <v>0</v>
      </c>
      <c r="O446" s="164"/>
      <c r="P446" s="165"/>
      <c r="Q446" s="155"/>
    </row>
    <row r="447" spans="2:17" ht="15" thickBot="1" x14ac:dyDescent="0.35">
      <c r="B447" s="155" t="s">
        <v>2527</v>
      </c>
      <c r="C447" s="156" t="s">
        <v>2621</v>
      </c>
      <c r="D447" s="157" t="s">
        <v>2212</v>
      </c>
      <c r="E447" s="157" t="s">
        <v>2212</v>
      </c>
      <c r="F447" s="158">
        <v>2203946011211</v>
      </c>
      <c r="G447" s="159" t="s">
        <v>2212</v>
      </c>
      <c r="H447" s="159" t="s">
        <v>2212</v>
      </c>
      <c r="I447" s="159" t="s">
        <v>2212</v>
      </c>
      <c r="J447" s="160" t="s">
        <v>65</v>
      </c>
      <c r="K447" s="161">
        <v>0</v>
      </c>
      <c r="L447" s="162">
        <v>0</v>
      </c>
      <c r="M447" s="163" t="s">
        <v>65</v>
      </c>
      <c r="N447" s="163">
        <v>0</v>
      </c>
      <c r="O447" s="164"/>
      <c r="P447" s="165"/>
      <c r="Q447" s="155"/>
    </row>
    <row r="448" spans="2:17" ht="15" thickBot="1" x14ac:dyDescent="0.35">
      <c r="B448" s="155" t="s">
        <v>2574</v>
      </c>
      <c r="C448" s="156" t="s">
        <v>1741</v>
      </c>
      <c r="D448" s="157" t="s">
        <v>2212</v>
      </c>
      <c r="E448" s="157" t="s">
        <v>2212</v>
      </c>
      <c r="F448" s="158">
        <v>1574519250917</v>
      </c>
      <c r="G448" s="159" t="s">
        <v>2212</v>
      </c>
      <c r="H448" s="159" t="s">
        <v>2212</v>
      </c>
      <c r="I448" s="159" t="s">
        <v>2212</v>
      </c>
      <c r="J448" s="160" t="s">
        <v>65</v>
      </c>
      <c r="K448" s="161">
        <v>0</v>
      </c>
      <c r="L448" s="162">
        <v>0</v>
      </c>
      <c r="M448" s="163" t="s">
        <v>65</v>
      </c>
      <c r="N448" s="163">
        <v>0</v>
      </c>
      <c r="O448" s="164"/>
      <c r="P448" s="165"/>
      <c r="Q448" s="155"/>
    </row>
    <row r="449" spans="2:17" ht="15" thickBot="1" x14ac:dyDescent="0.35">
      <c r="B449" s="155" t="s">
        <v>2622</v>
      </c>
      <c r="C449" s="156" t="s">
        <v>2552</v>
      </c>
      <c r="D449" s="157" t="s">
        <v>2212</v>
      </c>
      <c r="E449" s="157" t="s">
        <v>2212</v>
      </c>
      <c r="F449" s="158">
        <v>2683885200101</v>
      </c>
      <c r="G449" s="159" t="s">
        <v>2212</v>
      </c>
      <c r="H449" s="159" t="s">
        <v>2212</v>
      </c>
      <c r="I449" s="159" t="s">
        <v>2212</v>
      </c>
      <c r="J449" s="160" t="s">
        <v>65</v>
      </c>
      <c r="K449" s="161">
        <v>0</v>
      </c>
      <c r="L449" s="162">
        <v>0</v>
      </c>
      <c r="M449" s="163" t="s">
        <v>65</v>
      </c>
      <c r="N449" s="163">
        <v>0</v>
      </c>
      <c r="O449" s="164"/>
      <c r="P449" s="165"/>
      <c r="Q449" s="155"/>
    </row>
    <row r="450" spans="2:17" ht="15" thickBot="1" x14ac:dyDescent="0.35">
      <c r="B450" s="155" t="s">
        <v>2623</v>
      </c>
      <c r="C450" s="156" t="s">
        <v>2624</v>
      </c>
      <c r="D450" s="157" t="s">
        <v>2212</v>
      </c>
      <c r="E450" s="157" t="s">
        <v>2212</v>
      </c>
      <c r="F450" s="158">
        <v>2450613982102</v>
      </c>
      <c r="G450" s="159" t="s">
        <v>2212</v>
      </c>
      <c r="H450" s="159" t="s">
        <v>2212</v>
      </c>
      <c r="I450" s="159" t="s">
        <v>2212</v>
      </c>
      <c r="J450" s="160" t="s">
        <v>65</v>
      </c>
      <c r="K450" s="161">
        <v>0</v>
      </c>
      <c r="L450" s="162">
        <v>0</v>
      </c>
      <c r="M450" s="163" t="s">
        <v>65</v>
      </c>
      <c r="N450" s="163">
        <v>0</v>
      </c>
      <c r="O450" s="164"/>
      <c r="P450" s="165"/>
      <c r="Q450" s="155"/>
    </row>
    <row r="451" spans="2:17" ht="15" thickBot="1" x14ac:dyDescent="0.35">
      <c r="B451" s="155" t="s">
        <v>2596</v>
      </c>
      <c r="C451" s="156" t="s">
        <v>2625</v>
      </c>
      <c r="D451" s="157" t="s">
        <v>2212</v>
      </c>
      <c r="E451" s="157" t="s">
        <v>2212</v>
      </c>
      <c r="F451" s="158">
        <v>1879882500101</v>
      </c>
      <c r="G451" s="159" t="s">
        <v>2212</v>
      </c>
      <c r="H451" s="159" t="s">
        <v>2212</v>
      </c>
      <c r="I451" s="159" t="s">
        <v>2212</v>
      </c>
      <c r="J451" s="160" t="s">
        <v>65</v>
      </c>
      <c r="K451" s="161">
        <v>0</v>
      </c>
      <c r="L451" s="162">
        <v>0</v>
      </c>
      <c r="M451" s="163" t="s">
        <v>65</v>
      </c>
      <c r="N451" s="163">
        <v>0</v>
      </c>
      <c r="O451" s="164"/>
      <c r="P451" s="165"/>
      <c r="Q451" s="155"/>
    </row>
    <row r="452" spans="2:17" ht="15" thickBot="1" x14ac:dyDescent="0.35">
      <c r="B452" s="155" t="s">
        <v>2626</v>
      </c>
      <c r="C452" s="156" t="s">
        <v>2627</v>
      </c>
      <c r="D452" s="157" t="s">
        <v>2212</v>
      </c>
      <c r="E452" s="157" t="s">
        <v>2212</v>
      </c>
      <c r="F452" s="158">
        <v>2065111200101</v>
      </c>
      <c r="G452" s="159" t="s">
        <v>2212</v>
      </c>
      <c r="H452" s="159" t="s">
        <v>2212</v>
      </c>
      <c r="I452" s="159" t="s">
        <v>2212</v>
      </c>
      <c r="J452" s="160" t="s">
        <v>65</v>
      </c>
      <c r="K452" s="161">
        <v>0</v>
      </c>
      <c r="L452" s="162">
        <v>0</v>
      </c>
      <c r="M452" s="163" t="s">
        <v>65</v>
      </c>
      <c r="N452" s="163">
        <v>0</v>
      </c>
      <c r="O452" s="164"/>
      <c r="P452" s="165"/>
      <c r="Q452" s="155"/>
    </row>
    <row r="453" spans="2:17" ht="15" thickBot="1" x14ac:dyDescent="0.35">
      <c r="B453" s="155" t="s">
        <v>2549</v>
      </c>
      <c r="C453" s="156" t="s">
        <v>2619</v>
      </c>
      <c r="D453" s="157" t="s">
        <v>2212</v>
      </c>
      <c r="E453" s="157" t="s">
        <v>2212</v>
      </c>
      <c r="F453" s="158">
        <v>3377989250101</v>
      </c>
      <c r="G453" s="159" t="s">
        <v>2212</v>
      </c>
      <c r="H453" s="159" t="s">
        <v>2212</v>
      </c>
      <c r="I453" s="159" t="s">
        <v>2212</v>
      </c>
      <c r="J453" s="160" t="s">
        <v>65</v>
      </c>
      <c r="K453" s="161">
        <v>0</v>
      </c>
      <c r="L453" s="162">
        <v>0</v>
      </c>
      <c r="M453" s="163" t="s">
        <v>65</v>
      </c>
      <c r="N453" s="163">
        <v>0</v>
      </c>
      <c r="O453" s="164"/>
      <c r="P453" s="165"/>
      <c r="Q453" s="155"/>
    </row>
    <row r="454" spans="2:17" ht="15" thickBot="1" x14ac:dyDescent="0.35">
      <c r="B454" s="155" t="s">
        <v>2480</v>
      </c>
      <c r="C454" s="156" t="s">
        <v>2628</v>
      </c>
      <c r="D454" s="157" t="s">
        <v>2212</v>
      </c>
      <c r="E454" s="157" t="s">
        <v>2212</v>
      </c>
      <c r="F454" s="158">
        <v>1787347722201</v>
      </c>
      <c r="G454" s="159" t="s">
        <v>2212</v>
      </c>
      <c r="H454" s="159" t="s">
        <v>2212</v>
      </c>
      <c r="I454" s="159" t="s">
        <v>2212</v>
      </c>
      <c r="J454" s="160" t="s">
        <v>65</v>
      </c>
      <c r="K454" s="161">
        <v>0</v>
      </c>
      <c r="L454" s="162">
        <v>0</v>
      </c>
      <c r="M454" s="163" t="s">
        <v>65</v>
      </c>
      <c r="N454" s="163">
        <v>0</v>
      </c>
      <c r="O454" s="164"/>
      <c r="P454" s="165"/>
      <c r="Q454" s="155"/>
    </row>
    <row r="455" spans="2:17" ht="15" thickBot="1" x14ac:dyDescent="0.35">
      <c r="B455" s="155" t="s">
        <v>2629</v>
      </c>
      <c r="C455" s="156" t="s">
        <v>343</v>
      </c>
      <c r="D455" s="157" t="s">
        <v>2212</v>
      </c>
      <c r="E455" s="157" t="s">
        <v>2212</v>
      </c>
      <c r="F455" s="158">
        <v>1616749681903</v>
      </c>
      <c r="G455" s="159" t="s">
        <v>2212</v>
      </c>
      <c r="H455" s="159" t="s">
        <v>2212</v>
      </c>
      <c r="I455" s="159" t="s">
        <v>2212</v>
      </c>
      <c r="J455" s="160" t="s">
        <v>65</v>
      </c>
      <c r="K455" s="161">
        <v>0</v>
      </c>
      <c r="L455" s="162">
        <v>0</v>
      </c>
      <c r="M455" s="163" t="s">
        <v>65</v>
      </c>
      <c r="N455" s="163">
        <v>0</v>
      </c>
      <c r="O455" s="164"/>
      <c r="P455" s="165"/>
      <c r="Q455" s="155"/>
    </row>
    <row r="456" spans="2:17" ht="15" thickBot="1" x14ac:dyDescent="0.35">
      <c r="B456" s="155" t="s">
        <v>2599</v>
      </c>
      <c r="C456" s="156" t="s">
        <v>2630</v>
      </c>
      <c r="D456" s="157" t="s">
        <v>2212</v>
      </c>
      <c r="E456" s="157" t="s">
        <v>2212</v>
      </c>
      <c r="F456" s="158">
        <v>2349974310108</v>
      </c>
      <c r="G456" s="159" t="s">
        <v>2212</v>
      </c>
      <c r="H456" s="159" t="s">
        <v>2212</v>
      </c>
      <c r="I456" s="159" t="s">
        <v>2212</v>
      </c>
      <c r="J456" s="160" t="s">
        <v>65</v>
      </c>
      <c r="K456" s="161">
        <v>0</v>
      </c>
      <c r="L456" s="162">
        <v>0</v>
      </c>
      <c r="M456" s="163" t="s">
        <v>65</v>
      </c>
      <c r="N456" s="163">
        <v>0</v>
      </c>
      <c r="O456" s="164"/>
      <c r="P456" s="165"/>
      <c r="Q456" s="155"/>
    </row>
    <row r="457" spans="2:17" ht="15" thickBot="1" x14ac:dyDescent="0.35">
      <c r="B457" s="155" t="s">
        <v>2631</v>
      </c>
      <c r="C457" s="156" t="s">
        <v>504</v>
      </c>
      <c r="D457" s="157" t="s">
        <v>2212</v>
      </c>
      <c r="E457" s="157" t="s">
        <v>2212</v>
      </c>
      <c r="F457" s="158">
        <v>2284434860101</v>
      </c>
      <c r="G457" s="159" t="s">
        <v>2212</v>
      </c>
      <c r="H457" s="159" t="s">
        <v>2212</v>
      </c>
      <c r="I457" s="159" t="s">
        <v>2212</v>
      </c>
      <c r="J457" s="160" t="s">
        <v>65</v>
      </c>
      <c r="K457" s="161">
        <v>0</v>
      </c>
      <c r="L457" s="162">
        <v>0</v>
      </c>
      <c r="M457" s="163" t="s">
        <v>65</v>
      </c>
      <c r="N457" s="163">
        <v>0</v>
      </c>
      <c r="O457" s="164"/>
      <c r="P457" s="165"/>
      <c r="Q457" s="155"/>
    </row>
    <row r="458" spans="2:17" ht="15" thickBot="1" x14ac:dyDescent="0.35">
      <c r="B458" s="155" t="s">
        <v>2268</v>
      </c>
      <c r="C458" s="156" t="s">
        <v>158</v>
      </c>
      <c r="D458" s="157" t="s">
        <v>2212</v>
      </c>
      <c r="E458" s="157" t="s">
        <v>2212</v>
      </c>
      <c r="F458" s="158">
        <v>1856876871903</v>
      </c>
      <c r="G458" s="159" t="s">
        <v>2212</v>
      </c>
      <c r="H458" s="159" t="s">
        <v>2212</v>
      </c>
      <c r="I458" s="159" t="s">
        <v>2212</v>
      </c>
      <c r="J458" s="160" t="s">
        <v>65</v>
      </c>
      <c r="K458" s="161">
        <v>0</v>
      </c>
      <c r="L458" s="162">
        <v>0</v>
      </c>
      <c r="M458" s="163" t="s">
        <v>65</v>
      </c>
      <c r="N458" s="163">
        <v>0</v>
      </c>
      <c r="O458" s="164"/>
      <c r="P458" s="165"/>
      <c r="Q458" s="155"/>
    </row>
    <row r="459" spans="2:17" ht="15" thickBot="1" x14ac:dyDescent="0.35">
      <c r="B459" s="155" t="s">
        <v>2632</v>
      </c>
      <c r="C459" s="156" t="s">
        <v>2633</v>
      </c>
      <c r="D459" s="157" t="s">
        <v>2212</v>
      </c>
      <c r="E459" s="157" t="s">
        <v>2212</v>
      </c>
      <c r="F459" s="158">
        <v>2536671780602</v>
      </c>
      <c r="G459" s="159" t="s">
        <v>2212</v>
      </c>
      <c r="H459" s="159" t="s">
        <v>2212</v>
      </c>
      <c r="I459" s="159" t="s">
        <v>2212</v>
      </c>
      <c r="J459" s="160" t="s">
        <v>65</v>
      </c>
      <c r="K459" s="161">
        <v>0</v>
      </c>
      <c r="L459" s="162">
        <v>0</v>
      </c>
      <c r="M459" s="163" t="s">
        <v>65</v>
      </c>
      <c r="N459" s="163">
        <v>0</v>
      </c>
      <c r="O459" s="164"/>
      <c r="P459" s="165"/>
      <c r="Q459" s="155"/>
    </row>
    <row r="460" spans="2:17" ht="15" thickBot="1" x14ac:dyDescent="0.35">
      <c r="B460" s="155" t="s">
        <v>2634</v>
      </c>
      <c r="C460" s="156" t="s">
        <v>2635</v>
      </c>
      <c r="D460" s="157" t="s">
        <v>2212</v>
      </c>
      <c r="E460" s="157" t="s">
        <v>2212</v>
      </c>
      <c r="F460" s="158">
        <v>2298332760101</v>
      </c>
      <c r="G460" s="159" t="s">
        <v>2212</v>
      </c>
      <c r="H460" s="159" t="s">
        <v>2212</v>
      </c>
      <c r="I460" s="159" t="s">
        <v>2212</v>
      </c>
      <c r="J460" s="160" t="s">
        <v>65</v>
      </c>
      <c r="K460" s="161">
        <v>0</v>
      </c>
      <c r="L460" s="162">
        <v>0</v>
      </c>
      <c r="M460" s="163" t="s">
        <v>65</v>
      </c>
      <c r="N460" s="163">
        <v>0</v>
      </c>
      <c r="O460" s="164"/>
      <c r="P460" s="165"/>
      <c r="Q460" s="155"/>
    </row>
    <row r="461" spans="2:17" ht="15" thickBot="1" x14ac:dyDescent="0.35">
      <c r="B461" s="155" t="s">
        <v>2541</v>
      </c>
      <c r="C461" s="156" t="s">
        <v>1678</v>
      </c>
      <c r="D461" s="157" t="s">
        <v>2212</v>
      </c>
      <c r="E461" s="157" t="s">
        <v>2212</v>
      </c>
      <c r="F461" s="158">
        <v>1648240400101</v>
      </c>
      <c r="G461" s="159" t="s">
        <v>2212</v>
      </c>
      <c r="H461" s="159" t="s">
        <v>2212</v>
      </c>
      <c r="I461" s="159" t="s">
        <v>2212</v>
      </c>
      <c r="J461" s="160" t="s">
        <v>65</v>
      </c>
      <c r="K461" s="161">
        <v>0</v>
      </c>
      <c r="L461" s="162">
        <v>0</v>
      </c>
      <c r="M461" s="163" t="s">
        <v>65</v>
      </c>
      <c r="N461" s="163">
        <v>0</v>
      </c>
      <c r="O461" s="164"/>
      <c r="P461" s="165"/>
      <c r="Q461" s="155"/>
    </row>
    <row r="462" spans="2:17" ht="15" thickBot="1" x14ac:dyDescent="0.35">
      <c r="B462" s="155" t="s">
        <v>2636</v>
      </c>
      <c r="C462" s="156" t="s">
        <v>2637</v>
      </c>
      <c r="D462" s="157" t="s">
        <v>2212</v>
      </c>
      <c r="E462" s="157" t="s">
        <v>2212</v>
      </c>
      <c r="F462" s="158">
        <v>2220947570101</v>
      </c>
      <c r="G462" s="159" t="s">
        <v>2212</v>
      </c>
      <c r="H462" s="159" t="s">
        <v>2212</v>
      </c>
      <c r="I462" s="159" t="s">
        <v>2212</v>
      </c>
      <c r="J462" s="160" t="s">
        <v>65</v>
      </c>
      <c r="K462" s="161">
        <v>0</v>
      </c>
      <c r="L462" s="162">
        <v>0</v>
      </c>
      <c r="M462" s="163" t="s">
        <v>65</v>
      </c>
      <c r="N462" s="163">
        <v>0</v>
      </c>
      <c r="O462" s="164"/>
      <c r="P462" s="165"/>
      <c r="Q462" s="155"/>
    </row>
    <row r="463" spans="2:17" ht="15" thickBot="1" x14ac:dyDescent="0.35">
      <c r="B463" s="155" t="s">
        <v>2638</v>
      </c>
      <c r="C463" s="156" t="s">
        <v>1655</v>
      </c>
      <c r="D463" s="157" t="s">
        <v>2212</v>
      </c>
      <c r="E463" s="157" t="s">
        <v>2212</v>
      </c>
      <c r="F463" s="158">
        <v>2320084770412</v>
      </c>
      <c r="G463" s="159" t="s">
        <v>2212</v>
      </c>
      <c r="H463" s="159" t="s">
        <v>2212</v>
      </c>
      <c r="I463" s="159" t="s">
        <v>2212</v>
      </c>
      <c r="J463" s="160" t="s">
        <v>65</v>
      </c>
      <c r="K463" s="161">
        <v>0</v>
      </c>
      <c r="L463" s="162">
        <v>0</v>
      </c>
      <c r="M463" s="163" t="s">
        <v>65</v>
      </c>
      <c r="N463" s="163">
        <v>0</v>
      </c>
      <c r="O463" s="164"/>
      <c r="P463" s="165"/>
      <c r="Q463" s="155"/>
    </row>
    <row r="464" spans="2:17" ht="15" thickBot="1" x14ac:dyDescent="0.35">
      <c r="B464" s="155" t="s">
        <v>2639</v>
      </c>
      <c r="C464" s="156" t="s">
        <v>2021</v>
      </c>
      <c r="D464" s="157" t="s">
        <v>2212</v>
      </c>
      <c r="E464" s="157" t="s">
        <v>2212</v>
      </c>
      <c r="F464" s="158">
        <v>3003086833201</v>
      </c>
      <c r="G464" s="159" t="s">
        <v>2212</v>
      </c>
      <c r="H464" s="159" t="s">
        <v>2212</v>
      </c>
      <c r="I464" s="159" t="s">
        <v>2212</v>
      </c>
      <c r="J464" s="160" t="s">
        <v>65</v>
      </c>
      <c r="K464" s="161">
        <v>0</v>
      </c>
      <c r="L464" s="162">
        <v>0</v>
      </c>
      <c r="M464" s="163" t="s">
        <v>65</v>
      </c>
      <c r="N464" s="163">
        <v>0</v>
      </c>
      <c r="O464" s="164"/>
      <c r="P464" s="165"/>
      <c r="Q464" s="155"/>
    </row>
    <row r="465" spans="2:17" ht="15" thickBot="1" x14ac:dyDescent="0.35">
      <c r="B465" s="155" t="s">
        <v>1417</v>
      </c>
      <c r="C465" s="156" t="s">
        <v>2640</v>
      </c>
      <c r="D465" s="157" t="s">
        <v>2212</v>
      </c>
      <c r="E465" s="157" t="s">
        <v>2212</v>
      </c>
      <c r="F465" s="158">
        <v>2133304310101</v>
      </c>
      <c r="G465" s="159" t="s">
        <v>2212</v>
      </c>
      <c r="H465" s="159" t="s">
        <v>2212</v>
      </c>
      <c r="I465" s="159" t="s">
        <v>2212</v>
      </c>
      <c r="J465" s="160" t="s">
        <v>65</v>
      </c>
      <c r="K465" s="161">
        <v>0</v>
      </c>
      <c r="L465" s="162">
        <v>0</v>
      </c>
      <c r="M465" s="163" t="s">
        <v>65</v>
      </c>
      <c r="N465" s="163">
        <v>0</v>
      </c>
      <c r="O465" s="164"/>
      <c r="P465" s="165"/>
      <c r="Q465" s="155"/>
    </row>
    <row r="466" spans="2:17" ht="15" thickBot="1" x14ac:dyDescent="0.35">
      <c r="B466" s="155" t="s">
        <v>2641</v>
      </c>
      <c r="C466" s="156" t="s">
        <v>2576</v>
      </c>
      <c r="D466" s="157" t="s">
        <v>2212</v>
      </c>
      <c r="E466" s="157" t="s">
        <v>2212</v>
      </c>
      <c r="F466" s="158">
        <v>2574454630101</v>
      </c>
      <c r="G466" s="159" t="s">
        <v>2212</v>
      </c>
      <c r="H466" s="159" t="s">
        <v>2212</v>
      </c>
      <c r="I466" s="159" t="s">
        <v>2212</v>
      </c>
      <c r="J466" s="160" t="s">
        <v>65</v>
      </c>
      <c r="K466" s="161">
        <v>0</v>
      </c>
      <c r="L466" s="162">
        <v>0</v>
      </c>
      <c r="M466" s="163" t="s">
        <v>65</v>
      </c>
      <c r="N466" s="163">
        <v>0</v>
      </c>
      <c r="O466" s="164"/>
      <c r="P466" s="165"/>
      <c r="Q466" s="155"/>
    </row>
    <row r="467" spans="2:17" ht="15" thickBot="1" x14ac:dyDescent="0.35">
      <c r="B467" s="155" t="s">
        <v>2642</v>
      </c>
      <c r="C467" s="156" t="s">
        <v>2643</v>
      </c>
      <c r="D467" s="157" t="s">
        <v>2212</v>
      </c>
      <c r="E467" s="157" t="s">
        <v>2212</v>
      </c>
      <c r="F467" s="158">
        <v>2574454630101</v>
      </c>
      <c r="G467" s="159" t="s">
        <v>2212</v>
      </c>
      <c r="H467" s="159" t="s">
        <v>2212</v>
      </c>
      <c r="I467" s="159" t="s">
        <v>2212</v>
      </c>
      <c r="J467" s="160" t="s">
        <v>65</v>
      </c>
      <c r="K467" s="161">
        <v>0</v>
      </c>
      <c r="L467" s="162">
        <v>0</v>
      </c>
      <c r="M467" s="163" t="s">
        <v>65</v>
      </c>
      <c r="N467" s="163">
        <v>0</v>
      </c>
      <c r="O467" s="164"/>
      <c r="P467" s="165"/>
      <c r="Q467" s="155"/>
    </row>
    <row r="468" spans="2:17" ht="15" thickBot="1" x14ac:dyDescent="0.35">
      <c r="B468" s="155" t="s">
        <v>2644</v>
      </c>
      <c r="C468" s="156" t="s">
        <v>2645</v>
      </c>
      <c r="D468" s="157" t="s">
        <v>2212</v>
      </c>
      <c r="E468" s="157" t="s">
        <v>2212</v>
      </c>
      <c r="F468" s="158">
        <v>2939905010101</v>
      </c>
      <c r="G468" s="159" t="s">
        <v>2212</v>
      </c>
      <c r="H468" s="159" t="s">
        <v>2212</v>
      </c>
      <c r="I468" s="159" t="s">
        <v>2212</v>
      </c>
      <c r="J468" s="160" t="s">
        <v>65</v>
      </c>
      <c r="K468" s="161">
        <v>0</v>
      </c>
      <c r="L468" s="162">
        <v>0</v>
      </c>
      <c r="M468" s="163" t="s">
        <v>65</v>
      </c>
      <c r="N468" s="163">
        <v>0</v>
      </c>
      <c r="O468" s="164"/>
      <c r="P468" s="165"/>
      <c r="Q468" s="155"/>
    </row>
    <row r="469" spans="2:17" ht="15" thickBot="1" x14ac:dyDescent="0.35">
      <c r="B469" s="155" t="s">
        <v>1598</v>
      </c>
      <c r="C469" s="156" t="s">
        <v>564</v>
      </c>
      <c r="D469" s="157" t="s">
        <v>2212</v>
      </c>
      <c r="E469" s="157" t="s">
        <v>2212</v>
      </c>
      <c r="F469" s="158">
        <v>1606080560101</v>
      </c>
      <c r="G469" s="159" t="s">
        <v>2212</v>
      </c>
      <c r="H469" s="159" t="s">
        <v>2212</v>
      </c>
      <c r="I469" s="159" t="s">
        <v>2212</v>
      </c>
      <c r="J469" s="160" t="s">
        <v>65</v>
      </c>
      <c r="K469" s="161">
        <v>0</v>
      </c>
      <c r="L469" s="162">
        <v>0</v>
      </c>
      <c r="M469" s="163" t="s">
        <v>65</v>
      </c>
      <c r="N469" s="163">
        <v>0</v>
      </c>
      <c r="O469" s="164"/>
      <c r="P469" s="165"/>
      <c r="Q469" s="155"/>
    </row>
    <row r="470" spans="2:17" ht="15" thickBot="1" x14ac:dyDescent="0.35">
      <c r="B470" s="155" t="s">
        <v>2646</v>
      </c>
      <c r="C470" s="156" t="s">
        <v>2643</v>
      </c>
      <c r="D470" s="157" t="s">
        <v>2212</v>
      </c>
      <c r="E470" s="157" t="s">
        <v>2212</v>
      </c>
      <c r="F470" s="158">
        <v>2543593390101</v>
      </c>
      <c r="G470" s="159" t="s">
        <v>2212</v>
      </c>
      <c r="H470" s="159" t="s">
        <v>2212</v>
      </c>
      <c r="I470" s="159" t="s">
        <v>2212</v>
      </c>
      <c r="J470" s="160" t="s">
        <v>65</v>
      </c>
      <c r="K470" s="161">
        <v>0</v>
      </c>
      <c r="L470" s="162">
        <v>0</v>
      </c>
      <c r="M470" s="163" t="s">
        <v>65</v>
      </c>
      <c r="N470" s="163">
        <v>0</v>
      </c>
      <c r="O470" s="164"/>
      <c r="P470" s="165"/>
      <c r="Q470" s="155"/>
    </row>
    <row r="471" spans="2:17" ht="15" thickBot="1" x14ac:dyDescent="0.35">
      <c r="B471" s="155" t="s">
        <v>1591</v>
      </c>
      <c r="C471" s="156" t="s">
        <v>173</v>
      </c>
      <c r="D471" s="157" t="s">
        <v>2212</v>
      </c>
      <c r="E471" s="157" t="s">
        <v>2212</v>
      </c>
      <c r="F471" s="158">
        <v>2684091610920</v>
      </c>
      <c r="G471" s="159" t="s">
        <v>2212</v>
      </c>
      <c r="H471" s="159" t="s">
        <v>2212</v>
      </c>
      <c r="I471" s="159" t="s">
        <v>2212</v>
      </c>
      <c r="J471" s="160" t="s">
        <v>65</v>
      </c>
      <c r="K471" s="161">
        <v>0</v>
      </c>
      <c r="L471" s="162">
        <v>0</v>
      </c>
      <c r="M471" s="163" t="s">
        <v>65</v>
      </c>
      <c r="N471" s="163">
        <v>0</v>
      </c>
      <c r="O471" s="164"/>
      <c r="P471" s="165"/>
      <c r="Q471" s="155"/>
    </row>
    <row r="472" spans="2:17" ht="15" thickBot="1" x14ac:dyDescent="0.35">
      <c r="B472" s="155" t="s">
        <v>2647</v>
      </c>
      <c r="C472" s="156" t="s">
        <v>2648</v>
      </c>
      <c r="D472" s="157" t="s">
        <v>2212</v>
      </c>
      <c r="E472" s="157" t="s">
        <v>2212</v>
      </c>
      <c r="F472" s="158">
        <v>2536592720511</v>
      </c>
      <c r="G472" s="159" t="s">
        <v>2212</v>
      </c>
      <c r="H472" s="159" t="s">
        <v>2212</v>
      </c>
      <c r="I472" s="159" t="s">
        <v>2212</v>
      </c>
      <c r="J472" s="160" t="s">
        <v>65</v>
      </c>
      <c r="K472" s="161">
        <v>0</v>
      </c>
      <c r="L472" s="162">
        <v>0</v>
      </c>
      <c r="M472" s="163" t="s">
        <v>65</v>
      </c>
      <c r="N472" s="163">
        <v>0</v>
      </c>
      <c r="O472" s="164"/>
      <c r="P472" s="165"/>
      <c r="Q472" s="155"/>
    </row>
    <row r="473" spans="2:17" ht="15" thickBot="1" x14ac:dyDescent="0.35">
      <c r="B473" s="155" t="s">
        <v>2437</v>
      </c>
      <c r="C473" s="156" t="s">
        <v>2649</v>
      </c>
      <c r="D473" s="157" t="s">
        <v>2212</v>
      </c>
      <c r="E473" s="157" t="s">
        <v>2212</v>
      </c>
      <c r="F473" s="158">
        <v>1856887651903</v>
      </c>
      <c r="G473" s="159" t="s">
        <v>2212</v>
      </c>
      <c r="H473" s="159" t="s">
        <v>2212</v>
      </c>
      <c r="I473" s="159" t="s">
        <v>2212</v>
      </c>
      <c r="J473" s="160" t="s">
        <v>65</v>
      </c>
      <c r="K473" s="161">
        <v>0</v>
      </c>
      <c r="L473" s="162">
        <v>0</v>
      </c>
      <c r="M473" s="163" t="s">
        <v>65</v>
      </c>
      <c r="N473" s="163">
        <v>0</v>
      </c>
      <c r="O473" s="164"/>
      <c r="P473" s="165"/>
      <c r="Q473" s="155"/>
    </row>
    <row r="474" spans="2:17" ht="15" thickBot="1" x14ac:dyDescent="0.35">
      <c r="B474" s="155" t="s">
        <v>2650</v>
      </c>
      <c r="C474" s="156" t="s">
        <v>2651</v>
      </c>
      <c r="D474" s="157" t="s">
        <v>2212</v>
      </c>
      <c r="E474" s="157" t="s">
        <v>2212</v>
      </c>
      <c r="F474" s="158">
        <v>1694912690101</v>
      </c>
      <c r="G474" s="159" t="s">
        <v>2212</v>
      </c>
      <c r="H474" s="159" t="s">
        <v>2212</v>
      </c>
      <c r="I474" s="159" t="s">
        <v>2212</v>
      </c>
      <c r="J474" s="160" t="s">
        <v>65</v>
      </c>
      <c r="K474" s="161">
        <v>0</v>
      </c>
      <c r="L474" s="162">
        <v>0</v>
      </c>
      <c r="M474" s="163" t="s">
        <v>65</v>
      </c>
      <c r="N474" s="163">
        <v>0</v>
      </c>
      <c r="O474" s="164"/>
      <c r="P474" s="165"/>
      <c r="Q474" s="155"/>
    </row>
    <row r="475" spans="2:17" ht="15" thickBot="1" x14ac:dyDescent="0.35">
      <c r="B475" s="155" t="s">
        <v>2652</v>
      </c>
      <c r="C475" s="156" t="s">
        <v>2653</v>
      </c>
      <c r="D475" s="157" t="s">
        <v>2212</v>
      </c>
      <c r="E475" s="157" t="s">
        <v>2212</v>
      </c>
      <c r="F475" s="158">
        <v>2827295340101</v>
      </c>
      <c r="G475" s="159" t="s">
        <v>2212</v>
      </c>
      <c r="H475" s="159" t="s">
        <v>2212</v>
      </c>
      <c r="I475" s="159" t="s">
        <v>2212</v>
      </c>
      <c r="J475" s="160" t="s">
        <v>65</v>
      </c>
      <c r="K475" s="161">
        <v>0</v>
      </c>
      <c r="L475" s="162">
        <v>0</v>
      </c>
      <c r="M475" s="163" t="s">
        <v>65</v>
      </c>
      <c r="N475" s="163">
        <v>0</v>
      </c>
      <c r="O475" s="164"/>
      <c r="P475" s="165"/>
      <c r="Q475" s="155"/>
    </row>
    <row r="476" spans="2:17" ht="15" thickBot="1" x14ac:dyDescent="0.35">
      <c r="B476" s="155" t="s">
        <v>2654</v>
      </c>
      <c r="C476" s="156" t="s">
        <v>2655</v>
      </c>
      <c r="D476" s="157" t="s">
        <v>2212</v>
      </c>
      <c r="E476" s="157" t="s">
        <v>2212</v>
      </c>
      <c r="F476" s="158">
        <v>2520062670101</v>
      </c>
      <c r="G476" s="159" t="s">
        <v>2212</v>
      </c>
      <c r="H476" s="159" t="s">
        <v>2212</v>
      </c>
      <c r="I476" s="159" t="s">
        <v>2212</v>
      </c>
      <c r="J476" s="160" t="s">
        <v>65</v>
      </c>
      <c r="K476" s="161">
        <v>0</v>
      </c>
      <c r="L476" s="162">
        <v>0</v>
      </c>
      <c r="M476" s="163" t="s">
        <v>65</v>
      </c>
      <c r="N476" s="163">
        <v>0</v>
      </c>
      <c r="O476" s="164"/>
      <c r="P476" s="165"/>
      <c r="Q476" s="155"/>
    </row>
    <row r="477" spans="2:17" ht="15" thickBot="1" x14ac:dyDescent="0.35">
      <c r="B477" s="155" t="s">
        <v>1950</v>
      </c>
      <c r="C477" s="156" t="s">
        <v>2655</v>
      </c>
      <c r="D477" s="157" t="s">
        <v>2212</v>
      </c>
      <c r="E477" s="157" t="s">
        <v>2212</v>
      </c>
      <c r="F477" s="158">
        <v>1864278910101</v>
      </c>
      <c r="G477" s="159" t="s">
        <v>2212</v>
      </c>
      <c r="H477" s="159" t="s">
        <v>2212</v>
      </c>
      <c r="I477" s="159" t="s">
        <v>2212</v>
      </c>
      <c r="J477" s="160" t="s">
        <v>65</v>
      </c>
      <c r="K477" s="161">
        <v>0</v>
      </c>
      <c r="L477" s="162">
        <v>0</v>
      </c>
      <c r="M477" s="163" t="s">
        <v>65</v>
      </c>
      <c r="N477" s="163">
        <v>0</v>
      </c>
      <c r="O477" s="164"/>
      <c r="P477" s="165"/>
      <c r="Q477" s="155"/>
    </row>
    <row r="478" spans="2:17" ht="15" thickBot="1" x14ac:dyDescent="0.35">
      <c r="B478" s="155" t="s">
        <v>2656</v>
      </c>
      <c r="C478" s="156" t="s">
        <v>490</v>
      </c>
      <c r="D478" s="157" t="s">
        <v>2212</v>
      </c>
      <c r="E478" s="157" t="s">
        <v>2212</v>
      </c>
      <c r="F478" s="158">
        <v>2380610860101</v>
      </c>
      <c r="G478" s="159" t="s">
        <v>2212</v>
      </c>
      <c r="H478" s="159" t="s">
        <v>2212</v>
      </c>
      <c r="I478" s="159" t="s">
        <v>2212</v>
      </c>
      <c r="J478" s="160" t="s">
        <v>65</v>
      </c>
      <c r="K478" s="161">
        <v>0</v>
      </c>
      <c r="L478" s="162">
        <v>0</v>
      </c>
      <c r="M478" s="163" t="s">
        <v>65</v>
      </c>
      <c r="N478" s="163">
        <v>0</v>
      </c>
      <c r="O478" s="164"/>
      <c r="P478" s="165"/>
      <c r="Q478" s="155"/>
    </row>
    <row r="479" spans="2:17" ht="15" thickBot="1" x14ac:dyDescent="0.35">
      <c r="B479" s="155" t="s">
        <v>2657</v>
      </c>
      <c r="C479" s="156" t="s">
        <v>2658</v>
      </c>
      <c r="D479" s="157" t="s">
        <v>2212</v>
      </c>
      <c r="E479" s="157" t="s">
        <v>2212</v>
      </c>
      <c r="F479" s="158">
        <v>1859891950101</v>
      </c>
      <c r="G479" s="159" t="s">
        <v>2212</v>
      </c>
      <c r="H479" s="159" t="s">
        <v>2212</v>
      </c>
      <c r="I479" s="159" t="s">
        <v>2212</v>
      </c>
      <c r="J479" s="160" t="s">
        <v>65</v>
      </c>
      <c r="K479" s="161">
        <v>0</v>
      </c>
      <c r="L479" s="162">
        <v>0</v>
      </c>
      <c r="M479" s="163" t="s">
        <v>65</v>
      </c>
      <c r="N479" s="163">
        <v>0</v>
      </c>
      <c r="O479" s="164"/>
      <c r="P479" s="165"/>
      <c r="Q479" s="155"/>
    </row>
    <row r="480" spans="2:17" ht="15" thickBot="1" x14ac:dyDescent="0.35">
      <c r="B480" s="155" t="s">
        <v>2654</v>
      </c>
      <c r="C480" s="156" t="s">
        <v>2659</v>
      </c>
      <c r="D480" s="157" t="s">
        <v>2212</v>
      </c>
      <c r="E480" s="157" t="s">
        <v>2212</v>
      </c>
      <c r="F480" s="158">
        <v>1767324030101</v>
      </c>
      <c r="G480" s="159" t="s">
        <v>2212</v>
      </c>
      <c r="H480" s="159" t="s">
        <v>2212</v>
      </c>
      <c r="I480" s="159" t="s">
        <v>2212</v>
      </c>
      <c r="J480" s="160" t="s">
        <v>65</v>
      </c>
      <c r="K480" s="161">
        <v>0</v>
      </c>
      <c r="L480" s="162">
        <v>0</v>
      </c>
      <c r="M480" s="163" t="s">
        <v>65</v>
      </c>
      <c r="N480" s="163">
        <v>0</v>
      </c>
      <c r="O480" s="164"/>
      <c r="P480" s="165"/>
      <c r="Q480" s="155"/>
    </row>
    <row r="481" spans="2:17" ht="15" thickBot="1" x14ac:dyDescent="0.35">
      <c r="B481" s="155" t="s">
        <v>2660</v>
      </c>
      <c r="C481" s="156" t="s">
        <v>2661</v>
      </c>
      <c r="D481" s="157" t="s">
        <v>2212</v>
      </c>
      <c r="E481" s="157" t="s">
        <v>2212</v>
      </c>
      <c r="F481" s="158">
        <v>2051532240108</v>
      </c>
      <c r="G481" s="159" t="s">
        <v>2212</v>
      </c>
      <c r="H481" s="159" t="s">
        <v>2212</v>
      </c>
      <c r="I481" s="159" t="s">
        <v>2212</v>
      </c>
      <c r="J481" s="160" t="s">
        <v>65</v>
      </c>
      <c r="K481" s="161">
        <v>0</v>
      </c>
      <c r="L481" s="162">
        <v>0</v>
      </c>
      <c r="M481" s="163" t="s">
        <v>65</v>
      </c>
      <c r="N481" s="163">
        <v>0</v>
      </c>
      <c r="O481" s="164"/>
      <c r="P481" s="165"/>
      <c r="Q481" s="155"/>
    </row>
    <row r="482" spans="2:17" ht="15" thickBot="1" x14ac:dyDescent="0.35">
      <c r="B482" s="155" t="s">
        <v>2519</v>
      </c>
      <c r="C482" s="156" t="s">
        <v>2661</v>
      </c>
      <c r="D482" s="157" t="s">
        <v>2212</v>
      </c>
      <c r="E482" s="157" t="s">
        <v>2212</v>
      </c>
      <c r="F482" s="158">
        <v>2603665600101</v>
      </c>
      <c r="G482" s="159" t="s">
        <v>2212</v>
      </c>
      <c r="H482" s="159" t="s">
        <v>2212</v>
      </c>
      <c r="I482" s="159" t="s">
        <v>2212</v>
      </c>
      <c r="J482" s="160" t="s">
        <v>65</v>
      </c>
      <c r="K482" s="161">
        <v>0</v>
      </c>
      <c r="L482" s="162">
        <v>0</v>
      </c>
      <c r="M482" s="163" t="s">
        <v>65</v>
      </c>
      <c r="N482" s="163">
        <v>0</v>
      </c>
      <c r="O482" s="164"/>
      <c r="P482" s="165"/>
      <c r="Q482" s="155"/>
    </row>
    <row r="483" spans="2:17" ht="15" thickBot="1" x14ac:dyDescent="0.35">
      <c r="B483" s="155" t="s">
        <v>2662</v>
      </c>
      <c r="C483" s="156" t="s">
        <v>2663</v>
      </c>
      <c r="D483" s="157" t="s">
        <v>2212</v>
      </c>
      <c r="E483" s="157" t="s">
        <v>2212</v>
      </c>
      <c r="F483" s="158">
        <v>2511021220102</v>
      </c>
      <c r="G483" s="159" t="s">
        <v>2212</v>
      </c>
      <c r="H483" s="159" t="s">
        <v>2212</v>
      </c>
      <c r="I483" s="159" t="s">
        <v>2212</v>
      </c>
      <c r="J483" s="160" t="s">
        <v>65</v>
      </c>
      <c r="K483" s="161">
        <v>0</v>
      </c>
      <c r="L483" s="162">
        <v>0</v>
      </c>
      <c r="M483" s="163" t="s">
        <v>65</v>
      </c>
      <c r="N483" s="163">
        <v>0</v>
      </c>
      <c r="O483" s="164"/>
      <c r="P483" s="165"/>
      <c r="Q483" s="155"/>
    </row>
    <row r="484" spans="2:17" ht="15" thickBot="1" x14ac:dyDescent="0.35">
      <c r="B484" s="155" t="s">
        <v>2664</v>
      </c>
      <c r="C484" s="156" t="s">
        <v>2434</v>
      </c>
      <c r="D484" s="157" t="s">
        <v>2212</v>
      </c>
      <c r="E484" s="157" t="s">
        <v>2212</v>
      </c>
      <c r="F484" s="158">
        <v>2204578590101</v>
      </c>
      <c r="G484" s="159" t="s">
        <v>2212</v>
      </c>
      <c r="H484" s="159" t="s">
        <v>2212</v>
      </c>
      <c r="I484" s="159" t="s">
        <v>2212</v>
      </c>
      <c r="J484" s="160" t="s">
        <v>65</v>
      </c>
      <c r="K484" s="161">
        <v>0</v>
      </c>
      <c r="L484" s="162">
        <v>0</v>
      </c>
      <c r="M484" s="163" t="s">
        <v>65</v>
      </c>
      <c r="N484" s="163">
        <v>0</v>
      </c>
      <c r="O484" s="164"/>
      <c r="P484" s="165"/>
      <c r="Q484" s="155"/>
    </row>
    <row r="485" spans="2:17" ht="15" thickBot="1" x14ac:dyDescent="0.35">
      <c r="B485" s="155" t="s">
        <v>2665</v>
      </c>
      <c r="C485" s="156" t="s">
        <v>2666</v>
      </c>
      <c r="D485" s="157" t="s">
        <v>2212</v>
      </c>
      <c r="E485" s="157" t="s">
        <v>2212</v>
      </c>
      <c r="F485" s="158">
        <v>2506419860101</v>
      </c>
      <c r="G485" s="159" t="s">
        <v>2212</v>
      </c>
      <c r="H485" s="159" t="s">
        <v>2212</v>
      </c>
      <c r="I485" s="159" t="s">
        <v>2212</v>
      </c>
      <c r="J485" s="160" t="s">
        <v>65</v>
      </c>
      <c r="K485" s="161">
        <v>0</v>
      </c>
      <c r="L485" s="162">
        <v>0</v>
      </c>
      <c r="M485" s="163" t="s">
        <v>65</v>
      </c>
      <c r="N485" s="163">
        <v>0</v>
      </c>
      <c r="O485" s="164"/>
      <c r="P485" s="165"/>
      <c r="Q485" s="155"/>
    </row>
    <row r="486" spans="2:17" ht="15" thickBot="1" x14ac:dyDescent="0.35">
      <c r="B486" s="155" t="s">
        <v>1895</v>
      </c>
      <c r="C486" s="156" t="s">
        <v>2418</v>
      </c>
      <c r="D486" s="157" t="s">
        <v>2212</v>
      </c>
      <c r="E486" s="157" t="s">
        <v>2212</v>
      </c>
      <c r="F486" s="158">
        <v>2255357692211</v>
      </c>
      <c r="G486" s="159" t="s">
        <v>2212</v>
      </c>
      <c r="H486" s="159" t="s">
        <v>2212</v>
      </c>
      <c r="I486" s="159" t="s">
        <v>2212</v>
      </c>
      <c r="J486" s="160" t="s">
        <v>65</v>
      </c>
      <c r="K486" s="161">
        <v>0</v>
      </c>
      <c r="L486" s="162">
        <v>0</v>
      </c>
      <c r="M486" s="163" t="s">
        <v>65</v>
      </c>
      <c r="N486" s="163">
        <v>0</v>
      </c>
      <c r="O486" s="164"/>
      <c r="P486" s="165"/>
      <c r="Q486" s="155"/>
    </row>
    <row r="487" spans="2:17" ht="15" thickBot="1" x14ac:dyDescent="0.35">
      <c r="B487" s="155" t="s">
        <v>2667</v>
      </c>
      <c r="C487" s="156" t="s">
        <v>2668</v>
      </c>
      <c r="D487" s="157" t="s">
        <v>2212</v>
      </c>
      <c r="E487" s="157" t="s">
        <v>2212</v>
      </c>
      <c r="F487" s="158">
        <v>1954899770101</v>
      </c>
      <c r="G487" s="159" t="s">
        <v>2212</v>
      </c>
      <c r="H487" s="159" t="s">
        <v>2212</v>
      </c>
      <c r="I487" s="159" t="s">
        <v>2212</v>
      </c>
      <c r="J487" s="160" t="s">
        <v>65</v>
      </c>
      <c r="K487" s="161">
        <v>0</v>
      </c>
      <c r="L487" s="162">
        <v>0</v>
      </c>
      <c r="M487" s="163" t="s">
        <v>65</v>
      </c>
      <c r="N487" s="163">
        <v>0</v>
      </c>
      <c r="O487" s="164"/>
      <c r="P487" s="165"/>
      <c r="Q487" s="155"/>
    </row>
    <row r="488" spans="2:17" ht="15" thickBot="1" x14ac:dyDescent="0.35">
      <c r="B488" s="155" t="s">
        <v>2669</v>
      </c>
      <c r="C488" s="156" t="s">
        <v>2670</v>
      </c>
      <c r="D488" s="157" t="s">
        <v>2212</v>
      </c>
      <c r="E488" s="157" t="s">
        <v>2212</v>
      </c>
      <c r="F488" s="158">
        <v>1817349872207</v>
      </c>
      <c r="G488" s="159" t="s">
        <v>2212</v>
      </c>
      <c r="H488" s="159" t="s">
        <v>2212</v>
      </c>
      <c r="I488" s="159" t="s">
        <v>2212</v>
      </c>
      <c r="J488" s="160" t="s">
        <v>65</v>
      </c>
      <c r="K488" s="161">
        <v>0</v>
      </c>
      <c r="L488" s="162">
        <v>0</v>
      </c>
      <c r="M488" s="163" t="s">
        <v>65</v>
      </c>
      <c r="N488" s="163">
        <v>0</v>
      </c>
      <c r="O488" s="164"/>
      <c r="P488" s="165"/>
      <c r="Q488" s="155"/>
    </row>
    <row r="489" spans="2:17" ht="15" thickBot="1" x14ac:dyDescent="0.35">
      <c r="B489" s="155" t="s">
        <v>2488</v>
      </c>
      <c r="C489" s="156" t="s">
        <v>528</v>
      </c>
      <c r="D489" s="157" t="s">
        <v>2212</v>
      </c>
      <c r="E489" s="157" t="s">
        <v>2212</v>
      </c>
      <c r="F489" s="158">
        <v>1757939270101</v>
      </c>
      <c r="G489" s="159" t="s">
        <v>2212</v>
      </c>
      <c r="H489" s="159" t="s">
        <v>2212</v>
      </c>
      <c r="I489" s="159" t="s">
        <v>2212</v>
      </c>
      <c r="J489" s="160" t="s">
        <v>65</v>
      </c>
      <c r="K489" s="161">
        <v>0</v>
      </c>
      <c r="L489" s="162">
        <v>0</v>
      </c>
      <c r="M489" s="163" t="s">
        <v>65</v>
      </c>
      <c r="N489" s="163">
        <v>0</v>
      </c>
      <c r="O489" s="164"/>
      <c r="P489" s="165"/>
      <c r="Q489" s="155"/>
    </row>
    <row r="490" spans="2:17" ht="15" thickBot="1" x14ac:dyDescent="0.35">
      <c r="B490" s="155" t="s">
        <v>1892</v>
      </c>
      <c r="C490" s="156" t="s">
        <v>1543</v>
      </c>
      <c r="D490" s="157" t="s">
        <v>2212</v>
      </c>
      <c r="E490" s="157" t="s">
        <v>2212</v>
      </c>
      <c r="F490" s="158">
        <v>2601829570101</v>
      </c>
      <c r="G490" s="159" t="s">
        <v>2212</v>
      </c>
      <c r="H490" s="159" t="s">
        <v>2212</v>
      </c>
      <c r="I490" s="159" t="s">
        <v>2212</v>
      </c>
      <c r="J490" s="160" t="s">
        <v>65</v>
      </c>
      <c r="K490" s="161">
        <v>0</v>
      </c>
      <c r="L490" s="162">
        <v>0</v>
      </c>
      <c r="M490" s="163" t="s">
        <v>65</v>
      </c>
      <c r="N490" s="163">
        <v>0</v>
      </c>
      <c r="O490" s="164"/>
      <c r="P490" s="165"/>
      <c r="Q490" s="155"/>
    </row>
    <row r="491" spans="2:17" ht="15" thickBot="1" x14ac:dyDescent="0.35">
      <c r="B491" s="155" t="s">
        <v>2671</v>
      </c>
      <c r="C491" s="156" t="s">
        <v>2595</v>
      </c>
      <c r="D491" s="157" t="s">
        <v>2212</v>
      </c>
      <c r="E491" s="157" t="s">
        <v>2212</v>
      </c>
      <c r="F491" s="158">
        <v>2992764060101</v>
      </c>
      <c r="G491" s="159" t="s">
        <v>2212</v>
      </c>
      <c r="H491" s="159" t="s">
        <v>2212</v>
      </c>
      <c r="I491" s="159" t="s">
        <v>2212</v>
      </c>
      <c r="J491" s="160" t="s">
        <v>65</v>
      </c>
      <c r="K491" s="161">
        <v>0</v>
      </c>
      <c r="L491" s="162">
        <v>0</v>
      </c>
      <c r="M491" s="163" t="s">
        <v>65</v>
      </c>
      <c r="N491" s="163">
        <v>0</v>
      </c>
      <c r="O491" s="164"/>
      <c r="P491" s="165"/>
      <c r="Q491" s="155"/>
    </row>
    <row r="492" spans="2:17" ht="15" thickBot="1" x14ac:dyDescent="0.35">
      <c r="B492" s="155" t="s">
        <v>2609</v>
      </c>
      <c r="C492" s="156" t="s">
        <v>2595</v>
      </c>
      <c r="D492" s="157" t="s">
        <v>2212</v>
      </c>
      <c r="E492" s="157" t="s">
        <v>2212</v>
      </c>
      <c r="F492" s="158">
        <v>2414014980101</v>
      </c>
      <c r="G492" s="159" t="s">
        <v>2212</v>
      </c>
      <c r="H492" s="159" t="s">
        <v>2212</v>
      </c>
      <c r="I492" s="159" t="s">
        <v>2212</v>
      </c>
      <c r="J492" s="160" t="s">
        <v>65</v>
      </c>
      <c r="K492" s="161">
        <v>0</v>
      </c>
      <c r="L492" s="162">
        <v>0</v>
      </c>
      <c r="M492" s="163" t="s">
        <v>65</v>
      </c>
      <c r="N492" s="163">
        <v>0</v>
      </c>
      <c r="O492" s="164"/>
      <c r="P492" s="165"/>
      <c r="Q492" s="155"/>
    </row>
    <row r="493" spans="2:17" ht="15" thickBot="1" x14ac:dyDescent="0.35">
      <c r="B493" s="155" t="s">
        <v>2650</v>
      </c>
      <c r="C493" s="156" t="s">
        <v>2672</v>
      </c>
      <c r="D493" s="157" t="s">
        <v>2212</v>
      </c>
      <c r="E493" s="157" t="s">
        <v>2212</v>
      </c>
      <c r="F493" s="158">
        <v>1958903880101</v>
      </c>
      <c r="G493" s="159" t="s">
        <v>2212</v>
      </c>
      <c r="H493" s="159" t="s">
        <v>2212</v>
      </c>
      <c r="I493" s="159" t="s">
        <v>2212</v>
      </c>
      <c r="J493" s="160" t="s">
        <v>65</v>
      </c>
      <c r="K493" s="161">
        <v>0</v>
      </c>
      <c r="L493" s="162">
        <v>0</v>
      </c>
      <c r="M493" s="163" t="s">
        <v>65</v>
      </c>
      <c r="N493" s="163">
        <v>0</v>
      </c>
      <c r="O493" s="164"/>
      <c r="P493" s="165"/>
      <c r="Q493" s="155"/>
    </row>
    <row r="494" spans="2:17" ht="15" thickBot="1" x14ac:dyDescent="0.35">
      <c r="B494" s="155" t="s">
        <v>2650</v>
      </c>
      <c r="C494" s="156" t="s">
        <v>2673</v>
      </c>
      <c r="D494" s="157" t="s">
        <v>2212</v>
      </c>
      <c r="E494" s="157" t="s">
        <v>2212</v>
      </c>
      <c r="F494" s="158">
        <v>2565538820101</v>
      </c>
      <c r="G494" s="159" t="s">
        <v>2212</v>
      </c>
      <c r="H494" s="159" t="s">
        <v>2212</v>
      </c>
      <c r="I494" s="159" t="s">
        <v>2212</v>
      </c>
      <c r="J494" s="160" t="s">
        <v>65</v>
      </c>
      <c r="K494" s="161">
        <v>0</v>
      </c>
      <c r="L494" s="162">
        <v>0</v>
      </c>
      <c r="M494" s="163" t="s">
        <v>65</v>
      </c>
      <c r="N494" s="163">
        <v>0</v>
      </c>
      <c r="O494" s="164"/>
      <c r="P494" s="165"/>
      <c r="Q494" s="155"/>
    </row>
    <row r="495" spans="2:17" ht="15" thickBot="1" x14ac:dyDescent="0.35">
      <c r="B495" s="155" t="s">
        <v>2674</v>
      </c>
      <c r="C495" s="156" t="s">
        <v>2675</v>
      </c>
      <c r="D495" s="157" t="s">
        <v>2212</v>
      </c>
      <c r="E495" s="157" t="s">
        <v>2212</v>
      </c>
      <c r="F495" s="158">
        <v>1913882110101</v>
      </c>
      <c r="G495" s="159" t="s">
        <v>2212</v>
      </c>
      <c r="H495" s="159" t="s">
        <v>2212</v>
      </c>
      <c r="I495" s="159" t="s">
        <v>2212</v>
      </c>
      <c r="J495" s="160" t="s">
        <v>65</v>
      </c>
      <c r="K495" s="161">
        <v>0</v>
      </c>
      <c r="L495" s="162">
        <v>0</v>
      </c>
      <c r="M495" s="163" t="s">
        <v>65</v>
      </c>
      <c r="N495" s="163">
        <v>0</v>
      </c>
      <c r="O495" s="164"/>
      <c r="P495" s="165"/>
      <c r="Q495" s="155"/>
    </row>
    <row r="496" spans="2:17" ht="15" thickBot="1" x14ac:dyDescent="0.35">
      <c r="B496" s="155" t="s">
        <v>2676</v>
      </c>
      <c r="C496" s="156" t="s">
        <v>2677</v>
      </c>
      <c r="D496" s="157" t="s">
        <v>2212</v>
      </c>
      <c r="E496" s="157" t="s">
        <v>2212</v>
      </c>
      <c r="F496" s="158">
        <v>1622633330402</v>
      </c>
      <c r="G496" s="159" t="s">
        <v>2212</v>
      </c>
      <c r="H496" s="159" t="s">
        <v>2212</v>
      </c>
      <c r="I496" s="159" t="s">
        <v>2212</v>
      </c>
      <c r="J496" s="160" t="s">
        <v>65</v>
      </c>
      <c r="K496" s="161">
        <v>0</v>
      </c>
      <c r="L496" s="162">
        <v>0</v>
      </c>
      <c r="M496" s="163" t="s">
        <v>65</v>
      </c>
      <c r="N496" s="163">
        <v>0</v>
      </c>
      <c r="O496" s="164"/>
      <c r="P496" s="165"/>
      <c r="Q496" s="155"/>
    </row>
    <row r="497" spans="2:17" ht="15" thickBot="1" x14ac:dyDescent="0.35">
      <c r="B497" s="155" t="s">
        <v>2629</v>
      </c>
      <c r="C497" s="156" t="s">
        <v>2678</v>
      </c>
      <c r="D497" s="157" t="s">
        <v>2212</v>
      </c>
      <c r="E497" s="157" t="s">
        <v>2212</v>
      </c>
      <c r="F497" s="158">
        <v>2938246751217</v>
      </c>
      <c r="G497" s="159" t="s">
        <v>2212</v>
      </c>
      <c r="H497" s="159" t="s">
        <v>2212</v>
      </c>
      <c r="I497" s="159" t="s">
        <v>2212</v>
      </c>
      <c r="J497" s="160" t="s">
        <v>65</v>
      </c>
      <c r="K497" s="161">
        <v>0</v>
      </c>
      <c r="L497" s="162">
        <v>0</v>
      </c>
      <c r="M497" s="163" t="s">
        <v>65</v>
      </c>
      <c r="N497" s="163">
        <v>0</v>
      </c>
      <c r="O497" s="164"/>
      <c r="P497" s="165"/>
      <c r="Q497" s="155"/>
    </row>
    <row r="498" spans="2:17" ht="15" thickBot="1" x14ac:dyDescent="0.35">
      <c r="B498" s="155" t="s">
        <v>2679</v>
      </c>
      <c r="C498" s="156" t="s">
        <v>2680</v>
      </c>
      <c r="D498" s="157" t="s">
        <v>2212</v>
      </c>
      <c r="E498" s="157" t="s">
        <v>2212</v>
      </c>
      <c r="F498" s="158">
        <v>3469384730101</v>
      </c>
      <c r="G498" s="159" t="s">
        <v>2212</v>
      </c>
      <c r="H498" s="159" t="s">
        <v>2212</v>
      </c>
      <c r="I498" s="159" t="s">
        <v>2212</v>
      </c>
      <c r="J498" s="160" t="s">
        <v>65</v>
      </c>
      <c r="K498" s="161">
        <v>0</v>
      </c>
      <c r="L498" s="162">
        <v>0</v>
      </c>
      <c r="M498" s="163" t="s">
        <v>65</v>
      </c>
      <c r="N498" s="163">
        <v>0</v>
      </c>
      <c r="O498" s="164"/>
      <c r="P498" s="165"/>
      <c r="Q498" s="155"/>
    </row>
    <row r="499" spans="2:17" ht="15" thickBot="1" x14ac:dyDescent="0.35">
      <c r="B499" s="155" t="s">
        <v>2511</v>
      </c>
      <c r="C499" s="156" t="s">
        <v>2681</v>
      </c>
      <c r="D499" s="157" t="s">
        <v>2212</v>
      </c>
      <c r="E499" s="157" t="s">
        <v>2212</v>
      </c>
      <c r="F499" s="158">
        <v>2595382560513</v>
      </c>
      <c r="G499" s="159" t="s">
        <v>2212</v>
      </c>
      <c r="H499" s="159" t="s">
        <v>2212</v>
      </c>
      <c r="I499" s="159" t="s">
        <v>2212</v>
      </c>
      <c r="J499" s="160" t="s">
        <v>65</v>
      </c>
      <c r="K499" s="161">
        <v>0</v>
      </c>
      <c r="L499" s="162">
        <v>0</v>
      </c>
      <c r="M499" s="163" t="s">
        <v>65</v>
      </c>
      <c r="N499" s="163">
        <v>0</v>
      </c>
      <c r="O499" s="164"/>
      <c r="P499" s="165"/>
      <c r="Q499" s="155"/>
    </row>
    <row r="500" spans="2:17" ht="15" thickBot="1" x14ac:dyDescent="0.35">
      <c r="B500" s="155" t="s">
        <v>2682</v>
      </c>
      <c r="C500" s="156" t="s">
        <v>2683</v>
      </c>
      <c r="D500" s="157" t="s">
        <v>2212</v>
      </c>
      <c r="E500" s="157" t="s">
        <v>2212</v>
      </c>
      <c r="F500" s="158">
        <v>1655549751101</v>
      </c>
      <c r="G500" s="159" t="s">
        <v>2212</v>
      </c>
      <c r="H500" s="159" t="s">
        <v>2212</v>
      </c>
      <c r="I500" s="159" t="s">
        <v>2212</v>
      </c>
      <c r="J500" s="160" t="s">
        <v>65</v>
      </c>
      <c r="K500" s="161">
        <v>0</v>
      </c>
      <c r="L500" s="162">
        <v>0</v>
      </c>
      <c r="M500" s="163" t="s">
        <v>65</v>
      </c>
      <c r="N500" s="163">
        <v>0</v>
      </c>
      <c r="O500" s="164"/>
      <c r="P500" s="165"/>
      <c r="Q500" s="155"/>
    </row>
    <row r="501" spans="2:17" ht="15" thickBot="1" x14ac:dyDescent="0.35">
      <c r="B501" s="155" t="s">
        <v>2684</v>
      </c>
      <c r="C501" s="156" t="s">
        <v>2685</v>
      </c>
      <c r="D501" s="157" t="s">
        <v>2212</v>
      </c>
      <c r="E501" s="157" t="s">
        <v>2212</v>
      </c>
      <c r="F501" s="158">
        <v>1912530492201</v>
      </c>
      <c r="G501" s="159" t="s">
        <v>2212</v>
      </c>
      <c r="H501" s="159" t="s">
        <v>2212</v>
      </c>
      <c r="I501" s="159" t="s">
        <v>2212</v>
      </c>
      <c r="J501" s="160" t="s">
        <v>65</v>
      </c>
      <c r="K501" s="161">
        <v>0</v>
      </c>
      <c r="L501" s="162">
        <v>0</v>
      </c>
      <c r="M501" s="163" t="s">
        <v>65</v>
      </c>
      <c r="N501" s="163">
        <v>0</v>
      </c>
      <c r="O501" s="164"/>
      <c r="P501" s="165"/>
      <c r="Q501" s="155"/>
    </row>
    <row r="502" spans="2:17" ht="15" thickBot="1" x14ac:dyDescent="0.35">
      <c r="B502" s="155" t="s">
        <v>2638</v>
      </c>
      <c r="C502" s="156" t="s">
        <v>2686</v>
      </c>
      <c r="D502" s="157" t="s">
        <v>2212</v>
      </c>
      <c r="E502" s="157" t="s">
        <v>2212</v>
      </c>
      <c r="F502" s="158">
        <v>1882285512201</v>
      </c>
      <c r="G502" s="159" t="s">
        <v>2212</v>
      </c>
      <c r="H502" s="159" t="s">
        <v>2212</v>
      </c>
      <c r="I502" s="159" t="s">
        <v>2212</v>
      </c>
      <c r="J502" s="160" t="s">
        <v>65</v>
      </c>
      <c r="K502" s="161">
        <v>0</v>
      </c>
      <c r="L502" s="162">
        <v>0</v>
      </c>
      <c r="M502" s="163" t="s">
        <v>65</v>
      </c>
      <c r="N502" s="163">
        <v>0</v>
      </c>
      <c r="O502" s="164"/>
      <c r="P502" s="165"/>
      <c r="Q502" s="155"/>
    </row>
    <row r="503" spans="2:17" ht="15" thickBot="1" x14ac:dyDescent="0.35">
      <c r="B503" s="155" t="s">
        <v>421</v>
      </c>
      <c r="C503" s="156" t="s">
        <v>2687</v>
      </c>
      <c r="D503" s="157" t="s">
        <v>2212</v>
      </c>
      <c r="E503" s="157" t="s">
        <v>2212</v>
      </c>
      <c r="F503" s="158">
        <v>2392892500109</v>
      </c>
      <c r="G503" s="159" t="s">
        <v>2212</v>
      </c>
      <c r="H503" s="159" t="s">
        <v>2212</v>
      </c>
      <c r="I503" s="159" t="s">
        <v>2212</v>
      </c>
      <c r="J503" s="160" t="s">
        <v>65</v>
      </c>
      <c r="K503" s="161">
        <v>0</v>
      </c>
      <c r="L503" s="162">
        <v>0</v>
      </c>
      <c r="M503" s="163" t="s">
        <v>65</v>
      </c>
      <c r="N503" s="163">
        <v>0</v>
      </c>
      <c r="O503" s="164"/>
      <c r="P503" s="165"/>
      <c r="Q503" s="155"/>
    </row>
    <row r="504" spans="2:17" ht="15" thickBot="1" x14ac:dyDescent="0.35">
      <c r="B504" s="155" t="s">
        <v>2688</v>
      </c>
      <c r="C504" s="156" t="s">
        <v>1603</v>
      </c>
      <c r="D504" s="157" t="s">
        <v>2212</v>
      </c>
      <c r="E504" s="157" t="s">
        <v>2212</v>
      </c>
      <c r="F504" s="158">
        <v>1920131940101</v>
      </c>
      <c r="G504" s="159" t="s">
        <v>2212</v>
      </c>
      <c r="H504" s="159" t="s">
        <v>2212</v>
      </c>
      <c r="I504" s="159" t="s">
        <v>2212</v>
      </c>
      <c r="J504" s="160" t="s">
        <v>65</v>
      </c>
      <c r="K504" s="161">
        <v>0</v>
      </c>
      <c r="L504" s="162">
        <v>0</v>
      </c>
      <c r="M504" s="163" t="s">
        <v>65</v>
      </c>
      <c r="N504" s="163">
        <v>0</v>
      </c>
      <c r="O504" s="164"/>
      <c r="P504" s="165"/>
      <c r="Q504" s="155"/>
    </row>
    <row r="505" spans="2:17" ht="15" thickBot="1" x14ac:dyDescent="0.35">
      <c r="B505" s="155" t="s">
        <v>2560</v>
      </c>
      <c r="C505" s="156" t="s">
        <v>2689</v>
      </c>
      <c r="D505" s="157" t="s">
        <v>2212</v>
      </c>
      <c r="E505" s="157" t="s">
        <v>2212</v>
      </c>
      <c r="F505" s="158">
        <v>2655688100101</v>
      </c>
      <c r="G505" s="159" t="s">
        <v>2212</v>
      </c>
      <c r="H505" s="159" t="s">
        <v>2212</v>
      </c>
      <c r="I505" s="159" t="s">
        <v>2212</v>
      </c>
      <c r="J505" s="160" t="s">
        <v>65</v>
      </c>
      <c r="K505" s="161">
        <v>0</v>
      </c>
      <c r="L505" s="162">
        <v>0</v>
      </c>
      <c r="M505" s="163" t="s">
        <v>65</v>
      </c>
      <c r="N505" s="163">
        <v>0</v>
      </c>
      <c r="O505" s="164"/>
      <c r="P505" s="165"/>
      <c r="Q505" s="155"/>
    </row>
    <row r="506" spans="2:17" ht="15" thickBot="1" x14ac:dyDescent="0.35">
      <c r="B506" s="155" t="s">
        <v>2690</v>
      </c>
      <c r="C506" s="156" t="s">
        <v>2691</v>
      </c>
      <c r="D506" s="157" t="s">
        <v>2212</v>
      </c>
      <c r="E506" s="157" t="s">
        <v>2212</v>
      </c>
      <c r="F506" s="158">
        <v>3041066090101</v>
      </c>
      <c r="G506" s="159" t="s">
        <v>2212</v>
      </c>
      <c r="H506" s="159" t="s">
        <v>2212</v>
      </c>
      <c r="I506" s="159" t="s">
        <v>2212</v>
      </c>
      <c r="J506" s="160" t="s">
        <v>65</v>
      </c>
      <c r="K506" s="161">
        <v>0</v>
      </c>
      <c r="L506" s="162">
        <v>0</v>
      </c>
      <c r="M506" s="163" t="s">
        <v>65</v>
      </c>
      <c r="N506" s="163">
        <v>0</v>
      </c>
      <c r="O506" s="164"/>
      <c r="P506" s="165"/>
      <c r="Q506" s="155"/>
    </row>
    <row r="507" spans="2:17" ht="15" thickBot="1" x14ac:dyDescent="0.35">
      <c r="B507" s="155" t="s">
        <v>2692</v>
      </c>
      <c r="C507" s="156" t="s">
        <v>2653</v>
      </c>
      <c r="D507" s="157" t="s">
        <v>2212</v>
      </c>
      <c r="E507" s="157" t="s">
        <v>2212</v>
      </c>
      <c r="F507" s="158">
        <v>2940119480101</v>
      </c>
      <c r="G507" s="159" t="s">
        <v>2212</v>
      </c>
      <c r="H507" s="159" t="s">
        <v>2212</v>
      </c>
      <c r="I507" s="159" t="s">
        <v>2212</v>
      </c>
      <c r="J507" s="160" t="s">
        <v>65</v>
      </c>
      <c r="K507" s="161">
        <v>0</v>
      </c>
      <c r="L507" s="162">
        <v>0</v>
      </c>
      <c r="M507" s="163" t="s">
        <v>65</v>
      </c>
      <c r="N507" s="163">
        <v>0</v>
      </c>
      <c r="O507" s="164"/>
      <c r="P507" s="165"/>
      <c r="Q507" s="155"/>
    </row>
    <row r="508" spans="2:17" ht="15" thickBot="1" x14ac:dyDescent="0.35">
      <c r="B508" s="155" t="s">
        <v>2596</v>
      </c>
      <c r="C508" s="156" t="s">
        <v>2470</v>
      </c>
      <c r="D508" s="157" t="s">
        <v>2212</v>
      </c>
      <c r="E508" s="157" t="s">
        <v>2212</v>
      </c>
      <c r="F508" s="158">
        <v>1938608722212</v>
      </c>
      <c r="G508" s="159" t="s">
        <v>2212</v>
      </c>
      <c r="H508" s="159" t="s">
        <v>2212</v>
      </c>
      <c r="I508" s="159" t="s">
        <v>2212</v>
      </c>
      <c r="J508" s="160" t="s">
        <v>65</v>
      </c>
      <c r="K508" s="161">
        <v>0</v>
      </c>
      <c r="L508" s="162">
        <v>0</v>
      </c>
      <c r="M508" s="163" t="s">
        <v>65</v>
      </c>
      <c r="N508" s="163">
        <v>0</v>
      </c>
      <c r="O508" s="164"/>
      <c r="P508" s="165"/>
      <c r="Q508" s="155"/>
    </row>
    <row r="509" spans="2:17" ht="15" thickBot="1" x14ac:dyDescent="0.35">
      <c r="B509" s="155" t="s">
        <v>2693</v>
      </c>
      <c r="C509" s="156" t="s">
        <v>2433</v>
      </c>
      <c r="D509" s="157" t="s">
        <v>2212</v>
      </c>
      <c r="E509" s="157" t="s">
        <v>2212</v>
      </c>
      <c r="F509" s="158">
        <v>2483618210101</v>
      </c>
      <c r="G509" s="159" t="s">
        <v>2212</v>
      </c>
      <c r="H509" s="159" t="s">
        <v>2212</v>
      </c>
      <c r="I509" s="159" t="s">
        <v>2212</v>
      </c>
      <c r="J509" s="160" t="s">
        <v>65</v>
      </c>
      <c r="K509" s="161">
        <v>0</v>
      </c>
      <c r="L509" s="162">
        <v>0</v>
      </c>
      <c r="M509" s="163" t="s">
        <v>65</v>
      </c>
      <c r="N509" s="163">
        <v>0</v>
      </c>
      <c r="O509" s="164"/>
      <c r="P509" s="165"/>
      <c r="Q509" s="155"/>
    </row>
    <row r="510" spans="2:17" ht="15" thickBot="1" x14ac:dyDescent="0.35">
      <c r="B510" s="155" t="s">
        <v>2694</v>
      </c>
      <c r="C510" s="156" t="s">
        <v>2695</v>
      </c>
      <c r="D510" s="157" t="s">
        <v>2212</v>
      </c>
      <c r="E510" s="157" t="s">
        <v>2212</v>
      </c>
      <c r="F510" s="158">
        <v>1720855790101</v>
      </c>
      <c r="G510" s="159" t="s">
        <v>2212</v>
      </c>
      <c r="H510" s="159" t="s">
        <v>2212</v>
      </c>
      <c r="I510" s="159" t="s">
        <v>2212</v>
      </c>
      <c r="J510" s="160" t="s">
        <v>65</v>
      </c>
      <c r="K510" s="161">
        <v>0</v>
      </c>
      <c r="L510" s="162">
        <v>0</v>
      </c>
      <c r="M510" s="163" t="s">
        <v>65</v>
      </c>
      <c r="N510" s="163">
        <v>0</v>
      </c>
      <c r="O510" s="164"/>
      <c r="P510" s="165"/>
      <c r="Q510" s="155"/>
    </row>
    <row r="511" spans="2:17" ht="15" thickBot="1" x14ac:dyDescent="0.35">
      <c r="B511" s="155" t="s">
        <v>2696</v>
      </c>
      <c r="C511" s="156" t="s">
        <v>2697</v>
      </c>
      <c r="D511" s="157" t="s">
        <v>2212</v>
      </c>
      <c r="E511" s="157" t="s">
        <v>2212</v>
      </c>
      <c r="F511" s="158">
        <v>2509080502205</v>
      </c>
      <c r="G511" s="159" t="s">
        <v>2212</v>
      </c>
      <c r="H511" s="159" t="s">
        <v>2212</v>
      </c>
      <c r="I511" s="159" t="s">
        <v>2212</v>
      </c>
      <c r="J511" s="160" t="s">
        <v>65</v>
      </c>
      <c r="K511" s="161">
        <v>0</v>
      </c>
      <c r="L511" s="162">
        <v>0</v>
      </c>
      <c r="M511" s="163" t="s">
        <v>65</v>
      </c>
      <c r="N511" s="163">
        <v>0</v>
      </c>
      <c r="O511" s="164"/>
      <c r="P511" s="165"/>
      <c r="Q511" s="155"/>
    </row>
    <row r="512" spans="2:17" ht="15" thickBot="1" x14ac:dyDescent="0.35">
      <c r="B512" s="155" t="s">
        <v>2698</v>
      </c>
      <c r="C512" s="156" t="s">
        <v>2699</v>
      </c>
      <c r="D512" s="157" t="s">
        <v>2212</v>
      </c>
      <c r="E512" s="157" t="s">
        <v>2212</v>
      </c>
      <c r="F512" s="158">
        <v>2337082405101</v>
      </c>
      <c r="G512" s="159" t="s">
        <v>2212</v>
      </c>
      <c r="H512" s="159" t="s">
        <v>2212</v>
      </c>
      <c r="I512" s="159" t="s">
        <v>2212</v>
      </c>
      <c r="J512" s="160" t="s">
        <v>65</v>
      </c>
      <c r="K512" s="161">
        <v>0</v>
      </c>
      <c r="L512" s="162">
        <v>0</v>
      </c>
      <c r="M512" s="163" t="s">
        <v>65</v>
      </c>
      <c r="N512" s="163">
        <v>0</v>
      </c>
      <c r="O512" s="164"/>
      <c r="P512" s="165"/>
      <c r="Q512" s="155"/>
    </row>
    <row r="513" spans="2:17" ht="15" thickBot="1" x14ac:dyDescent="0.35">
      <c r="B513" s="155" t="s">
        <v>525</v>
      </c>
      <c r="C513" s="156" t="s">
        <v>1730</v>
      </c>
      <c r="D513" s="157" t="s">
        <v>2212</v>
      </c>
      <c r="E513" s="157" t="s">
        <v>2212</v>
      </c>
      <c r="F513" s="158">
        <v>1740724220101</v>
      </c>
      <c r="G513" s="159" t="s">
        <v>2212</v>
      </c>
      <c r="H513" s="159" t="s">
        <v>2212</v>
      </c>
      <c r="I513" s="159" t="s">
        <v>2212</v>
      </c>
      <c r="J513" s="160" t="s">
        <v>65</v>
      </c>
      <c r="K513" s="161">
        <v>0</v>
      </c>
      <c r="L513" s="162">
        <v>0</v>
      </c>
      <c r="M513" s="163" t="s">
        <v>65</v>
      </c>
      <c r="N513" s="163">
        <v>0</v>
      </c>
      <c r="O513" s="164"/>
      <c r="P513" s="165"/>
      <c r="Q513" s="155"/>
    </row>
    <row r="514" spans="2:17" ht="15" thickBot="1" x14ac:dyDescent="0.35">
      <c r="B514" s="155" t="s">
        <v>1428</v>
      </c>
      <c r="C514" s="156" t="s">
        <v>2699</v>
      </c>
      <c r="D514" s="157" t="s">
        <v>2212</v>
      </c>
      <c r="E514" s="157" t="s">
        <v>2212</v>
      </c>
      <c r="F514" s="158">
        <v>1897459320109</v>
      </c>
      <c r="G514" s="159" t="s">
        <v>2212</v>
      </c>
      <c r="H514" s="159" t="s">
        <v>2212</v>
      </c>
      <c r="I514" s="159" t="s">
        <v>2212</v>
      </c>
      <c r="J514" s="160" t="s">
        <v>65</v>
      </c>
      <c r="K514" s="161">
        <v>0</v>
      </c>
      <c r="L514" s="162">
        <v>0</v>
      </c>
      <c r="M514" s="163" t="s">
        <v>65</v>
      </c>
      <c r="N514" s="163">
        <v>0</v>
      </c>
      <c r="O514" s="164"/>
      <c r="P514" s="165"/>
      <c r="Q514" s="155"/>
    </row>
    <row r="515" spans="2:17" ht="15" thickBot="1" x14ac:dyDescent="0.35">
      <c r="B515" s="155" t="s">
        <v>2700</v>
      </c>
      <c r="C515" s="156" t="s">
        <v>2701</v>
      </c>
      <c r="D515" s="157" t="s">
        <v>2212</v>
      </c>
      <c r="E515" s="157" t="s">
        <v>2212</v>
      </c>
      <c r="F515" s="158">
        <v>1787915470109</v>
      </c>
      <c r="G515" s="159" t="s">
        <v>2212</v>
      </c>
      <c r="H515" s="159" t="s">
        <v>2212</v>
      </c>
      <c r="I515" s="159" t="s">
        <v>2212</v>
      </c>
      <c r="J515" s="160" t="s">
        <v>65</v>
      </c>
      <c r="K515" s="161">
        <v>0</v>
      </c>
      <c r="L515" s="162">
        <v>0</v>
      </c>
      <c r="M515" s="163" t="s">
        <v>65</v>
      </c>
      <c r="N515" s="163">
        <v>0</v>
      </c>
      <c r="O515" s="164"/>
      <c r="P515" s="165"/>
      <c r="Q515" s="155"/>
    </row>
    <row r="516" spans="2:17" ht="15" thickBot="1" x14ac:dyDescent="0.35">
      <c r="B516" s="155" t="s">
        <v>2702</v>
      </c>
      <c r="C516" s="156" t="s">
        <v>2703</v>
      </c>
      <c r="D516" s="157" t="s">
        <v>2212</v>
      </c>
      <c r="E516" s="157" t="s">
        <v>2212</v>
      </c>
      <c r="F516" s="158">
        <v>2097238230109</v>
      </c>
      <c r="G516" s="159" t="s">
        <v>2212</v>
      </c>
      <c r="H516" s="159" t="s">
        <v>2212</v>
      </c>
      <c r="I516" s="159" t="s">
        <v>2212</v>
      </c>
      <c r="J516" s="160" t="s">
        <v>65</v>
      </c>
      <c r="K516" s="161">
        <v>0</v>
      </c>
      <c r="L516" s="162">
        <v>0</v>
      </c>
      <c r="M516" s="163" t="s">
        <v>65</v>
      </c>
      <c r="N516" s="163">
        <v>0</v>
      </c>
      <c r="O516" s="164"/>
      <c r="P516" s="165"/>
      <c r="Q516" s="155"/>
    </row>
    <row r="517" spans="2:17" ht="15" thickBot="1" x14ac:dyDescent="0.35">
      <c r="B517" s="155" t="s">
        <v>2432</v>
      </c>
      <c r="C517" s="156" t="s">
        <v>2704</v>
      </c>
      <c r="D517" s="157" t="s">
        <v>2212</v>
      </c>
      <c r="E517" s="157" t="s">
        <v>2212</v>
      </c>
      <c r="F517" s="158">
        <v>2612499752203</v>
      </c>
      <c r="G517" s="159" t="s">
        <v>2212</v>
      </c>
      <c r="H517" s="159" t="s">
        <v>2212</v>
      </c>
      <c r="I517" s="159" t="s">
        <v>2212</v>
      </c>
      <c r="J517" s="160" t="s">
        <v>65</v>
      </c>
      <c r="K517" s="161">
        <v>0</v>
      </c>
      <c r="L517" s="162">
        <v>0</v>
      </c>
      <c r="M517" s="163" t="s">
        <v>65</v>
      </c>
      <c r="N517" s="163">
        <v>0</v>
      </c>
      <c r="O517" s="164"/>
      <c r="P517" s="165"/>
      <c r="Q517" s="155"/>
    </row>
    <row r="518" spans="2:17" ht="15" thickBot="1" x14ac:dyDescent="0.35">
      <c r="B518" s="155" t="s">
        <v>2694</v>
      </c>
      <c r="C518" s="156" t="s">
        <v>2705</v>
      </c>
      <c r="D518" s="157" t="s">
        <v>2212</v>
      </c>
      <c r="E518" s="157" t="s">
        <v>2212</v>
      </c>
      <c r="F518" s="158">
        <v>1695801560101</v>
      </c>
      <c r="G518" s="159" t="s">
        <v>2212</v>
      </c>
      <c r="H518" s="159" t="s">
        <v>2212</v>
      </c>
      <c r="I518" s="159" t="s">
        <v>2212</v>
      </c>
      <c r="J518" s="160" t="s">
        <v>65</v>
      </c>
      <c r="K518" s="161">
        <v>0</v>
      </c>
      <c r="L518" s="162">
        <v>0</v>
      </c>
      <c r="M518" s="163" t="s">
        <v>65</v>
      </c>
      <c r="N518" s="163">
        <v>0</v>
      </c>
      <c r="O518" s="164"/>
      <c r="P518" s="165"/>
      <c r="Q518" s="155"/>
    </row>
    <row r="519" spans="2:17" ht="15" thickBot="1" x14ac:dyDescent="0.35">
      <c r="B519" s="155" t="s">
        <v>2706</v>
      </c>
      <c r="C519" s="156" t="s">
        <v>2705</v>
      </c>
      <c r="D519" s="157" t="s">
        <v>2212</v>
      </c>
      <c r="E519" s="157" t="s">
        <v>2212</v>
      </c>
      <c r="F519" s="158">
        <v>1599686070101</v>
      </c>
      <c r="G519" s="159" t="s">
        <v>2212</v>
      </c>
      <c r="H519" s="159" t="s">
        <v>2212</v>
      </c>
      <c r="I519" s="159" t="s">
        <v>2212</v>
      </c>
      <c r="J519" s="160" t="s">
        <v>65</v>
      </c>
      <c r="K519" s="161">
        <v>0</v>
      </c>
      <c r="L519" s="162">
        <v>0</v>
      </c>
      <c r="M519" s="163" t="s">
        <v>65</v>
      </c>
      <c r="N519" s="163">
        <v>0</v>
      </c>
      <c r="O519" s="164"/>
      <c r="P519" s="165"/>
      <c r="Q519" s="155"/>
    </row>
    <row r="520" spans="2:17" ht="15" thickBot="1" x14ac:dyDescent="0.35">
      <c r="B520" s="155" t="s">
        <v>2707</v>
      </c>
      <c r="C520" s="156" t="s">
        <v>2708</v>
      </c>
      <c r="D520" s="157" t="s">
        <v>2212</v>
      </c>
      <c r="E520" s="157" t="s">
        <v>2212</v>
      </c>
      <c r="F520" s="158">
        <v>1435410520109</v>
      </c>
      <c r="G520" s="159" t="s">
        <v>2212</v>
      </c>
      <c r="H520" s="159" t="s">
        <v>2212</v>
      </c>
      <c r="I520" s="159" t="s">
        <v>2212</v>
      </c>
      <c r="J520" s="160" t="s">
        <v>65</v>
      </c>
      <c r="K520" s="161">
        <v>0</v>
      </c>
      <c r="L520" s="162">
        <v>0</v>
      </c>
      <c r="M520" s="163" t="s">
        <v>65</v>
      </c>
      <c r="N520" s="163">
        <v>0</v>
      </c>
      <c r="O520" s="164"/>
      <c r="P520" s="165"/>
      <c r="Q520" s="155"/>
    </row>
    <row r="521" spans="2:17" ht="15" thickBot="1" x14ac:dyDescent="0.35">
      <c r="B521" s="155" t="s">
        <v>2652</v>
      </c>
      <c r="C521" s="156" t="s">
        <v>2709</v>
      </c>
      <c r="D521" s="157" t="s">
        <v>2212</v>
      </c>
      <c r="E521" s="157" t="s">
        <v>2212</v>
      </c>
      <c r="F521" s="158">
        <v>1936305750109</v>
      </c>
      <c r="G521" s="159" t="s">
        <v>2212</v>
      </c>
      <c r="H521" s="159" t="s">
        <v>2212</v>
      </c>
      <c r="I521" s="159" t="s">
        <v>2212</v>
      </c>
      <c r="J521" s="160" t="s">
        <v>65</v>
      </c>
      <c r="K521" s="161">
        <v>0</v>
      </c>
      <c r="L521" s="162">
        <v>0</v>
      </c>
      <c r="M521" s="163" t="s">
        <v>65</v>
      </c>
      <c r="N521" s="163">
        <v>0</v>
      </c>
      <c r="O521" s="164"/>
      <c r="P521" s="165"/>
      <c r="Q521" s="155"/>
    </row>
    <row r="522" spans="2:17" ht="15" thickBot="1" x14ac:dyDescent="0.35">
      <c r="B522" s="155" t="s">
        <v>2620</v>
      </c>
      <c r="C522" s="156" t="s">
        <v>2709</v>
      </c>
      <c r="D522" s="157" t="s">
        <v>2212</v>
      </c>
      <c r="E522" s="157" t="s">
        <v>2212</v>
      </c>
      <c r="F522" s="158">
        <v>1931419220109</v>
      </c>
      <c r="G522" s="159" t="s">
        <v>2212</v>
      </c>
      <c r="H522" s="159" t="s">
        <v>2212</v>
      </c>
      <c r="I522" s="159" t="s">
        <v>2212</v>
      </c>
      <c r="J522" s="160" t="s">
        <v>65</v>
      </c>
      <c r="K522" s="161">
        <v>0</v>
      </c>
      <c r="L522" s="162">
        <v>0</v>
      </c>
      <c r="M522" s="163" t="s">
        <v>65</v>
      </c>
      <c r="N522" s="163">
        <v>0</v>
      </c>
      <c r="O522" s="164"/>
      <c r="P522" s="165"/>
      <c r="Q522" s="155"/>
    </row>
    <row r="523" spans="2:17" ht="15" thickBot="1" x14ac:dyDescent="0.35">
      <c r="B523" s="155" t="s">
        <v>2710</v>
      </c>
      <c r="C523" s="156" t="s">
        <v>2711</v>
      </c>
      <c r="D523" s="157" t="s">
        <v>2212</v>
      </c>
      <c r="E523" s="157" t="s">
        <v>2212</v>
      </c>
      <c r="F523" s="158">
        <v>2457343410101</v>
      </c>
      <c r="G523" s="159" t="s">
        <v>2212</v>
      </c>
      <c r="H523" s="159" t="s">
        <v>2212</v>
      </c>
      <c r="I523" s="159" t="s">
        <v>2212</v>
      </c>
      <c r="J523" s="160" t="s">
        <v>65</v>
      </c>
      <c r="K523" s="161">
        <v>0</v>
      </c>
      <c r="L523" s="162">
        <v>0</v>
      </c>
      <c r="M523" s="163" t="s">
        <v>65</v>
      </c>
      <c r="N523" s="163">
        <v>0</v>
      </c>
      <c r="O523" s="164"/>
      <c r="P523" s="165"/>
      <c r="Q523" s="155"/>
    </row>
    <row r="524" spans="2:17" ht="15" thickBot="1" x14ac:dyDescent="0.35">
      <c r="B524" s="155" t="s">
        <v>2712</v>
      </c>
      <c r="C524" s="156" t="s">
        <v>2585</v>
      </c>
      <c r="D524" s="157" t="s">
        <v>2212</v>
      </c>
      <c r="E524" s="157" t="s">
        <v>2212</v>
      </c>
      <c r="F524" s="158">
        <v>2337599050101</v>
      </c>
      <c r="G524" s="159" t="s">
        <v>2212</v>
      </c>
      <c r="H524" s="159" t="s">
        <v>2212</v>
      </c>
      <c r="I524" s="159" t="s">
        <v>2212</v>
      </c>
      <c r="J524" s="160" t="s">
        <v>65</v>
      </c>
      <c r="K524" s="161">
        <v>0</v>
      </c>
      <c r="L524" s="162">
        <v>0</v>
      </c>
      <c r="M524" s="163" t="s">
        <v>65</v>
      </c>
      <c r="N524" s="163">
        <v>0</v>
      </c>
      <c r="O524" s="164"/>
      <c r="P524" s="165"/>
      <c r="Q524" s="155"/>
    </row>
    <row r="525" spans="2:17" ht="15" thickBot="1" x14ac:dyDescent="0.35">
      <c r="B525" s="155" t="s">
        <v>2713</v>
      </c>
      <c r="C525" s="156" t="s">
        <v>2714</v>
      </c>
      <c r="D525" s="157" t="s">
        <v>2212</v>
      </c>
      <c r="E525" s="157" t="s">
        <v>2212</v>
      </c>
      <c r="F525" s="158">
        <v>2611993310110</v>
      </c>
      <c r="G525" s="159" t="s">
        <v>2212</v>
      </c>
      <c r="H525" s="159" t="s">
        <v>2212</v>
      </c>
      <c r="I525" s="159" t="s">
        <v>2212</v>
      </c>
      <c r="J525" s="160" t="s">
        <v>65</v>
      </c>
      <c r="K525" s="161">
        <v>0</v>
      </c>
      <c r="L525" s="162">
        <v>0</v>
      </c>
      <c r="M525" s="163" t="s">
        <v>65</v>
      </c>
      <c r="N525" s="163">
        <v>0</v>
      </c>
      <c r="O525" s="164"/>
      <c r="P525" s="165"/>
      <c r="Q525" s="155"/>
    </row>
    <row r="526" spans="2:17" ht="15" thickBot="1" x14ac:dyDescent="0.35">
      <c r="B526" s="155" t="s">
        <v>2715</v>
      </c>
      <c r="C526" s="156" t="s">
        <v>2716</v>
      </c>
      <c r="D526" s="157" t="s">
        <v>2212</v>
      </c>
      <c r="E526" s="157" t="s">
        <v>2212</v>
      </c>
      <c r="F526" s="158">
        <v>2440129700110</v>
      </c>
      <c r="G526" s="159" t="s">
        <v>2212</v>
      </c>
      <c r="H526" s="159" t="s">
        <v>2212</v>
      </c>
      <c r="I526" s="159" t="s">
        <v>2212</v>
      </c>
      <c r="J526" s="160" t="s">
        <v>65</v>
      </c>
      <c r="K526" s="161">
        <v>0</v>
      </c>
      <c r="L526" s="162">
        <v>0</v>
      </c>
      <c r="M526" s="163" t="s">
        <v>65</v>
      </c>
      <c r="N526" s="163">
        <v>0</v>
      </c>
      <c r="O526" s="164"/>
      <c r="P526" s="165"/>
      <c r="Q526" s="155"/>
    </row>
    <row r="527" spans="2:17" ht="15" thickBot="1" x14ac:dyDescent="0.35">
      <c r="B527" s="155" t="s">
        <v>2717</v>
      </c>
      <c r="C527" s="156" t="s">
        <v>2718</v>
      </c>
      <c r="D527" s="157" t="s">
        <v>2212</v>
      </c>
      <c r="E527" s="157" t="s">
        <v>2212</v>
      </c>
      <c r="F527" s="158">
        <v>2625688290110</v>
      </c>
      <c r="G527" s="159" t="s">
        <v>2212</v>
      </c>
      <c r="H527" s="159" t="s">
        <v>2212</v>
      </c>
      <c r="I527" s="159" t="s">
        <v>2212</v>
      </c>
      <c r="J527" s="160" t="s">
        <v>65</v>
      </c>
      <c r="K527" s="161">
        <v>0</v>
      </c>
      <c r="L527" s="162">
        <v>0</v>
      </c>
      <c r="M527" s="163" t="s">
        <v>65</v>
      </c>
      <c r="N527" s="163">
        <v>0</v>
      </c>
      <c r="O527" s="164"/>
      <c r="P527" s="165"/>
      <c r="Q527" s="155"/>
    </row>
    <row r="528" spans="2:17" ht="15" thickBot="1" x14ac:dyDescent="0.35">
      <c r="B528" s="155" t="s">
        <v>2719</v>
      </c>
      <c r="C528" s="156" t="s">
        <v>2666</v>
      </c>
      <c r="D528" s="157" t="s">
        <v>2212</v>
      </c>
      <c r="E528" s="157" t="s">
        <v>2212</v>
      </c>
      <c r="F528" s="158">
        <v>1722489220601</v>
      </c>
      <c r="G528" s="159" t="s">
        <v>2212</v>
      </c>
      <c r="H528" s="159" t="s">
        <v>2212</v>
      </c>
      <c r="I528" s="159" t="s">
        <v>2212</v>
      </c>
      <c r="J528" s="160" t="s">
        <v>65</v>
      </c>
      <c r="K528" s="161">
        <v>0</v>
      </c>
      <c r="L528" s="162">
        <v>0</v>
      </c>
      <c r="M528" s="163" t="s">
        <v>65</v>
      </c>
      <c r="N528" s="163">
        <v>0</v>
      </c>
      <c r="O528" s="164"/>
      <c r="P528" s="165"/>
      <c r="Q528" s="155"/>
    </row>
    <row r="529" spans="2:17" ht="15" thickBot="1" x14ac:dyDescent="0.35">
      <c r="B529" s="155" t="s">
        <v>2629</v>
      </c>
      <c r="C529" s="156" t="s">
        <v>2720</v>
      </c>
      <c r="D529" s="157" t="s">
        <v>2212</v>
      </c>
      <c r="E529" s="157" t="s">
        <v>2212</v>
      </c>
      <c r="F529" s="158">
        <v>2415608530101</v>
      </c>
      <c r="G529" s="159" t="s">
        <v>2212</v>
      </c>
      <c r="H529" s="159" t="s">
        <v>2212</v>
      </c>
      <c r="I529" s="159" t="s">
        <v>2212</v>
      </c>
      <c r="J529" s="160" t="s">
        <v>65</v>
      </c>
      <c r="K529" s="161">
        <v>0</v>
      </c>
      <c r="L529" s="162">
        <v>0</v>
      </c>
      <c r="M529" s="163" t="s">
        <v>65</v>
      </c>
      <c r="N529" s="163">
        <v>0</v>
      </c>
      <c r="O529" s="164"/>
      <c r="P529" s="165"/>
      <c r="Q529" s="155"/>
    </row>
    <row r="530" spans="2:17" ht="15" thickBot="1" x14ac:dyDescent="0.35">
      <c r="B530" s="155" t="s">
        <v>2721</v>
      </c>
      <c r="C530" s="156" t="s">
        <v>1541</v>
      </c>
      <c r="D530" s="157" t="s">
        <v>2212</v>
      </c>
      <c r="E530" s="157" t="s">
        <v>2212</v>
      </c>
      <c r="F530" s="158">
        <v>2365400840513</v>
      </c>
      <c r="G530" s="159" t="s">
        <v>2212</v>
      </c>
      <c r="H530" s="159" t="s">
        <v>2212</v>
      </c>
      <c r="I530" s="159" t="s">
        <v>2212</v>
      </c>
      <c r="J530" s="160" t="s">
        <v>65</v>
      </c>
      <c r="K530" s="161">
        <v>0</v>
      </c>
      <c r="L530" s="162">
        <v>0</v>
      </c>
      <c r="M530" s="163" t="s">
        <v>65</v>
      </c>
      <c r="N530" s="163">
        <v>0</v>
      </c>
      <c r="O530" s="164"/>
      <c r="P530" s="165"/>
      <c r="Q530" s="155"/>
    </row>
    <row r="531" spans="2:17" ht="15" thickBot="1" x14ac:dyDescent="0.35">
      <c r="B531" s="155" t="s">
        <v>2722</v>
      </c>
      <c r="C531" s="156" t="s">
        <v>2705</v>
      </c>
      <c r="D531" s="157" t="s">
        <v>2212</v>
      </c>
      <c r="E531" s="157" t="s">
        <v>2212</v>
      </c>
      <c r="F531" s="158">
        <v>2550212400101</v>
      </c>
      <c r="G531" s="159" t="s">
        <v>2212</v>
      </c>
      <c r="H531" s="159" t="s">
        <v>2212</v>
      </c>
      <c r="I531" s="159" t="s">
        <v>2212</v>
      </c>
      <c r="J531" s="160" t="s">
        <v>65</v>
      </c>
      <c r="K531" s="161">
        <v>0</v>
      </c>
      <c r="L531" s="162">
        <v>0</v>
      </c>
      <c r="M531" s="163" t="s">
        <v>65</v>
      </c>
      <c r="N531" s="163">
        <v>0</v>
      </c>
      <c r="O531" s="164"/>
      <c r="P531" s="165"/>
      <c r="Q531" s="155"/>
    </row>
    <row r="532" spans="2:17" ht="15" thickBot="1" x14ac:dyDescent="0.35">
      <c r="B532" s="155" t="s">
        <v>2723</v>
      </c>
      <c r="C532" s="156" t="s">
        <v>2619</v>
      </c>
      <c r="D532" s="157" t="s">
        <v>2212</v>
      </c>
      <c r="E532" s="157" t="s">
        <v>2212</v>
      </c>
      <c r="F532" s="158">
        <v>2293358530110</v>
      </c>
      <c r="G532" s="159" t="s">
        <v>2212</v>
      </c>
      <c r="H532" s="159" t="s">
        <v>2212</v>
      </c>
      <c r="I532" s="159" t="s">
        <v>2212</v>
      </c>
      <c r="J532" s="160" t="s">
        <v>65</v>
      </c>
      <c r="K532" s="161">
        <v>0</v>
      </c>
      <c r="L532" s="162">
        <v>0</v>
      </c>
      <c r="M532" s="163" t="s">
        <v>65</v>
      </c>
      <c r="N532" s="163">
        <v>0</v>
      </c>
      <c r="O532" s="164"/>
      <c r="P532" s="165"/>
      <c r="Q532" s="155"/>
    </row>
    <row r="533" spans="2:17" ht="15" thickBot="1" x14ac:dyDescent="0.35">
      <c r="B533" s="155" t="s">
        <v>2454</v>
      </c>
      <c r="C533" s="156" t="s">
        <v>1541</v>
      </c>
      <c r="D533" s="157" t="s">
        <v>2212</v>
      </c>
      <c r="E533" s="157" t="s">
        <v>2212</v>
      </c>
      <c r="F533" s="158">
        <v>1744817560611</v>
      </c>
      <c r="G533" s="159" t="s">
        <v>2212</v>
      </c>
      <c r="H533" s="159" t="s">
        <v>2212</v>
      </c>
      <c r="I533" s="159" t="s">
        <v>2212</v>
      </c>
      <c r="J533" s="160" t="s">
        <v>65</v>
      </c>
      <c r="K533" s="161">
        <v>0</v>
      </c>
      <c r="L533" s="162">
        <v>0</v>
      </c>
      <c r="M533" s="163" t="s">
        <v>65</v>
      </c>
      <c r="N533" s="163">
        <v>0</v>
      </c>
      <c r="O533" s="164"/>
      <c r="P533" s="165"/>
      <c r="Q533" s="155"/>
    </row>
    <row r="534" spans="2:17" ht="15" thickBot="1" x14ac:dyDescent="0.35">
      <c r="B534" s="155" t="s">
        <v>1950</v>
      </c>
      <c r="C534" s="156" t="s">
        <v>2724</v>
      </c>
      <c r="D534" s="157" t="s">
        <v>2212</v>
      </c>
      <c r="E534" s="157" t="s">
        <v>2212</v>
      </c>
      <c r="F534" s="158">
        <v>2757878850108</v>
      </c>
      <c r="G534" s="159" t="s">
        <v>2212</v>
      </c>
      <c r="H534" s="159" t="s">
        <v>2212</v>
      </c>
      <c r="I534" s="159" t="s">
        <v>2212</v>
      </c>
      <c r="J534" s="160" t="s">
        <v>65</v>
      </c>
      <c r="K534" s="161">
        <v>0</v>
      </c>
      <c r="L534" s="162">
        <v>0</v>
      </c>
      <c r="M534" s="163" t="s">
        <v>65</v>
      </c>
      <c r="N534" s="163">
        <v>0</v>
      </c>
      <c r="O534" s="164"/>
      <c r="P534" s="165"/>
      <c r="Q534" s="155"/>
    </row>
    <row r="535" spans="2:17" ht="15" thickBot="1" x14ac:dyDescent="0.35">
      <c r="B535" s="155" t="s">
        <v>2712</v>
      </c>
      <c r="C535" s="156" t="s">
        <v>2725</v>
      </c>
      <c r="D535" s="157" t="s">
        <v>2212</v>
      </c>
      <c r="E535" s="157" t="s">
        <v>2212</v>
      </c>
      <c r="F535" s="158">
        <v>2223140260109</v>
      </c>
      <c r="G535" s="159" t="s">
        <v>2212</v>
      </c>
      <c r="H535" s="159" t="s">
        <v>2212</v>
      </c>
      <c r="I535" s="159" t="s">
        <v>2212</v>
      </c>
      <c r="J535" s="160" t="s">
        <v>65</v>
      </c>
      <c r="K535" s="161">
        <v>0</v>
      </c>
      <c r="L535" s="162">
        <v>0</v>
      </c>
      <c r="M535" s="163" t="s">
        <v>65</v>
      </c>
      <c r="N535" s="163">
        <v>0</v>
      </c>
      <c r="O535" s="164"/>
      <c r="P535" s="165"/>
      <c r="Q535" s="155"/>
    </row>
    <row r="536" spans="2:17" ht="15" thickBot="1" x14ac:dyDescent="0.35">
      <c r="B536" s="155" t="s">
        <v>2726</v>
      </c>
      <c r="C536" s="156" t="s">
        <v>1405</v>
      </c>
      <c r="D536" s="157" t="s">
        <v>2212</v>
      </c>
      <c r="E536" s="157" t="s">
        <v>2212</v>
      </c>
      <c r="F536" s="158">
        <v>2688187380101</v>
      </c>
      <c r="G536" s="159" t="s">
        <v>2212</v>
      </c>
      <c r="H536" s="159" t="s">
        <v>2212</v>
      </c>
      <c r="I536" s="159" t="s">
        <v>2212</v>
      </c>
      <c r="J536" s="160" t="s">
        <v>65</v>
      </c>
      <c r="K536" s="161">
        <v>0</v>
      </c>
      <c r="L536" s="162">
        <v>0</v>
      </c>
      <c r="M536" s="163" t="s">
        <v>65</v>
      </c>
      <c r="N536" s="163">
        <v>0</v>
      </c>
      <c r="O536" s="164"/>
      <c r="P536" s="165"/>
      <c r="Q536" s="155"/>
    </row>
    <row r="537" spans="2:17" ht="15" thickBot="1" x14ac:dyDescent="0.35">
      <c r="B537" s="155" t="s">
        <v>1895</v>
      </c>
      <c r="C537" s="156" t="s">
        <v>2509</v>
      </c>
      <c r="D537" s="157" t="s">
        <v>2212</v>
      </c>
      <c r="E537" s="157" t="s">
        <v>2212</v>
      </c>
      <c r="F537" s="158">
        <v>1862150781605</v>
      </c>
      <c r="G537" s="159" t="s">
        <v>2212</v>
      </c>
      <c r="H537" s="159" t="s">
        <v>2212</v>
      </c>
      <c r="I537" s="159" t="s">
        <v>2212</v>
      </c>
      <c r="J537" s="160" t="s">
        <v>65</v>
      </c>
      <c r="K537" s="161">
        <v>0</v>
      </c>
      <c r="L537" s="162">
        <v>0</v>
      </c>
      <c r="M537" s="163" t="s">
        <v>65</v>
      </c>
      <c r="N537" s="163">
        <v>0</v>
      </c>
      <c r="O537" s="164"/>
      <c r="P537" s="165"/>
      <c r="Q537" s="155"/>
    </row>
    <row r="538" spans="2:17" ht="15" thickBot="1" x14ac:dyDescent="0.35">
      <c r="B538" s="155" t="s">
        <v>2531</v>
      </c>
      <c r="C538" s="156" t="s">
        <v>2727</v>
      </c>
      <c r="D538" s="157" t="s">
        <v>2212</v>
      </c>
      <c r="E538" s="157" t="s">
        <v>2212</v>
      </c>
      <c r="F538" s="158">
        <v>2541854790109</v>
      </c>
      <c r="G538" s="159" t="s">
        <v>2212</v>
      </c>
      <c r="H538" s="159" t="s">
        <v>2212</v>
      </c>
      <c r="I538" s="159" t="s">
        <v>2212</v>
      </c>
      <c r="J538" s="160" t="s">
        <v>65</v>
      </c>
      <c r="K538" s="161">
        <v>0</v>
      </c>
      <c r="L538" s="162">
        <v>0</v>
      </c>
      <c r="M538" s="163" t="s">
        <v>65</v>
      </c>
      <c r="N538" s="163">
        <v>0</v>
      </c>
      <c r="O538" s="164"/>
      <c r="P538" s="165"/>
      <c r="Q538" s="155"/>
    </row>
    <row r="539" spans="2:17" ht="15" thickBot="1" x14ac:dyDescent="0.35">
      <c r="B539" s="155" t="s">
        <v>2728</v>
      </c>
      <c r="C539" s="156" t="s">
        <v>2729</v>
      </c>
      <c r="D539" s="157" t="s">
        <v>2212</v>
      </c>
      <c r="E539" s="157" t="s">
        <v>2212</v>
      </c>
      <c r="F539" s="158">
        <v>2529014870503</v>
      </c>
      <c r="G539" s="159" t="s">
        <v>2212</v>
      </c>
      <c r="H539" s="159" t="s">
        <v>2212</v>
      </c>
      <c r="I539" s="159" t="s">
        <v>2212</v>
      </c>
      <c r="J539" s="160" t="s">
        <v>65</v>
      </c>
      <c r="K539" s="161">
        <v>0</v>
      </c>
      <c r="L539" s="162">
        <v>0</v>
      </c>
      <c r="M539" s="163" t="s">
        <v>65</v>
      </c>
      <c r="N539" s="163">
        <v>0</v>
      </c>
      <c r="O539" s="164"/>
      <c r="P539" s="165"/>
      <c r="Q539" s="155"/>
    </row>
    <row r="540" spans="2:17" ht="15" thickBot="1" x14ac:dyDescent="0.35">
      <c r="B540" s="155" t="s">
        <v>2730</v>
      </c>
      <c r="C540" s="156" t="s">
        <v>2731</v>
      </c>
      <c r="D540" s="157" t="s">
        <v>2212</v>
      </c>
      <c r="E540" s="157" t="s">
        <v>2212</v>
      </c>
      <c r="F540" s="158">
        <v>2607402070110</v>
      </c>
      <c r="G540" s="159" t="s">
        <v>2212</v>
      </c>
      <c r="H540" s="159" t="s">
        <v>2212</v>
      </c>
      <c r="I540" s="159" t="s">
        <v>2212</v>
      </c>
      <c r="J540" s="160" t="s">
        <v>65</v>
      </c>
      <c r="K540" s="161">
        <v>0</v>
      </c>
      <c r="L540" s="162">
        <v>0</v>
      </c>
      <c r="M540" s="163" t="s">
        <v>65</v>
      </c>
      <c r="N540" s="163">
        <v>0</v>
      </c>
      <c r="O540" s="164"/>
      <c r="P540" s="165"/>
      <c r="Q540" s="155"/>
    </row>
    <row r="541" spans="2:17" ht="15" thickBot="1" x14ac:dyDescent="0.35">
      <c r="B541" s="155" t="s">
        <v>2732</v>
      </c>
      <c r="C541" s="156" t="s">
        <v>2733</v>
      </c>
      <c r="D541" s="157" t="s">
        <v>2212</v>
      </c>
      <c r="E541" s="157" t="s">
        <v>2212</v>
      </c>
      <c r="F541" s="158">
        <v>2398807731101</v>
      </c>
      <c r="G541" s="159" t="s">
        <v>2212</v>
      </c>
      <c r="H541" s="159" t="s">
        <v>2212</v>
      </c>
      <c r="I541" s="159" t="s">
        <v>2212</v>
      </c>
      <c r="J541" s="160" t="s">
        <v>65</v>
      </c>
      <c r="K541" s="161">
        <v>0</v>
      </c>
      <c r="L541" s="162">
        <v>0</v>
      </c>
      <c r="M541" s="163" t="s">
        <v>65</v>
      </c>
      <c r="N541" s="163">
        <v>0</v>
      </c>
      <c r="O541" s="164"/>
      <c r="P541" s="165"/>
      <c r="Q541" s="155"/>
    </row>
    <row r="542" spans="2:17" ht="15" thickBot="1" x14ac:dyDescent="0.35">
      <c r="B542" s="155" t="s">
        <v>2734</v>
      </c>
      <c r="C542" s="156" t="s">
        <v>2735</v>
      </c>
      <c r="D542" s="157" t="s">
        <v>2212</v>
      </c>
      <c r="E542" s="157" t="s">
        <v>2212</v>
      </c>
      <c r="F542" s="158">
        <v>1728133011015</v>
      </c>
      <c r="G542" s="159" t="s">
        <v>2212</v>
      </c>
      <c r="H542" s="159" t="s">
        <v>2212</v>
      </c>
      <c r="I542" s="159" t="s">
        <v>2212</v>
      </c>
      <c r="J542" s="160" t="s">
        <v>65</v>
      </c>
      <c r="K542" s="161">
        <v>0</v>
      </c>
      <c r="L542" s="162">
        <v>0</v>
      </c>
      <c r="M542" s="163" t="s">
        <v>65</v>
      </c>
      <c r="N542" s="163">
        <v>0</v>
      </c>
      <c r="O542" s="164"/>
      <c r="P542" s="165"/>
      <c r="Q542" s="155"/>
    </row>
    <row r="543" spans="2:17" ht="15" thickBot="1" x14ac:dyDescent="0.35">
      <c r="B543" s="155" t="s">
        <v>2623</v>
      </c>
      <c r="C543" s="156" t="s">
        <v>1655</v>
      </c>
      <c r="D543" s="157" t="s">
        <v>2212</v>
      </c>
      <c r="E543" s="157" t="s">
        <v>2212</v>
      </c>
      <c r="F543" s="158">
        <v>2197252681006</v>
      </c>
      <c r="G543" s="159" t="s">
        <v>2212</v>
      </c>
      <c r="H543" s="159" t="s">
        <v>2212</v>
      </c>
      <c r="I543" s="159" t="s">
        <v>2212</v>
      </c>
      <c r="J543" s="160" t="s">
        <v>65</v>
      </c>
      <c r="K543" s="161">
        <v>0</v>
      </c>
      <c r="L543" s="162">
        <v>0</v>
      </c>
      <c r="M543" s="163" t="s">
        <v>65</v>
      </c>
      <c r="N543" s="163">
        <v>0</v>
      </c>
      <c r="O543" s="164"/>
      <c r="P543" s="165"/>
      <c r="Q543" s="155"/>
    </row>
    <row r="544" spans="2:17" ht="15" thickBot="1" x14ac:dyDescent="0.35">
      <c r="B544" s="155" t="s">
        <v>2736</v>
      </c>
      <c r="C544" s="156" t="s">
        <v>2737</v>
      </c>
      <c r="D544" s="157" t="s">
        <v>2212</v>
      </c>
      <c r="E544" s="157" t="s">
        <v>2212</v>
      </c>
      <c r="F544" s="158">
        <v>2485131760101</v>
      </c>
      <c r="G544" s="159" t="s">
        <v>2212</v>
      </c>
      <c r="H544" s="159" t="s">
        <v>2212</v>
      </c>
      <c r="I544" s="159" t="s">
        <v>2212</v>
      </c>
      <c r="J544" s="160" t="s">
        <v>65</v>
      </c>
      <c r="K544" s="161">
        <v>0</v>
      </c>
      <c r="L544" s="162">
        <v>0</v>
      </c>
      <c r="M544" s="163" t="s">
        <v>65</v>
      </c>
      <c r="N544" s="163">
        <v>0</v>
      </c>
      <c r="O544" s="164"/>
      <c r="P544" s="165"/>
      <c r="Q544" s="155"/>
    </row>
    <row r="545" spans="2:17" ht="15" thickBot="1" x14ac:dyDescent="0.35">
      <c r="B545" s="155" t="s">
        <v>2634</v>
      </c>
      <c r="C545" s="156" t="s">
        <v>2738</v>
      </c>
      <c r="D545" s="157" t="s">
        <v>2212</v>
      </c>
      <c r="E545" s="157" t="s">
        <v>2212</v>
      </c>
      <c r="F545" s="158">
        <v>2458156780109</v>
      </c>
      <c r="G545" s="159" t="s">
        <v>2212</v>
      </c>
      <c r="H545" s="159" t="s">
        <v>2212</v>
      </c>
      <c r="I545" s="159" t="s">
        <v>2212</v>
      </c>
      <c r="J545" s="160" t="s">
        <v>65</v>
      </c>
      <c r="K545" s="161">
        <v>0</v>
      </c>
      <c r="L545" s="162">
        <v>0</v>
      </c>
      <c r="M545" s="163" t="s">
        <v>65</v>
      </c>
      <c r="N545" s="163">
        <v>0</v>
      </c>
      <c r="O545" s="164"/>
      <c r="P545" s="165"/>
      <c r="Q545" s="155"/>
    </row>
    <row r="546" spans="2:17" ht="15" thickBot="1" x14ac:dyDescent="0.35">
      <c r="B546" s="155" t="s">
        <v>2508</v>
      </c>
      <c r="C546" s="156" t="s">
        <v>2739</v>
      </c>
      <c r="D546" s="157" t="s">
        <v>2212</v>
      </c>
      <c r="E546" s="157" t="s">
        <v>2212</v>
      </c>
      <c r="F546" s="158">
        <v>2325707010108</v>
      </c>
      <c r="G546" s="159" t="s">
        <v>2212</v>
      </c>
      <c r="H546" s="159" t="s">
        <v>2212</v>
      </c>
      <c r="I546" s="159" t="s">
        <v>2212</v>
      </c>
      <c r="J546" s="160" t="s">
        <v>65</v>
      </c>
      <c r="K546" s="161">
        <v>0</v>
      </c>
      <c r="L546" s="162">
        <v>0</v>
      </c>
      <c r="M546" s="163" t="s">
        <v>65</v>
      </c>
      <c r="N546" s="163">
        <v>0</v>
      </c>
      <c r="O546" s="164"/>
      <c r="P546" s="165"/>
      <c r="Q546" s="155"/>
    </row>
    <row r="547" spans="2:17" ht="15" thickBot="1" x14ac:dyDescent="0.35">
      <c r="B547" s="155" t="s">
        <v>1895</v>
      </c>
      <c r="C547" s="156" t="s">
        <v>2740</v>
      </c>
      <c r="D547" s="157" t="s">
        <v>2212</v>
      </c>
      <c r="E547" s="157" t="s">
        <v>2212</v>
      </c>
      <c r="F547" s="158">
        <v>2659430510109</v>
      </c>
      <c r="G547" s="159" t="s">
        <v>2212</v>
      </c>
      <c r="H547" s="159" t="s">
        <v>2212</v>
      </c>
      <c r="I547" s="159" t="s">
        <v>2212</v>
      </c>
      <c r="J547" s="160" t="s">
        <v>65</v>
      </c>
      <c r="K547" s="161">
        <v>0</v>
      </c>
      <c r="L547" s="162">
        <v>0</v>
      </c>
      <c r="M547" s="163" t="s">
        <v>65</v>
      </c>
      <c r="N547" s="163">
        <v>0</v>
      </c>
      <c r="O547" s="164"/>
      <c r="P547" s="165"/>
      <c r="Q547" s="155"/>
    </row>
    <row r="548" spans="2:17" ht="15" thickBot="1" x14ac:dyDescent="0.35">
      <c r="B548" s="155" t="s">
        <v>2741</v>
      </c>
      <c r="C548" s="156" t="s">
        <v>2742</v>
      </c>
      <c r="D548" s="157" t="s">
        <v>2212</v>
      </c>
      <c r="E548" s="157" t="s">
        <v>2212</v>
      </c>
      <c r="F548" s="158">
        <v>1630489670109</v>
      </c>
      <c r="G548" s="159" t="s">
        <v>2212</v>
      </c>
      <c r="H548" s="159" t="s">
        <v>2212</v>
      </c>
      <c r="I548" s="159" t="s">
        <v>2212</v>
      </c>
      <c r="J548" s="160" t="s">
        <v>65</v>
      </c>
      <c r="K548" s="161">
        <v>0</v>
      </c>
      <c r="L548" s="162">
        <v>0</v>
      </c>
      <c r="M548" s="163" t="s">
        <v>65</v>
      </c>
      <c r="N548" s="163">
        <v>0</v>
      </c>
      <c r="O548" s="164"/>
      <c r="P548" s="165"/>
      <c r="Q548" s="155"/>
    </row>
    <row r="549" spans="2:17" ht="15" thickBot="1" x14ac:dyDescent="0.35">
      <c r="B549" s="155" t="s">
        <v>2488</v>
      </c>
      <c r="C549" s="156" t="s">
        <v>2743</v>
      </c>
      <c r="D549" s="157" t="s">
        <v>2212</v>
      </c>
      <c r="E549" s="157" t="s">
        <v>2212</v>
      </c>
      <c r="F549" s="158">
        <v>2370394940101</v>
      </c>
      <c r="G549" s="159" t="s">
        <v>2212</v>
      </c>
      <c r="H549" s="159" t="s">
        <v>2212</v>
      </c>
      <c r="I549" s="159" t="s">
        <v>2212</v>
      </c>
      <c r="J549" s="160" t="s">
        <v>65</v>
      </c>
      <c r="K549" s="161">
        <v>0</v>
      </c>
      <c r="L549" s="162">
        <v>0</v>
      </c>
      <c r="M549" s="163" t="s">
        <v>65</v>
      </c>
      <c r="N549" s="163">
        <v>0</v>
      </c>
      <c r="O549" s="164"/>
      <c r="P549" s="165"/>
      <c r="Q549" s="155"/>
    </row>
    <row r="550" spans="2:17" ht="15" thickBot="1" x14ac:dyDescent="0.35">
      <c r="B550" s="155" t="s">
        <v>2488</v>
      </c>
      <c r="C550" s="156" t="s">
        <v>2744</v>
      </c>
      <c r="D550" s="157" t="s">
        <v>2212</v>
      </c>
      <c r="E550" s="157" t="s">
        <v>2212</v>
      </c>
      <c r="F550" s="158">
        <v>2382718460101</v>
      </c>
      <c r="G550" s="159" t="s">
        <v>2212</v>
      </c>
      <c r="H550" s="159" t="s">
        <v>2212</v>
      </c>
      <c r="I550" s="159" t="s">
        <v>2212</v>
      </c>
      <c r="J550" s="160" t="s">
        <v>65</v>
      </c>
      <c r="K550" s="161">
        <v>0</v>
      </c>
      <c r="L550" s="162">
        <v>0</v>
      </c>
      <c r="M550" s="163" t="s">
        <v>65</v>
      </c>
      <c r="N550" s="163">
        <v>0</v>
      </c>
      <c r="O550" s="164"/>
      <c r="P550" s="165"/>
      <c r="Q550" s="155"/>
    </row>
    <row r="551" spans="2:17" ht="15" thickBot="1" x14ac:dyDescent="0.35">
      <c r="B551" s="155" t="s">
        <v>2644</v>
      </c>
      <c r="C551" s="156" t="s">
        <v>2738</v>
      </c>
      <c r="D551" s="157" t="s">
        <v>2212</v>
      </c>
      <c r="E551" s="157" t="s">
        <v>2212</v>
      </c>
      <c r="F551" s="158">
        <v>2423054660109</v>
      </c>
      <c r="G551" s="159" t="s">
        <v>2212</v>
      </c>
      <c r="H551" s="159" t="s">
        <v>2212</v>
      </c>
      <c r="I551" s="159" t="s">
        <v>2212</v>
      </c>
      <c r="J551" s="160" t="s">
        <v>65</v>
      </c>
      <c r="K551" s="161">
        <v>0</v>
      </c>
      <c r="L551" s="162">
        <v>0</v>
      </c>
      <c r="M551" s="163" t="s">
        <v>65</v>
      </c>
      <c r="N551" s="163">
        <v>0</v>
      </c>
      <c r="O551" s="164"/>
      <c r="P551" s="165"/>
      <c r="Q551" s="155"/>
    </row>
    <row r="552" spans="2:17" ht="15" thickBot="1" x14ac:dyDescent="0.35">
      <c r="B552" s="155" t="s">
        <v>2745</v>
      </c>
      <c r="C552" s="156" t="s">
        <v>2746</v>
      </c>
      <c r="D552" s="157" t="s">
        <v>2212</v>
      </c>
      <c r="E552" s="157" t="s">
        <v>2212</v>
      </c>
      <c r="F552" s="158">
        <v>2006894950101</v>
      </c>
      <c r="G552" s="159" t="s">
        <v>2212</v>
      </c>
      <c r="H552" s="159" t="s">
        <v>2212</v>
      </c>
      <c r="I552" s="159" t="s">
        <v>2212</v>
      </c>
      <c r="J552" s="160" t="s">
        <v>65</v>
      </c>
      <c r="K552" s="161">
        <v>0</v>
      </c>
      <c r="L552" s="162">
        <v>0</v>
      </c>
      <c r="M552" s="163" t="s">
        <v>65</v>
      </c>
      <c r="N552" s="163">
        <v>0</v>
      </c>
      <c r="O552" s="164"/>
      <c r="P552" s="165"/>
      <c r="Q552" s="155"/>
    </row>
    <row r="553" spans="2:17" ht="15" thickBot="1" x14ac:dyDescent="0.35">
      <c r="B553" s="155" t="s">
        <v>2694</v>
      </c>
      <c r="C553" s="156" t="s">
        <v>2747</v>
      </c>
      <c r="D553" s="157" t="s">
        <v>2212</v>
      </c>
      <c r="E553" s="157" t="s">
        <v>2212</v>
      </c>
      <c r="F553" s="158">
        <v>2455843740109</v>
      </c>
      <c r="G553" s="159" t="s">
        <v>2212</v>
      </c>
      <c r="H553" s="159" t="s">
        <v>2212</v>
      </c>
      <c r="I553" s="159" t="s">
        <v>2212</v>
      </c>
      <c r="J553" s="160" t="s">
        <v>65</v>
      </c>
      <c r="K553" s="161">
        <v>0</v>
      </c>
      <c r="L553" s="162">
        <v>0</v>
      </c>
      <c r="M553" s="163" t="s">
        <v>65</v>
      </c>
      <c r="N553" s="163">
        <v>0</v>
      </c>
      <c r="O553" s="164"/>
      <c r="P553" s="165"/>
      <c r="Q553" s="155"/>
    </row>
    <row r="554" spans="2:17" ht="15" thickBot="1" x14ac:dyDescent="0.35">
      <c r="B554" s="155" t="s">
        <v>2748</v>
      </c>
      <c r="C554" s="156" t="s">
        <v>2749</v>
      </c>
      <c r="D554" s="157" t="s">
        <v>2212</v>
      </c>
      <c r="E554" s="157" t="s">
        <v>2212</v>
      </c>
      <c r="F554" s="158">
        <v>2628370130109</v>
      </c>
      <c r="G554" s="159" t="s">
        <v>2212</v>
      </c>
      <c r="H554" s="159" t="s">
        <v>2212</v>
      </c>
      <c r="I554" s="159" t="s">
        <v>2212</v>
      </c>
      <c r="J554" s="160" t="s">
        <v>65</v>
      </c>
      <c r="K554" s="161">
        <v>0</v>
      </c>
      <c r="L554" s="162">
        <v>0</v>
      </c>
      <c r="M554" s="163" t="s">
        <v>65</v>
      </c>
      <c r="N554" s="163">
        <v>0</v>
      </c>
      <c r="O554" s="164"/>
      <c r="P554" s="165"/>
      <c r="Q554" s="155"/>
    </row>
    <row r="555" spans="2:17" ht="15" thickBot="1" x14ac:dyDescent="0.35">
      <c r="B555" s="155" t="s">
        <v>2750</v>
      </c>
      <c r="C555" s="156" t="s">
        <v>2751</v>
      </c>
      <c r="D555" s="157" t="s">
        <v>2212</v>
      </c>
      <c r="E555" s="157" t="s">
        <v>2212</v>
      </c>
      <c r="F555" s="158">
        <v>1905628620109</v>
      </c>
      <c r="G555" s="159" t="s">
        <v>2212</v>
      </c>
      <c r="H555" s="159" t="s">
        <v>2212</v>
      </c>
      <c r="I555" s="159" t="s">
        <v>2212</v>
      </c>
      <c r="J555" s="160" t="s">
        <v>65</v>
      </c>
      <c r="K555" s="161">
        <v>0</v>
      </c>
      <c r="L555" s="162">
        <v>0</v>
      </c>
      <c r="M555" s="163" t="s">
        <v>65</v>
      </c>
      <c r="N555" s="163">
        <v>0</v>
      </c>
      <c r="O555" s="164"/>
      <c r="P555" s="165"/>
      <c r="Q555" s="155"/>
    </row>
    <row r="556" spans="2:17" ht="15" thickBot="1" x14ac:dyDescent="0.35">
      <c r="B556" s="155" t="s">
        <v>2488</v>
      </c>
      <c r="C556" s="156" t="s">
        <v>2555</v>
      </c>
      <c r="D556" s="157" t="s">
        <v>2212</v>
      </c>
      <c r="E556" s="157" t="s">
        <v>2212</v>
      </c>
      <c r="F556" s="158">
        <v>2633968270109</v>
      </c>
      <c r="G556" s="159" t="s">
        <v>2212</v>
      </c>
      <c r="H556" s="159" t="s">
        <v>2212</v>
      </c>
      <c r="I556" s="159" t="s">
        <v>2212</v>
      </c>
      <c r="J556" s="160" t="s">
        <v>65</v>
      </c>
      <c r="K556" s="161">
        <v>0</v>
      </c>
      <c r="L556" s="162">
        <v>0</v>
      </c>
      <c r="M556" s="163" t="s">
        <v>65</v>
      </c>
      <c r="N556" s="163">
        <v>0</v>
      </c>
      <c r="O556" s="164"/>
      <c r="P556" s="165"/>
      <c r="Q556" s="155"/>
    </row>
    <row r="557" spans="2:17" ht="15" thickBot="1" x14ac:dyDescent="0.35">
      <c r="B557" s="155" t="s">
        <v>2589</v>
      </c>
      <c r="C557" s="156" t="s">
        <v>2752</v>
      </c>
      <c r="D557" s="157" t="s">
        <v>2212</v>
      </c>
      <c r="E557" s="157" t="s">
        <v>2212</v>
      </c>
      <c r="F557" s="158">
        <v>2244421710101</v>
      </c>
      <c r="G557" s="159" t="s">
        <v>2212</v>
      </c>
      <c r="H557" s="159" t="s">
        <v>2212</v>
      </c>
      <c r="I557" s="159" t="s">
        <v>2212</v>
      </c>
      <c r="J557" s="160" t="s">
        <v>65</v>
      </c>
      <c r="K557" s="161">
        <v>0</v>
      </c>
      <c r="L557" s="162">
        <v>0</v>
      </c>
      <c r="M557" s="163" t="s">
        <v>65</v>
      </c>
      <c r="N557" s="163">
        <v>0</v>
      </c>
      <c r="O557" s="164"/>
      <c r="P557" s="165"/>
      <c r="Q557" s="155"/>
    </row>
    <row r="558" spans="2:17" ht="15" thickBot="1" x14ac:dyDescent="0.35">
      <c r="B558" s="155" t="s">
        <v>2753</v>
      </c>
      <c r="C558" s="156" t="s">
        <v>2555</v>
      </c>
      <c r="D558" s="157" t="s">
        <v>2212</v>
      </c>
      <c r="E558" s="157" t="s">
        <v>2212</v>
      </c>
      <c r="F558" s="158">
        <v>1836397310109</v>
      </c>
      <c r="G558" s="159" t="s">
        <v>2212</v>
      </c>
      <c r="H558" s="159" t="s">
        <v>2212</v>
      </c>
      <c r="I558" s="159" t="s">
        <v>2212</v>
      </c>
      <c r="J558" s="160" t="s">
        <v>65</v>
      </c>
      <c r="K558" s="161">
        <v>0</v>
      </c>
      <c r="L558" s="162">
        <v>0</v>
      </c>
      <c r="M558" s="163" t="s">
        <v>65</v>
      </c>
      <c r="N558" s="163">
        <v>0</v>
      </c>
      <c r="O558" s="164"/>
      <c r="P558" s="165"/>
      <c r="Q558" s="155"/>
    </row>
    <row r="559" spans="2:17" ht="15" thickBot="1" x14ac:dyDescent="0.35">
      <c r="B559" s="155" t="s">
        <v>2754</v>
      </c>
      <c r="C559" s="156" t="s">
        <v>1531</v>
      </c>
      <c r="D559" s="157" t="s">
        <v>2212</v>
      </c>
      <c r="E559" s="157" t="s">
        <v>2212</v>
      </c>
      <c r="F559" s="158">
        <v>2271155110109</v>
      </c>
      <c r="G559" s="159" t="s">
        <v>2212</v>
      </c>
      <c r="H559" s="159" t="s">
        <v>2212</v>
      </c>
      <c r="I559" s="159" t="s">
        <v>2212</v>
      </c>
      <c r="J559" s="160" t="s">
        <v>65</v>
      </c>
      <c r="K559" s="161">
        <v>0</v>
      </c>
      <c r="L559" s="162">
        <v>0</v>
      </c>
      <c r="M559" s="163" t="s">
        <v>65</v>
      </c>
      <c r="N559" s="163">
        <v>0</v>
      </c>
      <c r="O559" s="164"/>
      <c r="P559" s="165"/>
      <c r="Q559" s="155"/>
    </row>
    <row r="560" spans="2:17" ht="15" thickBot="1" x14ac:dyDescent="0.35">
      <c r="B560" s="155" t="s">
        <v>2639</v>
      </c>
      <c r="C560" s="156" t="s">
        <v>2416</v>
      </c>
      <c r="D560" s="157" t="s">
        <v>2212</v>
      </c>
      <c r="E560" s="157" t="s">
        <v>2212</v>
      </c>
      <c r="F560" s="158">
        <v>2790529360116</v>
      </c>
      <c r="G560" s="159" t="s">
        <v>2212</v>
      </c>
      <c r="H560" s="159" t="s">
        <v>2212</v>
      </c>
      <c r="I560" s="159" t="s">
        <v>2212</v>
      </c>
      <c r="J560" s="160" t="s">
        <v>65</v>
      </c>
      <c r="K560" s="161">
        <v>0</v>
      </c>
      <c r="L560" s="162">
        <v>0</v>
      </c>
      <c r="M560" s="163" t="s">
        <v>65</v>
      </c>
      <c r="N560" s="163">
        <v>0</v>
      </c>
      <c r="O560" s="164"/>
      <c r="P560" s="165"/>
      <c r="Q560" s="155"/>
    </row>
    <row r="561" spans="2:17" ht="15" thickBot="1" x14ac:dyDescent="0.35">
      <c r="B561" s="155" t="s">
        <v>2437</v>
      </c>
      <c r="C561" s="156" t="s">
        <v>2749</v>
      </c>
      <c r="D561" s="157" t="s">
        <v>2212</v>
      </c>
      <c r="E561" s="157" t="s">
        <v>2212</v>
      </c>
      <c r="F561" s="158">
        <v>2210616220109</v>
      </c>
      <c r="G561" s="159" t="s">
        <v>2212</v>
      </c>
      <c r="H561" s="159" t="s">
        <v>2212</v>
      </c>
      <c r="I561" s="159" t="s">
        <v>2212</v>
      </c>
      <c r="J561" s="160" t="s">
        <v>65</v>
      </c>
      <c r="K561" s="161">
        <v>0</v>
      </c>
      <c r="L561" s="162">
        <v>0</v>
      </c>
      <c r="M561" s="163" t="s">
        <v>65</v>
      </c>
      <c r="N561" s="163">
        <v>0</v>
      </c>
      <c r="O561" s="164"/>
      <c r="P561" s="165"/>
      <c r="Q561" s="155"/>
    </row>
    <row r="562" spans="2:17" ht="15" thickBot="1" x14ac:dyDescent="0.35">
      <c r="B562" s="155" t="s">
        <v>1895</v>
      </c>
      <c r="C562" s="156" t="s">
        <v>2703</v>
      </c>
      <c r="D562" s="157" t="s">
        <v>2212</v>
      </c>
      <c r="E562" s="157" t="s">
        <v>2212</v>
      </c>
      <c r="F562" s="158">
        <v>2631491020101</v>
      </c>
      <c r="G562" s="159" t="s">
        <v>2212</v>
      </c>
      <c r="H562" s="159" t="s">
        <v>2212</v>
      </c>
      <c r="I562" s="159" t="s">
        <v>2212</v>
      </c>
      <c r="J562" s="160" t="s">
        <v>65</v>
      </c>
      <c r="K562" s="161">
        <v>0</v>
      </c>
      <c r="L562" s="162">
        <v>0</v>
      </c>
      <c r="M562" s="163" t="s">
        <v>65</v>
      </c>
      <c r="N562" s="163">
        <v>0</v>
      </c>
      <c r="O562" s="164"/>
      <c r="P562" s="165"/>
      <c r="Q562" s="155"/>
    </row>
    <row r="563" spans="2:17" ht="15" thickBot="1" x14ac:dyDescent="0.35">
      <c r="B563" s="155" t="s">
        <v>2451</v>
      </c>
      <c r="C563" s="156" t="s">
        <v>2755</v>
      </c>
      <c r="D563" s="157" t="s">
        <v>2212</v>
      </c>
      <c r="E563" s="157" t="s">
        <v>2212</v>
      </c>
      <c r="F563" s="158">
        <v>2414653030109</v>
      </c>
      <c r="G563" s="159" t="s">
        <v>2212</v>
      </c>
      <c r="H563" s="159" t="s">
        <v>2212</v>
      </c>
      <c r="I563" s="159" t="s">
        <v>2212</v>
      </c>
      <c r="J563" s="160" t="s">
        <v>65</v>
      </c>
      <c r="K563" s="161">
        <v>0</v>
      </c>
      <c r="L563" s="162">
        <v>0</v>
      </c>
      <c r="M563" s="163" t="s">
        <v>65</v>
      </c>
      <c r="N563" s="163">
        <v>0</v>
      </c>
      <c r="O563" s="164"/>
      <c r="P563" s="165"/>
      <c r="Q563" s="155"/>
    </row>
    <row r="564" spans="2:17" ht="15" thickBot="1" x14ac:dyDescent="0.35">
      <c r="B564" s="155" t="s">
        <v>2531</v>
      </c>
      <c r="C564" s="156" t="s">
        <v>2756</v>
      </c>
      <c r="D564" s="157" t="s">
        <v>2212</v>
      </c>
      <c r="E564" s="157" t="s">
        <v>2212</v>
      </c>
      <c r="F564" s="158">
        <v>2264894180109</v>
      </c>
      <c r="G564" s="159" t="s">
        <v>2212</v>
      </c>
      <c r="H564" s="159" t="s">
        <v>2212</v>
      </c>
      <c r="I564" s="159" t="s">
        <v>2212</v>
      </c>
      <c r="J564" s="160" t="s">
        <v>65</v>
      </c>
      <c r="K564" s="161">
        <v>0</v>
      </c>
      <c r="L564" s="162">
        <v>0</v>
      </c>
      <c r="M564" s="163" t="s">
        <v>65</v>
      </c>
      <c r="N564" s="163">
        <v>0</v>
      </c>
      <c r="O564" s="164"/>
      <c r="P564" s="165"/>
      <c r="Q564" s="155"/>
    </row>
    <row r="565" spans="2:17" ht="15" thickBot="1" x14ac:dyDescent="0.35">
      <c r="B565" s="155" t="s">
        <v>2757</v>
      </c>
      <c r="C565" s="156" t="s">
        <v>2758</v>
      </c>
      <c r="D565" s="157" t="s">
        <v>2212</v>
      </c>
      <c r="E565" s="157" t="s">
        <v>2212</v>
      </c>
      <c r="F565" s="158">
        <v>2281095740101</v>
      </c>
      <c r="G565" s="159" t="s">
        <v>2212</v>
      </c>
      <c r="H565" s="159" t="s">
        <v>2212</v>
      </c>
      <c r="I565" s="159" t="s">
        <v>2212</v>
      </c>
      <c r="J565" s="160" t="s">
        <v>65</v>
      </c>
      <c r="K565" s="161">
        <v>0</v>
      </c>
      <c r="L565" s="162">
        <v>0</v>
      </c>
      <c r="M565" s="163" t="s">
        <v>65</v>
      </c>
      <c r="N565" s="163">
        <v>0</v>
      </c>
      <c r="O565" s="164"/>
      <c r="P565" s="165"/>
      <c r="Q565" s="155"/>
    </row>
    <row r="566" spans="2:17" ht="15" thickBot="1" x14ac:dyDescent="0.35">
      <c r="B566" s="155" t="s">
        <v>2629</v>
      </c>
      <c r="C566" s="156" t="s">
        <v>2433</v>
      </c>
      <c r="D566" s="157" t="s">
        <v>2212</v>
      </c>
      <c r="E566" s="157" t="s">
        <v>2212</v>
      </c>
      <c r="F566" s="158">
        <v>2589267590101</v>
      </c>
      <c r="G566" s="159" t="s">
        <v>2212</v>
      </c>
      <c r="H566" s="159" t="s">
        <v>2212</v>
      </c>
      <c r="I566" s="159" t="s">
        <v>2212</v>
      </c>
      <c r="J566" s="160" t="s">
        <v>65</v>
      </c>
      <c r="K566" s="161">
        <v>0</v>
      </c>
      <c r="L566" s="162">
        <v>0</v>
      </c>
      <c r="M566" s="163" t="s">
        <v>65</v>
      </c>
      <c r="N566" s="163">
        <v>0</v>
      </c>
      <c r="O566" s="164"/>
      <c r="P566" s="165"/>
      <c r="Q566" s="155"/>
    </row>
    <row r="567" spans="2:17" ht="15" thickBot="1" x14ac:dyDescent="0.35">
      <c r="B567" s="155" t="s">
        <v>2759</v>
      </c>
      <c r="C567" s="156" t="s">
        <v>2530</v>
      </c>
      <c r="D567" s="157" t="s">
        <v>2212</v>
      </c>
      <c r="E567" s="157" t="s">
        <v>2212</v>
      </c>
      <c r="F567" s="158">
        <v>2484105200101</v>
      </c>
      <c r="G567" s="159" t="s">
        <v>2212</v>
      </c>
      <c r="H567" s="159" t="s">
        <v>2212</v>
      </c>
      <c r="I567" s="159" t="s">
        <v>2212</v>
      </c>
      <c r="J567" s="160" t="s">
        <v>65</v>
      </c>
      <c r="K567" s="161">
        <v>0</v>
      </c>
      <c r="L567" s="162">
        <v>0</v>
      </c>
      <c r="M567" s="163" t="s">
        <v>65</v>
      </c>
      <c r="N567" s="163">
        <v>0</v>
      </c>
      <c r="O567" s="164"/>
      <c r="P567" s="165"/>
      <c r="Q567" s="155"/>
    </row>
    <row r="568" spans="2:17" ht="15" thickBot="1" x14ac:dyDescent="0.35">
      <c r="B568" s="155" t="s">
        <v>2488</v>
      </c>
      <c r="C568" s="156" t="s">
        <v>2760</v>
      </c>
      <c r="D568" s="157" t="s">
        <v>2212</v>
      </c>
      <c r="E568" s="157" t="s">
        <v>2212</v>
      </c>
      <c r="F568" s="158">
        <v>1631130770101</v>
      </c>
      <c r="G568" s="159" t="s">
        <v>2212</v>
      </c>
      <c r="H568" s="159" t="s">
        <v>2212</v>
      </c>
      <c r="I568" s="159" t="s">
        <v>2212</v>
      </c>
      <c r="J568" s="160" t="s">
        <v>65</v>
      </c>
      <c r="K568" s="161">
        <v>0</v>
      </c>
      <c r="L568" s="162">
        <v>0</v>
      </c>
      <c r="M568" s="163" t="s">
        <v>65</v>
      </c>
      <c r="N568" s="163">
        <v>0</v>
      </c>
      <c r="O568" s="164"/>
      <c r="P568" s="165"/>
      <c r="Q568" s="155"/>
    </row>
    <row r="569" spans="2:17" ht="15" thickBot="1" x14ac:dyDescent="0.35">
      <c r="B569" s="155" t="s">
        <v>2537</v>
      </c>
      <c r="C569" s="156" t="s">
        <v>1457</v>
      </c>
      <c r="D569" s="157" t="s">
        <v>2212</v>
      </c>
      <c r="E569" s="157" t="s">
        <v>2212</v>
      </c>
      <c r="F569" s="158">
        <v>1696688000105</v>
      </c>
      <c r="G569" s="159" t="s">
        <v>2212</v>
      </c>
      <c r="H569" s="159" t="s">
        <v>2212</v>
      </c>
      <c r="I569" s="159" t="s">
        <v>2212</v>
      </c>
      <c r="J569" s="160" t="s">
        <v>65</v>
      </c>
      <c r="K569" s="161">
        <v>0</v>
      </c>
      <c r="L569" s="162">
        <v>0</v>
      </c>
      <c r="M569" s="163" t="s">
        <v>65</v>
      </c>
      <c r="N569" s="163">
        <v>0</v>
      </c>
      <c r="O569" s="164"/>
      <c r="P569" s="165"/>
      <c r="Q569" s="155"/>
    </row>
    <row r="570" spans="2:17" ht="15" thickBot="1" x14ac:dyDescent="0.35">
      <c r="B570" s="155" t="s">
        <v>2761</v>
      </c>
      <c r="C570" s="156" t="s">
        <v>2762</v>
      </c>
      <c r="D570" s="157" t="s">
        <v>2212</v>
      </c>
      <c r="E570" s="157" t="s">
        <v>2212</v>
      </c>
      <c r="F570" s="158">
        <v>2424687640101</v>
      </c>
      <c r="G570" s="159" t="s">
        <v>2212</v>
      </c>
      <c r="H570" s="159" t="s">
        <v>2212</v>
      </c>
      <c r="I570" s="159" t="s">
        <v>2212</v>
      </c>
      <c r="J570" s="160" t="s">
        <v>65</v>
      </c>
      <c r="K570" s="161">
        <v>0</v>
      </c>
      <c r="L570" s="162">
        <v>0</v>
      </c>
      <c r="M570" s="163" t="s">
        <v>65</v>
      </c>
      <c r="N570" s="163">
        <v>0</v>
      </c>
      <c r="O570" s="164"/>
      <c r="P570" s="165"/>
      <c r="Q570" s="155"/>
    </row>
    <row r="571" spans="2:17" ht="15" thickBot="1" x14ac:dyDescent="0.35">
      <c r="B571" s="155" t="s">
        <v>2426</v>
      </c>
      <c r="C571" s="156" t="s">
        <v>2763</v>
      </c>
      <c r="D571" s="157" t="s">
        <v>2212</v>
      </c>
      <c r="E571" s="157" t="s">
        <v>2212</v>
      </c>
      <c r="F571" s="158">
        <v>1709502470101</v>
      </c>
      <c r="G571" s="159" t="s">
        <v>2212</v>
      </c>
      <c r="H571" s="159" t="s">
        <v>2212</v>
      </c>
      <c r="I571" s="159" t="s">
        <v>2212</v>
      </c>
      <c r="J571" s="160" t="s">
        <v>65</v>
      </c>
      <c r="K571" s="161">
        <v>0</v>
      </c>
      <c r="L571" s="162">
        <v>0</v>
      </c>
      <c r="M571" s="163" t="s">
        <v>65</v>
      </c>
      <c r="N571" s="163">
        <v>0</v>
      </c>
      <c r="O571" s="164"/>
      <c r="P571" s="165"/>
      <c r="Q571" s="155"/>
    </row>
    <row r="572" spans="2:17" ht="15" thickBot="1" x14ac:dyDescent="0.35">
      <c r="B572" s="155" t="s">
        <v>2764</v>
      </c>
      <c r="C572" s="156" t="s">
        <v>2765</v>
      </c>
      <c r="D572" s="157" t="s">
        <v>2212</v>
      </c>
      <c r="E572" s="157" t="s">
        <v>2212</v>
      </c>
      <c r="F572" s="158">
        <v>1911474510101</v>
      </c>
      <c r="G572" s="159" t="s">
        <v>2212</v>
      </c>
      <c r="H572" s="159" t="s">
        <v>2212</v>
      </c>
      <c r="I572" s="159" t="s">
        <v>2212</v>
      </c>
      <c r="J572" s="160" t="s">
        <v>65</v>
      </c>
      <c r="K572" s="161">
        <v>0</v>
      </c>
      <c r="L572" s="162">
        <v>0</v>
      </c>
      <c r="M572" s="163" t="s">
        <v>65</v>
      </c>
      <c r="N572" s="163">
        <v>0</v>
      </c>
      <c r="O572" s="164"/>
      <c r="P572" s="165"/>
      <c r="Q572" s="155"/>
    </row>
    <row r="573" spans="2:17" ht="15" thickBot="1" x14ac:dyDescent="0.35">
      <c r="B573" s="155" t="s">
        <v>2766</v>
      </c>
      <c r="C573" s="156" t="s">
        <v>2767</v>
      </c>
      <c r="D573" s="157" t="s">
        <v>2212</v>
      </c>
      <c r="E573" s="157" t="s">
        <v>2212</v>
      </c>
      <c r="F573" s="158">
        <v>1857144472009</v>
      </c>
      <c r="G573" s="159" t="s">
        <v>2212</v>
      </c>
      <c r="H573" s="159" t="s">
        <v>2212</v>
      </c>
      <c r="I573" s="159" t="s">
        <v>2212</v>
      </c>
      <c r="J573" s="160" t="s">
        <v>65</v>
      </c>
      <c r="K573" s="161">
        <v>0</v>
      </c>
      <c r="L573" s="162">
        <v>0</v>
      </c>
      <c r="M573" s="163" t="s">
        <v>65</v>
      </c>
      <c r="N573" s="163">
        <v>0</v>
      </c>
      <c r="O573" s="164"/>
      <c r="P573" s="165"/>
      <c r="Q573" s="155"/>
    </row>
    <row r="574" spans="2:17" ht="15" thickBot="1" x14ac:dyDescent="0.35">
      <c r="B574" s="155" t="s">
        <v>2768</v>
      </c>
      <c r="C574" s="156" t="s">
        <v>2433</v>
      </c>
      <c r="D574" s="157" t="s">
        <v>2212</v>
      </c>
      <c r="E574" s="157" t="s">
        <v>2212</v>
      </c>
      <c r="F574" s="158">
        <v>2607288530101</v>
      </c>
      <c r="G574" s="159" t="s">
        <v>2212</v>
      </c>
      <c r="H574" s="159" t="s">
        <v>2212</v>
      </c>
      <c r="I574" s="159" t="s">
        <v>2212</v>
      </c>
      <c r="J574" s="160" t="s">
        <v>65</v>
      </c>
      <c r="K574" s="161">
        <v>0</v>
      </c>
      <c r="L574" s="162">
        <v>0</v>
      </c>
      <c r="M574" s="163" t="s">
        <v>65</v>
      </c>
      <c r="N574" s="163">
        <v>0</v>
      </c>
      <c r="O574" s="164"/>
      <c r="P574" s="165"/>
      <c r="Q574" s="155"/>
    </row>
    <row r="575" spans="2:17" ht="15" thickBot="1" x14ac:dyDescent="0.35">
      <c r="B575" s="155" t="s">
        <v>2769</v>
      </c>
      <c r="C575" s="156" t="s">
        <v>2770</v>
      </c>
      <c r="D575" s="157" t="s">
        <v>2212</v>
      </c>
      <c r="E575" s="157" t="s">
        <v>2212</v>
      </c>
      <c r="F575" s="158">
        <v>2605363340208</v>
      </c>
      <c r="G575" s="159" t="s">
        <v>2212</v>
      </c>
      <c r="H575" s="159" t="s">
        <v>2212</v>
      </c>
      <c r="I575" s="159" t="s">
        <v>2212</v>
      </c>
      <c r="J575" s="160" t="s">
        <v>65</v>
      </c>
      <c r="K575" s="161">
        <v>0</v>
      </c>
      <c r="L575" s="162">
        <v>0</v>
      </c>
      <c r="M575" s="163" t="s">
        <v>65</v>
      </c>
      <c r="N575" s="163">
        <v>0</v>
      </c>
      <c r="O575" s="164"/>
      <c r="P575" s="165"/>
      <c r="Q575" s="155"/>
    </row>
    <row r="576" spans="2:17" ht="15" thickBot="1" x14ac:dyDescent="0.35">
      <c r="B576" s="155" t="s">
        <v>1740</v>
      </c>
      <c r="C576" s="156" t="s">
        <v>2635</v>
      </c>
      <c r="D576" s="157" t="s">
        <v>2212</v>
      </c>
      <c r="E576" s="157" t="s">
        <v>2212</v>
      </c>
      <c r="F576" s="158">
        <v>2348690890904</v>
      </c>
      <c r="G576" s="159" t="s">
        <v>2212</v>
      </c>
      <c r="H576" s="159" t="s">
        <v>2212</v>
      </c>
      <c r="I576" s="159" t="s">
        <v>2212</v>
      </c>
      <c r="J576" s="160" t="s">
        <v>65</v>
      </c>
      <c r="K576" s="161">
        <v>0</v>
      </c>
      <c r="L576" s="162">
        <v>0</v>
      </c>
      <c r="M576" s="163" t="s">
        <v>65</v>
      </c>
      <c r="N576" s="163">
        <v>0</v>
      </c>
      <c r="O576" s="164"/>
      <c r="P576" s="165"/>
      <c r="Q576" s="155"/>
    </row>
    <row r="577" spans="2:17" ht="15" thickBot="1" x14ac:dyDescent="0.35">
      <c r="B577" s="155" t="s">
        <v>2771</v>
      </c>
      <c r="C577" s="156" t="s">
        <v>1655</v>
      </c>
      <c r="D577" s="157" t="s">
        <v>2212</v>
      </c>
      <c r="E577" s="157" t="s">
        <v>2212</v>
      </c>
      <c r="F577" s="158">
        <v>1850796440101</v>
      </c>
      <c r="G577" s="159" t="s">
        <v>2212</v>
      </c>
      <c r="H577" s="159" t="s">
        <v>2212</v>
      </c>
      <c r="I577" s="159" t="s">
        <v>2212</v>
      </c>
      <c r="J577" s="160" t="s">
        <v>65</v>
      </c>
      <c r="K577" s="161">
        <v>0</v>
      </c>
      <c r="L577" s="162">
        <v>0</v>
      </c>
      <c r="M577" s="163" t="s">
        <v>65</v>
      </c>
      <c r="N577" s="163">
        <v>0</v>
      </c>
      <c r="O577" s="164"/>
      <c r="P577" s="165"/>
      <c r="Q577" s="155"/>
    </row>
    <row r="578" spans="2:17" ht="15" thickBot="1" x14ac:dyDescent="0.35">
      <c r="B578" s="155" t="s">
        <v>2772</v>
      </c>
      <c r="C578" s="156" t="s">
        <v>510</v>
      </c>
      <c r="D578" s="157" t="s">
        <v>2212</v>
      </c>
      <c r="E578" s="157" t="s">
        <v>2212</v>
      </c>
      <c r="F578" s="158">
        <v>1632720772212</v>
      </c>
      <c r="G578" s="159" t="s">
        <v>2212</v>
      </c>
      <c r="H578" s="159" t="s">
        <v>2212</v>
      </c>
      <c r="I578" s="159" t="s">
        <v>2212</v>
      </c>
      <c r="J578" s="160" t="s">
        <v>65</v>
      </c>
      <c r="K578" s="161">
        <v>0</v>
      </c>
      <c r="L578" s="162">
        <v>0</v>
      </c>
      <c r="M578" s="163" t="s">
        <v>65</v>
      </c>
      <c r="N578" s="163">
        <v>0</v>
      </c>
      <c r="O578" s="164"/>
      <c r="P578" s="165"/>
      <c r="Q578" s="155"/>
    </row>
    <row r="579" spans="2:17" ht="15" thickBot="1" x14ac:dyDescent="0.35">
      <c r="B579" s="155" t="s">
        <v>2766</v>
      </c>
      <c r="C579" s="156" t="s">
        <v>2666</v>
      </c>
      <c r="D579" s="157" t="s">
        <v>2212</v>
      </c>
      <c r="E579" s="157" t="s">
        <v>2212</v>
      </c>
      <c r="F579" s="158">
        <v>1656331660101</v>
      </c>
      <c r="G579" s="159" t="s">
        <v>2212</v>
      </c>
      <c r="H579" s="159" t="s">
        <v>2212</v>
      </c>
      <c r="I579" s="159" t="s">
        <v>2212</v>
      </c>
      <c r="J579" s="160" t="s">
        <v>65</v>
      </c>
      <c r="K579" s="161">
        <v>0</v>
      </c>
      <c r="L579" s="162">
        <v>0</v>
      </c>
      <c r="M579" s="163" t="s">
        <v>65</v>
      </c>
      <c r="N579" s="163">
        <v>0</v>
      </c>
      <c r="O579" s="164"/>
      <c r="P579" s="165"/>
      <c r="Q579" s="155"/>
    </row>
    <row r="580" spans="2:17" ht="15" thickBot="1" x14ac:dyDescent="0.35">
      <c r="B580" s="155" t="s">
        <v>2489</v>
      </c>
      <c r="C580" s="156" t="s">
        <v>2773</v>
      </c>
      <c r="D580" s="157" t="s">
        <v>2212</v>
      </c>
      <c r="E580" s="157" t="s">
        <v>2212</v>
      </c>
      <c r="F580" s="158">
        <v>2398845070101</v>
      </c>
      <c r="G580" s="159" t="s">
        <v>2212</v>
      </c>
      <c r="H580" s="159" t="s">
        <v>2212</v>
      </c>
      <c r="I580" s="159" t="s">
        <v>2212</v>
      </c>
      <c r="J580" s="160" t="s">
        <v>65</v>
      </c>
      <c r="K580" s="161">
        <v>0</v>
      </c>
      <c r="L580" s="162">
        <v>0</v>
      </c>
      <c r="M580" s="163" t="s">
        <v>65</v>
      </c>
      <c r="N580" s="163">
        <v>0</v>
      </c>
      <c r="O580" s="164"/>
      <c r="P580" s="165"/>
      <c r="Q580" s="155"/>
    </row>
    <row r="581" spans="2:17" ht="15" thickBot="1" x14ac:dyDescent="0.35">
      <c r="B581" s="155" t="s">
        <v>2774</v>
      </c>
      <c r="C581" s="156" t="s">
        <v>2775</v>
      </c>
      <c r="D581" s="157" t="s">
        <v>2212</v>
      </c>
      <c r="E581" s="157" t="s">
        <v>2212</v>
      </c>
      <c r="F581" s="158">
        <v>2116548840101</v>
      </c>
      <c r="G581" s="159" t="s">
        <v>2212</v>
      </c>
      <c r="H581" s="159" t="s">
        <v>2212</v>
      </c>
      <c r="I581" s="159" t="s">
        <v>2212</v>
      </c>
      <c r="J581" s="160" t="s">
        <v>65</v>
      </c>
      <c r="K581" s="161">
        <v>0</v>
      </c>
      <c r="L581" s="162">
        <v>0</v>
      </c>
      <c r="M581" s="163" t="s">
        <v>65</v>
      </c>
      <c r="N581" s="163">
        <v>0</v>
      </c>
      <c r="O581" s="164"/>
      <c r="P581" s="165"/>
      <c r="Q581" s="155"/>
    </row>
    <row r="582" spans="2:17" x14ac:dyDescent="0.3">
      <c r="B582" s="155" t="s">
        <v>2488</v>
      </c>
      <c r="C582" s="156" t="s">
        <v>2776</v>
      </c>
      <c r="D582" s="157" t="s">
        <v>2212</v>
      </c>
      <c r="E582" s="157" t="s">
        <v>2212</v>
      </c>
      <c r="F582" s="158">
        <v>1652041252205</v>
      </c>
      <c r="G582" s="159" t="s">
        <v>2212</v>
      </c>
      <c r="H582" s="159" t="s">
        <v>2212</v>
      </c>
      <c r="I582" s="159" t="s">
        <v>2212</v>
      </c>
      <c r="J582" s="160" t="s">
        <v>65</v>
      </c>
      <c r="K582" s="161">
        <v>0</v>
      </c>
      <c r="L582" s="162">
        <v>0</v>
      </c>
      <c r="M582" s="163" t="s">
        <v>65</v>
      </c>
      <c r="N582" s="163">
        <v>0</v>
      </c>
      <c r="O582" s="164"/>
      <c r="P582" s="165"/>
      <c r="Q582" s="155"/>
    </row>
  </sheetData>
  <mergeCells count="79">
    <mergeCell ref="B308:C308"/>
    <mergeCell ref="B305:P305"/>
    <mergeCell ref="B306:P306"/>
    <mergeCell ref="B307:F307"/>
    <mergeCell ref="G307:J307"/>
    <mergeCell ref="K307:N307"/>
    <mergeCell ref="O307:P307"/>
    <mergeCell ref="B295:H295"/>
    <mergeCell ref="I295:K295"/>
    <mergeCell ref="L295:N295"/>
    <mergeCell ref="N230:O230"/>
    <mergeCell ref="C233:Q233"/>
    <mergeCell ref="B234:Q234"/>
    <mergeCell ref="B235:F235"/>
    <mergeCell ref="G235:J235"/>
    <mergeCell ref="K235:O235"/>
    <mergeCell ref="P235:Q235"/>
    <mergeCell ref="B236:C236"/>
    <mergeCell ref="B290:P290"/>
    <mergeCell ref="D291:O291"/>
    <mergeCell ref="D293:O293"/>
    <mergeCell ref="B294:O294"/>
    <mergeCell ref="N229:O229"/>
    <mergeCell ref="B193:C193"/>
    <mergeCell ref="B218:P218"/>
    <mergeCell ref="C219:O219"/>
    <mergeCell ref="C221:O221"/>
    <mergeCell ref="B222:O222"/>
    <mergeCell ref="B223:G223"/>
    <mergeCell ref="H223:J223"/>
    <mergeCell ref="K223:M223"/>
    <mergeCell ref="N223:O223"/>
    <mergeCell ref="N224:O224"/>
    <mergeCell ref="N225:O225"/>
    <mergeCell ref="N226:O226"/>
    <mergeCell ref="N227:O227"/>
    <mergeCell ref="N228:O228"/>
    <mergeCell ref="B190:R190"/>
    <mergeCell ref="B191:R191"/>
    <mergeCell ref="B192:F192"/>
    <mergeCell ref="G192:J192"/>
    <mergeCell ref="K192:O192"/>
    <mergeCell ref="O187:P187"/>
    <mergeCell ref="O181:P181"/>
    <mergeCell ref="O182:P182"/>
    <mergeCell ref="O183:P183"/>
    <mergeCell ref="O184:P184"/>
    <mergeCell ref="O185:P185"/>
    <mergeCell ref="O186:P186"/>
    <mergeCell ref="C180:H180"/>
    <mergeCell ref="I180:K180"/>
    <mergeCell ref="L180:N180"/>
    <mergeCell ref="O180:P180"/>
    <mergeCell ref="O16:P16"/>
    <mergeCell ref="C18:Q18"/>
    <mergeCell ref="B19:Q19"/>
    <mergeCell ref="B20:F20"/>
    <mergeCell ref="G20:J20"/>
    <mergeCell ref="K20:O20"/>
    <mergeCell ref="P20:Q20"/>
    <mergeCell ref="B21:C21"/>
    <mergeCell ref="C175:Q175"/>
    <mergeCell ref="D176:P176"/>
    <mergeCell ref="D178:P178"/>
    <mergeCell ref="C179:P179"/>
    <mergeCell ref="O15:P15"/>
    <mergeCell ref="C4:Q4"/>
    <mergeCell ref="D5:P5"/>
    <mergeCell ref="D7:P7"/>
    <mergeCell ref="C8:P8"/>
    <mergeCell ref="C9:H9"/>
    <mergeCell ref="I9:K9"/>
    <mergeCell ref="L9:N9"/>
    <mergeCell ref="O9:P9"/>
    <mergeCell ref="O10:P10"/>
    <mergeCell ref="O11:P11"/>
    <mergeCell ref="O12:P12"/>
    <mergeCell ref="O13:P13"/>
    <mergeCell ref="O14:P14"/>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R313"/>
  <sheetViews>
    <sheetView workbookViewId="0">
      <selection activeCell="S248" sqref="S248"/>
    </sheetView>
  </sheetViews>
  <sheetFormatPr baseColWidth="10" defaultRowHeight="14.4" x14ac:dyDescent="0.3"/>
  <cols>
    <col min="6" max="6" width="18.88671875" bestFit="1" customWidth="1"/>
    <col min="16" max="16" width="14.44140625" bestFit="1" customWidth="1"/>
    <col min="17" max="17" width="25.5546875" bestFit="1" customWidth="1"/>
  </cols>
  <sheetData>
    <row r="4" spans="2:17" ht="15.6" x14ac:dyDescent="0.3">
      <c r="B4" s="1"/>
      <c r="C4" s="383" t="s">
        <v>0</v>
      </c>
      <c r="D4" s="383"/>
      <c r="E4" s="383"/>
      <c r="F4" s="383"/>
      <c r="G4" s="383"/>
      <c r="H4" s="383"/>
      <c r="I4" s="383"/>
      <c r="J4" s="383"/>
      <c r="K4" s="383"/>
      <c r="L4" s="383"/>
      <c r="M4" s="383"/>
      <c r="N4" s="383"/>
      <c r="O4" s="383"/>
      <c r="P4" s="383"/>
      <c r="Q4" s="383"/>
    </row>
    <row r="5" spans="2:17" x14ac:dyDescent="0.3">
      <c r="B5" s="1"/>
      <c r="C5" s="2" t="s">
        <v>1</v>
      </c>
      <c r="D5" s="384" t="s">
        <v>2</v>
      </c>
      <c r="E5" s="384"/>
      <c r="F5" s="384"/>
      <c r="G5" s="384"/>
      <c r="H5" s="384"/>
      <c r="I5" s="384"/>
      <c r="J5" s="384"/>
      <c r="K5" s="384"/>
      <c r="L5" s="384"/>
      <c r="M5" s="384"/>
      <c r="N5" s="384"/>
      <c r="O5" s="384"/>
      <c r="P5" s="384"/>
      <c r="Q5" s="3"/>
    </row>
    <row r="6" spans="2:17" x14ac:dyDescent="0.3">
      <c r="B6" s="1"/>
      <c r="C6" s="4"/>
      <c r="D6" s="5"/>
      <c r="E6" s="5"/>
      <c r="F6" s="5"/>
      <c r="G6" s="6"/>
      <c r="H6" s="6"/>
      <c r="I6" s="6"/>
      <c r="J6" s="6"/>
      <c r="K6" s="5"/>
      <c r="L6" s="5"/>
      <c r="M6" s="5"/>
      <c r="N6" s="5"/>
      <c r="O6" s="5"/>
      <c r="P6" s="5"/>
      <c r="Q6" s="7"/>
    </row>
    <row r="7" spans="2:17" x14ac:dyDescent="0.3">
      <c r="B7" s="1"/>
      <c r="C7" s="2" t="s">
        <v>3</v>
      </c>
      <c r="D7" s="384" t="s">
        <v>52</v>
      </c>
      <c r="E7" s="384"/>
      <c r="F7" s="384"/>
      <c r="G7" s="384"/>
      <c r="H7" s="384"/>
      <c r="I7" s="384"/>
      <c r="J7" s="384"/>
      <c r="K7" s="384"/>
      <c r="L7" s="384"/>
      <c r="M7" s="384"/>
      <c r="N7" s="384"/>
      <c r="O7" s="384"/>
      <c r="P7" s="384"/>
      <c r="Q7" s="3"/>
    </row>
    <row r="8" spans="2:17" ht="15" thickBot="1" x14ac:dyDescent="0.35">
      <c r="B8" s="8"/>
      <c r="C8" s="385" t="s">
        <v>5</v>
      </c>
      <c r="D8" s="385"/>
      <c r="E8" s="385"/>
      <c r="F8" s="385"/>
      <c r="G8" s="385"/>
      <c r="H8" s="385"/>
      <c r="I8" s="385"/>
      <c r="J8" s="385"/>
      <c r="K8" s="385"/>
      <c r="L8" s="385"/>
      <c r="M8" s="385"/>
      <c r="N8" s="385"/>
      <c r="O8" s="385"/>
      <c r="P8" s="385"/>
      <c r="Q8" s="9"/>
    </row>
    <row r="9" spans="2:17" ht="15" thickBot="1" x14ac:dyDescent="0.35">
      <c r="B9" s="10"/>
      <c r="C9" s="386" t="s">
        <v>6</v>
      </c>
      <c r="D9" s="387"/>
      <c r="E9" s="387"/>
      <c r="F9" s="387"/>
      <c r="G9" s="387"/>
      <c r="H9" s="388"/>
      <c r="I9" s="386" t="s">
        <v>7</v>
      </c>
      <c r="J9" s="387"/>
      <c r="K9" s="388"/>
      <c r="L9" s="389" t="s">
        <v>8</v>
      </c>
      <c r="M9" s="390"/>
      <c r="N9" s="390"/>
      <c r="O9" s="389" t="s">
        <v>9</v>
      </c>
      <c r="P9" s="391"/>
      <c r="Q9" s="9"/>
    </row>
    <row r="10" spans="2:17" ht="40.200000000000003" thickBot="1" x14ac:dyDescent="0.35">
      <c r="B10" s="10"/>
      <c r="C10" s="12" t="s">
        <v>10</v>
      </c>
      <c r="D10" s="13" t="s">
        <v>11</v>
      </c>
      <c r="E10" s="13" t="s">
        <v>12</v>
      </c>
      <c r="F10" s="13" t="s">
        <v>13</v>
      </c>
      <c r="G10" s="13" t="s">
        <v>14</v>
      </c>
      <c r="H10" s="14" t="s">
        <v>15</v>
      </c>
      <c r="I10" s="12" t="s">
        <v>16</v>
      </c>
      <c r="J10" s="15" t="s">
        <v>17</v>
      </c>
      <c r="K10" s="14" t="s">
        <v>18</v>
      </c>
      <c r="L10" s="16" t="s">
        <v>19</v>
      </c>
      <c r="M10" s="17" t="s">
        <v>20</v>
      </c>
      <c r="N10" s="18" t="s">
        <v>21</v>
      </c>
      <c r="O10" s="392" t="s">
        <v>22</v>
      </c>
      <c r="P10" s="393"/>
      <c r="Q10" s="20"/>
    </row>
    <row r="11" spans="2:17" x14ac:dyDescent="0.3">
      <c r="B11" s="10"/>
      <c r="C11" s="21">
        <v>13</v>
      </c>
      <c r="D11" s="22"/>
      <c r="E11" s="22"/>
      <c r="F11" s="23" t="s">
        <v>23</v>
      </c>
      <c r="G11" s="24"/>
      <c r="H11" s="25" t="s">
        <v>49</v>
      </c>
      <c r="I11" s="26" t="s">
        <v>25</v>
      </c>
      <c r="J11" s="27" t="s">
        <v>53</v>
      </c>
      <c r="K11" s="28">
        <v>286012.61</v>
      </c>
      <c r="L11" s="29">
        <v>1235000</v>
      </c>
      <c r="M11" s="29">
        <v>1574292</v>
      </c>
      <c r="N11" s="29">
        <v>93452</v>
      </c>
      <c r="O11" s="394"/>
      <c r="P11" s="395"/>
      <c r="Q11" s="30"/>
    </row>
    <row r="12" spans="2:17" x14ac:dyDescent="0.3">
      <c r="B12" s="10"/>
      <c r="C12" s="31"/>
      <c r="D12" s="32"/>
      <c r="E12" s="32"/>
      <c r="F12" s="23"/>
      <c r="G12" s="24"/>
      <c r="H12" s="25"/>
      <c r="I12" s="26"/>
      <c r="J12" s="27"/>
      <c r="K12" s="28"/>
      <c r="L12" s="33"/>
      <c r="M12" s="34"/>
      <c r="N12" s="35"/>
      <c r="O12" s="381"/>
      <c r="P12" s="382"/>
      <c r="Q12" s="30"/>
    </row>
    <row r="13" spans="2:17" x14ac:dyDescent="0.3">
      <c r="B13" s="10"/>
      <c r="C13" s="31"/>
      <c r="D13" s="32"/>
      <c r="E13" s="32"/>
      <c r="F13" s="23"/>
      <c r="G13" s="24"/>
      <c r="H13" s="25"/>
      <c r="I13" s="26"/>
      <c r="J13" s="27"/>
      <c r="K13" s="28"/>
      <c r="L13" s="33"/>
      <c r="M13" s="34"/>
      <c r="N13" s="35"/>
      <c r="O13" s="381"/>
      <c r="P13" s="382"/>
      <c r="Q13" s="30"/>
    </row>
    <row r="14" spans="2:17" x14ac:dyDescent="0.3">
      <c r="B14" s="10"/>
      <c r="C14" s="31"/>
      <c r="D14" s="32"/>
      <c r="E14" s="32"/>
      <c r="F14" s="23"/>
      <c r="G14" s="24"/>
      <c r="H14" s="25"/>
      <c r="I14" s="26"/>
      <c r="J14" s="27"/>
      <c r="K14" s="28"/>
      <c r="L14" s="33"/>
      <c r="M14" s="34"/>
      <c r="N14" s="35"/>
      <c r="O14" s="381"/>
      <c r="P14" s="382"/>
      <c r="Q14" s="30"/>
    </row>
    <row r="15" spans="2:17" x14ac:dyDescent="0.3">
      <c r="B15" s="10"/>
      <c r="C15" s="31"/>
      <c r="D15" s="32"/>
      <c r="E15" s="32"/>
      <c r="F15" s="36"/>
      <c r="G15" s="37"/>
      <c r="H15" s="38"/>
      <c r="I15" s="39"/>
      <c r="J15" s="40"/>
      <c r="K15" s="41"/>
      <c r="L15" s="42"/>
      <c r="M15" s="43"/>
      <c r="N15" s="44"/>
      <c r="O15" s="381"/>
      <c r="P15" s="382"/>
      <c r="Q15" s="30"/>
    </row>
    <row r="16" spans="2:17" ht="15" thickBot="1" x14ac:dyDescent="0.35">
      <c r="B16" s="10"/>
      <c r="C16" s="45"/>
      <c r="D16" s="46"/>
      <c r="E16" s="46"/>
      <c r="F16" s="47"/>
      <c r="G16" s="48"/>
      <c r="H16" s="49"/>
      <c r="I16" s="50"/>
      <c r="J16" s="51"/>
      <c r="K16" s="52"/>
      <c r="L16" s="53"/>
      <c r="M16" s="54"/>
      <c r="N16" s="55"/>
      <c r="O16" s="396"/>
      <c r="P16" s="397"/>
      <c r="Q16" s="30"/>
    </row>
    <row r="17" spans="2:17" x14ac:dyDescent="0.3">
      <c r="B17" s="10"/>
      <c r="C17" s="30"/>
      <c r="D17" s="30"/>
      <c r="E17" s="30"/>
      <c r="F17" s="30"/>
      <c r="G17" s="56"/>
      <c r="H17" s="56"/>
      <c r="I17" s="56"/>
      <c r="J17" s="56"/>
      <c r="K17" s="30"/>
      <c r="L17" s="30"/>
      <c r="M17" s="30"/>
      <c r="N17" s="30"/>
      <c r="O17" s="57"/>
      <c r="P17" s="57"/>
      <c r="Q17" s="30"/>
    </row>
    <row r="18" spans="2:17" x14ac:dyDescent="0.3">
      <c r="B18" s="58"/>
      <c r="C18" s="398" t="s">
        <v>26</v>
      </c>
      <c r="D18" s="398"/>
      <c r="E18" s="398"/>
      <c r="F18" s="398"/>
      <c r="G18" s="398"/>
      <c r="H18" s="398"/>
      <c r="I18" s="398"/>
      <c r="J18" s="398"/>
      <c r="K18" s="398"/>
      <c r="L18" s="398"/>
      <c r="M18" s="398"/>
      <c r="N18" s="398"/>
      <c r="O18" s="398"/>
      <c r="P18" s="398"/>
      <c r="Q18" s="398"/>
    </row>
    <row r="19" spans="2:17" ht="15" thickBot="1" x14ac:dyDescent="0.35">
      <c r="B19" s="399" t="s">
        <v>27</v>
      </c>
      <c r="C19" s="399"/>
      <c r="D19" s="399"/>
      <c r="E19" s="399"/>
      <c r="F19" s="399"/>
      <c r="G19" s="399"/>
      <c r="H19" s="399"/>
      <c r="I19" s="399"/>
      <c r="J19" s="399"/>
      <c r="K19" s="399"/>
      <c r="L19" s="399"/>
      <c r="M19" s="399"/>
      <c r="N19" s="399"/>
      <c r="O19" s="399"/>
      <c r="P19" s="399"/>
      <c r="Q19" s="399"/>
    </row>
    <row r="20" spans="2:17" ht="15" thickBot="1" x14ac:dyDescent="0.35">
      <c r="B20" s="400" t="s">
        <v>28</v>
      </c>
      <c r="C20" s="400"/>
      <c r="D20" s="400"/>
      <c r="E20" s="400"/>
      <c r="F20" s="401"/>
      <c r="G20" s="386" t="s">
        <v>29</v>
      </c>
      <c r="H20" s="387"/>
      <c r="I20" s="387"/>
      <c r="J20" s="388"/>
      <c r="K20" s="387" t="s">
        <v>30</v>
      </c>
      <c r="L20" s="387"/>
      <c r="M20" s="387"/>
      <c r="N20" s="387"/>
      <c r="O20" s="388"/>
      <c r="P20" s="386" t="s">
        <v>31</v>
      </c>
      <c r="Q20" s="388"/>
    </row>
    <row r="21" spans="2:17" ht="53.4" thickBot="1" x14ac:dyDescent="0.35">
      <c r="B21" s="402" t="s">
        <v>32</v>
      </c>
      <c r="C21" s="403"/>
      <c r="D21" s="59" t="s">
        <v>33</v>
      </c>
      <c r="E21" s="60" t="s">
        <v>34</v>
      </c>
      <c r="F21" s="14" t="s">
        <v>35</v>
      </c>
      <c r="G21" s="12" t="s">
        <v>36</v>
      </c>
      <c r="H21" s="61" t="s">
        <v>37</v>
      </c>
      <c r="I21" s="18" t="s">
        <v>38</v>
      </c>
      <c r="J21" s="14" t="s">
        <v>39</v>
      </c>
      <c r="K21" s="62" t="s">
        <v>40</v>
      </c>
      <c r="L21" s="59" t="s">
        <v>41</v>
      </c>
      <c r="M21" s="59" t="s">
        <v>42</v>
      </c>
      <c r="N21" s="60" t="s">
        <v>43</v>
      </c>
      <c r="O21" s="63" t="s">
        <v>44</v>
      </c>
      <c r="P21" s="64" t="s">
        <v>45</v>
      </c>
      <c r="Q21" s="65" t="s">
        <v>46</v>
      </c>
    </row>
    <row r="22" spans="2:17" ht="15" thickBot="1" x14ac:dyDescent="0.35">
      <c r="B22" s="92" t="str">
        <f>[4]Mides!E8</f>
        <v>CELESTINO</v>
      </c>
      <c r="C22" s="93" t="str">
        <f>[4]Mides!D8</f>
        <v xml:space="preserve">MENDEZ </v>
      </c>
      <c r="D22" s="94" t="str">
        <f>IF([4]Mides!F8=1,"X"," ")</f>
        <v xml:space="preserve"> </v>
      </c>
      <c r="E22" s="94" t="str">
        <f>IF([4]Mides!F8=2,"X"," ")</f>
        <v>X</v>
      </c>
      <c r="F22" s="95" t="str">
        <f>[4]Mides!B8</f>
        <v>MENOR DE EDAD</v>
      </c>
      <c r="G22" s="94" t="str">
        <f>IF(AND([4]Mides!H8&gt;=1,[4]Mides!H8&lt;=14),"X"," ")</f>
        <v xml:space="preserve"> </v>
      </c>
      <c r="H22" s="94" t="str">
        <f>IF(AND([4]Mides!H8&gt;=14,[4]Mides!H8&lt;=30),"X"," ")</f>
        <v xml:space="preserve"> </v>
      </c>
      <c r="I22" s="94" t="str">
        <f>IF(AND([4]Mides!H8&gt;=31,[4]Mides!H8&lt;=60),"X","  ")</f>
        <v xml:space="preserve">  </v>
      </c>
      <c r="J22" s="94" t="str">
        <f>IF([4]Mides!H8&gt;60,"X", "  ")</f>
        <v xml:space="preserve">  </v>
      </c>
      <c r="K22" s="96">
        <f>[4]Mides!N8</f>
        <v>0</v>
      </c>
      <c r="L22" s="96">
        <f>[4]Mides!K8</f>
        <v>0</v>
      </c>
      <c r="M22" s="96">
        <f>[4]Mides!L8</f>
        <v>0</v>
      </c>
      <c r="N22" s="96" t="str">
        <f>[4]Mides!M8</f>
        <v>X</v>
      </c>
      <c r="O22" s="96">
        <f t="shared" ref="O22:O85" si="0">SUM(K22:N22)</f>
        <v>0</v>
      </c>
      <c r="P22" s="96" t="str">
        <f>[4]Mides!R8</f>
        <v>Guatemala</v>
      </c>
      <c r="Q22" s="96" t="str">
        <f>[4]Mides!S8</f>
        <v>Guatemala</v>
      </c>
    </row>
    <row r="23" spans="2:17" ht="15" thickBot="1" x14ac:dyDescent="0.35">
      <c r="B23" s="92" t="str">
        <f>[4]Mides!E9</f>
        <v>FRANKLIN</v>
      </c>
      <c r="C23" s="93" t="str">
        <f>[4]Mides!D9</f>
        <v xml:space="preserve">TOJIN </v>
      </c>
      <c r="D23" s="94" t="str">
        <f>IF([4]Mides!F9=1,"X"," ")</f>
        <v xml:space="preserve"> </v>
      </c>
      <c r="E23" s="94" t="str">
        <f>IF([4]Mides!F9=2,"X"," ")</f>
        <v>X</v>
      </c>
      <c r="F23" s="95" t="str">
        <f>[4]Mides!B9</f>
        <v>MENOR DE EDAD</v>
      </c>
      <c r="G23" s="94" t="str">
        <f>IF(AND([4]Mides!H9&gt;=1,[4]Mides!H9&lt;=14),"X"," ")</f>
        <v xml:space="preserve"> </v>
      </c>
      <c r="H23" s="94" t="str">
        <f>IF(AND([4]Mides!H9&gt;=14,[4]Mides!H9&lt;=30),"X"," ")</f>
        <v xml:space="preserve"> </v>
      </c>
      <c r="I23" s="94" t="str">
        <f>IF(AND([4]Mides!H9&gt;=31,[4]Mides!H9&lt;=60),"X","  ")</f>
        <v xml:space="preserve">  </v>
      </c>
      <c r="J23" s="94" t="str">
        <f>IF([4]Mides!H9&gt;60,"X", "  ")</f>
        <v xml:space="preserve">  </v>
      </c>
      <c r="K23" s="96">
        <f>[4]Mides!N9</f>
        <v>0</v>
      </c>
      <c r="L23" s="96">
        <f>[4]Mides!K9</f>
        <v>0</v>
      </c>
      <c r="M23" s="96">
        <f>[4]Mides!L9</f>
        <v>0</v>
      </c>
      <c r="N23" s="96" t="str">
        <f>[4]Mides!M9</f>
        <v>X</v>
      </c>
      <c r="O23" s="96">
        <f t="shared" si="0"/>
        <v>0</v>
      </c>
      <c r="P23" s="96" t="str">
        <f>[4]Mides!R9</f>
        <v>Guatemala</v>
      </c>
      <c r="Q23" s="96" t="str">
        <f>[4]Mides!S9</f>
        <v>Guatemala</v>
      </c>
    </row>
    <row r="24" spans="2:17" ht="15" thickBot="1" x14ac:dyDescent="0.35">
      <c r="B24" s="92" t="str">
        <f>[4]Mides!E10</f>
        <v>KELVER</v>
      </c>
      <c r="C24" s="93" t="str">
        <f>[4]Mides!D10</f>
        <v xml:space="preserve">TOJIN </v>
      </c>
      <c r="D24" s="94" t="str">
        <f>IF([4]Mides!F10=1,"X"," ")</f>
        <v xml:space="preserve"> </v>
      </c>
      <c r="E24" s="94" t="str">
        <f>IF([4]Mides!F10=2,"X"," ")</f>
        <v>X</v>
      </c>
      <c r="F24" s="95" t="str">
        <f>[4]Mides!B10</f>
        <v>MENOR DE EDAD</v>
      </c>
      <c r="G24" s="94" t="str">
        <f>IF(AND([4]Mides!H10&gt;=1,[4]Mides!H10&lt;=14),"X"," ")</f>
        <v xml:space="preserve"> </v>
      </c>
      <c r="H24" s="94" t="str">
        <f>IF(AND([4]Mides!H10&gt;=14,[4]Mides!H10&lt;=30),"X"," ")</f>
        <v xml:space="preserve"> </v>
      </c>
      <c r="I24" s="94" t="str">
        <f>IF(AND([4]Mides!H10&gt;=31,[4]Mides!H10&lt;=60),"X","  ")</f>
        <v xml:space="preserve">  </v>
      </c>
      <c r="J24" s="94" t="str">
        <f>IF([4]Mides!H10&gt;60,"X", "  ")</f>
        <v xml:space="preserve">  </v>
      </c>
      <c r="K24" s="96">
        <f>[4]Mides!N10</f>
        <v>0</v>
      </c>
      <c r="L24" s="96">
        <f>[4]Mides!K10</f>
        <v>0</v>
      </c>
      <c r="M24" s="96">
        <f>[4]Mides!L10</f>
        <v>0</v>
      </c>
      <c r="N24" s="96" t="str">
        <f>[4]Mides!M10</f>
        <v>x</v>
      </c>
      <c r="O24" s="96">
        <f t="shared" si="0"/>
        <v>0</v>
      </c>
      <c r="P24" s="96" t="str">
        <f>[4]Mides!R10</f>
        <v>Guatemala</v>
      </c>
      <c r="Q24" s="96" t="str">
        <f>[4]Mides!S10</f>
        <v>Guatemala</v>
      </c>
    </row>
    <row r="25" spans="2:17" ht="15" thickBot="1" x14ac:dyDescent="0.35">
      <c r="B25" s="92" t="str">
        <f>[4]Mides!E11</f>
        <v xml:space="preserve">BRAULIO </v>
      </c>
      <c r="C25" s="93" t="str">
        <f>[4]Mides!D11</f>
        <v>MORALES</v>
      </c>
      <c r="D25" s="94" t="str">
        <f>IF([4]Mides!F11=1,"X"," ")</f>
        <v xml:space="preserve"> </v>
      </c>
      <c r="E25" s="94" t="str">
        <f>IF([4]Mides!F11=2,"X"," ")</f>
        <v>X</v>
      </c>
      <c r="F25" s="95">
        <f>[4]Mides!B11</f>
        <v>2323622540101</v>
      </c>
      <c r="G25" s="94" t="str">
        <f>IF(AND([4]Mides!H11&gt;=1,[4]Mides!H11&lt;=14),"X"," ")</f>
        <v xml:space="preserve"> </v>
      </c>
      <c r="H25" s="94" t="str">
        <f>IF(AND([4]Mides!H11&gt;=14,[4]Mides!H11&lt;=30),"X"," ")</f>
        <v xml:space="preserve"> </v>
      </c>
      <c r="I25" s="94" t="str">
        <f>IF(AND([4]Mides!H11&gt;=31,[4]Mides!H11&lt;=60),"X","  ")</f>
        <v xml:space="preserve">  </v>
      </c>
      <c r="J25" s="94" t="str">
        <f>IF([4]Mides!H11&gt;60,"X", "  ")</f>
        <v xml:space="preserve">  </v>
      </c>
      <c r="K25" s="96">
        <f>[4]Mides!N11</f>
        <v>0</v>
      </c>
      <c r="L25" s="96">
        <f>[4]Mides!K11</f>
        <v>0</v>
      </c>
      <c r="M25" s="96">
        <f>[4]Mides!L11</f>
        <v>0</v>
      </c>
      <c r="N25" s="96" t="str">
        <f>[4]Mides!M11</f>
        <v>x</v>
      </c>
      <c r="O25" s="96">
        <f t="shared" si="0"/>
        <v>0</v>
      </c>
      <c r="P25" s="96" t="str">
        <f>[4]Mides!R11</f>
        <v>Guatemala</v>
      </c>
      <c r="Q25" s="96" t="str">
        <f>[4]Mides!S11</f>
        <v>Guatemala</v>
      </c>
    </row>
    <row r="26" spans="2:17" ht="15" thickBot="1" x14ac:dyDescent="0.35">
      <c r="B26" s="92" t="str">
        <f>[4]Mides!E12</f>
        <v xml:space="preserve">SALVINA </v>
      </c>
      <c r="C26" s="93" t="str">
        <f>[4]Mides!D12</f>
        <v xml:space="preserve">GARCIA </v>
      </c>
      <c r="D26" s="94" t="str">
        <f>IF([4]Mides!F12=1,"X"," ")</f>
        <v>X</v>
      </c>
      <c r="E26" s="94" t="str">
        <f>IF([4]Mides!F12=2,"X"," ")</f>
        <v xml:space="preserve"> </v>
      </c>
      <c r="F26" s="95" t="str">
        <f>[4]Mides!B12</f>
        <v>MENOR DE EDAD</v>
      </c>
      <c r="G26" s="94" t="str">
        <f>IF(AND([4]Mides!H12&gt;=1,[4]Mides!H12&lt;=14),"X"," ")</f>
        <v xml:space="preserve"> </v>
      </c>
      <c r="H26" s="94" t="str">
        <f>IF(AND([4]Mides!H12&gt;=14,[4]Mides!H12&lt;=30),"X"," ")</f>
        <v xml:space="preserve"> </v>
      </c>
      <c r="I26" s="94" t="str">
        <f>IF(AND([4]Mides!H12&gt;=31,[4]Mides!H12&lt;=60),"X","  ")</f>
        <v xml:space="preserve">  </v>
      </c>
      <c r="J26" s="94" t="str">
        <f>IF([4]Mides!H12&gt;60,"X", "  ")</f>
        <v xml:space="preserve">  </v>
      </c>
      <c r="K26" s="96">
        <f>[4]Mides!N12</f>
        <v>0</v>
      </c>
      <c r="L26" s="96">
        <f>[4]Mides!K12</f>
        <v>0</v>
      </c>
      <c r="M26" s="96">
        <f>[4]Mides!L12</f>
        <v>0</v>
      </c>
      <c r="N26" s="96" t="str">
        <f>[4]Mides!M12</f>
        <v>x</v>
      </c>
      <c r="O26" s="96">
        <f t="shared" si="0"/>
        <v>0</v>
      </c>
      <c r="P26" s="96" t="str">
        <f>[4]Mides!R12</f>
        <v>Guatemala</v>
      </c>
      <c r="Q26" s="96" t="str">
        <f>[4]Mides!S12</f>
        <v>Guatemala</v>
      </c>
    </row>
    <row r="27" spans="2:17" ht="15" thickBot="1" x14ac:dyDescent="0.35">
      <c r="B27" s="92" t="str">
        <f>[4]Mides!E13</f>
        <v>CARLOS</v>
      </c>
      <c r="C27" s="93" t="str">
        <f>[4]Mides!D13</f>
        <v>CAMELL</v>
      </c>
      <c r="D27" s="94" t="str">
        <f>IF([4]Mides!F13=1,"X"," ")</f>
        <v>X</v>
      </c>
      <c r="E27" s="94" t="str">
        <f>IF([4]Mides!F13=2,"X"," ")</f>
        <v xml:space="preserve"> </v>
      </c>
      <c r="F27" s="95">
        <f>[4]Mides!B13</f>
        <v>2268963610101</v>
      </c>
      <c r="G27" s="94" t="str">
        <f>IF(AND([4]Mides!H13&gt;=1,[4]Mides!H13&lt;=14),"X"," ")</f>
        <v xml:space="preserve"> </v>
      </c>
      <c r="H27" s="94" t="str">
        <f>IF(AND([4]Mides!H13&gt;=14,[4]Mides!H13&lt;=30),"X"," ")</f>
        <v xml:space="preserve"> </v>
      </c>
      <c r="I27" s="94" t="str">
        <f>IF(AND([4]Mides!H13&gt;=31,[4]Mides!H13&lt;=60),"X","  ")</f>
        <v xml:space="preserve">  </v>
      </c>
      <c r="J27" s="94" t="str">
        <f>IF([4]Mides!H13&gt;60,"X", "  ")</f>
        <v xml:space="preserve">  </v>
      </c>
      <c r="K27" s="96">
        <f>[4]Mides!N13</f>
        <v>0</v>
      </c>
      <c r="L27" s="96">
        <f>[4]Mides!K13</f>
        <v>0</v>
      </c>
      <c r="M27" s="96">
        <f>[4]Mides!L13</f>
        <v>0</v>
      </c>
      <c r="N27" s="96" t="str">
        <f>[4]Mides!M13</f>
        <v>x</v>
      </c>
      <c r="O27" s="96">
        <f t="shared" si="0"/>
        <v>0</v>
      </c>
      <c r="P27" s="96" t="str">
        <f>[4]Mides!R13</f>
        <v>Guatemala</v>
      </c>
      <c r="Q27" s="96" t="str">
        <f>[4]Mides!S13</f>
        <v>Guatemala</v>
      </c>
    </row>
    <row r="28" spans="2:17" ht="15" thickBot="1" x14ac:dyDescent="0.35">
      <c r="B28" s="92" t="str">
        <f>[4]Mides!E14</f>
        <v xml:space="preserve">ADLER </v>
      </c>
      <c r="C28" s="93" t="str">
        <f>[4]Mides!D14</f>
        <v>LEMUS</v>
      </c>
      <c r="D28" s="94" t="str">
        <f>IF([4]Mides!F14=1,"X"," ")</f>
        <v>X</v>
      </c>
      <c r="E28" s="94" t="str">
        <f>IF([4]Mides!F14=2,"X"," ")</f>
        <v xml:space="preserve"> </v>
      </c>
      <c r="F28" s="95">
        <f>[4]Mides!B14</f>
        <v>1958864290101</v>
      </c>
      <c r="G28" s="94" t="str">
        <f>IF(AND([4]Mides!H14&gt;=1,[4]Mides!H14&lt;=14),"X"," ")</f>
        <v xml:space="preserve"> </v>
      </c>
      <c r="H28" s="94" t="str">
        <f>IF(AND([4]Mides!H14&gt;=14,[4]Mides!H14&lt;=30),"X"," ")</f>
        <v xml:space="preserve"> </v>
      </c>
      <c r="I28" s="94" t="str">
        <f>IF(AND([4]Mides!H14&gt;=31,[4]Mides!H14&lt;=60),"X","  ")</f>
        <v xml:space="preserve">  </v>
      </c>
      <c r="J28" s="94" t="str">
        <f>IF([4]Mides!H14&gt;60,"X", "  ")</f>
        <v xml:space="preserve">  </v>
      </c>
      <c r="K28" s="96">
        <f>[4]Mides!N14</f>
        <v>0</v>
      </c>
      <c r="L28" s="96">
        <f>[4]Mides!K14</f>
        <v>0</v>
      </c>
      <c r="M28" s="96">
        <f>[4]Mides!L14</f>
        <v>0</v>
      </c>
      <c r="N28" s="96" t="str">
        <f>[4]Mides!M14</f>
        <v>x</v>
      </c>
      <c r="O28" s="96">
        <f t="shared" si="0"/>
        <v>0</v>
      </c>
      <c r="P28" s="96" t="str">
        <f>[4]Mides!R14</f>
        <v>Guatemala</v>
      </c>
      <c r="Q28" s="96" t="str">
        <f>[4]Mides!S14</f>
        <v>Guatemala</v>
      </c>
    </row>
    <row r="29" spans="2:17" ht="15" thickBot="1" x14ac:dyDescent="0.35">
      <c r="B29" s="92" t="str">
        <f>[4]Mides!E15</f>
        <v xml:space="preserve">ANA </v>
      </c>
      <c r="C29" s="93" t="str">
        <f>[4]Mides!D15</f>
        <v>QUINTEROS</v>
      </c>
      <c r="D29" s="94" t="str">
        <f>IF([4]Mides!F15=1,"X"," ")</f>
        <v>X</v>
      </c>
      <c r="E29" s="94" t="str">
        <f>IF([4]Mides!F15=2,"X"," ")</f>
        <v xml:space="preserve"> </v>
      </c>
      <c r="F29" s="95">
        <f>[4]Mides!B15</f>
        <v>2086713070101</v>
      </c>
      <c r="G29" s="94" t="str">
        <f>IF(AND([4]Mides!H15&gt;=1,[4]Mides!H15&lt;=14),"X"," ")</f>
        <v xml:space="preserve"> </v>
      </c>
      <c r="H29" s="94" t="str">
        <f>IF(AND([4]Mides!H15&gt;=14,[4]Mides!H15&lt;=30),"X"," ")</f>
        <v xml:space="preserve"> </v>
      </c>
      <c r="I29" s="94" t="str">
        <f>IF(AND([4]Mides!H15&gt;=31,[4]Mides!H15&lt;=60),"X","  ")</f>
        <v xml:space="preserve">  </v>
      </c>
      <c r="J29" s="94" t="str">
        <f>IF([4]Mides!H15&gt;60,"X", "  ")</f>
        <v xml:space="preserve">  </v>
      </c>
      <c r="K29" s="96">
        <f>[4]Mides!N15</f>
        <v>0</v>
      </c>
      <c r="L29" s="96">
        <f>[4]Mides!K15</f>
        <v>0</v>
      </c>
      <c r="M29" s="96">
        <f>[4]Mides!L15</f>
        <v>0</v>
      </c>
      <c r="N29" s="96" t="str">
        <f>[4]Mides!M15</f>
        <v>x</v>
      </c>
      <c r="O29" s="96">
        <f t="shared" si="0"/>
        <v>0</v>
      </c>
      <c r="P29" s="96" t="str">
        <f>[4]Mides!R15</f>
        <v>Guatemala</v>
      </c>
      <c r="Q29" s="96" t="str">
        <f>[4]Mides!S15</f>
        <v>Guatemala</v>
      </c>
    </row>
    <row r="30" spans="2:17" ht="15" thickBot="1" x14ac:dyDescent="0.35">
      <c r="B30" s="92" t="str">
        <f>[4]Mides!E16</f>
        <v xml:space="preserve">SCARLET </v>
      </c>
      <c r="C30" s="93" t="str">
        <f>[4]Mides!D16</f>
        <v xml:space="preserve">FONSECA </v>
      </c>
      <c r="D30" s="94" t="str">
        <f>IF([4]Mides!F16=1,"X"," ")</f>
        <v>X</v>
      </c>
      <c r="E30" s="94" t="str">
        <f>IF([4]Mides!F16=2,"X"," ")</f>
        <v xml:space="preserve"> </v>
      </c>
      <c r="F30" s="95" t="str">
        <f>[4]Mides!B16</f>
        <v>C-668162</v>
      </c>
      <c r="G30" s="94" t="str">
        <f>IF(AND([4]Mides!H16&gt;=1,[4]Mides!H16&lt;=14),"X"," ")</f>
        <v xml:space="preserve"> </v>
      </c>
      <c r="H30" s="94" t="str">
        <f>IF(AND([4]Mides!H16&gt;=14,[4]Mides!H16&lt;=30),"X"," ")</f>
        <v xml:space="preserve"> </v>
      </c>
      <c r="I30" s="94" t="str">
        <f>IF(AND([4]Mides!H16&gt;=31,[4]Mides!H16&lt;=60),"X","  ")</f>
        <v xml:space="preserve">  </v>
      </c>
      <c r="J30" s="94" t="str">
        <f>IF([4]Mides!H16&gt;60,"X", "  ")</f>
        <v xml:space="preserve">  </v>
      </c>
      <c r="K30" s="96">
        <f>[4]Mides!N16</f>
        <v>0</v>
      </c>
      <c r="L30" s="96">
        <f>[4]Mides!K16</f>
        <v>0</v>
      </c>
      <c r="M30" s="96">
        <f>[4]Mides!L16</f>
        <v>0</v>
      </c>
      <c r="N30" s="96" t="str">
        <f>[4]Mides!M16</f>
        <v>x</v>
      </c>
      <c r="O30" s="96">
        <f t="shared" si="0"/>
        <v>0</v>
      </c>
      <c r="P30" s="96" t="str">
        <f>[4]Mides!R16</f>
        <v>Guatemala</v>
      </c>
      <c r="Q30" s="96" t="str">
        <f>[4]Mides!S16</f>
        <v>Guatemala</v>
      </c>
    </row>
    <row r="31" spans="2:17" ht="15" thickBot="1" x14ac:dyDescent="0.35">
      <c r="B31" s="92" t="str">
        <f>[4]Mides!E17</f>
        <v xml:space="preserve">EDUARDO </v>
      </c>
      <c r="C31" s="93" t="str">
        <f>[4]Mides!D17</f>
        <v>REYES</v>
      </c>
      <c r="D31" s="94" t="str">
        <f>IF([4]Mides!F17=1,"X"," ")</f>
        <v>X</v>
      </c>
      <c r="E31" s="94" t="str">
        <f>IF([4]Mides!F17=2,"X"," ")</f>
        <v xml:space="preserve"> </v>
      </c>
      <c r="F31" s="95">
        <f>[4]Mides!B17</f>
        <v>2636995790101</v>
      </c>
      <c r="G31" s="94" t="str">
        <f>IF(AND([4]Mides!H17&gt;=1,[4]Mides!H17&lt;=14),"X"," ")</f>
        <v xml:space="preserve"> </v>
      </c>
      <c r="H31" s="94" t="str">
        <f>IF(AND([4]Mides!H17&gt;=14,[4]Mides!H17&lt;=30),"X"," ")</f>
        <v xml:space="preserve"> </v>
      </c>
      <c r="I31" s="94" t="str">
        <f>IF(AND([4]Mides!H17&gt;=31,[4]Mides!H17&lt;=60),"X","  ")</f>
        <v xml:space="preserve">  </v>
      </c>
      <c r="J31" s="94" t="str">
        <f>IF([4]Mides!H17&gt;60,"X", "  ")</f>
        <v xml:space="preserve">  </v>
      </c>
      <c r="K31" s="96">
        <f>[4]Mides!N17</f>
        <v>0</v>
      </c>
      <c r="L31" s="96">
        <f>[4]Mides!K17</f>
        <v>0</v>
      </c>
      <c r="M31" s="96">
        <f>[4]Mides!L17</f>
        <v>0</v>
      </c>
      <c r="N31" s="96" t="str">
        <f>[4]Mides!M17</f>
        <v>x</v>
      </c>
      <c r="O31" s="96">
        <f t="shared" si="0"/>
        <v>0</v>
      </c>
      <c r="P31" s="96" t="str">
        <f>[4]Mides!R17</f>
        <v>Guatemala</v>
      </c>
      <c r="Q31" s="96" t="str">
        <f>[4]Mides!S17</f>
        <v>Guatemala</v>
      </c>
    </row>
    <row r="32" spans="2:17" ht="15" thickBot="1" x14ac:dyDescent="0.35">
      <c r="B32" s="92" t="str">
        <f>[4]Mides!E18</f>
        <v>Dulcemaria</v>
      </c>
      <c r="C32" s="93" t="str">
        <f>[4]Mides!D18</f>
        <v>Muralles</v>
      </c>
      <c r="D32" s="94" t="str">
        <f>IF([4]Mides!F18=1,"X"," ")</f>
        <v>X</v>
      </c>
      <c r="E32" s="94" t="str">
        <f>IF([4]Mides!F18=2,"X"," ")</f>
        <v xml:space="preserve"> </v>
      </c>
      <c r="F32" s="95" t="str">
        <f>[4]Mides!B18</f>
        <v xml:space="preserve">PENDIENTE </v>
      </c>
      <c r="G32" s="94" t="str">
        <f>IF(AND([4]Mides!H18&gt;=1,[4]Mides!H18&lt;=14),"X"," ")</f>
        <v xml:space="preserve"> </v>
      </c>
      <c r="H32" s="94" t="str">
        <f>IF(AND([4]Mides!H18&gt;=14,[4]Mides!H18&lt;=30),"X"," ")</f>
        <v>X</v>
      </c>
      <c r="I32" s="94" t="str">
        <f>IF(AND([4]Mides!H18&gt;=31,[4]Mides!H18&lt;=60),"X","  ")</f>
        <v xml:space="preserve">  </v>
      </c>
      <c r="J32" s="94" t="str">
        <f>IF([4]Mides!H18&gt;60,"X", "  ")</f>
        <v xml:space="preserve">  </v>
      </c>
      <c r="K32" s="96">
        <f>[4]Mides!N18</f>
        <v>0</v>
      </c>
      <c r="L32" s="96">
        <f>[4]Mides!K18</f>
        <v>0</v>
      </c>
      <c r="M32" s="96">
        <f>[4]Mides!L18</f>
        <v>0</v>
      </c>
      <c r="N32" s="96" t="str">
        <f>[4]Mides!M18</f>
        <v>X</v>
      </c>
      <c r="O32" s="96">
        <f t="shared" si="0"/>
        <v>0</v>
      </c>
      <c r="P32" s="96" t="str">
        <f>[4]Mides!R18</f>
        <v>Guatemala</v>
      </c>
      <c r="Q32" s="96" t="str">
        <f>[4]Mides!S18</f>
        <v>Guatemala</v>
      </c>
    </row>
    <row r="33" spans="2:17" ht="15" thickBot="1" x14ac:dyDescent="0.35">
      <c r="B33" s="92" t="str">
        <f>[4]Mides!E19</f>
        <v>Natalie</v>
      </c>
      <c r="C33" s="93" t="str">
        <f>[4]Mides!D19</f>
        <v xml:space="preserve">Arana </v>
      </c>
      <c r="D33" s="94" t="str">
        <f>IF([4]Mides!F19=1,"X"," ")</f>
        <v>X</v>
      </c>
      <c r="E33" s="94" t="str">
        <f>IF([4]Mides!F19=2,"X"," ")</f>
        <v xml:space="preserve"> </v>
      </c>
      <c r="F33" s="95" t="str">
        <f>[4]Mides!B19</f>
        <v xml:space="preserve">PENDIENTE </v>
      </c>
      <c r="G33" s="94" t="str">
        <f>IF(AND([4]Mides!H19&gt;=1,[4]Mides!H19&lt;=14),"X"," ")</f>
        <v>X</v>
      </c>
      <c r="H33" s="94" t="str">
        <f>IF(AND([4]Mides!H19&gt;=14,[4]Mides!H19&lt;=30),"X"," ")</f>
        <v xml:space="preserve"> </v>
      </c>
      <c r="I33" s="94" t="str">
        <f>IF(AND([4]Mides!H19&gt;=31,[4]Mides!H19&lt;=60),"X","  ")</f>
        <v xml:space="preserve">  </v>
      </c>
      <c r="J33" s="94" t="str">
        <f>IF([4]Mides!H19&gt;60,"X", "  ")</f>
        <v xml:space="preserve">  </v>
      </c>
      <c r="K33" s="96">
        <f>[4]Mides!N19</f>
        <v>0</v>
      </c>
      <c r="L33" s="96">
        <f>[4]Mides!K19</f>
        <v>0</v>
      </c>
      <c r="M33" s="96">
        <f>[4]Mides!L19</f>
        <v>0</v>
      </c>
      <c r="N33" s="96" t="str">
        <f>[4]Mides!M19</f>
        <v>X</v>
      </c>
      <c r="O33" s="96">
        <f t="shared" si="0"/>
        <v>0</v>
      </c>
      <c r="P33" s="96" t="str">
        <f>[4]Mides!R19</f>
        <v>Guatemala</v>
      </c>
      <c r="Q33" s="96" t="str">
        <f>[4]Mides!S19</f>
        <v>Guatemala</v>
      </c>
    </row>
    <row r="34" spans="2:17" ht="15" thickBot="1" x14ac:dyDescent="0.35">
      <c r="B34" s="92" t="str">
        <f>[4]Mides!E20</f>
        <v>Julio</v>
      </c>
      <c r="C34" s="93" t="str">
        <f>[4]Mides!D20</f>
        <v>Velasquez</v>
      </c>
      <c r="D34" s="94" t="str">
        <f>IF([4]Mides!F20=1,"X"," ")</f>
        <v xml:space="preserve"> </v>
      </c>
      <c r="E34" s="94" t="str">
        <f>IF([4]Mides!F20=2,"X"," ")</f>
        <v>X</v>
      </c>
      <c r="F34" s="95" t="str">
        <f>[4]Mides!B20</f>
        <v xml:space="preserve">PENDIENTE </v>
      </c>
      <c r="G34" s="94" t="str">
        <f>IF(AND([4]Mides!H20&gt;=1,[4]Mides!H20&lt;=14),"X"," ")</f>
        <v>X</v>
      </c>
      <c r="H34" s="94" t="str">
        <f>IF(AND([4]Mides!H20&gt;=14,[4]Mides!H20&lt;=30),"X"," ")</f>
        <v xml:space="preserve"> </v>
      </c>
      <c r="I34" s="94" t="str">
        <f>IF(AND([4]Mides!H20&gt;=31,[4]Mides!H20&lt;=60),"X","  ")</f>
        <v xml:space="preserve">  </v>
      </c>
      <c r="J34" s="94" t="str">
        <f>IF([4]Mides!H20&gt;60,"X", "  ")</f>
        <v xml:space="preserve">  </v>
      </c>
      <c r="K34" s="96">
        <f>[4]Mides!N20</f>
        <v>0</v>
      </c>
      <c r="L34" s="96">
        <f>[4]Mides!K20</f>
        <v>0</v>
      </c>
      <c r="M34" s="96">
        <f>[4]Mides!L20</f>
        <v>0</v>
      </c>
      <c r="N34" s="96" t="str">
        <f>[4]Mides!M20</f>
        <v>X</v>
      </c>
      <c r="O34" s="96">
        <f t="shared" si="0"/>
        <v>0</v>
      </c>
      <c r="P34" s="96" t="str">
        <f>[4]Mides!R20</f>
        <v>Guatemala</v>
      </c>
      <c r="Q34" s="96" t="str">
        <f>[4]Mides!S20</f>
        <v>Guatemala</v>
      </c>
    </row>
    <row r="35" spans="2:17" ht="15" thickBot="1" x14ac:dyDescent="0.35">
      <c r="B35" s="92" t="str">
        <f>[4]Mides!E21</f>
        <v>Marlon</v>
      </c>
      <c r="C35" s="93" t="str">
        <f>[4]Mides!D21</f>
        <v>Velasquez</v>
      </c>
      <c r="D35" s="94" t="str">
        <f>IF([4]Mides!F21=1,"X"," ")</f>
        <v xml:space="preserve"> </v>
      </c>
      <c r="E35" s="94" t="str">
        <f>IF([4]Mides!F21=2,"X"," ")</f>
        <v>X</v>
      </c>
      <c r="F35" s="95" t="str">
        <f>[4]Mides!B21</f>
        <v xml:space="preserve">PENDIENTE </v>
      </c>
      <c r="G35" s="94" t="str">
        <f>IF(AND([4]Mides!H21&gt;=1,[4]Mides!H21&lt;=14),"X"," ")</f>
        <v xml:space="preserve"> </v>
      </c>
      <c r="H35" s="94" t="str">
        <f>IF(AND([4]Mides!H21&gt;=14,[4]Mides!H21&lt;=30),"X"," ")</f>
        <v>X</v>
      </c>
      <c r="I35" s="94" t="str">
        <f>IF(AND([4]Mides!H21&gt;=31,[4]Mides!H21&lt;=60),"X","  ")</f>
        <v xml:space="preserve">  </v>
      </c>
      <c r="J35" s="94" t="str">
        <f>IF([4]Mides!H21&gt;60,"X", "  ")</f>
        <v xml:space="preserve">  </v>
      </c>
      <c r="K35" s="96">
        <f>[4]Mides!N21</f>
        <v>0</v>
      </c>
      <c r="L35" s="96">
        <f>[4]Mides!K21</f>
        <v>0</v>
      </c>
      <c r="M35" s="96">
        <f>[4]Mides!L21</f>
        <v>0</v>
      </c>
      <c r="N35" s="96" t="str">
        <f>[4]Mides!M21</f>
        <v>X</v>
      </c>
      <c r="O35" s="96">
        <f t="shared" si="0"/>
        <v>0</v>
      </c>
      <c r="P35" s="96" t="str">
        <f>[4]Mides!R21</f>
        <v>Guatemala</v>
      </c>
      <c r="Q35" s="96" t="str">
        <f>[4]Mides!S21</f>
        <v>Guatemala</v>
      </c>
    </row>
    <row r="36" spans="2:17" ht="15" thickBot="1" x14ac:dyDescent="0.35">
      <c r="B36" s="92" t="str">
        <f>[4]Mides!E22</f>
        <v>Melany</v>
      </c>
      <c r="C36" s="93" t="str">
        <f>[4]Mides!D22</f>
        <v>Perez</v>
      </c>
      <c r="D36" s="94" t="str">
        <f>IF([4]Mides!F22=1,"X"," ")</f>
        <v>X</v>
      </c>
      <c r="E36" s="94" t="str">
        <f>IF([4]Mides!F22=2,"X"," ")</f>
        <v xml:space="preserve"> </v>
      </c>
      <c r="F36" s="95" t="str">
        <f>[4]Mides!B22</f>
        <v xml:space="preserve">PENDIENTE </v>
      </c>
      <c r="G36" s="94" t="str">
        <f>IF(AND([4]Mides!H22&gt;=1,[4]Mides!H22&lt;=14),"X"," ")</f>
        <v xml:space="preserve"> </v>
      </c>
      <c r="H36" s="94" t="str">
        <f>IF(AND([4]Mides!H22&gt;=14,[4]Mides!H22&lt;=30),"X"," ")</f>
        <v>X</v>
      </c>
      <c r="I36" s="94" t="str">
        <f>IF(AND([4]Mides!H22&gt;=31,[4]Mides!H22&lt;=60),"X","  ")</f>
        <v xml:space="preserve">  </v>
      </c>
      <c r="J36" s="94" t="str">
        <f>IF([4]Mides!H22&gt;60,"X", "  ")</f>
        <v xml:space="preserve">  </v>
      </c>
      <c r="K36" s="96">
        <f>[4]Mides!N22</f>
        <v>0</v>
      </c>
      <c r="L36" s="96">
        <f>[4]Mides!K22</f>
        <v>0</v>
      </c>
      <c r="M36" s="96">
        <f>[4]Mides!L22</f>
        <v>0</v>
      </c>
      <c r="N36" s="96" t="str">
        <f>[4]Mides!M22</f>
        <v>x</v>
      </c>
      <c r="O36" s="96">
        <f t="shared" si="0"/>
        <v>0</v>
      </c>
      <c r="P36" s="96" t="str">
        <f>[4]Mides!R22</f>
        <v>Guatemala</v>
      </c>
      <c r="Q36" s="96" t="str">
        <f>[4]Mides!S22</f>
        <v>Guatemala</v>
      </c>
    </row>
    <row r="37" spans="2:17" ht="15" thickBot="1" x14ac:dyDescent="0.35">
      <c r="B37" s="92" t="str">
        <f>[4]Mides!E23</f>
        <v>Julio</v>
      </c>
      <c r="C37" s="93" t="str">
        <f>[4]Mides!D23</f>
        <v>Zuñiga</v>
      </c>
      <c r="D37" s="94" t="str">
        <f>IF([4]Mides!F23=1,"X"," ")</f>
        <v xml:space="preserve"> </v>
      </c>
      <c r="E37" s="94" t="str">
        <f>IF([4]Mides!F23=2,"X"," ")</f>
        <v>X</v>
      </c>
      <c r="F37" s="95" t="str">
        <f>[4]Mides!B23</f>
        <v xml:space="preserve">PENDIENTE </v>
      </c>
      <c r="G37" s="94" t="str">
        <f>IF(AND([4]Mides!H23&gt;=1,[4]Mides!H23&lt;=14),"X"," ")</f>
        <v>X</v>
      </c>
      <c r="H37" s="94" t="str">
        <f>IF(AND([4]Mides!H23&gt;=14,[4]Mides!H23&lt;=30),"X"," ")</f>
        <v xml:space="preserve"> </v>
      </c>
      <c r="I37" s="94" t="str">
        <f>IF(AND([4]Mides!H23&gt;=31,[4]Mides!H23&lt;=60),"X","  ")</f>
        <v xml:space="preserve">  </v>
      </c>
      <c r="J37" s="94" t="str">
        <f>IF([4]Mides!H23&gt;60,"X", "  ")</f>
        <v xml:space="preserve">  </v>
      </c>
      <c r="K37" s="96">
        <f>[4]Mides!N23</f>
        <v>0</v>
      </c>
      <c r="L37" s="96">
        <f>[4]Mides!K23</f>
        <v>0</v>
      </c>
      <c r="M37" s="96">
        <f>[4]Mides!L23</f>
        <v>0</v>
      </c>
      <c r="N37" s="96" t="str">
        <f>[4]Mides!M23</f>
        <v>x</v>
      </c>
      <c r="O37" s="96">
        <f t="shared" si="0"/>
        <v>0</v>
      </c>
      <c r="P37" s="96" t="str">
        <f>[4]Mides!R23</f>
        <v>Guatemala</v>
      </c>
      <c r="Q37" s="96" t="str">
        <f>[4]Mides!S23</f>
        <v>Guatemala</v>
      </c>
    </row>
    <row r="38" spans="2:17" ht="15" thickBot="1" x14ac:dyDescent="0.35">
      <c r="B38" s="92" t="str">
        <f>[4]Mides!E24</f>
        <v>Jennifer</v>
      </c>
      <c r="C38" s="93" t="str">
        <f>[4]Mides!D24</f>
        <v>Najaro</v>
      </c>
      <c r="D38" s="94" t="str">
        <f>IF([4]Mides!F24=1,"X"," ")</f>
        <v>X</v>
      </c>
      <c r="E38" s="94" t="str">
        <f>IF([4]Mides!F24=2,"X"," ")</f>
        <v xml:space="preserve"> </v>
      </c>
      <c r="F38" s="95" t="str">
        <f>[4]Mides!B24</f>
        <v xml:space="preserve">PENDIENTE </v>
      </c>
      <c r="G38" s="94" t="str">
        <f>IF(AND([4]Mides!H24&gt;=1,[4]Mides!H24&lt;=14),"X"," ")</f>
        <v xml:space="preserve"> </v>
      </c>
      <c r="H38" s="94" t="str">
        <f>IF(AND([4]Mides!H24&gt;=14,[4]Mides!H24&lt;=30),"X"," ")</f>
        <v>X</v>
      </c>
      <c r="I38" s="94" t="str">
        <f>IF(AND([4]Mides!H24&gt;=31,[4]Mides!H24&lt;=60),"X","  ")</f>
        <v xml:space="preserve">  </v>
      </c>
      <c r="J38" s="94" t="str">
        <f>IF([4]Mides!H24&gt;60,"X", "  ")</f>
        <v xml:space="preserve">  </v>
      </c>
      <c r="K38" s="96">
        <f>[4]Mides!N24</f>
        <v>0</v>
      </c>
      <c r="L38" s="96">
        <f>[4]Mides!K24</f>
        <v>0</v>
      </c>
      <c r="M38" s="96">
        <f>[4]Mides!L24</f>
        <v>0</v>
      </c>
      <c r="N38" s="96" t="str">
        <f>[4]Mides!M24</f>
        <v>x</v>
      </c>
      <c r="O38" s="96">
        <f t="shared" si="0"/>
        <v>0</v>
      </c>
      <c r="P38" s="96" t="str">
        <f>[4]Mides!R24</f>
        <v>Guatemala</v>
      </c>
      <c r="Q38" s="96" t="str">
        <f>[4]Mides!S24</f>
        <v>Guatemala</v>
      </c>
    </row>
    <row r="39" spans="2:17" ht="15" thickBot="1" x14ac:dyDescent="0.35">
      <c r="B39" s="92" t="str">
        <f>[4]Mides!E25</f>
        <v>Mara</v>
      </c>
      <c r="C39" s="93" t="str">
        <f>[4]Mides!D25</f>
        <v>Cuc</v>
      </c>
      <c r="D39" s="94" t="str">
        <f>IF([4]Mides!F25=1,"X"," ")</f>
        <v>X</v>
      </c>
      <c r="E39" s="94" t="str">
        <f>IF([4]Mides!F25=2,"X"," ")</f>
        <v xml:space="preserve"> </v>
      </c>
      <c r="F39" s="95" t="str">
        <f>[4]Mides!B25</f>
        <v xml:space="preserve">PENDIENTE </v>
      </c>
      <c r="G39" s="94" t="str">
        <f>IF(AND([4]Mides!H25&gt;=1,[4]Mides!H25&lt;=14),"X"," ")</f>
        <v xml:space="preserve"> </v>
      </c>
      <c r="H39" s="94" t="str">
        <f>IF(AND([4]Mides!H25&gt;=14,[4]Mides!H25&lt;=30),"X"," ")</f>
        <v xml:space="preserve"> </v>
      </c>
      <c r="I39" s="94" t="str">
        <f>IF(AND([4]Mides!H25&gt;=31,[4]Mides!H25&lt;=60),"X","  ")</f>
        <v>X</v>
      </c>
      <c r="J39" s="94" t="str">
        <f>IF([4]Mides!H25&gt;60,"X", "  ")</f>
        <v xml:space="preserve">  </v>
      </c>
      <c r="K39" s="96">
        <f>[4]Mides!N25</f>
        <v>0</v>
      </c>
      <c r="L39" s="96">
        <f>[4]Mides!K25</f>
        <v>0</v>
      </c>
      <c r="M39" s="96">
        <f>[4]Mides!L25</f>
        <v>0</v>
      </c>
      <c r="N39" s="96" t="str">
        <f>[4]Mides!M25</f>
        <v>x</v>
      </c>
      <c r="O39" s="96">
        <f t="shared" si="0"/>
        <v>0</v>
      </c>
      <c r="P39" s="96" t="str">
        <f>[4]Mides!R25</f>
        <v>Guatemala</v>
      </c>
      <c r="Q39" s="96" t="str">
        <f>[4]Mides!S25</f>
        <v>Guatemala</v>
      </c>
    </row>
    <row r="40" spans="2:17" ht="15" thickBot="1" x14ac:dyDescent="0.35">
      <c r="B40" s="92" t="str">
        <f>[4]Mides!E26</f>
        <v>Lidia</v>
      </c>
      <c r="C40" s="93" t="str">
        <f>[4]Mides!D26</f>
        <v>Velazquez</v>
      </c>
      <c r="D40" s="94" t="str">
        <f>IF([4]Mides!F26=1,"X"," ")</f>
        <v>X</v>
      </c>
      <c r="E40" s="94" t="str">
        <f>IF([4]Mides!F26=2,"X"," ")</f>
        <v xml:space="preserve"> </v>
      </c>
      <c r="F40" s="95" t="str">
        <f>[4]Mides!B26</f>
        <v xml:space="preserve">PENDIENTE </v>
      </c>
      <c r="G40" s="94" t="str">
        <f>IF(AND([4]Mides!H26&gt;=1,[4]Mides!H26&lt;=14),"X"," ")</f>
        <v xml:space="preserve"> </v>
      </c>
      <c r="H40" s="94" t="str">
        <f>IF(AND([4]Mides!H26&gt;=14,[4]Mides!H26&lt;=30),"X"," ")</f>
        <v xml:space="preserve"> </v>
      </c>
      <c r="I40" s="94" t="str">
        <f>IF(AND([4]Mides!H26&gt;=31,[4]Mides!H26&lt;=60),"X","  ")</f>
        <v>X</v>
      </c>
      <c r="J40" s="94" t="str">
        <f>IF([4]Mides!H26&gt;60,"X", "  ")</f>
        <v xml:space="preserve">  </v>
      </c>
      <c r="K40" s="96">
        <f>[4]Mides!N26</f>
        <v>0</v>
      </c>
      <c r="L40" s="96">
        <f>[4]Mides!K26</f>
        <v>0</v>
      </c>
      <c r="M40" s="96">
        <f>[4]Mides!L26</f>
        <v>0</v>
      </c>
      <c r="N40" s="96" t="str">
        <f>[4]Mides!M26</f>
        <v>x</v>
      </c>
      <c r="O40" s="96">
        <f t="shared" si="0"/>
        <v>0</v>
      </c>
      <c r="P40" s="96" t="str">
        <f>[4]Mides!R26</f>
        <v>Guatemala</v>
      </c>
      <c r="Q40" s="96" t="str">
        <f>[4]Mides!S26</f>
        <v>Guatemala</v>
      </c>
    </row>
    <row r="41" spans="2:17" ht="15" thickBot="1" x14ac:dyDescent="0.35">
      <c r="B41" s="92" t="str">
        <f>[4]Mides!E27</f>
        <v>Erick</v>
      </c>
      <c r="C41" s="93" t="str">
        <f>[4]Mides!D27</f>
        <v>Lopez</v>
      </c>
      <c r="D41" s="94" t="str">
        <f>IF([4]Mides!F27=1,"X"," ")</f>
        <v xml:space="preserve"> </v>
      </c>
      <c r="E41" s="94" t="str">
        <f>IF([4]Mides!F27=2,"X"," ")</f>
        <v>X</v>
      </c>
      <c r="F41" s="95" t="str">
        <f>[4]Mides!B27</f>
        <v xml:space="preserve">PENDIENTE </v>
      </c>
      <c r="G41" s="94" t="str">
        <f>IF(AND([4]Mides!H27&gt;=1,[4]Mides!H27&lt;=14),"X"," ")</f>
        <v xml:space="preserve"> </v>
      </c>
      <c r="H41" s="94" t="str">
        <f>IF(AND([4]Mides!H27&gt;=14,[4]Mides!H27&lt;=30),"X"," ")</f>
        <v>X</v>
      </c>
      <c r="I41" s="94" t="str">
        <f>IF(AND([4]Mides!H27&gt;=31,[4]Mides!H27&lt;=60),"X","  ")</f>
        <v xml:space="preserve">  </v>
      </c>
      <c r="J41" s="94" t="str">
        <f>IF([4]Mides!H27&gt;60,"X", "  ")</f>
        <v xml:space="preserve">  </v>
      </c>
      <c r="K41" s="96">
        <f>[4]Mides!N27</f>
        <v>0</v>
      </c>
      <c r="L41" s="96">
        <f>[4]Mides!K27</f>
        <v>0</v>
      </c>
      <c r="M41" s="96">
        <f>[4]Mides!L27</f>
        <v>0</v>
      </c>
      <c r="N41" s="96" t="str">
        <f>[4]Mides!M27</f>
        <v>x</v>
      </c>
      <c r="O41" s="96">
        <f t="shared" si="0"/>
        <v>0</v>
      </c>
      <c r="P41" s="96" t="str">
        <f>[4]Mides!R27</f>
        <v>Guatemala</v>
      </c>
      <c r="Q41" s="96" t="str">
        <f>[4]Mides!S27</f>
        <v>Guatemala</v>
      </c>
    </row>
    <row r="42" spans="2:17" ht="15" thickBot="1" x14ac:dyDescent="0.35">
      <c r="B42" s="92" t="str">
        <f>[4]Mides!E28</f>
        <v>Jose</v>
      </c>
      <c r="C42" s="93" t="str">
        <f>[4]Mides!D28</f>
        <v xml:space="preserve">Gabriel </v>
      </c>
      <c r="D42" s="94" t="str">
        <f>IF([4]Mides!F28=1,"X"," ")</f>
        <v xml:space="preserve"> </v>
      </c>
      <c r="E42" s="94" t="str">
        <f>IF([4]Mides!F28=2,"X"," ")</f>
        <v>X</v>
      </c>
      <c r="F42" s="95" t="str">
        <f>[4]Mides!B28</f>
        <v xml:space="preserve">PENDIENTE </v>
      </c>
      <c r="G42" s="94" t="str">
        <f>IF(AND([4]Mides!H28&gt;=1,[4]Mides!H28&lt;=14),"X"," ")</f>
        <v>X</v>
      </c>
      <c r="H42" s="94" t="str">
        <f>IF(AND([4]Mides!H28&gt;=14,[4]Mides!H28&lt;=30),"X"," ")</f>
        <v xml:space="preserve"> </v>
      </c>
      <c r="I42" s="94" t="str">
        <f>IF(AND([4]Mides!H28&gt;=31,[4]Mides!H28&lt;=60),"X","  ")</f>
        <v xml:space="preserve">  </v>
      </c>
      <c r="J42" s="94" t="str">
        <f>IF([4]Mides!H28&gt;60,"X", "  ")</f>
        <v xml:space="preserve">  </v>
      </c>
      <c r="K42" s="96">
        <f>[4]Mides!N28</f>
        <v>0</v>
      </c>
      <c r="L42" s="96">
        <f>[4]Mides!K28</f>
        <v>0</v>
      </c>
      <c r="M42" s="96">
        <f>[4]Mides!L28</f>
        <v>0</v>
      </c>
      <c r="N42" s="96" t="str">
        <f>[4]Mides!M28</f>
        <v>x</v>
      </c>
      <c r="O42" s="96">
        <f t="shared" si="0"/>
        <v>0</v>
      </c>
      <c r="P42" s="96" t="str">
        <f>[4]Mides!R28</f>
        <v>Guatemala</v>
      </c>
      <c r="Q42" s="96" t="str">
        <f>[4]Mides!S28</f>
        <v>Guatemala</v>
      </c>
    </row>
    <row r="43" spans="2:17" ht="15" thickBot="1" x14ac:dyDescent="0.35">
      <c r="B43" s="92" t="str">
        <f>[4]Mides!E29</f>
        <v>Jose</v>
      </c>
      <c r="C43" s="93" t="str">
        <f>[4]Mides!D29</f>
        <v>Solis</v>
      </c>
      <c r="D43" s="94" t="str">
        <f>IF([4]Mides!F29=1,"X"," ")</f>
        <v xml:space="preserve"> </v>
      </c>
      <c r="E43" s="94" t="str">
        <f>IF([4]Mides!F29=2,"X"," ")</f>
        <v>X</v>
      </c>
      <c r="F43" s="95" t="str">
        <f>[4]Mides!B29</f>
        <v xml:space="preserve">PENDIENTE </v>
      </c>
      <c r="G43" s="94" t="str">
        <f>IF(AND([4]Mides!H29&gt;=1,[4]Mides!H29&lt;=14),"X"," ")</f>
        <v xml:space="preserve"> </v>
      </c>
      <c r="H43" s="94" t="str">
        <f>IF(AND([4]Mides!H29&gt;=14,[4]Mides!H29&lt;=30),"X"," ")</f>
        <v>X</v>
      </c>
      <c r="I43" s="94" t="str">
        <f>IF(AND([4]Mides!H29&gt;=31,[4]Mides!H29&lt;=60),"X","  ")</f>
        <v xml:space="preserve">  </v>
      </c>
      <c r="J43" s="94" t="str">
        <f>IF([4]Mides!H29&gt;60,"X", "  ")</f>
        <v xml:space="preserve">  </v>
      </c>
      <c r="K43" s="96">
        <f>[4]Mides!N29</f>
        <v>0</v>
      </c>
      <c r="L43" s="96">
        <f>[4]Mides!K29</f>
        <v>0</v>
      </c>
      <c r="M43" s="96">
        <f>[4]Mides!L29</f>
        <v>0</v>
      </c>
      <c r="N43" s="96" t="str">
        <f>[4]Mides!M29</f>
        <v>x</v>
      </c>
      <c r="O43" s="96">
        <f t="shared" si="0"/>
        <v>0</v>
      </c>
      <c r="P43" s="96" t="str">
        <f>[4]Mides!R29</f>
        <v>Guatemala</v>
      </c>
      <c r="Q43" s="96" t="str">
        <f>[4]Mides!S29</f>
        <v>Guatemala</v>
      </c>
    </row>
    <row r="44" spans="2:17" ht="15" thickBot="1" x14ac:dyDescent="0.35">
      <c r="B44" s="92" t="str">
        <f>[4]Mides!E30</f>
        <v>Josue</v>
      </c>
      <c r="C44" s="93" t="str">
        <f>[4]Mides!D30</f>
        <v xml:space="preserve">Lima </v>
      </c>
      <c r="D44" s="94" t="str">
        <f>IF([4]Mides!F30=1,"X"," ")</f>
        <v xml:space="preserve"> </v>
      </c>
      <c r="E44" s="94" t="str">
        <f>IF([4]Mides!F30=2,"X"," ")</f>
        <v>X</v>
      </c>
      <c r="F44" s="95" t="str">
        <f>[4]Mides!B30</f>
        <v xml:space="preserve">PENDIENTE </v>
      </c>
      <c r="G44" s="94" t="str">
        <f>IF(AND([4]Mides!H30&gt;=1,[4]Mides!H30&lt;=14),"X"," ")</f>
        <v>X</v>
      </c>
      <c r="H44" s="94" t="str">
        <f>IF(AND([4]Mides!H30&gt;=14,[4]Mides!H30&lt;=30),"X"," ")</f>
        <v>X</v>
      </c>
      <c r="I44" s="94" t="str">
        <f>IF(AND([4]Mides!H30&gt;=31,[4]Mides!H30&lt;=60),"X","  ")</f>
        <v xml:space="preserve">  </v>
      </c>
      <c r="J44" s="94" t="str">
        <f>IF([4]Mides!H30&gt;60,"X", "  ")</f>
        <v xml:space="preserve">  </v>
      </c>
      <c r="K44" s="96">
        <f>[4]Mides!N30</f>
        <v>0</v>
      </c>
      <c r="L44" s="96">
        <f>[4]Mides!K30</f>
        <v>0</v>
      </c>
      <c r="M44" s="96">
        <f>[4]Mides!L30</f>
        <v>0</v>
      </c>
      <c r="N44" s="96" t="str">
        <f>[4]Mides!M30</f>
        <v>x</v>
      </c>
      <c r="O44" s="96">
        <f t="shared" si="0"/>
        <v>0</v>
      </c>
      <c r="P44" s="96" t="str">
        <f>[4]Mides!R30</f>
        <v>Guatemala</v>
      </c>
      <c r="Q44" s="96" t="str">
        <f>[4]Mides!S30</f>
        <v>Guatemala</v>
      </c>
    </row>
    <row r="45" spans="2:17" ht="15" thickBot="1" x14ac:dyDescent="0.35">
      <c r="B45" s="92" t="str">
        <f>[4]Mides!E31</f>
        <v>Jennifer</v>
      </c>
      <c r="C45" s="93" t="str">
        <f>[4]Mides!D31</f>
        <v>Najarro</v>
      </c>
      <c r="D45" s="94" t="str">
        <f>IF([4]Mides!F31=1,"X"," ")</f>
        <v>X</v>
      </c>
      <c r="E45" s="94" t="str">
        <f>IF([4]Mides!F31=2,"X"," ")</f>
        <v xml:space="preserve"> </v>
      </c>
      <c r="F45" s="95" t="str">
        <f>[4]Mides!B31</f>
        <v xml:space="preserve">PENDIENTE </v>
      </c>
      <c r="G45" s="94" t="str">
        <f>IF(AND([4]Mides!H31&gt;=1,[4]Mides!H31&lt;=14),"X"," ")</f>
        <v xml:space="preserve"> </v>
      </c>
      <c r="H45" s="94" t="str">
        <f>IF(AND([4]Mides!H31&gt;=14,[4]Mides!H31&lt;=30),"X"," ")</f>
        <v>X</v>
      </c>
      <c r="I45" s="94" t="str">
        <f>IF(AND([4]Mides!H31&gt;=31,[4]Mides!H31&lt;=60),"X","  ")</f>
        <v xml:space="preserve">  </v>
      </c>
      <c r="J45" s="94" t="str">
        <f>IF([4]Mides!H31&gt;60,"X", "  ")</f>
        <v xml:space="preserve">  </v>
      </c>
      <c r="K45" s="96">
        <f>[4]Mides!N31</f>
        <v>0</v>
      </c>
      <c r="L45" s="96">
        <f>[4]Mides!K31</f>
        <v>0</v>
      </c>
      <c r="M45" s="96">
        <f>[4]Mides!L31</f>
        <v>0</v>
      </c>
      <c r="N45" s="96" t="str">
        <f>[4]Mides!M31</f>
        <v>x</v>
      </c>
      <c r="O45" s="96">
        <f t="shared" si="0"/>
        <v>0</v>
      </c>
      <c r="P45" s="96" t="str">
        <f>[4]Mides!R31</f>
        <v>Guatemala</v>
      </c>
      <c r="Q45" s="96" t="str">
        <f>[4]Mides!S31</f>
        <v>Guatemala</v>
      </c>
    </row>
    <row r="46" spans="2:17" ht="15" thickBot="1" x14ac:dyDescent="0.35">
      <c r="B46" s="92" t="str">
        <f>[4]Mides!E32</f>
        <v>Rosaura</v>
      </c>
      <c r="C46" s="93" t="str">
        <f>[4]Mides!D32</f>
        <v>Gutierrez</v>
      </c>
      <c r="D46" s="94" t="str">
        <f>IF([4]Mides!F32=1,"X"," ")</f>
        <v>X</v>
      </c>
      <c r="E46" s="94" t="str">
        <f>IF([4]Mides!F32=2,"X"," ")</f>
        <v xml:space="preserve"> </v>
      </c>
      <c r="F46" s="95" t="str">
        <f>[4]Mides!B32</f>
        <v xml:space="preserve">PENDIENTE </v>
      </c>
      <c r="G46" s="94" t="str">
        <f>IF(AND([4]Mides!H32&gt;=1,[4]Mides!H32&lt;=14),"X"," ")</f>
        <v xml:space="preserve"> </v>
      </c>
      <c r="H46" s="94" t="str">
        <f>IF(AND([4]Mides!H32&gt;=14,[4]Mides!H32&lt;=30),"X"," ")</f>
        <v>X</v>
      </c>
      <c r="I46" s="94" t="str">
        <f>IF(AND([4]Mides!H32&gt;=31,[4]Mides!H32&lt;=60),"X","  ")</f>
        <v xml:space="preserve">  </v>
      </c>
      <c r="J46" s="94" t="str">
        <f>IF([4]Mides!H32&gt;60,"X", "  ")</f>
        <v xml:space="preserve">  </v>
      </c>
      <c r="K46" s="96">
        <f>[4]Mides!N32</f>
        <v>0</v>
      </c>
      <c r="L46" s="96">
        <f>[4]Mides!K32</f>
        <v>0</v>
      </c>
      <c r="M46" s="96">
        <f>[4]Mides!L32</f>
        <v>0</v>
      </c>
      <c r="N46" s="96" t="str">
        <f>[4]Mides!M32</f>
        <v>x</v>
      </c>
      <c r="O46" s="96">
        <f t="shared" si="0"/>
        <v>0</v>
      </c>
      <c r="P46" s="96" t="str">
        <f>[4]Mides!R32</f>
        <v>Guatemala</v>
      </c>
      <c r="Q46" s="96" t="str">
        <f>[4]Mides!S32</f>
        <v>Guatemala</v>
      </c>
    </row>
    <row r="47" spans="2:17" ht="15" thickBot="1" x14ac:dyDescent="0.35">
      <c r="B47" s="92" t="str">
        <f>[4]Mides!E33</f>
        <v>Leonora</v>
      </c>
      <c r="C47" s="93" t="str">
        <f>[4]Mides!D33</f>
        <v xml:space="preserve">Lima </v>
      </c>
      <c r="D47" s="94" t="str">
        <f>IF([4]Mides!F33=1,"X"," ")</f>
        <v>X</v>
      </c>
      <c r="E47" s="94" t="str">
        <f>IF([4]Mides!F33=2,"X"," ")</f>
        <v xml:space="preserve"> </v>
      </c>
      <c r="F47" s="95" t="str">
        <f>[4]Mides!B33</f>
        <v xml:space="preserve">PENDIENTE </v>
      </c>
      <c r="G47" s="94" t="str">
        <f>IF(AND([4]Mides!H33&gt;=1,[4]Mides!H33&lt;=14),"X"," ")</f>
        <v xml:space="preserve"> </v>
      </c>
      <c r="H47" s="94" t="str">
        <f>IF(AND([4]Mides!H33&gt;=14,[4]Mides!H33&lt;=30),"X"," ")</f>
        <v xml:space="preserve"> </v>
      </c>
      <c r="I47" s="94" t="str">
        <f>IF(AND([4]Mides!H33&gt;=31,[4]Mides!H33&lt;=60),"X","  ")</f>
        <v>X</v>
      </c>
      <c r="J47" s="94" t="str">
        <f>IF([4]Mides!H33&gt;60,"X", "  ")</f>
        <v xml:space="preserve">  </v>
      </c>
      <c r="K47" s="96">
        <f>[4]Mides!N33</f>
        <v>0</v>
      </c>
      <c r="L47" s="96">
        <f>[4]Mides!K33</f>
        <v>0</v>
      </c>
      <c r="M47" s="96">
        <f>[4]Mides!L33</f>
        <v>0</v>
      </c>
      <c r="N47" s="96" t="str">
        <f>[4]Mides!M33</f>
        <v>x</v>
      </c>
      <c r="O47" s="96">
        <f t="shared" si="0"/>
        <v>0</v>
      </c>
      <c r="P47" s="96" t="str">
        <f>[4]Mides!R33</f>
        <v>Guatemala</v>
      </c>
      <c r="Q47" s="96" t="str">
        <f>[4]Mides!S33</f>
        <v>Guatemala</v>
      </c>
    </row>
    <row r="48" spans="2:17" ht="15" thickBot="1" x14ac:dyDescent="0.35">
      <c r="B48" s="92" t="str">
        <f>[4]Mides!E34</f>
        <v>Silvia</v>
      </c>
      <c r="C48" s="93" t="str">
        <f>[4]Mides!D34</f>
        <v>Sarate</v>
      </c>
      <c r="D48" s="94" t="str">
        <f>IF([4]Mides!F34=1,"X"," ")</f>
        <v>X</v>
      </c>
      <c r="E48" s="94" t="str">
        <f>IF([4]Mides!F34=2,"X"," ")</f>
        <v xml:space="preserve"> </v>
      </c>
      <c r="F48" s="95" t="str">
        <f>[4]Mides!B34</f>
        <v xml:space="preserve">PENDIENTE </v>
      </c>
      <c r="G48" s="94" t="str">
        <f>IF(AND([4]Mides!H34&gt;=1,[4]Mides!H34&lt;=14),"X"," ")</f>
        <v xml:space="preserve"> </v>
      </c>
      <c r="H48" s="94" t="str">
        <f>IF(AND([4]Mides!H34&gt;=14,[4]Mides!H34&lt;=30),"X"," ")</f>
        <v xml:space="preserve"> </v>
      </c>
      <c r="I48" s="94" t="str">
        <f>IF(AND([4]Mides!H34&gt;=31,[4]Mides!H34&lt;=60),"X","  ")</f>
        <v>X</v>
      </c>
      <c r="J48" s="94" t="str">
        <f>IF([4]Mides!H34&gt;60,"X", "  ")</f>
        <v xml:space="preserve">  </v>
      </c>
      <c r="K48" s="96">
        <f>[4]Mides!N34</f>
        <v>0</v>
      </c>
      <c r="L48" s="96">
        <f>[4]Mides!K34</f>
        <v>0</v>
      </c>
      <c r="M48" s="96">
        <f>[4]Mides!L34</f>
        <v>0</v>
      </c>
      <c r="N48" s="96" t="str">
        <f>[4]Mides!M34</f>
        <v>x</v>
      </c>
      <c r="O48" s="96">
        <f t="shared" si="0"/>
        <v>0</v>
      </c>
      <c r="P48" s="96" t="str">
        <f>[4]Mides!R34</f>
        <v>Guatemala</v>
      </c>
      <c r="Q48" s="96" t="str">
        <f>[4]Mides!S34</f>
        <v>Guatemala</v>
      </c>
    </row>
    <row r="49" spans="2:17" ht="15" thickBot="1" x14ac:dyDescent="0.35">
      <c r="B49" s="92" t="str">
        <f>[4]Mides!E35</f>
        <v>Marlon</v>
      </c>
      <c r="C49" s="93" t="str">
        <f>[4]Mides!D35</f>
        <v>Najarro</v>
      </c>
      <c r="D49" s="94" t="str">
        <f>IF([4]Mides!F35=1,"X"," ")</f>
        <v xml:space="preserve"> </v>
      </c>
      <c r="E49" s="94" t="str">
        <f>IF([4]Mides!F35=2,"X"," ")</f>
        <v>X</v>
      </c>
      <c r="F49" s="95" t="str">
        <f>[4]Mides!B35</f>
        <v xml:space="preserve">PENDIENTE </v>
      </c>
      <c r="G49" s="94" t="str">
        <f>IF(AND([4]Mides!H35&gt;=1,[4]Mides!H35&lt;=14),"X"," ")</f>
        <v xml:space="preserve"> </v>
      </c>
      <c r="H49" s="94" t="str">
        <f>IF(AND([4]Mides!H35&gt;=14,[4]Mides!H35&lt;=30),"X"," ")</f>
        <v>X</v>
      </c>
      <c r="I49" s="94" t="str">
        <f>IF(AND([4]Mides!H35&gt;=31,[4]Mides!H35&lt;=60),"X","  ")</f>
        <v xml:space="preserve">  </v>
      </c>
      <c r="J49" s="94" t="str">
        <f>IF([4]Mides!H35&gt;60,"X", "  ")</f>
        <v xml:space="preserve">  </v>
      </c>
      <c r="K49" s="96">
        <f>[4]Mides!N35</f>
        <v>0</v>
      </c>
      <c r="L49" s="96">
        <f>[4]Mides!K35</f>
        <v>0</v>
      </c>
      <c r="M49" s="96">
        <f>[4]Mides!L35</f>
        <v>0</v>
      </c>
      <c r="N49" s="96" t="str">
        <f>[4]Mides!M35</f>
        <v>x</v>
      </c>
      <c r="O49" s="96">
        <f t="shared" si="0"/>
        <v>0</v>
      </c>
      <c r="P49" s="96" t="str">
        <f>[4]Mides!R35</f>
        <v>Guatemala</v>
      </c>
      <c r="Q49" s="96" t="str">
        <f>[4]Mides!S35</f>
        <v>Guatemala</v>
      </c>
    </row>
    <row r="50" spans="2:17" ht="15" thickBot="1" x14ac:dyDescent="0.35">
      <c r="B50" s="92" t="str">
        <f>[4]Mides!E36</f>
        <v>Samy</v>
      </c>
      <c r="C50" s="93" t="str">
        <f>[4]Mides!D36</f>
        <v>Salazar</v>
      </c>
      <c r="D50" s="94" t="str">
        <f>IF([4]Mides!F36=1,"X"," ")</f>
        <v>X</v>
      </c>
      <c r="E50" s="94" t="str">
        <f>IF([4]Mides!F36=2,"X"," ")</f>
        <v xml:space="preserve"> </v>
      </c>
      <c r="F50" s="95" t="str">
        <f>[4]Mides!B36</f>
        <v xml:space="preserve">PENDIENTE </v>
      </c>
      <c r="G50" s="94" t="str">
        <f>IF(AND([4]Mides!H36&gt;=1,[4]Mides!H36&lt;=14),"X"," ")</f>
        <v xml:space="preserve"> </v>
      </c>
      <c r="H50" s="94" t="str">
        <f>IF(AND([4]Mides!H36&gt;=14,[4]Mides!H36&lt;=30),"X"," ")</f>
        <v>X</v>
      </c>
      <c r="I50" s="94" t="str">
        <f>IF(AND([4]Mides!H36&gt;=31,[4]Mides!H36&lt;=60),"X","  ")</f>
        <v xml:space="preserve">  </v>
      </c>
      <c r="J50" s="94" t="str">
        <f>IF([4]Mides!H36&gt;60,"X", "  ")</f>
        <v xml:space="preserve">  </v>
      </c>
      <c r="K50" s="96">
        <f>[4]Mides!N36</f>
        <v>0</v>
      </c>
      <c r="L50" s="96">
        <f>[4]Mides!K36</f>
        <v>0</v>
      </c>
      <c r="M50" s="96">
        <f>[4]Mides!L36</f>
        <v>0</v>
      </c>
      <c r="N50" s="96" t="str">
        <f>[4]Mides!M36</f>
        <v>x</v>
      </c>
      <c r="O50" s="96">
        <f t="shared" si="0"/>
        <v>0</v>
      </c>
      <c r="P50" s="96" t="str">
        <f>[4]Mides!R36</f>
        <v>Guatemala</v>
      </c>
      <c r="Q50" s="96" t="str">
        <f>[4]Mides!S36</f>
        <v>Guatemala</v>
      </c>
    </row>
    <row r="51" spans="2:17" ht="15" thickBot="1" x14ac:dyDescent="0.35">
      <c r="B51" s="92" t="str">
        <f>[4]Mides!E37</f>
        <v>Danilo</v>
      </c>
      <c r="C51" s="93" t="str">
        <f>[4]Mides!D37</f>
        <v>Juarez</v>
      </c>
      <c r="D51" s="94" t="str">
        <f>IF([4]Mides!F37=1,"X"," ")</f>
        <v xml:space="preserve"> </v>
      </c>
      <c r="E51" s="94" t="str">
        <f>IF([4]Mides!F37=2,"X"," ")</f>
        <v>X</v>
      </c>
      <c r="F51" s="95" t="str">
        <f>[4]Mides!B37</f>
        <v xml:space="preserve">PENDIENTE </v>
      </c>
      <c r="G51" s="94" t="str">
        <f>IF(AND([4]Mides!H37&gt;=1,[4]Mides!H37&lt;=14),"X"," ")</f>
        <v xml:space="preserve"> </v>
      </c>
      <c r="H51" s="94" t="str">
        <f>IF(AND([4]Mides!H37&gt;=14,[4]Mides!H37&lt;=30),"X"," ")</f>
        <v xml:space="preserve"> </v>
      </c>
      <c r="I51" s="94" t="str">
        <f>IF(AND([4]Mides!H37&gt;=31,[4]Mides!H37&lt;=60),"X","  ")</f>
        <v>X</v>
      </c>
      <c r="J51" s="94" t="str">
        <f>IF([4]Mides!H37&gt;60,"X", "  ")</f>
        <v xml:space="preserve">  </v>
      </c>
      <c r="K51" s="96">
        <f>[4]Mides!N37</f>
        <v>0</v>
      </c>
      <c r="L51" s="96">
        <f>[4]Mides!K37</f>
        <v>0</v>
      </c>
      <c r="M51" s="96">
        <f>[4]Mides!L37</f>
        <v>0</v>
      </c>
      <c r="N51" s="96" t="str">
        <f>[4]Mides!M37</f>
        <v>x</v>
      </c>
      <c r="O51" s="96">
        <f t="shared" si="0"/>
        <v>0</v>
      </c>
      <c r="P51" s="96" t="str">
        <f>[4]Mides!R37</f>
        <v>Guatemala</v>
      </c>
      <c r="Q51" s="96" t="str">
        <f>[4]Mides!S37</f>
        <v>Guatemala</v>
      </c>
    </row>
    <row r="52" spans="2:17" ht="15" thickBot="1" x14ac:dyDescent="0.35">
      <c r="B52" s="92" t="str">
        <f>[4]Mides!E38</f>
        <v>Mirna</v>
      </c>
      <c r="C52" s="93" t="str">
        <f>[4]Mides!D38</f>
        <v>Melendez</v>
      </c>
      <c r="D52" s="94" t="str">
        <f>IF([4]Mides!F38=1,"X"," ")</f>
        <v>X</v>
      </c>
      <c r="E52" s="94" t="str">
        <f>IF([4]Mides!F38=2,"X"," ")</f>
        <v xml:space="preserve"> </v>
      </c>
      <c r="F52" s="95" t="str">
        <f>[4]Mides!B38</f>
        <v xml:space="preserve">PENDIENTE </v>
      </c>
      <c r="G52" s="94" t="str">
        <f>IF(AND([4]Mides!H38&gt;=1,[4]Mides!H38&lt;=14),"X"," ")</f>
        <v xml:space="preserve"> </v>
      </c>
      <c r="H52" s="94" t="str">
        <f>IF(AND([4]Mides!H38&gt;=14,[4]Mides!H38&lt;=30),"X"," ")</f>
        <v xml:space="preserve"> </v>
      </c>
      <c r="I52" s="94" t="str">
        <f>IF(AND([4]Mides!H38&gt;=31,[4]Mides!H38&lt;=60),"X","  ")</f>
        <v>X</v>
      </c>
      <c r="J52" s="94" t="str">
        <f>IF([4]Mides!H38&gt;60,"X", "  ")</f>
        <v xml:space="preserve">  </v>
      </c>
      <c r="K52" s="96">
        <f>[4]Mides!N38</f>
        <v>0</v>
      </c>
      <c r="L52" s="96">
        <f>[4]Mides!K38</f>
        <v>0</v>
      </c>
      <c r="M52" s="96">
        <f>[4]Mides!L38</f>
        <v>0</v>
      </c>
      <c r="N52" s="96" t="str">
        <f>[4]Mides!M38</f>
        <v>x</v>
      </c>
      <c r="O52" s="96">
        <f t="shared" si="0"/>
        <v>0</v>
      </c>
      <c r="P52" s="96" t="str">
        <f>[4]Mides!R38</f>
        <v>Guatemala</v>
      </c>
      <c r="Q52" s="96" t="str">
        <f>[4]Mides!S38</f>
        <v>Guatemala</v>
      </c>
    </row>
    <row r="53" spans="2:17" ht="15" thickBot="1" x14ac:dyDescent="0.35">
      <c r="B53" s="92" t="str">
        <f>[4]Mides!E39</f>
        <v>Ingrid</v>
      </c>
      <c r="C53" s="93" t="str">
        <f>[4]Mides!D39</f>
        <v>Garcia</v>
      </c>
      <c r="D53" s="94" t="str">
        <f>IF([4]Mides!F39=1,"X"," ")</f>
        <v>X</v>
      </c>
      <c r="E53" s="94" t="str">
        <f>IF([4]Mides!F39=2,"X"," ")</f>
        <v xml:space="preserve"> </v>
      </c>
      <c r="F53" s="95" t="str">
        <f>[4]Mides!B39</f>
        <v xml:space="preserve">PENDIENTE </v>
      </c>
      <c r="G53" s="94" t="str">
        <f>IF(AND([4]Mides!H39&gt;=1,[4]Mides!H39&lt;=14),"X"," ")</f>
        <v xml:space="preserve"> </v>
      </c>
      <c r="H53" s="94" t="str">
        <f>IF(AND([4]Mides!H39&gt;=14,[4]Mides!H39&lt;=30),"X"," ")</f>
        <v>X</v>
      </c>
      <c r="I53" s="94" t="str">
        <f>IF(AND([4]Mides!H39&gt;=31,[4]Mides!H39&lt;=60),"X","  ")</f>
        <v xml:space="preserve">  </v>
      </c>
      <c r="J53" s="94" t="str">
        <f>IF([4]Mides!H39&gt;60,"X", "  ")</f>
        <v xml:space="preserve">  </v>
      </c>
      <c r="K53" s="96">
        <f>[4]Mides!N39</f>
        <v>0</v>
      </c>
      <c r="L53" s="96">
        <f>[4]Mides!K39</f>
        <v>0</v>
      </c>
      <c r="M53" s="96">
        <f>[4]Mides!L39</f>
        <v>0</v>
      </c>
      <c r="N53" s="96" t="str">
        <f>[4]Mides!M39</f>
        <v>x</v>
      </c>
      <c r="O53" s="96">
        <f t="shared" si="0"/>
        <v>0</v>
      </c>
      <c r="P53" s="96" t="str">
        <f>[4]Mides!R39</f>
        <v>Guatemala</v>
      </c>
      <c r="Q53" s="96" t="str">
        <f>[4]Mides!S39</f>
        <v>Guatemala</v>
      </c>
    </row>
    <row r="54" spans="2:17" ht="15" thickBot="1" x14ac:dyDescent="0.35">
      <c r="B54" s="92" t="str">
        <f>[4]Mides!E40</f>
        <v>Jennifer</v>
      </c>
      <c r="C54" s="93" t="str">
        <f>[4]Mides!D40</f>
        <v>Najarro</v>
      </c>
      <c r="D54" s="94" t="str">
        <f>IF([4]Mides!F40=1,"X"," ")</f>
        <v>X</v>
      </c>
      <c r="E54" s="94" t="str">
        <f>IF([4]Mides!F40=2,"X"," ")</f>
        <v xml:space="preserve"> </v>
      </c>
      <c r="F54" s="95" t="str">
        <f>[4]Mides!B40</f>
        <v xml:space="preserve">PENDIENTE </v>
      </c>
      <c r="G54" s="94" t="str">
        <f>IF(AND([4]Mides!H40&gt;=1,[4]Mides!H40&lt;=14),"X"," ")</f>
        <v xml:space="preserve"> </v>
      </c>
      <c r="H54" s="94" t="str">
        <f>IF(AND([4]Mides!H40&gt;=14,[4]Mides!H40&lt;=30),"X"," ")</f>
        <v>X</v>
      </c>
      <c r="I54" s="94" t="str">
        <f>IF(AND([4]Mides!H40&gt;=31,[4]Mides!H40&lt;=60),"X","  ")</f>
        <v xml:space="preserve">  </v>
      </c>
      <c r="J54" s="94" t="str">
        <f>IF([4]Mides!H40&gt;60,"X", "  ")</f>
        <v xml:space="preserve">  </v>
      </c>
      <c r="K54" s="96">
        <f>[4]Mides!N40</f>
        <v>0</v>
      </c>
      <c r="L54" s="96">
        <f>[4]Mides!K40</f>
        <v>0</v>
      </c>
      <c r="M54" s="96">
        <f>[4]Mides!L40</f>
        <v>0</v>
      </c>
      <c r="N54" s="96" t="str">
        <f>[4]Mides!M40</f>
        <v>x</v>
      </c>
      <c r="O54" s="96">
        <f t="shared" si="0"/>
        <v>0</v>
      </c>
      <c r="P54" s="96" t="str">
        <f>[4]Mides!R40</f>
        <v>Guatemala</v>
      </c>
      <c r="Q54" s="96" t="str">
        <f>[4]Mides!S40</f>
        <v>Guatemala</v>
      </c>
    </row>
    <row r="55" spans="2:17" ht="15" thickBot="1" x14ac:dyDescent="0.35">
      <c r="B55" s="92" t="str">
        <f>[4]Mides!E41</f>
        <v>Carla</v>
      </c>
      <c r="C55" s="93" t="str">
        <f>[4]Mides!D41</f>
        <v>Chivac</v>
      </c>
      <c r="D55" s="94" t="str">
        <f>IF([4]Mides!F41=1,"X"," ")</f>
        <v>X</v>
      </c>
      <c r="E55" s="94" t="str">
        <f>IF([4]Mides!F41=2,"X"," ")</f>
        <v xml:space="preserve"> </v>
      </c>
      <c r="F55" s="95" t="str">
        <f>[4]Mides!B41</f>
        <v xml:space="preserve">PENDIENTE </v>
      </c>
      <c r="G55" s="94" t="str">
        <f>IF(AND([4]Mides!H41&gt;=1,[4]Mides!H41&lt;=14),"X"," ")</f>
        <v xml:space="preserve"> </v>
      </c>
      <c r="H55" s="94" t="str">
        <f>IF(AND([4]Mides!H41&gt;=14,[4]Mides!H41&lt;=30),"X"," ")</f>
        <v xml:space="preserve"> </v>
      </c>
      <c r="I55" s="94" t="str">
        <f>IF(AND([4]Mides!H41&gt;=31,[4]Mides!H41&lt;=60),"X","  ")</f>
        <v>X</v>
      </c>
      <c r="J55" s="94" t="str">
        <f>IF([4]Mides!H41&gt;60,"X", "  ")</f>
        <v xml:space="preserve">  </v>
      </c>
      <c r="K55" s="96">
        <f>[4]Mides!N41</f>
        <v>0</v>
      </c>
      <c r="L55" s="96">
        <f>[4]Mides!K41</f>
        <v>0</v>
      </c>
      <c r="M55" s="96">
        <f>[4]Mides!L41</f>
        <v>0</v>
      </c>
      <c r="N55" s="96" t="str">
        <f>[4]Mides!M41</f>
        <v>x</v>
      </c>
      <c r="O55" s="96">
        <f t="shared" si="0"/>
        <v>0</v>
      </c>
      <c r="P55" s="96" t="str">
        <f>[4]Mides!R41</f>
        <v>Guatemala</v>
      </c>
      <c r="Q55" s="96" t="str">
        <f>[4]Mides!S41</f>
        <v>Guatemala</v>
      </c>
    </row>
    <row r="56" spans="2:17" ht="15" thickBot="1" x14ac:dyDescent="0.35">
      <c r="B56" s="92" t="str">
        <f>[4]Mides!E42</f>
        <v>Jorge</v>
      </c>
      <c r="C56" s="93" t="str">
        <f>[4]Mides!D42</f>
        <v>Borrayo</v>
      </c>
      <c r="D56" s="94" t="str">
        <f>IF([4]Mides!F42=1,"X"," ")</f>
        <v xml:space="preserve"> </v>
      </c>
      <c r="E56" s="94" t="str">
        <f>IF([4]Mides!F42=2,"X"," ")</f>
        <v>X</v>
      </c>
      <c r="F56" s="95" t="str">
        <f>[4]Mides!B42</f>
        <v xml:space="preserve">PENDIENTE </v>
      </c>
      <c r="G56" s="94" t="str">
        <f>IF(AND([4]Mides!H42&gt;=1,[4]Mides!H42&lt;=14),"X"," ")</f>
        <v xml:space="preserve"> </v>
      </c>
      <c r="H56" s="94" t="str">
        <f>IF(AND([4]Mides!H42&gt;=14,[4]Mides!H42&lt;=30),"X"," ")</f>
        <v>X</v>
      </c>
      <c r="I56" s="94" t="str">
        <f>IF(AND([4]Mides!H42&gt;=31,[4]Mides!H42&lt;=60),"X","  ")</f>
        <v xml:space="preserve">  </v>
      </c>
      <c r="J56" s="94" t="str">
        <f>IF([4]Mides!H42&gt;60,"X", "  ")</f>
        <v xml:space="preserve">  </v>
      </c>
      <c r="K56" s="96">
        <f>[4]Mides!N42</f>
        <v>0</v>
      </c>
      <c r="L56" s="96">
        <f>[4]Mides!K42</f>
        <v>0</v>
      </c>
      <c r="M56" s="96">
        <f>[4]Mides!L42</f>
        <v>0</v>
      </c>
      <c r="N56" s="96" t="str">
        <f>[4]Mides!M42</f>
        <v>x</v>
      </c>
      <c r="O56" s="96">
        <f t="shared" si="0"/>
        <v>0</v>
      </c>
      <c r="P56" s="96" t="str">
        <f>[4]Mides!R42</f>
        <v>Guatemala</v>
      </c>
      <c r="Q56" s="96" t="str">
        <f>[4]Mides!S42</f>
        <v>Guatemala</v>
      </c>
    </row>
    <row r="57" spans="2:17" ht="15" thickBot="1" x14ac:dyDescent="0.35">
      <c r="B57" s="92" t="str">
        <f>[4]Mides!E43</f>
        <v>Erick</v>
      </c>
      <c r="C57" s="93">
        <f>[4]Mides!D43</f>
        <v>0</v>
      </c>
      <c r="D57" s="94" t="str">
        <f>IF([4]Mides!F43=1,"X"," ")</f>
        <v xml:space="preserve"> </v>
      </c>
      <c r="E57" s="94" t="str">
        <f>IF([4]Mides!F43=2,"X"," ")</f>
        <v>X</v>
      </c>
      <c r="F57" s="95" t="str">
        <f>[4]Mides!B43</f>
        <v xml:space="preserve">PENDIENTE </v>
      </c>
      <c r="G57" s="94" t="str">
        <f>IF(AND([4]Mides!H43&gt;=1,[4]Mides!H43&lt;=14),"X"," ")</f>
        <v xml:space="preserve"> </v>
      </c>
      <c r="H57" s="94" t="str">
        <f>IF(AND([4]Mides!H43&gt;=14,[4]Mides!H43&lt;=30),"X"," ")</f>
        <v xml:space="preserve"> </v>
      </c>
      <c r="I57" s="94" t="str">
        <f>IF(AND([4]Mides!H43&gt;=31,[4]Mides!H43&lt;=60),"X","  ")</f>
        <v>X</v>
      </c>
      <c r="J57" s="94" t="str">
        <f>IF([4]Mides!H43&gt;60,"X", "  ")</f>
        <v xml:space="preserve">  </v>
      </c>
      <c r="K57" s="96">
        <f>[4]Mides!N43</f>
        <v>0</v>
      </c>
      <c r="L57" s="96">
        <f>[4]Mides!K43</f>
        <v>0</v>
      </c>
      <c r="M57" s="96">
        <f>[4]Mides!L43</f>
        <v>0</v>
      </c>
      <c r="N57" s="96" t="str">
        <f>[4]Mides!M43</f>
        <v>x</v>
      </c>
      <c r="O57" s="96">
        <f t="shared" si="0"/>
        <v>0</v>
      </c>
      <c r="P57" s="96" t="str">
        <f>[4]Mides!R43</f>
        <v>Guatemala</v>
      </c>
      <c r="Q57" s="96" t="str">
        <f>[4]Mides!S43</f>
        <v>Guatemala</v>
      </c>
    </row>
    <row r="58" spans="2:17" ht="15" thickBot="1" x14ac:dyDescent="0.35">
      <c r="B58" s="92" t="str">
        <f>[4]Mides!E44</f>
        <v>Erick</v>
      </c>
      <c r="C58" s="93" t="str">
        <f>[4]Mides!D44</f>
        <v>Lopez</v>
      </c>
      <c r="D58" s="94" t="str">
        <f>IF([4]Mides!F44=1,"X"," ")</f>
        <v xml:space="preserve"> </v>
      </c>
      <c r="E58" s="94" t="str">
        <f>IF([4]Mides!F44=2,"X"," ")</f>
        <v>X</v>
      </c>
      <c r="F58" s="95" t="str">
        <f>[4]Mides!B44</f>
        <v xml:space="preserve">PENDIENTE </v>
      </c>
      <c r="G58" s="94" t="str">
        <f>IF(AND([4]Mides!H44&gt;=1,[4]Mides!H44&lt;=14),"X"," ")</f>
        <v xml:space="preserve"> </v>
      </c>
      <c r="H58" s="94" t="str">
        <f>IF(AND([4]Mides!H44&gt;=14,[4]Mides!H44&lt;=30),"X"," ")</f>
        <v>X</v>
      </c>
      <c r="I58" s="94" t="str">
        <f>IF(AND([4]Mides!H44&gt;=31,[4]Mides!H44&lt;=60),"X","  ")</f>
        <v xml:space="preserve">  </v>
      </c>
      <c r="J58" s="94" t="str">
        <f>IF([4]Mides!H44&gt;60,"X", "  ")</f>
        <v xml:space="preserve">  </v>
      </c>
      <c r="K58" s="96">
        <f>[4]Mides!N44</f>
        <v>0</v>
      </c>
      <c r="L58" s="96">
        <f>[4]Mides!K44</f>
        <v>0</v>
      </c>
      <c r="M58" s="96">
        <f>[4]Mides!L44</f>
        <v>0</v>
      </c>
      <c r="N58" s="96" t="str">
        <f>[4]Mides!M44</f>
        <v>x</v>
      </c>
      <c r="O58" s="96">
        <f t="shared" si="0"/>
        <v>0</v>
      </c>
      <c r="P58" s="96" t="str">
        <f>[4]Mides!R44</f>
        <v>Guatemala</v>
      </c>
      <c r="Q58" s="96" t="str">
        <f>[4]Mides!S44</f>
        <v>Guatemala</v>
      </c>
    </row>
    <row r="59" spans="2:17" ht="15" thickBot="1" x14ac:dyDescent="0.35">
      <c r="B59" s="92" t="str">
        <f>[4]Mides!E45</f>
        <v>Elizabeth</v>
      </c>
      <c r="C59" s="93" t="str">
        <f>[4]Mides!D45</f>
        <v>Mejia</v>
      </c>
      <c r="D59" s="94" t="str">
        <f>IF([4]Mides!F45=1,"X"," ")</f>
        <v>X</v>
      </c>
      <c r="E59" s="94" t="str">
        <f>IF([4]Mides!F45=2,"X"," ")</f>
        <v xml:space="preserve"> </v>
      </c>
      <c r="F59" s="95" t="str">
        <f>[4]Mides!B45</f>
        <v xml:space="preserve">PENDIENTE </v>
      </c>
      <c r="G59" s="94" t="str">
        <f>IF(AND([4]Mides!H45&gt;=1,[4]Mides!H45&lt;=14),"X"," ")</f>
        <v>X</v>
      </c>
      <c r="H59" s="94" t="str">
        <f>IF(AND([4]Mides!H45&gt;=14,[4]Mides!H45&lt;=30),"X"," ")</f>
        <v xml:space="preserve"> </v>
      </c>
      <c r="I59" s="94" t="str">
        <f>IF(AND([4]Mides!H45&gt;=31,[4]Mides!H45&lt;=60),"X","  ")</f>
        <v xml:space="preserve">  </v>
      </c>
      <c r="J59" s="94" t="str">
        <f>IF([4]Mides!H45&gt;60,"X", "  ")</f>
        <v xml:space="preserve">  </v>
      </c>
      <c r="K59" s="96">
        <f>[4]Mides!N45</f>
        <v>0</v>
      </c>
      <c r="L59" s="96">
        <f>[4]Mides!K45</f>
        <v>0</v>
      </c>
      <c r="M59" s="96">
        <f>[4]Mides!L45</f>
        <v>0</v>
      </c>
      <c r="N59" s="96" t="str">
        <f>[4]Mides!M45</f>
        <v>x</v>
      </c>
      <c r="O59" s="96">
        <f t="shared" si="0"/>
        <v>0</v>
      </c>
      <c r="P59" s="96" t="str">
        <f>[4]Mides!R45</f>
        <v>Guatemala</v>
      </c>
      <c r="Q59" s="96" t="str">
        <f>[4]Mides!S45</f>
        <v>Guatemala</v>
      </c>
    </row>
    <row r="60" spans="2:17" ht="15" thickBot="1" x14ac:dyDescent="0.35">
      <c r="B60" s="92" t="str">
        <f>[4]Mides!E46</f>
        <v>Arturo</v>
      </c>
      <c r="C60" s="93" t="str">
        <f>[4]Mides!D46</f>
        <v>Ruano</v>
      </c>
      <c r="D60" s="94" t="str">
        <f>IF([4]Mides!F46=1,"X"," ")</f>
        <v xml:space="preserve"> </v>
      </c>
      <c r="E60" s="94" t="str">
        <f>IF([4]Mides!F46=2,"X"," ")</f>
        <v>X</v>
      </c>
      <c r="F60" s="95" t="str">
        <f>[4]Mides!B46</f>
        <v xml:space="preserve">PENDIENTE </v>
      </c>
      <c r="G60" s="94" t="str">
        <f>IF(AND([4]Mides!H46&gt;=1,[4]Mides!H46&lt;=14),"X"," ")</f>
        <v xml:space="preserve"> </v>
      </c>
      <c r="H60" s="94" t="str">
        <f>IF(AND([4]Mides!H46&gt;=14,[4]Mides!H46&lt;=30),"X"," ")</f>
        <v xml:space="preserve"> </v>
      </c>
      <c r="I60" s="94" t="str">
        <f>IF(AND([4]Mides!H46&gt;=31,[4]Mides!H46&lt;=60),"X","  ")</f>
        <v>X</v>
      </c>
      <c r="J60" s="94" t="str">
        <f>IF([4]Mides!H46&gt;60,"X", "  ")</f>
        <v xml:space="preserve">  </v>
      </c>
      <c r="K60" s="96">
        <f>[4]Mides!N46</f>
        <v>0</v>
      </c>
      <c r="L60" s="96">
        <f>[4]Mides!K46</f>
        <v>0</v>
      </c>
      <c r="M60" s="96">
        <f>[4]Mides!L46</f>
        <v>0</v>
      </c>
      <c r="N60" s="96" t="str">
        <f>[4]Mides!M46</f>
        <v>x</v>
      </c>
      <c r="O60" s="96">
        <f t="shared" si="0"/>
        <v>0</v>
      </c>
      <c r="P60" s="96" t="str">
        <f>[4]Mides!R46</f>
        <v>Guatemala</v>
      </c>
      <c r="Q60" s="96" t="str">
        <f>[4]Mides!S46</f>
        <v>Guatemala</v>
      </c>
    </row>
    <row r="61" spans="2:17" ht="15" thickBot="1" x14ac:dyDescent="0.35">
      <c r="B61" s="92" t="str">
        <f>[4]Mides!E47</f>
        <v>Leslie</v>
      </c>
      <c r="C61" s="93" t="str">
        <f>[4]Mides!D47</f>
        <v>Roman</v>
      </c>
      <c r="D61" s="94" t="str">
        <f>IF([4]Mides!F47=1,"X"," ")</f>
        <v>X</v>
      </c>
      <c r="E61" s="94" t="str">
        <f>IF([4]Mides!F47=2,"X"," ")</f>
        <v xml:space="preserve"> </v>
      </c>
      <c r="F61" s="95" t="str">
        <f>[4]Mides!B47</f>
        <v xml:space="preserve">PENDIENTE </v>
      </c>
      <c r="G61" s="94" t="str">
        <f>IF(AND([4]Mides!H47&gt;=1,[4]Mides!H47&lt;=14),"X"," ")</f>
        <v xml:space="preserve"> </v>
      </c>
      <c r="H61" s="94" t="str">
        <f>IF(AND([4]Mides!H47&gt;=14,[4]Mides!H47&lt;=30),"X"," ")</f>
        <v>X</v>
      </c>
      <c r="I61" s="94" t="str">
        <f>IF(AND([4]Mides!H47&gt;=31,[4]Mides!H47&lt;=60),"X","  ")</f>
        <v xml:space="preserve">  </v>
      </c>
      <c r="J61" s="94" t="str">
        <f>IF([4]Mides!H47&gt;60,"X", "  ")</f>
        <v xml:space="preserve">  </v>
      </c>
      <c r="K61" s="96">
        <f>[4]Mides!N47</f>
        <v>0</v>
      </c>
      <c r="L61" s="96">
        <f>[4]Mides!K47</f>
        <v>0</v>
      </c>
      <c r="M61" s="96">
        <f>[4]Mides!L47</f>
        <v>0</v>
      </c>
      <c r="N61" s="96" t="str">
        <f>[4]Mides!M47</f>
        <v>x</v>
      </c>
      <c r="O61" s="96">
        <f t="shared" si="0"/>
        <v>0</v>
      </c>
      <c r="P61" s="96" t="str">
        <f>[4]Mides!R47</f>
        <v>Guatemala</v>
      </c>
      <c r="Q61" s="96" t="str">
        <f>[4]Mides!S47</f>
        <v>Guatemala</v>
      </c>
    </row>
    <row r="62" spans="2:17" ht="15" thickBot="1" x14ac:dyDescent="0.35">
      <c r="B62" s="92" t="str">
        <f>[4]Mides!E48</f>
        <v>Sheny</v>
      </c>
      <c r="C62" s="93" t="str">
        <f>[4]Mides!D48</f>
        <v>Aguilar</v>
      </c>
      <c r="D62" s="94" t="str">
        <f>IF([4]Mides!F48=1,"X"," ")</f>
        <v>X</v>
      </c>
      <c r="E62" s="94" t="str">
        <f>IF([4]Mides!F48=2,"X"," ")</f>
        <v xml:space="preserve"> </v>
      </c>
      <c r="F62" s="95" t="str">
        <f>[4]Mides!B48</f>
        <v xml:space="preserve">PENDIENTE </v>
      </c>
      <c r="G62" s="94" t="str">
        <f>IF(AND([4]Mides!H48&gt;=1,[4]Mides!H48&lt;=14),"X"," ")</f>
        <v xml:space="preserve"> </v>
      </c>
      <c r="H62" s="94" t="str">
        <f>IF(AND([4]Mides!H48&gt;=14,[4]Mides!H48&lt;=30),"X"," ")</f>
        <v xml:space="preserve"> </v>
      </c>
      <c r="I62" s="94" t="str">
        <f>IF(AND([4]Mides!H48&gt;=31,[4]Mides!H48&lt;=60),"X","  ")</f>
        <v>X</v>
      </c>
      <c r="J62" s="94" t="str">
        <f>IF([4]Mides!H48&gt;60,"X", "  ")</f>
        <v xml:space="preserve">  </v>
      </c>
      <c r="K62" s="96">
        <f>[4]Mides!N48</f>
        <v>0</v>
      </c>
      <c r="L62" s="96">
        <f>[4]Mides!K48</f>
        <v>0</v>
      </c>
      <c r="M62" s="96">
        <f>[4]Mides!L48</f>
        <v>0</v>
      </c>
      <c r="N62" s="96" t="str">
        <f>[4]Mides!M48</f>
        <v>x</v>
      </c>
      <c r="O62" s="96">
        <f t="shared" si="0"/>
        <v>0</v>
      </c>
      <c r="P62" s="96" t="str">
        <f>[4]Mides!R48</f>
        <v>Guatemala</v>
      </c>
      <c r="Q62" s="96" t="str">
        <f>[4]Mides!S48</f>
        <v>Guatemala</v>
      </c>
    </row>
    <row r="63" spans="2:17" ht="15" thickBot="1" x14ac:dyDescent="0.35">
      <c r="B63" s="92" t="str">
        <f>[4]Mides!E49</f>
        <v>Blanca</v>
      </c>
      <c r="C63" s="93" t="str">
        <f>[4]Mides!D49</f>
        <v>Chiche</v>
      </c>
      <c r="D63" s="94" t="str">
        <f>IF([4]Mides!F49=1,"X"," ")</f>
        <v>X</v>
      </c>
      <c r="E63" s="94" t="str">
        <f>IF([4]Mides!F49=2,"X"," ")</f>
        <v xml:space="preserve"> </v>
      </c>
      <c r="F63" s="95" t="str">
        <f>[4]Mides!B49</f>
        <v xml:space="preserve">PENDIENTE </v>
      </c>
      <c r="G63" s="94" t="str">
        <f>IF(AND([4]Mides!H49&gt;=1,[4]Mides!H49&lt;=14),"X"," ")</f>
        <v xml:space="preserve"> </v>
      </c>
      <c r="H63" s="94" t="str">
        <f>IF(AND([4]Mides!H49&gt;=14,[4]Mides!H49&lt;=30),"X"," ")</f>
        <v xml:space="preserve"> </v>
      </c>
      <c r="I63" s="94" t="str">
        <f>IF(AND([4]Mides!H49&gt;=31,[4]Mides!H49&lt;=60),"X","  ")</f>
        <v>X</v>
      </c>
      <c r="J63" s="94" t="str">
        <f>IF([4]Mides!H49&gt;60,"X", "  ")</f>
        <v xml:space="preserve">  </v>
      </c>
      <c r="K63" s="96">
        <f>[4]Mides!N49</f>
        <v>0</v>
      </c>
      <c r="L63" s="96">
        <f>[4]Mides!K49</f>
        <v>0</v>
      </c>
      <c r="M63" s="96">
        <f>[4]Mides!L49</f>
        <v>0</v>
      </c>
      <c r="N63" s="96" t="str">
        <f>[4]Mides!M49</f>
        <v>x</v>
      </c>
      <c r="O63" s="96">
        <f t="shared" si="0"/>
        <v>0</v>
      </c>
      <c r="P63" s="96" t="str">
        <f>[4]Mides!R49</f>
        <v>Guatemala</v>
      </c>
      <c r="Q63" s="96" t="str">
        <f>[4]Mides!S49</f>
        <v>Guatemala</v>
      </c>
    </row>
    <row r="64" spans="2:17" ht="15" thickBot="1" x14ac:dyDescent="0.35">
      <c r="B64" s="92" t="str">
        <f>[4]Mides!E50</f>
        <v>Jose</v>
      </c>
      <c r="C64" s="93" t="str">
        <f>[4]Mides!D50</f>
        <v>Zacarias</v>
      </c>
      <c r="D64" s="94" t="str">
        <f>IF([4]Mides!F50=1,"X"," ")</f>
        <v xml:space="preserve"> </v>
      </c>
      <c r="E64" s="94" t="str">
        <f>IF([4]Mides!F50=2,"X"," ")</f>
        <v>X</v>
      </c>
      <c r="F64" s="95" t="str">
        <f>[4]Mides!B50</f>
        <v xml:space="preserve">PENDIENTE </v>
      </c>
      <c r="G64" s="94" t="str">
        <f>IF(AND([4]Mides!H50&gt;=1,[4]Mides!H50&lt;=14),"X"," ")</f>
        <v xml:space="preserve"> </v>
      </c>
      <c r="H64" s="94" t="str">
        <f>IF(AND([4]Mides!H50&gt;=14,[4]Mides!H50&lt;=30),"X"," ")</f>
        <v>X</v>
      </c>
      <c r="I64" s="94" t="str">
        <f>IF(AND([4]Mides!H50&gt;=31,[4]Mides!H50&lt;=60),"X","  ")</f>
        <v xml:space="preserve">  </v>
      </c>
      <c r="J64" s="94" t="str">
        <f>IF([4]Mides!H50&gt;60,"X", "  ")</f>
        <v xml:space="preserve">  </v>
      </c>
      <c r="K64" s="96">
        <f>[4]Mides!N50</f>
        <v>0</v>
      </c>
      <c r="L64" s="96">
        <f>[4]Mides!K50</f>
        <v>0</v>
      </c>
      <c r="M64" s="96">
        <f>[4]Mides!L50</f>
        <v>0</v>
      </c>
      <c r="N64" s="96" t="str">
        <f>[4]Mides!M50</f>
        <v>x</v>
      </c>
      <c r="O64" s="96">
        <f t="shared" si="0"/>
        <v>0</v>
      </c>
      <c r="P64" s="96" t="str">
        <f>[4]Mides!R50</f>
        <v>Guatemala</v>
      </c>
      <c r="Q64" s="96" t="str">
        <f>[4]Mides!S50</f>
        <v>Guatemala</v>
      </c>
    </row>
    <row r="65" spans="2:17" ht="15" thickBot="1" x14ac:dyDescent="0.35">
      <c r="B65" s="92" t="str">
        <f>[4]Mides!E51</f>
        <v>Gloria</v>
      </c>
      <c r="C65" s="93" t="str">
        <f>[4]Mides!D51</f>
        <v>Velasquez</v>
      </c>
      <c r="D65" s="94" t="str">
        <f>IF([4]Mides!F51=1,"X"," ")</f>
        <v>X</v>
      </c>
      <c r="E65" s="94" t="str">
        <f>IF([4]Mides!F51=2,"X"," ")</f>
        <v xml:space="preserve"> </v>
      </c>
      <c r="F65" s="95" t="str">
        <f>[4]Mides!B51</f>
        <v xml:space="preserve">PENDIENTE </v>
      </c>
      <c r="G65" s="94" t="str">
        <f>IF(AND([4]Mides!H51&gt;=1,[4]Mides!H51&lt;=14),"X"," ")</f>
        <v xml:space="preserve"> </v>
      </c>
      <c r="H65" s="94" t="str">
        <f>IF(AND([4]Mides!H51&gt;=14,[4]Mides!H51&lt;=30),"X"," ")</f>
        <v xml:space="preserve"> </v>
      </c>
      <c r="I65" s="94" t="str">
        <f>IF(AND([4]Mides!H51&gt;=31,[4]Mides!H51&lt;=60),"X","  ")</f>
        <v>X</v>
      </c>
      <c r="J65" s="94" t="str">
        <f>IF([4]Mides!H51&gt;60,"X", "  ")</f>
        <v xml:space="preserve">  </v>
      </c>
      <c r="K65" s="96">
        <f>[4]Mides!N51</f>
        <v>0</v>
      </c>
      <c r="L65" s="96">
        <f>[4]Mides!K51</f>
        <v>0</v>
      </c>
      <c r="M65" s="96">
        <f>[4]Mides!L51</f>
        <v>0</v>
      </c>
      <c r="N65" s="96" t="str">
        <f>[4]Mides!M51</f>
        <v>x</v>
      </c>
      <c r="O65" s="96">
        <f t="shared" si="0"/>
        <v>0</v>
      </c>
      <c r="P65" s="96" t="str">
        <f>[4]Mides!R51</f>
        <v>Guatemala</v>
      </c>
      <c r="Q65" s="96" t="str">
        <f>[4]Mides!S51</f>
        <v>Guatemala</v>
      </c>
    </row>
    <row r="66" spans="2:17" ht="15" thickBot="1" x14ac:dyDescent="0.35">
      <c r="B66" s="92" t="str">
        <f>[4]Mides!E52</f>
        <v>Jorge</v>
      </c>
      <c r="C66" s="93" t="str">
        <f>[4]Mides!D52</f>
        <v>Figueroa</v>
      </c>
      <c r="D66" s="94" t="str">
        <f>IF([4]Mides!F52=1,"X"," ")</f>
        <v xml:space="preserve"> </v>
      </c>
      <c r="E66" s="94" t="str">
        <f>IF([4]Mides!F52=2,"X"," ")</f>
        <v>X</v>
      </c>
      <c r="F66" s="95" t="str">
        <f>[4]Mides!B52</f>
        <v xml:space="preserve">PENDIENTE </v>
      </c>
      <c r="G66" s="94" t="str">
        <f>IF(AND([4]Mides!H52&gt;=1,[4]Mides!H52&lt;=14),"X"," ")</f>
        <v xml:space="preserve"> </v>
      </c>
      <c r="H66" s="94" t="str">
        <f>IF(AND([4]Mides!H52&gt;=14,[4]Mides!H52&lt;=30),"X"," ")</f>
        <v xml:space="preserve"> </v>
      </c>
      <c r="I66" s="94" t="str">
        <f>IF(AND([4]Mides!H52&gt;=31,[4]Mides!H52&lt;=60),"X","  ")</f>
        <v>X</v>
      </c>
      <c r="J66" s="94" t="str">
        <f>IF([4]Mides!H52&gt;60,"X", "  ")</f>
        <v xml:space="preserve">  </v>
      </c>
      <c r="K66" s="96">
        <f>[4]Mides!N52</f>
        <v>0</v>
      </c>
      <c r="L66" s="96">
        <f>[4]Mides!K52</f>
        <v>0</v>
      </c>
      <c r="M66" s="96">
        <f>[4]Mides!L52</f>
        <v>0</v>
      </c>
      <c r="N66" s="96" t="str">
        <f>[4]Mides!M52</f>
        <v>x</v>
      </c>
      <c r="O66" s="96">
        <f t="shared" si="0"/>
        <v>0</v>
      </c>
      <c r="P66" s="96" t="str">
        <f>[4]Mides!R52</f>
        <v>Guatemala</v>
      </c>
      <c r="Q66" s="96" t="str">
        <f>[4]Mides!S52</f>
        <v>Guatemala</v>
      </c>
    </row>
    <row r="67" spans="2:17" ht="15" thickBot="1" x14ac:dyDescent="0.35">
      <c r="B67" s="92" t="str">
        <f>[4]Mides!E53</f>
        <v>Miavalentina</v>
      </c>
      <c r="C67" s="93" t="str">
        <f>[4]Mides!D53</f>
        <v>Izcal</v>
      </c>
      <c r="D67" s="94" t="str">
        <f>IF([4]Mides!F53=1,"X"," ")</f>
        <v>X</v>
      </c>
      <c r="E67" s="94" t="str">
        <f>IF([4]Mides!F53=2,"X"," ")</f>
        <v xml:space="preserve"> </v>
      </c>
      <c r="F67" s="95" t="str">
        <f>[4]Mides!B53</f>
        <v xml:space="preserve">PENDIENTE </v>
      </c>
      <c r="G67" s="94" t="str">
        <f>IF(AND([4]Mides!H53&gt;=1,[4]Mides!H53&lt;=14),"X"," ")</f>
        <v>X</v>
      </c>
      <c r="H67" s="94" t="str">
        <f>IF(AND([4]Mides!H53&gt;=14,[4]Mides!H53&lt;=30),"X"," ")</f>
        <v xml:space="preserve"> </v>
      </c>
      <c r="I67" s="94" t="str">
        <f>IF(AND([4]Mides!H53&gt;=31,[4]Mides!H53&lt;=60),"X","  ")</f>
        <v xml:space="preserve">  </v>
      </c>
      <c r="J67" s="94" t="str">
        <f>IF([4]Mides!H53&gt;60,"X", "  ")</f>
        <v xml:space="preserve">  </v>
      </c>
      <c r="K67" s="96">
        <f>[4]Mides!N53</f>
        <v>0</v>
      </c>
      <c r="L67" s="96">
        <f>[4]Mides!K53</f>
        <v>0</v>
      </c>
      <c r="M67" s="96">
        <f>[4]Mides!L53</f>
        <v>0</v>
      </c>
      <c r="N67" s="96" t="str">
        <f>[4]Mides!M53</f>
        <v>x</v>
      </c>
      <c r="O67" s="96">
        <f t="shared" si="0"/>
        <v>0</v>
      </c>
      <c r="P67" s="96" t="str">
        <f>[4]Mides!R53</f>
        <v>Guatemala</v>
      </c>
      <c r="Q67" s="96" t="str">
        <f>[4]Mides!S53</f>
        <v>Guatemala</v>
      </c>
    </row>
    <row r="68" spans="2:17" ht="15" thickBot="1" x14ac:dyDescent="0.35">
      <c r="B68" s="92" t="str">
        <f>[4]Mides!E54</f>
        <v>Mayra</v>
      </c>
      <c r="C68" s="93" t="str">
        <f>[4]Mides!D54</f>
        <v>Estrada</v>
      </c>
      <c r="D68" s="94" t="str">
        <f>IF([4]Mides!F54=1,"X"," ")</f>
        <v>X</v>
      </c>
      <c r="E68" s="94" t="str">
        <f>IF([4]Mides!F54=2,"X"," ")</f>
        <v xml:space="preserve"> </v>
      </c>
      <c r="F68" s="95" t="str">
        <f>[4]Mides!B54</f>
        <v xml:space="preserve">PENDIENTE </v>
      </c>
      <c r="G68" s="94" t="str">
        <f>IF(AND([4]Mides!H54&gt;=1,[4]Mides!H54&lt;=14),"X"," ")</f>
        <v xml:space="preserve"> </v>
      </c>
      <c r="H68" s="94" t="str">
        <f>IF(AND([4]Mides!H54&gt;=14,[4]Mides!H54&lt;=30),"X"," ")</f>
        <v xml:space="preserve"> </v>
      </c>
      <c r="I68" s="94" t="str">
        <f>IF(AND([4]Mides!H54&gt;=31,[4]Mides!H54&lt;=60),"X","  ")</f>
        <v>X</v>
      </c>
      <c r="J68" s="94" t="str">
        <f>IF([4]Mides!H54&gt;60,"X", "  ")</f>
        <v xml:space="preserve">  </v>
      </c>
      <c r="K68" s="96">
        <f>[4]Mides!N54</f>
        <v>0</v>
      </c>
      <c r="L68" s="96">
        <f>[4]Mides!K54</f>
        <v>0</v>
      </c>
      <c r="M68" s="96">
        <f>[4]Mides!L54</f>
        <v>0</v>
      </c>
      <c r="N68" s="96" t="str">
        <f>[4]Mides!M54</f>
        <v>x</v>
      </c>
      <c r="O68" s="96">
        <f t="shared" si="0"/>
        <v>0</v>
      </c>
      <c r="P68" s="96" t="str">
        <f>[4]Mides!R54</f>
        <v>Guatemala</v>
      </c>
      <c r="Q68" s="96" t="str">
        <f>[4]Mides!S54</f>
        <v>Guatemala</v>
      </c>
    </row>
    <row r="69" spans="2:17" ht="15" thickBot="1" x14ac:dyDescent="0.35">
      <c r="B69" s="92" t="str">
        <f>[4]Mides!E55</f>
        <v>Samuel</v>
      </c>
      <c r="C69" s="93" t="str">
        <f>[4]Mides!D55</f>
        <v>Marroquin</v>
      </c>
      <c r="D69" s="94" t="str">
        <f>IF([4]Mides!F55=1,"X"," ")</f>
        <v xml:space="preserve"> </v>
      </c>
      <c r="E69" s="94" t="str">
        <f>IF([4]Mides!F55=2,"X"," ")</f>
        <v>X</v>
      </c>
      <c r="F69" s="95" t="str">
        <f>[4]Mides!B55</f>
        <v xml:space="preserve">PENDIENTE </v>
      </c>
      <c r="G69" s="94" t="str">
        <f>IF(AND([4]Mides!H55&gt;=1,[4]Mides!H55&lt;=14),"X"," ")</f>
        <v xml:space="preserve"> </v>
      </c>
      <c r="H69" s="94" t="str">
        <f>IF(AND([4]Mides!H55&gt;=14,[4]Mides!H55&lt;=30),"X"," ")</f>
        <v xml:space="preserve"> </v>
      </c>
      <c r="I69" s="94" t="str">
        <f>IF(AND([4]Mides!H55&gt;=31,[4]Mides!H55&lt;=60),"X","  ")</f>
        <v>X</v>
      </c>
      <c r="J69" s="94" t="str">
        <f>IF([4]Mides!H55&gt;60,"X", "  ")</f>
        <v xml:space="preserve">  </v>
      </c>
      <c r="K69" s="96">
        <f>[4]Mides!N55</f>
        <v>0</v>
      </c>
      <c r="L69" s="96">
        <f>[4]Mides!K55</f>
        <v>0</v>
      </c>
      <c r="M69" s="96">
        <f>[4]Mides!L55</f>
        <v>0</v>
      </c>
      <c r="N69" s="96" t="str">
        <f>[4]Mides!M55</f>
        <v>x</v>
      </c>
      <c r="O69" s="96">
        <f t="shared" si="0"/>
        <v>0</v>
      </c>
      <c r="P69" s="96" t="str">
        <f>[4]Mides!R55</f>
        <v>Guatemala</v>
      </c>
      <c r="Q69" s="96" t="str">
        <f>[4]Mides!S55</f>
        <v>Guatemala</v>
      </c>
    </row>
    <row r="70" spans="2:17" ht="15" thickBot="1" x14ac:dyDescent="0.35">
      <c r="B70" s="92" t="str">
        <f>[4]Mides!E56</f>
        <v>Alicedis</v>
      </c>
      <c r="C70" s="93" t="str">
        <f>[4]Mides!D56</f>
        <v>Chinchilla</v>
      </c>
      <c r="D70" s="94" t="str">
        <f>IF([4]Mides!F56=1,"X"," ")</f>
        <v xml:space="preserve"> </v>
      </c>
      <c r="E70" s="94" t="str">
        <f>IF([4]Mides!F56=2,"X"," ")</f>
        <v>X</v>
      </c>
      <c r="F70" s="95" t="str">
        <f>[4]Mides!B56</f>
        <v xml:space="preserve">PENDIENTE </v>
      </c>
      <c r="G70" s="94" t="str">
        <f>IF(AND([4]Mides!H56&gt;=1,[4]Mides!H56&lt;=14),"X"," ")</f>
        <v xml:space="preserve"> </v>
      </c>
      <c r="H70" s="94" t="str">
        <f>IF(AND([4]Mides!H56&gt;=14,[4]Mides!H56&lt;=30),"X"," ")</f>
        <v xml:space="preserve"> </v>
      </c>
      <c r="I70" s="94" t="str">
        <f>IF(AND([4]Mides!H56&gt;=31,[4]Mides!H56&lt;=60),"X","  ")</f>
        <v>X</v>
      </c>
      <c r="J70" s="94" t="str">
        <f>IF([4]Mides!H56&gt;60,"X", "  ")</f>
        <v xml:space="preserve">  </v>
      </c>
      <c r="K70" s="96">
        <f>[4]Mides!N56</f>
        <v>0</v>
      </c>
      <c r="L70" s="96">
        <f>[4]Mides!K56</f>
        <v>0</v>
      </c>
      <c r="M70" s="96">
        <f>[4]Mides!L56</f>
        <v>0</v>
      </c>
      <c r="N70" s="96" t="str">
        <f>[4]Mides!M56</f>
        <v>x</v>
      </c>
      <c r="O70" s="96">
        <f t="shared" si="0"/>
        <v>0</v>
      </c>
      <c r="P70" s="96" t="str">
        <f>[4]Mides!R56</f>
        <v>Guatemala</v>
      </c>
      <c r="Q70" s="96" t="str">
        <f>[4]Mides!S56</f>
        <v>Guatemala</v>
      </c>
    </row>
    <row r="71" spans="2:17" ht="15" thickBot="1" x14ac:dyDescent="0.35">
      <c r="B71" s="92" t="str">
        <f>[4]Mides!E57</f>
        <v>JULIO CESAR</v>
      </c>
      <c r="C71" s="93" t="str">
        <f>[4]Mides!D57</f>
        <v>ORELLANA</v>
      </c>
      <c r="D71" s="94" t="str">
        <f>IF([4]Mides!F57=1,"X"," ")</f>
        <v xml:space="preserve"> </v>
      </c>
      <c r="E71" s="94" t="str">
        <f>IF([4]Mides!F57=2,"X"," ")</f>
        <v>X</v>
      </c>
      <c r="F71" s="95">
        <f>[4]Mides!B57</f>
        <v>2130634922101</v>
      </c>
      <c r="G71" s="94" t="str">
        <f>IF(AND([4]Mides!H57&gt;=1,[4]Mides!H57&lt;=14),"X"," ")</f>
        <v xml:space="preserve"> </v>
      </c>
      <c r="H71" s="94" t="str">
        <f>IF(AND([4]Mides!H57&gt;=14,[4]Mides!H57&lt;=30),"X"," ")</f>
        <v>X</v>
      </c>
      <c r="I71" s="94" t="str">
        <f>IF(AND([4]Mides!H57&gt;=31,[4]Mides!H57&lt;=60),"X","  ")</f>
        <v xml:space="preserve">  </v>
      </c>
      <c r="J71" s="94" t="str">
        <f>IF([4]Mides!H57&gt;60,"X", "  ")</f>
        <v xml:space="preserve">  </v>
      </c>
      <c r="K71" s="96">
        <f>[4]Mides!N57</f>
        <v>0</v>
      </c>
      <c r="L71" s="96">
        <f>[4]Mides!K57</f>
        <v>0</v>
      </c>
      <c r="M71" s="96">
        <f>[4]Mides!L57</f>
        <v>0</v>
      </c>
      <c r="N71" s="96" t="str">
        <f>[4]Mides!M57</f>
        <v>X</v>
      </c>
      <c r="O71" s="96">
        <f t="shared" si="0"/>
        <v>0</v>
      </c>
      <c r="P71" s="96" t="str">
        <f>[4]Mides!R57</f>
        <v>Guatemala</v>
      </c>
      <c r="Q71" s="96" t="str">
        <f>[4]Mides!S57</f>
        <v>Guatemala</v>
      </c>
    </row>
    <row r="72" spans="2:17" ht="15" thickBot="1" x14ac:dyDescent="0.35">
      <c r="B72" s="92" t="str">
        <f>[4]Mides!E58</f>
        <v>EUGENIA</v>
      </c>
      <c r="C72" s="93" t="str">
        <f>[4]Mides!D58</f>
        <v>LIC</v>
      </c>
      <c r="D72" s="94" t="str">
        <f>IF([4]Mides!F58=1,"X"," ")</f>
        <v>X</v>
      </c>
      <c r="E72" s="94" t="str">
        <f>IF([4]Mides!F58=2,"X"," ")</f>
        <v xml:space="preserve"> </v>
      </c>
      <c r="F72" s="95">
        <f>[4]Mides!B58</f>
        <v>1642926080106</v>
      </c>
      <c r="G72" s="94" t="str">
        <f>IF(AND([4]Mides!H58&gt;=1,[4]Mides!H58&lt;=14),"X"," ")</f>
        <v xml:space="preserve"> </v>
      </c>
      <c r="H72" s="94" t="str">
        <f>IF(AND([4]Mides!H58&gt;=14,[4]Mides!H58&lt;=30),"X"," ")</f>
        <v xml:space="preserve"> </v>
      </c>
      <c r="I72" s="94" t="str">
        <f>IF(AND([4]Mides!H58&gt;=31,[4]Mides!H58&lt;=60),"X","  ")</f>
        <v>X</v>
      </c>
      <c r="J72" s="94" t="str">
        <f>IF([4]Mides!H58&gt;60,"X", "  ")</f>
        <v xml:space="preserve">  </v>
      </c>
      <c r="K72" s="96">
        <f>[4]Mides!N58</f>
        <v>0</v>
      </c>
      <c r="L72" s="96">
        <f>[4]Mides!K58</f>
        <v>0</v>
      </c>
      <c r="M72" s="96">
        <f>[4]Mides!L58</f>
        <v>0</v>
      </c>
      <c r="N72" s="96" t="str">
        <f>[4]Mides!M58</f>
        <v>X</v>
      </c>
      <c r="O72" s="96">
        <f t="shared" si="0"/>
        <v>0</v>
      </c>
      <c r="P72" s="96" t="str">
        <f>[4]Mides!R58</f>
        <v>Guatemala</v>
      </c>
      <c r="Q72" s="96" t="str">
        <f>[4]Mides!S58</f>
        <v>Guatemala</v>
      </c>
    </row>
    <row r="73" spans="2:17" ht="15" thickBot="1" x14ac:dyDescent="0.35">
      <c r="B73" s="92" t="str">
        <f>[4]Mides!E59</f>
        <v>ROSARIO</v>
      </c>
      <c r="C73" s="93" t="str">
        <f>[4]Mides!D59</f>
        <v xml:space="preserve">ANDRINO </v>
      </c>
      <c r="D73" s="94" t="str">
        <f>IF([4]Mides!F59=1,"X"," ")</f>
        <v>X</v>
      </c>
      <c r="E73" s="94" t="str">
        <f>IF([4]Mides!F59=2,"X"," ")</f>
        <v xml:space="preserve"> </v>
      </c>
      <c r="F73" s="95">
        <f>[4]Mides!B59</f>
        <v>1662198860101</v>
      </c>
      <c r="G73" s="94" t="str">
        <f>IF(AND([4]Mides!H59&gt;=1,[4]Mides!H59&lt;=14),"X"," ")</f>
        <v xml:space="preserve"> </v>
      </c>
      <c r="H73" s="94" t="str">
        <f>IF(AND([4]Mides!H59&gt;=14,[4]Mides!H59&lt;=30),"X"," ")</f>
        <v xml:space="preserve"> </v>
      </c>
      <c r="I73" s="94" t="str">
        <f>IF(AND([4]Mides!H59&gt;=31,[4]Mides!H59&lt;=60),"X","  ")</f>
        <v xml:space="preserve">  </v>
      </c>
      <c r="J73" s="94" t="str">
        <f>IF([4]Mides!H59&gt;60,"X", "  ")</f>
        <v>X</v>
      </c>
      <c r="K73" s="96">
        <f>[4]Mides!N59</f>
        <v>0</v>
      </c>
      <c r="L73" s="96">
        <f>[4]Mides!K59</f>
        <v>0</v>
      </c>
      <c r="M73" s="96">
        <f>[4]Mides!L59</f>
        <v>0</v>
      </c>
      <c r="N73" s="96" t="str">
        <f>[4]Mides!M59</f>
        <v>X</v>
      </c>
      <c r="O73" s="96">
        <f t="shared" si="0"/>
        <v>0</v>
      </c>
      <c r="P73" s="96" t="str">
        <f>[4]Mides!R59</f>
        <v>Guatemala</v>
      </c>
      <c r="Q73" s="96" t="str">
        <f>[4]Mides!S59</f>
        <v>Guatemala</v>
      </c>
    </row>
    <row r="74" spans="2:17" ht="15" thickBot="1" x14ac:dyDescent="0.35">
      <c r="B74" s="92" t="str">
        <f>[4]Mides!E60</f>
        <v>LUIS</v>
      </c>
      <c r="C74" s="93" t="str">
        <f>[4]Mides!D60</f>
        <v>MORALES</v>
      </c>
      <c r="D74" s="94" t="str">
        <f>IF([4]Mides!F60=1,"X"," ")</f>
        <v xml:space="preserve"> </v>
      </c>
      <c r="E74" s="94" t="str">
        <f>IF([4]Mides!F60=2,"X"," ")</f>
        <v>X</v>
      </c>
      <c r="F74" s="95">
        <f>[4]Mides!B60</f>
        <v>1667480800101</v>
      </c>
      <c r="G74" s="94" t="str">
        <f>IF(AND([4]Mides!H60&gt;=1,[4]Mides!H60&lt;=14),"X"," ")</f>
        <v xml:space="preserve"> </v>
      </c>
      <c r="H74" s="94" t="str">
        <f>IF(AND([4]Mides!H60&gt;=14,[4]Mides!H60&lt;=30),"X"," ")</f>
        <v xml:space="preserve"> </v>
      </c>
      <c r="I74" s="94" t="str">
        <f>IF(AND([4]Mides!H60&gt;=31,[4]Mides!H60&lt;=60),"X","  ")</f>
        <v>X</v>
      </c>
      <c r="J74" s="94" t="str">
        <f>IF([4]Mides!H60&gt;60,"X", "  ")</f>
        <v xml:space="preserve">  </v>
      </c>
      <c r="K74" s="96">
        <f>[4]Mides!N60</f>
        <v>0</v>
      </c>
      <c r="L74" s="96">
        <f>[4]Mides!K60</f>
        <v>0</v>
      </c>
      <c r="M74" s="96">
        <f>[4]Mides!L60</f>
        <v>0</v>
      </c>
      <c r="N74" s="96" t="str">
        <f>[4]Mides!M60</f>
        <v>X</v>
      </c>
      <c r="O74" s="96">
        <f t="shared" si="0"/>
        <v>0</v>
      </c>
      <c r="P74" s="96" t="str">
        <f>[4]Mides!R60</f>
        <v>Guatemala</v>
      </c>
      <c r="Q74" s="96" t="str">
        <f>[4]Mides!S60</f>
        <v>Guatemala</v>
      </c>
    </row>
    <row r="75" spans="2:17" ht="15" thickBot="1" x14ac:dyDescent="0.35">
      <c r="B75" s="92" t="str">
        <f>[4]Mides!E61</f>
        <v>SARA ITZEL</v>
      </c>
      <c r="C75" s="93" t="str">
        <f>[4]Mides!D61</f>
        <v>COXOJ</v>
      </c>
      <c r="D75" s="94" t="str">
        <f>IF([4]Mides!F61=1,"X"," ")</f>
        <v>X</v>
      </c>
      <c r="E75" s="94" t="str">
        <f>IF([4]Mides!F61=2,"X"," ")</f>
        <v xml:space="preserve"> </v>
      </c>
      <c r="F75" s="95" t="str">
        <f>[4]Mides!B61</f>
        <v xml:space="preserve"> </v>
      </c>
      <c r="G75" s="94" t="str">
        <f>IF(AND([4]Mides!H61&gt;=1,[4]Mides!H61&lt;=14),"X"," ")</f>
        <v>X</v>
      </c>
      <c r="H75" s="94" t="str">
        <f>IF(AND([4]Mides!H61&gt;=14,[4]Mides!H61&lt;=30),"X"," ")</f>
        <v>X</v>
      </c>
      <c r="I75" s="94" t="str">
        <f>IF(AND([4]Mides!H61&gt;=31,[4]Mides!H61&lt;=60),"X","  ")</f>
        <v xml:space="preserve">  </v>
      </c>
      <c r="J75" s="94" t="str">
        <f>IF([4]Mides!H61&gt;60,"X", "  ")</f>
        <v xml:space="preserve">  </v>
      </c>
      <c r="K75" s="96">
        <f>[4]Mides!N61</f>
        <v>0</v>
      </c>
      <c r="L75" s="96">
        <f>[4]Mides!K61</f>
        <v>0</v>
      </c>
      <c r="M75" s="96">
        <f>[4]Mides!L61</f>
        <v>0</v>
      </c>
      <c r="N75" s="96" t="str">
        <f>[4]Mides!M61</f>
        <v>X</v>
      </c>
      <c r="O75" s="96">
        <f t="shared" si="0"/>
        <v>0</v>
      </c>
      <c r="P75" s="96" t="str">
        <f>[4]Mides!R61</f>
        <v>Guatemala</v>
      </c>
      <c r="Q75" s="96" t="str">
        <f>[4]Mides!S61</f>
        <v>Guatemala</v>
      </c>
    </row>
    <row r="76" spans="2:17" ht="15" thickBot="1" x14ac:dyDescent="0.35">
      <c r="B76" s="92" t="str">
        <f>[4]Mides!E62</f>
        <v>MELINA</v>
      </c>
      <c r="C76" s="93" t="str">
        <f>[4]Mides!D62</f>
        <v>PRETZNTZIN</v>
      </c>
      <c r="D76" s="94" t="str">
        <f>IF([4]Mides!F62=1,"X"," ")</f>
        <v>X</v>
      </c>
      <c r="E76" s="94" t="str">
        <f>IF([4]Mides!F62=2,"X"," ")</f>
        <v xml:space="preserve"> </v>
      </c>
      <c r="F76" s="95">
        <f>[4]Mides!B62</f>
        <v>0</v>
      </c>
      <c r="G76" s="94" t="str">
        <f>IF(AND([4]Mides!H62&gt;=1,[4]Mides!H62&lt;=14),"X"," ")</f>
        <v xml:space="preserve"> </v>
      </c>
      <c r="H76" s="94" t="str">
        <f>IF(AND([4]Mides!H62&gt;=14,[4]Mides!H62&lt;=30),"X"," ")</f>
        <v>X</v>
      </c>
      <c r="I76" s="94" t="str">
        <f>IF(AND([4]Mides!H62&gt;=31,[4]Mides!H62&lt;=60),"X","  ")</f>
        <v xml:space="preserve">  </v>
      </c>
      <c r="J76" s="94" t="str">
        <f>IF([4]Mides!H62&gt;60,"X", "  ")</f>
        <v xml:space="preserve">  </v>
      </c>
      <c r="K76" s="96">
        <f>[4]Mides!N62</f>
        <v>0</v>
      </c>
      <c r="L76" s="96">
        <f>[4]Mides!K62</f>
        <v>0</v>
      </c>
      <c r="M76" s="96">
        <f>[4]Mides!L62</f>
        <v>0</v>
      </c>
      <c r="N76" s="96" t="str">
        <f>[4]Mides!M62</f>
        <v>X</v>
      </c>
      <c r="O76" s="96">
        <f t="shared" si="0"/>
        <v>0</v>
      </c>
      <c r="P76" s="96" t="str">
        <f>[4]Mides!R62</f>
        <v>Guatemala</v>
      </c>
      <c r="Q76" s="96" t="str">
        <f>[4]Mides!S62</f>
        <v>Guatemala</v>
      </c>
    </row>
    <row r="77" spans="2:17" ht="15" thickBot="1" x14ac:dyDescent="0.35">
      <c r="B77" s="92" t="str">
        <f>[4]Mides!E63</f>
        <v>CARLOS RENE</v>
      </c>
      <c r="C77" s="93" t="str">
        <f>[4]Mides!D63</f>
        <v>GARCIA</v>
      </c>
      <c r="D77" s="94" t="str">
        <f>IF([4]Mides!F63=1,"X"," ")</f>
        <v xml:space="preserve"> </v>
      </c>
      <c r="E77" s="94" t="str">
        <f>IF([4]Mides!F63=2,"X"," ")</f>
        <v>X</v>
      </c>
      <c r="F77" s="95">
        <f>[4]Mides!B63</f>
        <v>1775784081904</v>
      </c>
      <c r="G77" s="94" t="str">
        <f>IF(AND([4]Mides!H63&gt;=1,[4]Mides!H63&lt;=14),"X"," ")</f>
        <v xml:space="preserve"> </v>
      </c>
      <c r="H77" s="94" t="str">
        <f>IF(AND([4]Mides!H63&gt;=14,[4]Mides!H63&lt;=30),"X"," ")</f>
        <v xml:space="preserve"> </v>
      </c>
      <c r="I77" s="94" t="str">
        <f>IF(AND([4]Mides!H63&gt;=31,[4]Mides!H63&lt;=60),"X","  ")</f>
        <v xml:space="preserve">  </v>
      </c>
      <c r="J77" s="94" t="str">
        <f>IF([4]Mides!H63&gt;60,"X", "  ")</f>
        <v>X</v>
      </c>
      <c r="K77" s="96">
        <f>[4]Mides!N63</f>
        <v>0</v>
      </c>
      <c r="L77" s="96">
        <f>[4]Mides!K63</f>
        <v>0</v>
      </c>
      <c r="M77" s="96">
        <f>[4]Mides!L63</f>
        <v>0</v>
      </c>
      <c r="N77" s="96" t="str">
        <f>[4]Mides!M63</f>
        <v>X</v>
      </c>
      <c r="O77" s="96">
        <f t="shared" si="0"/>
        <v>0</v>
      </c>
      <c r="P77" s="96" t="str">
        <f>[4]Mides!R63</f>
        <v>Guatemala</v>
      </c>
      <c r="Q77" s="96" t="str">
        <f>[4]Mides!S63</f>
        <v>Guatemala</v>
      </c>
    </row>
    <row r="78" spans="2:17" ht="15" thickBot="1" x14ac:dyDescent="0.35">
      <c r="B78" s="92" t="str">
        <f>[4]Mides!E64</f>
        <v>IRENE</v>
      </c>
      <c r="C78" s="93" t="str">
        <f>[4]Mides!D64</f>
        <v>MUÑOZ</v>
      </c>
      <c r="D78" s="94" t="str">
        <f>IF([4]Mides!F64=1,"X"," ")</f>
        <v>X</v>
      </c>
      <c r="E78" s="94" t="str">
        <f>IF([4]Mides!F64=2,"X"," ")</f>
        <v xml:space="preserve"> </v>
      </c>
      <c r="F78" s="95" t="str">
        <f>[4]Mides!B64</f>
        <v xml:space="preserve"> </v>
      </c>
      <c r="G78" s="94" t="str">
        <f>IF(AND([4]Mides!H64&gt;=1,[4]Mides!H64&lt;=14),"X"," ")</f>
        <v>X</v>
      </c>
      <c r="H78" s="94" t="str">
        <f>IF(AND([4]Mides!H64&gt;=14,[4]Mides!H64&lt;=30),"X"," ")</f>
        <v xml:space="preserve"> </v>
      </c>
      <c r="I78" s="94" t="str">
        <f>IF(AND([4]Mides!H64&gt;=31,[4]Mides!H64&lt;=60),"X","  ")</f>
        <v xml:space="preserve">  </v>
      </c>
      <c r="J78" s="94" t="str">
        <f>IF([4]Mides!H64&gt;60,"X", "  ")</f>
        <v xml:space="preserve">  </v>
      </c>
      <c r="K78" s="96">
        <f>[4]Mides!N64</f>
        <v>0</v>
      </c>
      <c r="L78" s="96">
        <f>[4]Mides!K64</f>
        <v>0</v>
      </c>
      <c r="M78" s="96">
        <f>[4]Mides!L64</f>
        <v>0</v>
      </c>
      <c r="N78" s="96" t="str">
        <f>[4]Mides!M64</f>
        <v>X</v>
      </c>
      <c r="O78" s="96">
        <f t="shared" si="0"/>
        <v>0</v>
      </c>
      <c r="P78" s="96" t="str">
        <f>[4]Mides!R64</f>
        <v>Guatemala</v>
      </c>
      <c r="Q78" s="96" t="str">
        <f>[4]Mides!S64</f>
        <v>Guatemala</v>
      </c>
    </row>
    <row r="79" spans="2:17" ht="15" thickBot="1" x14ac:dyDescent="0.35">
      <c r="B79" s="92" t="str">
        <f>[4]Mides!E65</f>
        <v xml:space="preserve">CARLOS  </v>
      </c>
      <c r="C79" s="93" t="str">
        <f>[4]Mides!D65</f>
        <v>JUAREZ</v>
      </c>
      <c r="D79" s="94" t="str">
        <f>IF([4]Mides!F65=1,"X"," ")</f>
        <v xml:space="preserve"> </v>
      </c>
      <c r="E79" s="94" t="str">
        <f>IF([4]Mides!F65=2,"X"," ")</f>
        <v>X</v>
      </c>
      <c r="F79" s="95">
        <f>[4]Mides!B65</f>
        <v>2727081270101</v>
      </c>
      <c r="G79" s="94" t="str">
        <f>IF(AND([4]Mides!H65&gt;=1,[4]Mides!H65&lt;=14),"X"," ")</f>
        <v xml:space="preserve"> </v>
      </c>
      <c r="H79" s="94" t="str">
        <f>IF(AND([4]Mides!H65&gt;=14,[4]Mides!H65&lt;=30),"X"," ")</f>
        <v xml:space="preserve"> </v>
      </c>
      <c r="I79" s="94" t="str">
        <f>IF(AND([4]Mides!H65&gt;=31,[4]Mides!H65&lt;=60),"X","  ")</f>
        <v xml:space="preserve">  </v>
      </c>
      <c r="J79" s="94" t="str">
        <f>IF([4]Mides!H65&gt;60,"X", "  ")</f>
        <v>X</v>
      </c>
      <c r="K79" s="96">
        <f>[4]Mides!N65</f>
        <v>0</v>
      </c>
      <c r="L79" s="96">
        <f>[4]Mides!K65</f>
        <v>0</v>
      </c>
      <c r="M79" s="96">
        <f>[4]Mides!L65</f>
        <v>0</v>
      </c>
      <c r="N79" s="96" t="str">
        <f>[4]Mides!M65</f>
        <v>X</v>
      </c>
      <c r="O79" s="96">
        <f t="shared" si="0"/>
        <v>0</v>
      </c>
      <c r="P79" s="96" t="str">
        <f>[4]Mides!R65</f>
        <v>Guatemala</v>
      </c>
      <c r="Q79" s="96" t="str">
        <f>[4]Mides!S65</f>
        <v>Guatemala</v>
      </c>
    </row>
    <row r="80" spans="2:17" ht="15" thickBot="1" x14ac:dyDescent="0.35">
      <c r="B80" s="92" t="str">
        <f>[4]Mides!E66</f>
        <v>GABRIELA</v>
      </c>
      <c r="C80" s="93" t="str">
        <f>[4]Mides!D66</f>
        <v>ORDOÑEZ</v>
      </c>
      <c r="D80" s="94" t="str">
        <f>IF([4]Mides!F66=1,"X"," ")</f>
        <v>X</v>
      </c>
      <c r="E80" s="94" t="str">
        <f>IF([4]Mides!F66=2,"X"," ")</f>
        <v xml:space="preserve"> </v>
      </c>
      <c r="F80" s="95">
        <f>[4]Mides!B66</f>
        <v>2780055000101</v>
      </c>
      <c r="G80" s="94" t="str">
        <f>IF(AND([4]Mides!H66&gt;=1,[4]Mides!H66&lt;=14),"X"," ")</f>
        <v xml:space="preserve"> </v>
      </c>
      <c r="H80" s="94" t="str">
        <f>IF(AND([4]Mides!H66&gt;=14,[4]Mides!H66&lt;=30),"X"," ")</f>
        <v>X</v>
      </c>
      <c r="I80" s="94" t="str">
        <f>IF(AND([4]Mides!H66&gt;=31,[4]Mides!H66&lt;=60),"X","  ")</f>
        <v xml:space="preserve">  </v>
      </c>
      <c r="J80" s="94" t="str">
        <f>IF([4]Mides!H66&gt;60,"X", "  ")</f>
        <v xml:space="preserve">  </v>
      </c>
      <c r="K80" s="96">
        <f>[4]Mides!N66</f>
        <v>0</v>
      </c>
      <c r="L80" s="96">
        <f>[4]Mides!K66</f>
        <v>0</v>
      </c>
      <c r="M80" s="96">
        <f>[4]Mides!L66</f>
        <v>0</v>
      </c>
      <c r="N80" s="96" t="str">
        <f>[4]Mides!M66</f>
        <v>X</v>
      </c>
      <c r="O80" s="96">
        <f t="shared" si="0"/>
        <v>0</v>
      </c>
      <c r="P80" s="96" t="str">
        <f>[4]Mides!R66</f>
        <v>Guatemala</v>
      </c>
      <c r="Q80" s="96" t="str">
        <f>[4]Mides!S66</f>
        <v>Guatemala</v>
      </c>
    </row>
    <row r="81" spans="2:17" ht="15" thickBot="1" x14ac:dyDescent="0.35">
      <c r="B81" s="92" t="str">
        <f>[4]Mides!E67</f>
        <v>AXEL NOE</v>
      </c>
      <c r="C81" s="93" t="str">
        <f>[4]Mides!D67</f>
        <v>GONZALEZ</v>
      </c>
      <c r="D81" s="94" t="str">
        <f>IF([4]Mides!F67=1,"X"," ")</f>
        <v xml:space="preserve"> </v>
      </c>
      <c r="E81" s="94" t="str">
        <f>IF([4]Mides!F67=2,"X"," ")</f>
        <v>X</v>
      </c>
      <c r="F81" s="95" t="str">
        <f>[4]Mides!B67</f>
        <v xml:space="preserve"> </v>
      </c>
      <c r="G81" s="94" t="str">
        <f>IF(AND([4]Mides!H67&gt;=1,[4]Mides!H67&lt;=14),"X"," ")</f>
        <v xml:space="preserve"> </v>
      </c>
      <c r="H81" s="94" t="str">
        <f>IF(AND([4]Mides!H67&gt;=14,[4]Mides!H67&lt;=30),"X"," ")</f>
        <v>X</v>
      </c>
      <c r="I81" s="94" t="str">
        <f>IF(AND([4]Mides!H67&gt;=31,[4]Mides!H67&lt;=60),"X","  ")</f>
        <v xml:space="preserve">  </v>
      </c>
      <c r="J81" s="94" t="str">
        <f>IF([4]Mides!H67&gt;60,"X", "  ")</f>
        <v xml:space="preserve">  </v>
      </c>
      <c r="K81" s="96">
        <f>[4]Mides!N67</f>
        <v>0</v>
      </c>
      <c r="L81" s="96">
        <f>[4]Mides!K67</f>
        <v>0</v>
      </c>
      <c r="M81" s="96">
        <f>[4]Mides!L67</f>
        <v>0</v>
      </c>
      <c r="N81" s="96" t="str">
        <f>[4]Mides!M67</f>
        <v>X</v>
      </c>
      <c r="O81" s="96">
        <f t="shared" si="0"/>
        <v>0</v>
      </c>
      <c r="P81" s="96" t="str">
        <f>[4]Mides!R67</f>
        <v>Guatemala</v>
      </c>
      <c r="Q81" s="96" t="str">
        <f>[4]Mides!S67</f>
        <v>Guatemala</v>
      </c>
    </row>
    <row r="82" spans="2:17" ht="15" thickBot="1" x14ac:dyDescent="0.35">
      <c r="B82" s="92" t="str">
        <f>[4]Mides!E68</f>
        <v>MARIO</v>
      </c>
      <c r="C82" s="93" t="str">
        <f>[4]Mides!D68</f>
        <v>RODRIGUEZ</v>
      </c>
      <c r="D82" s="94" t="str">
        <f>IF([4]Mides!F68=1,"X"," ")</f>
        <v xml:space="preserve"> </v>
      </c>
      <c r="E82" s="94" t="str">
        <f>IF([4]Mides!F68=2,"X"," ")</f>
        <v>X</v>
      </c>
      <c r="F82" s="95">
        <f>[4]Mides!B68</f>
        <v>2727081270101</v>
      </c>
      <c r="G82" s="94" t="str">
        <f>IF(AND([4]Mides!H68&gt;=1,[4]Mides!H68&lt;=14),"X"," ")</f>
        <v xml:space="preserve"> </v>
      </c>
      <c r="H82" s="94" t="str">
        <f>IF(AND([4]Mides!H68&gt;=14,[4]Mides!H68&lt;=30),"X"," ")</f>
        <v>X</v>
      </c>
      <c r="I82" s="94" t="str">
        <f>IF(AND([4]Mides!H68&gt;=31,[4]Mides!H68&lt;=60),"X","  ")</f>
        <v xml:space="preserve">  </v>
      </c>
      <c r="J82" s="94" t="str">
        <f>IF([4]Mides!H68&gt;60,"X", "  ")</f>
        <v xml:space="preserve">  </v>
      </c>
      <c r="K82" s="96">
        <f>[4]Mides!N68</f>
        <v>0</v>
      </c>
      <c r="L82" s="96">
        <f>[4]Mides!K68</f>
        <v>0</v>
      </c>
      <c r="M82" s="96">
        <f>[4]Mides!L68</f>
        <v>0</v>
      </c>
      <c r="N82" s="96" t="str">
        <f>[4]Mides!M68</f>
        <v>X</v>
      </c>
      <c r="O82" s="96">
        <f t="shared" si="0"/>
        <v>0</v>
      </c>
      <c r="P82" s="96" t="str">
        <f>[4]Mides!R68</f>
        <v>Guatemala</v>
      </c>
      <c r="Q82" s="96" t="str">
        <f>[4]Mides!S68</f>
        <v>Guatemala</v>
      </c>
    </row>
    <row r="83" spans="2:17" ht="15" thickBot="1" x14ac:dyDescent="0.35">
      <c r="B83" s="92" t="str">
        <f>[4]Mides!E69</f>
        <v>MONICA</v>
      </c>
      <c r="C83" s="93" t="str">
        <f>[4]Mides!D69</f>
        <v>LOPEZ</v>
      </c>
      <c r="D83" s="94" t="str">
        <f>IF([4]Mides!F69=1,"X"," ")</f>
        <v>X</v>
      </c>
      <c r="E83" s="94" t="str">
        <f>IF([4]Mides!F69=2,"X"," ")</f>
        <v xml:space="preserve"> </v>
      </c>
      <c r="F83" s="95" t="str">
        <f>[4]Mides!B69</f>
        <v xml:space="preserve"> </v>
      </c>
      <c r="G83" s="94" t="str">
        <f>IF(AND([4]Mides!H69&gt;=1,[4]Mides!H69&lt;=14),"X"," ")</f>
        <v xml:space="preserve"> </v>
      </c>
      <c r="H83" s="94" t="str">
        <f>IF(AND([4]Mides!H69&gt;=14,[4]Mides!H69&lt;=30),"X"," ")</f>
        <v>X</v>
      </c>
      <c r="I83" s="94" t="str">
        <f>IF(AND([4]Mides!H69&gt;=31,[4]Mides!H69&lt;=60),"X","  ")</f>
        <v xml:space="preserve">  </v>
      </c>
      <c r="J83" s="94" t="str">
        <f>IF([4]Mides!H69&gt;60,"X", "  ")</f>
        <v xml:space="preserve">  </v>
      </c>
      <c r="K83" s="96">
        <f>[4]Mides!N69</f>
        <v>0</v>
      </c>
      <c r="L83" s="96">
        <f>[4]Mides!K69</f>
        <v>0</v>
      </c>
      <c r="M83" s="96">
        <f>[4]Mides!L69</f>
        <v>0</v>
      </c>
      <c r="N83" s="96" t="str">
        <f>[4]Mides!M69</f>
        <v>X</v>
      </c>
      <c r="O83" s="96">
        <f t="shared" si="0"/>
        <v>0</v>
      </c>
      <c r="P83" s="96" t="str">
        <f>[4]Mides!R69</f>
        <v>Guatemala</v>
      </c>
      <c r="Q83" s="96" t="str">
        <f>[4]Mides!S69</f>
        <v>Guatemala</v>
      </c>
    </row>
    <row r="84" spans="2:17" ht="15" thickBot="1" x14ac:dyDescent="0.35">
      <c r="B84" s="92" t="str">
        <f>[4]Mides!E70</f>
        <v>HILARIO</v>
      </c>
      <c r="C84" s="93" t="str">
        <f>[4]Mides!D70</f>
        <v>PANGAN</v>
      </c>
      <c r="D84" s="94" t="str">
        <f>IF([4]Mides!F70=1,"X"," ")</f>
        <v xml:space="preserve"> </v>
      </c>
      <c r="E84" s="94" t="str">
        <f>IF([4]Mides!F70=2,"X"," ")</f>
        <v>X</v>
      </c>
      <c r="F84" s="95">
        <f>[4]Mides!B70</f>
        <v>2226006241503</v>
      </c>
      <c r="G84" s="94" t="str">
        <f>IF(AND([4]Mides!H70&gt;=1,[4]Mides!H70&lt;=14),"X"," ")</f>
        <v xml:space="preserve"> </v>
      </c>
      <c r="H84" s="94" t="str">
        <f>IF(AND([4]Mides!H70&gt;=14,[4]Mides!H70&lt;=30),"X"," ")</f>
        <v xml:space="preserve"> </v>
      </c>
      <c r="I84" s="94" t="str">
        <f>IF(AND([4]Mides!H70&gt;=31,[4]Mides!H70&lt;=60),"X","  ")</f>
        <v>X</v>
      </c>
      <c r="J84" s="94" t="str">
        <f>IF([4]Mides!H70&gt;60,"X", "  ")</f>
        <v xml:space="preserve">  </v>
      </c>
      <c r="K84" s="96">
        <f>[4]Mides!N70</f>
        <v>0</v>
      </c>
      <c r="L84" s="96">
        <f>[4]Mides!K70</f>
        <v>0</v>
      </c>
      <c r="M84" s="96">
        <f>[4]Mides!L70</f>
        <v>0</v>
      </c>
      <c r="N84" s="96">
        <f>[4]Mides!M70</f>
        <v>0</v>
      </c>
      <c r="O84" s="96">
        <f t="shared" si="0"/>
        <v>0</v>
      </c>
      <c r="P84" s="96" t="str">
        <f>[4]Mides!R70</f>
        <v>Guatemala</v>
      </c>
      <c r="Q84" s="96" t="str">
        <f>[4]Mides!S70</f>
        <v>Guatemala</v>
      </c>
    </row>
    <row r="85" spans="2:17" ht="15" thickBot="1" x14ac:dyDescent="0.35">
      <c r="B85" s="92" t="str">
        <f>[4]Mides!E71</f>
        <v xml:space="preserve">LIONI </v>
      </c>
      <c r="C85" s="93" t="str">
        <f>[4]Mides!D71</f>
        <v>GODINEZ</v>
      </c>
      <c r="D85" s="94" t="str">
        <f>IF([4]Mides!F71=1,"X"," ")</f>
        <v xml:space="preserve"> </v>
      </c>
      <c r="E85" s="94" t="str">
        <f>IF([4]Mides!F71=2,"X"," ")</f>
        <v>X</v>
      </c>
      <c r="F85" s="95">
        <f>[4]Mides!B71</f>
        <v>2010816870101</v>
      </c>
      <c r="G85" s="94" t="str">
        <f>IF(AND([4]Mides!H71&gt;=1,[4]Mides!H71&lt;=14),"X"," ")</f>
        <v xml:space="preserve"> </v>
      </c>
      <c r="H85" s="94" t="str">
        <f>IF(AND([4]Mides!H71&gt;=14,[4]Mides!H71&lt;=30),"X"," ")</f>
        <v>X</v>
      </c>
      <c r="I85" s="94" t="str">
        <f>IF(AND([4]Mides!H71&gt;=31,[4]Mides!H71&lt;=60),"X","  ")</f>
        <v xml:space="preserve">  </v>
      </c>
      <c r="J85" s="94" t="str">
        <f>IF([4]Mides!H71&gt;60,"X", "  ")</f>
        <v xml:space="preserve">  </v>
      </c>
      <c r="K85" s="96">
        <f>[4]Mides!N71</f>
        <v>0</v>
      </c>
      <c r="L85" s="96">
        <f>[4]Mides!K71</f>
        <v>0</v>
      </c>
      <c r="M85" s="96">
        <f>[4]Mides!L71</f>
        <v>0</v>
      </c>
      <c r="N85" s="96">
        <f>[4]Mides!M71</f>
        <v>0</v>
      </c>
      <c r="O85" s="96">
        <f t="shared" si="0"/>
        <v>0</v>
      </c>
      <c r="P85" s="96" t="str">
        <f>[4]Mides!R71</f>
        <v>Guatemala</v>
      </c>
      <c r="Q85" s="96" t="str">
        <f>[4]Mides!S71</f>
        <v>Guatemala</v>
      </c>
    </row>
    <row r="86" spans="2:17" ht="15" thickBot="1" x14ac:dyDescent="0.35">
      <c r="B86" s="92" t="str">
        <f>[4]Mides!E72</f>
        <v>ROSA DEL CARMEN</v>
      </c>
      <c r="C86" s="93" t="str">
        <f>[4]Mides!D72</f>
        <v xml:space="preserve">BONILLA </v>
      </c>
      <c r="D86" s="94" t="str">
        <f>IF([4]Mides!F72=1,"X"," ")</f>
        <v>X</v>
      </c>
      <c r="E86" s="94" t="str">
        <f>IF([4]Mides!F72=2,"X"," ")</f>
        <v xml:space="preserve"> </v>
      </c>
      <c r="F86" s="95">
        <f>[4]Mides!B72</f>
        <v>1844395312107</v>
      </c>
      <c r="G86" s="94" t="str">
        <f>IF(AND([4]Mides!H72&gt;=1,[4]Mides!H72&lt;=14),"X"," ")</f>
        <v xml:space="preserve"> </v>
      </c>
      <c r="H86" s="94" t="str">
        <f>IF(AND([4]Mides!H72&gt;=14,[4]Mides!H72&lt;=30),"X"," ")</f>
        <v xml:space="preserve"> </v>
      </c>
      <c r="I86" s="94" t="str">
        <f>IF(AND([4]Mides!H72&gt;=31,[4]Mides!H72&lt;=60),"X","  ")</f>
        <v xml:space="preserve">  </v>
      </c>
      <c r="J86" s="94" t="str">
        <f>IF([4]Mides!H72&gt;60,"X", "  ")</f>
        <v>X</v>
      </c>
      <c r="K86" s="96">
        <f>[4]Mides!N72</f>
        <v>0</v>
      </c>
      <c r="L86" s="96">
        <f>[4]Mides!K72</f>
        <v>0</v>
      </c>
      <c r="M86" s="96">
        <f>[4]Mides!L72</f>
        <v>0</v>
      </c>
      <c r="N86" s="96">
        <f>[4]Mides!M72</f>
        <v>0</v>
      </c>
      <c r="O86" s="96">
        <f t="shared" ref="O86:O147" si="1">SUM(K86:N86)</f>
        <v>0</v>
      </c>
      <c r="P86" s="96" t="str">
        <f>[4]Mides!R72</f>
        <v>Guatemala</v>
      </c>
      <c r="Q86" s="96" t="str">
        <f>[4]Mides!S72</f>
        <v>Guatemala</v>
      </c>
    </row>
    <row r="87" spans="2:17" ht="15" thickBot="1" x14ac:dyDescent="0.35">
      <c r="B87" s="92" t="str">
        <f>[4]Mides!E73</f>
        <v>JEREMY</v>
      </c>
      <c r="C87" s="93" t="str">
        <f>[4]Mides!D73</f>
        <v>HERNANDEZ</v>
      </c>
      <c r="D87" s="94" t="str">
        <f>IF([4]Mides!F73=1,"X"," ")</f>
        <v xml:space="preserve"> </v>
      </c>
      <c r="E87" s="94" t="str">
        <f>IF([4]Mides!F73=2,"X"," ")</f>
        <v>X</v>
      </c>
      <c r="F87" s="95">
        <f>[4]Mides!B73</f>
        <v>0</v>
      </c>
      <c r="G87" s="94" t="str">
        <f>IF(AND([4]Mides!H73&gt;=1,[4]Mides!H73&lt;=14),"X"," ")</f>
        <v>X</v>
      </c>
      <c r="H87" s="94" t="str">
        <f>IF(AND([4]Mides!H73&gt;=14,[4]Mides!H73&lt;=30),"X"," ")</f>
        <v xml:space="preserve"> </v>
      </c>
      <c r="I87" s="94" t="str">
        <f>IF(AND([4]Mides!H73&gt;=31,[4]Mides!H73&lt;=60),"X","  ")</f>
        <v xml:space="preserve">  </v>
      </c>
      <c r="J87" s="94" t="str">
        <f>IF([4]Mides!H73&gt;60,"X", "  ")</f>
        <v xml:space="preserve">  </v>
      </c>
      <c r="K87" s="96">
        <f>[4]Mides!N73</f>
        <v>0</v>
      </c>
      <c r="L87" s="96">
        <f>[4]Mides!K73</f>
        <v>0</v>
      </c>
      <c r="M87" s="96">
        <f>[4]Mides!L73</f>
        <v>0</v>
      </c>
      <c r="N87" s="96">
        <f>[4]Mides!M73</f>
        <v>0</v>
      </c>
      <c r="O87" s="96">
        <f t="shared" si="1"/>
        <v>0</v>
      </c>
      <c r="P87" s="96" t="str">
        <f>[4]Mides!R73</f>
        <v>Guatemala</v>
      </c>
      <c r="Q87" s="96" t="str">
        <f>[4]Mides!S73</f>
        <v>Guatemala</v>
      </c>
    </row>
    <row r="88" spans="2:17" ht="15" thickBot="1" x14ac:dyDescent="0.35">
      <c r="B88" s="92" t="str">
        <f>[4]Mides!E74</f>
        <v>MONICA</v>
      </c>
      <c r="C88" s="93" t="str">
        <f>[4]Mides!D74</f>
        <v>HERNANDEZ</v>
      </c>
      <c r="D88" s="94" t="str">
        <f>IF([4]Mides!F74=1,"X"," ")</f>
        <v>X</v>
      </c>
      <c r="E88" s="94" t="str">
        <f>IF([4]Mides!F74=2,"X"," ")</f>
        <v xml:space="preserve"> </v>
      </c>
      <c r="F88" s="95">
        <f>[4]Mides!B74</f>
        <v>0</v>
      </c>
      <c r="G88" s="94" t="str">
        <f>IF(AND([4]Mides!H74&gt;=1,[4]Mides!H74&lt;=14),"X"," ")</f>
        <v>X</v>
      </c>
      <c r="H88" s="94" t="str">
        <f>IF(AND([4]Mides!H74&gt;=14,[4]Mides!H74&lt;=30),"X"," ")</f>
        <v>X</v>
      </c>
      <c r="I88" s="94" t="str">
        <f>IF(AND([4]Mides!H74&gt;=31,[4]Mides!H74&lt;=60),"X","  ")</f>
        <v xml:space="preserve">  </v>
      </c>
      <c r="J88" s="94" t="str">
        <f>IF([4]Mides!H74&gt;60,"X", "  ")</f>
        <v xml:space="preserve">  </v>
      </c>
      <c r="K88" s="96">
        <f>[4]Mides!N74</f>
        <v>0</v>
      </c>
      <c r="L88" s="96">
        <f>[4]Mides!K74</f>
        <v>0</v>
      </c>
      <c r="M88" s="96">
        <f>[4]Mides!L74</f>
        <v>0</v>
      </c>
      <c r="N88" s="96">
        <f>[4]Mides!M74</f>
        <v>0</v>
      </c>
      <c r="O88" s="96">
        <f t="shared" si="1"/>
        <v>0</v>
      </c>
      <c r="P88" s="96" t="str">
        <f>[4]Mides!R74</f>
        <v>Guatemala</v>
      </c>
      <c r="Q88" s="96" t="str">
        <f>[4]Mides!S74</f>
        <v>Guatemala</v>
      </c>
    </row>
    <row r="89" spans="2:17" ht="15" thickBot="1" x14ac:dyDescent="0.35">
      <c r="B89" s="92" t="str">
        <f>[4]Mides!E75</f>
        <v>FRANKLIN</v>
      </c>
      <c r="C89" s="93" t="str">
        <f>[4]Mides!D75</f>
        <v>GARCIA</v>
      </c>
      <c r="D89" s="94" t="str">
        <f>IF([4]Mides!F75=1,"X"," ")</f>
        <v xml:space="preserve"> </v>
      </c>
      <c r="E89" s="94" t="str">
        <f>IF([4]Mides!F75=2,"X"," ")</f>
        <v>X</v>
      </c>
      <c r="F89" s="95">
        <f>[4]Mides!B75</f>
        <v>0</v>
      </c>
      <c r="G89" s="94" t="str">
        <f>IF(AND([4]Mides!H75&gt;=1,[4]Mides!H75&lt;=14),"X"," ")</f>
        <v>X</v>
      </c>
      <c r="H89" s="94" t="str">
        <f>IF(AND([4]Mides!H75&gt;=14,[4]Mides!H75&lt;=30),"X"," ")</f>
        <v xml:space="preserve"> </v>
      </c>
      <c r="I89" s="94" t="str">
        <f>IF(AND([4]Mides!H75&gt;=31,[4]Mides!H75&lt;=60),"X","  ")</f>
        <v xml:space="preserve">  </v>
      </c>
      <c r="J89" s="94" t="str">
        <f>IF([4]Mides!H75&gt;60,"X", "  ")</f>
        <v xml:space="preserve">  </v>
      </c>
      <c r="K89" s="96">
        <f>[4]Mides!N75</f>
        <v>0</v>
      </c>
      <c r="L89" s="96">
        <f>[4]Mides!K75</f>
        <v>0</v>
      </c>
      <c r="M89" s="96">
        <f>[4]Mides!L75</f>
        <v>0</v>
      </c>
      <c r="N89" s="96">
        <f>[4]Mides!M75</f>
        <v>0</v>
      </c>
      <c r="O89" s="96">
        <f t="shared" si="1"/>
        <v>0</v>
      </c>
      <c r="P89" s="96">
        <f>[4]Mides!R75</f>
        <v>0</v>
      </c>
      <c r="Q89" s="96">
        <f>[4]Mides!S75</f>
        <v>0</v>
      </c>
    </row>
    <row r="90" spans="2:17" ht="15" thickBot="1" x14ac:dyDescent="0.35">
      <c r="B90" s="92" t="str">
        <f>[4]Mides!E76</f>
        <v>BERTA</v>
      </c>
      <c r="C90" s="93" t="str">
        <f>[4]Mides!D76</f>
        <v>GONZALEZ</v>
      </c>
      <c r="D90" s="94" t="str">
        <f>IF([4]Mides!F76=1,"X"," ")</f>
        <v>X</v>
      </c>
      <c r="E90" s="94" t="str">
        <f>IF([4]Mides!F76=2,"X"," ")</f>
        <v xml:space="preserve"> </v>
      </c>
      <c r="F90" s="95">
        <f>[4]Mides!B76</f>
        <v>2976414170101</v>
      </c>
      <c r="G90" s="94" t="str">
        <f>IF(AND([4]Mides!H76&gt;=1,[4]Mides!H76&lt;=14),"X"," ")</f>
        <v xml:space="preserve"> </v>
      </c>
      <c r="H90" s="94" t="str">
        <f>IF(AND([4]Mides!H76&gt;=14,[4]Mides!H76&lt;=30),"X"," ")</f>
        <v>X</v>
      </c>
      <c r="I90" s="94" t="str">
        <f>IF(AND([4]Mides!H76&gt;=31,[4]Mides!H76&lt;=60),"X","  ")</f>
        <v xml:space="preserve">  </v>
      </c>
      <c r="J90" s="94" t="str">
        <f>IF([4]Mides!H76&gt;60,"X", "  ")</f>
        <v xml:space="preserve">  </v>
      </c>
      <c r="K90" s="96">
        <f>[4]Mides!N76</f>
        <v>0</v>
      </c>
      <c r="L90" s="96">
        <f>[4]Mides!K76</f>
        <v>0</v>
      </c>
      <c r="M90" s="96">
        <f>[4]Mides!L76</f>
        <v>0</v>
      </c>
      <c r="N90" s="96">
        <f>[4]Mides!M76</f>
        <v>0</v>
      </c>
      <c r="O90" s="96">
        <f t="shared" si="1"/>
        <v>0</v>
      </c>
      <c r="P90" s="96">
        <f>[4]Mides!R76</f>
        <v>0</v>
      </c>
      <c r="Q90" s="96">
        <f>[4]Mides!S76</f>
        <v>0</v>
      </c>
    </row>
    <row r="91" spans="2:17" ht="15" thickBot="1" x14ac:dyDescent="0.35">
      <c r="B91" s="92" t="str">
        <f>[4]Mides!E77</f>
        <v>ALEX</v>
      </c>
      <c r="C91" s="93" t="str">
        <f>[4]Mides!D77</f>
        <v>ARRIOLA</v>
      </c>
      <c r="D91" s="94" t="str">
        <f>IF([4]Mides!F77=1,"X"," ")</f>
        <v>X</v>
      </c>
      <c r="E91" s="94" t="str">
        <f>IF([4]Mides!F77=2,"X"," ")</f>
        <v xml:space="preserve"> </v>
      </c>
      <c r="F91" s="95">
        <f>[4]Mides!B77</f>
        <v>0</v>
      </c>
      <c r="G91" s="94" t="str">
        <f>IF(AND([4]Mides!H77&gt;=1,[4]Mides!H77&lt;=14),"X"," ")</f>
        <v>X</v>
      </c>
      <c r="H91" s="94" t="str">
        <f>IF(AND([4]Mides!H77&gt;=14,[4]Mides!H77&lt;=30),"X"," ")</f>
        <v xml:space="preserve"> </v>
      </c>
      <c r="I91" s="94" t="str">
        <f>IF(AND([4]Mides!H77&gt;=31,[4]Mides!H77&lt;=60),"X","  ")</f>
        <v xml:space="preserve">  </v>
      </c>
      <c r="J91" s="94" t="str">
        <f>IF([4]Mides!H77&gt;60,"X", "  ")</f>
        <v xml:space="preserve">  </v>
      </c>
      <c r="K91" s="96">
        <f>[4]Mides!N77</f>
        <v>0</v>
      </c>
      <c r="L91" s="96">
        <f>[4]Mides!K77</f>
        <v>0</v>
      </c>
      <c r="M91" s="96">
        <f>[4]Mides!L77</f>
        <v>0</v>
      </c>
      <c r="N91" s="96">
        <f>[4]Mides!M77</f>
        <v>0</v>
      </c>
      <c r="O91" s="96">
        <f t="shared" si="1"/>
        <v>0</v>
      </c>
      <c r="P91" s="96">
        <f>[4]Mides!R77</f>
        <v>0</v>
      </c>
      <c r="Q91" s="96">
        <f>[4]Mides!S77</f>
        <v>0</v>
      </c>
    </row>
    <row r="92" spans="2:17" ht="15" thickBot="1" x14ac:dyDescent="0.35">
      <c r="B92" s="92" t="str">
        <f>[4]Mides!E78</f>
        <v>THELMA</v>
      </c>
      <c r="C92" s="93" t="str">
        <f>[4]Mides!D78</f>
        <v>JUAREZ</v>
      </c>
      <c r="D92" s="94" t="str">
        <f>IF([4]Mides!F78=1,"X"," ")</f>
        <v xml:space="preserve"> </v>
      </c>
      <c r="E92" s="94" t="str">
        <f>IF([4]Mides!F78=2,"X"," ")</f>
        <v>X</v>
      </c>
      <c r="F92" s="95">
        <f>[4]Mides!B78</f>
        <v>1783278750101</v>
      </c>
      <c r="G92" s="94" t="str">
        <f>IF(AND([4]Mides!H78&gt;=1,[4]Mides!H78&lt;=14),"X"," ")</f>
        <v xml:space="preserve"> </v>
      </c>
      <c r="H92" s="94" t="str">
        <f>IF(AND([4]Mides!H78&gt;=14,[4]Mides!H78&lt;=30),"X"," ")</f>
        <v xml:space="preserve"> </v>
      </c>
      <c r="I92" s="94" t="str">
        <f>IF(AND([4]Mides!H78&gt;=31,[4]Mides!H78&lt;=60),"X","  ")</f>
        <v>X</v>
      </c>
      <c r="J92" s="94" t="str">
        <f>IF([4]Mides!H78&gt;60,"X", "  ")</f>
        <v xml:space="preserve">  </v>
      </c>
      <c r="K92" s="96">
        <f>[4]Mides!N78</f>
        <v>0</v>
      </c>
      <c r="L92" s="96">
        <f>[4]Mides!K78</f>
        <v>0</v>
      </c>
      <c r="M92" s="96">
        <f>[4]Mides!L78</f>
        <v>0</v>
      </c>
      <c r="N92" s="96">
        <f>[4]Mides!M78</f>
        <v>0</v>
      </c>
      <c r="O92" s="96">
        <f t="shared" si="1"/>
        <v>0</v>
      </c>
      <c r="P92" s="96">
        <f>[4]Mides!R78</f>
        <v>0</v>
      </c>
      <c r="Q92" s="96">
        <f>[4]Mides!S78</f>
        <v>0</v>
      </c>
    </row>
    <row r="93" spans="2:17" ht="15" thickBot="1" x14ac:dyDescent="0.35">
      <c r="B93" s="92" t="str">
        <f>[4]Mides!E79</f>
        <v>ELIER</v>
      </c>
      <c r="C93" s="93" t="str">
        <f>[4]Mides!D79</f>
        <v>BARRERA</v>
      </c>
      <c r="D93" s="94" t="str">
        <f>IF([4]Mides!F79=1,"X"," ")</f>
        <v xml:space="preserve"> </v>
      </c>
      <c r="E93" s="94" t="str">
        <f>IF([4]Mides!F79=2,"X"," ")</f>
        <v>X</v>
      </c>
      <c r="F93" s="95">
        <f>[4]Mides!B79</f>
        <v>1998087751803</v>
      </c>
      <c r="G93" s="94" t="str">
        <f>IF(AND([4]Mides!H79&gt;=1,[4]Mides!H79&lt;=14),"X"," ")</f>
        <v xml:space="preserve"> </v>
      </c>
      <c r="H93" s="94" t="str">
        <f>IF(AND([4]Mides!H79&gt;=14,[4]Mides!H79&lt;=30),"X"," ")</f>
        <v xml:space="preserve"> </v>
      </c>
      <c r="I93" s="94" t="str">
        <f>IF(AND([4]Mides!H79&gt;=31,[4]Mides!H79&lt;=60),"X","  ")</f>
        <v>X</v>
      </c>
      <c r="J93" s="94" t="str">
        <f>IF([4]Mides!H79&gt;60,"X", "  ")</f>
        <v xml:space="preserve">  </v>
      </c>
      <c r="K93" s="96">
        <f>[4]Mides!N79</f>
        <v>0</v>
      </c>
      <c r="L93" s="96">
        <f>[4]Mides!K79</f>
        <v>0</v>
      </c>
      <c r="M93" s="96">
        <f>[4]Mides!L79</f>
        <v>0</v>
      </c>
      <c r="N93" s="96">
        <f>[4]Mides!M79</f>
        <v>0</v>
      </c>
      <c r="O93" s="96">
        <f t="shared" si="1"/>
        <v>0</v>
      </c>
      <c r="P93" s="96">
        <f>[4]Mides!R79</f>
        <v>0</v>
      </c>
      <c r="Q93" s="96">
        <f>[4]Mides!S79</f>
        <v>0</v>
      </c>
    </row>
    <row r="94" spans="2:17" ht="15" thickBot="1" x14ac:dyDescent="0.35">
      <c r="B94" s="92" t="str">
        <f>[4]Mides!E80</f>
        <v>WAGNER</v>
      </c>
      <c r="C94" s="93" t="str">
        <f>[4]Mides!D80</f>
        <v>VELASQUEZ</v>
      </c>
      <c r="D94" s="94" t="str">
        <f>IF([4]Mides!F80=1,"X"," ")</f>
        <v xml:space="preserve"> </v>
      </c>
      <c r="E94" s="94" t="str">
        <f>IF([4]Mides!F80=2,"X"," ")</f>
        <v>X</v>
      </c>
      <c r="F94" s="95">
        <f>[4]Mides!B80</f>
        <v>0</v>
      </c>
      <c r="G94" s="94" t="str">
        <f>IF(AND([4]Mides!H80&gt;=1,[4]Mides!H80&lt;=14),"X"," ")</f>
        <v xml:space="preserve"> </v>
      </c>
      <c r="H94" s="94" t="str">
        <f>IF(AND([4]Mides!H80&gt;=14,[4]Mides!H80&lt;=30),"X"," ")</f>
        <v>X</v>
      </c>
      <c r="I94" s="94" t="str">
        <f>IF(AND([4]Mides!H80&gt;=31,[4]Mides!H80&lt;=60),"X","  ")</f>
        <v xml:space="preserve">  </v>
      </c>
      <c r="J94" s="94" t="str">
        <f>IF([4]Mides!H80&gt;60,"X", "  ")</f>
        <v xml:space="preserve">  </v>
      </c>
      <c r="K94" s="96">
        <f>[4]Mides!N80</f>
        <v>0</v>
      </c>
      <c r="L94" s="96">
        <f>[4]Mides!K80</f>
        <v>0</v>
      </c>
      <c r="M94" s="96">
        <f>[4]Mides!L80</f>
        <v>0</v>
      </c>
      <c r="N94" s="96">
        <f>[4]Mides!M80</f>
        <v>0</v>
      </c>
      <c r="O94" s="96">
        <f t="shared" si="1"/>
        <v>0</v>
      </c>
      <c r="P94" s="96" t="str">
        <f>[4]Mides!R80</f>
        <v>Guatemala</v>
      </c>
      <c r="Q94" s="96">
        <f>[4]Mides!S80</f>
        <v>0</v>
      </c>
    </row>
    <row r="95" spans="2:17" ht="15" thickBot="1" x14ac:dyDescent="0.35">
      <c r="B95" s="92" t="str">
        <f>[4]Mides!E81</f>
        <v>JIMMY</v>
      </c>
      <c r="C95" s="93" t="str">
        <f>[4]Mides!D81</f>
        <v>ALVARADO</v>
      </c>
      <c r="D95" s="94" t="str">
        <f>IF([4]Mides!F81=1,"X"," ")</f>
        <v xml:space="preserve"> </v>
      </c>
      <c r="E95" s="94" t="str">
        <f>IF([4]Mides!F81=2,"X"," ")</f>
        <v>X</v>
      </c>
      <c r="F95" s="95">
        <f>[4]Mides!B81</f>
        <v>0</v>
      </c>
      <c r="G95" s="94" t="str">
        <f>IF(AND([4]Mides!H81&gt;=1,[4]Mides!H81&lt;=14),"X"," ")</f>
        <v>X</v>
      </c>
      <c r="H95" s="94" t="str">
        <f>IF(AND([4]Mides!H81&gt;=14,[4]Mides!H81&lt;=30),"X"," ")</f>
        <v xml:space="preserve"> </v>
      </c>
      <c r="I95" s="94" t="str">
        <f>IF(AND([4]Mides!H81&gt;=31,[4]Mides!H81&lt;=60),"X","  ")</f>
        <v xml:space="preserve">  </v>
      </c>
      <c r="J95" s="94" t="str">
        <f>IF([4]Mides!H81&gt;60,"X", "  ")</f>
        <v xml:space="preserve">  </v>
      </c>
      <c r="K95" s="96">
        <f>[4]Mides!N81</f>
        <v>0</v>
      </c>
      <c r="L95" s="96">
        <f>[4]Mides!K81</f>
        <v>0</v>
      </c>
      <c r="M95" s="96">
        <f>[4]Mides!L81</f>
        <v>0</v>
      </c>
      <c r="N95" s="96">
        <f>[4]Mides!M81</f>
        <v>0</v>
      </c>
      <c r="O95" s="96">
        <f t="shared" si="1"/>
        <v>0</v>
      </c>
      <c r="P95" s="96">
        <f>[4]Mides!R81</f>
        <v>0</v>
      </c>
      <c r="Q95" s="96">
        <f>[4]Mides!S81</f>
        <v>0</v>
      </c>
    </row>
    <row r="96" spans="2:17" ht="15" thickBot="1" x14ac:dyDescent="0.35">
      <c r="B96" s="92" t="str">
        <f>[4]Mides!E82</f>
        <v>JOSE S.</v>
      </c>
      <c r="C96" s="93" t="str">
        <f>[4]Mides!D82</f>
        <v>ALVARADO</v>
      </c>
      <c r="D96" s="94" t="str">
        <f>IF([4]Mides!F82=1,"X"," ")</f>
        <v xml:space="preserve"> </v>
      </c>
      <c r="E96" s="94" t="str">
        <f>IF([4]Mides!F82=2,"X"," ")</f>
        <v>X</v>
      </c>
      <c r="F96" s="95">
        <f>[4]Mides!B82</f>
        <v>0</v>
      </c>
      <c r="G96" s="94" t="str">
        <f>IF(AND([4]Mides!H82&gt;=1,[4]Mides!H82&lt;=14),"X"," ")</f>
        <v xml:space="preserve"> </v>
      </c>
      <c r="H96" s="94" t="str">
        <f>IF(AND([4]Mides!H82&gt;=14,[4]Mides!H82&lt;=30),"X"," ")</f>
        <v xml:space="preserve"> </v>
      </c>
      <c r="I96" s="94" t="str">
        <f>IF(AND([4]Mides!H82&gt;=31,[4]Mides!H82&lt;=60),"X","  ")</f>
        <v xml:space="preserve">  </v>
      </c>
      <c r="J96" s="94" t="str">
        <f>IF([4]Mides!H82&gt;60,"X", "  ")</f>
        <v>X</v>
      </c>
      <c r="K96" s="96">
        <f>[4]Mides!N82</f>
        <v>0</v>
      </c>
      <c r="L96" s="96">
        <f>[4]Mides!K82</f>
        <v>0</v>
      </c>
      <c r="M96" s="96">
        <f>[4]Mides!L82</f>
        <v>0</v>
      </c>
      <c r="N96" s="96">
        <f>[4]Mides!M82</f>
        <v>0</v>
      </c>
      <c r="O96" s="96">
        <f t="shared" si="1"/>
        <v>0</v>
      </c>
      <c r="P96" s="96">
        <f>[4]Mides!R82</f>
        <v>0</v>
      </c>
      <c r="Q96" s="96">
        <f>[4]Mides!S82</f>
        <v>0</v>
      </c>
    </row>
    <row r="97" spans="2:17" ht="15" thickBot="1" x14ac:dyDescent="0.35">
      <c r="B97" s="92" t="str">
        <f>[4]Mides!E83</f>
        <v>GERSON DAVID</v>
      </c>
      <c r="C97" s="93" t="str">
        <f>[4]Mides!D83</f>
        <v>PU</v>
      </c>
      <c r="D97" s="94" t="str">
        <f>IF([4]Mides!F83=1,"X"," ")</f>
        <v xml:space="preserve"> </v>
      </c>
      <c r="E97" s="94" t="str">
        <f>IF([4]Mides!F83=2,"X"," ")</f>
        <v>X</v>
      </c>
      <c r="F97" s="95">
        <f>[4]Mides!B83</f>
        <v>0</v>
      </c>
      <c r="G97" s="94" t="str">
        <f>IF(AND([4]Mides!H83&gt;=1,[4]Mides!H83&lt;=14),"X"," ")</f>
        <v xml:space="preserve"> </v>
      </c>
      <c r="H97" s="94" t="str">
        <f>IF(AND([4]Mides!H83&gt;=14,[4]Mides!H83&lt;=30),"X"," ")</f>
        <v>X</v>
      </c>
      <c r="I97" s="94" t="str">
        <f>IF(AND([4]Mides!H83&gt;=31,[4]Mides!H83&lt;=60),"X","  ")</f>
        <v xml:space="preserve">  </v>
      </c>
      <c r="J97" s="94" t="str">
        <f>IF([4]Mides!H83&gt;60,"X", "  ")</f>
        <v xml:space="preserve">  </v>
      </c>
      <c r="K97" s="96">
        <f>[4]Mides!N83</f>
        <v>0</v>
      </c>
      <c r="L97" s="96">
        <f>[4]Mides!K83</f>
        <v>0</v>
      </c>
      <c r="M97" s="96">
        <f>[4]Mides!L83</f>
        <v>0</v>
      </c>
      <c r="N97" s="96">
        <f>[4]Mides!M83</f>
        <v>0</v>
      </c>
      <c r="O97" s="96">
        <f t="shared" si="1"/>
        <v>0</v>
      </c>
      <c r="P97" s="96">
        <f>[4]Mides!R83</f>
        <v>0</v>
      </c>
      <c r="Q97" s="96">
        <f>[4]Mides!S83</f>
        <v>0</v>
      </c>
    </row>
    <row r="98" spans="2:17" ht="15" thickBot="1" x14ac:dyDescent="0.35">
      <c r="B98" s="92" t="str">
        <f>[4]Mides!E84</f>
        <v>DULCE MARIA</v>
      </c>
      <c r="C98" s="93" t="str">
        <f>[4]Mides!D84</f>
        <v>LETONA</v>
      </c>
      <c r="D98" s="94" t="str">
        <f>IF([4]Mides!F84=1,"X"," ")</f>
        <v>X</v>
      </c>
      <c r="E98" s="94" t="str">
        <f>IF([4]Mides!F84=2,"X"," ")</f>
        <v xml:space="preserve"> </v>
      </c>
      <c r="F98" s="95">
        <f>[4]Mides!B84</f>
        <v>0</v>
      </c>
      <c r="G98" s="94" t="str">
        <f>IF(AND([4]Mides!H84&gt;=1,[4]Mides!H84&lt;=14),"X"," ")</f>
        <v>X</v>
      </c>
      <c r="H98" s="94" t="str">
        <f>IF(AND([4]Mides!H84&gt;=14,[4]Mides!H84&lt;=30),"X"," ")</f>
        <v xml:space="preserve"> </v>
      </c>
      <c r="I98" s="94" t="str">
        <f>IF(AND([4]Mides!H84&gt;=31,[4]Mides!H84&lt;=60),"X","  ")</f>
        <v xml:space="preserve">  </v>
      </c>
      <c r="J98" s="94" t="str">
        <f>IF([4]Mides!H84&gt;60,"X", "  ")</f>
        <v xml:space="preserve">  </v>
      </c>
      <c r="K98" s="96">
        <f>[4]Mides!N84</f>
        <v>0</v>
      </c>
      <c r="L98" s="96">
        <f>[4]Mides!K84</f>
        <v>0</v>
      </c>
      <c r="M98" s="96">
        <f>[4]Mides!L84</f>
        <v>0</v>
      </c>
      <c r="N98" s="96">
        <f>[4]Mides!M84</f>
        <v>0</v>
      </c>
      <c r="O98" s="96">
        <f t="shared" si="1"/>
        <v>0</v>
      </c>
      <c r="P98" s="96">
        <f>[4]Mides!R84</f>
        <v>0</v>
      </c>
      <c r="Q98" s="96">
        <f>[4]Mides!S84</f>
        <v>0</v>
      </c>
    </row>
    <row r="99" spans="2:17" ht="15" thickBot="1" x14ac:dyDescent="0.35">
      <c r="B99" s="92" t="str">
        <f>[4]Mides!E85</f>
        <v>BRAULIO</v>
      </c>
      <c r="C99" s="93" t="str">
        <f>[4]Mides!D85</f>
        <v>MORALES</v>
      </c>
      <c r="D99" s="94" t="str">
        <f>IF([4]Mides!F85=1,"X"," ")</f>
        <v xml:space="preserve"> </v>
      </c>
      <c r="E99" s="94" t="str">
        <f>IF([4]Mides!F85=2,"X"," ")</f>
        <v>X</v>
      </c>
      <c r="F99" s="95">
        <f>[4]Mides!B85</f>
        <v>0</v>
      </c>
      <c r="G99" s="94" t="str">
        <f>IF(AND([4]Mides!H85&gt;=1,[4]Mides!H85&lt;=14),"X"," ")</f>
        <v xml:space="preserve"> </v>
      </c>
      <c r="H99" s="94" t="str">
        <f>IF(AND([4]Mides!H85&gt;=14,[4]Mides!H85&lt;=30),"X"," ")</f>
        <v xml:space="preserve"> </v>
      </c>
      <c r="I99" s="94" t="str">
        <f>IF(AND([4]Mides!H85&gt;=31,[4]Mides!H85&lt;=60),"X","  ")</f>
        <v>X</v>
      </c>
      <c r="J99" s="94" t="str">
        <f>IF([4]Mides!H85&gt;60,"X", "  ")</f>
        <v xml:space="preserve">  </v>
      </c>
      <c r="K99" s="96">
        <f>[4]Mides!N85</f>
        <v>0</v>
      </c>
      <c r="L99" s="96">
        <f>[4]Mides!K85</f>
        <v>0</v>
      </c>
      <c r="M99" s="96">
        <f>[4]Mides!L85</f>
        <v>0</v>
      </c>
      <c r="N99" s="96">
        <f>[4]Mides!M85</f>
        <v>0</v>
      </c>
      <c r="O99" s="96">
        <f t="shared" si="1"/>
        <v>0</v>
      </c>
      <c r="P99" s="96">
        <f>[4]Mides!R85</f>
        <v>0</v>
      </c>
      <c r="Q99" s="96">
        <f>[4]Mides!S85</f>
        <v>0</v>
      </c>
    </row>
    <row r="100" spans="2:17" ht="15" thickBot="1" x14ac:dyDescent="0.35">
      <c r="B100" s="92" t="str">
        <f>[4]Mides!E86</f>
        <v>OLGA</v>
      </c>
      <c r="C100" s="93" t="str">
        <f>[4]Mides!D86</f>
        <v>QUIJIVIX</v>
      </c>
      <c r="D100" s="94" t="str">
        <f>IF([4]Mides!F86=1,"X"," ")</f>
        <v>X</v>
      </c>
      <c r="E100" s="94" t="str">
        <f>IF([4]Mides!F86=2,"X"," ")</f>
        <v xml:space="preserve"> </v>
      </c>
      <c r="F100" s="95">
        <f>[4]Mides!B86</f>
        <v>1719634230101</v>
      </c>
      <c r="G100" s="94" t="str">
        <f>IF(AND([4]Mides!H86&gt;=1,[4]Mides!H86&lt;=14),"X"," ")</f>
        <v xml:space="preserve"> </v>
      </c>
      <c r="H100" s="94" t="str">
        <f>IF(AND([4]Mides!H86&gt;=14,[4]Mides!H86&lt;=30),"X"," ")</f>
        <v xml:space="preserve"> </v>
      </c>
      <c r="I100" s="94" t="str">
        <f>IF(AND([4]Mides!H86&gt;=31,[4]Mides!H86&lt;=60),"X","  ")</f>
        <v>X</v>
      </c>
      <c r="J100" s="94" t="str">
        <f>IF([4]Mides!H86&gt;60,"X", "  ")</f>
        <v xml:space="preserve">  </v>
      </c>
      <c r="K100" s="96">
        <f>[4]Mides!N86</f>
        <v>0</v>
      </c>
      <c r="L100" s="96">
        <f>[4]Mides!K86</f>
        <v>0</v>
      </c>
      <c r="M100" s="96">
        <f>[4]Mides!L86</f>
        <v>0</v>
      </c>
      <c r="N100" s="96">
        <f>[4]Mides!M86</f>
        <v>0</v>
      </c>
      <c r="O100" s="96">
        <f t="shared" si="1"/>
        <v>0</v>
      </c>
      <c r="P100" s="96">
        <f>[4]Mides!R86</f>
        <v>0</v>
      </c>
      <c r="Q100" s="96">
        <f>[4]Mides!S86</f>
        <v>0</v>
      </c>
    </row>
    <row r="101" spans="2:17" ht="15" thickBot="1" x14ac:dyDescent="0.35">
      <c r="B101" s="92" t="str">
        <f>[4]Mides!E87</f>
        <v>GABRIELA</v>
      </c>
      <c r="C101" s="93" t="str">
        <f>[4]Mides!D87</f>
        <v>ORDOÑEZ</v>
      </c>
      <c r="D101" s="94" t="str">
        <f>IF([4]Mides!F87=1,"X"," ")</f>
        <v>X</v>
      </c>
      <c r="E101" s="94" t="str">
        <f>IF([4]Mides!F87=2,"X"," ")</f>
        <v xml:space="preserve"> </v>
      </c>
      <c r="F101" s="95">
        <f>[4]Mides!B87</f>
        <v>2780055000101</v>
      </c>
      <c r="G101" s="94" t="str">
        <f>IF(AND([4]Mides!H87&gt;=1,[4]Mides!H87&lt;=14),"X"," ")</f>
        <v xml:space="preserve"> </v>
      </c>
      <c r="H101" s="94" t="str">
        <f>IF(AND([4]Mides!H87&gt;=14,[4]Mides!H87&lt;=30),"X"," ")</f>
        <v>X</v>
      </c>
      <c r="I101" s="94" t="str">
        <f>IF(AND([4]Mides!H87&gt;=31,[4]Mides!H87&lt;=60),"X","  ")</f>
        <v xml:space="preserve">  </v>
      </c>
      <c r="J101" s="94" t="str">
        <f>IF([4]Mides!H87&gt;60,"X", "  ")</f>
        <v xml:space="preserve">  </v>
      </c>
      <c r="K101" s="96">
        <f>[4]Mides!N87</f>
        <v>0</v>
      </c>
      <c r="L101" s="96">
        <f>[4]Mides!K87</f>
        <v>0</v>
      </c>
      <c r="M101" s="96">
        <f>[4]Mides!L87</f>
        <v>0</v>
      </c>
      <c r="N101" s="96">
        <f>[4]Mides!M87</f>
        <v>0</v>
      </c>
      <c r="O101" s="96">
        <f t="shared" si="1"/>
        <v>0</v>
      </c>
      <c r="P101" s="96">
        <f>[4]Mides!R87</f>
        <v>0</v>
      </c>
      <c r="Q101" s="96">
        <f>[4]Mides!S87</f>
        <v>0</v>
      </c>
    </row>
    <row r="102" spans="2:17" ht="15" thickBot="1" x14ac:dyDescent="0.35">
      <c r="B102" s="92" t="str">
        <f>[4]Mides!E88</f>
        <v>FELICIANA</v>
      </c>
      <c r="C102" s="93" t="str">
        <f>[4]Mides!D88</f>
        <v>BARRIOS</v>
      </c>
      <c r="D102" s="94" t="str">
        <f>IF([4]Mides!F88=1,"X"," ")</f>
        <v>X</v>
      </c>
      <c r="E102" s="94" t="str">
        <f>IF([4]Mides!F88=2,"X"," ")</f>
        <v xml:space="preserve"> </v>
      </c>
      <c r="F102" s="95">
        <f>[4]Mides!B88</f>
        <v>1593857411201</v>
      </c>
      <c r="G102" s="94" t="str">
        <f>IF(AND([4]Mides!H88&gt;=1,[4]Mides!H88&lt;=14),"X"," ")</f>
        <v xml:space="preserve"> </v>
      </c>
      <c r="H102" s="94" t="str">
        <f>IF(AND([4]Mides!H88&gt;=14,[4]Mides!H88&lt;=30),"X"," ")</f>
        <v xml:space="preserve"> </v>
      </c>
      <c r="I102" s="94" t="str">
        <f>IF(AND([4]Mides!H88&gt;=31,[4]Mides!H88&lt;=60),"X","  ")</f>
        <v xml:space="preserve">  </v>
      </c>
      <c r="J102" s="94" t="str">
        <f>IF([4]Mides!H88&gt;60,"X", "  ")</f>
        <v>X</v>
      </c>
      <c r="K102" s="96">
        <f>[4]Mides!N88</f>
        <v>0</v>
      </c>
      <c r="L102" s="96">
        <f>[4]Mides!K88</f>
        <v>0</v>
      </c>
      <c r="M102" s="96">
        <f>[4]Mides!L88</f>
        <v>0</v>
      </c>
      <c r="N102" s="96">
        <f>[4]Mides!M88</f>
        <v>0</v>
      </c>
      <c r="O102" s="96">
        <f t="shared" si="1"/>
        <v>0</v>
      </c>
      <c r="P102" s="96">
        <f>[4]Mides!R88</f>
        <v>0</v>
      </c>
      <c r="Q102" s="96">
        <f>[4]Mides!S88</f>
        <v>0</v>
      </c>
    </row>
    <row r="103" spans="2:17" ht="15" thickBot="1" x14ac:dyDescent="0.35">
      <c r="B103" s="92" t="str">
        <f>[4]Mides!E89</f>
        <v>ESTELA</v>
      </c>
      <c r="C103" s="93" t="str">
        <f>[4]Mides!D89</f>
        <v xml:space="preserve">FARFAN </v>
      </c>
      <c r="D103" s="94" t="str">
        <f>IF([4]Mides!F89=1,"X"," ")</f>
        <v>X</v>
      </c>
      <c r="E103" s="94" t="str">
        <f>IF([4]Mides!F89=2,"X"," ")</f>
        <v xml:space="preserve"> </v>
      </c>
      <c r="F103" s="95">
        <f>[4]Mides!B89</f>
        <v>1969946830101</v>
      </c>
      <c r="G103" s="94" t="str">
        <f>IF(AND([4]Mides!H89&gt;=1,[4]Mides!H89&lt;=14),"X"," ")</f>
        <v xml:space="preserve"> </v>
      </c>
      <c r="H103" s="94" t="str">
        <f>IF(AND([4]Mides!H89&gt;=14,[4]Mides!H89&lt;=30),"X"," ")</f>
        <v xml:space="preserve"> </v>
      </c>
      <c r="I103" s="94" t="str">
        <f>IF(AND([4]Mides!H89&gt;=31,[4]Mides!H89&lt;=60),"X","  ")</f>
        <v xml:space="preserve">  </v>
      </c>
      <c r="J103" s="94" t="str">
        <f>IF([4]Mides!H89&gt;60,"X", "  ")</f>
        <v>X</v>
      </c>
      <c r="K103" s="96">
        <f>[4]Mides!N89</f>
        <v>0</v>
      </c>
      <c r="L103" s="96">
        <f>[4]Mides!K89</f>
        <v>0</v>
      </c>
      <c r="M103" s="96">
        <f>[4]Mides!L89</f>
        <v>0</v>
      </c>
      <c r="N103" s="96">
        <f>[4]Mides!M89</f>
        <v>0</v>
      </c>
      <c r="O103" s="96">
        <f t="shared" si="1"/>
        <v>0</v>
      </c>
      <c r="P103" s="96">
        <f>[4]Mides!R89</f>
        <v>0</v>
      </c>
      <c r="Q103" s="96">
        <f>[4]Mides!S89</f>
        <v>0</v>
      </c>
    </row>
    <row r="104" spans="2:17" ht="15" thickBot="1" x14ac:dyDescent="0.35">
      <c r="B104" s="92" t="str">
        <f>[4]Mides!E90</f>
        <v>MIRIAM</v>
      </c>
      <c r="C104" s="93" t="str">
        <f>[4]Mides!D90</f>
        <v>ELIAS</v>
      </c>
      <c r="D104" s="94" t="str">
        <f>IF([4]Mides!F90=1,"X"," ")</f>
        <v>X</v>
      </c>
      <c r="E104" s="94" t="str">
        <f>IF([4]Mides!F90=2,"X"," ")</f>
        <v xml:space="preserve"> </v>
      </c>
      <c r="F104" s="95">
        <f>[4]Mides!B90</f>
        <v>1974013780101</v>
      </c>
      <c r="G104" s="94" t="str">
        <f>IF(AND([4]Mides!H90&gt;=1,[4]Mides!H90&lt;=14),"X"," ")</f>
        <v xml:space="preserve"> </v>
      </c>
      <c r="H104" s="94" t="str">
        <f>IF(AND([4]Mides!H90&gt;=14,[4]Mides!H90&lt;=30),"X"," ")</f>
        <v xml:space="preserve"> </v>
      </c>
      <c r="I104" s="94" t="str">
        <f>IF(AND([4]Mides!H90&gt;=31,[4]Mides!H90&lt;=60),"X","  ")</f>
        <v>X</v>
      </c>
      <c r="J104" s="94" t="str">
        <f>IF([4]Mides!H90&gt;60,"X", "  ")</f>
        <v xml:space="preserve">  </v>
      </c>
      <c r="K104" s="96">
        <f>[4]Mides!N90</f>
        <v>0</v>
      </c>
      <c r="L104" s="96">
        <f>[4]Mides!K90</f>
        <v>0</v>
      </c>
      <c r="M104" s="96">
        <f>[4]Mides!L90</f>
        <v>0</v>
      </c>
      <c r="N104" s="96">
        <f>[4]Mides!M90</f>
        <v>0</v>
      </c>
      <c r="O104" s="96">
        <f t="shared" si="1"/>
        <v>0</v>
      </c>
      <c r="P104" s="96">
        <f>[4]Mides!R90</f>
        <v>0</v>
      </c>
      <c r="Q104" s="96">
        <f>[4]Mides!S90</f>
        <v>0</v>
      </c>
    </row>
    <row r="105" spans="2:17" ht="15" thickBot="1" x14ac:dyDescent="0.35">
      <c r="B105" s="92" t="str">
        <f>[4]Mides!E91</f>
        <v>JUNIOR JOSE</v>
      </c>
      <c r="C105" s="93" t="str">
        <f>[4]Mides!D91</f>
        <v>PAZ</v>
      </c>
      <c r="D105" s="94" t="str">
        <f>IF([4]Mides!F91=1,"X"," ")</f>
        <v xml:space="preserve"> </v>
      </c>
      <c r="E105" s="94" t="str">
        <f>IF([4]Mides!F91=2,"X"," ")</f>
        <v>X</v>
      </c>
      <c r="F105" s="95">
        <f>[4]Mides!B91</f>
        <v>0</v>
      </c>
      <c r="G105" s="94" t="str">
        <f>IF(AND([4]Mides!H91&gt;=1,[4]Mides!H91&lt;=14),"X"," ")</f>
        <v>X</v>
      </c>
      <c r="H105" s="94" t="str">
        <f>IF(AND([4]Mides!H91&gt;=14,[4]Mides!H91&lt;=30),"X"," ")</f>
        <v>X</v>
      </c>
      <c r="I105" s="94" t="str">
        <f>IF(AND([4]Mides!H91&gt;=31,[4]Mides!H91&lt;=60),"X","  ")</f>
        <v xml:space="preserve">  </v>
      </c>
      <c r="J105" s="94" t="str">
        <f>IF([4]Mides!H91&gt;60,"X", "  ")</f>
        <v xml:space="preserve">  </v>
      </c>
      <c r="K105" s="96">
        <f>[4]Mides!N91</f>
        <v>0</v>
      </c>
      <c r="L105" s="96">
        <f>[4]Mides!K91</f>
        <v>0</v>
      </c>
      <c r="M105" s="96">
        <f>[4]Mides!L91</f>
        <v>0</v>
      </c>
      <c r="N105" s="96">
        <f>[4]Mides!M91</f>
        <v>0</v>
      </c>
      <c r="O105" s="96">
        <f t="shared" si="1"/>
        <v>0</v>
      </c>
      <c r="P105" s="96">
        <f>[4]Mides!R91</f>
        <v>0</v>
      </c>
      <c r="Q105" s="96">
        <f>[4]Mides!S91</f>
        <v>0</v>
      </c>
    </row>
    <row r="106" spans="2:17" ht="15" thickBot="1" x14ac:dyDescent="0.35">
      <c r="B106" s="92" t="str">
        <f>[4]Mides!E92</f>
        <v>MARIO</v>
      </c>
      <c r="C106" s="93" t="str">
        <f>[4]Mides!D92</f>
        <v>RODRIGUEZ</v>
      </c>
      <c r="D106" s="94" t="str">
        <f>IF([4]Mides!F92=1,"X"," ")</f>
        <v xml:space="preserve"> </v>
      </c>
      <c r="E106" s="94" t="str">
        <f>IF([4]Mides!F92=2,"X"," ")</f>
        <v>X</v>
      </c>
      <c r="F106" s="95">
        <f>[4]Mides!B92</f>
        <v>2727081270101</v>
      </c>
      <c r="G106" s="94" t="str">
        <f>IF(AND([4]Mides!H92&gt;=1,[4]Mides!H92&lt;=14),"X"," ")</f>
        <v xml:space="preserve"> </v>
      </c>
      <c r="H106" s="94" t="str">
        <f>IF(AND([4]Mides!H92&gt;=14,[4]Mides!H92&lt;=30),"X"," ")</f>
        <v>X</v>
      </c>
      <c r="I106" s="94" t="str">
        <f>IF(AND([4]Mides!H92&gt;=31,[4]Mides!H92&lt;=60),"X","  ")</f>
        <v xml:space="preserve">  </v>
      </c>
      <c r="J106" s="94" t="str">
        <f>IF([4]Mides!H92&gt;60,"X", "  ")</f>
        <v xml:space="preserve">  </v>
      </c>
      <c r="K106" s="96">
        <f>[4]Mides!N92</f>
        <v>0</v>
      </c>
      <c r="L106" s="96">
        <f>[4]Mides!K92</f>
        <v>0</v>
      </c>
      <c r="M106" s="96">
        <f>[4]Mides!L92</f>
        <v>0</v>
      </c>
      <c r="N106" s="96">
        <f>[4]Mides!M92</f>
        <v>0</v>
      </c>
      <c r="O106" s="96">
        <f t="shared" si="1"/>
        <v>0</v>
      </c>
      <c r="P106" s="96">
        <f>[4]Mides!R92</f>
        <v>0</v>
      </c>
      <c r="Q106" s="96">
        <f>[4]Mides!S92</f>
        <v>0</v>
      </c>
    </row>
    <row r="107" spans="2:17" ht="15" thickBot="1" x14ac:dyDescent="0.35">
      <c r="B107" s="92" t="str">
        <f>[4]Mides!E93</f>
        <v>THELMA</v>
      </c>
      <c r="C107" s="93" t="str">
        <f>[4]Mides!D93</f>
        <v>JUAREZ</v>
      </c>
      <c r="D107" s="94" t="str">
        <f>IF([4]Mides!F93=1,"X"," ")</f>
        <v>X</v>
      </c>
      <c r="E107" s="94" t="str">
        <f>IF([4]Mides!F93=2,"X"," ")</f>
        <v xml:space="preserve"> </v>
      </c>
      <c r="F107" s="95">
        <f>[4]Mides!B93</f>
        <v>0</v>
      </c>
      <c r="G107" s="94" t="str">
        <f>IF(AND([4]Mides!H93&gt;=1,[4]Mides!H93&lt;=14),"X"," ")</f>
        <v xml:space="preserve"> </v>
      </c>
      <c r="H107" s="94" t="str">
        <f>IF(AND([4]Mides!H93&gt;=14,[4]Mides!H93&lt;=30),"X"," ")</f>
        <v xml:space="preserve"> </v>
      </c>
      <c r="I107" s="94" t="str">
        <f>IF(AND([4]Mides!H93&gt;=31,[4]Mides!H93&lt;=60),"X","  ")</f>
        <v>X</v>
      </c>
      <c r="J107" s="94" t="str">
        <f>IF([4]Mides!H93&gt;60,"X", "  ")</f>
        <v xml:space="preserve">  </v>
      </c>
      <c r="K107" s="96">
        <f>[4]Mides!N93</f>
        <v>0</v>
      </c>
      <c r="L107" s="96">
        <f>[4]Mides!K93</f>
        <v>0</v>
      </c>
      <c r="M107" s="96">
        <f>[4]Mides!L93</f>
        <v>0</v>
      </c>
      <c r="N107" s="96">
        <f>[4]Mides!M93</f>
        <v>0</v>
      </c>
      <c r="O107" s="96">
        <f t="shared" si="1"/>
        <v>0</v>
      </c>
      <c r="P107" s="96">
        <f>[4]Mides!R93</f>
        <v>0</v>
      </c>
      <c r="Q107" s="96">
        <f>[4]Mides!S93</f>
        <v>0</v>
      </c>
    </row>
    <row r="108" spans="2:17" ht="15" thickBot="1" x14ac:dyDescent="0.35">
      <c r="B108" s="92" t="str">
        <f>[4]Mides!E94</f>
        <v>GENESIS</v>
      </c>
      <c r="C108" s="93" t="str">
        <f>[4]Mides!D94</f>
        <v>MUÑOZ</v>
      </c>
      <c r="D108" s="94" t="str">
        <f>IF([4]Mides!F94=1,"X"," ")</f>
        <v>X</v>
      </c>
      <c r="E108" s="94" t="str">
        <f>IF([4]Mides!F94=2,"X"," ")</f>
        <v xml:space="preserve"> </v>
      </c>
      <c r="F108" s="95">
        <f>[4]Mides!B94</f>
        <v>0</v>
      </c>
      <c r="G108" s="94" t="str">
        <f>IF(AND([4]Mides!H94&gt;=1,[4]Mides!H94&lt;=14),"X"," ")</f>
        <v>X</v>
      </c>
      <c r="H108" s="94" t="str">
        <f>IF(AND([4]Mides!H94&gt;=14,[4]Mides!H94&lt;=30),"X"," ")</f>
        <v xml:space="preserve"> </v>
      </c>
      <c r="I108" s="94" t="str">
        <f>IF(AND([4]Mides!H94&gt;=31,[4]Mides!H94&lt;=60),"X","  ")</f>
        <v xml:space="preserve">  </v>
      </c>
      <c r="J108" s="94" t="str">
        <f>IF([4]Mides!H94&gt;60,"X", "  ")</f>
        <v xml:space="preserve">  </v>
      </c>
      <c r="K108" s="96">
        <f>[4]Mides!N94</f>
        <v>0</v>
      </c>
      <c r="L108" s="96">
        <f>[4]Mides!K94</f>
        <v>0</v>
      </c>
      <c r="M108" s="96">
        <f>[4]Mides!L94</f>
        <v>0</v>
      </c>
      <c r="N108" s="96">
        <f>[4]Mides!M94</f>
        <v>0</v>
      </c>
      <c r="O108" s="96">
        <f t="shared" si="1"/>
        <v>0</v>
      </c>
      <c r="P108" s="96">
        <f>[4]Mides!R94</f>
        <v>0</v>
      </c>
      <c r="Q108" s="96">
        <f>[4]Mides!S94</f>
        <v>0</v>
      </c>
    </row>
    <row r="109" spans="2:17" ht="15" thickBot="1" x14ac:dyDescent="0.35">
      <c r="B109" s="92" t="str">
        <f>[4]Mides!E95</f>
        <v>KARINA</v>
      </c>
      <c r="C109" s="93" t="str">
        <f>[4]Mides!D95</f>
        <v>BENAVENTE</v>
      </c>
      <c r="D109" s="94" t="str">
        <f>IF([4]Mides!F95=1,"X"," ")</f>
        <v xml:space="preserve"> </v>
      </c>
      <c r="E109" s="94" t="str">
        <f>IF([4]Mides!F95=2,"X"," ")</f>
        <v>X</v>
      </c>
      <c r="F109" s="95">
        <f>[4]Mides!B95</f>
        <v>1953535440101</v>
      </c>
      <c r="G109" s="94" t="str">
        <f>IF(AND([4]Mides!H95&gt;=1,[4]Mides!H95&lt;=14),"X"," ")</f>
        <v xml:space="preserve"> </v>
      </c>
      <c r="H109" s="94" t="str">
        <f>IF(AND([4]Mides!H95&gt;=14,[4]Mides!H95&lt;=30),"X"," ")</f>
        <v xml:space="preserve"> </v>
      </c>
      <c r="I109" s="94" t="str">
        <f>IF(AND([4]Mides!H95&gt;=31,[4]Mides!H95&lt;=60),"X","  ")</f>
        <v>X</v>
      </c>
      <c r="J109" s="94" t="str">
        <f>IF([4]Mides!H95&gt;60,"X", "  ")</f>
        <v xml:space="preserve">  </v>
      </c>
      <c r="K109" s="96">
        <f>[4]Mides!N95</f>
        <v>0</v>
      </c>
      <c r="L109" s="96">
        <f>[4]Mides!K95</f>
        <v>0</v>
      </c>
      <c r="M109" s="96">
        <f>[4]Mides!L95</f>
        <v>0</v>
      </c>
      <c r="N109" s="96">
        <f>[4]Mides!M95</f>
        <v>0</v>
      </c>
      <c r="O109" s="96">
        <f t="shared" si="1"/>
        <v>0</v>
      </c>
      <c r="P109" s="96">
        <f>[4]Mides!R95</f>
        <v>0</v>
      </c>
      <c r="Q109" s="96">
        <f>[4]Mides!S95</f>
        <v>0</v>
      </c>
    </row>
    <row r="110" spans="2:17" ht="15" thickBot="1" x14ac:dyDescent="0.35">
      <c r="B110" s="92" t="str">
        <f>[4]Mides!E96</f>
        <v>ANDY</v>
      </c>
      <c r="C110" s="93" t="str">
        <f>[4]Mides!D96</f>
        <v>RAMIREZ</v>
      </c>
      <c r="D110" s="94" t="str">
        <f>IF([4]Mides!F96=1,"X"," ")</f>
        <v xml:space="preserve"> </v>
      </c>
      <c r="E110" s="94" t="str">
        <f>IF([4]Mides!F96=2,"X"," ")</f>
        <v>X</v>
      </c>
      <c r="F110" s="95">
        <f>[4]Mides!B96</f>
        <v>0</v>
      </c>
      <c r="G110" s="94" t="str">
        <f>IF(AND([4]Mides!H96&gt;=1,[4]Mides!H96&lt;=14),"X"," ")</f>
        <v>X</v>
      </c>
      <c r="H110" s="94" t="str">
        <f>IF(AND([4]Mides!H96&gt;=14,[4]Mides!H96&lt;=30),"X"," ")</f>
        <v>X</v>
      </c>
      <c r="I110" s="94" t="str">
        <f>IF(AND([4]Mides!H96&gt;=31,[4]Mides!H96&lt;=60),"X","  ")</f>
        <v xml:space="preserve">  </v>
      </c>
      <c r="J110" s="94" t="str">
        <f>IF([4]Mides!H96&gt;60,"X", "  ")</f>
        <v xml:space="preserve">  </v>
      </c>
      <c r="K110" s="96">
        <f>[4]Mides!N96</f>
        <v>0</v>
      </c>
      <c r="L110" s="96">
        <f>[4]Mides!K96</f>
        <v>0</v>
      </c>
      <c r="M110" s="96">
        <f>[4]Mides!L96</f>
        <v>0</v>
      </c>
      <c r="N110" s="96">
        <f>[4]Mides!M96</f>
        <v>0</v>
      </c>
      <c r="O110" s="96">
        <f t="shared" si="1"/>
        <v>0</v>
      </c>
      <c r="P110" s="96">
        <f>[4]Mides!R96</f>
        <v>0</v>
      </c>
      <c r="Q110" s="96">
        <f>[4]Mides!S96</f>
        <v>0</v>
      </c>
    </row>
    <row r="111" spans="2:17" ht="15" thickBot="1" x14ac:dyDescent="0.35">
      <c r="B111" s="92" t="str">
        <f>[4]Mides!E97</f>
        <v>SHELINNE</v>
      </c>
      <c r="C111" s="93" t="str">
        <f>[4]Mides!D97</f>
        <v>QUINTANILLA</v>
      </c>
      <c r="D111" s="94" t="str">
        <f>IF([4]Mides!F97=1,"X"," ")</f>
        <v>X</v>
      </c>
      <c r="E111" s="94" t="str">
        <f>IF([4]Mides!F97=2,"X"," ")</f>
        <v xml:space="preserve"> </v>
      </c>
      <c r="F111" s="95">
        <f>[4]Mides!B97</f>
        <v>2722699990101</v>
      </c>
      <c r="G111" s="94" t="str">
        <f>IF(AND([4]Mides!H97&gt;=1,[4]Mides!H97&lt;=14),"X"," ")</f>
        <v xml:space="preserve"> </v>
      </c>
      <c r="H111" s="94" t="str">
        <f>IF(AND([4]Mides!H97&gt;=14,[4]Mides!H97&lt;=30),"X"," ")</f>
        <v>X</v>
      </c>
      <c r="I111" s="94" t="str">
        <f>IF(AND([4]Mides!H97&gt;=31,[4]Mides!H97&lt;=60),"X","  ")</f>
        <v xml:space="preserve">  </v>
      </c>
      <c r="J111" s="94" t="str">
        <f>IF([4]Mides!H97&gt;60,"X", "  ")</f>
        <v xml:space="preserve">  </v>
      </c>
      <c r="K111" s="96">
        <f>[4]Mides!N97</f>
        <v>0</v>
      </c>
      <c r="L111" s="96">
        <f>[4]Mides!K97</f>
        <v>0</v>
      </c>
      <c r="M111" s="96">
        <f>[4]Mides!L97</f>
        <v>0</v>
      </c>
      <c r="N111" s="96">
        <f>[4]Mides!M97</f>
        <v>0</v>
      </c>
      <c r="O111" s="96">
        <f t="shared" si="1"/>
        <v>0</v>
      </c>
      <c r="P111" s="96">
        <f>[4]Mides!R97</f>
        <v>0</v>
      </c>
      <c r="Q111" s="96">
        <f>[4]Mides!S97</f>
        <v>0</v>
      </c>
    </row>
    <row r="112" spans="2:17" ht="15" thickBot="1" x14ac:dyDescent="0.35">
      <c r="B112" s="92" t="str">
        <f>[4]Mides!E98</f>
        <v>JUAN CARLOS</v>
      </c>
      <c r="C112" s="93" t="str">
        <f>[4]Mides!D98</f>
        <v>AGUILAR</v>
      </c>
      <c r="D112" s="94" t="str">
        <f>IF([4]Mides!F98=1,"X"," ")</f>
        <v xml:space="preserve"> </v>
      </c>
      <c r="E112" s="94" t="str">
        <f>IF([4]Mides!F98=2,"X"," ")</f>
        <v>X</v>
      </c>
      <c r="F112" s="95">
        <f>[4]Mides!B98</f>
        <v>2412929130101</v>
      </c>
      <c r="G112" s="94" t="str">
        <f>IF(AND([4]Mides!H98&gt;=1,[4]Mides!H98&lt;=14),"X"," ")</f>
        <v xml:space="preserve"> </v>
      </c>
      <c r="H112" s="94" t="str">
        <f>IF(AND([4]Mides!H98&gt;=14,[4]Mides!H98&lt;=30),"X"," ")</f>
        <v>X</v>
      </c>
      <c r="I112" s="94" t="str">
        <f>IF(AND([4]Mides!H98&gt;=31,[4]Mides!H98&lt;=60),"X","  ")</f>
        <v xml:space="preserve">  </v>
      </c>
      <c r="J112" s="94" t="str">
        <f>IF([4]Mides!H98&gt;60,"X", "  ")</f>
        <v xml:space="preserve">  </v>
      </c>
      <c r="K112" s="96">
        <f>[4]Mides!N98</f>
        <v>0</v>
      </c>
      <c r="L112" s="96">
        <f>[4]Mides!K98</f>
        <v>0</v>
      </c>
      <c r="M112" s="96">
        <f>[4]Mides!L98</f>
        <v>0</v>
      </c>
      <c r="N112" s="96">
        <f>[4]Mides!M98</f>
        <v>0</v>
      </c>
      <c r="O112" s="96">
        <f t="shared" si="1"/>
        <v>0</v>
      </c>
      <c r="P112" s="96">
        <f>[4]Mides!R98</f>
        <v>0</v>
      </c>
      <c r="Q112" s="96">
        <f>[4]Mides!S98</f>
        <v>0</v>
      </c>
    </row>
    <row r="113" spans="2:17" ht="15" thickBot="1" x14ac:dyDescent="0.35">
      <c r="B113" s="92" t="str">
        <f>[4]Mides!E99</f>
        <v>GERSON ROXJAL</v>
      </c>
      <c r="C113" s="93" t="str">
        <f>[4]Mides!D99</f>
        <v>COROY</v>
      </c>
      <c r="D113" s="94" t="str">
        <f>IF([4]Mides!F99=1,"X"," ")</f>
        <v xml:space="preserve"> </v>
      </c>
      <c r="E113" s="94" t="str">
        <f>IF([4]Mides!F99=2,"X"," ")</f>
        <v>X</v>
      </c>
      <c r="F113" s="95">
        <f>[4]Mides!B99</f>
        <v>2172378270410</v>
      </c>
      <c r="G113" s="94" t="str">
        <f>IF(AND([4]Mides!H99&gt;=1,[4]Mides!H99&lt;=14),"X"," ")</f>
        <v xml:space="preserve"> </v>
      </c>
      <c r="H113" s="94" t="str">
        <f>IF(AND([4]Mides!H99&gt;=14,[4]Mides!H99&lt;=30),"X"," ")</f>
        <v>X</v>
      </c>
      <c r="I113" s="94" t="str">
        <f>IF(AND([4]Mides!H99&gt;=31,[4]Mides!H99&lt;=60),"X","  ")</f>
        <v xml:space="preserve">  </v>
      </c>
      <c r="J113" s="94" t="str">
        <f>IF([4]Mides!H99&gt;60,"X", "  ")</f>
        <v xml:space="preserve">  </v>
      </c>
      <c r="K113" s="96">
        <f>[4]Mides!N99</f>
        <v>0</v>
      </c>
      <c r="L113" s="96">
        <f>[4]Mides!K99</f>
        <v>0</v>
      </c>
      <c r="M113" s="96">
        <f>[4]Mides!L99</f>
        <v>0</v>
      </c>
      <c r="N113" s="96">
        <f>[4]Mides!M99</f>
        <v>0</v>
      </c>
      <c r="O113" s="96">
        <f t="shared" si="1"/>
        <v>0</v>
      </c>
      <c r="P113" s="96">
        <f>[4]Mides!R99</f>
        <v>0</v>
      </c>
      <c r="Q113" s="96">
        <f>[4]Mides!S99</f>
        <v>0</v>
      </c>
    </row>
    <row r="114" spans="2:17" ht="15" thickBot="1" x14ac:dyDescent="0.35">
      <c r="B114" s="92" t="str">
        <f>[4]Mides!E100</f>
        <v>ALIDA ISELDA</v>
      </c>
      <c r="C114" s="93" t="str">
        <f>[4]Mides!D100</f>
        <v>LOPEZ</v>
      </c>
      <c r="D114" s="94" t="str">
        <f>IF([4]Mides!F100=1,"X"," ")</f>
        <v>X</v>
      </c>
      <c r="E114" s="94" t="str">
        <f>IF([4]Mides!F100=2,"X"," ")</f>
        <v xml:space="preserve"> </v>
      </c>
      <c r="F114" s="95">
        <f>[4]Mides!B100</f>
        <v>2426580670101</v>
      </c>
      <c r="G114" s="94" t="str">
        <f>IF(AND([4]Mides!H100&gt;=1,[4]Mides!H100&lt;=14),"X"," ")</f>
        <v xml:space="preserve"> </v>
      </c>
      <c r="H114" s="94" t="str">
        <f>IF(AND([4]Mides!H100&gt;=14,[4]Mides!H100&lt;=30),"X"," ")</f>
        <v>X</v>
      </c>
      <c r="I114" s="94" t="str">
        <f>IF(AND([4]Mides!H100&gt;=31,[4]Mides!H100&lt;=60),"X","  ")</f>
        <v xml:space="preserve">  </v>
      </c>
      <c r="J114" s="94" t="str">
        <f>IF([4]Mides!H100&gt;60,"X", "  ")</f>
        <v xml:space="preserve">  </v>
      </c>
      <c r="K114" s="96">
        <f>[4]Mides!N100</f>
        <v>0</v>
      </c>
      <c r="L114" s="96">
        <f>[4]Mides!K100</f>
        <v>0</v>
      </c>
      <c r="M114" s="96">
        <f>[4]Mides!L100</f>
        <v>0</v>
      </c>
      <c r="N114" s="96">
        <f>[4]Mides!M100</f>
        <v>0</v>
      </c>
      <c r="O114" s="96">
        <f t="shared" si="1"/>
        <v>0</v>
      </c>
      <c r="P114" s="96">
        <f>[4]Mides!R100</f>
        <v>0</v>
      </c>
      <c r="Q114" s="96">
        <f>[4]Mides!S100</f>
        <v>0</v>
      </c>
    </row>
    <row r="115" spans="2:17" ht="15" thickBot="1" x14ac:dyDescent="0.35">
      <c r="B115" s="92" t="str">
        <f>[4]Mides!E101</f>
        <v>TOMMY</v>
      </c>
      <c r="C115" s="93" t="str">
        <f>[4]Mides!D101</f>
        <v>KELLER MOYCA</v>
      </c>
      <c r="D115" s="94" t="str">
        <f>IF([4]Mides!F101=1,"X"," ")</f>
        <v xml:space="preserve"> </v>
      </c>
      <c r="E115" s="94" t="str">
        <f>IF([4]Mides!F101=2,"X"," ")</f>
        <v>X</v>
      </c>
      <c r="F115" s="95">
        <f>[4]Mides!B101</f>
        <v>3005242180101</v>
      </c>
      <c r="G115" s="94" t="str">
        <f>IF(AND([4]Mides!H101&gt;=1,[4]Mides!H101&lt;=14),"X"," ")</f>
        <v xml:space="preserve"> </v>
      </c>
      <c r="H115" s="94" t="str">
        <f>IF(AND([4]Mides!H101&gt;=14,[4]Mides!H101&lt;=30),"X"," ")</f>
        <v>X</v>
      </c>
      <c r="I115" s="94" t="str">
        <f>IF(AND([4]Mides!H101&gt;=31,[4]Mides!H101&lt;=60),"X","  ")</f>
        <v xml:space="preserve">  </v>
      </c>
      <c r="J115" s="94" t="str">
        <f>IF([4]Mides!H101&gt;60,"X", "  ")</f>
        <v xml:space="preserve">  </v>
      </c>
      <c r="K115" s="96">
        <f>[4]Mides!N101</f>
        <v>0</v>
      </c>
      <c r="L115" s="96">
        <f>[4]Mides!K101</f>
        <v>0</v>
      </c>
      <c r="M115" s="96">
        <f>[4]Mides!L101</f>
        <v>0</v>
      </c>
      <c r="N115" s="96">
        <f>[4]Mides!M101</f>
        <v>0</v>
      </c>
      <c r="O115" s="96">
        <f t="shared" si="1"/>
        <v>0</v>
      </c>
      <c r="P115" s="96">
        <f>[4]Mides!R101</f>
        <v>0</v>
      </c>
      <c r="Q115" s="96">
        <f>[4]Mides!S101</f>
        <v>0</v>
      </c>
    </row>
    <row r="116" spans="2:17" ht="15" thickBot="1" x14ac:dyDescent="0.35">
      <c r="B116" s="92" t="str">
        <f>[4]Mides!E102</f>
        <v>MARIO</v>
      </c>
      <c r="C116" s="93" t="str">
        <f>[4]Mides!D102</f>
        <v>RODRIGUEZ</v>
      </c>
      <c r="D116" s="94" t="str">
        <f>IF([4]Mides!F102=1,"X"," ")</f>
        <v xml:space="preserve"> </v>
      </c>
      <c r="E116" s="94" t="str">
        <f>IF([4]Mides!F102=2,"X"," ")</f>
        <v>X</v>
      </c>
      <c r="F116" s="95">
        <f>[4]Mides!B102</f>
        <v>2727081270101</v>
      </c>
      <c r="G116" s="94" t="str">
        <f>IF(AND([4]Mides!H102&gt;=1,[4]Mides!H102&lt;=14),"X"," ")</f>
        <v xml:space="preserve"> </v>
      </c>
      <c r="H116" s="94" t="str">
        <f>IF(AND([4]Mides!H102&gt;=14,[4]Mides!H102&lt;=30),"X"," ")</f>
        <v>X</v>
      </c>
      <c r="I116" s="94" t="str">
        <f>IF(AND([4]Mides!H102&gt;=31,[4]Mides!H102&lt;=60),"X","  ")</f>
        <v xml:space="preserve">  </v>
      </c>
      <c r="J116" s="94" t="str">
        <f>IF([4]Mides!H102&gt;60,"X", "  ")</f>
        <v xml:space="preserve">  </v>
      </c>
      <c r="K116" s="96">
        <f>[4]Mides!N102</f>
        <v>0</v>
      </c>
      <c r="L116" s="96">
        <f>[4]Mides!K102</f>
        <v>0</v>
      </c>
      <c r="M116" s="96">
        <f>[4]Mides!L102</f>
        <v>0</v>
      </c>
      <c r="N116" s="96">
        <f>[4]Mides!M102</f>
        <v>0</v>
      </c>
      <c r="O116" s="96">
        <f t="shared" si="1"/>
        <v>0</v>
      </c>
      <c r="P116" s="96">
        <f>[4]Mides!R102</f>
        <v>0</v>
      </c>
      <c r="Q116" s="96">
        <f>[4]Mides!S102</f>
        <v>0</v>
      </c>
    </row>
    <row r="117" spans="2:17" ht="15" thickBot="1" x14ac:dyDescent="0.35">
      <c r="B117" s="92" t="str">
        <f>[4]Mides!E103</f>
        <v>ALEJANDRA</v>
      </c>
      <c r="C117" s="93" t="str">
        <f>[4]Mides!D103</f>
        <v>TOBIAS</v>
      </c>
      <c r="D117" s="94" t="str">
        <f>IF([4]Mides!F103=1,"X"," ")</f>
        <v>X</v>
      </c>
      <c r="E117" s="94" t="str">
        <f>IF([4]Mides!F103=2,"X"," ")</f>
        <v xml:space="preserve"> </v>
      </c>
      <c r="F117" s="95">
        <f>[4]Mides!B103</f>
        <v>0</v>
      </c>
      <c r="G117" s="94" t="str">
        <f>IF(AND([4]Mides!H103&gt;=1,[4]Mides!H103&lt;=14),"X"," ")</f>
        <v>X</v>
      </c>
      <c r="H117" s="94" t="str">
        <f>IF(AND([4]Mides!H103&gt;=14,[4]Mides!H103&lt;=30),"X"," ")</f>
        <v>X</v>
      </c>
      <c r="I117" s="94" t="str">
        <f>IF(AND([4]Mides!H103&gt;=31,[4]Mides!H103&lt;=60),"X","  ")</f>
        <v xml:space="preserve">  </v>
      </c>
      <c r="J117" s="94" t="str">
        <f>IF([4]Mides!H103&gt;60,"X", "  ")</f>
        <v xml:space="preserve">  </v>
      </c>
      <c r="K117" s="96">
        <f>[4]Mides!N103</f>
        <v>0</v>
      </c>
      <c r="L117" s="96">
        <f>[4]Mides!K103</f>
        <v>0</v>
      </c>
      <c r="M117" s="96">
        <f>[4]Mides!L103</f>
        <v>0</v>
      </c>
      <c r="N117" s="96">
        <f>[4]Mides!M103</f>
        <v>0</v>
      </c>
      <c r="O117" s="96">
        <f t="shared" si="1"/>
        <v>0</v>
      </c>
      <c r="P117" s="96">
        <f>[4]Mides!R103</f>
        <v>0</v>
      </c>
      <c r="Q117" s="96">
        <f>[4]Mides!S103</f>
        <v>0</v>
      </c>
    </row>
    <row r="118" spans="2:17" ht="15" thickBot="1" x14ac:dyDescent="0.35">
      <c r="B118" s="92" t="str">
        <f>[4]Mides!E104</f>
        <v>LUCIA</v>
      </c>
      <c r="C118" s="93" t="str">
        <f>[4]Mides!D104</f>
        <v>TUNDE</v>
      </c>
      <c r="D118" s="94" t="str">
        <f>IF([4]Mides!F104=1,"X"," ")</f>
        <v>X</v>
      </c>
      <c r="E118" s="94" t="str">
        <f>IF([4]Mides!F104=2,"X"," ")</f>
        <v xml:space="preserve"> </v>
      </c>
      <c r="F118" s="95">
        <f>[4]Mides!B104</f>
        <v>1908690381410</v>
      </c>
      <c r="G118" s="94" t="str">
        <f>IF(AND([4]Mides!H104&gt;=1,[4]Mides!H104&lt;=14),"X"," ")</f>
        <v xml:space="preserve"> </v>
      </c>
      <c r="H118" s="94" t="str">
        <f>IF(AND([4]Mides!H104&gt;=14,[4]Mides!H104&lt;=30),"X"," ")</f>
        <v xml:space="preserve"> </v>
      </c>
      <c r="I118" s="94" t="str">
        <f>IF(AND([4]Mides!H104&gt;=31,[4]Mides!H104&lt;=60),"X","  ")</f>
        <v xml:space="preserve">  </v>
      </c>
      <c r="J118" s="94" t="str">
        <f>IF([4]Mides!H104&gt;60,"X", "  ")</f>
        <v>X</v>
      </c>
      <c r="K118" s="96">
        <f>[4]Mides!N104</f>
        <v>0</v>
      </c>
      <c r="L118" s="96">
        <f>[4]Mides!K104</f>
        <v>0</v>
      </c>
      <c r="M118" s="96">
        <f>[4]Mides!L104</f>
        <v>0</v>
      </c>
      <c r="N118" s="96">
        <f>[4]Mides!M104</f>
        <v>0</v>
      </c>
      <c r="O118" s="96">
        <f t="shared" si="1"/>
        <v>0</v>
      </c>
      <c r="P118" s="96">
        <f>[4]Mides!R104</f>
        <v>0</v>
      </c>
      <c r="Q118" s="96">
        <f>[4]Mides!S104</f>
        <v>0</v>
      </c>
    </row>
    <row r="119" spans="2:17" ht="15" thickBot="1" x14ac:dyDescent="0.35">
      <c r="B119" s="92" t="str">
        <f>[4]Mides!E105</f>
        <v>FIDELINA</v>
      </c>
      <c r="C119" s="93" t="str">
        <f>[4]Mides!D105</f>
        <v>REYES</v>
      </c>
      <c r="D119" s="94" t="str">
        <f>IF([4]Mides!F105=1,"X"," ")</f>
        <v>X</v>
      </c>
      <c r="E119" s="94" t="str">
        <f>IF([4]Mides!F105=2,"X"," ")</f>
        <v xml:space="preserve"> </v>
      </c>
      <c r="F119" s="95">
        <f>[4]Mides!B105</f>
        <v>0</v>
      </c>
      <c r="G119" s="94" t="str">
        <f>IF(AND([4]Mides!H105&gt;=1,[4]Mides!H105&lt;=14),"X"," ")</f>
        <v>X</v>
      </c>
      <c r="H119" s="94" t="str">
        <f>IF(AND([4]Mides!H105&gt;=14,[4]Mides!H105&lt;=30),"X"," ")</f>
        <v xml:space="preserve"> </v>
      </c>
      <c r="I119" s="94" t="str">
        <f>IF(AND([4]Mides!H105&gt;=31,[4]Mides!H105&lt;=60),"X","  ")</f>
        <v xml:space="preserve">  </v>
      </c>
      <c r="J119" s="94" t="str">
        <f>IF([4]Mides!H105&gt;60,"X", "  ")</f>
        <v xml:space="preserve">  </v>
      </c>
      <c r="K119" s="96">
        <f>[4]Mides!N105</f>
        <v>0</v>
      </c>
      <c r="L119" s="96">
        <f>[4]Mides!K105</f>
        <v>0</v>
      </c>
      <c r="M119" s="96">
        <f>[4]Mides!L105</f>
        <v>0</v>
      </c>
      <c r="N119" s="96">
        <f>[4]Mides!M105</f>
        <v>0</v>
      </c>
      <c r="O119" s="96">
        <f t="shared" si="1"/>
        <v>0</v>
      </c>
      <c r="P119" s="96">
        <f>[4]Mides!R105</f>
        <v>0</v>
      </c>
      <c r="Q119" s="96">
        <f>[4]Mides!S105</f>
        <v>0</v>
      </c>
    </row>
    <row r="120" spans="2:17" ht="15" thickBot="1" x14ac:dyDescent="0.35">
      <c r="B120" s="92" t="str">
        <f>[4]Mides!E106</f>
        <v>ALBINO</v>
      </c>
      <c r="C120" s="93" t="str">
        <f>[4]Mides!D106</f>
        <v>REYES</v>
      </c>
      <c r="D120" s="94" t="str">
        <f>IF([4]Mides!F106=1,"X"," ")</f>
        <v xml:space="preserve"> </v>
      </c>
      <c r="E120" s="94" t="str">
        <f>IF([4]Mides!F106=2,"X"," ")</f>
        <v>X</v>
      </c>
      <c r="F120" s="95">
        <f>[4]Mides!B106</f>
        <v>0</v>
      </c>
      <c r="G120" s="94" t="str">
        <f>IF(AND([4]Mides!H106&gt;=1,[4]Mides!H106&lt;=14),"X"," ")</f>
        <v>X</v>
      </c>
      <c r="H120" s="94" t="str">
        <f>IF(AND([4]Mides!H106&gt;=14,[4]Mides!H106&lt;=30),"X"," ")</f>
        <v xml:space="preserve"> </v>
      </c>
      <c r="I120" s="94" t="str">
        <f>IF(AND([4]Mides!H106&gt;=31,[4]Mides!H106&lt;=60),"X","  ")</f>
        <v xml:space="preserve">  </v>
      </c>
      <c r="J120" s="94" t="str">
        <f>IF([4]Mides!H106&gt;60,"X", "  ")</f>
        <v xml:space="preserve">  </v>
      </c>
      <c r="K120" s="96">
        <f>[4]Mides!N106</f>
        <v>0</v>
      </c>
      <c r="L120" s="96">
        <f>[4]Mides!K106</f>
        <v>0</v>
      </c>
      <c r="M120" s="96">
        <f>[4]Mides!L106</f>
        <v>0</v>
      </c>
      <c r="N120" s="96">
        <f>[4]Mides!M106</f>
        <v>0</v>
      </c>
      <c r="O120" s="96">
        <f t="shared" si="1"/>
        <v>0</v>
      </c>
      <c r="P120" s="96">
        <f>[4]Mides!R106</f>
        <v>0</v>
      </c>
      <c r="Q120" s="96">
        <f>[4]Mides!S106</f>
        <v>0</v>
      </c>
    </row>
    <row r="121" spans="2:17" ht="15" thickBot="1" x14ac:dyDescent="0.35">
      <c r="B121" s="92" t="str">
        <f>[4]Mides!E107</f>
        <v>DYLAN</v>
      </c>
      <c r="C121" s="93" t="str">
        <f>[4]Mides!D107</f>
        <v>LOARCA</v>
      </c>
      <c r="D121" s="94" t="str">
        <f>IF([4]Mides!F107=1,"X"," ")</f>
        <v xml:space="preserve"> </v>
      </c>
      <c r="E121" s="94" t="str">
        <f>IF([4]Mides!F107=2,"X"," ")</f>
        <v>X</v>
      </c>
      <c r="F121" s="95">
        <f>[4]Mides!B107</f>
        <v>3009743100101</v>
      </c>
      <c r="G121" s="94" t="str">
        <f>IF(AND([4]Mides!H107&gt;=1,[4]Mides!H107&lt;=14),"X"," ")</f>
        <v xml:space="preserve"> </v>
      </c>
      <c r="H121" s="94" t="str">
        <f>IF(AND([4]Mides!H107&gt;=14,[4]Mides!H107&lt;=30),"X"," ")</f>
        <v>X</v>
      </c>
      <c r="I121" s="94" t="str">
        <f>IF(AND([4]Mides!H107&gt;=31,[4]Mides!H107&lt;=60),"X","  ")</f>
        <v xml:space="preserve">  </v>
      </c>
      <c r="J121" s="94" t="str">
        <f>IF([4]Mides!H107&gt;60,"X", "  ")</f>
        <v xml:space="preserve">  </v>
      </c>
      <c r="K121" s="96">
        <f>[4]Mides!N107</f>
        <v>0</v>
      </c>
      <c r="L121" s="96">
        <f>[4]Mides!K107</f>
        <v>0</v>
      </c>
      <c r="M121" s="96">
        <f>[4]Mides!L107</f>
        <v>0</v>
      </c>
      <c r="N121" s="96">
        <f>[4]Mides!M107</f>
        <v>0</v>
      </c>
      <c r="O121" s="96">
        <f t="shared" si="1"/>
        <v>0</v>
      </c>
      <c r="P121" s="96">
        <f>[4]Mides!R107</f>
        <v>0</v>
      </c>
      <c r="Q121" s="96">
        <f>[4]Mides!S107</f>
        <v>0</v>
      </c>
    </row>
    <row r="122" spans="2:17" ht="15" thickBot="1" x14ac:dyDescent="0.35">
      <c r="B122" s="92" t="str">
        <f>[4]Mides!E108</f>
        <v>LESTER</v>
      </c>
      <c r="C122" s="93" t="str">
        <f>[4]Mides!D108</f>
        <v>RAMIREZ</v>
      </c>
      <c r="D122" s="94" t="str">
        <f>IF([4]Mides!F108=1,"X"," ")</f>
        <v xml:space="preserve"> </v>
      </c>
      <c r="E122" s="94" t="str">
        <f>IF([4]Mides!F108=2,"X"," ")</f>
        <v>X</v>
      </c>
      <c r="F122" s="95">
        <f>[4]Mides!B108</f>
        <v>3359800151901</v>
      </c>
      <c r="G122" s="94" t="str">
        <f>IF(AND([4]Mides!H108&gt;=1,[4]Mides!H108&lt;=14),"X"," ")</f>
        <v xml:space="preserve"> </v>
      </c>
      <c r="H122" s="94" t="str">
        <f>IF(AND([4]Mides!H108&gt;=14,[4]Mides!H108&lt;=30),"X"," ")</f>
        <v>X</v>
      </c>
      <c r="I122" s="94" t="str">
        <f>IF(AND([4]Mides!H108&gt;=31,[4]Mides!H108&lt;=60),"X","  ")</f>
        <v xml:space="preserve">  </v>
      </c>
      <c r="J122" s="94" t="str">
        <f>IF([4]Mides!H108&gt;60,"X", "  ")</f>
        <v xml:space="preserve">  </v>
      </c>
      <c r="K122" s="96">
        <f>[4]Mides!N108</f>
        <v>0</v>
      </c>
      <c r="L122" s="96">
        <f>[4]Mides!K108</f>
        <v>0</v>
      </c>
      <c r="M122" s="96">
        <f>[4]Mides!L108</f>
        <v>0</v>
      </c>
      <c r="N122" s="96">
        <f>[4]Mides!M108</f>
        <v>0</v>
      </c>
      <c r="O122" s="96">
        <f t="shared" si="1"/>
        <v>0</v>
      </c>
      <c r="P122" s="96">
        <f>[4]Mides!R108</f>
        <v>0</v>
      </c>
      <c r="Q122" s="96">
        <f>[4]Mides!S108</f>
        <v>0</v>
      </c>
    </row>
    <row r="123" spans="2:17" ht="15" thickBot="1" x14ac:dyDescent="0.35">
      <c r="B123" s="92" t="str">
        <f>[4]Mides!E109</f>
        <v>ANDREA</v>
      </c>
      <c r="C123" s="93" t="str">
        <f>[4]Mides!D109</f>
        <v>CARPIO M</v>
      </c>
      <c r="D123" s="94" t="str">
        <f>IF([4]Mides!F109=1,"X"," ")</f>
        <v>X</v>
      </c>
      <c r="E123" s="94" t="str">
        <f>IF([4]Mides!F109=2,"X"," ")</f>
        <v xml:space="preserve"> </v>
      </c>
      <c r="F123" s="95">
        <f>[4]Mides!B109</f>
        <v>2111679670101</v>
      </c>
      <c r="G123" s="94" t="str">
        <f>IF(AND([4]Mides!H109&gt;=1,[4]Mides!H109&lt;=14),"X"," ")</f>
        <v xml:space="preserve"> </v>
      </c>
      <c r="H123" s="94" t="str">
        <f>IF(AND([4]Mides!H109&gt;=14,[4]Mides!H109&lt;=30),"X"," ")</f>
        <v>X</v>
      </c>
      <c r="I123" s="94" t="str">
        <f>IF(AND([4]Mides!H109&gt;=31,[4]Mides!H109&lt;=60),"X","  ")</f>
        <v xml:space="preserve">  </v>
      </c>
      <c r="J123" s="94" t="str">
        <f>IF([4]Mides!H109&gt;60,"X", "  ")</f>
        <v xml:space="preserve">  </v>
      </c>
      <c r="K123" s="96">
        <f>[4]Mides!N109</f>
        <v>0</v>
      </c>
      <c r="L123" s="96">
        <f>[4]Mides!K109</f>
        <v>0</v>
      </c>
      <c r="M123" s="96">
        <f>[4]Mides!L109</f>
        <v>0</v>
      </c>
      <c r="N123" s="96">
        <f>[4]Mides!M109</f>
        <v>0</v>
      </c>
      <c r="O123" s="96">
        <f t="shared" si="1"/>
        <v>0</v>
      </c>
      <c r="P123" s="96">
        <f>[4]Mides!R109</f>
        <v>0</v>
      </c>
      <c r="Q123" s="96">
        <f>[4]Mides!S109</f>
        <v>0</v>
      </c>
    </row>
    <row r="124" spans="2:17" ht="15" thickBot="1" x14ac:dyDescent="0.35">
      <c r="B124" s="92" t="str">
        <f>[4]Mides!E110</f>
        <v>DEBORA</v>
      </c>
      <c r="C124" s="93" t="str">
        <f>[4]Mides!D110</f>
        <v xml:space="preserve">GUZMAN </v>
      </c>
      <c r="D124" s="94" t="str">
        <f>IF([4]Mides!F110=1,"X"," ")</f>
        <v>X</v>
      </c>
      <c r="E124" s="94" t="str">
        <f>IF([4]Mides!F110=2,"X"," ")</f>
        <v xml:space="preserve"> </v>
      </c>
      <c r="F124" s="95">
        <f>[4]Mides!B110</f>
        <v>0</v>
      </c>
      <c r="G124" s="94" t="str">
        <f>IF(AND([4]Mides!H110&gt;=1,[4]Mides!H110&lt;=14),"X"," ")</f>
        <v>X</v>
      </c>
      <c r="H124" s="94" t="str">
        <f>IF(AND([4]Mides!H110&gt;=14,[4]Mides!H110&lt;=30),"X"," ")</f>
        <v xml:space="preserve"> </v>
      </c>
      <c r="I124" s="94" t="str">
        <f>IF(AND([4]Mides!H110&gt;=31,[4]Mides!H110&lt;=60),"X","  ")</f>
        <v xml:space="preserve">  </v>
      </c>
      <c r="J124" s="94" t="str">
        <f>IF([4]Mides!H110&gt;60,"X", "  ")</f>
        <v xml:space="preserve">  </v>
      </c>
      <c r="K124" s="96">
        <f>[4]Mides!N110</f>
        <v>0</v>
      </c>
      <c r="L124" s="96">
        <f>[4]Mides!K110</f>
        <v>0</v>
      </c>
      <c r="M124" s="96">
        <f>[4]Mides!L110</f>
        <v>0</v>
      </c>
      <c r="N124" s="96">
        <f>[4]Mides!M110</f>
        <v>0</v>
      </c>
      <c r="O124" s="96">
        <f t="shared" si="1"/>
        <v>0</v>
      </c>
      <c r="P124" s="96">
        <f>[4]Mides!R110</f>
        <v>0</v>
      </c>
      <c r="Q124" s="96">
        <f>[4]Mides!S110</f>
        <v>0</v>
      </c>
    </row>
    <row r="125" spans="2:17" ht="15" thickBot="1" x14ac:dyDescent="0.35">
      <c r="B125" s="92" t="str">
        <f>[4]Mides!E111</f>
        <v>THELMA</v>
      </c>
      <c r="C125" s="93" t="str">
        <f>[4]Mides!D111</f>
        <v>JUAREZ</v>
      </c>
      <c r="D125" s="94" t="str">
        <f>IF([4]Mides!F111=1,"X"," ")</f>
        <v>X</v>
      </c>
      <c r="E125" s="94" t="str">
        <f>IF([4]Mides!F111=2,"X"," ")</f>
        <v xml:space="preserve"> </v>
      </c>
      <c r="F125" s="95">
        <f>[4]Mides!B111</f>
        <v>0</v>
      </c>
      <c r="G125" s="94" t="str">
        <f>IF(AND([4]Mides!H111&gt;=1,[4]Mides!H111&lt;=14),"X"," ")</f>
        <v xml:space="preserve"> </v>
      </c>
      <c r="H125" s="94" t="str">
        <f>IF(AND([4]Mides!H111&gt;=14,[4]Mides!H111&lt;=30),"X"," ")</f>
        <v xml:space="preserve"> </v>
      </c>
      <c r="I125" s="94" t="str">
        <f>IF(AND([4]Mides!H111&gt;=31,[4]Mides!H111&lt;=60),"X","  ")</f>
        <v>X</v>
      </c>
      <c r="J125" s="94" t="str">
        <f>IF([4]Mides!H111&gt;60,"X", "  ")</f>
        <v xml:space="preserve">  </v>
      </c>
      <c r="K125" s="96">
        <f>[4]Mides!N111</f>
        <v>0</v>
      </c>
      <c r="L125" s="96">
        <f>[4]Mides!K111</f>
        <v>0</v>
      </c>
      <c r="M125" s="96">
        <f>[4]Mides!L111</f>
        <v>0</v>
      </c>
      <c r="N125" s="96">
        <f>[4]Mides!M111</f>
        <v>0</v>
      </c>
      <c r="O125" s="96">
        <f t="shared" si="1"/>
        <v>0</v>
      </c>
      <c r="P125" s="96">
        <f>[4]Mides!R111</f>
        <v>0</v>
      </c>
      <c r="Q125" s="96">
        <f>[4]Mides!S111</f>
        <v>0</v>
      </c>
    </row>
    <row r="126" spans="2:17" ht="15" thickBot="1" x14ac:dyDescent="0.35">
      <c r="B126" s="92" t="str">
        <f>[4]Mides!E112</f>
        <v>LINSY</v>
      </c>
      <c r="C126" s="93" t="str">
        <f>[4]Mides!D112</f>
        <v>ORDOÑEZ</v>
      </c>
      <c r="D126" s="94" t="str">
        <f>IF([4]Mides!F112=1,"X"," ")</f>
        <v>X</v>
      </c>
      <c r="E126" s="94" t="str">
        <f>IF([4]Mides!F112=2,"X"," ")</f>
        <v xml:space="preserve"> </v>
      </c>
      <c r="F126" s="95">
        <f>[4]Mides!B112</f>
        <v>0</v>
      </c>
      <c r="G126" s="94" t="str">
        <f>IF(AND([4]Mides!H112&gt;=1,[4]Mides!H112&lt;=14),"X"," ")</f>
        <v>X</v>
      </c>
      <c r="H126" s="94" t="str">
        <f>IF(AND([4]Mides!H112&gt;=14,[4]Mides!H112&lt;=30),"X"," ")</f>
        <v xml:space="preserve"> </v>
      </c>
      <c r="I126" s="94" t="str">
        <f>IF(AND([4]Mides!H112&gt;=31,[4]Mides!H112&lt;=60),"X","  ")</f>
        <v xml:space="preserve">  </v>
      </c>
      <c r="J126" s="94" t="str">
        <f>IF([4]Mides!H112&gt;60,"X", "  ")</f>
        <v xml:space="preserve">  </v>
      </c>
      <c r="K126" s="96">
        <f>[4]Mides!N112</f>
        <v>0</v>
      </c>
      <c r="L126" s="96">
        <f>[4]Mides!K112</f>
        <v>0</v>
      </c>
      <c r="M126" s="96">
        <f>[4]Mides!L112</f>
        <v>0</v>
      </c>
      <c r="N126" s="96">
        <f>[4]Mides!M112</f>
        <v>0</v>
      </c>
      <c r="O126" s="96">
        <f t="shared" si="1"/>
        <v>0</v>
      </c>
      <c r="P126" s="96">
        <f>[4]Mides!R112</f>
        <v>0</v>
      </c>
      <c r="Q126" s="96">
        <f>[4]Mides!S112</f>
        <v>0</v>
      </c>
    </row>
    <row r="127" spans="2:17" ht="15" thickBot="1" x14ac:dyDescent="0.35">
      <c r="B127" s="92" t="str">
        <f>[4]Mides!E113</f>
        <v>PABLO DAVID</v>
      </c>
      <c r="C127" s="93" t="str">
        <f>[4]Mides!D113</f>
        <v>LOPEZ</v>
      </c>
      <c r="D127" s="94" t="str">
        <f>IF([4]Mides!F113=1,"X"," ")</f>
        <v xml:space="preserve"> </v>
      </c>
      <c r="E127" s="94" t="str">
        <f>IF([4]Mides!F113=2,"X"," ")</f>
        <v>X</v>
      </c>
      <c r="F127" s="95">
        <f>[4]Mides!B113</f>
        <v>0</v>
      </c>
      <c r="G127" s="94" t="str">
        <f>IF(AND([4]Mides!H113&gt;=1,[4]Mides!H113&lt;=14),"X"," ")</f>
        <v xml:space="preserve"> </v>
      </c>
      <c r="H127" s="94" t="str">
        <f>IF(AND([4]Mides!H113&gt;=14,[4]Mides!H113&lt;=30),"X"," ")</f>
        <v>X</v>
      </c>
      <c r="I127" s="94" t="str">
        <f>IF(AND([4]Mides!H113&gt;=31,[4]Mides!H113&lt;=60),"X","  ")</f>
        <v xml:space="preserve">  </v>
      </c>
      <c r="J127" s="94" t="str">
        <f>IF([4]Mides!H113&gt;60,"X", "  ")</f>
        <v xml:space="preserve">  </v>
      </c>
      <c r="K127" s="96">
        <f>[4]Mides!N113</f>
        <v>0</v>
      </c>
      <c r="L127" s="96">
        <f>[4]Mides!K113</f>
        <v>0</v>
      </c>
      <c r="M127" s="96">
        <f>[4]Mides!L113</f>
        <v>0</v>
      </c>
      <c r="N127" s="96">
        <f>[4]Mides!M113</f>
        <v>0</v>
      </c>
      <c r="O127" s="96">
        <f t="shared" si="1"/>
        <v>0</v>
      </c>
      <c r="P127" s="96">
        <f>[4]Mides!R113</f>
        <v>0</v>
      </c>
      <c r="Q127" s="96">
        <f>[4]Mides!S113</f>
        <v>0</v>
      </c>
    </row>
    <row r="128" spans="2:17" ht="15" thickBot="1" x14ac:dyDescent="0.35">
      <c r="B128" s="92" t="str">
        <f>[4]Mides!E114</f>
        <v>ELDER</v>
      </c>
      <c r="C128" s="93" t="str">
        <f>[4]Mides!D114</f>
        <v>CHAVEZ</v>
      </c>
      <c r="D128" s="94" t="str">
        <f>IF([4]Mides!F114=1,"X"," ")</f>
        <v xml:space="preserve"> </v>
      </c>
      <c r="E128" s="94" t="str">
        <f>IF([4]Mides!F114=2,"X"," ")</f>
        <v>X</v>
      </c>
      <c r="F128" s="95">
        <f>[4]Mides!B114</f>
        <v>0</v>
      </c>
      <c r="G128" s="94" t="str">
        <f>IF(AND([4]Mides!H114&gt;=1,[4]Mides!H114&lt;=14),"X"," ")</f>
        <v xml:space="preserve"> </v>
      </c>
      <c r="H128" s="94" t="str">
        <f>IF(AND([4]Mides!H114&gt;=14,[4]Mides!H114&lt;=30),"X"," ")</f>
        <v>X</v>
      </c>
      <c r="I128" s="94" t="str">
        <f>IF(AND([4]Mides!H114&gt;=31,[4]Mides!H114&lt;=60),"X","  ")</f>
        <v xml:space="preserve">  </v>
      </c>
      <c r="J128" s="94" t="str">
        <f>IF([4]Mides!H114&gt;60,"X", "  ")</f>
        <v xml:space="preserve">  </v>
      </c>
      <c r="K128" s="96">
        <f>[4]Mides!N114</f>
        <v>0</v>
      </c>
      <c r="L128" s="96">
        <f>[4]Mides!K114</f>
        <v>0</v>
      </c>
      <c r="M128" s="96">
        <f>[4]Mides!L114</f>
        <v>0</v>
      </c>
      <c r="N128" s="96">
        <f>[4]Mides!M114</f>
        <v>0</v>
      </c>
      <c r="O128" s="96">
        <f t="shared" si="1"/>
        <v>0</v>
      </c>
      <c r="P128" s="96">
        <f>[4]Mides!R114</f>
        <v>0</v>
      </c>
      <c r="Q128" s="96">
        <f>[4]Mides!S114</f>
        <v>0</v>
      </c>
    </row>
    <row r="129" spans="2:17" ht="15" thickBot="1" x14ac:dyDescent="0.35">
      <c r="B129" s="92" t="str">
        <f>[4]Mides!E115</f>
        <v>JENNIFER</v>
      </c>
      <c r="C129" s="93" t="str">
        <f>[4]Mides!D115</f>
        <v>GARCIA</v>
      </c>
      <c r="D129" s="94" t="str">
        <f>IF([4]Mides!F115=1,"X"," ")</f>
        <v>X</v>
      </c>
      <c r="E129" s="94" t="str">
        <f>IF([4]Mides!F115=2,"X"," ")</f>
        <v xml:space="preserve"> </v>
      </c>
      <c r="F129" s="95">
        <f>[4]Mides!B115</f>
        <v>0</v>
      </c>
      <c r="G129" s="94" t="str">
        <f>IF(AND([4]Mides!H115&gt;=1,[4]Mides!H115&lt;=14),"X"," ")</f>
        <v>X</v>
      </c>
      <c r="H129" s="94" t="str">
        <f>IF(AND([4]Mides!H115&gt;=14,[4]Mides!H115&lt;=30),"X"," ")</f>
        <v xml:space="preserve"> </v>
      </c>
      <c r="I129" s="94" t="str">
        <f>IF(AND([4]Mides!H115&gt;=31,[4]Mides!H115&lt;=60),"X","  ")</f>
        <v xml:space="preserve">  </v>
      </c>
      <c r="J129" s="94" t="str">
        <f>IF([4]Mides!H115&gt;60,"X", "  ")</f>
        <v xml:space="preserve">  </v>
      </c>
      <c r="K129" s="96">
        <f>[4]Mides!N115</f>
        <v>0</v>
      </c>
      <c r="L129" s="96">
        <f>[4]Mides!K115</f>
        <v>0</v>
      </c>
      <c r="M129" s="96">
        <f>[4]Mides!L115</f>
        <v>0</v>
      </c>
      <c r="N129" s="96">
        <f>[4]Mides!M115</f>
        <v>0</v>
      </c>
      <c r="O129" s="96">
        <f t="shared" si="1"/>
        <v>0</v>
      </c>
      <c r="P129" s="96">
        <f>[4]Mides!R115</f>
        <v>0</v>
      </c>
      <c r="Q129" s="96">
        <f>[4]Mides!S115</f>
        <v>0</v>
      </c>
    </row>
    <row r="130" spans="2:17" ht="15" thickBot="1" x14ac:dyDescent="0.35">
      <c r="B130" s="92" t="str">
        <f>[4]Mides!E116</f>
        <v>JESSICA</v>
      </c>
      <c r="C130" s="93" t="str">
        <f>[4]Mides!D116</f>
        <v>DAVILA</v>
      </c>
      <c r="D130" s="94" t="str">
        <f>IF([4]Mides!F116=1,"X"," ")</f>
        <v>X</v>
      </c>
      <c r="E130" s="94" t="str">
        <f>IF([4]Mides!F116=2,"X"," ")</f>
        <v xml:space="preserve"> </v>
      </c>
      <c r="F130" s="95">
        <f>[4]Mides!B116</f>
        <v>1797945820101</v>
      </c>
      <c r="G130" s="94" t="str">
        <f>IF(AND([4]Mides!H116&gt;=1,[4]Mides!H116&lt;=14),"X"," ")</f>
        <v xml:space="preserve"> </v>
      </c>
      <c r="H130" s="94" t="str">
        <f>IF(AND([4]Mides!H116&gt;=14,[4]Mides!H116&lt;=30),"X"," ")</f>
        <v xml:space="preserve"> </v>
      </c>
      <c r="I130" s="94" t="str">
        <f>IF(AND([4]Mides!H116&gt;=31,[4]Mides!H116&lt;=60),"X","  ")</f>
        <v>X</v>
      </c>
      <c r="J130" s="94" t="str">
        <f>IF([4]Mides!H116&gt;60,"X", "  ")</f>
        <v xml:space="preserve">  </v>
      </c>
      <c r="K130" s="96">
        <f>[4]Mides!N116</f>
        <v>0</v>
      </c>
      <c r="L130" s="96">
        <f>[4]Mides!K116</f>
        <v>0</v>
      </c>
      <c r="M130" s="96">
        <f>[4]Mides!L116</f>
        <v>0</v>
      </c>
      <c r="N130" s="96">
        <f>[4]Mides!M116</f>
        <v>0</v>
      </c>
      <c r="O130" s="96">
        <f t="shared" si="1"/>
        <v>0</v>
      </c>
      <c r="P130" s="96">
        <f>[4]Mides!R116</f>
        <v>0</v>
      </c>
      <c r="Q130" s="96">
        <f>[4]Mides!S116</f>
        <v>0</v>
      </c>
    </row>
    <row r="131" spans="2:17" ht="15" thickBot="1" x14ac:dyDescent="0.35">
      <c r="B131" s="92" t="str">
        <f>[4]Mides!E117</f>
        <v>EDISON SANTIAGO</v>
      </c>
      <c r="C131" s="93" t="str">
        <f>[4]Mides!D117</f>
        <v>GOMEZ</v>
      </c>
      <c r="D131" s="94" t="str">
        <f>IF([4]Mides!F117=1,"X"," ")</f>
        <v xml:space="preserve"> </v>
      </c>
      <c r="E131" s="94" t="str">
        <f>IF([4]Mides!F117=2,"X"," ")</f>
        <v>X</v>
      </c>
      <c r="F131" s="95">
        <f>[4]Mides!B117</f>
        <v>0</v>
      </c>
      <c r="G131" s="94" t="str">
        <f>IF(AND([4]Mides!H117&gt;=1,[4]Mides!H117&lt;=14),"X"," ")</f>
        <v>X</v>
      </c>
      <c r="H131" s="94" t="str">
        <f>IF(AND([4]Mides!H117&gt;=14,[4]Mides!H117&lt;=30),"X"," ")</f>
        <v xml:space="preserve"> </v>
      </c>
      <c r="I131" s="94" t="str">
        <f>IF(AND([4]Mides!H117&gt;=31,[4]Mides!H117&lt;=60),"X","  ")</f>
        <v xml:space="preserve">  </v>
      </c>
      <c r="J131" s="94" t="str">
        <f>IF([4]Mides!H117&gt;60,"X", "  ")</f>
        <v xml:space="preserve">  </v>
      </c>
      <c r="K131" s="96">
        <f>[4]Mides!N117</f>
        <v>0</v>
      </c>
      <c r="L131" s="96">
        <f>[4]Mides!K117</f>
        <v>0</v>
      </c>
      <c r="M131" s="96">
        <f>[4]Mides!L117</f>
        <v>0</v>
      </c>
      <c r="N131" s="96">
        <f>[4]Mides!M117</f>
        <v>0</v>
      </c>
      <c r="O131" s="96">
        <f t="shared" si="1"/>
        <v>0</v>
      </c>
      <c r="P131" s="96">
        <f>[4]Mides!R117</f>
        <v>0</v>
      </c>
      <c r="Q131" s="96">
        <f>[4]Mides!S117</f>
        <v>0</v>
      </c>
    </row>
    <row r="132" spans="2:17" ht="15" thickBot="1" x14ac:dyDescent="0.35">
      <c r="B132" s="92" t="str">
        <f>[4]Mides!E118</f>
        <v>ROSARIO</v>
      </c>
      <c r="C132" s="93" t="str">
        <f>[4]Mides!D118</f>
        <v>JUAREZ</v>
      </c>
      <c r="D132" s="94" t="str">
        <f>IF([4]Mides!F118=1,"X"," ")</f>
        <v>X</v>
      </c>
      <c r="E132" s="94" t="str">
        <f>IF([4]Mides!F118=2,"X"," ")</f>
        <v xml:space="preserve"> </v>
      </c>
      <c r="F132" s="95">
        <f>[4]Mides!B118</f>
        <v>2404969811101</v>
      </c>
      <c r="G132" s="94" t="str">
        <f>IF(AND([4]Mides!H118&gt;=1,[4]Mides!H118&lt;=14),"X"," ")</f>
        <v xml:space="preserve"> </v>
      </c>
      <c r="H132" s="94" t="str">
        <f>IF(AND([4]Mides!H118&gt;=14,[4]Mides!H118&lt;=30),"X"," ")</f>
        <v>X</v>
      </c>
      <c r="I132" s="94" t="str">
        <f>IF(AND([4]Mides!H118&gt;=31,[4]Mides!H118&lt;=60),"X","  ")</f>
        <v xml:space="preserve">  </v>
      </c>
      <c r="J132" s="94" t="str">
        <f>IF([4]Mides!H118&gt;60,"X", "  ")</f>
        <v xml:space="preserve">  </v>
      </c>
      <c r="K132" s="96">
        <f>[4]Mides!N118</f>
        <v>0</v>
      </c>
      <c r="L132" s="96">
        <f>[4]Mides!K118</f>
        <v>0</v>
      </c>
      <c r="M132" s="96">
        <f>[4]Mides!L118</f>
        <v>0</v>
      </c>
      <c r="N132" s="96">
        <f>[4]Mides!M118</f>
        <v>0</v>
      </c>
      <c r="O132" s="96">
        <f t="shared" si="1"/>
        <v>0</v>
      </c>
      <c r="P132" s="96">
        <f>[4]Mides!R118</f>
        <v>0</v>
      </c>
      <c r="Q132" s="96">
        <f>[4]Mides!S118</f>
        <v>0</v>
      </c>
    </row>
    <row r="133" spans="2:17" ht="15" thickBot="1" x14ac:dyDescent="0.35">
      <c r="B133" s="92" t="str">
        <f>[4]Mides!E119</f>
        <v xml:space="preserve">MARVIN </v>
      </c>
      <c r="C133" s="93" t="str">
        <f>[4]Mides!D119</f>
        <v>gARCIA</v>
      </c>
      <c r="D133" s="94" t="str">
        <f>IF([4]Mides!F119=1,"X"," ")</f>
        <v>X</v>
      </c>
      <c r="E133" s="94" t="str">
        <f>IF([4]Mides!F119=2,"X"," ")</f>
        <v xml:space="preserve"> </v>
      </c>
      <c r="F133" s="95">
        <f>[4]Mides!B119</f>
        <v>2319233380101</v>
      </c>
      <c r="G133" s="94" t="str">
        <f>IF(AND([4]Mides!H119&gt;=1,[4]Mides!H119&lt;=14),"X"," ")</f>
        <v xml:space="preserve"> </v>
      </c>
      <c r="H133" s="94" t="str">
        <f>IF(AND([4]Mides!H119&gt;=14,[4]Mides!H119&lt;=30),"X"," ")</f>
        <v>X</v>
      </c>
      <c r="I133" s="94" t="str">
        <f>IF(AND([4]Mides!H119&gt;=31,[4]Mides!H119&lt;=60),"X","  ")</f>
        <v xml:space="preserve">  </v>
      </c>
      <c r="J133" s="94" t="str">
        <f>IF([4]Mides!H119&gt;60,"X", "  ")</f>
        <v xml:space="preserve">  </v>
      </c>
      <c r="K133" s="96">
        <f>[4]Mides!N119</f>
        <v>0</v>
      </c>
      <c r="L133" s="96">
        <f>[4]Mides!K119</f>
        <v>0</v>
      </c>
      <c r="M133" s="96">
        <f>[4]Mides!L119</f>
        <v>0</v>
      </c>
      <c r="N133" s="96" t="str">
        <f>[4]Mides!M119</f>
        <v>X</v>
      </c>
      <c r="O133" s="96">
        <f t="shared" si="1"/>
        <v>0</v>
      </c>
      <c r="P133" s="96" t="str">
        <f>[4]Mides!R119</f>
        <v>Guatemala</v>
      </c>
      <c r="Q133" s="96" t="str">
        <f>[4]Mides!S119</f>
        <v>Guatemala</v>
      </c>
    </row>
    <row r="134" spans="2:17" ht="15" thickBot="1" x14ac:dyDescent="0.35">
      <c r="B134" s="92" t="str">
        <f>[4]Mides!E120</f>
        <v>PEREZ</v>
      </c>
      <c r="C134" s="93" t="str">
        <f>[4]Mides!D120</f>
        <v>bRAndon</v>
      </c>
      <c r="D134" s="94" t="str">
        <f>IF([4]Mides!F120=1,"X"," ")</f>
        <v xml:space="preserve"> </v>
      </c>
      <c r="E134" s="94" t="str">
        <f>IF([4]Mides!F120=2,"X"," ")</f>
        <v>X</v>
      </c>
      <c r="F134" s="95" t="str">
        <f>[4]Mides!B120</f>
        <v>Menor de Edad</v>
      </c>
      <c r="G134" s="94" t="str">
        <f>IF(AND([4]Mides!H120&gt;=1,[4]Mides!H120&lt;=14),"X"," ")</f>
        <v>X</v>
      </c>
      <c r="H134" s="94" t="str">
        <f>IF(AND([4]Mides!H120&gt;=14,[4]Mides!H120&lt;=30),"X"," ")</f>
        <v xml:space="preserve"> </v>
      </c>
      <c r="I134" s="94" t="str">
        <f>IF(AND([4]Mides!H120&gt;=31,[4]Mides!H120&lt;=60),"X","  ")</f>
        <v xml:space="preserve">  </v>
      </c>
      <c r="J134" s="94" t="str">
        <f>IF([4]Mides!H120&gt;60,"X", "  ")</f>
        <v xml:space="preserve">  </v>
      </c>
      <c r="K134" s="96">
        <f>[4]Mides!N120</f>
        <v>0</v>
      </c>
      <c r="L134" s="96">
        <f>[4]Mides!K120</f>
        <v>0</v>
      </c>
      <c r="M134" s="96">
        <f>[4]Mides!L120</f>
        <v>0</v>
      </c>
      <c r="N134" s="96" t="str">
        <f>[4]Mides!M120</f>
        <v>x</v>
      </c>
      <c r="O134" s="96">
        <f t="shared" si="1"/>
        <v>0</v>
      </c>
      <c r="P134" s="96" t="str">
        <f>[4]Mides!R120</f>
        <v>Guatemala</v>
      </c>
      <c r="Q134" s="96" t="str">
        <f>[4]Mides!S120</f>
        <v>Guatemala</v>
      </c>
    </row>
    <row r="135" spans="2:17" ht="15" thickBot="1" x14ac:dyDescent="0.35">
      <c r="B135" s="92" t="str">
        <f>[4]Mides!E121</f>
        <v>julio</v>
      </c>
      <c r="C135" s="93" t="str">
        <f>[4]Mides!D121</f>
        <v>dolores</v>
      </c>
      <c r="D135" s="94" t="str">
        <f>IF([4]Mides!F121=1,"X"," ")</f>
        <v xml:space="preserve"> </v>
      </c>
      <c r="E135" s="94" t="str">
        <f>IF([4]Mides!F121=2,"X"," ")</f>
        <v>X</v>
      </c>
      <c r="F135" s="95">
        <f>[4]Mides!B121</f>
        <v>8605088561</v>
      </c>
      <c r="G135" s="94" t="str">
        <f>IF(AND([4]Mides!H121&gt;=1,[4]Mides!H121&lt;=14),"X"," ")</f>
        <v xml:space="preserve"> </v>
      </c>
      <c r="H135" s="94" t="str">
        <f>IF(AND([4]Mides!H121&gt;=14,[4]Mides!H121&lt;=30),"X"," ")</f>
        <v>X</v>
      </c>
      <c r="I135" s="94" t="str">
        <f>IF(AND([4]Mides!H121&gt;=31,[4]Mides!H121&lt;=60),"X","  ")</f>
        <v xml:space="preserve">  </v>
      </c>
      <c r="J135" s="94" t="str">
        <f>IF([4]Mides!H121&gt;60,"X", "  ")</f>
        <v xml:space="preserve">  </v>
      </c>
      <c r="K135" s="96">
        <f>[4]Mides!N121</f>
        <v>0</v>
      </c>
      <c r="L135" s="96">
        <f>[4]Mides!K121</f>
        <v>0</v>
      </c>
      <c r="M135" s="96">
        <f>[4]Mides!L121</f>
        <v>0</v>
      </c>
      <c r="N135" s="96">
        <f>[4]Mides!M121</f>
        <v>0</v>
      </c>
      <c r="O135" s="96">
        <f t="shared" si="1"/>
        <v>0</v>
      </c>
      <c r="P135" s="96">
        <f>[4]Mides!R121</f>
        <v>0</v>
      </c>
      <c r="Q135" s="96">
        <f>[4]Mides!S121</f>
        <v>0</v>
      </c>
    </row>
    <row r="136" spans="2:17" ht="15" thickBot="1" x14ac:dyDescent="0.35">
      <c r="B136" s="92" t="str">
        <f>[4]Mides!E122</f>
        <v>BYRON</v>
      </c>
      <c r="C136" s="93" t="str">
        <f>[4]Mides!D122</f>
        <v>alvarez</v>
      </c>
      <c r="D136" s="94" t="str">
        <f>IF([4]Mides!F122=1,"X"," ")</f>
        <v>X</v>
      </c>
      <c r="E136" s="94" t="str">
        <f>IF([4]Mides!F122=2,"X"," ")</f>
        <v xml:space="preserve"> </v>
      </c>
      <c r="F136" s="95">
        <f>[4]Mides!B122</f>
        <v>3537758870101</v>
      </c>
      <c r="G136" s="94" t="str">
        <f>IF(AND([4]Mides!H122&gt;=1,[4]Mides!H122&lt;=14),"X"," ")</f>
        <v xml:space="preserve"> </v>
      </c>
      <c r="H136" s="94" t="str">
        <f>IF(AND([4]Mides!H122&gt;=14,[4]Mides!H122&lt;=30),"X"," ")</f>
        <v>X</v>
      </c>
      <c r="I136" s="94" t="str">
        <f>IF(AND([4]Mides!H122&gt;=31,[4]Mides!H122&lt;=60),"X","  ")</f>
        <v xml:space="preserve">  </v>
      </c>
      <c r="J136" s="94" t="str">
        <f>IF([4]Mides!H122&gt;60,"X", "  ")</f>
        <v xml:space="preserve">  </v>
      </c>
      <c r="K136" s="96">
        <f>[4]Mides!N122</f>
        <v>0</v>
      </c>
      <c r="L136" s="96">
        <f>[4]Mides!K122</f>
        <v>0</v>
      </c>
      <c r="M136" s="96">
        <f>[4]Mides!L122</f>
        <v>0</v>
      </c>
      <c r="N136" s="96" t="str">
        <f>[4]Mides!M122</f>
        <v>X</v>
      </c>
      <c r="O136" s="96">
        <f t="shared" si="1"/>
        <v>0</v>
      </c>
      <c r="P136" s="96" t="str">
        <f>[4]Mides!R122</f>
        <v>GUATEMALA</v>
      </c>
      <c r="Q136" s="96" t="str">
        <f>[4]Mides!S122</f>
        <v>GUATEMALA</v>
      </c>
    </row>
    <row r="137" spans="2:17" ht="15" thickBot="1" x14ac:dyDescent="0.35">
      <c r="B137" s="92" t="str">
        <f>[4]Mides!E123</f>
        <v>bosdeli</v>
      </c>
      <c r="C137" s="93" t="str">
        <f>[4]Mides!D123</f>
        <v>martines</v>
      </c>
      <c r="D137" s="94" t="str">
        <f>IF([4]Mides!F123=1,"X"," ")</f>
        <v>X</v>
      </c>
      <c r="E137" s="94" t="str">
        <f>IF([4]Mides!F123=2,"X"," ")</f>
        <v xml:space="preserve"> </v>
      </c>
      <c r="F137" s="95">
        <f>[4]Mides!B123</f>
        <v>5857082851003</v>
      </c>
      <c r="G137" s="94" t="str">
        <f>IF(AND([4]Mides!H123&gt;=1,[4]Mides!H123&lt;=14),"X"," ")</f>
        <v xml:space="preserve"> </v>
      </c>
      <c r="H137" s="94" t="str">
        <f>IF(AND([4]Mides!H123&gt;=14,[4]Mides!H123&lt;=30),"X"," ")</f>
        <v xml:space="preserve"> </v>
      </c>
      <c r="I137" s="94" t="str">
        <f>IF(AND([4]Mides!H123&gt;=31,[4]Mides!H123&lt;=60),"X","  ")</f>
        <v>X</v>
      </c>
      <c r="J137" s="94" t="str">
        <f>IF([4]Mides!H123&gt;60,"X", "  ")</f>
        <v xml:space="preserve">  </v>
      </c>
      <c r="K137" s="96">
        <f>[4]Mides!N123</f>
        <v>0</v>
      </c>
      <c r="L137" s="96">
        <f>[4]Mides!K123</f>
        <v>0</v>
      </c>
      <c r="M137" s="96">
        <f>[4]Mides!L123</f>
        <v>0</v>
      </c>
      <c r="N137" s="96" t="str">
        <f>[4]Mides!M123</f>
        <v>x</v>
      </c>
      <c r="O137" s="96">
        <f t="shared" si="1"/>
        <v>0</v>
      </c>
      <c r="P137" s="96" t="str">
        <f>[4]Mides!R123</f>
        <v>GUATEMALA</v>
      </c>
      <c r="Q137" s="96" t="str">
        <f>[4]Mides!S123</f>
        <v>GUATEMALA</v>
      </c>
    </row>
    <row r="138" spans="2:17" ht="15" thickBot="1" x14ac:dyDescent="0.35">
      <c r="B138" s="92" t="str">
        <f>[4]Mides!E124</f>
        <v>estuardo</v>
      </c>
      <c r="C138" s="93" t="str">
        <f>[4]Mides!D124</f>
        <v>rodas</v>
      </c>
      <c r="D138" s="94" t="str">
        <f>IF([4]Mides!F124=1,"X"," ")</f>
        <v>X</v>
      </c>
      <c r="E138" s="94" t="str">
        <f>IF([4]Mides!F124=2,"X"," ")</f>
        <v xml:space="preserve"> </v>
      </c>
      <c r="F138" s="95">
        <f>[4]Mides!B124</f>
        <v>1853199390101</v>
      </c>
      <c r="G138" s="94" t="str">
        <f>IF(AND([4]Mides!H124&gt;=1,[4]Mides!H124&lt;=14),"X"," ")</f>
        <v xml:space="preserve"> </v>
      </c>
      <c r="H138" s="94" t="str">
        <f>IF(AND([4]Mides!H124&gt;=14,[4]Mides!H124&lt;=30),"X"," ")</f>
        <v xml:space="preserve"> </v>
      </c>
      <c r="I138" s="94" t="str">
        <f>IF(AND([4]Mides!H124&gt;=31,[4]Mides!H124&lt;=60),"X","  ")</f>
        <v>X</v>
      </c>
      <c r="J138" s="94" t="str">
        <f>IF([4]Mides!H124&gt;60,"X", "  ")</f>
        <v xml:space="preserve">  </v>
      </c>
      <c r="K138" s="96">
        <f>[4]Mides!N124</f>
        <v>0</v>
      </c>
      <c r="L138" s="96">
        <f>[4]Mides!K124</f>
        <v>0</v>
      </c>
      <c r="M138" s="96">
        <f>[4]Mides!L124</f>
        <v>0</v>
      </c>
      <c r="N138" s="96" t="str">
        <f>[4]Mides!M124</f>
        <v>x</v>
      </c>
      <c r="O138" s="96">
        <f t="shared" si="1"/>
        <v>0</v>
      </c>
      <c r="P138" s="96" t="str">
        <f>[4]Mides!R124</f>
        <v>GUATEMALA</v>
      </c>
      <c r="Q138" s="96" t="str">
        <f>[4]Mides!S124</f>
        <v>GUATEMALA</v>
      </c>
    </row>
    <row r="139" spans="2:17" ht="15" thickBot="1" x14ac:dyDescent="0.35">
      <c r="B139" s="92" t="str">
        <f>[4]Mides!E125</f>
        <v>javier</v>
      </c>
      <c r="C139" s="93" t="str">
        <f>[4]Mides!D125</f>
        <v>monterroso</v>
      </c>
      <c r="D139" s="94" t="str">
        <f>IF([4]Mides!F125=1,"X"," ")</f>
        <v>X</v>
      </c>
      <c r="E139" s="94" t="str">
        <f>IF([4]Mides!F125=2,"X"," ")</f>
        <v xml:space="preserve"> </v>
      </c>
      <c r="F139" s="95" t="str">
        <f>[4]Mides!B125</f>
        <v>Menor de Edad</v>
      </c>
      <c r="G139" s="94" t="str">
        <f>IF(AND([4]Mides!H125&gt;=1,[4]Mides!H125&lt;=14),"X"," ")</f>
        <v xml:space="preserve"> </v>
      </c>
      <c r="H139" s="94" t="str">
        <f>IF(AND([4]Mides!H125&gt;=14,[4]Mides!H125&lt;=30),"X"," ")</f>
        <v xml:space="preserve"> </v>
      </c>
      <c r="I139" s="94" t="str">
        <f>IF(AND([4]Mides!H125&gt;=31,[4]Mides!H125&lt;=60),"X","  ")</f>
        <v>X</v>
      </c>
      <c r="J139" s="94" t="str">
        <f>IF([4]Mides!H125&gt;60,"X", "  ")</f>
        <v xml:space="preserve">  </v>
      </c>
      <c r="K139" s="96">
        <f>[4]Mides!N125</f>
        <v>0</v>
      </c>
      <c r="L139" s="96">
        <f>[4]Mides!K125</f>
        <v>0</v>
      </c>
      <c r="M139" s="96">
        <f>[4]Mides!L125</f>
        <v>0</v>
      </c>
      <c r="N139" s="96" t="str">
        <f>[4]Mides!M125</f>
        <v>x</v>
      </c>
      <c r="O139" s="96">
        <f t="shared" si="1"/>
        <v>0</v>
      </c>
      <c r="P139" s="96" t="str">
        <f>[4]Mides!R125</f>
        <v>GUATEMALA</v>
      </c>
      <c r="Q139" s="96" t="str">
        <f>[4]Mides!S125</f>
        <v>GUATEMALA</v>
      </c>
    </row>
    <row r="140" spans="2:17" ht="15" thickBot="1" x14ac:dyDescent="0.35">
      <c r="B140" s="92">
        <f>[4]Mides!E126</f>
        <v>0</v>
      </c>
      <c r="C140" s="93">
        <f>[4]Mides!D126</f>
        <v>0</v>
      </c>
      <c r="D140" s="94" t="str">
        <f>IF([4]Mides!F126=1,"X"," ")</f>
        <v xml:space="preserve"> </v>
      </c>
      <c r="E140" s="94" t="str">
        <f>IF([4]Mides!F126=2,"X"," ")</f>
        <v xml:space="preserve"> </v>
      </c>
      <c r="F140" s="95" t="str">
        <f>[4]Mides!B126</f>
        <v>Menor de Edad</v>
      </c>
      <c r="G140" s="94" t="str">
        <f>IF(AND([4]Mides!H126&gt;=1,[4]Mides!H126&lt;=14),"X"," ")</f>
        <v xml:space="preserve"> </v>
      </c>
      <c r="H140" s="94" t="str">
        <f>IF(AND([4]Mides!H126&gt;=14,[4]Mides!H126&lt;=30),"X"," ")</f>
        <v xml:space="preserve"> </v>
      </c>
      <c r="I140" s="94" t="str">
        <f>IF(AND([4]Mides!H126&gt;=31,[4]Mides!H126&lt;=60),"X","  ")</f>
        <v xml:space="preserve">  </v>
      </c>
      <c r="J140" s="94" t="str">
        <f>IF([4]Mides!H126&gt;60,"X", "  ")</f>
        <v xml:space="preserve">  </v>
      </c>
      <c r="K140" s="96">
        <f>[4]Mides!N126</f>
        <v>0</v>
      </c>
      <c r="L140" s="96">
        <f>[4]Mides!K126</f>
        <v>0</v>
      </c>
      <c r="M140" s="96">
        <f>[4]Mides!L126</f>
        <v>0</v>
      </c>
      <c r="N140" s="96">
        <f>[4]Mides!M126</f>
        <v>0</v>
      </c>
      <c r="O140" s="96">
        <f t="shared" si="1"/>
        <v>0</v>
      </c>
      <c r="P140" s="96">
        <f>[4]Mides!R126</f>
        <v>0</v>
      </c>
      <c r="Q140" s="96">
        <f>[4]Mides!S126</f>
        <v>0</v>
      </c>
    </row>
    <row r="141" spans="2:17" ht="15" thickBot="1" x14ac:dyDescent="0.35">
      <c r="B141" s="92" t="str">
        <f>[4]Mides!E127</f>
        <v>ramirez</v>
      </c>
      <c r="C141" s="93" t="str">
        <f>[4]Mides!D127</f>
        <v>cristofer</v>
      </c>
      <c r="D141" s="94" t="str">
        <f>IF([4]Mides!F127=1,"X"," ")</f>
        <v>X</v>
      </c>
      <c r="E141" s="94" t="str">
        <f>IF([4]Mides!F127=2,"X"," ")</f>
        <v xml:space="preserve"> </v>
      </c>
      <c r="F141" s="95" t="str">
        <f>[4]Mides!B127</f>
        <v>Menor de Edad</v>
      </c>
      <c r="G141" s="94" t="str">
        <f>IF(AND([4]Mides!H127&gt;=1,[4]Mides!H127&lt;=14),"X"," ")</f>
        <v>X</v>
      </c>
      <c r="H141" s="94" t="str">
        <f>IF(AND([4]Mides!H127&gt;=14,[4]Mides!H127&lt;=30),"X"," ")</f>
        <v xml:space="preserve"> </v>
      </c>
      <c r="I141" s="94" t="str">
        <f>IF(AND([4]Mides!H127&gt;=31,[4]Mides!H127&lt;=60),"X","  ")</f>
        <v xml:space="preserve">  </v>
      </c>
      <c r="J141" s="94" t="str">
        <f>IF([4]Mides!H127&gt;60,"X", "  ")</f>
        <v xml:space="preserve">  </v>
      </c>
      <c r="K141" s="96">
        <f>[4]Mides!N127</f>
        <v>0</v>
      </c>
      <c r="L141" s="96">
        <f>[4]Mides!K127</f>
        <v>0</v>
      </c>
      <c r="M141" s="96">
        <f>[4]Mides!L127</f>
        <v>0</v>
      </c>
      <c r="N141" s="96" t="str">
        <f>[4]Mides!M127</f>
        <v>x</v>
      </c>
      <c r="O141" s="96">
        <f t="shared" si="1"/>
        <v>0</v>
      </c>
      <c r="P141" s="96" t="str">
        <f>[4]Mides!R127</f>
        <v>GUATEMALA</v>
      </c>
      <c r="Q141" s="96" t="str">
        <f>[4]Mides!S127</f>
        <v>GUATEMALA</v>
      </c>
    </row>
    <row r="142" spans="2:17" ht="15" thickBot="1" x14ac:dyDescent="0.35">
      <c r="B142" s="92" t="str">
        <f>[4]Mides!E128</f>
        <v xml:space="preserve">ALAN </v>
      </c>
      <c r="C142" s="93" t="str">
        <f>[4]Mides!D128</f>
        <v>PEREZ</v>
      </c>
      <c r="D142" s="94" t="str">
        <f>IF([4]Mides!F128=1,"X"," ")</f>
        <v>X</v>
      </c>
      <c r="E142" s="94" t="str">
        <f>IF([4]Mides!F128=2,"X"," ")</f>
        <v xml:space="preserve"> </v>
      </c>
      <c r="F142" s="95">
        <f>[4]Mides!B128</f>
        <v>0</v>
      </c>
      <c r="G142" s="94" t="str">
        <f>IF(AND([4]Mides!H128&gt;=1,[4]Mides!H128&lt;=14),"X"," ")</f>
        <v xml:space="preserve"> </v>
      </c>
      <c r="H142" s="94" t="str">
        <f>IF(AND([4]Mides!H128&gt;=14,[4]Mides!H128&lt;=30),"X"," ")</f>
        <v>X</v>
      </c>
      <c r="I142" s="94" t="str">
        <f>IF(AND([4]Mides!H128&gt;=31,[4]Mides!H128&lt;=60),"X","  ")</f>
        <v xml:space="preserve">  </v>
      </c>
      <c r="J142" s="94" t="str">
        <f>IF([4]Mides!H128&gt;60,"X", "  ")</f>
        <v xml:space="preserve">  </v>
      </c>
      <c r="K142" s="96">
        <f>[4]Mides!N128</f>
        <v>0</v>
      </c>
      <c r="L142" s="96">
        <f>[4]Mides!K128</f>
        <v>0</v>
      </c>
      <c r="M142" s="96">
        <f>[4]Mides!L128</f>
        <v>0</v>
      </c>
      <c r="N142" s="96" t="str">
        <f>[4]Mides!M128</f>
        <v>X</v>
      </c>
      <c r="O142" s="96">
        <f t="shared" si="1"/>
        <v>0</v>
      </c>
      <c r="P142" s="96" t="str">
        <f>[4]Mides!R128</f>
        <v>GUATEMALA</v>
      </c>
      <c r="Q142" s="96" t="str">
        <f>[4]Mides!S128</f>
        <v>GUATEMALA</v>
      </c>
    </row>
    <row r="143" spans="2:17" ht="15" thickBot="1" x14ac:dyDescent="0.35">
      <c r="B143" s="92" t="str">
        <f>[4]Mides!E129</f>
        <v>CARIAS</v>
      </c>
      <c r="C143" s="93" t="str">
        <f>[4]Mides!D129</f>
        <v xml:space="preserve">RAMON </v>
      </c>
      <c r="D143" s="94" t="str">
        <f>IF([4]Mides!F129=1,"X"," ")</f>
        <v>X</v>
      </c>
      <c r="E143" s="94" t="str">
        <f>IF([4]Mides!F129=2,"X"," ")</f>
        <v xml:space="preserve"> </v>
      </c>
      <c r="F143" s="95">
        <f>[4]Mides!B129</f>
        <v>1731139071801</v>
      </c>
      <c r="G143" s="94" t="str">
        <f>IF(AND([4]Mides!H129&gt;=1,[4]Mides!H129&lt;=14),"X"," ")</f>
        <v xml:space="preserve"> </v>
      </c>
      <c r="H143" s="94" t="str">
        <f>IF(AND([4]Mides!H129&gt;=14,[4]Mides!H129&lt;=30),"X"," ")</f>
        <v xml:space="preserve"> </v>
      </c>
      <c r="I143" s="94" t="str">
        <f>IF(AND([4]Mides!H129&gt;=31,[4]Mides!H129&lt;=60),"X","  ")</f>
        <v xml:space="preserve">  </v>
      </c>
      <c r="J143" s="94" t="str">
        <f>IF([4]Mides!H129&gt;60,"X", "  ")</f>
        <v>X</v>
      </c>
      <c r="K143" s="96">
        <f>[4]Mides!N129</f>
        <v>0</v>
      </c>
      <c r="L143" s="96">
        <f>[4]Mides!K129</f>
        <v>0</v>
      </c>
      <c r="M143" s="96">
        <f>[4]Mides!L129</f>
        <v>0</v>
      </c>
      <c r="N143" s="96" t="str">
        <f>[4]Mides!M129</f>
        <v>X</v>
      </c>
      <c r="O143" s="96">
        <f t="shared" si="1"/>
        <v>0</v>
      </c>
      <c r="P143" s="96" t="str">
        <f>[4]Mides!R129</f>
        <v>GUATEMALA</v>
      </c>
      <c r="Q143" s="96" t="str">
        <f>[4]Mides!S129</f>
        <v>GUATEMALA</v>
      </c>
    </row>
    <row r="144" spans="2:17" ht="15" thickBot="1" x14ac:dyDescent="0.35">
      <c r="B144" s="92" t="str">
        <f>[4]Mides!E130</f>
        <v>sergio</v>
      </c>
      <c r="C144" s="93" t="str">
        <f>[4]Mides!D130</f>
        <v xml:space="preserve">LEMUS </v>
      </c>
      <c r="D144" s="94" t="str">
        <f>IF([4]Mides!F130=1,"X"," ")</f>
        <v>X</v>
      </c>
      <c r="E144" s="94" t="str">
        <f>IF([4]Mides!F130=2,"X"," ")</f>
        <v xml:space="preserve"> </v>
      </c>
      <c r="F144" s="95">
        <f>[4]Mides!B130</f>
        <v>2100678371603</v>
      </c>
      <c r="G144" s="94" t="str">
        <f>IF(AND([4]Mides!H130&gt;=1,[4]Mides!H130&lt;=14),"X"," ")</f>
        <v xml:space="preserve"> </v>
      </c>
      <c r="H144" s="94" t="str">
        <f>IF(AND([4]Mides!H130&gt;=14,[4]Mides!H130&lt;=30),"X"," ")</f>
        <v>X</v>
      </c>
      <c r="I144" s="94" t="str">
        <f>IF(AND([4]Mides!H130&gt;=31,[4]Mides!H130&lt;=60),"X","  ")</f>
        <v xml:space="preserve">  </v>
      </c>
      <c r="J144" s="94" t="str">
        <f>IF([4]Mides!H130&gt;60,"X", "  ")</f>
        <v xml:space="preserve">  </v>
      </c>
      <c r="K144" s="96">
        <f>[4]Mides!N130</f>
        <v>0</v>
      </c>
      <c r="L144" s="96">
        <f>[4]Mides!K130</f>
        <v>0</v>
      </c>
      <c r="M144" s="96">
        <f>[4]Mides!L130</f>
        <v>0</v>
      </c>
      <c r="N144" s="96" t="str">
        <f>[4]Mides!M130</f>
        <v>X</v>
      </c>
      <c r="O144" s="96">
        <f t="shared" si="1"/>
        <v>0</v>
      </c>
      <c r="P144" s="96" t="str">
        <f>[4]Mides!R130</f>
        <v>GUATEMALA</v>
      </c>
      <c r="Q144" s="96" t="str">
        <f>[4]Mides!S130</f>
        <v>GUATEMALA</v>
      </c>
    </row>
    <row r="145" spans="2:17" ht="15" thickBot="1" x14ac:dyDescent="0.35">
      <c r="B145" s="92" t="str">
        <f>[4]Mides!E131</f>
        <v>PEREZ</v>
      </c>
      <c r="C145" s="93" t="str">
        <f>[4]Mides!D131</f>
        <v>VICTOR</v>
      </c>
      <c r="D145" s="94" t="str">
        <f>IF([4]Mides!F131=1,"X"," ")</f>
        <v xml:space="preserve"> </v>
      </c>
      <c r="E145" s="94" t="str">
        <f>IF([4]Mides!F131=2,"X"," ")</f>
        <v>X</v>
      </c>
      <c r="F145" s="95">
        <f>[4]Mides!B131</f>
        <v>25184705050505</v>
      </c>
      <c r="G145" s="94" t="str">
        <f>IF(AND([4]Mides!H131&gt;=1,[4]Mides!H131&lt;=14),"X"," ")</f>
        <v xml:space="preserve"> </v>
      </c>
      <c r="H145" s="94" t="str">
        <f>IF(AND([4]Mides!H131&gt;=14,[4]Mides!H131&lt;=30),"X"," ")</f>
        <v xml:space="preserve"> </v>
      </c>
      <c r="I145" s="94" t="str">
        <f>IF(AND([4]Mides!H131&gt;=31,[4]Mides!H131&lt;=60),"X","  ")</f>
        <v>X</v>
      </c>
      <c r="J145" s="94" t="str">
        <f>IF([4]Mides!H131&gt;60,"X", "  ")</f>
        <v xml:space="preserve">  </v>
      </c>
      <c r="K145" s="96">
        <f>[4]Mides!N131</f>
        <v>0</v>
      </c>
      <c r="L145" s="96">
        <f>[4]Mides!K131</f>
        <v>0</v>
      </c>
      <c r="M145" s="96">
        <f>[4]Mides!L131</f>
        <v>0</v>
      </c>
      <c r="N145" s="96" t="str">
        <f>[4]Mides!M131</f>
        <v>X</v>
      </c>
      <c r="O145" s="96">
        <f t="shared" si="1"/>
        <v>0</v>
      </c>
      <c r="P145" s="96" t="str">
        <f>[4]Mides!R131</f>
        <v>GUATEMALA</v>
      </c>
      <c r="Q145" s="96" t="str">
        <f>[4]Mides!S131</f>
        <v>GUATEMALA</v>
      </c>
    </row>
    <row r="146" spans="2:17" ht="15" thickBot="1" x14ac:dyDescent="0.35">
      <c r="B146" s="92">
        <f>[4]Mides!E132</f>
        <v>0</v>
      </c>
      <c r="C146" s="93">
        <f>[4]Mides!D132</f>
        <v>0</v>
      </c>
      <c r="D146" s="94" t="str">
        <f>IF([4]Mides!F132=1,"X"," ")</f>
        <v xml:space="preserve"> </v>
      </c>
      <c r="E146" s="94" t="str">
        <f>IF([4]Mides!F132=2,"X"," ")</f>
        <v xml:space="preserve"> </v>
      </c>
      <c r="F146" s="95">
        <f>[4]Mides!B132</f>
        <v>0</v>
      </c>
      <c r="G146" s="94" t="str">
        <f>IF(AND([4]Mides!H132&gt;=1,[4]Mides!H132&lt;=14),"X"," ")</f>
        <v xml:space="preserve"> </v>
      </c>
      <c r="H146" s="94" t="str">
        <f>IF(AND([4]Mides!H132&gt;=14,[4]Mides!H132&lt;=30),"X"," ")</f>
        <v xml:space="preserve"> </v>
      </c>
      <c r="I146" s="94" t="str">
        <f>IF(AND([4]Mides!H132&gt;=31,[4]Mides!H132&lt;=60),"X","  ")</f>
        <v xml:space="preserve">  </v>
      </c>
      <c r="J146" s="94" t="str">
        <f>IF([4]Mides!H132&gt;60,"X", "  ")</f>
        <v xml:space="preserve">  </v>
      </c>
      <c r="K146" s="96">
        <f>[4]Mides!N132</f>
        <v>0</v>
      </c>
      <c r="L146" s="96">
        <f>[4]Mides!K132</f>
        <v>0</v>
      </c>
      <c r="M146" s="96">
        <f>[4]Mides!L132</f>
        <v>0</v>
      </c>
      <c r="N146" s="96">
        <f>[4]Mides!M132</f>
        <v>0</v>
      </c>
      <c r="O146" s="96">
        <f t="shared" si="1"/>
        <v>0</v>
      </c>
      <c r="P146" s="96">
        <f>[4]Mides!R132</f>
        <v>0</v>
      </c>
      <c r="Q146" s="96">
        <f>[4]Mides!S132</f>
        <v>0</v>
      </c>
    </row>
    <row r="147" spans="2:17" x14ac:dyDescent="0.3">
      <c r="B147" s="92">
        <f>[4]Mides!E133</f>
        <v>0</v>
      </c>
      <c r="C147" s="93">
        <f>[4]Mides!D133</f>
        <v>0</v>
      </c>
      <c r="D147" s="94" t="str">
        <f>IF([4]Mides!F133=1,"X"," ")</f>
        <v xml:space="preserve"> </v>
      </c>
      <c r="E147" s="94" t="str">
        <f>IF([4]Mides!F133=2,"X"," ")</f>
        <v xml:space="preserve"> </v>
      </c>
      <c r="F147" s="95">
        <f>[4]Mides!B133</f>
        <v>0</v>
      </c>
      <c r="G147" s="94" t="str">
        <f>IF(AND([4]Mides!H133&gt;=1,[4]Mides!H133&lt;=14),"X"," ")</f>
        <v xml:space="preserve"> </v>
      </c>
      <c r="H147" s="94" t="str">
        <f>IF(AND([4]Mides!H133&gt;=14,[4]Mides!H133&lt;=30),"X"," ")</f>
        <v xml:space="preserve"> </v>
      </c>
      <c r="I147" s="94" t="str">
        <f>IF(AND([4]Mides!H133&gt;=31,[4]Mides!H133&lt;=60),"X","  ")</f>
        <v xml:space="preserve">  </v>
      </c>
      <c r="J147" s="94" t="str">
        <f>IF([4]Mides!H133&gt;60,"X", "  ")</f>
        <v xml:space="preserve">  </v>
      </c>
      <c r="K147" s="96">
        <f>[4]Mides!N133</f>
        <v>0</v>
      </c>
      <c r="L147" s="96">
        <f>[4]Mides!K133</f>
        <v>0</v>
      </c>
      <c r="M147" s="96">
        <f>[4]Mides!L133</f>
        <v>0</v>
      </c>
      <c r="N147" s="96">
        <f>[4]Mides!M133</f>
        <v>0</v>
      </c>
      <c r="O147" s="96">
        <f t="shared" si="1"/>
        <v>0</v>
      </c>
      <c r="P147" s="96">
        <f>[4]Mides!R133</f>
        <v>0</v>
      </c>
      <c r="Q147" s="96">
        <f>[4]Mides!S133</f>
        <v>0</v>
      </c>
    </row>
    <row r="150" spans="2:17" ht="15.6" x14ac:dyDescent="0.3">
      <c r="B150" s="1"/>
      <c r="C150" s="383" t="s">
        <v>0</v>
      </c>
      <c r="D150" s="383"/>
      <c r="E150" s="383"/>
      <c r="F150" s="383"/>
      <c r="G150" s="383"/>
      <c r="H150" s="383"/>
      <c r="I150" s="383"/>
      <c r="J150" s="383"/>
      <c r="K150" s="383"/>
      <c r="L150" s="383"/>
      <c r="M150" s="383"/>
      <c r="N150" s="383"/>
      <c r="O150" s="383"/>
      <c r="P150" s="383"/>
      <c r="Q150" s="383"/>
    </row>
    <row r="151" spans="2:17" x14ac:dyDescent="0.3">
      <c r="B151" s="1"/>
      <c r="C151" s="2" t="s">
        <v>1</v>
      </c>
      <c r="D151" s="384" t="s">
        <v>56</v>
      </c>
      <c r="E151" s="384"/>
      <c r="F151" s="384"/>
      <c r="G151" s="384"/>
      <c r="H151" s="384"/>
      <c r="I151" s="384"/>
      <c r="J151" s="384"/>
      <c r="K151" s="384"/>
      <c r="L151" s="384"/>
      <c r="M151" s="384"/>
      <c r="N151" s="384"/>
      <c r="O151" s="384"/>
      <c r="P151" s="384"/>
      <c r="Q151" s="3"/>
    </row>
    <row r="152" spans="2:17" x14ac:dyDescent="0.3">
      <c r="B152" s="1"/>
      <c r="C152" s="4"/>
      <c r="D152" s="5"/>
      <c r="E152" s="5"/>
      <c r="F152" s="5"/>
      <c r="G152" s="6"/>
      <c r="H152" s="6"/>
      <c r="I152" s="6"/>
      <c r="J152" s="6"/>
      <c r="K152" s="5"/>
      <c r="L152" s="5"/>
      <c r="M152" s="5"/>
      <c r="N152" s="5"/>
      <c r="O152" s="5"/>
      <c r="P152" s="5"/>
      <c r="Q152" s="7"/>
    </row>
    <row r="153" spans="2:17" x14ac:dyDescent="0.3">
      <c r="B153" s="1"/>
      <c r="C153" s="2" t="s">
        <v>3</v>
      </c>
      <c r="D153" s="384" t="s">
        <v>52</v>
      </c>
      <c r="E153" s="384"/>
      <c r="F153" s="384"/>
      <c r="G153" s="384"/>
      <c r="H153" s="384"/>
      <c r="I153" s="384"/>
      <c r="J153" s="384"/>
      <c r="K153" s="384"/>
      <c r="L153" s="384"/>
      <c r="M153" s="384"/>
      <c r="N153" s="384"/>
      <c r="O153" s="384"/>
      <c r="P153" s="384"/>
      <c r="Q153" s="3"/>
    </row>
    <row r="154" spans="2:17" ht="15" thickBot="1" x14ac:dyDescent="0.35">
      <c r="B154" s="8"/>
      <c r="C154" s="385" t="s">
        <v>5</v>
      </c>
      <c r="D154" s="385"/>
      <c r="E154" s="385"/>
      <c r="F154" s="385"/>
      <c r="G154" s="385"/>
      <c r="H154" s="385"/>
      <c r="I154" s="385"/>
      <c r="J154" s="385"/>
      <c r="K154" s="385"/>
      <c r="L154" s="385"/>
      <c r="M154" s="385"/>
      <c r="N154" s="385"/>
      <c r="O154" s="385"/>
      <c r="P154" s="385"/>
      <c r="Q154" s="9"/>
    </row>
    <row r="155" spans="2:17" ht="15" thickBot="1" x14ac:dyDescent="0.35">
      <c r="B155" s="10"/>
      <c r="C155" s="386" t="s">
        <v>6</v>
      </c>
      <c r="D155" s="387"/>
      <c r="E155" s="387"/>
      <c r="F155" s="387"/>
      <c r="G155" s="387"/>
      <c r="H155" s="388"/>
      <c r="I155" s="386" t="s">
        <v>7</v>
      </c>
      <c r="J155" s="387"/>
      <c r="K155" s="388"/>
      <c r="L155" s="389" t="s">
        <v>8</v>
      </c>
      <c r="M155" s="390"/>
      <c r="N155" s="390"/>
      <c r="O155" s="389" t="s">
        <v>9</v>
      </c>
      <c r="P155" s="391"/>
      <c r="Q155" s="9"/>
    </row>
    <row r="156" spans="2:17" ht="40.200000000000003" thickBot="1" x14ac:dyDescent="0.35">
      <c r="B156" s="10"/>
      <c r="C156" s="12" t="s">
        <v>10</v>
      </c>
      <c r="D156" s="13" t="s">
        <v>11</v>
      </c>
      <c r="E156" s="13" t="s">
        <v>12</v>
      </c>
      <c r="F156" s="13" t="s">
        <v>13</v>
      </c>
      <c r="G156" s="13" t="s">
        <v>14</v>
      </c>
      <c r="H156" s="14" t="s">
        <v>15</v>
      </c>
      <c r="I156" s="12" t="s">
        <v>16</v>
      </c>
      <c r="J156" s="15" t="s">
        <v>17</v>
      </c>
      <c r="K156" s="14" t="s">
        <v>18</v>
      </c>
      <c r="L156" s="16" t="s">
        <v>19</v>
      </c>
      <c r="M156" s="17" t="s">
        <v>20</v>
      </c>
      <c r="N156" s="18" t="s">
        <v>21</v>
      </c>
      <c r="O156" s="392" t="s">
        <v>22</v>
      </c>
      <c r="P156" s="393"/>
      <c r="Q156" s="20"/>
    </row>
    <row r="157" spans="2:17" x14ac:dyDescent="0.3">
      <c r="B157" s="10"/>
      <c r="C157" s="21">
        <v>13</v>
      </c>
      <c r="D157" s="22"/>
      <c r="E157" s="22"/>
      <c r="F157" s="23" t="s">
        <v>48</v>
      </c>
      <c r="G157" s="24"/>
      <c r="H157" s="25" t="s">
        <v>49</v>
      </c>
      <c r="I157" s="26" t="s">
        <v>55</v>
      </c>
      <c r="J157" s="27" t="s">
        <v>58</v>
      </c>
      <c r="K157" s="28">
        <v>46323.8</v>
      </c>
      <c r="L157" s="29">
        <v>407292</v>
      </c>
      <c r="M157" s="29">
        <v>421740</v>
      </c>
      <c r="N157" s="29">
        <v>28373</v>
      </c>
      <c r="O157" s="394"/>
      <c r="P157" s="395"/>
      <c r="Q157" s="30"/>
    </row>
    <row r="158" spans="2:17" x14ac:dyDescent="0.3">
      <c r="B158" s="10"/>
      <c r="C158" s="31"/>
      <c r="D158" s="32"/>
      <c r="E158" s="32"/>
      <c r="F158" s="23"/>
      <c r="G158" s="24"/>
      <c r="H158" s="25"/>
      <c r="I158" s="26"/>
      <c r="J158" s="27"/>
      <c r="K158" s="28"/>
      <c r="L158" s="33"/>
      <c r="M158" s="34"/>
      <c r="N158" s="35"/>
      <c r="O158" s="381"/>
      <c r="P158" s="382"/>
      <c r="Q158" s="30"/>
    </row>
    <row r="159" spans="2:17" x14ac:dyDescent="0.3">
      <c r="B159" s="10"/>
      <c r="C159" s="31"/>
      <c r="D159" s="32"/>
      <c r="E159" s="32"/>
      <c r="F159" s="23"/>
      <c r="G159" s="24"/>
      <c r="H159" s="25"/>
      <c r="I159" s="26"/>
      <c r="J159" s="27"/>
      <c r="K159" s="28"/>
      <c r="L159" s="33"/>
      <c r="M159" s="34"/>
      <c r="N159" s="35"/>
      <c r="O159" s="381"/>
      <c r="P159" s="382"/>
      <c r="Q159" s="30"/>
    </row>
    <row r="160" spans="2:17" x14ac:dyDescent="0.3">
      <c r="B160" s="10"/>
      <c r="C160" s="31"/>
      <c r="D160" s="32"/>
      <c r="E160" s="32"/>
      <c r="F160" s="23"/>
      <c r="G160" s="24"/>
      <c r="H160" s="25"/>
      <c r="I160" s="26"/>
      <c r="J160" s="27"/>
      <c r="K160" s="28"/>
      <c r="L160" s="33"/>
      <c r="M160" s="34"/>
      <c r="N160" s="35"/>
      <c r="O160" s="381"/>
      <c r="P160" s="382"/>
      <c r="Q160" s="30"/>
    </row>
    <row r="161" spans="2:18" x14ac:dyDescent="0.3">
      <c r="B161" s="10"/>
      <c r="C161" s="31"/>
      <c r="D161" s="32"/>
      <c r="E161" s="32"/>
      <c r="F161" s="36"/>
      <c r="G161" s="37"/>
      <c r="H161" s="38"/>
      <c r="I161" s="39"/>
      <c r="J161" s="40"/>
      <c r="K161" s="41"/>
      <c r="L161" s="42"/>
      <c r="M161" s="43"/>
      <c r="N161" s="44"/>
      <c r="O161" s="381"/>
      <c r="P161" s="382"/>
      <c r="Q161" s="30"/>
    </row>
    <row r="162" spans="2:18" ht="15" thickBot="1" x14ac:dyDescent="0.35">
      <c r="B162" s="10"/>
      <c r="C162" s="45"/>
      <c r="D162" s="46"/>
      <c r="E162" s="46"/>
      <c r="F162" s="47"/>
      <c r="G162" s="48"/>
      <c r="H162" s="49"/>
      <c r="I162" s="50"/>
      <c r="J162" s="51"/>
      <c r="K162" s="52"/>
      <c r="L162" s="53"/>
      <c r="M162" s="54"/>
      <c r="N162" s="55"/>
      <c r="O162" s="396"/>
      <c r="P162" s="397"/>
      <c r="Q162" s="30"/>
    </row>
    <row r="163" spans="2:18" x14ac:dyDescent="0.3">
      <c r="B163" s="10"/>
      <c r="C163" s="30"/>
      <c r="D163" s="30"/>
      <c r="E163" s="30"/>
      <c r="F163" s="30"/>
      <c r="G163" s="56"/>
      <c r="H163" s="56"/>
      <c r="I163" s="56"/>
      <c r="J163" s="56"/>
      <c r="K163" s="30"/>
      <c r="L163" s="30"/>
      <c r="M163" s="30"/>
      <c r="N163" s="30"/>
      <c r="O163" s="57"/>
      <c r="P163" s="57"/>
      <c r="Q163" s="30"/>
    </row>
    <row r="165" spans="2:18" x14ac:dyDescent="0.3">
      <c r="B165" s="410"/>
      <c r="C165" s="410" t="s">
        <v>26</v>
      </c>
      <c r="D165" s="410"/>
      <c r="E165" s="410"/>
      <c r="F165" s="410"/>
      <c r="G165" s="410"/>
      <c r="H165" s="410"/>
      <c r="I165" s="410"/>
      <c r="J165" s="410"/>
      <c r="K165" s="410"/>
      <c r="L165" s="410"/>
      <c r="M165" s="410"/>
      <c r="N165" s="410"/>
      <c r="O165" s="410"/>
      <c r="P165" s="410"/>
      <c r="Q165" s="410"/>
      <c r="R165" s="410"/>
    </row>
    <row r="166" spans="2:18" x14ac:dyDescent="0.3">
      <c r="B166" s="410" t="s">
        <v>27</v>
      </c>
      <c r="C166" s="410"/>
      <c r="D166" s="410"/>
      <c r="E166" s="410"/>
      <c r="F166" s="410"/>
      <c r="G166" s="410"/>
      <c r="H166" s="410"/>
      <c r="I166" s="410"/>
      <c r="J166" s="410"/>
      <c r="K166" s="410"/>
      <c r="L166" s="410"/>
      <c r="M166" s="410"/>
      <c r="N166" s="410"/>
      <c r="O166" s="410"/>
      <c r="P166" s="410"/>
      <c r="Q166" s="410"/>
      <c r="R166" s="410"/>
    </row>
    <row r="167" spans="2:18" x14ac:dyDescent="0.3">
      <c r="B167" s="411" t="s">
        <v>28</v>
      </c>
      <c r="C167" s="411"/>
      <c r="D167" s="411"/>
      <c r="E167" s="411"/>
      <c r="F167" s="411"/>
      <c r="G167" s="411" t="s">
        <v>29</v>
      </c>
      <c r="H167" s="411"/>
      <c r="I167" s="411"/>
      <c r="J167" s="411"/>
      <c r="K167" s="411" t="s">
        <v>30</v>
      </c>
      <c r="L167" s="411"/>
      <c r="M167" s="411"/>
      <c r="N167" s="411"/>
      <c r="O167" s="411"/>
      <c r="P167" s="103" t="s">
        <v>31</v>
      </c>
      <c r="Q167" s="103"/>
      <c r="R167" s="103"/>
    </row>
    <row r="168" spans="2:18" ht="57.6" x14ac:dyDescent="0.3">
      <c r="B168" s="404" t="s">
        <v>32</v>
      </c>
      <c r="C168" s="406"/>
      <c r="D168" s="103" t="s">
        <v>33</v>
      </c>
      <c r="E168" s="103" t="s">
        <v>34</v>
      </c>
      <c r="F168" s="103" t="s">
        <v>35</v>
      </c>
      <c r="G168" s="104" t="s">
        <v>36</v>
      </c>
      <c r="H168" s="104" t="s">
        <v>37</v>
      </c>
      <c r="I168" s="104" t="s">
        <v>38</v>
      </c>
      <c r="J168" s="104" t="s">
        <v>39</v>
      </c>
      <c r="K168" s="103" t="s">
        <v>40</v>
      </c>
      <c r="L168" s="103" t="s">
        <v>41</v>
      </c>
      <c r="M168" s="103" t="s">
        <v>42</v>
      </c>
      <c r="N168" s="103" t="s">
        <v>43</v>
      </c>
      <c r="O168" s="103" t="s">
        <v>44</v>
      </c>
      <c r="P168" s="103" t="s">
        <v>45</v>
      </c>
      <c r="Q168" s="103" t="s">
        <v>46</v>
      </c>
      <c r="R168" s="99"/>
    </row>
    <row r="169" spans="2:18" x14ac:dyDescent="0.3">
      <c r="B169" s="101" t="s">
        <v>154</v>
      </c>
      <c r="C169" s="101" t="s">
        <v>155</v>
      </c>
      <c r="D169" s="102" t="s">
        <v>64</v>
      </c>
      <c r="E169" s="102" t="s">
        <v>65</v>
      </c>
      <c r="F169" s="101" t="s">
        <v>156</v>
      </c>
      <c r="G169" s="102" t="s">
        <v>65</v>
      </c>
      <c r="H169" s="102" t="s">
        <v>65</v>
      </c>
      <c r="I169" s="102" t="s">
        <v>66</v>
      </c>
      <c r="J169" s="102" t="s">
        <v>66</v>
      </c>
      <c r="K169" s="101">
        <v>0</v>
      </c>
      <c r="L169" s="101">
        <v>0</v>
      </c>
      <c r="M169" s="101">
        <v>0</v>
      </c>
      <c r="N169" s="101">
        <v>3</v>
      </c>
      <c r="O169" s="101">
        <v>3</v>
      </c>
      <c r="P169" s="101" t="s">
        <v>68</v>
      </c>
      <c r="Q169" s="101" t="s">
        <v>68</v>
      </c>
      <c r="R169" s="99"/>
    </row>
    <row r="170" spans="2:18" x14ac:dyDescent="0.3">
      <c r="B170" s="101" t="s">
        <v>157</v>
      </c>
      <c r="C170" s="101" t="s">
        <v>158</v>
      </c>
      <c r="D170" s="102" t="s">
        <v>65</v>
      </c>
      <c r="E170" s="102" t="s">
        <v>64</v>
      </c>
      <c r="F170" s="101" t="s">
        <v>156</v>
      </c>
      <c r="G170" s="102" t="s">
        <v>64</v>
      </c>
      <c r="H170" s="102" t="s">
        <v>65</v>
      </c>
      <c r="I170" s="102" t="s">
        <v>66</v>
      </c>
      <c r="J170" s="102" t="s">
        <v>66</v>
      </c>
      <c r="K170" s="101">
        <v>0</v>
      </c>
      <c r="L170" s="101">
        <v>0</v>
      </c>
      <c r="M170" s="101">
        <v>0</v>
      </c>
      <c r="N170" s="101">
        <v>3</v>
      </c>
      <c r="O170" s="101">
        <v>3</v>
      </c>
      <c r="P170" s="101" t="s">
        <v>68</v>
      </c>
      <c r="Q170" s="101" t="s">
        <v>68</v>
      </c>
      <c r="R170" s="99"/>
    </row>
    <row r="171" spans="2:18" x14ac:dyDescent="0.3">
      <c r="B171" s="101" t="s">
        <v>159</v>
      </c>
      <c r="C171" s="101" t="s">
        <v>160</v>
      </c>
      <c r="D171" s="102" t="s">
        <v>64</v>
      </c>
      <c r="E171" s="102" t="s">
        <v>65</v>
      </c>
      <c r="F171" s="101" t="s">
        <v>156</v>
      </c>
      <c r="G171" s="102" t="s">
        <v>65</v>
      </c>
      <c r="H171" s="102" t="s">
        <v>64</v>
      </c>
      <c r="I171" s="102" t="s">
        <v>66</v>
      </c>
      <c r="J171" s="102" t="s">
        <v>66</v>
      </c>
      <c r="K171" s="101">
        <v>0</v>
      </c>
      <c r="L171" s="101">
        <v>0</v>
      </c>
      <c r="M171" s="101">
        <v>0</v>
      </c>
      <c r="N171" s="101">
        <v>3</v>
      </c>
      <c r="O171" s="101">
        <v>3</v>
      </c>
      <c r="P171" s="101" t="s">
        <v>68</v>
      </c>
      <c r="Q171" s="101" t="s">
        <v>68</v>
      </c>
      <c r="R171" s="99"/>
    </row>
    <row r="172" spans="2:18" x14ac:dyDescent="0.3">
      <c r="B172" s="101" t="s">
        <v>161</v>
      </c>
      <c r="C172" s="101" t="s">
        <v>162</v>
      </c>
      <c r="D172" s="102" t="s">
        <v>65</v>
      </c>
      <c r="E172" s="102" t="s">
        <v>64</v>
      </c>
      <c r="F172" s="101" t="s">
        <v>156</v>
      </c>
      <c r="G172" s="102" t="s">
        <v>64</v>
      </c>
      <c r="H172" s="102" t="s">
        <v>65</v>
      </c>
      <c r="I172" s="102" t="s">
        <v>66</v>
      </c>
      <c r="J172" s="102" t="s">
        <v>66</v>
      </c>
      <c r="K172" s="101">
        <v>0</v>
      </c>
      <c r="L172" s="101">
        <v>0</v>
      </c>
      <c r="M172" s="101">
        <v>0</v>
      </c>
      <c r="N172" s="101">
        <v>3</v>
      </c>
      <c r="O172" s="101">
        <v>3</v>
      </c>
      <c r="P172" s="101" t="s">
        <v>68</v>
      </c>
      <c r="Q172" s="101" t="s">
        <v>68</v>
      </c>
      <c r="R172" s="99"/>
    </row>
    <row r="173" spans="2:18" x14ac:dyDescent="0.3">
      <c r="B173" s="101" t="s">
        <v>125</v>
      </c>
      <c r="C173" s="101" t="s">
        <v>163</v>
      </c>
      <c r="D173" s="102" t="s">
        <v>64</v>
      </c>
      <c r="E173" s="102" t="s">
        <v>65</v>
      </c>
      <c r="F173" s="101" t="s">
        <v>156</v>
      </c>
      <c r="G173" s="102" t="s">
        <v>64</v>
      </c>
      <c r="H173" s="102" t="s">
        <v>65</v>
      </c>
      <c r="I173" s="102" t="s">
        <v>66</v>
      </c>
      <c r="J173" s="102" t="s">
        <v>66</v>
      </c>
      <c r="K173" s="101">
        <v>0</v>
      </c>
      <c r="L173" s="101">
        <v>0</v>
      </c>
      <c r="M173" s="101">
        <v>0</v>
      </c>
      <c r="N173" s="101">
        <v>3</v>
      </c>
      <c r="O173" s="101">
        <v>3</v>
      </c>
      <c r="P173" s="101" t="s">
        <v>68</v>
      </c>
      <c r="Q173" s="101" t="s">
        <v>68</v>
      </c>
      <c r="R173" s="99"/>
    </row>
    <row r="174" spans="2:18" x14ac:dyDescent="0.3">
      <c r="B174" s="101" t="s">
        <v>164</v>
      </c>
      <c r="C174" s="101" t="s">
        <v>165</v>
      </c>
      <c r="D174" s="102" t="s">
        <v>64</v>
      </c>
      <c r="E174" s="102" t="s">
        <v>65</v>
      </c>
      <c r="F174" s="101" t="s">
        <v>156</v>
      </c>
      <c r="G174" s="102" t="s">
        <v>64</v>
      </c>
      <c r="H174" s="102" t="s">
        <v>65</v>
      </c>
      <c r="I174" s="102" t="s">
        <v>66</v>
      </c>
      <c r="J174" s="102" t="s">
        <v>66</v>
      </c>
      <c r="K174" s="101">
        <v>0</v>
      </c>
      <c r="L174" s="101">
        <v>0</v>
      </c>
      <c r="M174" s="101">
        <v>0</v>
      </c>
      <c r="N174" s="101">
        <v>3</v>
      </c>
      <c r="O174" s="101">
        <v>3</v>
      </c>
      <c r="P174" s="101" t="s">
        <v>68</v>
      </c>
      <c r="Q174" s="101" t="s">
        <v>68</v>
      </c>
      <c r="R174" s="99"/>
    </row>
    <row r="175" spans="2:18" x14ac:dyDescent="0.3">
      <c r="B175" s="101" t="s">
        <v>166</v>
      </c>
      <c r="C175" s="101" t="s">
        <v>167</v>
      </c>
      <c r="D175" s="102" t="s">
        <v>65</v>
      </c>
      <c r="E175" s="102" t="s">
        <v>64</v>
      </c>
      <c r="F175" s="101" t="s">
        <v>156</v>
      </c>
      <c r="G175" s="102" t="s">
        <v>64</v>
      </c>
      <c r="H175" s="102" t="s">
        <v>64</v>
      </c>
      <c r="I175" s="102" t="s">
        <v>66</v>
      </c>
      <c r="J175" s="102" t="s">
        <v>66</v>
      </c>
      <c r="K175" s="101">
        <v>0</v>
      </c>
      <c r="L175" s="101">
        <v>0</v>
      </c>
      <c r="M175" s="101">
        <v>0</v>
      </c>
      <c r="N175" s="101">
        <v>3</v>
      </c>
      <c r="O175" s="101">
        <v>3</v>
      </c>
      <c r="P175" s="101" t="s">
        <v>68</v>
      </c>
      <c r="Q175" s="101" t="s">
        <v>68</v>
      </c>
      <c r="R175" s="99"/>
    </row>
    <row r="176" spans="2:18" x14ac:dyDescent="0.3">
      <c r="B176" s="101" t="s">
        <v>168</v>
      </c>
      <c r="C176" s="101" t="s">
        <v>169</v>
      </c>
      <c r="D176" s="102" t="s">
        <v>65</v>
      </c>
      <c r="E176" s="102" t="s">
        <v>64</v>
      </c>
      <c r="F176" s="101" t="s">
        <v>156</v>
      </c>
      <c r="G176" s="102" t="s">
        <v>64</v>
      </c>
      <c r="H176" s="102" t="s">
        <v>64</v>
      </c>
      <c r="I176" s="102" t="s">
        <v>66</v>
      </c>
      <c r="J176" s="102" t="s">
        <v>66</v>
      </c>
      <c r="K176" s="101">
        <v>0</v>
      </c>
      <c r="L176" s="101">
        <v>0</v>
      </c>
      <c r="M176" s="101">
        <v>0</v>
      </c>
      <c r="N176" s="101">
        <v>3</v>
      </c>
      <c r="O176" s="101">
        <v>3</v>
      </c>
      <c r="P176" s="101" t="s">
        <v>68</v>
      </c>
      <c r="Q176" s="101" t="s">
        <v>68</v>
      </c>
      <c r="R176" s="99"/>
    </row>
    <row r="177" spans="2:18" x14ac:dyDescent="0.3">
      <c r="B177" s="101" t="s">
        <v>170</v>
      </c>
      <c r="C177" s="101" t="s">
        <v>171</v>
      </c>
      <c r="D177" s="102" t="s">
        <v>64</v>
      </c>
      <c r="E177" s="102" t="s">
        <v>65</v>
      </c>
      <c r="F177" s="101">
        <v>25176774500101</v>
      </c>
      <c r="G177" s="102" t="s">
        <v>64</v>
      </c>
      <c r="H177" s="102" t="s">
        <v>64</v>
      </c>
      <c r="I177" s="102" t="s">
        <v>65</v>
      </c>
      <c r="J177" s="102" t="s">
        <v>66</v>
      </c>
      <c r="K177" s="101">
        <v>0</v>
      </c>
      <c r="L177" s="101">
        <v>0</v>
      </c>
      <c r="M177" s="101">
        <v>0</v>
      </c>
      <c r="N177" s="101">
        <v>3</v>
      </c>
      <c r="O177" s="101">
        <v>3</v>
      </c>
      <c r="P177" s="101" t="s">
        <v>68</v>
      </c>
      <c r="Q177" s="101" t="s">
        <v>68</v>
      </c>
      <c r="R177" s="99"/>
    </row>
    <row r="178" spans="2:18" x14ac:dyDescent="0.3">
      <c r="B178" s="101" t="s">
        <v>172</v>
      </c>
      <c r="C178" s="101" t="s">
        <v>173</v>
      </c>
      <c r="D178" s="102" t="s">
        <v>64</v>
      </c>
      <c r="E178" s="102" t="s">
        <v>65</v>
      </c>
      <c r="F178" s="101" t="s">
        <v>156</v>
      </c>
      <c r="G178" s="102" t="s">
        <v>65</v>
      </c>
      <c r="H178" s="102" t="s">
        <v>64</v>
      </c>
      <c r="I178" s="102" t="s">
        <v>66</v>
      </c>
      <c r="J178" s="102" t="s">
        <v>66</v>
      </c>
      <c r="K178" s="101">
        <v>0</v>
      </c>
      <c r="L178" s="101">
        <v>0</v>
      </c>
      <c r="M178" s="101">
        <v>0</v>
      </c>
      <c r="N178" s="101">
        <v>3</v>
      </c>
      <c r="O178" s="101">
        <v>3</v>
      </c>
      <c r="P178" s="101" t="s">
        <v>68</v>
      </c>
      <c r="Q178" s="101" t="s">
        <v>68</v>
      </c>
      <c r="R178" s="99"/>
    </row>
    <row r="179" spans="2:18" x14ac:dyDescent="0.3">
      <c r="B179" s="101" t="s">
        <v>174</v>
      </c>
      <c r="C179" s="101" t="s">
        <v>175</v>
      </c>
      <c r="D179" s="102" t="s">
        <v>64</v>
      </c>
      <c r="E179" s="102" t="s">
        <v>65</v>
      </c>
      <c r="F179" s="101" t="s">
        <v>156</v>
      </c>
      <c r="G179" s="102" t="s">
        <v>65</v>
      </c>
      <c r="H179" s="102" t="s">
        <v>64</v>
      </c>
      <c r="I179" s="102" t="s">
        <v>66</v>
      </c>
      <c r="J179" s="102" t="s">
        <v>66</v>
      </c>
      <c r="K179" s="101">
        <v>0</v>
      </c>
      <c r="L179" s="101">
        <v>0</v>
      </c>
      <c r="M179" s="101">
        <v>0</v>
      </c>
      <c r="N179" s="101">
        <v>3</v>
      </c>
      <c r="O179" s="101">
        <v>3</v>
      </c>
      <c r="P179" s="101" t="s">
        <v>68</v>
      </c>
      <c r="Q179" s="101" t="s">
        <v>68</v>
      </c>
      <c r="R179" s="99"/>
    </row>
    <row r="180" spans="2:18" x14ac:dyDescent="0.3">
      <c r="B180" s="101" t="s">
        <v>176</v>
      </c>
      <c r="C180" s="101" t="s">
        <v>175</v>
      </c>
      <c r="D180" s="102" t="s">
        <v>64</v>
      </c>
      <c r="E180" s="102" t="s">
        <v>65</v>
      </c>
      <c r="F180" s="101" t="s">
        <v>156</v>
      </c>
      <c r="G180" s="102" t="s">
        <v>65</v>
      </c>
      <c r="H180" s="102" t="s">
        <v>64</v>
      </c>
      <c r="I180" s="102" t="s">
        <v>66</v>
      </c>
      <c r="J180" s="102" t="s">
        <v>66</v>
      </c>
      <c r="K180" s="101">
        <v>0</v>
      </c>
      <c r="L180" s="101">
        <v>0</v>
      </c>
      <c r="M180" s="101">
        <v>0</v>
      </c>
      <c r="N180" s="101">
        <v>3</v>
      </c>
      <c r="O180" s="101">
        <v>3</v>
      </c>
      <c r="P180" s="101" t="s">
        <v>68</v>
      </c>
      <c r="Q180" s="101" t="s">
        <v>68</v>
      </c>
      <c r="R180" s="99"/>
    </row>
    <row r="181" spans="2:18" x14ac:dyDescent="0.3">
      <c r="B181" s="101" t="s">
        <v>176</v>
      </c>
      <c r="C181" s="101" t="s">
        <v>175</v>
      </c>
      <c r="D181" s="102" t="s">
        <v>64</v>
      </c>
      <c r="E181" s="102" t="s">
        <v>65</v>
      </c>
      <c r="F181" s="101" t="s">
        <v>156</v>
      </c>
      <c r="G181" s="102" t="s">
        <v>65</v>
      </c>
      <c r="H181" s="102" t="s">
        <v>64</v>
      </c>
      <c r="I181" s="102" t="s">
        <v>66</v>
      </c>
      <c r="J181" s="102" t="s">
        <v>66</v>
      </c>
      <c r="K181" s="101">
        <v>0</v>
      </c>
      <c r="L181" s="101">
        <v>0</v>
      </c>
      <c r="M181" s="101">
        <v>0</v>
      </c>
      <c r="N181" s="101">
        <v>3</v>
      </c>
      <c r="O181" s="101">
        <v>3</v>
      </c>
      <c r="P181" s="101" t="s">
        <v>68</v>
      </c>
      <c r="Q181" s="101" t="s">
        <v>68</v>
      </c>
      <c r="R181" s="99"/>
    </row>
    <row r="182" spans="2:18" x14ac:dyDescent="0.3">
      <c r="B182" s="101" t="s">
        <v>177</v>
      </c>
      <c r="C182" s="101" t="s">
        <v>178</v>
      </c>
      <c r="D182" s="102" t="s">
        <v>64</v>
      </c>
      <c r="E182" s="102" t="s">
        <v>65</v>
      </c>
      <c r="F182" s="101" t="s">
        <v>156</v>
      </c>
      <c r="G182" s="102" t="s">
        <v>64</v>
      </c>
      <c r="H182" s="102" t="s">
        <v>65</v>
      </c>
      <c r="I182" s="102" t="s">
        <v>66</v>
      </c>
      <c r="J182" s="102" t="s">
        <v>66</v>
      </c>
      <c r="K182" s="101">
        <v>0</v>
      </c>
      <c r="L182" s="101">
        <v>0</v>
      </c>
      <c r="M182" s="101">
        <v>0</v>
      </c>
      <c r="N182" s="101">
        <v>3</v>
      </c>
      <c r="O182" s="101">
        <v>3</v>
      </c>
      <c r="P182" s="101" t="s">
        <v>68</v>
      </c>
      <c r="Q182" s="101" t="s">
        <v>68</v>
      </c>
      <c r="R182" s="99"/>
    </row>
    <row r="183" spans="2:18" x14ac:dyDescent="0.3">
      <c r="B183" s="101" t="s">
        <v>179</v>
      </c>
      <c r="C183" s="101" t="s">
        <v>180</v>
      </c>
      <c r="D183" s="102" t="s">
        <v>64</v>
      </c>
      <c r="E183" s="102" t="s">
        <v>65</v>
      </c>
      <c r="F183" s="101" t="s">
        <v>156</v>
      </c>
      <c r="G183" s="102" t="s">
        <v>65</v>
      </c>
      <c r="H183" s="102" t="s">
        <v>64</v>
      </c>
      <c r="I183" s="102" t="s">
        <v>66</v>
      </c>
      <c r="J183" s="102" t="s">
        <v>66</v>
      </c>
      <c r="K183" s="101">
        <v>0</v>
      </c>
      <c r="L183" s="101">
        <v>0</v>
      </c>
      <c r="M183" s="101">
        <v>0</v>
      </c>
      <c r="N183" s="101">
        <v>3</v>
      </c>
      <c r="O183" s="101">
        <v>3</v>
      </c>
      <c r="P183" s="101" t="s">
        <v>68</v>
      </c>
      <c r="Q183" s="101" t="s">
        <v>68</v>
      </c>
      <c r="R183" s="99"/>
    </row>
    <row r="184" spans="2:18" x14ac:dyDescent="0.3">
      <c r="B184" s="101" t="s">
        <v>177</v>
      </c>
      <c r="C184" s="101" t="s">
        <v>212</v>
      </c>
      <c r="D184" s="102" t="s">
        <v>64</v>
      </c>
      <c r="E184" s="102" t="s">
        <v>65</v>
      </c>
      <c r="F184" s="101">
        <v>2506696680101</v>
      </c>
      <c r="G184" s="102" t="s">
        <v>64</v>
      </c>
      <c r="H184" s="102" t="s">
        <v>64</v>
      </c>
      <c r="I184" s="102" t="s">
        <v>65</v>
      </c>
      <c r="J184" s="102" t="s">
        <v>66</v>
      </c>
      <c r="K184" s="101">
        <v>0</v>
      </c>
      <c r="L184" s="101">
        <v>0</v>
      </c>
      <c r="M184" s="101">
        <v>0</v>
      </c>
      <c r="N184" s="101">
        <v>3</v>
      </c>
      <c r="O184" s="101">
        <v>3</v>
      </c>
      <c r="P184" s="101" t="s">
        <v>68</v>
      </c>
      <c r="Q184" s="101" t="s">
        <v>68</v>
      </c>
      <c r="R184" s="99"/>
    </row>
    <row r="185" spans="2:18" x14ac:dyDescent="0.3">
      <c r="B185" s="101" t="s">
        <v>177</v>
      </c>
      <c r="C185" s="101" t="s">
        <v>213</v>
      </c>
      <c r="D185" s="102" t="s">
        <v>64</v>
      </c>
      <c r="E185" s="102" t="s">
        <v>65</v>
      </c>
      <c r="F185" s="101">
        <v>2329980270101</v>
      </c>
      <c r="G185" s="102" t="s">
        <v>64</v>
      </c>
      <c r="H185" s="102" t="s">
        <v>64</v>
      </c>
      <c r="I185" s="102" t="s">
        <v>65</v>
      </c>
      <c r="J185" s="102" t="s">
        <v>66</v>
      </c>
      <c r="K185" s="101">
        <v>0</v>
      </c>
      <c r="L185" s="101">
        <v>0</v>
      </c>
      <c r="M185" s="101">
        <v>0</v>
      </c>
      <c r="N185" s="101">
        <v>3</v>
      </c>
      <c r="O185" s="101">
        <v>3</v>
      </c>
      <c r="P185" s="101" t="s">
        <v>68</v>
      </c>
      <c r="Q185" s="101" t="s">
        <v>68</v>
      </c>
      <c r="R185" s="99"/>
    </row>
    <row r="186" spans="2:18" x14ac:dyDescent="0.3">
      <c r="B186" s="101" t="s">
        <v>214</v>
      </c>
      <c r="C186" s="101" t="s">
        <v>215</v>
      </c>
      <c r="D186" s="102" t="s">
        <v>64</v>
      </c>
      <c r="E186" s="102" t="s">
        <v>65</v>
      </c>
      <c r="F186" s="101">
        <v>2263041750108</v>
      </c>
      <c r="G186" s="102" t="s">
        <v>64</v>
      </c>
      <c r="H186" s="102" t="s">
        <v>65</v>
      </c>
      <c r="I186" s="102" t="s">
        <v>66</v>
      </c>
      <c r="J186" s="102" t="s">
        <v>66</v>
      </c>
      <c r="K186" s="101">
        <v>0</v>
      </c>
      <c r="L186" s="101">
        <v>0</v>
      </c>
      <c r="M186" s="101">
        <v>0</v>
      </c>
      <c r="N186" s="101">
        <v>3</v>
      </c>
      <c r="O186" s="101">
        <v>3</v>
      </c>
      <c r="P186" s="101" t="s">
        <v>68</v>
      </c>
      <c r="Q186" s="101" t="s">
        <v>68</v>
      </c>
      <c r="R186" s="99"/>
    </row>
    <row r="187" spans="2:18" x14ac:dyDescent="0.3">
      <c r="B187" s="101" t="s">
        <v>177</v>
      </c>
      <c r="C187" s="101" t="s">
        <v>184</v>
      </c>
      <c r="D187" s="102" t="s">
        <v>64</v>
      </c>
      <c r="E187" s="102" t="s">
        <v>65</v>
      </c>
      <c r="F187" s="101">
        <v>2415700991610</v>
      </c>
      <c r="G187" s="102" t="s">
        <v>64</v>
      </c>
      <c r="H187" s="102" t="s">
        <v>65</v>
      </c>
      <c r="I187" s="102" t="s">
        <v>66</v>
      </c>
      <c r="J187" s="102" t="s">
        <v>66</v>
      </c>
      <c r="K187" s="101">
        <v>0</v>
      </c>
      <c r="L187" s="101">
        <v>0</v>
      </c>
      <c r="M187" s="101">
        <v>0</v>
      </c>
      <c r="N187" s="101">
        <v>3</v>
      </c>
      <c r="O187" s="101">
        <v>3</v>
      </c>
      <c r="P187" s="101" t="s">
        <v>68</v>
      </c>
      <c r="Q187" s="101" t="s">
        <v>68</v>
      </c>
      <c r="R187" s="99"/>
    </row>
    <row r="188" spans="2:18" x14ac:dyDescent="0.3">
      <c r="B188" s="101" t="s">
        <v>216</v>
      </c>
      <c r="C188" s="101" t="s">
        <v>217</v>
      </c>
      <c r="D188" s="102" t="s">
        <v>64</v>
      </c>
      <c r="E188" s="102" t="s">
        <v>65</v>
      </c>
      <c r="F188" s="101">
        <v>2491331720101</v>
      </c>
      <c r="G188" s="102" t="s">
        <v>64</v>
      </c>
      <c r="H188" s="102" t="s">
        <v>64</v>
      </c>
      <c r="I188" s="102" t="s">
        <v>65</v>
      </c>
      <c r="J188" s="102" t="s">
        <v>66</v>
      </c>
      <c r="K188" s="101">
        <v>0</v>
      </c>
      <c r="L188" s="101">
        <v>0</v>
      </c>
      <c r="M188" s="101">
        <v>0</v>
      </c>
      <c r="N188" s="101">
        <v>3</v>
      </c>
      <c r="O188" s="101">
        <v>3</v>
      </c>
      <c r="P188" s="101" t="s">
        <v>68</v>
      </c>
      <c r="Q188" s="101" t="s">
        <v>68</v>
      </c>
      <c r="R188" s="99"/>
    </row>
    <row r="189" spans="2:18" x14ac:dyDescent="0.3">
      <c r="B189" s="101" t="s">
        <v>218</v>
      </c>
      <c r="C189" s="101" t="s">
        <v>219</v>
      </c>
      <c r="D189" s="102" t="s">
        <v>65</v>
      </c>
      <c r="E189" s="102" t="s">
        <v>64</v>
      </c>
      <c r="F189" s="101">
        <v>3017448900101</v>
      </c>
      <c r="G189" s="102" t="s">
        <v>64</v>
      </c>
      <c r="H189" s="102" t="s">
        <v>65</v>
      </c>
      <c r="I189" s="102" t="s">
        <v>66</v>
      </c>
      <c r="J189" s="102" t="s">
        <v>66</v>
      </c>
      <c r="K189" s="101">
        <v>0</v>
      </c>
      <c r="L189" s="101">
        <v>0</v>
      </c>
      <c r="M189" s="101">
        <v>0</v>
      </c>
      <c r="N189" s="101">
        <v>3</v>
      </c>
      <c r="O189" s="101">
        <v>3</v>
      </c>
      <c r="P189" s="101" t="s">
        <v>68</v>
      </c>
      <c r="Q189" s="101" t="s">
        <v>68</v>
      </c>
      <c r="R189" s="99"/>
    </row>
    <row r="190" spans="2:18" x14ac:dyDescent="0.3">
      <c r="B190" s="101" t="s">
        <v>220</v>
      </c>
      <c r="C190" s="101" t="s">
        <v>221</v>
      </c>
      <c r="D190" s="102" t="s">
        <v>65</v>
      </c>
      <c r="E190" s="102" t="s">
        <v>64</v>
      </c>
      <c r="F190" s="101">
        <v>2328889300108</v>
      </c>
      <c r="G190" s="102" t="s">
        <v>64</v>
      </c>
      <c r="H190" s="102" t="s">
        <v>64</v>
      </c>
      <c r="I190" s="102" t="s">
        <v>65</v>
      </c>
      <c r="J190" s="102" t="s">
        <v>66</v>
      </c>
      <c r="K190" s="101">
        <v>0</v>
      </c>
      <c r="L190" s="101">
        <v>0</v>
      </c>
      <c r="M190" s="101">
        <v>0</v>
      </c>
      <c r="N190" s="101">
        <v>3</v>
      </c>
      <c r="O190" s="101">
        <v>3</v>
      </c>
      <c r="P190" s="101" t="s">
        <v>68</v>
      </c>
      <c r="Q190" s="101" t="s">
        <v>68</v>
      </c>
      <c r="R190" s="99"/>
    </row>
    <row r="191" spans="2:18" x14ac:dyDescent="0.3">
      <c r="B191" s="410">
        <v>0</v>
      </c>
      <c r="C191" s="410">
        <v>0</v>
      </c>
      <c r="D191" s="410" t="s">
        <v>64</v>
      </c>
      <c r="E191" s="410" t="s">
        <v>64</v>
      </c>
      <c r="F191" s="410">
        <v>0</v>
      </c>
      <c r="G191" s="410" t="s">
        <v>64</v>
      </c>
      <c r="H191" s="410" t="s">
        <v>64</v>
      </c>
      <c r="I191" s="410" t="s">
        <v>66</v>
      </c>
      <c r="J191" s="410" t="s">
        <v>66</v>
      </c>
      <c r="K191" s="410">
        <v>0</v>
      </c>
      <c r="L191" s="410">
        <v>0</v>
      </c>
      <c r="M191" s="410">
        <v>0</v>
      </c>
      <c r="N191" s="410">
        <v>0</v>
      </c>
      <c r="O191" s="410">
        <v>0</v>
      </c>
      <c r="P191" s="410">
        <v>0</v>
      </c>
      <c r="Q191" s="410">
        <v>0</v>
      </c>
      <c r="R191" s="410"/>
    </row>
    <row r="195" spans="2:16" ht="15.6" x14ac:dyDescent="0.3">
      <c r="B195" s="383" t="s">
        <v>0</v>
      </c>
      <c r="C195" s="383"/>
      <c r="D195" s="383"/>
      <c r="E195" s="383"/>
      <c r="F195" s="383"/>
      <c r="G195" s="383"/>
      <c r="H195" s="383"/>
      <c r="I195" s="383"/>
      <c r="J195" s="383"/>
      <c r="K195" s="383"/>
      <c r="L195" s="383"/>
      <c r="M195" s="383"/>
      <c r="N195" s="383"/>
      <c r="O195" s="383"/>
      <c r="P195" s="383"/>
    </row>
    <row r="196" spans="2:16" x14ac:dyDescent="0.3">
      <c r="B196" s="2" t="s">
        <v>1</v>
      </c>
      <c r="C196" s="384" t="s">
        <v>59</v>
      </c>
      <c r="D196" s="384"/>
      <c r="E196" s="384"/>
      <c r="F196" s="384"/>
      <c r="G196" s="384"/>
      <c r="H196" s="384"/>
      <c r="I196" s="384"/>
      <c r="J196" s="384"/>
      <c r="K196" s="384"/>
      <c r="L196" s="384"/>
      <c r="M196" s="384"/>
      <c r="N196" s="384"/>
      <c r="O196" s="384"/>
      <c r="P196" s="3"/>
    </row>
    <row r="197" spans="2:16" x14ac:dyDescent="0.3">
      <c r="B197" s="4"/>
      <c r="C197" s="5"/>
      <c r="D197" s="5"/>
      <c r="E197" s="5"/>
      <c r="F197" s="6"/>
      <c r="G197" s="6"/>
      <c r="H197" s="6"/>
      <c r="I197" s="6"/>
      <c r="J197" s="5"/>
      <c r="K197" s="5"/>
      <c r="L197" s="5"/>
      <c r="M197" s="5"/>
      <c r="N197" s="5"/>
      <c r="O197" s="5"/>
      <c r="P197" s="7"/>
    </row>
    <row r="198" spans="2:16" x14ac:dyDescent="0.3">
      <c r="B198" s="2" t="s">
        <v>3</v>
      </c>
      <c r="C198" s="384" t="s">
        <v>52</v>
      </c>
      <c r="D198" s="384"/>
      <c r="E198" s="384"/>
      <c r="F198" s="384"/>
      <c r="G198" s="384"/>
      <c r="H198" s="384"/>
      <c r="I198" s="384"/>
      <c r="J198" s="384"/>
      <c r="K198" s="384"/>
      <c r="L198" s="384"/>
      <c r="M198" s="384"/>
      <c r="N198" s="384"/>
      <c r="O198" s="384"/>
      <c r="P198" s="3"/>
    </row>
    <row r="199" spans="2:16" ht="15" thickBot="1" x14ac:dyDescent="0.35">
      <c r="B199" s="385" t="s">
        <v>5</v>
      </c>
      <c r="C199" s="385"/>
      <c r="D199" s="385"/>
      <c r="E199" s="385"/>
      <c r="F199" s="385"/>
      <c r="G199" s="385"/>
      <c r="H199" s="385"/>
      <c r="I199" s="385"/>
      <c r="J199" s="385"/>
      <c r="K199" s="385"/>
      <c r="L199" s="385"/>
      <c r="M199" s="385"/>
      <c r="N199" s="385"/>
      <c r="O199" s="385"/>
      <c r="P199" s="9"/>
    </row>
    <row r="200" spans="2:16" ht="15" thickBot="1" x14ac:dyDescent="0.35">
      <c r="B200" s="386" t="s">
        <v>6</v>
      </c>
      <c r="C200" s="387"/>
      <c r="D200" s="387"/>
      <c r="E200" s="387"/>
      <c r="F200" s="387"/>
      <c r="G200" s="388"/>
      <c r="H200" s="386" t="s">
        <v>7</v>
      </c>
      <c r="I200" s="387"/>
      <c r="J200" s="388"/>
      <c r="K200" s="389" t="s">
        <v>8</v>
      </c>
      <c r="L200" s="390"/>
      <c r="M200" s="390"/>
      <c r="N200" s="389" t="s">
        <v>9</v>
      </c>
      <c r="O200" s="391"/>
      <c r="P200" s="9"/>
    </row>
    <row r="201" spans="2:16" ht="40.200000000000003" thickBot="1" x14ac:dyDescent="0.35">
      <c r="B201" s="12" t="s">
        <v>10</v>
      </c>
      <c r="C201" s="13" t="s">
        <v>11</v>
      </c>
      <c r="D201" s="13" t="s">
        <v>12</v>
      </c>
      <c r="E201" s="13" t="s">
        <v>13</v>
      </c>
      <c r="F201" s="13" t="s">
        <v>14</v>
      </c>
      <c r="G201" s="14" t="s">
        <v>15</v>
      </c>
      <c r="H201" s="12" t="s">
        <v>16</v>
      </c>
      <c r="I201" s="15" t="s">
        <v>17</v>
      </c>
      <c r="J201" s="14" t="s">
        <v>18</v>
      </c>
      <c r="K201" s="16" t="s">
        <v>19</v>
      </c>
      <c r="L201" s="17" t="s">
        <v>20</v>
      </c>
      <c r="M201" s="18" t="s">
        <v>21</v>
      </c>
      <c r="N201" s="392" t="s">
        <v>22</v>
      </c>
      <c r="O201" s="393"/>
      <c r="P201" s="20"/>
    </row>
    <row r="202" spans="2:16" x14ac:dyDescent="0.3">
      <c r="B202" s="21">
        <v>13</v>
      </c>
      <c r="C202" s="22"/>
      <c r="D202" s="22"/>
      <c r="E202" s="23" t="s">
        <v>23</v>
      </c>
      <c r="F202" s="24"/>
      <c r="G202" s="25" t="s">
        <v>49</v>
      </c>
      <c r="H202" s="26" t="s">
        <v>61</v>
      </c>
      <c r="I202" s="27" t="s">
        <v>358</v>
      </c>
      <c r="J202" s="28">
        <v>108216.71</v>
      </c>
      <c r="K202" s="29">
        <v>1602696</v>
      </c>
      <c r="L202" s="29">
        <v>1668096</v>
      </c>
      <c r="M202" s="29">
        <v>135579</v>
      </c>
      <c r="N202" s="394"/>
      <c r="O202" s="395"/>
      <c r="P202" s="30"/>
    </row>
    <row r="203" spans="2:16" x14ac:dyDescent="0.3">
      <c r="B203" s="31"/>
      <c r="C203" s="32"/>
      <c r="D203" s="32"/>
      <c r="E203" s="23"/>
      <c r="F203" s="24"/>
      <c r="G203" s="25"/>
      <c r="H203" s="26"/>
      <c r="I203" s="27"/>
      <c r="J203" s="28"/>
      <c r="K203" s="33"/>
      <c r="L203" s="34"/>
      <c r="M203" s="35"/>
      <c r="N203" s="381"/>
      <c r="O203" s="382"/>
      <c r="P203" s="30"/>
    </row>
    <row r="204" spans="2:16" x14ac:dyDescent="0.3">
      <c r="B204" s="31"/>
      <c r="C204" s="32"/>
      <c r="D204" s="32"/>
      <c r="E204" s="23"/>
      <c r="F204" s="24"/>
      <c r="G204" s="25"/>
      <c r="H204" s="26"/>
      <c r="I204" s="27"/>
      <c r="J204" s="28"/>
      <c r="K204" s="33"/>
      <c r="L204" s="34"/>
      <c r="M204" s="35"/>
      <c r="N204" s="381"/>
      <c r="O204" s="382"/>
      <c r="P204" s="30"/>
    </row>
    <row r="205" spans="2:16" x14ac:dyDescent="0.3">
      <c r="B205" s="31"/>
      <c r="C205" s="32"/>
      <c r="D205" s="32"/>
      <c r="E205" s="23"/>
      <c r="F205" s="24"/>
      <c r="G205" s="25"/>
      <c r="H205" s="26"/>
      <c r="I205" s="27"/>
      <c r="J205" s="28"/>
      <c r="K205" s="33"/>
      <c r="L205" s="34"/>
      <c r="M205" s="35"/>
      <c r="N205" s="381"/>
      <c r="O205" s="382"/>
      <c r="P205" s="30"/>
    </row>
    <row r="206" spans="2:16" x14ac:dyDescent="0.3">
      <c r="B206" s="31"/>
      <c r="C206" s="32"/>
      <c r="D206" s="32"/>
      <c r="E206" s="36"/>
      <c r="F206" s="37"/>
      <c r="G206" s="38"/>
      <c r="H206" s="39"/>
      <c r="I206" s="40"/>
      <c r="J206" s="41"/>
      <c r="K206" s="42"/>
      <c r="L206" s="43"/>
      <c r="M206" s="44"/>
      <c r="N206" s="381"/>
      <c r="O206" s="382"/>
      <c r="P206" s="30"/>
    </row>
    <row r="207" spans="2:16" ht="15" thickBot="1" x14ac:dyDescent="0.35">
      <c r="B207" s="45"/>
      <c r="C207" s="46"/>
      <c r="D207" s="46"/>
      <c r="E207" s="47"/>
      <c r="F207" s="48"/>
      <c r="G207" s="49"/>
      <c r="H207" s="50"/>
      <c r="I207" s="51"/>
      <c r="J207" s="52"/>
      <c r="K207" s="53"/>
      <c r="L207" s="54"/>
      <c r="M207" s="55"/>
      <c r="N207" s="396"/>
      <c r="O207" s="397"/>
      <c r="P207" s="30"/>
    </row>
    <row r="210" spans="2:18" x14ac:dyDescent="0.3">
      <c r="B210" s="58"/>
      <c r="C210" s="398" t="s">
        <v>26</v>
      </c>
      <c r="D210" s="398"/>
      <c r="E210" s="398"/>
      <c r="F210" s="398"/>
      <c r="G210" s="398"/>
      <c r="H210" s="398"/>
      <c r="I210" s="398"/>
      <c r="J210" s="398"/>
      <c r="K210" s="398"/>
      <c r="L210" s="398"/>
      <c r="M210" s="398"/>
      <c r="N210" s="398"/>
      <c r="O210" s="398"/>
      <c r="P210" s="398"/>
      <c r="Q210" s="398"/>
      <c r="R210" s="58"/>
    </row>
    <row r="211" spans="2:18" ht="15" thickBot="1" x14ac:dyDescent="0.35">
      <c r="B211" s="399" t="s">
        <v>27</v>
      </c>
      <c r="C211" s="399"/>
      <c r="D211" s="399"/>
      <c r="E211" s="399"/>
      <c r="F211" s="399"/>
      <c r="G211" s="399"/>
      <c r="H211" s="399"/>
      <c r="I211" s="399"/>
      <c r="J211" s="399"/>
      <c r="K211" s="399"/>
      <c r="L211" s="399"/>
      <c r="M211" s="399"/>
      <c r="N211" s="399"/>
      <c r="O211" s="399"/>
      <c r="P211" s="399"/>
      <c r="Q211" s="399"/>
      <c r="R211" s="90"/>
    </row>
    <row r="212" spans="2:18" ht="15" thickBot="1" x14ac:dyDescent="0.35">
      <c r="B212" s="400" t="s">
        <v>28</v>
      </c>
      <c r="C212" s="400"/>
      <c r="D212" s="400"/>
      <c r="E212" s="400"/>
      <c r="F212" s="401"/>
      <c r="G212" s="386" t="s">
        <v>29</v>
      </c>
      <c r="H212" s="387"/>
      <c r="I212" s="387"/>
      <c r="J212" s="388"/>
      <c r="K212" s="387" t="s">
        <v>30</v>
      </c>
      <c r="L212" s="387"/>
      <c r="M212" s="387"/>
      <c r="N212" s="387"/>
      <c r="O212" s="388"/>
      <c r="P212" s="386" t="s">
        <v>31</v>
      </c>
      <c r="Q212" s="388"/>
      <c r="R212" s="91"/>
    </row>
    <row r="213" spans="2:18" ht="53.4" thickBot="1" x14ac:dyDescent="0.35">
      <c r="B213" s="402" t="s">
        <v>32</v>
      </c>
      <c r="C213" s="403"/>
      <c r="D213" s="59" t="s">
        <v>33</v>
      </c>
      <c r="E213" s="60" t="s">
        <v>34</v>
      </c>
      <c r="F213" s="14" t="s">
        <v>35</v>
      </c>
      <c r="G213" s="12" t="s">
        <v>36</v>
      </c>
      <c r="H213" s="61" t="s">
        <v>37</v>
      </c>
      <c r="I213" s="18" t="s">
        <v>38</v>
      </c>
      <c r="J213" s="14" t="s">
        <v>39</v>
      </c>
      <c r="K213" s="62" t="s">
        <v>40</v>
      </c>
      <c r="L213" s="59" t="s">
        <v>41</v>
      </c>
      <c r="M213" s="59" t="s">
        <v>42</v>
      </c>
      <c r="N213" s="60" t="s">
        <v>43</v>
      </c>
      <c r="O213" s="63" t="s">
        <v>44</v>
      </c>
      <c r="P213" s="64" t="s">
        <v>45</v>
      </c>
      <c r="Q213" s="65" t="s">
        <v>46</v>
      </c>
      <c r="R213" s="97"/>
    </row>
    <row r="214" spans="2:18" x14ac:dyDescent="0.3">
      <c r="B214" s="66" t="s">
        <v>359</v>
      </c>
      <c r="C214" s="67" t="s">
        <v>360</v>
      </c>
      <c r="D214" s="68" t="s">
        <v>64</v>
      </c>
      <c r="E214" s="68" t="s">
        <v>65</v>
      </c>
      <c r="F214" s="69">
        <v>3447331060101</v>
      </c>
      <c r="G214" s="68" t="s">
        <v>64</v>
      </c>
      <c r="H214" s="68" t="s">
        <v>64</v>
      </c>
      <c r="I214" s="68" t="s">
        <v>65</v>
      </c>
      <c r="J214" s="68" t="s">
        <v>66</v>
      </c>
      <c r="K214" s="70">
        <v>0</v>
      </c>
      <c r="L214" s="70">
        <v>0</v>
      </c>
      <c r="M214" s="70">
        <v>0</v>
      </c>
      <c r="N214" s="70" t="s">
        <v>67</v>
      </c>
      <c r="O214" s="70">
        <v>0</v>
      </c>
      <c r="P214" s="70" t="s">
        <v>68</v>
      </c>
      <c r="Q214" s="70" t="s">
        <v>68</v>
      </c>
      <c r="R214" s="66"/>
    </row>
    <row r="215" spans="2:18" x14ac:dyDescent="0.3">
      <c r="B215" s="66" t="s">
        <v>350</v>
      </c>
      <c r="C215" s="67" t="s">
        <v>361</v>
      </c>
      <c r="D215" s="68" t="s">
        <v>64</v>
      </c>
      <c r="E215" s="68" t="s">
        <v>65</v>
      </c>
      <c r="F215" s="69">
        <v>1970204961415</v>
      </c>
      <c r="G215" s="68" t="s">
        <v>64</v>
      </c>
      <c r="H215" s="68" t="s">
        <v>64</v>
      </c>
      <c r="I215" s="68" t="s">
        <v>65</v>
      </c>
      <c r="J215" s="68" t="s">
        <v>66</v>
      </c>
      <c r="K215" s="70">
        <v>0</v>
      </c>
      <c r="L215" s="70">
        <v>0</v>
      </c>
      <c r="M215" s="70">
        <v>0</v>
      </c>
      <c r="N215" s="70" t="s">
        <v>67</v>
      </c>
      <c r="O215" s="70">
        <v>0</v>
      </c>
      <c r="P215" s="70" t="s">
        <v>68</v>
      </c>
      <c r="Q215" s="70" t="s">
        <v>68</v>
      </c>
      <c r="R215" s="66"/>
    </row>
    <row r="216" spans="2:18" x14ac:dyDescent="0.3">
      <c r="B216" s="66" t="s">
        <v>362</v>
      </c>
      <c r="C216" s="67" t="s">
        <v>363</v>
      </c>
      <c r="D216" s="68" t="s">
        <v>64</v>
      </c>
      <c r="E216" s="68" t="s">
        <v>65</v>
      </c>
      <c r="F216" s="69">
        <v>2299407571908</v>
      </c>
      <c r="G216" s="68" t="s">
        <v>64</v>
      </c>
      <c r="H216" s="68" t="s">
        <v>65</v>
      </c>
      <c r="I216" s="68" t="s">
        <v>66</v>
      </c>
      <c r="J216" s="68" t="s">
        <v>66</v>
      </c>
      <c r="K216" s="70">
        <v>0</v>
      </c>
      <c r="L216" s="70">
        <v>0</v>
      </c>
      <c r="M216" s="70">
        <v>0</v>
      </c>
      <c r="N216" s="70" t="s">
        <v>67</v>
      </c>
      <c r="O216" s="70">
        <v>0</v>
      </c>
      <c r="P216" s="70" t="s">
        <v>68</v>
      </c>
      <c r="Q216" s="70" t="s">
        <v>68</v>
      </c>
      <c r="R216" s="66"/>
    </row>
    <row r="217" spans="2:18" x14ac:dyDescent="0.3">
      <c r="B217" s="66" t="s">
        <v>123</v>
      </c>
      <c r="C217" s="67" t="s">
        <v>327</v>
      </c>
      <c r="D217" s="68" t="s">
        <v>64</v>
      </c>
      <c r="E217" s="68" t="s">
        <v>65</v>
      </c>
      <c r="F217" s="69">
        <v>2254805811406</v>
      </c>
      <c r="G217" s="68" t="s">
        <v>64</v>
      </c>
      <c r="H217" s="68" t="s">
        <v>64</v>
      </c>
      <c r="I217" s="68" t="s">
        <v>65</v>
      </c>
      <c r="J217" s="68" t="s">
        <v>66</v>
      </c>
      <c r="K217" s="70">
        <v>0</v>
      </c>
      <c r="L217" s="70">
        <v>0</v>
      </c>
      <c r="M217" s="70">
        <v>0</v>
      </c>
      <c r="N217" s="70" t="s">
        <v>67</v>
      </c>
      <c r="O217" s="70">
        <v>0</v>
      </c>
      <c r="P217" s="70" t="s">
        <v>68</v>
      </c>
      <c r="Q217" s="70" t="s">
        <v>68</v>
      </c>
      <c r="R217" s="66"/>
    </row>
    <row r="218" spans="2:18" x14ac:dyDescent="0.3">
      <c r="B218" s="66" t="s">
        <v>364</v>
      </c>
      <c r="C218" s="67" t="s">
        <v>365</v>
      </c>
      <c r="D218" s="68" t="s">
        <v>64</v>
      </c>
      <c r="E218" s="68" t="s">
        <v>65</v>
      </c>
      <c r="F218" s="69">
        <v>2501062481601</v>
      </c>
      <c r="G218" s="68" t="s">
        <v>64</v>
      </c>
      <c r="H218" s="68" t="s">
        <v>65</v>
      </c>
      <c r="I218" s="68" t="s">
        <v>66</v>
      </c>
      <c r="J218" s="68" t="s">
        <v>66</v>
      </c>
      <c r="K218" s="70">
        <v>0</v>
      </c>
      <c r="L218" s="70">
        <v>0</v>
      </c>
      <c r="M218" s="70">
        <v>0</v>
      </c>
      <c r="N218" s="70" t="s">
        <v>67</v>
      </c>
      <c r="O218" s="70">
        <v>0</v>
      </c>
      <c r="P218" s="70" t="s">
        <v>68</v>
      </c>
      <c r="Q218" s="70" t="s">
        <v>68</v>
      </c>
      <c r="R218" s="66"/>
    </row>
    <row r="219" spans="2:18" x14ac:dyDescent="0.3">
      <c r="B219" s="66" t="s">
        <v>366</v>
      </c>
      <c r="C219" s="67" t="s">
        <v>321</v>
      </c>
      <c r="D219" s="68" t="s">
        <v>64</v>
      </c>
      <c r="E219" s="68" t="s">
        <v>65</v>
      </c>
      <c r="F219" s="69">
        <v>2116705101601</v>
      </c>
      <c r="G219" s="68" t="s">
        <v>64</v>
      </c>
      <c r="H219" s="68" t="s">
        <v>65</v>
      </c>
      <c r="I219" s="68" t="s">
        <v>66</v>
      </c>
      <c r="J219" s="68" t="s">
        <v>66</v>
      </c>
      <c r="K219" s="70">
        <v>0</v>
      </c>
      <c r="L219" s="70">
        <v>0</v>
      </c>
      <c r="M219" s="70">
        <v>0</v>
      </c>
      <c r="N219" s="70" t="s">
        <v>67</v>
      </c>
      <c r="O219" s="70">
        <v>0</v>
      </c>
      <c r="P219" s="70" t="s">
        <v>68</v>
      </c>
      <c r="Q219" s="70" t="s">
        <v>68</v>
      </c>
      <c r="R219" s="66"/>
    </row>
    <row r="220" spans="2:18" x14ac:dyDescent="0.3">
      <c r="B220" s="66" t="s">
        <v>367</v>
      </c>
      <c r="C220" s="67" t="s">
        <v>368</v>
      </c>
      <c r="D220" s="68" t="s">
        <v>65</v>
      </c>
      <c r="E220" s="68" t="s">
        <v>64</v>
      </c>
      <c r="F220" s="69">
        <v>2672519200101</v>
      </c>
      <c r="G220" s="68" t="s">
        <v>64</v>
      </c>
      <c r="H220" s="68" t="s">
        <v>64</v>
      </c>
      <c r="I220" s="68" t="s">
        <v>65</v>
      </c>
      <c r="J220" s="68" t="s">
        <v>66</v>
      </c>
      <c r="K220" s="70">
        <v>0</v>
      </c>
      <c r="L220" s="70">
        <v>0</v>
      </c>
      <c r="M220" s="70">
        <v>0</v>
      </c>
      <c r="N220" s="70" t="s">
        <v>67</v>
      </c>
      <c r="O220" s="70">
        <v>0</v>
      </c>
      <c r="P220" s="70" t="s">
        <v>68</v>
      </c>
      <c r="Q220" s="70" t="s">
        <v>68</v>
      </c>
      <c r="R220" s="66"/>
    </row>
    <row r="221" spans="2:18" x14ac:dyDescent="0.3">
      <c r="B221" s="66" t="s">
        <v>369</v>
      </c>
      <c r="C221" s="67" t="s">
        <v>370</v>
      </c>
      <c r="D221" s="68" t="s">
        <v>64</v>
      </c>
      <c r="E221" s="68" t="s">
        <v>65</v>
      </c>
      <c r="F221" s="69">
        <v>2858702621609</v>
      </c>
      <c r="G221" s="68" t="s">
        <v>64</v>
      </c>
      <c r="H221" s="68" t="s">
        <v>65</v>
      </c>
      <c r="I221" s="68" t="s">
        <v>66</v>
      </c>
      <c r="J221" s="68" t="s">
        <v>66</v>
      </c>
      <c r="K221" s="70">
        <v>0</v>
      </c>
      <c r="L221" s="70">
        <v>0</v>
      </c>
      <c r="M221" s="70">
        <v>0</v>
      </c>
      <c r="N221" s="70" t="s">
        <v>67</v>
      </c>
      <c r="O221" s="70">
        <v>0</v>
      </c>
      <c r="P221" s="70" t="s">
        <v>68</v>
      </c>
      <c r="Q221" s="70" t="s">
        <v>68</v>
      </c>
      <c r="R221" s="66"/>
    </row>
    <row r="222" spans="2:18" x14ac:dyDescent="0.3">
      <c r="B222" s="66" t="s">
        <v>325</v>
      </c>
      <c r="C222" s="67" t="s">
        <v>371</v>
      </c>
      <c r="D222" s="68" t="s">
        <v>64</v>
      </c>
      <c r="E222" s="68" t="s">
        <v>65</v>
      </c>
      <c r="F222" s="69">
        <v>2293511900803</v>
      </c>
      <c r="G222" s="68" t="s">
        <v>64</v>
      </c>
      <c r="H222" s="68" t="s">
        <v>65</v>
      </c>
      <c r="I222" s="68" t="s">
        <v>66</v>
      </c>
      <c r="J222" s="68" t="s">
        <v>66</v>
      </c>
      <c r="K222" s="70">
        <v>0</v>
      </c>
      <c r="L222" s="70">
        <v>0</v>
      </c>
      <c r="M222" s="70">
        <v>0</v>
      </c>
      <c r="N222" s="70" t="s">
        <v>67</v>
      </c>
      <c r="O222" s="70">
        <v>0</v>
      </c>
      <c r="P222" s="70" t="s">
        <v>68</v>
      </c>
      <c r="Q222" s="70" t="s">
        <v>68</v>
      </c>
      <c r="R222" s="66"/>
    </row>
    <row r="223" spans="2:18" x14ac:dyDescent="0.3">
      <c r="B223" s="66" t="s">
        <v>296</v>
      </c>
      <c r="C223" s="67" t="s">
        <v>297</v>
      </c>
      <c r="D223" s="68" t="s">
        <v>64</v>
      </c>
      <c r="E223" s="68" t="s">
        <v>65</v>
      </c>
      <c r="F223" s="69">
        <v>2526720541801</v>
      </c>
      <c r="G223" s="68" t="s">
        <v>64</v>
      </c>
      <c r="H223" s="68" t="s">
        <v>64</v>
      </c>
      <c r="I223" s="68" t="s">
        <v>65</v>
      </c>
      <c r="J223" s="68" t="s">
        <v>66</v>
      </c>
      <c r="K223" s="70">
        <v>0</v>
      </c>
      <c r="L223" s="70">
        <v>0</v>
      </c>
      <c r="M223" s="70">
        <v>0</v>
      </c>
      <c r="N223" s="70" t="s">
        <v>67</v>
      </c>
      <c r="O223" s="70">
        <v>0</v>
      </c>
      <c r="P223" s="70" t="s">
        <v>68</v>
      </c>
      <c r="Q223" s="70" t="s">
        <v>68</v>
      </c>
      <c r="R223" s="66"/>
    </row>
    <row r="224" spans="2:18" x14ac:dyDescent="0.3">
      <c r="B224" s="66" t="s">
        <v>369</v>
      </c>
      <c r="C224" s="67" t="s">
        <v>314</v>
      </c>
      <c r="D224" s="68" t="s">
        <v>64</v>
      </c>
      <c r="E224" s="68" t="s">
        <v>65</v>
      </c>
      <c r="F224" s="69">
        <v>2810681000101</v>
      </c>
      <c r="G224" s="68" t="s">
        <v>64</v>
      </c>
      <c r="H224" s="68" t="s">
        <v>64</v>
      </c>
      <c r="I224" s="68" t="s">
        <v>65</v>
      </c>
      <c r="J224" s="68" t="s">
        <v>66</v>
      </c>
      <c r="K224" s="70">
        <v>0</v>
      </c>
      <c r="L224" s="70">
        <v>0</v>
      </c>
      <c r="M224" s="70">
        <v>0</v>
      </c>
      <c r="N224" s="70" t="s">
        <v>67</v>
      </c>
      <c r="O224" s="70">
        <v>0</v>
      </c>
      <c r="P224" s="70" t="s">
        <v>68</v>
      </c>
      <c r="Q224" s="70" t="s">
        <v>68</v>
      </c>
      <c r="R224" s="66"/>
    </row>
    <row r="225" spans="2:18" x14ac:dyDescent="0.3">
      <c r="B225" s="66" t="s">
        <v>372</v>
      </c>
      <c r="C225" s="67" t="s">
        <v>373</v>
      </c>
      <c r="D225" s="68" t="s">
        <v>64</v>
      </c>
      <c r="E225" s="68" t="s">
        <v>65</v>
      </c>
      <c r="F225" s="69">
        <v>1594630171406</v>
      </c>
      <c r="G225" s="68" t="s">
        <v>64</v>
      </c>
      <c r="H225" s="68" t="s">
        <v>64</v>
      </c>
      <c r="I225" s="68" t="s">
        <v>65</v>
      </c>
      <c r="J225" s="68" t="s">
        <v>66</v>
      </c>
      <c r="K225" s="70">
        <v>0</v>
      </c>
      <c r="L225" s="70">
        <v>0</v>
      </c>
      <c r="M225" s="70">
        <v>0</v>
      </c>
      <c r="N225" s="70" t="s">
        <v>67</v>
      </c>
      <c r="O225" s="70">
        <v>0</v>
      </c>
      <c r="P225" s="70" t="s">
        <v>68</v>
      </c>
      <c r="Q225" s="70" t="s">
        <v>68</v>
      </c>
      <c r="R225" s="66"/>
    </row>
    <row r="226" spans="2:18" x14ac:dyDescent="0.3">
      <c r="B226" s="66" t="s">
        <v>346</v>
      </c>
      <c r="C226" s="67" t="s">
        <v>347</v>
      </c>
      <c r="D226" s="68" t="s">
        <v>64</v>
      </c>
      <c r="E226" s="68" t="s">
        <v>65</v>
      </c>
      <c r="F226" s="69">
        <v>1633352141406</v>
      </c>
      <c r="G226" s="68" t="s">
        <v>64</v>
      </c>
      <c r="H226" s="68" t="s">
        <v>64</v>
      </c>
      <c r="I226" s="68" t="s">
        <v>66</v>
      </c>
      <c r="J226" s="68" t="s">
        <v>65</v>
      </c>
      <c r="K226" s="70">
        <v>0</v>
      </c>
      <c r="L226" s="70">
        <v>0</v>
      </c>
      <c r="M226" s="70">
        <v>0</v>
      </c>
      <c r="N226" s="70" t="s">
        <v>67</v>
      </c>
      <c r="O226" s="70">
        <v>0</v>
      </c>
      <c r="P226" s="70" t="s">
        <v>68</v>
      </c>
      <c r="Q226" s="70" t="s">
        <v>68</v>
      </c>
      <c r="R226" s="66"/>
    </row>
    <row r="227" spans="2:18" x14ac:dyDescent="0.3">
      <c r="B227" s="66" t="s">
        <v>374</v>
      </c>
      <c r="C227" s="67" t="s">
        <v>375</v>
      </c>
      <c r="D227" s="68" t="s">
        <v>64</v>
      </c>
      <c r="E227" s="68" t="s">
        <v>65</v>
      </c>
      <c r="F227" s="69">
        <v>1976586521413</v>
      </c>
      <c r="G227" s="68" t="s">
        <v>64</v>
      </c>
      <c r="H227" s="68" t="s">
        <v>64</v>
      </c>
      <c r="I227" s="68" t="s">
        <v>65</v>
      </c>
      <c r="J227" s="68" t="s">
        <v>66</v>
      </c>
      <c r="K227" s="70">
        <v>0</v>
      </c>
      <c r="L227" s="70">
        <v>0</v>
      </c>
      <c r="M227" s="70">
        <v>0</v>
      </c>
      <c r="N227" s="70" t="s">
        <v>67</v>
      </c>
      <c r="O227" s="70">
        <v>0</v>
      </c>
      <c r="P227" s="70" t="s">
        <v>68</v>
      </c>
      <c r="Q227" s="70" t="s">
        <v>68</v>
      </c>
      <c r="R227" s="66"/>
    </row>
    <row r="228" spans="2:18" x14ac:dyDescent="0.3">
      <c r="B228" s="66" t="s">
        <v>315</v>
      </c>
      <c r="C228" s="67" t="s">
        <v>190</v>
      </c>
      <c r="D228" s="68" t="s">
        <v>64</v>
      </c>
      <c r="E228" s="68" t="s">
        <v>65</v>
      </c>
      <c r="F228" s="69">
        <v>2737152320101</v>
      </c>
      <c r="G228" s="68" t="s">
        <v>64</v>
      </c>
      <c r="H228" s="68" t="s">
        <v>64</v>
      </c>
      <c r="I228" s="68" t="s">
        <v>65</v>
      </c>
      <c r="J228" s="68" t="s">
        <v>66</v>
      </c>
      <c r="K228" s="70">
        <v>0</v>
      </c>
      <c r="L228" s="70">
        <v>0</v>
      </c>
      <c r="M228" s="70">
        <v>0</v>
      </c>
      <c r="N228" s="70" t="s">
        <v>67</v>
      </c>
      <c r="O228" s="70">
        <v>0</v>
      </c>
      <c r="P228" s="70" t="s">
        <v>68</v>
      </c>
      <c r="Q228" s="70" t="s">
        <v>68</v>
      </c>
      <c r="R228" s="66"/>
    </row>
    <row r="229" spans="2:18" x14ac:dyDescent="0.3">
      <c r="B229" s="66" t="s">
        <v>376</v>
      </c>
      <c r="C229" s="67" t="s">
        <v>295</v>
      </c>
      <c r="D229" s="68" t="s">
        <v>64</v>
      </c>
      <c r="E229" s="68" t="s">
        <v>65</v>
      </c>
      <c r="F229" s="69">
        <v>1617788361420</v>
      </c>
      <c r="G229" s="68" t="s">
        <v>64</v>
      </c>
      <c r="H229" s="68" t="s">
        <v>64</v>
      </c>
      <c r="I229" s="68" t="s">
        <v>65</v>
      </c>
      <c r="J229" s="68" t="s">
        <v>66</v>
      </c>
      <c r="K229" s="70">
        <v>0</v>
      </c>
      <c r="L229" s="70">
        <v>0</v>
      </c>
      <c r="M229" s="70">
        <v>0</v>
      </c>
      <c r="N229" s="70" t="s">
        <v>67</v>
      </c>
      <c r="O229" s="70">
        <v>0</v>
      </c>
      <c r="P229" s="70" t="s">
        <v>68</v>
      </c>
      <c r="Q229" s="70" t="s">
        <v>68</v>
      </c>
      <c r="R229" s="66"/>
    </row>
    <row r="230" spans="2:18" x14ac:dyDescent="0.3">
      <c r="B230" s="66" t="s">
        <v>214</v>
      </c>
      <c r="C230" s="67" t="s">
        <v>377</v>
      </c>
      <c r="D230" s="68" t="s">
        <v>64</v>
      </c>
      <c r="E230" s="68" t="s">
        <v>65</v>
      </c>
      <c r="F230" s="69">
        <v>2499147270101</v>
      </c>
      <c r="G230" s="68" t="s">
        <v>64</v>
      </c>
      <c r="H230" s="68" t="s">
        <v>64</v>
      </c>
      <c r="I230" s="68" t="s">
        <v>65</v>
      </c>
      <c r="J230" s="68" t="s">
        <v>66</v>
      </c>
      <c r="K230" s="70">
        <v>0</v>
      </c>
      <c r="L230" s="70">
        <v>0</v>
      </c>
      <c r="M230" s="70">
        <v>0</v>
      </c>
      <c r="N230" s="70" t="s">
        <v>67</v>
      </c>
      <c r="O230" s="70">
        <v>0</v>
      </c>
      <c r="P230" s="70" t="s">
        <v>68</v>
      </c>
      <c r="Q230" s="70" t="s">
        <v>68</v>
      </c>
      <c r="R230" s="66"/>
    </row>
    <row r="231" spans="2:18" x14ac:dyDescent="0.3">
      <c r="B231" s="66" t="s">
        <v>105</v>
      </c>
      <c r="C231" s="67" t="s">
        <v>295</v>
      </c>
      <c r="D231" s="68" t="s">
        <v>64</v>
      </c>
      <c r="E231" s="68" t="s">
        <v>65</v>
      </c>
      <c r="F231" s="69">
        <v>2437892701608</v>
      </c>
      <c r="G231" s="68" t="s">
        <v>64</v>
      </c>
      <c r="H231" s="68" t="s">
        <v>64</v>
      </c>
      <c r="I231" s="68" t="s">
        <v>65</v>
      </c>
      <c r="J231" s="68" t="s">
        <v>66</v>
      </c>
      <c r="K231" s="70">
        <v>0</v>
      </c>
      <c r="L231" s="70">
        <v>0</v>
      </c>
      <c r="M231" s="70">
        <v>0</v>
      </c>
      <c r="N231" s="70" t="s">
        <v>67</v>
      </c>
      <c r="O231" s="70">
        <v>0</v>
      </c>
      <c r="P231" s="70" t="s">
        <v>68</v>
      </c>
      <c r="Q231" s="70" t="s">
        <v>68</v>
      </c>
      <c r="R231" s="66"/>
    </row>
    <row r="232" spans="2:18" x14ac:dyDescent="0.3">
      <c r="B232" s="66" t="s">
        <v>101</v>
      </c>
      <c r="C232" s="67" t="s">
        <v>305</v>
      </c>
      <c r="D232" s="68" t="s">
        <v>64</v>
      </c>
      <c r="E232" s="68" t="s">
        <v>65</v>
      </c>
      <c r="F232" s="69">
        <v>1939971931406</v>
      </c>
      <c r="G232" s="68" t="s">
        <v>64</v>
      </c>
      <c r="H232" s="68" t="s">
        <v>65</v>
      </c>
      <c r="I232" s="68" t="s">
        <v>66</v>
      </c>
      <c r="J232" s="68" t="s">
        <v>66</v>
      </c>
      <c r="K232" s="70">
        <v>0</v>
      </c>
      <c r="L232" s="70">
        <v>0</v>
      </c>
      <c r="M232" s="70">
        <v>0</v>
      </c>
      <c r="N232" s="70" t="s">
        <v>67</v>
      </c>
      <c r="O232" s="70">
        <v>0</v>
      </c>
      <c r="P232" s="70" t="s">
        <v>68</v>
      </c>
      <c r="Q232" s="70" t="s">
        <v>68</v>
      </c>
      <c r="R232" s="66"/>
    </row>
    <row r="233" spans="2:18" x14ac:dyDescent="0.3">
      <c r="B233" s="66" t="s">
        <v>89</v>
      </c>
      <c r="C233" s="67" t="s">
        <v>313</v>
      </c>
      <c r="D233" s="68" t="s">
        <v>64</v>
      </c>
      <c r="E233" s="68" t="s">
        <v>65</v>
      </c>
      <c r="F233" s="69">
        <v>2501563421607</v>
      </c>
      <c r="G233" s="68" t="s">
        <v>64</v>
      </c>
      <c r="H233" s="68" t="s">
        <v>65</v>
      </c>
      <c r="I233" s="68" t="s">
        <v>66</v>
      </c>
      <c r="J233" s="68" t="s">
        <v>66</v>
      </c>
      <c r="K233" s="70">
        <v>0</v>
      </c>
      <c r="L233" s="70">
        <v>0</v>
      </c>
      <c r="M233" s="70">
        <v>0</v>
      </c>
      <c r="N233" s="70" t="s">
        <v>67</v>
      </c>
      <c r="O233" s="70">
        <v>0</v>
      </c>
      <c r="P233" s="70" t="s">
        <v>68</v>
      </c>
      <c r="Q233" s="70" t="s">
        <v>68</v>
      </c>
      <c r="R233" s="66"/>
    </row>
    <row r="234" spans="2:18" x14ac:dyDescent="0.3">
      <c r="B234" s="66" t="s">
        <v>378</v>
      </c>
      <c r="C234" s="67" t="s">
        <v>379</v>
      </c>
      <c r="D234" s="68" t="s">
        <v>64</v>
      </c>
      <c r="E234" s="68" t="s">
        <v>65</v>
      </c>
      <c r="F234" s="69">
        <v>2447714560611</v>
      </c>
      <c r="G234" s="68" t="s">
        <v>64</v>
      </c>
      <c r="H234" s="68" t="s">
        <v>64</v>
      </c>
      <c r="I234" s="68" t="s">
        <v>65</v>
      </c>
      <c r="J234" s="68" t="s">
        <v>66</v>
      </c>
      <c r="K234" s="70">
        <v>0</v>
      </c>
      <c r="L234" s="70">
        <v>0</v>
      </c>
      <c r="M234" s="70">
        <v>0</v>
      </c>
      <c r="N234" s="70" t="s">
        <v>67</v>
      </c>
      <c r="O234" s="70">
        <v>0</v>
      </c>
      <c r="P234" s="70" t="s">
        <v>68</v>
      </c>
      <c r="Q234" s="70" t="s">
        <v>68</v>
      </c>
      <c r="R234" s="66"/>
    </row>
    <row r="235" spans="2:18" x14ac:dyDescent="0.3">
      <c r="B235" s="66" t="s">
        <v>346</v>
      </c>
      <c r="C235" s="67" t="s">
        <v>380</v>
      </c>
      <c r="D235" s="68" t="s">
        <v>64</v>
      </c>
      <c r="E235" s="68" t="s">
        <v>65</v>
      </c>
      <c r="F235" s="69">
        <v>2301711840101</v>
      </c>
      <c r="G235" s="68" t="s">
        <v>64</v>
      </c>
      <c r="H235" s="68" t="s">
        <v>65</v>
      </c>
      <c r="I235" s="68" t="s">
        <v>66</v>
      </c>
      <c r="J235" s="68" t="s">
        <v>66</v>
      </c>
      <c r="K235" s="70">
        <v>0</v>
      </c>
      <c r="L235" s="70">
        <v>0</v>
      </c>
      <c r="M235" s="70">
        <v>0</v>
      </c>
      <c r="N235" s="70" t="s">
        <v>67</v>
      </c>
      <c r="O235" s="70">
        <v>0</v>
      </c>
      <c r="P235" s="70" t="s">
        <v>68</v>
      </c>
      <c r="Q235" s="70" t="s">
        <v>68</v>
      </c>
      <c r="R235" s="66"/>
    </row>
    <row r="236" spans="2:18" x14ac:dyDescent="0.3">
      <c r="B236" s="66" t="s">
        <v>189</v>
      </c>
      <c r="C236" s="67" t="s">
        <v>381</v>
      </c>
      <c r="D236" s="68" t="s">
        <v>64</v>
      </c>
      <c r="E236" s="68" t="s">
        <v>65</v>
      </c>
      <c r="F236" s="69">
        <v>1869048270701</v>
      </c>
      <c r="G236" s="68" t="s">
        <v>64</v>
      </c>
      <c r="H236" s="68" t="s">
        <v>65</v>
      </c>
      <c r="I236" s="68" t="s">
        <v>66</v>
      </c>
      <c r="J236" s="68" t="s">
        <v>66</v>
      </c>
      <c r="K236" s="70">
        <v>0</v>
      </c>
      <c r="L236" s="70">
        <v>0</v>
      </c>
      <c r="M236" s="70">
        <v>0</v>
      </c>
      <c r="N236" s="70" t="s">
        <v>67</v>
      </c>
      <c r="O236" s="70">
        <v>0</v>
      </c>
      <c r="P236" s="70" t="s">
        <v>68</v>
      </c>
      <c r="Q236" s="70" t="s">
        <v>68</v>
      </c>
      <c r="R236" s="66"/>
    </row>
    <row r="237" spans="2:18" x14ac:dyDescent="0.3">
      <c r="B237" s="66" t="s">
        <v>174</v>
      </c>
      <c r="C237" s="67" t="s">
        <v>382</v>
      </c>
      <c r="D237" s="68" t="s">
        <v>64</v>
      </c>
      <c r="E237" s="68" t="s">
        <v>65</v>
      </c>
      <c r="F237" s="69">
        <v>16792602004101</v>
      </c>
      <c r="G237" s="68" t="s">
        <v>64</v>
      </c>
      <c r="H237" s="68" t="s">
        <v>64</v>
      </c>
      <c r="I237" s="68" t="s">
        <v>65</v>
      </c>
      <c r="J237" s="68" t="s">
        <v>66</v>
      </c>
      <c r="K237" s="70">
        <v>0</v>
      </c>
      <c r="L237" s="70">
        <v>0</v>
      </c>
      <c r="M237" s="70">
        <v>0</v>
      </c>
      <c r="N237" s="70" t="s">
        <v>67</v>
      </c>
      <c r="O237" s="70">
        <v>0</v>
      </c>
      <c r="P237" s="70" t="s">
        <v>68</v>
      </c>
      <c r="Q237" s="70" t="s">
        <v>68</v>
      </c>
      <c r="R237" s="66"/>
    </row>
    <row r="238" spans="2:18" x14ac:dyDescent="0.3">
      <c r="B238" s="98">
        <v>0</v>
      </c>
      <c r="C238" s="98">
        <v>0</v>
      </c>
      <c r="D238" s="29" t="s">
        <v>64</v>
      </c>
      <c r="E238" s="29" t="s">
        <v>64</v>
      </c>
      <c r="F238" s="98">
        <v>0</v>
      </c>
      <c r="G238" s="29" t="s">
        <v>64</v>
      </c>
      <c r="H238" s="29" t="s">
        <v>64</v>
      </c>
      <c r="I238" s="29" t="s">
        <v>66</v>
      </c>
      <c r="J238" s="29" t="s">
        <v>66</v>
      </c>
      <c r="K238" s="98">
        <v>0</v>
      </c>
      <c r="L238" s="98">
        <v>0</v>
      </c>
      <c r="M238" s="98">
        <v>0</v>
      </c>
      <c r="N238" s="98">
        <v>0</v>
      </c>
      <c r="O238" s="98">
        <v>0</v>
      </c>
      <c r="P238" s="98">
        <v>0</v>
      </c>
      <c r="Q238" s="98">
        <v>0</v>
      </c>
    </row>
    <row r="240" spans="2:18" ht="15.6" x14ac:dyDescent="0.3">
      <c r="B240" s="383" t="s">
        <v>0</v>
      </c>
      <c r="C240" s="383"/>
      <c r="D240" s="383"/>
      <c r="E240" s="383"/>
      <c r="F240" s="383"/>
      <c r="G240" s="383"/>
      <c r="H240" s="383"/>
      <c r="I240" s="383"/>
      <c r="J240" s="383"/>
      <c r="K240" s="383"/>
      <c r="L240" s="383"/>
      <c r="M240" s="383"/>
      <c r="N240" s="383"/>
      <c r="O240" s="383"/>
      <c r="P240" s="383"/>
    </row>
    <row r="241" spans="2:18" x14ac:dyDescent="0.3">
      <c r="B241" s="2" t="s">
        <v>1</v>
      </c>
      <c r="C241" s="384"/>
      <c r="D241" s="384"/>
      <c r="E241" s="384"/>
      <c r="F241" s="384"/>
      <c r="G241" s="384"/>
      <c r="H241" s="384"/>
      <c r="I241" s="384"/>
      <c r="J241" s="384"/>
      <c r="K241" s="384"/>
      <c r="L241" s="384"/>
      <c r="M241" s="384"/>
      <c r="N241" s="384"/>
      <c r="O241" s="384"/>
      <c r="P241" s="3"/>
    </row>
    <row r="242" spans="2:18" x14ac:dyDescent="0.3">
      <c r="B242" s="4"/>
      <c r="C242" s="5"/>
      <c r="D242" s="5"/>
      <c r="E242" s="5"/>
      <c r="F242" s="6"/>
      <c r="G242" s="6"/>
      <c r="H242" s="6"/>
      <c r="I242" s="6"/>
      <c r="J242" s="5"/>
      <c r="K242" s="5"/>
      <c r="L242" s="5"/>
      <c r="M242" s="5"/>
      <c r="N242" s="5"/>
      <c r="O242" s="5"/>
      <c r="P242" s="7"/>
    </row>
    <row r="243" spans="2:18" x14ac:dyDescent="0.3">
      <c r="B243" s="2" t="s">
        <v>3</v>
      </c>
      <c r="C243" s="384"/>
      <c r="D243" s="384"/>
      <c r="E243" s="384"/>
      <c r="F243" s="384"/>
      <c r="G243" s="384"/>
      <c r="H243" s="384"/>
      <c r="I243" s="384"/>
      <c r="J243" s="384"/>
      <c r="K243" s="384"/>
      <c r="L243" s="384"/>
      <c r="M243" s="384"/>
      <c r="N243" s="384"/>
      <c r="O243" s="384"/>
      <c r="P243" s="3"/>
    </row>
    <row r="244" spans="2:18" ht="15" thickBot="1" x14ac:dyDescent="0.35">
      <c r="B244" s="385" t="s">
        <v>5</v>
      </c>
      <c r="C244" s="385"/>
      <c r="D244" s="385"/>
      <c r="E244" s="385"/>
      <c r="F244" s="385"/>
      <c r="G244" s="385"/>
      <c r="H244" s="385"/>
      <c r="I244" s="385"/>
      <c r="J244" s="385"/>
      <c r="K244" s="385"/>
      <c r="L244" s="385"/>
      <c r="M244" s="385"/>
      <c r="N244" s="385"/>
      <c r="O244" s="385"/>
      <c r="P244" s="9"/>
    </row>
    <row r="245" spans="2:18" ht="15" thickBot="1" x14ac:dyDescent="0.35">
      <c r="B245" s="386" t="s">
        <v>6</v>
      </c>
      <c r="C245" s="387"/>
      <c r="D245" s="387"/>
      <c r="E245" s="387"/>
      <c r="F245" s="387"/>
      <c r="G245" s="388"/>
      <c r="H245" s="386" t="s">
        <v>7</v>
      </c>
      <c r="I245" s="387"/>
      <c r="J245" s="388"/>
      <c r="K245" s="389" t="s">
        <v>8</v>
      </c>
      <c r="L245" s="390"/>
      <c r="M245" s="390"/>
      <c r="N245" s="389" t="s">
        <v>9</v>
      </c>
      <c r="O245" s="391"/>
      <c r="P245" s="9"/>
    </row>
    <row r="246" spans="2:18" ht="40.200000000000003" thickBot="1" x14ac:dyDescent="0.35">
      <c r="B246" s="12" t="s">
        <v>10</v>
      </c>
      <c r="C246" s="13" t="s">
        <v>11</v>
      </c>
      <c r="D246" s="13" t="s">
        <v>12</v>
      </c>
      <c r="E246" s="13" t="s">
        <v>13</v>
      </c>
      <c r="F246" s="13" t="s">
        <v>14</v>
      </c>
      <c r="G246" s="14" t="s">
        <v>15</v>
      </c>
      <c r="H246" s="12" t="s">
        <v>16</v>
      </c>
      <c r="I246" s="15" t="s">
        <v>17</v>
      </c>
      <c r="J246" s="14" t="s">
        <v>18</v>
      </c>
      <c r="K246" s="16" t="s">
        <v>19</v>
      </c>
      <c r="L246" s="17" t="s">
        <v>20</v>
      </c>
      <c r="M246" s="18" t="s">
        <v>21</v>
      </c>
      <c r="N246" s="392" t="s">
        <v>22</v>
      </c>
      <c r="O246" s="393"/>
      <c r="P246" s="20"/>
    </row>
    <row r="247" spans="2:18" x14ac:dyDescent="0.3">
      <c r="B247" s="134" t="s">
        <v>1164</v>
      </c>
      <c r="C247" s="135"/>
      <c r="D247" s="136"/>
      <c r="E247" s="137" t="s">
        <v>644</v>
      </c>
      <c r="F247" s="138"/>
      <c r="G247" s="25"/>
      <c r="H247" s="28">
        <v>3913315</v>
      </c>
      <c r="I247" s="28">
        <v>3949158</v>
      </c>
      <c r="J247" s="28">
        <v>21263.38</v>
      </c>
      <c r="K247" s="125">
        <v>62975</v>
      </c>
      <c r="L247" s="132">
        <v>17940</v>
      </c>
      <c r="M247" s="126">
        <v>600</v>
      </c>
      <c r="N247" s="394"/>
      <c r="O247" s="395"/>
      <c r="P247" s="30"/>
    </row>
    <row r="250" spans="2:18" x14ac:dyDescent="0.3">
      <c r="B250" s="58"/>
      <c r="C250" s="398" t="s">
        <v>26</v>
      </c>
      <c r="D250" s="398"/>
      <c r="E250" s="398"/>
      <c r="F250" s="398"/>
      <c r="G250" s="398"/>
      <c r="H250" s="398"/>
      <c r="I250" s="398"/>
      <c r="J250" s="398"/>
      <c r="K250" s="398"/>
      <c r="L250" s="398"/>
      <c r="M250" s="398"/>
      <c r="N250" s="398"/>
      <c r="O250" s="398"/>
      <c r="P250" s="398"/>
      <c r="Q250" s="398"/>
      <c r="R250" s="58"/>
    </row>
    <row r="251" spans="2:18" ht="15" thickBot="1" x14ac:dyDescent="0.35">
      <c r="B251" s="399" t="s">
        <v>27</v>
      </c>
      <c r="C251" s="399"/>
      <c r="D251" s="399"/>
      <c r="E251" s="399"/>
      <c r="F251" s="399"/>
      <c r="G251" s="399"/>
      <c r="H251" s="399"/>
      <c r="I251" s="399"/>
      <c r="J251" s="399"/>
      <c r="K251" s="399"/>
      <c r="L251" s="399"/>
      <c r="M251" s="399"/>
      <c r="N251" s="399"/>
      <c r="O251" s="399"/>
      <c r="P251" s="399"/>
      <c r="Q251" s="399"/>
      <c r="R251" s="90"/>
    </row>
    <row r="252" spans="2:18" ht="15" thickBot="1" x14ac:dyDescent="0.35">
      <c r="B252" s="400" t="s">
        <v>28</v>
      </c>
      <c r="C252" s="400"/>
      <c r="D252" s="400"/>
      <c r="E252" s="400"/>
      <c r="F252" s="401"/>
      <c r="G252" s="386" t="s">
        <v>29</v>
      </c>
      <c r="H252" s="387"/>
      <c r="I252" s="387"/>
      <c r="J252" s="388"/>
      <c r="K252" s="387" t="s">
        <v>30</v>
      </c>
      <c r="L252" s="387"/>
      <c r="M252" s="387"/>
      <c r="N252" s="387"/>
      <c r="O252" s="388"/>
      <c r="P252" s="386" t="s">
        <v>31</v>
      </c>
      <c r="Q252" s="388"/>
      <c r="R252" s="91"/>
    </row>
    <row r="253" spans="2:18" ht="53.4" thickBot="1" x14ac:dyDescent="0.35">
      <c r="B253" s="402" t="s">
        <v>32</v>
      </c>
      <c r="C253" s="403"/>
      <c r="D253" s="59" t="s">
        <v>33</v>
      </c>
      <c r="E253" s="60" t="s">
        <v>34</v>
      </c>
      <c r="F253" s="14" t="s">
        <v>35</v>
      </c>
      <c r="G253" s="12" t="s">
        <v>36</v>
      </c>
      <c r="H253" s="61" t="s">
        <v>37</v>
      </c>
      <c r="I253" s="18" t="s">
        <v>38</v>
      </c>
      <c r="J253" s="14" t="s">
        <v>39</v>
      </c>
      <c r="K253" s="62" t="s">
        <v>40</v>
      </c>
      <c r="L253" s="59" t="s">
        <v>41</v>
      </c>
      <c r="M253" s="59" t="s">
        <v>42</v>
      </c>
      <c r="N253" s="60" t="s">
        <v>43</v>
      </c>
      <c r="O253" s="63" t="s">
        <v>44</v>
      </c>
      <c r="P253" s="64" t="s">
        <v>45</v>
      </c>
      <c r="Q253" s="65" t="s">
        <v>46</v>
      </c>
      <c r="R253" s="97"/>
    </row>
    <row r="254" spans="2:18" ht="16.2" thickBot="1" x14ac:dyDescent="0.35">
      <c r="B254" s="179" t="s">
        <v>1307</v>
      </c>
      <c r="C254" s="180" t="s">
        <v>684</v>
      </c>
      <c r="D254" s="181" t="s">
        <v>65</v>
      </c>
      <c r="E254" s="181" t="s">
        <v>64</v>
      </c>
      <c r="F254" s="182">
        <v>2414795920101</v>
      </c>
      <c r="G254" s="181" t="s">
        <v>64</v>
      </c>
      <c r="H254" s="181" t="s">
        <v>64</v>
      </c>
      <c r="I254" s="181" t="s">
        <v>66</v>
      </c>
      <c r="J254" s="181" t="s">
        <v>65</v>
      </c>
      <c r="K254" s="183">
        <v>0</v>
      </c>
      <c r="L254" s="183">
        <v>0</v>
      </c>
      <c r="M254" s="183">
        <v>0</v>
      </c>
      <c r="N254" s="183" t="s">
        <v>67</v>
      </c>
      <c r="O254" s="183"/>
      <c r="P254" s="183" t="s">
        <v>224</v>
      </c>
      <c r="Q254" s="183" t="s">
        <v>224</v>
      </c>
      <c r="R254" s="179"/>
    </row>
    <row r="255" spans="2:18" ht="16.2" thickBot="1" x14ac:dyDescent="0.35">
      <c r="B255" s="179" t="s">
        <v>1044</v>
      </c>
      <c r="C255" s="180" t="s">
        <v>918</v>
      </c>
      <c r="D255" s="181" t="s">
        <v>65</v>
      </c>
      <c r="E255" s="181" t="s">
        <v>64</v>
      </c>
      <c r="F255" s="182">
        <v>2427243880101</v>
      </c>
      <c r="G255" s="181" t="s">
        <v>64</v>
      </c>
      <c r="H255" s="181" t="s">
        <v>64</v>
      </c>
      <c r="I255" s="181" t="s">
        <v>66</v>
      </c>
      <c r="J255" s="181" t="s">
        <v>65</v>
      </c>
      <c r="K255" s="183">
        <v>0</v>
      </c>
      <c r="L255" s="183">
        <v>0</v>
      </c>
      <c r="M255" s="183">
        <v>0</v>
      </c>
      <c r="N255" s="183" t="s">
        <v>67</v>
      </c>
      <c r="O255" s="183"/>
      <c r="P255" s="183" t="s">
        <v>224</v>
      </c>
      <c r="Q255" s="183" t="s">
        <v>224</v>
      </c>
      <c r="R255" s="179"/>
    </row>
    <row r="256" spans="2:18" ht="16.2" thickBot="1" x14ac:dyDescent="0.35">
      <c r="B256" s="179" t="s">
        <v>653</v>
      </c>
      <c r="C256" s="180" t="s">
        <v>1198</v>
      </c>
      <c r="D256" s="181" t="s">
        <v>65</v>
      </c>
      <c r="E256" s="181" t="s">
        <v>64</v>
      </c>
      <c r="F256" s="182">
        <v>1700171250101</v>
      </c>
      <c r="G256" s="181" t="s">
        <v>64</v>
      </c>
      <c r="H256" s="181" t="s">
        <v>64</v>
      </c>
      <c r="I256" s="181" t="s">
        <v>65</v>
      </c>
      <c r="J256" s="181" t="s">
        <v>66</v>
      </c>
      <c r="K256" s="183">
        <v>0</v>
      </c>
      <c r="L256" s="183">
        <v>0</v>
      </c>
      <c r="M256" s="183">
        <v>0</v>
      </c>
      <c r="N256" s="183" t="s">
        <v>67</v>
      </c>
      <c r="O256" s="183"/>
      <c r="P256" s="183" t="s">
        <v>224</v>
      </c>
      <c r="Q256" s="183" t="s">
        <v>224</v>
      </c>
      <c r="R256" s="179"/>
    </row>
    <row r="257" spans="2:18" ht="16.2" thickBot="1" x14ac:dyDescent="0.35">
      <c r="B257" s="179" t="s">
        <v>1308</v>
      </c>
      <c r="C257" s="180" t="s">
        <v>1309</v>
      </c>
      <c r="D257" s="181" t="s">
        <v>65</v>
      </c>
      <c r="E257" s="181" t="s">
        <v>64</v>
      </c>
      <c r="F257" s="182">
        <v>2432820520101</v>
      </c>
      <c r="G257" s="181" t="s">
        <v>64</v>
      </c>
      <c r="H257" s="181" t="s">
        <v>64</v>
      </c>
      <c r="I257" s="181" t="s">
        <v>66</v>
      </c>
      <c r="J257" s="181" t="s">
        <v>65</v>
      </c>
      <c r="K257" s="183">
        <v>0</v>
      </c>
      <c r="L257" s="183">
        <v>0</v>
      </c>
      <c r="M257" s="183">
        <v>0</v>
      </c>
      <c r="N257" s="183" t="s">
        <v>67</v>
      </c>
      <c r="O257" s="183"/>
      <c r="P257" s="183" t="s">
        <v>224</v>
      </c>
      <c r="Q257" s="183" t="s">
        <v>224</v>
      </c>
      <c r="R257" s="179"/>
    </row>
    <row r="258" spans="2:18" ht="16.2" thickBot="1" x14ac:dyDescent="0.35">
      <c r="B258" s="179" t="s">
        <v>1308</v>
      </c>
      <c r="C258" s="180" t="s">
        <v>890</v>
      </c>
      <c r="D258" s="181" t="s">
        <v>65</v>
      </c>
      <c r="E258" s="181" t="s">
        <v>64</v>
      </c>
      <c r="F258" s="182">
        <v>2354864340608</v>
      </c>
      <c r="G258" s="181" t="s">
        <v>64</v>
      </c>
      <c r="H258" s="181" t="s">
        <v>64</v>
      </c>
      <c r="I258" s="181" t="s">
        <v>66</v>
      </c>
      <c r="J258" s="181" t="s">
        <v>65</v>
      </c>
      <c r="K258" s="183">
        <v>0</v>
      </c>
      <c r="L258" s="183">
        <v>0</v>
      </c>
      <c r="M258" s="183">
        <v>0</v>
      </c>
      <c r="N258" s="183" t="s">
        <v>67</v>
      </c>
      <c r="O258" s="183"/>
      <c r="P258" s="183" t="s">
        <v>224</v>
      </c>
      <c r="Q258" s="183" t="s">
        <v>224</v>
      </c>
      <c r="R258" s="179"/>
    </row>
    <row r="259" spans="2:18" ht="16.2" thickBot="1" x14ac:dyDescent="0.35">
      <c r="B259" s="179" t="s">
        <v>769</v>
      </c>
      <c r="C259" s="180" t="s">
        <v>1310</v>
      </c>
      <c r="D259" s="181" t="s">
        <v>65</v>
      </c>
      <c r="E259" s="181" t="s">
        <v>64</v>
      </c>
      <c r="F259" s="182">
        <v>2351120700108</v>
      </c>
      <c r="G259" s="181" t="s">
        <v>64</v>
      </c>
      <c r="H259" s="181" t="s">
        <v>64</v>
      </c>
      <c r="I259" s="181" t="s">
        <v>65</v>
      </c>
      <c r="J259" s="181" t="s">
        <v>66</v>
      </c>
      <c r="K259" s="183">
        <v>0</v>
      </c>
      <c r="L259" s="183">
        <v>0</v>
      </c>
      <c r="M259" s="183">
        <v>0</v>
      </c>
      <c r="N259" s="183" t="s">
        <v>67</v>
      </c>
      <c r="O259" s="183"/>
      <c r="P259" s="183" t="s">
        <v>224</v>
      </c>
      <c r="Q259" s="183" t="s">
        <v>224</v>
      </c>
      <c r="R259" s="179"/>
    </row>
    <row r="260" spans="2:18" ht="16.2" thickBot="1" x14ac:dyDescent="0.35">
      <c r="B260" s="179" t="s">
        <v>696</v>
      </c>
      <c r="C260" s="180" t="s">
        <v>1311</v>
      </c>
      <c r="D260" s="181" t="s">
        <v>65</v>
      </c>
      <c r="E260" s="181" t="s">
        <v>64</v>
      </c>
      <c r="F260" s="182">
        <v>2434600070101</v>
      </c>
      <c r="G260" s="181" t="s">
        <v>64</v>
      </c>
      <c r="H260" s="181" t="s">
        <v>64</v>
      </c>
      <c r="I260" s="181" t="s">
        <v>66</v>
      </c>
      <c r="J260" s="181" t="s">
        <v>65</v>
      </c>
      <c r="K260" s="183">
        <v>0</v>
      </c>
      <c r="L260" s="183">
        <v>0</v>
      </c>
      <c r="M260" s="183">
        <v>0</v>
      </c>
      <c r="N260" s="183" t="s">
        <v>67</v>
      </c>
      <c r="O260" s="183"/>
      <c r="P260" s="183" t="s">
        <v>224</v>
      </c>
      <c r="Q260" s="183" t="s">
        <v>224</v>
      </c>
      <c r="R260" s="179"/>
    </row>
    <row r="261" spans="2:18" ht="16.2" thickBot="1" x14ac:dyDescent="0.35">
      <c r="B261" s="179" t="s">
        <v>1302</v>
      </c>
      <c r="C261" s="180" t="s">
        <v>1312</v>
      </c>
      <c r="D261" s="181" t="s">
        <v>65</v>
      </c>
      <c r="E261" s="181" t="s">
        <v>64</v>
      </c>
      <c r="F261" s="182">
        <v>2354964240602</v>
      </c>
      <c r="G261" s="181" t="s">
        <v>64</v>
      </c>
      <c r="H261" s="181" t="s">
        <v>64</v>
      </c>
      <c r="I261" s="181" t="s">
        <v>66</v>
      </c>
      <c r="J261" s="181" t="s">
        <v>65</v>
      </c>
      <c r="K261" s="183">
        <v>0</v>
      </c>
      <c r="L261" s="183">
        <v>0</v>
      </c>
      <c r="M261" s="183">
        <v>0</v>
      </c>
      <c r="N261" s="183" t="s">
        <v>67</v>
      </c>
      <c r="O261" s="183"/>
      <c r="P261" s="183" t="s">
        <v>224</v>
      </c>
      <c r="Q261" s="183" t="s">
        <v>224</v>
      </c>
      <c r="R261" s="179"/>
    </row>
    <row r="262" spans="2:18" ht="16.2" thickBot="1" x14ac:dyDescent="0.35">
      <c r="B262" s="179" t="s">
        <v>957</v>
      </c>
      <c r="C262" s="180" t="s">
        <v>846</v>
      </c>
      <c r="D262" s="181" t="s">
        <v>65</v>
      </c>
      <c r="E262" s="181" t="s">
        <v>64</v>
      </c>
      <c r="F262" s="182">
        <v>2499097150101</v>
      </c>
      <c r="G262" s="181" t="s">
        <v>64</v>
      </c>
      <c r="H262" s="181" t="s">
        <v>64</v>
      </c>
      <c r="I262" s="181" t="s">
        <v>65</v>
      </c>
      <c r="J262" s="181" t="s">
        <v>66</v>
      </c>
      <c r="K262" s="183">
        <v>0</v>
      </c>
      <c r="L262" s="183">
        <v>0</v>
      </c>
      <c r="M262" s="183">
        <v>0</v>
      </c>
      <c r="N262" s="183" t="s">
        <v>67</v>
      </c>
      <c r="O262" s="183"/>
      <c r="P262" s="183" t="s">
        <v>224</v>
      </c>
      <c r="Q262" s="183" t="s">
        <v>224</v>
      </c>
      <c r="R262" s="179"/>
    </row>
    <row r="263" spans="2:18" ht="16.2" thickBot="1" x14ac:dyDescent="0.35">
      <c r="B263" s="179" t="s">
        <v>1313</v>
      </c>
      <c r="C263" s="180" t="s">
        <v>1314</v>
      </c>
      <c r="D263" s="181" t="s">
        <v>65</v>
      </c>
      <c r="E263" s="181" t="s">
        <v>64</v>
      </c>
      <c r="F263" s="182">
        <v>1601307680101</v>
      </c>
      <c r="G263" s="181" t="s">
        <v>64</v>
      </c>
      <c r="H263" s="181" t="s">
        <v>64</v>
      </c>
      <c r="I263" s="181" t="s">
        <v>65</v>
      </c>
      <c r="J263" s="181" t="s">
        <v>66</v>
      </c>
      <c r="K263" s="183">
        <v>0</v>
      </c>
      <c r="L263" s="183">
        <v>0</v>
      </c>
      <c r="M263" s="183">
        <v>0</v>
      </c>
      <c r="N263" s="183" t="s">
        <v>67</v>
      </c>
      <c r="O263" s="183"/>
      <c r="P263" s="183" t="s">
        <v>224</v>
      </c>
      <c r="Q263" s="183" t="s">
        <v>224</v>
      </c>
      <c r="R263" s="179"/>
    </row>
    <row r="264" spans="2:18" ht="16.2" thickBot="1" x14ac:dyDescent="0.35">
      <c r="B264" s="179" t="s">
        <v>696</v>
      </c>
      <c r="C264" s="180" t="s">
        <v>1303</v>
      </c>
      <c r="D264" s="181" t="s">
        <v>65</v>
      </c>
      <c r="E264" s="181" t="s">
        <v>64</v>
      </c>
      <c r="F264" s="182">
        <v>1657766680101</v>
      </c>
      <c r="G264" s="181" t="s">
        <v>64</v>
      </c>
      <c r="H264" s="181" t="s">
        <v>64</v>
      </c>
      <c r="I264" s="181" t="s">
        <v>66</v>
      </c>
      <c r="J264" s="181" t="s">
        <v>65</v>
      </c>
      <c r="K264" s="183">
        <v>0</v>
      </c>
      <c r="L264" s="183">
        <v>0</v>
      </c>
      <c r="M264" s="183">
        <v>0</v>
      </c>
      <c r="N264" s="183" t="s">
        <v>67</v>
      </c>
      <c r="O264" s="183"/>
      <c r="P264" s="183" t="s">
        <v>224</v>
      </c>
      <c r="Q264" s="183" t="s">
        <v>224</v>
      </c>
      <c r="R264" s="179"/>
    </row>
    <row r="265" spans="2:18" ht="16.2" thickBot="1" x14ac:dyDescent="0.35">
      <c r="B265" s="179" t="s">
        <v>723</v>
      </c>
      <c r="C265" s="180" t="s">
        <v>946</v>
      </c>
      <c r="D265" s="181" t="s">
        <v>65</v>
      </c>
      <c r="E265" s="181" t="s">
        <v>64</v>
      </c>
      <c r="F265" s="182">
        <v>16966644490101</v>
      </c>
      <c r="G265" s="181" t="s">
        <v>64</v>
      </c>
      <c r="H265" s="181" t="s">
        <v>64</v>
      </c>
      <c r="I265" s="181" t="s">
        <v>66</v>
      </c>
      <c r="J265" s="181" t="s">
        <v>65</v>
      </c>
      <c r="K265" s="183">
        <v>0</v>
      </c>
      <c r="L265" s="183">
        <v>0</v>
      </c>
      <c r="M265" s="183">
        <v>0</v>
      </c>
      <c r="N265" s="183" t="s">
        <v>67</v>
      </c>
      <c r="O265" s="183"/>
      <c r="P265" s="183" t="s">
        <v>224</v>
      </c>
      <c r="Q265" s="183" t="s">
        <v>224</v>
      </c>
      <c r="R265" s="179"/>
    </row>
    <row r="266" spans="2:18" ht="16.2" thickBot="1" x14ac:dyDescent="0.35">
      <c r="B266" s="179" t="s">
        <v>703</v>
      </c>
      <c r="C266" s="180" t="s">
        <v>1157</v>
      </c>
      <c r="D266" s="181" t="s">
        <v>65</v>
      </c>
      <c r="E266" s="181" t="s">
        <v>64</v>
      </c>
      <c r="F266" s="182">
        <v>2337610632217</v>
      </c>
      <c r="G266" s="181" t="s">
        <v>64</v>
      </c>
      <c r="H266" s="181" t="s">
        <v>64</v>
      </c>
      <c r="I266" s="181" t="s">
        <v>66</v>
      </c>
      <c r="J266" s="181" t="s">
        <v>65</v>
      </c>
      <c r="K266" s="183">
        <v>0</v>
      </c>
      <c r="L266" s="183">
        <v>0</v>
      </c>
      <c r="M266" s="183">
        <v>0</v>
      </c>
      <c r="N266" s="183" t="s">
        <v>67</v>
      </c>
      <c r="O266" s="183"/>
      <c r="P266" s="183" t="s">
        <v>224</v>
      </c>
      <c r="Q266" s="183" t="s">
        <v>224</v>
      </c>
      <c r="R266" s="179"/>
    </row>
    <row r="267" spans="2:18" ht="16.2" thickBot="1" x14ac:dyDescent="0.35">
      <c r="B267" s="179" t="s">
        <v>696</v>
      </c>
      <c r="C267" s="180" t="s">
        <v>1118</v>
      </c>
      <c r="D267" s="181" t="s">
        <v>65</v>
      </c>
      <c r="E267" s="181" t="s">
        <v>64</v>
      </c>
      <c r="F267" s="182">
        <v>2928889110101</v>
      </c>
      <c r="G267" s="181" t="s">
        <v>64</v>
      </c>
      <c r="H267" s="181" t="s">
        <v>64</v>
      </c>
      <c r="I267" s="181" t="s">
        <v>65</v>
      </c>
      <c r="J267" s="181" t="s">
        <v>66</v>
      </c>
      <c r="K267" s="183">
        <v>0</v>
      </c>
      <c r="L267" s="183">
        <v>0</v>
      </c>
      <c r="M267" s="183">
        <v>0</v>
      </c>
      <c r="N267" s="183" t="s">
        <v>67</v>
      </c>
      <c r="O267" s="183"/>
      <c r="P267" s="183" t="s">
        <v>224</v>
      </c>
      <c r="Q267" s="183" t="s">
        <v>224</v>
      </c>
      <c r="R267" s="179"/>
    </row>
    <row r="268" spans="2:18" ht="16.2" thickBot="1" x14ac:dyDescent="0.35">
      <c r="B268" s="179" t="s">
        <v>692</v>
      </c>
      <c r="C268" s="180" t="s">
        <v>226</v>
      </c>
      <c r="D268" s="181" t="s">
        <v>65</v>
      </c>
      <c r="E268" s="181" t="s">
        <v>64</v>
      </c>
      <c r="F268" s="182">
        <v>2536167170101</v>
      </c>
      <c r="G268" s="181" t="s">
        <v>64</v>
      </c>
      <c r="H268" s="181" t="s">
        <v>64</v>
      </c>
      <c r="I268" s="181" t="s">
        <v>65</v>
      </c>
      <c r="J268" s="181" t="s">
        <v>66</v>
      </c>
      <c r="K268" s="183">
        <v>0</v>
      </c>
      <c r="L268" s="183">
        <v>0</v>
      </c>
      <c r="M268" s="183">
        <v>0</v>
      </c>
      <c r="N268" s="183" t="s">
        <v>67</v>
      </c>
      <c r="O268" s="183"/>
      <c r="P268" s="183" t="s">
        <v>224</v>
      </c>
      <c r="Q268" s="183" t="s">
        <v>224</v>
      </c>
      <c r="R268" s="179"/>
    </row>
    <row r="269" spans="2:18" ht="16.2" thickBot="1" x14ac:dyDescent="0.35">
      <c r="B269" s="179" t="s">
        <v>856</v>
      </c>
      <c r="C269" s="180" t="s">
        <v>273</v>
      </c>
      <c r="D269" s="181" t="s">
        <v>65</v>
      </c>
      <c r="E269" s="181" t="s">
        <v>64</v>
      </c>
      <c r="F269" s="182">
        <v>2981203130101</v>
      </c>
      <c r="G269" s="181" t="s">
        <v>64</v>
      </c>
      <c r="H269" s="181" t="s">
        <v>64</v>
      </c>
      <c r="I269" s="181" t="s">
        <v>66</v>
      </c>
      <c r="J269" s="181" t="s">
        <v>65</v>
      </c>
      <c r="K269" s="183">
        <v>0</v>
      </c>
      <c r="L269" s="183">
        <v>0</v>
      </c>
      <c r="M269" s="183">
        <v>0</v>
      </c>
      <c r="N269" s="183" t="s">
        <v>67</v>
      </c>
      <c r="O269" s="183"/>
      <c r="P269" s="183" t="s">
        <v>224</v>
      </c>
      <c r="Q269" s="183" t="s">
        <v>224</v>
      </c>
      <c r="R269" s="179"/>
    </row>
    <row r="270" spans="2:18" ht="16.2" thickBot="1" x14ac:dyDescent="0.35">
      <c r="B270" s="179" t="s">
        <v>1315</v>
      </c>
      <c r="C270" s="180" t="s">
        <v>1316</v>
      </c>
      <c r="D270" s="181" t="s">
        <v>65</v>
      </c>
      <c r="E270" s="181" t="s">
        <v>64</v>
      </c>
      <c r="F270" s="182">
        <v>173409750161</v>
      </c>
      <c r="G270" s="181" t="s">
        <v>64</v>
      </c>
      <c r="H270" s="181" t="s">
        <v>64</v>
      </c>
      <c r="I270" s="181" t="s">
        <v>65</v>
      </c>
      <c r="J270" s="181" t="s">
        <v>66</v>
      </c>
      <c r="K270" s="183">
        <v>0</v>
      </c>
      <c r="L270" s="183">
        <v>0</v>
      </c>
      <c r="M270" s="183">
        <v>0</v>
      </c>
      <c r="N270" s="183" t="s">
        <v>67</v>
      </c>
      <c r="O270" s="183"/>
      <c r="P270" s="183" t="s">
        <v>224</v>
      </c>
      <c r="Q270" s="183" t="s">
        <v>224</v>
      </c>
      <c r="R270" s="179"/>
    </row>
    <row r="271" spans="2:18" ht="16.2" thickBot="1" x14ac:dyDescent="0.35">
      <c r="B271" s="179" t="s">
        <v>696</v>
      </c>
      <c r="C271" s="180" t="s">
        <v>1198</v>
      </c>
      <c r="D271" s="181" t="s">
        <v>65</v>
      </c>
      <c r="E271" s="181" t="s">
        <v>64</v>
      </c>
      <c r="F271" s="182">
        <v>1585560110101</v>
      </c>
      <c r="G271" s="181" t="s">
        <v>64</v>
      </c>
      <c r="H271" s="181" t="s">
        <v>64</v>
      </c>
      <c r="I271" s="181" t="s">
        <v>65</v>
      </c>
      <c r="J271" s="181" t="s">
        <v>66</v>
      </c>
      <c r="K271" s="183">
        <v>0</v>
      </c>
      <c r="L271" s="183">
        <v>0</v>
      </c>
      <c r="M271" s="183">
        <v>0</v>
      </c>
      <c r="N271" s="183" t="s">
        <v>67</v>
      </c>
      <c r="O271" s="183"/>
      <c r="P271" s="183" t="s">
        <v>224</v>
      </c>
      <c r="Q271" s="183" t="s">
        <v>224</v>
      </c>
      <c r="R271" s="179"/>
    </row>
    <row r="272" spans="2:18" ht="16.2" thickBot="1" x14ac:dyDescent="0.35">
      <c r="B272" s="179" t="s">
        <v>1317</v>
      </c>
      <c r="C272" s="180" t="s">
        <v>1306</v>
      </c>
      <c r="D272" s="181" t="s">
        <v>65</v>
      </c>
      <c r="E272" s="181" t="s">
        <v>64</v>
      </c>
      <c r="F272" s="182">
        <v>2187625260101</v>
      </c>
      <c r="G272" s="181" t="s">
        <v>64</v>
      </c>
      <c r="H272" s="181" t="s">
        <v>64</v>
      </c>
      <c r="I272" s="181" t="s">
        <v>65</v>
      </c>
      <c r="J272" s="181" t="s">
        <v>66</v>
      </c>
      <c r="K272" s="183">
        <v>0</v>
      </c>
      <c r="L272" s="183">
        <v>0</v>
      </c>
      <c r="M272" s="183">
        <v>0</v>
      </c>
      <c r="N272" s="183" t="s">
        <v>67</v>
      </c>
      <c r="O272" s="183"/>
      <c r="P272" s="183" t="s">
        <v>224</v>
      </c>
      <c r="Q272" s="183" t="s">
        <v>224</v>
      </c>
      <c r="R272" s="179"/>
    </row>
    <row r="273" spans="2:18" ht="16.2" thickBot="1" x14ac:dyDescent="0.35">
      <c r="B273" s="179" t="s">
        <v>1318</v>
      </c>
      <c r="C273" s="180" t="s">
        <v>1319</v>
      </c>
      <c r="D273" s="181" t="s">
        <v>65</v>
      </c>
      <c r="E273" s="181" t="s">
        <v>64</v>
      </c>
      <c r="F273" s="182">
        <v>2624674880101</v>
      </c>
      <c r="G273" s="181" t="s">
        <v>64</v>
      </c>
      <c r="H273" s="181" t="s">
        <v>64</v>
      </c>
      <c r="I273" s="181" t="s">
        <v>66</v>
      </c>
      <c r="J273" s="181" t="s">
        <v>65</v>
      </c>
      <c r="K273" s="183">
        <v>0</v>
      </c>
      <c r="L273" s="183">
        <v>0</v>
      </c>
      <c r="M273" s="183">
        <v>0</v>
      </c>
      <c r="N273" s="183" t="s">
        <v>67</v>
      </c>
      <c r="O273" s="183"/>
      <c r="P273" s="183" t="s">
        <v>224</v>
      </c>
      <c r="Q273" s="183" t="s">
        <v>224</v>
      </c>
      <c r="R273" s="179"/>
    </row>
    <row r="274" spans="2:18" ht="16.2" thickBot="1" x14ac:dyDescent="0.35">
      <c r="B274" s="179" t="s">
        <v>696</v>
      </c>
      <c r="C274" s="180" t="s">
        <v>1320</v>
      </c>
      <c r="D274" s="181" t="s">
        <v>65</v>
      </c>
      <c r="E274" s="181" t="s">
        <v>64</v>
      </c>
      <c r="F274" s="182">
        <v>2654754630101</v>
      </c>
      <c r="G274" s="181" t="s">
        <v>64</v>
      </c>
      <c r="H274" s="181" t="s">
        <v>64</v>
      </c>
      <c r="I274" s="181" t="s">
        <v>65</v>
      </c>
      <c r="J274" s="181" t="s">
        <v>66</v>
      </c>
      <c r="K274" s="183">
        <v>0</v>
      </c>
      <c r="L274" s="183">
        <v>0</v>
      </c>
      <c r="M274" s="183">
        <v>0</v>
      </c>
      <c r="N274" s="183" t="s">
        <v>67</v>
      </c>
      <c r="O274" s="183"/>
      <c r="P274" s="183" t="s">
        <v>224</v>
      </c>
      <c r="Q274" s="183" t="s">
        <v>224</v>
      </c>
      <c r="R274" s="179"/>
    </row>
    <row r="275" spans="2:18" ht="16.2" thickBot="1" x14ac:dyDescent="0.35">
      <c r="B275" s="179" t="s">
        <v>724</v>
      </c>
      <c r="C275" s="180" t="s">
        <v>1032</v>
      </c>
      <c r="D275" s="181" t="s">
        <v>65</v>
      </c>
      <c r="E275" s="181" t="s">
        <v>64</v>
      </c>
      <c r="F275" s="182">
        <v>1575131080101</v>
      </c>
      <c r="G275" s="181" t="s">
        <v>64</v>
      </c>
      <c r="H275" s="181" t="s">
        <v>64</v>
      </c>
      <c r="I275" s="181" t="s">
        <v>65</v>
      </c>
      <c r="J275" s="181" t="s">
        <v>66</v>
      </c>
      <c r="K275" s="183">
        <v>0</v>
      </c>
      <c r="L275" s="183">
        <v>0</v>
      </c>
      <c r="M275" s="183">
        <v>0</v>
      </c>
      <c r="N275" s="183" t="s">
        <v>67</v>
      </c>
      <c r="O275" s="183"/>
      <c r="P275" s="183" t="s">
        <v>224</v>
      </c>
      <c r="Q275" s="183" t="s">
        <v>224</v>
      </c>
      <c r="R275" s="179"/>
    </row>
    <row r="276" spans="2:18" ht="16.2" thickBot="1" x14ac:dyDescent="0.35">
      <c r="B276" s="179" t="s">
        <v>1321</v>
      </c>
      <c r="C276" s="180" t="s">
        <v>1322</v>
      </c>
      <c r="D276" s="181" t="s">
        <v>65</v>
      </c>
      <c r="E276" s="181" t="s">
        <v>64</v>
      </c>
      <c r="F276" s="182">
        <v>2230808101006</v>
      </c>
      <c r="G276" s="181" t="s">
        <v>64</v>
      </c>
      <c r="H276" s="181" t="s">
        <v>64</v>
      </c>
      <c r="I276" s="181" t="s">
        <v>66</v>
      </c>
      <c r="J276" s="181" t="s">
        <v>65</v>
      </c>
      <c r="K276" s="183">
        <v>0</v>
      </c>
      <c r="L276" s="183">
        <v>0</v>
      </c>
      <c r="M276" s="183">
        <v>0</v>
      </c>
      <c r="N276" s="183" t="s">
        <v>67</v>
      </c>
      <c r="O276" s="183"/>
      <c r="P276" s="183" t="s">
        <v>224</v>
      </c>
      <c r="Q276" s="183" t="s">
        <v>224</v>
      </c>
      <c r="R276" s="179"/>
    </row>
    <row r="277" spans="2:18" ht="16.2" thickBot="1" x14ac:dyDescent="0.35">
      <c r="B277" s="179" t="s">
        <v>825</v>
      </c>
      <c r="C277" s="180" t="s">
        <v>1147</v>
      </c>
      <c r="D277" s="181" t="s">
        <v>65</v>
      </c>
      <c r="E277" s="181" t="s">
        <v>64</v>
      </c>
      <c r="F277" s="182">
        <v>1903269900101</v>
      </c>
      <c r="G277" s="181" t="s">
        <v>64</v>
      </c>
      <c r="H277" s="181" t="s">
        <v>64</v>
      </c>
      <c r="I277" s="181" t="s">
        <v>65</v>
      </c>
      <c r="J277" s="181" t="s">
        <v>66</v>
      </c>
      <c r="K277" s="183">
        <v>0</v>
      </c>
      <c r="L277" s="183">
        <v>0</v>
      </c>
      <c r="M277" s="183">
        <v>0</v>
      </c>
      <c r="N277" s="183" t="s">
        <v>67</v>
      </c>
      <c r="O277" s="183"/>
      <c r="P277" s="183" t="s">
        <v>224</v>
      </c>
      <c r="Q277" s="183" t="s">
        <v>224</v>
      </c>
      <c r="R277" s="179"/>
    </row>
    <row r="278" spans="2:18" ht="16.2" thickBot="1" x14ac:dyDescent="0.35">
      <c r="B278" s="179" t="s">
        <v>1323</v>
      </c>
      <c r="C278" s="180" t="s">
        <v>1043</v>
      </c>
      <c r="D278" s="181" t="s">
        <v>65</v>
      </c>
      <c r="E278" s="181" t="s">
        <v>64</v>
      </c>
      <c r="F278" s="182">
        <v>1583002381904</v>
      </c>
      <c r="G278" s="181" t="s">
        <v>64</v>
      </c>
      <c r="H278" s="181" t="s">
        <v>64</v>
      </c>
      <c r="I278" s="181" t="s">
        <v>66</v>
      </c>
      <c r="J278" s="181" t="s">
        <v>65</v>
      </c>
      <c r="K278" s="183">
        <v>0</v>
      </c>
      <c r="L278" s="183">
        <v>0</v>
      </c>
      <c r="M278" s="183">
        <v>0</v>
      </c>
      <c r="N278" s="183" t="s">
        <v>67</v>
      </c>
      <c r="O278" s="183"/>
      <c r="P278" s="183" t="s">
        <v>224</v>
      </c>
      <c r="Q278" s="183" t="s">
        <v>224</v>
      </c>
      <c r="R278" s="179"/>
    </row>
    <row r="279" spans="2:18" ht="16.2" thickBot="1" x14ac:dyDescent="0.35">
      <c r="B279" s="179" t="s">
        <v>860</v>
      </c>
      <c r="C279" s="180" t="s">
        <v>1324</v>
      </c>
      <c r="D279" s="181" t="s">
        <v>65</v>
      </c>
      <c r="E279" s="181" t="s">
        <v>64</v>
      </c>
      <c r="F279" s="182">
        <v>1719365151201</v>
      </c>
      <c r="G279" s="181" t="s">
        <v>64</v>
      </c>
      <c r="H279" s="181" t="s">
        <v>64</v>
      </c>
      <c r="I279" s="181" t="s">
        <v>65</v>
      </c>
      <c r="J279" s="181" t="s">
        <v>66</v>
      </c>
      <c r="K279" s="183">
        <v>0</v>
      </c>
      <c r="L279" s="183">
        <v>0</v>
      </c>
      <c r="M279" s="183">
        <v>0</v>
      </c>
      <c r="N279" s="183" t="s">
        <v>67</v>
      </c>
      <c r="O279" s="183"/>
      <c r="P279" s="183" t="s">
        <v>224</v>
      </c>
      <c r="Q279" s="183" t="s">
        <v>224</v>
      </c>
      <c r="R279" s="179"/>
    </row>
    <row r="280" spans="2:18" ht="16.2" thickBot="1" x14ac:dyDescent="0.35">
      <c r="B280" s="179" t="s">
        <v>696</v>
      </c>
      <c r="C280" s="180" t="s">
        <v>1299</v>
      </c>
      <c r="D280" s="181" t="s">
        <v>65</v>
      </c>
      <c r="E280" s="181" t="s">
        <v>64</v>
      </c>
      <c r="F280" s="182">
        <v>1928853400101</v>
      </c>
      <c r="G280" s="181" t="s">
        <v>64</v>
      </c>
      <c r="H280" s="181" t="s">
        <v>64</v>
      </c>
      <c r="I280" s="181" t="s">
        <v>66</v>
      </c>
      <c r="J280" s="181" t="s">
        <v>65</v>
      </c>
      <c r="K280" s="183">
        <v>0</v>
      </c>
      <c r="L280" s="183">
        <v>0</v>
      </c>
      <c r="M280" s="183">
        <v>0</v>
      </c>
      <c r="N280" s="183" t="s">
        <v>67</v>
      </c>
      <c r="O280" s="183"/>
      <c r="P280" s="183" t="s">
        <v>224</v>
      </c>
      <c r="Q280" s="183" t="s">
        <v>224</v>
      </c>
      <c r="R280" s="179"/>
    </row>
    <row r="281" spans="2:18" ht="16.2" thickBot="1" x14ac:dyDescent="0.35">
      <c r="B281" s="179" t="s">
        <v>1283</v>
      </c>
      <c r="C281" s="180" t="s">
        <v>262</v>
      </c>
      <c r="D281" s="181" t="s">
        <v>65</v>
      </c>
      <c r="E281" s="181" t="s">
        <v>64</v>
      </c>
      <c r="F281" s="182">
        <v>2386910120613</v>
      </c>
      <c r="G281" s="181" t="s">
        <v>64</v>
      </c>
      <c r="H281" s="181" t="s">
        <v>64</v>
      </c>
      <c r="I281" s="181" t="s">
        <v>66</v>
      </c>
      <c r="J281" s="181" t="s">
        <v>65</v>
      </c>
      <c r="K281" s="183">
        <v>0</v>
      </c>
      <c r="L281" s="183">
        <v>0</v>
      </c>
      <c r="M281" s="183">
        <v>0</v>
      </c>
      <c r="N281" s="183" t="s">
        <v>67</v>
      </c>
      <c r="O281" s="183"/>
      <c r="P281" s="183" t="s">
        <v>224</v>
      </c>
      <c r="Q281" s="183" t="s">
        <v>224</v>
      </c>
      <c r="R281" s="179"/>
    </row>
    <row r="282" spans="2:18" ht="16.2" thickBot="1" x14ac:dyDescent="0.35">
      <c r="B282" s="179" t="s">
        <v>970</v>
      </c>
      <c r="C282" s="180" t="s">
        <v>1325</v>
      </c>
      <c r="D282" s="181" t="s">
        <v>65</v>
      </c>
      <c r="E282" s="181" t="s">
        <v>64</v>
      </c>
      <c r="F282" s="182">
        <v>1697562460101</v>
      </c>
      <c r="G282" s="181" t="s">
        <v>64</v>
      </c>
      <c r="H282" s="181" t="s">
        <v>64</v>
      </c>
      <c r="I282" s="181" t="s">
        <v>65</v>
      </c>
      <c r="J282" s="181" t="s">
        <v>66</v>
      </c>
      <c r="K282" s="183">
        <v>0</v>
      </c>
      <c r="L282" s="183">
        <v>0</v>
      </c>
      <c r="M282" s="183">
        <v>0</v>
      </c>
      <c r="N282" s="183" t="s">
        <v>67</v>
      </c>
      <c r="O282" s="183"/>
      <c r="P282" s="183" t="s">
        <v>224</v>
      </c>
      <c r="Q282" s="183" t="s">
        <v>224</v>
      </c>
      <c r="R282" s="179"/>
    </row>
    <row r="283" spans="2:18" ht="16.2" thickBot="1" x14ac:dyDescent="0.35">
      <c r="B283" s="179" t="s">
        <v>1326</v>
      </c>
      <c r="C283" s="180" t="s">
        <v>1144</v>
      </c>
      <c r="D283" s="181" t="s">
        <v>65</v>
      </c>
      <c r="E283" s="181" t="s">
        <v>64</v>
      </c>
      <c r="F283" s="182">
        <v>1586861790101</v>
      </c>
      <c r="G283" s="181" t="s">
        <v>64</v>
      </c>
      <c r="H283" s="181" t="s">
        <v>64</v>
      </c>
      <c r="I283" s="181" t="s">
        <v>65</v>
      </c>
      <c r="J283" s="181" t="s">
        <v>66</v>
      </c>
      <c r="K283" s="183">
        <v>0</v>
      </c>
      <c r="L283" s="183">
        <v>0</v>
      </c>
      <c r="M283" s="183">
        <v>0</v>
      </c>
      <c r="N283" s="183" t="s">
        <v>67</v>
      </c>
      <c r="O283" s="183"/>
      <c r="P283" s="183" t="s">
        <v>224</v>
      </c>
      <c r="Q283" s="183" t="s">
        <v>224</v>
      </c>
      <c r="R283" s="179"/>
    </row>
    <row r="284" spans="2:18" ht="16.2" thickBot="1" x14ac:dyDescent="0.35">
      <c r="B284" s="179" t="s">
        <v>731</v>
      </c>
      <c r="C284" s="180" t="s">
        <v>1327</v>
      </c>
      <c r="D284" s="181" t="s">
        <v>65</v>
      </c>
      <c r="E284" s="181" t="s">
        <v>64</v>
      </c>
      <c r="F284" s="182">
        <v>2397469020101</v>
      </c>
      <c r="G284" s="181" t="s">
        <v>64</v>
      </c>
      <c r="H284" s="181" t="s">
        <v>64</v>
      </c>
      <c r="I284" s="181" t="s">
        <v>66</v>
      </c>
      <c r="J284" s="181" t="s">
        <v>65</v>
      </c>
      <c r="K284" s="183">
        <v>0</v>
      </c>
      <c r="L284" s="183">
        <v>0</v>
      </c>
      <c r="M284" s="183">
        <v>0</v>
      </c>
      <c r="N284" s="183" t="s">
        <v>67</v>
      </c>
      <c r="O284" s="183"/>
      <c r="P284" s="183" t="s">
        <v>224</v>
      </c>
      <c r="Q284" s="183" t="s">
        <v>224</v>
      </c>
      <c r="R284" s="179"/>
    </row>
    <row r="285" spans="2:18" ht="16.2" thickBot="1" x14ac:dyDescent="0.35">
      <c r="B285" s="179" t="s">
        <v>1183</v>
      </c>
      <c r="C285" s="180" t="s">
        <v>251</v>
      </c>
      <c r="D285" s="181" t="s">
        <v>65</v>
      </c>
      <c r="E285" s="181" t="s">
        <v>64</v>
      </c>
      <c r="F285" s="182">
        <v>1670094190101</v>
      </c>
      <c r="G285" s="181" t="s">
        <v>64</v>
      </c>
      <c r="H285" s="181" t="s">
        <v>64</v>
      </c>
      <c r="I285" s="181" t="s">
        <v>66</v>
      </c>
      <c r="J285" s="181" t="s">
        <v>65</v>
      </c>
      <c r="K285" s="183">
        <v>0</v>
      </c>
      <c r="L285" s="183">
        <v>0</v>
      </c>
      <c r="M285" s="183">
        <v>0</v>
      </c>
      <c r="N285" s="183" t="s">
        <v>67</v>
      </c>
      <c r="O285" s="183"/>
      <c r="P285" s="183" t="s">
        <v>224</v>
      </c>
      <c r="Q285" s="183" t="s">
        <v>224</v>
      </c>
      <c r="R285" s="179"/>
    </row>
    <row r="286" spans="2:18" ht="16.2" thickBot="1" x14ac:dyDescent="0.35">
      <c r="B286" s="179" t="s">
        <v>1328</v>
      </c>
      <c r="C286" s="180" t="s">
        <v>264</v>
      </c>
      <c r="D286" s="181" t="s">
        <v>65</v>
      </c>
      <c r="E286" s="181" t="s">
        <v>64</v>
      </c>
      <c r="F286" s="182">
        <v>2368342901202</v>
      </c>
      <c r="G286" s="181" t="s">
        <v>64</v>
      </c>
      <c r="H286" s="181" t="s">
        <v>64</v>
      </c>
      <c r="I286" s="181" t="s">
        <v>65</v>
      </c>
      <c r="J286" s="181" t="s">
        <v>66</v>
      </c>
      <c r="K286" s="183">
        <v>0</v>
      </c>
      <c r="L286" s="183">
        <v>0</v>
      </c>
      <c r="M286" s="183">
        <v>0</v>
      </c>
      <c r="N286" s="183" t="s">
        <v>67</v>
      </c>
      <c r="O286" s="183"/>
      <c r="P286" s="183" t="s">
        <v>224</v>
      </c>
      <c r="Q286" s="183" t="s">
        <v>224</v>
      </c>
      <c r="R286" s="179"/>
    </row>
    <row r="287" spans="2:18" ht="16.2" thickBot="1" x14ac:dyDescent="0.35">
      <c r="B287" s="179" t="s">
        <v>1329</v>
      </c>
      <c r="C287" s="180" t="s">
        <v>1165</v>
      </c>
      <c r="D287" s="181" t="s">
        <v>65</v>
      </c>
      <c r="E287" s="181" t="s">
        <v>64</v>
      </c>
      <c r="F287" s="182">
        <v>1610872052101</v>
      </c>
      <c r="G287" s="181" t="s">
        <v>64</v>
      </c>
      <c r="H287" s="181" t="s">
        <v>64</v>
      </c>
      <c r="I287" s="181" t="s">
        <v>66</v>
      </c>
      <c r="J287" s="181" t="s">
        <v>65</v>
      </c>
      <c r="K287" s="183">
        <v>0</v>
      </c>
      <c r="L287" s="183">
        <v>0</v>
      </c>
      <c r="M287" s="183">
        <v>0</v>
      </c>
      <c r="N287" s="183" t="s">
        <v>67</v>
      </c>
      <c r="O287" s="183"/>
      <c r="P287" s="183" t="s">
        <v>224</v>
      </c>
      <c r="Q287" s="183" t="s">
        <v>224</v>
      </c>
      <c r="R287" s="179"/>
    </row>
    <row r="288" spans="2:18" ht="16.2" thickBot="1" x14ac:dyDescent="0.35">
      <c r="B288" s="179" t="s">
        <v>663</v>
      </c>
      <c r="C288" s="180" t="s">
        <v>1330</v>
      </c>
      <c r="D288" s="181" t="s">
        <v>65</v>
      </c>
      <c r="E288" s="181" t="s">
        <v>64</v>
      </c>
      <c r="F288" s="182">
        <v>2337123050101</v>
      </c>
      <c r="G288" s="181" t="s">
        <v>64</v>
      </c>
      <c r="H288" s="181" t="s">
        <v>64</v>
      </c>
      <c r="I288" s="181" t="s">
        <v>65</v>
      </c>
      <c r="J288" s="181" t="s">
        <v>66</v>
      </c>
      <c r="K288" s="183">
        <v>0</v>
      </c>
      <c r="L288" s="183">
        <v>0</v>
      </c>
      <c r="M288" s="183">
        <v>0</v>
      </c>
      <c r="N288" s="183" t="s">
        <v>67</v>
      </c>
      <c r="O288" s="183"/>
      <c r="P288" s="183" t="s">
        <v>224</v>
      </c>
      <c r="Q288" s="183" t="s">
        <v>224</v>
      </c>
      <c r="R288" s="179"/>
    </row>
    <row r="289" spans="2:18" ht="16.2" thickBot="1" x14ac:dyDescent="0.35">
      <c r="B289" s="179" t="s">
        <v>1331</v>
      </c>
      <c r="C289" s="180" t="s">
        <v>865</v>
      </c>
      <c r="D289" s="181" t="s">
        <v>65</v>
      </c>
      <c r="E289" s="181" t="s">
        <v>64</v>
      </c>
      <c r="F289" s="182">
        <v>2176409150101</v>
      </c>
      <c r="G289" s="181" t="s">
        <v>64</v>
      </c>
      <c r="H289" s="181" t="s">
        <v>64</v>
      </c>
      <c r="I289" s="181" t="s">
        <v>65</v>
      </c>
      <c r="J289" s="181" t="s">
        <v>66</v>
      </c>
      <c r="K289" s="183">
        <v>0</v>
      </c>
      <c r="L289" s="183">
        <v>0</v>
      </c>
      <c r="M289" s="183">
        <v>0</v>
      </c>
      <c r="N289" s="183" t="s">
        <v>67</v>
      </c>
      <c r="O289" s="183"/>
      <c r="P289" s="183" t="s">
        <v>224</v>
      </c>
      <c r="Q289" s="183" t="s">
        <v>224</v>
      </c>
      <c r="R289" s="179"/>
    </row>
    <row r="290" spans="2:18" ht="16.2" thickBot="1" x14ac:dyDescent="0.35">
      <c r="B290" s="179" t="s">
        <v>1332</v>
      </c>
      <c r="C290" s="180" t="s">
        <v>1333</v>
      </c>
      <c r="D290" s="181" t="s">
        <v>65</v>
      </c>
      <c r="E290" s="181" t="s">
        <v>64</v>
      </c>
      <c r="F290" s="182">
        <v>1857970240207</v>
      </c>
      <c r="G290" s="181" t="s">
        <v>64</v>
      </c>
      <c r="H290" s="181" t="s">
        <v>64</v>
      </c>
      <c r="I290" s="181" t="s">
        <v>65</v>
      </c>
      <c r="J290" s="181" t="s">
        <v>66</v>
      </c>
      <c r="K290" s="183">
        <v>0</v>
      </c>
      <c r="L290" s="183">
        <v>0</v>
      </c>
      <c r="M290" s="183">
        <v>0</v>
      </c>
      <c r="N290" s="183" t="s">
        <v>67</v>
      </c>
      <c r="O290" s="183"/>
      <c r="P290" s="183" t="s">
        <v>224</v>
      </c>
      <c r="Q290" s="183" t="s">
        <v>224</v>
      </c>
      <c r="R290" s="179"/>
    </row>
    <row r="291" spans="2:18" ht="16.2" thickBot="1" x14ac:dyDescent="0.35">
      <c r="B291" s="179" t="s">
        <v>1334</v>
      </c>
      <c r="C291" s="180" t="s">
        <v>1021</v>
      </c>
      <c r="D291" s="181" t="s">
        <v>65</v>
      </c>
      <c r="E291" s="181" t="s">
        <v>64</v>
      </c>
      <c r="F291" s="182">
        <v>1951991709101</v>
      </c>
      <c r="G291" s="181" t="s">
        <v>64</v>
      </c>
      <c r="H291" s="181" t="s">
        <v>64</v>
      </c>
      <c r="I291" s="181" t="s">
        <v>65</v>
      </c>
      <c r="J291" s="181" t="s">
        <v>66</v>
      </c>
      <c r="K291" s="183">
        <v>0</v>
      </c>
      <c r="L291" s="183">
        <v>0</v>
      </c>
      <c r="M291" s="183">
        <v>0</v>
      </c>
      <c r="N291" s="183" t="s">
        <v>67</v>
      </c>
      <c r="O291" s="183"/>
      <c r="P291" s="183" t="s">
        <v>224</v>
      </c>
      <c r="Q291" s="183" t="s">
        <v>224</v>
      </c>
      <c r="R291" s="179"/>
    </row>
    <row r="292" spans="2:18" ht="16.2" thickBot="1" x14ac:dyDescent="0.35">
      <c r="B292" s="179" t="s">
        <v>731</v>
      </c>
      <c r="C292" s="180" t="s">
        <v>1335</v>
      </c>
      <c r="D292" s="181" t="s">
        <v>65</v>
      </c>
      <c r="E292" s="181" t="s">
        <v>64</v>
      </c>
      <c r="F292" s="182">
        <v>1652648370101</v>
      </c>
      <c r="G292" s="181" t="s">
        <v>64</v>
      </c>
      <c r="H292" s="181" t="s">
        <v>64</v>
      </c>
      <c r="I292" s="181" t="s">
        <v>65</v>
      </c>
      <c r="J292" s="181" t="s">
        <v>66</v>
      </c>
      <c r="K292" s="183">
        <v>0</v>
      </c>
      <c r="L292" s="183">
        <v>0</v>
      </c>
      <c r="M292" s="183">
        <v>0</v>
      </c>
      <c r="N292" s="183" t="s">
        <v>67</v>
      </c>
      <c r="O292" s="183"/>
      <c r="P292" s="183" t="s">
        <v>224</v>
      </c>
      <c r="Q292" s="183" t="s">
        <v>224</v>
      </c>
      <c r="R292" s="179"/>
    </row>
    <row r="293" spans="2:18" ht="16.2" thickBot="1" x14ac:dyDescent="0.35">
      <c r="B293" s="179" t="s">
        <v>663</v>
      </c>
      <c r="C293" s="180" t="s">
        <v>230</v>
      </c>
      <c r="D293" s="181" t="s">
        <v>65</v>
      </c>
      <c r="E293" s="181" t="s">
        <v>64</v>
      </c>
      <c r="F293" s="182">
        <v>2199751160110</v>
      </c>
      <c r="G293" s="181" t="s">
        <v>64</v>
      </c>
      <c r="H293" s="181" t="s">
        <v>64</v>
      </c>
      <c r="I293" s="181" t="s">
        <v>66</v>
      </c>
      <c r="J293" s="181" t="s">
        <v>65</v>
      </c>
      <c r="K293" s="183">
        <v>0</v>
      </c>
      <c r="L293" s="183">
        <v>0</v>
      </c>
      <c r="M293" s="183">
        <v>0</v>
      </c>
      <c r="N293" s="183" t="s">
        <v>67</v>
      </c>
      <c r="O293" s="183"/>
      <c r="P293" s="183" t="s">
        <v>224</v>
      </c>
      <c r="Q293" s="183" t="s">
        <v>224</v>
      </c>
      <c r="R293" s="179"/>
    </row>
    <row r="294" spans="2:18" ht="16.2" thickBot="1" x14ac:dyDescent="0.35">
      <c r="B294" s="179" t="s">
        <v>825</v>
      </c>
      <c r="C294" s="180" t="s">
        <v>1244</v>
      </c>
      <c r="D294" s="181" t="s">
        <v>65</v>
      </c>
      <c r="E294" s="181" t="s">
        <v>64</v>
      </c>
      <c r="F294" s="182">
        <v>1799044770101</v>
      </c>
      <c r="G294" s="181" t="s">
        <v>64</v>
      </c>
      <c r="H294" s="181" t="s">
        <v>64</v>
      </c>
      <c r="I294" s="181" t="s">
        <v>65</v>
      </c>
      <c r="J294" s="181" t="s">
        <v>66</v>
      </c>
      <c r="K294" s="183">
        <v>0</v>
      </c>
      <c r="L294" s="183">
        <v>0</v>
      </c>
      <c r="M294" s="183">
        <v>0</v>
      </c>
      <c r="N294" s="183" t="s">
        <v>67</v>
      </c>
      <c r="O294" s="183"/>
      <c r="P294" s="183" t="s">
        <v>224</v>
      </c>
      <c r="Q294" s="183" t="s">
        <v>224</v>
      </c>
      <c r="R294" s="179"/>
    </row>
    <row r="295" spans="2:18" ht="16.2" thickBot="1" x14ac:dyDescent="0.35">
      <c r="B295" s="179" t="s">
        <v>696</v>
      </c>
      <c r="C295" s="180" t="s">
        <v>1336</v>
      </c>
      <c r="D295" s="181" t="s">
        <v>65</v>
      </c>
      <c r="E295" s="181" t="s">
        <v>64</v>
      </c>
      <c r="F295" s="182">
        <v>2347125970510</v>
      </c>
      <c r="G295" s="181" t="s">
        <v>64</v>
      </c>
      <c r="H295" s="181" t="s">
        <v>64</v>
      </c>
      <c r="I295" s="181" t="s">
        <v>65</v>
      </c>
      <c r="J295" s="181" t="s">
        <v>66</v>
      </c>
      <c r="K295" s="183">
        <v>0</v>
      </c>
      <c r="L295" s="183">
        <v>0</v>
      </c>
      <c r="M295" s="183">
        <v>0</v>
      </c>
      <c r="N295" s="183" t="s">
        <v>67</v>
      </c>
      <c r="O295" s="183"/>
      <c r="P295" s="183" t="s">
        <v>224</v>
      </c>
      <c r="Q295" s="183" t="s">
        <v>224</v>
      </c>
      <c r="R295" s="179"/>
    </row>
    <row r="296" spans="2:18" ht="16.2" thickBot="1" x14ac:dyDescent="0.35">
      <c r="B296" s="179" t="s">
        <v>724</v>
      </c>
      <c r="C296" s="180" t="s">
        <v>1337</v>
      </c>
      <c r="D296" s="181" t="s">
        <v>65</v>
      </c>
      <c r="E296" s="181" t="s">
        <v>64</v>
      </c>
      <c r="F296" s="182">
        <v>2488027492205</v>
      </c>
      <c r="G296" s="181" t="s">
        <v>64</v>
      </c>
      <c r="H296" s="181" t="s">
        <v>64</v>
      </c>
      <c r="I296" s="181" t="s">
        <v>66</v>
      </c>
      <c r="J296" s="181" t="s">
        <v>65</v>
      </c>
      <c r="K296" s="183">
        <v>0</v>
      </c>
      <c r="L296" s="183">
        <v>0</v>
      </c>
      <c r="M296" s="183">
        <v>0</v>
      </c>
      <c r="N296" s="183" t="s">
        <v>67</v>
      </c>
      <c r="O296" s="183"/>
      <c r="P296" s="183" t="s">
        <v>224</v>
      </c>
      <c r="Q296" s="183" t="s">
        <v>224</v>
      </c>
      <c r="R296" s="179"/>
    </row>
    <row r="297" spans="2:18" ht="16.2" thickBot="1" x14ac:dyDescent="0.35">
      <c r="B297" s="179" t="s">
        <v>972</v>
      </c>
      <c r="C297" s="180" t="s">
        <v>1338</v>
      </c>
      <c r="D297" s="181" t="s">
        <v>65</v>
      </c>
      <c r="E297" s="181" t="s">
        <v>64</v>
      </c>
      <c r="F297" s="182">
        <v>1702154740613</v>
      </c>
      <c r="G297" s="181" t="s">
        <v>64</v>
      </c>
      <c r="H297" s="181" t="s">
        <v>64</v>
      </c>
      <c r="I297" s="181" t="s">
        <v>65</v>
      </c>
      <c r="J297" s="181" t="s">
        <v>66</v>
      </c>
      <c r="K297" s="183">
        <v>0</v>
      </c>
      <c r="L297" s="183">
        <v>0</v>
      </c>
      <c r="M297" s="183">
        <v>0</v>
      </c>
      <c r="N297" s="183" t="s">
        <v>67</v>
      </c>
      <c r="O297" s="183"/>
      <c r="P297" s="183" t="s">
        <v>224</v>
      </c>
      <c r="Q297" s="183" t="s">
        <v>224</v>
      </c>
      <c r="R297" s="179"/>
    </row>
    <row r="298" spans="2:18" ht="16.2" thickBot="1" x14ac:dyDescent="0.35">
      <c r="B298" s="179" t="s">
        <v>1318</v>
      </c>
      <c r="C298" s="180" t="s">
        <v>1339</v>
      </c>
      <c r="D298" s="181" t="s">
        <v>65</v>
      </c>
      <c r="E298" s="181" t="s">
        <v>64</v>
      </c>
      <c r="F298" s="182">
        <v>1763162210508</v>
      </c>
      <c r="G298" s="181" t="s">
        <v>64</v>
      </c>
      <c r="H298" s="181" t="s">
        <v>64</v>
      </c>
      <c r="I298" s="181" t="s">
        <v>65</v>
      </c>
      <c r="J298" s="181" t="s">
        <v>66</v>
      </c>
      <c r="K298" s="183">
        <v>0</v>
      </c>
      <c r="L298" s="183">
        <v>0</v>
      </c>
      <c r="M298" s="183">
        <v>0</v>
      </c>
      <c r="N298" s="183" t="s">
        <v>67</v>
      </c>
      <c r="O298" s="183"/>
      <c r="P298" s="183" t="s">
        <v>224</v>
      </c>
      <c r="Q298" s="183" t="s">
        <v>224</v>
      </c>
      <c r="R298" s="179"/>
    </row>
    <row r="299" spans="2:18" ht="16.2" thickBot="1" x14ac:dyDescent="0.35">
      <c r="B299" s="179" t="s">
        <v>1037</v>
      </c>
      <c r="C299" s="180" t="s">
        <v>262</v>
      </c>
      <c r="D299" s="181" t="s">
        <v>65</v>
      </c>
      <c r="E299" s="181" t="s">
        <v>64</v>
      </c>
      <c r="F299" s="182">
        <v>1666060030101</v>
      </c>
      <c r="G299" s="181" t="s">
        <v>64</v>
      </c>
      <c r="H299" s="181" t="s">
        <v>64</v>
      </c>
      <c r="I299" s="181" t="s">
        <v>66</v>
      </c>
      <c r="J299" s="181" t="s">
        <v>65</v>
      </c>
      <c r="K299" s="183">
        <v>0</v>
      </c>
      <c r="L299" s="183">
        <v>0</v>
      </c>
      <c r="M299" s="183">
        <v>0</v>
      </c>
      <c r="N299" s="183" t="s">
        <v>67</v>
      </c>
      <c r="O299" s="183"/>
      <c r="P299" s="183" t="s">
        <v>224</v>
      </c>
      <c r="Q299" s="183" t="s">
        <v>224</v>
      </c>
      <c r="R299" s="179"/>
    </row>
    <row r="300" spans="2:18" ht="16.2" thickBot="1" x14ac:dyDescent="0.35">
      <c r="B300" s="179" t="s">
        <v>683</v>
      </c>
      <c r="C300" s="180" t="s">
        <v>1340</v>
      </c>
      <c r="D300" s="181" t="s">
        <v>65</v>
      </c>
      <c r="E300" s="181" t="s">
        <v>64</v>
      </c>
      <c r="F300" s="182">
        <v>2984859822217</v>
      </c>
      <c r="G300" s="181" t="s">
        <v>64</v>
      </c>
      <c r="H300" s="181" t="s">
        <v>64</v>
      </c>
      <c r="I300" s="181" t="s">
        <v>66</v>
      </c>
      <c r="J300" s="181" t="s">
        <v>65</v>
      </c>
      <c r="K300" s="183">
        <v>0</v>
      </c>
      <c r="L300" s="183">
        <v>0</v>
      </c>
      <c r="M300" s="183">
        <v>0</v>
      </c>
      <c r="N300" s="183" t="s">
        <v>67</v>
      </c>
      <c r="O300" s="183"/>
      <c r="P300" s="183" t="s">
        <v>224</v>
      </c>
      <c r="Q300" s="183" t="s">
        <v>224</v>
      </c>
      <c r="R300" s="179"/>
    </row>
    <row r="301" spans="2:18" ht="16.2" thickBot="1" x14ac:dyDescent="0.35">
      <c r="B301" s="179" t="s">
        <v>1341</v>
      </c>
      <c r="C301" s="180" t="s">
        <v>262</v>
      </c>
      <c r="D301" s="181" t="s">
        <v>65</v>
      </c>
      <c r="E301" s="181" t="s">
        <v>64</v>
      </c>
      <c r="F301" s="182">
        <v>1777924502006</v>
      </c>
      <c r="G301" s="181" t="s">
        <v>64</v>
      </c>
      <c r="H301" s="181" t="s">
        <v>64</v>
      </c>
      <c r="I301" s="181" t="s">
        <v>66</v>
      </c>
      <c r="J301" s="181" t="s">
        <v>65</v>
      </c>
      <c r="K301" s="183">
        <v>0</v>
      </c>
      <c r="L301" s="183">
        <v>0</v>
      </c>
      <c r="M301" s="183">
        <v>0</v>
      </c>
      <c r="N301" s="183" t="s">
        <v>67</v>
      </c>
      <c r="O301" s="183"/>
      <c r="P301" s="183" t="s">
        <v>224</v>
      </c>
      <c r="Q301" s="183" t="s">
        <v>224</v>
      </c>
      <c r="R301" s="179"/>
    </row>
    <row r="302" spans="2:18" ht="16.2" thickBot="1" x14ac:dyDescent="0.35">
      <c r="B302" s="179" t="s">
        <v>954</v>
      </c>
      <c r="C302" s="180" t="s">
        <v>1342</v>
      </c>
      <c r="D302" s="181" t="s">
        <v>65</v>
      </c>
      <c r="E302" s="181" t="s">
        <v>64</v>
      </c>
      <c r="F302" s="182">
        <v>1625060821410</v>
      </c>
      <c r="G302" s="181" t="s">
        <v>64</v>
      </c>
      <c r="H302" s="181" t="s">
        <v>64</v>
      </c>
      <c r="I302" s="181" t="s">
        <v>66</v>
      </c>
      <c r="J302" s="181" t="s">
        <v>65</v>
      </c>
      <c r="K302" s="183">
        <v>0</v>
      </c>
      <c r="L302" s="183">
        <v>0</v>
      </c>
      <c r="M302" s="183">
        <v>0</v>
      </c>
      <c r="N302" s="183" t="s">
        <v>67</v>
      </c>
      <c r="O302" s="183"/>
      <c r="P302" s="183" t="s">
        <v>224</v>
      </c>
      <c r="Q302" s="183" t="s">
        <v>224</v>
      </c>
      <c r="R302" s="179"/>
    </row>
    <row r="303" spans="2:18" ht="16.2" thickBot="1" x14ac:dyDescent="0.35">
      <c r="B303" s="179" t="s">
        <v>851</v>
      </c>
      <c r="C303" s="180" t="s">
        <v>823</v>
      </c>
      <c r="D303" s="181" t="s">
        <v>65</v>
      </c>
      <c r="E303" s="181" t="s">
        <v>64</v>
      </c>
      <c r="F303" s="182">
        <v>1824086041904</v>
      </c>
      <c r="G303" s="181" t="s">
        <v>64</v>
      </c>
      <c r="H303" s="181" t="s">
        <v>64</v>
      </c>
      <c r="I303" s="181" t="s">
        <v>66</v>
      </c>
      <c r="J303" s="181" t="s">
        <v>65</v>
      </c>
      <c r="K303" s="183">
        <v>0</v>
      </c>
      <c r="L303" s="183">
        <v>0</v>
      </c>
      <c r="M303" s="183">
        <v>0</v>
      </c>
      <c r="N303" s="183" t="s">
        <v>67</v>
      </c>
      <c r="O303" s="183"/>
      <c r="P303" s="183" t="s">
        <v>224</v>
      </c>
      <c r="Q303" s="183" t="s">
        <v>224</v>
      </c>
      <c r="R303" s="179"/>
    </row>
    <row r="304" spans="2:18" ht="16.2" thickBot="1" x14ac:dyDescent="0.35">
      <c r="B304" s="179" t="s">
        <v>1112</v>
      </c>
      <c r="C304" s="180" t="s">
        <v>1343</v>
      </c>
      <c r="D304" s="181" t="s">
        <v>65</v>
      </c>
      <c r="E304" s="181" t="s">
        <v>64</v>
      </c>
      <c r="F304" s="182">
        <v>2220077450201</v>
      </c>
      <c r="G304" s="181" t="s">
        <v>64</v>
      </c>
      <c r="H304" s="181" t="s">
        <v>64</v>
      </c>
      <c r="I304" s="181" t="s">
        <v>66</v>
      </c>
      <c r="J304" s="181" t="s">
        <v>65</v>
      </c>
      <c r="K304" s="183">
        <v>0</v>
      </c>
      <c r="L304" s="183">
        <v>0</v>
      </c>
      <c r="M304" s="183">
        <v>0</v>
      </c>
      <c r="N304" s="183" t="s">
        <v>67</v>
      </c>
      <c r="O304" s="183"/>
      <c r="P304" s="183" t="s">
        <v>1344</v>
      </c>
      <c r="Q304" s="183" t="s">
        <v>1344</v>
      </c>
      <c r="R304" s="179"/>
    </row>
    <row r="305" spans="2:18" ht="16.2" thickBot="1" x14ac:dyDescent="0.35">
      <c r="B305" s="179" t="s">
        <v>286</v>
      </c>
      <c r="C305" s="180" t="s">
        <v>1345</v>
      </c>
      <c r="D305" s="181" t="s">
        <v>64</v>
      </c>
      <c r="E305" s="181" t="s">
        <v>65</v>
      </c>
      <c r="F305" s="182">
        <v>169992420206</v>
      </c>
      <c r="G305" s="181" t="s">
        <v>64</v>
      </c>
      <c r="H305" s="181" t="s">
        <v>64</v>
      </c>
      <c r="I305" s="181" t="s">
        <v>66</v>
      </c>
      <c r="J305" s="181" t="s">
        <v>65</v>
      </c>
      <c r="K305" s="183">
        <v>0</v>
      </c>
      <c r="L305" s="183">
        <v>0</v>
      </c>
      <c r="M305" s="183">
        <v>0</v>
      </c>
      <c r="N305" s="183" t="s">
        <v>67</v>
      </c>
      <c r="O305" s="183"/>
      <c r="P305" s="183" t="s">
        <v>1344</v>
      </c>
      <c r="Q305" s="183" t="s">
        <v>1344</v>
      </c>
      <c r="R305" s="179"/>
    </row>
    <row r="306" spans="2:18" ht="16.2" thickBot="1" x14ac:dyDescent="0.35">
      <c r="B306" s="179" t="s">
        <v>225</v>
      </c>
      <c r="C306" s="180" t="s">
        <v>734</v>
      </c>
      <c r="D306" s="181" t="s">
        <v>64</v>
      </c>
      <c r="E306" s="181" t="s">
        <v>65</v>
      </c>
      <c r="F306" s="182">
        <v>2231686512204</v>
      </c>
      <c r="G306" s="181" t="s">
        <v>64</v>
      </c>
      <c r="H306" s="181" t="s">
        <v>64</v>
      </c>
      <c r="I306" s="181" t="s">
        <v>66</v>
      </c>
      <c r="J306" s="181" t="s">
        <v>65</v>
      </c>
      <c r="K306" s="183">
        <v>0</v>
      </c>
      <c r="L306" s="183">
        <v>0</v>
      </c>
      <c r="M306" s="183">
        <v>0</v>
      </c>
      <c r="N306" s="183" t="s">
        <v>67</v>
      </c>
      <c r="O306" s="183"/>
      <c r="P306" s="183" t="s">
        <v>1344</v>
      </c>
      <c r="Q306" s="183" t="s">
        <v>1344</v>
      </c>
      <c r="R306" s="179"/>
    </row>
    <row r="307" spans="2:18" ht="16.2" thickBot="1" x14ac:dyDescent="0.35">
      <c r="B307" s="179" t="s">
        <v>696</v>
      </c>
      <c r="C307" s="180" t="s">
        <v>1118</v>
      </c>
      <c r="D307" s="181" t="s">
        <v>65</v>
      </c>
      <c r="E307" s="181" t="s">
        <v>64</v>
      </c>
      <c r="F307" s="182">
        <v>1775740342101</v>
      </c>
      <c r="G307" s="181" t="s">
        <v>64</v>
      </c>
      <c r="H307" s="181" t="s">
        <v>64</v>
      </c>
      <c r="I307" s="181" t="s">
        <v>66</v>
      </c>
      <c r="J307" s="181" t="s">
        <v>65</v>
      </c>
      <c r="K307" s="183">
        <v>0</v>
      </c>
      <c r="L307" s="183">
        <v>0</v>
      </c>
      <c r="M307" s="183">
        <v>0</v>
      </c>
      <c r="N307" s="183" t="s">
        <v>67</v>
      </c>
      <c r="O307" s="183"/>
      <c r="P307" s="183" t="s">
        <v>1344</v>
      </c>
      <c r="Q307" s="183" t="s">
        <v>1344</v>
      </c>
      <c r="R307" s="179"/>
    </row>
    <row r="308" spans="2:18" ht="16.2" thickBot="1" x14ac:dyDescent="0.35">
      <c r="B308" s="179" t="s">
        <v>1218</v>
      </c>
      <c r="C308" s="180" t="s">
        <v>1338</v>
      </c>
      <c r="D308" s="181" t="s">
        <v>65</v>
      </c>
      <c r="E308" s="181" t="s">
        <v>64</v>
      </c>
      <c r="F308" s="182">
        <v>2183844830101</v>
      </c>
      <c r="G308" s="181" t="s">
        <v>64</v>
      </c>
      <c r="H308" s="181" t="s">
        <v>64</v>
      </c>
      <c r="I308" s="181" t="s">
        <v>66</v>
      </c>
      <c r="J308" s="181" t="s">
        <v>65</v>
      </c>
      <c r="K308" s="183">
        <v>0</v>
      </c>
      <c r="L308" s="183">
        <v>0</v>
      </c>
      <c r="M308" s="183">
        <v>0</v>
      </c>
      <c r="N308" s="183" t="s">
        <v>67</v>
      </c>
      <c r="O308" s="183"/>
      <c r="P308" s="183" t="s">
        <v>1344</v>
      </c>
      <c r="Q308" s="183" t="s">
        <v>1344</v>
      </c>
      <c r="R308" s="179"/>
    </row>
    <row r="309" spans="2:18" ht="16.2" thickBot="1" x14ac:dyDescent="0.35">
      <c r="B309" s="179" t="s">
        <v>1346</v>
      </c>
      <c r="C309" s="180" t="s">
        <v>230</v>
      </c>
      <c r="D309" s="181" t="s">
        <v>64</v>
      </c>
      <c r="E309" s="181" t="s">
        <v>65</v>
      </c>
      <c r="F309" s="182">
        <v>1818669000207</v>
      </c>
      <c r="G309" s="181" t="s">
        <v>64</v>
      </c>
      <c r="H309" s="181" t="s">
        <v>64</v>
      </c>
      <c r="I309" s="181" t="s">
        <v>66</v>
      </c>
      <c r="J309" s="181" t="s">
        <v>65</v>
      </c>
      <c r="K309" s="183">
        <v>0</v>
      </c>
      <c r="L309" s="183">
        <v>0</v>
      </c>
      <c r="M309" s="183">
        <v>0</v>
      </c>
      <c r="N309" s="183" t="s">
        <v>67</v>
      </c>
      <c r="O309" s="183"/>
      <c r="P309" s="183" t="s">
        <v>1344</v>
      </c>
      <c r="Q309" s="183" t="s">
        <v>1344</v>
      </c>
      <c r="R309" s="179"/>
    </row>
    <row r="310" spans="2:18" ht="16.2" thickBot="1" x14ac:dyDescent="0.35">
      <c r="B310" s="179" t="s">
        <v>1347</v>
      </c>
      <c r="C310" s="180" t="s">
        <v>1130</v>
      </c>
      <c r="D310" s="181" t="s">
        <v>65</v>
      </c>
      <c r="E310" s="181" t="s">
        <v>64</v>
      </c>
      <c r="F310" s="182">
        <v>2536663330201</v>
      </c>
      <c r="G310" s="181" t="s">
        <v>64</v>
      </c>
      <c r="H310" s="181" t="s">
        <v>64</v>
      </c>
      <c r="I310" s="181" t="s">
        <v>66</v>
      </c>
      <c r="J310" s="181" t="s">
        <v>65</v>
      </c>
      <c r="K310" s="183">
        <v>0</v>
      </c>
      <c r="L310" s="183">
        <v>0</v>
      </c>
      <c r="M310" s="183">
        <v>0</v>
      </c>
      <c r="N310" s="183" t="s">
        <v>67</v>
      </c>
      <c r="O310" s="183"/>
      <c r="P310" s="183" t="s">
        <v>1344</v>
      </c>
      <c r="Q310" s="183" t="s">
        <v>1344</v>
      </c>
      <c r="R310" s="179"/>
    </row>
    <row r="311" spans="2:18" ht="16.2" thickBot="1" x14ac:dyDescent="0.35">
      <c r="B311" s="179" t="s">
        <v>1348</v>
      </c>
      <c r="C311" s="180" t="s">
        <v>1349</v>
      </c>
      <c r="D311" s="181" t="s">
        <v>64</v>
      </c>
      <c r="E311" s="181" t="s">
        <v>65</v>
      </c>
      <c r="F311" s="182">
        <v>1872245520201</v>
      </c>
      <c r="G311" s="181" t="s">
        <v>64</v>
      </c>
      <c r="H311" s="181" t="s">
        <v>64</v>
      </c>
      <c r="I311" s="181" t="s">
        <v>66</v>
      </c>
      <c r="J311" s="181" t="s">
        <v>65</v>
      </c>
      <c r="K311" s="183">
        <v>0</v>
      </c>
      <c r="L311" s="183">
        <v>0</v>
      </c>
      <c r="M311" s="183">
        <v>0</v>
      </c>
      <c r="N311" s="183" t="s">
        <v>67</v>
      </c>
      <c r="O311" s="183"/>
      <c r="P311" s="183" t="s">
        <v>1344</v>
      </c>
      <c r="Q311" s="183" t="s">
        <v>1344</v>
      </c>
      <c r="R311" s="179"/>
    </row>
    <row r="312" spans="2:18" ht="16.2" thickBot="1" x14ac:dyDescent="0.35">
      <c r="B312" s="179" t="s">
        <v>1350</v>
      </c>
      <c r="C312" s="180" t="s">
        <v>733</v>
      </c>
      <c r="D312" s="181" t="s">
        <v>65</v>
      </c>
      <c r="E312" s="181" t="s">
        <v>64</v>
      </c>
      <c r="F312" s="182">
        <v>1740538860207</v>
      </c>
      <c r="G312" s="181" t="s">
        <v>64</v>
      </c>
      <c r="H312" s="181" t="s">
        <v>64</v>
      </c>
      <c r="I312" s="181" t="s">
        <v>66</v>
      </c>
      <c r="J312" s="181" t="s">
        <v>65</v>
      </c>
      <c r="K312" s="183">
        <v>0</v>
      </c>
      <c r="L312" s="183">
        <v>0</v>
      </c>
      <c r="M312" s="183">
        <v>0</v>
      </c>
      <c r="N312" s="183" t="s">
        <v>67</v>
      </c>
      <c r="O312" s="183"/>
      <c r="P312" s="183" t="s">
        <v>1344</v>
      </c>
      <c r="Q312" s="183" t="s">
        <v>1344</v>
      </c>
      <c r="R312" s="179"/>
    </row>
    <row r="313" spans="2:18" ht="15.6" x14ac:dyDescent="0.3">
      <c r="B313" s="179" t="s">
        <v>713</v>
      </c>
      <c r="C313" s="180" t="s">
        <v>1351</v>
      </c>
      <c r="D313" s="181" t="s">
        <v>65</v>
      </c>
      <c r="E313" s="181" t="s">
        <v>64</v>
      </c>
      <c r="F313" s="182">
        <v>1702427730101</v>
      </c>
      <c r="G313" s="181" t="s">
        <v>64</v>
      </c>
      <c r="H313" s="181" t="s">
        <v>64</v>
      </c>
      <c r="I313" s="181" t="s">
        <v>66</v>
      </c>
      <c r="J313" s="181" t="s">
        <v>65</v>
      </c>
      <c r="K313" s="183">
        <v>0</v>
      </c>
      <c r="L313" s="183">
        <v>0</v>
      </c>
      <c r="M313" s="183">
        <v>0</v>
      </c>
      <c r="N313" s="183" t="s">
        <v>67</v>
      </c>
      <c r="O313" s="183"/>
      <c r="P313" s="183" t="s">
        <v>1344</v>
      </c>
      <c r="Q313" s="183" t="s">
        <v>1344</v>
      </c>
      <c r="R313" s="179"/>
    </row>
  </sheetData>
  <mergeCells count="83">
    <mergeCell ref="B253:C253"/>
    <mergeCell ref="N246:O246"/>
    <mergeCell ref="N247:O247"/>
    <mergeCell ref="C250:Q250"/>
    <mergeCell ref="B251:Q251"/>
    <mergeCell ref="B252:F252"/>
    <mergeCell ref="G252:J252"/>
    <mergeCell ref="K252:O252"/>
    <mergeCell ref="P252:Q252"/>
    <mergeCell ref="B240:P240"/>
    <mergeCell ref="C241:O241"/>
    <mergeCell ref="C243:O243"/>
    <mergeCell ref="B244:O244"/>
    <mergeCell ref="B245:G245"/>
    <mergeCell ref="H245:J245"/>
    <mergeCell ref="K245:M245"/>
    <mergeCell ref="N245:O245"/>
    <mergeCell ref="B213:C213"/>
    <mergeCell ref="N203:O203"/>
    <mergeCell ref="N204:O204"/>
    <mergeCell ref="N205:O205"/>
    <mergeCell ref="N206:O206"/>
    <mergeCell ref="N207:O207"/>
    <mergeCell ref="C210:Q210"/>
    <mergeCell ref="B211:Q211"/>
    <mergeCell ref="B212:F212"/>
    <mergeCell ref="G212:J212"/>
    <mergeCell ref="K212:O212"/>
    <mergeCell ref="P212:Q212"/>
    <mergeCell ref="N202:O202"/>
    <mergeCell ref="B168:C168"/>
    <mergeCell ref="B191:R191"/>
    <mergeCell ref="B195:P195"/>
    <mergeCell ref="C196:O196"/>
    <mergeCell ref="C198:O198"/>
    <mergeCell ref="B199:O199"/>
    <mergeCell ref="B200:G200"/>
    <mergeCell ref="H200:J200"/>
    <mergeCell ref="K200:M200"/>
    <mergeCell ref="N200:O200"/>
    <mergeCell ref="N201:O201"/>
    <mergeCell ref="B165:R165"/>
    <mergeCell ref="B166:R166"/>
    <mergeCell ref="B167:F167"/>
    <mergeCell ref="G167:J167"/>
    <mergeCell ref="K167:O167"/>
    <mergeCell ref="O162:P162"/>
    <mergeCell ref="O156:P156"/>
    <mergeCell ref="O157:P157"/>
    <mergeCell ref="O158:P158"/>
    <mergeCell ref="O159:P159"/>
    <mergeCell ref="O160:P160"/>
    <mergeCell ref="O161:P161"/>
    <mergeCell ref="C155:H155"/>
    <mergeCell ref="I155:K155"/>
    <mergeCell ref="L155:N155"/>
    <mergeCell ref="O155:P155"/>
    <mergeCell ref="O16:P16"/>
    <mergeCell ref="C18:Q18"/>
    <mergeCell ref="B19:Q19"/>
    <mergeCell ref="B20:F20"/>
    <mergeCell ref="G20:J20"/>
    <mergeCell ref="K20:O20"/>
    <mergeCell ref="P20:Q20"/>
    <mergeCell ref="B21:C21"/>
    <mergeCell ref="C150:Q150"/>
    <mergeCell ref="D151:P151"/>
    <mergeCell ref="D153:P153"/>
    <mergeCell ref="C154:P154"/>
    <mergeCell ref="O15:P15"/>
    <mergeCell ref="C4:Q4"/>
    <mergeCell ref="D5:P5"/>
    <mergeCell ref="D7:P7"/>
    <mergeCell ref="C8:P8"/>
    <mergeCell ref="C9:H9"/>
    <mergeCell ref="I9:K9"/>
    <mergeCell ref="L9:N9"/>
    <mergeCell ref="O9:P9"/>
    <mergeCell ref="O10:P10"/>
    <mergeCell ref="O11:P11"/>
    <mergeCell ref="O12:P12"/>
    <mergeCell ref="O13:P13"/>
    <mergeCell ref="O14:P14"/>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S1084"/>
  <sheetViews>
    <sheetView topLeftCell="A1038" workbookViewId="0">
      <selection activeCell="T1054" sqref="T1054"/>
    </sheetView>
  </sheetViews>
  <sheetFormatPr baseColWidth="10" defaultRowHeight="14.4" x14ac:dyDescent="0.3"/>
  <cols>
    <col min="2" max="2" width="16.88671875" bestFit="1" customWidth="1"/>
    <col min="3" max="3" width="21.88671875" bestFit="1" customWidth="1"/>
    <col min="6" max="6" width="15" bestFit="1" customWidth="1"/>
    <col min="8" max="9" width="13.33203125" bestFit="1" customWidth="1"/>
  </cols>
  <sheetData>
    <row r="5" spans="2:16" ht="15.6" x14ac:dyDescent="0.3">
      <c r="B5" s="383" t="s">
        <v>0</v>
      </c>
      <c r="C5" s="383"/>
      <c r="D5" s="383"/>
      <c r="E5" s="383"/>
      <c r="F5" s="383"/>
      <c r="G5" s="383"/>
      <c r="H5" s="383"/>
      <c r="I5" s="383"/>
      <c r="J5" s="383"/>
      <c r="K5" s="383"/>
      <c r="L5" s="383"/>
      <c r="M5" s="383"/>
      <c r="N5" s="383"/>
      <c r="O5" s="383"/>
      <c r="P5" s="383"/>
    </row>
    <row r="6" spans="2:16" x14ac:dyDescent="0.3">
      <c r="B6" s="2" t="s">
        <v>1</v>
      </c>
      <c r="C6" s="384" t="s">
        <v>2</v>
      </c>
      <c r="D6" s="384"/>
      <c r="E6" s="384"/>
      <c r="F6" s="384"/>
      <c r="G6" s="384"/>
      <c r="H6" s="384"/>
      <c r="I6" s="384"/>
      <c r="J6" s="384"/>
      <c r="K6" s="384"/>
      <c r="L6" s="384"/>
      <c r="M6" s="384"/>
      <c r="N6" s="384"/>
      <c r="O6" s="384"/>
      <c r="P6" s="3"/>
    </row>
    <row r="7" spans="2:16" x14ac:dyDescent="0.3">
      <c r="B7" s="4"/>
      <c r="C7" s="5"/>
      <c r="D7" s="5"/>
      <c r="E7" s="5"/>
      <c r="F7" s="6"/>
      <c r="G7" s="6"/>
      <c r="H7" s="6"/>
      <c r="I7" s="6"/>
      <c r="J7" s="5"/>
      <c r="K7" s="5"/>
      <c r="L7" s="5"/>
      <c r="M7" s="5"/>
      <c r="N7" s="5"/>
      <c r="O7" s="5"/>
      <c r="P7" s="7"/>
    </row>
    <row r="8" spans="2:16" x14ac:dyDescent="0.3">
      <c r="B8" s="2" t="s">
        <v>3</v>
      </c>
      <c r="C8" s="384" t="s">
        <v>385</v>
      </c>
      <c r="D8" s="384"/>
      <c r="E8" s="384"/>
      <c r="F8" s="384"/>
      <c r="G8" s="384"/>
      <c r="H8" s="384"/>
      <c r="I8" s="384"/>
      <c r="J8" s="384"/>
      <c r="K8" s="384"/>
      <c r="L8" s="384"/>
      <c r="M8" s="384"/>
      <c r="N8" s="384"/>
      <c r="O8" s="384"/>
      <c r="P8" s="3"/>
    </row>
    <row r="9" spans="2:16" ht="15" thickBot="1" x14ac:dyDescent="0.35">
      <c r="B9" s="385" t="s">
        <v>5</v>
      </c>
      <c r="C9" s="385"/>
      <c r="D9" s="385"/>
      <c r="E9" s="385"/>
      <c r="F9" s="385"/>
      <c r="G9" s="385"/>
      <c r="H9" s="385"/>
      <c r="I9" s="385"/>
      <c r="J9" s="385"/>
      <c r="K9" s="385"/>
      <c r="L9" s="385"/>
      <c r="M9" s="385"/>
      <c r="N9" s="385"/>
      <c r="O9" s="385"/>
      <c r="P9" s="9"/>
    </row>
    <row r="10" spans="2:16" ht="15" thickBot="1" x14ac:dyDescent="0.35">
      <c r="B10" s="386" t="s">
        <v>6</v>
      </c>
      <c r="C10" s="387"/>
      <c r="D10" s="387"/>
      <c r="E10" s="387"/>
      <c r="F10" s="387"/>
      <c r="G10" s="388"/>
      <c r="H10" s="386" t="s">
        <v>7</v>
      </c>
      <c r="I10" s="387"/>
      <c r="J10" s="388"/>
      <c r="K10" s="389" t="s">
        <v>8</v>
      </c>
      <c r="L10" s="390"/>
      <c r="M10" s="390"/>
      <c r="N10" s="389" t="s">
        <v>9</v>
      </c>
      <c r="O10" s="391"/>
      <c r="P10" s="9"/>
    </row>
    <row r="11" spans="2:16" ht="40.200000000000003" thickBot="1" x14ac:dyDescent="0.35">
      <c r="B11" s="12" t="s">
        <v>10</v>
      </c>
      <c r="C11" s="13" t="s">
        <v>11</v>
      </c>
      <c r="D11" s="13" t="s">
        <v>12</v>
      </c>
      <c r="E11" s="13" t="s">
        <v>13</v>
      </c>
      <c r="F11" s="13" t="s">
        <v>14</v>
      </c>
      <c r="G11" s="14" t="s">
        <v>15</v>
      </c>
      <c r="H11" s="12" t="s">
        <v>16</v>
      </c>
      <c r="I11" s="15" t="s">
        <v>17</v>
      </c>
      <c r="J11" s="14" t="s">
        <v>18</v>
      </c>
      <c r="K11" s="16" t="s">
        <v>19</v>
      </c>
      <c r="L11" s="17" t="s">
        <v>20</v>
      </c>
      <c r="M11" s="18" t="s">
        <v>21</v>
      </c>
      <c r="N11" s="392" t="s">
        <v>22</v>
      </c>
      <c r="O11" s="393"/>
      <c r="P11" s="20"/>
    </row>
    <row r="12" spans="2:16" x14ac:dyDescent="0.3">
      <c r="B12" s="106" t="s">
        <v>383</v>
      </c>
      <c r="C12" s="22"/>
      <c r="D12" s="22"/>
      <c r="E12" s="27" t="s">
        <v>384</v>
      </c>
      <c r="F12" s="24"/>
      <c r="G12" s="25"/>
      <c r="H12" s="107">
        <v>14072110</v>
      </c>
      <c r="I12" s="108">
        <v>20526791</v>
      </c>
      <c r="J12" s="109">
        <v>1665579.06</v>
      </c>
      <c r="K12" s="110">
        <v>131191</v>
      </c>
      <c r="L12" s="110">
        <v>131191</v>
      </c>
      <c r="M12" s="111">
        <v>81600</v>
      </c>
      <c r="N12" s="415" t="s">
        <v>24</v>
      </c>
      <c r="O12" s="416"/>
      <c r="P12" s="30"/>
    </row>
    <row r="13" spans="2:16" x14ac:dyDescent="0.3">
      <c r="B13" s="31"/>
      <c r="C13" s="32"/>
      <c r="D13" s="32"/>
      <c r="E13" s="27"/>
      <c r="F13" s="24"/>
      <c r="G13" s="25"/>
      <c r="H13" s="26"/>
      <c r="I13" s="27"/>
      <c r="J13" s="112"/>
      <c r="K13" s="113"/>
      <c r="L13" s="114"/>
      <c r="M13" s="115"/>
      <c r="N13" s="417"/>
      <c r="O13" s="418"/>
      <c r="P13" s="30"/>
    </row>
    <row r="14" spans="2:16" x14ac:dyDescent="0.3">
      <c r="B14" s="31"/>
      <c r="C14" s="32"/>
      <c r="D14" s="32"/>
      <c r="E14" s="27"/>
      <c r="F14" s="24"/>
      <c r="G14" s="25"/>
      <c r="H14" s="26"/>
      <c r="I14" s="27"/>
      <c r="J14" s="112"/>
      <c r="K14" s="113"/>
      <c r="L14" s="114"/>
      <c r="M14" s="115"/>
      <c r="N14" s="417"/>
      <c r="O14" s="418"/>
      <c r="P14" s="30"/>
    </row>
    <row r="15" spans="2:16" x14ac:dyDescent="0.3">
      <c r="B15" s="31"/>
      <c r="C15" s="32"/>
      <c r="D15" s="32"/>
      <c r="E15" s="27"/>
      <c r="F15" s="24"/>
      <c r="G15" s="25"/>
      <c r="H15" s="26"/>
      <c r="I15" s="27"/>
      <c r="J15" s="112"/>
      <c r="K15" s="113"/>
      <c r="L15" s="114"/>
      <c r="M15" s="115"/>
      <c r="N15" s="417"/>
      <c r="O15" s="418"/>
      <c r="P15" s="30"/>
    </row>
    <row r="16" spans="2:16" x14ac:dyDescent="0.3">
      <c r="B16" s="31"/>
      <c r="C16" s="32"/>
      <c r="D16" s="32"/>
      <c r="E16" s="40"/>
      <c r="F16" s="37"/>
      <c r="G16" s="38"/>
      <c r="H16" s="39"/>
      <c r="I16" s="40"/>
      <c r="J16" s="116"/>
      <c r="K16" s="117"/>
      <c r="L16" s="118"/>
      <c r="M16" s="119"/>
      <c r="N16" s="417"/>
      <c r="O16" s="418"/>
      <c r="P16" s="30"/>
    </row>
    <row r="17" spans="2:19" ht="15" thickBot="1" x14ac:dyDescent="0.35">
      <c r="B17" s="45"/>
      <c r="C17" s="46"/>
      <c r="D17" s="46"/>
      <c r="E17" s="51"/>
      <c r="F17" s="48"/>
      <c r="G17" s="49"/>
      <c r="H17" s="50"/>
      <c r="I17" s="51"/>
      <c r="J17" s="120"/>
      <c r="K17" s="121"/>
      <c r="L17" s="122"/>
      <c r="M17" s="123"/>
      <c r="N17" s="419"/>
      <c r="O17" s="420"/>
      <c r="P17" s="30"/>
    </row>
    <row r="20" spans="2:19" x14ac:dyDescent="0.3">
      <c r="B20" s="58"/>
      <c r="C20" s="398" t="s">
        <v>26</v>
      </c>
      <c r="D20" s="398"/>
      <c r="E20" s="398"/>
      <c r="F20" s="398"/>
      <c r="G20" s="398"/>
      <c r="H20" s="398"/>
      <c r="I20" s="398"/>
      <c r="J20" s="398"/>
      <c r="K20" s="398"/>
      <c r="L20" s="398"/>
      <c r="M20" s="398"/>
      <c r="N20" s="398"/>
      <c r="O20" s="398"/>
      <c r="P20" s="398"/>
      <c r="Q20" s="398"/>
      <c r="R20" s="58"/>
      <c r="S20" s="89"/>
    </row>
    <row r="21" spans="2:19" ht="15" thickBot="1" x14ac:dyDescent="0.35">
      <c r="B21" s="399" t="s">
        <v>27</v>
      </c>
      <c r="C21" s="399"/>
      <c r="D21" s="399"/>
      <c r="E21" s="399"/>
      <c r="F21" s="399"/>
      <c r="G21" s="399"/>
      <c r="H21" s="399"/>
      <c r="I21" s="399"/>
      <c r="J21" s="399"/>
      <c r="K21" s="399"/>
      <c r="L21" s="399"/>
      <c r="M21" s="399"/>
      <c r="N21" s="399"/>
      <c r="O21" s="399"/>
      <c r="P21" s="399"/>
      <c r="Q21" s="399"/>
      <c r="R21" s="399"/>
      <c r="S21" s="399"/>
    </row>
    <row r="22" spans="2:19" ht="36" customHeight="1" thickBot="1" x14ac:dyDescent="0.35">
      <c r="B22" s="400" t="s">
        <v>28</v>
      </c>
      <c r="C22" s="400"/>
      <c r="D22" s="400"/>
      <c r="E22" s="400"/>
      <c r="F22" s="401"/>
      <c r="G22" s="386" t="s">
        <v>29</v>
      </c>
      <c r="H22" s="387"/>
      <c r="I22" s="387"/>
      <c r="J22" s="388"/>
      <c r="K22" s="387" t="s">
        <v>30</v>
      </c>
      <c r="L22" s="387"/>
      <c r="M22" s="387"/>
      <c r="N22" s="387"/>
      <c r="O22" s="388"/>
      <c r="P22" s="386" t="s">
        <v>31</v>
      </c>
      <c r="Q22" s="388"/>
      <c r="R22" s="400"/>
      <c r="S22" s="400"/>
    </row>
    <row r="23" spans="2:19" ht="53.4" thickBot="1" x14ac:dyDescent="0.35">
      <c r="B23" s="402" t="s">
        <v>32</v>
      </c>
      <c r="C23" s="403"/>
      <c r="D23" s="59" t="s">
        <v>33</v>
      </c>
      <c r="E23" s="60" t="s">
        <v>34</v>
      </c>
      <c r="F23" s="14" t="s">
        <v>35</v>
      </c>
      <c r="G23" s="12" t="s">
        <v>36</v>
      </c>
      <c r="H23" s="61" t="s">
        <v>37</v>
      </c>
      <c r="I23" s="18" t="s">
        <v>38</v>
      </c>
      <c r="J23" s="14" t="s">
        <v>39</v>
      </c>
      <c r="K23" s="62" t="s">
        <v>40</v>
      </c>
      <c r="L23" s="59" t="s">
        <v>41</v>
      </c>
      <c r="M23" s="59" t="s">
        <v>42</v>
      </c>
      <c r="N23" s="60" t="s">
        <v>43</v>
      </c>
      <c r="O23" s="63" t="s">
        <v>44</v>
      </c>
      <c r="P23" s="64" t="s">
        <v>45</v>
      </c>
      <c r="Q23" s="65" t="s">
        <v>46</v>
      </c>
      <c r="R23" s="402"/>
      <c r="S23" s="403"/>
    </row>
    <row r="24" spans="2:19" x14ac:dyDescent="0.3">
      <c r="B24" s="66" t="s">
        <v>386</v>
      </c>
      <c r="C24" s="67" t="s">
        <v>387</v>
      </c>
      <c r="D24" s="68" t="s">
        <v>65</v>
      </c>
      <c r="E24" s="68" t="s">
        <v>64</v>
      </c>
      <c r="F24" s="69">
        <v>3206645381318</v>
      </c>
      <c r="G24" s="68" t="s">
        <v>64</v>
      </c>
      <c r="H24" s="68" t="s">
        <v>64</v>
      </c>
      <c r="I24" s="68" t="s">
        <v>66</v>
      </c>
      <c r="J24" s="68" t="s">
        <v>65</v>
      </c>
      <c r="K24" s="70" t="s">
        <v>65</v>
      </c>
      <c r="L24" s="70">
        <v>0</v>
      </c>
      <c r="M24" s="70">
        <v>0</v>
      </c>
      <c r="N24" s="70">
        <v>0</v>
      </c>
      <c r="O24" s="70">
        <v>0</v>
      </c>
      <c r="P24" s="70" t="s">
        <v>68</v>
      </c>
      <c r="Q24" s="70" t="s">
        <v>68</v>
      </c>
      <c r="R24" s="66"/>
      <c r="S24" s="67"/>
    </row>
    <row r="25" spans="2:19" x14ac:dyDescent="0.3">
      <c r="B25" s="66" t="s">
        <v>388</v>
      </c>
      <c r="C25" s="67" t="s">
        <v>389</v>
      </c>
      <c r="D25" s="68" t="s">
        <v>64</v>
      </c>
      <c r="E25" s="68" t="s">
        <v>65</v>
      </c>
      <c r="F25" s="69">
        <v>2319122530917</v>
      </c>
      <c r="G25" s="68" t="s">
        <v>64</v>
      </c>
      <c r="H25" s="68" t="s">
        <v>64</v>
      </c>
      <c r="I25" s="68" t="s">
        <v>66</v>
      </c>
      <c r="J25" s="68" t="s">
        <v>65</v>
      </c>
      <c r="K25" s="70">
        <v>0</v>
      </c>
      <c r="L25" s="70">
        <v>0</v>
      </c>
      <c r="M25" s="70">
        <v>0</v>
      </c>
      <c r="N25" s="70" t="s">
        <v>65</v>
      </c>
      <c r="O25" s="70">
        <v>0</v>
      </c>
      <c r="P25" s="70" t="s">
        <v>68</v>
      </c>
      <c r="Q25" s="70" t="s">
        <v>68</v>
      </c>
      <c r="R25" s="66"/>
      <c r="S25" s="67"/>
    </row>
    <row r="26" spans="2:19" x14ac:dyDescent="0.3">
      <c r="B26" s="66" t="s">
        <v>89</v>
      </c>
      <c r="C26" s="67" t="s">
        <v>390</v>
      </c>
      <c r="D26" s="68" t="s">
        <v>64</v>
      </c>
      <c r="E26" s="68" t="s">
        <v>65</v>
      </c>
      <c r="F26" s="69">
        <v>1737990510116</v>
      </c>
      <c r="G26" s="68" t="s">
        <v>64</v>
      </c>
      <c r="H26" s="68" t="s">
        <v>64</v>
      </c>
      <c r="I26" s="68" t="s">
        <v>66</v>
      </c>
      <c r="J26" s="68" t="s">
        <v>65</v>
      </c>
      <c r="K26" s="70">
        <v>0</v>
      </c>
      <c r="L26" s="70">
        <v>0</v>
      </c>
      <c r="M26" s="70">
        <v>0</v>
      </c>
      <c r="N26" s="70" t="s">
        <v>65</v>
      </c>
      <c r="O26" s="70">
        <v>0</v>
      </c>
      <c r="P26" s="70" t="s">
        <v>68</v>
      </c>
      <c r="Q26" s="70" t="s">
        <v>68</v>
      </c>
      <c r="R26" s="66"/>
      <c r="S26" s="67"/>
    </row>
    <row r="27" spans="2:19" x14ac:dyDescent="0.3">
      <c r="B27" s="66" t="s">
        <v>185</v>
      </c>
      <c r="C27" s="67" t="s">
        <v>391</v>
      </c>
      <c r="D27" s="68" t="s">
        <v>64</v>
      </c>
      <c r="E27" s="68" t="s">
        <v>65</v>
      </c>
      <c r="F27" s="69">
        <v>2324834690710</v>
      </c>
      <c r="G27" s="68" t="s">
        <v>64</v>
      </c>
      <c r="H27" s="68" t="s">
        <v>64</v>
      </c>
      <c r="I27" s="68" t="s">
        <v>66</v>
      </c>
      <c r="J27" s="68" t="s">
        <v>65</v>
      </c>
      <c r="K27" s="70">
        <v>0</v>
      </c>
      <c r="L27" s="70">
        <v>0</v>
      </c>
      <c r="M27" s="70">
        <v>0</v>
      </c>
      <c r="N27" s="70" t="s">
        <v>65</v>
      </c>
      <c r="O27" s="70">
        <v>0</v>
      </c>
      <c r="P27" s="70" t="s">
        <v>68</v>
      </c>
      <c r="Q27" s="70" t="s">
        <v>68</v>
      </c>
      <c r="R27" s="66"/>
      <c r="S27" s="67"/>
    </row>
    <row r="28" spans="2:19" x14ac:dyDescent="0.3">
      <c r="B28" s="66" t="s">
        <v>392</v>
      </c>
      <c r="C28" s="67" t="s">
        <v>393</v>
      </c>
      <c r="D28" s="68" t="s">
        <v>65</v>
      </c>
      <c r="E28" s="68" t="s">
        <v>64</v>
      </c>
      <c r="F28" s="69">
        <v>2351945490101</v>
      </c>
      <c r="G28" s="68" t="s">
        <v>64</v>
      </c>
      <c r="H28" s="68" t="s">
        <v>64</v>
      </c>
      <c r="I28" s="68" t="s">
        <v>66</v>
      </c>
      <c r="J28" s="68" t="s">
        <v>65</v>
      </c>
      <c r="K28" s="70">
        <v>0</v>
      </c>
      <c r="L28" s="70">
        <v>0</v>
      </c>
      <c r="M28" s="70">
        <v>0</v>
      </c>
      <c r="N28" s="70" t="s">
        <v>65</v>
      </c>
      <c r="O28" s="70">
        <v>0</v>
      </c>
      <c r="P28" s="70" t="s">
        <v>68</v>
      </c>
      <c r="Q28" s="70" t="s">
        <v>68</v>
      </c>
      <c r="R28" s="66"/>
      <c r="S28" s="67"/>
    </row>
    <row r="29" spans="2:19" x14ac:dyDescent="0.3">
      <c r="B29" s="66" t="s">
        <v>394</v>
      </c>
      <c r="C29" s="67" t="s">
        <v>395</v>
      </c>
      <c r="D29" s="68" t="s">
        <v>65</v>
      </c>
      <c r="E29" s="68" t="s">
        <v>64</v>
      </c>
      <c r="F29" s="69">
        <v>1970415820101</v>
      </c>
      <c r="G29" s="68" t="s">
        <v>64</v>
      </c>
      <c r="H29" s="68" t="s">
        <v>64</v>
      </c>
      <c r="I29" s="68" t="s">
        <v>66</v>
      </c>
      <c r="J29" s="68" t="s">
        <v>65</v>
      </c>
      <c r="K29" s="70">
        <v>0</v>
      </c>
      <c r="L29" s="70">
        <v>0</v>
      </c>
      <c r="M29" s="70">
        <v>0</v>
      </c>
      <c r="N29" s="70" t="s">
        <v>65</v>
      </c>
      <c r="O29" s="70">
        <v>0</v>
      </c>
      <c r="P29" s="70" t="s">
        <v>68</v>
      </c>
      <c r="Q29" s="70" t="s">
        <v>68</v>
      </c>
      <c r="R29" s="66"/>
      <c r="S29" s="67"/>
    </row>
    <row r="30" spans="2:19" x14ac:dyDescent="0.3">
      <c r="B30" s="66" t="s">
        <v>348</v>
      </c>
      <c r="C30" s="67" t="s">
        <v>186</v>
      </c>
      <c r="D30" s="68" t="s">
        <v>64</v>
      </c>
      <c r="E30" s="68" t="s">
        <v>65</v>
      </c>
      <c r="F30" s="69">
        <v>1844690740506</v>
      </c>
      <c r="G30" s="68" t="s">
        <v>64</v>
      </c>
      <c r="H30" s="68" t="s">
        <v>64</v>
      </c>
      <c r="I30" s="68" t="s">
        <v>66</v>
      </c>
      <c r="J30" s="68" t="s">
        <v>65</v>
      </c>
      <c r="K30" s="70">
        <v>0</v>
      </c>
      <c r="L30" s="70">
        <v>0</v>
      </c>
      <c r="M30" s="70">
        <v>0</v>
      </c>
      <c r="N30" s="70" t="s">
        <v>65</v>
      </c>
      <c r="O30" s="70">
        <v>0</v>
      </c>
      <c r="P30" s="70" t="s">
        <v>68</v>
      </c>
      <c r="Q30" s="70" t="s">
        <v>68</v>
      </c>
      <c r="R30" s="66"/>
      <c r="S30" s="67"/>
    </row>
    <row r="31" spans="2:19" x14ac:dyDescent="0.3">
      <c r="B31" s="66" t="s">
        <v>396</v>
      </c>
      <c r="C31" s="67" t="s">
        <v>202</v>
      </c>
      <c r="D31" s="68" t="s">
        <v>64</v>
      </c>
      <c r="E31" s="68" t="s">
        <v>65</v>
      </c>
      <c r="F31" s="69">
        <v>2437185191013</v>
      </c>
      <c r="G31" s="68" t="s">
        <v>64</v>
      </c>
      <c r="H31" s="68" t="s">
        <v>64</v>
      </c>
      <c r="I31" s="68" t="s">
        <v>66</v>
      </c>
      <c r="J31" s="68" t="s">
        <v>65</v>
      </c>
      <c r="K31" s="70" t="s">
        <v>65</v>
      </c>
      <c r="L31" s="70">
        <v>0</v>
      </c>
      <c r="M31" s="70">
        <v>0</v>
      </c>
      <c r="N31" s="70">
        <v>0</v>
      </c>
      <c r="O31" s="70">
        <v>0</v>
      </c>
      <c r="P31" s="70" t="s">
        <v>68</v>
      </c>
      <c r="Q31" s="70" t="s">
        <v>68</v>
      </c>
      <c r="R31" s="66"/>
      <c r="S31" s="67"/>
    </row>
    <row r="32" spans="2:19" x14ac:dyDescent="0.3">
      <c r="B32" s="66" t="s">
        <v>303</v>
      </c>
      <c r="C32" s="67" t="s">
        <v>215</v>
      </c>
      <c r="D32" s="68" t="s">
        <v>64</v>
      </c>
      <c r="E32" s="68" t="s">
        <v>65</v>
      </c>
      <c r="F32" s="69">
        <v>2868783560101</v>
      </c>
      <c r="G32" s="68" t="s">
        <v>64</v>
      </c>
      <c r="H32" s="68" t="s">
        <v>64</v>
      </c>
      <c r="I32" s="68" t="s">
        <v>66</v>
      </c>
      <c r="J32" s="68" t="s">
        <v>65</v>
      </c>
      <c r="K32" s="70">
        <v>0</v>
      </c>
      <c r="L32" s="70">
        <v>0</v>
      </c>
      <c r="M32" s="70">
        <v>0</v>
      </c>
      <c r="N32" s="70" t="s">
        <v>65</v>
      </c>
      <c r="O32" s="70">
        <v>0</v>
      </c>
      <c r="P32" s="70" t="s">
        <v>68</v>
      </c>
      <c r="Q32" s="70" t="s">
        <v>68</v>
      </c>
      <c r="R32" s="66"/>
      <c r="S32" s="67"/>
    </row>
    <row r="33" spans="2:19" x14ac:dyDescent="0.3">
      <c r="B33" s="66" t="s">
        <v>89</v>
      </c>
      <c r="C33" s="67" t="s">
        <v>397</v>
      </c>
      <c r="D33" s="68" t="s">
        <v>64</v>
      </c>
      <c r="E33" s="68" t="s">
        <v>65</v>
      </c>
      <c r="F33" s="69">
        <v>2666052570101</v>
      </c>
      <c r="G33" s="68" t="s">
        <v>64</v>
      </c>
      <c r="H33" s="68" t="s">
        <v>64</v>
      </c>
      <c r="I33" s="68" t="s">
        <v>66</v>
      </c>
      <c r="J33" s="68" t="s">
        <v>65</v>
      </c>
      <c r="K33" s="70">
        <v>0</v>
      </c>
      <c r="L33" s="70">
        <v>0</v>
      </c>
      <c r="M33" s="70">
        <v>0</v>
      </c>
      <c r="N33" s="70" t="s">
        <v>65</v>
      </c>
      <c r="O33" s="70">
        <v>0</v>
      </c>
      <c r="P33" s="70" t="s">
        <v>68</v>
      </c>
      <c r="Q33" s="70" t="s">
        <v>68</v>
      </c>
      <c r="R33" s="66"/>
      <c r="S33" s="67"/>
    </row>
    <row r="34" spans="2:19" x14ac:dyDescent="0.3">
      <c r="B34" s="66" t="s">
        <v>125</v>
      </c>
      <c r="C34" s="67" t="s">
        <v>398</v>
      </c>
      <c r="D34" s="68" t="s">
        <v>64</v>
      </c>
      <c r="E34" s="68" t="s">
        <v>65</v>
      </c>
      <c r="F34" s="69">
        <v>1822850730208</v>
      </c>
      <c r="G34" s="68" t="s">
        <v>64</v>
      </c>
      <c r="H34" s="68" t="s">
        <v>64</v>
      </c>
      <c r="I34" s="68" t="s">
        <v>66</v>
      </c>
      <c r="J34" s="68" t="s">
        <v>65</v>
      </c>
      <c r="K34" s="70">
        <v>0</v>
      </c>
      <c r="L34" s="70">
        <v>0</v>
      </c>
      <c r="M34" s="70">
        <v>0</v>
      </c>
      <c r="N34" s="70" t="s">
        <v>65</v>
      </c>
      <c r="O34" s="70">
        <v>0</v>
      </c>
      <c r="P34" s="70" t="s">
        <v>68</v>
      </c>
      <c r="Q34" s="70" t="s">
        <v>68</v>
      </c>
      <c r="R34" s="66"/>
      <c r="S34" s="67"/>
    </row>
    <row r="35" spans="2:19" x14ac:dyDescent="0.3">
      <c r="B35" s="66" t="s">
        <v>399</v>
      </c>
      <c r="C35" s="67" t="s">
        <v>400</v>
      </c>
      <c r="D35" s="68" t="s">
        <v>64</v>
      </c>
      <c r="E35" s="68" t="s">
        <v>65</v>
      </c>
      <c r="F35" s="69">
        <v>1996003920101</v>
      </c>
      <c r="G35" s="68" t="s">
        <v>64</v>
      </c>
      <c r="H35" s="68" t="s">
        <v>64</v>
      </c>
      <c r="I35" s="68" t="s">
        <v>66</v>
      </c>
      <c r="J35" s="68" t="s">
        <v>65</v>
      </c>
      <c r="K35" s="70">
        <v>0</v>
      </c>
      <c r="L35" s="70">
        <v>0</v>
      </c>
      <c r="M35" s="70">
        <v>0</v>
      </c>
      <c r="N35" s="70" t="s">
        <v>65</v>
      </c>
      <c r="O35" s="70">
        <v>0</v>
      </c>
      <c r="P35" s="70" t="s">
        <v>68</v>
      </c>
      <c r="Q35" s="70" t="s">
        <v>68</v>
      </c>
      <c r="R35" s="66"/>
      <c r="S35" s="67"/>
    </row>
    <row r="36" spans="2:19" x14ac:dyDescent="0.3">
      <c r="B36" s="66" t="s">
        <v>401</v>
      </c>
      <c r="C36" s="67" t="s">
        <v>402</v>
      </c>
      <c r="D36" s="68" t="s">
        <v>64</v>
      </c>
      <c r="E36" s="68" t="s">
        <v>65</v>
      </c>
      <c r="F36" s="69">
        <v>2280565781801</v>
      </c>
      <c r="G36" s="68" t="s">
        <v>64</v>
      </c>
      <c r="H36" s="68" t="s">
        <v>64</v>
      </c>
      <c r="I36" s="68" t="s">
        <v>66</v>
      </c>
      <c r="J36" s="68" t="s">
        <v>65</v>
      </c>
      <c r="K36" s="70">
        <v>0</v>
      </c>
      <c r="L36" s="70">
        <v>0</v>
      </c>
      <c r="M36" s="70">
        <v>0</v>
      </c>
      <c r="N36" s="70" t="s">
        <v>65</v>
      </c>
      <c r="O36" s="70">
        <v>0</v>
      </c>
      <c r="P36" s="70" t="s">
        <v>68</v>
      </c>
      <c r="Q36" s="70" t="s">
        <v>68</v>
      </c>
      <c r="R36" s="66"/>
      <c r="S36" s="67"/>
    </row>
    <row r="37" spans="2:19" x14ac:dyDescent="0.3">
      <c r="B37" s="66" t="s">
        <v>403</v>
      </c>
      <c r="C37" s="67" t="s">
        <v>404</v>
      </c>
      <c r="D37" s="68" t="s">
        <v>65</v>
      </c>
      <c r="E37" s="68" t="s">
        <v>64</v>
      </c>
      <c r="F37" s="69">
        <v>2200722210101</v>
      </c>
      <c r="G37" s="68" t="s">
        <v>64</v>
      </c>
      <c r="H37" s="68" t="s">
        <v>64</v>
      </c>
      <c r="I37" s="68" t="s">
        <v>66</v>
      </c>
      <c r="J37" s="68" t="s">
        <v>65</v>
      </c>
      <c r="K37" s="70">
        <v>0</v>
      </c>
      <c r="L37" s="70">
        <v>0</v>
      </c>
      <c r="M37" s="70">
        <v>0</v>
      </c>
      <c r="N37" s="70" t="s">
        <v>65</v>
      </c>
      <c r="O37" s="70">
        <v>0</v>
      </c>
      <c r="P37" s="70" t="s">
        <v>68</v>
      </c>
      <c r="Q37" s="70" t="s">
        <v>68</v>
      </c>
      <c r="R37" s="66"/>
      <c r="S37" s="67"/>
    </row>
    <row r="38" spans="2:19" x14ac:dyDescent="0.3">
      <c r="B38" s="66" t="s">
        <v>405</v>
      </c>
      <c r="C38" s="67" t="s">
        <v>406</v>
      </c>
      <c r="D38" s="68" t="s">
        <v>65</v>
      </c>
      <c r="E38" s="68" t="s">
        <v>64</v>
      </c>
      <c r="F38" s="69">
        <v>2594316050101</v>
      </c>
      <c r="G38" s="68" t="s">
        <v>64</v>
      </c>
      <c r="H38" s="68" t="s">
        <v>64</v>
      </c>
      <c r="I38" s="68" t="s">
        <v>66</v>
      </c>
      <c r="J38" s="68" t="s">
        <v>65</v>
      </c>
      <c r="K38" s="70">
        <v>0</v>
      </c>
      <c r="L38" s="70">
        <v>0</v>
      </c>
      <c r="M38" s="70">
        <v>0</v>
      </c>
      <c r="N38" s="70" t="s">
        <v>65</v>
      </c>
      <c r="O38" s="70">
        <v>0</v>
      </c>
      <c r="P38" s="70" t="s">
        <v>68</v>
      </c>
      <c r="Q38" s="70" t="s">
        <v>68</v>
      </c>
      <c r="R38" s="66"/>
      <c r="S38" s="67"/>
    </row>
    <row r="39" spans="2:19" x14ac:dyDescent="0.3">
      <c r="B39" s="66" t="s">
        <v>407</v>
      </c>
      <c r="C39" s="67" t="s">
        <v>408</v>
      </c>
      <c r="D39" s="68" t="s">
        <v>65</v>
      </c>
      <c r="E39" s="68" t="s">
        <v>64</v>
      </c>
      <c r="F39" s="69">
        <v>2273453980101</v>
      </c>
      <c r="G39" s="68" t="s">
        <v>64</v>
      </c>
      <c r="H39" s="68" t="s">
        <v>64</v>
      </c>
      <c r="I39" s="68" t="s">
        <v>66</v>
      </c>
      <c r="J39" s="68" t="s">
        <v>65</v>
      </c>
      <c r="K39" s="70">
        <v>0</v>
      </c>
      <c r="L39" s="70">
        <v>0</v>
      </c>
      <c r="M39" s="70">
        <v>0</v>
      </c>
      <c r="N39" s="70" t="s">
        <v>65</v>
      </c>
      <c r="O39" s="70">
        <v>0</v>
      </c>
      <c r="P39" s="70" t="s">
        <v>68</v>
      </c>
      <c r="Q39" s="70" t="s">
        <v>68</v>
      </c>
      <c r="R39" s="66"/>
      <c r="S39" s="67"/>
    </row>
    <row r="40" spans="2:19" x14ac:dyDescent="0.3">
      <c r="B40" s="66" t="s">
        <v>409</v>
      </c>
      <c r="C40" s="67" t="s">
        <v>389</v>
      </c>
      <c r="D40" s="68" t="s">
        <v>65</v>
      </c>
      <c r="E40" s="68" t="s">
        <v>64</v>
      </c>
      <c r="F40" s="69">
        <v>1669234511221</v>
      </c>
      <c r="G40" s="68" t="s">
        <v>64</v>
      </c>
      <c r="H40" s="68" t="s">
        <v>64</v>
      </c>
      <c r="I40" s="68" t="s">
        <v>66</v>
      </c>
      <c r="J40" s="68" t="s">
        <v>65</v>
      </c>
      <c r="K40" s="70">
        <v>0</v>
      </c>
      <c r="L40" s="70">
        <v>0</v>
      </c>
      <c r="M40" s="70">
        <v>0</v>
      </c>
      <c r="N40" s="70" t="s">
        <v>65</v>
      </c>
      <c r="O40" s="70">
        <v>0</v>
      </c>
      <c r="P40" s="70" t="s">
        <v>68</v>
      </c>
      <c r="Q40" s="70" t="s">
        <v>68</v>
      </c>
      <c r="R40" s="66"/>
      <c r="S40" s="67"/>
    </row>
    <row r="41" spans="2:19" x14ac:dyDescent="0.3">
      <c r="B41" s="66" t="s">
        <v>410</v>
      </c>
      <c r="C41" s="67" t="s">
        <v>411</v>
      </c>
      <c r="D41" s="68" t="s">
        <v>65</v>
      </c>
      <c r="E41" s="68" t="s">
        <v>64</v>
      </c>
      <c r="F41" s="69">
        <v>2457699270102</v>
      </c>
      <c r="G41" s="68" t="s">
        <v>64</v>
      </c>
      <c r="H41" s="68" t="s">
        <v>64</v>
      </c>
      <c r="I41" s="68" t="s">
        <v>66</v>
      </c>
      <c r="J41" s="68" t="s">
        <v>65</v>
      </c>
      <c r="K41" s="70">
        <v>0</v>
      </c>
      <c r="L41" s="70">
        <v>0</v>
      </c>
      <c r="M41" s="70">
        <v>0</v>
      </c>
      <c r="N41" s="70" t="s">
        <v>65</v>
      </c>
      <c r="O41" s="70">
        <v>0</v>
      </c>
      <c r="P41" s="70" t="s">
        <v>68</v>
      </c>
      <c r="Q41" s="70" t="s">
        <v>68</v>
      </c>
      <c r="R41" s="66"/>
      <c r="S41" s="67"/>
    </row>
    <row r="42" spans="2:19" x14ac:dyDescent="0.3">
      <c r="B42" s="66" t="s">
        <v>412</v>
      </c>
      <c r="C42" s="67" t="s">
        <v>202</v>
      </c>
      <c r="D42" s="68" t="s">
        <v>65</v>
      </c>
      <c r="E42" s="68" t="s">
        <v>64</v>
      </c>
      <c r="F42" s="69">
        <v>2817591380101</v>
      </c>
      <c r="G42" s="68" t="s">
        <v>64</v>
      </c>
      <c r="H42" s="68" t="s">
        <v>65</v>
      </c>
      <c r="I42" s="68" t="s">
        <v>66</v>
      </c>
      <c r="J42" s="68" t="s">
        <v>66</v>
      </c>
      <c r="K42" s="70">
        <v>0</v>
      </c>
      <c r="L42" s="70">
        <v>0</v>
      </c>
      <c r="M42" s="70">
        <v>0</v>
      </c>
      <c r="N42" s="70" t="s">
        <v>65</v>
      </c>
      <c r="O42" s="70">
        <v>0</v>
      </c>
      <c r="P42" s="70" t="s">
        <v>68</v>
      </c>
      <c r="Q42" s="70" t="s">
        <v>68</v>
      </c>
      <c r="R42" s="66"/>
      <c r="S42" s="67"/>
    </row>
    <row r="43" spans="2:19" x14ac:dyDescent="0.3">
      <c r="B43" s="66" t="s">
        <v>413</v>
      </c>
      <c r="C43" s="67" t="s">
        <v>414</v>
      </c>
      <c r="D43" s="68" t="s">
        <v>65</v>
      </c>
      <c r="E43" s="68" t="s">
        <v>64</v>
      </c>
      <c r="F43" s="69">
        <v>1662198860101</v>
      </c>
      <c r="G43" s="68" t="s">
        <v>64</v>
      </c>
      <c r="H43" s="68" t="s">
        <v>64</v>
      </c>
      <c r="I43" s="68" t="s">
        <v>66</v>
      </c>
      <c r="J43" s="68" t="s">
        <v>65</v>
      </c>
      <c r="K43" s="70">
        <v>0</v>
      </c>
      <c r="L43" s="70">
        <v>0</v>
      </c>
      <c r="M43" s="70">
        <v>0</v>
      </c>
      <c r="N43" s="70" t="s">
        <v>65</v>
      </c>
      <c r="O43" s="70">
        <v>0</v>
      </c>
      <c r="P43" s="70" t="s">
        <v>68</v>
      </c>
      <c r="Q43" s="70" t="s">
        <v>68</v>
      </c>
      <c r="R43" s="66"/>
      <c r="S43" s="67"/>
    </row>
    <row r="44" spans="2:19" x14ac:dyDescent="0.3">
      <c r="B44" s="66" t="s">
        <v>415</v>
      </c>
      <c r="C44" s="67" t="s">
        <v>416</v>
      </c>
      <c r="D44" s="68" t="s">
        <v>65</v>
      </c>
      <c r="E44" s="68" t="s">
        <v>64</v>
      </c>
      <c r="F44" s="69">
        <v>2598889820101</v>
      </c>
      <c r="G44" s="68" t="s">
        <v>64</v>
      </c>
      <c r="H44" s="68" t="s">
        <v>64</v>
      </c>
      <c r="I44" s="68" t="s">
        <v>65</v>
      </c>
      <c r="J44" s="68" t="s">
        <v>66</v>
      </c>
      <c r="K44" s="70">
        <v>0</v>
      </c>
      <c r="L44" s="70">
        <v>0</v>
      </c>
      <c r="M44" s="70">
        <v>0</v>
      </c>
      <c r="N44" s="70" t="s">
        <v>65</v>
      </c>
      <c r="O44" s="70">
        <v>0</v>
      </c>
      <c r="P44" s="70" t="s">
        <v>68</v>
      </c>
      <c r="Q44" s="70" t="s">
        <v>68</v>
      </c>
      <c r="R44" s="66"/>
      <c r="S44" s="67"/>
    </row>
    <row r="45" spans="2:19" x14ac:dyDescent="0.3">
      <c r="B45" s="66" t="s">
        <v>417</v>
      </c>
      <c r="C45" s="67" t="s">
        <v>116</v>
      </c>
      <c r="D45" s="68" t="s">
        <v>65</v>
      </c>
      <c r="E45" s="68" t="s">
        <v>64</v>
      </c>
      <c r="F45" s="69">
        <v>2435182850611</v>
      </c>
      <c r="G45" s="68" t="s">
        <v>64</v>
      </c>
      <c r="H45" s="68" t="s">
        <v>64</v>
      </c>
      <c r="I45" s="68" t="s">
        <v>66</v>
      </c>
      <c r="J45" s="68" t="s">
        <v>65</v>
      </c>
      <c r="K45" s="70">
        <v>0</v>
      </c>
      <c r="L45" s="70">
        <v>0</v>
      </c>
      <c r="M45" s="70">
        <v>0</v>
      </c>
      <c r="N45" s="70" t="s">
        <v>65</v>
      </c>
      <c r="O45" s="70">
        <v>0</v>
      </c>
      <c r="P45" s="70" t="s">
        <v>68</v>
      </c>
      <c r="Q45" s="70" t="s">
        <v>68</v>
      </c>
      <c r="R45" s="66"/>
      <c r="S45" s="67"/>
    </row>
    <row r="46" spans="2:19" x14ac:dyDescent="0.3">
      <c r="B46" s="66" t="s">
        <v>407</v>
      </c>
      <c r="C46" s="67" t="s">
        <v>408</v>
      </c>
      <c r="D46" s="68" t="s">
        <v>65</v>
      </c>
      <c r="E46" s="68" t="s">
        <v>64</v>
      </c>
      <c r="F46" s="69">
        <v>2273453980101</v>
      </c>
      <c r="G46" s="68" t="s">
        <v>64</v>
      </c>
      <c r="H46" s="68" t="s">
        <v>64</v>
      </c>
      <c r="I46" s="68" t="s">
        <v>65</v>
      </c>
      <c r="J46" s="68" t="s">
        <v>66</v>
      </c>
      <c r="K46" s="70">
        <v>0</v>
      </c>
      <c r="L46" s="70">
        <v>0</v>
      </c>
      <c r="M46" s="70">
        <v>0</v>
      </c>
      <c r="N46" s="70" t="s">
        <v>65</v>
      </c>
      <c r="O46" s="70">
        <v>0</v>
      </c>
      <c r="P46" s="70" t="s">
        <v>68</v>
      </c>
      <c r="Q46" s="70" t="s">
        <v>68</v>
      </c>
      <c r="R46" s="66"/>
      <c r="S46" s="67"/>
    </row>
    <row r="47" spans="2:19" x14ac:dyDescent="0.3">
      <c r="B47" s="66" t="s">
        <v>201</v>
      </c>
      <c r="C47" s="67" t="s">
        <v>202</v>
      </c>
      <c r="D47" s="68" t="s">
        <v>64</v>
      </c>
      <c r="E47" s="68" t="s">
        <v>65</v>
      </c>
      <c r="F47" s="69">
        <v>2976826951420</v>
      </c>
      <c r="G47" s="68" t="s">
        <v>64</v>
      </c>
      <c r="H47" s="68" t="s">
        <v>65</v>
      </c>
      <c r="I47" s="68" t="s">
        <v>66</v>
      </c>
      <c r="J47" s="68" t="s">
        <v>66</v>
      </c>
      <c r="K47" s="70" t="s">
        <v>65</v>
      </c>
      <c r="L47" s="70">
        <v>0</v>
      </c>
      <c r="M47" s="70">
        <v>0</v>
      </c>
      <c r="N47" s="70">
        <v>0</v>
      </c>
      <c r="O47" s="70">
        <v>0</v>
      </c>
      <c r="P47" s="70" t="s">
        <v>68</v>
      </c>
      <c r="Q47" s="70" t="s">
        <v>68</v>
      </c>
      <c r="R47" s="66"/>
      <c r="S47" s="67"/>
    </row>
    <row r="48" spans="2:19" x14ac:dyDescent="0.3">
      <c r="B48" s="66" t="s">
        <v>418</v>
      </c>
      <c r="C48" s="67" t="s">
        <v>419</v>
      </c>
      <c r="D48" s="68" t="s">
        <v>65</v>
      </c>
      <c r="E48" s="68" t="s">
        <v>64</v>
      </c>
      <c r="F48" s="69">
        <v>2527033590509</v>
      </c>
      <c r="G48" s="68" t="s">
        <v>64</v>
      </c>
      <c r="H48" s="68" t="s">
        <v>64</v>
      </c>
      <c r="I48" s="68" t="s">
        <v>65</v>
      </c>
      <c r="J48" s="68" t="s">
        <v>66</v>
      </c>
      <c r="K48" s="70">
        <v>0</v>
      </c>
      <c r="L48" s="70">
        <v>0</v>
      </c>
      <c r="M48" s="70">
        <v>0</v>
      </c>
      <c r="N48" s="70" t="s">
        <v>65</v>
      </c>
      <c r="O48" s="70">
        <v>0</v>
      </c>
      <c r="P48" s="70" t="s">
        <v>68</v>
      </c>
      <c r="Q48" s="70" t="s">
        <v>68</v>
      </c>
      <c r="R48" s="66"/>
      <c r="S48" s="67"/>
    </row>
    <row r="49" spans="2:19" x14ac:dyDescent="0.3">
      <c r="B49" s="66" t="s">
        <v>369</v>
      </c>
      <c r="C49" s="67" t="s">
        <v>165</v>
      </c>
      <c r="D49" s="68" t="s">
        <v>64</v>
      </c>
      <c r="E49" s="68" t="s">
        <v>65</v>
      </c>
      <c r="F49" s="69">
        <v>1996275411001</v>
      </c>
      <c r="G49" s="68" t="s">
        <v>64</v>
      </c>
      <c r="H49" s="68" t="s">
        <v>64</v>
      </c>
      <c r="I49" s="68" t="s">
        <v>65</v>
      </c>
      <c r="J49" s="68" t="s">
        <v>66</v>
      </c>
      <c r="K49" s="70">
        <v>0</v>
      </c>
      <c r="L49" s="70">
        <v>0</v>
      </c>
      <c r="M49" s="70">
        <v>0</v>
      </c>
      <c r="N49" s="70" t="s">
        <v>65</v>
      </c>
      <c r="O49" s="70">
        <v>0</v>
      </c>
      <c r="P49" s="70" t="s">
        <v>68</v>
      </c>
      <c r="Q49" s="70" t="s">
        <v>68</v>
      </c>
      <c r="R49" s="66"/>
      <c r="S49" s="67"/>
    </row>
    <row r="50" spans="2:19" x14ac:dyDescent="0.3">
      <c r="B50" s="66" t="s">
        <v>420</v>
      </c>
      <c r="C50" s="67" t="s">
        <v>205</v>
      </c>
      <c r="D50" s="68" t="s">
        <v>64</v>
      </c>
      <c r="E50" s="68" t="s">
        <v>65</v>
      </c>
      <c r="F50" s="69">
        <v>1949555160101</v>
      </c>
      <c r="G50" s="68" t="s">
        <v>64</v>
      </c>
      <c r="H50" s="68" t="s">
        <v>64</v>
      </c>
      <c r="I50" s="68" t="s">
        <v>65</v>
      </c>
      <c r="J50" s="68" t="s">
        <v>66</v>
      </c>
      <c r="K50" s="70">
        <v>0</v>
      </c>
      <c r="L50" s="70">
        <v>0</v>
      </c>
      <c r="M50" s="70">
        <v>0</v>
      </c>
      <c r="N50" s="70" t="s">
        <v>65</v>
      </c>
      <c r="O50" s="70">
        <v>0</v>
      </c>
      <c r="P50" s="70" t="s">
        <v>68</v>
      </c>
      <c r="Q50" s="70" t="s">
        <v>68</v>
      </c>
      <c r="R50" s="66"/>
      <c r="S50" s="67"/>
    </row>
    <row r="51" spans="2:19" x14ac:dyDescent="0.3">
      <c r="B51" s="66" t="s">
        <v>421</v>
      </c>
      <c r="C51" s="67" t="s">
        <v>204</v>
      </c>
      <c r="D51" s="68" t="s">
        <v>65</v>
      </c>
      <c r="E51" s="68" t="s">
        <v>64</v>
      </c>
      <c r="F51" s="69">
        <v>2226173061015</v>
      </c>
      <c r="G51" s="68" t="s">
        <v>64</v>
      </c>
      <c r="H51" s="68" t="s">
        <v>65</v>
      </c>
      <c r="I51" s="68" t="s">
        <v>66</v>
      </c>
      <c r="J51" s="68" t="s">
        <v>66</v>
      </c>
      <c r="K51" s="70">
        <v>0</v>
      </c>
      <c r="L51" s="70">
        <v>0</v>
      </c>
      <c r="M51" s="70">
        <v>0</v>
      </c>
      <c r="N51" s="70" t="s">
        <v>65</v>
      </c>
      <c r="O51" s="70">
        <v>0</v>
      </c>
      <c r="P51" s="70" t="s">
        <v>68</v>
      </c>
      <c r="Q51" s="70" t="s">
        <v>68</v>
      </c>
      <c r="R51" s="66"/>
      <c r="S51" s="67"/>
    </row>
    <row r="52" spans="2:19" x14ac:dyDescent="0.3">
      <c r="B52" s="66" t="s">
        <v>413</v>
      </c>
      <c r="C52" s="67" t="s">
        <v>422</v>
      </c>
      <c r="D52" s="68" t="s">
        <v>65</v>
      </c>
      <c r="E52" s="68" t="s">
        <v>64</v>
      </c>
      <c r="F52" s="69">
        <v>1732630380101</v>
      </c>
      <c r="G52" s="68" t="s">
        <v>64</v>
      </c>
      <c r="H52" s="68" t="s">
        <v>64</v>
      </c>
      <c r="I52" s="68" t="s">
        <v>65</v>
      </c>
      <c r="J52" s="68" t="s">
        <v>66</v>
      </c>
      <c r="K52" s="70">
        <v>0</v>
      </c>
      <c r="L52" s="70">
        <v>0</v>
      </c>
      <c r="M52" s="70">
        <v>0</v>
      </c>
      <c r="N52" s="70" t="s">
        <v>65</v>
      </c>
      <c r="O52" s="70">
        <v>0</v>
      </c>
      <c r="P52" s="70" t="s">
        <v>68</v>
      </c>
      <c r="Q52" s="70" t="s">
        <v>68</v>
      </c>
      <c r="R52" s="66"/>
      <c r="S52" s="67"/>
    </row>
    <row r="53" spans="2:19" x14ac:dyDescent="0.3">
      <c r="B53" s="66" t="s">
        <v>423</v>
      </c>
      <c r="C53" s="67" t="s">
        <v>424</v>
      </c>
      <c r="D53" s="68" t="s">
        <v>65</v>
      </c>
      <c r="E53" s="68" t="s">
        <v>64</v>
      </c>
      <c r="F53" s="69">
        <v>1007176880101</v>
      </c>
      <c r="G53" s="68" t="s">
        <v>64</v>
      </c>
      <c r="H53" s="68" t="s">
        <v>65</v>
      </c>
      <c r="I53" s="68" t="s">
        <v>66</v>
      </c>
      <c r="J53" s="68" t="s">
        <v>66</v>
      </c>
      <c r="K53" s="70">
        <v>0</v>
      </c>
      <c r="L53" s="70">
        <v>0</v>
      </c>
      <c r="M53" s="70">
        <v>0</v>
      </c>
      <c r="N53" s="70" t="s">
        <v>65</v>
      </c>
      <c r="O53" s="70">
        <v>0</v>
      </c>
      <c r="P53" s="70" t="s">
        <v>68</v>
      </c>
      <c r="Q53" s="70" t="s">
        <v>68</v>
      </c>
      <c r="R53" s="66"/>
      <c r="S53" s="67"/>
    </row>
    <row r="54" spans="2:19" x14ac:dyDescent="0.3">
      <c r="B54" s="66" t="s">
        <v>425</v>
      </c>
      <c r="C54" s="67" t="s">
        <v>426</v>
      </c>
      <c r="D54" s="68" t="s">
        <v>65</v>
      </c>
      <c r="E54" s="68" t="s">
        <v>64</v>
      </c>
      <c r="F54" s="69">
        <v>2184266901601</v>
      </c>
      <c r="G54" s="68" t="s">
        <v>64</v>
      </c>
      <c r="H54" s="68" t="s">
        <v>64</v>
      </c>
      <c r="I54" s="68" t="s">
        <v>66</v>
      </c>
      <c r="J54" s="68" t="s">
        <v>65</v>
      </c>
      <c r="K54" s="70" t="s">
        <v>65</v>
      </c>
      <c r="L54" s="70">
        <v>0</v>
      </c>
      <c r="M54" s="70">
        <v>0</v>
      </c>
      <c r="N54" s="70">
        <v>0</v>
      </c>
      <c r="O54" s="70">
        <v>0</v>
      </c>
      <c r="P54" s="70" t="s">
        <v>68</v>
      </c>
      <c r="Q54" s="70" t="s">
        <v>68</v>
      </c>
      <c r="R54" s="66"/>
      <c r="S54" s="67"/>
    </row>
    <row r="55" spans="2:19" x14ac:dyDescent="0.3">
      <c r="B55" s="66" t="s">
        <v>407</v>
      </c>
      <c r="C55" s="67" t="s">
        <v>408</v>
      </c>
      <c r="D55" s="68" t="s">
        <v>65</v>
      </c>
      <c r="E55" s="68" t="s">
        <v>64</v>
      </c>
      <c r="F55" s="69">
        <v>2273453980101</v>
      </c>
      <c r="G55" s="68" t="s">
        <v>64</v>
      </c>
      <c r="H55" s="68" t="s">
        <v>64</v>
      </c>
      <c r="I55" s="68" t="s">
        <v>65</v>
      </c>
      <c r="J55" s="68" t="s">
        <v>66</v>
      </c>
      <c r="K55" s="70">
        <v>0</v>
      </c>
      <c r="L55" s="70">
        <v>0</v>
      </c>
      <c r="M55" s="70">
        <v>0</v>
      </c>
      <c r="N55" s="70" t="s">
        <v>65</v>
      </c>
      <c r="O55" s="70">
        <v>0</v>
      </c>
      <c r="P55" s="70" t="s">
        <v>68</v>
      </c>
      <c r="Q55" s="70" t="s">
        <v>68</v>
      </c>
      <c r="R55" s="66"/>
      <c r="S55" s="67"/>
    </row>
    <row r="56" spans="2:19" x14ac:dyDescent="0.3">
      <c r="B56" s="66" t="s">
        <v>421</v>
      </c>
      <c r="C56" s="67" t="s">
        <v>204</v>
      </c>
      <c r="D56" s="68" t="s">
        <v>65</v>
      </c>
      <c r="E56" s="68" t="s">
        <v>64</v>
      </c>
      <c r="F56" s="69">
        <v>2226173061015</v>
      </c>
      <c r="G56" s="68" t="s">
        <v>64</v>
      </c>
      <c r="H56" s="68" t="s">
        <v>65</v>
      </c>
      <c r="I56" s="68" t="s">
        <v>66</v>
      </c>
      <c r="J56" s="68" t="s">
        <v>66</v>
      </c>
      <c r="K56" s="70">
        <v>0</v>
      </c>
      <c r="L56" s="70">
        <v>0</v>
      </c>
      <c r="M56" s="70">
        <v>0</v>
      </c>
      <c r="N56" s="70" t="s">
        <v>65</v>
      </c>
      <c r="O56" s="70">
        <v>0</v>
      </c>
      <c r="P56" s="70" t="s">
        <v>68</v>
      </c>
      <c r="Q56" s="70" t="s">
        <v>68</v>
      </c>
      <c r="R56" s="66"/>
      <c r="S56" s="67"/>
    </row>
    <row r="57" spans="2:19" x14ac:dyDescent="0.3">
      <c r="B57" s="66" t="s">
        <v>413</v>
      </c>
      <c r="C57" s="67" t="s">
        <v>422</v>
      </c>
      <c r="D57" s="68" t="s">
        <v>65</v>
      </c>
      <c r="E57" s="68" t="s">
        <v>64</v>
      </c>
      <c r="F57" s="69">
        <v>1732630380101</v>
      </c>
      <c r="G57" s="68" t="s">
        <v>64</v>
      </c>
      <c r="H57" s="68" t="s">
        <v>64</v>
      </c>
      <c r="I57" s="68" t="s">
        <v>65</v>
      </c>
      <c r="J57" s="68" t="s">
        <v>66</v>
      </c>
      <c r="K57" s="70">
        <v>0</v>
      </c>
      <c r="L57" s="70">
        <v>0</v>
      </c>
      <c r="M57" s="70">
        <v>0</v>
      </c>
      <c r="N57" s="70" t="s">
        <v>65</v>
      </c>
      <c r="O57" s="70">
        <v>0</v>
      </c>
      <c r="P57" s="70" t="s">
        <v>68</v>
      </c>
      <c r="Q57" s="70" t="s">
        <v>68</v>
      </c>
      <c r="R57" s="66"/>
      <c r="S57" s="67"/>
    </row>
    <row r="58" spans="2:19" x14ac:dyDescent="0.3">
      <c r="B58" s="66" t="s">
        <v>423</v>
      </c>
      <c r="C58" s="67" t="s">
        <v>424</v>
      </c>
      <c r="D58" s="68" t="s">
        <v>65</v>
      </c>
      <c r="E58" s="68" t="s">
        <v>64</v>
      </c>
      <c r="F58" s="69">
        <v>1007176880101</v>
      </c>
      <c r="G58" s="68" t="s">
        <v>64</v>
      </c>
      <c r="H58" s="68" t="s">
        <v>65</v>
      </c>
      <c r="I58" s="68" t="s">
        <v>66</v>
      </c>
      <c r="J58" s="68" t="s">
        <v>66</v>
      </c>
      <c r="K58" s="70">
        <v>0</v>
      </c>
      <c r="L58" s="70">
        <v>0</v>
      </c>
      <c r="M58" s="70">
        <v>0</v>
      </c>
      <c r="N58" s="70" t="s">
        <v>65</v>
      </c>
      <c r="O58" s="70">
        <v>0</v>
      </c>
      <c r="P58" s="70" t="s">
        <v>68</v>
      </c>
      <c r="Q58" s="70" t="s">
        <v>68</v>
      </c>
      <c r="R58" s="66"/>
      <c r="S58" s="67"/>
    </row>
    <row r="59" spans="2:19" x14ac:dyDescent="0.3">
      <c r="B59" s="66" t="s">
        <v>425</v>
      </c>
      <c r="C59" s="67" t="s">
        <v>426</v>
      </c>
      <c r="D59" s="68" t="s">
        <v>65</v>
      </c>
      <c r="E59" s="68" t="s">
        <v>64</v>
      </c>
      <c r="F59" s="69">
        <v>2184266901601</v>
      </c>
      <c r="G59" s="68" t="s">
        <v>64</v>
      </c>
      <c r="H59" s="68" t="s">
        <v>64</v>
      </c>
      <c r="I59" s="68" t="s">
        <v>66</v>
      </c>
      <c r="J59" s="68" t="s">
        <v>65</v>
      </c>
      <c r="K59" s="70" t="s">
        <v>65</v>
      </c>
      <c r="L59" s="70">
        <v>0</v>
      </c>
      <c r="M59" s="70">
        <v>0</v>
      </c>
      <c r="N59" s="70">
        <v>0</v>
      </c>
      <c r="O59" s="70">
        <v>0</v>
      </c>
      <c r="P59" s="70" t="s">
        <v>68</v>
      </c>
      <c r="Q59" s="70" t="s">
        <v>68</v>
      </c>
      <c r="R59" s="66"/>
      <c r="S59" s="67"/>
    </row>
    <row r="60" spans="2:19" x14ac:dyDescent="0.3">
      <c r="B60" s="66" t="s">
        <v>407</v>
      </c>
      <c r="C60" s="67" t="s">
        <v>408</v>
      </c>
      <c r="D60" s="68" t="s">
        <v>65</v>
      </c>
      <c r="E60" s="68" t="s">
        <v>64</v>
      </c>
      <c r="F60" s="69">
        <v>2273453980101</v>
      </c>
      <c r="G60" s="68" t="s">
        <v>64</v>
      </c>
      <c r="H60" s="68" t="s">
        <v>64</v>
      </c>
      <c r="I60" s="68" t="s">
        <v>65</v>
      </c>
      <c r="J60" s="68" t="s">
        <v>66</v>
      </c>
      <c r="K60" s="70">
        <v>0</v>
      </c>
      <c r="L60" s="70">
        <v>0</v>
      </c>
      <c r="M60" s="70">
        <v>0</v>
      </c>
      <c r="N60" s="70" t="s">
        <v>65</v>
      </c>
      <c r="O60" s="70">
        <v>0</v>
      </c>
      <c r="P60" s="70" t="s">
        <v>68</v>
      </c>
      <c r="Q60" s="70" t="s">
        <v>68</v>
      </c>
      <c r="R60" s="66"/>
      <c r="S60" s="67"/>
    </row>
    <row r="61" spans="2:19" x14ac:dyDescent="0.3">
      <c r="B61" s="66" t="s">
        <v>427</v>
      </c>
      <c r="C61" s="67" t="s">
        <v>428</v>
      </c>
      <c r="D61" s="68" t="s">
        <v>64</v>
      </c>
      <c r="E61" s="68" t="s">
        <v>65</v>
      </c>
      <c r="F61" s="69">
        <v>2204932350101</v>
      </c>
      <c r="G61" s="68" t="s">
        <v>64</v>
      </c>
      <c r="H61" s="68" t="s">
        <v>64</v>
      </c>
      <c r="I61" s="68" t="s">
        <v>65</v>
      </c>
      <c r="J61" s="68" t="s">
        <v>66</v>
      </c>
      <c r="K61" s="70">
        <v>0</v>
      </c>
      <c r="L61" s="70">
        <v>0</v>
      </c>
      <c r="M61" s="70">
        <v>0</v>
      </c>
      <c r="N61" s="70" t="s">
        <v>65</v>
      </c>
      <c r="O61" s="70">
        <v>0</v>
      </c>
      <c r="P61" s="70" t="s">
        <v>68</v>
      </c>
      <c r="Q61" s="70" t="s">
        <v>68</v>
      </c>
      <c r="R61" s="66"/>
      <c r="S61" s="67"/>
    </row>
    <row r="62" spans="2:19" x14ac:dyDescent="0.3">
      <c r="B62" s="66" t="s">
        <v>429</v>
      </c>
      <c r="C62" s="67" t="s">
        <v>430</v>
      </c>
      <c r="D62" s="68" t="s">
        <v>65</v>
      </c>
      <c r="E62" s="68" t="s">
        <v>64</v>
      </c>
      <c r="F62" s="69">
        <v>2634358220101</v>
      </c>
      <c r="G62" s="68" t="s">
        <v>64</v>
      </c>
      <c r="H62" s="68" t="s">
        <v>65</v>
      </c>
      <c r="I62" s="68" t="s">
        <v>66</v>
      </c>
      <c r="J62" s="68" t="s">
        <v>66</v>
      </c>
      <c r="K62" s="70">
        <v>0</v>
      </c>
      <c r="L62" s="70">
        <v>0</v>
      </c>
      <c r="M62" s="70">
        <v>0</v>
      </c>
      <c r="N62" s="70" t="s">
        <v>65</v>
      </c>
      <c r="O62" s="70">
        <v>0</v>
      </c>
      <c r="P62" s="70" t="s">
        <v>68</v>
      </c>
      <c r="Q62" s="70" t="s">
        <v>68</v>
      </c>
      <c r="R62" s="66"/>
      <c r="S62" s="67"/>
    </row>
    <row r="63" spans="2:19" x14ac:dyDescent="0.3">
      <c r="B63" s="66" t="s">
        <v>194</v>
      </c>
      <c r="C63" s="67" t="s">
        <v>431</v>
      </c>
      <c r="D63" s="68" t="s">
        <v>64</v>
      </c>
      <c r="E63" s="68" t="s">
        <v>65</v>
      </c>
      <c r="F63" s="69">
        <v>2234018031601</v>
      </c>
      <c r="G63" s="68" t="s">
        <v>64</v>
      </c>
      <c r="H63" s="68" t="s">
        <v>64</v>
      </c>
      <c r="I63" s="68" t="s">
        <v>65</v>
      </c>
      <c r="J63" s="68" t="s">
        <v>66</v>
      </c>
      <c r="K63" s="70">
        <v>0</v>
      </c>
      <c r="L63" s="70">
        <v>0</v>
      </c>
      <c r="M63" s="70">
        <v>0</v>
      </c>
      <c r="N63" s="70" t="s">
        <v>65</v>
      </c>
      <c r="O63" s="70">
        <v>0</v>
      </c>
      <c r="P63" s="70" t="s">
        <v>68</v>
      </c>
      <c r="Q63" s="70" t="s">
        <v>68</v>
      </c>
      <c r="R63" s="66"/>
      <c r="S63" s="67"/>
    </row>
    <row r="64" spans="2:19" x14ac:dyDescent="0.3">
      <c r="B64" s="66" t="s">
        <v>154</v>
      </c>
      <c r="C64" s="67" t="s">
        <v>432</v>
      </c>
      <c r="D64" s="68" t="s">
        <v>64</v>
      </c>
      <c r="E64" s="68" t="s">
        <v>65</v>
      </c>
      <c r="F64" s="69">
        <v>2575172780101</v>
      </c>
      <c r="G64" s="68" t="s">
        <v>64</v>
      </c>
      <c r="H64" s="68" t="s">
        <v>65</v>
      </c>
      <c r="I64" s="68" t="s">
        <v>66</v>
      </c>
      <c r="J64" s="68" t="s">
        <v>66</v>
      </c>
      <c r="K64" s="70">
        <v>0</v>
      </c>
      <c r="L64" s="70">
        <v>0</v>
      </c>
      <c r="M64" s="70">
        <v>0</v>
      </c>
      <c r="N64" s="70" t="s">
        <v>65</v>
      </c>
      <c r="O64" s="70">
        <v>0</v>
      </c>
      <c r="P64" s="70" t="s">
        <v>68</v>
      </c>
      <c r="Q64" s="70" t="s">
        <v>68</v>
      </c>
      <c r="R64" s="66"/>
      <c r="S64" s="67"/>
    </row>
    <row r="65" spans="2:19" x14ac:dyDescent="0.3">
      <c r="B65" s="66" t="s">
        <v>369</v>
      </c>
      <c r="C65" s="67" t="s">
        <v>433</v>
      </c>
      <c r="D65" s="68" t="s">
        <v>64</v>
      </c>
      <c r="E65" s="68" t="s">
        <v>65</v>
      </c>
      <c r="F65" s="69">
        <v>2236818491705</v>
      </c>
      <c r="G65" s="68" t="s">
        <v>64</v>
      </c>
      <c r="H65" s="68" t="s">
        <v>65</v>
      </c>
      <c r="I65" s="68" t="s">
        <v>66</v>
      </c>
      <c r="J65" s="68" t="s">
        <v>66</v>
      </c>
      <c r="K65" s="70">
        <v>0</v>
      </c>
      <c r="L65" s="70">
        <v>0</v>
      </c>
      <c r="M65" s="70">
        <v>0</v>
      </c>
      <c r="N65" s="70" t="s">
        <v>65</v>
      </c>
      <c r="O65" s="70">
        <v>0</v>
      </c>
      <c r="P65" s="70" t="s">
        <v>68</v>
      </c>
      <c r="Q65" s="70" t="s">
        <v>68</v>
      </c>
      <c r="R65" s="66"/>
      <c r="S65" s="67"/>
    </row>
    <row r="66" spans="2:19" x14ac:dyDescent="0.3">
      <c r="B66" s="66" t="s">
        <v>434</v>
      </c>
      <c r="C66" s="67" t="s">
        <v>435</v>
      </c>
      <c r="D66" s="68" t="s">
        <v>64</v>
      </c>
      <c r="E66" s="68" t="s">
        <v>65</v>
      </c>
      <c r="F66" s="69">
        <v>2429530930101</v>
      </c>
      <c r="G66" s="68" t="s">
        <v>64</v>
      </c>
      <c r="H66" s="68" t="s">
        <v>64</v>
      </c>
      <c r="I66" s="68" t="s">
        <v>65</v>
      </c>
      <c r="J66" s="68" t="s">
        <v>66</v>
      </c>
      <c r="K66" s="70">
        <v>0</v>
      </c>
      <c r="L66" s="70">
        <v>0</v>
      </c>
      <c r="M66" s="70">
        <v>0</v>
      </c>
      <c r="N66" s="70" t="s">
        <v>65</v>
      </c>
      <c r="O66" s="70">
        <v>0</v>
      </c>
      <c r="P66" s="70" t="s">
        <v>68</v>
      </c>
      <c r="Q66" s="70" t="s">
        <v>68</v>
      </c>
      <c r="R66" s="66"/>
      <c r="S66" s="67"/>
    </row>
    <row r="67" spans="2:19" x14ac:dyDescent="0.3">
      <c r="B67" s="66" t="s">
        <v>436</v>
      </c>
      <c r="C67" s="67" t="s">
        <v>437</v>
      </c>
      <c r="D67" s="68" t="s">
        <v>65</v>
      </c>
      <c r="E67" s="68" t="s">
        <v>64</v>
      </c>
      <c r="F67" s="69">
        <v>1662198860101</v>
      </c>
      <c r="G67" s="68" t="s">
        <v>64</v>
      </c>
      <c r="H67" s="68" t="s">
        <v>64</v>
      </c>
      <c r="I67" s="68" t="s">
        <v>66</v>
      </c>
      <c r="J67" s="68" t="s">
        <v>65</v>
      </c>
      <c r="K67" s="70">
        <v>0</v>
      </c>
      <c r="L67" s="70">
        <v>0</v>
      </c>
      <c r="M67" s="70">
        <v>0</v>
      </c>
      <c r="N67" s="70" t="s">
        <v>65</v>
      </c>
      <c r="O67" s="70">
        <v>0</v>
      </c>
      <c r="P67" s="70" t="s">
        <v>68</v>
      </c>
      <c r="Q67" s="70" t="s">
        <v>68</v>
      </c>
      <c r="R67" s="66"/>
      <c r="S67" s="67"/>
    </row>
    <row r="68" spans="2:19" x14ac:dyDescent="0.3">
      <c r="B68" s="66" t="s">
        <v>438</v>
      </c>
      <c r="C68" s="67" t="s">
        <v>439</v>
      </c>
      <c r="D68" s="68" t="s">
        <v>65</v>
      </c>
      <c r="E68" s="68" t="s">
        <v>64</v>
      </c>
      <c r="F68" s="69">
        <v>1969946830101</v>
      </c>
      <c r="G68" s="68" t="s">
        <v>64</v>
      </c>
      <c r="H68" s="68" t="s">
        <v>64</v>
      </c>
      <c r="I68" s="68" t="s">
        <v>66</v>
      </c>
      <c r="J68" s="68" t="s">
        <v>65</v>
      </c>
      <c r="K68" s="70">
        <v>0</v>
      </c>
      <c r="L68" s="70">
        <v>0</v>
      </c>
      <c r="M68" s="70">
        <v>0</v>
      </c>
      <c r="N68" s="70" t="s">
        <v>65</v>
      </c>
      <c r="O68" s="70">
        <v>0</v>
      </c>
      <c r="P68" s="70" t="s">
        <v>68</v>
      </c>
      <c r="Q68" s="70" t="s">
        <v>68</v>
      </c>
      <c r="R68" s="66"/>
      <c r="S68" s="67"/>
    </row>
    <row r="69" spans="2:19" x14ac:dyDescent="0.3">
      <c r="B69" s="66" t="s">
        <v>440</v>
      </c>
      <c r="C69" s="67" t="s">
        <v>441</v>
      </c>
      <c r="D69" s="68" t="s">
        <v>65</v>
      </c>
      <c r="E69" s="68" t="s">
        <v>64</v>
      </c>
      <c r="F69" s="69">
        <v>2528272600101</v>
      </c>
      <c r="G69" s="68" t="s">
        <v>64</v>
      </c>
      <c r="H69" s="68" t="s">
        <v>64</v>
      </c>
      <c r="I69" s="68" t="s">
        <v>65</v>
      </c>
      <c r="J69" s="68" t="s">
        <v>66</v>
      </c>
      <c r="K69" s="70">
        <v>0</v>
      </c>
      <c r="L69" s="70">
        <v>0</v>
      </c>
      <c r="M69" s="70">
        <v>0</v>
      </c>
      <c r="N69" s="70" t="s">
        <v>65</v>
      </c>
      <c r="O69" s="70">
        <v>0</v>
      </c>
      <c r="P69" s="70" t="s">
        <v>68</v>
      </c>
      <c r="Q69" s="70" t="s">
        <v>68</v>
      </c>
      <c r="R69" s="66"/>
      <c r="S69" s="67"/>
    </row>
    <row r="70" spans="2:19" x14ac:dyDescent="0.3">
      <c r="B70" s="66" t="s">
        <v>407</v>
      </c>
      <c r="C70" s="67" t="s">
        <v>442</v>
      </c>
      <c r="D70" s="68" t="s">
        <v>64</v>
      </c>
      <c r="E70" s="68" t="s">
        <v>65</v>
      </c>
      <c r="F70" s="69">
        <v>2467029902217</v>
      </c>
      <c r="G70" s="68" t="s">
        <v>64</v>
      </c>
      <c r="H70" s="68" t="s">
        <v>64</v>
      </c>
      <c r="I70" s="68" t="s">
        <v>65</v>
      </c>
      <c r="J70" s="68" t="s">
        <v>66</v>
      </c>
      <c r="K70" s="70">
        <v>0</v>
      </c>
      <c r="L70" s="70">
        <v>0</v>
      </c>
      <c r="M70" s="70">
        <v>0</v>
      </c>
      <c r="N70" s="70" t="s">
        <v>65</v>
      </c>
      <c r="O70" s="70">
        <v>0</v>
      </c>
      <c r="P70" s="70" t="s">
        <v>68</v>
      </c>
      <c r="Q70" s="70" t="s">
        <v>68</v>
      </c>
      <c r="R70" s="66"/>
      <c r="S70" s="67"/>
    </row>
    <row r="71" spans="2:19" x14ac:dyDescent="0.3">
      <c r="B71" s="66" t="s">
        <v>443</v>
      </c>
      <c r="C71" s="67" t="s">
        <v>444</v>
      </c>
      <c r="D71" s="68" t="s">
        <v>65</v>
      </c>
      <c r="E71" s="68" t="s">
        <v>64</v>
      </c>
      <c r="F71" s="69">
        <v>1783739310101</v>
      </c>
      <c r="G71" s="68" t="s">
        <v>64</v>
      </c>
      <c r="H71" s="68" t="s">
        <v>64</v>
      </c>
      <c r="I71" s="68" t="s">
        <v>65</v>
      </c>
      <c r="J71" s="68" t="s">
        <v>66</v>
      </c>
      <c r="K71" s="70">
        <v>0</v>
      </c>
      <c r="L71" s="70">
        <v>0</v>
      </c>
      <c r="M71" s="70">
        <v>0</v>
      </c>
      <c r="N71" s="70" t="s">
        <v>65</v>
      </c>
      <c r="O71" s="70">
        <v>0</v>
      </c>
      <c r="P71" s="70" t="s">
        <v>68</v>
      </c>
      <c r="Q71" s="70" t="s">
        <v>68</v>
      </c>
      <c r="R71" s="66"/>
      <c r="S71" s="67"/>
    </row>
    <row r="72" spans="2:19" x14ac:dyDescent="0.3">
      <c r="B72" s="66" t="s">
        <v>445</v>
      </c>
      <c r="C72" s="67" t="s">
        <v>446</v>
      </c>
      <c r="D72" s="68" t="s">
        <v>65</v>
      </c>
      <c r="E72" s="68" t="s">
        <v>64</v>
      </c>
      <c r="F72" s="69">
        <v>1939312220208</v>
      </c>
      <c r="G72" s="68" t="s">
        <v>64</v>
      </c>
      <c r="H72" s="68" t="s">
        <v>64</v>
      </c>
      <c r="I72" s="68" t="s">
        <v>66</v>
      </c>
      <c r="J72" s="68" t="s">
        <v>65</v>
      </c>
      <c r="K72" s="70">
        <v>0</v>
      </c>
      <c r="L72" s="70">
        <v>0</v>
      </c>
      <c r="M72" s="70">
        <v>0</v>
      </c>
      <c r="N72" s="70" t="s">
        <v>65</v>
      </c>
      <c r="O72" s="70">
        <v>0</v>
      </c>
      <c r="P72" s="70" t="s">
        <v>68</v>
      </c>
      <c r="Q72" s="70" t="s">
        <v>68</v>
      </c>
      <c r="R72" s="66"/>
      <c r="S72" s="67"/>
    </row>
    <row r="73" spans="2:19" x14ac:dyDescent="0.3">
      <c r="B73" s="66" t="s">
        <v>447</v>
      </c>
      <c r="C73" s="67" t="s">
        <v>448</v>
      </c>
      <c r="D73" s="68" t="s">
        <v>64</v>
      </c>
      <c r="E73" s="68" t="s">
        <v>65</v>
      </c>
      <c r="F73" s="69">
        <v>1984767440101</v>
      </c>
      <c r="G73" s="68" t="s">
        <v>64</v>
      </c>
      <c r="H73" s="68" t="s">
        <v>64</v>
      </c>
      <c r="I73" s="68" t="s">
        <v>66</v>
      </c>
      <c r="J73" s="68" t="s">
        <v>65</v>
      </c>
      <c r="K73" s="70">
        <v>0</v>
      </c>
      <c r="L73" s="70">
        <v>0</v>
      </c>
      <c r="M73" s="70">
        <v>0</v>
      </c>
      <c r="N73" s="70" t="s">
        <v>65</v>
      </c>
      <c r="O73" s="70">
        <v>0</v>
      </c>
      <c r="P73" s="70" t="s">
        <v>68</v>
      </c>
      <c r="Q73" s="70" t="s">
        <v>68</v>
      </c>
      <c r="R73" s="66"/>
      <c r="S73" s="67"/>
    </row>
    <row r="74" spans="2:19" x14ac:dyDescent="0.3">
      <c r="B74" s="66" t="s">
        <v>449</v>
      </c>
      <c r="C74" s="67" t="s">
        <v>450</v>
      </c>
      <c r="D74" s="68" t="s">
        <v>65</v>
      </c>
      <c r="E74" s="68" t="s">
        <v>64</v>
      </c>
      <c r="F74" s="69">
        <v>1776771040101</v>
      </c>
      <c r="G74" s="68" t="s">
        <v>64</v>
      </c>
      <c r="H74" s="68" t="s">
        <v>64</v>
      </c>
      <c r="I74" s="68" t="s">
        <v>66</v>
      </c>
      <c r="J74" s="68" t="s">
        <v>65</v>
      </c>
      <c r="K74" s="70">
        <v>0</v>
      </c>
      <c r="L74" s="70">
        <v>0</v>
      </c>
      <c r="M74" s="70">
        <v>0</v>
      </c>
      <c r="N74" s="70" t="s">
        <v>65</v>
      </c>
      <c r="O74" s="70">
        <v>0</v>
      </c>
      <c r="P74" s="70" t="s">
        <v>68</v>
      </c>
      <c r="Q74" s="70" t="s">
        <v>68</v>
      </c>
      <c r="R74" s="66"/>
      <c r="S74" s="67"/>
    </row>
    <row r="75" spans="2:19" x14ac:dyDescent="0.3">
      <c r="B75" s="66" t="s">
        <v>451</v>
      </c>
      <c r="C75" s="67" t="s">
        <v>391</v>
      </c>
      <c r="D75" s="68" t="s">
        <v>64</v>
      </c>
      <c r="E75" s="68" t="s">
        <v>65</v>
      </c>
      <c r="F75" s="69">
        <v>2324834690710</v>
      </c>
      <c r="G75" s="68" t="s">
        <v>64</v>
      </c>
      <c r="H75" s="68" t="s">
        <v>64</v>
      </c>
      <c r="I75" s="68" t="s">
        <v>66</v>
      </c>
      <c r="J75" s="68" t="s">
        <v>65</v>
      </c>
      <c r="K75" s="70">
        <v>0</v>
      </c>
      <c r="L75" s="70">
        <v>0</v>
      </c>
      <c r="M75" s="70">
        <v>0</v>
      </c>
      <c r="N75" s="70" t="s">
        <v>65</v>
      </c>
      <c r="O75" s="70">
        <v>0</v>
      </c>
      <c r="P75" s="70" t="s">
        <v>68</v>
      </c>
      <c r="Q75" s="70" t="s">
        <v>68</v>
      </c>
      <c r="R75" s="66"/>
      <c r="S75" s="67"/>
    </row>
    <row r="76" spans="2:19" x14ac:dyDescent="0.3">
      <c r="B76" s="66" t="s">
        <v>452</v>
      </c>
      <c r="C76" s="67" t="s">
        <v>453</v>
      </c>
      <c r="D76" s="68" t="s">
        <v>65</v>
      </c>
      <c r="E76" s="68" t="s">
        <v>64</v>
      </c>
      <c r="F76" s="69">
        <v>2085484910101</v>
      </c>
      <c r="G76" s="68" t="s">
        <v>64</v>
      </c>
      <c r="H76" s="68" t="s">
        <v>64</v>
      </c>
      <c r="I76" s="68" t="s">
        <v>66</v>
      </c>
      <c r="J76" s="68" t="s">
        <v>65</v>
      </c>
      <c r="K76" s="70">
        <v>0</v>
      </c>
      <c r="L76" s="70">
        <v>0</v>
      </c>
      <c r="M76" s="70">
        <v>0</v>
      </c>
      <c r="N76" s="70" t="s">
        <v>65</v>
      </c>
      <c r="O76" s="70">
        <v>0</v>
      </c>
      <c r="P76" s="70" t="s">
        <v>68</v>
      </c>
      <c r="Q76" s="70" t="s">
        <v>68</v>
      </c>
      <c r="R76" s="66"/>
      <c r="S76" s="67"/>
    </row>
    <row r="77" spans="2:19" x14ac:dyDescent="0.3">
      <c r="B77" s="66" t="s">
        <v>454</v>
      </c>
      <c r="C77" s="67" t="s">
        <v>453</v>
      </c>
      <c r="D77" s="68" t="s">
        <v>65</v>
      </c>
      <c r="E77" s="68" t="s">
        <v>64</v>
      </c>
      <c r="F77" s="69">
        <v>3033220980108</v>
      </c>
      <c r="G77" s="68" t="s">
        <v>64</v>
      </c>
      <c r="H77" s="68" t="s">
        <v>64</v>
      </c>
      <c r="I77" s="68" t="s">
        <v>66</v>
      </c>
      <c r="J77" s="68" t="s">
        <v>65</v>
      </c>
      <c r="K77" s="70">
        <v>0</v>
      </c>
      <c r="L77" s="70">
        <v>0</v>
      </c>
      <c r="M77" s="70">
        <v>0</v>
      </c>
      <c r="N77" s="70" t="s">
        <v>65</v>
      </c>
      <c r="O77" s="70">
        <v>0</v>
      </c>
      <c r="P77" s="70" t="s">
        <v>68</v>
      </c>
      <c r="Q77" s="70" t="s">
        <v>68</v>
      </c>
      <c r="R77" s="66"/>
      <c r="S77" s="67"/>
    </row>
    <row r="78" spans="2:19" x14ac:dyDescent="0.3">
      <c r="B78" s="66" t="s">
        <v>455</v>
      </c>
      <c r="C78" s="67" t="s">
        <v>456</v>
      </c>
      <c r="D78" s="68" t="s">
        <v>65</v>
      </c>
      <c r="E78" s="68" t="s">
        <v>64</v>
      </c>
      <c r="F78" s="69">
        <v>2451762090101</v>
      </c>
      <c r="G78" s="68" t="s">
        <v>64</v>
      </c>
      <c r="H78" s="68" t="s">
        <v>64</v>
      </c>
      <c r="I78" s="68" t="s">
        <v>65</v>
      </c>
      <c r="J78" s="68" t="s">
        <v>66</v>
      </c>
      <c r="K78" s="70">
        <v>0</v>
      </c>
      <c r="L78" s="70">
        <v>0</v>
      </c>
      <c r="M78" s="70">
        <v>0</v>
      </c>
      <c r="N78" s="70" t="s">
        <v>65</v>
      </c>
      <c r="O78" s="70">
        <v>0</v>
      </c>
      <c r="P78" s="70" t="s">
        <v>68</v>
      </c>
      <c r="Q78" s="70" t="s">
        <v>68</v>
      </c>
      <c r="R78" s="66"/>
      <c r="S78" s="67"/>
    </row>
    <row r="79" spans="2:19" x14ac:dyDescent="0.3">
      <c r="B79" s="66" t="s">
        <v>412</v>
      </c>
      <c r="C79" s="67" t="s">
        <v>202</v>
      </c>
      <c r="D79" s="68" t="s">
        <v>65</v>
      </c>
      <c r="E79" s="68" t="s">
        <v>64</v>
      </c>
      <c r="F79" s="69">
        <v>2817591380101</v>
      </c>
      <c r="G79" s="68" t="s">
        <v>64</v>
      </c>
      <c r="H79" s="68" t="s">
        <v>65</v>
      </c>
      <c r="I79" s="68" t="s">
        <v>66</v>
      </c>
      <c r="J79" s="68" t="s">
        <v>66</v>
      </c>
      <c r="K79" s="70">
        <v>0</v>
      </c>
      <c r="L79" s="70">
        <v>0</v>
      </c>
      <c r="M79" s="70">
        <v>0</v>
      </c>
      <c r="N79" s="70" t="s">
        <v>65</v>
      </c>
      <c r="O79" s="70">
        <v>0</v>
      </c>
      <c r="P79" s="70" t="s">
        <v>68</v>
      </c>
      <c r="Q79" s="70" t="s">
        <v>68</v>
      </c>
      <c r="R79" s="66"/>
      <c r="S79" s="67"/>
    </row>
    <row r="80" spans="2:19" x14ac:dyDescent="0.3">
      <c r="B80" s="66" t="s">
        <v>457</v>
      </c>
      <c r="C80" s="67" t="s">
        <v>416</v>
      </c>
      <c r="D80" s="68" t="s">
        <v>65</v>
      </c>
      <c r="E80" s="68" t="s">
        <v>64</v>
      </c>
      <c r="F80" s="69">
        <v>1638752000101</v>
      </c>
      <c r="G80" s="68" t="s">
        <v>64</v>
      </c>
      <c r="H80" s="68" t="s">
        <v>64</v>
      </c>
      <c r="I80" s="68" t="s">
        <v>65</v>
      </c>
      <c r="J80" s="68" t="s">
        <v>66</v>
      </c>
      <c r="K80" s="70">
        <v>0</v>
      </c>
      <c r="L80" s="70">
        <v>0</v>
      </c>
      <c r="M80" s="70">
        <v>0</v>
      </c>
      <c r="N80" s="70" t="s">
        <v>65</v>
      </c>
      <c r="O80" s="70">
        <v>0</v>
      </c>
      <c r="P80" s="70" t="s">
        <v>68</v>
      </c>
      <c r="Q80" s="70" t="s">
        <v>68</v>
      </c>
      <c r="R80" s="66"/>
      <c r="S80" s="67"/>
    </row>
    <row r="81" spans="2:19" x14ac:dyDescent="0.3">
      <c r="B81" s="66" t="s">
        <v>458</v>
      </c>
      <c r="C81" s="67" t="s">
        <v>116</v>
      </c>
      <c r="D81" s="68" t="s">
        <v>65</v>
      </c>
      <c r="E81" s="68" t="s">
        <v>64</v>
      </c>
      <c r="F81" s="69">
        <v>2435182850611</v>
      </c>
      <c r="G81" s="68" t="s">
        <v>64</v>
      </c>
      <c r="H81" s="68" t="s">
        <v>64</v>
      </c>
      <c r="I81" s="68" t="s">
        <v>66</v>
      </c>
      <c r="J81" s="68" t="s">
        <v>65</v>
      </c>
      <c r="K81" s="70">
        <v>0</v>
      </c>
      <c r="L81" s="70">
        <v>0</v>
      </c>
      <c r="M81" s="70">
        <v>0</v>
      </c>
      <c r="N81" s="70" t="s">
        <v>65</v>
      </c>
      <c r="O81" s="70">
        <v>0</v>
      </c>
      <c r="P81" s="70" t="s">
        <v>68</v>
      </c>
      <c r="Q81" s="70" t="s">
        <v>68</v>
      </c>
      <c r="R81" s="66"/>
      <c r="S81" s="67"/>
    </row>
    <row r="82" spans="2:19" x14ac:dyDescent="0.3">
      <c r="B82" s="66" t="s">
        <v>417</v>
      </c>
      <c r="C82" s="67" t="s">
        <v>459</v>
      </c>
      <c r="D82" s="68" t="s">
        <v>65</v>
      </c>
      <c r="E82" s="68" t="s">
        <v>64</v>
      </c>
      <c r="F82" s="69">
        <v>2400379601006</v>
      </c>
      <c r="G82" s="68" t="s">
        <v>64</v>
      </c>
      <c r="H82" s="68" t="s">
        <v>64</v>
      </c>
      <c r="I82" s="68" t="s">
        <v>65</v>
      </c>
      <c r="J82" s="68" t="s">
        <v>66</v>
      </c>
      <c r="K82" s="70">
        <v>0</v>
      </c>
      <c r="L82" s="70">
        <v>0</v>
      </c>
      <c r="M82" s="70">
        <v>0</v>
      </c>
      <c r="N82" s="70" t="s">
        <v>65</v>
      </c>
      <c r="O82" s="70">
        <v>0</v>
      </c>
      <c r="P82" s="70" t="s">
        <v>68</v>
      </c>
      <c r="Q82" s="70" t="s">
        <v>68</v>
      </c>
      <c r="R82" s="66"/>
      <c r="S82" s="67"/>
    </row>
    <row r="83" spans="2:19" x14ac:dyDescent="0.3">
      <c r="B83" s="66" t="s">
        <v>348</v>
      </c>
      <c r="C83" s="67" t="s">
        <v>460</v>
      </c>
      <c r="D83" s="68" t="s">
        <v>64</v>
      </c>
      <c r="E83" s="68" t="s">
        <v>65</v>
      </c>
      <c r="F83" s="69">
        <v>1637806840101</v>
      </c>
      <c r="G83" s="68" t="s">
        <v>64</v>
      </c>
      <c r="H83" s="68" t="s">
        <v>64</v>
      </c>
      <c r="I83" s="68" t="s">
        <v>65</v>
      </c>
      <c r="J83" s="68" t="s">
        <v>66</v>
      </c>
      <c r="K83" s="70">
        <v>0</v>
      </c>
      <c r="L83" s="70">
        <v>0</v>
      </c>
      <c r="M83" s="70">
        <v>0</v>
      </c>
      <c r="N83" s="70" t="s">
        <v>65</v>
      </c>
      <c r="O83" s="70">
        <v>0</v>
      </c>
      <c r="P83" s="70" t="s">
        <v>68</v>
      </c>
      <c r="Q83" s="70" t="s">
        <v>68</v>
      </c>
      <c r="R83" s="66"/>
      <c r="S83" s="67"/>
    </row>
    <row r="84" spans="2:19" x14ac:dyDescent="0.3">
      <c r="B84" s="66" t="s">
        <v>413</v>
      </c>
      <c r="C84" s="67" t="s">
        <v>461</v>
      </c>
      <c r="D84" s="68" t="s">
        <v>65</v>
      </c>
      <c r="E84" s="68" t="s">
        <v>64</v>
      </c>
      <c r="F84" s="69">
        <v>2508357540101</v>
      </c>
      <c r="G84" s="68" t="s">
        <v>64</v>
      </c>
      <c r="H84" s="68" t="s">
        <v>64</v>
      </c>
      <c r="I84" s="68" t="s">
        <v>65</v>
      </c>
      <c r="J84" s="68" t="s">
        <v>66</v>
      </c>
      <c r="K84" s="70">
        <v>0</v>
      </c>
      <c r="L84" s="70">
        <v>0</v>
      </c>
      <c r="M84" s="70">
        <v>0</v>
      </c>
      <c r="N84" s="70" t="s">
        <v>65</v>
      </c>
      <c r="O84" s="70">
        <v>0</v>
      </c>
      <c r="P84" s="70" t="s">
        <v>68</v>
      </c>
      <c r="Q84" s="70" t="s">
        <v>68</v>
      </c>
      <c r="R84" s="66"/>
      <c r="S84" s="67"/>
    </row>
    <row r="85" spans="2:19" x14ac:dyDescent="0.3">
      <c r="B85" s="66" t="s">
        <v>462</v>
      </c>
      <c r="C85" s="67" t="s">
        <v>463</v>
      </c>
      <c r="D85" s="68" t="s">
        <v>64</v>
      </c>
      <c r="E85" s="68" t="s">
        <v>65</v>
      </c>
      <c r="F85" s="69">
        <v>1998087751803</v>
      </c>
      <c r="G85" s="68" t="s">
        <v>64</v>
      </c>
      <c r="H85" s="68" t="s">
        <v>64</v>
      </c>
      <c r="I85" s="68" t="s">
        <v>65</v>
      </c>
      <c r="J85" s="68" t="s">
        <v>66</v>
      </c>
      <c r="K85" s="70">
        <v>0</v>
      </c>
      <c r="L85" s="70">
        <v>0</v>
      </c>
      <c r="M85" s="70">
        <v>0</v>
      </c>
      <c r="N85" s="70" t="s">
        <v>65</v>
      </c>
      <c r="O85" s="70">
        <v>0</v>
      </c>
      <c r="P85" s="70" t="s">
        <v>68</v>
      </c>
      <c r="Q85" s="70" t="s">
        <v>68</v>
      </c>
      <c r="R85" s="66"/>
      <c r="S85" s="67"/>
    </row>
    <row r="86" spans="2:19" x14ac:dyDescent="0.3">
      <c r="B86" s="66" t="s">
        <v>464</v>
      </c>
      <c r="C86" s="67" t="s">
        <v>465</v>
      </c>
      <c r="D86" s="68" t="s">
        <v>64</v>
      </c>
      <c r="E86" s="68" t="s">
        <v>65</v>
      </c>
      <c r="F86" s="69">
        <v>1603554511904</v>
      </c>
      <c r="G86" s="68" t="s">
        <v>64</v>
      </c>
      <c r="H86" s="68" t="s">
        <v>64</v>
      </c>
      <c r="I86" s="68" t="s">
        <v>65</v>
      </c>
      <c r="J86" s="68" t="s">
        <v>66</v>
      </c>
      <c r="K86" s="70">
        <v>0</v>
      </c>
      <c r="L86" s="70">
        <v>0</v>
      </c>
      <c r="M86" s="70">
        <v>0</v>
      </c>
      <c r="N86" s="70" t="s">
        <v>65</v>
      </c>
      <c r="O86" s="70">
        <v>0</v>
      </c>
      <c r="P86" s="70" t="s">
        <v>68</v>
      </c>
      <c r="Q86" s="70" t="s">
        <v>68</v>
      </c>
      <c r="R86" s="66"/>
      <c r="S86" s="67"/>
    </row>
    <row r="87" spans="2:19" x14ac:dyDescent="0.3">
      <c r="B87" s="66" t="s">
        <v>466</v>
      </c>
      <c r="C87" s="67" t="s">
        <v>467</v>
      </c>
      <c r="D87" s="68" t="s">
        <v>64</v>
      </c>
      <c r="E87" s="68" t="s">
        <v>65</v>
      </c>
      <c r="F87" s="69">
        <v>2375539020101</v>
      </c>
      <c r="G87" s="68" t="s">
        <v>64</v>
      </c>
      <c r="H87" s="68" t="s">
        <v>64</v>
      </c>
      <c r="I87" s="68" t="s">
        <v>65</v>
      </c>
      <c r="J87" s="68" t="s">
        <v>66</v>
      </c>
      <c r="K87" s="70">
        <v>0</v>
      </c>
      <c r="L87" s="70">
        <v>0</v>
      </c>
      <c r="M87" s="70">
        <v>0</v>
      </c>
      <c r="N87" s="70" t="s">
        <v>65</v>
      </c>
      <c r="O87" s="70">
        <v>0</v>
      </c>
      <c r="P87" s="70" t="s">
        <v>68</v>
      </c>
      <c r="Q87" s="70" t="s">
        <v>68</v>
      </c>
      <c r="R87" s="66"/>
      <c r="S87" s="67"/>
    </row>
    <row r="88" spans="2:19" x14ac:dyDescent="0.3">
      <c r="B88" s="66" t="s">
        <v>189</v>
      </c>
      <c r="C88" s="67" t="s">
        <v>468</v>
      </c>
      <c r="D88" s="68" t="s">
        <v>64</v>
      </c>
      <c r="E88" s="68" t="s">
        <v>65</v>
      </c>
      <c r="F88" s="69">
        <v>2314383460101</v>
      </c>
      <c r="G88" s="68" t="s">
        <v>64</v>
      </c>
      <c r="H88" s="68" t="s">
        <v>64</v>
      </c>
      <c r="I88" s="68" t="s">
        <v>65</v>
      </c>
      <c r="J88" s="68" t="s">
        <v>66</v>
      </c>
      <c r="K88" s="70">
        <v>0</v>
      </c>
      <c r="L88" s="70">
        <v>0</v>
      </c>
      <c r="M88" s="70">
        <v>0</v>
      </c>
      <c r="N88" s="70" t="s">
        <v>65</v>
      </c>
      <c r="O88" s="70">
        <v>0</v>
      </c>
      <c r="P88" s="70" t="s">
        <v>68</v>
      </c>
      <c r="Q88" s="70" t="s">
        <v>68</v>
      </c>
      <c r="R88" s="66"/>
      <c r="S88" s="67"/>
    </row>
    <row r="89" spans="2:19" x14ac:dyDescent="0.3">
      <c r="B89" s="66" t="s">
        <v>469</v>
      </c>
      <c r="C89" s="67" t="s">
        <v>389</v>
      </c>
      <c r="D89" s="68" t="s">
        <v>65</v>
      </c>
      <c r="E89" s="68" t="s">
        <v>64</v>
      </c>
      <c r="F89" s="69">
        <v>2256066230101</v>
      </c>
      <c r="G89" s="68" t="s">
        <v>64</v>
      </c>
      <c r="H89" s="68" t="s">
        <v>65</v>
      </c>
      <c r="I89" s="68" t="s">
        <v>66</v>
      </c>
      <c r="J89" s="68" t="s">
        <v>66</v>
      </c>
      <c r="K89" s="70">
        <v>0</v>
      </c>
      <c r="L89" s="70">
        <v>0</v>
      </c>
      <c r="M89" s="70">
        <v>0</v>
      </c>
      <c r="N89" s="70" t="s">
        <v>65</v>
      </c>
      <c r="O89" s="70">
        <v>0</v>
      </c>
      <c r="P89" s="70" t="s">
        <v>68</v>
      </c>
      <c r="Q89" s="70" t="s">
        <v>68</v>
      </c>
      <c r="R89" s="66"/>
      <c r="S89" s="67"/>
    </row>
    <row r="90" spans="2:19" x14ac:dyDescent="0.3">
      <c r="B90" s="66" t="s">
        <v>470</v>
      </c>
      <c r="C90" s="67" t="s">
        <v>471</v>
      </c>
      <c r="D90" s="68" t="s">
        <v>65</v>
      </c>
      <c r="E90" s="68" t="s">
        <v>64</v>
      </c>
      <c r="F90" s="69">
        <v>1853011850101</v>
      </c>
      <c r="G90" s="68" t="s">
        <v>64</v>
      </c>
      <c r="H90" s="68" t="s">
        <v>64</v>
      </c>
      <c r="I90" s="68" t="s">
        <v>65</v>
      </c>
      <c r="J90" s="68" t="s">
        <v>66</v>
      </c>
      <c r="K90" s="70">
        <v>0</v>
      </c>
      <c r="L90" s="70">
        <v>0</v>
      </c>
      <c r="M90" s="70">
        <v>0</v>
      </c>
      <c r="N90" s="70" t="s">
        <v>65</v>
      </c>
      <c r="O90" s="70">
        <v>0</v>
      </c>
      <c r="P90" s="70" t="s">
        <v>68</v>
      </c>
      <c r="Q90" s="70" t="s">
        <v>68</v>
      </c>
      <c r="R90" s="66"/>
      <c r="S90" s="67"/>
    </row>
    <row r="91" spans="2:19" x14ac:dyDescent="0.3">
      <c r="B91" s="66" t="s">
        <v>472</v>
      </c>
      <c r="C91" s="67" t="s">
        <v>473</v>
      </c>
      <c r="D91" s="68" t="s">
        <v>65</v>
      </c>
      <c r="E91" s="68" t="s">
        <v>64</v>
      </c>
      <c r="F91" s="69">
        <v>1642926080106</v>
      </c>
      <c r="G91" s="68" t="s">
        <v>64</v>
      </c>
      <c r="H91" s="68" t="s">
        <v>64</v>
      </c>
      <c r="I91" s="68" t="s">
        <v>65</v>
      </c>
      <c r="J91" s="68" t="s">
        <v>66</v>
      </c>
      <c r="K91" s="70">
        <v>0</v>
      </c>
      <c r="L91" s="70">
        <v>0</v>
      </c>
      <c r="M91" s="70">
        <v>0</v>
      </c>
      <c r="N91" s="70" t="s">
        <v>67</v>
      </c>
      <c r="O91" s="70">
        <v>0</v>
      </c>
      <c r="P91" s="70" t="s">
        <v>68</v>
      </c>
      <c r="Q91" s="70" t="s">
        <v>68</v>
      </c>
      <c r="R91" s="66"/>
      <c r="S91" s="67"/>
    </row>
    <row r="92" spans="2:19" x14ac:dyDescent="0.3">
      <c r="B92" s="66" t="s">
        <v>474</v>
      </c>
      <c r="C92" s="67" t="s">
        <v>368</v>
      </c>
      <c r="D92" s="68" t="s">
        <v>64</v>
      </c>
      <c r="E92" s="68" t="s">
        <v>65</v>
      </c>
      <c r="F92" s="69">
        <v>2753056510101</v>
      </c>
      <c r="G92" s="68" t="s">
        <v>64</v>
      </c>
      <c r="H92" s="68" t="s">
        <v>64</v>
      </c>
      <c r="I92" s="68" t="s">
        <v>66</v>
      </c>
      <c r="J92" s="68" t="s">
        <v>65</v>
      </c>
      <c r="K92" s="70">
        <v>0</v>
      </c>
      <c r="L92" s="70">
        <v>0</v>
      </c>
      <c r="M92" s="70">
        <v>0</v>
      </c>
      <c r="N92" s="70" t="s">
        <v>65</v>
      </c>
      <c r="O92" s="70">
        <v>0</v>
      </c>
      <c r="P92" s="70" t="s">
        <v>68</v>
      </c>
      <c r="Q92" s="70" t="s">
        <v>68</v>
      </c>
      <c r="R92" s="66"/>
      <c r="S92" s="67"/>
    </row>
    <row r="93" spans="2:19" x14ac:dyDescent="0.3">
      <c r="B93" s="66" t="s">
        <v>475</v>
      </c>
      <c r="C93" s="67" t="s">
        <v>204</v>
      </c>
      <c r="D93" s="68" t="s">
        <v>65</v>
      </c>
      <c r="E93" s="68" t="s">
        <v>64</v>
      </c>
      <c r="F93" s="69">
        <v>1710919140608</v>
      </c>
      <c r="G93" s="68" t="s">
        <v>64</v>
      </c>
      <c r="H93" s="68" t="s">
        <v>64</v>
      </c>
      <c r="I93" s="68" t="s">
        <v>66</v>
      </c>
      <c r="J93" s="68" t="s">
        <v>65</v>
      </c>
      <c r="K93" s="70">
        <v>0</v>
      </c>
      <c r="L93" s="70">
        <v>0</v>
      </c>
      <c r="M93" s="70">
        <v>0</v>
      </c>
      <c r="N93" s="70" t="s">
        <v>65</v>
      </c>
      <c r="O93" s="70">
        <v>0</v>
      </c>
      <c r="P93" s="70" t="s">
        <v>68</v>
      </c>
      <c r="Q93" s="70" t="s">
        <v>68</v>
      </c>
      <c r="R93" s="66"/>
      <c r="S93" s="67"/>
    </row>
    <row r="94" spans="2:19" x14ac:dyDescent="0.3">
      <c r="B94" s="66" t="s">
        <v>476</v>
      </c>
      <c r="C94" s="67" t="s">
        <v>477</v>
      </c>
      <c r="D94" s="68" t="s">
        <v>64</v>
      </c>
      <c r="E94" s="68" t="s">
        <v>65</v>
      </c>
      <c r="F94" s="69">
        <v>2294813960101</v>
      </c>
      <c r="G94" s="68" t="s">
        <v>64</v>
      </c>
      <c r="H94" s="68" t="s">
        <v>64</v>
      </c>
      <c r="I94" s="68" t="s">
        <v>66</v>
      </c>
      <c r="J94" s="68" t="s">
        <v>65</v>
      </c>
      <c r="K94" s="70">
        <v>0</v>
      </c>
      <c r="L94" s="70">
        <v>0</v>
      </c>
      <c r="M94" s="70">
        <v>0</v>
      </c>
      <c r="N94" s="70" t="s">
        <v>65</v>
      </c>
      <c r="O94" s="70">
        <v>0</v>
      </c>
      <c r="P94" s="70" t="s">
        <v>68</v>
      </c>
      <c r="Q94" s="70" t="s">
        <v>68</v>
      </c>
      <c r="R94" s="66"/>
      <c r="S94" s="67"/>
    </row>
    <row r="95" spans="2:19" x14ac:dyDescent="0.3">
      <c r="B95" s="66" t="s">
        <v>105</v>
      </c>
      <c r="C95" s="67" t="s">
        <v>478</v>
      </c>
      <c r="D95" s="68" t="s">
        <v>64</v>
      </c>
      <c r="E95" s="68" t="s">
        <v>65</v>
      </c>
      <c r="F95" s="69">
        <v>2636995790101</v>
      </c>
      <c r="G95" s="68" t="s">
        <v>64</v>
      </c>
      <c r="H95" s="68" t="s">
        <v>65</v>
      </c>
      <c r="I95" s="68" t="s">
        <v>66</v>
      </c>
      <c r="J95" s="68" t="s">
        <v>66</v>
      </c>
      <c r="K95" s="70">
        <v>0</v>
      </c>
      <c r="L95" s="70">
        <v>0</v>
      </c>
      <c r="M95" s="70">
        <v>0</v>
      </c>
      <c r="N95" s="70" t="s">
        <v>65</v>
      </c>
      <c r="O95" s="70">
        <v>0</v>
      </c>
      <c r="P95" s="70" t="s">
        <v>68</v>
      </c>
      <c r="Q95" s="70" t="s">
        <v>68</v>
      </c>
      <c r="R95" s="66"/>
      <c r="S95" s="67"/>
    </row>
    <row r="96" spans="2:19" x14ac:dyDescent="0.3">
      <c r="B96" s="66" t="s">
        <v>479</v>
      </c>
      <c r="C96" s="67" t="s">
        <v>480</v>
      </c>
      <c r="D96" s="68" t="s">
        <v>65</v>
      </c>
      <c r="E96" s="68" t="s">
        <v>64</v>
      </c>
      <c r="F96" s="69">
        <v>1645639700101</v>
      </c>
      <c r="G96" s="68" t="s">
        <v>64</v>
      </c>
      <c r="H96" s="68" t="s">
        <v>64</v>
      </c>
      <c r="I96" s="68" t="s">
        <v>65</v>
      </c>
      <c r="J96" s="68" t="s">
        <v>66</v>
      </c>
      <c r="K96" s="70">
        <v>0</v>
      </c>
      <c r="L96" s="70">
        <v>0</v>
      </c>
      <c r="M96" s="70">
        <v>0</v>
      </c>
      <c r="N96" s="70" t="s">
        <v>65</v>
      </c>
      <c r="O96" s="70">
        <v>0</v>
      </c>
      <c r="P96" s="70" t="s">
        <v>68</v>
      </c>
      <c r="Q96" s="70" t="s">
        <v>68</v>
      </c>
      <c r="R96" s="66"/>
      <c r="S96" s="67"/>
    </row>
    <row r="97" spans="2:19" x14ac:dyDescent="0.3">
      <c r="B97" s="66" t="s">
        <v>481</v>
      </c>
      <c r="C97" s="67" t="s">
        <v>482</v>
      </c>
      <c r="D97" s="68" t="s">
        <v>65</v>
      </c>
      <c r="E97" s="68" t="s">
        <v>64</v>
      </c>
      <c r="F97" s="69">
        <v>2086713070110</v>
      </c>
      <c r="G97" s="68" t="s">
        <v>64</v>
      </c>
      <c r="H97" s="68" t="s">
        <v>65</v>
      </c>
      <c r="I97" s="68" t="s">
        <v>66</v>
      </c>
      <c r="J97" s="68" t="s">
        <v>66</v>
      </c>
      <c r="K97" s="70">
        <v>0</v>
      </c>
      <c r="L97" s="70">
        <v>0</v>
      </c>
      <c r="M97" s="70">
        <v>0</v>
      </c>
      <c r="N97" s="70" t="s">
        <v>65</v>
      </c>
      <c r="O97" s="70">
        <v>0</v>
      </c>
      <c r="P97" s="70" t="s">
        <v>68</v>
      </c>
      <c r="Q97" s="70" t="s">
        <v>68</v>
      </c>
      <c r="R97" s="66"/>
      <c r="S97" s="67"/>
    </row>
    <row r="98" spans="2:19" x14ac:dyDescent="0.3">
      <c r="B98" s="66" t="s">
        <v>161</v>
      </c>
      <c r="C98" s="67" t="s">
        <v>158</v>
      </c>
      <c r="D98" s="68" t="s">
        <v>65</v>
      </c>
      <c r="E98" s="68" t="s">
        <v>64</v>
      </c>
      <c r="F98" s="69">
        <v>1811705312010</v>
      </c>
      <c r="G98" s="68" t="s">
        <v>64</v>
      </c>
      <c r="H98" s="68" t="s">
        <v>65</v>
      </c>
      <c r="I98" s="68" t="s">
        <v>66</v>
      </c>
      <c r="J98" s="68" t="s">
        <v>66</v>
      </c>
      <c r="K98" s="70">
        <v>0</v>
      </c>
      <c r="L98" s="70">
        <v>0</v>
      </c>
      <c r="M98" s="70">
        <v>0</v>
      </c>
      <c r="N98" s="70" t="s">
        <v>65</v>
      </c>
      <c r="O98" s="70">
        <v>0</v>
      </c>
      <c r="P98" s="70" t="s">
        <v>68</v>
      </c>
      <c r="Q98" s="70" t="s">
        <v>68</v>
      </c>
      <c r="R98" s="66"/>
      <c r="S98" s="67"/>
    </row>
    <row r="99" spans="2:19" x14ac:dyDescent="0.3">
      <c r="B99" s="66" t="s">
        <v>483</v>
      </c>
      <c r="C99" s="67" t="s">
        <v>165</v>
      </c>
      <c r="D99" s="68" t="s">
        <v>65</v>
      </c>
      <c r="E99" s="68" t="s">
        <v>64</v>
      </c>
      <c r="F99" s="69">
        <v>2553292290101</v>
      </c>
      <c r="G99" s="68" t="s">
        <v>64</v>
      </c>
      <c r="H99" s="68" t="s">
        <v>65</v>
      </c>
      <c r="I99" s="68" t="s">
        <v>66</v>
      </c>
      <c r="J99" s="68" t="s">
        <v>66</v>
      </c>
      <c r="K99" s="70">
        <v>0</v>
      </c>
      <c r="L99" s="70">
        <v>0</v>
      </c>
      <c r="M99" s="70">
        <v>0</v>
      </c>
      <c r="N99" s="70" t="s">
        <v>65</v>
      </c>
      <c r="O99" s="70">
        <v>0</v>
      </c>
      <c r="P99" s="70" t="s">
        <v>68</v>
      </c>
      <c r="Q99" s="70" t="s">
        <v>68</v>
      </c>
      <c r="R99" s="66"/>
      <c r="S99" s="67"/>
    </row>
    <row r="100" spans="2:19" x14ac:dyDescent="0.3">
      <c r="B100" s="66" t="s">
        <v>484</v>
      </c>
      <c r="C100" s="67" t="s">
        <v>485</v>
      </c>
      <c r="D100" s="68" t="s">
        <v>65</v>
      </c>
      <c r="E100" s="68" t="s">
        <v>64</v>
      </c>
      <c r="F100" s="69">
        <v>1814209201712</v>
      </c>
      <c r="G100" s="68" t="s">
        <v>64</v>
      </c>
      <c r="H100" s="68" t="s">
        <v>64</v>
      </c>
      <c r="I100" s="68" t="s">
        <v>65</v>
      </c>
      <c r="J100" s="68" t="s">
        <v>66</v>
      </c>
      <c r="K100" s="70">
        <v>0</v>
      </c>
      <c r="L100" s="70">
        <v>0</v>
      </c>
      <c r="M100" s="70">
        <v>0</v>
      </c>
      <c r="N100" s="70" t="s">
        <v>65</v>
      </c>
      <c r="O100" s="70">
        <v>0</v>
      </c>
      <c r="P100" s="70" t="s">
        <v>68</v>
      </c>
      <c r="Q100" s="70" t="s">
        <v>68</v>
      </c>
      <c r="R100" s="66"/>
      <c r="S100" s="67"/>
    </row>
    <row r="101" spans="2:19" x14ac:dyDescent="0.3">
      <c r="B101" s="66" t="s">
        <v>421</v>
      </c>
      <c r="C101" s="67" t="s">
        <v>204</v>
      </c>
      <c r="D101" s="68" t="s">
        <v>65</v>
      </c>
      <c r="E101" s="68" t="s">
        <v>64</v>
      </c>
      <c r="F101" s="69">
        <v>2226173061015</v>
      </c>
      <c r="G101" s="68" t="s">
        <v>64</v>
      </c>
      <c r="H101" s="68" t="s">
        <v>65</v>
      </c>
      <c r="I101" s="68" t="s">
        <v>66</v>
      </c>
      <c r="J101" s="68" t="s">
        <v>66</v>
      </c>
      <c r="K101" s="70">
        <v>0</v>
      </c>
      <c r="L101" s="70">
        <v>0</v>
      </c>
      <c r="M101" s="70">
        <v>0</v>
      </c>
      <c r="N101" s="70" t="s">
        <v>65</v>
      </c>
      <c r="O101" s="70">
        <v>0</v>
      </c>
      <c r="P101" s="70" t="s">
        <v>68</v>
      </c>
      <c r="Q101" s="70" t="s">
        <v>68</v>
      </c>
      <c r="R101" s="66"/>
      <c r="S101" s="67"/>
    </row>
    <row r="102" spans="2:19" x14ac:dyDescent="0.3">
      <c r="B102" s="66" t="s">
        <v>483</v>
      </c>
      <c r="C102" s="67" t="s">
        <v>389</v>
      </c>
      <c r="D102" s="68" t="s">
        <v>65</v>
      </c>
      <c r="E102" s="68" t="s">
        <v>64</v>
      </c>
      <c r="F102" s="69">
        <v>2553292290101</v>
      </c>
      <c r="G102" s="68" t="s">
        <v>64</v>
      </c>
      <c r="H102" s="68" t="s">
        <v>65</v>
      </c>
      <c r="I102" s="68" t="s">
        <v>66</v>
      </c>
      <c r="J102" s="68" t="s">
        <v>66</v>
      </c>
      <c r="K102" s="70">
        <v>0</v>
      </c>
      <c r="L102" s="70">
        <v>0</v>
      </c>
      <c r="M102" s="70">
        <v>0</v>
      </c>
      <c r="N102" s="70" t="s">
        <v>65</v>
      </c>
      <c r="O102" s="70">
        <v>0</v>
      </c>
      <c r="P102" s="70" t="s">
        <v>68</v>
      </c>
      <c r="Q102" s="70" t="s">
        <v>68</v>
      </c>
      <c r="R102" s="66"/>
      <c r="S102" s="67"/>
    </row>
    <row r="103" spans="2:19" x14ac:dyDescent="0.3">
      <c r="B103" s="66" t="s">
        <v>189</v>
      </c>
      <c r="C103" s="67" t="s">
        <v>468</v>
      </c>
      <c r="D103" s="68" t="s">
        <v>65</v>
      </c>
      <c r="E103" s="68" t="s">
        <v>64</v>
      </c>
      <c r="F103" s="69">
        <v>2314383460101</v>
      </c>
      <c r="G103" s="68" t="s">
        <v>64</v>
      </c>
      <c r="H103" s="68" t="s">
        <v>65</v>
      </c>
      <c r="I103" s="68" t="s">
        <v>66</v>
      </c>
      <c r="J103" s="68" t="s">
        <v>66</v>
      </c>
      <c r="K103" s="70">
        <v>0</v>
      </c>
      <c r="L103" s="70">
        <v>0</v>
      </c>
      <c r="M103" s="70">
        <v>0</v>
      </c>
      <c r="N103" s="70" t="s">
        <v>65</v>
      </c>
      <c r="O103" s="70">
        <v>0</v>
      </c>
      <c r="P103" s="70" t="s">
        <v>68</v>
      </c>
      <c r="Q103" s="70" t="s">
        <v>68</v>
      </c>
      <c r="R103" s="66"/>
      <c r="S103" s="67"/>
    </row>
    <row r="104" spans="2:19" x14ac:dyDescent="0.3">
      <c r="B104" s="66" t="s">
        <v>486</v>
      </c>
      <c r="C104" s="67" t="s">
        <v>204</v>
      </c>
      <c r="D104" s="68" t="s">
        <v>65</v>
      </c>
      <c r="E104" s="68" t="s">
        <v>64</v>
      </c>
      <c r="F104" s="69">
        <v>2215065430408</v>
      </c>
      <c r="G104" s="68" t="s">
        <v>64</v>
      </c>
      <c r="H104" s="68" t="s">
        <v>64</v>
      </c>
      <c r="I104" s="68" t="s">
        <v>65</v>
      </c>
      <c r="J104" s="68" t="s">
        <v>66</v>
      </c>
      <c r="K104" s="70">
        <v>0</v>
      </c>
      <c r="L104" s="70">
        <v>0</v>
      </c>
      <c r="M104" s="70">
        <v>0</v>
      </c>
      <c r="N104" s="70" t="s">
        <v>65</v>
      </c>
      <c r="O104" s="70">
        <v>0</v>
      </c>
      <c r="P104" s="70" t="s">
        <v>68</v>
      </c>
      <c r="Q104" s="70" t="s">
        <v>68</v>
      </c>
      <c r="R104" s="66"/>
      <c r="S104" s="67"/>
    </row>
    <row r="105" spans="2:19" x14ac:dyDescent="0.3">
      <c r="B105" s="66" t="s">
        <v>487</v>
      </c>
      <c r="C105" s="67" t="s">
        <v>488</v>
      </c>
      <c r="D105" s="68" t="s">
        <v>65</v>
      </c>
      <c r="E105" s="68" t="s">
        <v>64</v>
      </c>
      <c r="F105" s="69">
        <v>2433337300101</v>
      </c>
      <c r="G105" s="68" t="s">
        <v>64</v>
      </c>
      <c r="H105" s="68" t="s">
        <v>64</v>
      </c>
      <c r="I105" s="68" t="s">
        <v>65</v>
      </c>
      <c r="J105" s="68" t="s">
        <v>66</v>
      </c>
      <c r="K105" s="70">
        <v>0</v>
      </c>
      <c r="L105" s="70">
        <v>0</v>
      </c>
      <c r="M105" s="70">
        <v>0</v>
      </c>
      <c r="N105" s="70" t="s">
        <v>65</v>
      </c>
      <c r="O105" s="70">
        <v>0</v>
      </c>
      <c r="P105" s="70" t="s">
        <v>68</v>
      </c>
      <c r="Q105" s="70" t="s">
        <v>68</v>
      </c>
      <c r="R105" s="66"/>
      <c r="S105" s="67"/>
    </row>
    <row r="106" spans="2:19" x14ac:dyDescent="0.3">
      <c r="B106" s="66" t="s">
        <v>484</v>
      </c>
      <c r="C106" s="67" t="s">
        <v>489</v>
      </c>
      <c r="D106" s="68" t="s">
        <v>65</v>
      </c>
      <c r="E106" s="68" t="s">
        <v>64</v>
      </c>
      <c r="F106" s="69">
        <v>1814209101712</v>
      </c>
      <c r="G106" s="68" t="s">
        <v>64</v>
      </c>
      <c r="H106" s="68" t="s">
        <v>64</v>
      </c>
      <c r="I106" s="68" t="s">
        <v>65</v>
      </c>
      <c r="J106" s="68" t="s">
        <v>66</v>
      </c>
      <c r="K106" s="70">
        <v>0</v>
      </c>
      <c r="L106" s="70">
        <v>0</v>
      </c>
      <c r="M106" s="70">
        <v>0</v>
      </c>
      <c r="N106" s="70" t="s">
        <v>65</v>
      </c>
      <c r="O106" s="70">
        <v>0</v>
      </c>
      <c r="P106" s="70" t="s">
        <v>68</v>
      </c>
      <c r="Q106" s="70" t="s">
        <v>68</v>
      </c>
      <c r="R106" s="66"/>
      <c r="S106" s="67"/>
    </row>
    <row r="107" spans="2:19" x14ac:dyDescent="0.3">
      <c r="B107" s="66" t="s">
        <v>440</v>
      </c>
      <c r="C107" s="67" t="s">
        <v>441</v>
      </c>
      <c r="D107" s="68" t="s">
        <v>65</v>
      </c>
      <c r="E107" s="68" t="s">
        <v>64</v>
      </c>
      <c r="F107" s="69">
        <v>2528272600101</v>
      </c>
      <c r="G107" s="68" t="s">
        <v>64</v>
      </c>
      <c r="H107" s="68" t="s">
        <v>64</v>
      </c>
      <c r="I107" s="68" t="s">
        <v>65</v>
      </c>
      <c r="J107" s="68" t="s">
        <v>66</v>
      </c>
      <c r="K107" s="70">
        <v>0</v>
      </c>
      <c r="L107" s="70">
        <v>0</v>
      </c>
      <c r="M107" s="70">
        <v>0</v>
      </c>
      <c r="N107" s="70" t="s">
        <v>65</v>
      </c>
      <c r="O107" s="70">
        <v>0</v>
      </c>
      <c r="P107" s="70" t="s">
        <v>68</v>
      </c>
      <c r="Q107" s="70" t="s">
        <v>68</v>
      </c>
      <c r="R107" s="66"/>
      <c r="S107" s="67"/>
    </row>
    <row r="108" spans="2:19" x14ac:dyDescent="0.3">
      <c r="B108" s="66" t="s">
        <v>490</v>
      </c>
      <c r="C108" s="67" t="s">
        <v>491</v>
      </c>
      <c r="D108" s="68" t="s">
        <v>65</v>
      </c>
      <c r="E108" s="68" t="s">
        <v>64</v>
      </c>
      <c r="F108" s="69">
        <v>2696064670101</v>
      </c>
      <c r="G108" s="68" t="s">
        <v>64</v>
      </c>
      <c r="H108" s="68" t="s">
        <v>64</v>
      </c>
      <c r="I108" s="68" t="s">
        <v>65</v>
      </c>
      <c r="J108" s="68" t="s">
        <v>66</v>
      </c>
      <c r="K108" s="70">
        <v>0</v>
      </c>
      <c r="L108" s="70">
        <v>0</v>
      </c>
      <c r="M108" s="70">
        <v>0</v>
      </c>
      <c r="N108" s="70" t="s">
        <v>65</v>
      </c>
      <c r="O108" s="70">
        <v>0</v>
      </c>
      <c r="P108" s="70" t="s">
        <v>68</v>
      </c>
      <c r="Q108" s="70" t="s">
        <v>68</v>
      </c>
      <c r="R108" s="66"/>
      <c r="S108" s="67"/>
    </row>
    <row r="109" spans="2:19" x14ac:dyDescent="0.3">
      <c r="B109" s="66" t="s">
        <v>410</v>
      </c>
      <c r="C109" s="67" t="s">
        <v>411</v>
      </c>
      <c r="D109" s="68" t="s">
        <v>65</v>
      </c>
      <c r="E109" s="68" t="s">
        <v>64</v>
      </c>
      <c r="F109" s="69">
        <v>2457699270102</v>
      </c>
      <c r="G109" s="68" t="s">
        <v>64</v>
      </c>
      <c r="H109" s="68" t="s">
        <v>64</v>
      </c>
      <c r="I109" s="68" t="s">
        <v>65</v>
      </c>
      <c r="J109" s="68" t="s">
        <v>66</v>
      </c>
      <c r="K109" s="70">
        <v>0</v>
      </c>
      <c r="L109" s="70">
        <v>0</v>
      </c>
      <c r="M109" s="70">
        <v>0</v>
      </c>
      <c r="N109" s="70" t="s">
        <v>67</v>
      </c>
      <c r="O109" s="70">
        <v>0</v>
      </c>
      <c r="P109" s="70" t="s">
        <v>68</v>
      </c>
      <c r="Q109" s="70" t="s">
        <v>68</v>
      </c>
      <c r="R109" s="66"/>
      <c r="S109" s="67"/>
    </row>
    <row r="110" spans="2:19" x14ac:dyDescent="0.3">
      <c r="B110" s="66" t="s">
        <v>492</v>
      </c>
      <c r="C110" s="67" t="s">
        <v>493</v>
      </c>
      <c r="D110" s="68" t="s">
        <v>64</v>
      </c>
      <c r="E110" s="68" t="s">
        <v>65</v>
      </c>
      <c r="F110" s="69">
        <v>3493774560101</v>
      </c>
      <c r="G110" s="68" t="s">
        <v>65</v>
      </c>
      <c r="H110" s="68" t="s">
        <v>64</v>
      </c>
      <c r="I110" s="68" t="s">
        <v>66</v>
      </c>
      <c r="J110" s="68" t="s">
        <v>66</v>
      </c>
      <c r="K110" s="70">
        <v>0</v>
      </c>
      <c r="L110" s="70">
        <v>0</v>
      </c>
      <c r="M110" s="70">
        <v>0</v>
      </c>
      <c r="N110" s="70" t="s">
        <v>67</v>
      </c>
      <c r="O110" s="70">
        <v>0</v>
      </c>
      <c r="P110" s="70" t="s">
        <v>68</v>
      </c>
      <c r="Q110" s="70" t="s">
        <v>68</v>
      </c>
      <c r="R110" s="66"/>
      <c r="S110" s="67"/>
    </row>
    <row r="111" spans="2:19" x14ac:dyDescent="0.3">
      <c r="B111" s="66" t="s">
        <v>494</v>
      </c>
      <c r="C111" s="67" t="s">
        <v>411</v>
      </c>
      <c r="D111" s="68" t="s">
        <v>64</v>
      </c>
      <c r="E111" s="68" t="s">
        <v>65</v>
      </c>
      <c r="F111" s="69">
        <v>2044526000108</v>
      </c>
      <c r="G111" s="68" t="s">
        <v>65</v>
      </c>
      <c r="H111" s="68" t="s">
        <v>64</v>
      </c>
      <c r="I111" s="68" t="s">
        <v>66</v>
      </c>
      <c r="J111" s="68" t="s">
        <v>66</v>
      </c>
      <c r="K111" s="70">
        <v>0</v>
      </c>
      <c r="L111" s="70">
        <v>0</v>
      </c>
      <c r="M111" s="70">
        <v>0</v>
      </c>
      <c r="N111" s="70" t="s">
        <v>67</v>
      </c>
      <c r="O111" s="70">
        <v>0</v>
      </c>
      <c r="P111" s="70" t="s">
        <v>68</v>
      </c>
      <c r="Q111" s="70" t="s">
        <v>68</v>
      </c>
      <c r="R111" s="66"/>
      <c r="S111" s="67"/>
    </row>
    <row r="112" spans="2:19" x14ac:dyDescent="0.3">
      <c r="B112" s="66" t="s">
        <v>495</v>
      </c>
      <c r="C112" s="67" t="s">
        <v>496</v>
      </c>
      <c r="D112" s="68" t="s">
        <v>64</v>
      </c>
      <c r="E112" s="68" t="s">
        <v>65</v>
      </c>
      <c r="F112" s="69">
        <v>3010776140101</v>
      </c>
      <c r="G112" s="68" t="s">
        <v>65</v>
      </c>
      <c r="H112" s="68" t="s">
        <v>65</v>
      </c>
      <c r="I112" s="68" t="s">
        <v>66</v>
      </c>
      <c r="J112" s="68" t="s">
        <v>66</v>
      </c>
      <c r="K112" s="70">
        <v>0</v>
      </c>
      <c r="L112" s="70">
        <v>0</v>
      </c>
      <c r="M112" s="70">
        <v>0</v>
      </c>
      <c r="N112" s="70" t="s">
        <v>67</v>
      </c>
      <c r="O112" s="70">
        <v>0</v>
      </c>
      <c r="P112" s="70" t="s">
        <v>68</v>
      </c>
      <c r="Q112" s="70" t="s">
        <v>68</v>
      </c>
      <c r="R112" s="66"/>
      <c r="S112" s="67"/>
    </row>
    <row r="113" spans="2:19" x14ac:dyDescent="0.3">
      <c r="B113" s="66" t="s">
        <v>177</v>
      </c>
      <c r="C113" s="67" t="s">
        <v>496</v>
      </c>
      <c r="D113" s="68" t="s">
        <v>64</v>
      </c>
      <c r="E113" s="68" t="s">
        <v>65</v>
      </c>
      <c r="F113" s="69">
        <v>2009656970101</v>
      </c>
      <c r="G113" s="68" t="s">
        <v>65</v>
      </c>
      <c r="H113" s="68" t="s">
        <v>64</v>
      </c>
      <c r="I113" s="68" t="s">
        <v>66</v>
      </c>
      <c r="J113" s="68" t="s">
        <v>66</v>
      </c>
      <c r="K113" s="70">
        <v>0</v>
      </c>
      <c r="L113" s="70">
        <v>0</v>
      </c>
      <c r="M113" s="70">
        <v>0</v>
      </c>
      <c r="N113" s="70" t="s">
        <v>67</v>
      </c>
      <c r="O113" s="70">
        <v>0</v>
      </c>
      <c r="P113" s="70" t="s">
        <v>68</v>
      </c>
      <c r="Q113" s="70" t="s">
        <v>68</v>
      </c>
      <c r="R113" s="66"/>
      <c r="S113" s="67"/>
    </row>
    <row r="114" spans="2:19" x14ac:dyDescent="0.3">
      <c r="B114" s="66" t="s">
        <v>177</v>
      </c>
      <c r="C114" s="67" t="s">
        <v>496</v>
      </c>
      <c r="D114" s="68" t="s">
        <v>64</v>
      </c>
      <c r="E114" s="68" t="s">
        <v>65</v>
      </c>
      <c r="F114" s="69">
        <v>2009656970101</v>
      </c>
      <c r="G114" s="68" t="s">
        <v>65</v>
      </c>
      <c r="H114" s="68" t="s">
        <v>64</v>
      </c>
      <c r="I114" s="68" t="s">
        <v>66</v>
      </c>
      <c r="J114" s="68" t="s">
        <v>66</v>
      </c>
      <c r="K114" s="70">
        <v>0</v>
      </c>
      <c r="L114" s="70">
        <v>0</v>
      </c>
      <c r="M114" s="70">
        <v>0</v>
      </c>
      <c r="N114" s="70" t="s">
        <v>67</v>
      </c>
      <c r="O114" s="70">
        <v>0</v>
      </c>
      <c r="P114" s="70" t="s">
        <v>68</v>
      </c>
      <c r="Q114" s="70" t="s">
        <v>68</v>
      </c>
      <c r="R114" s="66"/>
      <c r="S114" s="67"/>
    </row>
    <row r="115" spans="2:19" x14ac:dyDescent="0.3">
      <c r="B115" s="66" t="s">
        <v>495</v>
      </c>
      <c r="C115" s="67" t="s">
        <v>496</v>
      </c>
      <c r="D115" s="68" t="s">
        <v>64</v>
      </c>
      <c r="E115" s="68" t="s">
        <v>65</v>
      </c>
      <c r="F115" s="69">
        <v>3010776140101</v>
      </c>
      <c r="G115" s="68" t="s">
        <v>65</v>
      </c>
      <c r="H115" s="68" t="s">
        <v>65</v>
      </c>
      <c r="I115" s="68" t="s">
        <v>66</v>
      </c>
      <c r="J115" s="68" t="s">
        <v>66</v>
      </c>
      <c r="K115" s="70">
        <v>0</v>
      </c>
      <c r="L115" s="70">
        <v>0</v>
      </c>
      <c r="M115" s="70">
        <v>0</v>
      </c>
      <c r="N115" s="70" t="s">
        <v>67</v>
      </c>
      <c r="O115" s="70">
        <v>0</v>
      </c>
      <c r="P115" s="70" t="s">
        <v>68</v>
      </c>
      <c r="Q115" s="70" t="s">
        <v>68</v>
      </c>
      <c r="R115" s="66"/>
      <c r="S115" s="67"/>
    </row>
    <row r="116" spans="2:19" x14ac:dyDescent="0.3">
      <c r="B116" s="66" t="s">
        <v>497</v>
      </c>
      <c r="C116" s="67" t="s">
        <v>498</v>
      </c>
      <c r="D116" s="68" t="s">
        <v>64</v>
      </c>
      <c r="E116" s="68" t="s">
        <v>65</v>
      </c>
      <c r="F116" s="69">
        <v>2081157490101</v>
      </c>
      <c r="G116" s="68" t="s">
        <v>64</v>
      </c>
      <c r="H116" s="68" t="s">
        <v>65</v>
      </c>
      <c r="I116" s="68" t="s">
        <v>66</v>
      </c>
      <c r="J116" s="68" t="s">
        <v>66</v>
      </c>
      <c r="K116" s="70">
        <v>0</v>
      </c>
      <c r="L116" s="70">
        <v>0</v>
      </c>
      <c r="M116" s="70">
        <v>0</v>
      </c>
      <c r="N116" s="70" t="s">
        <v>67</v>
      </c>
      <c r="O116" s="70">
        <v>0</v>
      </c>
      <c r="P116" s="70" t="s">
        <v>68</v>
      </c>
      <c r="Q116" s="70" t="s">
        <v>68</v>
      </c>
      <c r="R116" s="66"/>
      <c r="S116" s="67"/>
    </row>
    <row r="117" spans="2:19" x14ac:dyDescent="0.3">
      <c r="B117" s="66" t="s">
        <v>499</v>
      </c>
      <c r="C117" s="67" t="s">
        <v>500</v>
      </c>
      <c r="D117" s="68" t="s">
        <v>65</v>
      </c>
      <c r="E117" s="68" t="s">
        <v>64</v>
      </c>
      <c r="F117" s="69">
        <v>2802026600101</v>
      </c>
      <c r="G117" s="68" t="s">
        <v>65</v>
      </c>
      <c r="H117" s="68" t="s">
        <v>64</v>
      </c>
      <c r="I117" s="68" t="s">
        <v>66</v>
      </c>
      <c r="J117" s="68" t="s">
        <v>66</v>
      </c>
      <c r="K117" s="70">
        <v>0</v>
      </c>
      <c r="L117" s="70">
        <v>0</v>
      </c>
      <c r="M117" s="70">
        <v>0</v>
      </c>
      <c r="N117" s="70" t="s">
        <v>67</v>
      </c>
      <c r="O117" s="70">
        <v>0</v>
      </c>
      <c r="P117" s="70" t="s">
        <v>68</v>
      </c>
      <c r="Q117" s="70" t="s">
        <v>68</v>
      </c>
      <c r="R117" s="66"/>
      <c r="S117" s="67"/>
    </row>
    <row r="118" spans="2:19" x14ac:dyDescent="0.3">
      <c r="B118" s="66" t="s">
        <v>501</v>
      </c>
      <c r="C118" s="67" t="s">
        <v>502</v>
      </c>
      <c r="D118" s="68" t="s">
        <v>65</v>
      </c>
      <c r="E118" s="68" t="s">
        <v>64</v>
      </c>
      <c r="F118" s="69">
        <v>2084922160108</v>
      </c>
      <c r="G118" s="68" t="s">
        <v>65</v>
      </c>
      <c r="H118" s="68" t="s">
        <v>64</v>
      </c>
      <c r="I118" s="68" t="s">
        <v>66</v>
      </c>
      <c r="J118" s="68" t="s">
        <v>66</v>
      </c>
      <c r="K118" s="70">
        <v>0</v>
      </c>
      <c r="L118" s="70">
        <v>0</v>
      </c>
      <c r="M118" s="70">
        <v>0</v>
      </c>
      <c r="N118" s="70" t="s">
        <v>67</v>
      </c>
      <c r="O118" s="70">
        <v>0</v>
      </c>
      <c r="P118" s="70" t="s">
        <v>68</v>
      </c>
      <c r="Q118" s="70" t="s">
        <v>68</v>
      </c>
      <c r="R118" s="66"/>
      <c r="S118" s="67"/>
    </row>
    <row r="119" spans="2:19" x14ac:dyDescent="0.3">
      <c r="B119" s="66" t="s">
        <v>201</v>
      </c>
      <c r="C119" s="67" t="s">
        <v>202</v>
      </c>
      <c r="D119" s="68" t="s">
        <v>64</v>
      </c>
      <c r="E119" s="68" t="s">
        <v>65</v>
      </c>
      <c r="F119" s="69">
        <v>2976826951420</v>
      </c>
      <c r="G119" s="68" t="s">
        <v>64</v>
      </c>
      <c r="H119" s="68" t="s">
        <v>65</v>
      </c>
      <c r="I119" s="68" t="s">
        <v>66</v>
      </c>
      <c r="J119" s="68" t="s">
        <v>66</v>
      </c>
      <c r="K119" s="70" t="s">
        <v>67</v>
      </c>
      <c r="L119" s="70">
        <v>0</v>
      </c>
      <c r="M119" s="70">
        <v>0</v>
      </c>
      <c r="N119" s="70">
        <v>0</v>
      </c>
      <c r="O119" s="70">
        <v>0</v>
      </c>
      <c r="P119" s="70" t="s">
        <v>68</v>
      </c>
      <c r="Q119" s="70" t="s">
        <v>68</v>
      </c>
      <c r="R119" s="66"/>
      <c r="S119" s="67"/>
    </row>
    <row r="120" spans="2:19" x14ac:dyDescent="0.3">
      <c r="B120" s="66" t="s">
        <v>194</v>
      </c>
      <c r="C120" s="67" t="s">
        <v>503</v>
      </c>
      <c r="D120" s="68" t="s">
        <v>64</v>
      </c>
      <c r="E120" s="68" t="s">
        <v>65</v>
      </c>
      <c r="F120" s="69">
        <v>2234018031601</v>
      </c>
      <c r="G120" s="68" t="s">
        <v>64</v>
      </c>
      <c r="H120" s="68" t="s">
        <v>64</v>
      </c>
      <c r="I120" s="68" t="s">
        <v>65</v>
      </c>
      <c r="J120" s="68" t="s">
        <v>66</v>
      </c>
      <c r="K120" s="70" t="s">
        <v>67</v>
      </c>
      <c r="L120" s="70">
        <v>0</v>
      </c>
      <c r="M120" s="70">
        <v>0</v>
      </c>
      <c r="N120" s="70" t="s">
        <v>67</v>
      </c>
      <c r="O120" s="70">
        <v>0</v>
      </c>
      <c r="P120" s="70" t="s">
        <v>68</v>
      </c>
      <c r="Q120" s="70" t="s">
        <v>68</v>
      </c>
      <c r="R120" s="66"/>
      <c r="S120" s="67"/>
    </row>
    <row r="121" spans="2:19" x14ac:dyDescent="0.3">
      <c r="B121" s="66" t="s">
        <v>434</v>
      </c>
      <c r="C121" s="67" t="s">
        <v>504</v>
      </c>
      <c r="D121" s="68" t="s">
        <v>64</v>
      </c>
      <c r="E121" s="68" t="s">
        <v>65</v>
      </c>
      <c r="F121" s="69">
        <v>2429530930101</v>
      </c>
      <c r="G121" s="68" t="s">
        <v>64</v>
      </c>
      <c r="H121" s="68" t="s">
        <v>64</v>
      </c>
      <c r="I121" s="68" t="s">
        <v>65</v>
      </c>
      <c r="J121" s="68" t="s">
        <v>66</v>
      </c>
      <c r="K121" s="70">
        <v>0</v>
      </c>
      <c r="L121" s="70">
        <v>0</v>
      </c>
      <c r="M121" s="70">
        <v>0</v>
      </c>
      <c r="N121" s="70" t="s">
        <v>67</v>
      </c>
      <c r="O121" s="70">
        <v>0</v>
      </c>
      <c r="P121" s="70" t="s">
        <v>68</v>
      </c>
      <c r="Q121" s="70" t="s">
        <v>68</v>
      </c>
      <c r="R121" s="66"/>
      <c r="S121" s="67"/>
    </row>
    <row r="122" spans="2:19" x14ac:dyDescent="0.3">
      <c r="B122" s="66" t="s">
        <v>369</v>
      </c>
      <c r="C122" s="67" t="s">
        <v>505</v>
      </c>
      <c r="D122" s="68" t="s">
        <v>64</v>
      </c>
      <c r="E122" s="68" t="s">
        <v>65</v>
      </c>
      <c r="F122" s="69">
        <v>2236818491705</v>
      </c>
      <c r="G122" s="68" t="s">
        <v>64</v>
      </c>
      <c r="H122" s="68" t="s">
        <v>65</v>
      </c>
      <c r="I122" s="68" t="s">
        <v>66</v>
      </c>
      <c r="J122" s="68" t="s">
        <v>66</v>
      </c>
      <c r="K122" s="70">
        <v>0</v>
      </c>
      <c r="L122" s="70">
        <v>0</v>
      </c>
      <c r="M122" s="70">
        <v>0</v>
      </c>
      <c r="N122" s="70" t="s">
        <v>67</v>
      </c>
      <c r="O122" s="70">
        <v>0</v>
      </c>
      <c r="P122" s="70" t="s">
        <v>68</v>
      </c>
      <c r="Q122" s="70" t="s">
        <v>68</v>
      </c>
      <c r="R122" s="66"/>
      <c r="S122" s="67"/>
    </row>
    <row r="123" spans="2:19" x14ac:dyDescent="0.3">
      <c r="B123" s="66" t="s">
        <v>506</v>
      </c>
      <c r="C123" s="67" t="s">
        <v>507</v>
      </c>
      <c r="D123" s="68" t="s">
        <v>65</v>
      </c>
      <c r="E123" s="68" t="s">
        <v>64</v>
      </c>
      <c r="F123" s="69">
        <v>2422783961301</v>
      </c>
      <c r="G123" s="68" t="s">
        <v>64</v>
      </c>
      <c r="H123" s="68" t="s">
        <v>64</v>
      </c>
      <c r="I123" s="68" t="s">
        <v>65</v>
      </c>
      <c r="J123" s="68" t="s">
        <v>66</v>
      </c>
      <c r="K123" s="70">
        <v>0</v>
      </c>
      <c r="L123" s="70">
        <v>0</v>
      </c>
      <c r="M123" s="70">
        <v>0</v>
      </c>
      <c r="N123" s="70" t="s">
        <v>67</v>
      </c>
      <c r="O123" s="70">
        <v>0</v>
      </c>
      <c r="P123" s="70" t="s">
        <v>68</v>
      </c>
      <c r="Q123" s="70" t="s">
        <v>68</v>
      </c>
      <c r="R123" s="66"/>
      <c r="S123" s="67"/>
    </row>
    <row r="124" spans="2:19" x14ac:dyDescent="0.3">
      <c r="B124" s="66" t="s">
        <v>508</v>
      </c>
      <c r="C124" s="67" t="s">
        <v>509</v>
      </c>
      <c r="D124" s="68" t="s">
        <v>64</v>
      </c>
      <c r="E124" s="68" t="s">
        <v>65</v>
      </c>
      <c r="F124" s="69">
        <v>2117560320101</v>
      </c>
      <c r="G124" s="68" t="s">
        <v>64</v>
      </c>
      <c r="H124" s="68" t="s">
        <v>65</v>
      </c>
      <c r="I124" s="68" t="s">
        <v>66</v>
      </c>
      <c r="J124" s="68" t="s">
        <v>66</v>
      </c>
      <c r="K124" s="70">
        <v>0</v>
      </c>
      <c r="L124" s="70">
        <v>0</v>
      </c>
      <c r="M124" s="70">
        <v>0</v>
      </c>
      <c r="N124" s="70" t="s">
        <v>67</v>
      </c>
      <c r="O124" s="70">
        <v>0</v>
      </c>
      <c r="P124" s="70" t="s">
        <v>68</v>
      </c>
      <c r="Q124" s="70" t="s">
        <v>68</v>
      </c>
      <c r="R124" s="66"/>
      <c r="S124" s="67"/>
    </row>
    <row r="125" spans="2:19" x14ac:dyDescent="0.3">
      <c r="B125" s="66" t="s">
        <v>177</v>
      </c>
      <c r="C125" s="67" t="s">
        <v>510</v>
      </c>
      <c r="D125" s="68" t="s">
        <v>64</v>
      </c>
      <c r="E125" s="68" t="s">
        <v>65</v>
      </c>
      <c r="F125" s="69">
        <v>3183670331506</v>
      </c>
      <c r="G125" s="68" t="s">
        <v>64</v>
      </c>
      <c r="H125" s="68" t="s">
        <v>65</v>
      </c>
      <c r="I125" s="68" t="s">
        <v>66</v>
      </c>
      <c r="J125" s="68" t="s">
        <v>66</v>
      </c>
      <c r="K125" s="70">
        <v>0</v>
      </c>
      <c r="L125" s="70">
        <v>0</v>
      </c>
      <c r="M125" s="70">
        <v>0</v>
      </c>
      <c r="N125" s="70" t="s">
        <v>67</v>
      </c>
      <c r="O125" s="70">
        <v>0</v>
      </c>
      <c r="P125" s="70" t="s">
        <v>68</v>
      </c>
      <c r="Q125" s="70" t="s">
        <v>68</v>
      </c>
      <c r="R125" s="66"/>
      <c r="S125" s="67"/>
    </row>
    <row r="126" spans="2:19" x14ac:dyDescent="0.3">
      <c r="B126" s="66" t="s">
        <v>511</v>
      </c>
      <c r="C126" s="67" t="s">
        <v>512</v>
      </c>
      <c r="D126" s="68" t="s">
        <v>64</v>
      </c>
      <c r="E126" s="68" t="s">
        <v>65</v>
      </c>
      <c r="F126" s="69">
        <v>2421657880101</v>
      </c>
      <c r="G126" s="68" t="s">
        <v>64</v>
      </c>
      <c r="H126" s="68" t="s">
        <v>65</v>
      </c>
      <c r="I126" s="68" t="s">
        <v>66</v>
      </c>
      <c r="J126" s="68" t="s">
        <v>66</v>
      </c>
      <c r="K126" s="70">
        <v>0</v>
      </c>
      <c r="L126" s="70">
        <v>0</v>
      </c>
      <c r="M126" s="70">
        <v>0</v>
      </c>
      <c r="N126" s="70" t="s">
        <v>67</v>
      </c>
      <c r="O126" s="70">
        <v>0</v>
      </c>
      <c r="P126" s="70" t="s">
        <v>68</v>
      </c>
      <c r="Q126" s="70" t="s">
        <v>68</v>
      </c>
      <c r="R126" s="66"/>
      <c r="S126" s="67"/>
    </row>
    <row r="127" spans="2:19" x14ac:dyDescent="0.3">
      <c r="B127" s="66" t="s">
        <v>513</v>
      </c>
      <c r="C127" s="67" t="s">
        <v>514</v>
      </c>
      <c r="D127" s="68" t="s">
        <v>64</v>
      </c>
      <c r="E127" s="68" t="s">
        <v>65</v>
      </c>
      <c r="F127" s="69">
        <v>2994557260101</v>
      </c>
      <c r="G127" s="68" t="s">
        <v>64</v>
      </c>
      <c r="H127" s="68" t="s">
        <v>65</v>
      </c>
      <c r="I127" s="68" t="s">
        <v>66</v>
      </c>
      <c r="J127" s="68" t="s">
        <v>66</v>
      </c>
      <c r="K127" s="70">
        <v>0</v>
      </c>
      <c r="L127" s="70">
        <v>0</v>
      </c>
      <c r="M127" s="70">
        <v>0</v>
      </c>
      <c r="N127" s="70" t="s">
        <v>67</v>
      </c>
      <c r="O127" s="70">
        <v>0</v>
      </c>
      <c r="P127" s="70" t="s">
        <v>68</v>
      </c>
      <c r="Q127" s="70" t="s">
        <v>68</v>
      </c>
      <c r="R127" s="66"/>
      <c r="S127" s="67"/>
    </row>
    <row r="128" spans="2:19" x14ac:dyDescent="0.3">
      <c r="B128" s="66" t="s">
        <v>515</v>
      </c>
      <c r="C128" s="67" t="s">
        <v>516</v>
      </c>
      <c r="D128" s="68" t="s">
        <v>64</v>
      </c>
      <c r="E128" s="68" t="s">
        <v>65</v>
      </c>
      <c r="F128" s="69">
        <v>3017846040101</v>
      </c>
      <c r="G128" s="68" t="s">
        <v>64</v>
      </c>
      <c r="H128" s="68" t="s">
        <v>65</v>
      </c>
      <c r="I128" s="68" t="s">
        <v>66</v>
      </c>
      <c r="J128" s="68" t="s">
        <v>66</v>
      </c>
      <c r="K128" s="70">
        <v>0</v>
      </c>
      <c r="L128" s="70">
        <v>0</v>
      </c>
      <c r="M128" s="70">
        <v>0</v>
      </c>
      <c r="N128" s="70" t="s">
        <v>67</v>
      </c>
      <c r="O128" s="70">
        <v>0</v>
      </c>
      <c r="P128" s="70" t="s">
        <v>68</v>
      </c>
      <c r="Q128" s="70" t="s">
        <v>68</v>
      </c>
      <c r="R128" s="66"/>
      <c r="S128" s="67"/>
    </row>
    <row r="129" spans="2:19" x14ac:dyDescent="0.3">
      <c r="B129" s="66" t="s">
        <v>517</v>
      </c>
      <c r="C129" s="67" t="s">
        <v>518</v>
      </c>
      <c r="D129" s="68" t="s">
        <v>64</v>
      </c>
      <c r="E129" s="68" t="s">
        <v>65</v>
      </c>
      <c r="F129" s="69">
        <v>2717377510108</v>
      </c>
      <c r="G129" s="68" t="s">
        <v>64</v>
      </c>
      <c r="H129" s="68" t="s">
        <v>65</v>
      </c>
      <c r="I129" s="68" t="s">
        <v>66</v>
      </c>
      <c r="J129" s="68" t="s">
        <v>66</v>
      </c>
      <c r="K129" s="70">
        <v>0</v>
      </c>
      <c r="L129" s="70">
        <v>0</v>
      </c>
      <c r="M129" s="70">
        <v>0</v>
      </c>
      <c r="N129" s="70" t="s">
        <v>67</v>
      </c>
      <c r="O129" s="70">
        <v>0</v>
      </c>
      <c r="P129" s="70" t="s">
        <v>68</v>
      </c>
      <c r="Q129" s="70" t="s">
        <v>68</v>
      </c>
      <c r="R129" s="66"/>
      <c r="S129" s="67"/>
    </row>
    <row r="130" spans="2:19" x14ac:dyDescent="0.3">
      <c r="B130" s="66" t="s">
        <v>429</v>
      </c>
      <c r="C130" s="67" t="s">
        <v>519</v>
      </c>
      <c r="D130" s="68" t="s">
        <v>64</v>
      </c>
      <c r="E130" s="68" t="s">
        <v>65</v>
      </c>
      <c r="F130" s="69">
        <v>2634358220101</v>
      </c>
      <c r="G130" s="68" t="s">
        <v>64</v>
      </c>
      <c r="H130" s="68" t="s">
        <v>65</v>
      </c>
      <c r="I130" s="68" t="s">
        <v>66</v>
      </c>
      <c r="J130" s="68" t="s">
        <v>66</v>
      </c>
      <c r="K130" s="70">
        <v>0</v>
      </c>
      <c r="L130" s="70">
        <v>0</v>
      </c>
      <c r="M130" s="70">
        <v>0</v>
      </c>
      <c r="N130" s="70" t="s">
        <v>67</v>
      </c>
      <c r="O130" s="70">
        <v>0</v>
      </c>
      <c r="P130" s="70" t="s">
        <v>68</v>
      </c>
      <c r="Q130" s="70" t="s">
        <v>68</v>
      </c>
      <c r="R130" s="66"/>
      <c r="S130" s="67"/>
    </row>
    <row r="131" spans="2:19" x14ac:dyDescent="0.3">
      <c r="B131" s="66" t="s">
        <v>154</v>
      </c>
      <c r="C131" s="67" t="s">
        <v>520</v>
      </c>
      <c r="D131" s="68" t="s">
        <v>64</v>
      </c>
      <c r="E131" s="68" t="s">
        <v>65</v>
      </c>
      <c r="F131" s="69">
        <v>2575172780101</v>
      </c>
      <c r="G131" s="68" t="s">
        <v>64</v>
      </c>
      <c r="H131" s="68" t="s">
        <v>65</v>
      </c>
      <c r="I131" s="68" t="s">
        <v>66</v>
      </c>
      <c r="J131" s="68" t="s">
        <v>66</v>
      </c>
      <c r="K131" s="70">
        <v>0</v>
      </c>
      <c r="L131" s="70">
        <v>0</v>
      </c>
      <c r="M131" s="70">
        <v>0</v>
      </c>
      <c r="N131" s="70" t="s">
        <v>67</v>
      </c>
      <c r="O131" s="70">
        <v>0</v>
      </c>
      <c r="P131" s="70" t="s">
        <v>68</v>
      </c>
      <c r="Q131" s="70" t="s">
        <v>68</v>
      </c>
      <c r="R131" s="66"/>
      <c r="S131" s="67"/>
    </row>
    <row r="135" spans="2:19" ht="15.6" x14ac:dyDescent="0.3">
      <c r="B135" s="383" t="s">
        <v>0</v>
      </c>
      <c r="C135" s="383"/>
      <c r="D135" s="383"/>
      <c r="E135" s="383"/>
      <c r="F135" s="383"/>
      <c r="G135" s="383"/>
      <c r="H135" s="383"/>
      <c r="I135" s="383"/>
      <c r="J135" s="383"/>
      <c r="K135" s="383"/>
      <c r="L135" s="383"/>
      <c r="M135" s="383"/>
      <c r="N135" s="383"/>
      <c r="O135" s="383"/>
      <c r="P135" s="383"/>
    </row>
    <row r="136" spans="2:19" x14ac:dyDescent="0.3">
      <c r="B136" s="2" t="s">
        <v>1</v>
      </c>
      <c r="C136" s="384"/>
      <c r="D136" s="384"/>
      <c r="E136" s="384"/>
      <c r="F136" s="384"/>
      <c r="G136" s="384"/>
      <c r="H136" s="384"/>
      <c r="I136" s="384"/>
      <c r="J136" s="384"/>
      <c r="K136" s="384"/>
      <c r="L136" s="384"/>
      <c r="M136" s="384"/>
      <c r="N136" s="384"/>
      <c r="O136" s="384"/>
      <c r="P136" s="3"/>
    </row>
    <row r="137" spans="2:19" x14ac:dyDescent="0.3">
      <c r="B137" s="4"/>
      <c r="C137" s="5"/>
      <c r="D137" s="5"/>
      <c r="E137" s="5"/>
      <c r="F137" s="6"/>
      <c r="G137" s="6"/>
      <c r="H137" s="6"/>
      <c r="I137" s="6"/>
      <c r="J137" s="5"/>
      <c r="K137" s="5"/>
      <c r="L137" s="5"/>
      <c r="M137" s="5"/>
      <c r="N137" s="5"/>
      <c r="O137" s="5"/>
      <c r="P137" s="7"/>
    </row>
    <row r="138" spans="2:19" x14ac:dyDescent="0.3">
      <c r="B138" s="2" t="s">
        <v>3</v>
      </c>
      <c r="C138" s="384"/>
      <c r="D138" s="384"/>
      <c r="E138" s="384"/>
      <c r="F138" s="384"/>
      <c r="G138" s="384"/>
      <c r="H138" s="384"/>
      <c r="I138" s="384"/>
      <c r="J138" s="384"/>
      <c r="K138" s="384"/>
      <c r="L138" s="384"/>
      <c r="M138" s="384"/>
      <c r="N138" s="384"/>
      <c r="O138" s="384"/>
      <c r="P138" s="3"/>
    </row>
    <row r="139" spans="2:19" ht="15" thickBot="1" x14ac:dyDescent="0.35">
      <c r="B139" s="385" t="s">
        <v>5</v>
      </c>
      <c r="C139" s="385"/>
      <c r="D139" s="385"/>
      <c r="E139" s="385"/>
      <c r="F139" s="385"/>
      <c r="G139" s="385"/>
      <c r="H139" s="385"/>
      <c r="I139" s="385"/>
      <c r="J139" s="385"/>
      <c r="K139" s="385"/>
      <c r="L139" s="385"/>
      <c r="M139" s="385"/>
      <c r="N139" s="385"/>
      <c r="O139" s="385"/>
      <c r="P139" s="9"/>
    </row>
    <row r="140" spans="2:19" ht="15" thickBot="1" x14ac:dyDescent="0.35">
      <c r="B140" s="386" t="s">
        <v>6</v>
      </c>
      <c r="C140" s="387"/>
      <c r="D140" s="387"/>
      <c r="E140" s="387"/>
      <c r="F140" s="387"/>
      <c r="G140" s="388"/>
      <c r="H140" s="386" t="s">
        <v>7</v>
      </c>
      <c r="I140" s="387"/>
      <c r="J140" s="388"/>
      <c r="K140" s="389" t="s">
        <v>8</v>
      </c>
      <c r="L140" s="390"/>
      <c r="M140" s="390"/>
      <c r="N140" s="389" t="s">
        <v>9</v>
      </c>
      <c r="O140" s="391"/>
      <c r="P140" s="9"/>
    </row>
    <row r="141" spans="2:19" ht="40.200000000000003" thickBot="1" x14ac:dyDescent="0.35">
      <c r="B141" s="12" t="s">
        <v>10</v>
      </c>
      <c r="C141" s="13" t="s">
        <v>11</v>
      </c>
      <c r="D141" s="13" t="s">
        <v>12</v>
      </c>
      <c r="E141" s="13" t="s">
        <v>13</v>
      </c>
      <c r="F141" s="13" t="s">
        <v>14</v>
      </c>
      <c r="G141" s="14" t="s">
        <v>15</v>
      </c>
      <c r="H141" s="12" t="s">
        <v>16</v>
      </c>
      <c r="I141" s="15" t="s">
        <v>17</v>
      </c>
      <c r="J141" s="14" t="s">
        <v>18</v>
      </c>
      <c r="K141" s="16" t="s">
        <v>19</v>
      </c>
      <c r="L141" s="17" t="s">
        <v>20</v>
      </c>
      <c r="M141" s="18" t="s">
        <v>21</v>
      </c>
      <c r="N141" s="392" t="s">
        <v>22</v>
      </c>
      <c r="O141" s="393"/>
      <c r="P141" s="20"/>
    </row>
    <row r="142" spans="2:19" x14ac:dyDescent="0.3">
      <c r="B142" s="106" t="s">
        <v>521</v>
      </c>
      <c r="C142" s="22"/>
      <c r="D142" s="22"/>
      <c r="E142" s="27" t="s">
        <v>384</v>
      </c>
      <c r="F142" s="24"/>
      <c r="G142" s="25"/>
      <c r="H142" s="107">
        <v>3663637</v>
      </c>
      <c r="I142" s="108">
        <v>6502158</v>
      </c>
      <c r="J142" s="124">
        <v>304996.56</v>
      </c>
      <c r="K142" s="125">
        <v>35145</v>
      </c>
      <c r="L142" s="125">
        <v>35145</v>
      </c>
      <c r="M142" s="126">
        <v>31060</v>
      </c>
      <c r="N142" s="394" t="s">
        <v>24</v>
      </c>
      <c r="O142" s="395"/>
      <c r="P142" s="30"/>
    </row>
    <row r="143" spans="2:19" x14ac:dyDescent="0.3">
      <c r="B143" s="127"/>
      <c r="C143" s="32"/>
      <c r="D143" s="32"/>
      <c r="E143" s="27"/>
      <c r="F143" s="24"/>
      <c r="G143" s="25"/>
      <c r="H143" s="26"/>
      <c r="I143" s="27"/>
      <c r="J143" s="28"/>
      <c r="K143" s="33"/>
      <c r="L143" s="34"/>
      <c r="M143" s="35"/>
      <c r="N143" s="381"/>
      <c r="O143" s="382"/>
      <c r="P143" s="30"/>
    </row>
    <row r="144" spans="2:19" x14ac:dyDescent="0.3">
      <c r="B144" s="127"/>
      <c r="C144" s="32"/>
      <c r="D144" s="32"/>
      <c r="E144" s="27"/>
      <c r="F144" s="24"/>
      <c r="G144" s="25"/>
      <c r="H144" s="26"/>
      <c r="I144" s="27"/>
      <c r="J144" s="28"/>
      <c r="K144" s="33"/>
      <c r="L144" s="34"/>
      <c r="M144" s="35"/>
      <c r="N144" s="381"/>
      <c r="O144" s="382"/>
      <c r="P144" s="30"/>
    </row>
    <row r="145" spans="2:19" x14ac:dyDescent="0.3">
      <c r="B145" s="127"/>
      <c r="C145" s="32"/>
      <c r="D145" s="32"/>
      <c r="E145" s="27"/>
      <c r="F145" s="24"/>
      <c r="G145" s="25"/>
      <c r="H145" s="26"/>
      <c r="I145" s="27"/>
      <c r="J145" s="28"/>
      <c r="K145" s="33"/>
      <c r="L145" s="34"/>
      <c r="M145" s="35"/>
      <c r="N145" s="381"/>
      <c r="O145" s="382"/>
      <c r="P145" s="30"/>
    </row>
    <row r="146" spans="2:19" x14ac:dyDescent="0.3">
      <c r="B146" s="127"/>
      <c r="C146" s="32"/>
      <c r="D146" s="32"/>
      <c r="E146" s="40"/>
      <c r="F146" s="37"/>
      <c r="G146" s="38"/>
      <c r="H146" s="39"/>
      <c r="I146" s="40"/>
      <c r="J146" s="41"/>
      <c r="K146" s="42"/>
      <c r="L146" s="43"/>
      <c r="M146" s="44"/>
      <c r="N146" s="381"/>
      <c r="O146" s="382"/>
      <c r="P146" s="30"/>
    </row>
    <row r="147" spans="2:19" ht="15" thickBot="1" x14ac:dyDescent="0.35">
      <c r="B147" s="128"/>
      <c r="C147" s="46"/>
      <c r="D147" s="46"/>
      <c r="E147" s="51"/>
      <c r="F147" s="48"/>
      <c r="G147" s="49"/>
      <c r="H147" s="50"/>
      <c r="I147" s="51"/>
      <c r="J147" s="52"/>
      <c r="K147" s="53"/>
      <c r="L147" s="54"/>
      <c r="M147" s="55"/>
      <c r="N147" s="396"/>
      <c r="O147" s="397"/>
      <c r="P147" s="30"/>
    </row>
    <row r="150" spans="2:19" x14ac:dyDescent="0.3">
      <c r="B150" s="58"/>
      <c r="C150" s="398" t="s">
        <v>26</v>
      </c>
      <c r="D150" s="398"/>
      <c r="E150" s="398"/>
      <c r="F150" s="398"/>
      <c r="G150" s="398"/>
      <c r="H150" s="398"/>
      <c r="I150" s="398"/>
      <c r="J150" s="398"/>
      <c r="K150" s="398"/>
      <c r="L150" s="398"/>
      <c r="M150" s="398"/>
      <c r="N150" s="398"/>
      <c r="O150" s="398"/>
      <c r="P150" s="398"/>
      <c r="Q150" s="398"/>
      <c r="R150" s="58"/>
      <c r="S150" s="89"/>
    </row>
    <row r="151" spans="2:19" ht="15" thickBot="1" x14ac:dyDescent="0.35">
      <c r="B151" s="399" t="s">
        <v>27</v>
      </c>
      <c r="C151" s="399"/>
      <c r="D151" s="399"/>
      <c r="E151" s="399"/>
      <c r="F151" s="399"/>
      <c r="G151" s="399"/>
      <c r="H151" s="399"/>
      <c r="I151" s="399"/>
      <c r="J151" s="399"/>
      <c r="K151" s="399"/>
      <c r="L151" s="399"/>
      <c r="M151" s="399"/>
      <c r="N151" s="399"/>
      <c r="O151" s="399"/>
      <c r="P151" s="399"/>
      <c r="Q151" s="399"/>
      <c r="R151" s="399"/>
      <c r="S151" s="399"/>
    </row>
    <row r="152" spans="2:19" ht="33.75" customHeight="1" thickBot="1" x14ac:dyDescent="0.35">
      <c r="B152" s="400" t="s">
        <v>28</v>
      </c>
      <c r="C152" s="400"/>
      <c r="D152" s="400"/>
      <c r="E152" s="400"/>
      <c r="F152" s="401"/>
      <c r="G152" s="386" t="s">
        <v>29</v>
      </c>
      <c r="H152" s="387"/>
      <c r="I152" s="387"/>
      <c r="J152" s="388"/>
      <c r="K152" s="387" t="s">
        <v>30</v>
      </c>
      <c r="L152" s="387"/>
      <c r="M152" s="387"/>
      <c r="N152" s="387"/>
      <c r="O152" s="388"/>
      <c r="P152" s="386" t="s">
        <v>31</v>
      </c>
      <c r="Q152" s="388"/>
      <c r="R152" s="400"/>
      <c r="S152" s="400"/>
    </row>
    <row r="153" spans="2:19" ht="53.4" thickBot="1" x14ac:dyDescent="0.35">
      <c r="B153" s="392" t="s">
        <v>32</v>
      </c>
      <c r="C153" s="421"/>
      <c r="D153" s="13" t="s">
        <v>33</v>
      </c>
      <c r="E153" s="18" t="s">
        <v>34</v>
      </c>
      <c r="F153" s="14" t="s">
        <v>35</v>
      </c>
      <c r="G153" s="12" t="s">
        <v>36</v>
      </c>
      <c r="H153" s="61" t="s">
        <v>37</v>
      </c>
      <c r="I153" s="18" t="s">
        <v>38</v>
      </c>
      <c r="J153" s="14" t="s">
        <v>39</v>
      </c>
      <c r="K153" s="15" t="s">
        <v>40</v>
      </c>
      <c r="L153" s="13" t="s">
        <v>41</v>
      </c>
      <c r="M153" s="13" t="s">
        <v>42</v>
      </c>
      <c r="N153" s="18" t="s">
        <v>43</v>
      </c>
      <c r="O153" s="14" t="s">
        <v>44</v>
      </c>
      <c r="P153" s="12" t="s">
        <v>45</v>
      </c>
      <c r="Q153" s="85" t="s">
        <v>46</v>
      </c>
      <c r="R153" s="392"/>
      <c r="S153" s="421"/>
    </row>
    <row r="154" spans="2:19" x14ac:dyDescent="0.3">
      <c r="B154" s="105" t="s">
        <v>170</v>
      </c>
      <c r="C154" s="130" t="s">
        <v>171</v>
      </c>
      <c r="D154" s="68" t="s">
        <v>64</v>
      </c>
      <c r="E154" s="68" t="s">
        <v>65</v>
      </c>
      <c r="F154" s="69">
        <v>2517677450101</v>
      </c>
      <c r="G154" s="68" t="s">
        <v>64</v>
      </c>
      <c r="H154" s="68" t="s">
        <v>64</v>
      </c>
      <c r="I154" s="68" t="s">
        <v>65</v>
      </c>
      <c r="J154" s="68" t="s">
        <v>66</v>
      </c>
      <c r="K154" s="70">
        <v>0</v>
      </c>
      <c r="L154" s="70">
        <v>0</v>
      </c>
      <c r="M154" s="70">
        <v>0</v>
      </c>
      <c r="N154" s="70">
        <v>3</v>
      </c>
      <c r="O154" s="70">
        <v>3</v>
      </c>
      <c r="P154" s="70" t="s">
        <v>68</v>
      </c>
      <c r="Q154" s="70" t="s">
        <v>68</v>
      </c>
      <c r="R154" s="105"/>
      <c r="S154" s="130"/>
    </row>
    <row r="155" spans="2:19" x14ac:dyDescent="0.3">
      <c r="B155" s="105" t="s">
        <v>415</v>
      </c>
      <c r="C155" s="130" t="s">
        <v>196</v>
      </c>
      <c r="D155" s="68" t="s">
        <v>65</v>
      </c>
      <c r="E155" s="68" t="s">
        <v>64</v>
      </c>
      <c r="F155" s="69">
        <v>2758721730101</v>
      </c>
      <c r="G155" s="68" t="s">
        <v>64</v>
      </c>
      <c r="H155" s="68" t="s">
        <v>64</v>
      </c>
      <c r="I155" s="68" t="s">
        <v>65</v>
      </c>
      <c r="J155" s="68" t="s">
        <v>66</v>
      </c>
      <c r="K155" s="70">
        <v>0</v>
      </c>
      <c r="L155" s="70">
        <v>0</v>
      </c>
      <c r="M155" s="70">
        <v>0</v>
      </c>
      <c r="N155" s="70">
        <v>3</v>
      </c>
      <c r="O155" s="70">
        <v>3</v>
      </c>
      <c r="P155" s="70" t="s">
        <v>68</v>
      </c>
      <c r="Q155" s="70" t="s">
        <v>68</v>
      </c>
      <c r="R155" s="105"/>
      <c r="S155" s="130"/>
    </row>
    <row r="156" spans="2:19" x14ac:dyDescent="0.3">
      <c r="B156" s="105" t="s">
        <v>522</v>
      </c>
      <c r="C156" s="130" t="s">
        <v>351</v>
      </c>
      <c r="D156" s="68" t="s">
        <v>65</v>
      </c>
      <c r="E156" s="68" t="s">
        <v>64</v>
      </c>
      <c r="F156" s="69">
        <v>1991856700101</v>
      </c>
      <c r="G156" s="68" t="s">
        <v>64</v>
      </c>
      <c r="H156" s="68" t="s">
        <v>64</v>
      </c>
      <c r="I156" s="68" t="s">
        <v>66</v>
      </c>
      <c r="J156" s="68" t="s">
        <v>65</v>
      </c>
      <c r="K156" s="70">
        <v>0</v>
      </c>
      <c r="L156" s="70">
        <v>0</v>
      </c>
      <c r="M156" s="70">
        <v>0</v>
      </c>
      <c r="N156" s="70">
        <v>3</v>
      </c>
      <c r="O156" s="70">
        <v>3</v>
      </c>
      <c r="P156" s="70" t="s">
        <v>68</v>
      </c>
      <c r="Q156" s="70" t="s">
        <v>68</v>
      </c>
      <c r="R156" s="105"/>
      <c r="S156" s="130"/>
    </row>
    <row r="157" spans="2:19" x14ac:dyDescent="0.3">
      <c r="B157" s="105" t="s">
        <v>523</v>
      </c>
      <c r="C157" s="130" t="s">
        <v>524</v>
      </c>
      <c r="D157" s="68" t="s">
        <v>64</v>
      </c>
      <c r="E157" s="68" t="s">
        <v>65</v>
      </c>
      <c r="F157" s="69">
        <v>2670713020101</v>
      </c>
      <c r="G157" s="68" t="s">
        <v>64</v>
      </c>
      <c r="H157" s="68" t="s">
        <v>64</v>
      </c>
      <c r="I157" s="68" t="s">
        <v>65</v>
      </c>
      <c r="J157" s="68" t="s">
        <v>66</v>
      </c>
      <c r="K157" s="70">
        <v>0</v>
      </c>
      <c r="L157" s="70">
        <v>0</v>
      </c>
      <c r="M157" s="70">
        <v>0</v>
      </c>
      <c r="N157" s="70">
        <v>3</v>
      </c>
      <c r="O157" s="70">
        <v>3</v>
      </c>
      <c r="P157" s="70" t="s">
        <v>68</v>
      </c>
      <c r="Q157" s="70" t="s">
        <v>68</v>
      </c>
      <c r="R157" s="105"/>
      <c r="S157" s="130"/>
    </row>
    <row r="158" spans="2:19" x14ac:dyDescent="0.3">
      <c r="B158" s="105" t="s">
        <v>525</v>
      </c>
      <c r="C158" s="130" t="s">
        <v>526</v>
      </c>
      <c r="D158" s="68" t="s">
        <v>65</v>
      </c>
      <c r="E158" s="68" t="s">
        <v>64</v>
      </c>
      <c r="F158" s="69">
        <v>2888407630506</v>
      </c>
      <c r="G158" s="68" t="s">
        <v>64</v>
      </c>
      <c r="H158" s="68" t="s">
        <v>64</v>
      </c>
      <c r="I158" s="68" t="s">
        <v>65</v>
      </c>
      <c r="J158" s="68" t="s">
        <v>66</v>
      </c>
      <c r="K158" s="70">
        <v>0</v>
      </c>
      <c r="L158" s="70">
        <v>0</v>
      </c>
      <c r="M158" s="70">
        <v>0</v>
      </c>
      <c r="N158" s="70">
        <v>3</v>
      </c>
      <c r="O158" s="70">
        <v>3</v>
      </c>
      <c r="P158" s="70" t="s">
        <v>68</v>
      </c>
      <c r="Q158" s="70" t="s">
        <v>68</v>
      </c>
      <c r="R158" s="105"/>
      <c r="S158" s="130"/>
    </row>
    <row r="159" spans="2:19" x14ac:dyDescent="0.3">
      <c r="B159" s="105" t="s">
        <v>189</v>
      </c>
      <c r="C159" s="130" t="s">
        <v>516</v>
      </c>
      <c r="D159" s="68" t="s">
        <v>64</v>
      </c>
      <c r="E159" s="68" t="s">
        <v>65</v>
      </c>
      <c r="F159" s="69">
        <v>2416486530101</v>
      </c>
      <c r="G159" s="68" t="s">
        <v>64</v>
      </c>
      <c r="H159" s="68" t="s">
        <v>64</v>
      </c>
      <c r="I159" s="68" t="s">
        <v>65</v>
      </c>
      <c r="J159" s="68" t="s">
        <v>66</v>
      </c>
      <c r="K159" s="70">
        <v>0</v>
      </c>
      <c r="L159" s="70">
        <v>0</v>
      </c>
      <c r="M159" s="70">
        <v>0</v>
      </c>
      <c r="N159" s="70">
        <v>3</v>
      </c>
      <c r="O159" s="70">
        <v>3</v>
      </c>
      <c r="P159" s="70" t="s">
        <v>68</v>
      </c>
      <c r="Q159" s="70" t="s">
        <v>68</v>
      </c>
      <c r="R159" s="105"/>
      <c r="S159" s="130"/>
    </row>
    <row r="160" spans="2:19" x14ac:dyDescent="0.3">
      <c r="B160" s="105" t="s">
        <v>527</v>
      </c>
      <c r="C160" s="130" t="s">
        <v>528</v>
      </c>
      <c r="D160" s="68" t="s">
        <v>65</v>
      </c>
      <c r="E160" s="68" t="s">
        <v>64</v>
      </c>
      <c r="F160" s="69">
        <v>2978933430101</v>
      </c>
      <c r="G160" s="68" t="s">
        <v>64</v>
      </c>
      <c r="H160" s="68" t="s">
        <v>65</v>
      </c>
      <c r="I160" s="68" t="s">
        <v>66</v>
      </c>
      <c r="J160" s="68" t="s">
        <v>66</v>
      </c>
      <c r="K160" s="70">
        <v>0</v>
      </c>
      <c r="L160" s="70">
        <v>0</v>
      </c>
      <c r="M160" s="70">
        <v>0</v>
      </c>
      <c r="N160" s="70">
        <v>3</v>
      </c>
      <c r="O160" s="70">
        <v>3</v>
      </c>
      <c r="P160" s="70" t="s">
        <v>68</v>
      </c>
      <c r="Q160" s="70" t="s">
        <v>68</v>
      </c>
      <c r="R160" s="105"/>
      <c r="S160" s="130"/>
    </row>
    <row r="161" spans="2:19" x14ac:dyDescent="0.3">
      <c r="B161" s="105" t="s">
        <v>523</v>
      </c>
      <c r="C161" s="130" t="s">
        <v>529</v>
      </c>
      <c r="D161" s="68" t="s">
        <v>64</v>
      </c>
      <c r="E161" s="68" t="s">
        <v>65</v>
      </c>
      <c r="F161" s="69">
        <v>2670713020101</v>
      </c>
      <c r="G161" s="68" t="s">
        <v>64</v>
      </c>
      <c r="H161" s="68" t="s">
        <v>64</v>
      </c>
      <c r="I161" s="68" t="s">
        <v>65</v>
      </c>
      <c r="J161" s="68" t="s">
        <v>66</v>
      </c>
      <c r="K161" s="70">
        <v>0</v>
      </c>
      <c r="L161" s="70">
        <v>0</v>
      </c>
      <c r="M161" s="70">
        <v>0</v>
      </c>
      <c r="N161" s="70">
        <v>3</v>
      </c>
      <c r="O161" s="70">
        <v>3</v>
      </c>
      <c r="P161" s="70" t="s">
        <v>68</v>
      </c>
      <c r="Q161" s="70" t="s">
        <v>68</v>
      </c>
      <c r="R161" s="105"/>
      <c r="S161" s="130"/>
    </row>
    <row r="162" spans="2:19" x14ac:dyDescent="0.3">
      <c r="B162" s="105" t="s">
        <v>530</v>
      </c>
      <c r="C162" s="130" t="s">
        <v>531</v>
      </c>
      <c r="D162" s="68" t="s">
        <v>65</v>
      </c>
      <c r="E162" s="68" t="s">
        <v>64</v>
      </c>
      <c r="F162" s="69">
        <v>2216028951304</v>
      </c>
      <c r="G162" s="68" t="s">
        <v>64</v>
      </c>
      <c r="H162" s="68" t="s">
        <v>64</v>
      </c>
      <c r="I162" s="68" t="s">
        <v>65</v>
      </c>
      <c r="J162" s="68" t="s">
        <v>66</v>
      </c>
      <c r="K162" s="70">
        <v>0</v>
      </c>
      <c r="L162" s="70">
        <v>0</v>
      </c>
      <c r="M162" s="70">
        <v>0</v>
      </c>
      <c r="N162" s="70">
        <v>3</v>
      </c>
      <c r="O162" s="70">
        <v>3</v>
      </c>
      <c r="P162" s="70" t="s">
        <v>68</v>
      </c>
      <c r="Q162" s="70" t="s">
        <v>68</v>
      </c>
      <c r="R162" s="105"/>
      <c r="S162" s="130"/>
    </row>
    <row r="163" spans="2:19" x14ac:dyDescent="0.3">
      <c r="B163" s="105" t="s">
        <v>532</v>
      </c>
      <c r="C163" s="130" t="s">
        <v>533</v>
      </c>
      <c r="D163" s="68" t="s">
        <v>65</v>
      </c>
      <c r="E163" s="68" t="s">
        <v>64</v>
      </c>
      <c r="F163" s="69">
        <v>1625011292002</v>
      </c>
      <c r="G163" s="68" t="s">
        <v>64</v>
      </c>
      <c r="H163" s="68" t="s">
        <v>64</v>
      </c>
      <c r="I163" s="68" t="s">
        <v>65</v>
      </c>
      <c r="J163" s="68" t="s">
        <v>66</v>
      </c>
      <c r="K163" s="70">
        <v>0</v>
      </c>
      <c r="L163" s="70">
        <v>0</v>
      </c>
      <c r="M163" s="70">
        <v>0</v>
      </c>
      <c r="N163" s="70">
        <v>3</v>
      </c>
      <c r="O163" s="70">
        <v>3</v>
      </c>
      <c r="P163" s="70" t="s">
        <v>68</v>
      </c>
      <c r="Q163" s="70" t="s">
        <v>68</v>
      </c>
      <c r="R163" s="105"/>
      <c r="S163" s="130"/>
    </row>
    <row r="164" spans="2:19" x14ac:dyDescent="0.3">
      <c r="B164" s="105" t="s">
        <v>534</v>
      </c>
      <c r="C164" s="130" t="s">
        <v>535</v>
      </c>
      <c r="D164" s="68" t="s">
        <v>64</v>
      </c>
      <c r="E164" s="68" t="s">
        <v>65</v>
      </c>
      <c r="F164" s="69">
        <v>2695150891013</v>
      </c>
      <c r="G164" s="68" t="s">
        <v>64</v>
      </c>
      <c r="H164" s="68" t="s">
        <v>64</v>
      </c>
      <c r="I164" s="68" t="s">
        <v>66</v>
      </c>
      <c r="J164" s="68" t="s">
        <v>65</v>
      </c>
      <c r="K164" s="70">
        <v>0</v>
      </c>
      <c r="L164" s="70">
        <v>0</v>
      </c>
      <c r="M164" s="70">
        <v>0</v>
      </c>
      <c r="N164" s="70">
        <v>3</v>
      </c>
      <c r="O164" s="70">
        <v>3</v>
      </c>
      <c r="P164" s="70" t="s">
        <v>68</v>
      </c>
      <c r="Q164" s="70" t="s">
        <v>68</v>
      </c>
      <c r="R164" s="105"/>
      <c r="S164" s="130"/>
    </row>
    <row r="165" spans="2:19" x14ac:dyDescent="0.3">
      <c r="B165" s="105" t="s">
        <v>189</v>
      </c>
      <c r="C165" s="130" t="s">
        <v>516</v>
      </c>
      <c r="D165" s="68" t="s">
        <v>64</v>
      </c>
      <c r="E165" s="68" t="s">
        <v>65</v>
      </c>
      <c r="F165" s="69">
        <v>2416486530101</v>
      </c>
      <c r="G165" s="68" t="s">
        <v>64</v>
      </c>
      <c r="H165" s="68" t="s">
        <v>64</v>
      </c>
      <c r="I165" s="68" t="s">
        <v>65</v>
      </c>
      <c r="J165" s="68" t="s">
        <v>66</v>
      </c>
      <c r="K165" s="70">
        <v>0</v>
      </c>
      <c r="L165" s="70">
        <v>0</v>
      </c>
      <c r="M165" s="70">
        <v>0</v>
      </c>
      <c r="N165" s="70">
        <v>3</v>
      </c>
      <c r="O165" s="70">
        <v>3</v>
      </c>
      <c r="P165" s="70" t="s">
        <v>68</v>
      </c>
      <c r="Q165" s="70" t="s">
        <v>68</v>
      </c>
      <c r="R165" s="105"/>
      <c r="S165" s="130"/>
    </row>
    <row r="166" spans="2:19" x14ac:dyDescent="0.3">
      <c r="B166" s="105" t="s">
        <v>536</v>
      </c>
      <c r="C166" s="130" t="s">
        <v>537</v>
      </c>
      <c r="D166" s="68" t="s">
        <v>65</v>
      </c>
      <c r="E166" s="68" t="s">
        <v>64</v>
      </c>
      <c r="F166" s="69">
        <v>2606334610101</v>
      </c>
      <c r="G166" s="68" t="s">
        <v>64</v>
      </c>
      <c r="H166" s="68" t="s">
        <v>64</v>
      </c>
      <c r="I166" s="68" t="s">
        <v>65</v>
      </c>
      <c r="J166" s="68" t="s">
        <v>66</v>
      </c>
      <c r="K166" s="70">
        <v>0</v>
      </c>
      <c r="L166" s="70">
        <v>0</v>
      </c>
      <c r="M166" s="70">
        <v>0</v>
      </c>
      <c r="N166" s="70">
        <v>3</v>
      </c>
      <c r="O166" s="70">
        <v>3</v>
      </c>
      <c r="P166" s="70" t="s">
        <v>68</v>
      </c>
      <c r="Q166" s="70" t="s">
        <v>68</v>
      </c>
      <c r="R166" s="105"/>
      <c r="S166" s="130"/>
    </row>
    <row r="167" spans="2:19" x14ac:dyDescent="0.3">
      <c r="B167" s="105" t="s">
        <v>538</v>
      </c>
      <c r="C167" s="130" t="s">
        <v>173</v>
      </c>
      <c r="D167" s="68" t="s">
        <v>65</v>
      </c>
      <c r="E167" s="68" t="s">
        <v>64</v>
      </c>
      <c r="F167" s="69">
        <v>2466512610101</v>
      </c>
      <c r="G167" s="68" t="s">
        <v>64</v>
      </c>
      <c r="H167" s="68" t="s">
        <v>64</v>
      </c>
      <c r="I167" s="68" t="s">
        <v>66</v>
      </c>
      <c r="J167" s="68" t="s">
        <v>65</v>
      </c>
      <c r="K167" s="70">
        <v>0</v>
      </c>
      <c r="L167" s="70">
        <v>0</v>
      </c>
      <c r="M167" s="70">
        <v>0</v>
      </c>
      <c r="N167" s="70">
        <v>3</v>
      </c>
      <c r="O167" s="70">
        <v>3</v>
      </c>
      <c r="P167" s="70" t="s">
        <v>68</v>
      </c>
      <c r="Q167" s="70" t="s">
        <v>68</v>
      </c>
      <c r="R167" s="105"/>
      <c r="S167" s="130"/>
    </row>
    <row r="168" spans="2:19" x14ac:dyDescent="0.3">
      <c r="B168" s="105" t="s">
        <v>539</v>
      </c>
      <c r="C168" s="130" t="s">
        <v>540</v>
      </c>
      <c r="D168" s="68" t="s">
        <v>65</v>
      </c>
      <c r="E168" s="68" t="s">
        <v>64</v>
      </c>
      <c r="F168" s="69">
        <v>1637816050101</v>
      </c>
      <c r="G168" s="68" t="s">
        <v>64</v>
      </c>
      <c r="H168" s="68" t="s">
        <v>64</v>
      </c>
      <c r="I168" s="68" t="s">
        <v>66</v>
      </c>
      <c r="J168" s="68" t="s">
        <v>65</v>
      </c>
      <c r="K168" s="70">
        <v>0</v>
      </c>
      <c r="L168" s="70">
        <v>0</v>
      </c>
      <c r="M168" s="70">
        <v>0</v>
      </c>
      <c r="N168" s="70">
        <v>3</v>
      </c>
      <c r="O168" s="70">
        <v>3</v>
      </c>
      <c r="P168" s="70" t="s">
        <v>68</v>
      </c>
      <c r="Q168" s="70" t="s">
        <v>68</v>
      </c>
      <c r="R168" s="105"/>
      <c r="S168" s="130"/>
    </row>
    <row r="169" spans="2:19" x14ac:dyDescent="0.3">
      <c r="B169" s="105" t="s">
        <v>541</v>
      </c>
      <c r="C169" s="130" t="s">
        <v>542</v>
      </c>
      <c r="D169" s="68" t="s">
        <v>65</v>
      </c>
      <c r="E169" s="68" t="s">
        <v>64</v>
      </c>
      <c r="F169" s="69">
        <v>2538148201502</v>
      </c>
      <c r="G169" s="68" t="s">
        <v>64</v>
      </c>
      <c r="H169" s="68" t="s">
        <v>65</v>
      </c>
      <c r="I169" s="68" t="s">
        <v>66</v>
      </c>
      <c r="J169" s="68" t="s">
        <v>66</v>
      </c>
      <c r="K169" s="70">
        <v>0</v>
      </c>
      <c r="L169" s="70">
        <v>0</v>
      </c>
      <c r="M169" s="70">
        <v>0</v>
      </c>
      <c r="N169" s="70">
        <v>3</v>
      </c>
      <c r="O169" s="70">
        <v>3</v>
      </c>
      <c r="P169" s="70" t="s">
        <v>68</v>
      </c>
      <c r="Q169" s="70" t="s">
        <v>68</v>
      </c>
      <c r="R169" s="105"/>
      <c r="S169" s="130"/>
    </row>
    <row r="170" spans="2:19" x14ac:dyDescent="0.3">
      <c r="B170" s="105" t="s">
        <v>429</v>
      </c>
      <c r="C170" s="130" t="s">
        <v>543</v>
      </c>
      <c r="D170" s="68" t="s">
        <v>65</v>
      </c>
      <c r="E170" s="68" t="s">
        <v>64</v>
      </c>
      <c r="F170" s="69">
        <v>1724717881201</v>
      </c>
      <c r="G170" s="68" t="s">
        <v>64</v>
      </c>
      <c r="H170" s="68" t="s">
        <v>64</v>
      </c>
      <c r="I170" s="68" t="s">
        <v>65</v>
      </c>
      <c r="J170" s="68" t="s">
        <v>66</v>
      </c>
      <c r="K170" s="70">
        <v>0</v>
      </c>
      <c r="L170" s="70">
        <v>0</v>
      </c>
      <c r="M170" s="70">
        <v>0</v>
      </c>
      <c r="N170" s="70">
        <v>3</v>
      </c>
      <c r="O170" s="70">
        <v>3</v>
      </c>
      <c r="P170" s="70" t="s">
        <v>68</v>
      </c>
      <c r="Q170" s="70" t="s">
        <v>68</v>
      </c>
      <c r="R170" s="105"/>
      <c r="S170" s="130"/>
    </row>
    <row r="171" spans="2:19" x14ac:dyDescent="0.3">
      <c r="B171" s="105" t="s">
        <v>506</v>
      </c>
      <c r="C171" s="130" t="s">
        <v>173</v>
      </c>
      <c r="D171" s="68" t="s">
        <v>65</v>
      </c>
      <c r="E171" s="68" t="s">
        <v>64</v>
      </c>
      <c r="F171" s="69">
        <v>2338684464010</v>
      </c>
      <c r="G171" s="68" t="s">
        <v>64</v>
      </c>
      <c r="H171" s="68" t="s">
        <v>64</v>
      </c>
      <c r="I171" s="68" t="s">
        <v>66</v>
      </c>
      <c r="J171" s="68" t="s">
        <v>65</v>
      </c>
      <c r="K171" s="70">
        <v>0</v>
      </c>
      <c r="L171" s="70">
        <v>0</v>
      </c>
      <c r="M171" s="70">
        <v>0</v>
      </c>
      <c r="N171" s="70">
        <v>3</v>
      </c>
      <c r="O171" s="70">
        <v>3</v>
      </c>
      <c r="P171" s="70" t="s">
        <v>68</v>
      </c>
      <c r="Q171" s="70" t="s">
        <v>68</v>
      </c>
      <c r="R171" s="105"/>
      <c r="S171" s="130"/>
    </row>
    <row r="172" spans="2:19" x14ac:dyDescent="0.3">
      <c r="B172" s="105" t="s">
        <v>522</v>
      </c>
      <c r="C172" s="130" t="s">
        <v>351</v>
      </c>
      <c r="D172" s="68" t="s">
        <v>65</v>
      </c>
      <c r="E172" s="68" t="s">
        <v>64</v>
      </c>
      <c r="F172" s="69">
        <v>1991185670101</v>
      </c>
      <c r="G172" s="68" t="s">
        <v>64</v>
      </c>
      <c r="H172" s="68" t="s">
        <v>64</v>
      </c>
      <c r="I172" s="68" t="s">
        <v>66</v>
      </c>
      <c r="J172" s="68" t="s">
        <v>65</v>
      </c>
      <c r="K172" s="70">
        <v>0</v>
      </c>
      <c r="L172" s="70">
        <v>0</v>
      </c>
      <c r="M172" s="70">
        <v>0</v>
      </c>
      <c r="N172" s="70">
        <v>3</v>
      </c>
      <c r="O172" s="70">
        <v>3</v>
      </c>
      <c r="P172" s="70" t="s">
        <v>68</v>
      </c>
      <c r="Q172" s="70" t="s">
        <v>68</v>
      </c>
      <c r="R172" s="105"/>
      <c r="S172" s="130"/>
    </row>
    <row r="173" spans="2:19" x14ac:dyDescent="0.3">
      <c r="B173" s="105" t="s">
        <v>544</v>
      </c>
      <c r="C173" s="130" t="s">
        <v>545</v>
      </c>
      <c r="D173" s="68" t="s">
        <v>65</v>
      </c>
      <c r="E173" s="68" t="s">
        <v>64</v>
      </c>
      <c r="F173" s="69">
        <v>2247923420101</v>
      </c>
      <c r="G173" s="68" t="s">
        <v>64</v>
      </c>
      <c r="H173" s="68" t="s">
        <v>64</v>
      </c>
      <c r="I173" s="68" t="s">
        <v>66</v>
      </c>
      <c r="J173" s="68" t="s">
        <v>65</v>
      </c>
      <c r="K173" s="70">
        <v>0</v>
      </c>
      <c r="L173" s="70">
        <v>0</v>
      </c>
      <c r="M173" s="70">
        <v>0</v>
      </c>
      <c r="N173" s="70">
        <v>3</v>
      </c>
      <c r="O173" s="70">
        <v>3</v>
      </c>
      <c r="P173" s="70" t="s">
        <v>68</v>
      </c>
      <c r="Q173" s="70" t="s">
        <v>68</v>
      </c>
      <c r="R173" s="105"/>
      <c r="S173" s="130"/>
    </row>
    <row r="174" spans="2:19" x14ac:dyDescent="0.3">
      <c r="B174" s="105" t="s">
        <v>522</v>
      </c>
      <c r="C174" s="130" t="s">
        <v>180</v>
      </c>
      <c r="D174" s="68" t="s">
        <v>65</v>
      </c>
      <c r="E174" s="68" t="s">
        <v>64</v>
      </c>
      <c r="F174" s="69">
        <v>1784662040205</v>
      </c>
      <c r="G174" s="68" t="s">
        <v>64</v>
      </c>
      <c r="H174" s="68" t="s">
        <v>64</v>
      </c>
      <c r="I174" s="68" t="s">
        <v>66</v>
      </c>
      <c r="J174" s="68" t="s">
        <v>65</v>
      </c>
      <c r="K174" s="70">
        <v>0</v>
      </c>
      <c r="L174" s="70">
        <v>0</v>
      </c>
      <c r="M174" s="70">
        <v>0</v>
      </c>
      <c r="N174" s="70">
        <v>3</v>
      </c>
      <c r="O174" s="70">
        <v>3</v>
      </c>
      <c r="P174" s="70" t="s">
        <v>68</v>
      </c>
      <c r="Q174" s="70" t="s">
        <v>68</v>
      </c>
      <c r="R174" s="105"/>
      <c r="S174" s="130"/>
    </row>
    <row r="175" spans="2:19" x14ac:dyDescent="0.3">
      <c r="B175" s="105" t="s">
        <v>530</v>
      </c>
      <c r="C175" s="130" t="s">
        <v>531</v>
      </c>
      <c r="D175" s="68" t="s">
        <v>65</v>
      </c>
      <c r="E175" s="68" t="s">
        <v>64</v>
      </c>
      <c r="F175" s="69">
        <v>2216028951304</v>
      </c>
      <c r="G175" s="68" t="s">
        <v>64</v>
      </c>
      <c r="H175" s="68" t="s">
        <v>64</v>
      </c>
      <c r="I175" s="68" t="s">
        <v>65</v>
      </c>
      <c r="J175" s="68" t="s">
        <v>66</v>
      </c>
      <c r="K175" s="70">
        <v>0</v>
      </c>
      <c r="L175" s="70">
        <v>0</v>
      </c>
      <c r="M175" s="70">
        <v>0</v>
      </c>
      <c r="N175" s="70">
        <v>3</v>
      </c>
      <c r="O175" s="70">
        <v>3</v>
      </c>
      <c r="P175" s="70" t="s">
        <v>68</v>
      </c>
      <c r="Q175" s="70" t="s">
        <v>68</v>
      </c>
      <c r="R175" s="105"/>
      <c r="S175" s="130"/>
    </row>
    <row r="176" spans="2:19" x14ac:dyDescent="0.3">
      <c r="B176" s="105" t="s">
        <v>546</v>
      </c>
      <c r="C176" s="130" t="s">
        <v>204</v>
      </c>
      <c r="D176" s="68" t="s">
        <v>65</v>
      </c>
      <c r="E176" s="68" t="s">
        <v>64</v>
      </c>
      <c r="F176" s="69">
        <v>2352803560101</v>
      </c>
      <c r="G176" s="68" t="s">
        <v>64</v>
      </c>
      <c r="H176" s="68" t="s">
        <v>64</v>
      </c>
      <c r="I176" s="68" t="s">
        <v>66</v>
      </c>
      <c r="J176" s="68" t="s">
        <v>65</v>
      </c>
      <c r="K176" s="70">
        <v>0</v>
      </c>
      <c r="L176" s="70">
        <v>0</v>
      </c>
      <c r="M176" s="70">
        <v>0</v>
      </c>
      <c r="N176" s="70">
        <v>3</v>
      </c>
      <c r="O176" s="70">
        <v>3</v>
      </c>
      <c r="P176" s="70" t="s">
        <v>68</v>
      </c>
      <c r="Q176" s="70" t="s">
        <v>68</v>
      </c>
      <c r="R176" s="105"/>
      <c r="S176" s="130"/>
    </row>
    <row r="177" spans="2:19" x14ac:dyDescent="0.3">
      <c r="B177" s="105" t="s">
        <v>547</v>
      </c>
      <c r="C177" s="130" t="s">
        <v>548</v>
      </c>
      <c r="D177" s="68" t="s">
        <v>65</v>
      </c>
      <c r="E177" s="68" t="s">
        <v>64</v>
      </c>
      <c r="F177" s="69">
        <v>1888994170101</v>
      </c>
      <c r="G177" s="68" t="s">
        <v>64</v>
      </c>
      <c r="H177" s="68" t="s">
        <v>64</v>
      </c>
      <c r="I177" s="68" t="s">
        <v>66</v>
      </c>
      <c r="J177" s="68" t="s">
        <v>65</v>
      </c>
      <c r="K177" s="70">
        <v>0</v>
      </c>
      <c r="L177" s="70">
        <v>0</v>
      </c>
      <c r="M177" s="70">
        <v>0</v>
      </c>
      <c r="N177" s="70">
        <v>3</v>
      </c>
      <c r="O177" s="70">
        <v>3</v>
      </c>
      <c r="P177" s="70" t="s">
        <v>68</v>
      </c>
      <c r="Q177" s="70" t="s">
        <v>68</v>
      </c>
      <c r="R177" s="105"/>
      <c r="S177" s="130"/>
    </row>
    <row r="178" spans="2:19" x14ac:dyDescent="0.3">
      <c r="B178" s="105" t="s">
        <v>547</v>
      </c>
      <c r="C178" s="130" t="s">
        <v>549</v>
      </c>
      <c r="D178" s="68" t="s">
        <v>65</v>
      </c>
      <c r="E178" s="68" t="s">
        <v>64</v>
      </c>
      <c r="F178" s="69">
        <v>2335173911205</v>
      </c>
      <c r="G178" s="68" t="s">
        <v>64</v>
      </c>
      <c r="H178" s="68" t="s">
        <v>64</v>
      </c>
      <c r="I178" s="68" t="s">
        <v>65</v>
      </c>
      <c r="J178" s="68" t="s">
        <v>66</v>
      </c>
      <c r="K178" s="70">
        <v>0</v>
      </c>
      <c r="L178" s="70">
        <v>0</v>
      </c>
      <c r="M178" s="70">
        <v>0</v>
      </c>
      <c r="N178" s="70">
        <v>3</v>
      </c>
      <c r="O178" s="70">
        <v>3</v>
      </c>
      <c r="P178" s="70" t="s">
        <v>68</v>
      </c>
      <c r="Q178" s="70" t="s">
        <v>68</v>
      </c>
      <c r="R178" s="105"/>
      <c r="S178" s="130"/>
    </row>
    <row r="179" spans="2:19" x14ac:dyDescent="0.3">
      <c r="B179" s="105" t="s">
        <v>550</v>
      </c>
      <c r="C179" s="130" t="s">
        <v>444</v>
      </c>
      <c r="D179" s="68" t="s">
        <v>65</v>
      </c>
      <c r="E179" s="68" t="s">
        <v>64</v>
      </c>
      <c r="F179" s="69">
        <v>2469593200101</v>
      </c>
      <c r="G179" s="68" t="s">
        <v>64</v>
      </c>
      <c r="H179" s="68" t="s">
        <v>65</v>
      </c>
      <c r="I179" s="68" t="s">
        <v>66</v>
      </c>
      <c r="J179" s="68" t="s">
        <v>66</v>
      </c>
      <c r="K179" s="70">
        <v>0</v>
      </c>
      <c r="L179" s="70">
        <v>0</v>
      </c>
      <c r="M179" s="70">
        <v>0</v>
      </c>
      <c r="N179" s="70">
        <v>3</v>
      </c>
      <c r="O179" s="70">
        <v>3</v>
      </c>
      <c r="P179" s="70" t="s">
        <v>68</v>
      </c>
      <c r="Q179" s="70" t="s">
        <v>68</v>
      </c>
      <c r="R179" s="105"/>
      <c r="S179" s="130"/>
    </row>
    <row r="180" spans="2:19" x14ac:dyDescent="0.3">
      <c r="B180" s="105" t="s">
        <v>550</v>
      </c>
      <c r="C180" s="130" t="s">
        <v>551</v>
      </c>
      <c r="D180" s="68" t="s">
        <v>65</v>
      </c>
      <c r="E180" s="68" t="s">
        <v>64</v>
      </c>
      <c r="F180" s="69">
        <v>2753060702004</v>
      </c>
      <c r="G180" s="68" t="s">
        <v>64</v>
      </c>
      <c r="H180" s="68" t="s">
        <v>64</v>
      </c>
      <c r="I180" s="68" t="s">
        <v>65</v>
      </c>
      <c r="J180" s="68" t="s">
        <v>66</v>
      </c>
      <c r="K180" s="70">
        <v>0</v>
      </c>
      <c r="L180" s="70">
        <v>0</v>
      </c>
      <c r="M180" s="70">
        <v>0</v>
      </c>
      <c r="N180" s="70">
        <v>3</v>
      </c>
      <c r="O180" s="70">
        <v>3</v>
      </c>
      <c r="P180" s="70" t="s">
        <v>68</v>
      </c>
      <c r="Q180" s="70" t="s">
        <v>68</v>
      </c>
      <c r="R180" s="105"/>
      <c r="S180" s="130"/>
    </row>
    <row r="181" spans="2:19" x14ac:dyDescent="0.3">
      <c r="B181" s="105" t="s">
        <v>547</v>
      </c>
      <c r="C181" s="130" t="s">
        <v>158</v>
      </c>
      <c r="D181" s="68" t="s">
        <v>65</v>
      </c>
      <c r="E181" s="68" t="s">
        <v>64</v>
      </c>
      <c r="F181" s="69">
        <v>1888991700101</v>
      </c>
      <c r="G181" s="68" t="s">
        <v>64</v>
      </c>
      <c r="H181" s="68" t="s">
        <v>64</v>
      </c>
      <c r="I181" s="68" t="s">
        <v>65</v>
      </c>
      <c r="J181" s="68" t="s">
        <v>66</v>
      </c>
      <c r="K181" s="70">
        <v>0</v>
      </c>
      <c r="L181" s="70">
        <v>0</v>
      </c>
      <c r="M181" s="70">
        <v>0</v>
      </c>
      <c r="N181" s="70">
        <v>3</v>
      </c>
      <c r="O181" s="70">
        <v>3</v>
      </c>
      <c r="P181" s="70" t="s">
        <v>68</v>
      </c>
      <c r="Q181" s="70" t="s">
        <v>68</v>
      </c>
      <c r="R181" s="105"/>
      <c r="S181" s="130"/>
    </row>
    <row r="182" spans="2:19" x14ac:dyDescent="0.3">
      <c r="B182" s="105" t="s">
        <v>552</v>
      </c>
      <c r="C182" s="130" t="s">
        <v>553</v>
      </c>
      <c r="D182" s="68" t="s">
        <v>65</v>
      </c>
      <c r="E182" s="68" t="s">
        <v>64</v>
      </c>
      <c r="F182" s="69">
        <v>2620327240101</v>
      </c>
      <c r="G182" s="68" t="s">
        <v>64</v>
      </c>
      <c r="H182" s="68" t="s">
        <v>64</v>
      </c>
      <c r="I182" s="68" t="s">
        <v>65</v>
      </c>
      <c r="J182" s="68" t="s">
        <v>66</v>
      </c>
      <c r="K182" s="70">
        <v>0</v>
      </c>
      <c r="L182" s="70">
        <v>0</v>
      </c>
      <c r="M182" s="70">
        <v>0</v>
      </c>
      <c r="N182" s="70">
        <v>3</v>
      </c>
      <c r="O182" s="70">
        <v>3</v>
      </c>
      <c r="P182" s="70" t="s">
        <v>68</v>
      </c>
      <c r="Q182" s="70" t="s">
        <v>68</v>
      </c>
      <c r="R182" s="105"/>
      <c r="S182" s="130"/>
    </row>
    <row r="185" spans="2:19" ht="15.6" x14ac:dyDescent="0.3">
      <c r="B185" s="383" t="s">
        <v>0</v>
      </c>
      <c r="C185" s="383"/>
      <c r="D185" s="383"/>
      <c r="E185" s="383"/>
      <c r="F185" s="383"/>
      <c r="G185" s="383"/>
      <c r="H185" s="383"/>
      <c r="I185" s="383"/>
      <c r="J185" s="383"/>
      <c r="K185" s="383"/>
      <c r="L185" s="383"/>
      <c r="M185" s="383"/>
      <c r="N185" s="383"/>
      <c r="O185" s="383"/>
      <c r="P185" s="383"/>
    </row>
    <row r="186" spans="2:19" x14ac:dyDescent="0.3">
      <c r="B186" s="2" t="s">
        <v>1</v>
      </c>
      <c r="C186" s="384"/>
      <c r="D186" s="384"/>
      <c r="E186" s="384"/>
      <c r="F186" s="384"/>
      <c r="G186" s="384"/>
      <c r="H186" s="384"/>
      <c r="I186" s="384"/>
      <c r="J186" s="384"/>
      <c r="K186" s="384"/>
      <c r="L186" s="384"/>
      <c r="M186" s="384"/>
      <c r="N186" s="384"/>
      <c r="O186" s="384"/>
      <c r="P186" s="3"/>
    </row>
    <row r="187" spans="2:19" x14ac:dyDescent="0.3">
      <c r="B187" s="4"/>
      <c r="C187" s="5"/>
      <c r="D187" s="5"/>
      <c r="E187" s="5"/>
      <c r="F187" s="6"/>
      <c r="G187" s="6"/>
      <c r="H187" s="6"/>
      <c r="I187" s="6"/>
      <c r="J187" s="5"/>
      <c r="K187" s="5"/>
      <c r="L187" s="5"/>
      <c r="M187" s="5"/>
      <c r="N187" s="5"/>
      <c r="O187" s="5"/>
      <c r="P187" s="7"/>
    </row>
    <row r="188" spans="2:19" x14ac:dyDescent="0.3">
      <c r="B188" s="2" t="s">
        <v>3</v>
      </c>
      <c r="C188" s="384"/>
      <c r="D188" s="384"/>
      <c r="E188" s="384"/>
      <c r="F188" s="384"/>
      <c r="G188" s="384"/>
      <c r="H188" s="384"/>
      <c r="I188" s="384"/>
      <c r="J188" s="384"/>
      <c r="K188" s="384"/>
      <c r="L188" s="384"/>
      <c r="M188" s="384"/>
      <c r="N188" s="384"/>
      <c r="O188" s="384"/>
      <c r="P188" s="3"/>
    </row>
    <row r="189" spans="2:19" ht="15" thickBot="1" x14ac:dyDescent="0.35">
      <c r="B189" s="385" t="s">
        <v>5</v>
      </c>
      <c r="C189" s="385"/>
      <c r="D189" s="385"/>
      <c r="E189" s="385"/>
      <c r="F189" s="385"/>
      <c r="G189" s="385"/>
      <c r="H189" s="385"/>
      <c r="I189" s="385"/>
      <c r="J189" s="385"/>
      <c r="K189" s="385"/>
      <c r="L189" s="385"/>
      <c r="M189" s="385"/>
      <c r="N189" s="385"/>
      <c r="O189" s="385"/>
      <c r="P189" s="9"/>
    </row>
    <row r="190" spans="2:19" ht="15" thickBot="1" x14ac:dyDescent="0.35">
      <c r="B190" s="386" t="s">
        <v>6</v>
      </c>
      <c r="C190" s="387"/>
      <c r="D190" s="387"/>
      <c r="E190" s="387"/>
      <c r="F190" s="387"/>
      <c r="G190" s="388"/>
      <c r="H190" s="386" t="s">
        <v>7</v>
      </c>
      <c r="I190" s="387"/>
      <c r="J190" s="388"/>
      <c r="K190" s="389" t="s">
        <v>8</v>
      </c>
      <c r="L190" s="390"/>
      <c r="M190" s="390"/>
      <c r="N190" s="389" t="s">
        <v>9</v>
      </c>
      <c r="O190" s="391"/>
      <c r="P190" s="9"/>
    </row>
    <row r="191" spans="2:19" ht="40.200000000000003" thickBot="1" x14ac:dyDescent="0.35">
      <c r="B191" s="12" t="s">
        <v>10</v>
      </c>
      <c r="C191" s="13" t="s">
        <v>11</v>
      </c>
      <c r="D191" s="13" t="s">
        <v>12</v>
      </c>
      <c r="E191" s="13" t="s">
        <v>13</v>
      </c>
      <c r="F191" s="13" t="s">
        <v>14</v>
      </c>
      <c r="G191" s="14" t="s">
        <v>15</v>
      </c>
      <c r="H191" s="12" t="s">
        <v>16</v>
      </c>
      <c r="I191" s="15" t="s">
        <v>17</v>
      </c>
      <c r="J191" s="14" t="s">
        <v>18</v>
      </c>
      <c r="K191" s="16" t="s">
        <v>19</v>
      </c>
      <c r="L191" s="17" t="s">
        <v>20</v>
      </c>
      <c r="M191" s="18" t="s">
        <v>21</v>
      </c>
      <c r="N191" s="392" t="s">
        <v>22</v>
      </c>
      <c r="O191" s="393"/>
      <c r="P191" s="20"/>
    </row>
    <row r="192" spans="2:19" x14ac:dyDescent="0.3">
      <c r="B192" s="106" t="s">
        <v>554</v>
      </c>
      <c r="C192" s="22"/>
      <c r="D192" s="22"/>
      <c r="E192" s="27" t="s">
        <v>384</v>
      </c>
      <c r="F192" s="24"/>
      <c r="G192" s="25"/>
      <c r="H192" s="107">
        <v>5803282</v>
      </c>
      <c r="I192" s="108">
        <v>9429303</v>
      </c>
      <c r="J192" s="124">
        <v>599969.65</v>
      </c>
      <c r="K192" s="125">
        <v>139008</v>
      </c>
      <c r="L192" s="125">
        <v>139008</v>
      </c>
      <c r="M192" s="126">
        <v>135913</v>
      </c>
      <c r="N192" s="394" t="s">
        <v>24</v>
      </c>
      <c r="O192" s="395"/>
      <c r="P192" s="30"/>
    </row>
    <row r="193" spans="2:19" x14ac:dyDescent="0.3">
      <c r="B193" s="127"/>
      <c r="C193" s="32"/>
      <c r="D193" s="32"/>
      <c r="E193" s="27"/>
      <c r="F193" s="24"/>
      <c r="G193" s="25"/>
      <c r="H193" s="26"/>
      <c r="I193" s="27"/>
      <c r="J193" s="28"/>
      <c r="K193" s="33"/>
      <c r="L193" s="34"/>
      <c r="M193" s="35"/>
      <c r="N193" s="381"/>
      <c r="O193" s="382"/>
      <c r="P193" s="30"/>
    </row>
    <row r="194" spans="2:19" x14ac:dyDescent="0.3">
      <c r="B194" s="127"/>
      <c r="C194" s="32"/>
      <c r="D194" s="32"/>
      <c r="E194" s="27"/>
      <c r="F194" s="24"/>
      <c r="G194" s="25"/>
      <c r="H194" s="26"/>
      <c r="I194" s="27"/>
      <c r="J194" s="28"/>
      <c r="K194" s="33"/>
      <c r="L194" s="34"/>
      <c r="M194" s="35"/>
      <c r="N194" s="381"/>
      <c r="O194" s="382"/>
      <c r="P194" s="30"/>
    </row>
    <row r="195" spans="2:19" x14ac:dyDescent="0.3">
      <c r="B195" s="127"/>
      <c r="C195" s="32"/>
      <c r="D195" s="32"/>
      <c r="E195" s="27"/>
      <c r="F195" s="24"/>
      <c r="G195" s="25"/>
      <c r="H195" s="26"/>
      <c r="I195" s="27"/>
      <c r="J195" s="28"/>
      <c r="K195" s="33"/>
      <c r="L195" s="34"/>
      <c r="M195" s="35"/>
      <c r="N195" s="381"/>
      <c r="O195" s="382"/>
      <c r="P195" s="30"/>
    </row>
    <row r="196" spans="2:19" x14ac:dyDescent="0.3">
      <c r="B196" s="127"/>
      <c r="C196" s="32"/>
      <c r="D196" s="32"/>
      <c r="E196" s="40"/>
      <c r="F196" s="37"/>
      <c r="G196" s="38"/>
      <c r="H196" s="39"/>
      <c r="I196" s="40"/>
      <c r="J196" s="41"/>
      <c r="K196" s="42"/>
      <c r="L196" s="43"/>
      <c r="M196" s="44"/>
      <c r="N196" s="381"/>
      <c r="O196" s="382"/>
      <c r="P196" s="30"/>
    </row>
    <row r="197" spans="2:19" ht="15" thickBot="1" x14ac:dyDescent="0.35">
      <c r="B197" s="45"/>
      <c r="C197" s="46"/>
      <c r="D197" s="46"/>
      <c r="E197" s="51"/>
      <c r="F197" s="48"/>
      <c r="G197" s="49"/>
      <c r="H197" s="50"/>
      <c r="I197" s="51"/>
      <c r="J197" s="52"/>
      <c r="K197" s="53"/>
      <c r="L197" s="54"/>
      <c r="M197" s="55"/>
      <c r="N197" s="396"/>
      <c r="O197" s="397"/>
      <c r="P197" s="30"/>
    </row>
    <row r="200" spans="2:19" x14ac:dyDescent="0.3">
      <c r="B200" s="58"/>
      <c r="C200" s="398" t="s">
        <v>26</v>
      </c>
      <c r="D200" s="398"/>
      <c r="E200" s="398"/>
      <c r="F200" s="398"/>
      <c r="G200" s="398"/>
      <c r="H200" s="398"/>
      <c r="I200" s="398"/>
      <c r="J200" s="398"/>
      <c r="K200" s="398"/>
      <c r="L200" s="398"/>
      <c r="M200" s="398"/>
      <c r="N200" s="398"/>
      <c r="O200" s="398"/>
      <c r="P200" s="398"/>
      <c r="Q200" s="398"/>
      <c r="R200" s="58"/>
      <c r="S200" s="89"/>
    </row>
    <row r="201" spans="2:19" ht="15" thickBot="1" x14ac:dyDescent="0.35">
      <c r="B201" s="399" t="s">
        <v>27</v>
      </c>
      <c r="C201" s="399"/>
      <c r="D201" s="399"/>
      <c r="E201" s="399"/>
      <c r="F201" s="399"/>
      <c r="G201" s="399"/>
      <c r="H201" s="399"/>
      <c r="I201" s="399"/>
      <c r="J201" s="399"/>
      <c r="K201" s="399"/>
      <c r="L201" s="399"/>
      <c r="M201" s="399"/>
      <c r="N201" s="399"/>
      <c r="O201" s="399"/>
      <c r="P201" s="399"/>
      <c r="Q201" s="399"/>
      <c r="R201" s="399"/>
      <c r="S201" s="399"/>
    </row>
    <row r="202" spans="2:19" ht="30.75" customHeight="1" thickBot="1" x14ac:dyDescent="0.35">
      <c r="B202" s="400" t="s">
        <v>28</v>
      </c>
      <c r="C202" s="400"/>
      <c r="D202" s="400"/>
      <c r="E202" s="400"/>
      <c r="F202" s="401"/>
      <c r="G202" s="386" t="s">
        <v>29</v>
      </c>
      <c r="H202" s="387"/>
      <c r="I202" s="387"/>
      <c r="J202" s="388"/>
      <c r="K202" s="387" t="s">
        <v>30</v>
      </c>
      <c r="L202" s="387"/>
      <c r="M202" s="387"/>
      <c r="N202" s="387"/>
      <c r="O202" s="388"/>
      <c r="P202" s="386" t="s">
        <v>31</v>
      </c>
      <c r="Q202" s="388"/>
      <c r="R202" s="400"/>
      <c r="S202" s="400"/>
    </row>
    <row r="203" spans="2:19" ht="53.4" thickBot="1" x14ac:dyDescent="0.35">
      <c r="B203" s="402" t="s">
        <v>32</v>
      </c>
      <c r="C203" s="403"/>
      <c r="D203" s="59" t="s">
        <v>33</v>
      </c>
      <c r="E203" s="60" t="s">
        <v>34</v>
      </c>
      <c r="F203" s="14" t="s">
        <v>35</v>
      </c>
      <c r="G203" s="12" t="s">
        <v>36</v>
      </c>
      <c r="H203" s="61" t="s">
        <v>37</v>
      </c>
      <c r="I203" s="18" t="s">
        <v>38</v>
      </c>
      <c r="J203" s="14" t="s">
        <v>39</v>
      </c>
      <c r="K203" s="62" t="s">
        <v>40</v>
      </c>
      <c r="L203" s="59" t="s">
        <v>41</v>
      </c>
      <c r="M203" s="59" t="s">
        <v>42</v>
      </c>
      <c r="N203" s="60" t="s">
        <v>43</v>
      </c>
      <c r="O203" s="63" t="s">
        <v>44</v>
      </c>
      <c r="P203" s="64" t="s">
        <v>45</v>
      </c>
      <c r="Q203" s="65" t="s">
        <v>46</v>
      </c>
      <c r="R203" s="402"/>
      <c r="S203" s="403"/>
    </row>
    <row r="204" spans="2:19" x14ac:dyDescent="0.3">
      <c r="B204" s="105" t="s">
        <v>412</v>
      </c>
      <c r="C204" s="130" t="s">
        <v>460</v>
      </c>
      <c r="D204" s="68" t="s">
        <v>65</v>
      </c>
      <c r="E204" s="68" t="s">
        <v>64</v>
      </c>
      <c r="F204" s="69">
        <v>3007243220101</v>
      </c>
      <c r="G204" s="68" t="s">
        <v>64</v>
      </c>
      <c r="H204" s="68" t="s">
        <v>65</v>
      </c>
      <c r="I204" s="68" t="s">
        <v>66</v>
      </c>
      <c r="J204" s="68" t="s">
        <v>66</v>
      </c>
      <c r="K204" s="70">
        <v>0</v>
      </c>
      <c r="L204" s="70">
        <v>0</v>
      </c>
      <c r="M204" s="70">
        <v>0</v>
      </c>
      <c r="N204" s="70" t="s">
        <v>65</v>
      </c>
      <c r="O204" s="70">
        <v>0</v>
      </c>
      <c r="P204" s="70" t="s">
        <v>68</v>
      </c>
      <c r="Q204" s="70" t="s">
        <v>68</v>
      </c>
      <c r="R204" s="105"/>
      <c r="S204" s="130"/>
    </row>
    <row r="205" spans="2:19" x14ac:dyDescent="0.3">
      <c r="B205" s="105" t="s">
        <v>555</v>
      </c>
      <c r="C205" s="130" t="s">
        <v>308</v>
      </c>
      <c r="D205" s="68" t="s">
        <v>65</v>
      </c>
      <c r="E205" s="68" t="s">
        <v>64</v>
      </c>
      <c r="F205" s="69">
        <v>3013738250101</v>
      </c>
      <c r="G205" s="68" t="s">
        <v>64</v>
      </c>
      <c r="H205" s="68" t="s">
        <v>65</v>
      </c>
      <c r="I205" s="68" t="s">
        <v>66</v>
      </c>
      <c r="J205" s="68" t="s">
        <v>66</v>
      </c>
      <c r="K205" s="70">
        <v>0</v>
      </c>
      <c r="L205" s="70">
        <v>0</v>
      </c>
      <c r="M205" s="70">
        <v>0</v>
      </c>
      <c r="N205" s="70" t="s">
        <v>65</v>
      </c>
      <c r="O205" s="70">
        <v>0</v>
      </c>
      <c r="P205" s="70" t="s">
        <v>68</v>
      </c>
      <c r="Q205" s="70" t="s">
        <v>68</v>
      </c>
      <c r="R205" s="105"/>
      <c r="S205" s="130"/>
    </row>
    <row r="206" spans="2:19" x14ac:dyDescent="0.3">
      <c r="B206" s="105" t="s">
        <v>556</v>
      </c>
      <c r="C206" s="130" t="s">
        <v>183</v>
      </c>
      <c r="D206" s="68" t="s">
        <v>64</v>
      </c>
      <c r="E206" s="68" t="s">
        <v>65</v>
      </c>
      <c r="F206" s="69">
        <v>3003575400101</v>
      </c>
      <c r="G206" s="68" t="s">
        <v>64</v>
      </c>
      <c r="H206" s="68" t="s">
        <v>65</v>
      </c>
      <c r="I206" s="68" t="s">
        <v>66</v>
      </c>
      <c r="J206" s="68" t="s">
        <v>66</v>
      </c>
      <c r="K206" s="70">
        <v>0</v>
      </c>
      <c r="L206" s="70">
        <v>0</v>
      </c>
      <c r="M206" s="70">
        <v>0</v>
      </c>
      <c r="N206" s="70" t="s">
        <v>65</v>
      </c>
      <c r="O206" s="70">
        <v>0</v>
      </c>
      <c r="P206" s="70" t="s">
        <v>68</v>
      </c>
      <c r="Q206" s="70" t="s">
        <v>68</v>
      </c>
      <c r="R206" s="105"/>
      <c r="S206" s="130"/>
    </row>
    <row r="207" spans="2:19" x14ac:dyDescent="0.3">
      <c r="B207" s="105" t="s">
        <v>557</v>
      </c>
      <c r="C207" s="130" t="s">
        <v>190</v>
      </c>
      <c r="D207" s="68" t="s">
        <v>65</v>
      </c>
      <c r="E207" s="68" t="s">
        <v>64</v>
      </c>
      <c r="F207" s="69">
        <v>3017972340101</v>
      </c>
      <c r="G207" s="68" t="s">
        <v>64</v>
      </c>
      <c r="H207" s="68" t="s">
        <v>65</v>
      </c>
      <c r="I207" s="68" t="s">
        <v>66</v>
      </c>
      <c r="J207" s="68" t="s">
        <v>66</v>
      </c>
      <c r="K207" s="70">
        <v>0</v>
      </c>
      <c r="L207" s="70">
        <v>0</v>
      </c>
      <c r="M207" s="70">
        <v>0</v>
      </c>
      <c r="N207" s="70" t="s">
        <v>65</v>
      </c>
      <c r="O207" s="70">
        <v>0</v>
      </c>
      <c r="P207" s="70" t="s">
        <v>68</v>
      </c>
      <c r="Q207" s="70" t="s">
        <v>68</v>
      </c>
      <c r="R207" s="105"/>
      <c r="S207" s="130"/>
    </row>
    <row r="208" spans="2:19" x14ac:dyDescent="0.3">
      <c r="B208" s="105" t="s">
        <v>558</v>
      </c>
      <c r="C208" s="130" t="s">
        <v>559</v>
      </c>
      <c r="D208" s="68" t="s">
        <v>64</v>
      </c>
      <c r="E208" s="68" t="s">
        <v>65</v>
      </c>
      <c r="F208" s="69">
        <v>3016983090101</v>
      </c>
      <c r="G208" s="68" t="s">
        <v>64</v>
      </c>
      <c r="H208" s="68" t="s">
        <v>65</v>
      </c>
      <c r="I208" s="68" t="s">
        <v>66</v>
      </c>
      <c r="J208" s="68" t="s">
        <v>66</v>
      </c>
      <c r="K208" s="70">
        <v>0</v>
      </c>
      <c r="L208" s="70">
        <v>0</v>
      </c>
      <c r="M208" s="70">
        <v>0</v>
      </c>
      <c r="N208" s="70" t="s">
        <v>65</v>
      </c>
      <c r="O208" s="70">
        <v>0</v>
      </c>
      <c r="P208" s="70" t="s">
        <v>68</v>
      </c>
      <c r="Q208" s="70" t="s">
        <v>68</v>
      </c>
      <c r="R208" s="105"/>
      <c r="S208" s="130"/>
    </row>
    <row r="209" spans="2:19" x14ac:dyDescent="0.3">
      <c r="B209" s="105" t="s">
        <v>177</v>
      </c>
      <c r="C209" s="130" t="s">
        <v>560</v>
      </c>
      <c r="D209" s="68" t="s">
        <v>64</v>
      </c>
      <c r="E209" s="68" t="s">
        <v>65</v>
      </c>
      <c r="F209" s="69">
        <v>2337997881013</v>
      </c>
      <c r="G209" s="68" t="s">
        <v>64</v>
      </c>
      <c r="H209" s="68" t="s">
        <v>65</v>
      </c>
      <c r="I209" s="68" t="s">
        <v>66</v>
      </c>
      <c r="J209" s="68" t="s">
        <v>66</v>
      </c>
      <c r="K209" s="70" t="s">
        <v>65</v>
      </c>
      <c r="L209" s="70">
        <v>0</v>
      </c>
      <c r="M209" s="70">
        <v>0</v>
      </c>
      <c r="N209" s="70">
        <v>0</v>
      </c>
      <c r="O209" s="70">
        <v>0</v>
      </c>
      <c r="P209" s="70" t="s">
        <v>68</v>
      </c>
      <c r="Q209" s="70" t="s">
        <v>561</v>
      </c>
      <c r="R209" s="105"/>
      <c r="S209" s="130"/>
    </row>
    <row r="210" spans="2:19" x14ac:dyDescent="0.3">
      <c r="B210" s="105" t="s">
        <v>562</v>
      </c>
      <c r="C210" s="130" t="s">
        <v>308</v>
      </c>
      <c r="D210" s="68" t="s">
        <v>65</v>
      </c>
      <c r="E210" s="68" t="s">
        <v>64</v>
      </c>
      <c r="F210" s="69">
        <v>3120361401215</v>
      </c>
      <c r="G210" s="68" t="s">
        <v>64</v>
      </c>
      <c r="H210" s="68" t="s">
        <v>65</v>
      </c>
      <c r="I210" s="68" t="s">
        <v>66</v>
      </c>
      <c r="J210" s="68" t="s">
        <v>66</v>
      </c>
      <c r="K210" s="70">
        <v>0</v>
      </c>
      <c r="L210" s="70">
        <v>0</v>
      </c>
      <c r="M210" s="70">
        <v>0</v>
      </c>
      <c r="N210" s="70" t="s">
        <v>65</v>
      </c>
      <c r="O210" s="70">
        <v>0</v>
      </c>
      <c r="P210" s="70" t="s">
        <v>68</v>
      </c>
      <c r="Q210" s="70" t="s">
        <v>68</v>
      </c>
      <c r="R210" s="105"/>
      <c r="S210" s="130"/>
    </row>
    <row r="211" spans="2:19" x14ac:dyDescent="0.3">
      <c r="B211" s="105" t="s">
        <v>563</v>
      </c>
      <c r="C211" s="130" t="s">
        <v>564</v>
      </c>
      <c r="D211" s="68" t="s">
        <v>65</v>
      </c>
      <c r="E211" s="68" t="s">
        <v>64</v>
      </c>
      <c r="F211" s="69">
        <v>1593018740608</v>
      </c>
      <c r="G211" s="68" t="s">
        <v>64</v>
      </c>
      <c r="H211" s="68" t="s">
        <v>64</v>
      </c>
      <c r="I211" s="68" t="s">
        <v>65</v>
      </c>
      <c r="J211" s="68" t="s">
        <v>66</v>
      </c>
      <c r="K211" s="70">
        <v>0</v>
      </c>
      <c r="L211" s="70">
        <v>0</v>
      </c>
      <c r="M211" s="70">
        <v>0</v>
      </c>
      <c r="N211" s="70" t="s">
        <v>65</v>
      </c>
      <c r="O211" s="70">
        <v>0</v>
      </c>
      <c r="P211" s="70" t="s">
        <v>68</v>
      </c>
      <c r="Q211" s="70" t="s">
        <v>68</v>
      </c>
      <c r="R211" s="105"/>
      <c r="S211" s="130"/>
    </row>
    <row r="212" spans="2:19" x14ac:dyDescent="0.3">
      <c r="B212" s="105" t="s">
        <v>565</v>
      </c>
      <c r="C212" s="130" t="s">
        <v>564</v>
      </c>
      <c r="D212" s="68" t="s">
        <v>65</v>
      </c>
      <c r="E212" s="68" t="s">
        <v>64</v>
      </c>
      <c r="F212" s="69">
        <v>2318284620101</v>
      </c>
      <c r="G212" s="68" t="s">
        <v>64</v>
      </c>
      <c r="H212" s="68" t="s">
        <v>64</v>
      </c>
      <c r="I212" s="68" t="s">
        <v>65</v>
      </c>
      <c r="J212" s="68" t="s">
        <v>66</v>
      </c>
      <c r="K212" s="70">
        <v>0</v>
      </c>
      <c r="L212" s="70">
        <v>0</v>
      </c>
      <c r="M212" s="70">
        <v>0</v>
      </c>
      <c r="N212" s="70" t="s">
        <v>65</v>
      </c>
      <c r="O212" s="70">
        <v>0</v>
      </c>
      <c r="P212" s="70" t="s">
        <v>68</v>
      </c>
      <c r="Q212" s="70" t="s">
        <v>68</v>
      </c>
      <c r="R212" s="105"/>
      <c r="S212" s="130"/>
    </row>
    <row r="213" spans="2:19" x14ac:dyDescent="0.3">
      <c r="B213" s="105" t="s">
        <v>566</v>
      </c>
      <c r="C213" s="130" t="s">
        <v>567</v>
      </c>
      <c r="D213" s="68" t="s">
        <v>65</v>
      </c>
      <c r="E213" s="68" t="s">
        <v>64</v>
      </c>
      <c r="F213" s="69">
        <v>2411483801901</v>
      </c>
      <c r="G213" s="68" t="s">
        <v>64</v>
      </c>
      <c r="H213" s="68" t="s">
        <v>64</v>
      </c>
      <c r="I213" s="68" t="s">
        <v>66</v>
      </c>
      <c r="J213" s="68" t="s">
        <v>65</v>
      </c>
      <c r="K213" s="70">
        <v>0</v>
      </c>
      <c r="L213" s="70">
        <v>0</v>
      </c>
      <c r="M213" s="70">
        <v>0</v>
      </c>
      <c r="N213" s="70" t="s">
        <v>67</v>
      </c>
      <c r="O213" s="70">
        <v>0</v>
      </c>
      <c r="P213" s="70" t="s">
        <v>68</v>
      </c>
      <c r="Q213" s="70" t="s">
        <v>68</v>
      </c>
      <c r="R213" s="105"/>
      <c r="S213" s="130"/>
    </row>
    <row r="214" spans="2:19" x14ac:dyDescent="0.3">
      <c r="B214" s="105" t="s">
        <v>568</v>
      </c>
      <c r="C214" s="130" t="s">
        <v>569</v>
      </c>
      <c r="D214" s="68" t="s">
        <v>65</v>
      </c>
      <c r="E214" s="68" t="s">
        <v>64</v>
      </c>
      <c r="F214" s="69">
        <v>1728528380101</v>
      </c>
      <c r="G214" s="68" t="s">
        <v>64</v>
      </c>
      <c r="H214" s="68" t="s">
        <v>65</v>
      </c>
      <c r="I214" s="68" t="s">
        <v>66</v>
      </c>
      <c r="J214" s="68" t="s">
        <v>66</v>
      </c>
      <c r="K214" s="70">
        <v>0</v>
      </c>
      <c r="L214" s="70">
        <v>0</v>
      </c>
      <c r="M214" s="70">
        <v>0</v>
      </c>
      <c r="N214" s="70" t="s">
        <v>67</v>
      </c>
      <c r="O214" s="70">
        <v>0</v>
      </c>
      <c r="P214" s="70" t="s">
        <v>68</v>
      </c>
      <c r="Q214" s="70" t="s">
        <v>68</v>
      </c>
      <c r="R214" s="105"/>
      <c r="S214" s="130"/>
    </row>
    <row r="215" spans="2:19" x14ac:dyDescent="0.3">
      <c r="B215" s="105" t="s">
        <v>570</v>
      </c>
      <c r="C215" s="130" t="s">
        <v>571</v>
      </c>
      <c r="D215" s="68" t="s">
        <v>64</v>
      </c>
      <c r="E215" s="68" t="s">
        <v>65</v>
      </c>
      <c r="F215" s="69">
        <v>2235602000108</v>
      </c>
      <c r="G215" s="68" t="s">
        <v>64</v>
      </c>
      <c r="H215" s="68" t="s">
        <v>65</v>
      </c>
      <c r="I215" s="68" t="s">
        <v>66</v>
      </c>
      <c r="J215" s="68" t="s">
        <v>66</v>
      </c>
      <c r="K215" s="70">
        <v>0</v>
      </c>
      <c r="L215" s="70">
        <v>0</v>
      </c>
      <c r="M215" s="70">
        <v>0</v>
      </c>
      <c r="N215" s="70" t="s">
        <v>67</v>
      </c>
      <c r="O215" s="70">
        <v>0</v>
      </c>
      <c r="P215" s="70" t="s">
        <v>68</v>
      </c>
      <c r="Q215" s="70" t="s">
        <v>68</v>
      </c>
      <c r="R215" s="105"/>
      <c r="S215" s="130"/>
    </row>
    <row r="216" spans="2:19" x14ac:dyDescent="0.3">
      <c r="B216" s="105" t="s">
        <v>572</v>
      </c>
      <c r="C216" s="130" t="s">
        <v>573</v>
      </c>
      <c r="D216" s="68" t="s">
        <v>65</v>
      </c>
      <c r="E216" s="68" t="s">
        <v>64</v>
      </c>
      <c r="F216" s="69">
        <v>2250545230101</v>
      </c>
      <c r="G216" s="68" t="s">
        <v>64</v>
      </c>
      <c r="H216" s="68" t="s">
        <v>64</v>
      </c>
      <c r="I216" s="68" t="s">
        <v>65</v>
      </c>
      <c r="J216" s="68" t="s">
        <v>66</v>
      </c>
      <c r="K216" s="70">
        <v>0</v>
      </c>
      <c r="L216" s="70">
        <v>0</v>
      </c>
      <c r="M216" s="70">
        <v>0</v>
      </c>
      <c r="N216" s="70" t="s">
        <v>67</v>
      </c>
      <c r="O216" s="70">
        <v>0</v>
      </c>
      <c r="P216" s="70" t="s">
        <v>68</v>
      </c>
      <c r="Q216" s="70" t="s">
        <v>68</v>
      </c>
      <c r="R216" s="105"/>
      <c r="S216" s="130"/>
    </row>
    <row r="217" spans="2:19" x14ac:dyDescent="0.3">
      <c r="B217" s="105" t="s">
        <v>574</v>
      </c>
      <c r="C217" s="130" t="s">
        <v>575</v>
      </c>
      <c r="D217" s="68" t="s">
        <v>64</v>
      </c>
      <c r="E217" s="68" t="s">
        <v>65</v>
      </c>
      <c r="F217" s="69">
        <v>2689000940111</v>
      </c>
      <c r="G217" s="68" t="s">
        <v>64</v>
      </c>
      <c r="H217" s="68" t="s">
        <v>65</v>
      </c>
      <c r="I217" s="68" t="s">
        <v>66</v>
      </c>
      <c r="J217" s="68" t="s">
        <v>66</v>
      </c>
      <c r="K217" s="70" t="s">
        <v>67</v>
      </c>
      <c r="L217" s="70">
        <v>0</v>
      </c>
      <c r="M217" s="70">
        <v>0</v>
      </c>
      <c r="N217" s="70">
        <v>0</v>
      </c>
      <c r="O217" s="70">
        <v>0</v>
      </c>
      <c r="P217" s="70" t="s">
        <v>68</v>
      </c>
      <c r="Q217" s="70" t="s">
        <v>68</v>
      </c>
      <c r="R217" s="105"/>
      <c r="S217" s="130"/>
    </row>
    <row r="218" spans="2:19" x14ac:dyDescent="0.3">
      <c r="B218" s="105" t="s">
        <v>576</v>
      </c>
      <c r="C218" s="130" t="s">
        <v>577</v>
      </c>
      <c r="D218" s="68" t="s">
        <v>65</v>
      </c>
      <c r="E218" s="68" t="s">
        <v>64</v>
      </c>
      <c r="F218" s="69">
        <v>1799254151802</v>
      </c>
      <c r="G218" s="68" t="s">
        <v>64</v>
      </c>
      <c r="H218" s="68" t="s">
        <v>64</v>
      </c>
      <c r="I218" s="68" t="s">
        <v>65</v>
      </c>
      <c r="J218" s="68" t="s">
        <v>66</v>
      </c>
      <c r="K218" s="70">
        <v>0</v>
      </c>
      <c r="L218" s="70">
        <v>0</v>
      </c>
      <c r="M218" s="70" t="s">
        <v>67</v>
      </c>
      <c r="N218" s="70">
        <v>0</v>
      </c>
      <c r="O218" s="70">
        <v>0</v>
      </c>
      <c r="P218" s="70" t="s">
        <v>68</v>
      </c>
      <c r="Q218" s="70" t="s">
        <v>68</v>
      </c>
      <c r="R218" s="105"/>
      <c r="S218" s="130"/>
    </row>
    <row r="219" spans="2:19" x14ac:dyDescent="0.3">
      <c r="B219" s="105" t="s">
        <v>578</v>
      </c>
      <c r="C219" s="130" t="s">
        <v>579</v>
      </c>
      <c r="D219" s="68" t="s">
        <v>65</v>
      </c>
      <c r="E219" s="68" t="s">
        <v>64</v>
      </c>
      <c r="F219" s="69">
        <v>2558038730403</v>
      </c>
      <c r="G219" s="68" t="s">
        <v>64</v>
      </c>
      <c r="H219" s="68" t="s">
        <v>65</v>
      </c>
      <c r="I219" s="68" t="s">
        <v>66</v>
      </c>
      <c r="J219" s="68" t="s">
        <v>66</v>
      </c>
      <c r="K219" s="70">
        <v>0</v>
      </c>
      <c r="L219" s="70">
        <v>0</v>
      </c>
      <c r="M219" s="70">
        <v>0</v>
      </c>
      <c r="N219" s="70" t="s">
        <v>67</v>
      </c>
      <c r="O219" s="70">
        <v>0</v>
      </c>
      <c r="P219" s="70" t="s">
        <v>68</v>
      </c>
      <c r="Q219" s="70" t="s">
        <v>68</v>
      </c>
      <c r="R219" s="105"/>
      <c r="S219" s="130"/>
    </row>
    <row r="220" spans="2:19" x14ac:dyDescent="0.3">
      <c r="B220" s="105" t="s">
        <v>89</v>
      </c>
      <c r="C220" s="130" t="s">
        <v>580</v>
      </c>
      <c r="D220" s="68" t="s">
        <v>64</v>
      </c>
      <c r="E220" s="68" t="s">
        <v>65</v>
      </c>
      <c r="F220" s="69">
        <v>2669628820101</v>
      </c>
      <c r="G220" s="68" t="s">
        <v>64</v>
      </c>
      <c r="H220" s="68" t="s">
        <v>64</v>
      </c>
      <c r="I220" s="68" t="s">
        <v>66</v>
      </c>
      <c r="J220" s="68" t="s">
        <v>65</v>
      </c>
      <c r="K220" s="70">
        <v>0</v>
      </c>
      <c r="L220" s="70">
        <v>0</v>
      </c>
      <c r="M220" s="70">
        <v>0</v>
      </c>
      <c r="N220" s="70" t="s">
        <v>67</v>
      </c>
      <c r="O220" s="70">
        <v>0</v>
      </c>
      <c r="P220" s="70" t="s">
        <v>68</v>
      </c>
      <c r="Q220" s="70" t="s">
        <v>68</v>
      </c>
      <c r="R220" s="105"/>
      <c r="S220" s="130"/>
    </row>
    <row r="221" spans="2:19" x14ac:dyDescent="0.3">
      <c r="B221" s="105" t="s">
        <v>581</v>
      </c>
      <c r="C221" s="130" t="s">
        <v>528</v>
      </c>
      <c r="D221" s="68" t="s">
        <v>64</v>
      </c>
      <c r="E221" s="68" t="s">
        <v>65</v>
      </c>
      <c r="F221" s="69">
        <v>1788557070101</v>
      </c>
      <c r="G221" s="68" t="s">
        <v>64</v>
      </c>
      <c r="H221" s="68" t="s">
        <v>64</v>
      </c>
      <c r="I221" s="68" t="s">
        <v>66</v>
      </c>
      <c r="J221" s="68" t="s">
        <v>65</v>
      </c>
      <c r="K221" s="70">
        <v>0</v>
      </c>
      <c r="L221" s="70">
        <v>0</v>
      </c>
      <c r="M221" s="70">
        <v>0</v>
      </c>
      <c r="N221" s="70" t="s">
        <v>67</v>
      </c>
      <c r="O221" s="70">
        <v>0</v>
      </c>
      <c r="P221" s="70" t="s">
        <v>68</v>
      </c>
      <c r="Q221" s="70" t="s">
        <v>68</v>
      </c>
      <c r="R221" s="105"/>
      <c r="S221" s="130"/>
    </row>
    <row r="222" spans="2:19" x14ac:dyDescent="0.3">
      <c r="B222" s="105" t="s">
        <v>582</v>
      </c>
      <c r="C222" s="130" t="s">
        <v>583</v>
      </c>
      <c r="D222" s="68" t="s">
        <v>64</v>
      </c>
      <c r="E222" s="68" t="s">
        <v>65</v>
      </c>
      <c r="F222" s="69">
        <v>2702157940101</v>
      </c>
      <c r="G222" s="68" t="s">
        <v>64</v>
      </c>
      <c r="H222" s="68" t="s">
        <v>64</v>
      </c>
      <c r="I222" s="68" t="s">
        <v>65</v>
      </c>
      <c r="J222" s="68" t="s">
        <v>66</v>
      </c>
      <c r="K222" s="70">
        <v>0</v>
      </c>
      <c r="L222" s="70">
        <v>0</v>
      </c>
      <c r="M222" s="70">
        <v>0</v>
      </c>
      <c r="N222" s="70" t="s">
        <v>67</v>
      </c>
      <c r="O222" s="70">
        <v>0</v>
      </c>
      <c r="P222" s="70" t="s">
        <v>68</v>
      </c>
      <c r="Q222" s="70" t="s">
        <v>68</v>
      </c>
      <c r="R222" s="105"/>
      <c r="S222" s="130"/>
    </row>
    <row r="223" spans="2:19" x14ac:dyDescent="0.3">
      <c r="B223" s="105" t="s">
        <v>584</v>
      </c>
      <c r="C223" s="130" t="s">
        <v>585</v>
      </c>
      <c r="D223" s="68" t="s">
        <v>64</v>
      </c>
      <c r="E223" s="68" t="s">
        <v>65</v>
      </c>
      <c r="F223" s="69">
        <v>3629792270101</v>
      </c>
      <c r="G223" s="68" t="s">
        <v>64</v>
      </c>
      <c r="H223" s="68" t="s">
        <v>65</v>
      </c>
      <c r="I223" s="68" t="s">
        <v>66</v>
      </c>
      <c r="J223" s="68" t="s">
        <v>66</v>
      </c>
      <c r="K223" s="70">
        <v>0</v>
      </c>
      <c r="L223" s="70">
        <v>0</v>
      </c>
      <c r="M223" s="70">
        <v>0</v>
      </c>
      <c r="N223" s="70" t="s">
        <v>67</v>
      </c>
      <c r="O223" s="70">
        <v>0</v>
      </c>
      <c r="P223" s="70" t="s">
        <v>68</v>
      </c>
      <c r="Q223" s="70" t="s">
        <v>68</v>
      </c>
      <c r="R223" s="105"/>
      <c r="S223" s="130"/>
    </row>
    <row r="224" spans="2:19" x14ac:dyDescent="0.3">
      <c r="B224" s="105" t="s">
        <v>586</v>
      </c>
      <c r="C224" s="130" t="s">
        <v>587</v>
      </c>
      <c r="D224" s="68" t="s">
        <v>64</v>
      </c>
      <c r="E224" s="68" t="s">
        <v>65</v>
      </c>
      <c r="F224" s="69">
        <v>2266864500101</v>
      </c>
      <c r="G224" s="68" t="s">
        <v>64</v>
      </c>
      <c r="H224" s="68" t="s">
        <v>64</v>
      </c>
      <c r="I224" s="68" t="s">
        <v>65</v>
      </c>
      <c r="J224" s="68" t="s">
        <v>66</v>
      </c>
      <c r="K224" s="70">
        <v>0</v>
      </c>
      <c r="L224" s="70">
        <v>0</v>
      </c>
      <c r="M224" s="70">
        <v>0</v>
      </c>
      <c r="N224" s="70" t="s">
        <v>67</v>
      </c>
      <c r="O224" s="70">
        <v>0</v>
      </c>
      <c r="P224" s="70" t="s">
        <v>68</v>
      </c>
      <c r="Q224" s="70" t="s">
        <v>68</v>
      </c>
      <c r="R224" s="105"/>
      <c r="S224" s="130"/>
    </row>
    <row r="225" spans="2:19" x14ac:dyDescent="0.3">
      <c r="B225" s="105" t="s">
        <v>588</v>
      </c>
      <c r="C225" s="130" t="s">
        <v>589</v>
      </c>
      <c r="D225" s="68" t="s">
        <v>64</v>
      </c>
      <c r="E225" s="68" t="s">
        <v>65</v>
      </c>
      <c r="F225" s="69">
        <v>1688062900101</v>
      </c>
      <c r="G225" s="68" t="s">
        <v>64</v>
      </c>
      <c r="H225" s="68" t="s">
        <v>64</v>
      </c>
      <c r="I225" s="68" t="s">
        <v>65</v>
      </c>
      <c r="J225" s="68" t="s">
        <v>66</v>
      </c>
      <c r="K225" s="70">
        <v>0</v>
      </c>
      <c r="L225" s="70">
        <v>0</v>
      </c>
      <c r="M225" s="70">
        <v>0</v>
      </c>
      <c r="N225" s="70" t="s">
        <v>67</v>
      </c>
      <c r="O225" s="70">
        <v>0</v>
      </c>
      <c r="P225" s="70" t="s">
        <v>68</v>
      </c>
      <c r="Q225" s="70" t="s">
        <v>68</v>
      </c>
      <c r="R225" s="105"/>
      <c r="S225" s="130"/>
    </row>
    <row r="226" spans="2:19" x14ac:dyDescent="0.3">
      <c r="B226" s="105" t="s">
        <v>590</v>
      </c>
      <c r="C226" s="130" t="s">
        <v>591</v>
      </c>
      <c r="D226" s="68" t="s">
        <v>65</v>
      </c>
      <c r="E226" s="68" t="s">
        <v>64</v>
      </c>
      <c r="F226" s="69">
        <v>2628781940101</v>
      </c>
      <c r="G226" s="68" t="s">
        <v>64</v>
      </c>
      <c r="H226" s="68" t="s">
        <v>64</v>
      </c>
      <c r="I226" s="68" t="s">
        <v>65</v>
      </c>
      <c r="J226" s="68" t="s">
        <v>66</v>
      </c>
      <c r="K226" s="70">
        <v>0</v>
      </c>
      <c r="L226" s="70">
        <v>0</v>
      </c>
      <c r="M226" s="70">
        <v>0</v>
      </c>
      <c r="N226" s="70" t="s">
        <v>67</v>
      </c>
      <c r="O226" s="70">
        <v>0</v>
      </c>
      <c r="P226" s="70" t="s">
        <v>68</v>
      </c>
      <c r="Q226" s="70" t="s">
        <v>68</v>
      </c>
      <c r="R226" s="105"/>
      <c r="S226" s="130"/>
    </row>
    <row r="227" spans="2:19" x14ac:dyDescent="0.3">
      <c r="B227" s="105" t="s">
        <v>592</v>
      </c>
      <c r="C227" s="130" t="s">
        <v>593</v>
      </c>
      <c r="D227" s="68" t="s">
        <v>64</v>
      </c>
      <c r="E227" s="68" t="s">
        <v>65</v>
      </c>
      <c r="F227" s="69">
        <v>1670788522214</v>
      </c>
      <c r="G227" s="68" t="s">
        <v>64</v>
      </c>
      <c r="H227" s="68" t="s">
        <v>64</v>
      </c>
      <c r="I227" s="68" t="s">
        <v>65</v>
      </c>
      <c r="J227" s="68" t="s">
        <v>66</v>
      </c>
      <c r="K227" s="70">
        <v>0</v>
      </c>
      <c r="L227" s="70">
        <v>0</v>
      </c>
      <c r="M227" s="70">
        <v>0</v>
      </c>
      <c r="N227" s="70" t="s">
        <v>67</v>
      </c>
      <c r="O227" s="70">
        <v>0</v>
      </c>
      <c r="P227" s="70" t="s">
        <v>68</v>
      </c>
      <c r="Q227" s="70" t="s">
        <v>68</v>
      </c>
      <c r="R227" s="105"/>
      <c r="S227" s="130"/>
    </row>
    <row r="228" spans="2:19" x14ac:dyDescent="0.3">
      <c r="B228" s="105" t="s">
        <v>594</v>
      </c>
      <c r="C228" s="130" t="s">
        <v>595</v>
      </c>
      <c r="D228" s="68" t="s">
        <v>65</v>
      </c>
      <c r="E228" s="68" t="s">
        <v>64</v>
      </c>
      <c r="F228" s="69">
        <v>1686990010101</v>
      </c>
      <c r="G228" s="68" t="s">
        <v>64</v>
      </c>
      <c r="H228" s="68" t="s">
        <v>64</v>
      </c>
      <c r="I228" s="68" t="s">
        <v>65</v>
      </c>
      <c r="J228" s="68" t="s">
        <v>66</v>
      </c>
      <c r="K228" s="70">
        <v>0</v>
      </c>
      <c r="L228" s="70">
        <v>0</v>
      </c>
      <c r="M228" s="70">
        <v>0</v>
      </c>
      <c r="N228" s="70" t="s">
        <v>67</v>
      </c>
      <c r="O228" s="70">
        <v>0</v>
      </c>
      <c r="P228" s="70" t="s">
        <v>68</v>
      </c>
      <c r="Q228" s="70" t="s">
        <v>68</v>
      </c>
      <c r="R228" s="105"/>
      <c r="S228" s="130"/>
    </row>
    <row r="229" spans="2:19" x14ac:dyDescent="0.3">
      <c r="B229" s="105" t="s">
        <v>596</v>
      </c>
      <c r="C229" s="130" t="s">
        <v>597</v>
      </c>
      <c r="D229" s="68" t="s">
        <v>65</v>
      </c>
      <c r="E229" s="68" t="s">
        <v>64</v>
      </c>
      <c r="F229" s="69">
        <v>2704241480101</v>
      </c>
      <c r="G229" s="68" t="s">
        <v>64</v>
      </c>
      <c r="H229" s="68" t="s">
        <v>64</v>
      </c>
      <c r="I229" s="68" t="s">
        <v>65</v>
      </c>
      <c r="J229" s="68" t="s">
        <v>66</v>
      </c>
      <c r="K229" s="70">
        <v>0</v>
      </c>
      <c r="L229" s="70">
        <v>0</v>
      </c>
      <c r="M229" s="70">
        <v>0</v>
      </c>
      <c r="N229" s="70" t="s">
        <v>67</v>
      </c>
      <c r="O229" s="70">
        <v>0</v>
      </c>
      <c r="P229" s="70" t="s">
        <v>68</v>
      </c>
      <c r="Q229" s="70" t="s">
        <v>68</v>
      </c>
      <c r="R229" s="105"/>
      <c r="S229" s="130"/>
    </row>
    <row r="230" spans="2:19" x14ac:dyDescent="0.3">
      <c r="B230" s="105" t="s">
        <v>598</v>
      </c>
      <c r="C230" s="130" t="s">
        <v>599</v>
      </c>
      <c r="D230" s="68" t="s">
        <v>64</v>
      </c>
      <c r="E230" s="68" t="s">
        <v>65</v>
      </c>
      <c r="F230" s="69">
        <v>1909063080101</v>
      </c>
      <c r="G230" s="68" t="s">
        <v>64</v>
      </c>
      <c r="H230" s="68" t="s">
        <v>64</v>
      </c>
      <c r="I230" s="68" t="s">
        <v>65</v>
      </c>
      <c r="J230" s="68" t="s">
        <v>66</v>
      </c>
      <c r="K230" s="70">
        <v>0</v>
      </c>
      <c r="L230" s="70">
        <v>0</v>
      </c>
      <c r="M230" s="70">
        <v>0</v>
      </c>
      <c r="N230" s="70" t="s">
        <v>67</v>
      </c>
      <c r="O230" s="70">
        <v>0</v>
      </c>
      <c r="P230" s="70" t="s">
        <v>68</v>
      </c>
      <c r="Q230" s="70" t="s">
        <v>68</v>
      </c>
      <c r="R230" s="105"/>
      <c r="S230" s="130"/>
    </row>
    <row r="231" spans="2:19" x14ac:dyDescent="0.3">
      <c r="B231" s="105" t="s">
        <v>600</v>
      </c>
      <c r="C231" s="130" t="s">
        <v>601</v>
      </c>
      <c r="D231" s="68" t="s">
        <v>65</v>
      </c>
      <c r="E231" s="68" t="s">
        <v>64</v>
      </c>
      <c r="F231" s="69">
        <v>2992195850101</v>
      </c>
      <c r="G231" s="68" t="s">
        <v>64</v>
      </c>
      <c r="H231" s="68" t="s">
        <v>65</v>
      </c>
      <c r="I231" s="68" t="s">
        <v>66</v>
      </c>
      <c r="J231" s="68" t="s">
        <v>66</v>
      </c>
      <c r="K231" s="70">
        <v>0</v>
      </c>
      <c r="L231" s="70">
        <v>0</v>
      </c>
      <c r="M231" s="70">
        <v>0</v>
      </c>
      <c r="N231" s="70" t="s">
        <v>67</v>
      </c>
      <c r="O231" s="70">
        <v>0</v>
      </c>
      <c r="P231" s="70" t="s">
        <v>68</v>
      </c>
      <c r="Q231" s="70" t="s">
        <v>68</v>
      </c>
      <c r="R231" s="105"/>
      <c r="S231" s="130"/>
    </row>
    <row r="232" spans="2:19" x14ac:dyDescent="0.3">
      <c r="B232" s="105" t="s">
        <v>568</v>
      </c>
      <c r="C232" s="130" t="s">
        <v>569</v>
      </c>
      <c r="D232" s="68" t="s">
        <v>65</v>
      </c>
      <c r="E232" s="68" t="s">
        <v>64</v>
      </c>
      <c r="F232" s="69">
        <v>1728528380101</v>
      </c>
      <c r="G232" s="68" t="s">
        <v>64</v>
      </c>
      <c r="H232" s="68" t="s">
        <v>65</v>
      </c>
      <c r="I232" s="68" t="s">
        <v>66</v>
      </c>
      <c r="J232" s="68" t="s">
        <v>66</v>
      </c>
      <c r="K232" s="70">
        <v>0</v>
      </c>
      <c r="L232" s="70">
        <v>0</v>
      </c>
      <c r="M232" s="70">
        <v>0</v>
      </c>
      <c r="N232" s="70" t="s">
        <v>67</v>
      </c>
      <c r="O232" s="70">
        <v>0</v>
      </c>
      <c r="P232" s="70" t="s">
        <v>68</v>
      </c>
      <c r="Q232" s="70" t="s">
        <v>68</v>
      </c>
      <c r="R232" s="105"/>
      <c r="S232" s="130"/>
    </row>
    <row r="233" spans="2:19" x14ac:dyDescent="0.3">
      <c r="B233" s="105" t="s">
        <v>570</v>
      </c>
      <c r="C233" s="130" t="s">
        <v>571</v>
      </c>
      <c r="D233" s="68" t="s">
        <v>64</v>
      </c>
      <c r="E233" s="68" t="s">
        <v>65</v>
      </c>
      <c r="F233" s="69">
        <v>2235602000108</v>
      </c>
      <c r="G233" s="68" t="s">
        <v>64</v>
      </c>
      <c r="H233" s="68" t="s">
        <v>65</v>
      </c>
      <c r="I233" s="68" t="s">
        <v>66</v>
      </c>
      <c r="J233" s="68" t="s">
        <v>66</v>
      </c>
      <c r="K233" s="70">
        <v>0</v>
      </c>
      <c r="L233" s="70">
        <v>0</v>
      </c>
      <c r="M233" s="70">
        <v>0</v>
      </c>
      <c r="N233" s="70" t="s">
        <v>67</v>
      </c>
      <c r="O233" s="70">
        <v>0</v>
      </c>
      <c r="P233" s="70" t="s">
        <v>68</v>
      </c>
      <c r="Q233" s="70" t="s">
        <v>68</v>
      </c>
      <c r="R233" s="105"/>
      <c r="S233" s="130"/>
    </row>
    <row r="234" spans="2:19" x14ac:dyDescent="0.3">
      <c r="B234" s="105" t="s">
        <v>602</v>
      </c>
      <c r="C234" s="130" t="s">
        <v>603</v>
      </c>
      <c r="D234" s="68" t="s">
        <v>64</v>
      </c>
      <c r="E234" s="68" t="s">
        <v>65</v>
      </c>
      <c r="F234" s="69">
        <v>2525762170101</v>
      </c>
      <c r="G234" s="68" t="s">
        <v>64</v>
      </c>
      <c r="H234" s="68" t="s">
        <v>64</v>
      </c>
      <c r="I234" s="68" t="s">
        <v>65</v>
      </c>
      <c r="J234" s="68" t="s">
        <v>66</v>
      </c>
      <c r="K234" s="70">
        <v>0</v>
      </c>
      <c r="L234" s="70">
        <v>0</v>
      </c>
      <c r="M234" s="70">
        <v>0</v>
      </c>
      <c r="N234" s="70" t="s">
        <v>67</v>
      </c>
      <c r="O234" s="70">
        <v>0</v>
      </c>
      <c r="P234" s="70" t="s">
        <v>68</v>
      </c>
      <c r="Q234" s="70" t="s">
        <v>68</v>
      </c>
      <c r="R234" s="105"/>
      <c r="S234" s="130"/>
    </row>
    <row r="235" spans="2:19" x14ac:dyDescent="0.3">
      <c r="B235" s="105" t="s">
        <v>604</v>
      </c>
      <c r="C235" s="130" t="s">
        <v>605</v>
      </c>
      <c r="D235" s="68" t="s">
        <v>64</v>
      </c>
      <c r="E235" s="68" t="s">
        <v>65</v>
      </c>
      <c r="F235" s="69">
        <v>2400967620101</v>
      </c>
      <c r="G235" s="68" t="s">
        <v>64</v>
      </c>
      <c r="H235" s="68" t="s">
        <v>64</v>
      </c>
      <c r="I235" s="68" t="s">
        <v>65</v>
      </c>
      <c r="J235" s="68" t="s">
        <v>66</v>
      </c>
      <c r="K235" s="70">
        <v>0</v>
      </c>
      <c r="L235" s="70">
        <v>0</v>
      </c>
      <c r="M235" s="70">
        <v>0</v>
      </c>
      <c r="N235" s="70" t="s">
        <v>67</v>
      </c>
      <c r="O235" s="70">
        <v>0</v>
      </c>
      <c r="P235" s="70" t="s">
        <v>68</v>
      </c>
      <c r="Q235" s="70" t="s">
        <v>68</v>
      </c>
      <c r="R235" s="105"/>
      <c r="S235" s="130"/>
    </row>
    <row r="236" spans="2:19" x14ac:dyDescent="0.3">
      <c r="B236" s="105" t="s">
        <v>606</v>
      </c>
      <c r="C236" s="130" t="s">
        <v>607</v>
      </c>
      <c r="D236" s="68" t="s">
        <v>65</v>
      </c>
      <c r="E236" s="68" t="s">
        <v>64</v>
      </c>
      <c r="F236" s="69">
        <v>2315810920101</v>
      </c>
      <c r="G236" s="68" t="s">
        <v>64</v>
      </c>
      <c r="H236" s="68" t="s">
        <v>64</v>
      </c>
      <c r="I236" s="68" t="s">
        <v>65</v>
      </c>
      <c r="J236" s="68" t="s">
        <v>66</v>
      </c>
      <c r="K236" s="70">
        <v>0</v>
      </c>
      <c r="L236" s="70">
        <v>0</v>
      </c>
      <c r="M236" s="70">
        <v>0</v>
      </c>
      <c r="N236" s="70" t="s">
        <v>67</v>
      </c>
      <c r="O236" s="70">
        <v>0</v>
      </c>
      <c r="P236" s="70" t="s">
        <v>68</v>
      </c>
      <c r="Q236" s="70" t="s">
        <v>68</v>
      </c>
      <c r="R236" s="105"/>
      <c r="S236" s="130"/>
    </row>
    <row r="237" spans="2:19" x14ac:dyDescent="0.3">
      <c r="B237" s="105" t="s">
        <v>608</v>
      </c>
      <c r="C237" s="130" t="s">
        <v>609</v>
      </c>
      <c r="D237" s="68" t="s">
        <v>65</v>
      </c>
      <c r="E237" s="68" t="s">
        <v>64</v>
      </c>
      <c r="F237" s="69">
        <v>1969398950101</v>
      </c>
      <c r="G237" s="68" t="s">
        <v>64</v>
      </c>
      <c r="H237" s="68" t="s">
        <v>64</v>
      </c>
      <c r="I237" s="68" t="s">
        <v>65</v>
      </c>
      <c r="J237" s="68" t="s">
        <v>66</v>
      </c>
      <c r="K237" s="70">
        <v>0</v>
      </c>
      <c r="L237" s="70">
        <v>0</v>
      </c>
      <c r="M237" s="70">
        <v>0</v>
      </c>
      <c r="N237" s="70" t="s">
        <v>67</v>
      </c>
      <c r="O237" s="70">
        <v>0</v>
      </c>
      <c r="P237" s="70" t="s">
        <v>68</v>
      </c>
      <c r="Q237" s="70" t="s">
        <v>68</v>
      </c>
      <c r="R237" s="105"/>
      <c r="S237" s="130"/>
    </row>
    <row r="238" spans="2:19" x14ac:dyDescent="0.3">
      <c r="B238" s="105" t="s">
        <v>610</v>
      </c>
      <c r="C238" s="130" t="s">
        <v>611</v>
      </c>
      <c r="D238" s="68" t="s">
        <v>64</v>
      </c>
      <c r="E238" s="68" t="s">
        <v>65</v>
      </c>
      <c r="F238" s="69">
        <v>2546940710101</v>
      </c>
      <c r="G238" s="68" t="s">
        <v>64</v>
      </c>
      <c r="H238" s="68" t="s">
        <v>64</v>
      </c>
      <c r="I238" s="68" t="s">
        <v>65</v>
      </c>
      <c r="J238" s="68" t="s">
        <v>66</v>
      </c>
      <c r="K238" s="70">
        <v>0</v>
      </c>
      <c r="L238" s="70">
        <v>0</v>
      </c>
      <c r="M238" s="70">
        <v>0</v>
      </c>
      <c r="N238" s="70" t="s">
        <v>67</v>
      </c>
      <c r="O238" s="70">
        <v>0</v>
      </c>
      <c r="P238" s="70" t="s">
        <v>68</v>
      </c>
      <c r="Q238" s="70" t="s">
        <v>68</v>
      </c>
      <c r="R238" s="105"/>
      <c r="S238" s="130"/>
    </row>
    <row r="239" spans="2:19" x14ac:dyDescent="0.3">
      <c r="B239" s="105" t="s">
        <v>612</v>
      </c>
      <c r="C239" s="130" t="s">
        <v>613</v>
      </c>
      <c r="D239" s="68" t="s">
        <v>65</v>
      </c>
      <c r="E239" s="68" t="s">
        <v>64</v>
      </c>
      <c r="F239" s="69">
        <v>2376034890101</v>
      </c>
      <c r="G239" s="68" t="s">
        <v>64</v>
      </c>
      <c r="H239" s="68" t="s">
        <v>64</v>
      </c>
      <c r="I239" s="68" t="s">
        <v>65</v>
      </c>
      <c r="J239" s="68" t="s">
        <v>66</v>
      </c>
      <c r="K239" s="70">
        <v>0</v>
      </c>
      <c r="L239" s="70">
        <v>0</v>
      </c>
      <c r="M239" s="70">
        <v>0</v>
      </c>
      <c r="N239" s="70" t="s">
        <v>67</v>
      </c>
      <c r="O239" s="70">
        <v>0</v>
      </c>
      <c r="P239" s="70" t="s">
        <v>68</v>
      </c>
      <c r="Q239" s="70" t="s">
        <v>68</v>
      </c>
      <c r="R239" s="105"/>
      <c r="S239" s="130"/>
    </row>
    <row r="240" spans="2:19" x14ac:dyDescent="0.3">
      <c r="B240" s="105" t="s">
        <v>614</v>
      </c>
      <c r="C240" s="130" t="s">
        <v>615</v>
      </c>
      <c r="D240" s="68" t="s">
        <v>65</v>
      </c>
      <c r="E240" s="68" t="s">
        <v>64</v>
      </c>
      <c r="F240" s="69">
        <v>3091655550609</v>
      </c>
      <c r="G240" s="68" t="s">
        <v>64</v>
      </c>
      <c r="H240" s="68" t="s">
        <v>65</v>
      </c>
      <c r="I240" s="68" t="s">
        <v>66</v>
      </c>
      <c r="J240" s="68" t="s">
        <v>66</v>
      </c>
      <c r="K240" s="70">
        <v>0</v>
      </c>
      <c r="L240" s="70">
        <v>0</v>
      </c>
      <c r="M240" s="70">
        <v>0</v>
      </c>
      <c r="N240" s="70" t="s">
        <v>67</v>
      </c>
      <c r="O240" s="70">
        <v>0</v>
      </c>
      <c r="P240" s="70" t="s">
        <v>68</v>
      </c>
      <c r="Q240" s="70" t="s">
        <v>68</v>
      </c>
      <c r="R240" s="105"/>
      <c r="S240" s="130"/>
    </row>
    <row r="241" spans="2:19" x14ac:dyDescent="0.3">
      <c r="B241" s="105" t="s">
        <v>616</v>
      </c>
      <c r="C241" s="130" t="s">
        <v>617</v>
      </c>
      <c r="D241" s="68" t="s">
        <v>65</v>
      </c>
      <c r="E241" s="68" t="s">
        <v>64</v>
      </c>
      <c r="F241" s="69">
        <v>2489235870101</v>
      </c>
      <c r="G241" s="68" t="s">
        <v>64</v>
      </c>
      <c r="H241" s="68" t="s">
        <v>65</v>
      </c>
      <c r="I241" s="68" t="s">
        <v>66</v>
      </c>
      <c r="J241" s="68" t="s">
        <v>66</v>
      </c>
      <c r="K241" s="70">
        <v>0</v>
      </c>
      <c r="L241" s="70">
        <v>0</v>
      </c>
      <c r="M241" s="70">
        <v>0</v>
      </c>
      <c r="N241" s="70" t="s">
        <v>67</v>
      </c>
      <c r="O241" s="70">
        <v>0</v>
      </c>
      <c r="P241" s="70" t="s">
        <v>68</v>
      </c>
      <c r="Q241" s="70" t="s">
        <v>68</v>
      </c>
      <c r="R241" s="105"/>
      <c r="S241" s="130"/>
    </row>
    <row r="242" spans="2:19" x14ac:dyDescent="0.3">
      <c r="B242" s="105" t="s">
        <v>568</v>
      </c>
      <c r="C242" s="130" t="s">
        <v>569</v>
      </c>
      <c r="D242" s="68" t="s">
        <v>65</v>
      </c>
      <c r="E242" s="68" t="s">
        <v>64</v>
      </c>
      <c r="F242" s="69">
        <v>1728528380101</v>
      </c>
      <c r="G242" s="68" t="s">
        <v>64</v>
      </c>
      <c r="H242" s="68" t="s">
        <v>65</v>
      </c>
      <c r="I242" s="68" t="s">
        <v>66</v>
      </c>
      <c r="J242" s="68" t="s">
        <v>66</v>
      </c>
      <c r="K242" s="70">
        <v>0</v>
      </c>
      <c r="L242" s="70">
        <v>0</v>
      </c>
      <c r="M242" s="70">
        <v>0</v>
      </c>
      <c r="N242" s="70" t="s">
        <v>67</v>
      </c>
      <c r="O242" s="70">
        <v>0</v>
      </c>
      <c r="P242" s="70" t="s">
        <v>68</v>
      </c>
      <c r="Q242" s="70" t="s">
        <v>68</v>
      </c>
      <c r="R242" s="105"/>
      <c r="S242" s="130"/>
    </row>
    <row r="243" spans="2:19" x14ac:dyDescent="0.3">
      <c r="B243" s="105" t="s">
        <v>570</v>
      </c>
      <c r="C243" s="130" t="s">
        <v>571</v>
      </c>
      <c r="D243" s="68" t="s">
        <v>64</v>
      </c>
      <c r="E243" s="68" t="s">
        <v>65</v>
      </c>
      <c r="F243" s="69">
        <v>2235602000108</v>
      </c>
      <c r="G243" s="68" t="s">
        <v>64</v>
      </c>
      <c r="H243" s="68" t="s">
        <v>65</v>
      </c>
      <c r="I243" s="68" t="s">
        <v>66</v>
      </c>
      <c r="J243" s="68" t="s">
        <v>66</v>
      </c>
      <c r="K243" s="70">
        <v>0</v>
      </c>
      <c r="L243" s="70">
        <v>0</v>
      </c>
      <c r="M243" s="70">
        <v>0</v>
      </c>
      <c r="N243" s="70" t="s">
        <v>67</v>
      </c>
      <c r="O243" s="70">
        <v>0</v>
      </c>
      <c r="P243" s="70" t="s">
        <v>68</v>
      </c>
      <c r="Q243" s="70" t="s">
        <v>68</v>
      </c>
      <c r="R243" s="105"/>
      <c r="S243" s="130"/>
    </row>
    <row r="244" spans="2:19" x14ac:dyDescent="0.3">
      <c r="B244" s="105" t="s">
        <v>581</v>
      </c>
      <c r="C244" s="130" t="s">
        <v>528</v>
      </c>
      <c r="D244" s="68" t="s">
        <v>64</v>
      </c>
      <c r="E244" s="68" t="s">
        <v>65</v>
      </c>
      <c r="F244" s="69">
        <v>1788557070101</v>
      </c>
      <c r="G244" s="68" t="s">
        <v>64</v>
      </c>
      <c r="H244" s="68" t="s">
        <v>64</v>
      </c>
      <c r="I244" s="68" t="s">
        <v>66</v>
      </c>
      <c r="J244" s="68" t="s">
        <v>65</v>
      </c>
      <c r="K244" s="70">
        <v>0</v>
      </c>
      <c r="L244" s="70">
        <v>0</v>
      </c>
      <c r="M244" s="70">
        <v>0</v>
      </c>
      <c r="N244" s="70" t="s">
        <v>67</v>
      </c>
      <c r="O244" s="70">
        <v>0</v>
      </c>
      <c r="P244" s="70" t="s">
        <v>68</v>
      </c>
      <c r="Q244" s="70" t="s">
        <v>68</v>
      </c>
      <c r="R244" s="105"/>
      <c r="S244" s="130"/>
    </row>
    <row r="245" spans="2:19" x14ac:dyDescent="0.3">
      <c r="B245" s="105" t="s">
        <v>582</v>
      </c>
      <c r="C245" s="130" t="s">
        <v>583</v>
      </c>
      <c r="D245" s="68" t="s">
        <v>64</v>
      </c>
      <c r="E245" s="68" t="s">
        <v>65</v>
      </c>
      <c r="F245" s="69">
        <v>2702157940101</v>
      </c>
      <c r="G245" s="68" t="s">
        <v>64</v>
      </c>
      <c r="H245" s="68" t="s">
        <v>64</v>
      </c>
      <c r="I245" s="68" t="s">
        <v>65</v>
      </c>
      <c r="J245" s="68" t="s">
        <v>66</v>
      </c>
      <c r="K245" s="70">
        <v>0</v>
      </c>
      <c r="L245" s="70">
        <v>0</v>
      </c>
      <c r="M245" s="70">
        <v>0</v>
      </c>
      <c r="N245" s="70" t="s">
        <v>67</v>
      </c>
      <c r="O245" s="70">
        <v>0</v>
      </c>
      <c r="P245" s="70" t="s">
        <v>68</v>
      </c>
      <c r="Q245" s="70" t="s">
        <v>68</v>
      </c>
      <c r="R245" s="105"/>
      <c r="S245" s="130"/>
    </row>
    <row r="246" spans="2:19" x14ac:dyDescent="0.3">
      <c r="B246" s="105" t="s">
        <v>618</v>
      </c>
      <c r="C246" s="130" t="s">
        <v>516</v>
      </c>
      <c r="D246" s="68" t="s">
        <v>65</v>
      </c>
      <c r="E246" s="68" t="s">
        <v>64</v>
      </c>
      <c r="F246" s="69">
        <v>1793766830101</v>
      </c>
      <c r="G246" s="68" t="s">
        <v>64</v>
      </c>
      <c r="H246" s="68" t="s">
        <v>64</v>
      </c>
      <c r="I246" s="68" t="s">
        <v>66</v>
      </c>
      <c r="J246" s="68" t="s">
        <v>65</v>
      </c>
      <c r="K246" s="70">
        <v>0</v>
      </c>
      <c r="L246" s="70">
        <v>0</v>
      </c>
      <c r="M246" s="70">
        <v>0</v>
      </c>
      <c r="N246" s="70" t="s">
        <v>67</v>
      </c>
      <c r="O246" s="70">
        <v>0</v>
      </c>
      <c r="P246" s="70" t="s">
        <v>68</v>
      </c>
      <c r="Q246" s="70" t="s">
        <v>68</v>
      </c>
      <c r="R246" s="105"/>
      <c r="S246" s="130"/>
    </row>
    <row r="247" spans="2:19" x14ac:dyDescent="0.3">
      <c r="B247" s="105" t="s">
        <v>523</v>
      </c>
      <c r="C247" s="130" t="s">
        <v>619</v>
      </c>
      <c r="D247" s="68" t="s">
        <v>65</v>
      </c>
      <c r="E247" s="68" t="s">
        <v>64</v>
      </c>
      <c r="F247" s="69">
        <v>2373831280101</v>
      </c>
      <c r="G247" s="68" t="s">
        <v>64</v>
      </c>
      <c r="H247" s="68" t="s">
        <v>64</v>
      </c>
      <c r="I247" s="68" t="s">
        <v>65</v>
      </c>
      <c r="J247" s="68" t="s">
        <v>66</v>
      </c>
      <c r="K247" s="70">
        <v>0</v>
      </c>
      <c r="L247" s="70">
        <v>0</v>
      </c>
      <c r="M247" s="70">
        <v>0</v>
      </c>
      <c r="N247" s="70" t="s">
        <v>67</v>
      </c>
      <c r="O247" s="70">
        <v>0</v>
      </c>
      <c r="P247" s="70" t="s">
        <v>68</v>
      </c>
      <c r="Q247" s="70" t="s">
        <v>68</v>
      </c>
      <c r="R247" s="105"/>
      <c r="S247" s="130"/>
    </row>
    <row r="248" spans="2:19" x14ac:dyDescent="0.3">
      <c r="B248" s="105" t="s">
        <v>620</v>
      </c>
      <c r="C248" s="130" t="s">
        <v>621</v>
      </c>
      <c r="D248" s="68" t="s">
        <v>64</v>
      </c>
      <c r="E248" s="68" t="s">
        <v>65</v>
      </c>
      <c r="F248" s="69">
        <v>1583970530101</v>
      </c>
      <c r="G248" s="68" t="s">
        <v>64</v>
      </c>
      <c r="H248" s="68" t="s">
        <v>64</v>
      </c>
      <c r="I248" s="68" t="s">
        <v>65</v>
      </c>
      <c r="J248" s="68" t="s">
        <v>66</v>
      </c>
      <c r="K248" s="70">
        <v>0</v>
      </c>
      <c r="L248" s="70">
        <v>0</v>
      </c>
      <c r="M248" s="70">
        <v>0</v>
      </c>
      <c r="N248" s="70" t="s">
        <v>67</v>
      </c>
      <c r="O248" s="70">
        <v>0</v>
      </c>
      <c r="P248" s="70" t="s">
        <v>68</v>
      </c>
      <c r="Q248" s="70" t="s">
        <v>68</v>
      </c>
      <c r="R248" s="105"/>
      <c r="S248" s="130"/>
    </row>
    <row r="249" spans="2:19" x14ac:dyDescent="0.3">
      <c r="B249" s="105" t="s">
        <v>622</v>
      </c>
      <c r="C249" s="130" t="s">
        <v>623</v>
      </c>
      <c r="D249" s="68" t="s">
        <v>64</v>
      </c>
      <c r="E249" s="68" t="s">
        <v>65</v>
      </c>
      <c r="F249" s="69">
        <v>2589118830101</v>
      </c>
      <c r="G249" s="68" t="s">
        <v>64</v>
      </c>
      <c r="H249" s="68" t="s">
        <v>64</v>
      </c>
      <c r="I249" s="68" t="s">
        <v>65</v>
      </c>
      <c r="J249" s="68" t="s">
        <v>66</v>
      </c>
      <c r="K249" s="70">
        <v>0</v>
      </c>
      <c r="L249" s="70">
        <v>0</v>
      </c>
      <c r="M249" s="70">
        <v>0</v>
      </c>
      <c r="N249" s="70" t="s">
        <v>67</v>
      </c>
      <c r="O249" s="70">
        <v>0</v>
      </c>
      <c r="P249" s="70" t="s">
        <v>68</v>
      </c>
      <c r="Q249" s="70" t="s">
        <v>68</v>
      </c>
      <c r="R249" s="105"/>
      <c r="S249" s="130"/>
    </row>
    <row r="250" spans="2:19" x14ac:dyDescent="0.3">
      <c r="B250" s="105" t="s">
        <v>624</v>
      </c>
      <c r="C250" s="130" t="s">
        <v>625</v>
      </c>
      <c r="D250" s="68" t="s">
        <v>65</v>
      </c>
      <c r="E250" s="68" t="s">
        <v>64</v>
      </c>
      <c r="F250" s="69">
        <v>2541747280101</v>
      </c>
      <c r="G250" s="68" t="s">
        <v>64</v>
      </c>
      <c r="H250" s="68" t="s">
        <v>64</v>
      </c>
      <c r="I250" s="68" t="s">
        <v>65</v>
      </c>
      <c r="J250" s="68" t="s">
        <v>66</v>
      </c>
      <c r="K250" s="70">
        <v>0</v>
      </c>
      <c r="L250" s="70">
        <v>0</v>
      </c>
      <c r="M250" s="70">
        <v>0</v>
      </c>
      <c r="N250" s="70" t="s">
        <v>67</v>
      </c>
      <c r="O250" s="70">
        <v>0</v>
      </c>
      <c r="P250" s="70" t="s">
        <v>68</v>
      </c>
      <c r="Q250" s="70" t="s">
        <v>68</v>
      </c>
      <c r="R250" s="105"/>
      <c r="S250" s="130"/>
    </row>
    <row r="251" spans="2:19" x14ac:dyDescent="0.3">
      <c r="B251" s="105" t="s">
        <v>626</v>
      </c>
      <c r="C251" s="130" t="s">
        <v>627</v>
      </c>
      <c r="D251" s="68" t="s">
        <v>65</v>
      </c>
      <c r="E251" s="68" t="s">
        <v>64</v>
      </c>
      <c r="F251" s="69">
        <v>1725991130505</v>
      </c>
      <c r="G251" s="68" t="s">
        <v>64</v>
      </c>
      <c r="H251" s="68" t="s">
        <v>64</v>
      </c>
      <c r="I251" s="68" t="s">
        <v>65</v>
      </c>
      <c r="J251" s="68" t="s">
        <v>66</v>
      </c>
      <c r="K251" s="70">
        <v>0</v>
      </c>
      <c r="L251" s="70">
        <v>0</v>
      </c>
      <c r="M251" s="70">
        <v>0</v>
      </c>
      <c r="N251" s="70" t="s">
        <v>67</v>
      </c>
      <c r="O251" s="70">
        <v>0</v>
      </c>
      <c r="P251" s="70" t="s">
        <v>68</v>
      </c>
      <c r="Q251" s="70" t="s">
        <v>68</v>
      </c>
      <c r="R251" s="105"/>
      <c r="S251" s="130"/>
    </row>
    <row r="252" spans="2:19" x14ac:dyDescent="0.3">
      <c r="B252" s="105" t="s">
        <v>566</v>
      </c>
      <c r="C252" s="130" t="s">
        <v>567</v>
      </c>
      <c r="D252" s="68" t="s">
        <v>65</v>
      </c>
      <c r="E252" s="68" t="s">
        <v>64</v>
      </c>
      <c r="F252" s="69">
        <v>2411483801901</v>
      </c>
      <c r="G252" s="68" t="s">
        <v>64</v>
      </c>
      <c r="H252" s="68" t="s">
        <v>64</v>
      </c>
      <c r="I252" s="68" t="s">
        <v>66</v>
      </c>
      <c r="J252" s="68" t="s">
        <v>65</v>
      </c>
      <c r="K252" s="70">
        <v>0</v>
      </c>
      <c r="L252" s="70">
        <v>0</v>
      </c>
      <c r="M252" s="70">
        <v>0</v>
      </c>
      <c r="N252" s="70" t="s">
        <v>67</v>
      </c>
      <c r="O252" s="70">
        <v>0</v>
      </c>
      <c r="P252" s="70" t="s">
        <v>68</v>
      </c>
      <c r="Q252" s="70" t="s">
        <v>68</v>
      </c>
      <c r="R252" s="105"/>
      <c r="S252" s="130"/>
    </row>
    <row r="253" spans="2:19" x14ac:dyDescent="0.3">
      <c r="B253" s="105" t="s">
        <v>568</v>
      </c>
      <c r="C253" s="130" t="s">
        <v>569</v>
      </c>
      <c r="D253" s="68" t="s">
        <v>65</v>
      </c>
      <c r="E253" s="68" t="s">
        <v>64</v>
      </c>
      <c r="F253" s="69">
        <v>1728528380101</v>
      </c>
      <c r="G253" s="68" t="s">
        <v>64</v>
      </c>
      <c r="H253" s="68" t="s">
        <v>65</v>
      </c>
      <c r="I253" s="68" t="s">
        <v>66</v>
      </c>
      <c r="J253" s="68" t="s">
        <v>66</v>
      </c>
      <c r="K253" s="70">
        <v>0</v>
      </c>
      <c r="L253" s="70">
        <v>0</v>
      </c>
      <c r="M253" s="70">
        <v>0</v>
      </c>
      <c r="N253" s="70" t="s">
        <v>67</v>
      </c>
      <c r="O253" s="70">
        <v>0</v>
      </c>
      <c r="P253" s="70" t="s">
        <v>68</v>
      </c>
      <c r="Q253" s="70" t="s">
        <v>68</v>
      </c>
      <c r="R253" s="105"/>
      <c r="S253" s="130"/>
    </row>
    <row r="254" spans="2:19" x14ac:dyDescent="0.3">
      <c r="B254" s="105" t="s">
        <v>570</v>
      </c>
      <c r="C254" s="130" t="s">
        <v>571</v>
      </c>
      <c r="D254" s="68" t="s">
        <v>64</v>
      </c>
      <c r="E254" s="68" t="s">
        <v>65</v>
      </c>
      <c r="F254" s="69">
        <v>2235602000108</v>
      </c>
      <c r="G254" s="68" t="s">
        <v>64</v>
      </c>
      <c r="H254" s="68" t="s">
        <v>65</v>
      </c>
      <c r="I254" s="68" t="s">
        <v>66</v>
      </c>
      <c r="J254" s="68" t="s">
        <v>66</v>
      </c>
      <c r="K254" s="70">
        <v>0</v>
      </c>
      <c r="L254" s="70">
        <v>0</v>
      </c>
      <c r="M254" s="70">
        <v>0</v>
      </c>
      <c r="N254" s="70" t="s">
        <v>67</v>
      </c>
      <c r="O254" s="70">
        <v>0</v>
      </c>
      <c r="P254" s="70" t="s">
        <v>68</v>
      </c>
      <c r="Q254" s="70" t="s">
        <v>68</v>
      </c>
      <c r="R254" s="105"/>
      <c r="S254" s="130"/>
    </row>
    <row r="255" spans="2:19" x14ac:dyDescent="0.3">
      <c r="B255" s="105" t="s">
        <v>628</v>
      </c>
      <c r="C255" s="130" t="s">
        <v>629</v>
      </c>
      <c r="D255" s="68" t="s">
        <v>65</v>
      </c>
      <c r="E255" s="68" t="s">
        <v>64</v>
      </c>
      <c r="F255" s="69">
        <v>2196580640109</v>
      </c>
      <c r="G255" s="68" t="s">
        <v>64</v>
      </c>
      <c r="H255" s="68" t="s">
        <v>64</v>
      </c>
      <c r="I255" s="68" t="s">
        <v>65</v>
      </c>
      <c r="J255" s="68" t="s">
        <v>66</v>
      </c>
      <c r="K255" s="70">
        <v>0</v>
      </c>
      <c r="L255" s="70">
        <v>0</v>
      </c>
      <c r="M255" s="70">
        <v>0</v>
      </c>
      <c r="N255" s="70" t="s">
        <v>67</v>
      </c>
      <c r="O255" s="70">
        <v>0</v>
      </c>
      <c r="P255" s="70" t="s">
        <v>68</v>
      </c>
      <c r="Q255" s="70" t="s">
        <v>68</v>
      </c>
      <c r="R255" s="105"/>
      <c r="S255" s="130"/>
    </row>
    <row r="256" spans="2:19" x14ac:dyDescent="0.3">
      <c r="B256" s="105" t="s">
        <v>630</v>
      </c>
      <c r="C256" s="130" t="s">
        <v>631</v>
      </c>
      <c r="D256" s="68" t="s">
        <v>64</v>
      </c>
      <c r="E256" s="68" t="s">
        <v>65</v>
      </c>
      <c r="F256" s="69">
        <v>1969609830102</v>
      </c>
      <c r="G256" s="68" t="s">
        <v>64</v>
      </c>
      <c r="H256" s="68" t="s">
        <v>64</v>
      </c>
      <c r="I256" s="68" t="s">
        <v>65</v>
      </c>
      <c r="J256" s="68" t="s">
        <v>66</v>
      </c>
      <c r="K256" s="70">
        <v>0</v>
      </c>
      <c r="L256" s="70">
        <v>0</v>
      </c>
      <c r="M256" s="70">
        <v>0</v>
      </c>
      <c r="N256" s="70" t="s">
        <v>67</v>
      </c>
      <c r="O256" s="70">
        <v>0</v>
      </c>
      <c r="P256" s="70" t="s">
        <v>68</v>
      </c>
      <c r="Q256" s="70" t="s">
        <v>68</v>
      </c>
      <c r="R256" s="105"/>
      <c r="S256" s="130"/>
    </row>
    <row r="257" spans="2:19" x14ac:dyDescent="0.3">
      <c r="B257" s="105" t="s">
        <v>566</v>
      </c>
      <c r="C257" s="130" t="s">
        <v>567</v>
      </c>
      <c r="D257" s="68" t="s">
        <v>65</v>
      </c>
      <c r="E257" s="68" t="s">
        <v>64</v>
      </c>
      <c r="F257" s="69">
        <v>2411483801901</v>
      </c>
      <c r="G257" s="68" t="s">
        <v>64</v>
      </c>
      <c r="H257" s="68" t="s">
        <v>64</v>
      </c>
      <c r="I257" s="68" t="s">
        <v>66</v>
      </c>
      <c r="J257" s="68" t="s">
        <v>65</v>
      </c>
      <c r="K257" s="70">
        <v>0</v>
      </c>
      <c r="L257" s="70">
        <v>0</v>
      </c>
      <c r="M257" s="70">
        <v>0</v>
      </c>
      <c r="N257" s="70" t="s">
        <v>67</v>
      </c>
      <c r="O257" s="70">
        <v>0</v>
      </c>
      <c r="P257" s="70" t="s">
        <v>68</v>
      </c>
      <c r="Q257" s="70" t="s">
        <v>68</v>
      </c>
      <c r="R257" s="105"/>
      <c r="S257" s="130"/>
    </row>
    <row r="258" spans="2:19" x14ac:dyDescent="0.3">
      <c r="B258" s="105" t="s">
        <v>566</v>
      </c>
      <c r="C258" s="130" t="s">
        <v>567</v>
      </c>
      <c r="D258" s="68" t="s">
        <v>65</v>
      </c>
      <c r="E258" s="68" t="s">
        <v>64</v>
      </c>
      <c r="F258" s="69">
        <v>2411483801901</v>
      </c>
      <c r="G258" s="68" t="s">
        <v>64</v>
      </c>
      <c r="H258" s="68" t="s">
        <v>64</v>
      </c>
      <c r="I258" s="68" t="s">
        <v>66</v>
      </c>
      <c r="J258" s="68" t="s">
        <v>65</v>
      </c>
      <c r="K258" s="70">
        <v>0</v>
      </c>
      <c r="L258" s="70">
        <v>0</v>
      </c>
      <c r="M258" s="70">
        <v>0</v>
      </c>
      <c r="N258" s="70" t="s">
        <v>67</v>
      </c>
      <c r="O258" s="70">
        <v>0</v>
      </c>
      <c r="P258" s="70" t="s">
        <v>68</v>
      </c>
      <c r="Q258" s="70" t="s">
        <v>68</v>
      </c>
      <c r="R258" s="105"/>
      <c r="S258" s="130"/>
    </row>
    <row r="259" spans="2:19" x14ac:dyDescent="0.3">
      <c r="B259" s="105" t="s">
        <v>568</v>
      </c>
      <c r="C259" s="130" t="s">
        <v>569</v>
      </c>
      <c r="D259" s="68" t="s">
        <v>65</v>
      </c>
      <c r="E259" s="68" t="s">
        <v>64</v>
      </c>
      <c r="F259" s="69">
        <v>1728528380101</v>
      </c>
      <c r="G259" s="68" t="s">
        <v>64</v>
      </c>
      <c r="H259" s="68" t="s">
        <v>65</v>
      </c>
      <c r="I259" s="68" t="s">
        <v>66</v>
      </c>
      <c r="J259" s="68" t="s">
        <v>66</v>
      </c>
      <c r="K259" s="70">
        <v>0</v>
      </c>
      <c r="L259" s="70">
        <v>0</v>
      </c>
      <c r="M259" s="70">
        <v>0</v>
      </c>
      <c r="N259" s="70" t="s">
        <v>67</v>
      </c>
      <c r="O259" s="70">
        <v>0</v>
      </c>
      <c r="P259" s="70" t="s">
        <v>68</v>
      </c>
      <c r="Q259" s="70" t="s">
        <v>68</v>
      </c>
      <c r="R259" s="105"/>
      <c r="S259" s="130"/>
    </row>
    <row r="260" spans="2:19" x14ac:dyDescent="0.3">
      <c r="B260" s="105" t="s">
        <v>570</v>
      </c>
      <c r="C260" s="130" t="s">
        <v>571</v>
      </c>
      <c r="D260" s="68" t="s">
        <v>64</v>
      </c>
      <c r="E260" s="68" t="s">
        <v>65</v>
      </c>
      <c r="F260" s="69">
        <v>2235602000108</v>
      </c>
      <c r="G260" s="68" t="s">
        <v>64</v>
      </c>
      <c r="H260" s="68" t="s">
        <v>65</v>
      </c>
      <c r="I260" s="68" t="s">
        <v>66</v>
      </c>
      <c r="J260" s="68" t="s">
        <v>66</v>
      </c>
      <c r="K260" s="70">
        <v>0</v>
      </c>
      <c r="L260" s="70">
        <v>0</v>
      </c>
      <c r="M260" s="70">
        <v>0</v>
      </c>
      <c r="N260" s="70" t="s">
        <v>67</v>
      </c>
      <c r="O260" s="70">
        <v>0</v>
      </c>
      <c r="P260" s="70" t="s">
        <v>68</v>
      </c>
      <c r="Q260" s="70" t="s">
        <v>68</v>
      </c>
      <c r="R260" s="105"/>
      <c r="S260" s="130"/>
    </row>
    <row r="261" spans="2:19" x14ac:dyDescent="0.3">
      <c r="B261" s="105" t="s">
        <v>523</v>
      </c>
      <c r="C261" s="130" t="s">
        <v>619</v>
      </c>
      <c r="D261" s="68" t="s">
        <v>65</v>
      </c>
      <c r="E261" s="68" t="s">
        <v>64</v>
      </c>
      <c r="F261" s="69">
        <v>2373831280101</v>
      </c>
      <c r="G261" s="68" t="s">
        <v>64</v>
      </c>
      <c r="H261" s="68" t="s">
        <v>64</v>
      </c>
      <c r="I261" s="68" t="s">
        <v>65</v>
      </c>
      <c r="J261" s="68" t="s">
        <v>66</v>
      </c>
      <c r="K261" s="70">
        <v>0</v>
      </c>
      <c r="L261" s="70">
        <v>0</v>
      </c>
      <c r="M261" s="70">
        <v>0</v>
      </c>
      <c r="N261" s="70" t="s">
        <v>67</v>
      </c>
      <c r="O261" s="70">
        <v>0</v>
      </c>
      <c r="P261" s="70" t="s">
        <v>68</v>
      </c>
      <c r="Q261" s="70" t="s">
        <v>68</v>
      </c>
      <c r="R261" s="105"/>
      <c r="S261" s="130"/>
    </row>
    <row r="262" spans="2:19" x14ac:dyDescent="0.3">
      <c r="B262" s="105" t="s">
        <v>632</v>
      </c>
      <c r="C262" s="130" t="s">
        <v>633</v>
      </c>
      <c r="D262" s="68" t="s">
        <v>65</v>
      </c>
      <c r="E262" s="68" t="s">
        <v>64</v>
      </c>
      <c r="F262" s="69">
        <v>1934018190101</v>
      </c>
      <c r="G262" s="68" t="s">
        <v>64</v>
      </c>
      <c r="H262" s="68" t="s">
        <v>64</v>
      </c>
      <c r="I262" s="68" t="s">
        <v>65</v>
      </c>
      <c r="J262" s="68" t="s">
        <v>66</v>
      </c>
      <c r="K262" s="70">
        <v>0</v>
      </c>
      <c r="L262" s="70">
        <v>0</v>
      </c>
      <c r="M262" s="70">
        <v>0</v>
      </c>
      <c r="N262" s="70" t="s">
        <v>67</v>
      </c>
      <c r="O262" s="70">
        <v>0</v>
      </c>
      <c r="P262" s="70" t="s">
        <v>68</v>
      </c>
      <c r="Q262" s="70" t="s">
        <v>68</v>
      </c>
      <c r="R262" s="105"/>
      <c r="S262" s="130"/>
    </row>
    <row r="263" spans="2:19" x14ac:dyDescent="0.3">
      <c r="B263" s="105" t="s">
        <v>566</v>
      </c>
      <c r="C263" s="130" t="s">
        <v>567</v>
      </c>
      <c r="D263" s="68" t="s">
        <v>65</v>
      </c>
      <c r="E263" s="68" t="s">
        <v>64</v>
      </c>
      <c r="F263" s="69">
        <v>2411483801901</v>
      </c>
      <c r="G263" s="68" t="s">
        <v>64</v>
      </c>
      <c r="H263" s="68" t="s">
        <v>64</v>
      </c>
      <c r="I263" s="68" t="s">
        <v>66</v>
      </c>
      <c r="J263" s="68" t="s">
        <v>65</v>
      </c>
      <c r="K263" s="70">
        <v>0</v>
      </c>
      <c r="L263" s="70">
        <v>0</v>
      </c>
      <c r="M263" s="70">
        <v>0</v>
      </c>
      <c r="N263" s="70" t="s">
        <v>67</v>
      </c>
      <c r="O263" s="70">
        <v>0</v>
      </c>
      <c r="P263" s="70" t="s">
        <v>68</v>
      </c>
      <c r="Q263" s="70" t="s">
        <v>68</v>
      </c>
      <c r="R263" s="105"/>
      <c r="S263" s="130"/>
    </row>
    <row r="264" spans="2:19" x14ac:dyDescent="0.3">
      <c r="B264" s="105" t="s">
        <v>568</v>
      </c>
      <c r="C264" s="130" t="s">
        <v>569</v>
      </c>
      <c r="D264" s="68" t="s">
        <v>65</v>
      </c>
      <c r="E264" s="68" t="s">
        <v>64</v>
      </c>
      <c r="F264" s="69">
        <v>1728528380101</v>
      </c>
      <c r="G264" s="68" t="s">
        <v>64</v>
      </c>
      <c r="H264" s="68" t="s">
        <v>65</v>
      </c>
      <c r="I264" s="68" t="s">
        <v>66</v>
      </c>
      <c r="J264" s="68" t="s">
        <v>66</v>
      </c>
      <c r="K264" s="70">
        <v>0</v>
      </c>
      <c r="L264" s="70">
        <v>0</v>
      </c>
      <c r="M264" s="70">
        <v>0</v>
      </c>
      <c r="N264" s="70" t="s">
        <v>67</v>
      </c>
      <c r="O264" s="70">
        <v>0</v>
      </c>
      <c r="P264" s="70" t="s">
        <v>68</v>
      </c>
      <c r="Q264" s="70" t="s">
        <v>68</v>
      </c>
      <c r="R264" s="105"/>
      <c r="S264" s="130"/>
    </row>
    <row r="265" spans="2:19" x14ac:dyDescent="0.3">
      <c r="B265" s="105" t="s">
        <v>570</v>
      </c>
      <c r="C265" s="130" t="s">
        <v>571</v>
      </c>
      <c r="D265" s="68" t="s">
        <v>64</v>
      </c>
      <c r="E265" s="68" t="s">
        <v>65</v>
      </c>
      <c r="F265" s="69">
        <v>2235602000108</v>
      </c>
      <c r="G265" s="68" t="s">
        <v>64</v>
      </c>
      <c r="H265" s="68" t="s">
        <v>65</v>
      </c>
      <c r="I265" s="68" t="s">
        <v>66</v>
      </c>
      <c r="J265" s="68" t="s">
        <v>66</v>
      </c>
      <c r="K265" s="70">
        <v>0</v>
      </c>
      <c r="L265" s="70">
        <v>0</v>
      </c>
      <c r="M265" s="70">
        <v>0</v>
      </c>
      <c r="N265" s="70" t="s">
        <v>67</v>
      </c>
      <c r="O265" s="70">
        <v>0</v>
      </c>
      <c r="P265" s="70" t="s">
        <v>68</v>
      </c>
      <c r="Q265" s="70" t="s">
        <v>68</v>
      </c>
      <c r="R265" s="105"/>
      <c r="S265" s="130"/>
    </row>
    <row r="266" spans="2:19" x14ac:dyDescent="0.3">
      <c r="B266" s="105" t="s">
        <v>634</v>
      </c>
      <c r="C266" s="130" t="s">
        <v>173</v>
      </c>
      <c r="D266" s="68" t="s">
        <v>64</v>
      </c>
      <c r="E266" s="68" t="s">
        <v>65</v>
      </c>
      <c r="F266" s="69">
        <v>2817591380101</v>
      </c>
      <c r="G266" s="68" t="s">
        <v>64</v>
      </c>
      <c r="H266" s="68" t="s">
        <v>65</v>
      </c>
      <c r="I266" s="68" t="s">
        <v>66</v>
      </c>
      <c r="J266" s="68" t="s">
        <v>66</v>
      </c>
      <c r="K266" s="70">
        <v>0</v>
      </c>
      <c r="L266" s="70">
        <v>0</v>
      </c>
      <c r="M266" s="70">
        <v>0</v>
      </c>
      <c r="N266" s="70" t="s">
        <v>67</v>
      </c>
      <c r="O266" s="70">
        <v>0</v>
      </c>
      <c r="P266" s="70" t="s">
        <v>68</v>
      </c>
      <c r="Q266" s="70" t="s">
        <v>68</v>
      </c>
      <c r="R266" s="105"/>
      <c r="S266" s="130"/>
    </row>
    <row r="267" spans="2:19" x14ac:dyDescent="0.3">
      <c r="B267" s="105" t="s">
        <v>635</v>
      </c>
      <c r="C267" s="130" t="s">
        <v>636</v>
      </c>
      <c r="D267" s="68" t="s">
        <v>64</v>
      </c>
      <c r="E267" s="68" t="s">
        <v>65</v>
      </c>
      <c r="F267" s="69">
        <v>2254243040101</v>
      </c>
      <c r="G267" s="68" t="s">
        <v>64</v>
      </c>
      <c r="H267" s="68" t="s">
        <v>64</v>
      </c>
      <c r="I267" s="68" t="s">
        <v>65</v>
      </c>
      <c r="J267" s="68" t="s">
        <v>66</v>
      </c>
      <c r="K267" s="70">
        <v>0</v>
      </c>
      <c r="L267" s="70">
        <v>0</v>
      </c>
      <c r="M267" s="70">
        <v>0</v>
      </c>
      <c r="N267" s="70" t="s">
        <v>67</v>
      </c>
      <c r="O267" s="70">
        <v>0</v>
      </c>
      <c r="P267" s="70" t="s">
        <v>68</v>
      </c>
      <c r="Q267" s="70" t="s">
        <v>68</v>
      </c>
      <c r="R267" s="105"/>
      <c r="S267" s="130"/>
    </row>
    <row r="268" spans="2:19" x14ac:dyDescent="0.3">
      <c r="B268" s="105" t="s">
        <v>523</v>
      </c>
      <c r="C268" s="130" t="s">
        <v>619</v>
      </c>
      <c r="D268" s="68" t="s">
        <v>65</v>
      </c>
      <c r="E268" s="68" t="s">
        <v>64</v>
      </c>
      <c r="F268" s="69">
        <v>2373831280101</v>
      </c>
      <c r="G268" s="68" t="s">
        <v>64</v>
      </c>
      <c r="H268" s="68" t="s">
        <v>64</v>
      </c>
      <c r="I268" s="68" t="s">
        <v>65</v>
      </c>
      <c r="J268" s="68" t="s">
        <v>66</v>
      </c>
      <c r="K268" s="70">
        <v>0</v>
      </c>
      <c r="L268" s="70">
        <v>0</v>
      </c>
      <c r="M268" s="70">
        <v>0</v>
      </c>
      <c r="N268" s="70" t="s">
        <v>67</v>
      </c>
      <c r="O268" s="70">
        <v>0</v>
      </c>
      <c r="P268" s="70" t="s">
        <v>68</v>
      </c>
      <c r="Q268" s="70" t="s">
        <v>68</v>
      </c>
      <c r="R268" s="105"/>
      <c r="S268" s="130"/>
    </row>
    <row r="269" spans="2:19" x14ac:dyDescent="0.3">
      <c r="B269" s="105" t="s">
        <v>608</v>
      </c>
      <c r="C269" s="130" t="s">
        <v>609</v>
      </c>
      <c r="D269" s="68" t="s">
        <v>65</v>
      </c>
      <c r="E269" s="68" t="s">
        <v>64</v>
      </c>
      <c r="F269" s="69">
        <v>1969398950101</v>
      </c>
      <c r="G269" s="68" t="s">
        <v>64</v>
      </c>
      <c r="H269" s="68" t="s">
        <v>64</v>
      </c>
      <c r="I269" s="68" t="s">
        <v>65</v>
      </c>
      <c r="J269" s="68" t="s">
        <v>66</v>
      </c>
      <c r="K269" s="70">
        <v>0</v>
      </c>
      <c r="L269" s="70">
        <v>0</v>
      </c>
      <c r="M269" s="70">
        <v>0</v>
      </c>
      <c r="N269" s="70" t="s">
        <v>67</v>
      </c>
      <c r="O269" s="70">
        <v>0</v>
      </c>
      <c r="P269" s="70" t="s">
        <v>68</v>
      </c>
      <c r="Q269" s="70" t="s">
        <v>68</v>
      </c>
      <c r="R269" s="105"/>
      <c r="S269" s="130"/>
    </row>
    <row r="270" spans="2:19" x14ac:dyDescent="0.3">
      <c r="B270" s="105" t="s">
        <v>610</v>
      </c>
      <c r="C270" s="130" t="s">
        <v>611</v>
      </c>
      <c r="D270" s="68" t="s">
        <v>64</v>
      </c>
      <c r="E270" s="68" t="s">
        <v>65</v>
      </c>
      <c r="F270" s="69">
        <v>2546940710101</v>
      </c>
      <c r="G270" s="68" t="s">
        <v>64</v>
      </c>
      <c r="H270" s="68" t="s">
        <v>64</v>
      </c>
      <c r="I270" s="68" t="s">
        <v>65</v>
      </c>
      <c r="J270" s="68" t="s">
        <v>66</v>
      </c>
      <c r="K270" s="70">
        <v>0</v>
      </c>
      <c r="L270" s="70">
        <v>0</v>
      </c>
      <c r="M270" s="70">
        <v>0</v>
      </c>
      <c r="N270" s="70" t="s">
        <v>67</v>
      </c>
      <c r="O270" s="70">
        <v>0</v>
      </c>
      <c r="P270" s="70" t="s">
        <v>68</v>
      </c>
      <c r="Q270" s="70" t="s">
        <v>68</v>
      </c>
      <c r="R270" s="105"/>
      <c r="S270" s="130"/>
    </row>
    <row r="271" spans="2:19" x14ac:dyDescent="0.3">
      <c r="B271" s="105" t="s">
        <v>581</v>
      </c>
      <c r="C271" s="130" t="s">
        <v>528</v>
      </c>
      <c r="D271" s="68" t="s">
        <v>64</v>
      </c>
      <c r="E271" s="68" t="s">
        <v>65</v>
      </c>
      <c r="F271" s="69">
        <v>1788557070101</v>
      </c>
      <c r="G271" s="68" t="s">
        <v>64</v>
      </c>
      <c r="H271" s="68" t="s">
        <v>64</v>
      </c>
      <c r="I271" s="68" t="s">
        <v>66</v>
      </c>
      <c r="J271" s="68" t="s">
        <v>65</v>
      </c>
      <c r="K271" s="70">
        <v>0</v>
      </c>
      <c r="L271" s="70">
        <v>0</v>
      </c>
      <c r="M271" s="70">
        <v>0</v>
      </c>
      <c r="N271" s="70" t="s">
        <v>67</v>
      </c>
      <c r="O271" s="70">
        <v>0</v>
      </c>
      <c r="P271" s="70" t="s">
        <v>68</v>
      </c>
      <c r="Q271" s="70" t="s">
        <v>68</v>
      </c>
      <c r="R271" s="105"/>
      <c r="S271" s="130"/>
    </row>
    <row r="272" spans="2:19" x14ac:dyDescent="0.3">
      <c r="B272" s="105" t="s">
        <v>582</v>
      </c>
      <c r="C272" s="130" t="s">
        <v>583</v>
      </c>
      <c r="D272" s="68" t="s">
        <v>64</v>
      </c>
      <c r="E272" s="68" t="s">
        <v>65</v>
      </c>
      <c r="F272" s="69">
        <v>2702157940101</v>
      </c>
      <c r="G272" s="68" t="s">
        <v>64</v>
      </c>
      <c r="H272" s="68" t="s">
        <v>64</v>
      </c>
      <c r="I272" s="68" t="s">
        <v>65</v>
      </c>
      <c r="J272" s="68" t="s">
        <v>66</v>
      </c>
      <c r="K272" s="70">
        <v>0</v>
      </c>
      <c r="L272" s="70">
        <v>0</v>
      </c>
      <c r="M272" s="70">
        <v>0</v>
      </c>
      <c r="N272" s="70" t="s">
        <v>67</v>
      </c>
      <c r="O272" s="70">
        <v>0</v>
      </c>
      <c r="P272" s="70" t="s">
        <v>68</v>
      </c>
      <c r="Q272" s="70" t="s">
        <v>68</v>
      </c>
      <c r="R272" s="105"/>
      <c r="S272" s="130"/>
    </row>
    <row r="273" spans="2:19" x14ac:dyDescent="0.3">
      <c r="B273" s="105" t="s">
        <v>523</v>
      </c>
      <c r="C273" s="130" t="s">
        <v>619</v>
      </c>
      <c r="D273" s="68" t="s">
        <v>65</v>
      </c>
      <c r="E273" s="68" t="s">
        <v>64</v>
      </c>
      <c r="F273" s="69">
        <v>2373831280101</v>
      </c>
      <c r="G273" s="68" t="s">
        <v>64</v>
      </c>
      <c r="H273" s="68" t="s">
        <v>64</v>
      </c>
      <c r="I273" s="68" t="s">
        <v>65</v>
      </c>
      <c r="J273" s="68" t="s">
        <v>66</v>
      </c>
      <c r="K273" s="70">
        <v>0</v>
      </c>
      <c r="L273" s="70">
        <v>0</v>
      </c>
      <c r="M273" s="70">
        <v>0</v>
      </c>
      <c r="N273" s="70" t="s">
        <v>67</v>
      </c>
      <c r="O273" s="70">
        <v>0</v>
      </c>
      <c r="P273" s="70" t="s">
        <v>68</v>
      </c>
      <c r="Q273" s="70" t="s">
        <v>68</v>
      </c>
      <c r="R273" s="105"/>
      <c r="S273" s="130"/>
    </row>
    <row r="274" spans="2:19" x14ac:dyDescent="0.3">
      <c r="B274" s="105" t="s">
        <v>620</v>
      </c>
      <c r="C274" s="130" t="s">
        <v>621</v>
      </c>
      <c r="D274" s="68" t="s">
        <v>64</v>
      </c>
      <c r="E274" s="68" t="s">
        <v>65</v>
      </c>
      <c r="F274" s="69">
        <v>1583970530101</v>
      </c>
      <c r="G274" s="68" t="s">
        <v>64</v>
      </c>
      <c r="H274" s="68" t="s">
        <v>64</v>
      </c>
      <c r="I274" s="68" t="s">
        <v>65</v>
      </c>
      <c r="J274" s="68" t="s">
        <v>66</v>
      </c>
      <c r="K274" s="70">
        <v>0</v>
      </c>
      <c r="L274" s="70">
        <v>0</v>
      </c>
      <c r="M274" s="70">
        <v>0</v>
      </c>
      <c r="N274" s="70" t="s">
        <v>67</v>
      </c>
      <c r="O274" s="70">
        <v>0</v>
      </c>
      <c r="P274" s="70" t="s">
        <v>68</v>
      </c>
      <c r="Q274" s="70" t="s">
        <v>68</v>
      </c>
      <c r="R274" s="105"/>
      <c r="S274" s="130"/>
    </row>
    <row r="275" spans="2:19" x14ac:dyDescent="0.3">
      <c r="B275" s="105" t="s">
        <v>622</v>
      </c>
      <c r="C275" s="130" t="s">
        <v>623</v>
      </c>
      <c r="D275" s="68" t="s">
        <v>64</v>
      </c>
      <c r="E275" s="68" t="s">
        <v>65</v>
      </c>
      <c r="F275" s="69">
        <v>2589118830101</v>
      </c>
      <c r="G275" s="68" t="s">
        <v>64</v>
      </c>
      <c r="H275" s="68" t="s">
        <v>64</v>
      </c>
      <c r="I275" s="68" t="s">
        <v>65</v>
      </c>
      <c r="J275" s="68" t="s">
        <v>66</v>
      </c>
      <c r="K275" s="70">
        <v>0</v>
      </c>
      <c r="L275" s="70">
        <v>0</v>
      </c>
      <c r="M275" s="70">
        <v>0</v>
      </c>
      <c r="N275" s="70" t="s">
        <v>67</v>
      </c>
      <c r="O275" s="70">
        <v>0</v>
      </c>
      <c r="P275" s="70" t="s">
        <v>68</v>
      </c>
      <c r="Q275" s="70" t="s">
        <v>68</v>
      </c>
      <c r="R275" s="105"/>
      <c r="S275" s="130"/>
    </row>
    <row r="276" spans="2:19" x14ac:dyDescent="0.3">
      <c r="B276" s="105" t="s">
        <v>624</v>
      </c>
      <c r="C276" s="130" t="s">
        <v>625</v>
      </c>
      <c r="D276" s="68" t="s">
        <v>65</v>
      </c>
      <c r="E276" s="68" t="s">
        <v>64</v>
      </c>
      <c r="F276" s="69">
        <v>2541747280101</v>
      </c>
      <c r="G276" s="68" t="s">
        <v>64</v>
      </c>
      <c r="H276" s="68" t="s">
        <v>64</v>
      </c>
      <c r="I276" s="68" t="s">
        <v>65</v>
      </c>
      <c r="J276" s="68" t="s">
        <v>66</v>
      </c>
      <c r="K276" s="70">
        <v>0</v>
      </c>
      <c r="L276" s="70">
        <v>0</v>
      </c>
      <c r="M276" s="70">
        <v>0</v>
      </c>
      <c r="N276" s="70" t="s">
        <v>67</v>
      </c>
      <c r="O276" s="70">
        <v>0</v>
      </c>
      <c r="P276" s="70" t="s">
        <v>68</v>
      </c>
      <c r="Q276" s="70" t="s">
        <v>68</v>
      </c>
      <c r="R276" s="105"/>
      <c r="S276" s="130"/>
    </row>
    <row r="277" spans="2:19" x14ac:dyDescent="0.3">
      <c r="B277" s="105" t="s">
        <v>626</v>
      </c>
      <c r="C277" s="130" t="s">
        <v>627</v>
      </c>
      <c r="D277" s="68" t="s">
        <v>65</v>
      </c>
      <c r="E277" s="68" t="s">
        <v>64</v>
      </c>
      <c r="F277" s="69">
        <v>1725991130505</v>
      </c>
      <c r="G277" s="68" t="s">
        <v>64</v>
      </c>
      <c r="H277" s="68" t="s">
        <v>64</v>
      </c>
      <c r="I277" s="68" t="s">
        <v>65</v>
      </c>
      <c r="J277" s="68" t="s">
        <v>66</v>
      </c>
      <c r="K277" s="70">
        <v>0</v>
      </c>
      <c r="L277" s="70">
        <v>0</v>
      </c>
      <c r="M277" s="70">
        <v>0</v>
      </c>
      <c r="N277" s="70" t="s">
        <v>67</v>
      </c>
      <c r="O277" s="70">
        <v>0</v>
      </c>
      <c r="P277" s="70" t="s">
        <v>68</v>
      </c>
      <c r="Q277" s="70" t="s">
        <v>68</v>
      </c>
      <c r="R277" s="105"/>
      <c r="S277" s="130"/>
    </row>
    <row r="278" spans="2:19" x14ac:dyDescent="0.3">
      <c r="B278" s="105" t="s">
        <v>628</v>
      </c>
      <c r="C278" s="130" t="s">
        <v>629</v>
      </c>
      <c r="D278" s="68" t="s">
        <v>65</v>
      </c>
      <c r="E278" s="68" t="s">
        <v>64</v>
      </c>
      <c r="F278" s="69">
        <v>2196580640109</v>
      </c>
      <c r="G278" s="68" t="s">
        <v>64</v>
      </c>
      <c r="H278" s="68" t="s">
        <v>64</v>
      </c>
      <c r="I278" s="68" t="s">
        <v>65</v>
      </c>
      <c r="J278" s="68" t="s">
        <v>66</v>
      </c>
      <c r="K278" s="70">
        <v>0</v>
      </c>
      <c r="L278" s="70">
        <v>0</v>
      </c>
      <c r="M278" s="70">
        <v>0</v>
      </c>
      <c r="N278" s="70" t="s">
        <v>67</v>
      </c>
      <c r="O278" s="70">
        <v>0</v>
      </c>
      <c r="P278" s="70" t="s">
        <v>68</v>
      </c>
      <c r="Q278" s="70" t="s">
        <v>68</v>
      </c>
      <c r="R278" s="105"/>
      <c r="S278" s="130"/>
    </row>
    <row r="279" spans="2:19" x14ac:dyDescent="0.3">
      <c r="B279" s="105" t="s">
        <v>630</v>
      </c>
      <c r="C279" s="130" t="s">
        <v>631</v>
      </c>
      <c r="D279" s="68" t="s">
        <v>65</v>
      </c>
      <c r="E279" s="68" t="s">
        <v>64</v>
      </c>
      <c r="F279" s="69">
        <v>1969609830102</v>
      </c>
      <c r="G279" s="68" t="s">
        <v>64</v>
      </c>
      <c r="H279" s="68" t="s">
        <v>64</v>
      </c>
      <c r="I279" s="68" t="s">
        <v>65</v>
      </c>
      <c r="J279" s="68" t="s">
        <v>66</v>
      </c>
      <c r="K279" s="70">
        <v>0</v>
      </c>
      <c r="L279" s="70">
        <v>0</v>
      </c>
      <c r="M279" s="70">
        <v>0</v>
      </c>
      <c r="N279" s="70" t="s">
        <v>67</v>
      </c>
      <c r="O279" s="70">
        <v>0</v>
      </c>
      <c r="P279" s="70" t="s">
        <v>68</v>
      </c>
      <c r="Q279" s="70" t="s">
        <v>68</v>
      </c>
      <c r="R279" s="105"/>
      <c r="S279" s="130"/>
    </row>
    <row r="280" spans="2:19" x14ac:dyDescent="0.3">
      <c r="B280" s="105" t="s">
        <v>594</v>
      </c>
      <c r="C280" s="130" t="s">
        <v>595</v>
      </c>
      <c r="D280" s="68" t="s">
        <v>65</v>
      </c>
      <c r="E280" s="68" t="s">
        <v>64</v>
      </c>
      <c r="F280" s="69">
        <v>1686990010101</v>
      </c>
      <c r="G280" s="68" t="s">
        <v>64</v>
      </c>
      <c r="H280" s="68" t="s">
        <v>64</v>
      </c>
      <c r="I280" s="68" t="s">
        <v>65</v>
      </c>
      <c r="J280" s="68" t="s">
        <v>66</v>
      </c>
      <c r="K280" s="70">
        <v>0</v>
      </c>
      <c r="L280" s="70">
        <v>0</v>
      </c>
      <c r="M280" s="70">
        <v>0</v>
      </c>
      <c r="N280" s="70" t="s">
        <v>67</v>
      </c>
      <c r="O280" s="70">
        <v>0</v>
      </c>
      <c r="P280" s="70" t="s">
        <v>68</v>
      </c>
      <c r="Q280" s="70" t="s">
        <v>68</v>
      </c>
      <c r="R280" s="105"/>
      <c r="S280" s="130"/>
    </row>
    <row r="281" spans="2:19" x14ac:dyDescent="0.3">
      <c r="B281" s="105" t="s">
        <v>637</v>
      </c>
      <c r="C281" s="130" t="s">
        <v>597</v>
      </c>
      <c r="D281" s="68" t="s">
        <v>65</v>
      </c>
      <c r="E281" s="68" t="s">
        <v>64</v>
      </c>
      <c r="F281" s="69">
        <v>2469436530101</v>
      </c>
      <c r="G281" s="68" t="s">
        <v>64</v>
      </c>
      <c r="H281" s="68" t="s">
        <v>64</v>
      </c>
      <c r="I281" s="68" t="s">
        <v>65</v>
      </c>
      <c r="J281" s="68" t="s">
        <v>66</v>
      </c>
      <c r="K281" s="70">
        <v>0</v>
      </c>
      <c r="L281" s="70">
        <v>0</v>
      </c>
      <c r="M281" s="70">
        <v>0</v>
      </c>
      <c r="N281" s="70" t="s">
        <v>67</v>
      </c>
      <c r="O281" s="70">
        <v>0</v>
      </c>
      <c r="P281" s="70" t="s">
        <v>68</v>
      </c>
      <c r="Q281" s="70" t="s">
        <v>68</v>
      </c>
      <c r="R281" s="105"/>
      <c r="S281" s="130"/>
    </row>
    <row r="282" spans="2:19" x14ac:dyDescent="0.3">
      <c r="B282" s="105" t="s">
        <v>604</v>
      </c>
      <c r="C282" s="130" t="s">
        <v>605</v>
      </c>
      <c r="D282" s="68" t="s">
        <v>64</v>
      </c>
      <c r="E282" s="68" t="s">
        <v>65</v>
      </c>
      <c r="F282" s="69">
        <v>2400967620101</v>
      </c>
      <c r="G282" s="68" t="s">
        <v>64</v>
      </c>
      <c r="H282" s="68" t="s">
        <v>64</v>
      </c>
      <c r="I282" s="68" t="s">
        <v>65</v>
      </c>
      <c r="J282" s="68" t="s">
        <v>66</v>
      </c>
      <c r="K282" s="70">
        <v>0</v>
      </c>
      <c r="L282" s="70">
        <v>0</v>
      </c>
      <c r="M282" s="70">
        <v>0</v>
      </c>
      <c r="N282" s="70" t="s">
        <v>67</v>
      </c>
      <c r="O282" s="70">
        <v>0</v>
      </c>
      <c r="P282" s="70" t="s">
        <v>68</v>
      </c>
      <c r="Q282" s="70" t="s">
        <v>68</v>
      </c>
      <c r="R282" s="105"/>
      <c r="S282" s="130"/>
    </row>
    <row r="283" spans="2:19" x14ac:dyDescent="0.3">
      <c r="B283" s="105" t="s">
        <v>610</v>
      </c>
      <c r="C283" s="130" t="s">
        <v>611</v>
      </c>
      <c r="D283" s="68" t="s">
        <v>64</v>
      </c>
      <c r="E283" s="68" t="s">
        <v>65</v>
      </c>
      <c r="F283" s="69">
        <v>2546940710101</v>
      </c>
      <c r="G283" s="68" t="s">
        <v>64</v>
      </c>
      <c r="H283" s="68" t="s">
        <v>64</v>
      </c>
      <c r="I283" s="68" t="s">
        <v>65</v>
      </c>
      <c r="J283" s="68" t="s">
        <v>66</v>
      </c>
      <c r="K283" s="70">
        <v>0</v>
      </c>
      <c r="L283" s="70">
        <v>0</v>
      </c>
      <c r="M283" s="70">
        <v>0</v>
      </c>
      <c r="N283" s="70" t="s">
        <v>67</v>
      </c>
      <c r="O283" s="70">
        <v>0</v>
      </c>
      <c r="P283" s="70" t="s">
        <v>68</v>
      </c>
      <c r="Q283" s="70" t="s">
        <v>68</v>
      </c>
      <c r="R283" s="105"/>
      <c r="S283" s="130"/>
    </row>
    <row r="284" spans="2:19" x14ac:dyDescent="0.3">
      <c r="B284" s="105" t="s">
        <v>634</v>
      </c>
      <c r="C284" s="130" t="s">
        <v>173</v>
      </c>
      <c r="D284" s="68" t="s">
        <v>64</v>
      </c>
      <c r="E284" s="68" t="s">
        <v>65</v>
      </c>
      <c r="F284" s="69">
        <v>2817591380101</v>
      </c>
      <c r="G284" s="68" t="s">
        <v>64</v>
      </c>
      <c r="H284" s="68" t="s">
        <v>65</v>
      </c>
      <c r="I284" s="68" t="s">
        <v>66</v>
      </c>
      <c r="J284" s="68" t="s">
        <v>66</v>
      </c>
      <c r="K284" s="70">
        <v>0</v>
      </c>
      <c r="L284" s="70">
        <v>0</v>
      </c>
      <c r="M284" s="70">
        <v>0</v>
      </c>
      <c r="N284" s="70" t="s">
        <v>67</v>
      </c>
      <c r="O284" s="70">
        <v>0</v>
      </c>
      <c r="P284" s="70" t="s">
        <v>68</v>
      </c>
      <c r="Q284" s="70" t="s">
        <v>68</v>
      </c>
      <c r="R284" s="105"/>
      <c r="S284" s="130"/>
    </row>
    <row r="285" spans="2:19" x14ac:dyDescent="0.3">
      <c r="B285" s="105" t="s">
        <v>635</v>
      </c>
      <c r="C285" s="130" t="s">
        <v>636</v>
      </c>
      <c r="D285" s="68" t="s">
        <v>64</v>
      </c>
      <c r="E285" s="68" t="s">
        <v>65</v>
      </c>
      <c r="F285" s="69">
        <v>2254243040101</v>
      </c>
      <c r="G285" s="68" t="s">
        <v>64</v>
      </c>
      <c r="H285" s="68" t="s">
        <v>64</v>
      </c>
      <c r="I285" s="68" t="s">
        <v>65</v>
      </c>
      <c r="J285" s="68" t="s">
        <v>66</v>
      </c>
      <c r="K285" s="70">
        <v>0</v>
      </c>
      <c r="L285" s="70">
        <v>0</v>
      </c>
      <c r="M285" s="70">
        <v>0</v>
      </c>
      <c r="N285" s="70" t="s">
        <v>67</v>
      </c>
      <c r="O285" s="70">
        <v>0</v>
      </c>
      <c r="P285" s="70" t="s">
        <v>68</v>
      </c>
      <c r="Q285" s="70" t="s">
        <v>68</v>
      </c>
      <c r="R285" s="105"/>
      <c r="S285" s="130"/>
    </row>
    <row r="286" spans="2:19" x14ac:dyDescent="0.3">
      <c r="B286" s="105" t="s">
        <v>618</v>
      </c>
      <c r="C286" s="130" t="s">
        <v>516</v>
      </c>
      <c r="D286" s="68" t="s">
        <v>65</v>
      </c>
      <c r="E286" s="68" t="s">
        <v>64</v>
      </c>
      <c r="F286" s="69">
        <v>1793766830101</v>
      </c>
      <c r="G286" s="68" t="s">
        <v>64</v>
      </c>
      <c r="H286" s="68" t="s">
        <v>64</v>
      </c>
      <c r="I286" s="68" t="s">
        <v>66</v>
      </c>
      <c r="J286" s="68" t="s">
        <v>65</v>
      </c>
      <c r="K286" s="70">
        <v>0</v>
      </c>
      <c r="L286" s="70">
        <v>0</v>
      </c>
      <c r="M286" s="70">
        <v>0</v>
      </c>
      <c r="N286" s="70" t="s">
        <v>67</v>
      </c>
      <c r="O286" s="70">
        <v>0</v>
      </c>
      <c r="P286" s="70" t="s">
        <v>68</v>
      </c>
      <c r="Q286" s="70" t="s">
        <v>68</v>
      </c>
      <c r="R286" s="105"/>
      <c r="S286" s="130"/>
    </row>
    <row r="287" spans="2:19" x14ac:dyDescent="0.3">
      <c r="B287" s="105" t="s">
        <v>638</v>
      </c>
      <c r="C287" s="130" t="s">
        <v>510</v>
      </c>
      <c r="D287" s="68" t="s">
        <v>65</v>
      </c>
      <c r="E287" s="68" t="s">
        <v>64</v>
      </c>
      <c r="F287" s="69">
        <v>1797586080101</v>
      </c>
      <c r="G287" s="68" t="s">
        <v>64</v>
      </c>
      <c r="H287" s="68" t="s">
        <v>64</v>
      </c>
      <c r="I287" s="68" t="s">
        <v>65</v>
      </c>
      <c r="J287" s="68" t="s">
        <v>66</v>
      </c>
      <c r="K287" s="70">
        <v>0</v>
      </c>
      <c r="L287" s="70">
        <v>0</v>
      </c>
      <c r="M287" s="70">
        <v>0</v>
      </c>
      <c r="N287" s="70" t="s">
        <v>67</v>
      </c>
      <c r="O287" s="70">
        <v>0</v>
      </c>
      <c r="P287" s="70" t="s">
        <v>68</v>
      </c>
      <c r="Q287" s="70" t="s">
        <v>68</v>
      </c>
      <c r="R287" s="105"/>
      <c r="S287" s="130"/>
    </row>
    <row r="288" spans="2:19" x14ac:dyDescent="0.3">
      <c r="B288" s="105" t="s">
        <v>592</v>
      </c>
      <c r="C288" s="130" t="s">
        <v>593</v>
      </c>
      <c r="D288" s="68" t="s">
        <v>64</v>
      </c>
      <c r="E288" s="68" t="s">
        <v>65</v>
      </c>
      <c r="F288" s="69">
        <v>1670788522214</v>
      </c>
      <c r="G288" s="68" t="s">
        <v>64</v>
      </c>
      <c r="H288" s="68" t="s">
        <v>64</v>
      </c>
      <c r="I288" s="68" t="s">
        <v>65</v>
      </c>
      <c r="J288" s="68" t="s">
        <v>66</v>
      </c>
      <c r="K288" s="70">
        <v>0</v>
      </c>
      <c r="L288" s="70">
        <v>0</v>
      </c>
      <c r="M288" s="70">
        <v>0</v>
      </c>
      <c r="N288" s="70" t="s">
        <v>67</v>
      </c>
      <c r="O288" s="70">
        <v>0</v>
      </c>
      <c r="P288" s="70" t="s">
        <v>68</v>
      </c>
      <c r="Q288" s="70" t="s">
        <v>68</v>
      </c>
      <c r="R288" s="105"/>
      <c r="S288" s="130"/>
    </row>
    <row r="289" spans="2:19" x14ac:dyDescent="0.3">
      <c r="B289" s="105" t="s">
        <v>594</v>
      </c>
      <c r="C289" s="130" t="s">
        <v>595</v>
      </c>
      <c r="D289" s="68" t="s">
        <v>65</v>
      </c>
      <c r="E289" s="68" t="s">
        <v>64</v>
      </c>
      <c r="F289" s="69">
        <v>1686990010101</v>
      </c>
      <c r="G289" s="68" t="s">
        <v>64</v>
      </c>
      <c r="H289" s="68" t="s">
        <v>64</v>
      </c>
      <c r="I289" s="68" t="s">
        <v>65</v>
      </c>
      <c r="J289" s="68" t="s">
        <v>66</v>
      </c>
      <c r="K289" s="70">
        <v>0</v>
      </c>
      <c r="L289" s="70">
        <v>0</v>
      </c>
      <c r="M289" s="70">
        <v>0</v>
      </c>
      <c r="N289" s="70" t="s">
        <v>67</v>
      </c>
      <c r="O289" s="70">
        <v>0</v>
      </c>
      <c r="P289" s="70" t="s">
        <v>68</v>
      </c>
      <c r="Q289" s="70" t="s">
        <v>68</v>
      </c>
      <c r="R289" s="105"/>
      <c r="S289" s="130"/>
    </row>
    <row r="290" spans="2:19" x14ac:dyDescent="0.3">
      <c r="B290" s="105" t="s">
        <v>596</v>
      </c>
      <c r="C290" s="130" t="s">
        <v>597</v>
      </c>
      <c r="D290" s="68" t="s">
        <v>65</v>
      </c>
      <c r="E290" s="68" t="s">
        <v>64</v>
      </c>
      <c r="F290" s="69">
        <v>2704241480101</v>
      </c>
      <c r="G290" s="68" t="s">
        <v>64</v>
      </c>
      <c r="H290" s="68" t="s">
        <v>64</v>
      </c>
      <c r="I290" s="68" t="s">
        <v>65</v>
      </c>
      <c r="J290" s="68" t="s">
        <v>66</v>
      </c>
      <c r="K290" s="70">
        <v>0</v>
      </c>
      <c r="L290" s="70">
        <v>0</v>
      </c>
      <c r="M290" s="70">
        <v>0</v>
      </c>
      <c r="N290" s="70" t="s">
        <v>67</v>
      </c>
      <c r="O290" s="70">
        <v>0</v>
      </c>
      <c r="P290" s="70" t="s">
        <v>68</v>
      </c>
      <c r="Q290" s="70" t="s">
        <v>68</v>
      </c>
      <c r="R290" s="105"/>
      <c r="S290" s="130"/>
    </row>
    <row r="291" spans="2:19" x14ac:dyDescent="0.3">
      <c r="B291" s="105" t="s">
        <v>598</v>
      </c>
      <c r="C291" s="130" t="s">
        <v>599</v>
      </c>
      <c r="D291" s="68" t="s">
        <v>64</v>
      </c>
      <c r="E291" s="68" t="s">
        <v>65</v>
      </c>
      <c r="F291" s="69">
        <v>1909063080101</v>
      </c>
      <c r="G291" s="68" t="s">
        <v>64</v>
      </c>
      <c r="H291" s="68" t="s">
        <v>64</v>
      </c>
      <c r="I291" s="68" t="s">
        <v>65</v>
      </c>
      <c r="J291" s="68" t="s">
        <v>66</v>
      </c>
      <c r="K291" s="70">
        <v>0</v>
      </c>
      <c r="L291" s="70">
        <v>0</v>
      </c>
      <c r="M291" s="70">
        <v>0</v>
      </c>
      <c r="N291" s="70" t="s">
        <v>67</v>
      </c>
      <c r="O291" s="70">
        <v>0</v>
      </c>
      <c r="P291" s="70" t="s">
        <v>68</v>
      </c>
      <c r="Q291" s="70" t="s">
        <v>68</v>
      </c>
      <c r="R291" s="105"/>
      <c r="S291" s="130"/>
    </row>
    <row r="292" spans="2:19" x14ac:dyDescent="0.3">
      <c r="B292" s="105" t="s">
        <v>626</v>
      </c>
      <c r="C292" s="130" t="s">
        <v>627</v>
      </c>
      <c r="D292" s="68" t="s">
        <v>65</v>
      </c>
      <c r="E292" s="68" t="s">
        <v>64</v>
      </c>
      <c r="F292" s="69">
        <v>1725991130505</v>
      </c>
      <c r="G292" s="68" t="s">
        <v>64</v>
      </c>
      <c r="H292" s="68" t="s">
        <v>64</v>
      </c>
      <c r="I292" s="68" t="s">
        <v>65</v>
      </c>
      <c r="J292" s="68" t="s">
        <v>66</v>
      </c>
      <c r="K292" s="70">
        <v>0</v>
      </c>
      <c r="L292" s="70">
        <v>0</v>
      </c>
      <c r="M292" s="70">
        <v>0</v>
      </c>
      <c r="N292" s="70" t="s">
        <v>67</v>
      </c>
      <c r="O292" s="70">
        <v>0</v>
      </c>
      <c r="P292" s="70" t="s">
        <v>68</v>
      </c>
      <c r="Q292" s="70" t="s">
        <v>68</v>
      </c>
      <c r="R292" s="105"/>
      <c r="S292" s="130"/>
    </row>
    <row r="293" spans="2:19" x14ac:dyDescent="0.3">
      <c r="B293" s="105" t="s">
        <v>594</v>
      </c>
      <c r="C293" s="130" t="s">
        <v>595</v>
      </c>
      <c r="D293" s="68" t="s">
        <v>65</v>
      </c>
      <c r="E293" s="68" t="s">
        <v>64</v>
      </c>
      <c r="F293" s="69">
        <v>1686990010101</v>
      </c>
      <c r="G293" s="68" t="s">
        <v>64</v>
      </c>
      <c r="H293" s="68" t="s">
        <v>64</v>
      </c>
      <c r="I293" s="68" t="s">
        <v>65</v>
      </c>
      <c r="J293" s="68" t="s">
        <v>66</v>
      </c>
      <c r="K293" s="70">
        <v>0</v>
      </c>
      <c r="L293" s="70">
        <v>0</v>
      </c>
      <c r="M293" s="70">
        <v>0</v>
      </c>
      <c r="N293" s="70" t="s">
        <v>67</v>
      </c>
      <c r="O293" s="70">
        <v>0</v>
      </c>
      <c r="P293" s="70" t="s">
        <v>68</v>
      </c>
      <c r="Q293" s="70" t="s">
        <v>68</v>
      </c>
      <c r="R293" s="105"/>
      <c r="S293" s="130"/>
    </row>
    <row r="294" spans="2:19" x14ac:dyDescent="0.3">
      <c r="B294" s="105" t="s">
        <v>637</v>
      </c>
      <c r="C294" s="130" t="s">
        <v>597</v>
      </c>
      <c r="D294" s="68" t="s">
        <v>65</v>
      </c>
      <c r="E294" s="68" t="s">
        <v>64</v>
      </c>
      <c r="F294" s="69">
        <v>2469436530101</v>
      </c>
      <c r="G294" s="68" t="s">
        <v>64</v>
      </c>
      <c r="H294" s="68" t="s">
        <v>64</v>
      </c>
      <c r="I294" s="68" t="s">
        <v>65</v>
      </c>
      <c r="J294" s="68" t="s">
        <v>66</v>
      </c>
      <c r="K294" s="70">
        <v>0</v>
      </c>
      <c r="L294" s="70">
        <v>0</v>
      </c>
      <c r="M294" s="70">
        <v>0</v>
      </c>
      <c r="N294" s="70" t="s">
        <v>67</v>
      </c>
      <c r="O294" s="70">
        <v>0</v>
      </c>
      <c r="P294" s="70" t="s">
        <v>68</v>
      </c>
      <c r="Q294" s="70" t="s">
        <v>68</v>
      </c>
      <c r="R294" s="105"/>
      <c r="S294" s="130"/>
    </row>
    <row r="295" spans="2:19" x14ac:dyDescent="0.3">
      <c r="B295" s="105" t="s">
        <v>638</v>
      </c>
      <c r="C295" s="130" t="s">
        <v>510</v>
      </c>
      <c r="D295" s="68" t="s">
        <v>65</v>
      </c>
      <c r="E295" s="68" t="s">
        <v>64</v>
      </c>
      <c r="F295" s="69">
        <v>1797586080101</v>
      </c>
      <c r="G295" s="68" t="s">
        <v>64</v>
      </c>
      <c r="H295" s="68" t="s">
        <v>64</v>
      </c>
      <c r="I295" s="68" t="s">
        <v>65</v>
      </c>
      <c r="J295" s="68" t="s">
        <v>66</v>
      </c>
      <c r="K295" s="70">
        <v>0</v>
      </c>
      <c r="L295" s="70">
        <v>0</v>
      </c>
      <c r="M295" s="70">
        <v>0</v>
      </c>
      <c r="N295" s="70" t="s">
        <v>67</v>
      </c>
      <c r="O295" s="70">
        <v>0</v>
      </c>
      <c r="P295" s="70" t="s">
        <v>68</v>
      </c>
      <c r="Q295" s="70" t="s">
        <v>68</v>
      </c>
      <c r="R295" s="105"/>
      <c r="S295" s="130"/>
    </row>
    <row r="296" spans="2:19" x14ac:dyDescent="0.3">
      <c r="B296" s="105" t="s">
        <v>639</v>
      </c>
      <c r="C296" s="130" t="s">
        <v>640</v>
      </c>
      <c r="D296" s="68" t="s">
        <v>65</v>
      </c>
      <c r="E296" s="68" t="s">
        <v>64</v>
      </c>
      <c r="F296" s="69">
        <v>1618018620101</v>
      </c>
      <c r="G296" s="68" t="s">
        <v>64</v>
      </c>
      <c r="H296" s="68" t="s">
        <v>64</v>
      </c>
      <c r="I296" s="68" t="s">
        <v>65</v>
      </c>
      <c r="J296" s="68" t="s">
        <v>66</v>
      </c>
      <c r="K296" s="70">
        <v>0</v>
      </c>
      <c r="L296" s="70">
        <v>0</v>
      </c>
      <c r="M296" s="70">
        <v>0</v>
      </c>
      <c r="N296" s="70" t="s">
        <v>67</v>
      </c>
      <c r="O296" s="70">
        <v>0</v>
      </c>
      <c r="P296" s="70" t="s">
        <v>68</v>
      </c>
      <c r="Q296" s="70" t="s">
        <v>68</v>
      </c>
      <c r="R296" s="105"/>
      <c r="S296" s="130"/>
    </row>
    <row r="297" spans="2:19" x14ac:dyDescent="0.3">
      <c r="B297" s="105" t="s">
        <v>641</v>
      </c>
      <c r="C297" s="130" t="s">
        <v>642</v>
      </c>
      <c r="D297" s="68" t="s">
        <v>65</v>
      </c>
      <c r="E297" s="68" t="s">
        <v>64</v>
      </c>
      <c r="F297" s="69">
        <v>1580876580403</v>
      </c>
      <c r="G297" s="68" t="s">
        <v>64</v>
      </c>
      <c r="H297" s="68" t="s">
        <v>64</v>
      </c>
      <c r="I297" s="68" t="s">
        <v>65</v>
      </c>
      <c r="J297" s="68" t="s">
        <v>66</v>
      </c>
      <c r="K297" s="70">
        <v>0</v>
      </c>
      <c r="L297" s="70">
        <v>0</v>
      </c>
      <c r="M297" s="70">
        <v>0</v>
      </c>
      <c r="N297" s="70" t="s">
        <v>67</v>
      </c>
      <c r="O297" s="70">
        <v>0</v>
      </c>
      <c r="P297" s="70" t="s">
        <v>68</v>
      </c>
      <c r="Q297" s="70" t="s">
        <v>68</v>
      </c>
      <c r="R297" s="105"/>
      <c r="S297" s="130"/>
    </row>
    <row r="298" spans="2:19" x14ac:dyDescent="0.3">
      <c r="B298" s="105" t="s">
        <v>570</v>
      </c>
      <c r="C298" s="130" t="s">
        <v>571</v>
      </c>
      <c r="D298" s="68" t="s">
        <v>64</v>
      </c>
      <c r="E298" s="68" t="s">
        <v>65</v>
      </c>
      <c r="F298" s="69">
        <v>2235602000108</v>
      </c>
      <c r="G298" s="68" t="s">
        <v>64</v>
      </c>
      <c r="H298" s="68" t="s">
        <v>65</v>
      </c>
      <c r="I298" s="68" t="s">
        <v>66</v>
      </c>
      <c r="J298" s="68" t="s">
        <v>66</v>
      </c>
      <c r="K298" s="70">
        <v>0</v>
      </c>
      <c r="L298" s="70">
        <v>0</v>
      </c>
      <c r="M298" s="70">
        <v>0</v>
      </c>
      <c r="N298" s="70" t="s">
        <v>67</v>
      </c>
      <c r="O298" s="70">
        <v>0</v>
      </c>
      <c r="P298" s="70" t="s">
        <v>68</v>
      </c>
      <c r="Q298" s="70" t="s">
        <v>68</v>
      </c>
      <c r="R298" s="105"/>
      <c r="S298" s="130"/>
    </row>
    <row r="299" spans="2:19" x14ac:dyDescent="0.3">
      <c r="B299" s="105" t="s">
        <v>634</v>
      </c>
      <c r="C299" s="130" t="s">
        <v>173</v>
      </c>
      <c r="D299" s="68" t="s">
        <v>64</v>
      </c>
      <c r="E299" s="68" t="s">
        <v>65</v>
      </c>
      <c r="F299" s="69">
        <v>2817591380101</v>
      </c>
      <c r="G299" s="68" t="s">
        <v>64</v>
      </c>
      <c r="H299" s="68" t="s">
        <v>65</v>
      </c>
      <c r="I299" s="68" t="s">
        <v>66</v>
      </c>
      <c r="J299" s="68" t="s">
        <v>66</v>
      </c>
      <c r="K299" s="70">
        <v>0</v>
      </c>
      <c r="L299" s="70">
        <v>0</v>
      </c>
      <c r="M299" s="70">
        <v>0</v>
      </c>
      <c r="N299" s="70" t="s">
        <v>67</v>
      </c>
      <c r="O299" s="70">
        <v>0</v>
      </c>
      <c r="P299" s="70" t="s">
        <v>68</v>
      </c>
      <c r="Q299" s="70" t="s">
        <v>68</v>
      </c>
      <c r="R299" s="105"/>
      <c r="S299" s="130"/>
    </row>
    <row r="300" spans="2:19" x14ac:dyDescent="0.3">
      <c r="B300" s="105" t="s">
        <v>635</v>
      </c>
      <c r="C300" s="130" t="s">
        <v>636</v>
      </c>
      <c r="D300" s="68" t="s">
        <v>64</v>
      </c>
      <c r="E300" s="68" t="s">
        <v>65</v>
      </c>
      <c r="F300" s="69">
        <v>2254243040101</v>
      </c>
      <c r="G300" s="68" t="s">
        <v>64</v>
      </c>
      <c r="H300" s="68" t="s">
        <v>64</v>
      </c>
      <c r="I300" s="68" t="s">
        <v>65</v>
      </c>
      <c r="J300" s="68" t="s">
        <v>66</v>
      </c>
      <c r="K300" s="70">
        <v>0</v>
      </c>
      <c r="L300" s="70">
        <v>0</v>
      </c>
      <c r="M300" s="70">
        <v>0</v>
      </c>
      <c r="N300" s="70" t="s">
        <v>67</v>
      </c>
      <c r="O300" s="70">
        <v>0</v>
      </c>
      <c r="P300" s="70" t="s">
        <v>68</v>
      </c>
      <c r="Q300" s="70" t="s">
        <v>68</v>
      </c>
      <c r="R300" s="105"/>
      <c r="S300" s="130"/>
    </row>
    <row r="301" spans="2:19" x14ac:dyDescent="0.3">
      <c r="B301" s="105" t="s">
        <v>610</v>
      </c>
      <c r="C301" s="130" t="s">
        <v>611</v>
      </c>
      <c r="D301" s="68" t="s">
        <v>64</v>
      </c>
      <c r="E301" s="68" t="s">
        <v>65</v>
      </c>
      <c r="F301" s="69">
        <v>2546940710101</v>
      </c>
      <c r="G301" s="68" t="s">
        <v>64</v>
      </c>
      <c r="H301" s="68" t="s">
        <v>64</v>
      </c>
      <c r="I301" s="68" t="s">
        <v>65</v>
      </c>
      <c r="J301" s="68" t="s">
        <v>66</v>
      </c>
      <c r="K301" s="70">
        <v>0</v>
      </c>
      <c r="L301" s="70">
        <v>0</v>
      </c>
      <c r="M301" s="70">
        <v>0</v>
      </c>
      <c r="N301" s="70" t="s">
        <v>67</v>
      </c>
      <c r="O301" s="70">
        <v>0</v>
      </c>
      <c r="P301" s="70" t="s">
        <v>68</v>
      </c>
      <c r="Q301" s="70" t="s">
        <v>68</v>
      </c>
      <c r="R301" s="105"/>
      <c r="S301" s="130"/>
    </row>
    <row r="302" spans="2:19" x14ac:dyDescent="0.3">
      <c r="B302" s="105" t="s">
        <v>638</v>
      </c>
      <c r="C302" s="130" t="s">
        <v>510</v>
      </c>
      <c r="D302" s="68" t="s">
        <v>65</v>
      </c>
      <c r="E302" s="68" t="s">
        <v>64</v>
      </c>
      <c r="F302" s="69">
        <v>1797586080101</v>
      </c>
      <c r="G302" s="68" t="s">
        <v>64</v>
      </c>
      <c r="H302" s="68" t="s">
        <v>64</v>
      </c>
      <c r="I302" s="68" t="s">
        <v>65</v>
      </c>
      <c r="J302" s="68" t="s">
        <v>66</v>
      </c>
      <c r="K302" s="70">
        <v>0</v>
      </c>
      <c r="L302" s="70">
        <v>0</v>
      </c>
      <c r="M302" s="70">
        <v>0</v>
      </c>
      <c r="N302" s="70" t="s">
        <v>67</v>
      </c>
      <c r="O302" s="70">
        <v>0</v>
      </c>
      <c r="P302" s="70" t="s">
        <v>68</v>
      </c>
      <c r="Q302" s="70" t="s">
        <v>68</v>
      </c>
      <c r="R302" s="105"/>
      <c r="S302" s="130"/>
    </row>
    <row r="303" spans="2:19" x14ac:dyDescent="0.3">
      <c r="B303" s="105" t="s">
        <v>634</v>
      </c>
      <c r="C303" s="130" t="s">
        <v>173</v>
      </c>
      <c r="D303" s="68" t="s">
        <v>64</v>
      </c>
      <c r="E303" s="68" t="s">
        <v>65</v>
      </c>
      <c r="F303" s="69">
        <v>2817591380101</v>
      </c>
      <c r="G303" s="68" t="s">
        <v>64</v>
      </c>
      <c r="H303" s="68" t="s">
        <v>65</v>
      </c>
      <c r="I303" s="68" t="s">
        <v>66</v>
      </c>
      <c r="J303" s="68" t="s">
        <v>66</v>
      </c>
      <c r="K303" s="70">
        <v>0</v>
      </c>
      <c r="L303" s="70">
        <v>0</v>
      </c>
      <c r="M303" s="70">
        <v>0</v>
      </c>
      <c r="N303" s="70" t="s">
        <v>67</v>
      </c>
      <c r="O303" s="70">
        <v>0</v>
      </c>
      <c r="P303" s="70" t="s">
        <v>68</v>
      </c>
      <c r="Q303" s="70" t="s">
        <v>68</v>
      </c>
      <c r="R303" s="105"/>
      <c r="S303" s="130"/>
    </row>
    <row r="304" spans="2:19" x14ac:dyDescent="0.3">
      <c r="B304" s="105" t="s">
        <v>635</v>
      </c>
      <c r="C304" s="130" t="s">
        <v>636</v>
      </c>
      <c r="D304" s="68" t="s">
        <v>64</v>
      </c>
      <c r="E304" s="68" t="s">
        <v>65</v>
      </c>
      <c r="F304" s="69">
        <v>2254243040101</v>
      </c>
      <c r="G304" s="68" t="s">
        <v>64</v>
      </c>
      <c r="H304" s="68" t="s">
        <v>64</v>
      </c>
      <c r="I304" s="68" t="s">
        <v>65</v>
      </c>
      <c r="J304" s="68" t="s">
        <v>66</v>
      </c>
      <c r="K304" s="70">
        <v>0</v>
      </c>
      <c r="L304" s="70">
        <v>0</v>
      </c>
      <c r="M304" s="70">
        <v>0</v>
      </c>
      <c r="N304" s="70" t="s">
        <v>67</v>
      </c>
      <c r="O304" s="70">
        <v>0</v>
      </c>
      <c r="P304" s="70" t="s">
        <v>68</v>
      </c>
      <c r="Q304" s="70" t="s">
        <v>68</v>
      </c>
      <c r="R304" s="105"/>
      <c r="S304" s="130"/>
    </row>
    <row r="305" spans="2:19" x14ac:dyDescent="0.3">
      <c r="B305" s="105" t="s">
        <v>604</v>
      </c>
      <c r="C305" s="130" t="s">
        <v>605</v>
      </c>
      <c r="D305" s="68" t="s">
        <v>64</v>
      </c>
      <c r="E305" s="68" t="s">
        <v>65</v>
      </c>
      <c r="F305" s="69">
        <v>2400967620101</v>
      </c>
      <c r="G305" s="68" t="s">
        <v>64</v>
      </c>
      <c r="H305" s="68" t="s">
        <v>64</v>
      </c>
      <c r="I305" s="68" t="s">
        <v>65</v>
      </c>
      <c r="J305" s="68" t="s">
        <v>66</v>
      </c>
      <c r="K305" s="70">
        <v>0</v>
      </c>
      <c r="L305" s="70">
        <v>0</v>
      </c>
      <c r="M305" s="70">
        <v>0</v>
      </c>
      <c r="N305" s="70" t="s">
        <v>67</v>
      </c>
      <c r="O305" s="70">
        <v>0</v>
      </c>
      <c r="P305" s="70" t="s">
        <v>68</v>
      </c>
      <c r="Q305" s="70" t="s">
        <v>68</v>
      </c>
      <c r="R305" s="105"/>
      <c r="S305" s="130"/>
    </row>
    <row r="306" spans="2:19" x14ac:dyDescent="0.3">
      <c r="B306" s="105" t="s">
        <v>566</v>
      </c>
      <c r="C306" s="130" t="s">
        <v>567</v>
      </c>
      <c r="D306" s="68" t="s">
        <v>65</v>
      </c>
      <c r="E306" s="68" t="s">
        <v>64</v>
      </c>
      <c r="F306" s="69">
        <v>2411483801901</v>
      </c>
      <c r="G306" s="68" t="s">
        <v>64</v>
      </c>
      <c r="H306" s="68" t="s">
        <v>64</v>
      </c>
      <c r="I306" s="68" t="s">
        <v>66</v>
      </c>
      <c r="J306" s="68" t="s">
        <v>65</v>
      </c>
      <c r="K306" s="70">
        <v>0</v>
      </c>
      <c r="L306" s="70">
        <v>0</v>
      </c>
      <c r="M306" s="70">
        <v>0</v>
      </c>
      <c r="N306" s="70" t="s">
        <v>67</v>
      </c>
      <c r="O306" s="70">
        <v>0</v>
      </c>
      <c r="P306" s="70" t="s">
        <v>68</v>
      </c>
      <c r="Q306" s="70" t="s">
        <v>68</v>
      </c>
      <c r="R306" s="105"/>
      <c r="S306" s="130"/>
    </row>
    <row r="307" spans="2:19" x14ac:dyDescent="0.3">
      <c r="B307" s="105" t="s">
        <v>568</v>
      </c>
      <c r="C307" s="130" t="s">
        <v>569</v>
      </c>
      <c r="D307" s="68" t="s">
        <v>65</v>
      </c>
      <c r="E307" s="68" t="s">
        <v>64</v>
      </c>
      <c r="F307" s="69">
        <v>1728528380101</v>
      </c>
      <c r="G307" s="68" t="s">
        <v>64</v>
      </c>
      <c r="H307" s="68" t="s">
        <v>65</v>
      </c>
      <c r="I307" s="68" t="s">
        <v>66</v>
      </c>
      <c r="J307" s="68" t="s">
        <v>66</v>
      </c>
      <c r="K307" s="70">
        <v>0</v>
      </c>
      <c r="L307" s="70">
        <v>0</v>
      </c>
      <c r="M307" s="70">
        <v>0</v>
      </c>
      <c r="N307" s="70" t="s">
        <v>67</v>
      </c>
      <c r="O307" s="70">
        <v>0</v>
      </c>
      <c r="P307" s="70" t="s">
        <v>68</v>
      </c>
      <c r="Q307" s="70" t="s">
        <v>68</v>
      </c>
      <c r="R307" s="105"/>
      <c r="S307" s="130"/>
    </row>
    <row r="308" spans="2:19" x14ac:dyDescent="0.3">
      <c r="B308" s="105" t="s">
        <v>570</v>
      </c>
      <c r="C308" s="130" t="s">
        <v>571</v>
      </c>
      <c r="D308" s="68" t="s">
        <v>64</v>
      </c>
      <c r="E308" s="68" t="s">
        <v>65</v>
      </c>
      <c r="F308" s="69">
        <v>2235602000108</v>
      </c>
      <c r="G308" s="68" t="s">
        <v>64</v>
      </c>
      <c r="H308" s="68" t="s">
        <v>65</v>
      </c>
      <c r="I308" s="68" t="s">
        <v>66</v>
      </c>
      <c r="J308" s="68" t="s">
        <v>66</v>
      </c>
      <c r="K308" s="70">
        <v>0</v>
      </c>
      <c r="L308" s="70">
        <v>0</v>
      </c>
      <c r="M308" s="70">
        <v>0</v>
      </c>
      <c r="N308" s="70" t="s">
        <v>67</v>
      </c>
      <c r="O308" s="70">
        <v>0</v>
      </c>
      <c r="P308" s="70" t="s">
        <v>68</v>
      </c>
      <c r="Q308" s="70" t="s">
        <v>68</v>
      </c>
      <c r="R308" s="105"/>
      <c r="S308" s="130"/>
    </row>
    <row r="309" spans="2:19" x14ac:dyDescent="0.3">
      <c r="B309" s="105" t="s">
        <v>628</v>
      </c>
      <c r="C309" s="130" t="s">
        <v>629</v>
      </c>
      <c r="D309" s="68" t="s">
        <v>65</v>
      </c>
      <c r="E309" s="68" t="s">
        <v>64</v>
      </c>
      <c r="F309" s="69">
        <v>2196580640109</v>
      </c>
      <c r="G309" s="68" t="s">
        <v>64</v>
      </c>
      <c r="H309" s="68" t="s">
        <v>64</v>
      </c>
      <c r="I309" s="68" t="s">
        <v>65</v>
      </c>
      <c r="J309" s="68" t="s">
        <v>66</v>
      </c>
      <c r="K309" s="70">
        <v>0</v>
      </c>
      <c r="L309" s="70">
        <v>0</v>
      </c>
      <c r="M309" s="70">
        <v>0</v>
      </c>
      <c r="N309" s="70" t="s">
        <v>67</v>
      </c>
      <c r="O309" s="70">
        <v>0</v>
      </c>
      <c r="P309" s="70" t="s">
        <v>68</v>
      </c>
      <c r="Q309" s="70" t="s">
        <v>68</v>
      </c>
      <c r="R309" s="105"/>
      <c r="S309" s="130"/>
    </row>
    <row r="310" spans="2:19" x14ac:dyDescent="0.3">
      <c r="B310" s="105" t="s">
        <v>630</v>
      </c>
      <c r="C310" s="130" t="s">
        <v>631</v>
      </c>
      <c r="D310" s="68" t="s">
        <v>64</v>
      </c>
      <c r="E310" s="68" t="s">
        <v>65</v>
      </c>
      <c r="F310" s="69">
        <v>1969609830102</v>
      </c>
      <c r="G310" s="68" t="s">
        <v>64</v>
      </c>
      <c r="H310" s="68" t="s">
        <v>64</v>
      </c>
      <c r="I310" s="68" t="s">
        <v>65</v>
      </c>
      <c r="J310" s="68" t="s">
        <v>66</v>
      </c>
      <c r="K310" s="70">
        <v>0</v>
      </c>
      <c r="L310" s="70">
        <v>0</v>
      </c>
      <c r="M310" s="70">
        <v>0</v>
      </c>
      <c r="N310" s="70" t="s">
        <v>67</v>
      </c>
      <c r="O310" s="70">
        <v>0</v>
      </c>
      <c r="P310" s="70" t="s">
        <v>68</v>
      </c>
      <c r="Q310" s="70" t="s">
        <v>68</v>
      </c>
      <c r="R310" s="105"/>
      <c r="S310" s="130"/>
    </row>
    <row r="315" spans="2:19" ht="15.6" x14ac:dyDescent="0.3">
      <c r="B315" s="383" t="s">
        <v>0</v>
      </c>
      <c r="C315" s="383"/>
      <c r="D315" s="383"/>
      <c r="E315" s="383"/>
      <c r="F315" s="383"/>
      <c r="G315" s="383"/>
      <c r="H315" s="383"/>
      <c r="I315" s="383"/>
      <c r="J315" s="383"/>
      <c r="K315" s="383"/>
      <c r="L315" s="383"/>
      <c r="M315" s="383"/>
      <c r="N315" s="383"/>
      <c r="O315" s="383"/>
      <c r="P315" s="383"/>
    </row>
    <row r="316" spans="2:19" x14ac:dyDescent="0.3">
      <c r="B316" s="2" t="s">
        <v>1</v>
      </c>
      <c r="C316" s="384"/>
      <c r="D316" s="384"/>
      <c r="E316" s="384"/>
      <c r="F316" s="384"/>
      <c r="G316" s="384"/>
      <c r="H316" s="384"/>
      <c r="I316" s="384"/>
      <c r="J316" s="384"/>
      <c r="K316" s="384"/>
      <c r="L316" s="384"/>
      <c r="M316" s="384"/>
      <c r="N316" s="384"/>
      <c r="O316" s="384"/>
      <c r="P316" s="3"/>
    </row>
    <row r="317" spans="2:19" x14ac:dyDescent="0.3">
      <c r="B317" s="4"/>
      <c r="C317" s="5"/>
      <c r="D317" s="5"/>
      <c r="E317" s="5"/>
      <c r="F317" s="6"/>
      <c r="G317" s="6"/>
      <c r="H317" s="6"/>
      <c r="I317" s="6"/>
      <c r="J317" s="5"/>
      <c r="K317" s="5"/>
      <c r="L317" s="5"/>
      <c r="M317" s="5"/>
      <c r="N317" s="5"/>
      <c r="O317" s="5"/>
      <c r="P317" s="7"/>
    </row>
    <row r="318" spans="2:19" x14ac:dyDescent="0.3">
      <c r="B318" s="2" t="s">
        <v>3</v>
      </c>
      <c r="C318" s="384"/>
      <c r="D318" s="384"/>
      <c r="E318" s="384"/>
      <c r="F318" s="384"/>
      <c r="G318" s="384"/>
      <c r="H318" s="384"/>
      <c r="I318" s="384"/>
      <c r="J318" s="384"/>
      <c r="K318" s="384"/>
      <c r="L318" s="384"/>
      <c r="M318" s="384"/>
      <c r="N318" s="384"/>
      <c r="O318" s="384"/>
      <c r="P318" s="3"/>
    </row>
    <row r="319" spans="2:19" ht="15" thickBot="1" x14ac:dyDescent="0.35">
      <c r="B319" s="385" t="s">
        <v>5</v>
      </c>
      <c r="C319" s="385"/>
      <c r="D319" s="385"/>
      <c r="E319" s="385"/>
      <c r="F319" s="385"/>
      <c r="G319" s="385"/>
      <c r="H319" s="385"/>
      <c r="I319" s="385"/>
      <c r="J319" s="385"/>
      <c r="K319" s="385"/>
      <c r="L319" s="385"/>
      <c r="M319" s="385"/>
      <c r="N319" s="385"/>
      <c r="O319" s="385"/>
      <c r="P319" s="9"/>
    </row>
    <row r="320" spans="2:19" ht="15" thickBot="1" x14ac:dyDescent="0.35">
      <c r="B320" s="386" t="s">
        <v>6</v>
      </c>
      <c r="C320" s="387"/>
      <c r="D320" s="387"/>
      <c r="E320" s="387"/>
      <c r="F320" s="387"/>
      <c r="G320" s="388"/>
      <c r="H320" s="386" t="s">
        <v>7</v>
      </c>
      <c r="I320" s="387"/>
      <c r="J320" s="388"/>
      <c r="K320" s="389" t="s">
        <v>8</v>
      </c>
      <c r="L320" s="390"/>
      <c r="M320" s="390"/>
      <c r="N320" s="389" t="s">
        <v>9</v>
      </c>
      <c r="O320" s="391"/>
      <c r="P320" s="9"/>
    </row>
    <row r="321" spans="2:19" ht="40.200000000000003" thickBot="1" x14ac:dyDescent="0.35">
      <c r="B321" s="12" t="s">
        <v>10</v>
      </c>
      <c r="C321" s="13" t="s">
        <v>11</v>
      </c>
      <c r="D321" s="13" t="s">
        <v>12</v>
      </c>
      <c r="E321" s="13" t="s">
        <v>13</v>
      </c>
      <c r="F321" s="13" t="s">
        <v>14</v>
      </c>
      <c r="G321" s="14" t="s">
        <v>15</v>
      </c>
      <c r="H321" s="12" t="s">
        <v>16</v>
      </c>
      <c r="I321" s="15" t="s">
        <v>17</v>
      </c>
      <c r="J321" s="14" t="s">
        <v>18</v>
      </c>
      <c r="K321" s="16" t="s">
        <v>19</v>
      </c>
      <c r="L321" s="17" t="s">
        <v>20</v>
      </c>
      <c r="M321" s="18" t="s">
        <v>21</v>
      </c>
      <c r="N321" s="392" t="s">
        <v>22</v>
      </c>
      <c r="O321" s="393"/>
      <c r="P321" s="20"/>
    </row>
    <row r="322" spans="2:19" x14ac:dyDescent="0.3">
      <c r="B322" s="106" t="s">
        <v>643</v>
      </c>
      <c r="C322" s="23"/>
      <c r="D322" s="23"/>
      <c r="E322" s="23" t="s">
        <v>644</v>
      </c>
      <c r="F322" s="23"/>
      <c r="G322" s="25"/>
      <c r="H322" s="131">
        <v>51880323</v>
      </c>
      <c r="I322" s="131">
        <v>42746867</v>
      </c>
      <c r="J322" s="131">
        <v>396533.29</v>
      </c>
      <c r="K322" s="125">
        <v>386368</v>
      </c>
      <c r="L322" s="132">
        <v>148012</v>
      </c>
      <c r="M322" s="133">
        <v>1245</v>
      </c>
      <c r="N322" s="394"/>
      <c r="O322" s="395"/>
      <c r="P322" s="30"/>
    </row>
    <row r="325" spans="2:19" x14ac:dyDescent="0.3">
      <c r="B325" s="58"/>
      <c r="C325" s="398" t="s">
        <v>26</v>
      </c>
      <c r="D325" s="398"/>
      <c r="E325" s="398"/>
      <c r="F325" s="398"/>
      <c r="G325" s="398"/>
      <c r="H325" s="398"/>
      <c r="I325" s="398"/>
      <c r="J325" s="398"/>
      <c r="K325" s="398"/>
      <c r="L325" s="398"/>
      <c r="M325" s="398"/>
      <c r="N325" s="398"/>
      <c r="O325" s="398"/>
      <c r="P325" s="398"/>
      <c r="Q325" s="398"/>
      <c r="R325" s="58"/>
      <c r="S325" s="89"/>
    </row>
    <row r="326" spans="2:19" ht="15" thickBot="1" x14ac:dyDescent="0.35">
      <c r="B326" s="399" t="s">
        <v>27</v>
      </c>
      <c r="C326" s="399"/>
      <c r="D326" s="399"/>
      <c r="E326" s="399"/>
      <c r="F326" s="399"/>
      <c r="G326" s="399"/>
      <c r="H326" s="399"/>
      <c r="I326" s="399"/>
      <c r="J326" s="399"/>
      <c r="K326" s="399"/>
      <c r="L326" s="399"/>
      <c r="M326" s="399"/>
      <c r="N326" s="399"/>
      <c r="O326" s="399"/>
      <c r="P326" s="399"/>
      <c r="Q326" s="399"/>
      <c r="R326" s="399"/>
      <c r="S326" s="399"/>
    </row>
    <row r="327" spans="2:19" ht="33.75" customHeight="1" thickBot="1" x14ac:dyDescent="0.35">
      <c r="B327" s="400" t="s">
        <v>28</v>
      </c>
      <c r="C327" s="400"/>
      <c r="D327" s="400"/>
      <c r="E327" s="400"/>
      <c r="F327" s="401"/>
      <c r="G327" s="386" t="s">
        <v>29</v>
      </c>
      <c r="H327" s="387"/>
      <c r="I327" s="387"/>
      <c r="J327" s="388"/>
      <c r="K327" s="387" t="s">
        <v>30</v>
      </c>
      <c r="L327" s="387"/>
      <c r="M327" s="387"/>
      <c r="N327" s="387"/>
      <c r="O327" s="388"/>
      <c r="P327" s="386" t="s">
        <v>31</v>
      </c>
      <c r="Q327" s="388"/>
      <c r="R327" s="400"/>
      <c r="S327" s="400"/>
    </row>
    <row r="328" spans="2:19" ht="53.4" thickBot="1" x14ac:dyDescent="0.35">
      <c r="B328" s="402" t="s">
        <v>32</v>
      </c>
      <c r="C328" s="403"/>
      <c r="D328" s="59" t="s">
        <v>33</v>
      </c>
      <c r="E328" s="60" t="s">
        <v>34</v>
      </c>
      <c r="F328" s="14" t="s">
        <v>35</v>
      </c>
      <c r="G328" s="12" t="s">
        <v>36</v>
      </c>
      <c r="H328" s="61" t="s">
        <v>37</v>
      </c>
      <c r="I328" s="18" t="s">
        <v>38</v>
      </c>
      <c r="J328" s="14" t="s">
        <v>39</v>
      </c>
      <c r="K328" s="62" t="s">
        <v>40</v>
      </c>
      <c r="L328" s="59" t="s">
        <v>41</v>
      </c>
      <c r="M328" s="59" t="s">
        <v>42</v>
      </c>
      <c r="N328" s="60" t="s">
        <v>43</v>
      </c>
      <c r="O328" s="63" t="s">
        <v>44</v>
      </c>
      <c r="P328" s="64" t="s">
        <v>45</v>
      </c>
      <c r="Q328" s="65" t="s">
        <v>46</v>
      </c>
      <c r="R328" s="402"/>
      <c r="S328" s="403"/>
    </row>
    <row r="329" spans="2:19" x14ac:dyDescent="0.3">
      <c r="B329" s="92" t="s">
        <v>243</v>
      </c>
      <c r="C329" s="93" t="s">
        <v>645</v>
      </c>
      <c r="D329" s="94" t="s">
        <v>64</v>
      </c>
      <c r="E329" s="94" t="s">
        <v>65</v>
      </c>
      <c r="F329" s="95">
        <v>1748174790304</v>
      </c>
      <c r="G329" s="94" t="s">
        <v>64</v>
      </c>
      <c r="H329" s="94" t="s">
        <v>64</v>
      </c>
      <c r="I329" s="94" t="s">
        <v>66</v>
      </c>
      <c r="J329" s="94" t="s">
        <v>66</v>
      </c>
      <c r="K329" s="96" t="s">
        <v>67</v>
      </c>
      <c r="L329" s="96">
        <v>0</v>
      </c>
      <c r="M329" s="96">
        <v>0</v>
      </c>
      <c r="N329" s="96">
        <v>0</v>
      </c>
      <c r="O329" s="96">
        <v>0</v>
      </c>
      <c r="P329" s="96" t="s">
        <v>68</v>
      </c>
      <c r="Q329" s="96" t="s">
        <v>68</v>
      </c>
      <c r="R329" s="92"/>
      <c r="S329" s="93"/>
    </row>
    <row r="330" spans="2:19" x14ac:dyDescent="0.3">
      <c r="B330" s="66" t="s">
        <v>646</v>
      </c>
      <c r="C330" s="67" t="s">
        <v>647</v>
      </c>
      <c r="D330" s="68" t="s">
        <v>64</v>
      </c>
      <c r="E330" s="68" t="s">
        <v>65</v>
      </c>
      <c r="F330" s="69">
        <v>1663231601412</v>
      </c>
      <c r="G330" s="68" t="s">
        <v>64</v>
      </c>
      <c r="H330" s="68" t="s">
        <v>64</v>
      </c>
      <c r="I330" s="68" t="s">
        <v>66</v>
      </c>
      <c r="J330" s="68" t="s">
        <v>66</v>
      </c>
      <c r="K330" s="70">
        <v>0</v>
      </c>
      <c r="L330" s="70">
        <v>0</v>
      </c>
      <c r="M330" s="70">
        <v>0</v>
      </c>
      <c r="N330" s="70" t="s">
        <v>67</v>
      </c>
      <c r="O330" s="70">
        <v>0</v>
      </c>
      <c r="P330" s="70" t="s">
        <v>68</v>
      </c>
      <c r="Q330" s="70" t="s">
        <v>68</v>
      </c>
      <c r="R330" s="66"/>
      <c r="S330" s="67"/>
    </row>
    <row r="331" spans="2:19" x14ac:dyDescent="0.3">
      <c r="B331" s="66" t="s">
        <v>648</v>
      </c>
      <c r="C331" s="67" t="s">
        <v>649</v>
      </c>
      <c r="D331" s="68" t="s">
        <v>64</v>
      </c>
      <c r="E331" s="68" t="s">
        <v>65</v>
      </c>
      <c r="F331" s="69">
        <v>1820329810101</v>
      </c>
      <c r="G331" s="68" t="s">
        <v>64</v>
      </c>
      <c r="H331" s="68" t="s">
        <v>64</v>
      </c>
      <c r="I331" s="68" t="s">
        <v>66</v>
      </c>
      <c r="J331" s="68" t="s">
        <v>66</v>
      </c>
      <c r="K331" s="70">
        <v>0</v>
      </c>
      <c r="L331" s="70">
        <v>0</v>
      </c>
      <c r="M331" s="70">
        <v>0</v>
      </c>
      <c r="N331" s="70" t="s">
        <v>67</v>
      </c>
      <c r="O331" s="70">
        <v>0</v>
      </c>
      <c r="P331" s="70" t="s">
        <v>68</v>
      </c>
      <c r="Q331" s="70" t="s">
        <v>68</v>
      </c>
      <c r="R331" s="66"/>
      <c r="S331" s="67"/>
    </row>
    <row r="332" spans="2:19" x14ac:dyDescent="0.3">
      <c r="B332" s="66" t="s">
        <v>247</v>
      </c>
      <c r="C332" s="67" t="s">
        <v>650</v>
      </c>
      <c r="D332" s="68" t="s">
        <v>64</v>
      </c>
      <c r="E332" s="68" t="s">
        <v>65</v>
      </c>
      <c r="F332" s="69">
        <v>1658299580101</v>
      </c>
      <c r="G332" s="68" t="s">
        <v>64</v>
      </c>
      <c r="H332" s="68" t="s">
        <v>64</v>
      </c>
      <c r="I332" s="68" t="s">
        <v>66</v>
      </c>
      <c r="J332" s="68" t="s">
        <v>66</v>
      </c>
      <c r="K332" s="70">
        <v>0</v>
      </c>
      <c r="L332" s="70">
        <v>0</v>
      </c>
      <c r="M332" s="70">
        <v>0</v>
      </c>
      <c r="N332" s="70" t="s">
        <v>67</v>
      </c>
      <c r="O332" s="70">
        <v>0</v>
      </c>
      <c r="P332" s="70" t="s">
        <v>68</v>
      </c>
      <c r="Q332" s="70" t="s">
        <v>68</v>
      </c>
      <c r="R332" s="66"/>
      <c r="S332" s="67"/>
    </row>
    <row r="333" spans="2:19" x14ac:dyDescent="0.3">
      <c r="B333" s="66" t="s">
        <v>651</v>
      </c>
      <c r="C333" s="67" t="s">
        <v>652</v>
      </c>
      <c r="D333" s="68" t="s">
        <v>64</v>
      </c>
      <c r="E333" s="68" t="s">
        <v>65</v>
      </c>
      <c r="F333" s="69">
        <v>2396049890101</v>
      </c>
      <c r="G333" s="68" t="s">
        <v>64</v>
      </c>
      <c r="H333" s="68" t="s">
        <v>64</v>
      </c>
      <c r="I333" s="68" t="s">
        <v>66</v>
      </c>
      <c r="J333" s="68" t="s">
        <v>66</v>
      </c>
      <c r="K333" s="70">
        <v>0</v>
      </c>
      <c r="L333" s="70">
        <v>0</v>
      </c>
      <c r="M333" s="70">
        <v>0</v>
      </c>
      <c r="N333" s="70" t="s">
        <v>67</v>
      </c>
      <c r="O333" s="70">
        <v>0</v>
      </c>
      <c r="P333" s="70" t="s">
        <v>68</v>
      </c>
      <c r="Q333" s="70" t="s">
        <v>68</v>
      </c>
      <c r="R333" s="66"/>
      <c r="S333" s="67"/>
    </row>
    <row r="334" spans="2:19" x14ac:dyDescent="0.3">
      <c r="B334" s="66" t="s">
        <v>653</v>
      </c>
      <c r="C334" s="67" t="s">
        <v>654</v>
      </c>
      <c r="D334" s="68" t="s">
        <v>65</v>
      </c>
      <c r="E334" s="68" t="s">
        <v>64</v>
      </c>
      <c r="F334" s="69">
        <v>2581272441601</v>
      </c>
      <c r="G334" s="68" t="s">
        <v>64</v>
      </c>
      <c r="H334" s="68" t="s">
        <v>64</v>
      </c>
      <c r="I334" s="68" t="s">
        <v>66</v>
      </c>
      <c r="J334" s="68" t="s">
        <v>66</v>
      </c>
      <c r="K334" s="70">
        <v>0</v>
      </c>
      <c r="L334" s="70">
        <v>0</v>
      </c>
      <c r="M334" s="70" t="s">
        <v>67</v>
      </c>
      <c r="N334" s="70">
        <v>0</v>
      </c>
      <c r="O334" s="70">
        <v>0</v>
      </c>
      <c r="P334" s="70" t="s">
        <v>68</v>
      </c>
      <c r="Q334" s="70" t="s">
        <v>68</v>
      </c>
      <c r="R334" s="66"/>
      <c r="S334" s="67"/>
    </row>
    <row r="335" spans="2:19" x14ac:dyDescent="0.3">
      <c r="B335" s="66" t="s">
        <v>225</v>
      </c>
      <c r="C335" s="67" t="s">
        <v>655</v>
      </c>
      <c r="D335" s="68" t="s">
        <v>64</v>
      </c>
      <c r="E335" s="68" t="s">
        <v>65</v>
      </c>
      <c r="F335" s="69">
        <v>2427973772101</v>
      </c>
      <c r="G335" s="68" t="s">
        <v>64</v>
      </c>
      <c r="H335" s="68" t="s">
        <v>64</v>
      </c>
      <c r="I335" s="68" t="s">
        <v>66</v>
      </c>
      <c r="J335" s="68" t="s">
        <v>66</v>
      </c>
      <c r="K335" s="70">
        <v>0</v>
      </c>
      <c r="L335" s="70">
        <v>0</v>
      </c>
      <c r="M335" s="70">
        <v>0</v>
      </c>
      <c r="N335" s="70" t="s">
        <v>67</v>
      </c>
      <c r="O335" s="70">
        <v>0</v>
      </c>
      <c r="P335" s="70" t="s">
        <v>68</v>
      </c>
      <c r="Q335" s="70" t="s">
        <v>68</v>
      </c>
      <c r="R335" s="66"/>
      <c r="S335" s="67"/>
    </row>
    <row r="336" spans="2:19" x14ac:dyDescent="0.3">
      <c r="B336" s="66" t="s">
        <v>656</v>
      </c>
      <c r="C336" s="67" t="s">
        <v>657</v>
      </c>
      <c r="D336" s="68" t="s">
        <v>64</v>
      </c>
      <c r="E336" s="68" t="s">
        <v>65</v>
      </c>
      <c r="F336" s="69">
        <v>2551200600501</v>
      </c>
      <c r="G336" s="68" t="s">
        <v>64</v>
      </c>
      <c r="H336" s="68" t="s">
        <v>64</v>
      </c>
      <c r="I336" s="68" t="s">
        <v>66</v>
      </c>
      <c r="J336" s="68" t="s">
        <v>66</v>
      </c>
      <c r="K336" s="70" t="s">
        <v>67</v>
      </c>
      <c r="L336" s="70">
        <v>0</v>
      </c>
      <c r="M336" s="70">
        <v>0</v>
      </c>
      <c r="N336" s="70">
        <v>0</v>
      </c>
      <c r="O336" s="70">
        <v>0</v>
      </c>
      <c r="P336" s="70" t="s">
        <v>68</v>
      </c>
      <c r="Q336" s="70" t="s">
        <v>68</v>
      </c>
      <c r="R336" s="66"/>
      <c r="S336" s="67"/>
    </row>
    <row r="337" spans="2:19" x14ac:dyDescent="0.3">
      <c r="B337" s="66" t="s">
        <v>648</v>
      </c>
      <c r="C337" s="67" t="s">
        <v>658</v>
      </c>
      <c r="D337" s="68" t="s">
        <v>64</v>
      </c>
      <c r="E337" s="68" t="s">
        <v>65</v>
      </c>
      <c r="F337" s="69">
        <v>1693441850101</v>
      </c>
      <c r="G337" s="68" t="s">
        <v>64</v>
      </c>
      <c r="H337" s="68" t="s">
        <v>64</v>
      </c>
      <c r="I337" s="68" t="s">
        <v>66</v>
      </c>
      <c r="J337" s="68" t="s">
        <v>66</v>
      </c>
      <c r="K337" s="70">
        <v>0</v>
      </c>
      <c r="L337" s="70">
        <v>0</v>
      </c>
      <c r="M337" s="70">
        <v>0</v>
      </c>
      <c r="N337" s="70" t="s">
        <v>67</v>
      </c>
      <c r="O337" s="70">
        <v>0</v>
      </c>
      <c r="P337" s="70" t="s">
        <v>68</v>
      </c>
      <c r="Q337" s="70" t="s">
        <v>68</v>
      </c>
      <c r="R337" s="66"/>
      <c r="S337" s="67"/>
    </row>
    <row r="338" spans="2:19" x14ac:dyDescent="0.3">
      <c r="B338" s="66" t="s">
        <v>653</v>
      </c>
      <c r="C338" s="67" t="s">
        <v>659</v>
      </c>
      <c r="D338" s="68" t="s">
        <v>65</v>
      </c>
      <c r="E338" s="68" t="s">
        <v>64</v>
      </c>
      <c r="F338" s="69">
        <v>2413977150101</v>
      </c>
      <c r="G338" s="68" t="s">
        <v>64</v>
      </c>
      <c r="H338" s="68" t="s">
        <v>64</v>
      </c>
      <c r="I338" s="68" t="s">
        <v>66</v>
      </c>
      <c r="J338" s="68" t="s">
        <v>66</v>
      </c>
      <c r="K338" s="70">
        <v>0</v>
      </c>
      <c r="L338" s="70">
        <v>0</v>
      </c>
      <c r="M338" s="70">
        <v>0</v>
      </c>
      <c r="N338" s="70" t="s">
        <v>67</v>
      </c>
      <c r="O338" s="70">
        <v>0</v>
      </c>
      <c r="P338" s="70" t="s">
        <v>68</v>
      </c>
      <c r="Q338" s="70" t="s">
        <v>68</v>
      </c>
      <c r="R338" s="66"/>
      <c r="S338" s="67"/>
    </row>
    <row r="339" spans="2:19" x14ac:dyDescent="0.3">
      <c r="B339" s="66" t="s">
        <v>282</v>
      </c>
      <c r="C339" s="67" t="s">
        <v>660</v>
      </c>
      <c r="D339" s="68" t="s">
        <v>64</v>
      </c>
      <c r="E339" s="68" t="s">
        <v>65</v>
      </c>
      <c r="F339" s="69">
        <v>1781015590101</v>
      </c>
      <c r="G339" s="68" t="s">
        <v>64</v>
      </c>
      <c r="H339" s="68" t="s">
        <v>64</v>
      </c>
      <c r="I339" s="68" t="s">
        <v>66</v>
      </c>
      <c r="J339" s="68" t="s">
        <v>66</v>
      </c>
      <c r="K339" s="70">
        <v>0</v>
      </c>
      <c r="L339" s="70">
        <v>0</v>
      </c>
      <c r="M339" s="70">
        <v>0</v>
      </c>
      <c r="N339" s="70" t="s">
        <v>67</v>
      </c>
      <c r="O339" s="70">
        <v>0</v>
      </c>
      <c r="P339" s="70" t="s">
        <v>68</v>
      </c>
      <c r="Q339" s="70" t="s">
        <v>68</v>
      </c>
      <c r="R339" s="66"/>
      <c r="S339" s="67"/>
    </row>
    <row r="340" spans="2:19" x14ac:dyDescent="0.3">
      <c r="B340" s="66" t="s">
        <v>661</v>
      </c>
      <c r="C340" s="67" t="s">
        <v>662</v>
      </c>
      <c r="D340" s="68" t="s">
        <v>65</v>
      </c>
      <c r="E340" s="68" t="s">
        <v>64</v>
      </c>
      <c r="F340" s="69">
        <v>1906998680101</v>
      </c>
      <c r="G340" s="68" t="s">
        <v>64</v>
      </c>
      <c r="H340" s="68" t="s">
        <v>64</v>
      </c>
      <c r="I340" s="68" t="s">
        <v>66</v>
      </c>
      <c r="J340" s="68" t="s">
        <v>66</v>
      </c>
      <c r="K340" s="70">
        <v>0</v>
      </c>
      <c r="L340" s="70">
        <v>0</v>
      </c>
      <c r="M340" s="70">
        <v>0</v>
      </c>
      <c r="N340" s="70" t="s">
        <v>67</v>
      </c>
      <c r="O340" s="70">
        <v>0</v>
      </c>
      <c r="P340" s="70" t="s">
        <v>68</v>
      </c>
      <c r="Q340" s="70" t="s">
        <v>68</v>
      </c>
      <c r="R340" s="66"/>
      <c r="S340" s="67"/>
    </row>
    <row r="341" spans="2:19" x14ac:dyDescent="0.3">
      <c r="B341" s="66" t="s">
        <v>663</v>
      </c>
      <c r="C341" s="67" t="s">
        <v>664</v>
      </c>
      <c r="D341" s="68" t="s">
        <v>65</v>
      </c>
      <c r="E341" s="68" t="s">
        <v>64</v>
      </c>
      <c r="F341" s="69">
        <v>2458729140101</v>
      </c>
      <c r="G341" s="68" t="s">
        <v>64</v>
      </c>
      <c r="H341" s="68" t="s">
        <v>64</v>
      </c>
      <c r="I341" s="68" t="s">
        <v>66</v>
      </c>
      <c r="J341" s="68" t="s">
        <v>66</v>
      </c>
      <c r="K341" s="70">
        <v>0</v>
      </c>
      <c r="L341" s="70">
        <v>0</v>
      </c>
      <c r="M341" s="70">
        <v>0</v>
      </c>
      <c r="N341" s="70" t="s">
        <v>67</v>
      </c>
      <c r="O341" s="70">
        <v>0</v>
      </c>
      <c r="P341" s="70" t="s">
        <v>68</v>
      </c>
      <c r="Q341" s="70" t="s">
        <v>68</v>
      </c>
      <c r="R341" s="66"/>
      <c r="S341" s="67"/>
    </row>
    <row r="342" spans="2:19" x14ac:dyDescent="0.3">
      <c r="B342" s="66" t="s">
        <v>256</v>
      </c>
      <c r="C342" s="67" t="s">
        <v>665</v>
      </c>
      <c r="D342" s="68" t="s">
        <v>64</v>
      </c>
      <c r="E342" s="68" t="s">
        <v>65</v>
      </c>
      <c r="F342" s="69">
        <v>2568700710101</v>
      </c>
      <c r="G342" s="68" t="s">
        <v>64</v>
      </c>
      <c r="H342" s="68" t="s">
        <v>64</v>
      </c>
      <c r="I342" s="68" t="s">
        <v>66</v>
      </c>
      <c r="J342" s="68" t="s">
        <v>66</v>
      </c>
      <c r="K342" s="70">
        <v>0</v>
      </c>
      <c r="L342" s="70">
        <v>0</v>
      </c>
      <c r="M342" s="70">
        <v>0</v>
      </c>
      <c r="N342" s="70" t="s">
        <v>67</v>
      </c>
      <c r="O342" s="70">
        <v>0</v>
      </c>
      <c r="P342" s="70" t="s">
        <v>68</v>
      </c>
      <c r="Q342" s="70" t="s">
        <v>68</v>
      </c>
      <c r="R342" s="66"/>
      <c r="S342" s="67"/>
    </row>
    <row r="343" spans="2:19" x14ac:dyDescent="0.3">
      <c r="B343" s="66" t="s">
        <v>225</v>
      </c>
      <c r="C343" s="67" t="s">
        <v>666</v>
      </c>
      <c r="D343" s="68" t="s">
        <v>64</v>
      </c>
      <c r="E343" s="68" t="s">
        <v>65</v>
      </c>
      <c r="F343" s="69">
        <v>2660585740101</v>
      </c>
      <c r="G343" s="68" t="s">
        <v>64</v>
      </c>
      <c r="H343" s="68" t="s">
        <v>64</v>
      </c>
      <c r="I343" s="68" t="s">
        <v>66</v>
      </c>
      <c r="J343" s="68" t="s">
        <v>66</v>
      </c>
      <c r="K343" s="70">
        <v>0</v>
      </c>
      <c r="L343" s="70">
        <v>0</v>
      </c>
      <c r="M343" s="70">
        <v>0</v>
      </c>
      <c r="N343" s="70" t="s">
        <v>67</v>
      </c>
      <c r="O343" s="70">
        <v>0</v>
      </c>
      <c r="P343" s="70" t="s">
        <v>68</v>
      </c>
      <c r="Q343" s="70" t="s">
        <v>68</v>
      </c>
      <c r="R343" s="66"/>
      <c r="S343" s="67"/>
    </row>
    <row r="344" spans="2:19" x14ac:dyDescent="0.3">
      <c r="B344" s="66" t="s">
        <v>667</v>
      </c>
      <c r="C344" s="67" t="s">
        <v>668</v>
      </c>
      <c r="D344" s="68" t="s">
        <v>65</v>
      </c>
      <c r="E344" s="68" t="s">
        <v>64</v>
      </c>
      <c r="F344" s="69">
        <v>2297952850101</v>
      </c>
      <c r="G344" s="68" t="s">
        <v>64</v>
      </c>
      <c r="H344" s="68" t="s">
        <v>64</v>
      </c>
      <c r="I344" s="68" t="s">
        <v>66</v>
      </c>
      <c r="J344" s="68" t="s">
        <v>66</v>
      </c>
      <c r="K344" s="70">
        <v>0</v>
      </c>
      <c r="L344" s="70">
        <v>0</v>
      </c>
      <c r="M344" s="70">
        <v>0</v>
      </c>
      <c r="N344" s="70" t="s">
        <v>67</v>
      </c>
      <c r="O344" s="70">
        <v>0</v>
      </c>
      <c r="P344" s="70" t="s">
        <v>68</v>
      </c>
      <c r="Q344" s="70" t="s">
        <v>68</v>
      </c>
      <c r="R344" s="66"/>
      <c r="S344" s="67"/>
    </row>
    <row r="345" spans="2:19" x14ac:dyDescent="0.3">
      <c r="B345" s="66" t="s">
        <v>669</v>
      </c>
      <c r="C345" s="67" t="s">
        <v>670</v>
      </c>
      <c r="D345" s="68" t="s">
        <v>64</v>
      </c>
      <c r="E345" s="68" t="s">
        <v>65</v>
      </c>
      <c r="F345" s="69">
        <v>2338024360101</v>
      </c>
      <c r="G345" s="68" t="s">
        <v>64</v>
      </c>
      <c r="H345" s="68" t="s">
        <v>64</v>
      </c>
      <c r="I345" s="68" t="s">
        <v>66</v>
      </c>
      <c r="J345" s="68" t="s">
        <v>66</v>
      </c>
      <c r="K345" s="70">
        <v>0</v>
      </c>
      <c r="L345" s="70">
        <v>0</v>
      </c>
      <c r="M345" s="70">
        <v>0</v>
      </c>
      <c r="N345" s="70" t="s">
        <v>67</v>
      </c>
      <c r="O345" s="70">
        <v>0</v>
      </c>
      <c r="P345" s="70" t="s">
        <v>68</v>
      </c>
      <c r="Q345" s="70" t="s">
        <v>68</v>
      </c>
      <c r="R345" s="66"/>
      <c r="S345" s="67"/>
    </row>
    <row r="346" spans="2:19" x14ac:dyDescent="0.3">
      <c r="B346" s="66" t="s">
        <v>239</v>
      </c>
      <c r="C346" s="67" t="s">
        <v>671</v>
      </c>
      <c r="D346" s="68" t="s">
        <v>64</v>
      </c>
      <c r="E346" s="68" t="s">
        <v>65</v>
      </c>
      <c r="F346" s="69">
        <v>1938438890101</v>
      </c>
      <c r="G346" s="68" t="s">
        <v>64</v>
      </c>
      <c r="H346" s="68" t="s">
        <v>64</v>
      </c>
      <c r="I346" s="68" t="s">
        <v>66</v>
      </c>
      <c r="J346" s="68" t="s">
        <v>66</v>
      </c>
      <c r="K346" s="70">
        <v>0</v>
      </c>
      <c r="L346" s="70">
        <v>0</v>
      </c>
      <c r="M346" s="70">
        <v>0</v>
      </c>
      <c r="N346" s="70" t="s">
        <v>67</v>
      </c>
      <c r="O346" s="70">
        <v>0</v>
      </c>
      <c r="P346" s="70" t="s">
        <v>68</v>
      </c>
      <c r="Q346" s="70" t="s">
        <v>68</v>
      </c>
      <c r="R346" s="66"/>
      <c r="S346" s="67"/>
    </row>
    <row r="347" spans="2:19" x14ac:dyDescent="0.3">
      <c r="B347" s="66" t="s">
        <v>266</v>
      </c>
      <c r="C347" s="67" t="s">
        <v>672</v>
      </c>
      <c r="D347" s="68" t="s">
        <v>64</v>
      </c>
      <c r="E347" s="68" t="s">
        <v>65</v>
      </c>
      <c r="F347" s="69">
        <v>2611693190801</v>
      </c>
      <c r="G347" s="68" t="s">
        <v>64</v>
      </c>
      <c r="H347" s="68" t="s">
        <v>64</v>
      </c>
      <c r="I347" s="68" t="s">
        <v>66</v>
      </c>
      <c r="J347" s="68" t="s">
        <v>66</v>
      </c>
      <c r="K347" s="70" t="s">
        <v>67</v>
      </c>
      <c r="L347" s="70">
        <v>0</v>
      </c>
      <c r="M347" s="70">
        <v>0</v>
      </c>
      <c r="N347" s="70">
        <v>0</v>
      </c>
      <c r="O347" s="70">
        <v>0</v>
      </c>
      <c r="P347" s="70" t="s">
        <v>68</v>
      </c>
      <c r="Q347" s="70" t="s">
        <v>68</v>
      </c>
      <c r="R347" s="66"/>
      <c r="S347" s="67"/>
    </row>
    <row r="348" spans="2:19" x14ac:dyDescent="0.3">
      <c r="B348" s="66" t="s">
        <v>669</v>
      </c>
      <c r="C348" s="67" t="s">
        <v>226</v>
      </c>
      <c r="D348" s="68" t="s">
        <v>64</v>
      </c>
      <c r="E348" s="68" t="s">
        <v>65</v>
      </c>
      <c r="F348" s="69">
        <v>1978291200101</v>
      </c>
      <c r="G348" s="68" t="s">
        <v>64</v>
      </c>
      <c r="H348" s="68" t="s">
        <v>64</v>
      </c>
      <c r="I348" s="68" t="s">
        <v>66</v>
      </c>
      <c r="J348" s="68" t="s">
        <v>66</v>
      </c>
      <c r="K348" s="70">
        <v>0</v>
      </c>
      <c r="L348" s="70">
        <v>0</v>
      </c>
      <c r="M348" s="70">
        <v>0</v>
      </c>
      <c r="N348" s="70" t="s">
        <v>67</v>
      </c>
      <c r="O348" s="70">
        <v>0</v>
      </c>
      <c r="P348" s="70" t="s">
        <v>68</v>
      </c>
      <c r="Q348" s="70" t="s">
        <v>68</v>
      </c>
      <c r="R348" s="66"/>
      <c r="S348" s="67"/>
    </row>
    <row r="349" spans="2:19" x14ac:dyDescent="0.3">
      <c r="B349" s="66" t="s">
        <v>673</v>
      </c>
      <c r="C349" s="67" t="s">
        <v>674</v>
      </c>
      <c r="D349" s="68" t="s">
        <v>65</v>
      </c>
      <c r="E349" s="68" t="s">
        <v>64</v>
      </c>
      <c r="F349" s="69">
        <v>2613899470101</v>
      </c>
      <c r="G349" s="68" t="s">
        <v>64</v>
      </c>
      <c r="H349" s="68" t="s">
        <v>64</v>
      </c>
      <c r="I349" s="68" t="s">
        <v>66</v>
      </c>
      <c r="J349" s="68" t="s">
        <v>66</v>
      </c>
      <c r="K349" s="70">
        <v>0</v>
      </c>
      <c r="L349" s="70">
        <v>0</v>
      </c>
      <c r="M349" s="70">
        <v>0</v>
      </c>
      <c r="N349" s="70" t="s">
        <v>67</v>
      </c>
      <c r="O349" s="70">
        <v>0</v>
      </c>
      <c r="P349" s="70" t="s">
        <v>68</v>
      </c>
      <c r="Q349" s="70" t="s">
        <v>68</v>
      </c>
      <c r="R349" s="66"/>
      <c r="S349" s="67"/>
    </row>
    <row r="350" spans="2:19" x14ac:dyDescent="0.3">
      <c r="B350" s="66" t="s">
        <v>675</v>
      </c>
      <c r="C350" s="67" t="s">
        <v>676</v>
      </c>
      <c r="D350" s="68" t="s">
        <v>65</v>
      </c>
      <c r="E350" s="68" t="s">
        <v>64</v>
      </c>
      <c r="F350" s="69">
        <v>2514868690101</v>
      </c>
      <c r="G350" s="68" t="s">
        <v>64</v>
      </c>
      <c r="H350" s="68" t="s">
        <v>64</v>
      </c>
      <c r="I350" s="68" t="s">
        <v>66</v>
      </c>
      <c r="J350" s="68" t="s">
        <v>66</v>
      </c>
      <c r="K350" s="70">
        <v>0</v>
      </c>
      <c r="L350" s="70">
        <v>0</v>
      </c>
      <c r="M350" s="70">
        <v>0</v>
      </c>
      <c r="N350" s="70" t="s">
        <v>67</v>
      </c>
      <c r="O350" s="70">
        <v>0</v>
      </c>
      <c r="P350" s="70" t="s">
        <v>68</v>
      </c>
      <c r="Q350" s="70" t="s">
        <v>68</v>
      </c>
      <c r="R350" s="66"/>
      <c r="S350" s="67"/>
    </row>
    <row r="351" spans="2:19" x14ac:dyDescent="0.3">
      <c r="B351" s="66" t="s">
        <v>653</v>
      </c>
      <c r="C351" s="67" t="s">
        <v>677</v>
      </c>
      <c r="D351" s="68" t="s">
        <v>65</v>
      </c>
      <c r="E351" s="68" t="s">
        <v>64</v>
      </c>
      <c r="F351" s="69">
        <v>2614348530110</v>
      </c>
      <c r="G351" s="68" t="s">
        <v>64</v>
      </c>
      <c r="H351" s="68" t="s">
        <v>64</v>
      </c>
      <c r="I351" s="68" t="s">
        <v>66</v>
      </c>
      <c r="J351" s="68" t="s">
        <v>66</v>
      </c>
      <c r="K351" s="70">
        <v>0</v>
      </c>
      <c r="L351" s="70">
        <v>0</v>
      </c>
      <c r="M351" s="70">
        <v>0</v>
      </c>
      <c r="N351" s="70" t="s">
        <v>67</v>
      </c>
      <c r="O351" s="70">
        <v>0</v>
      </c>
      <c r="P351" s="70" t="s">
        <v>68</v>
      </c>
      <c r="Q351" s="70" t="s">
        <v>68</v>
      </c>
      <c r="R351" s="66"/>
      <c r="S351" s="67"/>
    </row>
    <row r="352" spans="2:19" x14ac:dyDescent="0.3">
      <c r="B352" s="66" t="s">
        <v>678</v>
      </c>
      <c r="C352" s="67" t="s">
        <v>679</v>
      </c>
      <c r="D352" s="68" t="s">
        <v>65</v>
      </c>
      <c r="E352" s="68" t="s">
        <v>64</v>
      </c>
      <c r="F352" s="69">
        <v>1922846730101</v>
      </c>
      <c r="G352" s="68" t="s">
        <v>64</v>
      </c>
      <c r="H352" s="68" t="s">
        <v>64</v>
      </c>
      <c r="I352" s="68" t="s">
        <v>66</v>
      </c>
      <c r="J352" s="68" t="s">
        <v>66</v>
      </c>
      <c r="K352" s="70">
        <v>0</v>
      </c>
      <c r="L352" s="70">
        <v>0</v>
      </c>
      <c r="M352" s="70">
        <v>0</v>
      </c>
      <c r="N352" s="70" t="s">
        <v>67</v>
      </c>
      <c r="O352" s="70">
        <v>0</v>
      </c>
      <c r="P352" s="70" t="s">
        <v>68</v>
      </c>
      <c r="Q352" s="70" t="s">
        <v>68</v>
      </c>
      <c r="R352" s="66"/>
      <c r="S352" s="67"/>
    </row>
    <row r="353" spans="2:19" x14ac:dyDescent="0.3">
      <c r="B353" s="66" t="s">
        <v>243</v>
      </c>
      <c r="C353" s="67" t="s">
        <v>680</v>
      </c>
      <c r="D353" s="68" t="s">
        <v>64</v>
      </c>
      <c r="E353" s="68" t="s">
        <v>65</v>
      </c>
      <c r="F353" s="69">
        <v>2226397680101</v>
      </c>
      <c r="G353" s="68" t="s">
        <v>64</v>
      </c>
      <c r="H353" s="68" t="s">
        <v>64</v>
      </c>
      <c r="I353" s="68" t="s">
        <v>66</v>
      </c>
      <c r="J353" s="68" t="s">
        <v>66</v>
      </c>
      <c r="K353" s="70">
        <v>0</v>
      </c>
      <c r="L353" s="70">
        <v>0</v>
      </c>
      <c r="M353" s="70">
        <v>0</v>
      </c>
      <c r="N353" s="70" t="s">
        <v>67</v>
      </c>
      <c r="O353" s="70">
        <v>0</v>
      </c>
      <c r="P353" s="70" t="s">
        <v>68</v>
      </c>
      <c r="Q353" s="70" t="s">
        <v>68</v>
      </c>
      <c r="R353" s="66"/>
      <c r="S353" s="67"/>
    </row>
    <row r="354" spans="2:19" x14ac:dyDescent="0.3">
      <c r="B354" s="66" t="s">
        <v>681</v>
      </c>
      <c r="C354" s="67" t="s">
        <v>682</v>
      </c>
      <c r="D354" s="68" t="s">
        <v>65</v>
      </c>
      <c r="E354" s="68" t="s">
        <v>64</v>
      </c>
      <c r="F354" s="69">
        <v>2425044341019</v>
      </c>
      <c r="G354" s="68" t="s">
        <v>64</v>
      </c>
      <c r="H354" s="68" t="s">
        <v>64</v>
      </c>
      <c r="I354" s="68" t="s">
        <v>66</v>
      </c>
      <c r="J354" s="68" t="s">
        <v>66</v>
      </c>
      <c r="K354" s="70" t="s">
        <v>67</v>
      </c>
      <c r="L354" s="70">
        <v>0</v>
      </c>
      <c r="M354" s="70">
        <v>0</v>
      </c>
      <c r="N354" s="70">
        <v>0</v>
      </c>
      <c r="O354" s="70">
        <v>0</v>
      </c>
      <c r="P354" s="70" t="s">
        <v>68</v>
      </c>
      <c r="Q354" s="70" t="s">
        <v>68</v>
      </c>
      <c r="R354" s="66"/>
      <c r="S354" s="67"/>
    </row>
    <row r="355" spans="2:19" x14ac:dyDescent="0.3">
      <c r="B355" s="66" t="s">
        <v>683</v>
      </c>
      <c r="C355" s="67" t="s">
        <v>684</v>
      </c>
      <c r="D355" s="68" t="s">
        <v>65</v>
      </c>
      <c r="E355" s="68" t="s">
        <v>64</v>
      </c>
      <c r="F355" s="69">
        <v>1617063550101</v>
      </c>
      <c r="G355" s="68" t="s">
        <v>64</v>
      </c>
      <c r="H355" s="68" t="s">
        <v>64</v>
      </c>
      <c r="I355" s="68" t="s">
        <v>66</v>
      </c>
      <c r="J355" s="68" t="s">
        <v>66</v>
      </c>
      <c r="K355" s="70">
        <v>0</v>
      </c>
      <c r="L355" s="70">
        <v>0</v>
      </c>
      <c r="M355" s="70">
        <v>0</v>
      </c>
      <c r="N355" s="70" t="s">
        <v>67</v>
      </c>
      <c r="O355" s="70">
        <v>0</v>
      </c>
      <c r="P355" s="70" t="s">
        <v>68</v>
      </c>
      <c r="Q355" s="70" t="s">
        <v>68</v>
      </c>
      <c r="R355" s="66"/>
      <c r="S355" s="67"/>
    </row>
    <row r="356" spans="2:19" x14ac:dyDescent="0.3">
      <c r="B356" s="66" t="s">
        <v>685</v>
      </c>
      <c r="C356" s="67" t="s">
        <v>686</v>
      </c>
      <c r="D356" s="68" t="s">
        <v>65</v>
      </c>
      <c r="E356" s="68" t="s">
        <v>64</v>
      </c>
      <c r="F356" s="69">
        <v>2416772031225</v>
      </c>
      <c r="G356" s="68" t="s">
        <v>64</v>
      </c>
      <c r="H356" s="68" t="s">
        <v>64</v>
      </c>
      <c r="I356" s="68" t="s">
        <v>66</v>
      </c>
      <c r="J356" s="68" t="s">
        <v>66</v>
      </c>
      <c r="K356" s="70">
        <v>0</v>
      </c>
      <c r="L356" s="70">
        <v>0</v>
      </c>
      <c r="M356" s="70">
        <v>0</v>
      </c>
      <c r="N356" s="70" t="s">
        <v>67</v>
      </c>
      <c r="O356" s="70">
        <v>0</v>
      </c>
      <c r="P356" s="70" t="s">
        <v>68</v>
      </c>
      <c r="Q356" s="70" t="s">
        <v>68</v>
      </c>
      <c r="R356" s="66"/>
      <c r="S356" s="67"/>
    </row>
    <row r="357" spans="2:19" x14ac:dyDescent="0.3">
      <c r="B357" s="66" t="s">
        <v>687</v>
      </c>
      <c r="C357" s="67" t="s">
        <v>688</v>
      </c>
      <c r="D357" s="68" t="s">
        <v>65</v>
      </c>
      <c r="E357" s="68" t="s">
        <v>64</v>
      </c>
      <c r="F357" s="69">
        <v>2609990670207</v>
      </c>
      <c r="G357" s="68" t="s">
        <v>64</v>
      </c>
      <c r="H357" s="68" t="s">
        <v>64</v>
      </c>
      <c r="I357" s="68" t="s">
        <v>66</v>
      </c>
      <c r="J357" s="68" t="s">
        <v>66</v>
      </c>
      <c r="K357" s="70">
        <v>0</v>
      </c>
      <c r="L357" s="70">
        <v>0</v>
      </c>
      <c r="M357" s="70">
        <v>0</v>
      </c>
      <c r="N357" s="70" t="s">
        <v>67</v>
      </c>
      <c r="O357" s="70">
        <v>0</v>
      </c>
      <c r="P357" s="70" t="s">
        <v>68</v>
      </c>
      <c r="Q357" s="70" t="s">
        <v>68</v>
      </c>
      <c r="R357" s="66"/>
      <c r="S357" s="67"/>
    </row>
    <row r="358" spans="2:19" x14ac:dyDescent="0.3">
      <c r="B358" s="66" t="s">
        <v>225</v>
      </c>
      <c r="C358" s="67" t="s">
        <v>686</v>
      </c>
      <c r="D358" s="68" t="s">
        <v>64</v>
      </c>
      <c r="E358" s="68" t="s">
        <v>65</v>
      </c>
      <c r="F358" s="69">
        <v>1583172620101</v>
      </c>
      <c r="G358" s="68" t="s">
        <v>64</v>
      </c>
      <c r="H358" s="68" t="s">
        <v>64</v>
      </c>
      <c r="I358" s="68" t="s">
        <v>66</v>
      </c>
      <c r="J358" s="68" t="s">
        <v>66</v>
      </c>
      <c r="K358" s="70">
        <v>0</v>
      </c>
      <c r="L358" s="70">
        <v>0</v>
      </c>
      <c r="M358" s="70">
        <v>0</v>
      </c>
      <c r="N358" s="70" t="s">
        <v>67</v>
      </c>
      <c r="O358" s="70">
        <v>0</v>
      </c>
      <c r="P358" s="70" t="s">
        <v>68</v>
      </c>
      <c r="Q358" s="70" t="s">
        <v>68</v>
      </c>
      <c r="R358" s="66"/>
      <c r="S358" s="67"/>
    </row>
    <row r="359" spans="2:19" x14ac:dyDescent="0.3">
      <c r="B359" s="66" t="s">
        <v>222</v>
      </c>
      <c r="C359" s="67" t="s">
        <v>689</v>
      </c>
      <c r="D359" s="68" t="s">
        <v>64</v>
      </c>
      <c r="E359" s="68" t="s">
        <v>65</v>
      </c>
      <c r="F359" s="69">
        <v>1808901900916</v>
      </c>
      <c r="G359" s="68" t="s">
        <v>64</v>
      </c>
      <c r="H359" s="68" t="s">
        <v>64</v>
      </c>
      <c r="I359" s="68" t="s">
        <v>66</v>
      </c>
      <c r="J359" s="68" t="s">
        <v>66</v>
      </c>
      <c r="K359" s="70">
        <v>0</v>
      </c>
      <c r="L359" s="70">
        <v>0</v>
      </c>
      <c r="M359" s="70">
        <v>0</v>
      </c>
      <c r="N359" s="70" t="s">
        <v>67</v>
      </c>
      <c r="O359" s="70">
        <v>0</v>
      </c>
      <c r="P359" s="70" t="s">
        <v>68</v>
      </c>
      <c r="Q359" s="70" t="s">
        <v>68</v>
      </c>
      <c r="R359" s="66"/>
      <c r="S359" s="67"/>
    </row>
    <row r="360" spans="2:19" x14ac:dyDescent="0.3">
      <c r="B360" s="66" t="s">
        <v>690</v>
      </c>
      <c r="C360" s="67" t="s">
        <v>691</v>
      </c>
      <c r="D360" s="68" t="s">
        <v>64</v>
      </c>
      <c r="E360" s="68" t="s">
        <v>65</v>
      </c>
      <c r="F360" s="69">
        <v>1996695380101</v>
      </c>
      <c r="G360" s="68" t="s">
        <v>64</v>
      </c>
      <c r="H360" s="68" t="s">
        <v>64</v>
      </c>
      <c r="I360" s="68" t="s">
        <v>66</v>
      </c>
      <c r="J360" s="68" t="s">
        <v>66</v>
      </c>
      <c r="K360" s="70" t="s">
        <v>67</v>
      </c>
      <c r="L360" s="70">
        <v>0</v>
      </c>
      <c r="M360" s="70">
        <v>0</v>
      </c>
      <c r="N360" s="70">
        <v>0</v>
      </c>
      <c r="O360" s="70">
        <v>0</v>
      </c>
      <c r="P360" s="70" t="s">
        <v>68</v>
      </c>
      <c r="Q360" s="70" t="s">
        <v>68</v>
      </c>
      <c r="R360" s="66"/>
      <c r="S360" s="67"/>
    </row>
    <row r="361" spans="2:19" x14ac:dyDescent="0.3">
      <c r="B361" s="66" t="s">
        <v>692</v>
      </c>
      <c r="C361" s="67" t="s">
        <v>693</v>
      </c>
      <c r="D361" s="68" t="s">
        <v>65</v>
      </c>
      <c r="E361" s="68" t="s">
        <v>64</v>
      </c>
      <c r="F361" s="69">
        <v>2398639762202</v>
      </c>
      <c r="G361" s="68" t="s">
        <v>64</v>
      </c>
      <c r="H361" s="68" t="s">
        <v>64</v>
      </c>
      <c r="I361" s="68" t="s">
        <v>66</v>
      </c>
      <c r="J361" s="68" t="s">
        <v>66</v>
      </c>
      <c r="K361" s="70">
        <v>0</v>
      </c>
      <c r="L361" s="70">
        <v>0</v>
      </c>
      <c r="M361" s="70">
        <v>0</v>
      </c>
      <c r="N361" s="70" t="s">
        <v>67</v>
      </c>
      <c r="O361" s="70">
        <v>0</v>
      </c>
      <c r="P361" s="70" t="s">
        <v>68</v>
      </c>
      <c r="Q361" s="70" t="s">
        <v>68</v>
      </c>
      <c r="R361" s="66"/>
      <c r="S361" s="67"/>
    </row>
    <row r="362" spans="2:19" x14ac:dyDescent="0.3">
      <c r="B362" s="66" t="s">
        <v>694</v>
      </c>
      <c r="C362" s="67" t="s">
        <v>695</v>
      </c>
      <c r="D362" s="68" t="s">
        <v>65</v>
      </c>
      <c r="E362" s="68" t="s">
        <v>64</v>
      </c>
      <c r="F362" s="69">
        <v>2827224910506</v>
      </c>
      <c r="G362" s="68" t="s">
        <v>64</v>
      </c>
      <c r="H362" s="68" t="s">
        <v>64</v>
      </c>
      <c r="I362" s="68" t="s">
        <v>66</v>
      </c>
      <c r="J362" s="68" t="s">
        <v>66</v>
      </c>
      <c r="K362" s="70">
        <v>0</v>
      </c>
      <c r="L362" s="70">
        <v>0</v>
      </c>
      <c r="M362" s="70">
        <v>0</v>
      </c>
      <c r="N362" s="70" t="s">
        <v>67</v>
      </c>
      <c r="O362" s="70">
        <v>0</v>
      </c>
      <c r="P362" s="70" t="s">
        <v>68</v>
      </c>
      <c r="Q362" s="70" t="s">
        <v>68</v>
      </c>
      <c r="R362" s="66"/>
      <c r="S362" s="67"/>
    </row>
    <row r="363" spans="2:19" x14ac:dyDescent="0.3">
      <c r="B363" s="66" t="s">
        <v>696</v>
      </c>
      <c r="C363" s="67" t="s">
        <v>697</v>
      </c>
      <c r="D363" s="68" t="s">
        <v>65</v>
      </c>
      <c r="E363" s="68" t="s">
        <v>64</v>
      </c>
      <c r="F363" s="69">
        <v>1667928610101</v>
      </c>
      <c r="G363" s="68" t="s">
        <v>64</v>
      </c>
      <c r="H363" s="68" t="s">
        <v>64</v>
      </c>
      <c r="I363" s="68" t="s">
        <v>66</v>
      </c>
      <c r="J363" s="68" t="s">
        <v>66</v>
      </c>
      <c r="K363" s="70">
        <v>0</v>
      </c>
      <c r="L363" s="70">
        <v>0</v>
      </c>
      <c r="M363" s="70">
        <v>0</v>
      </c>
      <c r="N363" s="70" t="s">
        <v>67</v>
      </c>
      <c r="O363" s="70">
        <v>0</v>
      </c>
      <c r="P363" s="70" t="s">
        <v>68</v>
      </c>
      <c r="Q363" s="70" t="s">
        <v>68</v>
      </c>
      <c r="R363" s="66"/>
      <c r="S363" s="67"/>
    </row>
    <row r="364" spans="2:19" x14ac:dyDescent="0.3">
      <c r="B364" s="66" t="s">
        <v>698</v>
      </c>
      <c r="C364" s="67" t="s">
        <v>699</v>
      </c>
      <c r="D364" s="68" t="s">
        <v>64</v>
      </c>
      <c r="E364" s="68" t="s">
        <v>65</v>
      </c>
      <c r="F364" s="69">
        <v>1663033990101</v>
      </c>
      <c r="G364" s="68" t="s">
        <v>64</v>
      </c>
      <c r="H364" s="68" t="s">
        <v>64</v>
      </c>
      <c r="I364" s="68" t="s">
        <v>66</v>
      </c>
      <c r="J364" s="68" t="s">
        <v>66</v>
      </c>
      <c r="K364" s="70">
        <v>0</v>
      </c>
      <c r="L364" s="70">
        <v>0</v>
      </c>
      <c r="M364" s="70">
        <v>0</v>
      </c>
      <c r="N364" s="70" t="s">
        <v>67</v>
      </c>
      <c r="O364" s="70">
        <v>0</v>
      </c>
      <c r="P364" s="70" t="s">
        <v>68</v>
      </c>
      <c r="Q364" s="70" t="s">
        <v>68</v>
      </c>
      <c r="R364" s="66"/>
      <c r="S364" s="67"/>
    </row>
    <row r="365" spans="2:19" x14ac:dyDescent="0.3">
      <c r="B365" s="66" t="s">
        <v>685</v>
      </c>
      <c r="C365" s="67" t="s">
        <v>700</v>
      </c>
      <c r="D365" s="68" t="s">
        <v>65</v>
      </c>
      <c r="E365" s="68" t="s">
        <v>64</v>
      </c>
      <c r="F365" s="69">
        <v>2298937160101</v>
      </c>
      <c r="G365" s="68" t="s">
        <v>64</v>
      </c>
      <c r="H365" s="68" t="s">
        <v>64</v>
      </c>
      <c r="I365" s="68" t="s">
        <v>66</v>
      </c>
      <c r="J365" s="68" t="s">
        <v>66</v>
      </c>
      <c r="K365" s="70">
        <v>0</v>
      </c>
      <c r="L365" s="70">
        <v>0</v>
      </c>
      <c r="M365" s="70">
        <v>0</v>
      </c>
      <c r="N365" s="70" t="s">
        <v>67</v>
      </c>
      <c r="O365" s="70">
        <v>0</v>
      </c>
      <c r="P365" s="70" t="s">
        <v>68</v>
      </c>
      <c r="Q365" s="70" t="s">
        <v>68</v>
      </c>
      <c r="R365" s="66"/>
      <c r="S365" s="67"/>
    </row>
    <row r="366" spans="2:19" x14ac:dyDescent="0.3">
      <c r="B366" s="66" t="s">
        <v>701</v>
      </c>
      <c r="C366" s="67" t="s">
        <v>702</v>
      </c>
      <c r="D366" s="68" t="s">
        <v>65</v>
      </c>
      <c r="E366" s="68" t="s">
        <v>64</v>
      </c>
      <c r="F366" s="69">
        <v>2376148711904</v>
      </c>
      <c r="G366" s="68" t="s">
        <v>64</v>
      </c>
      <c r="H366" s="68" t="s">
        <v>64</v>
      </c>
      <c r="I366" s="68" t="s">
        <v>66</v>
      </c>
      <c r="J366" s="68" t="s">
        <v>66</v>
      </c>
      <c r="K366" s="70">
        <v>0</v>
      </c>
      <c r="L366" s="70">
        <v>0</v>
      </c>
      <c r="M366" s="70">
        <v>0</v>
      </c>
      <c r="N366" s="70" t="s">
        <v>67</v>
      </c>
      <c r="O366" s="70">
        <v>0</v>
      </c>
      <c r="P366" s="70" t="s">
        <v>68</v>
      </c>
      <c r="Q366" s="70" t="s">
        <v>68</v>
      </c>
      <c r="R366" s="66"/>
      <c r="S366" s="67"/>
    </row>
    <row r="367" spans="2:19" x14ac:dyDescent="0.3">
      <c r="B367" s="66" t="s">
        <v>703</v>
      </c>
      <c r="C367" s="67" t="s">
        <v>704</v>
      </c>
      <c r="D367" s="68" t="s">
        <v>65</v>
      </c>
      <c r="E367" s="68" t="s">
        <v>64</v>
      </c>
      <c r="F367" s="69">
        <v>2289374500101</v>
      </c>
      <c r="G367" s="68" t="s">
        <v>64</v>
      </c>
      <c r="H367" s="68" t="s">
        <v>64</v>
      </c>
      <c r="I367" s="68" t="s">
        <v>66</v>
      </c>
      <c r="J367" s="68" t="s">
        <v>66</v>
      </c>
      <c r="K367" s="70">
        <v>0</v>
      </c>
      <c r="L367" s="70">
        <v>0</v>
      </c>
      <c r="M367" s="70">
        <v>0</v>
      </c>
      <c r="N367" s="70" t="s">
        <v>67</v>
      </c>
      <c r="O367" s="70">
        <v>0</v>
      </c>
      <c r="P367" s="70" t="s">
        <v>68</v>
      </c>
      <c r="Q367" s="70" t="s">
        <v>68</v>
      </c>
      <c r="R367" s="66"/>
      <c r="S367" s="67"/>
    </row>
    <row r="368" spans="2:19" x14ac:dyDescent="0.3">
      <c r="B368" s="66" t="s">
        <v>705</v>
      </c>
      <c r="C368" s="67" t="s">
        <v>662</v>
      </c>
      <c r="D368" s="68" t="s">
        <v>65</v>
      </c>
      <c r="E368" s="68" t="s">
        <v>64</v>
      </c>
      <c r="F368" s="69">
        <v>2338999440101</v>
      </c>
      <c r="G368" s="68" t="s">
        <v>64</v>
      </c>
      <c r="H368" s="68" t="s">
        <v>64</v>
      </c>
      <c r="I368" s="68" t="s">
        <v>66</v>
      </c>
      <c r="J368" s="68" t="s">
        <v>66</v>
      </c>
      <c r="K368" s="70">
        <v>0</v>
      </c>
      <c r="L368" s="70">
        <v>0</v>
      </c>
      <c r="M368" s="70">
        <v>0</v>
      </c>
      <c r="N368" s="70" t="s">
        <v>67</v>
      </c>
      <c r="O368" s="70">
        <v>0</v>
      </c>
      <c r="P368" s="70" t="s">
        <v>68</v>
      </c>
      <c r="Q368" s="70" t="s">
        <v>68</v>
      </c>
      <c r="R368" s="66"/>
      <c r="S368" s="67"/>
    </row>
    <row r="369" spans="2:19" x14ac:dyDescent="0.3">
      <c r="B369" s="66" t="s">
        <v>706</v>
      </c>
      <c r="C369" s="67" t="s">
        <v>707</v>
      </c>
      <c r="D369" s="68" t="s">
        <v>64</v>
      </c>
      <c r="E369" s="68" t="s">
        <v>65</v>
      </c>
      <c r="F369" s="69">
        <v>1667948130101</v>
      </c>
      <c r="G369" s="68" t="s">
        <v>64</v>
      </c>
      <c r="H369" s="68" t="s">
        <v>64</v>
      </c>
      <c r="I369" s="68" t="s">
        <v>66</v>
      </c>
      <c r="J369" s="68" t="s">
        <v>66</v>
      </c>
      <c r="K369" s="70">
        <v>0</v>
      </c>
      <c r="L369" s="70">
        <v>0</v>
      </c>
      <c r="M369" s="70">
        <v>0</v>
      </c>
      <c r="N369" s="70" t="s">
        <v>67</v>
      </c>
      <c r="O369" s="70">
        <v>0</v>
      </c>
      <c r="P369" s="70" t="s">
        <v>68</v>
      </c>
      <c r="Q369" s="70" t="s">
        <v>68</v>
      </c>
      <c r="R369" s="66"/>
      <c r="S369" s="67"/>
    </row>
    <row r="370" spans="2:19" x14ac:dyDescent="0.3">
      <c r="B370" s="66" t="s">
        <v>708</v>
      </c>
      <c r="C370" s="67" t="s">
        <v>709</v>
      </c>
      <c r="D370" s="68" t="s">
        <v>64</v>
      </c>
      <c r="E370" s="68" t="s">
        <v>65</v>
      </c>
      <c r="F370" s="69">
        <v>1719001461216</v>
      </c>
      <c r="G370" s="68" t="s">
        <v>64</v>
      </c>
      <c r="H370" s="68" t="s">
        <v>64</v>
      </c>
      <c r="I370" s="68" t="s">
        <v>66</v>
      </c>
      <c r="J370" s="68" t="s">
        <v>66</v>
      </c>
      <c r="K370" s="70">
        <v>0</v>
      </c>
      <c r="L370" s="70">
        <v>0</v>
      </c>
      <c r="M370" s="70">
        <v>0</v>
      </c>
      <c r="N370" s="70" t="s">
        <v>67</v>
      </c>
      <c r="O370" s="70">
        <v>0</v>
      </c>
      <c r="P370" s="70" t="s">
        <v>68</v>
      </c>
      <c r="Q370" s="70" t="s">
        <v>68</v>
      </c>
      <c r="R370" s="66"/>
      <c r="S370" s="67"/>
    </row>
    <row r="371" spans="2:19" x14ac:dyDescent="0.3">
      <c r="B371" s="66" t="s">
        <v>646</v>
      </c>
      <c r="C371" s="67" t="s">
        <v>710</v>
      </c>
      <c r="D371" s="68" t="s">
        <v>64</v>
      </c>
      <c r="E371" s="68" t="s">
        <v>65</v>
      </c>
      <c r="F371" s="69">
        <v>1998629900101</v>
      </c>
      <c r="G371" s="68" t="s">
        <v>64</v>
      </c>
      <c r="H371" s="68" t="s">
        <v>64</v>
      </c>
      <c r="I371" s="68" t="s">
        <v>66</v>
      </c>
      <c r="J371" s="68" t="s">
        <v>66</v>
      </c>
      <c r="K371" s="70">
        <v>0</v>
      </c>
      <c r="L371" s="70">
        <v>0</v>
      </c>
      <c r="M371" s="70">
        <v>0</v>
      </c>
      <c r="N371" s="70" t="s">
        <v>67</v>
      </c>
      <c r="O371" s="70">
        <v>0</v>
      </c>
      <c r="P371" s="70" t="s">
        <v>68</v>
      </c>
      <c r="Q371" s="70" t="s">
        <v>68</v>
      </c>
      <c r="R371" s="66"/>
      <c r="S371" s="67"/>
    </row>
    <row r="372" spans="2:19" x14ac:dyDescent="0.3">
      <c r="B372" s="66" t="s">
        <v>711</v>
      </c>
      <c r="C372" s="67" t="s">
        <v>712</v>
      </c>
      <c r="D372" s="68" t="s">
        <v>64</v>
      </c>
      <c r="E372" s="68" t="s">
        <v>65</v>
      </c>
      <c r="F372" s="69">
        <v>2466453850101</v>
      </c>
      <c r="G372" s="68" t="s">
        <v>64</v>
      </c>
      <c r="H372" s="68" t="s">
        <v>64</v>
      </c>
      <c r="I372" s="68" t="s">
        <v>66</v>
      </c>
      <c r="J372" s="68" t="s">
        <v>66</v>
      </c>
      <c r="K372" s="70">
        <v>0</v>
      </c>
      <c r="L372" s="70">
        <v>0</v>
      </c>
      <c r="M372" s="70">
        <v>0</v>
      </c>
      <c r="N372" s="70" t="s">
        <v>67</v>
      </c>
      <c r="O372" s="70">
        <v>0</v>
      </c>
      <c r="P372" s="70" t="s">
        <v>68</v>
      </c>
      <c r="Q372" s="70" t="s">
        <v>68</v>
      </c>
      <c r="R372" s="66"/>
      <c r="S372" s="67"/>
    </row>
    <row r="373" spans="2:19" x14ac:dyDescent="0.3">
      <c r="B373" s="66" t="s">
        <v>713</v>
      </c>
      <c r="C373" s="67" t="s">
        <v>714</v>
      </c>
      <c r="D373" s="68" t="s">
        <v>65</v>
      </c>
      <c r="E373" s="68" t="s">
        <v>64</v>
      </c>
      <c r="F373" s="69">
        <v>1840425260101</v>
      </c>
      <c r="G373" s="68" t="s">
        <v>64</v>
      </c>
      <c r="H373" s="68" t="s">
        <v>64</v>
      </c>
      <c r="I373" s="68" t="s">
        <v>66</v>
      </c>
      <c r="J373" s="68" t="s">
        <v>66</v>
      </c>
      <c r="K373" s="70">
        <v>0</v>
      </c>
      <c r="L373" s="70">
        <v>0</v>
      </c>
      <c r="M373" s="70">
        <v>0</v>
      </c>
      <c r="N373" s="70" t="s">
        <v>67</v>
      </c>
      <c r="O373" s="70">
        <v>0</v>
      </c>
      <c r="P373" s="70" t="s">
        <v>68</v>
      </c>
      <c r="Q373" s="70" t="s">
        <v>68</v>
      </c>
      <c r="R373" s="66"/>
      <c r="S373" s="67"/>
    </row>
    <row r="374" spans="2:19" x14ac:dyDescent="0.3">
      <c r="B374" s="66" t="s">
        <v>715</v>
      </c>
      <c r="C374" s="67" t="s">
        <v>665</v>
      </c>
      <c r="D374" s="68" t="s">
        <v>64</v>
      </c>
      <c r="E374" s="68" t="s">
        <v>65</v>
      </c>
      <c r="F374" s="69">
        <v>1959962320111</v>
      </c>
      <c r="G374" s="68" t="s">
        <v>64</v>
      </c>
      <c r="H374" s="68" t="s">
        <v>64</v>
      </c>
      <c r="I374" s="68" t="s">
        <v>66</v>
      </c>
      <c r="J374" s="68" t="s">
        <v>66</v>
      </c>
      <c r="K374" s="70">
        <v>0</v>
      </c>
      <c r="L374" s="70">
        <v>0</v>
      </c>
      <c r="M374" s="70">
        <v>0</v>
      </c>
      <c r="N374" s="70" t="s">
        <v>67</v>
      </c>
      <c r="O374" s="70">
        <v>0</v>
      </c>
      <c r="P374" s="70" t="s">
        <v>68</v>
      </c>
      <c r="Q374" s="70" t="s">
        <v>68</v>
      </c>
      <c r="R374" s="66"/>
      <c r="S374" s="67"/>
    </row>
    <row r="375" spans="2:19" x14ac:dyDescent="0.3">
      <c r="B375" s="66" t="s">
        <v>716</v>
      </c>
      <c r="C375" s="67" t="s">
        <v>717</v>
      </c>
      <c r="D375" s="68" t="s">
        <v>64</v>
      </c>
      <c r="E375" s="68" t="s">
        <v>65</v>
      </c>
      <c r="F375" s="69">
        <v>2287090240101</v>
      </c>
      <c r="G375" s="68" t="s">
        <v>64</v>
      </c>
      <c r="H375" s="68" t="s">
        <v>64</v>
      </c>
      <c r="I375" s="68" t="s">
        <v>66</v>
      </c>
      <c r="J375" s="68" t="s">
        <v>66</v>
      </c>
      <c r="K375" s="70">
        <v>0</v>
      </c>
      <c r="L375" s="70">
        <v>0</v>
      </c>
      <c r="M375" s="70">
        <v>0</v>
      </c>
      <c r="N375" s="70" t="s">
        <v>67</v>
      </c>
      <c r="O375" s="70">
        <v>0</v>
      </c>
      <c r="P375" s="70" t="s">
        <v>68</v>
      </c>
      <c r="Q375" s="70" t="s">
        <v>68</v>
      </c>
      <c r="R375" s="66"/>
      <c r="S375" s="67"/>
    </row>
    <row r="376" spans="2:19" x14ac:dyDescent="0.3">
      <c r="B376" s="66" t="s">
        <v>718</v>
      </c>
      <c r="C376" s="67" t="s">
        <v>686</v>
      </c>
      <c r="D376" s="68" t="s">
        <v>64</v>
      </c>
      <c r="E376" s="68" t="s">
        <v>65</v>
      </c>
      <c r="F376" s="69">
        <v>1916811640101</v>
      </c>
      <c r="G376" s="68" t="s">
        <v>64</v>
      </c>
      <c r="H376" s="68" t="s">
        <v>64</v>
      </c>
      <c r="I376" s="68" t="s">
        <v>66</v>
      </c>
      <c r="J376" s="68" t="s">
        <v>66</v>
      </c>
      <c r="K376" s="70">
        <v>0</v>
      </c>
      <c r="L376" s="70">
        <v>0</v>
      </c>
      <c r="M376" s="70">
        <v>0</v>
      </c>
      <c r="N376" s="70" t="s">
        <v>67</v>
      </c>
      <c r="O376" s="70">
        <v>0</v>
      </c>
      <c r="P376" s="70" t="s">
        <v>68</v>
      </c>
      <c r="Q376" s="70" t="s">
        <v>68</v>
      </c>
      <c r="R376" s="66"/>
      <c r="S376" s="67"/>
    </row>
    <row r="377" spans="2:19" x14ac:dyDescent="0.3">
      <c r="B377" s="66" t="s">
        <v>719</v>
      </c>
      <c r="C377" s="67" t="s">
        <v>720</v>
      </c>
      <c r="D377" s="68" t="s">
        <v>64</v>
      </c>
      <c r="E377" s="68" t="s">
        <v>65</v>
      </c>
      <c r="F377" s="69">
        <v>2438434612201</v>
      </c>
      <c r="G377" s="68" t="s">
        <v>64</v>
      </c>
      <c r="H377" s="68" t="s">
        <v>64</v>
      </c>
      <c r="I377" s="68" t="s">
        <v>66</v>
      </c>
      <c r="J377" s="68" t="s">
        <v>66</v>
      </c>
      <c r="K377" s="70">
        <v>0</v>
      </c>
      <c r="L377" s="70">
        <v>0</v>
      </c>
      <c r="M377" s="70">
        <v>0</v>
      </c>
      <c r="N377" s="70" t="s">
        <v>67</v>
      </c>
      <c r="O377" s="70">
        <v>0</v>
      </c>
      <c r="P377" s="70" t="s">
        <v>68</v>
      </c>
      <c r="Q377" s="70" t="s">
        <v>68</v>
      </c>
      <c r="R377" s="66"/>
      <c r="S377" s="67"/>
    </row>
    <row r="378" spans="2:19" x14ac:dyDescent="0.3">
      <c r="B378" s="66" t="s">
        <v>721</v>
      </c>
      <c r="C378" s="67" t="s">
        <v>647</v>
      </c>
      <c r="D378" s="68" t="s">
        <v>65</v>
      </c>
      <c r="E378" s="68" t="s">
        <v>64</v>
      </c>
      <c r="F378" s="69">
        <v>2430166620415</v>
      </c>
      <c r="G378" s="68" t="s">
        <v>64</v>
      </c>
      <c r="H378" s="68" t="s">
        <v>64</v>
      </c>
      <c r="I378" s="68" t="s">
        <v>66</v>
      </c>
      <c r="J378" s="68" t="s">
        <v>66</v>
      </c>
      <c r="K378" s="70">
        <v>0</v>
      </c>
      <c r="L378" s="70">
        <v>0</v>
      </c>
      <c r="M378" s="70">
        <v>0</v>
      </c>
      <c r="N378" s="70" t="s">
        <v>67</v>
      </c>
      <c r="O378" s="70">
        <v>0</v>
      </c>
      <c r="P378" s="70" t="s">
        <v>68</v>
      </c>
      <c r="Q378" s="70" t="s">
        <v>68</v>
      </c>
      <c r="R378" s="66"/>
      <c r="S378" s="67"/>
    </row>
    <row r="379" spans="2:19" x14ac:dyDescent="0.3">
      <c r="B379" s="66" t="s">
        <v>286</v>
      </c>
      <c r="C379" s="67" t="s">
        <v>658</v>
      </c>
      <c r="D379" s="68" t="s">
        <v>64</v>
      </c>
      <c r="E379" s="68" t="s">
        <v>65</v>
      </c>
      <c r="F379" s="69">
        <v>1856236031222</v>
      </c>
      <c r="G379" s="68" t="s">
        <v>64</v>
      </c>
      <c r="H379" s="68" t="s">
        <v>64</v>
      </c>
      <c r="I379" s="68" t="s">
        <v>66</v>
      </c>
      <c r="J379" s="68" t="s">
        <v>66</v>
      </c>
      <c r="K379" s="70">
        <v>0</v>
      </c>
      <c r="L379" s="70">
        <v>0</v>
      </c>
      <c r="M379" s="70">
        <v>0</v>
      </c>
      <c r="N379" s="70" t="s">
        <v>67</v>
      </c>
      <c r="O379" s="70">
        <v>0</v>
      </c>
      <c r="P379" s="70" t="s">
        <v>68</v>
      </c>
      <c r="Q379" s="70" t="s">
        <v>68</v>
      </c>
      <c r="R379" s="66"/>
      <c r="S379" s="67"/>
    </row>
    <row r="380" spans="2:19" x14ac:dyDescent="0.3">
      <c r="B380" s="66" t="s">
        <v>722</v>
      </c>
      <c r="C380" s="67" t="s">
        <v>230</v>
      </c>
      <c r="D380" s="68" t="s">
        <v>64</v>
      </c>
      <c r="E380" s="68" t="s">
        <v>65</v>
      </c>
      <c r="F380" s="69">
        <v>2744867411331</v>
      </c>
      <c r="G380" s="68" t="s">
        <v>64</v>
      </c>
      <c r="H380" s="68" t="s">
        <v>64</v>
      </c>
      <c r="I380" s="68" t="s">
        <v>66</v>
      </c>
      <c r="J380" s="68" t="s">
        <v>66</v>
      </c>
      <c r="K380" s="70">
        <v>0</v>
      </c>
      <c r="L380" s="70">
        <v>0</v>
      </c>
      <c r="M380" s="70">
        <v>0</v>
      </c>
      <c r="N380" s="70" t="s">
        <v>67</v>
      </c>
      <c r="O380" s="70">
        <v>0</v>
      </c>
      <c r="P380" s="70" t="s">
        <v>68</v>
      </c>
      <c r="Q380" s="70" t="s">
        <v>68</v>
      </c>
      <c r="R380" s="66"/>
      <c r="S380" s="67"/>
    </row>
    <row r="381" spans="2:19" x14ac:dyDescent="0.3">
      <c r="B381" s="66" t="s">
        <v>723</v>
      </c>
      <c r="C381" s="67" t="s">
        <v>471</v>
      </c>
      <c r="D381" s="68" t="s">
        <v>65</v>
      </c>
      <c r="E381" s="68" t="s">
        <v>64</v>
      </c>
      <c r="F381" s="69">
        <v>1770729462101</v>
      </c>
      <c r="G381" s="68" t="s">
        <v>64</v>
      </c>
      <c r="H381" s="68" t="s">
        <v>64</v>
      </c>
      <c r="I381" s="68" t="s">
        <v>66</v>
      </c>
      <c r="J381" s="68" t="s">
        <v>66</v>
      </c>
      <c r="K381" s="70">
        <v>0</v>
      </c>
      <c r="L381" s="70">
        <v>0</v>
      </c>
      <c r="M381" s="70">
        <v>0</v>
      </c>
      <c r="N381" s="70" t="s">
        <v>67</v>
      </c>
      <c r="O381" s="70">
        <v>0</v>
      </c>
      <c r="P381" s="70" t="s">
        <v>68</v>
      </c>
      <c r="Q381" s="70" t="s">
        <v>68</v>
      </c>
      <c r="R381" s="66"/>
      <c r="S381" s="67"/>
    </row>
    <row r="382" spans="2:19" x14ac:dyDescent="0.3">
      <c r="B382" s="66" t="s">
        <v>724</v>
      </c>
      <c r="C382" s="67" t="s">
        <v>684</v>
      </c>
      <c r="D382" s="68" t="s">
        <v>65</v>
      </c>
      <c r="E382" s="68" t="s">
        <v>64</v>
      </c>
      <c r="F382" s="69">
        <v>1797604240101</v>
      </c>
      <c r="G382" s="68" t="s">
        <v>64</v>
      </c>
      <c r="H382" s="68" t="s">
        <v>64</v>
      </c>
      <c r="I382" s="68" t="s">
        <v>66</v>
      </c>
      <c r="J382" s="68" t="s">
        <v>66</v>
      </c>
      <c r="K382" s="70">
        <v>0</v>
      </c>
      <c r="L382" s="70">
        <v>0</v>
      </c>
      <c r="M382" s="70">
        <v>0</v>
      </c>
      <c r="N382" s="70" t="s">
        <v>67</v>
      </c>
      <c r="O382" s="70">
        <v>0</v>
      </c>
      <c r="P382" s="70" t="s">
        <v>68</v>
      </c>
      <c r="Q382" s="70" t="s">
        <v>68</v>
      </c>
      <c r="R382" s="66"/>
      <c r="S382" s="67"/>
    </row>
    <row r="383" spans="2:19" x14ac:dyDescent="0.3">
      <c r="B383" s="66" t="s">
        <v>725</v>
      </c>
      <c r="C383" s="67" t="s">
        <v>726</v>
      </c>
      <c r="D383" s="68" t="s">
        <v>64</v>
      </c>
      <c r="E383" s="68" t="s">
        <v>65</v>
      </c>
      <c r="F383" s="69">
        <v>2444786270101</v>
      </c>
      <c r="G383" s="68" t="s">
        <v>64</v>
      </c>
      <c r="H383" s="68" t="s">
        <v>64</v>
      </c>
      <c r="I383" s="68" t="s">
        <v>66</v>
      </c>
      <c r="J383" s="68" t="s">
        <v>66</v>
      </c>
      <c r="K383" s="70">
        <v>0</v>
      </c>
      <c r="L383" s="70">
        <v>0</v>
      </c>
      <c r="M383" s="70">
        <v>0</v>
      </c>
      <c r="N383" s="70" t="s">
        <v>67</v>
      </c>
      <c r="O383" s="70">
        <v>0</v>
      </c>
      <c r="P383" s="70" t="s">
        <v>68</v>
      </c>
      <c r="Q383" s="70" t="s">
        <v>68</v>
      </c>
      <c r="R383" s="66"/>
      <c r="S383" s="67"/>
    </row>
    <row r="384" spans="2:19" x14ac:dyDescent="0.3">
      <c r="B384" s="66" t="s">
        <v>727</v>
      </c>
      <c r="C384" s="67" t="s">
        <v>728</v>
      </c>
      <c r="D384" s="68" t="s">
        <v>65</v>
      </c>
      <c r="E384" s="68" t="s">
        <v>64</v>
      </c>
      <c r="F384" s="69">
        <v>2518200840101</v>
      </c>
      <c r="G384" s="68" t="s">
        <v>64</v>
      </c>
      <c r="H384" s="68" t="s">
        <v>64</v>
      </c>
      <c r="I384" s="68" t="s">
        <v>66</v>
      </c>
      <c r="J384" s="68" t="s">
        <v>66</v>
      </c>
      <c r="K384" s="70">
        <v>0</v>
      </c>
      <c r="L384" s="70">
        <v>0</v>
      </c>
      <c r="M384" s="70">
        <v>0</v>
      </c>
      <c r="N384" s="70" t="s">
        <v>67</v>
      </c>
      <c r="O384" s="70">
        <v>0</v>
      </c>
      <c r="P384" s="70" t="s">
        <v>68</v>
      </c>
      <c r="Q384" s="70" t="s">
        <v>68</v>
      </c>
      <c r="R384" s="66"/>
      <c r="S384" s="67"/>
    </row>
    <row r="385" spans="2:19" x14ac:dyDescent="0.3">
      <c r="B385" s="66" t="s">
        <v>681</v>
      </c>
      <c r="C385" s="67" t="s">
        <v>686</v>
      </c>
      <c r="D385" s="68" t="s">
        <v>65</v>
      </c>
      <c r="E385" s="68" t="s">
        <v>64</v>
      </c>
      <c r="F385" s="69">
        <v>1695382301201</v>
      </c>
      <c r="G385" s="68" t="s">
        <v>64</v>
      </c>
      <c r="H385" s="68" t="s">
        <v>64</v>
      </c>
      <c r="I385" s="68" t="s">
        <v>66</v>
      </c>
      <c r="J385" s="68" t="s">
        <v>66</v>
      </c>
      <c r="K385" s="70">
        <v>0</v>
      </c>
      <c r="L385" s="70">
        <v>0</v>
      </c>
      <c r="M385" s="70">
        <v>0</v>
      </c>
      <c r="N385" s="70" t="s">
        <v>67</v>
      </c>
      <c r="O385" s="70">
        <v>0</v>
      </c>
      <c r="P385" s="70" t="s">
        <v>68</v>
      </c>
      <c r="Q385" s="70" t="s">
        <v>68</v>
      </c>
      <c r="R385" s="66"/>
      <c r="S385" s="67"/>
    </row>
    <row r="386" spans="2:19" x14ac:dyDescent="0.3">
      <c r="B386" s="66" t="s">
        <v>729</v>
      </c>
      <c r="C386" s="67" t="s">
        <v>730</v>
      </c>
      <c r="D386" s="68" t="s">
        <v>64</v>
      </c>
      <c r="E386" s="68" t="s">
        <v>65</v>
      </c>
      <c r="F386" s="69">
        <v>1649144710610</v>
      </c>
      <c r="G386" s="68" t="s">
        <v>64</v>
      </c>
      <c r="H386" s="68" t="s">
        <v>64</v>
      </c>
      <c r="I386" s="68" t="s">
        <v>66</v>
      </c>
      <c r="J386" s="68" t="s">
        <v>66</v>
      </c>
      <c r="K386" s="70">
        <v>0</v>
      </c>
      <c r="L386" s="70">
        <v>0</v>
      </c>
      <c r="M386" s="70">
        <v>0</v>
      </c>
      <c r="N386" s="70" t="s">
        <v>67</v>
      </c>
      <c r="O386" s="70">
        <v>0</v>
      </c>
      <c r="P386" s="70" t="s">
        <v>68</v>
      </c>
      <c r="Q386" s="70" t="s">
        <v>68</v>
      </c>
      <c r="R386" s="66"/>
      <c r="S386" s="67"/>
    </row>
    <row r="387" spans="2:19" x14ac:dyDescent="0.3">
      <c r="B387" s="66" t="s">
        <v>731</v>
      </c>
      <c r="C387" s="67" t="s">
        <v>732</v>
      </c>
      <c r="D387" s="68" t="s">
        <v>65</v>
      </c>
      <c r="E387" s="68" t="s">
        <v>64</v>
      </c>
      <c r="F387" s="69">
        <v>2658862520101</v>
      </c>
      <c r="G387" s="68" t="s">
        <v>64</v>
      </c>
      <c r="H387" s="68" t="s">
        <v>64</v>
      </c>
      <c r="I387" s="68" t="s">
        <v>66</v>
      </c>
      <c r="J387" s="68" t="s">
        <v>66</v>
      </c>
      <c r="K387" s="70">
        <v>0</v>
      </c>
      <c r="L387" s="70">
        <v>0</v>
      </c>
      <c r="M387" s="70">
        <v>0</v>
      </c>
      <c r="N387" s="70" t="s">
        <v>67</v>
      </c>
      <c r="O387" s="70">
        <v>0</v>
      </c>
      <c r="P387" s="70" t="s">
        <v>68</v>
      </c>
      <c r="Q387" s="70" t="s">
        <v>68</v>
      </c>
      <c r="R387" s="66"/>
      <c r="S387" s="67"/>
    </row>
    <row r="388" spans="2:19" x14ac:dyDescent="0.3">
      <c r="B388" s="66" t="s">
        <v>696</v>
      </c>
      <c r="C388" s="67" t="s">
        <v>733</v>
      </c>
      <c r="D388" s="68" t="s">
        <v>65</v>
      </c>
      <c r="E388" s="68" t="s">
        <v>64</v>
      </c>
      <c r="F388" s="69">
        <v>2453287771101</v>
      </c>
      <c r="G388" s="68" t="s">
        <v>64</v>
      </c>
      <c r="H388" s="68" t="s">
        <v>64</v>
      </c>
      <c r="I388" s="68" t="s">
        <v>66</v>
      </c>
      <c r="J388" s="68" t="s">
        <v>66</v>
      </c>
      <c r="K388" s="70">
        <v>0</v>
      </c>
      <c r="L388" s="70">
        <v>0</v>
      </c>
      <c r="M388" s="70">
        <v>0</v>
      </c>
      <c r="N388" s="70" t="s">
        <v>67</v>
      </c>
      <c r="O388" s="70">
        <v>0</v>
      </c>
      <c r="P388" s="70" t="s">
        <v>68</v>
      </c>
      <c r="Q388" s="70" t="s">
        <v>68</v>
      </c>
      <c r="R388" s="66"/>
      <c r="S388" s="67"/>
    </row>
    <row r="389" spans="2:19" x14ac:dyDescent="0.3">
      <c r="B389" s="66" t="s">
        <v>724</v>
      </c>
      <c r="C389" s="67" t="s">
        <v>734</v>
      </c>
      <c r="D389" s="68" t="s">
        <v>65</v>
      </c>
      <c r="E389" s="68" t="s">
        <v>64</v>
      </c>
      <c r="F389" s="69">
        <v>1710178540101</v>
      </c>
      <c r="G389" s="68" t="s">
        <v>64</v>
      </c>
      <c r="H389" s="68" t="s">
        <v>64</v>
      </c>
      <c r="I389" s="68" t="s">
        <v>66</v>
      </c>
      <c r="J389" s="68" t="s">
        <v>66</v>
      </c>
      <c r="K389" s="70">
        <v>0</v>
      </c>
      <c r="L389" s="70">
        <v>0</v>
      </c>
      <c r="M389" s="70">
        <v>0</v>
      </c>
      <c r="N389" s="70" t="s">
        <v>67</v>
      </c>
      <c r="O389" s="70">
        <v>0</v>
      </c>
      <c r="P389" s="70" t="s">
        <v>68</v>
      </c>
      <c r="Q389" s="70" t="s">
        <v>68</v>
      </c>
      <c r="R389" s="66"/>
      <c r="S389" s="67"/>
    </row>
    <row r="390" spans="2:19" x14ac:dyDescent="0.3">
      <c r="B390" s="66" t="s">
        <v>735</v>
      </c>
      <c r="C390" s="67" t="s">
        <v>736</v>
      </c>
      <c r="D390" s="68" t="s">
        <v>65</v>
      </c>
      <c r="E390" s="68" t="s">
        <v>64</v>
      </c>
      <c r="F390" s="69">
        <v>1583488690108</v>
      </c>
      <c r="G390" s="68" t="s">
        <v>64</v>
      </c>
      <c r="H390" s="68" t="s">
        <v>64</v>
      </c>
      <c r="I390" s="68" t="s">
        <v>66</v>
      </c>
      <c r="J390" s="68" t="s">
        <v>66</v>
      </c>
      <c r="K390" s="70">
        <v>0</v>
      </c>
      <c r="L390" s="70">
        <v>0</v>
      </c>
      <c r="M390" s="70">
        <v>0</v>
      </c>
      <c r="N390" s="70" t="s">
        <v>67</v>
      </c>
      <c r="O390" s="70">
        <v>0</v>
      </c>
      <c r="P390" s="70" t="s">
        <v>68</v>
      </c>
      <c r="Q390" s="70" t="s">
        <v>68</v>
      </c>
      <c r="R390" s="66"/>
      <c r="S390" s="67"/>
    </row>
    <row r="391" spans="2:19" x14ac:dyDescent="0.3">
      <c r="B391" s="66" t="s">
        <v>669</v>
      </c>
      <c r="C391" s="67" t="s">
        <v>737</v>
      </c>
      <c r="D391" s="68" t="s">
        <v>64</v>
      </c>
      <c r="E391" s="68" t="s">
        <v>65</v>
      </c>
      <c r="F391" s="69">
        <v>1997260350101</v>
      </c>
      <c r="G391" s="68" t="s">
        <v>64</v>
      </c>
      <c r="H391" s="68" t="s">
        <v>64</v>
      </c>
      <c r="I391" s="68" t="s">
        <v>66</v>
      </c>
      <c r="J391" s="68" t="s">
        <v>66</v>
      </c>
      <c r="K391" s="70">
        <v>0</v>
      </c>
      <c r="L391" s="70">
        <v>0</v>
      </c>
      <c r="M391" s="70">
        <v>0</v>
      </c>
      <c r="N391" s="70" t="s">
        <v>67</v>
      </c>
      <c r="O391" s="70">
        <v>0</v>
      </c>
      <c r="P391" s="70" t="s">
        <v>68</v>
      </c>
      <c r="Q391" s="70" t="s">
        <v>68</v>
      </c>
      <c r="R391" s="66"/>
      <c r="S391" s="67"/>
    </row>
    <row r="392" spans="2:19" x14ac:dyDescent="0.3">
      <c r="B392" s="66" t="s">
        <v>738</v>
      </c>
      <c r="C392" s="67" t="s">
        <v>647</v>
      </c>
      <c r="D392" s="68" t="s">
        <v>65</v>
      </c>
      <c r="E392" s="68" t="s">
        <v>64</v>
      </c>
      <c r="F392" s="69">
        <v>1574934580101</v>
      </c>
      <c r="G392" s="68" t="s">
        <v>64</v>
      </c>
      <c r="H392" s="68" t="s">
        <v>64</v>
      </c>
      <c r="I392" s="68" t="s">
        <v>66</v>
      </c>
      <c r="J392" s="68" t="s">
        <v>66</v>
      </c>
      <c r="K392" s="70">
        <v>0</v>
      </c>
      <c r="L392" s="70">
        <v>0</v>
      </c>
      <c r="M392" s="70">
        <v>0</v>
      </c>
      <c r="N392" s="70" t="s">
        <v>67</v>
      </c>
      <c r="O392" s="70">
        <v>0</v>
      </c>
      <c r="P392" s="70" t="s">
        <v>68</v>
      </c>
      <c r="Q392" s="70" t="s">
        <v>68</v>
      </c>
      <c r="R392" s="66"/>
      <c r="S392" s="67"/>
    </row>
    <row r="393" spans="2:19" x14ac:dyDescent="0.3">
      <c r="B393" s="66" t="s">
        <v>739</v>
      </c>
      <c r="C393" s="67" t="s">
        <v>740</v>
      </c>
      <c r="D393" s="68" t="s">
        <v>64</v>
      </c>
      <c r="E393" s="68" t="s">
        <v>65</v>
      </c>
      <c r="F393" s="69">
        <v>2222141202009</v>
      </c>
      <c r="G393" s="68" t="s">
        <v>64</v>
      </c>
      <c r="H393" s="68" t="s">
        <v>64</v>
      </c>
      <c r="I393" s="68" t="s">
        <v>66</v>
      </c>
      <c r="J393" s="68" t="s">
        <v>66</v>
      </c>
      <c r="K393" s="70">
        <v>0</v>
      </c>
      <c r="L393" s="70">
        <v>0</v>
      </c>
      <c r="M393" s="70">
        <v>0</v>
      </c>
      <c r="N393" s="70" t="s">
        <v>67</v>
      </c>
      <c r="O393" s="70">
        <v>0</v>
      </c>
      <c r="P393" s="70" t="s">
        <v>68</v>
      </c>
      <c r="Q393" s="70" t="s">
        <v>68</v>
      </c>
      <c r="R393" s="66"/>
      <c r="S393" s="67"/>
    </row>
    <row r="394" spans="2:19" x14ac:dyDescent="0.3">
      <c r="B394" s="66" t="s">
        <v>719</v>
      </c>
      <c r="C394" s="67" t="s">
        <v>741</v>
      </c>
      <c r="D394" s="68" t="s">
        <v>64</v>
      </c>
      <c r="E394" s="68" t="s">
        <v>65</v>
      </c>
      <c r="F394" s="69">
        <v>2465673680101</v>
      </c>
      <c r="G394" s="68" t="s">
        <v>64</v>
      </c>
      <c r="H394" s="68" t="s">
        <v>64</v>
      </c>
      <c r="I394" s="68" t="s">
        <v>66</v>
      </c>
      <c r="J394" s="68" t="s">
        <v>66</v>
      </c>
      <c r="K394" s="70">
        <v>0</v>
      </c>
      <c r="L394" s="70">
        <v>0</v>
      </c>
      <c r="M394" s="70">
        <v>0</v>
      </c>
      <c r="N394" s="70" t="s">
        <v>67</v>
      </c>
      <c r="O394" s="70">
        <v>0</v>
      </c>
      <c r="P394" s="70" t="s">
        <v>68</v>
      </c>
      <c r="Q394" s="70" t="s">
        <v>68</v>
      </c>
      <c r="R394" s="66"/>
      <c r="S394" s="67"/>
    </row>
    <row r="395" spans="2:19" x14ac:dyDescent="0.3">
      <c r="B395" s="66" t="s">
        <v>742</v>
      </c>
      <c r="C395" s="67" t="s">
        <v>743</v>
      </c>
      <c r="D395" s="68" t="s">
        <v>65</v>
      </c>
      <c r="E395" s="68" t="s">
        <v>64</v>
      </c>
      <c r="F395" s="69">
        <v>1969549240101</v>
      </c>
      <c r="G395" s="68" t="s">
        <v>64</v>
      </c>
      <c r="H395" s="68" t="s">
        <v>64</v>
      </c>
      <c r="I395" s="68" t="s">
        <v>66</v>
      </c>
      <c r="J395" s="68" t="s">
        <v>66</v>
      </c>
      <c r="K395" s="70">
        <v>0</v>
      </c>
      <c r="L395" s="70">
        <v>0</v>
      </c>
      <c r="M395" s="70">
        <v>0</v>
      </c>
      <c r="N395" s="70" t="s">
        <v>67</v>
      </c>
      <c r="O395" s="70">
        <v>0</v>
      </c>
      <c r="P395" s="70" t="s">
        <v>68</v>
      </c>
      <c r="Q395" s="70" t="s">
        <v>68</v>
      </c>
      <c r="R395" s="66"/>
      <c r="S395" s="67"/>
    </row>
    <row r="396" spans="2:19" x14ac:dyDescent="0.3">
      <c r="B396" s="66" t="s">
        <v>653</v>
      </c>
      <c r="C396" s="67" t="s">
        <v>744</v>
      </c>
      <c r="D396" s="68" t="s">
        <v>65</v>
      </c>
      <c r="E396" s="68" t="s">
        <v>64</v>
      </c>
      <c r="F396" s="69">
        <v>2346119870101</v>
      </c>
      <c r="G396" s="68" t="s">
        <v>64</v>
      </c>
      <c r="H396" s="68" t="s">
        <v>64</v>
      </c>
      <c r="I396" s="68" t="s">
        <v>66</v>
      </c>
      <c r="J396" s="68" t="s">
        <v>66</v>
      </c>
      <c r="K396" s="70">
        <v>0</v>
      </c>
      <c r="L396" s="70">
        <v>0</v>
      </c>
      <c r="M396" s="70">
        <v>0</v>
      </c>
      <c r="N396" s="70" t="s">
        <v>67</v>
      </c>
      <c r="O396" s="70">
        <v>0</v>
      </c>
      <c r="P396" s="70" t="s">
        <v>68</v>
      </c>
      <c r="Q396" s="70" t="s">
        <v>68</v>
      </c>
      <c r="R396" s="66"/>
      <c r="S396" s="67"/>
    </row>
    <row r="397" spans="2:19" x14ac:dyDescent="0.3">
      <c r="B397" s="66" t="s">
        <v>663</v>
      </c>
      <c r="C397" s="67" t="s">
        <v>745</v>
      </c>
      <c r="D397" s="68" t="s">
        <v>65</v>
      </c>
      <c r="E397" s="68" t="s">
        <v>64</v>
      </c>
      <c r="F397" s="69">
        <v>1866040170101</v>
      </c>
      <c r="G397" s="68" t="s">
        <v>64</v>
      </c>
      <c r="H397" s="68" t="s">
        <v>64</v>
      </c>
      <c r="I397" s="68" t="s">
        <v>66</v>
      </c>
      <c r="J397" s="68" t="s">
        <v>66</v>
      </c>
      <c r="K397" s="70">
        <v>0</v>
      </c>
      <c r="L397" s="70">
        <v>0</v>
      </c>
      <c r="M397" s="70">
        <v>0</v>
      </c>
      <c r="N397" s="70" t="s">
        <v>67</v>
      </c>
      <c r="O397" s="70">
        <v>0</v>
      </c>
      <c r="P397" s="70" t="s">
        <v>68</v>
      </c>
      <c r="Q397" s="70" t="s">
        <v>68</v>
      </c>
      <c r="R397" s="66"/>
      <c r="S397" s="67"/>
    </row>
    <row r="398" spans="2:19" x14ac:dyDescent="0.3">
      <c r="B398" s="66" t="s">
        <v>663</v>
      </c>
      <c r="C398" s="67" t="s">
        <v>740</v>
      </c>
      <c r="D398" s="68" t="s">
        <v>65</v>
      </c>
      <c r="E398" s="68" t="s">
        <v>64</v>
      </c>
      <c r="F398" s="69">
        <v>1965133160501</v>
      </c>
      <c r="G398" s="68" t="s">
        <v>64</v>
      </c>
      <c r="H398" s="68" t="s">
        <v>64</v>
      </c>
      <c r="I398" s="68" t="s">
        <v>66</v>
      </c>
      <c r="J398" s="68" t="s">
        <v>66</v>
      </c>
      <c r="K398" s="70">
        <v>0</v>
      </c>
      <c r="L398" s="70">
        <v>0</v>
      </c>
      <c r="M398" s="70">
        <v>0</v>
      </c>
      <c r="N398" s="70" t="s">
        <v>67</v>
      </c>
      <c r="O398" s="70">
        <v>0</v>
      </c>
      <c r="P398" s="70" t="s">
        <v>68</v>
      </c>
      <c r="Q398" s="70" t="s">
        <v>68</v>
      </c>
      <c r="R398" s="66"/>
      <c r="S398" s="67"/>
    </row>
    <row r="399" spans="2:19" x14ac:dyDescent="0.3">
      <c r="B399" s="66" t="s">
        <v>746</v>
      </c>
      <c r="C399" s="67" t="s">
        <v>666</v>
      </c>
      <c r="D399" s="68" t="s">
        <v>64</v>
      </c>
      <c r="E399" s="68" t="s">
        <v>65</v>
      </c>
      <c r="F399" s="69">
        <v>2633509670901</v>
      </c>
      <c r="G399" s="68" t="s">
        <v>64</v>
      </c>
      <c r="H399" s="68" t="s">
        <v>64</v>
      </c>
      <c r="I399" s="68" t="s">
        <v>66</v>
      </c>
      <c r="J399" s="68" t="s">
        <v>66</v>
      </c>
      <c r="K399" s="70">
        <v>0</v>
      </c>
      <c r="L399" s="70">
        <v>0</v>
      </c>
      <c r="M399" s="70">
        <v>0</v>
      </c>
      <c r="N399" s="70" t="s">
        <v>67</v>
      </c>
      <c r="O399" s="70">
        <v>0</v>
      </c>
      <c r="P399" s="70" t="s">
        <v>68</v>
      </c>
      <c r="Q399" s="70" t="s">
        <v>68</v>
      </c>
      <c r="R399" s="66"/>
      <c r="S399" s="67"/>
    </row>
    <row r="400" spans="2:19" x14ac:dyDescent="0.3">
      <c r="B400" s="66" t="s">
        <v>290</v>
      </c>
      <c r="C400" s="67" t="s">
        <v>747</v>
      </c>
      <c r="D400" s="68" t="s">
        <v>64</v>
      </c>
      <c r="E400" s="68" t="s">
        <v>65</v>
      </c>
      <c r="F400" s="69">
        <v>2698721830801</v>
      </c>
      <c r="G400" s="68" t="s">
        <v>64</v>
      </c>
      <c r="H400" s="68" t="s">
        <v>64</v>
      </c>
      <c r="I400" s="68" t="s">
        <v>66</v>
      </c>
      <c r="J400" s="68" t="s">
        <v>66</v>
      </c>
      <c r="K400" s="70" t="s">
        <v>67</v>
      </c>
      <c r="L400" s="70">
        <v>0</v>
      </c>
      <c r="M400" s="70">
        <v>0</v>
      </c>
      <c r="N400" s="70">
        <v>0</v>
      </c>
      <c r="O400" s="70">
        <v>0</v>
      </c>
      <c r="P400" s="70" t="s">
        <v>68</v>
      </c>
      <c r="Q400" s="70" t="s">
        <v>68</v>
      </c>
      <c r="R400" s="66"/>
      <c r="S400" s="67"/>
    </row>
    <row r="401" spans="2:19" x14ac:dyDescent="0.3">
      <c r="B401" s="66" t="s">
        <v>651</v>
      </c>
      <c r="C401" s="67" t="s">
        <v>748</v>
      </c>
      <c r="D401" s="68" t="s">
        <v>64</v>
      </c>
      <c r="E401" s="68" t="s">
        <v>65</v>
      </c>
      <c r="F401" s="69">
        <v>2326982520101</v>
      </c>
      <c r="G401" s="68" t="s">
        <v>64</v>
      </c>
      <c r="H401" s="68" t="s">
        <v>64</v>
      </c>
      <c r="I401" s="68" t="s">
        <v>66</v>
      </c>
      <c r="J401" s="68" t="s">
        <v>66</v>
      </c>
      <c r="K401" s="70" t="s">
        <v>67</v>
      </c>
      <c r="L401" s="70">
        <v>0</v>
      </c>
      <c r="M401" s="70">
        <v>0</v>
      </c>
      <c r="N401" s="70">
        <v>0</v>
      </c>
      <c r="O401" s="70">
        <v>0</v>
      </c>
      <c r="P401" s="70" t="s">
        <v>68</v>
      </c>
      <c r="Q401" s="70" t="s">
        <v>68</v>
      </c>
      <c r="R401" s="66"/>
      <c r="S401" s="67"/>
    </row>
    <row r="402" spans="2:19" x14ac:dyDescent="0.3">
      <c r="B402" s="66" t="s">
        <v>749</v>
      </c>
      <c r="C402" s="67" t="s">
        <v>677</v>
      </c>
      <c r="D402" s="68" t="s">
        <v>64</v>
      </c>
      <c r="E402" s="68" t="s">
        <v>65</v>
      </c>
      <c r="F402" s="69">
        <v>1711734220101</v>
      </c>
      <c r="G402" s="68" t="s">
        <v>64</v>
      </c>
      <c r="H402" s="68" t="s">
        <v>64</v>
      </c>
      <c r="I402" s="68" t="s">
        <v>66</v>
      </c>
      <c r="J402" s="68" t="s">
        <v>66</v>
      </c>
      <c r="K402" s="70">
        <v>0</v>
      </c>
      <c r="L402" s="70">
        <v>0</v>
      </c>
      <c r="M402" s="70">
        <v>0</v>
      </c>
      <c r="N402" s="70" t="s">
        <v>67</v>
      </c>
      <c r="O402" s="70">
        <v>0</v>
      </c>
      <c r="P402" s="70" t="s">
        <v>68</v>
      </c>
      <c r="Q402" s="70" t="s">
        <v>68</v>
      </c>
      <c r="R402" s="66"/>
      <c r="S402" s="67"/>
    </row>
    <row r="403" spans="2:19" x14ac:dyDescent="0.3">
      <c r="B403" s="66" t="s">
        <v>750</v>
      </c>
      <c r="C403" s="67" t="s">
        <v>751</v>
      </c>
      <c r="D403" s="68" t="s">
        <v>65</v>
      </c>
      <c r="E403" s="68" t="s">
        <v>64</v>
      </c>
      <c r="F403" s="69">
        <v>1956768660101</v>
      </c>
      <c r="G403" s="68" t="s">
        <v>64</v>
      </c>
      <c r="H403" s="68" t="s">
        <v>64</v>
      </c>
      <c r="I403" s="68" t="s">
        <v>66</v>
      </c>
      <c r="J403" s="68" t="s">
        <v>66</v>
      </c>
      <c r="K403" s="70">
        <v>0</v>
      </c>
      <c r="L403" s="70">
        <v>0</v>
      </c>
      <c r="M403" s="70">
        <v>0</v>
      </c>
      <c r="N403" s="70" t="s">
        <v>67</v>
      </c>
      <c r="O403" s="70">
        <v>0</v>
      </c>
      <c r="P403" s="70" t="s">
        <v>68</v>
      </c>
      <c r="Q403" s="70" t="s">
        <v>68</v>
      </c>
      <c r="R403" s="66"/>
      <c r="S403" s="67"/>
    </row>
    <row r="404" spans="2:19" x14ac:dyDescent="0.3">
      <c r="B404" s="66" t="s">
        <v>646</v>
      </c>
      <c r="C404" s="67" t="s">
        <v>752</v>
      </c>
      <c r="D404" s="68" t="s">
        <v>64</v>
      </c>
      <c r="E404" s="68" t="s">
        <v>65</v>
      </c>
      <c r="F404" s="69">
        <v>1858055580101</v>
      </c>
      <c r="G404" s="68" t="s">
        <v>64</v>
      </c>
      <c r="H404" s="68" t="s">
        <v>64</v>
      </c>
      <c r="I404" s="68" t="s">
        <v>66</v>
      </c>
      <c r="J404" s="68" t="s">
        <v>66</v>
      </c>
      <c r="K404" s="70">
        <v>0</v>
      </c>
      <c r="L404" s="70">
        <v>0</v>
      </c>
      <c r="M404" s="70">
        <v>0</v>
      </c>
      <c r="N404" s="70" t="s">
        <v>67</v>
      </c>
      <c r="O404" s="70">
        <v>0</v>
      </c>
      <c r="P404" s="70" t="s">
        <v>68</v>
      </c>
      <c r="Q404" s="70" t="s">
        <v>68</v>
      </c>
      <c r="R404" s="66"/>
      <c r="S404" s="67"/>
    </row>
    <row r="405" spans="2:19" x14ac:dyDescent="0.3">
      <c r="B405" s="66" t="s">
        <v>753</v>
      </c>
      <c r="C405" s="67" t="s">
        <v>754</v>
      </c>
      <c r="D405" s="68" t="s">
        <v>65</v>
      </c>
      <c r="E405" s="68" t="s">
        <v>64</v>
      </c>
      <c r="F405" s="69">
        <v>2236244032201</v>
      </c>
      <c r="G405" s="68" t="s">
        <v>64</v>
      </c>
      <c r="H405" s="68" t="s">
        <v>64</v>
      </c>
      <c r="I405" s="68" t="s">
        <v>66</v>
      </c>
      <c r="J405" s="68" t="s">
        <v>66</v>
      </c>
      <c r="K405" s="70">
        <v>0</v>
      </c>
      <c r="L405" s="70">
        <v>0</v>
      </c>
      <c r="M405" s="70">
        <v>0</v>
      </c>
      <c r="N405" s="70" t="s">
        <v>67</v>
      </c>
      <c r="O405" s="70">
        <v>0</v>
      </c>
      <c r="P405" s="70" t="s">
        <v>68</v>
      </c>
      <c r="Q405" s="70" t="s">
        <v>68</v>
      </c>
      <c r="R405" s="66"/>
      <c r="S405" s="67"/>
    </row>
    <row r="406" spans="2:19" x14ac:dyDescent="0.3">
      <c r="B406" s="66" t="s">
        <v>755</v>
      </c>
      <c r="C406" s="67" t="s">
        <v>684</v>
      </c>
      <c r="D406" s="68" t="s">
        <v>65</v>
      </c>
      <c r="E406" s="68" t="s">
        <v>64</v>
      </c>
      <c r="F406" s="69">
        <v>1846585350101</v>
      </c>
      <c r="G406" s="68" t="s">
        <v>64</v>
      </c>
      <c r="H406" s="68" t="s">
        <v>64</v>
      </c>
      <c r="I406" s="68" t="s">
        <v>66</v>
      </c>
      <c r="J406" s="68" t="s">
        <v>66</v>
      </c>
      <c r="K406" s="70">
        <v>0</v>
      </c>
      <c r="L406" s="70">
        <v>0</v>
      </c>
      <c r="M406" s="70">
        <v>0</v>
      </c>
      <c r="N406" s="70" t="s">
        <v>67</v>
      </c>
      <c r="O406" s="70">
        <v>0</v>
      </c>
      <c r="P406" s="70" t="s">
        <v>68</v>
      </c>
      <c r="Q406" s="70" t="s">
        <v>68</v>
      </c>
      <c r="R406" s="66"/>
      <c r="S406" s="67"/>
    </row>
    <row r="407" spans="2:19" x14ac:dyDescent="0.3">
      <c r="B407" s="66" t="s">
        <v>756</v>
      </c>
      <c r="C407" s="67" t="s">
        <v>757</v>
      </c>
      <c r="D407" s="68" t="s">
        <v>65</v>
      </c>
      <c r="E407" s="68" t="s">
        <v>64</v>
      </c>
      <c r="F407" s="69">
        <v>2398943160101</v>
      </c>
      <c r="G407" s="68" t="s">
        <v>64</v>
      </c>
      <c r="H407" s="68" t="s">
        <v>64</v>
      </c>
      <c r="I407" s="68" t="s">
        <v>66</v>
      </c>
      <c r="J407" s="68" t="s">
        <v>66</v>
      </c>
      <c r="K407" s="70">
        <v>0</v>
      </c>
      <c r="L407" s="70">
        <v>0</v>
      </c>
      <c r="M407" s="70">
        <v>0</v>
      </c>
      <c r="N407" s="70" t="s">
        <v>67</v>
      </c>
      <c r="O407" s="70">
        <v>0</v>
      </c>
      <c r="P407" s="70" t="s">
        <v>68</v>
      </c>
      <c r="Q407" s="70" t="s">
        <v>68</v>
      </c>
      <c r="R407" s="66"/>
      <c r="S407" s="67"/>
    </row>
    <row r="408" spans="2:19" x14ac:dyDescent="0.3">
      <c r="B408" s="66" t="s">
        <v>758</v>
      </c>
      <c r="C408" s="67" t="s">
        <v>759</v>
      </c>
      <c r="D408" s="68" t="s">
        <v>65</v>
      </c>
      <c r="E408" s="68" t="s">
        <v>64</v>
      </c>
      <c r="F408" s="69">
        <v>2383570150101</v>
      </c>
      <c r="G408" s="68" t="s">
        <v>64</v>
      </c>
      <c r="H408" s="68" t="s">
        <v>64</v>
      </c>
      <c r="I408" s="68" t="s">
        <v>66</v>
      </c>
      <c r="J408" s="68" t="s">
        <v>66</v>
      </c>
      <c r="K408" s="70">
        <v>0</v>
      </c>
      <c r="L408" s="70">
        <v>0</v>
      </c>
      <c r="M408" s="70">
        <v>0</v>
      </c>
      <c r="N408" s="70" t="s">
        <v>67</v>
      </c>
      <c r="O408" s="70">
        <v>0</v>
      </c>
      <c r="P408" s="70" t="s">
        <v>68</v>
      </c>
      <c r="Q408" s="70" t="s">
        <v>68</v>
      </c>
      <c r="R408" s="66"/>
      <c r="S408" s="67"/>
    </row>
    <row r="409" spans="2:19" x14ac:dyDescent="0.3">
      <c r="B409" s="66" t="s">
        <v>760</v>
      </c>
      <c r="C409" s="67" t="s">
        <v>761</v>
      </c>
      <c r="D409" s="68" t="s">
        <v>64</v>
      </c>
      <c r="E409" s="68" t="s">
        <v>65</v>
      </c>
      <c r="F409" s="69">
        <v>1786410811501</v>
      </c>
      <c r="G409" s="68" t="s">
        <v>64</v>
      </c>
      <c r="H409" s="68" t="s">
        <v>64</v>
      </c>
      <c r="I409" s="68" t="s">
        <v>66</v>
      </c>
      <c r="J409" s="68" t="s">
        <v>66</v>
      </c>
      <c r="K409" s="70">
        <v>0</v>
      </c>
      <c r="L409" s="70">
        <v>0</v>
      </c>
      <c r="M409" s="70">
        <v>0</v>
      </c>
      <c r="N409" s="70" t="s">
        <v>67</v>
      </c>
      <c r="O409" s="70">
        <v>0</v>
      </c>
      <c r="P409" s="70" t="s">
        <v>68</v>
      </c>
      <c r="Q409" s="70" t="s">
        <v>68</v>
      </c>
      <c r="R409" s="66"/>
      <c r="S409" s="67"/>
    </row>
    <row r="410" spans="2:19" x14ac:dyDescent="0.3">
      <c r="B410" s="66" t="s">
        <v>762</v>
      </c>
      <c r="C410" s="67" t="s">
        <v>763</v>
      </c>
      <c r="D410" s="68" t="s">
        <v>64</v>
      </c>
      <c r="E410" s="68" t="s">
        <v>65</v>
      </c>
      <c r="F410" s="69">
        <v>1728046470101</v>
      </c>
      <c r="G410" s="68" t="s">
        <v>64</v>
      </c>
      <c r="H410" s="68" t="s">
        <v>64</v>
      </c>
      <c r="I410" s="68" t="s">
        <v>66</v>
      </c>
      <c r="J410" s="68" t="s">
        <v>66</v>
      </c>
      <c r="K410" s="70">
        <v>0</v>
      </c>
      <c r="L410" s="70">
        <v>0</v>
      </c>
      <c r="M410" s="70">
        <v>0</v>
      </c>
      <c r="N410" s="70" t="s">
        <v>67</v>
      </c>
      <c r="O410" s="70">
        <v>0</v>
      </c>
      <c r="P410" s="70" t="s">
        <v>68</v>
      </c>
      <c r="Q410" s="70" t="s">
        <v>68</v>
      </c>
      <c r="R410" s="66"/>
      <c r="S410" s="67"/>
    </row>
    <row r="411" spans="2:19" x14ac:dyDescent="0.3">
      <c r="B411" s="66" t="s">
        <v>723</v>
      </c>
      <c r="C411" s="67" t="s">
        <v>764</v>
      </c>
      <c r="D411" s="68" t="s">
        <v>65</v>
      </c>
      <c r="E411" s="68" t="s">
        <v>64</v>
      </c>
      <c r="F411" s="69">
        <v>2192606050101</v>
      </c>
      <c r="G411" s="68" t="s">
        <v>64</v>
      </c>
      <c r="H411" s="68" t="s">
        <v>64</v>
      </c>
      <c r="I411" s="68" t="s">
        <v>66</v>
      </c>
      <c r="J411" s="68" t="s">
        <v>66</v>
      </c>
      <c r="K411" s="70">
        <v>0</v>
      </c>
      <c r="L411" s="70">
        <v>0</v>
      </c>
      <c r="M411" s="70">
        <v>0</v>
      </c>
      <c r="N411" s="70" t="s">
        <v>67</v>
      </c>
      <c r="O411" s="70">
        <v>0</v>
      </c>
      <c r="P411" s="70" t="s">
        <v>68</v>
      </c>
      <c r="Q411" s="70" t="s">
        <v>68</v>
      </c>
      <c r="R411" s="66"/>
      <c r="S411" s="67"/>
    </row>
    <row r="412" spans="2:19" x14ac:dyDescent="0.3">
      <c r="B412" s="66" t="s">
        <v>765</v>
      </c>
      <c r="C412" s="67" t="s">
        <v>766</v>
      </c>
      <c r="D412" s="68" t="s">
        <v>65</v>
      </c>
      <c r="E412" s="68" t="s">
        <v>64</v>
      </c>
      <c r="F412" s="69">
        <v>1729949501215</v>
      </c>
      <c r="G412" s="68" t="s">
        <v>64</v>
      </c>
      <c r="H412" s="68" t="s">
        <v>64</v>
      </c>
      <c r="I412" s="68" t="s">
        <v>66</v>
      </c>
      <c r="J412" s="68" t="s">
        <v>66</v>
      </c>
      <c r="K412" s="70">
        <v>0</v>
      </c>
      <c r="L412" s="70">
        <v>0</v>
      </c>
      <c r="M412" s="70">
        <v>0</v>
      </c>
      <c r="N412" s="70" t="s">
        <v>67</v>
      </c>
      <c r="O412" s="70">
        <v>0</v>
      </c>
      <c r="P412" s="70" t="s">
        <v>68</v>
      </c>
      <c r="Q412" s="70" t="s">
        <v>68</v>
      </c>
      <c r="R412" s="66"/>
      <c r="S412" s="67"/>
    </row>
    <row r="413" spans="2:19" x14ac:dyDescent="0.3">
      <c r="B413" s="66" t="s">
        <v>767</v>
      </c>
      <c r="C413" s="67" t="s">
        <v>768</v>
      </c>
      <c r="D413" s="68" t="s">
        <v>64</v>
      </c>
      <c r="E413" s="68" t="s">
        <v>65</v>
      </c>
      <c r="F413" s="69">
        <v>2205943680101</v>
      </c>
      <c r="G413" s="68" t="s">
        <v>64</v>
      </c>
      <c r="H413" s="68" t="s">
        <v>64</v>
      </c>
      <c r="I413" s="68" t="s">
        <v>66</v>
      </c>
      <c r="J413" s="68" t="s">
        <v>66</v>
      </c>
      <c r="K413" s="70">
        <v>0</v>
      </c>
      <c r="L413" s="70">
        <v>0</v>
      </c>
      <c r="M413" s="70">
        <v>0</v>
      </c>
      <c r="N413" s="70" t="s">
        <v>67</v>
      </c>
      <c r="O413" s="70">
        <v>0</v>
      </c>
      <c r="P413" s="70" t="s">
        <v>68</v>
      </c>
      <c r="Q413" s="70" t="s">
        <v>68</v>
      </c>
      <c r="R413" s="66"/>
      <c r="S413" s="67"/>
    </row>
    <row r="414" spans="2:19" x14ac:dyDescent="0.3">
      <c r="B414" s="66" t="s">
        <v>769</v>
      </c>
      <c r="C414" s="67" t="s">
        <v>269</v>
      </c>
      <c r="D414" s="68" t="s">
        <v>65</v>
      </c>
      <c r="E414" s="68" t="s">
        <v>64</v>
      </c>
      <c r="F414" s="69">
        <v>2652572472201</v>
      </c>
      <c r="G414" s="68" t="s">
        <v>64</v>
      </c>
      <c r="H414" s="68" t="s">
        <v>64</v>
      </c>
      <c r="I414" s="68" t="s">
        <v>66</v>
      </c>
      <c r="J414" s="68" t="s">
        <v>66</v>
      </c>
      <c r="K414" s="70">
        <v>0</v>
      </c>
      <c r="L414" s="70">
        <v>0</v>
      </c>
      <c r="M414" s="70">
        <v>0</v>
      </c>
      <c r="N414" s="70" t="s">
        <v>67</v>
      </c>
      <c r="O414" s="70">
        <v>0</v>
      </c>
      <c r="P414" s="70" t="s">
        <v>68</v>
      </c>
      <c r="Q414" s="70" t="s">
        <v>68</v>
      </c>
      <c r="R414" s="66"/>
      <c r="S414" s="67"/>
    </row>
    <row r="415" spans="2:19" x14ac:dyDescent="0.3">
      <c r="B415" s="66" t="s">
        <v>742</v>
      </c>
      <c r="C415" s="67" t="s">
        <v>254</v>
      </c>
      <c r="D415" s="68" t="s">
        <v>65</v>
      </c>
      <c r="E415" s="68" t="s">
        <v>64</v>
      </c>
      <c r="F415" s="69">
        <v>1579821490101</v>
      </c>
      <c r="G415" s="68" t="s">
        <v>64</v>
      </c>
      <c r="H415" s="68" t="s">
        <v>64</v>
      </c>
      <c r="I415" s="68" t="s">
        <v>66</v>
      </c>
      <c r="J415" s="68" t="s">
        <v>66</v>
      </c>
      <c r="K415" s="70">
        <v>0</v>
      </c>
      <c r="L415" s="70">
        <v>0</v>
      </c>
      <c r="M415" s="70">
        <v>0</v>
      </c>
      <c r="N415" s="70" t="s">
        <v>67</v>
      </c>
      <c r="O415" s="70">
        <v>0</v>
      </c>
      <c r="P415" s="70" t="s">
        <v>68</v>
      </c>
      <c r="Q415" s="70" t="s">
        <v>68</v>
      </c>
      <c r="R415" s="66"/>
      <c r="S415" s="67"/>
    </row>
    <row r="416" spans="2:19" x14ac:dyDescent="0.3">
      <c r="B416" s="66" t="s">
        <v>703</v>
      </c>
      <c r="C416" s="67" t="s">
        <v>770</v>
      </c>
      <c r="D416" s="68" t="s">
        <v>65</v>
      </c>
      <c r="E416" s="68" t="s">
        <v>64</v>
      </c>
      <c r="F416" s="69">
        <v>1720129880101</v>
      </c>
      <c r="G416" s="68" t="s">
        <v>64</v>
      </c>
      <c r="H416" s="68" t="s">
        <v>64</v>
      </c>
      <c r="I416" s="68" t="s">
        <v>66</v>
      </c>
      <c r="J416" s="68" t="s">
        <v>66</v>
      </c>
      <c r="K416" s="70">
        <v>0</v>
      </c>
      <c r="L416" s="70">
        <v>0</v>
      </c>
      <c r="M416" s="70">
        <v>0</v>
      </c>
      <c r="N416" s="70" t="s">
        <v>67</v>
      </c>
      <c r="O416" s="70">
        <v>0</v>
      </c>
      <c r="P416" s="70" t="s">
        <v>68</v>
      </c>
      <c r="Q416" s="70" t="s">
        <v>68</v>
      </c>
      <c r="R416" s="66"/>
      <c r="S416" s="67"/>
    </row>
    <row r="417" spans="2:19" x14ac:dyDescent="0.3">
      <c r="B417" s="66" t="s">
        <v>771</v>
      </c>
      <c r="C417" s="67" t="s">
        <v>772</v>
      </c>
      <c r="D417" s="68" t="s">
        <v>64</v>
      </c>
      <c r="E417" s="68" t="s">
        <v>65</v>
      </c>
      <c r="F417" s="69">
        <v>2334875810601</v>
      </c>
      <c r="G417" s="68" t="s">
        <v>64</v>
      </c>
      <c r="H417" s="68" t="s">
        <v>64</v>
      </c>
      <c r="I417" s="68" t="s">
        <v>66</v>
      </c>
      <c r="J417" s="68" t="s">
        <v>66</v>
      </c>
      <c r="K417" s="70">
        <v>0</v>
      </c>
      <c r="L417" s="70">
        <v>0</v>
      </c>
      <c r="M417" s="70">
        <v>0</v>
      </c>
      <c r="N417" s="70" t="s">
        <v>67</v>
      </c>
      <c r="O417" s="70">
        <v>0</v>
      </c>
      <c r="P417" s="70" t="s">
        <v>68</v>
      </c>
      <c r="Q417" s="70" t="s">
        <v>68</v>
      </c>
      <c r="R417" s="66"/>
      <c r="S417" s="67"/>
    </row>
    <row r="418" spans="2:19" x14ac:dyDescent="0.3">
      <c r="B418" s="66" t="s">
        <v>773</v>
      </c>
      <c r="C418" s="67" t="s">
        <v>774</v>
      </c>
      <c r="D418" s="68" t="s">
        <v>65</v>
      </c>
      <c r="E418" s="68" t="s">
        <v>64</v>
      </c>
      <c r="F418" s="69">
        <v>2441284130101</v>
      </c>
      <c r="G418" s="68" t="s">
        <v>64</v>
      </c>
      <c r="H418" s="68" t="s">
        <v>64</v>
      </c>
      <c r="I418" s="68" t="s">
        <v>66</v>
      </c>
      <c r="J418" s="68" t="s">
        <v>66</v>
      </c>
      <c r="K418" s="70">
        <v>0</v>
      </c>
      <c r="L418" s="70">
        <v>0</v>
      </c>
      <c r="M418" s="70">
        <v>0</v>
      </c>
      <c r="N418" s="70" t="s">
        <v>67</v>
      </c>
      <c r="O418" s="70">
        <v>0</v>
      </c>
      <c r="P418" s="70" t="s">
        <v>68</v>
      </c>
      <c r="Q418" s="70" t="s">
        <v>68</v>
      </c>
      <c r="R418" s="66"/>
      <c r="S418" s="67"/>
    </row>
    <row r="419" spans="2:19" x14ac:dyDescent="0.3">
      <c r="B419" s="66" t="s">
        <v>775</v>
      </c>
      <c r="C419" s="67" t="s">
        <v>776</v>
      </c>
      <c r="D419" s="68" t="s">
        <v>65</v>
      </c>
      <c r="E419" s="68" t="s">
        <v>64</v>
      </c>
      <c r="F419" s="69">
        <v>2269585071307</v>
      </c>
      <c r="G419" s="68" t="s">
        <v>64</v>
      </c>
      <c r="H419" s="68" t="s">
        <v>64</v>
      </c>
      <c r="I419" s="68" t="s">
        <v>66</v>
      </c>
      <c r="J419" s="68" t="s">
        <v>66</v>
      </c>
      <c r="K419" s="70">
        <v>0</v>
      </c>
      <c r="L419" s="70">
        <v>0</v>
      </c>
      <c r="M419" s="70">
        <v>0</v>
      </c>
      <c r="N419" s="70" t="s">
        <v>67</v>
      </c>
      <c r="O419" s="70">
        <v>0</v>
      </c>
      <c r="P419" s="70" t="s">
        <v>68</v>
      </c>
      <c r="Q419" s="70" t="s">
        <v>68</v>
      </c>
      <c r="R419" s="66"/>
      <c r="S419" s="67"/>
    </row>
    <row r="420" spans="2:19" x14ac:dyDescent="0.3">
      <c r="B420" s="66" t="s">
        <v>777</v>
      </c>
      <c r="C420" s="67" t="s">
        <v>772</v>
      </c>
      <c r="D420" s="68" t="s">
        <v>65</v>
      </c>
      <c r="E420" s="68" t="s">
        <v>64</v>
      </c>
      <c r="F420" s="69">
        <v>1982713520101</v>
      </c>
      <c r="G420" s="68" t="s">
        <v>64</v>
      </c>
      <c r="H420" s="68" t="s">
        <v>64</v>
      </c>
      <c r="I420" s="68" t="s">
        <v>66</v>
      </c>
      <c r="J420" s="68" t="s">
        <v>66</v>
      </c>
      <c r="K420" s="70">
        <v>0</v>
      </c>
      <c r="L420" s="70">
        <v>0</v>
      </c>
      <c r="M420" s="70">
        <v>0</v>
      </c>
      <c r="N420" s="70" t="s">
        <v>67</v>
      </c>
      <c r="O420" s="70">
        <v>0</v>
      </c>
      <c r="P420" s="70" t="s">
        <v>68</v>
      </c>
      <c r="Q420" s="70" t="s">
        <v>68</v>
      </c>
      <c r="R420" s="66"/>
      <c r="S420" s="67"/>
    </row>
    <row r="421" spans="2:19" x14ac:dyDescent="0.3">
      <c r="B421" s="66" t="s">
        <v>243</v>
      </c>
      <c r="C421" s="67" t="s">
        <v>740</v>
      </c>
      <c r="D421" s="68" t="s">
        <v>64</v>
      </c>
      <c r="E421" s="68" t="s">
        <v>65</v>
      </c>
      <c r="F421" s="69">
        <v>2185169080101</v>
      </c>
      <c r="G421" s="68" t="s">
        <v>64</v>
      </c>
      <c r="H421" s="68" t="s">
        <v>64</v>
      </c>
      <c r="I421" s="68" t="s">
        <v>66</v>
      </c>
      <c r="J421" s="68" t="s">
        <v>66</v>
      </c>
      <c r="K421" s="70">
        <v>0</v>
      </c>
      <c r="L421" s="70">
        <v>0</v>
      </c>
      <c r="M421" s="70">
        <v>0</v>
      </c>
      <c r="N421" s="70" t="s">
        <v>67</v>
      </c>
      <c r="O421" s="70">
        <v>0</v>
      </c>
      <c r="P421" s="70" t="s">
        <v>68</v>
      </c>
      <c r="Q421" s="70" t="s">
        <v>68</v>
      </c>
      <c r="R421" s="66"/>
      <c r="S421" s="67"/>
    </row>
    <row r="422" spans="2:19" x14ac:dyDescent="0.3">
      <c r="B422" s="66" t="s">
        <v>778</v>
      </c>
      <c r="C422" s="67" t="s">
        <v>779</v>
      </c>
      <c r="D422" s="68" t="s">
        <v>64</v>
      </c>
      <c r="E422" s="68" t="s">
        <v>65</v>
      </c>
      <c r="F422" s="69">
        <v>2432343410311</v>
      </c>
      <c r="G422" s="68" t="s">
        <v>64</v>
      </c>
      <c r="H422" s="68" t="s">
        <v>64</v>
      </c>
      <c r="I422" s="68" t="s">
        <v>66</v>
      </c>
      <c r="J422" s="68" t="s">
        <v>66</v>
      </c>
      <c r="K422" s="70">
        <v>0</v>
      </c>
      <c r="L422" s="70">
        <v>0</v>
      </c>
      <c r="M422" s="70">
        <v>0</v>
      </c>
      <c r="N422" s="70" t="s">
        <v>67</v>
      </c>
      <c r="O422" s="70">
        <v>0</v>
      </c>
      <c r="P422" s="70" t="s">
        <v>68</v>
      </c>
      <c r="Q422" s="70" t="s">
        <v>68</v>
      </c>
      <c r="R422" s="66"/>
      <c r="S422" s="67"/>
    </row>
    <row r="423" spans="2:19" x14ac:dyDescent="0.3">
      <c r="B423" s="66" t="s">
        <v>780</v>
      </c>
      <c r="C423" s="67" t="s">
        <v>781</v>
      </c>
      <c r="D423" s="68" t="s">
        <v>65</v>
      </c>
      <c r="E423" s="68" t="s">
        <v>64</v>
      </c>
      <c r="F423" s="69">
        <v>1915257310101</v>
      </c>
      <c r="G423" s="68" t="s">
        <v>64</v>
      </c>
      <c r="H423" s="68" t="s">
        <v>64</v>
      </c>
      <c r="I423" s="68" t="s">
        <v>66</v>
      </c>
      <c r="J423" s="68" t="s">
        <v>66</v>
      </c>
      <c r="K423" s="70">
        <v>0</v>
      </c>
      <c r="L423" s="70">
        <v>0</v>
      </c>
      <c r="M423" s="70">
        <v>0</v>
      </c>
      <c r="N423" s="70" t="s">
        <v>67</v>
      </c>
      <c r="O423" s="70">
        <v>0</v>
      </c>
      <c r="P423" s="70" t="s">
        <v>68</v>
      </c>
      <c r="Q423" s="70" t="s">
        <v>68</v>
      </c>
      <c r="R423" s="66"/>
      <c r="S423" s="67"/>
    </row>
    <row r="424" spans="2:19" x14ac:dyDescent="0.3">
      <c r="B424" s="66" t="s">
        <v>782</v>
      </c>
      <c r="C424" s="67" t="s">
        <v>665</v>
      </c>
      <c r="D424" s="68" t="s">
        <v>65</v>
      </c>
      <c r="E424" s="68" t="s">
        <v>64</v>
      </c>
      <c r="F424" s="69">
        <v>2409041762212</v>
      </c>
      <c r="G424" s="68" t="s">
        <v>64</v>
      </c>
      <c r="H424" s="68" t="s">
        <v>64</v>
      </c>
      <c r="I424" s="68" t="s">
        <v>66</v>
      </c>
      <c r="J424" s="68" t="s">
        <v>66</v>
      </c>
      <c r="K424" s="70">
        <v>0</v>
      </c>
      <c r="L424" s="70">
        <v>0</v>
      </c>
      <c r="M424" s="70">
        <v>0</v>
      </c>
      <c r="N424" s="70" t="s">
        <v>67</v>
      </c>
      <c r="O424" s="70">
        <v>0</v>
      </c>
      <c r="P424" s="70" t="s">
        <v>68</v>
      </c>
      <c r="Q424" s="70" t="s">
        <v>68</v>
      </c>
      <c r="R424" s="66"/>
      <c r="S424" s="67"/>
    </row>
    <row r="425" spans="2:19" x14ac:dyDescent="0.3">
      <c r="B425" s="66" t="s">
        <v>225</v>
      </c>
      <c r="C425" s="67" t="s">
        <v>783</v>
      </c>
      <c r="D425" s="68" t="s">
        <v>64</v>
      </c>
      <c r="E425" s="68" t="s">
        <v>65</v>
      </c>
      <c r="F425" s="69">
        <v>1940638011901</v>
      </c>
      <c r="G425" s="68" t="s">
        <v>64</v>
      </c>
      <c r="H425" s="68" t="s">
        <v>64</v>
      </c>
      <c r="I425" s="68" t="s">
        <v>66</v>
      </c>
      <c r="J425" s="68" t="s">
        <v>66</v>
      </c>
      <c r="K425" s="70">
        <v>0</v>
      </c>
      <c r="L425" s="70">
        <v>0</v>
      </c>
      <c r="M425" s="70">
        <v>0</v>
      </c>
      <c r="N425" s="70" t="s">
        <v>67</v>
      </c>
      <c r="O425" s="70">
        <v>0</v>
      </c>
      <c r="P425" s="70" t="s">
        <v>68</v>
      </c>
      <c r="Q425" s="70" t="s">
        <v>68</v>
      </c>
      <c r="R425" s="66"/>
      <c r="S425" s="67"/>
    </row>
    <row r="426" spans="2:19" x14ac:dyDescent="0.3">
      <c r="B426" s="66" t="s">
        <v>784</v>
      </c>
      <c r="C426" s="67" t="s">
        <v>254</v>
      </c>
      <c r="D426" s="68" t="s">
        <v>65</v>
      </c>
      <c r="E426" s="68" t="s">
        <v>64</v>
      </c>
      <c r="F426" s="69">
        <v>2208280590101</v>
      </c>
      <c r="G426" s="68" t="s">
        <v>64</v>
      </c>
      <c r="H426" s="68" t="s">
        <v>64</v>
      </c>
      <c r="I426" s="68" t="s">
        <v>66</v>
      </c>
      <c r="J426" s="68" t="s">
        <v>66</v>
      </c>
      <c r="K426" s="70">
        <v>0</v>
      </c>
      <c r="L426" s="70">
        <v>0</v>
      </c>
      <c r="M426" s="70">
        <v>0</v>
      </c>
      <c r="N426" s="70" t="s">
        <v>67</v>
      </c>
      <c r="O426" s="70">
        <v>0</v>
      </c>
      <c r="P426" s="70" t="s">
        <v>68</v>
      </c>
      <c r="Q426" s="70" t="s">
        <v>68</v>
      </c>
      <c r="R426" s="66"/>
      <c r="S426" s="67"/>
    </row>
    <row r="427" spans="2:19" x14ac:dyDescent="0.3">
      <c r="B427" s="66" t="s">
        <v>785</v>
      </c>
      <c r="C427" s="67" t="s">
        <v>745</v>
      </c>
      <c r="D427" s="68" t="s">
        <v>65</v>
      </c>
      <c r="E427" s="68" t="s">
        <v>64</v>
      </c>
      <c r="F427" s="69">
        <v>2751301501201</v>
      </c>
      <c r="G427" s="68" t="s">
        <v>64</v>
      </c>
      <c r="H427" s="68" t="s">
        <v>64</v>
      </c>
      <c r="I427" s="68" t="s">
        <v>66</v>
      </c>
      <c r="J427" s="68" t="s">
        <v>66</v>
      </c>
      <c r="K427" s="70">
        <v>0</v>
      </c>
      <c r="L427" s="70">
        <v>0</v>
      </c>
      <c r="M427" s="70">
        <v>0</v>
      </c>
      <c r="N427" s="70" t="s">
        <v>67</v>
      </c>
      <c r="O427" s="70">
        <v>0</v>
      </c>
      <c r="P427" s="70" t="s">
        <v>68</v>
      </c>
      <c r="Q427" s="70" t="s">
        <v>68</v>
      </c>
      <c r="R427" s="66"/>
      <c r="S427" s="67"/>
    </row>
    <row r="428" spans="2:19" x14ac:dyDescent="0.3">
      <c r="B428" s="66" t="s">
        <v>243</v>
      </c>
      <c r="C428" s="67" t="s">
        <v>786</v>
      </c>
      <c r="D428" s="68" t="s">
        <v>64</v>
      </c>
      <c r="E428" s="68" t="s">
        <v>65</v>
      </c>
      <c r="F428" s="69">
        <v>1744059871603</v>
      </c>
      <c r="G428" s="68" t="s">
        <v>64</v>
      </c>
      <c r="H428" s="68" t="s">
        <v>64</v>
      </c>
      <c r="I428" s="68" t="s">
        <v>66</v>
      </c>
      <c r="J428" s="68" t="s">
        <v>66</v>
      </c>
      <c r="K428" s="70" t="s">
        <v>67</v>
      </c>
      <c r="L428" s="70">
        <v>0</v>
      </c>
      <c r="M428" s="70">
        <v>0</v>
      </c>
      <c r="N428" s="70">
        <v>0</v>
      </c>
      <c r="O428" s="70">
        <v>0</v>
      </c>
      <c r="P428" s="70" t="s">
        <v>68</v>
      </c>
      <c r="Q428" s="70" t="s">
        <v>68</v>
      </c>
      <c r="R428" s="66"/>
      <c r="S428" s="67"/>
    </row>
    <row r="429" spans="2:19" x14ac:dyDescent="0.3">
      <c r="B429" s="66" t="s">
        <v>243</v>
      </c>
      <c r="C429" s="67" t="s">
        <v>787</v>
      </c>
      <c r="D429" s="68" t="s">
        <v>64</v>
      </c>
      <c r="E429" s="68" t="s">
        <v>65</v>
      </c>
      <c r="F429" s="69">
        <v>1668091280101</v>
      </c>
      <c r="G429" s="68" t="s">
        <v>64</v>
      </c>
      <c r="H429" s="68" t="s">
        <v>64</v>
      </c>
      <c r="I429" s="68" t="s">
        <v>66</v>
      </c>
      <c r="J429" s="68" t="s">
        <v>66</v>
      </c>
      <c r="K429" s="70">
        <v>0</v>
      </c>
      <c r="L429" s="70">
        <v>0</v>
      </c>
      <c r="M429" s="70">
        <v>0</v>
      </c>
      <c r="N429" s="70" t="s">
        <v>67</v>
      </c>
      <c r="O429" s="70">
        <v>0</v>
      </c>
      <c r="P429" s="70" t="s">
        <v>68</v>
      </c>
      <c r="Q429" s="70" t="s">
        <v>68</v>
      </c>
      <c r="R429" s="66"/>
      <c r="S429" s="67"/>
    </row>
    <row r="430" spans="2:19" x14ac:dyDescent="0.3">
      <c r="B430" s="66" t="s">
        <v>706</v>
      </c>
      <c r="C430" s="67" t="s">
        <v>788</v>
      </c>
      <c r="D430" s="68" t="s">
        <v>64</v>
      </c>
      <c r="E430" s="68" t="s">
        <v>65</v>
      </c>
      <c r="F430" s="69">
        <v>2631679412106</v>
      </c>
      <c r="G430" s="68" t="s">
        <v>64</v>
      </c>
      <c r="H430" s="68" t="s">
        <v>64</v>
      </c>
      <c r="I430" s="68" t="s">
        <v>66</v>
      </c>
      <c r="J430" s="68" t="s">
        <v>66</v>
      </c>
      <c r="K430" s="70">
        <v>0</v>
      </c>
      <c r="L430" s="70">
        <v>0</v>
      </c>
      <c r="M430" s="70">
        <v>0</v>
      </c>
      <c r="N430" s="70" t="s">
        <v>67</v>
      </c>
      <c r="O430" s="70">
        <v>0</v>
      </c>
      <c r="P430" s="70" t="s">
        <v>68</v>
      </c>
      <c r="Q430" s="70" t="s">
        <v>68</v>
      </c>
      <c r="R430" s="66"/>
      <c r="S430" s="67"/>
    </row>
    <row r="431" spans="2:19" x14ac:dyDescent="0.3">
      <c r="B431" s="66" t="s">
        <v>789</v>
      </c>
      <c r="C431" s="67" t="s">
        <v>790</v>
      </c>
      <c r="D431" s="68" t="s">
        <v>65</v>
      </c>
      <c r="E431" s="68" t="s">
        <v>64</v>
      </c>
      <c r="F431" s="69">
        <v>2197764310108</v>
      </c>
      <c r="G431" s="68" t="s">
        <v>64</v>
      </c>
      <c r="H431" s="68" t="s">
        <v>64</v>
      </c>
      <c r="I431" s="68" t="s">
        <v>66</v>
      </c>
      <c r="J431" s="68" t="s">
        <v>66</v>
      </c>
      <c r="K431" s="70">
        <v>0</v>
      </c>
      <c r="L431" s="70">
        <v>0</v>
      </c>
      <c r="M431" s="70">
        <v>0</v>
      </c>
      <c r="N431" s="70" t="s">
        <v>67</v>
      </c>
      <c r="O431" s="70">
        <v>0</v>
      </c>
      <c r="P431" s="70" t="s">
        <v>68</v>
      </c>
      <c r="Q431" s="70" t="s">
        <v>68</v>
      </c>
      <c r="R431" s="66"/>
      <c r="S431" s="67"/>
    </row>
    <row r="432" spans="2:19" x14ac:dyDescent="0.3">
      <c r="B432" s="66" t="s">
        <v>791</v>
      </c>
      <c r="C432" s="67" t="s">
        <v>792</v>
      </c>
      <c r="D432" s="68" t="s">
        <v>64</v>
      </c>
      <c r="E432" s="68" t="s">
        <v>65</v>
      </c>
      <c r="F432" s="69">
        <v>2335516620101</v>
      </c>
      <c r="G432" s="68" t="s">
        <v>64</v>
      </c>
      <c r="H432" s="68" t="s">
        <v>64</v>
      </c>
      <c r="I432" s="68" t="s">
        <v>66</v>
      </c>
      <c r="J432" s="68" t="s">
        <v>66</v>
      </c>
      <c r="K432" s="70">
        <v>0</v>
      </c>
      <c r="L432" s="70">
        <v>0</v>
      </c>
      <c r="M432" s="70">
        <v>0</v>
      </c>
      <c r="N432" s="70" t="s">
        <v>67</v>
      </c>
      <c r="O432" s="70">
        <v>0</v>
      </c>
      <c r="P432" s="70" t="s">
        <v>68</v>
      </c>
      <c r="Q432" s="70" t="s">
        <v>68</v>
      </c>
      <c r="R432" s="66"/>
      <c r="S432" s="67"/>
    </row>
    <row r="433" spans="2:19" x14ac:dyDescent="0.3">
      <c r="B433" s="66" t="s">
        <v>651</v>
      </c>
      <c r="C433" s="67" t="s">
        <v>658</v>
      </c>
      <c r="D433" s="68" t="s">
        <v>64</v>
      </c>
      <c r="E433" s="68" t="s">
        <v>65</v>
      </c>
      <c r="F433" s="69">
        <v>2625161280116</v>
      </c>
      <c r="G433" s="68" t="s">
        <v>64</v>
      </c>
      <c r="H433" s="68" t="s">
        <v>64</v>
      </c>
      <c r="I433" s="68" t="s">
        <v>66</v>
      </c>
      <c r="J433" s="68" t="s">
        <v>66</v>
      </c>
      <c r="K433" s="70">
        <v>0</v>
      </c>
      <c r="L433" s="70">
        <v>0</v>
      </c>
      <c r="M433" s="70">
        <v>0</v>
      </c>
      <c r="N433" s="70" t="s">
        <v>67</v>
      </c>
      <c r="O433" s="70">
        <v>0</v>
      </c>
      <c r="P433" s="70" t="s">
        <v>68</v>
      </c>
      <c r="Q433" s="70" t="s">
        <v>68</v>
      </c>
      <c r="R433" s="66"/>
      <c r="S433" s="67"/>
    </row>
    <row r="434" spans="2:19" x14ac:dyDescent="0.3">
      <c r="B434" s="66" t="s">
        <v>793</v>
      </c>
      <c r="C434" s="67" t="s">
        <v>794</v>
      </c>
      <c r="D434" s="68" t="s">
        <v>65</v>
      </c>
      <c r="E434" s="68" t="s">
        <v>64</v>
      </c>
      <c r="F434" s="69">
        <v>1949132870101</v>
      </c>
      <c r="G434" s="68" t="s">
        <v>64</v>
      </c>
      <c r="H434" s="68" t="s">
        <v>64</v>
      </c>
      <c r="I434" s="68" t="s">
        <v>66</v>
      </c>
      <c r="J434" s="68" t="s">
        <v>66</v>
      </c>
      <c r="K434" s="70">
        <v>0</v>
      </c>
      <c r="L434" s="70">
        <v>0</v>
      </c>
      <c r="M434" s="70">
        <v>0</v>
      </c>
      <c r="N434" s="70" t="s">
        <v>67</v>
      </c>
      <c r="O434" s="70">
        <v>0</v>
      </c>
      <c r="P434" s="70" t="s">
        <v>68</v>
      </c>
      <c r="Q434" s="70" t="s">
        <v>68</v>
      </c>
      <c r="R434" s="66"/>
      <c r="S434" s="67"/>
    </row>
    <row r="435" spans="2:19" x14ac:dyDescent="0.3">
      <c r="B435" s="66" t="s">
        <v>795</v>
      </c>
      <c r="C435" s="67" t="s">
        <v>796</v>
      </c>
      <c r="D435" s="68" t="s">
        <v>65</v>
      </c>
      <c r="E435" s="68" t="s">
        <v>64</v>
      </c>
      <c r="F435" s="69">
        <v>2544440240501</v>
      </c>
      <c r="G435" s="68" t="s">
        <v>64</v>
      </c>
      <c r="H435" s="68" t="s">
        <v>64</v>
      </c>
      <c r="I435" s="68" t="s">
        <v>66</v>
      </c>
      <c r="J435" s="68" t="s">
        <v>66</v>
      </c>
      <c r="K435" s="70">
        <v>0</v>
      </c>
      <c r="L435" s="70">
        <v>0</v>
      </c>
      <c r="M435" s="70">
        <v>0</v>
      </c>
      <c r="N435" s="70" t="s">
        <v>67</v>
      </c>
      <c r="O435" s="70">
        <v>0</v>
      </c>
      <c r="P435" s="70" t="s">
        <v>68</v>
      </c>
      <c r="Q435" s="70" t="s">
        <v>68</v>
      </c>
      <c r="R435" s="66"/>
      <c r="S435" s="67"/>
    </row>
    <row r="436" spans="2:19" x14ac:dyDescent="0.3">
      <c r="B436" s="66" t="s">
        <v>696</v>
      </c>
      <c r="C436" s="67" t="s">
        <v>797</v>
      </c>
      <c r="D436" s="68" t="s">
        <v>65</v>
      </c>
      <c r="E436" s="68" t="s">
        <v>64</v>
      </c>
      <c r="F436" s="69">
        <v>1856796761711</v>
      </c>
      <c r="G436" s="68" t="s">
        <v>64</v>
      </c>
      <c r="H436" s="68" t="s">
        <v>64</v>
      </c>
      <c r="I436" s="68" t="s">
        <v>66</v>
      </c>
      <c r="J436" s="68" t="s">
        <v>66</v>
      </c>
      <c r="K436" s="70">
        <v>0</v>
      </c>
      <c r="L436" s="70">
        <v>0</v>
      </c>
      <c r="M436" s="70">
        <v>0</v>
      </c>
      <c r="N436" s="70" t="s">
        <v>67</v>
      </c>
      <c r="O436" s="70">
        <v>0</v>
      </c>
      <c r="P436" s="70" t="s">
        <v>68</v>
      </c>
      <c r="Q436" s="70" t="s">
        <v>68</v>
      </c>
      <c r="R436" s="66"/>
      <c r="S436" s="67"/>
    </row>
    <row r="437" spans="2:19" x14ac:dyDescent="0.3">
      <c r="B437" s="66" t="s">
        <v>798</v>
      </c>
      <c r="C437" s="67" t="s">
        <v>799</v>
      </c>
      <c r="D437" s="68" t="s">
        <v>65</v>
      </c>
      <c r="E437" s="68" t="s">
        <v>64</v>
      </c>
      <c r="F437" s="69">
        <v>2660373720101</v>
      </c>
      <c r="G437" s="68" t="s">
        <v>64</v>
      </c>
      <c r="H437" s="68" t="s">
        <v>64</v>
      </c>
      <c r="I437" s="68" t="s">
        <v>66</v>
      </c>
      <c r="J437" s="68" t="s">
        <v>66</v>
      </c>
      <c r="K437" s="70">
        <v>0</v>
      </c>
      <c r="L437" s="70">
        <v>0</v>
      </c>
      <c r="M437" s="70">
        <v>0</v>
      </c>
      <c r="N437" s="70" t="s">
        <v>67</v>
      </c>
      <c r="O437" s="70">
        <v>0</v>
      </c>
      <c r="P437" s="70" t="s">
        <v>68</v>
      </c>
      <c r="Q437" s="70" t="s">
        <v>68</v>
      </c>
      <c r="R437" s="66"/>
      <c r="S437" s="67"/>
    </row>
    <row r="438" spans="2:19" x14ac:dyDescent="0.3">
      <c r="B438" s="66" t="s">
        <v>800</v>
      </c>
      <c r="C438" s="67" t="s">
        <v>801</v>
      </c>
      <c r="D438" s="68" t="s">
        <v>64</v>
      </c>
      <c r="E438" s="68" t="s">
        <v>65</v>
      </c>
      <c r="F438" s="69">
        <v>2708486810101</v>
      </c>
      <c r="G438" s="68" t="s">
        <v>64</v>
      </c>
      <c r="H438" s="68" t="s">
        <v>64</v>
      </c>
      <c r="I438" s="68" t="s">
        <v>66</v>
      </c>
      <c r="J438" s="68" t="s">
        <v>66</v>
      </c>
      <c r="K438" s="70">
        <v>0</v>
      </c>
      <c r="L438" s="70">
        <v>0</v>
      </c>
      <c r="M438" s="70">
        <v>0</v>
      </c>
      <c r="N438" s="70" t="s">
        <v>67</v>
      </c>
      <c r="O438" s="70">
        <v>0</v>
      </c>
      <c r="P438" s="70" t="s">
        <v>68</v>
      </c>
      <c r="Q438" s="70" t="s">
        <v>68</v>
      </c>
      <c r="R438" s="66"/>
      <c r="S438" s="67"/>
    </row>
    <row r="439" spans="2:19" x14ac:dyDescent="0.3">
      <c r="B439" s="66" t="s">
        <v>802</v>
      </c>
      <c r="C439" s="67" t="s">
        <v>803</v>
      </c>
      <c r="D439" s="68" t="s">
        <v>65</v>
      </c>
      <c r="E439" s="68" t="s">
        <v>64</v>
      </c>
      <c r="F439" s="69">
        <v>2444536242001</v>
      </c>
      <c r="G439" s="68" t="s">
        <v>64</v>
      </c>
      <c r="H439" s="68" t="s">
        <v>64</v>
      </c>
      <c r="I439" s="68" t="s">
        <v>66</v>
      </c>
      <c r="J439" s="68" t="s">
        <v>66</v>
      </c>
      <c r="K439" s="70">
        <v>0</v>
      </c>
      <c r="L439" s="70">
        <v>0</v>
      </c>
      <c r="M439" s="70">
        <v>0</v>
      </c>
      <c r="N439" s="70" t="s">
        <v>67</v>
      </c>
      <c r="O439" s="70">
        <v>0</v>
      </c>
      <c r="P439" s="70" t="s">
        <v>68</v>
      </c>
      <c r="Q439" s="70" t="s">
        <v>68</v>
      </c>
      <c r="R439" s="66"/>
      <c r="S439" s="67"/>
    </row>
    <row r="440" spans="2:19" x14ac:dyDescent="0.3">
      <c r="B440" s="66" t="s">
        <v>225</v>
      </c>
      <c r="C440" s="67" t="s">
        <v>804</v>
      </c>
      <c r="D440" s="68" t="s">
        <v>64</v>
      </c>
      <c r="E440" s="68" t="s">
        <v>65</v>
      </c>
      <c r="F440" s="69">
        <v>2233131300301</v>
      </c>
      <c r="G440" s="68" t="s">
        <v>64</v>
      </c>
      <c r="H440" s="68" t="s">
        <v>64</v>
      </c>
      <c r="I440" s="68" t="s">
        <v>66</v>
      </c>
      <c r="J440" s="68" t="s">
        <v>66</v>
      </c>
      <c r="K440" s="70">
        <v>0</v>
      </c>
      <c r="L440" s="70">
        <v>0</v>
      </c>
      <c r="M440" s="70">
        <v>0</v>
      </c>
      <c r="N440" s="70" t="s">
        <v>67</v>
      </c>
      <c r="O440" s="70">
        <v>0</v>
      </c>
      <c r="P440" s="70" t="s">
        <v>68</v>
      </c>
      <c r="Q440" s="70" t="s">
        <v>68</v>
      </c>
      <c r="R440" s="66"/>
      <c r="S440" s="67"/>
    </row>
    <row r="441" spans="2:19" x14ac:dyDescent="0.3">
      <c r="B441" s="66" t="s">
        <v>805</v>
      </c>
      <c r="C441" s="67" t="s">
        <v>806</v>
      </c>
      <c r="D441" s="68" t="s">
        <v>64</v>
      </c>
      <c r="E441" s="68" t="s">
        <v>65</v>
      </c>
      <c r="F441" s="69">
        <v>2182126311901</v>
      </c>
      <c r="G441" s="68" t="s">
        <v>64</v>
      </c>
      <c r="H441" s="68" t="s">
        <v>64</v>
      </c>
      <c r="I441" s="68" t="s">
        <v>66</v>
      </c>
      <c r="J441" s="68" t="s">
        <v>66</v>
      </c>
      <c r="K441" s="70">
        <v>0</v>
      </c>
      <c r="L441" s="70">
        <v>0</v>
      </c>
      <c r="M441" s="70">
        <v>0</v>
      </c>
      <c r="N441" s="70" t="s">
        <v>67</v>
      </c>
      <c r="O441" s="70">
        <v>0</v>
      </c>
      <c r="P441" s="70" t="s">
        <v>68</v>
      </c>
      <c r="Q441" s="70" t="s">
        <v>68</v>
      </c>
      <c r="R441" s="66"/>
      <c r="S441" s="67"/>
    </row>
    <row r="442" spans="2:19" x14ac:dyDescent="0.3">
      <c r="B442" s="66" t="s">
        <v>807</v>
      </c>
      <c r="C442" s="67" t="s">
        <v>662</v>
      </c>
      <c r="D442" s="68" t="s">
        <v>64</v>
      </c>
      <c r="E442" s="68" t="s">
        <v>65</v>
      </c>
      <c r="F442" s="69">
        <v>2617700201213</v>
      </c>
      <c r="G442" s="68" t="s">
        <v>64</v>
      </c>
      <c r="H442" s="68" t="s">
        <v>64</v>
      </c>
      <c r="I442" s="68" t="s">
        <v>66</v>
      </c>
      <c r="J442" s="68" t="s">
        <v>66</v>
      </c>
      <c r="K442" s="70">
        <v>0</v>
      </c>
      <c r="L442" s="70">
        <v>0</v>
      </c>
      <c r="M442" s="70">
        <v>0</v>
      </c>
      <c r="N442" s="70" t="s">
        <v>67</v>
      </c>
      <c r="O442" s="70">
        <v>0</v>
      </c>
      <c r="P442" s="70" t="s">
        <v>68</v>
      </c>
      <c r="Q442" s="70" t="s">
        <v>68</v>
      </c>
      <c r="R442" s="66"/>
      <c r="S442" s="67"/>
    </row>
    <row r="443" spans="2:19" x14ac:dyDescent="0.3">
      <c r="B443" s="66" t="s">
        <v>808</v>
      </c>
      <c r="C443" s="67" t="s">
        <v>809</v>
      </c>
      <c r="D443" s="68" t="s">
        <v>64</v>
      </c>
      <c r="E443" s="68" t="s">
        <v>65</v>
      </c>
      <c r="F443" s="69">
        <v>2535092380101</v>
      </c>
      <c r="G443" s="68" t="s">
        <v>64</v>
      </c>
      <c r="H443" s="68" t="s">
        <v>64</v>
      </c>
      <c r="I443" s="68" t="s">
        <v>66</v>
      </c>
      <c r="J443" s="68" t="s">
        <v>66</v>
      </c>
      <c r="K443" s="70" t="s">
        <v>67</v>
      </c>
      <c r="L443" s="70">
        <v>0</v>
      </c>
      <c r="M443" s="70">
        <v>0</v>
      </c>
      <c r="N443" s="70">
        <v>0</v>
      </c>
      <c r="O443" s="70">
        <v>0</v>
      </c>
      <c r="P443" s="70" t="s">
        <v>68</v>
      </c>
      <c r="Q443" s="70" t="s">
        <v>68</v>
      </c>
      <c r="R443" s="66"/>
      <c r="S443" s="67"/>
    </row>
    <row r="444" spans="2:19" x14ac:dyDescent="0.3">
      <c r="B444" s="66" t="s">
        <v>656</v>
      </c>
      <c r="C444" s="67" t="s">
        <v>810</v>
      </c>
      <c r="D444" s="68" t="s">
        <v>64</v>
      </c>
      <c r="E444" s="68" t="s">
        <v>65</v>
      </c>
      <c r="F444" s="69">
        <v>1667601610101</v>
      </c>
      <c r="G444" s="68" t="s">
        <v>64</v>
      </c>
      <c r="H444" s="68" t="s">
        <v>64</v>
      </c>
      <c r="I444" s="68" t="s">
        <v>66</v>
      </c>
      <c r="J444" s="68" t="s">
        <v>66</v>
      </c>
      <c r="K444" s="70">
        <v>0</v>
      </c>
      <c r="L444" s="70">
        <v>0</v>
      </c>
      <c r="M444" s="70">
        <v>0</v>
      </c>
      <c r="N444" s="70" t="s">
        <v>67</v>
      </c>
      <c r="O444" s="70">
        <v>0</v>
      </c>
      <c r="P444" s="70" t="s">
        <v>68</v>
      </c>
      <c r="Q444" s="70" t="s">
        <v>68</v>
      </c>
      <c r="R444" s="66"/>
      <c r="S444" s="67"/>
    </row>
    <row r="445" spans="2:19" x14ac:dyDescent="0.3">
      <c r="B445" s="66" t="s">
        <v>811</v>
      </c>
      <c r="C445" s="67" t="s">
        <v>752</v>
      </c>
      <c r="D445" s="68" t="s">
        <v>64</v>
      </c>
      <c r="E445" s="68" t="s">
        <v>65</v>
      </c>
      <c r="F445" s="69">
        <v>2254951392001</v>
      </c>
      <c r="G445" s="68" t="s">
        <v>64</v>
      </c>
      <c r="H445" s="68" t="s">
        <v>64</v>
      </c>
      <c r="I445" s="68" t="s">
        <v>66</v>
      </c>
      <c r="J445" s="68" t="s">
        <v>66</v>
      </c>
      <c r="K445" s="70">
        <v>0</v>
      </c>
      <c r="L445" s="70">
        <v>0</v>
      </c>
      <c r="M445" s="70">
        <v>0</v>
      </c>
      <c r="N445" s="70" t="s">
        <v>67</v>
      </c>
      <c r="O445" s="70">
        <v>0</v>
      </c>
      <c r="P445" s="70" t="s">
        <v>68</v>
      </c>
      <c r="Q445" s="70" t="s">
        <v>68</v>
      </c>
      <c r="R445" s="66"/>
      <c r="S445" s="67"/>
    </row>
    <row r="446" spans="2:19" x14ac:dyDescent="0.3">
      <c r="B446" s="66" t="s">
        <v>812</v>
      </c>
      <c r="C446" s="67" t="s">
        <v>813</v>
      </c>
      <c r="D446" s="68" t="s">
        <v>64</v>
      </c>
      <c r="E446" s="68" t="s">
        <v>65</v>
      </c>
      <c r="F446" s="69">
        <v>2573192200606</v>
      </c>
      <c r="G446" s="68" t="s">
        <v>64</v>
      </c>
      <c r="H446" s="68" t="s">
        <v>64</v>
      </c>
      <c r="I446" s="68" t="s">
        <v>66</v>
      </c>
      <c r="J446" s="68" t="s">
        <v>66</v>
      </c>
      <c r="K446" s="70">
        <v>0</v>
      </c>
      <c r="L446" s="70">
        <v>0</v>
      </c>
      <c r="M446" s="70">
        <v>0</v>
      </c>
      <c r="N446" s="70" t="s">
        <v>67</v>
      </c>
      <c r="O446" s="70">
        <v>0</v>
      </c>
      <c r="P446" s="70" t="s">
        <v>68</v>
      </c>
      <c r="Q446" s="70" t="s">
        <v>68</v>
      </c>
      <c r="R446" s="66"/>
      <c r="S446" s="67"/>
    </row>
    <row r="447" spans="2:19" x14ac:dyDescent="0.3">
      <c r="B447" s="66" t="s">
        <v>814</v>
      </c>
      <c r="C447" s="67" t="s">
        <v>815</v>
      </c>
      <c r="D447" s="68" t="s">
        <v>65</v>
      </c>
      <c r="E447" s="68" t="s">
        <v>64</v>
      </c>
      <c r="F447" s="69">
        <v>2468873462214</v>
      </c>
      <c r="G447" s="68" t="s">
        <v>64</v>
      </c>
      <c r="H447" s="68" t="s">
        <v>64</v>
      </c>
      <c r="I447" s="68" t="s">
        <v>66</v>
      </c>
      <c r="J447" s="68" t="s">
        <v>66</v>
      </c>
      <c r="K447" s="70">
        <v>0</v>
      </c>
      <c r="L447" s="70">
        <v>0</v>
      </c>
      <c r="M447" s="70">
        <v>0</v>
      </c>
      <c r="N447" s="70" t="s">
        <v>67</v>
      </c>
      <c r="O447" s="70">
        <v>0</v>
      </c>
      <c r="P447" s="70" t="s">
        <v>68</v>
      </c>
      <c r="Q447" s="70" t="s">
        <v>68</v>
      </c>
      <c r="R447" s="66"/>
      <c r="S447" s="67"/>
    </row>
    <row r="448" spans="2:19" x14ac:dyDescent="0.3">
      <c r="B448" s="66" t="s">
        <v>816</v>
      </c>
      <c r="C448" s="67" t="s">
        <v>779</v>
      </c>
      <c r="D448" s="68" t="s">
        <v>65</v>
      </c>
      <c r="E448" s="68" t="s">
        <v>64</v>
      </c>
      <c r="F448" s="69">
        <v>1667939810904</v>
      </c>
      <c r="G448" s="68" t="s">
        <v>64</v>
      </c>
      <c r="H448" s="68" t="s">
        <v>64</v>
      </c>
      <c r="I448" s="68" t="s">
        <v>66</v>
      </c>
      <c r="J448" s="68" t="s">
        <v>66</v>
      </c>
      <c r="K448" s="70">
        <v>0</v>
      </c>
      <c r="L448" s="70">
        <v>0</v>
      </c>
      <c r="M448" s="70">
        <v>0</v>
      </c>
      <c r="N448" s="70" t="s">
        <v>67</v>
      </c>
      <c r="O448" s="70">
        <v>0</v>
      </c>
      <c r="P448" s="70" t="s">
        <v>68</v>
      </c>
      <c r="Q448" s="70" t="s">
        <v>68</v>
      </c>
      <c r="R448" s="66"/>
      <c r="S448" s="67"/>
    </row>
    <row r="449" spans="2:19" x14ac:dyDescent="0.3">
      <c r="B449" s="66" t="s">
        <v>817</v>
      </c>
      <c r="C449" s="67" t="s">
        <v>671</v>
      </c>
      <c r="D449" s="68" t="s">
        <v>65</v>
      </c>
      <c r="E449" s="68" t="s">
        <v>64</v>
      </c>
      <c r="F449" s="69">
        <v>1867044450101</v>
      </c>
      <c r="G449" s="68" t="s">
        <v>64</v>
      </c>
      <c r="H449" s="68" t="s">
        <v>64</v>
      </c>
      <c r="I449" s="68" t="s">
        <v>66</v>
      </c>
      <c r="J449" s="68" t="s">
        <v>66</v>
      </c>
      <c r="K449" s="70">
        <v>0</v>
      </c>
      <c r="L449" s="70">
        <v>0</v>
      </c>
      <c r="M449" s="70">
        <v>0</v>
      </c>
      <c r="N449" s="70" t="s">
        <v>67</v>
      </c>
      <c r="O449" s="70">
        <v>0</v>
      </c>
      <c r="P449" s="70" t="s">
        <v>68</v>
      </c>
      <c r="Q449" s="70" t="s">
        <v>68</v>
      </c>
      <c r="R449" s="66"/>
      <c r="S449" s="67"/>
    </row>
    <row r="450" spans="2:19" x14ac:dyDescent="0.3">
      <c r="B450" s="66" t="s">
        <v>646</v>
      </c>
      <c r="C450" s="67" t="s">
        <v>238</v>
      </c>
      <c r="D450" s="68" t="s">
        <v>64</v>
      </c>
      <c r="E450" s="68" t="s">
        <v>65</v>
      </c>
      <c r="F450" s="69">
        <v>3004097960101</v>
      </c>
      <c r="G450" s="68" t="s">
        <v>64</v>
      </c>
      <c r="H450" s="68" t="s">
        <v>64</v>
      </c>
      <c r="I450" s="68" t="s">
        <v>66</v>
      </c>
      <c r="J450" s="68" t="s">
        <v>66</v>
      </c>
      <c r="K450" s="70">
        <v>0</v>
      </c>
      <c r="L450" s="70">
        <v>0</v>
      </c>
      <c r="M450" s="70">
        <v>0</v>
      </c>
      <c r="N450" s="70" t="s">
        <v>67</v>
      </c>
      <c r="O450" s="70">
        <v>0</v>
      </c>
      <c r="P450" s="70" t="s">
        <v>68</v>
      </c>
      <c r="Q450" s="70" t="s">
        <v>68</v>
      </c>
      <c r="R450" s="66"/>
      <c r="S450" s="67"/>
    </row>
    <row r="451" spans="2:19" x14ac:dyDescent="0.3">
      <c r="B451" s="66" t="s">
        <v>818</v>
      </c>
      <c r="C451" s="67" t="s">
        <v>819</v>
      </c>
      <c r="D451" s="68" t="s">
        <v>65</v>
      </c>
      <c r="E451" s="68" t="s">
        <v>64</v>
      </c>
      <c r="F451" s="69">
        <v>2448099680101</v>
      </c>
      <c r="G451" s="68" t="s">
        <v>64</v>
      </c>
      <c r="H451" s="68" t="s">
        <v>64</v>
      </c>
      <c r="I451" s="68" t="s">
        <v>66</v>
      </c>
      <c r="J451" s="68" t="s">
        <v>66</v>
      </c>
      <c r="K451" s="70">
        <v>0</v>
      </c>
      <c r="L451" s="70">
        <v>0</v>
      </c>
      <c r="M451" s="70" t="s">
        <v>67</v>
      </c>
      <c r="N451" s="70">
        <v>0</v>
      </c>
      <c r="O451" s="70">
        <v>0</v>
      </c>
      <c r="P451" s="70" t="s">
        <v>68</v>
      </c>
      <c r="Q451" s="70" t="s">
        <v>68</v>
      </c>
      <c r="R451" s="66"/>
      <c r="S451" s="67"/>
    </row>
    <row r="452" spans="2:19" x14ac:dyDescent="0.3">
      <c r="B452" s="66" t="s">
        <v>256</v>
      </c>
      <c r="C452" s="67" t="s">
        <v>230</v>
      </c>
      <c r="D452" s="68" t="s">
        <v>64</v>
      </c>
      <c r="E452" s="68" t="s">
        <v>65</v>
      </c>
      <c r="F452" s="69">
        <v>1800507101213</v>
      </c>
      <c r="G452" s="68" t="s">
        <v>64</v>
      </c>
      <c r="H452" s="68" t="s">
        <v>64</v>
      </c>
      <c r="I452" s="68" t="s">
        <v>66</v>
      </c>
      <c r="J452" s="68" t="s">
        <v>66</v>
      </c>
      <c r="K452" s="70">
        <v>0</v>
      </c>
      <c r="L452" s="70">
        <v>0</v>
      </c>
      <c r="M452" s="70">
        <v>0</v>
      </c>
      <c r="N452" s="70" t="s">
        <v>67</v>
      </c>
      <c r="O452" s="70">
        <v>0</v>
      </c>
      <c r="P452" s="70" t="s">
        <v>68</v>
      </c>
      <c r="Q452" s="70" t="s">
        <v>68</v>
      </c>
      <c r="R452" s="66"/>
      <c r="S452" s="67"/>
    </row>
    <row r="453" spans="2:19" x14ac:dyDescent="0.3">
      <c r="B453" s="66" t="s">
        <v>820</v>
      </c>
      <c r="C453" s="67" t="s">
        <v>680</v>
      </c>
      <c r="D453" s="68" t="s">
        <v>65</v>
      </c>
      <c r="E453" s="68" t="s">
        <v>64</v>
      </c>
      <c r="F453" s="69">
        <v>1985632720101</v>
      </c>
      <c r="G453" s="68" t="s">
        <v>64</v>
      </c>
      <c r="H453" s="68" t="s">
        <v>64</v>
      </c>
      <c r="I453" s="68" t="s">
        <v>66</v>
      </c>
      <c r="J453" s="68" t="s">
        <v>66</v>
      </c>
      <c r="K453" s="70">
        <v>0</v>
      </c>
      <c r="L453" s="70">
        <v>0</v>
      </c>
      <c r="M453" s="70">
        <v>0</v>
      </c>
      <c r="N453" s="70" t="s">
        <v>67</v>
      </c>
      <c r="O453" s="70">
        <v>0</v>
      </c>
      <c r="P453" s="70" t="s">
        <v>68</v>
      </c>
      <c r="Q453" s="70" t="s">
        <v>68</v>
      </c>
      <c r="R453" s="66"/>
      <c r="S453" s="67"/>
    </row>
    <row r="454" spans="2:19" x14ac:dyDescent="0.3">
      <c r="B454" s="66" t="s">
        <v>696</v>
      </c>
      <c r="C454" s="67" t="s">
        <v>230</v>
      </c>
      <c r="D454" s="68" t="s">
        <v>65</v>
      </c>
      <c r="E454" s="68" t="s">
        <v>64</v>
      </c>
      <c r="F454" s="69">
        <v>2564938470101</v>
      </c>
      <c r="G454" s="68" t="s">
        <v>64</v>
      </c>
      <c r="H454" s="68" t="s">
        <v>64</v>
      </c>
      <c r="I454" s="68" t="s">
        <v>66</v>
      </c>
      <c r="J454" s="68" t="s">
        <v>66</v>
      </c>
      <c r="K454" s="70">
        <v>0</v>
      </c>
      <c r="L454" s="70">
        <v>0</v>
      </c>
      <c r="M454" s="70">
        <v>0</v>
      </c>
      <c r="N454" s="70" t="s">
        <v>67</v>
      </c>
      <c r="O454" s="70">
        <v>0</v>
      </c>
      <c r="P454" s="70" t="s">
        <v>68</v>
      </c>
      <c r="Q454" s="70" t="s">
        <v>68</v>
      </c>
      <c r="R454" s="66"/>
      <c r="S454" s="67"/>
    </row>
    <row r="455" spans="2:19" x14ac:dyDescent="0.3">
      <c r="B455" s="66" t="s">
        <v>696</v>
      </c>
      <c r="C455" s="67" t="s">
        <v>679</v>
      </c>
      <c r="D455" s="68" t="s">
        <v>65</v>
      </c>
      <c r="E455" s="68" t="s">
        <v>64</v>
      </c>
      <c r="F455" s="69">
        <v>2414550650105</v>
      </c>
      <c r="G455" s="68" t="s">
        <v>64</v>
      </c>
      <c r="H455" s="68" t="s">
        <v>64</v>
      </c>
      <c r="I455" s="68" t="s">
        <v>66</v>
      </c>
      <c r="J455" s="68" t="s">
        <v>66</v>
      </c>
      <c r="K455" s="70">
        <v>0</v>
      </c>
      <c r="L455" s="70">
        <v>0</v>
      </c>
      <c r="M455" s="70">
        <v>0</v>
      </c>
      <c r="N455" s="70" t="s">
        <v>67</v>
      </c>
      <c r="O455" s="70">
        <v>0</v>
      </c>
      <c r="P455" s="70" t="s">
        <v>68</v>
      </c>
      <c r="Q455" s="70" t="s">
        <v>68</v>
      </c>
      <c r="R455" s="66"/>
      <c r="S455" s="67"/>
    </row>
    <row r="456" spans="2:19" x14ac:dyDescent="0.3">
      <c r="B456" s="66" t="s">
        <v>821</v>
      </c>
      <c r="C456" s="67" t="s">
        <v>659</v>
      </c>
      <c r="D456" s="68" t="s">
        <v>65</v>
      </c>
      <c r="E456" s="68" t="s">
        <v>64</v>
      </c>
      <c r="F456" s="69">
        <v>1656493130101</v>
      </c>
      <c r="G456" s="68" t="s">
        <v>64</v>
      </c>
      <c r="H456" s="68" t="s">
        <v>64</v>
      </c>
      <c r="I456" s="68" t="s">
        <v>66</v>
      </c>
      <c r="J456" s="68" t="s">
        <v>66</v>
      </c>
      <c r="K456" s="70">
        <v>0</v>
      </c>
      <c r="L456" s="70">
        <v>0</v>
      </c>
      <c r="M456" s="70">
        <v>0</v>
      </c>
      <c r="N456" s="70" t="s">
        <v>67</v>
      </c>
      <c r="O456" s="70">
        <v>0</v>
      </c>
      <c r="P456" s="70" t="s">
        <v>68</v>
      </c>
      <c r="Q456" s="70" t="s">
        <v>68</v>
      </c>
      <c r="R456" s="66"/>
      <c r="S456" s="67"/>
    </row>
    <row r="457" spans="2:19" x14ac:dyDescent="0.3">
      <c r="B457" s="66" t="s">
        <v>822</v>
      </c>
      <c r="C457" s="67" t="s">
        <v>823</v>
      </c>
      <c r="D457" s="68" t="s">
        <v>65</v>
      </c>
      <c r="E457" s="68" t="s">
        <v>64</v>
      </c>
      <c r="F457" s="69">
        <v>2240624250203</v>
      </c>
      <c r="G457" s="68" t="s">
        <v>64</v>
      </c>
      <c r="H457" s="68" t="s">
        <v>64</v>
      </c>
      <c r="I457" s="68" t="s">
        <v>66</v>
      </c>
      <c r="J457" s="68" t="s">
        <v>66</v>
      </c>
      <c r="K457" s="70">
        <v>0</v>
      </c>
      <c r="L457" s="70">
        <v>0</v>
      </c>
      <c r="M457" s="70">
        <v>0</v>
      </c>
      <c r="N457" s="70" t="s">
        <v>67</v>
      </c>
      <c r="O457" s="70">
        <v>0</v>
      </c>
      <c r="P457" s="70" t="s">
        <v>68</v>
      </c>
      <c r="Q457" s="70" t="s">
        <v>68</v>
      </c>
      <c r="R457" s="66"/>
      <c r="S457" s="67"/>
    </row>
    <row r="458" spans="2:19" x14ac:dyDescent="0.3">
      <c r="B458" s="66" t="s">
        <v>820</v>
      </c>
      <c r="C458" s="67" t="s">
        <v>824</v>
      </c>
      <c r="D458" s="68" t="s">
        <v>65</v>
      </c>
      <c r="E458" s="68" t="s">
        <v>64</v>
      </c>
      <c r="F458" s="69">
        <v>1901011562201</v>
      </c>
      <c r="G458" s="68" t="s">
        <v>64</v>
      </c>
      <c r="H458" s="68" t="s">
        <v>64</v>
      </c>
      <c r="I458" s="68" t="s">
        <v>66</v>
      </c>
      <c r="J458" s="68" t="s">
        <v>66</v>
      </c>
      <c r="K458" s="70">
        <v>0</v>
      </c>
      <c r="L458" s="70">
        <v>0</v>
      </c>
      <c r="M458" s="70">
        <v>0</v>
      </c>
      <c r="N458" s="70" t="s">
        <v>67</v>
      </c>
      <c r="O458" s="70">
        <v>0</v>
      </c>
      <c r="P458" s="70" t="s">
        <v>68</v>
      </c>
      <c r="Q458" s="70" t="s">
        <v>68</v>
      </c>
      <c r="R458" s="66"/>
      <c r="S458" s="67"/>
    </row>
    <row r="459" spans="2:19" x14ac:dyDescent="0.3">
      <c r="B459" s="66" t="s">
        <v>825</v>
      </c>
      <c r="C459" s="67" t="s">
        <v>826</v>
      </c>
      <c r="D459" s="68" t="s">
        <v>65</v>
      </c>
      <c r="E459" s="68" t="s">
        <v>64</v>
      </c>
      <c r="F459" s="69">
        <v>2449822790114</v>
      </c>
      <c r="G459" s="68" t="s">
        <v>64</v>
      </c>
      <c r="H459" s="68" t="s">
        <v>64</v>
      </c>
      <c r="I459" s="68" t="s">
        <v>66</v>
      </c>
      <c r="J459" s="68" t="s">
        <v>66</v>
      </c>
      <c r="K459" s="70">
        <v>0</v>
      </c>
      <c r="L459" s="70">
        <v>0</v>
      </c>
      <c r="M459" s="70">
        <v>0</v>
      </c>
      <c r="N459" s="70" t="s">
        <v>67</v>
      </c>
      <c r="O459" s="70">
        <v>0</v>
      </c>
      <c r="P459" s="70" t="s">
        <v>68</v>
      </c>
      <c r="Q459" s="70" t="s">
        <v>68</v>
      </c>
      <c r="R459" s="66"/>
      <c r="S459" s="67"/>
    </row>
    <row r="460" spans="2:19" x14ac:dyDescent="0.3">
      <c r="B460" s="66" t="s">
        <v>225</v>
      </c>
      <c r="C460" s="67" t="s">
        <v>827</v>
      </c>
      <c r="D460" s="68" t="s">
        <v>64</v>
      </c>
      <c r="E460" s="68" t="s">
        <v>65</v>
      </c>
      <c r="F460" s="69">
        <v>1700168110101</v>
      </c>
      <c r="G460" s="68" t="s">
        <v>64</v>
      </c>
      <c r="H460" s="68" t="s">
        <v>64</v>
      </c>
      <c r="I460" s="68" t="s">
        <v>66</v>
      </c>
      <c r="J460" s="68" t="s">
        <v>66</v>
      </c>
      <c r="K460" s="70">
        <v>0</v>
      </c>
      <c r="L460" s="70">
        <v>0</v>
      </c>
      <c r="M460" s="70">
        <v>0</v>
      </c>
      <c r="N460" s="70" t="s">
        <v>67</v>
      </c>
      <c r="O460" s="70">
        <v>0</v>
      </c>
      <c r="P460" s="70" t="s">
        <v>68</v>
      </c>
      <c r="Q460" s="70" t="s">
        <v>68</v>
      </c>
      <c r="R460" s="66"/>
      <c r="S460" s="67"/>
    </row>
    <row r="461" spans="2:19" x14ac:dyDescent="0.3">
      <c r="B461" s="66" t="s">
        <v>266</v>
      </c>
      <c r="C461" s="67" t="s">
        <v>269</v>
      </c>
      <c r="D461" s="68" t="s">
        <v>64</v>
      </c>
      <c r="E461" s="68" t="s">
        <v>65</v>
      </c>
      <c r="F461" s="69">
        <v>1838069560207</v>
      </c>
      <c r="G461" s="68" t="s">
        <v>64</v>
      </c>
      <c r="H461" s="68" t="s">
        <v>64</v>
      </c>
      <c r="I461" s="68" t="s">
        <v>66</v>
      </c>
      <c r="J461" s="68" t="s">
        <v>66</v>
      </c>
      <c r="K461" s="70">
        <v>0</v>
      </c>
      <c r="L461" s="70">
        <v>0</v>
      </c>
      <c r="M461" s="70">
        <v>0</v>
      </c>
      <c r="N461" s="70" t="s">
        <v>67</v>
      </c>
      <c r="O461" s="70">
        <v>0</v>
      </c>
      <c r="P461" s="70" t="s">
        <v>68</v>
      </c>
      <c r="Q461" s="70" t="s">
        <v>68</v>
      </c>
      <c r="R461" s="66"/>
      <c r="S461" s="67"/>
    </row>
    <row r="462" spans="2:19" x14ac:dyDescent="0.3">
      <c r="B462" s="66" t="s">
        <v>791</v>
      </c>
      <c r="C462" s="67" t="s">
        <v>662</v>
      </c>
      <c r="D462" s="68" t="s">
        <v>64</v>
      </c>
      <c r="E462" s="68" t="s">
        <v>65</v>
      </c>
      <c r="F462" s="69">
        <v>1608922360101</v>
      </c>
      <c r="G462" s="68" t="s">
        <v>64</v>
      </c>
      <c r="H462" s="68" t="s">
        <v>64</v>
      </c>
      <c r="I462" s="68" t="s">
        <v>66</v>
      </c>
      <c r="J462" s="68" t="s">
        <v>66</v>
      </c>
      <c r="K462" s="70">
        <v>0</v>
      </c>
      <c r="L462" s="70">
        <v>0</v>
      </c>
      <c r="M462" s="70">
        <v>0</v>
      </c>
      <c r="N462" s="70" t="s">
        <v>67</v>
      </c>
      <c r="O462" s="70">
        <v>0</v>
      </c>
      <c r="P462" s="70" t="s">
        <v>68</v>
      </c>
      <c r="Q462" s="70" t="s">
        <v>68</v>
      </c>
      <c r="R462" s="66"/>
      <c r="S462" s="67"/>
    </row>
    <row r="463" spans="2:19" x14ac:dyDescent="0.3">
      <c r="B463" s="66" t="s">
        <v>755</v>
      </c>
      <c r="C463" s="67" t="s">
        <v>733</v>
      </c>
      <c r="D463" s="68" t="s">
        <v>65</v>
      </c>
      <c r="E463" s="68" t="s">
        <v>64</v>
      </c>
      <c r="F463" s="69">
        <v>1623856090101</v>
      </c>
      <c r="G463" s="68" t="s">
        <v>64</v>
      </c>
      <c r="H463" s="68" t="s">
        <v>64</v>
      </c>
      <c r="I463" s="68" t="s">
        <v>66</v>
      </c>
      <c r="J463" s="68" t="s">
        <v>66</v>
      </c>
      <c r="K463" s="70">
        <v>0</v>
      </c>
      <c r="L463" s="70">
        <v>0</v>
      </c>
      <c r="M463" s="70">
        <v>0</v>
      </c>
      <c r="N463" s="70" t="s">
        <v>67</v>
      </c>
      <c r="O463" s="70">
        <v>0</v>
      </c>
      <c r="P463" s="70" t="s">
        <v>68</v>
      </c>
      <c r="Q463" s="70" t="s">
        <v>68</v>
      </c>
      <c r="R463" s="66"/>
      <c r="S463" s="67"/>
    </row>
    <row r="464" spans="2:19" x14ac:dyDescent="0.3">
      <c r="B464" s="66" t="s">
        <v>828</v>
      </c>
      <c r="C464" s="67" t="s">
        <v>829</v>
      </c>
      <c r="D464" s="68" t="s">
        <v>65</v>
      </c>
      <c r="E464" s="68" t="s">
        <v>64</v>
      </c>
      <c r="F464" s="69">
        <v>2449824490506</v>
      </c>
      <c r="G464" s="68" t="s">
        <v>64</v>
      </c>
      <c r="H464" s="68" t="s">
        <v>64</v>
      </c>
      <c r="I464" s="68" t="s">
        <v>66</v>
      </c>
      <c r="J464" s="68" t="s">
        <v>66</v>
      </c>
      <c r="K464" s="70">
        <v>0</v>
      </c>
      <c r="L464" s="70">
        <v>0</v>
      </c>
      <c r="M464" s="70">
        <v>0</v>
      </c>
      <c r="N464" s="70" t="s">
        <v>67</v>
      </c>
      <c r="O464" s="70">
        <v>0</v>
      </c>
      <c r="P464" s="70" t="s">
        <v>68</v>
      </c>
      <c r="Q464" s="70" t="s">
        <v>68</v>
      </c>
      <c r="R464" s="66"/>
      <c r="S464" s="67"/>
    </row>
    <row r="465" spans="2:19" x14ac:dyDescent="0.3">
      <c r="B465" s="66" t="s">
        <v>830</v>
      </c>
      <c r="C465" s="67" t="s">
        <v>736</v>
      </c>
      <c r="D465" s="68" t="s">
        <v>65</v>
      </c>
      <c r="E465" s="68" t="s">
        <v>64</v>
      </c>
      <c r="F465" s="69">
        <v>1919458890606</v>
      </c>
      <c r="G465" s="68" t="s">
        <v>64</v>
      </c>
      <c r="H465" s="68" t="s">
        <v>64</v>
      </c>
      <c r="I465" s="68" t="s">
        <v>66</v>
      </c>
      <c r="J465" s="68" t="s">
        <v>66</v>
      </c>
      <c r="K465" s="70">
        <v>0</v>
      </c>
      <c r="L465" s="70">
        <v>0</v>
      </c>
      <c r="M465" s="70">
        <v>0</v>
      </c>
      <c r="N465" s="70" t="s">
        <v>67</v>
      </c>
      <c r="O465" s="70">
        <v>0</v>
      </c>
      <c r="P465" s="70" t="s">
        <v>68</v>
      </c>
      <c r="Q465" s="70" t="s">
        <v>68</v>
      </c>
      <c r="R465" s="66"/>
      <c r="S465" s="67"/>
    </row>
    <row r="466" spans="2:19" x14ac:dyDescent="0.3">
      <c r="B466" s="66" t="s">
        <v>831</v>
      </c>
      <c r="C466" s="67" t="s">
        <v>832</v>
      </c>
      <c r="D466" s="68" t="s">
        <v>64</v>
      </c>
      <c r="E466" s="68" t="s">
        <v>65</v>
      </c>
      <c r="F466" s="69">
        <v>1933095480101</v>
      </c>
      <c r="G466" s="68" t="s">
        <v>64</v>
      </c>
      <c r="H466" s="68" t="s">
        <v>64</v>
      </c>
      <c r="I466" s="68" t="s">
        <v>66</v>
      </c>
      <c r="J466" s="68" t="s">
        <v>66</v>
      </c>
      <c r="K466" s="70">
        <v>0</v>
      </c>
      <c r="L466" s="70">
        <v>0</v>
      </c>
      <c r="M466" s="70">
        <v>0</v>
      </c>
      <c r="N466" s="70" t="s">
        <v>67</v>
      </c>
      <c r="O466" s="70">
        <v>0</v>
      </c>
      <c r="P466" s="70" t="s">
        <v>68</v>
      </c>
      <c r="Q466" s="70" t="s">
        <v>68</v>
      </c>
      <c r="R466" s="66"/>
      <c r="S466" s="67"/>
    </row>
    <row r="467" spans="2:19" x14ac:dyDescent="0.3">
      <c r="B467" s="66" t="s">
        <v>828</v>
      </c>
      <c r="C467" s="67" t="s">
        <v>833</v>
      </c>
      <c r="D467" s="68" t="s">
        <v>65</v>
      </c>
      <c r="E467" s="68" t="s">
        <v>64</v>
      </c>
      <c r="F467" s="69">
        <v>1932045170101</v>
      </c>
      <c r="G467" s="68" t="s">
        <v>64</v>
      </c>
      <c r="H467" s="68" t="s">
        <v>64</v>
      </c>
      <c r="I467" s="68" t="s">
        <v>66</v>
      </c>
      <c r="J467" s="68" t="s">
        <v>66</v>
      </c>
      <c r="K467" s="70">
        <v>0</v>
      </c>
      <c r="L467" s="70">
        <v>0</v>
      </c>
      <c r="M467" s="70">
        <v>0</v>
      </c>
      <c r="N467" s="70" t="s">
        <v>67</v>
      </c>
      <c r="O467" s="70">
        <v>0</v>
      </c>
      <c r="P467" s="70" t="s">
        <v>68</v>
      </c>
      <c r="Q467" s="70" t="s">
        <v>68</v>
      </c>
      <c r="R467" s="66"/>
      <c r="S467" s="67"/>
    </row>
    <row r="468" spans="2:19" x14ac:dyDescent="0.3">
      <c r="B468" s="66" t="s">
        <v>834</v>
      </c>
      <c r="C468" s="67" t="s">
        <v>835</v>
      </c>
      <c r="D468" s="68" t="s">
        <v>65</v>
      </c>
      <c r="E468" s="68" t="s">
        <v>64</v>
      </c>
      <c r="F468" s="69">
        <v>2232056721309</v>
      </c>
      <c r="G468" s="68" t="s">
        <v>64</v>
      </c>
      <c r="H468" s="68" t="s">
        <v>64</v>
      </c>
      <c r="I468" s="68" t="s">
        <v>66</v>
      </c>
      <c r="J468" s="68" t="s">
        <v>66</v>
      </c>
      <c r="K468" s="70">
        <v>0</v>
      </c>
      <c r="L468" s="70">
        <v>0</v>
      </c>
      <c r="M468" s="70">
        <v>0</v>
      </c>
      <c r="N468" s="70" t="s">
        <v>67</v>
      </c>
      <c r="O468" s="70">
        <v>0</v>
      </c>
      <c r="P468" s="70" t="s">
        <v>68</v>
      </c>
      <c r="Q468" s="70" t="s">
        <v>68</v>
      </c>
      <c r="R468" s="66"/>
      <c r="S468" s="67"/>
    </row>
    <row r="469" spans="2:19" x14ac:dyDescent="0.3">
      <c r="B469" s="66" t="s">
        <v>229</v>
      </c>
      <c r="C469" s="67" t="s">
        <v>836</v>
      </c>
      <c r="D469" s="68" t="s">
        <v>64</v>
      </c>
      <c r="E469" s="68" t="s">
        <v>65</v>
      </c>
      <c r="F469" s="69">
        <v>1869993210901</v>
      </c>
      <c r="G469" s="68" t="s">
        <v>64</v>
      </c>
      <c r="H469" s="68" t="s">
        <v>64</v>
      </c>
      <c r="I469" s="68" t="s">
        <v>66</v>
      </c>
      <c r="J469" s="68" t="s">
        <v>66</v>
      </c>
      <c r="K469" s="70">
        <v>0</v>
      </c>
      <c r="L469" s="70">
        <v>0</v>
      </c>
      <c r="M469" s="70">
        <v>0</v>
      </c>
      <c r="N469" s="70" t="s">
        <v>67</v>
      </c>
      <c r="O469" s="70">
        <v>0</v>
      </c>
      <c r="P469" s="70" t="s">
        <v>68</v>
      </c>
      <c r="Q469" s="70" t="s">
        <v>68</v>
      </c>
      <c r="R469" s="66"/>
      <c r="S469" s="67"/>
    </row>
    <row r="470" spans="2:19" x14ac:dyDescent="0.3">
      <c r="B470" s="66" t="s">
        <v>837</v>
      </c>
      <c r="C470" s="67" t="s">
        <v>754</v>
      </c>
      <c r="D470" s="68" t="s">
        <v>65</v>
      </c>
      <c r="E470" s="68" t="s">
        <v>64</v>
      </c>
      <c r="F470" s="69">
        <v>1844812441212</v>
      </c>
      <c r="G470" s="68" t="s">
        <v>64</v>
      </c>
      <c r="H470" s="68" t="s">
        <v>64</v>
      </c>
      <c r="I470" s="68" t="s">
        <v>66</v>
      </c>
      <c r="J470" s="68" t="s">
        <v>66</v>
      </c>
      <c r="K470" s="70">
        <v>0</v>
      </c>
      <c r="L470" s="70">
        <v>0</v>
      </c>
      <c r="M470" s="70">
        <v>0</v>
      </c>
      <c r="N470" s="70" t="s">
        <v>67</v>
      </c>
      <c r="O470" s="70">
        <v>0</v>
      </c>
      <c r="P470" s="70" t="s">
        <v>68</v>
      </c>
      <c r="Q470" s="70" t="s">
        <v>68</v>
      </c>
      <c r="R470" s="66"/>
      <c r="S470" s="67"/>
    </row>
    <row r="471" spans="2:19" x14ac:dyDescent="0.3">
      <c r="B471" s="66" t="s">
        <v>282</v>
      </c>
      <c r="C471" s="67" t="s">
        <v>688</v>
      </c>
      <c r="D471" s="68" t="s">
        <v>64</v>
      </c>
      <c r="E471" s="68" t="s">
        <v>65</v>
      </c>
      <c r="F471" s="69">
        <v>1749880010901</v>
      </c>
      <c r="G471" s="68" t="s">
        <v>64</v>
      </c>
      <c r="H471" s="68" t="s">
        <v>64</v>
      </c>
      <c r="I471" s="68" t="s">
        <v>66</v>
      </c>
      <c r="J471" s="68" t="s">
        <v>66</v>
      </c>
      <c r="K471" s="70">
        <v>0</v>
      </c>
      <c r="L471" s="70">
        <v>0</v>
      </c>
      <c r="M471" s="70">
        <v>0</v>
      </c>
      <c r="N471" s="70" t="s">
        <v>67</v>
      </c>
      <c r="O471" s="70">
        <v>0</v>
      </c>
      <c r="P471" s="70" t="s">
        <v>68</v>
      </c>
      <c r="Q471" s="70" t="s">
        <v>68</v>
      </c>
      <c r="R471" s="66"/>
      <c r="S471" s="67"/>
    </row>
    <row r="472" spans="2:19" x14ac:dyDescent="0.3">
      <c r="B472" s="66" t="s">
        <v>838</v>
      </c>
      <c r="C472" s="67" t="s">
        <v>839</v>
      </c>
      <c r="D472" s="68" t="s">
        <v>64</v>
      </c>
      <c r="E472" s="68" t="s">
        <v>65</v>
      </c>
      <c r="F472" s="69">
        <v>1945978301001</v>
      </c>
      <c r="G472" s="68" t="s">
        <v>64</v>
      </c>
      <c r="H472" s="68" t="s">
        <v>64</v>
      </c>
      <c r="I472" s="68" t="s">
        <v>66</v>
      </c>
      <c r="J472" s="68" t="s">
        <v>66</v>
      </c>
      <c r="K472" s="70">
        <v>0</v>
      </c>
      <c r="L472" s="70">
        <v>0</v>
      </c>
      <c r="M472" s="70">
        <v>0</v>
      </c>
      <c r="N472" s="70" t="s">
        <v>67</v>
      </c>
      <c r="O472" s="70">
        <v>0</v>
      </c>
      <c r="P472" s="70" t="s">
        <v>68</v>
      </c>
      <c r="Q472" s="70" t="s">
        <v>68</v>
      </c>
      <c r="R472" s="66"/>
      <c r="S472" s="67"/>
    </row>
    <row r="473" spans="2:19" x14ac:dyDescent="0.3">
      <c r="B473" s="66" t="s">
        <v>840</v>
      </c>
      <c r="C473" s="67" t="s">
        <v>752</v>
      </c>
      <c r="D473" s="68" t="s">
        <v>65</v>
      </c>
      <c r="E473" s="68" t="s">
        <v>64</v>
      </c>
      <c r="F473" s="69">
        <v>2401888532204</v>
      </c>
      <c r="G473" s="68" t="s">
        <v>64</v>
      </c>
      <c r="H473" s="68" t="s">
        <v>64</v>
      </c>
      <c r="I473" s="68" t="s">
        <v>66</v>
      </c>
      <c r="J473" s="68" t="s">
        <v>66</v>
      </c>
      <c r="K473" s="70">
        <v>0</v>
      </c>
      <c r="L473" s="70">
        <v>0</v>
      </c>
      <c r="M473" s="70">
        <v>0</v>
      </c>
      <c r="N473" s="70" t="s">
        <v>67</v>
      </c>
      <c r="O473" s="70">
        <v>0</v>
      </c>
      <c r="P473" s="70" t="s">
        <v>68</v>
      </c>
      <c r="Q473" s="70" t="s">
        <v>68</v>
      </c>
      <c r="R473" s="66"/>
      <c r="S473" s="67"/>
    </row>
    <row r="474" spans="2:19" x14ac:dyDescent="0.3">
      <c r="B474" s="66" t="s">
        <v>727</v>
      </c>
      <c r="C474" s="67" t="s">
        <v>841</v>
      </c>
      <c r="D474" s="68" t="s">
        <v>65</v>
      </c>
      <c r="E474" s="68" t="s">
        <v>64</v>
      </c>
      <c r="F474" s="69">
        <v>2176897010501</v>
      </c>
      <c r="G474" s="68" t="s">
        <v>64</v>
      </c>
      <c r="H474" s="68" t="s">
        <v>64</v>
      </c>
      <c r="I474" s="68" t="s">
        <v>66</v>
      </c>
      <c r="J474" s="68" t="s">
        <v>66</v>
      </c>
      <c r="K474" s="70">
        <v>0</v>
      </c>
      <c r="L474" s="70">
        <v>0</v>
      </c>
      <c r="M474" s="70">
        <v>0</v>
      </c>
      <c r="N474" s="70" t="s">
        <v>67</v>
      </c>
      <c r="O474" s="70">
        <v>0</v>
      </c>
      <c r="P474" s="70" t="s">
        <v>68</v>
      </c>
      <c r="Q474" s="70" t="s">
        <v>68</v>
      </c>
      <c r="R474" s="66"/>
      <c r="S474" s="67"/>
    </row>
    <row r="475" spans="2:19" x14ac:dyDescent="0.3">
      <c r="B475" s="66" t="s">
        <v>653</v>
      </c>
      <c r="C475" s="67" t="s">
        <v>754</v>
      </c>
      <c r="D475" s="68" t="s">
        <v>65</v>
      </c>
      <c r="E475" s="68" t="s">
        <v>64</v>
      </c>
      <c r="F475" s="69">
        <v>2537024611001</v>
      </c>
      <c r="G475" s="68" t="s">
        <v>64</v>
      </c>
      <c r="H475" s="68" t="s">
        <v>64</v>
      </c>
      <c r="I475" s="68" t="s">
        <v>66</v>
      </c>
      <c r="J475" s="68" t="s">
        <v>66</v>
      </c>
      <c r="K475" s="70">
        <v>0</v>
      </c>
      <c r="L475" s="70">
        <v>0</v>
      </c>
      <c r="M475" s="70">
        <v>0</v>
      </c>
      <c r="N475" s="70" t="s">
        <v>67</v>
      </c>
      <c r="O475" s="70">
        <v>0</v>
      </c>
      <c r="P475" s="70" t="s">
        <v>68</v>
      </c>
      <c r="Q475" s="70" t="s">
        <v>68</v>
      </c>
      <c r="R475" s="66"/>
      <c r="S475" s="67"/>
    </row>
    <row r="476" spans="2:19" x14ac:dyDescent="0.3">
      <c r="B476" s="66" t="s">
        <v>842</v>
      </c>
      <c r="C476" s="67" t="s">
        <v>662</v>
      </c>
      <c r="D476" s="68" t="s">
        <v>65</v>
      </c>
      <c r="E476" s="68" t="s">
        <v>64</v>
      </c>
      <c r="F476" s="69">
        <v>2391919940902</v>
      </c>
      <c r="G476" s="68" t="s">
        <v>64</v>
      </c>
      <c r="H476" s="68" t="s">
        <v>64</v>
      </c>
      <c r="I476" s="68" t="s">
        <v>66</v>
      </c>
      <c r="J476" s="68" t="s">
        <v>66</v>
      </c>
      <c r="K476" s="70">
        <v>0</v>
      </c>
      <c r="L476" s="70">
        <v>0</v>
      </c>
      <c r="M476" s="70">
        <v>0</v>
      </c>
      <c r="N476" s="70" t="s">
        <v>67</v>
      </c>
      <c r="O476" s="70">
        <v>0</v>
      </c>
      <c r="P476" s="70" t="s">
        <v>68</v>
      </c>
      <c r="Q476" s="70" t="s">
        <v>68</v>
      </c>
      <c r="R476" s="66"/>
      <c r="S476" s="67"/>
    </row>
    <row r="477" spans="2:19" x14ac:dyDescent="0.3">
      <c r="B477" s="66" t="s">
        <v>843</v>
      </c>
      <c r="C477" s="67" t="s">
        <v>844</v>
      </c>
      <c r="D477" s="68" t="s">
        <v>65</v>
      </c>
      <c r="E477" s="68" t="s">
        <v>64</v>
      </c>
      <c r="F477" s="69">
        <v>1622611600101</v>
      </c>
      <c r="G477" s="68" t="s">
        <v>64</v>
      </c>
      <c r="H477" s="68" t="s">
        <v>64</v>
      </c>
      <c r="I477" s="68" t="s">
        <v>66</v>
      </c>
      <c r="J477" s="68" t="s">
        <v>66</v>
      </c>
      <c r="K477" s="70">
        <v>0</v>
      </c>
      <c r="L477" s="70">
        <v>0</v>
      </c>
      <c r="M477" s="70">
        <v>0</v>
      </c>
      <c r="N477" s="70" t="s">
        <v>67</v>
      </c>
      <c r="O477" s="70">
        <v>0</v>
      </c>
      <c r="P477" s="70" t="s">
        <v>68</v>
      </c>
      <c r="Q477" s="70" t="s">
        <v>68</v>
      </c>
      <c r="R477" s="66"/>
      <c r="S477" s="67"/>
    </row>
    <row r="478" spans="2:19" x14ac:dyDescent="0.3">
      <c r="B478" s="66" t="s">
        <v>845</v>
      </c>
      <c r="C478" s="67" t="s">
        <v>846</v>
      </c>
      <c r="D478" s="68" t="s">
        <v>65</v>
      </c>
      <c r="E478" s="68" t="s">
        <v>64</v>
      </c>
      <c r="F478" s="69">
        <v>2064767360902</v>
      </c>
      <c r="G478" s="68" t="s">
        <v>64</v>
      </c>
      <c r="H478" s="68" t="s">
        <v>64</v>
      </c>
      <c r="I478" s="68" t="s">
        <v>66</v>
      </c>
      <c r="J478" s="68" t="s">
        <v>66</v>
      </c>
      <c r="K478" s="70">
        <v>0</v>
      </c>
      <c r="L478" s="70">
        <v>0</v>
      </c>
      <c r="M478" s="70">
        <v>0</v>
      </c>
      <c r="N478" s="70" t="s">
        <v>67</v>
      </c>
      <c r="O478" s="70">
        <v>0</v>
      </c>
      <c r="P478" s="70" t="s">
        <v>68</v>
      </c>
      <c r="Q478" s="70" t="s">
        <v>68</v>
      </c>
      <c r="R478" s="66"/>
      <c r="S478" s="67"/>
    </row>
    <row r="479" spans="2:19" x14ac:dyDescent="0.3">
      <c r="B479" s="66" t="s">
        <v>847</v>
      </c>
      <c r="C479" s="67" t="s">
        <v>848</v>
      </c>
      <c r="D479" s="68" t="s">
        <v>65</v>
      </c>
      <c r="E479" s="68" t="s">
        <v>64</v>
      </c>
      <c r="F479" s="69">
        <v>1710057160501</v>
      </c>
      <c r="G479" s="68" t="s">
        <v>64</v>
      </c>
      <c r="H479" s="68" t="s">
        <v>64</v>
      </c>
      <c r="I479" s="68" t="s">
        <v>66</v>
      </c>
      <c r="J479" s="68" t="s">
        <v>66</v>
      </c>
      <c r="K479" s="70" t="s">
        <v>67</v>
      </c>
      <c r="L479" s="70">
        <v>0</v>
      </c>
      <c r="M479" s="70">
        <v>0</v>
      </c>
      <c r="N479" s="70">
        <v>0</v>
      </c>
      <c r="O479" s="70">
        <v>0</v>
      </c>
      <c r="P479" s="70" t="s">
        <v>68</v>
      </c>
      <c r="Q479" s="70" t="s">
        <v>68</v>
      </c>
      <c r="R479" s="66"/>
      <c r="S479" s="67"/>
    </row>
    <row r="480" spans="2:19" x14ac:dyDescent="0.3">
      <c r="B480" s="66" t="s">
        <v>755</v>
      </c>
      <c r="C480" s="67" t="s">
        <v>849</v>
      </c>
      <c r="D480" s="68" t="s">
        <v>65</v>
      </c>
      <c r="E480" s="68" t="s">
        <v>64</v>
      </c>
      <c r="F480" s="69">
        <v>1949868370511</v>
      </c>
      <c r="G480" s="68" t="s">
        <v>64</v>
      </c>
      <c r="H480" s="68" t="s">
        <v>64</v>
      </c>
      <c r="I480" s="68" t="s">
        <v>66</v>
      </c>
      <c r="J480" s="68" t="s">
        <v>66</v>
      </c>
      <c r="K480" s="70">
        <v>0</v>
      </c>
      <c r="L480" s="70">
        <v>0</v>
      </c>
      <c r="M480" s="70">
        <v>0</v>
      </c>
      <c r="N480" s="70" t="s">
        <v>67</v>
      </c>
      <c r="O480" s="70">
        <v>0</v>
      </c>
      <c r="P480" s="70" t="s">
        <v>68</v>
      </c>
      <c r="Q480" s="70" t="s">
        <v>68</v>
      </c>
      <c r="R480" s="66"/>
      <c r="S480" s="67"/>
    </row>
    <row r="481" spans="2:19" x14ac:dyDescent="0.3">
      <c r="B481" s="66" t="s">
        <v>238</v>
      </c>
      <c r="C481" s="67" t="s">
        <v>850</v>
      </c>
      <c r="D481" s="68" t="s">
        <v>64</v>
      </c>
      <c r="E481" s="68" t="s">
        <v>65</v>
      </c>
      <c r="F481" s="69">
        <v>2621270081001</v>
      </c>
      <c r="G481" s="68" t="s">
        <v>64</v>
      </c>
      <c r="H481" s="68" t="s">
        <v>64</v>
      </c>
      <c r="I481" s="68" t="s">
        <v>66</v>
      </c>
      <c r="J481" s="68" t="s">
        <v>66</v>
      </c>
      <c r="K481" s="70">
        <v>0</v>
      </c>
      <c r="L481" s="70">
        <v>0</v>
      </c>
      <c r="M481" s="70">
        <v>0</v>
      </c>
      <c r="N481" s="70" t="s">
        <v>67</v>
      </c>
      <c r="O481" s="70">
        <v>0</v>
      </c>
      <c r="P481" s="70" t="s">
        <v>68</v>
      </c>
      <c r="Q481" s="70" t="s">
        <v>68</v>
      </c>
      <c r="R481" s="66"/>
      <c r="S481" s="67"/>
    </row>
    <row r="482" spans="2:19" x14ac:dyDescent="0.3">
      <c r="B482" s="66" t="s">
        <v>851</v>
      </c>
      <c r="C482" s="67" t="s">
        <v>741</v>
      </c>
      <c r="D482" s="68" t="s">
        <v>65</v>
      </c>
      <c r="E482" s="68" t="s">
        <v>64</v>
      </c>
      <c r="F482" s="69">
        <v>2594518190101</v>
      </c>
      <c r="G482" s="68" t="s">
        <v>64</v>
      </c>
      <c r="H482" s="68" t="s">
        <v>64</v>
      </c>
      <c r="I482" s="68" t="s">
        <v>66</v>
      </c>
      <c r="J482" s="68" t="s">
        <v>66</v>
      </c>
      <c r="K482" s="70">
        <v>0</v>
      </c>
      <c r="L482" s="70">
        <v>0</v>
      </c>
      <c r="M482" s="70">
        <v>0</v>
      </c>
      <c r="N482" s="70" t="s">
        <v>67</v>
      </c>
      <c r="O482" s="70">
        <v>0</v>
      </c>
      <c r="P482" s="70" t="s">
        <v>68</v>
      </c>
      <c r="Q482" s="70" t="s">
        <v>68</v>
      </c>
      <c r="R482" s="66"/>
      <c r="S482" s="67"/>
    </row>
    <row r="483" spans="2:19" x14ac:dyDescent="0.3">
      <c r="B483" s="66" t="s">
        <v>247</v>
      </c>
      <c r="C483" s="67" t="s">
        <v>852</v>
      </c>
      <c r="D483" s="68" t="s">
        <v>64</v>
      </c>
      <c r="E483" s="68" t="s">
        <v>65</v>
      </c>
      <c r="F483" s="69">
        <v>1789300670101</v>
      </c>
      <c r="G483" s="68" t="s">
        <v>64</v>
      </c>
      <c r="H483" s="68" t="s">
        <v>64</v>
      </c>
      <c r="I483" s="68" t="s">
        <v>66</v>
      </c>
      <c r="J483" s="68" t="s">
        <v>66</v>
      </c>
      <c r="K483" s="70">
        <v>0</v>
      </c>
      <c r="L483" s="70">
        <v>0</v>
      </c>
      <c r="M483" s="70">
        <v>0</v>
      </c>
      <c r="N483" s="70" t="s">
        <v>67</v>
      </c>
      <c r="O483" s="70">
        <v>0</v>
      </c>
      <c r="P483" s="70" t="s">
        <v>68</v>
      </c>
      <c r="Q483" s="70" t="s">
        <v>68</v>
      </c>
      <c r="R483" s="66"/>
      <c r="S483" s="67"/>
    </row>
    <row r="484" spans="2:19" x14ac:dyDescent="0.3">
      <c r="B484" s="66" t="s">
        <v>247</v>
      </c>
      <c r="C484" s="67" t="s">
        <v>853</v>
      </c>
      <c r="D484" s="68" t="s">
        <v>64</v>
      </c>
      <c r="E484" s="68" t="s">
        <v>65</v>
      </c>
      <c r="F484" s="69">
        <v>2396411080101</v>
      </c>
      <c r="G484" s="68" t="s">
        <v>64</v>
      </c>
      <c r="H484" s="68" t="s">
        <v>64</v>
      </c>
      <c r="I484" s="68" t="s">
        <v>66</v>
      </c>
      <c r="J484" s="68" t="s">
        <v>66</v>
      </c>
      <c r="K484" s="70">
        <v>0</v>
      </c>
      <c r="L484" s="70">
        <v>0</v>
      </c>
      <c r="M484" s="70">
        <v>0</v>
      </c>
      <c r="N484" s="70" t="s">
        <v>67</v>
      </c>
      <c r="O484" s="70">
        <v>0</v>
      </c>
      <c r="P484" s="70" t="s">
        <v>68</v>
      </c>
      <c r="Q484" s="70" t="s">
        <v>68</v>
      </c>
      <c r="R484" s="66"/>
      <c r="S484" s="67"/>
    </row>
    <row r="485" spans="2:19" x14ac:dyDescent="0.3">
      <c r="B485" s="66" t="s">
        <v>854</v>
      </c>
      <c r="C485" s="67" t="s">
        <v>855</v>
      </c>
      <c r="D485" s="68" t="s">
        <v>64</v>
      </c>
      <c r="E485" s="68" t="s">
        <v>65</v>
      </c>
      <c r="F485" s="69">
        <v>1927337371101</v>
      </c>
      <c r="G485" s="68" t="s">
        <v>64</v>
      </c>
      <c r="H485" s="68" t="s">
        <v>64</v>
      </c>
      <c r="I485" s="68" t="s">
        <v>66</v>
      </c>
      <c r="J485" s="68" t="s">
        <v>66</v>
      </c>
      <c r="K485" s="70" t="s">
        <v>67</v>
      </c>
      <c r="L485" s="70">
        <v>0</v>
      </c>
      <c r="M485" s="70">
        <v>0</v>
      </c>
      <c r="N485" s="70">
        <v>0</v>
      </c>
      <c r="O485" s="70">
        <v>0</v>
      </c>
      <c r="P485" s="70" t="s">
        <v>68</v>
      </c>
      <c r="Q485" s="70" t="s">
        <v>68</v>
      </c>
      <c r="R485" s="66"/>
      <c r="S485" s="67"/>
    </row>
    <row r="486" spans="2:19" x14ac:dyDescent="0.3">
      <c r="B486" s="66" t="s">
        <v>856</v>
      </c>
      <c r="C486" s="67" t="s">
        <v>857</v>
      </c>
      <c r="D486" s="68" t="s">
        <v>65</v>
      </c>
      <c r="E486" s="68" t="s">
        <v>64</v>
      </c>
      <c r="F486" s="69">
        <v>1681654810501</v>
      </c>
      <c r="G486" s="68" t="s">
        <v>64</v>
      </c>
      <c r="H486" s="68" t="s">
        <v>64</v>
      </c>
      <c r="I486" s="68" t="s">
        <v>66</v>
      </c>
      <c r="J486" s="68" t="s">
        <v>66</v>
      </c>
      <c r="K486" s="70">
        <v>0</v>
      </c>
      <c r="L486" s="70">
        <v>0</v>
      </c>
      <c r="M486" s="70">
        <v>0</v>
      </c>
      <c r="N486" s="70" t="s">
        <v>67</v>
      </c>
      <c r="O486" s="70">
        <v>0</v>
      </c>
      <c r="P486" s="70" t="s">
        <v>68</v>
      </c>
      <c r="Q486" s="70" t="s">
        <v>68</v>
      </c>
      <c r="R486" s="66"/>
      <c r="S486" s="67"/>
    </row>
    <row r="487" spans="2:19" x14ac:dyDescent="0.3">
      <c r="B487" s="66" t="s">
        <v>673</v>
      </c>
      <c r="C487" s="67" t="s">
        <v>279</v>
      </c>
      <c r="D487" s="68" t="s">
        <v>65</v>
      </c>
      <c r="E487" s="68" t="s">
        <v>64</v>
      </c>
      <c r="F487" s="69">
        <v>2073082330101</v>
      </c>
      <c r="G487" s="68" t="s">
        <v>64</v>
      </c>
      <c r="H487" s="68" t="s">
        <v>64</v>
      </c>
      <c r="I487" s="68" t="s">
        <v>66</v>
      </c>
      <c r="J487" s="68" t="s">
        <v>66</v>
      </c>
      <c r="K487" s="70">
        <v>0</v>
      </c>
      <c r="L487" s="70">
        <v>0</v>
      </c>
      <c r="M487" s="70">
        <v>0</v>
      </c>
      <c r="N487" s="70" t="s">
        <v>67</v>
      </c>
      <c r="O487" s="70">
        <v>0</v>
      </c>
      <c r="P487" s="70" t="s">
        <v>68</v>
      </c>
      <c r="Q487" s="70" t="s">
        <v>68</v>
      </c>
      <c r="R487" s="66"/>
      <c r="S487" s="67"/>
    </row>
    <row r="488" spans="2:19" x14ac:dyDescent="0.3">
      <c r="B488" s="66" t="s">
        <v>858</v>
      </c>
      <c r="C488" s="67" t="s">
        <v>859</v>
      </c>
      <c r="D488" s="68" t="s">
        <v>65</v>
      </c>
      <c r="E488" s="68" t="s">
        <v>64</v>
      </c>
      <c r="F488" s="69">
        <v>2160292520508</v>
      </c>
      <c r="G488" s="68" t="s">
        <v>64</v>
      </c>
      <c r="H488" s="68" t="s">
        <v>64</v>
      </c>
      <c r="I488" s="68" t="s">
        <v>66</v>
      </c>
      <c r="J488" s="68" t="s">
        <v>66</v>
      </c>
      <c r="K488" s="70" t="s">
        <v>67</v>
      </c>
      <c r="L488" s="70">
        <v>0</v>
      </c>
      <c r="M488" s="70">
        <v>0</v>
      </c>
      <c r="N488" s="70">
        <v>0</v>
      </c>
      <c r="O488" s="70">
        <v>0</v>
      </c>
      <c r="P488" s="70" t="s">
        <v>68</v>
      </c>
      <c r="Q488" s="70" t="s">
        <v>68</v>
      </c>
      <c r="R488" s="66"/>
      <c r="S488" s="67"/>
    </row>
    <row r="489" spans="2:19" x14ac:dyDescent="0.3">
      <c r="B489" s="66" t="s">
        <v>860</v>
      </c>
      <c r="C489" s="67" t="s">
        <v>255</v>
      </c>
      <c r="D489" s="68" t="s">
        <v>65</v>
      </c>
      <c r="E489" s="68" t="s">
        <v>64</v>
      </c>
      <c r="F489" s="69">
        <v>2592622850101</v>
      </c>
      <c r="G489" s="68" t="s">
        <v>64</v>
      </c>
      <c r="H489" s="68" t="s">
        <v>64</v>
      </c>
      <c r="I489" s="68" t="s">
        <v>66</v>
      </c>
      <c r="J489" s="68" t="s">
        <v>66</v>
      </c>
      <c r="K489" s="70">
        <v>0</v>
      </c>
      <c r="L489" s="70">
        <v>0</v>
      </c>
      <c r="M489" s="70">
        <v>0</v>
      </c>
      <c r="N489" s="70" t="s">
        <v>67</v>
      </c>
      <c r="O489" s="70">
        <v>0</v>
      </c>
      <c r="P489" s="70" t="s">
        <v>68</v>
      </c>
      <c r="Q489" s="70" t="s">
        <v>68</v>
      </c>
      <c r="R489" s="66"/>
      <c r="S489" s="67"/>
    </row>
    <row r="490" spans="2:19" x14ac:dyDescent="0.3">
      <c r="B490" s="66" t="s">
        <v>651</v>
      </c>
      <c r="C490" s="67" t="s">
        <v>255</v>
      </c>
      <c r="D490" s="68" t="s">
        <v>64</v>
      </c>
      <c r="E490" s="68" t="s">
        <v>65</v>
      </c>
      <c r="F490" s="69">
        <v>2897397722207</v>
      </c>
      <c r="G490" s="68" t="s">
        <v>64</v>
      </c>
      <c r="H490" s="68" t="s">
        <v>64</v>
      </c>
      <c r="I490" s="68" t="s">
        <v>66</v>
      </c>
      <c r="J490" s="68" t="s">
        <v>66</v>
      </c>
      <c r="K490" s="70">
        <v>0</v>
      </c>
      <c r="L490" s="70">
        <v>0</v>
      </c>
      <c r="M490" s="70">
        <v>0</v>
      </c>
      <c r="N490" s="70" t="s">
        <v>67</v>
      </c>
      <c r="O490" s="70">
        <v>0</v>
      </c>
      <c r="P490" s="70" t="s">
        <v>68</v>
      </c>
      <c r="Q490" s="70" t="s">
        <v>68</v>
      </c>
      <c r="R490" s="66"/>
      <c r="S490" s="67"/>
    </row>
    <row r="491" spans="2:19" x14ac:dyDescent="0.3">
      <c r="B491" s="66" t="s">
        <v>651</v>
      </c>
      <c r="C491" s="67" t="s">
        <v>861</v>
      </c>
      <c r="D491" s="68" t="s">
        <v>64</v>
      </c>
      <c r="E491" s="68" t="s">
        <v>65</v>
      </c>
      <c r="F491" s="69">
        <v>1680119990101</v>
      </c>
      <c r="G491" s="68" t="s">
        <v>64</v>
      </c>
      <c r="H491" s="68" t="s">
        <v>64</v>
      </c>
      <c r="I491" s="68" t="s">
        <v>66</v>
      </c>
      <c r="J491" s="68" t="s">
        <v>66</v>
      </c>
      <c r="K491" s="70">
        <v>0</v>
      </c>
      <c r="L491" s="70">
        <v>0</v>
      </c>
      <c r="M491" s="70">
        <v>0</v>
      </c>
      <c r="N491" s="70" t="s">
        <v>67</v>
      </c>
      <c r="O491" s="70">
        <v>0</v>
      </c>
      <c r="P491" s="70" t="s">
        <v>68</v>
      </c>
      <c r="Q491" s="70" t="s">
        <v>68</v>
      </c>
      <c r="R491" s="66"/>
      <c r="S491" s="67"/>
    </row>
    <row r="492" spans="2:19" x14ac:dyDescent="0.3">
      <c r="B492" s="66" t="s">
        <v>225</v>
      </c>
      <c r="C492" s="67" t="s">
        <v>846</v>
      </c>
      <c r="D492" s="68" t="s">
        <v>64</v>
      </c>
      <c r="E492" s="68" t="s">
        <v>65</v>
      </c>
      <c r="F492" s="69">
        <v>1829625550608</v>
      </c>
      <c r="G492" s="68" t="s">
        <v>64</v>
      </c>
      <c r="H492" s="68" t="s">
        <v>64</v>
      </c>
      <c r="I492" s="68" t="s">
        <v>66</v>
      </c>
      <c r="J492" s="68" t="s">
        <v>66</v>
      </c>
      <c r="K492" s="70">
        <v>0</v>
      </c>
      <c r="L492" s="70">
        <v>0</v>
      </c>
      <c r="M492" s="70">
        <v>0</v>
      </c>
      <c r="N492" s="70" t="s">
        <v>67</v>
      </c>
      <c r="O492" s="70">
        <v>0</v>
      </c>
      <c r="P492" s="70" t="s">
        <v>68</v>
      </c>
      <c r="Q492" s="70" t="s">
        <v>68</v>
      </c>
      <c r="R492" s="66"/>
      <c r="S492" s="67"/>
    </row>
    <row r="493" spans="2:19" x14ac:dyDescent="0.3">
      <c r="B493" s="66" t="s">
        <v>749</v>
      </c>
      <c r="C493" s="67" t="s">
        <v>862</v>
      </c>
      <c r="D493" s="68" t="s">
        <v>64</v>
      </c>
      <c r="E493" s="68" t="s">
        <v>65</v>
      </c>
      <c r="F493" s="69">
        <v>1834507360101</v>
      </c>
      <c r="G493" s="68" t="s">
        <v>64</v>
      </c>
      <c r="H493" s="68" t="s">
        <v>64</v>
      </c>
      <c r="I493" s="68" t="s">
        <v>66</v>
      </c>
      <c r="J493" s="68" t="s">
        <v>66</v>
      </c>
      <c r="K493" s="70" t="s">
        <v>67</v>
      </c>
      <c r="L493" s="70">
        <v>0</v>
      </c>
      <c r="M493" s="70">
        <v>0</v>
      </c>
      <c r="N493" s="70">
        <v>0</v>
      </c>
      <c r="O493" s="70">
        <v>0</v>
      </c>
      <c r="P493" s="70" t="s">
        <v>68</v>
      </c>
      <c r="Q493" s="70" t="s">
        <v>68</v>
      </c>
      <c r="R493" s="66"/>
      <c r="S493" s="67"/>
    </row>
    <row r="494" spans="2:19" x14ac:dyDescent="0.3">
      <c r="B494" s="66" t="s">
        <v>863</v>
      </c>
      <c r="C494" s="67" t="s">
        <v>251</v>
      </c>
      <c r="D494" s="68" t="s">
        <v>64</v>
      </c>
      <c r="E494" s="68" t="s">
        <v>65</v>
      </c>
      <c r="F494" s="69">
        <v>2248180230101</v>
      </c>
      <c r="G494" s="68" t="s">
        <v>64</v>
      </c>
      <c r="H494" s="68" t="s">
        <v>64</v>
      </c>
      <c r="I494" s="68" t="s">
        <v>66</v>
      </c>
      <c r="J494" s="68" t="s">
        <v>66</v>
      </c>
      <c r="K494" s="70">
        <v>0</v>
      </c>
      <c r="L494" s="70">
        <v>0</v>
      </c>
      <c r="M494" s="70">
        <v>0</v>
      </c>
      <c r="N494" s="70" t="s">
        <v>67</v>
      </c>
      <c r="O494" s="70">
        <v>0</v>
      </c>
      <c r="P494" s="70" t="s">
        <v>68</v>
      </c>
      <c r="Q494" s="70" t="s">
        <v>68</v>
      </c>
      <c r="R494" s="66"/>
      <c r="S494" s="67"/>
    </row>
    <row r="495" spans="2:19" x14ac:dyDescent="0.3">
      <c r="B495" s="66" t="s">
        <v>669</v>
      </c>
      <c r="C495" s="67" t="s">
        <v>864</v>
      </c>
      <c r="D495" s="68" t="s">
        <v>64</v>
      </c>
      <c r="E495" s="68" t="s">
        <v>65</v>
      </c>
      <c r="F495" s="69">
        <v>1809595060116</v>
      </c>
      <c r="G495" s="68" t="s">
        <v>64</v>
      </c>
      <c r="H495" s="68" t="s">
        <v>64</v>
      </c>
      <c r="I495" s="68" t="s">
        <v>66</v>
      </c>
      <c r="J495" s="68" t="s">
        <v>66</v>
      </c>
      <c r="K495" s="70">
        <v>0</v>
      </c>
      <c r="L495" s="70">
        <v>0</v>
      </c>
      <c r="M495" s="70">
        <v>0</v>
      </c>
      <c r="N495" s="70" t="s">
        <v>67</v>
      </c>
      <c r="O495" s="70">
        <v>0</v>
      </c>
      <c r="P495" s="70" t="s">
        <v>68</v>
      </c>
      <c r="Q495" s="70" t="s">
        <v>68</v>
      </c>
      <c r="R495" s="66"/>
      <c r="S495" s="67"/>
    </row>
    <row r="496" spans="2:19" x14ac:dyDescent="0.3">
      <c r="B496" s="66" t="s">
        <v>243</v>
      </c>
      <c r="C496" s="67" t="s">
        <v>865</v>
      </c>
      <c r="D496" s="68" t="s">
        <v>64</v>
      </c>
      <c r="E496" s="68" t="s">
        <v>65</v>
      </c>
      <c r="F496" s="69">
        <v>2231826800101</v>
      </c>
      <c r="G496" s="68" t="s">
        <v>64</v>
      </c>
      <c r="H496" s="68" t="s">
        <v>64</v>
      </c>
      <c r="I496" s="68" t="s">
        <v>66</v>
      </c>
      <c r="J496" s="68" t="s">
        <v>66</v>
      </c>
      <c r="K496" s="70">
        <v>0</v>
      </c>
      <c r="L496" s="70">
        <v>0</v>
      </c>
      <c r="M496" s="70">
        <v>0</v>
      </c>
      <c r="N496" s="70" t="s">
        <v>67</v>
      </c>
      <c r="O496" s="70">
        <v>0</v>
      </c>
      <c r="P496" s="70" t="s">
        <v>68</v>
      </c>
      <c r="Q496" s="70" t="s">
        <v>68</v>
      </c>
      <c r="R496" s="66"/>
      <c r="S496" s="67"/>
    </row>
    <row r="497" spans="2:19" x14ac:dyDescent="0.3">
      <c r="B497" s="66" t="s">
        <v>646</v>
      </c>
      <c r="C497" s="67" t="s">
        <v>866</v>
      </c>
      <c r="D497" s="68" t="s">
        <v>64</v>
      </c>
      <c r="E497" s="68" t="s">
        <v>65</v>
      </c>
      <c r="F497" s="69">
        <v>2217342440116</v>
      </c>
      <c r="G497" s="68" t="s">
        <v>64</v>
      </c>
      <c r="H497" s="68" t="s">
        <v>64</v>
      </c>
      <c r="I497" s="68" t="s">
        <v>66</v>
      </c>
      <c r="J497" s="68" t="s">
        <v>66</v>
      </c>
      <c r="K497" s="70">
        <v>0</v>
      </c>
      <c r="L497" s="70">
        <v>0</v>
      </c>
      <c r="M497" s="70">
        <v>0</v>
      </c>
      <c r="N497" s="70" t="s">
        <v>67</v>
      </c>
      <c r="O497" s="70">
        <v>0</v>
      </c>
      <c r="P497" s="70" t="s">
        <v>68</v>
      </c>
      <c r="Q497" s="70" t="s">
        <v>68</v>
      </c>
      <c r="R497" s="66"/>
      <c r="S497" s="67"/>
    </row>
    <row r="498" spans="2:19" x14ac:dyDescent="0.3">
      <c r="B498" s="66" t="s">
        <v>278</v>
      </c>
      <c r="C498" s="67" t="s">
        <v>867</v>
      </c>
      <c r="D498" s="68" t="s">
        <v>64</v>
      </c>
      <c r="E498" s="68" t="s">
        <v>65</v>
      </c>
      <c r="F498" s="69">
        <v>2670455650101</v>
      </c>
      <c r="G498" s="68" t="s">
        <v>64</v>
      </c>
      <c r="H498" s="68" t="s">
        <v>64</v>
      </c>
      <c r="I498" s="68" t="s">
        <v>66</v>
      </c>
      <c r="J498" s="68" t="s">
        <v>66</v>
      </c>
      <c r="K498" s="70">
        <v>0</v>
      </c>
      <c r="L498" s="70">
        <v>0</v>
      </c>
      <c r="M498" s="70">
        <v>0</v>
      </c>
      <c r="N498" s="70" t="s">
        <v>67</v>
      </c>
      <c r="O498" s="70">
        <v>0</v>
      </c>
      <c r="P498" s="70" t="s">
        <v>68</v>
      </c>
      <c r="Q498" s="70" t="s">
        <v>68</v>
      </c>
      <c r="R498" s="66"/>
      <c r="S498" s="67"/>
    </row>
    <row r="499" spans="2:19" x14ac:dyDescent="0.3">
      <c r="B499" s="66" t="s">
        <v>731</v>
      </c>
      <c r="C499" s="67" t="s">
        <v>868</v>
      </c>
      <c r="D499" s="68" t="s">
        <v>65</v>
      </c>
      <c r="E499" s="68" t="s">
        <v>64</v>
      </c>
      <c r="F499" s="69">
        <v>1578523770107</v>
      </c>
      <c r="G499" s="68" t="s">
        <v>64</v>
      </c>
      <c r="H499" s="68" t="s">
        <v>64</v>
      </c>
      <c r="I499" s="68" t="s">
        <v>66</v>
      </c>
      <c r="J499" s="68" t="s">
        <v>66</v>
      </c>
      <c r="K499" s="70" t="s">
        <v>67</v>
      </c>
      <c r="L499" s="70">
        <v>0</v>
      </c>
      <c r="M499" s="70">
        <v>0</v>
      </c>
      <c r="N499" s="70">
        <v>0</v>
      </c>
      <c r="O499" s="70">
        <v>0</v>
      </c>
      <c r="P499" s="70" t="s">
        <v>68</v>
      </c>
      <c r="Q499" s="70" t="s">
        <v>68</v>
      </c>
      <c r="R499" s="66"/>
      <c r="S499" s="67"/>
    </row>
    <row r="500" spans="2:19" x14ac:dyDescent="0.3">
      <c r="B500" s="66" t="s">
        <v>225</v>
      </c>
      <c r="C500" s="67" t="s">
        <v>740</v>
      </c>
      <c r="D500" s="68" t="s">
        <v>64</v>
      </c>
      <c r="E500" s="68" t="s">
        <v>65</v>
      </c>
      <c r="F500" s="69">
        <v>1682721482205</v>
      </c>
      <c r="G500" s="68" t="s">
        <v>64</v>
      </c>
      <c r="H500" s="68" t="s">
        <v>64</v>
      </c>
      <c r="I500" s="68" t="s">
        <v>66</v>
      </c>
      <c r="J500" s="68" t="s">
        <v>66</v>
      </c>
      <c r="K500" s="70">
        <v>0</v>
      </c>
      <c r="L500" s="70">
        <v>0</v>
      </c>
      <c r="M500" s="70">
        <v>0</v>
      </c>
      <c r="N500" s="70" t="s">
        <v>67</v>
      </c>
      <c r="O500" s="70">
        <v>0</v>
      </c>
      <c r="P500" s="70" t="s">
        <v>68</v>
      </c>
      <c r="Q500" s="70" t="s">
        <v>68</v>
      </c>
      <c r="R500" s="66"/>
      <c r="S500" s="67"/>
    </row>
    <row r="501" spans="2:19" x14ac:dyDescent="0.3">
      <c r="B501" s="66" t="s">
        <v>771</v>
      </c>
      <c r="C501" s="67" t="s">
        <v>869</v>
      </c>
      <c r="D501" s="68" t="s">
        <v>64</v>
      </c>
      <c r="E501" s="68" t="s">
        <v>65</v>
      </c>
      <c r="F501" s="69">
        <v>2389389130101</v>
      </c>
      <c r="G501" s="68" t="s">
        <v>64</v>
      </c>
      <c r="H501" s="68" t="s">
        <v>64</v>
      </c>
      <c r="I501" s="68" t="s">
        <v>66</v>
      </c>
      <c r="J501" s="68" t="s">
        <v>66</v>
      </c>
      <c r="K501" s="70">
        <v>0</v>
      </c>
      <c r="L501" s="70">
        <v>0</v>
      </c>
      <c r="M501" s="70">
        <v>0</v>
      </c>
      <c r="N501" s="70" t="s">
        <v>67</v>
      </c>
      <c r="O501" s="70">
        <v>0</v>
      </c>
      <c r="P501" s="70" t="s">
        <v>68</v>
      </c>
      <c r="Q501" s="70" t="s">
        <v>68</v>
      </c>
      <c r="R501" s="66"/>
      <c r="S501" s="67"/>
    </row>
    <row r="502" spans="2:19" x14ac:dyDescent="0.3">
      <c r="B502" s="66" t="s">
        <v>698</v>
      </c>
      <c r="C502" s="67" t="s">
        <v>870</v>
      </c>
      <c r="D502" s="68" t="s">
        <v>64</v>
      </c>
      <c r="E502" s="68" t="s">
        <v>65</v>
      </c>
      <c r="F502" s="69">
        <v>1944777030108</v>
      </c>
      <c r="G502" s="68" t="s">
        <v>64</v>
      </c>
      <c r="H502" s="68" t="s">
        <v>64</v>
      </c>
      <c r="I502" s="68" t="s">
        <v>66</v>
      </c>
      <c r="J502" s="68" t="s">
        <v>66</v>
      </c>
      <c r="K502" s="70" t="s">
        <v>67</v>
      </c>
      <c r="L502" s="70">
        <v>0</v>
      </c>
      <c r="M502" s="70">
        <v>0</v>
      </c>
      <c r="N502" s="70">
        <v>0</v>
      </c>
      <c r="O502" s="70">
        <v>0</v>
      </c>
      <c r="P502" s="70" t="s">
        <v>68</v>
      </c>
      <c r="Q502" s="70" t="s">
        <v>68</v>
      </c>
      <c r="R502" s="66"/>
      <c r="S502" s="67"/>
    </row>
    <row r="503" spans="2:19" x14ac:dyDescent="0.3">
      <c r="B503" s="66" t="s">
        <v>871</v>
      </c>
      <c r="C503" s="67" t="s">
        <v>872</v>
      </c>
      <c r="D503" s="68" t="s">
        <v>64</v>
      </c>
      <c r="E503" s="68" t="s">
        <v>65</v>
      </c>
      <c r="F503" s="69">
        <v>1665176151009</v>
      </c>
      <c r="G503" s="68" t="s">
        <v>64</v>
      </c>
      <c r="H503" s="68" t="s">
        <v>64</v>
      </c>
      <c r="I503" s="68" t="s">
        <v>66</v>
      </c>
      <c r="J503" s="68" t="s">
        <v>66</v>
      </c>
      <c r="K503" s="70">
        <v>0</v>
      </c>
      <c r="L503" s="70">
        <v>0</v>
      </c>
      <c r="M503" s="70">
        <v>0</v>
      </c>
      <c r="N503" s="70" t="s">
        <v>67</v>
      </c>
      <c r="O503" s="70">
        <v>0</v>
      </c>
      <c r="P503" s="70" t="s">
        <v>68</v>
      </c>
      <c r="Q503" s="70" t="s">
        <v>68</v>
      </c>
      <c r="R503" s="66"/>
      <c r="S503" s="67"/>
    </row>
    <row r="504" spans="2:19" x14ac:dyDescent="0.3">
      <c r="B504" s="66" t="s">
        <v>229</v>
      </c>
      <c r="C504" s="67" t="s">
        <v>841</v>
      </c>
      <c r="D504" s="68" t="s">
        <v>64</v>
      </c>
      <c r="E504" s="68" t="s">
        <v>65</v>
      </c>
      <c r="F504" s="69">
        <v>2520627521213</v>
      </c>
      <c r="G504" s="68" t="s">
        <v>64</v>
      </c>
      <c r="H504" s="68" t="s">
        <v>64</v>
      </c>
      <c r="I504" s="68" t="s">
        <v>66</v>
      </c>
      <c r="J504" s="68" t="s">
        <v>66</v>
      </c>
      <c r="K504" s="70">
        <v>0</v>
      </c>
      <c r="L504" s="70">
        <v>0</v>
      </c>
      <c r="M504" s="70">
        <v>0</v>
      </c>
      <c r="N504" s="70" t="s">
        <v>67</v>
      </c>
      <c r="O504" s="70">
        <v>0</v>
      </c>
      <c r="P504" s="70" t="s">
        <v>68</v>
      </c>
      <c r="Q504" s="70" t="s">
        <v>68</v>
      </c>
      <c r="R504" s="66"/>
      <c r="S504" s="67"/>
    </row>
    <row r="505" spans="2:19" x14ac:dyDescent="0.3">
      <c r="B505" s="66" t="s">
        <v>266</v>
      </c>
      <c r="C505" s="67" t="s">
        <v>226</v>
      </c>
      <c r="D505" s="68" t="s">
        <v>64</v>
      </c>
      <c r="E505" s="68" t="s">
        <v>65</v>
      </c>
      <c r="F505" s="69">
        <v>1588786120101</v>
      </c>
      <c r="G505" s="68" t="s">
        <v>64</v>
      </c>
      <c r="H505" s="68" t="s">
        <v>64</v>
      </c>
      <c r="I505" s="68" t="s">
        <v>66</v>
      </c>
      <c r="J505" s="68" t="s">
        <v>66</v>
      </c>
      <c r="K505" s="70">
        <v>0</v>
      </c>
      <c r="L505" s="70">
        <v>0</v>
      </c>
      <c r="M505" s="70">
        <v>0</v>
      </c>
      <c r="N505" s="70" t="s">
        <v>67</v>
      </c>
      <c r="O505" s="70">
        <v>0</v>
      </c>
      <c r="P505" s="70" t="s">
        <v>68</v>
      </c>
      <c r="Q505" s="70" t="s">
        <v>68</v>
      </c>
      <c r="R505" s="66"/>
      <c r="S505" s="67"/>
    </row>
    <row r="506" spans="2:19" x14ac:dyDescent="0.3">
      <c r="B506" s="66" t="s">
        <v>229</v>
      </c>
      <c r="C506" s="67" t="s">
        <v>873</v>
      </c>
      <c r="D506" s="68" t="s">
        <v>64</v>
      </c>
      <c r="E506" s="68" t="s">
        <v>65</v>
      </c>
      <c r="F506" s="69">
        <v>1850059851211</v>
      </c>
      <c r="G506" s="68" t="s">
        <v>64</v>
      </c>
      <c r="H506" s="68" t="s">
        <v>64</v>
      </c>
      <c r="I506" s="68" t="s">
        <v>66</v>
      </c>
      <c r="J506" s="68" t="s">
        <v>66</v>
      </c>
      <c r="K506" s="70">
        <v>0</v>
      </c>
      <c r="L506" s="70">
        <v>0</v>
      </c>
      <c r="M506" s="70">
        <v>0</v>
      </c>
      <c r="N506" s="70" t="s">
        <v>67</v>
      </c>
      <c r="O506" s="70">
        <v>0</v>
      </c>
      <c r="P506" s="70" t="s">
        <v>68</v>
      </c>
      <c r="Q506" s="70" t="s">
        <v>68</v>
      </c>
      <c r="R506" s="66"/>
      <c r="S506" s="67"/>
    </row>
    <row r="507" spans="2:19" x14ac:dyDescent="0.3">
      <c r="B507" s="66" t="s">
        <v>874</v>
      </c>
      <c r="C507" s="67" t="s">
        <v>875</v>
      </c>
      <c r="D507" s="68" t="s">
        <v>64</v>
      </c>
      <c r="E507" s="68" t="s">
        <v>65</v>
      </c>
      <c r="F507" s="69">
        <v>1656816590311</v>
      </c>
      <c r="G507" s="68" t="s">
        <v>64</v>
      </c>
      <c r="H507" s="68" t="s">
        <v>64</v>
      </c>
      <c r="I507" s="68" t="s">
        <v>66</v>
      </c>
      <c r="J507" s="68" t="s">
        <v>66</v>
      </c>
      <c r="K507" s="70" t="s">
        <v>67</v>
      </c>
      <c r="L507" s="70">
        <v>0</v>
      </c>
      <c r="M507" s="70">
        <v>0</v>
      </c>
      <c r="N507" s="70">
        <v>0</v>
      </c>
      <c r="O507" s="70">
        <v>0</v>
      </c>
      <c r="P507" s="70" t="s">
        <v>68</v>
      </c>
      <c r="Q507" s="70" t="s">
        <v>68</v>
      </c>
      <c r="R507" s="66"/>
      <c r="S507" s="67"/>
    </row>
    <row r="508" spans="2:19" x14ac:dyDescent="0.3">
      <c r="B508" s="66" t="s">
        <v>876</v>
      </c>
      <c r="C508" s="67" t="s">
        <v>877</v>
      </c>
      <c r="D508" s="68" t="s">
        <v>65</v>
      </c>
      <c r="E508" s="68" t="s">
        <v>64</v>
      </c>
      <c r="F508" s="69">
        <v>2212213600101</v>
      </c>
      <c r="G508" s="68" t="s">
        <v>64</v>
      </c>
      <c r="H508" s="68" t="s">
        <v>64</v>
      </c>
      <c r="I508" s="68" t="s">
        <v>66</v>
      </c>
      <c r="J508" s="68" t="s">
        <v>66</v>
      </c>
      <c r="K508" s="70">
        <v>0</v>
      </c>
      <c r="L508" s="70">
        <v>0</v>
      </c>
      <c r="M508" s="70">
        <v>0</v>
      </c>
      <c r="N508" s="70" t="s">
        <v>67</v>
      </c>
      <c r="O508" s="70">
        <v>0</v>
      </c>
      <c r="P508" s="70" t="s">
        <v>68</v>
      </c>
      <c r="Q508" s="70" t="s">
        <v>68</v>
      </c>
      <c r="R508" s="66"/>
      <c r="S508" s="67"/>
    </row>
    <row r="509" spans="2:19" x14ac:dyDescent="0.3">
      <c r="B509" s="66" t="s">
        <v>878</v>
      </c>
      <c r="C509" s="67" t="s">
        <v>801</v>
      </c>
      <c r="D509" s="68" t="s">
        <v>64</v>
      </c>
      <c r="E509" s="68" t="s">
        <v>65</v>
      </c>
      <c r="F509" s="69">
        <v>2521194010101</v>
      </c>
      <c r="G509" s="68" t="s">
        <v>64</v>
      </c>
      <c r="H509" s="68" t="s">
        <v>64</v>
      </c>
      <c r="I509" s="68" t="s">
        <v>66</v>
      </c>
      <c r="J509" s="68" t="s">
        <v>66</v>
      </c>
      <c r="K509" s="70">
        <v>0</v>
      </c>
      <c r="L509" s="70">
        <v>0</v>
      </c>
      <c r="M509" s="70">
        <v>0</v>
      </c>
      <c r="N509" s="70" t="s">
        <v>67</v>
      </c>
      <c r="O509" s="70">
        <v>0</v>
      </c>
      <c r="P509" s="70" t="s">
        <v>68</v>
      </c>
      <c r="Q509" s="70" t="s">
        <v>68</v>
      </c>
      <c r="R509" s="66"/>
      <c r="S509" s="67"/>
    </row>
    <row r="510" spans="2:19" x14ac:dyDescent="0.3">
      <c r="B510" s="66" t="s">
        <v>879</v>
      </c>
      <c r="C510" s="67" t="s">
        <v>880</v>
      </c>
      <c r="D510" s="68" t="s">
        <v>65</v>
      </c>
      <c r="E510" s="68" t="s">
        <v>64</v>
      </c>
      <c r="F510" s="69">
        <v>2635846232201</v>
      </c>
      <c r="G510" s="68" t="s">
        <v>64</v>
      </c>
      <c r="H510" s="68" t="s">
        <v>64</v>
      </c>
      <c r="I510" s="68" t="s">
        <v>66</v>
      </c>
      <c r="J510" s="68" t="s">
        <v>66</v>
      </c>
      <c r="K510" s="70">
        <v>0</v>
      </c>
      <c r="L510" s="70">
        <v>0</v>
      </c>
      <c r="M510" s="70">
        <v>0</v>
      </c>
      <c r="N510" s="70" t="s">
        <v>67</v>
      </c>
      <c r="O510" s="70">
        <v>0</v>
      </c>
      <c r="P510" s="70" t="s">
        <v>68</v>
      </c>
      <c r="Q510" s="70" t="s">
        <v>68</v>
      </c>
      <c r="R510" s="66"/>
      <c r="S510" s="67"/>
    </row>
    <row r="511" spans="2:19" x14ac:dyDescent="0.3">
      <c r="B511" s="66" t="s">
        <v>755</v>
      </c>
      <c r="C511" s="67" t="s">
        <v>881</v>
      </c>
      <c r="D511" s="68" t="s">
        <v>65</v>
      </c>
      <c r="E511" s="68" t="s">
        <v>64</v>
      </c>
      <c r="F511" s="69">
        <v>2665779620101</v>
      </c>
      <c r="G511" s="68" t="s">
        <v>64</v>
      </c>
      <c r="H511" s="68" t="s">
        <v>64</v>
      </c>
      <c r="I511" s="68" t="s">
        <v>66</v>
      </c>
      <c r="J511" s="68" t="s">
        <v>66</v>
      </c>
      <c r="K511" s="70">
        <v>0</v>
      </c>
      <c r="L511" s="70">
        <v>0</v>
      </c>
      <c r="M511" s="70">
        <v>0</v>
      </c>
      <c r="N511" s="70" t="s">
        <v>67</v>
      </c>
      <c r="O511" s="70">
        <v>0</v>
      </c>
      <c r="P511" s="70" t="s">
        <v>68</v>
      </c>
      <c r="Q511" s="70" t="s">
        <v>68</v>
      </c>
      <c r="R511" s="66"/>
      <c r="S511" s="67"/>
    </row>
    <row r="512" spans="2:19" x14ac:dyDescent="0.3">
      <c r="B512" s="66" t="s">
        <v>882</v>
      </c>
      <c r="C512" s="67" t="s">
        <v>883</v>
      </c>
      <c r="D512" s="68" t="s">
        <v>64</v>
      </c>
      <c r="E512" s="68" t="s">
        <v>65</v>
      </c>
      <c r="F512" s="69">
        <v>2714794340101</v>
      </c>
      <c r="G512" s="68" t="s">
        <v>64</v>
      </c>
      <c r="H512" s="68" t="s">
        <v>64</v>
      </c>
      <c r="I512" s="68" t="s">
        <v>66</v>
      </c>
      <c r="J512" s="68" t="s">
        <v>66</v>
      </c>
      <c r="K512" s="70" t="s">
        <v>67</v>
      </c>
      <c r="L512" s="70">
        <v>0</v>
      </c>
      <c r="M512" s="70">
        <v>0</v>
      </c>
      <c r="N512" s="70">
        <v>0</v>
      </c>
      <c r="O512" s="70">
        <v>0</v>
      </c>
      <c r="P512" s="70" t="s">
        <v>68</v>
      </c>
      <c r="Q512" s="70" t="s">
        <v>68</v>
      </c>
      <c r="R512" s="66"/>
      <c r="S512" s="67"/>
    </row>
    <row r="513" spans="2:19" x14ac:dyDescent="0.3">
      <c r="B513" s="66" t="s">
        <v>884</v>
      </c>
      <c r="C513" s="67" t="s">
        <v>885</v>
      </c>
      <c r="D513" s="68" t="s">
        <v>65</v>
      </c>
      <c r="E513" s="68" t="s">
        <v>64</v>
      </c>
      <c r="F513" s="69">
        <v>1803742300509</v>
      </c>
      <c r="G513" s="68" t="s">
        <v>64</v>
      </c>
      <c r="H513" s="68" t="s">
        <v>64</v>
      </c>
      <c r="I513" s="68" t="s">
        <v>66</v>
      </c>
      <c r="J513" s="68" t="s">
        <v>66</v>
      </c>
      <c r="K513" s="70">
        <v>0</v>
      </c>
      <c r="L513" s="70">
        <v>0</v>
      </c>
      <c r="M513" s="70">
        <v>0</v>
      </c>
      <c r="N513" s="70" t="s">
        <v>67</v>
      </c>
      <c r="O513" s="70">
        <v>0</v>
      </c>
      <c r="P513" s="70" t="s">
        <v>68</v>
      </c>
      <c r="Q513" s="70" t="s">
        <v>68</v>
      </c>
      <c r="R513" s="66"/>
      <c r="S513" s="67"/>
    </row>
    <row r="514" spans="2:19" x14ac:dyDescent="0.3">
      <c r="B514" s="66" t="s">
        <v>708</v>
      </c>
      <c r="C514" s="67" t="s">
        <v>741</v>
      </c>
      <c r="D514" s="68" t="s">
        <v>64</v>
      </c>
      <c r="E514" s="68" t="s">
        <v>65</v>
      </c>
      <c r="F514" s="69">
        <v>2382243840101</v>
      </c>
      <c r="G514" s="68" t="s">
        <v>64</v>
      </c>
      <c r="H514" s="68" t="s">
        <v>64</v>
      </c>
      <c r="I514" s="68" t="s">
        <v>66</v>
      </c>
      <c r="J514" s="68" t="s">
        <v>66</v>
      </c>
      <c r="K514" s="70">
        <v>0</v>
      </c>
      <c r="L514" s="70">
        <v>0</v>
      </c>
      <c r="M514" s="70">
        <v>0</v>
      </c>
      <c r="N514" s="70" t="s">
        <v>67</v>
      </c>
      <c r="O514" s="70">
        <v>0</v>
      </c>
      <c r="P514" s="70" t="s">
        <v>68</v>
      </c>
      <c r="Q514" s="70" t="s">
        <v>68</v>
      </c>
      <c r="R514" s="66"/>
      <c r="S514" s="67"/>
    </row>
    <row r="515" spans="2:19" x14ac:dyDescent="0.3">
      <c r="B515" s="66" t="s">
        <v>711</v>
      </c>
      <c r="C515" s="67" t="s">
        <v>688</v>
      </c>
      <c r="D515" s="68" t="s">
        <v>64</v>
      </c>
      <c r="E515" s="68" t="s">
        <v>65</v>
      </c>
      <c r="F515" s="69">
        <v>1828145720101</v>
      </c>
      <c r="G515" s="68" t="s">
        <v>64</v>
      </c>
      <c r="H515" s="68" t="s">
        <v>64</v>
      </c>
      <c r="I515" s="68" t="s">
        <v>66</v>
      </c>
      <c r="J515" s="68" t="s">
        <v>66</v>
      </c>
      <c r="K515" s="70">
        <v>0</v>
      </c>
      <c r="L515" s="70">
        <v>0</v>
      </c>
      <c r="M515" s="70">
        <v>0</v>
      </c>
      <c r="N515" s="70" t="s">
        <v>67</v>
      </c>
      <c r="O515" s="70">
        <v>0</v>
      </c>
      <c r="P515" s="70" t="s">
        <v>68</v>
      </c>
      <c r="Q515" s="70" t="s">
        <v>68</v>
      </c>
      <c r="R515" s="66"/>
      <c r="S515" s="67"/>
    </row>
    <row r="516" spans="2:19" x14ac:dyDescent="0.3">
      <c r="B516" s="66" t="s">
        <v>646</v>
      </c>
      <c r="C516" s="67" t="s">
        <v>886</v>
      </c>
      <c r="D516" s="68" t="s">
        <v>64</v>
      </c>
      <c r="E516" s="68" t="s">
        <v>65</v>
      </c>
      <c r="F516" s="69">
        <v>2242044080101</v>
      </c>
      <c r="G516" s="68" t="s">
        <v>64</v>
      </c>
      <c r="H516" s="68" t="s">
        <v>64</v>
      </c>
      <c r="I516" s="68" t="s">
        <v>66</v>
      </c>
      <c r="J516" s="68" t="s">
        <v>66</v>
      </c>
      <c r="K516" s="70">
        <v>0</v>
      </c>
      <c r="L516" s="70">
        <v>0</v>
      </c>
      <c r="M516" s="70">
        <v>0</v>
      </c>
      <c r="N516" s="70" t="s">
        <v>67</v>
      </c>
      <c r="O516" s="70">
        <v>0</v>
      </c>
      <c r="P516" s="70" t="s">
        <v>68</v>
      </c>
      <c r="Q516" s="70" t="s">
        <v>68</v>
      </c>
      <c r="R516" s="66"/>
      <c r="S516" s="67"/>
    </row>
    <row r="517" spans="2:19" x14ac:dyDescent="0.3">
      <c r="B517" s="66" t="s">
        <v>245</v>
      </c>
      <c r="C517" s="67" t="s">
        <v>887</v>
      </c>
      <c r="D517" s="68" t="s">
        <v>64</v>
      </c>
      <c r="E517" s="68" t="s">
        <v>65</v>
      </c>
      <c r="F517" s="69">
        <v>1610307180602</v>
      </c>
      <c r="G517" s="68" t="s">
        <v>64</v>
      </c>
      <c r="H517" s="68" t="s">
        <v>64</v>
      </c>
      <c r="I517" s="68" t="s">
        <v>66</v>
      </c>
      <c r="J517" s="68" t="s">
        <v>66</v>
      </c>
      <c r="K517" s="70">
        <v>0</v>
      </c>
      <c r="L517" s="70">
        <v>0</v>
      </c>
      <c r="M517" s="70">
        <v>0</v>
      </c>
      <c r="N517" s="70" t="s">
        <v>67</v>
      </c>
      <c r="O517" s="70">
        <v>0</v>
      </c>
      <c r="P517" s="70" t="s">
        <v>68</v>
      </c>
      <c r="Q517" s="70" t="s">
        <v>68</v>
      </c>
      <c r="R517" s="66"/>
      <c r="S517" s="67"/>
    </row>
    <row r="518" spans="2:19" x14ac:dyDescent="0.3">
      <c r="B518" s="66" t="s">
        <v>888</v>
      </c>
      <c r="C518" s="67" t="s">
        <v>751</v>
      </c>
      <c r="D518" s="68" t="s">
        <v>65</v>
      </c>
      <c r="E518" s="68" t="s">
        <v>64</v>
      </c>
      <c r="F518" s="69">
        <v>2460792310917</v>
      </c>
      <c r="G518" s="68" t="s">
        <v>64</v>
      </c>
      <c r="H518" s="68" t="s">
        <v>64</v>
      </c>
      <c r="I518" s="68" t="s">
        <v>66</v>
      </c>
      <c r="J518" s="68" t="s">
        <v>66</v>
      </c>
      <c r="K518" s="70">
        <v>0</v>
      </c>
      <c r="L518" s="70">
        <v>0</v>
      </c>
      <c r="M518" s="70">
        <v>0</v>
      </c>
      <c r="N518" s="70" t="s">
        <v>67</v>
      </c>
      <c r="O518" s="70">
        <v>0</v>
      </c>
      <c r="P518" s="70" t="s">
        <v>68</v>
      </c>
      <c r="Q518" s="70" t="s">
        <v>68</v>
      </c>
      <c r="R518" s="66"/>
      <c r="S518" s="67"/>
    </row>
    <row r="519" spans="2:19" x14ac:dyDescent="0.3">
      <c r="B519" s="66" t="s">
        <v>889</v>
      </c>
      <c r="C519" s="67" t="s">
        <v>665</v>
      </c>
      <c r="D519" s="68" t="s">
        <v>64</v>
      </c>
      <c r="E519" s="68" t="s">
        <v>65</v>
      </c>
      <c r="F519" s="69">
        <v>1992189941908</v>
      </c>
      <c r="G519" s="68" t="s">
        <v>64</v>
      </c>
      <c r="H519" s="68" t="s">
        <v>64</v>
      </c>
      <c r="I519" s="68" t="s">
        <v>66</v>
      </c>
      <c r="J519" s="68" t="s">
        <v>66</v>
      </c>
      <c r="K519" s="70">
        <v>0</v>
      </c>
      <c r="L519" s="70">
        <v>0</v>
      </c>
      <c r="M519" s="70">
        <v>0</v>
      </c>
      <c r="N519" s="70" t="s">
        <v>67</v>
      </c>
      <c r="O519" s="70">
        <v>0</v>
      </c>
      <c r="P519" s="70" t="s">
        <v>68</v>
      </c>
      <c r="Q519" s="70" t="s">
        <v>68</v>
      </c>
      <c r="R519" s="66"/>
      <c r="S519" s="67"/>
    </row>
    <row r="520" spans="2:19" x14ac:dyDescent="0.3">
      <c r="B520" s="66" t="s">
        <v>282</v>
      </c>
      <c r="C520" s="67" t="s">
        <v>665</v>
      </c>
      <c r="D520" s="68" t="s">
        <v>64</v>
      </c>
      <c r="E520" s="68" t="s">
        <v>65</v>
      </c>
      <c r="F520" s="69">
        <v>1808472010611</v>
      </c>
      <c r="G520" s="68" t="s">
        <v>64</v>
      </c>
      <c r="H520" s="68" t="s">
        <v>64</v>
      </c>
      <c r="I520" s="68" t="s">
        <v>66</v>
      </c>
      <c r="J520" s="68" t="s">
        <v>66</v>
      </c>
      <c r="K520" s="70">
        <v>0</v>
      </c>
      <c r="L520" s="70">
        <v>0</v>
      </c>
      <c r="M520" s="70">
        <v>0</v>
      </c>
      <c r="N520" s="70" t="s">
        <v>67</v>
      </c>
      <c r="O520" s="70">
        <v>0</v>
      </c>
      <c r="P520" s="70" t="s">
        <v>68</v>
      </c>
      <c r="Q520" s="70" t="s">
        <v>68</v>
      </c>
      <c r="R520" s="66"/>
      <c r="S520" s="67"/>
    </row>
    <row r="521" spans="2:19" x14ac:dyDescent="0.3">
      <c r="B521" s="66" t="s">
        <v>663</v>
      </c>
      <c r="C521" s="67" t="s">
        <v>890</v>
      </c>
      <c r="D521" s="68" t="s">
        <v>65</v>
      </c>
      <c r="E521" s="68" t="s">
        <v>64</v>
      </c>
      <c r="F521" s="69">
        <v>2820749100101</v>
      </c>
      <c r="G521" s="68" t="s">
        <v>64</v>
      </c>
      <c r="H521" s="68" t="s">
        <v>64</v>
      </c>
      <c r="I521" s="68" t="s">
        <v>66</v>
      </c>
      <c r="J521" s="68" t="s">
        <v>66</v>
      </c>
      <c r="K521" s="70">
        <v>0</v>
      </c>
      <c r="L521" s="70">
        <v>0</v>
      </c>
      <c r="M521" s="70">
        <v>0</v>
      </c>
      <c r="N521" s="70" t="s">
        <v>67</v>
      </c>
      <c r="O521" s="70">
        <v>0</v>
      </c>
      <c r="P521" s="70" t="s">
        <v>68</v>
      </c>
      <c r="Q521" s="70" t="s">
        <v>68</v>
      </c>
      <c r="R521" s="66"/>
      <c r="S521" s="67"/>
    </row>
    <row r="522" spans="2:19" x14ac:dyDescent="0.3">
      <c r="B522" s="66" t="s">
        <v>708</v>
      </c>
      <c r="C522" s="67" t="s">
        <v>891</v>
      </c>
      <c r="D522" s="68" t="s">
        <v>64</v>
      </c>
      <c r="E522" s="68" t="s">
        <v>65</v>
      </c>
      <c r="F522" s="69">
        <v>1603353530613</v>
      </c>
      <c r="G522" s="68" t="s">
        <v>64</v>
      </c>
      <c r="H522" s="68" t="s">
        <v>64</v>
      </c>
      <c r="I522" s="68" t="s">
        <v>66</v>
      </c>
      <c r="J522" s="68" t="s">
        <v>66</v>
      </c>
      <c r="K522" s="70">
        <v>0</v>
      </c>
      <c r="L522" s="70">
        <v>0</v>
      </c>
      <c r="M522" s="70">
        <v>0</v>
      </c>
      <c r="N522" s="70" t="s">
        <v>67</v>
      </c>
      <c r="O522" s="70">
        <v>0</v>
      </c>
      <c r="P522" s="70" t="s">
        <v>68</v>
      </c>
      <c r="Q522" s="70" t="s">
        <v>68</v>
      </c>
      <c r="R522" s="66"/>
      <c r="S522" s="67"/>
    </row>
    <row r="523" spans="2:19" x14ac:dyDescent="0.3">
      <c r="B523" s="66" t="s">
        <v>225</v>
      </c>
      <c r="C523" s="67" t="s">
        <v>869</v>
      </c>
      <c r="D523" s="68" t="s">
        <v>64</v>
      </c>
      <c r="E523" s="68" t="s">
        <v>65</v>
      </c>
      <c r="F523" s="69">
        <v>1934014520101</v>
      </c>
      <c r="G523" s="68" t="s">
        <v>64</v>
      </c>
      <c r="H523" s="68" t="s">
        <v>64</v>
      </c>
      <c r="I523" s="68" t="s">
        <v>66</v>
      </c>
      <c r="J523" s="68" t="s">
        <v>66</v>
      </c>
      <c r="K523" s="70">
        <v>0</v>
      </c>
      <c r="L523" s="70">
        <v>0</v>
      </c>
      <c r="M523" s="70">
        <v>0</v>
      </c>
      <c r="N523" s="70" t="s">
        <v>67</v>
      </c>
      <c r="O523" s="70">
        <v>0</v>
      </c>
      <c r="P523" s="70" t="s">
        <v>68</v>
      </c>
      <c r="Q523" s="70" t="s">
        <v>68</v>
      </c>
      <c r="R523" s="66"/>
      <c r="S523" s="67"/>
    </row>
    <row r="524" spans="2:19" x14ac:dyDescent="0.3">
      <c r="B524" s="66" t="s">
        <v>651</v>
      </c>
      <c r="C524" s="67" t="s">
        <v>867</v>
      </c>
      <c r="D524" s="68" t="s">
        <v>64</v>
      </c>
      <c r="E524" s="68" t="s">
        <v>65</v>
      </c>
      <c r="F524" s="69">
        <v>2433786100101</v>
      </c>
      <c r="G524" s="68" t="s">
        <v>64</v>
      </c>
      <c r="H524" s="68" t="s">
        <v>64</v>
      </c>
      <c r="I524" s="68" t="s">
        <v>66</v>
      </c>
      <c r="J524" s="68" t="s">
        <v>66</v>
      </c>
      <c r="K524" s="70">
        <v>0</v>
      </c>
      <c r="L524" s="70">
        <v>0</v>
      </c>
      <c r="M524" s="70">
        <v>0</v>
      </c>
      <c r="N524" s="70" t="s">
        <v>67</v>
      </c>
      <c r="O524" s="70">
        <v>0</v>
      </c>
      <c r="P524" s="70" t="s">
        <v>68</v>
      </c>
      <c r="Q524" s="70" t="s">
        <v>68</v>
      </c>
      <c r="R524" s="66"/>
      <c r="S524" s="67"/>
    </row>
    <row r="525" spans="2:19" x14ac:dyDescent="0.3">
      <c r="B525" s="66" t="s">
        <v>791</v>
      </c>
      <c r="C525" s="67" t="s">
        <v>273</v>
      </c>
      <c r="D525" s="68" t="s">
        <v>64</v>
      </c>
      <c r="E525" s="68" t="s">
        <v>65</v>
      </c>
      <c r="F525" s="69">
        <v>2295539740101</v>
      </c>
      <c r="G525" s="68" t="s">
        <v>64</v>
      </c>
      <c r="H525" s="68" t="s">
        <v>64</v>
      </c>
      <c r="I525" s="68" t="s">
        <v>66</v>
      </c>
      <c r="J525" s="68" t="s">
        <v>66</v>
      </c>
      <c r="K525" s="70">
        <v>0</v>
      </c>
      <c r="L525" s="70">
        <v>0</v>
      </c>
      <c r="M525" s="70">
        <v>0</v>
      </c>
      <c r="N525" s="70" t="s">
        <v>67</v>
      </c>
      <c r="O525" s="70">
        <v>0</v>
      </c>
      <c r="P525" s="70" t="s">
        <v>68</v>
      </c>
      <c r="Q525" s="70" t="s">
        <v>68</v>
      </c>
      <c r="R525" s="66"/>
      <c r="S525" s="67"/>
    </row>
    <row r="526" spans="2:19" x14ac:dyDescent="0.3">
      <c r="B526" s="66" t="s">
        <v>892</v>
      </c>
      <c r="C526" s="67" t="s">
        <v>684</v>
      </c>
      <c r="D526" s="68" t="s">
        <v>64</v>
      </c>
      <c r="E526" s="68" t="s">
        <v>65</v>
      </c>
      <c r="F526" s="69">
        <v>2495308800101</v>
      </c>
      <c r="G526" s="68" t="s">
        <v>64</v>
      </c>
      <c r="H526" s="68" t="s">
        <v>64</v>
      </c>
      <c r="I526" s="68" t="s">
        <v>66</v>
      </c>
      <c r="J526" s="68" t="s">
        <v>66</v>
      </c>
      <c r="K526" s="70">
        <v>0</v>
      </c>
      <c r="L526" s="70">
        <v>0</v>
      </c>
      <c r="M526" s="70">
        <v>0</v>
      </c>
      <c r="N526" s="70" t="s">
        <v>67</v>
      </c>
      <c r="O526" s="70">
        <v>0</v>
      </c>
      <c r="P526" s="70" t="s">
        <v>68</v>
      </c>
      <c r="Q526" s="70" t="s">
        <v>68</v>
      </c>
      <c r="R526" s="66"/>
      <c r="S526" s="67"/>
    </row>
    <row r="527" spans="2:19" x14ac:dyDescent="0.3">
      <c r="B527" s="66" t="s">
        <v>893</v>
      </c>
      <c r="C527" s="67" t="s">
        <v>894</v>
      </c>
      <c r="D527" s="68" t="s">
        <v>64</v>
      </c>
      <c r="E527" s="68" t="s">
        <v>65</v>
      </c>
      <c r="F527" s="69">
        <v>2313986970101</v>
      </c>
      <c r="G527" s="68" t="s">
        <v>64</v>
      </c>
      <c r="H527" s="68" t="s">
        <v>64</v>
      </c>
      <c r="I527" s="68" t="s">
        <v>66</v>
      </c>
      <c r="J527" s="68" t="s">
        <v>66</v>
      </c>
      <c r="K527" s="70">
        <v>0</v>
      </c>
      <c r="L527" s="70">
        <v>0</v>
      </c>
      <c r="M527" s="70">
        <v>0</v>
      </c>
      <c r="N527" s="70" t="s">
        <v>67</v>
      </c>
      <c r="O527" s="70">
        <v>0</v>
      </c>
      <c r="P527" s="70" t="s">
        <v>68</v>
      </c>
      <c r="Q527" s="70" t="s">
        <v>68</v>
      </c>
      <c r="R527" s="66"/>
      <c r="S527" s="67"/>
    </row>
    <row r="528" spans="2:19" x14ac:dyDescent="0.3">
      <c r="B528" s="66" t="s">
        <v>229</v>
      </c>
      <c r="C528" s="67" t="s">
        <v>895</v>
      </c>
      <c r="D528" s="68" t="s">
        <v>64</v>
      </c>
      <c r="E528" s="68" t="s">
        <v>65</v>
      </c>
      <c r="F528" s="69">
        <v>2713307160101</v>
      </c>
      <c r="G528" s="68" t="s">
        <v>64</v>
      </c>
      <c r="H528" s="68" t="s">
        <v>64</v>
      </c>
      <c r="I528" s="68" t="s">
        <v>66</v>
      </c>
      <c r="J528" s="68" t="s">
        <v>66</v>
      </c>
      <c r="K528" s="70">
        <v>0</v>
      </c>
      <c r="L528" s="70">
        <v>0</v>
      </c>
      <c r="M528" s="70">
        <v>0</v>
      </c>
      <c r="N528" s="70" t="s">
        <v>67</v>
      </c>
      <c r="O528" s="70">
        <v>0</v>
      </c>
      <c r="P528" s="70" t="s">
        <v>68</v>
      </c>
      <c r="Q528" s="70" t="s">
        <v>68</v>
      </c>
      <c r="R528" s="66"/>
      <c r="S528" s="67"/>
    </row>
    <row r="529" spans="2:19" x14ac:dyDescent="0.3">
      <c r="B529" s="66" t="s">
        <v>896</v>
      </c>
      <c r="C529" s="67" t="s">
        <v>897</v>
      </c>
      <c r="D529" s="68" t="s">
        <v>64</v>
      </c>
      <c r="E529" s="68" t="s">
        <v>65</v>
      </c>
      <c r="F529" s="69">
        <v>1915385230203</v>
      </c>
      <c r="G529" s="68" t="s">
        <v>64</v>
      </c>
      <c r="H529" s="68" t="s">
        <v>64</v>
      </c>
      <c r="I529" s="68" t="s">
        <v>66</v>
      </c>
      <c r="J529" s="68" t="s">
        <v>66</v>
      </c>
      <c r="K529" s="70">
        <v>0</v>
      </c>
      <c r="L529" s="70">
        <v>0</v>
      </c>
      <c r="M529" s="70">
        <v>0</v>
      </c>
      <c r="N529" s="70" t="s">
        <v>67</v>
      </c>
      <c r="O529" s="70">
        <v>0</v>
      </c>
      <c r="P529" s="70" t="s">
        <v>68</v>
      </c>
      <c r="Q529" s="70" t="s">
        <v>68</v>
      </c>
      <c r="R529" s="66"/>
      <c r="S529" s="67"/>
    </row>
    <row r="530" spans="2:19" x14ac:dyDescent="0.3">
      <c r="B530" s="66" t="s">
        <v>898</v>
      </c>
      <c r="C530" s="67" t="s">
        <v>899</v>
      </c>
      <c r="D530" s="68" t="s">
        <v>64</v>
      </c>
      <c r="E530" s="68" t="s">
        <v>65</v>
      </c>
      <c r="F530" s="69">
        <v>1715644561801</v>
      </c>
      <c r="G530" s="68" t="s">
        <v>64</v>
      </c>
      <c r="H530" s="68" t="s">
        <v>64</v>
      </c>
      <c r="I530" s="68" t="s">
        <v>66</v>
      </c>
      <c r="J530" s="68" t="s">
        <v>66</v>
      </c>
      <c r="K530" s="70">
        <v>0</v>
      </c>
      <c r="L530" s="70">
        <v>0</v>
      </c>
      <c r="M530" s="70">
        <v>0</v>
      </c>
      <c r="N530" s="70" t="s">
        <v>67</v>
      </c>
      <c r="O530" s="70">
        <v>0</v>
      </c>
      <c r="P530" s="70" t="s">
        <v>68</v>
      </c>
      <c r="Q530" s="70" t="s">
        <v>68</v>
      </c>
      <c r="R530" s="66"/>
      <c r="S530" s="67"/>
    </row>
    <row r="531" spans="2:19" x14ac:dyDescent="0.3">
      <c r="B531" s="66" t="s">
        <v>646</v>
      </c>
      <c r="C531" s="67" t="s">
        <v>900</v>
      </c>
      <c r="D531" s="68" t="s">
        <v>64</v>
      </c>
      <c r="E531" s="68" t="s">
        <v>65</v>
      </c>
      <c r="F531" s="69">
        <v>2366232141901</v>
      </c>
      <c r="G531" s="68" t="s">
        <v>64</v>
      </c>
      <c r="H531" s="68" t="s">
        <v>64</v>
      </c>
      <c r="I531" s="68" t="s">
        <v>66</v>
      </c>
      <c r="J531" s="68" t="s">
        <v>66</v>
      </c>
      <c r="K531" s="70">
        <v>0</v>
      </c>
      <c r="L531" s="70">
        <v>0</v>
      </c>
      <c r="M531" s="70">
        <v>0</v>
      </c>
      <c r="N531" s="70" t="s">
        <v>67</v>
      </c>
      <c r="O531" s="70">
        <v>0</v>
      </c>
      <c r="P531" s="70" t="s">
        <v>68</v>
      </c>
      <c r="Q531" s="70" t="s">
        <v>68</v>
      </c>
      <c r="R531" s="66"/>
      <c r="S531" s="67"/>
    </row>
    <row r="532" spans="2:19" x14ac:dyDescent="0.3">
      <c r="B532" s="66" t="s">
        <v>901</v>
      </c>
      <c r="C532" s="67" t="s">
        <v>664</v>
      </c>
      <c r="D532" s="68" t="s">
        <v>64</v>
      </c>
      <c r="E532" s="68" t="s">
        <v>65</v>
      </c>
      <c r="F532" s="69">
        <v>2862635130101</v>
      </c>
      <c r="G532" s="68" t="s">
        <v>64</v>
      </c>
      <c r="H532" s="68" t="s">
        <v>64</v>
      </c>
      <c r="I532" s="68" t="s">
        <v>66</v>
      </c>
      <c r="J532" s="68" t="s">
        <v>66</v>
      </c>
      <c r="K532" s="70">
        <v>0</v>
      </c>
      <c r="L532" s="70">
        <v>0</v>
      </c>
      <c r="M532" s="70">
        <v>0</v>
      </c>
      <c r="N532" s="70" t="s">
        <v>67</v>
      </c>
      <c r="O532" s="70">
        <v>0</v>
      </c>
      <c r="P532" s="70" t="s">
        <v>68</v>
      </c>
      <c r="Q532" s="70" t="s">
        <v>68</v>
      </c>
      <c r="R532" s="66"/>
      <c r="S532" s="67"/>
    </row>
    <row r="533" spans="2:19" x14ac:dyDescent="0.3">
      <c r="B533" s="66" t="s">
        <v>902</v>
      </c>
      <c r="C533" s="67" t="s">
        <v>658</v>
      </c>
      <c r="D533" s="68" t="s">
        <v>64</v>
      </c>
      <c r="E533" s="68" t="s">
        <v>65</v>
      </c>
      <c r="F533" s="69">
        <v>2270666180101</v>
      </c>
      <c r="G533" s="68" t="s">
        <v>64</v>
      </c>
      <c r="H533" s="68" t="s">
        <v>64</v>
      </c>
      <c r="I533" s="68" t="s">
        <v>66</v>
      </c>
      <c r="J533" s="68" t="s">
        <v>66</v>
      </c>
      <c r="K533" s="70">
        <v>0</v>
      </c>
      <c r="L533" s="70">
        <v>0</v>
      </c>
      <c r="M533" s="70">
        <v>0</v>
      </c>
      <c r="N533" s="70" t="s">
        <v>67</v>
      </c>
      <c r="O533" s="70">
        <v>0</v>
      </c>
      <c r="P533" s="70" t="s">
        <v>68</v>
      </c>
      <c r="Q533" s="70" t="s">
        <v>68</v>
      </c>
      <c r="R533" s="66"/>
      <c r="S533" s="67"/>
    </row>
    <row r="534" spans="2:19" x14ac:dyDescent="0.3">
      <c r="B534" s="66" t="s">
        <v>711</v>
      </c>
      <c r="C534" s="67" t="s">
        <v>779</v>
      </c>
      <c r="D534" s="68" t="s">
        <v>64</v>
      </c>
      <c r="E534" s="68" t="s">
        <v>65</v>
      </c>
      <c r="F534" s="69">
        <v>2464271400606</v>
      </c>
      <c r="G534" s="68" t="s">
        <v>64</v>
      </c>
      <c r="H534" s="68" t="s">
        <v>64</v>
      </c>
      <c r="I534" s="68" t="s">
        <v>66</v>
      </c>
      <c r="J534" s="68" t="s">
        <v>66</v>
      </c>
      <c r="K534" s="70">
        <v>0</v>
      </c>
      <c r="L534" s="70">
        <v>0</v>
      </c>
      <c r="M534" s="70">
        <v>0</v>
      </c>
      <c r="N534" s="70" t="s">
        <v>67</v>
      </c>
      <c r="O534" s="70">
        <v>0</v>
      </c>
      <c r="P534" s="70" t="s">
        <v>68</v>
      </c>
      <c r="Q534" s="70" t="s">
        <v>68</v>
      </c>
      <c r="R534" s="66"/>
      <c r="S534" s="67"/>
    </row>
    <row r="535" spans="2:19" x14ac:dyDescent="0.3">
      <c r="B535" s="66" t="s">
        <v>241</v>
      </c>
      <c r="C535" s="67" t="s">
        <v>740</v>
      </c>
      <c r="D535" s="68" t="s">
        <v>64</v>
      </c>
      <c r="E535" s="68" t="s">
        <v>65</v>
      </c>
      <c r="F535" s="69">
        <v>1934489711220</v>
      </c>
      <c r="G535" s="68" t="s">
        <v>64</v>
      </c>
      <c r="H535" s="68" t="s">
        <v>64</v>
      </c>
      <c r="I535" s="68" t="s">
        <v>66</v>
      </c>
      <c r="J535" s="68" t="s">
        <v>66</v>
      </c>
      <c r="K535" s="70">
        <v>0</v>
      </c>
      <c r="L535" s="70">
        <v>0</v>
      </c>
      <c r="M535" s="70">
        <v>0</v>
      </c>
      <c r="N535" s="70" t="s">
        <v>67</v>
      </c>
      <c r="O535" s="70">
        <v>0</v>
      </c>
      <c r="P535" s="70" t="s">
        <v>68</v>
      </c>
      <c r="Q535" s="70" t="s">
        <v>68</v>
      </c>
      <c r="R535" s="66"/>
      <c r="S535" s="67"/>
    </row>
    <row r="536" spans="2:19" x14ac:dyDescent="0.3">
      <c r="B536" s="66" t="s">
        <v>258</v>
      </c>
      <c r="C536" s="67" t="s">
        <v>903</v>
      </c>
      <c r="D536" s="68" t="s">
        <v>64</v>
      </c>
      <c r="E536" s="68" t="s">
        <v>65</v>
      </c>
      <c r="F536" s="69">
        <v>2212487220101</v>
      </c>
      <c r="G536" s="68" t="s">
        <v>64</v>
      </c>
      <c r="H536" s="68" t="s">
        <v>64</v>
      </c>
      <c r="I536" s="68" t="s">
        <v>66</v>
      </c>
      <c r="J536" s="68" t="s">
        <v>66</v>
      </c>
      <c r="K536" s="70">
        <v>0</v>
      </c>
      <c r="L536" s="70">
        <v>0</v>
      </c>
      <c r="M536" s="70">
        <v>0</v>
      </c>
      <c r="N536" s="70" t="s">
        <v>67</v>
      </c>
      <c r="O536" s="70">
        <v>0</v>
      </c>
      <c r="P536" s="70" t="s">
        <v>68</v>
      </c>
      <c r="Q536" s="70" t="s">
        <v>68</v>
      </c>
      <c r="R536" s="66"/>
      <c r="S536" s="67"/>
    </row>
    <row r="537" spans="2:19" x14ac:dyDescent="0.3">
      <c r="B537" s="66" t="s">
        <v>904</v>
      </c>
      <c r="C537" s="67" t="s">
        <v>905</v>
      </c>
      <c r="D537" s="68" t="s">
        <v>64</v>
      </c>
      <c r="E537" s="68" t="s">
        <v>65</v>
      </c>
      <c r="F537" s="69">
        <v>2438674680916</v>
      </c>
      <c r="G537" s="68" t="s">
        <v>64</v>
      </c>
      <c r="H537" s="68" t="s">
        <v>64</v>
      </c>
      <c r="I537" s="68" t="s">
        <v>66</v>
      </c>
      <c r="J537" s="68" t="s">
        <v>66</v>
      </c>
      <c r="K537" s="70" t="s">
        <v>67</v>
      </c>
      <c r="L537" s="70">
        <v>0</v>
      </c>
      <c r="M537" s="70">
        <v>0</v>
      </c>
      <c r="N537" s="70">
        <v>0</v>
      </c>
      <c r="O537" s="70">
        <v>0</v>
      </c>
      <c r="P537" s="70" t="s">
        <v>68</v>
      </c>
      <c r="Q537" s="70" t="s">
        <v>68</v>
      </c>
      <c r="R537" s="66"/>
      <c r="S537" s="67"/>
    </row>
    <row r="538" spans="2:19" x14ac:dyDescent="0.3">
      <c r="B538" s="66" t="s">
        <v>906</v>
      </c>
      <c r="C538" s="67" t="s">
        <v>907</v>
      </c>
      <c r="D538" s="68" t="s">
        <v>65</v>
      </c>
      <c r="E538" s="68" t="s">
        <v>64</v>
      </c>
      <c r="F538" s="69">
        <v>2585771770901</v>
      </c>
      <c r="G538" s="68" t="s">
        <v>64</v>
      </c>
      <c r="H538" s="68" t="s">
        <v>64</v>
      </c>
      <c r="I538" s="68" t="s">
        <v>66</v>
      </c>
      <c r="J538" s="68" t="s">
        <v>66</v>
      </c>
      <c r="K538" s="70" t="s">
        <v>67</v>
      </c>
      <c r="L538" s="70">
        <v>0</v>
      </c>
      <c r="M538" s="70">
        <v>0</v>
      </c>
      <c r="N538" s="70">
        <v>0</v>
      </c>
      <c r="O538" s="70">
        <v>0</v>
      </c>
      <c r="P538" s="70" t="s">
        <v>68</v>
      </c>
      <c r="Q538" s="70" t="s">
        <v>68</v>
      </c>
      <c r="R538" s="66"/>
      <c r="S538" s="67"/>
    </row>
    <row r="539" spans="2:19" x14ac:dyDescent="0.3">
      <c r="B539" s="66" t="s">
        <v>908</v>
      </c>
      <c r="C539" s="67" t="s">
        <v>909</v>
      </c>
      <c r="D539" s="68" t="s">
        <v>65</v>
      </c>
      <c r="E539" s="68" t="s">
        <v>64</v>
      </c>
      <c r="F539" s="69">
        <v>1748032300504</v>
      </c>
      <c r="G539" s="68" t="s">
        <v>64</v>
      </c>
      <c r="H539" s="68" t="s">
        <v>64</v>
      </c>
      <c r="I539" s="68" t="s">
        <v>66</v>
      </c>
      <c r="J539" s="68" t="s">
        <v>66</v>
      </c>
      <c r="K539" s="70">
        <v>0</v>
      </c>
      <c r="L539" s="70">
        <v>0</v>
      </c>
      <c r="M539" s="70">
        <v>0</v>
      </c>
      <c r="N539" s="70" t="s">
        <v>67</v>
      </c>
      <c r="O539" s="70">
        <v>0</v>
      </c>
      <c r="P539" s="70" t="s">
        <v>68</v>
      </c>
      <c r="Q539" s="70" t="s">
        <v>68</v>
      </c>
      <c r="R539" s="66"/>
      <c r="S539" s="67"/>
    </row>
    <row r="540" spans="2:19" x14ac:dyDescent="0.3">
      <c r="B540" s="66" t="s">
        <v>910</v>
      </c>
      <c r="C540" s="67" t="s">
        <v>658</v>
      </c>
      <c r="D540" s="68" t="s">
        <v>64</v>
      </c>
      <c r="E540" s="68" t="s">
        <v>65</v>
      </c>
      <c r="F540" s="69">
        <v>1933156960511</v>
      </c>
      <c r="G540" s="68" t="s">
        <v>64</v>
      </c>
      <c r="H540" s="68" t="s">
        <v>64</v>
      </c>
      <c r="I540" s="68" t="s">
        <v>66</v>
      </c>
      <c r="J540" s="68" t="s">
        <v>66</v>
      </c>
      <c r="K540" s="70">
        <v>0</v>
      </c>
      <c r="L540" s="70">
        <v>0</v>
      </c>
      <c r="M540" s="70">
        <v>0</v>
      </c>
      <c r="N540" s="70" t="s">
        <v>67</v>
      </c>
      <c r="O540" s="70">
        <v>0</v>
      </c>
      <c r="P540" s="70" t="s">
        <v>68</v>
      </c>
      <c r="Q540" s="70" t="s">
        <v>68</v>
      </c>
      <c r="R540" s="66"/>
      <c r="S540" s="67"/>
    </row>
    <row r="541" spans="2:19" x14ac:dyDescent="0.3">
      <c r="B541" s="66" t="s">
        <v>646</v>
      </c>
      <c r="C541" s="67" t="s">
        <v>911</v>
      </c>
      <c r="D541" s="68" t="s">
        <v>64</v>
      </c>
      <c r="E541" s="68" t="s">
        <v>65</v>
      </c>
      <c r="F541" s="69">
        <v>1831245100511</v>
      </c>
      <c r="G541" s="68" t="s">
        <v>64</v>
      </c>
      <c r="H541" s="68" t="s">
        <v>64</v>
      </c>
      <c r="I541" s="68" t="s">
        <v>66</v>
      </c>
      <c r="J541" s="68" t="s">
        <v>66</v>
      </c>
      <c r="K541" s="70" t="s">
        <v>67</v>
      </c>
      <c r="L541" s="70">
        <v>0</v>
      </c>
      <c r="M541" s="70">
        <v>0</v>
      </c>
      <c r="N541" s="70">
        <v>0</v>
      </c>
      <c r="O541" s="70">
        <v>0</v>
      </c>
      <c r="P541" s="70" t="s">
        <v>68</v>
      </c>
      <c r="Q541" s="70" t="s">
        <v>68</v>
      </c>
      <c r="R541" s="66"/>
      <c r="S541" s="67"/>
    </row>
    <row r="542" spans="2:19" x14ac:dyDescent="0.3">
      <c r="B542" s="66" t="s">
        <v>225</v>
      </c>
      <c r="C542" s="67" t="s">
        <v>740</v>
      </c>
      <c r="D542" s="68" t="s">
        <v>64</v>
      </c>
      <c r="E542" s="68" t="s">
        <v>65</v>
      </c>
      <c r="F542" s="69">
        <v>1823831720502</v>
      </c>
      <c r="G542" s="68" t="s">
        <v>64</v>
      </c>
      <c r="H542" s="68" t="s">
        <v>64</v>
      </c>
      <c r="I542" s="68" t="s">
        <v>66</v>
      </c>
      <c r="J542" s="68" t="s">
        <v>66</v>
      </c>
      <c r="K542" s="70">
        <v>0</v>
      </c>
      <c r="L542" s="70">
        <v>0</v>
      </c>
      <c r="M542" s="70">
        <v>0</v>
      </c>
      <c r="N542" s="70" t="s">
        <v>67</v>
      </c>
      <c r="O542" s="70">
        <v>0</v>
      </c>
      <c r="P542" s="70" t="s">
        <v>68</v>
      </c>
      <c r="Q542" s="70" t="s">
        <v>68</v>
      </c>
      <c r="R542" s="66"/>
      <c r="S542" s="67"/>
    </row>
    <row r="543" spans="2:19" x14ac:dyDescent="0.3">
      <c r="B543" s="66" t="s">
        <v>256</v>
      </c>
      <c r="C543" s="67" t="s">
        <v>912</v>
      </c>
      <c r="D543" s="68" t="s">
        <v>64</v>
      </c>
      <c r="E543" s="68" t="s">
        <v>65</v>
      </c>
      <c r="F543" s="69">
        <v>1855440880511</v>
      </c>
      <c r="G543" s="68" t="s">
        <v>64</v>
      </c>
      <c r="H543" s="68" t="s">
        <v>64</v>
      </c>
      <c r="I543" s="68" t="s">
        <v>66</v>
      </c>
      <c r="J543" s="68" t="s">
        <v>66</v>
      </c>
      <c r="K543" s="70">
        <v>0</v>
      </c>
      <c r="L543" s="70">
        <v>0</v>
      </c>
      <c r="M543" s="70">
        <v>0</v>
      </c>
      <c r="N543" s="70" t="s">
        <v>67</v>
      </c>
      <c r="O543" s="70">
        <v>0</v>
      </c>
      <c r="P543" s="70" t="s">
        <v>68</v>
      </c>
      <c r="Q543" s="70" t="s">
        <v>68</v>
      </c>
      <c r="R543" s="66"/>
      <c r="S543" s="67"/>
    </row>
    <row r="544" spans="2:19" x14ac:dyDescent="0.3">
      <c r="B544" s="66" t="s">
        <v>913</v>
      </c>
      <c r="C544" s="67" t="s">
        <v>914</v>
      </c>
      <c r="D544" s="68" t="s">
        <v>65</v>
      </c>
      <c r="E544" s="68" t="s">
        <v>64</v>
      </c>
      <c r="F544" s="69">
        <v>2527717610101</v>
      </c>
      <c r="G544" s="68" t="s">
        <v>64</v>
      </c>
      <c r="H544" s="68" t="s">
        <v>64</v>
      </c>
      <c r="I544" s="68" t="s">
        <v>66</v>
      </c>
      <c r="J544" s="68" t="s">
        <v>66</v>
      </c>
      <c r="K544" s="70">
        <v>0</v>
      </c>
      <c r="L544" s="70">
        <v>0</v>
      </c>
      <c r="M544" s="70">
        <v>0</v>
      </c>
      <c r="N544" s="70" t="s">
        <v>67</v>
      </c>
      <c r="O544" s="70">
        <v>0</v>
      </c>
      <c r="P544" s="70" t="s">
        <v>68</v>
      </c>
      <c r="Q544" s="70" t="s">
        <v>68</v>
      </c>
      <c r="R544" s="66"/>
      <c r="S544" s="67"/>
    </row>
    <row r="545" spans="2:19" x14ac:dyDescent="0.3">
      <c r="B545" s="66" t="s">
        <v>288</v>
      </c>
      <c r="C545" s="67" t="s">
        <v>915</v>
      </c>
      <c r="D545" s="68" t="s">
        <v>64</v>
      </c>
      <c r="E545" s="68" t="s">
        <v>65</v>
      </c>
      <c r="F545" s="69">
        <v>1857062151901</v>
      </c>
      <c r="G545" s="68" t="s">
        <v>64</v>
      </c>
      <c r="H545" s="68" t="s">
        <v>64</v>
      </c>
      <c r="I545" s="68" t="s">
        <v>66</v>
      </c>
      <c r="J545" s="68" t="s">
        <v>66</v>
      </c>
      <c r="K545" s="70">
        <v>0</v>
      </c>
      <c r="L545" s="70">
        <v>0</v>
      </c>
      <c r="M545" s="70">
        <v>0</v>
      </c>
      <c r="N545" s="70" t="s">
        <v>67</v>
      </c>
      <c r="O545" s="70">
        <v>0</v>
      </c>
      <c r="P545" s="70" t="s">
        <v>68</v>
      </c>
      <c r="Q545" s="70" t="s">
        <v>68</v>
      </c>
      <c r="R545" s="66"/>
      <c r="S545" s="67"/>
    </row>
    <row r="546" spans="2:19" x14ac:dyDescent="0.3">
      <c r="B546" s="66" t="s">
        <v>916</v>
      </c>
      <c r="C546" s="67" t="s">
        <v>917</v>
      </c>
      <c r="D546" s="68" t="s">
        <v>64</v>
      </c>
      <c r="E546" s="68" t="s">
        <v>65</v>
      </c>
      <c r="F546" s="69">
        <v>2351671500506</v>
      </c>
      <c r="G546" s="68" t="s">
        <v>64</v>
      </c>
      <c r="H546" s="68" t="s">
        <v>64</v>
      </c>
      <c r="I546" s="68" t="s">
        <v>66</v>
      </c>
      <c r="J546" s="68" t="s">
        <v>66</v>
      </c>
      <c r="K546" s="70">
        <v>0</v>
      </c>
      <c r="L546" s="70">
        <v>0</v>
      </c>
      <c r="M546" s="70">
        <v>0</v>
      </c>
      <c r="N546" s="70" t="s">
        <v>67</v>
      </c>
      <c r="O546" s="70">
        <v>0</v>
      </c>
      <c r="P546" s="70" t="s">
        <v>68</v>
      </c>
      <c r="Q546" s="70" t="s">
        <v>68</v>
      </c>
      <c r="R546" s="66"/>
      <c r="S546" s="67"/>
    </row>
    <row r="547" spans="2:19" x14ac:dyDescent="0.3">
      <c r="B547" s="66" t="s">
        <v>696</v>
      </c>
      <c r="C547" s="67" t="s">
        <v>918</v>
      </c>
      <c r="D547" s="68" t="s">
        <v>65</v>
      </c>
      <c r="E547" s="68" t="s">
        <v>64</v>
      </c>
      <c r="F547" s="69">
        <v>1712132700108</v>
      </c>
      <c r="G547" s="68" t="s">
        <v>64</v>
      </c>
      <c r="H547" s="68" t="s">
        <v>64</v>
      </c>
      <c r="I547" s="68" t="s">
        <v>66</v>
      </c>
      <c r="J547" s="68" t="s">
        <v>66</v>
      </c>
      <c r="K547" s="70">
        <v>0</v>
      </c>
      <c r="L547" s="70">
        <v>0</v>
      </c>
      <c r="M547" s="70">
        <v>0</v>
      </c>
      <c r="N547" s="70" t="s">
        <v>67</v>
      </c>
      <c r="O547" s="70">
        <v>0</v>
      </c>
      <c r="P547" s="70" t="s">
        <v>68</v>
      </c>
      <c r="Q547" s="70" t="s">
        <v>68</v>
      </c>
      <c r="R547" s="66"/>
      <c r="S547" s="67"/>
    </row>
    <row r="548" spans="2:19" x14ac:dyDescent="0.3">
      <c r="B548" s="66" t="s">
        <v>724</v>
      </c>
      <c r="C548" s="67" t="s">
        <v>919</v>
      </c>
      <c r="D548" s="68" t="s">
        <v>65</v>
      </c>
      <c r="E548" s="68" t="s">
        <v>64</v>
      </c>
      <c r="F548" s="69">
        <v>2206259130101</v>
      </c>
      <c r="G548" s="68" t="s">
        <v>64</v>
      </c>
      <c r="H548" s="68" t="s">
        <v>64</v>
      </c>
      <c r="I548" s="68" t="s">
        <v>66</v>
      </c>
      <c r="J548" s="68" t="s">
        <v>66</v>
      </c>
      <c r="K548" s="70">
        <v>0</v>
      </c>
      <c r="L548" s="70">
        <v>0</v>
      </c>
      <c r="M548" s="70">
        <v>0</v>
      </c>
      <c r="N548" s="70" t="s">
        <v>67</v>
      </c>
      <c r="O548" s="70">
        <v>0</v>
      </c>
      <c r="P548" s="70" t="s">
        <v>68</v>
      </c>
      <c r="Q548" s="70" t="s">
        <v>68</v>
      </c>
      <c r="R548" s="66"/>
      <c r="S548" s="67"/>
    </row>
    <row r="549" spans="2:19" x14ac:dyDescent="0.3">
      <c r="B549" s="66" t="s">
        <v>920</v>
      </c>
      <c r="C549" s="67" t="s">
        <v>921</v>
      </c>
      <c r="D549" s="68" t="s">
        <v>64</v>
      </c>
      <c r="E549" s="68" t="s">
        <v>65</v>
      </c>
      <c r="F549" s="69">
        <v>2186445151609</v>
      </c>
      <c r="G549" s="68" t="s">
        <v>64</v>
      </c>
      <c r="H549" s="68" t="s">
        <v>64</v>
      </c>
      <c r="I549" s="68" t="s">
        <v>66</v>
      </c>
      <c r="J549" s="68" t="s">
        <v>66</v>
      </c>
      <c r="K549" s="70" t="s">
        <v>67</v>
      </c>
      <c r="L549" s="70">
        <v>0</v>
      </c>
      <c r="M549" s="70">
        <v>0</v>
      </c>
      <c r="N549" s="70">
        <v>0</v>
      </c>
      <c r="O549" s="70">
        <v>0</v>
      </c>
      <c r="P549" s="70" t="s">
        <v>68</v>
      </c>
      <c r="Q549" s="70" t="s">
        <v>68</v>
      </c>
      <c r="R549" s="66"/>
      <c r="S549" s="67"/>
    </row>
    <row r="550" spans="2:19" x14ac:dyDescent="0.3">
      <c r="B550" s="66" t="s">
        <v>256</v>
      </c>
      <c r="C550" s="67" t="s">
        <v>754</v>
      </c>
      <c r="D550" s="68" t="s">
        <v>64</v>
      </c>
      <c r="E550" s="68" t="s">
        <v>65</v>
      </c>
      <c r="F550" s="69">
        <v>2232000260710</v>
      </c>
      <c r="G550" s="68" t="s">
        <v>64</v>
      </c>
      <c r="H550" s="68" t="s">
        <v>64</v>
      </c>
      <c r="I550" s="68" t="s">
        <v>66</v>
      </c>
      <c r="J550" s="68" t="s">
        <v>66</v>
      </c>
      <c r="K550" s="70">
        <v>0</v>
      </c>
      <c r="L550" s="70">
        <v>0</v>
      </c>
      <c r="M550" s="70">
        <v>0</v>
      </c>
      <c r="N550" s="70" t="s">
        <v>67</v>
      </c>
      <c r="O550" s="70">
        <v>0</v>
      </c>
      <c r="P550" s="70" t="s">
        <v>68</v>
      </c>
      <c r="Q550" s="70" t="s">
        <v>68</v>
      </c>
      <c r="R550" s="66"/>
      <c r="S550" s="67"/>
    </row>
    <row r="551" spans="2:19" x14ac:dyDescent="0.3">
      <c r="B551" s="66" t="s">
        <v>243</v>
      </c>
      <c r="C551" s="67" t="s">
        <v>922</v>
      </c>
      <c r="D551" s="68" t="s">
        <v>64</v>
      </c>
      <c r="E551" s="68" t="s">
        <v>65</v>
      </c>
      <c r="F551" s="69">
        <v>2523755210101</v>
      </c>
      <c r="G551" s="68" t="s">
        <v>64</v>
      </c>
      <c r="H551" s="68" t="s">
        <v>64</v>
      </c>
      <c r="I551" s="68" t="s">
        <v>66</v>
      </c>
      <c r="J551" s="68" t="s">
        <v>66</v>
      </c>
      <c r="K551" s="70">
        <v>0</v>
      </c>
      <c r="L551" s="70">
        <v>0</v>
      </c>
      <c r="M551" s="70">
        <v>0</v>
      </c>
      <c r="N551" s="70" t="s">
        <v>67</v>
      </c>
      <c r="O551" s="70">
        <v>0</v>
      </c>
      <c r="P551" s="70" t="s">
        <v>68</v>
      </c>
      <c r="Q551" s="70" t="s">
        <v>68</v>
      </c>
      <c r="R551" s="66"/>
      <c r="S551" s="67"/>
    </row>
    <row r="552" spans="2:19" x14ac:dyDescent="0.3">
      <c r="B552" s="66" t="s">
        <v>923</v>
      </c>
      <c r="C552" s="67" t="s">
        <v>924</v>
      </c>
      <c r="D552" s="68" t="s">
        <v>65</v>
      </c>
      <c r="E552" s="68" t="s">
        <v>64</v>
      </c>
      <c r="F552" s="69">
        <v>2206259051101</v>
      </c>
      <c r="G552" s="68" t="s">
        <v>64</v>
      </c>
      <c r="H552" s="68" t="s">
        <v>64</v>
      </c>
      <c r="I552" s="68" t="s">
        <v>66</v>
      </c>
      <c r="J552" s="68" t="s">
        <v>66</v>
      </c>
      <c r="K552" s="70">
        <v>0</v>
      </c>
      <c r="L552" s="70">
        <v>0</v>
      </c>
      <c r="M552" s="70">
        <v>0</v>
      </c>
      <c r="N552" s="70" t="s">
        <v>67</v>
      </c>
      <c r="O552" s="70">
        <v>0</v>
      </c>
      <c r="P552" s="70" t="s">
        <v>68</v>
      </c>
      <c r="Q552" s="70" t="s">
        <v>68</v>
      </c>
      <c r="R552" s="66"/>
      <c r="S552" s="67"/>
    </row>
    <row r="553" spans="2:19" x14ac:dyDescent="0.3">
      <c r="B553" s="66" t="s">
        <v>673</v>
      </c>
      <c r="C553" s="67" t="s">
        <v>925</v>
      </c>
      <c r="D553" s="68" t="s">
        <v>65</v>
      </c>
      <c r="E553" s="68" t="s">
        <v>64</v>
      </c>
      <c r="F553" s="69">
        <v>2349328800101</v>
      </c>
      <c r="G553" s="68" t="s">
        <v>64</v>
      </c>
      <c r="H553" s="68" t="s">
        <v>64</v>
      </c>
      <c r="I553" s="68" t="s">
        <v>66</v>
      </c>
      <c r="J553" s="68" t="s">
        <v>66</v>
      </c>
      <c r="K553" s="70">
        <v>0</v>
      </c>
      <c r="L553" s="70">
        <v>0</v>
      </c>
      <c r="M553" s="70">
        <v>0</v>
      </c>
      <c r="N553" s="70" t="s">
        <v>67</v>
      </c>
      <c r="O553" s="70">
        <v>0</v>
      </c>
      <c r="P553" s="70" t="s">
        <v>68</v>
      </c>
      <c r="Q553" s="70" t="s">
        <v>68</v>
      </c>
      <c r="R553" s="66"/>
      <c r="S553" s="67"/>
    </row>
    <row r="554" spans="2:19" x14ac:dyDescent="0.3">
      <c r="B554" s="66" t="s">
        <v>926</v>
      </c>
      <c r="C554" s="67" t="s">
        <v>647</v>
      </c>
      <c r="D554" s="68" t="s">
        <v>65</v>
      </c>
      <c r="E554" s="68" t="s">
        <v>64</v>
      </c>
      <c r="F554" s="69">
        <v>2690522830101</v>
      </c>
      <c r="G554" s="68" t="s">
        <v>64</v>
      </c>
      <c r="H554" s="68" t="s">
        <v>64</v>
      </c>
      <c r="I554" s="68" t="s">
        <v>66</v>
      </c>
      <c r="J554" s="68" t="s">
        <v>66</v>
      </c>
      <c r="K554" s="70">
        <v>0</v>
      </c>
      <c r="L554" s="70">
        <v>0</v>
      </c>
      <c r="M554" s="70">
        <v>0</v>
      </c>
      <c r="N554" s="70" t="s">
        <v>67</v>
      </c>
      <c r="O554" s="70">
        <v>0</v>
      </c>
      <c r="P554" s="70" t="s">
        <v>68</v>
      </c>
      <c r="Q554" s="70" t="s">
        <v>68</v>
      </c>
      <c r="R554" s="66"/>
      <c r="S554" s="67"/>
    </row>
    <row r="555" spans="2:19" x14ac:dyDescent="0.3">
      <c r="B555" s="66" t="s">
        <v>290</v>
      </c>
      <c r="C555" s="67" t="s">
        <v>927</v>
      </c>
      <c r="D555" s="68" t="s">
        <v>64</v>
      </c>
      <c r="E555" s="68" t="s">
        <v>65</v>
      </c>
      <c r="F555" s="69">
        <v>2259198180101</v>
      </c>
      <c r="G555" s="68" t="s">
        <v>64</v>
      </c>
      <c r="H555" s="68" t="s">
        <v>64</v>
      </c>
      <c r="I555" s="68" t="s">
        <v>66</v>
      </c>
      <c r="J555" s="68" t="s">
        <v>66</v>
      </c>
      <c r="K555" s="70">
        <v>0</v>
      </c>
      <c r="L555" s="70">
        <v>0</v>
      </c>
      <c r="M555" s="70">
        <v>0</v>
      </c>
      <c r="N555" s="70" t="s">
        <v>67</v>
      </c>
      <c r="O555" s="70">
        <v>0</v>
      </c>
      <c r="P555" s="70" t="s">
        <v>68</v>
      </c>
      <c r="Q555" s="70" t="s">
        <v>68</v>
      </c>
      <c r="R555" s="66"/>
      <c r="S555" s="67"/>
    </row>
    <row r="556" spans="2:19" x14ac:dyDescent="0.3">
      <c r="B556" s="66" t="s">
        <v>928</v>
      </c>
      <c r="C556" s="67" t="s">
        <v>929</v>
      </c>
      <c r="D556" s="68" t="s">
        <v>64</v>
      </c>
      <c r="E556" s="68" t="s">
        <v>65</v>
      </c>
      <c r="F556" s="69">
        <v>2455933302201</v>
      </c>
      <c r="G556" s="68" t="s">
        <v>64</v>
      </c>
      <c r="H556" s="68" t="s">
        <v>64</v>
      </c>
      <c r="I556" s="68" t="s">
        <v>66</v>
      </c>
      <c r="J556" s="68" t="s">
        <v>66</v>
      </c>
      <c r="K556" s="70">
        <v>0</v>
      </c>
      <c r="L556" s="70">
        <v>0</v>
      </c>
      <c r="M556" s="70">
        <v>0</v>
      </c>
      <c r="N556" s="70" t="s">
        <v>67</v>
      </c>
      <c r="O556" s="70">
        <v>0</v>
      </c>
      <c r="P556" s="70" t="s">
        <v>68</v>
      </c>
      <c r="Q556" s="70" t="s">
        <v>68</v>
      </c>
      <c r="R556" s="66"/>
      <c r="S556" s="67"/>
    </row>
    <row r="557" spans="2:19" x14ac:dyDescent="0.3">
      <c r="B557" s="66" t="s">
        <v>225</v>
      </c>
      <c r="C557" s="67" t="s">
        <v>271</v>
      </c>
      <c r="D557" s="68" t="s">
        <v>64</v>
      </c>
      <c r="E557" s="68" t="s">
        <v>65</v>
      </c>
      <c r="F557" s="69">
        <v>2390167931601</v>
      </c>
      <c r="G557" s="68" t="s">
        <v>64</v>
      </c>
      <c r="H557" s="68" t="s">
        <v>64</v>
      </c>
      <c r="I557" s="68" t="s">
        <v>66</v>
      </c>
      <c r="J557" s="68" t="s">
        <v>66</v>
      </c>
      <c r="K557" s="70" t="s">
        <v>67</v>
      </c>
      <c r="L557" s="70">
        <v>0</v>
      </c>
      <c r="M557" s="70">
        <v>0</v>
      </c>
      <c r="N557" s="70">
        <v>0</v>
      </c>
      <c r="O557" s="70">
        <v>0</v>
      </c>
      <c r="P557" s="70" t="s">
        <v>68</v>
      </c>
      <c r="Q557" s="70" t="s">
        <v>68</v>
      </c>
      <c r="R557" s="66"/>
      <c r="S557" s="67"/>
    </row>
    <row r="558" spans="2:19" x14ac:dyDescent="0.3">
      <c r="B558" s="66" t="s">
        <v>239</v>
      </c>
      <c r="C558" s="67" t="s">
        <v>930</v>
      </c>
      <c r="D558" s="68" t="s">
        <v>64</v>
      </c>
      <c r="E558" s="68" t="s">
        <v>65</v>
      </c>
      <c r="F558" s="69">
        <v>1836519600116</v>
      </c>
      <c r="G558" s="68" t="s">
        <v>64</v>
      </c>
      <c r="H558" s="68" t="s">
        <v>64</v>
      </c>
      <c r="I558" s="68" t="s">
        <v>66</v>
      </c>
      <c r="J558" s="68" t="s">
        <v>66</v>
      </c>
      <c r="K558" s="70">
        <v>0</v>
      </c>
      <c r="L558" s="70">
        <v>0</v>
      </c>
      <c r="M558" s="70">
        <v>0</v>
      </c>
      <c r="N558" s="70" t="s">
        <v>67</v>
      </c>
      <c r="O558" s="70">
        <v>0</v>
      </c>
      <c r="P558" s="70" t="s">
        <v>68</v>
      </c>
      <c r="Q558" s="70" t="s">
        <v>68</v>
      </c>
      <c r="R558" s="66"/>
      <c r="S558" s="67"/>
    </row>
    <row r="559" spans="2:19" x14ac:dyDescent="0.3">
      <c r="B559" s="66" t="s">
        <v>931</v>
      </c>
      <c r="C559" s="67" t="s">
        <v>932</v>
      </c>
      <c r="D559" s="68" t="s">
        <v>65</v>
      </c>
      <c r="E559" s="68" t="s">
        <v>64</v>
      </c>
      <c r="F559" s="69">
        <v>2451047550101</v>
      </c>
      <c r="G559" s="68" t="s">
        <v>64</v>
      </c>
      <c r="H559" s="68" t="s">
        <v>64</v>
      </c>
      <c r="I559" s="68" t="s">
        <v>66</v>
      </c>
      <c r="J559" s="68" t="s">
        <v>66</v>
      </c>
      <c r="K559" s="70">
        <v>0</v>
      </c>
      <c r="L559" s="70">
        <v>0</v>
      </c>
      <c r="M559" s="70">
        <v>0</v>
      </c>
      <c r="N559" s="70" t="s">
        <v>67</v>
      </c>
      <c r="O559" s="70">
        <v>0</v>
      </c>
      <c r="P559" s="70" t="s">
        <v>68</v>
      </c>
      <c r="Q559" s="70" t="s">
        <v>68</v>
      </c>
      <c r="R559" s="66"/>
      <c r="S559" s="67"/>
    </row>
    <row r="560" spans="2:19" x14ac:dyDescent="0.3">
      <c r="B560" s="66" t="s">
        <v>933</v>
      </c>
      <c r="C560" s="67" t="s">
        <v>709</v>
      </c>
      <c r="D560" s="68" t="s">
        <v>65</v>
      </c>
      <c r="E560" s="68" t="s">
        <v>64</v>
      </c>
      <c r="F560" s="69">
        <v>2454937780101</v>
      </c>
      <c r="G560" s="68" t="s">
        <v>64</v>
      </c>
      <c r="H560" s="68" t="s">
        <v>64</v>
      </c>
      <c r="I560" s="68" t="s">
        <v>66</v>
      </c>
      <c r="J560" s="68" t="s">
        <v>66</v>
      </c>
      <c r="K560" s="70">
        <v>0</v>
      </c>
      <c r="L560" s="70">
        <v>0</v>
      </c>
      <c r="M560" s="70">
        <v>0</v>
      </c>
      <c r="N560" s="70" t="s">
        <v>67</v>
      </c>
      <c r="O560" s="70">
        <v>0</v>
      </c>
      <c r="P560" s="70" t="s">
        <v>68</v>
      </c>
      <c r="Q560" s="70" t="s">
        <v>68</v>
      </c>
      <c r="R560" s="66"/>
      <c r="S560" s="67"/>
    </row>
    <row r="561" spans="2:19" x14ac:dyDescent="0.3">
      <c r="B561" s="66" t="s">
        <v>749</v>
      </c>
      <c r="C561" s="67" t="s">
        <v>741</v>
      </c>
      <c r="D561" s="68" t="s">
        <v>64</v>
      </c>
      <c r="E561" s="68" t="s">
        <v>65</v>
      </c>
      <c r="F561" s="69">
        <v>1936922280101</v>
      </c>
      <c r="G561" s="68" t="s">
        <v>64</v>
      </c>
      <c r="H561" s="68" t="s">
        <v>64</v>
      </c>
      <c r="I561" s="68" t="s">
        <v>66</v>
      </c>
      <c r="J561" s="68" t="s">
        <v>66</v>
      </c>
      <c r="K561" s="70">
        <v>0</v>
      </c>
      <c r="L561" s="70">
        <v>0</v>
      </c>
      <c r="M561" s="70">
        <v>0</v>
      </c>
      <c r="N561" s="70" t="s">
        <v>67</v>
      </c>
      <c r="O561" s="70">
        <v>0</v>
      </c>
      <c r="P561" s="70" t="s">
        <v>68</v>
      </c>
      <c r="Q561" s="70" t="s">
        <v>68</v>
      </c>
      <c r="R561" s="66"/>
      <c r="S561" s="67"/>
    </row>
    <row r="562" spans="2:19" x14ac:dyDescent="0.3">
      <c r="B562" s="66" t="s">
        <v>791</v>
      </c>
      <c r="C562" s="67" t="s">
        <v>934</v>
      </c>
      <c r="D562" s="68" t="s">
        <v>64</v>
      </c>
      <c r="E562" s="68" t="s">
        <v>65</v>
      </c>
      <c r="F562" s="69">
        <v>2226653510101</v>
      </c>
      <c r="G562" s="68" t="s">
        <v>64</v>
      </c>
      <c r="H562" s="68" t="s">
        <v>64</v>
      </c>
      <c r="I562" s="68" t="s">
        <v>66</v>
      </c>
      <c r="J562" s="68" t="s">
        <v>66</v>
      </c>
      <c r="K562" s="70">
        <v>0</v>
      </c>
      <c r="L562" s="70">
        <v>0</v>
      </c>
      <c r="M562" s="70">
        <v>0</v>
      </c>
      <c r="N562" s="70" t="s">
        <v>67</v>
      </c>
      <c r="O562" s="70">
        <v>0</v>
      </c>
      <c r="P562" s="70" t="s">
        <v>68</v>
      </c>
      <c r="Q562" s="70" t="s">
        <v>68</v>
      </c>
      <c r="R562" s="66"/>
      <c r="S562" s="67"/>
    </row>
    <row r="563" spans="2:19" x14ac:dyDescent="0.3">
      <c r="B563" s="66" t="s">
        <v>935</v>
      </c>
      <c r="C563" s="67" t="s">
        <v>806</v>
      </c>
      <c r="D563" s="68" t="s">
        <v>65</v>
      </c>
      <c r="E563" s="68" t="s">
        <v>64</v>
      </c>
      <c r="F563" s="69">
        <v>2442710030506</v>
      </c>
      <c r="G563" s="68" t="s">
        <v>64</v>
      </c>
      <c r="H563" s="68" t="s">
        <v>64</v>
      </c>
      <c r="I563" s="68" t="s">
        <v>66</v>
      </c>
      <c r="J563" s="68" t="s">
        <v>66</v>
      </c>
      <c r="K563" s="70">
        <v>0</v>
      </c>
      <c r="L563" s="70">
        <v>0</v>
      </c>
      <c r="M563" s="70">
        <v>0</v>
      </c>
      <c r="N563" s="70" t="s">
        <v>67</v>
      </c>
      <c r="O563" s="70">
        <v>0</v>
      </c>
      <c r="P563" s="70" t="s">
        <v>68</v>
      </c>
      <c r="Q563" s="70" t="s">
        <v>68</v>
      </c>
      <c r="R563" s="66"/>
      <c r="S563" s="67"/>
    </row>
    <row r="564" spans="2:19" x14ac:dyDescent="0.3">
      <c r="B564" s="66" t="s">
        <v>936</v>
      </c>
      <c r="C564" s="67" t="s">
        <v>693</v>
      </c>
      <c r="D564" s="68" t="s">
        <v>65</v>
      </c>
      <c r="E564" s="68" t="s">
        <v>64</v>
      </c>
      <c r="F564" s="69">
        <v>2433819050501</v>
      </c>
      <c r="G564" s="68" t="s">
        <v>64</v>
      </c>
      <c r="H564" s="68" t="s">
        <v>64</v>
      </c>
      <c r="I564" s="68" t="s">
        <v>66</v>
      </c>
      <c r="J564" s="68" t="s">
        <v>66</v>
      </c>
      <c r="K564" s="70">
        <v>0</v>
      </c>
      <c r="L564" s="70">
        <v>0</v>
      </c>
      <c r="M564" s="70">
        <v>0</v>
      </c>
      <c r="N564" s="70" t="s">
        <v>67</v>
      </c>
      <c r="O564" s="70">
        <v>0</v>
      </c>
      <c r="P564" s="70" t="s">
        <v>68</v>
      </c>
      <c r="Q564" s="70" t="s">
        <v>68</v>
      </c>
      <c r="R564" s="66"/>
      <c r="S564" s="67"/>
    </row>
    <row r="565" spans="2:19" x14ac:dyDescent="0.3">
      <c r="B565" s="66" t="s">
        <v>937</v>
      </c>
      <c r="C565" s="67" t="s">
        <v>788</v>
      </c>
      <c r="D565" s="68" t="s">
        <v>64</v>
      </c>
      <c r="E565" s="68" t="s">
        <v>65</v>
      </c>
      <c r="F565" s="69">
        <v>2709181750601</v>
      </c>
      <c r="G565" s="68" t="s">
        <v>64</v>
      </c>
      <c r="H565" s="68" t="s">
        <v>64</v>
      </c>
      <c r="I565" s="68" t="s">
        <v>66</v>
      </c>
      <c r="J565" s="68" t="s">
        <v>66</v>
      </c>
      <c r="K565" s="70">
        <v>0</v>
      </c>
      <c r="L565" s="70">
        <v>0</v>
      </c>
      <c r="M565" s="70">
        <v>0</v>
      </c>
      <c r="N565" s="70" t="s">
        <v>67</v>
      </c>
      <c r="O565" s="70">
        <v>0</v>
      </c>
      <c r="P565" s="70" t="s">
        <v>68</v>
      </c>
      <c r="Q565" s="70" t="s">
        <v>68</v>
      </c>
      <c r="R565" s="66"/>
      <c r="S565" s="67"/>
    </row>
    <row r="566" spans="2:19" x14ac:dyDescent="0.3">
      <c r="B566" s="66" t="s">
        <v>938</v>
      </c>
      <c r="C566" s="67" t="s">
        <v>865</v>
      </c>
      <c r="D566" s="68" t="s">
        <v>65</v>
      </c>
      <c r="E566" s="68" t="s">
        <v>64</v>
      </c>
      <c r="F566" s="69">
        <v>2097445100501</v>
      </c>
      <c r="G566" s="68" t="s">
        <v>64</v>
      </c>
      <c r="H566" s="68" t="s">
        <v>64</v>
      </c>
      <c r="I566" s="68" t="s">
        <v>66</v>
      </c>
      <c r="J566" s="68" t="s">
        <v>66</v>
      </c>
      <c r="K566" s="70">
        <v>0</v>
      </c>
      <c r="L566" s="70">
        <v>0</v>
      </c>
      <c r="M566" s="70">
        <v>0</v>
      </c>
      <c r="N566" s="70" t="s">
        <v>67</v>
      </c>
      <c r="O566" s="70">
        <v>0</v>
      </c>
      <c r="P566" s="70" t="s">
        <v>68</v>
      </c>
      <c r="Q566" s="70" t="s">
        <v>68</v>
      </c>
      <c r="R566" s="66"/>
      <c r="S566" s="67"/>
    </row>
    <row r="567" spans="2:19" x14ac:dyDescent="0.3">
      <c r="B567" s="66" t="s">
        <v>939</v>
      </c>
      <c r="C567" s="67" t="s">
        <v>940</v>
      </c>
      <c r="D567" s="68" t="s">
        <v>65</v>
      </c>
      <c r="E567" s="68" t="s">
        <v>64</v>
      </c>
      <c r="F567" s="69">
        <v>1665141440701</v>
      </c>
      <c r="G567" s="68" t="s">
        <v>64</v>
      </c>
      <c r="H567" s="68" t="s">
        <v>64</v>
      </c>
      <c r="I567" s="68" t="s">
        <v>66</v>
      </c>
      <c r="J567" s="68" t="s">
        <v>66</v>
      </c>
      <c r="K567" s="70">
        <v>0</v>
      </c>
      <c r="L567" s="70">
        <v>0</v>
      </c>
      <c r="M567" s="70">
        <v>0</v>
      </c>
      <c r="N567" s="70" t="s">
        <v>67</v>
      </c>
      <c r="O567" s="70">
        <v>0</v>
      </c>
      <c r="P567" s="70" t="s">
        <v>68</v>
      </c>
      <c r="Q567" s="70" t="s">
        <v>68</v>
      </c>
      <c r="R567" s="66"/>
      <c r="S567" s="67"/>
    </row>
    <row r="568" spans="2:19" x14ac:dyDescent="0.3">
      <c r="B568" s="66" t="s">
        <v>814</v>
      </c>
      <c r="C568" s="67" t="s">
        <v>751</v>
      </c>
      <c r="D568" s="68" t="s">
        <v>65</v>
      </c>
      <c r="E568" s="68" t="s">
        <v>64</v>
      </c>
      <c r="F568" s="69">
        <v>2547536390101</v>
      </c>
      <c r="G568" s="68" t="s">
        <v>64</v>
      </c>
      <c r="H568" s="68" t="s">
        <v>64</v>
      </c>
      <c r="I568" s="68" t="s">
        <v>66</v>
      </c>
      <c r="J568" s="68" t="s">
        <v>66</v>
      </c>
      <c r="K568" s="70">
        <v>0</v>
      </c>
      <c r="L568" s="70">
        <v>0</v>
      </c>
      <c r="M568" s="70">
        <v>0</v>
      </c>
      <c r="N568" s="70" t="s">
        <v>67</v>
      </c>
      <c r="O568" s="70">
        <v>0</v>
      </c>
      <c r="P568" s="70" t="s">
        <v>68</v>
      </c>
      <c r="Q568" s="70" t="s">
        <v>68</v>
      </c>
      <c r="R568" s="66"/>
      <c r="S568" s="67"/>
    </row>
    <row r="569" spans="2:19" x14ac:dyDescent="0.3">
      <c r="B569" s="66" t="s">
        <v>698</v>
      </c>
      <c r="C569" s="67" t="s">
        <v>941</v>
      </c>
      <c r="D569" s="68" t="s">
        <v>64</v>
      </c>
      <c r="E569" s="68" t="s">
        <v>65</v>
      </c>
      <c r="F569" s="69">
        <v>2446253441503</v>
      </c>
      <c r="G569" s="68" t="s">
        <v>64</v>
      </c>
      <c r="H569" s="68" t="s">
        <v>64</v>
      </c>
      <c r="I569" s="68" t="s">
        <v>66</v>
      </c>
      <c r="J569" s="68" t="s">
        <v>66</v>
      </c>
      <c r="K569" s="70" t="s">
        <v>67</v>
      </c>
      <c r="L569" s="70">
        <v>0</v>
      </c>
      <c r="M569" s="70">
        <v>0</v>
      </c>
      <c r="N569" s="70">
        <v>0</v>
      </c>
      <c r="O569" s="70">
        <v>0</v>
      </c>
      <c r="P569" s="70" t="s">
        <v>68</v>
      </c>
      <c r="Q569" s="70" t="s">
        <v>68</v>
      </c>
      <c r="R569" s="66"/>
      <c r="S569" s="67"/>
    </row>
    <row r="570" spans="2:19" x14ac:dyDescent="0.3">
      <c r="B570" s="66" t="s">
        <v>673</v>
      </c>
      <c r="C570" s="67" t="s">
        <v>942</v>
      </c>
      <c r="D570" s="68" t="s">
        <v>65</v>
      </c>
      <c r="E570" s="68" t="s">
        <v>64</v>
      </c>
      <c r="F570" s="69">
        <v>2330583380101</v>
      </c>
      <c r="G570" s="68" t="s">
        <v>64</v>
      </c>
      <c r="H570" s="68" t="s">
        <v>64</v>
      </c>
      <c r="I570" s="68" t="s">
        <v>66</v>
      </c>
      <c r="J570" s="68" t="s">
        <v>66</v>
      </c>
      <c r="K570" s="70">
        <v>0</v>
      </c>
      <c r="L570" s="70">
        <v>0</v>
      </c>
      <c r="M570" s="70">
        <v>0</v>
      </c>
      <c r="N570" s="70" t="s">
        <v>67</v>
      </c>
      <c r="O570" s="70">
        <v>0</v>
      </c>
      <c r="P570" s="70" t="s">
        <v>68</v>
      </c>
      <c r="Q570" s="70" t="s">
        <v>68</v>
      </c>
      <c r="R570" s="66"/>
      <c r="S570" s="67"/>
    </row>
    <row r="571" spans="2:19" x14ac:dyDescent="0.3">
      <c r="B571" s="66" t="s">
        <v>282</v>
      </c>
      <c r="C571" s="67" t="s">
        <v>943</v>
      </c>
      <c r="D571" s="68" t="s">
        <v>64</v>
      </c>
      <c r="E571" s="68" t="s">
        <v>65</v>
      </c>
      <c r="F571" s="69">
        <v>2415823340101</v>
      </c>
      <c r="G571" s="68" t="s">
        <v>64</v>
      </c>
      <c r="H571" s="68" t="s">
        <v>64</v>
      </c>
      <c r="I571" s="68" t="s">
        <v>66</v>
      </c>
      <c r="J571" s="68" t="s">
        <v>66</v>
      </c>
      <c r="K571" s="70">
        <v>0</v>
      </c>
      <c r="L571" s="70">
        <v>0</v>
      </c>
      <c r="M571" s="70">
        <v>0</v>
      </c>
      <c r="N571" s="70" t="s">
        <v>67</v>
      </c>
      <c r="O571" s="70">
        <v>0</v>
      </c>
      <c r="P571" s="70" t="s">
        <v>68</v>
      </c>
      <c r="Q571" s="70" t="s">
        <v>68</v>
      </c>
      <c r="R571" s="66"/>
      <c r="S571" s="67"/>
    </row>
    <row r="572" spans="2:19" x14ac:dyDescent="0.3">
      <c r="B572" s="66" t="s">
        <v>878</v>
      </c>
      <c r="C572" s="67" t="s">
        <v>665</v>
      </c>
      <c r="D572" s="68" t="s">
        <v>64</v>
      </c>
      <c r="E572" s="68" t="s">
        <v>65</v>
      </c>
      <c r="F572" s="69">
        <v>1948044880401</v>
      </c>
      <c r="G572" s="68" t="s">
        <v>64</v>
      </c>
      <c r="H572" s="68" t="s">
        <v>64</v>
      </c>
      <c r="I572" s="68" t="s">
        <v>66</v>
      </c>
      <c r="J572" s="68" t="s">
        <v>66</v>
      </c>
      <c r="K572" s="70">
        <v>0</v>
      </c>
      <c r="L572" s="70">
        <v>0</v>
      </c>
      <c r="M572" s="70">
        <v>0</v>
      </c>
      <c r="N572" s="70" t="s">
        <v>67</v>
      </c>
      <c r="O572" s="70">
        <v>0</v>
      </c>
      <c r="P572" s="70" t="s">
        <v>68</v>
      </c>
      <c r="Q572" s="70" t="s">
        <v>68</v>
      </c>
      <c r="R572" s="66"/>
      <c r="S572" s="67"/>
    </row>
    <row r="573" spans="2:19" x14ac:dyDescent="0.3">
      <c r="B573" s="66" t="s">
        <v>735</v>
      </c>
      <c r="C573" s="67" t="s">
        <v>846</v>
      </c>
      <c r="D573" s="68" t="s">
        <v>65</v>
      </c>
      <c r="E573" s="68" t="s">
        <v>64</v>
      </c>
      <c r="F573" s="69">
        <v>2873052440506</v>
      </c>
      <c r="G573" s="68" t="s">
        <v>64</v>
      </c>
      <c r="H573" s="68" t="s">
        <v>64</v>
      </c>
      <c r="I573" s="68" t="s">
        <v>66</v>
      </c>
      <c r="J573" s="68" t="s">
        <v>66</v>
      </c>
      <c r="K573" s="70">
        <v>0</v>
      </c>
      <c r="L573" s="70">
        <v>0</v>
      </c>
      <c r="M573" s="70">
        <v>0</v>
      </c>
      <c r="N573" s="70" t="s">
        <v>67</v>
      </c>
      <c r="O573" s="70">
        <v>0</v>
      </c>
      <c r="P573" s="70" t="s">
        <v>68</v>
      </c>
      <c r="Q573" s="70" t="s">
        <v>68</v>
      </c>
      <c r="R573" s="66"/>
      <c r="S573" s="67"/>
    </row>
    <row r="574" spans="2:19" x14ac:dyDescent="0.3">
      <c r="B574" s="66" t="s">
        <v>282</v>
      </c>
      <c r="C574" s="67" t="s">
        <v>686</v>
      </c>
      <c r="D574" s="68" t="s">
        <v>64</v>
      </c>
      <c r="E574" s="68" t="s">
        <v>65</v>
      </c>
      <c r="F574" s="69">
        <v>2350372140801</v>
      </c>
      <c r="G574" s="68" t="s">
        <v>64</v>
      </c>
      <c r="H574" s="68" t="s">
        <v>64</v>
      </c>
      <c r="I574" s="68" t="s">
        <v>66</v>
      </c>
      <c r="J574" s="68" t="s">
        <v>66</v>
      </c>
      <c r="K574" s="70">
        <v>0</v>
      </c>
      <c r="L574" s="70">
        <v>0</v>
      </c>
      <c r="M574" s="70">
        <v>0</v>
      </c>
      <c r="N574" s="70" t="s">
        <v>67</v>
      </c>
      <c r="O574" s="70">
        <v>0</v>
      </c>
      <c r="P574" s="70" t="s">
        <v>68</v>
      </c>
      <c r="Q574" s="70" t="s">
        <v>68</v>
      </c>
      <c r="R574" s="66"/>
      <c r="S574" s="67"/>
    </row>
    <row r="575" spans="2:19" x14ac:dyDescent="0.3">
      <c r="B575" s="66" t="s">
        <v>716</v>
      </c>
      <c r="C575" s="67" t="s">
        <v>733</v>
      </c>
      <c r="D575" s="68" t="s">
        <v>64</v>
      </c>
      <c r="E575" s="68" t="s">
        <v>65</v>
      </c>
      <c r="F575" s="69">
        <v>2520084050901</v>
      </c>
      <c r="G575" s="68" t="s">
        <v>64</v>
      </c>
      <c r="H575" s="68" t="s">
        <v>64</v>
      </c>
      <c r="I575" s="68" t="s">
        <v>66</v>
      </c>
      <c r="J575" s="68" t="s">
        <v>66</v>
      </c>
      <c r="K575" s="70">
        <v>0</v>
      </c>
      <c r="L575" s="70">
        <v>0</v>
      </c>
      <c r="M575" s="70">
        <v>0</v>
      </c>
      <c r="N575" s="70" t="s">
        <v>67</v>
      </c>
      <c r="O575" s="70">
        <v>0</v>
      </c>
      <c r="P575" s="70" t="s">
        <v>68</v>
      </c>
      <c r="Q575" s="70" t="s">
        <v>68</v>
      </c>
      <c r="R575" s="66"/>
      <c r="S575" s="67"/>
    </row>
    <row r="576" spans="2:19" x14ac:dyDescent="0.3">
      <c r="B576" s="66" t="s">
        <v>944</v>
      </c>
      <c r="C576" s="67" t="s">
        <v>686</v>
      </c>
      <c r="D576" s="68" t="s">
        <v>65</v>
      </c>
      <c r="E576" s="68" t="s">
        <v>64</v>
      </c>
      <c r="F576" s="69">
        <v>2228287300901</v>
      </c>
      <c r="G576" s="68" t="s">
        <v>64</v>
      </c>
      <c r="H576" s="68" t="s">
        <v>64</v>
      </c>
      <c r="I576" s="68" t="s">
        <v>66</v>
      </c>
      <c r="J576" s="68" t="s">
        <v>66</v>
      </c>
      <c r="K576" s="70">
        <v>0</v>
      </c>
      <c r="L576" s="70">
        <v>0</v>
      </c>
      <c r="M576" s="70">
        <v>0</v>
      </c>
      <c r="N576" s="70" t="s">
        <v>67</v>
      </c>
      <c r="O576" s="70">
        <v>0</v>
      </c>
      <c r="P576" s="70" t="s">
        <v>68</v>
      </c>
      <c r="Q576" s="70" t="s">
        <v>68</v>
      </c>
      <c r="R576" s="66"/>
      <c r="S576" s="67"/>
    </row>
    <row r="577" spans="2:19" x14ac:dyDescent="0.3">
      <c r="B577" s="66" t="s">
        <v>945</v>
      </c>
      <c r="C577" s="67" t="s">
        <v>867</v>
      </c>
      <c r="D577" s="68" t="s">
        <v>65</v>
      </c>
      <c r="E577" s="68" t="s">
        <v>64</v>
      </c>
      <c r="F577" s="69">
        <v>2523356860101</v>
      </c>
      <c r="G577" s="68" t="s">
        <v>64</v>
      </c>
      <c r="H577" s="68" t="s">
        <v>64</v>
      </c>
      <c r="I577" s="68" t="s">
        <v>66</v>
      </c>
      <c r="J577" s="68" t="s">
        <v>66</v>
      </c>
      <c r="K577" s="70">
        <v>0</v>
      </c>
      <c r="L577" s="70">
        <v>0</v>
      </c>
      <c r="M577" s="70">
        <v>0</v>
      </c>
      <c r="N577" s="70" t="s">
        <v>67</v>
      </c>
      <c r="O577" s="70">
        <v>0</v>
      </c>
      <c r="P577" s="70" t="s">
        <v>68</v>
      </c>
      <c r="Q577" s="70" t="s">
        <v>68</v>
      </c>
      <c r="R577" s="66"/>
      <c r="S577" s="67"/>
    </row>
    <row r="578" spans="2:19" x14ac:dyDescent="0.3">
      <c r="B578" s="66" t="s">
        <v>731</v>
      </c>
      <c r="C578" s="67" t="s">
        <v>946</v>
      </c>
      <c r="D578" s="68" t="s">
        <v>65</v>
      </c>
      <c r="E578" s="68" t="s">
        <v>64</v>
      </c>
      <c r="F578" s="69">
        <v>2709761670511</v>
      </c>
      <c r="G578" s="68" t="s">
        <v>64</v>
      </c>
      <c r="H578" s="68" t="s">
        <v>64</v>
      </c>
      <c r="I578" s="68" t="s">
        <v>66</v>
      </c>
      <c r="J578" s="68" t="s">
        <v>66</v>
      </c>
      <c r="K578" s="70">
        <v>0</v>
      </c>
      <c r="L578" s="70">
        <v>0</v>
      </c>
      <c r="M578" s="70">
        <v>0</v>
      </c>
      <c r="N578" s="70" t="s">
        <v>67</v>
      </c>
      <c r="O578" s="70">
        <v>0</v>
      </c>
      <c r="P578" s="70" t="s">
        <v>68</v>
      </c>
      <c r="Q578" s="70" t="s">
        <v>68</v>
      </c>
      <c r="R578" s="66"/>
      <c r="S578" s="67"/>
    </row>
    <row r="579" spans="2:19" x14ac:dyDescent="0.3">
      <c r="B579" s="66" t="s">
        <v>239</v>
      </c>
      <c r="C579" s="67" t="s">
        <v>947</v>
      </c>
      <c r="D579" s="68" t="s">
        <v>64</v>
      </c>
      <c r="E579" s="68" t="s">
        <v>65</v>
      </c>
      <c r="F579" s="69">
        <v>2240076290101</v>
      </c>
      <c r="G579" s="68" t="s">
        <v>64</v>
      </c>
      <c r="H579" s="68" t="s">
        <v>64</v>
      </c>
      <c r="I579" s="68" t="s">
        <v>66</v>
      </c>
      <c r="J579" s="68" t="s">
        <v>66</v>
      </c>
      <c r="K579" s="70">
        <v>0</v>
      </c>
      <c r="L579" s="70">
        <v>0</v>
      </c>
      <c r="M579" s="70">
        <v>0</v>
      </c>
      <c r="N579" s="70" t="s">
        <v>67</v>
      </c>
      <c r="O579" s="70">
        <v>0</v>
      </c>
      <c r="P579" s="70" t="s">
        <v>68</v>
      </c>
      <c r="Q579" s="70" t="s">
        <v>68</v>
      </c>
      <c r="R579" s="66"/>
      <c r="S579" s="67"/>
    </row>
    <row r="580" spans="2:19" x14ac:dyDescent="0.3">
      <c r="B580" s="66" t="s">
        <v>651</v>
      </c>
      <c r="C580" s="67" t="s">
        <v>764</v>
      </c>
      <c r="D580" s="68" t="s">
        <v>64</v>
      </c>
      <c r="E580" s="68" t="s">
        <v>65</v>
      </c>
      <c r="F580" s="69">
        <v>2515727731804</v>
      </c>
      <c r="G580" s="68" t="s">
        <v>64</v>
      </c>
      <c r="H580" s="68" t="s">
        <v>64</v>
      </c>
      <c r="I580" s="68" t="s">
        <v>66</v>
      </c>
      <c r="J580" s="68" t="s">
        <v>66</v>
      </c>
      <c r="K580" s="70">
        <v>0</v>
      </c>
      <c r="L580" s="70">
        <v>0</v>
      </c>
      <c r="M580" s="70">
        <v>0</v>
      </c>
      <c r="N580" s="70" t="s">
        <v>67</v>
      </c>
      <c r="O580" s="70">
        <v>0</v>
      </c>
      <c r="P580" s="70" t="s">
        <v>68</v>
      </c>
      <c r="Q580" s="70" t="s">
        <v>68</v>
      </c>
      <c r="R580" s="66"/>
      <c r="S580" s="67"/>
    </row>
    <row r="581" spans="2:19" x14ac:dyDescent="0.3">
      <c r="B581" s="66" t="s">
        <v>948</v>
      </c>
      <c r="C581" s="67" t="s">
        <v>841</v>
      </c>
      <c r="D581" s="68" t="s">
        <v>64</v>
      </c>
      <c r="E581" s="68" t="s">
        <v>65</v>
      </c>
      <c r="F581" s="69">
        <v>1997540980101</v>
      </c>
      <c r="G581" s="68" t="s">
        <v>64</v>
      </c>
      <c r="H581" s="68" t="s">
        <v>64</v>
      </c>
      <c r="I581" s="68" t="s">
        <v>66</v>
      </c>
      <c r="J581" s="68" t="s">
        <v>66</v>
      </c>
      <c r="K581" s="70">
        <v>0</v>
      </c>
      <c r="L581" s="70">
        <v>0</v>
      </c>
      <c r="M581" s="70">
        <v>0</v>
      </c>
      <c r="N581" s="70" t="s">
        <v>67</v>
      </c>
      <c r="O581" s="70">
        <v>0</v>
      </c>
      <c r="P581" s="70" t="s">
        <v>68</v>
      </c>
      <c r="Q581" s="70" t="s">
        <v>68</v>
      </c>
      <c r="R581" s="66"/>
      <c r="S581" s="67"/>
    </row>
    <row r="582" spans="2:19" x14ac:dyDescent="0.3">
      <c r="B582" s="66" t="s">
        <v>949</v>
      </c>
      <c r="C582" s="67" t="s">
        <v>275</v>
      </c>
      <c r="D582" s="68" t="s">
        <v>64</v>
      </c>
      <c r="E582" s="68" t="s">
        <v>65</v>
      </c>
      <c r="F582" s="69">
        <v>1816175951406</v>
      </c>
      <c r="G582" s="68" t="s">
        <v>64</v>
      </c>
      <c r="H582" s="68" t="s">
        <v>64</v>
      </c>
      <c r="I582" s="68" t="s">
        <v>66</v>
      </c>
      <c r="J582" s="68" t="s">
        <v>66</v>
      </c>
      <c r="K582" s="70" t="s">
        <v>67</v>
      </c>
      <c r="L582" s="70">
        <v>0</v>
      </c>
      <c r="M582" s="70">
        <v>0</v>
      </c>
      <c r="N582" s="70">
        <v>0</v>
      </c>
      <c r="O582" s="70">
        <v>0</v>
      </c>
      <c r="P582" s="70" t="s">
        <v>68</v>
      </c>
      <c r="Q582" s="70" t="s">
        <v>68</v>
      </c>
      <c r="R582" s="66"/>
      <c r="S582" s="67"/>
    </row>
    <row r="583" spans="2:19" x14ac:dyDescent="0.3">
      <c r="B583" s="66" t="s">
        <v>950</v>
      </c>
      <c r="C583" s="67" t="s">
        <v>815</v>
      </c>
      <c r="D583" s="68" t="s">
        <v>64</v>
      </c>
      <c r="E583" s="68" t="s">
        <v>65</v>
      </c>
      <c r="F583" s="69">
        <v>2409016570101</v>
      </c>
      <c r="G583" s="68" t="s">
        <v>64</v>
      </c>
      <c r="H583" s="68" t="s">
        <v>64</v>
      </c>
      <c r="I583" s="68" t="s">
        <v>66</v>
      </c>
      <c r="J583" s="68" t="s">
        <v>66</v>
      </c>
      <c r="K583" s="70">
        <v>0</v>
      </c>
      <c r="L583" s="70">
        <v>0</v>
      </c>
      <c r="M583" s="70">
        <v>0</v>
      </c>
      <c r="N583" s="70" t="s">
        <v>67</v>
      </c>
      <c r="O583" s="70">
        <v>0</v>
      </c>
      <c r="P583" s="70" t="s">
        <v>68</v>
      </c>
      <c r="Q583" s="70" t="s">
        <v>68</v>
      </c>
      <c r="R583" s="66"/>
      <c r="S583" s="67"/>
    </row>
    <row r="584" spans="2:19" x14ac:dyDescent="0.3">
      <c r="B584" s="66" t="s">
        <v>711</v>
      </c>
      <c r="C584" s="67" t="s">
        <v>688</v>
      </c>
      <c r="D584" s="68" t="s">
        <v>64</v>
      </c>
      <c r="E584" s="68" t="s">
        <v>65</v>
      </c>
      <c r="F584" s="69">
        <v>2776824790101</v>
      </c>
      <c r="G584" s="68" t="s">
        <v>64</v>
      </c>
      <c r="H584" s="68" t="s">
        <v>64</v>
      </c>
      <c r="I584" s="68" t="s">
        <v>66</v>
      </c>
      <c r="J584" s="68" t="s">
        <v>66</v>
      </c>
      <c r="K584" s="70">
        <v>0</v>
      </c>
      <c r="L584" s="70">
        <v>0</v>
      </c>
      <c r="M584" s="70">
        <v>0</v>
      </c>
      <c r="N584" s="70" t="s">
        <v>67</v>
      </c>
      <c r="O584" s="70">
        <v>0</v>
      </c>
      <c r="P584" s="70" t="s">
        <v>68</v>
      </c>
      <c r="Q584" s="70" t="s">
        <v>68</v>
      </c>
      <c r="R584" s="66"/>
      <c r="S584" s="67"/>
    </row>
    <row r="585" spans="2:19" x14ac:dyDescent="0.3">
      <c r="B585" s="66" t="s">
        <v>951</v>
      </c>
      <c r="C585" s="67" t="s">
        <v>921</v>
      </c>
      <c r="D585" s="68" t="s">
        <v>64</v>
      </c>
      <c r="E585" s="68" t="s">
        <v>65</v>
      </c>
      <c r="F585" s="69">
        <v>1630935981601</v>
      </c>
      <c r="G585" s="68" t="s">
        <v>64</v>
      </c>
      <c r="H585" s="68" t="s">
        <v>64</v>
      </c>
      <c r="I585" s="68" t="s">
        <v>66</v>
      </c>
      <c r="J585" s="68" t="s">
        <v>66</v>
      </c>
      <c r="K585" s="70" t="s">
        <v>67</v>
      </c>
      <c r="L585" s="70">
        <v>0</v>
      </c>
      <c r="M585" s="70">
        <v>0</v>
      </c>
      <c r="N585" s="70">
        <v>0</v>
      </c>
      <c r="O585" s="70">
        <v>0</v>
      </c>
      <c r="P585" s="70" t="s">
        <v>68</v>
      </c>
      <c r="Q585" s="70" t="s">
        <v>68</v>
      </c>
      <c r="R585" s="66"/>
      <c r="S585" s="67"/>
    </row>
    <row r="586" spans="2:19" x14ac:dyDescent="0.3">
      <c r="B586" s="66" t="s">
        <v>703</v>
      </c>
      <c r="C586" s="67" t="s">
        <v>895</v>
      </c>
      <c r="D586" s="68" t="s">
        <v>65</v>
      </c>
      <c r="E586" s="68" t="s">
        <v>64</v>
      </c>
      <c r="F586" s="69">
        <v>1977220830101</v>
      </c>
      <c r="G586" s="68" t="s">
        <v>64</v>
      </c>
      <c r="H586" s="68" t="s">
        <v>64</v>
      </c>
      <c r="I586" s="68" t="s">
        <v>66</v>
      </c>
      <c r="J586" s="68" t="s">
        <v>66</v>
      </c>
      <c r="K586" s="70">
        <v>0</v>
      </c>
      <c r="L586" s="70">
        <v>0</v>
      </c>
      <c r="M586" s="70">
        <v>0</v>
      </c>
      <c r="N586" s="70" t="s">
        <v>67</v>
      </c>
      <c r="O586" s="70">
        <v>0</v>
      </c>
      <c r="P586" s="70" t="s">
        <v>68</v>
      </c>
      <c r="Q586" s="70" t="s">
        <v>68</v>
      </c>
      <c r="R586" s="66"/>
      <c r="S586" s="67"/>
    </row>
    <row r="587" spans="2:19" x14ac:dyDescent="0.3">
      <c r="B587" s="66" t="s">
        <v>758</v>
      </c>
      <c r="C587" s="67" t="s">
        <v>952</v>
      </c>
      <c r="D587" s="68" t="s">
        <v>65</v>
      </c>
      <c r="E587" s="68" t="s">
        <v>64</v>
      </c>
      <c r="F587" s="69">
        <v>2559445190101</v>
      </c>
      <c r="G587" s="68" t="s">
        <v>64</v>
      </c>
      <c r="H587" s="68" t="s">
        <v>64</v>
      </c>
      <c r="I587" s="68" t="s">
        <v>66</v>
      </c>
      <c r="J587" s="68" t="s">
        <v>66</v>
      </c>
      <c r="K587" s="70">
        <v>0</v>
      </c>
      <c r="L587" s="70">
        <v>0</v>
      </c>
      <c r="M587" s="70">
        <v>0</v>
      </c>
      <c r="N587" s="70" t="s">
        <v>67</v>
      </c>
      <c r="O587" s="70">
        <v>0</v>
      </c>
      <c r="P587" s="70" t="s">
        <v>68</v>
      </c>
      <c r="Q587" s="70" t="s">
        <v>68</v>
      </c>
      <c r="R587" s="66"/>
      <c r="S587" s="67"/>
    </row>
    <row r="588" spans="2:19" x14ac:dyDescent="0.3">
      <c r="B588" s="66" t="s">
        <v>814</v>
      </c>
      <c r="C588" s="67" t="s">
        <v>953</v>
      </c>
      <c r="D588" s="68" t="s">
        <v>65</v>
      </c>
      <c r="E588" s="68" t="s">
        <v>64</v>
      </c>
      <c r="F588" s="69">
        <v>2603609962201</v>
      </c>
      <c r="G588" s="68" t="s">
        <v>64</v>
      </c>
      <c r="H588" s="68" t="s">
        <v>64</v>
      </c>
      <c r="I588" s="68" t="s">
        <v>66</v>
      </c>
      <c r="J588" s="68" t="s">
        <v>66</v>
      </c>
      <c r="K588" s="70">
        <v>0</v>
      </c>
      <c r="L588" s="70">
        <v>0</v>
      </c>
      <c r="M588" s="70">
        <v>0</v>
      </c>
      <c r="N588" s="70" t="s">
        <v>67</v>
      </c>
      <c r="O588" s="70">
        <v>0</v>
      </c>
      <c r="P588" s="70" t="s">
        <v>68</v>
      </c>
      <c r="Q588" s="70" t="s">
        <v>68</v>
      </c>
      <c r="R588" s="66"/>
      <c r="S588" s="67"/>
    </row>
    <row r="589" spans="2:19" x14ac:dyDescent="0.3">
      <c r="B589" s="66" t="s">
        <v>692</v>
      </c>
      <c r="C589" s="67" t="s">
        <v>688</v>
      </c>
      <c r="D589" s="68" t="s">
        <v>65</v>
      </c>
      <c r="E589" s="68" t="s">
        <v>64</v>
      </c>
      <c r="F589" s="69">
        <v>2415823770101</v>
      </c>
      <c r="G589" s="68" t="s">
        <v>64</v>
      </c>
      <c r="H589" s="68" t="s">
        <v>64</v>
      </c>
      <c r="I589" s="68" t="s">
        <v>66</v>
      </c>
      <c r="J589" s="68" t="s">
        <v>66</v>
      </c>
      <c r="K589" s="70">
        <v>0</v>
      </c>
      <c r="L589" s="70">
        <v>0</v>
      </c>
      <c r="M589" s="70">
        <v>0</v>
      </c>
      <c r="N589" s="70" t="s">
        <v>67</v>
      </c>
      <c r="O589" s="70">
        <v>0</v>
      </c>
      <c r="P589" s="70" t="s">
        <v>68</v>
      </c>
      <c r="Q589" s="70" t="s">
        <v>68</v>
      </c>
      <c r="R589" s="66"/>
      <c r="S589" s="67"/>
    </row>
    <row r="590" spans="2:19" x14ac:dyDescent="0.3">
      <c r="B590" s="66" t="s">
        <v>954</v>
      </c>
      <c r="C590" s="67" t="s">
        <v>955</v>
      </c>
      <c r="D590" s="68" t="s">
        <v>65</v>
      </c>
      <c r="E590" s="68" t="s">
        <v>64</v>
      </c>
      <c r="F590" s="69">
        <v>2603572430101</v>
      </c>
      <c r="G590" s="68" t="s">
        <v>64</v>
      </c>
      <c r="H590" s="68" t="s">
        <v>64</v>
      </c>
      <c r="I590" s="68" t="s">
        <v>66</v>
      </c>
      <c r="J590" s="68" t="s">
        <v>66</v>
      </c>
      <c r="K590" s="70">
        <v>0</v>
      </c>
      <c r="L590" s="70">
        <v>0</v>
      </c>
      <c r="M590" s="70">
        <v>0</v>
      </c>
      <c r="N590" s="70" t="s">
        <v>67</v>
      </c>
      <c r="O590" s="70">
        <v>0</v>
      </c>
      <c r="P590" s="70" t="s">
        <v>68</v>
      </c>
      <c r="Q590" s="70" t="s">
        <v>68</v>
      </c>
      <c r="R590" s="66"/>
      <c r="S590" s="67"/>
    </row>
    <row r="591" spans="2:19" x14ac:dyDescent="0.3">
      <c r="B591" s="66" t="s">
        <v>956</v>
      </c>
      <c r="C591" s="67" t="s">
        <v>943</v>
      </c>
      <c r="D591" s="68" t="s">
        <v>65</v>
      </c>
      <c r="E591" s="68" t="s">
        <v>64</v>
      </c>
      <c r="F591" s="69">
        <v>2534520150114</v>
      </c>
      <c r="G591" s="68" t="s">
        <v>64</v>
      </c>
      <c r="H591" s="68" t="s">
        <v>64</v>
      </c>
      <c r="I591" s="68" t="s">
        <v>66</v>
      </c>
      <c r="J591" s="68" t="s">
        <v>66</v>
      </c>
      <c r="K591" s="70">
        <v>0</v>
      </c>
      <c r="L591" s="70">
        <v>0</v>
      </c>
      <c r="M591" s="70">
        <v>0</v>
      </c>
      <c r="N591" s="70" t="s">
        <v>67</v>
      </c>
      <c r="O591" s="70">
        <v>0</v>
      </c>
      <c r="P591" s="70" t="s">
        <v>68</v>
      </c>
      <c r="Q591" s="70" t="s">
        <v>68</v>
      </c>
      <c r="R591" s="66"/>
      <c r="S591" s="67"/>
    </row>
    <row r="592" spans="2:19" x14ac:dyDescent="0.3">
      <c r="B592" s="66" t="s">
        <v>957</v>
      </c>
      <c r="C592" s="67" t="s">
        <v>864</v>
      </c>
      <c r="D592" s="68" t="s">
        <v>65</v>
      </c>
      <c r="E592" s="68" t="s">
        <v>64</v>
      </c>
      <c r="F592" s="69">
        <v>1715721300301</v>
      </c>
      <c r="G592" s="68" t="s">
        <v>64</v>
      </c>
      <c r="H592" s="68" t="s">
        <v>64</v>
      </c>
      <c r="I592" s="68" t="s">
        <v>66</v>
      </c>
      <c r="J592" s="68" t="s">
        <v>66</v>
      </c>
      <c r="K592" s="70">
        <v>0</v>
      </c>
      <c r="L592" s="70">
        <v>0</v>
      </c>
      <c r="M592" s="70">
        <v>0</v>
      </c>
      <c r="N592" s="70" t="s">
        <v>67</v>
      </c>
      <c r="O592" s="70">
        <v>0</v>
      </c>
      <c r="P592" s="70" t="s">
        <v>68</v>
      </c>
      <c r="Q592" s="70" t="s">
        <v>68</v>
      </c>
      <c r="R592" s="66"/>
      <c r="S592" s="67"/>
    </row>
    <row r="593" spans="2:19" x14ac:dyDescent="0.3">
      <c r="B593" s="66" t="s">
        <v>958</v>
      </c>
      <c r="C593" s="67" t="s">
        <v>741</v>
      </c>
      <c r="D593" s="68" t="s">
        <v>65</v>
      </c>
      <c r="E593" s="68" t="s">
        <v>64</v>
      </c>
      <c r="F593" s="69">
        <v>2529222630506</v>
      </c>
      <c r="G593" s="68" t="s">
        <v>64</v>
      </c>
      <c r="H593" s="68" t="s">
        <v>64</v>
      </c>
      <c r="I593" s="68" t="s">
        <v>66</v>
      </c>
      <c r="J593" s="68" t="s">
        <v>66</v>
      </c>
      <c r="K593" s="70">
        <v>0</v>
      </c>
      <c r="L593" s="70">
        <v>0</v>
      </c>
      <c r="M593" s="70">
        <v>0</v>
      </c>
      <c r="N593" s="70" t="s">
        <v>67</v>
      </c>
      <c r="O593" s="70">
        <v>0</v>
      </c>
      <c r="P593" s="70" t="s">
        <v>68</v>
      </c>
      <c r="Q593" s="70" t="s">
        <v>68</v>
      </c>
      <c r="R593" s="66"/>
      <c r="S593" s="67"/>
    </row>
    <row r="594" spans="2:19" x14ac:dyDescent="0.3">
      <c r="B594" s="66" t="s">
        <v>959</v>
      </c>
      <c r="C594" s="67" t="s">
        <v>934</v>
      </c>
      <c r="D594" s="68" t="s">
        <v>65</v>
      </c>
      <c r="E594" s="68" t="s">
        <v>64</v>
      </c>
      <c r="F594" s="69">
        <v>2449970042204</v>
      </c>
      <c r="G594" s="68" t="s">
        <v>64</v>
      </c>
      <c r="H594" s="68" t="s">
        <v>64</v>
      </c>
      <c r="I594" s="68" t="s">
        <v>66</v>
      </c>
      <c r="J594" s="68" t="s">
        <v>66</v>
      </c>
      <c r="K594" s="70">
        <v>0</v>
      </c>
      <c r="L594" s="70">
        <v>0</v>
      </c>
      <c r="M594" s="70">
        <v>0</v>
      </c>
      <c r="N594" s="70" t="s">
        <v>67</v>
      </c>
      <c r="O594" s="70">
        <v>0</v>
      </c>
      <c r="P594" s="70" t="s">
        <v>68</v>
      </c>
      <c r="Q594" s="70" t="s">
        <v>68</v>
      </c>
      <c r="R594" s="66"/>
      <c r="S594" s="67"/>
    </row>
    <row r="595" spans="2:19" x14ac:dyDescent="0.3">
      <c r="B595" s="66" t="s">
        <v>960</v>
      </c>
      <c r="C595" s="67" t="s">
        <v>961</v>
      </c>
      <c r="D595" s="68" t="s">
        <v>64</v>
      </c>
      <c r="E595" s="68" t="s">
        <v>65</v>
      </c>
      <c r="F595" s="69">
        <v>2285980600101</v>
      </c>
      <c r="G595" s="68" t="s">
        <v>64</v>
      </c>
      <c r="H595" s="68" t="s">
        <v>64</v>
      </c>
      <c r="I595" s="68" t="s">
        <v>66</v>
      </c>
      <c r="J595" s="68" t="s">
        <v>66</v>
      </c>
      <c r="K595" s="70">
        <v>0</v>
      </c>
      <c r="L595" s="70">
        <v>0</v>
      </c>
      <c r="M595" s="70">
        <v>0</v>
      </c>
      <c r="N595" s="70" t="s">
        <v>67</v>
      </c>
      <c r="O595" s="70">
        <v>0</v>
      </c>
      <c r="P595" s="70" t="s">
        <v>68</v>
      </c>
      <c r="Q595" s="70" t="s">
        <v>68</v>
      </c>
      <c r="R595" s="66"/>
      <c r="S595" s="67"/>
    </row>
    <row r="596" spans="2:19" x14ac:dyDescent="0.3">
      <c r="B596" s="66" t="s">
        <v>962</v>
      </c>
      <c r="C596" s="67" t="s">
        <v>658</v>
      </c>
      <c r="D596" s="68" t="s">
        <v>64</v>
      </c>
      <c r="E596" s="68" t="s">
        <v>65</v>
      </c>
      <c r="F596" s="69">
        <v>2407090390101</v>
      </c>
      <c r="G596" s="68" t="s">
        <v>64</v>
      </c>
      <c r="H596" s="68" t="s">
        <v>64</v>
      </c>
      <c r="I596" s="68" t="s">
        <v>66</v>
      </c>
      <c r="J596" s="68" t="s">
        <v>66</v>
      </c>
      <c r="K596" s="70">
        <v>0</v>
      </c>
      <c r="L596" s="70">
        <v>0</v>
      </c>
      <c r="M596" s="70">
        <v>0</v>
      </c>
      <c r="N596" s="70" t="s">
        <v>67</v>
      </c>
      <c r="O596" s="70">
        <v>0</v>
      </c>
      <c r="P596" s="70" t="s">
        <v>68</v>
      </c>
      <c r="Q596" s="70" t="s">
        <v>68</v>
      </c>
      <c r="R596" s="66"/>
      <c r="S596" s="67"/>
    </row>
    <row r="597" spans="2:19" x14ac:dyDescent="0.3">
      <c r="B597" s="66" t="s">
        <v>711</v>
      </c>
      <c r="C597" s="67" t="s">
        <v>864</v>
      </c>
      <c r="D597" s="68" t="s">
        <v>64</v>
      </c>
      <c r="E597" s="68" t="s">
        <v>65</v>
      </c>
      <c r="F597" s="69">
        <v>1779118240801</v>
      </c>
      <c r="G597" s="68" t="s">
        <v>64</v>
      </c>
      <c r="H597" s="68" t="s">
        <v>64</v>
      </c>
      <c r="I597" s="68" t="s">
        <v>66</v>
      </c>
      <c r="J597" s="68" t="s">
        <v>66</v>
      </c>
      <c r="K597" s="70">
        <v>0</v>
      </c>
      <c r="L597" s="70">
        <v>0</v>
      </c>
      <c r="M597" s="70">
        <v>0</v>
      </c>
      <c r="N597" s="70" t="s">
        <v>67</v>
      </c>
      <c r="O597" s="70">
        <v>0</v>
      </c>
      <c r="P597" s="70" t="s">
        <v>68</v>
      </c>
      <c r="Q597" s="70" t="s">
        <v>68</v>
      </c>
      <c r="R597" s="66"/>
      <c r="S597" s="67"/>
    </row>
    <row r="598" spans="2:19" x14ac:dyDescent="0.3">
      <c r="B598" s="66" t="s">
        <v>731</v>
      </c>
      <c r="C598" s="67" t="s">
        <v>963</v>
      </c>
      <c r="D598" s="68" t="s">
        <v>65</v>
      </c>
      <c r="E598" s="68" t="s">
        <v>64</v>
      </c>
      <c r="F598" s="69">
        <v>2234925822208</v>
      </c>
      <c r="G598" s="68" t="s">
        <v>64</v>
      </c>
      <c r="H598" s="68" t="s">
        <v>64</v>
      </c>
      <c r="I598" s="68" t="s">
        <v>66</v>
      </c>
      <c r="J598" s="68" t="s">
        <v>66</v>
      </c>
      <c r="K598" s="70">
        <v>0</v>
      </c>
      <c r="L598" s="70">
        <v>0</v>
      </c>
      <c r="M598" s="70">
        <v>0</v>
      </c>
      <c r="N598" s="70" t="s">
        <v>67</v>
      </c>
      <c r="O598" s="70">
        <v>0</v>
      </c>
      <c r="P598" s="70" t="s">
        <v>68</v>
      </c>
      <c r="Q598" s="70" t="s">
        <v>68</v>
      </c>
      <c r="R598" s="66"/>
      <c r="S598" s="67"/>
    </row>
    <row r="599" spans="2:19" x14ac:dyDescent="0.3">
      <c r="B599" s="66" t="s">
        <v>964</v>
      </c>
      <c r="C599" s="67" t="s">
        <v>965</v>
      </c>
      <c r="D599" s="68" t="s">
        <v>65</v>
      </c>
      <c r="E599" s="68" t="s">
        <v>64</v>
      </c>
      <c r="F599" s="69">
        <v>1817130470101</v>
      </c>
      <c r="G599" s="68" t="s">
        <v>64</v>
      </c>
      <c r="H599" s="68" t="s">
        <v>64</v>
      </c>
      <c r="I599" s="68" t="s">
        <v>66</v>
      </c>
      <c r="J599" s="68" t="s">
        <v>66</v>
      </c>
      <c r="K599" s="70">
        <v>0</v>
      </c>
      <c r="L599" s="70">
        <v>0</v>
      </c>
      <c r="M599" s="70">
        <v>0</v>
      </c>
      <c r="N599" s="70" t="s">
        <v>67</v>
      </c>
      <c r="O599" s="70">
        <v>0</v>
      </c>
      <c r="P599" s="70" t="s">
        <v>68</v>
      </c>
      <c r="Q599" s="70" t="s">
        <v>68</v>
      </c>
      <c r="R599" s="66"/>
      <c r="S599" s="67"/>
    </row>
    <row r="600" spans="2:19" x14ac:dyDescent="0.3">
      <c r="B600" s="66" t="s">
        <v>966</v>
      </c>
      <c r="C600" s="67" t="s">
        <v>662</v>
      </c>
      <c r="D600" s="68" t="s">
        <v>65</v>
      </c>
      <c r="E600" s="68" t="s">
        <v>64</v>
      </c>
      <c r="F600" s="69">
        <v>1755123611410</v>
      </c>
      <c r="G600" s="68" t="s">
        <v>64</v>
      </c>
      <c r="H600" s="68" t="s">
        <v>64</v>
      </c>
      <c r="I600" s="68" t="s">
        <v>66</v>
      </c>
      <c r="J600" s="68" t="s">
        <v>66</v>
      </c>
      <c r="K600" s="70">
        <v>0</v>
      </c>
      <c r="L600" s="70">
        <v>0</v>
      </c>
      <c r="M600" s="70">
        <v>0</v>
      </c>
      <c r="N600" s="70" t="s">
        <v>67</v>
      </c>
      <c r="O600" s="70">
        <v>0</v>
      </c>
      <c r="P600" s="70" t="s">
        <v>68</v>
      </c>
      <c r="Q600" s="70" t="s">
        <v>68</v>
      </c>
      <c r="R600" s="66"/>
      <c r="S600" s="67"/>
    </row>
    <row r="601" spans="2:19" x14ac:dyDescent="0.3">
      <c r="B601" s="66" t="s">
        <v>706</v>
      </c>
      <c r="C601" s="67" t="s">
        <v>924</v>
      </c>
      <c r="D601" s="68" t="s">
        <v>64</v>
      </c>
      <c r="E601" s="68" t="s">
        <v>65</v>
      </c>
      <c r="F601" s="69">
        <v>1892917881211</v>
      </c>
      <c r="G601" s="68" t="s">
        <v>64</v>
      </c>
      <c r="H601" s="68" t="s">
        <v>64</v>
      </c>
      <c r="I601" s="68" t="s">
        <v>66</v>
      </c>
      <c r="J601" s="68" t="s">
        <v>66</v>
      </c>
      <c r="K601" s="70">
        <v>0</v>
      </c>
      <c r="L601" s="70">
        <v>0</v>
      </c>
      <c r="M601" s="70">
        <v>0</v>
      </c>
      <c r="N601" s="70" t="s">
        <v>67</v>
      </c>
      <c r="O601" s="70">
        <v>0</v>
      </c>
      <c r="P601" s="70" t="s">
        <v>68</v>
      </c>
      <c r="Q601" s="70" t="s">
        <v>68</v>
      </c>
      <c r="R601" s="66"/>
      <c r="S601" s="67"/>
    </row>
    <row r="602" spans="2:19" x14ac:dyDescent="0.3">
      <c r="B602" s="66" t="s">
        <v>758</v>
      </c>
      <c r="C602" s="67" t="s">
        <v>943</v>
      </c>
      <c r="D602" s="68" t="s">
        <v>65</v>
      </c>
      <c r="E602" s="68" t="s">
        <v>64</v>
      </c>
      <c r="F602" s="69">
        <v>1808234340501</v>
      </c>
      <c r="G602" s="68" t="s">
        <v>64</v>
      </c>
      <c r="H602" s="68" t="s">
        <v>64</v>
      </c>
      <c r="I602" s="68" t="s">
        <v>66</v>
      </c>
      <c r="J602" s="68" t="s">
        <v>66</v>
      </c>
      <c r="K602" s="70">
        <v>0</v>
      </c>
      <c r="L602" s="70">
        <v>0</v>
      </c>
      <c r="M602" s="70">
        <v>0</v>
      </c>
      <c r="N602" s="70" t="s">
        <v>67</v>
      </c>
      <c r="O602" s="70">
        <v>0</v>
      </c>
      <c r="P602" s="70" t="s">
        <v>68</v>
      </c>
      <c r="Q602" s="70" t="s">
        <v>68</v>
      </c>
      <c r="R602" s="66"/>
      <c r="S602" s="67"/>
    </row>
    <row r="603" spans="2:19" x14ac:dyDescent="0.3">
      <c r="B603" s="66" t="s">
        <v>967</v>
      </c>
      <c r="C603" s="67" t="s">
        <v>801</v>
      </c>
      <c r="D603" s="68" t="s">
        <v>65</v>
      </c>
      <c r="E603" s="68" t="s">
        <v>64</v>
      </c>
      <c r="F603" s="69">
        <v>2713307240101</v>
      </c>
      <c r="G603" s="68" t="s">
        <v>64</v>
      </c>
      <c r="H603" s="68" t="s">
        <v>64</v>
      </c>
      <c r="I603" s="68" t="s">
        <v>66</v>
      </c>
      <c r="J603" s="68" t="s">
        <v>66</v>
      </c>
      <c r="K603" s="70">
        <v>0</v>
      </c>
      <c r="L603" s="70">
        <v>0</v>
      </c>
      <c r="M603" s="70">
        <v>0</v>
      </c>
      <c r="N603" s="70" t="s">
        <v>67</v>
      </c>
      <c r="O603" s="70">
        <v>0</v>
      </c>
      <c r="P603" s="70" t="s">
        <v>68</v>
      </c>
      <c r="Q603" s="70" t="s">
        <v>68</v>
      </c>
      <c r="R603" s="66"/>
      <c r="S603" s="67"/>
    </row>
    <row r="604" spans="2:19" x14ac:dyDescent="0.3">
      <c r="B604" s="66" t="s">
        <v>968</v>
      </c>
      <c r="C604" s="67" t="s">
        <v>658</v>
      </c>
      <c r="D604" s="68" t="s">
        <v>64</v>
      </c>
      <c r="E604" s="68" t="s">
        <v>65</v>
      </c>
      <c r="F604" s="69">
        <v>2502180700611</v>
      </c>
      <c r="G604" s="68" t="s">
        <v>64</v>
      </c>
      <c r="H604" s="68" t="s">
        <v>64</v>
      </c>
      <c r="I604" s="68" t="s">
        <v>66</v>
      </c>
      <c r="J604" s="68" t="s">
        <v>66</v>
      </c>
      <c r="K604" s="70">
        <v>0</v>
      </c>
      <c r="L604" s="70">
        <v>0</v>
      </c>
      <c r="M604" s="70">
        <v>0</v>
      </c>
      <c r="N604" s="70" t="s">
        <v>67</v>
      </c>
      <c r="O604" s="70">
        <v>0</v>
      </c>
      <c r="P604" s="70" t="s">
        <v>68</v>
      </c>
      <c r="Q604" s="70" t="s">
        <v>68</v>
      </c>
      <c r="R604" s="66"/>
      <c r="S604" s="67"/>
    </row>
    <row r="605" spans="2:19" x14ac:dyDescent="0.3">
      <c r="B605" s="66" t="s">
        <v>969</v>
      </c>
      <c r="C605" s="67" t="s">
        <v>658</v>
      </c>
      <c r="D605" s="68" t="s">
        <v>64</v>
      </c>
      <c r="E605" s="68" t="s">
        <v>65</v>
      </c>
      <c r="F605" s="69">
        <v>2726129280916</v>
      </c>
      <c r="G605" s="68" t="s">
        <v>64</v>
      </c>
      <c r="H605" s="68" t="s">
        <v>64</v>
      </c>
      <c r="I605" s="68" t="s">
        <v>66</v>
      </c>
      <c r="J605" s="68" t="s">
        <v>66</v>
      </c>
      <c r="K605" s="70">
        <v>0</v>
      </c>
      <c r="L605" s="70">
        <v>0</v>
      </c>
      <c r="M605" s="70">
        <v>0</v>
      </c>
      <c r="N605" s="70" t="s">
        <v>67</v>
      </c>
      <c r="O605" s="70">
        <v>0</v>
      </c>
      <c r="P605" s="70" t="s">
        <v>68</v>
      </c>
      <c r="Q605" s="70" t="s">
        <v>68</v>
      </c>
      <c r="R605" s="66"/>
      <c r="S605" s="67"/>
    </row>
    <row r="606" spans="2:19" x14ac:dyDescent="0.3">
      <c r="B606" s="66" t="s">
        <v>970</v>
      </c>
      <c r="C606" s="67" t="s">
        <v>254</v>
      </c>
      <c r="D606" s="68" t="s">
        <v>65</v>
      </c>
      <c r="E606" s="68" t="s">
        <v>64</v>
      </c>
      <c r="F606" s="69">
        <v>2393776990101</v>
      </c>
      <c r="G606" s="68" t="s">
        <v>64</v>
      </c>
      <c r="H606" s="68" t="s">
        <v>64</v>
      </c>
      <c r="I606" s="68" t="s">
        <v>66</v>
      </c>
      <c r="J606" s="68" t="s">
        <v>66</v>
      </c>
      <c r="K606" s="70">
        <v>0</v>
      </c>
      <c r="L606" s="70">
        <v>0</v>
      </c>
      <c r="M606" s="70">
        <v>0</v>
      </c>
      <c r="N606" s="70" t="s">
        <v>67</v>
      </c>
      <c r="O606" s="70">
        <v>0</v>
      </c>
      <c r="P606" s="70" t="s">
        <v>68</v>
      </c>
      <c r="Q606" s="70" t="s">
        <v>68</v>
      </c>
      <c r="R606" s="66"/>
      <c r="S606" s="67"/>
    </row>
    <row r="607" spans="2:19" x14ac:dyDescent="0.3">
      <c r="B607" s="66" t="s">
        <v>711</v>
      </c>
      <c r="C607" s="67" t="s">
        <v>971</v>
      </c>
      <c r="D607" s="68" t="s">
        <v>64</v>
      </c>
      <c r="E607" s="68" t="s">
        <v>65</v>
      </c>
      <c r="F607" s="69">
        <v>1773633550101</v>
      </c>
      <c r="G607" s="68" t="s">
        <v>64</v>
      </c>
      <c r="H607" s="68" t="s">
        <v>64</v>
      </c>
      <c r="I607" s="68" t="s">
        <v>66</v>
      </c>
      <c r="J607" s="68" t="s">
        <v>66</v>
      </c>
      <c r="K607" s="70">
        <v>0</v>
      </c>
      <c r="L607" s="70">
        <v>0</v>
      </c>
      <c r="M607" s="70">
        <v>0</v>
      </c>
      <c r="N607" s="70" t="s">
        <v>67</v>
      </c>
      <c r="O607" s="70">
        <v>0</v>
      </c>
      <c r="P607" s="70" t="s">
        <v>68</v>
      </c>
      <c r="Q607" s="70" t="s">
        <v>68</v>
      </c>
      <c r="R607" s="66"/>
      <c r="S607" s="67"/>
    </row>
    <row r="608" spans="2:19" x14ac:dyDescent="0.3">
      <c r="B608" s="66" t="s">
        <v>972</v>
      </c>
      <c r="C608" s="67" t="s">
        <v>803</v>
      </c>
      <c r="D608" s="68" t="s">
        <v>65</v>
      </c>
      <c r="E608" s="68" t="s">
        <v>64</v>
      </c>
      <c r="F608" s="69">
        <v>1775683130101</v>
      </c>
      <c r="G608" s="68" t="s">
        <v>64</v>
      </c>
      <c r="H608" s="68" t="s">
        <v>64</v>
      </c>
      <c r="I608" s="68" t="s">
        <v>66</v>
      </c>
      <c r="J608" s="68" t="s">
        <v>66</v>
      </c>
      <c r="K608" s="70">
        <v>0</v>
      </c>
      <c r="L608" s="70">
        <v>0</v>
      </c>
      <c r="M608" s="70">
        <v>0</v>
      </c>
      <c r="N608" s="70" t="s">
        <v>67</v>
      </c>
      <c r="O608" s="70">
        <v>0</v>
      </c>
      <c r="P608" s="70" t="s">
        <v>68</v>
      </c>
      <c r="Q608" s="70" t="s">
        <v>68</v>
      </c>
      <c r="R608" s="66"/>
      <c r="S608" s="67"/>
    </row>
    <row r="609" spans="2:19" x14ac:dyDescent="0.3">
      <c r="B609" s="66" t="s">
        <v>973</v>
      </c>
      <c r="C609" s="67" t="s">
        <v>974</v>
      </c>
      <c r="D609" s="68" t="s">
        <v>64</v>
      </c>
      <c r="E609" s="68" t="s">
        <v>65</v>
      </c>
      <c r="F609" s="69">
        <v>2544263012202</v>
      </c>
      <c r="G609" s="68" t="s">
        <v>64</v>
      </c>
      <c r="H609" s="68" t="s">
        <v>64</v>
      </c>
      <c r="I609" s="68" t="s">
        <v>66</v>
      </c>
      <c r="J609" s="68" t="s">
        <v>66</v>
      </c>
      <c r="K609" s="70">
        <v>0</v>
      </c>
      <c r="L609" s="70">
        <v>0</v>
      </c>
      <c r="M609" s="70">
        <v>0</v>
      </c>
      <c r="N609" s="70" t="s">
        <v>67</v>
      </c>
      <c r="O609" s="70">
        <v>0</v>
      </c>
      <c r="P609" s="70" t="s">
        <v>68</v>
      </c>
      <c r="Q609" s="70" t="s">
        <v>68</v>
      </c>
      <c r="R609" s="66"/>
      <c r="S609" s="67"/>
    </row>
    <row r="610" spans="2:19" x14ac:dyDescent="0.3">
      <c r="B610" s="66" t="s">
        <v>975</v>
      </c>
      <c r="C610" s="67" t="s">
        <v>976</v>
      </c>
      <c r="D610" s="68" t="s">
        <v>65</v>
      </c>
      <c r="E610" s="68" t="s">
        <v>64</v>
      </c>
      <c r="F610" s="69">
        <v>1704986700206</v>
      </c>
      <c r="G610" s="68" t="s">
        <v>64</v>
      </c>
      <c r="H610" s="68" t="s">
        <v>64</v>
      </c>
      <c r="I610" s="68" t="s">
        <v>66</v>
      </c>
      <c r="J610" s="68" t="s">
        <v>66</v>
      </c>
      <c r="K610" s="70">
        <v>0</v>
      </c>
      <c r="L610" s="70">
        <v>0</v>
      </c>
      <c r="M610" s="70">
        <v>0</v>
      </c>
      <c r="N610" s="70" t="s">
        <v>67</v>
      </c>
      <c r="O610" s="70">
        <v>0</v>
      </c>
      <c r="P610" s="70" t="s">
        <v>68</v>
      </c>
      <c r="Q610" s="70" t="s">
        <v>68</v>
      </c>
      <c r="R610" s="66"/>
      <c r="S610" s="67"/>
    </row>
    <row r="611" spans="2:19" x14ac:dyDescent="0.3">
      <c r="B611" s="66" t="s">
        <v>977</v>
      </c>
      <c r="C611" s="67" t="s">
        <v>801</v>
      </c>
      <c r="D611" s="68" t="s">
        <v>65</v>
      </c>
      <c r="E611" s="68" t="s">
        <v>64</v>
      </c>
      <c r="F611" s="69">
        <v>2489988382104</v>
      </c>
      <c r="G611" s="68" t="s">
        <v>64</v>
      </c>
      <c r="H611" s="68" t="s">
        <v>64</v>
      </c>
      <c r="I611" s="68" t="s">
        <v>66</v>
      </c>
      <c r="J611" s="68" t="s">
        <v>66</v>
      </c>
      <c r="K611" s="70">
        <v>0</v>
      </c>
      <c r="L611" s="70">
        <v>0</v>
      </c>
      <c r="M611" s="70">
        <v>0</v>
      </c>
      <c r="N611" s="70" t="s">
        <v>67</v>
      </c>
      <c r="O611" s="70">
        <v>0</v>
      </c>
      <c r="P611" s="70" t="s">
        <v>68</v>
      </c>
      <c r="Q611" s="70" t="s">
        <v>68</v>
      </c>
      <c r="R611" s="66"/>
      <c r="S611" s="67"/>
    </row>
    <row r="612" spans="2:19" x14ac:dyDescent="0.3">
      <c r="B612" s="66" t="s">
        <v>860</v>
      </c>
      <c r="C612" s="67" t="s">
        <v>697</v>
      </c>
      <c r="D612" s="68" t="s">
        <v>65</v>
      </c>
      <c r="E612" s="68" t="s">
        <v>64</v>
      </c>
      <c r="F612" s="69">
        <v>2362980380101</v>
      </c>
      <c r="G612" s="68" t="s">
        <v>64</v>
      </c>
      <c r="H612" s="68" t="s">
        <v>64</v>
      </c>
      <c r="I612" s="68" t="s">
        <v>66</v>
      </c>
      <c r="J612" s="68" t="s">
        <v>66</v>
      </c>
      <c r="K612" s="70">
        <v>0</v>
      </c>
      <c r="L612" s="70">
        <v>0</v>
      </c>
      <c r="M612" s="70">
        <v>0</v>
      </c>
      <c r="N612" s="70" t="s">
        <v>67</v>
      </c>
      <c r="O612" s="70">
        <v>0</v>
      </c>
      <c r="P612" s="70" t="s">
        <v>68</v>
      </c>
      <c r="Q612" s="70" t="s">
        <v>68</v>
      </c>
      <c r="R612" s="66"/>
      <c r="S612" s="67"/>
    </row>
    <row r="613" spans="2:19" x14ac:dyDescent="0.3">
      <c r="B613" s="66" t="s">
        <v>926</v>
      </c>
      <c r="C613" s="67" t="s">
        <v>668</v>
      </c>
      <c r="D613" s="68" t="s">
        <v>65</v>
      </c>
      <c r="E613" s="68" t="s">
        <v>64</v>
      </c>
      <c r="F613" s="69">
        <v>2445113650101</v>
      </c>
      <c r="G613" s="68" t="s">
        <v>64</v>
      </c>
      <c r="H613" s="68" t="s">
        <v>64</v>
      </c>
      <c r="I613" s="68" t="s">
        <v>66</v>
      </c>
      <c r="J613" s="68" t="s">
        <v>66</v>
      </c>
      <c r="K613" s="70">
        <v>0</v>
      </c>
      <c r="L613" s="70">
        <v>0</v>
      </c>
      <c r="M613" s="70">
        <v>0</v>
      </c>
      <c r="N613" s="70" t="s">
        <v>67</v>
      </c>
      <c r="O613" s="70">
        <v>0</v>
      </c>
      <c r="P613" s="70" t="s">
        <v>68</v>
      </c>
      <c r="Q613" s="70" t="s">
        <v>68</v>
      </c>
      <c r="R613" s="66"/>
      <c r="S613" s="67"/>
    </row>
    <row r="614" spans="2:19" x14ac:dyDescent="0.3">
      <c r="B614" s="66" t="s">
        <v>978</v>
      </c>
      <c r="C614" s="67" t="s">
        <v>658</v>
      </c>
      <c r="D614" s="68" t="s">
        <v>64</v>
      </c>
      <c r="E614" s="68" t="s">
        <v>65</v>
      </c>
      <c r="F614" s="69">
        <v>2572943920916</v>
      </c>
      <c r="G614" s="68" t="s">
        <v>64</v>
      </c>
      <c r="H614" s="68" t="s">
        <v>64</v>
      </c>
      <c r="I614" s="68" t="s">
        <v>66</v>
      </c>
      <c r="J614" s="68" t="s">
        <v>66</v>
      </c>
      <c r="K614" s="70">
        <v>0</v>
      </c>
      <c r="L614" s="70">
        <v>0</v>
      </c>
      <c r="M614" s="70">
        <v>0</v>
      </c>
      <c r="N614" s="70" t="s">
        <v>67</v>
      </c>
      <c r="O614" s="70">
        <v>0</v>
      </c>
      <c r="P614" s="70" t="s">
        <v>68</v>
      </c>
      <c r="Q614" s="70" t="s">
        <v>68</v>
      </c>
      <c r="R614" s="66"/>
      <c r="S614" s="67"/>
    </row>
    <row r="615" spans="2:19" x14ac:dyDescent="0.3">
      <c r="B615" s="66" t="s">
        <v>979</v>
      </c>
      <c r="C615" s="67" t="s">
        <v>700</v>
      </c>
      <c r="D615" s="68" t="s">
        <v>65</v>
      </c>
      <c r="E615" s="68" t="s">
        <v>64</v>
      </c>
      <c r="F615" s="69">
        <v>1635977660117</v>
      </c>
      <c r="G615" s="68" t="s">
        <v>64</v>
      </c>
      <c r="H615" s="68" t="s">
        <v>64</v>
      </c>
      <c r="I615" s="68" t="s">
        <v>66</v>
      </c>
      <c r="J615" s="68" t="s">
        <v>66</v>
      </c>
      <c r="K615" s="70">
        <v>0</v>
      </c>
      <c r="L615" s="70">
        <v>0</v>
      </c>
      <c r="M615" s="70">
        <v>0</v>
      </c>
      <c r="N615" s="70" t="s">
        <v>67</v>
      </c>
      <c r="O615" s="70">
        <v>0</v>
      </c>
      <c r="P615" s="70" t="s">
        <v>68</v>
      </c>
      <c r="Q615" s="70" t="s">
        <v>68</v>
      </c>
      <c r="R615" s="66"/>
      <c r="S615" s="67"/>
    </row>
    <row r="616" spans="2:19" x14ac:dyDescent="0.3">
      <c r="B616" s="66" t="s">
        <v>282</v>
      </c>
      <c r="C616" s="67" t="s">
        <v>980</v>
      </c>
      <c r="D616" s="68" t="s">
        <v>64</v>
      </c>
      <c r="E616" s="68" t="s">
        <v>65</v>
      </c>
      <c r="F616" s="69">
        <v>1741032980101</v>
      </c>
      <c r="G616" s="68" t="s">
        <v>64</v>
      </c>
      <c r="H616" s="68" t="s">
        <v>64</v>
      </c>
      <c r="I616" s="68" t="s">
        <v>66</v>
      </c>
      <c r="J616" s="68" t="s">
        <v>66</v>
      </c>
      <c r="K616" s="70" t="s">
        <v>67</v>
      </c>
      <c r="L616" s="70">
        <v>0</v>
      </c>
      <c r="M616" s="70">
        <v>0</v>
      </c>
      <c r="N616" s="70">
        <v>0</v>
      </c>
      <c r="O616" s="70">
        <v>0</v>
      </c>
      <c r="P616" s="70" t="s">
        <v>68</v>
      </c>
      <c r="Q616" s="70" t="s">
        <v>68</v>
      </c>
      <c r="R616" s="66"/>
      <c r="S616" s="67"/>
    </row>
    <row r="617" spans="2:19" x14ac:dyDescent="0.3">
      <c r="B617" s="66" t="s">
        <v>243</v>
      </c>
      <c r="C617" s="67" t="s">
        <v>981</v>
      </c>
      <c r="D617" s="68" t="s">
        <v>64</v>
      </c>
      <c r="E617" s="68" t="s">
        <v>65</v>
      </c>
      <c r="F617" s="69">
        <v>1755599290407</v>
      </c>
      <c r="G617" s="68" t="s">
        <v>64</v>
      </c>
      <c r="H617" s="68" t="s">
        <v>64</v>
      </c>
      <c r="I617" s="68" t="s">
        <v>66</v>
      </c>
      <c r="J617" s="68" t="s">
        <v>66</v>
      </c>
      <c r="K617" s="70" t="s">
        <v>67</v>
      </c>
      <c r="L617" s="70">
        <v>0</v>
      </c>
      <c r="M617" s="70">
        <v>0</v>
      </c>
      <c r="N617" s="70">
        <v>0</v>
      </c>
      <c r="O617" s="70">
        <v>0</v>
      </c>
      <c r="P617" s="70" t="s">
        <v>68</v>
      </c>
      <c r="Q617" s="70" t="s">
        <v>68</v>
      </c>
      <c r="R617" s="66"/>
      <c r="S617" s="67"/>
    </row>
    <row r="618" spans="2:19" x14ac:dyDescent="0.3">
      <c r="B618" s="66" t="s">
        <v>842</v>
      </c>
      <c r="C618" s="67" t="s">
        <v>982</v>
      </c>
      <c r="D618" s="68" t="s">
        <v>65</v>
      </c>
      <c r="E618" s="68" t="s">
        <v>64</v>
      </c>
      <c r="F618" s="69">
        <v>2618140790101</v>
      </c>
      <c r="G618" s="68" t="s">
        <v>64</v>
      </c>
      <c r="H618" s="68" t="s">
        <v>64</v>
      </c>
      <c r="I618" s="68" t="s">
        <v>66</v>
      </c>
      <c r="J618" s="68" t="s">
        <v>66</v>
      </c>
      <c r="K618" s="70" t="s">
        <v>67</v>
      </c>
      <c r="L618" s="70">
        <v>0</v>
      </c>
      <c r="M618" s="70">
        <v>0</v>
      </c>
      <c r="N618" s="70">
        <v>0</v>
      </c>
      <c r="O618" s="70">
        <v>0</v>
      </c>
      <c r="P618" s="70" t="s">
        <v>68</v>
      </c>
      <c r="Q618" s="70" t="s">
        <v>68</v>
      </c>
      <c r="R618" s="66"/>
      <c r="S618" s="67"/>
    </row>
    <row r="619" spans="2:19" x14ac:dyDescent="0.3">
      <c r="B619" s="66" t="s">
        <v>983</v>
      </c>
      <c r="C619" s="67" t="s">
        <v>984</v>
      </c>
      <c r="D619" s="68" t="s">
        <v>65</v>
      </c>
      <c r="E619" s="68" t="s">
        <v>64</v>
      </c>
      <c r="F619" s="69">
        <v>2882441920506</v>
      </c>
      <c r="G619" s="68" t="s">
        <v>64</v>
      </c>
      <c r="H619" s="68" t="s">
        <v>64</v>
      </c>
      <c r="I619" s="68" t="s">
        <v>66</v>
      </c>
      <c r="J619" s="68" t="s">
        <v>66</v>
      </c>
      <c r="K619" s="70">
        <v>0</v>
      </c>
      <c r="L619" s="70">
        <v>0</v>
      </c>
      <c r="M619" s="70">
        <v>0</v>
      </c>
      <c r="N619" s="70" t="s">
        <v>67</v>
      </c>
      <c r="O619" s="70">
        <v>0</v>
      </c>
      <c r="P619" s="70" t="s">
        <v>68</v>
      </c>
      <c r="Q619" s="70" t="s">
        <v>68</v>
      </c>
      <c r="R619" s="66"/>
      <c r="S619" s="67"/>
    </row>
    <row r="620" spans="2:19" x14ac:dyDescent="0.3">
      <c r="B620" s="66" t="s">
        <v>716</v>
      </c>
      <c r="C620" s="67" t="s">
        <v>801</v>
      </c>
      <c r="D620" s="68" t="s">
        <v>64</v>
      </c>
      <c r="E620" s="68" t="s">
        <v>65</v>
      </c>
      <c r="F620" s="69">
        <v>2289470300101</v>
      </c>
      <c r="G620" s="68" t="s">
        <v>64</v>
      </c>
      <c r="H620" s="68" t="s">
        <v>64</v>
      </c>
      <c r="I620" s="68" t="s">
        <v>66</v>
      </c>
      <c r="J620" s="68" t="s">
        <v>66</v>
      </c>
      <c r="K620" s="70">
        <v>0</v>
      </c>
      <c r="L620" s="70">
        <v>0</v>
      </c>
      <c r="M620" s="70">
        <v>0</v>
      </c>
      <c r="N620" s="70" t="s">
        <v>67</v>
      </c>
      <c r="O620" s="70">
        <v>0</v>
      </c>
      <c r="P620" s="70" t="s">
        <v>68</v>
      </c>
      <c r="Q620" s="70" t="s">
        <v>68</v>
      </c>
      <c r="R620" s="66"/>
      <c r="S620" s="67"/>
    </row>
    <row r="621" spans="2:19" x14ac:dyDescent="0.3">
      <c r="B621" s="66" t="s">
        <v>985</v>
      </c>
      <c r="C621" s="67" t="s">
        <v>743</v>
      </c>
      <c r="D621" s="68" t="s">
        <v>64</v>
      </c>
      <c r="E621" s="68" t="s">
        <v>65</v>
      </c>
      <c r="F621" s="69">
        <v>2328278500101</v>
      </c>
      <c r="G621" s="68" t="s">
        <v>64</v>
      </c>
      <c r="H621" s="68" t="s">
        <v>64</v>
      </c>
      <c r="I621" s="68" t="s">
        <v>66</v>
      </c>
      <c r="J621" s="68" t="s">
        <v>66</v>
      </c>
      <c r="K621" s="70">
        <v>0</v>
      </c>
      <c r="L621" s="70">
        <v>0</v>
      </c>
      <c r="M621" s="70">
        <v>0</v>
      </c>
      <c r="N621" s="70" t="s">
        <v>67</v>
      </c>
      <c r="O621" s="70">
        <v>0</v>
      </c>
      <c r="P621" s="70" t="s">
        <v>68</v>
      </c>
      <c r="Q621" s="70" t="s">
        <v>68</v>
      </c>
      <c r="R621" s="66"/>
      <c r="S621" s="67"/>
    </row>
    <row r="622" spans="2:19" x14ac:dyDescent="0.3">
      <c r="B622" s="66" t="s">
        <v>949</v>
      </c>
      <c r="C622" s="67" t="s">
        <v>986</v>
      </c>
      <c r="D622" s="68" t="s">
        <v>64</v>
      </c>
      <c r="E622" s="68" t="s">
        <v>65</v>
      </c>
      <c r="F622" s="69">
        <v>2626494540101</v>
      </c>
      <c r="G622" s="68" t="s">
        <v>64</v>
      </c>
      <c r="H622" s="68" t="s">
        <v>64</v>
      </c>
      <c r="I622" s="68" t="s">
        <v>66</v>
      </c>
      <c r="J622" s="68" t="s">
        <v>66</v>
      </c>
      <c r="K622" s="70">
        <v>0</v>
      </c>
      <c r="L622" s="70">
        <v>0</v>
      </c>
      <c r="M622" s="70">
        <v>0</v>
      </c>
      <c r="N622" s="70" t="s">
        <v>67</v>
      </c>
      <c r="O622" s="70">
        <v>0</v>
      </c>
      <c r="P622" s="70" t="s">
        <v>68</v>
      </c>
      <c r="Q622" s="70" t="s">
        <v>68</v>
      </c>
      <c r="R622" s="66"/>
      <c r="S622" s="67"/>
    </row>
    <row r="623" spans="2:19" x14ac:dyDescent="0.3">
      <c r="B623" s="66" t="s">
        <v>987</v>
      </c>
      <c r="C623" s="67" t="s">
        <v>733</v>
      </c>
      <c r="D623" s="68" t="s">
        <v>64</v>
      </c>
      <c r="E623" s="68" t="s">
        <v>65</v>
      </c>
      <c r="F623" s="69">
        <v>2348467390101</v>
      </c>
      <c r="G623" s="68" t="s">
        <v>64</v>
      </c>
      <c r="H623" s="68" t="s">
        <v>64</v>
      </c>
      <c r="I623" s="68" t="s">
        <v>66</v>
      </c>
      <c r="J623" s="68" t="s">
        <v>66</v>
      </c>
      <c r="K623" s="70">
        <v>0</v>
      </c>
      <c r="L623" s="70">
        <v>0</v>
      </c>
      <c r="M623" s="70">
        <v>0</v>
      </c>
      <c r="N623" s="70" t="s">
        <v>67</v>
      </c>
      <c r="O623" s="70">
        <v>0</v>
      </c>
      <c r="P623" s="70" t="s">
        <v>68</v>
      </c>
      <c r="Q623" s="70" t="s">
        <v>68</v>
      </c>
      <c r="R623" s="66"/>
      <c r="S623" s="67"/>
    </row>
    <row r="624" spans="2:19" x14ac:dyDescent="0.3">
      <c r="B624" s="66" t="s">
        <v>286</v>
      </c>
      <c r="C624" s="67" t="s">
        <v>864</v>
      </c>
      <c r="D624" s="68" t="s">
        <v>64</v>
      </c>
      <c r="E624" s="68" t="s">
        <v>65</v>
      </c>
      <c r="F624" s="69">
        <v>1660219541219</v>
      </c>
      <c r="G624" s="68" t="s">
        <v>64</v>
      </c>
      <c r="H624" s="68" t="s">
        <v>64</v>
      </c>
      <c r="I624" s="68" t="s">
        <v>66</v>
      </c>
      <c r="J624" s="68" t="s">
        <v>66</v>
      </c>
      <c r="K624" s="70">
        <v>0</v>
      </c>
      <c r="L624" s="70">
        <v>0</v>
      </c>
      <c r="M624" s="70">
        <v>0</v>
      </c>
      <c r="N624" s="70" t="s">
        <v>67</v>
      </c>
      <c r="O624" s="70">
        <v>0</v>
      </c>
      <c r="P624" s="70" t="s">
        <v>68</v>
      </c>
      <c r="Q624" s="70" t="s">
        <v>68</v>
      </c>
      <c r="R624" s="66"/>
      <c r="S624" s="67"/>
    </row>
    <row r="625" spans="2:19" x14ac:dyDescent="0.3">
      <c r="B625" s="66" t="s">
        <v>651</v>
      </c>
      <c r="C625" s="67" t="s">
        <v>865</v>
      </c>
      <c r="D625" s="68" t="s">
        <v>64</v>
      </c>
      <c r="E625" s="68" t="s">
        <v>65</v>
      </c>
      <c r="F625" s="69">
        <v>2727228470101</v>
      </c>
      <c r="G625" s="68" t="s">
        <v>64</v>
      </c>
      <c r="H625" s="68" t="s">
        <v>64</v>
      </c>
      <c r="I625" s="68" t="s">
        <v>66</v>
      </c>
      <c r="J625" s="68" t="s">
        <v>66</v>
      </c>
      <c r="K625" s="70">
        <v>0</v>
      </c>
      <c r="L625" s="70">
        <v>0</v>
      </c>
      <c r="M625" s="70">
        <v>0</v>
      </c>
      <c r="N625" s="70" t="s">
        <v>67</v>
      </c>
      <c r="O625" s="70">
        <v>0</v>
      </c>
      <c r="P625" s="70" t="s">
        <v>68</v>
      </c>
      <c r="Q625" s="70" t="s">
        <v>68</v>
      </c>
      <c r="R625" s="66"/>
      <c r="S625" s="67"/>
    </row>
    <row r="626" spans="2:19" x14ac:dyDescent="0.3">
      <c r="B626" s="66" t="s">
        <v>988</v>
      </c>
      <c r="C626" s="67" t="s">
        <v>989</v>
      </c>
      <c r="D626" s="68" t="s">
        <v>64</v>
      </c>
      <c r="E626" s="68" t="s">
        <v>65</v>
      </c>
      <c r="F626" s="69">
        <v>1631403082201</v>
      </c>
      <c r="G626" s="68" t="s">
        <v>64</v>
      </c>
      <c r="H626" s="68" t="s">
        <v>64</v>
      </c>
      <c r="I626" s="68" t="s">
        <v>66</v>
      </c>
      <c r="J626" s="68" t="s">
        <v>66</v>
      </c>
      <c r="K626" s="70">
        <v>0</v>
      </c>
      <c r="L626" s="70">
        <v>0</v>
      </c>
      <c r="M626" s="70">
        <v>0</v>
      </c>
      <c r="N626" s="70" t="s">
        <v>67</v>
      </c>
      <c r="O626" s="70">
        <v>0</v>
      </c>
      <c r="P626" s="70" t="s">
        <v>68</v>
      </c>
      <c r="Q626" s="70" t="s">
        <v>68</v>
      </c>
      <c r="R626" s="66"/>
      <c r="S626" s="67"/>
    </row>
    <row r="627" spans="2:19" x14ac:dyDescent="0.3">
      <c r="B627" s="66" t="s">
        <v>290</v>
      </c>
      <c r="C627" s="67" t="s">
        <v>990</v>
      </c>
      <c r="D627" s="68" t="s">
        <v>64</v>
      </c>
      <c r="E627" s="68" t="s">
        <v>65</v>
      </c>
      <c r="F627" s="69">
        <v>2453193870401</v>
      </c>
      <c r="G627" s="68" t="s">
        <v>64</v>
      </c>
      <c r="H627" s="68" t="s">
        <v>64</v>
      </c>
      <c r="I627" s="68" t="s">
        <v>66</v>
      </c>
      <c r="J627" s="68" t="s">
        <v>66</v>
      </c>
      <c r="K627" s="70" t="s">
        <v>67</v>
      </c>
      <c r="L627" s="70">
        <v>0</v>
      </c>
      <c r="M627" s="70">
        <v>0</v>
      </c>
      <c r="N627" s="70">
        <v>0</v>
      </c>
      <c r="O627" s="70">
        <v>0</v>
      </c>
      <c r="P627" s="70" t="s">
        <v>68</v>
      </c>
      <c r="Q627" s="70" t="s">
        <v>68</v>
      </c>
      <c r="R627" s="66"/>
      <c r="S627" s="67"/>
    </row>
    <row r="628" spans="2:19" x14ac:dyDescent="0.3">
      <c r="B628" s="66" t="s">
        <v>282</v>
      </c>
      <c r="C628" s="67" t="s">
        <v>991</v>
      </c>
      <c r="D628" s="68" t="s">
        <v>64</v>
      </c>
      <c r="E628" s="68" t="s">
        <v>65</v>
      </c>
      <c r="F628" s="69">
        <v>2680502870501</v>
      </c>
      <c r="G628" s="68" t="s">
        <v>64</v>
      </c>
      <c r="H628" s="68" t="s">
        <v>64</v>
      </c>
      <c r="I628" s="68" t="s">
        <v>66</v>
      </c>
      <c r="J628" s="68" t="s">
        <v>66</v>
      </c>
      <c r="K628" s="70">
        <v>0</v>
      </c>
      <c r="L628" s="70">
        <v>0</v>
      </c>
      <c r="M628" s="70">
        <v>0</v>
      </c>
      <c r="N628" s="70" t="s">
        <v>67</v>
      </c>
      <c r="O628" s="70">
        <v>0</v>
      </c>
      <c r="P628" s="70" t="s">
        <v>68</v>
      </c>
      <c r="Q628" s="70" t="s">
        <v>68</v>
      </c>
      <c r="R628" s="66"/>
      <c r="S628" s="67"/>
    </row>
    <row r="629" spans="2:19" x14ac:dyDescent="0.3">
      <c r="B629" s="66" t="s">
        <v>286</v>
      </c>
      <c r="C629" s="67" t="s">
        <v>743</v>
      </c>
      <c r="D629" s="68" t="s">
        <v>64</v>
      </c>
      <c r="E629" s="68" t="s">
        <v>65</v>
      </c>
      <c r="F629" s="69">
        <v>1969655860203</v>
      </c>
      <c r="G629" s="68" t="s">
        <v>64</v>
      </c>
      <c r="H629" s="68" t="s">
        <v>64</v>
      </c>
      <c r="I629" s="68" t="s">
        <v>66</v>
      </c>
      <c r="J629" s="68" t="s">
        <v>66</v>
      </c>
      <c r="K629" s="70">
        <v>0</v>
      </c>
      <c r="L629" s="70">
        <v>0</v>
      </c>
      <c r="M629" s="70">
        <v>0</v>
      </c>
      <c r="N629" s="70" t="s">
        <v>67</v>
      </c>
      <c r="O629" s="70">
        <v>0</v>
      </c>
      <c r="P629" s="70" t="s">
        <v>68</v>
      </c>
      <c r="Q629" s="70" t="s">
        <v>68</v>
      </c>
      <c r="R629" s="66"/>
      <c r="S629" s="67"/>
    </row>
    <row r="630" spans="2:19" x14ac:dyDescent="0.3">
      <c r="B630" s="66" t="s">
        <v>992</v>
      </c>
      <c r="C630" s="67" t="s">
        <v>993</v>
      </c>
      <c r="D630" s="68" t="s">
        <v>64</v>
      </c>
      <c r="E630" s="68" t="s">
        <v>65</v>
      </c>
      <c r="F630" s="69">
        <v>1931818510207</v>
      </c>
      <c r="G630" s="68" t="s">
        <v>64</v>
      </c>
      <c r="H630" s="68" t="s">
        <v>64</v>
      </c>
      <c r="I630" s="68" t="s">
        <v>66</v>
      </c>
      <c r="J630" s="68" t="s">
        <v>66</v>
      </c>
      <c r="K630" s="70">
        <v>0</v>
      </c>
      <c r="L630" s="70">
        <v>0</v>
      </c>
      <c r="M630" s="70">
        <v>0</v>
      </c>
      <c r="N630" s="70" t="s">
        <v>67</v>
      </c>
      <c r="O630" s="70">
        <v>0</v>
      </c>
      <c r="P630" s="70" t="s">
        <v>68</v>
      </c>
      <c r="Q630" s="70" t="s">
        <v>68</v>
      </c>
      <c r="R630" s="66"/>
      <c r="S630" s="67"/>
    </row>
    <row r="631" spans="2:19" x14ac:dyDescent="0.3">
      <c r="B631" s="66" t="s">
        <v>229</v>
      </c>
      <c r="C631" s="67" t="s">
        <v>940</v>
      </c>
      <c r="D631" s="68" t="s">
        <v>64</v>
      </c>
      <c r="E631" s="68" t="s">
        <v>65</v>
      </c>
      <c r="F631" s="69">
        <v>2621199350506</v>
      </c>
      <c r="G631" s="68" t="s">
        <v>64</v>
      </c>
      <c r="H631" s="68" t="s">
        <v>64</v>
      </c>
      <c r="I631" s="68" t="s">
        <v>66</v>
      </c>
      <c r="J631" s="68" t="s">
        <v>66</v>
      </c>
      <c r="K631" s="70">
        <v>0</v>
      </c>
      <c r="L631" s="70">
        <v>0</v>
      </c>
      <c r="M631" s="70">
        <v>0</v>
      </c>
      <c r="N631" s="70" t="s">
        <v>67</v>
      </c>
      <c r="O631" s="70">
        <v>0</v>
      </c>
      <c r="P631" s="70" t="s">
        <v>68</v>
      </c>
      <c r="Q631" s="70" t="s">
        <v>68</v>
      </c>
      <c r="R631" s="66"/>
      <c r="S631" s="67"/>
    </row>
    <row r="632" spans="2:19" x14ac:dyDescent="0.3">
      <c r="B632" s="66" t="s">
        <v>994</v>
      </c>
      <c r="C632" s="67" t="s">
        <v>872</v>
      </c>
      <c r="D632" s="68" t="s">
        <v>64</v>
      </c>
      <c r="E632" s="68" t="s">
        <v>65</v>
      </c>
      <c r="F632" s="69">
        <v>2499058411009</v>
      </c>
      <c r="G632" s="68" t="s">
        <v>64</v>
      </c>
      <c r="H632" s="68" t="s">
        <v>64</v>
      </c>
      <c r="I632" s="68" t="s">
        <v>66</v>
      </c>
      <c r="J632" s="68" t="s">
        <v>66</v>
      </c>
      <c r="K632" s="70">
        <v>0</v>
      </c>
      <c r="L632" s="70">
        <v>0</v>
      </c>
      <c r="M632" s="70">
        <v>0</v>
      </c>
      <c r="N632" s="70" t="s">
        <v>67</v>
      </c>
      <c r="O632" s="70">
        <v>0</v>
      </c>
      <c r="P632" s="70" t="s">
        <v>68</v>
      </c>
      <c r="Q632" s="70" t="s">
        <v>68</v>
      </c>
      <c r="R632" s="66"/>
      <c r="S632" s="67"/>
    </row>
    <row r="633" spans="2:19" x14ac:dyDescent="0.3">
      <c r="B633" s="66" t="s">
        <v>995</v>
      </c>
      <c r="C633" s="67" t="s">
        <v>873</v>
      </c>
      <c r="D633" s="68" t="s">
        <v>64</v>
      </c>
      <c r="E633" s="68" t="s">
        <v>65</v>
      </c>
      <c r="F633" s="69">
        <v>2639040080901</v>
      </c>
      <c r="G633" s="68" t="s">
        <v>64</v>
      </c>
      <c r="H633" s="68" t="s">
        <v>64</v>
      </c>
      <c r="I633" s="68" t="s">
        <v>66</v>
      </c>
      <c r="J633" s="68" t="s">
        <v>66</v>
      </c>
      <c r="K633" s="70">
        <v>0</v>
      </c>
      <c r="L633" s="70">
        <v>0</v>
      </c>
      <c r="M633" s="70">
        <v>0</v>
      </c>
      <c r="N633" s="70" t="s">
        <v>67</v>
      </c>
      <c r="O633" s="70">
        <v>0</v>
      </c>
      <c r="P633" s="70" t="s">
        <v>68</v>
      </c>
      <c r="Q633" s="70" t="s">
        <v>68</v>
      </c>
      <c r="R633" s="66"/>
      <c r="S633" s="67"/>
    </row>
    <row r="634" spans="2:19" x14ac:dyDescent="0.3">
      <c r="B634" s="66" t="s">
        <v>683</v>
      </c>
      <c r="C634" s="67" t="s">
        <v>996</v>
      </c>
      <c r="D634" s="68" t="s">
        <v>65</v>
      </c>
      <c r="E634" s="68" t="s">
        <v>64</v>
      </c>
      <c r="F634" s="69">
        <v>2520447890101</v>
      </c>
      <c r="G634" s="68" t="s">
        <v>64</v>
      </c>
      <c r="H634" s="68" t="s">
        <v>64</v>
      </c>
      <c r="I634" s="68" t="s">
        <v>66</v>
      </c>
      <c r="J634" s="68" t="s">
        <v>66</v>
      </c>
      <c r="K634" s="70">
        <v>0</v>
      </c>
      <c r="L634" s="70">
        <v>0</v>
      </c>
      <c r="M634" s="70">
        <v>0</v>
      </c>
      <c r="N634" s="70" t="s">
        <v>67</v>
      </c>
      <c r="O634" s="70">
        <v>0</v>
      </c>
      <c r="P634" s="70" t="s">
        <v>68</v>
      </c>
      <c r="Q634" s="70" t="s">
        <v>68</v>
      </c>
      <c r="R634" s="66"/>
      <c r="S634" s="67"/>
    </row>
    <row r="635" spans="2:19" x14ac:dyDescent="0.3">
      <c r="B635" s="66" t="s">
        <v>997</v>
      </c>
      <c r="C635" s="67" t="s">
        <v>666</v>
      </c>
      <c r="D635" s="68" t="s">
        <v>65</v>
      </c>
      <c r="E635" s="68" t="s">
        <v>64</v>
      </c>
      <c r="F635" s="69">
        <v>2607314120101</v>
      </c>
      <c r="G635" s="68" t="s">
        <v>64</v>
      </c>
      <c r="H635" s="68" t="s">
        <v>64</v>
      </c>
      <c r="I635" s="68" t="s">
        <v>66</v>
      </c>
      <c r="J635" s="68" t="s">
        <v>66</v>
      </c>
      <c r="K635" s="70">
        <v>0</v>
      </c>
      <c r="L635" s="70">
        <v>0</v>
      </c>
      <c r="M635" s="70">
        <v>0</v>
      </c>
      <c r="N635" s="70" t="s">
        <v>67</v>
      </c>
      <c r="O635" s="70">
        <v>0</v>
      </c>
      <c r="P635" s="70" t="s">
        <v>68</v>
      </c>
      <c r="Q635" s="70" t="s">
        <v>68</v>
      </c>
      <c r="R635" s="66"/>
      <c r="S635" s="67"/>
    </row>
    <row r="636" spans="2:19" x14ac:dyDescent="0.3">
      <c r="B636" s="66" t="s">
        <v>683</v>
      </c>
      <c r="C636" s="67" t="s">
        <v>754</v>
      </c>
      <c r="D636" s="68" t="s">
        <v>65</v>
      </c>
      <c r="E636" s="68" t="s">
        <v>64</v>
      </c>
      <c r="F636" s="69">
        <v>2387140200101</v>
      </c>
      <c r="G636" s="68" t="s">
        <v>64</v>
      </c>
      <c r="H636" s="68" t="s">
        <v>64</v>
      </c>
      <c r="I636" s="68" t="s">
        <v>66</v>
      </c>
      <c r="J636" s="68" t="s">
        <v>66</v>
      </c>
      <c r="K636" s="70">
        <v>0</v>
      </c>
      <c r="L636" s="70">
        <v>0</v>
      </c>
      <c r="M636" s="70">
        <v>0</v>
      </c>
      <c r="N636" s="70" t="s">
        <v>67</v>
      </c>
      <c r="O636" s="70">
        <v>0</v>
      </c>
      <c r="P636" s="70" t="s">
        <v>68</v>
      </c>
      <c r="Q636" s="70" t="s">
        <v>68</v>
      </c>
      <c r="R636" s="66"/>
      <c r="S636" s="67"/>
    </row>
    <row r="637" spans="2:19" x14ac:dyDescent="0.3">
      <c r="B637" s="66" t="s">
        <v>288</v>
      </c>
      <c r="C637" s="67" t="s">
        <v>998</v>
      </c>
      <c r="D637" s="68" t="s">
        <v>64</v>
      </c>
      <c r="E637" s="68" t="s">
        <v>65</v>
      </c>
      <c r="F637" s="69">
        <v>1645651080101</v>
      </c>
      <c r="G637" s="68" t="s">
        <v>64</v>
      </c>
      <c r="H637" s="68" t="s">
        <v>64</v>
      </c>
      <c r="I637" s="68" t="s">
        <v>66</v>
      </c>
      <c r="J637" s="68" t="s">
        <v>66</v>
      </c>
      <c r="K637" s="70">
        <v>0</v>
      </c>
      <c r="L637" s="70">
        <v>0</v>
      </c>
      <c r="M637" s="70">
        <v>0</v>
      </c>
      <c r="N637" s="70" t="s">
        <v>67</v>
      </c>
      <c r="O637" s="70">
        <v>0</v>
      </c>
      <c r="P637" s="70" t="s">
        <v>68</v>
      </c>
      <c r="Q637" s="70" t="s">
        <v>68</v>
      </c>
      <c r="R637" s="66"/>
      <c r="S637" s="67"/>
    </row>
    <row r="638" spans="2:19" x14ac:dyDescent="0.3">
      <c r="B638" s="66" t="s">
        <v>962</v>
      </c>
      <c r="C638" s="67" t="s">
        <v>999</v>
      </c>
      <c r="D638" s="68" t="s">
        <v>64</v>
      </c>
      <c r="E638" s="68" t="s">
        <v>65</v>
      </c>
      <c r="F638" s="69">
        <v>1915543240507</v>
      </c>
      <c r="G638" s="68" t="s">
        <v>64</v>
      </c>
      <c r="H638" s="68" t="s">
        <v>64</v>
      </c>
      <c r="I638" s="68" t="s">
        <v>66</v>
      </c>
      <c r="J638" s="68" t="s">
        <v>66</v>
      </c>
      <c r="K638" s="70">
        <v>0</v>
      </c>
      <c r="L638" s="70">
        <v>0</v>
      </c>
      <c r="M638" s="70">
        <v>0</v>
      </c>
      <c r="N638" s="70" t="s">
        <v>67</v>
      </c>
      <c r="O638" s="70">
        <v>0</v>
      </c>
      <c r="P638" s="70" t="s">
        <v>68</v>
      </c>
      <c r="Q638" s="70" t="s">
        <v>68</v>
      </c>
      <c r="R638" s="66"/>
      <c r="S638" s="67"/>
    </row>
    <row r="639" spans="2:19" x14ac:dyDescent="0.3">
      <c r="B639" s="66" t="s">
        <v>1000</v>
      </c>
      <c r="C639" s="67" t="s">
        <v>1001</v>
      </c>
      <c r="D639" s="68" t="s">
        <v>65</v>
      </c>
      <c r="E639" s="68" t="s">
        <v>64</v>
      </c>
      <c r="F639" s="69">
        <v>1761767990402</v>
      </c>
      <c r="G639" s="68" t="s">
        <v>64</v>
      </c>
      <c r="H639" s="68" t="s">
        <v>64</v>
      </c>
      <c r="I639" s="68" t="s">
        <v>66</v>
      </c>
      <c r="J639" s="68" t="s">
        <v>66</v>
      </c>
      <c r="K639" s="70" t="s">
        <v>67</v>
      </c>
      <c r="L639" s="70">
        <v>0</v>
      </c>
      <c r="M639" s="70">
        <v>0</v>
      </c>
      <c r="N639" s="70">
        <v>0</v>
      </c>
      <c r="O639" s="70">
        <v>0</v>
      </c>
      <c r="P639" s="70" t="s">
        <v>68</v>
      </c>
      <c r="Q639" s="70" t="s">
        <v>68</v>
      </c>
      <c r="R639" s="66"/>
      <c r="S639" s="67"/>
    </row>
    <row r="640" spans="2:19" x14ac:dyDescent="0.3">
      <c r="B640" s="66" t="s">
        <v>716</v>
      </c>
      <c r="C640" s="67" t="s">
        <v>684</v>
      </c>
      <c r="D640" s="68" t="s">
        <v>64</v>
      </c>
      <c r="E640" s="68" t="s">
        <v>65</v>
      </c>
      <c r="F640" s="69">
        <v>1800834730901</v>
      </c>
      <c r="G640" s="68" t="s">
        <v>64</v>
      </c>
      <c r="H640" s="68" t="s">
        <v>64</v>
      </c>
      <c r="I640" s="68" t="s">
        <v>66</v>
      </c>
      <c r="J640" s="68" t="s">
        <v>66</v>
      </c>
      <c r="K640" s="70">
        <v>0</v>
      </c>
      <c r="L640" s="70">
        <v>0</v>
      </c>
      <c r="M640" s="70">
        <v>0</v>
      </c>
      <c r="N640" s="70" t="s">
        <v>67</v>
      </c>
      <c r="O640" s="70">
        <v>0</v>
      </c>
      <c r="P640" s="70" t="s">
        <v>68</v>
      </c>
      <c r="Q640" s="70" t="s">
        <v>68</v>
      </c>
      <c r="R640" s="66"/>
      <c r="S640" s="67"/>
    </row>
    <row r="641" spans="2:19" x14ac:dyDescent="0.3">
      <c r="B641" s="66" t="s">
        <v>945</v>
      </c>
      <c r="C641" s="67" t="s">
        <v>1002</v>
      </c>
      <c r="D641" s="68" t="s">
        <v>65</v>
      </c>
      <c r="E641" s="68" t="s">
        <v>64</v>
      </c>
      <c r="F641" s="69">
        <v>1657146030101</v>
      </c>
      <c r="G641" s="68" t="s">
        <v>64</v>
      </c>
      <c r="H641" s="68" t="s">
        <v>64</v>
      </c>
      <c r="I641" s="68" t="s">
        <v>66</v>
      </c>
      <c r="J641" s="68" t="s">
        <v>66</v>
      </c>
      <c r="K641" s="70">
        <v>0</v>
      </c>
      <c r="L641" s="70">
        <v>0</v>
      </c>
      <c r="M641" s="70">
        <v>0</v>
      </c>
      <c r="N641" s="70" t="s">
        <v>67</v>
      </c>
      <c r="O641" s="70">
        <v>0</v>
      </c>
      <c r="P641" s="70" t="s">
        <v>68</v>
      </c>
      <c r="Q641" s="70" t="s">
        <v>68</v>
      </c>
      <c r="R641" s="66"/>
      <c r="S641" s="67"/>
    </row>
    <row r="642" spans="2:19" x14ac:dyDescent="0.3">
      <c r="B642" s="66" t="s">
        <v>282</v>
      </c>
      <c r="C642" s="67" t="s">
        <v>1003</v>
      </c>
      <c r="D642" s="68" t="s">
        <v>64</v>
      </c>
      <c r="E642" s="68" t="s">
        <v>65</v>
      </c>
      <c r="F642" s="69">
        <v>2367492930101</v>
      </c>
      <c r="G642" s="68" t="s">
        <v>64</v>
      </c>
      <c r="H642" s="68" t="s">
        <v>64</v>
      </c>
      <c r="I642" s="68" t="s">
        <v>66</v>
      </c>
      <c r="J642" s="68" t="s">
        <v>66</v>
      </c>
      <c r="K642" s="70">
        <v>0</v>
      </c>
      <c r="L642" s="70">
        <v>0</v>
      </c>
      <c r="M642" s="70">
        <v>0</v>
      </c>
      <c r="N642" s="70" t="s">
        <v>67</v>
      </c>
      <c r="O642" s="70">
        <v>0</v>
      </c>
      <c r="P642" s="70" t="s">
        <v>68</v>
      </c>
      <c r="Q642" s="70" t="s">
        <v>68</v>
      </c>
      <c r="R642" s="66"/>
      <c r="S642" s="67"/>
    </row>
    <row r="643" spans="2:19" x14ac:dyDescent="0.3">
      <c r="B643" s="66" t="s">
        <v>1004</v>
      </c>
      <c r="C643" s="67" t="s">
        <v>1005</v>
      </c>
      <c r="D643" s="68" t="s">
        <v>64</v>
      </c>
      <c r="E643" s="68" t="s">
        <v>65</v>
      </c>
      <c r="F643" s="69">
        <v>1731144230919</v>
      </c>
      <c r="G643" s="68" t="s">
        <v>64</v>
      </c>
      <c r="H643" s="68" t="s">
        <v>64</v>
      </c>
      <c r="I643" s="68" t="s">
        <v>66</v>
      </c>
      <c r="J643" s="68" t="s">
        <v>66</v>
      </c>
      <c r="K643" s="70">
        <v>0</v>
      </c>
      <c r="L643" s="70">
        <v>0</v>
      </c>
      <c r="M643" s="70">
        <v>0</v>
      </c>
      <c r="N643" s="70" t="s">
        <v>67</v>
      </c>
      <c r="O643" s="70">
        <v>0</v>
      </c>
      <c r="P643" s="70" t="s">
        <v>68</v>
      </c>
      <c r="Q643" s="70" t="s">
        <v>68</v>
      </c>
      <c r="R643" s="66"/>
      <c r="S643" s="67"/>
    </row>
    <row r="644" spans="2:19" x14ac:dyDescent="0.3">
      <c r="B644" s="66" t="s">
        <v>767</v>
      </c>
      <c r="C644" s="67" t="s">
        <v>1006</v>
      </c>
      <c r="D644" s="68" t="s">
        <v>64</v>
      </c>
      <c r="E644" s="68" t="s">
        <v>65</v>
      </c>
      <c r="F644" s="69">
        <v>2573031030101</v>
      </c>
      <c r="G644" s="68" t="s">
        <v>64</v>
      </c>
      <c r="H644" s="68" t="s">
        <v>64</v>
      </c>
      <c r="I644" s="68" t="s">
        <v>66</v>
      </c>
      <c r="J644" s="68" t="s">
        <v>66</v>
      </c>
      <c r="K644" s="70">
        <v>0</v>
      </c>
      <c r="L644" s="70">
        <v>0</v>
      </c>
      <c r="M644" s="70">
        <v>0</v>
      </c>
      <c r="N644" s="70" t="s">
        <v>67</v>
      </c>
      <c r="O644" s="70">
        <v>0</v>
      </c>
      <c r="P644" s="70" t="s">
        <v>68</v>
      </c>
      <c r="Q644" s="70" t="s">
        <v>68</v>
      </c>
      <c r="R644" s="66"/>
      <c r="S644" s="67"/>
    </row>
    <row r="645" spans="2:19" x14ac:dyDescent="0.3">
      <c r="B645" s="66" t="s">
        <v>937</v>
      </c>
      <c r="C645" s="67" t="s">
        <v>1007</v>
      </c>
      <c r="D645" s="68" t="s">
        <v>64</v>
      </c>
      <c r="E645" s="68" t="s">
        <v>65</v>
      </c>
      <c r="F645" s="69">
        <v>2244993270101</v>
      </c>
      <c r="G645" s="68" t="s">
        <v>64</v>
      </c>
      <c r="H645" s="68" t="s">
        <v>64</v>
      </c>
      <c r="I645" s="68" t="s">
        <v>66</v>
      </c>
      <c r="J645" s="68" t="s">
        <v>66</v>
      </c>
      <c r="K645" s="70">
        <v>0</v>
      </c>
      <c r="L645" s="70">
        <v>0</v>
      </c>
      <c r="M645" s="70">
        <v>0</v>
      </c>
      <c r="N645" s="70" t="s">
        <v>67</v>
      </c>
      <c r="O645" s="70">
        <v>0</v>
      </c>
      <c r="P645" s="70" t="s">
        <v>68</v>
      </c>
      <c r="Q645" s="70" t="s">
        <v>68</v>
      </c>
      <c r="R645" s="66"/>
      <c r="S645" s="67"/>
    </row>
    <row r="646" spans="2:19" x14ac:dyDescent="0.3">
      <c r="B646" s="66" t="s">
        <v>1008</v>
      </c>
      <c r="C646" s="67" t="s">
        <v>743</v>
      </c>
      <c r="D646" s="68" t="s">
        <v>65</v>
      </c>
      <c r="E646" s="68" t="s">
        <v>64</v>
      </c>
      <c r="F646" s="69">
        <v>1865970101501</v>
      </c>
      <c r="G646" s="68" t="s">
        <v>64</v>
      </c>
      <c r="H646" s="68" t="s">
        <v>64</v>
      </c>
      <c r="I646" s="68" t="s">
        <v>66</v>
      </c>
      <c r="J646" s="68" t="s">
        <v>66</v>
      </c>
      <c r="K646" s="70">
        <v>0</v>
      </c>
      <c r="L646" s="70">
        <v>0</v>
      </c>
      <c r="M646" s="70">
        <v>0</v>
      </c>
      <c r="N646" s="70" t="s">
        <v>67</v>
      </c>
      <c r="O646" s="70">
        <v>0</v>
      </c>
      <c r="P646" s="70" t="s">
        <v>68</v>
      </c>
      <c r="Q646" s="70" t="s">
        <v>68</v>
      </c>
      <c r="R646" s="66"/>
      <c r="S646" s="67"/>
    </row>
    <row r="647" spans="2:19" x14ac:dyDescent="0.3">
      <c r="B647" s="66" t="s">
        <v>716</v>
      </c>
      <c r="C647" s="67" t="s">
        <v>1009</v>
      </c>
      <c r="D647" s="68" t="s">
        <v>64</v>
      </c>
      <c r="E647" s="68" t="s">
        <v>65</v>
      </c>
      <c r="F647" s="69">
        <v>1913373820101</v>
      </c>
      <c r="G647" s="68" t="s">
        <v>64</v>
      </c>
      <c r="H647" s="68" t="s">
        <v>64</v>
      </c>
      <c r="I647" s="68" t="s">
        <v>66</v>
      </c>
      <c r="J647" s="68" t="s">
        <v>66</v>
      </c>
      <c r="K647" s="70">
        <v>0</v>
      </c>
      <c r="L647" s="70">
        <v>0</v>
      </c>
      <c r="M647" s="70">
        <v>0</v>
      </c>
      <c r="N647" s="70" t="s">
        <v>67</v>
      </c>
      <c r="O647" s="70">
        <v>0</v>
      </c>
      <c r="P647" s="70" t="s">
        <v>68</v>
      </c>
      <c r="Q647" s="70" t="s">
        <v>68</v>
      </c>
      <c r="R647" s="66"/>
      <c r="S647" s="67"/>
    </row>
    <row r="648" spans="2:19" x14ac:dyDescent="0.3">
      <c r="B648" s="66" t="s">
        <v>926</v>
      </c>
      <c r="C648" s="67" t="s">
        <v>649</v>
      </c>
      <c r="D648" s="68" t="s">
        <v>65</v>
      </c>
      <c r="E648" s="68" t="s">
        <v>64</v>
      </c>
      <c r="F648" s="69">
        <v>2424493790101</v>
      </c>
      <c r="G648" s="68" t="s">
        <v>64</v>
      </c>
      <c r="H648" s="68" t="s">
        <v>64</v>
      </c>
      <c r="I648" s="68" t="s">
        <v>66</v>
      </c>
      <c r="J648" s="68" t="s">
        <v>66</v>
      </c>
      <c r="K648" s="70">
        <v>0</v>
      </c>
      <c r="L648" s="70">
        <v>0</v>
      </c>
      <c r="M648" s="70">
        <v>0</v>
      </c>
      <c r="N648" s="70" t="s">
        <v>67</v>
      </c>
      <c r="O648" s="70">
        <v>0</v>
      </c>
      <c r="P648" s="70" t="s">
        <v>68</v>
      </c>
      <c r="Q648" s="70" t="s">
        <v>68</v>
      </c>
      <c r="R648" s="66"/>
      <c r="S648" s="67"/>
    </row>
    <row r="649" spans="2:19" x14ac:dyDescent="0.3">
      <c r="B649" s="66" t="s">
        <v>1010</v>
      </c>
      <c r="C649" s="67" t="s">
        <v>850</v>
      </c>
      <c r="D649" s="68" t="s">
        <v>65</v>
      </c>
      <c r="E649" s="68" t="s">
        <v>64</v>
      </c>
      <c r="F649" s="69">
        <v>2445117640101</v>
      </c>
      <c r="G649" s="68" t="s">
        <v>64</v>
      </c>
      <c r="H649" s="68" t="s">
        <v>64</v>
      </c>
      <c r="I649" s="68" t="s">
        <v>66</v>
      </c>
      <c r="J649" s="68" t="s">
        <v>66</v>
      </c>
      <c r="K649" s="70">
        <v>0</v>
      </c>
      <c r="L649" s="70">
        <v>0</v>
      </c>
      <c r="M649" s="70">
        <v>0</v>
      </c>
      <c r="N649" s="70" t="s">
        <v>67</v>
      </c>
      <c r="O649" s="70">
        <v>0</v>
      </c>
      <c r="P649" s="70" t="s">
        <v>68</v>
      </c>
      <c r="Q649" s="70" t="s">
        <v>68</v>
      </c>
      <c r="R649" s="66"/>
      <c r="S649" s="67"/>
    </row>
    <row r="650" spans="2:19" x14ac:dyDescent="0.3">
      <c r="B650" s="66" t="s">
        <v>1011</v>
      </c>
      <c r="C650" s="67" t="s">
        <v>652</v>
      </c>
      <c r="D650" s="68" t="s">
        <v>64</v>
      </c>
      <c r="E650" s="68" t="s">
        <v>65</v>
      </c>
      <c r="F650" s="69">
        <v>1962562910101</v>
      </c>
      <c r="G650" s="68" t="s">
        <v>64</v>
      </c>
      <c r="H650" s="68" t="s">
        <v>64</v>
      </c>
      <c r="I650" s="68" t="s">
        <v>66</v>
      </c>
      <c r="J650" s="68" t="s">
        <v>66</v>
      </c>
      <c r="K650" s="70">
        <v>0</v>
      </c>
      <c r="L650" s="70">
        <v>0</v>
      </c>
      <c r="M650" s="70">
        <v>0</v>
      </c>
      <c r="N650" s="70" t="s">
        <v>67</v>
      </c>
      <c r="O650" s="70">
        <v>0</v>
      </c>
      <c r="P650" s="70" t="s">
        <v>68</v>
      </c>
      <c r="Q650" s="70" t="s">
        <v>68</v>
      </c>
      <c r="R650" s="66"/>
      <c r="S650" s="67"/>
    </row>
    <row r="651" spans="2:19" x14ac:dyDescent="0.3">
      <c r="B651" s="66" t="s">
        <v>856</v>
      </c>
      <c r="C651" s="67" t="s">
        <v>772</v>
      </c>
      <c r="D651" s="68" t="s">
        <v>65</v>
      </c>
      <c r="E651" s="68" t="s">
        <v>64</v>
      </c>
      <c r="F651" s="69">
        <v>2410861082001</v>
      </c>
      <c r="G651" s="68" t="s">
        <v>64</v>
      </c>
      <c r="H651" s="68" t="s">
        <v>64</v>
      </c>
      <c r="I651" s="68" t="s">
        <v>66</v>
      </c>
      <c r="J651" s="68" t="s">
        <v>66</v>
      </c>
      <c r="K651" s="70">
        <v>0</v>
      </c>
      <c r="L651" s="70">
        <v>0</v>
      </c>
      <c r="M651" s="70">
        <v>0</v>
      </c>
      <c r="N651" s="70" t="s">
        <v>67</v>
      </c>
      <c r="O651" s="70">
        <v>0</v>
      </c>
      <c r="P651" s="70" t="s">
        <v>68</v>
      </c>
      <c r="Q651" s="70" t="s">
        <v>68</v>
      </c>
      <c r="R651" s="66"/>
      <c r="S651" s="67"/>
    </row>
    <row r="652" spans="2:19" x14ac:dyDescent="0.3">
      <c r="B652" s="66" t="s">
        <v>233</v>
      </c>
      <c r="C652" s="67" t="s">
        <v>1012</v>
      </c>
      <c r="D652" s="68" t="s">
        <v>64</v>
      </c>
      <c r="E652" s="68" t="s">
        <v>65</v>
      </c>
      <c r="F652" s="69">
        <v>1838294410101</v>
      </c>
      <c r="G652" s="68" t="s">
        <v>64</v>
      </c>
      <c r="H652" s="68" t="s">
        <v>64</v>
      </c>
      <c r="I652" s="68" t="s">
        <v>66</v>
      </c>
      <c r="J652" s="68" t="s">
        <v>66</v>
      </c>
      <c r="K652" s="70">
        <v>0</v>
      </c>
      <c r="L652" s="70">
        <v>0</v>
      </c>
      <c r="M652" s="70">
        <v>0</v>
      </c>
      <c r="N652" s="70" t="s">
        <v>67</v>
      </c>
      <c r="O652" s="70">
        <v>0</v>
      </c>
      <c r="P652" s="70" t="s">
        <v>68</v>
      </c>
      <c r="Q652" s="70" t="s">
        <v>68</v>
      </c>
      <c r="R652" s="66"/>
      <c r="S652" s="67"/>
    </row>
    <row r="653" spans="2:19" x14ac:dyDescent="0.3">
      <c r="B653" s="66" t="s">
        <v>1013</v>
      </c>
      <c r="C653" s="67" t="s">
        <v>279</v>
      </c>
      <c r="D653" s="68" t="s">
        <v>64</v>
      </c>
      <c r="E653" s="68" t="s">
        <v>65</v>
      </c>
      <c r="F653" s="69">
        <v>1661072390101</v>
      </c>
      <c r="G653" s="68" t="s">
        <v>64</v>
      </c>
      <c r="H653" s="68" t="s">
        <v>64</v>
      </c>
      <c r="I653" s="68" t="s">
        <v>66</v>
      </c>
      <c r="J653" s="68" t="s">
        <v>66</v>
      </c>
      <c r="K653" s="70">
        <v>0</v>
      </c>
      <c r="L653" s="70">
        <v>0</v>
      </c>
      <c r="M653" s="70">
        <v>0</v>
      </c>
      <c r="N653" s="70" t="s">
        <v>67</v>
      </c>
      <c r="O653" s="70">
        <v>0</v>
      </c>
      <c r="P653" s="70" t="s">
        <v>68</v>
      </c>
      <c r="Q653" s="70" t="s">
        <v>68</v>
      </c>
      <c r="R653" s="66"/>
      <c r="S653" s="67"/>
    </row>
    <row r="654" spans="2:19" x14ac:dyDescent="0.3">
      <c r="B654" s="66" t="s">
        <v>1014</v>
      </c>
      <c r="C654" s="67" t="s">
        <v>864</v>
      </c>
      <c r="D654" s="68" t="s">
        <v>64</v>
      </c>
      <c r="E654" s="68" t="s">
        <v>65</v>
      </c>
      <c r="F654" s="69">
        <v>2529205461001</v>
      </c>
      <c r="G654" s="68" t="s">
        <v>64</v>
      </c>
      <c r="H654" s="68" t="s">
        <v>64</v>
      </c>
      <c r="I654" s="68" t="s">
        <v>66</v>
      </c>
      <c r="J654" s="68" t="s">
        <v>66</v>
      </c>
      <c r="K654" s="70">
        <v>0</v>
      </c>
      <c r="L654" s="70">
        <v>0</v>
      </c>
      <c r="M654" s="70">
        <v>0</v>
      </c>
      <c r="N654" s="70" t="s">
        <v>67</v>
      </c>
      <c r="O654" s="70">
        <v>0</v>
      </c>
      <c r="P654" s="70" t="s">
        <v>68</v>
      </c>
      <c r="Q654" s="70" t="s">
        <v>68</v>
      </c>
      <c r="R654" s="66"/>
      <c r="S654" s="67"/>
    </row>
    <row r="655" spans="2:19" x14ac:dyDescent="0.3">
      <c r="B655" s="66" t="s">
        <v>988</v>
      </c>
      <c r="C655" s="67" t="s">
        <v>1015</v>
      </c>
      <c r="D655" s="68" t="s">
        <v>64</v>
      </c>
      <c r="E655" s="68" t="s">
        <v>65</v>
      </c>
      <c r="F655" s="69">
        <v>1791084090101</v>
      </c>
      <c r="G655" s="68" t="s">
        <v>64</v>
      </c>
      <c r="H655" s="68" t="s">
        <v>64</v>
      </c>
      <c r="I655" s="68" t="s">
        <v>66</v>
      </c>
      <c r="J655" s="68" t="s">
        <v>66</v>
      </c>
      <c r="K655" s="70" t="s">
        <v>67</v>
      </c>
      <c r="L655" s="70">
        <v>0</v>
      </c>
      <c r="M655" s="70">
        <v>0</v>
      </c>
      <c r="N655" s="70">
        <v>0</v>
      </c>
      <c r="O655" s="70">
        <v>0</v>
      </c>
      <c r="P655" s="70" t="s">
        <v>68</v>
      </c>
      <c r="Q655" s="70" t="s">
        <v>68</v>
      </c>
      <c r="R655" s="66"/>
      <c r="S655" s="67"/>
    </row>
    <row r="656" spans="2:19" x14ac:dyDescent="0.3">
      <c r="B656" s="66" t="s">
        <v>1016</v>
      </c>
      <c r="C656" s="67" t="s">
        <v>677</v>
      </c>
      <c r="D656" s="68" t="s">
        <v>64</v>
      </c>
      <c r="E656" s="68" t="s">
        <v>65</v>
      </c>
      <c r="F656" s="69">
        <v>1664537650101</v>
      </c>
      <c r="G656" s="68" t="s">
        <v>64</v>
      </c>
      <c r="H656" s="68" t="s">
        <v>64</v>
      </c>
      <c r="I656" s="68" t="s">
        <v>66</v>
      </c>
      <c r="J656" s="68" t="s">
        <v>66</v>
      </c>
      <c r="K656" s="70">
        <v>0</v>
      </c>
      <c r="L656" s="70">
        <v>0</v>
      </c>
      <c r="M656" s="70">
        <v>0</v>
      </c>
      <c r="N656" s="70" t="s">
        <v>67</v>
      </c>
      <c r="O656" s="70">
        <v>0</v>
      </c>
      <c r="P656" s="70" t="s">
        <v>68</v>
      </c>
      <c r="Q656" s="70" t="s">
        <v>68</v>
      </c>
      <c r="R656" s="66"/>
      <c r="S656" s="67"/>
    </row>
    <row r="657" spans="2:19" x14ac:dyDescent="0.3">
      <c r="B657" s="66" t="s">
        <v>1017</v>
      </c>
      <c r="C657" s="67" t="s">
        <v>665</v>
      </c>
      <c r="D657" s="68" t="s">
        <v>64</v>
      </c>
      <c r="E657" s="68" t="s">
        <v>65</v>
      </c>
      <c r="F657" s="69">
        <v>2553803990101</v>
      </c>
      <c r="G657" s="68" t="s">
        <v>64</v>
      </c>
      <c r="H657" s="68" t="s">
        <v>64</v>
      </c>
      <c r="I657" s="68" t="s">
        <v>66</v>
      </c>
      <c r="J657" s="68" t="s">
        <v>66</v>
      </c>
      <c r="K657" s="70">
        <v>0</v>
      </c>
      <c r="L657" s="70">
        <v>0</v>
      </c>
      <c r="M657" s="70">
        <v>0</v>
      </c>
      <c r="N657" s="70" t="s">
        <v>67</v>
      </c>
      <c r="O657" s="70">
        <v>0</v>
      </c>
      <c r="P657" s="70" t="s">
        <v>68</v>
      </c>
      <c r="Q657" s="70" t="s">
        <v>68</v>
      </c>
      <c r="R657" s="66"/>
      <c r="S657" s="67"/>
    </row>
    <row r="658" spans="2:19" x14ac:dyDescent="0.3">
      <c r="B658" s="66" t="s">
        <v>1018</v>
      </c>
      <c r="C658" s="67" t="s">
        <v>1019</v>
      </c>
      <c r="D658" s="68" t="s">
        <v>65</v>
      </c>
      <c r="E658" s="68" t="s">
        <v>64</v>
      </c>
      <c r="F658" s="69">
        <v>1703152071609</v>
      </c>
      <c r="G658" s="68" t="s">
        <v>64</v>
      </c>
      <c r="H658" s="68" t="s">
        <v>64</v>
      </c>
      <c r="I658" s="68" t="s">
        <v>66</v>
      </c>
      <c r="J658" s="68" t="s">
        <v>66</v>
      </c>
      <c r="K658" s="70">
        <v>0</v>
      </c>
      <c r="L658" s="70">
        <v>0</v>
      </c>
      <c r="M658" s="70">
        <v>0</v>
      </c>
      <c r="N658" s="70" t="s">
        <v>67</v>
      </c>
      <c r="O658" s="70">
        <v>0</v>
      </c>
      <c r="P658" s="70" t="s">
        <v>68</v>
      </c>
      <c r="Q658" s="70" t="s">
        <v>68</v>
      </c>
      <c r="R658" s="66"/>
      <c r="S658" s="67"/>
    </row>
    <row r="659" spans="2:19" x14ac:dyDescent="0.3">
      <c r="B659" s="66" t="s">
        <v>1020</v>
      </c>
      <c r="C659" s="67" t="s">
        <v>684</v>
      </c>
      <c r="D659" s="68" t="s">
        <v>64</v>
      </c>
      <c r="E659" s="68" t="s">
        <v>65</v>
      </c>
      <c r="F659" s="69">
        <v>1655433881213</v>
      </c>
      <c r="G659" s="68" t="s">
        <v>64</v>
      </c>
      <c r="H659" s="68" t="s">
        <v>64</v>
      </c>
      <c r="I659" s="68" t="s">
        <v>66</v>
      </c>
      <c r="J659" s="68" t="s">
        <v>66</v>
      </c>
      <c r="K659" s="70">
        <v>0</v>
      </c>
      <c r="L659" s="70">
        <v>0</v>
      </c>
      <c r="M659" s="70">
        <v>0</v>
      </c>
      <c r="N659" s="70" t="s">
        <v>67</v>
      </c>
      <c r="O659" s="70">
        <v>0</v>
      </c>
      <c r="P659" s="70" t="s">
        <v>68</v>
      </c>
      <c r="Q659" s="70" t="s">
        <v>68</v>
      </c>
      <c r="R659" s="66"/>
      <c r="S659" s="67"/>
    </row>
    <row r="660" spans="2:19" x14ac:dyDescent="0.3">
      <c r="B660" s="66" t="s">
        <v>706</v>
      </c>
      <c r="C660" s="67" t="s">
        <v>1021</v>
      </c>
      <c r="D660" s="68" t="s">
        <v>64</v>
      </c>
      <c r="E660" s="68" t="s">
        <v>65</v>
      </c>
      <c r="F660" s="69">
        <v>1719680340101</v>
      </c>
      <c r="G660" s="68" t="s">
        <v>64</v>
      </c>
      <c r="H660" s="68" t="s">
        <v>64</v>
      </c>
      <c r="I660" s="68" t="s">
        <v>66</v>
      </c>
      <c r="J660" s="68" t="s">
        <v>66</v>
      </c>
      <c r="K660" s="70">
        <v>0</v>
      </c>
      <c r="L660" s="70">
        <v>0</v>
      </c>
      <c r="M660" s="70">
        <v>0</v>
      </c>
      <c r="N660" s="70" t="s">
        <v>67</v>
      </c>
      <c r="O660" s="70">
        <v>0</v>
      </c>
      <c r="P660" s="70" t="s">
        <v>68</v>
      </c>
      <c r="Q660" s="70" t="s">
        <v>68</v>
      </c>
      <c r="R660" s="66"/>
      <c r="S660" s="67"/>
    </row>
    <row r="661" spans="2:19" x14ac:dyDescent="0.3">
      <c r="B661" s="66" t="s">
        <v>282</v>
      </c>
      <c r="C661" s="67" t="s">
        <v>1022</v>
      </c>
      <c r="D661" s="68" t="s">
        <v>64</v>
      </c>
      <c r="E661" s="68" t="s">
        <v>65</v>
      </c>
      <c r="F661" s="69">
        <v>2696907511014</v>
      </c>
      <c r="G661" s="68" t="s">
        <v>64</v>
      </c>
      <c r="H661" s="68" t="s">
        <v>64</v>
      </c>
      <c r="I661" s="68" t="s">
        <v>66</v>
      </c>
      <c r="J661" s="68" t="s">
        <v>66</v>
      </c>
      <c r="K661" s="70">
        <v>0</v>
      </c>
      <c r="L661" s="70">
        <v>0</v>
      </c>
      <c r="M661" s="70">
        <v>0</v>
      </c>
      <c r="N661" s="70" t="s">
        <v>67</v>
      </c>
      <c r="O661" s="70">
        <v>0</v>
      </c>
      <c r="P661" s="70" t="s">
        <v>68</v>
      </c>
      <c r="Q661" s="70" t="s">
        <v>68</v>
      </c>
      <c r="R661" s="66"/>
      <c r="S661" s="67"/>
    </row>
    <row r="662" spans="2:19" x14ac:dyDescent="0.3">
      <c r="B662" s="66" t="s">
        <v>724</v>
      </c>
      <c r="C662" s="67" t="s">
        <v>1023</v>
      </c>
      <c r="D662" s="68" t="s">
        <v>65</v>
      </c>
      <c r="E662" s="68" t="s">
        <v>64</v>
      </c>
      <c r="F662" s="69">
        <v>2641138450308</v>
      </c>
      <c r="G662" s="68" t="s">
        <v>64</v>
      </c>
      <c r="H662" s="68" t="s">
        <v>64</v>
      </c>
      <c r="I662" s="68" t="s">
        <v>66</v>
      </c>
      <c r="J662" s="68" t="s">
        <v>66</v>
      </c>
      <c r="K662" s="70">
        <v>0</v>
      </c>
      <c r="L662" s="70">
        <v>0</v>
      </c>
      <c r="M662" s="70">
        <v>0</v>
      </c>
      <c r="N662" s="70" t="s">
        <v>67</v>
      </c>
      <c r="O662" s="70">
        <v>0</v>
      </c>
      <c r="P662" s="70" t="s">
        <v>68</v>
      </c>
      <c r="Q662" s="70" t="s">
        <v>68</v>
      </c>
      <c r="R662" s="66"/>
      <c r="S662" s="67"/>
    </row>
    <row r="663" spans="2:19" x14ac:dyDescent="0.3">
      <c r="B663" s="66" t="s">
        <v>771</v>
      </c>
      <c r="C663" s="67" t="s">
        <v>1024</v>
      </c>
      <c r="D663" s="68" t="s">
        <v>64</v>
      </c>
      <c r="E663" s="68" t="s">
        <v>65</v>
      </c>
      <c r="F663" s="69">
        <v>2230816120511</v>
      </c>
      <c r="G663" s="68" t="s">
        <v>64</v>
      </c>
      <c r="H663" s="68" t="s">
        <v>64</v>
      </c>
      <c r="I663" s="68" t="s">
        <v>66</v>
      </c>
      <c r="J663" s="68" t="s">
        <v>66</v>
      </c>
      <c r="K663" s="70">
        <v>0</v>
      </c>
      <c r="L663" s="70">
        <v>0</v>
      </c>
      <c r="M663" s="70">
        <v>0</v>
      </c>
      <c r="N663" s="70" t="s">
        <v>67</v>
      </c>
      <c r="O663" s="70">
        <v>0</v>
      </c>
      <c r="P663" s="70" t="s">
        <v>68</v>
      </c>
      <c r="Q663" s="70" t="s">
        <v>68</v>
      </c>
      <c r="R663" s="66"/>
      <c r="S663" s="67"/>
    </row>
    <row r="664" spans="2:19" x14ac:dyDescent="0.3">
      <c r="B664" s="66" t="s">
        <v>1025</v>
      </c>
      <c r="C664" s="67" t="s">
        <v>665</v>
      </c>
      <c r="D664" s="68" t="s">
        <v>65</v>
      </c>
      <c r="E664" s="68" t="s">
        <v>64</v>
      </c>
      <c r="F664" s="69">
        <v>2518684510108</v>
      </c>
      <c r="G664" s="68" t="s">
        <v>64</v>
      </c>
      <c r="H664" s="68" t="s">
        <v>64</v>
      </c>
      <c r="I664" s="68" t="s">
        <v>66</v>
      </c>
      <c r="J664" s="68" t="s">
        <v>66</v>
      </c>
      <c r="K664" s="70">
        <v>0</v>
      </c>
      <c r="L664" s="70">
        <v>0</v>
      </c>
      <c r="M664" s="70">
        <v>0</v>
      </c>
      <c r="N664" s="70" t="s">
        <v>67</v>
      </c>
      <c r="O664" s="70">
        <v>0</v>
      </c>
      <c r="P664" s="70" t="s">
        <v>68</v>
      </c>
      <c r="Q664" s="70" t="s">
        <v>68</v>
      </c>
      <c r="R664" s="66"/>
      <c r="S664" s="67"/>
    </row>
    <row r="665" spans="2:19" x14ac:dyDescent="0.3">
      <c r="B665" s="66" t="s">
        <v>706</v>
      </c>
      <c r="C665" s="67" t="s">
        <v>1026</v>
      </c>
      <c r="D665" s="68" t="s">
        <v>64</v>
      </c>
      <c r="E665" s="68" t="s">
        <v>65</v>
      </c>
      <c r="F665" s="69">
        <v>2549766540101</v>
      </c>
      <c r="G665" s="68" t="s">
        <v>64</v>
      </c>
      <c r="H665" s="68" t="s">
        <v>64</v>
      </c>
      <c r="I665" s="68" t="s">
        <v>66</v>
      </c>
      <c r="J665" s="68" t="s">
        <v>66</v>
      </c>
      <c r="K665" s="70" t="s">
        <v>67</v>
      </c>
      <c r="L665" s="70">
        <v>0</v>
      </c>
      <c r="M665" s="70">
        <v>0</v>
      </c>
      <c r="N665" s="70">
        <v>0</v>
      </c>
      <c r="O665" s="70">
        <v>0</v>
      </c>
      <c r="P665" s="70" t="s">
        <v>68</v>
      </c>
      <c r="Q665" s="70" t="s">
        <v>68</v>
      </c>
      <c r="R665" s="66"/>
      <c r="S665" s="67"/>
    </row>
    <row r="666" spans="2:19" x14ac:dyDescent="0.3">
      <c r="B666" s="66" t="s">
        <v>651</v>
      </c>
      <c r="C666" s="67" t="s">
        <v>1027</v>
      </c>
      <c r="D666" s="68" t="s">
        <v>64</v>
      </c>
      <c r="E666" s="68" t="s">
        <v>65</v>
      </c>
      <c r="F666" s="69">
        <v>2255889190101</v>
      </c>
      <c r="G666" s="68" t="s">
        <v>64</v>
      </c>
      <c r="H666" s="68" t="s">
        <v>64</v>
      </c>
      <c r="I666" s="68" t="s">
        <v>66</v>
      </c>
      <c r="J666" s="68" t="s">
        <v>66</v>
      </c>
      <c r="K666" s="70">
        <v>0</v>
      </c>
      <c r="L666" s="70">
        <v>0</v>
      </c>
      <c r="M666" s="70">
        <v>0</v>
      </c>
      <c r="N666" s="70" t="s">
        <v>67</v>
      </c>
      <c r="O666" s="70">
        <v>0</v>
      </c>
      <c r="P666" s="70" t="s">
        <v>68</v>
      </c>
      <c r="Q666" s="70" t="s">
        <v>68</v>
      </c>
      <c r="R666" s="66"/>
      <c r="S666" s="67"/>
    </row>
    <row r="667" spans="2:19" x14ac:dyDescent="0.3">
      <c r="B667" s="66" t="s">
        <v>1028</v>
      </c>
      <c r="C667" s="67" t="s">
        <v>1029</v>
      </c>
      <c r="D667" s="68" t="s">
        <v>64</v>
      </c>
      <c r="E667" s="68" t="s">
        <v>65</v>
      </c>
      <c r="F667" s="69">
        <v>1842764032001</v>
      </c>
      <c r="G667" s="68" t="s">
        <v>64</v>
      </c>
      <c r="H667" s="68" t="s">
        <v>64</v>
      </c>
      <c r="I667" s="68" t="s">
        <v>66</v>
      </c>
      <c r="J667" s="68" t="s">
        <v>66</v>
      </c>
      <c r="K667" s="70">
        <v>0</v>
      </c>
      <c r="L667" s="70">
        <v>0</v>
      </c>
      <c r="M667" s="70">
        <v>0</v>
      </c>
      <c r="N667" s="70" t="s">
        <v>67</v>
      </c>
      <c r="O667" s="70">
        <v>0</v>
      </c>
      <c r="P667" s="70" t="s">
        <v>68</v>
      </c>
      <c r="Q667" s="70" t="s">
        <v>68</v>
      </c>
      <c r="R667" s="66"/>
      <c r="S667" s="67"/>
    </row>
    <row r="668" spans="2:19" x14ac:dyDescent="0.3">
      <c r="B668" s="66" t="s">
        <v>1030</v>
      </c>
      <c r="C668" s="67" t="s">
        <v>815</v>
      </c>
      <c r="D668" s="68" t="s">
        <v>64</v>
      </c>
      <c r="E668" s="68" t="s">
        <v>65</v>
      </c>
      <c r="F668" s="69">
        <v>1675665200509</v>
      </c>
      <c r="G668" s="68" t="s">
        <v>64</v>
      </c>
      <c r="H668" s="68" t="s">
        <v>64</v>
      </c>
      <c r="I668" s="68" t="s">
        <v>66</v>
      </c>
      <c r="J668" s="68" t="s">
        <v>66</v>
      </c>
      <c r="K668" s="70">
        <v>0</v>
      </c>
      <c r="L668" s="70">
        <v>0</v>
      </c>
      <c r="M668" s="70">
        <v>0</v>
      </c>
      <c r="N668" s="70" t="s">
        <v>67</v>
      </c>
      <c r="O668" s="70">
        <v>0</v>
      </c>
      <c r="P668" s="70" t="s">
        <v>68</v>
      </c>
      <c r="Q668" s="70" t="s">
        <v>68</v>
      </c>
      <c r="R668" s="66"/>
      <c r="S668" s="67"/>
    </row>
    <row r="669" spans="2:19" x14ac:dyDescent="0.3">
      <c r="B669" s="66" t="s">
        <v>225</v>
      </c>
      <c r="C669" s="67" t="s">
        <v>1031</v>
      </c>
      <c r="D669" s="68" t="s">
        <v>64</v>
      </c>
      <c r="E669" s="68" t="s">
        <v>65</v>
      </c>
      <c r="F669" s="69">
        <v>1877578520314</v>
      </c>
      <c r="G669" s="68" t="s">
        <v>64</v>
      </c>
      <c r="H669" s="68" t="s">
        <v>64</v>
      </c>
      <c r="I669" s="68" t="s">
        <v>66</v>
      </c>
      <c r="J669" s="68" t="s">
        <v>66</v>
      </c>
      <c r="K669" s="70">
        <v>0</v>
      </c>
      <c r="L669" s="70">
        <v>0</v>
      </c>
      <c r="M669" s="70">
        <v>0</v>
      </c>
      <c r="N669" s="70" t="s">
        <v>67</v>
      </c>
      <c r="O669" s="70">
        <v>0</v>
      </c>
      <c r="P669" s="70" t="s">
        <v>68</v>
      </c>
      <c r="Q669" s="70" t="s">
        <v>68</v>
      </c>
      <c r="R669" s="66"/>
      <c r="S669" s="67"/>
    </row>
    <row r="670" spans="2:19" x14ac:dyDescent="0.3">
      <c r="B670" s="66" t="s">
        <v>646</v>
      </c>
      <c r="C670" s="67" t="s">
        <v>658</v>
      </c>
      <c r="D670" s="68" t="s">
        <v>64</v>
      </c>
      <c r="E670" s="68" t="s">
        <v>65</v>
      </c>
      <c r="F670" s="69">
        <v>1767836520101</v>
      </c>
      <c r="G670" s="68" t="s">
        <v>64</v>
      </c>
      <c r="H670" s="68" t="s">
        <v>64</v>
      </c>
      <c r="I670" s="68" t="s">
        <v>66</v>
      </c>
      <c r="J670" s="68" t="s">
        <v>66</v>
      </c>
      <c r="K670" s="70">
        <v>0</v>
      </c>
      <c r="L670" s="70">
        <v>0</v>
      </c>
      <c r="M670" s="70">
        <v>0</v>
      </c>
      <c r="N670" s="70" t="s">
        <v>67</v>
      </c>
      <c r="O670" s="70">
        <v>0</v>
      </c>
      <c r="P670" s="70" t="s">
        <v>68</v>
      </c>
      <c r="Q670" s="70" t="s">
        <v>68</v>
      </c>
      <c r="R670" s="66"/>
      <c r="S670" s="67"/>
    </row>
    <row r="671" spans="2:19" x14ac:dyDescent="0.3">
      <c r="B671" s="66" t="s">
        <v>646</v>
      </c>
      <c r="C671" s="67" t="s">
        <v>1023</v>
      </c>
      <c r="D671" s="68" t="s">
        <v>64</v>
      </c>
      <c r="E671" s="68" t="s">
        <v>65</v>
      </c>
      <c r="F671" s="69">
        <v>1698532760608</v>
      </c>
      <c r="G671" s="68" t="s">
        <v>64</v>
      </c>
      <c r="H671" s="68" t="s">
        <v>64</v>
      </c>
      <c r="I671" s="68" t="s">
        <v>66</v>
      </c>
      <c r="J671" s="68" t="s">
        <v>66</v>
      </c>
      <c r="K671" s="70">
        <v>0</v>
      </c>
      <c r="L671" s="70">
        <v>0</v>
      </c>
      <c r="M671" s="70">
        <v>0</v>
      </c>
      <c r="N671" s="70" t="s">
        <v>67</v>
      </c>
      <c r="O671" s="70">
        <v>0</v>
      </c>
      <c r="P671" s="70" t="s">
        <v>68</v>
      </c>
      <c r="Q671" s="70" t="s">
        <v>68</v>
      </c>
      <c r="R671" s="66"/>
      <c r="S671" s="67"/>
    </row>
    <row r="672" spans="2:19" x14ac:dyDescent="0.3">
      <c r="B672" s="66" t="s">
        <v>771</v>
      </c>
      <c r="C672" s="67" t="s">
        <v>1032</v>
      </c>
      <c r="D672" s="68" t="s">
        <v>64</v>
      </c>
      <c r="E672" s="68" t="s">
        <v>65</v>
      </c>
      <c r="F672" s="69">
        <v>1717223020108</v>
      </c>
      <c r="G672" s="68" t="s">
        <v>64</v>
      </c>
      <c r="H672" s="68" t="s">
        <v>64</v>
      </c>
      <c r="I672" s="68" t="s">
        <v>66</v>
      </c>
      <c r="J672" s="68" t="s">
        <v>66</v>
      </c>
      <c r="K672" s="70">
        <v>0</v>
      </c>
      <c r="L672" s="70">
        <v>0</v>
      </c>
      <c r="M672" s="70">
        <v>0</v>
      </c>
      <c r="N672" s="70" t="s">
        <v>67</v>
      </c>
      <c r="O672" s="70">
        <v>0</v>
      </c>
      <c r="P672" s="70" t="s">
        <v>68</v>
      </c>
      <c r="Q672" s="70" t="s">
        <v>68</v>
      </c>
      <c r="R672" s="66"/>
      <c r="S672" s="67"/>
    </row>
    <row r="673" spans="2:19" x14ac:dyDescent="0.3">
      <c r="B673" s="66" t="s">
        <v>669</v>
      </c>
      <c r="C673" s="67" t="s">
        <v>1033</v>
      </c>
      <c r="D673" s="68" t="s">
        <v>64</v>
      </c>
      <c r="E673" s="68" t="s">
        <v>65</v>
      </c>
      <c r="F673" s="69">
        <v>2563490611101</v>
      </c>
      <c r="G673" s="68" t="s">
        <v>64</v>
      </c>
      <c r="H673" s="68" t="s">
        <v>64</v>
      </c>
      <c r="I673" s="68" t="s">
        <v>66</v>
      </c>
      <c r="J673" s="68" t="s">
        <v>66</v>
      </c>
      <c r="K673" s="70">
        <v>0</v>
      </c>
      <c r="L673" s="70">
        <v>0</v>
      </c>
      <c r="M673" s="70">
        <v>0</v>
      </c>
      <c r="N673" s="70" t="s">
        <v>67</v>
      </c>
      <c r="O673" s="70">
        <v>0</v>
      </c>
      <c r="P673" s="70" t="s">
        <v>68</v>
      </c>
      <c r="Q673" s="70" t="s">
        <v>68</v>
      </c>
      <c r="R673" s="66"/>
      <c r="S673" s="67"/>
    </row>
    <row r="674" spans="2:19" x14ac:dyDescent="0.3">
      <c r="B674" s="66" t="s">
        <v>957</v>
      </c>
      <c r="C674" s="67" t="s">
        <v>740</v>
      </c>
      <c r="D674" s="68" t="s">
        <v>65</v>
      </c>
      <c r="E674" s="68" t="s">
        <v>64</v>
      </c>
      <c r="F674" s="69">
        <v>1958452690101</v>
      </c>
      <c r="G674" s="68" t="s">
        <v>64</v>
      </c>
      <c r="H674" s="68" t="s">
        <v>64</v>
      </c>
      <c r="I674" s="68" t="s">
        <v>66</v>
      </c>
      <c r="J674" s="68" t="s">
        <v>66</v>
      </c>
      <c r="K674" s="70">
        <v>0</v>
      </c>
      <c r="L674" s="70">
        <v>0</v>
      </c>
      <c r="M674" s="70">
        <v>0</v>
      </c>
      <c r="N674" s="70" t="s">
        <v>67</v>
      </c>
      <c r="O674" s="70">
        <v>0</v>
      </c>
      <c r="P674" s="70" t="s">
        <v>68</v>
      </c>
      <c r="Q674" s="70" t="s">
        <v>68</v>
      </c>
      <c r="R674" s="66"/>
      <c r="S674" s="67"/>
    </row>
    <row r="675" spans="2:19" x14ac:dyDescent="0.3">
      <c r="B675" s="66" t="s">
        <v>1034</v>
      </c>
      <c r="C675" s="67" t="s">
        <v>1035</v>
      </c>
      <c r="D675" s="68" t="s">
        <v>64</v>
      </c>
      <c r="E675" s="68" t="s">
        <v>65</v>
      </c>
      <c r="F675" s="69">
        <v>2203658810801</v>
      </c>
      <c r="G675" s="68" t="s">
        <v>64</v>
      </c>
      <c r="H675" s="68" t="s">
        <v>64</v>
      </c>
      <c r="I675" s="68" t="s">
        <v>66</v>
      </c>
      <c r="J675" s="68" t="s">
        <v>66</v>
      </c>
      <c r="K675" s="70" t="s">
        <v>67</v>
      </c>
      <c r="L675" s="70">
        <v>0</v>
      </c>
      <c r="M675" s="70">
        <v>0</v>
      </c>
      <c r="N675" s="70">
        <v>0</v>
      </c>
      <c r="O675" s="70">
        <v>0</v>
      </c>
      <c r="P675" s="70" t="s">
        <v>68</v>
      </c>
      <c r="Q675" s="70" t="s">
        <v>68</v>
      </c>
      <c r="R675" s="66"/>
      <c r="S675" s="67"/>
    </row>
    <row r="676" spans="2:19" x14ac:dyDescent="0.3">
      <c r="B676" s="66" t="s">
        <v>698</v>
      </c>
      <c r="C676" s="67" t="s">
        <v>1036</v>
      </c>
      <c r="D676" s="68" t="s">
        <v>64</v>
      </c>
      <c r="E676" s="68" t="s">
        <v>65</v>
      </c>
      <c r="F676" s="69">
        <v>2510140021332</v>
      </c>
      <c r="G676" s="68" t="s">
        <v>64</v>
      </c>
      <c r="H676" s="68" t="s">
        <v>64</v>
      </c>
      <c r="I676" s="68" t="s">
        <v>66</v>
      </c>
      <c r="J676" s="68" t="s">
        <v>66</v>
      </c>
      <c r="K676" s="70">
        <v>0</v>
      </c>
      <c r="L676" s="70">
        <v>0</v>
      </c>
      <c r="M676" s="70">
        <v>0</v>
      </c>
      <c r="N676" s="70" t="s">
        <v>67</v>
      </c>
      <c r="O676" s="70">
        <v>0</v>
      </c>
      <c r="P676" s="70" t="s">
        <v>68</v>
      </c>
      <c r="Q676" s="70" t="s">
        <v>68</v>
      </c>
      <c r="R676" s="66"/>
      <c r="S676" s="67"/>
    </row>
    <row r="677" spans="2:19" x14ac:dyDescent="0.3">
      <c r="B677" s="66" t="s">
        <v>243</v>
      </c>
      <c r="C677" s="67" t="s">
        <v>839</v>
      </c>
      <c r="D677" s="68" t="s">
        <v>64</v>
      </c>
      <c r="E677" s="68" t="s">
        <v>65</v>
      </c>
      <c r="F677" s="69">
        <v>1587175701001</v>
      </c>
      <c r="G677" s="68" t="s">
        <v>64</v>
      </c>
      <c r="H677" s="68" t="s">
        <v>64</v>
      </c>
      <c r="I677" s="68" t="s">
        <v>66</v>
      </c>
      <c r="J677" s="68" t="s">
        <v>66</v>
      </c>
      <c r="K677" s="70">
        <v>0</v>
      </c>
      <c r="L677" s="70">
        <v>0</v>
      </c>
      <c r="M677" s="70">
        <v>0</v>
      </c>
      <c r="N677" s="70" t="s">
        <v>67</v>
      </c>
      <c r="O677" s="70">
        <v>0</v>
      </c>
      <c r="P677" s="70" t="s">
        <v>68</v>
      </c>
      <c r="Q677" s="70" t="s">
        <v>68</v>
      </c>
      <c r="R677" s="66"/>
      <c r="S677" s="67"/>
    </row>
    <row r="678" spans="2:19" x14ac:dyDescent="0.3">
      <c r="B678" s="66" t="s">
        <v>1037</v>
      </c>
      <c r="C678" s="67" t="s">
        <v>1038</v>
      </c>
      <c r="D678" s="68" t="s">
        <v>65</v>
      </c>
      <c r="E678" s="68" t="s">
        <v>64</v>
      </c>
      <c r="F678" s="69">
        <v>2380777720506</v>
      </c>
      <c r="G678" s="68" t="s">
        <v>64</v>
      </c>
      <c r="H678" s="68" t="s">
        <v>64</v>
      </c>
      <c r="I678" s="68" t="s">
        <v>66</v>
      </c>
      <c r="J678" s="68" t="s">
        <v>66</v>
      </c>
      <c r="K678" s="70">
        <v>0</v>
      </c>
      <c r="L678" s="70">
        <v>0</v>
      </c>
      <c r="M678" s="70">
        <v>0</v>
      </c>
      <c r="N678" s="70" t="s">
        <v>67</v>
      </c>
      <c r="O678" s="70">
        <v>0</v>
      </c>
      <c r="P678" s="70" t="s">
        <v>68</v>
      </c>
      <c r="Q678" s="70" t="s">
        <v>68</v>
      </c>
      <c r="R678" s="66"/>
      <c r="S678" s="67"/>
    </row>
    <row r="679" spans="2:19" x14ac:dyDescent="0.3">
      <c r="B679" s="66" t="s">
        <v>1039</v>
      </c>
      <c r="C679" s="67" t="s">
        <v>1040</v>
      </c>
      <c r="D679" s="68" t="s">
        <v>64</v>
      </c>
      <c r="E679" s="68" t="s">
        <v>65</v>
      </c>
      <c r="F679" s="69">
        <v>1865856242206</v>
      </c>
      <c r="G679" s="68" t="s">
        <v>64</v>
      </c>
      <c r="H679" s="68" t="s">
        <v>64</v>
      </c>
      <c r="I679" s="68" t="s">
        <v>66</v>
      </c>
      <c r="J679" s="68" t="s">
        <v>66</v>
      </c>
      <c r="K679" s="70">
        <v>0</v>
      </c>
      <c r="L679" s="70">
        <v>0</v>
      </c>
      <c r="M679" s="70">
        <v>0</v>
      </c>
      <c r="N679" s="70" t="s">
        <v>67</v>
      </c>
      <c r="O679" s="70">
        <v>0</v>
      </c>
      <c r="P679" s="70" t="s">
        <v>68</v>
      </c>
      <c r="Q679" s="70" t="s">
        <v>68</v>
      </c>
      <c r="R679" s="66"/>
      <c r="S679" s="67"/>
    </row>
    <row r="680" spans="2:19" x14ac:dyDescent="0.3">
      <c r="B680" s="66" t="s">
        <v>1041</v>
      </c>
      <c r="C680" s="67" t="s">
        <v>885</v>
      </c>
      <c r="D680" s="68" t="s">
        <v>64</v>
      </c>
      <c r="E680" s="68" t="s">
        <v>65</v>
      </c>
      <c r="F680" s="69">
        <v>2342401642206</v>
      </c>
      <c r="G680" s="68" t="s">
        <v>64</v>
      </c>
      <c r="H680" s="68" t="s">
        <v>64</v>
      </c>
      <c r="I680" s="68" t="s">
        <v>66</v>
      </c>
      <c r="J680" s="68" t="s">
        <v>66</v>
      </c>
      <c r="K680" s="70">
        <v>0</v>
      </c>
      <c r="L680" s="70">
        <v>0</v>
      </c>
      <c r="M680" s="70">
        <v>0</v>
      </c>
      <c r="N680" s="70" t="s">
        <v>67</v>
      </c>
      <c r="O680" s="70">
        <v>0</v>
      </c>
      <c r="P680" s="70" t="s">
        <v>68</v>
      </c>
      <c r="Q680" s="70" t="s">
        <v>68</v>
      </c>
      <c r="R680" s="66"/>
      <c r="S680" s="67"/>
    </row>
    <row r="681" spans="2:19" x14ac:dyDescent="0.3">
      <c r="B681" s="66" t="s">
        <v>1042</v>
      </c>
      <c r="C681" s="67" t="s">
        <v>1022</v>
      </c>
      <c r="D681" s="68" t="s">
        <v>64</v>
      </c>
      <c r="E681" s="68" t="s">
        <v>65</v>
      </c>
      <c r="F681" s="69">
        <v>1581642962206</v>
      </c>
      <c r="G681" s="68" t="s">
        <v>64</v>
      </c>
      <c r="H681" s="68" t="s">
        <v>64</v>
      </c>
      <c r="I681" s="68" t="s">
        <v>66</v>
      </c>
      <c r="J681" s="68" t="s">
        <v>66</v>
      </c>
      <c r="K681" s="70">
        <v>0</v>
      </c>
      <c r="L681" s="70">
        <v>0</v>
      </c>
      <c r="M681" s="70">
        <v>0</v>
      </c>
      <c r="N681" s="70" t="s">
        <v>67</v>
      </c>
      <c r="O681" s="70">
        <v>0</v>
      </c>
      <c r="P681" s="70" t="s">
        <v>68</v>
      </c>
      <c r="Q681" s="70" t="s">
        <v>68</v>
      </c>
      <c r="R681" s="66"/>
      <c r="S681" s="67"/>
    </row>
    <row r="682" spans="2:19" x14ac:dyDescent="0.3">
      <c r="B682" s="66" t="s">
        <v>954</v>
      </c>
      <c r="C682" s="67" t="s">
        <v>1043</v>
      </c>
      <c r="D682" s="68" t="s">
        <v>65</v>
      </c>
      <c r="E682" s="68" t="s">
        <v>64</v>
      </c>
      <c r="F682" s="69">
        <v>1821416591804</v>
      </c>
      <c r="G682" s="68" t="s">
        <v>64</v>
      </c>
      <c r="H682" s="68" t="s">
        <v>64</v>
      </c>
      <c r="I682" s="68" t="s">
        <v>66</v>
      </c>
      <c r="J682" s="68" t="s">
        <v>66</v>
      </c>
      <c r="K682" s="70">
        <v>0</v>
      </c>
      <c r="L682" s="70">
        <v>0</v>
      </c>
      <c r="M682" s="70">
        <v>0</v>
      </c>
      <c r="N682" s="70" t="s">
        <v>67</v>
      </c>
      <c r="O682" s="70">
        <v>0</v>
      </c>
      <c r="P682" s="70" t="s">
        <v>68</v>
      </c>
      <c r="Q682" s="70" t="s">
        <v>68</v>
      </c>
      <c r="R682" s="66"/>
      <c r="S682" s="67"/>
    </row>
    <row r="683" spans="2:19" x14ac:dyDescent="0.3">
      <c r="B683" s="66" t="s">
        <v>1044</v>
      </c>
      <c r="C683" s="67" t="s">
        <v>649</v>
      </c>
      <c r="D683" s="68" t="s">
        <v>65</v>
      </c>
      <c r="E683" s="68" t="s">
        <v>64</v>
      </c>
      <c r="F683" s="69">
        <v>1706871550108</v>
      </c>
      <c r="G683" s="68" t="s">
        <v>64</v>
      </c>
      <c r="H683" s="68" t="s">
        <v>64</v>
      </c>
      <c r="I683" s="68" t="s">
        <v>66</v>
      </c>
      <c r="J683" s="68" t="s">
        <v>66</v>
      </c>
      <c r="K683" s="70">
        <v>0</v>
      </c>
      <c r="L683" s="70">
        <v>0</v>
      </c>
      <c r="M683" s="70">
        <v>0</v>
      </c>
      <c r="N683" s="70" t="s">
        <v>67</v>
      </c>
      <c r="O683" s="70">
        <v>0</v>
      </c>
      <c r="P683" s="70" t="s">
        <v>68</v>
      </c>
      <c r="Q683" s="70" t="s">
        <v>68</v>
      </c>
      <c r="R683" s="66"/>
      <c r="S683" s="67"/>
    </row>
    <row r="684" spans="2:19" x14ac:dyDescent="0.3">
      <c r="B684" s="66" t="s">
        <v>1045</v>
      </c>
      <c r="C684" s="67" t="s">
        <v>1046</v>
      </c>
      <c r="D684" s="68" t="s">
        <v>65</v>
      </c>
      <c r="E684" s="68" t="s">
        <v>64</v>
      </c>
      <c r="F684" s="69">
        <v>1817340280101</v>
      </c>
      <c r="G684" s="68" t="s">
        <v>64</v>
      </c>
      <c r="H684" s="68" t="s">
        <v>64</v>
      </c>
      <c r="I684" s="68" t="s">
        <v>66</v>
      </c>
      <c r="J684" s="68" t="s">
        <v>66</v>
      </c>
      <c r="K684" s="70">
        <v>0</v>
      </c>
      <c r="L684" s="70">
        <v>0</v>
      </c>
      <c r="M684" s="70">
        <v>0</v>
      </c>
      <c r="N684" s="70" t="s">
        <v>67</v>
      </c>
      <c r="O684" s="70">
        <v>0</v>
      </c>
      <c r="P684" s="70" t="s">
        <v>68</v>
      </c>
      <c r="Q684" s="70" t="s">
        <v>68</v>
      </c>
      <c r="R684" s="66"/>
      <c r="S684" s="67"/>
    </row>
    <row r="685" spans="2:19" x14ac:dyDescent="0.3">
      <c r="B685" s="66" t="s">
        <v>696</v>
      </c>
      <c r="C685" s="67" t="s">
        <v>273</v>
      </c>
      <c r="D685" s="68" t="s">
        <v>65</v>
      </c>
      <c r="E685" s="68" t="s">
        <v>64</v>
      </c>
      <c r="F685" s="69">
        <v>2830189920101</v>
      </c>
      <c r="G685" s="68" t="s">
        <v>64</v>
      </c>
      <c r="H685" s="68" t="s">
        <v>64</v>
      </c>
      <c r="I685" s="68" t="s">
        <v>66</v>
      </c>
      <c r="J685" s="68" t="s">
        <v>66</v>
      </c>
      <c r="K685" s="70">
        <v>0</v>
      </c>
      <c r="L685" s="70">
        <v>0</v>
      </c>
      <c r="M685" s="70">
        <v>0</v>
      </c>
      <c r="N685" s="70" t="s">
        <v>67</v>
      </c>
      <c r="O685" s="70">
        <v>0</v>
      </c>
      <c r="P685" s="70" t="s">
        <v>68</v>
      </c>
      <c r="Q685" s="70" t="s">
        <v>68</v>
      </c>
      <c r="R685" s="66"/>
      <c r="S685" s="67"/>
    </row>
    <row r="686" spans="2:19" x14ac:dyDescent="0.3">
      <c r="B686" s="66" t="s">
        <v>646</v>
      </c>
      <c r="C686" s="67" t="s">
        <v>815</v>
      </c>
      <c r="D686" s="68" t="s">
        <v>64</v>
      </c>
      <c r="E686" s="68" t="s">
        <v>65</v>
      </c>
      <c r="F686" s="69">
        <v>1631482870101</v>
      </c>
      <c r="G686" s="68" t="s">
        <v>64</v>
      </c>
      <c r="H686" s="68" t="s">
        <v>64</v>
      </c>
      <c r="I686" s="68" t="s">
        <v>66</v>
      </c>
      <c r="J686" s="68" t="s">
        <v>66</v>
      </c>
      <c r="K686" s="70">
        <v>0</v>
      </c>
      <c r="L686" s="70">
        <v>0</v>
      </c>
      <c r="M686" s="70">
        <v>0</v>
      </c>
      <c r="N686" s="70" t="s">
        <v>67</v>
      </c>
      <c r="O686" s="70">
        <v>0</v>
      </c>
      <c r="P686" s="70" t="s">
        <v>68</v>
      </c>
      <c r="Q686" s="70" t="s">
        <v>68</v>
      </c>
      <c r="R686" s="66"/>
      <c r="S686" s="67"/>
    </row>
    <row r="687" spans="2:19" x14ac:dyDescent="0.3">
      <c r="B687" s="66" t="s">
        <v>724</v>
      </c>
      <c r="C687" s="67" t="s">
        <v>779</v>
      </c>
      <c r="D687" s="68" t="s">
        <v>65</v>
      </c>
      <c r="E687" s="68" t="s">
        <v>64</v>
      </c>
      <c r="F687" s="69">
        <v>1855937630101</v>
      </c>
      <c r="G687" s="68" t="s">
        <v>64</v>
      </c>
      <c r="H687" s="68" t="s">
        <v>64</v>
      </c>
      <c r="I687" s="68" t="s">
        <v>66</v>
      </c>
      <c r="J687" s="68" t="s">
        <v>66</v>
      </c>
      <c r="K687" s="70">
        <v>0</v>
      </c>
      <c r="L687" s="70">
        <v>0</v>
      </c>
      <c r="M687" s="70">
        <v>0</v>
      </c>
      <c r="N687" s="70" t="s">
        <v>67</v>
      </c>
      <c r="O687" s="70">
        <v>0</v>
      </c>
      <c r="P687" s="70" t="s">
        <v>68</v>
      </c>
      <c r="Q687" s="70" t="s">
        <v>68</v>
      </c>
      <c r="R687" s="66"/>
      <c r="S687" s="67"/>
    </row>
    <row r="688" spans="2:19" x14ac:dyDescent="0.3">
      <c r="B688" s="66" t="s">
        <v>1047</v>
      </c>
      <c r="C688" s="67" t="s">
        <v>1048</v>
      </c>
      <c r="D688" s="68" t="s">
        <v>64</v>
      </c>
      <c r="E688" s="68" t="s">
        <v>65</v>
      </c>
      <c r="F688" s="69">
        <v>2201164741406</v>
      </c>
      <c r="G688" s="68" t="s">
        <v>64</v>
      </c>
      <c r="H688" s="68" t="s">
        <v>64</v>
      </c>
      <c r="I688" s="68" t="s">
        <v>66</v>
      </c>
      <c r="J688" s="68" t="s">
        <v>66</v>
      </c>
      <c r="K688" s="70" t="s">
        <v>67</v>
      </c>
      <c r="L688" s="70">
        <v>0</v>
      </c>
      <c r="M688" s="70">
        <v>0</v>
      </c>
      <c r="N688" s="70">
        <v>0</v>
      </c>
      <c r="O688" s="70">
        <v>0</v>
      </c>
      <c r="P688" s="70" t="s">
        <v>68</v>
      </c>
      <c r="Q688" s="70" t="s">
        <v>68</v>
      </c>
      <c r="R688" s="66"/>
      <c r="S688" s="67"/>
    </row>
    <row r="689" spans="2:19" x14ac:dyDescent="0.3">
      <c r="B689" s="66" t="s">
        <v>1049</v>
      </c>
      <c r="C689" s="67" t="s">
        <v>1006</v>
      </c>
      <c r="D689" s="68" t="s">
        <v>64</v>
      </c>
      <c r="E689" s="68" t="s">
        <v>65</v>
      </c>
      <c r="F689" s="69">
        <v>1999194530101</v>
      </c>
      <c r="G689" s="68" t="s">
        <v>64</v>
      </c>
      <c r="H689" s="68" t="s">
        <v>64</v>
      </c>
      <c r="I689" s="68" t="s">
        <v>66</v>
      </c>
      <c r="J689" s="68" t="s">
        <v>66</v>
      </c>
      <c r="K689" s="70">
        <v>0</v>
      </c>
      <c r="L689" s="70">
        <v>0</v>
      </c>
      <c r="M689" s="70">
        <v>0</v>
      </c>
      <c r="N689" s="70" t="s">
        <v>67</v>
      </c>
      <c r="O689" s="70">
        <v>0</v>
      </c>
      <c r="P689" s="70" t="s">
        <v>68</v>
      </c>
      <c r="Q689" s="70" t="s">
        <v>68</v>
      </c>
      <c r="R689" s="66"/>
      <c r="S689" s="67"/>
    </row>
    <row r="690" spans="2:19" x14ac:dyDescent="0.3">
      <c r="B690" s="66" t="s">
        <v>1050</v>
      </c>
      <c r="C690" s="67" t="s">
        <v>671</v>
      </c>
      <c r="D690" s="68" t="s">
        <v>65</v>
      </c>
      <c r="E690" s="68" t="s">
        <v>64</v>
      </c>
      <c r="F690" s="69">
        <v>1867044370101</v>
      </c>
      <c r="G690" s="68" t="s">
        <v>64</v>
      </c>
      <c r="H690" s="68" t="s">
        <v>64</v>
      </c>
      <c r="I690" s="68" t="s">
        <v>66</v>
      </c>
      <c r="J690" s="68" t="s">
        <v>66</v>
      </c>
      <c r="K690" s="70">
        <v>0</v>
      </c>
      <c r="L690" s="70">
        <v>0</v>
      </c>
      <c r="M690" s="70">
        <v>0</v>
      </c>
      <c r="N690" s="70" t="s">
        <v>67</v>
      </c>
      <c r="O690" s="70">
        <v>0</v>
      </c>
      <c r="P690" s="70" t="s">
        <v>68</v>
      </c>
      <c r="Q690" s="70" t="s">
        <v>68</v>
      </c>
      <c r="R690" s="66"/>
      <c r="S690" s="67"/>
    </row>
    <row r="691" spans="2:19" x14ac:dyDescent="0.3">
      <c r="B691" s="66" t="s">
        <v>706</v>
      </c>
      <c r="C691" s="67" t="s">
        <v>1006</v>
      </c>
      <c r="D691" s="68" t="s">
        <v>64</v>
      </c>
      <c r="E691" s="68" t="s">
        <v>65</v>
      </c>
      <c r="F691" s="69">
        <v>2391250960101</v>
      </c>
      <c r="G691" s="68" t="s">
        <v>64</v>
      </c>
      <c r="H691" s="68" t="s">
        <v>64</v>
      </c>
      <c r="I691" s="68" t="s">
        <v>66</v>
      </c>
      <c r="J691" s="68" t="s">
        <v>66</v>
      </c>
      <c r="K691" s="70">
        <v>0</v>
      </c>
      <c r="L691" s="70">
        <v>0</v>
      </c>
      <c r="M691" s="70">
        <v>0</v>
      </c>
      <c r="N691" s="70" t="s">
        <v>67</v>
      </c>
      <c r="O691" s="70">
        <v>0</v>
      </c>
      <c r="P691" s="70" t="s">
        <v>68</v>
      </c>
      <c r="Q691" s="70" t="s">
        <v>68</v>
      </c>
      <c r="R691" s="66"/>
      <c r="S691" s="67"/>
    </row>
    <row r="692" spans="2:19" x14ac:dyDescent="0.3">
      <c r="B692" s="66" t="s">
        <v>854</v>
      </c>
      <c r="C692" s="67" t="s">
        <v>686</v>
      </c>
      <c r="D692" s="68" t="s">
        <v>64</v>
      </c>
      <c r="E692" s="68" t="s">
        <v>65</v>
      </c>
      <c r="F692" s="69">
        <v>2388625851401</v>
      </c>
      <c r="G692" s="68" t="s">
        <v>64</v>
      </c>
      <c r="H692" s="68" t="s">
        <v>64</v>
      </c>
      <c r="I692" s="68" t="s">
        <v>66</v>
      </c>
      <c r="J692" s="68" t="s">
        <v>66</v>
      </c>
      <c r="K692" s="70">
        <v>0</v>
      </c>
      <c r="L692" s="70">
        <v>0</v>
      </c>
      <c r="M692" s="70">
        <v>0</v>
      </c>
      <c r="N692" s="70" t="s">
        <v>67</v>
      </c>
      <c r="O692" s="70">
        <v>0</v>
      </c>
      <c r="P692" s="70" t="s">
        <v>68</v>
      </c>
      <c r="Q692" s="70" t="s">
        <v>68</v>
      </c>
      <c r="R692" s="66"/>
      <c r="S692" s="67"/>
    </row>
    <row r="693" spans="2:19" x14ac:dyDescent="0.3">
      <c r="B693" s="66" t="s">
        <v>1051</v>
      </c>
      <c r="C693" s="67" t="s">
        <v>934</v>
      </c>
      <c r="D693" s="68" t="s">
        <v>64</v>
      </c>
      <c r="E693" s="68" t="s">
        <v>65</v>
      </c>
      <c r="F693" s="69">
        <v>2624976110101</v>
      </c>
      <c r="G693" s="68" t="s">
        <v>64</v>
      </c>
      <c r="H693" s="68" t="s">
        <v>64</v>
      </c>
      <c r="I693" s="68" t="s">
        <v>66</v>
      </c>
      <c r="J693" s="68" t="s">
        <v>66</v>
      </c>
      <c r="K693" s="70">
        <v>0</v>
      </c>
      <c r="L693" s="70">
        <v>0</v>
      </c>
      <c r="M693" s="70">
        <v>0</v>
      </c>
      <c r="N693" s="70" t="s">
        <v>67</v>
      </c>
      <c r="O693" s="70">
        <v>0</v>
      </c>
      <c r="P693" s="70" t="s">
        <v>68</v>
      </c>
      <c r="Q693" s="70" t="s">
        <v>68</v>
      </c>
      <c r="R693" s="66"/>
      <c r="S693" s="67"/>
    </row>
    <row r="694" spans="2:19" x14ac:dyDescent="0.3">
      <c r="B694" s="66" t="s">
        <v>243</v>
      </c>
      <c r="C694" s="67" t="s">
        <v>1052</v>
      </c>
      <c r="D694" s="68" t="s">
        <v>64</v>
      </c>
      <c r="E694" s="68" t="s">
        <v>65</v>
      </c>
      <c r="F694" s="69">
        <v>1779544341603</v>
      </c>
      <c r="G694" s="68" t="s">
        <v>64</v>
      </c>
      <c r="H694" s="68" t="s">
        <v>64</v>
      </c>
      <c r="I694" s="68" t="s">
        <v>66</v>
      </c>
      <c r="J694" s="68" t="s">
        <v>66</v>
      </c>
      <c r="K694" s="70" t="s">
        <v>67</v>
      </c>
      <c r="L694" s="70">
        <v>0</v>
      </c>
      <c r="M694" s="70">
        <v>0</v>
      </c>
      <c r="N694" s="70">
        <v>0</v>
      </c>
      <c r="O694" s="70">
        <v>0</v>
      </c>
      <c r="P694" s="70" t="s">
        <v>68</v>
      </c>
      <c r="Q694" s="70" t="s">
        <v>68</v>
      </c>
      <c r="R694" s="66"/>
      <c r="S694" s="67"/>
    </row>
    <row r="695" spans="2:19" x14ac:dyDescent="0.3">
      <c r="B695" s="66" t="s">
        <v>959</v>
      </c>
      <c r="C695" s="67" t="s">
        <v>1053</v>
      </c>
      <c r="D695" s="68" t="s">
        <v>65</v>
      </c>
      <c r="E695" s="68" t="s">
        <v>64</v>
      </c>
      <c r="F695" s="69">
        <v>2318970570101</v>
      </c>
      <c r="G695" s="68" t="s">
        <v>64</v>
      </c>
      <c r="H695" s="68" t="s">
        <v>64</v>
      </c>
      <c r="I695" s="68" t="s">
        <v>66</v>
      </c>
      <c r="J695" s="68" t="s">
        <v>66</v>
      </c>
      <c r="K695" s="70">
        <v>0</v>
      </c>
      <c r="L695" s="70">
        <v>0</v>
      </c>
      <c r="M695" s="70">
        <v>0</v>
      </c>
      <c r="N695" s="70" t="s">
        <v>67</v>
      </c>
      <c r="O695" s="70">
        <v>0</v>
      </c>
      <c r="P695" s="70" t="s">
        <v>68</v>
      </c>
      <c r="Q695" s="70" t="s">
        <v>68</v>
      </c>
      <c r="R695" s="66"/>
      <c r="S695" s="67"/>
    </row>
    <row r="696" spans="2:19" x14ac:dyDescent="0.3">
      <c r="B696" s="66" t="s">
        <v>828</v>
      </c>
      <c r="C696" s="67" t="s">
        <v>872</v>
      </c>
      <c r="D696" s="68" t="s">
        <v>65</v>
      </c>
      <c r="E696" s="68" t="s">
        <v>64</v>
      </c>
      <c r="F696" s="69">
        <v>1983725660101</v>
      </c>
      <c r="G696" s="68" t="s">
        <v>64</v>
      </c>
      <c r="H696" s="68" t="s">
        <v>64</v>
      </c>
      <c r="I696" s="68" t="s">
        <v>66</v>
      </c>
      <c r="J696" s="68" t="s">
        <v>66</v>
      </c>
      <c r="K696" s="70">
        <v>0</v>
      </c>
      <c r="L696" s="70">
        <v>0</v>
      </c>
      <c r="M696" s="70">
        <v>0</v>
      </c>
      <c r="N696" s="70" t="s">
        <v>67</v>
      </c>
      <c r="O696" s="70">
        <v>0</v>
      </c>
      <c r="P696" s="70" t="s">
        <v>68</v>
      </c>
      <c r="Q696" s="70" t="s">
        <v>68</v>
      </c>
      <c r="R696" s="66"/>
      <c r="S696" s="67"/>
    </row>
    <row r="697" spans="2:19" x14ac:dyDescent="0.3">
      <c r="B697" s="66" t="s">
        <v>1054</v>
      </c>
      <c r="C697" s="67" t="s">
        <v>1055</v>
      </c>
      <c r="D697" s="68" t="s">
        <v>64</v>
      </c>
      <c r="E697" s="68" t="s">
        <v>65</v>
      </c>
      <c r="F697" s="69">
        <v>1725544971312</v>
      </c>
      <c r="G697" s="68" t="s">
        <v>64</v>
      </c>
      <c r="H697" s="68" t="s">
        <v>64</v>
      </c>
      <c r="I697" s="68" t="s">
        <v>66</v>
      </c>
      <c r="J697" s="68" t="s">
        <v>66</v>
      </c>
      <c r="K697" s="70">
        <v>0</v>
      </c>
      <c r="L697" s="70">
        <v>0</v>
      </c>
      <c r="M697" s="70">
        <v>0</v>
      </c>
      <c r="N697" s="70" t="s">
        <v>67</v>
      </c>
      <c r="O697" s="70">
        <v>0</v>
      </c>
      <c r="P697" s="70" t="s">
        <v>68</v>
      </c>
      <c r="Q697" s="70" t="s">
        <v>68</v>
      </c>
      <c r="R697" s="66"/>
      <c r="S697" s="67"/>
    </row>
    <row r="698" spans="2:19" x14ac:dyDescent="0.3">
      <c r="B698" s="66" t="s">
        <v>1056</v>
      </c>
      <c r="C698" s="67" t="s">
        <v>1057</v>
      </c>
      <c r="D698" s="68" t="s">
        <v>65</v>
      </c>
      <c r="E698" s="68" t="s">
        <v>64</v>
      </c>
      <c r="F698" s="69">
        <v>1897886740102</v>
      </c>
      <c r="G698" s="68" t="s">
        <v>64</v>
      </c>
      <c r="H698" s="68" t="s">
        <v>64</v>
      </c>
      <c r="I698" s="68" t="s">
        <v>66</v>
      </c>
      <c r="J698" s="68" t="s">
        <v>66</v>
      </c>
      <c r="K698" s="70">
        <v>0</v>
      </c>
      <c r="L698" s="70">
        <v>0</v>
      </c>
      <c r="M698" s="70">
        <v>0</v>
      </c>
      <c r="N698" s="70" t="s">
        <v>67</v>
      </c>
      <c r="O698" s="70">
        <v>0</v>
      </c>
      <c r="P698" s="70" t="s">
        <v>68</v>
      </c>
      <c r="Q698" s="70" t="s">
        <v>68</v>
      </c>
      <c r="R698" s="66"/>
      <c r="S698" s="67"/>
    </row>
    <row r="699" spans="2:19" x14ac:dyDescent="0.3">
      <c r="B699" s="66" t="s">
        <v>233</v>
      </c>
      <c r="C699" s="67" t="s">
        <v>1058</v>
      </c>
      <c r="D699" s="68" t="s">
        <v>64</v>
      </c>
      <c r="E699" s="68" t="s">
        <v>65</v>
      </c>
      <c r="F699" s="69">
        <v>1713799501006</v>
      </c>
      <c r="G699" s="68" t="s">
        <v>64</v>
      </c>
      <c r="H699" s="68" t="s">
        <v>64</v>
      </c>
      <c r="I699" s="68" t="s">
        <v>66</v>
      </c>
      <c r="J699" s="68" t="s">
        <v>66</v>
      </c>
      <c r="K699" s="70" t="s">
        <v>67</v>
      </c>
      <c r="L699" s="70">
        <v>0</v>
      </c>
      <c r="M699" s="70">
        <v>0</v>
      </c>
      <c r="N699" s="70">
        <v>0</v>
      </c>
      <c r="O699" s="70">
        <v>0</v>
      </c>
      <c r="P699" s="70" t="s">
        <v>68</v>
      </c>
      <c r="Q699" s="70" t="s">
        <v>68</v>
      </c>
      <c r="R699" s="66"/>
      <c r="S699" s="67"/>
    </row>
    <row r="700" spans="2:19" x14ac:dyDescent="0.3">
      <c r="B700" s="66" t="s">
        <v>239</v>
      </c>
      <c r="C700" s="67" t="s">
        <v>1059</v>
      </c>
      <c r="D700" s="68" t="s">
        <v>64</v>
      </c>
      <c r="E700" s="68" t="s">
        <v>65</v>
      </c>
      <c r="F700" s="69">
        <v>2543621330413</v>
      </c>
      <c r="G700" s="68" t="s">
        <v>64</v>
      </c>
      <c r="H700" s="68" t="s">
        <v>64</v>
      </c>
      <c r="I700" s="68" t="s">
        <v>66</v>
      </c>
      <c r="J700" s="68" t="s">
        <v>66</v>
      </c>
      <c r="K700" s="70">
        <v>0</v>
      </c>
      <c r="L700" s="70">
        <v>0</v>
      </c>
      <c r="M700" s="70">
        <v>0</v>
      </c>
      <c r="N700" s="70" t="s">
        <v>67</v>
      </c>
      <c r="O700" s="70">
        <v>0</v>
      </c>
      <c r="P700" s="70" t="s">
        <v>68</v>
      </c>
      <c r="Q700" s="70" t="s">
        <v>68</v>
      </c>
      <c r="R700" s="66"/>
      <c r="S700" s="67"/>
    </row>
    <row r="701" spans="2:19" x14ac:dyDescent="0.3">
      <c r="B701" s="66" t="s">
        <v>229</v>
      </c>
      <c r="C701" s="67" t="s">
        <v>887</v>
      </c>
      <c r="D701" s="68" t="s">
        <v>64</v>
      </c>
      <c r="E701" s="68" t="s">
        <v>65</v>
      </c>
      <c r="F701" s="69">
        <v>2950216081014</v>
      </c>
      <c r="G701" s="68" t="s">
        <v>64</v>
      </c>
      <c r="H701" s="68" t="s">
        <v>64</v>
      </c>
      <c r="I701" s="68" t="s">
        <v>66</v>
      </c>
      <c r="J701" s="68" t="s">
        <v>66</v>
      </c>
      <c r="K701" s="70">
        <v>0</v>
      </c>
      <c r="L701" s="70">
        <v>0</v>
      </c>
      <c r="M701" s="70">
        <v>0</v>
      </c>
      <c r="N701" s="70" t="s">
        <v>67</v>
      </c>
      <c r="O701" s="70">
        <v>0</v>
      </c>
      <c r="P701" s="70" t="s">
        <v>68</v>
      </c>
      <c r="Q701" s="70" t="s">
        <v>68</v>
      </c>
      <c r="R701" s="66"/>
      <c r="S701" s="67"/>
    </row>
    <row r="702" spans="2:19" x14ac:dyDescent="0.3">
      <c r="B702" s="66" t="s">
        <v>1060</v>
      </c>
      <c r="C702" s="67" t="s">
        <v>1061</v>
      </c>
      <c r="D702" s="68" t="s">
        <v>65</v>
      </c>
      <c r="E702" s="68" t="s">
        <v>64</v>
      </c>
      <c r="F702" s="69">
        <v>2495551820101</v>
      </c>
      <c r="G702" s="68" t="s">
        <v>64</v>
      </c>
      <c r="H702" s="68" t="s">
        <v>64</v>
      </c>
      <c r="I702" s="68" t="s">
        <v>66</v>
      </c>
      <c r="J702" s="68" t="s">
        <v>66</v>
      </c>
      <c r="K702" s="70">
        <v>0</v>
      </c>
      <c r="L702" s="70">
        <v>0</v>
      </c>
      <c r="M702" s="70">
        <v>0</v>
      </c>
      <c r="N702" s="70" t="s">
        <v>67</v>
      </c>
      <c r="O702" s="70">
        <v>0</v>
      </c>
      <c r="P702" s="70" t="s">
        <v>68</v>
      </c>
      <c r="Q702" s="70" t="s">
        <v>68</v>
      </c>
      <c r="R702" s="66"/>
      <c r="S702" s="67"/>
    </row>
    <row r="703" spans="2:19" x14ac:dyDescent="0.3">
      <c r="B703" s="66" t="s">
        <v>1062</v>
      </c>
      <c r="C703" s="67" t="s">
        <v>1063</v>
      </c>
      <c r="D703" s="68" t="s">
        <v>64</v>
      </c>
      <c r="E703" s="68" t="s">
        <v>65</v>
      </c>
      <c r="F703" s="69">
        <v>1804623850511</v>
      </c>
      <c r="G703" s="68" t="s">
        <v>64</v>
      </c>
      <c r="H703" s="68" t="s">
        <v>64</v>
      </c>
      <c r="I703" s="68" t="s">
        <v>66</v>
      </c>
      <c r="J703" s="68" t="s">
        <v>66</v>
      </c>
      <c r="K703" s="70" t="s">
        <v>67</v>
      </c>
      <c r="L703" s="70">
        <v>0</v>
      </c>
      <c r="M703" s="70">
        <v>0</v>
      </c>
      <c r="N703" s="70">
        <v>0</v>
      </c>
      <c r="O703" s="70">
        <v>0</v>
      </c>
      <c r="P703" s="70" t="s">
        <v>68</v>
      </c>
      <c r="Q703" s="70" t="s">
        <v>68</v>
      </c>
      <c r="R703" s="66"/>
      <c r="S703" s="67"/>
    </row>
    <row r="704" spans="2:19" x14ac:dyDescent="0.3">
      <c r="B704" s="66" t="s">
        <v>646</v>
      </c>
      <c r="C704" s="67" t="s">
        <v>1064</v>
      </c>
      <c r="D704" s="68" t="s">
        <v>64</v>
      </c>
      <c r="E704" s="68" t="s">
        <v>65</v>
      </c>
      <c r="F704" s="69">
        <v>2570878420901</v>
      </c>
      <c r="G704" s="68" t="s">
        <v>64</v>
      </c>
      <c r="H704" s="68" t="s">
        <v>64</v>
      </c>
      <c r="I704" s="68" t="s">
        <v>66</v>
      </c>
      <c r="J704" s="68" t="s">
        <v>66</v>
      </c>
      <c r="K704" s="70" t="s">
        <v>67</v>
      </c>
      <c r="L704" s="70">
        <v>0</v>
      </c>
      <c r="M704" s="70">
        <v>0</v>
      </c>
      <c r="N704" s="70">
        <v>0</v>
      </c>
      <c r="O704" s="70">
        <v>0</v>
      </c>
      <c r="P704" s="70" t="s">
        <v>68</v>
      </c>
      <c r="Q704" s="70" t="s">
        <v>68</v>
      </c>
      <c r="R704" s="66"/>
      <c r="S704" s="67"/>
    </row>
    <row r="705" spans="2:19" x14ac:dyDescent="0.3">
      <c r="B705" s="66" t="s">
        <v>1065</v>
      </c>
      <c r="C705" s="67" t="s">
        <v>839</v>
      </c>
      <c r="D705" s="68" t="s">
        <v>64</v>
      </c>
      <c r="E705" s="68" t="s">
        <v>65</v>
      </c>
      <c r="F705" s="69">
        <v>1683314030101</v>
      </c>
      <c r="G705" s="68" t="s">
        <v>64</v>
      </c>
      <c r="H705" s="68" t="s">
        <v>64</v>
      </c>
      <c r="I705" s="68" t="s">
        <v>66</v>
      </c>
      <c r="J705" s="68" t="s">
        <v>66</v>
      </c>
      <c r="K705" s="70">
        <v>0</v>
      </c>
      <c r="L705" s="70">
        <v>0</v>
      </c>
      <c r="M705" s="70">
        <v>0</v>
      </c>
      <c r="N705" s="70" t="s">
        <v>67</v>
      </c>
      <c r="O705" s="70">
        <v>0</v>
      </c>
      <c r="P705" s="70" t="s">
        <v>68</v>
      </c>
      <c r="Q705" s="70" t="s">
        <v>68</v>
      </c>
      <c r="R705" s="66"/>
      <c r="S705" s="67"/>
    </row>
    <row r="706" spans="2:19" x14ac:dyDescent="0.3">
      <c r="B706" s="66" t="s">
        <v>791</v>
      </c>
      <c r="C706" s="67" t="s">
        <v>827</v>
      </c>
      <c r="D706" s="68" t="s">
        <v>64</v>
      </c>
      <c r="E706" s="68" t="s">
        <v>65</v>
      </c>
      <c r="F706" s="69">
        <v>2509036950101</v>
      </c>
      <c r="G706" s="68" t="s">
        <v>64</v>
      </c>
      <c r="H706" s="68" t="s">
        <v>64</v>
      </c>
      <c r="I706" s="68" t="s">
        <v>66</v>
      </c>
      <c r="J706" s="68" t="s">
        <v>66</v>
      </c>
      <c r="K706" s="70">
        <v>0</v>
      </c>
      <c r="L706" s="70">
        <v>0</v>
      </c>
      <c r="M706" s="70">
        <v>0</v>
      </c>
      <c r="N706" s="70" t="s">
        <v>67</v>
      </c>
      <c r="O706" s="70">
        <v>0</v>
      </c>
      <c r="P706" s="70" t="s">
        <v>68</v>
      </c>
      <c r="Q706" s="70" t="s">
        <v>68</v>
      </c>
      <c r="R706" s="66"/>
      <c r="S706" s="67"/>
    </row>
    <row r="707" spans="2:19" x14ac:dyDescent="0.3">
      <c r="B707" s="66" t="s">
        <v>222</v>
      </c>
      <c r="C707" s="67" t="s">
        <v>733</v>
      </c>
      <c r="D707" s="68" t="s">
        <v>64</v>
      </c>
      <c r="E707" s="68" t="s">
        <v>65</v>
      </c>
      <c r="F707" s="69">
        <v>2935235090901</v>
      </c>
      <c r="G707" s="68" t="s">
        <v>64</v>
      </c>
      <c r="H707" s="68" t="s">
        <v>64</v>
      </c>
      <c r="I707" s="68" t="s">
        <v>66</v>
      </c>
      <c r="J707" s="68" t="s">
        <v>66</v>
      </c>
      <c r="K707" s="70">
        <v>0</v>
      </c>
      <c r="L707" s="70">
        <v>0</v>
      </c>
      <c r="M707" s="70">
        <v>0</v>
      </c>
      <c r="N707" s="70" t="s">
        <v>67</v>
      </c>
      <c r="O707" s="70">
        <v>0</v>
      </c>
      <c r="P707" s="70" t="s">
        <v>68</v>
      </c>
      <c r="Q707" s="70" t="s">
        <v>68</v>
      </c>
      <c r="R707" s="66"/>
      <c r="S707" s="67"/>
    </row>
    <row r="708" spans="2:19" x14ac:dyDescent="0.3">
      <c r="B708" s="66" t="s">
        <v>1066</v>
      </c>
      <c r="C708" s="67" t="s">
        <v>839</v>
      </c>
      <c r="D708" s="68" t="s">
        <v>64</v>
      </c>
      <c r="E708" s="68" t="s">
        <v>65</v>
      </c>
      <c r="F708" s="69">
        <v>1930106150101</v>
      </c>
      <c r="G708" s="68" t="s">
        <v>64</v>
      </c>
      <c r="H708" s="68" t="s">
        <v>64</v>
      </c>
      <c r="I708" s="68" t="s">
        <v>66</v>
      </c>
      <c r="J708" s="68" t="s">
        <v>66</v>
      </c>
      <c r="K708" s="70">
        <v>0</v>
      </c>
      <c r="L708" s="70">
        <v>0</v>
      </c>
      <c r="M708" s="70">
        <v>0</v>
      </c>
      <c r="N708" s="70" t="s">
        <v>67</v>
      </c>
      <c r="O708" s="70">
        <v>0</v>
      </c>
      <c r="P708" s="70" t="s">
        <v>68</v>
      </c>
      <c r="Q708" s="70" t="s">
        <v>68</v>
      </c>
      <c r="R708" s="66"/>
      <c r="S708" s="67"/>
    </row>
    <row r="709" spans="2:19" x14ac:dyDescent="0.3">
      <c r="B709" s="66" t="s">
        <v>282</v>
      </c>
      <c r="C709" s="67" t="s">
        <v>1067</v>
      </c>
      <c r="D709" s="68" t="s">
        <v>64</v>
      </c>
      <c r="E709" s="68" t="s">
        <v>65</v>
      </c>
      <c r="F709" s="69">
        <v>1926842212201</v>
      </c>
      <c r="G709" s="68" t="s">
        <v>64</v>
      </c>
      <c r="H709" s="68" t="s">
        <v>64</v>
      </c>
      <c r="I709" s="68" t="s">
        <v>66</v>
      </c>
      <c r="J709" s="68" t="s">
        <v>66</v>
      </c>
      <c r="K709" s="70">
        <v>0</v>
      </c>
      <c r="L709" s="70">
        <v>0</v>
      </c>
      <c r="M709" s="70">
        <v>0</v>
      </c>
      <c r="N709" s="70" t="s">
        <v>67</v>
      </c>
      <c r="O709" s="70">
        <v>0</v>
      </c>
      <c r="P709" s="70" t="s">
        <v>68</v>
      </c>
      <c r="Q709" s="70" t="s">
        <v>68</v>
      </c>
      <c r="R709" s="66"/>
      <c r="S709" s="67"/>
    </row>
    <row r="710" spans="2:19" x14ac:dyDescent="0.3">
      <c r="B710" s="66" t="s">
        <v>719</v>
      </c>
      <c r="C710" s="67" t="s">
        <v>686</v>
      </c>
      <c r="D710" s="68" t="s">
        <v>64</v>
      </c>
      <c r="E710" s="68" t="s">
        <v>65</v>
      </c>
      <c r="F710" s="69">
        <v>2385400810801</v>
      </c>
      <c r="G710" s="68" t="s">
        <v>64</v>
      </c>
      <c r="H710" s="68" t="s">
        <v>64</v>
      </c>
      <c r="I710" s="68" t="s">
        <v>66</v>
      </c>
      <c r="J710" s="68" t="s">
        <v>66</v>
      </c>
      <c r="K710" s="70">
        <v>0</v>
      </c>
      <c r="L710" s="70">
        <v>0</v>
      </c>
      <c r="M710" s="70">
        <v>0</v>
      </c>
      <c r="N710" s="70" t="s">
        <v>67</v>
      </c>
      <c r="O710" s="70">
        <v>0</v>
      </c>
      <c r="P710" s="70" t="s">
        <v>68</v>
      </c>
      <c r="Q710" s="70" t="s">
        <v>68</v>
      </c>
      <c r="R710" s="66"/>
      <c r="S710" s="67"/>
    </row>
    <row r="711" spans="2:19" x14ac:dyDescent="0.3">
      <c r="B711" s="66" t="s">
        <v>1068</v>
      </c>
      <c r="C711" s="67" t="s">
        <v>974</v>
      </c>
      <c r="D711" s="68" t="s">
        <v>64</v>
      </c>
      <c r="E711" s="68" t="s">
        <v>65</v>
      </c>
      <c r="F711" s="69">
        <v>1720375650301</v>
      </c>
      <c r="G711" s="68" t="s">
        <v>64</v>
      </c>
      <c r="H711" s="68" t="s">
        <v>64</v>
      </c>
      <c r="I711" s="68" t="s">
        <v>66</v>
      </c>
      <c r="J711" s="68" t="s">
        <v>66</v>
      </c>
      <c r="K711" s="70">
        <v>0</v>
      </c>
      <c r="L711" s="70">
        <v>0</v>
      </c>
      <c r="M711" s="70">
        <v>0</v>
      </c>
      <c r="N711" s="70" t="s">
        <v>67</v>
      </c>
      <c r="O711" s="70">
        <v>0</v>
      </c>
      <c r="P711" s="70" t="s">
        <v>68</v>
      </c>
      <c r="Q711" s="70" t="s">
        <v>68</v>
      </c>
      <c r="R711" s="66"/>
      <c r="S711" s="67"/>
    </row>
    <row r="712" spans="2:19" x14ac:dyDescent="0.3">
      <c r="B712" s="66" t="s">
        <v>229</v>
      </c>
      <c r="C712" s="67" t="s">
        <v>688</v>
      </c>
      <c r="D712" s="68" t="s">
        <v>64</v>
      </c>
      <c r="E712" s="68" t="s">
        <v>65</v>
      </c>
      <c r="F712" s="69">
        <v>2611412600101</v>
      </c>
      <c r="G712" s="68" t="s">
        <v>64</v>
      </c>
      <c r="H712" s="68" t="s">
        <v>64</v>
      </c>
      <c r="I712" s="68" t="s">
        <v>66</v>
      </c>
      <c r="J712" s="68" t="s">
        <v>66</v>
      </c>
      <c r="K712" s="70">
        <v>0</v>
      </c>
      <c r="L712" s="70">
        <v>0</v>
      </c>
      <c r="M712" s="70">
        <v>0</v>
      </c>
      <c r="N712" s="70" t="s">
        <v>67</v>
      </c>
      <c r="O712" s="70">
        <v>0</v>
      </c>
      <c r="P712" s="70" t="s">
        <v>68</v>
      </c>
      <c r="Q712" s="70" t="s">
        <v>68</v>
      </c>
      <c r="R712" s="66"/>
      <c r="S712" s="67"/>
    </row>
    <row r="713" spans="2:19" x14ac:dyDescent="0.3">
      <c r="B713" s="66" t="s">
        <v>233</v>
      </c>
      <c r="C713" s="67" t="s">
        <v>864</v>
      </c>
      <c r="D713" s="68" t="s">
        <v>64</v>
      </c>
      <c r="E713" s="68" t="s">
        <v>65</v>
      </c>
      <c r="F713" s="69">
        <v>2431185461602</v>
      </c>
      <c r="G713" s="68" t="s">
        <v>64</v>
      </c>
      <c r="H713" s="68" t="s">
        <v>64</v>
      </c>
      <c r="I713" s="68" t="s">
        <v>66</v>
      </c>
      <c r="J713" s="68" t="s">
        <v>66</v>
      </c>
      <c r="K713" s="70">
        <v>0</v>
      </c>
      <c r="L713" s="70">
        <v>0</v>
      </c>
      <c r="M713" s="70">
        <v>0</v>
      </c>
      <c r="N713" s="70" t="s">
        <v>67</v>
      </c>
      <c r="O713" s="70">
        <v>0</v>
      </c>
      <c r="P713" s="70" t="s">
        <v>68</v>
      </c>
      <c r="Q713" s="70" t="s">
        <v>68</v>
      </c>
      <c r="R713" s="66"/>
      <c r="S713" s="67"/>
    </row>
    <row r="714" spans="2:19" x14ac:dyDescent="0.3">
      <c r="B714" s="66" t="s">
        <v>851</v>
      </c>
      <c r="C714" s="67" t="s">
        <v>1006</v>
      </c>
      <c r="D714" s="68" t="s">
        <v>65</v>
      </c>
      <c r="E714" s="68" t="s">
        <v>64</v>
      </c>
      <c r="F714" s="69">
        <v>2678898950108</v>
      </c>
      <c r="G714" s="68" t="s">
        <v>64</v>
      </c>
      <c r="H714" s="68" t="s">
        <v>64</v>
      </c>
      <c r="I714" s="68" t="s">
        <v>66</v>
      </c>
      <c r="J714" s="68" t="s">
        <v>66</v>
      </c>
      <c r="K714" s="70">
        <v>0</v>
      </c>
      <c r="L714" s="70">
        <v>0</v>
      </c>
      <c r="M714" s="70">
        <v>0</v>
      </c>
      <c r="N714" s="70" t="s">
        <v>67</v>
      </c>
      <c r="O714" s="70">
        <v>0</v>
      </c>
      <c r="P714" s="70" t="s">
        <v>68</v>
      </c>
      <c r="Q714" s="70" t="s">
        <v>68</v>
      </c>
      <c r="R714" s="66"/>
      <c r="S714" s="67"/>
    </row>
    <row r="715" spans="2:19" x14ac:dyDescent="0.3">
      <c r="B715" s="66" t="s">
        <v>238</v>
      </c>
      <c r="C715" s="67" t="s">
        <v>686</v>
      </c>
      <c r="D715" s="68" t="s">
        <v>64</v>
      </c>
      <c r="E715" s="68" t="s">
        <v>65</v>
      </c>
      <c r="F715" s="69">
        <v>2348637060101</v>
      </c>
      <c r="G715" s="68" t="s">
        <v>64</v>
      </c>
      <c r="H715" s="68" t="s">
        <v>64</v>
      </c>
      <c r="I715" s="68" t="s">
        <v>66</v>
      </c>
      <c r="J715" s="68" t="s">
        <v>66</v>
      </c>
      <c r="K715" s="70">
        <v>0</v>
      </c>
      <c r="L715" s="70">
        <v>0</v>
      </c>
      <c r="M715" s="70">
        <v>0</v>
      </c>
      <c r="N715" s="70" t="s">
        <v>67</v>
      </c>
      <c r="O715" s="70">
        <v>0</v>
      </c>
      <c r="P715" s="70" t="s">
        <v>68</v>
      </c>
      <c r="Q715" s="70" t="s">
        <v>68</v>
      </c>
      <c r="R715" s="66"/>
      <c r="S715" s="67"/>
    </row>
    <row r="716" spans="2:19" x14ac:dyDescent="0.3">
      <c r="B716" s="66" t="s">
        <v>708</v>
      </c>
      <c r="C716" s="67" t="s">
        <v>1069</v>
      </c>
      <c r="D716" s="68" t="s">
        <v>64</v>
      </c>
      <c r="E716" s="68" t="s">
        <v>65</v>
      </c>
      <c r="F716" s="69">
        <v>1632979912010</v>
      </c>
      <c r="G716" s="68" t="s">
        <v>64</v>
      </c>
      <c r="H716" s="68" t="s">
        <v>64</v>
      </c>
      <c r="I716" s="68" t="s">
        <v>66</v>
      </c>
      <c r="J716" s="68" t="s">
        <v>66</v>
      </c>
      <c r="K716" s="70">
        <v>0</v>
      </c>
      <c r="L716" s="70">
        <v>0</v>
      </c>
      <c r="M716" s="70">
        <v>0</v>
      </c>
      <c r="N716" s="70" t="s">
        <v>67</v>
      </c>
      <c r="O716" s="70">
        <v>0</v>
      </c>
      <c r="P716" s="70" t="s">
        <v>68</v>
      </c>
      <c r="Q716" s="70" t="s">
        <v>68</v>
      </c>
      <c r="R716" s="66"/>
      <c r="S716" s="67"/>
    </row>
    <row r="717" spans="2:19" x14ac:dyDescent="0.3">
      <c r="B717" s="66" t="s">
        <v>646</v>
      </c>
      <c r="C717" s="67" t="s">
        <v>846</v>
      </c>
      <c r="D717" s="68" t="s">
        <v>64</v>
      </c>
      <c r="E717" s="68" t="s">
        <v>65</v>
      </c>
      <c r="F717" s="69">
        <v>1983729220101</v>
      </c>
      <c r="G717" s="68" t="s">
        <v>64</v>
      </c>
      <c r="H717" s="68" t="s">
        <v>64</v>
      </c>
      <c r="I717" s="68" t="s">
        <v>66</v>
      </c>
      <c r="J717" s="68" t="s">
        <v>66</v>
      </c>
      <c r="K717" s="70">
        <v>0</v>
      </c>
      <c r="L717" s="70">
        <v>0</v>
      </c>
      <c r="M717" s="70">
        <v>0</v>
      </c>
      <c r="N717" s="70" t="s">
        <v>67</v>
      </c>
      <c r="O717" s="70">
        <v>0</v>
      </c>
      <c r="P717" s="70" t="s">
        <v>68</v>
      </c>
      <c r="Q717" s="70" t="s">
        <v>68</v>
      </c>
      <c r="R717" s="66"/>
      <c r="S717" s="67"/>
    </row>
    <row r="718" spans="2:19" x14ac:dyDescent="0.3">
      <c r="B718" s="66" t="s">
        <v>1070</v>
      </c>
      <c r="C718" s="67" t="s">
        <v>869</v>
      </c>
      <c r="D718" s="68" t="s">
        <v>64</v>
      </c>
      <c r="E718" s="68" t="s">
        <v>65</v>
      </c>
      <c r="F718" s="69">
        <v>2181379902205</v>
      </c>
      <c r="G718" s="68" t="s">
        <v>64</v>
      </c>
      <c r="H718" s="68" t="s">
        <v>64</v>
      </c>
      <c r="I718" s="68" t="s">
        <v>66</v>
      </c>
      <c r="J718" s="68" t="s">
        <v>66</v>
      </c>
      <c r="K718" s="70">
        <v>0</v>
      </c>
      <c r="L718" s="70">
        <v>0</v>
      </c>
      <c r="M718" s="70">
        <v>0</v>
      </c>
      <c r="N718" s="70" t="s">
        <v>67</v>
      </c>
      <c r="O718" s="70">
        <v>0</v>
      </c>
      <c r="P718" s="70" t="s">
        <v>68</v>
      </c>
      <c r="Q718" s="70" t="s">
        <v>68</v>
      </c>
      <c r="R718" s="66"/>
      <c r="S718" s="67"/>
    </row>
    <row r="719" spans="2:19" x14ac:dyDescent="0.3">
      <c r="B719" s="66" t="s">
        <v>284</v>
      </c>
      <c r="C719" s="67" t="s">
        <v>1071</v>
      </c>
      <c r="D719" s="68" t="s">
        <v>64</v>
      </c>
      <c r="E719" s="68" t="s">
        <v>65</v>
      </c>
      <c r="F719" s="69">
        <v>2270261441320</v>
      </c>
      <c r="G719" s="68" t="s">
        <v>64</v>
      </c>
      <c r="H719" s="68" t="s">
        <v>64</v>
      </c>
      <c r="I719" s="68" t="s">
        <v>66</v>
      </c>
      <c r="J719" s="68" t="s">
        <v>66</v>
      </c>
      <c r="K719" s="70">
        <v>0</v>
      </c>
      <c r="L719" s="70">
        <v>0</v>
      </c>
      <c r="M719" s="70">
        <v>0</v>
      </c>
      <c r="N719" s="70" t="s">
        <v>67</v>
      </c>
      <c r="O719" s="70">
        <v>0</v>
      </c>
      <c r="P719" s="70" t="s">
        <v>68</v>
      </c>
      <c r="Q719" s="70" t="s">
        <v>68</v>
      </c>
      <c r="R719" s="66"/>
      <c r="S719" s="67"/>
    </row>
    <row r="720" spans="2:19" x14ac:dyDescent="0.3">
      <c r="B720" s="66" t="s">
        <v>791</v>
      </c>
      <c r="C720" s="67" t="s">
        <v>686</v>
      </c>
      <c r="D720" s="68" t="s">
        <v>64</v>
      </c>
      <c r="E720" s="68" t="s">
        <v>65</v>
      </c>
      <c r="F720" s="69">
        <v>1999307590101</v>
      </c>
      <c r="G720" s="68" t="s">
        <v>64</v>
      </c>
      <c r="H720" s="68" t="s">
        <v>64</v>
      </c>
      <c r="I720" s="68" t="s">
        <v>66</v>
      </c>
      <c r="J720" s="68" t="s">
        <v>66</v>
      </c>
      <c r="K720" s="70">
        <v>0</v>
      </c>
      <c r="L720" s="70">
        <v>0</v>
      </c>
      <c r="M720" s="70">
        <v>0</v>
      </c>
      <c r="N720" s="70" t="s">
        <v>67</v>
      </c>
      <c r="O720" s="70">
        <v>0</v>
      </c>
      <c r="P720" s="70" t="s">
        <v>68</v>
      </c>
      <c r="Q720" s="70" t="s">
        <v>68</v>
      </c>
      <c r="R720" s="66"/>
      <c r="S720" s="67"/>
    </row>
    <row r="721" spans="2:19" x14ac:dyDescent="0.3">
      <c r="B721" s="66" t="s">
        <v>222</v>
      </c>
      <c r="C721" s="67" t="s">
        <v>733</v>
      </c>
      <c r="D721" s="68" t="s">
        <v>64</v>
      </c>
      <c r="E721" s="68" t="s">
        <v>65</v>
      </c>
      <c r="F721" s="69">
        <v>2604143601703</v>
      </c>
      <c r="G721" s="68" t="s">
        <v>64</v>
      </c>
      <c r="H721" s="68" t="s">
        <v>64</v>
      </c>
      <c r="I721" s="68" t="s">
        <v>66</v>
      </c>
      <c r="J721" s="68" t="s">
        <v>66</v>
      </c>
      <c r="K721" s="70">
        <v>0</v>
      </c>
      <c r="L721" s="70">
        <v>0</v>
      </c>
      <c r="M721" s="70">
        <v>0</v>
      </c>
      <c r="N721" s="70" t="s">
        <v>67</v>
      </c>
      <c r="O721" s="70">
        <v>0</v>
      </c>
      <c r="P721" s="70" t="s">
        <v>68</v>
      </c>
      <c r="Q721" s="70" t="s">
        <v>68</v>
      </c>
      <c r="R721" s="66"/>
      <c r="S721" s="67"/>
    </row>
    <row r="722" spans="2:19" x14ac:dyDescent="0.3">
      <c r="B722" s="66" t="s">
        <v>1072</v>
      </c>
      <c r="C722" s="67" t="s">
        <v>867</v>
      </c>
      <c r="D722" s="68" t="s">
        <v>64</v>
      </c>
      <c r="E722" s="68" t="s">
        <v>65</v>
      </c>
      <c r="F722" s="69">
        <v>2284740190601</v>
      </c>
      <c r="G722" s="68" t="s">
        <v>64</v>
      </c>
      <c r="H722" s="68" t="s">
        <v>64</v>
      </c>
      <c r="I722" s="68" t="s">
        <v>66</v>
      </c>
      <c r="J722" s="68" t="s">
        <v>66</v>
      </c>
      <c r="K722" s="70">
        <v>0</v>
      </c>
      <c r="L722" s="70">
        <v>0</v>
      </c>
      <c r="M722" s="70">
        <v>0</v>
      </c>
      <c r="N722" s="70" t="s">
        <v>67</v>
      </c>
      <c r="O722" s="70">
        <v>0</v>
      </c>
      <c r="P722" s="70" t="s">
        <v>68</v>
      </c>
      <c r="Q722" s="70" t="s">
        <v>68</v>
      </c>
      <c r="R722" s="66"/>
      <c r="S722" s="67"/>
    </row>
    <row r="723" spans="2:19" x14ac:dyDescent="0.3">
      <c r="B723" s="66" t="s">
        <v>814</v>
      </c>
      <c r="C723" s="67" t="s">
        <v>1073</v>
      </c>
      <c r="D723" s="68" t="s">
        <v>65</v>
      </c>
      <c r="E723" s="68" t="s">
        <v>64</v>
      </c>
      <c r="F723" s="69">
        <v>1971166470101</v>
      </c>
      <c r="G723" s="68" t="s">
        <v>64</v>
      </c>
      <c r="H723" s="68" t="s">
        <v>64</v>
      </c>
      <c r="I723" s="68" t="s">
        <v>66</v>
      </c>
      <c r="J723" s="68" t="s">
        <v>66</v>
      </c>
      <c r="K723" s="70">
        <v>0</v>
      </c>
      <c r="L723" s="70">
        <v>0</v>
      </c>
      <c r="M723" s="70">
        <v>0</v>
      </c>
      <c r="N723" s="70" t="s">
        <v>67</v>
      </c>
      <c r="O723" s="70">
        <v>0</v>
      </c>
      <c r="P723" s="70" t="s">
        <v>68</v>
      </c>
      <c r="Q723" s="70" t="s">
        <v>68</v>
      </c>
      <c r="R723" s="66"/>
      <c r="S723" s="67"/>
    </row>
    <row r="724" spans="2:19" x14ac:dyDescent="0.3">
      <c r="B724" s="66" t="s">
        <v>222</v>
      </c>
      <c r="C724" s="67" t="s">
        <v>665</v>
      </c>
      <c r="D724" s="68" t="s">
        <v>64</v>
      </c>
      <c r="E724" s="68" t="s">
        <v>65</v>
      </c>
      <c r="F724" s="69">
        <v>1627066500101</v>
      </c>
      <c r="G724" s="68" t="s">
        <v>64</v>
      </c>
      <c r="H724" s="68" t="s">
        <v>64</v>
      </c>
      <c r="I724" s="68" t="s">
        <v>66</v>
      </c>
      <c r="J724" s="68" t="s">
        <v>66</v>
      </c>
      <c r="K724" s="70">
        <v>0</v>
      </c>
      <c r="L724" s="70">
        <v>0</v>
      </c>
      <c r="M724" s="70">
        <v>0</v>
      </c>
      <c r="N724" s="70" t="s">
        <v>67</v>
      </c>
      <c r="O724" s="70">
        <v>0</v>
      </c>
      <c r="P724" s="70" t="s">
        <v>68</v>
      </c>
      <c r="Q724" s="70" t="s">
        <v>68</v>
      </c>
      <c r="R724" s="66"/>
      <c r="S724" s="67"/>
    </row>
    <row r="725" spans="2:19" x14ac:dyDescent="0.3">
      <c r="B725" s="66" t="s">
        <v>926</v>
      </c>
      <c r="C725" s="67" t="s">
        <v>1057</v>
      </c>
      <c r="D725" s="68" t="s">
        <v>65</v>
      </c>
      <c r="E725" s="68" t="s">
        <v>64</v>
      </c>
      <c r="F725" s="69">
        <v>2431063780102</v>
      </c>
      <c r="G725" s="68" t="s">
        <v>64</v>
      </c>
      <c r="H725" s="68" t="s">
        <v>64</v>
      </c>
      <c r="I725" s="68" t="s">
        <v>66</v>
      </c>
      <c r="J725" s="68" t="s">
        <v>66</v>
      </c>
      <c r="K725" s="70">
        <v>0</v>
      </c>
      <c r="L725" s="70">
        <v>0</v>
      </c>
      <c r="M725" s="70">
        <v>0</v>
      </c>
      <c r="N725" s="70" t="s">
        <v>67</v>
      </c>
      <c r="O725" s="70">
        <v>0</v>
      </c>
      <c r="P725" s="70" t="s">
        <v>68</v>
      </c>
      <c r="Q725" s="70" t="s">
        <v>68</v>
      </c>
      <c r="R725" s="66"/>
      <c r="S725" s="67"/>
    </row>
    <row r="726" spans="2:19" x14ac:dyDescent="0.3">
      <c r="B726" s="66" t="s">
        <v>258</v>
      </c>
      <c r="C726" s="67" t="s">
        <v>757</v>
      </c>
      <c r="D726" s="68" t="s">
        <v>64</v>
      </c>
      <c r="E726" s="68" t="s">
        <v>65</v>
      </c>
      <c r="F726" s="69">
        <v>1679692500101</v>
      </c>
      <c r="G726" s="68" t="s">
        <v>64</v>
      </c>
      <c r="H726" s="68" t="s">
        <v>64</v>
      </c>
      <c r="I726" s="68" t="s">
        <v>66</v>
      </c>
      <c r="J726" s="68" t="s">
        <v>66</v>
      </c>
      <c r="K726" s="70">
        <v>0</v>
      </c>
      <c r="L726" s="70">
        <v>0</v>
      </c>
      <c r="M726" s="70">
        <v>0</v>
      </c>
      <c r="N726" s="70" t="s">
        <v>67</v>
      </c>
      <c r="O726" s="70">
        <v>0</v>
      </c>
      <c r="P726" s="70" t="s">
        <v>68</v>
      </c>
      <c r="Q726" s="70" t="s">
        <v>68</v>
      </c>
      <c r="R726" s="66"/>
      <c r="S726" s="67"/>
    </row>
    <row r="727" spans="2:19" x14ac:dyDescent="0.3">
      <c r="B727" s="66" t="s">
        <v>958</v>
      </c>
      <c r="C727" s="67" t="s">
        <v>1074</v>
      </c>
      <c r="D727" s="68" t="s">
        <v>65</v>
      </c>
      <c r="E727" s="68" t="s">
        <v>64</v>
      </c>
      <c r="F727" s="69">
        <v>2453120720101</v>
      </c>
      <c r="G727" s="68" t="s">
        <v>64</v>
      </c>
      <c r="H727" s="68" t="s">
        <v>64</v>
      </c>
      <c r="I727" s="68" t="s">
        <v>66</v>
      </c>
      <c r="J727" s="68" t="s">
        <v>66</v>
      </c>
      <c r="K727" s="70">
        <v>0</v>
      </c>
      <c r="L727" s="70">
        <v>0</v>
      </c>
      <c r="M727" s="70">
        <v>0</v>
      </c>
      <c r="N727" s="70" t="s">
        <v>67</v>
      </c>
      <c r="O727" s="70">
        <v>0</v>
      </c>
      <c r="P727" s="70" t="s">
        <v>68</v>
      </c>
      <c r="Q727" s="70" t="s">
        <v>68</v>
      </c>
      <c r="R727" s="66"/>
      <c r="S727" s="67"/>
    </row>
    <row r="728" spans="2:19" x14ac:dyDescent="0.3">
      <c r="B728" s="66" t="s">
        <v>1075</v>
      </c>
      <c r="C728" s="67" t="s">
        <v>251</v>
      </c>
      <c r="D728" s="68" t="s">
        <v>64</v>
      </c>
      <c r="E728" s="68" t="s">
        <v>65</v>
      </c>
      <c r="F728" s="69">
        <v>2052899670114</v>
      </c>
      <c r="G728" s="68" t="s">
        <v>64</v>
      </c>
      <c r="H728" s="68" t="s">
        <v>64</v>
      </c>
      <c r="I728" s="68" t="s">
        <v>66</v>
      </c>
      <c r="J728" s="68" t="s">
        <v>66</v>
      </c>
      <c r="K728" s="70">
        <v>0</v>
      </c>
      <c r="L728" s="70">
        <v>0</v>
      </c>
      <c r="M728" s="70">
        <v>0</v>
      </c>
      <c r="N728" s="70" t="s">
        <v>67</v>
      </c>
      <c r="O728" s="70">
        <v>0</v>
      </c>
      <c r="P728" s="70" t="s">
        <v>68</v>
      </c>
      <c r="Q728" s="70" t="s">
        <v>68</v>
      </c>
      <c r="R728" s="66"/>
      <c r="S728" s="67"/>
    </row>
    <row r="729" spans="2:19" x14ac:dyDescent="0.3">
      <c r="B729" s="66" t="s">
        <v>1076</v>
      </c>
      <c r="C729" s="67" t="s">
        <v>788</v>
      </c>
      <c r="D729" s="68" t="s">
        <v>64</v>
      </c>
      <c r="E729" s="68" t="s">
        <v>65</v>
      </c>
      <c r="F729" s="69">
        <v>1706908732001</v>
      </c>
      <c r="G729" s="68" t="s">
        <v>64</v>
      </c>
      <c r="H729" s="68" t="s">
        <v>64</v>
      </c>
      <c r="I729" s="68" t="s">
        <v>66</v>
      </c>
      <c r="J729" s="68" t="s">
        <v>66</v>
      </c>
      <c r="K729" s="70">
        <v>0</v>
      </c>
      <c r="L729" s="70">
        <v>0</v>
      </c>
      <c r="M729" s="70">
        <v>0</v>
      </c>
      <c r="N729" s="70" t="s">
        <v>67</v>
      </c>
      <c r="O729" s="70">
        <v>0</v>
      </c>
      <c r="P729" s="70" t="s">
        <v>68</v>
      </c>
      <c r="Q729" s="70" t="s">
        <v>68</v>
      </c>
      <c r="R729" s="66"/>
      <c r="S729" s="67"/>
    </row>
    <row r="730" spans="2:19" x14ac:dyDescent="0.3">
      <c r="B730" s="66" t="s">
        <v>669</v>
      </c>
      <c r="C730" s="67" t="s">
        <v>1077</v>
      </c>
      <c r="D730" s="68" t="s">
        <v>64</v>
      </c>
      <c r="E730" s="68" t="s">
        <v>65</v>
      </c>
      <c r="F730" s="69">
        <v>1821393360103</v>
      </c>
      <c r="G730" s="68" t="s">
        <v>64</v>
      </c>
      <c r="H730" s="68" t="s">
        <v>64</v>
      </c>
      <c r="I730" s="68" t="s">
        <v>66</v>
      </c>
      <c r="J730" s="68" t="s">
        <v>66</v>
      </c>
      <c r="K730" s="70" t="s">
        <v>67</v>
      </c>
      <c r="L730" s="70">
        <v>0</v>
      </c>
      <c r="M730" s="70">
        <v>0</v>
      </c>
      <c r="N730" s="70">
        <v>0</v>
      </c>
      <c r="O730" s="70">
        <v>0</v>
      </c>
      <c r="P730" s="70" t="s">
        <v>68</v>
      </c>
      <c r="Q730" s="70" t="s">
        <v>68</v>
      </c>
      <c r="R730" s="66"/>
      <c r="S730" s="67"/>
    </row>
    <row r="731" spans="2:19" x14ac:dyDescent="0.3">
      <c r="B731" s="66" t="s">
        <v>970</v>
      </c>
      <c r="C731" s="67" t="s">
        <v>1078</v>
      </c>
      <c r="D731" s="68" t="s">
        <v>65</v>
      </c>
      <c r="E731" s="68" t="s">
        <v>64</v>
      </c>
      <c r="F731" s="69">
        <v>2424643190101</v>
      </c>
      <c r="G731" s="68" t="s">
        <v>64</v>
      </c>
      <c r="H731" s="68" t="s">
        <v>64</v>
      </c>
      <c r="I731" s="68" t="s">
        <v>66</v>
      </c>
      <c r="J731" s="68" t="s">
        <v>66</v>
      </c>
      <c r="K731" s="70">
        <v>0</v>
      </c>
      <c r="L731" s="70">
        <v>0</v>
      </c>
      <c r="M731" s="70">
        <v>0</v>
      </c>
      <c r="N731" s="70" t="s">
        <v>67</v>
      </c>
      <c r="O731" s="70">
        <v>0</v>
      </c>
      <c r="P731" s="70" t="s">
        <v>68</v>
      </c>
      <c r="Q731" s="70" t="s">
        <v>68</v>
      </c>
      <c r="R731" s="66"/>
      <c r="S731" s="67"/>
    </row>
    <row r="732" spans="2:19" x14ac:dyDescent="0.3">
      <c r="B732" s="66" t="s">
        <v>1079</v>
      </c>
      <c r="C732" s="67" t="s">
        <v>1006</v>
      </c>
      <c r="D732" s="68" t="s">
        <v>64</v>
      </c>
      <c r="E732" s="68" t="s">
        <v>65</v>
      </c>
      <c r="F732" s="69">
        <v>2520948590101</v>
      </c>
      <c r="G732" s="68" t="s">
        <v>64</v>
      </c>
      <c r="H732" s="68" t="s">
        <v>64</v>
      </c>
      <c r="I732" s="68" t="s">
        <v>66</v>
      </c>
      <c r="J732" s="68" t="s">
        <v>66</v>
      </c>
      <c r="K732" s="70">
        <v>0</v>
      </c>
      <c r="L732" s="70">
        <v>0</v>
      </c>
      <c r="M732" s="70">
        <v>0</v>
      </c>
      <c r="N732" s="70" t="s">
        <v>67</v>
      </c>
      <c r="O732" s="70">
        <v>0</v>
      </c>
      <c r="P732" s="70" t="s">
        <v>68</v>
      </c>
      <c r="Q732" s="70" t="s">
        <v>68</v>
      </c>
      <c r="R732" s="66"/>
      <c r="S732" s="67"/>
    </row>
    <row r="733" spans="2:19" x14ac:dyDescent="0.3">
      <c r="B733" s="66" t="s">
        <v>258</v>
      </c>
      <c r="C733" s="67" t="s">
        <v>861</v>
      </c>
      <c r="D733" s="68" t="s">
        <v>64</v>
      </c>
      <c r="E733" s="68" t="s">
        <v>65</v>
      </c>
      <c r="F733" s="69">
        <v>1779501290101</v>
      </c>
      <c r="G733" s="68" t="s">
        <v>64</v>
      </c>
      <c r="H733" s="68" t="s">
        <v>64</v>
      </c>
      <c r="I733" s="68" t="s">
        <v>66</v>
      </c>
      <c r="J733" s="68" t="s">
        <v>66</v>
      </c>
      <c r="K733" s="70">
        <v>0</v>
      </c>
      <c r="L733" s="70">
        <v>0</v>
      </c>
      <c r="M733" s="70">
        <v>0</v>
      </c>
      <c r="N733" s="70" t="s">
        <v>67</v>
      </c>
      <c r="O733" s="70">
        <v>0</v>
      </c>
      <c r="P733" s="70" t="s">
        <v>68</v>
      </c>
      <c r="Q733" s="70" t="s">
        <v>68</v>
      </c>
      <c r="R733" s="66"/>
      <c r="S733" s="67"/>
    </row>
    <row r="734" spans="2:19" x14ac:dyDescent="0.3">
      <c r="B734" s="66" t="s">
        <v>791</v>
      </c>
      <c r="C734" s="67" t="s">
        <v>1043</v>
      </c>
      <c r="D734" s="68" t="s">
        <v>64</v>
      </c>
      <c r="E734" s="68" t="s">
        <v>65</v>
      </c>
      <c r="F734" s="69">
        <v>1780933430101</v>
      </c>
      <c r="G734" s="68" t="s">
        <v>64</v>
      </c>
      <c r="H734" s="68" t="s">
        <v>64</v>
      </c>
      <c r="I734" s="68" t="s">
        <v>66</v>
      </c>
      <c r="J734" s="68" t="s">
        <v>66</v>
      </c>
      <c r="K734" s="70">
        <v>0</v>
      </c>
      <c r="L734" s="70">
        <v>0</v>
      </c>
      <c r="M734" s="70">
        <v>0</v>
      </c>
      <c r="N734" s="70" t="s">
        <v>67</v>
      </c>
      <c r="O734" s="70">
        <v>0</v>
      </c>
      <c r="P734" s="70" t="s">
        <v>68</v>
      </c>
      <c r="Q734" s="70" t="s">
        <v>68</v>
      </c>
      <c r="R734" s="66"/>
      <c r="S734" s="67"/>
    </row>
    <row r="735" spans="2:19" x14ac:dyDescent="0.3">
      <c r="B735" s="66" t="s">
        <v>653</v>
      </c>
      <c r="C735" s="67" t="s">
        <v>1080</v>
      </c>
      <c r="D735" s="68" t="s">
        <v>65</v>
      </c>
      <c r="E735" s="68" t="s">
        <v>64</v>
      </c>
      <c r="F735" s="69">
        <v>2515858080101</v>
      </c>
      <c r="G735" s="68" t="s">
        <v>64</v>
      </c>
      <c r="H735" s="68" t="s">
        <v>64</v>
      </c>
      <c r="I735" s="68" t="s">
        <v>66</v>
      </c>
      <c r="J735" s="68" t="s">
        <v>66</v>
      </c>
      <c r="K735" s="70">
        <v>0</v>
      </c>
      <c r="L735" s="70">
        <v>0</v>
      </c>
      <c r="M735" s="70">
        <v>0</v>
      </c>
      <c r="N735" s="70" t="s">
        <v>67</v>
      </c>
      <c r="O735" s="70">
        <v>0</v>
      </c>
      <c r="P735" s="70" t="s">
        <v>68</v>
      </c>
      <c r="Q735" s="70" t="s">
        <v>68</v>
      </c>
      <c r="R735" s="66"/>
      <c r="S735" s="67"/>
    </row>
    <row r="736" spans="2:19" x14ac:dyDescent="0.3">
      <c r="B736" s="66" t="s">
        <v>663</v>
      </c>
      <c r="C736" s="67" t="s">
        <v>1081</v>
      </c>
      <c r="D736" s="68" t="s">
        <v>65</v>
      </c>
      <c r="E736" s="68" t="s">
        <v>64</v>
      </c>
      <c r="F736" s="69">
        <v>2405612790101</v>
      </c>
      <c r="G736" s="68" t="s">
        <v>64</v>
      </c>
      <c r="H736" s="68" t="s">
        <v>64</v>
      </c>
      <c r="I736" s="68" t="s">
        <v>66</v>
      </c>
      <c r="J736" s="68" t="s">
        <v>66</v>
      </c>
      <c r="K736" s="70">
        <v>0</v>
      </c>
      <c r="L736" s="70">
        <v>0</v>
      </c>
      <c r="M736" s="70">
        <v>0</v>
      </c>
      <c r="N736" s="70" t="s">
        <v>67</v>
      </c>
      <c r="O736" s="70">
        <v>0</v>
      </c>
      <c r="P736" s="70" t="s">
        <v>68</v>
      </c>
      <c r="Q736" s="70" t="s">
        <v>68</v>
      </c>
      <c r="R736" s="66"/>
      <c r="S736" s="67"/>
    </row>
    <row r="737" spans="2:19" x14ac:dyDescent="0.3">
      <c r="B737" s="66" t="s">
        <v>1082</v>
      </c>
      <c r="C737" s="67" t="s">
        <v>1083</v>
      </c>
      <c r="D737" s="68" t="s">
        <v>65</v>
      </c>
      <c r="E737" s="68" t="s">
        <v>64</v>
      </c>
      <c r="F737" s="69">
        <v>1933935730114</v>
      </c>
      <c r="G737" s="68" t="s">
        <v>64</v>
      </c>
      <c r="H737" s="68" t="s">
        <v>64</v>
      </c>
      <c r="I737" s="68" t="s">
        <v>66</v>
      </c>
      <c r="J737" s="68" t="s">
        <v>66</v>
      </c>
      <c r="K737" s="70">
        <v>0</v>
      </c>
      <c r="L737" s="70">
        <v>0</v>
      </c>
      <c r="M737" s="70">
        <v>0</v>
      </c>
      <c r="N737" s="70" t="s">
        <v>67</v>
      </c>
      <c r="O737" s="70">
        <v>0</v>
      </c>
      <c r="P737" s="70" t="s">
        <v>68</v>
      </c>
      <c r="Q737" s="70" t="s">
        <v>68</v>
      </c>
      <c r="R737" s="66"/>
      <c r="S737" s="67"/>
    </row>
    <row r="738" spans="2:19" x14ac:dyDescent="0.3">
      <c r="B738" s="66" t="s">
        <v>229</v>
      </c>
      <c r="C738" s="67" t="s">
        <v>679</v>
      </c>
      <c r="D738" s="68" t="s">
        <v>64</v>
      </c>
      <c r="E738" s="68" t="s">
        <v>65</v>
      </c>
      <c r="F738" s="69">
        <v>1725536522216</v>
      </c>
      <c r="G738" s="68" t="s">
        <v>64</v>
      </c>
      <c r="H738" s="68" t="s">
        <v>64</v>
      </c>
      <c r="I738" s="68" t="s">
        <v>66</v>
      </c>
      <c r="J738" s="68" t="s">
        <v>66</v>
      </c>
      <c r="K738" s="70">
        <v>0</v>
      </c>
      <c r="L738" s="70">
        <v>0</v>
      </c>
      <c r="M738" s="70">
        <v>0</v>
      </c>
      <c r="N738" s="70" t="s">
        <v>67</v>
      </c>
      <c r="O738" s="70">
        <v>0</v>
      </c>
      <c r="P738" s="70" t="s">
        <v>68</v>
      </c>
      <c r="Q738" s="70" t="s">
        <v>68</v>
      </c>
      <c r="R738" s="66"/>
      <c r="S738" s="67"/>
    </row>
    <row r="739" spans="2:19" x14ac:dyDescent="0.3">
      <c r="B739" s="66" t="s">
        <v>958</v>
      </c>
      <c r="C739" s="67" t="s">
        <v>658</v>
      </c>
      <c r="D739" s="68" t="s">
        <v>65</v>
      </c>
      <c r="E739" s="68" t="s">
        <v>64</v>
      </c>
      <c r="F739" s="69">
        <v>2449225860611</v>
      </c>
      <c r="G739" s="68" t="s">
        <v>64</v>
      </c>
      <c r="H739" s="68" t="s">
        <v>64</v>
      </c>
      <c r="I739" s="68" t="s">
        <v>66</v>
      </c>
      <c r="J739" s="68" t="s">
        <v>66</v>
      </c>
      <c r="K739" s="70">
        <v>0</v>
      </c>
      <c r="L739" s="70">
        <v>0</v>
      </c>
      <c r="M739" s="70">
        <v>0</v>
      </c>
      <c r="N739" s="70" t="s">
        <v>67</v>
      </c>
      <c r="O739" s="70">
        <v>0</v>
      </c>
      <c r="P739" s="70" t="s">
        <v>68</v>
      </c>
      <c r="Q739" s="70" t="s">
        <v>68</v>
      </c>
      <c r="R739" s="66"/>
      <c r="S739" s="67"/>
    </row>
    <row r="740" spans="2:19" x14ac:dyDescent="0.3">
      <c r="B740" s="66" t="s">
        <v>959</v>
      </c>
      <c r="C740" s="67" t="s">
        <v>1084</v>
      </c>
      <c r="D740" s="68" t="s">
        <v>65</v>
      </c>
      <c r="E740" s="68" t="s">
        <v>64</v>
      </c>
      <c r="F740" s="69">
        <v>1775628460101</v>
      </c>
      <c r="G740" s="68" t="s">
        <v>64</v>
      </c>
      <c r="H740" s="68" t="s">
        <v>64</v>
      </c>
      <c r="I740" s="68" t="s">
        <v>66</v>
      </c>
      <c r="J740" s="68" t="s">
        <v>66</v>
      </c>
      <c r="K740" s="70">
        <v>0</v>
      </c>
      <c r="L740" s="70">
        <v>0</v>
      </c>
      <c r="M740" s="70">
        <v>0</v>
      </c>
      <c r="N740" s="70" t="s">
        <v>67</v>
      </c>
      <c r="O740" s="70">
        <v>0</v>
      </c>
      <c r="P740" s="70" t="s">
        <v>68</v>
      </c>
      <c r="Q740" s="70" t="s">
        <v>68</v>
      </c>
      <c r="R740" s="66"/>
      <c r="S740" s="67"/>
    </row>
    <row r="741" spans="2:19" x14ac:dyDescent="0.3">
      <c r="B741" s="66" t="s">
        <v>1085</v>
      </c>
      <c r="C741" s="67" t="s">
        <v>1086</v>
      </c>
      <c r="D741" s="68" t="s">
        <v>64</v>
      </c>
      <c r="E741" s="68" t="s">
        <v>65</v>
      </c>
      <c r="F741" s="69">
        <v>2738862310101</v>
      </c>
      <c r="G741" s="68" t="s">
        <v>64</v>
      </c>
      <c r="H741" s="68" t="s">
        <v>64</v>
      </c>
      <c r="I741" s="68" t="s">
        <v>66</v>
      </c>
      <c r="J741" s="68" t="s">
        <v>66</v>
      </c>
      <c r="K741" s="70">
        <v>0</v>
      </c>
      <c r="L741" s="70">
        <v>0</v>
      </c>
      <c r="M741" s="70">
        <v>0</v>
      </c>
      <c r="N741" s="70" t="s">
        <v>67</v>
      </c>
      <c r="O741" s="70">
        <v>0</v>
      </c>
      <c r="P741" s="70" t="s">
        <v>68</v>
      </c>
      <c r="Q741" s="70" t="s">
        <v>68</v>
      </c>
      <c r="R741" s="66"/>
      <c r="S741" s="67"/>
    </row>
    <row r="742" spans="2:19" x14ac:dyDescent="0.3">
      <c r="B742" s="66" t="s">
        <v>1087</v>
      </c>
      <c r="C742" s="67" t="s">
        <v>1088</v>
      </c>
      <c r="D742" s="68" t="s">
        <v>64</v>
      </c>
      <c r="E742" s="68" t="s">
        <v>65</v>
      </c>
      <c r="F742" s="69">
        <v>1857480150801</v>
      </c>
      <c r="G742" s="68" t="s">
        <v>64</v>
      </c>
      <c r="H742" s="68" t="s">
        <v>64</v>
      </c>
      <c r="I742" s="68" t="s">
        <v>66</v>
      </c>
      <c r="J742" s="68" t="s">
        <v>66</v>
      </c>
      <c r="K742" s="70">
        <v>0</v>
      </c>
      <c r="L742" s="70">
        <v>0</v>
      </c>
      <c r="M742" s="70">
        <v>0</v>
      </c>
      <c r="N742" s="70" t="s">
        <v>67</v>
      </c>
      <c r="O742" s="70">
        <v>0</v>
      </c>
      <c r="P742" s="70" t="s">
        <v>68</v>
      </c>
      <c r="Q742" s="70" t="s">
        <v>68</v>
      </c>
      <c r="R742" s="66"/>
      <c r="S742" s="67"/>
    </row>
    <row r="743" spans="2:19" x14ac:dyDescent="0.3">
      <c r="B743" s="66" t="s">
        <v>1089</v>
      </c>
      <c r="C743" s="67" t="s">
        <v>932</v>
      </c>
      <c r="D743" s="68" t="s">
        <v>65</v>
      </c>
      <c r="E743" s="68" t="s">
        <v>64</v>
      </c>
      <c r="F743" s="69">
        <v>1631489100101</v>
      </c>
      <c r="G743" s="68" t="s">
        <v>64</v>
      </c>
      <c r="H743" s="68" t="s">
        <v>64</v>
      </c>
      <c r="I743" s="68" t="s">
        <v>66</v>
      </c>
      <c r="J743" s="68" t="s">
        <v>66</v>
      </c>
      <c r="K743" s="70">
        <v>0</v>
      </c>
      <c r="L743" s="70">
        <v>0</v>
      </c>
      <c r="M743" s="70">
        <v>0</v>
      </c>
      <c r="N743" s="70" t="s">
        <v>67</v>
      </c>
      <c r="O743" s="70">
        <v>0</v>
      </c>
      <c r="P743" s="70" t="s">
        <v>68</v>
      </c>
      <c r="Q743" s="70" t="s">
        <v>68</v>
      </c>
      <c r="R743" s="66"/>
      <c r="S743" s="67"/>
    </row>
    <row r="744" spans="2:19" x14ac:dyDescent="0.3">
      <c r="B744" s="66" t="s">
        <v>1090</v>
      </c>
      <c r="C744" s="67" t="s">
        <v>864</v>
      </c>
      <c r="D744" s="68" t="s">
        <v>65</v>
      </c>
      <c r="E744" s="68" t="s">
        <v>64</v>
      </c>
      <c r="F744" s="69">
        <v>2559971322001</v>
      </c>
      <c r="G744" s="68" t="s">
        <v>64</v>
      </c>
      <c r="H744" s="68" t="s">
        <v>64</v>
      </c>
      <c r="I744" s="68" t="s">
        <v>66</v>
      </c>
      <c r="J744" s="68" t="s">
        <v>66</v>
      </c>
      <c r="K744" s="70">
        <v>0</v>
      </c>
      <c r="L744" s="70">
        <v>0</v>
      </c>
      <c r="M744" s="70">
        <v>0</v>
      </c>
      <c r="N744" s="70" t="s">
        <v>67</v>
      </c>
      <c r="O744" s="70">
        <v>0</v>
      </c>
      <c r="P744" s="70" t="s">
        <v>68</v>
      </c>
      <c r="Q744" s="70" t="s">
        <v>68</v>
      </c>
      <c r="R744" s="66"/>
      <c r="S744" s="67"/>
    </row>
    <row r="745" spans="2:19" x14ac:dyDescent="0.3">
      <c r="B745" s="66" t="s">
        <v>1030</v>
      </c>
      <c r="C745" s="67" t="s">
        <v>1091</v>
      </c>
      <c r="D745" s="68" t="s">
        <v>64</v>
      </c>
      <c r="E745" s="68" t="s">
        <v>65</v>
      </c>
      <c r="F745" s="69">
        <v>2382177870101</v>
      </c>
      <c r="G745" s="68" t="s">
        <v>64</v>
      </c>
      <c r="H745" s="68" t="s">
        <v>64</v>
      </c>
      <c r="I745" s="68" t="s">
        <v>66</v>
      </c>
      <c r="J745" s="68" t="s">
        <v>66</v>
      </c>
      <c r="K745" s="70">
        <v>0</v>
      </c>
      <c r="L745" s="70">
        <v>0</v>
      </c>
      <c r="M745" s="70">
        <v>0</v>
      </c>
      <c r="N745" s="70" t="s">
        <v>67</v>
      </c>
      <c r="O745" s="70">
        <v>0</v>
      </c>
      <c r="P745" s="70" t="s">
        <v>68</v>
      </c>
      <c r="Q745" s="70" t="s">
        <v>68</v>
      </c>
      <c r="R745" s="66"/>
      <c r="S745" s="67"/>
    </row>
    <row r="746" spans="2:19" x14ac:dyDescent="0.3">
      <c r="B746" s="66" t="s">
        <v>1092</v>
      </c>
      <c r="C746" s="67" t="s">
        <v>654</v>
      </c>
      <c r="D746" s="68" t="s">
        <v>65</v>
      </c>
      <c r="E746" s="68" t="s">
        <v>64</v>
      </c>
      <c r="F746" s="69">
        <v>2175299841601</v>
      </c>
      <c r="G746" s="68" t="s">
        <v>64</v>
      </c>
      <c r="H746" s="68" t="s">
        <v>64</v>
      </c>
      <c r="I746" s="68" t="s">
        <v>66</v>
      </c>
      <c r="J746" s="68" t="s">
        <v>66</v>
      </c>
      <c r="K746" s="70">
        <v>0</v>
      </c>
      <c r="L746" s="70">
        <v>0</v>
      </c>
      <c r="M746" s="70">
        <v>0</v>
      </c>
      <c r="N746" s="70" t="s">
        <v>67</v>
      </c>
      <c r="O746" s="70">
        <v>0</v>
      </c>
      <c r="P746" s="70" t="s">
        <v>68</v>
      </c>
      <c r="Q746" s="70" t="s">
        <v>68</v>
      </c>
      <c r="R746" s="66"/>
      <c r="S746" s="67"/>
    </row>
    <row r="747" spans="2:19" x14ac:dyDescent="0.3">
      <c r="B747" s="66" t="s">
        <v>1093</v>
      </c>
      <c r="C747" s="67" t="s">
        <v>1094</v>
      </c>
      <c r="D747" s="68" t="s">
        <v>64</v>
      </c>
      <c r="E747" s="68" t="s">
        <v>65</v>
      </c>
      <c r="F747" s="69">
        <v>1667530760110</v>
      </c>
      <c r="G747" s="68" t="s">
        <v>64</v>
      </c>
      <c r="H747" s="68" t="s">
        <v>64</v>
      </c>
      <c r="I747" s="68" t="s">
        <v>66</v>
      </c>
      <c r="J747" s="68" t="s">
        <v>66</v>
      </c>
      <c r="K747" s="70">
        <v>0</v>
      </c>
      <c r="L747" s="70">
        <v>0</v>
      </c>
      <c r="M747" s="70">
        <v>0</v>
      </c>
      <c r="N747" s="70" t="s">
        <v>67</v>
      </c>
      <c r="O747" s="70">
        <v>0</v>
      </c>
      <c r="P747" s="70" t="s">
        <v>68</v>
      </c>
      <c r="Q747" s="70" t="s">
        <v>68</v>
      </c>
      <c r="R747" s="66"/>
      <c r="S747" s="67"/>
    </row>
    <row r="748" spans="2:19" x14ac:dyDescent="0.3">
      <c r="B748" s="66" t="s">
        <v>1095</v>
      </c>
      <c r="C748" s="67" t="s">
        <v>890</v>
      </c>
      <c r="D748" s="68" t="s">
        <v>65</v>
      </c>
      <c r="E748" s="68" t="s">
        <v>64</v>
      </c>
      <c r="F748" s="69">
        <v>2632236470101</v>
      </c>
      <c r="G748" s="68" t="s">
        <v>64</v>
      </c>
      <c r="H748" s="68" t="s">
        <v>64</v>
      </c>
      <c r="I748" s="68" t="s">
        <v>66</v>
      </c>
      <c r="J748" s="68" t="s">
        <v>66</v>
      </c>
      <c r="K748" s="70">
        <v>0</v>
      </c>
      <c r="L748" s="70">
        <v>0</v>
      </c>
      <c r="M748" s="70">
        <v>0</v>
      </c>
      <c r="N748" s="70" t="s">
        <v>67</v>
      </c>
      <c r="O748" s="70">
        <v>0</v>
      </c>
      <c r="P748" s="70" t="s">
        <v>68</v>
      </c>
      <c r="Q748" s="70" t="s">
        <v>68</v>
      </c>
      <c r="R748" s="66"/>
      <c r="S748" s="67"/>
    </row>
    <row r="749" spans="2:19" x14ac:dyDescent="0.3">
      <c r="B749" s="66" t="s">
        <v>731</v>
      </c>
      <c r="C749" s="67" t="s">
        <v>658</v>
      </c>
      <c r="D749" s="68" t="s">
        <v>65</v>
      </c>
      <c r="E749" s="68" t="s">
        <v>64</v>
      </c>
      <c r="F749" s="69">
        <v>1573155760506</v>
      </c>
      <c r="G749" s="68" t="s">
        <v>64</v>
      </c>
      <c r="H749" s="68" t="s">
        <v>64</v>
      </c>
      <c r="I749" s="68" t="s">
        <v>66</v>
      </c>
      <c r="J749" s="68" t="s">
        <v>66</v>
      </c>
      <c r="K749" s="70">
        <v>0</v>
      </c>
      <c r="L749" s="70">
        <v>0</v>
      </c>
      <c r="M749" s="70">
        <v>0</v>
      </c>
      <c r="N749" s="70" t="s">
        <v>67</v>
      </c>
      <c r="O749" s="70">
        <v>0</v>
      </c>
      <c r="P749" s="70" t="s">
        <v>68</v>
      </c>
      <c r="Q749" s="70" t="s">
        <v>68</v>
      </c>
      <c r="R749" s="66"/>
      <c r="S749" s="67"/>
    </row>
    <row r="750" spans="2:19" x14ac:dyDescent="0.3">
      <c r="B750" s="66" t="s">
        <v>1075</v>
      </c>
      <c r="C750" s="67" t="s">
        <v>1096</v>
      </c>
      <c r="D750" s="68" t="s">
        <v>64</v>
      </c>
      <c r="E750" s="68" t="s">
        <v>65</v>
      </c>
      <c r="F750" s="69">
        <v>1640860560101</v>
      </c>
      <c r="G750" s="68" t="s">
        <v>64</v>
      </c>
      <c r="H750" s="68" t="s">
        <v>64</v>
      </c>
      <c r="I750" s="68" t="s">
        <v>66</v>
      </c>
      <c r="J750" s="68" t="s">
        <v>66</v>
      </c>
      <c r="K750" s="70">
        <v>0</v>
      </c>
      <c r="L750" s="70">
        <v>0</v>
      </c>
      <c r="M750" s="70">
        <v>0</v>
      </c>
      <c r="N750" s="70" t="s">
        <v>67</v>
      </c>
      <c r="O750" s="70">
        <v>0</v>
      </c>
      <c r="P750" s="70" t="s">
        <v>68</v>
      </c>
      <c r="Q750" s="70" t="s">
        <v>68</v>
      </c>
      <c r="R750" s="66"/>
      <c r="S750" s="67"/>
    </row>
    <row r="751" spans="2:19" x14ac:dyDescent="0.3">
      <c r="B751" s="66" t="s">
        <v>1097</v>
      </c>
      <c r="C751" s="67" t="s">
        <v>1098</v>
      </c>
      <c r="D751" s="68" t="s">
        <v>64</v>
      </c>
      <c r="E751" s="68" t="s">
        <v>65</v>
      </c>
      <c r="F751" s="69">
        <v>2251840520407</v>
      </c>
      <c r="G751" s="68" t="s">
        <v>64</v>
      </c>
      <c r="H751" s="68" t="s">
        <v>64</v>
      </c>
      <c r="I751" s="68" t="s">
        <v>66</v>
      </c>
      <c r="J751" s="68" t="s">
        <v>66</v>
      </c>
      <c r="K751" s="70" t="s">
        <v>67</v>
      </c>
      <c r="L751" s="70">
        <v>0</v>
      </c>
      <c r="M751" s="70">
        <v>0</v>
      </c>
      <c r="N751" s="70">
        <v>0</v>
      </c>
      <c r="O751" s="70">
        <v>0</v>
      </c>
      <c r="P751" s="70" t="s">
        <v>68</v>
      </c>
      <c r="Q751" s="70" t="s">
        <v>68</v>
      </c>
      <c r="R751" s="66"/>
      <c r="S751" s="67"/>
    </row>
    <row r="752" spans="2:19" x14ac:dyDescent="0.3">
      <c r="B752" s="66" t="s">
        <v>1099</v>
      </c>
      <c r="C752" s="67" t="s">
        <v>1100</v>
      </c>
      <c r="D752" s="68" t="s">
        <v>64</v>
      </c>
      <c r="E752" s="68" t="s">
        <v>65</v>
      </c>
      <c r="F752" s="69">
        <v>1844778830101</v>
      </c>
      <c r="G752" s="68" t="s">
        <v>64</v>
      </c>
      <c r="H752" s="68" t="s">
        <v>64</v>
      </c>
      <c r="I752" s="68" t="s">
        <v>66</v>
      </c>
      <c r="J752" s="68" t="s">
        <v>66</v>
      </c>
      <c r="K752" s="70">
        <v>0</v>
      </c>
      <c r="L752" s="70">
        <v>0</v>
      </c>
      <c r="M752" s="70">
        <v>0</v>
      </c>
      <c r="N752" s="70" t="s">
        <v>67</v>
      </c>
      <c r="O752" s="70">
        <v>0</v>
      </c>
      <c r="P752" s="70" t="s">
        <v>68</v>
      </c>
      <c r="Q752" s="70" t="s">
        <v>68</v>
      </c>
      <c r="R752" s="66"/>
      <c r="S752" s="67"/>
    </row>
    <row r="753" spans="2:19" x14ac:dyDescent="0.3">
      <c r="B753" s="66" t="s">
        <v>1101</v>
      </c>
      <c r="C753" s="67" t="s">
        <v>815</v>
      </c>
      <c r="D753" s="68" t="s">
        <v>65</v>
      </c>
      <c r="E753" s="68" t="s">
        <v>64</v>
      </c>
      <c r="F753" s="69">
        <v>2342370152201</v>
      </c>
      <c r="G753" s="68" t="s">
        <v>64</v>
      </c>
      <c r="H753" s="68" t="s">
        <v>64</v>
      </c>
      <c r="I753" s="68" t="s">
        <v>66</v>
      </c>
      <c r="J753" s="68" t="s">
        <v>66</v>
      </c>
      <c r="K753" s="70">
        <v>0</v>
      </c>
      <c r="L753" s="70">
        <v>0</v>
      </c>
      <c r="M753" s="70">
        <v>0</v>
      </c>
      <c r="N753" s="70" t="s">
        <v>67</v>
      </c>
      <c r="O753" s="70">
        <v>0</v>
      </c>
      <c r="P753" s="70" t="s">
        <v>68</v>
      </c>
      <c r="Q753" s="70" t="s">
        <v>68</v>
      </c>
      <c r="R753" s="66"/>
      <c r="S753" s="67"/>
    </row>
    <row r="754" spans="2:19" x14ac:dyDescent="0.3">
      <c r="B754" s="66" t="s">
        <v>1102</v>
      </c>
      <c r="C754" s="67" t="s">
        <v>1103</v>
      </c>
      <c r="D754" s="68" t="s">
        <v>64</v>
      </c>
      <c r="E754" s="68" t="s">
        <v>65</v>
      </c>
      <c r="F754" s="69">
        <v>1891044810101</v>
      </c>
      <c r="G754" s="68" t="s">
        <v>64</v>
      </c>
      <c r="H754" s="68" t="s">
        <v>64</v>
      </c>
      <c r="I754" s="68" t="s">
        <v>66</v>
      </c>
      <c r="J754" s="68" t="s">
        <v>66</v>
      </c>
      <c r="K754" s="70">
        <v>0</v>
      </c>
      <c r="L754" s="70">
        <v>0</v>
      </c>
      <c r="M754" s="70">
        <v>0</v>
      </c>
      <c r="N754" s="70" t="s">
        <v>67</v>
      </c>
      <c r="O754" s="70">
        <v>0</v>
      </c>
      <c r="P754" s="70" t="s">
        <v>68</v>
      </c>
      <c r="Q754" s="70" t="s">
        <v>68</v>
      </c>
      <c r="R754" s="66"/>
      <c r="S754" s="67"/>
    </row>
    <row r="755" spans="2:19" x14ac:dyDescent="0.3">
      <c r="B755" s="66" t="s">
        <v>1104</v>
      </c>
      <c r="C755" s="67" t="s">
        <v>1105</v>
      </c>
      <c r="D755" s="68" t="s">
        <v>64</v>
      </c>
      <c r="E755" s="68" t="s">
        <v>65</v>
      </c>
      <c r="F755" s="69">
        <v>2408283800406</v>
      </c>
      <c r="G755" s="68" t="s">
        <v>64</v>
      </c>
      <c r="H755" s="68" t="s">
        <v>64</v>
      </c>
      <c r="I755" s="68" t="s">
        <v>66</v>
      </c>
      <c r="J755" s="68" t="s">
        <v>66</v>
      </c>
      <c r="K755" s="70">
        <v>0</v>
      </c>
      <c r="L755" s="70">
        <v>0</v>
      </c>
      <c r="M755" s="70">
        <v>0</v>
      </c>
      <c r="N755" s="70" t="s">
        <v>67</v>
      </c>
      <c r="O755" s="70">
        <v>0</v>
      </c>
      <c r="P755" s="70" t="s">
        <v>68</v>
      </c>
      <c r="Q755" s="70" t="s">
        <v>68</v>
      </c>
      <c r="R755" s="66"/>
      <c r="S755" s="67"/>
    </row>
    <row r="756" spans="2:19" x14ac:dyDescent="0.3">
      <c r="B756" s="66" t="s">
        <v>1104</v>
      </c>
      <c r="C756" s="67" t="s">
        <v>1106</v>
      </c>
      <c r="D756" s="68" t="s">
        <v>64</v>
      </c>
      <c r="E756" s="68" t="s">
        <v>65</v>
      </c>
      <c r="F756" s="69">
        <v>2368732290901</v>
      </c>
      <c r="G756" s="68" t="s">
        <v>64</v>
      </c>
      <c r="H756" s="68" t="s">
        <v>64</v>
      </c>
      <c r="I756" s="68" t="s">
        <v>66</v>
      </c>
      <c r="J756" s="68" t="s">
        <v>66</v>
      </c>
      <c r="K756" s="70">
        <v>0</v>
      </c>
      <c r="L756" s="70">
        <v>0</v>
      </c>
      <c r="M756" s="70">
        <v>0</v>
      </c>
      <c r="N756" s="70" t="s">
        <v>67</v>
      </c>
      <c r="O756" s="70">
        <v>0</v>
      </c>
      <c r="P756" s="70" t="s">
        <v>68</v>
      </c>
      <c r="Q756" s="70" t="s">
        <v>68</v>
      </c>
      <c r="R756" s="66"/>
      <c r="S756" s="67"/>
    </row>
    <row r="757" spans="2:19" x14ac:dyDescent="0.3">
      <c r="B757" s="66" t="s">
        <v>762</v>
      </c>
      <c r="C757" s="67" t="s">
        <v>1107</v>
      </c>
      <c r="D757" s="68" t="s">
        <v>64</v>
      </c>
      <c r="E757" s="68" t="s">
        <v>65</v>
      </c>
      <c r="F757" s="69">
        <v>1991844880101</v>
      </c>
      <c r="G757" s="68" t="s">
        <v>64</v>
      </c>
      <c r="H757" s="68" t="s">
        <v>64</v>
      </c>
      <c r="I757" s="68" t="s">
        <v>66</v>
      </c>
      <c r="J757" s="68" t="s">
        <v>66</v>
      </c>
      <c r="K757" s="70">
        <v>0</v>
      </c>
      <c r="L757" s="70">
        <v>0</v>
      </c>
      <c r="M757" s="70">
        <v>0</v>
      </c>
      <c r="N757" s="70" t="s">
        <v>67</v>
      </c>
      <c r="O757" s="70">
        <v>0</v>
      </c>
      <c r="P757" s="70" t="s">
        <v>68</v>
      </c>
      <c r="Q757" s="70" t="s">
        <v>68</v>
      </c>
      <c r="R757" s="66"/>
      <c r="S757" s="67"/>
    </row>
    <row r="758" spans="2:19" x14ac:dyDescent="0.3">
      <c r="B758" s="66" t="s">
        <v>731</v>
      </c>
      <c r="C758" s="67" t="s">
        <v>695</v>
      </c>
      <c r="D758" s="68" t="s">
        <v>65</v>
      </c>
      <c r="E758" s="68" t="s">
        <v>64</v>
      </c>
      <c r="F758" s="69">
        <v>1750836730101</v>
      </c>
      <c r="G758" s="68" t="s">
        <v>64</v>
      </c>
      <c r="H758" s="68" t="s">
        <v>64</v>
      </c>
      <c r="I758" s="68" t="s">
        <v>66</v>
      </c>
      <c r="J758" s="68" t="s">
        <v>66</v>
      </c>
      <c r="K758" s="70">
        <v>0</v>
      </c>
      <c r="L758" s="70">
        <v>0</v>
      </c>
      <c r="M758" s="70">
        <v>0</v>
      </c>
      <c r="N758" s="70" t="s">
        <v>67</v>
      </c>
      <c r="O758" s="70">
        <v>0</v>
      </c>
      <c r="P758" s="70" t="s">
        <v>68</v>
      </c>
      <c r="Q758" s="70" t="s">
        <v>68</v>
      </c>
      <c r="R758" s="66"/>
      <c r="S758" s="67"/>
    </row>
    <row r="759" spans="2:19" x14ac:dyDescent="0.3">
      <c r="B759" s="66" t="s">
        <v>988</v>
      </c>
      <c r="C759" s="67" t="s">
        <v>754</v>
      </c>
      <c r="D759" s="68" t="s">
        <v>64</v>
      </c>
      <c r="E759" s="68" t="s">
        <v>65</v>
      </c>
      <c r="F759" s="69">
        <v>1808479100101</v>
      </c>
      <c r="G759" s="68" t="s">
        <v>64</v>
      </c>
      <c r="H759" s="68" t="s">
        <v>64</v>
      </c>
      <c r="I759" s="68" t="s">
        <v>66</v>
      </c>
      <c r="J759" s="68" t="s">
        <v>66</v>
      </c>
      <c r="K759" s="70">
        <v>0</v>
      </c>
      <c r="L759" s="70">
        <v>0</v>
      </c>
      <c r="M759" s="70">
        <v>0</v>
      </c>
      <c r="N759" s="70" t="s">
        <v>67</v>
      </c>
      <c r="O759" s="70">
        <v>0</v>
      </c>
      <c r="P759" s="70" t="s">
        <v>68</v>
      </c>
      <c r="Q759" s="70" t="s">
        <v>68</v>
      </c>
      <c r="R759" s="66"/>
      <c r="S759" s="67"/>
    </row>
    <row r="760" spans="2:19" x14ac:dyDescent="0.3">
      <c r="B760" s="66" t="s">
        <v>1068</v>
      </c>
      <c r="C760" s="67" t="s">
        <v>747</v>
      </c>
      <c r="D760" s="68" t="s">
        <v>64</v>
      </c>
      <c r="E760" s="68" t="s">
        <v>65</v>
      </c>
      <c r="F760" s="69">
        <v>1766542400101</v>
      </c>
      <c r="G760" s="68" t="s">
        <v>64</v>
      </c>
      <c r="H760" s="68" t="s">
        <v>64</v>
      </c>
      <c r="I760" s="68" t="s">
        <v>66</v>
      </c>
      <c r="J760" s="68" t="s">
        <v>66</v>
      </c>
      <c r="K760" s="70" t="s">
        <v>67</v>
      </c>
      <c r="L760" s="70">
        <v>0</v>
      </c>
      <c r="M760" s="70">
        <v>0</v>
      </c>
      <c r="N760" s="70">
        <v>0</v>
      </c>
      <c r="O760" s="70">
        <v>0</v>
      </c>
      <c r="P760" s="70" t="s">
        <v>68</v>
      </c>
      <c r="Q760" s="70" t="s">
        <v>68</v>
      </c>
      <c r="R760" s="66"/>
      <c r="S760" s="67"/>
    </row>
    <row r="761" spans="2:19" x14ac:dyDescent="0.3">
      <c r="B761" s="66" t="s">
        <v>1108</v>
      </c>
      <c r="C761" s="67" t="s">
        <v>1109</v>
      </c>
      <c r="D761" s="68" t="s">
        <v>65</v>
      </c>
      <c r="E761" s="68" t="s">
        <v>64</v>
      </c>
      <c r="F761" s="69">
        <v>2737126670101</v>
      </c>
      <c r="G761" s="68" t="s">
        <v>64</v>
      </c>
      <c r="H761" s="68" t="s">
        <v>64</v>
      </c>
      <c r="I761" s="68" t="s">
        <v>66</v>
      </c>
      <c r="J761" s="68" t="s">
        <v>66</v>
      </c>
      <c r="K761" s="70" t="s">
        <v>67</v>
      </c>
      <c r="L761" s="70">
        <v>0</v>
      </c>
      <c r="M761" s="70">
        <v>0</v>
      </c>
      <c r="N761" s="70">
        <v>0</v>
      </c>
      <c r="O761" s="70">
        <v>0</v>
      </c>
      <c r="P761" s="70" t="s">
        <v>68</v>
      </c>
      <c r="Q761" s="70" t="s">
        <v>68</v>
      </c>
      <c r="R761" s="66"/>
      <c r="S761" s="67"/>
    </row>
    <row r="762" spans="2:19" x14ac:dyDescent="0.3">
      <c r="B762" s="66" t="s">
        <v>937</v>
      </c>
      <c r="C762" s="67" t="s">
        <v>287</v>
      </c>
      <c r="D762" s="68" t="s">
        <v>64</v>
      </c>
      <c r="E762" s="68" t="s">
        <v>65</v>
      </c>
      <c r="F762" s="69">
        <v>1902761851603</v>
      </c>
      <c r="G762" s="68" t="s">
        <v>64</v>
      </c>
      <c r="H762" s="68" t="s">
        <v>64</v>
      </c>
      <c r="I762" s="68" t="s">
        <v>66</v>
      </c>
      <c r="J762" s="68" t="s">
        <v>66</v>
      </c>
      <c r="K762" s="70" t="s">
        <v>67</v>
      </c>
      <c r="L762" s="70">
        <v>0</v>
      </c>
      <c r="M762" s="70">
        <v>0</v>
      </c>
      <c r="N762" s="70">
        <v>0</v>
      </c>
      <c r="O762" s="70">
        <v>0</v>
      </c>
      <c r="P762" s="70" t="s">
        <v>68</v>
      </c>
      <c r="Q762" s="70" t="s">
        <v>68</v>
      </c>
      <c r="R762" s="66"/>
      <c r="S762" s="67"/>
    </row>
    <row r="763" spans="2:19" x14ac:dyDescent="0.3">
      <c r="B763" s="66" t="s">
        <v>1110</v>
      </c>
      <c r="C763" s="67" t="s">
        <v>1111</v>
      </c>
      <c r="D763" s="68" t="s">
        <v>64</v>
      </c>
      <c r="E763" s="68" t="s">
        <v>65</v>
      </c>
      <c r="F763" s="69">
        <v>2559849010101</v>
      </c>
      <c r="G763" s="68" t="s">
        <v>64</v>
      </c>
      <c r="H763" s="68" t="s">
        <v>64</v>
      </c>
      <c r="I763" s="68" t="s">
        <v>66</v>
      </c>
      <c r="J763" s="68" t="s">
        <v>66</v>
      </c>
      <c r="K763" s="70">
        <v>0</v>
      </c>
      <c r="L763" s="70">
        <v>0</v>
      </c>
      <c r="M763" s="70">
        <v>0</v>
      </c>
      <c r="N763" s="70" t="s">
        <v>67</v>
      </c>
      <c r="O763" s="70">
        <v>0</v>
      </c>
      <c r="P763" s="70" t="s">
        <v>68</v>
      </c>
      <c r="Q763" s="70" t="s">
        <v>68</v>
      </c>
      <c r="R763" s="66"/>
      <c r="S763" s="67"/>
    </row>
    <row r="764" spans="2:19" x14ac:dyDescent="0.3">
      <c r="B764" s="66" t="s">
        <v>1112</v>
      </c>
      <c r="C764" s="67" t="s">
        <v>850</v>
      </c>
      <c r="D764" s="68" t="s">
        <v>65</v>
      </c>
      <c r="E764" s="68" t="s">
        <v>64</v>
      </c>
      <c r="F764" s="69">
        <v>2331918440101</v>
      </c>
      <c r="G764" s="68" t="s">
        <v>64</v>
      </c>
      <c r="H764" s="68" t="s">
        <v>64</v>
      </c>
      <c r="I764" s="68" t="s">
        <v>66</v>
      </c>
      <c r="J764" s="68" t="s">
        <v>66</v>
      </c>
      <c r="K764" s="70">
        <v>0</v>
      </c>
      <c r="L764" s="70">
        <v>0</v>
      </c>
      <c r="M764" s="70">
        <v>0</v>
      </c>
      <c r="N764" s="70" t="s">
        <v>67</v>
      </c>
      <c r="O764" s="70">
        <v>0</v>
      </c>
      <c r="P764" s="70" t="s">
        <v>68</v>
      </c>
      <c r="Q764" s="70" t="s">
        <v>68</v>
      </c>
      <c r="R764" s="66"/>
      <c r="S764" s="67"/>
    </row>
    <row r="765" spans="2:19" x14ac:dyDescent="0.3">
      <c r="B765" s="66" t="s">
        <v>1113</v>
      </c>
      <c r="C765" s="67" t="s">
        <v>665</v>
      </c>
      <c r="D765" s="68" t="s">
        <v>65</v>
      </c>
      <c r="E765" s="68" t="s">
        <v>64</v>
      </c>
      <c r="F765" s="69">
        <v>2520353480101</v>
      </c>
      <c r="G765" s="68" t="s">
        <v>64</v>
      </c>
      <c r="H765" s="68" t="s">
        <v>64</v>
      </c>
      <c r="I765" s="68" t="s">
        <v>66</v>
      </c>
      <c r="J765" s="68" t="s">
        <v>66</v>
      </c>
      <c r="K765" s="70">
        <v>0</v>
      </c>
      <c r="L765" s="70">
        <v>0</v>
      </c>
      <c r="M765" s="70">
        <v>0</v>
      </c>
      <c r="N765" s="70" t="s">
        <v>67</v>
      </c>
      <c r="O765" s="70">
        <v>0</v>
      </c>
      <c r="P765" s="70" t="s">
        <v>68</v>
      </c>
      <c r="Q765" s="70" t="s">
        <v>68</v>
      </c>
      <c r="R765" s="66"/>
      <c r="S765" s="67"/>
    </row>
    <row r="766" spans="2:19" x14ac:dyDescent="0.3">
      <c r="B766" s="66" t="s">
        <v>651</v>
      </c>
      <c r="C766" s="67" t="s">
        <v>255</v>
      </c>
      <c r="D766" s="68" t="s">
        <v>64</v>
      </c>
      <c r="E766" s="68" t="s">
        <v>65</v>
      </c>
      <c r="F766" s="69">
        <v>1817894260101</v>
      </c>
      <c r="G766" s="68" t="s">
        <v>64</v>
      </c>
      <c r="H766" s="68" t="s">
        <v>64</v>
      </c>
      <c r="I766" s="68" t="s">
        <v>66</v>
      </c>
      <c r="J766" s="68" t="s">
        <v>66</v>
      </c>
      <c r="K766" s="70">
        <v>0</v>
      </c>
      <c r="L766" s="70">
        <v>0</v>
      </c>
      <c r="M766" s="70">
        <v>0</v>
      </c>
      <c r="N766" s="70" t="s">
        <v>67</v>
      </c>
      <c r="O766" s="70">
        <v>0</v>
      </c>
      <c r="P766" s="70" t="s">
        <v>68</v>
      </c>
      <c r="Q766" s="70" t="s">
        <v>68</v>
      </c>
      <c r="R766" s="66"/>
      <c r="S766" s="67"/>
    </row>
    <row r="767" spans="2:19" x14ac:dyDescent="0.3">
      <c r="B767" s="66" t="s">
        <v>1114</v>
      </c>
      <c r="C767" s="67" t="s">
        <v>872</v>
      </c>
      <c r="D767" s="68" t="s">
        <v>64</v>
      </c>
      <c r="E767" s="68" t="s">
        <v>65</v>
      </c>
      <c r="F767" s="69">
        <v>2628583200101</v>
      </c>
      <c r="G767" s="68" t="s">
        <v>64</v>
      </c>
      <c r="H767" s="68" t="s">
        <v>64</v>
      </c>
      <c r="I767" s="68" t="s">
        <v>66</v>
      </c>
      <c r="J767" s="68" t="s">
        <v>66</v>
      </c>
      <c r="K767" s="70">
        <v>0</v>
      </c>
      <c r="L767" s="70">
        <v>0</v>
      </c>
      <c r="M767" s="70">
        <v>0</v>
      </c>
      <c r="N767" s="70" t="s">
        <v>67</v>
      </c>
      <c r="O767" s="70">
        <v>0</v>
      </c>
      <c r="P767" s="70" t="s">
        <v>68</v>
      </c>
      <c r="Q767" s="70" t="s">
        <v>68</v>
      </c>
      <c r="R767" s="66"/>
      <c r="S767" s="67"/>
    </row>
    <row r="768" spans="2:19" x14ac:dyDescent="0.3">
      <c r="B768" s="66" t="s">
        <v>1115</v>
      </c>
      <c r="C768" s="67" t="s">
        <v>254</v>
      </c>
      <c r="D768" s="68" t="s">
        <v>65</v>
      </c>
      <c r="E768" s="68" t="s">
        <v>64</v>
      </c>
      <c r="F768" s="69">
        <v>2268611042204</v>
      </c>
      <c r="G768" s="68" t="s">
        <v>64</v>
      </c>
      <c r="H768" s="68" t="s">
        <v>64</v>
      </c>
      <c r="I768" s="68" t="s">
        <v>66</v>
      </c>
      <c r="J768" s="68" t="s">
        <v>66</v>
      </c>
      <c r="K768" s="70">
        <v>0</v>
      </c>
      <c r="L768" s="70">
        <v>0</v>
      </c>
      <c r="M768" s="70">
        <v>0</v>
      </c>
      <c r="N768" s="70" t="s">
        <v>67</v>
      </c>
      <c r="O768" s="70">
        <v>0</v>
      </c>
      <c r="P768" s="70" t="s">
        <v>68</v>
      </c>
      <c r="Q768" s="70" t="s">
        <v>68</v>
      </c>
      <c r="R768" s="66"/>
      <c r="S768" s="67"/>
    </row>
    <row r="769" spans="2:19" x14ac:dyDescent="0.3">
      <c r="B769" s="66" t="s">
        <v>663</v>
      </c>
      <c r="C769" s="67" t="s">
        <v>734</v>
      </c>
      <c r="D769" s="68" t="s">
        <v>65</v>
      </c>
      <c r="E769" s="68" t="s">
        <v>64</v>
      </c>
      <c r="F769" s="69">
        <v>2670713452001</v>
      </c>
      <c r="G769" s="68" t="s">
        <v>64</v>
      </c>
      <c r="H769" s="68" t="s">
        <v>64</v>
      </c>
      <c r="I769" s="68" t="s">
        <v>66</v>
      </c>
      <c r="J769" s="68" t="s">
        <v>66</v>
      </c>
      <c r="K769" s="70">
        <v>0</v>
      </c>
      <c r="L769" s="70">
        <v>0</v>
      </c>
      <c r="M769" s="70">
        <v>0</v>
      </c>
      <c r="N769" s="70" t="s">
        <v>67</v>
      </c>
      <c r="O769" s="70">
        <v>0</v>
      </c>
      <c r="P769" s="70" t="s">
        <v>68</v>
      </c>
      <c r="Q769" s="70" t="s">
        <v>68</v>
      </c>
      <c r="R769" s="66"/>
      <c r="S769" s="67"/>
    </row>
    <row r="770" spans="2:19" x14ac:dyDescent="0.3">
      <c r="B770" s="66" t="s">
        <v>1082</v>
      </c>
      <c r="C770" s="67" t="s">
        <v>1116</v>
      </c>
      <c r="D770" s="68" t="s">
        <v>65</v>
      </c>
      <c r="E770" s="68" t="s">
        <v>64</v>
      </c>
      <c r="F770" s="69">
        <v>2628078580101</v>
      </c>
      <c r="G770" s="68" t="s">
        <v>64</v>
      </c>
      <c r="H770" s="68" t="s">
        <v>64</v>
      </c>
      <c r="I770" s="68" t="s">
        <v>66</v>
      </c>
      <c r="J770" s="68" t="s">
        <v>66</v>
      </c>
      <c r="K770" s="70">
        <v>0</v>
      </c>
      <c r="L770" s="70">
        <v>0</v>
      </c>
      <c r="M770" s="70">
        <v>0</v>
      </c>
      <c r="N770" s="70" t="s">
        <v>67</v>
      </c>
      <c r="O770" s="70">
        <v>0</v>
      </c>
      <c r="P770" s="70" t="s">
        <v>68</v>
      </c>
      <c r="Q770" s="70" t="s">
        <v>68</v>
      </c>
      <c r="R770" s="66"/>
      <c r="S770" s="67"/>
    </row>
    <row r="771" spans="2:19" x14ac:dyDescent="0.3">
      <c r="B771" s="66" t="s">
        <v>1117</v>
      </c>
      <c r="C771" s="67" t="s">
        <v>1118</v>
      </c>
      <c r="D771" s="68" t="s">
        <v>65</v>
      </c>
      <c r="E771" s="68" t="s">
        <v>64</v>
      </c>
      <c r="F771" s="69">
        <v>1754699890605</v>
      </c>
      <c r="G771" s="68" t="s">
        <v>64</v>
      </c>
      <c r="H771" s="68" t="s">
        <v>64</v>
      </c>
      <c r="I771" s="68" t="s">
        <v>66</v>
      </c>
      <c r="J771" s="68" t="s">
        <v>66</v>
      </c>
      <c r="K771" s="70">
        <v>0</v>
      </c>
      <c r="L771" s="70">
        <v>0</v>
      </c>
      <c r="M771" s="70">
        <v>0</v>
      </c>
      <c r="N771" s="70" t="s">
        <v>67</v>
      </c>
      <c r="O771" s="70">
        <v>0</v>
      </c>
      <c r="P771" s="70" t="s">
        <v>68</v>
      </c>
      <c r="Q771" s="70" t="s">
        <v>68</v>
      </c>
      <c r="R771" s="66"/>
      <c r="S771" s="67"/>
    </row>
    <row r="772" spans="2:19" x14ac:dyDescent="0.3">
      <c r="B772" s="66" t="s">
        <v>1119</v>
      </c>
      <c r="C772" s="67" t="s">
        <v>1120</v>
      </c>
      <c r="D772" s="68" t="s">
        <v>64</v>
      </c>
      <c r="E772" s="68" t="s">
        <v>65</v>
      </c>
      <c r="F772" s="69">
        <v>2705205970108</v>
      </c>
      <c r="G772" s="68" t="s">
        <v>64</v>
      </c>
      <c r="H772" s="68" t="s">
        <v>64</v>
      </c>
      <c r="I772" s="68" t="s">
        <v>66</v>
      </c>
      <c r="J772" s="68" t="s">
        <v>66</v>
      </c>
      <c r="K772" s="70">
        <v>0</v>
      </c>
      <c r="L772" s="70">
        <v>0</v>
      </c>
      <c r="M772" s="70">
        <v>0</v>
      </c>
      <c r="N772" s="70" t="s">
        <v>67</v>
      </c>
      <c r="O772" s="70">
        <v>0</v>
      </c>
      <c r="P772" s="70" t="s">
        <v>68</v>
      </c>
      <c r="Q772" s="70" t="s">
        <v>68</v>
      </c>
      <c r="R772" s="66"/>
      <c r="S772" s="67"/>
    </row>
    <row r="773" spans="2:19" x14ac:dyDescent="0.3">
      <c r="B773" s="66" t="s">
        <v>1121</v>
      </c>
      <c r="C773" s="67" t="s">
        <v>1122</v>
      </c>
      <c r="D773" s="68" t="s">
        <v>64</v>
      </c>
      <c r="E773" s="68" t="s">
        <v>65</v>
      </c>
      <c r="F773" s="69">
        <v>2563070080101</v>
      </c>
      <c r="G773" s="68" t="s">
        <v>64</v>
      </c>
      <c r="H773" s="68" t="s">
        <v>64</v>
      </c>
      <c r="I773" s="68" t="s">
        <v>66</v>
      </c>
      <c r="J773" s="68" t="s">
        <v>66</v>
      </c>
      <c r="K773" s="70">
        <v>0</v>
      </c>
      <c r="L773" s="70">
        <v>0</v>
      </c>
      <c r="M773" s="70">
        <v>0</v>
      </c>
      <c r="N773" s="70" t="s">
        <v>67</v>
      </c>
      <c r="O773" s="70">
        <v>0</v>
      </c>
      <c r="P773" s="70" t="s">
        <v>68</v>
      </c>
      <c r="Q773" s="70" t="s">
        <v>68</v>
      </c>
      <c r="R773" s="66"/>
      <c r="S773" s="67"/>
    </row>
    <row r="774" spans="2:19" x14ac:dyDescent="0.3">
      <c r="B774" s="66" t="s">
        <v>959</v>
      </c>
      <c r="C774" s="67" t="s">
        <v>262</v>
      </c>
      <c r="D774" s="68" t="s">
        <v>65</v>
      </c>
      <c r="E774" s="68" t="s">
        <v>64</v>
      </c>
      <c r="F774" s="69">
        <v>1617027160101</v>
      </c>
      <c r="G774" s="68" t="s">
        <v>64</v>
      </c>
      <c r="H774" s="68" t="s">
        <v>64</v>
      </c>
      <c r="I774" s="68" t="s">
        <v>66</v>
      </c>
      <c r="J774" s="68" t="s">
        <v>66</v>
      </c>
      <c r="K774" s="70">
        <v>0</v>
      </c>
      <c r="L774" s="70">
        <v>0</v>
      </c>
      <c r="M774" s="70">
        <v>0</v>
      </c>
      <c r="N774" s="70" t="s">
        <v>67</v>
      </c>
      <c r="O774" s="70">
        <v>0</v>
      </c>
      <c r="P774" s="70" t="s">
        <v>68</v>
      </c>
      <c r="Q774" s="70" t="s">
        <v>68</v>
      </c>
      <c r="R774" s="66"/>
      <c r="S774" s="67"/>
    </row>
    <row r="775" spans="2:19" x14ac:dyDescent="0.3">
      <c r="B775" s="66" t="s">
        <v>1123</v>
      </c>
      <c r="C775" s="67" t="s">
        <v>881</v>
      </c>
      <c r="D775" s="68" t="s">
        <v>64</v>
      </c>
      <c r="E775" s="68" t="s">
        <v>65</v>
      </c>
      <c r="F775" s="69">
        <v>1998176180101</v>
      </c>
      <c r="G775" s="68" t="s">
        <v>64</v>
      </c>
      <c r="H775" s="68" t="s">
        <v>64</v>
      </c>
      <c r="I775" s="68" t="s">
        <v>66</v>
      </c>
      <c r="J775" s="68" t="s">
        <v>66</v>
      </c>
      <c r="K775" s="70">
        <v>0</v>
      </c>
      <c r="L775" s="70">
        <v>0</v>
      </c>
      <c r="M775" s="70">
        <v>0</v>
      </c>
      <c r="N775" s="70" t="s">
        <v>67</v>
      </c>
      <c r="O775" s="70">
        <v>0</v>
      </c>
      <c r="P775" s="70" t="s">
        <v>68</v>
      </c>
      <c r="Q775" s="70" t="s">
        <v>68</v>
      </c>
      <c r="R775" s="66"/>
      <c r="S775" s="67"/>
    </row>
    <row r="776" spans="2:19" x14ac:dyDescent="0.3">
      <c r="B776" s="66" t="s">
        <v>1124</v>
      </c>
      <c r="C776" s="67" t="s">
        <v>841</v>
      </c>
      <c r="D776" s="68" t="s">
        <v>64</v>
      </c>
      <c r="E776" s="68" t="s">
        <v>65</v>
      </c>
      <c r="F776" s="69">
        <v>2617507632201</v>
      </c>
      <c r="G776" s="68" t="s">
        <v>64</v>
      </c>
      <c r="H776" s="68" t="s">
        <v>64</v>
      </c>
      <c r="I776" s="68" t="s">
        <v>66</v>
      </c>
      <c r="J776" s="68" t="s">
        <v>66</v>
      </c>
      <c r="K776" s="70">
        <v>0</v>
      </c>
      <c r="L776" s="70">
        <v>0</v>
      </c>
      <c r="M776" s="70">
        <v>0</v>
      </c>
      <c r="N776" s="70" t="s">
        <v>67</v>
      </c>
      <c r="O776" s="70">
        <v>0</v>
      </c>
      <c r="P776" s="70" t="s">
        <v>68</v>
      </c>
      <c r="Q776" s="70" t="s">
        <v>68</v>
      </c>
      <c r="R776" s="66"/>
      <c r="S776" s="67"/>
    </row>
    <row r="777" spans="2:19" x14ac:dyDescent="0.3">
      <c r="B777" s="66" t="s">
        <v>1125</v>
      </c>
      <c r="C777" s="67" t="s">
        <v>1118</v>
      </c>
      <c r="D777" s="68" t="s">
        <v>65</v>
      </c>
      <c r="E777" s="68" t="s">
        <v>64</v>
      </c>
      <c r="F777" s="69">
        <v>2183380070101</v>
      </c>
      <c r="G777" s="68" t="s">
        <v>64</v>
      </c>
      <c r="H777" s="68" t="s">
        <v>64</v>
      </c>
      <c r="I777" s="68" t="s">
        <v>66</v>
      </c>
      <c r="J777" s="68" t="s">
        <v>66</v>
      </c>
      <c r="K777" s="70">
        <v>0</v>
      </c>
      <c r="L777" s="70">
        <v>0</v>
      </c>
      <c r="M777" s="70">
        <v>0</v>
      </c>
      <c r="N777" s="70" t="s">
        <v>67</v>
      </c>
      <c r="O777" s="70">
        <v>0</v>
      </c>
      <c r="P777" s="70" t="s">
        <v>68</v>
      </c>
      <c r="Q777" s="70" t="s">
        <v>68</v>
      </c>
      <c r="R777" s="66"/>
      <c r="S777" s="67"/>
    </row>
    <row r="778" spans="2:19" x14ac:dyDescent="0.3">
      <c r="B778" s="66" t="s">
        <v>646</v>
      </c>
      <c r="C778" s="67" t="s">
        <v>1126</v>
      </c>
      <c r="D778" s="68" t="s">
        <v>64</v>
      </c>
      <c r="E778" s="68" t="s">
        <v>65</v>
      </c>
      <c r="F778" s="69">
        <v>1603864700101</v>
      </c>
      <c r="G778" s="68" t="s">
        <v>64</v>
      </c>
      <c r="H778" s="68" t="s">
        <v>64</v>
      </c>
      <c r="I778" s="68" t="s">
        <v>66</v>
      </c>
      <c r="J778" s="68" t="s">
        <v>66</v>
      </c>
      <c r="K778" s="70">
        <v>0</v>
      </c>
      <c r="L778" s="70">
        <v>0</v>
      </c>
      <c r="M778" s="70">
        <v>0</v>
      </c>
      <c r="N778" s="70" t="s">
        <v>67</v>
      </c>
      <c r="O778" s="70">
        <v>0</v>
      </c>
      <c r="P778" s="70" t="s">
        <v>68</v>
      </c>
      <c r="Q778" s="70" t="s">
        <v>68</v>
      </c>
      <c r="R778" s="66"/>
      <c r="S778" s="67"/>
    </row>
    <row r="779" spans="2:19" x14ac:dyDescent="0.3">
      <c r="B779" s="66" t="s">
        <v>651</v>
      </c>
      <c r="C779" s="67" t="s">
        <v>846</v>
      </c>
      <c r="D779" s="68" t="s">
        <v>64</v>
      </c>
      <c r="E779" s="68" t="s">
        <v>65</v>
      </c>
      <c r="F779" s="69">
        <v>1879697520101</v>
      </c>
      <c r="G779" s="68" t="s">
        <v>64</v>
      </c>
      <c r="H779" s="68" t="s">
        <v>64</v>
      </c>
      <c r="I779" s="68" t="s">
        <v>66</v>
      </c>
      <c r="J779" s="68" t="s">
        <v>66</v>
      </c>
      <c r="K779" s="70">
        <v>0</v>
      </c>
      <c r="L779" s="70">
        <v>0</v>
      </c>
      <c r="M779" s="70">
        <v>0</v>
      </c>
      <c r="N779" s="70" t="s">
        <v>67</v>
      </c>
      <c r="O779" s="70">
        <v>0</v>
      </c>
      <c r="P779" s="70" t="s">
        <v>68</v>
      </c>
      <c r="Q779" s="70" t="s">
        <v>68</v>
      </c>
      <c r="R779" s="66"/>
      <c r="S779" s="67"/>
    </row>
    <row r="780" spans="2:19" x14ac:dyDescent="0.3">
      <c r="B780" s="66" t="s">
        <v>1127</v>
      </c>
      <c r="C780" s="67" t="s">
        <v>262</v>
      </c>
      <c r="D780" s="68" t="s">
        <v>65</v>
      </c>
      <c r="E780" s="68" t="s">
        <v>64</v>
      </c>
      <c r="F780" s="69">
        <v>2541963220501</v>
      </c>
      <c r="G780" s="68" t="s">
        <v>64</v>
      </c>
      <c r="H780" s="68" t="s">
        <v>64</v>
      </c>
      <c r="I780" s="68" t="s">
        <v>66</v>
      </c>
      <c r="J780" s="68" t="s">
        <v>66</v>
      </c>
      <c r="K780" s="70">
        <v>0</v>
      </c>
      <c r="L780" s="70">
        <v>0</v>
      </c>
      <c r="M780" s="70">
        <v>0</v>
      </c>
      <c r="N780" s="70" t="s">
        <v>67</v>
      </c>
      <c r="O780" s="70">
        <v>0</v>
      </c>
      <c r="P780" s="70" t="s">
        <v>68</v>
      </c>
      <c r="Q780" s="70" t="s">
        <v>68</v>
      </c>
      <c r="R780" s="66"/>
      <c r="S780" s="67"/>
    </row>
    <row r="781" spans="2:19" x14ac:dyDescent="0.3">
      <c r="B781" s="66" t="s">
        <v>1128</v>
      </c>
      <c r="C781" s="67" t="s">
        <v>1129</v>
      </c>
      <c r="D781" s="68" t="s">
        <v>64</v>
      </c>
      <c r="E781" s="68" t="s">
        <v>65</v>
      </c>
      <c r="F781" s="69">
        <v>1893819060203</v>
      </c>
      <c r="G781" s="68" t="s">
        <v>64</v>
      </c>
      <c r="H781" s="68" t="s">
        <v>64</v>
      </c>
      <c r="I781" s="68" t="s">
        <v>66</v>
      </c>
      <c r="J781" s="68" t="s">
        <v>66</v>
      </c>
      <c r="K781" s="70">
        <v>0</v>
      </c>
      <c r="L781" s="70">
        <v>0</v>
      </c>
      <c r="M781" s="70">
        <v>0</v>
      </c>
      <c r="N781" s="70" t="s">
        <v>67</v>
      </c>
      <c r="O781" s="70">
        <v>0</v>
      </c>
      <c r="P781" s="70" t="s">
        <v>68</v>
      </c>
      <c r="Q781" s="70" t="s">
        <v>68</v>
      </c>
      <c r="R781" s="66"/>
      <c r="S781" s="67"/>
    </row>
    <row r="782" spans="2:19" x14ac:dyDescent="0.3">
      <c r="B782" s="66" t="s">
        <v>663</v>
      </c>
      <c r="C782" s="67" t="s">
        <v>1130</v>
      </c>
      <c r="D782" s="68" t="s">
        <v>65</v>
      </c>
      <c r="E782" s="68" t="s">
        <v>64</v>
      </c>
      <c r="F782" s="69">
        <v>2658537610101</v>
      </c>
      <c r="G782" s="68" t="s">
        <v>64</v>
      </c>
      <c r="H782" s="68" t="s">
        <v>64</v>
      </c>
      <c r="I782" s="68" t="s">
        <v>66</v>
      </c>
      <c r="J782" s="68" t="s">
        <v>66</v>
      </c>
      <c r="K782" s="70">
        <v>0</v>
      </c>
      <c r="L782" s="70">
        <v>0</v>
      </c>
      <c r="M782" s="70">
        <v>0</v>
      </c>
      <c r="N782" s="70" t="s">
        <v>67</v>
      </c>
      <c r="O782" s="70">
        <v>0</v>
      </c>
      <c r="P782" s="70" t="s">
        <v>68</v>
      </c>
      <c r="Q782" s="70" t="s">
        <v>68</v>
      </c>
      <c r="R782" s="66"/>
      <c r="S782" s="67"/>
    </row>
    <row r="783" spans="2:19" x14ac:dyDescent="0.3">
      <c r="B783" s="66" t="s">
        <v>1131</v>
      </c>
      <c r="C783" s="67" t="s">
        <v>836</v>
      </c>
      <c r="D783" s="68" t="s">
        <v>64</v>
      </c>
      <c r="E783" s="68" t="s">
        <v>65</v>
      </c>
      <c r="F783" s="69">
        <v>1943195550401</v>
      </c>
      <c r="G783" s="68" t="s">
        <v>64</v>
      </c>
      <c r="H783" s="68" t="s">
        <v>64</v>
      </c>
      <c r="I783" s="68" t="s">
        <v>66</v>
      </c>
      <c r="J783" s="68" t="s">
        <v>66</v>
      </c>
      <c r="K783" s="70">
        <v>0</v>
      </c>
      <c r="L783" s="70">
        <v>0</v>
      </c>
      <c r="M783" s="70">
        <v>0</v>
      </c>
      <c r="N783" s="70" t="s">
        <v>67</v>
      </c>
      <c r="O783" s="70">
        <v>0</v>
      </c>
      <c r="P783" s="70" t="s">
        <v>68</v>
      </c>
      <c r="Q783" s="70" t="s">
        <v>68</v>
      </c>
      <c r="R783" s="66"/>
      <c r="S783" s="67"/>
    </row>
    <row r="784" spans="2:19" x14ac:dyDescent="0.3">
      <c r="B784" s="66" t="s">
        <v>1132</v>
      </c>
      <c r="C784" s="67" t="s">
        <v>1133</v>
      </c>
      <c r="D784" s="68" t="s">
        <v>64</v>
      </c>
      <c r="E784" s="68" t="s">
        <v>65</v>
      </c>
      <c r="F784" s="69">
        <v>1585421931701</v>
      </c>
      <c r="G784" s="68" t="s">
        <v>64</v>
      </c>
      <c r="H784" s="68" t="s">
        <v>64</v>
      </c>
      <c r="I784" s="68" t="s">
        <v>66</v>
      </c>
      <c r="J784" s="68" t="s">
        <v>66</v>
      </c>
      <c r="K784" s="70">
        <v>0</v>
      </c>
      <c r="L784" s="70">
        <v>0</v>
      </c>
      <c r="M784" s="70">
        <v>0</v>
      </c>
      <c r="N784" s="70" t="s">
        <v>67</v>
      </c>
      <c r="O784" s="70">
        <v>0</v>
      </c>
      <c r="P784" s="70" t="s">
        <v>68</v>
      </c>
      <c r="Q784" s="70" t="s">
        <v>68</v>
      </c>
      <c r="R784" s="66"/>
      <c r="S784" s="67"/>
    </row>
    <row r="785" spans="2:19" x14ac:dyDescent="0.3">
      <c r="B785" s="66" t="s">
        <v>837</v>
      </c>
      <c r="C785" s="67" t="s">
        <v>729</v>
      </c>
      <c r="D785" s="68" t="s">
        <v>65</v>
      </c>
      <c r="E785" s="68" t="s">
        <v>64</v>
      </c>
      <c r="F785" s="69">
        <v>2839291382201</v>
      </c>
      <c r="G785" s="68" t="s">
        <v>64</v>
      </c>
      <c r="H785" s="68" t="s">
        <v>64</v>
      </c>
      <c r="I785" s="68" t="s">
        <v>66</v>
      </c>
      <c r="J785" s="68" t="s">
        <v>66</v>
      </c>
      <c r="K785" s="70">
        <v>0</v>
      </c>
      <c r="L785" s="70">
        <v>0</v>
      </c>
      <c r="M785" s="70">
        <v>0</v>
      </c>
      <c r="N785" s="70" t="s">
        <v>67</v>
      </c>
      <c r="O785" s="70">
        <v>0</v>
      </c>
      <c r="P785" s="70" t="s">
        <v>68</v>
      </c>
      <c r="Q785" s="70" t="s">
        <v>68</v>
      </c>
      <c r="R785" s="66"/>
      <c r="S785" s="67"/>
    </row>
    <row r="786" spans="2:19" x14ac:dyDescent="0.3">
      <c r="B786" s="66" t="s">
        <v>651</v>
      </c>
      <c r="C786" s="67" t="s">
        <v>647</v>
      </c>
      <c r="D786" s="68" t="s">
        <v>64</v>
      </c>
      <c r="E786" s="68" t="s">
        <v>65</v>
      </c>
      <c r="F786" s="69">
        <v>2618776310101</v>
      </c>
      <c r="G786" s="68" t="s">
        <v>64</v>
      </c>
      <c r="H786" s="68" t="s">
        <v>64</v>
      </c>
      <c r="I786" s="68" t="s">
        <v>66</v>
      </c>
      <c r="J786" s="68" t="s">
        <v>66</v>
      </c>
      <c r="K786" s="70">
        <v>0</v>
      </c>
      <c r="L786" s="70">
        <v>0</v>
      </c>
      <c r="M786" s="70">
        <v>0</v>
      </c>
      <c r="N786" s="70" t="s">
        <v>67</v>
      </c>
      <c r="O786" s="70">
        <v>0</v>
      </c>
      <c r="P786" s="70" t="s">
        <v>68</v>
      </c>
      <c r="Q786" s="70" t="s">
        <v>68</v>
      </c>
      <c r="R786" s="66"/>
      <c r="S786" s="67"/>
    </row>
    <row r="787" spans="2:19" x14ac:dyDescent="0.3">
      <c r="B787" s="66" t="s">
        <v>229</v>
      </c>
      <c r="C787" s="67" t="s">
        <v>752</v>
      </c>
      <c r="D787" s="68" t="s">
        <v>64</v>
      </c>
      <c r="E787" s="68" t="s">
        <v>65</v>
      </c>
      <c r="F787" s="69">
        <v>2523297241801</v>
      </c>
      <c r="G787" s="68" t="s">
        <v>64</v>
      </c>
      <c r="H787" s="68" t="s">
        <v>64</v>
      </c>
      <c r="I787" s="68" t="s">
        <v>66</v>
      </c>
      <c r="J787" s="68" t="s">
        <v>66</v>
      </c>
      <c r="K787" s="70">
        <v>0</v>
      </c>
      <c r="L787" s="70">
        <v>0</v>
      </c>
      <c r="M787" s="70">
        <v>0</v>
      </c>
      <c r="N787" s="70" t="s">
        <v>67</v>
      </c>
      <c r="O787" s="70">
        <v>0</v>
      </c>
      <c r="P787" s="70" t="s">
        <v>68</v>
      </c>
      <c r="Q787" s="70" t="s">
        <v>68</v>
      </c>
      <c r="R787" s="66"/>
      <c r="S787" s="67"/>
    </row>
    <row r="788" spans="2:19" x14ac:dyDescent="0.3">
      <c r="B788" s="66" t="s">
        <v>1042</v>
      </c>
      <c r="C788" s="67" t="s">
        <v>230</v>
      </c>
      <c r="D788" s="68" t="s">
        <v>64</v>
      </c>
      <c r="E788" s="68" t="s">
        <v>65</v>
      </c>
      <c r="F788" s="69">
        <v>2489361150511</v>
      </c>
      <c r="G788" s="68" t="s">
        <v>64</v>
      </c>
      <c r="H788" s="68" t="s">
        <v>64</v>
      </c>
      <c r="I788" s="68" t="s">
        <v>66</v>
      </c>
      <c r="J788" s="68" t="s">
        <v>66</v>
      </c>
      <c r="K788" s="70">
        <v>0</v>
      </c>
      <c r="L788" s="70">
        <v>0</v>
      </c>
      <c r="M788" s="70">
        <v>0</v>
      </c>
      <c r="N788" s="70" t="s">
        <v>67</v>
      </c>
      <c r="O788" s="70">
        <v>0</v>
      </c>
      <c r="P788" s="70" t="s">
        <v>68</v>
      </c>
      <c r="Q788" s="70" t="s">
        <v>68</v>
      </c>
      <c r="R788" s="66"/>
      <c r="S788" s="67"/>
    </row>
    <row r="789" spans="2:19" x14ac:dyDescent="0.3">
      <c r="B789" s="66" t="s">
        <v>669</v>
      </c>
      <c r="C789" s="67" t="s">
        <v>1134</v>
      </c>
      <c r="D789" s="68" t="s">
        <v>64</v>
      </c>
      <c r="E789" s="68" t="s">
        <v>65</v>
      </c>
      <c r="F789" s="69">
        <v>2489339810101</v>
      </c>
      <c r="G789" s="68" t="s">
        <v>64</v>
      </c>
      <c r="H789" s="68" t="s">
        <v>64</v>
      </c>
      <c r="I789" s="68" t="s">
        <v>66</v>
      </c>
      <c r="J789" s="68" t="s">
        <v>66</v>
      </c>
      <c r="K789" s="70">
        <v>0</v>
      </c>
      <c r="L789" s="70">
        <v>0</v>
      </c>
      <c r="M789" s="70">
        <v>0</v>
      </c>
      <c r="N789" s="70" t="s">
        <v>67</v>
      </c>
      <c r="O789" s="70">
        <v>0</v>
      </c>
      <c r="P789" s="70" t="s">
        <v>68</v>
      </c>
      <c r="Q789" s="70" t="s">
        <v>68</v>
      </c>
      <c r="R789" s="66"/>
      <c r="S789" s="67"/>
    </row>
    <row r="790" spans="2:19" x14ac:dyDescent="0.3">
      <c r="B790" s="66" t="s">
        <v>241</v>
      </c>
      <c r="C790" s="67" t="s">
        <v>803</v>
      </c>
      <c r="D790" s="68" t="s">
        <v>64</v>
      </c>
      <c r="E790" s="68" t="s">
        <v>65</v>
      </c>
      <c r="F790" s="69">
        <v>2240037200101</v>
      </c>
      <c r="G790" s="68" t="s">
        <v>64</v>
      </c>
      <c r="H790" s="68" t="s">
        <v>64</v>
      </c>
      <c r="I790" s="68" t="s">
        <v>66</v>
      </c>
      <c r="J790" s="68" t="s">
        <v>66</v>
      </c>
      <c r="K790" s="70">
        <v>0</v>
      </c>
      <c r="L790" s="70">
        <v>0</v>
      </c>
      <c r="M790" s="70">
        <v>0</v>
      </c>
      <c r="N790" s="70" t="s">
        <v>67</v>
      </c>
      <c r="O790" s="70">
        <v>0</v>
      </c>
      <c r="P790" s="70" t="s">
        <v>68</v>
      </c>
      <c r="Q790" s="70" t="s">
        <v>68</v>
      </c>
      <c r="R790" s="66"/>
      <c r="S790" s="67"/>
    </row>
    <row r="791" spans="2:19" x14ac:dyDescent="0.3">
      <c r="B791" s="66" t="s">
        <v>1047</v>
      </c>
      <c r="C791" s="67" t="s">
        <v>230</v>
      </c>
      <c r="D791" s="68" t="s">
        <v>64</v>
      </c>
      <c r="E791" s="68" t="s">
        <v>65</v>
      </c>
      <c r="F791" s="69">
        <v>2443814100406</v>
      </c>
      <c r="G791" s="68" t="s">
        <v>64</v>
      </c>
      <c r="H791" s="68" t="s">
        <v>64</v>
      </c>
      <c r="I791" s="68" t="s">
        <v>66</v>
      </c>
      <c r="J791" s="68" t="s">
        <v>66</v>
      </c>
      <c r="K791" s="70">
        <v>0</v>
      </c>
      <c r="L791" s="70">
        <v>0</v>
      </c>
      <c r="M791" s="70">
        <v>0</v>
      </c>
      <c r="N791" s="70" t="s">
        <v>67</v>
      </c>
      <c r="O791" s="70">
        <v>0</v>
      </c>
      <c r="P791" s="70" t="s">
        <v>68</v>
      </c>
      <c r="Q791" s="70" t="s">
        <v>68</v>
      </c>
      <c r="R791" s="66"/>
      <c r="S791" s="67"/>
    </row>
    <row r="792" spans="2:19" x14ac:dyDescent="0.3">
      <c r="B792" s="66" t="s">
        <v>1135</v>
      </c>
      <c r="C792" s="67" t="s">
        <v>1136</v>
      </c>
      <c r="D792" s="68" t="s">
        <v>64</v>
      </c>
      <c r="E792" s="68" t="s">
        <v>65</v>
      </c>
      <c r="F792" s="69">
        <v>1580319031508</v>
      </c>
      <c r="G792" s="68" t="s">
        <v>64</v>
      </c>
      <c r="H792" s="68" t="s">
        <v>64</v>
      </c>
      <c r="I792" s="68" t="s">
        <v>66</v>
      </c>
      <c r="J792" s="68" t="s">
        <v>66</v>
      </c>
      <c r="K792" s="70" t="s">
        <v>67</v>
      </c>
      <c r="L792" s="70">
        <v>0</v>
      </c>
      <c r="M792" s="70">
        <v>0</v>
      </c>
      <c r="N792" s="70">
        <v>0</v>
      </c>
      <c r="O792" s="70">
        <v>0</v>
      </c>
      <c r="P792" s="70" t="s">
        <v>68</v>
      </c>
      <c r="Q792" s="70" t="s">
        <v>68</v>
      </c>
      <c r="R792" s="66"/>
      <c r="S792" s="67"/>
    </row>
    <row r="793" spans="2:19" x14ac:dyDescent="0.3">
      <c r="B793" s="66" t="s">
        <v>769</v>
      </c>
      <c r="C793" s="67" t="s">
        <v>264</v>
      </c>
      <c r="D793" s="68" t="s">
        <v>65</v>
      </c>
      <c r="E793" s="68" t="s">
        <v>64</v>
      </c>
      <c r="F793" s="69">
        <v>2430999750101</v>
      </c>
      <c r="G793" s="68" t="s">
        <v>64</v>
      </c>
      <c r="H793" s="68" t="s">
        <v>64</v>
      </c>
      <c r="I793" s="68" t="s">
        <v>66</v>
      </c>
      <c r="J793" s="68" t="s">
        <v>66</v>
      </c>
      <c r="K793" s="70">
        <v>0</v>
      </c>
      <c r="L793" s="70">
        <v>0</v>
      </c>
      <c r="M793" s="70">
        <v>0</v>
      </c>
      <c r="N793" s="70" t="s">
        <v>67</v>
      </c>
      <c r="O793" s="70">
        <v>0</v>
      </c>
      <c r="P793" s="70" t="s">
        <v>68</v>
      </c>
      <c r="Q793" s="70" t="s">
        <v>68</v>
      </c>
      <c r="R793" s="66"/>
      <c r="S793" s="67"/>
    </row>
    <row r="794" spans="2:19" x14ac:dyDescent="0.3">
      <c r="B794" s="66" t="s">
        <v>1137</v>
      </c>
      <c r="C794" s="67" t="s">
        <v>671</v>
      </c>
      <c r="D794" s="68" t="s">
        <v>64</v>
      </c>
      <c r="E794" s="68" t="s">
        <v>65</v>
      </c>
      <c r="F794" s="69">
        <v>3462626900101</v>
      </c>
      <c r="G794" s="68" t="s">
        <v>64</v>
      </c>
      <c r="H794" s="68" t="s">
        <v>64</v>
      </c>
      <c r="I794" s="68" t="s">
        <v>66</v>
      </c>
      <c r="J794" s="68" t="s">
        <v>66</v>
      </c>
      <c r="K794" s="70">
        <v>0</v>
      </c>
      <c r="L794" s="70">
        <v>0</v>
      </c>
      <c r="M794" s="70">
        <v>0</v>
      </c>
      <c r="N794" s="70" t="s">
        <v>67</v>
      </c>
      <c r="O794" s="70">
        <v>0</v>
      </c>
      <c r="P794" s="70" t="s">
        <v>68</v>
      </c>
      <c r="Q794" s="70" t="s">
        <v>68</v>
      </c>
      <c r="R794" s="66"/>
      <c r="S794" s="67"/>
    </row>
    <row r="795" spans="2:19" x14ac:dyDescent="0.3">
      <c r="B795" s="66" t="s">
        <v>711</v>
      </c>
      <c r="C795" s="67" t="s">
        <v>1138</v>
      </c>
      <c r="D795" s="68" t="s">
        <v>64</v>
      </c>
      <c r="E795" s="68" t="s">
        <v>65</v>
      </c>
      <c r="F795" s="69">
        <v>2644750540101</v>
      </c>
      <c r="G795" s="68" t="s">
        <v>64</v>
      </c>
      <c r="H795" s="68" t="s">
        <v>64</v>
      </c>
      <c r="I795" s="68" t="s">
        <v>66</v>
      </c>
      <c r="J795" s="68" t="s">
        <v>66</v>
      </c>
      <c r="K795" s="70">
        <v>0</v>
      </c>
      <c r="L795" s="70">
        <v>0</v>
      </c>
      <c r="M795" s="70">
        <v>0</v>
      </c>
      <c r="N795" s="70" t="s">
        <v>67</v>
      </c>
      <c r="O795" s="70">
        <v>0</v>
      </c>
      <c r="P795" s="70" t="s">
        <v>68</v>
      </c>
      <c r="Q795" s="70" t="s">
        <v>68</v>
      </c>
      <c r="R795" s="66"/>
      <c r="S795" s="67"/>
    </row>
    <row r="796" spans="2:19" x14ac:dyDescent="0.3">
      <c r="B796" s="66" t="s">
        <v>1139</v>
      </c>
      <c r="C796" s="67" t="s">
        <v>1140</v>
      </c>
      <c r="D796" s="68" t="s">
        <v>64</v>
      </c>
      <c r="E796" s="68" t="s">
        <v>65</v>
      </c>
      <c r="F796" s="69">
        <v>1747670212211</v>
      </c>
      <c r="G796" s="68" t="s">
        <v>64</v>
      </c>
      <c r="H796" s="68" t="s">
        <v>64</v>
      </c>
      <c r="I796" s="68" t="s">
        <v>66</v>
      </c>
      <c r="J796" s="68" t="s">
        <v>66</v>
      </c>
      <c r="K796" s="70">
        <v>0</v>
      </c>
      <c r="L796" s="70">
        <v>0</v>
      </c>
      <c r="M796" s="70">
        <v>0</v>
      </c>
      <c r="N796" s="70" t="s">
        <v>67</v>
      </c>
      <c r="O796" s="70">
        <v>0</v>
      </c>
      <c r="P796" s="70" t="s">
        <v>68</v>
      </c>
      <c r="Q796" s="70" t="s">
        <v>68</v>
      </c>
      <c r="R796" s="66"/>
      <c r="S796" s="67"/>
    </row>
    <row r="797" spans="2:19" x14ac:dyDescent="0.3">
      <c r="B797" s="66" t="s">
        <v>1141</v>
      </c>
      <c r="C797" s="67" t="s">
        <v>1142</v>
      </c>
      <c r="D797" s="68" t="s">
        <v>64</v>
      </c>
      <c r="E797" s="68" t="s">
        <v>65</v>
      </c>
      <c r="F797" s="69">
        <v>1810483372211</v>
      </c>
      <c r="G797" s="68" t="s">
        <v>64</v>
      </c>
      <c r="H797" s="68" t="s">
        <v>64</v>
      </c>
      <c r="I797" s="68" t="s">
        <v>66</v>
      </c>
      <c r="J797" s="68" t="s">
        <v>66</v>
      </c>
      <c r="K797" s="70">
        <v>0</v>
      </c>
      <c r="L797" s="70">
        <v>0</v>
      </c>
      <c r="M797" s="70">
        <v>0</v>
      </c>
      <c r="N797" s="70" t="s">
        <v>67</v>
      </c>
      <c r="O797" s="70">
        <v>0</v>
      </c>
      <c r="P797" s="70" t="s">
        <v>68</v>
      </c>
      <c r="Q797" s="70" t="s">
        <v>68</v>
      </c>
      <c r="R797" s="66"/>
      <c r="S797" s="67"/>
    </row>
    <row r="798" spans="2:19" x14ac:dyDescent="0.3">
      <c r="B798" s="66" t="s">
        <v>1143</v>
      </c>
      <c r="C798" s="67" t="s">
        <v>1144</v>
      </c>
      <c r="D798" s="68" t="s">
        <v>64</v>
      </c>
      <c r="E798" s="68" t="s">
        <v>65</v>
      </c>
      <c r="F798" s="69">
        <v>1805871290511</v>
      </c>
      <c r="G798" s="68" t="s">
        <v>64</v>
      </c>
      <c r="H798" s="68" t="s">
        <v>64</v>
      </c>
      <c r="I798" s="68" t="s">
        <v>66</v>
      </c>
      <c r="J798" s="68" t="s">
        <v>66</v>
      </c>
      <c r="K798" s="70">
        <v>0</v>
      </c>
      <c r="L798" s="70">
        <v>0</v>
      </c>
      <c r="M798" s="70">
        <v>0</v>
      </c>
      <c r="N798" s="70" t="s">
        <v>67</v>
      </c>
      <c r="O798" s="70">
        <v>0</v>
      </c>
      <c r="P798" s="70" t="s">
        <v>68</v>
      </c>
      <c r="Q798" s="70" t="s">
        <v>68</v>
      </c>
      <c r="R798" s="66"/>
      <c r="S798" s="67"/>
    </row>
    <row r="799" spans="2:19" x14ac:dyDescent="0.3">
      <c r="B799" s="66" t="s">
        <v>225</v>
      </c>
      <c r="C799" s="67" t="s">
        <v>1145</v>
      </c>
      <c r="D799" s="68" t="s">
        <v>64</v>
      </c>
      <c r="E799" s="68" t="s">
        <v>65</v>
      </c>
      <c r="F799" s="69">
        <v>2732739490101</v>
      </c>
      <c r="G799" s="68" t="s">
        <v>64</v>
      </c>
      <c r="H799" s="68" t="s">
        <v>64</v>
      </c>
      <c r="I799" s="68" t="s">
        <v>66</v>
      </c>
      <c r="J799" s="68" t="s">
        <v>66</v>
      </c>
      <c r="K799" s="70">
        <v>0</v>
      </c>
      <c r="L799" s="70">
        <v>0</v>
      </c>
      <c r="M799" s="70">
        <v>0</v>
      </c>
      <c r="N799" s="70" t="s">
        <v>67</v>
      </c>
      <c r="O799" s="70">
        <v>0</v>
      </c>
      <c r="P799" s="70" t="s">
        <v>68</v>
      </c>
      <c r="Q799" s="70" t="s">
        <v>68</v>
      </c>
      <c r="R799" s="66"/>
      <c r="S799" s="67"/>
    </row>
    <row r="800" spans="2:19" x14ac:dyDescent="0.3">
      <c r="B800" s="66" t="s">
        <v>266</v>
      </c>
      <c r="C800" s="67" t="s">
        <v>1146</v>
      </c>
      <c r="D800" s="68" t="s">
        <v>64</v>
      </c>
      <c r="E800" s="68" t="s">
        <v>65</v>
      </c>
      <c r="F800" s="69">
        <v>2530051830101</v>
      </c>
      <c r="G800" s="68" t="s">
        <v>64</v>
      </c>
      <c r="H800" s="68" t="s">
        <v>64</v>
      </c>
      <c r="I800" s="68" t="s">
        <v>66</v>
      </c>
      <c r="J800" s="68" t="s">
        <v>66</v>
      </c>
      <c r="K800" s="70">
        <v>0</v>
      </c>
      <c r="L800" s="70">
        <v>0</v>
      </c>
      <c r="M800" s="70">
        <v>0</v>
      </c>
      <c r="N800" s="70" t="s">
        <v>67</v>
      </c>
      <c r="O800" s="70">
        <v>0</v>
      </c>
      <c r="P800" s="70" t="s">
        <v>68</v>
      </c>
      <c r="Q800" s="70" t="s">
        <v>68</v>
      </c>
      <c r="R800" s="66"/>
      <c r="S800" s="67"/>
    </row>
    <row r="801" spans="2:19" x14ac:dyDescent="0.3">
      <c r="B801" s="66" t="s">
        <v>854</v>
      </c>
      <c r="C801" s="67" t="s">
        <v>1147</v>
      </c>
      <c r="D801" s="68" t="s">
        <v>64</v>
      </c>
      <c r="E801" s="68" t="s">
        <v>65</v>
      </c>
      <c r="F801" s="69">
        <v>2339076100101</v>
      </c>
      <c r="G801" s="68" t="s">
        <v>64</v>
      </c>
      <c r="H801" s="68" t="s">
        <v>64</v>
      </c>
      <c r="I801" s="68" t="s">
        <v>66</v>
      </c>
      <c r="J801" s="68" t="s">
        <v>66</v>
      </c>
      <c r="K801" s="70">
        <v>0</v>
      </c>
      <c r="L801" s="70">
        <v>0</v>
      </c>
      <c r="M801" s="70">
        <v>0</v>
      </c>
      <c r="N801" s="70" t="s">
        <v>67</v>
      </c>
      <c r="O801" s="70">
        <v>0</v>
      </c>
      <c r="P801" s="70" t="s">
        <v>68</v>
      </c>
      <c r="Q801" s="70" t="s">
        <v>68</v>
      </c>
      <c r="R801" s="66"/>
      <c r="S801" s="67"/>
    </row>
    <row r="802" spans="2:19" x14ac:dyDescent="0.3">
      <c r="B802" s="66" t="s">
        <v>653</v>
      </c>
      <c r="C802" s="67" t="s">
        <v>836</v>
      </c>
      <c r="D802" s="68" t="s">
        <v>65</v>
      </c>
      <c r="E802" s="68" t="s">
        <v>64</v>
      </c>
      <c r="F802" s="69">
        <v>1995285191202</v>
      </c>
      <c r="G802" s="68" t="s">
        <v>64</v>
      </c>
      <c r="H802" s="68" t="s">
        <v>64</v>
      </c>
      <c r="I802" s="68" t="s">
        <v>66</v>
      </c>
      <c r="J802" s="68" t="s">
        <v>66</v>
      </c>
      <c r="K802" s="70">
        <v>0</v>
      </c>
      <c r="L802" s="70">
        <v>0</v>
      </c>
      <c r="M802" s="70">
        <v>0</v>
      </c>
      <c r="N802" s="70" t="s">
        <v>67</v>
      </c>
      <c r="O802" s="70">
        <v>0</v>
      </c>
      <c r="P802" s="70" t="s">
        <v>68</v>
      </c>
      <c r="Q802" s="70" t="s">
        <v>68</v>
      </c>
      <c r="R802" s="66"/>
      <c r="S802" s="67"/>
    </row>
    <row r="803" spans="2:19" x14ac:dyDescent="0.3">
      <c r="B803" s="66" t="s">
        <v>769</v>
      </c>
      <c r="C803" s="67" t="s">
        <v>1148</v>
      </c>
      <c r="D803" s="68" t="s">
        <v>65</v>
      </c>
      <c r="E803" s="68" t="s">
        <v>64</v>
      </c>
      <c r="F803" s="69">
        <v>1950123131101</v>
      </c>
      <c r="G803" s="68" t="s">
        <v>64</v>
      </c>
      <c r="H803" s="68" t="s">
        <v>64</v>
      </c>
      <c r="I803" s="68" t="s">
        <v>66</v>
      </c>
      <c r="J803" s="68" t="s">
        <v>66</v>
      </c>
      <c r="K803" s="70">
        <v>0</v>
      </c>
      <c r="L803" s="70">
        <v>0</v>
      </c>
      <c r="M803" s="70">
        <v>0</v>
      </c>
      <c r="N803" s="70" t="s">
        <v>67</v>
      </c>
      <c r="O803" s="70">
        <v>0</v>
      </c>
      <c r="P803" s="70" t="s">
        <v>68</v>
      </c>
      <c r="Q803" s="70" t="s">
        <v>68</v>
      </c>
      <c r="R803" s="66"/>
      <c r="S803" s="67"/>
    </row>
    <row r="804" spans="2:19" x14ac:dyDescent="0.3">
      <c r="B804" s="66" t="s">
        <v>266</v>
      </c>
      <c r="C804" s="67" t="s">
        <v>835</v>
      </c>
      <c r="D804" s="68" t="s">
        <v>64</v>
      </c>
      <c r="E804" s="68" t="s">
        <v>65</v>
      </c>
      <c r="F804" s="69">
        <v>1629590010101</v>
      </c>
      <c r="G804" s="68" t="s">
        <v>64</v>
      </c>
      <c r="H804" s="68" t="s">
        <v>64</v>
      </c>
      <c r="I804" s="68" t="s">
        <v>66</v>
      </c>
      <c r="J804" s="68" t="s">
        <v>66</v>
      </c>
      <c r="K804" s="70">
        <v>0</v>
      </c>
      <c r="L804" s="70">
        <v>0</v>
      </c>
      <c r="M804" s="70">
        <v>0</v>
      </c>
      <c r="N804" s="70" t="s">
        <v>67</v>
      </c>
      <c r="O804" s="70">
        <v>0</v>
      </c>
      <c r="P804" s="70" t="s">
        <v>68</v>
      </c>
      <c r="Q804" s="70" t="s">
        <v>68</v>
      </c>
      <c r="R804" s="66"/>
      <c r="S804" s="67"/>
    </row>
    <row r="805" spans="2:19" x14ac:dyDescent="0.3">
      <c r="B805" s="66" t="s">
        <v>243</v>
      </c>
      <c r="C805" s="67" t="s">
        <v>744</v>
      </c>
      <c r="D805" s="68" t="s">
        <v>64</v>
      </c>
      <c r="E805" s="68" t="s">
        <v>65</v>
      </c>
      <c r="F805" s="69">
        <v>1979637300901</v>
      </c>
      <c r="G805" s="68" t="s">
        <v>64</v>
      </c>
      <c r="H805" s="68" t="s">
        <v>64</v>
      </c>
      <c r="I805" s="68" t="s">
        <v>66</v>
      </c>
      <c r="J805" s="68" t="s">
        <v>66</v>
      </c>
      <c r="K805" s="70">
        <v>0</v>
      </c>
      <c r="L805" s="70">
        <v>0</v>
      </c>
      <c r="M805" s="70">
        <v>0</v>
      </c>
      <c r="N805" s="70" t="s">
        <v>67</v>
      </c>
      <c r="O805" s="70">
        <v>0</v>
      </c>
      <c r="P805" s="70" t="s">
        <v>68</v>
      </c>
      <c r="Q805" s="70" t="s">
        <v>68</v>
      </c>
      <c r="R805" s="66"/>
      <c r="S805" s="67"/>
    </row>
    <row r="806" spans="2:19" x14ac:dyDescent="0.3">
      <c r="B806" s="66" t="s">
        <v>784</v>
      </c>
      <c r="C806" s="67" t="s">
        <v>657</v>
      </c>
      <c r="D806" s="68" t="s">
        <v>65</v>
      </c>
      <c r="E806" s="68" t="s">
        <v>64</v>
      </c>
      <c r="F806" s="69">
        <v>2658553300101</v>
      </c>
      <c r="G806" s="68" t="s">
        <v>64</v>
      </c>
      <c r="H806" s="68" t="s">
        <v>64</v>
      </c>
      <c r="I806" s="68" t="s">
        <v>66</v>
      </c>
      <c r="J806" s="68" t="s">
        <v>66</v>
      </c>
      <c r="K806" s="70">
        <v>0</v>
      </c>
      <c r="L806" s="70">
        <v>0</v>
      </c>
      <c r="M806" s="70">
        <v>0</v>
      </c>
      <c r="N806" s="70" t="s">
        <v>67</v>
      </c>
      <c r="O806" s="70">
        <v>0</v>
      </c>
      <c r="P806" s="70" t="s">
        <v>68</v>
      </c>
      <c r="Q806" s="70" t="s">
        <v>68</v>
      </c>
      <c r="R806" s="66"/>
      <c r="S806" s="67"/>
    </row>
    <row r="807" spans="2:19" x14ac:dyDescent="0.3">
      <c r="B807" s="66" t="s">
        <v>1149</v>
      </c>
      <c r="C807" s="67" t="s">
        <v>1150</v>
      </c>
      <c r="D807" s="68" t="s">
        <v>65</v>
      </c>
      <c r="E807" s="68" t="s">
        <v>64</v>
      </c>
      <c r="F807" s="69">
        <v>2334867200101</v>
      </c>
      <c r="G807" s="68" t="s">
        <v>64</v>
      </c>
      <c r="H807" s="68" t="s">
        <v>64</v>
      </c>
      <c r="I807" s="68" t="s">
        <v>66</v>
      </c>
      <c r="J807" s="68" t="s">
        <v>66</v>
      </c>
      <c r="K807" s="70">
        <v>0</v>
      </c>
      <c r="L807" s="70">
        <v>0</v>
      </c>
      <c r="M807" s="70">
        <v>0</v>
      </c>
      <c r="N807" s="70" t="s">
        <v>67</v>
      </c>
      <c r="O807" s="70">
        <v>0</v>
      </c>
      <c r="P807" s="70" t="s">
        <v>68</v>
      </c>
      <c r="Q807" s="70" t="s">
        <v>68</v>
      </c>
      <c r="R807" s="66"/>
      <c r="S807" s="67"/>
    </row>
    <row r="808" spans="2:19" x14ac:dyDescent="0.3">
      <c r="B808" s="66" t="s">
        <v>225</v>
      </c>
      <c r="C808" s="67" t="s">
        <v>264</v>
      </c>
      <c r="D808" s="68" t="s">
        <v>64</v>
      </c>
      <c r="E808" s="68" t="s">
        <v>65</v>
      </c>
      <c r="F808" s="69">
        <v>1857814702001</v>
      </c>
      <c r="G808" s="68" t="s">
        <v>64</v>
      </c>
      <c r="H808" s="68" t="s">
        <v>64</v>
      </c>
      <c r="I808" s="68" t="s">
        <v>66</v>
      </c>
      <c r="J808" s="68" t="s">
        <v>66</v>
      </c>
      <c r="K808" s="70">
        <v>0</v>
      </c>
      <c r="L808" s="70">
        <v>0</v>
      </c>
      <c r="M808" s="70">
        <v>0</v>
      </c>
      <c r="N808" s="70" t="s">
        <v>67</v>
      </c>
      <c r="O808" s="70">
        <v>0</v>
      </c>
      <c r="P808" s="70" t="s">
        <v>68</v>
      </c>
      <c r="Q808" s="70" t="s">
        <v>68</v>
      </c>
      <c r="R808" s="66"/>
      <c r="S808" s="67"/>
    </row>
    <row r="809" spans="2:19" x14ac:dyDescent="0.3">
      <c r="B809" s="66" t="s">
        <v>1151</v>
      </c>
      <c r="C809" s="67" t="s">
        <v>1152</v>
      </c>
      <c r="D809" s="68" t="s">
        <v>64</v>
      </c>
      <c r="E809" s="68" t="s">
        <v>65</v>
      </c>
      <c r="F809" s="69">
        <v>1957341140602</v>
      </c>
      <c r="G809" s="68" t="s">
        <v>64</v>
      </c>
      <c r="H809" s="68" t="s">
        <v>64</v>
      </c>
      <c r="I809" s="68" t="s">
        <v>66</v>
      </c>
      <c r="J809" s="68" t="s">
        <v>66</v>
      </c>
      <c r="K809" s="70">
        <v>0</v>
      </c>
      <c r="L809" s="70">
        <v>0</v>
      </c>
      <c r="M809" s="70">
        <v>0</v>
      </c>
      <c r="N809" s="70" t="s">
        <v>67</v>
      </c>
      <c r="O809" s="70">
        <v>0</v>
      </c>
      <c r="P809" s="70" t="s">
        <v>68</v>
      </c>
      <c r="Q809" s="70" t="s">
        <v>68</v>
      </c>
      <c r="R809" s="66"/>
      <c r="S809" s="67"/>
    </row>
    <row r="810" spans="2:19" x14ac:dyDescent="0.3">
      <c r="B810" s="66" t="s">
        <v>651</v>
      </c>
      <c r="C810" s="67" t="s">
        <v>873</v>
      </c>
      <c r="D810" s="68" t="s">
        <v>64</v>
      </c>
      <c r="E810" s="68" t="s">
        <v>65</v>
      </c>
      <c r="F810" s="69">
        <v>1980633850101</v>
      </c>
      <c r="G810" s="68" t="s">
        <v>64</v>
      </c>
      <c r="H810" s="68" t="s">
        <v>64</v>
      </c>
      <c r="I810" s="68" t="s">
        <v>66</v>
      </c>
      <c r="J810" s="68" t="s">
        <v>66</v>
      </c>
      <c r="K810" s="70">
        <v>0</v>
      </c>
      <c r="L810" s="70">
        <v>0</v>
      </c>
      <c r="M810" s="70">
        <v>0</v>
      </c>
      <c r="N810" s="70" t="s">
        <v>67</v>
      </c>
      <c r="O810" s="70">
        <v>0</v>
      </c>
      <c r="P810" s="70" t="s">
        <v>68</v>
      </c>
      <c r="Q810" s="70" t="s">
        <v>68</v>
      </c>
      <c r="R810" s="66"/>
      <c r="S810" s="67"/>
    </row>
    <row r="811" spans="2:19" x14ac:dyDescent="0.3">
      <c r="B811" s="66" t="s">
        <v>1153</v>
      </c>
      <c r="C811" s="67" t="s">
        <v>1154</v>
      </c>
      <c r="D811" s="68" t="s">
        <v>65</v>
      </c>
      <c r="E811" s="68" t="s">
        <v>64</v>
      </c>
      <c r="F811" s="69">
        <v>3445771201401</v>
      </c>
      <c r="G811" s="68" t="s">
        <v>64</v>
      </c>
      <c r="H811" s="68" t="s">
        <v>64</v>
      </c>
      <c r="I811" s="68" t="s">
        <v>66</v>
      </c>
      <c r="J811" s="68" t="s">
        <v>66</v>
      </c>
      <c r="K811" s="70">
        <v>0</v>
      </c>
      <c r="L811" s="70">
        <v>0</v>
      </c>
      <c r="M811" s="70">
        <v>0</v>
      </c>
      <c r="N811" s="70" t="s">
        <v>67</v>
      </c>
      <c r="O811" s="70">
        <v>0</v>
      </c>
      <c r="P811" s="70" t="s">
        <v>68</v>
      </c>
      <c r="Q811" s="70" t="s">
        <v>68</v>
      </c>
      <c r="R811" s="66"/>
      <c r="S811" s="67"/>
    </row>
    <row r="812" spans="2:19" x14ac:dyDescent="0.3">
      <c r="B812" s="66" t="s">
        <v>1155</v>
      </c>
      <c r="C812" s="67" t="s">
        <v>230</v>
      </c>
      <c r="D812" s="68" t="s">
        <v>64</v>
      </c>
      <c r="E812" s="68" t="s">
        <v>65</v>
      </c>
      <c r="F812" s="69">
        <v>2444846780408</v>
      </c>
      <c r="G812" s="68" t="s">
        <v>64</v>
      </c>
      <c r="H812" s="68" t="s">
        <v>64</v>
      </c>
      <c r="I812" s="68" t="s">
        <v>66</v>
      </c>
      <c r="J812" s="68" t="s">
        <v>66</v>
      </c>
      <c r="K812" s="70">
        <v>0</v>
      </c>
      <c r="L812" s="70">
        <v>0</v>
      </c>
      <c r="M812" s="70">
        <v>0</v>
      </c>
      <c r="N812" s="70" t="s">
        <v>67</v>
      </c>
      <c r="O812" s="70">
        <v>0</v>
      </c>
      <c r="P812" s="70" t="s">
        <v>68</v>
      </c>
      <c r="Q812" s="70" t="s">
        <v>68</v>
      </c>
      <c r="R812" s="66"/>
      <c r="S812" s="67"/>
    </row>
    <row r="813" spans="2:19" x14ac:dyDescent="0.3">
      <c r="B813" s="66" t="s">
        <v>1156</v>
      </c>
      <c r="C813" s="67" t="s">
        <v>1157</v>
      </c>
      <c r="D813" s="68" t="s">
        <v>64</v>
      </c>
      <c r="E813" s="68" t="s">
        <v>65</v>
      </c>
      <c r="F813" s="69">
        <v>1766918392211</v>
      </c>
      <c r="G813" s="68" t="s">
        <v>64</v>
      </c>
      <c r="H813" s="68" t="s">
        <v>64</v>
      </c>
      <c r="I813" s="68" t="s">
        <v>66</v>
      </c>
      <c r="J813" s="68" t="s">
        <v>66</v>
      </c>
      <c r="K813" s="70">
        <v>0</v>
      </c>
      <c r="L813" s="70">
        <v>0</v>
      </c>
      <c r="M813" s="70">
        <v>0</v>
      </c>
      <c r="N813" s="70" t="s">
        <v>67</v>
      </c>
      <c r="O813" s="70">
        <v>0</v>
      </c>
      <c r="P813" s="70" t="s">
        <v>68</v>
      </c>
      <c r="Q813" s="70" t="s">
        <v>68</v>
      </c>
      <c r="R813" s="66"/>
      <c r="S813" s="67"/>
    </row>
    <row r="814" spans="2:19" x14ac:dyDescent="0.3">
      <c r="B814" s="66" t="s">
        <v>856</v>
      </c>
      <c r="C814" s="67" t="s">
        <v>230</v>
      </c>
      <c r="D814" s="68" t="s">
        <v>65</v>
      </c>
      <c r="E814" s="68" t="s">
        <v>64</v>
      </c>
      <c r="F814" s="69">
        <v>2817436570101</v>
      </c>
      <c r="G814" s="68" t="s">
        <v>64</v>
      </c>
      <c r="H814" s="68" t="s">
        <v>64</v>
      </c>
      <c r="I814" s="68" t="s">
        <v>66</v>
      </c>
      <c r="J814" s="68" t="s">
        <v>66</v>
      </c>
      <c r="K814" s="70">
        <v>0</v>
      </c>
      <c r="L814" s="70">
        <v>0</v>
      </c>
      <c r="M814" s="70">
        <v>0</v>
      </c>
      <c r="N814" s="70" t="s">
        <v>67</v>
      </c>
      <c r="O814" s="70">
        <v>0</v>
      </c>
      <c r="P814" s="70" t="s">
        <v>68</v>
      </c>
      <c r="Q814" s="70" t="s">
        <v>68</v>
      </c>
      <c r="R814" s="66"/>
      <c r="S814" s="67"/>
    </row>
    <row r="815" spans="2:19" x14ac:dyDescent="0.3">
      <c r="B815" s="66" t="s">
        <v>1135</v>
      </c>
      <c r="C815" s="67" t="s">
        <v>1158</v>
      </c>
      <c r="D815" s="68" t="s">
        <v>64</v>
      </c>
      <c r="E815" s="68" t="s">
        <v>65</v>
      </c>
      <c r="F815" s="69">
        <v>1891359990401</v>
      </c>
      <c r="G815" s="68" t="s">
        <v>64</v>
      </c>
      <c r="H815" s="68" t="s">
        <v>64</v>
      </c>
      <c r="I815" s="68" t="s">
        <v>66</v>
      </c>
      <c r="J815" s="68" t="s">
        <v>66</v>
      </c>
      <c r="K815" s="70" t="s">
        <v>67</v>
      </c>
      <c r="L815" s="70">
        <v>0</v>
      </c>
      <c r="M815" s="70">
        <v>0</v>
      </c>
      <c r="N815" s="70">
        <v>0</v>
      </c>
      <c r="O815" s="70">
        <v>0</v>
      </c>
      <c r="P815" s="70" t="s">
        <v>68</v>
      </c>
      <c r="Q815" s="70" t="s">
        <v>68</v>
      </c>
      <c r="R815" s="66"/>
      <c r="S815" s="67"/>
    </row>
    <row r="816" spans="2:19" x14ac:dyDescent="0.3">
      <c r="B816" s="66" t="s">
        <v>719</v>
      </c>
      <c r="C816" s="67" t="s">
        <v>1159</v>
      </c>
      <c r="D816" s="68" t="s">
        <v>64</v>
      </c>
      <c r="E816" s="68" t="s">
        <v>65</v>
      </c>
      <c r="F816" s="69">
        <v>1955098890101</v>
      </c>
      <c r="G816" s="68" t="s">
        <v>64</v>
      </c>
      <c r="H816" s="68" t="s">
        <v>64</v>
      </c>
      <c r="I816" s="68" t="s">
        <v>66</v>
      </c>
      <c r="J816" s="68" t="s">
        <v>66</v>
      </c>
      <c r="K816" s="70">
        <v>0</v>
      </c>
      <c r="L816" s="70">
        <v>0</v>
      </c>
      <c r="M816" s="70">
        <v>0</v>
      </c>
      <c r="N816" s="70" t="s">
        <v>67</v>
      </c>
      <c r="O816" s="70">
        <v>0</v>
      </c>
      <c r="P816" s="70" t="s">
        <v>68</v>
      </c>
      <c r="Q816" s="70" t="s">
        <v>68</v>
      </c>
      <c r="R816" s="66"/>
      <c r="S816" s="67"/>
    </row>
    <row r="817" spans="2:19" x14ac:dyDescent="0.3">
      <c r="B817" s="66" t="s">
        <v>239</v>
      </c>
      <c r="C817" s="67" t="s">
        <v>1160</v>
      </c>
      <c r="D817" s="68" t="s">
        <v>64</v>
      </c>
      <c r="E817" s="68" t="s">
        <v>65</v>
      </c>
      <c r="F817" s="69">
        <v>2579514741301</v>
      </c>
      <c r="G817" s="68" t="s">
        <v>64</v>
      </c>
      <c r="H817" s="68" t="s">
        <v>64</v>
      </c>
      <c r="I817" s="68" t="s">
        <v>66</v>
      </c>
      <c r="J817" s="68" t="s">
        <v>66</v>
      </c>
      <c r="K817" s="70">
        <v>0</v>
      </c>
      <c r="L817" s="70">
        <v>0</v>
      </c>
      <c r="M817" s="70">
        <v>0</v>
      </c>
      <c r="N817" s="70" t="s">
        <v>67</v>
      </c>
      <c r="O817" s="70">
        <v>0</v>
      </c>
      <c r="P817" s="70" t="s">
        <v>68</v>
      </c>
      <c r="Q817" s="70" t="s">
        <v>68</v>
      </c>
      <c r="R817" s="66"/>
      <c r="S817" s="67"/>
    </row>
    <row r="818" spans="2:19" x14ac:dyDescent="0.3">
      <c r="B818" s="66" t="s">
        <v>288</v>
      </c>
      <c r="C818" s="67" t="s">
        <v>1161</v>
      </c>
      <c r="D818" s="68" t="s">
        <v>64</v>
      </c>
      <c r="E818" s="68" t="s">
        <v>65</v>
      </c>
      <c r="F818" s="69">
        <v>2995787710101</v>
      </c>
      <c r="G818" s="68" t="s">
        <v>64</v>
      </c>
      <c r="H818" s="68" t="s">
        <v>64</v>
      </c>
      <c r="I818" s="68" t="s">
        <v>66</v>
      </c>
      <c r="J818" s="68" t="s">
        <v>66</v>
      </c>
      <c r="K818" s="70">
        <v>0</v>
      </c>
      <c r="L818" s="70">
        <v>0</v>
      </c>
      <c r="M818" s="70">
        <v>0</v>
      </c>
      <c r="N818" s="70" t="s">
        <v>67</v>
      </c>
      <c r="O818" s="70">
        <v>0</v>
      </c>
      <c r="P818" s="70" t="s">
        <v>68</v>
      </c>
      <c r="Q818" s="70" t="s">
        <v>68</v>
      </c>
      <c r="R818" s="66"/>
      <c r="S818" s="67"/>
    </row>
    <row r="819" spans="2:19" x14ac:dyDescent="0.3">
      <c r="B819" s="66" t="s">
        <v>1162</v>
      </c>
      <c r="C819" s="67" t="s">
        <v>1163</v>
      </c>
      <c r="D819" s="68" t="s">
        <v>64</v>
      </c>
      <c r="E819" s="68" t="s">
        <v>65</v>
      </c>
      <c r="F819" s="69">
        <v>1763906500602</v>
      </c>
      <c r="G819" s="68" t="s">
        <v>64</v>
      </c>
      <c r="H819" s="68" t="s">
        <v>64</v>
      </c>
      <c r="I819" s="68" t="s">
        <v>66</v>
      </c>
      <c r="J819" s="68" t="s">
        <v>66</v>
      </c>
      <c r="K819" s="70">
        <v>0</v>
      </c>
      <c r="L819" s="70">
        <v>0</v>
      </c>
      <c r="M819" s="70">
        <v>0</v>
      </c>
      <c r="N819" s="70" t="s">
        <v>67</v>
      </c>
      <c r="O819" s="70">
        <v>0</v>
      </c>
      <c r="P819" s="70" t="s">
        <v>68</v>
      </c>
      <c r="Q819" s="70" t="s">
        <v>68</v>
      </c>
      <c r="R819" s="66"/>
      <c r="S819" s="67"/>
    </row>
    <row r="820" spans="2:19" x14ac:dyDescent="0.3">
      <c r="B820" s="98">
        <v>0</v>
      </c>
      <c r="C820" s="98">
        <v>0</v>
      </c>
      <c r="D820" s="29" t="s">
        <v>64</v>
      </c>
      <c r="E820" s="29" t="s">
        <v>64</v>
      </c>
      <c r="F820" s="98">
        <v>0</v>
      </c>
      <c r="G820" s="29" t="s">
        <v>64</v>
      </c>
      <c r="H820" s="29" t="s">
        <v>64</v>
      </c>
      <c r="I820" s="29" t="s">
        <v>66</v>
      </c>
      <c r="J820" s="29" t="s">
        <v>66</v>
      </c>
      <c r="K820" s="98">
        <v>0</v>
      </c>
      <c r="L820" s="98">
        <v>0</v>
      </c>
      <c r="M820" s="98">
        <v>0</v>
      </c>
      <c r="N820" s="98">
        <v>0</v>
      </c>
      <c r="O820" s="98">
        <v>0</v>
      </c>
      <c r="P820" s="98">
        <v>0</v>
      </c>
      <c r="Q820" s="98">
        <v>0</v>
      </c>
    </row>
    <row r="822" spans="2:19" ht="15.6" x14ac:dyDescent="0.3">
      <c r="B822" s="383" t="s">
        <v>0</v>
      </c>
      <c r="C822" s="383"/>
      <c r="D822" s="383"/>
      <c r="E822" s="383"/>
      <c r="F822" s="383"/>
      <c r="G822" s="383"/>
      <c r="H822" s="383"/>
      <c r="I822" s="383"/>
      <c r="J822" s="383"/>
      <c r="K822" s="383"/>
      <c r="L822" s="383"/>
      <c r="M822" s="383"/>
      <c r="N822" s="383"/>
      <c r="O822" s="383"/>
      <c r="P822" s="383"/>
    </row>
    <row r="823" spans="2:19" x14ac:dyDescent="0.3">
      <c r="B823" s="2" t="s">
        <v>1</v>
      </c>
      <c r="C823" s="384"/>
      <c r="D823" s="384"/>
      <c r="E823" s="384"/>
      <c r="F823" s="384"/>
      <c r="G823" s="384"/>
      <c r="H823" s="384"/>
      <c r="I823" s="384"/>
      <c r="J823" s="384"/>
      <c r="K823" s="384"/>
      <c r="L823" s="384"/>
      <c r="M823" s="384"/>
      <c r="N823" s="384"/>
      <c r="O823" s="384"/>
      <c r="P823" s="3"/>
    </row>
    <row r="824" spans="2:19" x14ac:dyDescent="0.3">
      <c r="B824" s="4"/>
      <c r="C824" s="5"/>
      <c r="D824" s="5"/>
      <c r="E824" s="5"/>
      <c r="F824" s="6"/>
      <c r="G824" s="6"/>
      <c r="H824" s="6"/>
      <c r="I824" s="6"/>
      <c r="J824" s="5"/>
      <c r="K824" s="5"/>
      <c r="L824" s="5"/>
      <c r="M824" s="5"/>
      <c r="N824" s="5"/>
      <c r="O824" s="5"/>
      <c r="P824" s="7"/>
    </row>
    <row r="825" spans="2:19" x14ac:dyDescent="0.3">
      <c r="B825" s="2" t="s">
        <v>3</v>
      </c>
      <c r="C825" s="384"/>
      <c r="D825" s="384"/>
      <c r="E825" s="384"/>
      <c r="F825" s="384"/>
      <c r="G825" s="384"/>
      <c r="H825" s="384"/>
      <c r="I825" s="384"/>
      <c r="J825" s="384"/>
      <c r="K825" s="384"/>
      <c r="L825" s="384"/>
      <c r="M825" s="384"/>
      <c r="N825" s="384"/>
      <c r="O825" s="384"/>
      <c r="P825" s="3"/>
    </row>
    <row r="826" spans="2:19" ht="15" thickBot="1" x14ac:dyDescent="0.35">
      <c r="B826" s="385" t="s">
        <v>5</v>
      </c>
      <c r="C826" s="385"/>
      <c r="D826" s="385"/>
      <c r="E826" s="385"/>
      <c r="F826" s="385"/>
      <c r="G826" s="385"/>
      <c r="H826" s="385"/>
      <c r="I826" s="385"/>
      <c r="J826" s="385"/>
      <c r="K826" s="385"/>
      <c r="L826" s="385"/>
      <c r="M826" s="385"/>
      <c r="N826" s="385"/>
      <c r="O826" s="385"/>
      <c r="P826" s="9"/>
    </row>
    <row r="827" spans="2:19" ht="15" thickBot="1" x14ac:dyDescent="0.35">
      <c r="B827" s="386" t="s">
        <v>6</v>
      </c>
      <c r="C827" s="387"/>
      <c r="D827" s="387"/>
      <c r="E827" s="387"/>
      <c r="F827" s="387"/>
      <c r="G827" s="388"/>
      <c r="H827" s="386" t="s">
        <v>7</v>
      </c>
      <c r="I827" s="387"/>
      <c r="J827" s="388"/>
      <c r="K827" s="389" t="s">
        <v>8</v>
      </c>
      <c r="L827" s="390"/>
      <c r="M827" s="390"/>
      <c r="N827" s="389" t="s">
        <v>9</v>
      </c>
      <c r="O827" s="391"/>
      <c r="P827" s="9"/>
    </row>
    <row r="828" spans="2:19" ht="40.200000000000003" thickBot="1" x14ac:dyDescent="0.35">
      <c r="B828" s="12" t="s">
        <v>10</v>
      </c>
      <c r="C828" s="13" t="s">
        <v>11</v>
      </c>
      <c r="D828" s="13" t="s">
        <v>12</v>
      </c>
      <c r="E828" s="13" t="s">
        <v>13</v>
      </c>
      <c r="F828" s="13" t="s">
        <v>14</v>
      </c>
      <c r="G828" s="14" t="s">
        <v>15</v>
      </c>
      <c r="H828" s="12" t="s">
        <v>16</v>
      </c>
      <c r="I828" s="15" t="s">
        <v>17</v>
      </c>
      <c r="J828" s="14" t="s">
        <v>18</v>
      </c>
      <c r="K828" s="16" t="s">
        <v>19</v>
      </c>
      <c r="L828" s="17" t="s">
        <v>20</v>
      </c>
      <c r="M828" s="18" t="s">
        <v>21</v>
      </c>
      <c r="N828" s="392" t="s">
        <v>22</v>
      </c>
      <c r="O828" s="393"/>
      <c r="P828" s="20"/>
    </row>
    <row r="829" spans="2:19" x14ac:dyDescent="0.3">
      <c r="B829" s="134" t="s">
        <v>1164</v>
      </c>
      <c r="C829" s="135"/>
      <c r="D829" s="136"/>
      <c r="E829" s="137" t="s">
        <v>644</v>
      </c>
      <c r="F829" s="138"/>
      <c r="G829" s="25"/>
      <c r="H829" s="28">
        <v>3913315</v>
      </c>
      <c r="I829" s="28">
        <v>3949158</v>
      </c>
      <c r="J829" s="28">
        <v>21263.38</v>
      </c>
      <c r="K829" s="125">
        <v>62975</v>
      </c>
      <c r="L829" s="132">
        <v>17940</v>
      </c>
      <c r="M829" s="126">
        <v>600</v>
      </c>
      <c r="N829" s="394"/>
      <c r="O829" s="395"/>
      <c r="P829" s="30"/>
    </row>
    <row r="832" spans="2:19" x14ac:dyDescent="0.3">
      <c r="B832" s="58"/>
      <c r="C832" s="398" t="s">
        <v>26</v>
      </c>
      <c r="D832" s="398"/>
      <c r="E832" s="398"/>
      <c r="F832" s="398"/>
      <c r="G832" s="398"/>
      <c r="H832" s="398"/>
      <c r="I832" s="398"/>
      <c r="J832" s="398"/>
      <c r="K832" s="398"/>
      <c r="L832" s="398"/>
      <c r="M832" s="398"/>
      <c r="N832" s="398"/>
      <c r="O832" s="398"/>
      <c r="P832" s="398"/>
      <c r="Q832" s="398"/>
      <c r="R832" s="58"/>
      <c r="S832" s="89"/>
    </row>
    <row r="833" spans="2:19" ht="15" thickBot="1" x14ac:dyDescent="0.35">
      <c r="B833" s="399" t="s">
        <v>27</v>
      </c>
      <c r="C833" s="399"/>
      <c r="D833" s="399"/>
      <c r="E833" s="399"/>
      <c r="F833" s="399"/>
      <c r="G833" s="399"/>
      <c r="H833" s="399"/>
      <c r="I833" s="399"/>
      <c r="J833" s="399"/>
      <c r="K833" s="399"/>
      <c r="L833" s="399"/>
      <c r="M833" s="399"/>
      <c r="N833" s="399"/>
      <c r="O833" s="399"/>
      <c r="P833" s="399"/>
      <c r="Q833" s="399"/>
      <c r="R833" s="399"/>
      <c r="S833" s="399"/>
    </row>
    <row r="834" spans="2:19" ht="30.75" customHeight="1" thickBot="1" x14ac:dyDescent="0.35">
      <c r="B834" s="400" t="s">
        <v>28</v>
      </c>
      <c r="C834" s="400"/>
      <c r="D834" s="400"/>
      <c r="E834" s="400"/>
      <c r="F834" s="401"/>
      <c r="G834" s="386" t="s">
        <v>29</v>
      </c>
      <c r="H834" s="387"/>
      <c r="I834" s="387"/>
      <c r="J834" s="388"/>
      <c r="K834" s="387" t="s">
        <v>30</v>
      </c>
      <c r="L834" s="387"/>
      <c r="M834" s="387"/>
      <c r="N834" s="387"/>
      <c r="O834" s="388"/>
      <c r="P834" s="386" t="s">
        <v>31</v>
      </c>
      <c r="Q834" s="388"/>
      <c r="R834" s="400"/>
      <c r="S834" s="400"/>
    </row>
    <row r="835" spans="2:19" ht="53.4" thickBot="1" x14ac:dyDescent="0.35">
      <c r="B835" s="402" t="s">
        <v>32</v>
      </c>
      <c r="C835" s="403"/>
      <c r="D835" s="59" t="s">
        <v>33</v>
      </c>
      <c r="E835" s="60" t="s">
        <v>34</v>
      </c>
      <c r="F835" s="14" t="s">
        <v>35</v>
      </c>
      <c r="G835" s="12" t="s">
        <v>36</v>
      </c>
      <c r="H835" s="61" t="s">
        <v>37</v>
      </c>
      <c r="I835" s="18" t="s">
        <v>38</v>
      </c>
      <c r="J835" s="14" t="s">
        <v>39</v>
      </c>
      <c r="K835" s="62" t="s">
        <v>40</v>
      </c>
      <c r="L835" s="59" t="s">
        <v>41</v>
      </c>
      <c r="M835" s="59" t="s">
        <v>42</v>
      </c>
      <c r="N835" s="60" t="s">
        <v>43</v>
      </c>
      <c r="O835" s="63" t="s">
        <v>44</v>
      </c>
      <c r="P835" s="64" t="s">
        <v>45</v>
      </c>
      <c r="Q835" s="65" t="s">
        <v>46</v>
      </c>
      <c r="R835" s="402"/>
      <c r="S835" s="403"/>
    </row>
    <row r="836" spans="2:19" ht="15" thickBot="1" x14ac:dyDescent="0.35">
      <c r="B836" s="92" t="s">
        <v>1030</v>
      </c>
      <c r="C836" s="93" t="s">
        <v>1165</v>
      </c>
      <c r="D836" s="94" t="s">
        <v>64</v>
      </c>
      <c r="E836" s="94" t="s">
        <v>65</v>
      </c>
      <c r="F836" s="95">
        <v>3485111590110</v>
      </c>
      <c r="G836" s="94" t="s">
        <v>64</v>
      </c>
      <c r="H836" s="94" t="s">
        <v>64</v>
      </c>
      <c r="I836" s="94" t="s">
        <v>66</v>
      </c>
      <c r="J836" s="94" t="s">
        <v>65</v>
      </c>
      <c r="K836" s="96">
        <v>0</v>
      </c>
      <c r="L836" s="96">
        <v>0</v>
      </c>
      <c r="M836" s="96">
        <v>0</v>
      </c>
      <c r="N836" s="96" t="s">
        <v>65</v>
      </c>
      <c r="O836" s="96">
        <v>0</v>
      </c>
      <c r="P836" s="96" t="s">
        <v>1166</v>
      </c>
      <c r="Q836" s="96" t="s">
        <v>224</v>
      </c>
      <c r="R836" s="92"/>
      <c r="S836" s="93"/>
    </row>
    <row r="837" spans="2:19" ht="15" thickBot="1" x14ac:dyDescent="0.35">
      <c r="B837" s="92" t="s">
        <v>1167</v>
      </c>
      <c r="C837" s="93" t="s">
        <v>1168</v>
      </c>
      <c r="D837" s="94" t="s">
        <v>65</v>
      </c>
      <c r="E837" s="94" t="s">
        <v>64</v>
      </c>
      <c r="F837" s="95">
        <v>2526243860110</v>
      </c>
      <c r="G837" s="94" t="s">
        <v>64</v>
      </c>
      <c r="H837" s="94" t="s">
        <v>64</v>
      </c>
      <c r="I837" s="94" t="s">
        <v>66</v>
      </c>
      <c r="J837" s="94" t="s">
        <v>65</v>
      </c>
      <c r="K837" s="96" t="s">
        <v>67</v>
      </c>
      <c r="L837" s="96">
        <v>0</v>
      </c>
      <c r="M837" s="96">
        <v>0</v>
      </c>
      <c r="N837" s="96">
        <v>0</v>
      </c>
      <c r="O837" s="70">
        <v>0</v>
      </c>
      <c r="P837" s="96" t="s">
        <v>1166</v>
      </c>
      <c r="Q837" s="96" t="s">
        <v>224</v>
      </c>
      <c r="R837" s="92"/>
      <c r="S837" s="93"/>
    </row>
    <row r="838" spans="2:19" ht="15" thickBot="1" x14ac:dyDescent="0.35">
      <c r="B838" s="92" t="s">
        <v>1169</v>
      </c>
      <c r="C838" s="93" t="s">
        <v>262</v>
      </c>
      <c r="D838" s="94" t="s">
        <v>64</v>
      </c>
      <c r="E838" s="94" t="s">
        <v>65</v>
      </c>
      <c r="F838" s="95">
        <v>2214437460110</v>
      </c>
      <c r="G838" s="94" t="s">
        <v>64</v>
      </c>
      <c r="H838" s="94" t="s">
        <v>64</v>
      </c>
      <c r="I838" s="94" t="s">
        <v>66</v>
      </c>
      <c r="J838" s="94" t="s">
        <v>65</v>
      </c>
      <c r="K838" s="96" t="s">
        <v>67</v>
      </c>
      <c r="L838" s="96">
        <v>0</v>
      </c>
      <c r="M838" s="96">
        <v>0</v>
      </c>
      <c r="N838" s="96">
        <v>0</v>
      </c>
      <c r="O838" s="70">
        <v>0</v>
      </c>
      <c r="P838" s="96" t="s">
        <v>1166</v>
      </c>
      <c r="Q838" s="96" t="s">
        <v>224</v>
      </c>
      <c r="R838" s="92"/>
      <c r="S838" s="93"/>
    </row>
    <row r="839" spans="2:19" ht="15" thickBot="1" x14ac:dyDescent="0.35">
      <c r="B839" s="92" t="s">
        <v>1170</v>
      </c>
      <c r="C839" s="93" t="s">
        <v>1168</v>
      </c>
      <c r="D839" s="94" t="s">
        <v>65</v>
      </c>
      <c r="E839" s="94" t="s">
        <v>64</v>
      </c>
      <c r="F839" s="95">
        <v>2587011880110</v>
      </c>
      <c r="G839" s="94" t="s">
        <v>64</v>
      </c>
      <c r="H839" s="94" t="s">
        <v>64</v>
      </c>
      <c r="I839" s="94" t="s">
        <v>66</v>
      </c>
      <c r="J839" s="94" t="s">
        <v>65</v>
      </c>
      <c r="K839" s="96" t="s">
        <v>67</v>
      </c>
      <c r="L839" s="96">
        <v>0</v>
      </c>
      <c r="M839" s="96">
        <v>0</v>
      </c>
      <c r="N839" s="96">
        <v>0</v>
      </c>
      <c r="O839" s="70">
        <v>0</v>
      </c>
      <c r="P839" s="96" t="s">
        <v>1166</v>
      </c>
      <c r="Q839" s="96" t="s">
        <v>224</v>
      </c>
      <c r="R839" s="92"/>
      <c r="S839" s="93"/>
    </row>
    <row r="840" spans="2:19" ht="15" thickBot="1" x14ac:dyDescent="0.35">
      <c r="B840" s="92" t="s">
        <v>256</v>
      </c>
      <c r="C840" s="93" t="s">
        <v>652</v>
      </c>
      <c r="D840" s="94" t="s">
        <v>64</v>
      </c>
      <c r="E840" s="94" t="s">
        <v>65</v>
      </c>
      <c r="F840" s="95">
        <v>1899254340110</v>
      </c>
      <c r="G840" s="94" t="s">
        <v>64</v>
      </c>
      <c r="H840" s="94" t="s">
        <v>64</v>
      </c>
      <c r="I840" s="94" t="s">
        <v>66</v>
      </c>
      <c r="J840" s="94" t="s">
        <v>65</v>
      </c>
      <c r="K840" s="96">
        <v>0</v>
      </c>
      <c r="L840" s="96">
        <v>0</v>
      </c>
      <c r="M840" s="96">
        <v>0</v>
      </c>
      <c r="N840" s="96">
        <v>0</v>
      </c>
      <c r="O840" s="70">
        <v>0</v>
      </c>
      <c r="P840" s="96" t="s">
        <v>1166</v>
      </c>
      <c r="Q840" s="96" t="s">
        <v>224</v>
      </c>
      <c r="R840" s="92"/>
      <c r="S840" s="93"/>
    </row>
    <row r="841" spans="2:19" ht="15" thickBot="1" x14ac:dyDescent="0.35">
      <c r="B841" s="92" t="s">
        <v>1171</v>
      </c>
      <c r="C841" s="93" t="s">
        <v>1172</v>
      </c>
      <c r="D841" s="94" t="s">
        <v>65</v>
      </c>
      <c r="E841" s="94" t="s">
        <v>64</v>
      </c>
      <c r="F841" s="95">
        <v>2402646650406</v>
      </c>
      <c r="G841" s="94" t="s">
        <v>64</v>
      </c>
      <c r="H841" s="94" t="s">
        <v>64</v>
      </c>
      <c r="I841" s="94" t="s">
        <v>66</v>
      </c>
      <c r="J841" s="94" t="s">
        <v>65</v>
      </c>
      <c r="K841" s="96" t="s">
        <v>67</v>
      </c>
      <c r="L841" s="96">
        <v>0</v>
      </c>
      <c r="M841" s="96">
        <v>0</v>
      </c>
      <c r="N841" s="96">
        <v>0</v>
      </c>
      <c r="O841" s="70">
        <v>0</v>
      </c>
      <c r="P841" s="96" t="s">
        <v>1166</v>
      </c>
      <c r="Q841" s="96" t="s">
        <v>224</v>
      </c>
      <c r="R841" s="92"/>
      <c r="S841" s="93"/>
    </row>
    <row r="842" spans="2:19" ht="15" thickBot="1" x14ac:dyDescent="0.35">
      <c r="B842" s="92" t="s">
        <v>1173</v>
      </c>
      <c r="C842" s="93" t="s">
        <v>1168</v>
      </c>
      <c r="D842" s="94" t="s">
        <v>65</v>
      </c>
      <c r="E842" s="94" t="s">
        <v>64</v>
      </c>
      <c r="F842" s="95">
        <v>1731558390110</v>
      </c>
      <c r="G842" s="94" t="s">
        <v>64</v>
      </c>
      <c r="H842" s="94" t="s">
        <v>64</v>
      </c>
      <c r="I842" s="94" t="s">
        <v>66</v>
      </c>
      <c r="J842" s="94" t="s">
        <v>65</v>
      </c>
      <c r="K842" s="96" t="s">
        <v>67</v>
      </c>
      <c r="L842" s="96">
        <v>0</v>
      </c>
      <c r="M842" s="96">
        <v>0</v>
      </c>
      <c r="N842" s="96">
        <v>0</v>
      </c>
      <c r="O842" s="70">
        <v>0</v>
      </c>
      <c r="P842" s="96" t="s">
        <v>1166</v>
      </c>
      <c r="Q842" s="96" t="s">
        <v>224</v>
      </c>
      <c r="R842" s="92"/>
      <c r="S842" s="93"/>
    </row>
    <row r="843" spans="2:19" ht="15" thickBot="1" x14ac:dyDescent="0.35">
      <c r="B843" s="92" t="s">
        <v>1174</v>
      </c>
      <c r="C843" s="93" t="s">
        <v>1175</v>
      </c>
      <c r="D843" s="94" t="s">
        <v>64</v>
      </c>
      <c r="E843" s="94" t="s">
        <v>65</v>
      </c>
      <c r="F843" s="95">
        <v>2385177480110</v>
      </c>
      <c r="G843" s="94" t="s">
        <v>64</v>
      </c>
      <c r="H843" s="94" t="s">
        <v>64</v>
      </c>
      <c r="I843" s="94" t="s">
        <v>66</v>
      </c>
      <c r="J843" s="94" t="s">
        <v>65</v>
      </c>
      <c r="K843" s="96" t="s">
        <v>67</v>
      </c>
      <c r="L843" s="96">
        <v>0</v>
      </c>
      <c r="M843" s="96">
        <v>0</v>
      </c>
      <c r="N843" s="96">
        <v>0</v>
      </c>
      <c r="O843" s="70">
        <v>0</v>
      </c>
      <c r="P843" s="96" t="s">
        <v>1166</v>
      </c>
      <c r="Q843" s="96" t="s">
        <v>224</v>
      </c>
      <c r="R843" s="92"/>
      <c r="S843" s="93"/>
    </row>
    <row r="844" spans="2:19" ht="15" thickBot="1" x14ac:dyDescent="0.35">
      <c r="B844" s="92" t="s">
        <v>1176</v>
      </c>
      <c r="C844" s="93" t="s">
        <v>1177</v>
      </c>
      <c r="D844" s="94" t="s">
        <v>65</v>
      </c>
      <c r="E844" s="94" t="s">
        <v>64</v>
      </c>
      <c r="F844" s="95">
        <v>1696074880110</v>
      </c>
      <c r="G844" s="94" t="s">
        <v>64</v>
      </c>
      <c r="H844" s="94" t="s">
        <v>64</v>
      </c>
      <c r="I844" s="94" t="s">
        <v>66</v>
      </c>
      <c r="J844" s="94" t="s">
        <v>65</v>
      </c>
      <c r="K844" s="96" t="s">
        <v>67</v>
      </c>
      <c r="L844" s="96">
        <v>0</v>
      </c>
      <c r="M844" s="96">
        <v>0</v>
      </c>
      <c r="N844" s="96">
        <v>0</v>
      </c>
      <c r="O844" s="70">
        <v>0</v>
      </c>
      <c r="P844" s="96" t="s">
        <v>1166</v>
      </c>
      <c r="Q844" s="96" t="s">
        <v>224</v>
      </c>
      <c r="R844" s="92"/>
      <c r="S844" s="93"/>
    </row>
    <row r="845" spans="2:19" ht="15" thickBot="1" x14ac:dyDescent="0.35">
      <c r="B845" s="92" t="s">
        <v>696</v>
      </c>
      <c r="C845" s="93" t="s">
        <v>1178</v>
      </c>
      <c r="D845" s="94" t="s">
        <v>65</v>
      </c>
      <c r="E845" s="94" t="s">
        <v>64</v>
      </c>
      <c r="F845" s="95">
        <v>2451151960110</v>
      </c>
      <c r="G845" s="94" t="s">
        <v>64</v>
      </c>
      <c r="H845" s="94" t="s">
        <v>64</v>
      </c>
      <c r="I845" s="94" t="s">
        <v>66</v>
      </c>
      <c r="J845" s="94" t="s">
        <v>65</v>
      </c>
      <c r="K845" s="96" t="s">
        <v>67</v>
      </c>
      <c r="L845" s="96">
        <v>0</v>
      </c>
      <c r="M845" s="96">
        <v>0</v>
      </c>
      <c r="N845" s="96">
        <v>0</v>
      </c>
      <c r="O845" s="70">
        <v>0</v>
      </c>
      <c r="P845" s="96" t="s">
        <v>1166</v>
      </c>
      <c r="Q845" s="96" t="s">
        <v>224</v>
      </c>
      <c r="R845" s="92"/>
      <c r="S845" s="93"/>
    </row>
    <row r="846" spans="2:19" ht="15" thickBot="1" x14ac:dyDescent="0.35">
      <c r="B846" s="92" t="s">
        <v>696</v>
      </c>
      <c r="C846" s="93" t="s">
        <v>1179</v>
      </c>
      <c r="D846" s="94" t="s">
        <v>65</v>
      </c>
      <c r="E846" s="94" t="s">
        <v>64</v>
      </c>
      <c r="F846" s="95">
        <v>2425848880110</v>
      </c>
      <c r="G846" s="94" t="s">
        <v>64</v>
      </c>
      <c r="H846" s="94" t="s">
        <v>64</v>
      </c>
      <c r="I846" s="94" t="s">
        <v>66</v>
      </c>
      <c r="J846" s="94" t="s">
        <v>65</v>
      </c>
      <c r="K846" s="96" t="s">
        <v>67</v>
      </c>
      <c r="L846" s="96">
        <v>0</v>
      </c>
      <c r="M846" s="96">
        <v>0</v>
      </c>
      <c r="N846" s="96">
        <v>0</v>
      </c>
      <c r="O846" s="70">
        <v>0</v>
      </c>
      <c r="P846" s="96" t="s">
        <v>1166</v>
      </c>
      <c r="Q846" s="96" t="s">
        <v>224</v>
      </c>
      <c r="R846" s="92"/>
      <c r="S846" s="93"/>
    </row>
    <row r="847" spans="2:19" ht="15" thickBot="1" x14ac:dyDescent="0.35">
      <c r="B847" s="92" t="s">
        <v>762</v>
      </c>
      <c r="C847" s="93" t="s">
        <v>1180</v>
      </c>
      <c r="D847" s="94" t="s">
        <v>64</v>
      </c>
      <c r="E847" s="94" t="s">
        <v>65</v>
      </c>
      <c r="F847" s="95">
        <v>2641012940110</v>
      </c>
      <c r="G847" s="94" t="s">
        <v>64</v>
      </c>
      <c r="H847" s="94" t="s">
        <v>64</v>
      </c>
      <c r="I847" s="94" t="s">
        <v>66</v>
      </c>
      <c r="J847" s="94" t="s">
        <v>65</v>
      </c>
      <c r="K847" s="96" t="s">
        <v>67</v>
      </c>
      <c r="L847" s="96">
        <v>0</v>
      </c>
      <c r="M847" s="96">
        <v>0</v>
      </c>
      <c r="N847" s="96">
        <v>0</v>
      </c>
      <c r="O847" s="70">
        <v>0</v>
      </c>
      <c r="P847" s="96" t="s">
        <v>1166</v>
      </c>
      <c r="Q847" s="96" t="s">
        <v>224</v>
      </c>
      <c r="R847" s="92"/>
      <c r="S847" s="93"/>
    </row>
    <row r="848" spans="2:19" ht="15" thickBot="1" x14ac:dyDescent="0.35">
      <c r="B848" s="92" t="s">
        <v>1181</v>
      </c>
      <c r="C848" s="93" t="s">
        <v>1182</v>
      </c>
      <c r="D848" s="94" t="s">
        <v>65</v>
      </c>
      <c r="E848" s="94" t="s">
        <v>64</v>
      </c>
      <c r="F848" s="95">
        <v>2596159511404</v>
      </c>
      <c r="G848" s="94" t="s">
        <v>64</v>
      </c>
      <c r="H848" s="94" t="s">
        <v>64</v>
      </c>
      <c r="I848" s="94" t="s">
        <v>66</v>
      </c>
      <c r="J848" s="94" t="s">
        <v>65</v>
      </c>
      <c r="K848" s="96" t="s">
        <v>67</v>
      </c>
      <c r="L848" s="96">
        <v>0</v>
      </c>
      <c r="M848" s="96">
        <v>0</v>
      </c>
      <c r="N848" s="96">
        <v>0</v>
      </c>
      <c r="O848" s="70">
        <v>0</v>
      </c>
      <c r="P848" s="96" t="s">
        <v>1166</v>
      </c>
      <c r="Q848" s="96" t="s">
        <v>224</v>
      </c>
      <c r="R848" s="92"/>
      <c r="S848" s="93"/>
    </row>
    <row r="849" spans="2:19" ht="15" thickBot="1" x14ac:dyDescent="0.35">
      <c r="B849" s="92" t="s">
        <v>237</v>
      </c>
      <c r="C849" s="93" t="s">
        <v>230</v>
      </c>
      <c r="D849" s="94" t="s">
        <v>64</v>
      </c>
      <c r="E849" s="94" t="s">
        <v>65</v>
      </c>
      <c r="F849" s="95">
        <v>1993768830110</v>
      </c>
      <c r="G849" s="94" t="s">
        <v>64</v>
      </c>
      <c r="H849" s="94" t="s">
        <v>64</v>
      </c>
      <c r="I849" s="94" t="s">
        <v>66</v>
      </c>
      <c r="J849" s="94" t="s">
        <v>65</v>
      </c>
      <c r="K849" s="96" t="s">
        <v>67</v>
      </c>
      <c r="L849" s="96">
        <v>0</v>
      </c>
      <c r="M849" s="96">
        <v>0</v>
      </c>
      <c r="N849" s="96">
        <v>0</v>
      </c>
      <c r="O849" s="70">
        <v>0</v>
      </c>
      <c r="P849" s="96" t="s">
        <v>1166</v>
      </c>
      <c r="Q849" s="96" t="s">
        <v>224</v>
      </c>
      <c r="R849" s="92"/>
      <c r="S849" s="93"/>
    </row>
    <row r="850" spans="2:19" ht="15" thickBot="1" x14ac:dyDescent="0.35">
      <c r="B850" s="92" t="s">
        <v>1183</v>
      </c>
      <c r="C850" s="93" t="s">
        <v>1184</v>
      </c>
      <c r="D850" s="94" t="s">
        <v>65</v>
      </c>
      <c r="E850" s="94" t="s">
        <v>64</v>
      </c>
      <c r="F850" s="95">
        <v>2589622160110</v>
      </c>
      <c r="G850" s="94" t="s">
        <v>64</v>
      </c>
      <c r="H850" s="94" t="s">
        <v>64</v>
      </c>
      <c r="I850" s="94" t="s">
        <v>66</v>
      </c>
      <c r="J850" s="94" t="s">
        <v>65</v>
      </c>
      <c r="K850" s="96" t="s">
        <v>67</v>
      </c>
      <c r="L850" s="96">
        <v>0</v>
      </c>
      <c r="M850" s="96">
        <v>0</v>
      </c>
      <c r="N850" s="96">
        <v>0</v>
      </c>
      <c r="O850" s="70">
        <v>0</v>
      </c>
      <c r="P850" s="96" t="s">
        <v>1166</v>
      </c>
      <c r="Q850" s="96" t="s">
        <v>224</v>
      </c>
      <c r="R850" s="92"/>
      <c r="S850" s="93"/>
    </row>
    <row r="851" spans="2:19" ht="15" thickBot="1" x14ac:dyDescent="0.35">
      <c r="B851" s="92" t="s">
        <v>1185</v>
      </c>
      <c r="C851" s="93" t="s">
        <v>1186</v>
      </c>
      <c r="D851" s="94" t="s">
        <v>65</v>
      </c>
      <c r="E851" s="94" t="s">
        <v>64</v>
      </c>
      <c r="F851" s="95">
        <v>2519913850110</v>
      </c>
      <c r="G851" s="94" t="s">
        <v>64</v>
      </c>
      <c r="H851" s="94" t="s">
        <v>64</v>
      </c>
      <c r="I851" s="94" t="s">
        <v>66</v>
      </c>
      <c r="J851" s="94" t="s">
        <v>65</v>
      </c>
      <c r="K851" s="96" t="s">
        <v>67</v>
      </c>
      <c r="L851" s="96">
        <v>0</v>
      </c>
      <c r="M851" s="96">
        <v>0</v>
      </c>
      <c r="N851" s="96">
        <v>0</v>
      </c>
      <c r="O851" s="70">
        <v>0</v>
      </c>
      <c r="P851" s="96" t="s">
        <v>1166</v>
      </c>
      <c r="Q851" s="96" t="s">
        <v>224</v>
      </c>
      <c r="R851" s="92"/>
      <c r="S851" s="93"/>
    </row>
    <row r="852" spans="2:19" ht="15" thickBot="1" x14ac:dyDescent="0.35">
      <c r="B852" s="92" t="s">
        <v>1187</v>
      </c>
      <c r="C852" s="93" t="s">
        <v>1175</v>
      </c>
      <c r="D852" s="94" t="s">
        <v>64</v>
      </c>
      <c r="E852" s="94" t="s">
        <v>65</v>
      </c>
      <c r="F852" s="95">
        <v>2518796150110</v>
      </c>
      <c r="G852" s="94" t="s">
        <v>64</v>
      </c>
      <c r="H852" s="94" t="s">
        <v>64</v>
      </c>
      <c r="I852" s="94" t="s">
        <v>66</v>
      </c>
      <c r="J852" s="94" t="s">
        <v>65</v>
      </c>
      <c r="K852" s="96" t="s">
        <v>67</v>
      </c>
      <c r="L852" s="96">
        <v>0</v>
      </c>
      <c r="M852" s="96">
        <v>0</v>
      </c>
      <c r="N852" s="96">
        <v>0</v>
      </c>
      <c r="O852" s="70">
        <v>0</v>
      </c>
      <c r="P852" s="96" t="s">
        <v>1166</v>
      </c>
      <c r="Q852" s="96" t="s">
        <v>224</v>
      </c>
      <c r="R852" s="92"/>
      <c r="S852" s="93"/>
    </row>
    <row r="853" spans="2:19" ht="15" thickBot="1" x14ac:dyDescent="0.35">
      <c r="B853" s="92" t="s">
        <v>1188</v>
      </c>
      <c r="C853" s="93" t="s">
        <v>1189</v>
      </c>
      <c r="D853" s="94" t="s">
        <v>65</v>
      </c>
      <c r="E853" s="94" t="s">
        <v>64</v>
      </c>
      <c r="F853" s="95">
        <v>2399402880110</v>
      </c>
      <c r="G853" s="94" t="s">
        <v>64</v>
      </c>
      <c r="H853" s="94" t="s">
        <v>64</v>
      </c>
      <c r="I853" s="94" t="s">
        <v>66</v>
      </c>
      <c r="J853" s="94" t="s">
        <v>65</v>
      </c>
      <c r="K853" s="96" t="s">
        <v>67</v>
      </c>
      <c r="L853" s="96">
        <v>0</v>
      </c>
      <c r="M853" s="96">
        <v>0</v>
      </c>
      <c r="N853" s="96">
        <v>0</v>
      </c>
      <c r="O853" s="70">
        <v>0</v>
      </c>
      <c r="P853" s="96" t="s">
        <v>1166</v>
      </c>
      <c r="Q853" s="96" t="s">
        <v>224</v>
      </c>
      <c r="R853" s="92"/>
      <c r="S853" s="93"/>
    </row>
    <row r="854" spans="2:19" ht="15" thickBot="1" x14ac:dyDescent="0.35">
      <c r="B854" s="92" t="s">
        <v>225</v>
      </c>
      <c r="C854" s="93" t="s">
        <v>1190</v>
      </c>
      <c r="D854" s="94" t="s">
        <v>64</v>
      </c>
      <c r="E854" s="94" t="s">
        <v>65</v>
      </c>
      <c r="F854" s="95">
        <v>2357397231406</v>
      </c>
      <c r="G854" s="94" t="s">
        <v>64</v>
      </c>
      <c r="H854" s="94" t="s">
        <v>64</v>
      </c>
      <c r="I854" s="94" t="s">
        <v>66</v>
      </c>
      <c r="J854" s="94" t="s">
        <v>65</v>
      </c>
      <c r="K854" s="96" t="s">
        <v>67</v>
      </c>
      <c r="L854" s="96">
        <v>0</v>
      </c>
      <c r="M854" s="96">
        <v>0</v>
      </c>
      <c r="N854" s="96">
        <v>0</v>
      </c>
      <c r="O854" s="70">
        <v>0</v>
      </c>
      <c r="P854" s="96" t="s">
        <v>1166</v>
      </c>
      <c r="Q854" s="96" t="s">
        <v>224</v>
      </c>
      <c r="R854" s="92"/>
      <c r="S854" s="93"/>
    </row>
    <row r="855" spans="2:19" ht="15" thickBot="1" x14ac:dyDescent="0.35">
      <c r="B855" s="92" t="s">
        <v>696</v>
      </c>
      <c r="C855" s="93" t="s">
        <v>1168</v>
      </c>
      <c r="D855" s="94" t="s">
        <v>65</v>
      </c>
      <c r="E855" s="94" t="s">
        <v>64</v>
      </c>
      <c r="F855" s="95">
        <v>2665340310110</v>
      </c>
      <c r="G855" s="94" t="s">
        <v>64</v>
      </c>
      <c r="H855" s="94" t="s">
        <v>64</v>
      </c>
      <c r="I855" s="94" t="s">
        <v>66</v>
      </c>
      <c r="J855" s="94" t="s">
        <v>65</v>
      </c>
      <c r="K855" s="96" t="s">
        <v>67</v>
      </c>
      <c r="L855" s="96">
        <v>0</v>
      </c>
      <c r="M855" s="96">
        <v>0</v>
      </c>
      <c r="N855" s="96">
        <v>0</v>
      </c>
      <c r="O855" s="70">
        <v>0</v>
      </c>
      <c r="P855" s="96" t="s">
        <v>1166</v>
      </c>
      <c r="Q855" s="96" t="s">
        <v>224</v>
      </c>
      <c r="R855" s="92"/>
      <c r="S855" s="93"/>
    </row>
    <row r="856" spans="2:19" ht="15" thickBot="1" x14ac:dyDescent="0.35">
      <c r="B856" s="92" t="s">
        <v>1191</v>
      </c>
      <c r="C856" s="93" t="s">
        <v>947</v>
      </c>
      <c r="D856" s="94" t="s">
        <v>64</v>
      </c>
      <c r="E856" s="94" t="s">
        <v>65</v>
      </c>
      <c r="F856" s="95">
        <v>1665650080110</v>
      </c>
      <c r="G856" s="94" t="s">
        <v>64</v>
      </c>
      <c r="H856" s="94" t="s">
        <v>64</v>
      </c>
      <c r="I856" s="94" t="s">
        <v>66</v>
      </c>
      <c r="J856" s="94" t="s">
        <v>65</v>
      </c>
      <c r="K856" s="96" t="s">
        <v>67</v>
      </c>
      <c r="L856" s="96">
        <v>0</v>
      </c>
      <c r="M856" s="96">
        <v>0</v>
      </c>
      <c r="N856" s="96">
        <v>0</v>
      </c>
      <c r="O856" s="70">
        <v>0</v>
      </c>
      <c r="P856" s="96" t="s">
        <v>1166</v>
      </c>
      <c r="Q856" s="96" t="s">
        <v>224</v>
      </c>
      <c r="R856" s="92"/>
      <c r="S856" s="93"/>
    </row>
    <row r="857" spans="2:19" ht="15" thickBot="1" x14ac:dyDescent="0.35">
      <c r="B857" s="92" t="s">
        <v>1192</v>
      </c>
      <c r="C857" s="93" t="s">
        <v>1168</v>
      </c>
      <c r="D857" s="94" t="s">
        <v>64</v>
      </c>
      <c r="E857" s="94" t="s">
        <v>65</v>
      </c>
      <c r="F857" s="95">
        <v>2641529800110</v>
      </c>
      <c r="G857" s="94" t="s">
        <v>64</v>
      </c>
      <c r="H857" s="94" t="s">
        <v>64</v>
      </c>
      <c r="I857" s="94" t="s">
        <v>66</v>
      </c>
      <c r="J857" s="94" t="s">
        <v>65</v>
      </c>
      <c r="K857" s="96" t="s">
        <v>67</v>
      </c>
      <c r="L857" s="96">
        <v>0</v>
      </c>
      <c r="M857" s="96">
        <v>0</v>
      </c>
      <c r="N857" s="96">
        <v>0</v>
      </c>
      <c r="O857" s="70">
        <v>0</v>
      </c>
      <c r="P857" s="96" t="s">
        <v>1166</v>
      </c>
      <c r="Q857" s="96" t="s">
        <v>224</v>
      </c>
      <c r="R857" s="92"/>
      <c r="S857" s="93"/>
    </row>
    <row r="858" spans="2:19" ht="15" thickBot="1" x14ac:dyDescent="0.35">
      <c r="B858" s="92" t="s">
        <v>1193</v>
      </c>
      <c r="C858" s="93" t="s">
        <v>1194</v>
      </c>
      <c r="D858" s="94" t="s">
        <v>64</v>
      </c>
      <c r="E858" s="94" t="s">
        <v>65</v>
      </c>
      <c r="F858" s="95">
        <v>1629703310110</v>
      </c>
      <c r="G858" s="94" t="s">
        <v>64</v>
      </c>
      <c r="H858" s="94" t="s">
        <v>64</v>
      </c>
      <c r="I858" s="94" t="s">
        <v>66</v>
      </c>
      <c r="J858" s="94" t="s">
        <v>65</v>
      </c>
      <c r="K858" s="96" t="s">
        <v>67</v>
      </c>
      <c r="L858" s="96">
        <v>0</v>
      </c>
      <c r="M858" s="96">
        <v>0</v>
      </c>
      <c r="N858" s="96">
        <v>0</v>
      </c>
      <c r="O858" s="70">
        <v>0</v>
      </c>
      <c r="P858" s="96" t="s">
        <v>1166</v>
      </c>
      <c r="Q858" s="96" t="s">
        <v>224</v>
      </c>
      <c r="R858" s="92"/>
      <c r="S858" s="93"/>
    </row>
    <row r="859" spans="2:19" ht="15" thickBot="1" x14ac:dyDescent="0.35">
      <c r="B859" s="92" t="s">
        <v>1173</v>
      </c>
      <c r="C859" s="93" t="s">
        <v>1195</v>
      </c>
      <c r="D859" s="94" t="s">
        <v>65</v>
      </c>
      <c r="E859" s="94" t="s">
        <v>64</v>
      </c>
      <c r="F859" s="95">
        <v>1994193610110</v>
      </c>
      <c r="G859" s="94" t="s">
        <v>64</v>
      </c>
      <c r="H859" s="94" t="s">
        <v>64</v>
      </c>
      <c r="I859" s="94" t="s">
        <v>66</v>
      </c>
      <c r="J859" s="94" t="s">
        <v>65</v>
      </c>
      <c r="K859" s="96" t="s">
        <v>67</v>
      </c>
      <c r="L859" s="96">
        <v>0</v>
      </c>
      <c r="M859" s="96">
        <v>0</v>
      </c>
      <c r="N859" s="96">
        <v>0</v>
      </c>
      <c r="O859" s="70">
        <v>0</v>
      </c>
      <c r="P859" s="96" t="s">
        <v>1166</v>
      </c>
      <c r="Q859" s="96" t="s">
        <v>224</v>
      </c>
      <c r="R859" s="92"/>
      <c r="S859" s="93"/>
    </row>
    <row r="860" spans="2:19" ht="15" thickBot="1" x14ac:dyDescent="0.35">
      <c r="B860" s="92" t="s">
        <v>282</v>
      </c>
      <c r="C860" s="93" t="s">
        <v>1196</v>
      </c>
      <c r="D860" s="94" t="s">
        <v>64</v>
      </c>
      <c r="E860" s="94" t="s">
        <v>65</v>
      </c>
      <c r="F860" s="95">
        <v>2554942030407</v>
      </c>
      <c r="G860" s="94" t="s">
        <v>64</v>
      </c>
      <c r="H860" s="94" t="s">
        <v>64</v>
      </c>
      <c r="I860" s="94" t="s">
        <v>66</v>
      </c>
      <c r="J860" s="94" t="s">
        <v>65</v>
      </c>
      <c r="K860" s="96" t="s">
        <v>67</v>
      </c>
      <c r="L860" s="96">
        <v>0</v>
      </c>
      <c r="M860" s="96">
        <v>0</v>
      </c>
      <c r="N860" s="96">
        <v>0</v>
      </c>
      <c r="O860" s="70">
        <v>0</v>
      </c>
      <c r="P860" s="96" t="s">
        <v>1166</v>
      </c>
      <c r="Q860" s="96" t="s">
        <v>224</v>
      </c>
      <c r="R860" s="92"/>
      <c r="S860" s="93"/>
    </row>
    <row r="861" spans="2:19" ht="15" thickBot="1" x14ac:dyDescent="0.35">
      <c r="B861" s="92" t="s">
        <v>1197</v>
      </c>
      <c r="C861" s="93" t="s">
        <v>1198</v>
      </c>
      <c r="D861" s="94" t="s">
        <v>64</v>
      </c>
      <c r="E861" s="94" t="s">
        <v>65</v>
      </c>
      <c r="F861" s="95">
        <v>2192925310110</v>
      </c>
      <c r="G861" s="94" t="s">
        <v>64</v>
      </c>
      <c r="H861" s="94" t="s">
        <v>64</v>
      </c>
      <c r="I861" s="94" t="s">
        <v>66</v>
      </c>
      <c r="J861" s="94" t="s">
        <v>65</v>
      </c>
      <c r="K861" s="96" t="s">
        <v>67</v>
      </c>
      <c r="L861" s="96">
        <v>0</v>
      </c>
      <c r="M861" s="96">
        <v>0</v>
      </c>
      <c r="N861" s="96">
        <v>0</v>
      </c>
      <c r="O861" s="70">
        <v>0</v>
      </c>
      <c r="P861" s="96" t="s">
        <v>1166</v>
      </c>
      <c r="Q861" s="96" t="s">
        <v>224</v>
      </c>
      <c r="R861" s="92"/>
      <c r="S861" s="93"/>
    </row>
    <row r="862" spans="2:19" ht="15" thickBot="1" x14ac:dyDescent="0.35">
      <c r="B862" s="92" t="s">
        <v>1199</v>
      </c>
      <c r="C862" s="93" t="s">
        <v>1168</v>
      </c>
      <c r="D862" s="94" t="s">
        <v>65</v>
      </c>
      <c r="E862" s="94" t="s">
        <v>64</v>
      </c>
      <c r="F862" s="95">
        <v>2595188910110</v>
      </c>
      <c r="G862" s="94" t="s">
        <v>64</v>
      </c>
      <c r="H862" s="94" t="s">
        <v>64</v>
      </c>
      <c r="I862" s="94" t="s">
        <v>66</v>
      </c>
      <c r="J862" s="94" t="s">
        <v>65</v>
      </c>
      <c r="K862" s="96" t="s">
        <v>67</v>
      </c>
      <c r="L862" s="96">
        <v>0</v>
      </c>
      <c r="M862" s="96">
        <v>0</v>
      </c>
      <c r="N862" s="96">
        <v>0</v>
      </c>
      <c r="O862" s="70">
        <v>0</v>
      </c>
      <c r="P862" s="96" t="s">
        <v>1166</v>
      </c>
      <c r="Q862" s="96" t="s">
        <v>224</v>
      </c>
      <c r="R862" s="92"/>
      <c r="S862" s="93"/>
    </row>
    <row r="863" spans="2:19" ht="15" thickBot="1" x14ac:dyDescent="0.35">
      <c r="B863" s="92" t="s">
        <v>1200</v>
      </c>
      <c r="C863" s="93" t="s">
        <v>1178</v>
      </c>
      <c r="D863" s="94" t="s">
        <v>64</v>
      </c>
      <c r="E863" s="94" t="s">
        <v>65</v>
      </c>
      <c r="F863" s="95">
        <v>2387711560110</v>
      </c>
      <c r="G863" s="94" t="s">
        <v>64</v>
      </c>
      <c r="H863" s="94" t="s">
        <v>64</v>
      </c>
      <c r="I863" s="94" t="s">
        <v>66</v>
      </c>
      <c r="J863" s="94" t="s">
        <v>65</v>
      </c>
      <c r="K863" s="96" t="s">
        <v>67</v>
      </c>
      <c r="L863" s="96">
        <v>0</v>
      </c>
      <c r="M863" s="96">
        <v>0</v>
      </c>
      <c r="N863" s="96">
        <v>0</v>
      </c>
      <c r="O863" s="70">
        <v>0</v>
      </c>
      <c r="P863" s="96" t="s">
        <v>1166</v>
      </c>
      <c r="Q863" s="96" t="s">
        <v>224</v>
      </c>
      <c r="R863" s="92"/>
      <c r="S863" s="93"/>
    </row>
    <row r="864" spans="2:19" ht="15" thickBot="1" x14ac:dyDescent="0.35">
      <c r="B864" s="92" t="s">
        <v>696</v>
      </c>
      <c r="C864" s="93" t="s">
        <v>1201</v>
      </c>
      <c r="D864" s="94" t="s">
        <v>65</v>
      </c>
      <c r="E864" s="94" t="s">
        <v>64</v>
      </c>
      <c r="F864" s="95">
        <v>1808694180110</v>
      </c>
      <c r="G864" s="94" t="s">
        <v>64</v>
      </c>
      <c r="H864" s="94" t="s">
        <v>64</v>
      </c>
      <c r="I864" s="94" t="s">
        <v>66</v>
      </c>
      <c r="J864" s="94" t="s">
        <v>65</v>
      </c>
      <c r="K864" s="96" t="s">
        <v>67</v>
      </c>
      <c r="L864" s="96">
        <v>0</v>
      </c>
      <c r="M864" s="96">
        <v>0</v>
      </c>
      <c r="N864" s="96">
        <v>0</v>
      </c>
      <c r="O864" s="70">
        <v>0</v>
      </c>
      <c r="P864" s="96" t="s">
        <v>1166</v>
      </c>
      <c r="Q864" s="96" t="s">
        <v>224</v>
      </c>
      <c r="R864" s="92"/>
      <c r="S864" s="93"/>
    </row>
    <row r="865" spans="2:19" ht="15" thickBot="1" x14ac:dyDescent="0.35">
      <c r="B865" s="92" t="s">
        <v>696</v>
      </c>
      <c r="C865" s="93" t="s">
        <v>1202</v>
      </c>
      <c r="D865" s="94" t="s">
        <v>65</v>
      </c>
      <c r="E865" s="94" t="s">
        <v>64</v>
      </c>
      <c r="F865" s="95">
        <v>2377320250110</v>
      </c>
      <c r="G865" s="94" t="s">
        <v>64</v>
      </c>
      <c r="H865" s="94" t="s">
        <v>64</v>
      </c>
      <c r="I865" s="94" t="s">
        <v>66</v>
      </c>
      <c r="J865" s="94" t="s">
        <v>65</v>
      </c>
      <c r="K865" s="96" t="s">
        <v>67</v>
      </c>
      <c r="L865" s="96">
        <v>0</v>
      </c>
      <c r="M865" s="96">
        <v>0</v>
      </c>
      <c r="N865" s="96">
        <v>0</v>
      </c>
      <c r="O865" s="70">
        <v>0</v>
      </c>
      <c r="P865" s="96" t="s">
        <v>1166</v>
      </c>
      <c r="Q865" s="96" t="s">
        <v>224</v>
      </c>
      <c r="R865" s="92"/>
      <c r="S865" s="93"/>
    </row>
    <row r="866" spans="2:19" ht="15" thickBot="1" x14ac:dyDescent="0.35">
      <c r="B866" s="92" t="s">
        <v>1203</v>
      </c>
      <c r="C866" s="93" t="s">
        <v>752</v>
      </c>
      <c r="D866" s="94" t="s">
        <v>65</v>
      </c>
      <c r="E866" s="94" t="s">
        <v>64</v>
      </c>
      <c r="F866" s="95">
        <v>2681544302204</v>
      </c>
      <c r="G866" s="94" t="s">
        <v>64</v>
      </c>
      <c r="H866" s="94" t="s">
        <v>64</v>
      </c>
      <c r="I866" s="94" t="s">
        <v>66</v>
      </c>
      <c r="J866" s="94" t="s">
        <v>65</v>
      </c>
      <c r="K866" s="96" t="s">
        <v>67</v>
      </c>
      <c r="L866" s="96">
        <v>0</v>
      </c>
      <c r="M866" s="96">
        <v>0</v>
      </c>
      <c r="N866" s="96">
        <v>0</v>
      </c>
      <c r="O866" s="70">
        <v>0</v>
      </c>
      <c r="P866" s="96" t="s">
        <v>1166</v>
      </c>
      <c r="Q866" s="96" t="s">
        <v>224</v>
      </c>
      <c r="R866" s="92"/>
      <c r="S866" s="93"/>
    </row>
    <row r="867" spans="2:19" ht="15" thickBot="1" x14ac:dyDescent="0.35">
      <c r="B867" s="92" t="s">
        <v>267</v>
      </c>
      <c r="C867" s="93" t="s">
        <v>870</v>
      </c>
      <c r="D867" s="94" t="s">
        <v>64</v>
      </c>
      <c r="E867" s="94" t="s">
        <v>65</v>
      </c>
      <c r="F867" s="95">
        <v>2537511790110</v>
      </c>
      <c r="G867" s="94" t="s">
        <v>64</v>
      </c>
      <c r="H867" s="94" t="s">
        <v>64</v>
      </c>
      <c r="I867" s="94" t="s">
        <v>66</v>
      </c>
      <c r="J867" s="94" t="s">
        <v>65</v>
      </c>
      <c r="K867" s="96" t="s">
        <v>67</v>
      </c>
      <c r="L867" s="96">
        <v>0</v>
      </c>
      <c r="M867" s="96">
        <v>0</v>
      </c>
      <c r="N867" s="96">
        <v>0</v>
      </c>
      <c r="O867" s="70">
        <v>0</v>
      </c>
      <c r="P867" s="96" t="s">
        <v>1166</v>
      </c>
      <c r="Q867" s="96" t="s">
        <v>224</v>
      </c>
      <c r="R867" s="92"/>
      <c r="S867" s="93"/>
    </row>
    <row r="868" spans="2:19" ht="15" thickBot="1" x14ac:dyDescent="0.35">
      <c r="B868" s="92" t="s">
        <v>1082</v>
      </c>
      <c r="C868" s="93" t="s">
        <v>1204</v>
      </c>
      <c r="D868" s="94" t="s">
        <v>65</v>
      </c>
      <c r="E868" s="94" t="s">
        <v>64</v>
      </c>
      <c r="F868" s="95">
        <v>2603498790110</v>
      </c>
      <c r="G868" s="94" t="s">
        <v>64</v>
      </c>
      <c r="H868" s="94" t="s">
        <v>64</v>
      </c>
      <c r="I868" s="94" t="s">
        <v>66</v>
      </c>
      <c r="J868" s="94" t="s">
        <v>65</v>
      </c>
      <c r="K868" s="96" t="s">
        <v>67</v>
      </c>
      <c r="L868" s="96">
        <v>0</v>
      </c>
      <c r="M868" s="96">
        <v>0</v>
      </c>
      <c r="N868" s="96">
        <v>0</v>
      </c>
      <c r="O868" s="70">
        <v>0</v>
      </c>
      <c r="P868" s="96" t="s">
        <v>1166</v>
      </c>
      <c r="Q868" s="96" t="s">
        <v>224</v>
      </c>
      <c r="R868" s="92"/>
      <c r="S868" s="93"/>
    </row>
    <row r="869" spans="2:19" ht="15" thickBot="1" x14ac:dyDescent="0.35">
      <c r="B869" s="92" t="s">
        <v>1009</v>
      </c>
      <c r="C869" s="93" t="s">
        <v>1205</v>
      </c>
      <c r="D869" s="94" t="s">
        <v>64</v>
      </c>
      <c r="E869" s="94" t="s">
        <v>65</v>
      </c>
      <c r="F869" s="95">
        <v>2566867930110</v>
      </c>
      <c r="G869" s="94" t="s">
        <v>64</v>
      </c>
      <c r="H869" s="94" t="s">
        <v>64</v>
      </c>
      <c r="I869" s="94" t="s">
        <v>66</v>
      </c>
      <c r="J869" s="94" t="s">
        <v>65</v>
      </c>
      <c r="K869" s="96" t="s">
        <v>67</v>
      </c>
      <c r="L869" s="96">
        <v>0</v>
      </c>
      <c r="M869" s="96">
        <v>0</v>
      </c>
      <c r="N869" s="96">
        <v>0</v>
      </c>
      <c r="O869" s="70">
        <v>0</v>
      </c>
      <c r="P869" s="96" t="s">
        <v>1166</v>
      </c>
      <c r="Q869" s="96" t="s">
        <v>224</v>
      </c>
      <c r="R869" s="92"/>
      <c r="S869" s="93"/>
    </row>
    <row r="870" spans="2:19" ht="15" thickBot="1" x14ac:dyDescent="0.35">
      <c r="B870" s="92" t="s">
        <v>1117</v>
      </c>
      <c r="C870" s="93" t="s">
        <v>1206</v>
      </c>
      <c r="D870" s="94" t="s">
        <v>65</v>
      </c>
      <c r="E870" s="94" t="s">
        <v>64</v>
      </c>
      <c r="F870" s="95">
        <v>2574133240110</v>
      </c>
      <c r="G870" s="94" t="s">
        <v>64</v>
      </c>
      <c r="H870" s="94" t="s">
        <v>64</v>
      </c>
      <c r="I870" s="94" t="s">
        <v>66</v>
      </c>
      <c r="J870" s="94" t="s">
        <v>65</v>
      </c>
      <c r="K870" s="96" t="s">
        <v>67</v>
      </c>
      <c r="L870" s="96">
        <v>0</v>
      </c>
      <c r="M870" s="96">
        <v>0</v>
      </c>
      <c r="N870" s="96">
        <v>0</v>
      </c>
      <c r="O870" s="70">
        <v>0</v>
      </c>
      <c r="P870" s="96" t="s">
        <v>1166</v>
      </c>
      <c r="Q870" s="96" t="s">
        <v>224</v>
      </c>
      <c r="R870" s="92"/>
      <c r="S870" s="93"/>
    </row>
    <row r="871" spans="2:19" ht="15" thickBot="1" x14ac:dyDescent="0.35">
      <c r="B871" s="92" t="s">
        <v>1207</v>
      </c>
      <c r="C871" s="93" t="s">
        <v>1208</v>
      </c>
      <c r="D871" s="94" t="s">
        <v>65</v>
      </c>
      <c r="E871" s="94" t="s">
        <v>64</v>
      </c>
      <c r="F871" s="95">
        <v>1708444120110</v>
      </c>
      <c r="G871" s="94" t="s">
        <v>64</v>
      </c>
      <c r="H871" s="94" t="s">
        <v>64</v>
      </c>
      <c r="I871" s="94" t="s">
        <v>66</v>
      </c>
      <c r="J871" s="94" t="s">
        <v>65</v>
      </c>
      <c r="K871" s="96" t="s">
        <v>67</v>
      </c>
      <c r="L871" s="96">
        <v>0</v>
      </c>
      <c r="M871" s="96">
        <v>0</v>
      </c>
      <c r="N871" s="96">
        <v>0</v>
      </c>
      <c r="O871" s="70">
        <v>0</v>
      </c>
      <c r="P871" s="96" t="s">
        <v>1166</v>
      </c>
      <c r="Q871" s="96" t="s">
        <v>224</v>
      </c>
      <c r="R871" s="92"/>
      <c r="S871" s="93"/>
    </row>
    <row r="872" spans="2:19" ht="15" thickBot="1" x14ac:dyDescent="0.35">
      <c r="B872" s="92" t="s">
        <v>1209</v>
      </c>
      <c r="C872" s="93" t="s">
        <v>1210</v>
      </c>
      <c r="D872" s="94" t="s">
        <v>65</v>
      </c>
      <c r="E872" s="94" t="s">
        <v>64</v>
      </c>
      <c r="F872" s="95">
        <v>259640590110</v>
      </c>
      <c r="G872" s="94" t="s">
        <v>64</v>
      </c>
      <c r="H872" s="94" t="s">
        <v>64</v>
      </c>
      <c r="I872" s="94" t="s">
        <v>66</v>
      </c>
      <c r="J872" s="94" t="s">
        <v>65</v>
      </c>
      <c r="K872" s="96" t="s">
        <v>67</v>
      </c>
      <c r="L872" s="96">
        <v>0</v>
      </c>
      <c r="M872" s="96">
        <v>0</v>
      </c>
      <c r="N872" s="96">
        <v>0</v>
      </c>
      <c r="O872" s="70">
        <v>0</v>
      </c>
      <c r="P872" s="96" t="s">
        <v>1166</v>
      </c>
      <c r="Q872" s="96" t="s">
        <v>224</v>
      </c>
      <c r="R872" s="92"/>
      <c r="S872" s="93"/>
    </row>
    <row r="873" spans="2:19" ht="15" thickBot="1" x14ac:dyDescent="0.35">
      <c r="B873" s="92" t="s">
        <v>775</v>
      </c>
      <c r="C873" s="93" t="s">
        <v>1211</v>
      </c>
      <c r="D873" s="94" t="s">
        <v>65</v>
      </c>
      <c r="E873" s="94" t="s">
        <v>64</v>
      </c>
      <c r="F873" s="95">
        <v>267542720110</v>
      </c>
      <c r="G873" s="94" t="s">
        <v>64</v>
      </c>
      <c r="H873" s="94" t="s">
        <v>64</v>
      </c>
      <c r="I873" s="94" t="s">
        <v>66</v>
      </c>
      <c r="J873" s="94" t="s">
        <v>65</v>
      </c>
      <c r="K873" s="96" t="s">
        <v>67</v>
      </c>
      <c r="L873" s="96">
        <v>0</v>
      </c>
      <c r="M873" s="96">
        <v>0</v>
      </c>
      <c r="N873" s="96">
        <v>0</v>
      </c>
      <c r="O873" s="70">
        <v>0</v>
      </c>
      <c r="P873" s="96" t="s">
        <v>1166</v>
      </c>
      <c r="Q873" s="96" t="s">
        <v>224</v>
      </c>
      <c r="R873" s="92"/>
      <c r="S873" s="93"/>
    </row>
    <row r="874" spans="2:19" ht="15" thickBot="1" x14ac:dyDescent="0.35">
      <c r="B874" s="92" t="s">
        <v>1212</v>
      </c>
      <c r="C874" s="93" t="s">
        <v>223</v>
      </c>
      <c r="D874" s="94" t="s">
        <v>65</v>
      </c>
      <c r="E874" s="94" t="s">
        <v>64</v>
      </c>
      <c r="F874" s="95">
        <v>3540222451106</v>
      </c>
      <c r="G874" s="94" t="s">
        <v>64</v>
      </c>
      <c r="H874" s="94" t="s">
        <v>64</v>
      </c>
      <c r="I874" s="94" t="s">
        <v>66</v>
      </c>
      <c r="J874" s="94" t="s">
        <v>65</v>
      </c>
      <c r="K874" s="96" t="s">
        <v>67</v>
      </c>
      <c r="L874" s="96">
        <v>0</v>
      </c>
      <c r="M874" s="96">
        <v>0</v>
      </c>
      <c r="N874" s="96">
        <v>0</v>
      </c>
      <c r="O874" s="70">
        <v>0</v>
      </c>
      <c r="P874" s="96" t="s">
        <v>1166</v>
      </c>
      <c r="Q874" s="96" t="s">
        <v>224</v>
      </c>
      <c r="R874" s="92"/>
      <c r="S874" s="93"/>
    </row>
    <row r="875" spans="2:19" ht="15" thickBot="1" x14ac:dyDescent="0.35">
      <c r="B875" s="92" t="s">
        <v>724</v>
      </c>
      <c r="C875" s="93" t="s">
        <v>1213</v>
      </c>
      <c r="D875" s="94" t="s">
        <v>65</v>
      </c>
      <c r="E875" s="94" t="s">
        <v>64</v>
      </c>
      <c r="F875" s="95">
        <v>1585002870110</v>
      </c>
      <c r="G875" s="94" t="s">
        <v>64</v>
      </c>
      <c r="H875" s="94" t="s">
        <v>64</v>
      </c>
      <c r="I875" s="94" t="s">
        <v>66</v>
      </c>
      <c r="J875" s="94" t="s">
        <v>65</v>
      </c>
      <c r="K875" s="96">
        <v>0</v>
      </c>
      <c r="L875" s="96">
        <v>0</v>
      </c>
      <c r="M875" s="96">
        <v>0</v>
      </c>
      <c r="N875" s="96" t="s">
        <v>67</v>
      </c>
      <c r="O875" s="70">
        <v>0</v>
      </c>
      <c r="P875" s="96" t="s">
        <v>1166</v>
      </c>
      <c r="Q875" s="96" t="s">
        <v>224</v>
      </c>
      <c r="R875" s="92"/>
      <c r="S875" s="93"/>
    </row>
    <row r="876" spans="2:19" ht="15" thickBot="1" x14ac:dyDescent="0.35">
      <c r="B876" s="92" t="s">
        <v>1214</v>
      </c>
      <c r="C876" s="93" t="s">
        <v>964</v>
      </c>
      <c r="D876" s="94" t="s">
        <v>65</v>
      </c>
      <c r="E876" s="94" t="s">
        <v>64</v>
      </c>
      <c r="F876" s="95">
        <v>2253325741201</v>
      </c>
      <c r="G876" s="94" t="s">
        <v>64</v>
      </c>
      <c r="H876" s="94" t="s">
        <v>64</v>
      </c>
      <c r="I876" s="94" t="s">
        <v>66</v>
      </c>
      <c r="J876" s="94" t="s">
        <v>65</v>
      </c>
      <c r="K876" s="96">
        <v>0</v>
      </c>
      <c r="L876" s="96">
        <v>0</v>
      </c>
      <c r="M876" s="96">
        <v>0</v>
      </c>
      <c r="N876" s="96" t="s">
        <v>67</v>
      </c>
      <c r="O876" s="70">
        <v>0</v>
      </c>
      <c r="P876" s="96" t="s">
        <v>1166</v>
      </c>
      <c r="Q876" s="96" t="s">
        <v>224</v>
      </c>
      <c r="R876" s="92"/>
      <c r="S876" s="93"/>
    </row>
    <row r="877" spans="2:19" ht="15" thickBot="1" x14ac:dyDescent="0.35">
      <c r="B877" s="92" t="s">
        <v>256</v>
      </c>
      <c r="C877" s="93" t="s">
        <v>922</v>
      </c>
      <c r="D877" s="94" t="s">
        <v>64</v>
      </c>
      <c r="E877" s="94" t="s">
        <v>65</v>
      </c>
      <c r="F877" s="95">
        <v>2628898890101</v>
      </c>
      <c r="G877" s="94" t="s">
        <v>64</v>
      </c>
      <c r="H877" s="94" t="s">
        <v>64</v>
      </c>
      <c r="I877" s="94" t="s">
        <v>66</v>
      </c>
      <c r="J877" s="94" t="s">
        <v>65</v>
      </c>
      <c r="K877" s="96">
        <v>0</v>
      </c>
      <c r="L877" s="96">
        <v>0</v>
      </c>
      <c r="M877" s="96">
        <v>0</v>
      </c>
      <c r="N877" s="96" t="s">
        <v>67</v>
      </c>
      <c r="O877" s="70">
        <v>0</v>
      </c>
      <c r="P877" s="96" t="s">
        <v>1166</v>
      </c>
      <c r="Q877" s="96" t="s">
        <v>224</v>
      </c>
      <c r="R877" s="92"/>
      <c r="S877" s="93"/>
    </row>
    <row r="878" spans="2:19" ht="15" thickBot="1" x14ac:dyDescent="0.35">
      <c r="B878" s="92" t="s">
        <v>284</v>
      </c>
      <c r="C878" s="93" t="s">
        <v>1215</v>
      </c>
      <c r="D878" s="94" t="s">
        <v>64</v>
      </c>
      <c r="E878" s="94" t="s">
        <v>65</v>
      </c>
      <c r="F878" s="95">
        <v>1708442340110</v>
      </c>
      <c r="G878" s="94" t="s">
        <v>64</v>
      </c>
      <c r="H878" s="94" t="s">
        <v>64</v>
      </c>
      <c r="I878" s="94" t="s">
        <v>66</v>
      </c>
      <c r="J878" s="94" t="s">
        <v>65</v>
      </c>
      <c r="K878" s="96" t="s">
        <v>67</v>
      </c>
      <c r="L878" s="96">
        <v>0</v>
      </c>
      <c r="M878" s="96">
        <v>0</v>
      </c>
      <c r="N878" s="96">
        <v>0</v>
      </c>
      <c r="O878" s="70">
        <v>0</v>
      </c>
      <c r="P878" s="96" t="s">
        <v>1166</v>
      </c>
      <c r="Q878" s="96" t="s">
        <v>224</v>
      </c>
      <c r="R878" s="92"/>
      <c r="S878" s="93"/>
    </row>
    <row r="879" spans="2:19" ht="15" thickBot="1" x14ac:dyDescent="0.35">
      <c r="B879" s="92" t="s">
        <v>1216</v>
      </c>
      <c r="C879" s="93" t="s">
        <v>1168</v>
      </c>
      <c r="D879" s="94" t="s">
        <v>64</v>
      </c>
      <c r="E879" s="94" t="s">
        <v>65</v>
      </c>
      <c r="F879" s="95">
        <v>1946577280110</v>
      </c>
      <c r="G879" s="94" t="s">
        <v>64</v>
      </c>
      <c r="H879" s="94" t="s">
        <v>64</v>
      </c>
      <c r="I879" s="94" t="s">
        <v>66</v>
      </c>
      <c r="J879" s="94" t="s">
        <v>65</v>
      </c>
      <c r="K879" s="96" t="s">
        <v>67</v>
      </c>
      <c r="L879" s="96">
        <v>0</v>
      </c>
      <c r="M879" s="96">
        <v>0</v>
      </c>
      <c r="N879" s="96">
        <v>0</v>
      </c>
      <c r="O879" s="70">
        <v>0</v>
      </c>
      <c r="P879" s="96" t="s">
        <v>1166</v>
      </c>
      <c r="Q879" s="96" t="s">
        <v>224</v>
      </c>
      <c r="R879" s="92"/>
      <c r="S879" s="93"/>
    </row>
    <row r="880" spans="2:19" ht="15" thickBot="1" x14ac:dyDescent="0.35">
      <c r="B880" s="92" t="s">
        <v>951</v>
      </c>
      <c r="C880" s="93" t="s">
        <v>1217</v>
      </c>
      <c r="D880" s="94" t="s">
        <v>64</v>
      </c>
      <c r="E880" s="94" t="s">
        <v>65</v>
      </c>
      <c r="F880" s="95">
        <v>2985857660110</v>
      </c>
      <c r="G880" s="94" t="s">
        <v>64</v>
      </c>
      <c r="H880" s="94" t="s">
        <v>64</v>
      </c>
      <c r="I880" s="94" t="s">
        <v>66</v>
      </c>
      <c r="J880" s="94" t="s">
        <v>65</v>
      </c>
      <c r="K880" s="96" t="s">
        <v>67</v>
      </c>
      <c r="L880" s="96">
        <v>0</v>
      </c>
      <c r="M880" s="96">
        <v>0</v>
      </c>
      <c r="N880" s="96">
        <v>0</v>
      </c>
      <c r="O880" s="70">
        <v>0</v>
      </c>
      <c r="P880" s="96" t="s">
        <v>1166</v>
      </c>
      <c r="Q880" s="96" t="s">
        <v>224</v>
      </c>
      <c r="R880" s="92"/>
      <c r="S880" s="93"/>
    </row>
    <row r="881" spans="2:19" ht="15" thickBot="1" x14ac:dyDescent="0.35">
      <c r="B881" s="92" t="s">
        <v>1218</v>
      </c>
      <c r="C881" s="93" t="s">
        <v>1219</v>
      </c>
      <c r="D881" s="94" t="s">
        <v>65</v>
      </c>
      <c r="E881" s="94" t="s">
        <v>64</v>
      </c>
      <c r="F881" s="95">
        <v>2557960640110</v>
      </c>
      <c r="G881" s="94" t="s">
        <v>64</v>
      </c>
      <c r="H881" s="94" t="s">
        <v>64</v>
      </c>
      <c r="I881" s="94" t="s">
        <v>66</v>
      </c>
      <c r="J881" s="94" t="s">
        <v>65</v>
      </c>
      <c r="K881" s="96" t="s">
        <v>67</v>
      </c>
      <c r="L881" s="96">
        <v>0</v>
      </c>
      <c r="M881" s="96">
        <v>0</v>
      </c>
      <c r="N881" s="96">
        <v>0</v>
      </c>
      <c r="O881" s="70">
        <v>0</v>
      </c>
      <c r="P881" s="96" t="s">
        <v>1166</v>
      </c>
      <c r="Q881" s="96" t="s">
        <v>224</v>
      </c>
      <c r="R881" s="92"/>
      <c r="S881" s="93"/>
    </row>
    <row r="882" spans="2:19" ht="15" thickBot="1" x14ac:dyDescent="0.35">
      <c r="B882" s="92" t="s">
        <v>1220</v>
      </c>
      <c r="C882" s="93" t="s">
        <v>1221</v>
      </c>
      <c r="D882" s="94" t="s">
        <v>64</v>
      </c>
      <c r="E882" s="94" t="s">
        <v>65</v>
      </c>
      <c r="F882" s="95">
        <v>1878866440110</v>
      </c>
      <c r="G882" s="94" t="s">
        <v>64</v>
      </c>
      <c r="H882" s="94" t="s">
        <v>64</v>
      </c>
      <c r="I882" s="94" t="s">
        <v>66</v>
      </c>
      <c r="J882" s="94" t="s">
        <v>65</v>
      </c>
      <c r="K882" s="96" t="s">
        <v>67</v>
      </c>
      <c r="L882" s="96">
        <v>0</v>
      </c>
      <c r="M882" s="96">
        <v>0</v>
      </c>
      <c r="N882" s="96">
        <v>0</v>
      </c>
      <c r="O882" s="70">
        <v>0</v>
      </c>
      <c r="P882" s="96" t="s">
        <v>1166</v>
      </c>
      <c r="Q882" s="96" t="s">
        <v>224</v>
      </c>
      <c r="R882" s="92"/>
      <c r="S882" s="93"/>
    </row>
    <row r="883" spans="2:19" ht="15" thickBot="1" x14ac:dyDescent="0.35">
      <c r="B883" s="92" t="s">
        <v>1222</v>
      </c>
      <c r="C883" s="93" t="s">
        <v>1160</v>
      </c>
      <c r="D883" s="94" t="s">
        <v>65</v>
      </c>
      <c r="E883" s="94" t="s">
        <v>64</v>
      </c>
      <c r="F883" s="95">
        <v>2669329672214</v>
      </c>
      <c r="G883" s="94" t="s">
        <v>64</v>
      </c>
      <c r="H883" s="94" t="s">
        <v>64</v>
      </c>
      <c r="I883" s="94" t="s">
        <v>66</v>
      </c>
      <c r="J883" s="94" t="s">
        <v>65</v>
      </c>
      <c r="K883" s="96" t="s">
        <v>67</v>
      </c>
      <c r="L883" s="96">
        <v>0</v>
      </c>
      <c r="M883" s="96">
        <v>0</v>
      </c>
      <c r="N883" s="96">
        <v>0</v>
      </c>
      <c r="O883" s="70">
        <v>0</v>
      </c>
      <c r="P883" s="96" t="s">
        <v>1166</v>
      </c>
      <c r="Q883" s="96" t="s">
        <v>224</v>
      </c>
      <c r="R883" s="92"/>
      <c r="S883" s="93"/>
    </row>
    <row r="884" spans="2:19" ht="15" thickBot="1" x14ac:dyDescent="0.35">
      <c r="B884" s="92" t="s">
        <v>1200</v>
      </c>
      <c r="C884" s="93" t="s">
        <v>1221</v>
      </c>
      <c r="D884" s="94" t="s">
        <v>64</v>
      </c>
      <c r="E884" s="94" t="s">
        <v>65</v>
      </c>
      <c r="F884" s="95">
        <v>2444455080110</v>
      </c>
      <c r="G884" s="94" t="s">
        <v>64</v>
      </c>
      <c r="H884" s="94" t="s">
        <v>64</v>
      </c>
      <c r="I884" s="94" t="s">
        <v>66</v>
      </c>
      <c r="J884" s="94" t="s">
        <v>65</v>
      </c>
      <c r="K884" s="96" t="s">
        <v>67</v>
      </c>
      <c r="L884" s="96">
        <v>0</v>
      </c>
      <c r="M884" s="96">
        <v>0</v>
      </c>
      <c r="N884" s="96">
        <v>0</v>
      </c>
      <c r="O884" s="70">
        <v>0</v>
      </c>
      <c r="P884" s="96" t="s">
        <v>1166</v>
      </c>
      <c r="Q884" s="96" t="s">
        <v>224</v>
      </c>
      <c r="R884" s="92"/>
      <c r="S884" s="93"/>
    </row>
    <row r="885" spans="2:19" ht="15" thickBot="1" x14ac:dyDescent="0.35">
      <c r="B885" s="92" t="s">
        <v>229</v>
      </c>
      <c r="C885" s="93" t="s">
        <v>1168</v>
      </c>
      <c r="D885" s="94" t="s">
        <v>64</v>
      </c>
      <c r="E885" s="94" t="s">
        <v>65</v>
      </c>
      <c r="F885" s="95">
        <v>2462295430110</v>
      </c>
      <c r="G885" s="94" t="s">
        <v>64</v>
      </c>
      <c r="H885" s="94" t="s">
        <v>64</v>
      </c>
      <c r="I885" s="94" t="s">
        <v>66</v>
      </c>
      <c r="J885" s="94" t="s">
        <v>65</v>
      </c>
      <c r="K885" s="96" t="s">
        <v>67</v>
      </c>
      <c r="L885" s="96">
        <v>0</v>
      </c>
      <c r="M885" s="96">
        <v>0</v>
      </c>
      <c r="N885" s="96">
        <v>0</v>
      </c>
      <c r="O885" s="70">
        <v>0</v>
      </c>
      <c r="P885" s="96" t="s">
        <v>1166</v>
      </c>
      <c r="Q885" s="96" t="s">
        <v>224</v>
      </c>
      <c r="R885" s="92"/>
      <c r="S885" s="93"/>
    </row>
    <row r="886" spans="2:19" ht="15" thickBot="1" x14ac:dyDescent="0.35">
      <c r="B886" s="92" t="s">
        <v>1223</v>
      </c>
      <c r="C886" s="93" t="s">
        <v>947</v>
      </c>
      <c r="D886" s="94" t="s">
        <v>64</v>
      </c>
      <c r="E886" s="94" t="s">
        <v>65</v>
      </c>
      <c r="F886" s="95">
        <v>1643863510110</v>
      </c>
      <c r="G886" s="94" t="s">
        <v>64</v>
      </c>
      <c r="H886" s="94" t="s">
        <v>64</v>
      </c>
      <c r="I886" s="94" t="s">
        <v>66</v>
      </c>
      <c r="J886" s="94" t="s">
        <v>65</v>
      </c>
      <c r="K886" s="96" t="s">
        <v>67</v>
      </c>
      <c r="L886" s="96">
        <v>0</v>
      </c>
      <c r="M886" s="96">
        <v>0</v>
      </c>
      <c r="N886" s="96">
        <v>0</v>
      </c>
      <c r="O886" s="70">
        <v>0</v>
      </c>
      <c r="P886" s="96" t="s">
        <v>1166</v>
      </c>
      <c r="Q886" s="96" t="s">
        <v>224</v>
      </c>
      <c r="R886" s="92"/>
      <c r="S886" s="93"/>
    </row>
    <row r="887" spans="2:19" ht="15" thickBot="1" x14ac:dyDescent="0.35">
      <c r="B887" s="92" t="s">
        <v>951</v>
      </c>
      <c r="C887" s="93" t="s">
        <v>1137</v>
      </c>
      <c r="D887" s="94" t="s">
        <v>64</v>
      </c>
      <c r="E887" s="94" t="s">
        <v>65</v>
      </c>
      <c r="F887" s="95">
        <v>2646807150111</v>
      </c>
      <c r="G887" s="94" t="s">
        <v>64</v>
      </c>
      <c r="H887" s="94" t="s">
        <v>64</v>
      </c>
      <c r="I887" s="94" t="s">
        <v>66</v>
      </c>
      <c r="J887" s="94" t="s">
        <v>65</v>
      </c>
      <c r="K887" s="96" t="s">
        <v>67</v>
      </c>
      <c r="L887" s="96">
        <v>0</v>
      </c>
      <c r="M887" s="96">
        <v>0</v>
      </c>
      <c r="N887" s="96">
        <v>0</v>
      </c>
      <c r="O887" s="70">
        <v>0</v>
      </c>
      <c r="P887" s="96" t="s">
        <v>1166</v>
      </c>
      <c r="Q887" s="96" t="s">
        <v>224</v>
      </c>
      <c r="R887" s="92"/>
      <c r="S887" s="93"/>
    </row>
    <row r="888" spans="2:19" ht="15" thickBot="1" x14ac:dyDescent="0.35">
      <c r="B888" s="92" t="s">
        <v>1224</v>
      </c>
      <c r="C888" s="93" t="s">
        <v>1225</v>
      </c>
      <c r="D888" s="94" t="s">
        <v>65</v>
      </c>
      <c r="E888" s="94" t="s">
        <v>64</v>
      </c>
      <c r="F888" s="95">
        <v>2630540550110</v>
      </c>
      <c r="G888" s="94" t="s">
        <v>64</v>
      </c>
      <c r="H888" s="94" t="s">
        <v>64</v>
      </c>
      <c r="I888" s="94" t="s">
        <v>66</v>
      </c>
      <c r="J888" s="94" t="s">
        <v>65</v>
      </c>
      <c r="K888" s="96" t="s">
        <v>67</v>
      </c>
      <c r="L888" s="96">
        <v>0</v>
      </c>
      <c r="M888" s="96">
        <v>0</v>
      </c>
      <c r="N888" s="96">
        <v>0</v>
      </c>
      <c r="O888" s="70">
        <v>0</v>
      </c>
      <c r="P888" s="96" t="s">
        <v>1166</v>
      </c>
      <c r="Q888" s="96" t="s">
        <v>224</v>
      </c>
      <c r="R888" s="92"/>
      <c r="S888" s="93"/>
    </row>
    <row r="889" spans="2:19" ht="15" thickBot="1" x14ac:dyDescent="0.35">
      <c r="B889" s="92" t="s">
        <v>1226</v>
      </c>
      <c r="C889" s="93" t="s">
        <v>1227</v>
      </c>
      <c r="D889" s="94" t="s">
        <v>64</v>
      </c>
      <c r="E889" s="94" t="s">
        <v>65</v>
      </c>
      <c r="F889" s="95">
        <v>2444781120110</v>
      </c>
      <c r="G889" s="94" t="s">
        <v>64</v>
      </c>
      <c r="H889" s="94" t="s">
        <v>64</v>
      </c>
      <c r="I889" s="94" t="s">
        <v>66</v>
      </c>
      <c r="J889" s="94" t="s">
        <v>65</v>
      </c>
      <c r="K889" s="96" t="s">
        <v>67</v>
      </c>
      <c r="L889" s="96">
        <v>0</v>
      </c>
      <c r="M889" s="96">
        <v>0</v>
      </c>
      <c r="N889" s="96">
        <v>0</v>
      </c>
      <c r="O889" s="70">
        <v>0</v>
      </c>
      <c r="P889" s="96" t="s">
        <v>1166</v>
      </c>
      <c r="Q889" s="96" t="s">
        <v>224</v>
      </c>
      <c r="R889" s="92"/>
      <c r="S889" s="93"/>
    </row>
    <row r="890" spans="2:19" ht="15" thickBot="1" x14ac:dyDescent="0.35">
      <c r="B890" s="92" t="s">
        <v>1218</v>
      </c>
      <c r="C890" s="93" t="s">
        <v>1228</v>
      </c>
      <c r="D890" s="94" t="s">
        <v>64</v>
      </c>
      <c r="E890" s="94" t="s">
        <v>65</v>
      </c>
      <c r="F890" s="95">
        <v>1823753150111</v>
      </c>
      <c r="G890" s="94" t="s">
        <v>64</v>
      </c>
      <c r="H890" s="94" t="s">
        <v>64</v>
      </c>
      <c r="I890" s="94" t="s">
        <v>66</v>
      </c>
      <c r="J890" s="94" t="s">
        <v>65</v>
      </c>
      <c r="K890" s="96" t="s">
        <v>67</v>
      </c>
      <c r="L890" s="96">
        <v>0</v>
      </c>
      <c r="M890" s="96">
        <v>0</v>
      </c>
      <c r="N890" s="96">
        <v>0</v>
      </c>
      <c r="O890" s="70">
        <v>0</v>
      </c>
      <c r="P890" s="96" t="s">
        <v>1166</v>
      </c>
      <c r="Q890" s="96" t="s">
        <v>224</v>
      </c>
      <c r="R890" s="92"/>
      <c r="S890" s="93"/>
    </row>
    <row r="891" spans="2:19" ht="15" thickBot="1" x14ac:dyDescent="0.35">
      <c r="B891" s="92" t="s">
        <v>1114</v>
      </c>
      <c r="C891" s="93" t="s">
        <v>1229</v>
      </c>
      <c r="D891" s="94" t="s">
        <v>64</v>
      </c>
      <c r="E891" s="94" t="s">
        <v>65</v>
      </c>
      <c r="F891" s="95">
        <v>2569660280110</v>
      </c>
      <c r="G891" s="94" t="s">
        <v>64</v>
      </c>
      <c r="H891" s="94" t="s">
        <v>64</v>
      </c>
      <c r="I891" s="94" t="s">
        <v>66</v>
      </c>
      <c r="J891" s="94" t="s">
        <v>65</v>
      </c>
      <c r="K891" s="96" t="s">
        <v>67</v>
      </c>
      <c r="L891" s="96">
        <v>0</v>
      </c>
      <c r="M891" s="96">
        <v>0</v>
      </c>
      <c r="N891" s="96">
        <v>0</v>
      </c>
      <c r="O891" s="70">
        <v>0</v>
      </c>
      <c r="P891" s="96" t="s">
        <v>1166</v>
      </c>
      <c r="Q891" s="96" t="s">
        <v>224</v>
      </c>
      <c r="R891" s="92"/>
      <c r="S891" s="93"/>
    </row>
    <row r="892" spans="2:19" ht="15" thickBot="1" x14ac:dyDescent="0.35">
      <c r="B892" s="92" t="s">
        <v>1230</v>
      </c>
      <c r="C892" s="93" t="s">
        <v>1231</v>
      </c>
      <c r="D892" s="94" t="s">
        <v>65</v>
      </c>
      <c r="E892" s="94" t="s">
        <v>64</v>
      </c>
      <c r="F892" s="95">
        <v>1939510530403</v>
      </c>
      <c r="G892" s="94" t="s">
        <v>64</v>
      </c>
      <c r="H892" s="94" t="s">
        <v>64</v>
      </c>
      <c r="I892" s="94" t="s">
        <v>66</v>
      </c>
      <c r="J892" s="94" t="s">
        <v>65</v>
      </c>
      <c r="K892" s="96" t="s">
        <v>67</v>
      </c>
      <c r="L892" s="96">
        <v>0</v>
      </c>
      <c r="M892" s="96">
        <v>0</v>
      </c>
      <c r="N892" s="96">
        <v>0</v>
      </c>
      <c r="O892" s="70">
        <v>0</v>
      </c>
      <c r="P892" s="96" t="s">
        <v>1166</v>
      </c>
      <c r="Q892" s="96" t="s">
        <v>224</v>
      </c>
      <c r="R892" s="92"/>
      <c r="S892" s="93"/>
    </row>
    <row r="893" spans="2:19" ht="15" thickBot="1" x14ac:dyDescent="0.35">
      <c r="B893" s="92" t="s">
        <v>1232</v>
      </c>
      <c r="C893" s="93" t="s">
        <v>1118</v>
      </c>
      <c r="D893" s="94" t="s">
        <v>64</v>
      </c>
      <c r="E893" s="94" t="s">
        <v>65</v>
      </c>
      <c r="F893" s="95">
        <v>1939512230403</v>
      </c>
      <c r="G893" s="94" t="s">
        <v>64</v>
      </c>
      <c r="H893" s="94" t="s">
        <v>64</v>
      </c>
      <c r="I893" s="94" t="s">
        <v>66</v>
      </c>
      <c r="J893" s="94" t="s">
        <v>65</v>
      </c>
      <c r="K893" s="96" t="s">
        <v>67</v>
      </c>
      <c r="L893" s="96">
        <v>0</v>
      </c>
      <c r="M893" s="96">
        <v>0</v>
      </c>
      <c r="N893" s="96">
        <v>0</v>
      </c>
      <c r="O893" s="70">
        <v>0</v>
      </c>
      <c r="P893" s="96" t="s">
        <v>1166</v>
      </c>
      <c r="Q893" s="96" t="s">
        <v>224</v>
      </c>
      <c r="R893" s="92"/>
      <c r="S893" s="93"/>
    </row>
    <row r="894" spans="2:19" ht="15" thickBot="1" x14ac:dyDescent="0.35">
      <c r="B894" s="92" t="s">
        <v>696</v>
      </c>
      <c r="C894" s="93" t="s">
        <v>1233</v>
      </c>
      <c r="D894" s="94" t="s">
        <v>65</v>
      </c>
      <c r="E894" s="94" t="s">
        <v>64</v>
      </c>
      <c r="F894" s="95">
        <v>1694243910110</v>
      </c>
      <c r="G894" s="94" t="s">
        <v>64</v>
      </c>
      <c r="H894" s="94" t="s">
        <v>64</v>
      </c>
      <c r="I894" s="94" t="s">
        <v>66</v>
      </c>
      <c r="J894" s="94" t="s">
        <v>65</v>
      </c>
      <c r="K894" s="96" t="s">
        <v>67</v>
      </c>
      <c r="L894" s="96">
        <v>0</v>
      </c>
      <c r="M894" s="96">
        <v>0</v>
      </c>
      <c r="N894" s="96">
        <v>0</v>
      </c>
      <c r="O894" s="70">
        <v>0</v>
      </c>
      <c r="P894" s="96" t="s">
        <v>1166</v>
      </c>
      <c r="Q894" s="96" t="s">
        <v>224</v>
      </c>
      <c r="R894" s="92"/>
      <c r="S894" s="93"/>
    </row>
    <row r="895" spans="2:19" ht="15" thickBot="1" x14ac:dyDescent="0.35">
      <c r="B895" s="92" t="s">
        <v>1234</v>
      </c>
      <c r="C895" s="93" t="s">
        <v>1235</v>
      </c>
      <c r="D895" s="94" t="s">
        <v>65</v>
      </c>
      <c r="E895" s="94" t="s">
        <v>64</v>
      </c>
      <c r="F895" s="95">
        <v>2528748915110</v>
      </c>
      <c r="G895" s="94" t="s">
        <v>64</v>
      </c>
      <c r="H895" s="94" t="s">
        <v>64</v>
      </c>
      <c r="I895" s="94" t="s">
        <v>66</v>
      </c>
      <c r="J895" s="94" t="s">
        <v>65</v>
      </c>
      <c r="K895" s="96" t="s">
        <v>67</v>
      </c>
      <c r="L895" s="96">
        <v>0</v>
      </c>
      <c r="M895" s="96">
        <v>0</v>
      </c>
      <c r="N895" s="96">
        <v>0</v>
      </c>
      <c r="O895" s="70">
        <v>0</v>
      </c>
      <c r="P895" s="96" t="s">
        <v>1166</v>
      </c>
      <c r="Q895" s="96" t="s">
        <v>224</v>
      </c>
      <c r="R895" s="92"/>
      <c r="S895" s="93"/>
    </row>
    <row r="896" spans="2:19" ht="15" thickBot="1" x14ac:dyDescent="0.35">
      <c r="B896" s="92" t="s">
        <v>1004</v>
      </c>
      <c r="C896" s="93" t="s">
        <v>1227</v>
      </c>
      <c r="D896" s="94" t="s">
        <v>64</v>
      </c>
      <c r="E896" s="94" t="s">
        <v>65</v>
      </c>
      <c r="F896" s="95">
        <v>1577843710110</v>
      </c>
      <c r="G896" s="94" t="s">
        <v>64</v>
      </c>
      <c r="H896" s="94" t="s">
        <v>64</v>
      </c>
      <c r="I896" s="94" t="s">
        <v>66</v>
      </c>
      <c r="J896" s="94" t="s">
        <v>65</v>
      </c>
      <c r="K896" s="96" t="s">
        <v>67</v>
      </c>
      <c r="L896" s="96">
        <v>0</v>
      </c>
      <c r="M896" s="96">
        <v>0</v>
      </c>
      <c r="N896" s="96">
        <v>0</v>
      </c>
      <c r="O896" s="70">
        <v>0</v>
      </c>
      <c r="P896" s="96" t="s">
        <v>1166</v>
      </c>
      <c r="Q896" s="96" t="s">
        <v>224</v>
      </c>
      <c r="R896" s="92"/>
      <c r="S896" s="93"/>
    </row>
    <row r="897" spans="2:19" ht="15" thickBot="1" x14ac:dyDescent="0.35">
      <c r="B897" s="92" t="s">
        <v>1236</v>
      </c>
      <c r="C897" s="93" t="s">
        <v>1237</v>
      </c>
      <c r="D897" s="94" t="s">
        <v>65</v>
      </c>
      <c r="E897" s="94" t="s">
        <v>64</v>
      </c>
      <c r="F897" s="95">
        <v>2566975311501</v>
      </c>
      <c r="G897" s="94" t="s">
        <v>64</v>
      </c>
      <c r="H897" s="94" t="s">
        <v>64</v>
      </c>
      <c r="I897" s="94" t="s">
        <v>66</v>
      </c>
      <c r="J897" s="94" t="s">
        <v>65</v>
      </c>
      <c r="K897" s="96">
        <v>0</v>
      </c>
      <c r="L897" s="96">
        <v>0</v>
      </c>
      <c r="M897" s="96">
        <v>0</v>
      </c>
      <c r="N897" s="96" t="s">
        <v>67</v>
      </c>
      <c r="O897" s="70">
        <v>0</v>
      </c>
      <c r="P897" s="96" t="s">
        <v>1166</v>
      </c>
      <c r="Q897" s="96" t="s">
        <v>224</v>
      </c>
      <c r="R897" s="92"/>
      <c r="S897" s="93"/>
    </row>
    <row r="898" spans="2:19" ht="15" thickBot="1" x14ac:dyDescent="0.35">
      <c r="B898" s="92" t="s">
        <v>1232</v>
      </c>
      <c r="C898" s="93" t="s">
        <v>1238</v>
      </c>
      <c r="D898" s="94" t="s">
        <v>64</v>
      </c>
      <c r="E898" s="94" t="s">
        <v>65</v>
      </c>
      <c r="F898" s="95">
        <v>227699760403</v>
      </c>
      <c r="G898" s="94" t="s">
        <v>64</v>
      </c>
      <c r="H898" s="94" t="s">
        <v>64</v>
      </c>
      <c r="I898" s="94" t="s">
        <v>66</v>
      </c>
      <c r="J898" s="94" t="s">
        <v>65</v>
      </c>
      <c r="K898" s="96">
        <v>0</v>
      </c>
      <c r="L898" s="96">
        <v>0</v>
      </c>
      <c r="M898" s="96">
        <v>0</v>
      </c>
      <c r="N898" s="96" t="s">
        <v>67</v>
      </c>
      <c r="O898" s="70">
        <v>0</v>
      </c>
      <c r="P898" s="96" t="s">
        <v>1166</v>
      </c>
      <c r="Q898" s="96" t="s">
        <v>224</v>
      </c>
      <c r="R898" s="92"/>
      <c r="S898" s="93"/>
    </row>
    <row r="899" spans="2:19" ht="15" thickBot="1" x14ac:dyDescent="0.35">
      <c r="B899" s="92" t="s">
        <v>1239</v>
      </c>
      <c r="C899" s="93" t="s">
        <v>1240</v>
      </c>
      <c r="D899" s="94" t="s">
        <v>65</v>
      </c>
      <c r="E899" s="94" t="s">
        <v>64</v>
      </c>
      <c r="F899" s="95">
        <v>2377339000101</v>
      </c>
      <c r="G899" s="94" t="s">
        <v>64</v>
      </c>
      <c r="H899" s="94" t="s">
        <v>64</v>
      </c>
      <c r="I899" s="94" t="s">
        <v>66</v>
      </c>
      <c r="J899" s="94" t="s">
        <v>65</v>
      </c>
      <c r="K899" s="96">
        <v>0</v>
      </c>
      <c r="L899" s="96">
        <v>0</v>
      </c>
      <c r="M899" s="96">
        <v>0</v>
      </c>
      <c r="N899" s="96" t="s">
        <v>67</v>
      </c>
      <c r="O899" s="70">
        <v>0</v>
      </c>
      <c r="P899" s="96" t="s">
        <v>1166</v>
      </c>
      <c r="Q899" s="96" t="s">
        <v>224</v>
      </c>
      <c r="R899" s="92"/>
      <c r="S899" s="93"/>
    </row>
    <row r="900" spans="2:19" ht="15" thickBot="1" x14ac:dyDescent="0.35">
      <c r="B900" s="92" t="s">
        <v>696</v>
      </c>
      <c r="C900" s="93" t="s">
        <v>1241</v>
      </c>
      <c r="D900" s="94" t="s">
        <v>65</v>
      </c>
      <c r="E900" s="94" t="s">
        <v>64</v>
      </c>
      <c r="F900" s="95">
        <v>2702033971011</v>
      </c>
      <c r="G900" s="94" t="s">
        <v>64</v>
      </c>
      <c r="H900" s="94" t="s">
        <v>64</v>
      </c>
      <c r="I900" s="94" t="s">
        <v>66</v>
      </c>
      <c r="J900" s="94" t="s">
        <v>65</v>
      </c>
      <c r="K900" s="96">
        <v>0</v>
      </c>
      <c r="L900" s="96">
        <v>0</v>
      </c>
      <c r="M900" s="96">
        <v>0</v>
      </c>
      <c r="N900" s="96" t="s">
        <v>67</v>
      </c>
      <c r="O900" s="70">
        <v>0</v>
      </c>
      <c r="P900" s="96" t="s">
        <v>1166</v>
      </c>
      <c r="Q900" s="96" t="s">
        <v>224</v>
      </c>
      <c r="R900" s="92"/>
      <c r="S900" s="93"/>
    </row>
    <row r="901" spans="2:19" ht="15" thickBot="1" x14ac:dyDescent="0.35">
      <c r="B901" s="92" t="s">
        <v>696</v>
      </c>
      <c r="C901" s="93" t="s">
        <v>1211</v>
      </c>
      <c r="D901" s="94" t="s">
        <v>65</v>
      </c>
      <c r="E901" s="94" t="s">
        <v>64</v>
      </c>
      <c r="F901" s="95">
        <v>2613806560110</v>
      </c>
      <c r="G901" s="94" t="s">
        <v>64</v>
      </c>
      <c r="H901" s="94" t="s">
        <v>64</v>
      </c>
      <c r="I901" s="94" t="s">
        <v>66</v>
      </c>
      <c r="J901" s="94" t="s">
        <v>65</v>
      </c>
      <c r="K901" s="96" t="s">
        <v>67</v>
      </c>
      <c r="L901" s="96">
        <v>0</v>
      </c>
      <c r="M901" s="96">
        <v>0</v>
      </c>
      <c r="N901" s="96">
        <v>0</v>
      </c>
      <c r="O901" s="70">
        <v>0</v>
      </c>
      <c r="P901" s="96" t="s">
        <v>1166</v>
      </c>
      <c r="Q901" s="96" t="s">
        <v>224</v>
      </c>
      <c r="R901" s="92"/>
      <c r="S901" s="93"/>
    </row>
    <row r="902" spans="2:19" ht="15" thickBot="1" x14ac:dyDescent="0.35">
      <c r="B902" s="92" t="s">
        <v>1242</v>
      </c>
      <c r="C902" s="93" t="s">
        <v>1211</v>
      </c>
      <c r="D902" s="94" t="s">
        <v>65</v>
      </c>
      <c r="E902" s="94" t="s">
        <v>64</v>
      </c>
      <c r="F902" s="95">
        <v>2529498700110</v>
      </c>
      <c r="G902" s="94" t="s">
        <v>64</v>
      </c>
      <c r="H902" s="94" t="s">
        <v>64</v>
      </c>
      <c r="I902" s="94" t="s">
        <v>66</v>
      </c>
      <c r="J902" s="94" t="s">
        <v>65</v>
      </c>
      <c r="K902" s="96" t="s">
        <v>67</v>
      </c>
      <c r="L902" s="96">
        <v>0</v>
      </c>
      <c r="M902" s="96">
        <v>0</v>
      </c>
      <c r="N902" s="96">
        <v>0</v>
      </c>
      <c r="O902" s="70">
        <v>0</v>
      </c>
      <c r="P902" s="96" t="s">
        <v>1166</v>
      </c>
      <c r="Q902" s="96" t="s">
        <v>224</v>
      </c>
      <c r="R902" s="92"/>
      <c r="S902" s="93"/>
    </row>
    <row r="903" spans="2:19" ht="15" thickBot="1" x14ac:dyDescent="0.35">
      <c r="B903" s="92" t="s">
        <v>696</v>
      </c>
      <c r="C903" s="93" t="s">
        <v>1243</v>
      </c>
      <c r="D903" s="94" t="s">
        <v>65</v>
      </c>
      <c r="E903" s="94" t="s">
        <v>64</v>
      </c>
      <c r="F903" s="95">
        <v>2537727880801</v>
      </c>
      <c r="G903" s="94" t="s">
        <v>64</v>
      </c>
      <c r="H903" s="94" t="s">
        <v>64</v>
      </c>
      <c r="I903" s="94" t="s">
        <v>66</v>
      </c>
      <c r="J903" s="94" t="s">
        <v>65</v>
      </c>
      <c r="K903" s="96" t="s">
        <v>67</v>
      </c>
      <c r="L903" s="96">
        <v>0</v>
      </c>
      <c r="M903" s="96">
        <v>0</v>
      </c>
      <c r="N903" s="96">
        <v>0</v>
      </c>
      <c r="O903" s="70">
        <v>0</v>
      </c>
      <c r="P903" s="96" t="s">
        <v>1166</v>
      </c>
      <c r="Q903" s="96" t="s">
        <v>224</v>
      </c>
      <c r="R903" s="92"/>
      <c r="S903" s="93"/>
    </row>
    <row r="904" spans="2:19" ht="15" thickBot="1" x14ac:dyDescent="0.35">
      <c r="B904" s="92" t="s">
        <v>762</v>
      </c>
      <c r="C904" s="93" t="s">
        <v>815</v>
      </c>
      <c r="D904" s="94" t="s">
        <v>64</v>
      </c>
      <c r="E904" s="94" t="s">
        <v>65</v>
      </c>
      <c r="F904" s="95">
        <v>2432045940110</v>
      </c>
      <c r="G904" s="94" t="s">
        <v>64</v>
      </c>
      <c r="H904" s="94" t="s">
        <v>64</v>
      </c>
      <c r="I904" s="94" t="s">
        <v>66</v>
      </c>
      <c r="J904" s="94" t="s">
        <v>65</v>
      </c>
      <c r="K904" s="96" t="s">
        <v>67</v>
      </c>
      <c r="L904" s="96">
        <v>0</v>
      </c>
      <c r="M904" s="96">
        <v>0</v>
      </c>
      <c r="N904" s="96">
        <v>0</v>
      </c>
      <c r="O904" s="70">
        <v>0</v>
      </c>
      <c r="P904" s="96" t="s">
        <v>1166</v>
      </c>
      <c r="Q904" s="96" t="s">
        <v>224</v>
      </c>
      <c r="R904" s="92"/>
      <c r="S904" s="93"/>
    </row>
    <row r="905" spans="2:19" ht="15" thickBot="1" x14ac:dyDescent="0.35">
      <c r="B905" s="92" t="s">
        <v>696</v>
      </c>
      <c r="C905" s="93" t="s">
        <v>1244</v>
      </c>
      <c r="D905" s="94" t="s">
        <v>65</v>
      </c>
      <c r="E905" s="94" t="s">
        <v>64</v>
      </c>
      <c r="F905" s="95">
        <v>1924518041010</v>
      </c>
      <c r="G905" s="94" t="s">
        <v>64</v>
      </c>
      <c r="H905" s="94" t="s">
        <v>64</v>
      </c>
      <c r="I905" s="94" t="s">
        <v>66</v>
      </c>
      <c r="J905" s="94" t="s">
        <v>65</v>
      </c>
      <c r="K905" s="96" t="s">
        <v>67</v>
      </c>
      <c r="L905" s="96">
        <v>0</v>
      </c>
      <c r="M905" s="96">
        <v>0</v>
      </c>
      <c r="N905" s="96">
        <v>0</v>
      </c>
      <c r="O905" s="70">
        <v>0</v>
      </c>
      <c r="P905" s="96" t="s">
        <v>1166</v>
      </c>
      <c r="Q905" s="96" t="s">
        <v>224</v>
      </c>
      <c r="R905" s="92"/>
      <c r="S905" s="93"/>
    </row>
    <row r="906" spans="2:19" ht="15" thickBot="1" x14ac:dyDescent="0.35">
      <c r="B906" s="92" t="s">
        <v>735</v>
      </c>
      <c r="C906" s="93" t="s">
        <v>1245</v>
      </c>
      <c r="D906" s="94" t="s">
        <v>65</v>
      </c>
      <c r="E906" s="94" t="s">
        <v>64</v>
      </c>
      <c r="F906" s="95">
        <v>1773237360101</v>
      </c>
      <c r="G906" s="94" t="s">
        <v>64</v>
      </c>
      <c r="H906" s="94" t="s">
        <v>64</v>
      </c>
      <c r="I906" s="94" t="s">
        <v>66</v>
      </c>
      <c r="J906" s="94" t="s">
        <v>65</v>
      </c>
      <c r="K906" s="96">
        <v>0</v>
      </c>
      <c r="L906" s="96">
        <v>0</v>
      </c>
      <c r="M906" s="96">
        <v>0</v>
      </c>
      <c r="N906" s="96" t="s">
        <v>67</v>
      </c>
      <c r="O906" s="70">
        <v>0</v>
      </c>
      <c r="P906" s="96" t="s">
        <v>1166</v>
      </c>
      <c r="Q906" s="96" t="s">
        <v>224</v>
      </c>
      <c r="R906" s="92"/>
      <c r="S906" s="93"/>
    </row>
    <row r="907" spans="2:19" ht="15" thickBot="1" x14ac:dyDescent="0.35">
      <c r="B907" s="92" t="s">
        <v>1246</v>
      </c>
      <c r="C907" s="93" t="s">
        <v>1178</v>
      </c>
      <c r="D907" s="94" t="s">
        <v>65</v>
      </c>
      <c r="E907" s="94" t="s">
        <v>64</v>
      </c>
      <c r="F907" s="95">
        <v>2537513490110</v>
      </c>
      <c r="G907" s="94" t="s">
        <v>64</v>
      </c>
      <c r="H907" s="94" t="s">
        <v>64</v>
      </c>
      <c r="I907" s="94" t="s">
        <v>66</v>
      </c>
      <c r="J907" s="94" t="s">
        <v>65</v>
      </c>
      <c r="K907" s="96" t="s">
        <v>67</v>
      </c>
      <c r="L907" s="96">
        <v>0</v>
      </c>
      <c r="M907" s="96">
        <v>0</v>
      </c>
      <c r="N907" s="96">
        <v>0</v>
      </c>
      <c r="O907" s="70">
        <v>0</v>
      </c>
      <c r="P907" s="96" t="s">
        <v>1166</v>
      </c>
      <c r="Q907" s="96" t="s">
        <v>224</v>
      </c>
      <c r="R907" s="92"/>
      <c r="S907" s="93"/>
    </row>
    <row r="908" spans="2:19" ht="15" thickBot="1" x14ac:dyDescent="0.35">
      <c r="B908" s="92" t="s">
        <v>290</v>
      </c>
      <c r="C908" s="93" t="s">
        <v>262</v>
      </c>
      <c r="D908" s="94" t="s">
        <v>64</v>
      </c>
      <c r="E908" s="94" t="s">
        <v>65</v>
      </c>
      <c r="F908" s="95">
        <v>2675215290110</v>
      </c>
      <c r="G908" s="94" t="s">
        <v>64</v>
      </c>
      <c r="H908" s="94" t="s">
        <v>64</v>
      </c>
      <c r="I908" s="94" t="s">
        <v>66</v>
      </c>
      <c r="J908" s="94" t="s">
        <v>65</v>
      </c>
      <c r="K908" s="96" t="s">
        <v>67</v>
      </c>
      <c r="L908" s="96">
        <v>0</v>
      </c>
      <c r="M908" s="96">
        <v>0</v>
      </c>
      <c r="N908" s="96">
        <v>0</v>
      </c>
      <c r="O908" s="70">
        <v>0</v>
      </c>
      <c r="P908" s="96" t="s">
        <v>1166</v>
      </c>
      <c r="Q908" s="96" t="s">
        <v>224</v>
      </c>
      <c r="R908" s="92"/>
      <c r="S908" s="93"/>
    </row>
    <row r="909" spans="2:19" ht="15" thickBot="1" x14ac:dyDescent="0.35">
      <c r="B909" s="92" t="s">
        <v>1247</v>
      </c>
      <c r="C909" s="93" t="s">
        <v>1248</v>
      </c>
      <c r="D909" s="94" t="s">
        <v>64</v>
      </c>
      <c r="E909" s="94" t="s">
        <v>65</v>
      </c>
      <c r="F909" s="95">
        <v>2428190951904</v>
      </c>
      <c r="G909" s="94" t="s">
        <v>64</v>
      </c>
      <c r="H909" s="94" t="s">
        <v>64</v>
      </c>
      <c r="I909" s="94" t="s">
        <v>66</v>
      </c>
      <c r="J909" s="94" t="s">
        <v>65</v>
      </c>
      <c r="K909" s="96">
        <v>0</v>
      </c>
      <c r="L909" s="96">
        <v>0</v>
      </c>
      <c r="M909" s="96">
        <v>0</v>
      </c>
      <c r="N909" s="96" t="s">
        <v>67</v>
      </c>
      <c r="O909" s="70">
        <v>0</v>
      </c>
      <c r="P909" s="96" t="s">
        <v>1166</v>
      </c>
      <c r="Q909" s="96" t="s">
        <v>224</v>
      </c>
      <c r="R909" s="92"/>
      <c r="S909" s="93"/>
    </row>
    <row r="910" spans="2:19" ht="15" thickBot="1" x14ac:dyDescent="0.35">
      <c r="B910" s="92" t="s">
        <v>1249</v>
      </c>
      <c r="C910" s="93" t="s">
        <v>1250</v>
      </c>
      <c r="D910" s="94" t="s">
        <v>65</v>
      </c>
      <c r="E910" s="94" t="s">
        <v>64</v>
      </c>
      <c r="F910" s="95">
        <v>2210468951603</v>
      </c>
      <c r="G910" s="94" t="s">
        <v>64</v>
      </c>
      <c r="H910" s="94" t="s">
        <v>64</v>
      </c>
      <c r="I910" s="94" t="s">
        <v>66</v>
      </c>
      <c r="J910" s="94" t="s">
        <v>65</v>
      </c>
      <c r="K910" s="96" t="s">
        <v>67</v>
      </c>
      <c r="L910" s="96">
        <v>0</v>
      </c>
      <c r="M910" s="96">
        <v>0</v>
      </c>
      <c r="N910" s="96">
        <v>0</v>
      </c>
      <c r="O910" s="70">
        <v>0</v>
      </c>
      <c r="P910" s="96" t="s">
        <v>1166</v>
      </c>
      <c r="Q910" s="96" t="s">
        <v>224</v>
      </c>
      <c r="R910" s="92"/>
      <c r="S910" s="93"/>
    </row>
    <row r="911" spans="2:19" ht="15" thickBot="1" x14ac:dyDescent="0.35">
      <c r="B911" s="92" t="s">
        <v>1251</v>
      </c>
      <c r="C911" s="93" t="s">
        <v>269</v>
      </c>
      <c r="D911" s="94" t="s">
        <v>65</v>
      </c>
      <c r="E911" s="94" t="s">
        <v>64</v>
      </c>
      <c r="F911" s="95">
        <v>1626177550101</v>
      </c>
      <c r="G911" s="94" t="s">
        <v>64</v>
      </c>
      <c r="H911" s="94" t="s">
        <v>64</v>
      </c>
      <c r="I911" s="94" t="s">
        <v>66</v>
      </c>
      <c r="J911" s="94" t="s">
        <v>65</v>
      </c>
      <c r="K911" s="96">
        <v>0</v>
      </c>
      <c r="L911" s="96">
        <v>0</v>
      </c>
      <c r="M911" s="96">
        <v>0</v>
      </c>
      <c r="N911" s="96" t="s">
        <v>67</v>
      </c>
      <c r="O911" s="70">
        <v>0</v>
      </c>
      <c r="P911" s="96" t="s">
        <v>1166</v>
      </c>
      <c r="Q911" s="96" t="s">
        <v>224</v>
      </c>
      <c r="R911" s="92"/>
      <c r="S911" s="93"/>
    </row>
    <row r="912" spans="2:19" ht="15" thickBot="1" x14ac:dyDescent="0.35">
      <c r="B912" s="92" t="s">
        <v>1034</v>
      </c>
      <c r="C912" s="93" t="s">
        <v>251</v>
      </c>
      <c r="D912" s="94" t="s">
        <v>64</v>
      </c>
      <c r="E912" s="94" t="s">
        <v>65</v>
      </c>
      <c r="F912" s="95">
        <v>2339156050801</v>
      </c>
      <c r="G912" s="94" t="s">
        <v>64</v>
      </c>
      <c r="H912" s="94" t="s">
        <v>64</v>
      </c>
      <c r="I912" s="94" t="s">
        <v>66</v>
      </c>
      <c r="J912" s="94" t="s">
        <v>65</v>
      </c>
      <c r="K912" s="96">
        <v>0</v>
      </c>
      <c r="L912" s="96">
        <v>0</v>
      </c>
      <c r="M912" s="96">
        <v>0</v>
      </c>
      <c r="N912" s="96" t="s">
        <v>67</v>
      </c>
      <c r="O912" s="70">
        <v>0</v>
      </c>
      <c r="P912" s="96" t="s">
        <v>1166</v>
      </c>
      <c r="Q912" s="96" t="s">
        <v>224</v>
      </c>
      <c r="R912" s="92"/>
      <c r="S912" s="93"/>
    </row>
    <row r="913" spans="2:19" ht="15" thickBot="1" x14ac:dyDescent="0.35">
      <c r="B913" s="92" t="s">
        <v>1252</v>
      </c>
      <c r="C913" s="93" t="s">
        <v>1244</v>
      </c>
      <c r="D913" s="94" t="s">
        <v>65</v>
      </c>
      <c r="E913" s="94" t="s">
        <v>64</v>
      </c>
      <c r="F913" s="95">
        <v>2573943542005</v>
      </c>
      <c r="G913" s="94" t="s">
        <v>64</v>
      </c>
      <c r="H913" s="94" t="s">
        <v>64</v>
      </c>
      <c r="I913" s="94" t="s">
        <v>66</v>
      </c>
      <c r="J913" s="94" t="s">
        <v>65</v>
      </c>
      <c r="K913" s="96">
        <v>0</v>
      </c>
      <c r="L913" s="96">
        <v>0</v>
      </c>
      <c r="M913" s="96">
        <v>0</v>
      </c>
      <c r="N913" s="96" t="s">
        <v>67</v>
      </c>
      <c r="O913" s="70">
        <v>0</v>
      </c>
      <c r="P913" s="96" t="s">
        <v>1166</v>
      </c>
      <c r="Q913" s="96" t="s">
        <v>224</v>
      </c>
      <c r="R913" s="92"/>
      <c r="S913" s="93"/>
    </row>
    <row r="914" spans="2:19" ht="15" thickBot="1" x14ac:dyDescent="0.35">
      <c r="B914" s="92" t="s">
        <v>1253</v>
      </c>
      <c r="C914" s="93" t="s">
        <v>1254</v>
      </c>
      <c r="D914" s="94" t="s">
        <v>65</v>
      </c>
      <c r="E914" s="94" t="s">
        <v>64</v>
      </c>
      <c r="F914" s="95">
        <v>1687832900601</v>
      </c>
      <c r="G914" s="94" t="s">
        <v>64</v>
      </c>
      <c r="H914" s="94" t="s">
        <v>64</v>
      </c>
      <c r="I914" s="94" t="s">
        <v>66</v>
      </c>
      <c r="J914" s="94" t="s">
        <v>65</v>
      </c>
      <c r="K914" s="96">
        <v>0</v>
      </c>
      <c r="L914" s="96">
        <v>0</v>
      </c>
      <c r="M914" s="96">
        <v>0</v>
      </c>
      <c r="N914" s="96" t="s">
        <v>67</v>
      </c>
      <c r="O914" s="70">
        <v>0</v>
      </c>
      <c r="P914" s="96" t="s">
        <v>1166</v>
      </c>
      <c r="Q914" s="96" t="s">
        <v>224</v>
      </c>
      <c r="R914" s="92"/>
      <c r="S914" s="93"/>
    </row>
    <row r="915" spans="2:19" ht="15" thickBot="1" x14ac:dyDescent="0.35">
      <c r="B915" s="92" t="s">
        <v>1255</v>
      </c>
      <c r="C915" s="93" t="s">
        <v>1256</v>
      </c>
      <c r="D915" s="94" t="s">
        <v>65</v>
      </c>
      <c r="E915" s="94" t="s">
        <v>64</v>
      </c>
      <c r="F915" s="95">
        <v>2378105061418</v>
      </c>
      <c r="G915" s="94" t="s">
        <v>64</v>
      </c>
      <c r="H915" s="94" t="s">
        <v>64</v>
      </c>
      <c r="I915" s="94" t="s">
        <v>66</v>
      </c>
      <c r="J915" s="94" t="s">
        <v>65</v>
      </c>
      <c r="K915" s="96">
        <v>0</v>
      </c>
      <c r="L915" s="96">
        <v>0</v>
      </c>
      <c r="M915" s="96">
        <v>0</v>
      </c>
      <c r="N915" s="96" t="s">
        <v>67</v>
      </c>
      <c r="O915" s="70">
        <v>0</v>
      </c>
      <c r="P915" s="96" t="s">
        <v>1166</v>
      </c>
      <c r="Q915" s="96" t="s">
        <v>224</v>
      </c>
      <c r="R915" s="92"/>
      <c r="S915" s="93"/>
    </row>
    <row r="916" spans="2:19" ht="15" thickBot="1" x14ac:dyDescent="0.35">
      <c r="B916" s="92" t="s">
        <v>254</v>
      </c>
      <c r="C916" s="93" t="s">
        <v>1257</v>
      </c>
      <c r="D916" s="94" t="s">
        <v>64</v>
      </c>
      <c r="E916" s="94" t="s">
        <v>65</v>
      </c>
      <c r="F916" s="95">
        <v>2628644360116</v>
      </c>
      <c r="G916" s="94" t="s">
        <v>64</v>
      </c>
      <c r="H916" s="94" t="s">
        <v>64</v>
      </c>
      <c r="I916" s="94" t="s">
        <v>66</v>
      </c>
      <c r="J916" s="94" t="s">
        <v>65</v>
      </c>
      <c r="K916" s="96">
        <v>0</v>
      </c>
      <c r="L916" s="96">
        <v>0</v>
      </c>
      <c r="M916" s="96">
        <v>0</v>
      </c>
      <c r="N916" s="96" t="s">
        <v>67</v>
      </c>
      <c r="O916" s="70">
        <v>0</v>
      </c>
      <c r="P916" s="96" t="s">
        <v>1166</v>
      </c>
      <c r="Q916" s="96" t="s">
        <v>224</v>
      </c>
      <c r="R916" s="92"/>
      <c r="S916" s="93"/>
    </row>
    <row r="917" spans="2:19" ht="15" thickBot="1" x14ac:dyDescent="0.35">
      <c r="B917" s="92" t="s">
        <v>1258</v>
      </c>
      <c r="C917" s="93" t="s">
        <v>658</v>
      </c>
      <c r="D917" s="94" t="s">
        <v>65</v>
      </c>
      <c r="E917" s="94" t="s">
        <v>64</v>
      </c>
      <c r="F917" s="95">
        <v>2940567260113</v>
      </c>
      <c r="G917" s="94" t="s">
        <v>64</v>
      </c>
      <c r="H917" s="94" t="s">
        <v>64</v>
      </c>
      <c r="I917" s="94" t="s">
        <v>66</v>
      </c>
      <c r="J917" s="94" t="s">
        <v>65</v>
      </c>
      <c r="K917" s="96">
        <v>0</v>
      </c>
      <c r="L917" s="96">
        <v>0</v>
      </c>
      <c r="M917" s="96">
        <v>0</v>
      </c>
      <c r="N917" s="96" t="s">
        <v>67</v>
      </c>
      <c r="O917" s="70">
        <v>0</v>
      </c>
      <c r="P917" s="96" t="s">
        <v>1166</v>
      </c>
      <c r="Q917" s="96" t="s">
        <v>224</v>
      </c>
      <c r="R917" s="92"/>
      <c r="S917" s="93"/>
    </row>
    <row r="918" spans="2:19" ht="15" thickBot="1" x14ac:dyDescent="0.35">
      <c r="B918" s="92" t="s">
        <v>1259</v>
      </c>
      <c r="C918" s="93" t="s">
        <v>1260</v>
      </c>
      <c r="D918" s="94" t="s">
        <v>65</v>
      </c>
      <c r="E918" s="94" t="s">
        <v>64</v>
      </c>
      <c r="F918" s="95">
        <v>2686774840613</v>
      </c>
      <c r="G918" s="94" t="s">
        <v>64</v>
      </c>
      <c r="H918" s="94" t="s">
        <v>64</v>
      </c>
      <c r="I918" s="94" t="s">
        <v>66</v>
      </c>
      <c r="J918" s="94" t="s">
        <v>65</v>
      </c>
      <c r="K918" s="96">
        <v>0</v>
      </c>
      <c r="L918" s="96">
        <v>0</v>
      </c>
      <c r="M918" s="96">
        <v>0</v>
      </c>
      <c r="N918" s="96" t="s">
        <v>67</v>
      </c>
      <c r="O918" s="70">
        <v>0</v>
      </c>
      <c r="P918" s="96" t="s">
        <v>1166</v>
      </c>
      <c r="Q918" s="96" t="s">
        <v>224</v>
      </c>
      <c r="R918" s="92"/>
      <c r="S918" s="93"/>
    </row>
    <row r="919" spans="2:19" ht="15" thickBot="1" x14ac:dyDescent="0.35">
      <c r="B919" s="92" t="s">
        <v>282</v>
      </c>
      <c r="C919" s="93" t="s">
        <v>839</v>
      </c>
      <c r="D919" s="94" t="s">
        <v>64</v>
      </c>
      <c r="E919" s="94" t="s">
        <v>65</v>
      </c>
      <c r="F919" s="95">
        <v>2517822550606</v>
      </c>
      <c r="G919" s="94" t="s">
        <v>64</v>
      </c>
      <c r="H919" s="94" t="s">
        <v>64</v>
      </c>
      <c r="I919" s="94" t="s">
        <v>66</v>
      </c>
      <c r="J919" s="94" t="s">
        <v>65</v>
      </c>
      <c r="K919" s="96">
        <v>0</v>
      </c>
      <c r="L919" s="96">
        <v>0</v>
      </c>
      <c r="M919" s="96">
        <v>0</v>
      </c>
      <c r="N919" s="96" t="s">
        <v>67</v>
      </c>
      <c r="O919" s="70">
        <v>0</v>
      </c>
      <c r="P919" s="96" t="s">
        <v>1166</v>
      </c>
      <c r="Q919" s="96" t="s">
        <v>224</v>
      </c>
      <c r="R919" s="92"/>
      <c r="S919" s="93"/>
    </row>
    <row r="920" spans="2:19" ht="15" thickBot="1" x14ac:dyDescent="0.35">
      <c r="B920" s="92" t="s">
        <v>1261</v>
      </c>
      <c r="C920" s="93" t="s">
        <v>1262</v>
      </c>
      <c r="D920" s="94" t="s">
        <v>64</v>
      </c>
      <c r="E920" s="94" t="s">
        <v>65</v>
      </c>
      <c r="F920" s="95">
        <v>256252190801</v>
      </c>
      <c r="G920" s="94" t="s">
        <v>64</v>
      </c>
      <c r="H920" s="94" t="s">
        <v>64</v>
      </c>
      <c r="I920" s="94" t="s">
        <v>66</v>
      </c>
      <c r="J920" s="94" t="s">
        <v>65</v>
      </c>
      <c r="K920" s="96">
        <v>0</v>
      </c>
      <c r="L920" s="96">
        <v>0</v>
      </c>
      <c r="M920" s="96">
        <v>0</v>
      </c>
      <c r="N920" s="96" t="s">
        <v>67</v>
      </c>
      <c r="O920" s="70">
        <v>0</v>
      </c>
      <c r="P920" s="96" t="s">
        <v>1166</v>
      </c>
      <c r="Q920" s="96" t="s">
        <v>224</v>
      </c>
      <c r="R920" s="92"/>
      <c r="S920" s="93"/>
    </row>
    <row r="921" spans="2:19" ht="15" thickBot="1" x14ac:dyDescent="0.35">
      <c r="B921" s="92" t="s">
        <v>1263</v>
      </c>
      <c r="C921" s="93" t="s">
        <v>1144</v>
      </c>
      <c r="D921" s="94" t="s">
        <v>65</v>
      </c>
      <c r="E921" s="94" t="s">
        <v>64</v>
      </c>
      <c r="F921" s="95">
        <v>2555846280101</v>
      </c>
      <c r="G921" s="94" t="s">
        <v>64</v>
      </c>
      <c r="H921" s="94" t="s">
        <v>64</v>
      </c>
      <c r="I921" s="94" t="s">
        <v>66</v>
      </c>
      <c r="J921" s="94" t="s">
        <v>65</v>
      </c>
      <c r="K921" s="96">
        <v>0</v>
      </c>
      <c r="L921" s="96">
        <v>0</v>
      </c>
      <c r="M921" s="96">
        <v>0</v>
      </c>
      <c r="N921" s="96" t="s">
        <v>67</v>
      </c>
      <c r="O921" s="70">
        <v>0</v>
      </c>
      <c r="P921" s="96" t="s">
        <v>1166</v>
      </c>
      <c r="Q921" s="96" t="s">
        <v>224</v>
      </c>
      <c r="R921" s="92"/>
      <c r="S921" s="93"/>
    </row>
    <row r="922" spans="2:19" ht="15" thickBot="1" x14ac:dyDescent="0.35">
      <c r="B922" s="92" t="s">
        <v>1264</v>
      </c>
      <c r="C922" s="93" t="s">
        <v>1256</v>
      </c>
      <c r="D922" s="94" t="s">
        <v>65</v>
      </c>
      <c r="E922" s="94" t="s">
        <v>64</v>
      </c>
      <c r="F922" s="95">
        <v>2339629560610</v>
      </c>
      <c r="G922" s="94" t="s">
        <v>64</v>
      </c>
      <c r="H922" s="94" t="s">
        <v>64</v>
      </c>
      <c r="I922" s="94" t="s">
        <v>66</v>
      </c>
      <c r="J922" s="94" t="s">
        <v>65</v>
      </c>
      <c r="K922" s="96">
        <v>0</v>
      </c>
      <c r="L922" s="96">
        <v>0</v>
      </c>
      <c r="M922" s="96">
        <v>0</v>
      </c>
      <c r="N922" s="96" t="s">
        <v>67</v>
      </c>
      <c r="O922" s="70">
        <v>0</v>
      </c>
      <c r="P922" s="96" t="s">
        <v>1166</v>
      </c>
      <c r="Q922" s="96" t="s">
        <v>224</v>
      </c>
      <c r="R922" s="92"/>
      <c r="S922" s="93"/>
    </row>
    <row r="923" spans="2:19" ht="15" thickBot="1" x14ac:dyDescent="0.35">
      <c r="B923" s="92" t="s">
        <v>1265</v>
      </c>
      <c r="C923" s="93" t="s">
        <v>265</v>
      </c>
      <c r="D923" s="94" t="s">
        <v>64</v>
      </c>
      <c r="E923" s="94" t="s">
        <v>65</v>
      </c>
      <c r="F923" s="95">
        <v>2196432290101</v>
      </c>
      <c r="G923" s="94" t="s">
        <v>64</v>
      </c>
      <c r="H923" s="94" t="s">
        <v>64</v>
      </c>
      <c r="I923" s="94" t="s">
        <v>66</v>
      </c>
      <c r="J923" s="94" t="s">
        <v>65</v>
      </c>
      <c r="K923" s="96">
        <v>0</v>
      </c>
      <c r="L923" s="96">
        <v>0</v>
      </c>
      <c r="M923" s="96">
        <v>0</v>
      </c>
      <c r="N923" s="96" t="s">
        <v>67</v>
      </c>
      <c r="O923" s="70">
        <v>0</v>
      </c>
      <c r="P923" s="96" t="s">
        <v>1166</v>
      </c>
      <c r="Q923" s="96" t="s">
        <v>224</v>
      </c>
      <c r="R923" s="92"/>
      <c r="S923" s="93"/>
    </row>
    <row r="924" spans="2:19" ht="15" thickBot="1" x14ac:dyDescent="0.35">
      <c r="B924" s="92" t="s">
        <v>724</v>
      </c>
      <c r="C924" s="93" t="s">
        <v>1266</v>
      </c>
      <c r="D924" s="94" t="s">
        <v>65</v>
      </c>
      <c r="E924" s="94" t="s">
        <v>64</v>
      </c>
      <c r="F924" s="95">
        <v>1968600910101</v>
      </c>
      <c r="G924" s="94" t="s">
        <v>64</v>
      </c>
      <c r="H924" s="94" t="s">
        <v>64</v>
      </c>
      <c r="I924" s="94" t="s">
        <v>66</v>
      </c>
      <c r="J924" s="94" t="s">
        <v>65</v>
      </c>
      <c r="K924" s="96">
        <v>0</v>
      </c>
      <c r="L924" s="96">
        <v>0</v>
      </c>
      <c r="M924" s="96">
        <v>0</v>
      </c>
      <c r="N924" s="96" t="s">
        <v>67</v>
      </c>
      <c r="O924" s="70">
        <v>0</v>
      </c>
      <c r="P924" s="96" t="s">
        <v>1166</v>
      </c>
      <c r="Q924" s="96" t="s">
        <v>224</v>
      </c>
      <c r="R924" s="92"/>
      <c r="S924" s="93"/>
    </row>
    <row r="925" spans="2:19" ht="15" thickBot="1" x14ac:dyDescent="0.35">
      <c r="B925" s="92" t="s">
        <v>1267</v>
      </c>
      <c r="C925" s="93" t="s">
        <v>269</v>
      </c>
      <c r="D925" s="94" t="s">
        <v>64</v>
      </c>
      <c r="E925" s="94" t="s">
        <v>65</v>
      </c>
      <c r="F925" s="95">
        <v>1645701951904</v>
      </c>
      <c r="G925" s="94" t="s">
        <v>64</v>
      </c>
      <c r="H925" s="94" t="s">
        <v>64</v>
      </c>
      <c r="I925" s="94" t="s">
        <v>66</v>
      </c>
      <c r="J925" s="94" t="s">
        <v>65</v>
      </c>
      <c r="K925" s="96">
        <v>0</v>
      </c>
      <c r="L925" s="96">
        <v>0</v>
      </c>
      <c r="M925" s="96">
        <v>0</v>
      </c>
      <c r="N925" s="96" t="s">
        <v>67</v>
      </c>
      <c r="O925" s="70">
        <v>0</v>
      </c>
      <c r="P925" s="96" t="s">
        <v>1166</v>
      </c>
      <c r="Q925" s="96" t="s">
        <v>224</v>
      </c>
      <c r="R925" s="92"/>
      <c r="S925" s="93"/>
    </row>
    <row r="926" spans="2:19" ht="15" thickBot="1" x14ac:dyDescent="0.35">
      <c r="B926" s="92" t="s">
        <v>1267</v>
      </c>
      <c r="C926" s="93" t="s">
        <v>250</v>
      </c>
      <c r="D926" s="94" t="s">
        <v>64</v>
      </c>
      <c r="E926" s="94" t="s">
        <v>65</v>
      </c>
      <c r="F926" s="95">
        <v>3488493460208</v>
      </c>
      <c r="G926" s="94" t="s">
        <v>64</v>
      </c>
      <c r="H926" s="94" t="s">
        <v>64</v>
      </c>
      <c r="I926" s="94" t="s">
        <v>66</v>
      </c>
      <c r="J926" s="94" t="s">
        <v>65</v>
      </c>
      <c r="K926" s="96">
        <v>0</v>
      </c>
      <c r="L926" s="96">
        <v>0</v>
      </c>
      <c r="M926" s="96">
        <v>0</v>
      </c>
      <c r="N926" s="96" t="s">
        <v>67</v>
      </c>
      <c r="O926" s="70">
        <v>0</v>
      </c>
      <c r="P926" s="96" t="s">
        <v>1166</v>
      </c>
      <c r="Q926" s="96" t="s">
        <v>224</v>
      </c>
      <c r="R926" s="92"/>
      <c r="S926" s="93"/>
    </row>
    <row r="927" spans="2:19" ht="15" thickBot="1" x14ac:dyDescent="0.35">
      <c r="B927" s="92" t="s">
        <v>1268</v>
      </c>
      <c r="C927" s="93" t="s">
        <v>262</v>
      </c>
      <c r="D927" s="94" t="s">
        <v>65</v>
      </c>
      <c r="E927" s="94" t="s">
        <v>64</v>
      </c>
      <c r="F927" s="95">
        <v>2620929130101</v>
      </c>
      <c r="G927" s="94" t="s">
        <v>64</v>
      </c>
      <c r="H927" s="94" t="s">
        <v>64</v>
      </c>
      <c r="I927" s="94" t="s">
        <v>66</v>
      </c>
      <c r="J927" s="94" t="s">
        <v>65</v>
      </c>
      <c r="K927" s="96">
        <v>0</v>
      </c>
      <c r="L927" s="96">
        <v>0</v>
      </c>
      <c r="M927" s="96">
        <v>0</v>
      </c>
      <c r="N927" s="96" t="s">
        <v>67</v>
      </c>
      <c r="O927" s="70">
        <v>0</v>
      </c>
      <c r="P927" s="96" t="s">
        <v>1166</v>
      </c>
      <c r="Q927" s="96" t="s">
        <v>224</v>
      </c>
      <c r="R927" s="92"/>
      <c r="S927" s="93"/>
    </row>
    <row r="928" spans="2:19" ht="15" thickBot="1" x14ac:dyDescent="0.35">
      <c r="B928" s="92" t="s">
        <v>1152</v>
      </c>
      <c r="C928" s="93" t="s">
        <v>265</v>
      </c>
      <c r="D928" s="94" t="s">
        <v>64</v>
      </c>
      <c r="E928" s="94" t="s">
        <v>65</v>
      </c>
      <c r="F928" s="95">
        <v>2620880100506</v>
      </c>
      <c r="G928" s="94" t="s">
        <v>64</v>
      </c>
      <c r="H928" s="94" t="s">
        <v>64</v>
      </c>
      <c r="I928" s="94" t="s">
        <v>66</v>
      </c>
      <c r="J928" s="94" t="s">
        <v>65</v>
      </c>
      <c r="K928" s="96">
        <v>0</v>
      </c>
      <c r="L928" s="96">
        <v>0</v>
      </c>
      <c r="M928" s="96">
        <v>0</v>
      </c>
      <c r="N928" s="96" t="s">
        <v>67</v>
      </c>
      <c r="O928" s="70">
        <v>0</v>
      </c>
      <c r="P928" s="96" t="s">
        <v>1166</v>
      </c>
      <c r="Q928" s="96" t="s">
        <v>224</v>
      </c>
      <c r="R928" s="92"/>
      <c r="S928" s="93"/>
    </row>
    <row r="929" spans="2:19" ht="15" thickBot="1" x14ac:dyDescent="0.35">
      <c r="B929" s="92" t="s">
        <v>1112</v>
      </c>
      <c r="C929" s="93" t="s">
        <v>1269</v>
      </c>
      <c r="D929" s="94" t="s">
        <v>65</v>
      </c>
      <c r="E929" s="94" t="s">
        <v>64</v>
      </c>
      <c r="F929" s="95">
        <v>2615018281412</v>
      </c>
      <c r="G929" s="94" t="s">
        <v>64</v>
      </c>
      <c r="H929" s="94" t="s">
        <v>64</v>
      </c>
      <c r="I929" s="94" t="s">
        <v>66</v>
      </c>
      <c r="J929" s="94" t="s">
        <v>65</v>
      </c>
      <c r="K929" s="96">
        <v>0</v>
      </c>
      <c r="L929" s="96">
        <v>0</v>
      </c>
      <c r="M929" s="96">
        <v>0</v>
      </c>
      <c r="N929" s="96" t="s">
        <v>67</v>
      </c>
      <c r="O929" s="70">
        <v>0</v>
      </c>
      <c r="P929" s="96" t="s">
        <v>1166</v>
      </c>
      <c r="Q929" s="96" t="s">
        <v>224</v>
      </c>
      <c r="R929" s="92"/>
      <c r="S929" s="93"/>
    </row>
    <row r="930" spans="2:19" ht="15" thickBot="1" x14ac:dyDescent="0.35">
      <c r="B930" s="92" t="s">
        <v>1270</v>
      </c>
      <c r="C930" s="93" t="s">
        <v>1271</v>
      </c>
      <c r="D930" s="94" t="s">
        <v>65</v>
      </c>
      <c r="E930" s="94" t="s">
        <v>64</v>
      </c>
      <c r="F930" s="95">
        <v>2580161670803</v>
      </c>
      <c r="G930" s="94" t="s">
        <v>64</v>
      </c>
      <c r="H930" s="94" t="s">
        <v>64</v>
      </c>
      <c r="I930" s="94" t="s">
        <v>66</v>
      </c>
      <c r="J930" s="94" t="s">
        <v>65</v>
      </c>
      <c r="K930" s="96">
        <v>0</v>
      </c>
      <c r="L930" s="96">
        <v>0</v>
      </c>
      <c r="M930" s="96">
        <v>0</v>
      </c>
      <c r="N930" s="96" t="s">
        <v>67</v>
      </c>
      <c r="O930" s="70">
        <v>0</v>
      </c>
      <c r="P930" s="96" t="s">
        <v>1166</v>
      </c>
      <c r="Q930" s="96" t="s">
        <v>224</v>
      </c>
      <c r="R930" s="92"/>
      <c r="S930" s="93"/>
    </row>
    <row r="931" spans="2:19" ht="15" thickBot="1" x14ac:dyDescent="0.35">
      <c r="B931" s="92" t="s">
        <v>646</v>
      </c>
      <c r="C931" s="93" t="s">
        <v>1272</v>
      </c>
      <c r="D931" s="94" t="s">
        <v>64</v>
      </c>
      <c r="E931" s="94" t="s">
        <v>65</v>
      </c>
      <c r="F931" s="95">
        <v>1779898310701</v>
      </c>
      <c r="G931" s="94" t="s">
        <v>64</v>
      </c>
      <c r="H931" s="94" t="s">
        <v>64</v>
      </c>
      <c r="I931" s="94" t="s">
        <v>66</v>
      </c>
      <c r="J931" s="94" t="s">
        <v>65</v>
      </c>
      <c r="K931" s="96">
        <v>0</v>
      </c>
      <c r="L931" s="96">
        <v>0</v>
      </c>
      <c r="M931" s="96">
        <v>0</v>
      </c>
      <c r="N931" s="96" t="s">
        <v>67</v>
      </c>
      <c r="O931" s="70">
        <v>0</v>
      </c>
      <c r="P931" s="96" t="s">
        <v>1166</v>
      </c>
      <c r="Q931" s="96" t="s">
        <v>224</v>
      </c>
      <c r="R931" s="92"/>
      <c r="S931" s="93"/>
    </row>
    <row r="932" spans="2:19" ht="15" thickBot="1" x14ac:dyDescent="0.35">
      <c r="B932" s="92" t="s">
        <v>1183</v>
      </c>
      <c r="C932" s="93" t="s">
        <v>1273</v>
      </c>
      <c r="D932" s="94" t="s">
        <v>65</v>
      </c>
      <c r="E932" s="94" t="s">
        <v>64</v>
      </c>
      <c r="F932" s="95">
        <v>2438157190101</v>
      </c>
      <c r="G932" s="94" t="s">
        <v>64</v>
      </c>
      <c r="H932" s="94" t="s">
        <v>64</v>
      </c>
      <c r="I932" s="94" t="s">
        <v>66</v>
      </c>
      <c r="J932" s="94" t="s">
        <v>65</v>
      </c>
      <c r="K932" s="96">
        <v>0</v>
      </c>
      <c r="L932" s="96">
        <v>0</v>
      </c>
      <c r="M932" s="96">
        <v>0</v>
      </c>
      <c r="N932" s="96" t="s">
        <v>67</v>
      </c>
      <c r="O932" s="70">
        <v>0</v>
      </c>
      <c r="P932" s="96" t="s">
        <v>1166</v>
      </c>
      <c r="Q932" s="96" t="s">
        <v>224</v>
      </c>
      <c r="R932" s="92"/>
      <c r="S932" s="93"/>
    </row>
    <row r="933" spans="2:19" ht="15" thickBot="1" x14ac:dyDescent="0.35">
      <c r="B933" s="92" t="s">
        <v>222</v>
      </c>
      <c r="C933" s="93" t="s">
        <v>1274</v>
      </c>
      <c r="D933" s="94" t="s">
        <v>64</v>
      </c>
      <c r="E933" s="94" t="s">
        <v>65</v>
      </c>
      <c r="F933" s="95">
        <v>1697410871001</v>
      </c>
      <c r="G933" s="94" t="s">
        <v>64</v>
      </c>
      <c r="H933" s="94" t="s">
        <v>64</v>
      </c>
      <c r="I933" s="94" t="s">
        <v>66</v>
      </c>
      <c r="J933" s="94" t="s">
        <v>65</v>
      </c>
      <c r="K933" s="96">
        <v>0</v>
      </c>
      <c r="L933" s="96">
        <v>0</v>
      </c>
      <c r="M933" s="96">
        <v>0</v>
      </c>
      <c r="N933" s="96" t="s">
        <v>67</v>
      </c>
      <c r="O933" s="70">
        <v>0</v>
      </c>
      <c r="P933" s="96" t="s">
        <v>1166</v>
      </c>
      <c r="Q933" s="96" t="s">
        <v>224</v>
      </c>
      <c r="R933" s="92"/>
      <c r="S933" s="93"/>
    </row>
    <row r="934" spans="2:19" ht="15" thickBot="1" x14ac:dyDescent="0.35">
      <c r="B934" s="92" t="s">
        <v>229</v>
      </c>
      <c r="C934" s="93" t="s">
        <v>1275</v>
      </c>
      <c r="D934" s="94" t="s">
        <v>64</v>
      </c>
      <c r="E934" s="94" t="s">
        <v>65</v>
      </c>
      <c r="F934" s="95">
        <v>2258709400609</v>
      </c>
      <c r="G934" s="94" t="s">
        <v>64</v>
      </c>
      <c r="H934" s="94" t="s">
        <v>64</v>
      </c>
      <c r="I934" s="94" t="s">
        <v>66</v>
      </c>
      <c r="J934" s="94" t="s">
        <v>65</v>
      </c>
      <c r="K934" s="96">
        <v>0</v>
      </c>
      <c r="L934" s="96">
        <v>0</v>
      </c>
      <c r="M934" s="96">
        <v>0</v>
      </c>
      <c r="N934" s="96" t="s">
        <v>67</v>
      </c>
      <c r="O934" s="70">
        <v>0</v>
      </c>
      <c r="P934" s="96" t="s">
        <v>1166</v>
      </c>
      <c r="Q934" s="96" t="s">
        <v>224</v>
      </c>
      <c r="R934" s="92"/>
      <c r="S934" s="93"/>
    </row>
    <row r="935" spans="2:19" ht="15" thickBot="1" x14ac:dyDescent="0.35">
      <c r="B935" s="92" t="s">
        <v>1276</v>
      </c>
      <c r="C935" s="93" t="s">
        <v>1277</v>
      </c>
      <c r="D935" s="94" t="s">
        <v>64</v>
      </c>
      <c r="E935" s="94" t="s">
        <v>65</v>
      </c>
      <c r="F935" s="95">
        <v>3440321590415</v>
      </c>
      <c r="G935" s="94" t="s">
        <v>64</v>
      </c>
      <c r="H935" s="94" t="s">
        <v>64</v>
      </c>
      <c r="I935" s="94" t="s">
        <v>66</v>
      </c>
      <c r="J935" s="94" t="s">
        <v>65</v>
      </c>
      <c r="K935" s="96">
        <v>0</v>
      </c>
      <c r="L935" s="96">
        <v>0</v>
      </c>
      <c r="M935" s="96">
        <v>0</v>
      </c>
      <c r="N935" s="96" t="s">
        <v>67</v>
      </c>
      <c r="O935" s="70">
        <v>0</v>
      </c>
      <c r="P935" s="96" t="s">
        <v>1166</v>
      </c>
      <c r="Q935" s="96" t="s">
        <v>224</v>
      </c>
      <c r="R935" s="92"/>
      <c r="S935" s="93"/>
    </row>
    <row r="936" spans="2:19" ht="15" thickBot="1" x14ac:dyDescent="0.35">
      <c r="B936" s="92" t="s">
        <v>696</v>
      </c>
      <c r="C936" s="93" t="s">
        <v>1278</v>
      </c>
      <c r="D936" s="94" t="s">
        <v>65</v>
      </c>
      <c r="E936" s="94" t="s">
        <v>64</v>
      </c>
      <c r="F936" s="95">
        <v>1631485111301</v>
      </c>
      <c r="G936" s="94" t="s">
        <v>64</v>
      </c>
      <c r="H936" s="94" t="s">
        <v>64</v>
      </c>
      <c r="I936" s="94" t="s">
        <v>66</v>
      </c>
      <c r="J936" s="94" t="s">
        <v>65</v>
      </c>
      <c r="K936" s="96">
        <v>0</v>
      </c>
      <c r="L936" s="96">
        <v>0</v>
      </c>
      <c r="M936" s="96">
        <v>0</v>
      </c>
      <c r="N936" s="96" t="s">
        <v>67</v>
      </c>
      <c r="O936" s="70">
        <v>0</v>
      </c>
      <c r="P936" s="96" t="s">
        <v>1166</v>
      </c>
      <c r="Q936" s="96" t="s">
        <v>224</v>
      </c>
      <c r="R936" s="92"/>
      <c r="S936" s="93"/>
    </row>
    <row r="937" spans="2:19" ht="15" thickBot="1" x14ac:dyDescent="0.35">
      <c r="B937" s="92" t="s">
        <v>657</v>
      </c>
      <c r="C937" s="93" t="s">
        <v>1118</v>
      </c>
      <c r="D937" s="94" t="s">
        <v>64</v>
      </c>
      <c r="E937" s="94" t="s">
        <v>65</v>
      </c>
      <c r="F937" s="95">
        <v>1990751152212</v>
      </c>
      <c r="G937" s="94" t="s">
        <v>64</v>
      </c>
      <c r="H937" s="94" t="s">
        <v>64</v>
      </c>
      <c r="I937" s="94" t="s">
        <v>66</v>
      </c>
      <c r="J937" s="94" t="s">
        <v>65</v>
      </c>
      <c r="K937" s="96">
        <v>0</v>
      </c>
      <c r="L937" s="96">
        <v>0</v>
      </c>
      <c r="M937" s="96">
        <v>0</v>
      </c>
      <c r="N937" s="96" t="s">
        <v>67</v>
      </c>
      <c r="O937" s="70">
        <v>0</v>
      </c>
      <c r="P937" s="96" t="s">
        <v>1166</v>
      </c>
      <c r="Q937" s="96" t="s">
        <v>224</v>
      </c>
      <c r="R937" s="92"/>
      <c r="S937" s="93"/>
    </row>
    <row r="938" spans="2:19" ht="15" thickBot="1" x14ac:dyDescent="0.35">
      <c r="B938" s="92" t="s">
        <v>254</v>
      </c>
      <c r="C938" s="93" t="s">
        <v>1279</v>
      </c>
      <c r="D938" s="94" t="s">
        <v>65</v>
      </c>
      <c r="E938" s="94" t="s">
        <v>64</v>
      </c>
      <c r="F938" s="95">
        <v>1906084471401</v>
      </c>
      <c r="G938" s="94" t="s">
        <v>64</v>
      </c>
      <c r="H938" s="94" t="s">
        <v>64</v>
      </c>
      <c r="I938" s="94" t="s">
        <v>66</v>
      </c>
      <c r="J938" s="94" t="s">
        <v>65</v>
      </c>
      <c r="K938" s="96">
        <v>0</v>
      </c>
      <c r="L938" s="96">
        <v>0</v>
      </c>
      <c r="M938" s="96">
        <v>0</v>
      </c>
      <c r="N938" s="96" t="s">
        <v>67</v>
      </c>
      <c r="O938" s="70">
        <v>0</v>
      </c>
      <c r="P938" s="96" t="s">
        <v>1166</v>
      </c>
      <c r="Q938" s="96" t="s">
        <v>224</v>
      </c>
      <c r="R938" s="92"/>
      <c r="S938" s="93"/>
    </row>
    <row r="939" spans="2:19" ht="15" thickBot="1" x14ac:dyDescent="0.35">
      <c r="B939" s="92" t="s">
        <v>1280</v>
      </c>
      <c r="C939" s="93" t="s">
        <v>836</v>
      </c>
      <c r="D939" s="94" t="s">
        <v>64</v>
      </c>
      <c r="E939" s="94" t="s">
        <v>65</v>
      </c>
      <c r="F939" s="95">
        <v>1948725481210</v>
      </c>
      <c r="G939" s="94" t="s">
        <v>64</v>
      </c>
      <c r="H939" s="94" t="s">
        <v>64</v>
      </c>
      <c r="I939" s="94" t="s">
        <v>66</v>
      </c>
      <c r="J939" s="94" t="s">
        <v>65</v>
      </c>
      <c r="K939" s="96">
        <v>0</v>
      </c>
      <c r="L939" s="96">
        <v>0</v>
      </c>
      <c r="M939" s="96">
        <v>0</v>
      </c>
      <c r="N939" s="96" t="s">
        <v>67</v>
      </c>
      <c r="O939" s="70">
        <v>0</v>
      </c>
      <c r="P939" s="96" t="s">
        <v>1166</v>
      </c>
      <c r="Q939" s="96" t="s">
        <v>224</v>
      </c>
      <c r="R939" s="92"/>
      <c r="S939" s="93"/>
    </row>
    <row r="940" spans="2:19" ht="15" thickBot="1" x14ac:dyDescent="0.35">
      <c r="B940" s="92" t="s">
        <v>1281</v>
      </c>
      <c r="C940" s="93" t="s">
        <v>1160</v>
      </c>
      <c r="D940" s="94" t="s">
        <v>64</v>
      </c>
      <c r="E940" s="94" t="s">
        <v>65</v>
      </c>
      <c r="F940" s="95">
        <v>2559427530402</v>
      </c>
      <c r="G940" s="94" t="s">
        <v>64</v>
      </c>
      <c r="H940" s="94" t="s">
        <v>64</v>
      </c>
      <c r="I940" s="94" t="s">
        <v>66</v>
      </c>
      <c r="J940" s="94" t="s">
        <v>65</v>
      </c>
      <c r="K940" s="96">
        <v>0</v>
      </c>
      <c r="L940" s="96">
        <v>0</v>
      </c>
      <c r="M940" s="96">
        <v>0</v>
      </c>
      <c r="N940" s="96" t="s">
        <v>67</v>
      </c>
      <c r="O940" s="70">
        <v>0</v>
      </c>
      <c r="P940" s="96" t="s">
        <v>1166</v>
      </c>
      <c r="Q940" s="96" t="s">
        <v>224</v>
      </c>
      <c r="R940" s="92"/>
      <c r="S940" s="93"/>
    </row>
    <row r="941" spans="2:19" ht="15" thickBot="1" x14ac:dyDescent="0.35">
      <c r="B941" s="92" t="s">
        <v>1282</v>
      </c>
      <c r="C941" s="93" t="s">
        <v>1260</v>
      </c>
      <c r="D941" s="94" t="s">
        <v>64</v>
      </c>
      <c r="E941" s="94" t="s">
        <v>65</v>
      </c>
      <c r="F941" s="95">
        <v>1848067041418</v>
      </c>
      <c r="G941" s="94" t="s">
        <v>64</v>
      </c>
      <c r="H941" s="94" t="s">
        <v>64</v>
      </c>
      <c r="I941" s="94" t="s">
        <v>66</v>
      </c>
      <c r="J941" s="94" t="s">
        <v>65</v>
      </c>
      <c r="K941" s="96">
        <v>0</v>
      </c>
      <c r="L941" s="96">
        <v>0</v>
      </c>
      <c r="M941" s="96">
        <v>0</v>
      </c>
      <c r="N941" s="96" t="s">
        <v>67</v>
      </c>
      <c r="O941" s="70">
        <v>0</v>
      </c>
      <c r="P941" s="96" t="s">
        <v>1166</v>
      </c>
      <c r="Q941" s="96" t="s">
        <v>224</v>
      </c>
      <c r="R941" s="92"/>
      <c r="S941" s="93"/>
    </row>
    <row r="942" spans="2:19" ht="15" thickBot="1" x14ac:dyDescent="0.35">
      <c r="B942" s="92" t="s">
        <v>1283</v>
      </c>
      <c r="C942" s="93" t="s">
        <v>1196</v>
      </c>
      <c r="D942" s="94" t="s">
        <v>65</v>
      </c>
      <c r="E942" s="94" t="s">
        <v>64</v>
      </c>
      <c r="F942" s="95">
        <v>2575431550402</v>
      </c>
      <c r="G942" s="94" t="s">
        <v>64</v>
      </c>
      <c r="H942" s="94" t="s">
        <v>64</v>
      </c>
      <c r="I942" s="94" t="s">
        <v>66</v>
      </c>
      <c r="J942" s="94" t="s">
        <v>65</v>
      </c>
      <c r="K942" s="96">
        <v>0</v>
      </c>
      <c r="L942" s="96">
        <v>0</v>
      </c>
      <c r="M942" s="96">
        <v>0</v>
      </c>
      <c r="N942" s="96" t="s">
        <v>67</v>
      </c>
      <c r="O942" s="70">
        <v>0</v>
      </c>
      <c r="P942" s="96" t="s">
        <v>1166</v>
      </c>
      <c r="Q942" s="96" t="s">
        <v>224</v>
      </c>
      <c r="R942" s="92"/>
      <c r="S942" s="93"/>
    </row>
    <row r="943" spans="2:19" ht="15" thickBot="1" x14ac:dyDescent="0.35">
      <c r="B943" s="92" t="s">
        <v>703</v>
      </c>
      <c r="C943" s="93" t="s">
        <v>1154</v>
      </c>
      <c r="D943" s="94" t="s">
        <v>65</v>
      </c>
      <c r="E943" s="94" t="s">
        <v>64</v>
      </c>
      <c r="F943" s="95">
        <v>2428318180920</v>
      </c>
      <c r="G943" s="94" t="s">
        <v>64</v>
      </c>
      <c r="H943" s="94" t="s">
        <v>64</v>
      </c>
      <c r="I943" s="94" t="s">
        <v>66</v>
      </c>
      <c r="J943" s="94" t="s">
        <v>65</v>
      </c>
      <c r="K943" s="96">
        <v>0</v>
      </c>
      <c r="L943" s="96">
        <v>0</v>
      </c>
      <c r="M943" s="96">
        <v>0</v>
      </c>
      <c r="N943" s="96" t="s">
        <v>67</v>
      </c>
      <c r="O943" s="70">
        <v>0</v>
      </c>
      <c r="P943" s="96" t="s">
        <v>1166</v>
      </c>
      <c r="Q943" s="96" t="s">
        <v>224</v>
      </c>
      <c r="R943" s="92"/>
      <c r="S943" s="93"/>
    </row>
    <row r="944" spans="2:19" ht="15" thickBot="1" x14ac:dyDescent="0.35">
      <c r="B944" s="92" t="s">
        <v>1173</v>
      </c>
      <c r="C944" s="93" t="s">
        <v>861</v>
      </c>
      <c r="D944" s="94" t="s">
        <v>65</v>
      </c>
      <c r="E944" s="94" t="s">
        <v>64</v>
      </c>
      <c r="F944" s="95">
        <v>2243453031101</v>
      </c>
      <c r="G944" s="94" t="s">
        <v>64</v>
      </c>
      <c r="H944" s="94" t="s">
        <v>64</v>
      </c>
      <c r="I944" s="94" t="s">
        <v>66</v>
      </c>
      <c r="J944" s="94" t="s">
        <v>65</v>
      </c>
      <c r="K944" s="96">
        <v>0</v>
      </c>
      <c r="L944" s="96">
        <v>0</v>
      </c>
      <c r="M944" s="96">
        <v>0</v>
      </c>
      <c r="N944" s="96" t="s">
        <v>67</v>
      </c>
      <c r="O944" s="70">
        <v>0</v>
      </c>
      <c r="P944" s="96" t="s">
        <v>1166</v>
      </c>
      <c r="Q944" s="96" t="s">
        <v>224</v>
      </c>
      <c r="R944" s="92"/>
      <c r="S944" s="93"/>
    </row>
    <row r="945" spans="2:19" ht="15" thickBot="1" x14ac:dyDescent="0.35">
      <c r="B945" s="92" t="s">
        <v>1284</v>
      </c>
      <c r="C945" s="93" t="s">
        <v>1285</v>
      </c>
      <c r="D945" s="94" t="s">
        <v>64</v>
      </c>
      <c r="E945" s="94" t="s">
        <v>65</v>
      </c>
      <c r="F945" s="95">
        <v>2608806472101</v>
      </c>
      <c r="G945" s="94" t="s">
        <v>64</v>
      </c>
      <c r="H945" s="94" t="s">
        <v>64</v>
      </c>
      <c r="I945" s="94" t="s">
        <v>66</v>
      </c>
      <c r="J945" s="94" t="s">
        <v>65</v>
      </c>
      <c r="K945" s="96">
        <v>0</v>
      </c>
      <c r="L945" s="96">
        <v>0</v>
      </c>
      <c r="M945" s="96">
        <v>0</v>
      </c>
      <c r="N945" s="96" t="s">
        <v>67</v>
      </c>
      <c r="O945" s="70">
        <v>0</v>
      </c>
      <c r="P945" s="96" t="s">
        <v>1166</v>
      </c>
      <c r="Q945" s="96" t="s">
        <v>224</v>
      </c>
      <c r="R945" s="92"/>
      <c r="S945" s="93"/>
    </row>
    <row r="946" spans="2:19" ht="15" thickBot="1" x14ac:dyDescent="0.35">
      <c r="B946" s="92" t="s">
        <v>1286</v>
      </c>
      <c r="C946" s="93" t="s">
        <v>699</v>
      </c>
      <c r="D946" s="94" t="s">
        <v>65</v>
      </c>
      <c r="E946" s="94" t="s">
        <v>64</v>
      </c>
      <c r="F946" s="95">
        <v>2511234990207</v>
      </c>
      <c r="G946" s="94" t="s">
        <v>64</v>
      </c>
      <c r="H946" s="94" t="s">
        <v>64</v>
      </c>
      <c r="I946" s="94" t="s">
        <v>66</v>
      </c>
      <c r="J946" s="94" t="s">
        <v>65</v>
      </c>
      <c r="K946" s="96">
        <v>0</v>
      </c>
      <c r="L946" s="96">
        <v>0</v>
      </c>
      <c r="M946" s="96">
        <v>0</v>
      </c>
      <c r="N946" s="96" t="s">
        <v>67</v>
      </c>
      <c r="O946" s="70">
        <v>0</v>
      </c>
      <c r="P946" s="96" t="s">
        <v>1166</v>
      </c>
      <c r="Q946" s="96" t="s">
        <v>224</v>
      </c>
      <c r="R946" s="92"/>
      <c r="S946" s="93"/>
    </row>
    <row r="947" spans="2:19" ht="15" thickBot="1" x14ac:dyDescent="0.35">
      <c r="B947" s="92" t="s">
        <v>696</v>
      </c>
      <c r="C947" s="93" t="s">
        <v>1287</v>
      </c>
      <c r="D947" s="94" t="s">
        <v>65</v>
      </c>
      <c r="E947" s="94" t="s">
        <v>64</v>
      </c>
      <c r="F947" s="95">
        <v>2424241390404</v>
      </c>
      <c r="G947" s="94" t="s">
        <v>64</v>
      </c>
      <c r="H947" s="94" t="s">
        <v>64</v>
      </c>
      <c r="I947" s="94" t="s">
        <v>66</v>
      </c>
      <c r="J947" s="94" t="s">
        <v>65</v>
      </c>
      <c r="K947" s="96">
        <v>0</v>
      </c>
      <c r="L947" s="96">
        <v>0</v>
      </c>
      <c r="M947" s="96">
        <v>0</v>
      </c>
      <c r="N947" s="96" t="s">
        <v>67</v>
      </c>
      <c r="O947" s="70">
        <v>0</v>
      </c>
      <c r="P947" s="96" t="s">
        <v>1166</v>
      </c>
      <c r="Q947" s="96" t="s">
        <v>224</v>
      </c>
      <c r="R947" s="92"/>
      <c r="S947" s="93"/>
    </row>
    <row r="948" spans="2:19" ht="15" thickBot="1" x14ac:dyDescent="0.35">
      <c r="B948" s="92" t="s">
        <v>1288</v>
      </c>
      <c r="C948" s="93" t="s">
        <v>781</v>
      </c>
      <c r="D948" s="94" t="s">
        <v>65</v>
      </c>
      <c r="E948" s="94" t="s">
        <v>64</v>
      </c>
      <c r="F948" s="95">
        <v>3496203260101</v>
      </c>
      <c r="G948" s="94" t="s">
        <v>64</v>
      </c>
      <c r="H948" s="94" t="s">
        <v>64</v>
      </c>
      <c r="I948" s="94" t="s">
        <v>66</v>
      </c>
      <c r="J948" s="94" t="s">
        <v>65</v>
      </c>
      <c r="K948" s="96">
        <v>0</v>
      </c>
      <c r="L948" s="96">
        <v>0</v>
      </c>
      <c r="M948" s="96">
        <v>0</v>
      </c>
      <c r="N948" s="96" t="s">
        <v>67</v>
      </c>
      <c r="O948" s="70">
        <v>0</v>
      </c>
      <c r="P948" s="96" t="s">
        <v>1166</v>
      </c>
      <c r="Q948" s="96" t="s">
        <v>224</v>
      </c>
      <c r="R948" s="92"/>
      <c r="S948" s="93"/>
    </row>
    <row r="949" spans="2:19" ht="15" thickBot="1" x14ac:dyDescent="0.35">
      <c r="B949" s="92" t="s">
        <v>1218</v>
      </c>
      <c r="C949" s="93" t="s">
        <v>1289</v>
      </c>
      <c r="D949" s="94" t="s">
        <v>65</v>
      </c>
      <c r="E949" s="94" t="s">
        <v>64</v>
      </c>
      <c r="F949" s="95">
        <v>2724790120501</v>
      </c>
      <c r="G949" s="94" t="s">
        <v>64</v>
      </c>
      <c r="H949" s="94" t="s">
        <v>64</v>
      </c>
      <c r="I949" s="94" t="s">
        <v>66</v>
      </c>
      <c r="J949" s="94" t="s">
        <v>65</v>
      </c>
      <c r="K949" s="96">
        <v>0</v>
      </c>
      <c r="L949" s="96">
        <v>0</v>
      </c>
      <c r="M949" s="96">
        <v>0</v>
      </c>
      <c r="N949" s="96" t="s">
        <v>67</v>
      </c>
      <c r="O949" s="70">
        <v>0</v>
      </c>
      <c r="P949" s="96" t="s">
        <v>1166</v>
      </c>
      <c r="Q949" s="96" t="s">
        <v>224</v>
      </c>
      <c r="R949" s="92"/>
      <c r="S949" s="93"/>
    </row>
    <row r="950" spans="2:19" ht="15" thickBot="1" x14ac:dyDescent="0.35">
      <c r="B950" s="92" t="s">
        <v>1290</v>
      </c>
      <c r="C950" s="93" t="s">
        <v>947</v>
      </c>
      <c r="D950" s="94" t="s">
        <v>64</v>
      </c>
      <c r="E950" s="94" t="s">
        <v>65</v>
      </c>
      <c r="F950" s="95">
        <v>2562368440110</v>
      </c>
      <c r="G950" s="94" t="s">
        <v>64</v>
      </c>
      <c r="H950" s="94" t="s">
        <v>64</v>
      </c>
      <c r="I950" s="94" t="s">
        <v>66</v>
      </c>
      <c r="J950" s="94" t="s">
        <v>65</v>
      </c>
      <c r="K950" s="96">
        <v>0</v>
      </c>
      <c r="L950" s="96">
        <v>0</v>
      </c>
      <c r="M950" s="96">
        <v>0</v>
      </c>
      <c r="N950" s="96" t="s">
        <v>67</v>
      </c>
      <c r="O950" s="70">
        <v>0</v>
      </c>
      <c r="P950" s="96" t="s">
        <v>1166</v>
      </c>
      <c r="Q950" s="96" t="s">
        <v>224</v>
      </c>
      <c r="R950" s="92"/>
      <c r="S950" s="93"/>
    </row>
    <row r="951" spans="2:19" ht="15" thickBot="1" x14ac:dyDescent="0.35">
      <c r="B951" s="92" t="s">
        <v>1291</v>
      </c>
      <c r="C951" s="93" t="s">
        <v>1292</v>
      </c>
      <c r="D951" s="94" t="s">
        <v>64</v>
      </c>
      <c r="E951" s="94" t="s">
        <v>65</v>
      </c>
      <c r="F951" s="95">
        <v>2233493481201</v>
      </c>
      <c r="G951" s="94" t="s">
        <v>64</v>
      </c>
      <c r="H951" s="94" t="s">
        <v>64</v>
      </c>
      <c r="I951" s="94" t="s">
        <v>66</v>
      </c>
      <c r="J951" s="94" t="s">
        <v>65</v>
      </c>
      <c r="K951" s="96">
        <v>0</v>
      </c>
      <c r="L951" s="96">
        <v>0</v>
      </c>
      <c r="M951" s="96">
        <v>0</v>
      </c>
      <c r="N951" s="96" t="s">
        <v>67</v>
      </c>
      <c r="O951" s="70">
        <v>0</v>
      </c>
      <c r="P951" s="96" t="s">
        <v>1166</v>
      </c>
      <c r="Q951" s="96" t="s">
        <v>224</v>
      </c>
      <c r="R951" s="92"/>
      <c r="S951" s="93"/>
    </row>
    <row r="952" spans="2:19" ht="15" thickBot="1" x14ac:dyDescent="0.35">
      <c r="B952" s="92" t="s">
        <v>1264</v>
      </c>
      <c r="C952" s="93" t="s">
        <v>1293</v>
      </c>
      <c r="D952" s="94" t="s">
        <v>65</v>
      </c>
      <c r="E952" s="94" t="s">
        <v>64</v>
      </c>
      <c r="F952" s="95">
        <v>1677675340502</v>
      </c>
      <c r="G952" s="94" t="s">
        <v>64</v>
      </c>
      <c r="H952" s="94" t="s">
        <v>64</v>
      </c>
      <c r="I952" s="94" t="s">
        <v>66</v>
      </c>
      <c r="J952" s="94" t="s">
        <v>65</v>
      </c>
      <c r="K952" s="96">
        <v>0</v>
      </c>
      <c r="L952" s="96">
        <v>0</v>
      </c>
      <c r="M952" s="96">
        <v>0</v>
      </c>
      <c r="N952" s="96" t="s">
        <v>67</v>
      </c>
      <c r="O952" s="70">
        <v>0</v>
      </c>
      <c r="P952" s="96" t="s">
        <v>1166</v>
      </c>
      <c r="Q952" s="96" t="s">
        <v>224</v>
      </c>
      <c r="R952" s="92"/>
      <c r="S952" s="93"/>
    </row>
    <row r="953" spans="2:19" ht="15" thickBot="1" x14ac:dyDescent="0.35">
      <c r="B953" s="92" t="s">
        <v>237</v>
      </c>
      <c r="C953" s="93" t="s">
        <v>1294</v>
      </c>
      <c r="D953" s="94" t="s">
        <v>64</v>
      </c>
      <c r="E953" s="94" t="s">
        <v>65</v>
      </c>
      <c r="F953" s="95">
        <v>2447175830601</v>
      </c>
      <c r="G953" s="94" t="s">
        <v>64</v>
      </c>
      <c r="H953" s="94" t="s">
        <v>64</v>
      </c>
      <c r="I953" s="94" t="s">
        <v>66</v>
      </c>
      <c r="J953" s="94" t="s">
        <v>65</v>
      </c>
      <c r="K953" s="96">
        <v>0</v>
      </c>
      <c r="L953" s="96">
        <v>0</v>
      </c>
      <c r="M953" s="96">
        <v>0</v>
      </c>
      <c r="N953" s="96" t="s">
        <v>67</v>
      </c>
      <c r="O953" s="70">
        <v>0</v>
      </c>
      <c r="P953" s="96" t="s">
        <v>1166</v>
      </c>
      <c r="Q953" s="96" t="s">
        <v>224</v>
      </c>
      <c r="R953" s="92"/>
      <c r="S953" s="93"/>
    </row>
    <row r="954" spans="2:19" ht="15" thickBot="1" x14ac:dyDescent="0.35">
      <c r="B954" s="92" t="s">
        <v>1295</v>
      </c>
      <c r="C954" s="93" t="s">
        <v>1296</v>
      </c>
      <c r="D954" s="94" t="s">
        <v>65</v>
      </c>
      <c r="E954" s="94" t="s">
        <v>64</v>
      </c>
      <c r="F954" s="95">
        <v>2271524950116</v>
      </c>
      <c r="G954" s="94" t="s">
        <v>64</v>
      </c>
      <c r="H954" s="94" t="s">
        <v>64</v>
      </c>
      <c r="I954" s="94" t="s">
        <v>66</v>
      </c>
      <c r="J954" s="94" t="s">
        <v>65</v>
      </c>
      <c r="K954" s="96">
        <v>0</v>
      </c>
      <c r="L954" s="96">
        <v>0</v>
      </c>
      <c r="M954" s="96">
        <v>0</v>
      </c>
      <c r="N954" s="96" t="s">
        <v>67</v>
      </c>
      <c r="O954" s="70">
        <v>0</v>
      </c>
      <c r="P954" s="96" t="s">
        <v>224</v>
      </c>
      <c r="Q954" s="96" t="s">
        <v>224</v>
      </c>
      <c r="R954" s="92"/>
      <c r="S954" s="93"/>
    </row>
    <row r="955" spans="2:19" ht="15" thickBot="1" x14ac:dyDescent="0.35">
      <c r="B955" s="92" t="s">
        <v>1297</v>
      </c>
      <c r="C955" s="93" t="s">
        <v>1298</v>
      </c>
      <c r="D955" s="94" t="s">
        <v>65</v>
      </c>
      <c r="E955" s="94" t="s">
        <v>64</v>
      </c>
      <c r="F955" s="95">
        <v>163253760412</v>
      </c>
      <c r="G955" s="94" t="s">
        <v>64</v>
      </c>
      <c r="H955" s="94" t="s">
        <v>64</v>
      </c>
      <c r="I955" s="94" t="s">
        <v>66</v>
      </c>
      <c r="J955" s="94" t="s">
        <v>65</v>
      </c>
      <c r="K955" s="96">
        <v>0</v>
      </c>
      <c r="L955" s="96">
        <v>0</v>
      </c>
      <c r="M955" s="96">
        <v>0</v>
      </c>
      <c r="N955" s="96" t="s">
        <v>67</v>
      </c>
      <c r="O955" s="70">
        <v>0</v>
      </c>
      <c r="P955" s="96" t="s">
        <v>224</v>
      </c>
      <c r="Q955" s="96" t="s">
        <v>224</v>
      </c>
      <c r="R955" s="92"/>
      <c r="S955" s="93"/>
    </row>
    <row r="956" spans="2:19" ht="15" thickBot="1" x14ac:dyDescent="0.35">
      <c r="B956" s="92" t="s">
        <v>1044</v>
      </c>
      <c r="C956" s="93" t="s">
        <v>1299</v>
      </c>
      <c r="D956" s="94" t="s">
        <v>65</v>
      </c>
      <c r="E956" s="94" t="s">
        <v>64</v>
      </c>
      <c r="F956" s="95">
        <v>1619979100101</v>
      </c>
      <c r="G956" s="94" t="s">
        <v>64</v>
      </c>
      <c r="H956" s="94" t="s">
        <v>64</v>
      </c>
      <c r="I956" s="94" t="s">
        <v>65</v>
      </c>
      <c r="J956" s="94" t="s">
        <v>66</v>
      </c>
      <c r="K956" s="96">
        <v>0</v>
      </c>
      <c r="L956" s="96">
        <v>0</v>
      </c>
      <c r="M956" s="96">
        <v>0</v>
      </c>
      <c r="N956" s="96" t="s">
        <v>67</v>
      </c>
      <c r="O956" s="70">
        <v>0</v>
      </c>
      <c r="P956" s="96" t="s">
        <v>224</v>
      </c>
      <c r="Q956" s="96" t="s">
        <v>224</v>
      </c>
      <c r="R956" s="92"/>
      <c r="S956" s="93"/>
    </row>
    <row r="957" spans="2:19" ht="15" thickBot="1" x14ac:dyDescent="0.35">
      <c r="B957" s="92" t="s">
        <v>1300</v>
      </c>
      <c r="C957" s="93" t="s">
        <v>1301</v>
      </c>
      <c r="D957" s="94" t="s">
        <v>65</v>
      </c>
      <c r="E957" s="94" t="s">
        <v>64</v>
      </c>
      <c r="F957" s="95">
        <v>2658399710101</v>
      </c>
      <c r="G957" s="94" t="s">
        <v>64</v>
      </c>
      <c r="H957" s="94" t="s">
        <v>64</v>
      </c>
      <c r="I957" s="94" t="s">
        <v>65</v>
      </c>
      <c r="J957" s="94" t="s">
        <v>66</v>
      </c>
      <c r="K957" s="96">
        <v>0</v>
      </c>
      <c r="L957" s="96">
        <v>0</v>
      </c>
      <c r="M957" s="96">
        <v>0</v>
      </c>
      <c r="N957" s="96" t="s">
        <v>67</v>
      </c>
      <c r="O957" s="70">
        <v>0</v>
      </c>
      <c r="P957" s="96" t="s">
        <v>224</v>
      </c>
      <c r="Q957" s="96" t="s">
        <v>224</v>
      </c>
      <c r="R957" s="92"/>
      <c r="S957" s="93"/>
    </row>
    <row r="958" spans="2:19" ht="15" thickBot="1" x14ac:dyDescent="0.35">
      <c r="B958" s="92" t="s">
        <v>1302</v>
      </c>
      <c r="C958" s="93" t="s">
        <v>1303</v>
      </c>
      <c r="D958" s="94" t="s">
        <v>65</v>
      </c>
      <c r="E958" s="94" t="s">
        <v>64</v>
      </c>
      <c r="F958" s="95">
        <v>2412036190502</v>
      </c>
      <c r="G958" s="94" t="s">
        <v>64</v>
      </c>
      <c r="H958" s="94" t="s">
        <v>64</v>
      </c>
      <c r="I958" s="94" t="s">
        <v>66</v>
      </c>
      <c r="J958" s="94" t="s">
        <v>65</v>
      </c>
      <c r="K958" s="96">
        <v>0</v>
      </c>
      <c r="L958" s="96">
        <v>0</v>
      </c>
      <c r="M958" s="96">
        <v>0</v>
      </c>
      <c r="N958" s="96" t="s">
        <v>67</v>
      </c>
      <c r="O958" s="70">
        <v>0</v>
      </c>
      <c r="P958" s="96" t="s">
        <v>224</v>
      </c>
      <c r="Q958" s="96" t="s">
        <v>224</v>
      </c>
      <c r="R958" s="92"/>
      <c r="S958" s="93"/>
    </row>
    <row r="959" spans="2:19" ht="15" thickBot="1" x14ac:dyDescent="0.35">
      <c r="B959" s="92" t="s">
        <v>1304</v>
      </c>
      <c r="C959" s="93" t="s">
        <v>1305</v>
      </c>
      <c r="D959" s="94" t="s">
        <v>65</v>
      </c>
      <c r="E959" s="94" t="s">
        <v>64</v>
      </c>
      <c r="F959" s="95">
        <v>16902586610101</v>
      </c>
      <c r="G959" s="94" t="s">
        <v>64</v>
      </c>
      <c r="H959" s="94" t="s">
        <v>64</v>
      </c>
      <c r="I959" s="94" t="s">
        <v>66</v>
      </c>
      <c r="J959" s="94" t="s">
        <v>65</v>
      </c>
      <c r="K959" s="96">
        <v>0</v>
      </c>
      <c r="L959" s="96">
        <v>0</v>
      </c>
      <c r="M959" s="96">
        <v>0</v>
      </c>
      <c r="N959" s="96" t="s">
        <v>67</v>
      </c>
      <c r="O959" s="70">
        <v>0</v>
      </c>
      <c r="P959" s="96" t="s">
        <v>224</v>
      </c>
      <c r="Q959" s="96" t="s">
        <v>224</v>
      </c>
      <c r="R959" s="92"/>
      <c r="S959" s="93"/>
    </row>
    <row r="960" spans="2:19" ht="15" thickBot="1" x14ac:dyDescent="0.35">
      <c r="B960" s="92" t="s">
        <v>696</v>
      </c>
      <c r="C960" s="93" t="s">
        <v>1306</v>
      </c>
      <c r="D960" s="94" t="s">
        <v>65</v>
      </c>
      <c r="E960" s="94" t="s">
        <v>64</v>
      </c>
      <c r="F960" s="95">
        <v>2407525620101</v>
      </c>
      <c r="G960" s="94" t="s">
        <v>64</v>
      </c>
      <c r="H960" s="94" t="s">
        <v>64</v>
      </c>
      <c r="I960" s="94" t="s">
        <v>66</v>
      </c>
      <c r="J960" s="94" t="s">
        <v>65</v>
      </c>
      <c r="K960" s="96">
        <v>0</v>
      </c>
      <c r="L960" s="96">
        <v>0</v>
      </c>
      <c r="M960" s="96">
        <v>0</v>
      </c>
      <c r="N960" s="96" t="s">
        <v>67</v>
      </c>
      <c r="O960" s="70">
        <v>0</v>
      </c>
      <c r="P960" s="96" t="s">
        <v>224</v>
      </c>
      <c r="Q960" s="96" t="s">
        <v>224</v>
      </c>
      <c r="R960" s="92"/>
      <c r="S960" s="93"/>
    </row>
    <row r="961" spans="2:19" ht="15" thickBot="1" x14ac:dyDescent="0.35">
      <c r="B961" s="92" t="s">
        <v>1307</v>
      </c>
      <c r="C961" s="93" t="s">
        <v>684</v>
      </c>
      <c r="D961" s="94" t="s">
        <v>65</v>
      </c>
      <c r="E961" s="94" t="s">
        <v>64</v>
      </c>
      <c r="F961" s="95">
        <v>2414795920101</v>
      </c>
      <c r="G961" s="94" t="s">
        <v>64</v>
      </c>
      <c r="H961" s="94" t="s">
        <v>64</v>
      </c>
      <c r="I961" s="94" t="s">
        <v>66</v>
      </c>
      <c r="J961" s="94" t="s">
        <v>65</v>
      </c>
      <c r="K961" s="96">
        <v>0</v>
      </c>
      <c r="L961" s="96">
        <v>0</v>
      </c>
      <c r="M961" s="96">
        <v>0</v>
      </c>
      <c r="N961" s="96" t="s">
        <v>67</v>
      </c>
      <c r="O961" s="70">
        <v>0</v>
      </c>
      <c r="P961" s="96" t="s">
        <v>224</v>
      </c>
      <c r="Q961" s="96" t="s">
        <v>224</v>
      </c>
      <c r="R961" s="92"/>
      <c r="S961" s="93"/>
    </row>
    <row r="962" spans="2:19" ht="15" thickBot="1" x14ac:dyDescent="0.35">
      <c r="B962" s="92" t="s">
        <v>1044</v>
      </c>
      <c r="C962" s="93" t="s">
        <v>918</v>
      </c>
      <c r="D962" s="94" t="s">
        <v>65</v>
      </c>
      <c r="E962" s="94" t="s">
        <v>64</v>
      </c>
      <c r="F962" s="95">
        <v>2427243880101</v>
      </c>
      <c r="G962" s="94" t="s">
        <v>64</v>
      </c>
      <c r="H962" s="94" t="s">
        <v>64</v>
      </c>
      <c r="I962" s="94" t="s">
        <v>66</v>
      </c>
      <c r="J962" s="94" t="s">
        <v>65</v>
      </c>
      <c r="K962" s="96">
        <v>0</v>
      </c>
      <c r="L962" s="96">
        <v>0</v>
      </c>
      <c r="M962" s="96">
        <v>0</v>
      </c>
      <c r="N962" s="96" t="s">
        <v>67</v>
      </c>
      <c r="O962" s="70">
        <v>0</v>
      </c>
      <c r="P962" s="96" t="s">
        <v>224</v>
      </c>
      <c r="Q962" s="96" t="s">
        <v>224</v>
      </c>
      <c r="R962" s="92"/>
      <c r="S962" s="93"/>
    </row>
    <row r="963" spans="2:19" ht="15" thickBot="1" x14ac:dyDescent="0.35">
      <c r="B963" s="92" t="s">
        <v>653</v>
      </c>
      <c r="C963" s="93" t="s">
        <v>1198</v>
      </c>
      <c r="D963" s="94" t="s">
        <v>65</v>
      </c>
      <c r="E963" s="94" t="s">
        <v>64</v>
      </c>
      <c r="F963" s="95">
        <v>1700171250101</v>
      </c>
      <c r="G963" s="94" t="s">
        <v>64</v>
      </c>
      <c r="H963" s="94" t="s">
        <v>64</v>
      </c>
      <c r="I963" s="94" t="s">
        <v>65</v>
      </c>
      <c r="J963" s="94" t="s">
        <v>66</v>
      </c>
      <c r="K963" s="96">
        <v>0</v>
      </c>
      <c r="L963" s="96">
        <v>0</v>
      </c>
      <c r="M963" s="96">
        <v>0</v>
      </c>
      <c r="N963" s="96" t="s">
        <v>67</v>
      </c>
      <c r="O963" s="70">
        <v>0</v>
      </c>
      <c r="P963" s="96" t="s">
        <v>224</v>
      </c>
      <c r="Q963" s="96" t="s">
        <v>224</v>
      </c>
      <c r="R963" s="92"/>
      <c r="S963" s="93"/>
    </row>
    <row r="964" spans="2:19" ht="15" thickBot="1" x14ac:dyDescent="0.35">
      <c r="B964" s="92" t="s">
        <v>1308</v>
      </c>
      <c r="C964" s="93" t="s">
        <v>1309</v>
      </c>
      <c r="D964" s="94" t="s">
        <v>65</v>
      </c>
      <c r="E964" s="94" t="s">
        <v>64</v>
      </c>
      <c r="F964" s="95">
        <v>2432820520101</v>
      </c>
      <c r="G964" s="94" t="s">
        <v>64</v>
      </c>
      <c r="H964" s="94" t="s">
        <v>64</v>
      </c>
      <c r="I964" s="94" t="s">
        <v>66</v>
      </c>
      <c r="J964" s="94" t="s">
        <v>65</v>
      </c>
      <c r="K964" s="96">
        <v>0</v>
      </c>
      <c r="L964" s="96">
        <v>0</v>
      </c>
      <c r="M964" s="96">
        <v>0</v>
      </c>
      <c r="N964" s="96" t="s">
        <v>67</v>
      </c>
      <c r="O964" s="70">
        <v>0</v>
      </c>
      <c r="P964" s="96" t="s">
        <v>224</v>
      </c>
      <c r="Q964" s="96" t="s">
        <v>224</v>
      </c>
      <c r="R964" s="92"/>
      <c r="S964" s="93"/>
    </row>
    <row r="965" spans="2:19" ht="15" thickBot="1" x14ac:dyDescent="0.35">
      <c r="B965" s="92" t="s">
        <v>1308</v>
      </c>
      <c r="C965" s="93" t="s">
        <v>890</v>
      </c>
      <c r="D965" s="94" t="s">
        <v>65</v>
      </c>
      <c r="E965" s="94" t="s">
        <v>64</v>
      </c>
      <c r="F965" s="95">
        <v>2354864340608</v>
      </c>
      <c r="G965" s="94" t="s">
        <v>64</v>
      </c>
      <c r="H965" s="94" t="s">
        <v>64</v>
      </c>
      <c r="I965" s="94" t="s">
        <v>66</v>
      </c>
      <c r="J965" s="94" t="s">
        <v>65</v>
      </c>
      <c r="K965" s="96">
        <v>0</v>
      </c>
      <c r="L965" s="96">
        <v>0</v>
      </c>
      <c r="M965" s="96">
        <v>0</v>
      </c>
      <c r="N965" s="96" t="s">
        <v>67</v>
      </c>
      <c r="O965" s="70">
        <v>0</v>
      </c>
      <c r="P965" s="96" t="s">
        <v>224</v>
      </c>
      <c r="Q965" s="96" t="s">
        <v>224</v>
      </c>
      <c r="R965" s="92"/>
      <c r="S965" s="93"/>
    </row>
    <row r="966" spans="2:19" ht="15" thickBot="1" x14ac:dyDescent="0.35">
      <c r="B966" s="92" t="s">
        <v>769</v>
      </c>
      <c r="C966" s="93" t="s">
        <v>1310</v>
      </c>
      <c r="D966" s="94" t="s">
        <v>65</v>
      </c>
      <c r="E966" s="94" t="s">
        <v>64</v>
      </c>
      <c r="F966" s="95">
        <v>2351120700108</v>
      </c>
      <c r="G966" s="94" t="s">
        <v>64</v>
      </c>
      <c r="H966" s="94" t="s">
        <v>64</v>
      </c>
      <c r="I966" s="94" t="s">
        <v>65</v>
      </c>
      <c r="J966" s="94" t="s">
        <v>66</v>
      </c>
      <c r="K966" s="96">
        <v>0</v>
      </c>
      <c r="L966" s="96">
        <v>0</v>
      </c>
      <c r="M966" s="96">
        <v>0</v>
      </c>
      <c r="N966" s="96" t="s">
        <v>67</v>
      </c>
      <c r="O966" s="70">
        <v>0</v>
      </c>
      <c r="P966" s="96" t="s">
        <v>224</v>
      </c>
      <c r="Q966" s="96" t="s">
        <v>224</v>
      </c>
      <c r="R966" s="92"/>
      <c r="S966" s="93"/>
    </row>
    <row r="967" spans="2:19" ht="15" thickBot="1" x14ac:dyDescent="0.35">
      <c r="B967" s="92" t="s">
        <v>696</v>
      </c>
      <c r="C967" s="93" t="s">
        <v>1311</v>
      </c>
      <c r="D967" s="94" t="s">
        <v>65</v>
      </c>
      <c r="E967" s="94" t="s">
        <v>64</v>
      </c>
      <c r="F967" s="95">
        <v>2434600070101</v>
      </c>
      <c r="G967" s="94" t="s">
        <v>64</v>
      </c>
      <c r="H967" s="94" t="s">
        <v>64</v>
      </c>
      <c r="I967" s="94" t="s">
        <v>66</v>
      </c>
      <c r="J967" s="94" t="s">
        <v>65</v>
      </c>
      <c r="K967" s="96">
        <v>0</v>
      </c>
      <c r="L967" s="96">
        <v>0</v>
      </c>
      <c r="M967" s="96">
        <v>0</v>
      </c>
      <c r="N967" s="96" t="s">
        <v>67</v>
      </c>
      <c r="O967" s="70">
        <v>0</v>
      </c>
      <c r="P967" s="96" t="s">
        <v>224</v>
      </c>
      <c r="Q967" s="96" t="s">
        <v>224</v>
      </c>
      <c r="R967" s="92"/>
      <c r="S967" s="93"/>
    </row>
    <row r="968" spans="2:19" ht="15" thickBot="1" x14ac:dyDescent="0.35">
      <c r="B968" s="92" t="s">
        <v>1302</v>
      </c>
      <c r="C968" s="93" t="s">
        <v>1312</v>
      </c>
      <c r="D968" s="94" t="s">
        <v>65</v>
      </c>
      <c r="E968" s="94" t="s">
        <v>64</v>
      </c>
      <c r="F968" s="95">
        <v>2354964240602</v>
      </c>
      <c r="G968" s="94" t="s">
        <v>64</v>
      </c>
      <c r="H968" s="94" t="s">
        <v>64</v>
      </c>
      <c r="I968" s="94" t="s">
        <v>66</v>
      </c>
      <c r="J968" s="94" t="s">
        <v>65</v>
      </c>
      <c r="K968" s="96">
        <v>0</v>
      </c>
      <c r="L968" s="96">
        <v>0</v>
      </c>
      <c r="M968" s="96">
        <v>0</v>
      </c>
      <c r="N968" s="96" t="s">
        <v>67</v>
      </c>
      <c r="O968" s="70">
        <v>0</v>
      </c>
      <c r="P968" s="96" t="s">
        <v>224</v>
      </c>
      <c r="Q968" s="96" t="s">
        <v>224</v>
      </c>
      <c r="R968" s="92"/>
      <c r="S968" s="93"/>
    </row>
    <row r="969" spans="2:19" ht="15" thickBot="1" x14ac:dyDescent="0.35">
      <c r="B969" s="92" t="s">
        <v>957</v>
      </c>
      <c r="C969" s="93" t="s">
        <v>846</v>
      </c>
      <c r="D969" s="94" t="s">
        <v>65</v>
      </c>
      <c r="E969" s="94" t="s">
        <v>64</v>
      </c>
      <c r="F969" s="95">
        <v>2499097150101</v>
      </c>
      <c r="G969" s="94" t="s">
        <v>64</v>
      </c>
      <c r="H969" s="94" t="s">
        <v>64</v>
      </c>
      <c r="I969" s="94" t="s">
        <v>65</v>
      </c>
      <c r="J969" s="94" t="s">
        <v>66</v>
      </c>
      <c r="K969" s="96">
        <v>0</v>
      </c>
      <c r="L969" s="96">
        <v>0</v>
      </c>
      <c r="M969" s="96">
        <v>0</v>
      </c>
      <c r="N969" s="96" t="s">
        <v>67</v>
      </c>
      <c r="O969" s="70">
        <v>0</v>
      </c>
      <c r="P969" s="96" t="s">
        <v>224</v>
      </c>
      <c r="Q969" s="96" t="s">
        <v>224</v>
      </c>
      <c r="R969" s="92"/>
      <c r="S969" s="93"/>
    </row>
    <row r="970" spans="2:19" ht="15" thickBot="1" x14ac:dyDescent="0.35">
      <c r="B970" s="92" t="s">
        <v>1313</v>
      </c>
      <c r="C970" s="93" t="s">
        <v>1314</v>
      </c>
      <c r="D970" s="94" t="s">
        <v>65</v>
      </c>
      <c r="E970" s="94" t="s">
        <v>64</v>
      </c>
      <c r="F970" s="95">
        <v>1601307680101</v>
      </c>
      <c r="G970" s="94" t="s">
        <v>64</v>
      </c>
      <c r="H970" s="94" t="s">
        <v>64</v>
      </c>
      <c r="I970" s="94" t="s">
        <v>65</v>
      </c>
      <c r="J970" s="94" t="s">
        <v>66</v>
      </c>
      <c r="K970" s="96">
        <v>0</v>
      </c>
      <c r="L970" s="96">
        <v>0</v>
      </c>
      <c r="M970" s="96">
        <v>0</v>
      </c>
      <c r="N970" s="96" t="s">
        <v>67</v>
      </c>
      <c r="O970" s="70">
        <v>0</v>
      </c>
      <c r="P970" s="96" t="s">
        <v>224</v>
      </c>
      <c r="Q970" s="96" t="s">
        <v>224</v>
      </c>
      <c r="R970" s="92"/>
      <c r="S970" s="93"/>
    </row>
    <row r="971" spans="2:19" ht="15" thickBot="1" x14ac:dyDescent="0.35">
      <c r="B971" s="92" t="s">
        <v>696</v>
      </c>
      <c r="C971" s="93" t="s">
        <v>1303</v>
      </c>
      <c r="D971" s="94" t="s">
        <v>65</v>
      </c>
      <c r="E971" s="94" t="s">
        <v>64</v>
      </c>
      <c r="F971" s="95">
        <v>1657766680101</v>
      </c>
      <c r="G971" s="94" t="s">
        <v>64</v>
      </c>
      <c r="H971" s="94" t="s">
        <v>64</v>
      </c>
      <c r="I971" s="94" t="s">
        <v>66</v>
      </c>
      <c r="J971" s="94" t="s">
        <v>65</v>
      </c>
      <c r="K971" s="96">
        <v>0</v>
      </c>
      <c r="L971" s="96">
        <v>0</v>
      </c>
      <c r="M971" s="96">
        <v>0</v>
      </c>
      <c r="N971" s="96" t="s">
        <v>67</v>
      </c>
      <c r="O971" s="70">
        <v>0</v>
      </c>
      <c r="P971" s="96" t="s">
        <v>224</v>
      </c>
      <c r="Q971" s="96" t="s">
        <v>224</v>
      </c>
      <c r="R971" s="92"/>
      <c r="S971" s="93"/>
    </row>
    <row r="972" spans="2:19" ht="15" thickBot="1" x14ac:dyDescent="0.35">
      <c r="B972" s="92" t="s">
        <v>723</v>
      </c>
      <c r="C972" s="93" t="s">
        <v>946</v>
      </c>
      <c r="D972" s="94" t="s">
        <v>65</v>
      </c>
      <c r="E972" s="94" t="s">
        <v>64</v>
      </c>
      <c r="F972" s="95">
        <v>16966644490101</v>
      </c>
      <c r="G972" s="94" t="s">
        <v>64</v>
      </c>
      <c r="H972" s="94" t="s">
        <v>64</v>
      </c>
      <c r="I972" s="94" t="s">
        <v>66</v>
      </c>
      <c r="J972" s="94" t="s">
        <v>65</v>
      </c>
      <c r="K972" s="96">
        <v>0</v>
      </c>
      <c r="L972" s="96">
        <v>0</v>
      </c>
      <c r="M972" s="96">
        <v>0</v>
      </c>
      <c r="N972" s="96" t="s">
        <v>67</v>
      </c>
      <c r="O972" s="70">
        <v>0</v>
      </c>
      <c r="P972" s="96" t="s">
        <v>224</v>
      </c>
      <c r="Q972" s="96" t="s">
        <v>224</v>
      </c>
      <c r="R972" s="92"/>
      <c r="S972" s="93"/>
    </row>
    <row r="973" spans="2:19" ht="15" thickBot="1" x14ac:dyDescent="0.35">
      <c r="B973" s="92" t="s">
        <v>703</v>
      </c>
      <c r="C973" s="93" t="s">
        <v>1157</v>
      </c>
      <c r="D973" s="94" t="s">
        <v>65</v>
      </c>
      <c r="E973" s="94" t="s">
        <v>64</v>
      </c>
      <c r="F973" s="95">
        <v>2337610632217</v>
      </c>
      <c r="G973" s="94" t="s">
        <v>64</v>
      </c>
      <c r="H973" s="94" t="s">
        <v>64</v>
      </c>
      <c r="I973" s="94" t="s">
        <v>66</v>
      </c>
      <c r="J973" s="94" t="s">
        <v>65</v>
      </c>
      <c r="K973" s="96">
        <v>0</v>
      </c>
      <c r="L973" s="96">
        <v>0</v>
      </c>
      <c r="M973" s="96">
        <v>0</v>
      </c>
      <c r="N973" s="96" t="s">
        <v>67</v>
      </c>
      <c r="O973" s="70">
        <v>0</v>
      </c>
      <c r="P973" s="96" t="s">
        <v>224</v>
      </c>
      <c r="Q973" s="96" t="s">
        <v>224</v>
      </c>
      <c r="R973" s="92"/>
      <c r="S973" s="93"/>
    </row>
    <row r="974" spans="2:19" ht="15" thickBot="1" x14ac:dyDescent="0.35">
      <c r="B974" s="92" t="s">
        <v>696</v>
      </c>
      <c r="C974" s="93" t="s">
        <v>1118</v>
      </c>
      <c r="D974" s="94" t="s">
        <v>65</v>
      </c>
      <c r="E974" s="94" t="s">
        <v>64</v>
      </c>
      <c r="F974" s="95">
        <v>2928889110101</v>
      </c>
      <c r="G974" s="94" t="s">
        <v>64</v>
      </c>
      <c r="H974" s="94" t="s">
        <v>64</v>
      </c>
      <c r="I974" s="94" t="s">
        <v>65</v>
      </c>
      <c r="J974" s="94" t="s">
        <v>66</v>
      </c>
      <c r="K974" s="96">
        <v>0</v>
      </c>
      <c r="L974" s="96">
        <v>0</v>
      </c>
      <c r="M974" s="96">
        <v>0</v>
      </c>
      <c r="N974" s="96" t="s">
        <v>67</v>
      </c>
      <c r="O974" s="70">
        <v>0</v>
      </c>
      <c r="P974" s="96" t="s">
        <v>224</v>
      </c>
      <c r="Q974" s="96" t="s">
        <v>224</v>
      </c>
      <c r="R974" s="92"/>
      <c r="S974" s="93"/>
    </row>
    <row r="975" spans="2:19" ht="15" thickBot="1" x14ac:dyDescent="0.35">
      <c r="B975" s="92" t="s">
        <v>692</v>
      </c>
      <c r="C975" s="93" t="s">
        <v>226</v>
      </c>
      <c r="D975" s="94" t="s">
        <v>65</v>
      </c>
      <c r="E975" s="94" t="s">
        <v>64</v>
      </c>
      <c r="F975" s="95">
        <v>2536167170101</v>
      </c>
      <c r="G975" s="94" t="s">
        <v>64</v>
      </c>
      <c r="H975" s="94" t="s">
        <v>64</v>
      </c>
      <c r="I975" s="94" t="s">
        <v>65</v>
      </c>
      <c r="J975" s="94" t="s">
        <v>66</v>
      </c>
      <c r="K975" s="96">
        <v>0</v>
      </c>
      <c r="L975" s="96">
        <v>0</v>
      </c>
      <c r="M975" s="96">
        <v>0</v>
      </c>
      <c r="N975" s="96" t="s">
        <v>67</v>
      </c>
      <c r="O975" s="70">
        <v>0</v>
      </c>
      <c r="P975" s="96" t="s">
        <v>224</v>
      </c>
      <c r="Q975" s="96" t="s">
        <v>224</v>
      </c>
      <c r="R975" s="92"/>
      <c r="S975" s="93"/>
    </row>
    <row r="976" spans="2:19" ht="15" thickBot="1" x14ac:dyDescent="0.35">
      <c r="B976" s="92" t="s">
        <v>856</v>
      </c>
      <c r="C976" s="93" t="s">
        <v>273</v>
      </c>
      <c r="D976" s="94" t="s">
        <v>65</v>
      </c>
      <c r="E976" s="94" t="s">
        <v>64</v>
      </c>
      <c r="F976" s="95">
        <v>2981203130101</v>
      </c>
      <c r="G976" s="94" t="s">
        <v>64</v>
      </c>
      <c r="H976" s="94" t="s">
        <v>64</v>
      </c>
      <c r="I976" s="94" t="s">
        <v>66</v>
      </c>
      <c r="J976" s="94" t="s">
        <v>65</v>
      </c>
      <c r="K976" s="96">
        <v>0</v>
      </c>
      <c r="L976" s="96">
        <v>0</v>
      </c>
      <c r="M976" s="96">
        <v>0</v>
      </c>
      <c r="N976" s="96" t="s">
        <v>67</v>
      </c>
      <c r="O976" s="70">
        <v>0</v>
      </c>
      <c r="P976" s="96" t="s">
        <v>224</v>
      </c>
      <c r="Q976" s="96" t="s">
        <v>224</v>
      </c>
      <c r="R976" s="92"/>
      <c r="S976" s="93"/>
    </row>
    <row r="977" spans="2:19" ht="15" thickBot="1" x14ac:dyDescent="0.35">
      <c r="B977" s="92" t="s">
        <v>1315</v>
      </c>
      <c r="C977" s="93" t="s">
        <v>1316</v>
      </c>
      <c r="D977" s="94" t="s">
        <v>65</v>
      </c>
      <c r="E977" s="94" t="s">
        <v>64</v>
      </c>
      <c r="F977" s="95">
        <v>173409750161</v>
      </c>
      <c r="G977" s="94" t="s">
        <v>64</v>
      </c>
      <c r="H977" s="94" t="s">
        <v>64</v>
      </c>
      <c r="I977" s="94" t="s">
        <v>65</v>
      </c>
      <c r="J977" s="94" t="s">
        <v>66</v>
      </c>
      <c r="K977" s="96">
        <v>0</v>
      </c>
      <c r="L977" s="96">
        <v>0</v>
      </c>
      <c r="M977" s="96">
        <v>0</v>
      </c>
      <c r="N977" s="96" t="s">
        <v>67</v>
      </c>
      <c r="O977" s="70">
        <v>0</v>
      </c>
      <c r="P977" s="96" t="s">
        <v>224</v>
      </c>
      <c r="Q977" s="96" t="s">
        <v>224</v>
      </c>
      <c r="R977" s="92"/>
      <c r="S977" s="93"/>
    </row>
    <row r="978" spans="2:19" ht="15" thickBot="1" x14ac:dyDescent="0.35">
      <c r="B978" s="92" t="s">
        <v>696</v>
      </c>
      <c r="C978" s="93" t="s">
        <v>1198</v>
      </c>
      <c r="D978" s="94" t="s">
        <v>65</v>
      </c>
      <c r="E978" s="94" t="s">
        <v>64</v>
      </c>
      <c r="F978" s="95">
        <v>1585560110101</v>
      </c>
      <c r="G978" s="94" t="s">
        <v>64</v>
      </c>
      <c r="H978" s="94" t="s">
        <v>64</v>
      </c>
      <c r="I978" s="94" t="s">
        <v>65</v>
      </c>
      <c r="J978" s="94" t="s">
        <v>66</v>
      </c>
      <c r="K978" s="96">
        <v>0</v>
      </c>
      <c r="L978" s="96">
        <v>0</v>
      </c>
      <c r="M978" s="96">
        <v>0</v>
      </c>
      <c r="N978" s="96" t="s">
        <v>67</v>
      </c>
      <c r="O978" s="70">
        <v>0</v>
      </c>
      <c r="P978" s="96" t="s">
        <v>224</v>
      </c>
      <c r="Q978" s="96" t="s">
        <v>224</v>
      </c>
      <c r="R978" s="92"/>
      <c r="S978" s="93"/>
    </row>
    <row r="979" spans="2:19" ht="15" thickBot="1" x14ac:dyDescent="0.35">
      <c r="B979" s="92" t="s">
        <v>1317</v>
      </c>
      <c r="C979" s="93" t="s">
        <v>1306</v>
      </c>
      <c r="D979" s="94" t="s">
        <v>65</v>
      </c>
      <c r="E979" s="94" t="s">
        <v>64</v>
      </c>
      <c r="F979" s="95">
        <v>2187625260101</v>
      </c>
      <c r="G979" s="94" t="s">
        <v>64</v>
      </c>
      <c r="H979" s="94" t="s">
        <v>64</v>
      </c>
      <c r="I979" s="94" t="s">
        <v>65</v>
      </c>
      <c r="J979" s="94" t="s">
        <v>66</v>
      </c>
      <c r="K979" s="96">
        <v>0</v>
      </c>
      <c r="L979" s="96">
        <v>0</v>
      </c>
      <c r="M979" s="96">
        <v>0</v>
      </c>
      <c r="N979" s="96" t="s">
        <v>67</v>
      </c>
      <c r="O979" s="70">
        <v>0</v>
      </c>
      <c r="P979" s="96" t="s">
        <v>224</v>
      </c>
      <c r="Q979" s="96" t="s">
        <v>224</v>
      </c>
      <c r="R979" s="92"/>
      <c r="S979" s="93"/>
    </row>
    <row r="980" spans="2:19" ht="15" thickBot="1" x14ac:dyDescent="0.35">
      <c r="B980" s="92" t="s">
        <v>1318</v>
      </c>
      <c r="C980" s="93" t="s">
        <v>1319</v>
      </c>
      <c r="D980" s="94" t="s">
        <v>65</v>
      </c>
      <c r="E980" s="94" t="s">
        <v>64</v>
      </c>
      <c r="F980" s="95">
        <v>2624674880101</v>
      </c>
      <c r="G980" s="94" t="s">
        <v>64</v>
      </c>
      <c r="H980" s="94" t="s">
        <v>64</v>
      </c>
      <c r="I980" s="94" t="s">
        <v>66</v>
      </c>
      <c r="J980" s="94" t="s">
        <v>65</v>
      </c>
      <c r="K980" s="96">
        <v>0</v>
      </c>
      <c r="L980" s="96">
        <v>0</v>
      </c>
      <c r="M980" s="96">
        <v>0</v>
      </c>
      <c r="N980" s="96" t="s">
        <v>67</v>
      </c>
      <c r="O980" s="70">
        <v>0</v>
      </c>
      <c r="P980" s="96" t="s">
        <v>224</v>
      </c>
      <c r="Q980" s="96" t="s">
        <v>224</v>
      </c>
      <c r="R980" s="92"/>
      <c r="S980" s="93"/>
    </row>
    <row r="981" spans="2:19" ht="15" thickBot="1" x14ac:dyDescent="0.35">
      <c r="B981" s="92" t="s">
        <v>696</v>
      </c>
      <c r="C981" s="93" t="s">
        <v>1320</v>
      </c>
      <c r="D981" s="94" t="s">
        <v>65</v>
      </c>
      <c r="E981" s="94" t="s">
        <v>64</v>
      </c>
      <c r="F981" s="95">
        <v>2654754630101</v>
      </c>
      <c r="G981" s="94" t="s">
        <v>64</v>
      </c>
      <c r="H981" s="94" t="s">
        <v>64</v>
      </c>
      <c r="I981" s="94" t="s">
        <v>65</v>
      </c>
      <c r="J981" s="94" t="s">
        <v>66</v>
      </c>
      <c r="K981" s="96">
        <v>0</v>
      </c>
      <c r="L981" s="96">
        <v>0</v>
      </c>
      <c r="M981" s="96">
        <v>0</v>
      </c>
      <c r="N981" s="96" t="s">
        <v>67</v>
      </c>
      <c r="O981" s="70">
        <v>0</v>
      </c>
      <c r="P981" s="96" t="s">
        <v>224</v>
      </c>
      <c r="Q981" s="96" t="s">
        <v>224</v>
      </c>
      <c r="R981" s="92"/>
      <c r="S981" s="93"/>
    </row>
    <row r="982" spans="2:19" ht="15" thickBot="1" x14ac:dyDescent="0.35">
      <c r="B982" s="92" t="s">
        <v>724</v>
      </c>
      <c r="C982" s="93" t="s">
        <v>1032</v>
      </c>
      <c r="D982" s="94" t="s">
        <v>65</v>
      </c>
      <c r="E982" s="94" t="s">
        <v>64</v>
      </c>
      <c r="F982" s="95">
        <v>1575131080101</v>
      </c>
      <c r="G982" s="94" t="s">
        <v>64</v>
      </c>
      <c r="H982" s="94" t="s">
        <v>64</v>
      </c>
      <c r="I982" s="94" t="s">
        <v>65</v>
      </c>
      <c r="J982" s="94" t="s">
        <v>66</v>
      </c>
      <c r="K982" s="96">
        <v>0</v>
      </c>
      <c r="L982" s="96">
        <v>0</v>
      </c>
      <c r="M982" s="96">
        <v>0</v>
      </c>
      <c r="N982" s="96" t="s">
        <v>67</v>
      </c>
      <c r="O982" s="70">
        <v>0</v>
      </c>
      <c r="P982" s="96" t="s">
        <v>224</v>
      </c>
      <c r="Q982" s="96" t="s">
        <v>224</v>
      </c>
      <c r="R982" s="92"/>
      <c r="S982" s="93"/>
    </row>
    <row r="983" spans="2:19" ht="15" thickBot="1" x14ac:dyDescent="0.35">
      <c r="B983" s="92" t="s">
        <v>1321</v>
      </c>
      <c r="C983" s="93" t="s">
        <v>1322</v>
      </c>
      <c r="D983" s="94" t="s">
        <v>65</v>
      </c>
      <c r="E983" s="94" t="s">
        <v>64</v>
      </c>
      <c r="F983" s="95">
        <v>2230808101006</v>
      </c>
      <c r="G983" s="94" t="s">
        <v>64</v>
      </c>
      <c r="H983" s="94" t="s">
        <v>64</v>
      </c>
      <c r="I983" s="94" t="s">
        <v>66</v>
      </c>
      <c r="J983" s="94" t="s">
        <v>65</v>
      </c>
      <c r="K983" s="96">
        <v>0</v>
      </c>
      <c r="L983" s="96">
        <v>0</v>
      </c>
      <c r="M983" s="96">
        <v>0</v>
      </c>
      <c r="N983" s="96" t="s">
        <v>67</v>
      </c>
      <c r="O983" s="70">
        <v>0</v>
      </c>
      <c r="P983" s="96" t="s">
        <v>224</v>
      </c>
      <c r="Q983" s="96" t="s">
        <v>224</v>
      </c>
      <c r="R983" s="92"/>
      <c r="S983" s="93"/>
    </row>
    <row r="984" spans="2:19" ht="15" thickBot="1" x14ac:dyDescent="0.35">
      <c r="B984" s="92" t="s">
        <v>825</v>
      </c>
      <c r="C984" s="93" t="s">
        <v>1147</v>
      </c>
      <c r="D984" s="94" t="s">
        <v>65</v>
      </c>
      <c r="E984" s="94" t="s">
        <v>64</v>
      </c>
      <c r="F984" s="95">
        <v>1903269900101</v>
      </c>
      <c r="G984" s="94" t="s">
        <v>64</v>
      </c>
      <c r="H984" s="94" t="s">
        <v>64</v>
      </c>
      <c r="I984" s="94" t="s">
        <v>65</v>
      </c>
      <c r="J984" s="94" t="s">
        <v>66</v>
      </c>
      <c r="K984" s="96">
        <v>0</v>
      </c>
      <c r="L984" s="96">
        <v>0</v>
      </c>
      <c r="M984" s="96">
        <v>0</v>
      </c>
      <c r="N984" s="96" t="s">
        <v>67</v>
      </c>
      <c r="O984" s="70">
        <v>0</v>
      </c>
      <c r="P984" s="96" t="s">
        <v>224</v>
      </c>
      <c r="Q984" s="96" t="s">
        <v>224</v>
      </c>
      <c r="R984" s="92"/>
      <c r="S984" s="93"/>
    </row>
    <row r="985" spans="2:19" ht="15" thickBot="1" x14ac:dyDescent="0.35">
      <c r="B985" s="92" t="s">
        <v>1323</v>
      </c>
      <c r="C985" s="93" t="s">
        <v>1043</v>
      </c>
      <c r="D985" s="94" t="s">
        <v>65</v>
      </c>
      <c r="E985" s="94" t="s">
        <v>64</v>
      </c>
      <c r="F985" s="95">
        <v>1583002381904</v>
      </c>
      <c r="G985" s="94" t="s">
        <v>64</v>
      </c>
      <c r="H985" s="94" t="s">
        <v>64</v>
      </c>
      <c r="I985" s="94" t="s">
        <v>66</v>
      </c>
      <c r="J985" s="94" t="s">
        <v>65</v>
      </c>
      <c r="K985" s="96">
        <v>0</v>
      </c>
      <c r="L985" s="96">
        <v>0</v>
      </c>
      <c r="M985" s="96">
        <v>0</v>
      </c>
      <c r="N985" s="96" t="s">
        <v>67</v>
      </c>
      <c r="O985" s="70">
        <v>0</v>
      </c>
      <c r="P985" s="96" t="s">
        <v>224</v>
      </c>
      <c r="Q985" s="96" t="s">
        <v>224</v>
      </c>
      <c r="R985" s="92"/>
      <c r="S985" s="93"/>
    </row>
    <row r="986" spans="2:19" ht="15" thickBot="1" x14ac:dyDescent="0.35">
      <c r="B986" s="92" t="s">
        <v>860</v>
      </c>
      <c r="C986" s="93" t="s">
        <v>1324</v>
      </c>
      <c r="D986" s="94" t="s">
        <v>65</v>
      </c>
      <c r="E986" s="94" t="s">
        <v>64</v>
      </c>
      <c r="F986" s="95">
        <v>1719365151201</v>
      </c>
      <c r="G986" s="94" t="s">
        <v>64</v>
      </c>
      <c r="H986" s="94" t="s">
        <v>64</v>
      </c>
      <c r="I986" s="94" t="s">
        <v>65</v>
      </c>
      <c r="J986" s="94" t="s">
        <v>66</v>
      </c>
      <c r="K986" s="96">
        <v>0</v>
      </c>
      <c r="L986" s="96">
        <v>0</v>
      </c>
      <c r="M986" s="96">
        <v>0</v>
      </c>
      <c r="N986" s="96" t="s">
        <v>67</v>
      </c>
      <c r="O986" s="70">
        <v>0</v>
      </c>
      <c r="P986" s="96" t="s">
        <v>224</v>
      </c>
      <c r="Q986" s="96" t="s">
        <v>224</v>
      </c>
      <c r="R986" s="92"/>
      <c r="S986" s="93"/>
    </row>
    <row r="987" spans="2:19" ht="15" thickBot="1" x14ac:dyDescent="0.35">
      <c r="B987" s="92" t="s">
        <v>696</v>
      </c>
      <c r="C987" s="93" t="s">
        <v>1299</v>
      </c>
      <c r="D987" s="94" t="s">
        <v>65</v>
      </c>
      <c r="E987" s="94" t="s">
        <v>64</v>
      </c>
      <c r="F987" s="95">
        <v>1928853400101</v>
      </c>
      <c r="G987" s="94" t="s">
        <v>64</v>
      </c>
      <c r="H987" s="94" t="s">
        <v>64</v>
      </c>
      <c r="I987" s="94" t="s">
        <v>66</v>
      </c>
      <c r="J987" s="94" t="s">
        <v>65</v>
      </c>
      <c r="K987" s="96">
        <v>0</v>
      </c>
      <c r="L987" s="96">
        <v>0</v>
      </c>
      <c r="M987" s="96">
        <v>0</v>
      </c>
      <c r="N987" s="96" t="s">
        <v>67</v>
      </c>
      <c r="O987" s="70">
        <v>0</v>
      </c>
      <c r="P987" s="96" t="s">
        <v>224</v>
      </c>
      <c r="Q987" s="96" t="s">
        <v>224</v>
      </c>
      <c r="R987" s="92"/>
      <c r="S987" s="93"/>
    </row>
    <row r="988" spans="2:19" ht="15" thickBot="1" x14ac:dyDescent="0.35">
      <c r="B988" s="92" t="s">
        <v>1283</v>
      </c>
      <c r="C988" s="93" t="s">
        <v>262</v>
      </c>
      <c r="D988" s="94" t="s">
        <v>65</v>
      </c>
      <c r="E988" s="94" t="s">
        <v>64</v>
      </c>
      <c r="F988" s="95">
        <v>2386910120613</v>
      </c>
      <c r="G988" s="94" t="s">
        <v>64</v>
      </c>
      <c r="H988" s="94" t="s">
        <v>64</v>
      </c>
      <c r="I988" s="94" t="s">
        <v>66</v>
      </c>
      <c r="J988" s="94" t="s">
        <v>65</v>
      </c>
      <c r="K988" s="96">
        <v>0</v>
      </c>
      <c r="L988" s="96">
        <v>0</v>
      </c>
      <c r="M988" s="96">
        <v>0</v>
      </c>
      <c r="N988" s="96" t="s">
        <v>67</v>
      </c>
      <c r="O988" s="70">
        <v>0</v>
      </c>
      <c r="P988" s="96" t="s">
        <v>224</v>
      </c>
      <c r="Q988" s="96" t="s">
        <v>224</v>
      </c>
      <c r="R988" s="92"/>
      <c r="S988" s="93"/>
    </row>
    <row r="989" spans="2:19" ht="15" thickBot="1" x14ac:dyDescent="0.35">
      <c r="B989" s="92" t="s">
        <v>970</v>
      </c>
      <c r="C989" s="93" t="s">
        <v>1325</v>
      </c>
      <c r="D989" s="94" t="s">
        <v>65</v>
      </c>
      <c r="E989" s="94" t="s">
        <v>64</v>
      </c>
      <c r="F989" s="95">
        <v>1697562460101</v>
      </c>
      <c r="G989" s="94" t="s">
        <v>64</v>
      </c>
      <c r="H989" s="94" t="s">
        <v>64</v>
      </c>
      <c r="I989" s="94" t="s">
        <v>65</v>
      </c>
      <c r="J989" s="94" t="s">
        <v>66</v>
      </c>
      <c r="K989" s="96">
        <v>0</v>
      </c>
      <c r="L989" s="96">
        <v>0</v>
      </c>
      <c r="M989" s="96">
        <v>0</v>
      </c>
      <c r="N989" s="96" t="s">
        <v>67</v>
      </c>
      <c r="O989" s="70">
        <v>0</v>
      </c>
      <c r="P989" s="96" t="s">
        <v>224</v>
      </c>
      <c r="Q989" s="96" t="s">
        <v>224</v>
      </c>
      <c r="R989" s="92"/>
      <c r="S989" s="93"/>
    </row>
    <row r="990" spans="2:19" ht="15" thickBot="1" x14ac:dyDescent="0.35">
      <c r="B990" s="92" t="s">
        <v>1326</v>
      </c>
      <c r="C990" s="93" t="s">
        <v>1144</v>
      </c>
      <c r="D990" s="94" t="s">
        <v>65</v>
      </c>
      <c r="E990" s="94" t="s">
        <v>64</v>
      </c>
      <c r="F990" s="95">
        <v>1586861790101</v>
      </c>
      <c r="G990" s="94" t="s">
        <v>64</v>
      </c>
      <c r="H990" s="94" t="s">
        <v>64</v>
      </c>
      <c r="I990" s="94" t="s">
        <v>65</v>
      </c>
      <c r="J990" s="94" t="s">
        <v>66</v>
      </c>
      <c r="K990" s="96">
        <v>0</v>
      </c>
      <c r="L990" s="96">
        <v>0</v>
      </c>
      <c r="M990" s="96">
        <v>0</v>
      </c>
      <c r="N990" s="96" t="s">
        <v>67</v>
      </c>
      <c r="O990" s="70">
        <v>0</v>
      </c>
      <c r="P990" s="96" t="s">
        <v>224</v>
      </c>
      <c r="Q990" s="96" t="s">
        <v>224</v>
      </c>
      <c r="R990" s="92"/>
      <c r="S990" s="93"/>
    </row>
    <row r="991" spans="2:19" ht="15" thickBot="1" x14ac:dyDescent="0.35">
      <c r="B991" s="92" t="s">
        <v>731</v>
      </c>
      <c r="C991" s="93" t="s">
        <v>1327</v>
      </c>
      <c r="D991" s="94" t="s">
        <v>65</v>
      </c>
      <c r="E991" s="94" t="s">
        <v>64</v>
      </c>
      <c r="F991" s="95">
        <v>2397469020101</v>
      </c>
      <c r="G991" s="94" t="s">
        <v>64</v>
      </c>
      <c r="H991" s="94" t="s">
        <v>64</v>
      </c>
      <c r="I991" s="94" t="s">
        <v>66</v>
      </c>
      <c r="J991" s="94" t="s">
        <v>65</v>
      </c>
      <c r="K991" s="96">
        <v>0</v>
      </c>
      <c r="L991" s="96">
        <v>0</v>
      </c>
      <c r="M991" s="96">
        <v>0</v>
      </c>
      <c r="N991" s="96" t="s">
        <v>67</v>
      </c>
      <c r="O991" s="70">
        <v>0</v>
      </c>
      <c r="P991" s="96" t="s">
        <v>224</v>
      </c>
      <c r="Q991" s="96" t="s">
        <v>224</v>
      </c>
      <c r="R991" s="92"/>
      <c r="S991" s="93"/>
    </row>
    <row r="992" spans="2:19" ht="15" thickBot="1" x14ac:dyDescent="0.35">
      <c r="B992" s="92" t="s">
        <v>1183</v>
      </c>
      <c r="C992" s="93" t="s">
        <v>251</v>
      </c>
      <c r="D992" s="94" t="s">
        <v>65</v>
      </c>
      <c r="E992" s="94" t="s">
        <v>64</v>
      </c>
      <c r="F992" s="95">
        <v>1670094190101</v>
      </c>
      <c r="G992" s="94" t="s">
        <v>64</v>
      </c>
      <c r="H992" s="94" t="s">
        <v>64</v>
      </c>
      <c r="I992" s="94" t="s">
        <v>66</v>
      </c>
      <c r="J992" s="94" t="s">
        <v>65</v>
      </c>
      <c r="K992" s="96">
        <v>0</v>
      </c>
      <c r="L992" s="96">
        <v>0</v>
      </c>
      <c r="M992" s="96">
        <v>0</v>
      </c>
      <c r="N992" s="96" t="s">
        <v>67</v>
      </c>
      <c r="O992" s="70">
        <v>0</v>
      </c>
      <c r="P992" s="96" t="s">
        <v>224</v>
      </c>
      <c r="Q992" s="96" t="s">
        <v>224</v>
      </c>
      <c r="R992" s="92"/>
      <c r="S992" s="93"/>
    </row>
    <row r="993" spans="2:19" ht="15" thickBot="1" x14ac:dyDescent="0.35">
      <c r="B993" s="92" t="s">
        <v>1328</v>
      </c>
      <c r="C993" s="93" t="s">
        <v>264</v>
      </c>
      <c r="D993" s="94" t="s">
        <v>65</v>
      </c>
      <c r="E993" s="94" t="s">
        <v>64</v>
      </c>
      <c r="F993" s="95">
        <v>2368342901202</v>
      </c>
      <c r="G993" s="94" t="s">
        <v>64</v>
      </c>
      <c r="H993" s="94" t="s">
        <v>64</v>
      </c>
      <c r="I993" s="94" t="s">
        <v>65</v>
      </c>
      <c r="J993" s="94" t="s">
        <v>66</v>
      </c>
      <c r="K993" s="96">
        <v>0</v>
      </c>
      <c r="L993" s="96">
        <v>0</v>
      </c>
      <c r="M993" s="96">
        <v>0</v>
      </c>
      <c r="N993" s="96" t="s">
        <v>67</v>
      </c>
      <c r="O993" s="70">
        <v>0</v>
      </c>
      <c r="P993" s="96" t="s">
        <v>224</v>
      </c>
      <c r="Q993" s="96" t="s">
        <v>224</v>
      </c>
      <c r="R993" s="92"/>
      <c r="S993" s="93"/>
    </row>
    <row r="994" spans="2:19" ht="15" thickBot="1" x14ac:dyDescent="0.35">
      <c r="B994" s="92" t="s">
        <v>1329</v>
      </c>
      <c r="C994" s="93" t="s">
        <v>1165</v>
      </c>
      <c r="D994" s="94" t="s">
        <v>65</v>
      </c>
      <c r="E994" s="94" t="s">
        <v>64</v>
      </c>
      <c r="F994" s="95">
        <v>1610872052101</v>
      </c>
      <c r="G994" s="94" t="s">
        <v>64</v>
      </c>
      <c r="H994" s="94" t="s">
        <v>64</v>
      </c>
      <c r="I994" s="94" t="s">
        <v>66</v>
      </c>
      <c r="J994" s="94" t="s">
        <v>65</v>
      </c>
      <c r="K994" s="96">
        <v>0</v>
      </c>
      <c r="L994" s="96">
        <v>0</v>
      </c>
      <c r="M994" s="96">
        <v>0</v>
      </c>
      <c r="N994" s="96" t="s">
        <v>67</v>
      </c>
      <c r="O994" s="70">
        <v>0</v>
      </c>
      <c r="P994" s="96" t="s">
        <v>224</v>
      </c>
      <c r="Q994" s="96" t="s">
        <v>224</v>
      </c>
      <c r="R994" s="92"/>
      <c r="S994" s="93"/>
    </row>
    <row r="995" spans="2:19" ht="15" thickBot="1" x14ac:dyDescent="0.35">
      <c r="B995" s="92" t="s">
        <v>663</v>
      </c>
      <c r="C995" s="93" t="s">
        <v>1330</v>
      </c>
      <c r="D995" s="94" t="s">
        <v>65</v>
      </c>
      <c r="E995" s="94" t="s">
        <v>64</v>
      </c>
      <c r="F995" s="95">
        <v>2337123050101</v>
      </c>
      <c r="G995" s="94" t="s">
        <v>64</v>
      </c>
      <c r="H995" s="94" t="s">
        <v>64</v>
      </c>
      <c r="I995" s="94" t="s">
        <v>65</v>
      </c>
      <c r="J995" s="94" t="s">
        <v>66</v>
      </c>
      <c r="K995" s="96">
        <v>0</v>
      </c>
      <c r="L995" s="96">
        <v>0</v>
      </c>
      <c r="M995" s="96">
        <v>0</v>
      </c>
      <c r="N995" s="96" t="s">
        <v>67</v>
      </c>
      <c r="O995" s="70">
        <v>0</v>
      </c>
      <c r="P995" s="96" t="s">
        <v>224</v>
      </c>
      <c r="Q995" s="96" t="s">
        <v>224</v>
      </c>
      <c r="R995" s="92"/>
      <c r="S995" s="93"/>
    </row>
    <row r="996" spans="2:19" ht="15" thickBot="1" x14ac:dyDescent="0.35">
      <c r="B996" s="92" t="s">
        <v>1331</v>
      </c>
      <c r="C996" s="93" t="s">
        <v>865</v>
      </c>
      <c r="D996" s="94" t="s">
        <v>65</v>
      </c>
      <c r="E996" s="94" t="s">
        <v>64</v>
      </c>
      <c r="F996" s="95">
        <v>2176409150101</v>
      </c>
      <c r="G996" s="94" t="s">
        <v>64</v>
      </c>
      <c r="H996" s="94" t="s">
        <v>64</v>
      </c>
      <c r="I996" s="94" t="s">
        <v>65</v>
      </c>
      <c r="J996" s="94" t="s">
        <v>66</v>
      </c>
      <c r="K996" s="96">
        <v>0</v>
      </c>
      <c r="L996" s="96">
        <v>0</v>
      </c>
      <c r="M996" s="96">
        <v>0</v>
      </c>
      <c r="N996" s="96" t="s">
        <v>67</v>
      </c>
      <c r="O996" s="70">
        <v>0</v>
      </c>
      <c r="P996" s="96" t="s">
        <v>224</v>
      </c>
      <c r="Q996" s="96" t="s">
        <v>224</v>
      </c>
      <c r="R996" s="92"/>
      <c r="S996" s="93"/>
    </row>
    <row r="997" spans="2:19" ht="15" thickBot="1" x14ac:dyDescent="0.35">
      <c r="B997" s="92" t="s">
        <v>1332</v>
      </c>
      <c r="C997" s="93" t="s">
        <v>1333</v>
      </c>
      <c r="D997" s="94" t="s">
        <v>65</v>
      </c>
      <c r="E997" s="94" t="s">
        <v>64</v>
      </c>
      <c r="F997" s="95">
        <v>1857970240207</v>
      </c>
      <c r="G997" s="94" t="s">
        <v>64</v>
      </c>
      <c r="H997" s="94" t="s">
        <v>64</v>
      </c>
      <c r="I997" s="94" t="s">
        <v>65</v>
      </c>
      <c r="J997" s="94" t="s">
        <v>66</v>
      </c>
      <c r="K997" s="96">
        <v>0</v>
      </c>
      <c r="L997" s="96">
        <v>0</v>
      </c>
      <c r="M997" s="96">
        <v>0</v>
      </c>
      <c r="N997" s="96" t="s">
        <v>67</v>
      </c>
      <c r="O997" s="70">
        <v>0</v>
      </c>
      <c r="P997" s="96" t="s">
        <v>224</v>
      </c>
      <c r="Q997" s="96" t="s">
        <v>224</v>
      </c>
      <c r="R997" s="92"/>
      <c r="S997" s="93"/>
    </row>
    <row r="998" spans="2:19" ht="15" thickBot="1" x14ac:dyDescent="0.35">
      <c r="B998" s="92" t="s">
        <v>1334</v>
      </c>
      <c r="C998" s="93" t="s">
        <v>1021</v>
      </c>
      <c r="D998" s="94" t="s">
        <v>65</v>
      </c>
      <c r="E998" s="94" t="s">
        <v>64</v>
      </c>
      <c r="F998" s="95">
        <v>1951991709101</v>
      </c>
      <c r="G998" s="94" t="s">
        <v>64</v>
      </c>
      <c r="H998" s="94" t="s">
        <v>64</v>
      </c>
      <c r="I998" s="94" t="s">
        <v>65</v>
      </c>
      <c r="J998" s="94" t="s">
        <v>66</v>
      </c>
      <c r="K998" s="96">
        <v>0</v>
      </c>
      <c r="L998" s="96">
        <v>0</v>
      </c>
      <c r="M998" s="96">
        <v>0</v>
      </c>
      <c r="N998" s="96" t="s">
        <v>67</v>
      </c>
      <c r="O998" s="70">
        <v>0</v>
      </c>
      <c r="P998" s="96" t="s">
        <v>224</v>
      </c>
      <c r="Q998" s="96" t="s">
        <v>224</v>
      </c>
      <c r="R998" s="92"/>
      <c r="S998" s="93"/>
    </row>
    <row r="999" spans="2:19" ht="15" thickBot="1" x14ac:dyDescent="0.35">
      <c r="B999" s="92" t="s">
        <v>731</v>
      </c>
      <c r="C999" s="93" t="s">
        <v>1335</v>
      </c>
      <c r="D999" s="94" t="s">
        <v>65</v>
      </c>
      <c r="E999" s="94" t="s">
        <v>64</v>
      </c>
      <c r="F999" s="95">
        <v>1652648370101</v>
      </c>
      <c r="G999" s="94" t="s">
        <v>64</v>
      </c>
      <c r="H999" s="94" t="s">
        <v>64</v>
      </c>
      <c r="I999" s="94" t="s">
        <v>65</v>
      </c>
      <c r="J999" s="94" t="s">
        <v>66</v>
      </c>
      <c r="K999" s="96">
        <v>0</v>
      </c>
      <c r="L999" s="96">
        <v>0</v>
      </c>
      <c r="M999" s="96">
        <v>0</v>
      </c>
      <c r="N999" s="96" t="s">
        <v>67</v>
      </c>
      <c r="O999" s="70">
        <v>0</v>
      </c>
      <c r="P999" s="96" t="s">
        <v>224</v>
      </c>
      <c r="Q999" s="96" t="s">
        <v>224</v>
      </c>
      <c r="R999" s="92"/>
      <c r="S999" s="93"/>
    </row>
    <row r="1000" spans="2:19" ht="15" thickBot="1" x14ac:dyDescent="0.35">
      <c r="B1000" s="92" t="s">
        <v>663</v>
      </c>
      <c r="C1000" s="93" t="s">
        <v>230</v>
      </c>
      <c r="D1000" s="94" t="s">
        <v>65</v>
      </c>
      <c r="E1000" s="94" t="s">
        <v>64</v>
      </c>
      <c r="F1000" s="95">
        <v>2199751160110</v>
      </c>
      <c r="G1000" s="94" t="s">
        <v>64</v>
      </c>
      <c r="H1000" s="94" t="s">
        <v>64</v>
      </c>
      <c r="I1000" s="94" t="s">
        <v>66</v>
      </c>
      <c r="J1000" s="94" t="s">
        <v>65</v>
      </c>
      <c r="K1000" s="96">
        <v>0</v>
      </c>
      <c r="L1000" s="96">
        <v>0</v>
      </c>
      <c r="M1000" s="96">
        <v>0</v>
      </c>
      <c r="N1000" s="96" t="s">
        <v>67</v>
      </c>
      <c r="O1000" s="70">
        <v>0</v>
      </c>
      <c r="P1000" s="96" t="s">
        <v>224</v>
      </c>
      <c r="Q1000" s="96" t="s">
        <v>224</v>
      </c>
      <c r="R1000" s="92"/>
      <c r="S1000" s="93"/>
    </row>
    <row r="1001" spans="2:19" ht="15" thickBot="1" x14ac:dyDescent="0.35">
      <c r="B1001" s="92" t="s">
        <v>825</v>
      </c>
      <c r="C1001" s="93" t="s">
        <v>1244</v>
      </c>
      <c r="D1001" s="94" t="s">
        <v>65</v>
      </c>
      <c r="E1001" s="94" t="s">
        <v>64</v>
      </c>
      <c r="F1001" s="95">
        <v>1799044770101</v>
      </c>
      <c r="G1001" s="94" t="s">
        <v>64</v>
      </c>
      <c r="H1001" s="94" t="s">
        <v>64</v>
      </c>
      <c r="I1001" s="94" t="s">
        <v>65</v>
      </c>
      <c r="J1001" s="94" t="s">
        <v>66</v>
      </c>
      <c r="K1001" s="96">
        <v>0</v>
      </c>
      <c r="L1001" s="96">
        <v>0</v>
      </c>
      <c r="M1001" s="96">
        <v>0</v>
      </c>
      <c r="N1001" s="96" t="s">
        <v>67</v>
      </c>
      <c r="O1001" s="70">
        <v>0</v>
      </c>
      <c r="P1001" s="96" t="s">
        <v>224</v>
      </c>
      <c r="Q1001" s="96" t="s">
        <v>224</v>
      </c>
      <c r="R1001" s="92"/>
      <c r="S1001" s="93"/>
    </row>
    <row r="1002" spans="2:19" ht="15" thickBot="1" x14ac:dyDescent="0.35">
      <c r="B1002" s="92" t="s">
        <v>696</v>
      </c>
      <c r="C1002" s="93" t="s">
        <v>1336</v>
      </c>
      <c r="D1002" s="94" t="s">
        <v>65</v>
      </c>
      <c r="E1002" s="94" t="s">
        <v>64</v>
      </c>
      <c r="F1002" s="95">
        <v>2347125970510</v>
      </c>
      <c r="G1002" s="94" t="s">
        <v>64</v>
      </c>
      <c r="H1002" s="94" t="s">
        <v>64</v>
      </c>
      <c r="I1002" s="94" t="s">
        <v>65</v>
      </c>
      <c r="J1002" s="94" t="s">
        <v>66</v>
      </c>
      <c r="K1002" s="96">
        <v>0</v>
      </c>
      <c r="L1002" s="96">
        <v>0</v>
      </c>
      <c r="M1002" s="96">
        <v>0</v>
      </c>
      <c r="N1002" s="96" t="s">
        <v>67</v>
      </c>
      <c r="O1002" s="70">
        <v>0</v>
      </c>
      <c r="P1002" s="96" t="s">
        <v>224</v>
      </c>
      <c r="Q1002" s="96" t="s">
        <v>224</v>
      </c>
      <c r="R1002" s="92"/>
      <c r="S1002" s="93"/>
    </row>
    <row r="1003" spans="2:19" ht="15" thickBot="1" x14ac:dyDescent="0.35">
      <c r="B1003" s="92" t="s">
        <v>724</v>
      </c>
      <c r="C1003" s="93" t="s">
        <v>1337</v>
      </c>
      <c r="D1003" s="94" t="s">
        <v>65</v>
      </c>
      <c r="E1003" s="94" t="s">
        <v>64</v>
      </c>
      <c r="F1003" s="95">
        <v>2488027492205</v>
      </c>
      <c r="G1003" s="94" t="s">
        <v>64</v>
      </c>
      <c r="H1003" s="94" t="s">
        <v>64</v>
      </c>
      <c r="I1003" s="94" t="s">
        <v>66</v>
      </c>
      <c r="J1003" s="94" t="s">
        <v>65</v>
      </c>
      <c r="K1003" s="96">
        <v>0</v>
      </c>
      <c r="L1003" s="96">
        <v>0</v>
      </c>
      <c r="M1003" s="96">
        <v>0</v>
      </c>
      <c r="N1003" s="96" t="s">
        <v>67</v>
      </c>
      <c r="O1003" s="70">
        <v>0</v>
      </c>
      <c r="P1003" s="96" t="s">
        <v>224</v>
      </c>
      <c r="Q1003" s="96" t="s">
        <v>224</v>
      </c>
      <c r="R1003" s="92"/>
      <c r="S1003" s="93"/>
    </row>
    <row r="1004" spans="2:19" ht="15" thickBot="1" x14ac:dyDescent="0.35">
      <c r="B1004" s="92" t="s">
        <v>972</v>
      </c>
      <c r="C1004" s="93" t="s">
        <v>1338</v>
      </c>
      <c r="D1004" s="94" t="s">
        <v>65</v>
      </c>
      <c r="E1004" s="94" t="s">
        <v>64</v>
      </c>
      <c r="F1004" s="95">
        <v>1702154740613</v>
      </c>
      <c r="G1004" s="94" t="s">
        <v>64</v>
      </c>
      <c r="H1004" s="94" t="s">
        <v>64</v>
      </c>
      <c r="I1004" s="94" t="s">
        <v>65</v>
      </c>
      <c r="J1004" s="94" t="s">
        <v>66</v>
      </c>
      <c r="K1004" s="96">
        <v>0</v>
      </c>
      <c r="L1004" s="96">
        <v>0</v>
      </c>
      <c r="M1004" s="96">
        <v>0</v>
      </c>
      <c r="N1004" s="96" t="s">
        <v>67</v>
      </c>
      <c r="O1004" s="70">
        <v>0</v>
      </c>
      <c r="P1004" s="96" t="s">
        <v>224</v>
      </c>
      <c r="Q1004" s="96" t="s">
        <v>224</v>
      </c>
      <c r="R1004" s="92"/>
      <c r="S1004" s="93"/>
    </row>
    <row r="1005" spans="2:19" ht="15" thickBot="1" x14ac:dyDescent="0.35">
      <c r="B1005" s="92" t="s">
        <v>1318</v>
      </c>
      <c r="C1005" s="93" t="s">
        <v>1339</v>
      </c>
      <c r="D1005" s="94" t="s">
        <v>65</v>
      </c>
      <c r="E1005" s="94" t="s">
        <v>64</v>
      </c>
      <c r="F1005" s="95">
        <v>1763162210508</v>
      </c>
      <c r="G1005" s="94" t="s">
        <v>64</v>
      </c>
      <c r="H1005" s="94" t="s">
        <v>64</v>
      </c>
      <c r="I1005" s="94" t="s">
        <v>65</v>
      </c>
      <c r="J1005" s="94" t="s">
        <v>66</v>
      </c>
      <c r="K1005" s="96">
        <v>0</v>
      </c>
      <c r="L1005" s="96">
        <v>0</v>
      </c>
      <c r="M1005" s="96">
        <v>0</v>
      </c>
      <c r="N1005" s="96" t="s">
        <v>67</v>
      </c>
      <c r="O1005" s="70">
        <v>0</v>
      </c>
      <c r="P1005" s="96" t="s">
        <v>224</v>
      </c>
      <c r="Q1005" s="96" t="s">
        <v>224</v>
      </c>
      <c r="R1005" s="92"/>
      <c r="S1005" s="93"/>
    </row>
    <row r="1006" spans="2:19" ht="15" thickBot="1" x14ac:dyDescent="0.35">
      <c r="B1006" s="92" t="s">
        <v>1037</v>
      </c>
      <c r="C1006" s="93" t="s">
        <v>262</v>
      </c>
      <c r="D1006" s="94" t="s">
        <v>65</v>
      </c>
      <c r="E1006" s="94" t="s">
        <v>64</v>
      </c>
      <c r="F1006" s="95">
        <v>1666060030101</v>
      </c>
      <c r="G1006" s="94" t="s">
        <v>64</v>
      </c>
      <c r="H1006" s="94" t="s">
        <v>64</v>
      </c>
      <c r="I1006" s="94" t="s">
        <v>66</v>
      </c>
      <c r="J1006" s="94" t="s">
        <v>65</v>
      </c>
      <c r="K1006" s="96">
        <v>0</v>
      </c>
      <c r="L1006" s="96">
        <v>0</v>
      </c>
      <c r="M1006" s="96">
        <v>0</v>
      </c>
      <c r="N1006" s="96" t="s">
        <v>67</v>
      </c>
      <c r="O1006" s="70">
        <v>0</v>
      </c>
      <c r="P1006" s="96" t="s">
        <v>224</v>
      </c>
      <c r="Q1006" s="96" t="s">
        <v>224</v>
      </c>
      <c r="R1006" s="92"/>
      <c r="S1006" s="93"/>
    </row>
    <row r="1007" spans="2:19" ht="15" thickBot="1" x14ac:dyDescent="0.35">
      <c r="B1007" s="92" t="s">
        <v>683</v>
      </c>
      <c r="C1007" s="93" t="s">
        <v>1340</v>
      </c>
      <c r="D1007" s="94" t="s">
        <v>65</v>
      </c>
      <c r="E1007" s="94" t="s">
        <v>64</v>
      </c>
      <c r="F1007" s="95">
        <v>2984859822217</v>
      </c>
      <c r="G1007" s="94" t="s">
        <v>64</v>
      </c>
      <c r="H1007" s="94" t="s">
        <v>64</v>
      </c>
      <c r="I1007" s="94" t="s">
        <v>66</v>
      </c>
      <c r="J1007" s="94" t="s">
        <v>65</v>
      </c>
      <c r="K1007" s="96">
        <v>0</v>
      </c>
      <c r="L1007" s="96">
        <v>0</v>
      </c>
      <c r="M1007" s="96">
        <v>0</v>
      </c>
      <c r="N1007" s="96" t="s">
        <v>67</v>
      </c>
      <c r="O1007" s="70">
        <v>0</v>
      </c>
      <c r="P1007" s="96" t="s">
        <v>224</v>
      </c>
      <c r="Q1007" s="96" t="s">
        <v>224</v>
      </c>
      <c r="R1007" s="92"/>
      <c r="S1007" s="93"/>
    </row>
    <row r="1008" spans="2:19" ht="15" thickBot="1" x14ac:dyDescent="0.35">
      <c r="B1008" s="92" t="s">
        <v>1341</v>
      </c>
      <c r="C1008" s="93" t="s">
        <v>262</v>
      </c>
      <c r="D1008" s="94" t="s">
        <v>65</v>
      </c>
      <c r="E1008" s="94" t="s">
        <v>64</v>
      </c>
      <c r="F1008" s="95">
        <v>1777924502006</v>
      </c>
      <c r="G1008" s="94" t="s">
        <v>64</v>
      </c>
      <c r="H1008" s="94" t="s">
        <v>64</v>
      </c>
      <c r="I1008" s="94" t="s">
        <v>66</v>
      </c>
      <c r="J1008" s="94" t="s">
        <v>65</v>
      </c>
      <c r="K1008" s="96">
        <v>0</v>
      </c>
      <c r="L1008" s="96">
        <v>0</v>
      </c>
      <c r="M1008" s="96">
        <v>0</v>
      </c>
      <c r="N1008" s="96" t="s">
        <v>67</v>
      </c>
      <c r="O1008" s="70">
        <v>0</v>
      </c>
      <c r="P1008" s="96" t="s">
        <v>224</v>
      </c>
      <c r="Q1008" s="96" t="s">
        <v>224</v>
      </c>
      <c r="R1008" s="92"/>
      <c r="S1008" s="93"/>
    </row>
    <row r="1009" spans="2:19" ht="15" thickBot="1" x14ac:dyDescent="0.35">
      <c r="B1009" s="92" t="s">
        <v>954</v>
      </c>
      <c r="C1009" s="93" t="s">
        <v>1342</v>
      </c>
      <c r="D1009" s="94" t="s">
        <v>65</v>
      </c>
      <c r="E1009" s="94" t="s">
        <v>64</v>
      </c>
      <c r="F1009" s="95">
        <v>1625060821410</v>
      </c>
      <c r="G1009" s="94" t="s">
        <v>64</v>
      </c>
      <c r="H1009" s="94" t="s">
        <v>64</v>
      </c>
      <c r="I1009" s="94" t="s">
        <v>66</v>
      </c>
      <c r="J1009" s="94" t="s">
        <v>65</v>
      </c>
      <c r="K1009" s="96">
        <v>0</v>
      </c>
      <c r="L1009" s="96">
        <v>0</v>
      </c>
      <c r="M1009" s="96">
        <v>0</v>
      </c>
      <c r="N1009" s="96" t="s">
        <v>67</v>
      </c>
      <c r="O1009" s="70">
        <v>0</v>
      </c>
      <c r="P1009" s="96" t="s">
        <v>224</v>
      </c>
      <c r="Q1009" s="96" t="s">
        <v>224</v>
      </c>
      <c r="R1009" s="92"/>
      <c r="S1009" s="93"/>
    </row>
    <row r="1010" spans="2:19" ht="15" thickBot="1" x14ac:dyDescent="0.35">
      <c r="B1010" s="92" t="s">
        <v>851</v>
      </c>
      <c r="C1010" s="93" t="s">
        <v>823</v>
      </c>
      <c r="D1010" s="94" t="s">
        <v>65</v>
      </c>
      <c r="E1010" s="94" t="s">
        <v>64</v>
      </c>
      <c r="F1010" s="95">
        <v>1824086041904</v>
      </c>
      <c r="G1010" s="94" t="s">
        <v>64</v>
      </c>
      <c r="H1010" s="94" t="s">
        <v>64</v>
      </c>
      <c r="I1010" s="94" t="s">
        <v>66</v>
      </c>
      <c r="J1010" s="94" t="s">
        <v>65</v>
      </c>
      <c r="K1010" s="96">
        <v>0</v>
      </c>
      <c r="L1010" s="96">
        <v>0</v>
      </c>
      <c r="M1010" s="96">
        <v>0</v>
      </c>
      <c r="N1010" s="96" t="s">
        <v>67</v>
      </c>
      <c r="O1010" s="70">
        <v>0</v>
      </c>
      <c r="P1010" s="96" t="s">
        <v>224</v>
      </c>
      <c r="Q1010" s="96" t="s">
        <v>224</v>
      </c>
      <c r="R1010" s="92"/>
      <c r="S1010" s="93"/>
    </row>
    <row r="1011" spans="2:19" ht="15" thickBot="1" x14ac:dyDescent="0.35">
      <c r="B1011" s="92" t="s">
        <v>1112</v>
      </c>
      <c r="C1011" s="93" t="s">
        <v>1343</v>
      </c>
      <c r="D1011" s="94" t="s">
        <v>65</v>
      </c>
      <c r="E1011" s="94" t="s">
        <v>64</v>
      </c>
      <c r="F1011" s="95">
        <v>2220077450201</v>
      </c>
      <c r="G1011" s="94" t="s">
        <v>64</v>
      </c>
      <c r="H1011" s="94" t="s">
        <v>64</v>
      </c>
      <c r="I1011" s="94" t="s">
        <v>66</v>
      </c>
      <c r="J1011" s="94" t="s">
        <v>65</v>
      </c>
      <c r="K1011" s="96">
        <v>0</v>
      </c>
      <c r="L1011" s="96">
        <v>0</v>
      </c>
      <c r="M1011" s="96">
        <v>0</v>
      </c>
      <c r="N1011" s="96" t="s">
        <v>67</v>
      </c>
      <c r="O1011" s="70">
        <v>0</v>
      </c>
      <c r="P1011" s="96" t="s">
        <v>1344</v>
      </c>
      <c r="Q1011" s="96" t="s">
        <v>1344</v>
      </c>
      <c r="R1011" s="92"/>
      <c r="S1011" s="93"/>
    </row>
    <row r="1012" spans="2:19" ht="15" thickBot="1" x14ac:dyDescent="0.35">
      <c r="B1012" s="92" t="s">
        <v>286</v>
      </c>
      <c r="C1012" s="93" t="s">
        <v>1345</v>
      </c>
      <c r="D1012" s="94" t="s">
        <v>64</v>
      </c>
      <c r="E1012" s="94" t="s">
        <v>65</v>
      </c>
      <c r="F1012" s="95">
        <v>169992420206</v>
      </c>
      <c r="G1012" s="94" t="s">
        <v>64</v>
      </c>
      <c r="H1012" s="94" t="s">
        <v>64</v>
      </c>
      <c r="I1012" s="94" t="s">
        <v>66</v>
      </c>
      <c r="J1012" s="94" t="s">
        <v>65</v>
      </c>
      <c r="K1012" s="96">
        <v>0</v>
      </c>
      <c r="L1012" s="96">
        <v>0</v>
      </c>
      <c r="M1012" s="96">
        <v>0</v>
      </c>
      <c r="N1012" s="96" t="s">
        <v>67</v>
      </c>
      <c r="O1012" s="70">
        <v>0</v>
      </c>
      <c r="P1012" s="96" t="s">
        <v>1344</v>
      </c>
      <c r="Q1012" s="96" t="s">
        <v>1344</v>
      </c>
      <c r="R1012" s="92"/>
      <c r="S1012" s="93"/>
    </row>
    <row r="1013" spans="2:19" ht="15" thickBot="1" x14ac:dyDescent="0.35">
      <c r="B1013" s="92" t="s">
        <v>225</v>
      </c>
      <c r="C1013" s="93" t="s">
        <v>734</v>
      </c>
      <c r="D1013" s="94" t="s">
        <v>64</v>
      </c>
      <c r="E1013" s="94" t="s">
        <v>65</v>
      </c>
      <c r="F1013" s="95">
        <v>2231686512204</v>
      </c>
      <c r="G1013" s="94" t="s">
        <v>64</v>
      </c>
      <c r="H1013" s="94" t="s">
        <v>64</v>
      </c>
      <c r="I1013" s="94" t="s">
        <v>66</v>
      </c>
      <c r="J1013" s="94" t="s">
        <v>65</v>
      </c>
      <c r="K1013" s="96">
        <v>0</v>
      </c>
      <c r="L1013" s="96">
        <v>0</v>
      </c>
      <c r="M1013" s="96">
        <v>0</v>
      </c>
      <c r="N1013" s="96" t="s">
        <v>67</v>
      </c>
      <c r="O1013" s="70">
        <v>0</v>
      </c>
      <c r="P1013" s="96" t="s">
        <v>1344</v>
      </c>
      <c r="Q1013" s="96" t="s">
        <v>1344</v>
      </c>
      <c r="R1013" s="92"/>
      <c r="S1013" s="93"/>
    </row>
    <row r="1014" spans="2:19" ht="15" thickBot="1" x14ac:dyDescent="0.35">
      <c r="B1014" s="92" t="s">
        <v>696</v>
      </c>
      <c r="C1014" s="93" t="s">
        <v>1118</v>
      </c>
      <c r="D1014" s="94" t="s">
        <v>65</v>
      </c>
      <c r="E1014" s="94" t="s">
        <v>64</v>
      </c>
      <c r="F1014" s="95">
        <v>1775740342101</v>
      </c>
      <c r="G1014" s="94" t="s">
        <v>64</v>
      </c>
      <c r="H1014" s="94" t="s">
        <v>64</v>
      </c>
      <c r="I1014" s="94" t="s">
        <v>66</v>
      </c>
      <c r="J1014" s="94" t="s">
        <v>65</v>
      </c>
      <c r="K1014" s="96">
        <v>0</v>
      </c>
      <c r="L1014" s="96">
        <v>0</v>
      </c>
      <c r="M1014" s="96">
        <v>0</v>
      </c>
      <c r="N1014" s="96" t="s">
        <v>67</v>
      </c>
      <c r="O1014" s="70">
        <v>0</v>
      </c>
      <c r="P1014" s="96" t="s">
        <v>1344</v>
      </c>
      <c r="Q1014" s="96" t="s">
        <v>1344</v>
      </c>
      <c r="R1014" s="92"/>
      <c r="S1014" s="93"/>
    </row>
    <row r="1015" spans="2:19" ht="15" thickBot="1" x14ac:dyDescent="0.35">
      <c r="B1015" s="92" t="s">
        <v>1218</v>
      </c>
      <c r="C1015" s="93" t="s">
        <v>1338</v>
      </c>
      <c r="D1015" s="94" t="s">
        <v>65</v>
      </c>
      <c r="E1015" s="94" t="s">
        <v>64</v>
      </c>
      <c r="F1015" s="95">
        <v>2183844830101</v>
      </c>
      <c r="G1015" s="94" t="s">
        <v>64</v>
      </c>
      <c r="H1015" s="94" t="s">
        <v>64</v>
      </c>
      <c r="I1015" s="94" t="s">
        <v>66</v>
      </c>
      <c r="J1015" s="94" t="s">
        <v>65</v>
      </c>
      <c r="K1015" s="96">
        <v>0</v>
      </c>
      <c r="L1015" s="96">
        <v>0</v>
      </c>
      <c r="M1015" s="96">
        <v>0</v>
      </c>
      <c r="N1015" s="96" t="s">
        <v>67</v>
      </c>
      <c r="O1015" s="70">
        <v>0</v>
      </c>
      <c r="P1015" s="96" t="s">
        <v>1344</v>
      </c>
      <c r="Q1015" s="96" t="s">
        <v>1344</v>
      </c>
      <c r="R1015" s="92"/>
      <c r="S1015" s="93"/>
    </row>
    <row r="1016" spans="2:19" ht="15" thickBot="1" x14ac:dyDescent="0.35">
      <c r="B1016" s="92" t="s">
        <v>1346</v>
      </c>
      <c r="C1016" s="93" t="s">
        <v>230</v>
      </c>
      <c r="D1016" s="94" t="s">
        <v>64</v>
      </c>
      <c r="E1016" s="94" t="s">
        <v>65</v>
      </c>
      <c r="F1016" s="95">
        <v>1818669000207</v>
      </c>
      <c r="G1016" s="94" t="s">
        <v>64</v>
      </c>
      <c r="H1016" s="94" t="s">
        <v>64</v>
      </c>
      <c r="I1016" s="94" t="s">
        <v>66</v>
      </c>
      <c r="J1016" s="94" t="s">
        <v>65</v>
      </c>
      <c r="K1016" s="96">
        <v>0</v>
      </c>
      <c r="L1016" s="96">
        <v>0</v>
      </c>
      <c r="M1016" s="96">
        <v>0</v>
      </c>
      <c r="N1016" s="96" t="s">
        <v>67</v>
      </c>
      <c r="O1016" s="70">
        <v>0</v>
      </c>
      <c r="P1016" s="96" t="s">
        <v>1344</v>
      </c>
      <c r="Q1016" s="96" t="s">
        <v>1344</v>
      </c>
      <c r="R1016" s="92"/>
      <c r="S1016" s="93"/>
    </row>
    <row r="1017" spans="2:19" ht="15" thickBot="1" x14ac:dyDescent="0.35">
      <c r="B1017" s="92" t="s">
        <v>1347</v>
      </c>
      <c r="C1017" s="93" t="s">
        <v>1130</v>
      </c>
      <c r="D1017" s="94" t="s">
        <v>65</v>
      </c>
      <c r="E1017" s="94" t="s">
        <v>64</v>
      </c>
      <c r="F1017" s="95">
        <v>2536663330201</v>
      </c>
      <c r="G1017" s="94" t="s">
        <v>64</v>
      </c>
      <c r="H1017" s="94" t="s">
        <v>64</v>
      </c>
      <c r="I1017" s="94" t="s">
        <v>66</v>
      </c>
      <c r="J1017" s="94" t="s">
        <v>65</v>
      </c>
      <c r="K1017" s="96">
        <v>0</v>
      </c>
      <c r="L1017" s="96">
        <v>0</v>
      </c>
      <c r="M1017" s="96">
        <v>0</v>
      </c>
      <c r="N1017" s="96" t="s">
        <v>67</v>
      </c>
      <c r="O1017" s="70">
        <v>0</v>
      </c>
      <c r="P1017" s="96" t="s">
        <v>1344</v>
      </c>
      <c r="Q1017" s="96" t="s">
        <v>1344</v>
      </c>
      <c r="R1017" s="92"/>
      <c r="S1017" s="93"/>
    </row>
    <row r="1018" spans="2:19" ht="15" thickBot="1" x14ac:dyDescent="0.35">
      <c r="B1018" s="92" t="s">
        <v>1348</v>
      </c>
      <c r="C1018" s="93" t="s">
        <v>1349</v>
      </c>
      <c r="D1018" s="94" t="s">
        <v>64</v>
      </c>
      <c r="E1018" s="94" t="s">
        <v>65</v>
      </c>
      <c r="F1018" s="95">
        <v>1872245520201</v>
      </c>
      <c r="G1018" s="94" t="s">
        <v>64</v>
      </c>
      <c r="H1018" s="94" t="s">
        <v>64</v>
      </c>
      <c r="I1018" s="94" t="s">
        <v>66</v>
      </c>
      <c r="J1018" s="94" t="s">
        <v>65</v>
      </c>
      <c r="K1018" s="96">
        <v>0</v>
      </c>
      <c r="L1018" s="96">
        <v>0</v>
      </c>
      <c r="M1018" s="96">
        <v>0</v>
      </c>
      <c r="N1018" s="96" t="s">
        <v>67</v>
      </c>
      <c r="O1018" s="70">
        <v>0</v>
      </c>
      <c r="P1018" s="96" t="s">
        <v>1344</v>
      </c>
      <c r="Q1018" s="96" t="s">
        <v>1344</v>
      </c>
      <c r="R1018" s="92"/>
      <c r="S1018" s="93"/>
    </row>
    <row r="1019" spans="2:19" ht="15" thickBot="1" x14ac:dyDescent="0.35">
      <c r="B1019" s="92" t="s">
        <v>1350</v>
      </c>
      <c r="C1019" s="93" t="s">
        <v>733</v>
      </c>
      <c r="D1019" s="94" t="s">
        <v>65</v>
      </c>
      <c r="E1019" s="94" t="s">
        <v>64</v>
      </c>
      <c r="F1019" s="95">
        <v>1740538860207</v>
      </c>
      <c r="G1019" s="94" t="s">
        <v>64</v>
      </c>
      <c r="H1019" s="94" t="s">
        <v>64</v>
      </c>
      <c r="I1019" s="94" t="s">
        <v>66</v>
      </c>
      <c r="J1019" s="94" t="s">
        <v>65</v>
      </c>
      <c r="K1019" s="96">
        <v>0</v>
      </c>
      <c r="L1019" s="96">
        <v>0</v>
      </c>
      <c r="M1019" s="96">
        <v>0</v>
      </c>
      <c r="N1019" s="96" t="s">
        <v>67</v>
      </c>
      <c r="O1019" s="70">
        <v>0</v>
      </c>
      <c r="P1019" s="96" t="s">
        <v>1344</v>
      </c>
      <c r="Q1019" s="96" t="s">
        <v>1344</v>
      </c>
      <c r="R1019" s="92"/>
      <c r="S1019" s="93"/>
    </row>
    <row r="1020" spans="2:19" ht="15" thickBot="1" x14ac:dyDescent="0.35">
      <c r="B1020" s="92" t="s">
        <v>713</v>
      </c>
      <c r="C1020" s="93" t="s">
        <v>1351</v>
      </c>
      <c r="D1020" s="94" t="s">
        <v>65</v>
      </c>
      <c r="E1020" s="94" t="s">
        <v>64</v>
      </c>
      <c r="F1020" s="95">
        <v>1702427730101</v>
      </c>
      <c r="G1020" s="94" t="s">
        <v>64</v>
      </c>
      <c r="H1020" s="94" t="s">
        <v>64</v>
      </c>
      <c r="I1020" s="94" t="s">
        <v>66</v>
      </c>
      <c r="J1020" s="94" t="s">
        <v>65</v>
      </c>
      <c r="K1020" s="96">
        <v>0</v>
      </c>
      <c r="L1020" s="96">
        <v>0</v>
      </c>
      <c r="M1020" s="96">
        <v>0</v>
      </c>
      <c r="N1020" s="96" t="s">
        <v>67</v>
      </c>
      <c r="O1020" s="70">
        <v>0</v>
      </c>
      <c r="P1020" s="96" t="s">
        <v>1344</v>
      </c>
      <c r="Q1020" s="96" t="s">
        <v>1344</v>
      </c>
      <c r="R1020" s="92"/>
      <c r="S1020" s="93"/>
    </row>
    <row r="1021" spans="2:19" ht="15" thickBot="1" x14ac:dyDescent="0.35">
      <c r="B1021" s="92" t="s">
        <v>237</v>
      </c>
      <c r="C1021" s="93" t="s">
        <v>1275</v>
      </c>
      <c r="D1021" s="94" t="s">
        <v>64</v>
      </c>
      <c r="E1021" s="94" t="s">
        <v>65</v>
      </c>
      <c r="F1021" s="95">
        <v>2891750890105</v>
      </c>
      <c r="G1021" s="94" t="s">
        <v>64</v>
      </c>
      <c r="H1021" s="94" t="s">
        <v>64</v>
      </c>
      <c r="I1021" s="94" t="s">
        <v>66</v>
      </c>
      <c r="J1021" s="94" t="s">
        <v>65</v>
      </c>
      <c r="K1021" s="96">
        <v>0</v>
      </c>
      <c r="L1021" s="96">
        <v>0</v>
      </c>
      <c r="M1021" s="96">
        <v>0</v>
      </c>
      <c r="N1021" s="96" t="s">
        <v>67</v>
      </c>
      <c r="O1021" s="70">
        <v>0</v>
      </c>
      <c r="P1021" s="96" t="s">
        <v>1344</v>
      </c>
      <c r="Q1021" s="96" t="s">
        <v>1344</v>
      </c>
      <c r="R1021" s="92"/>
      <c r="S1021" s="93"/>
    </row>
    <row r="1022" spans="2:19" ht="15" thickBot="1" x14ac:dyDescent="0.35">
      <c r="B1022" s="92" t="s">
        <v>1352</v>
      </c>
      <c r="C1022" s="93" t="s">
        <v>1353</v>
      </c>
      <c r="D1022" s="94" t="s">
        <v>64</v>
      </c>
      <c r="E1022" s="94" t="s">
        <v>65</v>
      </c>
      <c r="F1022" s="95">
        <v>1931696300202</v>
      </c>
      <c r="G1022" s="94" t="s">
        <v>64</v>
      </c>
      <c r="H1022" s="94" t="s">
        <v>64</v>
      </c>
      <c r="I1022" s="94" t="s">
        <v>66</v>
      </c>
      <c r="J1022" s="94" t="s">
        <v>65</v>
      </c>
      <c r="K1022" s="96">
        <v>0</v>
      </c>
      <c r="L1022" s="96">
        <v>0</v>
      </c>
      <c r="M1022" s="96">
        <v>0</v>
      </c>
      <c r="N1022" s="96" t="s">
        <v>67</v>
      </c>
      <c r="O1022" s="70">
        <v>0</v>
      </c>
      <c r="P1022" s="96" t="s">
        <v>1344</v>
      </c>
      <c r="Q1022" s="96" t="s">
        <v>1344</v>
      </c>
      <c r="R1022" s="92"/>
      <c r="S1022" s="93"/>
    </row>
    <row r="1023" spans="2:19" ht="15" thickBot="1" x14ac:dyDescent="0.35">
      <c r="B1023" s="92" t="s">
        <v>1354</v>
      </c>
      <c r="C1023" s="93" t="s">
        <v>815</v>
      </c>
      <c r="D1023" s="94" t="s">
        <v>65</v>
      </c>
      <c r="E1023" s="94" t="s">
        <v>64</v>
      </c>
      <c r="F1023" s="95">
        <v>1994570690207</v>
      </c>
      <c r="G1023" s="94" t="s">
        <v>64</v>
      </c>
      <c r="H1023" s="94" t="s">
        <v>64</v>
      </c>
      <c r="I1023" s="94" t="s">
        <v>66</v>
      </c>
      <c r="J1023" s="94" t="s">
        <v>65</v>
      </c>
      <c r="K1023" s="96">
        <v>0</v>
      </c>
      <c r="L1023" s="96">
        <v>0</v>
      </c>
      <c r="M1023" s="96">
        <v>0</v>
      </c>
      <c r="N1023" s="96" t="s">
        <v>67</v>
      </c>
      <c r="O1023" s="70">
        <v>0</v>
      </c>
      <c r="P1023" s="96" t="s">
        <v>1344</v>
      </c>
      <c r="Q1023" s="96" t="s">
        <v>1344</v>
      </c>
      <c r="R1023" s="92"/>
      <c r="S1023" s="93"/>
    </row>
    <row r="1024" spans="2:19" ht="15" thickBot="1" x14ac:dyDescent="0.35">
      <c r="B1024" s="92" t="s">
        <v>1355</v>
      </c>
      <c r="C1024" s="93" t="s">
        <v>1356</v>
      </c>
      <c r="D1024" s="94" t="s">
        <v>65</v>
      </c>
      <c r="E1024" s="94" t="s">
        <v>64</v>
      </c>
      <c r="F1024" s="95">
        <v>2697764432107</v>
      </c>
      <c r="G1024" s="94" t="s">
        <v>64</v>
      </c>
      <c r="H1024" s="94" t="s">
        <v>64</v>
      </c>
      <c r="I1024" s="94" t="s">
        <v>66</v>
      </c>
      <c r="J1024" s="94" t="s">
        <v>65</v>
      </c>
      <c r="K1024" s="96">
        <v>0</v>
      </c>
      <c r="L1024" s="96">
        <v>0</v>
      </c>
      <c r="M1024" s="96">
        <v>0</v>
      </c>
      <c r="N1024" s="96" t="s">
        <v>67</v>
      </c>
      <c r="O1024" s="70">
        <v>0</v>
      </c>
      <c r="P1024" s="96" t="s">
        <v>1344</v>
      </c>
      <c r="Q1024" s="96" t="s">
        <v>1344</v>
      </c>
      <c r="R1024" s="92"/>
      <c r="S1024" s="93"/>
    </row>
    <row r="1025" spans="2:19" ht="15" thickBot="1" x14ac:dyDescent="0.35">
      <c r="B1025" s="92" t="s">
        <v>878</v>
      </c>
      <c r="C1025" s="93" t="s">
        <v>1335</v>
      </c>
      <c r="D1025" s="94" t="s">
        <v>64</v>
      </c>
      <c r="E1025" s="94" t="s">
        <v>65</v>
      </c>
      <c r="F1025" s="95">
        <v>1778193750104</v>
      </c>
      <c r="G1025" s="94" t="s">
        <v>64</v>
      </c>
      <c r="H1025" s="94" t="s">
        <v>64</v>
      </c>
      <c r="I1025" s="94" t="s">
        <v>66</v>
      </c>
      <c r="J1025" s="94" t="s">
        <v>65</v>
      </c>
      <c r="K1025" s="96">
        <v>0</v>
      </c>
      <c r="L1025" s="96">
        <v>0</v>
      </c>
      <c r="M1025" s="96">
        <v>0</v>
      </c>
      <c r="N1025" s="96" t="s">
        <v>67</v>
      </c>
      <c r="O1025" s="70">
        <v>0</v>
      </c>
      <c r="P1025" s="96" t="s">
        <v>1344</v>
      </c>
      <c r="Q1025" s="96" t="s">
        <v>1344</v>
      </c>
      <c r="R1025" s="92"/>
      <c r="S1025" s="93"/>
    </row>
    <row r="1026" spans="2:19" ht="15" thickBot="1" x14ac:dyDescent="0.35">
      <c r="B1026" s="92" t="s">
        <v>1282</v>
      </c>
      <c r="C1026" s="93" t="s">
        <v>1338</v>
      </c>
      <c r="D1026" s="94" t="s">
        <v>64</v>
      </c>
      <c r="E1026" s="94" t="s">
        <v>65</v>
      </c>
      <c r="F1026" s="95">
        <v>1904047010543</v>
      </c>
      <c r="G1026" s="94" t="s">
        <v>64</v>
      </c>
      <c r="H1026" s="94" t="s">
        <v>64</v>
      </c>
      <c r="I1026" s="94" t="s">
        <v>66</v>
      </c>
      <c r="J1026" s="94" t="s">
        <v>65</v>
      </c>
      <c r="K1026" s="96">
        <v>0</v>
      </c>
      <c r="L1026" s="96">
        <v>0</v>
      </c>
      <c r="M1026" s="96">
        <v>0</v>
      </c>
      <c r="N1026" s="96" t="s">
        <v>67</v>
      </c>
      <c r="O1026" s="70">
        <v>0</v>
      </c>
      <c r="P1026" s="96" t="s">
        <v>1344</v>
      </c>
      <c r="Q1026" s="96" t="s">
        <v>1344</v>
      </c>
      <c r="R1026" s="92"/>
      <c r="S1026" s="93"/>
    </row>
    <row r="1027" spans="2:19" ht="15" thickBot="1" x14ac:dyDescent="0.35">
      <c r="B1027" s="92" t="s">
        <v>1265</v>
      </c>
      <c r="C1027" s="93" t="s">
        <v>1043</v>
      </c>
      <c r="D1027" s="94" t="s">
        <v>64</v>
      </c>
      <c r="E1027" s="94" t="s">
        <v>65</v>
      </c>
      <c r="F1027" s="95">
        <v>2330184300207</v>
      </c>
      <c r="G1027" s="94" t="s">
        <v>64</v>
      </c>
      <c r="H1027" s="94" t="s">
        <v>64</v>
      </c>
      <c r="I1027" s="94" t="s">
        <v>66</v>
      </c>
      <c r="J1027" s="94" t="s">
        <v>65</v>
      </c>
      <c r="K1027" s="96">
        <v>0</v>
      </c>
      <c r="L1027" s="96">
        <v>0</v>
      </c>
      <c r="M1027" s="96">
        <v>0</v>
      </c>
      <c r="N1027" s="96" t="s">
        <v>67</v>
      </c>
      <c r="O1027" s="70">
        <v>0</v>
      </c>
      <c r="P1027" s="96" t="s">
        <v>1344</v>
      </c>
      <c r="Q1027" s="96" t="s">
        <v>1344</v>
      </c>
      <c r="R1027" s="92"/>
      <c r="S1027" s="93"/>
    </row>
    <row r="1028" spans="2:19" ht="15" thickBot="1" x14ac:dyDescent="0.35">
      <c r="B1028" s="92" t="s">
        <v>1357</v>
      </c>
      <c r="C1028" s="93" t="s">
        <v>1309</v>
      </c>
      <c r="D1028" s="94" t="s">
        <v>65</v>
      </c>
      <c r="E1028" s="94" t="s">
        <v>64</v>
      </c>
      <c r="F1028" s="95">
        <v>2230184220202</v>
      </c>
      <c r="G1028" s="94" t="s">
        <v>64</v>
      </c>
      <c r="H1028" s="94" t="s">
        <v>64</v>
      </c>
      <c r="I1028" s="94" t="s">
        <v>66</v>
      </c>
      <c r="J1028" s="94" t="s">
        <v>65</v>
      </c>
      <c r="K1028" s="96">
        <v>0</v>
      </c>
      <c r="L1028" s="96">
        <v>0</v>
      </c>
      <c r="M1028" s="96">
        <v>0</v>
      </c>
      <c r="N1028" s="96" t="s">
        <v>67</v>
      </c>
      <c r="O1028" s="70">
        <v>0</v>
      </c>
      <c r="P1028" s="96" t="s">
        <v>1344</v>
      </c>
      <c r="Q1028" s="96" t="s">
        <v>1344</v>
      </c>
      <c r="R1028" s="92"/>
      <c r="S1028" s="93"/>
    </row>
    <row r="1029" spans="2:19" ht="15" thickBot="1" x14ac:dyDescent="0.35">
      <c r="B1029" s="92" t="s">
        <v>648</v>
      </c>
      <c r="C1029" s="93" t="s">
        <v>733</v>
      </c>
      <c r="D1029" s="94" t="s">
        <v>64</v>
      </c>
      <c r="E1029" s="94" t="s">
        <v>65</v>
      </c>
      <c r="F1029" s="95">
        <v>2678376820207</v>
      </c>
      <c r="G1029" s="94" t="s">
        <v>64</v>
      </c>
      <c r="H1029" s="94" t="s">
        <v>64</v>
      </c>
      <c r="I1029" s="94" t="s">
        <v>66</v>
      </c>
      <c r="J1029" s="94" t="s">
        <v>65</v>
      </c>
      <c r="K1029" s="96">
        <v>0</v>
      </c>
      <c r="L1029" s="96">
        <v>0</v>
      </c>
      <c r="M1029" s="96">
        <v>0</v>
      </c>
      <c r="N1029" s="96" t="s">
        <v>67</v>
      </c>
      <c r="O1029" s="70">
        <v>0</v>
      </c>
      <c r="P1029" s="96" t="s">
        <v>1344</v>
      </c>
      <c r="Q1029" s="96" t="s">
        <v>1344</v>
      </c>
      <c r="R1029" s="92"/>
      <c r="S1029" s="93"/>
    </row>
    <row r="1030" spans="2:19" ht="15" thickBot="1" x14ac:dyDescent="0.35">
      <c r="B1030" s="92" t="s">
        <v>1358</v>
      </c>
      <c r="C1030" s="93" t="s">
        <v>1336</v>
      </c>
      <c r="D1030" s="94" t="s">
        <v>64</v>
      </c>
      <c r="E1030" s="94" t="s">
        <v>65</v>
      </c>
      <c r="F1030" s="95">
        <v>2371533270207</v>
      </c>
      <c r="G1030" s="94" t="s">
        <v>64</v>
      </c>
      <c r="H1030" s="94" t="s">
        <v>64</v>
      </c>
      <c r="I1030" s="94" t="s">
        <v>66</v>
      </c>
      <c r="J1030" s="94" t="s">
        <v>65</v>
      </c>
      <c r="K1030" s="96">
        <v>0</v>
      </c>
      <c r="L1030" s="96">
        <v>0</v>
      </c>
      <c r="M1030" s="96">
        <v>0</v>
      </c>
      <c r="N1030" s="96" t="s">
        <v>67</v>
      </c>
      <c r="O1030" s="70">
        <v>0</v>
      </c>
      <c r="P1030" s="96" t="s">
        <v>1344</v>
      </c>
      <c r="Q1030" s="96" t="s">
        <v>1344</v>
      </c>
      <c r="R1030" s="92"/>
      <c r="S1030" s="93"/>
    </row>
    <row r="1031" spans="2:19" ht="15" thickBot="1" x14ac:dyDescent="0.35">
      <c r="B1031" s="92" t="s">
        <v>243</v>
      </c>
      <c r="C1031" s="93" t="s">
        <v>1118</v>
      </c>
      <c r="D1031" s="94" t="s">
        <v>64</v>
      </c>
      <c r="E1031" s="94" t="s">
        <v>65</v>
      </c>
      <c r="F1031" s="95">
        <v>1962327080101</v>
      </c>
      <c r="G1031" s="94" t="s">
        <v>64</v>
      </c>
      <c r="H1031" s="94" t="s">
        <v>64</v>
      </c>
      <c r="I1031" s="94" t="s">
        <v>66</v>
      </c>
      <c r="J1031" s="94" t="s">
        <v>65</v>
      </c>
      <c r="K1031" s="96">
        <v>0</v>
      </c>
      <c r="L1031" s="96">
        <v>0</v>
      </c>
      <c r="M1031" s="96">
        <v>0</v>
      </c>
      <c r="N1031" s="96" t="s">
        <v>67</v>
      </c>
      <c r="O1031" s="70">
        <v>0</v>
      </c>
      <c r="P1031" s="96" t="s">
        <v>1344</v>
      </c>
      <c r="Q1031" s="96" t="s">
        <v>1344</v>
      </c>
      <c r="R1031" s="92"/>
      <c r="S1031" s="93"/>
    </row>
    <row r="1032" spans="2:19" ht="15" thickBot="1" x14ac:dyDescent="0.35">
      <c r="B1032" s="92" t="s">
        <v>1104</v>
      </c>
      <c r="C1032" s="93" t="s">
        <v>1359</v>
      </c>
      <c r="D1032" s="94" t="s">
        <v>64</v>
      </c>
      <c r="E1032" s="94" t="s">
        <v>65</v>
      </c>
      <c r="F1032" s="95">
        <v>2506562560207</v>
      </c>
      <c r="G1032" s="94" t="s">
        <v>64</v>
      </c>
      <c r="H1032" s="94" t="s">
        <v>64</v>
      </c>
      <c r="I1032" s="94" t="s">
        <v>65</v>
      </c>
      <c r="J1032" s="94" t="s">
        <v>66</v>
      </c>
      <c r="K1032" s="96">
        <v>0</v>
      </c>
      <c r="L1032" s="96">
        <v>0</v>
      </c>
      <c r="M1032" s="96">
        <v>0</v>
      </c>
      <c r="N1032" s="96" t="s">
        <v>67</v>
      </c>
      <c r="O1032" s="70">
        <v>0</v>
      </c>
      <c r="P1032" s="96" t="s">
        <v>1344</v>
      </c>
      <c r="Q1032" s="96" t="s">
        <v>1344</v>
      </c>
      <c r="R1032" s="92"/>
      <c r="S1032" s="93"/>
    </row>
    <row r="1033" spans="2:19" ht="15" thickBot="1" x14ac:dyDescent="0.35">
      <c r="B1033" s="92" t="s">
        <v>646</v>
      </c>
      <c r="C1033" s="93" t="s">
        <v>230</v>
      </c>
      <c r="D1033" s="94" t="s">
        <v>64</v>
      </c>
      <c r="E1033" s="94" t="s">
        <v>65</v>
      </c>
      <c r="F1033" s="95">
        <v>1688556070207</v>
      </c>
      <c r="G1033" s="94" t="s">
        <v>64</v>
      </c>
      <c r="H1033" s="94" t="s">
        <v>64</v>
      </c>
      <c r="I1033" s="94" t="s">
        <v>66</v>
      </c>
      <c r="J1033" s="94" t="s">
        <v>65</v>
      </c>
      <c r="K1033" s="96">
        <v>0</v>
      </c>
      <c r="L1033" s="96">
        <v>0</v>
      </c>
      <c r="M1033" s="96">
        <v>0</v>
      </c>
      <c r="N1033" s="96" t="s">
        <v>67</v>
      </c>
      <c r="O1033" s="70">
        <v>0</v>
      </c>
      <c r="P1033" s="96" t="s">
        <v>1344</v>
      </c>
      <c r="Q1033" s="96" t="s">
        <v>1344</v>
      </c>
      <c r="R1033" s="92"/>
      <c r="S1033" s="93"/>
    </row>
    <row r="1034" spans="2:19" ht="15" thickBot="1" x14ac:dyDescent="0.35">
      <c r="B1034" s="92" t="s">
        <v>696</v>
      </c>
      <c r="C1034" s="93" t="s">
        <v>1144</v>
      </c>
      <c r="D1034" s="94" t="s">
        <v>65</v>
      </c>
      <c r="E1034" s="94" t="s">
        <v>64</v>
      </c>
      <c r="F1034" s="95">
        <v>1810474970208</v>
      </c>
      <c r="G1034" s="94" t="s">
        <v>64</v>
      </c>
      <c r="H1034" s="94" t="s">
        <v>64</v>
      </c>
      <c r="I1034" s="94" t="s">
        <v>66</v>
      </c>
      <c r="J1034" s="94" t="s">
        <v>65</v>
      </c>
      <c r="K1034" s="96">
        <v>0</v>
      </c>
      <c r="L1034" s="96">
        <v>0</v>
      </c>
      <c r="M1034" s="96">
        <v>0</v>
      </c>
      <c r="N1034" s="96" t="s">
        <v>67</v>
      </c>
      <c r="O1034" s="70">
        <v>0</v>
      </c>
      <c r="P1034" s="96" t="s">
        <v>1344</v>
      </c>
      <c r="Q1034" s="96" t="s">
        <v>1344</v>
      </c>
      <c r="R1034" s="92"/>
      <c r="S1034" s="93"/>
    </row>
    <row r="1035" spans="2:19" ht="15" thickBot="1" x14ac:dyDescent="0.35">
      <c r="B1035" s="92" t="s">
        <v>227</v>
      </c>
      <c r="C1035" s="93" t="s">
        <v>1360</v>
      </c>
      <c r="D1035" s="94" t="s">
        <v>64</v>
      </c>
      <c r="E1035" s="94" t="s">
        <v>65</v>
      </c>
      <c r="F1035" s="95">
        <v>1924257730207</v>
      </c>
      <c r="G1035" s="94" t="s">
        <v>64</v>
      </c>
      <c r="H1035" s="94" t="s">
        <v>64</v>
      </c>
      <c r="I1035" s="94" t="s">
        <v>65</v>
      </c>
      <c r="J1035" s="94" t="s">
        <v>66</v>
      </c>
      <c r="K1035" s="96">
        <v>0</v>
      </c>
      <c r="L1035" s="96">
        <v>0</v>
      </c>
      <c r="M1035" s="96">
        <v>0</v>
      </c>
      <c r="N1035" s="96" t="s">
        <v>67</v>
      </c>
      <c r="O1035" s="70">
        <v>0</v>
      </c>
      <c r="P1035" s="96" t="s">
        <v>1344</v>
      </c>
      <c r="Q1035" s="96" t="s">
        <v>1344</v>
      </c>
      <c r="R1035" s="92"/>
      <c r="S1035" s="93"/>
    </row>
    <row r="1036" spans="2:19" x14ac:dyDescent="0.3">
      <c r="B1036" s="92" t="s">
        <v>1104</v>
      </c>
      <c r="C1036" s="93" t="s">
        <v>1361</v>
      </c>
      <c r="D1036" s="94" t="s">
        <v>64</v>
      </c>
      <c r="E1036" s="94" t="s">
        <v>65</v>
      </c>
      <c r="F1036" s="95">
        <v>2393969010208</v>
      </c>
      <c r="G1036" s="94" t="s">
        <v>64</v>
      </c>
      <c r="H1036" s="94" t="s">
        <v>64</v>
      </c>
      <c r="I1036" s="94" t="s">
        <v>66</v>
      </c>
      <c r="J1036" s="94" t="s">
        <v>65</v>
      </c>
      <c r="K1036" s="96">
        <v>0</v>
      </c>
      <c r="L1036" s="96">
        <v>0</v>
      </c>
      <c r="M1036" s="96">
        <v>0</v>
      </c>
      <c r="N1036" s="96" t="s">
        <v>67</v>
      </c>
      <c r="O1036" s="70">
        <v>0</v>
      </c>
      <c r="P1036" s="96" t="s">
        <v>1344</v>
      </c>
      <c r="Q1036" s="96" t="s">
        <v>1344</v>
      </c>
      <c r="R1036" s="92"/>
      <c r="S1036" s="93"/>
    </row>
    <row r="1040" spans="2:19" ht="15.6" x14ac:dyDescent="0.3">
      <c r="B1040" s="383" t="s">
        <v>0</v>
      </c>
      <c r="C1040" s="383"/>
      <c r="D1040" s="383"/>
      <c r="E1040" s="383"/>
      <c r="F1040" s="383"/>
      <c r="G1040" s="383"/>
      <c r="H1040" s="383"/>
      <c r="I1040" s="383"/>
      <c r="J1040" s="383"/>
      <c r="K1040" s="383"/>
      <c r="L1040" s="383"/>
      <c r="M1040" s="383"/>
      <c r="N1040" s="383"/>
      <c r="O1040" s="383"/>
      <c r="P1040" s="383"/>
    </row>
    <row r="1041" spans="2:19" x14ac:dyDescent="0.3">
      <c r="B1041" s="2" t="s">
        <v>1</v>
      </c>
      <c r="C1041" s="384"/>
      <c r="D1041" s="384"/>
      <c r="E1041" s="384"/>
      <c r="F1041" s="384"/>
      <c r="G1041" s="384"/>
      <c r="H1041" s="384"/>
      <c r="I1041" s="384"/>
      <c r="J1041" s="384"/>
      <c r="K1041" s="384"/>
      <c r="L1041" s="384"/>
      <c r="M1041" s="384"/>
      <c r="N1041" s="384"/>
      <c r="O1041" s="384"/>
      <c r="P1041" s="3"/>
    </row>
    <row r="1042" spans="2:19" x14ac:dyDescent="0.3">
      <c r="B1042" s="4"/>
      <c r="C1042" s="5"/>
      <c r="D1042" s="5"/>
      <c r="E1042" s="5"/>
      <c r="F1042" s="6"/>
      <c r="G1042" s="6"/>
      <c r="H1042" s="6"/>
      <c r="I1042" s="6"/>
      <c r="J1042" s="5"/>
      <c r="K1042" s="5"/>
      <c r="L1042" s="5"/>
      <c r="M1042" s="5"/>
      <c r="N1042" s="5"/>
      <c r="O1042" s="5"/>
      <c r="P1042" s="7"/>
    </row>
    <row r="1043" spans="2:19" x14ac:dyDescent="0.3">
      <c r="B1043" s="2" t="s">
        <v>3</v>
      </c>
      <c r="C1043" s="384"/>
      <c r="D1043" s="384"/>
      <c r="E1043" s="384"/>
      <c r="F1043" s="384"/>
      <c r="G1043" s="384"/>
      <c r="H1043" s="384"/>
      <c r="I1043" s="384"/>
      <c r="J1043" s="384"/>
      <c r="K1043" s="384"/>
      <c r="L1043" s="384"/>
      <c r="M1043" s="384"/>
      <c r="N1043" s="384"/>
      <c r="O1043" s="384"/>
      <c r="P1043" s="3"/>
    </row>
    <row r="1044" spans="2:19" ht="15" thickBot="1" x14ac:dyDescent="0.35">
      <c r="B1044" s="385" t="s">
        <v>5</v>
      </c>
      <c r="C1044" s="385"/>
      <c r="D1044" s="385"/>
      <c r="E1044" s="385"/>
      <c r="F1044" s="385"/>
      <c r="G1044" s="385"/>
      <c r="H1044" s="385"/>
      <c r="I1044" s="385"/>
      <c r="J1044" s="385"/>
      <c r="K1044" s="385"/>
      <c r="L1044" s="385"/>
      <c r="M1044" s="385"/>
      <c r="N1044" s="385"/>
      <c r="O1044" s="385"/>
      <c r="P1044" s="9"/>
    </row>
    <row r="1045" spans="2:19" ht="15" thickBot="1" x14ac:dyDescent="0.35">
      <c r="B1045" s="386" t="s">
        <v>6</v>
      </c>
      <c r="C1045" s="387"/>
      <c r="D1045" s="387"/>
      <c r="E1045" s="387"/>
      <c r="F1045" s="387"/>
      <c r="G1045" s="388"/>
      <c r="H1045" s="386" t="s">
        <v>7</v>
      </c>
      <c r="I1045" s="387"/>
      <c r="J1045" s="388"/>
      <c r="K1045" s="389" t="s">
        <v>8</v>
      </c>
      <c r="L1045" s="390"/>
      <c r="M1045" s="390"/>
      <c r="N1045" s="389" t="s">
        <v>9</v>
      </c>
      <c r="O1045" s="391"/>
      <c r="P1045" s="9"/>
    </row>
    <row r="1046" spans="2:19" ht="40.200000000000003" thickBot="1" x14ac:dyDescent="0.35">
      <c r="B1046" s="12" t="s">
        <v>10</v>
      </c>
      <c r="C1046" s="13" t="s">
        <v>11</v>
      </c>
      <c r="D1046" s="13" t="s">
        <v>12</v>
      </c>
      <c r="E1046" s="13" t="s">
        <v>13</v>
      </c>
      <c r="F1046" s="13" t="s">
        <v>14</v>
      </c>
      <c r="G1046" s="14" t="s">
        <v>15</v>
      </c>
      <c r="H1046" s="12" t="s">
        <v>16</v>
      </c>
      <c r="I1046" s="15" t="s">
        <v>17</v>
      </c>
      <c r="J1046" s="14" t="s">
        <v>18</v>
      </c>
      <c r="K1046" s="16" t="s">
        <v>19</v>
      </c>
      <c r="L1046" s="17" t="s">
        <v>20</v>
      </c>
      <c r="M1046" s="18" t="s">
        <v>21</v>
      </c>
      <c r="N1046" s="392" t="s">
        <v>22</v>
      </c>
      <c r="O1046" s="393"/>
      <c r="P1046" s="20"/>
    </row>
    <row r="1047" spans="2:19" x14ac:dyDescent="0.3">
      <c r="B1047" s="139">
        <v>13</v>
      </c>
      <c r="C1047" s="23"/>
      <c r="D1047" s="23"/>
      <c r="E1047" s="23" t="s">
        <v>1362</v>
      </c>
      <c r="F1047" s="23"/>
      <c r="G1047" s="25"/>
      <c r="H1047" s="26" t="s">
        <v>1363</v>
      </c>
      <c r="I1047" s="27" t="s">
        <v>1364</v>
      </c>
      <c r="J1047" s="28">
        <v>71125</v>
      </c>
      <c r="K1047" s="29">
        <v>105758</v>
      </c>
      <c r="L1047" s="29">
        <v>203650</v>
      </c>
      <c r="M1047">
        <v>50</v>
      </c>
      <c r="N1047" s="394"/>
      <c r="O1047" s="395"/>
      <c r="P1047" s="30"/>
    </row>
    <row r="1048" spans="2:19" x14ac:dyDescent="0.3">
      <c r="B1048" s="31"/>
      <c r="C1048" s="23"/>
      <c r="D1048" s="23"/>
      <c r="E1048" s="23"/>
      <c r="F1048" s="23"/>
      <c r="G1048" s="25"/>
      <c r="H1048" s="26"/>
      <c r="I1048" s="27"/>
      <c r="J1048" s="28"/>
      <c r="K1048" s="33"/>
      <c r="L1048" s="34"/>
      <c r="M1048" s="35"/>
      <c r="N1048" s="381"/>
      <c r="O1048" s="382"/>
      <c r="P1048" s="30"/>
    </row>
    <row r="1049" spans="2:19" x14ac:dyDescent="0.3">
      <c r="B1049" s="31"/>
      <c r="C1049" s="23"/>
      <c r="D1049" s="23"/>
      <c r="E1049" s="23"/>
      <c r="F1049" s="23"/>
      <c r="G1049" s="25"/>
      <c r="H1049" s="26"/>
      <c r="I1049" s="27"/>
      <c r="J1049" s="28"/>
      <c r="K1049" s="33"/>
      <c r="L1049" s="34"/>
      <c r="M1049" s="35"/>
      <c r="N1049" s="381"/>
      <c r="O1049" s="382"/>
      <c r="P1049" s="30"/>
    </row>
    <row r="1050" spans="2:19" x14ac:dyDescent="0.3">
      <c r="B1050" s="31"/>
      <c r="C1050" s="23"/>
      <c r="D1050" s="23"/>
      <c r="E1050" s="23"/>
      <c r="F1050" s="23"/>
      <c r="G1050" s="25"/>
      <c r="H1050" s="26"/>
      <c r="I1050" s="27"/>
      <c r="J1050" s="28"/>
      <c r="K1050" s="33"/>
      <c r="L1050" s="34"/>
      <c r="M1050" s="35"/>
      <c r="N1050" s="381"/>
      <c r="O1050" s="382"/>
      <c r="P1050" s="30"/>
    </row>
    <row r="1051" spans="2:19" x14ac:dyDescent="0.3">
      <c r="B1051" s="31"/>
      <c r="C1051" s="36"/>
      <c r="D1051" s="36"/>
      <c r="E1051" s="36"/>
      <c r="F1051" s="36"/>
      <c r="G1051" s="38"/>
      <c r="H1051" s="39"/>
      <c r="I1051" s="40"/>
      <c r="J1051" s="41"/>
      <c r="K1051" s="42"/>
      <c r="L1051" s="43"/>
      <c r="M1051" s="44"/>
      <c r="N1051" s="381"/>
      <c r="O1051" s="382"/>
      <c r="P1051" s="30"/>
    </row>
    <row r="1052" spans="2:19" ht="15" thickBot="1" x14ac:dyDescent="0.35">
      <c r="B1052" s="45"/>
      <c r="C1052" s="47"/>
      <c r="D1052" s="47"/>
      <c r="E1052" s="47"/>
      <c r="F1052" s="47"/>
      <c r="G1052" s="49"/>
      <c r="H1052" s="50"/>
      <c r="I1052" s="51"/>
      <c r="J1052" s="52"/>
      <c r="K1052" s="53"/>
      <c r="L1052" s="54"/>
      <c r="M1052" s="55"/>
      <c r="N1052" s="396"/>
      <c r="O1052" s="397"/>
      <c r="P1052" s="30"/>
    </row>
    <row r="1055" spans="2:19" x14ac:dyDescent="0.3">
      <c r="B1055" s="58"/>
      <c r="C1055" s="398" t="s">
        <v>26</v>
      </c>
      <c r="D1055" s="398"/>
      <c r="E1055" s="398"/>
      <c r="F1055" s="398"/>
      <c r="G1055" s="398"/>
      <c r="H1055" s="398"/>
      <c r="I1055" s="398"/>
      <c r="J1055" s="398"/>
      <c r="K1055" s="398"/>
      <c r="L1055" s="398"/>
      <c r="M1055" s="398"/>
      <c r="N1055" s="398"/>
      <c r="O1055" s="398"/>
      <c r="P1055" s="398"/>
      <c r="Q1055" s="398"/>
      <c r="R1055" s="58"/>
      <c r="S1055" s="89"/>
    </row>
    <row r="1056" spans="2:19" ht="15" thickBot="1" x14ac:dyDescent="0.35">
      <c r="B1056" s="399" t="s">
        <v>27</v>
      </c>
      <c r="C1056" s="399"/>
      <c r="D1056" s="399"/>
      <c r="E1056" s="399"/>
      <c r="F1056" s="399"/>
      <c r="G1056" s="399"/>
      <c r="H1056" s="399"/>
      <c r="I1056" s="399"/>
      <c r="J1056" s="399"/>
      <c r="K1056" s="399"/>
      <c r="L1056" s="399"/>
      <c r="M1056" s="399"/>
      <c r="N1056" s="399"/>
      <c r="O1056" s="399"/>
      <c r="P1056" s="399"/>
      <c r="Q1056" s="399"/>
      <c r="R1056" s="399"/>
      <c r="S1056" s="399"/>
    </row>
    <row r="1057" spans="2:19" ht="33.75" customHeight="1" thickBot="1" x14ac:dyDescent="0.35">
      <c r="B1057" s="400" t="s">
        <v>28</v>
      </c>
      <c r="C1057" s="400"/>
      <c r="D1057" s="400"/>
      <c r="E1057" s="400"/>
      <c r="F1057" s="401"/>
      <c r="G1057" s="386" t="s">
        <v>29</v>
      </c>
      <c r="H1057" s="387"/>
      <c r="I1057" s="387"/>
      <c r="J1057" s="388"/>
      <c r="K1057" s="387" t="s">
        <v>30</v>
      </c>
      <c r="L1057" s="387"/>
      <c r="M1057" s="387"/>
      <c r="N1057" s="387"/>
      <c r="O1057" s="388"/>
      <c r="P1057" s="386" t="s">
        <v>31</v>
      </c>
      <c r="Q1057" s="388"/>
      <c r="R1057" s="400"/>
      <c r="S1057" s="400"/>
    </row>
    <row r="1058" spans="2:19" ht="53.4" thickBot="1" x14ac:dyDescent="0.35">
      <c r="B1058" s="402" t="s">
        <v>32</v>
      </c>
      <c r="C1058" s="403"/>
      <c r="D1058" s="59" t="s">
        <v>33</v>
      </c>
      <c r="E1058" s="60" t="s">
        <v>34</v>
      </c>
      <c r="F1058" s="14" t="s">
        <v>35</v>
      </c>
      <c r="G1058" s="12" t="s">
        <v>36</v>
      </c>
      <c r="H1058" s="61" t="s">
        <v>37</v>
      </c>
      <c r="I1058" s="18" t="s">
        <v>38</v>
      </c>
      <c r="J1058" s="14" t="s">
        <v>39</v>
      </c>
      <c r="K1058" s="62" t="s">
        <v>40</v>
      </c>
      <c r="L1058" s="59" t="s">
        <v>41</v>
      </c>
      <c r="M1058" s="59" t="s">
        <v>42</v>
      </c>
      <c r="N1058" s="60" t="s">
        <v>43</v>
      </c>
      <c r="O1058" s="63" t="s">
        <v>44</v>
      </c>
      <c r="P1058" s="64" t="s">
        <v>45</v>
      </c>
      <c r="Q1058" s="65" t="s">
        <v>46</v>
      </c>
      <c r="R1058" s="402"/>
      <c r="S1058" s="403"/>
    </row>
    <row r="1059" spans="2:19" x14ac:dyDescent="0.3">
      <c r="B1059" s="66" t="s">
        <v>481</v>
      </c>
      <c r="C1059" s="67" t="s">
        <v>1365</v>
      </c>
      <c r="D1059" s="68" t="s">
        <v>65</v>
      </c>
      <c r="E1059" s="68" t="s">
        <v>64</v>
      </c>
      <c r="F1059" s="69">
        <v>1765872092213</v>
      </c>
      <c r="G1059" s="68" t="s">
        <v>64</v>
      </c>
      <c r="H1059" s="68" t="s">
        <v>64</v>
      </c>
      <c r="I1059" s="68" t="s">
        <v>65</v>
      </c>
      <c r="J1059" s="68" t="s">
        <v>66</v>
      </c>
      <c r="K1059" s="70">
        <v>0</v>
      </c>
      <c r="L1059" s="70">
        <v>0</v>
      </c>
      <c r="M1059" s="70">
        <v>0</v>
      </c>
      <c r="N1059" s="70" t="s">
        <v>67</v>
      </c>
      <c r="O1059" s="70">
        <v>0</v>
      </c>
      <c r="P1059" s="70" t="s">
        <v>1366</v>
      </c>
      <c r="Q1059" s="70" t="s">
        <v>1367</v>
      </c>
      <c r="R1059" s="66"/>
      <c r="S1059" s="67"/>
    </row>
    <row r="1060" spans="2:19" x14ac:dyDescent="0.3">
      <c r="B1060" s="66" t="s">
        <v>1368</v>
      </c>
      <c r="C1060" s="67" t="s">
        <v>1369</v>
      </c>
      <c r="D1060" s="68" t="s">
        <v>65</v>
      </c>
      <c r="E1060" s="68" t="s">
        <v>64</v>
      </c>
      <c r="F1060" s="69">
        <v>1891161242213</v>
      </c>
      <c r="G1060" s="68" t="s">
        <v>64</v>
      </c>
      <c r="H1060" s="68" t="s">
        <v>64</v>
      </c>
      <c r="I1060" s="68" t="s">
        <v>66</v>
      </c>
      <c r="J1060" s="68" t="s">
        <v>65</v>
      </c>
      <c r="K1060" s="70">
        <v>0</v>
      </c>
      <c r="L1060" s="70">
        <v>0</v>
      </c>
      <c r="M1060" s="70">
        <v>0</v>
      </c>
      <c r="N1060" s="70" t="s">
        <v>67</v>
      </c>
      <c r="O1060" s="70">
        <v>0</v>
      </c>
      <c r="P1060" s="70" t="s">
        <v>1366</v>
      </c>
      <c r="Q1060" s="70" t="s">
        <v>1367</v>
      </c>
      <c r="R1060" s="66"/>
      <c r="S1060" s="67"/>
    </row>
    <row r="1061" spans="2:19" x14ac:dyDescent="0.3">
      <c r="B1061" s="66" t="s">
        <v>1370</v>
      </c>
      <c r="C1061" s="67" t="s">
        <v>1365</v>
      </c>
      <c r="D1061" s="68" t="s">
        <v>65</v>
      </c>
      <c r="E1061" s="68" t="s">
        <v>64</v>
      </c>
      <c r="F1061" s="69">
        <v>2363525122213</v>
      </c>
      <c r="G1061" s="68" t="s">
        <v>64</v>
      </c>
      <c r="H1061" s="68" t="s">
        <v>64</v>
      </c>
      <c r="I1061" s="68" t="s">
        <v>65</v>
      </c>
      <c r="J1061" s="68" t="s">
        <v>66</v>
      </c>
      <c r="K1061" s="70">
        <v>0</v>
      </c>
      <c r="L1061" s="70">
        <v>0</v>
      </c>
      <c r="M1061" s="70">
        <v>0</v>
      </c>
      <c r="N1061" s="70" t="s">
        <v>67</v>
      </c>
      <c r="O1061" s="70">
        <v>0</v>
      </c>
      <c r="P1061" s="70" t="s">
        <v>1366</v>
      </c>
      <c r="Q1061" s="70" t="s">
        <v>1367</v>
      </c>
      <c r="R1061" s="66"/>
      <c r="S1061" s="67"/>
    </row>
    <row r="1062" spans="2:19" x14ac:dyDescent="0.3">
      <c r="B1062" s="66" t="s">
        <v>1371</v>
      </c>
      <c r="C1062" s="67" t="s">
        <v>202</v>
      </c>
      <c r="D1062" s="68" t="s">
        <v>65</v>
      </c>
      <c r="E1062" s="68" t="s">
        <v>64</v>
      </c>
      <c r="F1062" s="69">
        <v>2432874372213</v>
      </c>
      <c r="G1062" s="68" t="s">
        <v>64</v>
      </c>
      <c r="H1062" s="68" t="s">
        <v>64</v>
      </c>
      <c r="I1062" s="68" t="s">
        <v>66</v>
      </c>
      <c r="J1062" s="68" t="s">
        <v>65</v>
      </c>
      <c r="K1062" s="70">
        <v>0</v>
      </c>
      <c r="L1062" s="70">
        <v>0</v>
      </c>
      <c r="M1062" s="70">
        <v>0</v>
      </c>
      <c r="N1062" s="70" t="s">
        <v>67</v>
      </c>
      <c r="O1062" s="70">
        <v>0</v>
      </c>
      <c r="P1062" s="70" t="s">
        <v>1366</v>
      </c>
      <c r="Q1062" s="70" t="s">
        <v>1367</v>
      </c>
      <c r="R1062" s="66"/>
      <c r="S1062" s="67"/>
    </row>
    <row r="1063" spans="2:19" x14ac:dyDescent="0.3">
      <c r="B1063" s="66" t="s">
        <v>546</v>
      </c>
      <c r="C1063" s="67" t="s">
        <v>1372</v>
      </c>
      <c r="D1063" s="68" t="s">
        <v>65</v>
      </c>
      <c r="E1063" s="68" t="s">
        <v>64</v>
      </c>
      <c r="F1063" s="69">
        <v>1787010922213</v>
      </c>
      <c r="G1063" s="68" t="s">
        <v>64</v>
      </c>
      <c r="H1063" s="68" t="s">
        <v>64</v>
      </c>
      <c r="I1063" s="68" t="s">
        <v>65</v>
      </c>
      <c r="J1063" s="68" t="s">
        <v>66</v>
      </c>
      <c r="K1063" s="70">
        <v>0</v>
      </c>
      <c r="L1063" s="70">
        <v>0</v>
      </c>
      <c r="M1063" s="70">
        <v>0</v>
      </c>
      <c r="N1063" s="70" t="s">
        <v>67</v>
      </c>
      <c r="O1063" s="70">
        <v>0</v>
      </c>
      <c r="P1063" s="70" t="s">
        <v>1366</v>
      </c>
      <c r="Q1063" s="70" t="s">
        <v>1367</v>
      </c>
      <c r="R1063" s="66"/>
      <c r="S1063" s="67"/>
    </row>
    <row r="1064" spans="2:19" x14ac:dyDescent="0.3">
      <c r="B1064" s="66" t="s">
        <v>413</v>
      </c>
      <c r="C1064" s="67" t="s">
        <v>1373</v>
      </c>
      <c r="D1064" s="68" t="s">
        <v>65</v>
      </c>
      <c r="E1064" s="68" t="s">
        <v>64</v>
      </c>
      <c r="F1064" s="69">
        <v>1830945652213</v>
      </c>
      <c r="G1064" s="68" t="s">
        <v>64</v>
      </c>
      <c r="H1064" s="68" t="s">
        <v>64</v>
      </c>
      <c r="I1064" s="68" t="s">
        <v>65</v>
      </c>
      <c r="J1064" s="68" t="s">
        <v>66</v>
      </c>
      <c r="K1064" s="70">
        <v>0</v>
      </c>
      <c r="L1064" s="70">
        <v>0</v>
      </c>
      <c r="M1064" s="70">
        <v>0</v>
      </c>
      <c r="N1064" s="70" t="s">
        <v>67</v>
      </c>
      <c r="O1064" s="70">
        <v>0</v>
      </c>
      <c r="P1064" s="70" t="s">
        <v>1366</v>
      </c>
      <c r="Q1064" s="70" t="s">
        <v>1367</v>
      </c>
      <c r="R1064" s="66"/>
      <c r="S1064" s="67"/>
    </row>
    <row r="1065" spans="2:19" x14ac:dyDescent="0.3">
      <c r="B1065" s="66" t="s">
        <v>1374</v>
      </c>
      <c r="C1065" s="67" t="s">
        <v>1375</v>
      </c>
      <c r="D1065" s="68" t="s">
        <v>65</v>
      </c>
      <c r="E1065" s="68" t="s">
        <v>64</v>
      </c>
      <c r="F1065" s="69">
        <v>1903442962213</v>
      </c>
      <c r="G1065" s="68" t="s">
        <v>64</v>
      </c>
      <c r="H1065" s="68" t="s">
        <v>64</v>
      </c>
      <c r="I1065" s="68" t="s">
        <v>65</v>
      </c>
      <c r="J1065" s="68" t="s">
        <v>66</v>
      </c>
      <c r="K1065" s="70">
        <v>0</v>
      </c>
      <c r="L1065" s="70">
        <v>0</v>
      </c>
      <c r="M1065" s="70">
        <v>0</v>
      </c>
      <c r="N1065" s="70" t="s">
        <v>67</v>
      </c>
      <c r="O1065" s="70">
        <v>0</v>
      </c>
      <c r="P1065" s="70" t="s">
        <v>1366</v>
      </c>
      <c r="Q1065" s="70" t="s">
        <v>1367</v>
      </c>
      <c r="R1065" s="66"/>
      <c r="S1065" s="67"/>
    </row>
    <row r="1066" spans="2:19" x14ac:dyDescent="0.3">
      <c r="B1066" s="66" t="s">
        <v>413</v>
      </c>
      <c r="C1066" s="67" t="s">
        <v>1376</v>
      </c>
      <c r="D1066" s="68" t="s">
        <v>65</v>
      </c>
      <c r="E1066" s="68" t="s">
        <v>64</v>
      </c>
      <c r="F1066" s="69">
        <v>1988475722213</v>
      </c>
      <c r="G1066" s="68" t="s">
        <v>64</v>
      </c>
      <c r="H1066" s="68" t="s">
        <v>64</v>
      </c>
      <c r="I1066" s="68" t="s">
        <v>66</v>
      </c>
      <c r="J1066" s="68" t="s">
        <v>65</v>
      </c>
      <c r="K1066" s="70">
        <v>0</v>
      </c>
      <c r="L1066" s="70">
        <v>0</v>
      </c>
      <c r="M1066" s="70">
        <v>0</v>
      </c>
      <c r="N1066" s="70" t="s">
        <v>67</v>
      </c>
      <c r="O1066" s="70">
        <v>0</v>
      </c>
      <c r="P1066" s="70" t="s">
        <v>1366</v>
      </c>
      <c r="Q1066" s="70" t="s">
        <v>1367</v>
      </c>
      <c r="R1066" s="66"/>
      <c r="S1066" s="67"/>
    </row>
    <row r="1067" spans="2:19" x14ac:dyDescent="0.3">
      <c r="B1067" s="66" t="s">
        <v>1377</v>
      </c>
      <c r="C1067" s="67" t="s">
        <v>1372</v>
      </c>
      <c r="D1067" s="68" t="s">
        <v>65</v>
      </c>
      <c r="E1067" s="68" t="s">
        <v>64</v>
      </c>
      <c r="F1067" s="69">
        <v>1760816822213</v>
      </c>
      <c r="G1067" s="68" t="s">
        <v>64</v>
      </c>
      <c r="H1067" s="68" t="s">
        <v>64</v>
      </c>
      <c r="I1067" s="68" t="s">
        <v>66</v>
      </c>
      <c r="J1067" s="68" t="s">
        <v>65</v>
      </c>
      <c r="K1067" s="70">
        <v>0</v>
      </c>
      <c r="L1067" s="70">
        <v>0</v>
      </c>
      <c r="M1067" s="70">
        <v>0</v>
      </c>
      <c r="N1067" s="70" t="s">
        <v>67</v>
      </c>
      <c r="O1067" s="70">
        <v>0</v>
      </c>
      <c r="P1067" s="70" t="s">
        <v>1366</v>
      </c>
      <c r="Q1067" s="70" t="s">
        <v>1367</v>
      </c>
      <c r="R1067" s="66"/>
      <c r="S1067" s="67"/>
    </row>
    <row r="1068" spans="2:19" x14ac:dyDescent="0.3">
      <c r="B1068" s="66" t="s">
        <v>1374</v>
      </c>
      <c r="C1068" s="67" t="s">
        <v>1378</v>
      </c>
      <c r="D1068" s="68" t="s">
        <v>65</v>
      </c>
      <c r="E1068" s="68" t="s">
        <v>64</v>
      </c>
      <c r="F1068" s="69">
        <v>2073580282213</v>
      </c>
      <c r="G1068" s="68" t="s">
        <v>64</v>
      </c>
      <c r="H1068" s="68" t="s">
        <v>65</v>
      </c>
      <c r="I1068" s="68" t="s">
        <v>66</v>
      </c>
      <c r="J1068" s="68" t="s">
        <v>66</v>
      </c>
      <c r="K1068" s="70">
        <v>0</v>
      </c>
      <c r="L1068" s="70">
        <v>0</v>
      </c>
      <c r="M1068" s="70">
        <v>0</v>
      </c>
      <c r="N1068" s="70" t="s">
        <v>67</v>
      </c>
      <c r="O1068" s="70">
        <v>0</v>
      </c>
      <c r="P1068" s="70" t="s">
        <v>1366</v>
      </c>
      <c r="Q1068" s="70" t="s">
        <v>1367</v>
      </c>
      <c r="R1068" s="66"/>
      <c r="S1068" s="67"/>
    </row>
    <row r="1069" spans="2:19" x14ac:dyDescent="0.3">
      <c r="B1069" s="66" t="s">
        <v>1379</v>
      </c>
      <c r="C1069" s="67" t="s">
        <v>343</v>
      </c>
      <c r="D1069" s="68" t="s">
        <v>65</v>
      </c>
      <c r="E1069" s="68" t="s">
        <v>64</v>
      </c>
      <c r="F1069" s="69">
        <v>2524301822213</v>
      </c>
      <c r="G1069" s="68" t="s">
        <v>64</v>
      </c>
      <c r="H1069" s="68" t="s">
        <v>64</v>
      </c>
      <c r="I1069" s="68" t="s">
        <v>65</v>
      </c>
      <c r="J1069" s="68" t="s">
        <v>66</v>
      </c>
      <c r="K1069" s="70">
        <v>0</v>
      </c>
      <c r="L1069" s="70">
        <v>0</v>
      </c>
      <c r="M1069" s="70">
        <v>0</v>
      </c>
      <c r="N1069" s="70" t="s">
        <v>67</v>
      </c>
      <c r="O1069" s="70">
        <v>0</v>
      </c>
      <c r="P1069" s="70" t="s">
        <v>1366</v>
      </c>
      <c r="Q1069" s="70" t="s">
        <v>1367</v>
      </c>
      <c r="R1069" s="66"/>
      <c r="S1069" s="67"/>
    </row>
    <row r="1070" spans="2:19" x14ac:dyDescent="0.3">
      <c r="B1070" s="66" t="s">
        <v>1380</v>
      </c>
      <c r="C1070" s="67" t="s">
        <v>1365</v>
      </c>
      <c r="D1070" s="68" t="s">
        <v>65</v>
      </c>
      <c r="E1070" s="68" t="s">
        <v>64</v>
      </c>
      <c r="F1070" s="69">
        <v>2225782112214</v>
      </c>
      <c r="G1070" s="68" t="s">
        <v>64</v>
      </c>
      <c r="H1070" s="68" t="s">
        <v>65</v>
      </c>
      <c r="I1070" s="68" t="s">
        <v>66</v>
      </c>
      <c r="J1070" s="68" t="s">
        <v>66</v>
      </c>
      <c r="K1070" s="70">
        <v>0</v>
      </c>
      <c r="L1070" s="70">
        <v>0</v>
      </c>
      <c r="M1070" s="70">
        <v>0</v>
      </c>
      <c r="N1070" s="70" t="s">
        <v>67</v>
      </c>
      <c r="O1070" s="70">
        <v>0</v>
      </c>
      <c r="P1070" s="70" t="s">
        <v>1366</v>
      </c>
      <c r="Q1070" s="70" t="s">
        <v>1367</v>
      </c>
      <c r="R1070" s="66"/>
      <c r="S1070" s="67"/>
    </row>
    <row r="1071" spans="2:19" x14ac:dyDescent="0.3">
      <c r="B1071" s="66" t="s">
        <v>1381</v>
      </c>
      <c r="C1071" s="67" t="s">
        <v>308</v>
      </c>
      <c r="D1071" s="68" t="s">
        <v>65</v>
      </c>
      <c r="E1071" s="68" t="s">
        <v>64</v>
      </c>
      <c r="F1071" s="69">
        <v>1915218412213</v>
      </c>
      <c r="G1071" s="68" t="s">
        <v>64</v>
      </c>
      <c r="H1071" s="68" t="s">
        <v>64</v>
      </c>
      <c r="I1071" s="68" t="s">
        <v>65</v>
      </c>
      <c r="J1071" s="68" t="s">
        <v>66</v>
      </c>
      <c r="K1071" s="70">
        <v>0</v>
      </c>
      <c r="L1071" s="70">
        <v>0</v>
      </c>
      <c r="M1071" s="70">
        <v>0</v>
      </c>
      <c r="N1071" s="70" t="s">
        <v>67</v>
      </c>
      <c r="O1071" s="70">
        <v>0</v>
      </c>
      <c r="P1071" s="70" t="s">
        <v>1366</v>
      </c>
      <c r="Q1071" s="70" t="s">
        <v>1367</v>
      </c>
      <c r="R1071" s="66"/>
      <c r="S1071" s="67"/>
    </row>
    <row r="1072" spans="2:19" x14ac:dyDescent="0.3">
      <c r="B1072" s="66" t="s">
        <v>1382</v>
      </c>
      <c r="C1072" s="67" t="s">
        <v>1365</v>
      </c>
      <c r="D1072" s="68" t="s">
        <v>65</v>
      </c>
      <c r="E1072" s="68" t="s">
        <v>64</v>
      </c>
      <c r="F1072" s="69">
        <v>1890622742213</v>
      </c>
      <c r="G1072" s="68" t="s">
        <v>64</v>
      </c>
      <c r="H1072" s="68" t="s">
        <v>64</v>
      </c>
      <c r="I1072" s="68" t="s">
        <v>65</v>
      </c>
      <c r="J1072" s="68" t="s">
        <v>66</v>
      </c>
      <c r="K1072" s="70">
        <v>0</v>
      </c>
      <c r="L1072" s="70">
        <v>0</v>
      </c>
      <c r="M1072" s="70">
        <v>0</v>
      </c>
      <c r="N1072" s="70" t="s">
        <v>67</v>
      </c>
      <c r="O1072" s="70">
        <v>0</v>
      </c>
      <c r="P1072" s="70" t="s">
        <v>1366</v>
      </c>
      <c r="Q1072" s="70" t="s">
        <v>1367</v>
      </c>
      <c r="R1072" s="66"/>
      <c r="S1072" s="67"/>
    </row>
    <row r="1073" spans="2:19" x14ac:dyDescent="0.3">
      <c r="B1073" s="66" t="s">
        <v>1383</v>
      </c>
      <c r="C1073" s="67" t="s">
        <v>1384</v>
      </c>
      <c r="D1073" s="68" t="s">
        <v>65</v>
      </c>
      <c r="E1073" s="68" t="s">
        <v>64</v>
      </c>
      <c r="F1073" s="69">
        <v>1801190362213</v>
      </c>
      <c r="G1073" s="68" t="s">
        <v>64</v>
      </c>
      <c r="H1073" s="68" t="s">
        <v>65</v>
      </c>
      <c r="I1073" s="68" t="s">
        <v>66</v>
      </c>
      <c r="J1073" s="68" t="s">
        <v>66</v>
      </c>
      <c r="K1073" s="70">
        <v>0</v>
      </c>
      <c r="L1073" s="70">
        <v>0</v>
      </c>
      <c r="M1073" s="70">
        <v>0</v>
      </c>
      <c r="N1073" s="70" t="s">
        <v>67</v>
      </c>
      <c r="O1073" s="70">
        <v>0</v>
      </c>
      <c r="P1073" s="70" t="s">
        <v>1366</v>
      </c>
      <c r="Q1073" s="70" t="s">
        <v>1367</v>
      </c>
      <c r="R1073" s="66"/>
      <c r="S1073" s="67"/>
    </row>
    <row r="1074" spans="2:19" x14ac:dyDescent="0.3">
      <c r="B1074" s="66" t="s">
        <v>340</v>
      </c>
      <c r="C1074" s="67" t="s">
        <v>312</v>
      </c>
      <c r="D1074" s="68" t="s">
        <v>65</v>
      </c>
      <c r="E1074" s="68" t="s">
        <v>64</v>
      </c>
      <c r="F1074" s="69">
        <v>2060542722213</v>
      </c>
      <c r="G1074" s="68" t="s">
        <v>64</v>
      </c>
      <c r="H1074" s="68" t="s">
        <v>65</v>
      </c>
      <c r="I1074" s="68" t="s">
        <v>66</v>
      </c>
      <c r="J1074" s="68" t="s">
        <v>66</v>
      </c>
      <c r="K1074" s="70">
        <v>0</v>
      </c>
      <c r="L1074" s="70">
        <v>0</v>
      </c>
      <c r="M1074" s="70">
        <v>0</v>
      </c>
      <c r="N1074" s="70" t="s">
        <v>67</v>
      </c>
      <c r="O1074" s="70">
        <v>0</v>
      </c>
      <c r="P1074" s="70" t="s">
        <v>1366</v>
      </c>
      <c r="Q1074" s="70" t="s">
        <v>1367</v>
      </c>
      <c r="R1074" s="66"/>
      <c r="S1074" s="67"/>
    </row>
    <row r="1075" spans="2:19" x14ac:dyDescent="0.3">
      <c r="B1075" s="66" t="s">
        <v>393</v>
      </c>
      <c r="C1075" s="67" t="s">
        <v>1385</v>
      </c>
      <c r="D1075" s="68" t="s">
        <v>65</v>
      </c>
      <c r="E1075" s="68" t="s">
        <v>64</v>
      </c>
      <c r="F1075" s="69">
        <v>1762451892213</v>
      </c>
      <c r="G1075" s="68" t="s">
        <v>64</v>
      </c>
      <c r="H1075" s="68" t="s">
        <v>65</v>
      </c>
      <c r="I1075" s="68" t="s">
        <v>66</v>
      </c>
      <c r="J1075" s="68" t="s">
        <v>66</v>
      </c>
      <c r="K1075" s="70">
        <v>0</v>
      </c>
      <c r="L1075" s="70">
        <v>0</v>
      </c>
      <c r="M1075" s="70">
        <v>0</v>
      </c>
      <c r="N1075" s="70" t="s">
        <v>67</v>
      </c>
      <c r="O1075" s="70">
        <v>0</v>
      </c>
      <c r="P1075" s="70" t="s">
        <v>1366</v>
      </c>
      <c r="Q1075" s="70" t="s">
        <v>1367</v>
      </c>
      <c r="R1075" s="66"/>
      <c r="S1075" s="67"/>
    </row>
    <row r="1076" spans="2:19" x14ac:dyDescent="0.3">
      <c r="B1076" s="66" t="s">
        <v>1386</v>
      </c>
      <c r="C1076" s="67" t="s">
        <v>1387</v>
      </c>
      <c r="D1076" s="68" t="s">
        <v>65</v>
      </c>
      <c r="E1076" s="68" t="s">
        <v>64</v>
      </c>
      <c r="F1076" s="69">
        <v>2400062912213</v>
      </c>
      <c r="G1076" s="68" t="s">
        <v>64</v>
      </c>
      <c r="H1076" s="68" t="s">
        <v>64</v>
      </c>
      <c r="I1076" s="68" t="s">
        <v>65</v>
      </c>
      <c r="J1076" s="68" t="s">
        <v>66</v>
      </c>
      <c r="K1076" s="70">
        <v>0</v>
      </c>
      <c r="L1076" s="70">
        <v>0</v>
      </c>
      <c r="M1076" s="70">
        <v>0</v>
      </c>
      <c r="N1076" s="70" t="s">
        <v>67</v>
      </c>
      <c r="O1076" s="70">
        <v>0</v>
      </c>
      <c r="P1076" s="70" t="s">
        <v>1366</v>
      </c>
      <c r="Q1076" s="70" t="s">
        <v>1367</v>
      </c>
      <c r="R1076" s="66"/>
      <c r="S1076" s="67"/>
    </row>
    <row r="1077" spans="2:19" x14ac:dyDescent="0.3">
      <c r="B1077" s="66" t="s">
        <v>1388</v>
      </c>
      <c r="C1077" s="67" t="s">
        <v>299</v>
      </c>
      <c r="D1077" s="68" t="s">
        <v>65</v>
      </c>
      <c r="E1077" s="68" t="s">
        <v>64</v>
      </c>
      <c r="F1077" s="69">
        <v>1885327222213</v>
      </c>
      <c r="G1077" s="68" t="s">
        <v>64</v>
      </c>
      <c r="H1077" s="68" t="s">
        <v>64</v>
      </c>
      <c r="I1077" s="68" t="s">
        <v>65</v>
      </c>
      <c r="J1077" s="68" t="s">
        <v>66</v>
      </c>
      <c r="K1077" s="70">
        <v>0</v>
      </c>
      <c r="L1077" s="70">
        <v>0</v>
      </c>
      <c r="M1077" s="70">
        <v>0</v>
      </c>
      <c r="N1077" s="70" t="s">
        <v>67</v>
      </c>
      <c r="O1077" s="70">
        <v>0</v>
      </c>
      <c r="P1077" s="70" t="s">
        <v>1366</v>
      </c>
      <c r="Q1077" s="70" t="s">
        <v>1367</v>
      </c>
      <c r="R1077" s="66"/>
      <c r="S1077" s="67"/>
    </row>
    <row r="1078" spans="2:19" x14ac:dyDescent="0.3">
      <c r="B1078" s="66" t="s">
        <v>1389</v>
      </c>
      <c r="C1078" s="67" t="s">
        <v>1390</v>
      </c>
      <c r="D1078" s="68" t="s">
        <v>65</v>
      </c>
      <c r="E1078" s="68" t="s">
        <v>64</v>
      </c>
      <c r="F1078" s="69">
        <v>1731243802213</v>
      </c>
      <c r="G1078" s="68" t="s">
        <v>64</v>
      </c>
      <c r="H1078" s="68" t="s">
        <v>64</v>
      </c>
      <c r="I1078" s="68" t="s">
        <v>65</v>
      </c>
      <c r="J1078" s="68" t="s">
        <v>66</v>
      </c>
      <c r="K1078" s="70">
        <v>0</v>
      </c>
      <c r="L1078" s="70">
        <v>0</v>
      </c>
      <c r="M1078" s="70">
        <v>0</v>
      </c>
      <c r="N1078" s="70" t="s">
        <v>67</v>
      </c>
      <c r="O1078" s="70">
        <v>0</v>
      </c>
      <c r="P1078" s="70" t="s">
        <v>1366</v>
      </c>
      <c r="Q1078" s="70" t="s">
        <v>1367</v>
      </c>
      <c r="R1078" s="66"/>
      <c r="S1078" s="67"/>
    </row>
    <row r="1079" spans="2:19" x14ac:dyDescent="0.3">
      <c r="B1079" s="66" t="s">
        <v>1391</v>
      </c>
      <c r="C1079" s="67" t="s">
        <v>1392</v>
      </c>
      <c r="D1079" s="68" t="s">
        <v>65</v>
      </c>
      <c r="E1079" s="68" t="s">
        <v>64</v>
      </c>
      <c r="F1079" s="69">
        <v>1723173712213</v>
      </c>
      <c r="G1079" s="68" t="s">
        <v>64</v>
      </c>
      <c r="H1079" s="68" t="s">
        <v>64</v>
      </c>
      <c r="I1079" s="68" t="s">
        <v>65</v>
      </c>
      <c r="J1079" s="68" t="s">
        <v>66</v>
      </c>
      <c r="K1079" s="70">
        <v>0</v>
      </c>
      <c r="L1079" s="70">
        <v>0</v>
      </c>
      <c r="M1079" s="70">
        <v>0</v>
      </c>
      <c r="N1079" s="70" t="s">
        <v>67</v>
      </c>
      <c r="O1079" s="70">
        <v>0</v>
      </c>
      <c r="P1079" s="70" t="s">
        <v>1366</v>
      </c>
      <c r="Q1079" s="70" t="s">
        <v>1367</v>
      </c>
      <c r="R1079" s="66"/>
      <c r="S1079" s="67"/>
    </row>
    <row r="1080" spans="2:19" x14ac:dyDescent="0.3">
      <c r="B1080" s="66" t="s">
        <v>481</v>
      </c>
      <c r="C1080" s="67" t="s">
        <v>1378</v>
      </c>
      <c r="D1080" s="68" t="s">
        <v>65</v>
      </c>
      <c r="E1080" s="68" t="s">
        <v>64</v>
      </c>
      <c r="F1080" s="69">
        <v>1771435822213</v>
      </c>
      <c r="G1080" s="68" t="s">
        <v>64</v>
      </c>
      <c r="H1080" s="68" t="s">
        <v>64</v>
      </c>
      <c r="I1080" s="68" t="s">
        <v>65</v>
      </c>
      <c r="J1080" s="68" t="s">
        <v>66</v>
      </c>
      <c r="K1080" s="70">
        <v>0</v>
      </c>
      <c r="L1080" s="70">
        <v>0</v>
      </c>
      <c r="M1080" s="70">
        <v>0</v>
      </c>
      <c r="N1080" s="70" t="s">
        <v>67</v>
      </c>
      <c r="O1080" s="70">
        <v>0</v>
      </c>
      <c r="P1080" s="70" t="s">
        <v>1366</v>
      </c>
      <c r="Q1080" s="70" t="s">
        <v>1367</v>
      </c>
      <c r="R1080" s="66"/>
      <c r="S1080" s="67"/>
    </row>
    <row r="1081" spans="2:19" x14ac:dyDescent="0.3">
      <c r="B1081" s="66" t="s">
        <v>413</v>
      </c>
      <c r="C1081" s="67" t="s">
        <v>202</v>
      </c>
      <c r="D1081" s="68" t="s">
        <v>65</v>
      </c>
      <c r="E1081" s="68" t="s">
        <v>64</v>
      </c>
      <c r="F1081" s="69">
        <v>2431486332213</v>
      </c>
      <c r="G1081" s="68" t="s">
        <v>64</v>
      </c>
      <c r="H1081" s="68" t="s">
        <v>65</v>
      </c>
      <c r="I1081" s="68" t="s">
        <v>66</v>
      </c>
      <c r="J1081" s="68" t="s">
        <v>66</v>
      </c>
      <c r="K1081" s="70">
        <v>0</v>
      </c>
      <c r="L1081" s="70">
        <v>0</v>
      </c>
      <c r="M1081" s="70">
        <v>0</v>
      </c>
      <c r="N1081" s="70" t="s">
        <v>67</v>
      </c>
      <c r="O1081" s="70">
        <v>0</v>
      </c>
      <c r="P1081" s="70" t="s">
        <v>1366</v>
      </c>
      <c r="Q1081" s="70" t="s">
        <v>1367</v>
      </c>
      <c r="R1081" s="66"/>
      <c r="S1081" s="67"/>
    </row>
    <row r="1082" spans="2:19" x14ac:dyDescent="0.3">
      <c r="B1082" s="66" t="s">
        <v>1393</v>
      </c>
      <c r="C1082" s="67" t="s">
        <v>1394</v>
      </c>
      <c r="D1082" s="68" t="s">
        <v>64</v>
      </c>
      <c r="E1082" s="68" t="s">
        <v>65</v>
      </c>
      <c r="F1082" s="69">
        <v>1632801500804</v>
      </c>
      <c r="G1082" s="68" t="s">
        <v>64</v>
      </c>
      <c r="H1082" s="68" t="s">
        <v>65</v>
      </c>
      <c r="I1082" s="68" t="s">
        <v>66</v>
      </c>
      <c r="J1082" s="68" t="s">
        <v>66</v>
      </c>
      <c r="K1082" s="70" t="s">
        <v>67</v>
      </c>
      <c r="L1082" s="70">
        <v>0</v>
      </c>
      <c r="M1082" s="70">
        <v>0</v>
      </c>
      <c r="N1082" s="70">
        <v>0</v>
      </c>
      <c r="O1082" s="70">
        <v>0</v>
      </c>
      <c r="P1082" s="70" t="s">
        <v>1395</v>
      </c>
      <c r="Q1082" s="70" t="s">
        <v>1396</v>
      </c>
      <c r="R1082" s="66"/>
      <c r="S1082" s="67"/>
    </row>
    <row r="1083" spans="2:19" x14ac:dyDescent="0.3">
      <c r="B1083" s="66" t="s">
        <v>1397</v>
      </c>
      <c r="C1083" s="67" t="s">
        <v>1398</v>
      </c>
      <c r="D1083" s="68" t="s">
        <v>64</v>
      </c>
      <c r="E1083" s="68" t="s">
        <v>65</v>
      </c>
      <c r="F1083" s="69">
        <v>2579160240901</v>
      </c>
      <c r="G1083" s="68" t="s">
        <v>64</v>
      </c>
      <c r="H1083" s="68" t="s">
        <v>64</v>
      </c>
      <c r="I1083" s="68" t="s">
        <v>65</v>
      </c>
      <c r="J1083" s="68" t="s">
        <v>66</v>
      </c>
      <c r="K1083" s="70" t="s">
        <v>67</v>
      </c>
      <c r="L1083" s="70">
        <v>0</v>
      </c>
      <c r="M1083" s="70">
        <v>0</v>
      </c>
      <c r="N1083" s="70">
        <v>0</v>
      </c>
      <c r="O1083" s="70">
        <v>0</v>
      </c>
      <c r="P1083" s="70" t="s">
        <v>1395</v>
      </c>
      <c r="Q1083" s="70" t="s">
        <v>1396</v>
      </c>
      <c r="R1083" s="66"/>
      <c r="S1083" s="67"/>
    </row>
    <row r="1084" spans="2:19" x14ac:dyDescent="0.3">
      <c r="B1084" s="66" t="s">
        <v>1399</v>
      </c>
      <c r="C1084" s="67" t="s">
        <v>1400</v>
      </c>
      <c r="D1084" s="68" t="s">
        <v>64</v>
      </c>
      <c r="E1084" s="68" t="s">
        <v>65</v>
      </c>
      <c r="F1084" s="69">
        <v>1980168750912</v>
      </c>
      <c r="G1084" s="68" t="s">
        <v>64</v>
      </c>
      <c r="H1084" s="68" t="s">
        <v>65</v>
      </c>
      <c r="I1084" s="68" t="s">
        <v>66</v>
      </c>
      <c r="J1084" s="68" t="s">
        <v>66</v>
      </c>
      <c r="K1084" s="70" t="s">
        <v>67</v>
      </c>
      <c r="L1084" s="70">
        <v>0</v>
      </c>
      <c r="M1084" s="70">
        <v>0</v>
      </c>
      <c r="N1084" s="70">
        <v>0</v>
      </c>
      <c r="O1084" s="70">
        <v>0</v>
      </c>
      <c r="P1084" s="70" t="s">
        <v>1395</v>
      </c>
      <c r="Q1084" s="70" t="s">
        <v>1396</v>
      </c>
      <c r="R1084" s="66"/>
      <c r="S1084" s="67"/>
    </row>
  </sheetData>
  <mergeCells count="140">
    <mergeCell ref="B1058:C1058"/>
    <mergeCell ref="R1058:S1058"/>
    <mergeCell ref="B1056:Q1056"/>
    <mergeCell ref="R1056:S1056"/>
    <mergeCell ref="B1057:F1057"/>
    <mergeCell ref="G1057:J1057"/>
    <mergeCell ref="K1057:O1057"/>
    <mergeCell ref="P1057:Q1057"/>
    <mergeCell ref="R1057:S1057"/>
    <mergeCell ref="N1048:O1048"/>
    <mergeCell ref="N1049:O1049"/>
    <mergeCell ref="N1050:O1050"/>
    <mergeCell ref="N1051:O1051"/>
    <mergeCell ref="N1052:O1052"/>
    <mergeCell ref="C1055:Q1055"/>
    <mergeCell ref="B1045:G1045"/>
    <mergeCell ref="H1045:J1045"/>
    <mergeCell ref="K1045:M1045"/>
    <mergeCell ref="N1045:O1045"/>
    <mergeCell ref="N1046:O1046"/>
    <mergeCell ref="N1047:O1047"/>
    <mergeCell ref="B835:C835"/>
    <mergeCell ref="R835:S835"/>
    <mergeCell ref="B1040:P1040"/>
    <mergeCell ref="C1041:O1041"/>
    <mergeCell ref="C1043:O1043"/>
    <mergeCell ref="B1044:O1044"/>
    <mergeCell ref="C832:Q832"/>
    <mergeCell ref="B833:Q833"/>
    <mergeCell ref="R833:S833"/>
    <mergeCell ref="B834:F834"/>
    <mergeCell ref="G834:J834"/>
    <mergeCell ref="K834:O834"/>
    <mergeCell ref="P834:Q834"/>
    <mergeCell ref="R834:S834"/>
    <mergeCell ref="B827:G827"/>
    <mergeCell ref="H827:J827"/>
    <mergeCell ref="K827:M827"/>
    <mergeCell ref="N827:O827"/>
    <mergeCell ref="N828:O828"/>
    <mergeCell ref="N829:O829"/>
    <mergeCell ref="B328:C328"/>
    <mergeCell ref="R328:S328"/>
    <mergeCell ref="B822:P822"/>
    <mergeCell ref="C823:O823"/>
    <mergeCell ref="C825:O825"/>
    <mergeCell ref="B826:O826"/>
    <mergeCell ref="C325:Q325"/>
    <mergeCell ref="B326:Q326"/>
    <mergeCell ref="R326:S326"/>
    <mergeCell ref="B327:F327"/>
    <mergeCell ref="G327:J327"/>
    <mergeCell ref="K327:O327"/>
    <mergeCell ref="P327:Q327"/>
    <mergeCell ref="R327:S327"/>
    <mergeCell ref="B320:G320"/>
    <mergeCell ref="H320:J320"/>
    <mergeCell ref="K320:M320"/>
    <mergeCell ref="N320:O320"/>
    <mergeCell ref="N321:O321"/>
    <mergeCell ref="N322:O322"/>
    <mergeCell ref="B203:C203"/>
    <mergeCell ref="R203:S203"/>
    <mergeCell ref="B315:P315"/>
    <mergeCell ref="C316:O316"/>
    <mergeCell ref="C318:O318"/>
    <mergeCell ref="B319:O319"/>
    <mergeCell ref="B201:Q201"/>
    <mergeCell ref="R201:S201"/>
    <mergeCell ref="B202:F202"/>
    <mergeCell ref="G202:J202"/>
    <mergeCell ref="K202:O202"/>
    <mergeCell ref="P202:Q202"/>
    <mergeCell ref="R202:S202"/>
    <mergeCell ref="N193:O193"/>
    <mergeCell ref="N194:O194"/>
    <mergeCell ref="N195:O195"/>
    <mergeCell ref="N196:O196"/>
    <mergeCell ref="N197:O197"/>
    <mergeCell ref="C200:Q200"/>
    <mergeCell ref="B190:G190"/>
    <mergeCell ref="H190:J190"/>
    <mergeCell ref="K190:M190"/>
    <mergeCell ref="N190:O190"/>
    <mergeCell ref="N191:O191"/>
    <mergeCell ref="N192:O192"/>
    <mergeCell ref="B153:C153"/>
    <mergeCell ref="R153:S153"/>
    <mergeCell ref="B185:P185"/>
    <mergeCell ref="C186:O186"/>
    <mergeCell ref="C188:O188"/>
    <mergeCell ref="B189:O189"/>
    <mergeCell ref="B151:Q151"/>
    <mergeCell ref="R151:S151"/>
    <mergeCell ref="B152:F152"/>
    <mergeCell ref="G152:J152"/>
    <mergeCell ref="K152:O152"/>
    <mergeCell ref="P152:Q152"/>
    <mergeCell ref="R152:S152"/>
    <mergeCell ref="N143:O143"/>
    <mergeCell ref="N144:O144"/>
    <mergeCell ref="N145:O145"/>
    <mergeCell ref="N146:O146"/>
    <mergeCell ref="N147:O147"/>
    <mergeCell ref="C150:Q150"/>
    <mergeCell ref="B140:G140"/>
    <mergeCell ref="H140:J140"/>
    <mergeCell ref="K140:M140"/>
    <mergeCell ref="N140:O140"/>
    <mergeCell ref="N141:O141"/>
    <mergeCell ref="N142:O142"/>
    <mergeCell ref="B23:C23"/>
    <mergeCell ref="R23:S23"/>
    <mergeCell ref="B135:P135"/>
    <mergeCell ref="C136:O136"/>
    <mergeCell ref="C138:O138"/>
    <mergeCell ref="B139:O139"/>
    <mergeCell ref="N17:O17"/>
    <mergeCell ref="C20:Q20"/>
    <mergeCell ref="B21:Q21"/>
    <mergeCell ref="R21:S21"/>
    <mergeCell ref="B22:F22"/>
    <mergeCell ref="G22:J22"/>
    <mergeCell ref="K22:O22"/>
    <mergeCell ref="P22:Q22"/>
    <mergeCell ref="R22:S22"/>
    <mergeCell ref="N11:O11"/>
    <mergeCell ref="N12:O12"/>
    <mergeCell ref="N13:O13"/>
    <mergeCell ref="N14:O14"/>
    <mergeCell ref="N15:O15"/>
    <mergeCell ref="N16:O16"/>
    <mergeCell ref="B5:P5"/>
    <mergeCell ref="C6:O6"/>
    <mergeCell ref="C8:O8"/>
    <mergeCell ref="B9:O9"/>
    <mergeCell ref="B10:G10"/>
    <mergeCell ref="H10:J10"/>
    <mergeCell ref="K10:M10"/>
    <mergeCell ref="N10:O10"/>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S1842"/>
  <sheetViews>
    <sheetView topLeftCell="A1759" workbookViewId="0">
      <selection activeCell="T1774" sqref="T1774"/>
    </sheetView>
  </sheetViews>
  <sheetFormatPr baseColWidth="10" defaultRowHeight="14.4" x14ac:dyDescent="0.3"/>
  <cols>
    <col min="2" max="2" width="15.5546875" bestFit="1" customWidth="1"/>
    <col min="3" max="3" width="20" bestFit="1" customWidth="1"/>
    <col min="6" max="6" width="28.109375" bestFit="1" customWidth="1"/>
  </cols>
  <sheetData>
    <row r="5" spans="2:16" ht="15.6" x14ac:dyDescent="0.3">
      <c r="B5" s="383" t="s">
        <v>0</v>
      </c>
      <c r="C5" s="383"/>
      <c r="D5" s="383"/>
      <c r="E5" s="383"/>
      <c r="F5" s="383"/>
      <c r="G5" s="383"/>
      <c r="H5" s="383"/>
      <c r="I5" s="383"/>
      <c r="J5" s="383"/>
      <c r="K5" s="383"/>
      <c r="L5" s="383"/>
      <c r="M5" s="383"/>
      <c r="N5" s="383"/>
      <c r="O5" s="383"/>
      <c r="P5" s="383"/>
    </row>
    <row r="6" spans="2:16" x14ac:dyDescent="0.3">
      <c r="B6" s="2" t="s">
        <v>1</v>
      </c>
      <c r="C6" s="384"/>
      <c r="D6" s="384"/>
      <c r="E6" s="384"/>
      <c r="F6" s="384"/>
      <c r="G6" s="384"/>
      <c r="H6" s="384"/>
      <c r="I6" s="384"/>
      <c r="J6" s="384"/>
      <c r="K6" s="384"/>
      <c r="L6" s="384"/>
      <c r="M6" s="384"/>
      <c r="N6" s="384"/>
      <c r="O6" s="384"/>
      <c r="P6" s="3"/>
    </row>
    <row r="7" spans="2:16" x14ac:dyDescent="0.3">
      <c r="B7" s="4"/>
      <c r="C7" s="5"/>
      <c r="D7" s="5"/>
      <c r="E7" s="5"/>
      <c r="F7" s="6"/>
      <c r="G7" s="6"/>
      <c r="H7" s="6"/>
      <c r="I7" s="6"/>
      <c r="J7" s="5"/>
      <c r="K7" s="5"/>
      <c r="L7" s="5"/>
      <c r="M7" s="5"/>
      <c r="N7" s="5"/>
      <c r="O7" s="5"/>
      <c r="P7" s="7"/>
    </row>
    <row r="8" spans="2:16" x14ac:dyDescent="0.3">
      <c r="B8" s="2" t="s">
        <v>3</v>
      </c>
      <c r="C8" s="384"/>
      <c r="D8" s="384"/>
      <c r="E8" s="384"/>
      <c r="F8" s="384"/>
      <c r="G8" s="384"/>
      <c r="H8" s="384"/>
      <c r="I8" s="384"/>
      <c r="J8" s="384"/>
      <c r="K8" s="384"/>
      <c r="L8" s="384"/>
      <c r="M8" s="384"/>
      <c r="N8" s="384"/>
      <c r="O8" s="384"/>
      <c r="P8" s="3"/>
    </row>
    <row r="9" spans="2:16" ht="15" thickBot="1" x14ac:dyDescent="0.35">
      <c r="B9" s="385" t="s">
        <v>5</v>
      </c>
      <c r="C9" s="385"/>
      <c r="D9" s="385"/>
      <c r="E9" s="385"/>
      <c r="F9" s="385"/>
      <c r="G9" s="385"/>
      <c r="H9" s="385"/>
      <c r="I9" s="385"/>
      <c r="J9" s="385"/>
      <c r="K9" s="385"/>
      <c r="L9" s="385"/>
      <c r="M9" s="385"/>
      <c r="N9" s="385"/>
      <c r="O9" s="385"/>
      <c r="P9" s="9"/>
    </row>
    <row r="10" spans="2:16" ht="15" thickBot="1" x14ac:dyDescent="0.35">
      <c r="B10" s="386" t="s">
        <v>6</v>
      </c>
      <c r="C10" s="387"/>
      <c r="D10" s="387"/>
      <c r="E10" s="387"/>
      <c r="F10" s="387"/>
      <c r="G10" s="388"/>
      <c r="H10" s="386" t="s">
        <v>7</v>
      </c>
      <c r="I10" s="387"/>
      <c r="J10" s="388"/>
      <c r="K10" s="389" t="s">
        <v>8</v>
      </c>
      <c r="L10" s="390"/>
      <c r="M10" s="390"/>
      <c r="N10" s="389" t="s">
        <v>9</v>
      </c>
      <c r="O10" s="391"/>
      <c r="P10" s="9"/>
    </row>
    <row r="11" spans="2:16" ht="40.200000000000003" thickBot="1" x14ac:dyDescent="0.35">
      <c r="B11" s="12" t="s">
        <v>10</v>
      </c>
      <c r="C11" s="13" t="s">
        <v>11</v>
      </c>
      <c r="D11" s="13" t="s">
        <v>12</v>
      </c>
      <c r="E11" s="13" t="s">
        <v>13</v>
      </c>
      <c r="F11" s="13" t="s">
        <v>14</v>
      </c>
      <c r="G11" s="14" t="s">
        <v>15</v>
      </c>
      <c r="H11" s="12" t="s">
        <v>16</v>
      </c>
      <c r="I11" s="15" t="s">
        <v>17</v>
      </c>
      <c r="J11" s="14" t="s">
        <v>18</v>
      </c>
      <c r="K11" s="16" t="s">
        <v>19</v>
      </c>
      <c r="L11" s="17" t="s">
        <v>20</v>
      </c>
      <c r="M11" s="18" t="s">
        <v>21</v>
      </c>
      <c r="N11" s="392" t="s">
        <v>22</v>
      </c>
      <c r="O11" s="393"/>
      <c r="P11" s="20"/>
    </row>
    <row r="12" spans="2:16" x14ac:dyDescent="0.3">
      <c r="B12" s="21">
        <v>13</v>
      </c>
      <c r="C12" s="22"/>
      <c r="D12" s="22"/>
      <c r="E12" s="23" t="s">
        <v>23</v>
      </c>
      <c r="F12" s="24"/>
      <c r="G12" s="25" t="s">
        <v>49</v>
      </c>
      <c r="H12" s="26" t="s">
        <v>25</v>
      </c>
      <c r="I12" s="27" t="s">
        <v>53</v>
      </c>
      <c r="J12" s="28">
        <v>265005.68</v>
      </c>
      <c r="K12" s="29">
        <v>1235000</v>
      </c>
      <c r="L12" s="29">
        <v>1574292</v>
      </c>
      <c r="M12" s="29">
        <v>77866</v>
      </c>
      <c r="N12" s="394"/>
      <c r="O12" s="395"/>
      <c r="P12" s="30"/>
    </row>
    <row r="13" spans="2:16" x14ac:dyDescent="0.3">
      <c r="B13" s="31"/>
      <c r="C13" s="32"/>
      <c r="D13" s="32"/>
      <c r="E13" s="23"/>
      <c r="F13" s="24"/>
      <c r="G13" s="25"/>
      <c r="H13" s="26"/>
      <c r="I13" s="27"/>
      <c r="J13" s="28"/>
      <c r="K13" s="33"/>
      <c r="L13" s="34"/>
      <c r="M13" s="35"/>
      <c r="N13" s="381"/>
      <c r="O13" s="382"/>
      <c r="P13" s="30"/>
    </row>
    <row r="14" spans="2:16" x14ac:dyDescent="0.3">
      <c r="B14" s="31"/>
      <c r="C14" s="32"/>
      <c r="D14" s="32"/>
      <c r="E14" s="23"/>
      <c r="F14" s="24"/>
      <c r="G14" s="25"/>
      <c r="H14" s="26"/>
      <c r="I14" s="27"/>
      <c r="J14" s="28"/>
      <c r="K14" s="33"/>
      <c r="L14" s="34"/>
      <c r="M14" s="35"/>
      <c r="N14" s="381"/>
      <c r="O14" s="382"/>
      <c r="P14" s="30"/>
    </row>
    <row r="15" spans="2:16" x14ac:dyDescent="0.3">
      <c r="B15" s="31"/>
      <c r="C15" s="32"/>
      <c r="D15" s="32"/>
      <c r="E15" s="23"/>
      <c r="F15" s="24"/>
      <c r="G15" s="25"/>
      <c r="H15" s="26"/>
      <c r="I15" s="27"/>
      <c r="J15" s="28"/>
      <c r="K15" s="33"/>
      <c r="L15" s="34"/>
      <c r="M15" s="35"/>
      <c r="N15" s="381"/>
      <c r="O15" s="382"/>
      <c r="P15" s="30"/>
    </row>
    <row r="16" spans="2:16" x14ac:dyDescent="0.3">
      <c r="B16" s="31"/>
      <c r="C16" s="32"/>
      <c r="D16" s="32"/>
      <c r="E16" s="36"/>
      <c r="F16" s="37"/>
      <c r="G16" s="38"/>
      <c r="H16" s="39"/>
      <c r="I16" s="40"/>
      <c r="J16" s="41"/>
      <c r="K16" s="42"/>
      <c r="L16" s="43"/>
      <c r="M16" s="44"/>
      <c r="N16" s="381"/>
      <c r="O16" s="382"/>
      <c r="P16" s="30"/>
    </row>
    <row r="17" spans="2:19" ht="15" thickBot="1" x14ac:dyDescent="0.35">
      <c r="B17" s="45"/>
      <c r="C17" s="46"/>
      <c r="D17" s="46"/>
      <c r="E17" s="47"/>
      <c r="F17" s="48"/>
      <c r="G17" s="49"/>
      <c r="H17" s="50"/>
      <c r="I17" s="51"/>
      <c r="J17" s="52"/>
      <c r="K17" s="53"/>
      <c r="L17" s="54"/>
      <c r="M17" s="55"/>
      <c r="N17" s="396"/>
      <c r="O17" s="397"/>
      <c r="P17" s="30"/>
    </row>
    <row r="20" spans="2:19" x14ac:dyDescent="0.3">
      <c r="B20" s="58"/>
      <c r="C20" s="398" t="s">
        <v>26</v>
      </c>
      <c r="D20" s="398"/>
      <c r="E20" s="398"/>
      <c r="F20" s="398"/>
      <c r="G20" s="398"/>
      <c r="H20" s="398"/>
      <c r="I20" s="398"/>
      <c r="J20" s="398"/>
      <c r="K20" s="398"/>
      <c r="L20" s="398"/>
      <c r="M20" s="398"/>
      <c r="N20" s="398"/>
      <c r="O20" s="398"/>
      <c r="P20" s="398"/>
      <c r="Q20" s="398"/>
      <c r="R20" s="58"/>
      <c r="S20" s="89"/>
    </row>
    <row r="21" spans="2:19" ht="15" thickBot="1" x14ac:dyDescent="0.35">
      <c r="B21" s="399" t="s">
        <v>27</v>
      </c>
      <c r="C21" s="399"/>
      <c r="D21" s="399"/>
      <c r="E21" s="399"/>
      <c r="F21" s="399"/>
      <c r="G21" s="399"/>
      <c r="H21" s="399"/>
      <c r="I21" s="399"/>
      <c r="J21" s="399"/>
      <c r="K21" s="399"/>
      <c r="L21" s="399"/>
      <c r="M21" s="399"/>
      <c r="N21" s="399"/>
      <c r="O21" s="399"/>
      <c r="P21" s="399"/>
      <c r="Q21" s="399"/>
      <c r="R21" s="399"/>
      <c r="S21" s="399"/>
    </row>
    <row r="22" spans="2:19" ht="32.25" customHeight="1" thickBot="1" x14ac:dyDescent="0.35">
      <c r="B22" s="400" t="s">
        <v>28</v>
      </c>
      <c r="C22" s="400"/>
      <c r="D22" s="400"/>
      <c r="E22" s="400"/>
      <c r="F22" s="401"/>
      <c r="G22" s="386" t="s">
        <v>29</v>
      </c>
      <c r="H22" s="387"/>
      <c r="I22" s="387"/>
      <c r="J22" s="388"/>
      <c r="K22" s="387" t="s">
        <v>30</v>
      </c>
      <c r="L22" s="387"/>
      <c r="M22" s="387"/>
      <c r="N22" s="387"/>
      <c r="O22" s="388"/>
      <c r="P22" s="386" t="s">
        <v>31</v>
      </c>
      <c r="Q22" s="388"/>
      <c r="R22" s="400"/>
      <c r="S22" s="400"/>
    </row>
    <row r="23" spans="2:19" ht="53.4" thickBot="1" x14ac:dyDescent="0.35">
      <c r="B23" s="402" t="s">
        <v>32</v>
      </c>
      <c r="C23" s="403"/>
      <c r="D23" s="59" t="s">
        <v>33</v>
      </c>
      <c r="E23" s="60" t="s">
        <v>34</v>
      </c>
      <c r="F23" s="14" t="s">
        <v>35</v>
      </c>
      <c r="G23" s="12" t="s">
        <v>36</v>
      </c>
      <c r="H23" s="61" t="s">
        <v>37</v>
      </c>
      <c r="I23" s="18" t="s">
        <v>38</v>
      </c>
      <c r="J23" s="14" t="s">
        <v>39</v>
      </c>
      <c r="K23" s="62" t="s">
        <v>40</v>
      </c>
      <c r="L23" s="59" t="s">
        <v>41</v>
      </c>
      <c r="M23" s="59" t="s">
        <v>42</v>
      </c>
      <c r="N23" s="60" t="s">
        <v>43</v>
      </c>
      <c r="O23" s="63" t="s">
        <v>44</v>
      </c>
      <c r="P23" s="64" t="s">
        <v>45</v>
      </c>
      <c r="Q23" s="65" t="s">
        <v>46</v>
      </c>
      <c r="R23" s="402"/>
      <c r="S23" s="403"/>
    </row>
    <row r="24" spans="2:19" x14ac:dyDescent="0.3">
      <c r="B24" s="66" t="s">
        <v>386</v>
      </c>
      <c r="C24" s="67" t="s">
        <v>387</v>
      </c>
      <c r="D24" s="68" t="s">
        <v>65</v>
      </c>
      <c r="E24" s="68" t="s">
        <v>64</v>
      </c>
      <c r="F24" s="69">
        <v>3206645381318</v>
      </c>
      <c r="G24" s="68" t="s">
        <v>64</v>
      </c>
      <c r="H24" s="68" t="s">
        <v>64</v>
      </c>
      <c r="I24" s="68" t="s">
        <v>66</v>
      </c>
      <c r="J24" s="68" t="s">
        <v>65</v>
      </c>
      <c r="K24" s="70" t="s">
        <v>65</v>
      </c>
      <c r="L24" s="70">
        <v>0</v>
      </c>
      <c r="M24" s="70">
        <v>0</v>
      </c>
      <c r="N24" s="70">
        <v>0</v>
      </c>
      <c r="O24" s="70">
        <v>0</v>
      </c>
      <c r="P24" s="70" t="s">
        <v>68</v>
      </c>
      <c r="Q24" s="70" t="s">
        <v>68</v>
      </c>
      <c r="R24" s="66"/>
      <c r="S24" s="67"/>
    </row>
    <row r="25" spans="2:19" x14ac:dyDescent="0.3">
      <c r="B25" s="66" t="s">
        <v>388</v>
      </c>
      <c r="C25" s="67" t="s">
        <v>389</v>
      </c>
      <c r="D25" s="68" t="s">
        <v>64</v>
      </c>
      <c r="E25" s="68" t="s">
        <v>65</v>
      </c>
      <c r="F25" s="69">
        <v>2319122530917</v>
      </c>
      <c r="G25" s="68" t="s">
        <v>64</v>
      </c>
      <c r="H25" s="68" t="s">
        <v>64</v>
      </c>
      <c r="I25" s="68" t="s">
        <v>66</v>
      </c>
      <c r="J25" s="68" t="s">
        <v>65</v>
      </c>
      <c r="K25" s="70">
        <v>0</v>
      </c>
      <c r="L25" s="70">
        <v>0</v>
      </c>
      <c r="M25" s="70">
        <v>0</v>
      </c>
      <c r="N25" s="70" t="s">
        <v>65</v>
      </c>
      <c r="O25" s="70">
        <v>0</v>
      </c>
      <c r="P25" s="70" t="s">
        <v>68</v>
      </c>
      <c r="Q25" s="70" t="s">
        <v>68</v>
      </c>
      <c r="R25" s="66"/>
      <c r="S25" s="67"/>
    </row>
    <row r="26" spans="2:19" x14ac:dyDescent="0.3">
      <c r="B26" s="66" t="s">
        <v>89</v>
      </c>
      <c r="C26" s="67" t="s">
        <v>390</v>
      </c>
      <c r="D26" s="68" t="s">
        <v>64</v>
      </c>
      <c r="E26" s="68" t="s">
        <v>65</v>
      </c>
      <c r="F26" s="69">
        <v>1737990510116</v>
      </c>
      <c r="G26" s="68" t="s">
        <v>64</v>
      </c>
      <c r="H26" s="68" t="s">
        <v>64</v>
      </c>
      <c r="I26" s="68" t="s">
        <v>66</v>
      </c>
      <c r="J26" s="68" t="s">
        <v>65</v>
      </c>
      <c r="K26" s="70">
        <v>0</v>
      </c>
      <c r="L26" s="70">
        <v>0</v>
      </c>
      <c r="M26" s="70">
        <v>0</v>
      </c>
      <c r="N26" s="70" t="s">
        <v>65</v>
      </c>
      <c r="O26" s="70">
        <v>0</v>
      </c>
      <c r="P26" s="70" t="s">
        <v>68</v>
      </c>
      <c r="Q26" s="70" t="s">
        <v>68</v>
      </c>
      <c r="R26" s="66"/>
      <c r="S26" s="67"/>
    </row>
    <row r="27" spans="2:19" x14ac:dyDescent="0.3">
      <c r="B27" s="66" t="s">
        <v>185</v>
      </c>
      <c r="C27" s="67" t="s">
        <v>391</v>
      </c>
      <c r="D27" s="68" t="s">
        <v>64</v>
      </c>
      <c r="E27" s="68" t="s">
        <v>65</v>
      </c>
      <c r="F27" s="69">
        <v>2324834690710</v>
      </c>
      <c r="G27" s="68" t="s">
        <v>64</v>
      </c>
      <c r="H27" s="68" t="s">
        <v>64</v>
      </c>
      <c r="I27" s="68" t="s">
        <v>66</v>
      </c>
      <c r="J27" s="68" t="s">
        <v>65</v>
      </c>
      <c r="K27" s="70">
        <v>0</v>
      </c>
      <c r="L27" s="70">
        <v>0</v>
      </c>
      <c r="M27" s="70">
        <v>0</v>
      </c>
      <c r="N27" s="70" t="s">
        <v>65</v>
      </c>
      <c r="O27" s="70">
        <v>0</v>
      </c>
      <c r="P27" s="70" t="s">
        <v>68</v>
      </c>
      <c r="Q27" s="70" t="s">
        <v>68</v>
      </c>
      <c r="R27" s="66"/>
      <c r="S27" s="67"/>
    </row>
    <row r="28" spans="2:19" x14ac:dyDescent="0.3">
      <c r="B28" s="66" t="s">
        <v>392</v>
      </c>
      <c r="C28" s="67" t="s">
        <v>393</v>
      </c>
      <c r="D28" s="68" t="s">
        <v>65</v>
      </c>
      <c r="E28" s="68" t="s">
        <v>64</v>
      </c>
      <c r="F28" s="69">
        <v>2351945490101</v>
      </c>
      <c r="G28" s="68" t="s">
        <v>64</v>
      </c>
      <c r="H28" s="68" t="s">
        <v>64</v>
      </c>
      <c r="I28" s="68" t="s">
        <v>66</v>
      </c>
      <c r="J28" s="68" t="s">
        <v>65</v>
      </c>
      <c r="K28" s="70">
        <v>0</v>
      </c>
      <c r="L28" s="70">
        <v>0</v>
      </c>
      <c r="M28" s="70">
        <v>0</v>
      </c>
      <c r="N28" s="70" t="s">
        <v>65</v>
      </c>
      <c r="O28" s="70">
        <v>0</v>
      </c>
      <c r="P28" s="70" t="s">
        <v>68</v>
      </c>
      <c r="Q28" s="70" t="s">
        <v>68</v>
      </c>
      <c r="R28" s="66"/>
      <c r="S28" s="67"/>
    </row>
    <row r="29" spans="2:19" x14ac:dyDescent="0.3">
      <c r="B29" s="66" t="s">
        <v>214</v>
      </c>
      <c r="C29" s="67" t="s">
        <v>1401</v>
      </c>
      <c r="D29" s="68" t="s">
        <v>64</v>
      </c>
      <c r="E29" s="68" t="s">
        <v>65</v>
      </c>
      <c r="F29" s="69" t="s">
        <v>1402</v>
      </c>
      <c r="G29" s="68" t="s">
        <v>64</v>
      </c>
      <c r="H29" s="68" t="s">
        <v>64</v>
      </c>
      <c r="I29" s="68" t="s">
        <v>66</v>
      </c>
      <c r="J29" s="68" t="s">
        <v>65</v>
      </c>
      <c r="K29" s="70">
        <v>0</v>
      </c>
      <c r="L29" s="70">
        <v>0</v>
      </c>
      <c r="M29" s="70">
        <v>0</v>
      </c>
      <c r="N29" s="70" t="s">
        <v>65</v>
      </c>
      <c r="O29" s="70">
        <v>0</v>
      </c>
      <c r="P29" s="70" t="s">
        <v>68</v>
      </c>
      <c r="Q29" s="70" t="s">
        <v>68</v>
      </c>
      <c r="R29" s="66"/>
      <c r="S29" s="67"/>
    </row>
    <row r="30" spans="2:19" x14ac:dyDescent="0.3">
      <c r="B30" s="66" t="s">
        <v>1403</v>
      </c>
      <c r="C30" s="67" t="s">
        <v>1401</v>
      </c>
      <c r="D30" s="68" t="s">
        <v>65</v>
      </c>
      <c r="E30" s="68" t="s">
        <v>64</v>
      </c>
      <c r="F30" s="69" t="s">
        <v>1402</v>
      </c>
      <c r="G30" s="68" t="s">
        <v>64</v>
      </c>
      <c r="H30" s="68" t="s">
        <v>64</v>
      </c>
      <c r="I30" s="68" t="s">
        <v>66</v>
      </c>
      <c r="J30" s="68" t="s">
        <v>65</v>
      </c>
      <c r="K30" s="70">
        <v>0</v>
      </c>
      <c r="L30" s="70">
        <v>0</v>
      </c>
      <c r="M30" s="70">
        <v>0</v>
      </c>
      <c r="N30" s="70" t="s">
        <v>65</v>
      </c>
      <c r="O30" s="70">
        <v>0</v>
      </c>
      <c r="P30" s="70" t="s">
        <v>68</v>
      </c>
      <c r="Q30" s="70" t="s">
        <v>68</v>
      </c>
      <c r="R30" s="66"/>
      <c r="S30" s="67"/>
    </row>
    <row r="31" spans="2:19" x14ac:dyDescent="0.3">
      <c r="B31" s="66" t="s">
        <v>1404</v>
      </c>
      <c r="C31" s="67" t="s">
        <v>1405</v>
      </c>
      <c r="D31" s="68" t="s">
        <v>65</v>
      </c>
      <c r="E31" s="68" t="s">
        <v>64</v>
      </c>
      <c r="F31" s="69" t="s">
        <v>1402</v>
      </c>
      <c r="G31" s="68" t="s">
        <v>64</v>
      </c>
      <c r="H31" s="68" t="s">
        <v>64</v>
      </c>
      <c r="I31" s="68" t="s">
        <v>66</v>
      </c>
      <c r="J31" s="68" t="s">
        <v>65</v>
      </c>
      <c r="K31" s="70">
        <v>0</v>
      </c>
      <c r="L31" s="70">
        <v>0</v>
      </c>
      <c r="M31" s="70">
        <v>0</v>
      </c>
      <c r="N31" s="70" t="s">
        <v>65</v>
      </c>
      <c r="O31" s="70">
        <v>0</v>
      </c>
      <c r="P31" s="70" t="s">
        <v>68</v>
      </c>
      <c r="Q31" s="70" t="s">
        <v>68</v>
      </c>
      <c r="R31" s="66"/>
      <c r="S31" s="67"/>
    </row>
    <row r="32" spans="2:19" x14ac:dyDescent="0.3">
      <c r="B32" s="66" t="s">
        <v>394</v>
      </c>
      <c r="C32" s="67" t="s">
        <v>395</v>
      </c>
      <c r="D32" s="68" t="s">
        <v>65</v>
      </c>
      <c r="E32" s="68" t="s">
        <v>64</v>
      </c>
      <c r="F32" s="69">
        <v>1970415820101</v>
      </c>
      <c r="G32" s="68" t="s">
        <v>64</v>
      </c>
      <c r="H32" s="68" t="s">
        <v>64</v>
      </c>
      <c r="I32" s="68" t="s">
        <v>66</v>
      </c>
      <c r="J32" s="68" t="s">
        <v>65</v>
      </c>
      <c r="K32" s="70">
        <v>0</v>
      </c>
      <c r="L32" s="70">
        <v>0</v>
      </c>
      <c r="M32" s="70">
        <v>0</v>
      </c>
      <c r="N32" s="70" t="s">
        <v>65</v>
      </c>
      <c r="O32" s="70">
        <v>0</v>
      </c>
      <c r="P32" s="70" t="s">
        <v>68</v>
      </c>
      <c r="Q32" s="70" t="s">
        <v>68</v>
      </c>
      <c r="R32" s="66"/>
      <c r="S32" s="67"/>
    </row>
    <row r="33" spans="2:19" x14ac:dyDescent="0.3">
      <c r="B33" s="66" t="s">
        <v>1389</v>
      </c>
      <c r="C33" s="67" t="s">
        <v>1406</v>
      </c>
      <c r="D33" s="68" t="s">
        <v>65</v>
      </c>
      <c r="E33" s="68" t="s">
        <v>64</v>
      </c>
      <c r="F33" s="69" t="s">
        <v>1402</v>
      </c>
      <c r="G33" s="68" t="s">
        <v>64</v>
      </c>
      <c r="H33" s="68" t="s">
        <v>64</v>
      </c>
      <c r="I33" s="68" t="s">
        <v>66</v>
      </c>
      <c r="J33" s="68" t="s">
        <v>65</v>
      </c>
      <c r="K33" s="70">
        <v>0</v>
      </c>
      <c r="L33" s="70">
        <v>0</v>
      </c>
      <c r="M33" s="70">
        <v>0</v>
      </c>
      <c r="N33" s="70" t="s">
        <v>65</v>
      </c>
      <c r="O33" s="70">
        <v>0</v>
      </c>
      <c r="P33" s="70" t="s">
        <v>68</v>
      </c>
      <c r="Q33" s="70" t="s">
        <v>68</v>
      </c>
      <c r="R33" s="66"/>
      <c r="S33" s="67"/>
    </row>
    <row r="34" spans="2:19" x14ac:dyDescent="0.3">
      <c r="B34" s="66" t="s">
        <v>348</v>
      </c>
      <c r="C34" s="67" t="s">
        <v>186</v>
      </c>
      <c r="D34" s="68" t="s">
        <v>64</v>
      </c>
      <c r="E34" s="68" t="s">
        <v>65</v>
      </c>
      <c r="F34" s="69">
        <v>1844690740506</v>
      </c>
      <c r="G34" s="68" t="s">
        <v>64</v>
      </c>
      <c r="H34" s="68" t="s">
        <v>64</v>
      </c>
      <c r="I34" s="68" t="s">
        <v>66</v>
      </c>
      <c r="J34" s="68" t="s">
        <v>65</v>
      </c>
      <c r="K34" s="70">
        <v>0</v>
      </c>
      <c r="L34" s="70">
        <v>0</v>
      </c>
      <c r="M34" s="70">
        <v>0</v>
      </c>
      <c r="N34" s="70" t="s">
        <v>65</v>
      </c>
      <c r="O34" s="70">
        <v>0</v>
      </c>
      <c r="P34" s="70" t="s">
        <v>68</v>
      </c>
      <c r="Q34" s="70" t="s">
        <v>68</v>
      </c>
      <c r="R34" s="66"/>
      <c r="S34" s="67"/>
    </row>
    <row r="35" spans="2:19" x14ac:dyDescent="0.3">
      <c r="B35" s="66" t="s">
        <v>396</v>
      </c>
      <c r="C35" s="67" t="s">
        <v>202</v>
      </c>
      <c r="D35" s="68" t="s">
        <v>64</v>
      </c>
      <c r="E35" s="68" t="s">
        <v>65</v>
      </c>
      <c r="F35" s="69">
        <v>2437185191013</v>
      </c>
      <c r="G35" s="68" t="s">
        <v>64</v>
      </c>
      <c r="H35" s="68" t="s">
        <v>64</v>
      </c>
      <c r="I35" s="68" t="s">
        <v>66</v>
      </c>
      <c r="J35" s="68" t="s">
        <v>65</v>
      </c>
      <c r="K35" s="70" t="s">
        <v>65</v>
      </c>
      <c r="L35" s="70">
        <v>0</v>
      </c>
      <c r="M35" s="70">
        <v>0</v>
      </c>
      <c r="N35" s="70">
        <v>0</v>
      </c>
      <c r="O35" s="70">
        <v>0</v>
      </c>
      <c r="P35" s="70" t="s">
        <v>68</v>
      </c>
      <c r="Q35" s="70" t="s">
        <v>68</v>
      </c>
      <c r="R35" s="66"/>
      <c r="S35" s="67"/>
    </row>
    <row r="36" spans="2:19" x14ac:dyDescent="0.3">
      <c r="B36" s="66" t="s">
        <v>303</v>
      </c>
      <c r="C36" s="67" t="s">
        <v>215</v>
      </c>
      <c r="D36" s="68" t="s">
        <v>64</v>
      </c>
      <c r="E36" s="68" t="s">
        <v>65</v>
      </c>
      <c r="F36" s="69">
        <v>2868783560101</v>
      </c>
      <c r="G36" s="68" t="s">
        <v>64</v>
      </c>
      <c r="H36" s="68" t="s">
        <v>64</v>
      </c>
      <c r="I36" s="68" t="s">
        <v>66</v>
      </c>
      <c r="J36" s="68" t="s">
        <v>65</v>
      </c>
      <c r="K36" s="70">
        <v>0</v>
      </c>
      <c r="L36" s="70">
        <v>0</v>
      </c>
      <c r="M36" s="70">
        <v>0</v>
      </c>
      <c r="N36" s="70" t="s">
        <v>65</v>
      </c>
      <c r="O36" s="70">
        <v>0</v>
      </c>
      <c r="P36" s="70" t="s">
        <v>68</v>
      </c>
      <c r="Q36" s="70" t="s">
        <v>68</v>
      </c>
      <c r="R36" s="66"/>
      <c r="S36" s="67"/>
    </row>
    <row r="37" spans="2:19" x14ac:dyDescent="0.3">
      <c r="B37" s="66" t="s">
        <v>89</v>
      </c>
      <c r="C37" s="67" t="s">
        <v>397</v>
      </c>
      <c r="D37" s="68" t="s">
        <v>64</v>
      </c>
      <c r="E37" s="68" t="s">
        <v>65</v>
      </c>
      <c r="F37" s="69">
        <v>2666052570101</v>
      </c>
      <c r="G37" s="68" t="s">
        <v>64</v>
      </c>
      <c r="H37" s="68" t="s">
        <v>64</v>
      </c>
      <c r="I37" s="68" t="s">
        <v>66</v>
      </c>
      <c r="J37" s="68" t="s">
        <v>65</v>
      </c>
      <c r="K37" s="70">
        <v>0</v>
      </c>
      <c r="L37" s="70">
        <v>0</v>
      </c>
      <c r="M37" s="70">
        <v>0</v>
      </c>
      <c r="N37" s="70" t="s">
        <v>65</v>
      </c>
      <c r="O37" s="70">
        <v>0</v>
      </c>
      <c r="P37" s="70" t="s">
        <v>68</v>
      </c>
      <c r="Q37" s="70" t="s">
        <v>68</v>
      </c>
      <c r="R37" s="66"/>
      <c r="S37" s="67"/>
    </row>
    <row r="38" spans="2:19" x14ac:dyDescent="0.3">
      <c r="B38" s="66" t="s">
        <v>125</v>
      </c>
      <c r="C38" s="67" t="s">
        <v>398</v>
      </c>
      <c r="D38" s="68" t="s">
        <v>64</v>
      </c>
      <c r="E38" s="68" t="s">
        <v>65</v>
      </c>
      <c r="F38" s="69">
        <v>1822850730208</v>
      </c>
      <c r="G38" s="68" t="s">
        <v>64</v>
      </c>
      <c r="H38" s="68" t="s">
        <v>64</v>
      </c>
      <c r="I38" s="68" t="s">
        <v>66</v>
      </c>
      <c r="J38" s="68" t="s">
        <v>65</v>
      </c>
      <c r="K38" s="70">
        <v>0</v>
      </c>
      <c r="L38" s="70">
        <v>0</v>
      </c>
      <c r="M38" s="70">
        <v>0</v>
      </c>
      <c r="N38" s="70" t="s">
        <v>65</v>
      </c>
      <c r="O38" s="70">
        <v>0</v>
      </c>
      <c r="P38" s="70" t="s">
        <v>68</v>
      </c>
      <c r="Q38" s="70" t="s">
        <v>68</v>
      </c>
      <c r="R38" s="66"/>
      <c r="S38" s="67"/>
    </row>
    <row r="39" spans="2:19" x14ac:dyDescent="0.3">
      <c r="B39" s="66" t="s">
        <v>399</v>
      </c>
      <c r="C39" s="67" t="s">
        <v>400</v>
      </c>
      <c r="D39" s="68" t="s">
        <v>64</v>
      </c>
      <c r="E39" s="68" t="s">
        <v>65</v>
      </c>
      <c r="F39" s="69">
        <v>1996003920101</v>
      </c>
      <c r="G39" s="68" t="s">
        <v>64</v>
      </c>
      <c r="H39" s="68" t="s">
        <v>64</v>
      </c>
      <c r="I39" s="68" t="s">
        <v>66</v>
      </c>
      <c r="J39" s="68" t="s">
        <v>65</v>
      </c>
      <c r="K39" s="70">
        <v>0</v>
      </c>
      <c r="L39" s="70">
        <v>0</v>
      </c>
      <c r="M39" s="70">
        <v>0</v>
      </c>
      <c r="N39" s="70" t="s">
        <v>65</v>
      </c>
      <c r="O39" s="70">
        <v>0</v>
      </c>
      <c r="P39" s="70" t="s">
        <v>68</v>
      </c>
      <c r="Q39" s="70" t="s">
        <v>68</v>
      </c>
      <c r="R39" s="66"/>
      <c r="S39" s="67"/>
    </row>
    <row r="40" spans="2:19" x14ac:dyDescent="0.3">
      <c r="B40" s="66" t="s">
        <v>401</v>
      </c>
      <c r="C40" s="67" t="s">
        <v>402</v>
      </c>
      <c r="D40" s="68" t="s">
        <v>64</v>
      </c>
      <c r="E40" s="68" t="s">
        <v>65</v>
      </c>
      <c r="F40" s="69">
        <v>2280565781801</v>
      </c>
      <c r="G40" s="68" t="s">
        <v>64</v>
      </c>
      <c r="H40" s="68" t="s">
        <v>64</v>
      </c>
      <c r="I40" s="68" t="s">
        <v>66</v>
      </c>
      <c r="J40" s="68" t="s">
        <v>65</v>
      </c>
      <c r="K40" s="70">
        <v>0</v>
      </c>
      <c r="L40" s="70">
        <v>0</v>
      </c>
      <c r="M40" s="70">
        <v>0</v>
      </c>
      <c r="N40" s="70" t="s">
        <v>65</v>
      </c>
      <c r="O40" s="70">
        <v>0</v>
      </c>
      <c r="P40" s="70" t="s">
        <v>68</v>
      </c>
      <c r="Q40" s="70" t="s">
        <v>68</v>
      </c>
      <c r="R40" s="66"/>
      <c r="S40" s="67"/>
    </row>
    <row r="41" spans="2:19" x14ac:dyDescent="0.3">
      <c r="B41" s="66" t="s">
        <v>403</v>
      </c>
      <c r="C41" s="67" t="s">
        <v>404</v>
      </c>
      <c r="D41" s="68" t="s">
        <v>65</v>
      </c>
      <c r="E41" s="68" t="s">
        <v>64</v>
      </c>
      <c r="F41" s="69">
        <v>2200722210101</v>
      </c>
      <c r="G41" s="68" t="s">
        <v>64</v>
      </c>
      <c r="H41" s="68" t="s">
        <v>64</v>
      </c>
      <c r="I41" s="68" t="s">
        <v>66</v>
      </c>
      <c r="J41" s="68" t="s">
        <v>65</v>
      </c>
      <c r="K41" s="70">
        <v>0</v>
      </c>
      <c r="L41" s="70">
        <v>0</v>
      </c>
      <c r="M41" s="70">
        <v>0</v>
      </c>
      <c r="N41" s="70" t="s">
        <v>65</v>
      </c>
      <c r="O41" s="70">
        <v>0</v>
      </c>
      <c r="P41" s="70" t="s">
        <v>68</v>
      </c>
      <c r="Q41" s="70" t="s">
        <v>68</v>
      </c>
      <c r="R41" s="66"/>
      <c r="S41" s="67"/>
    </row>
    <row r="42" spans="2:19" x14ac:dyDescent="0.3">
      <c r="B42" s="66" t="s">
        <v>388</v>
      </c>
      <c r="C42" s="67" t="s">
        <v>1407</v>
      </c>
      <c r="D42" s="68" t="s">
        <v>64</v>
      </c>
      <c r="E42" s="68" t="s">
        <v>65</v>
      </c>
      <c r="F42" s="69" t="s">
        <v>1402</v>
      </c>
      <c r="G42" s="68" t="s">
        <v>64</v>
      </c>
      <c r="H42" s="68" t="s">
        <v>64</v>
      </c>
      <c r="I42" s="68" t="s">
        <v>66</v>
      </c>
      <c r="J42" s="68" t="s">
        <v>65</v>
      </c>
      <c r="K42" s="70">
        <v>0</v>
      </c>
      <c r="L42" s="70">
        <v>0</v>
      </c>
      <c r="M42" s="70">
        <v>0</v>
      </c>
      <c r="N42" s="70" t="s">
        <v>65</v>
      </c>
      <c r="O42" s="70">
        <v>0</v>
      </c>
      <c r="P42" s="70" t="s">
        <v>68</v>
      </c>
      <c r="Q42" s="70" t="s">
        <v>68</v>
      </c>
      <c r="R42" s="66"/>
      <c r="S42" s="67"/>
    </row>
    <row r="43" spans="2:19" x14ac:dyDescent="0.3">
      <c r="B43" s="66" t="s">
        <v>1408</v>
      </c>
      <c r="C43" s="67" t="s">
        <v>1407</v>
      </c>
      <c r="D43" s="68" t="s">
        <v>64</v>
      </c>
      <c r="E43" s="68" t="s">
        <v>65</v>
      </c>
      <c r="F43" s="69" t="s">
        <v>1402</v>
      </c>
      <c r="G43" s="68" t="s">
        <v>64</v>
      </c>
      <c r="H43" s="68" t="s">
        <v>64</v>
      </c>
      <c r="I43" s="68" t="s">
        <v>66</v>
      </c>
      <c r="J43" s="68" t="s">
        <v>65</v>
      </c>
      <c r="K43" s="70">
        <v>0</v>
      </c>
      <c r="L43" s="70">
        <v>0</v>
      </c>
      <c r="M43" s="70">
        <v>0</v>
      </c>
      <c r="N43" s="70" t="s">
        <v>65</v>
      </c>
      <c r="O43" s="70">
        <v>0</v>
      </c>
      <c r="P43" s="70" t="s">
        <v>68</v>
      </c>
      <c r="Q43" s="70" t="s">
        <v>68</v>
      </c>
      <c r="R43" s="66"/>
      <c r="S43" s="67"/>
    </row>
    <row r="44" spans="2:19" x14ac:dyDescent="0.3">
      <c r="B44" s="66" t="s">
        <v>405</v>
      </c>
      <c r="C44" s="67" t="s">
        <v>406</v>
      </c>
      <c r="D44" s="68" t="s">
        <v>65</v>
      </c>
      <c r="E44" s="68" t="s">
        <v>64</v>
      </c>
      <c r="F44" s="69">
        <v>2594316050101</v>
      </c>
      <c r="G44" s="68" t="s">
        <v>64</v>
      </c>
      <c r="H44" s="68" t="s">
        <v>64</v>
      </c>
      <c r="I44" s="68" t="s">
        <v>66</v>
      </c>
      <c r="J44" s="68" t="s">
        <v>65</v>
      </c>
      <c r="K44" s="70">
        <v>0</v>
      </c>
      <c r="L44" s="70">
        <v>0</v>
      </c>
      <c r="M44" s="70">
        <v>0</v>
      </c>
      <c r="N44" s="70" t="s">
        <v>65</v>
      </c>
      <c r="O44" s="70">
        <v>0</v>
      </c>
      <c r="P44" s="70" t="s">
        <v>68</v>
      </c>
      <c r="Q44" s="70" t="s">
        <v>68</v>
      </c>
      <c r="R44" s="66"/>
      <c r="S44" s="67"/>
    </row>
    <row r="45" spans="2:19" x14ac:dyDescent="0.3">
      <c r="B45" s="66" t="s">
        <v>495</v>
      </c>
      <c r="C45" s="67" t="s">
        <v>496</v>
      </c>
      <c r="D45" s="68" t="s">
        <v>64</v>
      </c>
      <c r="E45" s="68" t="s">
        <v>65</v>
      </c>
      <c r="F45" s="69" t="s">
        <v>1402</v>
      </c>
      <c r="G45" s="68" t="s">
        <v>64</v>
      </c>
      <c r="H45" s="68" t="s">
        <v>64</v>
      </c>
      <c r="I45" s="68" t="s">
        <v>66</v>
      </c>
      <c r="J45" s="68" t="s">
        <v>65</v>
      </c>
      <c r="K45" s="70">
        <v>0</v>
      </c>
      <c r="L45" s="70">
        <v>0</v>
      </c>
      <c r="M45" s="70">
        <v>0</v>
      </c>
      <c r="N45" s="70" t="s">
        <v>65</v>
      </c>
      <c r="O45" s="70">
        <v>0</v>
      </c>
      <c r="P45" s="70" t="s">
        <v>68</v>
      </c>
      <c r="Q45" s="70" t="s">
        <v>68</v>
      </c>
      <c r="R45" s="66"/>
      <c r="S45" s="67"/>
    </row>
    <row r="46" spans="2:19" x14ac:dyDescent="0.3">
      <c r="B46" s="66" t="s">
        <v>359</v>
      </c>
      <c r="C46" s="67" t="s">
        <v>496</v>
      </c>
      <c r="D46" s="68" t="s">
        <v>64</v>
      </c>
      <c r="E46" s="68" t="s">
        <v>65</v>
      </c>
      <c r="F46" s="69" t="s">
        <v>1402</v>
      </c>
      <c r="G46" s="68" t="s">
        <v>64</v>
      </c>
      <c r="H46" s="68" t="s">
        <v>64</v>
      </c>
      <c r="I46" s="68" t="s">
        <v>66</v>
      </c>
      <c r="J46" s="68" t="s">
        <v>65</v>
      </c>
      <c r="K46" s="70">
        <v>0</v>
      </c>
      <c r="L46" s="70">
        <v>0</v>
      </c>
      <c r="M46" s="70">
        <v>0</v>
      </c>
      <c r="N46" s="70" t="s">
        <v>65</v>
      </c>
      <c r="O46" s="70">
        <v>0</v>
      </c>
      <c r="P46" s="70" t="s">
        <v>68</v>
      </c>
      <c r="Q46" s="70" t="s">
        <v>68</v>
      </c>
      <c r="R46" s="66"/>
      <c r="S46" s="67"/>
    </row>
    <row r="47" spans="2:19" x14ac:dyDescent="0.3">
      <c r="B47" s="66" t="s">
        <v>177</v>
      </c>
      <c r="C47" s="67" t="s">
        <v>496</v>
      </c>
      <c r="D47" s="68" t="s">
        <v>64</v>
      </c>
      <c r="E47" s="68" t="s">
        <v>65</v>
      </c>
      <c r="F47" s="69" t="s">
        <v>1402</v>
      </c>
      <c r="G47" s="68" t="s">
        <v>64</v>
      </c>
      <c r="H47" s="68" t="s">
        <v>64</v>
      </c>
      <c r="I47" s="68" t="s">
        <v>66</v>
      </c>
      <c r="J47" s="68" t="s">
        <v>65</v>
      </c>
      <c r="K47" s="70">
        <v>0</v>
      </c>
      <c r="L47" s="70">
        <v>0</v>
      </c>
      <c r="M47" s="70">
        <v>0</v>
      </c>
      <c r="N47" s="70" t="s">
        <v>65</v>
      </c>
      <c r="O47" s="70">
        <v>0</v>
      </c>
      <c r="P47" s="70" t="s">
        <v>68</v>
      </c>
      <c r="Q47" s="70" t="s">
        <v>68</v>
      </c>
      <c r="R47" s="66"/>
      <c r="S47" s="67"/>
    </row>
    <row r="48" spans="2:19" x14ac:dyDescent="0.3">
      <c r="B48" s="66" t="s">
        <v>407</v>
      </c>
      <c r="C48" s="67" t="s">
        <v>408</v>
      </c>
      <c r="D48" s="68" t="s">
        <v>65</v>
      </c>
      <c r="E48" s="68" t="s">
        <v>64</v>
      </c>
      <c r="F48" s="69">
        <v>2273453980101</v>
      </c>
      <c r="G48" s="68" t="s">
        <v>64</v>
      </c>
      <c r="H48" s="68" t="s">
        <v>64</v>
      </c>
      <c r="I48" s="68" t="s">
        <v>66</v>
      </c>
      <c r="J48" s="68" t="s">
        <v>65</v>
      </c>
      <c r="K48" s="70">
        <v>0</v>
      </c>
      <c r="L48" s="70">
        <v>0</v>
      </c>
      <c r="M48" s="70">
        <v>0</v>
      </c>
      <c r="N48" s="70" t="s">
        <v>65</v>
      </c>
      <c r="O48" s="70">
        <v>0</v>
      </c>
      <c r="P48" s="70" t="s">
        <v>68</v>
      </c>
      <c r="Q48" s="70" t="s">
        <v>68</v>
      </c>
      <c r="R48" s="66"/>
      <c r="S48" s="67"/>
    </row>
    <row r="49" spans="2:19" x14ac:dyDescent="0.3">
      <c r="B49" s="66" t="s">
        <v>409</v>
      </c>
      <c r="C49" s="67" t="s">
        <v>389</v>
      </c>
      <c r="D49" s="68" t="s">
        <v>65</v>
      </c>
      <c r="E49" s="68" t="s">
        <v>64</v>
      </c>
      <c r="F49" s="69">
        <v>1669234511221</v>
      </c>
      <c r="G49" s="68" t="s">
        <v>64</v>
      </c>
      <c r="H49" s="68" t="s">
        <v>64</v>
      </c>
      <c r="I49" s="68" t="s">
        <v>66</v>
      </c>
      <c r="J49" s="68" t="s">
        <v>65</v>
      </c>
      <c r="K49" s="70">
        <v>0</v>
      </c>
      <c r="L49" s="70">
        <v>0</v>
      </c>
      <c r="M49" s="70">
        <v>0</v>
      </c>
      <c r="N49" s="70" t="s">
        <v>65</v>
      </c>
      <c r="O49" s="70">
        <v>0</v>
      </c>
      <c r="P49" s="70" t="s">
        <v>68</v>
      </c>
      <c r="Q49" s="70" t="s">
        <v>68</v>
      </c>
      <c r="R49" s="66"/>
      <c r="S49" s="67"/>
    </row>
    <row r="50" spans="2:19" x14ac:dyDescent="0.3">
      <c r="B50" s="66" t="s">
        <v>1409</v>
      </c>
      <c r="C50" s="67" t="s">
        <v>1410</v>
      </c>
      <c r="D50" s="68" t="s">
        <v>64</v>
      </c>
      <c r="E50" s="68" t="s">
        <v>65</v>
      </c>
      <c r="F50" s="69" t="s">
        <v>1402</v>
      </c>
      <c r="G50" s="68" t="s">
        <v>64</v>
      </c>
      <c r="H50" s="68" t="s">
        <v>64</v>
      </c>
      <c r="I50" s="68" t="s">
        <v>66</v>
      </c>
      <c r="J50" s="68" t="s">
        <v>65</v>
      </c>
      <c r="K50" s="70">
        <v>0</v>
      </c>
      <c r="L50" s="70">
        <v>0</v>
      </c>
      <c r="M50" s="70">
        <v>0</v>
      </c>
      <c r="N50" s="70" t="s">
        <v>65</v>
      </c>
      <c r="O50" s="70">
        <v>0</v>
      </c>
      <c r="P50" s="70" t="s">
        <v>68</v>
      </c>
      <c r="Q50" s="70" t="s">
        <v>68</v>
      </c>
      <c r="R50" s="66"/>
      <c r="S50" s="67"/>
    </row>
    <row r="51" spans="2:19" x14ac:dyDescent="0.3">
      <c r="B51" s="66" t="s">
        <v>1411</v>
      </c>
      <c r="C51" s="67" t="s">
        <v>411</v>
      </c>
      <c r="D51" s="68" t="s">
        <v>64</v>
      </c>
      <c r="E51" s="68" t="s">
        <v>65</v>
      </c>
      <c r="F51" s="69" t="s">
        <v>1402</v>
      </c>
      <c r="G51" s="68" t="s">
        <v>64</v>
      </c>
      <c r="H51" s="68" t="s">
        <v>64</v>
      </c>
      <c r="I51" s="68" t="s">
        <v>66</v>
      </c>
      <c r="J51" s="68" t="s">
        <v>65</v>
      </c>
      <c r="K51" s="70">
        <v>0</v>
      </c>
      <c r="L51" s="70">
        <v>0</v>
      </c>
      <c r="M51" s="70">
        <v>0</v>
      </c>
      <c r="N51" s="70" t="s">
        <v>65</v>
      </c>
      <c r="O51" s="70">
        <v>0</v>
      </c>
      <c r="P51" s="70" t="s">
        <v>68</v>
      </c>
      <c r="Q51" s="70" t="s">
        <v>68</v>
      </c>
      <c r="R51" s="66"/>
      <c r="S51" s="67"/>
    </row>
    <row r="52" spans="2:19" x14ac:dyDescent="0.3">
      <c r="B52" s="66" t="s">
        <v>464</v>
      </c>
      <c r="C52" s="67" t="s">
        <v>1412</v>
      </c>
      <c r="D52" s="68" t="s">
        <v>64</v>
      </c>
      <c r="E52" s="68" t="s">
        <v>65</v>
      </c>
      <c r="F52" s="69" t="s">
        <v>1402</v>
      </c>
      <c r="G52" s="68" t="s">
        <v>64</v>
      </c>
      <c r="H52" s="68" t="s">
        <v>64</v>
      </c>
      <c r="I52" s="68" t="s">
        <v>66</v>
      </c>
      <c r="J52" s="68" t="s">
        <v>65</v>
      </c>
      <c r="K52" s="70">
        <v>0</v>
      </c>
      <c r="L52" s="70">
        <v>0</v>
      </c>
      <c r="M52" s="70">
        <v>0</v>
      </c>
      <c r="N52" s="70" t="s">
        <v>65</v>
      </c>
      <c r="O52" s="70">
        <v>0</v>
      </c>
      <c r="P52" s="70" t="s">
        <v>68</v>
      </c>
      <c r="Q52" s="70" t="s">
        <v>68</v>
      </c>
      <c r="R52" s="66"/>
      <c r="S52" s="67"/>
    </row>
    <row r="53" spans="2:19" x14ac:dyDescent="0.3">
      <c r="B53" s="66" t="s">
        <v>1413</v>
      </c>
      <c r="C53" s="67" t="s">
        <v>1412</v>
      </c>
      <c r="D53" s="68" t="s">
        <v>64</v>
      </c>
      <c r="E53" s="68" t="s">
        <v>65</v>
      </c>
      <c r="F53" s="69" t="s">
        <v>1414</v>
      </c>
      <c r="G53" s="68" t="s">
        <v>64</v>
      </c>
      <c r="H53" s="68" t="s">
        <v>64</v>
      </c>
      <c r="I53" s="68" t="s">
        <v>66</v>
      </c>
      <c r="J53" s="68" t="s">
        <v>65</v>
      </c>
      <c r="K53" s="70">
        <v>0</v>
      </c>
      <c r="L53" s="70">
        <v>0</v>
      </c>
      <c r="M53" s="70">
        <v>0</v>
      </c>
      <c r="N53" s="70" t="s">
        <v>65</v>
      </c>
      <c r="O53" s="70">
        <v>0</v>
      </c>
      <c r="P53" s="70" t="s">
        <v>68</v>
      </c>
      <c r="Q53" s="70" t="s">
        <v>68</v>
      </c>
      <c r="R53" s="66"/>
      <c r="S53" s="67"/>
    </row>
    <row r="54" spans="2:19" x14ac:dyDescent="0.3">
      <c r="B54" s="66" t="s">
        <v>410</v>
      </c>
      <c r="C54" s="67" t="s">
        <v>411</v>
      </c>
      <c r="D54" s="68" t="s">
        <v>65</v>
      </c>
      <c r="E54" s="68" t="s">
        <v>64</v>
      </c>
      <c r="F54" s="69">
        <v>2457699270102</v>
      </c>
      <c r="G54" s="68" t="s">
        <v>64</v>
      </c>
      <c r="H54" s="68" t="s">
        <v>64</v>
      </c>
      <c r="I54" s="68" t="s">
        <v>66</v>
      </c>
      <c r="J54" s="68" t="s">
        <v>65</v>
      </c>
      <c r="K54" s="70">
        <v>0</v>
      </c>
      <c r="L54" s="70">
        <v>0</v>
      </c>
      <c r="M54" s="70">
        <v>0</v>
      </c>
      <c r="N54" s="70" t="s">
        <v>65</v>
      </c>
      <c r="O54" s="70">
        <v>0</v>
      </c>
      <c r="P54" s="70" t="s">
        <v>68</v>
      </c>
      <c r="Q54" s="70" t="s">
        <v>68</v>
      </c>
      <c r="R54" s="66"/>
      <c r="S54" s="67"/>
    </row>
    <row r="55" spans="2:19" x14ac:dyDescent="0.3">
      <c r="B55" s="66" t="s">
        <v>412</v>
      </c>
      <c r="C55" s="67" t="s">
        <v>202</v>
      </c>
      <c r="D55" s="68" t="s">
        <v>65</v>
      </c>
      <c r="E55" s="68" t="s">
        <v>64</v>
      </c>
      <c r="F55" s="69">
        <v>2817591380101</v>
      </c>
      <c r="G55" s="68" t="s">
        <v>64</v>
      </c>
      <c r="H55" s="68" t="s">
        <v>65</v>
      </c>
      <c r="I55" s="68" t="s">
        <v>66</v>
      </c>
      <c r="J55" s="68" t="s">
        <v>66</v>
      </c>
      <c r="K55" s="70">
        <v>0</v>
      </c>
      <c r="L55" s="70">
        <v>0</v>
      </c>
      <c r="M55" s="70">
        <v>0</v>
      </c>
      <c r="N55" s="70" t="s">
        <v>65</v>
      </c>
      <c r="O55" s="70">
        <v>0</v>
      </c>
      <c r="P55" s="70" t="s">
        <v>68</v>
      </c>
      <c r="Q55" s="70" t="s">
        <v>68</v>
      </c>
      <c r="R55" s="66"/>
      <c r="S55" s="67"/>
    </row>
    <row r="56" spans="2:19" x14ac:dyDescent="0.3">
      <c r="B56" s="66" t="s">
        <v>1415</v>
      </c>
      <c r="C56" s="67" t="s">
        <v>180</v>
      </c>
      <c r="D56" s="68" t="s">
        <v>65</v>
      </c>
      <c r="E56" s="68" t="s">
        <v>64</v>
      </c>
      <c r="F56" s="69" t="s">
        <v>1402</v>
      </c>
      <c r="G56" s="68" t="s">
        <v>65</v>
      </c>
      <c r="H56" s="68" t="s">
        <v>64</v>
      </c>
      <c r="I56" s="68" t="s">
        <v>66</v>
      </c>
      <c r="J56" s="68" t="s">
        <v>66</v>
      </c>
      <c r="K56" s="70">
        <v>0</v>
      </c>
      <c r="L56" s="70">
        <v>0</v>
      </c>
      <c r="M56" s="70">
        <v>0</v>
      </c>
      <c r="N56" s="70" t="s">
        <v>65</v>
      </c>
      <c r="O56" s="70">
        <v>0</v>
      </c>
      <c r="P56" s="70" t="s">
        <v>68</v>
      </c>
      <c r="Q56" s="70" t="s">
        <v>68</v>
      </c>
      <c r="R56" s="66"/>
      <c r="S56" s="67"/>
    </row>
    <row r="57" spans="2:19" x14ac:dyDescent="0.3">
      <c r="B57" s="66" t="s">
        <v>1416</v>
      </c>
      <c r="C57" s="67" t="s">
        <v>180</v>
      </c>
      <c r="D57" s="68" t="s">
        <v>65</v>
      </c>
      <c r="E57" s="68" t="s">
        <v>64</v>
      </c>
      <c r="F57" s="69" t="s">
        <v>1402</v>
      </c>
      <c r="G57" s="68" t="s">
        <v>65</v>
      </c>
      <c r="H57" s="68" t="s">
        <v>64</v>
      </c>
      <c r="I57" s="68" t="s">
        <v>66</v>
      </c>
      <c r="J57" s="68" t="s">
        <v>66</v>
      </c>
      <c r="K57" s="70">
        <v>0</v>
      </c>
      <c r="L57" s="70">
        <v>0</v>
      </c>
      <c r="M57" s="70">
        <v>0</v>
      </c>
      <c r="N57" s="70" t="s">
        <v>65</v>
      </c>
      <c r="O57" s="70">
        <v>0</v>
      </c>
      <c r="P57" s="70" t="s">
        <v>68</v>
      </c>
      <c r="Q57" s="70" t="s">
        <v>68</v>
      </c>
      <c r="R57" s="66"/>
      <c r="S57" s="67"/>
    </row>
    <row r="58" spans="2:19" x14ac:dyDescent="0.3">
      <c r="B58" s="66" t="s">
        <v>413</v>
      </c>
      <c r="C58" s="67" t="s">
        <v>414</v>
      </c>
      <c r="D58" s="68" t="s">
        <v>65</v>
      </c>
      <c r="E58" s="68" t="s">
        <v>64</v>
      </c>
      <c r="F58" s="69">
        <v>1662198860101</v>
      </c>
      <c r="G58" s="68" t="s">
        <v>64</v>
      </c>
      <c r="H58" s="68" t="s">
        <v>64</v>
      </c>
      <c r="I58" s="68" t="s">
        <v>66</v>
      </c>
      <c r="J58" s="68" t="s">
        <v>65</v>
      </c>
      <c r="K58" s="70">
        <v>0</v>
      </c>
      <c r="L58" s="70">
        <v>0</v>
      </c>
      <c r="M58" s="70">
        <v>0</v>
      </c>
      <c r="N58" s="70" t="s">
        <v>65</v>
      </c>
      <c r="O58" s="70">
        <v>0</v>
      </c>
      <c r="P58" s="70" t="s">
        <v>68</v>
      </c>
      <c r="Q58" s="70" t="s">
        <v>68</v>
      </c>
      <c r="R58" s="66"/>
      <c r="S58" s="67"/>
    </row>
    <row r="59" spans="2:19" x14ac:dyDescent="0.3">
      <c r="B59" s="66" t="s">
        <v>415</v>
      </c>
      <c r="C59" s="67" t="s">
        <v>416</v>
      </c>
      <c r="D59" s="68" t="s">
        <v>65</v>
      </c>
      <c r="E59" s="68" t="s">
        <v>64</v>
      </c>
      <c r="F59" s="69">
        <v>2598889820101</v>
      </c>
      <c r="G59" s="68" t="s">
        <v>64</v>
      </c>
      <c r="H59" s="68" t="s">
        <v>64</v>
      </c>
      <c r="I59" s="68" t="s">
        <v>65</v>
      </c>
      <c r="J59" s="68" t="s">
        <v>66</v>
      </c>
      <c r="K59" s="70">
        <v>0</v>
      </c>
      <c r="L59" s="70">
        <v>0</v>
      </c>
      <c r="M59" s="70">
        <v>0</v>
      </c>
      <c r="N59" s="70" t="s">
        <v>65</v>
      </c>
      <c r="O59" s="70">
        <v>0</v>
      </c>
      <c r="P59" s="70" t="s">
        <v>68</v>
      </c>
      <c r="Q59" s="70" t="s">
        <v>68</v>
      </c>
      <c r="R59" s="66"/>
      <c r="S59" s="67"/>
    </row>
    <row r="60" spans="2:19" x14ac:dyDescent="0.3">
      <c r="B60" s="66" t="s">
        <v>1417</v>
      </c>
      <c r="C60" s="67" t="s">
        <v>204</v>
      </c>
      <c r="D60" s="68" t="s">
        <v>64</v>
      </c>
      <c r="E60" s="68" t="s">
        <v>65</v>
      </c>
      <c r="F60" s="69" t="s">
        <v>1402</v>
      </c>
      <c r="G60" s="68" t="s">
        <v>65</v>
      </c>
      <c r="H60" s="68" t="s">
        <v>64</v>
      </c>
      <c r="I60" s="68" t="s">
        <v>66</v>
      </c>
      <c r="J60" s="68" t="s">
        <v>66</v>
      </c>
      <c r="K60" s="70">
        <v>0</v>
      </c>
      <c r="L60" s="70">
        <v>0</v>
      </c>
      <c r="M60" s="70">
        <v>0</v>
      </c>
      <c r="N60" s="70" t="s">
        <v>65</v>
      </c>
      <c r="O60" s="70">
        <v>0</v>
      </c>
      <c r="P60" s="70" t="s">
        <v>68</v>
      </c>
      <c r="Q60" s="70" t="s">
        <v>68</v>
      </c>
      <c r="R60" s="66"/>
      <c r="S60" s="67"/>
    </row>
    <row r="61" spans="2:19" x14ac:dyDescent="0.3">
      <c r="B61" s="66" t="s">
        <v>417</v>
      </c>
      <c r="C61" s="67" t="s">
        <v>116</v>
      </c>
      <c r="D61" s="68" t="s">
        <v>65</v>
      </c>
      <c r="E61" s="68" t="s">
        <v>64</v>
      </c>
      <c r="F61" s="69">
        <v>2435182850611</v>
      </c>
      <c r="G61" s="68" t="s">
        <v>64</v>
      </c>
      <c r="H61" s="68" t="s">
        <v>64</v>
      </c>
      <c r="I61" s="68" t="s">
        <v>66</v>
      </c>
      <c r="J61" s="68" t="s">
        <v>65</v>
      </c>
      <c r="K61" s="70">
        <v>0</v>
      </c>
      <c r="L61" s="70">
        <v>0</v>
      </c>
      <c r="M61" s="70">
        <v>0</v>
      </c>
      <c r="N61" s="70" t="s">
        <v>65</v>
      </c>
      <c r="O61" s="70">
        <v>0</v>
      </c>
      <c r="P61" s="70" t="s">
        <v>68</v>
      </c>
      <c r="Q61" s="70" t="s">
        <v>68</v>
      </c>
      <c r="R61" s="66"/>
      <c r="S61" s="67"/>
    </row>
    <row r="62" spans="2:19" x14ac:dyDescent="0.3">
      <c r="B62" s="66" t="s">
        <v>407</v>
      </c>
      <c r="C62" s="67" t="s">
        <v>408</v>
      </c>
      <c r="D62" s="68" t="s">
        <v>65</v>
      </c>
      <c r="E62" s="68" t="s">
        <v>64</v>
      </c>
      <c r="F62" s="69">
        <v>2273453980101</v>
      </c>
      <c r="G62" s="68" t="s">
        <v>64</v>
      </c>
      <c r="H62" s="68" t="s">
        <v>64</v>
      </c>
      <c r="I62" s="68" t="s">
        <v>65</v>
      </c>
      <c r="J62" s="68" t="s">
        <v>66</v>
      </c>
      <c r="K62" s="70">
        <v>0</v>
      </c>
      <c r="L62" s="70">
        <v>0</v>
      </c>
      <c r="M62" s="70">
        <v>0</v>
      </c>
      <c r="N62" s="70" t="s">
        <v>65</v>
      </c>
      <c r="O62" s="70">
        <v>0</v>
      </c>
      <c r="P62" s="70" t="s">
        <v>68</v>
      </c>
      <c r="Q62" s="70" t="s">
        <v>68</v>
      </c>
      <c r="R62" s="66"/>
      <c r="S62" s="67"/>
    </row>
    <row r="63" spans="2:19" x14ac:dyDescent="0.3">
      <c r="B63" s="66" t="s">
        <v>201</v>
      </c>
      <c r="C63" s="67" t="s">
        <v>202</v>
      </c>
      <c r="D63" s="68" t="s">
        <v>64</v>
      </c>
      <c r="E63" s="68" t="s">
        <v>65</v>
      </c>
      <c r="F63" s="69">
        <v>2976826951420</v>
      </c>
      <c r="G63" s="68" t="s">
        <v>64</v>
      </c>
      <c r="H63" s="68" t="s">
        <v>65</v>
      </c>
      <c r="I63" s="68" t="s">
        <v>66</v>
      </c>
      <c r="J63" s="68" t="s">
        <v>66</v>
      </c>
      <c r="K63" s="70" t="s">
        <v>65</v>
      </c>
      <c r="L63" s="70">
        <v>0</v>
      </c>
      <c r="M63" s="70">
        <v>0</v>
      </c>
      <c r="N63" s="70">
        <v>0</v>
      </c>
      <c r="O63" s="70">
        <v>0</v>
      </c>
      <c r="P63" s="70" t="s">
        <v>68</v>
      </c>
      <c r="Q63" s="70" t="s">
        <v>68</v>
      </c>
      <c r="R63" s="66"/>
      <c r="S63" s="67"/>
    </row>
    <row r="64" spans="2:19" x14ac:dyDescent="0.3">
      <c r="B64" s="66" t="s">
        <v>418</v>
      </c>
      <c r="C64" s="67" t="s">
        <v>419</v>
      </c>
      <c r="D64" s="68" t="s">
        <v>65</v>
      </c>
      <c r="E64" s="68" t="s">
        <v>64</v>
      </c>
      <c r="F64" s="69">
        <v>2527033590509</v>
      </c>
      <c r="G64" s="68" t="s">
        <v>64</v>
      </c>
      <c r="H64" s="68" t="s">
        <v>64</v>
      </c>
      <c r="I64" s="68" t="s">
        <v>65</v>
      </c>
      <c r="J64" s="68" t="s">
        <v>66</v>
      </c>
      <c r="K64" s="70">
        <v>0</v>
      </c>
      <c r="L64" s="70">
        <v>0</v>
      </c>
      <c r="M64" s="70">
        <v>0</v>
      </c>
      <c r="N64" s="70" t="s">
        <v>65</v>
      </c>
      <c r="O64" s="70">
        <v>0</v>
      </c>
      <c r="P64" s="70" t="s">
        <v>68</v>
      </c>
      <c r="Q64" s="70" t="s">
        <v>68</v>
      </c>
      <c r="R64" s="66"/>
      <c r="S64" s="67"/>
    </row>
    <row r="65" spans="2:19" x14ac:dyDescent="0.3">
      <c r="B65" s="66" t="s">
        <v>369</v>
      </c>
      <c r="C65" s="67" t="s">
        <v>165</v>
      </c>
      <c r="D65" s="68" t="s">
        <v>64</v>
      </c>
      <c r="E65" s="68" t="s">
        <v>65</v>
      </c>
      <c r="F65" s="69">
        <v>1996275411001</v>
      </c>
      <c r="G65" s="68" t="s">
        <v>64</v>
      </c>
      <c r="H65" s="68" t="s">
        <v>64</v>
      </c>
      <c r="I65" s="68" t="s">
        <v>65</v>
      </c>
      <c r="J65" s="68" t="s">
        <v>66</v>
      </c>
      <c r="K65" s="70">
        <v>0</v>
      </c>
      <c r="L65" s="70">
        <v>0</v>
      </c>
      <c r="M65" s="70">
        <v>0</v>
      </c>
      <c r="N65" s="70" t="s">
        <v>65</v>
      </c>
      <c r="O65" s="70">
        <v>0</v>
      </c>
      <c r="P65" s="70" t="s">
        <v>68</v>
      </c>
      <c r="Q65" s="70" t="s">
        <v>68</v>
      </c>
      <c r="R65" s="66"/>
      <c r="S65" s="67"/>
    </row>
    <row r="66" spans="2:19" x14ac:dyDescent="0.3">
      <c r="B66" s="66" t="s">
        <v>420</v>
      </c>
      <c r="C66" s="67" t="s">
        <v>205</v>
      </c>
      <c r="D66" s="68" t="s">
        <v>64</v>
      </c>
      <c r="E66" s="68" t="s">
        <v>65</v>
      </c>
      <c r="F66" s="69">
        <v>1949555160101</v>
      </c>
      <c r="G66" s="68" t="s">
        <v>64</v>
      </c>
      <c r="H66" s="68" t="s">
        <v>64</v>
      </c>
      <c r="I66" s="68" t="s">
        <v>65</v>
      </c>
      <c r="J66" s="68" t="s">
        <v>66</v>
      </c>
      <c r="K66" s="70">
        <v>0</v>
      </c>
      <c r="L66" s="70">
        <v>0</v>
      </c>
      <c r="M66" s="70">
        <v>0</v>
      </c>
      <c r="N66" s="70" t="s">
        <v>65</v>
      </c>
      <c r="O66" s="70">
        <v>0</v>
      </c>
      <c r="P66" s="70" t="s">
        <v>68</v>
      </c>
      <c r="Q66" s="70" t="s">
        <v>68</v>
      </c>
      <c r="R66" s="66"/>
      <c r="S66" s="67"/>
    </row>
    <row r="67" spans="2:19" x14ac:dyDescent="0.3">
      <c r="B67" s="66" t="s">
        <v>413</v>
      </c>
      <c r="C67" s="67" t="s">
        <v>442</v>
      </c>
      <c r="D67" s="68" t="s">
        <v>65</v>
      </c>
      <c r="E67" s="68" t="s">
        <v>64</v>
      </c>
      <c r="F67" s="69" t="s">
        <v>1418</v>
      </c>
      <c r="G67" s="68" t="s">
        <v>64</v>
      </c>
      <c r="H67" s="68" t="s">
        <v>64</v>
      </c>
      <c r="I67" s="68" t="s">
        <v>66</v>
      </c>
      <c r="J67" s="68" t="s">
        <v>65</v>
      </c>
      <c r="K67" s="70">
        <v>0</v>
      </c>
      <c r="L67" s="70">
        <v>0</v>
      </c>
      <c r="M67" s="70">
        <v>0</v>
      </c>
      <c r="N67" s="70" t="s">
        <v>65</v>
      </c>
      <c r="O67" s="70">
        <v>0</v>
      </c>
      <c r="P67" s="70" t="s">
        <v>68</v>
      </c>
      <c r="Q67" s="70" t="s">
        <v>68</v>
      </c>
      <c r="R67" s="66"/>
      <c r="S67" s="67"/>
    </row>
    <row r="68" spans="2:19" x14ac:dyDescent="0.3">
      <c r="B68" s="66" t="s">
        <v>1419</v>
      </c>
      <c r="C68" s="67" t="s">
        <v>1405</v>
      </c>
      <c r="D68" s="68" t="s">
        <v>65</v>
      </c>
      <c r="E68" s="68" t="s">
        <v>64</v>
      </c>
      <c r="F68" s="69" t="s">
        <v>1402</v>
      </c>
      <c r="G68" s="68" t="s">
        <v>65</v>
      </c>
      <c r="H68" s="68" t="s">
        <v>64</v>
      </c>
      <c r="I68" s="68" t="s">
        <v>66</v>
      </c>
      <c r="J68" s="68" t="s">
        <v>66</v>
      </c>
      <c r="K68" s="70">
        <v>0</v>
      </c>
      <c r="L68" s="70">
        <v>0</v>
      </c>
      <c r="M68" s="70">
        <v>0</v>
      </c>
      <c r="N68" s="70" t="s">
        <v>65</v>
      </c>
      <c r="O68" s="70">
        <v>0</v>
      </c>
      <c r="P68" s="70" t="s">
        <v>68</v>
      </c>
      <c r="Q68" s="70" t="s">
        <v>68</v>
      </c>
      <c r="R68" s="66"/>
      <c r="S68" s="67"/>
    </row>
    <row r="69" spans="2:19" x14ac:dyDescent="0.3">
      <c r="B69" s="66" t="s">
        <v>1420</v>
      </c>
      <c r="C69" s="67" t="s">
        <v>1405</v>
      </c>
      <c r="D69" s="68" t="s">
        <v>64</v>
      </c>
      <c r="E69" s="68" t="s">
        <v>65</v>
      </c>
      <c r="F69" s="69" t="s">
        <v>1402</v>
      </c>
      <c r="G69" s="68" t="s">
        <v>65</v>
      </c>
      <c r="H69" s="68" t="s">
        <v>64</v>
      </c>
      <c r="I69" s="68" t="s">
        <v>66</v>
      </c>
      <c r="J69" s="68" t="s">
        <v>66</v>
      </c>
      <c r="K69" s="70">
        <v>0</v>
      </c>
      <c r="L69" s="70">
        <v>0</v>
      </c>
      <c r="M69" s="70">
        <v>0</v>
      </c>
      <c r="N69" s="70" t="s">
        <v>65</v>
      </c>
      <c r="O69" s="70">
        <v>0</v>
      </c>
      <c r="P69" s="70" t="s">
        <v>68</v>
      </c>
      <c r="Q69" s="70" t="s">
        <v>68</v>
      </c>
      <c r="R69" s="66"/>
      <c r="S69" s="67"/>
    </row>
    <row r="70" spans="2:19" x14ac:dyDescent="0.3">
      <c r="B70" s="66" t="s">
        <v>1421</v>
      </c>
      <c r="C70" s="67" t="s">
        <v>465</v>
      </c>
      <c r="D70" s="68" t="s">
        <v>64</v>
      </c>
      <c r="E70" s="68" t="s">
        <v>65</v>
      </c>
      <c r="F70" s="69" t="s">
        <v>1402</v>
      </c>
      <c r="G70" s="68" t="s">
        <v>65</v>
      </c>
      <c r="H70" s="68" t="s">
        <v>64</v>
      </c>
      <c r="I70" s="68" t="s">
        <v>66</v>
      </c>
      <c r="J70" s="68" t="s">
        <v>66</v>
      </c>
      <c r="K70" s="70">
        <v>0</v>
      </c>
      <c r="L70" s="70">
        <v>0</v>
      </c>
      <c r="M70" s="70">
        <v>0</v>
      </c>
      <c r="N70" s="70" t="s">
        <v>65</v>
      </c>
      <c r="O70" s="70">
        <v>0</v>
      </c>
      <c r="P70" s="70" t="s">
        <v>68</v>
      </c>
      <c r="Q70" s="70" t="s">
        <v>68</v>
      </c>
      <c r="R70" s="66"/>
      <c r="S70" s="67"/>
    </row>
    <row r="71" spans="2:19" x14ac:dyDescent="0.3">
      <c r="B71" s="66" t="s">
        <v>1422</v>
      </c>
      <c r="C71" s="67" t="s">
        <v>1423</v>
      </c>
      <c r="D71" s="68" t="s">
        <v>65</v>
      </c>
      <c r="E71" s="68" t="s">
        <v>64</v>
      </c>
      <c r="F71" s="69" t="s">
        <v>1402</v>
      </c>
      <c r="G71" s="68" t="s">
        <v>65</v>
      </c>
      <c r="H71" s="68" t="s">
        <v>64</v>
      </c>
      <c r="I71" s="68" t="s">
        <v>66</v>
      </c>
      <c r="J71" s="68" t="s">
        <v>66</v>
      </c>
      <c r="K71" s="70">
        <v>0</v>
      </c>
      <c r="L71" s="70">
        <v>0</v>
      </c>
      <c r="M71" s="70">
        <v>0</v>
      </c>
      <c r="N71" s="70" t="s">
        <v>65</v>
      </c>
      <c r="O71" s="70">
        <v>0</v>
      </c>
      <c r="P71" s="70" t="s">
        <v>68</v>
      </c>
      <c r="Q71" s="70" t="s">
        <v>68</v>
      </c>
      <c r="R71" s="66"/>
      <c r="S71" s="67"/>
    </row>
    <row r="72" spans="2:19" x14ac:dyDescent="0.3">
      <c r="B72" s="66" t="s">
        <v>367</v>
      </c>
      <c r="C72" s="67" t="s">
        <v>502</v>
      </c>
      <c r="D72" s="68" t="s">
        <v>65</v>
      </c>
      <c r="E72" s="68" t="s">
        <v>64</v>
      </c>
      <c r="F72" s="69" t="s">
        <v>1402</v>
      </c>
      <c r="G72" s="68" t="s">
        <v>65</v>
      </c>
      <c r="H72" s="68" t="s">
        <v>64</v>
      </c>
      <c r="I72" s="68" t="s">
        <v>66</v>
      </c>
      <c r="J72" s="68" t="s">
        <v>66</v>
      </c>
      <c r="K72" s="70">
        <v>0</v>
      </c>
      <c r="L72" s="70">
        <v>0</v>
      </c>
      <c r="M72" s="70">
        <v>0</v>
      </c>
      <c r="N72" s="70" t="s">
        <v>65</v>
      </c>
      <c r="O72" s="70">
        <v>0</v>
      </c>
      <c r="P72" s="70" t="s">
        <v>68</v>
      </c>
      <c r="Q72" s="70" t="s">
        <v>68</v>
      </c>
      <c r="R72" s="66"/>
      <c r="S72" s="67"/>
    </row>
    <row r="73" spans="2:19" x14ac:dyDescent="0.3">
      <c r="B73" s="66" t="s">
        <v>499</v>
      </c>
      <c r="C73" s="67" t="s">
        <v>1423</v>
      </c>
      <c r="D73" s="68" t="s">
        <v>65</v>
      </c>
      <c r="E73" s="68" t="s">
        <v>64</v>
      </c>
      <c r="F73" s="69" t="s">
        <v>1402</v>
      </c>
      <c r="G73" s="68" t="s">
        <v>65</v>
      </c>
      <c r="H73" s="68" t="s">
        <v>64</v>
      </c>
      <c r="I73" s="68" t="s">
        <v>66</v>
      </c>
      <c r="J73" s="68" t="s">
        <v>66</v>
      </c>
      <c r="K73" s="70">
        <v>0</v>
      </c>
      <c r="L73" s="70">
        <v>0</v>
      </c>
      <c r="M73" s="70">
        <v>0</v>
      </c>
      <c r="N73" s="70" t="s">
        <v>65</v>
      </c>
      <c r="O73" s="70">
        <v>0</v>
      </c>
      <c r="P73" s="70" t="s">
        <v>68</v>
      </c>
      <c r="Q73" s="70" t="s">
        <v>68</v>
      </c>
      <c r="R73" s="66"/>
      <c r="S73" s="67"/>
    </row>
    <row r="74" spans="2:19" x14ac:dyDescent="0.3">
      <c r="B74" s="66" t="s">
        <v>421</v>
      </c>
      <c r="C74" s="67" t="s">
        <v>204</v>
      </c>
      <c r="D74" s="68" t="s">
        <v>65</v>
      </c>
      <c r="E74" s="68" t="s">
        <v>64</v>
      </c>
      <c r="F74" s="69">
        <v>2226173061015</v>
      </c>
      <c r="G74" s="68" t="s">
        <v>64</v>
      </c>
      <c r="H74" s="68" t="s">
        <v>65</v>
      </c>
      <c r="I74" s="68" t="s">
        <v>66</v>
      </c>
      <c r="J74" s="68" t="s">
        <v>66</v>
      </c>
      <c r="K74" s="70">
        <v>0</v>
      </c>
      <c r="L74" s="70">
        <v>0</v>
      </c>
      <c r="M74" s="70">
        <v>0</v>
      </c>
      <c r="N74" s="70" t="s">
        <v>65</v>
      </c>
      <c r="O74" s="70">
        <v>0</v>
      </c>
      <c r="P74" s="70" t="s">
        <v>68</v>
      </c>
      <c r="Q74" s="70" t="s">
        <v>68</v>
      </c>
      <c r="R74" s="66"/>
      <c r="S74" s="67"/>
    </row>
    <row r="75" spans="2:19" x14ac:dyDescent="0.3">
      <c r="B75" s="66" t="s">
        <v>413</v>
      </c>
      <c r="C75" s="67" t="s">
        <v>422</v>
      </c>
      <c r="D75" s="68" t="s">
        <v>65</v>
      </c>
      <c r="E75" s="68" t="s">
        <v>64</v>
      </c>
      <c r="F75" s="69">
        <v>1732630380101</v>
      </c>
      <c r="G75" s="68" t="s">
        <v>64</v>
      </c>
      <c r="H75" s="68" t="s">
        <v>64</v>
      </c>
      <c r="I75" s="68" t="s">
        <v>65</v>
      </c>
      <c r="J75" s="68" t="s">
        <v>66</v>
      </c>
      <c r="K75" s="70">
        <v>0</v>
      </c>
      <c r="L75" s="70">
        <v>0</v>
      </c>
      <c r="M75" s="70">
        <v>0</v>
      </c>
      <c r="N75" s="70" t="s">
        <v>65</v>
      </c>
      <c r="O75" s="70">
        <v>0</v>
      </c>
      <c r="P75" s="70" t="s">
        <v>68</v>
      </c>
      <c r="Q75" s="70" t="s">
        <v>68</v>
      </c>
      <c r="R75" s="66"/>
      <c r="S75" s="67"/>
    </row>
    <row r="76" spans="2:19" x14ac:dyDescent="0.3">
      <c r="B76" s="66" t="s">
        <v>423</v>
      </c>
      <c r="C76" s="67" t="s">
        <v>424</v>
      </c>
      <c r="D76" s="68" t="s">
        <v>65</v>
      </c>
      <c r="E76" s="68" t="s">
        <v>64</v>
      </c>
      <c r="F76" s="69">
        <v>1007176880101</v>
      </c>
      <c r="G76" s="68" t="s">
        <v>64</v>
      </c>
      <c r="H76" s="68" t="s">
        <v>65</v>
      </c>
      <c r="I76" s="68" t="s">
        <v>66</v>
      </c>
      <c r="J76" s="68" t="s">
        <v>66</v>
      </c>
      <c r="K76" s="70">
        <v>0</v>
      </c>
      <c r="L76" s="70">
        <v>0</v>
      </c>
      <c r="M76" s="70">
        <v>0</v>
      </c>
      <c r="N76" s="70" t="s">
        <v>65</v>
      </c>
      <c r="O76" s="70">
        <v>0</v>
      </c>
      <c r="P76" s="70" t="s">
        <v>68</v>
      </c>
      <c r="Q76" s="70" t="s">
        <v>68</v>
      </c>
      <c r="R76" s="66"/>
      <c r="S76" s="67"/>
    </row>
    <row r="77" spans="2:19" x14ac:dyDescent="0.3">
      <c r="B77" s="66" t="s">
        <v>425</v>
      </c>
      <c r="C77" s="67" t="s">
        <v>426</v>
      </c>
      <c r="D77" s="68" t="s">
        <v>65</v>
      </c>
      <c r="E77" s="68" t="s">
        <v>64</v>
      </c>
      <c r="F77" s="69">
        <v>2184266901601</v>
      </c>
      <c r="G77" s="68" t="s">
        <v>64</v>
      </c>
      <c r="H77" s="68" t="s">
        <v>64</v>
      </c>
      <c r="I77" s="68" t="s">
        <v>66</v>
      </c>
      <c r="J77" s="68" t="s">
        <v>65</v>
      </c>
      <c r="K77" s="70" t="s">
        <v>65</v>
      </c>
      <c r="L77" s="70">
        <v>0</v>
      </c>
      <c r="M77" s="70">
        <v>0</v>
      </c>
      <c r="N77" s="70">
        <v>0</v>
      </c>
      <c r="O77" s="70">
        <v>0</v>
      </c>
      <c r="P77" s="70" t="s">
        <v>68</v>
      </c>
      <c r="Q77" s="70" t="s">
        <v>68</v>
      </c>
      <c r="R77" s="66"/>
      <c r="S77" s="67"/>
    </row>
    <row r="78" spans="2:19" x14ac:dyDescent="0.3">
      <c r="B78" s="66" t="s">
        <v>407</v>
      </c>
      <c r="C78" s="67" t="s">
        <v>408</v>
      </c>
      <c r="D78" s="68" t="s">
        <v>65</v>
      </c>
      <c r="E78" s="68" t="s">
        <v>64</v>
      </c>
      <c r="F78" s="69">
        <v>2273453980101</v>
      </c>
      <c r="G78" s="68" t="s">
        <v>64</v>
      </c>
      <c r="H78" s="68" t="s">
        <v>64</v>
      </c>
      <c r="I78" s="68" t="s">
        <v>65</v>
      </c>
      <c r="J78" s="68" t="s">
        <v>66</v>
      </c>
      <c r="K78" s="70">
        <v>0</v>
      </c>
      <c r="L78" s="70">
        <v>0</v>
      </c>
      <c r="M78" s="70">
        <v>0</v>
      </c>
      <c r="N78" s="70" t="s">
        <v>65</v>
      </c>
      <c r="O78" s="70">
        <v>0</v>
      </c>
      <c r="P78" s="70" t="s">
        <v>68</v>
      </c>
      <c r="Q78" s="70" t="s">
        <v>68</v>
      </c>
      <c r="R78" s="66"/>
      <c r="S78" s="67"/>
    </row>
    <row r="79" spans="2:19" x14ac:dyDescent="0.3">
      <c r="B79" s="66" t="s">
        <v>121</v>
      </c>
      <c r="C79" s="67" t="s">
        <v>299</v>
      </c>
      <c r="D79" s="68" t="s">
        <v>64</v>
      </c>
      <c r="E79" s="68" t="s">
        <v>65</v>
      </c>
      <c r="F79" s="69" t="s">
        <v>1402</v>
      </c>
      <c r="G79" s="68" t="s">
        <v>64</v>
      </c>
      <c r="H79" s="68" t="s">
        <v>64</v>
      </c>
      <c r="I79" s="68" t="s">
        <v>66</v>
      </c>
      <c r="J79" s="68" t="s">
        <v>65</v>
      </c>
      <c r="K79" s="70">
        <v>0</v>
      </c>
      <c r="L79" s="70">
        <v>0</v>
      </c>
      <c r="M79" s="70">
        <v>0</v>
      </c>
      <c r="N79" s="70" t="s">
        <v>65</v>
      </c>
      <c r="O79" s="70">
        <v>0</v>
      </c>
      <c r="P79" s="70" t="s">
        <v>68</v>
      </c>
      <c r="Q79" s="70" t="s">
        <v>68</v>
      </c>
      <c r="R79" s="66"/>
      <c r="S79" s="67"/>
    </row>
    <row r="80" spans="2:19" x14ac:dyDescent="0.3">
      <c r="B80" s="66" t="s">
        <v>1424</v>
      </c>
      <c r="C80" s="67" t="s">
        <v>299</v>
      </c>
      <c r="D80" s="68" t="s">
        <v>64</v>
      </c>
      <c r="E80" s="68" t="s">
        <v>65</v>
      </c>
      <c r="F80" s="69" t="s">
        <v>1402</v>
      </c>
      <c r="G80" s="68" t="s">
        <v>65</v>
      </c>
      <c r="H80" s="68" t="s">
        <v>64</v>
      </c>
      <c r="I80" s="68" t="s">
        <v>66</v>
      </c>
      <c r="J80" s="68" t="s">
        <v>66</v>
      </c>
      <c r="K80" s="70">
        <v>0</v>
      </c>
      <c r="L80" s="70">
        <v>0</v>
      </c>
      <c r="M80" s="70">
        <v>0</v>
      </c>
      <c r="N80" s="70" t="s">
        <v>65</v>
      </c>
      <c r="O80" s="70">
        <v>0</v>
      </c>
      <c r="P80" s="70" t="s">
        <v>68</v>
      </c>
      <c r="Q80" s="70" t="s">
        <v>68</v>
      </c>
      <c r="R80" s="66"/>
      <c r="S80" s="67"/>
    </row>
    <row r="81" spans="2:19" x14ac:dyDescent="0.3">
      <c r="B81" s="66" t="s">
        <v>421</v>
      </c>
      <c r="C81" s="67" t="s">
        <v>204</v>
      </c>
      <c r="D81" s="68" t="s">
        <v>65</v>
      </c>
      <c r="E81" s="68" t="s">
        <v>64</v>
      </c>
      <c r="F81" s="69">
        <v>2226173061015</v>
      </c>
      <c r="G81" s="68" t="s">
        <v>64</v>
      </c>
      <c r="H81" s="68" t="s">
        <v>65</v>
      </c>
      <c r="I81" s="68" t="s">
        <v>66</v>
      </c>
      <c r="J81" s="68" t="s">
        <v>66</v>
      </c>
      <c r="K81" s="70">
        <v>0</v>
      </c>
      <c r="L81" s="70">
        <v>0</v>
      </c>
      <c r="M81" s="70">
        <v>0</v>
      </c>
      <c r="N81" s="70" t="s">
        <v>65</v>
      </c>
      <c r="O81" s="70">
        <v>0</v>
      </c>
      <c r="P81" s="70" t="s">
        <v>68</v>
      </c>
      <c r="Q81" s="70" t="s">
        <v>68</v>
      </c>
      <c r="R81" s="66"/>
      <c r="S81" s="67"/>
    </row>
    <row r="82" spans="2:19" x14ac:dyDescent="0.3">
      <c r="B82" s="66" t="s">
        <v>413</v>
      </c>
      <c r="C82" s="67" t="s">
        <v>422</v>
      </c>
      <c r="D82" s="68" t="s">
        <v>65</v>
      </c>
      <c r="E82" s="68" t="s">
        <v>64</v>
      </c>
      <c r="F82" s="69">
        <v>1732630380101</v>
      </c>
      <c r="G82" s="68" t="s">
        <v>64</v>
      </c>
      <c r="H82" s="68" t="s">
        <v>64</v>
      </c>
      <c r="I82" s="68" t="s">
        <v>65</v>
      </c>
      <c r="J82" s="68" t="s">
        <v>66</v>
      </c>
      <c r="K82" s="70">
        <v>0</v>
      </c>
      <c r="L82" s="70">
        <v>0</v>
      </c>
      <c r="M82" s="70">
        <v>0</v>
      </c>
      <c r="N82" s="70" t="s">
        <v>65</v>
      </c>
      <c r="O82" s="70">
        <v>0</v>
      </c>
      <c r="P82" s="70" t="s">
        <v>68</v>
      </c>
      <c r="Q82" s="70" t="s">
        <v>68</v>
      </c>
      <c r="R82" s="66"/>
      <c r="S82" s="67"/>
    </row>
    <row r="83" spans="2:19" x14ac:dyDescent="0.3">
      <c r="B83" s="66" t="s">
        <v>423</v>
      </c>
      <c r="C83" s="67" t="s">
        <v>424</v>
      </c>
      <c r="D83" s="68" t="s">
        <v>65</v>
      </c>
      <c r="E83" s="68" t="s">
        <v>64</v>
      </c>
      <c r="F83" s="69">
        <v>1007176880101</v>
      </c>
      <c r="G83" s="68" t="s">
        <v>64</v>
      </c>
      <c r="H83" s="68" t="s">
        <v>65</v>
      </c>
      <c r="I83" s="68" t="s">
        <v>66</v>
      </c>
      <c r="J83" s="68" t="s">
        <v>66</v>
      </c>
      <c r="K83" s="70">
        <v>0</v>
      </c>
      <c r="L83" s="70">
        <v>0</v>
      </c>
      <c r="M83" s="70">
        <v>0</v>
      </c>
      <c r="N83" s="70" t="s">
        <v>65</v>
      </c>
      <c r="O83" s="70">
        <v>0</v>
      </c>
      <c r="P83" s="70" t="s">
        <v>68</v>
      </c>
      <c r="Q83" s="70" t="s">
        <v>68</v>
      </c>
      <c r="R83" s="66"/>
      <c r="S83" s="67"/>
    </row>
    <row r="84" spans="2:19" x14ac:dyDescent="0.3">
      <c r="B84" s="66" t="s">
        <v>425</v>
      </c>
      <c r="C84" s="67" t="s">
        <v>426</v>
      </c>
      <c r="D84" s="68" t="s">
        <v>65</v>
      </c>
      <c r="E84" s="68" t="s">
        <v>64</v>
      </c>
      <c r="F84" s="69">
        <v>2184266901601</v>
      </c>
      <c r="G84" s="68" t="s">
        <v>64</v>
      </c>
      <c r="H84" s="68" t="s">
        <v>64</v>
      </c>
      <c r="I84" s="68" t="s">
        <v>66</v>
      </c>
      <c r="J84" s="68" t="s">
        <v>65</v>
      </c>
      <c r="K84" s="70" t="s">
        <v>65</v>
      </c>
      <c r="L84" s="70">
        <v>0</v>
      </c>
      <c r="M84" s="70">
        <v>0</v>
      </c>
      <c r="N84" s="70">
        <v>0</v>
      </c>
      <c r="O84" s="70">
        <v>0</v>
      </c>
      <c r="P84" s="70" t="s">
        <v>68</v>
      </c>
      <c r="Q84" s="70" t="s">
        <v>68</v>
      </c>
      <c r="R84" s="66"/>
      <c r="S84" s="67"/>
    </row>
    <row r="85" spans="2:19" x14ac:dyDescent="0.3">
      <c r="B85" s="66" t="s">
        <v>407</v>
      </c>
      <c r="C85" s="67" t="s">
        <v>408</v>
      </c>
      <c r="D85" s="68" t="s">
        <v>65</v>
      </c>
      <c r="E85" s="68" t="s">
        <v>64</v>
      </c>
      <c r="F85" s="69">
        <v>2273453980101</v>
      </c>
      <c r="G85" s="68" t="s">
        <v>64</v>
      </c>
      <c r="H85" s="68" t="s">
        <v>64</v>
      </c>
      <c r="I85" s="68" t="s">
        <v>65</v>
      </c>
      <c r="J85" s="68" t="s">
        <v>66</v>
      </c>
      <c r="K85" s="70">
        <v>0</v>
      </c>
      <c r="L85" s="70">
        <v>0</v>
      </c>
      <c r="M85" s="70">
        <v>0</v>
      </c>
      <c r="N85" s="70" t="s">
        <v>65</v>
      </c>
      <c r="O85" s="70">
        <v>0</v>
      </c>
      <c r="P85" s="70" t="s">
        <v>68</v>
      </c>
      <c r="Q85" s="70" t="s">
        <v>68</v>
      </c>
      <c r="R85" s="66"/>
      <c r="S85" s="67"/>
    </row>
    <row r="86" spans="2:19" x14ac:dyDescent="0.3">
      <c r="B86" s="66" t="s">
        <v>121</v>
      </c>
      <c r="C86" s="67" t="s">
        <v>299</v>
      </c>
      <c r="D86" s="68" t="s">
        <v>64</v>
      </c>
      <c r="E86" s="68" t="s">
        <v>65</v>
      </c>
      <c r="F86" s="69" t="s">
        <v>1402</v>
      </c>
      <c r="G86" s="68" t="s">
        <v>64</v>
      </c>
      <c r="H86" s="68" t="s">
        <v>64</v>
      </c>
      <c r="I86" s="68" t="s">
        <v>66</v>
      </c>
      <c r="J86" s="68" t="s">
        <v>65</v>
      </c>
      <c r="K86" s="70">
        <v>0</v>
      </c>
      <c r="L86" s="70">
        <v>0</v>
      </c>
      <c r="M86" s="70">
        <v>0</v>
      </c>
      <c r="N86" s="70" t="s">
        <v>65</v>
      </c>
      <c r="O86" s="70">
        <v>0</v>
      </c>
      <c r="P86" s="70" t="s">
        <v>68</v>
      </c>
      <c r="Q86" s="70" t="s">
        <v>68</v>
      </c>
      <c r="R86" s="66"/>
      <c r="S86" s="67"/>
    </row>
    <row r="87" spans="2:19" x14ac:dyDescent="0.3">
      <c r="B87" s="66" t="s">
        <v>1424</v>
      </c>
      <c r="C87" s="67" t="s">
        <v>299</v>
      </c>
      <c r="D87" s="68" t="s">
        <v>64</v>
      </c>
      <c r="E87" s="68" t="s">
        <v>65</v>
      </c>
      <c r="F87" s="69" t="s">
        <v>1402</v>
      </c>
      <c r="G87" s="68" t="s">
        <v>65</v>
      </c>
      <c r="H87" s="68" t="s">
        <v>64</v>
      </c>
      <c r="I87" s="68" t="s">
        <v>66</v>
      </c>
      <c r="J87" s="68" t="s">
        <v>66</v>
      </c>
      <c r="K87" s="70">
        <v>0</v>
      </c>
      <c r="L87" s="70">
        <v>0</v>
      </c>
      <c r="M87" s="70">
        <v>0</v>
      </c>
      <c r="N87" s="70" t="s">
        <v>65</v>
      </c>
      <c r="O87" s="70">
        <v>0</v>
      </c>
      <c r="P87" s="70" t="s">
        <v>68</v>
      </c>
      <c r="Q87" s="70" t="s">
        <v>68</v>
      </c>
      <c r="R87" s="66"/>
      <c r="S87" s="67"/>
    </row>
    <row r="88" spans="2:19" x14ac:dyDescent="0.3">
      <c r="B88" s="66" t="s">
        <v>427</v>
      </c>
      <c r="C88" s="67" t="s">
        <v>428</v>
      </c>
      <c r="D88" s="68" t="s">
        <v>64</v>
      </c>
      <c r="E88" s="68" t="s">
        <v>65</v>
      </c>
      <c r="F88" s="69">
        <v>2204932350101</v>
      </c>
      <c r="G88" s="68" t="s">
        <v>64</v>
      </c>
      <c r="H88" s="68" t="s">
        <v>64</v>
      </c>
      <c r="I88" s="68" t="s">
        <v>65</v>
      </c>
      <c r="J88" s="68" t="s">
        <v>66</v>
      </c>
      <c r="K88" s="70">
        <v>0</v>
      </c>
      <c r="L88" s="70">
        <v>0</v>
      </c>
      <c r="M88" s="70">
        <v>0</v>
      </c>
      <c r="N88" s="70" t="s">
        <v>65</v>
      </c>
      <c r="O88" s="70">
        <v>0</v>
      </c>
      <c r="P88" s="70" t="s">
        <v>68</v>
      </c>
      <c r="Q88" s="70" t="s">
        <v>68</v>
      </c>
      <c r="R88" s="66"/>
      <c r="S88" s="67"/>
    </row>
    <row r="89" spans="2:19" x14ac:dyDescent="0.3">
      <c r="B89" s="66" t="s">
        <v>429</v>
      </c>
      <c r="C89" s="67" t="s">
        <v>430</v>
      </c>
      <c r="D89" s="68" t="s">
        <v>65</v>
      </c>
      <c r="E89" s="68" t="s">
        <v>64</v>
      </c>
      <c r="F89" s="69">
        <v>2634358220101</v>
      </c>
      <c r="G89" s="68" t="s">
        <v>64</v>
      </c>
      <c r="H89" s="68" t="s">
        <v>65</v>
      </c>
      <c r="I89" s="68" t="s">
        <v>66</v>
      </c>
      <c r="J89" s="68" t="s">
        <v>66</v>
      </c>
      <c r="K89" s="70">
        <v>0</v>
      </c>
      <c r="L89" s="70">
        <v>0</v>
      </c>
      <c r="M89" s="70">
        <v>0</v>
      </c>
      <c r="N89" s="70" t="s">
        <v>65</v>
      </c>
      <c r="O89" s="70">
        <v>0</v>
      </c>
      <c r="P89" s="70" t="s">
        <v>68</v>
      </c>
      <c r="Q89" s="70" t="s">
        <v>68</v>
      </c>
      <c r="R89" s="66"/>
      <c r="S89" s="67"/>
    </row>
    <row r="90" spans="2:19" x14ac:dyDescent="0.3">
      <c r="B90" s="66" t="s">
        <v>194</v>
      </c>
      <c r="C90" s="67" t="s">
        <v>431</v>
      </c>
      <c r="D90" s="68" t="s">
        <v>64</v>
      </c>
      <c r="E90" s="68" t="s">
        <v>65</v>
      </c>
      <c r="F90" s="69">
        <v>2234018031601</v>
      </c>
      <c r="G90" s="68" t="s">
        <v>64</v>
      </c>
      <c r="H90" s="68" t="s">
        <v>64</v>
      </c>
      <c r="I90" s="68" t="s">
        <v>65</v>
      </c>
      <c r="J90" s="68" t="s">
        <v>66</v>
      </c>
      <c r="K90" s="70">
        <v>0</v>
      </c>
      <c r="L90" s="70">
        <v>0</v>
      </c>
      <c r="M90" s="70">
        <v>0</v>
      </c>
      <c r="N90" s="70" t="s">
        <v>65</v>
      </c>
      <c r="O90" s="70">
        <v>0</v>
      </c>
      <c r="P90" s="70" t="s">
        <v>68</v>
      </c>
      <c r="Q90" s="70" t="s">
        <v>68</v>
      </c>
      <c r="R90" s="66"/>
      <c r="S90" s="67"/>
    </row>
    <row r="91" spans="2:19" x14ac:dyDescent="0.3">
      <c r="B91" s="66" t="s">
        <v>154</v>
      </c>
      <c r="C91" s="67" t="s">
        <v>432</v>
      </c>
      <c r="D91" s="68" t="s">
        <v>64</v>
      </c>
      <c r="E91" s="68" t="s">
        <v>65</v>
      </c>
      <c r="F91" s="69">
        <v>2575172780101</v>
      </c>
      <c r="G91" s="68" t="s">
        <v>64</v>
      </c>
      <c r="H91" s="68" t="s">
        <v>65</v>
      </c>
      <c r="I91" s="68" t="s">
        <v>66</v>
      </c>
      <c r="J91" s="68" t="s">
        <v>66</v>
      </c>
      <c r="K91" s="70">
        <v>0</v>
      </c>
      <c r="L91" s="70">
        <v>0</v>
      </c>
      <c r="M91" s="70">
        <v>0</v>
      </c>
      <c r="N91" s="70" t="s">
        <v>65</v>
      </c>
      <c r="O91" s="70">
        <v>0</v>
      </c>
      <c r="P91" s="70" t="s">
        <v>68</v>
      </c>
      <c r="Q91" s="70" t="s">
        <v>68</v>
      </c>
      <c r="R91" s="66"/>
      <c r="S91" s="67"/>
    </row>
    <row r="92" spans="2:19" x14ac:dyDescent="0.3">
      <c r="B92" s="66" t="s">
        <v>369</v>
      </c>
      <c r="C92" s="67" t="s">
        <v>433</v>
      </c>
      <c r="D92" s="68" t="s">
        <v>64</v>
      </c>
      <c r="E92" s="68" t="s">
        <v>65</v>
      </c>
      <c r="F92" s="69">
        <v>2236818491705</v>
      </c>
      <c r="G92" s="68" t="s">
        <v>64</v>
      </c>
      <c r="H92" s="68" t="s">
        <v>65</v>
      </c>
      <c r="I92" s="68" t="s">
        <v>66</v>
      </c>
      <c r="J92" s="68" t="s">
        <v>66</v>
      </c>
      <c r="K92" s="70">
        <v>0</v>
      </c>
      <c r="L92" s="70">
        <v>0</v>
      </c>
      <c r="M92" s="70">
        <v>0</v>
      </c>
      <c r="N92" s="70" t="s">
        <v>65</v>
      </c>
      <c r="O92" s="70">
        <v>0</v>
      </c>
      <c r="P92" s="70" t="s">
        <v>68</v>
      </c>
      <c r="Q92" s="70" t="s">
        <v>68</v>
      </c>
      <c r="R92" s="66"/>
      <c r="S92" s="67"/>
    </row>
    <row r="93" spans="2:19" x14ac:dyDescent="0.3">
      <c r="B93" s="66" t="s">
        <v>434</v>
      </c>
      <c r="C93" s="67" t="s">
        <v>435</v>
      </c>
      <c r="D93" s="68" t="s">
        <v>64</v>
      </c>
      <c r="E93" s="68" t="s">
        <v>65</v>
      </c>
      <c r="F93" s="69">
        <v>2429530930101</v>
      </c>
      <c r="G93" s="68" t="s">
        <v>64</v>
      </c>
      <c r="H93" s="68" t="s">
        <v>64</v>
      </c>
      <c r="I93" s="68" t="s">
        <v>65</v>
      </c>
      <c r="J93" s="68" t="s">
        <v>66</v>
      </c>
      <c r="K93" s="70">
        <v>0</v>
      </c>
      <c r="L93" s="70">
        <v>0</v>
      </c>
      <c r="M93" s="70">
        <v>0</v>
      </c>
      <c r="N93" s="70" t="s">
        <v>65</v>
      </c>
      <c r="O93" s="70">
        <v>0</v>
      </c>
      <c r="P93" s="70" t="s">
        <v>68</v>
      </c>
      <c r="Q93" s="70" t="s">
        <v>68</v>
      </c>
      <c r="R93" s="66"/>
      <c r="S93" s="67"/>
    </row>
    <row r="94" spans="2:19" x14ac:dyDescent="0.3">
      <c r="B94" s="66" t="s">
        <v>177</v>
      </c>
      <c r="C94" s="67" t="s">
        <v>1425</v>
      </c>
      <c r="D94" s="68" t="s">
        <v>64</v>
      </c>
      <c r="E94" s="68" t="s">
        <v>65</v>
      </c>
      <c r="F94" s="69" t="s">
        <v>1402</v>
      </c>
      <c r="G94" s="68" t="s">
        <v>64</v>
      </c>
      <c r="H94" s="68" t="s">
        <v>65</v>
      </c>
      <c r="I94" s="68" t="s">
        <v>66</v>
      </c>
      <c r="J94" s="68" t="s">
        <v>66</v>
      </c>
      <c r="K94" s="70">
        <v>0</v>
      </c>
      <c r="L94" s="70">
        <v>0</v>
      </c>
      <c r="M94" s="70">
        <v>0</v>
      </c>
      <c r="N94" s="70" t="s">
        <v>65</v>
      </c>
      <c r="O94" s="70">
        <v>0</v>
      </c>
      <c r="P94" s="70" t="s">
        <v>68</v>
      </c>
      <c r="Q94" s="70" t="s">
        <v>68</v>
      </c>
      <c r="R94" s="66"/>
      <c r="S94" s="67"/>
    </row>
    <row r="95" spans="2:19" x14ac:dyDescent="0.3">
      <c r="B95" s="66" t="s">
        <v>436</v>
      </c>
      <c r="C95" s="67" t="s">
        <v>437</v>
      </c>
      <c r="D95" s="68" t="s">
        <v>65</v>
      </c>
      <c r="E95" s="68" t="s">
        <v>64</v>
      </c>
      <c r="F95" s="69">
        <v>1662198860101</v>
      </c>
      <c r="G95" s="68" t="s">
        <v>64</v>
      </c>
      <c r="H95" s="68" t="s">
        <v>64</v>
      </c>
      <c r="I95" s="68" t="s">
        <v>66</v>
      </c>
      <c r="J95" s="68" t="s">
        <v>65</v>
      </c>
      <c r="K95" s="70">
        <v>0</v>
      </c>
      <c r="L95" s="70">
        <v>0</v>
      </c>
      <c r="M95" s="70">
        <v>0</v>
      </c>
      <c r="N95" s="70" t="s">
        <v>65</v>
      </c>
      <c r="O95" s="70">
        <v>0</v>
      </c>
      <c r="P95" s="70" t="s">
        <v>68</v>
      </c>
      <c r="Q95" s="70" t="s">
        <v>68</v>
      </c>
      <c r="R95" s="66"/>
      <c r="S95" s="67"/>
    </row>
    <row r="96" spans="2:19" x14ac:dyDescent="0.3">
      <c r="B96" s="66" t="s">
        <v>1426</v>
      </c>
      <c r="C96" s="67" t="s">
        <v>1427</v>
      </c>
      <c r="D96" s="68" t="s">
        <v>65</v>
      </c>
      <c r="E96" s="68" t="s">
        <v>64</v>
      </c>
      <c r="F96" s="69" t="s">
        <v>1402</v>
      </c>
      <c r="G96" s="68" t="s">
        <v>65</v>
      </c>
      <c r="H96" s="68" t="s">
        <v>64</v>
      </c>
      <c r="I96" s="68" t="s">
        <v>66</v>
      </c>
      <c r="J96" s="68" t="s">
        <v>66</v>
      </c>
      <c r="K96" s="70">
        <v>0</v>
      </c>
      <c r="L96" s="70">
        <v>0</v>
      </c>
      <c r="M96" s="70">
        <v>0</v>
      </c>
      <c r="N96" s="70" t="s">
        <v>65</v>
      </c>
      <c r="O96" s="70">
        <v>0</v>
      </c>
      <c r="P96" s="70" t="s">
        <v>68</v>
      </c>
      <c r="Q96" s="70" t="s">
        <v>68</v>
      </c>
      <c r="R96" s="66"/>
      <c r="S96" s="67"/>
    </row>
    <row r="97" spans="2:19" x14ac:dyDescent="0.3">
      <c r="B97" s="66" t="s">
        <v>438</v>
      </c>
      <c r="C97" s="67" t="s">
        <v>439</v>
      </c>
      <c r="D97" s="68" t="s">
        <v>65</v>
      </c>
      <c r="E97" s="68" t="s">
        <v>64</v>
      </c>
      <c r="F97" s="69">
        <v>1969946830101</v>
      </c>
      <c r="G97" s="68" t="s">
        <v>64</v>
      </c>
      <c r="H97" s="68" t="s">
        <v>64</v>
      </c>
      <c r="I97" s="68" t="s">
        <v>66</v>
      </c>
      <c r="J97" s="68" t="s">
        <v>65</v>
      </c>
      <c r="K97" s="70">
        <v>0</v>
      </c>
      <c r="L97" s="70">
        <v>0</v>
      </c>
      <c r="M97" s="70">
        <v>0</v>
      </c>
      <c r="N97" s="70" t="s">
        <v>65</v>
      </c>
      <c r="O97" s="70">
        <v>0</v>
      </c>
      <c r="P97" s="70" t="s">
        <v>68</v>
      </c>
      <c r="Q97" s="70" t="s">
        <v>68</v>
      </c>
      <c r="R97" s="66"/>
      <c r="S97" s="67"/>
    </row>
    <row r="98" spans="2:19" x14ac:dyDescent="0.3">
      <c r="B98" s="66" t="s">
        <v>440</v>
      </c>
      <c r="C98" s="67" t="s">
        <v>441</v>
      </c>
      <c r="D98" s="68" t="s">
        <v>65</v>
      </c>
      <c r="E98" s="68" t="s">
        <v>64</v>
      </c>
      <c r="F98" s="69">
        <v>2528272600101</v>
      </c>
      <c r="G98" s="68" t="s">
        <v>64</v>
      </c>
      <c r="H98" s="68" t="s">
        <v>64</v>
      </c>
      <c r="I98" s="68" t="s">
        <v>65</v>
      </c>
      <c r="J98" s="68" t="s">
        <v>66</v>
      </c>
      <c r="K98" s="70">
        <v>0</v>
      </c>
      <c r="L98" s="70">
        <v>0</v>
      </c>
      <c r="M98" s="70">
        <v>0</v>
      </c>
      <c r="N98" s="70" t="s">
        <v>65</v>
      </c>
      <c r="O98" s="70">
        <v>0</v>
      </c>
      <c r="P98" s="70" t="s">
        <v>68</v>
      </c>
      <c r="Q98" s="70" t="s">
        <v>68</v>
      </c>
      <c r="R98" s="66"/>
      <c r="S98" s="67"/>
    </row>
    <row r="99" spans="2:19" x14ac:dyDescent="0.3">
      <c r="B99" s="66" t="s">
        <v>407</v>
      </c>
      <c r="C99" s="67" t="s">
        <v>442</v>
      </c>
      <c r="D99" s="68" t="s">
        <v>64</v>
      </c>
      <c r="E99" s="68" t="s">
        <v>65</v>
      </c>
      <c r="F99" s="69">
        <v>2467029902217</v>
      </c>
      <c r="G99" s="68" t="s">
        <v>64</v>
      </c>
      <c r="H99" s="68" t="s">
        <v>64</v>
      </c>
      <c r="I99" s="68" t="s">
        <v>65</v>
      </c>
      <c r="J99" s="68" t="s">
        <v>66</v>
      </c>
      <c r="K99" s="70">
        <v>0</v>
      </c>
      <c r="L99" s="70">
        <v>0</v>
      </c>
      <c r="M99" s="70">
        <v>0</v>
      </c>
      <c r="N99" s="70" t="s">
        <v>65</v>
      </c>
      <c r="O99" s="70">
        <v>0</v>
      </c>
      <c r="P99" s="70" t="s">
        <v>68</v>
      </c>
      <c r="Q99" s="70" t="s">
        <v>68</v>
      </c>
      <c r="R99" s="66"/>
      <c r="S99" s="67"/>
    </row>
    <row r="100" spans="2:19" x14ac:dyDescent="0.3">
      <c r="B100" s="66" t="s">
        <v>443</v>
      </c>
      <c r="C100" s="67" t="s">
        <v>444</v>
      </c>
      <c r="D100" s="68" t="s">
        <v>65</v>
      </c>
      <c r="E100" s="68" t="s">
        <v>64</v>
      </c>
      <c r="F100" s="69">
        <v>1783739310101</v>
      </c>
      <c r="G100" s="68" t="s">
        <v>64</v>
      </c>
      <c r="H100" s="68" t="s">
        <v>64</v>
      </c>
      <c r="I100" s="68" t="s">
        <v>65</v>
      </c>
      <c r="J100" s="68" t="s">
        <v>66</v>
      </c>
      <c r="K100" s="70">
        <v>0</v>
      </c>
      <c r="L100" s="70">
        <v>0</v>
      </c>
      <c r="M100" s="70">
        <v>0</v>
      </c>
      <c r="N100" s="70" t="s">
        <v>65</v>
      </c>
      <c r="O100" s="70">
        <v>0</v>
      </c>
      <c r="P100" s="70" t="s">
        <v>68</v>
      </c>
      <c r="Q100" s="70" t="s">
        <v>68</v>
      </c>
      <c r="R100" s="66"/>
      <c r="S100" s="67"/>
    </row>
    <row r="101" spans="2:19" x14ac:dyDescent="0.3">
      <c r="B101" s="66" t="s">
        <v>1428</v>
      </c>
      <c r="C101" s="67" t="s">
        <v>1429</v>
      </c>
      <c r="D101" s="68" t="s">
        <v>65</v>
      </c>
      <c r="E101" s="68" t="s">
        <v>64</v>
      </c>
      <c r="F101" s="69" t="s">
        <v>1430</v>
      </c>
      <c r="G101" s="68" t="s">
        <v>65</v>
      </c>
      <c r="H101" s="68" t="s">
        <v>64</v>
      </c>
      <c r="I101" s="68" t="s">
        <v>66</v>
      </c>
      <c r="J101" s="68" t="s">
        <v>66</v>
      </c>
      <c r="K101" s="70">
        <v>0</v>
      </c>
      <c r="L101" s="70">
        <v>0</v>
      </c>
      <c r="M101" s="70">
        <v>0</v>
      </c>
      <c r="N101" s="70" t="s">
        <v>65</v>
      </c>
      <c r="O101" s="70">
        <v>0</v>
      </c>
      <c r="P101" s="70" t="s">
        <v>68</v>
      </c>
      <c r="Q101" s="70" t="s">
        <v>68</v>
      </c>
      <c r="R101" s="66"/>
      <c r="S101" s="67"/>
    </row>
    <row r="102" spans="2:19" x14ac:dyDescent="0.3">
      <c r="B102" s="66" t="s">
        <v>517</v>
      </c>
      <c r="C102" s="67" t="s">
        <v>360</v>
      </c>
      <c r="D102" s="68" t="s">
        <v>64</v>
      </c>
      <c r="E102" s="68" t="s">
        <v>65</v>
      </c>
      <c r="F102" s="69" t="s">
        <v>1402</v>
      </c>
      <c r="G102" s="68" t="s">
        <v>64</v>
      </c>
      <c r="H102" s="68" t="s">
        <v>65</v>
      </c>
      <c r="I102" s="68" t="s">
        <v>66</v>
      </c>
      <c r="J102" s="68" t="s">
        <v>66</v>
      </c>
      <c r="K102" s="70">
        <v>0</v>
      </c>
      <c r="L102" s="70">
        <v>0</v>
      </c>
      <c r="M102" s="70">
        <v>0</v>
      </c>
      <c r="N102" s="70" t="s">
        <v>65</v>
      </c>
      <c r="O102" s="70">
        <v>0</v>
      </c>
      <c r="P102" s="70" t="s">
        <v>68</v>
      </c>
      <c r="Q102" s="70" t="s">
        <v>68</v>
      </c>
      <c r="R102" s="66"/>
      <c r="S102" s="67"/>
    </row>
    <row r="103" spans="2:19" x14ac:dyDescent="0.3">
      <c r="B103" s="66" t="s">
        <v>179</v>
      </c>
      <c r="C103" s="67" t="s">
        <v>1431</v>
      </c>
      <c r="D103" s="68" t="s">
        <v>64</v>
      </c>
      <c r="E103" s="68" t="s">
        <v>65</v>
      </c>
      <c r="F103" s="69">
        <v>2421657880101</v>
      </c>
      <c r="G103" s="68" t="s">
        <v>64</v>
      </c>
      <c r="H103" s="68" t="s">
        <v>65</v>
      </c>
      <c r="I103" s="68" t="s">
        <v>66</v>
      </c>
      <c r="J103" s="68" t="s">
        <v>66</v>
      </c>
      <c r="K103" s="70">
        <v>0</v>
      </c>
      <c r="L103" s="70">
        <v>0</v>
      </c>
      <c r="M103" s="70">
        <v>0</v>
      </c>
      <c r="N103" s="70" t="s">
        <v>65</v>
      </c>
      <c r="O103" s="70">
        <v>0</v>
      </c>
      <c r="P103" s="70" t="s">
        <v>68</v>
      </c>
      <c r="Q103" s="70" t="s">
        <v>68</v>
      </c>
      <c r="R103" s="66"/>
      <c r="S103" s="67"/>
    </row>
    <row r="104" spans="2:19" x14ac:dyDescent="0.3">
      <c r="B104" s="66" t="s">
        <v>515</v>
      </c>
      <c r="C104" s="67" t="s">
        <v>1432</v>
      </c>
      <c r="D104" s="68" t="s">
        <v>64</v>
      </c>
      <c r="E104" s="68" t="s">
        <v>65</v>
      </c>
      <c r="F104" s="69">
        <v>2938378030101</v>
      </c>
      <c r="G104" s="68" t="s">
        <v>64</v>
      </c>
      <c r="H104" s="68" t="s">
        <v>65</v>
      </c>
      <c r="I104" s="68" t="s">
        <v>66</v>
      </c>
      <c r="J104" s="68" t="s">
        <v>66</v>
      </c>
      <c r="K104" s="70">
        <v>0</v>
      </c>
      <c r="L104" s="70">
        <v>0</v>
      </c>
      <c r="M104" s="70">
        <v>0</v>
      </c>
      <c r="N104" s="70" t="s">
        <v>65</v>
      </c>
      <c r="O104" s="70">
        <v>0</v>
      </c>
      <c r="P104" s="70" t="s">
        <v>68</v>
      </c>
      <c r="Q104" s="70" t="s">
        <v>68</v>
      </c>
      <c r="R104" s="66"/>
      <c r="S104" s="67"/>
    </row>
    <row r="105" spans="2:19" x14ac:dyDescent="0.3">
      <c r="B105" s="66" t="s">
        <v>436</v>
      </c>
      <c r="C105" s="67" t="s">
        <v>414</v>
      </c>
      <c r="D105" s="68" t="s">
        <v>65</v>
      </c>
      <c r="E105" s="68" t="s">
        <v>64</v>
      </c>
      <c r="F105" s="69">
        <v>1662198860101</v>
      </c>
      <c r="G105" s="68" t="s">
        <v>64</v>
      </c>
      <c r="H105" s="68" t="s">
        <v>64</v>
      </c>
      <c r="I105" s="68" t="s">
        <v>66</v>
      </c>
      <c r="J105" s="68" t="s">
        <v>65</v>
      </c>
      <c r="K105" s="70">
        <v>0</v>
      </c>
      <c r="L105" s="70">
        <v>0</v>
      </c>
      <c r="M105" s="70">
        <v>0</v>
      </c>
      <c r="N105" s="70" t="s">
        <v>65</v>
      </c>
      <c r="O105" s="70">
        <v>0</v>
      </c>
      <c r="P105" s="70" t="s">
        <v>68</v>
      </c>
      <c r="Q105" s="70" t="s">
        <v>68</v>
      </c>
      <c r="R105" s="66"/>
      <c r="S105" s="67"/>
    </row>
    <row r="106" spans="2:19" x14ac:dyDescent="0.3">
      <c r="B106" s="66" t="s">
        <v>1433</v>
      </c>
      <c r="C106" s="67" t="s">
        <v>1434</v>
      </c>
      <c r="D106" s="68" t="s">
        <v>64</v>
      </c>
      <c r="E106" s="68" t="s">
        <v>65</v>
      </c>
      <c r="F106" s="69">
        <v>2646505060610</v>
      </c>
      <c r="G106" s="68" t="s">
        <v>64</v>
      </c>
      <c r="H106" s="68" t="s">
        <v>65</v>
      </c>
      <c r="I106" s="68" t="s">
        <v>66</v>
      </c>
      <c r="J106" s="68" t="s">
        <v>66</v>
      </c>
      <c r="K106" s="70">
        <v>0</v>
      </c>
      <c r="L106" s="70">
        <v>0</v>
      </c>
      <c r="M106" s="70">
        <v>0</v>
      </c>
      <c r="N106" s="70" t="s">
        <v>65</v>
      </c>
      <c r="O106" s="70">
        <v>0</v>
      </c>
      <c r="P106" s="70" t="s">
        <v>68</v>
      </c>
      <c r="Q106" s="70" t="s">
        <v>68</v>
      </c>
      <c r="R106" s="66"/>
      <c r="S106" s="67"/>
    </row>
    <row r="107" spans="2:19" x14ac:dyDescent="0.3">
      <c r="B107" s="66" t="s">
        <v>1420</v>
      </c>
      <c r="C107" s="67" t="s">
        <v>1435</v>
      </c>
      <c r="D107" s="68" t="s">
        <v>64</v>
      </c>
      <c r="E107" s="68" t="s">
        <v>65</v>
      </c>
      <c r="F107" s="69" t="s">
        <v>1402</v>
      </c>
      <c r="G107" s="68" t="s">
        <v>64</v>
      </c>
      <c r="H107" s="68" t="s">
        <v>65</v>
      </c>
      <c r="I107" s="68" t="s">
        <v>66</v>
      </c>
      <c r="J107" s="68" t="s">
        <v>66</v>
      </c>
      <c r="K107" s="70">
        <v>0</v>
      </c>
      <c r="L107" s="70">
        <v>0</v>
      </c>
      <c r="M107" s="70">
        <v>0</v>
      </c>
      <c r="N107" s="70" t="s">
        <v>65</v>
      </c>
      <c r="O107" s="70">
        <v>0</v>
      </c>
      <c r="P107" s="70" t="s">
        <v>68</v>
      </c>
      <c r="Q107" s="70" t="s">
        <v>68</v>
      </c>
      <c r="R107" s="66"/>
      <c r="S107" s="67"/>
    </row>
    <row r="108" spans="2:19" x14ac:dyDescent="0.3">
      <c r="B108" s="66" t="s">
        <v>1436</v>
      </c>
      <c r="C108" s="67" t="s">
        <v>1437</v>
      </c>
      <c r="D108" s="68" t="s">
        <v>65</v>
      </c>
      <c r="E108" s="68" t="s">
        <v>64</v>
      </c>
      <c r="F108" s="69" t="s">
        <v>1402</v>
      </c>
      <c r="G108" s="68" t="s">
        <v>64</v>
      </c>
      <c r="H108" s="68" t="s">
        <v>65</v>
      </c>
      <c r="I108" s="68" t="s">
        <v>66</v>
      </c>
      <c r="J108" s="68" t="s">
        <v>66</v>
      </c>
      <c r="K108" s="70">
        <v>0</v>
      </c>
      <c r="L108" s="70">
        <v>0</v>
      </c>
      <c r="M108" s="70">
        <v>0</v>
      </c>
      <c r="N108" s="70" t="s">
        <v>65</v>
      </c>
      <c r="O108" s="70">
        <v>0</v>
      </c>
      <c r="P108" s="70" t="s">
        <v>68</v>
      </c>
      <c r="Q108" s="70" t="s">
        <v>68</v>
      </c>
      <c r="R108" s="66"/>
      <c r="S108" s="67"/>
    </row>
    <row r="109" spans="2:19" x14ac:dyDescent="0.3">
      <c r="B109" s="66" t="s">
        <v>1438</v>
      </c>
      <c r="C109" s="67" t="s">
        <v>163</v>
      </c>
      <c r="D109" s="68" t="s">
        <v>64</v>
      </c>
      <c r="E109" s="68" t="s">
        <v>65</v>
      </c>
      <c r="F109" s="69" t="s">
        <v>1402</v>
      </c>
      <c r="G109" s="68" t="s">
        <v>64</v>
      </c>
      <c r="H109" s="68" t="s">
        <v>65</v>
      </c>
      <c r="I109" s="68" t="s">
        <v>66</v>
      </c>
      <c r="J109" s="68" t="s">
        <v>66</v>
      </c>
      <c r="K109" s="70">
        <v>0</v>
      </c>
      <c r="L109" s="70">
        <v>0</v>
      </c>
      <c r="M109" s="70">
        <v>0</v>
      </c>
      <c r="N109" s="70" t="s">
        <v>65</v>
      </c>
      <c r="O109" s="70">
        <v>0</v>
      </c>
      <c r="P109" s="70" t="s">
        <v>68</v>
      </c>
      <c r="Q109" s="70" t="s">
        <v>68</v>
      </c>
      <c r="R109" s="66"/>
      <c r="S109" s="67"/>
    </row>
    <row r="110" spans="2:19" x14ac:dyDescent="0.3">
      <c r="B110" s="66" t="s">
        <v>495</v>
      </c>
      <c r="C110" s="67" t="s">
        <v>163</v>
      </c>
      <c r="D110" s="68" t="s">
        <v>64</v>
      </c>
      <c r="E110" s="68" t="s">
        <v>65</v>
      </c>
      <c r="F110" s="69">
        <v>3030873310108</v>
      </c>
      <c r="G110" s="68" t="s">
        <v>64</v>
      </c>
      <c r="H110" s="68" t="s">
        <v>65</v>
      </c>
      <c r="I110" s="68" t="s">
        <v>66</v>
      </c>
      <c r="J110" s="68" t="s">
        <v>66</v>
      </c>
      <c r="K110" s="70">
        <v>0</v>
      </c>
      <c r="L110" s="70">
        <v>0</v>
      </c>
      <c r="M110" s="70">
        <v>0</v>
      </c>
      <c r="N110" s="70" t="s">
        <v>65</v>
      </c>
      <c r="O110" s="70">
        <v>0</v>
      </c>
      <c r="P110" s="70" t="s">
        <v>68</v>
      </c>
      <c r="Q110" s="70" t="s">
        <v>68</v>
      </c>
      <c r="R110" s="66"/>
      <c r="S110" s="67"/>
    </row>
    <row r="111" spans="2:19" x14ac:dyDescent="0.3">
      <c r="B111" s="66" t="s">
        <v>407</v>
      </c>
      <c r="C111" s="67" t="s">
        <v>442</v>
      </c>
      <c r="D111" s="68" t="s">
        <v>65</v>
      </c>
      <c r="E111" s="68" t="s">
        <v>64</v>
      </c>
      <c r="F111" s="69">
        <v>2467029902217</v>
      </c>
      <c r="G111" s="68" t="s">
        <v>64</v>
      </c>
      <c r="H111" s="68" t="s">
        <v>64</v>
      </c>
      <c r="I111" s="68" t="s">
        <v>65</v>
      </c>
      <c r="J111" s="68" t="s">
        <v>66</v>
      </c>
      <c r="K111" s="70">
        <v>0</v>
      </c>
      <c r="L111" s="70">
        <v>0</v>
      </c>
      <c r="M111" s="70">
        <v>0</v>
      </c>
      <c r="N111" s="70" t="s">
        <v>65</v>
      </c>
      <c r="O111" s="70">
        <v>0</v>
      </c>
      <c r="P111" s="70" t="s">
        <v>68</v>
      </c>
      <c r="Q111" s="70" t="s">
        <v>68</v>
      </c>
      <c r="R111" s="66"/>
      <c r="S111" s="67"/>
    </row>
    <row r="112" spans="2:19" x14ac:dyDescent="0.3">
      <c r="B112" s="66" t="s">
        <v>1439</v>
      </c>
      <c r="C112" s="67" t="s">
        <v>1440</v>
      </c>
      <c r="D112" s="68" t="s">
        <v>65</v>
      </c>
      <c r="E112" s="68" t="s">
        <v>64</v>
      </c>
      <c r="F112" s="69" t="s">
        <v>1402</v>
      </c>
      <c r="G112" s="68" t="s">
        <v>64</v>
      </c>
      <c r="H112" s="68" t="s">
        <v>65</v>
      </c>
      <c r="I112" s="68" t="s">
        <v>66</v>
      </c>
      <c r="J112" s="68" t="s">
        <v>66</v>
      </c>
      <c r="K112" s="70">
        <v>0</v>
      </c>
      <c r="L112" s="70">
        <v>0</v>
      </c>
      <c r="M112" s="70">
        <v>0</v>
      </c>
      <c r="N112" s="70" t="s">
        <v>65</v>
      </c>
      <c r="O112" s="70">
        <v>0</v>
      </c>
      <c r="P112" s="70" t="s">
        <v>68</v>
      </c>
      <c r="Q112" s="70" t="s">
        <v>68</v>
      </c>
      <c r="R112" s="66"/>
      <c r="S112" s="67"/>
    </row>
    <row r="113" spans="2:19" x14ac:dyDescent="0.3">
      <c r="B113" s="66" t="s">
        <v>1441</v>
      </c>
      <c r="C113" s="67" t="s">
        <v>1442</v>
      </c>
      <c r="D113" s="68" t="s">
        <v>64</v>
      </c>
      <c r="E113" s="68" t="s">
        <v>65</v>
      </c>
      <c r="F113" s="69">
        <v>2348318042212</v>
      </c>
      <c r="G113" s="68" t="s">
        <v>64</v>
      </c>
      <c r="H113" s="68" t="s">
        <v>65</v>
      </c>
      <c r="I113" s="68" t="s">
        <v>66</v>
      </c>
      <c r="J113" s="68" t="s">
        <v>66</v>
      </c>
      <c r="K113" s="70">
        <v>0</v>
      </c>
      <c r="L113" s="70">
        <v>0</v>
      </c>
      <c r="M113" s="70">
        <v>0</v>
      </c>
      <c r="N113" s="70" t="s">
        <v>65</v>
      </c>
      <c r="O113" s="70">
        <v>0</v>
      </c>
      <c r="P113" s="70" t="s">
        <v>68</v>
      </c>
      <c r="Q113" s="70" t="s">
        <v>68</v>
      </c>
      <c r="R113" s="66"/>
      <c r="S113" s="67"/>
    </row>
    <row r="114" spans="2:19" x14ac:dyDescent="0.3">
      <c r="B114" s="66" t="s">
        <v>1428</v>
      </c>
      <c r="C114" s="67" t="s">
        <v>1443</v>
      </c>
      <c r="D114" s="68" t="s">
        <v>65</v>
      </c>
      <c r="E114" s="68" t="s">
        <v>64</v>
      </c>
      <c r="F114" s="69" t="s">
        <v>1402</v>
      </c>
      <c r="G114" s="68" t="s">
        <v>65</v>
      </c>
      <c r="H114" s="68" t="s">
        <v>64</v>
      </c>
      <c r="I114" s="68" t="s">
        <v>66</v>
      </c>
      <c r="J114" s="68" t="s">
        <v>66</v>
      </c>
      <c r="K114" s="70">
        <v>0</v>
      </c>
      <c r="L114" s="70">
        <v>0</v>
      </c>
      <c r="M114" s="70">
        <v>0</v>
      </c>
      <c r="N114" s="70" t="s">
        <v>65</v>
      </c>
      <c r="O114" s="70">
        <v>0</v>
      </c>
      <c r="P114" s="70" t="s">
        <v>68</v>
      </c>
      <c r="Q114" s="70" t="s">
        <v>68</v>
      </c>
      <c r="R114" s="66"/>
      <c r="S114" s="67"/>
    </row>
    <row r="115" spans="2:19" x14ac:dyDescent="0.3">
      <c r="B115" s="66" t="s">
        <v>394</v>
      </c>
      <c r="C115" s="67" t="s">
        <v>1444</v>
      </c>
      <c r="D115" s="68" t="s">
        <v>65</v>
      </c>
      <c r="E115" s="68" t="s">
        <v>64</v>
      </c>
      <c r="F115" s="69">
        <v>2153941511801</v>
      </c>
      <c r="G115" s="68" t="s">
        <v>64</v>
      </c>
      <c r="H115" s="68" t="s">
        <v>65</v>
      </c>
      <c r="I115" s="68" t="s">
        <v>66</v>
      </c>
      <c r="J115" s="68" t="s">
        <v>66</v>
      </c>
      <c r="K115" s="70">
        <v>0</v>
      </c>
      <c r="L115" s="70">
        <v>0</v>
      </c>
      <c r="M115" s="70">
        <v>0</v>
      </c>
      <c r="N115" s="70" t="s">
        <v>65</v>
      </c>
      <c r="O115" s="70">
        <v>0</v>
      </c>
      <c r="P115" s="70" t="s">
        <v>68</v>
      </c>
      <c r="Q115" s="70" t="s">
        <v>68</v>
      </c>
      <c r="R115" s="66"/>
      <c r="S115" s="67"/>
    </row>
    <row r="116" spans="2:19" x14ac:dyDescent="0.3">
      <c r="B116" s="66" t="s">
        <v>1445</v>
      </c>
      <c r="C116" s="67" t="s">
        <v>1446</v>
      </c>
      <c r="D116" s="68" t="s">
        <v>64</v>
      </c>
      <c r="E116" s="68" t="s">
        <v>65</v>
      </c>
      <c r="F116" s="69">
        <v>3033037000108</v>
      </c>
      <c r="G116" s="68" t="s">
        <v>64</v>
      </c>
      <c r="H116" s="68" t="s">
        <v>65</v>
      </c>
      <c r="I116" s="68" t="s">
        <v>66</v>
      </c>
      <c r="J116" s="68" t="s">
        <v>66</v>
      </c>
      <c r="K116" s="70">
        <v>0</v>
      </c>
      <c r="L116" s="70">
        <v>0</v>
      </c>
      <c r="M116" s="70">
        <v>0</v>
      </c>
      <c r="N116" s="70" t="s">
        <v>65</v>
      </c>
      <c r="O116" s="70">
        <v>0</v>
      </c>
      <c r="P116" s="70" t="s">
        <v>68</v>
      </c>
      <c r="Q116" s="70" t="s">
        <v>68</v>
      </c>
      <c r="R116" s="66"/>
      <c r="S116" s="67"/>
    </row>
    <row r="117" spans="2:19" x14ac:dyDescent="0.3">
      <c r="B117" s="66" t="s">
        <v>1447</v>
      </c>
      <c r="C117" s="67" t="s">
        <v>1448</v>
      </c>
      <c r="D117" s="68" t="s">
        <v>65</v>
      </c>
      <c r="E117" s="68" t="s">
        <v>64</v>
      </c>
      <c r="F117" s="69">
        <v>2484329660101</v>
      </c>
      <c r="G117" s="68" t="s">
        <v>64</v>
      </c>
      <c r="H117" s="68" t="s">
        <v>64</v>
      </c>
      <c r="I117" s="68" t="s">
        <v>65</v>
      </c>
      <c r="J117" s="68" t="s">
        <v>66</v>
      </c>
      <c r="K117" s="70">
        <v>0</v>
      </c>
      <c r="L117" s="70">
        <v>0</v>
      </c>
      <c r="M117" s="70">
        <v>0</v>
      </c>
      <c r="N117" s="70" t="s">
        <v>65</v>
      </c>
      <c r="O117" s="70">
        <v>0</v>
      </c>
      <c r="P117" s="70" t="s">
        <v>68</v>
      </c>
      <c r="Q117" s="70" t="s">
        <v>68</v>
      </c>
      <c r="R117" s="66"/>
      <c r="S117" s="67"/>
    </row>
    <row r="118" spans="2:19" x14ac:dyDescent="0.3">
      <c r="B118" s="66" t="s">
        <v>1449</v>
      </c>
      <c r="C118" s="67" t="s">
        <v>204</v>
      </c>
      <c r="D118" s="68" t="s">
        <v>64</v>
      </c>
      <c r="E118" s="68" t="s">
        <v>65</v>
      </c>
      <c r="F118" s="69">
        <v>1990666550101</v>
      </c>
      <c r="G118" s="68" t="s">
        <v>64</v>
      </c>
      <c r="H118" s="68" t="s">
        <v>64</v>
      </c>
      <c r="I118" s="68" t="s">
        <v>65</v>
      </c>
      <c r="J118" s="68" t="s">
        <v>66</v>
      </c>
      <c r="K118" s="70">
        <v>0</v>
      </c>
      <c r="L118" s="70">
        <v>0</v>
      </c>
      <c r="M118" s="70">
        <v>0</v>
      </c>
      <c r="N118" s="70" t="s">
        <v>65</v>
      </c>
      <c r="O118" s="70">
        <v>0</v>
      </c>
      <c r="P118" s="70" t="s">
        <v>68</v>
      </c>
      <c r="Q118" s="70" t="s">
        <v>68</v>
      </c>
      <c r="R118" s="66"/>
      <c r="S118" s="67"/>
    </row>
    <row r="119" spans="2:19" x14ac:dyDescent="0.3">
      <c r="B119" s="66" t="s">
        <v>1450</v>
      </c>
      <c r="C119" s="67" t="s">
        <v>1451</v>
      </c>
      <c r="D119" s="68" t="s">
        <v>64</v>
      </c>
      <c r="E119" s="68" t="s">
        <v>65</v>
      </c>
      <c r="F119" s="69">
        <v>1614349750101</v>
      </c>
      <c r="G119" s="68" t="s">
        <v>64</v>
      </c>
      <c r="H119" s="68" t="s">
        <v>64</v>
      </c>
      <c r="I119" s="68" t="s">
        <v>65</v>
      </c>
      <c r="J119" s="68" t="s">
        <v>66</v>
      </c>
      <c r="K119" s="70">
        <v>0</v>
      </c>
      <c r="L119" s="70">
        <v>0</v>
      </c>
      <c r="M119" s="70">
        <v>0</v>
      </c>
      <c r="N119" s="70" t="s">
        <v>65</v>
      </c>
      <c r="O119" s="70">
        <v>0</v>
      </c>
      <c r="P119" s="70" t="s">
        <v>68</v>
      </c>
      <c r="Q119" s="70" t="s">
        <v>68</v>
      </c>
      <c r="R119" s="66"/>
      <c r="S119" s="67"/>
    </row>
    <row r="120" spans="2:19" x14ac:dyDescent="0.3">
      <c r="B120" s="66" t="s">
        <v>1452</v>
      </c>
      <c r="C120" s="67" t="s">
        <v>165</v>
      </c>
      <c r="D120" s="68" t="s">
        <v>65</v>
      </c>
      <c r="E120" s="68" t="s">
        <v>64</v>
      </c>
      <c r="F120" s="69">
        <v>1643801671210</v>
      </c>
      <c r="G120" s="68" t="s">
        <v>64</v>
      </c>
      <c r="H120" s="68" t="s">
        <v>65</v>
      </c>
      <c r="I120" s="68" t="s">
        <v>66</v>
      </c>
      <c r="J120" s="68" t="s">
        <v>66</v>
      </c>
      <c r="K120" s="70">
        <v>0</v>
      </c>
      <c r="L120" s="70">
        <v>0</v>
      </c>
      <c r="M120" s="70">
        <v>0</v>
      </c>
      <c r="N120" s="70" t="s">
        <v>65</v>
      </c>
      <c r="O120" s="70">
        <v>0</v>
      </c>
      <c r="P120" s="70" t="s">
        <v>68</v>
      </c>
      <c r="Q120" s="70" t="s">
        <v>68</v>
      </c>
      <c r="R120" s="66"/>
      <c r="S120" s="67"/>
    </row>
    <row r="121" spans="2:19" x14ac:dyDescent="0.3">
      <c r="B121" s="66" t="s">
        <v>1453</v>
      </c>
      <c r="C121" s="67" t="s">
        <v>605</v>
      </c>
      <c r="D121" s="68" t="s">
        <v>65</v>
      </c>
      <c r="E121" s="68" t="s">
        <v>64</v>
      </c>
      <c r="F121" s="69">
        <v>1783278750101</v>
      </c>
      <c r="G121" s="68" t="s">
        <v>64</v>
      </c>
      <c r="H121" s="68" t="s">
        <v>64</v>
      </c>
      <c r="I121" s="68" t="s">
        <v>65</v>
      </c>
      <c r="J121" s="68" t="s">
        <v>66</v>
      </c>
      <c r="K121" s="70">
        <v>0</v>
      </c>
      <c r="L121" s="70">
        <v>0</v>
      </c>
      <c r="M121" s="70">
        <v>0</v>
      </c>
      <c r="N121" s="70" t="s">
        <v>65</v>
      </c>
      <c r="O121" s="70">
        <v>0</v>
      </c>
      <c r="P121" s="70" t="s">
        <v>68</v>
      </c>
      <c r="Q121" s="70" t="s">
        <v>68</v>
      </c>
      <c r="R121" s="66"/>
      <c r="S121" s="67"/>
    </row>
    <row r="122" spans="2:19" x14ac:dyDescent="0.3">
      <c r="B122" s="66" t="s">
        <v>413</v>
      </c>
      <c r="C122" s="67" t="s">
        <v>414</v>
      </c>
      <c r="D122" s="68" t="s">
        <v>65</v>
      </c>
      <c r="E122" s="68" t="s">
        <v>64</v>
      </c>
      <c r="F122" s="69">
        <v>1662198860101</v>
      </c>
      <c r="G122" s="68" t="s">
        <v>64</v>
      </c>
      <c r="H122" s="68" t="s">
        <v>64</v>
      </c>
      <c r="I122" s="68" t="s">
        <v>66</v>
      </c>
      <c r="J122" s="68" t="s">
        <v>65</v>
      </c>
      <c r="K122" s="70">
        <v>0</v>
      </c>
      <c r="L122" s="70">
        <v>0</v>
      </c>
      <c r="M122" s="70">
        <v>0</v>
      </c>
      <c r="N122" s="70" t="s">
        <v>65</v>
      </c>
      <c r="O122" s="70">
        <v>0</v>
      </c>
      <c r="P122" s="70" t="s">
        <v>68</v>
      </c>
      <c r="Q122" s="70" t="s">
        <v>68</v>
      </c>
      <c r="R122" s="66"/>
      <c r="S122" s="67"/>
    </row>
    <row r="123" spans="2:19" x14ac:dyDescent="0.3">
      <c r="B123" s="66" t="s">
        <v>185</v>
      </c>
      <c r="C123" s="67" t="s">
        <v>1454</v>
      </c>
      <c r="D123" s="68" t="s">
        <v>64</v>
      </c>
      <c r="E123" s="68" t="s">
        <v>65</v>
      </c>
      <c r="F123" s="69">
        <v>3019472190101</v>
      </c>
      <c r="G123" s="68" t="s">
        <v>64</v>
      </c>
      <c r="H123" s="68" t="s">
        <v>65</v>
      </c>
      <c r="I123" s="68" t="s">
        <v>66</v>
      </c>
      <c r="J123" s="68" t="s">
        <v>66</v>
      </c>
      <c r="K123" s="70">
        <v>0</v>
      </c>
      <c r="L123" s="70">
        <v>0</v>
      </c>
      <c r="M123" s="70">
        <v>0</v>
      </c>
      <c r="N123" s="70" t="s">
        <v>65</v>
      </c>
      <c r="O123" s="70">
        <v>0</v>
      </c>
      <c r="P123" s="70" t="s">
        <v>68</v>
      </c>
      <c r="Q123" s="70" t="s">
        <v>68</v>
      </c>
      <c r="R123" s="66"/>
      <c r="S123" s="67"/>
    </row>
    <row r="124" spans="2:19" x14ac:dyDescent="0.3">
      <c r="B124" s="66" t="s">
        <v>425</v>
      </c>
      <c r="C124" s="67" t="s">
        <v>1455</v>
      </c>
      <c r="D124" s="68" t="s">
        <v>65</v>
      </c>
      <c r="E124" s="68" t="s">
        <v>64</v>
      </c>
      <c r="F124" s="69">
        <v>2496345031204</v>
      </c>
      <c r="G124" s="68" t="s">
        <v>64</v>
      </c>
      <c r="H124" s="68" t="s">
        <v>64</v>
      </c>
      <c r="I124" s="68" t="s">
        <v>65</v>
      </c>
      <c r="J124" s="68" t="s">
        <v>66</v>
      </c>
      <c r="K124" s="70" t="s">
        <v>65</v>
      </c>
      <c r="L124" s="70">
        <v>0</v>
      </c>
      <c r="M124" s="70">
        <v>0</v>
      </c>
      <c r="N124" s="70">
        <v>0</v>
      </c>
      <c r="O124" s="70">
        <v>0</v>
      </c>
      <c r="P124" s="70" t="s">
        <v>68</v>
      </c>
      <c r="Q124" s="70" t="s">
        <v>68</v>
      </c>
      <c r="R124" s="66"/>
      <c r="S124" s="67"/>
    </row>
    <row r="125" spans="2:19" x14ac:dyDescent="0.3">
      <c r="B125" s="66" t="s">
        <v>1456</v>
      </c>
      <c r="C125" s="67" t="s">
        <v>1457</v>
      </c>
      <c r="D125" s="68" t="s">
        <v>65</v>
      </c>
      <c r="E125" s="68" t="s">
        <v>64</v>
      </c>
      <c r="F125" s="69">
        <v>2338066950101</v>
      </c>
      <c r="G125" s="68" t="s">
        <v>64</v>
      </c>
      <c r="H125" s="68" t="s">
        <v>64</v>
      </c>
      <c r="I125" s="68" t="s">
        <v>65</v>
      </c>
      <c r="J125" s="68" t="s">
        <v>66</v>
      </c>
      <c r="K125" s="70">
        <v>0</v>
      </c>
      <c r="L125" s="70">
        <v>0</v>
      </c>
      <c r="M125" s="70">
        <v>0</v>
      </c>
      <c r="N125" s="70" t="s">
        <v>65</v>
      </c>
      <c r="O125" s="70">
        <v>0</v>
      </c>
      <c r="P125" s="70" t="s">
        <v>68</v>
      </c>
      <c r="Q125" s="70" t="s">
        <v>68</v>
      </c>
      <c r="R125" s="66"/>
      <c r="S125" s="67"/>
    </row>
    <row r="126" spans="2:19" x14ac:dyDescent="0.3">
      <c r="B126" s="66" t="s">
        <v>445</v>
      </c>
      <c r="C126" s="67" t="s">
        <v>1458</v>
      </c>
      <c r="D126" s="68" t="s">
        <v>65</v>
      </c>
      <c r="E126" s="68" t="s">
        <v>64</v>
      </c>
      <c r="F126" s="69">
        <v>2572049540101</v>
      </c>
      <c r="G126" s="68" t="s">
        <v>64</v>
      </c>
      <c r="H126" s="68" t="s">
        <v>65</v>
      </c>
      <c r="I126" s="68" t="s">
        <v>66</v>
      </c>
      <c r="J126" s="68" t="s">
        <v>66</v>
      </c>
      <c r="K126" s="70">
        <v>0</v>
      </c>
      <c r="L126" s="70">
        <v>0</v>
      </c>
      <c r="M126" s="70">
        <v>0</v>
      </c>
      <c r="N126" s="70" t="s">
        <v>65</v>
      </c>
      <c r="O126" s="70">
        <v>0</v>
      </c>
      <c r="P126" s="70" t="s">
        <v>68</v>
      </c>
      <c r="Q126" s="70" t="s">
        <v>68</v>
      </c>
      <c r="R126" s="66"/>
      <c r="S126" s="67"/>
    </row>
    <row r="127" spans="2:19" x14ac:dyDescent="0.3">
      <c r="B127" s="66" t="s">
        <v>1459</v>
      </c>
      <c r="C127" s="67" t="s">
        <v>1407</v>
      </c>
      <c r="D127" s="68" t="s">
        <v>65</v>
      </c>
      <c r="E127" s="68" t="s">
        <v>64</v>
      </c>
      <c r="F127" s="69" t="s">
        <v>1460</v>
      </c>
      <c r="G127" s="68" t="s">
        <v>65</v>
      </c>
      <c r="H127" s="68" t="s">
        <v>64</v>
      </c>
      <c r="I127" s="68" t="s">
        <v>66</v>
      </c>
      <c r="J127" s="68" t="s">
        <v>66</v>
      </c>
      <c r="K127" s="70">
        <v>0</v>
      </c>
      <c r="L127" s="70">
        <v>0</v>
      </c>
      <c r="M127" s="70">
        <v>0</v>
      </c>
      <c r="N127" s="70" t="s">
        <v>65</v>
      </c>
      <c r="O127" s="70">
        <v>0</v>
      </c>
      <c r="P127" s="70" t="s">
        <v>68</v>
      </c>
      <c r="Q127" s="70" t="s">
        <v>68</v>
      </c>
      <c r="R127" s="66"/>
      <c r="S127" s="67"/>
    </row>
    <row r="128" spans="2:19" x14ac:dyDescent="0.3">
      <c r="B128" s="66" t="s">
        <v>1461</v>
      </c>
      <c r="C128" s="67" t="s">
        <v>1462</v>
      </c>
      <c r="D128" s="68" t="s">
        <v>64</v>
      </c>
      <c r="E128" s="68" t="s">
        <v>65</v>
      </c>
      <c r="F128" s="69" t="s">
        <v>1460</v>
      </c>
      <c r="G128" s="68" t="s">
        <v>65</v>
      </c>
      <c r="H128" s="68" t="s">
        <v>64</v>
      </c>
      <c r="I128" s="68" t="s">
        <v>66</v>
      </c>
      <c r="J128" s="68" t="s">
        <v>66</v>
      </c>
      <c r="K128" s="70">
        <v>0</v>
      </c>
      <c r="L128" s="70">
        <v>0</v>
      </c>
      <c r="M128" s="70">
        <v>0</v>
      </c>
      <c r="N128" s="70" t="s">
        <v>65</v>
      </c>
      <c r="O128" s="70">
        <v>0</v>
      </c>
      <c r="P128" s="70" t="s">
        <v>68</v>
      </c>
      <c r="Q128" s="70" t="s">
        <v>68</v>
      </c>
      <c r="R128" s="66"/>
      <c r="S128" s="67"/>
    </row>
    <row r="129" spans="2:19" x14ac:dyDescent="0.3">
      <c r="B129" s="66" t="s">
        <v>394</v>
      </c>
      <c r="C129" s="67" t="s">
        <v>1463</v>
      </c>
      <c r="D129" s="68" t="s">
        <v>65</v>
      </c>
      <c r="E129" s="68" t="s">
        <v>64</v>
      </c>
      <c r="F129" s="69" t="s">
        <v>1460</v>
      </c>
      <c r="G129" s="68" t="s">
        <v>65</v>
      </c>
      <c r="H129" s="68" t="s">
        <v>64</v>
      </c>
      <c r="I129" s="68" t="s">
        <v>66</v>
      </c>
      <c r="J129" s="68" t="s">
        <v>66</v>
      </c>
      <c r="K129" s="70">
        <v>0</v>
      </c>
      <c r="L129" s="70">
        <v>0</v>
      </c>
      <c r="M129" s="70">
        <v>0</v>
      </c>
      <c r="N129" s="70" t="s">
        <v>65</v>
      </c>
      <c r="O129" s="70">
        <v>0</v>
      </c>
      <c r="P129" s="70" t="s">
        <v>68</v>
      </c>
      <c r="Q129" s="70" t="s">
        <v>68</v>
      </c>
      <c r="R129" s="66"/>
      <c r="S129" s="67"/>
    </row>
    <row r="130" spans="2:19" x14ac:dyDescent="0.3">
      <c r="B130" s="66" t="s">
        <v>1464</v>
      </c>
      <c r="C130" s="67" t="s">
        <v>1463</v>
      </c>
      <c r="D130" s="68" t="s">
        <v>65</v>
      </c>
      <c r="E130" s="68" t="s">
        <v>64</v>
      </c>
      <c r="F130" s="69" t="s">
        <v>1460</v>
      </c>
      <c r="G130" s="68" t="s">
        <v>65</v>
      </c>
      <c r="H130" s="68" t="s">
        <v>64</v>
      </c>
      <c r="I130" s="68" t="s">
        <v>66</v>
      </c>
      <c r="J130" s="68" t="s">
        <v>66</v>
      </c>
      <c r="K130" s="70">
        <v>0</v>
      </c>
      <c r="L130" s="70">
        <v>0</v>
      </c>
      <c r="M130" s="70">
        <v>0</v>
      </c>
      <c r="N130" s="70" t="s">
        <v>65</v>
      </c>
      <c r="O130" s="70">
        <v>0</v>
      </c>
      <c r="P130" s="70" t="s">
        <v>68</v>
      </c>
      <c r="Q130" s="70" t="s">
        <v>68</v>
      </c>
      <c r="R130" s="66"/>
      <c r="S130" s="67"/>
    </row>
    <row r="131" spans="2:19" x14ac:dyDescent="0.3">
      <c r="B131" s="66" t="s">
        <v>1465</v>
      </c>
      <c r="C131" s="67" t="s">
        <v>1463</v>
      </c>
      <c r="D131" s="68" t="s">
        <v>65</v>
      </c>
      <c r="E131" s="68" t="s">
        <v>64</v>
      </c>
      <c r="F131" s="69" t="s">
        <v>1460</v>
      </c>
      <c r="G131" s="68" t="s">
        <v>65</v>
      </c>
      <c r="H131" s="68" t="s">
        <v>64</v>
      </c>
      <c r="I131" s="68" t="s">
        <v>66</v>
      </c>
      <c r="J131" s="68" t="s">
        <v>66</v>
      </c>
      <c r="K131" s="70">
        <v>0</v>
      </c>
      <c r="L131" s="70">
        <v>0</v>
      </c>
      <c r="M131" s="70">
        <v>0</v>
      </c>
      <c r="N131" s="70">
        <v>0</v>
      </c>
      <c r="O131" s="70">
        <v>0</v>
      </c>
      <c r="P131" s="70">
        <v>0</v>
      </c>
      <c r="Q131" s="70">
        <v>0</v>
      </c>
      <c r="R131" s="66"/>
      <c r="S131" s="67"/>
    </row>
    <row r="132" spans="2:19" x14ac:dyDescent="0.3">
      <c r="B132" s="66">
        <v>0</v>
      </c>
      <c r="C132" s="67">
        <v>0</v>
      </c>
      <c r="D132" s="68" t="s">
        <v>64</v>
      </c>
      <c r="E132" s="68" t="s">
        <v>64</v>
      </c>
      <c r="F132" s="69" t="s">
        <v>214</v>
      </c>
      <c r="G132" s="68" t="s">
        <v>64</v>
      </c>
      <c r="H132" s="68" t="s">
        <v>64</v>
      </c>
      <c r="I132" s="68" t="s">
        <v>66</v>
      </c>
      <c r="J132" s="68" t="s">
        <v>66</v>
      </c>
      <c r="K132" s="70">
        <v>0</v>
      </c>
      <c r="L132" s="70">
        <v>0</v>
      </c>
      <c r="M132" s="70">
        <v>0</v>
      </c>
      <c r="N132" s="70">
        <v>0</v>
      </c>
      <c r="O132" s="70">
        <v>0</v>
      </c>
      <c r="P132" s="70">
        <v>0</v>
      </c>
      <c r="Q132" s="70">
        <v>0</v>
      </c>
      <c r="R132" s="66"/>
      <c r="S132" s="67"/>
    </row>
    <row r="133" spans="2:19" x14ac:dyDescent="0.3">
      <c r="B133" s="66" t="s">
        <v>1466</v>
      </c>
      <c r="C133" s="67" t="s">
        <v>1467</v>
      </c>
      <c r="D133" s="68" t="s">
        <v>64</v>
      </c>
      <c r="E133" s="68" t="s">
        <v>65</v>
      </c>
      <c r="F133" s="69">
        <v>1991371711502</v>
      </c>
      <c r="G133" s="68" t="s">
        <v>64</v>
      </c>
      <c r="H133" s="68" t="s">
        <v>64</v>
      </c>
      <c r="I133" s="68" t="s">
        <v>65</v>
      </c>
      <c r="J133" s="68" t="s">
        <v>66</v>
      </c>
      <c r="K133" s="70">
        <v>0</v>
      </c>
      <c r="L133" s="70">
        <v>0</v>
      </c>
      <c r="M133" s="70">
        <v>0</v>
      </c>
      <c r="N133" s="70">
        <v>0</v>
      </c>
      <c r="O133" s="70">
        <v>0</v>
      </c>
      <c r="P133" s="70">
        <v>0</v>
      </c>
      <c r="Q133" s="70">
        <v>0</v>
      </c>
      <c r="R133" s="66"/>
      <c r="S133" s="67"/>
    </row>
    <row r="134" spans="2:19" x14ac:dyDescent="0.3">
      <c r="B134" s="66" t="s">
        <v>1450</v>
      </c>
      <c r="C134" s="67" t="s">
        <v>1451</v>
      </c>
      <c r="D134" s="68" t="s">
        <v>64</v>
      </c>
      <c r="E134" s="68" t="s">
        <v>65</v>
      </c>
      <c r="F134" s="69">
        <v>0</v>
      </c>
      <c r="G134" s="68" t="s">
        <v>64</v>
      </c>
      <c r="H134" s="68" t="s">
        <v>64</v>
      </c>
      <c r="I134" s="68" t="s">
        <v>65</v>
      </c>
      <c r="J134" s="68" t="s">
        <v>66</v>
      </c>
      <c r="K134" s="70">
        <v>0</v>
      </c>
      <c r="L134" s="70">
        <v>0</v>
      </c>
      <c r="M134" s="70">
        <v>0</v>
      </c>
      <c r="N134" s="70" t="s">
        <v>65</v>
      </c>
      <c r="O134" s="70">
        <v>0</v>
      </c>
      <c r="P134" s="70" t="s">
        <v>68</v>
      </c>
      <c r="Q134" s="70" t="s">
        <v>68</v>
      </c>
      <c r="R134" s="66"/>
      <c r="S134" s="67"/>
    </row>
    <row r="135" spans="2:19" x14ac:dyDescent="0.3">
      <c r="B135" s="66" t="s">
        <v>562</v>
      </c>
      <c r="C135" s="67" t="s">
        <v>1468</v>
      </c>
      <c r="D135" s="68" t="s">
        <v>65</v>
      </c>
      <c r="E135" s="68" t="s">
        <v>64</v>
      </c>
      <c r="F135" s="69" t="s">
        <v>1469</v>
      </c>
      <c r="G135" s="68" t="s">
        <v>64</v>
      </c>
      <c r="H135" s="68" t="s">
        <v>65</v>
      </c>
      <c r="I135" s="68" t="s">
        <v>66</v>
      </c>
      <c r="J135" s="68" t="s">
        <v>66</v>
      </c>
      <c r="K135" s="70">
        <v>0</v>
      </c>
      <c r="L135" s="70">
        <v>0</v>
      </c>
      <c r="M135" s="70">
        <v>0</v>
      </c>
      <c r="N135" s="70" t="s">
        <v>65</v>
      </c>
      <c r="O135" s="70">
        <v>0</v>
      </c>
      <c r="P135" s="70" t="s">
        <v>68</v>
      </c>
      <c r="Q135" s="70" t="s">
        <v>68</v>
      </c>
      <c r="R135" s="66"/>
      <c r="S135" s="67"/>
    </row>
    <row r="136" spans="2:19" x14ac:dyDescent="0.3">
      <c r="B136" s="66" t="s">
        <v>523</v>
      </c>
      <c r="C136" s="67" t="s">
        <v>1470</v>
      </c>
      <c r="D136" s="68" t="s">
        <v>64</v>
      </c>
      <c r="E136" s="68" t="s">
        <v>65</v>
      </c>
      <c r="F136" s="69">
        <v>2509800450917</v>
      </c>
      <c r="G136" s="68" t="s">
        <v>64</v>
      </c>
      <c r="H136" s="68" t="s">
        <v>64</v>
      </c>
      <c r="I136" s="68" t="s">
        <v>66</v>
      </c>
      <c r="J136" s="68" t="s">
        <v>65</v>
      </c>
      <c r="K136" s="70">
        <v>0</v>
      </c>
      <c r="L136" s="70">
        <v>0</v>
      </c>
      <c r="M136" s="70">
        <v>0</v>
      </c>
      <c r="N136" s="70" t="s">
        <v>65</v>
      </c>
      <c r="O136" s="70">
        <v>0</v>
      </c>
      <c r="P136" s="70" t="s">
        <v>68</v>
      </c>
      <c r="Q136" s="70" t="s">
        <v>68</v>
      </c>
      <c r="R136" s="66"/>
      <c r="S136" s="67"/>
    </row>
    <row r="137" spans="2:19" x14ac:dyDescent="0.3">
      <c r="B137" s="66" t="s">
        <v>1471</v>
      </c>
      <c r="C137" s="67" t="s">
        <v>1369</v>
      </c>
      <c r="D137" s="68" t="s">
        <v>64</v>
      </c>
      <c r="E137" s="68" t="s">
        <v>65</v>
      </c>
      <c r="F137" s="69">
        <v>2996330040101</v>
      </c>
      <c r="G137" s="68" t="s">
        <v>64</v>
      </c>
      <c r="H137" s="68" t="s">
        <v>65</v>
      </c>
      <c r="I137" s="68" t="s">
        <v>66</v>
      </c>
      <c r="J137" s="68" t="s">
        <v>66</v>
      </c>
      <c r="K137" s="70">
        <v>0</v>
      </c>
      <c r="L137" s="70">
        <v>0</v>
      </c>
      <c r="M137" s="70">
        <v>0</v>
      </c>
      <c r="N137" s="70" t="s">
        <v>65</v>
      </c>
      <c r="O137" s="70">
        <v>0</v>
      </c>
      <c r="P137" s="70" t="s">
        <v>68</v>
      </c>
      <c r="Q137" s="70" t="s">
        <v>68</v>
      </c>
      <c r="R137" s="66"/>
      <c r="S137" s="67"/>
    </row>
    <row r="138" spans="2:19" x14ac:dyDescent="0.3">
      <c r="B138" s="66" t="s">
        <v>481</v>
      </c>
      <c r="C138" s="67" t="s">
        <v>1472</v>
      </c>
      <c r="D138" s="68" t="s">
        <v>65</v>
      </c>
      <c r="E138" s="68" t="s">
        <v>64</v>
      </c>
      <c r="F138" s="69">
        <v>2314251710101</v>
      </c>
      <c r="G138" s="68" t="s">
        <v>64</v>
      </c>
      <c r="H138" s="68" t="s">
        <v>64</v>
      </c>
      <c r="I138" s="68" t="s">
        <v>65</v>
      </c>
      <c r="J138" s="68" t="s">
        <v>66</v>
      </c>
      <c r="K138" s="70">
        <v>0</v>
      </c>
      <c r="L138" s="70">
        <v>0</v>
      </c>
      <c r="M138" s="70">
        <v>0</v>
      </c>
      <c r="N138" s="70" t="s">
        <v>65</v>
      </c>
      <c r="O138" s="70">
        <v>0</v>
      </c>
      <c r="P138" s="70" t="s">
        <v>68</v>
      </c>
      <c r="Q138" s="70" t="s">
        <v>68</v>
      </c>
      <c r="R138" s="66"/>
      <c r="S138" s="67"/>
    </row>
    <row r="139" spans="2:19" x14ac:dyDescent="0.3">
      <c r="B139" s="66" t="s">
        <v>1436</v>
      </c>
      <c r="C139" s="67" t="s">
        <v>1473</v>
      </c>
      <c r="D139" s="68" t="s">
        <v>65</v>
      </c>
      <c r="E139" s="68" t="s">
        <v>64</v>
      </c>
      <c r="F139" s="69" t="s">
        <v>1469</v>
      </c>
      <c r="G139" s="68" t="s">
        <v>64</v>
      </c>
      <c r="H139" s="68" t="s">
        <v>65</v>
      </c>
      <c r="I139" s="68" t="s">
        <v>66</v>
      </c>
      <c r="J139" s="68" t="s">
        <v>66</v>
      </c>
      <c r="K139" s="70">
        <v>0</v>
      </c>
      <c r="L139" s="70">
        <v>0</v>
      </c>
      <c r="M139" s="70">
        <v>0</v>
      </c>
      <c r="N139" s="70" t="s">
        <v>65</v>
      </c>
      <c r="O139" s="70">
        <v>0</v>
      </c>
      <c r="P139" s="70" t="s">
        <v>68</v>
      </c>
      <c r="Q139" s="70" t="s">
        <v>68</v>
      </c>
      <c r="R139" s="66"/>
      <c r="S139" s="67"/>
    </row>
    <row r="140" spans="2:19" x14ac:dyDescent="0.3">
      <c r="B140" s="66" t="s">
        <v>131</v>
      </c>
      <c r="C140" s="67" t="s">
        <v>516</v>
      </c>
      <c r="D140" s="68" t="s">
        <v>64</v>
      </c>
      <c r="E140" s="68" t="s">
        <v>65</v>
      </c>
      <c r="F140" s="69" t="s">
        <v>1469</v>
      </c>
      <c r="G140" s="68" t="s">
        <v>65</v>
      </c>
      <c r="H140" s="68" t="s">
        <v>64</v>
      </c>
      <c r="I140" s="68" t="s">
        <v>66</v>
      </c>
      <c r="J140" s="68" t="s">
        <v>66</v>
      </c>
      <c r="K140" s="70">
        <v>0</v>
      </c>
      <c r="L140" s="70">
        <v>0</v>
      </c>
      <c r="M140" s="70">
        <v>0</v>
      </c>
      <c r="N140" s="70" t="s">
        <v>65</v>
      </c>
      <c r="O140" s="70">
        <v>0</v>
      </c>
      <c r="P140" s="70" t="s">
        <v>68</v>
      </c>
      <c r="Q140" s="70" t="s">
        <v>68</v>
      </c>
      <c r="R140" s="66"/>
      <c r="S140" s="67"/>
    </row>
    <row r="141" spans="2:19" x14ac:dyDescent="0.3">
      <c r="B141" s="66" t="s">
        <v>413</v>
      </c>
      <c r="C141" s="67" t="s">
        <v>1376</v>
      </c>
      <c r="D141" s="68" t="s">
        <v>65</v>
      </c>
      <c r="E141" s="68" t="s">
        <v>64</v>
      </c>
      <c r="F141" s="69" t="s">
        <v>1474</v>
      </c>
      <c r="G141" s="68" t="s">
        <v>64</v>
      </c>
      <c r="H141" s="68" t="s">
        <v>64</v>
      </c>
      <c r="I141" s="68" t="s">
        <v>66</v>
      </c>
      <c r="J141" s="68" t="s">
        <v>65</v>
      </c>
      <c r="K141" s="70">
        <v>0</v>
      </c>
      <c r="L141" s="70">
        <v>0</v>
      </c>
      <c r="M141" s="70">
        <v>0</v>
      </c>
      <c r="N141" s="70" t="s">
        <v>65</v>
      </c>
      <c r="O141" s="70">
        <v>0</v>
      </c>
      <c r="P141" s="70" t="s">
        <v>68</v>
      </c>
      <c r="Q141" s="70" t="s">
        <v>68</v>
      </c>
      <c r="R141" s="66"/>
      <c r="S141" s="67"/>
    </row>
    <row r="142" spans="2:19" x14ac:dyDescent="0.3">
      <c r="B142" s="66" t="s">
        <v>1475</v>
      </c>
      <c r="C142" s="67" t="s">
        <v>369</v>
      </c>
      <c r="D142" s="68" t="s">
        <v>64</v>
      </c>
      <c r="E142" s="68" t="s">
        <v>65</v>
      </c>
      <c r="F142" s="69" t="s">
        <v>1469</v>
      </c>
      <c r="G142" s="68" t="s">
        <v>65</v>
      </c>
      <c r="H142" s="68" t="s">
        <v>64</v>
      </c>
      <c r="I142" s="68" t="s">
        <v>66</v>
      </c>
      <c r="J142" s="68" t="s">
        <v>66</v>
      </c>
      <c r="K142" s="70">
        <v>0</v>
      </c>
      <c r="L142" s="70">
        <v>0</v>
      </c>
      <c r="M142" s="70">
        <v>0</v>
      </c>
      <c r="N142" s="70" t="s">
        <v>65</v>
      </c>
      <c r="O142" s="70">
        <v>0</v>
      </c>
      <c r="P142" s="70" t="s">
        <v>68</v>
      </c>
      <c r="Q142" s="70" t="s">
        <v>68</v>
      </c>
      <c r="R142" s="66"/>
      <c r="S142" s="67"/>
    </row>
    <row r="143" spans="2:19" x14ac:dyDescent="0.3">
      <c r="B143" s="66" t="s">
        <v>1476</v>
      </c>
      <c r="C143" s="67" t="s">
        <v>1477</v>
      </c>
      <c r="D143" s="68" t="s">
        <v>65</v>
      </c>
      <c r="E143" s="68" t="s">
        <v>64</v>
      </c>
      <c r="F143" s="69" t="s">
        <v>1469</v>
      </c>
      <c r="G143" s="68" t="s">
        <v>65</v>
      </c>
      <c r="H143" s="68" t="s">
        <v>64</v>
      </c>
      <c r="I143" s="68" t="s">
        <v>66</v>
      </c>
      <c r="J143" s="68" t="s">
        <v>66</v>
      </c>
      <c r="K143" s="70">
        <v>0</v>
      </c>
      <c r="L143" s="70">
        <v>0</v>
      </c>
      <c r="M143" s="70">
        <v>0</v>
      </c>
      <c r="N143" s="70" t="s">
        <v>65</v>
      </c>
      <c r="O143" s="70">
        <v>0</v>
      </c>
      <c r="P143" s="70" t="s">
        <v>68</v>
      </c>
      <c r="Q143" s="70" t="s">
        <v>68</v>
      </c>
      <c r="R143" s="66"/>
      <c r="S143" s="67"/>
    </row>
    <row r="144" spans="2:19" x14ac:dyDescent="0.3">
      <c r="B144" s="66" t="s">
        <v>1478</v>
      </c>
      <c r="C144" s="67" t="s">
        <v>414</v>
      </c>
      <c r="D144" s="68" t="s">
        <v>65</v>
      </c>
      <c r="E144" s="68" t="s">
        <v>64</v>
      </c>
      <c r="F144" s="69">
        <v>1662198260101</v>
      </c>
      <c r="G144" s="68" t="s">
        <v>64</v>
      </c>
      <c r="H144" s="68" t="s">
        <v>64</v>
      </c>
      <c r="I144" s="68" t="s">
        <v>66</v>
      </c>
      <c r="J144" s="68" t="s">
        <v>65</v>
      </c>
      <c r="K144" s="70">
        <v>0</v>
      </c>
      <c r="L144" s="70">
        <v>0</v>
      </c>
      <c r="M144" s="70">
        <v>0</v>
      </c>
      <c r="N144" s="70" t="s">
        <v>65</v>
      </c>
      <c r="O144" s="70">
        <v>0</v>
      </c>
      <c r="P144" s="70" t="s">
        <v>68</v>
      </c>
      <c r="Q144" s="70" t="s">
        <v>68</v>
      </c>
      <c r="R144" s="66"/>
      <c r="S144" s="67"/>
    </row>
    <row r="145" spans="2:19" x14ac:dyDescent="0.3">
      <c r="B145" s="66" t="s">
        <v>588</v>
      </c>
      <c r="C145" s="67" t="s">
        <v>190</v>
      </c>
      <c r="D145" s="68" t="s">
        <v>64</v>
      </c>
      <c r="E145" s="68" t="s">
        <v>65</v>
      </c>
      <c r="F145" s="69" t="s">
        <v>1469</v>
      </c>
      <c r="G145" s="68" t="s">
        <v>65</v>
      </c>
      <c r="H145" s="68" t="s">
        <v>64</v>
      </c>
      <c r="I145" s="68" t="s">
        <v>66</v>
      </c>
      <c r="J145" s="68" t="s">
        <v>66</v>
      </c>
      <c r="K145" s="70">
        <v>0</v>
      </c>
      <c r="L145" s="70">
        <v>0</v>
      </c>
      <c r="M145" s="70">
        <v>0</v>
      </c>
      <c r="N145" s="70" t="s">
        <v>65</v>
      </c>
      <c r="O145" s="70">
        <v>0</v>
      </c>
      <c r="P145" s="70" t="s">
        <v>68</v>
      </c>
      <c r="Q145" s="70" t="s">
        <v>68</v>
      </c>
      <c r="R145" s="66"/>
      <c r="S145" s="67"/>
    </row>
    <row r="146" spans="2:19" x14ac:dyDescent="0.3">
      <c r="B146" s="66" t="s">
        <v>1479</v>
      </c>
      <c r="C146" s="67" t="s">
        <v>1480</v>
      </c>
      <c r="D146" s="68" t="s">
        <v>65</v>
      </c>
      <c r="E146" s="68" t="s">
        <v>64</v>
      </c>
      <c r="F146" s="69">
        <v>249453620206</v>
      </c>
      <c r="G146" s="68" t="s">
        <v>64</v>
      </c>
      <c r="H146" s="68" t="s">
        <v>64</v>
      </c>
      <c r="I146" s="68" t="s">
        <v>65</v>
      </c>
      <c r="J146" s="68" t="s">
        <v>66</v>
      </c>
      <c r="K146" s="70">
        <v>0</v>
      </c>
      <c r="L146" s="70">
        <v>0</v>
      </c>
      <c r="M146" s="70">
        <v>0</v>
      </c>
      <c r="N146" s="70" t="s">
        <v>65</v>
      </c>
      <c r="O146" s="70">
        <v>0</v>
      </c>
      <c r="P146" s="70" t="s">
        <v>68</v>
      </c>
      <c r="Q146" s="70" t="s">
        <v>68</v>
      </c>
      <c r="R146" s="66"/>
      <c r="S146" s="67"/>
    </row>
    <row r="147" spans="2:19" x14ac:dyDescent="0.3">
      <c r="B147" s="66" t="s">
        <v>179</v>
      </c>
      <c r="C147" s="67" t="s">
        <v>204</v>
      </c>
      <c r="D147" s="68" t="s">
        <v>64</v>
      </c>
      <c r="E147" s="68" t="s">
        <v>65</v>
      </c>
      <c r="F147" s="69">
        <v>2998734200101</v>
      </c>
      <c r="G147" s="68" t="s">
        <v>64</v>
      </c>
      <c r="H147" s="68" t="s">
        <v>65</v>
      </c>
      <c r="I147" s="68" t="s">
        <v>66</v>
      </c>
      <c r="J147" s="68" t="s">
        <v>66</v>
      </c>
      <c r="K147" s="70">
        <v>0</v>
      </c>
      <c r="L147" s="70">
        <v>0</v>
      </c>
      <c r="M147" s="70">
        <v>0</v>
      </c>
      <c r="N147" s="70" t="s">
        <v>65</v>
      </c>
      <c r="O147" s="70">
        <v>0</v>
      </c>
      <c r="P147" s="70" t="s">
        <v>68</v>
      </c>
      <c r="Q147" s="70" t="s">
        <v>68</v>
      </c>
      <c r="R147" s="66"/>
      <c r="S147" s="67"/>
    </row>
    <row r="148" spans="2:19" x14ac:dyDescent="0.3">
      <c r="B148" s="66" t="s">
        <v>550</v>
      </c>
      <c r="C148" s="67" t="s">
        <v>1393</v>
      </c>
      <c r="D148" s="68" t="s">
        <v>65</v>
      </c>
      <c r="E148" s="68" t="s">
        <v>64</v>
      </c>
      <c r="F148" s="69" t="s">
        <v>1469</v>
      </c>
      <c r="G148" s="68" t="s">
        <v>64</v>
      </c>
      <c r="H148" s="68" t="s">
        <v>65</v>
      </c>
      <c r="I148" s="68" t="s">
        <v>66</v>
      </c>
      <c r="J148" s="68" t="s">
        <v>66</v>
      </c>
      <c r="K148" s="70" t="s">
        <v>65</v>
      </c>
      <c r="L148" s="70">
        <v>0</v>
      </c>
      <c r="M148" s="70">
        <v>0</v>
      </c>
      <c r="N148" s="70">
        <v>0</v>
      </c>
      <c r="O148" s="70">
        <v>0</v>
      </c>
      <c r="P148" s="70" t="s">
        <v>68</v>
      </c>
      <c r="Q148" s="70" t="s">
        <v>68</v>
      </c>
      <c r="R148" s="66"/>
      <c r="S148" s="67"/>
    </row>
    <row r="149" spans="2:19" x14ac:dyDescent="0.3">
      <c r="B149" s="66" t="s">
        <v>205</v>
      </c>
      <c r="C149" s="67" t="s">
        <v>420</v>
      </c>
      <c r="D149" s="68" t="s">
        <v>64</v>
      </c>
      <c r="E149" s="68" t="s">
        <v>65</v>
      </c>
      <c r="F149" s="69">
        <v>1949555160101</v>
      </c>
      <c r="G149" s="68" t="s">
        <v>64</v>
      </c>
      <c r="H149" s="68" t="s">
        <v>64</v>
      </c>
      <c r="I149" s="68" t="s">
        <v>65</v>
      </c>
      <c r="J149" s="68" t="s">
        <v>66</v>
      </c>
      <c r="K149" s="70">
        <v>0</v>
      </c>
      <c r="L149" s="70">
        <v>0</v>
      </c>
      <c r="M149" s="70">
        <v>0</v>
      </c>
      <c r="N149" s="70" t="s">
        <v>65</v>
      </c>
      <c r="O149" s="70">
        <v>0</v>
      </c>
      <c r="P149" s="70" t="s">
        <v>68</v>
      </c>
      <c r="Q149" s="70" t="s">
        <v>68</v>
      </c>
      <c r="R149" s="66"/>
      <c r="S149" s="67"/>
    </row>
    <row r="150" spans="2:19" x14ac:dyDescent="0.3">
      <c r="B150" s="66" t="s">
        <v>214</v>
      </c>
      <c r="C150" s="67" t="s">
        <v>215</v>
      </c>
      <c r="D150" s="68" t="s">
        <v>64</v>
      </c>
      <c r="E150" s="68" t="s">
        <v>65</v>
      </c>
      <c r="F150" s="69">
        <v>1615288990920</v>
      </c>
      <c r="G150" s="68" t="s">
        <v>64</v>
      </c>
      <c r="H150" s="68" t="s">
        <v>64</v>
      </c>
      <c r="I150" s="68" t="s">
        <v>65</v>
      </c>
      <c r="J150" s="68" t="s">
        <v>66</v>
      </c>
      <c r="K150" s="70">
        <v>0</v>
      </c>
      <c r="L150" s="70">
        <v>0</v>
      </c>
      <c r="M150" s="70">
        <v>0</v>
      </c>
      <c r="N150" s="70" t="s">
        <v>65</v>
      </c>
      <c r="O150" s="70">
        <v>0</v>
      </c>
      <c r="P150" s="70" t="s">
        <v>68</v>
      </c>
      <c r="Q150" s="70" t="s">
        <v>68</v>
      </c>
      <c r="R150" s="66"/>
      <c r="S150" s="67"/>
    </row>
    <row r="151" spans="2:19" x14ac:dyDescent="0.3">
      <c r="B151" s="66" t="s">
        <v>1481</v>
      </c>
      <c r="C151" s="67" t="s">
        <v>424</v>
      </c>
      <c r="D151" s="68" t="s">
        <v>65</v>
      </c>
      <c r="E151" s="68" t="s">
        <v>64</v>
      </c>
      <c r="F151" s="69">
        <v>22212607320101</v>
      </c>
      <c r="G151" s="68" t="s">
        <v>64</v>
      </c>
      <c r="H151" s="68" t="s">
        <v>65</v>
      </c>
      <c r="I151" s="68" t="s">
        <v>66</v>
      </c>
      <c r="J151" s="68" t="s">
        <v>66</v>
      </c>
      <c r="K151" s="70">
        <v>0</v>
      </c>
      <c r="L151" s="70">
        <v>0</v>
      </c>
      <c r="M151" s="70">
        <v>0</v>
      </c>
      <c r="N151" s="70" t="s">
        <v>65</v>
      </c>
      <c r="O151" s="70">
        <v>0</v>
      </c>
      <c r="P151" s="70" t="s">
        <v>68</v>
      </c>
      <c r="Q151" s="70" t="s">
        <v>68</v>
      </c>
      <c r="R151" s="66"/>
      <c r="S151" s="67"/>
    </row>
    <row r="152" spans="2:19" x14ac:dyDescent="0.3">
      <c r="B152" s="66" t="s">
        <v>1482</v>
      </c>
      <c r="C152" s="67" t="s">
        <v>1483</v>
      </c>
      <c r="D152" s="68" t="s">
        <v>65</v>
      </c>
      <c r="E152" s="68" t="s">
        <v>64</v>
      </c>
      <c r="F152" s="69" t="s">
        <v>1402</v>
      </c>
      <c r="G152" s="68" t="s">
        <v>65</v>
      </c>
      <c r="H152" s="68" t="s">
        <v>64</v>
      </c>
      <c r="I152" s="68" t="s">
        <v>66</v>
      </c>
      <c r="J152" s="68" t="s">
        <v>66</v>
      </c>
      <c r="K152" s="70">
        <v>0</v>
      </c>
      <c r="L152" s="70">
        <v>0</v>
      </c>
      <c r="M152" s="70">
        <v>0</v>
      </c>
      <c r="N152" s="70" t="s">
        <v>65</v>
      </c>
      <c r="O152" s="70">
        <v>0</v>
      </c>
      <c r="P152" s="70" t="s">
        <v>68</v>
      </c>
      <c r="Q152" s="70" t="s">
        <v>68</v>
      </c>
      <c r="R152" s="66"/>
      <c r="S152" s="67"/>
    </row>
    <row r="153" spans="2:19" x14ac:dyDescent="0.3">
      <c r="B153" s="66" t="s">
        <v>1484</v>
      </c>
      <c r="C153" s="67" t="s">
        <v>389</v>
      </c>
      <c r="D153" s="68" t="s">
        <v>65</v>
      </c>
      <c r="E153" s="68" t="s">
        <v>64</v>
      </c>
      <c r="F153" s="69">
        <v>1662427050611</v>
      </c>
      <c r="G153" s="68" t="s">
        <v>64</v>
      </c>
      <c r="H153" s="68" t="s">
        <v>64</v>
      </c>
      <c r="I153" s="68" t="s">
        <v>65</v>
      </c>
      <c r="J153" s="68" t="s">
        <v>66</v>
      </c>
      <c r="K153" s="70">
        <v>0</v>
      </c>
      <c r="L153" s="70">
        <v>0</v>
      </c>
      <c r="M153" s="70">
        <v>0</v>
      </c>
      <c r="N153" s="70" t="s">
        <v>65</v>
      </c>
      <c r="O153" s="70">
        <v>0</v>
      </c>
      <c r="P153" s="70" t="s">
        <v>1485</v>
      </c>
      <c r="Q153" s="70" t="s">
        <v>1486</v>
      </c>
      <c r="R153" s="66"/>
      <c r="S153" s="67"/>
    </row>
    <row r="154" spans="2:19" x14ac:dyDescent="0.3">
      <c r="B154" s="66" t="s">
        <v>1487</v>
      </c>
      <c r="C154" s="67" t="s">
        <v>1488</v>
      </c>
      <c r="D154" s="68" t="s">
        <v>65</v>
      </c>
      <c r="E154" s="68" t="s">
        <v>64</v>
      </c>
      <c r="F154" s="69" t="s">
        <v>1402</v>
      </c>
      <c r="G154" s="68" t="s">
        <v>64</v>
      </c>
      <c r="H154" s="68" t="s">
        <v>65</v>
      </c>
      <c r="I154" s="68" t="s">
        <v>66</v>
      </c>
      <c r="J154" s="68" t="s">
        <v>66</v>
      </c>
      <c r="K154" s="70">
        <v>0</v>
      </c>
      <c r="L154" s="70">
        <v>0</v>
      </c>
      <c r="M154" s="70">
        <v>0</v>
      </c>
      <c r="N154" s="70" t="s">
        <v>65</v>
      </c>
      <c r="O154" s="70">
        <v>0</v>
      </c>
      <c r="P154" s="70" t="s">
        <v>68</v>
      </c>
      <c r="Q154" s="70" t="s">
        <v>68</v>
      </c>
      <c r="R154" s="66"/>
      <c r="S154" s="67"/>
    </row>
    <row r="155" spans="2:19" x14ac:dyDescent="0.3">
      <c r="B155" s="66" t="s">
        <v>558</v>
      </c>
      <c r="C155" s="67" t="s">
        <v>1489</v>
      </c>
      <c r="D155" s="68" t="s">
        <v>64</v>
      </c>
      <c r="E155" s="68" t="s">
        <v>65</v>
      </c>
      <c r="F155" s="69">
        <v>2975831230101</v>
      </c>
      <c r="G155" s="68" t="s">
        <v>64</v>
      </c>
      <c r="H155" s="68" t="s">
        <v>65</v>
      </c>
      <c r="I155" s="68" t="s">
        <v>66</v>
      </c>
      <c r="J155" s="68" t="s">
        <v>66</v>
      </c>
      <c r="K155" s="70">
        <v>0</v>
      </c>
      <c r="L155" s="70">
        <v>0</v>
      </c>
      <c r="M155" s="70">
        <v>0</v>
      </c>
      <c r="N155" s="70" t="s">
        <v>65</v>
      </c>
      <c r="O155" s="70">
        <v>0</v>
      </c>
      <c r="P155" s="70" t="s">
        <v>68</v>
      </c>
      <c r="Q155" s="70" t="s">
        <v>68</v>
      </c>
      <c r="R155" s="66"/>
      <c r="S155" s="67"/>
    </row>
    <row r="156" spans="2:19" x14ac:dyDescent="0.3">
      <c r="B156" s="66" t="s">
        <v>1490</v>
      </c>
      <c r="C156" s="67" t="s">
        <v>173</v>
      </c>
      <c r="D156" s="68" t="s">
        <v>65</v>
      </c>
      <c r="E156" s="68" t="s">
        <v>64</v>
      </c>
      <c r="F156" s="69" t="s">
        <v>1402</v>
      </c>
      <c r="G156" s="68" t="s">
        <v>65</v>
      </c>
      <c r="H156" s="68" t="s">
        <v>64</v>
      </c>
      <c r="I156" s="68" t="s">
        <v>66</v>
      </c>
      <c r="J156" s="68" t="s">
        <v>66</v>
      </c>
      <c r="K156" s="70">
        <v>0</v>
      </c>
      <c r="L156" s="70">
        <v>0</v>
      </c>
      <c r="M156" s="70">
        <v>0</v>
      </c>
      <c r="N156" s="70" t="s">
        <v>65</v>
      </c>
      <c r="O156" s="70">
        <v>0</v>
      </c>
      <c r="P156" s="70" t="s">
        <v>68</v>
      </c>
      <c r="Q156" s="70" t="s">
        <v>68</v>
      </c>
      <c r="R156" s="66"/>
      <c r="S156" s="67"/>
    </row>
    <row r="157" spans="2:19" x14ac:dyDescent="0.3">
      <c r="B157" s="66" t="s">
        <v>355</v>
      </c>
      <c r="C157" s="67" t="s">
        <v>205</v>
      </c>
      <c r="D157" s="68" t="s">
        <v>64</v>
      </c>
      <c r="E157" s="68" t="s">
        <v>65</v>
      </c>
      <c r="F157" s="69">
        <v>0</v>
      </c>
      <c r="G157" s="68" t="s">
        <v>64</v>
      </c>
      <c r="H157" s="68" t="s">
        <v>65</v>
      </c>
      <c r="I157" s="68" t="s">
        <v>66</v>
      </c>
      <c r="J157" s="68" t="s">
        <v>66</v>
      </c>
      <c r="K157" s="70">
        <v>0</v>
      </c>
      <c r="L157" s="70">
        <v>0</v>
      </c>
      <c r="M157" s="70">
        <v>0</v>
      </c>
      <c r="N157" s="70" t="s">
        <v>65</v>
      </c>
      <c r="O157" s="70">
        <v>0</v>
      </c>
      <c r="P157" s="70" t="s">
        <v>68</v>
      </c>
      <c r="Q157" s="70" t="s">
        <v>68</v>
      </c>
      <c r="R157" s="66"/>
      <c r="S157" s="67"/>
    </row>
    <row r="158" spans="2:19" x14ac:dyDescent="0.3">
      <c r="B158" s="66" t="s">
        <v>1491</v>
      </c>
      <c r="C158" s="67" t="s">
        <v>1492</v>
      </c>
      <c r="D158" s="68" t="s">
        <v>65</v>
      </c>
      <c r="E158" s="68" t="s">
        <v>64</v>
      </c>
      <c r="F158" s="69">
        <v>1816706820101</v>
      </c>
      <c r="G158" s="68" t="s">
        <v>64</v>
      </c>
      <c r="H158" s="68" t="s">
        <v>64</v>
      </c>
      <c r="I158" s="68" t="s">
        <v>65</v>
      </c>
      <c r="J158" s="68" t="s">
        <v>66</v>
      </c>
      <c r="K158" s="70">
        <v>0</v>
      </c>
      <c r="L158" s="70">
        <v>0</v>
      </c>
      <c r="M158" s="70">
        <v>0</v>
      </c>
      <c r="N158" s="70" t="s">
        <v>65</v>
      </c>
      <c r="O158" s="70">
        <v>0</v>
      </c>
      <c r="P158" s="70" t="s">
        <v>68</v>
      </c>
      <c r="Q158" s="70" t="s">
        <v>68</v>
      </c>
      <c r="R158" s="66"/>
      <c r="S158" s="67"/>
    </row>
    <row r="159" spans="2:19" x14ac:dyDescent="0.3">
      <c r="B159" s="66" t="s">
        <v>1493</v>
      </c>
      <c r="C159" s="67" t="s">
        <v>1494</v>
      </c>
      <c r="D159" s="68" t="s">
        <v>64</v>
      </c>
      <c r="E159" s="68" t="s">
        <v>65</v>
      </c>
      <c r="F159" s="69" t="s">
        <v>1495</v>
      </c>
      <c r="G159" s="68" t="s">
        <v>65</v>
      </c>
      <c r="H159" s="68" t="s">
        <v>64</v>
      </c>
      <c r="I159" s="68" t="s">
        <v>66</v>
      </c>
      <c r="J159" s="68" t="s">
        <v>66</v>
      </c>
      <c r="K159" s="70">
        <v>0</v>
      </c>
      <c r="L159" s="70">
        <v>0</v>
      </c>
      <c r="M159" s="70">
        <v>0</v>
      </c>
      <c r="N159" s="70" t="s">
        <v>65</v>
      </c>
      <c r="O159" s="70">
        <v>0</v>
      </c>
      <c r="P159" s="70" t="s">
        <v>68</v>
      </c>
      <c r="Q159" s="70" t="s">
        <v>68</v>
      </c>
      <c r="R159" s="66"/>
      <c r="S159" s="67"/>
    </row>
    <row r="160" spans="2:19" x14ac:dyDescent="0.3">
      <c r="B160" s="66" t="s">
        <v>436</v>
      </c>
      <c r="C160" s="67" t="s">
        <v>414</v>
      </c>
      <c r="D160" s="68" t="s">
        <v>65</v>
      </c>
      <c r="E160" s="68" t="s">
        <v>64</v>
      </c>
      <c r="F160" s="69">
        <v>1662198860101</v>
      </c>
      <c r="G160" s="68" t="s">
        <v>64</v>
      </c>
      <c r="H160" s="68" t="s">
        <v>64</v>
      </c>
      <c r="I160" s="68" t="s">
        <v>66</v>
      </c>
      <c r="J160" s="68" t="s">
        <v>65</v>
      </c>
      <c r="K160" s="70">
        <v>0</v>
      </c>
      <c r="L160" s="70">
        <v>0</v>
      </c>
      <c r="M160" s="70">
        <v>0</v>
      </c>
      <c r="N160" s="70" t="s">
        <v>65</v>
      </c>
      <c r="O160" s="70">
        <v>0</v>
      </c>
      <c r="P160" s="70" t="s">
        <v>68</v>
      </c>
      <c r="Q160" s="70" t="s">
        <v>68</v>
      </c>
      <c r="R160" s="66"/>
      <c r="S160" s="67"/>
    </row>
    <row r="161" spans="2:19" x14ac:dyDescent="0.3">
      <c r="B161" s="66" t="s">
        <v>1496</v>
      </c>
      <c r="C161" s="67" t="s">
        <v>1497</v>
      </c>
      <c r="D161" s="68" t="s">
        <v>64</v>
      </c>
      <c r="E161" s="68" t="s">
        <v>65</v>
      </c>
      <c r="F161" s="69" t="s">
        <v>1495</v>
      </c>
      <c r="G161" s="68" t="s">
        <v>65</v>
      </c>
      <c r="H161" s="68" t="s">
        <v>64</v>
      </c>
      <c r="I161" s="68" t="s">
        <v>66</v>
      </c>
      <c r="J161" s="68" t="s">
        <v>66</v>
      </c>
      <c r="K161" s="70">
        <v>0</v>
      </c>
      <c r="L161" s="70">
        <v>0</v>
      </c>
      <c r="M161" s="70">
        <v>0</v>
      </c>
      <c r="N161" s="70" t="s">
        <v>65</v>
      </c>
      <c r="O161" s="70">
        <v>0</v>
      </c>
      <c r="P161" s="70" t="s">
        <v>68</v>
      </c>
      <c r="Q161" s="70" t="s">
        <v>68</v>
      </c>
      <c r="R161" s="66"/>
      <c r="S161" s="67"/>
    </row>
    <row r="162" spans="2:19" x14ac:dyDescent="0.3">
      <c r="B162" s="66" t="s">
        <v>1498</v>
      </c>
      <c r="C162" s="67" t="s">
        <v>202</v>
      </c>
      <c r="D162" s="68" t="s">
        <v>64</v>
      </c>
      <c r="E162" s="68" t="s">
        <v>65</v>
      </c>
      <c r="F162" s="69" t="s">
        <v>1495</v>
      </c>
      <c r="G162" s="68" t="s">
        <v>65</v>
      </c>
      <c r="H162" s="68" t="s">
        <v>64</v>
      </c>
      <c r="I162" s="68" t="s">
        <v>66</v>
      </c>
      <c r="J162" s="68" t="s">
        <v>66</v>
      </c>
      <c r="K162" s="70">
        <v>0</v>
      </c>
      <c r="L162" s="70">
        <v>0</v>
      </c>
      <c r="M162" s="70">
        <v>0</v>
      </c>
      <c r="N162" s="70" t="s">
        <v>65</v>
      </c>
      <c r="O162" s="70">
        <v>0</v>
      </c>
      <c r="P162" s="70" t="s">
        <v>68</v>
      </c>
      <c r="Q162" s="70" t="s">
        <v>68</v>
      </c>
      <c r="R162" s="66"/>
      <c r="S162" s="67"/>
    </row>
    <row r="163" spans="2:19" x14ac:dyDescent="0.3">
      <c r="B163" s="66" t="s">
        <v>1499</v>
      </c>
      <c r="C163" s="67" t="s">
        <v>428</v>
      </c>
      <c r="D163" s="68" t="s">
        <v>65</v>
      </c>
      <c r="E163" s="68" t="s">
        <v>64</v>
      </c>
      <c r="F163" s="69" t="s">
        <v>1495</v>
      </c>
      <c r="G163" s="68" t="s">
        <v>65</v>
      </c>
      <c r="H163" s="68" t="s">
        <v>64</v>
      </c>
      <c r="I163" s="68" t="s">
        <v>66</v>
      </c>
      <c r="J163" s="68" t="s">
        <v>66</v>
      </c>
      <c r="K163" s="70">
        <v>0</v>
      </c>
      <c r="L163" s="70">
        <v>0</v>
      </c>
      <c r="M163" s="70">
        <v>0</v>
      </c>
      <c r="N163" s="70" t="s">
        <v>65</v>
      </c>
      <c r="O163" s="70">
        <v>0</v>
      </c>
      <c r="P163" s="70" t="s">
        <v>68</v>
      </c>
      <c r="Q163" s="70" t="s">
        <v>68</v>
      </c>
      <c r="R163" s="66"/>
      <c r="S163" s="67"/>
    </row>
    <row r="164" spans="2:19" x14ac:dyDescent="0.3">
      <c r="B164" s="66" t="s">
        <v>1500</v>
      </c>
      <c r="C164" s="67" t="s">
        <v>317</v>
      </c>
      <c r="D164" s="68" t="s">
        <v>65</v>
      </c>
      <c r="E164" s="68" t="s">
        <v>64</v>
      </c>
      <c r="F164" s="69" t="s">
        <v>1495</v>
      </c>
      <c r="G164" s="68" t="s">
        <v>65</v>
      </c>
      <c r="H164" s="68" t="s">
        <v>64</v>
      </c>
      <c r="I164" s="68" t="s">
        <v>66</v>
      </c>
      <c r="J164" s="68" t="s">
        <v>66</v>
      </c>
      <c r="K164" s="70">
        <v>0</v>
      </c>
      <c r="L164" s="70">
        <v>0</v>
      </c>
      <c r="M164" s="70">
        <v>0</v>
      </c>
      <c r="N164" s="70" t="s">
        <v>65</v>
      </c>
      <c r="O164" s="70">
        <v>0</v>
      </c>
      <c r="P164" s="70" t="s">
        <v>68</v>
      </c>
      <c r="Q164" s="70" t="s">
        <v>68</v>
      </c>
      <c r="R164" s="66"/>
      <c r="S164" s="67"/>
    </row>
    <row r="165" spans="2:19" x14ac:dyDescent="0.3">
      <c r="B165" s="66" t="s">
        <v>491</v>
      </c>
      <c r="C165" s="67" t="s">
        <v>1501</v>
      </c>
      <c r="D165" s="68" t="s">
        <v>65</v>
      </c>
      <c r="E165" s="68" t="s">
        <v>64</v>
      </c>
      <c r="F165" s="69">
        <v>2541656640101</v>
      </c>
      <c r="G165" s="68" t="s">
        <v>64</v>
      </c>
      <c r="H165" s="68" t="s">
        <v>64</v>
      </c>
      <c r="I165" s="68" t="s">
        <v>65</v>
      </c>
      <c r="J165" s="68" t="s">
        <v>66</v>
      </c>
      <c r="K165" s="70">
        <v>0</v>
      </c>
      <c r="L165" s="70">
        <v>0</v>
      </c>
      <c r="M165" s="70">
        <v>0</v>
      </c>
      <c r="N165" s="70" t="s">
        <v>65</v>
      </c>
      <c r="O165" s="70">
        <v>0</v>
      </c>
      <c r="P165" s="70" t="s">
        <v>68</v>
      </c>
      <c r="Q165" s="70" t="s">
        <v>68</v>
      </c>
      <c r="R165" s="66"/>
      <c r="S165" s="67"/>
    </row>
    <row r="166" spans="2:19" x14ac:dyDescent="0.3">
      <c r="B166" s="66" t="s">
        <v>1403</v>
      </c>
      <c r="C166" s="67" t="s">
        <v>192</v>
      </c>
      <c r="D166" s="68" t="s">
        <v>65</v>
      </c>
      <c r="E166" s="68" t="s">
        <v>64</v>
      </c>
      <c r="F166" s="69" t="s">
        <v>1495</v>
      </c>
      <c r="G166" s="68" t="s">
        <v>64</v>
      </c>
      <c r="H166" s="68" t="s">
        <v>65</v>
      </c>
      <c r="I166" s="68" t="s">
        <v>66</v>
      </c>
      <c r="J166" s="68" t="s">
        <v>66</v>
      </c>
      <c r="K166" s="70">
        <v>0</v>
      </c>
      <c r="L166" s="70">
        <v>0</v>
      </c>
      <c r="M166" s="70">
        <v>0</v>
      </c>
      <c r="N166" s="70" t="s">
        <v>65</v>
      </c>
      <c r="O166" s="70">
        <v>0</v>
      </c>
      <c r="P166" s="70" t="s">
        <v>68</v>
      </c>
      <c r="Q166" s="70" t="s">
        <v>68</v>
      </c>
      <c r="R166" s="66"/>
      <c r="S166" s="67"/>
    </row>
    <row r="167" spans="2:19" x14ac:dyDescent="0.3">
      <c r="B167" s="66" t="s">
        <v>499</v>
      </c>
      <c r="C167" s="67" t="s">
        <v>163</v>
      </c>
      <c r="D167" s="68" t="s">
        <v>65</v>
      </c>
      <c r="E167" s="68" t="s">
        <v>64</v>
      </c>
      <c r="F167" s="69" t="s">
        <v>1495</v>
      </c>
      <c r="G167" s="68" t="s">
        <v>64</v>
      </c>
      <c r="H167" s="68" t="s">
        <v>65</v>
      </c>
      <c r="I167" s="68" t="s">
        <v>66</v>
      </c>
      <c r="J167" s="68" t="s">
        <v>66</v>
      </c>
      <c r="K167" s="70">
        <v>0</v>
      </c>
      <c r="L167" s="70">
        <v>0</v>
      </c>
      <c r="M167" s="70">
        <v>0</v>
      </c>
      <c r="N167" s="70" t="s">
        <v>65</v>
      </c>
      <c r="O167" s="70">
        <v>0</v>
      </c>
      <c r="P167" s="70" t="s">
        <v>68</v>
      </c>
      <c r="Q167" s="70" t="s">
        <v>68</v>
      </c>
      <c r="R167" s="66"/>
      <c r="S167" s="67"/>
    </row>
    <row r="168" spans="2:19" x14ac:dyDescent="0.3">
      <c r="B168" s="66" t="s">
        <v>481</v>
      </c>
      <c r="C168" s="67" t="s">
        <v>490</v>
      </c>
      <c r="D168" s="68" t="s">
        <v>65</v>
      </c>
      <c r="E168" s="68" t="s">
        <v>64</v>
      </c>
      <c r="F168" s="69">
        <v>2395596730102</v>
      </c>
      <c r="G168" s="68" t="s">
        <v>64</v>
      </c>
      <c r="H168" s="68" t="s">
        <v>64</v>
      </c>
      <c r="I168" s="68" t="s">
        <v>65</v>
      </c>
      <c r="J168" s="68" t="s">
        <v>66</v>
      </c>
      <c r="K168" s="70">
        <v>0</v>
      </c>
      <c r="L168" s="70">
        <v>0</v>
      </c>
      <c r="M168" s="70">
        <v>0</v>
      </c>
      <c r="N168" s="70" t="s">
        <v>65</v>
      </c>
      <c r="O168" s="70">
        <v>0</v>
      </c>
      <c r="P168" s="70" t="s">
        <v>68</v>
      </c>
      <c r="Q168" s="70" t="s">
        <v>68</v>
      </c>
      <c r="R168" s="66"/>
      <c r="S168" s="67"/>
    </row>
    <row r="169" spans="2:19" x14ac:dyDescent="0.3">
      <c r="B169" s="66" t="s">
        <v>1502</v>
      </c>
      <c r="C169" s="67" t="s">
        <v>190</v>
      </c>
      <c r="D169" s="68" t="s">
        <v>65</v>
      </c>
      <c r="E169" s="68" t="s">
        <v>64</v>
      </c>
      <c r="F169" s="69">
        <v>2247961780101</v>
      </c>
      <c r="G169" s="68" t="s">
        <v>64</v>
      </c>
      <c r="H169" s="68" t="s">
        <v>65</v>
      </c>
      <c r="I169" s="68" t="s">
        <v>66</v>
      </c>
      <c r="J169" s="68" t="s">
        <v>66</v>
      </c>
      <c r="K169" s="70">
        <v>0</v>
      </c>
      <c r="L169" s="70">
        <v>0</v>
      </c>
      <c r="M169" s="70">
        <v>0</v>
      </c>
      <c r="N169" s="70" t="s">
        <v>65</v>
      </c>
      <c r="O169" s="70">
        <v>0</v>
      </c>
      <c r="P169" s="70" t="s">
        <v>68</v>
      </c>
      <c r="Q169" s="70" t="s">
        <v>68</v>
      </c>
      <c r="R169" s="66"/>
      <c r="S169" s="67"/>
    </row>
    <row r="170" spans="2:19" x14ac:dyDescent="0.3">
      <c r="B170" s="66" t="s">
        <v>1503</v>
      </c>
      <c r="C170" s="67" t="s">
        <v>1442</v>
      </c>
      <c r="D170" s="68" t="s">
        <v>65</v>
      </c>
      <c r="E170" s="68" t="s">
        <v>64</v>
      </c>
      <c r="F170" s="69">
        <v>2345994640917</v>
      </c>
      <c r="G170" s="68" t="s">
        <v>64</v>
      </c>
      <c r="H170" s="68" t="s">
        <v>64</v>
      </c>
      <c r="I170" s="68" t="s">
        <v>65</v>
      </c>
      <c r="J170" s="68" t="s">
        <v>66</v>
      </c>
      <c r="K170" s="70">
        <v>0</v>
      </c>
      <c r="L170" s="70">
        <v>0</v>
      </c>
      <c r="M170" s="70">
        <v>0</v>
      </c>
      <c r="N170" s="70" t="s">
        <v>65</v>
      </c>
      <c r="O170" s="70">
        <v>0</v>
      </c>
      <c r="P170" s="70" t="s">
        <v>1395</v>
      </c>
      <c r="Q170" s="70" t="s">
        <v>1504</v>
      </c>
      <c r="R170" s="66"/>
      <c r="S170" s="67"/>
    </row>
    <row r="171" spans="2:19" x14ac:dyDescent="0.3">
      <c r="B171" s="66" t="s">
        <v>1505</v>
      </c>
      <c r="C171" s="67" t="s">
        <v>389</v>
      </c>
      <c r="D171" s="68" t="s">
        <v>64</v>
      </c>
      <c r="E171" s="68" t="s">
        <v>65</v>
      </c>
      <c r="F171" s="69" t="s">
        <v>1495</v>
      </c>
      <c r="G171" s="68" t="s">
        <v>65</v>
      </c>
      <c r="H171" s="68" t="s">
        <v>64</v>
      </c>
      <c r="I171" s="68" t="s">
        <v>66</v>
      </c>
      <c r="J171" s="68" t="s">
        <v>66</v>
      </c>
      <c r="K171" s="70">
        <v>0</v>
      </c>
      <c r="L171" s="70">
        <v>0</v>
      </c>
      <c r="M171" s="70">
        <v>0</v>
      </c>
      <c r="N171" s="70" t="s">
        <v>65</v>
      </c>
      <c r="O171" s="70">
        <v>0</v>
      </c>
      <c r="P171" s="70" t="s">
        <v>68</v>
      </c>
      <c r="Q171" s="70" t="s">
        <v>68</v>
      </c>
      <c r="R171" s="66"/>
      <c r="S171" s="67"/>
    </row>
    <row r="172" spans="2:19" x14ac:dyDescent="0.3">
      <c r="B172" s="66" t="s">
        <v>1506</v>
      </c>
      <c r="C172" s="67" t="s">
        <v>1507</v>
      </c>
      <c r="D172" s="68" t="s">
        <v>64</v>
      </c>
      <c r="E172" s="68" t="s">
        <v>65</v>
      </c>
      <c r="F172" s="69" t="s">
        <v>1495</v>
      </c>
      <c r="G172" s="68" t="s">
        <v>64</v>
      </c>
      <c r="H172" s="68" t="s">
        <v>65</v>
      </c>
      <c r="I172" s="68" t="s">
        <v>66</v>
      </c>
      <c r="J172" s="68" t="s">
        <v>66</v>
      </c>
      <c r="K172" s="70">
        <v>0</v>
      </c>
      <c r="L172" s="70">
        <v>0</v>
      </c>
      <c r="M172" s="70">
        <v>0</v>
      </c>
      <c r="N172" s="70" t="s">
        <v>65</v>
      </c>
      <c r="O172" s="70">
        <v>0</v>
      </c>
      <c r="P172" s="70" t="s">
        <v>68</v>
      </c>
      <c r="Q172" s="70" t="s">
        <v>68</v>
      </c>
      <c r="R172" s="66"/>
      <c r="S172" s="67"/>
    </row>
    <row r="173" spans="2:19" x14ac:dyDescent="0.3">
      <c r="B173" s="66" t="s">
        <v>415</v>
      </c>
      <c r="C173" s="67" t="s">
        <v>1508</v>
      </c>
      <c r="D173" s="68" t="s">
        <v>65</v>
      </c>
      <c r="E173" s="68" t="s">
        <v>64</v>
      </c>
      <c r="F173" s="69">
        <v>2598889820101</v>
      </c>
      <c r="G173" s="68" t="s">
        <v>64</v>
      </c>
      <c r="H173" s="68" t="s">
        <v>64</v>
      </c>
      <c r="I173" s="68" t="s">
        <v>65</v>
      </c>
      <c r="J173" s="68" t="s">
        <v>66</v>
      </c>
      <c r="K173" s="70">
        <v>0</v>
      </c>
      <c r="L173" s="70">
        <v>0</v>
      </c>
      <c r="M173" s="70">
        <v>0</v>
      </c>
      <c r="N173" s="70" t="s">
        <v>65</v>
      </c>
      <c r="O173" s="70">
        <v>0</v>
      </c>
      <c r="P173" s="70" t="s">
        <v>68</v>
      </c>
      <c r="Q173" s="70" t="s">
        <v>68</v>
      </c>
      <c r="R173" s="66"/>
      <c r="S173" s="67"/>
    </row>
    <row r="174" spans="2:19" x14ac:dyDescent="0.3">
      <c r="B174" s="66" t="s">
        <v>1509</v>
      </c>
      <c r="C174" s="67" t="s">
        <v>1510</v>
      </c>
      <c r="D174" s="68" t="s">
        <v>65</v>
      </c>
      <c r="E174" s="68" t="s">
        <v>64</v>
      </c>
      <c r="F174" s="69">
        <v>1627809660101</v>
      </c>
      <c r="G174" s="68" t="s">
        <v>64</v>
      </c>
      <c r="H174" s="68" t="s">
        <v>64</v>
      </c>
      <c r="I174" s="68" t="s">
        <v>65</v>
      </c>
      <c r="J174" s="68" t="s">
        <v>66</v>
      </c>
      <c r="K174" s="70">
        <v>0</v>
      </c>
      <c r="L174" s="70">
        <v>0</v>
      </c>
      <c r="M174" s="70">
        <v>0</v>
      </c>
      <c r="N174" s="70" t="s">
        <v>65</v>
      </c>
      <c r="O174" s="70">
        <v>0</v>
      </c>
      <c r="P174" s="70" t="s">
        <v>68</v>
      </c>
      <c r="Q174" s="70" t="s">
        <v>68</v>
      </c>
      <c r="R174" s="66"/>
      <c r="S174" s="67"/>
    </row>
    <row r="175" spans="2:19" x14ac:dyDescent="0.3">
      <c r="B175" s="66" t="s">
        <v>323</v>
      </c>
      <c r="C175" s="67" t="s">
        <v>1511</v>
      </c>
      <c r="D175" s="68" t="s">
        <v>64</v>
      </c>
      <c r="E175" s="68" t="s">
        <v>65</v>
      </c>
      <c r="F175" s="69">
        <v>2423094290101</v>
      </c>
      <c r="G175" s="68" t="s">
        <v>64</v>
      </c>
      <c r="H175" s="68" t="s">
        <v>64</v>
      </c>
      <c r="I175" s="68" t="s">
        <v>66</v>
      </c>
      <c r="J175" s="68" t="s">
        <v>65</v>
      </c>
      <c r="K175" s="70">
        <v>0</v>
      </c>
      <c r="L175" s="70">
        <v>0</v>
      </c>
      <c r="M175" s="70">
        <v>0</v>
      </c>
      <c r="N175" s="70" t="s">
        <v>65</v>
      </c>
      <c r="O175" s="70">
        <v>0</v>
      </c>
      <c r="P175" s="70" t="s">
        <v>68</v>
      </c>
      <c r="Q175" s="70" t="s">
        <v>68</v>
      </c>
      <c r="R175" s="66"/>
      <c r="S175" s="67"/>
    </row>
    <row r="176" spans="2:19" x14ac:dyDescent="0.3">
      <c r="B176" s="66" t="s">
        <v>394</v>
      </c>
      <c r="C176" s="67" t="s">
        <v>1444</v>
      </c>
      <c r="D176" s="68" t="s">
        <v>65</v>
      </c>
      <c r="E176" s="68" t="s">
        <v>64</v>
      </c>
      <c r="F176" s="69">
        <v>2153941511801</v>
      </c>
      <c r="G176" s="68" t="s">
        <v>64</v>
      </c>
      <c r="H176" s="68" t="s">
        <v>65</v>
      </c>
      <c r="I176" s="68" t="s">
        <v>66</v>
      </c>
      <c r="J176" s="68" t="s">
        <v>66</v>
      </c>
      <c r="K176" s="70">
        <v>0</v>
      </c>
      <c r="L176" s="70">
        <v>0</v>
      </c>
      <c r="M176" s="70">
        <v>0</v>
      </c>
      <c r="N176" s="70" t="s">
        <v>65</v>
      </c>
      <c r="O176" s="70">
        <v>0</v>
      </c>
      <c r="P176" s="70" t="s">
        <v>68</v>
      </c>
      <c r="Q176" s="70" t="s">
        <v>68</v>
      </c>
      <c r="R176" s="66"/>
      <c r="S176" s="67"/>
    </row>
    <row r="177" spans="2:19" x14ac:dyDescent="0.3">
      <c r="B177" s="66" t="s">
        <v>1512</v>
      </c>
      <c r="C177" s="67" t="s">
        <v>1513</v>
      </c>
      <c r="D177" s="68" t="s">
        <v>65</v>
      </c>
      <c r="E177" s="68" t="s">
        <v>64</v>
      </c>
      <c r="F177" s="69" t="s">
        <v>1402</v>
      </c>
      <c r="G177" s="68" t="s">
        <v>64</v>
      </c>
      <c r="H177" s="68" t="s">
        <v>65</v>
      </c>
      <c r="I177" s="68" t="s">
        <v>66</v>
      </c>
      <c r="J177" s="68" t="s">
        <v>66</v>
      </c>
      <c r="K177" s="70">
        <v>0</v>
      </c>
      <c r="L177" s="70">
        <v>0</v>
      </c>
      <c r="M177" s="70">
        <v>0</v>
      </c>
      <c r="N177" s="70" t="s">
        <v>65</v>
      </c>
      <c r="O177" s="70">
        <v>0</v>
      </c>
      <c r="P177" s="70" t="s">
        <v>68</v>
      </c>
      <c r="Q177" s="70" t="s">
        <v>68</v>
      </c>
      <c r="R177" s="66"/>
      <c r="S177" s="67"/>
    </row>
    <row r="178" spans="2:19" x14ac:dyDescent="0.3">
      <c r="B178" s="66" t="s">
        <v>1490</v>
      </c>
      <c r="C178" s="67" t="s">
        <v>1514</v>
      </c>
      <c r="D178" s="68" t="s">
        <v>65</v>
      </c>
      <c r="E178" s="68" t="s">
        <v>64</v>
      </c>
      <c r="F178" s="69" t="s">
        <v>1402</v>
      </c>
      <c r="G178" s="68" t="s">
        <v>65</v>
      </c>
      <c r="H178" s="68" t="s">
        <v>65</v>
      </c>
      <c r="I178" s="68" t="s">
        <v>66</v>
      </c>
      <c r="J178" s="68" t="s">
        <v>66</v>
      </c>
      <c r="K178" s="70">
        <v>0</v>
      </c>
      <c r="L178" s="70">
        <v>0</v>
      </c>
      <c r="M178" s="70">
        <v>0</v>
      </c>
      <c r="N178" s="70" t="s">
        <v>65</v>
      </c>
      <c r="O178" s="70">
        <v>0</v>
      </c>
      <c r="P178" s="70" t="s">
        <v>68</v>
      </c>
      <c r="Q178" s="70" t="s">
        <v>68</v>
      </c>
      <c r="R178" s="66"/>
      <c r="S178" s="67"/>
    </row>
    <row r="179" spans="2:19" x14ac:dyDescent="0.3">
      <c r="B179" s="66" t="s">
        <v>192</v>
      </c>
      <c r="C179" s="67" t="s">
        <v>1515</v>
      </c>
      <c r="D179" s="68" t="s">
        <v>65</v>
      </c>
      <c r="E179" s="68" t="s">
        <v>64</v>
      </c>
      <c r="F179" s="69">
        <v>2766150340101</v>
      </c>
      <c r="G179" s="68" t="s">
        <v>64</v>
      </c>
      <c r="H179" s="68" t="s">
        <v>64</v>
      </c>
      <c r="I179" s="68" t="s">
        <v>65</v>
      </c>
      <c r="J179" s="68" t="s">
        <v>66</v>
      </c>
      <c r="K179" s="70">
        <v>0</v>
      </c>
      <c r="L179" s="70">
        <v>0</v>
      </c>
      <c r="M179" s="70">
        <v>0</v>
      </c>
      <c r="N179" s="70" t="s">
        <v>65</v>
      </c>
      <c r="O179" s="70">
        <v>0</v>
      </c>
      <c r="P179" s="70" t="s">
        <v>68</v>
      </c>
      <c r="Q179" s="70" t="s">
        <v>68</v>
      </c>
      <c r="R179" s="66"/>
      <c r="S179" s="67"/>
    </row>
    <row r="180" spans="2:19" x14ac:dyDescent="0.3">
      <c r="B180" s="66" t="s">
        <v>1516</v>
      </c>
      <c r="C180" s="67" t="s">
        <v>1517</v>
      </c>
      <c r="D180" s="68" t="s">
        <v>64</v>
      </c>
      <c r="E180" s="68" t="s">
        <v>65</v>
      </c>
      <c r="F180" s="69">
        <v>2676262580101</v>
      </c>
      <c r="G180" s="68" t="s">
        <v>64</v>
      </c>
      <c r="H180" s="68" t="s">
        <v>65</v>
      </c>
      <c r="I180" s="68" t="s">
        <v>66</v>
      </c>
      <c r="J180" s="68" t="s">
        <v>66</v>
      </c>
      <c r="K180" s="70">
        <v>0</v>
      </c>
      <c r="L180" s="70">
        <v>0</v>
      </c>
      <c r="M180" s="70">
        <v>0</v>
      </c>
      <c r="N180" s="70" t="s">
        <v>65</v>
      </c>
      <c r="O180" s="70">
        <v>0</v>
      </c>
      <c r="P180" s="70" t="s">
        <v>68</v>
      </c>
      <c r="Q180" s="70" t="s">
        <v>68</v>
      </c>
      <c r="R180" s="66"/>
      <c r="S180" s="67"/>
    </row>
    <row r="181" spans="2:19" x14ac:dyDescent="0.3">
      <c r="B181" s="66" t="s">
        <v>1518</v>
      </c>
      <c r="C181" s="67" t="s">
        <v>1519</v>
      </c>
      <c r="D181" s="68" t="s">
        <v>65</v>
      </c>
      <c r="E181" s="68" t="s">
        <v>64</v>
      </c>
      <c r="F181" s="69" t="s">
        <v>1402</v>
      </c>
      <c r="G181" s="68" t="s">
        <v>65</v>
      </c>
      <c r="H181" s="68" t="s">
        <v>64</v>
      </c>
      <c r="I181" s="68" t="s">
        <v>66</v>
      </c>
      <c r="J181" s="68" t="s">
        <v>66</v>
      </c>
      <c r="K181" s="70">
        <v>0</v>
      </c>
      <c r="L181" s="70">
        <v>0</v>
      </c>
      <c r="M181" s="70">
        <v>0</v>
      </c>
      <c r="N181" s="70" t="s">
        <v>65</v>
      </c>
      <c r="O181" s="70">
        <v>0</v>
      </c>
      <c r="P181" s="70" t="s">
        <v>68</v>
      </c>
      <c r="Q181" s="70" t="s">
        <v>68</v>
      </c>
      <c r="R181" s="66"/>
      <c r="S181" s="67"/>
    </row>
    <row r="182" spans="2:19" x14ac:dyDescent="0.3">
      <c r="B182" s="66" t="s">
        <v>1520</v>
      </c>
      <c r="C182" s="67" t="s">
        <v>1521</v>
      </c>
      <c r="D182" s="68" t="s">
        <v>64</v>
      </c>
      <c r="E182" s="68" t="s">
        <v>65</v>
      </c>
      <c r="F182" s="69">
        <v>1827425390101</v>
      </c>
      <c r="G182" s="68" t="s">
        <v>64</v>
      </c>
      <c r="H182" s="68" t="s">
        <v>64</v>
      </c>
      <c r="I182" s="68" t="s">
        <v>65</v>
      </c>
      <c r="J182" s="68" t="s">
        <v>66</v>
      </c>
      <c r="K182" s="70">
        <v>0</v>
      </c>
      <c r="L182" s="70">
        <v>0</v>
      </c>
      <c r="M182" s="70">
        <v>0</v>
      </c>
      <c r="N182" s="70" t="s">
        <v>65</v>
      </c>
      <c r="O182" s="70">
        <v>0</v>
      </c>
      <c r="P182" s="70" t="s">
        <v>68</v>
      </c>
      <c r="Q182" s="70" t="s">
        <v>68</v>
      </c>
      <c r="R182" s="66"/>
      <c r="S182" s="67"/>
    </row>
    <row r="183" spans="2:19" x14ac:dyDescent="0.3">
      <c r="B183" s="66" t="s">
        <v>1433</v>
      </c>
      <c r="C183" s="67" t="s">
        <v>1457</v>
      </c>
      <c r="D183" s="68" t="s">
        <v>64</v>
      </c>
      <c r="E183" s="68" t="s">
        <v>65</v>
      </c>
      <c r="F183" s="69">
        <v>2326857150101</v>
      </c>
      <c r="G183" s="68" t="s">
        <v>64</v>
      </c>
      <c r="H183" s="68" t="s">
        <v>65</v>
      </c>
      <c r="I183" s="68" t="s">
        <v>66</v>
      </c>
      <c r="J183" s="68" t="s">
        <v>66</v>
      </c>
      <c r="K183" s="70">
        <v>0</v>
      </c>
      <c r="L183" s="70">
        <v>0</v>
      </c>
      <c r="M183" s="70">
        <v>0</v>
      </c>
      <c r="N183" s="70" t="s">
        <v>67</v>
      </c>
      <c r="O183" s="70">
        <v>0</v>
      </c>
      <c r="P183" s="70" t="s">
        <v>68</v>
      </c>
      <c r="Q183" s="70" t="s">
        <v>68</v>
      </c>
      <c r="R183" s="66"/>
      <c r="S183" s="67"/>
    </row>
    <row r="184" spans="2:19" x14ac:dyDescent="0.3">
      <c r="B184" s="66" t="s">
        <v>185</v>
      </c>
      <c r="C184" s="67" t="s">
        <v>304</v>
      </c>
      <c r="D184" s="68" t="s">
        <v>64</v>
      </c>
      <c r="E184" s="68" t="s">
        <v>65</v>
      </c>
      <c r="F184" s="69" t="s">
        <v>1522</v>
      </c>
      <c r="G184" s="68" t="s">
        <v>65</v>
      </c>
      <c r="H184" s="68" t="s">
        <v>64</v>
      </c>
      <c r="I184" s="68" t="s">
        <v>66</v>
      </c>
      <c r="J184" s="68" t="s">
        <v>66</v>
      </c>
      <c r="K184" s="70">
        <v>0</v>
      </c>
      <c r="L184" s="70">
        <v>0</v>
      </c>
      <c r="M184" s="70">
        <v>0</v>
      </c>
      <c r="N184" s="70" t="s">
        <v>67</v>
      </c>
      <c r="O184" s="70">
        <v>0</v>
      </c>
      <c r="P184" s="70" t="s">
        <v>68</v>
      </c>
      <c r="Q184" s="70" t="s">
        <v>68</v>
      </c>
      <c r="R184" s="66"/>
      <c r="S184" s="67"/>
    </row>
    <row r="185" spans="2:19" x14ac:dyDescent="0.3">
      <c r="B185" s="66" t="s">
        <v>1523</v>
      </c>
      <c r="C185" s="67" t="s">
        <v>304</v>
      </c>
      <c r="D185" s="68" t="s">
        <v>64</v>
      </c>
      <c r="E185" s="68" t="s">
        <v>65</v>
      </c>
      <c r="F185" s="69" t="s">
        <v>1522</v>
      </c>
      <c r="G185" s="68" t="s">
        <v>65</v>
      </c>
      <c r="H185" s="68" t="s">
        <v>64</v>
      </c>
      <c r="I185" s="68" t="s">
        <v>66</v>
      </c>
      <c r="J185" s="68" t="s">
        <v>66</v>
      </c>
      <c r="K185" s="70">
        <v>0</v>
      </c>
      <c r="L185" s="70">
        <v>0</v>
      </c>
      <c r="M185" s="70">
        <v>0</v>
      </c>
      <c r="N185" s="70" t="s">
        <v>67</v>
      </c>
      <c r="O185" s="70">
        <v>0</v>
      </c>
      <c r="P185" s="70" t="s">
        <v>68</v>
      </c>
      <c r="Q185" s="70" t="s">
        <v>68</v>
      </c>
      <c r="R185" s="66"/>
      <c r="S185" s="67"/>
    </row>
    <row r="186" spans="2:19" x14ac:dyDescent="0.3">
      <c r="B186" s="66" t="s">
        <v>1478</v>
      </c>
      <c r="C186" s="67" t="s">
        <v>414</v>
      </c>
      <c r="D186" s="68" t="s">
        <v>65</v>
      </c>
      <c r="E186" s="68" t="s">
        <v>64</v>
      </c>
      <c r="F186" s="69">
        <v>1662198860101</v>
      </c>
      <c r="G186" s="68" t="s">
        <v>64</v>
      </c>
      <c r="H186" s="68" t="s">
        <v>64</v>
      </c>
      <c r="I186" s="68" t="s">
        <v>66</v>
      </c>
      <c r="J186" s="68" t="s">
        <v>65</v>
      </c>
      <c r="K186" s="70">
        <v>0</v>
      </c>
      <c r="L186" s="70">
        <v>0</v>
      </c>
      <c r="M186" s="70">
        <v>0</v>
      </c>
      <c r="N186" s="70" t="s">
        <v>67</v>
      </c>
      <c r="O186" s="70">
        <v>0</v>
      </c>
      <c r="P186" s="70" t="s">
        <v>68</v>
      </c>
      <c r="Q186" s="70" t="s">
        <v>68</v>
      </c>
      <c r="R186" s="66"/>
      <c r="S186" s="67"/>
    </row>
    <row r="187" spans="2:19" x14ac:dyDescent="0.3">
      <c r="B187" s="66" t="s">
        <v>1524</v>
      </c>
      <c r="C187" s="67" t="s">
        <v>1525</v>
      </c>
      <c r="D187" s="68" t="s">
        <v>65</v>
      </c>
      <c r="E187" s="68" t="s">
        <v>64</v>
      </c>
      <c r="F187" s="69" t="s">
        <v>1526</v>
      </c>
      <c r="G187" s="68" t="s">
        <v>64</v>
      </c>
      <c r="H187" s="68" t="s">
        <v>65</v>
      </c>
      <c r="I187" s="68" t="s">
        <v>66</v>
      </c>
      <c r="J187" s="68" t="s">
        <v>66</v>
      </c>
      <c r="K187" s="70">
        <v>0</v>
      </c>
      <c r="L187" s="70">
        <v>0</v>
      </c>
      <c r="M187" s="70">
        <v>0</v>
      </c>
      <c r="N187" s="70" t="s">
        <v>67</v>
      </c>
      <c r="O187" s="70">
        <v>0</v>
      </c>
      <c r="P187" s="70" t="s">
        <v>68</v>
      </c>
      <c r="Q187" s="70" t="s">
        <v>68</v>
      </c>
      <c r="R187" s="66"/>
      <c r="S187" s="67"/>
    </row>
    <row r="188" spans="2:19" x14ac:dyDescent="0.3">
      <c r="B188" s="66" t="s">
        <v>1527</v>
      </c>
      <c r="C188" s="67" t="s">
        <v>1528</v>
      </c>
      <c r="D188" s="68" t="s">
        <v>65</v>
      </c>
      <c r="E188" s="68" t="s">
        <v>64</v>
      </c>
      <c r="F188" s="69" t="s">
        <v>1522</v>
      </c>
      <c r="G188" s="68" t="s">
        <v>64</v>
      </c>
      <c r="H188" s="68" t="s">
        <v>65</v>
      </c>
      <c r="I188" s="68" t="s">
        <v>66</v>
      </c>
      <c r="J188" s="68" t="s">
        <v>66</v>
      </c>
      <c r="K188" s="70">
        <v>0</v>
      </c>
      <c r="L188" s="70">
        <v>0</v>
      </c>
      <c r="M188" s="70">
        <v>0</v>
      </c>
      <c r="N188" s="70" t="s">
        <v>67</v>
      </c>
      <c r="O188" s="70">
        <v>0</v>
      </c>
      <c r="P188" s="70" t="s">
        <v>68</v>
      </c>
      <c r="Q188" s="70" t="s">
        <v>68</v>
      </c>
      <c r="R188" s="66"/>
      <c r="S188" s="67"/>
    </row>
    <row r="189" spans="2:19" x14ac:dyDescent="0.3">
      <c r="B189" s="66" t="s">
        <v>1524</v>
      </c>
      <c r="C189" s="67" t="s">
        <v>1529</v>
      </c>
      <c r="D189" s="68" t="s">
        <v>65</v>
      </c>
      <c r="E189" s="68" t="s">
        <v>64</v>
      </c>
      <c r="F189" s="69">
        <v>1696490320101</v>
      </c>
      <c r="G189" s="68" t="s">
        <v>64</v>
      </c>
      <c r="H189" s="68" t="s">
        <v>64</v>
      </c>
      <c r="I189" s="68" t="s">
        <v>65</v>
      </c>
      <c r="J189" s="68" t="s">
        <v>66</v>
      </c>
      <c r="K189" s="70">
        <v>0</v>
      </c>
      <c r="L189" s="70">
        <v>0</v>
      </c>
      <c r="M189" s="70">
        <v>0</v>
      </c>
      <c r="N189" s="70" t="s">
        <v>67</v>
      </c>
      <c r="O189" s="70">
        <v>0</v>
      </c>
      <c r="P189" s="70" t="s">
        <v>68</v>
      </c>
      <c r="Q189" s="70" t="s">
        <v>68</v>
      </c>
      <c r="R189" s="66"/>
      <c r="S189" s="67"/>
    </row>
    <row r="190" spans="2:19" x14ac:dyDescent="0.3">
      <c r="B190" s="66" t="s">
        <v>443</v>
      </c>
      <c r="C190" s="67" t="s">
        <v>444</v>
      </c>
      <c r="D190" s="68" t="s">
        <v>65</v>
      </c>
      <c r="E190" s="68" t="s">
        <v>64</v>
      </c>
      <c r="F190" s="69">
        <v>1783739310101</v>
      </c>
      <c r="G190" s="68" t="s">
        <v>64</v>
      </c>
      <c r="H190" s="68" t="s">
        <v>64</v>
      </c>
      <c r="I190" s="68" t="s">
        <v>65</v>
      </c>
      <c r="J190" s="68" t="s">
        <v>66</v>
      </c>
      <c r="K190" s="70">
        <v>0</v>
      </c>
      <c r="L190" s="70">
        <v>0</v>
      </c>
      <c r="M190" s="70">
        <v>0</v>
      </c>
      <c r="N190" s="70" t="s">
        <v>67</v>
      </c>
      <c r="O190" s="70">
        <v>0</v>
      </c>
      <c r="P190" s="70" t="s">
        <v>68</v>
      </c>
      <c r="Q190" s="70" t="s">
        <v>68</v>
      </c>
      <c r="R190" s="66"/>
      <c r="S190" s="67"/>
    </row>
    <row r="191" spans="2:19" x14ac:dyDescent="0.3">
      <c r="B191" s="66" t="s">
        <v>1530</v>
      </c>
      <c r="C191" s="67" t="s">
        <v>1531</v>
      </c>
      <c r="D191" s="68" t="s">
        <v>65</v>
      </c>
      <c r="E191" s="68" t="s">
        <v>64</v>
      </c>
      <c r="F191" s="69" t="s">
        <v>1460</v>
      </c>
      <c r="G191" s="68" t="s">
        <v>64</v>
      </c>
      <c r="H191" s="68" t="s">
        <v>64</v>
      </c>
      <c r="I191" s="68" t="s">
        <v>66</v>
      </c>
      <c r="J191" s="68" t="s">
        <v>65</v>
      </c>
      <c r="K191" s="70">
        <v>0</v>
      </c>
      <c r="L191" s="70">
        <v>0</v>
      </c>
      <c r="M191" s="70">
        <v>0</v>
      </c>
      <c r="N191" s="70" t="s">
        <v>67</v>
      </c>
      <c r="O191" s="70">
        <v>0</v>
      </c>
      <c r="P191" s="70" t="s">
        <v>68</v>
      </c>
      <c r="Q191" s="70" t="s">
        <v>68</v>
      </c>
      <c r="R191" s="66"/>
      <c r="S191" s="67"/>
    </row>
    <row r="192" spans="2:19" x14ac:dyDescent="0.3">
      <c r="B192" s="66" t="s">
        <v>1397</v>
      </c>
      <c r="C192" s="67" t="s">
        <v>1531</v>
      </c>
      <c r="D192" s="68" t="s">
        <v>64</v>
      </c>
      <c r="E192" s="68" t="s">
        <v>65</v>
      </c>
      <c r="F192" s="69" t="s">
        <v>1460</v>
      </c>
      <c r="G192" s="68" t="s">
        <v>65</v>
      </c>
      <c r="H192" s="68" t="s">
        <v>64</v>
      </c>
      <c r="I192" s="68" t="s">
        <v>66</v>
      </c>
      <c r="J192" s="68" t="s">
        <v>66</v>
      </c>
      <c r="K192" s="70">
        <v>0</v>
      </c>
      <c r="L192" s="70">
        <v>0</v>
      </c>
      <c r="M192" s="70">
        <v>0</v>
      </c>
      <c r="N192" s="70" t="s">
        <v>67</v>
      </c>
      <c r="O192" s="70">
        <v>0</v>
      </c>
      <c r="P192" s="70" t="s">
        <v>68</v>
      </c>
      <c r="Q192" s="70" t="s">
        <v>68</v>
      </c>
      <c r="R192" s="66"/>
      <c r="S192" s="67"/>
    </row>
    <row r="193" spans="2:19" x14ac:dyDescent="0.3">
      <c r="B193" s="66" t="s">
        <v>1532</v>
      </c>
      <c r="C193" s="67" t="s">
        <v>190</v>
      </c>
      <c r="D193" s="68" t="s">
        <v>65</v>
      </c>
      <c r="E193" s="68" t="s">
        <v>64</v>
      </c>
      <c r="F193" s="69" t="s">
        <v>1460</v>
      </c>
      <c r="G193" s="68" t="s">
        <v>65</v>
      </c>
      <c r="H193" s="68" t="s">
        <v>64</v>
      </c>
      <c r="I193" s="68" t="s">
        <v>66</v>
      </c>
      <c r="J193" s="68" t="s">
        <v>66</v>
      </c>
      <c r="K193" s="70">
        <v>0</v>
      </c>
      <c r="L193" s="70">
        <v>0</v>
      </c>
      <c r="M193" s="70">
        <v>0</v>
      </c>
      <c r="N193" s="70" t="s">
        <v>67</v>
      </c>
      <c r="O193" s="70">
        <v>0</v>
      </c>
      <c r="P193" s="70" t="s">
        <v>68</v>
      </c>
      <c r="Q193" s="70" t="s">
        <v>68</v>
      </c>
      <c r="R193" s="66"/>
      <c r="S193" s="67"/>
    </row>
    <row r="194" spans="2:19" x14ac:dyDescent="0.3">
      <c r="B194" s="66" t="s">
        <v>1533</v>
      </c>
      <c r="C194" s="67" t="s">
        <v>1534</v>
      </c>
      <c r="D194" s="68" t="s">
        <v>65</v>
      </c>
      <c r="E194" s="68" t="s">
        <v>64</v>
      </c>
      <c r="F194" s="69" t="s">
        <v>1460</v>
      </c>
      <c r="G194" s="68" t="s">
        <v>65</v>
      </c>
      <c r="H194" s="68" t="s">
        <v>65</v>
      </c>
      <c r="I194" s="68" t="s">
        <v>66</v>
      </c>
      <c r="J194" s="68" t="s">
        <v>66</v>
      </c>
      <c r="K194" s="70">
        <v>0</v>
      </c>
      <c r="L194" s="70">
        <v>0</v>
      </c>
      <c r="M194" s="70">
        <v>0</v>
      </c>
      <c r="N194" s="70" t="s">
        <v>67</v>
      </c>
      <c r="O194" s="70">
        <v>0</v>
      </c>
      <c r="P194" s="70" t="s">
        <v>68</v>
      </c>
      <c r="Q194" s="70" t="s">
        <v>68</v>
      </c>
      <c r="R194" s="66"/>
      <c r="S194" s="67"/>
    </row>
    <row r="195" spans="2:19" x14ac:dyDescent="0.3">
      <c r="B195" s="66" t="s">
        <v>1535</v>
      </c>
      <c r="C195" s="67" t="s">
        <v>1536</v>
      </c>
      <c r="D195" s="68" t="s">
        <v>65</v>
      </c>
      <c r="E195" s="68" t="s">
        <v>64</v>
      </c>
      <c r="F195" s="69">
        <v>1797945820101</v>
      </c>
      <c r="G195" s="68" t="s">
        <v>64</v>
      </c>
      <c r="H195" s="68" t="s">
        <v>64</v>
      </c>
      <c r="I195" s="68" t="s">
        <v>65</v>
      </c>
      <c r="J195" s="68" t="s">
        <v>66</v>
      </c>
      <c r="K195" s="70">
        <v>0</v>
      </c>
      <c r="L195" s="70">
        <v>0</v>
      </c>
      <c r="M195" s="70">
        <v>0</v>
      </c>
      <c r="N195" s="70" t="s">
        <v>67</v>
      </c>
      <c r="O195" s="70">
        <v>0</v>
      </c>
      <c r="P195" s="70" t="s">
        <v>68</v>
      </c>
      <c r="Q195" s="70" t="s">
        <v>68</v>
      </c>
      <c r="R195" s="66"/>
      <c r="S195" s="67"/>
    </row>
    <row r="196" spans="2:19" x14ac:dyDescent="0.3">
      <c r="B196" s="66" t="s">
        <v>1491</v>
      </c>
      <c r="C196" s="67" t="s">
        <v>1537</v>
      </c>
      <c r="D196" s="68" t="s">
        <v>65</v>
      </c>
      <c r="E196" s="68" t="s">
        <v>64</v>
      </c>
      <c r="F196" s="69">
        <v>1816706820101</v>
      </c>
      <c r="G196" s="68" t="s">
        <v>64</v>
      </c>
      <c r="H196" s="68" t="s">
        <v>64</v>
      </c>
      <c r="I196" s="68" t="s">
        <v>65</v>
      </c>
      <c r="J196" s="68" t="s">
        <v>66</v>
      </c>
      <c r="K196" s="70">
        <v>0</v>
      </c>
      <c r="L196" s="70">
        <v>0</v>
      </c>
      <c r="M196" s="70">
        <v>0</v>
      </c>
      <c r="N196" s="70" t="s">
        <v>65</v>
      </c>
      <c r="O196" s="70">
        <v>0</v>
      </c>
      <c r="P196" s="70" t="s">
        <v>68</v>
      </c>
      <c r="Q196" s="70" t="s">
        <v>68</v>
      </c>
      <c r="R196" s="66"/>
      <c r="S196" s="67"/>
    </row>
    <row r="197" spans="2:19" x14ac:dyDescent="0.3">
      <c r="B197" s="66" t="s">
        <v>472</v>
      </c>
      <c r="C197" s="67" t="s">
        <v>414</v>
      </c>
      <c r="D197" s="68" t="s">
        <v>65</v>
      </c>
      <c r="E197" s="68" t="s">
        <v>64</v>
      </c>
      <c r="F197" s="69">
        <v>1662198860101</v>
      </c>
      <c r="G197" s="68" t="s">
        <v>64</v>
      </c>
      <c r="H197" s="68" t="s">
        <v>64</v>
      </c>
      <c r="I197" s="68" t="s">
        <v>66</v>
      </c>
      <c r="J197" s="68" t="s">
        <v>65</v>
      </c>
      <c r="K197" s="70">
        <v>0</v>
      </c>
      <c r="L197" s="70">
        <v>0</v>
      </c>
      <c r="M197" s="70">
        <v>0</v>
      </c>
      <c r="N197" s="70" t="s">
        <v>67</v>
      </c>
      <c r="O197" s="70">
        <v>0</v>
      </c>
      <c r="P197" s="70" t="s">
        <v>68</v>
      </c>
      <c r="Q197" s="70" t="s">
        <v>68</v>
      </c>
      <c r="R197" s="66"/>
      <c r="S197" s="67"/>
    </row>
    <row r="198" spans="2:19" x14ac:dyDescent="0.3">
      <c r="B198" s="66" t="s">
        <v>1538</v>
      </c>
      <c r="C198" s="67" t="s">
        <v>1539</v>
      </c>
      <c r="D198" s="68" t="s">
        <v>65</v>
      </c>
      <c r="E198" s="68" t="s">
        <v>64</v>
      </c>
      <c r="F198" s="69">
        <v>3662769560115</v>
      </c>
      <c r="G198" s="68" t="s">
        <v>64</v>
      </c>
      <c r="H198" s="68" t="s">
        <v>65</v>
      </c>
      <c r="I198" s="68" t="s">
        <v>66</v>
      </c>
      <c r="J198" s="68" t="s">
        <v>66</v>
      </c>
      <c r="K198" s="70">
        <v>0</v>
      </c>
      <c r="L198" s="70">
        <v>0</v>
      </c>
      <c r="M198" s="70">
        <v>0</v>
      </c>
      <c r="N198" s="70" t="s">
        <v>65</v>
      </c>
      <c r="O198" s="70">
        <v>0</v>
      </c>
      <c r="P198" s="70" t="s">
        <v>68</v>
      </c>
      <c r="Q198" s="70" t="s">
        <v>68</v>
      </c>
      <c r="R198" s="66"/>
      <c r="S198" s="67"/>
    </row>
    <row r="199" spans="2:19" x14ac:dyDescent="0.3">
      <c r="B199" s="66" t="s">
        <v>1540</v>
      </c>
      <c r="C199" s="67" t="s">
        <v>1541</v>
      </c>
      <c r="D199" s="68" t="s">
        <v>65</v>
      </c>
      <c r="E199" s="68" t="s">
        <v>64</v>
      </c>
      <c r="F199" s="69">
        <v>2603669940101</v>
      </c>
      <c r="G199" s="68" t="s">
        <v>64</v>
      </c>
      <c r="H199" s="68" t="s">
        <v>64</v>
      </c>
      <c r="I199" s="68" t="s">
        <v>65</v>
      </c>
      <c r="J199" s="68" t="s">
        <v>66</v>
      </c>
      <c r="K199" s="70">
        <v>0</v>
      </c>
      <c r="L199" s="70">
        <v>0</v>
      </c>
      <c r="M199" s="70">
        <v>0</v>
      </c>
      <c r="N199" s="70" t="s">
        <v>65</v>
      </c>
      <c r="O199" s="70">
        <v>0</v>
      </c>
      <c r="P199" s="70" t="s">
        <v>68</v>
      </c>
      <c r="Q199" s="70" t="s">
        <v>68</v>
      </c>
      <c r="R199" s="66"/>
      <c r="S199" s="67"/>
    </row>
    <row r="200" spans="2:19" x14ac:dyDescent="0.3">
      <c r="B200" s="66" t="s">
        <v>1542</v>
      </c>
      <c r="C200" s="67" t="s">
        <v>533</v>
      </c>
      <c r="D200" s="68" t="s">
        <v>65</v>
      </c>
      <c r="E200" s="68" t="s">
        <v>64</v>
      </c>
      <c r="F200" s="69">
        <v>2433393132005</v>
      </c>
      <c r="G200" s="68" t="s">
        <v>64</v>
      </c>
      <c r="H200" s="68" t="s">
        <v>64</v>
      </c>
      <c r="I200" s="68" t="s">
        <v>66</v>
      </c>
      <c r="J200" s="68" t="s">
        <v>65</v>
      </c>
      <c r="K200" s="70">
        <v>0</v>
      </c>
      <c r="L200" s="70">
        <v>0</v>
      </c>
      <c r="M200" s="70">
        <v>0</v>
      </c>
      <c r="N200" s="70" t="s">
        <v>67</v>
      </c>
      <c r="O200" s="70">
        <v>0</v>
      </c>
      <c r="P200" s="70" t="s">
        <v>68</v>
      </c>
      <c r="Q200" s="70" t="s">
        <v>68</v>
      </c>
      <c r="R200" s="66"/>
      <c r="S200" s="67"/>
    </row>
    <row r="201" spans="2:19" x14ac:dyDescent="0.3">
      <c r="B201" s="66" t="s">
        <v>1502</v>
      </c>
      <c r="C201" s="67" t="s">
        <v>1543</v>
      </c>
      <c r="D201" s="68" t="s">
        <v>65</v>
      </c>
      <c r="E201" s="68" t="s">
        <v>64</v>
      </c>
      <c r="F201" s="69">
        <v>2247961780101</v>
      </c>
      <c r="G201" s="68" t="s">
        <v>64</v>
      </c>
      <c r="H201" s="68" t="s">
        <v>65</v>
      </c>
      <c r="I201" s="68" t="s">
        <v>66</v>
      </c>
      <c r="J201" s="68" t="s">
        <v>66</v>
      </c>
      <c r="K201" s="70">
        <v>0</v>
      </c>
      <c r="L201" s="70">
        <v>0</v>
      </c>
      <c r="M201" s="70">
        <v>0</v>
      </c>
      <c r="N201" s="70" t="s">
        <v>67</v>
      </c>
      <c r="O201" s="70">
        <v>0</v>
      </c>
      <c r="P201" s="70" t="s">
        <v>68</v>
      </c>
      <c r="Q201" s="70" t="s">
        <v>68</v>
      </c>
      <c r="R201" s="66"/>
      <c r="S201" s="67"/>
    </row>
    <row r="202" spans="2:19" x14ac:dyDescent="0.3">
      <c r="B202" s="66" t="s">
        <v>415</v>
      </c>
      <c r="C202" s="67" t="s">
        <v>1525</v>
      </c>
      <c r="D202" s="68" t="s">
        <v>65</v>
      </c>
      <c r="E202" s="68" t="s">
        <v>64</v>
      </c>
      <c r="F202" s="69">
        <v>2598889820101</v>
      </c>
      <c r="G202" s="68" t="s">
        <v>64</v>
      </c>
      <c r="H202" s="68" t="s">
        <v>64</v>
      </c>
      <c r="I202" s="68" t="s">
        <v>65</v>
      </c>
      <c r="J202" s="68" t="s">
        <v>66</v>
      </c>
      <c r="K202" s="70">
        <v>0</v>
      </c>
      <c r="L202" s="70">
        <v>0</v>
      </c>
      <c r="M202" s="70">
        <v>0</v>
      </c>
      <c r="N202" s="70" t="s">
        <v>67</v>
      </c>
      <c r="O202" s="70">
        <v>0</v>
      </c>
      <c r="P202" s="70" t="s">
        <v>68</v>
      </c>
      <c r="Q202" s="70" t="s">
        <v>68</v>
      </c>
      <c r="R202" s="66"/>
      <c r="S202" s="67"/>
    </row>
    <row r="203" spans="2:19" x14ac:dyDescent="0.3">
      <c r="B203" s="66" t="s">
        <v>1533</v>
      </c>
      <c r="C203" s="67" t="s">
        <v>1544</v>
      </c>
      <c r="D203" s="68" t="s">
        <v>65</v>
      </c>
      <c r="E203" s="68" t="s">
        <v>64</v>
      </c>
      <c r="F203" s="69">
        <v>1604755540101</v>
      </c>
      <c r="G203" s="68" t="s">
        <v>64</v>
      </c>
      <c r="H203" s="68" t="s">
        <v>65</v>
      </c>
      <c r="I203" s="68" t="s">
        <v>66</v>
      </c>
      <c r="J203" s="68" t="s">
        <v>66</v>
      </c>
      <c r="K203" s="70">
        <v>0</v>
      </c>
      <c r="L203" s="70">
        <v>0</v>
      </c>
      <c r="M203" s="70">
        <v>0</v>
      </c>
      <c r="N203" s="70" t="s">
        <v>67</v>
      </c>
      <c r="O203" s="70">
        <v>0</v>
      </c>
      <c r="P203" s="70" t="s">
        <v>68</v>
      </c>
      <c r="Q203" s="70" t="s">
        <v>68</v>
      </c>
      <c r="R203" s="66"/>
      <c r="S203" s="67"/>
    </row>
    <row r="204" spans="2:19" x14ac:dyDescent="0.3">
      <c r="B204" s="66" t="s">
        <v>1478</v>
      </c>
      <c r="C204" s="67" t="s">
        <v>414</v>
      </c>
      <c r="D204" s="68" t="s">
        <v>65</v>
      </c>
      <c r="E204" s="68" t="s">
        <v>64</v>
      </c>
      <c r="F204" s="69">
        <v>1662198860101</v>
      </c>
      <c r="G204" s="68" t="s">
        <v>64</v>
      </c>
      <c r="H204" s="68" t="s">
        <v>64</v>
      </c>
      <c r="I204" s="68" t="s">
        <v>66</v>
      </c>
      <c r="J204" s="68" t="s">
        <v>65</v>
      </c>
      <c r="K204" s="70">
        <v>0</v>
      </c>
      <c r="L204" s="70">
        <v>0</v>
      </c>
      <c r="M204" s="70">
        <v>0</v>
      </c>
      <c r="N204" s="70" t="s">
        <v>65</v>
      </c>
      <c r="O204" s="70">
        <v>0</v>
      </c>
      <c r="P204" s="70" t="s">
        <v>68</v>
      </c>
      <c r="Q204" s="70" t="s">
        <v>68</v>
      </c>
      <c r="R204" s="66"/>
      <c r="S204" s="67"/>
    </row>
    <row r="205" spans="2:19" x14ac:dyDescent="0.3">
      <c r="B205" s="66" t="s">
        <v>1403</v>
      </c>
      <c r="C205" s="67" t="s">
        <v>173</v>
      </c>
      <c r="D205" s="68" t="s">
        <v>65</v>
      </c>
      <c r="E205" s="68" t="s">
        <v>64</v>
      </c>
      <c r="F205" s="69" t="s">
        <v>1495</v>
      </c>
      <c r="G205" s="68" t="s">
        <v>64</v>
      </c>
      <c r="H205" s="68" t="s">
        <v>65</v>
      </c>
      <c r="I205" s="68" t="s">
        <v>66</v>
      </c>
      <c r="J205" s="68" t="s">
        <v>66</v>
      </c>
      <c r="K205" s="70">
        <v>0</v>
      </c>
      <c r="L205" s="70">
        <v>0</v>
      </c>
      <c r="M205" s="70">
        <v>0</v>
      </c>
      <c r="N205" s="70" t="s">
        <v>67</v>
      </c>
      <c r="O205" s="70">
        <v>0</v>
      </c>
      <c r="P205" s="70" t="s">
        <v>68</v>
      </c>
      <c r="Q205" s="70" t="s">
        <v>68</v>
      </c>
      <c r="R205" s="66"/>
      <c r="S205" s="67"/>
    </row>
    <row r="206" spans="2:19" x14ac:dyDescent="0.3">
      <c r="B206" s="66" t="s">
        <v>1491</v>
      </c>
      <c r="C206" s="67" t="s">
        <v>1545</v>
      </c>
      <c r="D206" s="68" t="s">
        <v>65</v>
      </c>
      <c r="E206" s="68" t="s">
        <v>64</v>
      </c>
      <c r="F206" s="69">
        <v>1816706820101</v>
      </c>
      <c r="G206" s="68" t="s">
        <v>64</v>
      </c>
      <c r="H206" s="68" t="s">
        <v>64</v>
      </c>
      <c r="I206" s="68" t="s">
        <v>65</v>
      </c>
      <c r="J206" s="68" t="s">
        <v>66</v>
      </c>
      <c r="K206" s="70">
        <v>0</v>
      </c>
      <c r="L206" s="70">
        <v>0</v>
      </c>
      <c r="M206" s="70">
        <v>0</v>
      </c>
      <c r="N206" s="70" t="s">
        <v>67</v>
      </c>
      <c r="O206" s="70">
        <v>0</v>
      </c>
      <c r="P206" s="70" t="s">
        <v>68</v>
      </c>
      <c r="Q206" s="70" t="s">
        <v>68</v>
      </c>
      <c r="R206" s="66"/>
      <c r="S206" s="67"/>
    </row>
    <row r="207" spans="2:19" x14ac:dyDescent="0.3">
      <c r="B207" s="66" t="s">
        <v>472</v>
      </c>
      <c r="C207" s="67" t="s">
        <v>173</v>
      </c>
      <c r="D207" s="68" t="s">
        <v>65</v>
      </c>
      <c r="E207" s="68" t="s">
        <v>64</v>
      </c>
      <c r="F207" s="69">
        <v>1615273531416</v>
      </c>
      <c r="G207" s="68" t="s">
        <v>64</v>
      </c>
      <c r="H207" s="68" t="s">
        <v>64</v>
      </c>
      <c r="I207" s="68" t="s">
        <v>65</v>
      </c>
      <c r="J207" s="68" t="s">
        <v>66</v>
      </c>
      <c r="K207" s="70">
        <v>0</v>
      </c>
      <c r="L207" s="70">
        <v>0</v>
      </c>
      <c r="M207" s="70">
        <v>0</v>
      </c>
      <c r="N207" s="70" t="s">
        <v>67</v>
      </c>
      <c r="O207" s="70">
        <v>0</v>
      </c>
      <c r="P207" s="70" t="s">
        <v>68</v>
      </c>
      <c r="Q207" s="70" t="s">
        <v>68</v>
      </c>
      <c r="R207" s="66"/>
      <c r="S207" s="67"/>
    </row>
    <row r="208" spans="2:19" x14ac:dyDescent="0.3">
      <c r="B208" s="66" t="s">
        <v>189</v>
      </c>
      <c r="C208" s="67" t="s">
        <v>202</v>
      </c>
      <c r="D208" s="68" t="s">
        <v>64</v>
      </c>
      <c r="E208" s="68" t="s">
        <v>65</v>
      </c>
      <c r="F208" s="69" t="s">
        <v>1402</v>
      </c>
      <c r="G208" s="68" t="s">
        <v>65</v>
      </c>
      <c r="H208" s="68" t="s">
        <v>64</v>
      </c>
      <c r="I208" s="68" t="s">
        <v>66</v>
      </c>
      <c r="J208" s="68" t="s">
        <v>66</v>
      </c>
      <c r="K208" s="70">
        <v>0</v>
      </c>
      <c r="L208" s="70">
        <v>0</v>
      </c>
      <c r="M208" s="70">
        <v>0</v>
      </c>
      <c r="N208" s="70" t="s">
        <v>65</v>
      </c>
      <c r="O208" s="70">
        <v>0</v>
      </c>
      <c r="P208" s="70" t="s">
        <v>68</v>
      </c>
      <c r="Q208" s="70" t="s">
        <v>68</v>
      </c>
      <c r="R208" s="66"/>
      <c r="S208" s="67"/>
    </row>
    <row r="209" spans="2:19" x14ac:dyDescent="0.3">
      <c r="B209" s="66" t="s">
        <v>121</v>
      </c>
      <c r="C209" s="67" t="s">
        <v>180</v>
      </c>
      <c r="D209" s="68" t="s">
        <v>64</v>
      </c>
      <c r="E209" s="68" t="s">
        <v>65</v>
      </c>
      <c r="F209" s="69" t="s">
        <v>1402</v>
      </c>
      <c r="G209" s="68" t="s">
        <v>65</v>
      </c>
      <c r="H209" s="68" t="s">
        <v>64</v>
      </c>
      <c r="I209" s="68" t="s">
        <v>66</v>
      </c>
      <c r="J209" s="68" t="s">
        <v>66</v>
      </c>
      <c r="K209" s="70">
        <v>0</v>
      </c>
      <c r="L209" s="70">
        <v>0</v>
      </c>
      <c r="M209" s="70">
        <v>0</v>
      </c>
      <c r="N209" s="70" t="s">
        <v>65</v>
      </c>
      <c r="O209" s="70">
        <v>0</v>
      </c>
      <c r="P209" s="70" t="s">
        <v>68</v>
      </c>
      <c r="Q209" s="70" t="s">
        <v>68</v>
      </c>
      <c r="R209" s="66"/>
      <c r="S209" s="67"/>
    </row>
    <row r="210" spans="2:19" x14ac:dyDescent="0.3">
      <c r="B210" s="66" t="s">
        <v>1416</v>
      </c>
      <c r="C210" s="67" t="s">
        <v>180</v>
      </c>
      <c r="D210" s="68" t="s">
        <v>65</v>
      </c>
      <c r="E210" s="68" t="s">
        <v>64</v>
      </c>
      <c r="F210" s="69" t="s">
        <v>1402</v>
      </c>
      <c r="G210" s="68" t="s">
        <v>65</v>
      </c>
      <c r="H210" s="68" t="s">
        <v>64</v>
      </c>
      <c r="I210" s="68" t="s">
        <v>66</v>
      </c>
      <c r="J210" s="68" t="s">
        <v>66</v>
      </c>
      <c r="K210" s="70">
        <v>0</v>
      </c>
      <c r="L210" s="70">
        <v>0</v>
      </c>
      <c r="M210" s="70">
        <v>0</v>
      </c>
      <c r="N210" s="70" t="s">
        <v>65</v>
      </c>
      <c r="O210" s="70">
        <v>0</v>
      </c>
      <c r="P210" s="70" t="s">
        <v>68</v>
      </c>
      <c r="Q210" s="70" t="s">
        <v>68</v>
      </c>
      <c r="R210" s="66"/>
      <c r="S210" s="67"/>
    </row>
    <row r="211" spans="2:19" x14ac:dyDescent="0.3">
      <c r="B211" s="66" t="s">
        <v>412</v>
      </c>
      <c r="C211" s="67" t="s">
        <v>202</v>
      </c>
      <c r="D211" s="68" t="s">
        <v>65</v>
      </c>
      <c r="E211" s="68" t="s">
        <v>64</v>
      </c>
      <c r="F211" s="69">
        <v>2817591380101</v>
      </c>
      <c r="G211" s="68" t="s">
        <v>64</v>
      </c>
      <c r="H211" s="68" t="s">
        <v>65</v>
      </c>
      <c r="I211" s="68" t="s">
        <v>66</v>
      </c>
      <c r="J211" s="68" t="s">
        <v>66</v>
      </c>
      <c r="K211" s="70">
        <v>0</v>
      </c>
      <c r="L211" s="70">
        <v>0</v>
      </c>
      <c r="M211" s="70">
        <v>0</v>
      </c>
      <c r="N211" s="70" t="s">
        <v>65</v>
      </c>
      <c r="O211" s="70">
        <v>0</v>
      </c>
      <c r="P211" s="70" t="s">
        <v>68</v>
      </c>
      <c r="Q211" s="70" t="s">
        <v>68</v>
      </c>
      <c r="R211" s="66"/>
      <c r="S211" s="67"/>
    </row>
    <row r="212" spans="2:19" x14ac:dyDescent="0.3">
      <c r="B212" s="66" t="s">
        <v>457</v>
      </c>
      <c r="C212" s="67" t="s">
        <v>416</v>
      </c>
      <c r="D212" s="68" t="s">
        <v>65</v>
      </c>
      <c r="E212" s="68" t="s">
        <v>64</v>
      </c>
      <c r="F212" s="69">
        <v>1638752000101</v>
      </c>
      <c r="G212" s="68" t="s">
        <v>64</v>
      </c>
      <c r="H212" s="68" t="s">
        <v>64</v>
      </c>
      <c r="I212" s="68" t="s">
        <v>65</v>
      </c>
      <c r="J212" s="68" t="s">
        <v>66</v>
      </c>
      <c r="K212" s="70">
        <v>0</v>
      </c>
      <c r="L212" s="70">
        <v>0</v>
      </c>
      <c r="M212" s="70">
        <v>0</v>
      </c>
      <c r="N212" s="70" t="s">
        <v>65</v>
      </c>
      <c r="O212" s="70">
        <v>0</v>
      </c>
      <c r="P212" s="70" t="s">
        <v>68</v>
      </c>
      <c r="Q212" s="70" t="s">
        <v>68</v>
      </c>
      <c r="R212" s="66"/>
      <c r="S212" s="67"/>
    </row>
    <row r="213" spans="2:19" x14ac:dyDescent="0.3">
      <c r="B213" s="66" t="s">
        <v>458</v>
      </c>
      <c r="C213" s="67" t="s">
        <v>116</v>
      </c>
      <c r="D213" s="68" t="s">
        <v>65</v>
      </c>
      <c r="E213" s="68" t="s">
        <v>64</v>
      </c>
      <c r="F213" s="69">
        <v>2435182850611</v>
      </c>
      <c r="G213" s="68" t="s">
        <v>64</v>
      </c>
      <c r="H213" s="68" t="s">
        <v>64</v>
      </c>
      <c r="I213" s="68" t="s">
        <v>66</v>
      </c>
      <c r="J213" s="68" t="s">
        <v>65</v>
      </c>
      <c r="K213" s="70">
        <v>0</v>
      </c>
      <c r="L213" s="70">
        <v>0</v>
      </c>
      <c r="M213" s="70">
        <v>0</v>
      </c>
      <c r="N213" s="70" t="s">
        <v>65</v>
      </c>
      <c r="O213" s="70">
        <v>0</v>
      </c>
      <c r="P213" s="70" t="s">
        <v>68</v>
      </c>
      <c r="Q213" s="70" t="s">
        <v>68</v>
      </c>
      <c r="R213" s="66"/>
      <c r="S213" s="67"/>
    </row>
    <row r="214" spans="2:19" x14ac:dyDescent="0.3">
      <c r="B214" s="66" t="s">
        <v>417</v>
      </c>
      <c r="C214" s="67" t="s">
        <v>459</v>
      </c>
      <c r="D214" s="68" t="s">
        <v>65</v>
      </c>
      <c r="E214" s="68" t="s">
        <v>64</v>
      </c>
      <c r="F214" s="69">
        <v>2400379601006</v>
      </c>
      <c r="G214" s="68" t="s">
        <v>64</v>
      </c>
      <c r="H214" s="68" t="s">
        <v>64</v>
      </c>
      <c r="I214" s="68" t="s">
        <v>65</v>
      </c>
      <c r="J214" s="68" t="s">
        <v>66</v>
      </c>
      <c r="K214" s="70">
        <v>0</v>
      </c>
      <c r="L214" s="70">
        <v>0</v>
      </c>
      <c r="M214" s="70">
        <v>0</v>
      </c>
      <c r="N214" s="70" t="s">
        <v>65</v>
      </c>
      <c r="O214" s="70">
        <v>0</v>
      </c>
      <c r="P214" s="70" t="s">
        <v>68</v>
      </c>
      <c r="Q214" s="70" t="s">
        <v>68</v>
      </c>
      <c r="R214" s="66"/>
      <c r="S214" s="67"/>
    </row>
    <row r="215" spans="2:19" x14ac:dyDescent="0.3">
      <c r="B215" s="66" t="s">
        <v>348</v>
      </c>
      <c r="C215" s="67" t="s">
        <v>460</v>
      </c>
      <c r="D215" s="68" t="s">
        <v>64</v>
      </c>
      <c r="E215" s="68" t="s">
        <v>65</v>
      </c>
      <c r="F215" s="69">
        <v>1637806840101</v>
      </c>
      <c r="G215" s="68" t="s">
        <v>64</v>
      </c>
      <c r="H215" s="68" t="s">
        <v>64</v>
      </c>
      <c r="I215" s="68" t="s">
        <v>65</v>
      </c>
      <c r="J215" s="68" t="s">
        <v>66</v>
      </c>
      <c r="K215" s="70">
        <v>0</v>
      </c>
      <c r="L215" s="70">
        <v>0</v>
      </c>
      <c r="M215" s="70">
        <v>0</v>
      </c>
      <c r="N215" s="70" t="s">
        <v>65</v>
      </c>
      <c r="O215" s="70">
        <v>0</v>
      </c>
      <c r="P215" s="70" t="s">
        <v>68</v>
      </c>
      <c r="Q215" s="70" t="s">
        <v>68</v>
      </c>
      <c r="R215" s="66"/>
      <c r="S215" s="67"/>
    </row>
    <row r="216" spans="2:19" x14ac:dyDescent="0.3">
      <c r="B216" s="66" t="s">
        <v>413</v>
      </c>
      <c r="C216" s="67" t="s">
        <v>461</v>
      </c>
      <c r="D216" s="68" t="s">
        <v>65</v>
      </c>
      <c r="E216" s="68" t="s">
        <v>64</v>
      </c>
      <c r="F216" s="69">
        <v>2508357540101</v>
      </c>
      <c r="G216" s="68" t="s">
        <v>64</v>
      </c>
      <c r="H216" s="68" t="s">
        <v>64</v>
      </c>
      <c r="I216" s="68" t="s">
        <v>65</v>
      </c>
      <c r="J216" s="68" t="s">
        <v>66</v>
      </c>
      <c r="K216" s="70">
        <v>0</v>
      </c>
      <c r="L216" s="70">
        <v>0</v>
      </c>
      <c r="M216" s="70">
        <v>0</v>
      </c>
      <c r="N216" s="70" t="s">
        <v>65</v>
      </c>
      <c r="O216" s="70">
        <v>0</v>
      </c>
      <c r="P216" s="70" t="s">
        <v>68</v>
      </c>
      <c r="Q216" s="70" t="s">
        <v>68</v>
      </c>
      <c r="R216" s="66"/>
      <c r="S216" s="67"/>
    </row>
    <row r="217" spans="2:19" x14ac:dyDescent="0.3">
      <c r="B217" s="66" t="s">
        <v>154</v>
      </c>
      <c r="C217" s="67" t="s">
        <v>1546</v>
      </c>
      <c r="D217" s="68" t="s">
        <v>64</v>
      </c>
      <c r="E217" s="68" t="s">
        <v>65</v>
      </c>
      <c r="F217" s="69" t="s">
        <v>1547</v>
      </c>
      <c r="G217" s="68" t="s">
        <v>65</v>
      </c>
      <c r="H217" s="68" t="s">
        <v>64</v>
      </c>
      <c r="I217" s="68" t="s">
        <v>66</v>
      </c>
      <c r="J217" s="68" t="s">
        <v>66</v>
      </c>
      <c r="K217" s="70">
        <v>0</v>
      </c>
      <c r="L217" s="70">
        <v>0</v>
      </c>
      <c r="M217" s="70">
        <v>0</v>
      </c>
      <c r="N217" s="70">
        <v>0</v>
      </c>
      <c r="O217" s="70">
        <v>0</v>
      </c>
      <c r="P217" s="70" t="s">
        <v>68</v>
      </c>
      <c r="Q217" s="70" t="s">
        <v>68</v>
      </c>
      <c r="R217" s="66"/>
      <c r="S217" s="67"/>
    </row>
    <row r="218" spans="2:19" x14ac:dyDescent="0.3">
      <c r="B218" s="66" t="s">
        <v>1548</v>
      </c>
      <c r="C218" s="67" t="s">
        <v>1546</v>
      </c>
      <c r="D218" s="68" t="s">
        <v>65</v>
      </c>
      <c r="E218" s="68" t="s">
        <v>64</v>
      </c>
      <c r="F218" s="69" t="s">
        <v>1547</v>
      </c>
      <c r="G218" s="68" t="s">
        <v>65</v>
      </c>
      <c r="H218" s="68" t="s">
        <v>64</v>
      </c>
      <c r="I218" s="68" t="s">
        <v>66</v>
      </c>
      <c r="J218" s="68" t="s">
        <v>66</v>
      </c>
      <c r="K218" s="70">
        <v>0</v>
      </c>
      <c r="L218" s="70">
        <v>0</v>
      </c>
      <c r="M218" s="70">
        <v>0</v>
      </c>
      <c r="N218" s="70">
        <v>0</v>
      </c>
      <c r="O218" s="70">
        <v>0</v>
      </c>
      <c r="P218" s="70" t="s">
        <v>68</v>
      </c>
      <c r="Q218" s="70" t="s">
        <v>68</v>
      </c>
      <c r="R218" s="66"/>
      <c r="S218" s="67"/>
    </row>
    <row r="219" spans="2:19" x14ac:dyDescent="0.3">
      <c r="B219" s="66" t="s">
        <v>1549</v>
      </c>
      <c r="C219" s="67" t="s">
        <v>1546</v>
      </c>
      <c r="D219" s="68" t="s">
        <v>65</v>
      </c>
      <c r="E219" s="68" t="s">
        <v>64</v>
      </c>
      <c r="F219" s="69" t="s">
        <v>1402</v>
      </c>
      <c r="G219" s="68" t="s">
        <v>65</v>
      </c>
      <c r="H219" s="68" t="s">
        <v>64</v>
      </c>
      <c r="I219" s="68" t="s">
        <v>66</v>
      </c>
      <c r="J219" s="68" t="s">
        <v>66</v>
      </c>
      <c r="K219" s="70">
        <v>0</v>
      </c>
      <c r="L219" s="70">
        <v>0</v>
      </c>
      <c r="M219" s="70">
        <v>0</v>
      </c>
      <c r="N219" s="70" t="s">
        <v>65</v>
      </c>
      <c r="O219" s="70">
        <v>0</v>
      </c>
      <c r="P219" s="70" t="s">
        <v>68</v>
      </c>
      <c r="Q219" s="70" t="s">
        <v>68</v>
      </c>
      <c r="R219" s="66"/>
      <c r="S219" s="67"/>
    </row>
    <row r="220" spans="2:19" x14ac:dyDescent="0.3">
      <c r="B220" s="66" t="s">
        <v>462</v>
      </c>
      <c r="C220" s="67" t="s">
        <v>463</v>
      </c>
      <c r="D220" s="68" t="s">
        <v>64</v>
      </c>
      <c r="E220" s="68" t="s">
        <v>65</v>
      </c>
      <c r="F220" s="69">
        <v>1998087751803</v>
      </c>
      <c r="G220" s="68" t="s">
        <v>64</v>
      </c>
      <c r="H220" s="68" t="s">
        <v>64</v>
      </c>
      <c r="I220" s="68" t="s">
        <v>65</v>
      </c>
      <c r="J220" s="68" t="s">
        <v>66</v>
      </c>
      <c r="K220" s="70">
        <v>0</v>
      </c>
      <c r="L220" s="70">
        <v>0</v>
      </c>
      <c r="M220" s="70">
        <v>0</v>
      </c>
      <c r="N220" s="70" t="s">
        <v>65</v>
      </c>
      <c r="O220" s="70">
        <v>0</v>
      </c>
      <c r="P220" s="70" t="s">
        <v>68</v>
      </c>
      <c r="Q220" s="70" t="s">
        <v>68</v>
      </c>
      <c r="R220" s="66"/>
      <c r="S220" s="67"/>
    </row>
    <row r="221" spans="2:19" x14ac:dyDescent="0.3">
      <c r="B221" s="66" t="s">
        <v>476</v>
      </c>
      <c r="C221" s="67" t="s">
        <v>1550</v>
      </c>
      <c r="D221" s="68" t="s">
        <v>64</v>
      </c>
      <c r="E221" s="68" t="s">
        <v>65</v>
      </c>
      <c r="F221" s="69" t="s">
        <v>1551</v>
      </c>
      <c r="G221" s="68" t="s">
        <v>64</v>
      </c>
      <c r="H221" s="68" t="s">
        <v>65</v>
      </c>
      <c r="I221" s="68" t="s">
        <v>66</v>
      </c>
      <c r="J221" s="68" t="s">
        <v>66</v>
      </c>
      <c r="K221" s="70">
        <v>0</v>
      </c>
      <c r="L221" s="70">
        <v>0</v>
      </c>
      <c r="M221" s="70">
        <v>0</v>
      </c>
      <c r="N221" s="70" t="s">
        <v>65</v>
      </c>
      <c r="O221" s="70">
        <v>0</v>
      </c>
      <c r="P221" s="70" t="s">
        <v>68</v>
      </c>
      <c r="Q221" s="70" t="s">
        <v>68</v>
      </c>
      <c r="R221" s="66"/>
      <c r="S221" s="67"/>
    </row>
    <row r="222" spans="2:19" x14ac:dyDescent="0.3">
      <c r="B222" s="66" t="s">
        <v>1552</v>
      </c>
      <c r="C222" s="67" t="s">
        <v>1553</v>
      </c>
      <c r="D222" s="68" t="s">
        <v>65</v>
      </c>
      <c r="E222" s="68" t="s">
        <v>64</v>
      </c>
      <c r="F222" s="69" t="s">
        <v>1554</v>
      </c>
      <c r="G222" s="68" t="s">
        <v>64</v>
      </c>
      <c r="H222" s="68" t="s">
        <v>65</v>
      </c>
      <c r="I222" s="68" t="s">
        <v>66</v>
      </c>
      <c r="J222" s="68" t="s">
        <v>66</v>
      </c>
      <c r="K222" s="70">
        <v>0</v>
      </c>
      <c r="L222" s="70">
        <v>0</v>
      </c>
      <c r="M222" s="70">
        <v>0</v>
      </c>
      <c r="N222" s="70" t="s">
        <v>65</v>
      </c>
      <c r="O222" s="70">
        <v>0</v>
      </c>
      <c r="P222" s="70" t="s">
        <v>68</v>
      </c>
      <c r="Q222" s="70" t="s">
        <v>68</v>
      </c>
      <c r="R222" s="66"/>
      <c r="S222" s="67"/>
    </row>
    <row r="223" spans="2:19" x14ac:dyDescent="0.3">
      <c r="B223" s="66" t="s">
        <v>464</v>
      </c>
      <c r="C223" s="67" t="s">
        <v>465</v>
      </c>
      <c r="D223" s="68" t="s">
        <v>64</v>
      </c>
      <c r="E223" s="68" t="s">
        <v>65</v>
      </c>
      <c r="F223" s="69">
        <v>1603554511904</v>
      </c>
      <c r="G223" s="68" t="s">
        <v>64</v>
      </c>
      <c r="H223" s="68" t="s">
        <v>64</v>
      </c>
      <c r="I223" s="68" t="s">
        <v>65</v>
      </c>
      <c r="J223" s="68" t="s">
        <v>66</v>
      </c>
      <c r="K223" s="70">
        <v>0</v>
      </c>
      <c r="L223" s="70">
        <v>0</v>
      </c>
      <c r="M223" s="70">
        <v>0</v>
      </c>
      <c r="N223" s="70" t="s">
        <v>65</v>
      </c>
      <c r="O223" s="70">
        <v>0</v>
      </c>
      <c r="P223" s="70" t="s">
        <v>68</v>
      </c>
      <c r="Q223" s="70" t="s">
        <v>68</v>
      </c>
      <c r="R223" s="66"/>
      <c r="S223" s="67"/>
    </row>
    <row r="224" spans="2:19" x14ac:dyDescent="0.3">
      <c r="B224" s="66" t="s">
        <v>466</v>
      </c>
      <c r="C224" s="67" t="s">
        <v>467</v>
      </c>
      <c r="D224" s="68" t="s">
        <v>64</v>
      </c>
      <c r="E224" s="68" t="s">
        <v>65</v>
      </c>
      <c r="F224" s="69">
        <v>2375539020101</v>
      </c>
      <c r="G224" s="68" t="s">
        <v>64</v>
      </c>
      <c r="H224" s="68" t="s">
        <v>64</v>
      </c>
      <c r="I224" s="68" t="s">
        <v>65</v>
      </c>
      <c r="J224" s="68" t="s">
        <v>66</v>
      </c>
      <c r="K224" s="70">
        <v>0</v>
      </c>
      <c r="L224" s="70">
        <v>0</v>
      </c>
      <c r="M224" s="70">
        <v>0</v>
      </c>
      <c r="N224" s="70" t="s">
        <v>65</v>
      </c>
      <c r="O224" s="70">
        <v>0</v>
      </c>
      <c r="P224" s="70" t="s">
        <v>68</v>
      </c>
      <c r="Q224" s="70" t="s">
        <v>68</v>
      </c>
      <c r="R224" s="66"/>
      <c r="S224" s="67"/>
    </row>
    <row r="225" spans="2:19" x14ac:dyDescent="0.3">
      <c r="B225" s="66" t="s">
        <v>189</v>
      </c>
      <c r="C225" s="67" t="s">
        <v>468</v>
      </c>
      <c r="D225" s="68" t="s">
        <v>64</v>
      </c>
      <c r="E225" s="68" t="s">
        <v>65</v>
      </c>
      <c r="F225" s="69">
        <v>2314383460101</v>
      </c>
      <c r="G225" s="68" t="s">
        <v>64</v>
      </c>
      <c r="H225" s="68" t="s">
        <v>64</v>
      </c>
      <c r="I225" s="68" t="s">
        <v>65</v>
      </c>
      <c r="J225" s="68" t="s">
        <v>66</v>
      </c>
      <c r="K225" s="70">
        <v>0</v>
      </c>
      <c r="L225" s="70">
        <v>0</v>
      </c>
      <c r="M225" s="70">
        <v>0</v>
      </c>
      <c r="N225" s="70" t="s">
        <v>65</v>
      </c>
      <c r="O225" s="70">
        <v>0</v>
      </c>
      <c r="P225" s="70" t="s">
        <v>68</v>
      </c>
      <c r="Q225" s="70" t="s">
        <v>68</v>
      </c>
      <c r="R225" s="66"/>
      <c r="S225" s="67"/>
    </row>
    <row r="226" spans="2:19" x14ac:dyDescent="0.3">
      <c r="B226" s="66" t="s">
        <v>1555</v>
      </c>
      <c r="C226" s="67" t="s">
        <v>468</v>
      </c>
      <c r="D226" s="68" t="s">
        <v>64</v>
      </c>
      <c r="E226" s="68" t="s">
        <v>65</v>
      </c>
      <c r="F226" s="69" t="s">
        <v>1556</v>
      </c>
      <c r="G226" s="68" t="s">
        <v>65</v>
      </c>
      <c r="H226" s="68" t="s">
        <v>64</v>
      </c>
      <c r="I226" s="68" t="s">
        <v>66</v>
      </c>
      <c r="J226" s="68" t="s">
        <v>66</v>
      </c>
      <c r="K226" s="70">
        <v>0</v>
      </c>
      <c r="L226" s="70">
        <v>0</v>
      </c>
      <c r="M226" s="70">
        <v>0</v>
      </c>
      <c r="N226" s="70" t="s">
        <v>65</v>
      </c>
      <c r="O226" s="70">
        <v>0</v>
      </c>
      <c r="P226" s="70" t="s">
        <v>68</v>
      </c>
      <c r="Q226" s="70" t="s">
        <v>68</v>
      </c>
      <c r="R226" s="66"/>
      <c r="S226" s="67"/>
    </row>
    <row r="227" spans="2:19" x14ac:dyDescent="0.3">
      <c r="B227" s="66" t="s">
        <v>1557</v>
      </c>
      <c r="C227" s="67" t="s">
        <v>1558</v>
      </c>
      <c r="D227" s="68" t="s">
        <v>64</v>
      </c>
      <c r="E227" s="68" t="s">
        <v>65</v>
      </c>
      <c r="F227" s="69" t="s">
        <v>1402</v>
      </c>
      <c r="G227" s="68" t="s">
        <v>65</v>
      </c>
      <c r="H227" s="68" t="s">
        <v>64</v>
      </c>
      <c r="I227" s="68" t="s">
        <v>66</v>
      </c>
      <c r="J227" s="68" t="s">
        <v>66</v>
      </c>
      <c r="K227" s="70">
        <v>0</v>
      </c>
      <c r="L227" s="70">
        <v>0</v>
      </c>
      <c r="M227" s="70">
        <v>0</v>
      </c>
      <c r="N227" s="70" t="s">
        <v>65</v>
      </c>
      <c r="O227" s="70">
        <v>0</v>
      </c>
      <c r="P227" s="70" t="s">
        <v>68</v>
      </c>
      <c r="Q227" s="70" t="s">
        <v>68</v>
      </c>
      <c r="R227" s="66"/>
      <c r="S227" s="67"/>
    </row>
    <row r="228" spans="2:19" x14ac:dyDescent="0.3">
      <c r="B228" s="66" t="s">
        <v>469</v>
      </c>
      <c r="C228" s="67" t="s">
        <v>389</v>
      </c>
      <c r="D228" s="68" t="s">
        <v>65</v>
      </c>
      <c r="E228" s="68" t="s">
        <v>64</v>
      </c>
      <c r="F228" s="69">
        <v>2256066230101</v>
      </c>
      <c r="G228" s="68" t="s">
        <v>64</v>
      </c>
      <c r="H228" s="68" t="s">
        <v>65</v>
      </c>
      <c r="I228" s="68" t="s">
        <v>66</v>
      </c>
      <c r="J228" s="68" t="s">
        <v>66</v>
      </c>
      <c r="K228" s="70">
        <v>0</v>
      </c>
      <c r="L228" s="70">
        <v>0</v>
      </c>
      <c r="M228" s="70">
        <v>0</v>
      </c>
      <c r="N228" s="70" t="s">
        <v>65</v>
      </c>
      <c r="O228" s="70">
        <v>0</v>
      </c>
      <c r="P228" s="70" t="s">
        <v>68</v>
      </c>
      <c r="Q228" s="70" t="s">
        <v>68</v>
      </c>
      <c r="R228" s="66"/>
      <c r="S228" s="67"/>
    </row>
    <row r="229" spans="2:19" x14ac:dyDescent="0.3">
      <c r="B229" s="66" t="s">
        <v>470</v>
      </c>
      <c r="C229" s="67" t="s">
        <v>471</v>
      </c>
      <c r="D229" s="68" t="s">
        <v>65</v>
      </c>
      <c r="E229" s="68" t="s">
        <v>64</v>
      </c>
      <c r="F229" s="69">
        <v>1853011850101</v>
      </c>
      <c r="G229" s="68" t="s">
        <v>64</v>
      </c>
      <c r="H229" s="68" t="s">
        <v>64</v>
      </c>
      <c r="I229" s="68" t="s">
        <v>65</v>
      </c>
      <c r="J229" s="68" t="s">
        <v>66</v>
      </c>
      <c r="K229" s="70">
        <v>0</v>
      </c>
      <c r="L229" s="70">
        <v>0</v>
      </c>
      <c r="M229" s="70">
        <v>0</v>
      </c>
      <c r="N229" s="70" t="s">
        <v>65</v>
      </c>
      <c r="O229" s="70">
        <v>0</v>
      </c>
      <c r="P229" s="70" t="s">
        <v>68</v>
      </c>
      <c r="Q229" s="70" t="s">
        <v>68</v>
      </c>
      <c r="R229" s="66"/>
      <c r="S229" s="67"/>
    </row>
    <row r="230" spans="2:19" x14ac:dyDescent="0.3">
      <c r="B230" s="66" t="s">
        <v>472</v>
      </c>
      <c r="C230" s="67" t="s">
        <v>473</v>
      </c>
      <c r="D230" s="68" t="s">
        <v>65</v>
      </c>
      <c r="E230" s="68" t="s">
        <v>64</v>
      </c>
      <c r="F230" s="69">
        <v>1642926080106</v>
      </c>
      <c r="G230" s="68" t="s">
        <v>64</v>
      </c>
      <c r="H230" s="68" t="s">
        <v>64</v>
      </c>
      <c r="I230" s="68" t="s">
        <v>65</v>
      </c>
      <c r="J230" s="68" t="s">
        <v>66</v>
      </c>
      <c r="K230" s="70">
        <v>0</v>
      </c>
      <c r="L230" s="70">
        <v>0</v>
      </c>
      <c r="M230" s="70">
        <v>0</v>
      </c>
      <c r="N230" s="70" t="s">
        <v>67</v>
      </c>
      <c r="O230" s="70">
        <v>0</v>
      </c>
      <c r="P230" s="70" t="s">
        <v>68</v>
      </c>
      <c r="Q230" s="70" t="s">
        <v>68</v>
      </c>
      <c r="R230" s="66"/>
      <c r="S230" s="67"/>
    </row>
    <row r="231" spans="2:19" x14ac:dyDescent="0.3">
      <c r="B231" s="66" t="s">
        <v>427</v>
      </c>
      <c r="C231" s="67" t="s">
        <v>1559</v>
      </c>
      <c r="D231" s="68" t="s">
        <v>64</v>
      </c>
      <c r="E231" s="68" t="s">
        <v>65</v>
      </c>
      <c r="F231" s="69">
        <v>2185059060101</v>
      </c>
      <c r="G231" s="68" t="s">
        <v>64</v>
      </c>
      <c r="H231" s="68" t="s">
        <v>64</v>
      </c>
      <c r="I231" s="68" t="s">
        <v>65</v>
      </c>
      <c r="J231" s="68" t="s">
        <v>66</v>
      </c>
      <c r="K231" s="70">
        <v>0</v>
      </c>
      <c r="L231" s="70">
        <v>0</v>
      </c>
      <c r="M231" s="70">
        <v>0</v>
      </c>
      <c r="N231" s="70" t="s">
        <v>65</v>
      </c>
      <c r="O231" s="70">
        <v>0</v>
      </c>
      <c r="P231" s="70" t="s">
        <v>68</v>
      </c>
      <c r="Q231" s="70" t="s">
        <v>68</v>
      </c>
      <c r="R231" s="66"/>
      <c r="S231" s="67"/>
    </row>
    <row r="232" spans="2:19" x14ac:dyDescent="0.3">
      <c r="B232" s="66" t="s">
        <v>1560</v>
      </c>
      <c r="C232" s="67" t="s">
        <v>202</v>
      </c>
      <c r="D232" s="68" t="s">
        <v>64</v>
      </c>
      <c r="E232" s="68" t="s">
        <v>65</v>
      </c>
      <c r="F232" s="69">
        <v>1587538360101</v>
      </c>
      <c r="G232" s="68" t="s">
        <v>64</v>
      </c>
      <c r="H232" s="68" t="s">
        <v>64</v>
      </c>
      <c r="I232" s="68" t="s">
        <v>65</v>
      </c>
      <c r="J232" s="68" t="s">
        <v>66</v>
      </c>
      <c r="K232" s="70">
        <v>0</v>
      </c>
      <c r="L232" s="70">
        <v>0</v>
      </c>
      <c r="M232" s="70">
        <v>0</v>
      </c>
      <c r="N232" s="70" t="s">
        <v>65</v>
      </c>
      <c r="O232" s="70">
        <v>0</v>
      </c>
      <c r="P232" s="70" t="s">
        <v>68</v>
      </c>
      <c r="Q232" s="70" t="s">
        <v>68</v>
      </c>
      <c r="R232" s="66"/>
      <c r="S232" s="67"/>
    </row>
    <row r="233" spans="2:19" x14ac:dyDescent="0.3">
      <c r="B233" s="66" t="s">
        <v>1561</v>
      </c>
      <c r="C233" s="67" t="s">
        <v>1562</v>
      </c>
      <c r="D233" s="68" t="s">
        <v>65</v>
      </c>
      <c r="E233" s="68" t="s">
        <v>64</v>
      </c>
      <c r="F233" s="69">
        <v>2692612220101</v>
      </c>
      <c r="G233" s="68" t="s">
        <v>64</v>
      </c>
      <c r="H233" s="68" t="s">
        <v>64</v>
      </c>
      <c r="I233" s="68" t="s">
        <v>65</v>
      </c>
      <c r="J233" s="68" t="s">
        <v>66</v>
      </c>
      <c r="K233" s="70">
        <v>0</v>
      </c>
      <c r="L233" s="70">
        <v>0</v>
      </c>
      <c r="M233" s="70">
        <v>0</v>
      </c>
      <c r="N233" s="70" t="s">
        <v>65</v>
      </c>
      <c r="O233" s="70">
        <v>0</v>
      </c>
      <c r="P233" s="70" t="s">
        <v>68</v>
      </c>
      <c r="Q233" s="70" t="s">
        <v>68</v>
      </c>
      <c r="R233" s="66"/>
      <c r="S233" s="67"/>
    </row>
    <row r="234" spans="2:19" x14ac:dyDescent="0.3">
      <c r="B234" s="66" t="s">
        <v>125</v>
      </c>
      <c r="C234" s="67" t="s">
        <v>1563</v>
      </c>
      <c r="D234" s="68" t="s">
        <v>64</v>
      </c>
      <c r="E234" s="68" t="s">
        <v>65</v>
      </c>
      <c r="F234" s="69">
        <v>2316675150116</v>
      </c>
      <c r="G234" s="68" t="s">
        <v>64</v>
      </c>
      <c r="H234" s="68" t="s">
        <v>64</v>
      </c>
      <c r="I234" s="68" t="s">
        <v>65</v>
      </c>
      <c r="J234" s="68" t="s">
        <v>66</v>
      </c>
      <c r="K234" s="70">
        <v>0</v>
      </c>
      <c r="L234" s="70">
        <v>0</v>
      </c>
      <c r="M234" s="70">
        <v>0</v>
      </c>
      <c r="N234" s="70" t="s">
        <v>65</v>
      </c>
      <c r="O234" s="70">
        <v>0</v>
      </c>
      <c r="P234" s="70" t="s">
        <v>68</v>
      </c>
      <c r="Q234" s="70" t="s">
        <v>68</v>
      </c>
      <c r="R234" s="66"/>
      <c r="S234" s="67"/>
    </row>
    <row r="235" spans="2:19" x14ac:dyDescent="0.3">
      <c r="B235" s="66" t="s">
        <v>89</v>
      </c>
      <c r="C235" s="67" t="s">
        <v>1564</v>
      </c>
      <c r="D235" s="68" t="s">
        <v>64</v>
      </c>
      <c r="E235" s="68" t="s">
        <v>65</v>
      </c>
      <c r="F235" s="69">
        <v>2553349580101</v>
      </c>
      <c r="G235" s="68" t="s">
        <v>64</v>
      </c>
      <c r="H235" s="68" t="s">
        <v>65</v>
      </c>
      <c r="I235" s="68" t="s">
        <v>66</v>
      </c>
      <c r="J235" s="68" t="s">
        <v>66</v>
      </c>
      <c r="K235" s="70">
        <v>0</v>
      </c>
      <c r="L235" s="70">
        <v>0</v>
      </c>
      <c r="M235" s="70">
        <v>0</v>
      </c>
      <c r="N235" s="70" t="s">
        <v>65</v>
      </c>
      <c r="O235" s="70">
        <v>0</v>
      </c>
      <c r="P235" s="70" t="s">
        <v>68</v>
      </c>
      <c r="Q235" s="70" t="s">
        <v>68</v>
      </c>
      <c r="R235" s="66"/>
      <c r="S235" s="67"/>
    </row>
    <row r="236" spans="2:19" x14ac:dyDescent="0.3">
      <c r="B236" s="66" t="s">
        <v>179</v>
      </c>
      <c r="C236" s="67" t="s">
        <v>217</v>
      </c>
      <c r="D236" s="68" t="s">
        <v>64</v>
      </c>
      <c r="E236" s="68" t="s">
        <v>65</v>
      </c>
      <c r="F236" s="69" t="s">
        <v>1565</v>
      </c>
      <c r="G236" s="68" t="s">
        <v>65</v>
      </c>
      <c r="H236" s="68" t="s">
        <v>64</v>
      </c>
      <c r="I236" s="68" t="s">
        <v>66</v>
      </c>
      <c r="J236" s="68" t="s">
        <v>66</v>
      </c>
      <c r="K236" s="70">
        <v>0</v>
      </c>
      <c r="L236" s="70">
        <v>0</v>
      </c>
      <c r="M236" s="70">
        <v>0</v>
      </c>
      <c r="N236" s="70" t="s">
        <v>65</v>
      </c>
      <c r="O236" s="70">
        <v>0</v>
      </c>
      <c r="P236" s="70" t="s">
        <v>68</v>
      </c>
      <c r="Q236" s="70" t="s">
        <v>68</v>
      </c>
      <c r="R236" s="66"/>
      <c r="S236" s="67"/>
    </row>
    <row r="237" spans="2:19" x14ac:dyDescent="0.3">
      <c r="B237" s="66" t="s">
        <v>1566</v>
      </c>
      <c r="C237" s="67" t="s">
        <v>101</v>
      </c>
      <c r="D237" s="68" t="s">
        <v>65</v>
      </c>
      <c r="E237" s="68" t="s">
        <v>64</v>
      </c>
      <c r="F237" s="69">
        <v>1961378881802</v>
      </c>
      <c r="G237" s="68" t="s">
        <v>64</v>
      </c>
      <c r="H237" s="68" t="s">
        <v>64</v>
      </c>
      <c r="I237" s="68" t="s">
        <v>65</v>
      </c>
      <c r="J237" s="68" t="s">
        <v>66</v>
      </c>
      <c r="K237" s="70">
        <v>0</v>
      </c>
      <c r="L237" s="70">
        <v>0</v>
      </c>
      <c r="M237" s="70" t="s">
        <v>65</v>
      </c>
      <c r="N237" s="70">
        <v>0</v>
      </c>
      <c r="O237" s="70">
        <v>0</v>
      </c>
      <c r="P237" s="70" t="s">
        <v>68</v>
      </c>
      <c r="Q237" s="70" t="s">
        <v>68</v>
      </c>
      <c r="R237" s="66"/>
      <c r="S237" s="67"/>
    </row>
    <row r="238" spans="2:19" x14ac:dyDescent="0.3">
      <c r="B238" s="66" t="s">
        <v>1567</v>
      </c>
      <c r="C238" s="67" t="s">
        <v>1568</v>
      </c>
      <c r="D238" s="68" t="s">
        <v>64</v>
      </c>
      <c r="E238" s="68" t="s">
        <v>65</v>
      </c>
      <c r="F238" s="69" t="s">
        <v>1569</v>
      </c>
      <c r="G238" s="68" t="s">
        <v>65</v>
      </c>
      <c r="H238" s="68" t="s">
        <v>64</v>
      </c>
      <c r="I238" s="68" t="s">
        <v>66</v>
      </c>
      <c r="J238" s="68" t="s">
        <v>66</v>
      </c>
      <c r="K238" s="70">
        <v>0</v>
      </c>
      <c r="L238" s="70">
        <v>0</v>
      </c>
      <c r="M238" s="70">
        <v>0</v>
      </c>
      <c r="N238" s="70" t="s">
        <v>65</v>
      </c>
      <c r="O238" s="70">
        <v>0</v>
      </c>
      <c r="P238" s="70" t="s">
        <v>68</v>
      </c>
      <c r="Q238" s="70" t="s">
        <v>68</v>
      </c>
      <c r="R238" s="66"/>
      <c r="S238" s="67"/>
    </row>
    <row r="239" spans="2:19" x14ac:dyDescent="0.3">
      <c r="B239" s="66" t="s">
        <v>1570</v>
      </c>
      <c r="C239" s="67" t="s">
        <v>1571</v>
      </c>
      <c r="D239" s="68" t="s">
        <v>65</v>
      </c>
      <c r="E239" s="68" t="s">
        <v>64</v>
      </c>
      <c r="F239" s="69" t="s">
        <v>1402</v>
      </c>
      <c r="G239" s="68" t="s">
        <v>64</v>
      </c>
      <c r="H239" s="68" t="s">
        <v>65</v>
      </c>
      <c r="I239" s="68" t="s">
        <v>66</v>
      </c>
      <c r="J239" s="68" t="s">
        <v>66</v>
      </c>
      <c r="K239" s="70">
        <v>0</v>
      </c>
      <c r="L239" s="70">
        <v>0</v>
      </c>
      <c r="M239" s="70">
        <v>0</v>
      </c>
      <c r="N239" s="70" t="s">
        <v>65</v>
      </c>
      <c r="O239" s="70">
        <v>0</v>
      </c>
      <c r="P239" s="70" t="s">
        <v>68</v>
      </c>
      <c r="Q239" s="70" t="s">
        <v>68</v>
      </c>
      <c r="R239" s="66"/>
      <c r="S239" s="67"/>
    </row>
    <row r="240" spans="2:19" x14ac:dyDescent="0.3">
      <c r="B240" s="66" t="s">
        <v>369</v>
      </c>
      <c r="C240" s="67" t="s">
        <v>1571</v>
      </c>
      <c r="D240" s="68" t="s">
        <v>64</v>
      </c>
      <c r="E240" s="68" t="s">
        <v>65</v>
      </c>
      <c r="F240" s="69" t="s">
        <v>1569</v>
      </c>
      <c r="G240" s="68" t="s">
        <v>65</v>
      </c>
      <c r="H240" s="68" t="s">
        <v>64</v>
      </c>
      <c r="I240" s="68" t="s">
        <v>66</v>
      </c>
      <c r="J240" s="68" t="s">
        <v>66</v>
      </c>
      <c r="K240" s="70">
        <v>0</v>
      </c>
      <c r="L240" s="70">
        <v>0</v>
      </c>
      <c r="M240" s="70">
        <v>0</v>
      </c>
      <c r="N240" s="70" t="s">
        <v>65</v>
      </c>
      <c r="O240" s="70">
        <v>0</v>
      </c>
      <c r="P240" s="70" t="s">
        <v>68</v>
      </c>
      <c r="Q240" s="70" t="s">
        <v>68</v>
      </c>
      <c r="R240" s="66"/>
      <c r="S240" s="67"/>
    </row>
    <row r="241" spans="2:19" x14ac:dyDescent="0.3">
      <c r="B241" s="66" t="s">
        <v>359</v>
      </c>
      <c r="C241" s="67" t="s">
        <v>1572</v>
      </c>
      <c r="D241" s="68" t="s">
        <v>64</v>
      </c>
      <c r="E241" s="68" t="s">
        <v>65</v>
      </c>
      <c r="F241" s="69" t="s">
        <v>1569</v>
      </c>
      <c r="G241" s="68" t="s">
        <v>65</v>
      </c>
      <c r="H241" s="68" t="s">
        <v>64</v>
      </c>
      <c r="I241" s="68" t="s">
        <v>66</v>
      </c>
      <c r="J241" s="68" t="s">
        <v>66</v>
      </c>
      <c r="K241" s="70">
        <v>0</v>
      </c>
      <c r="L241" s="70">
        <v>0</v>
      </c>
      <c r="M241" s="70">
        <v>0</v>
      </c>
      <c r="N241" s="70" t="s">
        <v>65</v>
      </c>
      <c r="O241" s="70">
        <v>0</v>
      </c>
      <c r="P241" s="70" t="s">
        <v>68</v>
      </c>
      <c r="Q241" s="70" t="s">
        <v>68</v>
      </c>
      <c r="R241" s="66"/>
      <c r="S241" s="67"/>
    </row>
    <row r="242" spans="2:19" x14ac:dyDescent="0.3">
      <c r="B242" s="66" t="s">
        <v>1561</v>
      </c>
      <c r="C242" s="67" t="s">
        <v>490</v>
      </c>
      <c r="D242" s="68" t="s">
        <v>65</v>
      </c>
      <c r="E242" s="68" t="s">
        <v>64</v>
      </c>
      <c r="F242" s="69">
        <v>1958864290101</v>
      </c>
      <c r="G242" s="68" t="s">
        <v>64</v>
      </c>
      <c r="H242" s="68" t="s">
        <v>64</v>
      </c>
      <c r="I242" s="68" t="s">
        <v>65</v>
      </c>
      <c r="J242" s="68" t="s">
        <v>66</v>
      </c>
      <c r="K242" s="70">
        <v>0</v>
      </c>
      <c r="L242" s="70">
        <v>0</v>
      </c>
      <c r="M242" s="70">
        <v>0</v>
      </c>
      <c r="N242" s="70" t="s">
        <v>65</v>
      </c>
      <c r="O242" s="70">
        <v>0</v>
      </c>
      <c r="P242" s="70" t="s">
        <v>68</v>
      </c>
      <c r="Q242" s="70" t="s">
        <v>68</v>
      </c>
      <c r="R242" s="66"/>
      <c r="S242" s="67"/>
    </row>
    <row r="243" spans="2:19" x14ac:dyDescent="0.3">
      <c r="B243" s="66" t="s">
        <v>1573</v>
      </c>
      <c r="C243" s="67" t="s">
        <v>1574</v>
      </c>
      <c r="D243" s="68" t="s">
        <v>65</v>
      </c>
      <c r="E243" s="68" t="s">
        <v>64</v>
      </c>
      <c r="F243" s="69">
        <v>2223309222214</v>
      </c>
      <c r="G243" s="68" t="s">
        <v>64</v>
      </c>
      <c r="H243" s="68" t="s">
        <v>64</v>
      </c>
      <c r="I243" s="68" t="s">
        <v>65</v>
      </c>
      <c r="J243" s="68" t="s">
        <v>66</v>
      </c>
      <c r="K243" s="70">
        <v>0</v>
      </c>
      <c r="L243" s="70">
        <v>0</v>
      </c>
      <c r="M243" s="70">
        <v>0</v>
      </c>
      <c r="N243" s="70" t="s">
        <v>65</v>
      </c>
      <c r="O243" s="70">
        <v>0</v>
      </c>
      <c r="P243" s="70" t="s">
        <v>68</v>
      </c>
      <c r="Q243" s="70" t="s">
        <v>68</v>
      </c>
      <c r="R243" s="66"/>
      <c r="S243" s="67"/>
    </row>
    <row r="244" spans="2:19" x14ac:dyDescent="0.3">
      <c r="B244" s="66" t="s">
        <v>481</v>
      </c>
      <c r="C244" s="67" t="s">
        <v>1472</v>
      </c>
      <c r="D244" s="68" t="s">
        <v>65</v>
      </c>
      <c r="E244" s="68" t="s">
        <v>64</v>
      </c>
      <c r="F244" s="69">
        <v>2314251710101</v>
      </c>
      <c r="G244" s="68" t="s">
        <v>64</v>
      </c>
      <c r="H244" s="68" t="s">
        <v>64</v>
      </c>
      <c r="I244" s="68" t="s">
        <v>65</v>
      </c>
      <c r="J244" s="68" t="s">
        <v>66</v>
      </c>
      <c r="K244" s="70">
        <v>0</v>
      </c>
      <c r="L244" s="70">
        <v>0</v>
      </c>
      <c r="M244" s="70">
        <v>0</v>
      </c>
      <c r="N244" s="70" t="s">
        <v>65</v>
      </c>
      <c r="O244" s="70">
        <v>0</v>
      </c>
      <c r="P244" s="70" t="s">
        <v>68</v>
      </c>
      <c r="Q244" s="70" t="s">
        <v>68</v>
      </c>
      <c r="R244" s="66"/>
      <c r="S244" s="67"/>
    </row>
    <row r="245" spans="2:19" x14ac:dyDescent="0.3">
      <c r="B245" s="66" t="s">
        <v>177</v>
      </c>
      <c r="C245" s="67" t="s">
        <v>343</v>
      </c>
      <c r="D245" s="68" t="s">
        <v>64</v>
      </c>
      <c r="E245" s="68" t="s">
        <v>65</v>
      </c>
      <c r="F245" s="69">
        <v>1820760080101</v>
      </c>
      <c r="G245" s="68" t="s">
        <v>64</v>
      </c>
      <c r="H245" s="68" t="s">
        <v>64</v>
      </c>
      <c r="I245" s="68" t="s">
        <v>65</v>
      </c>
      <c r="J245" s="68" t="s">
        <v>66</v>
      </c>
      <c r="K245" s="70">
        <v>0</v>
      </c>
      <c r="L245" s="70">
        <v>0</v>
      </c>
      <c r="M245" s="70">
        <v>0</v>
      </c>
      <c r="N245" s="70" t="s">
        <v>65</v>
      </c>
      <c r="O245" s="70">
        <v>0</v>
      </c>
      <c r="P245" s="70" t="s">
        <v>68</v>
      </c>
      <c r="Q245" s="70" t="s">
        <v>68</v>
      </c>
      <c r="R245" s="66"/>
      <c r="S245" s="67"/>
    </row>
    <row r="246" spans="2:19" x14ac:dyDescent="0.3">
      <c r="B246" s="66" t="s">
        <v>452</v>
      </c>
      <c r="C246" s="67" t="s">
        <v>1575</v>
      </c>
      <c r="D246" s="68" t="s">
        <v>65</v>
      </c>
      <c r="E246" s="68" t="s">
        <v>64</v>
      </c>
      <c r="F246" s="69">
        <v>2085484910101</v>
      </c>
      <c r="G246" s="68" t="s">
        <v>64</v>
      </c>
      <c r="H246" s="68" t="s">
        <v>65</v>
      </c>
      <c r="I246" s="68" t="s">
        <v>66</v>
      </c>
      <c r="J246" s="68" t="s">
        <v>66</v>
      </c>
      <c r="K246" s="70">
        <v>0</v>
      </c>
      <c r="L246" s="70">
        <v>0</v>
      </c>
      <c r="M246" s="70">
        <v>0</v>
      </c>
      <c r="N246" s="70" t="s">
        <v>65</v>
      </c>
      <c r="O246" s="70">
        <v>0</v>
      </c>
      <c r="P246" s="70" t="s">
        <v>68</v>
      </c>
      <c r="Q246" s="70" t="s">
        <v>68</v>
      </c>
      <c r="R246" s="66"/>
      <c r="S246" s="67"/>
    </row>
    <row r="247" spans="2:19" x14ac:dyDescent="0.3">
      <c r="B247" s="66" t="s">
        <v>1570</v>
      </c>
      <c r="C247" s="67" t="s">
        <v>1571</v>
      </c>
      <c r="D247" s="68" t="s">
        <v>65</v>
      </c>
      <c r="E247" s="68" t="s">
        <v>64</v>
      </c>
      <c r="F247" s="69" t="s">
        <v>1402</v>
      </c>
      <c r="G247" s="68" t="s">
        <v>65</v>
      </c>
      <c r="H247" s="68" t="s">
        <v>64</v>
      </c>
      <c r="I247" s="68" t="s">
        <v>66</v>
      </c>
      <c r="J247" s="68" t="s">
        <v>66</v>
      </c>
      <c r="K247" s="70">
        <v>0</v>
      </c>
      <c r="L247" s="70">
        <v>0</v>
      </c>
      <c r="M247" s="70">
        <v>0</v>
      </c>
      <c r="N247" s="70" t="s">
        <v>65</v>
      </c>
      <c r="O247" s="70">
        <v>0</v>
      </c>
      <c r="P247" s="70" t="s">
        <v>68</v>
      </c>
      <c r="Q247" s="70" t="s">
        <v>68</v>
      </c>
      <c r="R247" s="66"/>
      <c r="S247" s="67"/>
    </row>
    <row r="248" spans="2:19" x14ac:dyDescent="0.3">
      <c r="B248" s="66" t="s">
        <v>369</v>
      </c>
      <c r="C248" s="67" t="s">
        <v>1571</v>
      </c>
      <c r="D248" s="68" t="s">
        <v>64</v>
      </c>
      <c r="E248" s="68" t="s">
        <v>65</v>
      </c>
      <c r="F248" s="69" t="s">
        <v>1402</v>
      </c>
      <c r="G248" s="68" t="s">
        <v>65</v>
      </c>
      <c r="H248" s="68" t="s">
        <v>65</v>
      </c>
      <c r="I248" s="68" t="s">
        <v>66</v>
      </c>
      <c r="J248" s="68" t="s">
        <v>66</v>
      </c>
      <c r="K248" s="70">
        <v>0</v>
      </c>
      <c r="L248" s="70">
        <v>0</v>
      </c>
      <c r="M248" s="70">
        <v>0</v>
      </c>
      <c r="N248" s="70" t="s">
        <v>65</v>
      </c>
      <c r="O248" s="70">
        <v>0</v>
      </c>
      <c r="P248" s="70" t="s">
        <v>68</v>
      </c>
      <c r="Q248" s="70" t="s">
        <v>68</v>
      </c>
      <c r="R248" s="66"/>
      <c r="S248" s="67"/>
    </row>
    <row r="249" spans="2:19" x14ac:dyDescent="0.3">
      <c r="B249" s="66" t="s">
        <v>1561</v>
      </c>
      <c r="C249" s="67" t="s">
        <v>490</v>
      </c>
      <c r="D249" s="68" t="s">
        <v>65</v>
      </c>
      <c r="E249" s="68" t="s">
        <v>64</v>
      </c>
      <c r="F249" s="69">
        <v>2692612220101</v>
      </c>
      <c r="G249" s="68" t="s">
        <v>64</v>
      </c>
      <c r="H249" s="68" t="s">
        <v>64</v>
      </c>
      <c r="I249" s="68" t="s">
        <v>65</v>
      </c>
      <c r="J249" s="68" t="s">
        <v>66</v>
      </c>
      <c r="K249" s="70">
        <v>0</v>
      </c>
      <c r="L249" s="70">
        <v>0</v>
      </c>
      <c r="M249" s="70">
        <v>0</v>
      </c>
      <c r="N249" s="70" t="s">
        <v>65</v>
      </c>
      <c r="O249" s="70">
        <v>0</v>
      </c>
      <c r="P249" s="70" t="s">
        <v>68</v>
      </c>
      <c r="Q249" s="70" t="s">
        <v>68</v>
      </c>
      <c r="R249" s="66"/>
      <c r="S249" s="67"/>
    </row>
    <row r="250" spans="2:19" x14ac:dyDescent="0.3">
      <c r="B250" s="66" t="s">
        <v>1576</v>
      </c>
      <c r="C250" s="67" t="s">
        <v>1577</v>
      </c>
      <c r="D250" s="68" t="s">
        <v>65</v>
      </c>
      <c r="E250" s="68" t="s">
        <v>64</v>
      </c>
      <c r="F250" s="69">
        <v>2523254000403</v>
      </c>
      <c r="G250" s="68" t="s">
        <v>64</v>
      </c>
      <c r="H250" s="68" t="s">
        <v>65</v>
      </c>
      <c r="I250" s="68" t="s">
        <v>66</v>
      </c>
      <c r="J250" s="68" t="s">
        <v>66</v>
      </c>
      <c r="K250" s="70">
        <v>0</v>
      </c>
      <c r="L250" s="70">
        <v>0</v>
      </c>
      <c r="M250" s="70">
        <v>0</v>
      </c>
      <c r="N250" s="70" t="s">
        <v>65</v>
      </c>
      <c r="O250" s="70">
        <v>0</v>
      </c>
      <c r="P250" s="70" t="s">
        <v>1578</v>
      </c>
      <c r="Q250" s="70" t="s">
        <v>1579</v>
      </c>
      <c r="R250" s="66"/>
      <c r="S250" s="67"/>
    </row>
    <row r="251" spans="2:19" x14ac:dyDescent="0.3">
      <c r="B251" s="66" t="s">
        <v>194</v>
      </c>
      <c r="C251" s="67" t="s">
        <v>1580</v>
      </c>
      <c r="D251" s="68" t="s">
        <v>64</v>
      </c>
      <c r="E251" s="68" t="s">
        <v>65</v>
      </c>
      <c r="F251" s="69" t="s">
        <v>1556</v>
      </c>
      <c r="G251" s="68" t="s">
        <v>65</v>
      </c>
      <c r="H251" s="68" t="s">
        <v>64</v>
      </c>
      <c r="I251" s="68" t="s">
        <v>66</v>
      </c>
      <c r="J251" s="68" t="s">
        <v>66</v>
      </c>
      <c r="K251" s="70">
        <v>0</v>
      </c>
      <c r="L251" s="70">
        <v>0</v>
      </c>
      <c r="M251" s="70">
        <v>0</v>
      </c>
      <c r="N251" s="70" t="s">
        <v>65</v>
      </c>
      <c r="O251" s="70">
        <v>0</v>
      </c>
      <c r="P251" s="70" t="s">
        <v>68</v>
      </c>
      <c r="Q251" s="70" t="s">
        <v>68</v>
      </c>
      <c r="R251" s="66"/>
      <c r="S251" s="67"/>
    </row>
    <row r="252" spans="2:19" x14ac:dyDescent="0.3">
      <c r="B252" s="66" t="s">
        <v>532</v>
      </c>
      <c r="C252" s="67" t="s">
        <v>1580</v>
      </c>
      <c r="D252" s="68" t="s">
        <v>65</v>
      </c>
      <c r="E252" s="68" t="s">
        <v>64</v>
      </c>
      <c r="F252" s="69" t="s">
        <v>1556</v>
      </c>
      <c r="G252" s="68" t="s">
        <v>65</v>
      </c>
      <c r="H252" s="68" t="s">
        <v>64</v>
      </c>
      <c r="I252" s="68" t="s">
        <v>66</v>
      </c>
      <c r="J252" s="68" t="s">
        <v>66</v>
      </c>
      <c r="K252" s="70">
        <v>0</v>
      </c>
      <c r="L252" s="70">
        <v>0</v>
      </c>
      <c r="M252" s="70">
        <v>0</v>
      </c>
      <c r="N252" s="70" t="s">
        <v>65</v>
      </c>
      <c r="O252" s="70">
        <v>0</v>
      </c>
      <c r="P252" s="70" t="s">
        <v>68</v>
      </c>
      <c r="Q252" s="70" t="s">
        <v>68</v>
      </c>
      <c r="R252" s="66"/>
      <c r="S252" s="67"/>
    </row>
    <row r="253" spans="2:19" x14ac:dyDescent="0.3">
      <c r="B253" s="66" t="s">
        <v>121</v>
      </c>
      <c r="C253" s="67" t="s">
        <v>1580</v>
      </c>
      <c r="D253" s="68" t="s">
        <v>64</v>
      </c>
      <c r="E253" s="68" t="s">
        <v>65</v>
      </c>
      <c r="F253" s="69" t="s">
        <v>1556</v>
      </c>
      <c r="G253" s="68" t="s">
        <v>65</v>
      </c>
      <c r="H253" s="68" t="s">
        <v>64</v>
      </c>
      <c r="I253" s="68" t="s">
        <v>66</v>
      </c>
      <c r="J253" s="68" t="s">
        <v>66</v>
      </c>
      <c r="K253" s="70">
        <v>0</v>
      </c>
      <c r="L253" s="70">
        <v>0</v>
      </c>
      <c r="M253" s="70">
        <v>0</v>
      </c>
      <c r="N253" s="70" t="s">
        <v>65</v>
      </c>
      <c r="O253" s="70">
        <v>0</v>
      </c>
      <c r="P253" s="70" t="s">
        <v>68</v>
      </c>
      <c r="Q253" s="70" t="s">
        <v>68</v>
      </c>
      <c r="R253" s="66"/>
      <c r="S253" s="67"/>
    </row>
    <row r="254" spans="2:19" x14ac:dyDescent="0.3">
      <c r="B254" s="66" t="s">
        <v>1581</v>
      </c>
      <c r="C254" s="67" t="s">
        <v>1582</v>
      </c>
      <c r="D254" s="68" t="s">
        <v>64</v>
      </c>
      <c r="E254" s="68" t="s">
        <v>65</v>
      </c>
      <c r="F254" s="69">
        <v>2247961780101</v>
      </c>
      <c r="G254" s="68" t="s">
        <v>64</v>
      </c>
      <c r="H254" s="68" t="s">
        <v>64</v>
      </c>
      <c r="I254" s="68" t="s">
        <v>66</v>
      </c>
      <c r="J254" s="68" t="s">
        <v>65</v>
      </c>
      <c r="K254" s="70">
        <v>0</v>
      </c>
      <c r="L254" s="70">
        <v>0</v>
      </c>
      <c r="M254" s="70">
        <v>0</v>
      </c>
      <c r="N254" s="70" t="s">
        <v>65</v>
      </c>
      <c r="O254" s="70">
        <v>0</v>
      </c>
      <c r="P254" s="70" t="s">
        <v>1583</v>
      </c>
      <c r="Q254" s="70" t="s">
        <v>68</v>
      </c>
      <c r="R254" s="66"/>
      <c r="S254" s="67"/>
    </row>
    <row r="255" spans="2:19" x14ac:dyDescent="0.3">
      <c r="B255" s="66" t="s">
        <v>1503</v>
      </c>
      <c r="C255" s="67" t="s">
        <v>1442</v>
      </c>
      <c r="D255" s="68" t="s">
        <v>65</v>
      </c>
      <c r="E255" s="68" t="s">
        <v>64</v>
      </c>
      <c r="F255" s="69">
        <v>2345994640917</v>
      </c>
      <c r="G255" s="68" t="s">
        <v>64</v>
      </c>
      <c r="H255" s="68" t="s">
        <v>64</v>
      </c>
      <c r="I255" s="68" t="s">
        <v>65</v>
      </c>
      <c r="J255" s="68" t="s">
        <v>66</v>
      </c>
      <c r="K255" s="70">
        <v>0</v>
      </c>
      <c r="L255" s="70">
        <v>0</v>
      </c>
      <c r="M255" s="70">
        <v>0</v>
      </c>
      <c r="N255" s="70" t="s">
        <v>65</v>
      </c>
      <c r="O255" s="70">
        <v>0</v>
      </c>
      <c r="P255" s="70" t="s">
        <v>1395</v>
      </c>
      <c r="Q255" s="70" t="s">
        <v>1504</v>
      </c>
      <c r="R255" s="66"/>
      <c r="S255" s="67"/>
    </row>
    <row r="256" spans="2:19" x14ac:dyDescent="0.3">
      <c r="B256" s="66" t="s">
        <v>481</v>
      </c>
      <c r="C256" s="67" t="s">
        <v>1584</v>
      </c>
      <c r="D256" s="68" t="s">
        <v>65</v>
      </c>
      <c r="E256" s="68" t="s">
        <v>64</v>
      </c>
      <c r="F256" s="69">
        <v>2177534422007</v>
      </c>
      <c r="G256" s="68" t="s">
        <v>64</v>
      </c>
      <c r="H256" s="68" t="s">
        <v>65</v>
      </c>
      <c r="I256" s="68" t="s">
        <v>66</v>
      </c>
      <c r="J256" s="68" t="s">
        <v>66</v>
      </c>
      <c r="K256" s="70">
        <v>0</v>
      </c>
      <c r="L256" s="70">
        <v>0</v>
      </c>
      <c r="M256" s="70">
        <v>0</v>
      </c>
      <c r="N256" s="70" t="s">
        <v>65</v>
      </c>
      <c r="O256" s="70">
        <v>0</v>
      </c>
      <c r="P256" s="70" t="s">
        <v>68</v>
      </c>
      <c r="Q256" s="70" t="s">
        <v>68</v>
      </c>
      <c r="R256" s="66"/>
      <c r="S256" s="67"/>
    </row>
    <row r="257" spans="2:19" x14ac:dyDescent="0.3">
      <c r="B257" s="66" t="s">
        <v>1573</v>
      </c>
      <c r="C257" s="67" t="s">
        <v>1574</v>
      </c>
      <c r="D257" s="68" t="s">
        <v>65</v>
      </c>
      <c r="E257" s="68" t="s">
        <v>64</v>
      </c>
      <c r="F257" s="69">
        <v>2223309222214</v>
      </c>
      <c r="G257" s="68" t="s">
        <v>64</v>
      </c>
      <c r="H257" s="68" t="s">
        <v>64</v>
      </c>
      <c r="I257" s="68" t="s">
        <v>65</v>
      </c>
      <c r="J257" s="68" t="s">
        <v>66</v>
      </c>
      <c r="K257" s="70">
        <v>0</v>
      </c>
      <c r="L257" s="70">
        <v>0</v>
      </c>
      <c r="M257" s="70">
        <v>0</v>
      </c>
      <c r="N257" s="70" t="s">
        <v>65</v>
      </c>
      <c r="O257" s="70">
        <v>0</v>
      </c>
      <c r="P257" s="70" t="s">
        <v>68</v>
      </c>
      <c r="Q257" s="70" t="s">
        <v>68</v>
      </c>
      <c r="R257" s="66"/>
      <c r="S257" s="67"/>
    </row>
    <row r="258" spans="2:19" x14ac:dyDescent="0.3">
      <c r="B258" s="66" t="s">
        <v>1585</v>
      </c>
      <c r="C258" s="67" t="s">
        <v>1574</v>
      </c>
      <c r="D258" s="68" t="s">
        <v>65</v>
      </c>
      <c r="E258" s="68" t="s">
        <v>64</v>
      </c>
      <c r="F258" s="69" t="s">
        <v>1556</v>
      </c>
      <c r="G258" s="68" t="s">
        <v>65</v>
      </c>
      <c r="H258" s="68" t="s">
        <v>64</v>
      </c>
      <c r="I258" s="68" t="s">
        <v>66</v>
      </c>
      <c r="J258" s="68" t="s">
        <v>66</v>
      </c>
      <c r="K258" s="70">
        <v>0</v>
      </c>
      <c r="L258" s="70">
        <v>0</v>
      </c>
      <c r="M258" s="70">
        <v>0</v>
      </c>
      <c r="N258" s="70" t="s">
        <v>65</v>
      </c>
      <c r="O258" s="70">
        <v>0</v>
      </c>
      <c r="P258" s="70" t="s">
        <v>68</v>
      </c>
      <c r="Q258" s="70" t="s">
        <v>68</v>
      </c>
      <c r="R258" s="66"/>
      <c r="S258" s="67"/>
    </row>
    <row r="259" spans="2:19" x14ac:dyDescent="0.3">
      <c r="B259" s="66" t="s">
        <v>101</v>
      </c>
      <c r="C259" s="67" t="s">
        <v>1586</v>
      </c>
      <c r="D259" s="68" t="s">
        <v>65</v>
      </c>
      <c r="E259" s="68" t="s">
        <v>64</v>
      </c>
      <c r="F259" s="69">
        <v>0</v>
      </c>
      <c r="G259" s="68" t="s">
        <v>64</v>
      </c>
      <c r="H259" s="68" t="s">
        <v>64</v>
      </c>
      <c r="I259" s="68" t="s">
        <v>65</v>
      </c>
      <c r="J259" s="68" t="s">
        <v>66</v>
      </c>
      <c r="K259" s="70">
        <v>0</v>
      </c>
      <c r="L259" s="70">
        <v>0</v>
      </c>
      <c r="M259" s="70" t="s">
        <v>65</v>
      </c>
      <c r="N259" s="70">
        <v>0</v>
      </c>
      <c r="O259" s="70">
        <v>0</v>
      </c>
      <c r="P259" s="70" t="s">
        <v>68</v>
      </c>
      <c r="Q259" s="70" t="s">
        <v>68</v>
      </c>
      <c r="R259" s="66"/>
      <c r="S259" s="67"/>
    </row>
    <row r="260" spans="2:19" x14ac:dyDescent="0.3">
      <c r="B260" s="66" t="s">
        <v>177</v>
      </c>
      <c r="C260" s="67" t="s">
        <v>343</v>
      </c>
      <c r="D260" s="68" t="s">
        <v>64</v>
      </c>
      <c r="E260" s="68" t="s">
        <v>65</v>
      </c>
      <c r="F260" s="69">
        <v>1820760080101</v>
      </c>
      <c r="G260" s="68" t="s">
        <v>64</v>
      </c>
      <c r="H260" s="68" t="s">
        <v>64</v>
      </c>
      <c r="I260" s="68" t="s">
        <v>65</v>
      </c>
      <c r="J260" s="68" t="s">
        <v>66</v>
      </c>
      <c r="K260" s="70">
        <v>0</v>
      </c>
      <c r="L260" s="70">
        <v>0</v>
      </c>
      <c r="M260" s="70" t="s">
        <v>65</v>
      </c>
      <c r="N260" s="70">
        <v>0</v>
      </c>
      <c r="O260" s="70">
        <v>0</v>
      </c>
      <c r="P260" s="70" t="s">
        <v>68</v>
      </c>
      <c r="Q260" s="70" t="s">
        <v>68</v>
      </c>
      <c r="R260" s="66"/>
      <c r="S260" s="67"/>
    </row>
    <row r="261" spans="2:19" x14ac:dyDescent="0.3">
      <c r="B261" s="66" t="s">
        <v>1587</v>
      </c>
      <c r="C261" s="67" t="s">
        <v>402</v>
      </c>
      <c r="D261" s="68" t="s">
        <v>65</v>
      </c>
      <c r="E261" s="68" t="s">
        <v>64</v>
      </c>
      <c r="F261" s="69" t="s">
        <v>1588</v>
      </c>
      <c r="G261" s="68" t="s">
        <v>64</v>
      </c>
      <c r="H261" s="68" t="s">
        <v>64</v>
      </c>
      <c r="I261" s="68" t="s">
        <v>65</v>
      </c>
      <c r="J261" s="68" t="s">
        <v>66</v>
      </c>
      <c r="K261" s="70">
        <v>0</v>
      </c>
      <c r="L261" s="70">
        <v>0</v>
      </c>
      <c r="M261" s="70">
        <v>0</v>
      </c>
      <c r="N261" s="70" t="s">
        <v>65</v>
      </c>
      <c r="O261" s="70">
        <v>0</v>
      </c>
      <c r="P261" s="70">
        <v>0</v>
      </c>
      <c r="Q261" s="70">
        <v>0</v>
      </c>
      <c r="R261" s="66"/>
      <c r="S261" s="67"/>
    </row>
    <row r="262" spans="2:19" x14ac:dyDescent="0.3">
      <c r="B262" s="66" t="s">
        <v>1589</v>
      </c>
      <c r="C262" s="67" t="s">
        <v>376</v>
      </c>
      <c r="D262" s="68" t="s">
        <v>65</v>
      </c>
      <c r="E262" s="68" t="s">
        <v>64</v>
      </c>
      <c r="F262" s="69">
        <v>2565426510101</v>
      </c>
      <c r="G262" s="68" t="s">
        <v>64</v>
      </c>
      <c r="H262" s="68" t="s">
        <v>64</v>
      </c>
      <c r="I262" s="68" t="s">
        <v>65</v>
      </c>
      <c r="J262" s="68" t="s">
        <v>66</v>
      </c>
      <c r="K262" s="70">
        <v>0</v>
      </c>
      <c r="L262" s="70">
        <v>0</v>
      </c>
      <c r="M262" s="70">
        <v>0</v>
      </c>
      <c r="N262" s="70" t="s">
        <v>65</v>
      </c>
      <c r="O262" s="70">
        <v>0</v>
      </c>
      <c r="P262" s="70" t="s">
        <v>68</v>
      </c>
      <c r="Q262" s="70" t="s">
        <v>68</v>
      </c>
      <c r="R262" s="66"/>
      <c r="S262" s="67"/>
    </row>
    <row r="263" spans="2:19" x14ac:dyDescent="0.3">
      <c r="B263" s="66" t="s">
        <v>1570</v>
      </c>
      <c r="C263" s="67" t="s">
        <v>1571</v>
      </c>
      <c r="D263" s="68" t="s">
        <v>65</v>
      </c>
      <c r="E263" s="68" t="s">
        <v>64</v>
      </c>
      <c r="F263" s="69" t="s">
        <v>1402</v>
      </c>
      <c r="G263" s="68" t="s">
        <v>65</v>
      </c>
      <c r="H263" s="68" t="s">
        <v>65</v>
      </c>
      <c r="I263" s="68" t="s">
        <v>66</v>
      </c>
      <c r="J263" s="68" t="s">
        <v>66</v>
      </c>
      <c r="K263" s="70">
        <v>0</v>
      </c>
      <c r="L263" s="70">
        <v>0</v>
      </c>
      <c r="M263" s="70">
        <v>0</v>
      </c>
      <c r="N263" s="70" t="s">
        <v>65</v>
      </c>
      <c r="O263" s="70">
        <v>0</v>
      </c>
      <c r="P263" s="70" t="s">
        <v>68</v>
      </c>
      <c r="Q263" s="70" t="s">
        <v>68</v>
      </c>
      <c r="R263" s="66"/>
      <c r="S263" s="67"/>
    </row>
    <row r="264" spans="2:19" x14ac:dyDescent="0.3">
      <c r="B264" s="66" t="s">
        <v>179</v>
      </c>
      <c r="C264" s="67" t="s">
        <v>1571</v>
      </c>
      <c r="D264" s="68" t="s">
        <v>64</v>
      </c>
      <c r="E264" s="68" t="s">
        <v>65</v>
      </c>
      <c r="F264" s="69" t="s">
        <v>1402</v>
      </c>
      <c r="G264" s="68" t="s">
        <v>65</v>
      </c>
      <c r="H264" s="68" t="s">
        <v>64</v>
      </c>
      <c r="I264" s="68" t="s">
        <v>66</v>
      </c>
      <c r="J264" s="68" t="s">
        <v>66</v>
      </c>
      <c r="K264" s="70">
        <v>0</v>
      </c>
      <c r="L264" s="70">
        <v>0</v>
      </c>
      <c r="M264" s="70">
        <v>0</v>
      </c>
      <c r="N264" s="70" t="s">
        <v>65</v>
      </c>
      <c r="O264" s="70">
        <v>0</v>
      </c>
      <c r="P264" s="70" t="s">
        <v>68</v>
      </c>
      <c r="Q264" s="70" t="s">
        <v>68</v>
      </c>
      <c r="R264" s="66"/>
      <c r="S264" s="67"/>
    </row>
    <row r="265" spans="2:19" x14ac:dyDescent="0.3">
      <c r="B265" s="66" t="s">
        <v>1590</v>
      </c>
      <c r="C265" s="67" t="s">
        <v>186</v>
      </c>
      <c r="D265" s="68" t="s">
        <v>64</v>
      </c>
      <c r="E265" s="68" t="s">
        <v>65</v>
      </c>
      <c r="F265" s="69">
        <v>1795070360101</v>
      </c>
      <c r="G265" s="68" t="s">
        <v>64</v>
      </c>
      <c r="H265" s="68" t="s">
        <v>64</v>
      </c>
      <c r="I265" s="68" t="s">
        <v>65</v>
      </c>
      <c r="J265" s="68" t="s">
        <v>66</v>
      </c>
      <c r="K265" s="70">
        <v>0</v>
      </c>
      <c r="L265" s="70">
        <v>0</v>
      </c>
      <c r="M265" s="70">
        <v>0</v>
      </c>
      <c r="N265" s="70" t="s">
        <v>65</v>
      </c>
      <c r="O265" s="70">
        <v>0</v>
      </c>
      <c r="P265" s="70" t="s">
        <v>68</v>
      </c>
      <c r="Q265" s="70" t="s">
        <v>68</v>
      </c>
      <c r="R265" s="66"/>
      <c r="S265" s="67"/>
    </row>
    <row r="266" spans="2:19" x14ac:dyDescent="0.3">
      <c r="B266" s="66" t="s">
        <v>1591</v>
      </c>
      <c r="C266" s="67" t="s">
        <v>1592</v>
      </c>
      <c r="D266" s="68" t="s">
        <v>64</v>
      </c>
      <c r="E266" s="68" t="s">
        <v>65</v>
      </c>
      <c r="F266" s="69" t="s">
        <v>1495</v>
      </c>
      <c r="G266" s="68" t="s">
        <v>65</v>
      </c>
      <c r="H266" s="68" t="s">
        <v>64</v>
      </c>
      <c r="I266" s="68" t="s">
        <v>66</v>
      </c>
      <c r="J266" s="68" t="s">
        <v>66</v>
      </c>
      <c r="K266" s="70">
        <v>0</v>
      </c>
      <c r="L266" s="70">
        <v>0</v>
      </c>
      <c r="M266" s="70">
        <v>0</v>
      </c>
      <c r="N266" s="70" t="s">
        <v>67</v>
      </c>
      <c r="O266" s="70">
        <v>0</v>
      </c>
      <c r="P266" s="70" t="s">
        <v>68</v>
      </c>
      <c r="Q266" s="70" t="s">
        <v>68</v>
      </c>
      <c r="R266" s="66"/>
      <c r="S266" s="67"/>
    </row>
    <row r="267" spans="2:19" x14ac:dyDescent="0.3">
      <c r="B267" s="66" t="s">
        <v>1593</v>
      </c>
      <c r="C267" s="67" t="s">
        <v>545</v>
      </c>
      <c r="D267" s="68" t="s">
        <v>65</v>
      </c>
      <c r="E267" s="68" t="s">
        <v>64</v>
      </c>
      <c r="F267" s="69">
        <v>2337475830101</v>
      </c>
      <c r="G267" s="68" t="s">
        <v>64</v>
      </c>
      <c r="H267" s="68" t="s">
        <v>65</v>
      </c>
      <c r="I267" s="68" t="s">
        <v>66</v>
      </c>
      <c r="J267" s="68" t="s">
        <v>66</v>
      </c>
      <c r="K267" s="70">
        <v>0</v>
      </c>
      <c r="L267" s="70">
        <v>0</v>
      </c>
      <c r="M267" s="70">
        <v>0</v>
      </c>
      <c r="N267" s="70" t="s">
        <v>67</v>
      </c>
      <c r="O267" s="70">
        <v>0</v>
      </c>
      <c r="P267" s="70" t="s">
        <v>68</v>
      </c>
      <c r="Q267" s="70" t="s">
        <v>68</v>
      </c>
      <c r="R267" s="66"/>
      <c r="S267" s="67"/>
    </row>
    <row r="268" spans="2:19" x14ac:dyDescent="0.3">
      <c r="B268" s="66" t="s">
        <v>1594</v>
      </c>
      <c r="C268" s="67" t="s">
        <v>1595</v>
      </c>
      <c r="D268" s="68" t="s">
        <v>65</v>
      </c>
      <c r="E268" s="68" t="s">
        <v>64</v>
      </c>
      <c r="F268" s="69">
        <v>2636585890101</v>
      </c>
      <c r="G268" s="68" t="s">
        <v>64</v>
      </c>
      <c r="H268" s="68" t="s">
        <v>65</v>
      </c>
      <c r="I268" s="68" t="s">
        <v>66</v>
      </c>
      <c r="J268" s="68" t="s">
        <v>66</v>
      </c>
      <c r="K268" s="70">
        <v>0</v>
      </c>
      <c r="L268" s="70">
        <v>0</v>
      </c>
      <c r="M268" s="70">
        <v>0</v>
      </c>
      <c r="N268" s="70" t="s">
        <v>67</v>
      </c>
      <c r="O268" s="70">
        <v>0</v>
      </c>
      <c r="P268" s="70" t="s">
        <v>68</v>
      </c>
      <c r="Q268" s="70" t="s">
        <v>68</v>
      </c>
      <c r="R268" s="66"/>
      <c r="S268" s="67"/>
    </row>
    <row r="269" spans="2:19" x14ac:dyDescent="0.3">
      <c r="B269" s="66" t="s">
        <v>532</v>
      </c>
      <c r="C269" s="67" t="s">
        <v>516</v>
      </c>
      <c r="D269" s="68" t="s">
        <v>65</v>
      </c>
      <c r="E269" s="68" t="s">
        <v>64</v>
      </c>
      <c r="F269" s="69">
        <v>2370597380101</v>
      </c>
      <c r="G269" s="68" t="s">
        <v>64</v>
      </c>
      <c r="H269" s="68" t="s">
        <v>64</v>
      </c>
      <c r="I269" s="68" t="s">
        <v>65</v>
      </c>
      <c r="J269" s="68" t="s">
        <v>66</v>
      </c>
      <c r="K269" s="70">
        <v>0</v>
      </c>
      <c r="L269" s="70">
        <v>0</v>
      </c>
      <c r="M269" s="70">
        <v>0</v>
      </c>
      <c r="N269" s="70" t="s">
        <v>67</v>
      </c>
      <c r="O269" s="70">
        <v>0</v>
      </c>
      <c r="P269" s="70" t="s">
        <v>68</v>
      </c>
      <c r="Q269" s="70" t="s">
        <v>68</v>
      </c>
      <c r="R269" s="66"/>
      <c r="S269" s="67"/>
    </row>
    <row r="270" spans="2:19" x14ac:dyDescent="0.3">
      <c r="B270" s="66" t="s">
        <v>539</v>
      </c>
      <c r="C270" s="67" t="s">
        <v>1596</v>
      </c>
      <c r="D270" s="68" t="s">
        <v>65</v>
      </c>
      <c r="E270" s="68" t="s">
        <v>64</v>
      </c>
      <c r="F270" s="69">
        <v>3472288600101</v>
      </c>
      <c r="G270" s="68" t="s">
        <v>64</v>
      </c>
      <c r="H270" s="68" t="s">
        <v>65</v>
      </c>
      <c r="I270" s="68" t="s">
        <v>66</v>
      </c>
      <c r="J270" s="68" t="s">
        <v>66</v>
      </c>
      <c r="K270" s="70">
        <v>0</v>
      </c>
      <c r="L270" s="70">
        <v>0</v>
      </c>
      <c r="M270" s="70">
        <v>0</v>
      </c>
      <c r="N270" s="70" t="s">
        <v>67</v>
      </c>
      <c r="O270" s="70">
        <v>0</v>
      </c>
      <c r="P270" s="70" t="s">
        <v>68</v>
      </c>
      <c r="Q270" s="70" t="s">
        <v>68</v>
      </c>
      <c r="R270" s="66"/>
      <c r="S270" s="67"/>
    </row>
    <row r="271" spans="2:19" x14ac:dyDescent="0.3">
      <c r="B271" s="66" t="s">
        <v>1597</v>
      </c>
      <c r="C271" s="67" t="s">
        <v>1596</v>
      </c>
      <c r="D271" s="68" t="s">
        <v>65</v>
      </c>
      <c r="E271" s="68" t="s">
        <v>64</v>
      </c>
      <c r="F271" s="69">
        <v>1741895240101</v>
      </c>
      <c r="G271" s="68" t="s">
        <v>64</v>
      </c>
      <c r="H271" s="68" t="s">
        <v>65</v>
      </c>
      <c r="I271" s="68" t="s">
        <v>66</v>
      </c>
      <c r="J271" s="68" t="s">
        <v>66</v>
      </c>
      <c r="K271" s="70">
        <v>0</v>
      </c>
      <c r="L271" s="70">
        <v>0</v>
      </c>
      <c r="M271" s="70">
        <v>0</v>
      </c>
      <c r="N271" s="70" t="s">
        <v>67</v>
      </c>
      <c r="O271" s="70">
        <v>0</v>
      </c>
      <c r="P271" s="70" t="s">
        <v>68</v>
      </c>
      <c r="Q271" s="70" t="s">
        <v>68</v>
      </c>
      <c r="R271" s="66"/>
      <c r="S271" s="67"/>
    </row>
    <row r="272" spans="2:19" x14ac:dyDescent="0.3">
      <c r="B272" s="66" t="s">
        <v>476</v>
      </c>
      <c r="C272" s="67" t="s">
        <v>173</v>
      </c>
      <c r="D272" s="68" t="s">
        <v>64</v>
      </c>
      <c r="E272" s="68" t="s">
        <v>65</v>
      </c>
      <c r="F272" s="69" t="s">
        <v>1495</v>
      </c>
      <c r="G272" s="68" t="s">
        <v>64</v>
      </c>
      <c r="H272" s="68" t="s">
        <v>65</v>
      </c>
      <c r="I272" s="68" t="s">
        <v>66</v>
      </c>
      <c r="J272" s="68" t="s">
        <v>66</v>
      </c>
      <c r="K272" s="70">
        <v>0</v>
      </c>
      <c r="L272" s="70">
        <v>0</v>
      </c>
      <c r="M272" s="70">
        <v>0</v>
      </c>
      <c r="N272" s="70" t="s">
        <v>67</v>
      </c>
      <c r="O272" s="70">
        <v>0</v>
      </c>
      <c r="P272" s="70" t="s">
        <v>68</v>
      </c>
      <c r="Q272" s="70" t="s">
        <v>68</v>
      </c>
      <c r="R272" s="66"/>
      <c r="S272" s="67"/>
    </row>
    <row r="273" spans="2:19" x14ac:dyDescent="0.3">
      <c r="B273" s="66" t="s">
        <v>1570</v>
      </c>
      <c r="C273" s="67" t="s">
        <v>1571</v>
      </c>
      <c r="D273" s="68" t="s">
        <v>65</v>
      </c>
      <c r="E273" s="68" t="s">
        <v>64</v>
      </c>
      <c r="F273" s="69" t="s">
        <v>1495</v>
      </c>
      <c r="G273" s="68" t="s">
        <v>65</v>
      </c>
      <c r="H273" s="68" t="s">
        <v>65</v>
      </c>
      <c r="I273" s="68" t="s">
        <v>66</v>
      </c>
      <c r="J273" s="68" t="s">
        <v>66</v>
      </c>
      <c r="K273" s="70">
        <v>0</v>
      </c>
      <c r="L273" s="70">
        <v>0</v>
      </c>
      <c r="M273" s="70">
        <v>0</v>
      </c>
      <c r="N273" s="70" t="s">
        <v>67</v>
      </c>
      <c r="O273" s="70">
        <v>0</v>
      </c>
      <c r="P273" s="70" t="s">
        <v>68</v>
      </c>
      <c r="Q273" s="70" t="s">
        <v>68</v>
      </c>
      <c r="R273" s="66"/>
      <c r="S273" s="67"/>
    </row>
    <row r="274" spans="2:19" x14ac:dyDescent="0.3">
      <c r="B274" s="66" t="s">
        <v>121</v>
      </c>
      <c r="C274" s="67" t="s">
        <v>1571</v>
      </c>
      <c r="D274" s="68" t="s">
        <v>64</v>
      </c>
      <c r="E274" s="68" t="s">
        <v>65</v>
      </c>
      <c r="F274" s="69" t="s">
        <v>1495</v>
      </c>
      <c r="G274" s="68" t="s">
        <v>65</v>
      </c>
      <c r="H274" s="68" t="s">
        <v>64</v>
      </c>
      <c r="I274" s="68" t="s">
        <v>66</v>
      </c>
      <c r="J274" s="68" t="s">
        <v>66</v>
      </c>
      <c r="K274" s="70">
        <v>0</v>
      </c>
      <c r="L274" s="70">
        <v>0</v>
      </c>
      <c r="M274" s="70">
        <v>0</v>
      </c>
      <c r="N274" s="70" t="s">
        <v>67</v>
      </c>
      <c r="O274" s="70">
        <v>0</v>
      </c>
      <c r="P274" s="70" t="s">
        <v>68</v>
      </c>
      <c r="Q274" s="70" t="s">
        <v>68</v>
      </c>
      <c r="R274" s="66"/>
      <c r="S274" s="67"/>
    </row>
    <row r="275" spans="2:19" x14ac:dyDescent="0.3">
      <c r="B275" s="66" t="s">
        <v>1598</v>
      </c>
      <c r="C275" s="67" t="s">
        <v>336</v>
      </c>
      <c r="D275" s="68" t="s">
        <v>64</v>
      </c>
      <c r="E275" s="68" t="s">
        <v>65</v>
      </c>
      <c r="F275" s="69" t="s">
        <v>1495</v>
      </c>
      <c r="G275" s="68" t="s">
        <v>65</v>
      </c>
      <c r="H275" s="68" t="s">
        <v>64</v>
      </c>
      <c r="I275" s="68" t="s">
        <v>66</v>
      </c>
      <c r="J275" s="68" t="s">
        <v>66</v>
      </c>
      <c r="K275" s="70">
        <v>0</v>
      </c>
      <c r="L275" s="70">
        <v>0</v>
      </c>
      <c r="M275" s="70">
        <v>0</v>
      </c>
      <c r="N275" s="70" t="s">
        <v>67</v>
      </c>
      <c r="O275" s="70">
        <v>0</v>
      </c>
      <c r="P275" s="70" t="s">
        <v>68</v>
      </c>
      <c r="Q275" s="70" t="s">
        <v>68</v>
      </c>
      <c r="R275" s="66"/>
      <c r="S275" s="67"/>
    </row>
    <row r="276" spans="2:19" x14ac:dyDescent="0.3">
      <c r="B276" s="66" t="s">
        <v>474</v>
      </c>
      <c r="C276" s="67" t="s">
        <v>368</v>
      </c>
      <c r="D276" s="68" t="s">
        <v>64</v>
      </c>
      <c r="E276" s="68" t="s">
        <v>65</v>
      </c>
      <c r="F276" s="69">
        <v>2753056510101</v>
      </c>
      <c r="G276" s="68" t="s">
        <v>64</v>
      </c>
      <c r="H276" s="68" t="s">
        <v>64</v>
      </c>
      <c r="I276" s="68" t="s">
        <v>66</v>
      </c>
      <c r="J276" s="68" t="s">
        <v>65</v>
      </c>
      <c r="K276" s="70">
        <v>0</v>
      </c>
      <c r="L276" s="70">
        <v>0</v>
      </c>
      <c r="M276" s="70">
        <v>0</v>
      </c>
      <c r="N276" s="70" t="s">
        <v>65</v>
      </c>
      <c r="O276" s="70">
        <v>0</v>
      </c>
      <c r="P276" s="70" t="s">
        <v>68</v>
      </c>
      <c r="Q276" s="70" t="s">
        <v>68</v>
      </c>
      <c r="R276" s="66"/>
      <c r="S276" s="67"/>
    </row>
    <row r="277" spans="2:19" x14ac:dyDescent="0.3">
      <c r="B277" s="66" t="s">
        <v>475</v>
      </c>
      <c r="C277" s="67" t="s">
        <v>204</v>
      </c>
      <c r="D277" s="68" t="s">
        <v>65</v>
      </c>
      <c r="E277" s="68" t="s">
        <v>64</v>
      </c>
      <c r="F277" s="69">
        <v>1710919140608</v>
      </c>
      <c r="G277" s="68" t="s">
        <v>64</v>
      </c>
      <c r="H277" s="68" t="s">
        <v>64</v>
      </c>
      <c r="I277" s="68" t="s">
        <v>66</v>
      </c>
      <c r="J277" s="68" t="s">
        <v>65</v>
      </c>
      <c r="K277" s="70">
        <v>0</v>
      </c>
      <c r="L277" s="70">
        <v>0</v>
      </c>
      <c r="M277" s="70">
        <v>0</v>
      </c>
      <c r="N277" s="70" t="s">
        <v>65</v>
      </c>
      <c r="O277" s="70">
        <v>0</v>
      </c>
      <c r="P277" s="70" t="s">
        <v>68</v>
      </c>
      <c r="Q277" s="70" t="s">
        <v>68</v>
      </c>
      <c r="R277" s="66"/>
      <c r="S277" s="67"/>
    </row>
    <row r="278" spans="2:19" x14ac:dyDescent="0.3">
      <c r="B278" s="66" t="s">
        <v>359</v>
      </c>
      <c r="C278" s="67" t="s">
        <v>496</v>
      </c>
      <c r="D278" s="68" t="s">
        <v>65</v>
      </c>
      <c r="E278" s="68" t="s">
        <v>64</v>
      </c>
      <c r="F278" s="69" t="s">
        <v>1402</v>
      </c>
      <c r="G278" s="68" t="s">
        <v>64</v>
      </c>
      <c r="H278" s="68" t="s">
        <v>64</v>
      </c>
      <c r="I278" s="68" t="s">
        <v>66</v>
      </c>
      <c r="J278" s="68" t="s">
        <v>65</v>
      </c>
      <c r="K278" s="70">
        <v>0</v>
      </c>
      <c r="L278" s="70">
        <v>0</v>
      </c>
      <c r="M278" s="70">
        <v>0</v>
      </c>
      <c r="N278" s="70" t="s">
        <v>65</v>
      </c>
      <c r="O278" s="70">
        <v>0</v>
      </c>
      <c r="P278" s="70" t="s">
        <v>68</v>
      </c>
      <c r="Q278" s="70" t="s">
        <v>68</v>
      </c>
      <c r="R278" s="66"/>
      <c r="S278" s="67"/>
    </row>
    <row r="279" spans="2:19" x14ac:dyDescent="0.3">
      <c r="B279" s="66" t="s">
        <v>1599</v>
      </c>
      <c r="C279" s="67" t="s">
        <v>477</v>
      </c>
      <c r="D279" s="68" t="s">
        <v>65</v>
      </c>
      <c r="E279" s="68" t="s">
        <v>64</v>
      </c>
      <c r="F279" s="69" t="s">
        <v>1402</v>
      </c>
      <c r="G279" s="68" t="s">
        <v>64</v>
      </c>
      <c r="H279" s="68" t="s">
        <v>64</v>
      </c>
      <c r="I279" s="68" t="s">
        <v>66</v>
      </c>
      <c r="J279" s="68" t="s">
        <v>65</v>
      </c>
      <c r="K279" s="70">
        <v>0</v>
      </c>
      <c r="L279" s="70">
        <v>0</v>
      </c>
      <c r="M279" s="70">
        <v>0</v>
      </c>
      <c r="N279" s="70" t="s">
        <v>65</v>
      </c>
      <c r="O279" s="70">
        <v>0</v>
      </c>
      <c r="P279" s="70" t="s">
        <v>68</v>
      </c>
      <c r="Q279" s="70" t="s">
        <v>68</v>
      </c>
      <c r="R279" s="66"/>
      <c r="S279" s="67"/>
    </row>
    <row r="280" spans="2:19" x14ac:dyDescent="0.3">
      <c r="B280" s="66" t="s">
        <v>476</v>
      </c>
      <c r="C280" s="67" t="s">
        <v>477</v>
      </c>
      <c r="D280" s="68" t="s">
        <v>64</v>
      </c>
      <c r="E280" s="68" t="s">
        <v>65</v>
      </c>
      <c r="F280" s="69">
        <v>2294813960101</v>
      </c>
      <c r="G280" s="68" t="s">
        <v>64</v>
      </c>
      <c r="H280" s="68" t="s">
        <v>64</v>
      </c>
      <c r="I280" s="68" t="s">
        <v>66</v>
      </c>
      <c r="J280" s="68" t="s">
        <v>65</v>
      </c>
      <c r="K280" s="70">
        <v>0</v>
      </c>
      <c r="L280" s="70">
        <v>0</v>
      </c>
      <c r="M280" s="70">
        <v>0</v>
      </c>
      <c r="N280" s="70" t="s">
        <v>65</v>
      </c>
      <c r="O280" s="70">
        <v>0</v>
      </c>
      <c r="P280" s="70" t="s">
        <v>68</v>
      </c>
      <c r="Q280" s="70" t="s">
        <v>68</v>
      </c>
      <c r="R280" s="66"/>
      <c r="S280" s="67"/>
    </row>
    <row r="281" spans="2:19" x14ac:dyDescent="0.3">
      <c r="B281" s="66" t="s">
        <v>105</v>
      </c>
      <c r="C281" s="67" t="s">
        <v>478</v>
      </c>
      <c r="D281" s="68" t="s">
        <v>64</v>
      </c>
      <c r="E281" s="68" t="s">
        <v>65</v>
      </c>
      <c r="F281" s="69">
        <v>2636995790101</v>
      </c>
      <c r="G281" s="68" t="s">
        <v>64</v>
      </c>
      <c r="H281" s="68" t="s">
        <v>65</v>
      </c>
      <c r="I281" s="68" t="s">
        <v>66</v>
      </c>
      <c r="J281" s="68" t="s">
        <v>66</v>
      </c>
      <c r="K281" s="70">
        <v>0</v>
      </c>
      <c r="L281" s="70">
        <v>0</v>
      </c>
      <c r="M281" s="70">
        <v>0</v>
      </c>
      <c r="N281" s="70" t="s">
        <v>65</v>
      </c>
      <c r="O281" s="70">
        <v>0</v>
      </c>
      <c r="P281" s="70" t="s">
        <v>68</v>
      </c>
      <c r="Q281" s="70" t="s">
        <v>68</v>
      </c>
      <c r="R281" s="66"/>
      <c r="S281" s="67"/>
    </row>
    <row r="282" spans="2:19" x14ac:dyDescent="0.3">
      <c r="B282" s="66" t="s">
        <v>479</v>
      </c>
      <c r="C282" s="67" t="s">
        <v>480</v>
      </c>
      <c r="D282" s="68" t="s">
        <v>65</v>
      </c>
      <c r="E282" s="68" t="s">
        <v>64</v>
      </c>
      <c r="F282" s="69">
        <v>1645639700101</v>
      </c>
      <c r="G282" s="68" t="s">
        <v>64</v>
      </c>
      <c r="H282" s="68" t="s">
        <v>64</v>
      </c>
      <c r="I282" s="68" t="s">
        <v>65</v>
      </c>
      <c r="J282" s="68" t="s">
        <v>66</v>
      </c>
      <c r="K282" s="70">
        <v>0</v>
      </c>
      <c r="L282" s="70">
        <v>0</v>
      </c>
      <c r="M282" s="70">
        <v>0</v>
      </c>
      <c r="N282" s="70" t="s">
        <v>65</v>
      </c>
      <c r="O282" s="70">
        <v>0</v>
      </c>
      <c r="P282" s="70" t="s">
        <v>68</v>
      </c>
      <c r="Q282" s="70" t="s">
        <v>68</v>
      </c>
      <c r="R282" s="66"/>
      <c r="S282" s="67"/>
    </row>
    <row r="283" spans="2:19" x14ac:dyDescent="0.3">
      <c r="B283" s="66" t="s">
        <v>412</v>
      </c>
      <c r="C283" s="67" t="s">
        <v>198</v>
      </c>
      <c r="D283" s="68" t="s">
        <v>65</v>
      </c>
      <c r="E283" s="68" t="s">
        <v>64</v>
      </c>
      <c r="F283" s="69" t="s">
        <v>1469</v>
      </c>
      <c r="G283" s="68" t="s">
        <v>65</v>
      </c>
      <c r="H283" s="68" t="s">
        <v>64</v>
      </c>
      <c r="I283" s="68" t="s">
        <v>66</v>
      </c>
      <c r="J283" s="68" t="s">
        <v>66</v>
      </c>
      <c r="K283" s="70">
        <v>0</v>
      </c>
      <c r="L283" s="70">
        <v>0</v>
      </c>
      <c r="M283" s="70">
        <v>0</v>
      </c>
      <c r="N283" s="70" t="s">
        <v>65</v>
      </c>
      <c r="O283" s="70">
        <v>0</v>
      </c>
      <c r="P283" s="70" t="s">
        <v>68</v>
      </c>
      <c r="Q283" s="70" t="s">
        <v>68</v>
      </c>
      <c r="R283" s="66"/>
      <c r="S283" s="67"/>
    </row>
    <row r="284" spans="2:19" x14ac:dyDescent="0.3">
      <c r="B284" s="66" t="s">
        <v>558</v>
      </c>
      <c r="C284" s="67" t="s">
        <v>198</v>
      </c>
      <c r="D284" s="68" t="s">
        <v>64</v>
      </c>
      <c r="E284" s="68" t="s">
        <v>65</v>
      </c>
      <c r="F284" s="69" t="s">
        <v>1469</v>
      </c>
      <c r="G284" s="68" t="s">
        <v>65</v>
      </c>
      <c r="H284" s="68" t="s">
        <v>64</v>
      </c>
      <c r="I284" s="68" t="s">
        <v>66</v>
      </c>
      <c r="J284" s="68" t="s">
        <v>66</v>
      </c>
      <c r="K284" s="70">
        <v>0</v>
      </c>
      <c r="L284" s="70">
        <v>0</v>
      </c>
      <c r="M284" s="70">
        <v>0</v>
      </c>
      <c r="N284" s="70" t="s">
        <v>65</v>
      </c>
      <c r="O284" s="70">
        <v>0</v>
      </c>
      <c r="P284" s="70" t="s">
        <v>68</v>
      </c>
      <c r="Q284" s="70" t="s">
        <v>68</v>
      </c>
      <c r="R284" s="66"/>
      <c r="S284" s="67"/>
    </row>
    <row r="285" spans="2:19" x14ac:dyDescent="0.3">
      <c r="B285" s="66" t="s">
        <v>1600</v>
      </c>
      <c r="C285" s="67" t="s">
        <v>198</v>
      </c>
      <c r="D285" s="68" t="s">
        <v>64</v>
      </c>
      <c r="E285" s="68" t="s">
        <v>65</v>
      </c>
      <c r="F285" s="69" t="s">
        <v>1469</v>
      </c>
      <c r="G285" s="68" t="s">
        <v>65</v>
      </c>
      <c r="H285" s="68" t="s">
        <v>64</v>
      </c>
      <c r="I285" s="68" t="s">
        <v>66</v>
      </c>
      <c r="J285" s="68" t="s">
        <v>66</v>
      </c>
      <c r="K285" s="70">
        <v>0</v>
      </c>
      <c r="L285" s="70">
        <v>0</v>
      </c>
      <c r="M285" s="70">
        <v>0</v>
      </c>
      <c r="N285" s="70" t="s">
        <v>65</v>
      </c>
      <c r="O285" s="70">
        <v>0</v>
      </c>
      <c r="P285" s="70" t="s">
        <v>68</v>
      </c>
      <c r="Q285" s="70" t="s">
        <v>68</v>
      </c>
      <c r="R285" s="66"/>
      <c r="S285" s="67"/>
    </row>
    <row r="286" spans="2:19" x14ac:dyDescent="0.3">
      <c r="B286" s="66" t="s">
        <v>481</v>
      </c>
      <c r="C286" s="67" t="s">
        <v>482</v>
      </c>
      <c r="D286" s="68" t="s">
        <v>65</v>
      </c>
      <c r="E286" s="68" t="s">
        <v>64</v>
      </c>
      <c r="F286" s="69">
        <v>2086713070110</v>
      </c>
      <c r="G286" s="68" t="s">
        <v>64</v>
      </c>
      <c r="H286" s="68" t="s">
        <v>65</v>
      </c>
      <c r="I286" s="68" t="s">
        <v>66</v>
      </c>
      <c r="J286" s="68" t="s">
        <v>66</v>
      </c>
      <c r="K286" s="70">
        <v>0</v>
      </c>
      <c r="L286" s="70">
        <v>0</v>
      </c>
      <c r="M286" s="70">
        <v>0</v>
      </c>
      <c r="N286" s="70" t="s">
        <v>65</v>
      </c>
      <c r="O286" s="70">
        <v>0</v>
      </c>
      <c r="P286" s="70" t="s">
        <v>68</v>
      </c>
      <c r="Q286" s="70" t="s">
        <v>68</v>
      </c>
      <c r="R286" s="66"/>
      <c r="S286" s="67"/>
    </row>
    <row r="287" spans="2:19" x14ac:dyDescent="0.3">
      <c r="B287" s="66" t="s">
        <v>161</v>
      </c>
      <c r="C287" s="67" t="s">
        <v>158</v>
      </c>
      <c r="D287" s="68" t="s">
        <v>65</v>
      </c>
      <c r="E287" s="68" t="s">
        <v>64</v>
      </c>
      <c r="F287" s="69">
        <v>1811705312010</v>
      </c>
      <c r="G287" s="68" t="s">
        <v>64</v>
      </c>
      <c r="H287" s="68" t="s">
        <v>65</v>
      </c>
      <c r="I287" s="68" t="s">
        <v>66</v>
      </c>
      <c r="J287" s="68" t="s">
        <v>66</v>
      </c>
      <c r="K287" s="70">
        <v>0</v>
      </c>
      <c r="L287" s="70">
        <v>0</v>
      </c>
      <c r="M287" s="70">
        <v>0</v>
      </c>
      <c r="N287" s="70" t="s">
        <v>65</v>
      </c>
      <c r="O287" s="70">
        <v>0</v>
      </c>
      <c r="P287" s="70" t="s">
        <v>68</v>
      </c>
      <c r="Q287" s="70" t="s">
        <v>68</v>
      </c>
      <c r="R287" s="66"/>
      <c r="S287" s="67"/>
    </row>
    <row r="288" spans="2:19" x14ac:dyDescent="0.3">
      <c r="B288" s="66" t="s">
        <v>511</v>
      </c>
      <c r="C288" s="67" t="s">
        <v>217</v>
      </c>
      <c r="D288" s="68" t="s">
        <v>64</v>
      </c>
      <c r="E288" s="68" t="s">
        <v>65</v>
      </c>
      <c r="F288" s="69" t="s">
        <v>1556</v>
      </c>
      <c r="G288" s="68" t="s">
        <v>65</v>
      </c>
      <c r="H288" s="68" t="s">
        <v>64</v>
      </c>
      <c r="I288" s="68" t="s">
        <v>66</v>
      </c>
      <c r="J288" s="68" t="s">
        <v>66</v>
      </c>
      <c r="K288" s="70">
        <v>0</v>
      </c>
      <c r="L288" s="70">
        <v>0</v>
      </c>
      <c r="M288" s="70">
        <v>0</v>
      </c>
      <c r="N288" s="70" t="s">
        <v>65</v>
      </c>
      <c r="O288" s="70">
        <v>0</v>
      </c>
      <c r="P288" s="70" t="s">
        <v>68</v>
      </c>
      <c r="Q288" s="70" t="s">
        <v>68</v>
      </c>
      <c r="R288" s="66"/>
      <c r="S288" s="67"/>
    </row>
    <row r="289" spans="2:19" x14ac:dyDescent="0.3">
      <c r="B289" s="66" t="s">
        <v>558</v>
      </c>
      <c r="C289" s="67" t="s">
        <v>217</v>
      </c>
      <c r="D289" s="68" t="s">
        <v>64</v>
      </c>
      <c r="E289" s="68" t="s">
        <v>65</v>
      </c>
      <c r="F289" s="69" t="s">
        <v>1556</v>
      </c>
      <c r="G289" s="68" t="s">
        <v>65</v>
      </c>
      <c r="H289" s="68" t="s">
        <v>64</v>
      </c>
      <c r="I289" s="68" t="s">
        <v>66</v>
      </c>
      <c r="J289" s="68" t="s">
        <v>66</v>
      </c>
      <c r="K289" s="70">
        <v>0</v>
      </c>
      <c r="L289" s="70">
        <v>0</v>
      </c>
      <c r="M289" s="70">
        <v>0</v>
      </c>
      <c r="N289" s="70" t="s">
        <v>65</v>
      </c>
      <c r="O289" s="70">
        <v>0</v>
      </c>
      <c r="P289" s="70" t="s">
        <v>68</v>
      </c>
      <c r="Q289" s="70" t="s">
        <v>68</v>
      </c>
      <c r="R289" s="66"/>
      <c r="S289" s="67"/>
    </row>
    <row r="290" spans="2:19" x14ac:dyDescent="0.3">
      <c r="B290" s="66" t="s">
        <v>1420</v>
      </c>
      <c r="C290" s="67" t="s">
        <v>1601</v>
      </c>
      <c r="D290" s="68" t="s">
        <v>64</v>
      </c>
      <c r="E290" s="68" t="s">
        <v>65</v>
      </c>
      <c r="F290" s="69" t="s">
        <v>1556</v>
      </c>
      <c r="G290" s="68" t="s">
        <v>65</v>
      </c>
      <c r="H290" s="68" t="s">
        <v>64</v>
      </c>
      <c r="I290" s="68" t="s">
        <v>66</v>
      </c>
      <c r="J290" s="68" t="s">
        <v>66</v>
      </c>
      <c r="K290" s="70">
        <v>0</v>
      </c>
      <c r="L290" s="70">
        <v>0</v>
      </c>
      <c r="M290" s="70">
        <v>0</v>
      </c>
      <c r="N290" s="70" t="s">
        <v>65</v>
      </c>
      <c r="O290" s="70">
        <v>0</v>
      </c>
      <c r="P290" s="70" t="s">
        <v>68</v>
      </c>
      <c r="Q290" s="70" t="s">
        <v>68</v>
      </c>
      <c r="R290" s="66"/>
      <c r="S290" s="67"/>
    </row>
    <row r="291" spans="2:19" x14ac:dyDescent="0.3">
      <c r="B291" s="66" t="s">
        <v>483</v>
      </c>
      <c r="C291" s="67" t="s">
        <v>165</v>
      </c>
      <c r="D291" s="68" t="s">
        <v>65</v>
      </c>
      <c r="E291" s="68" t="s">
        <v>64</v>
      </c>
      <c r="F291" s="69">
        <v>2553292290101</v>
      </c>
      <c r="G291" s="68" t="s">
        <v>64</v>
      </c>
      <c r="H291" s="68" t="s">
        <v>65</v>
      </c>
      <c r="I291" s="68" t="s">
        <v>66</v>
      </c>
      <c r="J291" s="68" t="s">
        <v>66</v>
      </c>
      <c r="K291" s="70">
        <v>0</v>
      </c>
      <c r="L291" s="70">
        <v>0</v>
      </c>
      <c r="M291" s="70">
        <v>0</v>
      </c>
      <c r="N291" s="70" t="s">
        <v>65</v>
      </c>
      <c r="O291" s="70">
        <v>0</v>
      </c>
      <c r="P291" s="70" t="s">
        <v>68</v>
      </c>
      <c r="Q291" s="70" t="s">
        <v>68</v>
      </c>
      <c r="R291" s="66"/>
      <c r="S291" s="67"/>
    </row>
    <row r="292" spans="2:19" x14ac:dyDescent="0.3">
      <c r="B292" s="66" t="s">
        <v>1449</v>
      </c>
      <c r="C292" s="67" t="s">
        <v>188</v>
      </c>
      <c r="D292" s="68" t="s">
        <v>64</v>
      </c>
      <c r="E292" s="68" t="s">
        <v>65</v>
      </c>
      <c r="F292" s="69" t="s">
        <v>1556</v>
      </c>
      <c r="G292" s="68" t="s">
        <v>65</v>
      </c>
      <c r="H292" s="68" t="s">
        <v>64</v>
      </c>
      <c r="I292" s="68" t="s">
        <v>66</v>
      </c>
      <c r="J292" s="68" t="s">
        <v>66</v>
      </c>
      <c r="K292" s="70">
        <v>0</v>
      </c>
      <c r="L292" s="70">
        <v>0</v>
      </c>
      <c r="M292" s="70">
        <v>0</v>
      </c>
      <c r="N292" s="70" t="s">
        <v>65</v>
      </c>
      <c r="O292" s="70">
        <v>0</v>
      </c>
      <c r="P292" s="70" t="s">
        <v>68</v>
      </c>
      <c r="Q292" s="70" t="s">
        <v>68</v>
      </c>
      <c r="R292" s="66"/>
      <c r="S292" s="67"/>
    </row>
    <row r="293" spans="2:19" x14ac:dyDescent="0.3">
      <c r="B293" s="66" t="s">
        <v>484</v>
      </c>
      <c r="C293" s="67" t="s">
        <v>485</v>
      </c>
      <c r="D293" s="68" t="s">
        <v>65</v>
      </c>
      <c r="E293" s="68" t="s">
        <v>64</v>
      </c>
      <c r="F293" s="69">
        <v>1814209201712</v>
      </c>
      <c r="G293" s="68" t="s">
        <v>64</v>
      </c>
      <c r="H293" s="68" t="s">
        <v>64</v>
      </c>
      <c r="I293" s="68" t="s">
        <v>65</v>
      </c>
      <c r="J293" s="68" t="s">
        <v>66</v>
      </c>
      <c r="K293" s="70">
        <v>0</v>
      </c>
      <c r="L293" s="70">
        <v>0</v>
      </c>
      <c r="M293" s="70">
        <v>0</v>
      </c>
      <c r="N293" s="70" t="s">
        <v>65</v>
      </c>
      <c r="O293" s="70">
        <v>0</v>
      </c>
      <c r="P293" s="70" t="s">
        <v>68</v>
      </c>
      <c r="Q293" s="70" t="s">
        <v>68</v>
      </c>
      <c r="R293" s="66"/>
      <c r="S293" s="67"/>
    </row>
    <row r="294" spans="2:19" x14ac:dyDescent="0.3">
      <c r="B294" s="66" t="s">
        <v>179</v>
      </c>
      <c r="C294" s="67" t="s">
        <v>605</v>
      </c>
      <c r="D294" s="68" t="s">
        <v>64</v>
      </c>
      <c r="E294" s="68" t="s">
        <v>65</v>
      </c>
      <c r="F294" s="69" t="s">
        <v>1556</v>
      </c>
      <c r="G294" s="68" t="s">
        <v>65</v>
      </c>
      <c r="H294" s="68" t="s">
        <v>64</v>
      </c>
      <c r="I294" s="68" t="s">
        <v>66</v>
      </c>
      <c r="J294" s="68" t="s">
        <v>66</v>
      </c>
      <c r="K294" s="70">
        <v>0</v>
      </c>
      <c r="L294" s="70">
        <v>0</v>
      </c>
      <c r="M294" s="70">
        <v>0</v>
      </c>
      <c r="N294" s="70" t="s">
        <v>65</v>
      </c>
      <c r="O294" s="70">
        <v>0</v>
      </c>
      <c r="P294" s="70" t="s">
        <v>68</v>
      </c>
      <c r="Q294" s="70" t="s">
        <v>68</v>
      </c>
      <c r="R294" s="66"/>
      <c r="S294" s="67"/>
    </row>
    <row r="295" spans="2:19" x14ac:dyDescent="0.3">
      <c r="B295" s="66" t="s">
        <v>421</v>
      </c>
      <c r="C295" s="67" t="s">
        <v>204</v>
      </c>
      <c r="D295" s="68" t="s">
        <v>65</v>
      </c>
      <c r="E295" s="68" t="s">
        <v>64</v>
      </c>
      <c r="F295" s="69">
        <v>2226173061015</v>
      </c>
      <c r="G295" s="68" t="s">
        <v>64</v>
      </c>
      <c r="H295" s="68" t="s">
        <v>65</v>
      </c>
      <c r="I295" s="68" t="s">
        <v>66</v>
      </c>
      <c r="J295" s="68" t="s">
        <v>66</v>
      </c>
      <c r="K295" s="70">
        <v>0</v>
      </c>
      <c r="L295" s="70">
        <v>0</v>
      </c>
      <c r="M295" s="70">
        <v>0</v>
      </c>
      <c r="N295" s="70" t="s">
        <v>65</v>
      </c>
      <c r="O295" s="70">
        <v>0</v>
      </c>
      <c r="P295" s="70" t="s">
        <v>68</v>
      </c>
      <c r="Q295" s="70" t="s">
        <v>68</v>
      </c>
      <c r="R295" s="66"/>
      <c r="S295" s="67"/>
    </row>
    <row r="296" spans="2:19" x14ac:dyDescent="0.3">
      <c r="B296" s="66" t="s">
        <v>483</v>
      </c>
      <c r="C296" s="67" t="s">
        <v>389</v>
      </c>
      <c r="D296" s="68" t="s">
        <v>65</v>
      </c>
      <c r="E296" s="68" t="s">
        <v>64</v>
      </c>
      <c r="F296" s="69">
        <v>2553292290101</v>
      </c>
      <c r="G296" s="68" t="s">
        <v>64</v>
      </c>
      <c r="H296" s="68" t="s">
        <v>65</v>
      </c>
      <c r="I296" s="68" t="s">
        <v>66</v>
      </c>
      <c r="J296" s="68" t="s">
        <v>66</v>
      </c>
      <c r="K296" s="70">
        <v>0</v>
      </c>
      <c r="L296" s="70">
        <v>0</v>
      </c>
      <c r="M296" s="70">
        <v>0</v>
      </c>
      <c r="N296" s="70" t="s">
        <v>65</v>
      </c>
      <c r="O296" s="70">
        <v>0</v>
      </c>
      <c r="P296" s="70" t="s">
        <v>68</v>
      </c>
      <c r="Q296" s="70" t="s">
        <v>68</v>
      </c>
      <c r="R296" s="66"/>
      <c r="S296" s="67"/>
    </row>
    <row r="297" spans="2:19" x14ac:dyDescent="0.3">
      <c r="B297" s="66" t="s">
        <v>189</v>
      </c>
      <c r="C297" s="67" t="s">
        <v>468</v>
      </c>
      <c r="D297" s="68" t="s">
        <v>65</v>
      </c>
      <c r="E297" s="68" t="s">
        <v>64</v>
      </c>
      <c r="F297" s="69">
        <v>2314383460101</v>
      </c>
      <c r="G297" s="68" t="s">
        <v>64</v>
      </c>
      <c r="H297" s="68" t="s">
        <v>65</v>
      </c>
      <c r="I297" s="68" t="s">
        <v>66</v>
      </c>
      <c r="J297" s="68" t="s">
        <v>66</v>
      </c>
      <c r="K297" s="70">
        <v>0</v>
      </c>
      <c r="L297" s="70">
        <v>0</v>
      </c>
      <c r="M297" s="70">
        <v>0</v>
      </c>
      <c r="N297" s="70" t="s">
        <v>65</v>
      </c>
      <c r="O297" s="70">
        <v>0</v>
      </c>
      <c r="P297" s="70" t="s">
        <v>68</v>
      </c>
      <c r="Q297" s="70" t="s">
        <v>68</v>
      </c>
      <c r="R297" s="66"/>
      <c r="S297" s="67"/>
    </row>
    <row r="298" spans="2:19" x14ac:dyDescent="0.3">
      <c r="B298" s="66" t="s">
        <v>1602</v>
      </c>
      <c r="C298" s="67" t="s">
        <v>1603</v>
      </c>
      <c r="D298" s="68" t="s">
        <v>64</v>
      </c>
      <c r="E298" s="68" t="s">
        <v>65</v>
      </c>
      <c r="F298" s="69" t="s">
        <v>1556</v>
      </c>
      <c r="G298" s="68" t="s">
        <v>65</v>
      </c>
      <c r="H298" s="68" t="s">
        <v>64</v>
      </c>
      <c r="I298" s="68" t="s">
        <v>66</v>
      </c>
      <c r="J298" s="68" t="s">
        <v>66</v>
      </c>
      <c r="K298" s="70">
        <v>0</v>
      </c>
      <c r="L298" s="70">
        <v>0</v>
      </c>
      <c r="M298" s="70">
        <v>0</v>
      </c>
      <c r="N298" s="70" t="s">
        <v>65</v>
      </c>
      <c r="O298" s="70">
        <v>0</v>
      </c>
      <c r="P298" s="70" t="s">
        <v>68</v>
      </c>
      <c r="Q298" s="70" t="s">
        <v>68</v>
      </c>
      <c r="R298" s="66"/>
      <c r="S298" s="67"/>
    </row>
    <row r="299" spans="2:19" x14ac:dyDescent="0.3">
      <c r="B299" s="66" t="s">
        <v>511</v>
      </c>
      <c r="C299" s="67" t="s">
        <v>1604</v>
      </c>
      <c r="D299" s="68" t="s">
        <v>64</v>
      </c>
      <c r="E299" s="68" t="s">
        <v>65</v>
      </c>
      <c r="F299" s="69" t="s">
        <v>1556</v>
      </c>
      <c r="G299" s="68" t="s">
        <v>65</v>
      </c>
      <c r="H299" s="68" t="s">
        <v>64</v>
      </c>
      <c r="I299" s="68" t="s">
        <v>66</v>
      </c>
      <c r="J299" s="68" t="s">
        <v>66</v>
      </c>
      <c r="K299" s="70">
        <v>0</v>
      </c>
      <c r="L299" s="70">
        <v>0</v>
      </c>
      <c r="M299" s="70">
        <v>0</v>
      </c>
      <c r="N299" s="70" t="s">
        <v>65</v>
      </c>
      <c r="O299" s="70">
        <v>0</v>
      </c>
      <c r="P299" s="70" t="s">
        <v>68</v>
      </c>
      <c r="Q299" s="70" t="s">
        <v>68</v>
      </c>
      <c r="R299" s="66"/>
      <c r="S299" s="67"/>
    </row>
    <row r="300" spans="2:19" x14ac:dyDescent="0.3">
      <c r="B300" s="66" t="s">
        <v>486</v>
      </c>
      <c r="C300" s="67" t="s">
        <v>204</v>
      </c>
      <c r="D300" s="68" t="s">
        <v>65</v>
      </c>
      <c r="E300" s="68" t="s">
        <v>64</v>
      </c>
      <c r="F300" s="69">
        <v>2215065430408</v>
      </c>
      <c r="G300" s="68" t="s">
        <v>64</v>
      </c>
      <c r="H300" s="68" t="s">
        <v>64</v>
      </c>
      <c r="I300" s="68" t="s">
        <v>65</v>
      </c>
      <c r="J300" s="68" t="s">
        <v>66</v>
      </c>
      <c r="K300" s="70">
        <v>0</v>
      </c>
      <c r="L300" s="70">
        <v>0</v>
      </c>
      <c r="M300" s="70">
        <v>0</v>
      </c>
      <c r="N300" s="70" t="s">
        <v>65</v>
      </c>
      <c r="O300" s="70">
        <v>0</v>
      </c>
      <c r="P300" s="70" t="s">
        <v>68</v>
      </c>
      <c r="Q300" s="70" t="s">
        <v>68</v>
      </c>
      <c r="R300" s="66"/>
      <c r="S300" s="67"/>
    </row>
    <row r="301" spans="2:19" x14ac:dyDescent="0.3">
      <c r="B301" s="66" t="s">
        <v>487</v>
      </c>
      <c r="C301" s="67" t="s">
        <v>488</v>
      </c>
      <c r="D301" s="68" t="s">
        <v>65</v>
      </c>
      <c r="E301" s="68" t="s">
        <v>64</v>
      </c>
      <c r="F301" s="69">
        <v>2433337300101</v>
      </c>
      <c r="G301" s="68" t="s">
        <v>64</v>
      </c>
      <c r="H301" s="68" t="s">
        <v>64</v>
      </c>
      <c r="I301" s="68" t="s">
        <v>65</v>
      </c>
      <c r="J301" s="68" t="s">
        <v>66</v>
      </c>
      <c r="K301" s="70">
        <v>0</v>
      </c>
      <c r="L301" s="70">
        <v>0</v>
      </c>
      <c r="M301" s="70">
        <v>0</v>
      </c>
      <c r="N301" s="70" t="s">
        <v>65</v>
      </c>
      <c r="O301" s="70">
        <v>0</v>
      </c>
      <c r="P301" s="70" t="s">
        <v>68</v>
      </c>
      <c r="Q301" s="70" t="s">
        <v>68</v>
      </c>
      <c r="R301" s="66"/>
      <c r="S301" s="67"/>
    </row>
    <row r="302" spans="2:19" x14ac:dyDescent="0.3">
      <c r="B302" s="66" t="s">
        <v>350</v>
      </c>
      <c r="C302" s="67" t="s">
        <v>1605</v>
      </c>
      <c r="D302" s="68" t="s">
        <v>64</v>
      </c>
      <c r="E302" s="68" t="s">
        <v>65</v>
      </c>
      <c r="F302" s="69" t="s">
        <v>1402</v>
      </c>
      <c r="G302" s="68" t="s">
        <v>65</v>
      </c>
      <c r="H302" s="68" t="s">
        <v>64</v>
      </c>
      <c r="I302" s="68" t="s">
        <v>66</v>
      </c>
      <c r="J302" s="68" t="s">
        <v>66</v>
      </c>
      <c r="K302" s="70">
        <v>0</v>
      </c>
      <c r="L302" s="70">
        <v>0</v>
      </c>
      <c r="M302" s="70">
        <v>0</v>
      </c>
      <c r="N302" s="70" t="s">
        <v>65</v>
      </c>
      <c r="O302" s="70">
        <v>0</v>
      </c>
      <c r="P302" s="70" t="s">
        <v>68</v>
      </c>
      <c r="Q302" s="70" t="s">
        <v>68</v>
      </c>
      <c r="R302" s="66"/>
      <c r="S302" s="67"/>
    </row>
    <row r="303" spans="2:19" x14ac:dyDescent="0.3">
      <c r="B303" s="66" t="s">
        <v>1606</v>
      </c>
      <c r="C303" s="67" t="s">
        <v>605</v>
      </c>
      <c r="D303" s="68" t="s">
        <v>65</v>
      </c>
      <c r="E303" s="68" t="s">
        <v>64</v>
      </c>
      <c r="F303" s="69" t="s">
        <v>1402</v>
      </c>
      <c r="G303" s="68" t="s">
        <v>64</v>
      </c>
      <c r="H303" s="68" t="s">
        <v>65</v>
      </c>
      <c r="I303" s="68" t="s">
        <v>66</v>
      </c>
      <c r="J303" s="68" t="s">
        <v>66</v>
      </c>
      <c r="K303" s="70">
        <v>0</v>
      </c>
      <c r="L303" s="70">
        <v>0</v>
      </c>
      <c r="M303" s="70">
        <v>0</v>
      </c>
      <c r="N303" s="70" t="s">
        <v>65</v>
      </c>
      <c r="O303" s="70">
        <v>0</v>
      </c>
      <c r="P303" s="70" t="s">
        <v>68</v>
      </c>
      <c r="Q303" s="70" t="s">
        <v>68</v>
      </c>
      <c r="R303" s="66"/>
      <c r="S303" s="67"/>
    </row>
    <row r="304" spans="2:19" x14ac:dyDescent="0.3">
      <c r="B304" s="66" t="s">
        <v>484</v>
      </c>
      <c r="C304" s="67" t="s">
        <v>489</v>
      </c>
      <c r="D304" s="68" t="s">
        <v>65</v>
      </c>
      <c r="E304" s="68" t="s">
        <v>64</v>
      </c>
      <c r="F304" s="69">
        <v>1814209101712</v>
      </c>
      <c r="G304" s="68" t="s">
        <v>64</v>
      </c>
      <c r="H304" s="68" t="s">
        <v>64</v>
      </c>
      <c r="I304" s="68" t="s">
        <v>65</v>
      </c>
      <c r="J304" s="68" t="s">
        <v>66</v>
      </c>
      <c r="K304" s="70">
        <v>0</v>
      </c>
      <c r="L304" s="70">
        <v>0</v>
      </c>
      <c r="M304" s="70">
        <v>0</v>
      </c>
      <c r="N304" s="70" t="s">
        <v>65</v>
      </c>
      <c r="O304" s="70">
        <v>0</v>
      </c>
      <c r="P304" s="70" t="s">
        <v>68</v>
      </c>
      <c r="Q304" s="70" t="s">
        <v>68</v>
      </c>
      <c r="R304" s="66"/>
      <c r="S304" s="67"/>
    </row>
    <row r="305" spans="2:19" x14ac:dyDescent="0.3">
      <c r="B305" s="66" t="s">
        <v>121</v>
      </c>
      <c r="C305" s="67" t="s">
        <v>1607</v>
      </c>
      <c r="D305" s="68" t="s">
        <v>64</v>
      </c>
      <c r="E305" s="68" t="s">
        <v>65</v>
      </c>
      <c r="F305" s="69" t="s">
        <v>1402</v>
      </c>
      <c r="G305" s="68" t="s">
        <v>65</v>
      </c>
      <c r="H305" s="68" t="s">
        <v>64</v>
      </c>
      <c r="I305" s="68" t="s">
        <v>66</v>
      </c>
      <c r="J305" s="68" t="s">
        <v>66</v>
      </c>
      <c r="K305" s="70">
        <v>0</v>
      </c>
      <c r="L305" s="70">
        <v>0</v>
      </c>
      <c r="M305" s="70">
        <v>0</v>
      </c>
      <c r="N305" s="70" t="s">
        <v>65</v>
      </c>
      <c r="O305" s="70">
        <v>0</v>
      </c>
      <c r="P305" s="70" t="s">
        <v>68</v>
      </c>
      <c r="Q305" s="70" t="s">
        <v>68</v>
      </c>
      <c r="R305" s="66"/>
      <c r="S305" s="67"/>
    </row>
    <row r="306" spans="2:19" x14ac:dyDescent="0.3">
      <c r="B306" s="66" t="s">
        <v>440</v>
      </c>
      <c r="C306" s="67" t="s">
        <v>441</v>
      </c>
      <c r="D306" s="68" t="s">
        <v>65</v>
      </c>
      <c r="E306" s="68" t="s">
        <v>64</v>
      </c>
      <c r="F306" s="69">
        <v>2528272600101</v>
      </c>
      <c r="G306" s="68" t="s">
        <v>64</v>
      </c>
      <c r="H306" s="68" t="s">
        <v>64</v>
      </c>
      <c r="I306" s="68" t="s">
        <v>65</v>
      </c>
      <c r="J306" s="68" t="s">
        <v>66</v>
      </c>
      <c r="K306" s="70">
        <v>0</v>
      </c>
      <c r="L306" s="70">
        <v>0</v>
      </c>
      <c r="M306" s="70">
        <v>0</v>
      </c>
      <c r="N306" s="70" t="s">
        <v>65</v>
      </c>
      <c r="O306" s="70">
        <v>0</v>
      </c>
      <c r="P306" s="70" t="s">
        <v>68</v>
      </c>
      <c r="Q306" s="70" t="s">
        <v>68</v>
      </c>
      <c r="R306" s="66"/>
      <c r="S306" s="67"/>
    </row>
    <row r="307" spans="2:19" x14ac:dyDescent="0.3">
      <c r="B307" s="66" t="s">
        <v>460</v>
      </c>
      <c r="C307" s="67" t="s">
        <v>1608</v>
      </c>
      <c r="D307" s="68" t="s">
        <v>64</v>
      </c>
      <c r="E307" s="68" t="s">
        <v>65</v>
      </c>
      <c r="F307" s="69" t="s">
        <v>1402</v>
      </c>
      <c r="G307" s="68" t="s">
        <v>65</v>
      </c>
      <c r="H307" s="68" t="s">
        <v>64</v>
      </c>
      <c r="I307" s="68" t="s">
        <v>66</v>
      </c>
      <c r="J307" s="68" t="s">
        <v>66</v>
      </c>
      <c r="K307" s="70">
        <v>0</v>
      </c>
      <c r="L307" s="70">
        <v>0</v>
      </c>
      <c r="M307" s="70">
        <v>0</v>
      </c>
      <c r="N307" s="70" t="s">
        <v>65</v>
      </c>
      <c r="O307" s="70">
        <v>0</v>
      </c>
      <c r="P307" s="70" t="s">
        <v>68</v>
      </c>
      <c r="Q307" s="70" t="s">
        <v>68</v>
      </c>
      <c r="R307" s="66"/>
      <c r="S307" s="67"/>
    </row>
    <row r="308" spans="2:19" x14ac:dyDescent="0.3">
      <c r="B308" s="66" t="s">
        <v>460</v>
      </c>
      <c r="C308" s="67" t="s">
        <v>1609</v>
      </c>
      <c r="D308" s="68" t="s">
        <v>64</v>
      </c>
      <c r="E308" s="68" t="s">
        <v>65</v>
      </c>
      <c r="F308" s="69" t="s">
        <v>1402</v>
      </c>
      <c r="G308" s="68" t="s">
        <v>65</v>
      </c>
      <c r="H308" s="68" t="s">
        <v>64</v>
      </c>
      <c r="I308" s="68" t="s">
        <v>66</v>
      </c>
      <c r="J308" s="68" t="s">
        <v>66</v>
      </c>
      <c r="K308" s="70">
        <v>0</v>
      </c>
      <c r="L308" s="70">
        <v>0</v>
      </c>
      <c r="M308" s="70">
        <v>0</v>
      </c>
      <c r="N308" s="70" t="s">
        <v>65</v>
      </c>
      <c r="O308" s="70">
        <v>0</v>
      </c>
      <c r="P308" s="70" t="s">
        <v>68</v>
      </c>
      <c r="Q308" s="70" t="s">
        <v>68</v>
      </c>
      <c r="R308" s="66"/>
      <c r="S308" s="67"/>
    </row>
    <row r="309" spans="2:19" x14ac:dyDescent="0.3">
      <c r="B309" s="66" t="s">
        <v>490</v>
      </c>
      <c r="C309" s="67" t="s">
        <v>491</v>
      </c>
      <c r="D309" s="68" t="s">
        <v>65</v>
      </c>
      <c r="E309" s="68" t="s">
        <v>64</v>
      </c>
      <c r="F309" s="69">
        <v>2696064670101</v>
      </c>
      <c r="G309" s="68" t="s">
        <v>64</v>
      </c>
      <c r="H309" s="68" t="s">
        <v>64</v>
      </c>
      <c r="I309" s="68" t="s">
        <v>65</v>
      </c>
      <c r="J309" s="68" t="s">
        <v>66</v>
      </c>
      <c r="K309" s="70">
        <v>0</v>
      </c>
      <c r="L309" s="70">
        <v>0</v>
      </c>
      <c r="M309" s="70">
        <v>0</v>
      </c>
      <c r="N309" s="70" t="s">
        <v>65</v>
      </c>
      <c r="O309" s="70">
        <v>0</v>
      </c>
      <c r="P309" s="70" t="s">
        <v>68</v>
      </c>
      <c r="Q309" s="70" t="s">
        <v>68</v>
      </c>
      <c r="R309" s="66"/>
      <c r="S309" s="67"/>
    </row>
    <row r="310" spans="2:19" x14ac:dyDescent="0.3">
      <c r="B310" s="66" t="s">
        <v>481</v>
      </c>
      <c r="C310" s="67" t="s">
        <v>204</v>
      </c>
      <c r="D310" s="68" t="s">
        <v>65</v>
      </c>
      <c r="E310" s="68" t="s">
        <v>64</v>
      </c>
      <c r="F310" s="69">
        <v>2674584790101</v>
      </c>
      <c r="G310" s="68" t="s">
        <v>64</v>
      </c>
      <c r="H310" s="68" t="s">
        <v>64</v>
      </c>
      <c r="I310" s="68" t="s">
        <v>65</v>
      </c>
      <c r="J310" s="68" t="s">
        <v>66</v>
      </c>
      <c r="K310" s="70">
        <v>0</v>
      </c>
      <c r="L310" s="70">
        <v>0</v>
      </c>
      <c r="M310" s="70">
        <v>0</v>
      </c>
      <c r="N310" s="70" t="s">
        <v>65</v>
      </c>
      <c r="O310" s="70">
        <v>0</v>
      </c>
      <c r="P310" s="70" t="s">
        <v>68</v>
      </c>
      <c r="Q310" s="70" t="s">
        <v>68</v>
      </c>
      <c r="R310" s="66"/>
      <c r="S310" s="67"/>
    </row>
    <row r="311" spans="2:19" x14ac:dyDescent="0.3">
      <c r="B311" s="66" t="s">
        <v>1518</v>
      </c>
      <c r="C311" s="67" t="s">
        <v>1610</v>
      </c>
      <c r="D311" s="68" t="s">
        <v>65</v>
      </c>
      <c r="E311" s="68" t="s">
        <v>64</v>
      </c>
      <c r="F311" s="69" t="s">
        <v>1556</v>
      </c>
      <c r="G311" s="68" t="s">
        <v>65</v>
      </c>
      <c r="H311" s="68" t="s">
        <v>64</v>
      </c>
      <c r="I311" s="68" t="s">
        <v>66</v>
      </c>
      <c r="J311" s="68" t="s">
        <v>66</v>
      </c>
      <c r="K311" s="70">
        <v>0</v>
      </c>
      <c r="L311" s="70">
        <v>0</v>
      </c>
      <c r="M311" s="70">
        <v>0</v>
      </c>
      <c r="N311" s="70" t="s">
        <v>65</v>
      </c>
      <c r="O311" s="70">
        <v>0</v>
      </c>
      <c r="P311" s="70" t="s">
        <v>68</v>
      </c>
      <c r="Q311" s="70" t="s">
        <v>68</v>
      </c>
      <c r="R311" s="66"/>
      <c r="S311" s="67"/>
    </row>
    <row r="312" spans="2:19" x14ac:dyDescent="0.3">
      <c r="B312" s="66" t="s">
        <v>105</v>
      </c>
      <c r="C312" s="67" t="s">
        <v>1611</v>
      </c>
      <c r="D312" s="68" t="s">
        <v>64</v>
      </c>
      <c r="E312" s="68" t="s">
        <v>65</v>
      </c>
      <c r="F312" s="69">
        <v>2636995790101</v>
      </c>
      <c r="G312" s="68" t="s">
        <v>64</v>
      </c>
      <c r="H312" s="68" t="s">
        <v>65</v>
      </c>
      <c r="I312" s="68" t="s">
        <v>66</v>
      </c>
      <c r="J312" s="68" t="s">
        <v>66</v>
      </c>
      <c r="K312" s="70">
        <v>0</v>
      </c>
      <c r="L312" s="70">
        <v>0</v>
      </c>
      <c r="M312" s="70">
        <v>0</v>
      </c>
      <c r="N312" s="70" t="s">
        <v>65</v>
      </c>
      <c r="O312" s="70">
        <v>0</v>
      </c>
      <c r="P312" s="70" t="s">
        <v>68</v>
      </c>
      <c r="Q312" s="70" t="s">
        <v>68</v>
      </c>
      <c r="R312" s="66"/>
      <c r="S312" s="67"/>
    </row>
    <row r="313" spans="2:19" x14ac:dyDescent="0.3">
      <c r="B313" s="66" t="s">
        <v>202</v>
      </c>
      <c r="C313" s="67" t="s">
        <v>1612</v>
      </c>
      <c r="D313" s="68" t="s">
        <v>64</v>
      </c>
      <c r="E313" s="68" t="s">
        <v>65</v>
      </c>
      <c r="F313" s="69">
        <v>2240044090101</v>
      </c>
      <c r="G313" s="68" t="s">
        <v>64</v>
      </c>
      <c r="H313" s="68" t="s">
        <v>65</v>
      </c>
      <c r="I313" s="68" t="s">
        <v>66</v>
      </c>
      <c r="J313" s="68" t="s">
        <v>66</v>
      </c>
      <c r="K313" s="70">
        <v>0</v>
      </c>
      <c r="L313" s="70">
        <v>0</v>
      </c>
      <c r="M313" s="70">
        <v>0</v>
      </c>
      <c r="N313" s="70" t="s">
        <v>65</v>
      </c>
      <c r="O313" s="70">
        <v>0</v>
      </c>
      <c r="P313" s="70" t="s">
        <v>68</v>
      </c>
      <c r="Q313" s="70" t="s">
        <v>68</v>
      </c>
      <c r="R313" s="66"/>
      <c r="S313" s="67"/>
    </row>
    <row r="314" spans="2:19" x14ac:dyDescent="0.3">
      <c r="B314" s="66" t="s">
        <v>161</v>
      </c>
      <c r="C314" s="67" t="s">
        <v>1613</v>
      </c>
      <c r="D314" s="68" t="s">
        <v>65</v>
      </c>
      <c r="E314" s="68" t="s">
        <v>64</v>
      </c>
      <c r="F314" s="69">
        <v>1811705312010</v>
      </c>
      <c r="G314" s="68" t="s">
        <v>64</v>
      </c>
      <c r="H314" s="68" t="s">
        <v>65</v>
      </c>
      <c r="I314" s="68" t="s">
        <v>66</v>
      </c>
      <c r="J314" s="68" t="s">
        <v>66</v>
      </c>
      <c r="K314" s="70">
        <v>0</v>
      </c>
      <c r="L314" s="70">
        <v>0</v>
      </c>
      <c r="M314" s="70">
        <v>0</v>
      </c>
      <c r="N314" s="70" t="s">
        <v>65</v>
      </c>
      <c r="O314" s="70">
        <v>0</v>
      </c>
      <c r="P314" s="70" t="s">
        <v>68</v>
      </c>
      <c r="Q314" s="70" t="s">
        <v>68</v>
      </c>
      <c r="R314" s="66"/>
      <c r="S314" s="67"/>
    </row>
    <row r="315" spans="2:19" x14ac:dyDescent="0.3">
      <c r="B315" s="66" t="s">
        <v>511</v>
      </c>
      <c r="C315" s="67" t="s">
        <v>217</v>
      </c>
      <c r="D315" s="68" t="s">
        <v>64</v>
      </c>
      <c r="E315" s="68" t="s">
        <v>65</v>
      </c>
      <c r="F315" s="69" t="s">
        <v>1556</v>
      </c>
      <c r="G315" s="68" t="s">
        <v>65</v>
      </c>
      <c r="H315" s="68" t="s">
        <v>64</v>
      </c>
      <c r="I315" s="68" t="s">
        <v>66</v>
      </c>
      <c r="J315" s="68" t="s">
        <v>66</v>
      </c>
      <c r="K315" s="70">
        <v>0</v>
      </c>
      <c r="L315" s="70">
        <v>0</v>
      </c>
      <c r="M315" s="70">
        <v>0</v>
      </c>
      <c r="N315" s="70" t="s">
        <v>65</v>
      </c>
      <c r="O315" s="70">
        <v>0</v>
      </c>
      <c r="P315" s="70" t="s">
        <v>68</v>
      </c>
      <c r="Q315" s="70" t="s">
        <v>68</v>
      </c>
      <c r="R315" s="66"/>
      <c r="S315" s="67"/>
    </row>
    <row r="316" spans="2:19" x14ac:dyDescent="0.3">
      <c r="B316" s="66" t="s">
        <v>558</v>
      </c>
      <c r="C316" s="67" t="s">
        <v>217</v>
      </c>
      <c r="D316" s="68" t="s">
        <v>64</v>
      </c>
      <c r="E316" s="68" t="s">
        <v>65</v>
      </c>
      <c r="F316" s="69" t="s">
        <v>1556</v>
      </c>
      <c r="G316" s="68" t="s">
        <v>65</v>
      </c>
      <c r="H316" s="68" t="s">
        <v>64</v>
      </c>
      <c r="I316" s="68" t="s">
        <v>66</v>
      </c>
      <c r="J316" s="68" t="s">
        <v>66</v>
      </c>
      <c r="K316" s="70">
        <v>0</v>
      </c>
      <c r="L316" s="70">
        <v>0</v>
      </c>
      <c r="M316" s="70">
        <v>0</v>
      </c>
      <c r="N316" s="70" t="s">
        <v>65</v>
      </c>
      <c r="O316" s="70">
        <v>0</v>
      </c>
      <c r="P316" s="70" t="s">
        <v>68</v>
      </c>
      <c r="Q316" s="70" t="s">
        <v>68</v>
      </c>
      <c r="R316" s="66"/>
      <c r="S316" s="67"/>
    </row>
    <row r="317" spans="2:19" x14ac:dyDescent="0.3">
      <c r="B317" s="66" t="s">
        <v>1614</v>
      </c>
      <c r="C317" s="67" t="s">
        <v>163</v>
      </c>
      <c r="D317" s="68" t="s">
        <v>64</v>
      </c>
      <c r="E317" s="68" t="s">
        <v>65</v>
      </c>
      <c r="F317" s="69">
        <v>2567397810194</v>
      </c>
      <c r="G317" s="68" t="s">
        <v>64</v>
      </c>
      <c r="H317" s="68" t="s">
        <v>65</v>
      </c>
      <c r="I317" s="68" t="s">
        <v>66</v>
      </c>
      <c r="J317" s="68" t="s">
        <v>66</v>
      </c>
      <c r="K317" s="70">
        <v>0</v>
      </c>
      <c r="L317" s="70">
        <v>0</v>
      </c>
      <c r="M317" s="70">
        <v>0</v>
      </c>
      <c r="N317" s="70" t="s">
        <v>65</v>
      </c>
      <c r="O317" s="70">
        <v>0</v>
      </c>
      <c r="P317" s="70" t="s">
        <v>68</v>
      </c>
      <c r="Q317" s="70" t="s">
        <v>68</v>
      </c>
      <c r="R317" s="66"/>
      <c r="S317" s="67"/>
    </row>
    <row r="318" spans="2:19" x14ac:dyDescent="0.3">
      <c r="B318" s="66" t="s">
        <v>413</v>
      </c>
      <c r="C318" s="67" t="s">
        <v>461</v>
      </c>
      <c r="D318" s="68" t="s">
        <v>65</v>
      </c>
      <c r="E318" s="68" t="s">
        <v>64</v>
      </c>
      <c r="F318" s="69" t="s">
        <v>1556</v>
      </c>
      <c r="G318" s="68" t="s">
        <v>65</v>
      </c>
      <c r="H318" s="68" t="s">
        <v>64</v>
      </c>
      <c r="I318" s="68" t="s">
        <v>66</v>
      </c>
      <c r="J318" s="68" t="s">
        <v>66</v>
      </c>
      <c r="K318" s="70">
        <v>0</v>
      </c>
      <c r="L318" s="70">
        <v>0</v>
      </c>
      <c r="M318" s="70">
        <v>0</v>
      </c>
      <c r="N318" s="70" t="s">
        <v>65</v>
      </c>
      <c r="O318" s="70">
        <v>0</v>
      </c>
      <c r="P318" s="70" t="s">
        <v>68</v>
      </c>
      <c r="Q318" s="70" t="s">
        <v>68</v>
      </c>
      <c r="R318" s="66"/>
      <c r="S318" s="67"/>
    </row>
    <row r="319" spans="2:19" x14ac:dyDescent="0.3">
      <c r="B319" s="66" t="s">
        <v>161</v>
      </c>
      <c r="C319" s="67" t="s">
        <v>461</v>
      </c>
      <c r="D319" s="68" t="s">
        <v>65</v>
      </c>
      <c r="E319" s="68" t="s">
        <v>64</v>
      </c>
      <c r="F319" s="69" t="s">
        <v>1556</v>
      </c>
      <c r="G319" s="68" t="s">
        <v>65</v>
      </c>
      <c r="H319" s="68" t="s">
        <v>64</v>
      </c>
      <c r="I319" s="68" t="s">
        <v>66</v>
      </c>
      <c r="J319" s="68" t="s">
        <v>66</v>
      </c>
      <c r="K319" s="70">
        <v>0</v>
      </c>
      <c r="L319" s="70">
        <v>0</v>
      </c>
      <c r="M319" s="70">
        <v>0</v>
      </c>
      <c r="N319" s="70" t="s">
        <v>65</v>
      </c>
      <c r="O319" s="70">
        <v>0</v>
      </c>
      <c r="P319" s="70" t="s">
        <v>68</v>
      </c>
      <c r="Q319" s="70" t="s">
        <v>68</v>
      </c>
      <c r="R319" s="66"/>
      <c r="S319" s="67"/>
    </row>
    <row r="320" spans="2:19" x14ac:dyDescent="0.3">
      <c r="B320" s="66" t="s">
        <v>1615</v>
      </c>
      <c r="C320" s="67" t="s">
        <v>1616</v>
      </c>
      <c r="D320" s="68" t="s">
        <v>64</v>
      </c>
      <c r="E320" s="68" t="s">
        <v>65</v>
      </c>
      <c r="F320" s="69">
        <v>1958864290101</v>
      </c>
      <c r="G320" s="68" t="s">
        <v>64</v>
      </c>
      <c r="H320" s="68" t="s">
        <v>65</v>
      </c>
      <c r="I320" s="68" t="s">
        <v>66</v>
      </c>
      <c r="J320" s="68" t="s">
        <v>66</v>
      </c>
      <c r="K320" s="70">
        <v>0</v>
      </c>
      <c r="L320" s="70">
        <v>0</v>
      </c>
      <c r="M320" s="70">
        <v>0</v>
      </c>
      <c r="N320" s="70" t="s">
        <v>65</v>
      </c>
      <c r="O320" s="70">
        <v>0</v>
      </c>
      <c r="P320" s="70" t="s">
        <v>68</v>
      </c>
      <c r="Q320" s="70" t="s">
        <v>68</v>
      </c>
      <c r="R320" s="66"/>
      <c r="S320" s="67"/>
    </row>
    <row r="321" spans="2:19" x14ac:dyDescent="0.3">
      <c r="B321" s="66" t="s">
        <v>1464</v>
      </c>
      <c r="C321" s="67" t="s">
        <v>1617</v>
      </c>
      <c r="D321" s="68" t="s">
        <v>65</v>
      </c>
      <c r="E321" s="68" t="s">
        <v>64</v>
      </c>
      <c r="F321" s="69" t="s">
        <v>1414</v>
      </c>
      <c r="G321" s="68" t="s">
        <v>65</v>
      </c>
      <c r="H321" s="68" t="s">
        <v>64</v>
      </c>
      <c r="I321" s="68" t="s">
        <v>66</v>
      </c>
      <c r="J321" s="68" t="s">
        <v>66</v>
      </c>
      <c r="K321" s="70">
        <v>0</v>
      </c>
      <c r="L321" s="70">
        <v>0</v>
      </c>
      <c r="M321" s="70">
        <v>0</v>
      </c>
      <c r="N321" s="70" t="s">
        <v>65</v>
      </c>
      <c r="O321" s="70">
        <v>0</v>
      </c>
      <c r="P321" s="70" t="s">
        <v>68</v>
      </c>
      <c r="Q321" s="70" t="s">
        <v>68</v>
      </c>
      <c r="R321" s="66"/>
      <c r="S321" s="67"/>
    </row>
    <row r="322" spans="2:19" x14ac:dyDescent="0.3">
      <c r="B322" s="66" t="s">
        <v>1618</v>
      </c>
      <c r="C322" s="67" t="s">
        <v>1617</v>
      </c>
      <c r="D322" s="68" t="s">
        <v>65</v>
      </c>
      <c r="E322" s="68" t="s">
        <v>64</v>
      </c>
      <c r="F322" s="69">
        <v>3018779980101</v>
      </c>
      <c r="G322" s="68" t="s">
        <v>64</v>
      </c>
      <c r="H322" s="68" t="s">
        <v>65</v>
      </c>
      <c r="I322" s="68" t="s">
        <v>66</v>
      </c>
      <c r="J322" s="68" t="s">
        <v>66</v>
      </c>
      <c r="K322" s="70">
        <v>0</v>
      </c>
      <c r="L322" s="70">
        <v>0</v>
      </c>
      <c r="M322" s="70">
        <v>0</v>
      </c>
      <c r="N322" s="70" t="s">
        <v>65</v>
      </c>
      <c r="O322" s="70">
        <v>0</v>
      </c>
      <c r="P322" s="70" t="s">
        <v>68</v>
      </c>
      <c r="Q322" s="70" t="s">
        <v>68</v>
      </c>
      <c r="R322" s="66"/>
      <c r="S322" s="67"/>
    </row>
    <row r="323" spans="2:19" x14ac:dyDescent="0.3">
      <c r="B323" s="66" t="s">
        <v>481</v>
      </c>
      <c r="C323" s="67" t="s">
        <v>482</v>
      </c>
      <c r="D323" s="68" t="s">
        <v>65</v>
      </c>
      <c r="E323" s="68" t="s">
        <v>64</v>
      </c>
      <c r="F323" s="69">
        <v>2086713070110</v>
      </c>
      <c r="G323" s="68" t="s">
        <v>64</v>
      </c>
      <c r="H323" s="68" t="s">
        <v>65</v>
      </c>
      <c r="I323" s="68" t="s">
        <v>66</v>
      </c>
      <c r="J323" s="68" t="s">
        <v>66</v>
      </c>
      <c r="K323" s="70">
        <v>0</v>
      </c>
      <c r="L323" s="70">
        <v>0</v>
      </c>
      <c r="M323" s="70">
        <v>0</v>
      </c>
      <c r="N323" s="70" t="s">
        <v>65</v>
      </c>
      <c r="O323" s="70">
        <v>0</v>
      </c>
      <c r="P323" s="70" t="s">
        <v>68</v>
      </c>
      <c r="Q323" s="70" t="s">
        <v>68</v>
      </c>
      <c r="R323" s="66"/>
      <c r="S323" s="67"/>
    </row>
    <row r="324" spans="2:19" x14ac:dyDescent="0.3">
      <c r="B324" s="66" t="s">
        <v>425</v>
      </c>
      <c r="C324" s="67" t="s">
        <v>190</v>
      </c>
      <c r="D324" s="68" t="s">
        <v>65</v>
      </c>
      <c r="E324" s="68" t="s">
        <v>64</v>
      </c>
      <c r="F324" s="69">
        <v>2237460100101</v>
      </c>
      <c r="G324" s="68" t="s">
        <v>64</v>
      </c>
      <c r="H324" s="68" t="s">
        <v>64</v>
      </c>
      <c r="I324" s="68" t="s">
        <v>66</v>
      </c>
      <c r="J324" s="68" t="s">
        <v>65</v>
      </c>
      <c r="K324" s="70">
        <v>0</v>
      </c>
      <c r="L324" s="70">
        <v>0</v>
      </c>
      <c r="M324" s="70">
        <v>0</v>
      </c>
      <c r="N324" s="70" t="s">
        <v>65</v>
      </c>
      <c r="O324" s="70">
        <v>0</v>
      </c>
      <c r="P324" s="70" t="s">
        <v>68</v>
      </c>
      <c r="Q324" s="70" t="s">
        <v>68</v>
      </c>
      <c r="R324" s="66"/>
      <c r="S324" s="67"/>
    </row>
    <row r="325" spans="2:19" x14ac:dyDescent="0.3">
      <c r="B325" s="66" t="s">
        <v>1608</v>
      </c>
      <c r="C325" s="67" t="s">
        <v>460</v>
      </c>
      <c r="D325" s="68" t="s">
        <v>64</v>
      </c>
      <c r="E325" s="68" t="s">
        <v>65</v>
      </c>
      <c r="F325" s="69" t="s">
        <v>1402</v>
      </c>
      <c r="G325" s="68" t="s">
        <v>65</v>
      </c>
      <c r="H325" s="68" t="s">
        <v>64</v>
      </c>
      <c r="I325" s="68" t="s">
        <v>66</v>
      </c>
      <c r="J325" s="68" t="s">
        <v>66</v>
      </c>
      <c r="K325" s="70">
        <v>0</v>
      </c>
      <c r="L325" s="70">
        <v>0</v>
      </c>
      <c r="M325" s="70">
        <v>0</v>
      </c>
      <c r="N325" s="70" t="s">
        <v>65</v>
      </c>
      <c r="O325" s="70">
        <v>0</v>
      </c>
      <c r="P325" s="70" t="s">
        <v>68</v>
      </c>
      <c r="Q325" s="70" t="s">
        <v>68</v>
      </c>
      <c r="R325" s="66"/>
      <c r="S325" s="67"/>
    </row>
    <row r="326" spans="2:19" x14ac:dyDescent="0.3">
      <c r="B326" s="66" t="s">
        <v>179</v>
      </c>
      <c r="C326" s="67" t="s">
        <v>1604</v>
      </c>
      <c r="D326" s="68" t="s">
        <v>64</v>
      </c>
      <c r="E326" s="68" t="s">
        <v>65</v>
      </c>
      <c r="F326" s="69" t="s">
        <v>1402</v>
      </c>
      <c r="G326" s="68" t="s">
        <v>64</v>
      </c>
      <c r="H326" s="68" t="s">
        <v>65</v>
      </c>
      <c r="I326" s="68" t="s">
        <v>66</v>
      </c>
      <c r="J326" s="68" t="s">
        <v>66</v>
      </c>
      <c r="K326" s="70">
        <v>0</v>
      </c>
      <c r="L326" s="70">
        <v>0</v>
      </c>
      <c r="M326" s="70">
        <v>0</v>
      </c>
      <c r="N326" s="70" t="s">
        <v>65</v>
      </c>
      <c r="O326" s="70">
        <v>0</v>
      </c>
      <c r="P326" s="70" t="s">
        <v>68</v>
      </c>
      <c r="Q326" s="70" t="s">
        <v>68</v>
      </c>
      <c r="R326" s="66"/>
      <c r="S326" s="67"/>
    </row>
    <row r="327" spans="2:19" x14ac:dyDescent="0.3">
      <c r="B327" s="66" t="s">
        <v>1420</v>
      </c>
      <c r="C327" s="67" t="s">
        <v>1405</v>
      </c>
      <c r="D327" s="68" t="s">
        <v>64</v>
      </c>
      <c r="E327" s="68" t="s">
        <v>65</v>
      </c>
      <c r="F327" s="69" t="s">
        <v>1569</v>
      </c>
      <c r="G327" s="68" t="s">
        <v>65</v>
      </c>
      <c r="H327" s="68" t="s">
        <v>64</v>
      </c>
      <c r="I327" s="68" t="s">
        <v>66</v>
      </c>
      <c r="J327" s="68" t="s">
        <v>66</v>
      </c>
      <c r="K327" s="70">
        <v>0</v>
      </c>
      <c r="L327" s="70">
        <v>0</v>
      </c>
      <c r="M327" s="70">
        <v>0</v>
      </c>
      <c r="N327" s="70" t="s">
        <v>65</v>
      </c>
      <c r="O327" s="70">
        <v>0</v>
      </c>
      <c r="P327" s="70" t="s">
        <v>68</v>
      </c>
      <c r="Q327" s="70" t="s">
        <v>68</v>
      </c>
      <c r="R327" s="66"/>
      <c r="S327" s="67"/>
    </row>
    <row r="328" spans="2:19" x14ac:dyDescent="0.3">
      <c r="B328" s="66" t="s">
        <v>1619</v>
      </c>
      <c r="C328" s="67" t="s">
        <v>1620</v>
      </c>
      <c r="D328" s="68" t="s">
        <v>65</v>
      </c>
      <c r="E328" s="68" t="s">
        <v>64</v>
      </c>
      <c r="F328" s="69">
        <v>2464915160701</v>
      </c>
      <c r="G328" s="68" t="s">
        <v>64</v>
      </c>
      <c r="H328" s="68" t="s">
        <v>64</v>
      </c>
      <c r="I328" s="68" t="s">
        <v>65</v>
      </c>
      <c r="J328" s="68" t="s">
        <v>66</v>
      </c>
      <c r="K328" s="70">
        <v>0</v>
      </c>
      <c r="L328" s="70">
        <v>0</v>
      </c>
      <c r="M328" s="70">
        <v>0</v>
      </c>
      <c r="N328" s="70" t="s">
        <v>65</v>
      </c>
      <c r="O328" s="70">
        <v>0</v>
      </c>
      <c r="P328" s="70" t="s">
        <v>68</v>
      </c>
      <c r="Q328" s="70" t="s">
        <v>68</v>
      </c>
      <c r="R328" s="66"/>
      <c r="S328" s="67"/>
    </row>
    <row r="329" spans="2:19" x14ac:dyDescent="0.3">
      <c r="B329" s="66" t="s">
        <v>1621</v>
      </c>
      <c r="C329" s="67" t="s">
        <v>389</v>
      </c>
      <c r="D329" s="68" t="s">
        <v>65</v>
      </c>
      <c r="E329" s="68" t="s">
        <v>64</v>
      </c>
      <c r="F329" s="69">
        <v>2553292290101</v>
      </c>
      <c r="G329" s="68" t="s">
        <v>64</v>
      </c>
      <c r="H329" s="68" t="s">
        <v>65</v>
      </c>
      <c r="I329" s="68" t="s">
        <v>66</v>
      </c>
      <c r="J329" s="68" t="s">
        <v>66</v>
      </c>
      <c r="K329" s="70">
        <v>0</v>
      </c>
      <c r="L329" s="70">
        <v>0</v>
      </c>
      <c r="M329" s="70">
        <v>0</v>
      </c>
      <c r="N329" s="70" t="s">
        <v>65</v>
      </c>
      <c r="O329" s="70">
        <v>0</v>
      </c>
      <c r="P329" s="70" t="s">
        <v>68</v>
      </c>
      <c r="Q329" s="70" t="s">
        <v>68</v>
      </c>
      <c r="R329" s="66"/>
      <c r="S329" s="67"/>
    </row>
    <row r="330" spans="2:19" x14ac:dyDescent="0.3">
      <c r="B330" s="66" t="s">
        <v>1622</v>
      </c>
      <c r="C330" s="67" t="s">
        <v>204</v>
      </c>
      <c r="D330" s="68" t="s">
        <v>65</v>
      </c>
      <c r="E330" s="68" t="s">
        <v>64</v>
      </c>
      <c r="F330" s="69">
        <v>2215065430401</v>
      </c>
      <c r="G330" s="68" t="s">
        <v>64</v>
      </c>
      <c r="H330" s="68" t="s">
        <v>64</v>
      </c>
      <c r="I330" s="68" t="s">
        <v>65</v>
      </c>
      <c r="J330" s="68" t="s">
        <v>66</v>
      </c>
      <c r="K330" s="70">
        <v>0</v>
      </c>
      <c r="L330" s="70">
        <v>0</v>
      </c>
      <c r="M330" s="70">
        <v>0</v>
      </c>
      <c r="N330" s="70" t="s">
        <v>65</v>
      </c>
      <c r="O330" s="70">
        <v>0</v>
      </c>
      <c r="P330" s="70" t="s">
        <v>68</v>
      </c>
      <c r="Q330" s="70" t="s">
        <v>68</v>
      </c>
      <c r="R330" s="66"/>
      <c r="S330" s="67"/>
    </row>
    <row r="331" spans="2:19" x14ac:dyDescent="0.3">
      <c r="B331" s="66" t="s">
        <v>1609</v>
      </c>
      <c r="C331" s="67" t="s">
        <v>460</v>
      </c>
      <c r="D331" s="68" t="s">
        <v>64</v>
      </c>
      <c r="E331" s="68" t="s">
        <v>65</v>
      </c>
      <c r="F331" s="69" t="s">
        <v>1402</v>
      </c>
      <c r="G331" s="68" t="s">
        <v>65</v>
      </c>
      <c r="H331" s="68" t="s">
        <v>64</v>
      </c>
      <c r="I331" s="68" t="s">
        <v>66</v>
      </c>
      <c r="J331" s="68" t="s">
        <v>66</v>
      </c>
      <c r="K331" s="70">
        <v>0</v>
      </c>
      <c r="L331" s="70">
        <v>0</v>
      </c>
      <c r="M331" s="70">
        <v>0</v>
      </c>
      <c r="N331" s="70" t="s">
        <v>65</v>
      </c>
      <c r="O331" s="70">
        <v>0</v>
      </c>
      <c r="P331" s="70" t="s">
        <v>68</v>
      </c>
      <c r="Q331" s="70" t="s">
        <v>68</v>
      </c>
      <c r="R331" s="66"/>
      <c r="S331" s="67"/>
    </row>
    <row r="332" spans="2:19" x14ac:dyDescent="0.3">
      <c r="B332" s="66" t="s">
        <v>1516</v>
      </c>
      <c r="C332" s="67" t="s">
        <v>1623</v>
      </c>
      <c r="D332" s="68" t="s">
        <v>64</v>
      </c>
      <c r="E332" s="68" t="s">
        <v>65</v>
      </c>
      <c r="F332" s="69" t="s">
        <v>1554</v>
      </c>
      <c r="G332" s="68" t="s">
        <v>64</v>
      </c>
      <c r="H332" s="68" t="s">
        <v>65</v>
      </c>
      <c r="I332" s="68" t="s">
        <v>66</v>
      </c>
      <c r="J332" s="68" t="s">
        <v>66</v>
      </c>
      <c r="K332" s="70">
        <v>0</v>
      </c>
      <c r="L332" s="70">
        <v>0</v>
      </c>
      <c r="M332" s="70">
        <v>0</v>
      </c>
      <c r="N332" s="70">
        <v>0</v>
      </c>
      <c r="O332" s="70">
        <v>0</v>
      </c>
      <c r="P332" s="70">
        <v>0</v>
      </c>
      <c r="Q332" s="70">
        <v>0</v>
      </c>
      <c r="R332" s="66"/>
      <c r="S332" s="67"/>
    </row>
    <row r="333" spans="2:19" x14ac:dyDescent="0.3">
      <c r="B333" s="66" t="s">
        <v>1624</v>
      </c>
      <c r="C333" s="67" t="s">
        <v>1625</v>
      </c>
      <c r="D333" s="68" t="s">
        <v>65</v>
      </c>
      <c r="E333" s="68" t="s">
        <v>64</v>
      </c>
      <c r="F333" s="69">
        <v>2604073560101</v>
      </c>
      <c r="G333" s="68" t="s">
        <v>64</v>
      </c>
      <c r="H333" s="68" t="s">
        <v>64</v>
      </c>
      <c r="I333" s="68" t="s">
        <v>65</v>
      </c>
      <c r="J333" s="68" t="s">
        <v>66</v>
      </c>
      <c r="K333" s="70">
        <v>0</v>
      </c>
      <c r="L333" s="70">
        <v>0</v>
      </c>
      <c r="M333" s="70">
        <v>0</v>
      </c>
      <c r="N333" s="70" t="s">
        <v>65</v>
      </c>
      <c r="O333" s="70">
        <v>0</v>
      </c>
      <c r="P333" s="70" t="s">
        <v>68</v>
      </c>
      <c r="Q333" s="70" t="s">
        <v>68</v>
      </c>
      <c r="R333" s="66"/>
      <c r="S333" s="67"/>
    </row>
    <row r="334" spans="2:19" x14ac:dyDescent="0.3">
      <c r="B334" s="66" t="s">
        <v>1626</v>
      </c>
      <c r="C334" s="67" t="s">
        <v>1625</v>
      </c>
      <c r="D334" s="68" t="s">
        <v>65</v>
      </c>
      <c r="E334" s="68" t="s">
        <v>64</v>
      </c>
      <c r="F334" s="69" t="s">
        <v>1402</v>
      </c>
      <c r="G334" s="68" t="s">
        <v>65</v>
      </c>
      <c r="H334" s="68" t="s">
        <v>64</v>
      </c>
      <c r="I334" s="68" t="s">
        <v>66</v>
      </c>
      <c r="J334" s="68" t="s">
        <v>66</v>
      </c>
      <c r="K334" s="70">
        <v>0</v>
      </c>
      <c r="L334" s="70">
        <v>0</v>
      </c>
      <c r="M334" s="70">
        <v>0</v>
      </c>
      <c r="N334" s="70" t="s">
        <v>65</v>
      </c>
      <c r="O334" s="70">
        <v>0</v>
      </c>
      <c r="P334" s="70" t="s">
        <v>68</v>
      </c>
      <c r="Q334" s="70" t="s">
        <v>68</v>
      </c>
      <c r="R334" s="66"/>
      <c r="S334" s="67"/>
    </row>
    <row r="335" spans="2:19" x14ac:dyDescent="0.3">
      <c r="B335" s="66" t="s">
        <v>161</v>
      </c>
      <c r="C335" s="67" t="s">
        <v>158</v>
      </c>
      <c r="D335" s="68" t="s">
        <v>65</v>
      </c>
      <c r="E335" s="68" t="s">
        <v>64</v>
      </c>
      <c r="F335" s="69">
        <v>1811705312010</v>
      </c>
      <c r="G335" s="68" t="s">
        <v>64</v>
      </c>
      <c r="H335" s="68" t="s">
        <v>65</v>
      </c>
      <c r="I335" s="68" t="s">
        <v>66</v>
      </c>
      <c r="J335" s="68" t="s">
        <v>66</v>
      </c>
      <c r="K335" s="70">
        <v>0</v>
      </c>
      <c r="L335" s="70">
        <v>0</v>
      </c>
      <c r="M335" s="70">
        <v>0</v>
      </c>
      <c r="N335" s="70" t="s">
        <v>65</v>
      </c>
      <c r="O335" s="70">
        <v>0</v>
      </c>
      <c r="P335" s="70" t="s">
        <v>68</v>
      </c>
      <c r="Q335" s="70" t="s">
        <v>68</v>
      </c>
      <c r="R335" s="66"/>
      <c r="S335" s="67"/>
    </row>
    <row r="336" spans="2:19" x14ac:dyDescent="0.3">
      <c r="B336" s="66" t="s">
        <v>179</v>
      </c>
      <c r="C336" s="67" t="s">
        <v>217</v>
      </c>
      <c r="D336" s="68" t="s">
        <v>64</v>
      </c>
      <c r="E336" s="68" t="s">
        <v>65</v>
      </c>
      <c r="F336" s="69" t="s">
        <v>1402</v>
      </c>
      <c r="G336" s="68" t="s">
        <v>65</v>
      </c>
      <c r="H336" s="68" t="s">
        <v>64</v>
      </c>
      <c r="I336" s="68" t="s">
        <v>66</v>
      </c>
      <c r="J336" s="68" t="s">
        <v>66</v>
      </c>
      <c r="K336" s="70">
        <v>0</v>
      </c>
      <c r="L336" s="70">
        <v>0</v>
      </c>
      <c r="M336" s="70">
        <v>0</v>
      </c>
      <c r="N336" s="70" t="s">
        <v>65</v>
      </c>
      <c r="O336" s="70">
        <v>0</v>
      </c>
      <c r="P336" s="70" t="s">
        <v>68</v>
      </c>
      <c r="Q336" s="70" t="s">
        <v>68</v>
      </c>
      <c r="R336" s="66"/>
      <c r="S336" s="67"/>
    </row>
    <row r="337" spans="2:19" x14ac:dyDescent="0.3">
      <c r="B337" s="66" t="s">
        <v>558</v>
      </c>
      <c r="C337" s="67" t="s">
        <v>217</v>
      </c>
      <c r="D337" s="68" t="s">
        <v>64</v>
      </c>
      <c r="E337" s="68" t="s">
        <v>65</v>
      </c>
      <c r="F337" s="69" t="s">
        <v>1402</v>
      </c>
      <c r="G337" s="68" t="s">
        <v>65</v>
      </c>
      <c r="H337" s="68" t="s">
        <v>64</v>
      </c>
      <c r="I337" s="68" t="s">
        <v>66</v>
      </c>
      <c r="J337" s="68" t="s">
        <v>66</v>
      </c>
      <c r="K337" s="70">
        <v>0</v>
      </c>
      <c r="L337" s="70">
        <v>0</v>
      </c>
      <c r="M337" s="70">
        <v>0</v>
      </c>
      <c r="N337" s="70" t="s">
        <v>65</v>
      </c>
      <c r="O337" s="70">
        <v>0</v>
      </c>
      <c r="P337" s="70" t="s">
        <v>68</v>
      </c>
      <c r="Q337" s="70" t="s">
        <v>68</v>
      </c>
      <c r="R337" s="66"/>
      <c r="S337" s="67"/>
    </row>
    <row r="338" spans="2:19" x14ac:dyDescent="0.3">
      <c r="B338" s="66" t="s">
        <v>1627</v>
      </c>
      <c r="C338" s="67" t="s">
        <v>1616</v>
      </c>
      <c r="D338" s="68" t="s">
        <v>64</v>
      </c>
      <c r="E338" s="68" t="s">
        <v>65</v>
      </c>
      <c r="F338" s="69">
        <v>1958864290101</v>
      </c>
      <c r="G338" s="68" t="s">
        <v>64</v>
      </c>
      <c r="H338" s="68" t="s">
        <v>65</v>
      </c>
      <c r="I338" s="68" t="s">
        <v>66</v>
      </c>
      <c r="J338" s="68" t="s">
        <v>66</v>
      </c>
      <c r="K338" s="70">
        <v>0</v>
      </c>
      <c r="L338" s="70">
        <v>0</v>
      </c>
      <c r="M338" s="70">
        <v>0</v>
      </c>
      <c r="N338" s="70" t="s">
        <v>65</v>
      </c>
      <c r="O338" s="70">
        <v>0</v>
      </c>
      <c r="P338" s="70" t="s">
        <v>68</v>
      </c>
      <c r="Q338" s="70" t="s">
        <v>68</v>
      </c>
      <c r="R338" s="66"/>
      <c r="S338" s="67"/>
    </row>
    <row r="339" spans="2:19" x14ac:dyDescent="0.3">
      <c r="B339" s="66" t="s">
        <v>1481</v>
      </c>
      <c r="C339" s="67" t="s">
        <v>424</v>
      </c>
      <c r="D339" s="68" t="s">
        <v>64</v>
      </c>
      <c r="E339" s="68" t="s">
        <v>65</v>
      </c>
      <c r="F339" s="69">
        <v>2221261360101</v>
      </c>
      <c r="G339" s="68" t="s">
        <v>64</v>
      </c>
      <c r="H339" s="68" t="s">
        <v>65</v>
      </c>
      <c r="I339" s="68" t="s">
        <v>66</v>
      </c>
      <c r="J339" s="68" t="s">
        <v>66</v>
      </c>
      <c r="K339" s="70">
        <v>0</v>
      </c>
      <c r="L339" s="70">
        <v>0</v>
      </c>
      <c r="M339" s="70">
        <v>0</v>
      </c>
      <c r="N339" s="70" t="s">
        <v>65</v>
      </c>
      <c r="O339" s="70">
        <v>0</v>
      </c>
      <c r="P339" s="70" t="s">
        <v>68</v>
      </c>
      <c r="Q339" s="70" t="s">
        <v>68</v>
      </c>
      <c r="R339" s="66"/>
      <c r="S339" s="67"/>
    </row>
    <row r="340" spans="2:19" x14ac:dyDescent="0.3">
      <c r="B340" s="66" t="s">
        <v>1516</v>
      </c>
      <c r="C340" s="67" t="s">
        <v>1623</v>
      </c>
      <c r="D340" s="68" t="s">
        <v>64</v>
      </c>
      <c r="E340" s="68" t="s">
        <v>65</v>
      </c>
      <c r="F340" s="69">
        <v>0</v>
      </c>
      <c r="G340" s="68" t="s">
        <v>64</v>
      </c>
      <c r="H340" s="68" t="s">
        <v>65</v>
      </c>
      <c r="I340" s="68" t="s">
        <v>66</v>
      </c>
      <c r="J340" s="68" t="s">
        <v>66</v>
      </c>
      <c r="K340" s="70">
        <v>0</v>
      </c>
      <c r="L340" s="70">
        <v>0</v>
      </c>
      <c r="M340" s="70">
        <v>0</v>
      </c>
      <c r="N340" s="70">
        <v>0</v>
      </c>
      <c r="O340" s="70">
        <v>0</v>
      </c>
      <c r="P340" s="70">
        <v>0</v>
      </c>
      <c r="Q340" s="70">
        <v>0</v>
      </c>
      <c r="R340" s="66"/>
      <c r="S340" s="67"/>
    </row>
    <row r="341" spans="2:19" x14ac:dyDescent="0.3">
      <c r="B341" s="66" t="s">
        <v>1628</v>
      </c>
      <c r="C341" s="67" t="s">
        <v>1629</v>
      </c>
      <c r="D341" s="68" t="s">
        <v>64</v>
      </c>
      <c r="E341" s="68" t="s">
        <v>65</v>
      </c>
      <c r="F341" s="69" t="s">
        <v>1402</v>
      </c>
      <c r="G341" s="68" t="s">
        <v>64</v>
      </c>
      <c r="H341" s="68" t="s">
        <v>65</v>
      </c>
      <c r="I341" s="68" t="s">
        <v>66</v>
      </c>
      <c r="J341" s="68" t="s">
        <v>66</v>
      </c>
      <c r="K341" s="70">
        <v>0</v>
      </c>
      <c r="L341" s="70">
        <v>0</v>
      </c>
      <c r="M341" s="70">
        <v>0</v>
      </c>
      <c r="N341" s="70" t="s">
        <v>65</v>
      </c>
      <c r="O341" s="70">
        <v>0</v>
      </c>
      <c r="P341" s="70" t="s">
        <v>68</v>
      </c>
      <c r="Q341" s="70" t="s">
        <v>68</v>
      </c>
      <c r="R341" s="66"/>
      <c r="S341" s="67"/>
    </row>
    <row r="342" spans="2:19" x14ac:dyDescent="0.3">
      <c r="B342" s="66" t="s">
        <v>506</v>
      </c>
      <c r="C342" s="67" t="s">
        <v>507</v>
      </c>
      <c r="D342" s="68" t="s">
        <v>65</v>
      </c>
      <c r="E342" s="68" t="s">
        <v>64</v>
      </c>
      <c r="F342" s="69">
        <v>2422783961301</v>
      </c>
      <c r="G342" s="68" t="s">
        <v>64</v>
      </c>
      <c r="H342" s="68" t="s">
        <v>64</v>
      </c>
      <c r="I342" s="68" t="s">
        <v>65</v>
      </c>
      <c r="J342" s="68" t="s">
        <v>66</v>
      </c>
      <c r="K342" s="70">
        <v>0</v>
      </c>
      <c r="L342" s="70">
        <v>0</v>
      </c>
      <c r="M342" s="70">
        <v>0</v>
      </c>
      <c r="N342" s="70" t="s">
        <v>65</v>
      </c>
      <c r="O342" s="70">
        <v>0</v>
      </c>
      <c r="P342" s="70" t="s">
        <v>68</v>
      </c>
      <c r="Q342" s="70" t="s">
        <v>68</v>
      </c>
      <c r="R342" s="66"/>
      <c r="S342" s="67"/>
    </row>
    <row r="343" spans="2:19" x14ac:dyDescent="0.3">
      <c r="B343" s="66" t="s">
        <v>1630</v>
      </c>
      <c r="C343" s="67" t="s">
        <v>605</v>
      </c>
      <c r="D343" s="68" t="s">
        <v>64</v>
      </c>
      <c r="E343" s="68" t="s">
        <v>65</v>
      </c>
      <c r="F343" s="69" t="s">
        <v>1402</v>
      </c>
      <c r="G343" s="68" t="s">
        <v>65</v>
      </c>
      <c r="H343" s="68" t="s">
        <v>64</v>
      </c>
      <c r="I343" s="68" t="s">
        <v>66</v>
      </c>
      <c r="J343" s="68" t="s">
        <v>66</v>
      </c>
      <c r="K343" s="70">
        <v>0</v>
      </c>
      <c r="L343" s="70">
        <v>0</v>
      </c>
      <c r="M343" s="70">
        <v>0</v>
      </c>
      <c r="N343" s="70" t="s">
        <v>65</v>
      </c>
      <c r="O343" s="70">
        <v>0</v>
      </c>
      <c r="P343" s="70" t="s">
        <v>68</v>
      </c>
      <c r="Q343" s="70" t="s">
        <v>68</v>
      </c>
      <c r="R343" s="66"/>
      <c r="S343" s="67"/>
    </row>
    <row r="344" spans="2:19" x14ac:dyDescent="0.3">
      <c r="B344" s="66" t="s">
        <v>1484</v>
      </c>
      <c r="C344" s="67" t="s">
        <v>389</v>
      </c>
      <c r="D344" s="68" t="s">
        <v>65</v>
      </c>
      <c r="E344" s="68" t="s">
        <v>64</v>
      </c>
      <c r="F344" s="69">
        <v>1662427050611</v>
      </c>
      <c r="G344" s="68" t="s">
        <v>64</v>
      </c>
      <c r="H344" s="68" t="s">
        <v>64</v>
      </c>
      <c r="I344" s="68" t="s">
        <v>65</v>
      </c>
      <c r="J344" s="68" t="s">
        <v>66</v>
      </c>
      <c r="K344" s="70">
        <v>0</v>
      </c>
      <c r="L344" s="70">
        <v>0</v>
      </c>
      <c r="M344" s="70">
        <v>0</v>
      </c>
      <c r="N344" s="70" t="s">
        <v>65</v>
      </c>
      <c r="O344" s="70">
        <v>0</v>
      </c>
      <c r="P344" s="70" t="s">
        <v>68</v>
      </c>
      <c r="Q344" s="70" t="s">
        <v>68</v>
      </c>
      <c r="R344" s="66"/>
      <c r="S344" s="67"/>
    </row>
    <row r="345" spans="2:19" x14ac:dyDescent="0.3">
      <c r="B345" s="66" t="s">
        <v>1602</v>
      </c>
      <c r="C345" s="67" t="s">
        <v>368</v>
      </c>
      <c r="D345" s="68" t="s">
        <v>64</v>
      </c>
      <c r="E345" s="68" t="s">
        <v>65</v>
      </c>
      <c r="F345" s="69" t="s">
        <v>1402</v>
      </c>
      <c r="G345" s="68" t="s">
        <v>64</v>
      </c>
      <c r="H345" s="68" t="s">
        <v>64</v>
      </c>
      <c r="I345" s="68" t="s">
        <v>65</v>
      </c>
      <c r="J345" s="68" t="s">
        <v>66</v>
      </c>
      <c r="K345" s="70">
        <v>0</v>
      </c>
      <c r="L345" s="70">
        <v>0</v>
      </c>
      <c r="M345" s="70">
        <v>0</v>
      </c>
      <c r="N345" s="70" t="s">
        <v>65</v>
      </c>
      <c r="O345" s="70">
        <v>0</v>
      </c>
      <c r="P345" s="70" t="s">
        <v>68</v>
      </c>
      <c r="Q345" s="70" t="s">
        <v>68</v>
      </c>
      <c r="R345" s="66"/>
      <c r="S345" s="67"/>
    </row>
    <row r="346" spans="2:19" x14ac:dyDescent="0.3">
      <c r="B346" s="66" t="s">
        <v>1602</v>
      </c>
      <c r="C346" s="67" t="s">
        <v>368</v>
      </c>
      <c r="D346" s="68" t="s">
        <v>64</v>
      </c>
      <c r="E346" s="68" t="s">
        <v>65</v>
      </c>
      <c r="F346" s="69">
        <v>2753056510101</v>
      </c>
      <c r="G346" s="68" t="s">
        <v>65</v>
      </c>
      <c r="H346" s="68" t="s">
        <v>64</v>
      </c>
      <c r="I346" s="68" t="s">
        <v>66</v>
      </c>
      <c r="J346" s="68" t="s">
        <v>66</v>
      </c>
      <c r="K346" s="70">
        <v>0</v>
      </c>
      <c r="L346" s="70">
        <v>0</v>
      </c>
      <c r="M346" s="70">
        <v>0</v>
      </c>
      <c r="N346" s="70" t="s">
        <v>65</v>
      </c>
      <c r="O346" s="70">
        <v>0</v>
      </c>
      <c r="P346" s="70" t="s">
        <v>68</v>
      </c>
      <c r="Q346" s="70" t="s">
        <v>68</v>
      </c>
      <c r="R346" s="66"/>
      <c r="S346" s="67"/>
    </row>
    <row r="347" spans="2:19" x14ac:dyDescent="0.3">
      <c r="B347" s="66" t="s">
        <v>121</v>
      </c>
      <c r="C347" s="67" t="s">
        <v>605</v>
      </c>
      <c r="D347" s="68" t="s">
        <v>64</v>
      </c>
      <c r="E347" s="68" t="s">
        <v>65</v>
      </c>
      <c r="F347" s="69" t="s">
        <v>1402</v>
      </c>
      <c r="G347" s="68" t="s">
        <v>65</v>
      </c>
      <c r="H347" s="68" t="s">
        <v>64</v>
      </c>
      <c r="I347" s="68" t="s">
        <v>66</v>
      </c>
      <c r="J347" s="68" t="s">
        <v>66</v>
      </c>
      <c r="K347" s="70">
        <v>0</v>
      </c>
      <c r="L347" s="70">
        <v>0</v>
      </c>
      <c r="M347" s="70">
        <v>0</v>
      </c>
      <c r="N347" s="70" t="s">
        <v>65</v>
      </c>
      <c r="O347" s="70">
        <v>0</v>
      </c>
      <c r="P347" s="70" t="s">
        <v>68</v>
      </c>
      <c r="Q347" s="70" t="s">
        <v>68</v>
      </c>
      <c r="R347" s="66"/>
      <c r="S347" s="67"/>
    </row>
    <row r="348" spans="2:19" x14ac:dyDescent="0.3">
      <c r="B348" s="66" t="s">
        <v>484</v>
      </c>
      <c r="C348" s="67" t="s">
        <v>605</v>
      </c>
      <c r="D348" s="68" t="s">
        <v>65</v>
      </c>
      <c r="E348" s="68" t="s">
        <v>64</v>
      </c>
      <c r="F348" s="69" t="s">
        <v>1402</v>
      </c>
      <c r="G348" s="68" t="s">
        <v>65</v>
      </c>
      <c r="H348" s="68" t="s">
        <v>64</v>
      </c>
      <c r="I348" s="68" t="s">
        <v>66</v>
      </c>
      <c r="J348" s="68" t="s">
        <v>66</v>
      </c>
      <c r="K348" s="70">
        <v>0</v>
      </c>
      <c r="L348" s="70">
        <v>0</v>
      </c>
      <c r="M348" s="70">
        <v>0</v>
      </c>
      <c r="N348" s="70" t="s">
        <v>65</v>
      </c>
      <c r="O348" s="70">
        <v>0</v>
      </c>
      <c r="P348" s="70" t="s">
        <v>68</v>
      </c>
      <c r="Q348" s="70" t="s">
        <v>68</v>
      </c>
      <c r="R348" s="66"/>
      <c r="S348" s="67"/>
    </row>
    <row r="349" spans="2:19" x14ac:dyDescent="0.3">
      <c r="B349" s="66" t="s">
        <v>484</v>
      </c>
      <c r="C349" s="67" t="s">
        <v>485</v>
      </c>
      <c r="D349" s="68" t="s">
        <v>65</v>
      </c>
      <c r="E349" s="68" t="s">
        <v>64</v>
      </c>
      <c r="F349" s="69">
        <v>1814209101712</v>
      </c>
      <c r="G349" s="68" t="s">
        <v>64</v>
      </c>
      <c r="H349" s="68" t="s">
        <v>64</v>
      </c>
      <c r="I349" s="68" t="s">
        <v>65</v>
      </c>
      <c r="J349" s="68" t="s">
        <v>66</v>
      </c>
      <c r="K349" s="70">
        <v>0</v>
      </c>
      <c r="L349" s="70">
        <v>0</v>
      </c>
      <c r="M349" s="70">
        <v>0</v>
      </c>
      <c r="N349" s="70" t="s">
        <v>65</v>
      </c>
      <c r="O349" s="70">
        <v>0</v>
      </c>
      <c r="P349" s="70" t="s">
        <v>1631</v>
      </c>
      <c r="Q349" s="70" t="s">
        <v>1632</v>
      </c>
      <c r="R349" s="66"/>
      <c r="S349" s="67"/>
    </row>
    <row r="350" spans="2:19" x14ac:dyDescent="0.3">
      <c r="B350" s="66" t="s">
        <v>1633</v>
      </c>
      <c r="C350" s="67" t="s">
        <v>1623</v>
      </c>
      <c r="D350" s="68" t="s">
        <v>65</v>
      </c>
      <c r="E350" s="68" t="s">
        <v>64</v>
      </c>
      <c r="F350" s="69">
        <v>1866110990101</v>
      </c>
      <c r="G350" s="68" t="s">
        <v>64</v>
      </c>
      <c r="H350" s="68" t="s">
        <v>64</v>
      </c>
      <c r="I350" s="68" t="s">
        <v>65</v>
      </c>
      <c r="J350" s="68" t="s">
        <v>66</v>
      </c>
      <c r="K350" s="70">
        <v>0</v>
      </c>
      <c r="L350" s="70">
        <v>0</v>
      </c>
      <c r="M350" s="70">
        <v>0</v>
      </c>
      <c r="N350" s="70" t="s">
        <v>65</v>
      </c>
      <c r="O350" s="70">
        <v>0</v>
      </c>
      <c r="P350" s="70" t="s">
        <v>68</v>
      </c>
      <c r="Q350" s="70" t="s">
        <v>68</v>
      </c>
      <c r="R350" s="66"/>
      <c r="S350" s="67"/>
    </row>
    <row r="351" spans="2:19" x14ac:dyDescent="0.3">
      <c r="B351" s="66" t="s">
        <v>1634</v>
      </c>
      <c r="C351" s="67" t="s">
        <v>317</v>
      </c>
      <c r="D351" s="68" t="s">
        <v>65</v>
      </c>
      <c r="E351" s="68" t="s">
        <v>64</v>
      </c>
      <c r="F351" s="69" t="s">
        <v>1402</v>
      </c>
      <c r="G351" s="68" t="s">
        <v>64</v>
      </c>
      <c r="H351" s="68" t="s">
        <v>65</v>
      </c>
      <c r="I351" s="68" t="s">
        <v>66</v>
      </c>
      <c r="J351" s="68" t="s">
        <v>66</v>
      </c>
      <c r="K351" s="70">
        <v>0</v>
      </c>
      <c r="L351" s="70">
        <v>0</v>
      </c>
      <c r="M351" s="70">
        <v>0</v>
      </c>
      <c r="N351" s="70" t="s">
        <v>65</v>
      </c>
      <c r="O351" s="70">
        <v>0</v>
      </c>
      <c r="P351" s="70" t="s">
        <v>68</v>
      </c>
      <c r="Q351" s="70" t="s">
        <v>68</v>
      </c>
      <c r="R351" s="66"/>
      <c r="S351" s="67"/>
    </row>
    <row r="352" spans="2:19" x14ac:dyDescent="0.3">
      <c r="B352" s="66" t="s">
        <v>1518</v>
      </c>
      <c r="C352" s="67" t="s">
        <v>192</v>
      </c>
      <c r="D352" s="68" t="s">
        <v>65</v>
      </c>
      <c r="E352" s="68" t="s">
        <v>64</v>
      </c>
      <c r="F352" s="69" t="s">
        <v>1402</v>
      </c>
      <c r="G352" s="68" t="s">
        <v>64</v>
      </c>
      <c r="H352" s="68" t="s">
        <v>65</v>
      </c>
      <c r="I352" s="68" t="s">
        <v>66</v>
      </c>
      <c r="J352" s="68" t="s">
        <v>66</v>
      </c>
      <c r="K352" s="70">
        <v>0</v>
      </c>
      <c r="L352" s="70">
        <v>0</v>
      </c>
      <c r="M352" s="70">
        <v>0</v>
      </c>
      <c r="N352" s="70" t="s">
        <v>65</v>
      </c>
      <c r="O352" s="70">
        <v>0</v>
      </c>
      <c r="P352" s="70" t="s">
        <v>68</v>
      </c>
      <c r="Q352" s="70" t="s">
        <v>68</v>
      </c>
      <c r="R352" s="66"/>
      <c r="S352" s="67"/>
    </row>
    <row r="353" spans="2:19" x14ac:dyDescent="0.3">
      <c r="B353" s="66" t="s">
        <v>481</v>
      </c>
      <c r="C353" s="67" t="s">
        <v>1584</v>
      </c>
      <c r="D353" s="68" t="s">
        <v>65</v>
      </c>
      <c r="E353" s="68" t="s">
        <v>64</v>
      </c>
      <c r="F353" s="69">
        <v>2177534422007</v>
      </c>
      <c r="G353" s="68" t="s">
        <v>64</v>
      </c>
      <c r="H353" s="68" t="s">
        <v>65</v>
      </c>
      <c r="I353" s="68" t="s">
        <v>66</v>
      </c>
      <c r="J353" s="68" t="s">
        <v>66</v>
      </c>
      <c r="K353" s="70">
        <v>0</v>
      </c>
      <c r="L353" s="70">
        <v>0</v>
      </c>
      <c r="M353" s="70">
        <v>0</v>
      </c>
      <c r="N353" s="70" t="s">
        <v>65</v>
      </c>
      <c r="O353" s="70">
        <v>0</v>
      </c>
      <c r="P353" s="70" t="s">
        <v>68</v>
      </c>
      <c r="Q353" s="70" t="s">
        <v>68</v>
      </c>
      <c r="R353" s="66"/>
      <c r="S353" s="67"/>
    </row>
    <row r="354" spans="2:19" x14ac:dyDescent="0.3">
      <c r="B354" s="66" t="s">
        <v>1602</v>
      </c>
      <c r="C354" s="67" t="s">
        <v>1603</v>
      </c>
      <c r="D354" s="68" t="s">
        <v>64</v>
      </c>
      <c r="E354" s="68" t="s">
        <v>65</v>
      </c>
      <c r="F354" s="69" t="s">
        <v>1402</v>
      </c>
      <c r="G354" s="68" t="s">
        <v>65</v>
      </c>
      <c r="H354" s="68" t="s">
        <v>64</v>
      </c>
      <c r="I354" s="68" t="s">
        <v>66</v>
      </c>
      <c r="J354" s="68" t="s">
        <v>66</v>
      </c>
      <c r="K354" s="70">
        <v>0</v>
      </c>
      <c r="L354" s="70">
        <v>0</v>
      </c>
      <c r="M354" s="70">
        <v>0</v>
      </c>
      <c r="N354" s="70" t="s">
        <v>65</v>
      </c>
      <c r="O354" s="70">
        <v>0</v>
      </c>
      <c r="P354" s="70" t="s">
        <v>68</v>
      </c>
      <c r="Q354" s="70" t="s">
        <v>68</v>
      </c>
      <c r="R354" s="66"/>
      <c r="S354" s="67"/>
    </row>
    <row r="355" spans="2:19" x14ac:dyDescent="0.3">
      <c r="B355" s="66" t="s">
        <v>1581</v>
      </c>
      <c r="C355" s="67" t="s">
        <v>163</v>
      </c>
      <c r="D355" s="68" t="s">
        <v>65</v>
      </c>
      <c r="E355" s="68" t="s">
        <v>64</v>
      </c>
      <c r="F355" s="69" t="s">
        <v>1402</v>
      </c>
      <c r="G355" s="68" t="s">
        <v>65</v>
      </c>
      <c r="H355" s="68" t="s">
        <v>64</v>
      </c>
      <c r="I355" s="68" t="s">
        <v>66</v>
      </c>
      <c r="J355" s="68" t="s">
        <v>66</v>
      </c>
      <c r="K355" s="70">
        <v>0</v>
      </c>
      <c r="L355" s="70">
        <v>0</v>
      </c>
      <c r="M355" s="70">
        <v>0</v>
      </c>
      <c r="N355" s="70" t="s">
        <v>65</v>
      </c>
      <c r="O355" s="70">
        <v>0</v>
      </c>
      <c r="P355" s="70" t="s">
        <v>68</v>
      </c>
      <c r="Q355" s="70" t="s">
        <v>68</v>
      </c>
      <c r="R355" s="66"/>
      <c r="S355" s="67"/>
    </row>
    <row r="356" spans="2:19" x14ac:dyDescent="0.3">
      <c r="B356" s="66" t="s">
        <v>1635</v>
      </c>
      <c r="C356" s="67" t="s">
        <v>163</v>
      </c>
      <c r="D356" s="68" t="s">
        <v>64</v>
      </c>
      <c r="E356" s="68" t="s">
        <v>65</v>
      </c>
      <c r="F356" s="69">
        <v>1615273611416</v>
      </c>
      <c r="G356" s="68" t="s">
        <v>64</v>
      </c>
      <c r="H356" s="68" t="s">
        <v>64</v>
      </c>
      <c r="I356" s="68" t="s">
        <v>65</v>
      </c>
      <c r="J356" s="68" t="s">
        <v>66</v>
      </c>
      <c r="K356" s="70">
        <v>0</v>
      </c>
      <c r="L356" s="70">
        <v>0</v>
      </c>
      <c r="M356" s="70">
        <v>0</v>
      </c>
      <c r="N356" s="70" t="s">
        <v>65</v>
      </c>
      <c r="O356" s="70">
        <v>0</v>
      </c>
      <c r="P356" s="70" t="s">
        <v>1636</v>
      </c>
      <c r="Q356" s="70" t="s">
        <v>1637</v>
      </c>
      <c r="R356" s="66"/>
      <c r="S356" s="67"/>
    </row>
    <row r="357" spans="2:19" x14ac:dyDescent="0.3">
      <c r="B357" s="66" t="s">
        <v>479</v>
      </c>
      <c r="C357" s="67" t="s">
        <v>480</v>
      </c>
      <c r="D357" s="68" t="s">
        <v>65</v>
      </c>
      <c r="E357" s="68" t="s">
        <v>64</v>
      </c>
      <c r="F357" s="69">
        <v>1645639700101</v>
      </c>
      <c r="G357" s="68" t="s">
        <v>64</v>
      </c>
      <c r="H357" s="68" t="s">
        <v>64</v>
      </c>
      <c r="I357" s="68" t="s">
        <v>65</v>
      </c>
      <c r="J357" s="68" t="s">
        <v>66</v>
      </c>
      <c r="K357" s="70">
        <v>0</v>
      </c>
      <c r="L357" s="70">
        <v>0</v>
      </c>
      <c r="M357" s="70">
        <v>0</v>
      </c>
      <c r="N357" s="70" t="s">
        <v>65</v>
      </c>
      <c r="O357" s="70">
        <v>0</v>
      </c>
      <c r="P357" s="70" t="s">
        <v>68</v>
      </c>
      <c r="Q357" s="70" t="s">
        <v>68</v>
      </c>
      <c r="R357" s="66"/>
      <c r="S357" s="67"/>
    </row>
    <row r="358" spans="2:19" x14ac:dyDescent="0.3">
      <c r="B358" s="66" t="s">
        <v>412</v>
      </c>
      <c r="C358" s="67" t="s">
        <v>198</v>
      </c>
      <c r="D358" s="68" t="s">
        <v>65</v>
      </c>
      <c r="E358" s="68" t="s">
        <v>64</v>
      </c>
      <c r="F358" s="69" t="s">
        <v>1402</v>
      </c>
      <c r="G358" s="68" t="s">
        <v>65</v>
      </c>
      <c r="H358" s="68" t="s">
        <v>64</v>
      </c>
      <c r="I358" s="68" t="s">
        <v>66</v>
      </c>
      <c r="J358" s="68" t="s">
        <v>66</v>
      </c>
      <c r="K358" s="70">
        <v>0</v>
      </c>
      <c r="L358" s="70">
        <v>0</v>
      </c>
      <c r="M358" s="70">
        <v>0</v>
      </c>
      <c r="N358" s="70" t="s">
        <v>65</v>
      </c>
      <c r="O358" s="70">
        <v>0</v>
      </c>
      <c r="P358" s="70" t="s">
        <v>68</v>
      </c>
      <c r="Q358" s="70" t="s">
        <v>68</v>
      </c>
      <c r="R358" s="66"/>
      <c r="S358" s="67"/>
    </row>
    <row r="359" spans="2:19" x14ac:dyDescent="0.3">
      <c r="B359" s="66" t="s">
        <v>1600</v>
      </c>
      <c r="C359" s="67" t="s">
        <v>198</v>
      </c>
      <c r="D359" s="68" t="s">
        <v>64</v>
      </c>
      <c r="E359" s="68" t="s">
        <v>65</v>
      </c>
      <c r="F359" s="69" t="s">
        <v>1402</v>
      </c>
      <c r="G359" s="68" t="s">
        <v>65</v>
      </c>
      <c r="H359" s="68" t="s">
        <v>64</v>
      </c>
      <c r="I359" s="68" t="s">
        <v>66</v>
      </c>
      <c r="J359" s="68" t="s">
        <v>66</v>
      </c>
      <c r="K359" s="70">
        <v>0</v>
      </c>
      <c r="L359" s="70">
        <v>0</v>
      </c>
      <c r="M359" s="70">
        <v>0</v>
      </c>
      <c r="N359" s="70" t="s">
        <v>65</v>
      </c>
      <c r="O359" s="70">
        <v>0</v>
      </c>
      <c r="P359" s="70" t="s">
        <v>68</v>
      </c>
      <c r="Q359" s="70" t="s">
        <v>68</v>
      </c>
      <c r="R359" s="66"/>
      <c r="S359" s="67"/>
    </row>
    <row r="360" spans="2:19" x14ac:dyDescent="0.3">
      <c r="B360" s="66" t="s">
        <v>558</v>
      </c>
      <c r="C360" s="67" t="s">
        <v>198</v>
      </c>
      <c r="D360" s="68" t="s">
        <v>64</v>
      </c>
      <c r="E360" s="68" t="s">
        <v>65</v>
      </c>
      <c r="F360" s="69" t="s">
        <v>1402</v>
      </c>
      <c r="G360" s="68" t="s">
        <v>65</v>
      </c>
      <c r="H360" s="68" t="s">
        <v>64</v>
      </c>
      <c r="I360" s="68" t="s">
        <v>66</v>
      </c>
      <c r="J360" s="68" t="s">
        <v>66</v>
      </c>
      <c r="K360" s="70">
        <v>0</v>
      </c>
      <c r="L360" s="70">
        <v>0</v>
      </c>
      <c r="M360" s="70">
        <v>0</v>
      </c>
      <c r="N360" s="70" t="s">
        <v>65</v>
      </c>
      <c r="O360" s="70">
        <v>0</v>
      </c>
      <c r="P360" s="70" t="s">
        <v>68</v>
      </c>
      <c r="Q360" s="70" t="s">
        <v>68</v>
      </c>
      <c r="R360" s="66"/>
      <c r="S360" s="67"/>
    </row>
    <row r="361" spans="2:19" x14ac:dyDescent="0.3">
      <c r="B361" s="66" t="s">
        <v>472</v>
      </c>
      <c r="C361" s="67" t="s">
        <v>461</v>
      </c>
      <c r="D361" s="68" t="s">
        <v>65</v>
      </c>
      <c r="E361" s="68" t="s">
        <v>64</v>
      </c>
      <c r="F361" s="69" t="s">
        <v>1402</v>
      </c>
      <c r="G361" s="68" t="s">
        <v>65</v>
      </c>
      <c r="H361" s="68" t="s">
        <v>64</v>
      </c>
      <c r="I361" s="68" t="s">
        <v>66</v>
      </c>
      <c r="J361" s="68" t="s">
        <v>66</v>
      </c>
      <c r="K361" s="70">
        <v>0</v>
      </c>
      <c r="L361" s="70">
        <v>0</v>
      </c>
      <c r="M361" s="70">
        <v>0</v>
      </c>
      <c r="N361" s="70" t="s">
        <v>65</v>
      </c>
      <c r="O361" s="70">
        <v>0</v>
      </c>
      <c r="P361" s="70" t="s">
        <v>68</v>
      </c>
      <c r="Q361" s="70" t="s">
        <v>68</v>
      </c>
      <c r="R361" s="66"/>
      <c r="S361" s="67"/>
    </row>
    <row r="362" spans="2:19" x14ac:dyDescent="0.3">
      <c r="B362" s="66" t="s">
        <v>161</v>
      </c>
      <c r="C362" s="67" t="s">
        <v>461</v>
      </c>
      <c r="D362" s="68" t="s">
        <v>65</v>
      </c>
      <c r="E362" s="68" t="s">
        <v>64</v>
      </c>
      <c r="F362" s="69" t="s">
        <v>1402</v>
      </c>
      <c r="G362" s="68" t="s">
        <v>65</v>
      </c>
      <c r="H362" s="68" t="s">
        <v>64</v>
      </c>
      <c r="I362" s="68" t="s">
        <v>66</v>
      </c>
      <c r="J362" s="68" t="s">
        <v>66</v>
      </c>
      <c r="K362" s="70">
        <v>0</v>
      </c>
      <c r="L362" s="70">
        <v>0</v>
      </c>
      <c r="M362" s="70">
        <v>0</v>
      </c>
      <c r="N362" s="70" t="s">
        <v>65</v>
      </c>
      <c r="O362" s="70">
        <v>0</v>
      </c>
      <c r="P362" s="70" t="s">
        <v>68</v>
      </c>
      <c r="Q362" s="70" t="s">
        <v>68</v>
      </c>
      <c r="R362" s="66"/>
      <c r="S362" s="67"/>
    </row>
    <row r="363" spans="2:19" x14ac:dyDescent="0.3">
      <c r="B363" s="66" t="s">
        <v>1614</v>
      </c>
      <c r="C363" s="67" t="s">
        <v>163</v>
      </c>
      <c r="D363" s="68" t="s">
        <v>64</v>
      </c>
      <c r="E363" s="68" t="s">
        <v>65</v>
      </c>
      <c r="F363" s="69">
        <v>2567397810114</v>
      </c>
      <c r="G363" s="68" t="s">
        <v>64</v>
      </c>
      <c r="H363" s="68" t="s">
        <v>65</v>
      </c>
      <c r="I363" s="68" t="s">
        <v>66</v>
      </c>
      <c r="J363" s="68" t="s">
        <v>66</v>
      </c>
      <c r="K363" s="70">
        <v>0</v>
      </c>
      <c r="L363" s="70">
        <v>0</v>
      </c>
      <c r="M363" s="70">
        <v>0</v>
      </c>
      <c r="N363" s="70" t="s">
        <v>65</v>
      </c>
      <c r="O363" s="70">
        <v>0</v>
      </c>
      <c r="P363" s="70" t="s">
        <v>68</v>
      </c>
      <c r="Q363" s="70" t="s">
        <v>68</v>
      </c>
      <c r="R363" s="66"/>
      <c r="S363" s="67"/>
    </row>
    <row r="364" spans="2:19" x14ac:dyDescent="0.3">
      <c r="B364" s="66" t="s">
        <v>1638</v>
      </c>
      <c r="C364" s="67" t="s">
        <v>1508</v>
      </c>
      <c r="D364" s="68" t="s">
        <v>65</v>
      </c>
      <c r="E364" s="68" t="s">
        <v>64</v>
      </c>
      <c r="F364" s="69">
        <v>2598889820101</v>
      </c>
      <c r="G364" s="68" t="s">
        <v>64</v>
      </c>
      <c r="H364" s="68" t="s">
        <v>64</v>
      </c>
      <c r="I364" s="68" t="s">
        <v>65</v>
      </c>
      <c r="J364" s="68" t="s">
        <v>66</v>
      </c>
      <c r="K364" s="70">
        <v>0</v>
      </c>
      <c r="L364" s="70">
        <v>0</v>
      </c>
      <c r="M364" s="70">
        <v>0</v>
      </c>
      <c r="N364" s="70" t="s">
        <v>65</v>
      </c>
      <c r="O364" s="70">
        <v>0</v>
      </c>
      <c r="P364" s="70" t="s">
        <v>68</v>
      </c>
      <c r="Q364" s="70" t="s">
        <v>68</v>
      </c>
      <c r="R364" s="66"/>
      <c r="S364" s="67"/>
    </row>
    <row r="365" spans="2:19" x14ac:dyDescent="0.3">
      <c r="B365" s="66" t="s">
        <v>1484</v>
      </c>
      <c r="C365" s="67" t="s">
        <v>1519</v>
      </c>
      <c r="D365" s="68" t="s">
        <v>65</v>
      </c>
      <c r="E365" s="68" t="s">
        <v>64</v>
      </c>
      <c r="F365" s="69">
        <v>1662427050611</v>
      </c>
      <c r="G365" s="68" t="s">
        <v>64</v>
      </c>
      <c r="H365" s="68" t="s">
        <v>64</v>
      </c>
      <c r="I365" s="68" t="s">
        <v>65</v>
      </c>
      <c r="J365" s="68" t="s">
        <v>66</v>
      </c>
      <c r="K365" s="70">
        <v>0</v>
      </c>
      <c r="L365" s="70">
        <v>0</v>
      </c>
      <c r="M365" s="70">
        <v>0</v>
      </c>
      <c r="N365" s="70" t="s">
        <v>65</v>
      </c>
      <c r="O365" s="70">
        <v>0</v>
      </c>
      <c r="P365" s="70" t="s">
        <v>1639</v>
      </c>
      <c r="Q365" s="70" t="s">
        <v>1486</v>
      </c>
      <c r="R365" s="66"/>
      <c r="S365" s="67"/>
    </row>
    <row r="366" spans="2:19" x14ac:dyDescent="0.3">
      <c r="B366" s="66" t="s">
        <v>1518</v>
      </c>
      <c r="C366" s="67" t="s">
        <v>1519</v>
      </c>
      <c r="D366" s="68" t="s">
        <v>65</v>
      </c>
      <c r="E366" s="68" t="s">
        <v>64</v>
      </c>
      <c r="F366" s="69" t="s">
        <v>1469</v>
      </c>
      <c r="G366" s="68" t="s">
        <v>65</v>
      </c>
      <c r="H366" s="68" t="s">
        <v>64</v>
      </c>
      <c r="I366" s="68" t="s">
        <v>66</v>
      </c>
      <c r="J366" s="68" t="s">
        <v>66</v>
      </c>
      <c r="K366" s="70">
        <v>0</v>
      </c>
      <c r="L366" s="70">
        <v>0</v>
      </c>
      <c r="M366" s="70">
        <v>0</v>
      </c>
      <c r="N366" s="70" t="s">
        <v>65</v>
      </c>
      <c r="O366" s="70">
        <v>0</v>
      </c>
      <c r="P366" s="70" t="s">
        <v>1639</v>
      </c>
      <c r="Q366" s="70" t="s">
        <v>1486</v>
      </c>
      <c r="R366" s="66"/>
      <c r="S366" s="67"/>
    </row>
    <row r="367" spans="2:19" x14ac:dyDescent="0.3">
      <c r="B367" s="66" t="s">
        <v>161</v>
      </c>
      <c r="C367" s="67" t="s">
        <v>1640</v>
      </c>
      <c r="D367" s="68" t="s">
        <v>65</v>
      </c>
      <c r="E367" s="68" t="s">
        <v>64</v>
      </c>
      <c r="F367" s="69">
        <v>1811705312010</v>
      </c>
      <c r="G367" s="68" t="s">
        <v>64</v>
      </c>
      <c r="H367" s="68" t="s">
        <v>65</v>
      </c>
      <c r="I367" s="68" t="s">
        <v>66</v>
      </c>
      <c r="J367" s="68" t="s">
        <v>66</v>
      </c>
      <c r="K367" s="70">
        <v>0</v>
      </c>
      <c r="L367" s="70">
        <v>0</v>
      </c>
      <c r="M367" s="70">
        <v>0</v>
      </c>
      <c r="N367" s="70" t="s">
        <v>65</v>
      </c>
      <c r="O367" s="70">
        <v>0</v>
      </c>
      <c r="P367" s="70" t="s">
        <v>68</v>
      </c>
      <c r="Q367" s="70" t="s">
        <v>68</v>
      </c>
      <c r="R367" s="66"/>
      <c r="S367" s="67"/>
    </row>
    <row r="368" spans="2:19" x14ac:dyDescent="0.3">
      <c r="B368" s="66" t="s">
        <v>179</v>
      </c>
      <c r="C368" s="67" t="s">
        <v>217</v>
      </c>
      <c r="D368" s="68" t="s">
        <v>64</v>
      </c>
      <c r="E368" s="68" t="s">
        <v>65</v>
      </c>
      <c r="F368" s="69" t="s">
        <v>1469</v>
      </c>
      <c r="G368" s="68" t="s">
        <v>65</v>
      </c>
      <c r="H368" s="68" t="s">
        <v>64</v>
      </c>
      <c r="I368" s="68" t="s">
        <v>66</v>
      </c>
      <c r="J368" s="68" t="s">
        <v>66</v>
      </c>
      <c r="K368" s="70">
        <v>0</v>
      </c>
      <c r="L368" s="70">
        <v>0</v>
      </c>
      <c r="M368" s="70">
        <v>0</v>
      </c>
      <c r="N368" s="70" t="s">
        <v>65</v>
      </c>
      <c r="O368" s="70">
        <v>0</v>
      </c>
      <c r="P368" s="70" t="s">
        <v>68</v>
      </c>
      <c r="Q368" s="70" t="s">
        <v>68</v>
      </c>
      <c r="R368" s="66"/>
      <c r="S368" s="67"/>
    </row>
    <row r="369" spans="2:19" x14ac:dyDescent="0.3">
      <c r="B369" s="66" t="s">
        <v>1641</v>
      </c>
      <c r="C369" s="67" t="s">
        <v>217</v>
      </c>
      <c r="D369" s="68" t="s">
        <v>64</v>
      </c>
      <c r="E369" s="68" t="s">
        <v>65</v>
      </c>
      <c r="F369" s="69" t="s">
        <v>1469</v>
      </c>
      <c r="G369" s="68" t="s">
        <v>65</v>
      </c>
      <c r="H369" s="68" t="s">
        <v>64</v>
      </c>
      <c r="I369" s="68" t="s">
        <v>66</v>
      </c>
      <c r="J369" s="68" t="s">
        <v>66</v>
      </c>
      <c r="K369" s="70">
        <v>0</v>
      </c>
      <c r="L369" s="70">
        <v>0</v>
      </c>
      <c r="M369" s="70">
        <v>0</v>
      </c>
      <c r="N369" s="70" t="s">
        <v>65</v>
      </c>
      <c r="O369" s="70">
        <v>0</v>
      </c>
      <c r="P369" s="70" t="s">
        <v>68</v>
      </c>
      <c r="Q369" s="70" t="s">
        <v>68</v>
      </c>
      <c r="R369" s="66"/>
      <c r="S369" s="67"/>
    </row>
    <row r="370" spans="2:19" x14ac:dyDescent="0.3">
      <c r="B370" s="66" t="s">
        <v>1619</v>
      </c>
      <c r="C370" s="67" t="s">
        <v>1620</v>
      </c>
      <c r="D370" s="68" t="s">
        <v>65</v>
      </c>
      <c r="E370" s="68" t="s">
        <v>64</v>
      </c>
      <c r="F370" s="69">
        <v>2471591507011</v>
      </c>
      <c r="G370" s="68" t="s">
        <v>64</v>
      </c>
      <c r="H370" s="68" t="s">
        <v>64</v>
      </c>
      <c r="I370" s="68" t="s">
        <v>65</v>
      </c>
      <c r="J370" s="68" t="s">
        <v>66</v>
      </c>
      <c r="K370" s="70">
        <v>0</v>
      </c>
      <c r="L370" s="70">
        <v>0</v>
      </c>
      <c r="M370" s="70">
        <v>0</v>
      </c>
      <c r="N370" s="70" t="s">
        <v>65</v>
      </c>
      <c r="O370" s="70">
        <v>0</v>
      </c>
      <c r="P370" s="70" t="s">
        <v>68</v>
      </c>
      <c r="Q370" s="70" t="s">
        <v>68</v>
      </c>
      <c r="R370" s="66"/>
      <c r="S370" s="67"/>
    </row>
    <row r="371" spans="2:19" x14ac:dyDescent="0.3">
      <c r="B371" s="66" t="s">
        <v>1420</v>
      </c>
      <c r="C371" s="67" t="s">
        <v>1405</v>
      </c>
      <c r="D371" s="68" t="s">
        <v>64</v>
      </c>
      <c r="E371" s="68" t="s">
        <v>65</v>
      </c>
      <c r="F371" s="69" t="s">
        <v>1469</v>
      </c>
      <c r="G371" s="68" t="s">
        <v>65</v>
      </c>
      <c r="H371" s="68" t="s">
        <v>64</v>
      </c>
      <c r="I371" s="68" t="s">
        <v>66</v>
      </c>
      <c r="J371" s="68" t="s">
        <v>66</v>
      </c>
      <c r="K371" s="70">
        <v>0</v>
      </c>
      <c r="L371" s="70">
        <v>0</v>
      </c>
      <c r="M371" s="70">
        <v>0</v>
      </c>
      <c r="N371" s="70" t="s">
        <v>65</v>
      </c>
      <c r="O371" s="70">
        <v>0</v>
      </c>
      <c r="P371" s="70" t="s">
        <v>68</v>
      </c>
      <c r="Q371" s="70" t="s">
        <v>68</v>
      </c>
      <c r="R371" s="66"/>
      <c r="S371" s="67"/>
    </row>
    <row r="372" spans="2:19" x14ac:dyDescent="0.3">
      <c r="B372" s="66" t="s">
        <v>506</v>
      </c>
      <c r="C372" s="67" t="s">
        <v>1642</v>
      </c>
      <c r="D372" s="68" t="s">
        <v>65</v>
      </c>
      <c r="E372" s="68" t="s">
        <v>64</v>
      </c>
      <c r="F372" s="69">
        <v>2422783961301</v>
      </c>
      <c r="G372" s="68" t="s">
        <v>64</v>
      </c>
      <c r="H372" s="68" t="s">
        <v>64</v>
      </c>
      <c r="I372" s="68" t="s">
        <v>65</v>
      </c>
      <c r="J372" s="68" t="s">
        <v>66</v>
      </c>
      <c r="K372" s="70">
        <v>0</v>
      </c>
      <c r="L372" s="70">
        <v>0</v>
      </c>
      <c r="M372" s="70">
        <v>0</v>
      </c>
      <c r="N372" s="70" t="s">
        <v>65</v>
      </c>
      <c r="O372" s="70">
        <v>0</v>
      </c>
      <c r="P372" s="70" t="s">
        <v>68</v>
      </c>
      <c r="Q372" s="70" t="s">
        <v>68</v>
      </c>
      <c r="R372" s="66"/>
      <c r="S372" s="67"/>
    </row>
    <row r="373" spans="2:19" x14ac:dyDescent="0.3">
      <c r="B373" s="66" t="s">
        <v>1630</v>
      </c>
      <c r="C373" s="67" t="s">
        <v>605</v>
      </c>
      <c r="D373" s="68" t="s">
        <v>64</v>
      </c>
      <c r="E373" s="68" t="s">
        <v>65</v>
      </c>
      <c r="F373" s="69" t="s">
        <v>1469</v>
      </c>
      <c r="G373" s="68" t="s">
        <v>65</v>
      </c>
      <c r="H373" s="68" t="s">
        <v>64</v>
      </c>
      <c r="I373" s="68" t="s">
        <v>66</v>
      </c>
      <c r="J373" s="68" t="s">
        <v>66</v>
      </c>
      <c r="K373" s="70">
        <v>0</v>
      </c>
      <c r="L373" s="70">
        <v>0</v>
      </c>
      <c r="M373" s="70">
        <v>0</v>
      </c>
      <c r="N373" s="70" t="s">
        <v>65</v>
      </c>
      <c r="O373" s="70">
        <v>0</v>
      </c>
      <c r="P373" s="70" t="s">
        <v>68</v>
      </c>
      <c r="Q373" s="70" t="s">
        <v>68</v>
      </c>
      <c r="R373" s="66"/>
      <c r="S373" s="67"/>
    </row>
    <row r="374" spans="2:19" x14ac:dyDescent="0.3">
      <c r="B374" s="66" t="s">
        <v>1379</v>
      </c>
      <c r="C374" s="67" t="s">
        <v>173</v>
      </c>
      <c r="D374" s="68" t="s">
        <v>65</v>
      </c>
      <c r="E374" s="68" t="s">
        <v>64</v>
      </c>
      <c r="F374" s="69">
        <v>2529080150101</v>
      </c>
      <c r="G374" s="68" t="s">
        <v>64</v>
      </c>
      <c r="H374" s="68" t="s">
        <v>64</v>
      </c>
      <c r="I374" s="68" t="s">
        <v>65</v>
      </c>
      <c r="J374" s="68" t="s">
        <v>66</v>
      </c>
      <c r="K374" s="70">
        <v>0</v>
      </c>
      <c r="L374" s="70">
        <v>0</v>
      </c>
      <c r="M374" s="70">
        <v>0</v>
      </c>
      <c r="N374" s="70" t="s">
        <v>67</v>
      </c>
      <c r="O374" s="70">
        <v>0</v>
      </c>
      <c r="P374" s="70" t="s">
        <v>68</v>
      </c>
      <c r="Q374" s="70" t="s">
        <v>68</v>
      </c>
      <c r="R374" s="66"/>
      <c r="S374" s="67"/>
    </row>
    <row r="375" spans="2:19" x14ac:dyDescent="0.3">
      <c r="B375" s="66" t="s">
        <v>1622</v>
      </c>
      <c r="C375" s="67" t="s">
        <v>564</v>
      </c>
      <c r="D375" s="68" t="s">
        <v>65</v>
      </c>
      <c r="E375" s="68" t="s">
        <v>64</v>
      </c>
      <c r="F375" s="69">
        <v>2215065430408</v>
      </c>
      <c r="G375" s="68" t="s">
        <v>64</v>
      </c>
      <c r="H375" s="68" t="s">
        <v>64</v>
      </c>
      <c r="I375" s="68" t="s">
        <v>65</v>
      </c>
      <c r="J375" s="68" t="s">
        <v>66</v>
      </c>
      <c r="K375" s="70">
        <v>0</v>
      </c>
      <c r="L375" s="70">
        <v>0</v>
      </c>
      <c r="M375" s="70">
        <v>0</v>
      </c>
      <c r="N375" s="70" t="s">
        <v>67</v>
      </c>
      <c r="O375" s="70">
        <v>0</v>
      </c>
      <c r="P375" s="70" t="s">
        <v>68</v>
      </c>
      <c r="Q375" s="70" t="s">
        <v>68</v>
      </c>
      <c r="R375" s="66"/>
      <c r="S375" s="67"/>
    </row>
    <row r="376" spans="2:19" x14ac:dyDescent="0.3">
      <c r="B376" s="66" t="s">
        <v>1614</v>
      </c>
      <c r="C376" s="67" t="s">
        <v>444</v>
      </c>
      <c r="D376" s="68" t="s">
        <v>64</v>
      </c>
      <c r="E376" s="68" t="s">
        <v>65</v>
      </c>
      <c r="F376" s="69">
        <v>2567397810114</v>
      </c>
      <c r="G376" s="68" t="s">
        <v>64</v>
      </c>
      <c r="H376" s="68" t="s">
        <v>65</v>
      </c>
      <c r="I376" s="68" t="s">
        <v>66</v>
      </c>
      <c r="J376" s="68" t="s">
        <v>66</v>
      </c>
      <c r="K376" s="70">
        <v>0</v>
      </c>
      <c r="L376" s="70">
        <v>0</v>
      </c>
      <c r="M376" s="70">
        <v>0</v>
      </c>
      <c r="N376" s="70" t="s">
        <v>67</v>
      </c>
      <c r="O376" s="70">
        <v>0</v>
      </c>
      <c r="P376" s="70" t="s">
        <v>68</v>
      </c>
      <c r="Q376" s="70" t="s">
        <v>68</v>
      </c>
      <c r="R376" s="66"/>
      <c r="S376" s="67"/>
    </row>
    <row r="377" spans="2:19" x14ac:dyDescent="0.3">
      <c r="B377" s="66" t="s">
        <v>1643</v>
      </c>
      <c r="C377" s="67" t="s">
        <v>1521</v>
      </c>
      <c r="D377" s="68" t="s">
        <v>64</v>
      </c>
      <c r="E377" s="68" t="s">
        <v>65</v>
      </c>
      <c r="F377" s="69" t="s">
        <v>1460</v>
      </c>
      <c r="G377" s="68" t="s">
        <v>65</v>
      </c>
      <c r="H377" s="68" t="s">
        <v>64</v>
      </c>
      <c r="I377" s="68" t="s">
        <v>66</v>
      </c>
      <c r="J377" s="68" t="s">
        <v>66</v>
      </c>
      <c r="K377" s="70">
        <v>0</v>
      </c>
      <c r="L377" s="70">
        <v>0</v>
      </c>
      <c r="M377" s="70">
        <v>0</v>
      </c>
      <c r="N377" s="70" t="s">
        <v>67</v>
      </c>
      <c r="O377" s="70">
        <v>0</v>
      </c>
      <c r="P377" s="70" t="s">
        <v>68</v>
      </c>
      <c r="Q377" s="70" t="s">
        <v>68</v>
      </c>
      <c r="R377" s="66"/>
      <c r="S377" s="67"/>
    </row>
    <row r="378" spans="2:19" x14ac:dyDescent="0.3">
      <c r="B378" s="66" t="s">
        <v>1608</v>
      </c>
      <c r="C378" s="67" t="s">
        <v>460</v>
      </c>
      <c r="D378" s="68" t="s">
        <v>64</v>
      </c>
      <c r="E378" s="68" t="s">
        <v>65</v>
      </c>
      <c r="F378" s="69" t="s">
        <v>1460</v>
      </c>
      <c r="G378" s="68" t="s">
        <v>65</v>
      </c>
      <c r="H378" s="68" t="s">
        <v>64</v>
      </c>
      <c r="I378" s="68" t="s">
        <v>66</v>
      </c>
      <c r="J378" s="68" t="s">
        <v>66</v>
      </c>
      <c r="K378" s="70">
        <v>0</v>
      </c>
      <c r="L378" s="70">
        <v>0</v>
      </c>
      <c r="M378" s="70">
        <v>0</v>
      </c>
      <c r="N378" s="70" t="s">
        <v>67</v>
      </c>
      <c r="O378" s="70">
        <v>0</v>
      </c>
      <c r="P378" s="70" t="s">
        <v>68</v>
      </c>
      <c r="Q378" s="70" t="s">
        <v>68</v>
      </c>
      <c r="R378" s="66"/>
      <c r="S378" s="67"/>
    </row>
    <row r="379" spans="2:19" x14ac:dyDescent="0.3">
      <c r="B379" s="66" t="s">
        <v>1609</v>
      </c>
      <c r="C379" s="67" t="s">
        <v>460</v>
      </c>
      <c r="D379" s="68" t="s">
        <v>64</v>
      </c>
      <c r="E379" s="68" t="s">
        <v>65</v>
      </c>
      <c r="F379" s="69" t="s">
        <v>1460</v>
      </c>
      <c r="G379" s="68" t="s">
        <v>65</v>
      </c>
      <c r="H379" s="68" t="s">
        <v>64</v>
      </c>
      <c r="I379" s="68" t="s">
        <v>66</v>
      </c>
      <c r="J379" s="68" t="s">
        <v>66</v>
      </c>
      <c r="K379" s="70">
        <v>0</v>
      </c>
      <c r="L379" s="70">
        <v>0</v>
      </c>
      <c r="M379" s="70">
        <v>0</v>
      </c>
      <c r="N379" s="70" t="s">
        <v>67</v>
      </c>
      <c r="O379" s="70">
        <v>0</v>
      </c>
      <c r="P379" s="70" t="s">
        <v>68</v>
      </c>
      <c r="Q379" s="70" t="s">
        <v>68</v>
      </c>
      <c r="R379" s="66"/>
      <c r="S379" s="67"/>
    </row>
    <row r="380" spans="2:19" x14ac:dyDescent="0.3">
      <c r="B380" s="66" t="s">
        <v>484</v>
      </c>
      <c r="C380" s="67" t="s">
        <v>605</v>
      </c>
      <c r="D380" s="68" t="s">
        <v>64</v>
      </c>
      <c r="E380" s="68" t="s">
        <v>65</v>
      </c>
      <c r="F380" s="69" t="s">
        <v>1460</v>
      </c>
      <c r="G380" s="68" t="s">
        <v>65</v>
      </c>
      <c r="H380" s="68" t="s">
        <v>64</v>
      </c>
      <c r="I380" s="68" t="s">
        <v>66</v>
      </c>
      <c r="J380" s="68" t="s">
        <v>66</v>
      </c>
      <c r="K380" s="70">
        <v>0</v>
      </c>
      <c r="L380" s="70">
        <v>0</v>
      </c>
      <c r="M380" s="70">
        <v>0</v>
      </c>
      <c r="N380" s="70" t="s">
        <v>67</v>
      </c>
      <c r="O380" s="70">
        <v>0</v>
      </c>
      <c r="P380" s="70" t="s">
        <v>68</v>
      </c>
      <c r="Q380" s="70" t="s">
        <v>68</v>
      </c>
      <c r="R380" s="66"/>
      <c r="S380" s="67"/>
    </row>
    <row r="381" spans="2:19" x14ac:dyDescent="0.3">
      <c r="B381" s="66" t="s">
        <v>121</v>
      </c>
      <c r="C381" s="67" t="s">
        <v>605</v>
      </c>
      <c r="D381" s="68" t="s">
        <v>65</v>
      </c>
      <c r="E381" s="68" t="s">
        <v>64</v>
      </c>
      <c r="F381" s="69" t="s">
        <v>1460</v>
      </c>
      <c r="G381" s="68" t="s">
        <v>65</v>
      </c>
      <c r="H381" s="68" t="s">
        <v>64</v>
      </c>
      <c r="I381" s="68" t="s">
        <v>66</v>
      </c>
      <c r="J381" s="68" t="s">
        <v>66</v>
      </c>
      <c r="K381" s="70">
        <v>0</v>
      </c>
      <c r="L381" s="70">
        <v>0</v>
      </c>
      <c r="M381" s="70">
        <v>0</v>
      </c>
      <c r="N381" s="70" t="s">
        <v>67</v>
      </c>
      <c r="O381" s="70">
        <v>0</v>
      </c>
      <c r="P381" s="70" t="s">
        <v>68</v>
      </c>
      <c r="Q381" s="70" t="s">
        <v>68</v>
      </c>
      <c r="R381" s="66"/>
      <c r="S381" s="67"/>
    </row>
    <row r="382" spans="2:19" x14ac:dyDescent="0.3">
      <c r="B382" s="66" t="s">
        <v>1644</v>
      </c>
      <c r="C382" s="67" t="s">
        <v>1645</v>
      </c>
      <c r="D382" s="68" t="s">
        <v>64</v>
      </c>
      <c r="E382" s="68" t="s">
        <v>65</v>
      </c>
      <c r="F382" s="69" t="s">
        <v>1495</v>
      </c>
      <c r="G382" s="68" t="s">
        <v>64</v>
      </c>
      <c r="H382" s="68" t="s">
        <v>65</v>
      </c>
      <c r="I382" s="68" t="s">
        <v>66</v>
      </c>
      <c r="J382" s="68" t="s">
        <v>66</v>
      </c>
      <c r="K382" s="70">
        <v>0</v>
      </c>
      <c r="L382" s="70">
        <v>0</v>
      </c>
      <c r="M382" s="70">
        <v>0</v>
      </c>
      <c r="N382" s="70" t="s">
        <v>67</v>
      </c>
      <c r="O382" s="70">
        <v>0</v>
      </c>
      <c r="P382" s="70" t="s">
        <v>68</v>
      </c>
      <c r="Q382" s="70" t="s">
        <v>68</v>
      </c>
      <c r="R382" s="66"/>
      <c r="S382" s="67"/>
    </row>
    <row r="383" spans="2:19" x14ac:dyDescent="0.3">
      <c r="B383" s="66" t="s">
        <v>1602</v>
      </c>
      <c r="C383" s="67" t="s">
        <v>368</v>
      </c>
      <c r="D383" s="68" t="s">
        <v>64</v>
      </c>
      <c r="E383" s="68" t="s">
        <v>65</v>
      </c>
      <c r="F383" s="69">
        <v>2753056510101</v>
      </c>
      <c r="G383" s="68" t="s">
        <v>64</v>
      </c>
      <c r="H383" s="68" t="s">
        <v>65</v>
      </c>
      <c r="I383" s="68" t="s">
        <v>66</v>
      </c>
      <c r="J383" s="68" t="s">
        <v>66</v>
      </c>
      <c r="K383" s="70">
        <v>0</v>
      </c>
      <c r="L383" s="70">
        <v>0</v>
      </c>
      <c r="M383" s="70">
        <v>0</v>
      </c>
      <c r="N383" s="70" t="s">
        <v>67</v>
      </c>
      <c r="O383" s="70">
        <v>0</v>
      </c>
      <c r="P383" s="70" t="s">
        <v>68</v>
      </c>
      <c r="Q383" s="70" t="s">
        <v>68</v>
      </c>
      <c r="R383" s="66"/>
      <c r="S383" s="67"/>
    </row>
    <row r="384" spans="2:19" x14ac:dyDescent="0.3">
      <c r="B384" s="66" t="s">
        <v>415</v>
      </c>
      <c r="C384" s="67" t="s">
        <v>190</v>
      </c>
      <c r="D384" s="68" t="s">
        <v>65</v>
      </c>
      <c r="E384" s="68" t="s">
        <v>64</v>
      </c>
      <c r="F384" s="69">
        <v>2376489890101</v>
      </c>
      <c r="G384" s="68" t="s">
        <v>64</v>
      </c>
      <c r="H384" s="68" t="s">
        <v>64</v>
      </c>
      <c r="I384" s="68" t="s">
        <v>65</v>
      </c>
      <c r="J384" s="68" t="s">
        <v>66</v>
      </c>
      <c r="K384" s="70">
        <v>0</v>
      </c>
      <c r="L384" s="70">
        <v>0</v>
      </c>
      <c r="M384" s="70">
        <v>0</v>
      </c>
      <c r="N384" s="70" t="s">
        <v>67</v>
      </c>
      <c r="O384" s="70">
        <v>0</v>
      </c>
      <c r="P384" s="70" t="s">
        <v>68</v>
      </c>
      <c r="Q384" s="70" t="s">
        <v>68</v>
      </c>
      <c r="R384" s="66"/>
      <c r="S384" s="67"/>
    </row>
    <row r="385" spans="2:19" x14ac:dyDescent="0.3">
      <c r="B385" s="66" t="s">
        <v>350</v>
      </c>
      <c r="C385" s="67" t="s">
        <v>1646</v>
      </c>
      <c r="D385" s="68" t="s">
        <v>64</v>
      </c>
      <c r="E385" s="68" t="s">
        <v>65</v>
      </c>
      <c r="F385" s="69" t="s">
        <v>1495</v>
      </c>
      <c r="G385" s="68" t="s">
        <v>65</v>
      </c>
      <c r="H385" s="68" t="s">
        <v>64</v>
      </c>
      <c r="I385" s="68" t="s">
        <v>66</v>
      </c>
      <c r="J385" s="68" t="s">
        <v>66</v>
      </c>
      <c r="K385" s="70">
        <v>0</v>
      </c>
      <c r="L385" s="70">
        <v>0</v>
      </c>
      <c r="M385" s="70">
        <v>0</v>
      </c>
      <c r="N385" s="70" t="s">
        <v>67</v>
      </c>
      <c r="O385" s="70">
        <v>0</v>
      </c>
      <c r="P385" s="70" t="s">
        <v>68</v>
      </c>
      <c r="Q385" s="70" t="s">
        <v>68</v>
      </c>
      <c r="R385" s="66"/>
      <c r="S385" s="67"/>
    </row>
    <row r="386" spans="2:19" x14ac:dyDescent="0.3">
      <c r="B386" s="66" t="s">
        <v>1647</v>
      </c>
      <c r="C386" s="67" t="s">
        <v>188</v>
      </c>
      <c r="D386" s="68" t="s">
        <v>64</v>
      </c>
      <c r="E386" s="68" t="s">
        <v>65</v>
      </c>
      <c r="F386" s="69" t="s">
        <v>1495</v>
      </c>
      <c r="G386" s="68" t="s">
        <v>65</v>
      </c>
      <c r="H386" s="68" t="s">
        <v>64</v>
      </c>
      <c r="I386" s="68" t="s">
        <v>66</v>
      </c>
      <c r="J386" s="68" t="s">
        <v>66</v>
      </c>
      <c r="K386" s="70">
        <v>0</v>
      </c>
      <c r="L386" s="70">
        <v>0</v>
      </c>
      <c r="M386" s="70">
        <v>0</v>
      </c>
      <c r="N386" s="70" t="s">
        <v>67</v>
      </c>
      <c r="O386" s="70">
        <v>0</v>
      </c>
      <c r="P386" s="70" t="s">
        <v>68</v>
      </c>
      <c r="Q386" s="70" t="s">
        <v>68</v>
      </c>
      <c r="R386" s="66"/>
      <c r="S386" s="67"/>
    </row>
    <row r="387" spans="2:19" x14ac:dyDescent="0.3">
      <c r="B387" s="66" t="s">
        <v>1648</v>
      </c>
      <c r="C387" s="67" t="s">
        <v>1649</v>
      </c>
      <c r="D387" s="68" t="s">
        <v>64</v>
      </c>
      <c r="E387" s="68" t="s">
        <v>65</v>
      </c>
      <c r="F387" s="69">
        <v>2451292270101</v>
      </c>
      <c r="G387" s="68" t="s">
        <v>64</v>
      </c>
      <c r="H387" s="68" t="s">
        <v>64</v>
      </c>
      <c r="I387" s="68" t="s">
        <v>65</v>
      </c>
      <c r="J387" s="68" t="s">
        <v>66</v>
      </c>
      <c r="K387" s="70">
        <v>0</v>
      </c>
      <c r="L387" s="70">
        <v>0</v>
      </c>
      <c r="M387" s="70">
        <v>0</v>
      </c>
      <c r="N387" s="70" t="s">
        <v>67</v>
      </c>
      <c r="O387" s="70">
        <v>0</v>
      </c>
      <c r="P387" s="70" t="s">
        <v>68</v>
      </c>
      <c r="Q387" s="70" t="s">
        <v>68</v>
      </c>
      <c r="R387" s="66"/>
      <c r="S387" s="67"/>
    </row>
    <row r="388" spans="2:19" x14ac:dyDescent="0.3">
      <c r="B388" s="66" t="s">
        <v>1650</v>
      </c>
      <c r="C388" s="67" t="s">
        <v>1603</v>
      </c>
      <c r="D388" s="68" t="s">
        <v>65</v>
      </c>
      <c r="E388" s="68" t="s">
        <v>64</v>
      </c>
      <c r="F388" s="69" t="s">
        <v>1460</v>
      </c>
      <c r="G388" s="68" t="s">
        <v>64</v>
      </c>
      <c r="H388" s="68" t="s">
        <v>65</v>
      </c>
      <c r="I388" s="68" t="s">
        <v>66</v>
      </c>
      <c r="J388" s="68" t="s">
        <v>66</v>
      </c>
      <c r="K388" s="70">
        <v>0</v>
      </c>
      <c r="L388" s="70">
        <v>0</v>
      </c>
      <c r="M388" s="70">
        <v>0</v>
      </c>
      <c r="N388" s="70" t="s">
        <v>67</v>
      </c>
      <c r="O388" s="70">
        <v>0</v>
      </c>
      <c r="P388" s="70" t="s">
        <v>68</v>
      </c>
      <c r="Q388" s="70" t="s">
        <v>68</v>
      </c>
      <c r="R388" s="66"/>
      <c r="S388" s="67"/>
    </row>
    <row r="389" spans="2:19" x14ac:dyDescent="0.3">
      <c r="B389" s="66" t="s">
        <v>121</v>
      </c>
      <c r="C389" s="67" t="s">
        <v>1651</v>
      </c>
      <c r="D389" s="68" t="s">
        <v>64</v>
      </c>
      <c r="E389" s="68" t="s">
        <v>65</v>
      </c>
      <c r="F389" s="69" t="s">
        <v>1460</v>
      </c>
      <c r="G389" s="68" t="s">
        <v>65</v>
      </c>
      <c r="H389" s="68" t="s">
        <v>65</v>
      </c>
      <c r="I389" s="68" t="s">
        <v>66</v>
      </c>
      <c r="J389" s="68" t="s">
        <v>66</v>
      </c>
      <c r="K389" s="70">
        <v>0</v>
      </c>
      <c r="L389" s="70">
        <v>0</v>
      </c>
      <c r="M389" s="70">
        <v>0</v>
      </c>
      <c r="N389" s="70" t="s">
        <v>67</v>
      </c>
      <c r="O389" s="70">
        <v>0</v>
      </c>
      <c r="P389" s="70" t="s">
        <v>68</v>
      </c>
      <c r="Q389" s="70" t="s">
        <v>68</v>
      </c>
      <c r="R389" s="66"/>
      <c r="S389" s="67"/>
    </row>
    <row r="390" spans="2:19" x14ac:dyDescent="0.3">
      <c r="B390" s="66" t="s">
        <v>1652</v>
      </c>
      <c r="C390" s="67" t="s">
        <v>1653</v>
      </c>
      <c r="D390" s="68" t="s">
        <v>64</v>
      </c>
      <c r="E390" s="68" t="s">
        <v>65</v>
      </c>
      <c r="F390" s="69" t="s">
        <v>1460</v>
      </c>
      <c r="G390" s="68" t="s">
        <v>65</v>
      </c>
      <c r="H390" s="68" t="s">
        <v>64</v>
      </c>
      <c r="I390" s="68" t="s">
        <v>66</v>
      </c>
      <c r="J390" s="68" t="s">
        <v>66</v>
      </c>
      <c r="K390" s="70">
        <v>0</v>
      </c>
      <c r="L390" s="70">
        <v>0</v>
      </c>
      <c r="M390" s="70">
        <v>0</v>
      </c>
      <c r="N390" s="70" t="s">
        <v>67</v>
      </c>
      <c r="O390" s="70">
        <v>0</v>
      </c>
      <c r="P390" s="70" t="s">
        <v>68</v>
      </c>
      <c r="Q390" s="70" t="s">
        <v>68</v>
      </c>
      <c r="R390" s="66"/>
      <c r="S390" s="67"/>
    </row>
    <row r="391" spans="2:19" x14ac:dyDescent="0.3">
      <c r="B391" s="66" t="s">
        <v>1654</v>
      </c>
      <c r="C391" s="67" t="s">
        <v>1655</v>
      </c>
      <c r="D391" s="68" t="s">
        <v>65</v>
      </c>
      <c r="E391" s="68" t="s">
        <v>64</v>
      </c>
      <c r="F391" s="69" t="s">
        <v>1460</v>
      </c>
      <c r="G391" s="68" t="s">
        <v>65</v>
      </c>
      <c r="H391" s="68" t="s">
        <v>64</v>
      </c>
      <c r="I391" s="68" t="s">
        <v>66</v>
      </c>
      <c r="J391" s="68" t="s">
        <v>66</v>
      </c>
      <c r="K391" s="70">
        <v>0</v>
      </c>
      <c r="L391" s="70">
        <v>0</v>
      </c>
      <c r="M391" s="70">
        <v>0</v>
      </c>
      <c r="N391" s="70" t="s">
        <v>67</v>
      </c>
      <c r="O391" s="70">
        <v>0</v>
      </c>
      <c r="P391" s="70" t="s">
        <v>68</v>
      </c>
      <c r="Q391" s="70" t="s">
        <v>68</v>
      </c>
      <c r="R391" s="66"/>
      <c r="S391" s="67"/>
    </row>
    <row r="392" spans="2:19" x14ac:dyDescent="0.3">
      <c r="B392" s="66" t="s">
        <v>1633</v>
      </c>
      <c r="C392" s="67" t="s">
        <v>1655</v>
      </c>
      <c r="D392" s="68" t="s">
        <v>65</v>
      </c>
      <c r="E392" s="68" t="s">
        <v>64</v>
      </c>
      <c r="F392" s="69">
        <v>1934662280101</v>
      </c>
      <c r="G392" s="68" t="s">
        <v>64</v>
      </c>
      <c r="H392" s="68" t="s">
        <v>65</v>
      </c>
      <c r="I392" s="68" t="s">
        <v>66</v>
      </c>
      <c r="J392" s="68" t="s">
        <v>66</v>
      </c>
      <c r="K392" s="70">
        <v>0</v>
      </c>
      <c r="L392" s="70">
        <v>0</v>
      </c>
      <c r="M392" s="70">
        <v>0</v>
      </c>
      <c r="N392" s="70" t="s">
        <v>67</v>
      </c>
      <c r="O392" s="70">
        <v>0</v>
      </c>
      <c r="P392" s="70" t="s">
        <v>68</v>
      </c>
      <c r="Q392" s="70" t="s">
        <v>68</v>
      </c>
      <c r="R392" s="66"/>
      <c r="S392" s="67"/>
    </row>
    <row r="393" spans="2:19" x14ac:dyDescent="0.3">
      <c r="B393" s="66" t="s">
        <v>410</v>
      </c>
      <c r="C393" s="67" t="s">
        <v>411</v>
      </c>
      <c r="D393" s="68" t="s">
        <v>65</v>
      </c>
      <c r="E393" s="68" t="s">
        <v>64</v>
      </c>
      <c r="F393" s="69">
        <v>2457699270102</v>
      </c>
      <c r="G393" s="68" t="s">
        <v>64</v>
      </c>
      <c r="H393" s="68" t="s">
        <v>64</v>
      </c>
      <c r="I393" s="68" t="s">
        <v>65</v>
      </c>
      <c r="J393" s="68" t="s">
        <v>66</v>
      </c>
      <c r="K393" s="70">
        <v>0</v>
      </c>
      <c r="L393" s="70">
        <v>0</v>
      </c>
      <c r="M393" s="70">
        <v>0</v>
      </c>
      <c r="N393" s="70" t="s">
        <v>67</v>
      </c>
      <c r="O393" s="70">
        <v>0</v>
      </c>
      <c r="P393" s="70" t="s">
        <v>68</v>
      </c>
      <c r="Q393" s="70" t="s">
        <v>68</v>
      </c>
      <c r="R393" s="66"/>
      <c r="S393" s="67"/>
    </row>
    <row r="394" spans="2:19" x14ac:dyDescent="0.3">
      <c r="B394" s="66" t="s">
        <v>492</v>
      </c>
      <c r="C394" s="67" t="s">
        <v>493</v>
      </c>
      <c r="D394" s="68" t="s">
        <v>64</v>
      </c>
      <c r="E394" s="68" t="s">
        <v>65</v>
      </c>
      <c r="F394" s="69">
        <v>3493774560101</v>
      </c>
      <c r="G394" s="68" t="s">
        <v>65</v>
      </c>
      <c r="H394" s="68" t="s">
        <v>64</v>
      </c>
      <c r="I394" s="68" t="s">
        <v>66</v>
      </c>
      <c r="J394" s="68" t="s">
        <v>66</v>
      </c>
      <c r="K394" s="70">
        <v>0</v>
      </c>
      <c r="L394" s="70">
        <v>0</v>
      </c>
      <c r="M394" s="70">
        <v>0</v>
      </c>
      <c r="N394" s="70" t="s">
        <v>67</v>
      </c>
      <c r="O394" s="70">
        <v>0</v>
      </c>
      <c r="P394" s="70" t="s">
        <v>68</v>
      </c>
      <c r="Q394" s="70" t="s">
        <v>68</v>
      </c>
      <c r="R394" s="66"/>
      <c r="S394" s="67"/>
    </row>
    <row r="395" spans="2:19" x14ac:dyDescent="0.3">
      <c r="B395" s="66" t="s">
        <v>494</v>
      </c>
      <c r="C395" s="67" t="s">
        <v>411</v>
      </c>
      <c r="D395" s="68" t="s">
        <v>64</v>
      </c>
      <c r="E395" s="68" t="s">
        <v>65</v>
      </c>
      <c r="F395" s="69">
        <v>2044526000108</v>
      </c>
      <c r="G395" s="68" t="s">
        <v>65</v>
      </c>
      <c r="H395" s="68" t="s">
        <v>64</v>
      </c>
      <c r="I395" s="68" t="s">
        <v>66</v>
      </c>
      <c r="J395" s="68" t="s">
        <v>66</v>
      </c>
      <c r="K395" s="70">
        <v>0</v>
      </c>
      <c r="L395" s="70">
        <v>0</v>
      </c>
      <c r="M395" s="70">
        <v>0</v>
      </c>
      <c r="N395" s="70" t="s">
        <v>67</v>
      </c>
      <c r="O395" s="70">
        <v>0</v>
      </c>
      <c r="P395" s="70" t="s">
        <v>68</v>
      </c>
      <c r="Q395" s="70" t="s">
        <v>68</v>
      </c>
      <c r="R395" s="66"/>
      <c r="S395" s="67"/>
    </row>
    <row r="396" spans="2:19" x14ac:dyDescent="0.3">
      <c r="B396" s="66" t="s">
        <v>1656</v>
      </c>
      <c r="C396" s="67" t="s">
        <v>493</v>
      </c>
      <c r="D396" s="68" t="s">
        <v>64</v>
      </c>
      <c r="E396" s="68" t="s">
        <v>65</v>
      </c>
      <c r="F396" s="69">
        <v>0</v>
      </c>
      <c r="G396" s="68" t="s">
        <v>65</v>
      </c>
      <c r="H396" s="68" t="s">
        <v>64</v>
      </c>
      <c r="I396" s="68" t="s">
        <v>66</v>
      </c>
      <c r="J396" s="68" t="s">
        <v>66</v>
      </c>
      <c r="K396" s="70">
        <v>0</v>
      </c>
      <c r="L396" s="70">
        <v>0</v>
      </c>
      <c r="M396" s="70">
        <v>0</v>
      </c>
      <c r="N396" s="70" t="s">
        <v>67</v>
      </c>
      <c r="O396" s="70">
        <v>0</v>
      </c>
      <c r="P396" s="70" t="s">
        <v>68</v>
      </c>
      <c r="Q396" s="70" t="s">
        <v>68</v>
      </c>
      <c r="R396" s="66"/>
      <c r="S396" s="67"/>
    </row>
    <row r="397" spans="2:19" x14ac:dyDescent="0.3">
      <c r="B397" s="66" t="s">
        <v>359</v>
      </c>
      <c r="C397" s="67" t="s">
        <v>496</v>
      </c>
      <c r="D397" s="68" t="s">
        <v>64</v>
      </c>
      <c r="E397" s="68" t="s">
        <v>65</v>
      </c>
      <c r="F397" s="69">
        <v>0</v>
      </c>
      <c r="G397" s="68" t="s">
        <v>65</v>
      </c>
      <c r="H397" s="68" t="s">
        <v>64</v>
      </c>
      <c r="I397" s="68" t="s">
        <v>66</v>
      </c>
      <c r="J397" s="68" t="s">
        <v>66</v>
      </c>
      <c r="K397" s="70">
        <v>0</v>
      </c>
      <c r="L397" s="70">
        <v>0</v>
      </c>
      <c r="M397" s="70">
        <v>0</v>
      </c>
      <c r="N397" s="70" t="s">
        <v>67</v>
      </c>
      <c r="O397" s="70">
        <v>0</v>
      </c>
      <c r="P397" s="70" t="s">
        <v>68</v>
      </c>
      <c r="Q397" s="70" t="s">
        <v>68</v>
      </c>
      <c r="R397" s="66"/>
      <c r="S397" s="67"/>
    </row>
    <row r="398" spans="2:19" x14ac:dyDescent="0.3">
      <c r="B398" s="66" t="s">
        <v>495</v>
      </c>
      <c r="C398" s="67" t="s">
        <v>496</v>
      </c>
      <c r="D398" s="68" t="s">
        <v>64</v>
      </c>
      <c r="E398" s="68" t="s">
        <v>65</v>
      </c>
      <c r="F398" s="69">
        <v>3010776140101</v>
      </c>
      <c r="G398" s="68" t="s">
        <v>65</v>
      </c>
      <c r="H398" s="68" t="s">
        <v>65</v>
      </c>
      <c r="I398" s="68" t="s">
        <v>66</v>
      </c>
      <c r="J398" s="68" t="s">
        <v>66</v>
      </c>
      <c r="K398" s="70">
        <v>0</v>
      </c>
      <c r="L398" s="70">
        <v>0</v>
      </c>
      <c r="M398" s="70">
        <v>0</v>
      </c>
      <c r="N398" s="70" t="s">
        <v>67</v>
      </c>
      <c r="O398" s="70">
        <v>0</v>
      </c>
      <c r="P398" s="70" t="s">
        <v>68</v>
      </c>
      <c r="Q398" s="70" t="s">
        <v>68</v>
      </c>
      <c r="R398" s="66"/>
      <c r="S398" s="67"/>
    </row>
    <row r="399" spans="2:19" x14ac:dyDescent="0.3">
      <c r="B399" s="66" t="s">
        <v>359</v>
      </c>
      <c r="C399" s="67" t="s">
        <v>496</v>
      </c>
      <c r="D399" s="68" t="s">
        <v>64</v>
      </c>
      <c r="E399" s="68" t="s">
        <v>65</v>
      </c>
      <c r="F399" s="69">
        <v>0</v>
      </c>
      <c r="G399" s="68" t="s">
        <v>65</v>
      </c>
      <c r="H399" s="68" t="s">
        <v>64</v>
      </c>
      <c r="I399" s="68" t="s">
        <v>66</v>
      </c>
      <c r="J399" s="68" t="s">
        <v>66</v>
      </c>
      <c r="K399" s="70">
        <v>0</v>
      </c>
      <c r="L399" s="70">
        <v>0</v>
      </c>
      <c r="M399" s="70">
        <v>0</v>
      </c>
      <c r="N399" s="70" t="s">
        <v>67</v>
      </c>
      <c r="O399" s="70">
        <v>0</v>
      </c>
      <c r="P399" s="70" t="s">
        <v>68</v>
      </c>
      <c r="Q399" s="70" t="s">
        <v>68</v>
      </c>
      <c r="R399" s="66"/>
      <c r="S399" s="67"/>
    </row>
    <row r="400" spans="2:19" x14ac:dyDescent="0.3">
      <c r="B400" s="66" t="s">
        <v>177</v>
      </c>
      <c r="C400" s="67" t="s">
        <v>496</v>
      </c>
      <c r="D400" s="68" t="s">
        <v>64</v>
      </c>
      <c r="E400" s="68" t="s">
        <v>65</v>
      </c>
      <c r="F400" s="69">
        <v>2009656970101</v>
      </c>
      <c r="G400" s="68" t="s">
        <v>65</v>
      </c>
      <c r="H400" s="68" t="s">
        <v>64</v>
      </c>
      <c r="I400" s="68" t="s">
        <v>66</v>
      </c>
      <c r="J400" s="68" t="s">
        <v>66</v>
      </c>
      <c r="K400" s="70">
        <v>0</v>
      </c>
      <c r="L400" s="70">
        <v>0</v>
      </c>
      <c r="M400" s="70">
        <v>0</v>
      </c>
      <c r="N400" s="70" t="s">
        <v>67</v>
      </c>
      <c r="O400" s="70">
        <v>0</v>
      </c>
      <c r="P400" s="70" t="s">
        <v>68</v>
      </c>
      <c r="Q400" s="70" t="s">
        <v>68</v>
      </c>
      <c r="R400" s="66"/>
      <c r="S400" s="67"/>
    </row>
    <row r="401" spans="2:19" x14ac:dyDescent="0.3">
      <c r="B401" s="66" t="s">
        <v>177</v>
      </c>
      <c r="C401" s="67" t="s">
        <v>496</v>
      </c>
      <c r="D401" s="68" t="s">
        <v>64</v>
      </c>
      <c r="E401" s="68" t="s">
        <v>65</v>
      </c>
      <c r="F401" s="69">
        <v>2009656970101</v>
      </c>
      <c r="G401" s="68" t="s">
        <v>65</v>
      </c>
      <c r="H401" s="68" t="s">
        <v>64</v>
      </c>
      <c r="I401" s="68" t="s">
        <v>66</v>
      </c>
      <c r="J401" s="68" t="s">
        <v>66</v>
      </c>
      <c r="K401" s="70">
        <v>0</v>
      </c>
      <c r="L401" s="70">
        <v>0</v>
      </c>
      <c r="M401" s="70">
        <v>0</v>
      </c>
      <c r="N401" s="70" t="s">
        <v>67</v>
      </c>
      <c r="O401" s="70">
        <v>0</v>
      </c>
      <c r="P401" s="70" t="s">
        <v>68</v>
      </c>
      <c r="Q401" s="70" t="s">
        <v>68</v>
      </c>
      <c r="R401" s="66"/>
      <c r="S401" s="67"/>
    </row>
    <row r="402" spans="2:19" x14ac:dyDescent="0.3">
      <c r="B402" s="66" t="s">
        <v>495</v>
      </c>
      <c r="C402" s="67" t="s">
        <v>496</v>
      </c>
      <c r="D402" s="68" t="s">
        <v>64</v>
      </c>
      <c r="E402" s="68" t="s">
        <v>65</v>
      </c>
      <c r="F402" s="69">
        <v>3010776140101</v>
      </c>
      <c r="G402" s="68" t="s">
        <v>65</v>
      </c>
      <c r="H402" s="68" t="s">
        <v>65</v>
      </c>
      <c r="I402" s="68" t="s">
        <v>66</v>
      </c>
      <c r="J402" s="68" t="s">
        <v>66</v>
      </c>
      <c r="K402" s="70">
        <v>0</v>
      </c>
      <c r="L402" s="70">
        <v>0</v>
      </c>
      <c r="M402" s="70">
        <v>0</v>
      </c>
      <c r="N402" s="70" t="s">
        <v>67</v>
      </c>
      <c r="O402" s="70">
        <v>0</v>
      </c>
      <c r="P402" s="70" t="s">
        <v>68</v>
      </c>
      <c r="Q402" s="70" t="s">
        <v>68</v>
      </c>
      <c r="R402" s="66"/>
      <c r="S402" s="67"/>
    </row>
    <row r="403" spans="2:19" x14ac:dyDescent="0.3">
      <c r="B403" s="66" t="s">
        <v>174</v>
      </c>
      <c r="C403" s="67" t="s">
        <v>510</v>
      </c>
      <c r="D403" s="68" t="s">
        <v>64</v>
      </c>
      <c r="E403" s="68" t="s">
        <v>65</v>
      </c>
      <c r="F403" s="69">
        <v>512200601364</v>
      </c>
      <c r="G403" s="68" t="s">
        <v>65</v>
      </c>
      <c r="H403" s="68" t="s">
        <v>64</v>
      </c>
      <c r="I403" s="68" t="s">
        <v>66</v>
      </c>
      <c r="J403" s="68" t="s">
        <v>66</v>
      </c>
      <c r="K403" s="70">
        <v>0</v>
      </c>
      <c r="L403" s="70">
        <v>0</v>
      </c>
      <c r="M403" s="70">
        <v>0</v>
      </c>
      <c r="N403" s="70" t="s">
        <v>67</v>
      </c>
      <c r="O403" s="70">
        <v>0</v>
      </c>
      <c r="P403" s="70" t="s">
        <v>68</v>
      </c>
      <c r="Q403" s="70" t="s">
        <v>68</v>
      </c>
      <c r="R403" s="66"/>
      <c r="S403" s="67"/>
    </row>
    <row r="404" spans="2:19" x14ac:dyDescent="0.3">
      <c r="B404" s="66" t="s">
        <v>497</v>
      </c>
      <c r="C404" s="67" t="s">
        <v>498</v>
      </c>
      <c r="D404" s="68" t="s">
        <v>64</v>
      </c>
      <c r="E404" s="68" t="s">
        <v>65</v>
      </c>
      <c r="F404" s="69">
        <v>2081157490101</v>
      </c>
      <c r="G404" s="68" t="s">
        <v>64</v>
      </c>
      <c r="H404" s="68" t="s">
        <v>65</v>
      </c>
      <c r="I404" s="68" t="s">
        <v>66</v>
      </c>
      <c r="J404" s="68" t="s">
        <v>66</v>
      </c>
      <c r="K404" s="70">
        <v>0</v>
      </c>
      <c r="L404" s="70">
        <v>0</v>
      </c>
      <c r="M404" s="70">
        <v>0</v>
      </c>
      <c r="N404" s="70" t="s">
        <v>67</v>
      </c>
      <c r="O404" s="70">
        <v>0</v>
      </c>
      <c r="P404" s="70" t="s">
        <v>68</v>
      </c>
      <c r="Q404" s="70" t="s">
        <v>68</v>
      </c>
      <c r="R404" s="66"/>
      <c r="S404" s="67"/>
    </row>
    <row r="405" spans="2:19" x14ac:dyDescent="0.3">
      <c r="B405" s="66" t="s">
        <v>499</v>
      </c>
      <c r="C405" s="67" t="s">
        <v>500</v>
      </c>
      <c r="D405" s="68" t="s">
        <v>65</v>
      </c>
      <c r="E405" s="68" t="s">
        <v>64</v>
      </c>
      <c r="F405" s="69">
        <v>2802026600101</v>
      </c>
      <c r="G405" s="68" t="s">
        <v>65</v>
      </c>
      <c r="H405" s="68" t="s">
        <v>64</v>
      </c>
      <c r="I405" s="68" t="s">
        <v>66</v>
      </c>
      <c r="J405" s="68" t="s">
        <v>66</v>
      </c>
      <c r="K405" s="70">
        <v>0</v>
      </c>
      <c r="L405" s="70">
        <v>0</v>
      </c>
      <c r="M405" s="70">
        <v>0</v>
      </c>
      <c r="N405" s="70" t="s">
        <v>67</v>
      </c>
      <c r="O405" s="70">
        <v>0</v>
      </c>
      <c r="P405" s="70" t="s">
        <v>68</v>
      </c>
      <c r="Q405" s="70" t="s">
        <v>68</v>
      </c>
      <c r="R405" s="66"/>
      <c r="S405" s="67"/>
    </row>
    <row r="406" spans="2:19" x14ac:dyDescent="0.3">
      <c r="B406" s="66" t="s">
        <v>1422</v>
      </c>
      <c r="C406" s="67" t="s">
        <v>1423</v>
      </c>
      <c r="D406" s="68" t="s">
        <v>65</v>
      </c>
      <c r="E406" s="68" t="s">
        <v>64</v>
      </c>
      <c r="F406" s="69">
        <v>0</v>
      </c>
      <c r="G406" s="68" t="s">
        <v>65</v>
      </c>
      <c r="H406" s="68" t="s">
        <v>64</v>
      </c>
      <c r="I406" s="68" t="s">
        <v>66</v>
      </c>
      <c r="J406" s="68" t="s">
        <v>66</v>
      </c>
      <c r="K406" s="70">
        <v>0</v>
      </c>
      <c r="L406" s="70">
        <v>0</v>
      </c>
      <c r="M406" s="70">
        <v>0</v>
      </c>
      <c r="N406" s="70" t="s">
        <v>67</v>
      </c>
      <c r="O406" s="70">
        <v>0</v>
      </c>
      <c r="P406" s="70" t="s">
        <v>68</v>
      </c>
      <c r="Q406" s="70" t="s">
        <v>68</v>
      </c>
      <c r="R406" s="66"/>
      <c r="S406" s="67"/>
    </row>
    <row r="407" spans="2:19" x14ac:dyDescent="0.3">
      <c r="B407" s="66" t="s">
        <v>501</v>
      </c>
      <c r="C407" s="67" t="s">
        <v>502</v>
      </c>
      <c r="D407" s="68" t="s">
        <v>65</v>
      </c>
      <c r="E407" s="68" t="s">
        <v>64</v>
      </c>
      <c r="F407" s="69">
        <v>2084922160108</v>
      </c>
      <c r="G407" s="68" t="s">
        <v>65</v>
      </c>
      <c r="H407" s="68" t="s">
        <v>64</v>
      </c>
      <c r="I407" s="68" t="s">
        <v>66</v>
      </c>
      <c r="J407" s="68" t="s">
        <v>66</v>
      </c>
      <c r="K407" s="70">
        <v>0</v>
      </c>
      <c r="L407" s="70">
        <v>0</v>
      </c>
      <c r="M407" s="70">
        <v>0</v>
      </c>
      <c r="N407" s="70" t="s">
        <v>67</v>
      </c>
      <c r="O407" s="70">
        <v>0</v>
      </c>
      <c r="P407" s="70" t="s">
        <v>68</v>
      </c>
      <c r="Q407" s="70" t="s">
        <v>68</v>
      </c>
      <c r="R407" s="66"/>
      <c r="S407" s="67"/>
    </row>
    <row r="408" spans="2:19" x14ac:dyDescent="0.3">
      <c r="B408" s="66" t="s">
        <v>201</v>
      </c>
      <c r="C408" s="67" t="s">
        <v>202</v>
      </c>
      <c r="D408" s="68" t="s">
        <v>64</v>
      </c>
      <c r="E408" s="68" t="s">
        <v>65</v>
      </c>
      <c r="F408" s="69">
        <v>2976826951420</v>
      </c>
      <c r="G408" s="68" t="s">
        <v>64</v>
      </c>
      <c r="H408" s="68" t="s">
        <v>65</v>
      </c>
      <c r="I408" s="68" t="s">
        <v>66</v>
      </c>
      <c r="J408" s="68" t="s">
        <v>66</v>
      </c>
      <c r="K408" s="70" t="s">
        <v>67</v>
      </c>
      <c r="L408" s="70">
        <v>0</v>
      </c>
      <c r="M408" s="70">
        <v>0</v>
      </c>
      <c r="N408" s="70">
        <v>0</v>
      </c>
      <c r="O408" s="70">
        <v>0</v>
      </c>
      <c r="P408" s="70" t="s">
        <v>68</v>
      </c>
      <c r="Q408" s="70" t="s">
        <v>68</v>
      </c>
      <c r="R408" s="66"/>
      <c r="S408" s="67"/>
    </row>
    <row r="409" spans="2:19" x14ac:dyDescent="0.3">
      <c r="B409" s="66" t="s">
        <v>194</v>
      </c>
      <c r="C409" s="67" t="s">
        <v>503</v>
      </c>
      <c r="D409" s="68" t="s">
        <v>64</v>
      </c>
      <c r="E409" s="68" t="s">
        <v>65</v>
      </c>
      <c r="F409" s="69">
        <v>2234018031601</v>
      </c>
      <c r="G409" s="68" t="s">
        <v>64</v>
      </c>
      <c r="H409" s="68" t="s">
        <v>64</v>
      </c>
      <c r="I409" s="68" t="s">
        <v>65</v>
      </c>
      <c r="J409" s="68" t="s">
        <v>66</v>
      </c>
      <c r="K409" s="70" t="s">
        <v>67</v>
      </c>
      <c r="L409" s="70">
        <v>0</v>
      </c>
      <c r="M409" s="70">
        <v>0</v>
      </c>
      <c r="N409" s="70" t="s">
        <v>67</v>
      </c>
      <c r="O409" s="70">
        <v>0</v>
      </c>
      <c r="P409" s="70" t="s">
        <v>68</v>
      </c>
      <c r="Q409" s="70" t="s">
        <v>68</v>
      </c>
      <c r="R409" s="66"/>
      <c r="S409" s="67"/>
    </row>
    <row r="410" spans="2:19" x14ac:dyDescent="0.3">
      <c r="B410" s="66" t="s">
        <v>434</v>
      </c>
      <c r="C410" s="67" t="s">
        <v>504</v>
      </c>
      <c r="D410" s="68" t="s">
        <v>64</v>
      </c>
      <c r="E410" s="68" t="s">
        <v>65</v>
      </c>
      <c r="F410" s="69">
        <v>2429530930101</v>
      </c>
      <c r="G410" s="68" t="s">
        <v>64</v>
      </c>
      <c r="H410" s="68" t="s">
        <v>64</v>
      </c>
      <c r="I410" s="68" t="s">
        <v>65</v>
      </c>
      <c r="J410" s="68" t="s">
        <v>66</v>
      </c>
      <c r="K410" s="70">
        <v>0</v>
      </c>
      <c r="L410" s="70">
        <v>0</v>
      </c>
      <c r="M410" s="70">
        <v>0</v>
      </c>
      <c r="N410" s="70" t="s">
        <v>67</v>
      </c>
      <c r="O410" s="70">
        <v>0</v>
      </c>
      <c r="P410" s="70" t="s">
        <v>68</v>
      </c>
      <c r="Q410" s="70" t="s">
        <v>68</v>
      </c>
      <c r="R410" s="66"/>
      <c r="S410" s="67"/>
    </row>
    <row r="411" spans="2:19" x14ac:dyDescent="0.3">
      <c r="B411" s="66" t="s">
        <v>369</v>
      </c>
      <c r="C411" s="67" t="s">
        <v>505</v>
      </c>
      <c r="D411" s="68" t="s">
        <v>64</v>
      </c>
      <c r="E411" s="68" t="s">
        <v>65</v>
      </c>
      <c r="F411" s="69">
        <v>2236818491705</v>
      </c>
      <c r="G411" s="68" t="s">
        <v>64</v>
      </c>
      <c r="H411" s="68" t="s">
        <v>65</v>
      </c>
      <c r="I411" s="68" t="s">
        <v>66</v>
      </c>
      <c r="J411" s="68" t="s">
        <v>66</v>
      </c>
      <c r="K411" s="70">
        <v>0</v>
      </c>
      <c r="L411" s="70">
        <v>0</v>
      </c>
      <c r="M411" s="70">
        <v>0</v>
      </c>
      <c r="N411" s="70" t="s">
        <v>67</v>
      </c>
      <c r="O411" s="70">
        <v>0</v>
      </c>
      <c r="P411" s="70" t="s">
        <v>68</v>
      </c>
      <c r="Q411" s="70" t="s">
        <v>68</v>
      </c>
      <c r="R411" s="66"/>
      <c r="S411" s="67"/>
    </row>
    <row r="412" spans="2:19" x14ac:dyDescent="0.3">
      <c r="B412" s="66" t="s">
        <v>506</v>
      </c>
      <c r="C412" s="67" t="s">
        <v>507</v>
      </c>
      <c r="D412" s="68" t="s">
        <v>65</v>
      </c>
      <c r="E412" s="68" t="s">
        <v>64</v>
      </c>
      <c r="F412" s="69">
        <v>2422783961301</v>
      </c>
      <c r="G412" s="68" t="s">
        <v>64</v>
      </c>
      <c r="H412" s="68" t="s">
        <v>64</v>
      </c>
      <c r="I412" s="68" t="s">
        <v>65</v>
      </c>
      <c r="J412" s="68" t="s">
        <v>66</v>
      </c>
      <c r="K412" s="70">
        <v>0</v>
      </c>
      <c r="L412" s="70">
        <v>0</v>
      </c>
      <c r="M412" s="70">
        <v>0</v>
      </c>
      <c r="N412" s="70" t="s">
        <v>67</v>
      </c>
      <c r="O412" s="70">
        <v>0</v>
      </c>
      <c r="P412" s="70" t="s">
        <v>68</v>
      </c>
      <c r="Q412" s="70" t="s">
        <v>68</v>
      </c>
      <c r="R412" s="66"/>
      <c r="S412" s="67"/>
    </row>
    <row r="413" spans="2:19" x14ac:dyDescent="0.3">
      <c r="B413" s="66" t="s">
        <v>508</v>
      </c>
      <c r="C413" s="67" t="s">
        <v>509</v>
      </c>
      <c r="D413" s="68" t="s">
        <v>64</v>
      </c>
      <c r="E413" s="68" t="s">
        <v>65</v>
      </c>
      <c r="F413" s="69">
        <v>2117560320101</v>
      </c>
      <c r="G413" s="68" t="s">
        <v>64</v>
      </c>
      <c r="H413" s="68" t="s">
        <v>65</v>
      </c>
      <c r="I413" s="68" t="s">
        <v>66</v>
      </c>
      <c r="J413" s="68" t="s">
        <v>66</v>
      </c>
      <c r="K413" s="70">
        <v>0</v>
      </c>
      <c r="L413" s="70">
        <v>0</v>
      </c>
      <c r="M413" s="70">
        <v>0</v>
      </c>
      <c r="N413" s="70" t="s">
        <v>67</v>
      </c>
      <c r="O413" s="70">
        <v>0</v>
      </c>
      <c r="P413" s="70" t="s">
        <v>68</v>
      </c>
      <c r="Q413" s="70" t="s">
        <v>68</v>
      </c>
      <c r="R413" s="66"/>
      <c r="S413" s="67"/>
    </row>
    <row r="414" spans="2:19" x14ac:dyDescent="0.3">
      <c r="B414" s="66" t="s">
        <v>177</v>
      </c>
      <c r="C414" s="67" t="s">
        <v>510</v>
      </c>
      <c r="D414" s="68" t="s">
        <v>64</v>
      </c>
      <c r="E414" s="68" t="s">
        <v>65</v>
      </c>
      <c r="F414" s="69">
        <v>3183670331506</v>
      </c>
      <c r="G414" s="68" t="s">
        <v>64</v>
      </c>
      <c r="H414" s="68" t="s">
        <v>65</v>
      </c>
      <c r="I414" s="68" t="s">
        <v>66</v>
      </c>
      <c r="J414" s="68" t="s">
        <v>66</v>
      </c>
      <c r="K414" s="70">
        <v>0</v>
      </c>
      <c r="L414" s="70">
        <v>0</v>
      </c>
      <c r="M414" s="70">
        <v>0</v>
      </c>
      <c r="N414" s="70" t="s">
        <v>67</v>
      </c>
      <c r="O414" s="70">
        <v>0</v>
      </c>
      <c r="P414" s="70" t="s">
        <v>68</v>
      </c>
      <c r="Q414" s="70" t="s">
        <v>68</v>
      </c>
      <c r="R414" s="66"/>
      <c r="S414" s="67"/>
    </row>
    <row r="415" spans="2:19" x14ac:dyDescent="0.3">
      <c r="B415" s="66" t="s">
        <v>1657</v>
      </c>
      <c r="C415" s="67" t="s">
        <v>461</v>
      </c>
      <c r="D415" s="68" t="s">
        <v>64</v>
      </c>
      <c r="E415" s="68" t="s">
        <v>65</v>
      </c>
      <c r="F415" s="69">
        <v>0</v>
      </c>
      <c r="G415" s="68" t="s">
        <v>65</v>
      </c>
      <c r="H415" s="68" t="s">
        <v>64</v>
      </c>
      <c r="I415" s="68" t="s">
        <v>66</v>
      </c>
      <c r="J415" s="68" t="s">
        <v>66</v>
      </c>
      <c r="K415" s="70">
        <v>0</v>
      </c>
      <c r="L415" s="70">
        <v>0</v>
      </c>
      <c r="M415" s="70">
        <v>0</v>
      </c>
      <c r="N415" s="70" t="s">
        <v>67</v>
      </c>
      <c r="O415" s="70">
        <v>0</v>
      </c>
      <c r="P415" s="70" t="s">
        <v>68</v>
      </c>
      <c r="Q415" s="70" t="s">
        <v>68</v>
      </c>
      <c r="R415" s="66"/>
      <c r="S415" s="67"/>
    </row>
    <row r="416" spans="2:19" x14ac:dyDescent="0.3">
      <c r="B416" s="66" t="s">
        <v>511</v>
      </c>
      <c r="C416" s="67" t="s">
        <v>512</v>
      </c>
      <c r="D416" s="68" t="s">
        <v>64</v>
      </c>
      <c r="E416" s="68" t="s">
        <v>65</v>
      </c>
      <c r="F416" s="69">
        <v>2421657880101</v>
      </c>
      <c r="G416" s="68" t="s">
        <v>64</v>
      </c>
      <c r="H416" s="68" t="s">
        <v>65</v>
      </c>
      <c r="I416" s="68" t="s">
        <v>66</v>
      </c>
      <c r="J416" s="68" t="s">
        <v>66</v>
      </c>
      <c r="K416" s="70">
        <v>0</v>
      </c>
      <c r="L416" s="70">
        <v>0</v>
      </c>
      <c r="M416" s="70">
        <v>0</v>
      </c>
      <c r="N416" s="70" t="s">
        <v>67</v>
      </c>
      <c r="O416" s="70">
        <v>0</v>
      </c>
      <c r="P416" s="70" t="s">
        <v>68</v>
      </c>
      <c r="Q416" s="70" t="s">
        <v>68</v>
      </c>
      <c r="R416" s="66"/>
      <c r="S416" s="67"/>
    </row>
    <row r="417" spans="2:19" x14ac:dyDescent="0.3">
      <c r="B417" s="66" t="s">
        <v>513</v>
      </c>
      <c r="C417" s="67" t="s">
        <v>514</v>
      </c>
      <c r="D417" s="68" t="s">
        <v>64</v>
      </c>
      <c r="E417" s="68" t="s">
        <v>65</v>
      </c>
      <c r="F417" s="69">
        <v>2994557260101</v>
      </c>
      <c r="G417" s="68" t="s">
        <v>64</v>
      </c>
      <c r="H417" s="68" t="s">
        <v>65</v>
      </c>
      <c r="I417" s="68" t="s">
        <v>66</v>
      </c>
      <c r="J417" s="68" t="s">
        <v>66</v>
      </c>
      <c r="K417" s="70">
        <v>0</v>
      </c>
      <c r="L417" s="70">
        <v>0</v>
      </c>
      <c r="M417" s="70">
        <v>0</v>
      </c>
      <c r="N417" s="70" t="s">
        <v>67</v>
      </c>
      <c r="O417" s="70">
        <v>0</v>
      </c>
      <c r="P417" s="70" t="s">
        <v>68</v>
      </c>
      <c r="Q417" s="70" t="s">
        <v>68</v>
      </c>
      <c r="R417" s="66"/>
      <c r="S417" s="67"/>
    </row>
    <row r="418" spans="2:19" x14ac:dyDescent="0.3">
      <c r="B418" s="66" t="s">
        <v>515</v>
      </c>
      <c r="C418" s="67" t="s">
        <v>516</v>
      </c>
      <c r="D418" s="68" t="s">
        <v>64</v>
      </c>
      <c r="E418" s="68" t="s">
        <v>65</v>
      </c>
      <c r="F418" s="69">
        <v>3017846040101</v>
      </c>
      <c r="G418" s="68" t="s">
        <v>64</v>
      </c>
      <c r="H418" s="68" t="s">
        <v>65</v>
      </c>
      <c r="I418" s="68" t="s">
        <v>66</v>
      </c>
      <c r="J418" s="68" t="s">
        <v>66</v>
      </c>
      <c r="K418" s="70">
        <v>0</v>
      </c>
      <c r="L418" s="70">
        <v>0</v>
      </c>
      <c r="M418" s="70">
        <v>0</v>
      </c>
      <c r="N418" s="70" t="s">
        <v>67</v>
      </c>
      <c r="O418" s="70">
        <v>0</v>
      </c>
      <c r="P418" s="70" t="s">
        <v>68</v>
      </c>
      <c r="Q418" s="70" t="s">
        <v>68</v>
      </c>
      <c r="R418" s="66"/>
      <c r="S418" s="67"/>
    </row>
    <row r="419" spans="2:19" x14ac:dyDescent="0.3">
      <c r="B419" s="66" t="s">
        <v>517</v>
      </c>
      <c r="C419" s="67" t="s">
        <v>518</v>
      </c>
      <c r="D419" s="68" t="s">
        <v>64</v>
      </c>
      <c r="E419" s="68" t="s">
        <v>65</v>
      </c>
      <c r="F419" s="69">
        <v>2717377510108</v>
      </c>
      <c r="G419" s="68" t="s">
        <v>64</v>
      </c>
      <c r="H419" s="68" t="s">
        <v>65</v>
      </c>
      <c r="I419" s="68" t="s">
        <v>66</v>
      </c>
      <c r="J419" s="68" t="s">
        <v>66</v>
      </c>
      <c r="K419" s="70">
        <v>0</v>
      </c>
      <c r="L419" s="70">
        <v>0</v>
      </c>
      <c r="M419" s="70">
        <v>0</v>
      </c>
      <c r="N419" s="70" t="s">
        <v>67</v>
      </c>
      <c r="O419" s="70">
        <v>0</v>
      </c>
      <c r="P419" s="70" t="s">
        <v>68</v>
      </c>
      <c r="Q419" s="70" t="s">
        <v>68</v>
      </c>
      <c r="R419" s="66"/>
      <c r="S419" s="67"/>
    </row>
    <row r="420" spans="2:19" x14ac:dyDescent="0.3">
      <c r="B420" s="66" t="s">
        <v>429</v>
      </c>
      <c r="C420" s="67" t="s">
        <v>519</v>
      </c>
      <c r="D420" s="68" t="s">
        <v>64</v>
      </c>
      <c r="E420" s="68" t="s">
        <v>65</v>
      </c>
      <c r="F420" s="69">
        <v>2634358220101</v>
      </c>
      <c r="G420" s="68" t="s">
        <v>64</v>
      </c>
      <c r="H420" s="68" t="s">
        <v>65</v>
      </c>
      <c r="I420" s="68" t="s">
        <v>66</v>
      </c>
      <c r="J420" s="68" t="s">
        <v>66</v>
      </c>
      <c r="K420" s="70">
        <v>0</v>
      </c>
      <c r="L420" s="70">
        <v>0</v>
      </c>
      <c r="M420" s="70">
        <v>0</v>
      </c>
      <c r="N420" s="70" t="s">
        <v>67</v>
      </c>
      <c r="O420" s="70">
        <v>0</v>
      </c>
      <c r="P420" s="70" t="s">
        <v>68</v>
      </c>
      <c r="Q420" s="70" t="s">
        <v>68</v>
      </c>
      <c r="R420" s="66"/>
      <c r="S420" s="67"/>
    </row>
    <row r="421" spans="2:19" x14ac:dyDescent="0.3">
      <c r="B421" s="66" t="s">
        <v>154</v>
      </c>
      <c r="C421" s="67" t="s">
        <v>520</v>
      </c>
      <c r="D421" s="68" t="s">
        <v>64</v>
      </c>
      <c r="E421" s="68" t="s">
        <v>65</v>
      </c>
      <c r="F421" s="69">
        <v>2575172780101</v>
      </c>
      <c r="G421" s="68" t="s">
        <v>64</v>
      </c>
      <c r="H421" s="68" t="s">
        <v>65</v>
      </c>
      <c r="I421" s="68" t="s">
        <v>66</v>
      </c>
      <c r="J421" s="68" t="s">
        <v>66</v>
      </c>
      <c r="K421" s="70">
        <v>0</v>
      </c>
      <c r="L421" s="70">
        <v>0</v>
      </c>
      <c r="M421" s="70">
        <v>0</v>
      </c>
      <c r="N421" s="70" t="s">
        <v>67</v>
      </c>
      <c r="O421" s="70">
        <v>0</v>
      </c>
      <c r="P421" s="70" t="s">
        <v>68</v>
      </c>
      <c r="Q421" s="70" t="s">
        <v>68</v>
      </c>
      <c r="R421" s="66"/>
      <c r="S421" s="67"/>
    </row>
    <row r="422" spans="2:19" x14ac:dyDescent="0.3">
      <c r="B422" s="66" t="s">
        <v>386</v>
      </c>
      <c r="C422" s="67" t="s">
        <v>387</v>
      </c>
      <c r="D422" s="68" t="s">
        <v>65</v>
      </c>
      <c r="E422" s="68" t="s">
        <v>64</v>
      </c>
      <c r="F422" s="69">
        <v>3206645381318</v>
      </c>
      <c r="G422" s="68" t="s">
        <v>64</v>
      </c>
      <c r="H422" s="68" t="s">
        <v>64</v>
      </c>
      <c r="I422" s="68" t="s">
        <v>66</v>
      </c>
      <c r="J422" s="68" t="s">
        <v>65</v>
      </c>
      <c r="K422" s="70" t="s">
        <v>65</v>
      </c>
      <c r="L422" s="70">
        <v>0</v>
      </c>
      <c r="M422" s="70">
        <v>0</v>
      </c>
      <c r="N422" s="70">
        <v>0</v>
      </c>
      <c r="O422" s="70">
        <v>0</v>
      </c>
      <c r="P422" s="70" t="s">
        <v>68</v>
      </c>
      <c r="Q422" s="70" t="s">
        <v>68</v>
      </c>
      <c r="R422" s="66"/>
      <c r="S422" s="67"/>
    </row>
    <row r="423" spans="2:19" x14ac:dyDescent="0.3">
      <c r="B423" s="66" t="s">
        <v>388</v>
      </c>
      <c r="C423" s="67" t="s">
        <v>389</v>
      </c>
      <c r="D423" s="68" t="s">
        <v>64</v>
      </c>
      <c r="E423" s="68" t="s">
        <v>65</v>
      </c>
      <c r="F423" s="69">
        <v>2319122530917</v>
      </c>
      <c r="G423" s="68" t="s">
        <v>64</v>
      </c>
      <c r="H423" s="68" t="s">
        <v>64</v>
      </c>
      <c r="I423" s="68" t="s">
        <v>66</v>
      </c>
      <c r="J423" s="68" t="s">
        <v>65</v>
      </c>
      <c r="K423" s="70">
        <v>0</v>
      </c>
      <c r="L423" s="70">
        <v>0</v>
      </c>
      <c r="M423" s="70">
        <v>0</v>
      </c>
      <c r="N423" s="70" t="s">
        <v>65</v>
      </c>
      <c r="O423" s="70">
        <v>0</v>
      </c>
      <c r="P423" s="70" t="s">
        <v>68</v>
      </c>
      <c r="Q423" s="70" t="s">
        <v>68</v>
      </c>
      <c r="R423" s="66"/>
      <c r="S423" s="67"/>
    </row>
    <row r="424" spans="2:19" x14ac:dyDescent="0.3">
      <c r="B424" s="66" t="s">
        <v>89</v>
      </c>
      <c r="C424" s="67" t="s">
        <v>390</v>
      </c>
      <c r="D424" s="68" t="s">
        <v>64</v>
      </c>
      <c r="E424" s="68" t="s">
        <v>65</v>
      </c>
      <c r="F424" s="69">
        <v>1737990510116</v>
      </c>
      <c r="G424" s="68" t="s">
        <v>64</v>
      </c>
      <c r="H424" s="68" t="s">
        <v>64</v>
      </c>
      <c r="I424" s="68" t="s">
        <v>66</v>
      </c>
      <c r="J424" s="68" t="s">
        <v>65</v>
      </c>
      <c r="K424" s="70">
        <v>0</v>
      </c>
      <c r="L424" s="70">
        <v>0</v>
      </c>
      <c r="M424" s="70">
        <v>0</v>
      </c>
      <c r="N424" s="70" t="s">
        <v>65</v>
      </c>
      <c r="O424" s="70">
        <v>0</v>
      </c>
      <c r="P424" s="70" t="s">
        <v>68</v>
      </c>
      <c r="Q424" s="70" t="s">
        <v>68</v>
      </c>
      <c r="R424" s="66"/>
      <c r="S424" s="67"/>
    </row>
    <row r="425" spans="2:19" x14ac:dyDescent="0.3">
      <c r="B425" s="66" t="s">
        <v>185</v>
      </c>
      <c r="C425" s="67" t="s">
        <v>391</v>
      </c>
      <c r="D425" s="68" t="s">
        <v>64</v>
      </c>
      <c r="E425" s="68" t="s">
        <v>65</v>
      </c>
      <c r="F425" s="69">
        <v>2324834690710</v>
      </c>
      <c r="G425" s="68" t="s">
        <v>64</v>
      </c>
      <c r="H425" s="68" t="s">
        <v>64</v>
      </c>
      <c r="I425" s="68" t="s">
        <v>66</v>
      </c>
      <c r="J425" s="68" t="s">
        <v>65</v>
      </c>
      <c r="K425" s="70">
        <v>0</v>
      </c>
      <c r="L425" s="70">
        <v>0</v>
      </c>
      <c r="M425" s="70">
        <v>0</v>
      </c>
      <c r="N425" s="70" t="s">
        <v>65</v>
      </c>
      <c r="O425" s="70">
        <v>0</v>
      </c>
      <c r="P425" s="70" t="s">
        <v>68</v>
      </c>
      <c r="Q425" s="70" t="s">
        <v>68</v>
      </c>
      <c r="R425" s="66"/>
      <c r="S425" s="67"/>
    </row>
    <row r="426" spans="2:19" x14ac:dyDescent="0.3">
      <c r="B426" s="66" t="s">
        <v>392</v>
      </c>
      <c r="C426" s="67" t="s">
        <v>393</v>
      </c>
      <c r="D426" s="68" t="s">
        <v>65</v>
      </c>
      <c r="E426" s="68" t="s">
        <v>64</v>
      </c>
      <c r="F426" s="69">
        <v>2351945490101</v>
      </c>
      <c r="G426" s="68" t="s">
        <v>64</v>
      </c>
      <c r="H426" s="68" t="s">
        <v>64</v>
      </c>
      <c r="I426" s="68" t="s">
        <v>66</v>
      </c>
      <c r="J426" s="68" t="s">
        <v>65</v>
      </c>
      <c r="K426" s="70">
        <v>0</v>
      </c>
      <c r="L426" s="70">
        <v>0</v>
      </c>
      <c r="M426" s="70">
        <v>0</v>
      </c>
      <c r="N426" s="70" t="s">
        <v>65</v>
      </c>
      <c r="O426" s="70">
        <v>0</v>
      </c>
      <c r="P426" s="70" t="s">
        <v>68</v>
      </c>
      <c r="Q426" s="70" t="s">
        <v>68</v>
      </c>
      <c r="R426" s="66"/>
      <c r="S426" s="67"/>
    </row>
    <row r="427" spans="2:19" x14ac:dyDescent="0.3">
      <c r="B427" s="66" t="s">
        <v>214</v>
      </c>
      <c r="C427" s="67" t="s">
        <v>1401</v>
      </c>
      <c r="D427" s="68" t="s">
        <v>64</v>
      </c>
      <c r="E427" s="68" t="s">
        <v>65</v>
      </c>
      <c r="F427" s="69" t="s">
        <v>1402</v>
      </c>
      <c r="G427" s="68" t="s">
        <v>64</v>
      </c>
      <c r="H427" s="68" t="s">
        <v>64</v>
      </c>
      <c r="I427" s="68" t="s">
        <v>66</v>
      </c>
      <c r="J427" s="68" t="s">
        <v>65</v>
      </c>
      <c r="K427" s="70">
        <v>0</v>
      </c>
      <c r="L427" s="70">
        <v>0</v>
      </c>
      <c r="M427" s="70">
        <v>0</v>
      </c>
      <c r="N427" s="70" t="s">
        <v>65</v>
      </c>
      <c r="O427" s="70">
        <v>0</v>
      </c>
      <c r="P427" s="70" t="s">
        <v>68</v>
      </c>
      <c r="Q427" s="70" t="s">
        <v>68</v>
      </c>
      <c r="R427" s="66"/>
      <c r="S427" s="67"/>
    </row>
    <row r="428" spans="2:19" x14ac:dyDescent="0.3">
      <c r="B428" s="66" t="s">
        <v>1403</v>
      </c>
      <c r="C428" s="67" t="s">
        <v>1401</v>
      </c>
      <c r="D428" s="68" t="s">
        <v>65</v>
      </c>
      <c r="E428" s="68" t="s">
        <v>64</v>
      </c>
      <c r="F428" s="69" t="s">
        <v>1402</v>
      </c>
      <c r="G428" s="68" t="s">
        <v>64</v>
      </c>
      <c r="H428" s="68" t="s">
        <v>64</v>
      </c>
      <c r="I428" s="68" t="s">
        <v>66</v>
      </c>
      <c r="J428" s="68" t="s">
        <v>65</v>
      </c>
      <c r="K428" s="70">
        <v>0</v>
      </c>
      <c r="L428" s="70">
        <v>0</v>
      </c>
      <c r="M428" s="70">
        <v>0</v>
      </c>
      <c r="N428" s="70" t="s">
        <v>65</v>
      </c>
      <c r="O428" s="70">
        <v>0</v>
      </c>
      <c r="P428" s="70" t="s">
        <v>68</v>
      </c>
      <c r="Q428" s="70" t="s">
        <v>68</v>
      </c>
      <c r="R428" s="66"/>
      <c r="S428" s="67"/>
    </row>
    <row r="429" spans="2:19" x14ac:dyDescent="0.3">
      <c r="B429" s="66" t="s">
        <v>1404</v>
      </c>
      <c r="C429" s="67" t="s">
        <v>1405</v>
      </c>
      <c r="D429" s="68" t="s">
        <v>65</v>
      </c>
      <c r="E429" s="68" t="s">
        <v>64</v>
      </c>
      <c r="F429" s="69" t="s">
        <v>1402</v>
      </c>
      <c r="G429" s="68" t="s">
        <v>64</v>
      </c>
      <c r="H429" s="68" t="s">
        <v>64</v>
      </c>
      <c r="I429" s="68" t="s">
        <v>66</v>
      </c>
      <c r="J429" s="68" t="s">
        <v>65</v>
      </c>
      <c r="K429" s="70">
        <v>0</v>
      </c>
      <c r="L429" s="70">
        <v>0</v>
      </c>
      <c r="M429" s="70">
        <v>0</v>
      </c>
      <c r="N429" s="70" t="s">
        <v>65</v>
      </c>
      <c r="O429" s="70">
        <v>0</v>
      </c>
      <c r="P429" s="70" t="s">
        <v>68</v>
      </c>
      <c r="Q429" s="70" t="s">
        <v>68</v>
      </c>
      <c r="R429" s="66"/>
      <c r="S429" s="67"/>
    </row>
    <row r="430" spans="2:19" x14ac:dyDescent="0.3">
      <c r="B430" s="66" t="s">
        <v>394</v>
      </c>
      <c r="C430" s="67" t="s">
        <v>395</v>
      </c>
      <c r="D430" s="68" t="s">
        <v>65</v>
      </c>
      <c r="E430" s="68" t="s">
        <v>64</v>
      </c>
      <c r="F430" s="69">
        <v>1970415820101</v>
      </c>
      <c r="G430" s="68" t="s">
        <v>64</v>
      </c>
      <c r="H430" s="68" t="s">
        <v>64</v>
      </c>
      <c r="I430" s="68" t="s">
        <v>66</v>
      </c>
      <c r="J430" s="68" t="s">
        <v>65</v>
      </c>
      <c r="K430" s="70">
        <v>0</v>
      </c>
      <c r="L430" s="70">
        <v>0</v>
      </c>
      <c r="M430" s="70">
        <v>0</v>
      </c>
      <c r="N430" s="70" t="s">
        <v>65</v>
      </c>
      <c r="O430" s="70">
        <v>0</v>
      </c>
      <c r="P430" s="70" t="s">
        <v>68</v>
      </c>
      <c r="Q430" s="70" t="s">
        <v>68</v>
      </c>
      <c r="R430" s="66"/>
      <c r="S430" s="67"/>
    </row>
    <row r="431" spans="2:19" x14ac:dyDescent="0.3">
      <c r="B431" s="66" t="s">
        <v>1389</v>
      </c>
      <c r="C431" s="67" t="s">
        <v>1406</v>
      </c>
      <c r="D431" s="68" t="s">
        <v>65</v>
      </c>
      <c r="E431" s="68" t="s">
        <v>64</v>
      </c>
      <c r="F431" s="69" t="s">
        <v>1402</v>
      </c>
      <c r="G431" s="68" t="s">
        <v>64</v>
      </c>
      <c r="H431" s="68" t="s">
        <v>64</v>
      </c>
      <c r="I431" s="68" t="s">
        <v>66</v>
      </c>
      <c r="J431" s="68" t="s">
        <v>65</v>
      </c>
      <c r="K431" s="70">
        <v>0</v>
      </c>
      <c r="L431" s="70">
        <v>0</v>
      </c>
      <c r="M431" s="70">
        <v>0</v>
      </c>
      <c r="N431" s="70" t="s">
        <v>65</v>
      </c>
      <c r="O431" s="70">
        <v>0</v>
      </c>
      <c r="P431" s="70" t="s">
        <v>68</v>
      </c>
      <c r="Q431" s="70" t="s">
        <v>68</v>
      </c>
      <c r="R431" s="66"/>
      <c r="S431" s="67"/>
    </row>
    <row r="432" spans="2:19" x14ac:dyDescent="0.3">
      <c r="B432" s="66" t="s">
        <v>348</v>
      </c>
      <c r="C432" s="67" t="s">
        <v>186</v>
      </c>
      <c r="D432" s="68" t="s">
        <v>64</v>
      </c>
      <c r="E432" s="68" t="s">
        <v>65</v>
      </c>
      <c r="F432" s="69">
        <v>1844690740506</v>
      </c>
      <c r="G432" s="68" t="s">
        <v>64</v>
      </c>
      <c r="H432" s="68" t="s">
        <v>64</v>
      </c>
      <c r="I432" s="68" t="s">
        <v>66</v>
      </c>
      <c r="J432" s="68" t="s">
        <v>65</v>
      </c>
      <c r="K432" s="70">
        <v>0</v>
      </c>
      <c r="L432" s="70">
        <v>0</v>
      </c>
      <c r="M432" s="70">
        <v>0</v>
      </c>
      <c r="N432" s="70" t="s">
        <v>65</v>
      </c>
      <c r="O432" s="70">
        <v>0</v>
      </c>
      <c r="P432" s="70" t="s">
        <v>68</v>
      </c>
      <c r="Q432" s="70" t="s">
        <v>68</v>
      </c>
      <c r="R432" s="66"/>
      <c r="S432" s="67"/>
    </row>
    <row r="433" spans="2:19" x14ac:dyDescent="0.3">
      <c r="B433" s="66" t="s">
        <v>396</v>
      </c>
      <c r="C433" s="67" t="s">
        <v>202</v>
      </c>
      <c r="D433" s="68" t="s">
        <v>64</v>
      </c>
      <c r="E433" s="68" t="s">
        <v>65</v>
      </c>
      <c r="F433" s="69">
        <v>2437185191013</v>
      </c>
      <c r="G433" s="68" t="s">
        <v>64</v>
      </c>
      <c r="H433" s="68" t="s">
        <v>64</v>
      </c>
      <c r="I433" s="68" t="s">
        <v>66</v>
      </c>
      <c r="J433" s="68" t="s">
        <v>65</v>
      </c>
      <c r="K433" s="70" t="s">
        <v>65</v>
      </c>
      <c r="L433" s="70">
        <v>0</v>
      </c>
      <c r="M433" s="70">
        <v>0</v>
      </c>
      <c r="N433" s="70">
        <v>0</v>
      </c>
      <c r="O433" s="70">
        <v>0</v>
      </c>
      <c r="P433" s="70" t="s">
        <v>68</v>
      </c>
      <c r="Q433" s="70" t="s">
        <v>68</v>
      </c>
      <c r="R433" s="66"/>
      <c r="S433" s="67"/>
    </row>
    <row r="434" spans="2:19" x14ac:dyDescent="0.3">
      <c r="B434" s="66" t="s">
        <v>303</v>
      </c>
      <c r="C434" s="67" t="s">
        <v>215</v>
      </c>
      <c r="D434" s="68" t="s">
        <v>64</v>
      </c>
      <c r="E434" s="68" t="s">
        <v>65</v>
      </c>
      <c r="F434" s="69">
        <v>2868783560101</v>
      </c>
      <c r="G434" s="68" t="s">
        <v>64</v>
      </c>
      <c r="H434" s="68" t="s">
        <v>64</v>
      </c>
      <c r="I434" s="68" t="s">
        <v>66</v>
      </c>
      <c r="J434" s="68" t="s">
        <v>65</v>
      </c>
      <c r="K434" s="70">
        <v>0</v>
      </c>
      <c r="L434" s="70">
        <v>0</v>
      </c>
      <c r="M434" s="70">
        <v>0</v>
      </c>
      <c r="N434" s="70" t="s">
        <v>65</v>
      </c>
      <c r="O434" s="70">
        <v>0</v>
      </c>
      <c r="P434" s="70" t="s">
        <v>68</v>
      </c>
      <c r="Q434" s="70" t="s">
        <v>68</v>
      </c>
      <c r="R434" s="66"/>
      <c r="S434" s="67"/>
    </row>
    <row r="435" spans="2:19" x14ac:dyDescent="0.3">
      <c r="B435" s="66" t="s">
        <v>89</v>
      </c>
      <c r="C435" s="67" t="s">
        <v>397</v>
      </c>
      <c r="D435" s="68" t="s">
        <v>64</v>
      </c>
      <c r="E435" s="68" t="s">
        <v>65</v>
      </c>
      <c r="F435" s="69">
        <v>2666052570101</v>
      </c>
      <c r="G435" s="68" t="s">
        <v>64</v>
      </c>
      <c r="H435" s="68" t="s">
        <v>64</v>
      </c>
      <c r="I435" s="68" t="s">
        <v>66</v>
      </c>
      <c r="J435" s="68" t="s">
        <v>65</v>
      </c>
      <c r="K435" s="70">
        <v>0</v>
      </c>
      <c r="L435" s="70">
        <v>0</v>
      </c>
      <c r="M435" s="70">
        <v>0</v>
      </c>
      <c r="N435" s="70" t="s">
        <v>65</v>
      </c>
      <c r="O435" s="70">
        <v>0</v>
      </c>
      <c r="P435" s="70" t="s">
        <v>68</v>
      </c>
      <c r="Q435" s="70" t="s">
        <v>68</v>
      </c>
      <c r="R435" s="66"/>
      <c r="S435" s="67"/>
    </row>
    <row r="436" spans="2:19" x14ac:dyDescent="0.3">
      <c r="B436" s="66" t="s">
        <v>125</v>
      </c>
      <c r="C436" s="67" t="s">
        <v>398</v>
      </c>
      <c r="D436" s="68" t="s">
        <v>64</v>
      </c>
      <c r="E436" s="68" t="s">
        <v>65</v>
      </c>
      <c r="F436" s="69">
        <v>1822850730208</v>
      </c>
      <c r="G436" s="68" t="s">
        <v>64</v>
      </c>
      <c r="H436" s="68" t="s">
        <v>64</v>
      </c>
      <c r="I436" s="68" t="s">
        <v>66</v>
      </c>
      <c r="J436" s="68" t="s">
        <v>65</v>
      </c>
      <c r="K436" s="70">
        <v>0</v>
      </c>
      <c r="L436" s="70">
        <v>0</v>
      </c>
      <c r="M436" s="70">
        <v>0</v>
      </c>
      <c r="N436" s="70" t="s">
        <v>65</v>
      </c>
      <c r="O436" s="70">
        <v>0</v>
      </c>
      <c r="P436" s="70" t="s">
        <v>68</v>
      </c>
      <c r="Q436" s="70" t="s">
        <v>68</v>
      </c>
      <c r="R436" s="66"/>
      <c r="S436" s="67"/>
    </row>
    <row r="437" spans="2:19" x14ac:dyDescent="0.3">
      <c r="B437" s="66" t="s">
        <v>399</v>
      </c>
      <c r="C437" s="67" t="s">
        <v>400</v>
      </c>
      <c r="D437" s="68" t="s">
        <v>64</v>
      </c>
      <c r="E437" s="68" t="s">
        <v>65</v>
      </c>
      <c r="F437" s="69">
        <v>1996003920101</v>
      </c>
      <c r="G437" s="68" t="s">
        <v>64</v>
      </c>
      <c r="H437" s="68" t="s">
        <v>64</v>
      </c>
      <c r="I437" s="68" t="s">
        <v>66</v>
      </c>
      <c r="J437" s="68" t="s">
        <v>65</v>
      </c>
      <c r="K437" s="70">
        <v>0</v>
      </c>
      <c r="L437" s="70">
        <v>0</v>
      </c>
      <c r="M437" s="70">
        <v>0</v>
      </c>
      <c r="N437" s="70" t="s">
        <v>65</v>
      </c>
      <c r="O437" s="70">
        <v>0</v>
      </c>
      <c r="P437" s="70" t="s">
        <v>68</v>
      </c>
      <c r="Q437" s="70" t="s">
        <v>68</v>
      </c>
      <c r="R437" s="66"/>
      <c r="S437" s="67"/>
    </row>
    <row r="438" spans="2:19" x14ac:dyDescent="0.3">
      <c r="B438" s="66" t="s">
        <v>401</v>
      </c>
      <c r="C438" s="67" t="s">
        <v>402</v>
      </c>
      <c r="D438" s="68" t="s">
        <v>64</v>
      </c>
      <c r="E438" s="68" t="s">
        <v>65</v>
      </c>
      <c r="F438" s="69">
        <v>2280565781801</v>
      </c>
      <c r="G438" s="68" t="s">
        <v>64</v>
      </c>
      <c r="H438" s="68" t="s">
        <v>64</v>
      </c>
      <c r="I438" s="68" t="s">
        <v>66</v>
      </c>
      <c r="J438" s="68" t="s">
        <v>65</v>
      </c>
      <c r="K438" s="70">
        <v>0</v>
      </c>
      <c r="L438" s="70">
        <v>0</v>
      </c>
      <c r="M438" s="70">
        <v>0</v>
      </c>
      <c r="N438" s="70" t="s">
        <v>65</v>
      </c>
      <c r="O438" s="70">
        <v>0</v>
      </c>
      <c r="P438" s="70" t="s">
        <v>68</v>
      </c>
      <c r="Q438" s="70" t="s">
        <v>68</v>
      </c>
      <c r="R438" s="66"/>
      <c r="S438" s="67"/>
    </row>
    <row r="439" spans="2:19" x14ac:dyDescent="0.3">
      <c r="B439" s="66" t="s">
        <v>403</v>
      </c>
      <c r="C439" s="67" t="s">
        <v>404</v>
      </c>
      <c r="D439" s="68" t="s">
        <v>65</v>
      </c>
      <c r="E439" s="68" t="s">
        <v>64</v>
      </c>
      <c r="F439" s="69">
        <v>2200722210101</v>
      </c>
      <c r="G439" s="68" t="s">
        <v>64</v>
      </c>
      <c r="H439" s="68" t="s">
        <v>64</v>
      </c>
      <c r="I439" s="68" t="s">
        <v>66</v>
      </c>
      <c r="J439" s="68" t="s">
        <v>65</v>
      </c>
      <c r="K439" s="70">
        <v>0</v>
      </c>
      <c r="L439" s="70">
        <v>0</v>
      </c>
      <c r="M439" s="70">
        <v>0</v>
      </c>
      <c r="N439" s="70" t="s">
        <v>65</v>
      </c>
      <c r="O439" s="70">
        <v>0</v>
      </c>
      <c r="P439" s="70" t="s">
        <v>68</v>
      </c>
      <c r="Q439" s="70" t="s">
        <v>68</v>
      </c>
      <c r="R439" s="66"/>
      <c r="S439" s="67"/>
    </row>
    <row r="440" spans="2:19" x14ac:dyDescent="0.3">
      <c r="B440" s="66" t="s">
        <v>388</v>
      </c>
      <c r="C440" s="67" t="s">
        <v>1407</v>
      </c>
      <c r="D440" s="68" t="s">
        <v>64</v>
      </c>
      <c r="E440" s="68" t="s">
        <v>65</v>
      </c>
      <c r="F440" s="69" t="s">
        <v>1402</v>
      </c>
      <c r="G440" s="68" t="s">
        <v>64</v>
      </c>
      <c r="H440" s="68" t="s">
        <v>64</v>
      </c>
      <c r="I440" s="68" t="s">
        <v>66</v>
      </c>
      <c r="J440" s="68" t="s">
        <v>65</v>
      </c>
      <c r="K440" s="70">
        <v>0</v>
      </c>
      <c r="L440" s="70">
        <v>0</v>
      </c>
      <c r="M440" s="70">
        <v>0</v>
      </c>
      <c r="N440" s="70" t="s">
        <v>65</v>
      </c>
      <c r="O440" s="70">
        <v>0</v>
      </c>
      <c r="P440" s="70" t="s">
        <v>68</v>
      </c>
      <c r="Q440" s="70" t="s">
        <v>68</v>
      </c>
      <c r="R440" s="66"/>
      <c r="S440" s="67"/>
    </row>
    <row r="441" spans="2:19" x14ac:dyDescent="0.3">
      <c r="B441" s="66" t="s">
        <v>1408</v>
      </c>
      <c r="C441" s="67" t="s">
        <v>1407</v>
      </c>
      <c r="D441" s="68" t="s">
        <v>64</v>
      </c>
      <c r="E441" s="68" t="s">
        <v>65</v>
      </c>
      <c r="F441" s="69" t="s">
        <v>1402</v>
      </c>
      <c r="G441" s="68" t="s">
        <v>64</v>
      </c>
      <c r="H441" s="68" t="s">
        <v>64</v>
      </c>
      <c r="I441" s="68" t="s">
        <v>66</v>
      </c>
      <c r="J441" s="68" t="s">
        <v>65</v>
      </c>
      <c r="K441" s="70">
        <v>0</v>
      </c>
      <c r="L441" s="70">
        <v>0</v>
      </c>
      <c r="M441" s="70">
        <v>0</v>
      </c>
      <c r="N441" s="70" t="s">
        <v>65</v>
      </c>
      <c r="O441" s="70">
        <v>0</v>
      </c>
      <c r="P441" s="70" t="s">
        <v>68</v>
      </c>
      <c r="Q441" s="70" t="s">
        <v>68</v>
      </c>
      <c r="R441" s="66"/>
      <c r="S441" s="67"/>
    </row>
    <row r="442" spans="2:19" x14ac:dyDescent="0.3">
      <c r="B442" s="66" t="s">
        <v>405</v>
      </c>
      <c r="C442" s="67" t="s">
        <v>406</v>
      </c>
      <c r="D442" s="68" t="s">
        <v>65</v>
      </c>
      <c r="E442" s="68" t="s">
        <v>64</v>
      </c>
      <c r="F442" s="69">
        <v>2594316050101</v>
      </c>
      <c r="G442" s="68" t="s">
        <v>64</v>
      </c>
      <c r="H442" s="68" t="s">
        <v>64</v>
      </c>
      <c r="I442" s="68" t="s">
        <v>66</v>
      </c>
      <c r="J442" s="68" t="s">
        <v>65</v>
      </c>
      <c r="K442" s="70">
        <v>0</v>
      </c>
      <c r="L442" s="70">
        <v>0</v>
      </c>
      <c r="M442" s="70">
        <v>0</v>
      </c>
      <c r="N442" s="70" t="s">
        <v>65</v>
      </c>
      <c r="O442" s="70">
        <v>0</v>
      </c>
      <c r="P442" s="70" t="s">
        <v>68</v>
      </c>
      <c r="Q442" s="70" t="s">
        <v>68</v>
      </c>
      <c r="R442" s="66"/>
      <c r="S442" s="67"/>
    </row>
    <row r="443" spans="2:19" x14ac:dyDescent="0.3">
      <c r="B443" s="66" t="s">
        <v>495</v>
      </c>
      <c r="C443" s="67" t="s">
        <v>496</v>
      </c>
      <c r="D443" s="68" t="s">
        <v>64</v>
      </c>
      <c r="E443" s="68" t="s">
        <v>65</v>
      </c>
      <c r="F443" s="69" t="s">
        <v>1402</v>
      </c>
      <c r="G443" s="68" t="s">
        <v>64</v>
      </c>
      <c r="H443" s="68" t="s">
        <v>64</v>
      </c>
      <c r="I443" s="68" t="s">
        <v>66</v>
      </c>
      <c r="J443" s="68" t="s">
        <v>65</v>
      </c>
      <c r="K443" s="70">
        <v>0</v>
      </c>
      <c r="L443" s="70">
        <v>0</v>
      </c>
      <c r="M443" s="70">
        <v>0</v>
      </c>
      <c r="N443" s="70" t="s">
        <v>65</v>
      </c>
      <c r="O443" s="70">
        <v>0</v>
      </c>
      <c r="P443" s="70" t="s">
        <v>68</v>
      </c>
      <c r="Q443" s="70" t="s">
        <v>68</v>
      </c>
      <c r="R443" s="66"/>
      <c r="S443" s="67"/>
    </row>
    <row r="444" spans="2:19" x14ac:dyDescent="0.3">
      <c r="B444" s="66" t="s">
        <v>359</v>
      </c>
      <c r="C444" s="67" t="s">
        <v>496</v>
      </c>
      <c r="D444" s="68" t="s">
        <v>64</v>
      </c>
      <c r="E444" s="68" t="s">
        <v>65</v>
      </c>
      <c r="F444" s="69" t="s">
        <v>1402</v>
      </c>
      <c r="G444" s="68" t="s">
        <v>64</v>
      </c>
      <c r="H444" s="68" t="s">
        <v>64</v>
      </c>
      <c r="I444" s="68" t="s">
        <v>66</v>
      </c>
      <c r="J444" s="68" t="s">
        <v>65</v>
      </c>
      <c r="K444" s="70">
        <v>0</v>
      </c>
      <c r="L444" s="70">
        <v>0</v>
      </c>
      <c r="M444" s="70">
        <v>0</v>
      </c>
      <c r="N444" s="70" t="s">
        <v>65</v>
      </c>
      <c r="O444" s="70">
        <v>0</v>
      </c>
      <c r="P444" s="70" t="s">
        <v>68</v>
      </c>
      <c r="Q444" s="70" t="s">
        <v>68</v>
      </c>
      <c r="R444" s="66"/>
      <c r="S444" s="67"/>
    </row>
    <row r="445" spans="2:19" x14ac:dyDescent="0.3">
      <c r="B445" s="66" t="s">
        <v>177</v>
      </c>
      <c r="C445" s="67" t="s">
        <v>496</v>
      </c>
      <c r="D445" s="68" t="s">
        <v>64</v>
      </c>
      <c r="E445" s="68" t="s">
        <v>65</v>
      </c>
      <c r="F445" s="69" t="s">
        <v>1402</v>
      </c>
      <c r="G445" s="68" t="s">
        <v>64</v>
      </c>
      <c r="H445" s="68" t="s">
        <v>64</v>
      </c>
      <c r="I445" s="68" t="s">
        <v>66</v>
      </c>
      <c r="J445" s="68" t="s">
        <v>65</v>
      </c>
      <c r="K445" s="70">
        <v>0</v>
      </c>
      <c r="L445" s="70">
        <v>0</v>
      </c>
      <c r="M445" s="70">
        <v>0</v>
      </c>
      <c r="N445" s="70" t="s">
        <v>65</v>
      </c>
      <c r="O445" s="70">
        <v>0</v>
      </c>
      <c r="P445" s="70" t="s">
        <v>68</v>
      </c>
      <c r="Q445" s="70" t="s">
        <v>68</v>
      </c>
      <c r="R445" s="66"/>
      <c r="S445" s="67"/>
    </row>
    <row r="446" spans="2:19" x14ac:dyDescent="0.3">
      <c r="B446" s="66" t="s">
        <v>407</v>
      </c>
      <c r="C446" s="67" t="s">
        <v>408</v>
      </c>
      <c r="D446" s="68" t="s">
        <v>65</v>
      </c>
      <c r="E446" s="68" t="s">
        <v>64</v>
      </c>
      <c r="F446" s="69">
        <v>2273453980101</v>
      </c>
      <c r="G446" s="68" t="s">
        <v>64</v>
      </c>
      <c r="H446" s="68" t="s">
        <v>64</v>
      </c>
      <c r="I446" s="68" t="s">
        <v>66</v>
      </c>
      <c r="J446" s="68" t="s">
        <v>65</v>
      </c>
      <c r="K446" s="70">
        <v>0</v>
      </c>
      <c r="L446" s="70">
        <v>0</v>
      </c>
      <c r="M446" s="70">
        <v>0</v>
      </c>
      <c r="N446" s="70" t="s">
        <v>65</v>
      </c>
      <c r="O446" s="70">
        <v>0</v>
      </c>
      <c r="P446" s="70" t="s">
        <v>68</v>
      </c>
      <c r="Q446" s="70" t="s">
        <v>68</v>
      </c>
      <c r="R446" s="66"/>
      <c r="S446" s="67"/>
    </row>
    <row r="447" spans="2:19" x14ac:dyDescent="0.3">
      <c r="B447" s="66" t="s">
        <v>409</v>
      </c>
      <c r="C447" s="67" t="s">
        <v>389</v>
      </c>
      <c r="D447" s="68" t="s">
        <v>65</v>
      </c>
      <c r="E447" s="68" t="s">
        <v>64</v>
      </c>
      <c r="F447" s="69">
        <v>1669234511221</v>
      </c>
      <c r="G447" s="68" t="s">
        <v>64</v>
      </c>
      <c r="H447" s="68" t="s">
        <v>64</v>
      </c>
      <c r="I447" s="68" t="s">
        <v>66</v>
      </c>
      <c r="J447" s="68" t="s">
        <v>65</v>
      </c>
      <c r="K447" s="70">
        <v>0</v>
      </c>
      <c r="L447" s="70">
        <v>0</v>
      </c>
      <c r="M447" s="70">
        <v>0</v>
      </c>
      <c r="N447" s="70" t="s">
        <v>65</v>
      </c>
      <c r="O447" s="70">
        <v>0</v>
      </c>
      <c r="P447" s="70" t="s">
        <v>68</v>
      </c>
      <c r="Q447" s="70" t="s">
        <v>68</v>
      </c>
      <c r="R447" s="66"/>
      <c r="S447" s="67"/>
    </row>
    <row r="448" spans="2:19" x14ac:dyDescent="0.3">
      <c r="B448" s="66" t="s">
        <v>1409</v>
      </c>
      <c r="C448" s="67" t="s">
        <v>1410</v>
      </c>
      <c r="D448" s="68" t="s">
        <v>64</v>
      </c>
      <c r="E448" s="68" t="s">
        <v>65</v>
      </c>
      <c r="F448" s="69" t="s">
        <v>1402</v>
      </c>
      <c r="G448" s="68" t="s">
        <v>64</v>
      </c>
      <c r="H448" s="68" t="s">
        <v>64</v>
      </c>
      <c r="I448" s="68" t="s">
        <v>66</v>
      </c>
      <c r="J448" s="68" t="s">
        <v>65</v>
      </c>
      <c r="K448" s="70">
        <v>0</v>
      </c>
      <c r="L448" s="70">
        <v>0</v>
      </c>
      <c r="M448" s="70">
        <v>0</v>
      </c>
      <c r="N448" s="70" t="s">
        <v>65</v>
      </c>
      <c r="O448" s="70">
        <v>0</v>
      </c>
      <c r="P448" s="70" t="s">
        <v>68</v>
      </c>
      <c r="Q448" s="70" t="s">
        <v>68</v>
      </c>
      <c r="R448" s="66"/>
      <c r="S448" s="67"/>
    </row>
    <row r="449" spans="2:19" x14ac:dyDescent="0.3">
      <c r="B449" s="66" t="s">
        <v>1411</v>
      </c>
      <c r="C449" s="67" t="s">
        <v>411</v>
      </c>
      <c r="D449" s="68" t="s">
        <v>64</v>
      </c>
      <c r="E449" s="68" t="s">
        <v>65</v>
      </c>
      <c r="F449" s="69" t="s">
        <v>1402</v>
      </c>
      <c r="G449" s="68" t="s">
        <v>64</v>
      </c>
      <c r="H449" s="68" t="s">
        <v>64</v>
      </c>
      <c r="I449" s="68" t="s">
        <v>66</v>
      </c>
      <c r="J449" s="68" t="s">
        <v>65</v>
      </c>
      <c r="K449" s="70">
        <v>0</v>
      </c>
      <c r="L449" s="70">
        <v>0</v>
      </c>
      <c r="M449" s="70">
        <v>0</v>
      </c>
      <c r="N449" s="70" t="s">
        <v>65</v>
      </c>
      <c r="O449" s="70">
        <v>0</v>
      </c>
      <c r="P449" s="70" t="s">
        <v>68</v>
      </c>
      <c r="Q449" s="70" t="s">
        <v>68</v>
      </c>
      <c r="R449" s="66"/>
      <c r="S449" s="67"/>
    </row>
    <row r="450" spans="2:19" x14ac:dyDescent="0.3">
      <c r="B450" s="66" t="s">
        <v>464</v>
      </c>
      <c r="C450" s="67" t="s">
        <v>1412</v>
      </c>
      <c r="D450" s="68" t="s">
        <v>64</v>
      </c>
      <c r="E450" s="68" t="s">
        <v>65</v>
      </c>
      <c r="F450" s="69" t="s">
        <v>1402</v>
      </c>
      <c r="G450" s="68" t="s">
        <v>64</v>
      </c>
      <c r="H450" s="68" t="s">
        <v>64</v>
      </c>
      <c r="I450" s="68" t="s">
        <v>66</v>
      </c>
      <c r="J450" s="68" t="s">
        <v>65</v>
      </c>
      <c r="K450" s="70">
        <v>0</v>
      </c>
      <c r="L450" s="70">
        <v>0</v>
      </c>
      <c r="M450" s="70">
        <v>0</v>
      </c>
      <c r="N450" s="70" t="s">
        <v>65</v>
      </c>
      <c r="O450" s="70">
        <v>0</v>
      </c>
      <c r="P450" s="70" t="s">
        <v>68</v>
      </c>
      <c r="Q450" s="70" t="s">
        <v>68</v>
      </c>
      <c r="R450" s="66"/>
      <c r="S450" s="67"/>
    </row>
    <row r="451" spans="2:19" x14ac:dyDescent="0.3">
      <c r="B451" s="66" t="s">
        <v>1413</v>
      </c>
      <c r="C451" s="67" t="s">
        <v>1412</v>
      </c>
      <c r="D451" s="68" t="s">
        <v>64</v>
      </c>
      <c r="E451" s="68" t="s">
        <v>65</v>
      </c>
      <c r="F451" s="69" t="s">
        <v>1414</v>
      </c>
      <c r="G451" s="68" t="s">
        <v>64</v>
      </c>
      <c r="H451" s="68" t="s">
        <v>64</v>
      </c>
      <c r="I451" s="68" t="s">
        <v>66</v>
      </c>
      <c r="J451" s="68" t="s">
        <v>65</v>
      </c>
      <c r="K451" s="70">
        <v>0</v>
      </c>
      <c r="L451" s="70">
        <v>0</v>
      </c>
      <c r="M451" s="70">
        <v>0</v>
      </c>
      <c r="N451" s="70" t="s">
        <v>65</v>
      </c>
      <c r="O451" s="70">
        <v>0</v>
      </c>
      <c r="P451" s="70" t="s">
        <v>68</v>
      </c>
      <c r="Q451" s="70" t="s">
        <v>68</v>
      </c>
      <c r="R451" s="66"/>
      <c r="S451" s="67"/>
    </row>
    <row r="452" spans="2:19" x14ac:dyDescent="0.3">
      <c r="B452" s="66" t="s">
        <v>410</v>
      </c>
      <c r="C452" s="67" t="s">
        <v>411</v>
      </c>
      <c r="D452" s="68" t="s">
        <v>65</v>
      </c>
      <c r="E452" s="68" t="s">
        <v>64</v>
      </c>
      <c r="F452" s="69">
        <v>2457699270102</v>
      </c>
      <c r="G452" s="68" t="s">
        <v>64</v>
      </c>
      <c r="H452" s="68" t="s">
        <v>64</v>
      </c>
      <c r="I452" s="68" t="s">
        <v>66</v>
      </c>
      <c r="J452" s="68" t="s">
        <v>65</v>
      </c>
      <c r="K452" s="70">
        <v>0</v>
      </c>
      <c r="L452" s="70">
        <v>0</v>
      </c>
      <c r="M452" s="70">
        <v>0</v>
      </c>
      <c r="N452" s="70" t="s">
        <v>65</v>
      </c>
      <c r="O452" s="70">
        <v>0</v>
      </c>
      <c r="P452" s="70" t="s">
        <v>68</v>
      </c>
      <c r="Q452" s="70" t="s">
        <v>68</v>
      </c>
      <c r="R452" s="66"/>
      <c r="S452" s="67"/>
    </row>
    <row r="453" spans="2:19" x14ac:dyDescent="0.3">
      <c r="B453" s="66" t="s">
        <v>412</v>
      </c>
      <c r="C453" s="67" t="s">
        <v>202</v>
      </c>
      <c r="D453" s="68" t="s">
        <v>65</v>
      </c>
      <c r="E453" s="68" t="s">
        <v>64</v>
      </c>
      <c r="F453" s="69">
        <v>2817591380101</v>
      </c>
      <c r="G453" s="68" t="s">
        <v>64</v>
      </c>
      <c r="H453" s="68" t="s">
        <v>65</v>
      </c>
      <c r="I453" s="68" t="s">
        <v>66</v>
      </c>
      <c r="J453" s="68" t="s">
        <v>66</v>
      </c>
      <c r="K453" s="70">
        <v>0</v>
      </c>
      <c r="L453" s="70">
        <v>0</v>
      </c>
      <c r="M453" s="70">
        <v>0</v>
      </c>
      <c r="N453" s="70" t="s">
        <v>65</v>
      </c>
      <c r="O453" s="70">
        <v>0</v>
      </c>
      <c r="P453" s="70" t="s">
        <v>68</v>
      </c>
      <c r="Q453" s="70" t="s">
        <v>68</v>
      </c>
      <c r="R453" s="66"/>
      <c r="S453" s="67"/>
    </row>
    <row r="454" spans="2:19" x14ac:dyDescent="0.3">
      <c r="B454" s="66" t="s">
        <v>1415</v>
      </c>
      <c r="C454" s="67" t="s">
        <v>180</v>
      </c>
      <c r="D454" s="68" t="s">
        <v>65</v>
      </c>
      <c r="E454" s="68" t="s">
        <v>64</v>
      </c>
      <c r="F454" s="69" t="s">
        <v>1402</v>
      </c>
      <c r="G454" s="68" t="s">
        <v>65</v>
      </c>
      <c r="H454" s="68" t="s">
        <v>64</v>
      </c>
      <c r="I454" s="68" t="s">
        <v>66</v>
      </c>
      <c r="J454" s="68" t="s">
        <v>66</v>
      </c>
      <c r="K454" s="70">
        <v>0</v>
      </c>
      <c r="L454" s="70">
        <v>0</v>
      </c>
      <c r="M454" s="70">
        <v>0</v>
      </c>
      <c r="N454" s="70" t="s">
        <v>65</v>
      </c>
      <c r="O454" s="70">
        <v>0</v>
      </c>
      <c r="P454" s="70" t="s">
        <v>68</v>
      </c>
      <c r="Q454" s="70" t="s">
        <v>68</v>
      </c>
      <c r="R454" s="66"/>
      <c r="S454" s="67"/>
    </row>
    <row r="455" spans="2:19" x14ac:dyDescent="0.3">
      <c r="B455" s="66" t="s">
        <v>1416</v>
      </c>
      <c r="C455" s="67" t="s">
        <v>180</v>
      </c>
      <c r="D455" s="68" t="s">
        <v>65</v>
      </c>
      <c r="E455" s="68" t="s">
        <v>64</v>
      </c>
      <c r="F455" s="69" t="s">
        <v>1402</v>
      </c>
      <c r="G455" s="68" t="s">
        <v>65</v>
      </c>
      <c r="H455" s="68" t="s">
        <v>64</v>
      </c>
      <c r="I455" s="68" t="s">
        <v>66</v>
      </c>
      <c r="J455" s="68" t="s">
        <v>66</v>
      </c>
      <c r="K455" s="70">
        <v>0</v>
      </c>
      <c r="L455" s="70">
        <v>0</v>
      </c>
      <c r="M455" s="70">
        <v>0</v>
      </c>
      <c r="N455" s="70" t="s">
        <v>65</v>
      </c>
      <c r="O455" s="70">
        <v>0</v>
      </c>
      <c r="P455" s="70" t="s">
        <v>68</v>
      </c>
      <c r="Q455" s="70" t="s">
        <v>68</v>
      </c>
      <c r="R455" s="66"/>
      <c r="S455" s="67"/>
    </row>
    <row r="456" spans="2:19" x14ac:dyDescent="0.3">
      <c r="B456" s="66" t="s">
        <v>413</v>
      </c>
      <c r="C456" s="67" t="s">
        <v>414</v>
      </c>
      <c r="D456" s="68" t="s">
        <v>65</v>
      </c>
      <c r="E456" s="68" t="s">
        <v>64</v>
      </c>
      <c r="F456" s="69">
        <v>1662198860101</v>
      </c>
      <c r="G456" s="68" t="s">
        <v>64</v>
      </c>
      <c r="H456" s="68" t="s">
        <v>64</v>
      </c>
      <c r="I456" s="68" t="s">
        <v>66</v>
      </c>
      <c r="J456" s="68" t="s">
        <v>65</v>
      </c>
      <c r="K456" s="70">
        <v>0</v>
      </c>
      <c r="L456" s="70">
        <v>0</v>
      </c>
      <c r="M456" s="70">
        <v>0</v>
      </c>
      <c r="N456" s="70" t="s">
        <v>65</v>
      </c>
      <c r="O456" s="70">
        <v>0</v>
      </c>
      <c r="P456" s="70" t="s">
        <v>68</v>
      </c>
      <c r="Q456" s="70" t="s">
        <v>68</v>
      </c>
      <c r="R456" s="66"/>
      <c r="S456" s="67"/>
    </row>
    <row r="457" spans="2:19" x14ac:dyDescent="0.3">
      <c r="B457" s="66" t="s">
        <v>415</v>
      </c>
      <c r="C457" s="67" t="s">
        <v>416</v>
      </c>
      <c r="D457" s="68" t="s">
        <v>65</v>
      </c>
      <c r="E457" s="68" t="s">
        <v>64</v>
      </c>
      <c r="F457" s="69">
        <v>2598889820101</v>
      </c>
      <c r="G457" s="68" t="s">
        <v>64</v>
      </c>
      <c r="H457" s="68" t="s">
        <v>64</v>
      </c>
      <c r="I457" s="68" t="s">
        <v>65</v>
      </c>
      <c r="J457" s="68" t="s">
        <v>66</v>
      </c>
      <c r="K457" s="70">
        <v>0</v>
      </c>
      <c r="L457" s="70">
        <v>0</v>
      </c>
      <c r="M457" s="70">
        <v>0</v>
      </c>
      <c r="N457" s="70" t="s">
        <v>65</v>
      </c>
      <c r="O457" s="70">
        <v>0</v>
      </c>
      <c r="P457" s="70" t="s">
        <v>68</v>
      </c>
      <c r="Q457" s="70" t="s">
        <v>68</v>
      </c>
      <c r="R457" s="66"/>
      <c r="S457" s="67"/>
    </row>
    <row r="458" spans="2:19" x14ac:dyDescent="0.3">
      <c r="B458" s="66" t="s">
        <v>1417</v>
      </c>
      <c r="C458" s="67" t="s">
        <v>204</v>
      </c>
      <c r="D458" s="68" t="s">
        <v>64</v>
      </c>
      <c r="E458" s="68" t="s">
        <v>65</v>
      </c>
      <c r="F458" s="69" t="s">
        <v>1402</v>
      </c>
      <c r="G458" s="68" t="s">
        <v>65</v>
      </c>
      <c r="H458" s="68" t="s">
        <v>64</v>
      </c>
      <c r="I458" s="68" t="s">
        <v>66</v>
      </c>
      <c r="J458" s="68" t="s">
        <v>66</v>
      </c>
      <c r="K458" s="70">
        <v>0</v>
      </c>
      <c r="L458" s="70">
        <v>0</v>
      </c>
      <c r="M458" s="70">
        <v>0</v>
      </c>
      <c r="N458" s="70" t="s">
        <v>65</v>
      </c>
      <c r="O458" s="70">
        <v>0</v>
      </c>
      <c r="P458" s="70" t="s">
        <v>68</v>
      </c>
      <c r="Q458" s="70" t="s">
        <v>68</v>
      </c>
      <c r="R458" s="66"/>
      <c r="S458" s="67"/>
    </row>
    <row r="459" spans="2:19" x14ac:dyDescent="0.3">
      <c r="B459" s="66" t="s">
        <v>417</v>
      </c>
      <c r="C459" s="67" t="s">
        <v>116</v>
      </c>
      <c r="D459" s="68" t="s">
        <v>65</v>
      </c>
      <c r="E459" s="68" t="s">
        <v>64</v>
      </c>
      <c r="F459" s="69">
        <v>2435182850611</v>
      </c>
      <c r="G459" s="68" t="s">
        <v>64</v>
      </c>
      <c r="H459" s="68" t="s">
        <v>64</v>
      </c>
      <c r="I459" s="68" t="s">
        <v>66</v>
      </c>
      <c r="J459" s="68" t="s">
        <v>65</v>
      </c>
      <c r="K459" s="70">
        <v>0</v>
      </c>
      <c r="L459" s="70">
        <v>0</v>
      </c>
      <c r="M459" s="70">
        <v>0</v>
      </c>
      <c r="N459" s="70" t="s">
        <v>65</v>
      </c>
      <c r="O459" s="70">
        <v>0</v>
      </c>
      <c r="P459" s="70" t="s">
        <v>68</v>
      </c>
      <c r="Q459" s="70" t="s">
        <v>68</v>
      </c>
      <c r="R459" s="66"/>
      <c r="S459" s="67"/>
    </row>
    <row r="460" spans="2:19" x14ac:dyDescent="0.3">
      <c r="B460" s="66" t="s">
        <v>407</v>
      </c>
      <c r="C460" s="67" t="s">
        <v>408</v>
      </c>
      <c r="D460" s="68" t="s">
        <v>65</v>
      </c>
      <c r="E460" s="68" t="s">
        <v>64</v>
      </c>
      <c r="F460" s="69">
        <v>2273453980101</v>
      </c>
      <c r="G460" s="68" t="s">
        <v>64</v>
      </c>
      <c r="H460" s="68" t="s">
        <v>64</v>
      </c>
      <c r="I460" s="68" t="s">
        <v>65</v>
      </c>
      <c r="J460" s="68" t="s">
        <v>66</v>
      </c>
      <c r="K460" s="70">
        <v>0</v>
      </c>
      <c r="L460" s="70">
        <v>0</v>
      </c>
      <c r="M460" s="70">
        <v>0</v>
      </c>
      <c r="N460" s="70" t="s">
        <v>65</v>
      </c>
      <c r="O460" s="70">
        <v>0</v>
      </c>
      <c r="P460" s="70" t="s">
        <v>68</v>
      </c>
      <c r="Q460" s="70" t="s">
        <v>68</v>
      </c>
      <c r="R460" s="66"/>
      <c r="S460" s="67"/>
    </row>
    <row r="461" spans="2:19" x14ac:dyDescent="0.3">
      <c r="B461" s="66" t="s">
        <v>201</v>
      </c>
      <c r="C461" s="67" t="s">
        <v>202</v>
      </c>
      <c r="D461" s="68" t="s">
        <v>64</v>
      </c>
      <c r="E461" s="68" t="s">
        <v>65</v>
      </c>
      <c r="F461" s="69">
        <v>2976826951420</v>
      </c>
      <c r="G461" s="68" t="s">
        <v>64</v>
      </c>
      <c r="H461" s="68" t="s">
        <v>65</v>
      </c>
      <c r="I461" s="68" t="s">
        <v>66</v>
      </c>
      <c r="J461" s="68" t="s">
        <v>66</v>
      </c>
      <c r="K461" s="70" t="s">
        <v>65</v>
      </c>
      <c r="L461" s="70">
        <v>0</v>
      </c>
      <c r="M461" s="70">
        <v>0</v>
      </c>
      <c r="N461" s="70">
        <v>0</v>
      </c>
      <c r="O461" s="70">
        <v>0</v>
      </c>
      <c r="P461" s="70" t="s">
        <v>68</v>
      </c>
      <c r="Q461" s="70" t="s">
        <v>68</v>
      </c>
      <c r="R461" s="66"/>
      <c r="S461" s="67"/>
    </row>
    <row r="462" spans="2:19" x14ac:dyDescent="0.3">
      <c r="B462" s="66" t="s">
        <v>418</v>
      </c>
      <c r="C462" s="67" t="s">
        <v>419</v>
      </c>
      <c r="D462" s="68" t="s">
        <v>65</v>
      </c>
      <c r="E462" s="68" t="s">
        <v>64</v>
      </c>
      <c r="F462" s="69">
        <v>2527033590509</v>
      </c>
      <c r="G462" s="68" t="s">
        <v>64</v>
      </c>
      <c r="H462" s="68" t="s">
        <v>64</v>
      </c>
      <c r="I462" s="68" t="s">
        <v>65</v>
      </c>
      <c r="J462" s="68" t="s">
        <v>66</v>
      </c>
      <c r="K462" s="70">
        <v>0</v>
      </c>
      <c r="L462" s="70">
        <v>0</v>
      </c>
      <c r="M462" s="70">
        <v>0</v>
      </c>
      <c r="N462" s="70" t="s">
        <v>65</v>
      </c>
      <c r="O462" s="70">
        <v>0</v>
      </c>
      <c r="P462" s="70" t="s">
        <v>68</v>
      </c>
      <c r="Q462" s="70" t="s">
        <v>68</v>
      </c>
      <c r="R462" s="66"/>
      <c r="S462" s="67"/>
    </row>
    <row r="463" spans="2:19" x14ac:dyDescent="0.3">
      <c r="B463" s="66" t="s">
        <v>369</v>
      </c>
      <c r="C463" s="67" t="s">
        <v>165</v>
      </c>
      <c r="D463" s="68" t="s">
        <v>64</v>
      </c>
      <c r="E463" s="68" t="s">
        <v>65</v>
      </c>
      <c r="F463" s="69">
        <v>1996275411001</v>
      </c>
      <c r="G463" s="68" t="s">
        <v>64</v>
      </c>
      <c r="H463" s="68" t="s">
        <v>64</v>
      </c>
      <c r="I463" s="68" t="s">
        <v>65</v>
      </c>
      <c r="J463" s="68" t="s">
        <v>66</v>
      </c>
      <c r="K463" s="70">
        <v>0</v>
      </c>
      <c r="L463" s="70">
        <v>0</v>
      </c>
      <c r="M463" s="70">
        <v>0</v>
      </c>
      <c r="N463" s="70" t="s">
        <v>65</v>
      </c>
      <c r="O463" s="70">
        <v>0</v>
      </c>
      <c r="P463" s="70" t="s">
        <v>68</v>
      </c>
      <c r="Q463" s="70" t="s">
        <v>68</v>
      </c>
      <c r="R463" s="66"/>
      <c r="S463" s="67"/>
    </row>
    <row r="464" spans="2:19" x14ac:dyDescent="0.3">
      <c r="B464" s="66" t="s">
        <v>420</v>
      </c>
      <c r="C464" s="67" t="s">
        <v>205</v>
      </c>
      <c r="D464" s="68" t="s">
        <v>64</v>
      </c>
      <c r="E464" s="68" t="s">
        <v>65</v>
      </c>
      <c r="F464" s="69">
        <v>1949555160101</v>
      </c>
      <c r="G464" s="68" t="s">
        <v>64</v>
      </c>
      <c r="H464" s="68" t="s">
        <v>64</v>
      </c>
      <c r="I464" s="68" t="s">
        <v>65</v>
      </c>
      <c r="J464" s="68" t="s">
        <v>66</v>
      </c>
      <c r="K464" s="70">
        <v>0</v>
      </c>
      <c r="L464" s="70">
        <v>0</v>
      </c>
      <c r="M464" s="70">
        <v>0</v>
      </c>
      <c r="N464" s="70" t="s">
        <v>65</v>
      </c>
      <c r="O464" s="70">
        <v>0</v>
      </c>
      <c r="P464" s="70" t="s">
        <v>68</v>
      </c>
      <c r="Q464" s="70" t="s">
        <v>68</v>
      </c>
      <c r="R464" s="66"/>
      <c r="S464" s="67"/>
    </row>
    <row r="465" spans="2:19" x14ac:dyDescent="0.3">
      <c r="B465" s="66" t="s">
        <v>413</v>
      </c>
      <c r="C465" s="67" t="s">
        <v>442</v>
      </c>
      <c r="D465" s="68" t="s">
        <v>65</v>
      </c>
      <c r="E465" s="68" t="s">
        <v>64</v>
      </c>
      <c r="F465" s="69" t="s">
        <v>1418</v>
      </c>
      <c r="G465" s="68" t="s">
        <v>64</v>
      </c>
      <c r="H465" s="68" t="s">
        <v>64</v>
      </c>
      <c r="I465" s="68" t="s">
        <v>66</v>
      </c>
      <c r="J465" s="68" t="s">
        <v>65</v>
      </c>
      <c r="K465" s="70">
        <v>0</v>
      </c>
      <c r="L465" s="70">
        <v>0</v>
      </c>
      <c r="M465" s="70">
        <v>0</v>
      </c>
      <c r="N465" s="70" t="s">
        <v>65</v>
      </c>
      <c r="O465" s="70">
        <v>0</v>
      </c>
      <c r="P465" s="70" t="s">
        <v>68</v>
      </c>
      <c r="Q465" s="70" t="s">
        <v>68</v>
      </c>
      <c r="R465" s="66"/>
      <c r="S465" s="67"/>
    </row>
    <row r="466" spans="2:19" x14ac:dyDescent="0.3">
      <c r="B466" s="66" t="s">
        <v>1419</v>
      </c>
      <c r="C466" s="67" t="s">
        <v>1405</v>
      </c>
      <c r="D466" s="68" t="s">
        <v>65</v>
      </c>
      <c r="E466" s="68" t="s">
        <v>64</v>
      </c>
      <c r="F466" s="69" t="s">
        <v>1402</v>
      </c>
      <c r="G466" s="68" t="s">
        <v>65</v>
      </c>
      <c r="H466" s="68" t="s">
        <v>64</v>
      </c>
      <c r="I466" s="68" t="s">
        <v>66</v>
      </c>
      <c r="J466" s="68" t="s">
        <v>66</v>
      </c>
      <c r="K466" s="70">
        <v>0</v>
      </c>
      <c r="L466" s="70">
        <v>0</v>
      </c>
      <c r="M466" s="70">
        <v>0</v>
      </c>
      <c r="N466" s="70" t="s">
        <v>65</v>
      </c>
      <c r="O466" s="70">
        <v>0</v>
      </c>
      <c r="P466" s="70" t="s">
        <v>68</v>
      </c>
      <c r="Q466" s="70" t="s">
        <v>68</v>
      </c>
      <c r="R466" s="66"/>
      <c r="S466" s="67"/>
    </row>
    <row r="467" spans="2:19" x14ac:dyDescent="0.3">
      <c r="B467" s="66" t="s">
        <v>1420</v>
      </c>
      <c r="C467" s="67" t="s">
        <v>1405</v>
      </c>
      <c r="D467" s="68" t="s">
        <v>64</v>
      </c>
      <c r="E467" s="68" t="s">
        <v>65</v>
      </c>
      <c r="F467" s="69" t="s">
        <v>1402</v>
      </c>
      <c r="G467" s="68" t="s">
        <v>65</v>
      </c>
      <c r="H467" s="68" t="s">
        <v>64</v>
      </c>
      <c r="I467" s="68" t="s">
        <v>66</v>
      </c>
      <c r="J467" s="68" t="s">
        <v>66</v>
      </c>
      <c r="K467" s="70">
        <v>0</v>
      </c>
      <c r="L467" s="70">
        <v>0</v>
      </c>
      <c r="M467" s="70">
        <v>0</v>
      </c>
      <c r="N467" s="70" t="s">
        <v>65</v>
      </c>
      <c r="O467" s="70">
        <v>0</v>
      </c>
      <c r="P467" s="70" t="s">
        <v>68</v>
      </c>
      <c r="Q467" s="70" t="s">
        <v>68</v>
      </c>
      <c r="R467" s="66"/>
      <c r="S467" s="67"/>
    </row>
    <row r="468" spans="2:19" x14ac:dyDescent="0.3">
      <c r="B468" s="66" t="s">
        <v>1421</v>
      </c>
      <c r="C468" s="67" t="s">
        <v>465</v>
      </c>
      <c r="D468" s="68" t="s">
        <v>64</v>
      </c>
      <c r="E468" s="68" t="s">
        <v>65</v>
      </c>
      <c r="F468" s="69" t="s">
        <v>1402</v>
      </c>
      <c r="G468" s="68" t="s">
        <v>65</v>
      </c>
      <c r="H468" s="68" t="s">
        <v>64</v>
      </c>
      <c r="I468" s="68" t="s">
        <v>66</v>
      </c>
      <c r="J468" s="68" t="s">
        <v>66</v>
      </c>
      <c r="K468" s="70">
        <v>0</v>
      </c>
      <c r="L468" s="70">
        <v>0</v>
      </c>
      <c r="M468" s="70">
        <v>0</v>
      </c>
      <c r="N468" s="70" t="s">
        <v>65</v>
      </c>
      <c r="O468" s="70">
        <v>0</v>
      </c>
      <c r="P468" s="70" t="s">
        <v>68</v>
      </c>
      <c r="Q468" s="70" t="s">
        <v>68</v>
      </c>
      <c r="R468" s="66"/>
      <c r="S468" s="67"/>
    </row>
    <row r="469" spans="2:19" x14ac:dyDescent="0.3">
      <c r="B469" s="66" t="s">
        <v>1422</v>
      </c>
      <c r="C469" s="67" t="s">
        <v>1423</v>
      </c>
      <c r="D469" s="68" t="s">
        <v>65</v>
      </c>
      <c r="E469" s="68" t="s">
        <v>64</v>
      </c>
      <c r="F469" s="69" t="s">
        <v>1402</v>
      </c>
      <c r="G469" s="68" t="s">
        <v>65</v>
      </c>
      <c r="H469" s="68" t="s">
        <v>64</v>
      </c>
      <c r="I469" s="68" t="s">
        <v>66</v>
      </c>
      <c r="J469" s="68" t="s">
        <v>66</v>
      </c>
      <c r="K469" s="70">
        <v>0</v>
      </c>
      <c r="L469" s="70">
        <v>0</v>
      </c>
      <c r="M469" s="70">
        <v>0</v>
      </c>
      <c r="N469" s="70" t="s">
        <v>65</v>
      </c>
      <c r="O469" s="70">
        <v>0</v>
      </c>
      <c r="P469" s="70" t="s">
        <v>68</v>
      </c>
      <c r="Q469" s="70" t="s">
        <v>68</v>
      </c>
      <c r="R469" s="66"/>
      <c r="S469" s="67"/>
    </row>
    <row r="470" spans="2:19" x14ac:dyDescent="0.3">
      <c r="B470" s="66" t="s">
        <v>367</v>
      </c>
      <c r="C470" s="67" t="s">
        <v>502</v>
      </c>
      <c r="D470" s="68" t="s">
        <v>65</v>
      </c>
      <c r="E470" s="68" t="s">
        <v>64</v>
      </c>
      <c r="F470" s="69" t="s">
        <v>1402</v>
      </c>
      <c r="G470" s="68" t="s">
        <v>65</v>
      </c>
      <c r="H470" s="68" t="s">
        <v>64</v>
      </c>
      <c r="I470" s="68" t="s">
        <v>66</v>
      </c>
      <c r="J470" s="68" t="s">
        <v>66</v>
      </c>
      <c r="K470" s="70">
        <v>0</v>
      </c>
      <c r="L470" s="70">
        <v>0</v>
      </c>
      <c r="M470" s="70">
        <v>0</v>
      </c>
      <c r="N470" s="70" t="s">
        <v>65</v>
      </c>
      <c r="O470" s="70">
        <v>0</v>
      </c>
      <c r="P470" s="70" t="s">
        <v>68</v>
      </c>
      <c r="Q470" s="70" t="s">
        <v>68</v>
      </c>
      <c r="R470" s="66"/>
      <c r="S470" s="67"/>
    </row>
    <row r="471" spans="2:19" x14ac:dyDescent="0.3">
      <c r="B471" s="66" t="s">
        <v>499</v>
      </c>
      <c r="C471" s="67" t="s">
        <v>1423</v>
      </c>
      <c r="D471" s="68" t="s">
        <v>65</v>
      </c>
      <c r="E471" s="68" t="s">
        <v>64</v>
      </c>
      <c r="F471" s="69" t="s">
        <v>1402</v>
      </c>
      <c r="G471" s="68" t="s">
        <v>65</v>
      </c>
      <c r="H471" s="68" t="s">
        <v>64</v>
      </c>
      <c r="I471" s="68" t="s">
        <v>66</v>
      </c>
      <c r="J471" s="68" t="s">
        <v>66</v>
      </c>
      <c r="K471" s="70">
        <v>0</v>
      </c>
      <c r="L471" s="70">
        <v>0</v>
      </c>
      <c r="M471" s="70">
        <v>0</v>
      </c>
      <c r="N471" s="70" t="s">
        <v>65</v>
      </c>
      <c r="O471" s="70">
        <v>0</v>
      </c>
      <c r="P471" s="70" t="s">
        <v>68</v>
      </c>
      <c r="Q471" s="70" t="s">
        <v>68</v>
      </c>
      <c r="R471" s="66"/>
      <c r="S471" s="67"/>
    </row>
    <row r="472" spans="2:19" x14ac:dyDescent="0.3">
      <c r="B472" s="66" t="s">
        <v>421</v>
      </c>
      <c r="C472" s="67" t="s">
        <v>204</v>
      </c>
      <c r="D472" s="68" t="s">
        <v>65</v>
      </c>
      <c r="E472" s="68" t="s">
        <v>64</v>
      </c>
      <c r="F472" s="69">
        <v>2226173061015</v>
      </c>
      <c r="G472" s="68" t="s">
        <v>64</v>
      </c>
      <c r="H472" s="68" t="s">
        <v>65</v>
      </c>
      <c r="I472" s="68" t="s">
        <v>66</v>
      </c>
      <c r="J472" s="68" t="s">
        <v>66</v>
      </c>
      <c r="K472" s="70">
        <v>0</v>
      </c>
      <c r="L472" s="70">
        <v>0</v>
      </c>
      <c r="M472" s="70">
        <v>0</v>
      </c>
      <c r="N472" s="70" t="s">
        <v>65</v>
      </c>
      <c r="O472" s="70">
        <v>0</v>
      </c>
      <c r="P472" s="70" t="s">
        <v>68</v>
      </c>
      <c r="Q472" s="70" t="s">
        <v>68</v>
      </c>
      <c r="R472" s="66"/>
      <c r="S472" s="67"/>
    </row>
    <row r="473" spans="2:19" x14ac:dyDescent="0.3">
      <c r="B473" s="66" t="s">
        <v>413</v>
      </c>
      <c r="C473" s="67" t="s">
        <v>422</v>
      </c>
      <c r="D473" s="68" t="s">
        <v>65</v>
      </c>
      <c r="E473" s="68" t="s">
        <v>64</v>
      </c>
      <c r="F473" s="69">
        <v>1732630380101</v>
      </c>
      <c r="G473" s="68" t="s">
        <v>64</v>
      </c>
      <c r="H473" s="68" t="s">
        <v>64</v>
      </c>
      <c r="I473" s="68" t="s">
        <v>65</v>
      </c>
      <c r="J473" s="68" t="s">
        <v>66</v>
      </c>
      <c r="K473" s="70">
        <v>0</v>
      </c>
      <c r="L473" s="70">
        <v>0</v>
      </c>
      <c r="M473" s="70">
        <v>0</v>
      </c>
      <c r="N473" s="70" t="s">
        <v>65</v>
      </c>
      <c r="O473" s="70">
        <v>0</v>
      </c>
      <c r="P473" s="70" t="s">
        <v>68</v>
      </c>
      <c r="Q473" s="70" t="s">
        <v>68</v>
      </c>
      <c r="R473" s="66"/>
      <c r="S473" s="67"/>
    </row>
    <row r="474" spans="2:19" x14ac:dyDescent="0.3">
      <c r="B474" s="66" t="s">
        <v>423</v>
      </c>
      <c r="C474" s="67" t="s">
        <v>424</v>
      </c>
      <c r="D474" s="68" t="s">
        <v>65</v>
      </c>
      <c r="E474" s="68" t="s">
        <v>64</v>
      </c>
      <c r="F474" s="69">
        <v>1007176880101</v>
      </c>
      <c r="G474" s="68" t="s">
        <v>64</v>
      </c>
      <c r="H474" s="68" t="s">
        <v>65</v>
      </c>
      <c r="I474" s="68" t="s">
        <v>66</v>
      </c>
      <c r="J474" s="68" t="s">
        <v>66</v>
      </c>
      <c r="K474" s="70">
        <v>0</v>
      </c>
      <c r="L474" s="70">
        <v>0</v>
      </c>
      <c r="M474" s="70">
        <v>0</v>
      </c>
      <c r="N474" s="70" t="s">
        <v>65</v>
      </c>
      <c r="O474" s="70">
        <v>0</v>
      </c>
      <c r="P474" s="70" t="s">
        <v>68</v>
      </c>
      <c r="Q474" s="70" t="s">
        <v>68</v>
      </c>
      <c r="R474" s="66"/>
      <c r="S474" s="67"/>
    </row>
    <row r="475" spans="2:19" x14ac:dyDescent="0.3">
      <c r="B475" s="66" t="s">
        <v>425</v>
      </c>
      <c r="C475" s="67" t="s">
        <v>426</v>
      </c>
      <c r="D475" s="68" t="s">
        <v>65</v>
      </c>
      <c r="E475" s="68" t="s">
        <v>64</v>
      </c>
      <c r="F475" s="69">
        <v>2184266901601</v>
      </c>
      <c r="G475" s="68" t="s">
        <v>64</v>
      </c>
      <c r="H475" s="68" t="s">
        <v>64</v>
      </c>
      <c r="I475" s="68" t="s">
        <v>66</v>
      </c>
      <c r="J475" s="68" t="s">
        <v>65</v>
      </c>
      <c r="K475" s="70" t="s">
        <v>65</v>
      </c>
      <c r="L475" s="70">
        <v>0</v>
      </c>
      <c r="M475" s="70">
        <v>0</v>
      </c>
      <c r="N475" s="70">
        <v>0</v>
      </c>
      <c r="O475" s="70">
        <v>0</v>
      </c>
      <c r="P475" s="70" t="s">
        <v>68</v>
      </c>
      <c r="Q475" s="70" t="s">
        <v>68</v>
      </c>
      <c r="R475" s="66"/>
      <c r="S475" s="67"/>
    </row>
    <row r="476" spans="2:19" x14ac:dyDescent="0.3">
      <c r="B476" s="66" t="s">
        <v>407</v>
      </c>
      <c r="C476" s="67" t="s">
        <v>408</v>
      </c>
      <c r="D476" s="68" t="s">
        <v>65</v>
      </c>
      <c r="E476" s="68" t="s">
        <v>64</v>
      </c>
      <c r="F476" s="69">
        <v>2273453980101</v>
      </c>
      <c r="G476" s="68" t="s">
        <v>64</v>
      </c>
      <c r="H476" s="68" t="s">
        <v>64</v>
      </c>
      <c r="I476" s="68" t="s">
        <v>65</v>
      </c>
      <c r="J476" s="68" t="s">
        <v>66</v>
      </c>
      <c r="K476" s="70">
        <v>0</v>
      </c>
      <c r="L476" s="70">
        <v>0</v>
      </c>
      <c r="M476" s="70">
        <v>0</v>
      </c>
      <c r="N476" s="70" t="s">
        <v>65</v>
      </c>
      <c r="O476" s="70">
        <v>0</v>
      </c>
      <c r="P476" s="70" t="s">
        <v>68</v>
      </c>
      <c r="Q476" s="70" t="s">
        <v>68</v>
      </c>
      <c r="R476" s="66"/>
      <c r="S476" s="67"/>
    </row>
    <row r="477" spans="2:19" x14ac:dyDescent="0.3">
      <c r="B477" s="66" t="s">
        <v>121</v>
      </c>
      <c r="C477" s="67" t="s">
        <v>299</v>
      </c>
      <c r="D477" s="68" t="s">
        <v>64</v>
      </c>
      <c r="E477" s="68" t="s">
        <v>65</v>
      </c>
      <c r="F477" s="69" t="s">
        <v>1402</v>
      </c>
      <c r="G477" s="68" t="s">
        <v>64</v>
      </c>
      <c r="H477" s="68" t="s">
        <v>64</v>
      </c>
      <c r="I477" s="68" t="s">
        <v>66</v>
      </c>
      <c r="J477" s="68" t="s">
        <v>65</v>
      </c>
      <c r="K477" s="70">
        <v>0</v>
      </c>
      <c r="L477" s="70">
        <v>0</v>
      </c>
      <c r="M477" s="70">
        <v>0</v>
      </c>
      <c r="N477" s="70" t="s">
        <v>65</v>
      </c>
      <c r="O477" s="70">
        <v>0</v>
      </c>
      <c r="P477" s="70" t="s">
        <v>68</v>
      </c>
      <c r="Q477" s="70" t="s">
        <v>68</v>
      </c>
      <c r="R477" s="66"/>
      <c r="S477" s="67"/>
    </row>
    <row r="478" spans="2:19" x14ac:dyDescent="0.3">
      <c r="B478" s="66" t="s">
        <v>1424</v>
      </c>
      <c r="C478" s="67" t="s">
        <v>299</v>
      </c>
      <c r="D478" s="68" t="s">
        <v>64</v>
      </c>
      <c r="E478" s="68" t="s">
        <v>65</v>
      </c>
      <c r="F478" s="69" t="s">
        <v>1402</v>
      </c>
      <c r="G478" s="68" t="s">
        <v>65</v>
      </c>
      <c r="H478" s="68" t="s">
        <v>64</v>
      </c>
      <c r="I478" s="68" t="s">
        <v>66</v>
      </c>
      <c r="J478" s="68" t="s">
        <v>66</v>
      </c>
      <c r="K478" s="70">
        <v>0</v>
      </c>
      <c r="L478" s="70">
        <v>0</v>
      </c>
      <c r="M478" s="70">
        <v>0</v>
      </c>
      <c r="N478" s="70" t="s">
        <v>65</v>
      </c>
      <c r="O478" s="70">
        <v>0</v>
      </c>
      <c r="P478" s="70" t="s">
        <v>68</v>
      </c>
      <c r="Q478" s="70" t="s">
        <v>68</v>
      </c>
      <c r="R478" s="66"/>
      <c r="S478" s="67"/>
    </row>
    <row r="479" spans="2:19" x14ac:dyDescent="0.3">
      <c r="B479" s="66" t="s">
        <v>421</v>
      </c>
      <c r="C479" s="67" t="s">
        <v>204</v>
      </c>
      <c r="D479" s="68" t="s">
        <v>65</v>
      </c>
      <c r="E479" s="68" t="s">
        <v>64</v>
      </c>
      <c r="F479" s="69">
        <v>2226173061015</v>
      </c>
      <c r="G479" s="68" t="s">
        <v>64</v>
      </c>
      <c r="H479" s="68" t="s">
        <v>65</v>
      </c>
      <c r="I479" s="68" t="s">
        <v>66</v>
      </c>
      <c r="J479" s="68" t="s">
        <v>66</v>
      </c>
      <c r="K479" s="70">
        <v>0</v>
      </c>
      <c r="L479" s="70">
        <v>0</v>
      </c>
      <c r="M479" s="70">
        <v>0</v>
      </c>
      <c r="N479" s="70" t="s">
        <v>65</v>
      </c>
      <c r="O479" s="70">
        <v>0</v>
      </c>
      <c r="P479" s="70" t="s">
        <v>68</v>
      </c>
      <c r="Q479" s="70" t="s">
        <v>68</v>
      </c>
      <c r="R479" s="66"/>
      <c r="S479" s="67"/>
    </row>
    <row r="480" spans="2:19" x14ac:dyDescent="0.3">
      <c r="B480" s="66" t="s">
        <v>413</v>
      </c>
      <c r="C480" s="67" t="s">
        <v>422</v>
      </c>
      <c r="D480" s="68" t="s">
        <v>65</v>
      </c>
      <c r="E480" s="68" t="s">
        <v>64</v>
      </c>
      <c r="F480" s="69">
        <v>1732630380101</v>
      </c>
      <c r="G480" s="68" t="s">
        <v>64</v>
      </c>
      <c r="H480" s="68" t="s">
        <v>64</v>
      </c>
      <c r="I480" s="68" t="s">
        <v>65</v>
      </c>
      <c r="J480" s="68" t="s">
        <v>66</v>
      </c>
      <c r="K480" s="70">
        <v>0</v>
      </c>
      <c r="L480" s="70">
        <v>0</v>
      </c>
      <c r="M480" s="70">
        <v>0</v>
      </c>
      <c r="N480" s="70" t="s">
        <v>65</v>
      </c>
      <c r="O480" s="70">
        <v>0</v>
      </c>
      <c r="P480" s="70" t="s">
        <v>68</v>
      </c>
      <c r="Q480" s="70" t="s">
        <v>68</v>
      </c>
      <c r="R480" s="66"/>
      <c r="S480" s="67"/>
    </row>
    <row r="481" spans="2:19" x14ac:dyDescent="0.3">
      <c r="B481" s="66" t="s">
        <v>423</v>
      </c>
      <c r="C481" s="67" t="s">
        <v>424</v>
      </c>
      <c r="D481" s="68" t="s">
        <v>65</v>
      </c>
      <c r="E481" s="68" t="s">
        <v>64</v>
      </c>
      <c r="F481" s="69">
        <v>1007176880101</v>
      </c>
      <c r="G481" s="68" t="s">
        <v>64</v>
      </c>
      <c r="H481" s="68" t="s">
        <v>65</v>
      </c>
      <c r="I481" s="68" t="s">
        <v>66</v>
      </c>
      <c r="J481" s="68" t="s">
        <v>66</v>
      </c>
      <c r="K481" s="70">
        <v>0</v>
      </c>
      <c r="L481" s="70">
        <v>0</v>
      </c>
      <c r="M481" s="70">
        <v>0</v>
      </c>
      <c r="N481" s="70" t="s">
        <v>65</v>
      </c>
      <c r="O481" s="70">
        <v>0</v>
      </c>
      <c r="P481" s="70" t="s">
        <v>68</v>
      </c>
      <c r="Q481" s="70" t="s">
        <v>68</v>
      </c>
      <c r="R481" s="66"/>
      <c r="S481" s="67"/>
    </row>
    <row r="482" spans="2:19" x14ac:dyDescent="0.3">
      <c r="B482" s="66" t="s">
        <v>425</v>
      </c>
      <c r="C482" s="67" t="s">
        <v>426</v>
      </c>
      <c r="D482" s="68" t="s">
        <v>65</v>
      </c>
      <c r="E482" s="68" t="s">
        <v>64</v>
      </c>
      <c r="F482" s="69">
        <v>2184266901601</v>
      </c>
      <c r="G482" s="68" t="s">
        <v>64</v>
      </c>
      <c r="H482" s="68" t="s">
        <v>64</v>
      </c>
      <c r="I482" s="68" t="s">
        <v>66</v>
      </c>
      <c r="J482" s="68" t="s">
        <v>65</v>
      </c>
      <c r="K482" s="70" t="s">
        <v>65</v>
      </c>
      <c r="L482" s="70">
        <v>0</v>
      </c>
      <c r="M482" s="70">
        <v>0</v>
      </c>
      <c r="N482" s="70">
        <v>0</v>
      </c>
      <c r="O482" s="70">
        <v>0</v>
      </c>
      <c r="P482" s="70" t="s">
        <v>68</v>
      </c>
      <c r="Q482" s="70" t="s">
        <v>68</v>
      </c>
      <c r="R482" s="66"/>
      <c r="S482" s="67"/>
    </row>
    <row r="483" spans="2:19" x14ac:dyDescent="0.3">
      <c r="B483" s="66" t="s">
        <v>407</v>
      </c>
      <c r="C483" s="67" t="s">
        <v>408</v>
      </c>
      <c r="D483" s="68" t="s">
        <v>65</v>
      </c>
      <c r="E483" s="68" t="s">
        <v>64</v>
      </c>
      <c r="F483" s="69">
        <v>2273453980101</v>
      </c>
      <c r="G483" s="68" t="s">
        <v>64</v>
      </c>
      <c r="H483" s="68" t="s">
        <v>64</v>
      </c>
      <c r="I483" s="68" t="s">
        <v>65</v>
      </c>
      <c r="J483" s="68" t="s">
        <v>66</v>
      </c>
      <c r="K483" s="70">
        <v>0</v>
      </c>
      <c r="L483" s="70">
        <v>0</v>
      </c>
      <c r="M483" s="70">
        <v>0</v>
      </c>
      <c r="N483" s="70" t="s">
        <v>65</v>
      </c>
      <c r="O483" s="70">
        <v>0</v>
      </c>
      <c r="P483" s="70" t="s">
        <v>68</v>
      </c>
      <c r="Q483" s="70" t="s">
        <v>68</v>
      </c>
      <c r="R483" s="66"/>
      <c r="S483" s="67"/>
    </row>
    <row r="484" spans="2:19" x14ac:dyDescent="0.3">
      <c r="B484" s="66" t="s">
        <v>121</v>
      </c>
      <c r="C484" s="67" t="s">
        <v>299</v>
      </c>
      <c r="D484" s="68" t="s">
        <v>64</v>
      </c>
      <c r="E484" s="68" t="s">
        <v>65</v>
      </c>
      <c r="F484" s="69" t="s">
        <v>1402</v>
      </c>
      <c r="G484" s="68" t="s">
        <v>64</v>
      </c>
      <c r="H484" s="68" t="s">
        <v>64</v>
      </c>
      <c r="I484" s="68" t="s">
        <v>66</v>
      </c>
      <c r="J484" s="68" t="s">
        <v>65</v>
      </c>
      <c r="K484" s="70">
        <v>0</v>
      </c>
      <c r="L484" s="70">
        <v>0</v>
      </c>
      <c r="M484" s="70">
        <v>0</v>
      </c>
      <c r="N484" s="70" t="s">
        <v>65</v>
      </c>
      <c r="O484" s="70">
        <v>0</v>
      </c>
      <c r="P484" s="70" t="s">
        <v>68</v>
      </c>
      <c r="Q484" s="70" t="s">
        <v>68</v>
      </c>
      <c r="R484" s="66"/>
      <c r="S484" s="67"/>
    </row>
    <row r="485" spans="2:19" x14ac:dyDescent="0.3">
      <c r="B485" s="66" t="s">
        <v>1424</v>
      </c>
      <c r="C485" s="67" t="s">
        <v>299</v>
      </c>
      <c r="D485" s="68" t="s">
        <v>64</v>
      </c>
      <c r="E485" s="68" t="s">
        <v>65</v>
      </c>
      <c r="F485" s="69" t="s">
        <v>1402</v>
      </c>
      <c r="G485" s="68" t="s">
        <v>65</v>
      </c>
      <c r="H485" s="68" t="s">
        <v>64</v>
      </c>
      <c r="I485" s="68" t="s">
        <v>66</v>
      </c>
      <c r="J485" s="68" t="s">
        <v>66</v>
      </c>
      <c r="K485" s="70">
        <v>0</v>
      </c>
      <c r="L485" s="70">
        <v>0</v>
      </c>
      <c r="M485" s="70">
        <v>0</v>
      </c>
      <c r="N485" s="70" t="s">
        <v>65</v>
      </c>
      <c r="O485" s="70">
        <v>0</v>
      </c>
      <c r="P485" s="70" t="s">
        <v>68</v>
      </c>
      <c r="Q485" s="70" t="s">
        <v>68</v>
      </c>
      <c r="R485" s="66"/>
      <c r="S485" s="67"/>
    </row>
    <row r="486" spans="2:19" x14ac:dyDescent="0.3">
      <c r="B486" s="66" t="s">
        <v>427</v>
      </c>
      <c r="C486" s="67" t="s">
        <v>428</v>
      </c>
      <c r="D486" s="68" t="s">
        <v>64</v>
      </c>
      <c r="E486" s="68" t="s">
        <v>65</v>
      </c>
      <c r="F486" s="69">
        <v>2204932350101</v>
      </c>
      <c r="G486" s="68" t="s">
        <v>64</v>
      </c>
      <c r="H486" s="68" t="s">
        <v>64</v>
      </c>
      <c r="I486" s="68" t="s">
        <v>65</v>
      </c>
      <c r="J486" s="68" t="s">
        <v>66</v>
      </c>
      <c r="K486" s="70">
        <v>0</v>
      </c>
      <c r="L486" s="70">
        <v>0</v>
      </c>
      <c r="M486" s="70">
        <v>0</v>
      </c>
      <c r="N486" s="70" t="s">
        <v>65</v>
      </c>
      <c r="O486" s="70">
        <v>0</v>
      </c>
      <c r="P486" s="70" t="s">
        <v>68</v>
      </c>
      <c r="Q486" s="70" t="s">
        <v>68</v>
      </c>
      <c r="R486" s="66"/>
      <c r="S486" s="67"/>
    </row>
    <row r="487" spans="2:19" x14ac:dyDescent="0.3">
      <c r="B487" s="66" t="s">
        <v>429</v>
      </c>
      <c r="C487" s="67" t="s">
        <v>430</v>
      </c>
      <c r="D487" s="68" t="s">
        <v>65</v>
      </c>
      <c r="E487" s="68" t="s">
        <v>64</v>
      </c>
      <c r="F487" s="69">
        <v>2634358220101</v>
      </c>
      <c r="G487" s="68" t="s">
        <v>64</v>
      </c>
      <c r="H487" s="68" t="s">
        <v>65</v>
      </c>
      <c r="I487" s="68" t="s">
        <v>66</v>
      </c>
      <c r="J487" s="68" t="s">
        <v>66</v>
      </c>
      <c r="K487" s="70">
        <v>0</v>
      </c>
      <c r="L487" s="70">
        <v>0</v>
      </c>
      <c r="M487" s="70">
        <v>0</v>
      </c>
      <c r="N487" s="70" t="s">
        <v>65</v>
      </c>
      <c r="O487" s="70">
        <v>0</v>
      </c>
      <c r="P487" s="70" t="s">
        <v>68</v>
      </c>
      <c r="Q487" s="70" t="s">
        <v>68</v>
      </c>
      <c r="R487" s="66"/>
      <c r="S487" s="67"/>
    </row>
    <row r="488" spans="2:19" x14ac:dyDescent="0.3">
      <c r="B488" s="66" t="s">
        <v>194</v>
      </c>
      <c r="C488" s="67" t="s">
        <v>431</v>
      </c>
      <c r="D488" s="68" t="s">
        <v>64</v>
      </c>
      <c r="E488" s="68" t="s">
        <v>65</v>
      </c>
      <c r="F488" s="69">
        <v>2234018031601</v>
      </c>
      <c r="G488" s="68" t="s">
        <v>64</v>
      </c>
      <c r="H488" s="68" t="s">
        <v>64</v>
      </c>
      <c r="I488" s="68" t="s">
        <v>65</v>
      </c>
      <c r="J488" s="68" t="s">
        <v>66</v>
      </c>
      <c r="K488" s="70">
        <v>0</v>
      </c>
      <c r="L488" s="70">
        <v>0</v>
      </c>
      <c r="M488" s="70">
        <v>0</v>
      </c>
      <c r="N488" s="70" t="s">
        <v>65</v>
      </c>
      <c r="O488" s="70">
        <v>0</v>
      </c>
      <c r="P488" s="70" t="s">
        <v>68</v>
      </c>
      <c r="Q488" s="70" t="s">
        <v>68</v>
      </c>
      <c r="R488" s="66"/>
      <c r="S488" s="67"/>
    </row>
    <row r="489" spans="2:19" x14ac:dyDescent="0.3">
      <c r="B489" s="66" t="s">
        <v>154</v>
      </c>
      <c r="C489" s="67" t="s">
        <v>432</v>
      </c>
      <c r="D489" s="68" t="s">
        <v>64</v>
      </c>
      <c r="E489" s="68" t="s">
        <v>65</v>
      </c>
      <c r="F489" s="69">
        <v>2575172780101</v>
      </c>
      <c r="G489" s="68" t="s">
        <v>64</v>
      </c>
      <c r="H489" s="68" t="s">
        <v>65</v>
      </c>
      <c r="I489" s="68" t="s">
        <v>66</v>
      </c>
      <c r="J489" s="68" t="s">
        <v>66</v>
      </c>
      <c r="K489" s="70">
        <v>0</v>
      </c>
      <c r="L489" s="70">
        <v>0</v>
      </c>
      <c r="M489" s="70">
        <v>0</v>
      </c>
      <c r="N489" s="70" t="s">
        <v>65</v>
      </c>
      <c r="O489" s="70">
        <v>0</v>
      </c>
      <c r="P489" s="70" t="s">
        <v>68</v>
      </c>
      <c r="Q489" s="70" t="s">
        <v>68</v>
      </c>
      <c r="R489" s="66"/>
      <c r="S489" s="67"/>
    </row>
    <row r="490" spans="2:19" x14ac:dyDescent="0.3">
      <c r="B490" s="66" t="s">
        <v>369</v>
      </c>
      <c r="C490" s="67" t="s">
        <v>433</v>
      </c>
      <c r="D490" s="68" t="s">
        <v>64</v>
      </c>
      <c r="E490" s="68" t="s">
        <v>65</v>
      </c>
      <c r="F490" s="69">
        <v>2236818491705</v>
      </c>
      <c r="G490" s="68" t="s">
        <v>64</v>
      </c>
      <c r="H490" s="68" t="s">
        <v>65</v>
      </c>
      <c r="I490" s="68" t="s">
        <v>66</v>
      </c>
      <c r="J490" s="68" t="s">
        <v>66</v>
      </c>
      <c r="K490" s="70">
        <v>0</v>
      </c>
      <c r="L490" s="70">
        <v>0</v>
      </c>
      <c r="M490" s="70">
        <v>0</v>
      </c>
      <c r="N490" s="70" t="s">
        <v>65</v>
      </c>
      <c r="O490" s="70">
        <v>0</v>
      </c>
      <c r="P490" s="70" t="s">
        <v>68</v>
      </c>
      <c r="Q490" s="70" t="s">
        <v>68</v>
      </c>
      <c r="R490" s="66"/>
      <c r="S490" s="67"/>
    </row>
    <row r="491" spans="2:19" x14ac:dyDescent="0.3">
      <c r="B491" s="66" t="s">
        <v>434</v>
      </c>
      <c r="C491" s="67" t="s">
        <v>435</v>
      </c>
      <c r="D491" s="68" t="s">
        <v>64</v>
      </c>
      <c r="E491" s="68" t="s">
        <v>65</v>
      </c>
      <c r="F491" s="69">
        <v>2429530930101</v>
      </c>
      <c r="G491" s="68" t="s">
        <v>64</v>
      </c>
      <c r="H491" s="68" t="s">
        <v>64</v>
      </c>
      <c r="I491" s="68" t="s">
        <v>65</v>
      </c>
      <c r="J491" s="68" t="s">
        <v>66</v>
      </c>
      <c r="K491" s="70">
        <v>0</v>
      </c>
      <c r="L491" s="70">
        <v>0</v>
      </c>
      <c r="M491" s="70">
        <v>0</v>
      </c>
      <c r="N491" s="70" t="s">
        <v>65</v>
      </c>
      <c r="O491" s="70">
        <v>0</v>
      </c>
      <c r="P491" s="70" t="s">
        <v>68</v>
      </c>
      <c r="Q491" s="70" t="s">
        <v>68</v>
      </c>
      <c r="R491" s="66"/>
      <c r="S491" s="67"/>
    </row>
    <row r="492" spans="2:19" x14ac:dyDescent="0.3">
      <c r="B492" s="66" t="s">
        <v>177</v>
      </c>
      <c r="C492" s="67" t="s">
        <v>1425</v>
      </c>
      <c r="D492" s="68" t="s">
        <v>64</v>
      </c>
      <c r="E492" s="68" t="s">
        <v>65</v>
      </c>
      <c r="F492" s="69" t="s">
        <v>1402</v>
      </c>
      <c r="G492" s="68" t="s">
        <v>64</v>
      </c>
      <c r="H492" s="68" t="s">
        <v>65</v>
      </c>
      <c r="I492" s="68" t="s">
        <v>66</v>
      </c>
      <c r="J492" s="68" t="s">
        <v>66</v>
      </c>
      <c r="K492" s="70">
        <v>0</v>
      </c>
      <c r="L492" s="70">
        <v>0</v>
      </c>
      <c r="M492" s="70">
        <v>0</v>
      </c>
      <c r="N492" s="70" t="s">
        <v>65</v>
      </c>
      <c r="O492" s="70">
        <v>0</v>
      </c>
      <c r="P492" s="70" t="s">
        <v>68</v>
      </c>
      <c r="Q492" s="70" t="s">
        <v>68</v>
      </c>
      <c r="R492" s="66"/>
      <c r="S492" s="67"/>
    </row>
    <row r="493" spans="2:19" x14ac:dyDescent="0.3">
      <c r="B493" s="66" t="s">
        <v>436</v>
      </c>
      <c r="C493" s="67" t="s">
        <v>437</v>
      </c>
      <c r="D493" s="68" t="s">
        <v>65</v>
      </c>
      <c r="E493" s="68" t="s">
        <v>64</v>
      </c>
      <c r="F493" s="69">
        <v>1662198860101</v>
      </c>
      <c r="G493" s="68" t="s">
        <v>64</v>
      </c>
      <c r="H493" s="68" t="s">
        <v>64</v>
      </c>
      <c r="I493" s="68" t="s">
        <v>66</v>
      </c>
      <c r="J493" s="68" t="s">
        <v>65</v>
      </c>
      <c r="K493" s="70">
        <v>0</v>
      </c>
      <c r="L493" s="70">
        <v>0</v>
      </c>
      <c r="M493" s="70">
        <v>0</v>
      </c>
      <c r="N493" s="70" t="s">
        <v>65</v>
      </c>
      <c r="O493" s="70">
        <v>0</v>
      </c>
      <c r="P493" s="70" t="s">
        <v>68</v>
      </c>
      <c r="Q493" s="70" t="s">
        <v>68</v>
      </c>
      <c r="R493" s="66"/>
      <c r="S493" s="67"/>
    </row>
    <row r="494" spans="2:19" x14ac:dyDescent="0.3">
      <c r="B494" s="66" t="s">
        <v>1426</v>
      </c>
      <c r="C494" s="67" t="s">
        <v>1427</v>
      </c>
      <c r="D494" s="68" t="s">
        <v>65</v>
      </c>
      <c r="E494" s="68" t="s">
        <v>64</v>
      </c>
      <c r="F494" s="69" t="s">
        <v>1402</v>
      </c>
      <c r="G494" s="68" t="s">
        <v>65</v>
      </c>
      <c r="H494" s="68" t="s">
        <v>64</v>
      </c>
      <c r="I494" s="68" t="s">
        <v>66</v>
      </c>
      <c r="J494" s="68" t="s">
        <v>66</v>
      </c>
      <c r="K494" s="70">
        <v>0</v>
      </c>
      <c r="L494" s="70">
        <v>0</v>
      </c>
      <c r="M494" s="70">
        <v>0</v>
      </c>
      <c r="N494" s="70" t="s">
        <v>65</v>
      </c>
      <c r="O494" s="70">
        <v>0</v>
      </c>
      <c r="P494" s="70" t="s">
        <v>68</v>
      </c>
      <c r="Q494" s="70" t="s">
        <v>68</v>
      </c>
      <c r="R494" s="66"/>
      <c r="S494" s="67"/>
    </row>
    <row r="495" spans="2:19" x14ac:dyDescent="0.3">
      <c r="B495" s="66" t="s">
        <v>438</v>
      </c>
      <c r="C495" s="67" t="s">
        <v>439</v>
      </c>
      <c r="D495" s="68" t="s">
        <v>65</v>
      </c>
      <c r="E495" s="68" t="s">
        <v>64</v>
      </c>
      <c r="F495" s="69">
        <v>1969946830101</v>
      </c>
      <c r="G495" s="68" t="s">
        <v>64</v>
      </c>
      <c r="H495" s="68" t="s">
        <v>64</v>
      </c>
      <c r="I495" s="68" t="s">
        <v>66</v>
      </c>
      <c r="J495" s="68" t="s">
        <v>65</v>
      </c>
      <c r="K495" s="70">
        <v>0</v>
      </c>
      <c r="L495" s="70">
        <v>0</v>
      </c>
      <c r="M495" s="70">
        <v>0</v>
      </c>
      <c r="N495" s="70" t="s">
        <v>65</v>
      </c>
      <c r="O495" s="70">
        <v>0</v>
      </c>
      <c r="P495" s="70" t="s">
        <v>68</v>
      </c>
      <c r="Q495" s="70" t="s">
        <v>68</v>
      </c>
      <c r="R495" s="66"/>
      <c r="S495" s="67"/>
    </row>
    <row r="496" spans="2:19" x14ac:dyDescent="0.3">
      <c r="B496" s="66" t="s">
        <v>440</v>
      </c>
      <c r="C496" s="67" t="s">
        <v>441</v>
      </c>
      <c r="D496" s="68" t="s">
        <v>65</v>
      </c>
      <c r="E496" s="68" t="s">
        <v>64</v>
      </c>
      <c r="F496" s="69">
        <v>2528272600101</v>
      </c>
      <c r="G496" s="68" t="s">
        <v>64</v>
      </c>
      <c r="H496" s="68" t="s">
        <v>64</v>
      </c>
      <c r="I496" s="68" t="s">
        <v>65</v>
      </c>
      <c r="J496" s="68" t="s">
        <v>66</v>
      </c>
      <c r="K496" s="70">
        <v>0</v>
      </c>
      <c r="L496" s="70">
        <v>0</v>
      </c>
      <c r="M496" s="70">
        <v>0</v>
      </c>
      <c r="N496" s="70" t="s">
        <v>65</v>
      </c>
      <c r="O496" s="70">
        <v>0</v>
      </c>
      <c r="P496" s="70" t="s">
        <v>68</v>
      </c>
      <c r="Q496" s="70" t="s">
        <v>68</v>
      </c>
      <c r="R496" s="66"/>
      <c r="S496" s="67"/>
    </row>
    <row r="497" spans="2:19" x14ac:dyDescent="0.3">
      <c r="B497" s="66" t="s">
        <v>407</v>
      </c>
      <c r="C497" s="67" t="s">
        <v>442</v>
      </c>
      <c r="D497" s="68" t="s">
        <v>64</v>
      </c>
      <c r="E497" s="68" t="s">
        <v>65</v>
      </c>
      <c r="F497" s="69">
        <v>2467029902217</v>
      </c>
      <c r="G497" s="68" t="s">
        <v>64</v>
      </c>
      <c r="H497" s="68" t="s">
        <v>64</v>
      </c>
      <c r="I497" s="68" t="s">
        <v>65</v>
      </c>
      <c r="J497" s="68" t="s">
        <v>66</v>
      </c>
      <c r="K497" s="70">
        <v>0</v>
      </c>
      <c r="L497" s="70">
        <v>0</v>
      </c>
      <c r="M497" s="70">
        <v>0</v>
      </c>
      <c r="N497" s="70" t="s">
        <v>65</v>
      </c>
      <c r="O497" s="70">
        <v>0</v>
      </c>
      <c r="P497" s="70" t="s">
        <v>68</v>
      </c>
      <c r="Q497" s="70" t="s">
        <v>68</v>
      </c>
      <c r="R497" s="66"/>
      <c r="S497" s="67"/>
    </row>
    <row r="498" spans="2:19" x14ac:dyDescent="0.3">
      <c r="B498" s="66" t="s">
        <v>443</v>
      </c>
      <c r="C498" s="67" t="s">
        <v>444</v>
      </c>
      <c r="D498" s="68" t="s">
        <v>65</v>
      </c>
      <c r="E498" s="68" t="s">
        <v>64</v>
      </c>
      <c r="F498" s="69">
        <v>1783739310101</v>
      </c>
      <c r="G498" s="68" t="s">
        <v>64</v>
      </c>
      <c r="H498" s="68" t="s">
        <v>64</v>
      </c>
      <c r="I498" s="68" t="s">
        <v>65</v>
      </c>
      <c r="J498" s="68" t="s">
        <v>66</v>
      </c>
      <c r="K498" s="70">
        <v>0</v>
      </c>
      <c r="L498" s="70">
        <v>0</v>
      </c>
      <c r="M498" s="70">
        <v>0</v>
      </c>
      <c r="N498" s="70" t="s">
        <v>65</v>
      </c>
      <c r="O498" s="70">
        <v>0</v>
      </c>
      <c r="P498" s="70" t="s">
        <v>68</v>
      </c>
      <c r="Q498" s="70" t="s">
        <v>68</v>
      </c>
      <c r="R498" s="66"/>
      <c r="S498" s="67"/>
    </row>
    <row r="499" spans="2:19" x14ac:dyDescent="0.3">
      <c r="B499" s="66" t="s">
        <v>1428</v>
      </c>
      <c r="C499" s="67" t="s">
        <v>1429</v>
      </c>
      <c r="D499" s="68" t="s">
        <v>65</v>
      </c>
      <c r="E499" s="68" t="s">
        <v>64</v>
      </c>
      <c r="F499" s="69" t="s">
        <v>1430</v>
      </c>
      <c r="G499" s="68" t="s">
        <v>65</v>
      </c>
      <c r="H499" s="68" t="s">
        <v>64</v>
      </c>
      <c r="I499" s="68" t="s">
        <v>66</v>
      </c>
      <c r="J499" s="68" t="s">
        <v>66</v>
      </c>
      <c r="K499" s="70">
        <v>0</v>
      </c>
      <c r="L499" s="70">
        <v>0</v>
      </c>
      <c r="M499" s="70">
        <v>0</v>
      </c>
      <c r="N499" s="70" t="s">
        <v>65</v>
      </c>
      <c r="O499" s="70">
        <v>0</v>
      </c>
      <c r="P499" s="70" t="s">
        <v>68</v>
      </c>
      <c r="Q499" s="70" t="s">
        <v>68</v>
      </c>
      <c r="R499" s="66"/>
      <c r="S499" s="67"/>
    </row>
    <row r="500" spans="2:19" x14ac:dyDescent="0.3">
      <c r="B500" s="66" t="s">
        <v>517</v>
      </c>
      <c r="C500" s="67" t="s">
        <v>360</v>
      </c>
      <c r="D500" s="68" t="s">
        <v>64</v>
      </c>
      <c r="E500" s="68" t="s">
        <v>65</v>
      </c>
      <c r="F500" s="69" t="s">
        <v>1402</v>
      </c>
      <c r="G500" s="68" t="s">
        <v>64</v>
      </c>
      <c r="H500" s="68" t="s">
        <v>65</v>
      </c>
      <c r="I500" s="68" t="s">
        <v>66</v>
      </c>
      <c r="J500" s="68" t="s">
        <v>66</v>
      </c>
      <c r="K500" s="70">
        <v>0</v>
      </c>
      <c r="L500" s="70">
        <v>0</v>
      </c>
      <c r="M500" s="70">
        <v>0</v>
      </c>
      <c r="N500" s="70" t="s">
        <v>65</v>
      </c>
      <c r="O500" s="70">
        <v>0</v>
      </c>
      <c r="P500" s="70" t="s">
        <v>68</v>
      </c>
      <c r="Q500" s="70" t="s">
        <v>68</v>
      </c>
      <c r="R500" s="66"/>
      <c r="S500" s="67"/>
    </row>
    <row r="501" spans="2:19" x14ac:dyDescent="0.3">
      <c r="B501" s="66" t="s">
        <v>179</v>
      </c>
      <c r="C501" s="67" t="s">
        <v>1431</v>
      </c>
      <c r="D501" s="68" t="s">
        <v>64</v>
      </c>
      <c r="E501" s="68" t="s">
        <v>65</v>
      </c>
      <c r="F501" s="69">
        <v>2421657880101</v>
      </c>
      <c r="G501" s="68" t="s">
        <v>64</v>
      </c>
      <c r="H501" s="68" t="s">
        <v>65</v>
      </c>
      <c r="I501" s="68" t="s">
        <v>66</v>
      </c>
      <c r="J501" s="68" t="s">
        <v>66</v>
      </c>
      <c r="K501" s="70">
        <v>0</v>
      </c>
      <c r="L501" s="70">
        <v>0</v>
      </c>
      <c r="M501" s="70">
        <v>0</v>
      </c>
      <c r="N501" s="70" t="s">
        <v>65</v>
      </c>
      <c r="O501" s="70">
        <v>0</v>
      </c>
      <c r="P501" s="70" t="s">
        <v>68</v>
      </c>
      <c r="Q501" s="70" t="s">
        <v>68</v>
      </c>
      <c r="R501" s="66"/>
      <c r="S501" s="67"/>
    </row>
    <row r="502" spans="2:19" x14ac:dyDescent="0.3">
      <c r="B502" s="66" t="s">
        <v>515</v>
      </c>
      <c r="C502" s="67" t="s">
        <v>1432</v>
      </c>
      <c r="D502" s="68" t="s">
        <v>64</v>
      </c>
      <c r="E502" s="68" t="s">
        <v>65</v>
      </c>
      <c r="F502" s="69">
        <v>2938378030101</v>
      </c>
      <c r="G502" s="68" t="s">
        <v>64</v>
      </c>
      <c r="H502" s="68" t="s">
        <v>65</v>
      </c>
      <c r="I502" s="68" t="s">
        <v>66</v>
      </c>
      <c r="J502" s="68" t="s">
        <v>66</v>
      </c>
      <c r="K502" s="70">
        <v>0</v>
      </c>
      <c r="L502" s="70">
        <v>0</v>
      </c>
      <c r="M502" s="70">
        <v>0</v>
      </c>
      <c r="N502" s="70" t="s">
        <v>65</v>
      </c>
      <c r="O502" s="70">
        <v>0</v>
      </c>
      <c r="P502" s="70" t="s">
        <v>68</v>
      </c>
      <c r="Q502" s="70" t="s">
        <v>68</v>
      </c>
      <c r="R502" s="66"/>
      <c r="S502" s="67"/>
    </row>
    <row r="503" spans="2:19" x14ac:dyDescent="0.3">
      <c r="B503" s="66" t="s">
        <v>436</v>
      </c>
      <c r="C503" s="67" t="s">
        <v>414</v>
      </c>
      <c r="D503" s="68" t="s">
        <v>65</v>
      </c>
      <c r="E503" s="68" t="s">
        <v>64</v>
      </c>
      <c r="F503" s="69">
        <v>1662198860101</v>
      </c>
      <c r="G503" s="68" t="s">
        <v>64</v>
      </c>
      <c r="H503" s="68" t="s">
        <v>64</v>
      </c>
      <c r="I503" s="68" t="s">
        <v>66</v>
      </c>
      <c r="J503" s="68" t="s">
        <v>65</v>
      </c>
      <c r="K503" s="70">
        <v>0</v>
      </c>
      <c r="L503" s="70">
        <v>0</v>
      </c>
      <c r="M503" s="70">
        <v>0</v>
      </c>
      <c r="N503" s="70" t="s">
        <v>65</v>
      </c>
      <c r="O503" s="70">
        <v>0</v>
      </c>
      <c r="P503" s="70" t="s">
        <v>68</v>
      </c>
      <c r="Q503" s="70" t="s">
        <v>68</v>
      </c>
      <c r="R503" s="66"/>
      <c r="S503" s="67"/>
    </row>
    <row r="504" spans="2:19" x14ac:dyDescent="0.3">
      <c r="B504" s="66" t="s">
        <v>1433</v>
      </c>
      <c r="C504" s="67" t="s">
        <v>1434</v>
      </c>
      <c r="D504" s="68" t="s">
        <v>64</v>
      </c>
      <c r="E504" s="68" t="s">
        <v>65</v>
      </c>
      <c r="F504" s="69">
        <v>2646505060610</v>
      </c>
      <c r="G504" s="68" t="s">
        <v>64</v>
      </c>
      <c r="H504" s="68" t="s">
        <v>65</v>
      </c>
      <c r="I504" s="68" t="s">
        <v>66</v>
      </c>
      <c r="J504" s="68" t="s">
        <v>66</v>
      </c>
      <c r="K504" s="70">
        <v>0</v>
      </c>
      <c r="L504" s="70">
        <v>0</v>
      </c>
      <c r="M504" s="70">
        <v>0</v>
      </c>
      <c r="N504" s="70" t="s">
        <v>65</v>
      </c>
      <c r="O504" s="70">
        <v>0</v>
      </c>
      <c r="P504" s="70" t="s">
        <v>68</v>
      </c>
      <c r="Q504" s="70" t="s">
        <v>68</v>
      </c>
      <c r="R504" s="66"/>
      <c r="S504" s="67"/>
    </row>
    <row r="505" spans="2:19" x14ac:dyDescent="0.3">
      <c r="B505" s="66" t="s">
        <v>1420</v>
      </c>
      <c r="C505" s="67" t="s">
        <v>1435</v>
      </c>
      <c r="D505" s="68" t="s">
        <v>64</v>
      </c>
      <c r="E505" s="68" t="s">
        <v>65</v>
      </c>
      <c r="F505" s="69" t="s">
        <v>1402</v>
      </c>
      <c r="G505" s="68" t="s">
        <v>64</v>
      </c>
      <c r="H505" s="68" t="s">
        <v>65</v>
      </c>
      <c r="I505" s="68" t="s">
        <v>66</v>
      </c>
      <c r="J505" s="68" t="s">
        <v>66</v>
      </c>
      <c r="K505" s="70">
        <v>0</v>
      </c>
      <c r="L505" s="70">
        <v>0</v>
      </c>
      <c r="M505" s="70">
        <v>0</v>
      </c>
      <c r="N505" s="70" t="s">
        <v>65</v>
      </c>
      <c r="O505" s="70">
        <v>0</v>
      </c>
      <c r="P505" s="70" t="s">
        <v>68</v>
      </c>
      <c r="Q505" s="70" t="s">
        <v>68</v>
      </c>
      <c r="R505" s="66"/>
      <c r="S505" s="67"/>
    </row>
    <row r="506" spans="2:19" x14ac:dyDescent="0.3">
      <c r="B506" s="66" t="s">
        <v>1436</v>
      </c>
      <c r="C506" s="67" t="s">
        <v>1437</v>
      </c>
      <c r="D506" s="68" t="s">
        <v>65</v>
      </c>
      <c r="E506" s="68" t="s">
        <v>64</v>
      </c>
      <c r="F506" s="69" t="s">
        <v>1402</v>
      </c>
      <c r="G506" s="68" t="s">
        <v>64</v>
      </c>
      <c r="H506" s="68" t="s">
        <v>65</v>
      </c>
      <c r="I506" s="68" t="s">
        <v>66</v>
      </c>
      <c r="J506" s="68" t="s">
        <v>66</v>
      </c>
      <c r="K506" s="70">
        <v>0</v>
      </c>
      <c r="L506" s="70">
        <v>0</v>
      </c>
      <c r="M506" s="70">
        <v>0</v>
      </c>
      <c r="N506" s="70" t="s">
        <v>65</v>
      </c>
      <c r="O506" s="70">
        <v>0</v>
      </c>
      <c r="P506" s="70" t="s">
        <v>68</v>
      </c>
      <c r="Q506" s="70" t="s">
        <v>68</v>
      </c>
      <c r="R506" s="66"/>
      <c r="S506" s="67"/>
    </row>
    <row r="507" spans="2:19" x14ac:dyDescent="0.3">
      <c r="B507" s="66" t="s">
        <v>1438</v>
      </c>
      <c r="C507" s="67" t="s">
        <v>163</v>
      </c>
      <c r="D507" s="68" t="s">
        <v>64</v>
      </c>
      <c r="E507" s="68" t="s">
        <v>65</v>
      </c>
      <c r="F507" s="69" t="s">
        <v>1402</v>
      </c>
      <c r="G507" s="68" t="s">
        <v>64</v>
      </c>
      <c r="H507" s="68" t="s">
        <v>65</v>
      </c>
      <c r="I507" s="68" t="s">
        <v>66</v>
      </c>
      <c r="J507" s="68" t="s">
        <v>66</v>
      </c>
      <c r="K507" s="70">
        <v>0</v>
      </c>
      <c r="L507" s="70">
        <v>0</v>
      </c>
      <c r="M507" s="70">
        <v>0</v>
      </c>
      <c r="N507" s="70" t="s">
        <v>65</v>
      </c>
      <c r="O507" s="70">
        <v>0</v>
      </c>
      <c r="P507" s="70" t="s">
        <v>68</v>
      </c>
      <c r="Q507" s="70" t="s">
        <v>68</v>
      </c>
      <c r="R507" s="66"/>
      <c r="S507" s="67"/>
    </row>
    <row r="508" spans="2:19" x14ac:dyDescent="0.3">
      <c r="B508" s="66" t="s">
        <v>495</v>
      </c>
      <c r="C508" s="67" t="s">
        <v>163</v>
      </c>
      <c r="D508" s="68" t="s">
        <v>64</v>
      </c>
      <c r="E508" s="68" t="s">
        <v>65</v>
      </c>
      <c r="F508" s="69">
        <v>3030873310108</v>
      </c>
      <c r="G508" s="68" t="s">
        <v>64</v>
      </c>
      <c r="H508" s="68" t="s">
        <v>65</v>
      </c>
      <c r="I508" s="68" t="s">
        <v>66</v>
      </c>
      <c r="J508" s="68" t="s">
        <v>66</v>
      </c>
      <c r="K508" s="70">
        <v>0</v>
      </c>
      <c r="L508" s="70">
        <v>0</v>
      </c>
      <c r="M508" s="70">
        <v>0</v>
      </c>
      <c r="N508" s="70" t="s">
        <v>65</v>
      </c>
      <c r="O508" s="70">
        <v>0</v>
      </c>
      <c r="P508" s="70" t="s">
        <v>68</v>
      </c>
      <c r="Q508" s="70" t="s">
        <v>68</v>
      </c>
      <c r="R508" s="66"/>
      <c r="S508" s="67"/>
    </row>
    <row r="509" spans="2:19" x14ac:dyDescent="0.3">
      <c r="B509" s="66" t="s">
        <v>407</v>
      </c>
      <c r="C509" s="67" t="s">
        <v>442</v>
      </c>
      <c r="D509" s="68" t="s">
        <v>65</v>
      </c>
      <c r="E509" s="68" t="s">
        <v>64</v>
      </c>
      <c r="F509" s="69">
        <v>2467029902217</v>
      </c>
      <c r="G509" s="68" t="s">
        <v>64</v>
      </c>
      <c r="H509" s="68" t="s">
        <v>64</v>
      </c>
      <c r="I509" s="68" t="s">
        <v>65</v>
      </c>
      <c r="J509" s="68" t="s">
        <v>66</v>
      </c>
      <c r="K509" s="70">
        <v>0</v>
      </c>
      <c r="L509" s="70">
        <v>0</v>
      </c>
      <c r="M509" s="70">
        <v>0</v>
      </c>
      <c r="N509" s="70" t="s">
        <v>65</v>
      </c>
      <c r="O509" s="70">
        <v>0</v>
      </c>
      <c r="P509" s="70" t="s">
        <v>68</v>
      </c>
      <c r="Q509" s="70" t="s">
        <v>68</v>
      </c>
      <c r="R509" s="66"/>
      <c r="S509" s="67"/>
    </row>
    <row r="510" spans="2:19" x14ac:dyDescent="0.3">
      <c r="B510" s="66" t="s">
        <v>1439</v>
      </c>
      <c r="C510" s="67" t="s">
        <v>1440</v>
      </c>
      <c r="D510" s="68" t="s">
        <v>65</v>
      </c>
      <c r="E510" s="68" t="s">
        <v>64</v>
      </c>
      <c r="F510" s="69" t="s">
        <v>1402</v>
      </c>
      <c r="G510" s="68" t="s">
        <v>64</v>
      </c>
      <c r="H510" s="68" t="s">
        <v>65</v>
      </c>
      <c r="I510" s="68" t="s">
        <v>66</v>
      </c>
      <c r="J510" s="68" t="s">
        <v>66</v>
      </c>
      <c r="K510" s="70">
        <v>0</v>
      </c>
      <c r="L510" s="70">
        <v>0</v>
      </c>
      <c r="M510" s="70">
        <v>0</v>
      </c>
      <c r="N510" s="70" t="s">
        <v>65</v>
      </c>
      <c r="O510" s="70">
        <v>0</v>
      </c>
      <c r="P510" s="70" t="s">
        <v>68</v>
      </c>
      <c r="Q510" s="70" t="s">
        <v>68</v>
      </c>
      <c r="R510" s="66"/>
      <c r="S510" s="67"/>
    </row>
    <row r="511" spans="2:19" x14ac:dyDescent="0.3">
      <c r="B511" s="66" t="s">
        <v>1441</v>
      </c>
      <c r="C511" s="67" t="s">
        <v>1442</v>
      </c>
      <c r="D511" s="68" t="s">
        <v>64</v>
      </c>
      <c r="E511" s="68" t="s">
        <v>65</v>
      </c>
      <c r="F511" s="69">
        <v>2348318042212</v>
      </c>
      <c r="G511" s="68" t="s">
        <v>64</v>
      </c>
      <c r="H511" s="68" t="s">
        <v>65</v>
      </c>
      <c r="I511" s="68" t="s">
        <v>66</v>
      </c>
      <c r="J511" s="68" t="s">
        <v>66</v>
      </c>
      <c r="K511" s="70">
        <v>0</v>
      </c>
      <c r="L511" s="70">
        <v>0</v>
      </c>
      <c r="M511" s="70">
        <v>0</v>
      </c>
      <c r="N511" s="70" t="s">
        <v>65</v>
      </c>
      <c r="O511" s="70">
        <v>0</v>
      </c>
      <c r="P511" s="70" t="s">
        <v>68</v>
      </c>
      <c r="Q511" s="70" t="s">
        <v>68</v>
      </c>
      <c r="R511" s="66"/>
      <c r="S511" s="67"/>
    </row>
    <row r="512" spans="2:19" x14ac:dyDescent="0.3">
      <c r="B512" s="66" t="s">
        <v>1428</v>
      </c>
      <c r="C512" s="67" t="s">
        <v>1443</v>
      </c>
      <c r="D512" s="68" t="s">
        <v>65</v>
      </c>
      <c r="E512" s="68" t="s">
        <v>64</v>
      </c>
      <c r="F512" s="69" t="s">
        <v>1402</v>
      </c>
      <c r="G512" s="68" t="s">
        <v>65</v>
      </c>
      <c r="H512" s="68" t="s">
        <v>64</v>
      </c>
      <c r="I512" s="68" t="s">
        <v>66</v>
      </c>
      <c r="J512" s="68" t="s">
        <v>66</v>
      </c>
      <c r="K512" s="70">
        <v>0</v>
      </c>
      <c r="L512" s="70">
        <v>0</v>
      </c>
      <c r="M512" s="70">
        <v>0</v>
      </c>
      <c r="N512" s="70" t="s">
        <v>65</v>
      </c>
      <c r="O512" s="70">
        <v>0</v>
      </c>
      <c r="P512" s="70" t="s">
        <v>68</v>
      </c>
      <c r="Q512" s="70" t="s">
        <v>68</v>
      </c>
      <c r="R512" s="66"/>
      <c r="S512" s="67"/>
    </row>
    <row r="513" spans="2:19" x14ac:dyDescent="0.3">
      <c r="B513" s="66" t="s">
        <v>394</v>
      </c>
      <c r="C513" s="67" t="s">
        <v>1444</v>
      </c>
      <c r="D513" s="68" t="s">
        <v>65</v>
      </c>
      <c r="E513" s="68" t="s">
        <v>64</v>
      </c>
      <c r="F513" s="69">
        <v>2153941511801</v>
      </c>
      <c r="G513" s="68" t="s">
        <v>64</v>
      </c>
      <c r="H513" s="68" t="s">
        <v>65</v>
      </c>
      <c r="I513" s="68" t="s">
        <v>66</v>
      </c>
      <c r="J513" s="68" t="s">
        <v>66</v>
      </c>
      <c r="K513" s="70">
        <v>0</v>
      </c>
      <c r="L513" s="70">
        <v>0</v>
      </c>
      <c r="M513" s="70">
        <v>0</v>
      </c>
      <c r="N513" s="70" t="s">
        <v>65</v>
      </c>
      <c r="O513" s="70">
        <v>0</v>
      </c>
      <c r="P513" s="70" t="s">
        <v>68</v>
      </c>
      <c r="Q513" s="70" t="s">
        <v>68</v>
      </c>
      <c r="R513" s="66"/>
      <c r="S513" s="67"/>
    </row>
    <row r="514" spans="2:19" x14ac:dyDescent="0.3">
      <c r="B514" s="66" t="s">
        <v>1445</v>
      </c>
      <c r="C514" s="67" t="s">
        <v>1446</v>
      </c>
      <c r="D514" s="68" t="s">
        <v>64</v>
      </c>
      <c r="E514" s="68" t="s">
        <v>65</v>
      </c>
      <c r="F514" s="69">
        <v>3033037000108</v>
      </c>
      <c r="G514" s="68" t="s">
        <v>64</v>
      </c>
      <c r="H514" s="68" t="s">
        <v>65</v>
      </c>
      <c r="I514" s="68" t="s">
        <v>66</v>
      </c>
      <c r="J514" s="68" t="s">
        <v>66</v>
      </c>
      <c r="K514" s="70">
        <v>0</v>
      </c>
      <c r="L514" s="70">
        <v>0</v>
      </c>
      <c r="M514" s="70">
        <v>0</v>
      </c>
      <c r="N514" s="70" t="s">
        <v>65</v>
      </c>
      <c r="O514" s="70">
        <v>0</v>
      </c>
      <c r="P514" s="70" t="s">
        <v>68</v>
      </c>
      <c r="Q514" s="70" t="s">
        <v>68</v>
      </c>
      <c r="R514" s="66"/>
      <c r="S514" s="67"/>
    </row>
    <row r="515" spans="2:19" x14ac:dyDescent="0.3">
      <c r="B515" s="66" t="s">
        <v>1447</v>
      </c>
      <c r="C515" s="67" t="s">
        <v>1448</v>
      </c>
      <c r="D515" s="68" t="s">
        <v>65</v>
      </c>
      <c r="E515" s="68" t="s">
        <v>64</v>
      </c>
      <c r="F515" s="69">
        <v>2484329660101</v>
      </c>
      <c r="G515" s="68" t="s">
        <v>64</v>
      </c>
      <c r="H515" s="68" t="s">
        <v>64</v>
      </c>
      <c r="I515" s="68" t="s">
        <v>65</v>
      </c>
      <c r="J515" s="68" t="s">
        <v>66</v>
      </c>
      <c r="K515" s="70">
        <v>0</v>
      </c>
      <c r="L515" s="70">
        <v>0</v>
      </c>
      <c r="M515" s="70">
        <v>0</v>
      </c>
      <c r="N515" s="70" t="s">
        <v>65</v>
      </c>
      <c r="O515" s="70">
        <v>0</v>
      </c>
      <c r="P515" s="70" t="s">
        <v>68</v>
      </c>
      <c r="Q515" s="70" t="s">
        <v>68</v>
      </c>
      <c r="R515" s="66"/>
      <c r="S515" s="67"/>
    </row>
    <row r="516" spans="2:19" x14ac:dyDescent="0.3">
      <c r="B516" s="66" t="s">
        <v>1449</v>
      </c>
      <c r="C516" s="67" t="s">
        <v>204</v>
      </c>
      <c r="D516" s="68" t="s">
        <v>64</v>
      </c>
      <c r="E516" s="68" t="s">
        <v>65</v>
      </c>
      <c r="F516" s="69">
        <v>1990666550101</v>
      </c>
      <c r="G516" s="68" t="s">
        <v>64</v>
      </c>
      <c r="H516" s="68" t="s">
        <v>64</v>
      </c>
      <c r="I516" s="68" t="s">
        <v>65</v>
      </c>
      <c r="J516" s="68" t="s">
        <v>66</v>
      </c>
      <c r="K516" s="70">
        <v>0</v>
      </c>
      <c r="L516" s="70">
        <v>0</v>
      </c>
      <c r="M516" s="70">
        <v>0</v>
      </c>
      <c r="N516" s="70" t="s">
        <v>65</v>
      </c>
      <c r="O516" s="70">
        <v>0</v>
      </c>
      <c r="P516" s="70" t="s">
        <v>68</v>
      </c>
      <c r="Q516" s="70" t="s">
        <v>68</v>
      </c>
      <c r="R516" s="66"/>
      <c r="S516" s="67"/>
    </row>
    <row r="517" spans="2:19" x14ac:dyDescent="0.3">
      <c r="B517" s="66" t="s">
        <v>1450</v>
      </c>
      <c r="C517" s="67" t="s">
        <v>1451</v>
      </c>
      <c r="D517" s="68" t="s">
        <v>64</v>
      </c>
      <c r="E517" s="68" t="s">
        <v>65</v>
      </c>
      <c r="F517" s="69">
        <v>1614349750101</v>
      </c>
      <c r="G517" s="68" t="s">
        <v>64</v>
      </c>
      <c r="H517" s="68" t="s">
        <v>64</v>
      </c>
      <c r="I517" s="68" t="s">
        <v>65</v>
      </c>
      <c r="J517" s="68" t="s">
        <v>66</v>
      </c>
      <c r="K517" s="70">
        <v>0</v>
      </c>
      <c r="L517" s="70">
        <v>0</v>
      </c>
      <c r="M517" s="70">
        <v>0</v>
      </c>
      <c r="N517" s="70" t="s">
        <v>65</v>
      </c>
      <c r="O517" s="70">
        <v>0</v>
      </c>
      <c r="P517" s="70" t="s">
        <v>68</v>
      </c>
      <c r="Q517" s="70" t="s">
        <v>68</v>
      </c>
      <c r="R517" s="66"/>
      <c r="S517" s="67"/>
    </row>
    <row r="518" spans="2:19" x14ac:dyDescent="0.3">
      <c r="B518" s="66" t="s">
        <v>1452</v>
      </c>
      <c r="C518" s="67" t="s">
        <v>165</v>
      </c>
      <c r="D518" s="68" t="s">
        <v>65</v>
      </c>
      <c r="E518" s="68" t="s">
        <v>64</v>
      </c>
      <c r="F518" s="69">
        <v>1643801671210</v>
      </c>
      <c r="G518" s="68" t="s">
        <v>64</v>
      </c>
      <c r="H518" s="68" t="s">
        <v>65</v>
      </c>
      <c r="I518" s="68" t="s">
        <v>66</v>
      </c>
      <c r="J518" s="68" t="s">
        <v>66</v>
      </c>
      <c r="K518" s="70">
        <v>0</v>
      </c>
      <c r="L518" s="70">
        <v>0</v>
      </c>
      <c r="M518" s="70">
        <v>0</v>
      </c>
      <c r="N518" s="70" t="s">
        <v>65</v>
      </c>
      <c r="O518" s="70">
        <v>0</v>
      </c>
      <c r="P518" s="70" t="s">
        <v>68</v>
      </c>
      <c r="Q518" s="70" t="s">
        <v>68</v>
      </c>
      <c r="R518" s="66"/>
      <c r="S518" s="67"/>
    </row>
    <row r="519" spans="2:19" x14ac:dyDescent="0.3">
      <c r="B519" s="66" t="s">
        <v>1453</v>
      </c>
      <c r="C519" s="67" t="s">
        <v>605</v>
      </c>
      <c r="D519" s="68" t="s">
        <v>65</v>
      </c>
      <c r="E519" s="68" t="s">
        <v>64</v>
      </c>
      <c r="F519" s="69">
        <v>1783278750101</v>
      </c>
      <c r="G519" s="68" t="s">
        <v>64</v>
      </c>
      <c r="H519" s="68" t="s">
        <v>64</v>
      </c>
      <c r="I519" s="68" t="s">
        <v>65</v>
      </c>
      <c r="J519" s="68" t="s">
        <v>66</v>
      </c>
      <c r="K519" s="70">
        <v>0</v>
      </c>
      <c r="L519" s="70">
        <v>0</v>
      </c>
      <c r="M519" s="70">
        <v>0</v>
      </c>
      <c r="N519" s="70" t="s">
        <v>65</v>
      </c>
      <c r="O519" s="70">
        <v>0</v>
      </c>
      <c r="P519" s="70" t="s">
        <v>68</v>
      </c>
      <c r="Q519" s="70" t="s">
        <v>68</v>
      </c>
      <c r="R519" s="66"/>
      <c r="S519" s="67"/>
    </row>
    <row r="520" spans="2:19" x14ac:dyDescent="0.3">
      <c r="B520" s="66" t="s">
        <v>413</v>
      </c>
      <c r="C520" s="67" t="s">
        <v>414</v>
      </c>
      <c r="D520" s="68" t="s">
        <v>65</v>
      </c>
      <c r="E520" s="68" t="s">
        <v>64</v>
      </c>
      <c r="F520" s="69">
        <v>1662198860101</v>
      </c>
      <c r="G520" s="68" t="s">
        <v>64</v>
      </c>
      <c r="H520" s="68" t="s">
        <v>64</v>
      </c>
      <c r="I520" s="68" t="s">
        <v>66</v>
      </c>
      <c r="J520" s="68" t="s">
        <v>65</v>
      </c>
      <c r="K520" s="70">
        <v>0</v>
      </c>
      <c r="L520" s="70">
        <v>0</v>
      </c>
      <c r="M520" s="70">
        <v>0</v>
      </c>
      <c r="N520" s="70" t="s">
        <v>65</v>
      </c>
      <c r="O520" s="70">
        <v>0</v>
      </c>
      <c r="P520" s="70" t="s">
        <v>68</v>
      </c>
      <c r="Q520" s="70" t="s">
        <v>68</v>
      </c>
      <c r="R520" s="66"/>
      <c r="S520" s="67"/>
    </row>
    <row r="521" spans="2:19" x14ac:dyDescent="0.3">
      <c r="B521" s="66" t="s">
        <v>185</v>
      </c>
      <c r="C521" s="67" t="s">
        <v>1454</v>
      </c>
      <c r="D521" s="68" t="s">
        <v>64</v>
      </c>
      <c r="E521" s="68" t="s">
        <v>65</v>
      </c>
      <c r="F521" s="69">
        <v>3019472190101</v>
      </c>
      <c r="G521" s="68" t="s">
        <v>64</v>
      </c>
      <c r="H521" s="68" t="s">
        <v>65</v>
      </c>
      <c r="I521" s="68" t="s">
        <v>66</v>
      </c>
      <c r="J521" s="68" t="s">
        <v>66</v>
      </c>
      <c r="K521" s="70">
        <v>0</v>
      </c>
      <c r="L521" s="70">
        <v>0</v>
      </c>
      <c r="M521" s="70">
        <v>0</v>
      </c>
      <c r="N521" s="70" t="s">
        <v>65</v>
      </c>
      <c r="O521" s="70">
        <v>0</v>
      </c>
      <c r="P521" s="70" t="s">
        <v>68</v>
      </c>
      <c r="Q521" s="70" t="s">
        <v>68</v>
      </c>
      <c r="R521" s="66"/>
      <c r="S521" s="67"/>
    </row>
    <row r="522" spans="2:19" x14ac:dyDescent="0.3">
      <c r="B522" s="66" t="s">
        <v>425</v>
      </c>
      <c r="C522" s="67" t="s">
        <v>1455</v>
      </c>
      <c r="D522" s="68" t="s">
        <v>65</v>
      </c>
      <c r="E522" s="68" t="s">
        <v>64</v>
      </c>
      <c r="F522" s="69">
        <v>2496345031204</v>
      </c>
      <c r="G522" s="68" t="s">
        <v>64</v>
      </c>
      <c r="H522" s="68" t="s">
        <v>64</v>
      </c>
      <c r="I522" s="68" t="s">
        <v>65</v>
      </c>
      <c r="J522" s="68" t="s">
        <v>66</v>
      </c>
      <c r="K522" s="70" t="s">
        <v>65</v>
      </c>
      <c r="L522" s="70">
        <v>0</v>
      </c>
      <c r="M522" s="70">
        <v>0</v>
      </c>
      <c r="N522" s="70">
        <v>0</v>
      </c>
      <c r="O522" s="70">
        <v>0</v>
      </c>
      <c r="P522" s="70" t="s">
        <v>68</v>
      </c>
      <c r="Q522" s="70" t="s">
        <v>68</v>
      </c>
      <c r="R522" s="66"/>
      <c r="S522" s="67"/>
    </row>
    <row r="523" spans="2:19" x14ac:dyDescent="0.3">
      <c r="B523" s="66" t="s">
        <v>1456</v>
      </c>
      <c r="C523" s="67" t="s">
        <v>1457</v>
      </c>
      <c r="D523" s="68" t="s">
        <v>65</v>
      </c>
      <c r="E523" s="68" t="s">
        <v>64</v>
      </c>
      <c r="F523" s="69">
        <v>2338066950101</v>
      </c>
      <c r="G523" s="68" t="s">
        <v>64</v>
      </c>
      <c r="H523" s="68" t="s">
        <v>64</v>
      </c>
      <c r="I523" s="68" t="s">
        <v>65</v>
      </c>
      <c r="J523" s="68" t="s">
        <v>66</v>
      </c>
      <c r="K523" s="70">
        <v>0</v>
      </c>
      <c r="L523" s="70">
        <v>0</v>
      </c>
      <c r="M523" s="70">
        <v>0</v>
      </c>
      <c r="N523" s="70" t="s">
        <v>65</v>
      </c>
      <c r="O523" s="70">
        <v>0</v>
      </c>
      <c r="P523" s="70" t="s">
        <v>68</v>
      </c>
      <c r="Q523" s="70" t="s">
        <v>68</v>
      </c>
      <c r="R523" s="66"/>
      <c r="S523" s="67"/>
    </row>
    <row r="524" spans="2:19" x14ac:dyDescent="0.3">
      <c r="B524" s="66" t="s">
        <v>445</v>
      </c>
      <c r="C524" s="67" t="s">
        <v>1458</v>
      </c>
      <c r="D524" s="68" t="s">
        <v>65</v>
      </c>
      <c r="E524" s="68" t="s">
        <v>64</v>
      </c>
      <c r="F524" s="69">
        <v>2572049540101</v>
      </c>
      <c r="G524" s="68" t="s">
        <v>64</v>
      </c>
      <c r="H524" s="68" t="s">
        <v>65</v>
      </c>
      <c r="I524" s="68" t="s">
        <v>66</v>
      </c>
      <c r="J524" s="68" t="s">
        <v>66</v>
      </c>
      <c r="K524" s="70">
        <v>0</v>
      </c>
      <c r="L524" s="70">
        <v>0</v>
      </c>
      <c r="M524" s="70">
        <v>0</v>
      </c>
      <c r="N524" s="70" t="s">
        <v>65</v>
      </c>
      <c r="O524" s="70">
        <v>0</v>
      </c>
      <c r="P524" s="70" t="s">
        <v>68</v>
      </c>
      <c r="Q524" s="70" t="s">
        <v>68</v>
      </c>
      <c r="R524" s="66"/>
      <c r="S524" s="67"/>
    </row>
    <row r="525" spans="2:19" x14ac:dyDescent="0.3">
      <c r="B525" s="66" t="s">
        <v>1459</v>
      </c>
      <c r="C525" s="67" t="s">
        <v>1407</v>
      </c>
      <c r="D525" s="68" t="s">
        <v>65</v>
      </c>
      <c r="E525" s="68" t="s">
        <v>64</v>
      </c>
      <c r="F525" s="69" t="s">
        <v>1460</v>
      </c>
      <c r="G525" s="68" t="s">
        <v>65</v>
      </c>
      <c r="H525" s="68" t="s">
        <v>64</v>
      </c>
      <c r="I525" s="68" t="s">
        <v>66</v>
      </c>
      <c r="J525" s="68" t="s">
        <v>66</v>
      </c>
      <c r="K525" s="70">
        <v>0</v>
      </c>
      <c r="L525" s="70">
        <v>0</v>
      </c>
      <c r="M525" s="70">
        <v>0</v>
      </c>
      <c r="N525" s="70" t="s">
        <v>65</v>
      </c>
      <c r="O525" s="70">
        <v>0</v>
      </c>
      <c r="P525" s="70" t="s">
        <v>68</v>
      </c>
      <c r="Q525" s="70" t="s">
        <v>68</v>
      </c>
      <c r="R525" s="66"/>
      <c r="S525" s="67"/>
    </row>
    <row r="526" spans="2:19" x14ac:dyDescent="0.3">
      <c r="B526" s="66" t="s">
        <v>1461</v>
      </c>
      <c r="C526" s="67" t="s">
        <v>1462</v>
      </c>
      <c r="D526" s="68" t="s">
        <v>64</v>
      </c>
      <c r="E526" s="68" t="s">
        <v>65</v>
      </c>
      <c r="F526" s="69" t="s">
        <v>1460</v>
      </c>
      <c r="G526" s="68" t="s">
        <v>65</v>
      </c>
      <c r="H526" s="68" t="s">
        <v>64</v>
      </c>
      <c r="I526" s="68" t="s">
        <v>66</v>
      </c>
      <c r="J526" s="68" t="s">
        <v>66</v>
      </c>
      <c r="K526" s="70">
        <v>0</v>
      </c>
      <c r="L526" s="70">
        <v>0</v>
      </c>
      <c r="M526" s="70">
        <v>0</v>
      </c>
      <c r="N526" s="70" t="s">
        <v>65</v>
      </c>
      <c r="O526" s="70">
        <v>0</v>
      </c>
      <c r="P526" s="70" t="s">
        <v>68</v>
      </c>
      <c r="Q526" s="70" t="s">
        <v>68</v>
      </c>
      <c r="R526" s="66"/>
      <c r="S526" s="67"/>
    </row>
    <row r="527" spans="2:19" x14ac:dyDescent="0.3">
      <c r="B527" s="66" t="s">
        <v>394</v>
      </c>
      <c r="C527" s="67" t="s">
        <v>1463</v>
      </c>
      <c r="D527" s="68" t="s">
        <v>65</v>
      </c>
      <c r="E527" s="68" t="s">
        <v>64</v>
      </c>
      <c r="F527" s="69" t="s">
        <v>1460</v>
      </c>
      <c r="G527" s="68" t="s">
        <v>65</v>
      </c>
      <c r="H527" s="68" t="s">
        <v>64</v>
      </c>
      <c r="I527" s="68" t="s">
        <v>66</v>
      </c>
      <c r="J527" s="68" t="s">
        <v>66</v>
      </c>
      <c r="K527" s="70">
        <v>0</v>
      </c>
      <c r="L527" s="70">
        <v>0</v>
      </c>
      <c r="M527" s="70">
        <v>0</v>
      </c>
      <c r="N527" s="70" t="s">
        <v>65</v>
      </c>
      <c r="O527" s="70">
        <v>0</v>
      </c>
      <c r="P527" s="70" t="s">
        <v>68</v>
      </c>
      <c r="Q527" s="70" t="s">
        <v>68</v>
      </c>
      <c r="R527" s="66"/>
      <c r="S527" s="67"/>
    </row>
    <row r="528" spans="2:19" x14ac:dyDescent="0.3">
      <c r="B528" s="66" t="s">
        <v>1464</v>
      </c>
      <c r="C528" s="67" t="s">
        <v>1463</v>
      </c>
      <c r="D528" s="68" t="s">
        <v>65</v>
      </c>
      <c r="E528" s="68" t="s">
        <v>64</v>
      </c>
      <c r="F528" s="69" t="s">
        <v>1460</v>
      </c>
      <c r="G528" s="68" t="s">
        <v>65</v>
      </c>
      <c r="H528" s="68" t="s">
        <v>64</v>
      </c>
      <c r="I528" s="68" t="s">
        <v>66</v>
      </c>
      <c r="J528" s="68" t="s">
        <v>66</v>
      </c>
      <c r="K528" s="70">
        <v>0</v>
      </c>
      <c r="L528" s="70">
        <v>0</v>
      </c>
      <c r="M528" s="70">
        <v>0</v>
      </c>
      <c r="N528" s="70" t="s">
        <v>65</v>
      </c>
      <c r="O528" s="70">
        <v>0</v>
      </c>
      <c r="P528" s="70" t="s">
        <v>68</v>
      </c>
      <c r="Q528" s="70" t="s">
        <v>68</v>
      </c>
      <c r="R528" s="66"/>
      <c r="S528" s="67"/>
    </row>
    <row r="529" spans="2:19" x14ac:dyDescent="0.3">
      <c r="B529" s="66" t="s">
        <v>1465</v>
      </c>
      <c r="C529" s="67" t="s">
        <v>1463</v>
      </c>
      <c r="D529" s="68" t="s">
        <v>65</v>
      </c>
      <c r="E529" s="68" t="s">
        <v>64</v>
      </c>
      <c r="F529" s="69" t="s">
        <v>1460</v>
      </c>
      <c r="G529" s="68" t="s">
        <v>65</v>
      </c>
      <c r="H529" s="68" t="s">
        <v>64</v>
      </c>
      <c r="I529" s="68" t="s">
        <v>66</v>
      </c>
      <c r="J529" s="68" t="s">
        <v>66</v>
      </c>
      <c r="K529" s="70">
        <v>0</v>
      </c>
      <c r="L529" s="70">
        <v>0</v>
      </c>
      <c r="M529" s="70">
        <v>0</v>
      </c>
      <c r="N529" s="70">
        <v>0</v>
      </c>
      <c r="O529" s="70">
        <v>0</v>
      </c>
      <c r="P529" s="70">
        <v>0</v>
      </c>
      <c r="Q529" s="70">
        <v>0</v>
      </c>
      <c r="R529" s="66"/>
      <c r="S529" s="67"/>
    </row>
    <row r="530" spans="2:19" x14ac:dyDescent="0.3">
      <c r="B530" s="66">
        <v>0</v>
      </c>
      <c r="C530" s="67">
        <v>0</v>
      </c>
      <c r="D530" s="68" t="s">
        <v>64</v>
      </c>
      <c r="E530" s="68" t="s">
        <v>64</v>
      </c>
      <c r="F530" s="69" t="s">
        <v>214</v>
      </c>
      <c r="G530" s="68" t="s">
        <v>64</v>
      </c>
      <c r="H530" s="68" t="s">
        <v>64</v>
      </c>
      <c r="I530" s="68" t="s">
        <v>66</v>
      </c>
      <c r="J530" s="68" t="s">
        <v>66</v>
      </c>
      <c r="K530" s="70">
        <v>0</v>
      </c>
      <c r="L530" s="70">
        <v>0</v>
      </c>
      <c r="M530" s="70">
        <v>0</v>
      </c>
      <c r="N530" s="70">
        <v>0</v>
      </c>
      <c r="O530" s="70">
        <v>0</v>
      </c>
      <c r="P530" s="70">
        <v>0</v>
      </c>
      <c r="Q530" s="70">
        <v>0</v>
      </c>
      <c r="R530" s="66"/>
      <c r="S530" s="67"/>
    </row>
    <row r="531" spans="2:19" x14ac:dyDescent="0.3">
      <c r="B531" s="66" t="s">
        <v>1466</v>
      </c>
      <c r="C531" s="67" t="s">
        <v>1467</v>
      </c>
      <c r="D531" s="68" t="s">
        <v>64</v>
      </c>
      <c r="E531" s="68" t="s">
        <v>65</v>
      </c>
      <c r="F531" s="69">
        <v>1991371711502</v>
      </c>
      <c r="G531" s="68" t="s">
        <v>64</v>
      </c>
      <c r="H531" s="68" t="s">
        <v>64</v>
      </c>
      <c r="I531" s="68" t="s">
        <v>65</v>
      </c>
      <c r="J531" s="68" t="s">
        <v>66</v>
      </c>
      <c r="K531" s="70">
        <v>0</v>
      </c>
      <c r="L531" s="70">
        <v>0</v>
      </c>
      <c r="M531" s="70">
        <v>0</v>
      </c>
      <c r="N531" s="70">
        <v>0</v>
      </c>
      <c r="O531" s="70">
        <v>0</v>
      </c>
      <c r="P531" s="70">
        <v>0</v>
      </c>
      <c r="Q531" s="70">
        <v>0</v>
      </c>
      <c r="R531" s="66"/>
      <c r="S531" s="67"/>
    </row>
    <row r="532" spans="2:19" x14ac:dyDescent="0.3">
      <c r="B532" s="66" t="s">
        <v>1450</v>
      </c>
      <c r="C532" s="67" t="s">
        <v>1451</v>
      </c>
      <c r="D532" s="68" t="s">
        <v>64</v>
      </c>
      <c r="E532" s="68" t="s">
        <v>65</v>
      </c>
      <c r="F532" s="69">
        <v>0</v>
      </c>
      <c r="G532" s="68" t="s">
        <v>64</v>
      </c>
      <c r="H532" s="68" t="s">
        <v>64</v>
      </c>
      <c r="I532" s="68" t="s">
        <v>65</v>
      </c>
      <c r="J532" s="68" t="s">
        <v>66</v>
      </c>
      <c r="K532" s="70">
        <v>0</v>
      </c>
      <c r="L532" s="70">
        <v>0</v>
      </c>
      <c r="M532" s="70">
        <v>0</v>
      </c>
      <c r="N532" s="70" t="s">
        <v>65</v>
      </c>
      <c r="O532" s="70">
        <v>0</v>
      </c>
      <c r="P532" s="70" t="s">
        <v>68</v>
      </c>
      <c r="Q532" s="70" t="s">
        <v>68</v>
      </c>
      <c r="R532" s="66"/>
      <c r="S532" s="67"/>
    </row>
    <row r="533" spans="2:19" x14ac:dyDescent="0.3">
      <c r="B533" s="66" t="s">
        <v>562</v>
      </c>
      <c r="C533" s="67" t="s">
        <v>1468</v>
      </c>
      <c r="D533" s="68" t="s">
        <v>65</v>
      </c>
      <c r="E533" s="68" t="s">
        <v>64</v>
      </c>
      <c r="F533" s="69" t="s">
        <v>1469</v>
      </c>
      <c r="G533" s="68" t="s">
        <v>64</v>
      </c>
      <c r="H533" s="68" t="s">
        <v>65</v>
      </c>
      <c r="I533" s="68" t="s">
        <v>66</v>
      </c>
      <c r="J533" s="68" t="s">
        <v>66</v>
      </c>
      <c r="K533" s="70">
        <v>0</v>
      </c>
      <c r="L533" s="70">
        <v>0</v>
      </c>
      <c r="M533" s="70">
        <v>0</v>
      </c>
      <c r="N533" s="70" t="s">
        <v>65</v>
      </c>
      <c r="O533" s="70">
        <v>0</v>
      </c>
      <c r="P533" s="70" t="s">
        <v>68</v>
      </c>
      <c r="Q533" s="70" t="s">
        <v>68</v>
      </c>
      <c r="R533" s="66"/>
      <c r="S533" s="67"/>
    </row>
    <row r="534" spans="2:19" x14ac:dyDescent="0.3">
      <c r="B534" s="66" t="s">
        <v>523</v>
      </c>
      <c r="C534" s="67" t="s">
        <v>1470</v>
      </c>
      <c r="D534" s="68" t="s">
        <v>64</v>
      </c>
      <c r="E534" s="68" t="s">
        <v>65</v>
      </c>
      <c r="F534" s="69">
        <v>2509800450917</v>
      </c>
      <c r="G534" s="68" t="s">
        <v>64</v>
      </c>
      <c r="H534" s="68" t="s">
        <v>64</v>
      </c>
      <c r="I534" s="68" t="s">
        <v>66</v>
      </c>
      <c r="J534" s="68" t="s">
        <v>65</v>
      </c>
      <c r="K534" s="70">
        <v>0</v>
      </c>
      <c r="L534" s="70">
        <v>0</v>
      </c>
      <c r="M534" s="70">
        <v>0</v>
      </c>
      <c r="N534" s="70" t="s">
        <v>65</v>
      </c>
      <c r="O534" s="70">
        <v>0</v>
      </c>
      <c r="P534" s="70" t="s">
        <v>68</v>
      </c>
      <c r="Q534" s="70" t="s">
        <v>68</v>
      </c>
      <c r="R534" s="66"/>
      <c r="S534" s="67"/>
    </row>
    <row r="535" spans="2:19" x14ac:dyDescent="0.3">
      <c r="B535" s="66" t="s">
        <v>1471</v>
      </c>
      <c r="C535" s="67" t="s">
        <v>1369</v>
      </c>
      <c r="D535" s="68" t="s">
        <v>64</v>
      </c>
      <c r="E535" s="68" t="s">
        <v>65</v>
      </c>
      <c r="F535" s="69">
        <v>2996330040101</v>
      </c>
      <c r="G535" s="68" t="s">
        <v>64</v>
      </c>
      <c r="H535" s="68" t="s">
        <v>65</v>
      </c>
      <c r="I535" s="68" t="s">
        <v>66</v>
      </c>
      <c r="J535" s="68" t="s">
        <v>66</v>
      </c>
      <c r="K535" s="70">
        <v>0</v>
      </c>
      <c r="L535" s="70">
        <v>0</v>
      </c>
      <c r="M535" s="70">
        <v>0</v>
      </c>
      <c r="N535" s="70" t="s">
        <v>65</v>
      </c>
      <c r="O535" s="70">
        <v>0</v>
      </c>
      <c r="P535" s="70" t="s">
        <v>68</v>
      </c>
      <c r="Q535" s="70" t="s">
        <v>68</v>
      </c>
      <c r="R535" s="66"/>
      <c r="S535" s="67"/>
    </row>
    <row r="536" spans="2:19" x14ac:dyDescent="0.3">
      <c r="B536" s="66" t="s">
        <v>481</v>
      </c>
      <c r="C536" s="67" t="s">
        <v>1472</v>
      </c>
      <c r="D536" s="68" t="s">
        <v>65</v>
      </c>
      <c r="E536" s="68" t="s">
        <v>64</v>
      </c>
      <c r="F536" s="69">
        <v>2314251710101</v>
      </c>
      <c r="G536" s="68" t="s">
        <v>64</v>
      </c>
      <c r="H536" s="68" t="s">
        <v>64</v>
      </c>
      <c r="I536" s="68" t="s">
        <v>65</v>
      </c>
      <c r="J536" s="68" t="s">
        <v>66</v>
      </c>
      <c r="K536" s="70">
        <v>0</v>
      </c>
      <c r="L536" s="70">
        <v>0</v>
      </c>
      <c r="M536" s="70">
        <v>0</v>
      </c>
      <c r="N536" s="70" t="s">
        <v>65</v>
      </c>
      <c r="O536" s="70">
        <v>0</v>
      </c>
      <c r="P536" s="70" t="s">
        <v>68</v>
      </c>
      <c r="Q536" s="70" t="s">
        <v>68</v>
      </c>
      <c r="R536" s="66"/>
      <c r="S536" s="67"/>
    </row>
    <row r="537" spans="2:19" x14ac:dyDescent="0.3">
      <c r="B537" s="66" t="s">
        <v>1436</v>
      </c>
      <c r="C537" s="67" t="s">
        <v>1473</v>
      </c>
      <c r="D537" s="68" t="s">
        <v>65</v>
      </c>
      <c r="E537" s="68" t="s">
        <v>64</v>
      </c>
      <c r="F537" s="69" t="s">
        <v>1469</v>
      </c>
      <c r="G537" s="68" t="s">
        <v>64</v>
      </c>
      <c r="H537" s="68" t="s">
        <v>65</v>
      </c>
      <c r="I537" s="68" t="s">
        <v>66</v>
      </c>
      <c r="J537" s="68" t="s">
        <v>66</v>
      </c>
      <c r="K537" s="70">
        <v>0</v>
      </c>
      <c r="L537" s="70">
        <v>0</v>
      </c>
      <c r="M537" s="70">
        <v>0</v>
      </c>
      <c r="N537" s="70" t="s">
        <v>65</v>
      </c>
      <c r="O537" s="70">
        <v>0</v>
      </c>
      <c r="P537" s="70" t="s">
        <v>68</v>
      </c>
      <c r="Q537" s="70" t="s">
        <v>68</v>
      </c>
      <c r="R537" s="66"/>
      <c r="S537" s="67"/>
    </row>
    <row r="538" spans="2:19" x14ac:dyDescent="0.3">
      <c r="B538" s="66" t="s">
        <v>131</v>
      </c>
      <c r="C538" s="67" t="s">
        <v>516</v>
      </c>
      <c r="D538" s="68" t="s">
        <v>64</v>
      </c>
      <c r="E538" s="68" t="s">
        <v>65</v>
      </c>
      <c r="F538" s="69" t="s">
        <v>1469</v>
      </c>
      <c r="G538" s="68" t="s">
        <v>65</v>
      </c>
      <c r="H538" s="68" t="s">
        <v>64</v>
      </c>
      <c r="I538" s="68" t="s">
        <v>66</v>
      </c>
      <c r="J538" s="68" t="s">
        <v>66</v>
      </c>
      <c r="K538" s="70">
        <v>0</v>
      </c>
      <c r="L538" s="70">
        <v>0</v>
      </c>
      <c r="M538" s="70">
        <v>0</v>
      </c>
      <c r="N538" s="70" t="s">
        <v>65</v>
      </c>
      <c r="O538" s="70">
        <v>0</v>
      </c>
      <c r="P538" s="70" t="s">
        <v>68</v>
      </c>
      <c r="Q538" s="70" t="s">
        <v>68</v>
      </c>
      <c r="R538" s="66"/>
      <c r="S538" s="67"/>
    </row>
    <row r="539" spans="2:19" x14ac:dyDescent="0.3">
      <c r="B539" s="66" t="s">
        <v>413</v>
      </c>
      <c r="C539" s="67" t="s">
        <v>1376</v>
      </c>
      <c r="D539" s="68" t="s">
        <v>65</v>
      </c>
      <c r="E539" s="68" t="s">
        <v>64</v>
      </c>
      <c r="F539" s="69" t="s">
        <v>1474</v>
      </c>
      <c r="G539" s="68" t="s">
        <v>64</v>
      </c>
      <c r="H539" s="68" t="s">
        <v>64</v>
      </c>
      <c r="I539" s="68" t="s">
        <v>66</v>
      </c>
      <c r="J539" s="68" t="s">
        <v>65</v>
      </c>
      <c r="K539" s="70">
        <v>0</v>
      </c>
      <c r="L539" s="70">
        <v>0</v>
      </c>
      <c r="M539" s="70">
        <v>0</v>
      </c>
      <c r="N539" s="70" t="s">
        <v>65</v>
      </c>
      <c r="O539" s="70">
        <v>0</v>
      </c>
      <c r="P539" s="70" t="s">
        <v>68</v>
      </c>
      <c r="Q539" s="70" t="s">
        <v>68</v>
      </c>
      <c r="R539" s="66"/>
      <c r="S539" s="67"/>
    </row>
    <row r="540" spans="2:19" x14ac:dyDescent="0.3">
      <c r="B540" s="66" t="s">
        <v>1475</v>
      </c>
      <c r="C540" s="67" t="s">
        <v>369</v>
      </c>
      <c r="D540" s="68" t="s">
        <v>64</v>
      </c>
      <c r="E540" s="68" t="s">
        <v>65</v>
      </c>
      <c r="F540" s="69" t="s">
        <v>1469</v>
      </c>
      <c r="G540" s="68" t="s">
        <v>65</v>
      </c>
      <c r="H540" s="68" t="s">
        <v>64</v>
      </c>
      <c r="I540" s="68" t="s">
        <v>66</v>
      </c>
      <c r="J540" s="68" t="s">
        <v>66</v>
      </c>
      <c r="K540" s="70">
        <v>0</v>
      </c>
      <c r="L540" s="70">
        <v>0</v>
      </c>
      <c r="M540" s="70">
        <v>0</v>
      </c>
      <c r="N540" s="70" t="s">
        <v>65</v>
      </c>
      <c r="O540" s="70">
        <v>0</v>
      </c>
      <c r="P540" s="70" t="s">
        <v>68</v>
      </c>
      <c r="Q540" s="70" t="s">
        <v>68</v>
      </c>
      <c r="R540" s="66"/>
      <c r="S540" s="67"/>
    </row>
    <row r="541" spans="2:19" x14ac:dyDescent="0.3">
      <c r="B541" s="66" t="s">
        <v>1476</v>
      </c>
      <c r="C541" s="67" t="s">
        <v>1477</v>
      </c>
      <c r="D541" s="68" t="s">
        <v>65</v>
      </c>
      <c r="E541" s="68" t="s">
        <v>64</v>
      </c>
      <c r="F541" s="69" t="s">
        <v>1469</v>
      </c>
      <c r="G541" s="68" t="s">
        <v>65</v>
      </c>
      <c r="H541" s="68" t="s">
        <v>64</v>
      </c>
      <c r="I541" s="68" t="s">
        <v>66</v>
      </c>
      <c r="J541" s="68" t="s">
        <v>66</v>
      </c>
      <c r="K541" s="70">
        <v>0</v>
      </c>
      <c r="L541" s="70">
        <v>0</v>
      </c>
      <c r="M541" s="70">
        <v>0</v>
      </c>
      <c r="N541" s="70" t="s">
        <v>65</v>
      </c>
      <c r="O541" s="70">
        <v>0</v>
      </c>
      <c r="P541" s="70" t="s">
        <v>68</v>
      </c>
      <c r="Q541" s="70" t="s">
        <v>68</v>
      </c>
      <c r="R541" s="66"/>
      <c r="S541" s="67"/>
    </row>
    <row r="542" spans="2:19" x14ac:dyDescent="0.3">
      <c r="B542" s="66" t="s">
        <v>1478</v>
      </c>
      <c r="C542" s="67" t="s">
        <v>414</v>
      </c>
      <c r="D542" s="68" t="s">
        <v>65</v>
      </c>
      <c r="E542" s="68" t="s">
        <v>64</v>
      </c>
      <c r="F542" s="69">
        <v>1662198260101</v>
      </c>
      <c r="G542" s="68" t="s">
        <v>64</v>
      </c>
      <c r="H542" s="68" t="s">
        <v>64</v>
      </c>
      <c r="I542" s="68" t="s">
        <v>66</v>
      </c>
      <c r="J542" s="68" t="s">
        <v>65</v>
      </c>
      <c r="K542" s="70">
        <v>0</v>
      </c>
      <c r="L542" s="70">
        <v>0</v>
      </c>
      <c r="M542" s="70">
        <v>0</v>
      </c>
      <c r="N542" s="70" t="s">
        <v>65</v>
      </c>
      <c r="O542" s="70">
        <v>0</v>
      </c>
      <c r="P542" s="70" t="s">
        <v>68</v>
      </c>
      <c r="Q542" s="70" t="s">
        <v>68</v>
      </c>
      <c r="R542" s="66"/>
      <c r="S542" s="67"/>
    </row>
    <row r="543" spans="2:19" x14ac:dyDescent="0.3">
      <c r="B543" s="66" t="s">
        <v>588</v>
      </c>
      <c r="C543" s="67" t="s">
        <v>190</v>
      </c>
      <c r="D543" s="68" t="s">
        <v>64</v>
      </c>
      <c r="E543" s="68" t="s">
        <v>65</v>
      </c>
      <c r="F543" s="69" t="s">
        <v>1469</v>
      </c>
      <c r="G543" s="68" t="s">
        <v>65</v>
      </c>
      <c r="H543" s="68" t="s">
        <v>64</v>
      </c>
      <c r="I543" s="68" t="s">
        <v>66</v>
      </c>
      <c r="J543" s="68" t="s">
        <v>66</v>
      </c>
      <c r="K543" s="70">
        <v>0</v>
      </c>
      <c r="L543" s="70">
        <v>0</v>
      </c>
      <c r="M543" s="70">
        <v>0</v>
      </c>
      <c r="N543" s="70" t="s">
        <v>65</v>
      </c>
      <c r="O543" s="70">
        <v>0</v>
      </c>
      <c r="P543" s="70" t="s">
        <v>68</v>
      </c>
      <c r="Q543" s="70" t="s">
        <v>68</v>
      </c>
      <c r="R543" s="66"/>
      <c r="S543" s="67"/>
    </row>
    <row r="544" spans="2:19" x14ac:dyDescent="0.3">
      <c r="B544" s="66" t="s">
        <v>1479</v>
      </c>
      <c r="C544" s="67" t="s">
        <v>1480</v>
      </c>
      <c r="D544" s="68" t="s">
        <v>65</v>
      </c>
      <c r="E544" s="68" t="s">
        <v>64</v>
      </c>
      <c r="F544" s="69">
        <v>249453620206</v>
      </c>
      <c r="G544" s="68" t="s">
        <v>64</v>
      </c>
      <c r="H544" s="68" t="s">
        <v>64</v>
      </c>
      <c r="I544" s="68" t="s">
        <v>65</v>
      </c>
      <c r="J544" s="68" t="s">
        <v>66</v>
      </c>
      <c r="K544" s="70">
        <v>0</v>
      </c>
      <c r="L544" s="70">
        <v>0</v>
      </c>
      <c r="M544" s="70">
        <v>0</v>
      </c>
      <c r="N544" s="70" t="s">
        <v>65</v>
      </c>
      <c r="O544" s="70">
        <v>0</v>
      </c>
      <c r="P544" s="70" t="s">
        <v>68</v>
      </c>
      <c r="Q544" s="70" t="s">
        <v>68</v>
      </c>
      <c r="R544" s="66"/>
      <c r="S544" s="67"/>
    </row>
    <row r="545" spans="2:19" x14ac:dyDescent="0.3">
      <c r="B545" s="66" t="s">
        <v>179</v>
      </c>
      <c r="C545" s="67" t="s">
        <v>204</v>
      </c>
      <c r="D545" s="68" t="s">
        <v>64</v>
      </c>
      <c r="E545" s="68" t="s">
        <v>65</v>
      </c>
      <c r="F545" s="69">
        <v>2998734200101</v>
      </c>
      <c r="G545" s="68" t="s">
        <v>64</v>
      </c>
      <c r="H545" s="68" t="s">
        <v>65</v>
      </c>
      <c r="I545" s="68" t="s">
        <v>66</v>
      </c>
      <c r="J545" s="68" t="s">
        <v>66</v>
      </c>
      <c r="K545" s="70">
        <v>0</v>
      </c>
      <c r="L545" s="70">
        <v>0</v>
      </c>
      <c r="M545" s="70">
        <v>0</v>
      </c>
      <c r="N545" s="70" t="s">
        <v>65</v>
      </c>
      <c r="O545" s="70">
        <v>0</v>
      </c>
      <c r="P545" s="70" t="s">
        <v>68</v>
      </c>
      <c r="Q545" s="70" t="s">
        <v>68</v>
      </c>
      <c r="R545" s="66"/>
      <c r="S545" s="67"/>
    </row>
    <row r="546" spans="2:19" x14ac:dyDescent="0.3">
      <c r="B546" s="66" t="s">
        <v>550</v>
      </c>
      <c r="C546" s="67" t="s">
        <v>1393</v>
      </c>
      <c r="D546" s="68" t="s">
        <v>65</v>
      </c>
      <c r="E546" s="68" t="s">
        <v>64</v>
      </c>
      <c r="F546" s="69" t="s">
        <v>1469</v>
      </c>
      <c r="G546" s="68" t="s">
        <v>64</v>
      </c>
      <c r="H546" s="68" t="s">
        <v>65</v>
      </c>
      <c r="I546" s="68" t="s">
        <v>66</v>
      </c>
      <c r="J546" s="68" t="s">
        <v>66</v>
      </c>
      <c r="K546" s="70" t="s">
        <v>65</v>
      </c>
      <c r="L546" s="70">
        <v>0</v>
      </c>
      <c r="M546" s="70">
        <v>0</v>
      </c>
      <c r="N546" s="70">
        <v>0</v>
      </c>
      <c r="O546" s="70">
        <v>0</v>
      </c>
      <c r="P546" s="70" t="s">
        <v>68</v>
      </c>
      <c r="Q546" s="70" t="s">
        <v>68</v>
      </c>
      <c r="R546" s="66"/>
      <c r="S546" s="67"/>
    </row>
    <row r="547" spans="2:19" x14ac:dyDescent="0.3">
      <c r="B547" s="66" t="s">
        <v>205</v>
      </c>
      <c r="C547" s="67" t="s">
        <v>420</v>
      </c>
      <c r="D547" s="68" t="s">
        <v>64</v>
      </c>
      <c r="E547" s="68" t="s">
        <v>65</v>
      </c>
      <c r="F547" s="69">
        <v>1949555160101</v>
      </c>
      <c r="G547" s="68" t="s">
        <v>64</v>
      </c>
      <c r="H547" s="68" t="s">
        <v>64</v>
      </c>
      <c r="I547" s="68" t="s">
        <v>65</v>
      </c>
      <c r="J547" s="68" t="s">
        <v>66</v>
      </c>
      <c r="K547" s="70">
        <v>0</v>
      </c>
      <c r="L547" s="70">
        <v>0</v>
      </c>
      <c r="M547" s="70">
        <v>0</v>
      </c>
      <c r="N547" s="70" t="s">
        <v>65</v>
      </c>
      <c r="O547" s="70">
        <v>0</v>
      </c>
      <c r="P547" s="70" t="s">
        <v>68</v>
      </c>
      <c r="Q547" s="70" t="s">
        <v>68</v>
      </c>
      <c r="R547" s="66"/>
      <c r="S547" s="67"/>
    </row>
    <row r="548" spans="2:19" x14ac:dyDescent="0.3">
      <c r="B548" s="66" t="s">
        <v>214</v>
      </c>
      <c r="C548" s="67" t="s">
        <v>215</v>
      </c>
      <c r="D548" s="68" t="s">
        <v>64</v>
      </c>
      <c r="E548" s="68" t="s">
        <v>65</v>
      </c>
      <c r="F548" s="69">
        <v>1615288990920</v>
      </c>
      <c r="G548" s="68" t="s">
        <v>64</v>
      </c>
      <c r="H548" s="68" t="s">
        <v>64</v>
      </c>
      <c r="I548" s="68" t="s">
        <v>65</v>
      </c>
      <c r="J548" s="68" t="s">
        <v>66</v>
      </c>
      <c r="K548" s="70">
        <v>0</v>
      </c>
      <c r="L548" s="70">
        <v>0</v>
      </c>
      <c r="M548" s="70">
        <v>0</v>
      </c>
      <c r="N548" s="70" t="s">
        <v>65</v>
      </c>
      <c r="O548" s="70">
        <v>0</v>
      </c>
      <c r="P548" s="70" t="s">
        <v>68</v>
      </c>
      <c r="Q548" s="70" t="s">
        <v>68</v>
      </c>
      <c r="R548" s="66"/>
      <c r="S548" s="67"/>
    </row>
    <row r="549" spans="2:19" x14ac:dyDescent="0.3">
      <c r="B549" s="66" t="s">
        <v>1481</v>
      </c>
      <c r="C549" s="67" t="s">
        <v>424</v>
      </c>
      <c r="D549" s="68" t="s">
        <v>65</v>
      </c>
      <c r="E549" s="68" t="s">
        <v>64</v>
      </c>
      <c r="F549" s="69">
        <v>22212607320101</v>
      </c>
      <c r="G549" s="68" t="s">
        <v>64</v>
      </c>
      <c r="H549" s="68" t="s">
        <v>65</v>
      </c>
      <c r="I549" s="68" t="s">
        <v>66</v>
      </c>
      <c r="J549" s="68" t="s">
        <v>66</v>
      </c>
      <c r="K549" s="70">
        <v>0</v>
      </c>
      <c r="L549" s="70">
        <v>0</v>
      </c>
      <c r="M549" s="70">
        <v>0</v>
      </c>
      <c r="N549" s="70" t="s">
        <v>65</v>
      </c>
      <c r="O549" s="70">
        <v>0</v>
      </c>
      <c r="P549" s="70" t="s">
        <v>68</v>
      </c>
      <c r="Q549" s="70" t="s">
        <v>68</v>
      </c>
      <c r="R549" s="66"/>
      <c r="S549" s="67"/>
    </row>
    <row r="550" spans="2:19" x14ac:dyDescent="0.3">
      <c r="B550" s="66" t="s">
        <v>1482</v>
      </c>
      <c r="C550" s="67" t="s">
        <v>1483</v>
      </c>
      <c r="D550" s="68" t="s">
        <v>65</v>
      </c>
      <c r="E550" s="68" t="s">
        <v>64</v>
      </c>
      <c r="F550" s="69" t="s">
        <v>1402</v>
      </c>
      <c r="G550" s="68" t="s">
        <v>65</v>
      </c>
      <c r="H550" s="68" t="s">
        <v>64</v>
      </c>
      <c r="I550" s="68" t="s">
        <v>66</v>
      </c>
      <c r="J550" s="68" t="s">
        <v>66</v>
      </c>
      <c r="K550" s="70">
        <v>0</v>
      </c>
      <c r="L550" s="70">
        <v>0</v>
      </c>
      <c r="M550" s="70">
        <v>0</v>
      </c>
      <c r="N550" s="70" t="s">
        <v>65</v>
      </c>
      <c r="O550" s="70">
        <v>0</v>
      </c>
      <c r="P550" s="70" t="s">
        <v>68</v>
      </c>
      <c r="Q550" s="70" t="s">
        <v>68</v>
      </c>
      <c r="R550" s="66"/>
      <c r="S550" s="67"/>
    </row>
    <row r="551" spans="2:19" x14ac:dyDescent="0.3">
      <c r="B551" s="66" t="s">
        <v>1484</v>
      </c>
      <c r="C551" s="67" t="s">
        <v>389</v>
      </c>
      <c r="D551" s="68" t="s">
        <v>65</v>
      </c>
      <c r="E551" s="68" t="s">
        <v>64</v>
      </c>
      <c r="F551" s="69">
        <v>1662427050611</v>
      </c>
      <c r="G551" s="68" t="s">
        <v>64</v>
      </c>
      <c r="H551" s="68" t="s">
        <v>64</v>
      </c>
      <c r="I551" s="68" t="s">
        <v>65</v>
      </c>
      <c r="J551" s="68" t="s">
        <v>66</v>
      </c>
      <c r="K551" s="70">
        <v>0</v>
      </c>
      <c r="L551" s="70">
        <v>0</v>
      </c>
      <c r="M551" s="70">
        <v>0</v>
      </c>
      <c r="N551" s="70" t="s">
        <v>65</v>
      </c>
      <c r="O551" s="70">
        <v>0</v>
      </c>
      <c r="P551" s="70" t="s">
        <v>1485</v>
      </c>
      <c r="Q551" s="70" t="s">
        <v>1486</v>
      </c>
      <c r="R551" s="66"/>
      <c r="S551" s="67"/>
    </row>
    <row r="552" spans="2:19" x14ac:dyDescent="0.3">
      <c r="B552" s="66" t="s">
        <v>1487</v>
      </c>
      <c r="C552" s="67" t="s">
        <v>1488</v>
      </c>
      <c r="D552" s="68" t="s">
        <v>65</v>
      </c>
      <c r="E552" s="68" t="s">
        <v>64</v>
      </c>
      <c r="F552" s="69" t="s">
        <v>1402</v>
      </c>
      <c r="G552" s="68" t="s">
        <v>64</v>
      </c>
      <c r="H552" s="68" t="s">
        <v>65</v>
      </c>
      <c r="I552" s="68" t="s">
        <v>66</v>
      </c>
      <c r="J552" s="68" t="s">
        <v>66</v>
      </c>
      <c r="K552" s="70">
        <v>0</v>
      </c>
      <c r="L552" s="70">
        <v>0</v>
      </c>
      <c r="M552" s="70">
        <v>0</v>
      </c>
      <c r="N552" s="70" t="s">
        <v>65</v>
      </c>
      <c r="O552" s="70">
        <v>0</v>
      </c>
      <c r="P552" s="70" t="s">
        <v>68</v>
      </c>
      <c r="Q552" s="70" t="s">
        <v>68</v>
      </c>
      <c r="R552" s="66"/>
      <c r="S552" s="67"/>
    </row>
    <row r="553" spans="2:19" x14ac:dyDescent="0.3">
      <c r="B553" s="66" t="s">
        <v>558</v>
      </c>
      <c r="C553" s="67" t="s">
        <v>1489</v>
      </c>
      <c r="D553" s="68" t="s">
        <v>64</v>
      </c>
      <c r="E553" s="68" t="s">
        <v>65</v>
      </c>
      <c r="F553" s="69">
        <v>2975831230101</v>
      </c>
      <c r="G553" s="68" t="s">
        <v>64</v>
      </c>
      <c r="H553" s="68" t="s">
        <v>65</v>
      </c>
      <c r="I553" s="68" t="s">
        <v>66</v>
      </c>
      <c r="J553" s="68" t="s">
        <v>66</v>
      </c>
      <c r="K553" s="70">
        <v>0</v>
      </c>
      <c r="L553" s="70">
        <v>0</v>
      </c>
      <c r="M553" s="70">
        <v>0</v>
      </c>
      <c r="N553" s="70" t="s">
        <v>65</v>
      </c>
      <c r="O553" s="70">
        <v>0</v>
      </c>
      <c r="P553" s="70" t="s">
        <v>68</v>
      </c>
      <c r="Q553" s="70" t="s">
        <v>68</v>
      </c>
      <c r="R553" s="66"/>
      <c r="S553" s="67"/>
    </row>
    <row r="554" spans="2:19" x14ac:dyDescent="0.3">
      <c r="B554" s="66" t="s">
        <v>1490</v>
      </c>
      <c r="C554" s="67" t="s">
        <v>173</v>
      </c>
      <c r="D554" s="68" t="s">
        <v>65</v>
      </c>
      <c r="E554" s="68" t="s">
        <v>64</v>
      </c>
      <c r="F554" s="69" t="s">
        <v>1402</v>
      </c>
      <c r="G554" s="68" t="s">
        <v>65</v>
      </c>
      <c r="H554" s="68" t="s">
        <v>64</v>
      </c>
      <c r="I554" s="68" t="s">
        <v>66</v>
      </c>
      <c r="J554" s="68" t="s">
        <v>66</v>
      </c>
      <c r="K554" s="70">
        <v>0</v>
      </c>
      <c r="L554" s="70">
        <v>0</v>
      </c>
      <c r="M554" s="70">
        <v>0</v>
      </c>
      <c r="N554" s="70" t="s">
        <v>65</v>
      </c>
      <c r="O554" s="70">
        <v>0</v>
      </c>
      <c r="P554" s="70" t="s">
        <v>68</v>
      </c>
      <c r="Q554" s="70" t="s">
        <v>68</v>
      </c>
      <c r="R554" s="66"/>
      <c r="S554" s="67"/>
    </row>
    <row r="555" spans="2:19" x14ac:dyDescent="0.3">
      <c r="B555" s="66" t="s">
        <v>355</v>
      </c>
      <c r="C555" s="67" t="s">
        <v>205</v>
      </c>
      <c r="D555" s="68" t="s">
        <v>64</v>
      </c>
      <c r="E555" s="68" t="s">
        <v>65</v>
      </c>
      <c r="F555" s="69">
        <v>0</v>
      </c>
      <c r="G555" s="68" t="s">
        <v>64</v>
      </c>
      <c r="H555" s="68" t="s">
        <v>65</v>
      </c>
      <c r="I555" s="68" t="s">
        <v>66</v>
      </c>
      <c r="J555" s="68" t="s">
        <v>66</v>
      </c>
      <c r="K555" s="70">
        <v>0</v>
      </c>
      <c r="L555" s="70">
        <v>0</v>
      </c>
      <c r="M555" s="70">
        <v>0</v>
      </c>
      <c r="N555" s="70" t="s">
        <v>65</v>
      </c>
      <c r="O555" s="70">
        <v>0</v>
      </c>
      <c r="P555" s="70" t="s">
        <v>68</v>
      </c>
      <c r="Q555" s="70" t="s">
        <v>68</v>
      </c>
      <c r="R555" s="66"/>
      <c r="S555" s="67"/>
    </row>
    <row r="556" spans="2:19" x14ac:dyDescent="0.3">
      <c r="B556" s="66" t="s">
        <v>1491</v>
      </c>
      <c r="C556" s="67" t="s">
        <v>1492</v>
      </c>
      <c r="D556" s="68" t="s">
        <v>65</v>
      </c>
      <c r="E556" s="68" t="s">
        <v>64</v>
      </c>
      <c r="F556" s="69">
        <v>1816706820101</v>
      </c>
      <c r="G556" s="68" t="s">
        <v>64</v>
      </c>
      <c r="H556" s="68" t="s">
        <v>64</v>
      </c>
      <c r="I556" s="68" t="s">
        <v>65</v>
      </c>
      <c r="J556" s="68" t="s">
        <v>66</v>
      </c>
      <c r="K556" s="70">
        <v>0</v>
      </c>
      <c r="L556" s="70">
        <v>0</v>
      </c>
      <c r="M556" s="70">
        <v>0</v>
      </c>
      <c r="N556" s="70" t="s">
        <v>65</v>
      </c>
      <c r="O556" s="70">
        <v>0</v>
      </c>
      <c r="P556" s="70" t="s">
        <v>68</v>
      </c>
      <c r="Q556" s="70" t="s">
        <v>68</v>
      </c>
      <c r="R556" s="66"/>
      <c r="S556" s="67"/>
    </row>
    <row r="557" spans="2:19" x14ac:dyDescent="0.3">
      <c r="B557" s="66" t="s">
        <v>1493</v>
      </c>
      <c r="C557" s="67" t="s">
        <v>1494</v>
      </c>
      <c r="D557" s="68" t="s">
        <v>64</v>
      </c>
      <c r="E557" s="68" t="s">
        <v>65</v>
      </c>
      <c r="F557" s="69" t="s">
        <v>1495</v>
      </c>
      <c r="G557" s="68" t="s">
        <v>65</v>
      </c>
      <c r="H557" s="68" t="s">
        <v>64</v>
      </c>
      <c r="I557" s="68" t="s">
        <v>66</v>
      </c>
      <c r="J557" s="68" t="s">
        <v>66</v>
      </c>
      <c r="K557" s="70">
        <v>0</v>
      </c>
      <c r="L557" s="70">
        <v>0</v>
      </c>
      <c r="M557" s="70">
        <v>0</v>
      </c>
      <c r="N557" s="70" t="s">
        <v>65</v>
      </c>
      <c r="O557" s="70">
        <v>0</v>
      </c>
      <c r="P557" s="70" t="s">
        <v>68</v>
      </c>
      <c r="Q557" s="70" t="s">
        <v>68</v>
      </c>
      <c r="R557" s="66"/>
      <c r="S557" s="67"/>
    </row>
    <row r="558" spans="2:19" x14ac:dyDescent="0.3">
      <c r="B558" s="66" t="s">
        <v>436</v>
      </c>
      <c r="C558" s="67" t="s">
        <v>414</v>
      </c>
      <c r="D558" s="68" t="s">
        <v>65</v>
      </c>
      <c r="E558" s="68" t="s">
        <v>64</v>
      </c>
      <c r="F558" s="69">
        <v>1662198860101</v>
      </c>
      <c r="G558" s="68" t="s">
        <v>64</v>
      </c>
      <c r="H558" s="68" t="s">
        <v>64</v>
      </c>
      <c r="I558" s="68" t="s">
        <v>66</v>
      </c>
      <c r="J558" s="68" t="s">
        <v>65</v>
      </c>
      <c r="K558" s="70">
        <v>0</v>
      </c>
      <c r="L558" s="70">
        <v>0</v>
      </c>
      <c r="M558" s="70">
        <v>0</v>
      </c>
      <c r="N558" s="70" t="s">
        <v>65</v>
      </c>
      <c r="O558" s="70">
        <v>0</v>
      </c>
      <c r="P558" s="70" t="s">
        <v>68</v>
      </c>
      <c r="Q558" s="70" t="s">
        <v>68</v>
      </c>
      <c r="R558" s="66"/>
      <c r="S558" s="67"/>
    </row>
    <row r="559" spans="2:19" x14ac:dyDescent="0.3">
      <c r="B559" s="66" t="s">
        <v>1496</v>
      </c>
      <c r="C559" s="67" t="s">
        <v>1497</v>
      </c>
      <c r="D559" s="68" t="s">
        <v>64</v>
      </c>
      <c r="E559" s="68" t="s">
        <v>65</v>
      </c>
      <c r="F559" s="69" t="s">
        <v>1495</v>
      </c>
      <c r="G559" s="68" t="s">
        <v>65</v>
      </c>
      <c r="H559" s="68" t="s">
        <v>64</v>
      </c>
      <c r="I559" s="68" t="s">
        <v>66</v>
      </c>
      <c r="J559" s="68" t="s">
        <v>66</v>
      </c>
      <c r="K559" s="70">
        <v>0</v>
      </c>
      <c r="L559" s="70">
        <v>0</v>
      </c>
      <c r="M559" s="70">
        <v>0</v>
      </c>
      <c r="N559" s="70" t="s">
        <v>65</v>
      </c>
      <c r="O559" s="70">
        <v>0</v>
      </c>
      <c r="P559" s="70" t="s">
        <v>68</v>
      </c>
      <c r="Q559" s="70" t="s">
        <v>68</v>
      </c>
      <c r="R559" s="66"/>
      <c r="S559" s="67"/>
    </row>
    <row r="560" spans="2:19" x14ac:dyDescent="0.3">
      <c r="B560" s="66" t="s">
        <v>1498</v>
      </c>
      <c r="C560" s="67" t="s">
        <v>202</v>
      </c>
      <c r="D560" s="68" t="s">
        <v>64</v>
      </c>
      <c r="E560" s="68" t="s">
        <v>65</v>
      </c>
      <c r="F560" s="69" t="s">
        <v>1495</v>
      </c>
      <c r="G560" s="68" t="s">
        <v>65</v>
      </c>
      <c r="H560" s="68" t="s">
        <v>64</v>
      </c>
      <c r="I560" s="68" t="s">
        <v>66</v>
      </c>
      <c r="J560" s="68" t="s">
        <v>66</v>
      </c>
      <c r="K560" s="70">
        <v>0</v>
      </c>
      <c r="L560" s="70">
        <v>0</v>
      </c>
      <c r="M560" s="70">
        <v>0</v>
      </c>
      <c r="N560" s="70" t="s">
        <v>65</v>
      </c>
      <c r="O560" s="70">
        <v>0</v>
      </c>
      <c r="P560" s="70" t="s">
        <v>68</v>
      </c>
      <c r="Q560" s="70" t="s">
        <v>68</v>
      </c>
      <c r="R560" s="66"/>
      <c r="S560" s="67"/>
    </row>
    <row r="561" spans="2:19" x14ac:dyDescent="0.3">
      <c r="B561" s="66" t="s">
        <v>1499</v>
      </c>
      <c r="C561" s="67" t="s">
        <v>428</v>
      </c>
      <c r="D561" s="68" t="s">
        <v>65</v>
      </c>
      <c r="E561" s="68" t="s">
        <v>64</v>
      </c>
      <c r="F561" s="69" t="s">
        <v>1495</v>
      </c>
      <c r="G561" s="68" t="s">
        <v>65</v>
      </c>
      <c r="H561" s="68" t="s">
        <v>64</v>
      </c>
      <c r="I561" s="68" t="s">
        <v>66</v>
      </c>
      <c r="J561" s="68" t="s">
        <v>66</v>
      </c>
      <c r="K561" s="70">
        <v>0</v>
      </c>
      <c r="L561" s="70">
        <v>0</v>
      </c>
      <c r="M561" s="70">
        <v>0</v>
      </c>
      <c r="N561" s="70" t="s">
        <v>65</v>
      </c>
      <c r="O561" s="70">
        <v>0</v>
      </c>
      <c r="P561" s="70" t="s">
        <v>68</v>
      </c>
      <c r="Q561" s="70" t="s">
        <v>68</v>
      </c>
      <c r="R561" s="66"/>
      <c r="S561" s="67"/>
    </row>
    <row r="562" spans="2:19" x14ac:dyDescent="0.3">
      <c r="B562" s="66" t="s">
        <v>1500</v>
      </c>
      <c r="C562" s="67" t="s">
        <v>317</v>
      </c>
      <c r="D562" s="68" t="s">
        <v>65</v>
      </c>
      <c r="E562" s="68" t="s">
        <v>64</v>
      </c>
      <c r="F562" s="69" t="s">
        <v>1495</v>
      </c>
      <c r="G562" s="68" t="s">
        <v>65</v>
      </c>
      <c r="H562" s="68" t="s">
        <v>64</v>
      </c>
      <c r="I562" s="68" t="s">
        <v>66</v>
      </c>
      <c r="J562" s="68" t="s">
        <v>66</v>
      </c>
      <c r="K562" s="70">
        <v>0</v>
      </c>
      <c r="L562" s="70">
        <v>0</v>
      </c>
      <c r="M562" s="70">
        <v>0</v>
      </c>
      <c r="N562" s="70" t="s">
        <v>65</v>
      </c>
      <c r="O562" s="70">
        <v>0</v>
      </c>
      <c r="P562" s="70" t="s">
        <v>68</v>
      </c>
      <c r="Q562" s="70" t="s">
        <v>68</v>
      </c>
      <c r="R562" s="66"/>
      <c r="S562" s="67"/>
    </row>
    <row r="563" spans="2:19" x14ac:dyDescent="0.3">
      <c r="B563" s="66" t="s">
        <v>491</v>
      </c>
      <c r="C563" s="67" t="s">
        <v>1501</v>
      </c>
      <c r="D563" s="68" t="s">
        <v>65</v>
      </c>
      <c r="E563" s="68" t="s">
        <v>64</v>
      </c>
      <c r="F563" s="69">
        <v>2541656640101</v>
      </c>
      <c r="G563" s="68" t="s">
        <v>64</v>
      </c>
      <c r="H563" s="68" t="s">
        <v>64</v>
      </c>
      <c r="I563" s="68" t="s">
        <v>65</v>
      </c>
      <c r="J563" s="68" t="s">
        <v>66</v>
      </c>
      <c r="K563" s="70">
        <v>0</v>
      </c>
      <c r="L563" s="70">
        <v>0</v>
      </c>
      <c r="M563" s="70">
        <v>0</v>
      </c>
      <c r="N563" s="70" t="s">
        <v>65</v>
      </c>
      <c r="O563" s="70">
        <v>0</v>
      </c>
      <c r="P563" s="70" t="s">
        <v>68</v>
      </c>
      <c r="Q563" s="70" t="s">
        <v>68</v>
      </c>
      <c r="R563" s="66"/>
      <c r="S563" s="67"/>
    </row>
    <row r="564" spans="2:19" x14ac:dyDescent="0.3">
      <c r="B564" s="66" t="s">
        <v>1403</v>
      </c>
      <c r="C564" s="67" t="s">
        <v>192</v>
      </c>
      <c r="D564" s="68" t="s">
        <v>65</v>
      </c>
      <c r="E564" s="68" t="s">
        <v>64</v>
      </c>
      <c r="F564" s="69" t="s">
        <v>1495</v>
      </c>
      <c r="G564" s="68" t="s">
        <v>64</v>
      </c>
      <c r="H564" s="68" t="s">
        <v>65</v>
      </c>
      <c r="I564" s="68" t="s">
        <v>66</v>
      </c>
      <c r="J564" s="68" t="s">
        <v>66</v>
      </c>
      <c r="K564" s="70">
        <v>0</v>
      </c>
      <c r="L564" s="70">
        <v>0</v>
      </c>
      <c r="M564" s="70">
        <v>0</v>
      </c>
      <c r="N564" s="70" t="s">
        <v>65</v>
      </c>
      <c r="O564" s="70">
        <v>0</v>
      </c>
      <c r="P564" s="70" t="s">
        <v>68</v>
      </c>
      <c r="Q564" s="70" t="s">
        <v>68</v>
      </c>
      <c r="R564" s="66"/>
      <c r="S564" s="67"/>
    </row>
    <row r="565" spans="2:19" x14ac:dyDescent="0.3">
      <c r="B565" s="66" t="s">
        <v>499</v>
      </c>
      <c r="C565" s="67" t="s">
        <v>163</v>
      </c>
      <c r="D565" s="68" t="s">
        <v>65</v>
      </c>
      <c r="E565" s="68" t="s">
        <v>64</v>
      </c>
      <c r="F565" s="69" t="s">
        <v>1495</v>
      </c>
      <c r="G565" s="68" t="s">
        <v>64</v>
      </c>
      <c r="H565" s="68" t="s">
        <v>65</v>
      </c>
      <c r="I565" s="68" t="s">
        <v>66</v>
      </c>
      <c r="J565" s="68" t="s">
        <v>66</v>
      </c>
      <c r="K565" s="70">
        <v>0</v>
      </c>
      <c r="L565" s="70">
        <v>0</v>
      </c>
      <c r="M565" s="70">
        <v>0</v>
      </c>
      <c r="N565" s="70" t="s">
        <v>65</v>
      </c>
      <c r="O565" s="70">
        <v>0</v>
      </c>
      <c r="P565" s="70" t="s">
        <v>68</v>
      </c>
      <c r="Q565" s="70" t="s">
        <v>68</v>
      </c>
      <c r="R565" s="66"/>
      <c r="S565" s="67"/>
    </row>
    <row r="566" spans="2:19" x14ac:dyDescent="0.3">
      <c r="B566" s="66" t="s">
        <v>481</v>
      </c>
      <c r="C566" s="67" t="s">
        <v>490</v>
      </c>
      <c r="D566" s="68" t="s">
        <v>65</v>
      </c>
      <c r="E566" s="68" t="s">
        <v>64</v>
      </c>
      <c r="F566" s="69">
        <v>2395596730102</v>
      </c>
      <c r="G566" s="68" t="s">
        <v>64</v>
      </c>
      <c r="H566" s="68" t="s">
        <v>64</v>
      </c>
      <c r="I566" s="68" t="s">
        <v>65</v>
      </c>
      <c r="J566" s="68" t="s">
        <v>66</v>
      </c>
      <c r="K566" s="70">
        <v>0</v>
      </c>
      <c r="L566" s="70">
        <v>0</v>
      </c>
      <c r="M566" s="70">
        <v>0</v>
      </c>
      <c r="N566" s="70" t="s">
        <v>65</v>
      </c>
      <c r="O566" s="70">
        <v>0</v>
      </c>
      <c r="P566" s="70" t="s">
        <v>68</v>
      </c>
      <c r="Q566" s="70" t="s">
        <v>68</v>
      </c>
      <c r="R566" s="66"/>
      <c r="S566" s="67"/>
    </row>
    <row r="567" spans="2:19" x14ac:dyDescent="0.3">
      <c r="B567" s="66" t="s">
        <v>1502</v>
      </c>
      <c r="C567" s="67" t="s">
        <v>190</v>
      </c>
      <c r="D567" s="68" t="s">
        <v>65</v>
      </c>
      <c r="E567" s="68" t="s">
        <v>64</v>
      </c>
      <c r="F567" s="69">
        <v>2247961780101</v>
      </c>
      <c r="G567" s="68" t="s">
        <v>64</v>
      </c>
      <c r="H567" s="68" t="s">
        <v>65</v>
      </c>
      <c r="I567" s="68" t="s">
        <v>66</v>
      </c>
      <c r="J567" s="68" t="s">
        <v>66</v>
      </c>
      <c r="K567" s="70">
        <v>0</v>
      </c>
      <c r="L567" s="70">
        <v>0</v>
      </c>
      <c r="M567" s="70">
        <v>0</v>
      </c>
      <c r="N567" s="70" t="s">
        <v>65</v>
      </c>
      <c r="O567" s="70">
        <v>0</v>
      </c>
      <c r="P567" s="70" t="s">
        <v>68</v>
      </c>
      <c r="Q567" s="70" t="s">
        <v>68</v>
      </c>
      <c r="R567" s="66"/>
      <c r="S567" s="67"/>
    </row>
    <row r="568" spans="2:19" x14ac:dyDescent="0.3">
      <c r="B568" s="66" t="s">
        <v>1503</v>
      </c>
      <c r="C568" s="67" t="s">
        <v>1442</v>
      </c>
      <c r="D568" s="68" t="s">
        <v>65</v>
      </c>
      <c r="E568" s="68" t="s">
        <v>64</v>
      </c>
      <c r="F568" s="69">
        <v>2345994640917</v>
      </c>
      <c r="G568" s="68" t="s">
        <v>64</v>
      </c>
      <c r="H568" s="68" t="s">
        <v>64</v>
      </c>
      <c r="I568" s="68" t="s">
        <v>65</v>
      </c>
      <c r="J568" s="68" t="s">
        <v>66</v>
      </c>
      <c r="K568" s="70">
        <v>0</v>
      </c>
      <c r="L568" s="70">
        <v>0</v>
      </c>
      <c r="M568" s="70">
        <v>0</v>
      </c>
      <c r="N568" s="70" t="s">
        <v>65</v>
      </c>
      <c r="O568" s="70">
        <v>0</v>
      </c>
      <c r="P568" s="70" t="s">
        <v>1395</v>
      </c>
      <c r="Q568" s="70" t="s">
        <v>1504</v>
      </c>
      <c r="R568" s="66"/>
      <c r="S568" s="67"/>
    </row>
    <row r="569" spans="2:19" x14ac:dyDescent="0.3">
      <c r="B569" s="66" t="s">
        <v>1505</v>
      </c>
      <c r="C569" s="67" t="s">
        <v>389</v>
      </c>
      <c r="D569" s="68" t="s">
        <v>64</v>
      </c>
      <c r="E569" s="68" t="s">
        <v>65</v>
      </c>
      <c r="F569" s="69" t="s">
        <v>1495</v>
      </c>
      <c r="G569" s="68" t="s">
        <v>65</v>
      </c>
      <c r="H569" s="68" t="s">
        <v>64</v>
      </c>
      <c r="I569" s="68" t="s">
        <v>66</v>
      </c>
      <c r="J569" s="68" t="s">
        <v>66</v>
      </c>
      <c r="K569" s="70">
        <v>0</v>
      </c>
      <c r="L569" s="70">
        <v>0</v>
      </c>
      <c r="M569" s="70">
        <v>0</v>
      </c>
      <c r="N569" s="70" t="s">
        <v>65</v>
      </c>
      <c r="O569" s="70">
        <v>0</v>
      </c>
      <c r="P569" s="70" t="s">
        <v>68</v>
      </c>
      <c r="Q569" s="70" t="s">
        <v>68</v>
      </c>
      <c r="R569" s="66"/>
      <c r="S569" s="67"/>
    </row>
    <row r="570" spans="2:19" x14ac:dyDescent="0.3">
      <c r="B570" s="66" t="s">
        <v>1506</v>
      </c>
      <c r="C570" s="67" t="s">
        <v>1507</v>
      </c>
      <c r="D570" s="68" t="s">
        <v>64</v>
      </c>
      <c r="E570" s="68" t="s">
        <v>65</v>
      </c>
      <c r="F570" s="69" t="s">
        <v>1495</v>
      </c>
      <c r="G570" s="68" t="s">
        <v>64</v>
      </c>
      <c r="H570" s="68" t="s">
        <v>65</v>
      </c>
      <c r="I570" s="68" t="s">
        <v>66</v>
      </c>
      <c r="J570" s="68" t="s">
        <v>66</v>
      </c>
      <c r="K570" s="70">
        <v>0</v>
      </c>
      <c r="L570" s="70">
        <v>0</v>
      </c>
      <c r="M570" s="70">
        <v>0</v>
      </c>
      <c r="N570" s="70" t="s">
        <v>65</v>
      </c>
      <c r="O570" s="70">
        <v>0</v>
      </c>
      <c r="P570" s="70" t="s">
        <v>68</v>
      </c>
      <c r="Q570" s="70" t="s">
        <v>68</v>
      </c>
      <c r="R570" s="66"/>
      <c r="S570" s="67"/>
    </row>
    <row r="571" spans="2:19" x14ac:dyDescent="0.3">
      <c r="B571" s="66" t="s">
        <v>415</v>
      </c>
      <c r="C571" s="67" t="s">
        <v>1508</v>
      </c>
      <c r="D571" s="68" t="s">
        <v>65</v>
      </c>
      <c r="E571" s="68" t="s">
        <v>64</v>
      </c>
      <c r="F571" s="69">
        <v>2598889820101</v>
      </c>
      <c r="G571" s="68" t="s">
        <v>64</v>
      </c>
      <c r="H571" s="68" t="s">
        <v>64</v>
      </c>
      <c r="I571" s="68" t="s">
        <v>65</v>
      </c>
      <c r="J571" s="68" t="s">
        <v>66</v>
      </c>
      <c r="K571" s="70">
        <v>0</v>
      </c>
      <c r="L571" s="70">
        <v>0</v>
      </c>
      <c r="M571" s="70">
        <v>0</v>
      </c>
      <c r="N571" s="70" t="s">
        <v>65</v>
      </c>
      <c r="O571" s="70">
        <v>0</v>
      </c>
      <c r="P571" s="70" t="s">
        <v>68</v>
      </c>
      <c r="Q571" s="70" t="s">
        <v>68</v>
      </c>
      <c r="R571" s="66"/>
      <c r="S571" s="67"/>
    </row>
    <row r="572" spans="2:19" x14ac:dyDescent="0.3">
      <c r="B572" s="66" t="s">
        <v>1509</v>
      </c>
      <c r="C572" s="67" t="s">
        <v>1510</v>
      </c>
      <c r="D572" s="68" t="s">
        <v>65</v>
      </c>
      <c r="E572" s="68" t="s">
        <v>64</v>
      </c>
      <c r="F572" s="69">
        <v>1627809660101</v>
      </c>
      <c r="G572" s="68" t="s">
        <v>64</v>
      </c>
      <c r="H572" s="68" t="s">
        <v>64</v>
      </c>
      <c r="I572" s="68" t="s">
        <v>65</v>
      </c>
      <c r="J572" s="68" t="s">
        <v>66</v>
      </c>
      <c r="K572" s="70">
        <v>0</v>
      </c>
      <c r="L572" s="70">
        <v>0</v>
      </c>
      <c r="M572" s="70">
        <v>0</v>
      </c>
      <c r="N572" s="70" t="s">
        <v>65</v>
      </c>
      <c r="O572" s="70">
        <v>0</v>
      </c>
      <c r="P572" s="70" t="s">
        <v>68</v>
      </c>
      <c r="Q572" s="70" t="s">
        <v>68</v>
      </c>
      <c r="R572" s="66"/>
      <c r="S572" s="67"/>
    </row>
    <row r="573" spans="2:19" x14ac:dyDescent="0.3">
      <c r="B573" s="66" t="s">
        <v>323</v>
      </c>
      <c r="C573" s="67" t="s">
        <v>1511</v>
      </c>
      <c r="D573" s="68" t="s">
        <v>64</v>
      </c>
      <c r="E573" s="68" t="s">
        <v>65</v>
      </c>
      <c r="F573" s="69">
        <v>2423094290101</v>
      </c>
      <c r="G573" s="68" t="s">
        <v>64</v>
      </c>
      <c r="H573" s="68" t="s">
        <v>64</v>
      </c>
      <c r="I573" s="68" t="s">
        <v>66</v>
      </c>
      <c r="J573" s="68" t="s">
        <v>65</v>
      </c>
      <c r="K573" s="70">
        <v>0</v>
      </c>
      <c r="L573" s="70">
        <v>0</v>
      </c>
      <c r="M573" s="70">
        <v>0</v>
      </c>
      <c r="N573" s="70" t="s">
        <v>65</v>
      </c>
      <c r="O573" s="70">
        <v>0</v>
      </c>
      <c r="P573" s="70" t="s">
        <v>68</v>
      </c>
      <c r="Q573" s="70" t="s">
        <v>68</v>
      </c>
      <c r="R573" s="66"/>
      <c r="S573" s="67"/>
    </row>
    <row r="574" spans="2:19" x14ac:dyDescent="0.3">
      <c r="B574" s="66" t="s">
        <v>394</v>
      </c>
      <c r="C574" s="67" t="s">
        <v>1444</v>
      </c>
      <c r="D574" s="68" t="s">
        <v>65</v>
      </c>
      <c r="E574" s="68" t="s">
        <v>64</v>
      </c>
      <c r="F574" s="69">
        <v>2153941511801</v>
      </c>
      <c r="G574" s="68" t="s">
        <v>64</v>
      </c>
      <c r="H574" s="68" t="s">
        <v>65</v>
      </c>
      <c r="I574" s="68" t="s">
        <v>66</v>
      </c>
      <c r="J574" s="68" t="s">
        <v>66</v>
      </c>
      <c r="K574" s="70">
        <v>0</v>
      </c>
      <c r="L574" s="70">
        <v>0</v>
      </c>
      <c r="M574" s="70">
        <v>0</v>
      </c>
      <c r="N574" s="70" t="s">
        <v>65</v>
      </c>
      <c r="O574" s="70">
        <v>0</v>
      </c>
      <c r="P574" s="70" t="s">
        <v>68</v>
      </c>
      <c r="Q574" s="70" t="s">
        <v>68</v>
      </c>
      <c r="R574" s="66"/>
      <c r="S574" s="67"/>
    </row>
    <row r="575" spans="2:19" x14ac:dyDescent="0.3">
      <c r="B575" s="66" t="s">
        <v>1512</v>
      </c>
      <c r="C575" s="67" t="s">
        <v>1513</v>
      </c>
      <c r="D575" s="68" t="s">
        <v>65</v>
      </c>
      <c r="E575" s="68" t="s">
        <v>64</v>
      </c>
      <c r="F575" s="69" t="s">
        <v>1402</v>
      </c>
      <c r="G575" s="68" t="s">
        <v>64</v>
      </c>
      <c r="H575" s="68" t="s">
        <v>65</v>
      </c>
      <c r="I575" s="68" t="s">
        <v>66</v>
      </c>
      <c r="J575" s="68" t="s">
        <v>66</v>
      </c>
      <c r="K575" s="70">
        <v>0</v>
      </c>
      <c r="L575" s="70">
        <v>0</v>
      </c>
      <c r="M575" s="70">
        <v>0</v>
      </c>
      <c r="N575" s="70" t="s">
        <v>65</v>
      </c>
      <c r="O575" s="70">
        <v>0</v>
      </c>
      <c r="P575" s="70" t="s">
        <v>68</v>
      </c>
      <c r="Q575" s="70" t="s">
        <v>68</v>
      </c>
      <c r="R575" s="66"/>
      <c r="S575" s="67"/>
    </row>
    <row r="576" spans="2:19" x14ac:dyDescent="0.3">
      <c r="B576" s="66" t="s">
        <v>1490</v>
      </c>
      <c r="C576" s="67" t="s">
        <v>1514</v>
      </c>
      <c r="D576" s="68" t="s">
        <v>65</v>
      </c>
      <c r="E576" s="68" t="s">
        <v>64</v>
      </c>
      <c r="F576" s="69" t="s">
        <v>1402</v>
      </c>
      <c r="G576" s="68" t="s">
        <v>65</v>
      </c>
      <c r="H576" s="68" t="s">
        <v>65</v>
      </c>
      <c r="I576" s="68" t="s">
        <v>66</v>
      </c>
      <c r="J576" s="68" t="s">
        <v>66</v>
      </c>
      <c r="K576" s="70">
        <v>0</v>
      </c>
      <c r="L576" s="70">
        <v>0</v>
      </c>
      <c r="M576" s="70">
        <v>0</v>
      </c>
      <c r="N576" s="70" t="s">
        <v>65</v>
      </c>
      <c r="O576" s="70">
        <v>0</v>
      </c>
      <c r="P576" s="70" t="s">
        <v>68</v>
      </c>
      <c r="Q576" s="70" t="s">
        <v>68</v>
      </c>
      <c r="R576" s="66"/>
      <c r="S576" s="67"/>
    </row>
    <row r="577" spans="2:19" x14ac:dyDescent="0.3">
      <c r="B577" s="66" t="s">
        <v>192</v>
      </c>
      <c r="C577" s="67" t="s">
        <v>1515</v>
      </c>
      <c r="D577" s="68" t="s">
        <v>65</v>
      </c>
      <c r="E577" s="68" t="s">
        <v>64</v>
      </c>
      <c r="F577" s="69">
        <v>2766150340101</v>
      </c>
      <c r="G577" s="68" t="s">
        <v>64</v>
      </c>
      <c r="H577" s="68" t="s">
        <v>64</v>
      </c>
      <c r="I577" s="68" t="s">
        <v>65</v>
      </c>
      <c r="J577" s="68" t="s">
        <v>66</v>
      </c>
      <c r="K577" s="70">
        <v>0</v>
      </c>
      <c r="L577" s="70">
        <v>0</v>
      </c>
      <c r="M577" s="70">
        <v>0</v>
      </c>
      <c r="N577" s="70" t="s">
        <v>65</v>
      </c>
      <c r="O577" s="70">
        <v>0</v>
      </c>
      <c r="P577" s="70" t="s">
        <v>68</v>
      </c>
      <c r="Q577" s="70" t="s">
        <v>68</v>
      </c>
      <c r="R577" s="66"/>
      <c r="S577" s="67"/>
    </row>
    <row r="578" spans="2:19" x14ac:dyDescent="0.3">
      <c r="B578" s="66" t="s">
        <v>1516</v>
      </c>
      <c r="C578" s="67" t="s">
        <v>1517</v>
      </c>
      <c r="D578" s="68" t="s">
        <v>64</v>
      </c>
      <c r="E578" s="68" t="s">
        <v>65</v>
      </c>
      <c r="F578" s="69">
        <v>2676262580101</v>
      </c>
      <c r="G578" s="68" t="s">
        <v>64</v>
      </c>
      <c r="H578" s="68" t="s">
        <v>65</v>
      </c>
      <c r="I578" s="68" t="s">
        <v>66</v>
      </c>
      <c r="J578" s="68" t="s">
        <v>66</v>
      </c>
      <c r="K578" s="70">
        <v>0</v>
      </c>
      <c r="L578" s="70">
        <v>0</v>
      </c>
      <c r="M578" s="70">
        <v>0</v>
      </c>
      <c r="N578" s="70" t="s">
        <v>65</v>
      </c>
      <c r="O578" s="70">
        <v>0</v>
      </c>
      <c r="P578" s="70" t="s">
        <v>68</v>
      </c>
      <c r="Q578" s="70" t="s">
        <v>68</v>
      </c>
      <c r="R578" s="66"/>
      <c r="S578" s="67"/>
    </row>
    <row r="579" spans="2:19" x14ac:dyDescent="0.3">
      <c r="B579" s="66" t="s">
        <v>1518</v>
      </c>
      <c r="C579" s="67" t="s">
        <v>1519</v>
      </c>
      <c r="D579" s="68" t="s">
        <v>65</v>
      </c>
      <c r="E579" s="68" t="s">
        <v>64</v>
      </c>
      <c r="F579" s="69" t="s">
        <v>1402</v>
      </c>
      <c r="G579" s="68" t="s">
        <v>65</v>
      </c>
      <c r="H579" s="68" t="s">
        <v>64</v>
      </c>
      <c r="I579" s="68" t="s">
        <v>66</v>
      </c>
      <c r="J579" s="68" t="s">
        <v>66</v>
      </c>
      <c r="K579" s="70">
        <v>0</v>
      </c>
      <c r="L579" s="70">
        <v>0</v>
      </c>
      <c r="M579" s="70">
        <v>0</v>
      </c>
      <c r="N579" s="70" t="s">
        <v>65</v>
      </c>
      <c r="O579" s="70">
        <v>0</v>
      </c>
      <c r="P579" s="70" t="s">
        <v>68</v>
      </c>
      <c r="Q579" s="70" t="s">
        <v>68</v>
      </c>
      <c r="R579" s="66"/>
      <c r="S579" s="67"/>
    </row>
    <row r="580" spans="2:19" x14ac:dyDescent="0.3">
      <c r="B580" s="66" t="s">
        <v>1520</v>
      </c>
      <c r="C580" s="67" t="s">
        <v>1521</v>
      </c>
      <c r="D580" s="68" t="s">
        <v>64</v>
      </c>
      <c r="E580" s="68" t="s">
        <v>65</v>
      </c>
      <c r="F580" s="69">
        <v>1827425390101</v>
      </c>
      <c r="G580" s="68" t="s">
        <v>64</v>
      </c>
      <c r="H580" s="68" t="s">
        <v>64</v>
      </c>
      <c r="I580" s="68" t="s">
        <v>65</v>
      </c>
      <c r="J580" s="68" t="s">
        <v>66</v>
      </c>
      <c r="K580" s="70">
        <v>0</v>
      </c>
      <c r="L580" s="70">
        <v>0</v>
      </c>
      <c r="M580" s="70">
        <v>0</v>
      </c>
      <c r="N580" s="70" t="s">
        <v>65</v>
      </c>
      <c r="O580" s="70">
        <v>0</v>
      </c>
      <c r="P580" s="70" t="s">
        <v>68</v>
      </c>
      <c r="Q580" s="70" t="s">
        <v>68</v>
      </c>
      <c r="R580" s="66"/>
      <c r="S580" s="67"/>
    </row>
    <row r="581" spans="2:19" x14ac:dyDescent="0.3">
      <c r="B581" s="66" t="s">
        <v>1433</v>
      </c>
      <c r="C581" s="67" t="s">
        <v>1457</v>
      </c>
      <c r="D581" s="68" t="s">
        <v>64</v>
      </c>
      <c r="E581" s="68" t="s">
        <v>65</v>
      </c>
      <c r="F581" s="69">
        <v>2326857150101</v>
      </c>
      <c r="G581" s="68" t="s">
        <v>64</v>
      </c>
      <c r="H581" s="68" t="s">
        <v>65</v>
      </c>
      <c r="I581" s="68" t="s">
        <v>66</v>
      </c>
      <c r="J581" s="68" t="s">
        <v>66</v>
      </c>
      <c r="K581" s="70">
        <v>0</v>
      </c>
      <c r="L581" s="70">
        <v>0</v>
      </c>
      <c r="M581" s="70">
        <v>0</v>
      </c>
      <c r="N581" s="70" t="s">
        <v>67</v>
      </c>
      <c r="O581" s="70">
        <v>0</v>
      </c>
      <c r="P581" s="70" t="s">
        <v>68</v>
      </c>
      <c r="Q581" s="70" t="s">
        <v>68</v>
      </c>
      <c r="R581" s="66"/>
      <c r="S581" s="67"/>
    </row>
    <row r="582" spans="2:19" x14ac:dyDescent="0.3">
      <c r="B582" s="66" t="s">
        <v>185</v>
      </c>
      <c r="C582" s="67" t="s">
        <v>304</v>
      </c>
      <c r="D582" s="68" t="s">
        <v>64</v>
      </c>
      <c r="E582" s="68" t="s">
        <v>65</v>
      </c>
      <c r="F582" s="69" t="s">
        <v>1522</v>
      </c>
      <c r="G582" s="68" t="s">
        <v>65</v>
      </c>
      <c r="H582" s="68" t="s">
        <v>64</v>
      </c>
      <c r="I582" s="68" t="s">
        <v>66</v>
      </c>
      <c r="J582" s="68" t="s">
        <v>66</v>
      </c>
      <c r="K582" s="70">
        <v>0</v>
      </c>
      <c r="L582" s="70">
        <v>0</v>
      </c>
      <c r="M582" s="70">
        <v>0</v>
      </c>
      <c r="N582" s="70" t="s">
        <v>67</v>
      </c>
      <c r="O582" s="70">
        <v>0</v>
      </c>
      <c r="P582" s="70" t="s">
        <v>68</v>
      </c>
      <c r="Q582" s="70" t="s">
        <v>68</v>
      </c>
      <c r="R582" s="66"/>
      <c r="S582" s="67"/>
    </row>
    <row r="583" spans="2:19" x14ac:dyDescent="0.3">
      <c r="B583" s="66" t="s">
        <v>1523</v>
      </c>
      <c r="C583" s="67" t="s">
        <v>304</v>
      </c>
      <c r="D583" s="68" t="s">
        <v>64</v>
      </c>
      <c r="E583" s="68" t="s">
        <v>65</v>
      </c>
      <c r="F583" s="69" t="s">
        <v>1522</v>
      </c>
      <c r="G583" s="68" t="s">
        <v>65</v>
      </c>
      <c r="H583" s="68" t="s">
        <v>64</v>
      </c>
      <c r="I583" s="68" t="s">
        <v>66</v>
      </c>
      <c r="J583" s="68" t="s">
        <v>66</v>
      </c>
      <c r="K583" s="70">
        <v>0</v>
      </c>
      <c r="L583" s="70">
        <v>0</v>
      </c>
      <c r="M583" s="70">
        <v>0</v>
      </c>
      <c r="N583" s="70" t="s">
        <v>67</v>
      </c>
      <c r="O583" s="70">
        <v>0</v>
      </c>
      <c r="P583" s="70" t="s">
        <v>68</v>
      </c>
      <c r="Q583" s="70" t="s">
        <v>68</v>
      </c>
      <c r="R583" s="66"/>
      <c r="S583" s="67"/>
    </row>
    <row r="584" spans="2:19" x14ac:dyDescent="0.3">
      <c r="B584" s="66" t="s">
        <v>1478</v>
      </c>
      <c r="C584" s="67" t="s">
        <v>414</v>
      </c>
      <c r="D584" s="68" t="s">
        <v>65</v>
      </c>
      <c r="E584" s="68" t="s">
        <v>64</v>
      </c>
      <c r="F584" s="69">
        <v>1662198860101</v>
      </c>
      <c r="G584" s="68" t="s">
        <v>64</v>
      </c>
      <c r="H584" s="68" t="s">
        <v>64</v>
      </c>
      <c r="I584" s="68" t="s">
        <v>66</v>
      </c>
      <c r="J584" s="68" t="s">
        <v>65</v>
      </c>
      <c r="K584" s="70">
        <v>0</v>
      </c>
      <c r="L584" s="70">
        <v>0</v>
      </c>
      <c r="M584" s="70">
        <v>0</v>
      </c>
      <c r="N584" s="70" t="s">
        <v>67</v>
      </c>
      <c r="O584" s="70">
        <v>0</v>
      </c>
      <c r="P584" s="70" t="s">
        <v>68</v>
      </c>
      <c r="Q584" s="70" t="s">
        <v>68</v>
      </c>
      <c r="R584" s="66"/>
      <c r="S584" s="67"/>
    </row>
    <row r="585" spans="2:19" x14ac:dyDescent="0.3">
      <c r="B585" s="66" t="s">
        <v>1524</v>
      </c>
      <c r="C585" s="67" t="s">
        <v>1525</v>
      </c>
      <c r="D585" s="68" t="s">
        <v>65</v>
      </c>
      <c r="E585" s="68" t="s">
        <v>64</v>
      </c>
      <c r="F585" s="69" t="s">
        <v>1526</v>
      </c>
      <c r="G585" s="68" t="s">
        <v>64</v>
      </c>
      <c r="H585" s="68" t="s">
        <v>65</v>
      </c>
      <c r="I585" s="68" t="s">
        <v>66</v>
      </c>
      <c r="J585" s="68" t="s">
        <v>66</v>
      </c>
      <c r="K585" s="70">
        <v>0</v>
      </c>
      <c r="L585" s="70">
        <v>0</v>
      </c>
      <c r="M585" s="70">
        <v>0</v>
      </c>
      <c r="N585" s="70" t="s">
        <v>67</v>
      </c>
      <c r="O585" s="70">
        <v>0</v>
      </c>
      <c r="P585" s="70" t="s">
        <v>68</v>
      </c>
      <c r="Q585" s="70" t="s">
        <v>68</v>
      </c>
      <c r="R585" s="66"/>
      <c r="S585" s="67"/>
    </row>
    <row r="586" spans="2:19" x14ac:dyDescent="0.3">
      <c r="B586" s="66" t="s">
        <v>1527</v>
      </c>
      <c r="C586" s="67" t="s">
        <v>1528</v>
      </c>
      <c r="D586" s="68" t="s">
        <v>65</v>
      </c>
      <c r="E586" s="68" t="s">
        <v>64</v>
      </c>
      <c r="F586" s="69" t="s">
        <v>1522</v>
      </c>
      <c r="G586" s="68" t="s">
        <v>64</v>
      </c>
      <c r="H586" s="68" t="s">
        <v>65</v>
      </c>
      <c r="I586" s="68" t="s">
        <v>66</v>
      </c>
      <c r="J586" s="68" t="s">
        <v>66</v>
      </c>
      <c r="K586" s="70">
        <v>0</v>
      </c>
      <c r="L586" s="70">
        <v>0</v>
      </c>
      <c r="M586" s="70">
        <v>0</v>
      </c>
      <c r="N586" s="70" t="s">
        <v>67</v>
      </c>
      <c r="O586" s="70">
        <v>0</v>
      </c>
      <c r="P586" s="70" t="s">
        <v>68</v>
      </c>
      <c r="Q586" s="70" t="s">
        <v>68</v>
      </c>
      <c r="R586" s="66"/>
      <c r="S586" s="67"/>
    </row>
    <row r="587" spans="2:19" x14ac:dyDescent="0.3">
      <c r="B587" s="66" t="s">
        <v>1524</v>
      </c>
      <c r="C587" s="67" t="s">
        <v>1529</v>
      </c>
      <c r="D587" s="68" t="s">
        <v>65</v>
      </c>
      <c r="E587" s="68" t="s">
        <v>64</v>
      </c>
      <c r="F587" s="69">
        <v>1696490320101</v>
      </c>
      <c r="G587" s="68" t="s">
        <v>64</v>
      </c>
      <c r="H587" s="68" t="s">
        <v>64</v>
      </c>
      <c r="I587" s="68" t="s">
        <v>65</v>
      </c>
      <c r="J587" s="68" t="s">
        <v>66</v>
      </c>
      <c r="K587" s="70">
        <v>0</v>
      </c>
      <c r="L587" s="70">
        <v>0</v>
      </c>
      <c r="M587" s="70">
        <v>0</v>
      </c>
      <c r="N587" s="70" t="s">
        <v>67</v>
      </c>
      <c r="O587" s="70">
        <v>0</v>
      </c>
      <c r="P587" s="70" t="s">
        <v>68</v>
      </c>
      <c r="Q587" s="70" t="s">
        <v>68</v>
      </c>
      <c r="R587" s="66"/>
      <c r="S587" s="67"/>
    </row>
    <row r="588" spans="2:19" x14ac:dyDescent="0.3">
      <c r="B588" s="66" t="s">
        <v>443</v>
      </c>
      <c r="C588" s="67" t="s">
        <v>444</v>
      </c>
      <c r="D588" s="68" t="s">
        <v>65</v>
      </c>
      <c r="E588" s="68" t="s">
        <v>64</v>
      </c>
      <c r="F588" s="69">
        <v>1783739310101</v>
      </c>
      <c r="G588" s="68" t="s">
        <v>64</v>
      </c>
      <c r="H588" s="68" t="s">
        <v>64</v>
      </c>
      <c r="I588" s="68" t="s">
        <v>65</v>
      </c>
      <c r="J588" s="68" t="s">
        <v>66</v>
      </c>
      <c r="K588" s="70">
        <v>0</v>
      </c>
      <c r="L588" s="70">
        <v>0</v>
      </c>
      <c r="M588" s="70">
        <v>0</v>
      </c>
      <c r="N588" s="70" t="s">
        <v>67</v>
      </c>
      <c r="O588" s="70">
        <v>0</v>
      </c>
      <c r="P588" s="70" t="s">
        <v>68</v>
      </c>
      <c r="Q588" s="70" t="s">
        <v>68</v>
      </c>
      <c r="R588" s="66"/>
      <c r="S588" s="67"/>
    </row>
    <row r="589" spans="2:19" x14ac:dyDescent="0.3">
      <c r="B589" s="66" t="s">
        <v>1530</v>
      </c>
      <c r="C589" s="67" t="s">
        <v>1531</v>
      </c>
      <c r="D589" s="68" t="s">
        <v>65</v>
      </c>
      <c r="E589" s="68" t="s">
        <v>64</v>
      </c>
      <c r="F589" s="69" t="s">
        <v>1460</v>
      </c>
      <c r="G589" s="68" t="s">
        <v>64</v>
      </c>
      <c r="H589" s="68" t="s">
        <v>64</v>
      </c>
      <c r="I589" s="68" t="s">
        <v>66</v>
      </c>
      <c r="J589" s="68" t="s">
        <v>65</v>
      </c>
      <c r="K589" s="70">
        <v>0</v>
      </c>
      <c r="L589" s="70">
        <v>0</v>
      </c>
      <c r="M589" s="70">
        <v>0</v>
      </c>
      <c r="N589" s="70" t="s">
        <v>67</v>
      </c>
      <c r="O589" s="70">
        <v>0</v>
      </c>
      <c r="P589" s="70" t="s">
        <v>68</v>
      </c>
      <c r="Q589" s="70" t="s">
        <v>68</v>
      </c>
      <c r="R589" s="66"/>
      <c r="S589" s="67"/>
    </row>
    <row r="590" spans="2:19" x14ac:dyDescent="0.3">
      <c r="B590" s="66" t="s">
        <v>1397</v>
      </c>
      <c r="C590" s="67" t="s">
        <v>1531</v>
      </c>
      <c r="D590" s="68" t="s">
        <v>64</v>
      </c>
      <c r="E590" s="68" t="s">
        <v>65</v>
      </c>
      <c r="F590" s="69" t="s">
        <v>1460</v>
      </c>
      <c r="G590" s="68" t="s">
        <v>65</v>
      </c>
      <c r="H590" s="68" t="s">
        <v>64</v>
      </c>
      <c r="I590" s="68" t="s">
        <v>66</v>
      </c>
      <c r="J590" s="68" t="s">
        <v>66</v>
      </c>
      <c r="K590" s="70">
        <v>0</v>
      </c>
      <c r="L590" s="70">
        <v>0</v>
      </c>
      <c r="M590" s="70">
        <v>0</v>
      </c>
      <c r="N590" s="70" t="s">
        <v>67</v>
      </c>
      <c r="O590" s="70">
        <v>0</v>
      </c>
      <c r="P590" s="70" t="s">
        <v>68</v>
      </c>
      <c r="Q590" s="70" t="s">
        <v>68</v>
      </c>
      <c r="R590" s="66"/>
      <c r="S590" s="67"/>
    </row>
    <row r="591" spans="2:19" x14ac:dyDescent="0.3">
      <c r="B591" s="66" t="s">
        <v>1532</v>
      </c>
      <c r="C591" s="67" t="s">
        <v>190</v>
      </c>
      <c r="D591" s="68" t="s">
        <v>65</v>
      </c>
      <c r="E591" s="68" t="s">
        <v>64</v>
      </c>
      <c r="F591" s="69" t="s">
        <v>1460</v>
      </c>
      <c r="G591" s="68" t="s">
        <v>65</v>
      </c>
      <c r="H591" s="68" t="s">
        <v>64</v>
      </c>
      <c r="I591" s="68" t="s">
        <v>66</v>
      </c>
      <c r="J591" s="68" t="s">
        <v>66</v>
      </c>
      <c r="K591" s="70">
        <v>0</v>
      </c>
      <c r="L591" s="70">
        <v>0</v>
      </c>
      <c r="M591" s="70">
        <v>0</v>
      </c>
      <c r="N591" s="70" t="s">
        <v>67</v>
      </c>
      <c r="O591" s="70">
        <v>0</v>
      </c>
      <c r="P591" s="70" t="s">
        <v>68</v>
      </c>
      <c r="Q591" s="70" t="s">
        <v>68</v>
      </c>
      <c r="R591" s="66"/>
      <c r="S591" s="67"/>
    </row>
    <row r="592" spans="2:19" x14ac:dyDescent="0.3">
      <c r="B592" s="66" t="s">
        <v>1533</v>
      </c>
      <c r="C592" s="67" t="s">
        <v>1534</v>
      </c>
      <c r="D592" s="68" t="s">
        <v>65</v>
      </c>
      <c r="E592" s="68" t="s">
        <v>64</v>
      </c>
      <c r="F592" s="69" t="s">
        <v>1460</v>
      </c>
      <c r="G592" s="68" t="s">
        <v>65</v>
      </c>
      <c r="H592" s="68" t="s">
        <v>65</v>
      </c>
      <c r="I592" s="68" t="s">
        <v>66</v>
      </c>
      <c r="J592" s="68" t="s">
        <v>66</v>
      </c>
      <c r="K592" s="70">
        <v>0</v>
      </c>
      <c r="L592" s="70">
        <v>0</v>
      </c>
      <c r="M592" s="70">
        <v>0</v>
      </c>
      <c r="N592" s="70" t="s">
        <v>67</v>
      </c>
      <c r="O592" s="70">
        <v>0</v>
      </c>
      <c r="P592" s="70" t="s">
        <v>68</v>
      </c>
      <c r="Q592" s="70" t="s">
        <v>68</v>
      </c>
      <c r="R592" s="66"/>
      <c r="S592" s="67"/>
    </row>
    <row r="593" spans="2:19" x14ac:dyDescent="0.3">
      <c r="B593" s="66" t="s">
        <v>1535</v>
      </c>
      <c r="C593" s="67" t="s">
        <v>1536</v>
      </c>
      <c r="D593" s="68" t="s">
        <v>65</v>
      </c>
      <c r="E593" s="68" t="s">
        <v>64</v>
      </c>
      <c r="F593" s="69">
        <v>1797945820101</v>
      </c>
      <c r="G593" s="68" t="s">
        <v>64</v>
      </c>
      <c r="H593" s="68" t="s">
        <v>64</v>
      </c>
      <c r="I593" s="68" t="s">
        <v>65</v>
      </c>
      <c r="J593" s="68" t="s">
        <v>66</v>
      </c>
      <c r="K593" s="70">
        <v>0</v>
      </c>
      <c r="L593" s="70">
        <v>0</v>
      </c>
      <c r="M593" s="70">
        <v>0</v>
      </c>
      <c r="N593" s="70" t="s">
        <v>67</v>
      </c>
      <c r="O593" s="70">
        <v>0</v>
      </c>
      <c r="P593" s="70" t="s">
        <v>68</v>
      </c>
      <c r="Q593" s="70" t="s">
        <v>68</v>
      </c>
      <c r="R593" s="66"/>
      <c r="S593" s="67"/>
    </row>
    <row r="594" spans="2:19" x14ac:dyDescent="0.3">
      <c r="B594" s="66" t="s">
        <v>1491</v>
      </c>
      <c r="C594" s="67" t="s">
        <v>1537</v>
      </c>
      <c r="D594" s="68" t="s">
        <v>65</v>
      </c>
      <c r="E594" s="68" t="s">
        <v>64</v>
      </c>
      <c r="F594" s="69">
        <v>1816706820101</v>
      </c>
      <c r="G594" s="68" t="s">
        <v>64</v>
      </c>
      <c r="H594" s="68" t="s">
        <v>64</v>
      </c>
      <c r="I594" s="68" t="s">
        <v>65</v>
      </c>
      <c r="J594" s="68" t="s">
        <v>66</v>
      </c>
      <c r="K594" s="70">
        <v>0</v>
      </c>
      <c r="L594" s="70">
        <v>0</v>
      </c>
      <c r="M594" s="70">
        <v>0</v>
      </c>
      <c r="N594" s="70" t="s">
        <v>65</v>
      </c>
      <c r="O594" s="70">
        <v>0</v>
      </c>
      <c r="P594" s="70" t="s">
        <v>68</v>
      </c>
      <c r="Q594" s="70" t="s">
        <v>68</v>
      </c>
      <c r="R594" s="66"/>
      <c r="S594" s="67"/>
    </row>
    <row r="595" spans="2:19" x14ac:dyDescent="0.3">
      <c r="B595" s="66" t="s">
        <v>472</v>
      </c>
      <c r="C595" s="67" t="s">
        <v>414</v>
      </c>
      <c r="D595" s="68" t="s">
        <v>65</v>
      </c>
      <c r="E595" s="68" t="s">
        <v>64</v>
      </c>
      <c r="F595" s="69">
        <v>1662198860101</v>
      </c>
      <c r="G595" s="68" t="s">
        <v>64</v>
      </c>
      <c r="H595" s="68" t="s">
        <v>64</v>
      </c>
      <c r="I595" s="68" t="s">
        <v>66</v>
      </c>
      <c r="J595" s="68" t="s">
        <v>65</v>
      </c>
      <c r="K595" s="70">
        <v>0</v>
      </c>
      <c r="L595" s="70">
        <v>0</v>
      </c>
      <c r="M595" s="70">
        <v>0</v>
      </c>
      <c r="N595" s="70" t="s">
        <v>67</v>
      </c>
      <c r="O595" s="70">
        <v>0</v>
      </c>
      <c r="P595" s="70" t="s">
        <v>68</v>
      </c>
      <c r="Q595" s="70" t="s">
        <v>68</v>
      </c>
      <c r="R595" s="66"/>
      <c r="S595" s="67"/>
    </row>
    <row r="596" spans="2:19" x14ac:dyDescent="0.3">
      <c r="B596" s="66" t="s">
        <v>1538</v>
      </c>
      <c r="C596" s="67" t="s">
        <v>1539</v>
      </c>
      <c r="D596" s="68" t="s">
        <v>65</v>
      </c>
      <c r="E596" s="68" t="s">
        <v>64</v>
      </c>
      <c r="F596" s="69">
        <v>3662769560115</v>
      </c>
      <c r="G596" s="68" t="s">
        <v>64</v>
      </c>
      <c r="H596" s="68" t="s">
        <v>65</v>
      </c>
      <c r="I596" s="68" t="s">
        <v>66</v>
      </c>
      <c r="J596" s="68" t="s">
        <v>66</v>
      </c>
      <c r="K596" s="70">
        <v>0</v>
      </c>
      <c r="L596" s="70">
        <v>0</v>
      </c>
      <c r="M596" s="70">
        <v>0</v>
      </c>
      <c r="N596" s="70" t="s">
        <v>65</v>
      </c>
      <c r="O596" s="70">
        <v>0</v>
      </c>
      <c r="P596" s="70" t="s">
        <v>68</v>
      </c>
      <c r="Q596" s="70" t="s">
        <v>68</v>
      </c>
      <c r="R596" s="66"/>
      <c r="S596" s="67"/>
    </row>
    <row r="597" spans="2:19" x14ac:dyDescent="0.3">
      <c r="B597" s="66" t="s">
        <v>1540</v>
      </c>
      <c r="C597" s="67" t="s">
        <v>1541</v>
      </c>
      <c r="D597" s="68" t="s">
        <v>65</v>
      </c>
      <c r="E597" s="68" t="s">
        <v>64</v>
      </c>
      <c r="F597" s="69">
        <v>2603669940101</v>
      </c>
      <c r="G597" s="68" t="s">
        <v>64</v>
      </c>
      <c r="H597" s="68" t="s">
        <v>64</v>
      </c>
      <c r="I597" s="68" t="s">
        <v>65</v>
      </c>
      <c r="J597" s="68" t="s">
        <v>66</v>
      </c>
      <c r="K597" s="70">
        <v>0</v>
      </c>
      <c r="L597" s="70">
        <v>0</v>
      </c>
      <c r="M597" s="70">
        <v>0</v>
      </c>
      <c r="N597" s="70" t="s">
        <v>65</v>
      </c>
      <c r="O597" s="70">
        <v>0</v>
      </c>
      <c r="P597" s="70" t="s">
        <v>68</v>
      </c>
      <c r="Q597" s="70" t="s">
        <v>68</v>
      </c>
      <c r="R597" s="66"/>
      <c r="S597" s="67"/>
    </row>
    <row r="598" spans="2:19" x14ac:dyDescent="0.3">
      <c r="B598" s="66" t="s">
        <v>1542</v>
      </c>
      <c r="C598" s="67" t="s">
        <v>533</v>
      </c>
      <c r="D598" s="68" t="s">
        <v>65</v>
      </c>
      <c r="E598" s="68" t="s">
        <v>64</v>
      </c>
      <c r="F598" s="69">
        <v>2433393132005</v>
      </c>
      <c r="G598" s="68" t="s">
        <v>64</v>
      </c>
      <c r="H598" s="68" t="s">
        <v>64</v>
      </c>
      <c r="I598" s="68" t="s">
        <v>66</v>
      </c>
      <c r="J598" s="68" t="s">
        <v>65</v>
      </c>
      <c r="K598" s="70">
        <v>0</v>
      </c>
      <c r="L598" s="70">
        <v>0</v>
      </c>
      <c r="M598" s="70">
        <v>0</v>
      </c>
      <c r="N598" s="70" t="s">
        <v>67</v>
      </c>
      <c r="O598" s="70">
        <v>0</v>
      </c>
      <c r="P598" s="70" t="s">
        <v>68</v>
      </c>
      <c r="Q598" s="70" t="s">
        <v>68</v>
      </c>
      <c r="R598" s="66"/>
      <c r="S598" s="67"/>
    </row>
    <row r="599" spans="2:19" x14ac:dyDescent="0.3">
      <c r="B599" s="66" t="s">
        <v>1502</v>
      </c>
      <c r="C599" s="67" t="s">
        <v>1543</v>
      </c>
      <c r="D599" s="68" t="s">
        <v>65</v>
      </c>
      <c r="E599" s="68" t="s">
        <v>64</v>
      </c>
      <c r="F599" s="69">
        <v>2247961780101</v>
      </c>
      <c r="G599" s="68" t="s">
        <v>64</v>
      </c>
      <c r="H599" s="68" t="s">
        <v>65</v>
      </c>
      <c r="I599" s="68" t="s">
        <v>66</v>
      </c>
      <c r="J599" s="68" t="s">
        <v>66</v>
      </c>
      <c r="K599" s="70">
        <v>0</v>
      </c>
      <c r="L599" s="70">
        <v>0</v>
      </c>
      <c r="M599" s="70">
        <v>0</v>
      </c>
      <c r="N599" s="70" t="s">
        <v>67</v>
      </c>
      <c r="O599" s="70">
        <v>0</v>
      </c>
      <c r="P599" s="70" t="s">
        <v>68</v>
      </c>
      <c r="Q599" s="70" t="s">
        <v>68</v>
      </c>
      <c r="R599" s="66"/>
      <c r="S599" s="67"/>
    </row>
    <row r="600" spans="2:19" x14ac:dyDescent="0.3">
      <c r="B600" s="66" t="s">
        <v>415</v>
      </c>
      <c r="C600" s="67" t="s">
        <v>1525</v>
      </c>
      <c r="D600" s="68" t="s">
        <v>65</v>
      </c>
      <c r="E600" s="68" t="s">
        <v>64</v>
      </c>
      <c r="F600" s="69">
        <v>2598889820101</v>
      </c>
      <c r="G600" s="68" t="s">
        <v>64</v>
      </c>
      <c r="H600" s="68" t="s">
        <v>64</v>
      </c>
      <c r="I600" s="68" t="s">
        <v>65</v>
      </c>
      <c r="J600" s="68" t="s">
        <v>66</v>
      </c>
      <c r="K600" s="70">
        <v>0</v>
      </c>
      <c r="L600" s="70">
        <v>0</v>
      </c>
      <c r="M600" s="70">
        <v>0</v>
      </c>
      <c r="N600" s="70" t="s">
        <v>67</v>
      </c>
      <c r="O600" s="70">
        <v>0</v>
      </c>
      <c r="P600" s="70" t="s">
        <v>68</v>
      </c>
      <c r="Q600" s="70" t="s">
        <v>68</v>
      </c>
      <c r="R600" s="66"/>
      <c r="S600" s="67"/>
    </row>
    <row r="601" spans="2:19" x14ac:dyDescent="0.3">
      <c r="B601" s="66" t="s">
        <v>1533</v>
      </c>
      <c r="C601" s="67" t="s">
        <v>1544</v>
      </c>
      <c r="D601" s="68" t="s">
        <v>65</v>
      </c>
      <c r="E601" s="68" t="s">
        <v>64</v>
      </c>
      <c r="F601" s="69">
        <v>1604755540101</v>
      </c>
      <c r="G601" s="68" t="s">
        <v>64</v>
      </c>
      <c r="H601" s="68" t="s">
        <v>65</v>
      </c>
      <c r="I601" s="68" t="s">
        <v>66</v>
      </c>
      <c r="J601" s="68" t="s">
        <v>66</v>
      </c>
      <c r="K601" s="70">
        <v>0</v>
      </c>
      <c r="L601" s="70">
        <v>0</v>
      </c>
      <c r="M601" s="70">
        <v>0</v>
      </c>
      <c r="N601" s="70" t="s">
        <v>67</v>
      </c>
      <c r="O601" s="70">
        <v>0</v>
      </c>
      <c r="P601" s="70" t="s">
        <v>68</v>
      </c>
      <c r="Q601" s="70" t="s">
        <v>68</v>
      </c>
      <c r="R601" s="66"/>
      <c r="S601" s="67"/>
    </row>
    <row r="602" spans="2:19" x14ac:dyDescent="0.3">
      <c r="B602" s="66" t="s">
        <v>1478</v>
      </c>
      <c r="C602" s="67" t="s">
        <v>414</v>
      </c>
      <c r="D602" s="68" t="s">
        <v>65</v>
      </c>
      <c r="E602" s="68" t="s">
        <v>64</v>
      </c>
      <c r="F602" s="69">
        <v>1662198860101</v>
      </c>
      <c r="G602" s="68" t="s">
        <v>64</v>
      </c>
      <c r="H602" s="68" t="s">
        <v>64</v>
      </c>
      <c r="I602" s="68" t="s">
        <v>66</v>
      </c>
      <c r="J602" s="68" t="s">
        <v>65</v>
      </c>
      <c r="K602" s="70">
        <v>0</v>
      </c>
      <c r="L602" s="70">
        <v>0</v>
      </c>
      <c r="M602" s="70">
        <v>0</v>
      </c>
      <c r="N602" s="70" t="s">
        <v>65</v>
      </c>
      <c r="O602" s="70">
        <v>0</v>
      </c>
      <c r="P602" s="70" t="s">
        <v>68</v>
      </c>
      <c r="Q602" s="70" t="s">
        <v>68</v>
      </c>
      <c r="R602" s="66"/>
      <c r="S602" s="67"/>
    </row>
    <row r="603" spans="2:19" x14ac:dyDescent="0.3">
      <c r="B603" s="66" t="s">
        <v>1403</v>
      </c>
      <c r="C603" s="67" t="s">
        <v>173</v>
      </c>
      <c r="D603" s="68" t="s">
        <v>65</v>
      </c>
      <c r="E603" s="68" t="s">
        <v>64</v>
      </c>
      <c r="F603" s="69" t="s">
        <v>1495</v>
      </c>
      <c r="G603" s="68" t="s">
        <v>64</v>
      </c>
      <c r="H603" s="68" t="s">
        <v>65</v>
      </c>
      <c r="I603" s="68" t="s">
        <v>66</v>
      </c>
      <c r="J603" s="68" t="s">
        <v>66</v>
      </c>
      <c r="K603" s="70">
        <v>0</v>
      </c>
      <c r="L603" s="70">
        <v>0</v>
      </c>
      <c r="M603" s="70">
        <v>0</v>
      </c>
      <c r="N603" s="70" t="s">
        <v>67</v>
      </c>
      <c r="O603" s="70">
        <v>0</v>
      </c>
      <c r="P603" s="70" t="s">
        <v>68</v>
      </c>
      <c r="Q603" s="70" t="s">
        <v>68</v>
      </c>
      <c r="R603" s="66"/>
      <c r="S603" s="67"/>
    </row>
    <row r="604" spans="2:19" x14ac:dyDescent="0.3">
      <c r="B604" s="66" t="s">
        <v>1491</v>
      </c>
      <c r="C604" s="67" t="s">
        <v>1545</v>
      </c>
      <c r="D604" s="68" t="s">
        <v>65</v>
      </c>
      <c r="E604" s="68" t="s">
        <v>64</v>
      </c>
      <c r="F604" s="69">
        <v>1816706820101</v>
      </c>
      <c r="G604" s="68" t="s">
        <v>64</v>
      </c>
      <c r="H604" s="68" t="s">
        <v>64</v>
      </c>
      <c r="I604" s="68" t="s">
        <v>65</v>
      </c>
      <c r="J604" s="68" t="s">
        <v>66</v>
      </c>
      <c r="K604" s="70">
        <v>0</v>
      </c>
      <c r="L604" s="70">
        <v>0</v>
      </c>
      <c r="M604" s="70">
        <v>0</v>
      </c>
      <c r="N604" s="70" t="s">
        <v>67</v>
      </c>
      <c r="O604" s="70">
        <v>0</v>
      </c>
      <c r="P604" s="70" t="s">
        <v>68</v>
      </c>
      <c r="Q604" s="70" t="s">
        <v>68</v>
      </c>
      <c r="R604" s="66"/>
      <c r="S604" s="67"/>
    </row>
    <row r="605" spans="2:19" x14ac:dyDescent="0.3">
      <c r="B605" s="66" t="s">
        <v>472</v>
      </c>
      <c r="C605" s="67" t="s">
        <v>173</v>
      </c>
      <c r="D605" s="68" t="s">
        <v>65</v>
      </c>
      <c r="E605" s="68" t="s">
        <v>64</v>
      </c>
      <c r="F605" s="69">
        <v>1615273531416</v>
      </c>
      <c r="G605" s="68" t="s">
        <v>64</v>
      </c>
      <c r="H605" s="68" t="s">
        <v>64</v>
      </c>
      <c r="I605" s="68" t="s">
        <v>65</v>
      </c>
      <c r="J605" s="68" t="s">
        <v>66</v>
      </c>
      <c r="K605" s="70">
        <v>0</v>
      </c>
      <c r="L605" s="70">
        <v>0</v>
      </c>
      <c r="M605" s="70">
        <v>0</v>
      </c>
      <c r="N605" s="70" t="s">
        <v>67</v>
      </c>
      <c r="O605" s="70">
        <v>0</v>
      </c>
      <c r="P605" s="70" t="s">
        <v>68</v>
      </c>
      <c r="Q605" s="70" t="s">
        <v>68</v>
      </c>
      <c r="R605" s="66"/>
      <c r="S605" s="67"/>
    </row>
    <row r="606" spans="2:19" x14ac:dyDescent="0.3">
      <c r="B606" s="66" t="s">
        <v>403</v>
      </c>
      <c r="C606" s="67" t="s">
        <v>1658</v>
      </c>
      <c r="D606" s="68" t="s">
        <v>65</v>
      </c>
      <c r="E606" s="68" t="s">
        <v>64</v>
      </c>
      <c r="F606" s="69">
        <v>17767091620101</v>
      </c>
      <c r="G606" s="68" t="s">
        <v>64</v>
      </c>
      <c r="H606" s="68" t="s">
        <v>64</v>
      </c>
      <c r="I606" s="68" t="s">
        <v>65</v>
      </c>
      <c r="J606" s="68" t="s">
        <v>66</v>
      </c>
      <c r="K606" s="70">
        <v>0</v>
      </c>
      <c r="L606" s="70">
        <v>0</v>
      </c>
      <c r="M606" s="70">
        <v>0</v>
      </c>
      <c r="N606" s="70" t="s">
        <v>65</v>
      </c>
      <c r="O606" s="70">
        <v>0</v>
      </c>
      <c r="P606" s="70" t="s">
        <v>68</v>
      </c>
      <c r="Q606" s="70" t="s">
        <v>68</v>
      </c>
      <c r="R606" s="66"/>
      <c r="S606" s="67"/>
    </row>
    <row r="607" spans="2:19" x14ac:dyDescent="0.3">
      <c r="B607" s="66" t="s">
        <v>1500</v>
      </c>
      <c r="C607" s="67" t="s">
        <v>480</v>
      </c>
      <c r="D607" s="68" t="s">
        <v>65</v>
      </c>
      <c r="E607" s="68" t="s">
        <v>64</v>
      </c>
      <c r="F607" s="69" t="s">
        <v>1460</v>
      </c>
      <c r="G607" s="68" t="s">
        <v>65</v>
      </c>
      <c r="H607" s="68" t="s">
        <v>64</v>
      </c>
      <c r="I607" s="68" t="s">
        <v>66</v>
      </c>
      <c r="J607" s="68" t="s">
        <v>66</v>
      </c>
      <c r="K607" s="70">
        <v>0</v>
      </c>
      <c r="L607" s="70">
        <v>0</v>
      </c>
      <c r="M607" s="70">
        <v>0</v>
      </c>
      <c r="N607" s="70" t="s">
        <v>67</v>
      </c>
      <c r="O607" s="70">
        <v>0</v>
      </c>
      <c r="P607" s="70" t="s">
        <v>68</v>
      </c>
      <c r="Q607" s="70" t="s">
        <v>68</v>
      </c>
      <c r="R607" s="66"/>
      <c r="S607" s="67"/>
    </row>
    <row r="608" spans="2:19" x14ac:dyDescent="0.3">
      <c r="B608" s="66" t="s">
        <v>1478</v>
      </c>
      <c r="C608" s="67" t="s">
        <v>414</v>
      </c>
      <c r="D608" s="68" t="s">
        <v>65</v>
      </c>
      <c r="E608" s="68" t="s">
        <v>64</v>
      </c>
      <c r="F608" s="69">
        <v>1662198860101</v>
      </c>
      <c r="G608" s="68" t="s">
        <v>64</v>
      </c>
      <c r="H608" s="68" t="s">
        <v>64</v>
      </c>
      <c r="I608" s="68" t="s">
        <v>66</v>
      </c>
      <c r="J608" s="68" t="s">
        <v>65</v>
      </c>
      <c r="K608" s="70">
        <v>0</v>
      </c>
      <c r="L608" s="70">
        <v>0</v>
      </c>
      <c r="M608" s="70">
        <v>0</v>
      </c>
      <c r="N608" s="70" t="s">
        <v>65</v>
      </c>
      <c r="O608" s="70">
        <v>0</v>
      </c>
      <c r="P608" s="70" t="s">
        <v>68</v>
      </c>
      <c r="Q608" s="70" t="s">
        <v>68</v>
      </c>
      <c r="R608" s="66"/>
      <c r="S608" s="67"/>
    </row>
    <row r="609" spans="2:19" x14ac:dyDescent="0.3">
      <c r="B609" s="66" t="s">
        <v>1478</v>
      </c>
      <c r="C609" s="67" t="s">
        <v>414</v>
      </c>
      <c r="D609" s="68" t="s">
        <v>65</v>
      </c>
      <c r="E609" s="68" t="s">
        <v>64</v>
      </c>
      <c r="F609" s="69">
        <v>1662198860101</v>
      </c>
      <c r="G609" s="68" t="s">
        <v>64</v>
      </c>
      <c r="H609" s="68" t="s">
        <v>64</v>
      </c>
      <c r="I609" s="68" t="s">
        <v>66</v>
      </c>
      <c r="J609" s="68" t="s">
        <v>65</v>
      </c>
      <c r="K609" s="70">
        <v>0</v>
      </c>
      <c r="L609" s="70">
        <v>0</v>
      </c>
      <c r="M609" s="70">
        <v>0</v>
      </c>
      <c r="N609" s="70" t="s">
        <v>65</v>
      </c>
      <c r="O609" s="70">
        <v>0</v>
      </c>
      <c r="P609" s="70" t="s">
        <v>68</v>
      </c>
      <c r="Q609" s="70" t="s">
        <v>68</v>
      </c>
      <c r="R609" s="66"/>
      <c r="S609" s="67"/>
    </row>
    <row r="610" spans="2:19" x14ac:dyDescent="0.3">
      <c r="B610" s="66" t="s">
        <v>1659</v>
      </c>
      <c r="C610" s="67" t="s">
        <v>1660</v>
      </c>
      <c r="D610" s="68" t="s">
        <v>64</v>
      </c>
      <c r="E610" s="68" t="s">
        <v>65</v>
      </c>
      <c r="F610" s="69">
        <v>2245122180101</v>
      </c>
      <c r="G610" s="68" t="s">
        <v>64</v>
      </c>
      <c r="H610" s="68" t="s">
        <v>65</v>
      </c>
      <c r="I610" s="68" t="s">
        <v>66</v>
      </c>
      <c r="J610" s="68" t="s">
        <v>66</v>
      </c>
      <c r="K610" s="70">
        <v>0</v>
      </c>
      <c r="L610" s="70">
        <v>0</v>
      </c>
      <c r="M610" s="70">
        <v>0</v>
      </c>
      <c r="N610" s="70" t="s">
        <v>67</v>
      </c>
      <c r="O610" s="70">
        <v>0</v>
      </c>
      <c r="P610" s="70" t="s">
        <v>68</v>
      </c>
      <c r="Q610" s="70" t="s">
        <v>68</v>
      </c>
      <c r="R610" s="66"/>
      <c r="S610" s="67"/>
    </row>
    <row r="611" spans="2:19" x14ac:dyDescent="0.3">
      <c r="B611" s="66" t="s">
        <v>394</v>
      </c>
      <c r="C611" s="67" t="s">
        <v>1661</v>
      </c>
      <c r="D611" s="68" t="s">
        <v>65</v>
      </c>
      <c r="E611" s="68" t="s">
        <v>64</v>
      </c>
      <c r="F611" s="69">
        <v>3002019900101</v>
      </c>
      <c r="G611" s="68" t="s">
        <v>64</v>
      </c>
      <c r="H611" s="68" t="s">
        <v>65</v>
      </c>
      <c r="I611" s="68" t="s">
        <v>66</v>
      </c>
      <c r="J611" s="68" t="s">
        <v>66</v>
      </c>
      <c r="K611" s="70">
        <v>0</v>
      </c>
      <c r="L611" s="70">
        <v>0</v>
      </c>
      <c r="M611" s="70">
        <v>0</v>
      </c>
      <c r="N611" s="70" t="s">
        <v>67</v>
      </c>
      <c r="O611" s="70">
        <v>0</v>
      </c>
      <c r="P611" s="70" t="s">
        <v>68</v>
      </c>
      <c r="Q611" s="70" t="s">
        <v>68</v>
      </c>
      <c r="R611" s="66"/>
      <c r="S611" s="67"/>
    </row>
    <row r="612" spans="2:19" x14ac:dyDescent="0.3">
      <c r="B612" s="66" t="s">
        <v>1573</v>
      </c>
      <c r="C612" s="67" t="s">
        <v>441</v>
      </c>
      <c r="D612" s="68" t="s">
        <v>65</v>
      </c>
      <c r="E612" s="68" t="s">
        <v>64</v>
      </c>
      <c r="F612" s="69">
        <v>3005490910101</v>
      </c>
      <c r="G612" s="68" t="s">
        <v>64</v>
      </c>
      <c r="H612" s="68" t="s">
        <v>65</v>
      </c>
      <c r="I612" s="68" t="s">
        <v>66</v>
      </c>
      <c r="J612" s="68" t="s">
        <v>66</v>
      </c>
      <c r="K612" s="70">
        <v>0</v>
      </c>
      <c r="L612" s="70">
        <v>0</v>
      </c>
      <c r="M612" s="70">
        <v>0</v>
      </c>
      <c r="N612" s="70" t="s">
        <v>67</v>
      </c>
      <c r="O612" s="70">
        <v>0</v>
      </c>
      <c r="P612" s="70" t="s">
        <v>68</v>
      </c>
      <c r="Q612" s="70" t="s">
        <v>68</v>
      </c>
      <c r="R612" s="66"/>
      <c r="S612" s="67"/>
    </row>
    <row r="613" spans="2:19" x14ac:dyDescent="0.3">
      <c r="B613" s="66" t="s">
        <v>1422</v>
      </c>
      <c r="C613" s="67" t="s">
        <v>1662</v>
      </c>
      <c r="D613" s="68" t="s">
        <v>65</v>
      </c>
      <c r="E613" s="68" t="s">
        <v>64</v>
      </c>
      <c r="F613" s="69">
        <v>2737901610101</v>
      </c>
      <c r="G613" s="68" t="s">
        <v>64</v>
      </c>
      <c r="H613" s="68" t="s">
        <v>65</v>
      </c>
      <c r="I613" s="68" t="s">
        <v>66</v>
      </c>
      <c r="J613" s="68" t="s">
        <v>66</v>
      </c>
      <c r="K613" s="70">
        <v>0</v>
      </c>
      <c r="L613" s="70">
        <v>0</v>
      </c>
      <c r="M613" s="70">
        <v>0</v>
      </c>
      <c r="N613" s="70" t="s">
        <v>67</v>
      </c>
      <c r="O613" s="70">
        <v>0</v>
      </c>
      <c r="P613" s="70" t="s">
        <v>68</v>
      </c>
      <c r="Q613" s="70" t="s">
        <v>68</v>
      </c>
      <c r="R613" s="66"/>
      <c r="S613" s="67"/>
    </row>
    <row r="614" spans="2:19" x14ac:dyDescent="0.3">
      <c r="B614" s="66" t="s">
        <v>1368</v>
      </c>
      <c r="C614" s="67" t="s">
        <v>190</v>
      </c>
      <c r="D614" s="68" t="s">
        <v>65</v>
      </c>
      <c r="E614" s="68" t="s">
        <v>64</v>
      </c>
      <c r="F614" s="69">
        <v>2114889760101</v>
      </c>
      <c r="G614" s="68" t="s">
        <v>64</v>
      </c>
      <c r="H614" s="68" t="s">
        <v>65</v>
      </c>
      <c r="I614" s="68" t="s">
        <v>66</v>
      </c>
      <c r="J614" s="68" t="s">
        <v>66</v>
      </c>
      <c r="K614" s="70">
        <v>0</v>
      </c>
      <c r="L614" s="70">
        <v>0</v>
      </c>
      <c r="M614" s="70">
        <v>0</v>
      </c>
      <c r="N614" s="70" t="s">
        <v>67</v>
      </c>
      <c r="O614" s="70">
        <v>0</v>
      </c>
      <c r="P614" s="70" t="s">
        <v>68</v>
      </c>
      <c r="Q614" s="70" t="s">
        <v>68</v>
      </c>
      <c r="R614" s="66"/>
      <c r="S614" s="67"/>
    </row>
    <row r="615" spans="2:19" x14ac:dyDescent="0.3">
      <c r="B615" s="66" t="s">
        <v>346</v>
      </c>
      <c r="C615" s="67" t="s">
        <v>1448</v>
      </c>
      <c r="D615" s="68" t="s">
        <v>64</v>
      </c>
      <c r="E615" s="68" t="s">
        <v>65</v>
      </c>
      <c r="F615" s="69" t="s">
        <v>1460</v>
      </c>
      <c r="G615" s="68" t="s">
        <v>65</v>
      </c>
      <c r="H615" s="68" t="s">
        <v>64</v>
      </c>
      <c r="I615" s="68" t="s">
        <v>66</v>
      </c>
      <c r="J615" s="68" t="s">
        <v>66</v>
      </c>
      <c r="K615" s="70">
        <v>0</v>
      </c>
      <c r="L615" s="70">
        <v>0</v>
      </c>
      <c r="M615" s="70">
        <v>0</v>
      </c>
      <c r="N615" s="70" t="s">
        <v>67</v>
      </c>
      <c r="O615" s="70">
        <v>0</v>
      </c>
      <c r="P615" s="70" t="s">
        <v>68</v>
      </c>
      <c r="Q615" s="70" t="s">
        <v>68</v>
      </c>
      <c r="R615" s="66"/>
      <c r="S615" s="67"/>
    </row>
    <row r="616" spans="2:19" x14ac:dyDescent="0.3">
      <c r="B616" s="66" t="s">
        <v>1663</v>
      </c>
      <c r="C616" s="67" t="s">
        <v>1448</v>
      </c>
      <c r="D616" s="68" t="s">
        <v>64</v>
      </c>
      <c r="E616" s="68" t="s">
        <v>65</v>
      </c>
      <c r="F616" s="69" t="s">
        <v>1460</v>
      </c>
      <c r="G616" s="68" t="s">
        <v>65</v>
      </c>
      <c r="H616" s="68" t="s">
        <v>64</v>
      </c>
      <c r="I616" s="68" t="s">
        <v>66</v>
      </c>
      <c r="J616" s="68" t="s">
        <v>66</v>
      </c>
      <c r="K616" s="70">
        <v>0</v>
      </c>
      <c r="L616" s="70">
        <v>0</v>
      </c>
      <c r="M616" s="70">
        <v>0</v>
      </c>
      <c r="N616" s="70" t="s">
        <v>67</v>
      </c>
      <c r="O616" s="70">
        <v>0</v>
      </c>
      <c r="P616" s="70" t="s">
        <v>68</v>
      </c>
      <c r="Q616" s="70" t="s">
        <v>68</v>
      </c>
      <c r="R616" s="66"/>
      <c r="S616" s="67"/>
    </row>
    <row r="617" spans="2:19" x14ac:dyDescent="0.3">
      <c r="B617" s="66" t="s">
        <v>394</v>
      </c>
      <c r="C617" s="67" t="s">
        <v>1664</v>
      </c>
      <c r="D617" s="68" t="s">
        <v>65</v>
      </c>
      <c r="E617" s="68" t="s">
        <v>64</v>
      </c>
      <c r="F617" s="69">
        <v>2227845390101</v>
      </c>
      <c r="G617" s="68" t="s">
        <v>64</v>
      </c>
      <c r="H617" s="68" t="s">
        <v>64</v>
      </c>
      <c r="I617" s="68" t="s">
        <v>65</v>
      </c>
      <c r="J617" s="68" t="s">
        <v>66</v>
      </c>
      <c r="K617" s="70">
        <v>0</v>
      </c>
      <c r="L617" s="70">
        <v>0</v>
      </c>
      <c r="M617" s="70">
        <v>0</v>
      </c>
      <c r="N617" s="70" t="s">
        <v>65</v>
      </c>
      <c r="O617" s="70">
        <v>0</v>
      </c>
      <c r="P617" s="70" t="s">
        <v>68</v>
      </c>
      <c r="Q617" s="70" t="s">
        <v>68</v>
      </c>
      <c r="R617" s="66"/>
      <c r="S617" s="67"/>
    </row>
    <row r="618" spans="2:19" x14ac:dyDescent="0.3">
      <c r="B618" s="66" t="s">
        <v>1665</v>
      </c>
      <c r="C618" s="67" t="s">
        <v>1666</v>
      </c>
      <c r="D618" s="68" t="s">
        <v>65</v>
      </c>
      <c r="E618" s="68" t="s">
        <v>64</v>
      </c>
      <c r="F618" s="69">
        <v>2984009440101</v>
      </c>
      <c r="G618" s="68" t="s">
        <v>64</v>
      </c>
      <c r="H618" s="68" t="s">
        <v>65</v>
      </c>
      <c r="I618" s="68" t="s">
        <v>66</v>
      </c>
      <c r="J618" s="68" t="s">
        <v>66</v>
      </c>
      <c r="K618" s="70">
        <v>0</v>
      </c>
      <c r="L618" s="70">
        <v>0</v>
      </c>
      <c r="M618" s="70">
        <v>0</v>
      </c>
      <c r="N618" s="70" t="s">
        <v>67</v>
      </c>
      <c r="O618" s="70">
        <v>0</v>
      </c>
      <c r="P618" s="70" t="s">
        <v>68</v>
      </c>
      <c r="Q618" s="70" t="s">
        <v>68</v>
      </c>
      <c r="R618" s="66"/>
      <c r="S618" s="67"/>
    </row>
    <row r="619" spans="2:19" x14ac:dyDescent="0.3">
      <c r="B619" s="66" t="s">
        <v>1606</v>
      </c>
      <c r="C619" s="67" t="s">
        <v>1667</v>
      </c>
      <c r="D619" s="68" t="s">
        <v>65</v>
      </c>
      <c r="E619" s="68" t="s">
        <v>64</v>
      </c>
      <c r="F619" s="69" t="s">
        <v>1668</v>
      </c>
      <c r="G619" s="68" t="s">
        <v>65</v>
      </c>
      <c r="H619" s="68" t="s">
        <v>64</v>
      </c>
      <c r="I619" s="68" t="s">
        <v>66</v>
      </c>
      <c r="J619" s="68" t="s">
        <v>66</v>
      </c>
      <c r="K619" s="70">
        <v>0</v>
      </c>
      <c r="L619" s="70">
        <v>0</v>
      </c>
      <c r="M619" s="70">
        <v>0</v>
      </c>
      <c r="N619" s="70" t="s">
        <v>67</v>
      </c>
      <c r="O619" s="70">
        <v>0</v>
      </c>
      <c r="P619" s="70" t="s">
        <v>68</v>
      </c>
      <c r="Q619" s="70" t="s">
        <v>68</v>
      </c>
      <c r="R619" s="66"/>
      <c r="S619" s="67"/>
    </row>
    <row r="620" spans="2:19" x14ac:dyDescent="0.3">
      <c r="B620" s="66" t="s">
        <v>1669</v>
      </c>
      <c r="C620" s="67" t="s">
        <v>480</v>
      </c>
      <c r="D620" s="68" t="s">
        <v>64</v>
      </c>
      <c r="E620" s="68" t="s">
        <v>65</v>
      </c>
      <c r="F620" s="69">
        <v>2203022861212</v>
      </c>
      <c r="G620" s="68" t="s">
        <v>64</v>
      </c>
      <c r="H620" s="68" t="s">
        <v>64</v>
      </c>
      <c r="I620" s="68" t="s">
        <v>65</v>
      </c>
      <c r="J620" s="68" t="s">
        <v>66</v>
      </c>
      <c r="K620" s="70">
        <v>0</v>
      </c>
      <c r="L620" s="70">
        <v>0</v>
      </c>
      <c r="M620" s="70">
        <v>0</v>
      </c>
      <c r="N620" s="70" t="s">
        <v>67</v>
      </c>
      <c r="O620" s="70">
        <v>0</v>
      </c>
      <c r="P620" s="70" t="s">
        <v>68</v>
      </c>
      <c r="Q620" s="70" t="s">
        <v>68</v>
      </c>
      <c r="R620" s="66"/>
      <c r="S620" s="67"/>
    </row>
    <row r="621" spans="2:19" x14ac:dyDescent="0.3">
      <c r="B621" s="66" t="s">
        <v>121</v>
      </c>
      <c r="C621" s="67" t="s">
        <v>543</v>
      </c>
      <c r="D621" s="68" t="s">
        <v>64</v>
      </c>
      <c r="E621" s="68" t="s">
        <v>65</v>
      </c>
      <c r="F621" s="69" t="s">
        <v>1460</v>
      </c>
      <c r="G621" s="68" t="s">
        <v>64</v>
      </c>
      <c r="H621" s="68" t="s">
        <v>65</v>
      </c>
      <c r="I621" s="68" t="s">
        <v>66</v>
      </c>
      <c r="J621" s="68" t="s">
        <v>66</v>
      </c>
      <c r="K621" s="70">
        <v>0</v>
      </c>
      <c r="L621" s="70">
        <v>0</v>
      </c>
      <c r="M621" s="70">
        <v>0</v>
      </c>
      <c r="N621" s="70" t="s">
        <v>65</v>
      </c>
      <c r="O621" s="70">
        <v>0</v>
      </c>
      <c r="P621" s="70" t="s">
        <v>68</v>
      </c>
      <c r="Q621" s="70" t="s">
        <v>68</v>
      </c>
      <c r="R621" s="66"/>
      <c r="S621" s="67"/>
    </row>
    <row r="622" spans="2:19" x14ac:dyDescent="0.3">
      <c r="B622" s="66" t="s">
        <v>1626</v>
      </c>
      <c r="C622" s="67" t="s">
        <v>1670</v>
      </c>
      <c r="D622" s="68" t="s">
        <v>65</v>
      </c>
      <c r="E622" s="68" t="s">
        <v>64</v>
      </c>
      <c r="F622" s="69" t="s">
        <v>1460</v>
      </c>
      <c r="G622" s="68" t="s">
        <v>65</v>
      </c>
      <c r="H622" s="68" t="s">
        <v>64</v>
      </c>
      <c r="I622" s="68" t="s">
        <v>66</v>
      </c>
      <c r="J622" s="68" t="s">
        <v>66</v>
      </c>
      <c r="K622" s="70">
        <v>0</v>
      </c>
      <c r="L622" s="70">
        <v>0</v>
      </c>
      <c r="M622" s="70">
        <v>0</v>
      </c>
      <c r="N622" s="70" t="s">
        <v>67</v>
      </c>
      <c r="O622" s="70">
        <v>0</v>
      </c>
      <c r="P622" s="70" t="s">
        <v>68</v>
      </c>
      <c r="Q622" s="70" t="s">
        <v>68</v>
      </c>
      <c r="R622" s="66"/>
      <c r="S622" s="67"/>
    </row>
    <row r="623" spans="2:19" x14ac:dyDescent="0.3">
      <c r="B623" s="66" t="s">
        <v>1478</v>
      </c>
      <c r="C623" s="67" t="s">
        <v>414</v>
      </c>
      <c r="D623" s="68" t="s">
        <v>65</v>
      </c>
      <c r="E623" s="68" t="s">
        <v>64</v>
      </c>
      <c r="F623" s="69">
        <v>1662198860101</v>
      </c>
      <c r="G623" s="68" t="s">
        <v>64</v>
      </c>
      <c r="H623" s="68" t="s">
        <v>64</v>
      </c>
      <c r="I623" s="68" t="s">
        <v>66</v>
      </c>
      <c r="J623" s="68" t="s">
        <v>65</v>
      </c>
      <c r="K623" s="70">
        <v>0</v>
      </c>
      <c r="L623" s="70">
        <v>0</v>
      </c>
      <c r="M623" s="70">
        <v>0</v>
      </c>
      <c r="N623" s="70" t="s">
        <v>65</v>
      </c>
      <c r="O623" s="70">
        <v>0</v>
      </c>
      <c r="P623" s="70" t="s">
        <v>68</v>
      </c>
      <c r="Q623" s="70" t="s">
        <v>68</v>
      </c>
      <c r="R623" s="66"/>
      <c r="S623" s="67"/>
    </row>
    <row r="624" spans="2:19" x14ac:dyDescent="0.3">
      <c r="B624" s="66" t="s">
        <v>1506</v>
      </c>
      <c r="C624" s="67" t="s">
        <v>1603</v>
      </c>
      <c r="D624" s="68" t="s">
        <v>64</v>
      </c>
      <c r="E624" s="68" t="s">
        <v>65</v>
      </c>
      <c r="F624" s="69" t="s">
        <v>1460</v>
      </c>
      <c r="G624" s="68" t="s">
        <v>65</v>
      </c>
      <c r="H624" s="68" t="s">
        <v>64</v>
      </c>
      <c r="I624" s="68" t="s">
        <v>66</v>
      </c>
      <c r="J624" s="68" t="s">
        <v>66</v>
      </c>
      <c r="K624" s="70">
        <v>0</v>
      </c>
      <c r="L624" s="70">
        <v>0</v>
      </c>
      <c r="M624" s="70">
        <v>0</v>
      </c>
      <c r="N624" s="70" t="s">
        <v>67</v>
      </c>
      <c r="O624" s="70">
        <v>0</v>
      </c>
      <c r="P624" s="70" t="s">
        <v>68</v>
      </c>
      <c r="Q624" s="70" t="s">
        <v>68</v>
      </c>
      <c r="R624" s="66"/>
      <c r="S624" s="67"/>
    </row>
    <row r="625" spans="2:19" x14ac:dyDescent="0.3">
      <c r="B625" s="66" t="s">
        <v>179</v>
      </c>
      <c r="C625" s="67" t="s">
        <v>186</v>
      </c>
      <c r="D625" s="68" t="s">
        <v>64</v>
      </c>
      <c r="E625" s="68" t="s">
        <v>65</v>
      </c>
      <c r="F625" s="69" t="s">
        <v>1460</v>
      </c>
      <c r="G625" s="68" t="s">
        <v>65</v>
      </c>
      <c r="H625" s="68" t="s">
        <v>64</v>
      </c>
      <c r="I625" s="68" t="s">
        <v>66</v>
      </c>
      <c r="J625" s="68" t="s">
        <v>66</v>
      </c>
      <c r="K625" s="70">
        <v>0</v>
      </c>
      <c r="L625" s="70">
        <v>0</v>
      </c>
      <c r="M625" s="70">
        <v>0</v>
      </c>
      <c r="N625" s="70" t="s">
        <v>67</v>
      </c>
      <c r="O625" s="70">
        <v>0</v>
      </c>
      <c r="P625" s="70" t="s">
        <v>68</v>
      </c>
      <c r="Q625" s="70" t="s">
        <v>68</v>
      </c>
      <c r="R625" s="66"/>
      <c r="S625" s="67"/>
    </row>
    <row r="626" spans="2:19" x14ac:dyDescent="0.3">
      <c r="B626" s="66" t="s">
        <v>333</v>
      </c>
      <c r="C626" s="67" t="s">
        <v>1671</v>
      </c>
      <c r="D626" s="68" t="s">
        <v>64</v>
      </c>
      <c r="E626" s="68" t="s">
        <v>65</v>
      </c>
      <c r="F626" s="69" t="s">
        <v>1460</v>
      </c>
      <c r="G626" s="68" t="s">
        <v>65</v>
      </c>
      <c r="H626" s="68" t="s">
        <v>65</v>
      </c>
      <c r="I626" s="68" t="s">
        <v>66</v>
      </c>
      <c r="J626" s="68" t="s">
        <v>66</v>
      </c>
      <c r="K626" s="70">
        <v>0</v>
      </c>
      <c r="L626" s="70">
        <v>0</v>
      </c>
      <c r="M626" s="70">
        <v>0</v>
      </c>
      <c r="N626" s="70" t="s">
        <v>67</v>
      </c>
      <c r="O626" s="70">
        <v>0</v>
      </c>
      <c r="P626" s="70" t="s">
        <v>68</v>
      </c>
      <c r="Q626" s="70" t="s">
        <v>68</v>
      </c>
      <c r="R626" s="66"/>
      <c r="S626" s="67"/>
    </row>
    <row r="627" spans="2:19" x14ac:dyDescent="0.3">
      <c r="B627" s="66" t="s">
        <v>1648</v>
      </c>
      <c r="C627" s="67" t="s">
        <v>1671</v>
      </c>
      <c r="D627" s="68" t="s">
        <v>64</v>
      </c>
      <c r="E627" s="68" t="s">
        <v>65</v>
      </c>
      <c r="F627" s="69">
        <v>1996308010101</v>
      </c>
      <c r="G627" s="68" t="s">
        <v>64</v>
      </c>
      <c r="H627" s="68" t="s">
        <v>64</v>
      </c>
      <c r="I627" s="68" t="s">
        <v>65</v>
      </c>
      <c r="J627" s="68" t="s">
        <v>66</v>
      </c>
      <c r="K627" s="70">
        <v>0</v>
      </c>
      <c r="L627" s="70">
        <v>0</v>
      </c>
      <c r="M627" s="70">
        <v>0</v>
      </c>
      <c r="N627" s="70" t="s">
        <v>67</v>
      </c>
      <c r="O627" s="70">
        <v>0</v>
      </c>
      <c r="P627" s="70" t="s">
        <v>68</v>
      </c>
      <c r="Q627" s="70" t="s">
        <v>68</v>
      </c>
      <c r="R627" s="66"/>
      <c r="S627" s="67"/>
    </row>
    <row r="628" spans="2:19" x14ac:dyDescent="0.3">
      <c r="B628" s="66" t="s">
        <v>1672</v>
      </c>
      <c r="C628" s="67" t="s">
        <v>1673</v>
      </c>
      <c r="D628" s="68" t="s">
        <v>64</v>
      </c>
      <c r="E628" s="68" t="s">
        <v>65</v>
      </c>
      <c r="F628" s="69" t="s">
        <v>1460</v>
      </c>
      <c r="G628" s="68" t="s">
        <v>65</v>
      </c>
      <c r="H628" s="68" t="s">
        <v>64</v>
      </c>
      <c r="I628" s="68" t="s">
        <v>66</v>
      </c>
      <c r="J628" s="68" t="s">
        <v>66</v>
      </c>
      <c r="K628" s="70">
        <v>0</v>
      </c>
      <c r="L628" s="70">
        <v>0</v>
      </c>
      <c r="M628" s="70">
        <v>0</v>
      </c>
      <c r="N628" s="70" t="s">
        <v>67</v>
      </c>
      <c r="O628" s="70">
        <v>0</v>
      </c>
      <c r="P628" s="70" t="s">
        <v>68</v>
      </c>
      <c r="Q628" s="70" t="s">
        <v>68</v>
      </c>
      <c r="R628" s="66"/>
      <c r="S628" s="67"/>
    </row>
    <row r="629" spans="2:19" x14ac:dyDescent="0.3">
      <c r="B629" s="66" t="s">
        <v>129</v>
      </c>
      <c r="C629" s="67" t="s">
        <v>1674</v>
      </c>
      <c r="D629" s="68" t="s">
        <v>64</v>
      </c>
      <c r="E629" s="68" t="s">
        <v>65</v>
      </c>
      <c r="F629" s="69" t="s">
        <v>1460</v>
      </c>
      <c r="G629" s="68" t="s">
        <v>65</v>
      </c>
      <c r="H629" s="68" t="s">
        <v>64</v>
      </c>
      <c r="I629" s="68" t="s">
        <v>66</v>
      </c>
      <c r="J629" s="68" t="s">
        <v>66</v>
      </c>
      <c r="K629" s="70">
        <v>0</v>
      </c>
      <c r="L629" s="70">
        <v>0</v>
      </c>
      <c r="M629" s="70">
        <v>0</v>
      </c>
      <c r="N629" s="70" t="s">
        <v>67</v>
      </c>
      <c r="O629" s="70">
        <v>0</v>
      </c>
      <c r="P629" s="70" t="s">
        <v>68</v>
      </c>
      <c r="Q629" s="70" t="s">
        <v>68</v>
      </c>
      <c r="R629" s="66"/>
      <c r="S629" s="67"/>
    </row>
    <row r="630" spans="2:19" x14ac:dyDescent="0.3">
      <c r="B630" s="66" t="s">
        <v>1581</v>
      </c>
      <c r="C630" s="67" t="s">
        <v>1675</v>
      </c>
      <c r="D630" s="68" t="s">
        <v>65</v>
      </c>
      <c r="E630" s="68" t="s">
        <v>64</v>
      </c>
      <c r="F630" s="69">
        <v>3433573802217</v>
      </c>
      <c r="G630" s="68" t="s">
        <v>64</v>
      </c>
      <c r="H630" s="68" t="s">
        <v>65</v>
      </c>
      <c r="I630" s="68" t="s">
        <v>66</v>
      </c>
      <c r="J630" s="68" t="s">
        <v>66</v>
      </c>
      <c r="K630" s="70">
        <v>0</v>
      </c>
      <c r="L630" s="70">
        <v>0</v>
      </c>
      <c r="M630" s="70">
        <v>0</v>
      </c>
      <c r="N630" s="70" t="s">
        <v>67</v>
      </c>
      <c r="O630" s="70">
        <v>0</v>
      </c>
      <c r="P630" s="70" t="s">
        <v>68</v>
      </c>
      <c r="Q630" s="70" t="s">
        <v>68</v>
      </c>
      <c r="R630" s="66"/>
      <c r="S630" s="67"/>
    </row>
    <row r="631" spans="2:19" x14ac:dyDescent="0.3">
      <c r="B631" s="66" t="s">
        <v>1676</v>
      </c>
      <c r="C631" s="67" t="s">
        <v>460</v>
      </c>
      <c r="D631" s="68" t="s">
        <v>64</v>
      </c>
      <c r="E631" s="68" t="s">
        <v>65</v>
      </c>
      <c r="F631" s="69">
        <v>1896260702215</v>
      </c>
      <c r="G631" s="68" t="s">
        <v>64</v>
      </c>
      <c r="H631" s="68" t="s">
        <v>64</v>
      </c>
      <c r="I631" s="68" t="s">
        <v>65</v>
      </c>
      <c r="J631" s="68" t="s">
        <v>66</v>
      </c>
      <c r="K631" s="70">
        <v>0</v>
      </c>
      <c r="L631" s="70">
        <v>0</v>
      </c>
      <c r="M631" s="70">
        <v>0</v>
      </c>
      <c r="N631" s="70" t="s">
        <v>67</v>
      </c>
      <c r="O631" s="70">
        <v>0</v>
      </c>
      <c r="P631" s="70" t="s">
        <v>68</v>
      </c>
      <c r="Q631" s="70" t="s">
        <v>68</v>
      </c>
      <c r="R631" s="66"/>
      <c r="S631" s="67"/>
    </row>
    <row r="632" spans="2:19" x14ac:dyDescent="0.3">
      <c r="B632" s="66" t="s">
        <v>427</v>
      </c>
      <c r="C632" s="67" t="s">
        <v>428</v>
      </c>
      <c r="D632" s="68" t="s">
        <v>64</v>
      </c>
      <c r="E632" s="68" t="s">
        <v>65</v>
      </c>
      <c r="F632" s="69">
        <v>2204932350101</v>
      </c>
      <c r="G632" s="68" t="s">
        <v>64</v>
      </c>
      <c r="H632" s="68" t="s">
        <v>64</v>
      </c>
      <c r="I632" s="68" t="s">
        <v>65</v>
      </c>
      <c r="J632" s="68" t="s">
        <v>66</v>
      </c>
      <c r="K632" s="70">
        <v>0</v>
      </c>
      <c r="L632" s="70">
        <v>0</v>
      </c>
      <c r="M632" s="70">
        <v>0</v>
      </c>
      <c r="N632" s="70" t="s">
        <v>67</v>
      </c>
      <c r="O632" s="70">
        <v>0</v>
      </c>
      <c r="P632" s="70" t="s">
        <v>68</v>
      </c>
      <c r="Q632" s="70" t="s">
        <v>68</v>
      </c>
      <c r="R632" s="66"/>
      <c r="S632" s="67"/>
    </row>
    <row r="633" spans="2:19" x14ac:dyDescent="0.3">
      <c r="B633" s="66" t="s">
        <v>1677</v>
      </c>
      <c r="C633" s="67" t="s">
        <v>1678</v>
      </c>
      <c r="D633" s="68" t="s">
        <v>65</v>
      </c>
      <c r="E633" s="68" t="s">
        <v>64</v>
      </c>
      <c r="F633" s="69" t="s">
        <v>1460</v>
      </c>
      <c r="G633" s="68" t="s">
        <v>65</v>
      </c>
      <c r="H633" s="68" t="s">
        <v>64</v>
      </c>
      <c r="I633" s="68" t="s">
        <v>66</v>
      </c>
      <c r="J633" s="68" t="s">
        <v>66</v>
      </c>
      <c r="K633" s="70">
        <v>0</v>
      </c>
      <c r="L633" s="70">
        <v>0</v>
      </c>
      <c r="M633" s="70">
        <v>0</v>
      </c>
      <c r="N633" s="70" t="s">
        <v>67</v>
      </c>
      <c r="O633" s="70">
        <v>0</v>
      </c>
      <c r="P633" s="70" t="s">
        <v>68</v>
      </c>
      <c r="Q633" s="70" t="s">
        <v>68</v>
      </c>
      <c r="R633" s="66"/>
      <c r="S633" s="67"/>
    </row>
    <row r="634" spans="2:19" x14ac:dyDescent="0.3">
      <c r="B634" s="66" t="s">
        <v>206</v>
      </c>
      <c r="C634" s="67" t="s">
        <v>1369</v>
      </c>
      <c r="D634" s="68" t="s">
        <v>65</v>
      </c>
      <c r="E634" s="68" t="s">
        <v>64</v>
      </c>
      <c r="F634" s="69">
        <v>22489751101</v>
      </c>
      <c r="G634" s="68" t="s">
        <v>64</v>
      </c>
      <c r="H634" s="68" t="s">
        <v>64</v>
      </c>
      <c r="I634" s="68" t="s">
        <v>65</v>
      </c>
      <c r="J634" s="68" t="s">
        <v>66</v>
      </c>
      <c r="K634" s="70">
        <v>0</v>
      </c>
      <c r="L634" s="70">
        <v>0</v>
      </c>
      <c r="M634" s="70">
        <v>0</v>
      </c>
      <c r="N634" s="70" t="s">
        <v>67</v>
      </c>
      <c r="O634" s="70">
        <v>0</v>
      </c>
      <c r="P634" s="70" t="s">
        <v>68</v>
      </c>
      <c r="Q634" s="70" t="s">
        <v>68</v>
      </c>
      <c r="R634" s="66"/>
      <c r="S634" s="67"/>
    </row>
    <row r="635" spans="2:19" x14ac:dyDescent="0.3">
      <c r="B635" s="66" t="s">
        <v>445</v>
      </c>
      <c r="C635" s="67" t="s">
        <v>446</v>
      </c>
      <c r="D635" s="68" t="s">
        <v>65</v>
      </c>
      <c r="E635" s="68" t="s">
        <v>64</v>
      </c>
      <c r="F635" s="69">
        <v>1939312220208</v>
      </c>
      <c r="G635" s="68" t="s">
        <v>64</v>
      </c>
      <c r="H635" s="68" t="s">
        <v>64</v>
      </c>
      <c r="I635" s="68" t="s">
        <v>66</v>
      </c>
      <c r="J635" s="68" t="s">
        <v>65</v>
      </c>
      <c r="K635" s="70">
        <v>0</v>
      </c>
      <c r="L635" s="70">
        <v>0</v>
      </c>
      <c r="M635" s="70">
        <v>0</v>
      </c>
      <c r="N635" s="70" t="s">
        <v>65</v>
      </c>
      <c r="O635" s="70">
        <v>0</v>
      </c>
      <c r="P635" s="70" t="s">
        <v>68</v>
      </c>
      <c r="Q635" s="70" t="s">
        <v>68</v>
      </c>
      <c r="R635" s="66"/>
      <c r="S635" s="67"/>
    </row>
    <row r="636" spans="2:19" x14ac:dyDescent="0.3">
      <c r="B636" s="66" t="s">
        <v>447</v>
      </c>
      <c r="C636" s="67" t="s">
        <v>448</v>
      </c>
      <c r="D636" s="68" t="s">
        <v>64</v>
      </c>
      <c r="E636" s="68" t="s">
        <v>65</v>
      </c>
      <c r="F636" s="69">
        <v>1984767440101</v>
      </c>
      <c r="G636" s="68" t="s">
        <v>64</v>
      </c>
      <c r="H636" s="68" t="s">
        <v>64</v>
      </c>
      <c r="I636" s="68" t="s">
        <v>66</v>
      </c>
      <c r="J636" s="68" t="s">
        <v>65</v>
      </c>
      <c r="K636" s="70">
        <v>0</v>
      </c>
      <c r="L636" s="70">
        <v>0</v>
      </c>
      <c r="M636" s="70">
        <v>0</v>
      </c>
      <c r="N636" s="70" t="s">
        <v>65</v>
      </c>
      <c r="O636" s="70">
        <v>0</v>
      </c>
      <c r="P636" s="70" t="s">
        <v>68</v>
      </c>
      <c r="Q636" s="70" t="s">
        <v>68</v>
      </c>
      <c r="R636" s="66"/>
      <c r="S636" s="67"/>
    </row>
    <row r="637" spans="2:19" x14ac:dyDescent="0.3">
      <c r="B637" s="66" t="s">
        <v>449</v>
      </c>
      <c r="C637" s="67" t="s">
        <v>450</v>
      </c>
      <c r="D637" s="68" t="s">
        <v>65</v>
      </c>
      <c r="E637" s="68" t="s">
        <v>64</v>
      </c>
      <c r="F637" s="69">
        <v>1776771040101</v>
      </c>
      <c r="G637" s="68" t="s">
        <v>64</v>
      </c>
      <c r="H637" s="68" t="s">
        <v>64</v>
      </c>
      <c r="I637" s="68" t="s">
        <v>66</v>
      </c>
      <c r="J637" s="68" t="s">
        <v>65</v>
      </c>
      <c r="K637" s="70">
        <v>0</v>
      </c>
      <c r="L637" s="70">
        <v>0</v>
      </c>
      <c r="M637" s="70">
        <v>0</v>
      </c>
      <c r="N637" s="70" t="s">
        <v>65</v>
      </c>
      <c r="O637" s="70">
        <v>0</v>
      </c>
      <c r="P637" s="70" t="s">
        <v>68</v>
      </c>
      <c r="Q637" s="70" t="s">
        <v>68</v>
      </c>
      <c r="R637" s="66"/>
      <c r="S637" s="67"/>
    </row>
    <row r="638" spans="2:19" x14ac:dyDescent="0.3">
      <c r="B638" s="66" t="s">
        <v>451</v>
      </c>
      <c r="C638" s="67" t="s">
        <v>391</v>
      </c>
      <c r="D638" s="68" t="s">
        <v>64</v>
      </c>
      <c r="E638" s="68" t="s">
        <v>65</v>
      </c>
      <c r="F638" s="69">
        <v>2324834690710</v>
      </c>
      <c r="G638" s="68" t="s">
        <v>64</v>
      </c>
      <c r="H638" s="68" t="s">
        <v>64</v>
      </c>
      <c r="I638" s="68" t="s">
        <v>66</v>
      </c>
      <c r="J638" s="68" t="s">
        <v>65</v>
      </c>
      <c r="K638" s="70">
        <v>0</v>
      </c>
      <c r="L638" s="70">
        <v>0</v>
      </c>
      <c r="M638" s="70">
        <v>0</v>
      </c>
      <c r="N638" s="70" t="s">
        <v>65</v>
      </c>
      <c r="O638" s="70">
        <v>0</v>
      </c>
      <c r="P638" s="70" t="s">
        <v>68</v>
      </c>
      <c r="Q638" s="70" t="s">
        <v>68</v>
      </c>
      <c r="R638" s="66"/>
      <c r="S638" s="67"/>
    </row>
    <row r="639" spans="2:19" x14ac:dyDescent="0.3">
      <c r="B639" s="66" t="s">
        <v>452</v>
      </c>
      <c r="C639" s="67" t="s">
        <v>453</v>
      </c>
      <c r="D639" s="68" t="s">
        <v>65</v>
      </c>
      <c r="E639" s="68" t="s">
        <v>64</v>
      </c>
      <c r="F639" s="69">
        <v>2085484910101</v>
      </c>
      <c r="G639" s="68" t="s">
        <v>64</v>
      </c>
      <c r="H639" s="68" t="s">
        <v>64</v>
      </c>
      <c r="I639" s="68" t="s">
        <v>66</v>
      </c>
      <c r="J639" s="68" t="s">
        <v>65</v>
      </c>
      <c r="K639" s="70">
        <v>0</v>
      </c>
      <c r="L639" s="70">
        <v>0</v>
      </c>
      <c r="M639" s="70">
        <v>0</v>
      </c>
      <c r="N639" s="70" t="s">
        <v>65</v>
      </c>
      <c r="O639" s="70">
        <v>0</v>
      </c>
      <c r="P639" s="70" t="s">
        <v>68</v>
      </c>
      <c r="Q639" s="70" t="s">
        <v>68</v>
      </c>
      <c r="R639" s="66"/>
      <c r="S639" s="67"/>
    </row>
    <row r="640" spans="2:19" x14ac:dyDescent="0.3">
      <c r="B640" s="66" t="s">
        <v>454</v>
      </c>
      <c r="C640" s="67" t="s">
        <v>453</v>
      </c>
      <c r="D640" s="68" t="s">
        <v>65</v>
      </c>
      <c r="E640" s="68" t="s">
        <v>64</v>
      </c>
      <c r="F640" s="69">
        <v>3033220980108</v>
      </c>
      <c r="G640" s="68" t="s">
        <v>64</v>
      </c>
      <c r="H640" s="68" t="s">
        <v>64</v>
      </c>
      <c r="I640" s="68" t="s">
        <v>66</v>
      </c>
      <c r="J640" s="68" t="s">
        <v>65</v>
      </c>
      <c r="K640" s="70">
        <v>0</v>
      </c>
      <c r="L640" s="70">
        <v>0</v>
      </c>
      <c r="M640" s="70">
        <v>0</v>
      </c>
      <c r="N640" s="70" t="s">
        <v>65</v>
      </c>
      <c r="O640" s="70">
        <v>0</v>
      </c>
      <c r="P640" s="70" t="s">
        <v>68</v>
      </c>
      <c r="Q640" s="70" t="s">
        <v>68</v>
      </c>
      <c r="R640" s="66"/>
      <c r="S640" s="67"/>
    </row>
    <row r="641" spans="2:19" x14ac:dyDescent="0.3">
      <c r="B641" s="66" t="s">
        <v>455</v>
      </c>
      <c r="C641" s="67" t="s">
        <v>456</v>
      </c>
      <c r="D641" s="68" t="s">
        <v>65</v>
      </c>
      <c r="E641" s="68" t="s">
        <v>64</v>
      </c>
      <c r="F641" s="69">
        <v>2451762090101</v>
      </c>
      <c r="G641" s="68" t="s">
        <v>64</v>
      </c>
      <c r="H641" s="68" t="s">
        <v>64</v>
      </c>
      <c r="I641" s="68" t="s">
        <v>65</v>
      </c>
      <c r="J641" s="68" t="s">
        <v>66</v>
      </c>
      <c r="K641" s="70">
        <v>0</v>
      </c>
      <c r="L641" s="70">
        <v>0</v>
      </c>
      <c r="M641" s="70">
        <v>0</v>
      </c>
      <c r="N641" s="70" t="s">
        <v>65</v>
      </c>
      <c r="O641" s="70">
        <v>0</v>
      </c>
      <c r="P641" s="70" t="s">
        <v>68</v>
      </c>
      <c r="Q641" s="70" t="s">
        <v>68</v>
      </c>
      <c r="R641" s="66"/>
      <c r="S641" s="67"/>
    </row>
    <row r="642" spans="2:19" x14ac:dyDescent="0.3">
      <c r="B642" s="66" t="s">
        <v>1679</v>
      </c>
      <c r="C642" s="67" t="s">
        <v>1680</v>
      </c>
      <c r="D642" s="68" t="s">
        <v>65</v>
      </c>
      <c r="E642" s="68" t="s">
        <v>64</v>
      </c>
      <c r="F642" s="69" t="s">
        <v>1402</v>
      </c>
      <c r="G642" s="68" t="s">
        <v>64</v>
      </c>
      <c r="H642" s="68" t="s">
        <v>65</v>
      </c>
      <c r="I642" s="68" t="s">
        <v>66</v>
      </c>
      <c r="J642" s="68" t="s">
        <v>66</v>
      </c>
      <c r="K642" s="70">
        <v>0</v>
      </c>
      <c r="L642" s="70">
        <v>0</v>
      </c>
      <c r="M642" s="70">
        <v>0</v>
      </c>
      <c r="N642" s="70" t="s">
        <v>65</v>
      </c>
      <c r="O642" s="70">
        <v>0</v>
      </c>
      <c r="P642" s="70" t="s">
        <v>68</v>
      </c>
      <c r="Q642" s="70" t="s">
        <v>68</v>
      </c>
      <c r="R642" s="66"/>
      <c r="S642" s="67"/>
    </row>
    <row r="643" spans="2:19" x14ac:dyDescent="0.3">
      <c r="B643" s="66" t="s">
        <v>1681</v>
      </c>
      <c r="C643" s="67" t="s">
        <v>202</v>
      </c>
      <c r="D643" s="68" t="s">
        <v>64</v>
      </c>
      <c r="E643" s="68" t="s">
        <v>65</v>
      </c>
      <c r="F643" s="69" t="s">
        <v>1402</v>
      </c>
      <c r="G643" s="68" t="s">
        <v>65</v>
      </c>
      <c r="H643" s="68" t="s">
        <v>64</v>
      </c>
      <c r="I643" s="68" t="s">
        <v>66</v>
      </c>
      <c r="J643" s="68" t="s">
        <v>66</v>
      </c>
      <c r="K643" s="70">
        <v>0</v>
      </c>
      <c r="L643" s="70">
        <v>0</v>
      </c>
      <c r="M643" s="70">
        <v>0</v>
      </c>
      <c r="N643" s="70" t="s">
        <v>65</v>
      </c>
      <c r="O643" s="70">
        <v>0</v>
      </c>
      <c r="P643" s="70" t="s">
        <v>68</v>
      </c>
      <c r="Q643" s="70" t="s">
        <v>68</v>
      </c>
      <c r="R643" s="66"/>
      <c r="S643" s="67"/>
    </row>
    <row r="644" spans="2:19" x14ac:dyDescent="0.3">
      <c r="B644" s="66" t="s">
        <v>189</v>
      </c>
      <c r="C644" s="67" t="s">
        <v>202</v>
      </c>
      <c r="D644" s="68" t="s">
        <v>64</v>
      </c>
      <c r="E644" s="68" t="s">
        <v>65</v>
      </c>
      <c r="F644" s="69" t="s">
        <v>1402</v>
      </c>
      <c r="G644" s="68" t="s">
        <v>65</v>
      </c>
      <c r="H644" s="68" t="s">
        <v>64</v>
      </c>
      <c r="I644" s="68" t="s">
        <v>66</v>
      </c>
      <c r="J644" s="68" t="s">
        <v>66</v>
      </c>
      <c r="K644" s="70">
        <v>0</v>
      </c>
      <c r="L644" s="70">
        <v>0</v>
      </c>
      <c r="M644" s="70">
        <v>0</v>
      </c>
      <c r="N644" s="70" t="s">
        <v>65</v>
      </c>
      <c r="O644" s="70">
        <v>0</v>
      </c>
      <c r="P644" s="70" t="s">
        <v>68</v>
      </c>
      <c r="Q644" s="70" t="s">
        <v>68</v>
      </c>
      <c r="R644" s="66"/>
      <c r="S644" s="67"/>
    </row>
    <row r="645" spans="2:19" x14ac:dyDescent="0.3">
      <c r="B645" s="66" t="s">
        <v>121</v>
      </c>
      <c r="C645" s="67" t="s">
        <v>180</v>
      </c>
      <c r="D645" s="68" t="s">
        <v>64</v>
      </c>
      <c r="E645" s="68" t="s">
        <v>65</v>
      </c>
      <c r="F645" s="69" t="s">
        <v>1402</v>
      </c>
      <c r="G645" s="68" t="s">
        <v>65</v>
      </c>
      <c r="H645" s="68" t="s">
        <v>64</v>
      </c>
      <c r="I645" s="68" t="s">
        <v>66</v>
      </c>
      <c r="J645" s="68" t="s">
        <v>66</v>
      </c>
      <c r="K645" s="70">
        <v>0</v>
      </c>
      <c r="L645" s="70">
        <v>0</v>
      </c>
      <c r="M645" s="70">
        <v>0</v>
      </c>
      <c r="N645" s="70" t="s">
        <v>65</v>
      </c>
      <c r="O645" s="70">
        <v>0</v>
      </c>
      <c r="P645" s="70" t="s">
        <v>68</v>
      </c>
      <c r="Q645" s="70" t="s">
        <v>68</v>
      </c>
      <c r="R645" s="66"/>
      <c r="S645" s="67"/>
    </row>
    <row r="646" spans="2:19" x14ac:dyDescent="0.3">
      <c r="B646" s="66" t="s">
        <v>1416</v>
      </c>
      <c r="C646" s="67" t="s">
        <v>180</v>
      </c>
      <c r="D646" s="68" t="s">
        <v>65</v>
      </c>
      <c r="E646" s="68" t="s">
        <v>64</v>
      </c>
      <c r="F646" s="69" t="s">
        <v>1402</v>
      </c>
      <c r="G646" s="68" t="s">
        <v>65</v>
      </c>
      <c r="H646" s="68" t="s">
        <v>64</v>
      </c>
      <c r="I646" s="68" t="s">
        <v>66</v>
      </c>
      <c r="J646" s="68" t="s">
        <v>66</v>
      </c>
      <c r="K646" s="70">
        <v>0</v>
      </c>
      <c r="L646" s="70">
        <v>0</v>
      </c>
      <c r="M646" s="70">
        <v>0</v>
      </c>
      <c r="N646" s="70" t="s">
        <v>65</v>
      </c>
      <c r="O646" s="70">
        <v>0</v>
      </c>
      <c r="P646" s="70" t="s">
        <v>68</v>
      </c>
      <c r="Q646" s="70" t="s">
        <v>68</v>
      </c>
      <c r="R646" s="66"/>
      <c r="S646" s="67"/>
    </row>
    <row r="647" spans="2:19" x14ac:dyDescent="0.3">
      <c r="B647" s="66" t="s">
        <v>412</v>
      </c>
      <c r="C647" s="67" t="s">
        <v>202</v>
      </c>
      <c r="D647" s="68" t="s">
        <v>65</v>
      </c>
      <c r="E647" s="68" t="s">
        <v>64</v>
      </c>
      <c r="F647" s="69">
        <v>2817591380101</v>
      </c>
      <c r="G647" s="68" t="s">
        <v>64</v>
      </c>
      <c r="H647" s="68" t="s">
        <v>65</v>
      </c>
      <c r="I647" s="68" t="s">
        <v>66</v>
      </c>
      <c r="J647" s="68" t="s">
        <v>66</v>
      </c>
      <c r="K647" s="70">
        <v>0</v>
      </c>
      <c r="L647" s="70">
        <v>0</v>
      </c>
      <c r="M647" s="70">
        <v>0</v>
      </c>
      <c r="N647" s="70" t="s">
        <v>65</v>
      </c>
      <c r="O647" s="70">
        <v>0</v>
      </c>
      <c r="P647" s="70" t="s">
        <v>68</v>
      </c>
      <c r="Q647" s="70" t="s">
        <v>68</v>
      </c>
      <c r="R647" s="66"/>
      <c r="S647" s="67"/>
    </row>
    <row r="648" spans="2:19" x14ac:dyDescent="0.3">
      <c r="B648" s="66" t="s">
        <v>457</v>
      </c>
      <c r="C648" s="67" t="s">
        <v>416</v>
      </c>
      <c r="D648" s="68" t="s">
        <v>65</v>
      </c>
      <c r="E648" s="68" t="s">
        <v>64</v>
      </c>
      <c r="F648" s="69">
        <v>1638752000101</v>
      </c>
      <c r="G648" s="68" t="s">
        <v>64</v>
      </c>
      <c r="H648" s="68" t="s">
        <v>64</v>
      </c>
      <c r="I648" s="68" t="s">
        <v>65</v>
      </c>
      <c r="J648" s="68" t="s">
        <v>66</v>
      </c>
      <c r="K648" s="70">
        <v>0</v>
      </c>
      <c r="L648" s="70">
        <v>0</v>
      </c>
      <c r="M648" s="70">
        <v>0</v>
      </c>
      <c r="N648" s="70" t="s">
        <v>65</v>
      </c>
      <c r="O648" s="70">
        <v>0</v>
      </c>
      <c r="P648" s="70" t="s">
        <v>68</v>
      </c>
      <c r="Q648" s="70" t="s">
        <v>68</v>
      </c>
      <c r="R648" s="66"/>
      <c r="S648" s="67"/>
    </row>
    <row r="649" spans="2:19" x14ac:dyDescent="0.3">
      <c r="B649" s="66" t="s">
        <v>458</v>
      </c>
      <c r="C649" s="67" t="s">
        <v>116</v>
      </c>
      <c r="D649" s="68" t="s">
        <v>65</v>
      </c>
      <c r="E649" s="68" t="s">
        <v>64</v>
      </c>
      <c r="F649" s="69">
        <v>2435182850611</v>
      </c>
      <c r="G649" s="68" t="s">
        <v>64</v>
      </c>
      <c r="H649" s="68" t="s">
        <v>64</v>
      </c>
      <c r="I649" s="68" t="s">
        <v>66</v>
      </c>
      <c r="J649" s="68" t="s">
        <v>65</v>
      </c>
      <c r="K649" s="70">
        <v>0</v>
      </c>
      <c r="L649" s="70">
        <v>0</v>
      </c>
      <c r="M649" s="70">
        <v>0</v>
      </c>
      <c r="N649" s="70" t="s">
        <v>65</v>
      </c>
      <c r="O649" s="70">
        <v>0</v>
      </c>
      <c r="P649" s="70" t="s">
        <v>68</v>
      </c>
      <c r="Q649" s="70" t="s">
        <v>68</v>
      </c>
      <c r="R649" s="66"/>
      <c r="S649" s="67"/>
    </row>
    <row r="650" spans="2:19" x14ac:dyDescent="0.3">
      <c r="B650" s="66" t="s">
        <v>417</v>
      </c>
      <c r="C650" s="67" t="s">
        <v>459</v>
      </c>
      <c r="D650" s="68" t="s">
        <v>65</v>
      </c>
      <c r="E650" s="68" t="s">
        <v>64</v>
      </c>
      <c r="F650" s="69">
        <v>2400379601006</v>
      </c>
      <c r="G650" s="68" t="s">
        <v>64</v>
      </c>
      <c r="H650" s="68" t="s">
        <v>64</v>
      </c>
      <c r="I650" s="68" t="s">
        <v>65</v>
      </c>
      <c r="J650" s="68" t="s">
        <v>66</v>
      </c>
      <c r="K650" s="70">
        <v>0</v>
      </c>
      <c r="L650" s="70">
        <v>0</v>
      </c>
      <c r="M650" s="70">
        <v>0</v>
      </c>
      <c r="N650" s="70" t="s">
        <v>65</v>
      </c>
      <c r="O650" s="70">
        <v>0</v>
      </c>
      <c r="P650" s="70" t="s">
        <v>68</v>
      </c>
      <c r="Q650" s="70" t="s">
        <v>68</v>
      </c>
      <c r="R650" s="66"/>
      <c r="S650" s="67"/>
    </row>
    <row r="651" spans="2:19" x14ac:dyDescent="0.3">
      <c r="B651" s="66" t="s">
        <v>348</v>
      </c>
      <c r="C651" s="67" t="s">
        <v>460</v>
      </c>
      <c r="D651" s="68" t="s">
        <v>64</v>
      </c>
      <c r="E651" s="68" t="s">
        <v>65</v>
      </c>
      <c r="F651" s="69">
        <v>1637806840101</v>
      </c>
      <c r="G651" s="68" t="s">
        <v>64</v>
      </c>
      <c r="H651" s="68" t="s">
        <v>64</v>
      </c>
      <c r="I651" s="68" t="s">
        <v>65</v>
      </c>
      <c r="J651" s="68" t="s">
        <v>66</v>
      </c>
      <c r="K651" s="70">
        <v>0</v>
      </c>
      <c r="L651" s="70">
        <v>0</v>
      </c>
      <c r="M651" s="70">
        <v>0</v>
      </c>
      <c r="N651" s="70" t="s">
        <v>65</v>
      </c>
      <c r="O651" s="70">
        <v>0</v>
      </c>
      <c r="P651" s="70" t="s">
        <v>68</v>
      </c>
      <c r="Q651" s="70" t="s">
        <v>68</v>
      </c>
      <c r="R651" s="66"/>
      <c r="S651" s="67"/>
    </row>
    <row r="652" spans="2:19" x14ac:dyDescent="0.3">
      <c r="B652" s="66" t="s">
        <v>413</v>
      </c>
      <c r="C652" s="67" t="s">
        <v>461</v>
      </c>
      <c r="D652" s="68" t="s">
        <v>65</v>
      </c>
      <c r="E652" s="68" t="s">
        <v>64</v>
      </c>
      <c r="F652" s="69">
        <v>2508357540101</v>
      </c>
      <c r="G652" s="68" t="s">
        <v>64</v>
      </c>
      <c r="H652" s="68" t="s">
        <v>64</v>
      </c>
      <c r="I652" s="68" t="s">
        <v>65</v>
      </c>
      <c r="J652" s="68" t="s">
        <v>66</v>
      </c>
      <c r="K652" s="70">
        <v>0</v>
      </c>
      <c r="L652" s="70">
        <v>0</v>
      </c>
      <c r="M652" s="70">
        <v>0</v>
      </c>
      <c r="N652" s="70" t="s">
        <v>65</v>
      </c>
      <c r="O652" s="70">
        <v>0</v>
      </c>
      <c r="P652" s="70" t="s">
        <v>68</v>
      </c>
      <c r="Q652" s="70" t="s">
        <v>68</v>
      </c>
      <c r="R652" s="66"/>
      <c r="S652" s="67"/>
    </row>
    <row r="653" spans="2:19" x14ac:dyDescent="0.3">
      <c r="B653" s="66" t="s">
        <v>154</v>
      </c>
      <c r="C653" s="67" t="s">
        <v>1546</v>
      </c>
      <c r="D653" s="68" t="s">
        <v>64</v>
      </c>
      <c r="E653" s="68" t="s">
        <v>65</v>
      </c>
      <c r="F653" s="69" t="s">
        <v>1547</v>
      </c>
      <c r="G653" s="68" t="s">
        <v>65</v>
      </c>
      <c r="H653" s="68" t="s">
        <v>64</v>
      </c>
      <c r="I653" s="68" t="s">
        <v>66</v>
      </c>
      <c r="J653" s="68" t="s">
        <v>66</v>
      </c>
      <c r="K653" s="70">
        <v>0</v>
      </c>
      <c r="L653" s="70">
        <v>0</v>
      </c>
      <c r="M653" s="70">
        <v>0</v>
      </c>
      <c r="N653" s="70">
        <v>0</v>
      </c>
      <c r="O653" s="70">
        <v>0</v>
      </c>
      <c r="P653" s="70" t="s">
        <v>68</v>
      </c>
      <c r="Q653" s="70" t="s">
        <v>68</v>
      </c>
      <c r="R653" s="66"/>
      <c r="S653" s="67"/>
    </row>
    <row r="654" spans="2:19" x14ac:dyDescent="0.3">
      <c r="B654" s="66" t="s">
        <v>1548</v>
      </c>
      <c r="C654" s="67" t="s">
        <v>1546</v>
      </c>
      <c r="D654" s="68" t="s">
        <v>65</v>
      </c>
      <c r="E654" s="68" t="s">
        <v>64</v>
      </c>
      <c r="F654" s="69" t="s">
        <v>1547</v>
      </c>
      <c r="G654" s="68" t="s">
        <v>65</v>
      </c>
      <c r="H654" s="68" t="s">
        <v>64</v>
      </c>
      <c r="I654" s="68" t="s">
        <v>66</v>
      </c>
      <c r="J654" s="68" t="s">
        <v>66</v>
      </c>
      <c r="K654" s="70">
        <v>0</v>
      </c>
      <c r="L654" s="70">
        <v>0</v>
      </c>
      <c r="M654" s="70">
        <v>0</v>
      </c>
      <c r="N654" s="70">
        <v>0</v>
      </c>
      <c r="O654" s="70">
        <v>0</v>
      </c>
      <c r="P654" s="70" t="s">
        <v>68</v>
      </c>
      <c r="Q654" s="70" t="s">
        <v>68</v>
      </c>
      <c r="R654" s="66"/>
      <c r="S654" s="67"/>
    </row>
    <row r="655" spans="2:19" x14ac:dyDescent="0.3">
      <c r="B655" s="66" t="s">
        <v>1549</v>
      </c>
      <c r="C655" s="67" t="s">
        <v>1546</v>
      </c>
      <c r="D655" s="68" t="s">
        <v>65</v>
      </c>
      <c r="E655" s="68" t="s">
        <v>64</v>
      </c>
      <c r="F655" s="69" t="s">
        <v>1402</v>
      </c>
      <c r="G655" s="68" t="s">
        <v>65</v>
      </c>
      <c r="H655" s="68" t="s">
        <v>64</v>
      </c>
      <c r="I655" s="68" t="s">
        <v>66</v>
      </c>
      <c r="J655" s="68" t="s">
        <v>66</v>
      </c>
      <c r="K655" s="70">
        <v>0</v>
      </c>
      <c r="L655" s="70">
        <v>0</v>
      </c>
      <c r="M655" s="70">
        <v>0</v>
      </c>
      <c r="N655" s="70" t="s">
        <v>65</v>
      </c>
      <c r="O655" s="70">
        <v>0</v>
      </c>
      <c r="P655" s="70" t="s">
        <v>68</v>
      </c>
      <c r="Q655" s="70" t="s">
        <v>68</v>
      </c>
      <c r="R655" s="66"/>
      <c r="S655" s="67"/>
    </row>
    <row r="656" spans="2:19" x14ac:dyDescent="0.3">
      <c r="B656" s="66" t="s">
        <v>462</v>
      </c>
      <c r="C656" s="67" t="s">
        <v>463</v>
      </c>
      <c r="D656" s="68" t="s">
        <v>64</v>
      </c>
      <c r="E656" s="68" t="s">
        <v>65</v>
      </c>
      <c r="F656" s="69">
        <v>1998087751803</v>
      </c>
      <c r="G656" s="68" t="s">
        <v>64</v>
      </c>
      <c r="H656" s="68" t="s">
        <v>64</v>
      </c>
      <c r="I656" s="68" t="s">
        <v>65</v>
      </c>
      <c r="J656" s="68" t="s">
        <v>66</v>
      </c>
      <c r="K656" s="70">
        <v>0</v>
      </c>
      <c r="L656" s="70">
        <v>0</v>
      </c>
      <c r="M656" s="70">
        <v>0</v>
      </c>
      <c r="N656" s="70" t="s">
        <v>65</v>
      </c>
      <c r="O656" s="70">
        <v>0</v>
      </c>
      <c r="P656" s="70" t="s">
        <v>68</v>
      </c>
      <c r="Q656" s="70" t="s">
        <v>68</v>
      </c>
      <c r="R656" s="66"/>
      <c r="S656" s="67"/>
    </row>
    <row r="657" spans="2:19" x14ac:dyDescent="0.3">
      <c r="B657" s="66" t="s">
        <v>476</v>
      </c>
      <c r="C657" s="67" t="s">
        <v>1550</v>
      </c>
      <c r="D657" s="68" t="s">
        <v>64</v>
      </c>
      <c r="E657" s="68" t="s">
        <v>65</v>
      </c>
      <c r="F657" s="69" t="s">
        <v>1551</v>
      </c>
      <c r="G657" s="68" t="s">
        <v>64</v>
      </c>
      <c r="H657" s="68" t="s">
        <v>65</v>
      </c>
      <c r="I657" s="68" t="s">
        <v>66</v>
      </c>
      <c r="J657" s="68" t="s">
        <v>66</v>
      </c>
      <c r="K657" s="70">
        <v>0</v>
      </c>
      <c r="L657" s="70">
        <v>0</v>
      </c>
      <c r="M657" s="70">
        <v>0</v>
      </c>
      <c r="N657" s="70" t="s">
        <v>65</v>
      </c>
      <c r="O657" s="70">
        <v>0</v>
      </c>
      <c r="P657" s="70" t="s">
        <v>68</v>
      </c>
      <c r="Q657" s="70" t="s">
        <v>68</v>
      </c>
      <c r="R657" s="66"/>
      <c r="S657" s="67"/>
    </row>
    <row r="658" spans="2:19" x14ac:dyDescent="0.3">
      <c r="B658" s="66" t="s">
        <v>1552</v>
      </c>
      <c r="C658" s="67" t="s">
        <v>1553</v>
      </c>
      <c r="D658" s="68" t="s">
        <v>65</v>
      </c>
      <c r="E658" s="68" t="s">
        <v>64</v>
      </c>
      <c r="F658" s="69" t="s">
        <v>1554</v>
      </c>
      <c r="G658" s="68" t="s">
        <v>64</v>
      </c>
      <c r="H658" s="68" t="s">
        <v>65</v>
      </c>
      <c r="I658" s="68" t="s">
        <v>66</v>
      </c>
      <c r="J658" s="68" t="s">
        <v>66</v>
      </c>
      <c r="K658" s="70">
        <v>0</v>
      </c>
      <c r="L658" s="70">
        <v>0</v>
      </c>
      <c r="M658" s="70">
        <v>0</v>
      </c>
      <c r="N658" s="70" t="s">
        <v>65</v>
      </c>
      <c r="O658" s="70">
        <v>0</v>
      </c>
      <c r="P658" s="70" t="s">
        <v>68</v>
      </c>
      <c r="Q658" s="70" t="s">
        <v>68</v>
      </c>
      <c r="R658" s="66"/>
      <c r="S658" s="67"/>
    </row>
    <row r="659" spans="2:19" x14ac:dyDescent="0.3">
      <c r="B659" s="66" t="s">
        <v>464</v>
      </c>
      <c r="C659" s="67" t="s">
        <v>465</v>
      </c>
      <c r="D659" s="68" t="s">
        <v>64</v>
      </c>
      <c r="E659" s="68" t="s">
        <v>65</v>
      </c>
      <c r="F659" s="69">
        <v>1603554511904</v>
      </c>
      <c r="G659" s="68" t="s">
        <v>64</v>
      </c>
      <c r="H659" s="68" t="s">
        <v>64</v>
      </c>
      <c r="I659" s="68" t="s">
        <v>65</v>
      </c>
      <c r="J659" s="68" t="s">
        <v>66</v>
      </c>
      <c r="K659" s="70">
        <v>0</v>
      </c>
      <c r="L659" s="70">
        <v>0</v>
      </c>
      <c r="M659" s="70">
        <v>0</v>
      </c>
      <c r="N659" s="70" t="s">
        <v>65</v>
      </c>
      <c r="O659" s="70">
        <v>0</v>
      </c>
      <c r="P659" s="70" t="s">
        <v>68</v>
      </c>
      <c r="Q659" s="70" t="s">
        <v>68</v>
      </c>
      <c r="R659" s="66"/>
      <c r="S659" s="67"/>
    </row>
    <row r="660" spans="2:19" x14ac:dyDescent="0.3">
      <c r="B660" s="66" t="s">
        <v>466</v>
      </c>
      <c r="C660" s="67" t="s">
        <v>467</v>
      </c>
      <c r="D660" s="68" t="s">
        <v>64</v>
      </c>
      <c r="E660" s="68" t="s">
        <v>65</v>
      </c>
      <c r="F660" s="69">
        <v>2375539020101</v>
      </c>
      <c r="G660" s="68" t="s">
        <v>64</v>
      </c>
      <c r="H660" s="68" t="s">
        <v>64</v>
      </c>
      <c r="I660" s="68" t="s">
        <v>65</v>
      </c>
      <c r="J660" s="68" t="s">
        <v>66</v>
      </c>
      <c r="K660" s="70">
        <v>0</v>
      </c>
      <c r="L660" s="70">
        <v>0</v>
      </c>
      <c r="M660" s="70">
        <v>0</v>
      </c>
      <c r="N660" s="70" t="s">
        <v>65</v>
      </c>
      <c r="O660" s="70">
        <v>0</v>
      </c>
      <c r="P660" s="70" t="s">
        <v>68</v>
      </c>
      <c r="Q660" s="70" t="s">
        <v>68</v>
      </c>
      <c r="R660" s="66"/>
      <c r="S660" s="67"/>
    </row>
    <row r="661" spans="2:19" x14ac:dyDescent="0.3">
      <c r="B661" s="66" t="s">
        <v>189</v>
      </c>
      <c r="C661" s="67" t="s">
        <v>468</v>
      </c>
      <c r="D661" s="68" t="s">
        <v>64</v>
      </c>
      <c r="E661" s="68" t="s">
        <v>65</v>
      </c>
      <c r="F661" s="69">
        <v>2314383460101</v>
      </c>
      <c r="G661" s="68" t="s">
        <v>64</v>
      </c>
      <c r="H661" s="68" t="s">
        <v>64</v>
      </c>
      <c r="I661" s="68" t="s">
        <v>65</v>
      </c>
      <c r="J661" s="68" t="s">
        <v>66</v>
      </c>
      <c r="K661" s="70">
        <v>0</v>
      </c>
      <c r="L661" s="70">
        <v>0</v>
      </c>
      <c r="M661" s="70">
        <v>0</v>
      </c>
      <c r="N661" s="70" t="s">
        <v>65</v>
      </c>
      <c r="O661" s="70">
        <v>0</v>
      </c>
      <c r="P661" s="70" t="s">
        <v>68</v>
      </c>
      <c r="Q661" s="70" t="s">
        <v>68</v>
      </c>
      <c r="R661" s="66"/>
      <c r="S661" s="67"/>
    </row>
    <row r="662" spans="2:19" x14ac:dyDescent="0.3">
      <c r="B662" s="66" t="s">
        <v>1555</v>
      </c>
      <c r="C662" s="67" t="s">
        <v>468</v>
      </c>
      <c r="D662" s="68" t="s">
        <v>64</v>
      </c>
      <c r="E662" s="68" t="s">
        <v>65</v>
      </c>
      <c r="F662" s="69" t="s">
        <v>1556</v>
      </c>
      <c r="G662" s="68" t="s">
        <v>65</v>
      </c>
      <c r="H662" s="68" t="s">
        <v>64</v>
      </c>
      <c r="I662" s="68" t="s">
        <v>66</v>
      </c>
      <c r="J662" s="68" t="s">
        <v>66</v>
      </c>
      <c r="K662" s="70">
        <v>0</v>
      </c>
      <c r="L662" s="70">
        <v>0</v>
      </c>
      <c r="M662" s="70">
        <v>0</v>
      </c>
      <c r="N662" s="70" t="s">
        <v>65</v>
      </c>
      <c r="O662" s="70">
        <v>0</v>
      </c>
      <c r="P662" s="70" t="s">
        <v>68</v>
      </c>
      <c r="Q662" s="70" t="s">
        <v>68</v>
      </c>
      <c r="R662" s="66"/>
      <c r="S662" s="67"/>
    </row>
    <row r="663" spans="2:19" x14ac:dyDescent="0.3">
      <c r="B663" s="66" t="s">
        <v>1557</v>
      </c>
      <c r="C663" s="67" t="s">
        <v>1558</v>
      </c>
      <c r="D663" s="68" t="s">
        <v>64</v>
      </c>
      <c r="E663" s="68" t="s">
        <v>65</v>
      </c>
      <c r="F663" s="69" t="s">
        <v>1402</v>
      </c>
      <c r="G663" s="68" t="s">
        <v>65</v>
      </c>
      <c r="H663" s="68" t="s">
        <v>64</v>
      </c>
      <c r="I663" s="68" t="s">
        <v>66</v>
      </c>
      <c r="J663" s="68" t="s">
        <v>66</v>
      </c>
      <c r="K663" s="70">
        <v>0</v>
      </c>
      <c r="L663" s="70">
        <v>0</v>
      </c>
      <c r="M663" s="70">
        <v>0</v>
      </c>
      <c r="N663" s="70" t="s">
        <v>65</v>
      </c>
      <c r="O663" s="70">
        <v>0</v>
      </c>
      <c r="P663" s="70" t="s">
        <v>68</v>
      </c>
      <c r="Q663" s="70" t="s">
        <v>68</v>
      </c>
      <c r="R663" s="66"/>
      <c r="S663" s="67"/>
    </row>
    <row r="664" spans="2:19" x14ac:dyDescent="0.3">
      <c r="B664" s="66" t="s">
        <v>469</v>
      </c>
      <c r="C664" s="67" t="s">
        <v>389</v>
      </c>
      <c r="D664" s="68" t="s">
        <v>65</v>
      </c>
      <c r="E664" s="68" t="s">
        <v>64</v>
      </c>
      <c r="F664" s="69">
        <v>2256066230101</v>
      </c>
      <c r="G664" s="68" t="s">
        <v>64</v>
      </c>
      <c r="H664" s="68" t="s">
        <v>65</v>
      </c>
      <c r="I664" s="68" t="s">
        <v>66</v>
      </c>
      <c r="J664" s="68" t="s">
        <v>66</v>
      </c>
      <c r="K664" s="70">
        <v>0</v>
      </c>
      <c r="L664" s="70">
        <v>0</v>
      </c>
      <c r="M664" s="70">
        <v>0</v>
      </c>
      <c r="N664" s="70" t="s">
        <v>65</v>
      </c>
      <c r="O664" s="70">
        <v>0</v>
      </c>
      <c r="P664" s="70" t="s">
        <v>68</v>
      </c>
      <c r="Q664" s="70" t="s">
        <v>68</v>
      </c>
      <c r="R664" s="66"/>
      <c r="S664" s="67"/>
    </row>
    <row r="665" spans="2:19" x14ac:dyDescent="0.3">
      <c r="B665" s="66" t="s">
        <v>470</v>
      </c>
      <c r="C665" s="67" t="s">
        <v>471</v>
      </c>
      <c r="D665" s="68" t="s">
        <v>65</v>
      </c>
      <c r="E665" s="68" t="s">
        <v>64</v>
      </c>
      <c r="F665" s="69">
        <v>1853011850101</v>
      </c>
      <c r="G665" s="68" t="s">
        <v>64</v>
      </c>
      <c r="H665" s="68" t="s">
        <v>64</v>
      </c>
      <c r="I665" s="68" t="s">
        <v>65</v>
      </c>
      <c r="J665" s="68" t="s">
        <v>66</v>
      </c>
      <c r="K665" s="70">
        <v>0</v>
      </c>
      <c r="L665" s="70">
        <v>0</v>
      </c>
      <c r="M665" s="70">
        <v>0</v>
      </c>
      <c r="N665" s="70" t="s">
        <v>65</v>
      </c>
      <c r="O665" s="70">
        <v>0</v>
      </c>
      <c r="P665" s="70" t="s">
        <v>68</v>
      </c>
      <c r="Q665" s="70" t="s">
        <v>68</v>
      </c>
      <c r="R665" s="66"/>
      <c r="S665" s="67"/>
    </row>
    <row r="666" spans="2:19" x14ac:dyDescent="0.3">
      <c r="B666" s="66" t="s">
        <v>472</v>
      </c>
      <c r="C666" s="67" t="s">
        <v>473</v>
      </c>
      <c r="D666" s="68" t="s">
        <v>65</v>
      </c>
      <c r="E666" s="68" t="s">
        <v>64</v>
      </c>
      <c r="F666" s="69">
        <v>1642926080106</v>
      </c>
      <c r="G666" s="68" t="s">
        <v>64</v>
      </c>
      <c r="H666" s="68" t="s">
        <v>64</v>
      </c>
      <c r="I666" s="68" t="s">
        <v>65</v>
      </c>
      <c r="J666" s="68" t="s">
        <v>66</v>
      </c>
      <c r="K666" s="70">
        <v>0</v>
      </c>
      <c r="L666" s="70">
        <v>0</v>
      </c>
      <c r="M666" s="70">
        <v>0</v>
      </c>
      <c r="N666" s="70" t="s">
        <v>67</v>
      </c>
      <c r="O666" s="70">
        <v>0</v>
      </c>
      <c r="P666" s="70" t="s">
        <v>68</v>
      </c>
      <c r="Q666" s="70" t="s">
        <v>68</v>
      </c>
      <c r="R666" s="66"/>
      <c r="S666" s="67"/>
    </row>
    <row r="667" spans="2:19" x14ac:dyDescent="0.3">
      <c r="B667" s="66" t="s">
        <v>427</v>
      </c>
      <c r="C667" s="67" t="s">
        <v>1559</v>
      </c>
      <c r="D667" s="68" t="s">
        <v>64</v>
      </c>
      <c r="E667" s="68" t="s">
        <v>65</v>
      </c>
      <c r="F667" s="69">
        <v>2185059060101</v>
      </c>
      <c r="G667" s="68" t="s">
        <v>64</v>
      </c>
      <c r="H667" s="68" t="s">
        <v>64</v>
      </c>
      <c r="I667" s="68" t="s">
        <v>65</v>
      </c>
      <c r="J667" s="68" t="s">
        <v>66</v>
      </c>
      <c r="K667" s="70">
        <v>0</v>
      </c>
      <c r="L667" s="70">
        <v>0</v>
      </c>
      <c r="M667" s="70">
        <v>0</v>
      </c>
      <c r="N667" s="70" t="s">
        <v>65</v>
      </c>
      <c r="O667" s="70">
        <v>0</v>
      </c>
      <c r="P667" s="70" t="s">
        <v>68</v>
      </c>
      <c r="Q667" s="70" t="s">
        <v>68</v>
      </c>
      <c r="R667" s="66"/>
      <c r="S667" s="67"/>
    </row>
    <row r="668" spans="2:19" x14ac:dyDescent="0.3">
      <c r="B668" s="66" t="s">
        <v>1560</v>
      </c>
      <c r="C668" s="67" t="s">
        <v>202</v>
      </c>
      <c r="D668" s="68" t="s">
        <v>64</v>
      </c>
      <c r="E668" s="68" t="s">
        <v>65</v>
      </c>
      <c r="F668" s="69">
        <v>1587538360101</v>
      </c>
      <c r="G668" s="68" t="s">
        <v>64</v>
      </c>
      <c r="H668" s="68" t="s">
        <v>64</v>
      </c>
      <c r="I668" s="68" t="s">
        <v>65</v>
      </c>
      <c r="J668" s="68" t="s">
        <v>66</v>
      </c>
      <c r="K668" s="70">
        <v>0</v>
      </c>
      <c r="L668" s="70">
        <v>0</v>
      </c>
      <c r="M668" s="70">
        <v>0</v>
      </c>
      <c r="N668" s="70" t="s">
        <v>65</v>
      </c>
      <c r="O668" s="70">
        <v>0</v>
      </c>
      <c r="P668" s="70" t="s">
        <v>68</v>
      </c>
      <c r="Q668" s="70" t="s">
        <v>68</v>
      </c>
      <c r="R668" s="66"/>
      <c r="S668" s="67"/>
    </row>
    <row r="669" spans="2:19" x14ac:dyDescent="0.3">
      <c r="B669" s="66" t="s">
        <v>1561</v>
      </c>
      <c r="C669" s="67" t="s">
        <v>1562</v>
      </c>
      <c r="D669" s="68" t="s">
        <v>65</v>
      </c>
      <c r="E669" s="68" t="s">
        <v>64</v>
      </c>
      <c r="F669" s="69">
        <v>2692612220101</v>
      </c>
      <c r="G669" s="68" t="s">
        <v>64</v>
      </c>
      <c r="H669" s="68" t="s">
        <v>64</v>
      </c>
      <c r="I669" s="68" t="s">
        <v>65</v>
      </c>
      <c r="J669" s="68" t="s">
        <v>66</v>
      </c>
      <c r="K669" s="70">
        <v>0</v>
      </c>
      <c r="L669" s="70">
        <v>0</v>
      </c>
      <c r="M669" s="70">
        <v>0</v>
      </c>
      <c r="N669" s="70" t="s">
        <v>65</v>
      </c>
      <c r="O669" s="70">
        <v>0</v>
      </c>
      <c r="P669" s="70" t="s">
        <v>68</v>
      </c>
      <c r="Q669" s="70" t="s">
        <v>68</v>
      </c>
      <c r="R669" s="66"/>
      <c r="S669" s="67"/>
    </row>
    <row r="670" spans="2:19" x14ac:dyDescent="0.3">
      <c r="B670" s="66" t="s">
        <v>125</v>
      </c>
      <c r="C670" s="67" t="s">
        <v>1563</v>
      </c>
      <c r="D670" s="68" t="s">
        <v>64</v>
      </c>
      <c r="E670" s="68" t="s">
        <v>65</v>
      </c>
      <c r="F670" s="69">
        <v>2316675150116</v>
      </c>
      <c r="G670" s="68" t="s">
        <v>64</v>
      </c>
      <c r="H670" s="68" t="s">
        <v>64</v>
      </c>
      <c r="I670" s="68" t="s">
        <v>65</v>
      </c>
      <c r="J670" s="68" t="s">
        <v>66</v>
      </c>
      <c r="K670" s="70">
        <v>0</v>
      </c>
      <c r="L670" s="70">
        <v>0</v>
      </c>
      <c r="M670" s="70">
        <v>0</v>
      </c>
      <c r="N670" s="70" t="s">
        <v>65</v>
      </c>
      <c r="O670" s="70">
        <v>0</v>
      </c>
      <c r="P670" s="70" t="s">
        <v>68</v>
      </c>
      <c r="Q670" s="70" t="s">
        <v>68</v>
      </c>
      <c r="R670" s="66"/>
      <c r="S670" s="67"/>
    </row>
    <row r="671" spans="2:19" x14ac:dyDescent="0.3">
      <c r="B671" s="66" t="s">
        <v>89</v>
      </c>
      <c r="C671" s="67" t="s">
        <v>1564</v>
      </c>
      <c r="D671" s="68" t="s">
        <v>64</v>
      </c>
      <c r="E671" s="68" t="s">
        <v>65</v>
      </c>
      <c r="F671" s="69">
        <v>2553349580101</v>
      </c>
      <c r="G671" s="68" t="s">
        <v>64</v>
      </c>
      <c r="H671" s="68" t="s">
        <v>65</v>
      </c>
      <c r="I671" s="68" t="s">
        <v>66</v>
      </c>
      <c r="J671" s="68" t="s">
        <v>66</v>
      </c>
      <c r="K671" s="70">
        <v>0</v>
      </c>
      <c r="L671" s="70">
        <v>0</v>
      </c>
      <c r="M671" s="70">
        <v>0</v>
      </c>
      <c r="N671" s="70" t="s">
        <v>65</v>
      </c>
      <c r="O671" s="70">
        <v>0</v>
      </c>
      <c r="P671" s="70" t="s">
        <v>68</v>
      </c>
      <c r="Q671" s="70" t="s">
        <v>68</v>
      </c>
      <c r="R671" s="66"/>
      <c r="S671" s="67"/>
    </row>
    <row r="672" spans="2:19" x14ac:dyDescent="0.3">
      <c r="B672" s="66" t="s">
        <v>179</v>
      </c>
      <c r="C672" s="67" t="s">
        <v>217</v>
      </c>
      <c r="D672" s="68" t="s">
        <v>64</v>
      </c>
      <c r="E672" s="68" t="s">
        <v>65</v>
      </c>
      <c r="F672" s="69" t="s">
        <v>1565</v>
      </c>
      <c r="G672" s="68" t="s">
        <v>65</v>
      </c>
      <c r="H672" s="68" t="s">
        <v>64</v>
      </c>
      <c r="I672" s="68" t="s">
        <v>66</v>
      </c>
      <c r="J672" s="68" t="s">
        <v>66</v>
      </c>
      <c r="K672" s="70">
        <v>0</v>
      </c>
      <c r="L672" s="70">
        <v>0</v>
      </c>
      <c r="M672" s="70">
        <v>0</v>
      </c>
      <c r="N672" s="70" t="s">
        <v>65</v>
      </c>
      <c r="O672" s="70">
        <v>0</v>
      </c>
      <c r="P672" s="70" t="s">
        <v>68</v>
      </c>
      <c r="Q672" s="70" t="s">
        <v>68</v>
      </c>
      <c r="R672" s="66"/>
      <c r="S672" s="67"/>
    </row>
    <row r="673" spans="2:19" x14ac:dyDescent="0.3">
      <c r="B673" s="66" t="s">
        <v>1566</v>
      </c>
      <c r="C673" s="67" t="s">
        <v>101</v>
      </c>
      <c r="D673" s="68" t="s">
        <v>65</v>
      </c>
      <c r="E673" s="68" t="s">
        <v>64</v>
      </c>
      <c r="F673" s="69">
        <v>1961378881802</v>
      </c>
      <c r="G673" s="68" t="s">
        <v>64</v>
      </c>
      <c r="H673" s="68" t="s">
        <v>64</v>
      </c>
      <c r="I673" s="68" t="s">
        <v>65</v>
      </c>
      <c r="J673" s="68" t="s">
        <v>66</v>
      </c>
      <c r="K673" s="70">
        <v>0</v>
      </c>
      <c r="L673" s="70">
        <v>0</v>
      </c>
      <c r="M673" s="70" t="s">
        <v>65</v>
      </c>
      <c r="N673" s="70">
        <v>0</v>
      </c>
      <c r="O673" s="70">
        <v>0</v>
      </c>
      <c r="P673" s="70" t="s">
        <v>68</v>
      </c>
      <c r="Q673" s="70" t="s">
        <v>68</v>
      </c>
      <c r="R673" s="66"/>
      <c r="S673" s="67"/>
    </row>
    <row r="674" spans="2:19" x14ac:dyDescent="0.3">
      <c r="B674" s="66" t="s">
        <v>1567</v>
      </c>
      <c r="C674" s="67" t="s">
        <v>1568</v>
      </c>
      <c r="D674" s="68" t="s">
        <v>64</v>
      </c>
      <c r="E674" s="68" t="s">
        <v>65</v>
      </c>
      <c r="F674" s="69" t="s">
        <v>1569</v>
      </c>
      <c r="G674" s="68" t="s">
        <v>65</v>
      </c>
      <c r="H674" s="68" t="s">
        <v>64</v>
      </c>
      <c r="I674" s="68" t="s">
        <v>66</v>
      </c>
      <c r="J674" s="68" t="s">
        <v>66</v>
      </c>
      <c r="K674" s="70">
        <v>0</v>
      </c>
      <c r="L674" s="70">
        <v>0</v>
      </c>
      <c r="M674" s="70">
        <v>0</v>
      </c>
      <c r="N674" s="70" t="s">
        <v>65</v>
      </c>
      <c r="O674" s="70">
        <v>0</v>
      </c>
      <c r="P674" s="70" t="s">
        <v>68</v>
      </c>
      <c r="Q674" s="70" t="s">
        <v>68</v>
      </c>
      <c r="R674" s="66"/>
      <c r="S674" s="67"/>
    </row>
    <row r="675" spans="2:19" x14ac:dyDescent="0.3">
      <c r="B675" s="66" t="s">
        <v>1570</v>
      </c>
      <c r="C675" s="67" t="s">
        <v>1571</v>
      </c>
      <c r="D675" s="68" t="s">
        <v>65</v>
      </c>
      <c r="E675" s="68" t="s">
        <v>64</v>
      </c>
      <c r="F675" s="69" t="s">
        <v>1402</v>
      </c>
      <c r="G675" s="68" t="s">
        <v>64</v>
      </c>
      <c r="H675" s="68" t="s">
        <v>65</v>
      </c>
      <c r="I675" s="68" t="s">
        <v>66</v>
      </c>
      <c r="J675" s="68" t="s">
        <v>66</v>
      </c>
      <c r="K675" s="70">
        <v>0</v>
      </c>
      <c r="L675" s="70">
        <v>0</v>
      </c>
      <c r="M675" s="70">
        <v>0</v>
      </c>
      <c r="N675" s="70" t="s">
        <v>65</v>
      </c>
      <c r="O675" s="70">
        <v>0</v>
      </c>
      <c r="P675" s="70" t="s">
        <v>68</v>
      </c>
      <c r="Q675" s="70" t="s">
        <v>68</v>
      </c>
      <c r="R675" s="66"/>
      <c r="S675" s="67"/>
    </row>
    <row r="676" spans="2:19" x14ac:dyDescent="0.3">
      <c r="B676" s="66" t="s">
        <v>369</v>
      </c>
      <c r="C676" s="67" t="s">
        <v>1571</v>
      </c>
      <c r="D676" s="68" t="s">
        <v>64</v>
      </c>
      <c r="E676" s="68" t="s">
        <v>65</v>
      </c>
      <c r="F676" s="69" t="s">
        <v>1569</v>
      </c>
      <c r="G676" s="68" t="s">
        <v>65</v>
      </c>
      <c r="H676" s="68" t="s">
        <v>64</v>
      </c>
      <c r="I676" s="68" t="s">
        <v>66</v>
      </c>
      <c r="J676" s="68" t="s">
        <v>66</v>
      </c>
      <c r="K676" s="70">
        <v>0</v>
      </c>
      <c r="L676" s="70">
        <v>0</v>
      </c>
      <c r="M676" s="70">
        <v>0</v>
      </c>
      <c r="N676" s="70" t="s">
        <v>65</v>
      </c>
      <c r="O676" s="70">
        <v>0</v>
      </c>
      <c r="P676" s="70" t="s">
        <v>68</v>
      </c>
      <c r="Q676" s="70" t="s">
        <v>68</v>
      </c>
      <c r="R676" s="66"/>
      <c r="S676" s="67"/>
    </row>
    <row r="677" spans="2:19" x14ac:dyDescent="0.3">
      <c r="B677" s="66" t="s">
        <v>359</v>
      </c>
      <c r="C677" s="67" t="s">
        <v>1572</v>
      </c>
      <c r="D677" s="68" t="s">
        <v>64</v>
      </c>
      <c r="E677" s="68" t="s">
        <v>65</v>
      </c>
      <c r="F677" s="69" t="s">
        <v>1569</v>
      </c>
      <c r="G677" s="68" t="s">
        <v>65</v>
      </c>
      <c r="H677" s="68" t="s">
        <v>64</v>
      </c>
      <c r="I677" s="68" t="s">
        <v>66</v>
      </c>
      <c r="J677" s="68" t="s">
        <v>66</v>
      </c>
      <c r="K677" s="70">
        <v>0</v>
      </c>
      <c r="L677" s="70">
        <v>0</v>
      </c>
      <c r="M677" s="70">
        <v>0</v>
      </c>
      <c r="N677" s="70" t="s">
        <v>65</v>
      </c>
      <c r="O677" s="70">
        <v>0</v>
      </c>
      <c r="P677" s="70" t="s">
        <v>68</v>
      </c>
      <c r="Q677" s="70" t="s">
        <v>68</v>
      </c>
      <c r="R677" s="66"/>
      <c r="S677" s="67"/>
    </row>
    <row r="678" spans="2:19" x14ac:dyDescent="0.3">
      <c r="B678" s="66" t="s">
        <v>1561</v>
      </c>
      <c r="C678" s="67" t="s">
        <v>490</v>
      </c>
      <c r="D678" s="68" t="s">
        <v>65</v>
      </c>
      <c r="E678" s="68" t="s">
        <v>64</v>
      </c>
      <c r="F678" s="69">
        <v>1958864290101</v>
      </c>
      <c r="G678" s="68" t="s">
        <v>64</v>
      </c>
      <c r="H678" s="68" t="s">
        <v>64</v>
      </c>
      <c r="I678" s="68" t="s">
        <v>65</v>
      </c>
      <c r="J678" s="68" t="s">
        <v>66</v>
      </c>
      <c r="K678" s="70">
        <v>0</v>
      </c>
      <c r="L678" s="70">
        <v>0</v>
      </c>
      <c r="M678" s="70">
        <v>0</v>
      </c>
      <c r="N678" s="70" t="s">
        <v>65</v>
      </c>
      <c r="O678" s="70">
        <v>0</v>
      </c>
      <c r="P678" s="70" t="s">
        <v>68</v>
      </c>
      <c r="Q678" s="70" t="s">
        <v>68</v>
      </c>
      <c r="R678" s="66"/>
      <c r="S678" s="67"/>
    </row>
    <row r="679" spans="2:19" x14ac:dyDescent="0.3">
      <c r="B679" s="66" t="s">
        <v>1573</v>
      </c>
      <c r="C679" s="67" t="s">
        <v>1574</v>
      </c>
      <c r="D679" s="68" t="s">
        <v>65</v>
      </c>
      <c r="E679" s="68" t="s">
        <v>64</v>
      </c>
      <c r="F679" s="69">
        <v>2223309222214</v>
      </c>
      <c r="G679" s="68" t="s">
        <v>64</v>
      </c>
      <c r="H679" s="68" t="s">
        <v>64</v>
      </c>
      <c r="I679" s="68" t="s">
        <v>65</v>
      </c>
      <c r="J679" s="68" t="s">
        <v>66</v>
      </c>
      <c r="K679" s="70">
        <v>0</v>
      </c>
      <c r="L679" s="70">
        <v>0</v>
      </c>
      <c r="M679" s="70">
        <v>0</v>
      </c>
      <c r="N679" s="70" t="s">
        <v>65</v>
      </c>
      <c r="O679" s="70">
        <v>0</v>
      </c>
      <c r="P679" s="70" t="s">
        <v>68</v>
      </c>
      <c r="Q679" s="70" t="s">
        <v>68</v>
      </c>
      <c r="R679" s="66"/>
      <c r="S679" s="67"/>
    </row>
    <row r="680" spans="2:19" x14ac:dyDescent="0.3">
      <c r="B680" s="66" t="s">
        <v>481</v>
      </c>
      <c r="C680" s="67" t="s">
        <v>1472</v>
      </c>
      <c r="D680" s="68" t="s">
        <v>65</v>
      </c>
      <c r="E680" s="68" t="s">
        <v>64</v>
      </c>
      <c r="F680" s="69">
        <v>2314251710101</v>
      </c>
      <c r="G680" s="68" t="s">
        <v>64</v>
      </c>
      <c r="H680" s="68" t="s">
        <v>64</v>
      </c>
      <c r="I680" s="68" t="s">
        <v>65</v>
      </c>
      <c r="J680" s="68" t="s">
        <v>66</v>
      </c>
      <c r="K680" s="70">
        <v>0</v>
      </c>
      <c r="L680" s="70">
        <v>0</v>
      </c>
      <c r="M680" s="70">
        <v>0</v>
      </c>
      <c r="N680" s="70" t="s">
        <v>65</v>
      </c>
      <c r="O680" s="70">
        <v>0</v>
      </c>
      <c r="P680" s="70" t="s">
        <v>68</v>
      </c>
      <c r="Q680" s="70" t="s">
        <v>68</v>
      </c>
      <c r="R680" s="66"/>
      <c r="S680" s="67"/>
    </row>
    <row r="681" spans="2:19" x14ac:dyDescent="0.3">
      <c r="B681" s="66" t="s">
        <v>177</v>
      </c>
      <c r="C681" s="67" t="s">
        <v>343</v>
      </c>
      <c r="D681" s="68" t="s">
        <v>64</v>
      </c>
      <c r="E681" s="68" t="s">
        <v>65</v>
      </c>
      <c r="F681" s="69">
        <v>1820760080101</v>
      </c>
      <c r="G681" s="68" t="s">
        <v>64</v>
      </c>
      <c r="H681" s="68" t="s">
        <v>64</v>
      </c>
      <c r="I681" s="68" t="s">
        <v>65</v>
      </c>
      <c r="J681" s="68" t="s">
        <v>66</v>
      </c>
      <c r="K681" s="70">
        <v>0</v>
      </c>
      <c r="L681" s="70">
        <v>0</v>
      </c>
      <c r="M681" s="70">
        <v>0</v>
      </c>
      <c r="N681" s="70" t="s">
        <v>65</v>
      </c>
      <c r="O681" s="70">
        <v>0</v>
      </c>
      <c r="P681" s="70" t="s">
        <v>68</v>
      </c>
      <c r="Q681" s="70" t="s">
        <v>68</v>
      </c>
      <c r="R681" s="66"/>
      <c r="S681" s="67"/>
    </row>
    <row r="682" spans="2:19" x14ac:dyDescent="0.3">
      <c r="B682" s="66" t="s">
        <v>452</v>
      </c>
      <c r="C682" s="67" t="s">
        <v>1575</v>
      </c>
      <c r="D682" s="68" t="s">
        <v>65</v>
      </c>
      <c r="E682" s="68" t="s">
        <v>64</v>
      </c>
      <c r="F682" s="69">
        <v>2085484910101</v>
      </c>
      <c r="G682" s="68" t="s">
        <v>64</v>
      </c>
      <c r="H682" s="68" t="s">
        <v>65</v>
      </c>
      <c r="I682" s="68" t="s">
        <v>66</v>
      </c>
      <c r="J682" s="68" t="s">
        <v>66</v>
      </c>
      <c r="K682" s="70">
        <v>0</v>
      </c>
      <c r="L682" s="70">
        <v>0</v>
      </c>
      <c r="M682" s="70">
        <v>0</v>
      </c>
      <c r="N682" s="70" t="s">
        <v>65</v>
      </c>
      <c r="O682" s="70">
        <v>0</v>
      </c>
      <c r="P682" s="70" t="s">
        <v>68</v>
      </c>
      <c r="Q682" s="70" t="s">
        <v>68</v>
      </c>
      <c r="R682" s="66"/>
      <c r="S682" s="67"/>
    </row>
    <row r="683" spans="2:19" x14ac:dyDescent="0.3">
      <c r="B683" s="66" t="s">
        <v>1570</v>
      </c>
      <c r="C683" s="67" t="s">
        <v>1571</v>
      </c>
      <c r="D683" s="68" t="s">
        <v>65</v>
      </c>
      <c r="E683" s="68" t="s">
        <v>64</v>
      </c>
      <c r="F683" s="69" t="s">
        <v>1402</v>
      </c>
      <c r="G683" s="68" t="s">
        <v>65</v>
      </c>
      <c r="H683" s="68" t="s">
        <v>64</v>
      </c>
      <c r="I683" s="68" t="s">
        <v>66</v>
      </c>
      <c r="J683" s="68" t="s">
        <v>66</v>
      </c>
      <c r="K683" s="70">
        <v>0</v>
      </c>
      <c r="L683" s="70">
        <v>0</v>
      </c>
      <c r="M683" s="70">
        <v>0</v>
      </c>
      <c r="N683" s="70" t="s">
        <v>65</v>
      </c>
      <c r="O683" s="70">
        <v>0</v>
      </c>
      <c r="P683" s="70" t="s">
        <v>68</v>
      </c>
      <c r="Q683" s="70" t="s">
        <v>68</v>
      </c>
      <c r="R683" s="66"/>
      <c r="S683" s="67"/>
    </row>
    <row r="684" spans="2:19" x14ac:dyDescent="0.3">
      <c r="B684" s="66" t="s">
        <v>369</v>
      </c>
      <c r="C684" s="67" t="s">
        <v>1571</v>
      </c>
      <c r="D684" s="68" t="s">
        <v>64</v>
      </c>
      <c r="E684" s="68" t="s">
        <v>65</v>
      </c>
      <c r="F684" s="69" t="s">
        <v>1402</v>
      </c>
      <c r="G684" s="68" t="s">
        <v>65</v>
      </c>
      <c r="H684" s="68" t="s">
        <v>65</v>
      </c>
      <c r="I684" s="68" t="s">
        <v>66</v>
      </c>
      <c r="J684" s="68" t="s">
        <v>66</v>
      </c>
      <c r="K684" s="70">
        <v>0</v>
      </c>
      <c r="L684" s="70">
        <v>0</v>
      </c>
      <c r="M684" s="70">
        <v>0</v>
      </c>
      <c r="N684" s="70" t="s">
        <v>65</v>
      </c>
      <c r="O684" s="70">
        <v>0</v>
      </c>
      <c r="P684" s="70" t="s">
        <v>68</v>
      </c>
      <c r="Q684" s="70" t="s">
        <v>68</v>
      </c>
      <c r="R684" s="66"/>
      <c r="S684" s="67"/>
    </row>
    <row r="685" spans="2:19" x14ac:dyDescent="0.3">
      <c r="B685" s="66" t="s">
        <v>1561</v>
      </c>
      <c r="C685" s="67" t="s">
        <v>490</v>
      </c>
      <c r="D685" s="68" t="s">
        <v>65</v>
      </c>
      <c r="E685" s="68" t="s">
        <v>64</v>
      </c>
      <c r="F685" s="69">
        <v>2692612220101</v>
      </c>
      <c r="G685" s="68" t="s">
        <v>64</v>
      </c>
      <c r="H685" s="68" t="s">
        <v>64</v>
      </c>
      <c r="I685" s="68" t="s">
        <v>65</v>
      </c>
      <c r="J685" s="68" t="s">
        <v>66</v>
      </c>
      <c r="K685" s="70">
        <v>0</v>
      </c>
      <c r="L685" s="70">
        <v>0</v>
      </c>
      <c r="M685" s="70">
        <v>0</v>
      </c>
      <c r="N685" s="70" t="s">
        <v>65</v>
      </c>
      <c r="O685" s="70">
        <v>0</v>
      </c>
      <c r="P685" s="70" t="s">
        <v>68</v>
      </c>
      <c r="Q685" s="70" t="s">
        <v>68</v>
      </c>
      <c r="R685" s="66"/>
      <c r="S685" s="67"/>
    </row>
    <row r="686" spans="2:19" x14ac:dyDescent="0.3">
      <c r="B686" s="66" t="s">
        <v>1576</v>
      </c>
      <c r="C686" s="67" t="s">
        <v>1577</v>
      </c>
      <c r="D686" s="68" t="s">
        <v>65</v>
      </c>
      <c r="E686" s="68" t="s">
        <v>64</v>
      </c>
      <c r="F686" s="69">
        <v>2523254000403</v>
      </c>
      <c r="G686" s="68" t="s">
        <v>64</v>
      </c>
      <c r="H686" s="68" t="s">
        <v>65</v>
      </c>
      <c r="I686" s="68" t="s">
        <v>66</v>
      </c>
      <c r="J686" s="68" t="s">
        <v>66</v>
      </c>
      <c r="K686" s="70">
        <v>0</v>
      </c>
      <c r="L686" s="70">
        <v>0</v>
      </c>
      <c r="M686" s="70">
        <v>0</v>
      </c>
      <c r="N686" s="70" t="s">
        <v>65</v>
      </c>
      <c r="O686" s="70">
        <v>0</v>
      </c>
      <c r="P686" s="70" t="s">
        <v>1578</v>
      </c>
      <c r="Q686" s="70" t="s">
        <v>1579</v>
      </c>
      <c r="R686" s="66"/>
      <c r="S686" s="67"/>
    </row>
    <row r="687" spans="2:19" x14ac:dyDescent="0.3">
      <c r="B687" s="66" t="s">
        <v>194</v>
      </c>
      <c r="C687" s="67" t="s">
        <v>1580</v>
      </c>
      <c r="D687" s="68" t="s">
        <v>64</v>
      </c>
      <c r="E687" s="68" t="s">
        <v>65</v>
      </c>
      <c r="F687" s="69" t="s">
        <v>1556</v>
      </c>
      <c r="G687" s="68" t="s">
        <v>65</v>
      </c>
      <c r="H687" s="68" t="s">
        <v>64</v>
      </c>
      <c r="I687" s="68" t="s">
        <v>66</v>
      </c>
      <c r="J687" s="68" t="s">
        <v>66</v>
      </c>
      <c r="K687" s="70">
        <v>0</v>
      </c>
      <c r="L687" s="70">
        <v>0</v>
      </c>
      <c r="M687" s="70">
        <v>0</v>
      </c>
      <c r="N687" s="70" t="s">
        <v>65</v>
      </c>
      <c r="O687" s="70">
        <v>0</v>
      </c>
      <c r="P687" s="70" t="s">
        <v>68</v>
      </c>
      <c r="Q687" s="70" t="s">
        <v>68</v>
      </c>
      <c r="R687" s="66"/>
      <c r="S687" s="67"/>
    </row>
    <row r="688" spans="2:19" x14ac:dyDescent="0.3">
      <c r="B688" s="66" t="s">
        <v>532</v>
      </c>
      <c r="C688" s="67" t="s">
        <v>1580</v>
      </c>
      <c r="D688" s="68" t="s">
        <v>65</v>
      </c>
      <c r="E688" s="68" t="s">
        <v>64</v>
      </c>
      <c r="F688" s="69" t="s">
        <v>1556</v>
      </c>
      <c r="G688" s="68" t="s">
        <v>65</v>
      </c>
      <c r="H688" s="68" t="s">
        <v>64</v>
      </c>
      <c r="I688" s="68" t="s">
        <v>66</v>
      </c>
      <c r="J688" s="68" t="s">
        <v>66</v>
      </c>
      <c r="K688" s="70">
        <v>0</v>
      </c>
      <c r="L688" s="70">
        <v>0</v>
      </c>
      <c r="M688" s="70">
        <v>0</v>
      </c>
      <c r="N688" s="70" t="s">
        <v>65</v>
      </c>
      <c r="O688" s="70">
        <v>0</v>
      </c>
      <c r="P688" s="70" t="s">
        <v>68</v>
      </c>
      <c r="Q688" s="70" t="s">
        <v>68</v>
      </c>
      <c r="R688" s="66"/>
      <c r="S688" s="67"/>
    </row>
    <row r="689" spans="2:19" x14ac:dyDescent="0.3">
      <c r="B689" s="66" t="s">
        <v>121</v>
      </c>
      <c r="C689" s="67" t="s">
        <v>1580</v>
      </c>
      <c r="D689" s="68" t="s">
        <v>64</v>
      </c>
      <c r="E689" s="68" t="s">
        <v>65</v>
      </c>
      <c r="F689" s="69" t="s">
        <v>1556</v>
      </c>
      <c r="G689" s="68" t="s">
        <v>65</v>
      </c>
      <c r="H689" s="68" t="s">
        <v>64</v>
      </c>
      <c r="I689" s="68" t="s">
        <v>66</v>
      </c>
      <c r="J689" s="68" t="s">
        <v>66</v>
      </c>
      <c r="K689" s="70">
        <v>0</v>
      </c>
      <c r="L689" s="70">
        <v>0</v>
      </c>
      <c r="M689" s="70">
        <v>0</v>
      </c>
      <c r="N689" s="70" t="s">
        <v>65</v>
      </c>
      <c r="O689" s="70">
        <v>0</v>
      </c>
      <c r="P689" s="70" t="s">
        <v>68</v>
      </c>
      <c r="Q689" s="70" t="s">
        <v>68</v>
      </c>
      <c r="R689" s="66"/>
      <c r="S689" s="67"/>
    </row>
    <row r="690" spans="2:19" x14ac:dyDescent="0.3">
      <c r="B690" s="66" t="s">
        <v>1581</v>
      </c>
      <c r="C690" s="67" t="s">
        <v>1582</v>
      </c>
      <c r="D690" s="68" t="s">
        <v>64</v>
      </c>
      <c r="E690" s="68" t="s">
        <v>65</v>
      </c>
      <c r="F690" s="69">
        <v>2247961780101</v>
      </c>
      <c r="G690" s="68" t="s">
        <v>64</v>
      </c>
      <c r="H690" s="68" t="s">
        <v>64</v>
      </c>
      <c r="I690" s="68" t="s">
        <v>66</v>
      </c>
      <c r="J690" s="68" t="s">
        <v>65</v>
      </c>
      <c r="K690" s="70">
        <v>0</v>
      </c>
      <c r="L690" s="70">
        <v>0</v>
      </c>
      <c r="M690" s="70">
        <v>0</v>
      </c>
      <c r="N690" s="70" t="s">
        <v>65</v>
      </c>
      <c r="O690" s="70">
        <v>0</v>
      </c>
      <c r="P690" s="70" t="s">
        <v>1583</v>
      </c>
      <c r="Q690" s="70" t="s">
        <v>68</v>
      </c>
      <c r="R690" s="66"/>
      <c r="S690" s="67"/>
    </row>
    <row r="691" spans="2:19" x14ac:dyDescent="0.3">
      <c r="B691" s="66" t="s">
        <v>1503</v>
      </c>
      <c r="C691" s="67" t="s">
        <v>1442</v>
      </c>
      <c r="D691" s="68" t="s">
        <v>65</v>
      </c>
      <c r="E691" s="68" t="s">
        <v>64</v>
      </c>
      <c r="F691" s="69">
        <v>2345994640917</v>
      </c>
      <c r="G691" s="68" t="s">
        <v>64</v>
      </c>
      <c r="H691" s="68" t="s">
        <v>64</v>
      </c>
      <c r="I691" s="68" t="s">
        <v>65</v>
      </c>
      <c r="J691" s="68" t="s">
        <v>66</v>
      </c>
      <c r="K691" s="70">
        <v>0</v>
      </c>
      <c r="L691" s="70">
        <v>0</v>
      </c>
      <c r="M691" s="70">
        <v>0</v>
      </c>
      <c r="N691" s="70" t="s">
        <v>65</v>
      </c>
      <c r="O691" s="70">
        <v>0</v>
      </c>
      <c r="P691" s="70" t="s">
        <v>1395</v>
      </c>
      <c r="Q691" s="70" t="s">
        <v>1504</v>
      </c>
      <c r="R691" s="66"/>
      <c r="S691" s="67"/>
    </row>
    <row r="692" spans="2:19" x14ac:dyDescent="0.3">
      <c r="B692" s="66" t="s">
        <v>481</v>
      </c>
      <c r="C692" s="67" t="s">
        <v>1584</v>
      </c>
      <c r="D692" s="68" t="s">
        <v>65</v>
      </c>
      <c r="E692" s="68" t="s">
        <v>64</v>
      </c>
      <c r="F692" s="69">
        <v>2177534422007</v>
      </c>
      <c r="G692" s="68" t="s">
        <v>64</v>
      </c>
      <c r="H692" s="68" t="s">
        <v>65</v>
      </c>
      <c r="I692" s="68" t="s">
        <v>66</v>
      </c>
      <c r="J692" s="68" t="s">
        <v>66</v>
      </c>
      <c r="K692" s="70">
        <v>0</v>
      </c>
      <c r="L692" s="70">
        <v>0</v>
      </c>
      <c r="M692" s="70">
        <v>0</v>
      </c>
      <c r="N692" s="70" t="s">
        <v>65</v>
      </c>
      <c r="O692" s="70">
        <v>0</v>
      </c>
      <c r="P692" s="70" t="s">
        <v>68</v>
      </c>
      <c r="Q692" s="70" t="s">
        <v>68</v>
      </c>
      <c r="R692" s="66"/>
      <c r="S692" s="67"/>
    </row>
    <row r="693" spans="2:19" x14ac:dyDescent="0.3">
      <c r="B693" s="66" t="s">
        <v>1573</v>
      </c>
      <c r="C693" s="67" t="s">
        <v>1574</v>
      </c>
      <c r="D693" s="68" t="s">
        <v>65</v>
      </c>
      <c r="E693" s="68" t="s">
        <v>64</v>
      </c>
      <c r="F693" s="69">
        <v>2223309222214</v>
      </c>
      <c r="G693" s="68" t="s">
        <v>64</v>
      </c>
      <c r="H693" s="68" t="s">
        <v>64</v>
      </c>
      <c r="I693" s="68" t="s">
        <v>65</v>
      </c>
      <c r="J693" s="68" t="s">
        <v>66</v>
      </c>
      <c r="K693" s="70">
        <v>0</v>
      </c>
      <c r="L693" s="70">
        <v>0</v>
      </c>
      <c r="M693" s="70">
        <v>0</v>
      </c>
      <c r="N693" s="70" t="s">
        <v>65</v>
      </c>
      <c r="O693" s="70">
        <v>0</v>
      </c>
      <c r="P693" s="70" t="s">
        <v>68</v>
      </c>
      <c r="Q693" s="70" t="s">
        <v>68</v>
      </c>
      <c r="R693" s="66"/>
      <c r="S693" s="67"/>
    </row>
    <row r="694" spans="2:19" x14ac:dyDescent="0.3">
      <c r="B694" s="66" t="s">
        <v>1585</v>
      </c>
      <c r="C694" s="67" t="s">
        <v>1574</v>
      </c>
      <c r="D694" s="68" t="s">
        <v>65</v>
      </c>
      <c r="E694" s="68" t="s">
        <v>64</v>
      </c>
      <c r="F694" s="69" t="s">
        <v>1556</v>
      </c>
      <c r="G694" s="68" t="s">
        <v>65</v>
      </c>
      <c r="H694" s="68" t="s">
        <v>64</v>
      </c>
      <c r="I694" s="68" t="s">
        <v>66</v>
      </c>
      <c r="J694" s="68" t="s">
        <v>66</v>
      </c>
      <c r="K694" s="70">
        <v>0</v>
      </c>
      <c r="L694" s="70">
        <v>0</v>
      </c>
      <c r="M694" s="70">
        <v>0</v>
      </c>
      <c r="N694" s="70" t="s">
        <v>65</v>
      </c>
      <c r="O694" s="70">
        <v>0</v>
      </c>
      <c r="P694" s="70" t="s">
        <v>68</v>
      </c>
      <c r="Q694" s="70" t="s">
        <v>68</v>
      </c>
      <c r="R694" s="66"/>
      <c r="S694" s="67"/>
    </row>
    <row r="695" spans="2:19" x14ac:dyDescent="0.3">
      <c r="B695" s="66" t="s">
        <v>101</v>
      </c>
      <c r="C695" s="67" t="s">
        <v>1586</v>
      </c>
      <c r="D695" s="68" t="s">
        <v>65</v>
      </c>
      <c r="E695" s="68" t="s">
        <v>64</v>
      </c>
      <c r="F695" s="69">
        <v>0</v>
      </c>
      <c r="G695" s="68" t="s">
        <v>64</v>
      </c>
      <c r="H695" s="68" t="s">
        <v>64</v>
      </c>
      <c r="I695" s="68" t="s">
        <v>65</v>
      </c>
      <c r="J695" s="68" t="s">
        <v>66</v>
      </c>
      <c r="K695" s="70">
        <v>0</v>
      </c>
      <c r="L695" s="70">
        <v>0</v>
      </c>
      <c r="M695" s="70" t="s">
        <v>65</v>
      </c>
      <c r="N695" s="70">
        <v>0</v>
      </c>
      <c r="O695" s="70">
        <v>0</v>
      </c>
      <c r="P695" s="70" t="s">
        <v>68</v>
      </c>
      <c r="Q695" s="70" t="s">
        <v>68</v>
      </c>
      <c r="R695" s="66"/>
      <c r="S695" s="67"/>
    </row>
    <row r="696" spans="2:19" x14ac:dyDescent="0.3">
      <c r="B696" s="66" t="s">
        <v>177</v>
      </c>
      <c r="C696" s="67" t="s">
        <v>343</v>
      </c>
      <c r="D696" s="68" t="s">
        <v>64</v>
      </c>
      <c r="E696" s="68" t="s">
        <v>65</v>
      </c>
      <c r="F696" s="69">
        <v>1820760080101</v>
      </c>
      <c r="G696" s="68" t="s">
        <v>64</v>
      </c>
      <c r="H696" s="68" t="s">
        <v>64</v>
      </c>
      <c r="I696" s="68" t="s">
        <v>65</v>
      </c>
      <c r="J696" s="68" t="s">
        <v>66</v>
      </c>
      <c r="K696" s="70">
        <v>0</v>
      </c>
      <c r="L696" s="70">
        <v>0</v>
      </c>
      <c r="M696" s="70" t="s">
        <v>65</v>
      </c>
      <c r="N696" s="70">
        <v>0</v>
      </c>
      <c r="O696" s="70">
        <v>0</v>
      </c>
      <c r="P696" s="70" t="s">
        <v>68</v>
      </c>
      <c r="Q696" s="70" t="s">
        <v>68</v>
      </c>
      <c r="R696" s="66"/>
      <c r="S696" s="67"/>
    </row>
    <row r="697" spans="2:19" x14ac:dyDescent="0.3">
      <c r="B697" s="66" t="s">
        <v>1587</v>
      </c>
      <c r="C697" s="67" t="s">
        <v>402</v>
      </c>
      <c r="D697" s="68" t="s">
        <v>65</v>
      </c>
      <c r="E697" s="68" t="s">
        <v>64</v>
      </c>
      <c r="F697" s="69" t="s">
        <v>1588</v>
      </c>
      <c r="G697" s="68" t="s">
        <v>64</v>
      </c>
      <c r="H697" s="68" t="s">
        <v>64</v>
      </c>
      <c r="I697" s="68" t="s">
        <v>65</v>
      </c>
      <c r="J697" s="68" t="s">
        <v>66</v>
      </c>
      <c r="K697" s="70">
        <v>0</v>
      </c>
      <c r="L697" s="70">
        <v>0</v>
      </c>
      <c r="M697" s="70">
        <v>0</v>
      </c>
      <c r="N697" s="70" t="s">
        <v>65</v>
      </c>
      <c r="O697" s="70">
        <v>0</v>
      </c>
      <c r="P697" s="70" t="s">
        <v>68</v>
      </c>
      <c r="Q697" s="70" t="s">
        <v>68</v>
      </c>
      <c r="R697" s="66"/>
      <c r="S697" s="67"/>
    </row>
    <row r="698" spans="2:19" x14ac:dyDescent="0.3">
      <c r="B698" s="66" t="s">
        <v>1589</v>
      </c>
      <c r="C698" s="67" t="s">
        <v>376</v>
      </c>
      <c r="D698" s="68" t="s">
        <v>65</v>
      </c>
      <c r="E698" s="68" t="s">
        <v>64</v>
      </c>
      <c r="F698" s="69">
        <v>2565426510101</v>
      </c>
      <c r="G698" s="68" t="s">
        <v>64</v>
      </c>
      <c r="H698" s="68" t="s">
        <v>64</v>
      </c>
      <c r="I698" s="68" t="s">
        <v>65</v>
      </c>
      <c r="J698" s="68" t="s">
        <v>66</v>
      </c>
      <c r="K698" s="70">
        <v>0</v>
      </c>
      <c r="L698" s="70">
        <v>0</v>
      </c>
      <c r="M698" s="70">
        <v>0</v>
      </c>
      <c r="N698" s="70" t="s">
        <v>65</v>
      </c>
      <c r="O698" s="70">
        <v>0</v>
      </c>
      <c r="P698" s="70" t="s">
        <v>68</v>
      </c>
      <c r="Q698" s="70" t="s">
        <v>68</v>
      </c>
      <c r="R698" s="66"/>
      <c r="S698" s="67"/>
    </row>
    <row r="699" spans="2:19" x14ac:dyDescent="0.3">
      <c r="B699" s="66" t="s">
        <v>1570</v>
      </c>
      <c r="C699" s="67" t="s">
        <v>1571</v>
      </c>
      <c r="D699" s="68" t="s">
        <v>65</v>
      </c>
      <c r="E699" s="68" t="s">
        <v>64</v>
      </c>
      <c r="F699" s="69" t="s">
        <v>1402</v>
      </c>
      <c r="G699" s="68" t="s">
        <v>65</v>
      </c>
      <c r="H699" s="68" t="s">
        <v>65</v>
      </c>
      <c r="I699" s="68" t="s">
        <v>66</v>
      </c>
      <c r="J699" s="68" t="s">
        <v>66</v>
      </c>
      <c r="K699" s="70">
        <v>0</v>
      </c>
      <c r="L699" s="70">
        <v>0</v>
      </c>
      <c r="M699" s="70">
        <v>0</v>
      </c>
      <c r="N699" s="70" t="s">
        <v>65</v>
      </c>
      <c r="O699" s="70">
        <v>0</v>
      </c>
      <c r="P699" s="70" t="s">
        <v>68</v>
      </c>
      <c r="Q699" s="70" t="s">
        <v>68</v>
      </c>
      <c r="R699" s="66"/>
      <c r="S699" s="67"/>
    </row>
    <row r="700" spans="2:19" x14ac:dyDescent="0.3">
      <c r="B700" s="66" t="s">
        <v>179</v>
      </c>
      <c r="C700" s="67" t="s">
        <v>1571</v>
      </c>
      <c r="D700" s="68" t="s">
        <v>64</v>
      </c>
      <c r="E700" s="68" t="s">
        <v>65</v>
      </c>
      <c r="F700" s="69" t="s">
        <v>1402</v>
      </c>
      <c r="G700" s="68" t="s">
        <v>65</v>
      </c>
      <c r="H700" s="68" t="s">
        <v>64</v>
      </c>
      <c r="I700" s="68" t="s">
        <v>66</v>
      </c>
      <c r="J700" s="68" t="s">
        <v>66</v>
      </c>
      <c r="K700" s="70">
        <v>0</v>
      </c>
      <c r="L700" s="70">
        <v>0</v>
      </c>
      <c r="M700" s="70">
        <v>0</v>
      </c>
      <c r="N700" s="70" t="s">
        <v>65</v>
      </c>
      <c r="O700" s="70">
        <v>0</v>
      </c>
      <c r="P700" s="70" t="s">
        <v>68</v>
      </c>
      <c r="Q700" s="70" t="s">
        <v>68</v>
      </c>
      <c r="R700" s="66"/>
      <c r="S700" s="67"/>
    </row>
    <row r="701" spans="2:19" x14ac:dyDescent="0.3">
      <c r="B701" s="66" t="s">
        <v>1590</v>
      </c>
      <c r="C701" s="67" t="s">
        <v>186</v>
      </c>
      <c r="D701" s="68" t="s">
        <v>64</v>
      </c>
      <c r="E701" s="68" t="s">
        <v>65</v>
      </c>
      <c r="F701" s="69">
        <v>1795070360101</v>
      </c>
      <c r="G701" s="68" t="s">
        <v>64</v>
      </c>
      <c r="H701" s="68" t="s">
        <v>64</v>
      </c>
      <c r="I701" s="68" t="s">
        <v>65</v>
      </c>
      <c r="J701" s="68" t="s">
        <v>66</v>
      </c>
      <c r="K701" s="70">
        <v>0</v>
      </c>
      <c r="L701" s="70">
        <v>0</v>
      </c>
      <c r="M701" s="70">
        <v>0</v>
      </c>
      <c r="N701" s="70" t="s">
        <v>65</v>
      </c>
      <c r="O701" s="70">
        <v>0</v>
      </c>
      <c r="P701" s="70" t="s">
        <v>68</v>
      </c>
      <c r="Q701" s="70" t="s">
        <v>68</v>
      </c>
      <c r="R701" s="66"/>
      <c r="S701" s="67"/>
    </row>
    <row r="702" spans="2:19" x14ac:dyDescent="0.3">
      <c r="B702" s="66" t="s">
        <v>1591</v>
      </c>
      <c r="C702" s="67" t="s">
        <v>1592</v>
      </c>
      <c r="D702" s="68" t="s">
        <v>64</v>
      </c>
      <c r="E702" s="68" t="s">
        <v>65</v>
      </c>
      <c r="F702" s="69" t="s">
        <v>1495</v>
      </c>
      <c r="G702" s="68" t="s">
        <v>65</v>
      </c>
      <c r="H702" s="68" t="s">
        <v>64</v>
      </c>
      <c r="I702" s="68" t="s">
        <v>66</v>
      </c>
      <c r="J702" s="68" t="s">
        <v>66</v>
      </c>
      <c r="K702" s="70">
        <v>0</v>
      </c>
      <c r="L702" s="70">
        <v>0</v>
      </c>
      <c r="M702" s="70">
        <v>0</v>
      </c>
      <c r="N702" s="70" t="s">
        <v>67</v>
      </c>
      <c r="O702" s="70">
        <v>0</v>
      </c>
      <c r="P702" s="70" t="s">
        <v>68</v>
      </c>
      <c r="Q702" s="70" t="s">
        <v>68</v>
      </c>
      <c r="R702" s="66"/>
      <c r="S702" s="67"/>
    </row>
    <row r="703" spans="2:19" x14ac:dyDescent="0.3">
      <c r="B703" s="66" t="s">
        <v>1593</v>
      </c>
      <c r="C703" s="67" t="s">
        <v>545</v>
      </c>
      <c r="D703" s="68" t="s">
        <v>65</v>
      </c>
      <c r="E703" s="68" t="s">
        <v>64</v>
      </c>
      <c r="F703" s="69">
        <v>2337475830101</v>
      </c>
      <c r="G703" s="68" t="s">
        <v>64</v>
      </c>
      <c r="H703" s="68" t="s">
        <v>65</v>
      </c>
      <c r="I703" s="68" t="s">
        <v>66</v>
      </c>
      <c r="J703" s="68" t="s">
        <v>66</v>
      </c>
      <c r="K703" s="70">
        <v>0</v>
      </c>
      <c r="L703" s="70">
        <v>0</v>
      </c>
      <c r="M703" s="70">
        <v>0</v>
      </c>
      <c r="N703" s="70" t="s">
        <v>67</v>
      </c>
      <c r="O703" s="70">
        <v>0</v>
      </c>
      <c r="P703" s="70" t="s">
        <v>68</v>
      </c>
      <c r="Q703" s="70" t="s">
        <v>68</v>
      </c>
      <c r="R703" s="66"/>
      <c r="S703" s="67"/>
    </row>
    <row r="704" spans="2:19" x14ac:dyDescent="0.3">
      <c r="B704" s="66" t="s">
        <v>1594</v>
      </c>
      <c r="C704" s="67" t="s">
        <v>1595</v>
      </c>
      <c r="D704" s="68" t="s">
        <v>65</v>
      </c>
      <c r="E704" s="68" t="s">
        <v>64</v>
      </c>
      <c r="F704" s="69">
        <v>2636585890101</v>
      </c>
      <c r="G704" s="68" t="s">
        <v>64</v>
      </c>
      <c r="H704" s="68" t="s">
        <v>65</v>
      </c>
      <c r="I704" s="68" t="s">
        <v>66</v>
      </c>
      <c r="J704" s="68" t="s">
        <v>66</v>
      </c>
      <c r="K704" s="70">
        <v>0</v>
      </c>
      <c r="L704" s="70">
        <v>0</v>
      </c>
      <c r="M704" s="70">
        <v>0</v>
      </c>
      <c r="N704" s="70" t="s">
        <v>67</v>
      </c>
      <c r="O704" s="70">
        <v>0</v>
      </c>
      <c r="P704" s="70" t="s">
        <v>68</v>
      </c>
      <c r="Q704" s="70" t="s">
        <v>68</v>
      </c>
      <c r="R704" s="66"/>
      <c r="S704" s="67"/>
    </row>
    <row r="705" spans="2:19" x14ac:dyDescent="0.3">
      <c r="B705" s="66" t="s">
        <v>532</v>
      </c>
      <c r="C705" s="67" t="s">
        <v>516</v>
      </c>
      <c r="D705" s="68" t="s">
        <v>65</v>
      </c>
      <c r="E705" s="68" t="s">
        <v>64</v>
      </c>
      <c r="F705" s="69">
        <v>2370597380101</v>
      </c>
      <c r="G705" s="68" t="s">
        <v>64</v>
      </c>
      <c r="H705" s="68" t="s">
        <v>64</v>
      </c>
      <c r="I705" s="68" t="s">
        <v>65</v>
      </c>
      <c r="J705" s="68" t="s">
        <v>66</v>
      </c>
      <c r="K705" s="70">
        <v>0</v>
      </c>
      <c r="L705" s="70">
        <v>0</v>
      </c>
      <c r="M705" s="70">
        <v>0</v>
      </c>
      <c r="N705" s="70" t="s">
        <v>67</v>
      </c>
      <c r="O705" s="70">
        <v>0</v>
      </c>
      <c r="P705" s="70" t="s">
        <v>68</v>
      </c>
      <c r="Q705" s="70" t="s">
        <v>68</v>
      </c>
      <c r="R705" s="66"/>
      <c r="S705" s="67"/>
    </row>
    <row r="706" spans="2:19" x14ac:dyDescent="0.3">
      <c r="B706" s="66" t="s">
        <v>539</v>
      </c>
      <c r="C706" s="67" t="s">
        <v>1596</v>
      </c>
      <c r="D706" s="68" t="s">
        <v>65</v>
      </c>
      <c r="E706" s="68" t="s">
        <v>64</v>
      </c>
      <c r="F706" s="69">
        <v>3472288600101</v>
      </c>
      <c r="G706" s="68" t="s">
        <v>64</v>
      </c>
      <c r="H706" s="68" t="s">
        <v>65</v>
      </c>
      <c r="I706" s="68" t="s">
        <v>66</v>
      </c>
      <c r="J706" s="68" t="s">
        <v>66</v>
      </c>
      <c r="K706" s="70">
        <v>0</v>
      </c>
      <c r="L706" s="70">
        <v>0</v>
      </c>
      <c r="M706" s="70">
        <v>0</v>
      </c>
      <c r="N706" s="70" t="s">
        <v>67</v>
      </c>
      <c r="O706" s="70">
        <v>0</v>
      </c>
      <c r="P706" s="70" t="s">
        <v>68</v>
      </c>
      <c r="Q706" s="70" t="s">
        <v>68</v>
      </c>
      <c r="R706" s="66"/>
      <c r="S706" s="67"/>
    </row>
    <row r="707" spans="2:19" x14ac:dyDescent="0.3">
      <c r="B707" s="66" t="s">
        <v>1597</v>
      </c>
      <c r="C707" s="67" t="s">
        <v>1596</v>
      </c>
      <c r="D707" s="68" t="s">
        <v>65</v>
      </c>
      <c r="E707" s="68" t="s">
        <v>64</v>
      </c>
      <c r="F707" s="69">
        <v>1741895240101</v>
      </c>
      <c r="G707" s="68" t="s">
        <v>64</v>
      </c>
      <c r="H707" s="68" t="s">
        <v>65</v>
      </c>
      <c r="I707" s="68" t="s">
        <v>66</v>
      </c>
      <c r="J707" s="68" t="s">
        <v>66</v>
      </c>
      <c r="K707" s="70">
        <v>0</v>
      </c>
      <c r="L707" s="70">
        <v>0</v>
      </c>
      <c r="M707" s="70">
        <v>0</v>
      </c>
      <c r="N707" s="70" t="s">
        <v>67</v>
      </c>
      <c r="O707" s="70">
        <v>0</v>
      </c>
      <c r="P707" s="70" t="s">
        <v>68</v>
      </c>
      <c r="Q707" s="70" t="s">
        <v>68</v>
      </c>
      <c r="R707" s="66"/>
      <c r="S707" s="67"/>
    </row>
    <row r="708" spans="2:19" x14ac:dyDescent="0.3">
      <c r="B708" s="66" t="s">
        <v>476</v>
      </c>
      <c r="C708" s="67" t="s">
        <v>173</v>
      </c>
      <c r="D708" s="68" t="s">
        <v>64</v>
      </c>
      <c r="E708" s="68" t="s">
        <v>65</v>
      </c>
      <c r="F708" s="69" t="s">
        <v>1495</v>
      </c>
      <c r="G708" s="68" t="s">
        <v>64</v>
      </c>
      <c r="H708" s="68" t="s">
        <v>65</v>
      </c>
      <c r="I708" s="68" t="s">
        <v>66</v>
      </c>
      <c r="J708" s="68" t="s">
        <v>66</v>
      </c>
      <c r="K708" s="70">
        <v>0</v>
      </c>
      <c r="L708" s="70">
        <v>0</v>
      </c>
      <c r="M708" s="70">
        <v>0</v>
      </c>
      <c r="N708" s="70" t="s">
        <v>67</v>
      </c>
      <c r="O708" s="70">
        <v>0</v>
      </c>
      <c r="P708" s="70" t="s">
        <v>68</v>
      </c>
      <c r="Q708" s="70" t="s">
        <v>68</v>
      </c>
      <c r="R708" s="66"/>
      <c r="S708" s="67"/>
    </row>
    <row r="709" spans="2:19" x14ac:dyDescent="0.3">
      <c r="B709" s="66" t="s">
        <v>1570</v>
      </c>
      <c r="C709" s="67" t="s">
        <v>1571</v>
      </c>
      <c r="D709" s="68" t="s">
        <v>65</v>
      </c>
      <c r="E709" s="68" t="s">
        <v>64</v>
      </c>
      <c r="F709" s="69" t="s">
        <v>1495</v>
      </c>
      <c r="G709" s="68" t="s">
        <v>65</v>
      </c>
      <c r="H709" s="68" t="s">
        <v>65</v>
      </c>
      <c r="I709" s="68" t="s">
        <v>66</v>
      </c>
      <c r="J709" s="68" t="s">
        <v>66</v>
      </c>
      <c r="K709" s="70">
        <v>0</v>
      </c>
      <c r="L709" s="70">
        <v>0</v>
      </c>
      <c r="M709" s="70">
        <v>0</v>
      </c>
      <c r="N709" s="70" t="s">
        <v>67</v>
      </c>
      <c r="O709" s="70">
        <v>0</v>
      </c>
      <c r="P709" s="70" t="s">
        <v>68</v>
      </c>
      <c r="Q709" s="70" t="s">
        <v>68</v>
      </c>
      <c r="R709" s="66"/>
      <c r="S709" s="67"/>
    </row>
    <row r="710" spans="2:19" x14ac:dyDescent="0.3">
      <c r="B710" s="66" t="s">
        <v>121</v>
      </c>
      <c r="C710" s="67" t="s">
        <v>1571</v>
      </c>
      <c r="D710" s="68" t="s">
        <v>64</v>
      </c>
      <c r="E710" s="68" t="s">
        <v>65</v>
      </c>
      <c r="F710" s="69" t="s">
        <v>1495</v>
      </c>
      <c r="G710" s="68" t="s">
        <v>65</v>
      </c>
      <c r="H710" s="68" t="s">
        <v>64</v>
      </c>
      <c r="I710" s="68" t="s">
        <v>66</v>
      </c>
      <c r="J710" s="68" t="s">
        <v>66</v>
      </c>
      <c r="K710" s="70">
        <v>0</v>
      </c>
      <c r="L710" s="70">
        <v>0</v>
      </c>
      <c r="M710" s="70">
        <v>0</v>
      </c>
      <c r="N710" s="70" t="s">
        <v>67</v>
      </c>
      <c r="O710" s="70">
        <v>0</v>
      </c>
      <c r="P710" s="70" t="s">
        <v>68</v>
      </c>
      <c r="Q710" s="70" t="s">
        <v>68</v>
      </c>
      <c r="R710" s="66"/>
      <c r="S710" s="67"/>
    </row>
    <row r="711" spans="2:19" x14ac:dyDescent="0.3">
      <c r="B711" s="66" t="s">
        <v>1598</v>
      </c>
      <c r="C711" s="67" t="s">
        <v>336</v>
      </c>
      <c r="D711" s="68" t="s">
        <v>64</v>
      </c>
      <c r="E711" s="68" t="s">
        <v>65</v>
      </c>
      <c r="F711" s="69" t="s">
        <v>1495</v>
      </c>
      <c r="G711" s="68" t="s">
        <v>65</v>
      </c>
      <c r="H711" s="68" t="s">
        <v>64</v>
      </c>
      <c r="I711" s="68" t="s">
        <v>66</v>
      </c>
      <c r="J711" s="68" t="s">
        <v>66</v>
      </c>
      <c r="K711" s="70">
        <v>0</v>
      </c>
      <c r="L711" s="70">
        <v>0</v>
      </c>
      <c r="M711" s="70">
        <v>0</v>
      </c>
      <c r="N711" s="70" t="s">
        <v>67</v>
      </c>
      <c r="O711" s="70">
        <v>0</v>
      </c>
      <c r="P711" s="70" t="s">
        <v>68</v>
      </c>
      <c r="Q711" s="70" t="s">
        <v>68</v>
      </c>
      <c r="R711" s="66"/>
      <c r="S711" s="67"/>
    </row>
    <row r="712" spans="2:19" x14ac:dyDescent="0.3">
      <c r="B712" s="66" t="s">
        <v>1598</v>
      </c>
      <c r="C712" s="67" t="s">
        <v>336</v>
      </c>
      <c r="D712" s="68" t="s">
        <v>64</v>
      </c>
      <c r="E712" s="68" t="s">
        <v>65</v>
      </c>
      <c r="F712" s="69" t="s">
        <v>1495</v>
      </c>
      <c r="G712" s="68" t="s">
        <v>65</v>
      </c>
      <c r="H712" s="68" t="s">
        <v>64</v>
      </c>
      <c r="I712" s="68" t="s">
        <v>66</v>
      </c>
      <c r="J712" s="68" t="s">
        <v>66</v>
      </c>
      <c r="K712" s="70">
        <v>0</v>
      </c>
      <c r="L712" s="70">
        <v>0</v>
      </c>
      <c r="M712" s="70">
        <v>0</v>
      </c>
      <c r="N712" s="70" t="s">
        <v>67</v>
      </c>
      <c r="O712" s="70">
        <v>0</v>
      </c>
      <c r="P712" s="70" t="s">
        <v>68</v>
      </c>
      <c r="Q712" s="70" t="s">
        <v>68</v>
      </c>
      <c r="R712" s="66"/>
      <c r="S712" s="67"/>
    </row>
    <row r="713" spans="2:19" x14ac:dyDescent="0.3">
      <c r="B713" s="66" t="s">
        <v>1682</v>
      </c>
      <c r="C713" s="67" t="s">
        <v>516</v>
      </c>
      <c r="D713" s="68" t="s">
        <v>65</v>
      </c>
      <c r="E713" s="68" t="s">
        <v>64</v>
      </c>
      <c r="F713" s="69">
        <v>2370597380101</v>
      </c>
      <c r="G713" s="68" t="s">
        <v>64</v>
      </c>
      <c r="H713" s="68" t="s">
        <v>64</v>
      </c>
      <c r="I713" s="68" t="s">
        <v>65</v>
      </c>
      <c r="J713" s="68" t="s">
        <v>66</v>
      </c>
      <c r="K713" s="70">
        <v>0</v>
      </c>
      <c r="L713" s="70">
        <v>0</v>
      </c>
      <c r="M713" s="70">
        <v>0</v>
      </c>
      <c r="N713" s="70" t="s">
        <v>67</v>
      </c>
      <c r="O713" s="70">
        <v>0</v>
      </c>
      <c r="P713" s="70" t="s">
        <v>68</v>
      </c>
      <c r="Q713" s="70" t="s">
        <v>68</v>
      </c>
      <c r="R713" s="66"/>
      <c r="S713" s="67"/>
    </row>
    <row r="714" spans="2:19" x14ac:dyDescent="0.3">
      <c r="B714" s="66" t="s">
        <v>1683</v>
      </c>
      <c r="C714" s="67" t="s">
        <v>376</v>
      </c>
      <c r="D714" s="68" t="s">
        <v>65</v>
      </c>
      <c r="E714" s="68" t="s">
        <v>64</v>
      </c>
      <c r="F714" s="69">
        <v>2565426510101</v>
      </c>
      <c r="G714" s="68" t="s">
        <v>64</v>
      </c>
      <c r="H714" s="68" t="s">
        <v>64</v>
      </c>
      <c r="I714" s="68" t="s">
        <v>65</v>
      </c>
      <c r="J714" s="68" t="s">
        <v>66</v>
      </c>
      <c r="K714" s="70">
        <v>0</v>
      </c>
      <c r="L714" s="70">
        <v>0</v>
      </c>
      <c r="M714" s="70">
        <v>0</v>
      </c>
      <c r="N714" s="70" t="s">
        <v>67</v>
      </c>
      <c r="O714" s="70">
        <v>0</v>
      </c>
      <c r="P714" s="70" t="s">
        <v>68</v>
      </c>
      <c r="Q714" s="70" t="s">
        <v>68</v>
      </c>
      <c r="R714" s="66"/>
      <c r="S714" s="67"/>
    </row>
    <row r="715" spans="2:19" x14ac:dyDescent="0.3">
      <c r="B715" s="66" t="s">
        <v>1684</v>
      </c>
      <c r="C715" s="67" t="s">
        <v>444</v>
      </c>
      <c r="D715" s="68" t="s">
        <v>65</v>
      </c>
      <c r="E715" s="68" t="s">
        <v>64</v>
      </c>
      <c r="F715" s="69">
        <v>2420168390101</v>
      </c>
      <c r="G715" s="68" t="s">
        <v>64</v>
      </c>
      <c r="H715" s="68" t="s">
        <v>65</v>
      </c>
      <c r="I715" s="68" t="s">
        <v>66</v>
      </c>
      <c r="J715" s="68" t="s">
        <v>66</v>
      </c>
      <c r="K715" s="70">
        <v>0</v>
      </c>
      <c r="L715" s="70">
        <v>0</v>
      </c>
      <c r="M715" s="70">
        <v>0</v>
      </c>
      <c r="N715" s="70" t="s">
        <v>67</v>
      </c>
      <c r="O715" s="70">
        <v>0</v>
      </c>
      <c r="P715" s="70" t="s">
        <v>68</v>
      </c>
      <c r="Q715" s="70" t="s">
        <v>68</v>
      </c>
      <c r="R715" s="66"/>
      <c r="S715" s="67"/>
    </row>
    <row r="716" spans="2:19" x14ac:dyDescent="0.3">
      <c r="B716" s="66" t="s">
        <v>1685</v>
      </c>
      <c r="C716" s="67" t="s">
        <v>183</v>
      </c>
      <c r="D716" s="68" t="s">
        <v>64</v>
      </c>
      <c r="E716" s="68" t="s">
        <v>65</v>
      </c>
      <c r="F716" s="69">
        <v>2524772780917</v>
      </c>
      <c r="G716" s="68" t="s">
        <v>64</v>
      </c>
      <c r="H716" s="68" t="s">
        <v>65</v>
      </c>
      <c r="I716" s="68" t="s">
        <v>66</v>
      </c>
      <c r="J716" s="68" t="s">
        <v>66</v>
      </c>
      <c r="K716" s="70">
        <v>0</v>
      </c>
      <c r="L716" s="70">
        <v>0</v>
      </c>
      <c r="M716" s="70">
        <v>0</v>
      </c>
      <c r="N716" s="70" t="s">
        <v>67</v>
      </c>
      <c r="O716" s="70">
        <v>0</v>
      </c>
      <c r="P716" s="70" t="s">
        <v>68</v>
      </c>
      <c r="Q716" s="70" t="s">
        <v>68</v>
      </c>
      <c r="R716" s="66"/>
      <c r="S716" s="67"/>
    </row>
    <row r="717" spans="2:19" x14ac:dyDescent="0.3">
      <c r="B717" s="66" t="s">
        <v>475</v>
      </c>
      <c r="C717" s="67" t="s">
        <v>444</v>
      </c>
      <c r="D717" s="68" t="s">
        <v>65</v>
      </c>
      <c r="E717" s="68" t="s">
        <v>64</v>
      </c>
      <c r="F717" s="69">
        <v>3456738162214</v>
      </c>
      <c r="G717" s="68" t="s">
        <v>64</v>
      </c>
      <c r="H717" s="68" t="s">
        <v>64</v>
      </c>
      <c r="I717" s="68" t="s">
        <v>65</v>
      </c>
      <c r="J717" s="68" t="s">
        <v>66</v>
      </c>
      <c r="K717" s="70">
        <v>0</v>
      </c>
      <c r="L717" s="70">
        <v>0</v>
      </c>
      <c r="M717" s="70">
        <v>0</v>
      </c>
      <c r="N717" s="70" t="s">
        <v>67</v>
      </c>
      <c r="O717" s="70">
        <v>0</v>
      </c>
      <c r="P717" s="70" t="s">
        <v>68</v>
      </c>
      <c r="Q717" s="70" t="s">
        <v>68</v>
      </c>
      <c r="R717" s="66"/>
      <c r="S717" s="67"/>
    </row>
    <row r="718" spans="2:19" x14ac:dyDescent="0.3">
      <c r="B718" s="66" t="s">
        <v>1686</v>
      </c>
      <c r="C718" s="67" t="s">
        <v>1687</v>
      </c>
      <c r="D718" s="68" t="s">
        <v>65</v>
      </c>
      <c r="E718" s="68" t="s">
        <v>64</v>
      </c>
      <c r="F718" s="69">
        <v>2049576720101</v>
      </c>
      <c r="G718" s="68" t="s">
        <v>64</v>
      </c>
      <c r="H718" s="68" t="s">
        <v>65</v>
      </c>
      <c r="I718" s="68" t="s">
        <v>66</v>
      </c>
      <c r="J718" s="68" t="s">
        <v>66</v>
      </c>
      <c r="K718" s="70">
        <v>0</v>
      </c>
      <c r="L718" s="70">
        <v>0</v>
      </c>
      <c r="M718" s="70">
        <v>0</v>
      </c>
      <c r="N718" s="70" t="s">
        <v>67</v>
      </c>
      <c r="O718" s="70">
        <v>0</v>
      </c>
      <c r="P718" s="70" t="s">
        <v>68</v>
      </c>
      <c r="Q718" s="70" t="s">
        <v>68</v>
      </c>
      <c r="R718" s="66"/>
      <c r="S718" s="67"/>
    </row>
    <row r="719" spans="2:19" x14ac:dyDescent="0.3">
      <c r="B719" s="66" t="s">
        <v>470</v>
      </c>
      <c r="C719" s="67" t="s">
        <v>460</v>
      </c>
      <c r="D719" s="68" t="s">
        <v>65</v>
      </c>
      <c r="E719" s="68" t="s">
        <v>64</v>
      </c>
      <c r="F719" s="69">
        <v>1757600042215</v>
      </c>
      <c r="G719" s="68" t="s">
        <v>64</v>
      </c>
      <c r="H719" s="68" t="s">
        <v>64</v>
      </c>
      <c r="I719" s="68" t="s">
        <v>65</v>
      </c>
      <c r="J719" s="68" t="s">
        <v>66</v>
      </c>
      <c r="K719" s="70">
        <v>0</v>
      </c>
      <c r="L719" s="70">
        <v>0</v>
      </c>
      <c r="M719" s="70">
        <v>0</v>
      </c>
      <c r="N719" s="70" t="s">
        <v>67</v>
      </c>
      <c r="O719" s="70">
        <v>0</v>
      </c>
      <c r="P719" s="70" t="s">
        <v>68</v>
      </c>
      <c r="Q719" s="70" t="s">
        <v>68</v>
      </c>
      <c r="R719" s="66"/>
      <c r="S719" s="67"/>
    </row>
    <row r="720" spans="2:19" x14ac:dyDescent="0.3">
      <c r="B720" s="66" t="s">
        <v>1688</v>
      </c>
      <c r="C720" s="67" t="s">
        <v>1405</v>
      </c>
      <c r="D720" s="68" t="s">
        <v>65</v>
      </c>
      <c r="E720" s="68" t="s">
        <v>64</v>
      </c>
      <c r="F720" s="69">
        <v>2596025661210</v>
      </c>
      <c r="G720" s="68" t="s">
        <v>64</v>
      </c>
      <c r="H720" s="68" t="s">
        <v>64</v>
      </c>
      <c r="I720" s="68" t="s">
        <v>65</v>
      </c>
      <c r="J720" s="68" t="s">
        <v>66</v>
      </c>
      <c r="K720" s="70">
        <v>0</v>
      </c>
      <c r="L720" s="70">
        <v>0</v>
      </c>
      <c r="M720" s="70">
        <v>0</v>
      </c>
      <c r="N720" s="70" t="s">
        <v>67</v>
      </c>
      <c r="O720" s="70">
        <v>0</v>
      </c>
      <c r="P720" s="70" t="s">
        <v>68</v>
      </c>
      <c r="Q720" s="70" t="s">
        <v>68</v>
      </c>
      <c r="R720" s="66"/>
      <c r="S720" s="67"/>
    </row>
    <row r="721" spans="2:19" x14ac:dyDescent="0.3">
      <c r="B721" s="66" t="s">
        <v>1689</v>
      </c>
      <c r="C721" s="67" t="s">
        <v>460</v>
      </c>
      <c r="D721" s="68" t="s">
        <v>64</v>
      </c>
      <c r="E721" s="68" t="s">
        <v>65</v>
      </c>
      <c r="F721" s="69">
        <v>1896260702215</v>
      </c>
      <c r="G721" s="68" t="s">
        <v>64</v>
      </c>
      <c r="H721" s="68" t="s">
        <v>64</v>
      </c>
      <c r="I721" s="68" t="s">
        <v>65</v>
      </c>
      <c r="J721" s="68" t="s">
        <v>66</v>
      </c>
      <c r="K721" s="70">
        <v>0</v>
      </c>
      <c r="L721" s="70">
        <v>0</v>
      </c>
      <c r="M721" s="70">
        <v>0</v>
      </c>
      <c r="N721" s="70" t="s">
        <v>67</v>
      </c>
      <c r="O721" s="70">
        <v>0</v>
      </c>
      <c r="P721" s="70" t="s">
        <v>68</v>
      </c>
      <c r="Q721" s="70" t="s">
        <v>68</v>
      </c>
      <c r="R721" s="66"/>
      <c r="S721" s="67"/>
    </row>
    <row r="722" spans="2:19" x14ac:dyDescent="0.3">
      <c r="B722" s="66" t="s">
        <v>470</v>
      </c>
      <c r="C722" s="67" t="s">
        <v>460</v>
      </c>
      <c r="D722" s="68" t="s">
        <v>65</v>
      </c>
      <c r="E722" s="68" t="s">
        <v>64</v>
      </c>
      <c r="F722" s="69">
        <v>1757600042215</v>
      </c>
      <c r="G722" s="68" t="s">
        <v>64</v>
      </c>
      <c r="H722" s="68" t="s">
        <v>64</v>
      </c>
      <c r="I722" s="68" t="s">
        <v>65</v>
      </c>
      <c r="J722" s="68" t="s">
        <v>66</v>
      </c>
      <c r="K722" s="70">
        <v>0</v>
      </c>
      <c r="L722" s="70">
        <v>0</v>
      </c>
      <c r="M722" s="70">
        <v>0</v>
      </c>
      <c r="N722" s="70" t="s">
        <v>67</v>
      </c>
      <c r="O722" s="70">
        <v>0</v>
      </c>
      <c r="P722" s="70" t="s">
        <v>68</v>
      </c>
      <c r="Q722" s="70" t="s">
        <v>68</v>
      </c>
      <c r="R722" s="66"/>
      <c r="S722" s="67"/>
    </row>
    <row r="723" spans="2:19" x14ac:dyDescent="0.3">
      <c r="B723" s="66" t="s">
        <v>1690</v>
      </c>
      <c r="C723" s="67" t="s">
        <v>460</v>
      </c>
      <c r="D723" s="68" t="s">
        <v>65</v>
      </c>
      <c r="E723" s="68" t="s">
        <v>64</v>
      </c>
      <c r="F723" s="69" t="s">
        <v>1460</v>
      </c>
      <c r="G723" s="68" t="s">
        <v>65</v>
      </c>
      <c r="H723" s="68" t="s">
        <v>65</v>
      </c>
      <c r="I723" s="68" t="s">
        <v>66</v>
      </c>
      <c r="J723" s="68" t="s">
        <v>66</v>
      </c>
      <c r="K723" s="70">
        <v>0</v>
      </c>
      <c r="L723" s="70">
        <v>0</v>
      </c>
      <c r="M723" s="70">
        <v>0</v>
      </c>
      <c r="N723" s="70" t="s">
        <v>67</v>
      </c>
      <c r="O723" s="70">
        <v>0</v>
      </c>
      <c r="P723" s="70" t="s">
        <v>68</v>
      </c>
      <c r="Q723" s="70" t="s">
        <v>68</v>
      </c>
      <c r="R723" s="66"/>
      <c r="S723" s="67"/>
    </row>
    <row r="724" spans="2:19" x14ac:dyDescent="0.3">
      <c r="B724" s="66" t="s">
        <v>1691</v>
      </c>
      <c r="C724" s="67" t="s">
        <v>1405</v>
      </c>
      <c r="D724" s="68" t="s">
        <v>65</v>
      </c>
      <c r="E724" s="68" t="s">
        <v>64</v>
      </c>
      <c r="F724" s="69">
        <v>2596025661210</v>
      </c>
      <c r="G724" s="68" t="s">
        <v>64</v>
      </c>
      <c r="H724" s="68" t="s">
        <v>64</v>
      </c>
      <c r="I724" s="68" t="s">
        <v>65</v>
      </c>
      <c r="J724" s="68" t="s">
        <v>66</v>
      </c>
      <c r="K724" s="70">
        <v>0</v>
      </c>
      <c r="L724" s="70">
        <v>0</v>
      </c>
      <c r="M724" s="70">
        <v>0</v>
      </c>
      <c r="N724" s="70" t="s">
        <v>67</v>
      </c>
      <c r="O724" s="70">
        <v>0</v>
      </c>
      <c r="P724" s="70" t="s">
        <v>68</v>
      </c>
      <c r="Q724" s="70" t="s">
        <v>68</v>
      </c>
      <c r="R724" s="66"/>
      <c r="S724" s="67"/>
    </row>
    <row r="725" spans="2:19" x14ac:dyDescent="0.3">
      <c r="B725" s="66" t="s">
        <v>1692</v>
      </c>
      <c r="C725" s="67" t="s">
        <v>1541</v>
      </c>
      <c r="D725" s="68" t="s">
        <v>65</v>
      </c>
      <c r="E725" s="68" t="s">
        <v>64</v>
      </c>
      <c r="F725" s="69">
        <v>2646018150101</v>
      </c>
      <c r="G725" s="68" t="s">
        <v>64</v>
      </c>
      <c r="H725" s="68" t="s">
        <v>64</v>
      </c>
      <c r="I725" s="68" t="s">
        <v>65</v>
      </c>
      <c r="J725" s="68" t="s">
        <v>66</v>
      </c>
      <c r="K725" s="70">
        <v>0</v>
      </c>
      <c r="L725" s="70">
        <v>0</v>
      </c>
      <c r="M725" s="70">
        <v>0</v>
      </c>
      <c r="N725" s="70" t="s">
        <v>67</v>
      </c>
      <c r="O725" s="70">
        <v>0</v>
      </c>
      <c r="P725" s="70" t="s">
        <v>68</v>
      </c>
      <c r="Q725" s="70" t="s">
        <v>68</v>
      </c>
      <c r="R725" s="66"/>
      <c r="S725" s="67"/>
    </row>
    <row r="726" spans="2:19" x14ac:dyDescent="0.3">
      <c r="B726" s="66" t="s">
        <v>1693</v>
      </c>
      <c r="C726" s="67" t="s">
        <v>304</v>
      </c>
      <c r="D726" s="68" t="s">
        <v>65</v>
      </c>
      <c r="E726" s="68" t="s">
        <v>64</v>
      </c>
      <c r="F726" s="69" t="s">
        <v>1460</v>
      </c>
      <c r="G726" s="68" t="s">
        <v>64</v>
      </c>
      <c r="H726" s="68" t="s">
        <v>65</v>
      </c>
      <c r="I726" s="68" t="s">
        <v>66</v>
      </c>
      <c r="J726" s="68" t="s">
        <v>66</v>
      </c>
      <c r="K726" s="70">
        <v>0</v>
      </c>
      <c r="L726" s="70">
        <v>0</v>
      </c>
      <c r="M726" s="70">
        <v>0</v>
      </c>
      <c r="N726" s="70" t="s">
        <v>67</v>
      </c>
      <c r="O726" s="70">
        <v>0</v>
      </c>
      <c r="P726" s="70" t="s">
        <v>68</v>
      </c>
      <c r="Q726" s="70" t="s">
        <v>68</v>
      </c>
      <c r="R726" s="66"/>
      <c r="S726" s="67"/>
    </row>
    <row r="727" spans="2:19" x14ac:dyDescent="0.3">
      <c r="B727" s="66" t="s">
        <v>1590</v>
      </c>
      <c r="C727" s="67" t="s">
        <v>186</v>
      </c>
      <c r="D727" s="68" t="s">
        <v>64</v>
      </c>
      <c r="E727" s="68" t="s">
        <v>65</v>
      </c>
      <c r="F727" s="69">
        <v>1795070360101</v>
      </c>
      <c r="G727" s="68" t="s">
        <v>64</v>
      </c>
      <c r="H727" s="68" t="s">
        <v>64</v>
      </c>
      <c r="I727" s="68" t="s">
        <v>65</v>
      </c>
      <c r="J727" s="68" t="s">
        <v>66</v>
      </c>
      <c r="K727" s="70">
        <v>0</v>
      </c>
      <c r="L727" s="70">
        <v>0</v>
      </c>
      <c r="M727" s="70">
        <v>0</v>
      </c>
      <c r="N727" s="70" t="s">
        <v>67</v>
      </c>
      <c r="O727" s="70">
        <v>0</v>
      </c>
      <c r="P727" s="70" t="s">
        <v>68</v>
      </c>
      <c r="Q727" s="70" t="s">
        <v>68</v>
      </c>
      <c r="R727" s="66"/>
      <c r="S727" s="67"/>
    </row>
    <row r="728" spans="2:19" x14ac:dyDescent="0.3">
      <c r="B728" s="66" t="s">
        <v>1694</v>
      </c>
      <c r="C728" s="67" t="s">
        <v>1695</v>
      </c>
      <c r="D728" s="68" t="s">
        <v>64</v>
      </c>
      <c r="E728" s="68" t="s">
        <v>65</v>
      </c>
      <c r="F728" s="69" t="s">
        <v>1460</v>
      </c>
      <c r="G728" s="68" t="s">
        <v>65</v>
      </c>
      <c r="H728" s="68" t="s">
        <v>64</v>
      </c>
      <c r="I728" s="68" t="s">
        <v>66</v>
      </c>
      <c r="J728" s="68" t="s">
        <v>66</v>
      </c>
      <c r="K728" s="70">
        <v>0</v>
      </c>
      <c r="L728" s="70">
        <v>0</v>
      </c>
      <c r="M728" s="70">
        <v>0</v>
      </c>
      <c r="N728" s="70" t="s">
        <v>67</v>
      </c>
      <c r="O728" s="70">
        <v>0</v>
      </c>
      <c r="P728" s="70" t="s">
        <v>68</v>
      </c>
      <c r="Q728" s="70" t="s">
        <v>68</v>
      </c>
      <c r="R728" s="66"/>
      <c r="S728" s="67"/>
    </row>
    <row r="729" spans="2:19" x14ac:dyDescent="0.3">
      <c r="B729" s="66" t="s">
        <v>194</v>
      </c>
      <c r="C729" s="67" t="s">
        <v>1695</v>
      </c>
      <c r="D729" s="68" t="s">
        <v>64</v>
      </c>
      <c r="E729" s="68" t="s">
        <v>65</v>
      </c>
      <c r="F729" s="69">
        <v>1978295030101</v>
      </c>
      <c r="G729" s="68" t="s">
        <v>64</v>
      </c>
      <c r="H729" s="68" t="s">
        <v>64</v>
      </c>
      <c r="I729" s="68" t="s">
        <v>65</v>
      </c>
      <c r="J729" s="68" t="s">
        <v>66</v>
      </c>
      <c r="K729" s="70">
        <v>0</v>
      </c>
      <c r="L729" s="70">
        <v>0</v>
      </c>
      <c r="M729" s="70">
        <v>0</v>
      </c>
      <c r="N729" s="70" t="s">
        <v>67</v>
      </c>
      <c r="O729" s="70">
        <v>0</v>
      </c>
      <c r="P729" s="70" t="s">
        <v>68</v>
      </c>
      <c r="Q729" s="70" t="s">
        <v>68</v>
      </c>
      <c r="R729" s="66"/>
      <c r="S729" s="67"/>
    </row>
    <row r="730" spans="2:19" x14ac:dyDescent="0.3">
      <c r="B730" s="66" t="s">
        <v>189</v>
      </c>
      <c r="C730" s="67" t="s">
        <v>173</v>
      </c>
      <c r="D730" s="68" t="s">
        <v>64</v>
      </c>
      <c r="E730" s="68" t="s">
        <v>65</v>
      </c>
      <c r="F730" s="69">
        <v>1826231490208</v>
      </c>
      <c r="G730" s="68" t="s">
        <v>64</v>
      </c>
      <c r="H730" s="68" t="s">
        <v>64</v>
      </c>
      <c r="I730" s="68" t="s">
        <v>65</v>
      </c>
      <c r="J730" s="68" t="s">
        <v>66</v>
      </c>
      <c r="K730" s="70">
        <v>0</v>
      </c>
      <c r="L730" s="70">
        <v>0</v>
      </c>
      <c r="M730" s="70">
        <v>0</v>
      </c>
      <c r="N730" s="70" t="s">
        <v>67</v>
      </c>
      <c r="O730" s="70">
        <v>0</v>
      </c>
      <c r="P730" s="70" t="s">
        <v>68</v>
      </c>
      <c r="Q730" s="70" t="s">
        <v>68</v>
      </c>
      <c r="R730" s="66"/>
      <c r="S730" s="67"/>
    </row>
    <row r="731" spans="2:19" x14ac:dyDescent="0.3">
      <c r="B731" s="66" t="s">
        <v>1689</v>
      </c>
      <c r="C731" s="67" t="s">
        <v>460</v>
      </c>
      <c r="D731" s="68" t="s">
        <v>64</v>
      </c>
      <c r="E731" s="68" t="s">
        <v>65</v>
      </c>
      <c r="F731" s="69">
        <v>1896260702215</v>
      </c>
      <c r="G731" s="68" t="s">
        <v>64</v>
      </c>
      <c r="H731" s="68" t="s">
        <v>64</v>
      </c>
      <c r="I731" s="68" t="s">
        <v>65</v>
      </c>
      <c r="J731" s="68" t="s">
        <v>66</v>
      </c>
      <c r="K731" s="70">
        <v>0</v>
      </c>
      <c r="L731" s="70">
        <v>0</v>
      </c>
      <c r="M731" s="70">
        <v>0</v>
      </c>
      <c r="N731" s="70" t="s">
        <v>67</v>
      </c>
      <c r="O731" s="70">
        <v>0</v>
      </c>
      <c r="P731" s="70" t="s">
        <v>68</v>
      </c>
      <c r="Q731" s="70" t="s">
        <v>68</v>
      </c>
      <c r="R731" s="66"/>
      <c r="S731" s="67"/>
    </row>
    <row r="732" spans="2:19" x14ac:dyDescent="0.3">
      <c r="B732" s="66" t="s">
        <v>407</v>
      </c>
      <c r="C732" s="67" t="s">
        <v>192</v>
      </c>
      <c r="D732" s="68" t="s">
        <v>65</v>
      </c>
      <c r="E732" s="68" t="s">
        <v>64</v>
      </c>
      <c r="F732" s="69">
        <v>1709945700101</v>
      </c>
      <c r="G732" s="68" t="s">
        <v>64</v>
      </c>
      <c r="H732" s="68" t="s">
        <v>64</v>
      </c>
      <c r="I732" s="68" t="s">
        <v>66</v>
      </c>
      <c r="J732" s="68" t="s">
        <v>65</v>
      </c>
      <c r="K732" s="70">
        <v>0</v>
      </c>
      <c r="L732" s="70">
        <v>0</v>
      </c>
      <c r="M732" s="70">
        <v>0</v>
      </c>
      <c r="N732" s="70" t="s">
        <v>67</v>
      </c>
      <c r="O732" s="70">
        <v>0</v>
      </c>
      <c r="P732" s="70" t="s">
        <v>68</v>
      </c>
      <c r="Q732" s="70" t="s">
        <v>68</v>
      </c>
      <c r="R732" s="66"/>
      <c r="S732" s="67"/>
    </row>
    <row r="733" spans="2:19" x14ac:dyDescent="0.3">
      <c r="B733" s="66" t="s">
        <v>1696</v>
      </c>
      <c r="C733" s="67" t="s">
        <v>1531</v>
      </c>
      <c r="D733" s="68" t="s">
        <v>65</v>
      </c>
      <c r="E733" s="68" t="s">
        <v>64</v>
      </c>
      <c r="F733" s="69">
        <v>2654270530101</v>
      </c>
      <c r="G733" s="68" t="s">
        <v>64</v>
      </c>
      <c r="H733" s="68" t="s">
        <v>64</v>
      </c>
      <c r="I733" s="68" t="s">
        <v>65</v>
      </c>
      <c r="J733" s="68" t="s">
        <v>66</v>
      </c>
      <c r="K733" s="70">
        <v>0</v>
      </c>
      <c r="L733" s="70">
        <v>0</v>
      </c>
      <c r="M733" s="70">
        <v>0</v>
      </c>
      <c r="N733" s="70" t="s">
        <v>67</v>
      </c>
      <c r="O733" s="70">
        <v>0</v>
      </c>
      <c r="P733" s="70" t="s">
        <v>68</v>
      </c>
      <c r="Q733" s="70" t="s">
        <v>68</v>
      </c>
      <c r="R733" s="66"/>
      <c r="S733" s="67"/>
    </row>
    <row r="734" spans="2:19" x14ac:dyDescent="0.3">
      <c r="B734" s="66" t="s">
        <v>1697</v>
      </c>
      <c r="C734" s="67" t="s">
        <v>1457</v>
      </c>
      <c r="D734" s="68" t="s">
        <v>64</v>
      </c>
      <c r="E734" s="68" t="s">
        <v>65</v>
      </c>
      <c r="F734" s="69">
        <v>1991829140101</v>
      </c>
      <c r="G734" s="68" t="s">
        <v>64</v>
      </c>
      <c r="H734" s="68" t="s">
        <v>65</v>
      </c>
      <c r="I734" s="68" t="s">
        <v>66</v>
      </c>
      <c r="J734" s="68" t="s">
        <v>66</v>
      </c>
      <c r="K734" s="70">
        <v>0</v>
      </c>
      <c r="L734" s="70">
        <v>0</v>
      </c>
      <c r="M734" s="70">
        <v>0</v>
      </c>
      <c r="N734" s="70" t="s">
        <v>67</v>
      </c>
      <c r="O734" s="70">
        <v>0</v>
      </c>
      <c r="P734" s="70" t="s">
        <v>68</v>
      </c>
      <c r="Q734" s="70" t="s">
        <v>68</v>
      </c>
      <c r="R734" s="66"/>
      <c r="S734" s="67"/>
    </row>
    <row r="735" spans="2:19" x14ac:dyDescent="0.3">
      <c r="B735" s="66" t="s">
        <v>1698</v>
      </c>
      <c r="C735" s="67" t="s">
        <v>1699</v>
      </c>
      <c r="D735" s="68" t="s">
        <v>64</v>
      </c>
      <c r="E735" s="68" t="s">
        <v>65</v>
      </c>
      <c r="F735" s="69">
        <v>1949525682212</v>
      </c>
      <c r="G735" s="68" t="s">
        <v>64</v>
      </c>
      <c r="H735" s="68" t="s">
        <v>65</v>
      </c>
      <c r="I735" s="68" t="s">
        <v>66</v>
      </c>
      <c r="J735" s="68" t="s">
        <v>66</v>
      </c>
      <c r="K735" s="70">
        <v>0</v>
      </c>
      <c r="L735" s="70">
        <v>0</v>
      </c>
      <c r="M735" s="70">
        <v>0</v>
      </c>
      <c r="N735" s="70" t="s">
        <v>67</v>
      </c>
      <c r="O735" s="70">
        <v>0</v>
      </c>
      <c r="P735" s="70" t="s">
        <v>68</v>
      </c>
      <c r="Q735" s="70" t="s">
        <v>68</v>
      </c>
      <c r="R735" s="66"/>
      <c r="S735" s="67"/>
    </row>
    <row r="736" spans="2:19" x14ac:dyDescent="0.3">
      <c r="B736" s="66" t="s">
        <v>1696</v>
      </c>
      <c r="C736" s="67" t="s">
        <v>1700</v>
      </c>
      <c r="D736" s="68" t="s">
        <v>65</v>
      </c>
      <c r="E736" s="68" t="s">
        <v>64</v>
      </c>
      <c r="F736" s="69">
        <v>1741895240101</v>
      </c>
      <c r="G736" s="68" t="s">
        <v>64</v>
      </c>
      <c r="H736" s="68" t="s">
        <v>65</v>
      </c>
      <c r="I736" s="68" t="s">
        <v>66</v>
      </c>
      <c r="J736" s="68" t="s">
        <v>66</v>
      </c>
      <c r="K736" s="70">
        <v>0</v>
      </c>
      <c r="L736" s="70">
        <v>0</v>
      </c>
      <c r="M736" s="70">
        <v>0</v>
      </c>
      <c r="N736" s="70" t="s">
        <v>67</v>
      </c>
      <c r="O736" s="70">
        <v>0</v>
      </c>
      <c r="P736" s="70" t="s">
        <v>68</v>
      </c>
      <c r="Q736" s="70" t="s">
        <v>68</v>
      </c>
      <c r="R736" s="66"/>
      <c r="S736" s="67"/>
    </row>
    <row r="737" spans="2:19" x14ac:dyDescent="0.3">
      <c r="B737" s="66" t="s">
        <v>1573</v>
      </c>
      <c r="C737" s="67" t="s">
        <v>1531</v>
      </c>
      <c r="D737" s="68" t="s">
        <v>65</v>
      </c>
      <c r="E737" s="68" t="s">
        <v>64</v>
      </c>
      <c r="F737" s="69">
        <v>2233309222214</v>
      </c>
      <c r="G737" s="68" t="s">
        <v>64</v>
      </c>
      <c r="H737" s="68" t="s">
        <v>64</v>
      </c>
      <c r="I737" s="68" t="s">
        <v>65</v>
      </c>
      <c r="J737" s="68" t="s">
        <v>66</v>
      </c>
      <c r="K737" s="70">
        <v>0</v>
      </c>
      <c r="L737" s="70">
        <v>0</v>
      </c>
      <c r="M737" s="70">
        <v>0</v>
      </c>
      <c r="N737" s="70" t="s">
        <v>67</v>
      </c>
      <c r="O737" s="70">
        <v>0</v>
      </c>
      <c r="P737" s="70" t="s">
        <v>68</v>
      </c>
      <c r="Q737" s="70" t="s">
        <v>68</v>
      </c>
      <c r="R737" s="66"/>
      <c r="S737" s="67"/>
    </row>
    <row r="738" spans="2:19" x14ac:dyDescent="0.3">
      <c r="B738" s="66" t="s">
        <v>1701</v>
      </c>
      <c r="C738" s="67" t="s">
        <v>1664</v>
      </c>
      <c r="D738" s="68" t="s">
        <v>65</v>
      </c>
      <c r="E738" s="68" t="s">
        <v>64</v>
      </c>
      <c r="F738" s="69">
        <v>2227845390101</v>
      </c>
      <c r="G738" s="68" t="s">
        <v>64</v>
      </c>
      <c r="H738" s="68" t="s">
        <v>64</v>
      </c>
      <c r="I738" s="68" t="s">
        <v>65</v>
      </c>
      <c r="J738" s="68" t="s">
        <v>66</v>
      </c>
      <c r="K738" s="70">
        <v>0</v>
      </c>
      <c r="L738" s="70">
        <v>0</v>
      </c>
      <c r="M738" s="70">
        <v>0</v>
      </c>
      <c r="N738" s="70" t="s">
        <v>67</v>
      </c>
      <c r="O738" s="70">
        <v>0</v>
      </c>
      <c r="P738" s="70" t="s">
        <v>68</v>
      </c>
      <c r="Q738" s="70" t="s">
        <v>68</v>
      </c>
      <c r="R738" s="66"/>
      <c r="S738" s="67"/>
    </row>
    <row r="739" spans="2:19" x14ac:dyDescent="0.3">
      <c r="B739" s="66" t="s">
        <v>1702</v>
      </c>
      <c r="C739" s="67" t="s">
        <v>460</v>
      </c>
      <c r="D739" s="68" t="s">
        <v>64</v>
      </c>
      <c r="E739" s="68" t="s">
        <v>65</v>
      </c>
      <c r="F739" s="69">
        <v>1896260702215</v>
      </c>
      <c r="G739" s="68" t="s">
        <v>64</v>
      </c>
      <c r="H739" s="68" t="s">
        <v>64</v>
      </c>
      <c r="I739" s="68" t="s">
        <v>65</v>
      </c>
      <c r="J739" s="68" t="s">
        <v>66</v>
      </c>
      <c r="K739" s="70">
        <v>0</v>
      </c>
      <c r="L739" s="70">
        <v>0</v>
      </c>
      <c r="M739" s="70">
        <v>0</v>
      </c>
      <c r="N739" s="70" t="s">
        <v>67</v>
      </c>
      <c r="O739" s="70">
        <v>0</v>
      </c>
      <c r="P739" s="70" t="s">
        <v>68</v>
      </c>
      <c r="Q739" s="70" t="s">
        <v>68</v>
      </c>
      <c r="R739" s="66"/>
      <c r="S739" s="67"/>
    </row>
    <row r="740" spans="2:19" x14ac:dyDescent="0.3">
      <c r="B740" s="66" t="s">
        <v>346</v>
      </c>
      <c r="C740" s="67" t="s">
        <v>310</v>
      </c>
      <c r="D740" s="68" t="s">
        <v>64</v>
      </c>
      <c r="E740" s="68" t="s">
        <v>65</v>
      </c>
      <c r="F740" s="69" t="s">
        <v>1460</v>
      </c>
      <c r="G740" s="68" t="s">
        <v>65</v>
      </c>
      <c r="H740" s="68" t="s">
        <v>64</v>
      </c>
      <c r="I740" s="68" t="s">
        <v>66</v>
      </c>
      <c r="J740" s="68" t="s">
        <v>66</v>
      </c>
      <c r="K740" s="70">
        <v>0</v>
      </c>
      <c r="L740" s="70">
        <v>0</v>
      </c>
      <c r="M740" s="70">
        <v>0</v>
      </c>
      <c r="N740" s="70" t="s">
        <v>67</v>
      </c>
      <c r="O740" s="70">
        <v>0</v>
      </c>
      <c r="P740" s="70" t="s">
        <v>68</v>
      </c>
      <c r="Q740" s="70" t="s">
        <v>68</v>
      </c>
      <c r="R740" s="66"/>
      <c r="S740" s="67"/>
    </row>
    <row r="741" spans="2:19" x14ac:dyDescent="0.3">
      <c r="B741" s="66" t="s">
        <v>181</v>
      </c>
      <c r="C741" s="67" t="s">
        <v>564</v>
      </c>
      <c r="D741" s="68" t="s">
        <v>64</v>
      </c>
      <c r="E741" s="68" t="s">
        <v>65</v>
      </c>
      <c r="F741" s="69" t="s">
        <v>1460</v>
      </c>
      <c r="G741" s="68" t="s">
        <v>65</v>
      </c>
      <c r="H741" s="68" t="s">
        <v>64</v>
      </c>
      <c r="I741" s="68" t="s">
        <v>66</v>
      </c>
      <c r="J741" s="68" t="s">
        <v>66</v>
      </c>
      <c r="K741" s="70">
        <v>0</v>
      </c>
      <c r="L741" s="70">
        <v>0</v>
      </c>
      <c r="M741" s="70">
        <v>0</v>
      </c>
      <c r="N741" s="70" t="s">
        <v>67</v>
      </c>
      <c r="O741" s="70">
        <v>0</v>
      </c>
      <c r="P741" s="70" t="s">
        <v>68</v>
      </c>
      <c r="Q741" s="70" t="s">
        <v>68</v>
      </c>
      <c r="R741" s="66"/>
      <c r="S741" s="67"/>
    </row>
    <row r="742" spans="2:19" x14ac:dyDescent="0.3">
      <c r="B742" s="66" t="s">
        <v>113</v>
      </c>
      <c r="C742" s="67" t="s">
        <v>564</v>
      </c>
      <c r="D742" s="68" t="s">
        <v>64</v>
      </c>
      <c r="E742" s="68" t="s">
        <v>65</v>
      </c>
      <c r="F742" s="69">
        <v>1749036180101</v>
      </c>
      <c r="G742" s="68" t="s">
        <v>64</v>
      </c>
      <c r="H742" s="68" t="s">
        <v>64</v>
      </c>
      <c r="I742" s="68" t="s">
        <v>65</v>
      </c>
      <c r="J742" s="68" t="s">
        <v>66</v>
      </c>
      <c r="K742" s="70">
        <v>0</v>
      </c>
      <c r="L742" s="70">
        <v>0</v>
      </c>
      <c r="M742" s="70">
        <v>0</v>
      </c>
      <c r="N742" s="70" t="s">
        <v>67</v>
      </c>
      <c r="O742" s="70">
        <v>0</v>
      </c>
      <c r="P742" s="70" t="s">
        <v>68</v>
      </c>
      <c r="Q742" s="70" t="s">
        <v>68</v>
      </c>
      <c r="R742" s="66"/>
      <c r="S742" s="67"/>
    </row>
    <row r="743" spans="2:19" x14ac:dyDescent="0.3">
      <c r="B743" s="66" t="s">
        <v>179</v>
      </c>
      <c r="C743" s="67" t="s">
        <v>186</v>
      </c>
      <c r="D743" s="68" t="s">
        <v>64</v>
      </c>
      <c r="E743" s="68" t="s">
        <v>65</v>
      </c>
      <c r="F743" s="69" t="s">
        <v>1460</v>
      </c>
      <c r="G743" s="68" t="s">
        <v>65</v>
      </c>
      <c r="H743" s="68" t="s">
        <v>64</v>
      </c>
      <c r="I743" s="68" t="s">
        <v>66</v>
      </c>
      <c r="J743" s="68" t="s">
        <v>66</v>
      </c>
      <c r="K743" s="70">
        <v>0</v>
      </c>
      <c r="L743" s="70">
        <v>0</v>
      </c>
      <c r="M743" s="70">
        <v>0</v>
      </c>
      <c r="N743" s="70" t="s">
        <v>67</v>
      </c>
      <c r="O743" s="70">
        <v>0</v>
      </c>
      <c r="P743" s="70" t="s">
        <v>68</v>
      </c>
      <c r="Q743" s="70" t="s">
        <v>68</v>
      </c>
      <c r="R743" s="66"/>
      <c r="S743" s="67"/>
    </row>
    <row r="744" spans="2:19" x14ac:dyDescent="0.3">
      <c r="B744" s="66" t="s">
        <v>1570</v>
      </c>
      <c r="C744" s="67" t="s">
        <v>1571</v>
      </c>
      <c r="D744" s="68" t="s">
        <v>65</v>
      </c>
      <c r="E744" s="68" t="s">
        <v>64</v>
      </c>
      <c r="F744" s="69" t="s">
        <v>1460</v>
      </c>
      <c r="G744" s="68" t="s">
        <v>65</v>
      </c>
      <c r="H744" s="68" t="s">
        <v>65</v>
      </c>
      <c r="I744" s="68" t="s">
        <v>66</v>
      </c>
      <c r="J744" s="68" t="s">
        <v>66</v>
      </c>
      <c r="K744" s="70">
        <v>0</v>
      </c>
      <c r="L744" s="70">
        <v>0</v>
      </c>
      <c r="M744" s="70">
        <v>0</v>
      </c>
      <c r="N744" s="70" t="s">
        <v>67</v>
      </c>
      <c r="O744" s="70">
        <v>0</v>
      </c>
      <c r="P744" s="70" t="s">
        <v>68</v>
      </c>
      <c r="Q744" s="70" t="s">
        <v>68</v>
      </c>
      <c r="R744" s="66"/>
      <c r="S744" s="67"/>
    </row>
    <row r="745" spans="2:19" x14ac:dyDescent="0.3">
      <c r="B745" s="66" t="s">
        <v>121</v>
      </c>
      <c r="C745" s="67" t="s">
        <v>1571</v>
      </c>
      <c r="D745" s="68" t="s">
        <v>64</v>
      </c>
      <c r="E745" s="68" t="s">
        <v>65</v>
      </c>
      <c r="F745" s="69" t="s">
        <v>1460</v>
      </c>
      <c r="G745" s="68" t="s">
        <v>65</v>
      </c>
      <c r="H745" s="68" t="s">
        <v>64</v>
      </c>
      <c r="I745" s="68" t="s">
        <v>66</v>
      </c>
      <c r="J745" s="68" t="s">
        <v>66</v>
      </c>
      <c r="K745" s="70">
        <v>0</v>
      </c>
      <c r="L745" s="70">
        <v>0</v>
      </c>
      <c r="M745" s="70">
        <v>0</v>
      </c>
      <c r="N745" s="70" t="s">
        <v>67</v>
      </c>
      <c r="O745" s="70">
        <v>0</v>
      </c>
      <c r="P745" s="70" t="s">
        <v>68</v>
      </c>
      <c r="Q745" s="70" t="s">
        <v>68</v>
      </c>
      <c r="R745" s="66"/>
      <c r="S745" s="67"/>
    </row>
    <row r="746" spans="2:19" x14ac:dyDescent="0.3">
      <c r="B746" s="66" t="s">
        <v>1703</v>
      </c>
      <c r="C746" s="67" t="s">
        <v>1571</v>
      </c>
      <c r="D746" s="68" t="s">
        <v>64</v>
      </c>
      <c r="E746" s="68" t="s">
        <v>65</v>
      </c>
      <c r="F746" s="69">
        <v>2194523110101</v>
      </c>
      <c r="G746" s="68" t="s">
        <v>64</v>
      </c>
      <c r="H746" s="68" t="s">
        <v>64</v>
      </c>
      <c r="I746" s="68" t="s">
        <v>65</v>
      </c>
      <c r="J746" s="68" t="s">
        <v>66</v>
      </c>
      <c r="K746" s="70">
        <v>0</v>
      </c>
      <c r="L746" s="70">
        <v>0</v>
      </c>
      <c r="M746" s="70">
        <v>0</v>
      </c>
      <c r="N746" s="70" t="s">
        <v>67</v>
      </c>
      <c r="O746" s="70">
        <v>0</v>
      </c>
      <c r="P746" s="70" t="s">
        <v>68</v>
      </c>
      <c r="Q746" s="70" t="s">
        <v>68</v>
      </c>
      <c r="R746" s="66"/>
      <c r="S746" s="67"/>
    </row>
    <row r="747" spans="2:19" x14ac:dyDescent="0.3">
      <c r="B747" s="66" t="s">
        <v>1665</v>
      </c>
      <c r="C747" s="67" t="s">
        <v>1666</v>
      </c>
      <c r="D747" s="68" t="s">
        <v>65</v>
      </c>
      <c r="E747" s="68" t="s">
        <v>64</v>
      </c>
      <c r="F747" s="69">
        <v>2984009440101</v>
      </c>
      <c r="G747" s="68" t="s">
        <v>64</v>
      </c>
      <c r="H747" s="68" t="s">
        <v>65</v>
      </c>
      <c r="I747" s="68" t="s">
        <v>66</v>
      </c>
      <c r="J747" s="68" t="s">
        <v>66</v>
      </c>
      <c r="K747" s="70">
        <v>0</v>
      </c>
      <c r="L747" s="70">
        <v>0</v>
      </c>
      <c r="M747" s="70">
        <v>0</v>
      </c>
      <c r="N747" s="70" t="s">
        <v>67</v>
      </c>
      <c r="O747" s="70">
        <v>0</v>
      </c>
      <c r="P747" s="70" t="s">
        <v>68</v>
      </c>
      <c r="Q747" s="70" t="s">
        <v>68</v>
      </c>
      <c r="R747" s="66"/>
      <c r="S747" s="67"/>
    </row>
    <row r="748" spans="2:19" x14ac:dyDescent="0.3">
      <c r="B748" s="66" t="s">
        <v>1383</v>
      </c>
      <c r="C748" s="67" t="s">
        <v>1541</v>
      </c>
      <c r="D748" s="68" t="s">
        <v>65</v>
      </c>
      <c r="E748" s="68" t="s">
        <v>64</v>
      </c>
      <c r="F748" s="69">
        <v>2556144030101</v>
      </c>
      <c r="G748" s="68" t="s">
        <v>64</v>
      </c>
      <c r="H748" s="68" t="s">
        <v>64</v>
      </c>
      <c r="I748" s="68" t="s">
        <v>65</v>
      </c>
      <c r="J748" s="68" t="s">
        <v>66</v>
      </c>
      <c r="K748" s="70">
        <v>0</v>
      </c>
      <c r="L748" s="70">
        <v>0</v>
      </c>
      <c r="M748" s="70">
        <v>0</v>
      </c>
      <c r="N748" s="70" t="s">
        <v>67</v>
      </c>
      <c r="O748" s="70">
        <v>0</v>
      </c>
      <c r="P748" s="70" t="s">
        <v>68</v>
      </c>
      <c r="Q748" s="70" t="s">
        <v>68</v>
      </c>
      <c r="R748" s="66"/>
      <c r="S748" s="67"/>
    </row>
    <row r="749" spans="2:19" x14ac:dyDescent="0.3">
      <c r="B749" s="66" t="s">
        <v>1704</v>
      </c>
      <c r="C749" s="67" t="s">
        <v>564</v>
      </c>
      <c r="D749" s="68" t="s">
        <v>65</v>
      </c>
      <c r="E749" s="68" t="s">
        <v>64</v>
      </c>
      <c r="F749" s="69">
        <v>1797985020101</v>
      </c>
      <c r="G749" s="68" t="s">
        <v>64</v>
      </c>
      <c r="H749" s="68" t="s">
        <v>64</v>
      </c>
      <c r="I749" s="68" t="s">
        <v>65</v>
      </c>
      <c r="J749" s="68" t="s">
        <v>66</v>
      </c>
      <c r="K749" s="70">
        <v>0</v>
      </c>
      <c r="L749" s="70">
        <v>0</v>
      </c>
      <c r="M749" s="70">
        <v>0</v>
      </c>
      <c r="N749" s="70" t="s">
        <v>67</v>
      </c>
      <c r="O749" s="70">
        <v>0</v>
      </c>
      <c r="P749" s="70" t="s">
        <v>68</v>
      </c>
      <c r="Q749" s="70" t="s">
        <v>68</v>
      </c>
      <c r="R749" s="66"/>
      <c r="S749" s="67"/>
    </row>
    <row r="750" spans="2:19" x14ac:dyDescent="0.3">
      <c r="B750" s="66" t="s">
        <v>1652</v>
      </c>
      <c r="C750" s="67" t="s">
        <v>1653</v>
      </c>
      <c r="D750" s="68" t="s">
        <v>64</v>
      </c>
      <c r="E750" s="68" t="s">
        <v>65</v>
      </c>
      <c r="F750" s="69" t="s">
        <v>1460</v>
      </c>
      <c r="G750" s="68" t="s">
        <v>65</v>
      </c>
      <c r="H750" s="68" t="s">
        <v>64</v>
      </c>
      <c r="I750" s="68" t="s">
        <v>66</v>
      </c>
      <c r="J750" s="68" t="s">
        <v>66</v>
      </c>
      <c r="K750" s="70">
        <v>0</v>
      </c>
      <c r="L750" s="70">
        <v>0</v>
      </c>
      <c r="M750" s="70">
        <v>0</v>
      </c>
      <c r="N750" s="70" t="s">
        <v>67</v>
      </c>
      <c r="O750" s="70">
        <v>0</v>
      </c>
      <c r="P750" s="70" t="s">
        <v>68</v>
      </c>
      <c r="Q750" s="70" t="s">
        <v>68</v>
      </c>
      <c r="R750" s="66"/>
      <c r="S750" s="67"/>
    </row>
    <row r="751" spans="2:19" x14ac:dyDescent="0.3">
      <c r="B751" s="66" t="s">
        <v>1693</v>
      </c>
      <c r="C751" s="67" t="s">
        <v>304</v>
      </c>
      <c r="D751" s="68" t="s">
        <v>65</v>
      </c>
      <c r="E751" s="68" t="s">
        <v>64</v>
      </c>
      <c r="F751" s="69" t="s">
        <v>1460</v>
      </c>
      <c r="G751" s="68" t="s">
        <v>64</v>
      </c>
      <c r="H751" s="68" t="s">
        <v>65</v>
      </c>
      <c r="I751" s="68" t="s">
        <v>66</v>
      </c>
      <c r="J751" s="68" t="s">
        <v>66</v>
      </c>
      <c r="K751" s="70">
        <v>0</v>
      </c>
      <c r="L751" s="70">
        <v>0</v>
      </c>
      <c r="M751" s="70">
        <v>0</v>
      </c>
      <c r="N751" s="70" t="s">
        <v>67</v>
      </c>
      <c r="O751" s="70">
        <v>0</v>
      </c>
      <c r="P751" s="70" t="s">
        <v>68</v>
      </c>
      <c r="Q751" s="70" t="s">
        <v>68</v>
      </c>
      <c r="R751" s="66"/>
      <c r="S751" s="67"/>
    </row>
    <row r="752" spans="2:19" x14ac:dyDescent="0.3">
      <c r="B752" s="66" t="s">
        <v>1705</v>
      </c>
      <c r="C752" s="67" t="s">
        <v>1706</v>
      </c>
      <c r="D752" s="68" t="s">
        <v>65</v>
      </c>
      <c r="E752" s="68" t="s">
        <v>64</v>
      </c>
      <c r="F752" s="69" t="s">
        <v>1460</v>
      </c>
      <c r="G752" s="68" t="s">
        <v>65</v>
      </c>
      <c r="H752" s="68" t="s">
        <v>65</v>
      </c>
      <c r="I752" s="68" t="s">
        <v>66</v>
      </c>
      <c r="J752" s="68" t="s">
        <v>66</v>
      </c>
      <c r="K752" s="70">
        <v>0</v>
      </c>
      <c r="L752" s="70">
        <v>0</v>
      </c>
      <c r="M752" s="70">
        <v>0</v>
      </c>
      <c r="N752" s="70" t="s">
        <v>67</v>
      </c>
      <c r="O752" s="70">
        <v>0</v>
      </c>
      <c r="P752" s="70" t="s">
        <v>68</v>
      </c>
      <c r="Q752" s="70" t="s">
        <v>68</v>
      </c>
      <c r="R752" s="66"/>
      <c r="S752" s="67"/>
    </row>
    <row r="753" spans="2:19" x14ac:dyDescent="0.3">
      <c r="B753" s="66" t="s">
        <v>1707</v>
      </c>
      <c r="C753" s="67" t="s">
        <v>1708</v>
      </c>
      <c r="D753" s="68" t="s">
        <v>65</v>
      </c>
      <c r="E753" s="68" t="s">
        <v>64</v>
      </c>
      <c r="F753" s="69">
        <v>2090790610101</v>
      </c>
      <c r="G753" s="68" t="s">
        <v>64</v>
      </c>
      <c r="H753" s="68" t="s">
        <v>65</v>
      </c>
      <c r="I753" s="68" t="s">
        <v>66</v>
      </c>
      <c r="J753" s="68" t="s">
        <v>66</v>
      </c>
      <c r="K753" s="70">
        <v>0</v>
      </c>
      <c r="L753" s="70">
        <v>0</v>
      </c>
      <c r="M753" s="70">
        <v>0</v>
      </c>
      <c r="N753" s="70" t="s">
        <v>67</v>
      </c>
      <c r="O753" s="70">
        <v>0</v>
      </c>
      <c r="P753" s="70" t="s">
        <v>68</v>
      </c>
      <c r="Q753" s="70" t="s">
        <v>68</v>
      </c>
      <c r="R753" s="66"/>
      <c r="S753" s="67"/>
    </row>
    <row r="754" spans="2:19" x14ac:dyDescent="0.3">
      <c r="B754" s="66" t="s">
        <v>1676</v>
      </c>
      <c r="C754" s="67" t="s">
        <v>460</v>
      </c>
      <c r="D754" s="68" t="s">
        <v>64</v>
      </c>
      <c r="E754" s="68" t="s">
        <v>65</v>
      </c>
      <c r="F754" s="69">
        <v>1896260702215</v>
      </c>
      <c r="G754" s="68" t="s">
        <v>64</v>
      </c>
      <c r="H754" s="68" t="s">
        <v>64</v>
      </c>
      <c r="I754" s="68" t="s">
        <v>65</v>
      </c>
      <c r="J754" s="68" t="s">
        <v>66</v>
      </c>
      <c r="K754" s="70">
        <v>0</v>
      </c>
      <c r="L754" s="70">
        <v>0</v>
      </c>
      <c r="M754" s="70">
        <v>0</v>
      </c>
      <c r="N754" s="70" t="s">
        <v>67</v>
      </c>
      <c r="O754" s="70">
        <v>0</v>
      </c>
      <c r="P754" s="70" t="s">
        <v>68</v>
      </c>
      <c r="Q754" s="70" t="s">
        <v>68</v>
      </c>
      <c r="R754" s="66"/>
      <c r="S754" s="67"/>
    </row>
    <row r="755" spans="2:19" x14ac:dyDescent="0.3">
      <c r="B755" s="66" t="s">
        <v>1690</v>
      </c>
      <c r="C755" s="67" t="s">
        <v>460</v>
      </c>
      <c r="D755" s="68" t="s">
        <v>65</v>
      </c>
      <c r="E755" s="68" t="s">
        <v>64</v>
      </c>
      <c r="F755" s="69" t="s">
        <v>1460</v>
      </c>
      <c r="G755" s="68" t="s">
        <v>65</v>
      </c>
      <c r="H755" s="68" t="s">
        <v>65</v>
      </c>
      <c r="I755" s="68" t="s">
        <v>66</v>
      </c>
      <c r="J755" s="68" t="s">
        <v>66</v>
      </c>
      <c r="K755" s="70">
        <v>0</v>
      </c>
      <c r="L755" s="70">
        <v>0</v>
      </c>
      <c r="M755" s="70">
        <v>0</v>
      </c>
      <c r="N755" s="70" t="s">
        <v>67</v>
      </c>
      <c r="O755" s="70">
        <v>0</v>
      </c>
      <c r="P755" s="70" t="s">
        <v>68</v>
      </c>
      <c r="Q755" s="70" t="s">
        <v>68</v>
      </c>
      <c r="R755" s="66"/>
      <c r="S755" s="67"/>
    </row>
    <row r="756" spans="2:19" x14ac:dyDescent="0.3">
      <c r="B756" s="66" t="s">
        <v>1709</v>
      </c>
      <c r="C756" s="67" t="s">
        <v>460</v>
      </c>
      <c r="D756" s="68" t="s">
        <v>64</v>
      </c>
      <c r="E756" s="68" t="s">
        <v>65</v>
      </c>
      <c r="F756" s="69" t="s">
        <v>1460</v>
      </c>
      <c r="G756" s="68" t="s">
        <v>65</v>
      </c>
      <c r="H756" s="68" t="s">
        <v>64</v>
      </c>
      <c r="I756" s="68" t="s">
        <v>66</v>
      </c>
      <c r="J756" s="68" t="s">
        <v>66</v>
      </c>
      <c r="K756" s="70">
        <v>0</v>
      </c>
      <c r="L756" s="70">
        <v>0</v>
      </c>
      <c r="M756" s="70">
        <v>0</v>
      </c>
      <c r="N756" s="70" t="s">
        <v>67</v>
      </c>
      <c r="O756" s="70">
        <v>0</v>
      </c>
      <c r="P756" s="70" t="s">
        <v>68</v>
      </c>
      <c r="Q756" s="70" t="s">
        <v>68</v>
      </c>
      <c r="R756" s="66"/>
      <c r="S756" s="67"/>
    </row>
    <row r="757" spans="2:19" x14ac:dyDescent="0.3">
      <c r="B757" s="66" t="s">
        <v>1691</v>
      </c>
      <c r="C757" s="67" t="s">
        <v>1405</v>
      </c>
      <c r="D757" s="68" t="s">
        <v>65</v>
      </c>
      <c r="E757" s="68" t="s">
        <v>64</v>
      </c>
      <c r="F757" s="69">
        <v>2596025661210</v>
      </c>
      <c r="G757" s="68" t="s">
        <v>64</v>
      </c>
      <c r="H757" s="68" t="s">
        <v>64</v>
      </c>
      <c r="I757" s="68" t="s">
        <v>65</v>
      </c>
      <c r="J757" s="68" t="s">
        <v>66</v>
      </c>
      <c r="K757" s="70">
        <v>0</v>
      </c>
      <c r="L757" s="70">
        <v>0</v>
      </c>
      <c r="M757" s="70">
        <v>0</v>
      </c>
      <c r="N757" s="70" t="s">
        <v>67</v>
      </c>
      <c r="O757" s="70">
        <v>0</v>
      </c>
      <c r="P757" s="70" t="s">
        <v>68</v>
      </c>
      <c r="Q757" s="70" t="s">
        <v>68</v>
      </c>
      <c r="R757" s="66"/>
      <c r="S757" s="67"/>
    </row>
    <row r="758" spans="2:19" x14ac:dyDescent="0.3">
      <c r="B758" s="66" t="s">
        <v>194</v>
      </c>
      <c r="C758" s="67" t="s">
        <v>1710</v>
      </c>
      <c r="D758" s="68" t="s">
        <v>64</v>
      </c>
      <c r="E758" s="68" t="s">
        <v>65</v>
      </c>
      <c r="F758" s="69">
        <v>1978295030101</v>
      </c>
      <c r="G758" s="68" t="s">
        <v>64</v>
      </c>
      <c r="H758" s="68" t="s">
        <v>64</v>
      </c>
      <c r="I758" s="68" t="s">
        <v>65</v>
      </c>
      <c r="J758" s="68" t="s">
        <v>66</v>
      </c>
      <c r="K758" s="70">
        <v>0</v>
      </c>
      <c r="L758" s="70">
        <v>0</v>
      </c>
      <c r="M758" s="70">
        <v>0</v>
      </c>
      <c r="N758" s="70" t="s">
        <v>67</v>
      </c>
      <c r="O758" s="70">
        <v>0</v>
      </c>
      <c r="P758" s="70" t="s">
        <v>68</v>
      </c>
      <c r="Q758" s="70" t="s">
        <v>68</v>
      </c>
      <c r="R758" s="66"/>
      <c r="S758" s="67"/>
    </row>
    <row r="759" spans="2:19" x14ac:dyDescent="0.3">
      <c r="B759" s="66" t="s">
        <v>1711</v>
      </c>
      <c r="C759" s="67" t="s">
        <v>173</v>
      </c>
      <c r="D759" s="68" t="s">
        <v>65</v>
      </c>
      <c r="E759" s="68" t="s">
        <v>64</v>
      </c>
      <c r="F759" s="69" t="s">
        <v>1460</v>
      </c>
      <c r="G759" s="68" t="s">
        <v>64</v>
      </c>
      <c r="H759" s="68" t="s">
        <v>65</v>
      </c>
      <c r="I759" s="68" t="s">
        <v>66</v>
      </c>
      <c r="J759" s="68" t="s">
        <v>66</v>
      </c>
      <c r="K759" s="70">
        <v>0</v>
      </c>
      <c r="L759" s="70">
        <v>0</v>
      </c>
      <c r="M759" s="70">
        <v>0</v>
      </c>
      <c r="N759" s="70" t="s">
        <v>67</v>
      </c>
      <c r="O759" s="70">
        <v>0</v>
      </c>
      <c r="P759" s="70" t="s">
        <v>68</v>
      </c>
      <c r="Q759" s="70" t="s">
        <v>68</v>
      </c>
      <c r="R759" s="66"/>
      <c r="S759" s="67"/>
    </row>
    <row r="760" spans="2:19" x14ac:dyDescent="0.3">
      <c r="B760" s="66" t="s">
        <v>474</v>
      </c>
      <c r="C760" s="67" t="s">
        <v>368</v>
      </c>
      <c r="D760" s="68" t="s">
        <v>64</v>
      </c>
      <c r="E760" s="68" t="s">
        <v>65</v>
      </c>
      <c r="F760" s="69">
        <v>2753056510101</v>
      </c>
      <c r="G760" s="68" t="s">
        <v>64</v>
      </c>
      <c r="H760" s="68" t="s">
        <v>64</v>
      </c>
      <c r="I760" s="68" t="s">
        <v>66</v>
      </c>
      <c r="J760" s="68" t="s">
        <v>65</v>
      </c>
      <c r="K760" s="70">
        <v>0</v>
      </c>
      <c r="L760" s="70">
        <v>0</v>
      </c>
      <c r="M760" s="70">
        <v>0</v>
      </c>
      <c r="N760" s="70" t="s">
        <v>65</v>
      </c>
      <c r="O760" s="70">
        <v>0</v>
      </c>
      <c r="P760" s="70" t="s">
        <v>68</v>
      </c>
      <c r="Q760" s="70" t="s">
        <v>68</v>
      </c>
      <c r="R760" s="66"/>
      <c r="S760" s="67"/>
    </row>
    <row r="761" spans="2:19" x14ac:dyDescent="0.3">
      <c r="B761" s="66" t="s">
        <v>475</v>
      </c>
      <c r="C761" s="67" t="s">
        <v>204</v>
      </c>
      <c r="D761" s="68" t="s">
        <v>65</v>
      </c>
      <c r="E761" s="68" t="s">
        <v>64</v>
      </c>
      <c r="F761" s="69">
        <v>1710919140608</v>
      </c>
      <c r="G761" s="68" t="s">
        <v>64</v>
      </c>
      <c r="H761" s="68" t="s">
        <v>64</v>
      </c>
      <c r="I761" s="68" t="s">
        <v>66</v>
      </c>
      <c r="J761" s="68" t="s">
        <v>65</v>
      </c>
      <c r="K761" s="70">
        <v>0</v>
      </c>
      <c r="L761" s="70">
        <v>0</v>
      </c>
      <c r="M761" s="70">
        <v>0</v>
      </c>
      <c r="N761" s="70" t="s">
        <v>65</v>
      </c>
      <c r="O761" s="70">
        <v>0</v>
      </c>
      <c r="P761" s="70" t="s">
        <v>68</v>
      </c>
      <c r="Q761" s="70" t="s">
        <v>68</v>
      </c>
      <c r="R761" s="66"/>
      <c r="S761" s="67"/>
    </row>
    <row r="762" spans="2:19" x14ac:dyDescent="0.3">
      <c r="B762" s="66" t="s">
        <v>359</v>
      </c>
      <c r="C762" s="67" t="s">
        <v>496</v>
      </c>
      <c r="D762" s="68" t="s">
        <v>65</v>
      </c>
      <c r="E762" s="68" t="s">
        <v>64</v>
      </c>
      <c r="F762" s="69" t="s">
        <v>1402</v>
      </c>
      <c r="G762" s="68" t="s">
        <v>64</v>
      </c>
      <c r="H762" s="68" t="s">
        <v>64</v>
      </c>
      <c r="I762" s="68" t="s">
        <v>66</v>
      </c>
      <c r="J762" s="68" t="s">
        <v>65</v>
      </c>
      <c r="K762" s="70">
        <v>0</v>
      </c>
      <c r="L762" s="70">
        <v>0</v>
      </c>
      <c r="M762" s="70">
        <v>0</v>
      </c>
      <c r="N762" s="70" t="s">
        <v>65</v>
      </c>
      <c r="O762" s="70">
        <v>0</v>
      </c>
      <c r="P762" s="70" t="s">
        <v>68</v>
      </c>
      <c r="Q762" s="70" t="s">
        <v>68</v>
      </c>
      <c r="R762" s="66"/>
      <c r="S762" s="67"/>
    </row>
    <row r="763" spans="2:19" x14ac:dyDescent="0.3">
      <c r="B763" s="66" t="s">
        <v>1599</v>
      </c>
      <c r="C763" s="67" t="s">
        <v>477</v>
      </c>
      <c r="D763" s="68" t="s">
        <v>65</v>
      </c>
      <c r="E763" s="68" t="s">
        <v>64</v>
      </c>
      <c r="F763" s="69" t="s">
        <v>1402</v>
      </c>
      <c r="G763" s="68" t="s">
        <v>64</v>
      </c>
      <c r="H763" s="68" t="s">
        <v>64</v>
      </c>
      <c r="I763" s="68" t="s">
        <v>66</v>
      </c>
      <c r="J763" s="68" t="s">
        <v>65</v>
      </c>
      <c r="K763" s="70">
        <v>0</v>
      </c>
      <c r="L763" s="70">
        <v>0</v>
      </c>
      <c r="M763" s="70">
        <v>0</v>
      </c>
      <c r="N763" s="70" t="s">
        <v>65</v>
      </c>
      <c r="O763" s="70">
        <v>0</v>
      </c>
      <c r="P763" s="70" t="s">
        <v>68</v>
      </c>
      <c r="Q763" s="70" t="s">
        <v>68</v>
      </c>
      <c r="R763" s="66"/>
      <c r="S763" s="67"/>
    </row>
    <row r="764" spans="2:19" x14ac:dyDescent="0.3">
      <c r="B764" s="66" t="s">
        <v>476</v>
      </c>
      <c r="C764" s="67" t="s">
        <v>477</v>
      </c>
      <c r="D764" s="68" t="s">
        <v>64</v>
      </c>
      <c r="E764" s="68" t="s">
        <v>65</v>
      </c>
      <c r="F764" s="69">
        <v>2294813960101</v>
      </c>
      <c r="G764" s="68" t="s">
        <v>64</v>
      </c>
      <c r="H764" s="68" t="s">
        <v>64</v>
      </c>
      <c r="I764" s="68" t="s">
        <v>66</v>
      </c>
      <c r="J764" s="68" t="s">
        <v>65</v>
      </c>
      <c r="K764" s="70">
        <v>0</v>
      </c>
      <c r="L764" s="70">
        <v>0</v>
      </c>
      <c r="M764" s="70">
        <v>0</v>
      </c>
      <c r="N764" s="70" t="s">
        <v>65</v>
      </c>
      <c r="O764" s="70">
        <v>0</v>
      </c>
      <c r="P764" s="70" t="s">
        <v>68</v>
      </c>
      <c r="Q764" s="70" t="s">
        <v>68</v>
      </c>
      <c r="R764" s="66"/>
      <c r="S764" s="67"/>
    </row>
    <row r="765" spans="2:19" x14ac:dyDescent="0.3">
      <c r="B765" s="66" t="s">
        <v>105</v>
      </c>
      <c r="C765" s="67" t="s">
        <v>478</v>
      </c>
      <c r="D765" s="68" t="s">
        <v>64</v>
      </c>
      <c r="E765" s="68" t="s">
        <v>65</v>
      </c>
      <c r="F765" s="69">
        <v>2636995790101</v>
      </c>
      <c r="G765" s="68" t="s">
        <v>64</v>
      </c>
      <c r="H765" s="68" t="s">
        <v>65</v>
      </c>
      <c r="I765" s="68" t="s">
        <v>66</v>
      </c>
      <c r="J765" s="68" t="s">
        <v>66</v>
      </c>
      <c r="K765" s="70">
        <v>0</v>
      </c>
      <c r="L765" s="70">
        <v>0</v>
      </c>
      <c r="M765" s="70">
        <v>0</v>
      </c>
      <c r="N765" s="70" t="s">
        <v>65</v>
      </c>
      <c r="O765" s="70">
        <v>0</v>
      </c>
      <c r="P765" s="70" t="s">
        <v>68</v>
      </c>
      <c r="Q765" s="70" t="s">
        <v>68</v>
      </c>
      <c r="R765" s="66"/>
      <c r="S765" s="67"/>
    </row>
    <row r="766" spans="2:19" x14ac:dyDescent="0.3">
      <c r="B766" s="66" t="s">
        <v>479</v>
      </c>
      <c r="C766" s="67" t="s">
        <v>480</v>
      </c>
      <c r="D766" s="68" t="s">
        <v>65</v>
      </c>
      <c r="E766" s="68" t="s">
        <v>64</v>
      </c>
      <c r="F766" s="69">
        <v>1645639700101</v>
      </c>
      <c r="G766" s="68" t="s">
        <v>64</v>
      </c>
      <c r="H766" s="68" t="s">
        <v>64</v>
      </c>
      <c r="I766" s="68" t="s">
        <v>65</v>
      </c>
      <c r="J766" s="68" t="s">
        <v>66</v>
      </c>
      <c r="K766" s="70">
        <v>0</v>
      </c>
      <c r="L766" s="70">
        <v>0</v>
      </c>
      <c r="M766" s="70">
        <v>0</v>
      </c>
      <c r="N766" s="70" t="s">
        <v>65</v>
      </c>
      <c r="O766" s="70">
        <v>0</v>
      </c>
      <c r="P766" s="70" t="s">
        <v>68</v>
      </c>
      <c r="Q766" s="70" t="s">
        <v>68</v>
      </c>
      <c r="R766" s="66"/>
      <c r="S766" s="67"/>
    </row>
    <row r="767" spans="2:19" x14ac:dyDescent="0.3">
      <c r="B767" s="66" t="s">
        <v>412</v>
      </c>
      <c r="C767" s="67" t="s">
        <v>198</v>
      </c>
      <c r="D767" s="68" t="s">
        <v>65</v>
      </c>
      <c r="E767" s="68" t="s">
        <v>64</v>
      </c>
      <c r="F767" s="69" t="s">
        <v>1469</v>
      </c>
      <c r="G767" s="68" t="s">
        <v>65</v>
      </c>
      <c r="H767" s="68" t="s">
        <v>64</v>
      </c>
      <c r="I767" s="68" t="s">
        <v>66</v>
      </c>
      <c r="J767" s="68" t="s">
        <v>66</v>
      </c>
      <c r="K767" s="70">
        <v>0</v>
      </c>
      <c r="L767" s="70">
        <v>0</v>
      </c>
      <c r="M767" s="70">
        <v>0</v>
      </c>
      <c r="N767" s="70" t="s">
        <v>65</v>
      </c>
      <c r="O767" s="70">
        <v>0</v>
      </c>
      <c r="P767" s="70" t="s">
        <v>68</v>
      </c>
      <c r="Q767" s="70" t="s">
        <v>68</v>
      </c>
      <c r="R767" s="66"/>
      <c r="S767" s="67"/>
    </row>
    <row r="768" spans="2:19" x14ac:dyDescent="0.3">
      <c r="B768" s="66" t="s">
        <v>558</v>
      </c>
      <c r="C768" s="67" t="s">
        <v>198</v>
      </c>
      <c r="D768" s="68" t="s">
        <v>64</v>
      </c>
      <c r="E768" s="68" t="s">
        <v>65</v>
      </c>
      <c r="F768" s="69" t="s">
        <v>1469</v>
      </c>
      <c r="G768" s="68" t="s">
        <v>65</v>
      </c>
      <c r="H768" s="68" t="s">
        <v>64</v>
      </c>
      <c r="I768" s="68" t="s">
        <v>66</v>
      </c>
      <c r="J768" s="68" t="s">
        <v>66</v>
      </c>
      <c r="K768" s="70">
        <v>0</v>
      </c>
      <c r="L768" s="70">
        <v>0</v>
      </c>
      <c r="M768" s="70">
        <v>0</v>
      </c>
      <c r="N768" s="70" t="s">
        <v>65</v>
      </c>
      <c r="O768" s="70">
        <v>0</v>
      </c>
      <c r="P768" s="70" t="s">
        <v>68</v>
      </c>
      <c r="Q768" s="70" t="s">
        <v>68</v>
      </c>
      <c r="R768" s="66"/>
      <c r="S768" s="67"/>
    </row>
    <row r="769" spans="2:19" x14ac:dyDescent="0.3">
      <c r="B769" s="66" t="s">
        <v>1600</v>
      </c>
      <c r="C769" s="67" t="s">
        <v>198</v>
      </c>
      <c r="D769" s="68" t="s">
        <v>64</v>
      </c>
      <c r="E769" s="68" t="s">
        <v>65</v>
      </c>
      <c r="F769" s="69" t="s">
        <v>1469</v>
      </c>
      <c r="G769" s="68" t="s">
        <v>65</v>
      </c>
      <c r="H769" s="68" t="s">
        <v>64</v>
      </c>
      <c r="I769" s="68" t="s">
        <v>66</v>
      </c>
      <c r="J769" s="68" t="s">
        <v>66</v>
      </c>
      <c r="K769" s="70">
        <v>0</v>
      </c>
      <c r="L769" s="70">
        <v>0</v>
      </c>
      <c r="M769" s="70">
        <v>0</v>
      </c>
      <c r="N769" s="70" t="s">
        <v>65</v>
      </c>
      <c r="O769" s="70">
        <v>0</v>
      </c>
      <c r="P769" s="70" t="s">
        <v>68</v>
      </c>
      <c r="Q769" s="70" t="s">
        <v>68</v>
      </c>
      <c r="R769" s="66"/>
      <c r="S769" s="67"/>
    </row>
    <row r="770" spans="2:19" x14ac:dyDescent="0.3">
      <c r="B770" s="66" t="s">
        <v>481</v>
      </c>
      <c r="C770" s="67" t="s">
        <v>482</v>
      </c>
      <c r="D770" s="68" t="s">
        <v>65</v>
      </c>
      <c r="E770" s="68" t="s">
        <v>64</v>
      </c>
      <c r="F770" s="69">
        <v>2086713070110</v>
      </c>
      <c r="G770" s="68" t="s">
        <v>64</v>
      </c>
      <c r="H770" s="68" t="s">
        <v>65</v>
      </c>
      <c r="I770" s="68" t="s">
        <v>66</v>
      </c>
      <c r="J770" s="68" t="s">
        <v>66</v>
      </c>
      <c r="K770" s="70">
        <v>0</v>
      </c>
      <c r="L770" s="70">
        <v>0</v>
      </c>
      <c r="M770" s="70">
        <v>0</v>
      </c>
      <c r="N770" s="70" t="s">
        <v>65</v>
      </c>
      <c r="O770" s="70">
        <v>0</v>
      </c>
      <c r="P770" s="70" t="s">
        <v>68</v>
      </c>
      <c r="Q770" s="70" t="s">
        <v>68</v>
      </c>
      <c r="R770" s="66"/>
      <c r="S770" s="67"/>
    </row>
    <row r="771" spans="2:19" x14ac:dyDescent="0.3">
      <c r="B771" s="66" t="s">
        <v>161</v>
      </c>
      <c r="C771" s="67" t="s">
        <v>158</v>
      </c>
      <c r="D771" s="68" t="s">
        <v>65</v>
      </c>
      <c r="E771" s="68" t="s">
        <v>64</v>
      </c>
      <c r="F771" s="69">
        <v>1811705312010</v>
      </c>
      <c r="G771" s="68" t="s">
        <v>64</v>
      </c>
      <c r="H771" s="68" t="s">
        <v>65</v>
      </c>
      <c r="I771" s="68" t="s">
        <v>66</v>
      </c>
      <c r="J771" s="68" t="s">
        <v>66</v>
      </c>
      <c r="K771" s="70">
        <v>0</v>
      </c>
      <c r="L771" s="70">
        <v>0</v>
      </c>
      <c r="M771" s="70">
        <v>0</v>
      </c>
      <c r="N771" s="70" t="s">
        <v>65</v>
      </c>
      <c r="O771" s="70">
        <v>0</v>
      </c>
      <c r="P771" s="70" t="s">
        <v>68</v>
      </c>
      <c r="Q771" s="70" t="s">
        <v>68</v>
      </c>
      <c r="R771" s="66"/>
      <c r="S771" s="67"/>
    </row>
    <row r="772" spans="2:19" x14ac:dyDescent="0.3">
      <c r="B772" s="66" t="s">
        <v>511</v>
      </c>
      <c r="C772" s="67" t="s">
        <v>217</v>
      </c>
      <c r="D772" s="68" t="s">
        <v>64</v>
      </c>
      <c r="E772" s="68" t="s">
        <v>65</v>
      </c>
      <c r="F772" s="69" t="s">
        <v>1556</v>
      </c>
      <c r="G772" s="68" t="s">
        <v>65</v>
      </c>
      <c r="H772" s="68" t="s">
        <v>64</v>
      </c>
      <c r="I772" s="68" t="s">
        <v>66</v>
      </c>
      <c r="J772" s="68" t="s">
        <v>66</v>
      </c>
      <c r="K772" s="70">
        <v>0</v>
      </c>
      <c r="L772" s="70">
        <v>0</v>
      </c>
      <c r="M772" s="70">
        <v>0</v>
      </c>
      <c r="N772" s="70" t="s">
        <v>65</v>
      </c>
      <c r="O772" s="70">
        <v>0</v>
      </c>
      <c r="P772" s="70" t="s">
        <v>68</v>
      </c>
      <c r="Q772" s="70" t="s">
        <v>68</v>
      </c>
      <c r="R772" s="66"/>
      <c r="S772" s="67"/>
    </row>
    <row r="773" spans="2:19" x14ac:dyDescent="0.3">
      <c r="B773" s="66" t="s">
        <v>558</v>
      </c>
      <c r="C773" s="67" t="s">
        <v>217</v>
      </c>
      <c r="D773" s="68" t="s">
        <v>64</v>
      </c>
      <c r="E773" s="68" t="s">
        <v>65</v>
      </c>
      <c r="F773" s="69" t="s">
        <v>1556</v>
      </c>
      <c r="G773" s="68" t="s">
        <v>65</v>
      </c>
      <c r="H773" s="68" t="s">
        <v>64</v>
      </c>
      <c r="I773" s="68" t="s">
        <v>66</v>
      </c>
      <c r="J773" s="68" t="s">
        <v>66</v>
      </c>
      <c r="K773" s="70">
        <v>0</v>
      </c>
      <c r="L773" s="70">
        <v>0</v>
      </c>
      <c r="M773" s="70">
        <v>0</v>
      </c>
      <c r="N773" s="70" t="s">
        <v>65</v>
      </c>
      <c r="O773" s="70">
        <v>0</v>
      </c>
      <c r="P773" s="70" t="s">
        <v>68</v>
      </c>
      <c r="Q773" s="70" t="s">
        <v>68</v>
      </c>
      <c r="R773" s="66"/>
      <c r="S773" s="67"/>
    </row>
    <row r="774" spans="2:19" x14ac:dyDescent="0.3">
      <c r="B774" s="66" t="s">
        <v>1420</v>
      </c>
      <c r="C774" s="67" t="s">
        <v>1601</v>
      </c>
      <c r="D774" s="68" t="s">
        <v>64</v>
      </c>
      <c r="E774" s="68" t="s">
        <v>65</v>
      </c>
      <c r="F774" s="69" t="s">
        <v>1556</v>
      </c>
      <c r="G774" s="68" t="s">
        <v>65</v>
      </c>
      <c r="H774" s="68" t="s">
        <v>64</v>
      </c>
      <c r="I774" s="68" t="s">
        <v>66</v>
      </c>
      <c r="J774" s="68" t="s">
        <v>66</v>
      </c>
      <c r="K774" s="70">
        <v>0</v>
      </c>
      <c r="L774" s="70">
        <v>0</v>
      </c>
      <c r="M774" s="70">
        <v>0</v>
      </c>
      <c r="N774" s="70" t="s">
        <v>65</v>
      </c>
      <c r="O774" s="70">
        <v>0</v>
      </c>
      <c r="P774" s="70" t="s">
        <v>68</v>
      </c>
      <c r="Q774" s="70" t="s">
        <v>68</v>
      </c>
      <c r="R774" s="66"/>
      <c r="S774" s="67"/>
    </row>
    <row r="775" spans="2:19" x14ac:dyDescent="0.3">
      <c r="B775" s="66" t="s">
        <v>483</v>
      </c>
      <c r="C775" s="67" t="s">
        <v>165</v>
      </c>
      <c r="D775" s="68" t="s">
        <v>65</v>
      </c>
      <c r="E775" s="68" t="s">
        <v>64</v>
      </c>
      <c r="F775" s="69">
        <v>2553292290101</v>
      </c>
      <c r="G775" s="68" t="s">
        <v>64</v>
      </c>
      <c r="H775" s="68" t="s">
        <v>65</v>
      </c>
      <c r="I775" s="68" t="s">
        <v>66</v>
      </c>
      <c r="J775" s="68" t="s">
        <v>66</v>
      </c>
      <c r="K775" s="70">
        <v>0</v>
      </c>
      <c r="L775" s="70">
        <v>0</v>
      </c>
      <c r="M775" s="70">
        <v>0</v>
      </c>
      <c r="N775" s="70" t="s">
        <v>65</v>
      </c>
      <c r="O775" s="70">
        <v>0</v>
      </c>
      <c r="P775" s="70" t="s">
        <v>68</v>
      </c>
      <c r="Q775" s="70" t="s">
        <v>68</v>
      </c>
      <c r="R775" s="66"/>
      <c r="S775" s="67"/>
    </row>
    <row r="776" spans="2:19" x14ac:dyDescent="0.3">
      <c r="B776" s="66" t="s">
        <v>1449</v>
      </c>
      <c r="C776" s="67" t="s">
        <v>188</v>
      </c>
      <c r="D776" s="68" t="s">
        <v>64</v>
      </c>
      <c r="E776" s="68" t="s">
        <v>65</v>
      </c>
      <c r="F776" s="69" t="s">
        <v>1556</v>
      </c>
      <c r="G776" s="68" t="s">
        <v>65</v>
      </c>
      <c r="H776" s="68" t="s">
        <v>64</v>
      </c>
      <c r="I776" s="68" t="s">
        <v>66</v>
      </c>
      <c r="J776" s="68" t="s">
        <v>66</v>
      </c>
      <c r="K776" s="70">
        <v>0</v>
      </c>
      <c r="L776" s="70">
        <v>0</v>
      </c>
      <c r="M776" s="70">
        <v>0</v>
      </c>
      <c r="N776" s="70" t="s">
        <v>65</v>
      </c>
      <c r="O776" s="70">
        <v>0</v>
      </c>
      <c r="P776" s="70" t="s">
        <v>68</v>
      </c>
      <c r="Q776" s="70" t="s">
        <v>68</v>
      </c>
      <c r="R776" s="66"/>
      <c r="S776" s="67"/>
    </row>
    <row r="777" spans="2:19" x14ac:dyDescent="0.3">
      <c r="B777" s="66" t="s">
        <v>484</v>
      </c>
      <c r="C777" s="67" t="s">
        <v>485</v>
      </c>
      <c r="D777" s="68" t="s">
        <v>65</v>
      </c>
      <c r="E777" s="68" t="s">
        <v>64</v>
      </c>
      <c r="F777" s="69">
        <v>1814209201712</v>
      </c>
      <c r="G777" s="68" t="s">
        <v>64</v>
      </c>
      <c r="H777" s="68" t="s">
        <v>64</v>
      </c>
      <c r="I777" s="68" t="s">
        <v>65</v>
      </c>
      <c r="J777" s="68" t="s">
        <v>66</v>
      </c>
      <c r="K777" s="70">
        <v>0</v>
      </c>
      <c r="L777" s="70">
        <v>0</v>
      </c>
      <c r="M777" s="70">
        <v>0</v>
      </c>
      <c r="N777" s="70" t="s">
        <v>65</v>
      </c>
      <c r="O777" s="70">
        <v>0</v>
      </c>
      <c r="P777" s="70" t="s">
        <v>68</v>
      </c>
      <c r="Q777" s="70" t="s">
        <v>68</v>
      </c>
      <c r="R777" s="66"/>
      <c r="S777" s="67"/>
    </row>
    <row r="778" spans="2:19" x14ac:dyDescent="0.3">
      <c r="B778" s="66" t="s">
        <v>179</v>
      </c>
      <c r="C778" s="67" t="s">
        <v>605</v>
      </c>
      <c r="D778" s="68" t="s">
        <v>64</v>
      </c>
      <c r="E778" s="68" t="s">
        <v>65</v>
      </c>
      <c r="F778" s="69" t="s">
        <v>1556</v>
      </c>
      <c r="G778" s="68" t="s">
        <v>65</v>
      </c>
      <c r="H778" s="68" t="s">
        <v>64</v>
      </c>
      <c r="I778" s="68" t="s">
        <v>66</v>
      </c>
      <c r="J778" s="68" t="s">
        <v>66</v>
      </c>
      <c r="K778" s="70">
        <v>0</v>
      </c>
      <c r="L778" s="70">
        <v>0</v>
      </c>
      <c r="M778" s="70">
        <v>0</v>
      </c>
      <c r="N778" s="70" t="s">
        <v>65</v>
      </c>
      <c r="O778" s="70">
        <v>0</v>
      </c>
      <c r="P778" s="70" t="s">
        <v>68</v>
      </c>
      <c r="Q778" s="70" t="s">
        <v>68</v>
      </c>
      <c r="R778" s="66"/>
      <c r="S778" s="67"/>
    </row>
    <row r="779" spans="2:19" x14ac:dyDescent="0.3">
      <c r="B779" s="66" t="s">
        <v>421</v>
      </c>
      <c r="C779" s="67" t="s">
        <v>204</v>
      </c>
      <c r="D779" s="68" t="s">
        <v>65</v>
      </c>
      <c r="E779" s="68" t="s">
        <v>64</v>
      </c>
      <c r="F779" s="69">
        <v>2226173061015</v>
      </c>
      <c r="G779" s="68" t="s">
        <v>64</v>
      </c>
      <c r="H779" s="68" t="s">
        <v>65</v>
      </c>
      <c r="I779" s="68" t="s">
        <v>66</v>
      </c>
      <c r="J779" s="68" t="s">
        <v>66</v>
      </c>
      <c r="K779" s="70">
        <v>0</v>
      </c>
      <c r="L779" s="70">
        <v>0</v>
      </c>
      <c r="M779" s="70">
        <v>0</v>
      </c>
      <c r="N779" s="70" t="s">
        <v>65</v>
      </c>
      <c r="O779" s="70">
        <v>0</v>
      </c>
      <c r="P779" s="70" t="s">
        <v>68</v>
      </c>
      <c r="Q779" s="70" t="s">
        <v>68</v>
      </c>
      <c r="R779" s="66"/>
      <c r="S779" s="67"/>
    </row>
    <row r="780" spans="2:19" x14ac:dyDescent="0.3">
      <c r="B780" s="66" t="s">
        <v>483</v>
      </c>
      <c r="C780" s="67" t="s">
        <v>389</v>
      </c>
      <c r="D780" s="68" t="s">
        <v>65</v>
      </c>
      <c r="E780" s="68" t="s">
        <v>64</v>
      </c>
      <c r="F780" s="69">
        <v>2553292290101</v>
      </c>
      <c r="G780" s="68" t="s">
        <v>64</v>
      </c>
      <c r="H780" s="68" t="s">
        <v>65</v>
      </c>
      <c r="I780" s="68" t="s">
        <v>66</v>
      </c>
      <c r="J780" s="68" t="s">
        <v>66</v>
      </c>
      <c r="K780" s="70">
        <v>0</v>
      </c>
      <c r="L780" s="70">
        <v>0</v>
      </c>
      <c r="M780" s="70">
        <v>0</v>
      </c>
      <c r="N780" s="70" t="s">
        <v>65</v>
      </c>
      <c r="O780" s="70">
        <v>0</v>
      </c>
      <c r="P780" s="70" t="s">
        <v>68</v>
      </c>
      <c r="Q780" s="70" t="s">
        <v>68</v>
      </c>
      <c r="R780" s="66"/>
      <c r="S780" s="67"/>
    </row>
    <row r="781" spans="2:19" x14ac:dyDescent="0.3">
      <c r="B781" s="66" t="s">
        <v>189</v>
      </c>
      <c r="C781" s="67" t="s">
        <v>468</v>
      </c>
      <c r="D781" s="68" t="s">
        <v>65</v>
      </c>
      <c r="E781" s="68" t="s">
        <v>64</v>
      </c>
      <c r="F781" s="69">
        <v>2314383460101</v>
      </c>
      <c r="G781" s="68" t="s">
        <v>64</v>
      </c>
      <c r="H781" s="68" t="s">
        <v>65</v>
      </c>
      <c r="I781" s="68" t="s">
        <v>66</v>
      </c>
      <c r="J781" s="68" t="s">
        <v>66</v>
      </c>
      <c r="K781" s="70">
        <v>0</v>
      </c>
      <c r="L781" s="70">
        <v>0</v>
      </c>
      <c r="M781" s="70">
        <v>0</v>
      </c>
      <c r="N781" s="70" t="s">
        <v>65</v>
      </c>
      <c r="O781" s="70">
        <v>0</v>
      </c>
      <c r="P781" s="70" t="s">
        <v>68</v>
      </c>
      <c r="Q781" s="70" t="s">
        <v>68</v>
      </c>
      <c r="R781" s="66"/>
      <c r="S781" s="67"/>
    </row>
    <row r="782" spans="2:19" x14ac:dyDescent="0.3">
      <c r="B782" s="66" t="s">
        <v>1602</v>
      </c>
      <c r="C782" s="67" t="s">
        <v>1603</v>
      </c>
      <c r="D782" s="68" t="s">
        <v>64</v>
      </c>
      <c r="E782" s="68" t="s">
        <v>65</v>
      </c>
      <c r="F782" s="69" t="s">
        <v>1556</v>
      </c>
      <c r="G782" s="68" t="s">
        <v>65</v>
      </c>
      <c r="H782" s="68" t="s">
        <v>64</v>
      </c>
      <c r="I782" s="68" t="s">
        <v>66</v>
      </c>
      <c r="J782" s="68" t="s">
        <v>66</v>
      </c>
      <c r="K782" s="70">
        <v>0</v>
      </c>
      <c r="L782" s="70">
        <v>0</v>
      </c>
      <c r="M782" s="70">
        <v>0</v>
      </c>
      <c r="N782" s="70" t="s">
        <v>65</v>
      </c>
      <c r="O782" s="70">
        <v>0</v>
      </c>
      <c r="P782" s="70" t="s">
        <v>68</v>
      </c>
      <c r="Q782" s="70" t="s">
        <v>68</v>
      </c>
      <c r="R782" s="66"/>
      <c r="S782" s="67"/>
    </row>
    <row r="783" spans="2:19" x14ac:dyDescent="0.3">
      <c r="B783" s="66" t="s">
        <v>511</v>
      </c>
      <c r="C783" s="67" t="s">
        <v>1604</v>
      </c>
      <c r="D783" s="68" t="s">
        <v>64</v>
      </c>
      <c r="E783" s="68" t="s">
        <v>65</v>
      </c>
      <c r="F783" s="69" t="s">
        <v>1556</v>
      </c>
      <c r="G783" s="68" t="s">
        <v>65</v>
      </c>
      <c r="H783" s="68" t="s">
        <v>64</v>
      </c>
      <c r="I783" s="68" t="s">
        <v>66</v>
      </c>
      <c r="J783" s="68" t="s">
        <v>66</v>
      </c>
      <c r="K783" s="70">
        <v>0</v>
      </c>
      <c r="L783" s="70">
        <v>0</v>
      </c>
      <c r="M783" s="70">
        <v>0</v>
      </c>
      <c r="N783" s="70" t="s">
        <v>65</v>
      </c>
      <c r="O783" s="70">
        <v>0</v>
      </c>
      <c r="P783" s="70" t="s">
        <v>68</v>
      </c>
      <c r="Q783" s="70" t="s">
        <v>68</v>
      </c>
      <c r="R783" s="66"/>
      <c r="S783" s="67"/>
    </row>
    <row r="784" spans="2:19" x14ac:dyDescent="0.3">
      <c r="B784" s="66" t="s">
        <v>486</v>
      </c>
      <c r="C784" s="67" t="s">
        <v>204</v>
      </c>
      <c r="D784" s="68" t="s">
        <v>65</v>
      </c>
      <c r="E784" s="68" t="s">
        <v>64</v>
      </c>
      <c r="F784" s="69">
        <v>2215065430408</v>
      </c>
      <c r="G784" s="68" t="s">
        <v>64</v>
      </c>
      <c r="H784" s="68" t="s">
        <v>64</v>
      </c>
      <c r="I784" s="68" t="s">
        <v>65</v>
      </c>
      <c r="J784" s="68" t="s">
        <v>66</v>
      </c>
      <c r="K784" s="70">
        <v>0</v>
      </c>
      <c r="L784" s="70">
        <v>0</v>
      </c>
      <c r="M784" s="70">
        <v>0</v>
      </c>
      <c r="N784" s="70" t="s">
        <v>65</v>
      </c>
      <c r="O784" s="70">
        <v>0</v>
      </c>
      <c r="P784" s="70" t="s">
        <v>68</v>
      </c>
      <c r="Q784" s="70" t="s">
        <v>68</v>
      </c>
      <c r="R784" s="66"/>
      <c r="S784" s="67"/>
    </row>
    <row r="785" spans="2:19" x14ac:dyDescent="0.3">
      <c r="B785" s="66" t="s">
        <v>487</v>
      </c>
      <c r="C785" s="67" t="s">
        <v>488</v>
      </c>
      <c r="D785" s="68" t="s">
        <v>65</v>
      </c>
      <c r="E785" s="68" t="s">
        <v>64</v>
      </c>
      <c r="F785" s="69">
        <v>2433337300101</v>
      </c>
      <c r="G785" s="68" t="s">
        <v>64</v>
      </c>
      <c r="H785" s="68" t="s">
        <v>64</v>
      </c>
      <c r="I785" s="68" t="s">
        <v>65</v>
      </c>
      <c r="J785" s="68" t="s">
        <v>66</v>
      </c>
      <c r="K785" s="70">
        <v>0</v>
      </c>
      <c r="L785" s="70">
        <v>0</v>
      </c>
      <c r="M785" s="70">
        <v>0</v>
      </c>
      <c r="N785" s="70" t="s">
        <v>65</v>
      </c>
      <c r="O785" s="70">
        <v>0</v>
      </c>
      <c r="P785" s="70" t="s">
        <v>68</v>
      </c>
      <c r="Q785" s="70" t="s">
        <v>68</v>
      </c>
      <c r="R785" s="66"/>
      <c r="S785" s="67"/>
    </row>
    <row r="786" spans="2:19" x14ac:dyDescent="0.3">
      <c r="B786" s="66" t="s">
        <v>350</v>
      </c>
      <c r="C786" s="67" t="s">
        <v>1605</v>
      </c>
      <c r="D786" s="68" t="s">
        <v>64</v>
      </c>
      <c r="E786" s="68" t="s">
        <v>65</v>
      </c>
      <c r="F786" s="69" t="s">
        <v>1402</v>
      </c>
      <c r="G786" s="68" t="s">
        <v>65</v>
      </c>
      <c r="H786" s="68" t="s">
        <v>64</v>
      </c>
      <c r="I786" s="68" t="s">
        <v>66</v>
      </c>
      <c r="J786" s="68" t="s">
        <v>66</v>
      </c>
      <c r="K786" s="70">
        <v>0</v>
      </c>
      <c r="L786" s="70">
        <v>0</v>
      </c>
      <c r="M786" s="70">
        <v>0</v>
      </c>
      <c r="N786" s="70" t="s">
        <v>65</v>
      </c>
      <c r="O786" s="70">
        <v>0</v>
      </c>
      <c r="P786" s="70" t="s">
        <v>68</v>
      </c>
      <c r="Q786" s="70" t="s">
        <v>68</v>
      </c>
      <c r="R786" s="66"/>
      <c r="S786" s="67"/>
    </row>
    <row r="787" spans="2:19" x14ac:dyDescent="0.3">
      <c r="B787" s="66" t="s">
        <v>1606</v>
      </c>
      <c r="C787" s="67" t="s">
        <v>605</v>
      </c>
      <c r="D787" s="68" t="s">
        <v>65</v>
      </c>
      <c r="E787" s="68" t="s">
        <v>64</v>
      </c>
      <c r="F787" s="69" t="s">
        <v>1402</v>
      </c>
      <c r="G787" s="68" t="s">
        <v>64</v>
      </c>
      <c r="H787" s="68" t="s">
        <v>65</v>
      </c>
      <c r="I787" s="68" t="s">
        <v>66</v>
      </c>
      <c r="J787" s="68" t="s">
        <v>66</v>
      </c>
      <c r="K787" s="70">
        <v>0</v>
      </c>
      <c r="L787" s="70">
        <v>0</v>
      </c>
      <c r="M787" s="70">
        <v>0</v>
      </c>
      <c r="N787" s="70" t="s">
        <v>65</v>
      </c>
      <c r="O787" s="70">
        <v>0</v>
      </c>
      <c r="P787" s="70" t="s">
        <v>68</v>
      </c>
      <c r="Q787" s="70" t="s">
        <v>68</v>
      </c>
      <c r="R787" s="66"/>
      <c r="S787" s="67"/>
    </row>
    <row r="788" spans="2:19" x14ac:dyDescent="0.3">
      <c r="B788" s="66" t="s">
        <v>484</v>
      </c>
      <c r="C788" s="67" t="s">
        <v>489</v>
      </c>
      <c r="D788" s="68" t="s">
        <v>65</v>
      </c>
      <c r="E788" s="68" t="s">
        <v>64</v>
      </c>
      <c r="F788" s="69">
        <v>1814209101712</v>
      </c>
      <c r="G788" s="68" t="s">
        <v>64</v>
      </c>
      <c r="H788" s="68" t="s">
        <v>64</v>
      </c>
      <c r="I788" s="68" t="s">
        <v>65</v>
      </c>
      <c r="J788" s="68" t="s">
        <v>66</v>
      </c>
      <c r="K788" s="70">
        <v>0</v>
      </c>
      <c r="L788" s="70">
        <v>0</v>
      </c>
      <c r="M788" s="70">
        <v>0</v>
      </c>
      <c r="N788" s="70" t="s">
        <v>65</v>
      </c>
      <c r="O788" s="70">
        <v>0</v>
      </c>
      <c r="P788" s="70" t="s">
        <v>68</v>
      </c>
      <c r="Q788" s="70" t="s">
        <v>68</v>
      </c>
      <c r="R788" s="66"/>
      <c r="S788" s="67"/>
    </row>
    <row r="789" spans="2:19" x14ac:dyDescent="0.3">
      <c r="B789" s="66" t="s">
        <v>121</v>
      </c>
      <c r="C789" s="67" t="s">
        <v>1607</v>
      </c>
      <c r="D789" s="68" t="s">
        <v>64</v>
      </c>
      <c r="E789" s="68" t="s">
        <v>65</v>
      </c>
      <c r="F789" s="69" t="s">
        <v>1402</v>
      </c>
      <c r="G789" s="68" t="s">
        <v>65</v>
      </c>
      <c r="H789" s="68" t="s">
        <v>64</v>
      </c>
      <c r="I789" s="68" t="s">
        <v>66</v>
      </c>
      <c r="J789" s="68" t="s">
        <v>66</v>
      </c>
      <c r="K789" s="70">
        <v>0</v>
      </c>
      <c r="L789" s="70">
        <v>0</v>
      </c>
      <c r="M789" s="70">
        <v>0</v>
      </c>
      <c r="N789" s="70" t="s">
        <v>65</v>
      </c>
      <c r="O789" s="70">
        <v>0</v>
      </c>
      <c r="P789" s="70" t="s">
        <v>68</v>
      </c>
      <c r="Q789" s="70" t="s">
        <v>68</v>
      </c>
      <c r="R789" s="66"/>
      <c r="S789" s="67"/>
    </row>
    <row r="790" spans="2:19" x14ac:dyDescent="0.3">
      <c r="B790" s="66" t="s">
        <v>440</v>
      </c>
      <c r="C790" s="67" t="s">
        <v>441</v>
      </c>
      <c r="D790" s="68" t="s">
        <v>65</v>
      </c>
      <c r="E790" s="68" t="s">
        <v>64</v>
      </c>
      <c r="F790" s="69">
        <v>2528272600101</v>
      </c>
      <c r="G790" s="68" t="s">
        <v>64</v>
      </c>
      <c r="H790" s="68" t="s">
        <v>64</v>
      </c>
      <c r="I790" s="68" t="s">
        <v>65</v>
      </c>
      <c r="J790" s="68" t="s">
        <v>66</v>
      </c>
      <c r="K790" s="70">
        <v>0</v>
      </c>
      <c r="L790" s="70">
        <v>0</v>
      </c>
      <c r="M790" s="70">
        <v>0</v>
      </c>
      <c r="N790" s="70" t="s">
        <v>65</v>
      </c>
      <c r="O790" s="70">
        <v>0</v>
      </c>
      <c r="P790" s="70" t="s">
        <v>68</v>
      </c>
      <c r="Q790" s="70" t="s">
        <v>68</v>
      </c>
      <c r="R790" s="66"/>
      <c r="S790" s="67"/>
    </row>
    <row r="791" spans="2:19" x14ac:dyDescent="0.3">
      <c r="B791" s="66" t="s">
        <v>460</v>
      </c>
      <c r="C791" s="67" t="s">
        <v>1608</v>
      </c>
      <c r="D791" s="68" t="s">
        <v>64</v>
      </c>
      <c r="E791" s="68" t="s">
        <v>65</v>
      </c>
      <c r="F791" s="69" t="s">
        <v>1402</v>
      </c>
      <c r="G791" s="68" t="s">
        <v>65</v>
      </c>
      <c r="H791" s="68" t="s">
        <v>64</v>
      </c>
      <c r="I791" s="68" t="s">
        <v>66</v>
      </c>
      <c r="J791" s="68" t="s">
        <v>66</v>
      </c>
      <c r="K791" s="70">
        <v>0</v>
      </c>
      <c r="L791" s="70">
        <v>0</v>
      </c>
      <c r="M791" s="70">
        <v>0</v>
      </c>
      <c r="N791" s="70" t="s">
        <v>65</v>
      </c>
      <c r="O791" s="70">
        <v>0</v>
      </c>
      <c r="P791" s="70" t="s">
        <v>68</v>
      </c>
      <c r="Q791" s="70" t="s">
        <v>68</v>
      </c>
      <c r="R791" s="66"/>
      <c r="S791" s="67"/>
    </row>
    <row r="792" spans="2:19" x14ac:dyDescent="0.3">
      <c r="B792" s="66" t="s">
        <v>460</v>
      </c>
      <c r="C792" s="67" t="s">
        <v>1609</v>
      </c>
      <c r="D792" s="68" t="s">
        <v>64</v>
      </c>
      <c r="E792" s="68" t="s">
        <v>65</v>
      </c>
      <c r="F792" s="69" t="s">
        <v>1402</v>
      </c>
      <c r="G792" s="68" t="s">
        <v>65</v>
      </c>
      <c r="H792" s="68" t="s">
        <v>64</v>
      </c>
      <c r="I792" s="68" t="s">
        <v>66</v>
      </c>
      <c r="J792" s="68" t="s">
        <v>66</v>
      </c>
      <c r="K792" s="70">
        <v>0</v>
      </c>
      <c r="L792" s="70">
        <v>0</v>
      </c>
      <c r="M792" s="70">
        <v>0</v>
      </c>
      <c r="N792" s="70" t="s">
        <v>65</v>
      </c>
      <c r="O792" s="70">
        <v>0</v>
      </c>
      <c r="P792" s="70" t="s">
        <v>68</v>
      </c>
      <c r="Q792" s="70" t="s">
        <v>68</v>
      </c>
      <c r="R792" s="66"/>
      <c r="S792" s="67"/>
    </row>
    <row r="793" spans="2:19" x14ac:dyDescent="0.3">
      <c r="B793" s="66" t="s">
        <v>490</v>
      </c>
      <c r="C793" s="67" t="s">
        <v>491</v>
      </c>
      <c r="D793" s="68" t="s">
        <v>65</v>
      </c>
      <c r="E793" s="68" t="s">
        <v>64</v>
      </c>
      <c r="F793" s="69">
        <v>2696064670101</v>
      </c>
      <c r="G793" s="68" t="s">
        <v>64</v>
      </c>
      <c r="H793" s="68" t="s">
        <v>64</v>
      </c>
      <c r="I793" s="68" t="s">
        <v>65</v>
      </c>
      <c r="J793" s="68" t="s">
        <v>66</v>
      </c>
      <c r="K793" s="70">
        <v>0</v>
      </c>
      <c r="L793" s="70">
        <v>0</v>
      </c>
      <c r="M793" s="70">
        <v>0</v>
      </c>
      <c r="N793" s="70" t="s">
        <v>65</v>
      </c>
      <c r="O793" s="70">
        <v>0</v>
      </c>
      <c r="P793" s="70" t="s">
        <v>68</v>
      </c>
      <c r="Q793" s="70" t="s">
        <v>68</v>
      </c>
      <c r="R793" s="66"/>
      <c r="S793" s="67"/>
    </row>
    <row r="794" spans="2:19" x14ac:dyDescent="0.3">
      <c r="B794" s="66" t="s">
        <v>481</v>
      </c>
      <c r="C794" s="67" t="s">
        <v>204</v>
      </c>
      <c r="D794" s="68" t="s">
        <v>65</v>
      </c>
      <c r="E794" s="68" t="s">
        <v>64</v>
      </c>
      <c r="F794" s="69">
        <v>2674584790101</v>
      </c>
      <c r="G794" s="68" t="s">
        <v>64</v>
      </c>
      <c r="H794" s="68" t="s">
        <v>64</v>
      </c>
      <c r="I794" s="68" t="s">
        <v>65</v>
      </c>
      <c r="J794" s="68" t="s">
        <v>66</v>
      </c>
      <c r="K794" s="70">
        <v>0</v>
      </c>
      <c r="L794" s="70">
        <v>0</v>
      </c>
      <c r="M794" s="70">
        <v>0</v>
      </c>
      <c r="N794" s="70" t="s">
        <v>65</v>
      </c>
      <c r="O794" s="70">
        <v>0</v>
      </c>
      <c r="P794" s="70" t="s">
        <v>68</v>
      </c>
      <c r="Q794" s="70" t="s">
        <v>68</v>
      </c>
      <c r="R794" s="66"/>
      <c r="S794" s="67"/>
    </row>
    <row r="795" spans="2:19" x14ac:dyDescent="0.3">
      <c r="B795" s="66" t="s">
        <v>1518</v>
      </c>
      <c r="C795" s="67" t="s">
        <v>1610</v>
      </c>
      <c r="D795" s="68" t="s">
        <v>65</v>
      </c>
      <c r="E795" s="68" t="s">
        <v>64</v>
      </c>
      <c r="F795" s="69" t="s">
        <v>1556</v>
      </c>
      <c r="G795" s="68" t="s">
        <v>65</v>
      </c>
      <c r="H795" s="68" t="s">
        <v>64</v>
      </c>
      <c r="I795" s="68" t="s">
        <v>66</v>
      </c>
      <c r="J795" s="68" t="s">
        <v>66</v>
      </c>
      <c r="K795" s="70">
        <v>0</v>
      </c>
      <c r="L795" s="70">
        <v>0</v>
      </c>
      <c r="M795" s="70">
        <v>0</v>
      </c>
      <c r="N795" s="70" t="s">
        <v>65</v>
      </c>
      <c r="O795" s="70">
        <v>0</v>
      </c>
      <c r="P795" s="70" t="s">
        <v>68</v>
      </c>
      <c r="Q795" s="70" t="s">
        <v>68</v>
      </c>
      <c r="R795" s="66"/>
      <c r="S795" s="67"/>
    </row>
    <row r="796" spans="2:19" x14ac:dyDescent="0.3">
      <c r="B796" s="66" t="s">
        <v>105</v>
      </c>
      <c r="C796" s="67" t="s">
        <v>1611</v>
      </c>
      <c r="D796" s="68" t="s">
        <v>64</v>
      </c>
      <c r="E796" s="68" t="s">
        <v>65</v>
      </c>
      <c r="F796" s="69">
        <v>2636995790101</v>
      </c>
      <c r="G796" s="68" t="s">
        <v>64</v>
      </c>
      <c r="H796" s="68" t="s">
        <v>65</v>
      </c>
      <c r="I796" s="68" t="s">
        <v>66</v>
      </c>
      <c r="J796" s="68" t="s">
        <v>66</v>
      </c>
      <c r="K796" s="70">
        <v>0</v>
      </c>
      <c r="L796" s="70">
        <v>0</v>
      </c>
      <c r="M796" s="70">
        <v>0</v>
      </c>
      <c r="N796" s="70" t="s">
        <v>65</v>
      </c>
      <c r="O796" s="70">
        <v>0</v>
      </c>
      <c r="P796" s="70" t="s">
        <v>68</v>
      </c>
      <c r="Q796" s="70" t="s">
        <v>68</v>
      </c>
      <c r="R796" s="66"/>
      <c r="S796" s="67"/>
    </row>
    <row r="797" spans="2:19" x14ac:dyDescent="0.3">
      <c r="B797" s="66" t="s">
        <v>202</v>
      </c>
      <c r="C797" s="67" t="s">
        <v>1612</v>
      </c>
      <c r="D797" s="68" t="s">
        <v>64</v>
      </c>
      <c r="E797" s="68" t="s">
        <v>65</v>
      </c>
      <c r="F797" s="69">
        <v>2240044090101</v>
      </c>
      <c r="G797" s="68" t="s">
        <v>64</v>
      </c>
      <c r="H797" s="68" t="s">
        <v>65</v>
      </c>
      <c r="I797" s="68" t="s">
        <v>66</v>
      </c>
      <c r="J797" s="68" t="s">
        <v>66</v>
      </c>
      <c r="K797" s="70">
        <v>0</v>
      </c>
      <c r="L797" s="70">
        <v>0</v>
      </c>
      <c r="M797" s="70">
        <v>0</v>
      </c>
      <c r="N797" s="70" t="s">
        <v>65</v>
      </c>
      <c r="O797" s="70">
        <v>0</v>
      </c>
      <c r="P797" s="70" t="s">
        <v>68</v>
      </c>
      <c r="Q797" s="70" t="s">
        <v>68</v>
      </c>
      <c r="R797" s="66"/>
      <c r="S797" s="67"/>
    </row>
    <row r="798" spans="2:19" x14ac:dyDescent="0.3">
      <c r="B798" s="66" t="s">
        <v>161</v>
      </c>
      <c r="C798" s="67" t="s">
        <v>1613</v>
      </c>
      <c r="D798" s="68" t="s">
        <v>65</v>
      </c>
      <c r="E798" s="68" t="s">
        <v>64</v>
      </c>
      <c r="F798" s="69">
        <v>1811705312010</v>
      </c>
      <c r="G798" s="68" t="s">
        <v>64</v>
      </c>
      <c r="H798" s="68" t="s">
        <v>65</v>
      </c>
      <c r="I798" s="68" t="s">
        <v>66</v>
      </c>
      <c r="J798" s="68" t="s">
        <v>66</v>
      </c>
      <c r="K798" s="70">
        <v>0</v>
      </c>
      <c r="L798" s="70">
        <v>0</v>
      </c>
      <c r="M798" s="70">
        <v>0</v>
      </c>
      <c r="N798" s="70" t="s">
        <v>65</v>
      </c>
      <c r="O798" s="70">
        <v>0</v>
      </c>
      <c r="P798" s="70" t="s">
        <v>68</v>
      </c>
      <c r="Q798" s="70" t="s">
        <v>68</v>
      </c>
      <c r="R798" s="66"/>
      <c r="S798" s="67"/>
    </row>
    <row r="799" spans="2:19" x14ac:dyDescent="0.3">
      <c r="B799" s="66" t="s">
        <v>511</v>
      </c>
      <c r="C799" s="67" t="s">
        <v>217</v>
      </c>
      <c r="D799" s="68" t="s">
        <v>64</v>
      </c>
      <c r="E799" s="68" t="s">
        <v>65</v>
      </c>
      <c r="F799" s="69" t="s">
        <v>1556</v>
      </c>
      <c r="G799" s="68" t="s">
        <v>65</v>
      </c>
      <c r="H799" s="68" t="s">
        <v>64</v>
      </c>
      <c r="I799" s="68" t="s">
        <v>66</v>
      </c>
      <c r="J799" s="68" t="s">
        <v>66</v>
      </c>
      <c r="K799" s="70">
        <v>0</v>
      </c>
      <c r="L799" s="70">
        <v>0</v>
      </c>
      <c r="M799" s="70">
        <v>0</v>
      </c>
      <c r="N799" s="70" t="s">
        <v>65</v>
      </c>
      <c r="O799" s="70">
        <v>0</v>
      </c>
      <c r="P799" s="70" t="s">
        <v>68</v>
      </c>
      <c r="Q799" s="70" t="s">
        <v>68</v>
      </c>
      <c r="R799" s="66"/>
      <c r="S799" s="67"/>
    </row>
    <row r="800" spans="2:19" x14ac:dyDescent="0.3">
      <c r="B800" s="66" t="s">
        <v>558</v>
      </c>
      <c r="C800" s="67" t="s">
        <v>217</v>
      </c>
      <c r="D800" s="68" t="s">
        <v>64</v>
      </c>
      <c r="E800" s="68" t="s">
        <v>65</v>
      </c>
      <c r="F800" s="69" t="s">
        <v>1556</v>
      </c>
      <c r="G800" s="68" t="s">
        <v>65</v>
      </c>
      <c r="H800" s="68" t="s">
        <v>64</v>
      </c>
      <c r="I800" s="68" t="s">
        <v>66</v>
      </c>
      <c r="J800" s="68" t="s">
        <v>66</v>
      </c>
      <c r="K800" s="70">
        <v>0</v>
      </c>
      <c r="L800" s="70">
        <v>0</v>
      </c>
      <c r="M800" s="70">
        <v>0</v>
      </c>
      <c r="N800" s="70" t="s">
        <v>65</v>
      </c>
      <c r="O800" s="70">
        <v>0</v>
      </c>
      <c r="P800" s="70" t="s">
        <v>68</v>
      </c>
      <c r="Q800" s="70" t="s">
        <v>68</v>
      </c>
      <c r="R800" s="66"/>
      <c r="S800" s="67"/>
    </row>
    <row r="801" spans="2:19" x14ac:dyDescent="0.3">
      <c r="B801" s="66" t="s">
        <v>1614</v>
      </c>
      <c r="C801" s="67" t="s">
        <v>163</v>
      </c>
      <c r="D801" s="68" t="s">
        <v>64</v>
      </c>
      <c r="E801" s="68" t="s">
        <v>65</v>
      </c>
      <c r="F801" s="69">
        <v>2567397810194</v>
      </c>
      <c r="G801" s="68" t="s">
        <v>64</v>
      </c>
      <c r="H801" s="68" t="s">
        <v>65</v>
      </c>
      <c r="I801" s="68" t="s">
        <v>66</v>
      </c>
      <c r="J801" s="68" t="s">
        <v>66</v>
      </c>
      <c r="K801" s="70">
        <v>0</v>
      </c>
      <c r="L801" s="70">
        <v>0</v>
      </c>
      <c r="M801" s="70">
        <v>0</v>
      </c>
      <c r="N801" s="70" t="s">
        <v>65</v>
      </c>
      <c r="O801" s="70">
        <v>0</v>
      </c>
      <c r="P801" s="70" t="s">
        <v>68</v>
      </c>
      <c r="Q801" s="70" t="s">
        <v>68</v>
      </c>
      <c r="R801" s="66"/>
      <c r="S801" s="67"/>
    </row>
    <row r="802" spans="2:19" x14ac:dyDescent="0.3">
      <c r="B802" s="66" t="s">
        <v>413</v>
      </c>
      <c r="C802" s="67" t="s">
        <v>461</v>
      </c>
      <c r="D802" s="68" t="s">
        <v>65</v>
      </c>
      <c r="E802" s="68" t="s">
        <v>64</v>
      </c>
      <c r="F802" s="69" t="s">
        <v>1556</v>
      </c>
      <c r="G802" s="68" t="s">
        <v>65</v>
      </c>
      <c r="H802" s="68" t="s">
        <v>64</v>
      </c>
      <c r="I802" s="68" t="s">
        <v>66</v>
      </c>
      <c r="J802" s="68" t="s">
        <v>66</v>
      </c>
      <c r="K802" s="70">
        <v>0</v>
      </c>
      <c r="L802" s="70">
        <v>0</v>
      </c>
      <c r="M802" s="70">
        <v>0</v>
      </c>
      <c r="N802" s="70" t="s">
        <v>65</v>
      </c>
      <c r="O802" s="70">
        <v>0</v>
      </c>
      <c r="P802" s="70" t="s">
        <v>68</v>
      </c>
      <c r="Q802" s="70" t="s">
        <v>68</v>
      </c>
      <c r="R802" s="66"/>
      <c r="S802" s="67"/>
    </row>
    <row r="803" spans="2:19" x14ac:dyDescent="0.3">
      <c r="B803" s="66" t="s">
        <v>161</v>
      </c>
      <c r="C803" s="67" t="s">
        <v>461</v>
      </c>
      <c r="D803" s="68" t="s">
        <v>65</v>
      </c>
      <c r="E803" s="68" t="s">
        <v>64</v>
      </c>
      <c r="F803" s="69" t="s">
        <v>1556</v>
      </c>
      <c r="G803" s="68" t="s">
        <v>65</v>
      </c>
      <c r="H803" s="68" t="s">
        <v>64</v>
      </c>
      <c r="I803" s="68" t="s">
        <v>66</v>
      </c>
      <c r="J803" s="68" t="s">
        <v>66</v>
      </c>
      <c r="K803" s="70">
        <v>0</v>
      </c>
      <c r="L803" s="70">
        <v>0</v>
      </c>
      <c r="M803" s="70">
        <v>0</v>
      </c>
      <c r="N803" s="70" t="s">
        <v>65</v>
      </c>
      <c r="O803" s="70">
        <v>0</v>
      </c>
      <c r="P803" s="70" t="s">
        <v>68</v>
      </c>
      <c r="Q803" s="70" t="s">
        <v>68</v>
      </c>
      <c r="R803" s="66"/>
      <c r="S803" s="67"/>
    </row>
    <row r="804" spans="2:19" x14ac:dyDescent="0.3">
      <c r="B804" s="66" t="s">
        <v>1615</v>
      </c>
      <c r="C804" s="67" t="s">
        <v>1616</v>
      </c>
      <c r="D804" s="68" t="s">
        <v>64</v>
      </c>
      <c r="E804" s="68" t="s">
        <v>65</v>
      </c>
      <c r="F804" s="69">
        <v>1958864290101</v>
      </c>
      <c r="G804" s="68" t="s">
        <v>64</v>
      </c>
      <c r="H804" s="68" t="s">
        <v>65</v>
      </c>
      <c r="I804" s="68" t="s">
        <v>66</v>
      </c>
      <c r="J804" s="68" t="s">
        <v>66</v>
      </c>
      <c r="K804" s="70">
        <v>0</v>
      </c>
      <c r="L804" s="70">
        <v>0</v>
      </c>
      <c r="M804" s="70">
        <v>0</v>
      </c>
      <c r="N804" s="70" t="s">
        <v>65</v>
      </c>
      <c r="O804" s="70">
        <v>0</v>
      </c>
      <c r="P804" s="70" t="s">
        <v>68</v>
      </c>
      <c r="Q804" s="70" t="s">
        <v>68</v>
      </c>
      <c r="R804" s="66"/>
      <c r="S804" s="67"/>
    </row>
    <row r="805" spans="2:19" x14ac:dyDescent="0.3">
      <c r="B805" s="66" t="s">
        <v>1464</v>
      </c>
      <c r="C805" s="67" t="s">
        <v>1617</v>
      </c>
      <c r="D805" s="68" t="s">
        <v>65</v>
      </c>
      <c r="E805" s="68" t="s">
        <v>64</v>
      </c>
      <c r="F805" s="69" t="s">
        <v>1414</v>
      </c>
      <c r="G805" s="68" t="s">
        <v>65</v>
      </c>
      <c r="H805" s="68" t="s">
        <v>64</v>
      </c>
      <c r="I805" s="68" t="s">
        <v>66</v>
      </c>
      <c r="J805" s="68" t="s">
        <v>66</v>
      </c>
      <c r="K805" s="70">
        <v>0</v>
      </c>
      <c r="L805" s="70">
        <v>0</v>
      </c>
      <c r="M805" s="70">
        <v>0</v>
      </c>
      <c r="N805" s="70" t="s">
        <v>65</v>
      </c>
      <c r="O805" s="70">
        <v>0</v>
      </c>
      <c r="P805" s="70" t="s">
        <v>68</v>
      </c>
      <c r="Q805" s="70" t="s">
        <v>68</v>
      </c>
      <c r="R805" s="66"/>
      <c r="S805" s="67"/>
    </row>
    <row r="806" spans="2:19" x14ac:dyDescent="0.3">
      <c r="B806" s="66" t="s">
        <v>1618</v>
      </c>
      <c r="C806" s="67" t="s">
        <v>1617</v>
      </c>
      <c r="D806" s="68" t="s">
        <v>65</v>
      </c>
      <c r="E806" s="68" t="s">
        <v>64</v>
      </c>
      <c r="F806" s="69">
        <v>3018779980101</v>
      </c>
      <c r="G806" s="68" t="s">
        <v>64</v>
      </c>
      <c r="H806" s="68" t="s">
        <v>65</v>
      </c>
      <c r="I806" s="68" t="s">
        <v>66</v>
      </c>
      <c r="J806" s="68" t="s">
        <v>66</v>
      </c>
      <c r="K806" s="70">
        <v>0</v>
      </c>
      <c r="L806" s="70">
        <v>0</v>
      </c>
      <c r="M806" s="70">
        <v>0</v>
      </c>
      <c r="N806" s="70" t="s">
        <v>65</v>
      </c>
      <c r="O806" s="70">
        <v>0</v>
      </c>
      <c r="P806" s="70" t="s">
        <v>68</v>
      </c>
      <c r="Q806" s="70" t="s">
        <v>68</v>
      </c>
      <c r="R806" s="66"/>
      <c r="S806" s="67"/>
    </row>
    <row r="807" spans="2:19" x14ac:dyDescent="0.3">
      <c r="B807" s="66" t="s">
        <v>481</v>
      </c>
      <c r="C807" s="67" t="s">
        <v>482</v>
      </c>
      <c r="D807" s="68" t="s">
        <v>65</v>
      </c>
      <c r="E807" s="68" t="s">
        <v>64</v>
      </c>
      <c r="F807" s="69">
        <v>2086713070110</v>
      </c>
      <c r="G807" s="68" t="s">
        <v>64</v>
      </c>
      <c r="H807" s="68" t="s">
        <v>65</v>
      </c>
      <c r="I807" s="68" t="s">
        <v>66</v>
      </c>
      <c r="J807" s="68" t="s">
        <v>66</v>
      </c>
      <c r="K807" s="70">
        <v>0</v>
      </c>
      <c r="L807" s="70">
        <v>0</v>
      </c>
      <c r="M807" s="70">
        <v>0</v>
      </c>
      <c r="N807" s="70" t="s">
        <v>65</v>
      </c>
      <c r="O807" s="70">
        <v>0</v>
      </c>
      <c r="P807" s="70" t="s">
        <v>68</v>
      </c>
      <c r="Q807" s="70" t="s">
        <v>68</v>
      </c>
      <c r="R807" s="66"/>
      <c r="S807" s="67"/>
    </row>
    <row r="808" spans="2:19" x14ac:dyDescent="0.3">
      <c r="B808" s="66" t="s">
        <v>425</v>
      </c>
      <c r="C808" s="67" t="s">
        <v>190</v>
      </c>
      <c r="D808" s="68" t="s">
        <v>65</v>
      </c>
      <c r="E808" s="68" t="s">
        <v>64</v>
      </c>
      <c r="F808" s="69">
        <v>2237460100101</v>
      </c>
      <c r="G808" s="68" t="s">
        <v>64</v>
      </c>
      <c r="H808" s="68" t="s">
        <v>64</v>
      </c>
      <c r="I808" s="68" t="s">
        <v>66</v>
      </c>
      <c r="J808" s="68" t="s">
        <v>65</v>
      </c>
      <c r="K808" s="70">
        <v>0</v>
      </c>
      <c r="L808" s="70">
        <v>0</v>
      </c>
      <c r="M808" s="70">
        <v>0</v>
      </c>
      <c r="N808" s="70" t="s">
        <v>65</v>
      </c>
      <c r="O808" s="70">
        <v>0</v>
      </c>
      <c r="P808" s="70" t="s">
        <v>68</v>
      </c>
      <c r="Q808" s="70" t="s">
        <v>68</v>
      </c>
      <c r="R808" s="66"/>
      <c r="S808" s="67"/>
    </row>
    <row r="809" spans="2:19" x14ac:dyDescent="0.3">
      <c r="B809" s="66" t="s">
        <v>1608</v>
      </c>
      <c r="C809" s="67" t="s">
        <v>460</v>
      </c>
      <c r="D809" s="68" t="s">
        <v>64</v>
      </c>
      <c r="E809" s="68" t="s">
        <v>65</v>
      </c>
      <c r="F809" s="69" t="s">
        <v>1402</v>
      </c>
      <c r="G809" s="68" t="s">
        <v>65</v>
      </c>
      <c r="H809" s="68" t="s">
        <v>64</v>
      </c>
      <c r="I809" s="68" t="s">
        <v>66</v>
      </c>
      <c r="J809" s="68" t="s">
        <v>66</v>
      </c>
      <c r="K809" s="70">
        <v>0</v>
      </c>
      <c r="L809" s="70">
        <v>0</v>
      </c>
      <c r="M809" s="70">
        <v>0</v>
      </c>
      <c r="N809" s="70" t="s">
        <v>65</v>
      </c>
      <c r="O809" s="70">
        <v>0</v>
      </c>
      <c r="P809" s="70" t="s">
        <v>68</v>
      </c>
      <c r="Q809" s="70" t="s">
        <v>68</v>
      </c>
      <c r="R809" s="66"/>
      <c r="S809" s="67"/>
    </row>
    <row r="810" spans="2:19" x14ac:dyDescent="0.3">
      <c r="B810" s="66" t="s">
        <v>179</v>
      </c>
      <c r="C810" s="67" t="s">
        <v>1604</v>
      </c>
      <c r="D810" s="68" t="s">
        <v>64</v>
      </c>
      <c r="E810" s="68" t="s">
        <v>65</v>
      </c>
      <c r="F810" s="69" t="s">
        <v>1402</v>
      </c>
      <c r="G810" s="68" t="s">
        <v>64</v>
      </c>
      <c r="H810" s="68" t="s">
        <v>65</v>
      </c>
      <c r="I810" s="68" t="s">
        <v>66</v>
      </c>
      <c r="J810" s="68" t="s">
        <v>66</v>
      </c>
      <c r="K810" s="70">
        <v>0</v>
      </c>
      <c r="L810" s="70">
        <v>0</v>
      </c>
      <c r="M810" s="70">
        <v>0</v>
      </c>
      <c r="N810" s="70" t="s">
        <v>65</v>
      </c>
      <c r="O810" s="70">
        <v>0</v>
      </c>
      <c r="P810" s="70" t="s">
        <v>68</v>
      </c>
      <c r="Q810" s="70" t="s">
        <v>68</v>
      </c>
      <c r="R810" s="66"/>
      <c r="S810" s="67"/>
    </row>
    <row r="811" spans="2:19" x14ac:dyDescent="0.3">
      <c r="B811" s="66" t="s">
        <v>1420</v>
      </c>
      <c r="C811" s="67" t="s">
        <v>1405</v>
      </c>
      <c r="D811" s="68" t="s">
        <v>64</v>
      </c>
      <c r="E811" s="68" t="s">
        <v>65</v>
      </c>
      <c r="F811" s="69" t="s">
        <v>1569</v>
      </c>
      <c r="G811" s="68" t="s">
        <v>65</v>
      </c>
      <c r="H811" s="68" t="s">
        <v>64</v>
      </c>
      <c r="I811" s="68" t="s">
        <v>66</v>
      </c>
      <c r="J811" s="68" t="s">
        <v>66</v>
      </c>
      <c r="K811" s="70">
        <v>0</v>
      </c>
      <c r="L811" s="70">
        <v>0</v>
      </c>
      <c r="M811" s="70">
        <v>0</v>
      </c>
      <c r="N811" s="70" t="s">
        <v>65</v>
      </c>
      <c r="O811" s="70">
        <v>0</v>
      </c>
      <c r="P811" s="70" t="s">
        <v>68</v>
      </c>
      <c r="Q811" s="70" t="s">
        <v>68</v>
      </c>
      <c r="R811" s="66"/>
      <c r="S811" s="67"/>
    </row>
    <row r="812" spans="2:19" x14ac:dyDescent="0.3">
      <c r="B812" s="66" t="s">
        <v>1619</v>
      </c>
      <c r="C812" s="67" t="s">
        <v>1620</v>
      </c>
      <c r="D812" s="68" t="s">
        <v>65</v>
      </c>
      <c r="E812" s="68" t="s">
        <v>64</v>
      </c>
      <c r="F812" s="69">
        <v>2464915160701</v>
      </c>
      <c r="G812" s="68" t="s">
        <v>64</v>
      </c>
      <c r="H812" s="68" t="s">
        <v>64</v>
      </c>
      <c r="I812" s="68" t="s">
        <v>65</v>
      </c>
      <c r="J812" s="68" t="s">
        <v>66</v>
      </c>
      <c r="K812" s="70">
        <v>0</v>
      </c>
      <c r="L812" s="70">
        <v>0</v>
      </c>
      <c r="M812" s="70">
        <v>0</v>
      </c>
      <c r="N812" s="70" t="s">
        <v>65</v>
      </c>
      <c r="O812" s="70">
        <v>0</v>
      </c>
      <c r="P812" s="70" t="s">
        <v>68</v>
      </c>
      <c r="Q812" s="70" t="s">
        <v>68</v>
      </c>
      <c r="R812" s="66"/>
      <c r="S812" s="67"/>
    </row>
    <row r="813" spans="2:19" x14ac:dyDescent="0.3">
      <c r="B813" s="66" t="s">
        <v>1621</v>
      </c>
      <c r="C813" s="67" t="s">
        <v>389</v>
      </c>
      <c r="D813" s="68" t="s">
        <v>65</v>
      </c>
      <c r="E813" s="68" t="s">
        <v>64</v>
      </c>
      <c r="F813" s="69">
        <v>2553292290101</v>
      </c>
      <c r="G813" s="68" t="s">
        <v>64</v>
      </c>
      <c r="H813" s="68" t="s">
        <v>65</v>
      </c>
      <c r="I813" s="68" t="s">
        <v>66</v>
      </c>
      <c r="J813" s="68" t="s">
        <v>66</v>
      </c>
      <c r="K813" s="70">
        <v>0</v>
      </c>
      <c r="L813" s="70">
        <v>0</v>
      </c>
      <c r="M813" s="70">
        <v>0</v>
      </c>
      <c r="N813" s="70" t="s">
        <v>65</v>
      </c>
      <c r="O813" s="70">
        <v>0</v>
      </c>
      <c r="P813" s="70" t="s">
        <v>68</v>
      </c>
      <c r="Q813" s="70" t="s">
        <v>68</v>
      </c>
      <c r="R813" s="66"/>
      <c r="S813" s="67"/>
    </row>
    <row r="814" spans="2:19" x14ac:dyDescent="0.3">
      <c r="B814" s="66" t="s">
        <v>1622</v>
      </c>
      <c r="C814" s="67" t="s">
        <v>204</v>
      </c>
      <c r="D814" s="68" t="s">
        <v>65</v>
      </c>
      <c r="E814" s="68" t="s">
        <v>64</v>
      </c>
      <c r="F814" s="69">
        <v>2215065430401</v>
      </c>
      <c r="G814" s="68" t="s">
        <v>64</v>
      </c>
      <c r="H814" s="68" t="s">
        <v>64</v>
      </c>
      <c r="I814" s="68" t="s">
        <v>65</v>
      </c>
      <c r="J814" s="68" t="s">
        <v>66</v>
      </c>
      <c r="K814" s="70">
        <v>0</v>
      </c>
      <c r="L814" s="70">
        <v>0</v>
      </c>
      <c r="M814" s="70">
        <v>0</v>
      </c>
      <c r="N814" s="70" t="s">
        <v>65</v>
      </c>
      <c r="O814" s="70">
        <v>0</v>
      </c>
      <c r="P814" s="70" t="s">
        <v>68</v>
      </c>
      <c r="Q814" s="70" t="s">
        <v>68</v>
      </c>
      <c r="R814" s="66"/>
      <c r="S814" s="67"/>
    </row>
    <row r="815" spans="2:19" x14ac:dyDescent="0.3">
      <c r="B815" s="66" t="s">
        <v>1609</v>
      </c>
      <c r="C815" s="67" t="s">
        <v>460</v>
      </c>
      <c r="D815" s="68" t="s">
        <v>64</v>
      </c>
      <c r="E815" s="68" t="s">
        <v>65</v>
      </c>
      <c r="F815" s="69" t="s">
        <v>1402</v>
      </c>
      <c r="G815" s="68" t="s">
        <v>65</v>
      </c>
      <c r="H815" s="68" t="s">
        <v>64</v>
      </c>
      <c r="I815" s="68" t="s">
        <v>66</v>
      </c>
      <c r="J815" s="68" t="s">
        <v>66</v>
      </c>
      <c r="K815" s="70">
        <v>0</v>
      </c>
      <c r="L815" s="70">
        <v>0</v>
      </c>
      <c r="M815" s="70">
        <v>0</v>
      </c>
      <c r="N815" s="70" t="s">
        <v>65</v>
      </c>
      <c r="O815" s="70">
        <v>0</v>
      </c>
      <c r="P815" s="70" t="s">
        <v>68</v>
      </c>
      <c r="Q815" s="70" t="s">
        <v>68</v>
      </c>
      <c r="R815" s="66"/>
      <c r="S815" s="67"/>
    </row>
    <row r="816" spans="2:19" x14ac:dyDescent="0.3">
      <c r="B816" s="66" t="s">
        <v>1516</v>
      </c>
      <c r="C816" s="67" t="s">
        <v>1623</v>
      </c>
      <c r="D816" s="68" t="s">
        <v>64</v>
      </c>
      <c r="E816" s="68" t="s">
        <v>65</v>
      </c>
      <c r="F816" s="69" t="s">
        <v>1554</v>
      </c>
      <c r="G816" s="68" t="s">
        <v>64</v>
      </c>
      <c r="H816" s="68" t="s">
        <v>65</v>
      </c>
      <c r="I816" s="68" t="s">
        <v>66</v>
      </c>
      <c r="J816" s="68" t="s">
        <v>66</v>
      </c>
      <c r="K816" s="70">
        <v>0</v>
      </c>
      <c r="L816" s="70">
        <v>0</v>
      </c>
      <c r="M816" s="70">
        <v>0</v>
      </c>
      <c r="N816" s="70">
        <v>0</v>
      </c>
      <c r="O816" s="70">
        <v>0</v>
      </c>
      <c r="P816" s="70">
        <v>0</v>
      </c>
      <c r="Q816" s="70">
        <v>0</v>
      </c>
      <c r="R816" s="66"/>
      <c r="S816" s="67"/>
    </row>
    <row r="817" spans="2:19" x14ac:dyDescent="0.3">
      <c r="B817" s="66" t="s">
        <v>1624</v>
      </c>
      <c r="C817" s="67" t="s">
        <v>1625</v>
      </c>
      <c r="D817" s="68" t="s">
        <v>65</v>
      </c>
      <c r="E817" s="68" t="s">
        <v>64</v>
      </c>
      <c r="F817" s="69">
        <v>2604073560101</v>
      </c>
      <c r="G817" s="68" t="s">
        <v>64</v>
      </c>
      <c r="H817" s="68" t="s">
        <v>64</v>
      </c>
      <c r="I817" s="68" t="s">
        <v>65</v>
      </c>
      <c r="J817" s="68" t="s">
        <v>66</v>
      </c>
      <c r="K817" s="70">
        <v>0</v>
      </c>
      <c r="L817" s="70">
        <v>0</v>
      </c>
      <c r="M817" s="70">
        <v>0</v>
      </c>
      <c r="N817" s="70" t="s">
        <v>65</v>
      </c>
      <c r="O817" s="70">
        <v>0</v>
      </c>
      <c r="P817" s="70" t="s">
        <v>68</v>
      </c>
      <c r="Q817" s="70" t="s">
        <v>68</v>
      </c>
      <c r="R817" s="66"/>
      <c r="S817" s="67"/>
    </row>
    <row r="818" spans="2:19" x14ac:dyDescent="0.3">
      <c r="B818" s="66" t="s">
        <v>1626</v>
      </c>
      <c r="C818" s="67" t="s">
        <v>1625</v>
      </c>
      <c r="D818" s="68" t="s">
        <v>65</v>
      </c>
      <c r="E818" s="68" t="s">
        <v>64</v>
      </c>
      <c r="F818" s="69" t="s">
        <v>1402</v>
      </c>
      <c r="G818" s="68" t="s">
        <v>65</v>
      </c>
      <c r="H818" s="68" t="s">
        <v>64</v>
      </c>
      <c r="I818" s="68" t="s">
        <v>66</v>
      </c>
      <c r="J818" s="68" t="s">
        <v>66</v>
      </c>
      <c r="K818" s="70">
        <v>0</v>
      </c>
      <c r="L818" s="70">
        <v>0</v>
      </c>
      <c r="M818" s="70">
        <v>0</v>
      </c>
      <c r="N818" s="70" t="s">
        <v>65</v>
      </c>
      <c r="O818" s="70">
        <v>0</v>
      </c>
      <c r="P818" s="70" t="s">
        <v>68</v>
      </c>
      <c r="Q818" s="70" t="s">
        <v>68</v>
      </c>
      <c r="R818" s="66"/>
      <c r="S818" s="67"/>
    </row>
    <row r="819" spans="2:19" x14ac:dyDescent="0.3">
      <c r="B819" s="66" t="s">
        <v>161</v>
      </c>
      <c r="C819" s="67" t="s">
        <v>158</v>
      </c>
      <c r="D819" s="68" t="s">
        <v>65</v>
      </c>
      <c r="E819" s="68" t="s">
        <v>64</v>
      </c>
      <c r="F819" s="69">
        <v>1811705312010</v>
      </c>
      <c r="G819" s="68" t="s">
        <v>64</v>
      </c>
      <c r="H819" s="68" t="s">
        <v>65</v>
      </c>
      <c r="I819" s="68" t="s">
        <v>66</v>
      </c>
      <c r="J819" s="68" t="s">
        <v>66</v>
      </c>
      <c r="K819" s="70">
        <v>0</v>
      </c>
      <c r="L819" s="70">
        <v>0</v>
      </c>
      <c r="M819" s="70">
        <v>0</v>
      </c>
      <c r="N819" s="70" t="s">
        <v>65</v>
      </c>
      <c r="O819" s="70">
        <v>0</v>
      </c>
      <c r="P819" s="70" t="s">
        <v>68</v>
      </c>
      <c r="Q819" s="70" t="s">
        <v>68</v>
      </c>
      <c r="R819" s="66"/>
      <c r="S819" s="67"/>
    </row>
    <row r="820" spans="2:19" x14ac:dyDescent="0.3">
      <c r="B820" s="66" t="s">
        <v>179</v>
      </c>
      <c r="C820" s="67" t="s">
        <v>217</v>
      </c>
      <c r="D820" s="68" t="s">
        <v>64</v>
      </c>
      <c r="E820" s="68" t="s">
        <v>65</v>
      </c>
      <c r="F820" s="69" t="s">
        <v>1402</v>
      </c>
      <c r="G820" s="68" t="s">
        <v>65</v>
      </c>
      <c r="H820" s="68" t="s">
        <v>64</v>
      </c>
      <c r="I820" s="68" t="s">
        <v>66</v>
      </c>
      <c r="J820" s="68" t="s">
        <v>66</v>
      </c>
      <c r="K820" s="70">
        <v>0</v>
      </c>
      <c r="L820" s="70">
        <v>0</v>
      </c>
      <c r="M820" s="70">
        <v>0</v>
      </c>
      <c r="N820" s="70" t="s">
        <v>65</v>
      </c>
      <c r="O820" s="70">
        <v>0</v>
      </c>
      <c r="P820" s="70" t="s">
        <v>68</v>
      </c>
      <c r="Q820" s="70" t="s">
        <v>68</v>
      </c>
      <c r="R820" s="66"/>
      <c r="S820" s="67"/>
    </row>
    <row r="821" spans="2:19" x14ac:dyDescent="0.3">
      <c r="B821" s="66" t="s">
        <v>558</v>
      </c>
      <c r="C821" s="67" t="s">
        <v>217</v>
      </c>
      <c r="D821" s="68" t="s">
        <v>64</v>
      </c>
      <c r="E821" s="68" t="s">
        <v>65</v>
      </c>
      <c r="F821" s="69" t="s">
        <v>1402</v>
      </c>
      <c r="G821" s="68" t="s">
        <v>65</v>
      </c>
      <c r="H821" s="68" t="s">
        <v>64</v>
      </c>
      <c r="I821" s="68" t="s">
        <v>66</v>
      </c>
      <c r="J821" s="68" t="s">
        <v>66</v>
      </c>
      <c r="K821" s="70">
        <v>0</v>
      </c>
      <c r="L821" s="70">
        <v>0</v>
      </c>
      <c r="M821" s="70">
        <v>0</v>
      </c>
      <c r="N821" s="70" t="s">
        <v>65</v>
      </c>
      <c r="O821" s="70">
        <v>0</v>
      </c>
      <c r="P821" s="70" t="s">
        <v>68</v>
      </c>
      <c r="Q821" s="70" t="s">
        <v>68</v>
      </c>
      <c r="R821" s="66"/>
      <c r="S821" s="67"/>
    </row>
    <row r="822" spans="2:19" x14ac:dyDescent="0.3">
      <c r="B822" s="66" t="s">
        <v>1627</v>
      </c>
      <c r="C822" s="67" t="s">
        <v>1616</v>
      </c>
      <c r="D822" s="68" t="s">
        <v>64</v>
      </c>
      <c r="E822" s="68" t="s">
        <v>65</v>
      </c>
      <c r="F822" s="69">
        <v>1958864290101</v>
      </c>
      <c r="G822" s="68" t="s">
        <v>64</v>
      </c>
      <c r="H822" s="68" t="s">
        <v>65</v>
      </c>
      <c r="I822" s="68" t="s">
        <v>66</v>
      </c>
      <c r="J822" s="68" t="s">
        <v>66</v>
      </c>
      <c r="K822" s="70">
        <v>0</v>
      </c>
      <c r="L822" s="70">
        <v>0</v>
      </c>
      <c r="M822" s="70">
        <v>0</v>
      </c>
      <c r="N822" s="70" t="s">
        <v>65</v>
      </c>
      <c r="O822" s="70">
        <v>0</v>
      </c>
      <c r="P822" s="70" t="s">
        <v>68</v>
      </c>
      <c r="Q822" s="70" t="s">
        <v>68</v>
      </c>
      <c r="R822" s="66"/>
      <c r="S822" s="67"/>
    </row>
    <row r="823" spans="2:19" x14ac:dyDescent="0.3">
      <c r="B823" s="66" t="s">
        <v>1481</v>
      </c>
      <c r="C823" s="67" t="s">
        <v>424</v>
      </c>
      <c r="D823" s="68" t="s">
        <v>64</v>
      </c>
      <c r="E823" s="68" t="s">
        <v>65</v>
      </c>
      <c r="F823" s="69">
        <v>2221261360101</v>
      </c>
      <c r="G823" s="68" t="s">
        <v>64</v>
      </c>
      <c r="H823" s="68" t="s">
        <v>65</v>
      </c>
      <c r="I823" s="68" t="s">
        <v>66</v>
      </c>
      <c r="J823" s="68" t="s">
        <v>66</v>
      </c>
      <c r="K823" s="70">
        <v>0</v>
      </c>
      <c r="L823" s="70">
        <v>0</v>
      </c>
      <c r="M823" s="70">
        <v>0</v>
      </c>
      <c r="N823" s="70" t="s">
        <v>65</v>
      </c>
      <c r="O823" s="70">
        <v>0</v>
      </c>
      <c r="P823" s="70" t="s">
        <v>68</v>
      </c>
      <c r="Q823" s="70" t="s">
        <v>68</v>
      </c>
      <c r="R823" s="66"/>
      <c r="S823" s="67"/>
    </row>
    <row r="824" spans="2:19" x14ac:dyDescent="0.3">
      <c r="B824" s="66" t="s">
        <v>1516</v>
      </c>
      <c r="C824" s="67" t="s">
        <v>1623</v>
      </c>
      <c r="D824" s="68" t="s">
        <v>64</v>
      </c>
      <c r="E824" s="68" t="s">
        <v>65</v>
      </c>
      <c r="F824" s="69">
        <v>0</v>
      </c>
      <c r="G824" s="68" t="s">
        <v>64</v>
      </c>
      <c r="H824" s="68" t="s">
        <v>65</v>
      </c>
      <c r="I824" s="68" t="s">
        <v>66</v>
      </c>
      <c r="J824" s="68" t="s">
        <v>66</v>
      </c>
      <c r="K824" s="70">
        <v>0</v>
      </c>
      <c r="L824" s="70">
        <v>0</v>
      </c>
      <c r="M824" s="70">
        <v>0</v>
      </c>
      <c r="N824" s="70">
        <v>0</v>
      </c>
      <c r="O824" s="70">
        <v>0</v>
      </c>
      <c r="P824" s="70">
        <v>0</v>
      </c>
      <c r="Q824" s="70">
        <v>0</v>
      </c>
      <c r="R824" s="66"/>
      <c r="S824" s="67"/>
    </row>
    <row r="825" spans="2:19" x14ac:dyDescent="0.3">
      <c r="B825" s="66" t="s">
        <v>1628</v>
      </c>
      <c r="C825" s="67" t="s">
        <v>1629</v>
      </c>
      <c r="D825" s="68" t="s">
        <v>64</v>
      </c>
      <c r="E825" s="68" t="s">
        <v>65</v>
      </c>
      <c r="F825" s="69" t="s">
        <v>1402</v>
      </c>
      <c r="G825" s="68" t="s">
        <v>64</v>
      </c>
      <c r="H825" s="68" t="s">
        <v>65</v>
      </c>
      <c r="I825" s="68" t="s">
        <v>66</v>
      </c>
      <c r="J825" s="68" t="s">
        <v>66</v>
      </c>
      <c r="K825" s="70">
        <v>0</v>
      </c>
      <c r="L825" s="70">
        <v>0</v>
      </c>
      <c r="M825" s="70">
        <v>0</v>
      </c>
      <c r="N825" s="70" t="s">
        <v>65</v>
      </c>
      <c r="O825" s="70">
        <v>0</v>
      </c>
      <c r="P825" s="70" t="s">
        <v>68</v>
      </c>
      <c r="Q825" s="70" t="s">
        <v>68</v>
      </c>
      <c r="R825" s="66"/>
      <c r="S825" s="67"/>
    </row>
    <row r="826" spans="2:19" x14ac:dyDescent="0.3">
      <c r="B826" s="66" t="s">
        <v>506</v>
      </c>
      <c r="C826" s="67" t="s">
        <v>507</v>
      </c>
      <c r="D826" s="68" t="s">
        <v>65</v>
      </c>
      <c r="E826" s="68" t="s">
        <v>64</v>
      </c>
      <c r="F826" s="69">
        <v>2422783961301</v>
      </c>
      <c r="G826" s="68" t="s">
        <v>64</v>
      </c>
      <c r="H826" s="68" t="s">
        <v>64</v>
      </c>
      <c r="I826" s="68" t="s">
        <v>65</v>
      </c>
      <c r="J826" s="68" t="s">
        <v>66</v>
      </c>
      <c r="K826" s="70">
        <v>0</v>
      </c>
      <c r="L826" s="70">
        <v>0</v>
      </c>
      <c r="M826" s="70">
        <v>0</v>
      </c>
      <c r="N826" s="70" t="s">
        <v>65</v>
      </c>
      <c r="O826" s="70">
        <v>0</v>
      </c>
      <c r="P826" s="70" t="s">
        <v>68</v>
      </c>
      <c r="Q826" s="70" t="s">
        <v>68</v>
      </c>
      <c r="R826" s="66"/>
      <c r="S826" s="67"/>
    </row>
    <row r="827" spans="2:19" x14ac:dyDescent="0.3">
      <c r="B827" s="66" t="s">
        <v>1630</v>
      </c>
      <c r="C827" s="67" t="s">
        <v>605</v>
      </c>
      <c r="D827" s="68" t="s">
        <v>64</v>
      </c>
      <c r="E827" s="68" t="s">
        <v>65</v>
      </c>
      <c r="F827" s="69" t="s">
        <v>1402</v>
      </c>
      <c r="G827" s="68" t="s">
        <v>65</v>
      </c>
      <c r="H827" s="68" t="s">
        <v>64</v>
      </c>
      <c r="I827" s="68" t="s">
        <v>66</v>
      </c>
      <c r="J827" s="68" t="s">
        <v>66</v>
      </c>
      <c r="K827" s="70">
        <v>0</v>
      </c>
      <c r="L827" s="70">
        <v>0</v>
      </c>
      <c r="M827" s="70">
        <v>0</v>
      </c>
      <c r="N827" s="70" t="s">
        <v>65</v>
      </c>
      <c r="O827" s="70">
        <v>0</v>
      </c>
      <c r="P827" s="70" t="s">
        <v>68</v>
      </c>
      <c r="Q827" s="70" t="s">
        <v>68</v>
      </c>
      <c r="R827" s="66"/>
      <c r="S827" s="67"/>
    </row>
    <row r="828" spans="2:19" x14ac:dyDescent="0.3">
      <c r="B828" s="66" t="s">
        <v>1484</v>
      </c>
      <c r="C828" s="67" t="s">
        <v>389</v>
      </c>
      <c r="D828" s="68" t="s">
        <v>65</v>
      </c>
      <c r="E828" s="68" t="s">
        <v>64</v>
      </c>
      <c r="F828" s="69">
        <v>1662427050611</v>
      </c>
      <c r="G828" s="68" t="s">
        <v>64</v>
      </c>
      <c r="H828" s="68" t="s">
        <v>64</v>
      </c>
      <c r="I828" s="68" t="s">
        <v>65</v>
      </c>
      <c r="J828" s="68" t="s">
        <v>66</v>
      </c>
      <c r="K828" s="70">
        <v>0</v>
      </c>
      <c r="L828" s="70">
        <v>0</v>
      </c>
      <c r="M828" s="70">
        <v>0</v>
      </c>
      <c r="N828" s="70" t="s">
        <v>65</v>
      </c>
      <c r="O828" s="70">
        <v>0</v>
      </c>
      <c r="P828" s="70" t="s">
        <v>68</v>
      </c>
      <c r="Q828" s="70" t="s">
        <v>68</v>
      </c>
      <c r="R828" s="66"/>
      <c r="S828" s="67"/>
    </row>
    <row r="829" spans="2:19" x14ac:dyDescent="0.3">
      <c r="B829" s="66" t="s">
        <v>1602</v>
      </c>
      <c r="C829" s="67" t="s">
        <v>368</v>
      </c>
      <c r="D829" s="68" t="s">
        <v>64</v>
      </c>
      <c r="E829" s="68" t="s">
        <v>65</v>
      </c>
      <c r="F829" s="69" t="s">
        <v>1402</v>
      </c>
      <c r="G829" s="68" t="s">
        <v>64</v>
      </c>
      <c r="H829" s="68" t="s">
        <v>64</v>
      </c>
      <c r="I829" s="68" t="s">
        <v>65</v>
      </c>
      <c r="J829" s="68" t="s">
        <v>66</v>
      </c>
      <c r="K829" s="70">
        <v>0</v>
      </c>
      <c r="L829" s="70">
        <v>0</v>
      </c>
      <c r="M829" s="70">
        <v>0</v>
      </c>
      <c r="N829" s="70" t="s">
        <v>65</v>
      </c>
      <c r="O829" s="70">
        <v>0</v>
      </c>
      <c r="P829" s="70" t="s">
        <v>68</v>
      </c>
      <c r="Q829" s="70" t="s">
        <v>68</v>
      </c>
      <c r="R829" s="66"/>
      <c r="S829" s="67"/>
    </row>
    <row r="830" spans="2:19" x14ac:dyDescent="0.3">
      <c r="B830" s="66" t="s">
        <v>1602</v>
      </c>
      <c r="C830" s="67" t="s">
        <v>368</v>
      </c>
      <c r="D830" s="68" t="s">
        <v>64</v>
      </c>
      <c r="E830" s="68" t="s">
        <v>65</v>
      </c>
      <c r="F830" s="69">
        <v>2753056510101</v>
      </c>
      <c r="G830" s="68" t="s">
        <v>65</v>
      </c>
      <c r="H830" s="68" t="s">
        <v>64</v>
      </c>
      <c r="I830" s="68" t="s">
        <v>66</v>
      </c>
      <c r="J830" s="68" t="s">
        <v>66</v>
      </c>
      <c r="K830" s="70">
        <v>0</v>
      </c>
      <c r="L830" s="70">
        <v>0</v>
      </c>
      <c r="M830" s="70">
        <v>0</v>
      </c>
      <c r="N830" s="70" t="s">
        <v>65</v>
      </c>
      <c r="O830" s="70">
        <v>0</v>
      </c>
      <c r="P830" s="70" t="s">
        <v>68</v>
      </c>
      <c r="Q830" s="70" t="s">
        <v>68</v>
      </c>
      <c r="R830" s="66"/>
      <c r="S830" s="67"/>
    </row>
    <row r="831" spans="2:19" x14ac:dyDescent="0.3">
      <c r="B831" s="66" t="s">
        <v>121</v>
      </c>
      <c r="C831" s="67" t="s">
        <v>605</v>
      </c>
      <c r="D831" s="68" t="s">
        <v>64</v>
      </c>
      <c r="E831" s="68" t="s">
        <v>65</v>
      </c>
      <c r="F831" s="69" t="s">
        <v>1402</v>
      </c>
      <c r="G831" s="68" t="s">
        <v>65</v>
      </c>
      <c r="H831" s="68" t="s">
        <v>64</v>
      </c>
      <c r="I831" s="68" t="s">
        <v>66</v>
      </c>
      <c r="J831" s="68" t="s">
        <v>66</v>
      </c>
      <c r="K831" s="70">
        <v>0</v>
      </c>
      <c r="L831" s="70">
        <v>0</v>
      </c>
      <c r="M831" s="70">
        <v>0</v>
      </c>
      <c r="N831" s="70" t="s">
        <v>65</v>
      </c>
      <c r="O831" s="70">
        <v>0</v>
      </c>
      <c r="P831" s="70" t="s">
        <v>68</v>
      </c>
      <c r="Q831" s="70" t="s">
        <v>68</v>
      </c>
      <c r="R831" s="66"/>
      <c r="S831" s="67"/>
    </row>
    <row r="832" spans="2:19" x14ac:dyDescent="0.3">
      <c r="B832" s="66" t="s">
        <v>484</v>
      </c>
      <c r="C832" s="67" t="s">
        <v>605</v>
      </c>
      <c r="D832" s="68" t="s">
        <v>65</v>
      </c>
      <c r="E832" s="68" t="s">
        <v>64</v>
      </c>
      <c r="F832" s="69" t="s">
        <v>1402</v>
      </c>
      <c r="G832" s="68" t="s">
        <v>65</v>
      </c>
      <c r="H832" s="68" t="s">
        <v>64</v>
      </c>
      <c r="I832" s="68" t="s">
        <v>66</v>
      </c>
      <c r="J832" s="68" t="s">
        <v>66</v>
      </c>
      <c r="K832" s="70">
        <v>0</v>
      </c>
      <c r="L832" s="70">
        <v>0</v>
      </c>
      <c r="M832" s="70">
        <v>0</v>
      </c>
      <c r="N832" s="70" t="s">
        <v>65</v>
      </c>
      <c r="O832" s="70">
        <v>0</v>
      </c>
      <c r="P832" s="70" t="s">
        <v>68</v>
      </c>
      <c r="Q832" s="70" t="s">
        <v>68</v>
      </c>
      <c r="R832" s="66"/>
      <c r="S832" s="67"/>
    </row>
    <row r="833" spans="2:19" x14ac:dyDescent="0.3">
      <c r="B833" s="66" t="s">
        <v>484</v>
      </c>
      <c r="C833" s="67" t="s">
        <v>485</v>
      </c>
      <c r="D833" s="68" t="s">
        <v>65</v>
      </c>
      <c r="E833" s="68" t="s">
        <v>64</v>
      </c>
      <c r="F833" s="69">
        <v>1814209101712</v>
      </c>
      <c r="G833" s="68" t="s">
        <v>64</v>
      </c>
      <c r="H833" s="68" t="s">
        <v>64</v>
      </c>
      <c r="I833" s="68" t="s">
        <v>65</v>
      </c>
      <c r="J833" s="68" t="s">
        <v>66</v>
      </c>
      <c r="K833" s="70">
        <v>0</v>
      </c>
      <c r="L833" s="70">
        <v>0</v>
      </c>
      <c r="M833" s="70">
        <v>0</v>
      </c>
      <c r="N833" s="70" t="s">
        <v>65</v>
      </c>
      <c r="O833" s="70">
        <v>0</v>
      </c>
      <c r="P833" s="70" t="s">
        <v>1631</v>
      </c>
      <c r="Q833" s="70" t="s">
        <v>1632</v>
      </c>
      <c r="R833" s="66"/>
      <c r="S833" s="67"/>
    </row>
    <row r="834" spans="2:19" x14ac:dyDescent="0.3">
      <c r="B834" s="66" t="s">
        <v>1633</v>
      </c>
      <c r="C834" s="67" t="s">
        <v>1623</v>
      </c>
      <c r="D834" s="68" t="s">
        <v>65</v>
      </c>
      <c r="E834" s="68" t="s">
        <v>64</v>
      </c>
      <c r="F834" s="69">
        <v>1866110990101</v>
      </c>
      <c r="G834" s="68" t="s">
        <v>64</v>
      </c>
      <c r="H834" s="68" t="s">
        <v>64</v>
      </c>
      <c r="I834" s="68" t="s">
        <v>65</v>
      </c>
      <c r="J834" s="68" t="s">
        <v>66</v>
      </c>
      <c r="K834" s="70">
        <v>0</v>
      </c>
      <c r="L834" s="70">
        <v>0</v>
      </c>
      <c r="M834" s="70">
        <v>0</v>
      </c>
      <c r="N834" s="70" t="s">
        <v>65</v>
      </c>
      <c r="O834" s="70">
        <v>0</v>
      </c>
      <c r="P834" s="70" t="s">
        <v>68</v>
      </c>
      <c r="Q834" s="70" t="s">
        <v>68</v>
      </c>
      <c r="R834" s="66"/>
      <c r="S834" s="67"/>
    </row>
    <row r="835" spans="2:19" x14ac:dyDescent="0.3">
      <c r="B835" s="66" t="s">
        <v>1634</v>
      </c>
      <c r="C835" s="67" t="s">
        <v>317</v>
      </c>
      <c r="D835" s="68" t="s">
        <v>65</v>
      </c>
      <c r="E835" s="68" t="s">
        <v>64</v>
      </c>
      <c r="F835" s="69" t="s">
        <v>1402</v>
      </c>
      <c r="G835" s="68" t="s">
        <v>64</v>
      </c>
      <c r="H835" s="68" t="s">
        <v>65</v>
      </c>
      <c r="I835" s="68" t="s">
        <v>66</v>
      </c>
      <c r="J835" s="68" t="s">
        <v>66</v>
      </c>
      <c r="K835" s="70">
        <v>0</v>
      </c>
      <c r="L835" s="70">
        <v>0</v>
      </c>
      <c r="M835" s="70">
        <v>0</v>
      </c>
      <c r="N835" s="70" t="s">
        <v>65</v>
      </c>
      <c r="O835" s="70">
        <v>0</v>
      </c>
      <c r="P835" s="70" t="s">
        <v>68</v>
      </c>
      <c r="Q835" s="70" t="s">
        <v>68</v>
      </c>
      <c r="R835" s="66"/>
      <c r="S835" s="67"/>
    </row>
    <row r="836" spans="2:19" x14ac:dyDescent="0.3">
      <c r="B836" s="66" t="s">
        <v>1518</v>
      </c>
      <c r="C836" s="67" t="s">
        <v>192</v>
      </c>
      <c r="D836" s="68" t="s">
        <v>65</v>
      </c>
      <c r="E836" s="68" t="s">
        <v>64</v>
      </c>
      <c r="F836" s="69" t="s">
        <v>1402</v>
      </c>
      <c r="G836" s="68" t="s">
        <v>64</v>
      </c>
      <c r="H836" s="68" t="s">
        <v>65</v>
      </c>
      <c r="I836" s="68" t="s">
        <v>66</v>
      </c>
      <c r="J836" s="68" t="s">
        <v>66</v>
      </c>
      <c r="K836" s="70">
        <v>0</v>
      </c>
      <c r="L836" s="70">
        <v>0</v>
      </c>
      <c r="M836" s="70">
        <v>0</v>
      </c>
      <c r="N836" s="70" t="s">
        <v>65</v>
      </c>
      <c r="O836" s="70">
        <v>0</v>
      </c>
      <c r="P836" s="70" t="s">
        <v>68</v>
      </c>
      <c r="Q836" s="70" t="s">
        <v>68</v>
      </c>
      <c r="R836" s="66"/>
      <c r="S836" s="67"/>
    </row>
    <row r="837" spans="2:19" x14ac:dyDescent="0.3">
      <c r="B837" s="66" t="s">
        <v>481</v>
      </c>
      <c r="C837" s="67" t="s">
        <v>1584</v>
      </c>
      <c r="D837" s="68" t="s">
        <v>65</v>
      </c>
      <c r="E837" s="68" t="s">
        <v>64</v>
      </c>
      <c r="F837" s="69">
        <v>2177534422007</v>
      </c>
      <c r="G837" s="68" t="s">
        <v>64</v>
      </c>
      <c r="H837" s="68" t="s">
        <v>65</v>
      </c>
      <c r="I837" s="68" t="s">
        <v>66</v>
      </c>
      <c r="J837" s="68" t="s">
        <v>66</v>
      </c>
      <c r="K837" s="70">
        <v>0</v>
      </c>
      <c r="L837" s="70">
        <v>0</v>
      </c>
      <c r="M837" s="70">
        <v>0</v>
      </c>
      <c r="N837" s="70" t="s">
        <v>65</v>
      </c>
      <c r="O837" s="70">
        <v>0</v>
      </c>
      <c r="P837" s="70" t="s">
        <v>68</v>
      </c>
      <c r="Q837" s="70" t="s">
        <v>68</v>
      </c>
      <c r="R837" s="66"/>
      <c r="S837" s="67"/>
    </row>
    <row r="838" spans="2:19" x14ac:dyDescent="0.3">
      <c r="B838" s="66" t="s">
        <v>1602</v>
      </c>
      <c r="C838" s="67" t="s">
        <v>1603</v>
      </c>
      <c r="D838" s="68" t="s">
        <v>64</v>
      </c>
      <c r="E838" s="68" t="s">
        <v>65</v>
      </c>
      <c r="F838" s="69" t="s">
        <v>1402</v>
      </c>
      <c r="G838" s="68" t="s">
        <v>65</v>
      </c>
      <c r="H838" s="68" t="s">
        <v>64</v>
      </c>
      <c r="I838" s="68" t="s">
        <v>66</v>
      </c>
      <c r="J838" s="68" t="s">
        <v>66</v>
      </c>
      <c r="K838" s="70">
        <v>0</v>
      </c>
      <c r="L838" s="70">
        <v>0</v>
      </c>
      <c r="M838" s="70">
        <v>0</v>
      </c>
      <c r="N838" s="70" t="s">
        <v>65</v>
      </c>
      <c r="O838" s="70">
        <v>0</v>
      </c>
      <c r="P838" s="70" t="s">
        <v>68</v>
      </c>
      <c r="Q838" s="70" t="s">
        <v>68</v>
      </c>
      <c r="R838" s="66"/>
      <c r="S838" s="67"/>
    </row>
    <row r="839" spans="2:19" x14ac:dyDescent="0.3">
      <c r="B839" s="66" t="s">
        <v>1581</v>
      </c>
      <c r="C839" s="67" t="s">
        <v>163</v>
      </c>
      <c r="D839" s="68" t="s">
        <v>65</v>
      </c>
      <c r="E839" s="68" t="s">
        <v>64</v>
      </c>
      <c r="F839" s="69" t="s">
        <v>1402</v>
      </c>
      <c r="G839" s="68" t="s">
        <v>65</v>
      </c>
      <c r="H839" s="68" t="s">
        <v>64</v>
      </c>
      <c r="I839" s="68" t="s">
        <v>66</v>
      </c>
      <c r="J839" s="68" t="s">
        <v>66</v>
      </c>
      <c r="K839" s="70">
        <v>0</v>
      </c>
      <c r="L839" s="70">
        <v>0</v>
      </c>
      <c r="M839" s="70">
        <v>0</v>
      </c>
      <c r="N839" s="70" t="s">
        <v>65</v>
      </c>
      <c r="O839" s="70">
        <v>0</v>
      </c>
      <c r="P839" s="70" t="s">
        <v>68</v>
      </c>
      <c r="Q839" s="70" t="s">
        <v>68</v>
      </c>
      <c r="R839" s="66"/>
      <c r="S839" s="67"/>
    </row>
    <row r="840" spans="2:19" x14ac:dyDescent="0.3">
      <c r="B840" s="66" t="s">
        <v>1635</v>
      </c>
      <c r="C840" s="67" t="s">
        <v>163</v>
      </c>
      <c r="D840" s="68" t="s">
        <v>64</v>
      </c>
      <c r="E840" s="68" t="s">
        <v>65</v>
      </c>
      <c r="F840" s="69">
        <v>1615273611416</v>
      </c>
      <c r="G840" s="68" t="s">
        <v>64</v>
      </c>
      <c r="H840" s="68" t="s">
        <v>64</v>
      </c>
      <c r="I840" s="68" t="s">
        <v>65</v>
      </c>
      <c r="J840" s="68" t="s">
        <v>66</v>
      </c>
      <c r="K840" s="70">
        <v>0</v>
      </c>
      <c r="L840" s="70">
        <v>0</v>
      </c>
      <c r="M840" s="70">
        <v>0</v>
      </c>
      <c r="N840" s="70" t="s">
        <v>65</v>
      </c>
      <c r="O840" s="70">
        <v>0</v>
      </c>
      <c r="P840" s="70" t="s">
        <v>1636</v>
      </c>
      <c r="Q840" s="70" t="s">
        <v>1637</v>
      </c>
      <c r="R840" s="66"/>
      <c r="S840" s="67"/>
    </row>
    <row r="841" spans="2:19" x14ac:dyDescent="0.3">
      <c r="B841" s="66" t="s">
        <v>479</v>
      </c>
      <c r="C841" s="67" t="s">
        <v>480</v>
      </c>
      <c r="D841" s="68" t="s">
        <v>65</v>
      </c>
      <c r="E841" s="68" t="s">
        <v>64</v>
      </c>
      <c r="F841" s="69">
        <v>1645639700101</v>
      </c>
      <c r="G841" s="68" t="s">
        <v>64</v>
      </c>
      <c r="H841" s="68" t="s">
        <v>64</v>
      </c>
      <c r="I841" s="68" t="s">
        <v>65</v>
      </c>
      <c r="J841" s="68" t="s">
        <v>66</v>
      </c>
      <c r="K841" s="70">
        <v>0</v>
      </c>
      <c r="L841" s="70">
        <v>0</v>
      </c>
      <c r="M841" s="70">
        <v>0</v>
      </c>
      <c r="N841" s="70" t="s">
        <v>65</v>
      </c>
      <c r="O841" s="70">
        <v>0</v>
      </c>
      <c r="P841" s="70" t="s">
        <v>68</v>
      </c>
      <c r="Q841" s="70" t="s">
        <v>68</v>
      </c>
      <c r="R841" s="66"/>
      <c r="S841" s="67"/>
    </row>
    <row r="842" spans="2:19" x14ac:dyDescent="0.3">
      <c r="B842" s="66" t="s">
        <v>412</v>
      </c>
      <c r="C842" s="67" t="s">
        <v>198</v>
      </c>
      <c r="D842" s="68" t="s">
        <v>65</v>
      </c>
      <c r="E842" s="68" t="s">
        <v>64</v>
      </c>
      <c r="F842" s="69" t="s">
        <v>1402</v>
      </c>
      <c r="G842" s="68" t="s">
        <v>65</v>
      </c>
      <c r="H842" s="68" t="s">
        <v>64</v>
      </c>
      <c r="I842" s="68" t="s">
        <v>66</v>
      </c>
      <c r="J842" s="68" t="s">
        <v>66</v>
      </c>
      <c r="K842" s="70">
        <v>0</v>
      </c>
      <c r="L842" s="70">
        <v>0</v>
      </c>
      <c r="M842" s="70">
        <v>0</v>
      </c>
      <c r="N842" s="70" t="s">
        <v>65</v>
      </c>
      <c r="O842" s="70">
        <v>0</v>
      </c>
      <c r="P842" s="70" t="s">
        <v>68</v>
      </c>
      <c r="Q842" s="70" t="s">
        <v>68</v>
      </c>
      <c r="R842" s="66"/>
      <c r="S842" s="67"/>
    </row>
    <row r="843" spans="2:19" x14ac:dyDescent="0.3">
      <c r="B843" s="66" t="s">
        <v>1600</v>
      </c>
      <c r="C843" s="67" t="s">
        <v>198</v>
      </c>
      <c r="D843" s="68" t="s">
        <v>64</v>
      </c>
      <c r="E843" s="68" t="s">
        <v>65</v>
      </c>
      <c r="F843" s="69" t="s">
        <v>1402</v>
      </c>
      <c r="G843" s="68" t="s">
        <v>65</v>
      </c>
      <c r="H843" s="68" t="s">
        <v>64</v>
      </c>
      <c r="I843" s="68" t="s">
        <v>66</v>
      </c>
      <c r="J843" s="68" t="s">
        <v>66</v>
      </c>
      <c r="K843" s="70">
        <v>0</v>
      </c>
      <c r="L843" s="70">
        <v>0</v>
      </c>
      <c r="M843" s="70">
        <v>0</v>
      </c>
      <c r="N843" s="70" t="s">
        <v>65</v>
      </c>
      <c r="O843" s="70">
        <v>0</v>
      </c>
      <c r="P843" s="70" t="s">
        <v>68</v>
      </c>
      <c r="Q843" s="70" t="s">
        <v>68</v>
      </c>
      <c r="R843" s="66"/>
      <c r="S843" s="67"/>
    </row>
    <row r="844" spans="2:19" x14ac:dyDescent="0.3">
      <c r="B844" s="66" t="s">
        <v>558</v>
      </c>
      <c r="C844" s="67" t="s">
        <v>198</v>
      </c>
      <c r="D844" s="68" t="s">
        <v>64</v>
      </c>
      <c r="E844" s="68" t="s">
        <v>65</v>
      </c>
      <c r="F844" s="69" t="s">
        <v>1402</v>
      </c>
      <c r="G844" s="68" t="s">
        <v>65</v>
      </c>
      <c r="H844" s="68" t="s">
        <v>64</v>
      </c>
      <c r="I844" s="68" t="s">
        <v>66</v>
      </c>
      <c r="J844" s="68" t="s">
        <v>66</v>
      </c>
      <c r="K844" s="70">
        <v>0</v>
      </c>
      <c r="L844" s="70">
        <v>0</v>
      </c>
      <c r="M844" s="70">
        <v>0</v>
      </c>
      <c r="N844" s="70" t="s">
        <v>65</v>
      </c>
      <c r="O844" s="70">
        <v>0</v>
      </c>
      <c r="P844" s="70" t="s">
        <v>68</v>
      </c>
      <c r="Q844" s="70" t="s">
        <v>68</v>
      </c>
      <c r="R844" s="66"/>
      <c r="S844" s="67"/>
    </row>
    <row r="845" spans="2:19" x14ac:dyDescent="0.3">
      <c r="B845" s="66" t="s">
        <v>472</v>
      </c>
      <c r="C845" s="67" t="s">
        <v>461</v>
      </c>
      <c r="D845" s="68" t="s">
        <v>65</v>
      </c>
      <c r="E845" s="68" t="s">
        <v>64</v>
      </c>
      <c r="F845" s="69" t="s">
        <v>1402</v>
      </c>
      <c r="G845" s="68" t="s">
        <v>65</v>
      </c>
      <c r="H845" s="68" t="s">
        <v>64</v>
      </c>
      <c r="I845" s="68" t="s">
        <v>66</v>
      </c>
      <c r="J845" s="68" t="s">
        <v>66</v>
      </c>
      <c r="K845" s="70">
        <v>0</v>
      </c>
      <c r="L845" s="70">
        <v>0</v>
      </c>
      <c r="M845" s="70">
        <v>0</v>
      </c>
      <c r="N845" s="70" t="s">
        <v>65</v>
      </c>
      <c r="O845" s="70">
        <v>0</v>
      </c>
      <c r="P845" s="70" t="s">
        <v>68</v>
      </c>
      <c r="Q845" s="70" t="s">
        <v>68</v>
      </c>
      <c r="R845" s="66"/>
      <c r="S845" s="67"/>
    </row>
    <row r="846" spans="2:19" x14ac:dyDescent="0.3">
      <c r="B846" s="66" t="s">
        <v>161</v>
      </c>
      <c r="C846" s="67" t="s">
        <v>461</v>
      </c>
      <c r="D846" s="68" t="s">
        <v>65</v>
      </c>
      <c r="E846" s="68" t="s">
        <v>64</v>
      </c>
      <c r="F846" s="69" t="s">
        <v>1402</v>
      </c>
      <c r="G846" s="68" t="s">
        <v>65</v>
      </c>
      <c r="H846" s="68" t="s">
        <v>64</v>
      </c>
      <c r="I846" s="68" t="s">
        <v>66</v>
      </c>
      <c r="J846" s="68" t="s">
        <v>66</v>
      </c>
      <c r="K846" s="70">
        <v>0</v>
      </c>
      <c r="L846" s="70">
        <v>0</v>
      </c>
      <c r="M846" s="70">
        <v>0</v>
      </c>
      <c r="N846" s="70" t="s">
        <v>65</v>
      </c>
      <c r="O846" s="70">
        <v>0</v>
      </c>
      <c r="P846" s="70" t="s">
        <v>68</v>
      </c>
      <c r="Q846" s="70" t="s">
        <v>68</v>
      </c>
      <c r="R846" s="66"/>
      <c r="S846" s="67"/>
    </row>
    <row r="847" spans="2:19" x14ac:dyDescent="0.3">
      <c r="B847" s="66" t="s">
        <v>1614</v>
      </c>
      <c r="C847" s="67" t="s">
        <v>163</v>
      </c>
      <c r="D847" s="68" t="s">
        <v>64</v>
      </c>
      <c r="E847" s="68" t="s">
        <v>65</v>
      </c>
      <c r="F847" s="69">
        <v>2567397810114</v>
      </c>
      <c r="G847" s="68" t="s">
        <v>64</v>
      </c>
      <c r="H847" s="68" t="s">
        <v>65</v>
      </c>
      <c r="I847" s="68" t="s">
        <v>66</v>
      </c>
      <c r="J847" s="68" t="s">
        <v>66</v>
      </c>
      <c r="K847" s="70">
        <v>0</v>
      </c>
      <c r="L847" s="70">
        <v>0</v>
      </c>
      <c r="M847" s="70">
        <v>0</v>
      </c>
      <c r="N847" s="70" t="s">
        <v>65</v>
      </c>
      <c r="O847" s="70">
        <v>0</v>
      </c>
      <c r="P847" s="70" t="s">
        <v>68</v>
      </c>
      <c r="Q847" s="70" t="s">
        <v>68</v>
      </c>
      <c r="R847" s="66"/>
      <c r="S847" s="67"/>
    </row>
    <row r="848" spans="2:19" x14ac:dyDescent="0.3">
      <c r="B848" s="66" t="s">
        <v>1638</v>
      </c>
      <c r="C848" s="67" t="s">
        <v>1508</v>
      </c>
      <c r="D848" s="68" t="s">
        <v>65</v>
      </c>
      <c r="E848" s="68" t="s">
        <v>64</v>
      </c>
      <c r="F848" s="69">
        <v>2598889820101</v>
      </c>
      <c r="G848" s="68" t="s">
        <v>64</v>
      </c>
      <c r="H848" s="68" t="s">
        <v>64</v>
      </c>
      <c r="I848" s="68" t="s">
        <v>65</v>
      </c>
      <c r="J848" s="68" t="s">
        <v>66</v>
      </c>
      <c r="K848" s="70">
        <v>0</v>
      </c>
      <c r="L848" s="70">
        <v>0</v>
      </c>
      <c r="M848" s="70">
        <v>0</v>
      </c>
      <c r="N848" s="70" t="s">
        <v>65</v>
      </c>
      <c r="O848" s="70">
        <v>0</v>
      </c>
      <c r="P848" s="70" t="s">
        <v>68</v>
      </c>
      <c r="Q848" s="70" t="s">
        <v>68</v>
      </c>
      <c r="R848" s="66"/>
      <c r="S848" s="67"/>
    </row>
    <row r="849" spans="2:19" x14ac:dyDescent="0.3">
      <c r="B849" s="66" t="s">
        <v>1484</v>
      </c>
      <c r="C849" s="67" t="s">
        <v>1519</v>
      </c>
      <c r="D849" s="68" t="s">
        <v>65</v>
      </c>
      <c r="E849" s="68" t="s">
        <v>64</v>
      </c>
      <c r="F849" s="69">
        <v>1662427050611</v>
      </c>
      <c r="G849" s="68" t="s">
        <v>64</v>
      </c>
      <c r="H849" s="68" t="s">
        <v>64</v>
      </c>
      <c r="I849" s="68" t="s">
        <v>65</v>
      </c>
      <c r="J849" s="68" t="s">
        <v>66</v>
      </c>
      <c r="K849" s="70">
        <v>0</v>
      </c>
      <c r="L849" s="70">
        <v>0</v>
      </c>
      <c r="M849" s="70">
        <v>0</v>
      </c>
      <c r="N849" s="70" t="s">
        <v>65</v>
      </c>
      <c r="O849" s="70">
        <v>0</v>
      </c>
      <c r="P849" s="70" t="s">
        <v>1639</v>
      </c>
      <c r="Q849" s="70" t="s">
        <v>1486</v>
      </c>
      <c r="R849" s="66"/>
      <c r="S849" s="67"/>
    </row>
    <row r="850" spans="2:19" x14ac:dyDescent="0.3">
      <c r="B850" s="66" t="s">
        <v>1518</v>
      </c>
      <c r="C850" s="67" t="s">
        <v>1519</v>
      </c>
      <c r="D850" s="68" t="s">
        <v>65</v>
      </c>
      <c r="E850" s="68" t="s">
        <v>64</v>
      </c>
      <c r="F850" s="69" t="s">
        <v>1469</v>
      </c>
      <c r="G850" s="68" t="s">
        <v>65</v>
      </c>
      <c r="H850" s="68" t="s">
        <v>64</v>
      </c>
      <c r="I850" s="68" t="s">
        <v>66</v>
      </c>
      <c r="J850" s="68" t="s">
        <v>66</v>
      </c>
      <c r="K850" s="70">
        <v>0</v>
      </c>
      <c r="L850" s="70">
        <v>0</v>
      </c>
      <c r="M850" s="70">
        <v>0</v>
      </c>
      <c r="N850" s="70" t="s">
        <v>65</v>
      </c>
      <c r="O850" s="70">
        <v>0</v>
      </c>
      <c r="P850" s="70" t="s">
        <v>1639</v>
      </c>
      <c r="Q850" s="70" t="s">
        <v>1486</v>
      </c>
      <c r="R850" s="66"/>
      <c r="S850" s="67"/>
    </row>
    <row r="851" spans="2:19" x14ac:dyDescent="0.3">
      <c r="B851" s="66" t="s">
        <v>161</v>
      </c>
      <c r="C851" s="67" t="s">
        <v>1640</v>
      </c>
      <c r="D851" s="68" t="s">
        <v>65</v>
      </c>
      <c r="E851" s="68" t="s">
        <v>64</v>
      </c>
      <c r="F851" s="69">
        <v>1811705312010</v>
      </c>
      <c r="G851" s="68" t="s">
        <v>64</v>
      </c>
      <c r="H851" s="68" t="s">
        <v>65</v>
      </c>
      <c r="I851" s="68" t="s">
        <v>66</v>
      </c>
      <c r="J851" s="68" t="s">
        <v>66</v>
      </c>
      <c r="K851" s="70">
        <v>0</v>
      </c>
      <c r="L851" s="70">
        <v>0</v>
      </c>
      <c r="M851" s="70">
        <v>0</v>
      </c>
      <c r="N851" s="70" t="s">
        <v>65</v>
      </c>
      <c r="O851" s="70">
        <v>0</v>
      </c>
      <c r="P851" s="70" t="s">
        <v>68</v>
      </c>
      <c r="Q851" s="70" t="s">
        <v>68</v>
      </c>
      <c r="R851" s="66"/>
      <c r="S851" s="67"/>
    </row>
    <row r="852" spans="2:19" x14ac:dyDescent="0.3">
      <c r="B852" s="66" t="s">
        <v>179</v>
      </c>
      <c r="C852" s="67" t="s">
        <v>217</v>
      </c>
      <c r="D852" s="68" t="s">
        <v>64</v>
      </c>
      <c r="E852" s="68" t="s">
        <v>65</v>
      </c>
      <c r="F852" s="69" t="s">
        <v>1469</v>
      </c>
      <c r="G852" s="68" t="s">
        <v>65</v>
      </c>
      <c r="H852" s="68" t="s">
        <v>64</v>
      </c>
      <c r="I852" s="68" t="s">
        <v>66</v>
      </c>
      <c r="J852" s="68" t="s">
        <v>66</v>
      </c>
      <c r="K852" s="70">
        <v>0</v>
      </c>
      <c r="L852" s="70">
        <v>0</v>
      </c>
      <c r="M852" s="70">
        <v>0</v>
      </c>
      <c r="N852" s="70" t="s">
        <v>65</v>
      </c>
      <c r="O852" s="70">
        <v>0</v>
      </c>
      <c r="P852" s="70" t="s">
        <v>68</v>
      </c>
      <c r="Q852" s="70" t="s">
        <v>68</v>
      </c>
      <c r="R852" s="66"/>
      <c r="S852" s="67"/>
    </row>
    <row r="853" spans="2:19" x14ac:dyDescent="0.3">
      <c r="B853" s="66" t="s">
        <v>1641</v>
      </c>
      <c r="C853" s="67" t="s">
        <v>217</v>
      </c>
      <c r="D853" s="68" t="s">
        <v>64</v>
      </c>
      <c r="E853" s="68" t="s">
        <v>65</v>
      </c>
      <c r="F853" s="69" t="s">
        <v>1469</v>
      </c>
      <c r="G853" s="68" t="s">
        <v>65</v>
      </c>
      <c r="H853" s="68" t="s">
        <v>64</v>
      </c>
      <c r="I853" s="68" t="s">
        <v>66</v>
      </c>
      <c r="J853" s="68" t="s">
        <v>66</v>
      </c>
      <c r="K853" s="70">
        <v>0</v>
      </c>
      <c r="L853" s="70">
        <v>0</v>
      </c>
      <c r="M853" s="70">
        <v>0</v>
      </c>
      <c r="N853" s="70" t="s">
        <v>65</v>
      </c>
      <c r="O853" s="70">
        <v>0</v>
      </c>
      <c r="P853" s="70" t="s">
        <v>68</v>
      </c>
      <c r="Q853" s="70" t="s">
        <v>68</v>
      </c>
      <c r="R853" s="66"/>
      <c r="S853" s="67"/>
    </row>
    <row r="854" spans="2:19" x14ac:dyDescent="0.3">
      <c r="B854" s="66" t="s">
        <v>1619</v>
      </c>
      <c r="C854" s="67" t="s">
        <v>1620</v>
      </c>
      <c r="D854" s="68" t="s">
        <v>65</v>
      </c>
      <c r="E854" s="68" t="s">
        <v>64</v>
      </c>
      <c r="F854" s="69">
        <v>2471591507011</v>
      </c>
      <c r="G854" s="68" t="s">
        <v>64</v>
      </c>
      <c r="H854" s="68" t="s">
        <v>64</v>
      </c>
      <c r="I854" s="68" t="s">
        <v>65</v>
      </c>
      <c r="J854" s="68" t="s">
        <v>66</v>
      </c>
      <c r="K854" s="70">
        <v>0</v>
      </c>
      <c r="L854" s="70">
        <v>0</v>
      </c>
      <c r="M854" s="70">
        <v>0</v>
      </c>
      <c r="N854" s="70" t="s">
        <v>65</v>
      </c>
      <c r="O854" s="70">
        <v>0</v>
      </c>
      <c r="P854" s="70" t="s">
        <v>68</v>
      </c>
      <c r="Q854" s="70" t="s">
        <v>68</v>
      </c>
      <c r="R854" s="66"/>
      <c r="S854" s="67"/>
    </row>
    <row r="855" spans="2:19" x14ac:dyDescent="0.3">
      <c r="B855" s="66" t="s">
        <v>1420</v>
      </c>
      <c r="C855" s="67" t="s">
        <v>1405</v>
      </c>
      <c r="D855" s="68" t="s">
        <v>64</v>
      </c>
      <c r="E855" s="68" t="s">
        <v>65</v>
      </c>
      <c r="F855" s="69" t="s">
        <v>1469</v>
      </c>
      <c r="G855" s="68" t="s">
        <v>65</v>
      </c>
      <c r="H855" s="68" t="s">
        <v>64</v>
      </c>
      <c r="I855" s="68" t="s">
        <v>66</v>
      </c>
      <c r="J855" s="68" t="s">
        <v>66</v>
      </c>
      <c r="K855" s="70">
        <v>0</v>
      </c>
      <c r="L855" s="70">
        <v>0</v>
      </c>
      <c r="M855" s="70">
        <v>0</v>
      </c>
      <c r="N855" s="70" t="s">
        <v>65</v>
      </c>
      <c r="O855" s="70">
        <v>0</v>
      </c>
      <c r="P855" s="70" t="s">
        <v>68</v>
      </c>
      <c r="Q855" s="70" t="s">
        <v>68</v>
      </c>
      <c r="R855" s="66"/>
      <c r="S855" s="67"/>
    </row>
    <row r="856" spans="2:19" x14ac:dyDescent="0.3">
      <c r="B856" s="66" t="s">
        <v>506</v>
      </c>
      <c r="C856" s="67" t="s">
        <v>1642</v>
      </c>
      <c r="D856" s="68" t="s">
        <v>65</v>
      </c>
      <c r="E856" s="68" t="s">
        <v>64</v>
      </c>
      <c r="F856" s="69">
        <v>2422783961301</v>
      </c>
      <c r="G856" s="68" t="s">
        <v>64</v>
      </c>
      <c r="H856" s="68" t="s">
        <v>64</v>
      </c>
      <c r="I856" s="68" t="s">
        <v>65</v>
      </c>
      <c r="J856" s="68" t="s">
        <v>66</v>
      </c>
      <c r="K856" s="70">
        <v>0</v>
      </c>
      <c r="L856" s="70">
        <v>0</v>
      </c>
      <c r="M856" s="70">
        <v>0</v>
      </c>
      <c r="N856" s="70" t="s">
        <v>65</v>
      </c>
      <c r="O856" s="70">
        <v>0</v>
      </c>
      <c r="P856" s="70" t="s">
        <v>68</v>
      </c>
      <c r="Q856" s="70" t="s">
        <v>68</v>
      </c>
      <c r="R856" s="66"/>
      <c r="S856" s="67"/>
    </row>
    <row r="857" spans="2:19" x14ac:dyDescent="0.3">
      <c r="B857" s="66" t="s">
        <v>1630</v>
      </c>
      <c r="C857" s="67" t="s">
        <v>605</v>
      </c>
      <c r="D857" s="68" t="s">
        <v>64</v>
      </c>
      <c r="E857" s="68" t="s">
        <v>65</v>
      </c>
      <c r="F857" s="69" t="s">
        <v>1469</v>
      </c>
      <c r="G857" s="68" t="s">
        <v>65</v>
      </c>
      <c r="H857" s="68" t="s">
        <v>64</v>
      </c>
      <c r="I857" s="68" t="s">
        <v>66</v>
      </c>
      <c r="J857" s="68" t="s">
        <v>66</v>
      </c>
      <c r="K857" s="70">
        <v>0</v>
      </c>
      <c r="L857" s="70">
        <v>0</v>
      </c>
      <c r="M857" s="70">
        <v>0</v>
      </c>
      <c r="N857" s="70" t="s">
        <v>65</v>
      </c>
      <c r="O857" s="70">
        <v>0</v>
      </c>
      <c r="P857" s="70" t="s">
        <v>68</v>
      </c>
      <c r="Q857" s="70" t="s">
        <v>68</v>
      </c>
      <c r="R857" s="66"/>
      <c r="S857" s="67"/>
    </row>
    <row r="858" spans="2:19" x14ac:dyDescent="0.3">
      <c r="B858" s="66" t="s">
        <v>1379</v>
      </c>
      <c r="C858" s="67" t="s">
        <v>173</v>
      </c>
      <c r="D858" s="68" t="s">
        <v>65</v>
      </c>
      <c r="E858" s="68" t="s">
        <v>64</v>
      </c>
      <c r="F858" s="69">
        <v>2529080150101</v>
      </c>
      <c r="G858" s="68" t="s">
        <v>64</v>
      </c>
      <c r="H858" s="68" t="s">
        <v>64</v>
      </c>
      <c r="I858" s="68" t="s">
        <v>65</v>
      </c>
      <c r="J858" s="68" t="s">
        <v>66</v>
      </c>
      <c r="K858" s="70">
        <v>0</v>
      </c>
      <c r="L858" s="70">
        <v>0</v>
      </c>
      <c r="M858" s="70">
        <v>0</v>
      </c>
      <c r="N858" s="70" t="s">
        <v>67</v>
      </c>
      <c r="O858" s="70">
        <v>0</v>
      </c>
      <c r="P858" s="70" t="s">
        <v>68</v>
      </c>
      <c r="Q858" s="70" t="s">
        <v>68</v>
      </c>
      <c r="R858" s="66"/>
      <c r="S858" s="67"/>
    </row>
    <row r="859" spans="2:19" x14ac:dyDescent="0.3">
      <c r="B859" s="66" t="s">
        <v>1622</v>
      </c>
      <c r="C859" s="67" t="s">
        <v>564</v>
      </c>
      <c r="D859" s="68" t="s">
        <v>65</v>
      </c>
      <c r="E859" s="68" t="s">
        <v>64</v>
      </c>
      <c r="F859" s="69">
        <v>2215065430408</v>
      </c>
      <c r="G859" s="68" t="s">
        <v>64</v>
      </c>
      <c r="H859" s="68" t="s">
        <v>64</v>
      </c>
      <c r="I859" s="68" t="s">
        <v>65</v>
      </c>
      <c r="J859" s="68" t="s">
        <v>66</v>
      </c>
      <c r="K859" s="70">
        <v>0</v>
      </c>
      <c r="L859" s="70">
        <v>0</v>
      </c>
      <c r="M859" s="70">
        <v>0</v>
      </c>
      <c r="N859" s="70" t="s">
        <v>67</v>
      </c>
      <c r="O859" s="70">
        <v>0</v>
      </c>
      <c r="P859" s="70" t="s">
        <v>68</v>
      </c>
      <c r="Q859" s="70" t="s">
        <v>68</v>
      </c>
      <c r="R859" s="66"/>
      <c r="S859" s="67"/>
    </row>
    <row r="860" spans="2:19" x14ac:dyDescent="0.3">
      <c r="B860" s="66" t="s">
        <v>1614</v>
      </c>
      <c r="C860" s="67" t="s">
        <v>444</v>
      </c>
      <c r="D860" s="68" t="s">
        <v>64</v>
      </c>
      <c r="E860" s="68" t="s">
        <v>65</v>
      </c>
      <c r="F860" s="69">
        <v>2567397810114</v>
      </c>
      <c r="G860" s="68" t="s">
        <v>64</v>
      </c>
      <c r="H860" s="68" t="s">
        <v>65</v>
      </c>
      <c r="I860" s="68" t="s">
        <v>66</v>
      </c>
      <c r="J860" s="68" t="s">
        <v>66</v>
      </c>
      <c r="K860" s="70">
        <v>0</v>
      </c>
      <c r="L860" s="70">
        <v>0</v>
      </c>
      <c r="M860" s="70">
        <v>0</v>
      </c>
      <c r="N860" s="70" t="s">
        <v>67</v>
      </c>
      <c r="O860" s="70">
        <v>0</v>
      </c>
      <c r="P860" s="70" t="s">
        <v>68</v>
      </c>
      <c r="Q860" s="70" t="s">
        <v>68</v>
      </c>
      <c r="R860" s="66"/>
      <c r="S860" s="67"/>
    </row>
    <row r="861" spans="2:19" x14ac:dyDescent="0.3">
      <c r="B861" s="66" t="s">
        <v>1643</v>
      </c>
      <c r="C861" s="67" t="s">
        <v>1521</v>
      </c>
      <c r="D861" s="68" t="s">
        <v>64</v>
      </c>
      <c r="E861" s="68" t="s">
        <v>65</v>
      </c>
      <c r="F861" s="69" t="s">
        <v>1460</v>
      </c>
      <c r="G861" s="68" t="s">
        <v>65</v>
      </c>
      <c r="H861" s="68" t="s">
        <v>64</v>
      </c>
      <c r="I861" s="68" t="s">
        <v>66</v>
      </c>
      <c r="J861" s="68" t="s">
        <v>66</v>
      </c>
      <c r="K861" s="70">
        <v>0</v>
      </c>
      <c r="L861" s="70">
        <v>0</v>
      </c>
      <c r="M861" s="70">
        <v>0</v>
      </c>
      <c r="N861" s="70" t="s">
        <v>67</v>
      </c>
      <c r="O861" s="70">
        <v>0</v>
      </c>
      <c r="P861" s="70" t="s">
        <v>68</v>
      </c>
      <c r="Q861" s="70" t="s">
        <v>68</v>
      </c>
      <c r="R861" s="66"/>
      <c r="S861" s="67"/>
    </row>
    <row r="862" spans="2:19" x14ac:dyDescent="0.3">
      <c r="B862" s="66" t="s">
        <v>1608</v>
      </c>
      <c r="C862" s="67" t="s">
        <v>460</v>
      </c>
      <c r="D862" s="68" t="s">
        <v>64</v>
      </c>
      <c r="E862" s="68" t="s">
        <v>65</v>
      </c>
      <c r="F862" s="69" t="s">
        <v>1460</v>
      </c>
      <c r="G862" s="68" t="s">
        <v>65</v>
      </c>
      <c r="H862" s="68" t="s">
        <v>64</v>
      </c>
      <c r="I862" s="68" t="s">
        <v>66</v>
      </c>
      <c r="J862" s="68" t="s">
        <v>66</v>
      </c>
      <c r="K862" s="70">
        <v>0</v>
      </c>
      <c r="L862" s="70">
        <v>0</v>
      </c>
      <c r="M862" s="70">
        <v>0</v>
      </c>
      <c r="N862" s="70" t="s">
        <v>67</v>
      </c>
      <c r="O862" s="70">
        <v>0</v>
      </c>
      <c r="P862" s="70" t="s">
        <v>68</v>
      </c>
      <c r="Q862" s="70" t="s">
        <v>68</v>
      </c>
      <c r="R862" s="66"/>
      <c r="S862" s="67"/>
    </row>
    <row r="863" spans="2:19" x14ac:dyDescent="0.3">
      <c r="B863" s="66" t="s">
        <v>1609</v>
      </c>
      <c r="C863" s="67" t="s">
        <v>460</v>
      </c>
      <c r="D863" s="68" t="s">
        <v>64</v>
      </c>
      <c r="E863" s="68" t="s">
        <v>65</v>
      </c>
      <c r="F863" s="69" t="s">
        <v>1460</v>
      </c>
      <c r="G863" s="68" t="s">
        <v>65</v>
      </c>
      <c r="H863" s="68" t="s">
        <v>64</v>
      </c>
      <c r="I863" s="68" t="s">
        <v>66</v>
      </c>
      <c r="J863" s="68" t="s">
        <v>66</v>
      </c>
      <c r="K863" s="70">
        <v>0</v>
      </c>
      <c r="L863" s="70">
        <v>0</v>
      </c>
      <c r="M863" s="70">
        <v>0</v>
      </c>
      <c r="N863" s="70" t="s">
        <v>67</v>
      </c>
      <c r="O863" s="70">
        <v>0</v>
      </c>
      <c r="P863" s="70" t="s">
        <v>68</v>
      </c>
      <c r="Q863" s="70" t="s">
        <v>68</v>
      </c>
      <c r="R863" s="66"/>
      <c r="S863" s="67"/>
    </row>
    <row r="864" spans="2:19" x14ac:dyDescent="0.3">
      <c r="B864" s="66" t="s">
        <v>484</v>
      </c>
      <c r="C864" s="67" t="s">
        <v>605</v>
      </c>
      <c r="D864" s="68" t="s">
        <v>64</v>
      </c>
      <c r="E864" s="68" t="s">
        <v>65</v>
      </c>
      <c r="F864" s="69" t="s">
        <v>1460</v>
      </c>
      <c r="G864" s="68" t="s">
        <v>65</v>
      </c>
      <c r="H864" s="68" t="s">
        <v>64</v>
      </c>
      <c r="I864" s="68" t="s">
        <v>66</v>
      </c>
      <c r="J864" s="68" t="s">
        <v>66</v>
      </c>
      <c r="K864" s="70">
        <v>0</v>
      </c>
      <c r="L864" s="70">
        <v>0</v>
      </c>
      <c r="M864" s="70">
        <v>0</v>
      </c>
      <c r="N864" s="70" t="s">
        <v>67</v>
      </c>
      <c r="O864" s="70">
        <v>0</v>
      </c>
      <c r="P864" s="70" t="s">
        <v>68</v>
      </c>
      <c r="Q864" s="70" t="s">
        <v>68</v>
      </c>
      <c r="R864" s="66"/>
      <c r="S864" s="67"/>
    </row>
    <row r="865" spans="2:19" x14ac:dyDescent="0.3">
      <c r="B865" s="66" t="s">
        <v>121</v>
      </c>
      <c r="C865" s="67" t="s">
        <v>605</v>
      </c>
      <c r="D865" s="68" t="s">
        <v>65</v>
      </c>
      <c r="E865" s="68" t="s">
        <v>64</v>
      </c>
      <c r="F865" s="69" t="s">
        <v>1460</v>
      </c>
      <c r="G865" s="68" t="s">
        <v>65</v>
      </c>
      <c r="H865" s="68" t="s">
        <v>64</v>
      </c>
      <c r="I865" s="68" t="s">
        <v>66</v>
      </c>
      <c r="J865" s="68" t="s">
        <v>66</v>
      </c>
      <c r="K865" s="70">
        <v>0</v>
      </c>
      <c r="L865" s="70">
        <v>0</v>
      </c>
      <c r="M865" s="70">
        <v>0</v>
      </c>
      <c r="N865" s="70" t="s">
        <v>67</v>
      </c>
      <c r="O865" s="70">
        <v>0</v>
      </c>
      <c r="P865" s="70" t="s">
        <v>68</v>
      </c>
      <c r="Q865" s="70" t="s">
        <v>68</v>
      </c>
      <c r="R865" s="66"/>
      <c r="S865" s="67"/>
    </row>
    <row r="866" spans="2:19" x14ac:dyDescent="0.3">
      <c r="B866" s="66" t="s">
        <v>1644</v>
      </c>
      <c r="C866" s="67" t="s">
        <v>1645</v>
      </c>
      <c r="D866" s="68" t="s">
        <v>64</v>
      </c>
      <c r="E866" s="68" t="s">
        <v>65</v>
      </c>
      <c r="F866" s="69" t="s">
        <v>1495</v>
      </c>
      <c r="G866" s="68" t="s">
        <v>64</v>
      </c>
      <c r="H866" s="68" t="s">
        <v>65</v>
      </c>
      <c r="I866" s="68" t="s">
        <v>66</v>
      </c>
      <c r="J866" s="68" t="s">
        <v>66</v>
      </c>
      <c r="K866" s="70">
        <v>0</v>
      </c>
      <c r="L866" s="70">
        <v>0</v>
      </c>
      <c r="M866" s="70">
        <v>0</v>
      </c>
      <c r="N866" s="70" t="s">
        <v>67</v>
      </c>
      <c r="O866" s="70">
        <v>0</v>
      </c>
      <c r="P866" s="70" t="s">
        <v>68</v>
      </c>
      <c r="Q866" s="70" t="s">
        <v>68</v>
      </c>
      <c r="R866" s="66"/>
      <c r="S866" s="67"/>
    </row>
    <row r="867" spans="2:19" x14ac:dyDescent="0.3">
      <c r="B867" s="66" t="s">
        <v>1602</v>
      </c>
      <c r="C867" s="67" t="s">
        <v>368</v>
      </c>
      <c r="D867" s="68" t="s">
        <v>64</v>
      </c>
      <c r="E867" s="68" t="s">
        <v>65</v>
      </c>
      <c r="F867" s="69">
        <v>2753056510101</v>
      </c>
      <c r="G867" s="68" t="s">
        <v>64</v>
      </c>
      <c r="H867" s="68" t="s">
        <v>65</v>
      </c>
      <c r="I867" s="68" t="s">
        <v>66</v>
      </c>
      <c r="J867" s="68" t="s">
        <v>66</v>
      </c>
      <c r="K867" s="70">
        <v>0</v>
      </c>
      <c r="L867" s="70">
        <v>0</v>
      </c>
      <c r="M867" s="70">
        <v>0</v>
      </c>
      <c r="N867" s="70" t="s">
        <v>67</v>
      </c>
      <c r="O867" s="70">
        <v>0</v>
      </c>
      <c r="P867" s="70" t="s">
        <v>68</v>
      </c>
      <c r="Q867" s="70" t="s">
        <v>68</v>
      </c>
      <c r="R867" s="66"/>
      <c r="S867" s="67"/>
    </row>
    <row r="868" spans="2:19" x14ac:dyDescent="0.3">
      <c r="B868" s="66" t="s">
        <v>415</v>
      </c>
      <c r="C868" s="67" t="s">
        <v>190</v>
      </c>
      <c r="D868" s="68" t="s">
        <v>65</v>
      </c>
      <c r="E868" s="68" t="s">
        <v>64</v>
      </c>
      <c r="F868" s="69">
        <v>2376489890101</v>
      </c>
      <c r="G868" s="68" t="s">
        <v>64</v>
      </c>
      <c r="H868" s="68" t="s">
        <v>64</v>
      </c>
      <c r="I868" s="68" t="s">
        <v>65</v>
      </c>
      <c r="J868" s="68" t="s">
        <v>66</v>
      </c>
      <c r="K868" s="70">
        <v>0</v>
      </c>
      <c r="L868" s="70">
        <v>0</v>
      </c>
      <c r="M868" s="70">
        <v>0</v>
      </c>
      <c r="N868" s="70" t="s">
        <v>67</v>
      </c>
      <c r="O868" s="70">
        <v>0</v>
      </c>
      <c r="P868" s="70" t="s">
        <v>68</v>
      </c>
      <c r="Q868" s="70" t="s">
        <v>68</v>
      </c>
      <c r="R868" s="66"/>
      <c r="S868" s="67"/>
    </row>
    <row r="869" spans="2:19" x14ac:dyDescent="0.3">
      <c r="B869" s="66" t="s">
        <v>350</v>
      </c>
      <c r="C869" s="67" t="s">
        <v>1646</v>
      </c>
      <c r="D869" s="68" t="s">
        <v>64</v>
      </c>
      <c r="E869" s="68" t="s">
        <v>65</v>
      </c>
      <c r="F869" s="69" t="s">
        <v>1495</v>
      </c>
      <c r="G869" s="68" t="s">
        <v>65</v>
      </c>
      <c r="H869" s="68" t="s">
        <v>64</v>
      </c>
      <c r="I869" s="68" t="s">
        <v>66</v>
      </c>
      <c r="J869" s="68" t="s">
        <v>66</v>
      </c>
      <c r="K869" s="70">
        <v>0</v>
      </c>
      <c r="L869" s="70">
        <v>0</v>
      </c>
      <c r="M869" s="70">
        <v>0</v>
      </c>
      <c r="N869" s="70" t="s">
        <v>67</v>
      </c>
      <c r="O869" s="70">
        <v>0</v>
      </c>
      <c r="P869" s="70" t="s">
        <v>68</v>
      </c>
      <c r="Q869" s="70" t="s">
        <v>68</v>
      </c>
      <c r="R869" s="66"/>
      <c r="S869" s="67"/>
    </row>
    <row r="870" spans="2:19" x14ac:dyDescent="0.3">
      <c r="B870" s="66" t="s">
        <v>1647</v>
      </c>
      <c r="C870" s="67" t="s">
        <v>188</v>
      </c>
      <c r="D870" s="68" t="s">
        <v>64</v>
      </c>
      <c r="E870" s="68" t="s">
        <v>65</v>
      </c>
      <c r="F870" s="69" t="s">
        <v>1495</v>
      </c>
      <c r="G870" s="68" t="s">
        <v>65</v>
      </c>
      <c r="H870" s="68" t="s">
        <v>64</v>
      </c>
      <c r="I870" s="68" t="s">
        <v>66</v>
      </c>
      <c r="J870" s="68" t="s">
        <v>66</v>
      </c>
      <c r="K870" s="70">
        <v>0</v>
      </c>
      <c r="L870" s="70">
        <v>0</v>
      </c>
      <c r="M870" s="70">
        <v>0</v>
      </c>
      <c r="N870" s="70" t="s">
        <v>67</v>
      </c>
      <c r="O870" s="70">
        <v>0</v>
      </c>
      <c r="P870" s="70" t="s">
        <v>68</v>
      </c>
      <c r="Q870" s="70" t="s">
        <v>68</v>
      </c>
      <c r="R870" s="66"/>
      <c r="S870" s="67"/>
    </row>
    <row r="871" spans="2:19" x14ac:dyDescent="0.3">
      <c r="B871" s="66" t="s">
        <v>1648</v>
      </c>
      <c r="C871" s="67" t="s">
        <v>1649</v>
      </c>
      <c r="D871" s="68" t="s">
        <v>64</v>
      </c>
      <c r="E871" s="68" t="s">
        <v>65</v>
      </c>
      <c r="F871" s="69">
        <v>2451292270101</v>
      </c>
      <c r="G871" s="68" t="s">
        <v>64</v>
      </c>
      <c r="H871" s="68" t="s">
        <v>64</v>
      </c>
      <c r="I871" s="68" t="s">
        <v>65</v>
      </c>
      <c r="J871" s="68" t="s">
        <v>66</v>
      </c>
      <c r="K871" s="70">
        <v>0</v>
      </c>
      <c r="L871" s="70">
        <v>0</v>
      </c>
      <c r="M871" s="70">
        <v>0</v>
      </c>
      <c r="N871" s="70" t="s">
        <v>67</v>
      </c>
      <c r="O871" s="70">
        <v>0</v>
      </c>
      <c r="P871" s="70" t="s">
        <v>68</v>
      </c>
      <c r="Q871" s="70" t="s">
        <v>68</v>
      </c>
      <c r="R871" s="66"/>
      <c r="S871" s="67"/>
    </row>
    <row r="872" spans="2:19" x14ac:dyDescent="0.3">
      <c r="B872" s="66" t="s">
        <v>1650</v>
      </c>
      <c r="C872" s="67" t="s">
        <v>1603</v>
      </c>
      <c r="D872" s="68" t="s">
        <v>65</v>
      </c>
      <c r="E872" s="68" t="s">
        <v>64</v>
      </c>
      <c r="F872" s="69" t="s">
        <v>1460</v>
      </c>
      <c r="G872" s="68" t="s">
        <v>64</v>
      </c>
      <c r="H872" s="68" t="s">
        <v>65</v>
      </c>
      <c r="I872" s="68" t="s">
        <v>66</v>
      </c>
      <c r="J872" s="68" t="s">
        <v>66</v>
      </c>
      <c r="K872" s="70">
        <v>0</v>
      </c>
      <c r="L872" s="70">
        <v>0</v>
      </c>
      <c r="M872" s="70">
        <v>0</v>
      </c>
      <c r="N872" s="70" t="s">
        <v>67</v>
      </c>
      <c r="O872" s="70">
        <v>0</v>
      </c>
      <c r="P872" s="70" t="s">
        <v>68</v>
      </c>
      <c r="Q872" s="70" t="s">
        <v>68</v>
      </c>
      <c r="R872" s="66"/>
      <c r="S872" s="67"/>
    </row>
    <row r="873" spans="2:19" x14ac:dyDescent="0.3">
      <c r="B873" s="66" t="s">
        <v>121</v>
      </c>
      <c r="C873" s="67" t="s">
        <v>1651</v>
      </c>
      <c r="D873" s="68" t="s">
        <v>64</v>
      </c>
      <c r="E873" s="68" t="s">
        <v>65</v>
      </c>
      <c r="F873" s="69" t="s">
        <v>1460</v>
      </c>
      <c r="G873" s="68" t="s">
        <v>65</v>
      </c>
      <c r="H873" s="68" t="s">
        <v>65</v>
      </c>
      <c r="I873" s="68" t="s">
        <v>66</v>
      </c>
      <c r="J873" s="68" t="s">
        <v>66</v>
      </c>
      <c r="K873" s="70">
        <v>0</v>
      </c>
      <c r="L873" s="70">
        <v>0</v>
      </c>
      <c r="M873" s="70">
        <v>0</v>
      </c>
      <c r="N873" s="70" t="s">
        <v>67</v>
      </c>
      <c r="O873" s="70">
        <v>0</v>
      </c>
      <c r="P873" s="70" t="s">
        <v>68</v>
      </c>
      <c r="Q873" s="70" t="s">
        <v>68</v>
      </c>
      <c r="R873" s="66"/>
      <c r="S873" s="67"/>
    </row>
    <row r="874" spans="2:19" x14ac:dyDescent="0.3">
      <c r="B874" s="66" t="s">
        <v>1652</v>
      </c>
      <c r="C874" s="67" t="s">
        <v>1653</v>
      </c>
      <c r="D874" s="68" t="s">
        <v>64</v>
      </c>
      <c r="E874" s="68" t="s">
        <v>65</v>
      </c>
      <c r="F874" s="69" t="s">
        <v>1460</v>
      </c>
      <c r="G874" s="68" t="s">
        <v>65</v>
      </c>
      <c r="H874" s="68" t="s">
        <v>64</v>
      </c>
      <c r="I874" s="68" t="s">
        <v>66</v>
      </c>
      <c r="J874" s="68" t="s">
        <v>66</v>
      </c>
      <c r="K874" s="70">
        <v>0</v>
      </c>
      <c r="L874" s="70">
        <v>0</v>
      </c>
      <c r="M874" s="70">
        <v>0</v>
      </c>
      <c r="N874" s="70" t="s">
        <v>67</v>
      </c>
      <c r="O874" s="70">
        <v>0</v>
      </c>
      <c r="P874" s="70" t="s">
        <v>68</v>
      </c>
      <c r="Q874" s="70" t="s">
        <v>68</v>
      </c>
      <c r="R874" s="66"/>
      <c r="S874" s="67"/>
    </row>
    <row r="875" spans="2:19" x14ac:dyDescent="0.3">
      <c r="B875" s="66" t="s">
        <v>1654</v>
      </c>
      <c r="C875" s="67" t="s">
        <v>1655</v>
      </c>
      <c r="D875" s="68" t="s">
        <v>65</v>
      </c>
      <c r="E875" s="68" t="s">
        <v>64</v>
      </c>
      <c r="F875" s="69" t="s">
        <v>1460</v>
      </c>
      <c r="G875" s="68" t="s">
        <v>65</v>
      </c>
      <c r="H875" s="68" t="s">
        <v>64</v>
      </c>
      <c r="I875" s="68" t="s">
        <v>66</v>
      </c>
      <c r="J875" s="68" t="s">
        <v>66</v>
      </c>
      <c r="K875" s="70">
        <v>0</v>
      </c>
      <c r="L875" s="70">
        <v>0</v>
      </c>
      <c r="M875" s="70">
        <v>0</v>
      </c>
      <c r="N875" s="70" t="s">
        <v>67</v>
      </c>
      <c r="O875" s="70">
        <v>0</v>
      </c>
      <c r="P875" s="70" t="s">
        <v>68</v>
      </c>
      <c r="Q875" s="70" t="s">
        <v>68</v>
      </c>
      <c r="R875" s="66"/>
      <c r="S875" s="67"/>
    </row>
    <row r="876" spans="2:19" x14ac:dyDescent="0.3">
      <c r="B876" s="66" t="s">
        <v>1633</v>
      </c>
      <c r="C876" s="67" t="s">
        <v>1655</v>
      </c>
      <c r="D876" s="68" t="s">
        <v>65</v>
      </c>
      <c r="E876" s="68" t="s">
        <v>64</v>
      </c>
      <c r="F876" s="69">
        <v>1934662280101</v>
      </c>
      <c r="G876" s="68" t="s">
        <v>64</v>
      </c>
      <c r="H876" s="68" t="s">
        <v>65</v>
      </c>
      <c r="I876" s="68" t="s">
        <v>66</v>
      </c>
      <c r="J876" s="68" t="s">
        <v>66</v>
      </c>
      <c r="K876" s="70">
        <v>0</v>
      </c>
      <c r="L876" s="70">
        <v>0</v>
      </c>
      <c r="M876" s="70">
        <v>0</v>
      </c>
      <c r="N876" s="70" t="s">
        <v>67</v>
      </c>
      <c r="O876" s="70">
        <v>0</v>
      </c>
      <c r="P876" s="70" t="s">
        <v>68</v>
      </c>
      <c r="Q876" s="70" t="s">
        <v>68</v>
      </c>
      <c r="R876" s="66"/>
      <c r="S876" s="67"/>
    </row>
    <row r="877" spans="2:19" x14ac:dyDescent="0.3">
      <c r="B877" s="66" t="s">
        <v>1598</v>
      </c>
      <c r="C877" s="67" t="s">
        <v>336</v>
      </c>
      <c r="D877" s="68" t="s">
        <v>64</v>
      </c>
      <c r="E877" s="68" t="s">
        <v>65</v>
      </c>
      <c r="F877" s="69" t="s">
        <v>1460</v>
      </c>
      <c r="G877" s="68" t="s">
        <v>65</v>
      </c>
      <c r="H877" s="68" t="s">
        <v>64</v>
      </c>
      <c r="I877" s="68" t="s">
        <v>66</v>
      </c>
      <c r="J877" s="68" t="s">
        <v>66</v>
      </c>
      <c r="K877" s="70">
        <v>0</v>
      </c>
      <c r="L877" s="70">
        <v>0</v>
      </c>
      <c r="M877" s="70">
        <v>0</v>
      </c>
      <c r="N877" s="70" t="s">
        <v>67</v>
      </c>
      <c r="O877" s="70">
        <v>0</v>
      </c>
      <c r="P877" s="70" t="s">
        <v>68</v>
      </c>
      <c r="Q877" s="70" t="s">
        <v>68</v>
      </c>
      <c r="R877" s="66"/>
      <c r="S877" s="67"/>
    </row>
    <row r="878" spans="2:19" x14ac:dyDescent="0.3">
      <c r="B878" s="66" t="s">
        <v>415</v>
      </c>
      <c r="C878" s="67" t="s">
        <v>1712</v>
      </c>
      <c r="D878" s="68" t="s">
        <v>65</v>
      </c>
      <c r="E878" s="68" t="s">
        <v>64</v>
      </c>
      <c r="F878" s="69">
        <v>2598889820101</v>
      </c>
      <c r="G878" s="68" t="s">
        <v>64</v>
      </c>
      <c r="H878" s="68" t="s">
        <v>64</v>
      </c>
      <c r="I878" s="68" t="s">
        <v>65</v>
      </c>
      <c r="J878" s="68" t="s">
        <v>66</v>
      </c>
      <c r="K878" s="70">
        <v>0</v>
      </c>
      <c r="L878" s="70">
        <v>0</v>
      </c>
      <c r="M878" s="70">
        <v>0</v>
      </c>
      <c r="N878" s="70" t="s">
        <v>67</v>
      </c>
      <c r="O878" s="70">
        <v>0</v>
      </c>
      <c r="P878" s="70" t="s">
        <v>68</v>
      </c>
      <c r="Q878" s="70" t="s">
        <v>68</v>
      </c>
      <c r="R878" s="66"/>
      <c r="S878" s="67"/>
    </row>
    <row r="879" spans="2:19" x14ac:dyDescent="0.3">
      <c r="B879" s="66" t="s">
        <v>1379</v>
      </c>
      <c r="C879" s="67" t="s">
        <v>173</v>
      </c>
      <c r="D879" s="68" t="s">
        <v>65</v>
      </c>
      <c r="E879" s="68" t="s">
        <v>64</v>
      </c>
      <c r="F879" s="69">
        <v>2529080150101</v>
      </c>
      <c r="G879" s="68" t="s">
        <v>64</v>
      </c>
      <c r="H879" s="68" t="s">
        <v>64</v>
      </c>
      <c r="I879" s="68" t="s">
        <v>65</v>
      </c>
      <c r="J879" s="68" t="s">
        <v>66</v>
      </c>
      <c r="K879" s="70">
        <v>0</v>
      </c>
      <c r="L879" s="70">
        <v>0</v>
      </c>
      <c r="M879" s="70">
        <v>0</v>
      </c>
      <c r="N879" s="70" t="s">
        <v>67</v>
      </c>
      <c r="O879" s="70">
        <v>0</v>
      </c>
      <c r="P879" s="70" t="s">
        <v>68</v>
      </c>
      <c r="Q879" s="70" t="s">
        <v>68</v>
      </c>
      <c r="R879" s="66"/>
      <c r="S879" s="67"/>
    </row>
    <row r="880" spans="2:19" x14ac:dyDescent="0.3">
      <c r="B880" s="66" t="s">
        <v>540</v>
      </c>
      <c r="C880" s="67" t="s">
        <v>1603</v>
      </c>
      <c r="D880" s="68" t="s">
        <v>64</v>
      </c>
      <c r="E880" s="68" t="s">
        <v>65</v>
      </c>
      <c r="F880" s="69" t="s">
        <v>1460</v>
      </c>
      <c r="G880" s="68" t="s">
        <v>65</v>
      </c>
      <c r="H880" s="68" t="s">
        <v>64</v>
      </c>
      <c r="I880" s="68" t="s">
        <v>66</v>
      </c>
      <c r="J880" s="68" t="s">
        <v>66</v>
      </c>
      <c r="K880" s="70">
        <v>0</v>
      </c>
      <c r="L880" s="70">
        <v>0</v>
      </c>
      <c r="M880" s="70">
        <v>0</v>
      </c>
      <c r="N880" s="70" t="s">
        <v>67</v>
      </c>
      <c r="O880" s="70">
        <v>0</v>
      </c>
      <c r="P880" s="70" t="s">
        <v>68</v>
      </c>
      <c r="Q880" s="70" t="s">
        <v>68</v>
      </c>
      <c r="R880" s="66"/>
      <c r="S880" s="67"/>
    </row>
    <row r="881" spans="2:19" x14ac:dyDescent="0.3">
      <c r="B881" s="66" t="s">
        <v>1713</v>
      </c>
      <c r="C881" s="67" t="s">
        <v>1714</v>
      </c>
      <c r="D881" s="68" t="s">
        <v>64</v>
      </c>
      <c r="E881" s="68" t="s">
        <v>65</v>
      </c>
      <c r="F881" s="69" t="s">
        <v>1460</v>
      </c>
      <c r="G881" s="68" t="s">
        <v>64</v>
      </c>
      <c r="H881" s="68" t="s">
        <v>65</v>
      </c>
      <c r="I881" s="68" t="s">
        <v>66</v>
      </c>
      <c r="J881" s="68" t="s">
        <v>66</v>
      </c>
      <c r="K881" s="70">
        <v>0</v>
      </c>
      <c r="L881" s="70">
        <v>0</v>
      </c>
      <c r="M881" s="70">
        <v>0</v>
      </c>
      <c r="N881" s="70" t="s">
        <v>67</v>
      </c>
      <c r="O881" s="70">
        <v>0</v>
      </c>
      <c r="P881" s="70" t="s">
        <v>68</v>
      </c>
      <c r="Q881" s="70" t="s">
        <v>68</v>
      </c>
      <c r="R881" s="66"/>
      <c r="S881" s="67"/>
    </row>
    <row r="882" spans="2:19" x14ac:dyDescent="0.3">
      <c r="B882" s="66" t="s">
        <v>1707</v>
      </c>
      <c r="C882" s="67" t="s">
        <v>1568</v>
      </c>
      <c r="D882" s="68" t="s">
        <v>65</v>
      </c>
      <c r="E882" s="68" t="s">
        <v>64</v>
      </c>
      <c r="F882" s="69">
        <v>2597699910101</v>
      </c>
      <c r="G882" s="68" t="s">
        <v>64</v>
      </c>
      <c r="H882" s="68" t="s">
        <v>64</v>
      </c>
      <c r="I882" s="68" t="s">
        <v>65</v>
      </c>
      <c r="J882" s="68" t="s">
        <v>66</v>
      </c>
      <c r="K882" s="70">
        <v>0</v>
      </c>
      <c r="L882" s="70">
        <v>0</v>
      </c>
      <c r="M882" s="70">
        <v>0</v>
      </c>
      <c r="N882" s="70" t="s">
        <v>67</v>
      </c>
      <c r="O882" s="70">
        <v>0</v>
      </c>
      <c r="P882" s="70" t="s">
        <v>68</v>
      </c>
      <c r="Q882" s="70" t="s">
        <v>68</v>
      </c>
      <c r="R882" s="66"/>
      <c r="S882" s="67"/>
    </row>
    <row r="883" spans="2:19" x14ac:dyDescent="0.3">
      <c r="B883" s="66" t="s">
        <v>1715</v>
      </c>
      <c r="C883" s="67" t="s">
        <v>1653</v>
      </c>
      <c r="D883" s="68" t="s">
        <v>64</v>
      </c>
      <c r="E883" s="68" t="s">
        <v>65</v>
      </c>
      <c r="F883" s="69">
        <v>1801699390101</v>
      </c>
      <c r="G883" s="68" t="s">
        <v>64</v>
      </c>
      <c r="H883" s="68" t="s">
        <v>64</v>
      </c>
      <c r="I883" s="68" t="s">
        <v>65</v>
      </c>
      <c r="J883" s="68" t="s">
        <v>66</v>
      </c>
      <c r="K883" s="70">
        <v>0</v>
      </c>
      <c r="L883" s="70">
        <v>0</v>
      </c>
      <c r="M883" s="70">
        <v>0</v>
      </c>
      <c r="N883" s="70" t="s">
        <v>67</v>
      </c>
      <c r="O883" s="70">
        <v>0</v>
      </c>
      <c r="P883" s="70" t="s">
        <v>68</v>
      </c>
      <c r="Q883" s="70" t="s">
        <v>68</v>
      </c>
      <c r="R883" s="66"/>
      <c r="S883" s="67"/>
    </row>
    <row r="884" spans="2:19" x14ac:dyDescent="0.3">
      <c r="B884" s="66" t="s">
        <v>1428</v>
      </c>
      <c r="C884" s="67" t="s">
        <v>1716</v>
      </c>
      <c r="D884" s="68" t="s">
        <v>65</v>
      </c>
      <c r="E884" s="68" t="s">
        <v>64</v>
      </c>
      <c r="F884" s="69">
        <v>2086713070110</v>
      </c>
      <c r="G884" s="68" t="s">
        <v>64</v>
      </c>
      <c r="H884" s="68" t="s">
        <v>65</v>
      </c>
      <c r="I884" s="68" t="s">
        <v>66</v>
      </c>
      <c r="J884" s="68" t="s">
        <v>66</v>
      </c>
      <c r="K884" s="70">
        <v>0</v>
      </c>
      <c r="L884" s="70">
        <v>0</v>
      </c>
      <c r="M884" s="70">
        <v>0</v>
      </c>
      <c r="N884" s="70" t="s">
        <v>67</v>
      </c>
      <c r="O884" s="70">
        <v>0</v>
      </c>
      <c r="P884" s="70" t="s">
        <v>68</v>
      </c>
      <c r="Q884" s="70" t="s">
        <v>68</v>
      </c>
      <c r="R884" s="66"/>
      <c r="S884" s="67"/>
    </row>
    <row r="885" spans="2:19" x14ac:dyDescent="0.3">
      <c r="B885" s="66" t="s">
        <v>1717</v>
      </c>
      <c r="C885" s="67" t="s">
        <v>516</v>
      </c>
      <c r="D885" s="68" t="s">
        <v>65</v>
      </c>
      <c r="E885" s="68" t="s">
        <v>64</v>
      </c>
      <c r="F885" s="69">
        <v>1662427050611</v>
      </c>
      <c r="G885" s="68" t="s">
        <v>64</v>
      </c>
      <c r="H885" s="68" t="s">
        <v>64</v>
      </c>
      <c r="I885" s="68" t="s">
        <v>65</v>
      </c>
      <c r="J885" s="68" t="s">
        <v>66</v>
      </c>
      <c r="K885" s="70">
        <v>0</v>
      </c>
      <c r="L885" s="70">
        <v>0</v>
      </c>
      <c r="M885" s="70">
        <v>0</v>
      </c>
      <c r="N885" s="70" t="s">
        <v>67</v>
      </c>
      <c r="O885" s="70">
        <v>0</v>
      </c>
      <c r="P885" s="70" t="s">
        <v>68</v>
      </c>
      <c r="Q885" s="70" t="s">
        <v>68</v>
      </c>
      <c r="R885" s="66"/>
      <c r="S885" s="67"/>
    </row>
    <row r="886" spans="2:19" x14ac:dyDescent="0.3">
      <c r="B886" s="66" t="s">
        <v>1420</v>
      </c>
      <c r="C886" s="67" t="s">
        <v>1405</v>
      </c>
      <c r="D886" s="68" t="s">
        <v>64</v>
      </c>
      <c r="E886" s="68" t="s">
        <v>65</v>
      </c>
      <c r="F886" s="69" t="s">
        <v>1460</v>
      </c>
      <c r="G886" s="68" t="s">
        <v>65</v>
      </c>
      <c r="H886" s="68" t="s">
        <v>64</v>
      </c>
      <c r="I886" s="68" t="s">
        <v>66</v>
      </c>
      <c r="J886" s="68" t="s">
        <v>66</v>
      </c>
      <c r="K886" s="70">
        <v>0</v>
      </c>
      <c r="L886" s="70">
        <v>0</v>
      </c>
      <c r="M886" s="70">
        <v>0</v>
      </c>
      <c r="N886" s="70" t="s">
        <v>67</v>
      </c>
      <c r="O886" s="70">
        <v>0</v>
      </c>
      <c r="P886" s="70" t="s">
        <v>68</v>
      </c>
      <c r="Q886" s="70" t="s">
        <v>68</v>
      </c>
      <c r="R886" s="66"/>
      <c r="S886" s="67"/>
    </row>
    <row r="887" spans="2:19" x14ac:dyDescent="0.3">
      <c r="B887" s="66" t="s">
        <v>1718</v>
      </c>
      <c r="C887" s="67" t="s">
        <v>444</v>
      </c>
      <c r="D887" s="68" t="s">
        <v>65</v>
      </c>
      <c r="E887" s="68" t="s">
        <v>64</v>
      </c>
      <c r="F887" s="69">
        <v>2236904060101</v>
      </c>
      <c r="G887" s="68" t="s">
        <v>64</v>
      </c>
      <c r="H887" s="68" t="s">
        <v>64</v>
      </c>
      <c r="I887" s="68" t="s">
        <v>65</v>
      </c>
      <c r="J887" s="68" t="s">
        <v>66</v>
      </c>
      <c r="K887" s="70">
        <v>0</v>
      </c>
      <c r="L887" s="70">
        <v>0</v>
      </c>
      <c r="M887" s="70">
        <v>0</v>
      </c>
      <c r="N887" s="70" t="s">
        <v>67</v>
      </c>
      <c r="O887" s="70">
        <v>0</v>
      </c>
      <c r="P887" s="70" t="s">
        <v>68</v>
      </c>
      <c r="Q887" s="70" t="s">
        <v>68</v>
      </c>
      <c r="R887" s="66"/>
      <c r="S887" s="67"/>
    </row>
    <row r="888" spans="2:19" x14ac:dyDescent="0.3">
      <c r="B888" s="66" t="s">
        <v>1669</v>
      </c>
      <c r="C888" s="67" t="s">
        <v>480</v>
      </c>
      <c r="D888" s="68" t="s">
        <v>64</v>
      </c>
      <c r="E888" s="68" t="s">
        <v>65</v>
      </c>
      <c r="F888" s="69">
        <v>2203022861212</v>
      </c>
      <c r="G888" s="68" t="s">
        <v>64</v>
      </c>
      <c r="H888" s="68" t="s">
        <v>64</v>
      </c>
      <c r="I888" s="68" t="s">
        <v>65</v>
      </c>
      <c r="J888" s="68" t="s">
        <v>66</v>
      </c>
      <c r="K888" s="70">
        <v>0</v>
      </c>
      <c r="L888" s="70">
        <v>0</v>
      </c>
      <c r="M888" s="70">
        <v>0</v>
      </c>
      <c r="N888" s="70" t="s">
        <v>67</v>
      </c>
      <c r="O888" s="70">
        <v>0</v>
      </c>
      <c r="P888" s="70" t="s">
        <v>68</v>
      </c>
      <c r="Q888" s="70" t="s">
        <v>68</v>
      </c>
      <c r="R888" s="66"/>
      <c r="S888" s="67"/>
    </row>
    <row r="889" spans="2:19" x14ac:dyDescent="0.3">
      <c r="B889" s="66" t="s">
        <v>1719</v>
      </c>
      <c r="C889" s="67" t="s">
        <v>605</v>
      </c>
      <c r="D889" s="68" t="s">
        <v>64</v>
      </c>
      <c r="E889" s="68" t="s">
        <v>65</v>
      </c>
      <c r="F889" s="69" t="s">
        <v>1460</v>
      </c>
      <c r="G889" s="68" t="s">
        <v>65</v>
      </c>
      <c r="H889" s="68" t="s">
        <v>64</v>
      </c>
      <c r="I889" s="68" t="s">
        <v>66</v>
      </c>
      <c r="J889" s="68" t="s">
        <v>66</v>
      </c>
      <c r="K889" s="70">
        <v>0</v>
      </c>
      <c r="L889" s="70">
        <v>0</v>
      </c>
      <c r="M889" s="70">
        <v>0</v>
      </c>
      <c r="N889" s="70" t="s">
        <v>67</v>
      </c>
      <c r="O889" s="70">
        <v>0</v>
      </c>
      <c r="P889" s="70" t="s">
        <v>68</v>
      </c>
      <c r="Q889" s="70" t="s">
        <v>68</v>
      </c>
      <c r="R889" s="66"/>
      <c r="S889" s="67"/>
    </row>
    <row r="890" spans="2:19" x14ac:dyDescent="0.3">
      <c r="B890" s="66" t="s">
        <v>1720</v>
      </c>
      <c r="C890" s="67" t="s">
        <v>1517</v>
      </c>
      <c r="D890" s="68" t="s">
        <v>64</v>
      </c>
      <c r="E890" s="68" t="s">
        <v>65</v>
      </c>
      <c r="F890" s="69">
        <v>2676262580101</v>
      </c>
      <c r="G890" s="68" t="s">
        <v>64</v>
      </c>
      <c r="H890" s="68" t="s">
        <v>65</v>
      </c>
      <c r="I890" s="68" t="s">
        <v>66</v>
      </c>
      <c r="J890" s="68" t="s">
        <v>66</v>
      </c>
      <c r="K890" s="70">
        <v>0</v>
      </c>
      <c r="L890" s="70">
        <v>0</v>
      </c>
      <c r="M890" s="70">
        <v>0</v>
      </c>
      <c r="N890" s="70" t="s">
        <v>67</v>
      </c>
      <c r="O890" s="70">
        <v>0</v>
      </c>
      <c r="P890" s="70" t="s">
        <v>68</v>
      </c>
      <c r="Q890" s="70" t="s">
        <v>68</v>
      </c>
      <c r="R890" s="66"/>
      <c r="S890" s="67"/>
    </row>
    <row r="891" spans="2:19" x14ac:dyDescent="0.3">
      <c r="B891" s="66" t="s">
        <v>1650</v>
      </c>
      <c r="C891" s="67" t="s">
        <v>1603</v>
      </c>
      <c r="D891" s="68" t="s">
        <v>65</v>
      </c>
      <c r="E891" s="68" t="s">
        <v>64</v>
      </c>
      <c r="F891" s="69" t="s">
        <v>1460</v>
      </c>
      <c r="G891" s="68" t="s">
        <v>64</v>
      </c>
      <c r="H891" s="68" t="s">
        <v>65</v>
      </c>
      <c r="I891" s="68" t="s">
        <v>66</v>
      </c>
      <c r="J891" s="68" t="s">
        <v>66</v>
      </c>
      <c r="K891" s="70">
        <v>0</v>
      </c>
      <c r="L891" s="70">
        <v>0</v>
      </c>
      <c r="M891" s="70">
        <v>0</v>
      </c>
      <c r="N891" s="70" t="s">
        <v>67</v>
      </c>
      <c r="O891" s="70">
        <v>0</v>
      </c>
      <c r="P891" s="70" t="s">
        <v>68</v>
      </c>
      <c r="Q891" s="70" t="s">
        <v>68</v>
      </c>
      <c r="R891" s="66"/>
      <c r="S891" s="67"/>
    </row>
    <row r="892" spans="2:19" x14ac:dyDescent="0.3">
      <c r="B892" s="66" t="s">
        <v>296</v>
      </c>
      <c r="C892" s="67" t="s">
        <v>1653</v>
      </c>
      <c r="D892" s="68" t="s">
        <v>64</v>
      </c>
      <c r="E892" s="68" t="s">
        <v>65</v>
      </c>
      <c r="F892" s="69" t="s">
        <v>1460</v>
      </c>
      <c r="G892" s="68" t="s">
        <v>65</v>
      </c>
      <c r="H892" s="68" t="s">
        <v>64</v>
      </c>
      <c r="I892" s="68" t="s">
        <v>66</v>
      </c>
      <c r="J892" s="68" t="s">
        <v>66</v>
      </c>
      <c r="K892" s="70">
        <v>0</v>
      </c>
      <c r="L892" s="70">
        <v>0</v>
      </c>
      <c r="M892" s="70">
        <v>0</v>
      </c>
      <c r="N892" s="70" t="s">
        <v>67</v>
      </c>
      <c r="O892" s="70">
        <v>0</v>
      </c>
      <c r="P892" s="70" t="s">
        <v>68</v>
      </c>
      <c r="Q892" s="70" t="s">
        <v>68</v>
      </c>
      <c r="R892" s="66"/>
      <c r="S892" s="67"/>
    </row>
    <row r="893" spans="2:19" x14ac:dyDescent="0.3">
      <c r="B893" s="66" t="s">
        <v>1721</v>
      </c>
      <c r="C893" s="67" t="s">
        <v>1722</v>
      </c>
      <c r="D893" s="68" t="s">
        <v>64</v>
      </c>
      <c r="E893" s="68" t="s">
        <v>65</v>
      </c>
      <c r="F893" s="69" t="s">
        <v>1460</v>
      </c>
      <c r="G893" s="68" t="s">
        <v>65</v>
      </c>
      <c r="H893" s="68" t="s">
        <v>64</v>
      </c>
      <c r="I893" s="68" t="s">
        <v>66</v>
      </c>
      <c r="J893" s="68" t="s">
        <v>66</v>
      </c>
      <c r="K893" s="70">
        <v>0</v>
      </c>
      <c r="L893" s="70">
        <v>0</v>
      </c>
      <c r="M893" s="70">
        <v>0</v>
      </c>
      <c r="N893" s="70" t="s">
        <v>67</v>
      </c>
      <c r="O893" s="70">
        <v>0</v>
      </c>
      <c r="P893" s="70" t="s">
        <v>68</v>
      </c>
      <c r="Q893" s="70" t="s">
        <v>68</v>
      </c>
      <c r="R893" s="66"/>
      <c r="S893" s="67"/>
    </row>
    <row r="894" spans="2:19" x14ac:dyDescent="0.3">
      <c r="B894" s="66" t="s">
        <v>1677</v>
      </c>
      <c r="C894" s="67" t="s">
        <v>1678</v>
      </c>
      <c r="D894" s="68" t="s">
        <v>65</v>
      </c>
      <c r="E894" s="68" t="s">
        <v>64</v>
      </c>
      <c r="F894" s="69" t="s">
        <v>1460</v>
      </c>
      <c r="G894" s="68" t="s">
        <v>65</v>
      </c>
      <c r="H894" s="68" t="s">
        <v>64</v>
      </c>
      <c r="I894" s="68" t="s">
        <v>66</v>
      </c>
      <c r="J894" s="68" t="s">
        <v>66</v>
      </c>
      <c r="K894" s="70">
        <v>0</v>
      </c>
      <c r="L894" s="70">
        <v>0</v>
      </c>
      <c r="M894" s="70">
        <v>0</v>
      </c>
      <c r="N894" s="70" t="s">
        <v>67</v>
      </c>
      <c r="O894" s="70">
        <v>0</v>
      </c>
      <c r="P894" s="70" t="s">
        <v>68</v>
      </c>
      <c r="Q894" s="70" t="s">
        <v>68</v>
      </c>
      <c r="R894" s="66"/>
      <c r="S894" s="67"/>
    </row>
    <row r="895" spans="2:19" x14ac:dyDescent="0.3">
      <c r="B895" s="66" t="s">
        <v>1713</v>
      </c>
      <c r="C895" s="67" t="s">
        <v>1714</v>
      </c>
      <c r="D895" s="68" t="s">
        <v>64</v>
      </c>
      <c r="E895" s="68" t="s">
        <v>65</v>
      </c>
      <c r="F895" s="69" t="s">
        <v>1460</v>
      </c>
      <c r="G895" s="68" t="s">
        <v>64</v>
      </c>
      <c r="H895" s="68" t="s">
        <v>65</v>
      </c>
      <c r="I895" s="68" t="s">
        <v>66</v>
      </c>
      <c r="J895" s="68" t="s">
        <v>66</v>
      </c>
      <c r="K895" s="70">
        <v>0</v>
      </c>
      <c r="L895" s="70">
        <v>0</v>
      </c>
      <c r="M895" s="70">
        <v>0</v>
      </c>
      <c r="N895" s="70" t="s">
        <v>67</v>
      </c>
      <c r="O895" s="70">
        <v>0</v>
      </c>
      <c r="P895" s="70" t="s">
        <v>68</v>
      </c>
      <c r="Q895" s="70" t="s">
        <v>68</v>
      </c>
      <c r="R895" s="66"/>
      <c r="S895" s="67"/>
    </row>
    <row r="896" spans="2:19" x14ac:dyDescent="0.3">
      <c r="B896" s="66" t="s">
        <v>479</v>
      </c>
      <c r="C896" s="67" t="s">
        <v>480</v>
      </c>
      <c r="D896" s="68" t="s">
        <v>65</v>
      </c>
      <c r="E896" s="68" t="s">
        <v>64</v>
      </c>
      <c r="F896" s="69" t="s">
        <v>1723</v>
      </c>
      <c r="G896" s="68" t="s">
        <v>64</v>
      </c>
      <c r="H896" s="68" t="s">
        <v>64</v>
      </c>
      <c r="I896" s="68" t="s">
        <v>65</v>
      </c>
      <c r="J896" s="68" t="s">
        <v>66</v>
      </c>
      <c r="K896" s="70">
        <v>0</v>
      </c>
      <c r="L896" s="70">
        <v>0</v>
      </c>
      <c r="M896" s="70">
        <v>0</v>
      </c>
      <c r="N896" s="70" t="s">
        <v>67</v>
      </c>
      <c r="O896" s="70">
        <v>0</v>
      </c>
      <c r="P896" s="70" t="s">
        <v>68</v>
      </c>
      <c r="Q896" s="70" t="s">
        <v>68</v>
      </c>
      <c r="R896" s="66"/>
      <c r="S896" s="67"/>
    </row>
    <row r="897" spans="2:19" x14ac:dyDescent="0.3">
      <c r="B897" s="66" t="s">
        <v>412</v>
      </c>
      <c r="C897" s="67" t="s">
        <v>104</v>
      </c>
      <c r="D897" s="68" t="s">
        <v>65</v>
      </c>
      <c r="E897" s="68" t="s">
        <v>64</v>
      </c>
      <c r="F897" s="69" t="s">
        <v>1460</v>
      </c>
      <c r="G897" s="68" t="s">
        <v>65</v>
      </c>
      <c r="H897" s="68" t="s">
        <v>64</v>
      </c>
      <c r="I897" s="68" t="s">
        <v>66</v>
      </c>
      <c r="J897" s="68" t="s">
        <v>66</v>
      </c>
      <c r="K897" s="70">
        <v>0</v>
      </c>
      <c r="L897" s="70">
        <v>0</v>
      </c>
      <c r="M897" s="70">
        <v>0</v>
      </c>
      <c r="N897" s="70" t="s">
        <v>67</v>
      </c>
      <c r="O897" s="70">
        <v>0</v>
      </c>
      <c r="P897" s="70" t="s">
        <v>68</v>
      </c>
      <c r="Q897" s="70" t="s">
        <v>68</v>
      </c>
      <c r="R897" s="66"/>
      <c r="S897" s="67"/>
    </row>
    <row r="898" spans="2:19" x14ac:dyDescent="0.3">
      <c r="B898" s="66" t="s">
        <v>1600</v>
      </c>
      <c r="C898" s="67" t="s">
        <v>104</v>
      </c>
      <c r="D898" s="68" t="s">
        <v>64</v>
      </c>
      <c r="E898" s="68" t="s">
        <v>65</v>
      </c>
      <c r="F898" s="69" t="s">
        <v>1460</v>
      </c>
      <c r="G898" s="68" t="s">
        <v>65</v>
      </c>
      <c r="H898" s="68" t="s">
        <v>64</v>
      </c>
      <c r="I898" s="68" t="s">
        <v>66</v>
      </c>
      <c r="J898" s="68" t="s">
        <v>66</v>
      </c>
      <c r="K898" s="70">
        <v>0</v>
      </c>
      <c r="L898" s="70">
        <v>0</v>
      </c>
      <c r="M898" s="70">
        <v>0</v>
      </c>
      <c r="N898" s="70" t="s">
        <v>67</v>
      </c>
      <c r="O898" s="70">
        <v>0</v>
      </c>
      <c r="P898" s="70" t="s">
        <v>68</v>
      </c>
      <c r="Q898" s="70" t="s">
        <v>68</v>
      </c>
      <c r="R898" s="66"/>
      <c r="S898" s="67"/>
    </row>
    <row r="899" spans="2:19" x14ac:dyDescent="0.3">
      <c r="B899" s="66" t="s">
        <v>1724</v>
      </c>
      <c r="C899" s="67" t="s">
        <v>104</v>
      </c>
      <c r="D899" s="68" t="s">
        <v>64</v>
      </c>
      <c r="E899" s="68" t="s">
        <v>65</v>
      </c>
      <c r="F899" s="69" t="s">
        <v>1460</v>
      </c>
      <c r="G899" s="68" t="s">
        <v>65</v>
      </c>
      <c r="H899" s="68" t="s">
        <v>64</v>
      </c>
      <c r="I899" s="68" t="s">
        <v>66</v>
      </c>
      <c r="J899" s="68" t="s">
        <v>66</v>
      </c>
      <c r="K899" s="70">
        <v>0</v>
      </c>
      <c r="L899" s="70">
        <v>0</v>
      </c>
      <c r="M899" s="70">
        <v>0</v>
      </c>
      <c r="N899" s="70" t="s">
        <v>67</v>
      </c>
      <c r="O899" s="70">
        <v>0</v>
      </c>
      <c r="P899" s="70" t="s">
        <v>68</v>
      </c>
      <c r="Q899" s="70" t="s">
        <v>68</v>
      </c>
      <c r="R899" s="66"/>
      <c r="S899" s="67"/>
    </row>
    <row r="900" spans="2:19" x14ac:dyDescent="0.3">
      <c r="B900" s="66" t="s">
        <v>410</v>
      </c>
      <c r="C900" s="67" t="s">
        <v>411</v>
      </c>
      <c r="D900" s="68" t="s">
        <v>65</v>
      </c>
      <c r="E900" s="68" t="s">
        <v>64</v>
      </c>
      <c r="F900" s="69">
        <v>2457699270102</v>
      </c>
      <c r="G900" s="68" t="s">
        <v>64</v>
      </c>
      <c r="H900" s="68" t="s">
        <v>64</v>
      </c>
      <c r="I900" s="68" t="s">
        <v>65</v>
      </c>
      <c r="J900" s="68" t="s">
        <v>66</v>
      </c>
      <c r="K900" s="70">
        <v>0</v>
      </c>
      <c r="L900" s="70">
        <v>0</v>
      </c>
      <c r="M900" s="70">
        <v>0</v>
      </c>
      <c r="N900" s="70" t="s">
        <v>67</v>
      </c>
      <c r="O900" s="70">
        <v>0</v>
      </c>
      <c r="P900" s="70" t="s">
        <v>68</v>
      </c>
      <c r="Q900" s="70" t="s">
        <v>68</v>
      </c>
      <c r="R900" s="66"/>
      <c r="S900" s="67"/>
    </row>
    <row r="901" spans="2:19" x14ac:dyDescent="0.3">
      <c r="B901" s="66" t="s">
        <v>492</v>
      </c>
      <c r="C901" s="67" t="s">
        <v>493</v>
      </c>
      <c r="D901" s="68" t="s">
        <v>64</v>
      </c>
      <c r="E901" s="68" t="s">
        <v>65</v>
      </c>
      <c r="F901" s="69">
        <v>3493774560101</v>
      </c>
      <c r="G901" s="68" t="s">
        <v>65</v>
      </c>
      <c r="H901" s="68" t="s">
        <v>64</v>
      </c>
      <c r="I901" s="68" t="s">
        <v>66</v>
      </c>
      <c r="J901" s="68" t="s">
        <v>66</v>
      </c>
      <c r="K901" s="70">
        <v>0</v>
      </c>
      <c r="L901" s="70">
        <v>0</v>
      </c>
      <c r="M901" s="70">
        <v>0</v>
      </c>
      <c r="N901" s="70" t="s">
        <v>67</v>
      </c>
      <c r="O901" s="70">
        <v>0</v>
      </c>
      <c r="P901" s="70" t="s">
        <v>68</v>
      </c>
      <c r="Q901" s="70" t="s">
        <v>68</v>
      </c>
      <c r="R901" s="66"/>
      <c r="S901" s="67"/>
    </row>
    <row r="902" spans="2:19" x14ac:dyDescent="0.3">
      <c r="B902" s="66" t="s">
        <v>494</v>
      </c>
      <c r="C902" s="67" t="s">
        <v>411</v>
      </c>
      <c r="D902" s="68" t="s">
        <v>64</v>
      </c>
      <c r="E902" s="68" t="s">
        <v>65</v>
      </c>
      <c r="F902" s="69">
        <v>2044526000108</v>
      </c>
      <c r="G902" s="68" t="s">
        <v>65</v>
      </c>
      <c r="H902" s="68" t="s">
        <v>64</v>
      </c>
      <c r="I902" s="68" t="s">
        <v>66</v>
      </c>
      <c r="J902" s="68" t="s">
        <v>66</v>
      </c>
      <c r="K902" s="70">
        <v>0</v>
      </c>
      <c r="L902" s="70">
        <v>0</v>
      </c>
      <c r="M902" s="70">
        <v>0</v>
      </c>
      <c r="N902" s="70" t="s">
        <v>67</v>
      </c>
      <c r="O902" s="70">
        <v>0</v>
      </c>
      <c r="P902" s="70" t="s">
        <v>68</v>
      </c>
      <c r="Q902" s="70" t="s">
        <v>68</v>
      </c>
      <c r="R902" s="66"/>
      <c r="S902" s="67"/>
    </row>
    <row r="903" spans="2:19" x14ac:dyDescent="0.3">
      <c r="B903" s="66" t="s">
        <v>1656</v>
      </c>
      <c r="C903" s="67" t="s">
        <v>493</v>
      </c>
      <c r="D903" s="68" t="s">
        <v>64</v>
      </c>
      <c r="E903" s="68" t="s">
        <v>65</v>
      </c>
      <c r="F903" s="69">
        <v>0</v>
      </c>
      <c r="G903" s="68" t="s">
        <v>65</v>
      </c>
      <c r="H903" s="68" t="s">
        <v>64</v>
      </c>
      <c r="I903" s="68" t="s">
        <v>66</v>
      </c>
      <c r="J903" s="68" t="s">
        <v>66</v>
      </c>
      <c r="K903" s="70">
        <v>0</v>
      </c>
      <c r="L903" s="70">
        <v>0</v>
      </c>
      <c r="M903" s="70">
        <v>0</v>
      </c>
      <c r="N903" s="70" t="s">
        <v>67</v>
      </c>
      <c r="O903" s="70">
        <v>0</v>
      </c>
      <c r="P903" s="70" t="s">
        <v>68</v>
      </c>
      <c r="Q903" s="70" t="s">
        <v>68</v>
      </c>
      <c r="R903" s="66"/>
      <c r="S903" s="67"/>
    </row>
    <row r="904" spans="2:19" x14ac:dyDescent="0.3">
      <c r="B904" s="66" t="s">
        <v>359</v>
      </c>
      <c r="C904" s="67" t="s">
        <v>496</v>
      </c>
      <c r="D904" s="68" t="s">
        <v>64</v>
      </c>
      <c r="E904" s="68" t="s">
        <v>65</v>
      </c>
      <c r="F904" s="69">
        <v>0</v>
      </c>
      <c r="G904" s="68" t="s">
        <v>65</v>
      </c>
      <c r="H904" s="68" t="s">
        <v>64</v>
      </c>
      <c r="I904" s="68" t="s">
        <v>66</v>
      </c>
      <c r="J904" s="68" t="s">
        <v>66</v>
      </c>
      <c r="K904" s="70">
        <v>0</v>
      </c>
      <c r="L904" s="70">
        <v>0</v>
      </c>
      <c r="M904" s="70">
        <v>0</v>
      </c>
      <c r="N904" s="70" t="s">
        <v>67</v>
      </c>
      <c r="O904" s="70">
        <v>0</v>
      </c>
      <c r="P904" s="70" t="s">
        <v>68</v>
      </c>
      <c r="Q904" s="70" t="s">
        <v>68</v>
      </c>
      <c r="R904" s="66"/>
      <c r="S904" s="67"/>
    </row>
    <row r="905" spans="2:19" x14ac:dyDescent="0.3">
      <c r="B905" s="66" t="s">
        <v>495</v>
      </c>
      <c r="C905" s="67" t="s">
        <v>496</v>
      </c>
      <c r="D905" s="68" t="s">
        <v>64</v>
      </c>
      <c r="E905" s="68" t="s">
        <v>65</v>
      </c>
      <c r="F905" s="69">
        <v>3010776140101</v>
      </c>
      <c r="G905" s="68" t="s">
        <v>65</v>
      </c>
      <c r="H905" s="68" t="s">
        <v>65</v>
      </c>
      <c r="I905" s="68" t="s">
        <v>66</v>
      </c>
      <c r="J905" s="68" t="s">
        <v>66</v>
      </c>
      <c r="K905" s="70">
        <v>0</v>
      </c>
      <c r="L905" s="70">
        <v>0</v>
      </c>
      <c r="M905" s="70">
        <v>0</v>
      </c>
      <c r="N905" s="70" t="s">
        <v>67</v>
      </c>
      <c r="O905" s="70">
        <v>0</v>
      </c>
      <c r="P905" s="70" t="s">
        <v>68</v>
      </c>
      <c r="Q905" s="70" t="s">
        <v>68</v>
      </c>
      <c r="R905" s="66"/>
      <c r="S905" s="67"/>
    </row>
    <row r="906" spans="2:19" x14ac:dyDescent="0.3">
      <c r="B906" s="66" t="s">
        <v>359</v>
      </c>
      <c r="C906" s="67" t="s">
        <v>496</v>
      </c>
      <c r="D906" s="68" t="s">
        <v>64</v>
      </c>
      <c r="E906" s="68" t="s">
        <v>65</v>
      </c>
      <c r="F906" s="69">
        <v>0</v>
      </c>
      <c r="G906" s="68" t="s">
        <v>65</v>
      </c>
      <c r="H906" s="68" t="s">
        <v>64</v>
      </c>
      <c r="I906" s="68" t="s">
        <v>66</v>
      </c>
      <c r="J906" s="68" t="s">
        <v>66</v>
      </c>
      <c r="K906" s="70">
        <v>0</v>
      </c>
      <c r="L906" s="70">
        <v>0</v>
      </c>
      <c r="M906" s="70">
        <v>0</v>
      </c>
      <c r="N906" s="70" t="s">
        <v>67</v>
      </c>
      <c r="O906" s="70">
        <v>0</v>
      </c>
      <c r="P906" s="70" t="s">
        <v>68</v>
      </c>
      <c r="Q906" s="70" t="s">
        <v>68</v>
      </c>
      <c r="R906" s="66"/>
      <c r="S906" s="67"/>
    </row>
    <row r="907" spans="2:19" x14ac:dyDescent="0.3">
      <c r="B907" s="66" t="s">
        <v>177</v>
      </c>
      <c r="C907" s="67" t="s">
        <v>496</v>
      </c>
      <c r="D907" s="68" t="s">
        <v>64</v>
      </c>
      <c r="E907" s="68" t="s">
        <v>65</v>
      </c>
      <c r="F907" s="69">
        <v>2009656970101</v>
      </c>
      <c r="G907" s="68" t="s">
        <v>65</v>
      </c>
      <c r="H907" s="68" t="s">
        <v>64</v>
      </c>
      <c r="I907" s="68" t="s">
        <v>66</v>
      </c>
      <c r="J907" s="68" t="s">
        <v>66</v>
      </c>
      <c r="K907" s="70">
        <v>0</v>
      </c>
      <c r="L907" s="70">
        <v>0</v>
      </c>
      <c r="M907" s="70">
        <v>0</v>
      </c>
      <c r="N907" s="70" t="s">
        <v>67</v>
      </c>
      <c r="O907" s="70">
        <v>0</v>
      </c>
      <c r="P907" s="70" t="s">
        <v>68</v>
      </c>
      <c r="Q907" s="70" t="s">
        <v>68</v>
      </c>
      <c r="R907" s="66"/>
      <c r="S907" s="67"/>
    </row>
    <row r="908" spans="2:19" x14ac:dyDescent="0.3">
      <c r="B908" s="66" t="s">
        <v>177</v>
      </c>
      <c r="C908" s="67" t="s">
        <v>496</v>
      </c>
      <c r="D908" s="68" t="s">
        <v>64</v>
      </c>
      <c r="E908" s="68" t="s">
        <v>65</v>
      </c>
      <c r="F908" s="69">
        <v>2009656970101</v>
      </c>
      <c r="G908" s="68" t="s">
        <v>65</v>
      </c>
      <c r="H908" s="68" t="s">
        <v>64</v>
      </c>
      <c r="I908" s="68" t="s">
        <v>66</v>
      </c>
      <c r="J908" s="68" t="s">
        <v>66</v>
      </c>
      <c r="K908" s="70">
        <v>0</v>
      </c>
      <c r="L908" s="70">
        <v>0</v>
      </c>
      <c r="M908" s="70">
        <v>0</v>
      </c>
      <c r="N908" s="70" t="s">
        <v>67</v>
      </c>
      <c r="O908" s="70">
        <v>0</v>
      </c>
      <c r="P908" s="70" t="s">
        <v>68</v>
      </c>
      <c r="Q908" s="70" t="s">
        <v>68</v>
      </c>
      <c r="R908" s="66"/>
      <c r="S908" s="67"/>
    </row>
    <row r="909" spans="2:19" x14ac:dyDescent="0.3">
      <c r="B909" s="66" t="s">
        <v>495</v>
      </c>
      <c r="C909" s="67" t="s">
        <v>496</v>
      </c>
      <c r="D909" s="68" t="s">
        <v>64</v>
      </c>
      <c r="E909" s="68" t="s">
        <v>65</v>
      </c>
      <c r="F909" s="69">
        <v>3010776140101</v>
      </c>
      <c r="G909" s="68" t="s">
        <v>65</v>
      </c>
      <c r="H909" s="68" t="s">
        <v>65</v>
      </c>
      <c r="I909" s="68" t="s">
        <v>66</v>
      </c>
      <c r="J909" s="68" t="s">
        <v>66</v>
      </c>
      <c r="K909" s="70">
        <v>0</v>
      </c>
      <c r="L909" s="70">
        <v>0</v>
      </c>
      <c r="M909" s="70">
        <v>0</v>
      </c>
      <c r="N909" s="70" t="s">
        <v>67</v>
      </c>
      <c r="O909" s="70">
        <v>0</v>
      </c>
      <c r="P909" s="70" t="s">
        <v>68</v>
      </c>
      <c r="Q909" s="70" t="s">
        <v>68</v>
      </c>
      <c r="R909" s="66"/>
      <c r="S909" s="67"/>
    </row>
    <row r="910" spans="2:19" x14ac:dyDescent="0.3">
      <c r="B910" s="66" t="s">
        <v>174</v>
      </c>
      <c r="C910" s="67" t="s">
        <v>510</v>
      </c>
      <c r="D910" s="68" t="s">
        <v>64</v>
      </c>
      <c r="E910" s="68" t="s">
        <v>65</v>
      </c>
      <c r="F910" s="69">
        <v>512200601364</v>
      </c>
      <c r="G910" s="68" t="s">
        <v>65</v>
      </c>
      <c r="H910" s="68" t="s">
        <v>64</v>
      </c>
      <c r="I910" s="68" t="s">
        <v>66</v>
      </c>
      <c r="J910" s="68" t="s">
        <v>66</v>
      </c>
      <c r="K910" s="70">
        <v>0</v>
      </c>
      <c r="L910" s="70">
        <v>0</v>
      </c>
      <c r="M910" s="70">
        <v>0</v>
      </c>
      <c r="N910" s="70" t="s">
        <v>67</v>
      </c>
      <c r="O910" s="70">
        <v>0</v>
      </c>
      <c r="P910" s="70" t="s">
        <v>68</v>
      </c>
      <c r="Q910" s="70" t="s">
        <v>68</v>
      </c>
      <c r="R910" s="66"/>
      <c r="S910" s="67"/>
    </row>
    <row r="911" spans="2:19" x14ac:dyDescent="0.3">
      <c r="B911" s="66" t="s">
        <v>497</v>
      </c>
      <c r="C911" s="67" t="s">
        <v>498</v>
      </c>
      <c r="D911" s="68" t="s">
        <v>64</v>
      </c>
      <c r="E911" s="68" t="s">
        <v>65</v>
      </c>
      <c r="F911" s="69">
        <v>2081157490101</v>
      </c>
      <c r="G911" s="68" t="s">
        <v>64</v>
      </c>
      <c r="H911" s="68" t="s">
        <v>65</v>
      </c>
      <c r="I911" s="68" t="s">
        <v>66</v>
      </c>
      <c r="J911" s="68" t="s">
        <v>66</v>
      </c>
      <c r="K911" s="70">
        <v>0</v>
      </c>
      <c r="L911" s="70">
        <v>0</v>
      </c>
      <c r="M911" s="70">
        <v>0</v>
      </c>
      <c r="N911" s="70" t="s">
        <v>67</v>
      </c>
      <c r="O911" s="70">
        <v>0</v>
      </c>
      <c r="P911" s="70" t="s">
        <v>68</v>
      </c>
      <c r="Q911" s="70" t="s">
        <v>68</v>
      </c>
      <c r="R911" s="66"/>
      <c r="S911" s="67"/>
    </row>
    <row r="912" spans="2:19" x14ac:dyDescent="0.3">
      <c r="B912" s="66" t="s">
        <v>499</v>
      </c>
      <c r="C912" s="67" t="s">
        <v>500</v>
      </c>
      <c r="D912" s="68" t="s">
        <v>65</v>
      </c>
      <c r="E912" s="68" t="s">
        <v>64</v>
      </c>
      <c r="F912" s="69">
        <v>2802026600101</v>
      </c>
      <c r="G912" s="68" t="s">
        <v>65</v>
      </c>
      <c r="H912" s="68" t="s">
        <v>64</v>
      </c>
      <c r="I912" s="68" t="s">
        <v>66</v>
      </c>
      <c r="J912" s="68" t="s">
        <v>66</v>
      </c>
      <c r="K912" s="70">
        <v>0</v>
      </c>
      <c r="L912" s="70">
        <v>0</v>
      </c>
      <c r="M912" s="70">
        <v>0</v>
      </c>
      <c r="N912" s="70" t="s">
        <v>67</v>
      </c>
      <c r="O912" s="70">
        <v>0</v>
      </c>
      <c r="P912" s="70" t="s">
        <v>68</v>
      </c>
      <c r="Q912" s="70" t="s">
        <v>68</v>
      </c>
      <c r="R912" s="66"/>
      <c r="S912" s="67"/>
    </row>
    <row r="913" spans="2:19" x14ac:dyDescent="0.3">
      <c r="B913" s="66" t="s">
        <v>1422</v>
      </c>
      <c r="C913" s="67" t="s">
        <v>1423</v>
      </c>
      <c r="D913" s="68" t="s">
        <v>65</v>
      </c>
      <c r="E913" s="68" t="s">
        <v>64</v>
      </c>
      <c r="F913" s="69">
        <v>0</v>
      </c>
      <c r="G913" s="68" t="s">
        <v>65</v>
      </c>
      <c r="H913" s="68" t="s">
        <v>64</v>
      </c>
      <c r="I913" s="68" t="s">
        <v>66</v>
      </c>
      <c r="J913" s="68" t="s">
        <v>66</v>
      </c>
      <c r="K913" s="70">
        <v>0</v>
      </c>
      <c r="L913" s="70">
        <v>0</v>
      </c>
      <c r="M913" s="70">
        <v>0</v>
      </c>
      <c r="N913" s="70" t="s">
        <v>67</v>
      </c>
      <c r="O913" s="70">
        <v>0</v>
      </c>
      <c r="P913" s="70" t="s">
        <v>68</v>
      </c>
      <c r="Q913" s="70" t="s">
        <v>68</v>
      </c>
      <c r="R913" s="66"/>
      <c r="S913" s="67"/>
    </row>
    <row r="914" spans="2:19" x14ac:dyDescent="0.3">
      <c r="B914" s="66" t="s">
        <v>501</v>
      </c>
      <c r="C914" s="67" t="s">
        <v>502</v>
      </c>
      <c r="D914" s="68" t="s">
        <v>65</v>
      </c>
      <c r="E914" s="68" t="s">
        <v>64</v>
      </c>
      <c r="F914" s="69">
        <v>2084922160108</v>
      </c>
      <c r="G914" s="68" t="s">
        <v>65</v>
      </c>
      <c r="H914" s="68" t="s">
        <v>64</v>
      </c>
      <c r="I914" s="68" t="s">
        <v>66</v>
      </c>
      <c r="J914" s="68" t="s">
        <v>66</v>
      </c>
      <c r="K914" s="70">
        <v>0</v>
      </c>
      <c r="L914" s="70">
        <v>0</v>
      </c>
      <c r="M914" s="70">
        <v>0</v>
      </c>
      <c r="N914" s="70" t="s">
        <v>67</v>
      </c>
      <c r="O914" s="70">
        <v>0</v>
      </c>
      <c r="P914" s="70" t="s">
        <v>68</v>
      </c>
      <c r="Q914" s="70" t="s">
        <v>68</v>
      </c>
      <c r="R914" s="66"/>
      <c r="S914" s="67"/>
    </row>
    <row r="915" spans="2:19" x14ac:dyDescent="0.3">
      <c r="B915" s="66" t="s">
        <v>201</v>
      </c>
      <c r="C915" s="67" t="s">
        <v>202</v>
      </c>
      <c r="D915" s="68" t="s">
        <v>64</v>
      </c>
      <c r="E915" s="68" t="s">
        <v>65</v>
      </c>
      <c r="F915" s="69">
        <v>2976826951420</v>
      </c>
      <c r="G915" s="68" t="s">
        <v>64</v>
      </c>
      <c r="H915" s="68" t="s">
        <v>65</v>
      </c>
      <c r="I915" s="68" t="s">
        <v>66</v>
      </c>
      <c r="J915" s="68" t="s">
        <v>66</v>
      </c>
      <c r="K915" s="70" t="s">
        <v>67</v>
      </c>
      <c r="L915" s="70">
        <v>0</v>
      </c>
      <c r="M915" s="70">
        <v>0</v>
      </c>
      <c r="N915" s="70">
        <v>0</v>
      </c>
      <c r="O915" s="70">
        <v>0</v>
      </c>
      <c r="P915" s="70" t="s">
        <v>68</v>
      </c>
      <c r="Q915" s="70" t="s">
        <v>68</v>
      </c>
      <c r="R915" s="66"/>
      <c r="S915" s="67"/>
    </row>
    <row r="916" spans="2:19" x14ac:dyDescent="0.3">
      <c r="B916" s="66" t="s">
        <v>194</v>
      </c>
      <c r="C916" s="67" t="s">
        <v>503</v>
      </c>
      <c r="D916" s="68" t="s">
        <v>64</v>
      </c>
      <c r="E916" s="68" t="s">
        <v>65</v>
      </c>
      <c r="F916" s="69">
        <v>2234018031601</v>
      </c>
      <c r="G916" s="68" t="s">
        <v>64</v>
      </c>
      <c r="H916" s="68" t="s">
        <v>64</v>
      </c>
      <c r="I916" s="68" t="s">
        <v>65</v>
      </c>
      <c r="J916" s="68" t="s">
        <v>66</v>
      </c>
      <c r="K916" s="70" t="s">
        <v>67</v>
      </c>
      <c r="L916" s="70">
        <v>0</v>
      </c>
      <c r="M916" s="70">
        <v>0</v>
      </c>
      <c r="N916" s="70" t="s">
        <v>67</v>
      </c>
      <c r="O916" s="70">
        <v>0</v>
      </c>
      <c r="P916" s="70" t="s">
        <v>68</v>
      </c>
      <c r="Q916" s="70" t="s">
        <v>68</v>
      </c>
      <c r="R916" s="66"/>
      <c r="S916" s="67"/>
    </row>
    <row r="917" spans="2:19" x14ac:dyDescent="0.3">
      <c r="B917" s="66" t="s">
        <v>434</v>
      </c>
      <c r="C917" s="67" t="s">
        <v>504</v>
      </c>
      <c r="D917" s="68" t="s">
        <v>64</v>
      </c>
      <c r="E917" s="68" t="s">
        <v>65</v>
      </c>
      <c r="F917" s="69">
        <v>2429530930101</v>
      </c>
      <c r="G917" s="68" t="s">
        <v>64</v>
      </c>
      <c r="H917" s="68" t="s">
        <v>64</v>
      </c>
      <c r="I917" s="68" t="s">
        <v>65</v>
      </c>
      <c r="J917" s="68" t="s">
        <v>66</v>
      </c>
      <c r="K917" s="70">
        <v>0</v>
      </c>
      <c r="L917" s="70">
        <v>0</v>
      </c>
      <c r="M917" s="70">
        <v>0</v>
      </c>
      <c r="N917" s="70" t="s">
        <v>67</v>
      </c>
      <c r="O917" s="70">
        <v>0</v>
      </c>
      <c r="P917" s="70" t="s">
        <v>68</v>
      </c>
      <c r="Q917" s="70" t="s">
        <v>68</v>
      </c>
      <c r="R917" s="66"/>
      <c r="S917" s="67"/>
    </row>
    <row r="918" spans="2:19" x14ac:dyDescent="0.3">
      <c r="B918" s="66" t="s">
        <v>369</v>
      </c>
      <c r="C918" s="67" t="s">
        <v>505</v>
      </c>
      <c r="D918" s="68" t="s">
        <v>64</v>
      </c>
      <c r="E918" s="68" t="s">
        <v>65</v>
      </c>
      <c r="F918" s="69">
        <v>2236818491705</v>
      </c>
      <c r="G918" s="68" t="s">
        <v>64</v>
      </c>
      <c r="H918" s="68" t="s">
        <v>65</v>
      </c>
      <c r="I918" s="68" t="s">
        <v>66</v>
      </c>
      <c r="J918" s="68" t="s">
        <v>66</v>
      </c>
      <c r="K918" s="70">
        <v>0</v>
      </c>
      <c r="L918" s="70">
        <v>0</v>
      </c>
      <c r="M918" s="70">
        <v>0</v>
      </c>
      <c r="N918" s="70" t="s">
        <v>67</v>
      </c>
      <c r="O918" s="70">
        <v>0</v>
      </c>
      <c r="P918" s="70" t="s">
        <v>68</v>
      </c>
      <c r="Q918" s="70" t="s">
        <v>68</v>
      </c>
      <c r="R918" s="66"/>
      <c r="S918" s="67"/>
    </row>
    <row r="919" spans="2:19" x14ac:dyDescent="0.3">
      <c r="B919" s="66" t="s">
        <v>506</v>
      </c>
      <c r="C919" s="67" t="s">
        <v>507</v>
      </c>
      <c r="D919" s="68" t="s">
        <v>65</v>
      </c>
      <c r="E919" s="68" t="s">
        <v>64</v>
      </c>
      <c r="F919" s="69">
        <v>2422783961301</v>
      </c>
      <c r="G919" s="68" t="s">
        <v>64</v>
      </c>
      <c r="H919" s="68" t="s">
        <v>64</v>
      </c>
      <c r="I919" s="68" t="s">
        <v>65</v>
      </c>
      <c r="J919" s="68" t="s">
        <v>66</v>
      </c>
      <c r="K919" s="70">
        <v>0</v>
      </c>
      <c r="L919" s="70">
        <v>0</v>
      </c>
      <c r="M919" s="70">
        <v>0</v>
      </c>
      <c r="N919" s="70" t="s">
        <v>67</v>
      </c>
      <c r="O919" s="70">
        <v>0</v>
      </c>
      <c r="P919" s="70" t="s">
        <v>68</v>
      </c>
      <c r="Q919" s="70" t="s">
        <v>68</v>
      </c>
      <c r="R919" s="66"/>
      <c r="S919" s="67"/>
    </row>
    <row r="920" spans="2:19" x14ac:dyDescent="0.3">
      <c r="B920" s="66" t="s">
        <v>508</v>
      </c>
      <c r="C920" s="67" t="s">
        <v>509</v>
      </c>
      <c r="D920" s="68" t="s">
        <v>64</v>
      </c>
      <c r="E920" s="68" t="s">
        <v>65</v>
      </c>
      <c r="F920" s="69">
        <v>2117560320101</v>
      </c>
      <c r="G920" s="68" t="s">
        <v>64</v>
      </c>
      <c r="H920" s="68" t="s">
        <v>65</v>
      </c>
      <c r="I920" s="68" t="s">
        <v>66</v>
      </c>
      <c r="J920" s="68" t="s">
        <v>66</v>
      </c>
      <c r="K920" s="70">
        <v>0</v>
      </c>
      <c r="L920" s="70">
        <v>0</v>
      </c>
      <c r="M920" s="70">
        <v>0</v>
      </c>
      <c r="N920" s="70" t="s">
        <v>67</v>
      </c>
      <c r="O920" s="70">
        <v>0</v>
      </c>
      <c r="P920" s="70" t="s">
        <v>68</v>
      </c>
      <c r="Q920" s="70" t="s">
        <v>68</v>
      </c>
      <c r="R920" s="66"/>
      <c r="S920" s="67"/>
    </row>
    <row r="921" spans="2:19" x14ac:dyDescent="0.3">
      <c r="B921" s="66" t="s">
        <v>177</v>
      </c>
      <c r="C921" s="67" t="s">
        <v>510</v>
      </c>
      <c r="D921" s="68" t="s">
        <v>64</v>
      </c>
      <c r="E921" s="68" t="s">
        <v>65</v>
      </c>
      <c r="F921" s="69">
        <v>3183670331506</v>
      </c>
      <c r="G921" s="68" t="s">
        <v>64</v>
      </c>
      <c r="H921" s="68" t="s">
        <v>65</v>
      </c>
      <c r="I921" s="68" t="s">
        <v>66</v>
      </c>
      <c r="J921" s="68" t="s">
        <v>66</v>
      </c>
      <c r="K921" s="70">
        <v>0</v>
      </c>
      <c r="L921" s="70">
        <v>0</v>
      </c>
      <c r="M921" s="70">
        <v>0</v>
      </c>
      <c r="N921" s="70" t="s">
        <v>67</v>
      </c>
      <c r="O921" s="70">
        <v>0</v>
      </c>
      <c r="P921" s="70" t="s">
        <v>68</v>
      </c>
      <c r="Q921" s="70" t="s">
        <v>68</v>
      </c>
      <c r="R921" s="66"/>
      <c r="S921" s="67"/>
    </row>
    <row r="922" spans="2:19" x14ac:dyDescent="0.3">
      <c r="B922" s="66" t="s">
        <v>1657</v>
      </c>
      <c r="C922" s="67" t="s">
        <v>461</v>
      </c>
      <c r="D922" s="68" t="s">
        <v>64</v>
      </c>
      <c r="E922" s="68" t="s">
        <v>65</v>
      </c>
      <c r="F922" s="69">
        <v>0</v>
      </c>
      <c r="G922" s="68" t="s">
        <v>65</v>
      </c>
      <c r="H922" s="68" t="s">
        <v>64</v>
      </c>
      <c r="I922" s="68" t="s">
        <v>66</v>
      </c>
      <c r="J922" s="68" t="s">
        <v>66</v>
      </c>
      <c r="K922" s="70">
        <v>0</v>
      </c>
      <c r="L922" s="70">
        <v>0</v>
      </c>
      <c r="M922" s="70">
        <v>0</v>
      </c>
      <c r="N922" s="70" t="s">
        <v>67</v>
      </c>
      <c r="O922" s="70">
        <v>0</v>
      </c>
      <c r="P922" s="70" t="s">
        <v>68</v>
      </c>
      <c r="Q922" s="70" t="s">
        <v>68</v>
      </c>
      <c r="R922" s="66"/>
      <c r="S922" s="67"/>
    </row>
    <row r="923" spans="2:19" x14ac:dyDescent="0.3">
      <c r="B923" s="66" t="s">
        <v>511</v>
      </c>
      <c r="C923" s="67" t="s">
        <v>512</v>
      </c>
      <c r="D923" s="68" t="s">
        <v>64</v>
      </c>
      <c r="E923" s="68" t="s">
        <v>65</v>
      </c>
      <c r="F923" s="69">
        <v>2421657880101</v>
      </c>
      <c r="G923" s="68" t="s">
        <v>64</v>
      </c>
      <c r="H923" s="68" t="s">
        <v>65</v>
      </c>
      <c r="I923" s="68" t="s">
        <v>66</v>
      </c>
      <c r="J923" s="68" t="s">
        <v>66</v>
      </c>
      <c r="K923" s="70">
        <v>0</v>
      </c>
      <c r="L923" s="70">
        <v>0</v>
      </c>
      <c r="M923" s="70">
        <v>0</v>
      </c>
      <c r="N923" s="70" t="s">
        <v>67</v>
      </c>
      <c r="O923" s="70">
        <v>0</v>
      </c>
      <c r="P923" s="70" t="s">
        <v>68</v>
      </c>
      <c r="Q923" s="70" t="s">
        <v>68</v>
      </c>
      <c r="R923" s="66"/>
      <c r="S923" s="67"/>
    </row>
    <row r="924" spans="2:19" x14ac:dyDescent="0.3">
      <c r="B924" s="66" t="s">
        <v>194</v>
      </c>
      <c r="C924" s="67" t="s">
        <v>503</v>
      </c>
      <c r="D924" s="68" t="s">
        <v>64</v>
      </c>
      <c r="E924" s="68" t="s">
        <v>65</v>
      </c>
      <c r="F924" s="69">
        <v>2234018031601</v>
      </c>
      <c r="G924" s="68" t="s">
        <v>64</v>
      </c>
      <c r="H924" s="68" t="s">
        <v>64</v>
      </c>
      <c r="I924" s="68" t="s">
        <v>65</v>
      </c>
      <c r="J924" s="68" t="s">
        <v>66</v>
      </c>
      <c r="K924" s="70" t="s">
        <v>67</v>
      </c>
      <c r="L924" s="70">
        <v>0</v>
      </c>
      <c r="M924" s="70">
        <v>0</v>
      </c>
      <c r="N924" s="70" t="s">
        <v>67</v>
      </c>
      <c r="O924" s="70">
        <v>0</v>
      </c>
      <c r="P924" s="70" t="s">
        <v>68</v>
      </c>
      <c r="Q924" s="70" t="s">
        <v>68</v>
      </c>
      <c r="R924" s="66"/>
      <c r="S924" s="67"/>
    </row>
    <row r="925" spans="2:19" x14ac:dyDescent="0.3">
      <c r="B925" s="66" t="s">
        <v>434</v>
      </c>
      <c r="C925" s="67" t="s">
        <v>504</v>
      </c>
      <c r="D925" s="68" t="s">
        <v>64</v>
      </c>
      <c r="E925" s="68" t="s">
        <v>65</v>
      </c>
      <c r="F925" s="69">
        <v>2429530930101</v>
      </c>
      <c r="G925" s="68" t="s">
        <v>64</v>
      </c>
      <c r="H925" s="68" t="s">
        <v>64</v>
      </c>
      <c r="I925" s="68" t="s">
        <v>65</v>
      </c>
      <c r="J925" s="68" t="s">
        <v>66</v>
      </c>
      <c r="K925" s="70">
        <v>0</v>
      </c>
      <c r="L925" s="70">
        <v>0</v>
      </c>
      <c r="M925" s="70">
        <v>0</v>
      </c>
      <c r="N925" s="70" t="s">
        <v>67</v>
      </c>
      <c r="O925" s="70">
        <v>0</v>
      </c>
      <c r="P925" s="70" t="s">
        <v>68</v>
      </c>
      <c r="Q925" s="70" t="s">
        <v>68</v>
      </c>
      <c r="R925" s="66"/>
      <c r="S925" s="67"/>
    </row>
    <row r="926" spans="2:19" x14ac:dyDescent="0.3">
      <c r="B926" s="66" t="s">
        <v>369</v>
      </c>
      <c r="C926" s="67" t="s">
        <v>505</v>
      </c>
      <c r="D926" s="68" t="s">
        <v>64</v>
      </c>
      <c r="E926" s="68" t="s">
        <v>65</v>
      </c>
      <c r="F926" s="69">
        <v>2236818491705</v>
      </c>
      <c r="G926" s="68" t="s">
        <v>64</v>
      </c>
      <c r="H926" s="68" t="s">
        <v>65</v>
      </c>
      <c r="I926" s="68" t="s">
        <v>66</v>
      </c>
      <c r="J926" s="68" t="s">
        <v>66</v>
      </c>
      <c r="K926" s="70">
        <v>0</v>
      </c>
      <c r="L926" s="70">
        <v>0</v>
      </c>
      <c r="M926" s="70">
        <v>0</v>
      </c>
      <c r="N926" s="70" t="s">
        <v>67</v>
      </c>
      <c r="O926" s="70">
        <v>0</v>
      </c>
      <c r="P926" s="70" t="s">
        <v>68</v>
      </c>
      <c r="Q926" s="70" t="s">
        <v>68</v>
      </c>
      <c r="R926" s="66"/>
      <c r="S926" s="67"/>
    </row>
    <row r="927" spans="2:19" x14ac:dyDescent="0.3">
      <c r="B927" s="66" t="s">
        <v>506</v>
      </c>
      <c r="C927" s="67" t="s">
        <v>507</v>
      </c>
      <c r="D927" s="68" t="s">
        <v>65</v>
      </c>
      <c r="E927" s="68" t="s">
        <v>64</v>
      </c>
      <c r="F927" s="69">
        <v>2422783961301</v>
      </c>
      <c r="G927" s="68" t="s">
        <v>64</v>
      </c>
      <c r="H927" s="68" t="s">
        <v>64</v>
      </c>
      <c r="I927" s="68" t="s">
        <v>65</v>
      </c>
      <c r="J927" s="68" t="s">
        <v>66</v>
      </c>
      <c r="K927" s="70">
        <v>0</v>
      </c>
      <c r="L927" s="70">
        <v>0</v>
      </c>
      <c r="M927" s="70">
        <v>0</v>
      </c>
      <c r="N927" s="70" t="s">
        <v>67</v>
      </c>
      <c r="O927" s="70">
        <v>0</v>
      </c>
      <c r="P927" s="70" t="s">
        <v>68</v>
      </c>
      <c r="Q927" s="70" t="s">
        <v>68</v>
      </c>
      <c r="R927" s="66"/>
      <c r="S927" s="67"/>
    </row>
    <row r="928" spans="2:19" x14ac:dyDescent="0.3">
      <c r="B928" s="66" t="s">
        <v>508</v>
      </c>
      <c r="C928" s="67" t="s">
        <v>509</v>
      </c>
      <c r="D928" s="68" t="s">
        <v>64</v>
      </c>
      <c r="E928" s="68" t="s">
        <v>65</v>
      </c>
      <c r="F928" s="69">
        <v>2117560320101</v>
      </c>
      <c r="G928" s="68" t="s">
        <v>64</v>
      </c>
      <c r="H928" s="68" t="s">
        <v>65</v>
      </c>
      <c r="I928" s="68" t="s">
        <v>66</v>
      </c>
      <c r="J928" s="68" t="s">
        <v>66</v>
      </c>
      <c r="K928" s="70">
        <v>0</v>
      </c>
      <c r="L928" s="70">
        <v>0</v>
      </c>
      <c r="M928" s="70">
        <v>0</v>
      </c>
      <c r="N928" s="70" t="s">
        <v>67</v>
      </c>
      <c r="O928" s="70">
        <v>0</v>
      </c>
      <c r="P928" s="70" t="s">
        <v>68</v>
      </c>
      <c r="Q928" s="70" t="s">
        <v>68</v>
      </c>
      <c r="R928" s="66"/>
      <c r="S928" s="67"/>
    </row>
    <row r="929" spans="2:19" x14ac:dyDescent="0.3">
      <c r="B929" s="66" t="s">
        <v>177</v>
      </c>
      <c r="C929" s="67" t="s">
        <v>510</v>
      </c>
      <c r="D929" s="68" t="s">
        <v>64</v>
      </c>
      <c r="E929" s="68" t="s">
        <v>65</v>
      </c>
      <c r="F929" s="69">
        <v>3183670331506</v>
      </c>
      <c r="G929" s="68" t="s">
        <v>64</v>
      </c>
      <c r="H929" s="68" t="s">
        <v>65</v>
      </c>
      <c r="I929" s="68" t="s">
        <v>66</v>
      </c>
      <c r="J929" s="68" t="s">
        <v>66</v>
      </c>
      <c r="K929" s="70">
        <v>0</v>
      </c>
      <c r="L929" s="70">
        <v>0</v>
      </c>
      <c r="M929" s="70">
        <v>0</v>
      </c>
      <c r="N929" s="70" t="s">
        <v>67</v>
      </c>
      <c r="O929" s="70">
        <v>0</v>
      </c>
      <c r="P929" s="70" t="s">
        <v>68</v>
      </c>
      <c r="Q929" s="70" t="s">
        <v>68</v>
      </c>
      <c r="R929" s="66"/>
      <c r="S929" s="67"/>
    </row>
    <row r="930" spans="2:19" x14ac:dyDescent="0.3">
      <c r="B930" s="66" t="s">
        <v>1657</v>
      </c>
      <c r="C930" s="67" t="s">
        <v>461</v>
      </c>
      <c r="D930" s="68" t="s">
        <v>64</v>
      </c>
      <c r="E930" s="68" t="s">
        <v>65</v>
      </c>
      <c r="F930" s="69">
        <v>0</v>
      </c>
      <c r="G930" s="68" t="s">
        <v>65</v>
      </c>
      <c r="H930" s="68" t="s">
        <v>64</v>
      </c>
      <c r="I930" s="68" t="s">
        <v>66</v>
      </c>
      <c r="J930" s="68" t="s">
        <v>66</v>
      </c>
      <c r="K930" s="70">
        <v>0</v>
      </c>
      <c r="L930" s="70">
        <v>0</v>
      </c>
      <c r="M930" s="70">
        <v>0</v>
      </c>
      <c r="N930" s="70" t="s">
        <v>67</v>
      </c>
      <c r="O930" s="70">
        <v>0</v>
      </c>
      <c r="P930" s="70" t="s">
        <v>68</v>
      </c>
      <c r="Q930" s="70" t="s">
        <v>68</v>
      </c>
      <c r="R930" s="66"/>
      <c r="S930" s="67"/>
    </row>
    <row r="931" spans="2:19" x14ac:dyDescent="0.3">
      <c r="B931" s="66" t="s">
        <v>511</v>
      </c>
      <c r="C931" s="67" t="s">
        <v>512</v>
      </c>
      <c r="D931" s="68" t="s">
        <v>64</v>
      </c>
      <c r="E931" s="68" t="s">
        <v>65</v>
      </c>
      <c r="F931" s="69">
        <v>2421657880101</v>
      </c>
      <c r="G931" s="68" t="s">
        <v>64</v>
      </c>
      <c r="H931" s="68" t="s">
        <v>65</v>
      </c>
      <c r="I931" s="68" t="s">
        <v>66</v>
      </c>
      <c r="J931" s="68" t="s">
        <v>66</v>
      </c>
      <c r="K931" s="70">
        <v>0</v>
      </c>
      <c r="L931" s="70">
        <v>0</v>
      </c>
      <c r="M931" s="70">
        <v>0</v>
      </c>
      <c r="N931" s="70" t="s">
        <v>67</v>
      </c>
      <c r="O931" s="70">
        <v>0</v>
      </c>
      <c r="P931" s="70" t="s">
        <v>68</v>
      </c>
      <c r="Q931" s="70" t="s">
        <v>68</v>
      </c>
      <c r="R931" s="66"/>
      <c r="S931" s="67"/>
    </row>
    <row r="932" spans="2:19" x14ac:dyDescent="0.3">
      <c r="B932" s="66" t="s">
        <v>513</v>
      </c>
      <c r="C932" s="67" t="s">
        <v>514</v>
      </c>
      <c r="D932" s="68" t="s">
        <v>64</v>
      </c>
      <c r="E932" s="68" t="s">
        <v>65</v>
      </c>
      <c r="F932" s="69">
        <v>2994557260101</v>
      </c>
      <c r="G932" s="68" t="s">
        <v>64</v>
      </c>
      <c r="H932" s="68" t="s">
        <v>65</v>
      </c>
      <c r="I932" s="68" t="s">
        <v>66</v>
      </c>
      <c r="J932" s="68" t="s">
        <v>66</v>
      </c>
      <c r="K932" s="70">
        <v>0</v>
      </c>
      <c r="L932" s="70">
        <v>0</v>
      </c>
      <c r="M932" s="70">
        <v>0</v>
      </c>
      <c r="N932" s="70" t="s">
        <v>67</v>
      </c>
      <c r="O932" s="70">
        <v>0</v>
      </c>
      <c r="P932" s="70" t="s">
        <v>68</v>
      </c>
      <c r="Q932" s="70" t="s">
        <v>68</v>
      </c>
      <c r="R932" s="66"/>
      <c r="S932" s="67"/>
    </row>
    <row r="933" spans="2:19" x14ac:dyDescent="0.3">
      <c r="B933" s="66" t="s">
        <v>515</v>
      </c>
      <c r="C933" s="67" t="s">
        <v>516</v>
      </c>
      <c r="D933" s="68" t="s">
        <v>64</v>
      </c>
      <c r="E933" s="68" t="s">
        <v>65</v>
      </c>
      <c r="F933" s="69">
        <v>3017846040101</v>
      </c>
      <c r="G933" s="68" t="s">
        <v>64</v>
      </c>
      <c r="H933" s="68" t="s">
        <v>65</v>
      </c>
      <c r="I933" s="68" t="s">
        <v>66</v>
      </c>
      <c r="J933" s="68" t="s">
        <v>66</v>
      </c>
      <c r="K933" s="70">
        <v>0</v>
      </c>
      <c r="L933" s="70">
        <v>0</v>
      </c>
      <c r="M933" s="70">
        <v>0</v>
      </c>
      <c r="N933" s="70" t="s">
        <v>67</v>
      </c>
      <c r="O933" s="70">
        <v>0</v>
      </c>
      <c r="P933" s="70" t="s">
        <v>68</v>
      </c>
      <c r="Q933" s="70" t="s">
        <v>68</v>
      </c>
      <c r="R933" s="66"/>
      <c r="S933" s="67"/>
    </row>
    <row r="934" spans="2:19" x14ac:dyDescent="0.3">
      <c r="B934" s="66" t="s">
        <v>517</v>
      </c>
      <c r="C934" s="67" t="s">
        <v>518</v>
      </c>
      <c r="D934" s="68" t="s">
        <v>64</v>
      </c>
      <c r="E934" s="68" t="s">
        <v>65</v>
      </c>
      <c r="F934" s="69">
        <v>2717377510108</v>
      </c>
      <c r="G934" s="68" t="s">
        <v>64</v>
      </c>
      <c r="H934" s="68" t="s">
        <v>65</v>
      </c>
      <c r="I934" s="68" t="s">
        <v>66</v>
      </c>
      <c r="J934" s="68" t="s">
        <v>66</v>
      </c>
      <c r="K934" s="70">
        <v>0</v>
      </c>
      <c r="L934" s="70">
        <v>0</v>
      </c>
      <c r="M934" s="70">
        <v>0</v>
      </c>
      <c r="N934" s="70" t="s">
        <v>67</v>
      </c>
      <c r="O934" s="70">
        <v>0</v>
      </c>
      <c r="P934" s="70" t="s">
        <v>68</v>
      </c>
      <c r="Q934" s="70" t="s">
        <v>68</v>
      </c>
      <c r="R934" s="66"/>
      <c r="S934" s="67"/>
    </row>
    <row r="935" spans="2:19" x14ac:dyDescent="0.3">
      <c r="B935" s="66" t="s">
        <v>429</v>
      </c>
      <c r="C935" s="67" t="s">
        <v>519</v>
      </c>
      <c r="D935" s="68" t="s">
        <v>64</v>
      </c>
      <c r="E935" s="68" t="s">
        <v>65</v>
      </c>
      <c r="F935" s="69">
        <v>2634358220101</v>
      </c>
      <c r="G935" s="68" t="s">
        <v>64</v>
      </c>
      <c r="H935" s="68" t="s">
        <v>65</v>
      </c>
      <c r="I935" s="68" t="s">
        <v>66</v>
      </c>
      <c r="J935" s="68" t="s">
        <v>66</v>
      </c>
      <c r="K935" s="70">
        <v>0</v>
      </c>
      <c r="L935" s="70">
        <v>0</v>
      </c>
      <c r="M935" s="70">
        <v>0</v>
      </c>
      <c r="N935" s="70" t="s">
        <v>67</v>
      </c>
      <c r="O935" s="70">
        <v>0</v>
      </c>
      <c r="P935" s="70" t="s">
        <v>68</v>
      </c>
      <c r="Q935" s="70" t="s">
        <v>68</v>
      </c>
      <c r="R935" s="66"/>
      <c r="S935" s="67"/>
    </row>
    <row r="936" spans="2:19" x14ac:dyDescent="0.3">
      <c r="B936" s="66" t="s">
        <v>154</v>
      </c>
      <c r="C936" s="67" t="s">
        <v>520</v>
      </c>
      <c r="D936" s="68" t="s">
        <v>64</v>
      </c>
      <c r="E936" s="68" t="s">
        <v>65</v>
      </c>
      <c r="F936" s="69">
        <v>2575172780101</v>
      </c>
      <c r="G936" s="68" t="s">
        <v>64</v>
      </c>
      <c r="H936" s="68" t="s">
        <v>65</v>
      </c>
      <c r="I936" s="68" t="s">
        <v>66</v>
      </c>
      <c r="J936" s="68" t="s">
        <v>66</v>
      </c>
      <c r="K936" s="70">
        <v>0</v>
      </c>
      <c r="L936" s="70">
        <v>0</v>
      </c>
      <c r="M936" s="70">
        <v>0</v>
      </c>
      <c r="N936" s="70" t="s">
        <v>67</v>
      </c>
      <c r="O936" s="70">
        <v>0</v>
      </c>
      <c r="P936" s="70" t="s">
        <v>68</v>
      </c>
      <c r="Q936" s="70" t="s">
        <v>68</v>
      </c>
      <c r="R936" s="66"/>
      <c r="S936" s="67"/>
    </row>
    <row r="937" spans="2:19" x14ac:dyDescent="0.3">
      <c r="B937" s="66" t="s">
        <v>1461</v>
      </c>
      <c r="C937" s="67" t="s">
        <v>163</v>
      </c>
      <c r="D937" s="68" t="s">
        <v>64</v>
      </c>
      <c r="E937" s="68" t="s">
        <v>65</v>
      </c>
      <c r="F937" s="69">
        <v>3017956570101</v>
      </c>
      <c r="G937" s="68" t="s">
        <v>64</v>
      </c>
      <c r="H937" s="68" t="s">
        <v>65</v>
      </c>
      <c r="I937" s="68" t="s">
        <v>66</v>
      </c>
      <c r="J937" s="68" t="s">
        <v>66</v>
      </c>
      <c r="K937" s="70">
        <v>0</v>
      </c>
      <c r="L937" s="70">
        <v>0</v>
      </c>
      <c r="M937" s="70">
        <v>0</v>
      </c>
      <c r="N937" s="70" t="s">
        <v>67</v>
      </c>
      <c r="O937" s="70">
        <v>0</v>
      </c>
      <c r="P937" s="70" t="s">
        <v>68</v>
      </c>
      <c r="Q937" s="70" t="s">
        <v>68</v>
      </c>
      <c r="R937" s="66"/>
      <c r="S937" s="67"/>
    </row>
    <row r="938" spans="2:19" x14ac:dyDescent="0.3">
      <c r="B938" s="66" t="s">
        <v>515</v>
      </c>
      <c r="C938" s="67" t="s">
        <v>1725</v>
      </c>
      <c r="D938" s="68" t="s">
        <v>64</v>
      </c>
      <c r="E938" s="68" t="s">
        <v>65</v>
      </c>
      <c r="F938" s="69">
        <v>2988378030101</v>
      </c>
      <c r="G938" s="68" t="s">
        <v>64</v>
      </c>
      <c r="H938" s="68" t="s">
        <v>65</v>
      </c>
      <c r="I938" s="68" t="s">
        <v>66</v>
      </c>
      <c r="J938" s="68" t="s">
        <v>66</v>
      </c>
      <c r="K938" s="70">
        <v>0</v>
      </c>
      <c r="L938" s="70">
        <v>0</v>
      </c>
      <c r="M938" s="70">
        <v>0</v>
      </c>
      <c r="N938" s="70" t="s">
        <v>67</v>
      </c>
      <c r="O938" s="70">
        <v>0</v>
      </c>
      <c r="P938" s="70" t="s">
        <v>68</v>
      </c>
      <c r="Q938" s="70" t="s">
        <v>68</v>
      </c>
      <c r="R938" s="66"/>
      <c r="S938" s="67"/>
    </row>
    <row r="939" spans="2:19" x14ac:dyDescent="0.3">
      <c r="B939" s="66" t="s">
        <v>1726</v>
      </c>
      <c r="C939" s="67" t="s">
        <v>1434</v>
      </c>
      <c r="D939" s="68" t="s">
        <v>64</v>
      </c>
      <c r="E939" s="68" t="s">
        <v>65</v>
      </c>
      <c r="F939" s="69">
        <v>2646505060610</v>
      </c>
      <c r="G939" s="68" t="s">
        <v>64</v>
      </c>
      <c r="H939" s="68" t="s">
        <v>65</v>
      </c>
      <c r="I939" s="68" t="s">
        <v>66</v>
      </c>
      <c r="J939" s="68" t="s">
        <v>66</v>
      </c>
      <c r="K939" s="70">
        <v>0</v>
      </c>
      <c r="L939" s="70">
        <v>0</v>
      </c>
      <c r="M939" s="70">
        <v>0</v>
      </c>
      <c r="N939" s="70" t="s">
        <v>67</v>
      </c>
      <c r="O939" s="70">
        <v>0</v>
      </c>
      <c r="P939" s="70" t="s">
        <v>68</v>
      </c>
      <c r="Q939" s="70" t="s">
        <v>68</v>
      </c>
      <c r="R939" s="66"/>
      <c r="S939" s="67"/>
    </row>
    <row r="940" spans="2:19" x14ac:dyDescent="0.3">
      <c r="B940" s="66" t="s">
        <v>1441</v>
      </c>
      <c r="C940" s="67" t="s">
        <v>1442</v>
      </c>
      <c r="D940" s="68" t="s">
        <v>64</v>
      </c>
      <c r="E940" s="68" t="s">
        <v>65</v>
      </c>
      <c r="F940" s="69">
        <v>2348318042212</v>
      </c>
      <c r="G940" s="68" t="s">
        <v>64</v>
      </c>
      <c r="H940" s="68" t="s">
        <v>65</v>
      </c>
      <c r="I940" s="68" t="s">
        <v>66</v>
      </c>
      <c r="J940" s="68" t="s">
        <v>66</v>
      </c>
      <c r="K940" s="70">
        <v>0</v>
      </c>
      <c r="L940" s="70">
        <v>0</v>
      </c>
      <c r="M940" s="70">
        <v>0</v>
      </c>
      <c r="N940" s="70" t="s">
        <v>67</v>
      </c>
      <c r="O940" s="70">
        <v>0</v>
      </c>
      <c r="P940" s="70" t="s">
        <v>68</v>
      </c>
      <c r="Q940" s="70" t="s">
        <v>68</v>
      </c>
      <c r="R940" s="66"/>
      <c r="S940" s="67"/>
    </row>
    <row r="941" spans="2:19" x14ac:dyDescent="0.3">
      <c r="B941" s="66" t="s">
        <v>346</v>
      </c>
      <c r="C941" s="67" t="s">
        <v>548</v>
      </c>
      <c r="D941" s="68" t="s">
        <v>64</v>
      </c>
      <c r="E941" s="68" t="s">
        <v>65</v>
      </c>
      <c r="F941" s="69">
        <v>2996106400101</v>
      </c>
      <c r="G941" s="68" t="s">
        <v>64</v>
      </c>
      <c r="H941" s="68" t="s">
        <v>65</v>
      </c>
      <c r="I941" s="68" t="s">
        <v>66</v>
      </c>
      <c r="J941" s="68" t="s">
        <v>66</v>
      </c>
      <c r="K941" s="70">
        <v>0</v>
      </c>
      <c r="L941" s="70">
        <v>0</v>
      </c>
      <c r="M941" s="70">
        <v>0</v>
      </c>
      <c r="N941" s="70" t="s">
        <v>67</v>
      </c>
      <c r="O941" s="70">
        <v>0</v>
      </c>
      <c r="P941" s="70" t="s">
        <v>68</v>
      </c>
      <c r="Q941" s="70" t="s">
        <v>68</v>
      </c>
      <c r="R941" s="66"/>
      <c r="S941" s="67"/>
    </row>
    <row r="942" spans="2:19" x14ac:dyDescent="0.3">
      <c r="B942" s="66" t="s">
        <v>495</v>
      </c>
      <c r="C942" s="67" t="s">
        <v>163</v>
      </c>
      <c r="D942" s="68" t="s">
        <v>64</v>
      </c>
      <c r="E942" s="68" t="s">
        <v>65</v>
      </c>
      <c r="F942" s="69">
        <v>3030873310108</v>
      </c>
      <c r="G942" s="68" t="s">
        <v>64</v>
      </c>
      <c r="H942" s="68" t="s">
        <v>65</v>
      </c>
      <c r="I942" s="68" t="s">
        <v>66</v>
      </c>
      <c r="J942" s="68" t="s">
        <v>66</v>
      </c>
      <c r="K942" s="70">
        <v>0</v>
      </c>
      <c r="L942" s="70">
        <v>0</v>
      </c>
      <c r="M942" s="70">
        <v>0</v>
      </c>
      <c r="N942" s="70" t="s">
        <v>67</v>
      </c>
      <c r="O942" s="70">
        <v>0</v>
      </c>
      <c r="P942" s="70" t="s">
        <v>68</v>
      </c>
      <c r="Q942" s="70" t="s">
        <v>68</v>
      </c>
      <c r="R942" s="66"/>
      <c r="S942" s="67"/>
    </row>
    <row r="943" spans="2:19" x14ac:dyDescent="0.3">
      <c r="B943" s="66" t="s">
        <v>1726</v>
      </c>
      <c r="C943" s="67" t="s">
        <v>1434</v>
      </c>
      <c r="D943" s="68" t="s">
        <v>64</v>
      </c>
      <c r="E943" s="68" t="s">
        <v>65</v>
      </c>
      <c r="F943" s="69">
        <v>2646505060610</v>
      </c>
      <c r="G943" s="68" t="s">
        <v>64</v>
      </c>
      <c r="H943" s="68" t="s">
        <v>65</v>
      </c>
      <c r="I943" s="68" t="s">
        <v>66</v>
      </c>
      <c r="J943" s="68" t="s">
        <v>66</v>
      </c>
      <c r="K943" s="70">
        <v>0</v>
      </c>
      <c r="L943" s="70">
        <v>0</v>
      </c>
      <c r="M943" s="70">
        <v>0</v>
      </c>
      <c r="N943" s="70" t="s">
        <v>67</v>
      </c>
      <c r="O943" s="70">
        <v>0</v>
      </c>
      <c r="P943" s="70" t="s">
        <v>68</v>
      </c>
      <c r="Q943" s="70" t="s">
        <v>68</v>
      </c>
      <c r="R943" s="66"/>
      <c r="S943" s="67"/>
    </row>
    <row r="944" spans="2:19" x14ac:dyDescent="0.3">
      <c r="B944" s="66" t="s">
        <v>1727</v>
      </c>
      <c r="C944" s="67" t="s">
        <v>528</v>
      </c>
      <c r="D944" s="68" t="s">
        <v>64</v>
      </c>
      <c r="E944" s="68" t="s">
        <v>65</v>
      </c>
      <c r="F944" s="69">
        <v>0</v>
      </c>
      <c r="G944" s="68" t="s">
        <v>65</v>
      </c>
      <c r="H944" s="68" t="s">
        <v>64</v>
      </c>
      <c r="I944" s="68" t="s">
        <v>66</v>
      </c>
      <c r="J944" s="68" t="s">
        <v>66</v>
      </c>
      <c r="K944" s="70">
        <v>0</v>
      </c>
      <c r="L944" s="70">
        <v>0</v>
      </c>
      <c r="M944" s="70">
        <v>0</v>
      </c>
      <c r="N944" s="70" t="s">
        <v>67</v>
      </c>
      <c r="O944" s="70">
        <v>0</v>
      </c>
      <c r="P944" s="70" t="s">
        <v>68</v>
      </c>
      <c r="Q944" s="70" t="s">
        <v>68</v>
      </c>
      <c r="R944" s="66"/>
      <c r="S944" s="67"/>
    </row>
    <row r="945" spans="2:19" x14ac:dyDescent="0.3">
      <c r="B945" s="66" t="s">
        <v>1465</v>
      </c>
      <c r="C945" s="67" t="s">
        <v>1728</v>
      </c>
      <c r="D945" s="68" t="s">
        <v>65</v>
      </c>
      <c r="E945" s="68" t="s">
        <v>64</v>
      </c>
      <c r="F945" s="69">
        <v>1611383060101</v>
      </c>
      <c r="G945" s="68" t="s">
        <v>64</v>
      </c>
      <c r="H945" s="68" t="s">
        <v>65</v>
      </c>
      <c r="I945" s="68" t="s">
        <v>66</v>
      </c>
      <c r="J945" s="68" t="s">
        <v>66</v>
      </c>
      <c r="K945" s="70">
        <v>0</v>
      </c>
      <c r="L945" s="70">
        <v>0</v>
      </c>
      <c r="M945" s="70">
        <v>0</v>
      </c>
      <c r="N945" s="70" t="s">
        <v>67</v>
      </c>
      <c r="O945" s="70">
        <v>0</v>
      </c>
      <c r="P945" s="70" t="s">
        <v>68</v>
      </c>
      <c r="Q945" s="70" t="s">
        <v>68</v>
      </c>
      <c r="R945" s="66"/>
      <c r="S945" s="67"/>
    </row>
    <row r="946" spans="2:19" x14ac:dyDescent="0.3">
      <c r="B946" s="66" t="s">
        <v>481</v>
      </c>
      <c r="C946" s="67" t="s">
        <v>1443</v>
      </c>
      <c r="D946" s="68" t="s">
        <v>65</v>
      </c>
      <c r="E946" s="68" t="s">
        <v>64</v>
      </c>
      <c r="F946" s="69">
        <v>2999146580101</v>
      </c>
      <c r="G946" s="68" t="s">
        <v>65</v>
      </c>
      <c r="H946" s="68" t="s">
        <v>64</v>
      </c>
      <c r="I946" s="68" t="s">
        <v>66</v>
      </c>
      <c r="J946" s="68" t="s">
        <v>66</v>
      </c>
      <c r="K946" s="70">
        <v>0</v>
      </c>
      <c r="L946" s="70">
        <v>0</v>
      </c>
      <c r="M946" s="70">
        <v>0</v>
      </c>
      <c r="N946" s="70" t="s">
        <v>67</v>
      </c>
      <c r="O946" s="70">
        <v>0</v>
      </c>
      <c r="P946" s="70" t="s">
        <v>68</v>
      </c>
      <c r="Q946" s="70" t="s">
        <v>68</v>
      </c>
      <c r="R946" s="66"/>
      <c r="S946" s="67"/>
    </row>
    <row r="947" spans="2:19" x14ac:dyDescent="0.3">
      <c r="B947" s="66" t="s">
        <v>1729</v>
      </c>
      <c r="C947" s="67" t="s">
        <v>444</v>
      </c>
      <c r="D947" s="68" t="s">
        <v>64</v>
      </c>
      <c r="E947" s="68" t="s">
        <v>65</v>
      </c>
      <c r="F947" s="69">
        <v>0</v>
      </c>
      <c r="G947" s="68" t="s">
        <v>64</v>
      </c>
      <c r="H947" s="68" t="s">
        <v>65</v>
      </c>
      <c r="I947" s="68" t="s">
        <v>66</v>
      </c>
      <c r="J947" s="68" t="s">
        <v>66</v>
      </c>
      <c r="K947" s="70">
        <v>0</v>
      </c>
      <c r="L947" s="70">
        <v>0</v>
      </c>
      <c r="M947" s="70">
        <v>0</v>
      </c>
      <c r="N947" s="70" t="s">
        <v>67</v>
      </c>
      <c r="O947" s="70">
        <v>0</v>
      </c>
      <c r="P947" s="70" t="s">
        <v>68</v>
      </c>
      <c r="Q947" s="70" t="s">
        <v>68</v>
      </c>
      <c r="R947" s="66"/>
      <c r="S947" s="67"/>
    </row>
    <row r="948" spans="2:19" x14ac:dyDescent="0.3">
      <c r="B948" s="66" t="s">
        <v>386</v>
      </c>
      <c r="C948" s="67" t="s">
        <v>163</v>
      </c>
      <c r="D948" s="68" t="s">
        <v>64</v>
      </c>
      <c r="E948" s="68" t="s">
        <v>65</v>
      </c>
      <c r="F948" s="69">
        <v>3206645381318</v>
      </c>
      <c r="G948" s="68" t="s">
        <v>64</v>
      </c>
      <c r="H948" s="68" t="s">
        <v>65</v>
      </c>
      <c r="I948" s="68" t="s">
        <v>66</v>
      </c>
      <c r="J948" s="68" t="s">
        <v>66</v>
      </c>
      <c r="K948" s="70">
        <v>0</v>
      </c>
      <c r="L948" s="70">
        <v>0</v>
      </c>
      <c r="M948" s="70">
        <v>0</v>
      </c>
      <c r="N948" s="70" t="s">
        <v>67</v>
      </c>
      <c r="O948" s="70">
        <v>0</v>
      </c>
      <c r="P948" s="70" t="s">
        <v>68</v>
      </c>
      <c r="Q948" s="70" t="s">
        <v>68</v>
      </c>
      <c r="R948" s="66"/>
      <c r="S948" s="67"/>
    </row>
    <row r="949" spans="2:19" x14ac:dyDescent="0.3">
      <c r="B949" s="66" t="s">
        <v>346</v>
      </c>
      <c r="C949" s="67" t="s">
        <v>548</v>
      </c>
      <c r="D949" s="68" t="s">
        <v>64</v>
      </c>
      <c r="E949" s="68" t="s">
        <v>65</v>
      </c>
      <c r="F949" s="69">
        <v>2996106400101</v>
      </c>
      <c r="G949" s="68" t="s">
        <v>64</v>
      </c>
      <c r="H949" s="68" t="s">
        <v>65</v>
      </c>
      <c r="I949" s="68" t="s">
        <v>66</v>
      </c>
      <c r="J949" s="68" t="s">
        <v>66</v>
      </c>
      <c r="K949" s="70">
        <v>0</v>
      </c>
      <c r="L949" s="70">
        <v>0</v>
      </c>
      <c r="M949" s="70">
        <v>0</v>
      </c>
      <c r="N949" s="70" t="s">
        <v>67</v>
      </c>
      <c r="O949" s="70">
        <v>0</v>
      </c>
      <c r="P949" s="70" t="s">
        <v>68</v>
      </c>
      <c r="Q949" s="70" t="s">
        <v>68</v>
      </c>
      <c r="R949" s="66"/>
      <c r="S949" s="67"/>
    </row>
    <row r="950" spans="2:19" x14ac:dyDescent="0.3">
      <c r="B950" s="66" t="s">
        <v>1409</v>
      </c>
      <c r="C950" s="67" t="s">
        <v>1730</v>
      </c>
      <c r="D950" s="68" t="s">
        <v>64</v>
      </c>
      <c r="E950" s="68" t="s">
        <v>65</v>
      </c>
      <c r="F950" s="69">
        <v>1850584690101</v>
      </c>
      <c r="G950" s="68" t="s">
        <v>64</v>
      </c>
      <c r="H950" s="68" t="s">
        <v>65</v>
      </c>
      <c r="I950" s="68" t="s">
        <v>66</v>
      </c>
      <c r="J950" s="68" t="s">
        <v>66</v>
      </c>
      <c r="K950" s="70">
        <v>0</v>
      </c>
      <c r="L950" s="70">
        <v>0</v>
      </c>
      <c r="M950" s="70">
        <v>0</v>
      </c>
      <c r="N950" s="70" t="s">
        <v>67</v>
      </c>
      <c r="O950" s="70">
        <v>0</v>
      </c>
      <c r="P950" s="70" t="s">
        <v>68</v>
      </c>
      <c r="Q950" s="70" t="s">
        <v>68</v>
      </c>
      <c r="R950" s="66"/>
      <c r="S950" s="67"/>
    </row>
    <row r="951" spans="2:19" x14ac:dyDescent="0.3">
      <c r="B951" s="66" t="s">
        <v>472</v>
      </c>
      <c r="C951" s="67" t="s">
        <v>1731</v>
      </c>
      <c r="D951" s="68" t="s">
        <v>64</v>
      </c>
      <c r="E951" s="68" t="s">
        <v>65</v>
      </c>
      <c r="F951" s="69">
        <v>2012288660101</v>
      </c>
      <c r="G951" s="68" t="s">
        <v>65</v>
      </c>
      <c r="H951" s="68" t="s">
        <v>64</v>
      </c>
      <c r="I951" s="68" t="s">
        <v>66</v>
      </c>
      <c r="J951" s="68" t="s">
        <v>66</v>
      </c>
      <c r="K951" s="70">
        <v>0</v>
      </c>
      <c r="L951" s="70">
        <v>0</v>
      </c>
      <c r="M951" s="70">
        <v>0</v>
      </c>
      <c r="N951" s="70" t="s">
        <v>67</v>
      </c>
      <c r="O951" s="70">
        <v>0</v>
      </c>
      <c r="P951" s="70" t="s">
        <v>68</v>
      </c>
      <c r="Q951" s="70" t="s">
        <v>68</v>
      </c>
      <c r="R951" s="66"/>
      <c r="S951" s="67"/>
    </row>
    <row r="952" spans="2:19" x14ac:dyDescent="0.3">
      <c r="B952" s="66" t="s">
        <v>320</v>
      </c>
      <c r="C952" s="67" t="s">
        <v>1731</v>
      </c>
      <c r="D952" s="68" t="s">
        <v>64</v>
      </c>
      <c r="E952" s="68" t="s">
        <v>65</v>
      </c>
      <c r="F952" s="69">
        <v>2159453950101</v>
      </c>
      <c r="G952" s="68" t="s">
        <v>65</v>
      </c>
      <c r="H952" s="68" t="s">
        <v>64</v>
      </c>
      <c r="I952" s="68" t="s">
        <v>66</v>
      </c>
      <c r="J952" s="68" t="s">
        <v>66</v>
      </c>
      <c r="K952" s="70">
        <v>0</v>
      </c>
      <c r="L952" s="70">
        <v>0</v>
      </c>
      <c r="M952" s="70">
        <v>0</v>
      </c>
      <c r="N952" s="70" t="s">
        <v>67</v>
      </c>
      <c r="O952" s="70">
        <v>0</v>
      </c>
      <c r="P952" s="70" t="s">
        <v>68</v>
      </c>
      <c r="Q952" s="70" t="s">
        <v>68</v>
      </c>
      <c r="R952" s="66"/>
      <c r="S952" s="67"/>
    </row>
    <row r="953" spans="2:19" x14ac:dyDescent="0.3">
      <c r="B953" s="66" t="s">
        <v>1490</v>
      </c>
      <c r="C953" s="67" t="s">
        <v>1458</v>
      </c>
      <c r="D953" s="68" t="s">
        <v>64</v>
      </c>
      <c r="E953" s="68" t="s">
        <v>65</v>
      </c>
      <c r="F953" s="69">
        <v>2572049540101</v>
      </c>
      <c r="G953" s="68" t="s">
        <v>64</v>
      </c>
      <c r="H953" s="68" t="s">
        <v>65</v>
      </c>
      <c r="I953" s="68" t="s">
        <v>66</v>
      </c>
      <c r="J953" s="68" t="s">
        <v>66</v>
      </c>
      <c r="K953" s="70">
        <v>0</v>
      </c>
      <c r="L953" s="70">
        <v>0</v>
      </c>
      <c r="M953" s="70">
        <v>0</v>
      </c>
      <c r="N953" s="70" t="s">
        <v>67</v>
      </c>
      <c r="O953" s="70">
        <v>0</v>
      </c>
      <c r="P953" s="70" t="s">
        <v>68</v>
      </c>
      <c r="Q953" s="70" t="s">
        <v>68</v>
      </c>
      <c r="R953" s="66"/>
      <c r="S953" s="67"/>
    </row>
    <row r="954" spans="2:19" x14ac:dyDescent="0.3">
      <c r="B954" s="66" t="s">
        <v>1732</v>
      </c>
      <c r="C954" s="67" t="s">
        <v>1733</v>
      </c>
      <c r="D954" s="68" t="s">
        <v>64</v>
      </c>
      <c r="E954" s="68" t="s">
        <v>65</v>
      </c>
      <c r="F954" s="69">
        <v>2170454800101</v>
      </c>
      <c r="G954" s="68" t="s">
        <v>65</v>
      </c>
      <c r="H954" s="68" t="s">
        <v>64</v>
      </c>
      <c r="I954" s="68" t="s">
        <v>66</v>
      </c>
      <c r="J954" s="68" t="s">
        <v>66</v>
      </c>
      <c r="K954" s="70">
        <v>0</v>
      </c>
      <c r="L954" s="70">
        <v>0</v>
      </c>
      <c r="M954" s="70">
        <v>0</v>
      </c>
      <c r="N954" s="70" t="s">
        <v>67</v>
      </c>
      <c r="O954" s="70">
        <v>0</v>
      </c>
      <c r="P954" s="70" t="s">
        <v>68</v>
      </c>
      <c r="Q954" s="70" t="s">
        <v>68</v>
      </c>
      <c r="R954" s="66"/>
      <c r="S954" s="67"/>
    </row>
    <row r="955" spans="2:19" x14ac:dyDescent="0.3">
      <c r="B955" s="66" t="s">
        <v>1459</v>
      </c>
      <c r="C955" s="67" t="s">
        <v>1733</v>
      </c>
      <c r="D955" s="68" t="s">
        <v>65</v>
      </c>
      <c r="E955" s="68" t="s">
        <v>64</v>
      </c>
      <c r="F955" s="69">
        <v>3529777950101</v>
      </c>
      <c r="G955" s="68" t="s">
        <v>65</v>
      </c>
      <c r="H955" s="68" t="s">
        <v>64</v>
      </c>
      <c r="I955" s="68" t="s">
        <v>66</v>
      </c>
      <c r="J955" s="68" t="s">
        <v>66</v>
      </c>
      <c r="K955" s="70">
        <v>0</v>
      </c>
      <c r="L955" s="70">
        <v>0</v>
      </c>
      <c r="M955" s="70">
        <v>0</v>
      </c>
      <c r="N955" s="70" t="s">
        <v>67</v>
      </c>
      <c r="O955" s="70">
        <v>0</v>
      </c>
      <c r="P955" s="70" t="s">
        <v>68</v>
      </c>
      <c r="Q955" s="70" t="s">
        <v>68</v>
      </c>
      <c r="R955" s="66"/>
      <c r="S955" s="67"/>
    </row>
    <row r="956" spans="2:19" x14ac:dyDescent="0.3">
      <c r="B956" s="66" t="s">
        <v>1734</v>
      </c>
      <c r="C956" s="67" t="s">
        <v>190</v>
      </c>
      <c r="D956" s="68" t="s">
        <v>64</v>
      </c>
      <c r="E956" s="68" t="s">
        <v>65</v>
      </c>
      <c r="F956" s="69">
        <v>0</v>
      </c>
      <c r="G956" s="68" t="s">
        <v>65</v>
      </c>
      <c r="H956" s="68" t="s">
        <v>64</v>
      </c>
      <c r="I956" s="68" t="s">
        <v>66</v>
      </c>
      <c r="J956" s="68" t="s">
        <v>66</v>
      </c>
      <c r="K956" s="70">
        <v>0</v>
      </c>
      <c r="L956" s="70">
        <v>0</v>
      </c>
      <c r="M956" s="70">
        <v>0</v>
      </c>
      <c r="N956" s="70" t="s">
        <v>67</v>
      </c>
      <c r="O956" s="70">
        <v>0</v>
      </c>
      <c r="P956" s="70" t="s">
        <v>68</v>
      </c>
      <c r="Q956" s="70" t="s">
        <v>68</v>
      </c>
      <c r="R956" s="66"/>
      <c r="S956" s="67"/>
    </row>
    <row r="957" spans="2:19" x14ac:dyDescent="0.3">
      <c r="B957" s="66" t="s">
        <v>511</v>
      </c>
      <c r="C957" s="67" t="s">
        <v>510</v>
      </c>
      <c r="D957" s="68" t="s">
        <v>64</v>
      </c>
      <c r="E957" s="68" t="s">
        <v>65</v>
      </c>
      <c r="F957" s="69">
        <v>2998734200101</v>
      </c>
      <c r="G957" s="68" t="s">
        <v>64</v>
      </c>
      <c r="H957" s="68" t="s">
        <v>65</v>
      </c>
      <c r="I957" s="68" t="s">
        <v>66</v>
      </c>
      <c r="J957" s="68" t="s">
        <v>66</v>
      </c>
      <c r="K957" s="70">
        <v>0</v>
      </c>
      <c r="L957" s="70">
        <v>0</v>
      </c>
      <c r="M957" s="70">
        <v>0</v>
      </c>
      <c r="N957" s="70" t="s">
        <v>67</v>
      </c>
      <c r="O957" s="70">
        <v>0</v>
      </c>
      <c r="P957" s="70" t="s">
        <v>68</v>
      </c>
      <c r="Q957" s="70" t="s">
        <v>68</v>
      </c>
      <c r="R957" s="66"/>
      <c r="S957" s="67"/>
    </row>
    <row r="958" spans="2:19" x14ac:dyDescent="0.3">
      <c r="B958" s="66" t="s">
        <v>511</v>
      </c>
      <c r="C958" s="67" t="s">
        <v>510</v>
      </c>
      <c r="D958" s="68" t="s">
        <v>64</v>
      </c>
      <c r="E958" s="68" t="s">
        <v>65</v>
      </c>
      <c r="F958" s="69">
        <v>2998734200101</v>
      </c>
      <c r="G958" s="68" t="s">
        <v>64</v>
      </c>
      <c r="H958" s="68" t="s">
        <v>65</v>
      </c>
      <c r="I958" s="68" t="s">
        <v>66</v>
      </c>
      <c r="J958" s="68" t="s">
        <v>66</v>
      </c>
      <c r="K958" s="70">
        <v>0</v>
      </c>
      <c r="L958" s="70">
        <v>0</v>
      </c>
      <c r="M958" s="70">
        <v>0</v>
      </c>
      <c r="N958" s="70" t="s">
        <v>67</v>
      </c>
      <c r="O958" s="70">
        <v>0</v>
      </c>
      <c r="P958" s="70" t="s">
        <v>68</v>
      </c>
      <c r="Q958" s="70" t="s">
        <v>68</v>
      </c>
      <c r="R958" s="66"/>
      <c r="S958" s="67"/>
    </row>
    <row r="959" spans="2:19" x14ac:dyDescent="0.3">
      <c r="B959" s="66" t="s">
        <v>1735</v>
      </c>
      <c r="C959" s="67" t="s">
        <v>1736</v>
      </c>
      <c r="D959" s="68" t="s">
        <v>65</v>
      </c>
      <c r="E959" s="68" t="s">
        <v>64</v>
      </c>
      <c r="F959" s="69">
        <v>3006470340101</v>
      </c>
      <c r="G959" s="68" t="s">
        <v>64</v>
      </c>
      <c r="H959" s="68" t="s">
        <v>65</v>
      </c>
      <c r="I959" s="68" t="s">
        <v>66</v>
      </c>
      <c r="J959" s="68" t="s">
        <v>66</v>
      </c>
      <c r="K959" s="70">
        <v>0</v>
      </c>
      <c r="L959" s="70">
        <v>0</v>
      </c>
      <c r="M959" s="70">
        <v>0</v>
      </c>
      <c r="N959" s="70" t="s">
        <v>67</v>
      </c>
      <c r="O959" s="70">
        <v>0</v>
      </c>
      <c r="P959" s="70" t="s">
        <v>68</v>
      </c>
      <c r="Q959" s="70" t="s">
        <v>68</v>
      </c>
      <c r="R959" s="66"/>
      <c r="S959" s="67"/>
    </row>
    <row r="960" spans="2:19" x14ac:dyDescent="0.3">
      <c r="B960" s="66" t="s">
        <v>558</v>
      </c>
      <c r="C960" s="67" t="s">
        <v>1489</v>
      </c>
      <c r="D960" s="68" t="s">
        <v>64</v>
      </c>
      <c r="E960" s="68" t="s">
        <v>65</v>
      </c>
      <c r="F960" s="69">
        <v>2975831230101</v>
      </c>
      <c r="G960" s="68" t="s">
        <v>64</v>
      </c>
      <c r="H960" s="68" t="s">
        <v>65</v>
      </c>
      <c r="I960" s="68" t="s">
        <v>66</v>
      </c>
      <c r="J960" s="68" t="s">
        <v>66</v>
      </c>
      <c r="K960" s="70">
        <v>0</v>
      </c>
      <c r="L960" s="70">
        <v>0</v>
      </c>
      <c r="M960" s="70">
        <v>0</v>
      </c>
      <c r="N960" s="70" t="s">
        <v>67</v>
      </c>
      <c r="O960" s="70">
        <v>0</v>
      </c>
      <c r="P960" s="70" t="s">
        <v>68</v>
      </c>
      <c r="Q960" s="70" t="s">
        <v>68</v>
      </c>
      <c r="R960" s="66"/>
      <c r="S960" s="67"/>
    </row>
    <row r="961" spans="2:19" x14ac:dyDescent="0.3">
      <c r="B961" s="66" t="s">
        <v>481</v>
      </c>
      <c r="C961" s="67" t="s">
        <v>482</v>
      </c>
      <c r="D961" s="68" t="s">
        <v>65</v>
      </c>
      <c r="E961" s="68" t="s">
        <v>64</v>
      </c>
      <c r="F961" s="69">
        <v>2086713070110</v>
      </c>
      <c r="G961" s="68" t="s">
        <v>64</v>
      </c>
      <c r="H961" s="68" t="s">
        <v>65</v>
      </c>
      <c r="I961" s="68" t="s">
        <v>66</v>
      </c>
      <c r="J961" s="68" t="s">
        <v>66</v>
      </c>
      <c r="K961" s="70">
        <v>0</v>
      </c>
      <c r="L961" s="70">
        <v>0</v>
      </c>
      <c r="M961" s="70">
        <v>0</v>
      </c>
      <c r="N961" s="70" t="s">
        <v>67</v>
      </c>
      <c r="O961" s="70">
        <v>0</v>
      </c>
      <c r="P961" s="70" t="s">
        <v>68</v>
      </c>
      <c r="Q961" s="70" t="s">
        <v>68</v>
      </c>
      <c r="R961" s="66"/>
      <c r="S961" s="67"/>
    </row>
    <row r="962" spans="2:19" x14ac:dyDescent="0.3">
      <c r="B962" s="66" t="s">
        <v>1737</v>
      </c>
      <c r="C962" s="67" t="s">
        <v>1738</v>
      </c>
      <c r="D962" s="68" t="s">
        <v>65</v>
      </c>
      <c r="E962" s="68" t="s">
        <v>64</v>
      </c>
      <c r="F962" s="69" t="s">
        <v>1739</v>
      </c>
      <c r="G962" s="68" t="s">
        <v>64</v>
      </c>
      <c r="H962" s="68" t="s">
        <v>65</v>
      </c>
      <c r="I962" s="68" t="s">
        <v>66</v>
      </c>
      <c r="J962" s="68" t="s">
        <v>66</v>
      </c>
      <c r="K962" s="70">
        <v>0</v>
      </c>
      <c r="L962" s="70">
        <v>0</v>
      </c>
      <c r="M962" s="70">
        <v>0</v>
      </c>
      <c r="N962" s="70" t="s">
        <v>67</v>
      </c>
      <c r="O962" s="70">
        <v>0</v>
      </c>
      <c r="P962" s="70">
        <v>0</v>
      </c>
      <c r="Q962" s="70">
        <v>0</v>
      </c>
      <c r="R962" s="66"/>
      <c r="S962" s="67"/>
    </row>
    <row r="963" spans="2:19" x14ac:dyDescent="0.3">
      <c r="B963" s="66" t="s">
        <v>1740</v>
      </c>
      <c r="C963" s="67" t="s">
        <v>1741</v>
      </c>
      <c r="D963" s="68" t="s">
        <v>65</v>
      </c>
      <c r="E963" s="68" t="s">
        <v>64</v>
      </c>
      <c r="F963" s="69">
        <v>2633001100101</v>
      </c>
      <c r="G963" s="68" t="s">
        <v>64</v>
      </c>
      <c r="H963" s="68" t="s">
        <v>64</v>
      </c>
      <c r="I963" s="68" t="s">
        <v>65</v>
      </c>
      <c r="J963" s="68" t="s">
        <v>66</v>
      </c>
      <c r="K963" s="70">
        <v>0</v>
      </c>
      <c r="L963" s="70">
        <v>0</v>
      </c>
      <c r="M963" s="70">
        <v>0</v>
      </c>
      <c r="N963" s="70" t="s">
        <v>67</v>
      </c>
      <c r="O963" s="70">
        <v>0</v>
      </c>
      <c r="P963" s="70" t="s">
        <v>68</v>
      </c>
      <c r="Q963" s="70" t="s">
        <v>68</v>
      </c>
      <c r="R963" s="66"/>
      <c r="S963" s="67"/>
    </row>
    <row r="964" spans="2:19" x14ac:dyDescent="0.3">
      <c r="B964" s="66" t="s">
        <v>1742</v>
      </c>
      <c r="C964" s="67" t="s">
        <v>450</v>
      </c>
      <c r="D964" s="68" t="s">
        <v>65</v>
      </c>
      <c r="E964" s="68" t="s">
        <v>64</v>
      </c>
      <c r="F964" s="69">
        <v>1837127140108</v>
      </c>
      <c r="G964" s="68" t="s">
        <v>64</v>
      </c>
      <c r="H964" s="68" t="s">
        <v>64</v>
      </c>
      <c r="I964" s="68" t="s">
        <v>65</v>
      </c>
      <c r="J964" s="68" t="s">
        <v>66</v>
      </c>
      <c r="K964" s="70">
        <v>0</v>
      </c>
      <c r="L964" s="70">
        <v>0</v>
      </c>
      <c r="M964" s="70">
        <v>0</v>
      </c>
      <c r="N964" s="70" t="s">
        <v>67</v>
      </c>
      <c r="O964" s="70">
        <v>0</v>
      </c>
      <c r="P964" s="70" t="s">
        <v>68</v>
      </c>
      <c r="Q964" s="70" t="s">
        <v>68</v>
      </c>
      <c r="R964" s="66"/>
      <c r="S964" s="67"/>
    </row>
    <row r="965" spans="2:19" x14ac:dyDescent="0.3">
      <c r="B965" s="66" t="s">
        <v>511</v>
      </c>
      <c r="C965" s="67" t="s">
        <v>160</v>
      </c>
      <c r="D965" s="68" t="s">
        <v>64</v>
      </c>
      <c r="E965" s="68" t="s">
        <v>65</v>
      </c>
      <c r="F965" s="69">
        <v>0</v>
      </c>
      <c r="G965" s="68" t="s">
        <v>65</v>
      </c>
      <c r="H965" s="68" t="s">
        <v>64</v>
      </c>
      <c r="I965" s="68" t="s">
        <v>66</v>
      </c>
      <c r="J965" s="68" t="s">
        <v>66</v>
      </c>
      <c r="K965" s="70">
        <v>0</v>
      </c>
      <c r="L965" s="70">
        <v>0</v>
      </c>
      <c r="M965" s="70">
        <v>0</v>
      </c>
      <c r="N965" s="70" t="s">
        <v>67</v>
      </c>
      <c r="O965" s="70">
        <v>0</v>
      </c>
      <c r="P965" s="70" t="s">
        <v>68</v>
      </c>
      <c r="Q965" s="70" t="s">
        <v>68</v>
      </c>
      <c r="R965" s="66"/>
      <c r="S965" s="67"/>
    </row>
    <row r="966" spans="2:19" x14ac:dyDescent="0.3">
      <c r="B966" s="66" t="s">
        <v>1743</v>
      </c>
      <c r="C966" s="67" t="s">
        <v>1435</v>
      </c>
      <c r="D966" s="68" t="s">
        <v>64</v>
      </c>
      <c r="E966" s="68" t="s">
        <v>65</v>
      </c>
      <c r="F966" s="69">
        <v>0</v>
      </c>
      <c r="G966" s="68" t="s">
        <v>65</v>
      </c>
      <c r="H966" s="68" t="s">
        <v>64</v>
      </c>
      <c r="I966" s="68" t="s">
        <v>66</v>
      </c>
      <c r="J966" s="68" t="s">
        <v>66</v>
      </c>
      <c r="K966" s="70">
        <v>0</v>
      </c>
      <c r="L966" s="70">
        <v>0</v>
      </c>
      <c r="M966" s="70">
        <v>0</v>
      </c>
      <c r="N966" s="70" t="s">
        <v>67</v>
      </c>
      <c r="O966" s="70">
        <v>0</v>
      </c>
      <c r="P966" s="70" t="s">
        <v>68</v>
      </c>
      <c r="Q966" s="70" t="s">
        <v>68</v>
      </c>
      <c r="R966" s="66"/>
      <c r="S966" s="67"/>
    </row>
    <row r="967" spans="2:19" x14ac:dyDescent="0.3">
      <c r="B967" s="66" t="s">
        <v>1744</v>
      </c>
      <c r="C967" s="67" t="s">
        <v>163</v>
      </c>
      <c r="D967" s="68" t="s">
        <v>65</v>
      </c>
      <c r="E967" s="68" t="s">
        <v>64</v>
      </c>
      <c r="F967" s="69">
        <v>3719688790101</v>
      </c>
      <c r="G967" s="68" t="s">
        <v>64</v>
      </c>
      <c r="H967" s="68" t="s">
        <v>65</v>
      </c>
      <c r="I967" s="68" t="s">
        <v>66</v>
      </c>
      <c r="J967" s="68" t="s">
        <v>66</v>
      </c>
      <c r="K967" s="70">
        <v>0</v>
      </c>
      <c r="L967" s="70">
        <v>0</v>
      </c>
      <c r="M967" s="70">
        <v>0</v>
      </c>
      <c r="N967" s="70" t="s">
        <v>67</v>
      </c>
      <c r="O967" s="70">
        <v>0</v>
      </c>
      <c r="P967" s="70" t="s">
        <v>68</v>
      </c>
      <c r="Q967" s="70" t="s">
        <v>68</v>
      </c>
      <c r="R967" s="66"/>
      <c r="S967" s="67"/>
    </row>
    <row r="968" spans="2:19" x14ac:dyDescent="0.3">
      <c r="B968" s="66" t="s">
        <v>1518</v>
      </c>
      <c r="C968" s="67" t="s">
        <v>165</v>
      </c>
      <c r="D968" s="68" t="s">
        <v>65</v>
      </c>
      <c r="E968" s="68" t="s">
        <v>64</v>
      </c>
      <c r="F968" s="69">
        <v>0</v>
      </c>
      <c r="G968" s="68" t="s">
        <v>65</v>
      </c>
      <c r="H968" s="68" t="s">
        <v>64</v>
      </c>
      <c r="I968" s="68" t="s">
        <v>66</v>
      </c>
      <c r="J968" s="68" t="s">
        <v>66</v>
      </c>
      <c r="K968" s="70">
        <v>0</v>
      </c>
      <c r="L968" s="70">
        <v>0</v>
      </c>
      <c r="M968" s="70">
        <v>0</v>
      </c>
      <c r="N968" s="70" t="s">
        <v>67</v>
      </c>
      <c r="O968" s="70">
        <v>0</v>
      </c>
      <c r="P968" s="70" t="s">
        <v>68</v>
      </c>
      <c r="Q968" s="70" t="s">
        <v>68</v>
      </c>
      <c r="R968" s="66"/>
      <c r="S968" s="67"/>
    </row>
    <row r="969" spans="2:19" x14ac:dyDescent="0.3">
      <c r="B969" s="66" t="s">
        <v>413</v>
      </c>
      <c r="C969" s="67" t="s">
        <v>312</v>
      </c>
      <c r="D969" s="68" t="s">
        <v>65</v>
      </c>
      <c r="E969" s="68" t="s">
        <v>64</v>
      </c>
      <c r="F969" s="69">
        <v>0</v>
      </c>
      <c r="G969" s="68" t="s">
        <v>65</v>
      </c>
      <c r="H969" s="68" t="s">
        <v>64</v>
      </c>
      <c r="I969" s="68" t="s">
        <v>66</v>
      </c>
      <c r="J969" s="68" t="s">
        <v>66</v>
      </c>
      <c r="K969" s="70">
        <v>0</v>
      </c>
      <c r="L969" s="70">
        <v>0</v>
      </c>
      <c r="M969" s="70">
        <v>0</v>
      </c>
      <c r="N969" s="70" t="s">
        <v>67</v>
      </c>
      <c r="O969" s="70">
        <v>0</v>
      </c>
      <c r="P969" s="70" t="s">
        <v>68</v>
      </c>
      <c r="Q969" s="70" t="s">
        <v>68</v>
      </c>
      <c r="R969" s="66"/>
      <c r="S969" s="67"/>
    </row>
    <row r="970" spans="2:19" x14ac:dyDescent="0.3">
      <c r="B970" s="66" t="s">
        <v>1745</v>
      </c>
      <c r="C970" s="67" t="s">
        <v>1746</v>
      </c>
      <c r="D970" s="68" t="s">
        <v>65</v>
      </c>
      <c r="E970" s="68" t="s">
        <v>64</v>
      </c>
      <c r="F970" s="69">
        <v>2810784320101</v>
      </c>
      <c r="G970" s="68" t="s">
        <v>64</v>
      </c>
      <c r="H970" s="68" t="s">
        <v>65</v>
      </c>
      <c r="I970" s="68" t="s">
        <v>66</v>
      </c>
      <c r="J970" s="68" t="s">
        <v>66</v>
      </c>
      <c r="K970" s="70">
        <v>0</v>
      </c>
      <c r="L970" s="70">
        <v>0</v>
      </c>
      <c r="M970" s="70">
        <v>0</v>
      </c>
      <c r="N970" s="70" t="s">
        <v>67</v>
      </c>
      <c r="O970" s="70">
        <v>0</v>
      </c>
      <c r="P970" s="70" t="s">
        <v>68</v>
      </c>
      <c r="Q970" s="70" t="s">
        <v>68</v>
      </c>
      <c r="R970" s="66"/>
      <c r="S970" s="67"/>
    </row>
    <row r="971" spans="2:19" x14ac:dyDescent="0.3">
      <c r="B971" s="66" t="s">
        <v>1747</v>
      </c>
      <c r="C971" s="67" t="s">
        <v>1746</v>
      </c>
      <c r="D971" s="68" t="s">
        <v>65</v>
      </c>
      <c r="E971" s="68" t="s">
        <v>64</v>
      </c>
      <c r="F971" s="69">
        <v>2810785210101</v>
      </c>
      <c r="G971" s="68" t="s">
        <v>65</v>
      </c>
      <c r="H971" s="68" t="s">
        <v>64</v>
      </c>
      <c r="I971" s="68" t="s">
        <v>66</v>
      </c>
      <c r="J971" s="68" t="s">
        <v>66</v>
      </c>
      <c r="K971" s="70">
        <v>0</v>
      </c>
      <c r="L971" s="70">
        <v>0</v>
      </c>
      <c r="M971" s="70">
        <v>0</v>
      </c>
      <c r="N971" s="70" t="s">
        <v>67</v>
      </c>
      <c r="O971" s="70">
        <v>0</v>
      </c>
      <c r="P971" s="70" t="s">
        <v>68</v>
      </c>
      <c r="Q971" s="70" t="s">
        <v>68</v>
      </c>
      <c r="R971" s="66"/>
      <c r="S971" s="67"/>
    </row>
    <row r="972" spans="2:19" x14ac:dyDescent="0.3">
      <c r="B972" s="66" t="s">
        <v>1748</v>
      </c>
      <c r="C972" s="67" t="s">
        <v>1749</v>
      </c>
      <c r="D972" s="68" t="s">
        <v>64</v>
      </c>
      <c r="E972" s="68" t="s">
        <v>65</v>
      </c>
      <c r="F972" s="69">
        <v>0</v>
      </c>
      <c r="G972" s="68" t="s">
        <v>65</v>
      </c>
      <c r="H972" s="68" t="s">
        <v>64</v>
      </c>
      <c r="I972" s="68" t="s">
        <v>66</v>
      </c>
      <c r="J972" s="68" t="s">
        <v>66</v>
      </c>
      <c r="K972" s="70">
        <v>0</v>
      </c>
      <c r="L972" s="70">
        <v>0</v>
      </c>
      <c r="M972" s="70">
        <v>0</v>
      </c>
      <c r="N972" s="70" t="s">
        <v>67</v>
      </c>
      <c r="O972" s="70">
        <v>0</v>
      </c>
      <c r="P972" s="70" t="s">
        <v>68</v>
      </c>
      <c r="Q972" s="70" t="s">
        <v>68</v>
      </c>
      <c r="R972" s="66"/>
      <c r="S972" s="67"/>
    </row>
    <row r="973" spans="2:19" x14ac:dyDescent="0.3">
      <c r="B973" s="66" t="s">
        <v>1750</v>
      </c>
      <c r="C973" s="67" t="s">
        <v>317</v>
      </c>
      <c r="D973" s="68" t="s">
        <v>64</v>
      </c>
      <c r="E973" s="68" t="s">
        <v>65</v>
      </c>
      <c r="F973" s="69">
        <v>3626923350101</v>
      </c>
      <c r="G973" s="68" t="s">
        <v>64</v>
      </c>
      <c r="H973" s="68" t="s">
        <v>65</v>
      </c>
      <c r="I973" s="68" t="s">
        <v>66</v>
      </c>
      <c r="J973" s="68" t="s">
        <v>66</v>
      </c>
      <c r="K973" s="70">
        <v>0</v>
      </c>
      <c r="L973" s="70">
        <v>0</v>
      </c>
      <c r="M973" s="70">
        <v>0</v>
      </c>
      <c r="N973" s="70" t="s">
        <v>67</v>
      </c>
      <c r="O973" s="70">
        <v>0</v>
      </c>
      <c r="P973" s="70" t="s">
        <v>68</v>
      </c>
      <c r="Q973" s="70" t="s">
        <v>68</v>
      </c>
      <c r="R973" s="66"/>
      <c r="S973" s="67"/>
    </row>
    <row r="974" spans="2:19" x14ac:dyDescent="0.3">
      <c r="B974" s="66" t="s">
        <v>1751</v>
      </c>
      <c r="C974" s="67" t="s">
        <v>202</v>
      </c>
      <c r="D974" s="68" t="s">
        <v>64</v>
      </c>
      <c r="E974" s="68" t="s">
        <v>65</v>
      </c>
      <c r="F974" s="69">
        <v>0</v>
      </c>
      <c r="G974" s="68" t="s">
        <v>64</v>
      </c>
      <c r="H974" s="68" t="s">
        <v>65</v>
      </c>
      <c r="I974" s="68" t="s">
        <v>66</v>
      </c>
      <c r="J974" s="68" t="s">
        <v>66</v>
      </c>
      <c r="K974" s="70">
        <v>0</v>
      </c>
      <c r="L974" s="70">
        <v>0</v>
      </c>
      <c r="M974" s="70">
        <v>0</v>
      </c>
      <c r="N974" s="70" t="s">
        <v>67</v>
      </c>
      <c r="O974" s="70">
        <v>0</v>
      </c>
      <c r="P974" s="70" t="s">
        <v>68</v>
      </c>
      <c r="Q974" s="70" t="s">
        <v>68</v>
      </c>
      <c r="R974" s="66"/>
      <c r="S974" s="67"/>
    </row>
    <row r="975" spans="2:19" x14ac:dyDescent="0.3">
      <c r="B975" s="66" t="s">
        <v>1752</v>
      </c>
      <c r="C975" s="67" t="s">
        <v>1753</v>
      </c>
      <c r="D975" s="68" t="s">
        <v>65</v>
      </c>
      <c r="E975" s="68" t="s">
        <v>64</v>
      </c>
      <c r="F975" s="69">
        <v>0</v>
      </c>
      <c r="G975" s="68" t="s">
        <v>64</v>
      </c>
      <c r="H975" s="68" t="s">
        <v>65</v>
      </c>
      <c r="I975" s="68" t="s">
        <v>66</v>
      </c>
      <c r="J975" s="68" t="s">
        <v>66</v>
      </c>
      <c r="K975" s="70">
        <v>0</v>
      </c>
      <c r="L975" s="70">
        <v>0</v>
      </c>
      <c r="M975" s="70">
        <v>0</v>
      </c>
      <c r="N975" s="70" t="s">
        <v>67</v>
      </c>
      <c r="O975" s="70">
        <v>0</v>
      </c>
      <c r="P975" s="70" t="s">
        <v>68</v>
      </c>
      <c r="Q975" s="70" t="s">
        <v>68</v>
      </c>
      <c r="R975" s="66"/>
      <c r="S975" s="67"/>
    </row>
    <row r="976" spans="2:19" x14ac:dyDescent="0.3">
      <c r="B976" s="66" t="s">
        <v>1754</v>
      </c>
      <c r="C976" s="67" t="s">
        <v>1755</v>
      </c>
      <c r="D976" s="68" t="s">
        <v>65</v>
      </c>
      <c r="E976" s="68" t="s">
        <v>64</v>
      </c>
      <c r="F976" s="69">
        <v>0</v>
      </c>
      <c r="G976" s="68" t="s">
        <v>65</v>
      </c>
      <c r="H976" s="68" t="s">
        <v>64</v>
      </c>
      <c r="I976" s="68" t="s">
        <v>66</v>
      </c>
      <c r="J976" s="68" t="s">
        <v>66</v>
      </c>
      <c r="K976" s="70">
        <v>0</v>
      </c>
      <c r="L976" s="70">
        <v>0</v>
      </c>
      <c r="M976" s="70">
        <v>0</v>
      </c>
      <c r="N976" s="70" t="s">
        <v>67</v>
      </c>
      <c r="O976" s="70">
        <v>0</v>
      </c>
      <c r="P976" s="70" t="s">
        <v>68</v>
      </c>
      <c r="Q976" s="70" t="s">
        <v>68</v>
      </c>
      <c r="R976" s="66"/>
      <c r="S976" s="67"/>
    </row>
    <row r="977" spans="2:19" x14ac:dyDescent="0.3">
      <c r="B977" s="66" t="s">
        <v>121</v>
      </c>
      <c r="C977" s="67" t="s">
        <v>605</v>
      </c>
      <c r="D977" s="68" t="s">
        <v>64</v>
      </c>
      <c r="E977" s="68" t="s">
        <v>65</v>
      </c>
      <c r="F977" s="69">
        <v>0</v>
      </c>
      <c r="G977" s="68" t="s">
        <v>65</v>
      </c>
      <c r="H977" s="68" t="s">
        <v>64</v>
      </c>
      <c r="I977" s="68" t="s">
        <v>66</v>
      </c>
      <c r="J977" s="68" t="s">
        <v>66</v>
      </c>
      <c r="K977" s="70">
        <v>0</v>
      </c>
      <c r="L977" s="70">
        <v>0</v>
      </c>
      <c r="M977" s="70">
        <v>0</v>
      </c>
      <c r="N977" s="70" t="s">
        <v>67</v>
      </c>
      <c r="O977" s="70">
        <v>0</v>
      </c>
      <c r="P977" s="70" t="s">
        <v>68</v>
      </c>
      <c r="Q977" s="70" t="s">
        <v>68</v>
      </c>
      <c r="R977" s="66"/>
      <c r="S977" s="67"/>
    </row>
    <row r="978" spans="2:19" x14ac:dyDescent="0.3">
      <c r="B978" s="66" t="s">
        <v>1422</v>
      </c>
      <c r="C978" s="67" t="s">
        <v>1736</v>
      </c>
      <c r="D978" s="68" t="s">
        <v>65</v>
      </c>
      <c r="E978" s="68" t="s">
        <v>64</v>
      </c>
      <c r="F978" s="69">
        <v>2995796030101</v>
      </c>
      <c r="G978" s="68" t="s">
        <v>64</v>
      </c>
      <c r="H978" s="68" t="s">
        <v>65</v>
      </c>
      <c r="I978" s="68" t="s">
        <v>66</v>
      </c>
      <c r="J978" s="68" t="s">
        <v>66</v>
      </c>
      <c r="K978" s="70">
        <v>0</v>
      </c>
      <c r="L978" s="70">
        <v>0</v>
      </c>
      <c r="M978" s="70">
        <v>0</v>
      </c>
      <c r="N978" s="70" t="s">
        <v>67</v>
      </c>
      <c r="O978" s="70">
        <v>0</v>
      </c>
      <c r="P978" s="70" t="s">
        <v>68</v>
      </c>
      <c r="Q978" s="70" t="s">
        <v>68</v>
      </c>
      <c r="R978" s="66"/>
      <c r="S978" s="67"/>
    </row>
    <row r="979" spans="2:19" x14ac:dyDescent="0.3">
      <c r="B979" s="66" t="s">
        <v>1756</v>
      </c>
      <c r="C979" s="67" t="s">
        <v>1736</v>
      </c>
      <c r="D979" s="68" t="s">
        <v>65</v>
      </c>
      <c r="E979" s="68" t="s">
        <v>64</v>
      </c>
      <c r="F979" s="69">
        <v>2993391300101</v>
      </c>
      <c r="G979" s="68" t="s">
        <v>65</v>
      </c>
      <c r="H979" s="68" t="s">
        <v>64</v>
      </c>
      <c r="I979" s="68" t="s">
        <v>66</v>
      </c>
      <c r="J979" s="68" t="s">
        <v>66</v>
      </c>
      <c r="K979" s="70">
        <v>0</v>
      </c>
      <c r="L979" s="70">
        <v>0</v>
      </c>
      <c r="M979" s="70">
        <v>0</v>
      </c>
      <c r="N979" s="70" t="s">
        <v>67</v>
      </c>
      <c r="O979" s="70">
        <v>0</v>
      </c>
      <c r="P979" s="70" t="s">
        <v>68</v>
      </c>
      <c r="Q979" s="70" t="s">
        <v>68</v>
      </c>
      <c r="R979" s="66"/>
      <c r="S979" s="67"/>
    </row>
    <row r="980" spans="2:19" x14ac:dyDescent="0.3">
      <c r="B980" s="66" t="s">
        <v>1422</v>
      </c>
      <c r="C980" s="67" t="s">
        <v>1662</v>
      </c>
      <c r="D980" s="68" t="s">
        <v>65</v>
      </c>
      <c r="E980" s="68" t="s">
        <v>64</v>
      </c>
      <c r="F980" s="69">
        <v>2737901610101</v>
      </c>
      <c r="G980" s="68" t="s">
        <v>64</v>
      </c>
      <c r="H980" s="68" t="s">
        <v>65</v>
      </c>
      <c r="I980" s="68" t="s">
        <v>66</v>
      </c>
      <c r="J980" s="68" t="s">
        <v>66</v>
      </c>
      <c r="K980" s="70">
        <v>0</v>
      </c>
      <c r="L980" s="70">
        <v>0</v>
      </c>
      <c r="M980" s="70">
        <v>0</v>
      </c>
      <c r="N980" s="70" t="s">
        <v>67</v>
      </c>
      <c r="O980" s="70">
        <v>0</v>
      </c>
      <c r="P980" s="70" t="s">
        <v>68</v>
      </c>
      <c r="Q980" s="70" t="s">
        <v>68</v>
      </c>
      <c r="R980" s="66"/>
      <c r="S980" s="67"/>
    </row>
    <row r="981" spans="2:19" x14ac:dyDescent="0.3">
      <c r="B981" s="66" t="s">
        <v>1573</v>
      </c>
      <c r="C981" s="67" t="s">
        <v>441</v>
      </c>
      <c r="D981" s="68" t="s">
        <v>65</v>
      </c>
      <c r="E981" s="68" t="s">
        <v>64</v>
      </c>
      <c r="F981" s="69">
        <v>3005490910101</v>
      </c>
      <c r="G981" s="68" t="s">
        <v>64</v>
      </c>
      <c r="H981" s="68" t="s">
        <v>65</v>
      </c>
      <c r="I981" s="68" t="s">
        <v>66</v>
      </c>
      <c r="J981" s="68" t="s">
        <v>66</v>
      </c>
      <c r="K981" s="70">
        <v>0</v>
      </c>
      <c r="L981" s="70">
        <v>0</v>
      </c>
      <c r="M981" s="70">
        <v>0</v>
      </c>
      <c r="N981" s="70" t="s">
        <v>67</v>
      </c>
      <c r="O981" s="70">
        <v>0</v>
      </c>
      <c r="P981" s="70" t="s">
        <v>68</v>
      </c>
      <c r="Q981" s="70" t="s">
        <v>68</v>
      </c>
      <c r="R981" s="66"/>
      <c r="S981" s="67"/>
    </row>
    <row r="982" spans="2:19" x14ac:dyDescent="0.3">
      <c r="B982" s="66" t="s">
        <v>342</v>
      </c>
      <c r="C982" s="67" t="s">
        <v>1757</v>
      </c>
      <c r="D982" s="68" t="s">
        <v>64</v>
      </c>
      <c r="E982" s="68" t="s">
        <v>65</v>
      </c>
      <c r="F982" s="69">
        <v>2136820950101</v>
      </c>
      <c r="G982" s="68" t="s">
        <v>65</v>
      </c>
      <c r="H982" s="68" t="s">
        <v>64</v>
      </c>
      <c r="I982" s="68" t="s">
        <v>66</v>
      </c>
      <c r="J982" s="68" t="s">
        <v>66</v>
      </c>
      <c r="K982" s="70">
        <v>0</v>
      </c>
      <c r="L982" s="70">
        <v>0</v>
      </c>
      <c r="M982" s="70">
        <v>0</v>
      </c>
      <c r="N982" s="70" t="s">
        <v>67</v>
      </c>
      <c r="O982" s="70">
        <v>0</v>
      </c>
      <c r="P982" s="70" t="s">
        <v>68</v>
      </c>
      <c r="Q982" s="70" t="s">
        <v>68</v>
      </c>
      <c r="R982" s="66"/>
      <c r="S982" s="67"/>
    </row>
    <row r="983" spans="2:19" x14ac:dyDescent="0.3">
      <c r="B983" s="66" t="s">
        <v>388</v>
      </c>
      <c r="C983" s="67" t="s">
        <v>1757</v>
      </c>
      <c r="D983" s="68" t="s">
        <v>64</v>
      </c>
      <c r="E983" s="68" t="s">
        <v>65</v>
      </c>
      <c r="F983" s="69">
        <v>2136821090101</v>
      </c>
      <c r="G983" s="68" t="s">
        <v>65</v>
      </c>
      <c r="H983" s="68" t="s">
        <v>64</v>
      </c>
      <c r="I983" s="68" t="s">
        <v>66</v>
      </c>
      <c r="J983" s="68" t="s">
        <v>66</v>
      </c>
      <c r="K983" s="70">
        <v>0</v>
      </c>
      <c r="L983" s="70">
        <v>0</v>
      </c>
      <c r="M983" s="70">
        <v>0</v>
      </c>
      <c r="N983" s="70" t="s">
        <v>67</v>
      </c>
      <c r="O983" s="70">
        <v>0</v>
      </c>
      <c r="P983" s="70" t="s">
        <v>68</v>
      </c>
      <c r="Q983" s="70" t="s">
        <v>68</v>
      </c>
      <c r="R983" s="66"/>
      <c r="S983" s="67"/>
    </row>
    <row r="984" spans="2:19" x14ac:dyDescent="0.3">
      <c r="B984" s="66" t="s">
        <v>1718</v>
      </c>
      <c r="C984" s="67" t="s">
        <v>1372</v>
      </c>
      <c r="D984" s="68" t="s">
        <v>65</v>
      </c>
      <c r="E984" s="68" t="s">
        <v>64</v>
      </c>
      <c r="F984" s="69">
        <v>2435507310114</v>
      </c>
      <c r="G984" s="68" t="s">
        <v>64</v>
      </c>
      <c r="H984" s="68" t="s">
        <v>64</v>
      </c>
      <c r="I984" s="68" t="s">
        <v>65</v>
      </c>
      <c r="J984" s="68" t="s">
        <v>66</v>
      </c>
      <c r="K984" s="70">
        <v>0</v>
      </c>
      <c r="L984" s="70">
        <v>0</v>
      </c>
      <c r="M984" s="70">
        <v>0</v>
      </c>
      <c r="N984" s="70" t="s">
        <v>67</v>
      </c>
      <c r="O984" s="70">
        <v>0</v>
      </c>
      <c r="P984" s="70" t="s">
        <v>68</v>
      </c>
      <c r="Q984" s="70" t="s">
        <v>68</v>
      </c>
      <c r="R984" s="66"/>
      <c r="S984" s="67"/>
    </row>
    <row r="985" spans="2:19" x14ac:dyDescent="0.3">
      <c r="B985" s="66" t="s">
        <v>369</v>
      </c>
      <c r="C985" s="67" t="s">
        <v>1758</v>
      </c>
      <c r="D985" s="68" t="s">
        <v>64</v>
      </c>
      <c r="E985" s="68" t="s">
        <v>65</v>
      </c>
      <c r="F985" s="69">
        <v>3014160600101</v>
      </c>
      <c r="G985" s="68" t="s">
        <v>64</v>
      </c>
      <c r="H985" s="68" t="s">
        <v>65</v>
      </c>
      <c r="I985" s="68" t="s">
        <v>66</v>
      </c>
      <c r="J985" s="68" t="s">
        <v>66</v>
      </c>
      <c r="K985" s="70">
        <v>0</v>
      </c>
      <c r="L985" s="70">
        <v>0</v>
      </c>
      <c r="M985" s="70">
        <v>0</v>
      </c>
      <c r="N985" s="70" t="s">
        <v>67</v>
      </c>
      <c r="O985" s="70">
        <v>0</v>
      </c>
      <c r="P985" s="70" t="s">
        <v>68</v>
      </c>
      <c r="Q985" s="70" t="s">
        <v>68</v>
      </c>
      <c r="R985" s="66"/>
      <c r="S985" s="67"/>
    </row>
    <row r="986" spans="2:19" x14ac:dyDescent="0.3">
      <c r="B986" s="66" t="s">
        <v>1759</v>
      </c>
      <c r="C986" s="67" t="s">
        <v>1760</v>
      </c>
      <c r="D986" s="68" t="s">
        <v>64</v>
      </c>
      <c r="E986" s="68" t="s">
        <v>65</v>
      </c>
      <c r="F986" s="69">
        <v>0</v>
      </c>
      <c r="G986" s="68" t="s">
        <v>64</v>
      </c>
      <c r="H986" s="68" t="s">
        <v>65</v>
      </c>
      <c r="I986" s="68" t="s">
        <v>66</v>
      </c>
      <c r="J986" s="68" t="s">
        <v>66</v>
      </c>
      <c r="K986" s="70">
        <v>0</v>
      </c>
      <c r="L986" s="70">
        <v>0</v>
      </c>
      <c r="M986" s="70">
        <v>0</v>
      </c>
      <c r="N986" s="70" t="s">
        <v>67</v>
      </c>
      <c r="O986" s="70">
        <v>0</v>
      </c>
      <c r="P986" s="70" t="s">
        <v>68</v>
      </c>
      <c r="Q986" s="70" t="s">
        <v>68</v>
      </c>
      <c r="R986" s="66"/>
      <c r="S986" s="67"/>
    </row>
    <row r="987" spans="2:19" x14ac:dyDescent="0.3">
      <c r="B987" s="66" t="s">
        <v>185</v>
      </c>
      <c r="C987" s="67" t="s">
        <v>299</v>
      </c>
      <c r="D987" s="68" t="s">
        <v>64</v>
      </c>
      <c r="E987" s="68" t="s">
        <v>65</v>
      </c>
      <c r="F987" s="69">
        <v>0</v>
      </c>
      <c r="G987" s="68" t="s">
        <v>64</v>
      </c>
      <c r="H987" s="68" t="s">
        <v>65</v>
      </c>
      <c r="I987" s="68" t="s">
        <v>66</v>
      </c>
      <c r="J987" s="68" t="s">
        <v>66</v>
      </c>
      <c r="K987" s="70">
        <v>0</v>
      </c>
      <c r="L987" s="70">
        <v>0</v>
      </c>
      <c r="M987" s="70">
        <v>0</v>
      </c>
      <c r="N987" s="70" t="s">
        <v>67</v>
      </c>
      <c r="O987" s="70">
        <v>0</v>
      </c>
      <c r="P987" s="70" t="s">
        <v>68</v>
      </c>
      <c r="Q987" s="70" t="s">
        <v>68</v>
      </c>
      <c r="R987" s="66"/>
      <c r="S987" s="67"/>
    </row>
    <row r="988" spans="2:19" x14ac:dyDescent="0.3">
      <c r="B988" s="66" t="s">
        <v>1626</v>
      </c>
      <c r="C988" s="67" t="s">
        <v>1670</v>
      </c>
      <c r="D988" s="68" t="s">
        <v>65</v>
      </c>
      <c r="E988" s="68" t="s">
        <v>64</v>
      </c>
      <c r="F988" s="69">
        <v>2027574470101</v>
      </c>
      <c r="G988" s="68" t="s">
        <v>65</v>
      </c>
      <c r="H988" s="68" t="s">
        <v>64</v>
      </c>
      <c r="I988" s="68" t="s">
        <v>66</v>
      </c>
      <c r="J988" s="68" t="s">
        <v>66</v>
      </c>
      <c r="K988" s="70">
        <v>0</v>
      </c>
      <c r="L988" s="70">
        <v>0</v>
      </c>
      <c r="M988" s="70">
        <v>0</v>
      </c>
      <c r="N988" s="70" t="s">
        <v>67</v>
      </c>
      <c r="O988" s="70">
        <v>0</v>
      </c>
      <c r="P988" s="70" t="s">
        <v>68</v>
      </c>
      <c r="Q988" s="70" t="s">
        <v>68</v>
      </c>
      <c r="R988" s="66"/>
      <c r="S988" s="67"/>
    </row>
    <row r="989" spans="2:19" x14ac:dyDescent="0.3">
      <c r="B989" s="66" t="s">
        <v>346</v>
      </c>
      <c r="C989" s="67" t="s">
        <v>308</v>
      </c>
      <c r="D989" s="68" t="s">
        <v>64</v>
      </c>
      <c r="E989" s="68" t="s">
        <v>65</v>
      </c>
      <c r="F989" s="69">
        <v>3624063160101</v>
      </c>
      <c r="G989" s="68" t="s">
        <v>64</v>
      </c>
      <c r="H989" s="68" t="s">
        <v>65</v>
      </c>
      <c r="I989" s="68" t="s">
        <v>66</v>
      </c>
      <c r="J989" s="68" t="s">
        <v>66</v>
      </c>
      <c r="K989" s="70">
        <v>0</v>
      </c>
      <c r="L989" s="70">
        <v>0</v>
      </c>
      <c r="M989" s="70">
        <v>0</v>
      </c>
      <c r="N989" s="70" t="s">
        <v>67</v>
      </c>
      <c r="O989" s="70">
        <v>0</v>
      </c>
      <c r="P989" s="70" t="s">
        <v>68</v>
      </c>
      <c r="Q989" s="70" t="s">
        <v>68</v>
      </c>
      <c r="R989" s="66"/>
      <c r="S989" s="67"/>
    </row>
    <row r="990" spans="2:19" x14ac:dyDescent="0.3">
      <c r="B990" s="66" t="s">
        <v>1648</v>
      </c>
      <c r="C990" s="67" t="s">
        <v>1671</v>
      </c>
      <c r="D990" s="68" t="s">
        <v>64</v>
      </c>
      <c r="E990" s="68" t="s">
        <v>65</v>
      </c>
      <c r="F990" s="69">
        <v>1996308010101</v>
      </c>
      <c r="G990" s="68" t="s">
        <v>64</v>
      </c>
      <c r="H990" s="68" t="s">
        <v>64</v>
      </c>
      <c r="I990" s="68" t="s">
        <v>65</v>
      </c>
      <c r="J990" s="68" t="s">
        <v>66</v>
      </c>
      <c r="K990" s="70">
        <v>0</v>
      </c>
      <c r="L990" s="70">
        <v>0</v>
      </c>
      <c r="M990" s="70">
        <v>0</v>
      </c>
      <c r="N990" s="70" t="s">
        <v>67</v>
      </c>
      <c r="O990" s="70">
        <v>0</v>
      </c>
      <c r="P990" s="70" t="s">
        <v>68</v>
      </c>
      <c r="Q990" s="70" t="s">
        <v>68</v>
      </c>
      <c r="R990" s="66"/>
      <c r="S990" s="67"/>
    </row>
    <row r="991" spans="2:19" x14ac:dyDescent="0.3">
      <c r="B991" s="66" t="s">
        <v>1761</v>
      </c>
      <c r="C991" s="67" t="s">
        <v>1733</v>
      </c>
      <c r="D991" s="68" t="s">
        <v>65</v>
      </c>
      <c r="E991" s="68" t="s">
        <v>64</v>
      </c>
      <c r="F991" s="69">
        <v>2307652100101</v>
      </c>
      <c r="G991" s="68" t="s">
        <v>65</v>
      </c>
      <c r="H991" s="68" t="s">
        <v>64</v>
      </c>
      <c r="I991" s="68" t="s">
        <v>66</v>
      </c>
      <c r="J991" s="68" t="s">
        <v>66</v>
      </c>
      <c r="K991" s="70">
        <v>0</v>
      </c>
      <c r="L991" s="70">
        <v>0</v>
      </c>
      <c r="M991" s="70">
        <v>0</v>
      </c>
      <c r="N991" s="70" t="s">
        <v>67</v>
      </c>
      <c r="O991" s="70">
        <v>0</v>
      </c>
      <c r="P991" s="70" t="s">
        <v>68</v>
      </c>
      <c r="Q991" s="70" t="s">
        <v>68</v>
      </c>
      <c r="R991" s="66"/>
      <c r="S991" s="67"/>
    </row>
    <row r="992" spans="2:19" x14ac:dyDescent="0.3">
      <c r="B992" s="66" t="s">
        <v>495</v>
      </c>
      <c r="C992" s="67" t="s">
        <v>163</v>
      </c>
      <c r="D992" s="68" t="s">
        <v>64</v>
      </c>
      <c r="E992" s="68" t="s">
        <v>65</v>
      </c>
      <c r="F992" s="69">
        <v>3030873310108</v>
      </c>
      <c r="G992" s="68" t="s">
        <v>64</v>
      </c>
      <c r="H992" s="68" t="s">
        <v>65</v>
      </c>
      <c r="I992" s="68" t="s">
        <v>66</v>
      </c>
      <c r="J992" s="68" t="s">
        <v>66</v>
      </c>
      <c r="K992" s="70">
        <v>0</v>
      </c>
      <c r="L992" s="70">
        <v>0</v>
      </c>
      <c r="M992" s="70">
        <v>0</v>
      </c>
      <c r="N992" s="70" t="s">
        <v>67</v>
      </c>
      <c r="O992" s="70">
        <v>0</v>
      </c>
      <c r="P992" s="70" t="s">
        <v>68</v>
      </c>
      <c r="Q992" s="70" t="s">
        <v>68</v>
      </c>
      <c r="R992" s="66"/>
      <c r="S992" s="67"/>
    </row>
    <row r="993" spans="2:19" x14ac:dyDescent="0.3">
      <c r="B993" s="66" t="s">
        <v>1726</v>
      </c>
      <c r="C993" s="67" t="s">
        <v>1434</v>
      </c>
      <c r="D993" s="68" t="s">
        <v>64</v>
      </c>
      <c r="E993" s="68" t="s">
        <v>65</v>
      </c>
      <c r="F993" s="69">
        <v>2646505060610</v>
      </c>
      <c r="G993" s="68" t="s">
        <v>64</v>
      </c>
      <c r="H993" s="68" t="s">
        <v>65</v>
      </c>
      <c r="I993" s="68" t="s">
        <v>66</v>
      </c>
      <c r="J993" s="68" t="s">
        <v>66</v>
      </c>
      <c r="K993" s="70">
        <v>0</v>
      </c>
      <c r="L993" s="70">
        <v>0</v>
      </c>
      <c r="M993" s="70">
        <v>0</v>
      </c>
      <c r="N993" s="70" t="s">
        <v>67</v>
      </c>
      <c r="O993" s="70">
        <v>0</v>
      </c>
      <c r="P993" s="70" t="s">
        <v>68</v>
      </c>
      <c r="Q993" s="70" t="s">
        <v>68</v>
      </c>
      <c r="R993" s="66"/>
      <c r="S993" s="67"/>
    </row>
    <row r="994" spans="2:19" x14ac:dyDescent="0.3">
      <c r="B994" s="66" t="s">
        <v>1727</v>
      </c>
      <c r="C994" s="67" t="s">
        <v>528</v>
      </c>
      <c r="D994" s="68" t="s">
        <v>64</v>
      </c>
      <c r="E994" s="68" t="s">
        <v>65</v>
      </c>
      <c r="F994" s="69">
        <v>0</v>
      </c>
      <c r="G994" s="68" t="s">
        <v>65</v>
      </c>
      <c r="H994" s="68" t="s">
        <v>64</v>
      </c>
      <c r="I994" s="68" t="s">
        <v>66</v>
      </c>
      <c r="J994" s="68" t="s">
        <v>66</v>
      </c>
      <c r="K994" s="70">
        <v>0</v>
      </c>
      <c r="L994" s="70">
        <v>0</v>
      </c>
      <c r="M994" s="70">
        <v>0</v>
      </c>
      <c r="N994" s="70" t="s">
        <v>67</v>
      </c>
      <c r="O994" s="70">
        <v>0</v>
      </c>
      <c r="P994" s="70" t="s">
        <v>68</v>
      </c>
      <c r="Q994" s="70" t="s">
        <v>68</v>
      </c>
      <c r="R994" s="66"/>
      <c r="S994" s="67"/>
    </row>
    <row r="995" spans="2:19" x14ac:dyDescent="0.3">
      <c r="B995" s="66" t="s">
        <v>1465</v>
      </c>
      <c r="C995" s="67" t="s">
        <v>1728</v>
      </c>
      <c r="D995" s="68" t="s">
        <v>65</v>
      </c>
      <c r="E995" s="68" t="s">
        <v>64</v>
      </c>
      <c r="F995" s="69">
        <v>1611383060101</v>
      </c>
      <c r="G995" s="68" t="s">
        <v>64</v>
      </c>
      <c r="H995" s="68" t="s">
        <v>65</v>
      </c>
      <c r="I995" s="68" t="s">
        <v>66</v>
      </c>
      <c r="J995" s="68" t="s">
        <v>66</v>
      </c>
      <c r="K995" s="70">
        <v>0</v>
      </c>
      <c r="L995" s="70">
        <v>0</v>
      </c>
      <c r="M995" s="70">
        <v>0</v>
      </c>
      <c r="N995" s="70" t="s">
        <v>67</v>
      </c>
      <c r="O995" s="70">
        <v>0</v>
      </c>
      <c r="P995" s="70" t="s">
        <v>68</v>
      </c>
      <c r="Q995" s="70" t="s">
        <v>68</v>
      </c>
      <c r="R995" s="66"/>
      <c r="S995" s="67"/>
    </row>
    <row r="996" spans="2:19" x14ac:dyDescent="0.3">
      <c r="B996" s="66" t="s">
        <v>481</v>
      </c>
      <c r="C996" s="67" t="s">
        <v>1443</v>
      </c>
      <c r="D996" s="68" t="s">
        <v>65</v>
      </c>
      <c r="E996" s="68" t="s">
        <v>64</v>
      </c>
      <c r="F996" s="69">
        <v>2999146580101</v>
      </c>
      <c r="G996" s="68" t="s">
        <v>65</v>
      </c>
      <c r="H996" s="68" t="s">
        <v>64</v>
      </c>
      <c r="I996" s="68" t="s">
        <v>66</v>
      </c>
      <c r="J996" s="68" t="s">
        <v>66</v>
      </c>
      <c r="K996" s="70">
        <v>0</v>
      </c>
      <c r="L996" s="70">
        <v>0</v>
      </c>
      <c r="M996" s="70">
        <v>0</v>
      </c>
      <c r="N996" s="70" t="s">
        <v>67</v>
      </c>
      <c r="O996" s="70">
        <v>0</v>
      </c>
      <c r="P996" s="70" t="s">
        <v>68</v>
      </c>
      <c r="Q996" s="70" t="s">
        <v>68</v>
      </c>
      <c r="R996" s="66"/>
      <c r="S996" s="67"/>
    </row>
    <row r="997" spans="2:19" x14ac:dyDescent="0.3">
      <c r="B997" s="66" t="s">
        <v>1729</v>
      </c>
      <c r="C997" s="67" t="s">
        <v>444</v>
      </c>
      <c r="D997" s="68" t="s">
        <v>64</v>
      </c>
      <c r="E997" s="68" t="s">
        <v>65</v>
      </c>
      <c r="F997" s="69">
        <v>0</v>
      </c>
      <c r="G997" s="68" t="s">
        <v>64</v>
      </c>
      <c r="H997" s="68" t="s">
        <v>65</v>
      </c>
      <c r="I997" s="68" t="s">
        <v>66</v>
      </c>
      <c r="J997" s="68" t="s">
        <v>66</v>
      </c>
      <c r="K997" s="70">
        <v>0</v>
      </c>
      <c r="L997" s="70">
        <v>0</v>
      </c>
      <c r="M997" s="70">
        <v>0</v>
      </c>
      <c r="N997" s="70" t="s">
        <v>67</v>
      </c>
      <c r="O997" s="70">
        <v>0</v>
      </c>
      <c r="P997" s="70" t="s">
        <v>68</v>
      </c>
      <c r="Q997" s="70" t="s">
        <v>68</v>
      </c>
      <c r="R997" s="66"/>
      <c r="S997" s="67"/>
    </row>
    <row r="998" spans="2:19" x14ac:dyDescent="0.3">
      <c r="B998" s="66" t="s">
        <v>386</v>
      </c>
      <c r="C998" s="67" t="s">
        <v>163</v>
      </c>
      <c r="D998" s="68" t="s">
        <v>64</v>
      </c>
      <c r="E998" s="68" t="s">
        <v>65</v>
      </c>
      <c r="F998" s="69">
        <v>3206645381318</v>
      </c>
      <c r="G998" s="68" t="s">
        <v>64</v>
      </c>
      <c r="H998" s="68" t="s">
        <v>65</v>
      </c>
      <c r="I998" s="68" t="s">
        <v>66</v>
      </c>
      <c r="J998" s="68" t="s">
        <v>66</v>
      </c>
      <c r="K998" s="70">
        <v>0</v>
      </c>
      <c r="L998" s="70">
        <v>0</v>
      </c>
      <c r="M998" s="70">
        <v>0</v>
      </c>
      <c r="N998" s="70" t="s">
        <v>67</v>
      </c>
      <c r="O998" s="70">
        <v>0</v>
      </c>
      <c r="P998" s="70" t="s">
        <v>68</v>
      </c>
      <c r="Q998" s="70" t="s">
        <v>68</v>
      </c>
      <c r="R998" s="66"/>
      <c r="S998" s="67"/>
    </row>
    <row r="999" spans="2:19" x14ac:dyDescent="0.3">
      <c r="B999" s="66" t="s">
        <v>346</v>
      </c>
      <c r="C999" s="67" t="s">
        <v>548</v>
      </c>
      <c r="D999" s="68" t="s">
        <v>64</v>
      </c>
      <c r="E999" s="68" t="s">
        <v>65</v>
      </c>
      <c r="F999" s="69">
        <v>2996106400101</v>
      </c>
      <c r="G999" s="68" t="s">
        <v>64</v>
      </c>
      <c r="H999" s="68" t="s">
        <v>65</v>
      </c>
      <c r="I999" s="68" t="s">
        <v>66</v>
      </c>
      <c r="J999" s="68" t="s">
        <v>66</v>
      </c>
      <c r="K999" s="70">
        <v>0</v>
      </c>
      <c r="L999" s="70">
        <v>0</v>
      </c>
      <c r="M999" s="70">
        <v>0</v>
      </c>
      <c r="N999" s="70" t="s">
        <v>67</v>
      </c>
      <c r="O999" s="70">
        <v>0</v>
      </c>
      <c r="P999" s="70" t="s">
        <v>68</v>
      </c>
      <c r="Q999" s="70" t="s">
        <v>68</v>
      </c>
      <c r="R999" s="66"/>
      <c r="S999" s="67"/>
    </row>
    <row r="1000" spans="2:19" x14ac:dyDescent="0.3">
      <c r="B1000" s="66" t="s">
        <v>1409</v>
      </c>
      <c r="C1000" s="67" t="s">
        <v>1730</v>
      </c>
      <c r="D1000" s="68" t="s">
        <v>64</v>
      </c>
      <c r="E1000" s="68" t="s">
        <v>65</v>
      </c>
      <c r="F1000" s="69">
        <v>1850584690101</v>
      </c>
      <c r="G1000" s="68" t="s">
        <v>64</v>
      </c>
      <c r="H1000" s="68" t="s">
        <v>65</v>
      </c>
      <c r="I1000" s="68" t="s">
        <v>66</v>
      </c>
      <c r="J1000" s="68" t="s">
        <v>66</v>
      </c>
      <c r="K1000" s="70">
        <v>0</v>
      </c>
      <c r="L1000" s="70">
        <v>0</v>
      </c>
      <c r="M1000" s="70">
        <v>0</v>
      </c>
      <c r="N1000" s="70" t="s">
        <v>67</v>
      </c>
      <c r="O1000" s="70">
        <v>0</v>
      </c>
      <c r="P1000" s="70" t="s">
        <v>68</v>
      </c>
      <c r="Q1000" s="70" t="s">
        <v>68</v>
      </c>
      <c r="R1000" s="66"/>
      <c r="S1000" s="67"/>
    </row>
    <row r="1001" spans="2:19" x14ac:dyDescent="0.3">
      <c r="B1001" s="66" t="s">
        <v>472</v>
      </c>
      <c r="C1001" s="67" t="s">
        <v>1731</v>
      </c>
      <c r="D1001" s="68" t="s">
        <v>64</v>
      </c>
      <c r="E1001" s="68" t="s">
        <v>65</v>
      </c>
      <c r="F1001" s="69">
        <v>2012288660101</v>
      </c>
      <c r="G1001" s="68" t="s">
        <v>65</v>
      </c>
      <c r="H1001" s="68" t="s">
        <v>64</v>
      </c>
      <c r="I1001" s="68" t="s">
        <v>66</v>
      </c>
      <c r="J1001" s="68" t="s">
        <v>66</v>
      </c>
      <c r="K1001" s="70">
        <v>0</v>
      </c>
      <c r="L1001" s="70">
        <v>0</v>
      </c>
      <c r="M1001" s="70">
        <v>0</v>
      </c>
      <c r="N1001" s="70" t="s">
        <v>67</v>
      </c>
      <c r="O1001" s="70">
        <v>0</v>
      </c>
      <c r="P1001" s="70" t="s">
        <v>68</v>
      </c>
      <c r="Q1001" s="70" t="s">
        <v>68</v>
      </c>
      <c r="R1001" s="66"/>
      <c r="S1001" s="67"/>
    </row>
    <row r="1002" spans="2:19" x14ac:dyDescent="0.3">
      <c r="B1002" s="66" t="s">
        <v>320</v>
      </c>
      <c r="C1002" s="67" t="s">
        <v>1731</v>
      </c>
      <c r="D1002" s="68" t="s">
        <v>64</v>
      </c>
      <c r="E1002" s="68" t="s">
        <v>65</v>
      </c>
      <c r="F1002" s="69">
        <v>2159453950101</v>
      </c>
      <c r="G1002" s="68" t="s">
        <v>65</v>
      </c>
      <c r="H1002" s="68" t="s">
        <v>64</v>
      </c>
      <c r="I1002" s="68" t="s">
        <v>66</v>
      </c>
      <c r="J1002" s="68" t="s">
        <v>66</v>
      </c>
      <c r="K1002" s="70">
        <v>0</v>
      </c>
      <c r="L1002" s="70">
        <v>0</v>
      </c>
      <c r="M1002" s="70">
        <v>0</v>
      </c>
      <c r="N1002" s="70" t="s">
        <v>67</v>
      </c>
      <c r="O1002" s="70">
        <v>0</v>
      </c>
      <c r="P1002" s="70" t="s">
        <v>68</v>
      </c>
      <c r="Q1002" s="70" t="s">
        <v>68</v>
      </c>
      <c r="R1002" s="66"/>
      <c r="S1002" s="67"/>
    </row>
    <row r="1003" spans="2:19" x14ac:dyDescent="0.3">
      <c r="B1003" s="66" t="s">
        <v>1490</v>
      </c>
      <c r="C1003" s="67" t="s">
        <v>1458</v>
      </c>
      <c r="D1003" s="68" t="s">
        <v>64</v>
      </c>
      <c r="E1003" s="68" t="s">
        <v>65</v>
      </c>
      <c r="F1003" s="69">
        <v>2572049540101</v>
      </c>
      <c r="G1003" s="68" t="s">
        <v>64</v>
      </c>
      <c r="H1003" s="68" t="s">
        <v>65</v>
      </c>
      <c r="I1003" s="68" t="s">
        <v>66</v>
      </c>
      <c r="J1003" s="68" t="s">
        <v>66</v>
      </c>
      <c r="K1003" s="70">
        <v>0</v>
      </c>
      <c r="L1003" s="70">
        <v>0</v>
      </c>
      <c r="M1003" s="70">
        <v>0</v>
      </c>
      <c r="N1003" s="70" t="s">
        <v>67</v>
      </c>
      <c r="O1003" s="70">
        <v>0</v>
      </c>
      <c r="P1003" s="70" t="s">
        <v>68</v>
      </c>
      <c r="Q1003" s="70" t="s">
        <v>68</v>
      </c>
      <c r="R1003" s="66"/>
      <c r="S1003" s="67"/>
    </row>
    <row r="1004" spans="2:19" x14ac:dyDescent="0.3">
      <c r="B1004" s="66" t="s">
        <v>1732</v>
      </c>
      <c r="C1004" s="67" t="s">
        <v>1733</v>
      </c>
      <c r="D1004" s="68" t="s">
        <v>64</v>
      </c>
      <c r="E1004" s="68" t="s">
        <v>65</v>
      </c>
      <c r="F1004" s="69">
        <v>2170454800101</v>
      </c>
      <c r="G1004" s="68" t="s">
        <v>65</v>
      </c>
      <c r="H1004" s="68" t="s">
        <v>64</v>
      </c>
      <c r="I1004" s="68" t="s">
        <v>66</v>
      </c>
      <c r="J1004" s="68" t="s">
        <v>66</v>
      </c>
      <c r="K1004" s="70">
        <v>0</v>
      </c>
      <c r="L1004" s="70">
        <v>0</v>
      </c>
      <c r="M1004" s="70">
        <v>0</v>
      </c>
      <c r="N1004" s="70" t="s">
        <v>67</v>
      </c>
      <c r="O1004" s="70">
        <v>0</v>
      </c>
      <c r="P1004" s="70" t="s">
        <v>68</v>
      </c>
      <c r="Q1004" s="70" t="s">
        <v>68</v>
      </c>
      <c r="R1004" s="66"/>
      <c r="S1004" s="67"/>
    </row>
    <row r="1005" spans="2:19" x14ac:dyDescent="0.3">
      <c r="B1005" s="66" t="s">
        <v>1459</v>
      </c>
      <c r="C1005" s="67" t="s">
        <v>1733</v>
      </c>
      <c r="D1005" s="68" t="s">
        <v>65</v>
      </c>
      <c r="E1005" s="68" t="s">
        <v>64</v>
      </c>
      <c r="F1005" s="69">
        <v>3529777950101</v>
      </c>
      <c r="G1005" s="68" t="s">
        <v>65</v>
      </c>
      <c r="H1005" s="68" t="s">
        <v>64</v>
      </c>
      <c r="I1005" s="68" t="s">
        <v>66</v>
      </c>
      <c r="J1005" s="68" t="s">
        <v>66</v>
      </c>
      <c r="K1005" s="70">
        <v>0</v>
      </c>
      <c r="L1005" s="70">
        <v>0</v>
      </c>
      <c r="M1005" s="70">
        <v>0</v>
      </c>
      <c r="N1005" s="70" t="s">
        <v>67</v>
      </c>
      <c r="O1005" s="70">
        <v>0</v>
      </c>
      <c r="P1005" s="70" t="s">
        <v>68</v>
      </c>
      <c r="Q1005" s="70" t="s">
        <v>68</v>
      </c>
      <c r="R1005" s="66"/>
      <c r="S1005" s="67"/>
    </row>
    <row r="1006" spans="2:19" x14ac:dyDescent="0.3">
      <c r="B1006" s="66" t="s">
        <v>1734</v>
      </c>
      <c r="C1006" s="67" t="s">
        <v>190</v>
      </c>
      <c r="D1006" s="68" t="s">
        <v>64</v>
      </c>
      <c r="E1006" s="68" t="s">
        <v>65</v>
      </c>
      <c r="F1006" s="69">
        <v>0</v>
      </c>
      <c r="G1006" s="68" t="s">
        <v>65</v>
      </c>
      <c r="H1006" s="68" t="s">
        <v>64</v>
      </c>
      <c r="I1006" s="68" t="s">
        <v>66</v>
      </c>
      <c r="J1006" s="68" t="s">
        <v>66</v>
      </c>
      <c r="K1006" s="70">
        <v>0</v>
      </c>
      <c r="L1006" s="70">
        <v>0</v>
      </c>
      <c r="M1006" s="70">
        <v>0</v>
      </c>
      <c r="N1006" s="70" t="s">
        <v>67</v>
      </c>
      <c r="O1006" s="70">
        <v>0</v>
      </c>
      <c r="P1006" s="70" t="s">
        <v>68</v>
      </c>
      <c r="Q1006" s="70" t="s">
        <v>68</v>
      </c>
      <c r="R1006" s="66"/>
      <c r="S1006" s="67"/>
    </row>
    <row r="1007" spans="2:19" x14ac:dyDescent="0.3">
      <c r="B1007" s="66" t="s">
        <v>511</v>
      </c>
      <c r="C1007" s="67" t="s">
        <v>510</v>
      </c>
      <c r="D1007" s="68" t="s">
        <v>64</v>
      </c>
      <c r="E1007" s="68" t="s">
        <v>65</v>
      </c>
      <c r="F1007" s="69">
        <v>2998734200101</v>
      </c>
      <c r="G1007" s="68" t="s">
        <v>64</v>
      </c>
      <c r="H1007" s="68" t="s">
        <v>65</v>
      </c>
      <c r="I1007" s="68" t="s">
        <v>66</v>
      </c>
      <c r="J1007" s="68" t="s">
        <v>66</v>
      </c>
      <c r="K1007" s="70">
        <v>0</v>
      </c>
      <c r="L1007" s="70">
        <v>0</v>
      </c>
      <c r="M1007" s="70">
        <v>0</v>
      </c>
      <c r="N1007" s="70" t="s">
        <v>67</v>
      </c>
      <c r="O1007" s="70">
        <v>0</v>
      </c>
      <c r="P1007" s="70" t="s">
        <v>68</v>
      </c>
      <c r="Q1007" s="70" t="s">
        <v>68</v>
      </c>
      <c r="R1007" s="66"/>
      <c r="S1007" s="67"/>
    </row>
    <row r="1008" spans="2:19" x14ac:dyDescent="0.3">
      <c r="B1008" s="66" t="s">
        <v>511</v>
      </c>
      <c r="C1008" s="67" t="s">
        <v>510</v>
      </c>
      <c r="D1008" s="68" t="s">
        <v>64</v>
      </c>
      <c r="E1008" s="68" t="s">
        <v>65</v>
      </c>
      <c r="F1008" s="69">
        <v>2998734200101</v>
      </c>
      <c r="G1008" s="68" t="s">
        <v>64</v>
      </c>
      <c r="H1008" s="68" t="s">
        <v>65</v>
      </c>
      <c r="I1008" s="68" t="s">
        <v>66</v>
      </c>
      <c r="J1008" s="68" t="s">
        <v>66</v>
      </c>
      <c r="K1008" s="70">
        <v>0</v>
      </c>
      <c r="L1008" s="70">
        <v>0</v>
      </c>
      <c r="M1008" s="70">
        <v>0</v>
      </c>
      <c r="N1008" s="70" t="s">
        <v>67</v>
      </c>
      <c r="O1008" s="70">
        <v>0</v>
      </c>
      <c r="P1008" s="70" t="s">
        <v>68</v>
      </c>
      <c r="Q1008" s="70" t="s">
        <v>68</v>
      </c>
      <c r="R1008" s="66"/>
      <c r="S1008" s="67"/>
    </row>
    <row r="1009" spans="2:19" x14ac:dyDescent="0.3">
      <c r="B1009" s="66" t="s">
        <v>1735</v>
      </c>
      <c r="C1009" s="67" t="s">
        <v>1736</v>
      </c>
      <c r="D1009" s="68" t="s">
        <v>65</v>
      </c>
      <c r="E1009" s="68" t="s">
        <v>64</v>
      </c>
      <c r="F1009" s="69">
        <v>3006470340101</v>
      </c>
      <c r="G1009" s="68" t="s">
        <v>64</v>
      </c>
      <c r="H1009" s="68" t="s">
        <v>65</v>
      </c>
      <c r="I1009" s="68" t="s">
        <v>66</v>
      </c>
      <c r="J1009" s="68" t="s">
        <v>66</v>
      </c>
      <c r="K1009" s="70">
        <v>0</v>
      </c>
      <c r="L1009" s="70">
        <v>0</v>
      </c>
      <c r="M1009" s="70">
        <v>0</v>
      </c>
      <c r="N1009" s="70" t="s">
        <v>67</v>
      </c>
      <c r="O1009" s="70">
        <v>0</v>
      </c>
      <c r="P1009" s="70" t="s">
        <v>68</v>
      </c>
      <c r="Q1009" s="70" t="s">
        <v>68</v>
      </c>
      <c r="R1009" s="66"/>
      <c r="S1009" s="67"/>
    </row>
    <row r="1010" spans="2:19" x14ac:dyDescent="0.3">
      <c r="B1010" s="66" t="s">
        <v>558</v>
      </c>
      <c r="C1010" s="67" t="s">
        <v>1489</v>
      </c>
      <c r="D1010" s="68" t="s">
        <v>64</v>
      </c>
      <c r="E1010" s="68" t="s">
        <v>65</v>
      </c>
      <c r="F1010" s="69">
        <v>2975831230101</v>
      </c>
      <c r="G1010" s="68" t="s">
        <v>64</v>
      </c>
      <c r="H1010" s="68" t="s">
        <v>65</v>
      </c>
      <c r="I1010" s="68" t="s">
        <v>66</v>
      </c>
      <c r="J1010" s="68" t="s">
        <v>66</v>
      </c>
      <c r="K1010" s="70">
        <v>0</v>
      </c>
      <c r="L1010" s="70">
        <v>0</v>
      </c>
      <c r="M1010" s="70">
        <v>0</v>
      </c>
      <c r="N1010" s="70" t="s">
        <v>67</v>
      </c>
      <c r="O1010" s="70">
        <v>0</v>
      </c>
      <c r="P1010" s="70" t="s">
        <v>68</v>
      </c>
      <c r="Q1010" s="70" t="s">
        <v>68</v>
      </c>
      <c r="R1010" s="66"/>
      <c r="S1010" s="67"/>
    </row>
    <row r="1011" spans="2:19" x14ac:dyDescent="0.3">
      <c r="B1011" s="66" t="s">
        <v>481</v>
      </c>
      <c r="C1011" s="67" t="s">
        <v>482</v>
      </c>
      <c r="D1011" s="68" t="s">
        <v>65</v>
      </c>
      <c r="E1011" s="68" t="s">
        <v>64</v>
      </c>
      <c r="F1011" s="69">
        <v>2086713070110</v>
      </c>
      <c r="G1011" s="68" t="s">
        <v>64</v>
      </c>
      <c r="H1011" s="68" t="s">
        <v>65</v>
      </c>
      <c r="I1011" s="68" t="s">
        <v>66</v>
      </c>
      <c r="J1011" s="68" t="s">
        <v>66</v>
      </c>
      <c r="K1011" s="70">
        <v>0</v>
      </c>
      <c r="L1011" s="70">
        <v>0</v>
      </c>
      <c r="M1011" s="70">
        <v>0</v>
      </c>
      <c r="N1011" s="70" t="s">
        <v>67</v>
      </c>
      <c r="O1011" s="70">
        <v>0</v>
      </c>
      <c r="P1011" s="70" t="s">
        <v>68</v>
      </c>
      <c r="Q1011" s="70" t="s">
        <v>68</v>
      </c>
      <c r="R1011" s="66"/>
      <c r="S1011" s="67"/>
    </row>
    <row r="1012" spans="2:19" x14ac:dyDescent="0.3">
      <c r="B1012" s="66" t="s">
        <v>1737</v>
      </c>
      <c r="C1012" s="67" t="s">
        <v>1738</v>
      </c>
      <c r="D1012" s="68" t="s">
        <v>65</v>
      </c>
      <c r="E1012" s="68" t="s">
        <v>64</v>
      </c>
      <c r="F1012" s="69" t="s">
        <v>1739</v>
      </c>
      <c r="G1012" s="68" t="s">
        <v>64</v>
      </c>
      <c r="H1012" s="68" t="s">
        <v>65</v>
      </c>
      <c r="I1012" s="68" t="s">
        <v>66</v>
      </c>
      <c r="J1012" s="68" t="s">
        <v>66</v>
      </c>
      <c r="K1012" s="70">
        <v>0</v>
      </c>
      <c r="L1012" s="70">
        <v>0</v>
      </c>
      <c r="M1012" s="70">
        <v>0</v>
      </c>
      <c r="N1012" s="70" t="s">
        <v>67</v>
      </c>
      <c r="O1012" s="70">
        <v>0</v>
      </c>
      <c r="P1012" s="70">
        <v>0</v>
      </c>
      <c r="Q1012" s="70">
        <v>0</v>
      </c>
      <c r="R1012" s="66"/>
      <c r="S1012" s="67"/>
    </row>
    <row r="1013" spans="2:19" x14ac:dyDescent="0.3">
      <c r="B1013" s="66" t="s">
        <v>1740</v>
      </c>
      <c r="C1013" s="67" t="s">
        <v>1741</v>
      </c>
      <c r="D1013" s="68" t="s">
        <v>65</v>
      </c>
      <c r="E1013" s="68" t="s">
        <v>64</v>
      </c>
      <c r="F1013" s="69">
        <v>2633001100101</v>
      </c>
      <c r="G1013" s="68" t="s">
        <v>64</v>
      </c>
      <c r="H1013" s="68" t="s">
        <v>64</v>
      </c>
      <c r="I1013" s="68" t="s">
        <v>65</v>
      </c>
      <c r="J1013" s="68" t="s">
        <v>66</v>
      </c>
      <c r="K1013" s="70">
        <v>0</v>
      </c>
      <c r="L1013" s="70">
        <v>0</v>
      </c>
      <c r="M1013" s="70">
        <v>0</v>
      </c>
      <c r="N1013" s="70" t="s">
        <v>67</v>
      </c>
      <c r="O1013" s="70">
        <v>0</v>
      </c>
      <c r="P1013" s="70" t="s">
        <v>68</v>
      </c>
      <c r="Q1013" s="70" t="s">
        <v>68</v>
      </c>
      <c r="R1013" s="66"/>
      <c r="S1013" s="67"/>
    </row>
    <row r="1014" spans="2:19" x14ac:dyDescent="0.3">
      <c r="B1014" s="66" t="s">
        <v>1742</v>
      </c>
      <c r="C1014" s="67" t="s">
        <v>450</v>
      </c>
      <c r="D1014" s="68" t="s">
        <v>65</v>
      </c>
      <c r="E1014" s="68" t="s">
        <v>64</v>
      </c>
      <c r="F1014" s="69">
        <v>1837127140108</v>
      </c>
      <c r="G1014" s="68" t="s">
        <v>64</v>
      </c>
      <c r="H1014" s="68" t="s">
        <v>64</v>
      </c>
      <c r="I1014" s="68" t="s">
        <v>65</v>
      </c>
      <c r="J1014" s="68" t="s">
        <v>66</v>
      </c>
      <c r="K1014" s="70">
        <v>0</v>
      </c>
      <c r="L1014" s="70">
        <v>0</v>
      </c>
      <c r="M1014" s="70">
        <v>0</v>
      </c>
      <c r="N1014" s="70" t="s">
        <v>67</v>
      </c>
      <c r="O1014" s="70">
        <v>0</v>
      </c>
      <c r="P1014" s="70" t="s">
        <v>68</v>
      </c>
      <c r="Q1014" s="70" t="s">
        <v>68</v>
      </c>
      <c r="R1014" s="66"/>
      <c r="S1014" s="67"/>
    </row>
    <row r="1015" spans="2:19" x14ac:dyDescent="0.3">
      <c r="B1015" s="66" t="s">
        <v>511</v>
      </c>
      <c r="C1015" s="67" t="s">
        <v>160</v>
      </c>
      <c r="D1015" s="68" t="s">
        <v>64</v>
      </c>
      <c r="E1015" s="68" t="s">
        <v>65</v>
      </c>
      <c r="F1015" s="69">
        <v>0</v>
      </c>
      <c r="G1015" s="68" t="s">
        <v>65</v>
      </c>
      <c r="H1015" s="68" t="s">
        <v>64</v>
      </c>
      <c r="I1015" s="68" t="s">
        <v>66</v>
      </c>
      <c r="J1015" s="68" t="s">
        <v>66</v>
      </c>
      <c r="K1015" s="70">
        <v>0</v>
      </c>
      <c r="L1015" s="70">
        <v>0</v>
      </c>
      <c r="M1015" s="70">
        <v>0</v>
      </c>
      <c r="N1015" s="70" t="s">
        <v>67</v>
      </c>
      <c r="O1015" s="70">
        <v>0</v>
      </c>
      <c r="P1015" s="70" t="s">
        <v>68</v>
      </c>
      <c r="Q1015" s="70" t="s">
        <v>68</v>
      </c>
      <c r="R1015" s="66"/>
      <c r="S1015" s="67"/>
    </row>
    <row r="1016" spans="2:19" x14ac:dyDescent="0.3">
      <c r="B1016" s="66" t="s">
        <v>1743</v>
      </c>
      <c r="C1016" s="67" t="s">
        <v>1435</v>
      </c>
      <c r="D1016" s="68" t="s">
        <v>64</v>
      </c>
      <c r="E1016" s="68" t="s">
        <v>65</v>
      </c>
      <c r="F1016" s="69">
        <v>0</v>
      </c>
      <c r="G1016" s="68" t="s">
        <v>65</v>
      </c>
      <c r="H1016" s="68" t="s">
        <v>64</v>
      </c>
      <c r="I1016" s="68" t="s">
        <v>66</v>
      </c>
      <c r="J1016" s="68" t="s">
        <v>66</v>
      </c>
      <c r="K1016" s="70">
        <v>0</v>
      </c>
      <c r="L1016" s="70">
        <v>0</v>
      </c>
      <c r="M1016" s="70">
        <v>0</v>
      </c>
      <c r="N1016" s="70" t="s">
        <v>67</v>
      </c>
      <c r="O1016" s="70">
        <v>0</v>
      </c>
      <c r="P1016" s="70" t="s">
        <v>68</v>
      </c>
      <c r="Q1016" s="70" t="s">
        <v>68</v>
      </c>
      <c r="R1016" s="66"/>
      <c r="S1016" s="67"/>
    </row>
    <row r="1017" spans="2:19" x14ac:dyDescent="0.3">
      <c r="B1017" s="66" t="s">
        <v>1744</v>
      </c>
      <c r="C1017" s="67" t="s">
        <v>163</v>
      </c>
      <c r="D1017" s="68" t="s">
        <v>65</v>
      </c>
      <c r="E1017" s="68" t="s">
        <v>64</v>
      </c>
      <c r="F1017" s="69">
        <v>3719688790101</v>
      </c>
      <c r="G1017" s="68" t="s">
        <v>64</v>
      </c>
      <c r="H1017" s="68" t="s">
        <v>65</v>
      </c>
      <c r="I1017" s="68" t="s">
        <v>66</v>
      </c>
      <c r="J1017" s="68" t="s">
        <v>66</v>
      </c>
      <c r="K1017" s="70">
        <v>0</v>
      </c>
      <c r="L1017" s="70">
        <v>0</v>
      </c>
      <c r="M1017" s="70">
        <v>0</v>
      </c>
      <c r="N1017" s="70" t="s">
        <v>67</v>
      </c>
      <c r="O1017" s="70">
        <v>0</v>
      </c>
      <c r="P1017" s="70" t="s">
        <v>68</v>
      </c>
      <c r="Q1017" s="70" t="s">
        <v>68</v>
      </c>
      <c r="R1017" s="66"/>
      <c r="S1017" s="67"/>
    </row>
    <row r="1018" spans="2:19" x14ac:dyDescent="0.3">
      <c r="B1018" s="66" t="s">
        <v>1518</v>
      </c>
      <c r="C1018" s="67" t="s">
        <v>165</v>
      </c>
      <c r="D1018" s="68" t="s">
        <v>65</v>
      </c>
      <c r="E1018" s="68" t="s">
        <v>64</v>
      </c>
      <c r="F1018" s="69">
        <v>0</v>
      </c>
      <c r="G1018" s="68" t="s">
        <v>65</v>
      </c>
      <c r="H1018" s="68" t="s">
        <v>64</v>
      </c>
      <c r="I1018" s="68" t="s">
        <v>66</v>
      </c>
      <c r="J1018" s="68" t="s">
        <v>66</v>
      </c>
      <c r="K1018" s="70">
        <v>0</v>
      </c>
      <c r="L1018" s="70">
        <v>0</v>
      </c>
      <c r="M1018" s="70">
        <v>0</v>
      </c>
      <c r="N1018" s="70" t="s">
        <v>67</v>
      </c>
      <c r="O1018" s="70">
        <v>0</v>
      </c>
      <c r="P1018" s="70" t="s">
        <v>68</v>
      </c>
      <c r="Q1018" s="70" t="s">
        <v>68</v>
      </c>
      <c r="R1018" s="66"/>
      <c r="S1018" s="67"/>
    </row>
    <row r="1019" spans="2:19" x14ac:dyDescent="0.3">
      <c r="B1019" s="66" t="s">
        <v>413</v>
      </c>
      <c r="C1019" s="67" t="s">
        <v>312</v>
      </c>
      <c r="D1019" s="68" t="s">
        <v>65</v>
      </c>
      <c r="E1019" s="68" t="s">
        <v>64</v>
      </c>
      <c r="F1019" s="69">
        <v>0</v>
      </c>
      <c r="G1019" s="68" t="s">
        <v>65</v>
      </c>
      <c r="H1019" s="68" t="s">
        <v>64</v>
      </c>
      <c r="I1019" s="68" t="s">
        <v>66</v>
      </c>
      <c r="J1019" s="68" t="s">
        <v>66</v>
      </c>
      <c r="K1019" s="70">
        <v>0</v>
      </c>
      <c r="L1019" s="70">
        <v>0</v>
      </c>
      <c r="M1019" s="70">
        <v>0</v>
      </c>
      <c r="N1019" s="70" t="s">
        <v>67</v>
      </c>
      <c r="O1019" s="70">
        <v>0</v>
      </c>
      <c r="P1019" s="70" t="s">
        <v>68</v>
      </c>
      <c r="Q1019" s="70" t="s">
        <v>68</v>
      </c>
      <c r="R1019" s="66"/>
      <c r="S1019" s="67"/>
    </row>
    <row r="1020" spans="2:19" x14ac:dyDescent="0.3">
      <c r="B1020" s="66" t="s">
        <v>1745</v>
      </c>
      <c r="C1020" s="67" t="s">
        <v>1746</v>
      </c>
      <c r="D1020" s="68" t="s">
        <v>65</v>
      </c>
      <c r="E1020" s="68" t="s">
        <v>64</v>
      </c>
      <c r="F1020" s="69">
        <v>2810784320101</v>
      </c>
      <c r="G1020" s="68" t="s">
        <v>64</v>
      </c>
      <c r="H1020" s="68" t="s">
        <v>65</v>
      </c>
      <c r="I1020" s="68" t="s">
        <v>66</v>
      </c>
      <c r="J1020" s="68" t="s">
        <v>66</v>
      </c>
      <c r="K1020" s="70">
        <v>0</v>
      </c>
      <c r="L1020" s="70">
        <v>0</v>
      </c>
      <c r="M1020" s="70">
        <v>0</v>
      </c>
      <c r="N1020" s="70" t="s">
        <v>67</v>
      </c>
      <c r="O1020" s="70">
        <v>0</v>
      </c>
      <c r="P1020" s="70" t="s">
        <v>68</v>
      </c>
      <c r="Q1020" s="70" t="s">
        <v>68</v>
      </c>
      <c r="R1020" s="66"/>
      <c r="S1020" s="67"/>
    </row>
    <row r="1021" spans="2:19" x14ac:dyDescent="0.3">
      <c r="B1021" s="66" t="s">
        <v>1747</v>
      </c>
      <c r="C1021" s="67" t="s">
        <v>1746</v>
      </c>
      <c r="D1021" s="68" t="s">
        <v>65</v>
      </c>
      <c r="E1021" s="68" t="s">
        <v>64</v>
      </c>
      <c r="F1021" s="69">
        <v>2810785210101</v>
      </c>
      <c r="G1021" s="68" t="s">
        <v>65</v>
      </c>
      <c r="H1021" s="68" t="s">
        <v>64</v>
      </c>
      <c r="I1021" s="68" t="s">
        <v>66</v>
      </c>
      <c r="J1021" s="68" t="s">
        <v>66</v>
      </c>
      <c r="K1021" s="70">
        <v>0</v>
      </c>
      <c r="L1021" s="70">
        <v>0</v>
      </c>
      <c r="M1021" s="70">
        <v>0</v>
      </c>
      <c r="N1021" s="70" t="s">
        <v>67</v>
      </c>
      <c r="O1021" s="70">
        <v>0</v>
      </c>
      <c r="P1021" s="70" t="s">
        <v>68</v>
      </c>
      <c r="Q1021" s="70" t="s">
        <v>68</v>
      </c>
      <c r="R1021" s="66"/>
      <c r="S1021" s="67"/>
    </row>
    <row r="1022" spans="2:19" x14ac:dyDescent="0.3">
      <c r="B1022" s="66" t="s">
        <v>1748</v>
      </c>
      <c r="C1022" s="67" t="s">
        <v>1749</v>
      </c>
      <c r="D1022" s="68" t="s">
        <v>64</v>
      </c>
      <c r="E1022" s="68" t="s">
        <v>65</v>
      </c>
      <c r="F1022" s="69">
        <v>0</v>
      </c>
      <c r="G1022" s="68" t="s">
        <v>65</v>
      </c>
      <c r="H1022" s="68" t="s">
        <v>64</v>
      </c>
      <c r="I1022" s="68" t="s">
        <v>66</v>
      </c>
      <c r="J1022" s="68" t="s">
        <v>66</v>
      </c>
      <c r="K1022" s="70">
        <v>0</v>
      </c>
      <c r="L1022" s="70">
        <v>0</v>
      </c>
      <c r="M1022" s="70">
        <v>0</v>
      </c>
      <c r="N1022" s="70" t="s">
        <v>67</v>
      </c>
      <c r="O1022" s="70">
        <v>0</v>
      </c>
      <c r="P1022" s="70" t="s">
        <v>68</v>
      </c>
      <c r="Q1022" s="70" t="s">
        <v>68</v>
      </c>
      <c r="R1022" s="66"/>
      <c r="S1022" s="67"/>
    </row>
    <row r="1023" spans="2:19" x14ac:dyDescent="0.3">
      <c r="B1023" s="66" t="s">
        <v>1750</v>
      </c>
      <c r="C1023" s="67" t="s">
        <v>317</v>
      </c>
      <c r="D1023" s="68" t="s">
        <v>64</v>
      </c>
      <c r="E1023" s="68" t="s">
        <v>65</v>
      </c>
      <c r="F1023" s="69">
        <v>3626923350101</v>
      </c>
      <c r="G1023" s="68" t="s">
        <v>64</v>
      </c>
      <c r="H1023" s="68" t="s">
        <v>65</v>
      </c>
      <c r="I1023" s="68" t="s">
        <v>66</v>
      </c>
      <c r="J1023" s="68" t="s">
        <v>66</v>
      </c>
      <c r="K1023" s="70">
        <v>0</v>
      </c>
      <c r="L1023" s="70">
        <v>0</v>
      </c>
      <c r="M1023" s="70">
        <v>0</v>
      </c>
      <c r="N1023" s="70" t="s">
        <v>67</v>
      </c>
      <c r="O1023" s="70">
        <v>0</v>
      </c>
      <c r="P1023" s="70" t="s">
        <v>68</v>
      </c>
      <c r="Q1023" s="70" t="s">
        <v>68</v>
      </c>
      <c r="R1023" s="66"/>
      <c r="S1023" s="67"/>
    </row>
    <row r="1024" spans="2:19" x14ac:dyDescent="0.3">
      <c r="B1024" s="66" t="s">
        <v>1751</v>
      </c>
      <c r="C1024" s="67" t="s">
        <v>202</v>
      </c>
      <c r="D1024" s="68" t="s">
        <v>64</v>
      </c>
      <c r="E1024" s="68" t="s">
        <v>65</v>
      </c>
      <c r="F1024" s="69">
        <v>0</v>
      </c>
      <c r="G1024" s="68" t="s">
        <v>64</v>
      </c>
      <c r="H1024" s="68" t="s">
        <v>65</v>
      </c>
      <c r="I1024" s="68" t="s">
        <v>66</v>
      </c>
      <c r="J1024" s="68" t="s">
        <v>66</v>
      </c>
      <c r="K1024" s="70">
        <v>0</v>
      </c>
      <c r="L1024" s="70">
        <v>0</v>
      </c>
      <c r="M1024" s="70">
        <v>0</v>
      </c>
      <c r="N1024" s="70" t="s">
        <v>67</v>
      </c>
      <c r="O1024" s="70">
        <v>0</v>
      </c>
      <c r="P1024" s="70" t="s">
        <v>68</v>
      </c>
      <c r="Q1024" s="70" t="s">
        <v>68</v>
      </c>
      <c r="R1024" s="66"/>
      <c r="S1024" s="67"/>
    </row>
    <row r="1025" spans="2:19" x14ac:dyDescent="0.3">
      <c r="B1025" s="66" t="s">
        <v>1752</v>
      </c>
      <c r="C1025" s="67" t="s">
        <v>1753</v>
      </c>
      <c r="D1025" s="68" t="s">
        <v>65</v>
      </c>
      <c r="E1025" s="68" t="s">
        <v>64</v>
      </c>
      <c r="F1025" s="69">
        <v>0</v>
      </c>
      <c r="G1025" s="68" t="s">
        <v>64</v>
      </c>
      <c r="H1025" s="68" t="s">
        <v>65</v>
      </c>
      <c r="I1025" s="68" t="s">
        <v>66</v>
      </c>
      <c r="J1025" s="68" t="s">
        <v>66</v>
      </c>
      <c r="K1025" s="70">
        <v>0</v>
      </c>
      <c r="L1025" s="70">
        <v>0</v>
      </c>
      <c r="M1025" s="70">
        <v>0</v>
      </c>
      <c r="N1025" s="70" t="s">
        <v>67</v>
      </c>
      <c r="O1025" s="70">
        <v>0</v>
      </c>
      <c r="P1025" s="70" t="s">
        <v>68</v>
      </c>
      <c r="Q1025" s="70" t="s">
        <v>68</v>
      </c>
      <c r="R1025" s="66"/>
      <c r="S1025" s="67"/>
    </row>
    <row r="1026" spans="2:19" x14ac:dyDescent="0.3">
      <c r="B1026" s="66" t="s">
        <v>1754</v>
      </c>
      <c r="C1026" s="67" t="s">
        <v>1755</v>
      </c>
      <c r="D1026" s="68" t="s">
        <v>65</v>
      </c>
      <c r="E1026" s="68" t="s">
        <v>64</v>
      </c>
      <c r="F1026" s="69">
        <v>0</v>
      </c>
      <c r="G1026" s="68" t="s">
        <v>65</v>
      </c>
      <c r="H1026" s="68" t="s">
        <v>64</v>
      </c>
      <c r="I1026" s="68" t="s">
        <v>66</v>
      </c>
      <c r="J1026" s="68" t="s">
        <v>66</v>
      </c>
      <c r="K1026" s="70">
        <v>0</v>
      </c>
      <c r="L1026" s="70">
        <v>0</v>
      </c>
      <c r="M1026" s="70">
        <v>0</v>
      </c>
      <c r="N1026" s="70" t="s">
        <v>67</v>
      </c>
      <c r="O1026" s="70">
        <v>0</v>
      </c>
      <c r="P1026" s="70" t="s">
        <v>68</v>
      </c>
      <c r="Q1026" s="70" t="s">
        <v>68</v>
      </c>
      <c r="R1026" s="66"/>
      <c r="S1026" s="67"/>
    </row>
    <row r="1029" spans="2:19" ht="15.6" x14ac:dyDescent="0.3">
      <c r="B1029" s="383" t="s">
        <v>0</v>
      </c>
      <c r="C1029" s="383"/>
      <c r="D1029" s="383"/>
      <c r="E1029" s="383"/>
      <c r="F1029" s="383"/>
      <c r="G1029" s="383"/>
      <c r="H1029" s="383"/>
      <c r="I1029" s="383"/>
      <c r="J1029" s="383"/>
      <c r="K1029" s="383"/>
      <c r="L1029" s="383"/>
      <c r="M1029" s="383"/>
      <c r="N1029" s="383"/>
      <c r="O1029" s="383"/>
      <c r="P1029" s="383"/>
    </row>
    <row r="1030" spans="2:19" x14ac:dyDescent="0.3">
      <c r="B1030" s="2" t="s">
        <v>1</v>
      </c>
      <c r="C1030" s="422"/>
      <c r="D1030" s="422"/>
      <c r="E1030" s="422"/>
      <c r="F1030" s="422"/>
      <c r="G1030" s="422"/>
      <c r="H1030" s="422"/>
      <c r="I1030" s="422"/>
      <c r="J1030" s="422"/>
      <c r="K1030" s="422"/>
      <c r="L1030" s="422"/>
      <c r="M1030" s="422"/>
      <c r="N1030" s="422"/>
      <c r="O1030" s="422"/>
      <c r="P1030" s="3"/>
    </row>
    <row r="1031" spans="2:19" x14ac:dyDescent="0.3">
      <c r="B1031" s="4"/>
      <c r="C1031" s="5"/>
      <c r="D1031" s="5"/>
      <c r="E1031" s="5"/>
      <c r="F1031" s="6"/>
      <c r="G1031" s="6"/>
      <c r="H1031" s="6"/>
      <c r="I1031" s="6"/>
      <c r="J1031" s="5"/>
      <c r="K1031" s="5"/>
      <c r="L1031" s="5"/>
      <c r="M1031" s="5"/>
      <c r="N1031" s="5"/>
      <c r="O1031" s="5"/>
      <c r="P1031" s="7"/>
    </row>
    <row r="1032" spans="2:19" x14ac:dyDescent="0.3">
      <c r="B1032" s="2" t="s">
        <v>3</v>
      </c>
      <c r="C1032" s="422"/>
      <c r="D1032" s="422"/>
      <c r="E1032" s="422"/>
      <c r="F1032" s="422"/>
      <c r="G1032" s="422"/>
      <c r="H1032" s="422"/>
      <c r="I1032" s="422"/>
      <c r="J1032" s="422"/>
      <c r="K1032" s="422"/>
      <c r="L1032" s="422"/>
      <c r="M1032" s="422"/>
      <c r="N1032" s="422"/>
      <c r="O1032" s="422"/>
      <c r="P1032" s="3"/>
    </row>
    <row r="1033" spans="2:19" ht="15" thickBot="1" x14ac:dyDescent="0.35">
      <c r="B1033" s="385" t="s">
        <v>5</v>
      </c>
      <c r="C1033" s="385"/>
      <c r="D1033" s="385"/>
      <c r="E1033" s="385"/>
      <c r="F1033" s="385"/>
      <c r="G1033" s="385"/>
      <c r="H1033" s="385"/>
      <c r="I1033" s="385"/>
      <c r="J1033" s="385"/>
      <c r="K1033" s="385"/>
      <c r="L1033" s="385"/>
      <c r="M1033" s="385"/>
      <c r="N1033" s="385"/>
      <c r="O1033" s="385"/>
      <c r="P1033" s="9"/>
    </row>
    <row r="1034" spans="2:19" ht="15" thickBot="1" x14ac:dyDescent="0.35">
      <c r="B1034" s="386" t="s">
        <v>6</v>
      </c>
      <c r="C1034" s="387"/>
      <c r="D1034" s="387"/>
      <c r="E1034" s="387"/>
      <c r="F1034" s="387"/>
      <c r="G1034" s="388"/>
      <c r="H1034" s="386" t="s">
        <v>7</v>
      </c>
      <c r="I1034" s="387"/>
      <c r="J1034" s="388"/>
      <c r="K1034" s="389" t="s">
        <v>8</v>
      </c>
      <c r="L1034" s="390"/>
      <c r="M1034" s="390"/>
      <c r="N1034" s="389" t="s">
        <v>9</v>
      </c>
      <c r="O1034" s="391"/>
      <c r="P1034" s="9"/>
    </row>
    <row r="1035" spans="2:19" ht="40.200000000000003" thickBot="1" x14ac:dyDescent="0.35">
      <c r="B1035" s="12" t="s">
        <v>10</v>
      </c>
      <c r="C1035" s="13" t="s">
        <v>11</v>
      </c>
      <c r="D1035" s="13" t="s">
        <v>12</v>
      </c>
      <c r="E1035" s="13" t="s">
        <v>13</v>
      </c>
      <c r="F1035" s="13" t="s">
        <v>14</v>
      </c>
      <c r="G1035" s="14" t="s">
        <v>15</v>
      </c>
      <c r="H1035" s="12" t="s">
        <v>16</v>
      </c>
      <c r="I1035" s="15" t="s">
        <v>17</v>
      </c>
      <c r="J1035" s="14" t="s">
        <v>18</v>
      </c>
      <c r="K1035" s="16" t="s">
        <v>19</v>
      </c>
      <c r="L1035" s="17" t="s">
        <v>20</v>
      </c>
      <c r="M1035" s="18" t="s">
        <v>21</v>
      </c>
      <c r="N1035" s="392" t="s">
        <v>22</v>
      </c>
      <c r="O1035" s="393"/>
      <c r="P1035" s="20"/>
    </row>
    <row r="1036" spans="2:19" x14ac:dyDescent="0.3">
      <c r="B1036" s="21">
        <v>13</v>
      </c>
      <c r="C1036" s="22"/>
      <c r="D1036" s="22"/>
      <c r="E1036" s="23" t="s">
        <v>23</v>
      </c>
      <c r="F1036" s="24"/>
      <c r="G1036" s="25" t="s">
        <v>24</v>
      </c>
      <c r="H1036" s="26" t="s">
        <v>55</v>
      </c>
      <c r="I1036" s="27" t="s">
        <v>58</v>
      </c>
      <c r="J1036" s="28">
        <v>54200.76</v>
      </c>
      <c r="K1036" s="29">
        <v>407292</v>
      </c>
      <c r="L1036" s="29">
        <v>421740</v>
      </c>
      <c r="M1036" s="29">
        <v>31544</v>
      </c>
      <c r="N1036" s="394"/>
      <c r="O1036" s="395"/>
      <c r="P1036" s="30"/>
    </row>
    <row r="1037" spans="2:19" x14ac:dyDescent="0.3">
      <c r="B1037" s="31"/>
      <c r="C1037" s="32"/>
      <c r="D1037" s="32"/>
      <c r="E1037" s="23"/>
      <c r="F1037" s="24"/>
      <c r="G1037" s="25"/>
      <c r="H1037" s="26"/>
      <c r="I1037" s="27"/>
      <c r="J1037" s="28"/>
      <c r="K1037" s="33"/>
      <c r="L1037" s="34"/>
      <c r="M1037" s="35"/>
      <c r="N1037" s="381"/>
      <c r="O1037" s="382"/>
      <c r="P1037" s="30"/>
    </row>
    <row r="1038" spans="2:19" x14ac:dyDescent="0.3">
      <c r="B1038" s="31"/>
      <c r="C1038" s="32"/>
      <c r="D1038" s="32"/>
      <c r="E1038" s="23"/>
      <c r="F1038" s="24"/>
      <c r="G1038" s="25"/>
      <c r="H1038" s="26"/>
      <c r="I1038" s="27"/>
      <c r="J1038" s="28"/>
      <c r="K1038" s="33"/>
      <c r="L1038" s="34"/>
      <c r="M1038" s="35"/>
      <c r="N1038" s="381"/>
      <c r="O1038" s="382"/>
      <c r="P1038" s="30"/>
    </row>
    <row r="1039" spans="2:19" x14ac:dyDescent="0.3">
      <c r="B1039" s="31"/>
      <c r="C1039" s="32"/>
      <c r="D1039" s="32"/>
      <c r="E1039" s="23"/>
      <c r="F1039" s="24"/>
      <c r="G1039" s="25"/>
      <c r="H1039" s="26"/>
      <c r="I1039" s="27"/>
      <c r="J1039" s="28"/>
      <c r="K1039" s="33"/>
      <c r="L1039" s="34"/>
      <c r="M1039" s="35"/>
      <c r="N1039" s="381"/>
      <c r="O1039" s="382"/>
      <c r="P1039" s="30"/>
    </row>
    <row r="1040" spans="2:19" x14ac:dyDescent="0.3">
      <c r="B1040" s="31"/>
      <c r="C1040" s="32"/>
      <c r="D1040" s="32"/>
      <c r="E1040" s="36"/>
      <c r="F1040" s="37"/>
      <c r="G1040" s="38"/>
      <c r="H1040" s="39"/>
      <c r="I1040" s="40"/>
      <c r="J1040" s="41"/>
      <c r="K1040" s="42"/>
      <c r="L1040" s="43"/>
      <c r="M1040" s="44"/>
      <c r="N1040" s="381"/>
      <c r="O1040" s="382"/>
      <c r="P1040" s="30"/>
    </row>
    <row r="1041" spans="2:19" ht="15" thickBot="1" x14ac:dyDescent="0.35">
      <c r="B1041" s="45"/>
      <c r="C1041" s="46"/>
      <c r="D1041" s="46"/>
      <c r="E1041" s="47"/>
      <c r="F1041" s="48"/>
      <c r="G1041" s="49"/>
      <c r="H1041" s="50"/>
      <c r="I1041" s="51"/>
      <c r="J1041" s="52"/>
      <c r="K1041" s="53"/>
      <c r="L1041" s="54"/>
      <c r="M1041" s="55"/>
      <c r="N1041" s="396"/>
      <c r="O1041" s="397"/>
      <c r="P1041" s="30"/>
    </row>
    <row r="1044" spans="2:19" x14ac:dyDescent="0.3">
      <c r="B1044" s="58"/>
      <c r="C1044" s="398" t="s">
        <v>26</v>
      </c>
      <c r="D1044" s="398"/>
      <c r="E1044" s="398"/>
      <c r="F1044" s="398"/>
      <c r="G1044" s="398"/>
      <c r="H1044" s="398"/>
      <c r="I1044" s="398"/>
      <c r="J1044" s="398"/>
      <c r="K1044" s="398"/>
      <c r="L1044" s="398"/>
      <c r="M1044" s="398"/>
      <c r="N1044" s="398"/>
      <c r="O1044" s="398"/>
      <c r="P1044" s="398"/>
      <c r="Q1044" s="398"/>
      <c r="R1044" s="58"/>
      <c r="S1044" s="89"/>
    </row>
    <row r="1045" spans="2:19" ht="15" thickBot="1" x14ac:dyDescent="0.35">
      <c r="B1045" s="399" t="s">
        <v>27</v>
      </c>
      <c r="C1045" s="399"/>
      <c r="D1045" s="399"/>
      <c r="E1045" s="399"/>
      <c r="F1045" s="399"/>
      <c r="G1045" s="399"/>
      <c r="H1045" s="399"/>
      <c r="I1045" s="399"/>
      <c r="J1045" s="399"/>
      <c r="K1045" s="399"/>
      <c r="L1045" s="399"/>
      <c r="M1045" s="399"/>
      <c r="N1045" s="399"/>
      <c r="O1045" s="399"/>
      <c r="P1045" s="399"/>
      <c r="Q1045" s="399"/>
      <c r="R1045" s="399"/>
      <c r="S1045" s="399"/>
    </row>
    <row r="1046" spans="2:19" ht="38.25" customHeight="1" thickBot="1" x14ac:dyDescent="0.35">
      <c r="B1046" s="400" t="s">
        <v>28</v>
      </c>
      <c r="C1046" s="400"/>
      <c r="D1046" s="400"/>
      <c r="E1046" s="400"/>
      <c r="F1046" s="401"/>
      <c r="G1046" s="386" t="s">
        <v>29</v>
      </c>
      <c r="H1046" s="387"/>
      <c r="I1046" s="387"/>
      <c r="J1046" s="388"/>
      <c r="K1046" s="387" t="s">
        <v>30</v>
      </c>
      <c r="L1046" s="387"/>
      <c r="M1046" s="387"/>
      <c r="N1046" s="387"/>
      <c r="O1046" s="388"/>
      <c r="P1046" s="386" t="s">
        <v>31</v>
      </c>
      <c r="Q1046" s="388"/>
      <c r="R1046" s="400"/>
      <c r="S1046" s="400"/>
    </row>
    <row r="1047" spans="2:19" ht="53.4" thickBot="1" x14ac:dyDescent="0.35">
      <c r="B1047" s="402" t="s">
        <v>32</v>
      </c>
      <c r="C1047" s="403"/>
      <c r="D1047" s="59" t="s">
        <v>33</v>
      </c>
      <c r="E1047" s="60" t="s">
        <v>34</v>
      </c>
      <c r="F1047" s="14" t="s">
        <v>35</v>
      </c>
      <c r="G1047" s="12" t="s">
        <v>36</v>
      </c>
      <c r="H1047" s="61" t="s">
        <v>37</v>
      </c>
      <c r="I1047" s="18" t="s">
        <v>38</v>
      </c>
      <c r="J1047" s="14" t="s">
        <v>39</v>
      </c>
      <c r="K1047" s="62" t="s">
        <v>40</v>
      </c>
      <c r="L1047" s="59" t="s">
        <v>41</v>
      </c>
      <c r="M1047" s="59" t="s">
        <v>42</v>
      </c>
      <c r="N1047" s="60" t="s">
        <v>43</v>
      </c>
      <c r="O1047" s="63" t="s">
        <v>44</v>
      </c>
      <c r="P1047" s="64" t="s">
        <v>45</v>
      </c>
      <c r="Q1047" s="65" t="s">
        <v>46</v>
      </c>
      <c r="R1047" s="402"/>
      <c r="S1047" s="403"/>
    </row>
    <row r="1048" spans="2:19" x14ac:dyDescent="0.3">
      <c r="B1048" s="66" t="s">
        <v>154</v>
      </c>
      <c r="C1048" s="67" t="s">
        <v>155</v>
      </c>
      <c r="D1048" s="68" t="s">
        <v>64</v>
      </c>
      <c r="E1048" s="68" t="s">
        <v>65</v>
      </c>
      <c r="F1048" s="69" t="s">
        <v>156</v>
      </c>
      <c r="G1048" s="68" t="s">
        <v>65</v>
      </c>
      <c r="H1048" s="68" t="s">
        <v>65</v>
      </c>
      <c r="I1048" s="68" t="s">
        <v>66</v>
      </c>
      <c r="J1048" s="68" t="s">
        <v>66</v>
      </c>
      <c r="K1048" s="70">
        <v>0</v>
      </c>
      <c r="L1048" s="70">
        <v>0</v>
      </c>
      <c r="M1048" s="70">
        <v>0</v>
      </c>
      <c r="N1048" s="70">
        <v>3</v>
      </c>
      <c r="O1048" s="70">
        <v>3</v>
      </c>
      <c r="P1048" s="70" t="s">
        <v>68</v>
      </c>
      <c r="Q1048" s="70" t="s">
        <v>68</v>
      </c>
      <c r="R1048" s="66"/>
      <c r="S1048" s="67"/>
    </row>
    <row r="1049" spans="2:19" x14ac:dyDescent="0.3">
      <c r="B1049" s="66" t="s">
        <v>157</v>
      </c>
      <c r="C1049" s="67" t="s">
        <v>158</v>
      </c>
      <c r="D1049" s="68" t="s">
        <v>65</v>
      </c>
      <c r="E1049" s="68" t="s">
        <v>64</v>
      </c>
      <c r="F1049" s="69" t="s">
        <v>156</v>
      </c>
      <c r="G1049" s="68" t="s">
        <v>64</v>
      </c>
      <c r="H1049" s="68" t="s">
        <v>65</v>
      </c>
      <c r="I1049" s="68" t="s">
        <v>66</v>
      </c>
      <c r="J1049" s="68" t="s">
        <v>66</v>
      </c>
      <c r="K1049" s="70">
        <v>0</v>
      </c>
      <c r="L1049" s="70">
        <v>0</v>
      </c>
      <c r="M1049" s="70">
        <v>0</v>
      </c>
      <c r="N1049" s="70">
        <v>3</v>
      </c>
      <c r="O1049" s="70">
        <v>3</v>
      </c>
      <c r="P1049" s="70" t="s">
        <v>68</v>
      </c>
      <c r="Q1049" s="70" t="s">
        <v>68</v>
      </c>
      <c r="R1049" s="66"/>
      <c r="S1049" s="67"/>
    </row>
    <row r="1050" spans="2:19" x14ac:dyDescent="0.3">
      <c r="B1050" s="66" t="s">
        <v>159</v>
      </c>
      <c r="C1050" s="67" t="s">
        <v>160</v>
      </c>
      <c r="D1050" s="68" t="s">
        <v>64</v>
      </c>
      <c r="E1050" s="68" t="s">
        <v>65</v>
      </c>
      <c r="F1050" s="69" t="s">
        <v>156</v>
      </c>
      <c r="G1050" s="68" t="s">
        <v>65</v>
      </c>
      <c r="H1050" s="68" t="s">
        <v>64</v>
      </c>
      <c r="I1050" s="68" t="s">
        <v>66</v>
      </c>
      <c r="J1050" s="68" t="s">
        <v>66</v>
      </c>
      <c r="K1050" s="70">
        <v>0</v>
      </c>
      <c r="L1050" s="70">
        <v>0</v>
      </c>
      <c r="M1050" s="70">
        <v>0</v>
      </c>
      <c r="N1050" s="70">
        <v>3</v>
      </c>
      <c r="O1050" s="70">
        <v>3</v>
      </c>
      <c r="P1050" s="70" t="s">
        <v>68</v>
      </c>
      <c r="Q1050" s="70" t="s">
        <v>68</v>
      </c>
      <c r="R1050" s="66"/>
      <c r="S1050" s="67"/>
    </row>
    <row r="1051" spans="2:19" x14ac:dyDescent="0.3">
      <c r="B1051" s="66" t="s">
        <v>161</v>
      </c>
      <c r="C1051" s="67" t="s">
        <v>162</v>
      </c>
      <c r="D1051" s="68" t="s">
        <v>65</v>
      </c>
      <c r="E1051" s="68" t="s">
        <v>64</v>
      </c>
      <c r="F1051" s="69" t="s">
        <v>156</v>
      </c>
      <c r="G1051" s="68" t="s">
        <v>64</v>
      </c>
      <c r="H1051" s="68" t="s">
        <v>65</v>
      </c>
      <c r="I1051" s="68" t="s">
        <v>66</v>
      </c>
      <c r="J1051" s="68" t="s">
        <v>66</v>
      </c>
      <c r="K1051" s="70">
        <v>0</v>
      </c>
      <c r="L1051" s="70">
        <v>0</v>
      </c>
      <c r="M1051" s="70">
        <v>0</v>
      </c>
      <c r="N1051" s="70">
        <v>3</v>
      </c>
      <c r="O1051" s="70">
        <v>3</v>
      </c>
      <c r="P1051" s="70" t="s">
        <v>68</v>
      </c>
      <c r="Q1051" s="70" t="s">
        <v>68</v>
      </c>
      <c r="R1051" s="66"/>
      <c r="S1051" s="67"/>
    </row>
    <row r="1052" spans="2:19" x14ac:dyDescent="0.3">
      <c r="B1052" s="66" t="s">
        <v>125</v>
      </c>
      <c r="C1052" s="67" t="s">
        <v>163</v>
      </c>
      <c r="D1052" s="68" t="s">
        <v>64</v>
      </c>
      <c r="E1052" s="68" t="s">
        <v>65</v>
      </c>
      <c r="F1052" s="69" t="s">
        <v>156</v>
      </c>
      <c r="G1052" s="68" t="s">
        <v>64</v>
      </c>
      <c r="H1052" s="68" t="s">
        <v>65</v>
      </c>
      <c r="I1052" s="68" t="s">
        <v>66</v>
      </c>
      <c r="J1052" s="68" t="s">
        <v>66</v>
      </c>
      <c r="K1052" s="70">
        <v>0</v>
      </c>
      <c r="L1052" s="70">
        <v>0</v>
      </c>
      <c r="M1052" s="70">
        <v>0</v>
      </c>
      <c r="N1052" s="70">
        <v>3</v>
      </c>
      <c r="O1052" s="70">
        <v>3</v>
      </c>
      <c r="P1052" s="70" t="s">
        <v>68</v>
      </c>
      <c r="Q1052" s="70" t="s">
        <v>68</v>
      </c>
      <c r="R1052" s="66"/>
      <c r="S1052" s="67"/>
    </row>
    <row r="1053" spans="2:19" x14ac:dyDescent="0.3">
      <c r="B1053" s="66" t="s">
        <v>164</v>
      </c>
      <c r="C1053" s="67" t="s">
        <v>165</v>
      </c>
      <c r="D1053" s="68" t="s">
        <v>64</v>
      </c>
      <c r="E1053" s="68" t="s">
        <v>65</v>
      </c>
      <c r="F1053" s="69" t="s">
        <v>156</v>
      </c>
      <c r="G1053" s="68" t="s">
        <v>64</v>
      </c>
      <c r="H1053" s="68" t="s">
        <v>65</v>
      </c>
      <c r="I1053" s="68" t="s">
        <v>66</v>
      </c>
      <c r="J1053" s="68" t="s">
        <v>66</v>
      </c>
      <c r="K1053" s="70">
        <v>0</v>
      </c>
      <c r="L1053" s="70">
        <v>0</v>
      </c>
      <c r="M1053" s="70">
        <v>0</v>
      </c>
      <c r="N1053" s="70">
        <v>3</v>
      </c>
      <c r="O1053" s="70">
        <v>3</v>
      </c>
      <c r="P1053" s="70" t="s">
        <v>68</v>
      </c>
      <c r="Q1053" s="70" t="s">
        <v>68</v>
      </c>
      <c r="R1053" s="66"/>
      <c r="S1053" s="67"/>
    </row>
    <row r="1054" spans="2:19" x14ac:dyDescent="0.3">
      <c r="B1054" s="66" t="s">
        <v>166</v>
      </c>
      <c r="C1054" s="67" t="s">
        <v>167</v>
      </c>
      <c r="D1054" s="68" t="s">
        <v>65</v>
      </c>
      <c r="E1054" s="68" t="s">
        <v>64</v>
      </c>
      <c r="F1054" s="69" t="s">
        <v>156</v>
      </c>
      <c r="G1054" s="68" t="s">
        <v>64</v>
      </c>
      <c r="H1054" s="68" t="s">
        <v>64</v>
      </c>
      <c r="I1054" s="68" t="s">
        <v>66</v>
      </c>
      <c r="J1054" s="68" t="s">
        <v>66</v>
      </c>
      <c r="K1054" s="70">
        <v>0</v>
      </c>
      <c r="L1054" s="70">
        <v>0</v>
      </c>
      <c r="M1054" s="70">
        <v>0</v>
      </c>
      <c r="N1054" s="70">
        <v>3</v>
      </c>
      <c r="O1054" s="70">
        <v>3</v>
      </c>
      <c r="P1054" s="70" t="s">
        <v>68</v>
      </c>
      <c r="Q1054" s="70" t="s">
        <v>68</v>
      </c>
      <c r="R1054" s="66"/>
      <c r="S1054" s="67"/>
    </row>
    <row r="1055" spans="2:19" x14ac:dyDescent="0.3">
      <c r="B1055" s="66" t="s">
        <v>168</v>
      </c>
      <c r="C1055" s="67" t="s">
        <v>169</v>
      </c>
      <c r="D1055" s="68" t="s">
        <v>65</v>
      </c>
      <c r="E1055" s="68" t="s">
        <v>64</v>
      </c>
      <c r="F1055" s="69" t="s">
        <v>156</v>
      </c>
      <c r="G1055" s="68" t="s">
        <v>64</v>
      </c>
      <c r="H1055" s="68" t="s">
        <v>64</v>
      </c>
      <c r="I1055" s="68" t="s">
        <v>66</v>
      </c>
      <c r="J1055" s="68" t="s">
        <v>66</v>
      </c>
      <c r="K1055" s="70">
        <v>0</v>
      </c>
      <c r="L1055" s="70">
        <v>0</v>
      </c>
      <c r="M1055" s="70">
        <v>0</v>
      </c>
      <c r="N1055" s="70">
        <v>3</v>
      </c>
      <c r="O1055" s="70">
        <v>3</v>
      </c>
      <c r="P1055" s="70" t="s">
        <v>68</v>
      </c>
      <c r="Q1055" s="70" t="s">
        <v>68</v>
      </c>
      <c r="R1055" s="66"/>
      <c r="S1055" s="67"/>
    </row>
    <row r="1056" spans="2:19" x14ac:dyDescent="0.3">
      <c r="B1056" s="66" t="s">
        <v>170</v>
      </c>
      <c r="C1056" s="67" t="s">
        <v>171</v>
      </c>
      <c r="D1056" s="68" t="s">
        <v>64</v>
      </c>
      <c r="E1056" s="68" t="s">
        <v>65</v>
      </c>
      <c r="F1056" s="69">
        <v>25176774500101</v>
      </c>
      <c r="G1056" s="68" t="s">
        <v>64</v>
      </c>
      <c r="H1056" s="68" t="s">
        <v>64</v>
      </c>
      <c r="I1056" s="68" t="s">
        <v>65</v>
      </c>
      <c r="J1056" s="68" t="s">
        <v>66</v>
      </c>
      <c r="K1056" s="70">
        <v>0</v>
      </c>
      <c r="L1056" s="70">
        <v>0</v>
      </c>
      <c r="M1056" s="70">
        <v>0</v>
      </c>
      <c r="N1056" s="70">
        <v>3</v>
      </c>
      <c r="O1056" s="70">
        <v>3</v>
      </c>
      <c r="P1056" s="70" t="s">
        <v>68</v>
      </c>
      <c r="Q1056" s="70" t="s">
        <v>68</v>
      </c>
      <c r="R1056" s="66"/>
      <c r="S1056" s="67"/>
    </row>
    <row r="1057" spans="2:19" x14ac:dyDescent="0.3">
      <c r="B1057" s="66" t="s">
        <v>172</v>
      </c>
      <c r="C1057" s="67" t="s">
        <v>173</v>
      </c>
      <c r="D1057" s="68" t="s">
        <v>64</v>
      </c>
      <c r="E1057" s="68" t="s">
        <v>65</v>
      </c>
      <c r="F1057" s="69" t="s">
        <v>156</v>
      </c>
      <c r="G1057" s="68" t="s">
        <v>65</v>
      </c>
      <c r="H1057" s="68" t="s">
        <v>64</v>
      </c>
      <c r="I1057" s="68" t="s">
        <v>66</v>
      </c>
      <c r="J1057" s="68" t="s">
        <v>66</v>
      </c>
      <c r="K1057" s="70">
        <v>0</v>
      </c>
      <c r="L1057" s="70">
        <v>0</v>
      </c>
      <c r="M1057" s="70">
        <v>0</v>
      </c>
      <c r="N1057" s="70">
        <v>3</v>
      </c>
      <c r="O1057" s="70">
        <v>3</v>
      </c>
      <c r="P1057" s="70" t="s">
        <v>68</v>
      </c>
      <c r="Q1057" s="70" t="s">
        <v>68</v>
      </c>
      <c r="R1057" s="66"/>
      <c r="S1057" s="67"/>
    </row>
    <row r="1058" spans="2:19" x14ac:dyDescent="0.3">
      <c r="B1058" s="66" t="s">
        <v>174</v>
      </c>
      <c r="C1058" s="67" t="s">
        <v>175</v>
      </c>
      <c r="D1058" s="68" t="s">
        <v>64</v>
      </c>
      <c r="E1058" s="68" t="s">
        <v>65</v>
      </c>
      <c r="F1058" s="69" t="s">
        <v>156</v>
      </c>
      <c r="G1058" s="68" t="s">
        <v>65</v>
      </c>
      <c r="H1058" s="68" t="s">
        <v>64</v>
      </c>
      <c r="I1058" s="68" t="s">
        <v>66</v>
      </c>
      <c r="J1058" s="68" t="s">
        <v>66</v>
      </c>
      <c r="K1058" s="70">
        <v>0</v>
      </c>
      <c r="L1058" s="70">
        <v>0</v>
      </c>
      <c r="M1058" s="70">
        <v>0</v>
      </c>
      <c r="N1058" s="70">
        <v>3</v>
      </c>
      <c r="O1058" s="70">
        <v>3</v>
      </c>
      <c r="P1058" s="70" t="s">
        <v>68</v>
      </c>
      <c r="Q1058" s="70" t="s">
        <v>68</v>
      </c>
      <c r="R1058" s="66"/>
      <c r="S1058" s="67"/>
    </row>
    <row r="1059" spans="2:19" x14ac:dyDescent="0.3">
      <c r="B1059" s="66" t="s">
        <v>176</v>
      </c>
      <c r="C1059" s="67" t="s">
        <v>175</v>
      </c>
      <c r="D1059" s="68" t="s">
        <v>64</v>
      </c>
      <c r="E1059" s="68" t="s">
        <v>65</v>
      </c>
      <c r="F1059" s="69" t="s">
        <v>156</v>
      </c>
      <c r="G1059" s="68" t="s">
        <v>65</v>
      </c>
      <c r="H1059" s="68" t="s">
        <v>64</v>
      </c>
      <c r="I1059" s="68" t="s">
        <v>66</v>
      </c>
      <c r="J1059" s="68" t="s">
        <v>66</v>
      </c>
      <c r="K1059" s="70">
        <v>0</v>
      </c>
      <c r="L1059" s="70">
        <v>0</v>
      </c>
      <c r="M1059" s="70">
        <v>0</v>
      </c>
      <c r="N1059" s="70">
        <v>3</v>
      </c>
      <c r="O1059" s="70">
        <v>3</v>
      </c>
      <c r="P1059" s="70" t="s">
        <v>68</v>
      </c>
      <c r="Q1059" s="70" t="s">
        <v>68</v>
      </c>
      <c r="R1059" s="66"/>
      <c r="S1059" s="67"/>
    </row>
    <row r="1060" spans="2:19" x14ac:dyDescent="0.3">
      <c r="B1060" s="66" t="s">
        <v>176</v>
      </c>
      <c r="C1060" s="67" t="s">
        <v>175</v>
      </c>
      <c r="D1060" s="68" t="s">
        <v>64</v>
      </c>
      <c r="E1060" s="68" t="s">
        <v>65</v>
      </c>
      <c r="F1060" s="69" t="s">
        <v>156</v>
      </c>
      <c r="G1060" s="68" t="s">
        <v>65</v>
      </c>
      <c r="H1060" s="68" t="s">
        <v>64</v>
      </c>
      <c r="I1060" s="68" t="s">
        <v>66</v>
      </c>
      <c r="J1060" s="68" t="s">
        <v>66</v>
      </c>
      <c r="K1060" s="70">
        <v>0</v>
      </c>
      <c r="L1060" s="70">
        <v>0</v>
      </c>
      <c r="M1060" s="70">
        <v>0</v>
      </c>
      <c r="N1060" s="70">
        <v>3</v>
      </c>
      <c r="O1060" s="70">
        <v>3</v>
      </c>
      <c r="P1060" s="70" t="s">
        <v>68</v>
      </c>
      <c r="Q1060" s="70" t="s">
        <v>68</v>
      </c>
      <c r="R1060" s="66"/>
      <c r="S1060" s="67"/>
    </row>
    <row r="1061" spans="2:19" x14ac:dyDescent="0.3">
      <c r="B1061" s="66" t="s">
        <v>177</v>
      </c>
      <c r="C1061" s="67" t="s">
        <v>178</v>
      </c>
      <c r="D1061" s="68" t="s">
        <v>64</v>
      </c>
      <c r="E1061" s="68" t="s">
        <v>65</v>
      </c>
      <c r="F1061" s="69" t="s">
        <v>156</v>
      </c>
      <c r="G1061" s="68" t="s">
        <v>64</v>
      </c>
      <c r="H1061" s="68" t="s">
        <v>65</v>
      </c>
      <c r="I1061" s="68" t="s">
        <v>66</v>
      </c>
      <c r="J1061" s="68" t="s">
        <v>66</v>
      </c>
      <c r="K1061" s="70">
        <v>0</v>
      </c>
      <c r="L1061" s="70">
        <v>0</v>
      </c>
      <c r="M1061" s="70">
        <v>0</v>
      </c>
      <c r="N1061" s="70">
        <v>3</v>
      </c>
      <c r="O1061" s="70">
        <v>3</v>
      </c>
      <c r="P1061" s="70" t="s">
        <v>68</v>
      </c>
      <c r="Q1061" s="70" t="s">
        <v>68</v>
      </c>
      <c r="R1061" s="66"/>
      <c r="S1061" s="67"/>
    </row>
    <row r="1062" spans="2:19" x14ac:dyDescent="0.3">
      <c r="B1062" s="66" t="s">
        <v>179</v>
      </c>
      <c r="C1062" s="67" t="s">
        <v>180</v>
      </c>
      <c r="D1062" s="68" t="s">
        <v>64</v>
      </c>
      <c r="E1062" s="68" t="s">
        <v>65</v>
      </c>
      <c r="F1062" s="69" t="s">
        <v>156</v>
      </c>
      <c r="G1062" s="68" t="s">
        <v>65</v>
      </c>
      <c r="H1062" s="68" t="s">
        <v>64</v>
      </c>
      <c r="I1062" s="68" t="s">
        <v>66</v>
      </c>
      <c r="J1062" s="68" t="s">
        <v>66</v>
      </c>
      <c r="K1062" s="70">
        <v>0</v>
      </c>
      <c r="L1062" s="70">
        <v>0</v>
      </c>
      <c r="M1062" s="70">
        <v>0</v>
      </c>
      <c r="N1062" s="70">
        <v>3</v>
      </c>
      <c r="O1062" s="70">
        <v>3</v>
      </c>
      <c r="P1062" s="70" t="s">
        <v>68</v>
      </c>
      <c r="Q1062" s="70" t="s">
        <v>68</v>
      </c>
      <c r="R1062" s="66"/>
      <c r="S1062" s="67"/>
    </row>
    <row r="1063" spans="2:19" x14ac:dyDescent="0.3">
      <c r="B1063" s="66" t="s">
        <v>206</v>
      </c>
      <c r="C1063" s="67" t="s">
        <v>360</v>
      </c>
      <c r="D1063" s="68" t="s">
        <v>65</v>
      </c>
      <c r="E1063" s="68" t="s">
        <v>64</v>
      </c>
      <c r="F1063" s="69" t="s">
        <v>1762</v>
      </c>
      <c r="G1063" s="68" t="s">
        <v>64</v>
      </c>
      <c r="H1063" s="68" t="s">
        <v>64</v>
      </c>
      <c r="I1063" s="68" t="s">
        <v>66</v>
      </c>
      <c r="J1063" s="68" t="s">
        <v>65</v>
      </c>
      <c r="K1063" s="70">
        <v>0</v>
      </c>
      <c r="L1063" s="70">
        <v>0</v>
      </c>
      <c r="M1063" s="70">
        <v>0</v>
      </c>
      <c r="N1063" s="70">
        <v>3</v>
      </c>
      <c r="O1063" s="70">
        <v>3</v>
      </c>
      <c r="P1063" s="70" t="s">
        <v>68</v>
      </c>
      <c r="Q1063" s="70" t="s">
        <v>68</v>
      </c>
      <c r="R1063" s="66"/>
      <c r="S1063" s="67"/>
    </row>
    <row r="1064" spans="2:19" x14ac:dyDescent="0.3">
      <c r="B1064" s="66" t="s">
        <v>1481</v>
      </c>
      <c r="C1064" s="67" t="s">
        <v>192</v>
      </c>
      <c r="D1064" s="68" t="s">
        <v>65</v>
      </c>
      <c r="E1064" s="68" t="s">
        <v>64</v>
      </c>
      <c r="F1064" s="69" t="s">
        <v>156</v>
      </c>
      <c r="G1064" s="68" t="s">
        <v>65</v>
      </c>
      <c r="H1064" s="68" t="s">
        <v>64</v>
      </c>
      <c r="I1064" s="68" t="s">
        <v>66</v>
      </c>
      <c r="J1064" s="68" t="s">
        <v>66</v>
      </c>
      <c r="K1064" s="70">
        <v>0</v>
      </c>
      <c r="L1064" s="70">
        <v>0</v>
      </c>
      <c r="M1064" s="70">
        <v>0</v>
      </c>
      <c r="N1064" s="70">
        <v>3</v>
      </c>
      <c r="O1064" s="70">
        <v>3</v>
      </c>
      <c r="P1064" s="70" t="s">
        <v>68</v>
      </c>
      <c r="Q1064" s="70" t="s">
        <v>68</v>
      </c>
      <c r="R1064" s="66"/>
      <c r="S1064" s="67"/>
    </row>
    <row r="1065" spans="2:19" x14ac:dyDescent="0.3">
      <c r="B1065" s="66" t="s">
        <v>1763</v>
      </c>
      <c r="C1065" s="67" t="s">
        <v>1764</v>
      </c>
      <c r="D1065" s="68" t="s">
        <v>64</v>
      </c>
      <c r="E1065" s="68" t="s">
        <v>65</v>
      </c>
      <c r="F1065" s="69" t="s">
        <v>1762</v>
      </c>
      <c r="G1065" s="68" t="s">
        <v>64</v>
      </c>
      <c r="H1065" s="68" t="s">
        <v>64</v>
      </c>
      <c r="I1065" s="68" t="s">
        <v>65</v>
      </c>
      <c r="J1065" s="68" t="s">
        <v>66</v>
      </c>
      <c r="K1065" s="70">
        <v>0</v>
      </c>
      <c r="L1065" s="70">
        <v>0</v>
      </c>
      <c r="M1065" s="70">
        <v>0</v>
      </c>
      <c r="N1065" s="70">
        <v>3</v>
      </c>
      <c r="O1065" s="70">
        <v>3</v>
      </c>
      <c r="P1065" s="70" t="s">
        <v>68</v>
      </c>
      <c r="Q1065" s="70" t="s">
        <v>68</v>
      </c>
      <c r="R1065" s="66"/>
      <c r="S1065" s="67"/>
    </row>
    <row r="1066" spans="2:19" x14ac:dyDescent="0.3">
      <c r="B1066" s="66" t="s">
        <v>1765</v>
      </c>
      <c r="C1066" s="67" t="s">
        <v>520</v>
      </c>
      <c r="D1066" s="68" t="s">
        <v>65</v>
      </c>
      <c r="E1066" s="68" t="s">
        <v>64</v>
      </c>
      <c r="F1066" s="69" t="s">
        <v>1762</v>
      </c>
      <c r="G1066" s="68" t="s">
        <v>65</v>
      </c>
      <c r="H1066" s="68" t="s">
        <v>64</v>
      </c>
      <c r="I1066" s="68" t="s">
        <v>66</v>
      </c>
      <c r="J1066" s="68" t="s">
        <v>66</v>
      </c>
      <c r="K1066" s="70">
        <v>0</v>
      </c>
      <c r="L1066" s="70">
        <v>0</v>
      </c>
      <c r="M1066" s="70">
        <v>0</v>
      </c>
      <c r="N1066" s="70">
        <v>3</v>
      </c>
      <c r="O1066" s="70">
        <v>3</v>
      </c>
      <c r="P1066" s="70" t="s">
        <v>68</v>
      </c>
      <c r="Q1066" s="70" t="s">
        <v>68</v>
      </c>
      <c r="R1066" s="66"/>
      <c r="S1066" s="67"/>
    </row>
    <row r="1067" spans="2:19" x14ac:dyDescent="0.3">
      <c r="B1067" s="66" t="s">
        <v>1766</v>
      </c>
      <c r="C1067" s="67" t="s">
        <v>507</v>
      </c>
      <c r="D1067" s="68" t="s">
        <v>65</v>
      </c>
      <c r="E1067" s="68" t="s">
        <v>64</v>
      </c>
      <c r="F1067" s="69" t="s">
        <v>1762</v>
      </c>
      <c r="G1067" s="68" t="s">
        <v>64</v>
      </c>
      <c r="H1067" s="68" t="s">
        <v>64</v>
      </c>
      <c r="I1067" s="68" t="s">
        <v>66</v>
      </c>
      <c r="J1067" s="68" t="s">
        <v>65</v>
      </c>
      <c r="K1067" s="70">
        <v>0</v>
      </c>
      <c r="L1067" s="70">
        <v>0</v>
      </c>
      <c r="M1067" s="70">
        <v>0</v>
      </c>
      <c r="N1067" s="70">
        <v>3</v>
      </c>
      <c r="O1067" s="70">
        <v>3</v>
      </c>
      <c r="P1067" s="70" t="s">
        <v>68</v>
      </c>
      <c r="Q1067" s="70" t="s">
        <v>68</v>
      </c>
      <c r="R1067" s="66"/>
      <c r="S1067" s="67"/>
    </row>
    <row r="1068" spans="2:19" x14ac:dyDescent="0.3">
      <c r="B1068" s="66" t="s">
        <v>306</v>
      </c>
      <c r="C1068" s="67" t="s">
        <v>1767</v>
      </c>
      <c r="D1068" s="68" t="s">
        <v>64</v>
      </c>
      <c r="E1068" s="68" t="s">
        <v>65</v>
      </c>
      <c r="F1068" s="69" t="s">
        <v>1762</v>
      </c>
      <c r="G1068" s="68" t="s">
        <v>64</v>
      </c>
      <c r="H1068" s="68" t="s">
        <v>64</v>
      </c>
      <c r="I1068" s="68" t="s">
        <v>66</v>
      </c>
      <c r="J1068" s="68" t="s">
        <v>65</v>
      </c>
      <c r="K1068" s="70">
        <v>0</v>
      </c>
      <c r="L1068" s="70">
        <v>0</v>
      </c>
      <c r="M1068" s="70">
        <v>0</v>
      </c>
      <c r="N1068" s="70">
        <v>3</v>
      </c>
      <c r="O1068" s="70">
        <v>3</v>
      </c>
      <c r="P1068" s="70" t="s">
        <v>68</v>
      </c>
      <c r="Q1068" s="70" t="s">
        <v>68</v>
      </c>
      <c r="R1068" s="66"/>
      <c r="S1068" s="67"/>
    </row>
    <row r="1069" spans="2:19" x14ac:dyDescent="0.3">
      <c r="B1069" s="66" t="s">
        <v>1768</v>
      </c>
      <c r="C1069" s="67" t="s">
        <v>1769</v>
      </c>
      <c r="D1069" s="68" t="s">
        <v>65</v>
      </c>
      <c r="E1069" s="68" t="s">
        <v>64</v>
      </c>
      <c r="F1069" s="69" t="s">
        <v>1762</v>
      </c>
      <c r="G1069" s="68" t="s">
        <v>64</v>
      </c>
      <c r="H1069" s="68" t="s">
        <v>64</v>
      </c>
      <c r="I1069" s="68" t="s">
        <v>66</v>
      </c>
      <c r="J1069" s="68" t="s">
        <v>65</v>
      </c>
      <c r="K1069" s="70">
        <v>0</v>
      </c>
      <c r="L1069" s="70">
        <v>0</v>
      </c>
      <c r="M1069" s="70">
        <v>0</v>
      </c>
      <c r="N1069" s="70">
        <v>3</v>
      </c>
      <c r="O1069" s="70">
        <v>3</v>
      </c>
      <c r="P1069" s="70" t="s">
        <v>68</v>
      </c>
      <c r="Q1069" s="70" t="s">
        <v>68</v>
      </c>
      <c r="R1069" s="66"/>
      <c r="S1069" s="67"/>
    </row>
    <row r="1070" spans="2:19" x14ac:dyDescent="0.3">
      <c r="B1070" s="66" t="s">
        <v>113</v>
      </c>
      <c r="C1070" s="67" t="s">
        <v>1770</v>
      </c>
      <c r="D1070" s="68" t="s">
        <v>64</v>
      </c>
      <c r="E1070" s="68" t="s">
        <v>65</v>
      </c>
      <c r="F1070" s="69" t="s">
        <v>1762</v>
      </c>
      <c r="G1070" s="68" t="s">
        <v>64</v>
      </c>
      <c r="H1070" s="68" t="s">
        <v>64</v>
      </c>
      <c r="I1070" s="68" t="s">
        <v>66</v>
      </c>
      <c r="J1070" s="68" t="s">
        <v>65</v>
      </c>
      <c r="K1070" s="70">
        <v>0</v>
      </c>
      <c r="L1070" s="70">
        <v>0</v>
      </c>
      <c r="M1070" s="70">
        <v>0</v>
      </c>
      <c r="N1070" s="70">
        <v>3</v>
      </c>
      <c r="O1070" s="70">
        <v>3</v>
      </c>
      <c r="P1070" s="70" t="s">
        <v>68</v>
      </c>
      <c r="Q1070" s="70" t="s">
        <v>68</v>
      </c>
      <c r="R1070" s="66"/>
      <c r="S1070" s="67"/>
    </row>
    <row r="1071" spans="2:19" x14ac:dyDescent="0.3">
      <c r="B1071" s="66" t="s">
        <v>1771</v>
      </c>
      <c r="C1071" s="67" t="s">
        <v>564</v>
      </c>
      <c r="D1071" s="68" t="s">
        <v>65</v>
      </c>
      <c r="E1071" s="68" t="s">
        <v>64</v>
      </c>
      <c r="F1071" s="69" t="s">
        <v>1762</v>
      </c>
      <c r="G1071" s="68" t="s">
        <v>64</v>
      </c>
      <c r="H1071" s="68" t="s">
        <v>64</v>
      </c>
      <c r="I1071" s="68" t="s">
        <v>66</v>
      </c>
      <c r="J1071" s="68" t="s">
        <v>65</v>
      </c>
      <c r="K1071" s="70">
        <v>0</v>
      </c>
      <c r="L1071" s="70">
        <v>0</v>
      </c>
      <c r="M1071" s="70">
        <v>0</v>
      </c>
      <c r="N1071" s="70">
        <v>3</v>
      </c>
      <c r="O1071" s="70">
        <v>3</v>
      </c>
      <c r="P1071" s="70" t="s">
        <v>68</v>
      </c>
      <c r="Q1071" s="70" t="s">
        <v>68</v>
      </c>
      <c r="R1071" s="66"/>
      <c r="S1071" s="67"/>
    </row>
    <row r="1072" spans="2:19" x14ac:dyDescent="0.3">
      <c r="B1072" s="66" t="s">
        <v>189</v>
      </c>
      <c r="C1072" s="67" t="s">
        <v>1772</v>
      </c>
      <c r="D1072" s="68" t="s">
        <v>64</v>
      </c>
      <c r="E1072" s="68" t="s">
        <v>65</v>
      </c>
      <c r="F1072" s="69" t="s">
        <v>1762</v>
      </c>
      <c r="G1072" s="68" t="s">
        <v>64</v>
      </c>
      <c r="H1072" s="68" t="s">
        <v>64</v>
      </c>
      <c r="I1072" s="68" t="s">
        <v>66</v>
      </c>
      <c r="J1072" s="68" t="s">
        <v>65</v>
      </c>
      <c r="K1072" s="70">
        <v>0</v>
      </c>
      <c r="L1072" s="70">
        <v>0</v>
      </c>
      <c r="M1072" s="70">
        <v>0</v>
      </c>
      <c r="N1072" s="70">
        <v>3</v>
      </c>
      <c r="O1072" s="70">
        <v>3</v>
      </c>
      <c r="P1072" s="70" t="s">
        <v>68</v>
      </c>
      <c r="Q1072" s="70" t="s">
        <v>68</v>
      </c>
      <c r="R1072" s="66"/>
      <c r="S1072" s="67"/>
    </row>
    <row r="1073" spans="2:19" x14ac:dyDescent="0.3">
      <c r="B1073" s="66" t="s">
        <v>1773</v>
      </c>
      <c r="C1073" s="67" t="s">
        <v>186</v>
      </c>
      <c r="D1073" s="68" t="s">
        <v>65</v>
      </c>
      <c r="E1073" s="68" t="s">
        <v>64</v>
      </c>
      <c r="F1073" s="69" t="s">
        <v>1762</v>
      </c>
      <c r="G1073" s="68" t="s">
        <v>64</v>
      </c>
      <c r="H1073" s="68" t="s">
        <v>64</v>
      </c>
      <c r="I1073" s="68" t="s">
        <v>65</v>
      </c>
      <c r="J1073" s="68" t="s">
        <v>66</v>
      </c>
      <c r="K1073" s="70">
        <v>0</v>
      </c>
      <c r="L1073" s="70">
        <v>0</v>
      </c>
      <c r="M1073" s="70">
        <v>0</v>
      </c>
      <c r="N1073" s="70">
        <v>3</v>
      </c>
      <c r="O1073" s="70">
        <v>3</v>
      </c>
      <c r="P1073" s="70" t="s">
        <v>68</v>
      </c>
      <c r="Q1073" s="70" t="s">
        <v>68</v>
      </c>
      <c r="R1073" s="66"/>
      <c r="S1073" s="67"/>
    </row>
    <row r="1074" spans="2:19" x14ac:dyDescent="0.3">
      <c r="B1074" s="66" t="s">
        <v>113</v>
      </c>
      <c r="C1074" s="67" t="s">
        <v>116</v>
      </c>
      <c r="D1074" s="68" t="s">
        <v>64</v>
      </c>
      <c r="E1074" s="68" t="s">
        <v>65</v>
      </c>
      <c r="F1074" s="69" t="s">
        <v>1762</v>
      </c>
      <c r="G1074" s="68" t="s">
        <v>64</v>
      </c>
      <c r="H1074" s="68" t="s">
        <v>64</v>
      </c>
      <c r="I1074" s="68" t="s">
        <v>65</v>
      </c>
      <c r="J1074" s="68" t="s">
        <v>66</v>
      </c>
      <c r="K1074" s="70">
        <v>0</v>
      </c>
      <c r="L1074" s="70">
        <v>0</v>
      </c>
      <c r="M1074" s="70">
        <v>0</v>
      </c>
      <c r="N1074" s="70">
        <v>3</v>
      </c>
      <c r="O1074" s="70">
        <v>3</v>
      </c>
      <c r="P1074" s="70" t="s">
        <v>68</v>
      </c>
      <c r="Q1074" s="70" t="s">
        <v>68</v>
      </c>
      <c r="R1074" s="66"/>
      <c r="S1074" s="67"/>
    </row>
    <row r="1075" spans="2:19" x14ac:dyDescent="0.3">
      <c r="B1075" s="66" t="s">
        <v>1774</v>
      </c>
      <c r="C1075" s="67" t="s">
        <v>1775</v>
      </c>
      <c r="D1075" s="68" t="s">
        <v>64</v>
      </c>
      <c r="E1075" s="68" t="s">
        <v>65</v>
      </c>
      <c r="F1075" s="69" t="s">
        <v>1762</v>
      </c>
      <c r="G1075" s="68" t="s">
        <v>64</v>
      </c>
      <c r="H1075" s="68" t="s">
        <v>64</v>
      </c>
      <c r="I1075" s="68" t="s">
        <v>65</v>
      </c>
      <c r="J1075" s="68" t="s">
        <v>66</v>
      </c>
      <c r="K1075" s="70">
        <v>0</v>
      </c>
      <c r="L1075" s="70">
        <v>0</v>
      </c>
      <c r="M1075" s="70">
        <v>0</v>
      </c>
      <c r="N1075" s="70">
        <v>3</v>
      </c>
      <c r="O1075" s="70">
        <v>3</v>
      </c>
      <c r="P1075" s="70" t="s">
        <v>68</v>
      </c>
      <c r="Q1075" s="70" t="s">
        <v>68</v>
      </c>
      <c r="R1075" s="66"/>
      <c r="S1075" s="67"/>
    </row>
    <row r="1076" spans="2:19" x14ac:dyDescent="0.3">
      <c r="B1076" s="66" t="s">
        <v>1776</v>
      </c>
      <c r="C1076" s="67" t="s">
        <v>1457</v>
      </c>
      <c r="D1076" s="68" t="s">
        <v>64</v>
      </c>
      <c r="E1076" s="68" t="s">
        <v>65</v>
      </c>
      <c r="F1076" s="69" t="s">
        <v>1762</v>
      </c>
      <c r="G1076" s="68" t="s">
        <v>65</v>
      </c>
      <c r="H1076" s="68" t="s">
        <v>64</v>
      </c>
      <c r="I1076" s="68" t="s">
        <v>66</v>
      </c>
      <c r="J1076" s="68" t="s">
        <v>66</v>
      </c>
      <c r="K1076" s="70">
        <v>0</v>
      </c>
      <c r="L1076" s="70">
        <v>0</v>
      </c>
      <c r="M1076" s="70">
        <v>0</v>
      </c>
      <c r="N1076" s="70">
        <v>3</v>
      </c>
      <c r="O1076" s="70">
        <v>3</v>
      </c>
      <c r="P1076" s="70" t="s">
        <v>68</v>
      </c>
      <c r="Q1076" s="70" t="s">
        <v>68</v>
      </c>
      <c r="R1076" s="66"/>
      <c r="S1076" s="67"/>
    </row>
    <row r="1077" spans="2:19" x14ac:dyDescent="0.3">
      <c r="B1077" s="66" t="s">
        <v>472</v>
      </c>
      <c r="C1077" s="67" t="s">
        <v>1777</v>
      </c>
      <c r="D1077" s="68" t="s">
        <v>65</v>
      </c>
      <c r="E1077" s="68" t="s">
        <v>64</v>
      </c>
      <c r="F1077" s="69" t="s">
        <v>1762</v>
      </c>
      <c r="G1077" s="68" t="s">
        <v>64</v>
      </c>
      <c r="H1077" s="68" t="s">
        <v>64</v>
      </c>
      <c r="I1077" s="68" t="s">
        <v>65</v>
      </c>
      <c r="J1077" s="68" t="s">
        <v>66</v>
      </c>
      <c r="K1077" s="70">
        <v>0</v>
      </c>
      <c r="L1077" s="70">
        <v>0</v>
      </c>
      <c r="M1077" s="70">
        <v>0</v>
      </c>
      <c r="N1077" s="70">
        <v>3</v>
      </c>
      <c r="O1077" s="70">
        <v>3</v>
      </c>
      <c r="P1077" s="70" t="s">
        <v>68</v>
      </c>
      <c r="Q1077" s="70" t="s">
        <v>68</v>
      </c>
      <c r="R1077" s="66"/>
      <c r="S1077" s="67"/>
    </row>
    <row r="1078" spans="2:19" x14ac:dyDescent="0.3">
      <c r="B1078" s="66" t="s">
        <v>415</v>
      </c>
      <c r="C1078" s="67" t="s">
        <v>196</v>
      </c>
      <c r="D1078" s="68" t="s">
        <v>65</v>
      </c>
      <c r="E1078" s="68" t="s">
        <v>64</v>
      </c>
      <c r="F1078" s="69">
        <v>2758721730101</v>
      </c>
      <c r="G1078" s="68" t="s">
        <v>64</v>
      </c>
      <c r="H1078" s="68" t="s">
        <v>64</v>
      </c>
      <c r="I1078" s="68" t="s">
        <v>65</v>
      </c>
      <c r="J1078" s="68" t="s">
        <v>66</v>
      </c>
      <c r="K1078" s="70">
        <v>0</v>
      </c>
      <c r="L1078" s="70">
        <v>0</v>
      </c>
      <c r="M1078" s="70">
        <v>0</v>
      </c>
      <c r="N1078" s="70">
        <v>3</v>
      </c>
      <c r="O1078" s="70">
        <v>3</v>
      </c>
      <c r="P1078" s="70" t="s">
        <v>68</v>
      </c>
      <c r="Q1078" s="70" t="s">
        <v>68</v>
      </c>
      <c r="R1078" s="66"/>
      <c r="S1078" s="67"/>
    </row>
    <row r="1079" spans="2:19" x14ac:dyDescent="0.3">
      <c r="B1079" s="66" t="s">
        <v>522</v>
      </c>
      <c r="C1079" s="67" t="s">
        <v>351</v>
      </c>
      <c r="D1079" s="68" t="s">
        <v>65</v>
      </c>
      <c r="E1079" s="68" t="s">
        <v>64</v>
      </c>
      <c r="F1079" s="69">
        <v>1991856700101</v>
      </c>
      <c r="G1079" s="68" t="s">
        <v>64</v>
      </c>
      <c r="H1079" s="68" t="s">
        <v>64</v>
      </c>
      <c r="I1079" s="68" t="s">
        <v>66</v>
      </c>
      <c r="J1079" s="68" t="s">
        <v>65</v>
      </c>
      <c r="K1079" s="70">
        <v>0</v>
      </c>
      <c r="L1079" s="70">
        <v>0</v>
      </c>
      <c r="M1079" s="70">
        <v>0</v>
      </c>
      <c r="N1079" s="70">
        <v>3</v>
      </c>
      <c r="O1079" s="70">
        <v>3</v>
      </c>
      <c r="P1079" s="70" t="s">
        <v>68</v>
      </c>
      <c r="Q1079" s="70" t="s">
        <v>68</v>
      </c>
      <c r="R1079" s="66"/>
      <c r="S1079" s="67"/>
    </row>
    <row r="1080" spans="2:19" x14ac:dyDescent="0.3">
      <c r="B1080" s="66" t="s">
        <v>409</v>
      </c>
      <c r="C1080" s="67" t="s">
        <v>1778</v>
      </c>
      <c r="D1080" s="68" t="s">
        <v>65</v>
      </c>
      <c r="E1080" s="68" t="s">
        <v>64</v>
      </c>
      <c r="F1080" s="69" t="s">
        <v>1762</v>
      </c>
      <c r="G1080" s="68" t="s">
        <v>64</v>
      </c>
      <c r="H1080" s="68" t="s">
        <v>64</v>
      </c>
      <c r="I1080" s="68" t="s">
        <v>65</v>
      </c>
      <c r="J1080" s="68" t="s">
        <v>66</v>
      </c>
      <c r="K1080" s="70">
        <v>0</v>
      </c>
      <c r="L1080" s="70">
        <v>0</v>
      </c>
      <c r="M1080" s="70">
        <v>0</v>
      </c>
      <c r="N1080" s="70">
        <v>3</v>
      </c>
      <c r="O1080" s="70">
        <v>3</v>
      </c>
      <c r="P1080" s="70" t="s">
        <v>68</v>
      </c>
      <c r="Q1080" s="70" t="s">
        <v>68</v>
      </c>
      <c r="R1080" s="66"/>
      <c r="S1080" s="67"/>
    </row>
    <row r="1081" spans="2:19" x14ac:dyDescent="0.3">
      <c r="B1081" s="66" t="s">
        <v>458</v>
      </c>
      <c r="C1081" s="67" t="s">
        <v>1779</v>
      </c>
      <c r="D1081" s="68" t="s">
        <v>65</v>
      </c>
      <c r="E1081" s="68" t="s">
        <v>64</v>
      </c>
      <c r="F1081" s="69" t="s">
        <v>1762</v>
      </c>
      <c r="G1081" s="68" t="s">
        <v>64</v>
      </c>
      <c r="H1081" s="68" t="s">
        <v>64</v>
      </c>
      <c r="I1081" s="68" t="s">
        <v>65</v>
      </c>
      <c r="J1081" s="68" t="s">
        <v>66</v>
      </c>
      <c r="K1081" s="70">
        <v>5</v>
      </c>
      <c r="L1081" s="70">
        <v>0</v>
      </c>
      <c r="M1081" s="70">
        <v>0</v>
      </c>
      <c r="N1081" s="70">
        <v>0</v>
      </c>
      <c r="O1081" s="70">
        <v>5</v>
      </c>
      <c r="P1081" s="70" t="s">
        <v>68</v>
      </c>
      <c r="Q1081" s="70" t="s">
        <v>68</v>
      </c>
      <c r="R1081" s="66"/>
      <c r="S1081" s="67"/>
    </row>
    <row r="1082" spans="2:19" x14ac:dyDescent="0.3">
      <c r="B1082" s="66" t="s">
        <v>1780</v>
      </c>
      <c r="C1082" s="67" t="s">
        <v>392</v>
      </c>
      <c r="D1082" s="68" t="s">
        <v>65</v>
      </c>
      <c r="E1082" s="68" t="s">
        <v>64</v>
      </c>
      <c r="F1082" s="69" t="s">
        <v>1762</v>
      </c>
      <c r="G1082" s="68" t="s">
        <v>64</v>
      </c>
      <c r="H1082" s="68" t="s">
        <v>65</v>
      </c>
      <c r="I1082" s="68" t="s">
        <v>66</v>
      </c>
      <c r="J1082" s="68" t="s">
        <v>66</v>
      </c>
      <c r="K1082" s="70">
        <v>0</v>
      </c>
      <c r="L1082" s="70">
        <v>0</v>
      </c>
      <c r="M1082" s="70">
        <v>0</v>
      </c>
      <c r="N1082" s="70">
        <v>3</v>
      </c>
      <c r="O1082" s="70">
        <v>3</v>
      </c>
      <c r="P1082" s="70" t="s">
        <v>68</v>
      </c>
      <c r="Q1082" s="70" t="s">
        <v>68</v>
      </c>
      <c r="R1082" s="66"/>
      <c r="S1082" s="67"/>
    </row>
    <row r="1083" spans="2:19" x14ac:dyDescent="0.3">
      <c r="B1083" s="66" t="s">
        <v>506</v>
      </c>
      <c r="C1083" s="67" t="s">
        <v>1781</v>
      </c>
      <c r="D1083" s="68" t="s">
        <v>65</v>
      </c>
      <c r="E1083" s="68" t="s">
        <v>64</v>
      </c>
      <c r="F1083" s="69" t="s">
        <v>1762</v>
      </c>
      <c r="G1083" s="68" t="s">
        <v>64</v>
      </c>
      <c r="H1083" s="68" t="s">
        <v>65</v>
      </c>
      <c r="I1083" s="68" t="s">
        <v>66</v>
      </c>
      <c r="J1083" s="68" t="s">
        <v>66</v>
      </c>
      <c r="K1083" s="70">
        <v>0</v>
      </c>
      <c r="L1083" s="70">
        <v>0</v>
      </c>
      <c r="M1083" s="70">
        <v>0</v>
      </c>
      <c r="N1083" s="70">
        <v>3</v>
      </c>
      <c r="O1083" s="70">
        <v>3</v>
      </c>
      <c r="P1083" s="70" t="s">
        <v>68</v>
      </c>
      <c r="Q1083" s="70" t="s">
        <v>68</v>
      </c>
      <c r="R1083" s="66"/>
      <c r="S1083" s="67"/>
    </row>
    <row r="1084" spans="2:19" x14ac:dyDescent="0.3">
      <c r="B1084" s="66" t="s">
        <v>472</v>
      </c>
      <c r="C1084" s="67" t="s">
        <v>1782</v>
      </c>
      <c r="D1084" s="68" t="s">
        <v>65</v>
      </c>
      <c r="E1084" s="68" t="s">
        <v>64</v>
      </c>
      <c r="F1084" s="69" t="s">
        <v>1762</v>
      </c>
      <c r="G1084" s="68" t="s">
        <v>64</v>
      </c>
      <c r="H1084" s="68" t="s">
        <v>64</v>
      </c>
      <c r="I1084" s="68" t="s">
        <v>65</v>
      </c>
      <c r="J1084" s="68" t="s">
        <v>66</v>
      </c>
      <c r="K1084" s="70">
        <v>5</v>
      </c>
      <c r="L1084" s="70">
        <v>0</v>
      </c>
      <c r="M1084" s="70">
        <v>0</v>
      </c>
      <c r="N1084" s="70">
        <v>0</v>
      </c>
      <c r="O1084" s="70">
        <v>5</v>
      </c>
      <c r="P1084" s="70" t="s">
        <v>68</v>
      </c>
      <c r="Q1084" s="70" t="s">
        <v>68</v>
      </c>
      <c r="R1084" s="66"/>
      <c r="S1084" s="67"/>
    </row>
    <row r="1085" spans="2:19" x14ac:dyDescent="0.3">
      <c r="B1085" s="66" t="s">
        <v>206</v>
      </c>
      <c r="C1085" s="67" t="s">
        <v>1783</v>
      </c>
      <c r="D1085" s="68" t="s">
        <v>65</v>
      </c>
      <c r="E1085" s="68" t="s">
        <v>64</v>
      </c>
      <c r="F1085" s="69" t="s">
        <v>1762</v>
      </c>
      <c r="G1085" s="68" t="s">
        <v>64</v>
      </c>
      <c r="H1085" s="68" t="s">
        <v>64</v>
      </c>
      <c r="I1085" s="68" t="s">
        <v>66</v>
      </c>
      <c r="J1085" s="68" t="s">
        <v>65</v>
      </c>
      <c r="K1085" s="70">
        <v>0</v>
      </c>
      <c r="L1085" s="70">
        <v>0</v>
      </c>
      <c r="M1085" s="70">
        <v>0</v>
      </c>
      <c r="N1085" s="70">
        <v>3</v>
      </c>
      <c r="O1085" s="70">
        <v>3</v>
      </c>
      <c r="P1085" s="70" t="s">
        <v>68</v>
      </c>
      <c r="Q1085" s="70" t="s">
        <v>68</v>
      </c>
      <c r="R1085" s="66"/>
      <c r="S1085" s="67"/>
    </row>
    <row r="1086" spans="2:19" x14ac:dyDescent="0.3">
      <c r="B1086" s="66" t="s">
        <v>1784</v>
      </c>
      <c r="C1086" s="67" t="s">
        <v>1785</v>
      </c>
      <c r="D1086" s="68" t="s">
        <v>65</v>
      </c>
      <c r="E1086" s="68" t="s">
        <v>64</v>
      </c>
      <c r="F1086" s="69" t="s">
        <v>1762</v>
      </c>
      <c r="G1086" s="68" t="s">
        <v>64</v>
      </c>
      <c r="H1086" s="68" t="s">
        <v>65</v>
      </c>
      <c r="I1086" s="68" t="s">
        <v>66</v>
      </c>
      <c r="J1086" s="68" t="s">
        <v>66</v>
      </c>
      <c r="K1086" s="70">
        <v>0</v>
      </c>
      <c r="L1086" s="70">
        <v>0</v>
      </c>
      <c r="M1086" s="70">
        <v>0</v>
      </c>
      <c r="N1086" s="70">
        <v>3</v>
      </c>
      <c r="O1086" s="70">
        <v>3</v>
      </c>
      <c r="P1086" s="70" t="s">
        <v>68</v>
      </c>
      <c r="Q1086" s="70" t="s">
        <v>68</v>
      </c>
      <c r="R1086" s="66"/>
      <c r="S1086" s="67"/>
    </row>
    <row r="1087" spans="2:19" x14ac:dyDescent="0.3">
      <c r="B1087" s="66" t="s">
        <v>523</v>
      </c>
      <c r="C1087" s="67" t="s">
        <v>524</v>
      </c>
      <c r="D1087" s="68" t="s">
        <v>64</v>
      </c>
      <c r="E1087" s="68" t="s">
        <v>65</v>
      </c>
      <c r="F1087" s="69">
        <v>2670713020101</v>
      </c>
      <c r="G1087" s="68" t="s">
        <v>64</v>
      </c>
      <c r="H1087" s="68" t="s">
        <v>64</v>
      </c>
      <c r="I1087" s="68" t="s">
        <v>65</v>
      </c>
      <c r="J1087" s="68" t="s">
        <v>66</v>
      </c>
      <c r="K1087" s="70">
        <v>0</v>
      </c>
      <c r="L1087" s="70">
        <v>0</v>
      </c>
      <c r="M1087" s="70">
        <v>0</v>
      </c>
      <c r="N1087" s="70">
        <v>3</v>
      </c>
      <c r="O1087" s="70">
        <v>3</v>
      </c>
      <c r="P1087" s="70" t="s">
        <v>68</v>
      </c>
      <c r="Q1087" s="70" t="s">
        <v>68</v>
      </c>
      <c r="R1087" s="66"/>
      <c r="S1087" s="67"/>
    </row>
    <row r="1088" spans="2:19" x14ac:dyDescent="0.3">
      <c r="B1088" s="66" t="s">
        <v>189</v>
      </c>
      <c r="C1088" s="67" t="s">
        <v>1666</v>
      </c>
      <c r="D1088" s="68" t="s">
        <v>64</v>
      </c>
      <c r="E1088" s="68" t="s">
        <v>65</v>
      </c>
      <c r="F1088" s="69" t="s">
        <v>1762</v>
      </c>
      <c r="G1088" s="68" t="s">
        <v>64</v>
      </c>
      <c r="H1088" s="68" t="s">
        <v>64</v>
      </c>
      <c r="I1088" s="68" t="s">
        <v>65</v>
      </c>
      <c r="J1088" s="68" t="s">
        <v>66</v>
      </c>
      <c r="K1088" s="70">
        <v>0</v>
      </c>
      <c r="L1088" s="70">
        <v>0</v>
      </c>
      <c r="M1088" s="70">
        <v>0</v>
      </c>
      <c r="N1088" s="70">
        <v>3</v>
      </c>
      <c r="O1088" s="70">
        <v>3</v>
      </c>
      <c r="P1088" s="70" t="s">
        <v>68</v>
      </c>
      <c r="Q1088" s="70" t="s">
        <v>68</v>
      </c>
      <c r="R1088" s="66"/>
      <c r="S1088" s="67"/>
    </row>
    <row r="1089" spans="2:19" x14ac:dyDescent="0.3">
      <c r="B1089" s="66" t="s">
        <v>113</v>
      </c>
      <c r="C1089" s="67" t="s">
        <v>1770</v>
      </c>
      <c r="D1089" s="68" t="s">
        <v>64</v>
      </c>
      <c r="E1089" s="68" t="s">
        <v>65</v>
      </c>
      <c r="F1089" s="69" t="s">
        <v>1762</v>
      </c>
      <c r="G1089" s="68" t="s">
        <v>64</v>
      </c>
      <c r="H1089" s="68" t="s">
        <v>64</v>
      </c>
      <c r="I1089" s="68" t="s">
        <v>66</v>
      </c>
      <c r="J1089" s="68" t="s">
        <v>65</v>
      </c>
      <c r="K1089" s="70">
        <v>0</v>
      </c>
      <c r="L1089" s="70">
        <v>0</v>
      </c>
      <c r="M1089" s="70">
        <v>0</v>
      </c>
      <c r="N1089" s="70">
        <v>3</v>
      </c>
      <c r="O1089" s="70">
        <v>3</v>
      </c>
      <c r="P1089" s="70" t="s">
        <v>68</v>
      </c>
      <c r="Q1089" s="70" t="s">
        <v>68</v>
      </c>
      <c r="R1089" s="66"/>
      <c r="S1089" s="67"/>
    </row>
    <row r="1090" spans="2:19" x14ac:dyDescent="0.3">
      <c r="B1090" s="66" t="s">
        <v>1786</v>
      </c>
      <c r="C1090" s="67" t="s">
        <v>1787</v>
      </c>
      <c r="D1090" s="68" t="s">
        <v>64</v>
      </c>
      <c r="E1090" s="68" t="s">
        <v>65</v>
      </c>
      <c r="F1090" s="69" t="s">
        <v>1762</v>
      </c>
      <c r="G1090" s="68" t="s">
        <v>64</v>
      </c>
      <c r="H1090" s="68" t="s">
        <v>64</v>
      </c>
      <c r="I1090" s="68" t="s">
        <v>66</v>
      </c>
      <c r="J1090" s="68" t="s">
        <v>65</v>
      </c>
      <c r="K1090" s="70">
        <v>0</v>
      </c>
      <c r="L1090" s="70">
        <v>0</v>
      </c>
      <c r="M1090" s="70">
        <v>0</v>
      </c>
      <c r="N1090" s="70">
        <v>3</v>
      </c>
      <c r="O1090" s="70">
        <v>3</v>
      </c>
      <c r="P1090" s="70" t="s">
        <v>68</v>
      </c>
      <c r="Q1090" s="70" t="s">
        <v>68</v>
      </c>
      <c r="R1090" s="66"/>
      <c r="S1090" s="67"/>
    </row>
    <row r="1091" spans="2:19" x14ac:dyDescent="0.3">
      <c r="B1091" s="66" t="s">
        <v>1788</v>
      </c>
      <c r="C1091" s="67" t="s">
        <v>1789</v>
      </c>
      <c r="D1091" s="68" t="s">
        <v>64</v>
      </c>
      <c r="E1091" s="68" t="s">
        <v>65</v>
      </c>
      <c r="F1091" s="69" t="s">
        <v>1762</v>
      </c>
      <c r="G1091" s="68" t="s">
        <v>64</v>
      </c>
      <c r="H1091" s="68" t="s">
        <v>64</v>
      </c>
      <c r="I1091" s="68" t="s">
        <v>66</v>
      </c>
      <c r="J1091" s="68" t="s">
        <v>65</v>
      </c>
      <c r="K1091" s="70">
        <v>0</v>
      </c>
      <c r="L1091" s="70">
        <v>0</v>
      </c>
      <c r="M1091" s="70">
        <v>0</v>
      </c>
      <c r="N1091" s="70">
        <v>3</v>
      </c>
      <c r="O1091" s="70">
        <v>3</v>
      </c>
      <c r="P1091" s="70" t="s">
        <v>68</v>
      </c>
      <c r="Q1091" s="70" t="s">
        <v>68</v>
      </c>
      <c r="R1091" s="66"/>
      <c r="S1091" s="67"/>
    </row>
    <row r="1092" spans="2:19" x14ac:dyDescent="0.3">
      <c r="B1092" s="66" t="s">
        <v>1790</v>
      </c>
      <c r="C1092" s="67" t="s">
        <v>104</v>
      </c>
      <c r="D1092" s="68" t="s">
        <v>64</v>
      </c>
      <c r="E1092" s="68" t="s">
        <v>65</v>
      </c>
      <c r="F1092" s="69" t="s">
        <v>156</v>
      </c>
      <c r="G1092" s="68" t="s">
        <v>64</v>
      </c>
      <c r="H1092" s="68" t="s">
        <v>65</v>
      </c>
      <c r="I1092" s="68" t="s">
        <v>66</v>
      </c>
      <c r="J1092" s="68" t="s">
        <v>66</v>
      </c>
      <c r="K1092" s="70">
        <v>0</v>
      </c>
      <c r="L1092" s="70">
        <v>0</v>
      </c>
      <c r="M1092" s="70">
        <v>0</v>
      </c>
      <c r="N1092" s="70">
        <v>3</v>
      </c>
      <c r="O1092" s="70">
        <v>3</v>
      </c>
      <c r="P1092" s="70" t="s">
        <v>68</v>
      </c>
      <c r="Q1092" s="70" t="s">
        <v>68</v>
      </c>
      <c r="R1092" s="66"/>
      <c r="S1092" s="67"/>
    </row>
    <row r="1093" spans="2:19" x14ac:dyDescent="0.3">
      <c r="B1093" s="66" t="s">
        <v>418</v>
      </c>
      <c r="C1093" s="67" t="s">
        <v>1769</v>
      </c>
      <c r="D1093" s="68" t="s">
        <v>65</v>
      </c>
      <c r="E1093" s="68" t="s">
        <v>64</v>
      </c>
      <c r="F1093" s="69" t="s">
        <v>1762</v>
      </c>
      <c r="G1093" s="68" t="s">
        <v>64</v>
      </c>
      <c r="H1093" s="68" t="s">
        <v>64</v>
      </c>
      <c r="I1093" s="68" t="s">
        <v>65</v>
      </c>
      <c r="J1093" s="68" t="s">
        <v>66</v>
      </c>
      <c r="K1093" s="70">
        <v>0</v>
      </c>
      <c r="L1093" s="70">
        <v>0</v>
      </c>
      <c r="M1093" s="70">
        <v>0</v>
      </c>
      <c r="N1093" s="70">
        <v>3</v>
      </c>
      <c r="O1093" s="70">
        <v>3</v>
      </c>
      <c r="P1093" s="70" t="s">
        <v>68</v>
      </c>
      <c r="Q1093" s="70" t="s">
        <v>68</v>
      </c>
      <c r="R1093" s="66"/>
      <c r="S1093" s="67"/>
    </row>
    <row r="1094" spans="2:19" x14ac:dyDescent="0.3">
      <c r="B1094" s="66" t="s">
        <v>429</v>
      </c>
      <c r="C1094" s="67" t="s">
        <v>116</v>
      </c>
      <c r="D1094" s="68" t="s">
        <v>65</v>
      </c>
      <c r="E1094" s="68" t="s">
        <v>64</v>
      </c>
      <c r="F1094" s="69" t="s">
        <v>1762</v>
      </c>
      <c r="G1094" s="68" t="s">
        <v>65</v>
      </c>
      <c r="H1094" s="68" t="s">
        <v>65</v>
      </c>
      <c r="I1094" s="68" t="s">
        <v>66</v>
      </c>
      <c r="J1094" s="68" t="s">
        <v>66</v>
      </c>
      <c r="K1094" s="70">
        <v>0</v>
      </c>
      <c r="L1094" s="70">
        <v>0</v>
      </c>
      <c r="M1094" s="70">
        <v>0</v>
      </c>
      <c r="N1094" s="70">
        <v>3</v>
      </c>
      <c r="O1094" s="70">
        <v>3</v>
      </c>
      <c r="P1094" s="70" t="s">
        <v>68</v>
      </c>
      <c r="Q1094" s="70" t="s">
        <v>68</v>
      </c>
      <c r="R1094" s="66"/>
      <c r="S1094" s="67"/>
    </row>
    <row r="1095" spans="2:19" x14ac:dyDescent="0.3">
      <c r="B1095" s="66" t="s">
        <v>525</v>
      </c>
      <c r="C1095" s="67" t="s">
        <v>526</v>
      </c>
      <c r="D1095" s="68" t="s">
        <v>65</v>
      </c>
      <c r="E1095" s="68" t="s">
        <v>64</v>
      </c>
      <c r="F1095" s="69">
        <v>2888407630506</v>
      </c>
      <c r="G1095" s="68" t="s">
        <v>64</v>
      </c>
      <c r="H1095" s="68" t="s">
        <v>64</v>
      </c>
      <c r="I1095" s="68" t="s">
        <v>65</v>
      </c>
      <c r="J1095" s="68" t="s">
        <v>66</v>
      </c>
      <c r="K1095" s="70">
        <v>0</v>
      </c>
      <c r="L1095" s="70">
        <v>0</v>
      </c>
      <c r="M1095" s="70">
        <v>0</v>
      </c>
      <c r="N1095" s="70">
        <v>3</v>
      </c>
      <c r="O1095" s="70">
        <v>3</v>
      </c>
      <c r="P1095" s="70" t="s">
        <v>68</v>
      </c>
      <c r="Q1095" s="70" t="s">
        <v>68</v>
      </c>
      <c r="R1095" s="66"/>
      <c r="S1095" s="67"/>
    </row>
    <row r="1096" spans="2:19" x14ac:dyDescent="0.3">
      <c r="B1096" s="66" t="s">
        <v>189</v>
      </c>
      <c r="C1096" s="67" t="s">
        <v>516</v>
      </c>
      <c r="D1096" s="68" t="s">
        <v>64</v>
      </c>
      <c r="E1096" s="68" t="s">
        <v>65</v>
      </c>
      <c r="F1096" s="69">
        <v>2416486530101</v>
      </c>
      <c r="G1096" s="68" t="s">
        <v>64</v>
      </c>
      <c r="H1096" s="68" t="s">
        <v>64</v>
      </c>
      <c r="I1096" s="68" t="s">
        <v>65</v>
      </c>
      <c r="J1096" s="68" t="s">
        <v>66</v>
      </c>
      <c r="K1096" s="70">
        <v>0</v>
      </c>
      <c r="L1096" s="70">
        <v>0</v>
      </c>
      <c r="M1096" s="70">
        <v>0</v>
      </c>
      <c r="N1096" s="70">
        <v>3</v>
      </c>
      <c r="O1096" s="70">
        <v>3</v>
      </c>
      <c r="P1096" s="70" t="s">
        <v>68</v>
      </c>
      <c r="Q1096" s="70" t="s">
        <v>68</v>
      </c>
      <c r="R1096" s="66"/>
      <c r="S1096" s="67"/>
    </row>
    <row r="1097" spans="2:19" x14ac:dyDescent="0.3">
      <c r="B1097" s="66" t="s">
        <v>539</v>
      </c>
      <c r="C1097" s="67" t="s">
        <v>540</v>
      </c>
      <c r="D1097" s="68" t="s">
        <v>65</v>
      </c>
      <c r="E1097" s="68" t="s">
        <v>64</v>
      </c>
      <c r="F1097" s="69" t="s">
        <v>1762</v>
      </c>
      <c r="G1097" s="68" t="s">
        <v>64</v>
      </c>
      <c r="H1097" s="68" t="s">
        <v>64</v>
      </c>
      <c r="I1097" s="68" t="s">
        <v>66</v>
      </c>
      <c r="J1097" s="68" t="s">
        <v>65</v>
      </c>
      <c r="K1097" s="70">
        <v>0</v>
      </c>
      <c r="L1097" s="70">
        <v>0</v>
      </c>
      <c r="M1097" s="70">
        <v>0</v>
      </c>
      <c r="N1097" s="70">
        <v>3</v>
      </c>
      <c r="O1097" s="70">
        <v>3</v>
      </c>
      <c r="P1097" s="70" t="s">
        <v>68</v>
      </c>
      <c r="Q1097" s="70" t="s">
        <v>68</v>
      </c>
      <c r="R1097" s="66"/>
      <c r="S1097" s="67"/>
    </row>
    <row r="1098" spans="2:19" x14ac:dyDescent="0.3">
      <c r="B1098" s="66" t="s">
        <v>527</v>
      </c>
      <c r="C1098" s="67" t="s">
        <v>528</v>
      </c>
      <c r="D1098" s="68" t="s">
        <v>65</v>
      </c>
      <c r="E1098" s="68" t="s">
        <v>64</v>
      </c>
      <c r="F1098" s="69">
        <v>2978933430101</v>
      </c>
      <c r="G1098" s="68" t="s">
        <v>64</v>
      </c>
      <c r="H1098" s="68" t="s">
        <v>65</v>
      </c>
      <c r="I1098" s="68" t="s">
        <v>66</v>
      </c>
      <c r="J1098" s="68" t="s">
        <v>66</v>
      </c>
      <c r="K1098" s="70">
        <v>0</v>
      </c>
      <c r="L1098" s="70">
        <v>0</v>
      </c>
      <c r="M1098" s="70">
        <v>0</v>
      </c>
      <c r="N1098" s="70">
        <v>3</v>
      </c>
      <c r="O1098" s="70">
        <v>3</v>
      </c>
      <c r="P1098" s="70" t="s">
        <v>68</v>
      </c>
      <c r="Q1098" s="70" t="s">
        <v>68</v>
      </c>
      <c r="R1098" s="66"/>
      <c r="S1098" s="67"/>
    </row>
    <row r="1099" spans="2:19" x14ac:dyDescent="0.3">
      <c r="B1099" s="66" t="s">
        <v>523</v>
      </c>
      <c r="C1099" s="67" t="s">
        <v>524</v>
      </c>
      <c r="D1099" s="68" t="s">
        <v>64</v>
      </c>
      <c r="E1099" s="68" t="s">
        <v>65</v>
      </c>
      <c r="F1099" s="69">
        <v>2670713020101</v>
      </c>
      <c r="G1099" s="68" t="s">
        <v>64</v>
      </c>
      <c r="H1099" s="68" t="s">
        <v>64</v>
      </c>
      <c r="I1099" s="68" t="s">
        <v>65</v>
      </c>
      <c r="J1099" s="68" t="s">
        <v>66</v>
      </c>
      <c r="K1099" s="70">
        <v>0</v>
      </c>
      <c r="L1099" s="70">
        <v>0</v>
      </c>
      <c r="M1099" s="70">
        <v>0</v>
      </c>
      <c r="N1099" s="70">
        <v>3</v>
      </c>
      <c r="O1099" s="70">
        <v>3</v>
      </c>
      <c r="P1099" s="70" t="s">
        <v>68</v>
      </c>
      <c r="Q1099" s="70" t="s">
        <v>68</v>
      </c>
      <c r="R1099" s="66"/>
      <c r="S1099" s="67"/>
    </row>
    <row r="1100" spans="2:19" x14ac:dyDescent="0.3">
      <c r="B1100" s="66" t="s">
        <v>394</v>
      </c>
      <c r="C1100" s="67" t="s">
        <v>158</v>
      </c>
      <c r="D1100" s="68" t="s">
        <v>65</v>
      </c>
      <c r="E1100" s="68" t="s">
        <v>64</v>
      </c>
      <c r="F1100" s="69" t="s">
        <v>1762</v>
      </c>
      <c r="G1100" s="68" t="s">
        <v>65</v>
      </c>
      <c r="H1100" s="68" t="s">
        <v>64</v>
      </c>
      <c r="I1100" s="68" t="s">
        <v>66</v>
      </c>
      <c r="J1100" s="68" t="s">
        <v>66</v>
      </c>
      <c r="K1100" s="70">
        <v>0</v>
      </c>
      <c r="L1100" s="70">
        <v>0</v>
      </c>
      <c r="M1100" s="70">
        <v>0</v>
      </c>
      <c r="N1100" s="70">
        <v>3</v>
      </c>
      <c r="O1100" s="70">
        <v>3</v>
      </c>
      <c r="P1100" s="70" t="s">
        <v>68</v>
      </c>
      <c r="Q1100" s="70" t="s">
        <v>68</v>
      </c>
      <c r="R1100" s="66"/>
      <c r="S1100" s="67"/>
    </row>
    <row r="1101" spans="2:19" x14ac:dyDescent="0.3">
      <c r="B1101" s="66" t="s">
        <v>189</v>
      </c>
      <c r="C1101" s="67" t="s">
        <v>173</v>
      </c>
      <c r="D1101" s="68" t="s">
        <v>64</v>
      </c>
      <c r="E1101" s="68" t="s">
        <v>65</v>
      </c>
      <c r="F1101" s="69" t="s">
        <v>1762</v>
      </c>
      <c r="G1101" s="68" t="s">
        <v>64</v>
      </c>
      <c r="H1101" s="68" t="s">
        <v>64</v>
      </c>
      <c r="I1101" s="68" t="s">
        <v>66</v>
      </c>
      <c r="J1101" s="68" t="s">
        <v>65</v>
      </c>
      <c r="K1101" s="70">
        <v>0</v>
      </c>
      <c r="L1101" s="70">
        <v>0</v>
      </c>
      <c r="M1101" s="70">
        <v>0</v>
      </c>
      <c r="N1101" s="70">
        <v>3</v>
      </c>
      <c r="O1101" s="70">
        <v>3</v>
      </c>
      <c r="P1101" s="70" t="s">
        <v>68</v>
      </c>
      <c r="Q1101" s="70" t="s">
        <v>68</v>
      </c>
      <c r="R1101" s="66"/>
      <c r="S1101" s="67"/>
    </row>
    <row r="1102" spans="2:19" x14ac:dyDescent="0.3">
      <c r="B1102" s="66" t="s">
        <v>530</v>
      </c>
      <c r="C1102" s="67" t="s">
        <v>531</v>
      </c>
      <c r="D1102" s="68" t="s">
        <v>65</v>
      </c>
      <c r="E1102" s="68" t="s">
        <v>64</v>
      </c>
      <c r="F1102" s="69">
        <v>2216028951304</v>
      </c>
      <c r="G1102" s="68" t="s">
        <v>64</v>
      </c>
      <c r="H1102" s="68" t="s">
        <v>64</v>
      </c>
      <c r="I1102" s="68" t="s">
        <v>65</v>
      </c>
      <c r="J1102" s="68" t="s">
        <v>66</v>
      </c>
      <c r="K1102" s="70">
        <v>0</v>
      </c>
      <c r="L1102" s="70">
        <v>0</v>
      </c>
      <c r="M1102" s="70">
        <v>0</v>
      </c>
      <c r="N1102" s="70">
        <v>3</v>
      </c>
      <c r="O1102" s="70">
        <v>3</v>
      </c>
      <c r="P1102" s="70" t="s">
        <v>68</v>
      </c>
      <c r="Q1102" s="70" t="s">
        <v>68</v>
      </c>
      <c r="R1102" s="66"/>
      <c r="S1102" s="67"/>
    </row>
    <row r="1103" spans="2:19" x14ac:dyDescent="0.3">
      <c r="B1103" s="66" t="s">
        <v>1791</v>
      </c>
      <c r="C1103" s="67" t="s">
        <v>1792</v>
      </c>
      <c r="D1103" s="68" t="s">
        <v>65</v>
      </c>
      <c r="E1103" s="68" t="s">
        <v>64</v>
      </c>
      <c r="F1103" s="69" t="s">
        <v>1762</v>
      </c>
      <c r="G1103" s="68" t="s">
        <v>65</v>
      </c>
      <c r="H1103" s="68" t="s">
        <v>64</v>
      </c>
      <c r="I1103" s="68" t="s">
        <v>66</v>
      </c>
      <c r="J1103" s="68" t="s">
        <v>66</v>
      </c>
      <c r="K1103" s="70">
        <v>0</v>
      </c>
      <c r="L1103" s="70">
        <v>0</v>
      </c>
      <c r="M1103" s="70">
        <v>0</v>
      </c>
      <c r="N1103" s="70">
        <v>3</v>
      </c>
      <c r="O1103" s="70">
        <v>3</v>
      </c>
      <c r="P1103" s="70" t="s">
        <v>68</v>
      </c>
      <c r="Q1103" s="70" t="s">
        <v>68</v>
      </c>
      <c r="R1103" s="66"/>
      <c r="S1103" s="67"/>
    </row>
    <row r="1104" spans="2:19" x14ac:dyDescent="0.3">
      <c r="B1104" s="66" t="s">
        <v>1793</v>
      </c>
      <c r="C1104" s="67" t="s">
        <v>190</v>
      </c>
      <c r="D1104" s="68" t="s">
        <v>65</v>
      </c>
      <c r="E1104" s="68" t="s">
        <v>64</v>
      </c>
      <c r="F1104" s="69" t="s">
        <v>1762</v>
      </c>
      <c r="G1104" s="68" t="s">
        <v>64</v>
      </c>
      <c r="H1104" s="68" t="s">
        <v>64</v>
      </c>
      <c r="I1104" s="68" t="s">
        <v>66</v>
      </c>
      <c r="J1104" s="68" t="s">
        <v>65</v>
      </c>
      <c r="K1104" s="70">
        <v>0</v>
      </c>
      <c r="L1104" s="70">
        <v>0</v>
      </c>
      <c r="M1104" s="70">
        <v>0</v>
      </c>
      <c r="N1104" s="70">
        <v>3</v>
      </c>
      <c r="O1104" s="70">
        <v>3</v>
      </c>
      <c r="P1104" s="70" t="s">
        <v>68</v>
      </c>
      <c r="Q1104" s="70" t="s">
        <v>68</v>
      </c>
      <c r="R1104" s="66"/>
      <c r="S1104" s="67"/>
    </row>
    <row r="1105" spans="2:19" x14ac:dyDescent="0.3">
      <c r="B1105" s="66" t="s">
        <v>547</v>
      </c>
      <c r="C1105" s="67" t="s">
        <v>549</v>
      </c>
      <c r="D1105" s="68" t="s">
        <v>65</v>
      </c>
      <c r="E1105" s="68" t="s">
        <v>64</v>
      </c>
      <c r="F1105" s="69" t="s">
        <v>1762</v>
      </c>
      <c r="G1105" s="68" t="s">
        <v>64</v>
      </c>
      <c r="H1105" s="68" t="s">
        <v>64</v>
      </c>
      <c r="I1105" s="68" t="s">
        <v>65</v>
      </c>
      <c r="J1105" s="68" t="s">
        <v>66</v>
      </c>
      <c r="K1105" s="70">
        <v>0</v>
      </c>
      <c r="L1105" s="70">
        <v>0</v>
      </c>
      <c r="M1105" s="70">
        <v>0</v>
      </c>
      <c r="N1105" s="70">
        <v>3</v>
      </c>
      <c r="O1105" s="70">
        <v>3</v>
      </c>
      <c r="P1105" s="70" t="s">
        <v>68</v>
      </c>
      <c r="Q1105" s="70" t="s">
        <v>68</v>
      </c>
      <c r="R1105" s="66"/>
      <c r="S1105" s="67"/>
    </row>
    <row r="1106" spans="2:19" x14ac:dyDescent="0.3">
      <c r="B1106" s="66" t="s">
        <v>532</v>
      </c>
      <c r="C1106" s="67" t="s">
        <v>533</v>
      </c>
      <c r="D1106" s="68" t="s">
        <v>65</v>
      </c>
      <c r="E1106" s="68" t="s">
        <v>64</v>
      </c>
      <c r="F1106" s="69">
        <v>1625011292002</v>
      </c>
      <c r="G1106" s="68" t="s">
        <v>64</v>
      </c>
      <c r="H1106" s="68" t="s">
        <v>64</v>
      </c>
      <c r="I1106" s="68" t="s">
        <v>65</v>
      </c>
      <c r="J1106" s="68" t="s">
        <v>66</v>
      </c>
      <c r="K1106" s="70">
        <v>0</v>
      </c>
      <c r="L1106" s="70">
        <v>0</v>
      </c>
      <c r="M1106" s="70">
        <v>0</v>
      </c>
      <c r="N1106" s="70">
        <v>3</v>
      </c>
      <c r="O1106" s="70">
        <v>3</v>
      </c>
      <c r="P1106" s="70" t="s">
        <v>68</v>
      </c>
      <c r="Q1106" s="70" t="s">
        <v>68</v>
      </c>
      <c r="R1106" s="66"/>
      <c r="S1106" s="67"/>
    </row>
    <row r="1107" spans="2:19" x14ac:dyDescent="0.3">
      <c r="B1107" s="66" t="s">
        <v>534</v>
      </c>
      <c r="C1107" s="67" t="s">
        <v>535</v>
      </c>
      <c r="D1107" s="68" t="s">
        <v>64</v>
      </c>
      <c r="E1107" s="68" t="s">
        <v>65</v>
      </c>
      <c r="F1107" s="69">
        <v>2695150891013</v>
      </c>
      <c r="G1107" s="68" t="s">
        <v>64</v>
      </c>
      <c r="H1107" s="68" t="s">
        <v>64</v>
      </c>
      <c r="I1107" s="68" t="s">
        <v>66</v>
      </c>
      <c r="J1107" s="68" t="s">
        <v>65</v>
      </c>
      <c r="K1107" s="70">
        <v>0</v>
      </c>
      <c r="L1107" s="70">
        <v>0</v>
      </c>
      <c r="M1107" s="70">
        <v>0</v>
      </c>
      <c r="N1107" s="70">
        <v>3</v>
      </c>
      <c r="O1107" s="70">
        <v>3</v>
      </c>
      <c r="P1107" s="70" t="s">
        <v>68</v>
      </c>
      <c r="Q1107" s="70" t="s">
        <v>68</v>
      </c>
      <c r="R1107" s="66"/>
      <c r="S1107" s="67"/>
    </row>
    <row r="1108" spans="2:19" x14ac:dyDescent="0.3">
      <c r="B1108" s="66" t="s">
        <v>536</v>
      </c>
      <c r="C1108" s="67" t="s">
        <v>537</v>
      </c>
      <c r="D1108" s="68" t="s">
        <v>65</v>
      </c>
      <c r="E1108" s="68" t="s">
        <v>64</v>
      </c>
      <c r="F1108" s="69">
        <v>2606334610101</v>
      </c>
      <c r="G1108" s="68" t="s">
        <v>64</v>
      </c>
      <c r="H1108" s="68" t="s">
        <v>64</v>
      </c>
      <c r="I1108" s="68" t="s">
        <v>65</v>
      </c>
      <c r="J1108" s="68" t="s">
        <v>66</v>
      </c>
      <c r="K1108" s="70">
        <v>0</v>
      </c>
      <c r="L1108" s="70">
        <v>0</v>
      </c>
      <c r="M1108" s="70">
        <v>0</v>
      </c>
      <c r="N1108" s="70">
        <v>3</v>
      </c>
      <c r="O1108" s="70">
        <v>3</v>
      </c>
      <c r="P1108" s="70" t="s">
        <v>68</v>
      </c>
      <c r="Q1108" s="70" t="s">
        <v>68</v>
      </c>
      <c r="R1108" s="66"/>
      <c r="S1108" s="67"/>
    </row>
    <row r="1109" spans="2:19" x14ac:dyDescent="0.3">
      <c r="B1109" s="66" t="s">
        <v>538</v>
      </c>
      <c r="C1109" s="67" t="s">
        <v>173</v>
      </c>
      <c r="D1109" s="68" t="s">
        <v>65</v>
      </c>
      <c r="E1109" s="68" t="s">
        <v>64</v>
      </c>
      <c r="F1109" s="69">
        <v>2466512610101</v>
      </c>
      <c r="G1109" s="68" t="s">
        <v>64</v>
      </c>
      <c r="H1109" s="68" t="s">
        <v>64</v>
      </c>
      <c r="I1109" s="68" t="s">
        <v>66</v>
      </c>
      <c r="J1109" s="68" t="s">
        <v>65</v>
      </c>
      <c r="K1109" s="70">
        <v>0</v>
      </c>
      <c r="L1109" s="70">
        <v>0</v>
      </c>
      <c r="M1109" s="70">
        <v>0</v>
      </c>
      <c r="N1109" s="70">
        <v>3</v>
      </c>
      <c r="O1109" s="70">
        <v>3</v>
      </c>
      <c r="P1109" s="70" t="s">
        <v>68</v>
      </c>
      <c r="Q1109" s="70" t="s">
        <v>68</v>
      </c>
      <c r="R1109" s="66"/>
      <c r="S1109" s="67"/>
    </row>
    <row r="1110" spans="2:19" x14ac:dyDescent="0.3">
      <c r="B1110" s="66" t="s">
        <v>539</v>
      </c>
      <c r="C1110" s="67" t="s">
        <v>540</v>
      </c>
      <c r="D1110" s="68" t="s">
        <v>65</v>
      </c>
      <c r="E1110" s="68" t="s">
        <v>64</v>
      </c>
      <c r="F1110" s="69">
        <v>1637816050101</v>
      </c>
      <c r="G1110" s="68" t="s">
        <v>64</v>
      </c>
      <c r="H1110" s="68" t="s">
        <v>64</v>
      </c>
      <c r="I1110" s="68" t="s">
        <v>66</v>
      </c>
      <c r="J1110" s="68" t="s">
        <v>65</v>
      </c>
      <c r="K1110" s="70">
        <v>0</v>
      </c>
      <c r="L1110" s="70">
        <v>0</v>
      </c>
      <c r="M1110" s="70">
        <v>0</v>
      </c>
      <c r="N1110" s="70">
        <v>3</v>
      </c>
      <c r="O1110" s="70">
        <v>3</v>
      </c>
      <c r="P1110" s="70" t="s">
        <v>68</v>
      </c>
      <c r="Q1110" s="70" t="s">
        <v>68</v>
      </c>
      <c r="R1110" s="66"/>
      <c r="S1110" s="67"/>
    </row>
    <row r="1111" spans="2:19" x14ac:dyDescent="0.3">
      <c r="B1111" s="66" t="s">
        <v>541</v>
      </c>
      <c r="C1111" s="67" t="s">
        <v>542</v>
      </c>
      <c r="D1111" s="68" t="s">
        <v>65</v>
      </c>
      <c r="E1111" s="68" t="s">
        <v>64</v>
      </c>
      <c r="F1111" s="69">
        <v>2538148201502</v>
      </c>
      <c r="G1111" s="68" t="s">
        <v>64</v>
      </c>
      <c r="H1111" s="68" t="s">
        <v>65</v>
      </c>
      <c r="I1111" s="68" t="s">
        <v>66</v>
      </c>
      <c r="J1111" s="68" t="s">
        <v>66</v>
      </c>
      <c r="K1111" s="70">
        <v>0</v>
      </c>
      <c r="L1111" s="70">
        <v>0</v>
      </c>
      <c r="M1111" s="70">
        <v>0</v>
      </c>
      <c r="N1111" s="70">
        <v>3</v>
      </c>
      <c r="O1111" s="70">
        <v>3</v>
      </c>
      <c r="P1111" s="70" t="s">
        <v>68</v>
      </c>
      <c r="Q1111" s="70" t="s">
        <v>68</v>
      </c>
      <c r="R1111" s="66"/>
      <c r="S1111" s="67"/>
    </row>
    <row r="1112" spans="2:19" x14ac:dyDescent="0.3">
      <c r="B1112" s="66" t="s">
        <v>429</v>
      </c>
      <c r="C1112" s="67" t="s">
        <v>543</v>
      </c>
      <c r="D1112" s="68" t="s">
        <v>65</v>
      </c>
      <c r="E1112" s="68" t="s">
        <v>64</v>
      </c>
      <c r="F1112" s="69">
        <v>1724717881201</v>
      </c>
      <c r="G1112" s="68" t="s">
        <v>64</v>
      </c>
      <c r="H1112" s="68" t="s">
        <v>64</v>
      </c>
      <c r="I1112" s="68" t="s">
        <v>65</v>
      </c>
      <c r="J1112" s="68" t="s">
        <v>66</v>
      </c>
      <c r="K1112" s="70">
        <v>0</v>
      </c>
      <c r="L1112" s="70">
        <v>0</v>
      </c>
      <c r="M1112" s="70">
        <v>0</v>
      </c>
      <c r="N1112" s="70">
        <v>3</v>
      </c>
      <c r="O1112" s="70">
        <v>3</v>
      </c>
      <c r="P1112" s="70" t="s">
        <v>68</v>
      </c>
      <c r="Q1112" s="70" t="s">
        <v>68</v>
      </c>
      <c r="R1112" s="66"/>
      <c r="S1112" s="67"/>
    </row>
    <row r="1113" spans="2:19" x14ac:dyDescent="0.3">
      <c r="B1113" s="66" t="s">
        <v>506</v>
      </c>
      <c r="C1113" s="67" t="s">
        <v>173</v>
      </c>
      <c r="D1113" s="68" t="s">
        <v>65</v>
      </c>
      <c r="E1113" s="68" t="s">
        <v>64</v>
      </c>
      <c r="F1113" s="69">
        <v>233868445010</v>
      </c>
      <c r="G1113" s="68" t="s">
        <v>64</v>
      </c>
      <c r="H1113" s="68" t="s">
        <v>64</v>
      </c>
      <c r="I1113" s="68" t="s">
        <v>66</v>
      </c>
      <c r="J1113" s="68" t="s">
        <v>65</v>
      </c>
      <c r="K1113" s="70">
        <v>0</v>
      </c>
      <c r="L1113" s="70">
        <v>0</v>
      </c>
      <c r="M1113" s="70">
        <v>0</v>
      </c>
      <c r="N1113" s="70">
        <v>3</v>
      </c>
      <c r="O1113" s="70">
        <v>3</v>
      </c>
      <c r="P1113" s="70" t="s">
        <v>68</v>
      </c>
      <c r="Q1113" s="70" t="s">
        <v>68</v>
      </c>
      <c r="R1113" s="66"/>
      <c r="S1113" s="67"/>
    </row>
    <row r="1114" spans="2:19" x14ac:dyDescent="0.3">
      <c r="B1114" s="66" t="s">
        <v>1794</v>
      </c>
      <c r="C1114" s="67" t="s">
        <v>1795</v>
      </c>
      <c r="D1114" s="68" t="s">
        <v>65</v>
      </c>
      <c r="E1114" s="68" t="s">
        <v>64</v>
      </c>
      <c r="F1114" s="69" t="s">
        <v>1762</v>
      </c>
      <c r="G1114" s="68" t="s">
        <v>65</v>
      </c>
      <c r="H1114" s="68" t="s">
        <v>64</v>
      </c>
      <c r="I1114" s="68" t="s">
        <v>66</v>
      </c>
      <c r="J1114" s="68" t="s">
        <v>66</v>
      </c>
      <c r="K1114" s="70">
        <v>0</v>
      </c>
      <c r="L1114" s="70">
        <v>0</v>
      </c>
      <c r="M1114" s="70">
        <v>0</v>
      </c>
      <c r="N1114" s="70">
        <v>3</v>
      </c>
      <c r="O1114" s="70">
        <v>3</v>
      </c>
      <c r="P1114" s="70" t="s">
        <v>68</v>
      </c>
      <c r="Q1114" s="70" t="s">
        <v>68</v>
      </c>
      <c r="R1114" s="66"/>
      <c r="S1114" s="67"/>
    </row>
    <row r="1115" spans="2:19" x14ac:dyDescent="0.3">
      <c r="B1115" s="66" t="s">
        <v>1796</v>
      </c>
      <c r="C1115" s="67" t="s">
        <v>516</v>
      </c>
      <c r="D1115" s="68" t="s">
        <v>65</v>
      </c>
      <c r="E1115" s="68" t="s">
        <v>64</v>
      </c>
      <c r="F1115" s="69" t="s">
        <v>1762</v>
      </c>
      <c r="G1115" s="68" t="s">
        <v>65</v>
      </c>
      <c r="H1115" s="68" t="s">
        <v>64</v>
      </c>
      <c r="I1115" s="68" t="s">
        <v>66</v>
      </c>
      <c r="J1115" s="68" t="s">
        <v>66</v>
      </c>
      <c r="K1115" s="70">
        <v>0</v>
      </c>
      <c r="L1115" s="70">
        <v>0</v>
      </c>
      <c r="M1115" s="70">
        <v>0</v>
      </c>
      <c r="N1115" s="70">
        <v>3</v>
      </c>
      <c r="O1115" s="70">
        <v>3</v>
      </c>
      <c r="P1115" s="70" t="s">
        <v>68</v>
      </c>
      <c r="Q1115" s="70" t="s">
        <v>68</v>
      </c>
      <c r="R1115" s="66"/>
      <c r="S1115" s="67"/>
    </row>
    <row r="1116" spans="2:19" x14ac:dyDescent="0.3">
      <c r="B1116" s="66" t="s">
        <v>522</v>
      </c>
      <c r="C1116" s="67" t="s">
        <v>351</v>
      </c>
      <c r="D1116" s="68" t="s">
        <v>65</v>
      </c>
      <c r="E1116" s="68" t="s">
        <v>64</v>
      </c>
      <c r="F1116" s="69">
        <v>19911856700101</v>
      </c>
      <c r="G1116" s="68" t="s">
        <v>64</v>
      </c>
      <c r="H1116" s="68" t="s">
        <v>64</v>
      </c>
      <c r="I1116" s="68" t="s">
        <v>66</v>
      </c>
      <c r="J1116" s="68" t="s">
        <v>65</v>
      </c>
      <c r="K1116" s="70">
        <v>0</v>
      </c>
      <c r="L1116" s="70">
        <v>0</v>
      </c>
      <c r="M1116" s="70">
        <v>0</v>
      </c>
      <c r="N1116" s="70">
        <v>3</v>
      </c>
      <c r="O1116" s="70">
        <v>3</v>
      </c>
      <c r="P1116" s="70" t="s">
        <v>68</v>
      </c>
      <c r="Q1116" s="70" t="s">
        <v>68</v>
      </c>
      <c r="R1116" s="66"/>
      <c r="S1116" s="67"/>
    </row>
    <row r="1117" spans="2:19" x14ac:dyDescent="0.3">
      <c r="B1117" s="66" t="s">
        <v>306</v>
      </c>
      <c r="C1117" s="67" t="s">
        <v>1767</v>
      </c>
      <c r="D1117" s="68" t="s">
        <v>64</v>
      </c>
      <c r="E1117" s="68" t="s">
        <v>65</v>
      </c>
      <c r="F1117" s="69" t="s">
        <v>1762</v>
      </c>
      <c r="G1117" s="68" t="s">
        <v>64</v>
      </c>
      <c r="H1117" s="68" t="s">
        <v>64</v>
      </c>
      <c r="I1117" s="68" t="s">
        <v>66</v>
      </c>
      <c r="J1117" s="68" t="s">
        <v>65</v>
      </c>
      <c r="K1117" s="70">
        <v>0</v>
      </c>
      <c r="L1117" s="70">
        <v>0</v>
      </c>
      <c r="M1117" s="70">
        <v>0</v>
      </c>
      <c r="N1117" s="70">
        <v>3</v>
      </c>
      <c r="O1117" s="70">
        <v>3</v>
      </c>
      <c r="P1117" s="70" t="s">
        <v>68</v>
      </c>
      <c r="Q1117" s="70" t="s">
        <v>68</v>
      </c>
      <c r="R1117" s="66"/>
      <c r="S1117" s="67"/>
    </row>
    <row r="1118" spans="2:19" x14ac:dyDescent="0.3">
      <c r="B1118" s="66" t="s">
        <v>544</v>
      </c>
      <c r="C1118" s="67" t="s">
        <v>545</v>
      </c>
      <c r="D1118" s="68" t="s">
        <v>65</v>
      </c>
      <c r="E1118" s="68" t="s">
        <v>64</v>
      </c>
      <c r="F1118" s="69">
        <v>2247923420101</v>
      </c>
      <c r="G1118" s="68" t="s">
        <v>64</v>
      </c>
      <c r="H1118" s="68" t="s">
        <v>64</v>
      </c>
      <c r="I1118" s="68" t="s">
        <v>66</v>
      </c>
      <c r="J1118" s="68" t="s">
        <v>65</v>
      </c>
      <c r="K1118" s="70">
        <v>0</v>
      </c>
      <c r="L1118" s="70">
        <v>0</v>
      </c>
      <c r="M1118" s="70">
        <v>0</v>
      </c>
      <c r="N1118" s="70">
        <v>3</v>
      </c>
      <c r="O1118" s="70">
        <v>3</v>
      </c>
      <c r="P1118" s="70" t="s">
        <v>68</v>
      </c>
      <c r="Q1118" s="70" t="s">
        <v>68</v>
      </c>
      <c r="R1118" s="66"/>
      <c r="S1118" s="67"/>
    </row>
    <row r="1119" spans="2:19" x14ac:dyDescent="0.3">
      <c r="B1119" s="66" t="s">
        <v>522</v>
      </c>
      <c r="C1119" s="67" t="s">
        <v>180</v>
      </c>
      <c r="D1119" s="68" t="s">
        <v>65</v>
      </c>
      <c r="E1119" s="68" t="s">
        <v>64</v>
      </c>
      <c r="F1119" s="69">
        <v>1784662040205</v>
      </c>
      <c r="G1119" s="68" t="s">
        <v>64</v>
      </c>
      <c r="H1119" s="68" t="s">
        <v>64</v>
      </c>
      <c r="I1119" s="68" t="s">
        <v>66</v>
      </c>
      <c r="J1119" s="68" t="s">
        <v>65</v>
      </c>
      <c r="K1119" s="70">
        <v>0</v>
      </c>
      <c r="L1119" s="70">
        <v>0</v>
      </c>
      <c r="M1119" s="70">
        <v>0</v>
      </c>
      <c r="N1119" s="70">
        <v>3</v>
      </c>
      <c r="O1119" s="70">
        <v>3</v>
      </c>
      <c r="P1119" s="70" t="s">
        <v>68</v>
      </c>
      <c r="Q1119" s="70" t="s">
        <v>68</v>
      </c>
      <c r="R1119" s="66"/>
      <c r="S1119" s="67"/>
    </row>
    <row r="1120" spans="2:19" x14ac:dyDescent="0.3">
      <c r="B1120" s="66" t="s">
        <v>530</v>
      </c>
      <c r="C1120" s="67" t="s">
        <v>531</v>
      </c>
      <c r="D1120" s="68" t="s">
        <v>65</v>
      </c>
      <c r="E1120" s="68" t="s">
        <v>64</v>
      </c>
      <c r="F1120" s="69">
        <v>2216028951304</v>
      </c>
      <c r="G1120" s="68" t="s">
        <v>64</v>
      </c>
      <c r="H1120" s="68" t="s">
        <v>64</v>
      </c>
      <c r="I1120" s="68" t="s">
        <v>65</v>
      </c>
      <c r="J1120" s="68" t="s">
        <v>66</v>
      </c>
      <c r="K1120" s="70">
        <v>0</v>
      </c>
      <c r="L1120" s="70">
        <v>0</v>
      </c>
      <c r="M1120" s="70">
        <v>0</v>
      </c>
      <c r="N1120" s="70">
        <v>3</v>
      </c>
      <c r="O1120" s="70">
        <v>3</v>
      </c>
      <c r="P1120" s="70" t="s">
        <v>68</v>
      </c>
      <c r="Q1120" s="70" t="s">
        <v>68</v>
      </c>
      <c r="R1120" s="66"/>
      <c r="S1120" s="67"/>
    </row>
    <row r="1121" spans="2:19" x14ac:dyDescent="0.3">
      <c r="B1121" s="66" t="s">
        <v>546</v>
      </c>
      <c r="C1121" s="67" t="s">
        <v>204</v>
      </c>
      <c r="D1121" s="68" t="s">
        <v>65</v>
      </c>
      <c r="E1121" s="68" t="s">
        <v>64</v>
      </c>
      <c r="F1121" s="69">
        <v>2352803560101</v>
      </c>
      <c r="G1121" s="68" t="s">
        <v>64</v>
      </c>
      <c r="H1121" s="68" t="s">
        <v>64</v>
      </c>
      <c r="I1121" s="68" t="s">
        <v>66</v>
      </c>
      <c r="J1121" s="68" t="s">
        <v>65</v>
      </c>
      <c r="K1121" s="70">
        <v>0</v>
      </c>
      <c r="L1121" s="70">
        <v>0</v>
      </c>
      <c r="M1121" s="70">
        <v>0</v>
      </c>
      <c r="N1121" s="70">
        <v>3</v>
      </c>
      <c r="O1121" s="70">
        <v>3</v>
      </c>
      <c r="P1121" s="70" t="s">
        <v>68</v>
      </c>
      <c r="Q1121" s="70" t="s">
        <v>68</v>
      </c>
      <c r="R1121" s="66"/>
      <c r="S1121" s="67"/>
    </row>
    <row r="1122" spans="2:19" x14ac:dyDescent="0.3">
      <c r="B1122" s="66" t="s">
        <v>350</v>
      </c>
      <c r="C1122" s="67" t="s">
        <v>104</v>
      </c>
      <c r="D1122" s="68" t="s">
        <v>64</v>
      </c>
      <c r="E1122" s="68" t="s">
        <v>65</v>
      </c>
      <c r="F1122" s="69" t="s">
        <v>1762</v>
      </c>
      <c r="G1122" s="68" t="s">
        <v>64</v>
      </c>
      <c r="H1122" s="68" t="s">
        <v>64</v>
      </c>
      <c r="I1122" s="68" t="s">
        <v>66</v>
      </c>
      <c r="J1122" s="68" t="s">
        <v>65</v>
      </c>
      <c r="K1122" s="70">
        <v>0</v>
      </c>
      <c r="L1122" s="70">
        <v>0</v>
      </c>
      <c r="M1122" s="70">
        <v>0</v>
      </c>
      <c r="N1122" s="70">
        <v>3</v>
      </c>
      <c r="O1122" s="70">
        <v>3</v>
      </c>
      <c r="P1122" s="70" t="s">
        <v>68</v>
      </c>
      <c r="Q1122" s="70" t="s">
        <v>68</v>
      </c>
      <c r="R1122" s="66"/>
      <c r="S1122" s="67"/>
    </row>
    <row r="1123" spans="2:19" x14ac:dyDescent="0.3">
      <c r="B1123" s="66" t="s">
        <v>113</v>
      </c>
      <c r="C1123" s="67" t="s">
        <v>1770</v>
      </c>
      <c r="D1123" s="68" t="s">
        <v>64</v>
      </c>
      <c r="E1123" s="68" t="s">
        <v>65</v>
      </c>
      <c r="F1123" s="69" t="s">
        <v>1762</v>
      </c>
      <c r="G1123" s="68" t="s">
        <v>64</v>
      </c>
      <c r="H1123" s="68" t="s">
        <v>64</v>
      </c>
      <c r="I1123" s="68" t="s">
        <v>66</v>
      </c>
      <c r="J1123" s="68" t="s">
        <v>65</v>
      </c>
      <c r="K1123" s="70">
        <v>0</v>
      </c>
      <c r="L1123" s="70">
        <v>0</v>
      </c>
      <c r="M1123" s="70">
        <v>0</v>
      </c>
      <c r="N1123" s="70">
        <v>3</v>
      </c>
      <c r="O1123" s="70">
        <v>3</v>
      </c>
      <c r="P1123" s="70" t="s">
        <v>68</v>
      </c>
      <c r="Q1123" s="70" t="s">
        <v>68</v>
      </c>
      <c r="R1123" s="66"/>
      <c r="S1123" s="67"/>
    </row>
    <row r="1124" spans="2:19" x14ac:dyDescent="0.3">
      <c r="B1124" s="66" t="s">
        <v>1797</v>
      </c>
      <c r="C1124" s="67" t="s">
        <v>1405</v>
      </c>
      <c r="D1124" s="68" t="s">
        <v>65</v>
      </c>
      <c r="E1124" s="68" t="s">
        <v>64</v>
      </c>
      <c r="F1124" s="69" t="s">
        <v>1762</v>
      </c>
      <c r="G1124" s="68" t="s">
        <v>64</v>
      </c>
      <c r="H1124" s="68" t="s">
        <v>65</v>
      </c>
      <c r="I1124" s="68" t="s">
        <v>66</v>
      </c>
      <c r="J1124" s="68" t="s">
        <v>66</v>
      </c>
      <c r="K1124" s="70">
        <v>0</v>
      </c>
      <c r="L1124" s="70">
        <v>0</v>
      </c>
      <c r="M1124" s="70">
        <v>0</v>
      </c>
      <c r="N1124" s="70">
        <v>3</v>
      </c>
      <c r="O1124" s="70">
        <v>3</v>
      </c>
      <c r="P1124" s="70" t="s">
        <v>68</v>
      </c>
      <c r="Q1124" s="70" t="s">
        <v>68</v>
      </c>
      <c r="R1124" s="66"/>
      <c r="S1124" s="67"/>
    </row>
    <row r="1125" spans="2:19" x14ac:dyDescent="0.3">
      <c r="B1125" s="66" t="s">
        <v>1481</v>
      </c>
      <c r="C1125" s="67" t="s">
        <v>186</v>
      </c>
      <c r="D1125" s="68" t="s">
        <v>65</v>
      </c>
      <c r="E1125" s="68" t="s">
        <v>64</v>
      </c>
      <c r="F1125" s="69" t="s">
        <v>1762</v>
      </c>
      <c r="G1125" s="68" t="s">
        <v>64</v>
      </c>
      <c r="H1125" s="68" t="s">
        <v>65</v>
      </c>
      <c r="I1125" s="68" t="s">
        <v>66</v>
      </c>
      <c r="J1125" s="68" t="s">
        <v>66</v>
      </c>
      <c r="K1125" s="70">
        <v>0</v>
      </c>
      <c r="L1125" s="70">
        <v>0</v>
      </c>
      <c r="M1125" s="70">
        <v>0</v>
      </c>
      <c r="N1125" s="70">
        <v>3</v>
      </c>
      <c r="O1125" s="70">
        <v>3</v>
      </c>
      <c r="P1125" s="70" t="s">
        <v>68</v>
      </c>
      <c r="Q1125" s="70" t="s">
        <v>68</v>
      </c>
      <c r="R1125" s="66"/>
      <c r="S1125" s="67"/>
    </row>
    <row r="1126" spans="2:19" x14ac:dyDescent="0.3">
      <c r="B1126" s="66" t="s">
        <v>1798</v>
      </c>
      <c r="C1126" s="67" t="s">
        <v>1799</v>
      </c>
      <c r="D1126" s="68" t="s">
        <v>65</v>
      </c>
      <c r="E1126" s="68" t="s">
        <v>64</v>
      </c>
      <c r="F1126" s="69" t="s">
        <v>1762</v>
      </c>
      <c r="G1126" s="68" t="s">
        <v>65</v>
      </c>
      <c r="H1126" s="68" t="s">
        <v>64</v>
      </c>
      <c r="I1126" s="68" t="s">
        <v>66</v>
      </c>
      <c r="J1126" s="68" t="s">
        <v>66</v>
      </c>
      <c r="K1126" s="70">
        <v>0</v>
      </c>
      <c r="L1126" s="70">
        <v>0</v>
      </c>
      <c r="M1126" s="70">
        <v>0</v>
      </c>
      <c r="N1126" s="70">
        <v>3</v>
      </c>
      <c r="O1126" s="70">
        <v>3</v>
      </c>
      <c r="P1126" s="70" t="s">
        <v>68</v>
      </c>
      <c r="Q1126" s="70" t="s">
        <v>68</v>
      </c>
      <c r="R1126" s="66"/>
      <c r="S1126" s="67"/>
    </row>
    <row r="1127" spans="2:19" x14ac:dyDescent="0.3">
      <c r="B1127" s="66" t="s">
        <v>181</v>
      </c>
      <c r="C1127" s="67" t="s">
        <v>504</v>
      </c>
      <c r="D1127" s="68" t="s">
        <v>64</v>
      </c>
      <c r="E1127" s="68" t="s">
        <v>65</v>
      </c>
      <c r="F1127" s="69" t="s">
        <v>1762</v>
      </c>
      <c r="G1127" s="68" t="s">
        <v>64</v>
      </c>
      <c r="H1127" s="68" t="s">
        <v>65</v>
      </c>
      <c r="I1127" s="68" t="s">
        <v>66</v>
      </c>
      <c r="J1127" s="68" t="s">
        <v>66</v>
      </c>
      <c r="K1127" s="70">
        <v>0</v>
      </c>
      <c r="L1127" s="70">
        <v>0</v>
      </c>
      <c r="M1127" s="70">
        <v>0</v>
      </c>
      <c r="N1127" s="70">
        <v>3</v>
      </c>
      <c r="O1127" s="70">
        <v>3</v>
      </c>
      <c r="P1127" s="70" t="s">
        <v>68</v>
      </c>
      <c r="Q1127" s="70" t="s">
        <v>68</v>
      </c>
      <c r="R1127" s="66"/>
      <c r="S1127" s="67"/>
    </row>
    <row r="1128" spans="2:19" x14ac:dyDescent="0.3">
      <c r="B1128" s="66" t="s">
        <v>1780</v>
      </c>
      <c r="C1128" s="67" t="s">
        <v>217</v>
      </c>
      <c r="D1128" s="68" t="s">
        <v>65</v>
      </c>
      <c r="E1128" s="68" t="s">
        <v>64</v>
      </c>
      <c r="F1128" s="69" t="s">
        <v>1762</v>
      </c>
      <c r="G1128" s="68" t="s">
        <v>64</v>
      </c>
      <c r="H1128" s="68" t="s">
        <v>65</v>
      </c>
      <c r="I1128" s="68" t="s">
        <v>66</v>
      </c>
      <c r="J1128" s="68" t="s">
        <v>66</v>
      </c>
      <c r="K1128" s="70">
        <v>0</v>
      </c>
      <c r="L1128" s="70">
        <v>0</v>
      </c>
      <c r="M1128" s="70">
        <v>0</v>
      </c>
      <c r="N1128" s="70">
        <v>3</v>
      </c>
      <c r="O1128" s="70">
        <v>3</v>
      </c>
      <c r="P1128" s="70" t="s">
        <v>68</v>
      </c>
      <c r="Q1128" s="70" t="s">
        <v>68</v>
      </c>
      <c r="R1128" s="66"/>
      <c r="S1128" s="67"/>
    </row>
    <row r="1129" spans="2:19" x14ac:dyDescent="0.3">
      <c r="B1129" s="66" t="s">
        <v>174</v>
      </c>
      <c r="C1129" s="67" t="s">
        <v>545</v>
      </c>
      <c r="D1129" s="68" t="s">
        <v>64</v>
      </c>
      <c r="E1129" s="68" t="s">
        <v>65</v>
      </c>
      <c r="F1129" s="69" t="s">
        <v>1762</v>
      </c>
      <c r="G1129" s="68" t="s">
        <v>64</v>
      </c>
      <c r="H1129" s="68" t="s">
        <v>65</v>
      </c>
      <c r="I1129" s="68" t="s">
        <v>66</v>
      </c>
      <c r="J1129" s="68" t="s">
        <v>66</v>
      </c>
      <c r="K1129" s="70">
        <v>0</v>
      </c>
      <c r="L1129" s="70">
        <v>0</v>
      </c>
      <c r="M1129" s="70">
        <v>0</v>
      </c>
      <c r="N1129" s="70">
        <v>3</v>
      </c>
      <c r="O1129" s="70">
        <v>3</v>
      </c>
      <c r="P1129" s="70" t="s">
        <v>68</v>
      </c>
      <c r="Q1129" s="70" t="s">
        <v>68</v>
      </c>
      <c r="R1129" s="66"/>
      <c r="S1129" s="67"/>
    </row>
    <row r="1130" spans="2:19" x14ac:dyDescent="0.3">
      <c r="B1130" s="66" t="s">
        <v>547</v>
      </c>
      <c r="C1130" s="67" t="s">
        <v>548</v>
      </c>
      <c r="D1130" s="68" t="s">
        <v>65</v>
      </c>
      <c r="E1130" s="68" t="s">
        <v>64</v>
      </c>
      <c r="F1130" s="69">
        <v>18889941700101</v>
      </c>
      <c r="G1130" s="68" t="s">
        <v>64</v>
      </c>
      <c r="H1130" s="68" t="s">
        <v>64</v>
      </c>
      <c r="I1130" s="68" t="s">
        <v>66</v>
      </c>
      <c r="J1130" s="68" t="s">
        <v>65</v>
      </c>
      <c r="K1130" s="70">
        <v>0</v>
      </c>
      <c r="L1130" s="70">
        <v>0</v>
      </c>
      <c r="M1130" s="70">
        <v>0</v>
      </c>
      <c r="N1130" s="70">
        <v>3</v>
      </c>
      <c r="O1130" s="70">
        <v>3</v>
      </c>
      <c r="P1130" s="70" t="s">
        <v>68</v>
      </c>
      <c r="Q1130" s="70" t="s">
        <v>68</v>
      </c>
      <c r="R1130" s="66"/>
      <c r="S1130" s="67"/>
    </row>
    <row r="1131" spans="2:19" x14ac:dyDescent="0.3">
      <c r="B1131" s="66" t="s">
        <v>1780</v>
      </c>
      <c r="C1131" s="67" t="s">
        <v>392</v>
      </c>
      <c r="D1131" s="68" t="s">
        <v>65</v>
      </c>
      <c r="E1131" s="68" t="s">
        <v>64</v>
      </c>
      <c r="F1131" s="69" t="s">
        <v>1762</v>
      </c>
      <c r="G1131" s="68" t="s">
        <v>64</v>
      </c>
      <c r="H1131" s="68" t="s">
        <v>65</v>
      </c>
      <c r="I1131" s="68" t="s">
        <v>66</v>
      </c>
      <c r="J1131" s="68" t="s">
        <v>66</v>
      </c>
      <c r="K1131" s="70">
        <v>0</v>
      </c>
      <c r="L1131" s="70">
        <v>0</v>
      </c>
      <c r="M1131" s="70">
        <v>0</v>
      </c>
      <c r="N1131" s="70">
        <v>3</v>
      </c>
      <c r="O1131" s="70">
        <v>3</v>
      </c>
      <c r="P1131" s="70" t="s">
        <v>68</v>
      </c>
      <c r="Q1131" s="70" t="s">
        <v>68</v>
      </c>
      <c r="R1131" s="66"/>
      <c r="S1131" s="67"/>
    </row>
    <row r="1132" spans="2:19" x14ac:dyDescent="0.3">
      <c r="B1132" s="66" t="s">
        <v>1800</v>
      </c>
      <c r="C1132" s="67" t="s">
        <v>192</v>
      </c>
      <c r="D1132" s="68" t="s">
        <v>64</v>
      </c>
      <c r="E1132" s="68" t="s">
        <v>65</v>
      </c>
      <c r="F1132" s="69" t="s">
        <v>1762</v>
      </c>
      <c r="G1132" s="68" t="s">
        <v>65</v>
      </c>
      <c r="H1132" s="68" t="s">
        <v>64</v>
      </c>
      <c r="I1132" s="68" t="s">
        <v>66</v>
      </c>
      <c r="J1132" s="68" t="s">
        <v>66</v>
      </c>
      <c r="K1132" s="70">
        <v>0</v>
      </c>
      <c r="L1132" s="70">
        <v>0</v>
      </c>
      <c r="M1132" s="70">
        <v>0</v>
      </c>
      <c r="N1132" s="70">
        <v>3</v>
      </c>
      <c r="O1132" s="70">
        <v>3</v>
      </c>
      <c r="P1132" s="70" t="s">
        <v>68</v>
      </c>
      <c r="Q1132" s="70" t="s">
        <v>68</v>
      </c>
      <c r="R1132" s="66"/>
      <c r="S1132" s="67"/>
    </row>
    <row r="1133" spans="2:19" x14ac:dyDescent="0.3">
      <c r="B1133" s="66" t="s">
        <v>1801</v>
      </c>
      <c r="C1133" s="67" t="s">
        <v>192</v>
      </c>
      <c r="D1133" s="68" t="s">
        <v>65</v>
      </c>
      <c r="E1133" s="68" t="s">
        <v>64</v>
      </c>
      <c r="F1133" s="69" t="s">
        <v>1762</v>
      </c>
      <c r="G1133" s="68" t="s">
        <v>65</v>
      </c>
      <c r="H1133" s="68" t="s">
        <v>64</v>
      </c>
      <c r="I1133" s="68" t="s">
        <v>66</v>
      </c>
      <c r="J1133" s="68" t="s">
        <v>66</v>
      </c>
      <c r="K1133" s="70">
        <v>0</v>
      </c>
      <c r="L1133" s="70">
        <v>0</v>
      </c>
      <c r="M1133" s="70">
        <v>0</v>
      </c>
      <c r="N1133" s="70">
        <v>3</v>
      </c>
      <c r="O1133" s="70">
        <v>3</v>
      </c>
      <c r="P1133" s="70" t="s">
        <v>68</v>
      </c>
      <c r="Q1133" s="70" t="s">
        <v>68</v>
      </c>
      <c r="R1133" s="66"/>
      <c r="S1133" s="67"/>
    </row>
    <row r="1134" spans="2:19" x14ac:dyDescent="0.3">
      <c r="B1134" s="66" t="s">
        <v>350</v>
      </c>
      <c r="C1134" s="67" t="s">
        <v>1802</v>
      </c>
      <c r="D1134" s="68" t="s">
        <v>64</v>
      </c>
      <c r="E1134" s="68" t="s">
        <v>65</v>
      </c>
      <c r="F1134" s="69" t="s">
        <v>1762</v>
      </c>
      <c r="G1134" s="68" t="s">
        <v>65</v>
      </c>
      <c r="H1134" s="68" t="s">
        <v>64</v>
      </c>
      <c r="I1134" s="68" t="s">
        <v>66</v>
      </c>
      <c r="J1134" s="68" t="s">
        <v>66</v>
      </c>
      <c r="K1134" s="70">
        <v>0</v>
      </c>
      <c r="L1134" s="70">
        <v>0</v>
      </c>
      <c r="M1134" s="70">
        <v>0</v>
      </c>
      <c r="N1134" s="70">
        <v>3</v>
      </c>
      <c r="O1134" s="70">
        <v>3</v>
      </c>
      <c r="P1134" s="70" t="s">
        <v>68</v>
      </c>
      <c r="Q1134" s="70" t="s">
        <v>68</v>
      </c>
      <c r="R1134" s="66"/>
      <c r="S1134" s="67"/>
    </row>
    <row r="1135" spans="2:19" x14ac:dyDescent="0.3">
      <c r="B1135" s="66" t="s">
        <v>547</v>
      </c>
      <c r="C1135" s="67" t="s">
        <v>549</v>
      </c>
      <c r="D1135" s="68" t="s">
        <v>65</v>
      </c>
      <c r="E1135" s="68" t="s">
        <v>64</v>
      </c>
      <c r="F1135" s="69">
        <v>2335173911205</v>
      </c>
      <c r="G1135" s="68" t="s">
        <v>64</v>
      </c>
      <c r="H1135" s="68" t="s">
        <v>64</v>
      </c>
      <c r="I1135" s="68" t="s">
        <v>65</v>
      </c>
      <c r="J1135" s="68" t="s">
        <v>66</v>
      </c>
      <c r="K1135" s="70">
        <v>0</v>
      </c>
      <c r="L1135" s="70">
        <v>0</v>
      </c>
      <c r="M1135" s="70">
        <v>0</v>
      </c>
      <c r="N1135" s="70">
        <v>3</v>
      </c>
      <c r="O1135" s="70">
        <v>3</v>
      </c>
      <c r="P1135" s="70" t="s">
        <v>68</v>
      </c>
      <c r="Q1135" s="70" t="s">
        <v>68</v>
      </c>
      <c r="R1135" s="66"/>
      <c r="S1135" s="67"/>
    </row>
    <row r="1136" spans="2:19" x14ac:dyDescent="0.3">
      <c r="B1136" s="66" t="s">
        <v>550</v>
      </c>
      <c r="C1136" s="67" t="s">
        <v>444</v>
      </c>
      <c r="D1136" s="68" t="s">
        <v>65</v>
      </c>
      <c r="E1136" s="68" t="s">
        <v>64</v>
      </c>
      <c r="F1136" s="69">
        <v>2469593200101</v>
      </c>
      <c r="G1136" s="68" t="s">
        <v>64</v>
      </c>
      <c r="H1136" s="68" t="s">
        <v>65</v>
      </c>
      <c r="I1136" s="68" t="s">
        <v>66</v>
      </c>
      <c r="J1136" s="68" t="s">
        <v>66</v>
      </c>
      <c r="K1136" s="70">
        <v>0</v>
      </c>
      <c r="L1136" s="70">
        <v>0</v>
      </c>
      <c r="M1136" s="70">
        <v>0</v>
      </c>
      <c r="N1136" s="70">
        <v>3</v>
      </c>
      <c r="O1136" s="70">
        <v>3</v>
      </c>
      <c r="P1136" s="70" t="s">
        <v>68</v>
      </c>
      <c r="Q1136" s="70" t="s">
        <v>68</v>
      </c>
      <c r="R1136" s="66"/>
      <c r="S1136" s="67"/>
    </row>
    <row r="1137" spans="2:19" x14ac:dyDescent="0.3">
      <c r="B1137" s="66" t="s">
        <v>1602</v>
      </c>
      <c r="C1137" s="67" t="s">
        <v>1803</v>
      </c>
      <c r="D1137" s="68" t="s">
        <v>64</v>
      </c>
      <c r="E1137" s="68" t="s">
        <v>65</v>
      </c>
      <c r="F1137" s="69" t="s">
        <v>1762</v>
      </c>
      <c r="G1137" s="68" t="s">
        <v>64</v>
      </c>
      <c r="H1137" s="68" t="s">
        <v>64</v>
      </c>
      <c r="I1137" s="68" t="s">
        <v>65</v>
      </c>
      <c r="J1137" s="68" t="s">
        <v>66</v>
      </c>
      <c r="K1137" s="70">
        <v>0</v>
      </c>
      <c r="L1137" s="70">
        <v>0</v>
      </c>
      <c r="M1137" s="70">
        <v>0</v>
      </c>
      <c r="N1137" s="70">
        <v>3</v>
      </c>
      <c r="O1137" s="70">
        <v>3</v>
      </c>
      <c r="P1137" s="70" t="s">
        <v>68</v>
      </c>
      <c r="Q1137" s="70" t="s">
        <v>68</v>
      </c>
      <c r="R1137" s="66"/>
      <c r="S1137" s="67"/>
    </row>
    <row r="1138" spans="2:19" x14ac:dyDescent="0.3">
      <c r="B1138" s="66" t="s">
        <v>350</v>
      </c>
      <c r="C1138" s="67" t="s">
        <v>190</v>
      </c>
      <c r="D1138" s="68" t="s">
        <v>64</v>
      </c>
      <c r="E1138" s="68" t="s">
        <v>65</v>
      </c>
      <c r="F1138" s="69" t="s">
        <v>1762</v>
      </c>
      <c r="G1138" s="68" t="s">
        <v>64</v>
      </c>
      <c r="H1138" s="68" t="s">
        <v>64</v>
      </c>
      <c r="I1138" s="68" t="s">
        <v>66</v>
      </c>
      <c r="J1138" s="68" t="s">
        <v>65</v>
      </c>
      <c r="K1138" s="70">
        <v>0</v>
      </c>
      <c r="L1138" s="70">
        <v>0</v>
      </c>
      <c r="M1138" s="70">
        <v>0</v>
      </c>
      <c r="N1138" s="70">
        <v>3</v>
      </c>
      <c r="O1138" s="70">
        <v>3</v>
      </c>
      <c r="P1138" s="70" t="s">
        <v>68</v>
      </c>
      <c r="Q1138" s="70" t="s">
        <v>68</v>
      </c>
      <c r="R1138" s="66"/>
      <c r="S1138" s="67"/>
    </row>
    <row r="1139" spans="2:19" x14ac:dyDescent="0.3">
      <c r="B1139" s="66" t="s">
        <v>1804</v>
      </c>
      <c r="C1139" s="67" t="s">
        <v>190</v>
      </c>
      <c r="D1139" s="68" t="s">
        <v>65</v>
      </c>
      <c r="E1139" s="68" t="s">
        <v>64</v>
      </c>
      <c r="F1139" s="69" t="s">
        <v>1762</v>
      </c>
      <c r="G1139" s="68" t="s">
        <v>64</v>
      </c>
      <c r="H1139" s="68" t="s">
        <v>64</v>
      </c>
      <c r="I1139" s="68" t="s">
        <v>66</v>
      </c>
      <c r="J1139" s="68" t="s">
        <v>65</v>
      </c>
      <c r="K1139" s="70">
        <v>0</v>
      </c>
      <c r="L1139" s="70">
        <v>0</v>
      </c>
      <c r="M1139" s="70">
        <v>0</v>
      </c>
      <c r="N1139" s="70">
        <v>3</v>
      </c>
      <c r="O1139" s="70">
        <v>3</v>
      </c>
      <c r="P1139" s="70" t="s">
        <v>68</v>
      </c>
      <c r="Q1139" s="70" t="s">
        <v>68</v>
      </c>
      <c r="R1139" s="66"/>
      <c r="S1139" s="67"/>
    </row>
    <row r="1140" spans="2:19" x14ac:dyDescent="0.3">
      <c r="B1140" s="66" t="s">
        <v>220</v>
      </c>
      <c r="C1140" s="67" t="s">
        <v>1805</v>
      </c>
      <c r="D1140" s="68" t="s">
        <v>65</v>
      </c>
      <c r="E1140" s="68" t="s">
        <v>64</v>
      </c>
      <c r="F1140" s="69" t="s">
        <v>1762</v>
      </c>
      <c r="G1140" s="68" t="s">
        <v>64</v>
      </c>
      <c r="H1140" s="68" t="s">
        <v>64</v>
      </c>
      <c r="I1140" s="68" t="s">
        <v>65</v>
      </c>
      <c r="J1140" s="68" t="s">
        <v>66</v>
      </c>
      <c r="K1140" s="70">
        <v>0</v>
      </c>
      <c r="L1140" s="70">
        <v>0</v>
      </c>
      <c r="M1140" s="70">
        <v>0</v>
      </c>
      <c r="N1140" s="70">
        <v>3</v>
      </c>
      <c r="O1140" s="70">
        <v>3</v>
      </c>
      <c r="P1140" s="70" t="s">
        <v>68</v>
      </c>
      <c r="Q1140" s="70" t="s">
        <v>68</v>
      </c>
      <c r="R1140" s="66"/>
      <c r="S1140" s="67"/>
    </row>
    <row r="1141" spans="2:19" x14ac:dyDescent="0.3">
      <c r="B1141" s="66" t="s">
        <v>1371</v>
      </c>
      <c r="C1141" s="67" t="s">
        <v>163</v>
      </c>
      <c r="D1141" s="68" t="s">
        <v>65</v>
      </c>
      <c r="E1141" s="68" t="s">
        <v>64</v>
      </c>
      <c r="F1141" s="69" t="s">
        <v>1762</v>
      </c>
      <c r="G1141" s="68" t="s">
        <v>64</v>
      </c>
      <c r="H1141" s="68" t="s">
        <v>64</v>
      </c>
      <c r="I1141" s="68" t="s">
        <v>66</v>
      </c>
      <c r="J1141" s="68" t="s">
        <v>65</v>
      </c>
      <c r="K1141" s="70">
        <v>0</v>
      </c>
      <c r="L1141" s="70">
        <v>0</v>
      </c>
      <c r="M1141" s="70">
        <v>0</v>
      </c>
      <c r="N1141" s="70">
        <v>3</v>
      </c>
      <c r="O1141" s="70">
        <v>3</v>
      </c>
      <c r="P1141" s="70" t="s">
        <v>68</v>
      </c>
      <c r="Q1141" s="70" t="s">
        <v>68</v>
      </c>
      <c r="R1141" s="66"/>
      <c r="S1141" s="67"/>
    </row>
    <row r="1142" spans="2:19" x14ac:dyDescent="0.3">
      <c r="B1142" s="66" t="s">
        <v>206</v>
      </c>
      <c r="C1142" s="67" t="s">
        <v>1806</v>
      </c>
      <c r="D1142" s="68" t="s">
        <v>65</v>
      </c>
      <c r="E1142" s="68" t="s">
        <v>64</v>
      </c>
      <c r="F1142" s="69" t="s">
        <v>1762</v>
      </c>
      <c r="G1142" s="68" t="s">
        <v>64</v>
      </c>
      <c r="H1142" s="68" t="s">
        <v>64</v>
      </c>
      <c r="I1142" s="68" t="s">
        <v>66</v>
      </c>
      <c r="J1142" s="68" t="s">
        <v>65</v>
      </c>
      <c r="K1142" s="70">
        <v>0</v>
      </c>
      <c r="L1142" s="70">
        <v>0</v>
      </c>
      <c r="M1142" s="70">
        <v>0</v>
      </c>
      <c r="N1142" s="70">
        <v>3</v>
      </c>
      <c r="O1142" s="70">
        <v>3</v>
      </c>
      <c r="P1142" s="70" t="s">
        <v>68</v>
      </c>
      <c r="Q1142" s="70" t="s">
        <v>68</v>
      </c>
      <c r="R1142" s="66"/>
      <c r="S1142" s="67"/>
    </row>
    <row r="1143" spans="2:19" x14ac:dyDescent="0.3">
      <c r="B1143" s="66" t="s">
        <v>1807</v>
      </c>
      <c r="C1143" s="67" t="s">
        <v>1808</v>
      </c>
      <c r="D1143" s="68" t="s">
        <v>64</v>
      </c>
      <c r="E1143" s="68" t="s">
        <v>65</v>
      </c>
      <c r="F1143" s="69" t="s">
        <v>1762</v>
      </c>
      <c r="G1143" s="68" t="s">
        <v>65</v>
      </c>
      <c r="H1143" s="68" t="s">
        <v>65</v>
      </c>
      <c r="I1143" s="68" t="s">
        <v>66</v>
      </c>
      <c r="J1143" s="68" t="s">
        <v>66</v>
      </c>
      <c r="K1143" s="70">
        <v>0</v>
      </c>
      <c r="L1143" s="70">
        <v>0</v>
      </c>
      <c r="M1143" s="70">
        <v>0</v>
      </c>
      <c r="N1143" s="70">
        <v>3</v>
      </c>
      <c r="O1143" s="70">
        <v>3</v>
      </c>
      <c r="P1143" s="70" t="s">
        <v>68</v>
      </c>
      <c r="Q1143" s="70" t="s">
        <v>68</v>
      </c>
      <c r="R1143" s="66"/>
      <c r="S1143" s="67"/>
    </row>
    <row r="1144" spans="2:19" x14ac:dyDescent="0.3">
      <c r="B1144" s="66" t="s">
        <v>172</v>
      </c>
      <c r="C1144" s="67" t="s">
        <v>173</v>
      </c>
      <c r="D1144" s="68" t="s">
        <v>64</v>
      </c>
      <c r="E1144" s="68" t="s">
        <v>65</v>
      </c>
      <c r="F1144" s="69" t="s">
        <v>1762</v>
      </c>
      <c r="G1144" s="68" t="s">
        <v>65</v>
      </c>
      <c r="H1144" s="68" t="s">
        <v>64</v>
      </c>
      <c r="I1144" s="68" t="s">
        <v>66</v>
      </c>
      <c r="J1144" s="68" t="s">
        <v>66</v>
      </c>
      <c r="K1144" s="70">
        <v>0</v>
      </c>
      <c r="L1144" s="70">
        <v>0</v>
      </c>
      <c r="M1144" s="70">
        <v>0</v>
      </c>
      <c r="N1144" s="70">
        <v>3</v>
      </c>
      <c r="O1144" s="70">
        <v>3</v>
      </c>
      <c r="P1144" s="70" t="s">
        <v>68</v>
      </c>
      <c r="Q1144" s="70" t="s">
        <v>68</v>
      </c>
      <c r="R1144" s="66"/>
      <c r="S1144" s="67"/>
    </row>
    <row r="1145" spans="2:19" x14ac:dyDescent="0.3">
      <c r="B1145" s="66" t="s">
        <v>472</v>
      </c>
      <c r="C1145" s="67" t="s">
        <v>1809</v>
      </c>
      <c r="D1145" s="68" t="s">
        <v>65</v>
      </c>
      <c r="E1145" s="68" t="s">
        <v>64</v>
      </c>
      <c r="F1145" s="69">
        <v>2641091710101</v>
      </c>
      <c r="G1145" s="68" t="s">
        <v>64</v>
      </c>
      <c r="H1145" s="68" t="s">
        <v>64</v>
      </c>
      <c r="I1145" s="68" t="s">
        <v>66</v>
      </c>
      <c r="J1145" s="68" t="s">
        <v>65</v>
      </c>
      <c r="K1145" s="70">
        <v>0</v>
      </c>
      <c r="L1145" s="70">
        <v>0</v>
      </c>
      <c r="M1145" s="70">
        <v>0</v>
      </c>
      <c r="N1145" s="70">
        <v>3</v>
      </c>
      <c r="O1145" s="70">
        <v>3</v>
      </c>
      <c r="P1145" s="70" t="s">
        <v>68</v>
      </c>
      <c r="Q1145" s="70" t="s">
        <v>68</v>
      </c>
      <c r="R1145" s="66"/>
      <c r="S1145" s="67"/>
    </row>
    <row r="1146" spans="2:19" x14ac:dyDescent="0.3">
      <c r="B1146" s="66" t="s">
        <v>1810</v>
      </c>
      <c r="C1146" s="67" t="s">
        <v>1802</v>
      </c>
      <c r="D1146" s="68" t="s">
        <v>65</v>
      </c>
      <c r="E1146" s="68" t="s">
        <v>64</v>
      </c>
      <c r="F1146" s="69">
        <v>1658408030101</v>
      </c>
      <c r="G1146" s="68" t="s">
        <v>64</v>
      </c>
      <c r="H1146" s="68" t="s">
        <v>64</v>
      </c>
      <c r="I1146" s="68" t="s">
        <v>65</v>
      </c>
      <c r="J1146" s="68" t="s">
        <v>66</v>
      </c>
      <c r="K1146" s="70">
        <v>0</v>
      </c>
      <c r="L1146" s="70">
        <v>0</v>
      </c>
      <c r="M1146" s="70">
        <v>0</v>
      </c>
      <c r="N1146" s="70">
        <v>3</v>
      </c>
      <c r="O1146" s="70">
        <v>3</v>
      </c>
      <c r="P1146" s="70" t="s">
        <v>68</v>
      </c>
      <c r="Q1146" s="70" t="s">
        <v>68</v>
      </c>
      <c r="R1146" s="66"/>
      <c r="S1146" s="67"/>
    </row>
    <row r="1147" spans="2:19" x14ac:dyDescent="0.3">
      <c r="B1147" s="66" t="s">
        <v>369</v>
      </c>
      <c r="C1147" s="67" t="s">
        <v>1811</v>
      </c>
      <c r="D1147" s="68" t="s">
        <v>64</v>
      </c>
      <c r="E1147" s="68" t="s">
        <v>65</v>
      </c>
      <c r="F1147" s="69">
        <v>2481167680111</v>
      </c>
      <c r="G1147" s="68" t="s">
        <v>64</v>
      </c>
      <c r="H1147" s="68" t="s">
        <v>64</v>
      </c>
      <c r="I1147" s="68" t="s">
        <v>65</v>
      </c>
      <c r="J1147" s="68" t="s">
        <v>66</v>
      </c>
      <c r="K1147" s="70">
        <v>0</v>
      </c>
      <c r="L1147" s="70">
        <v>0</v>
      </c>
      <c r="M1147" s="70">
        <v>0</v>
      </c>
      <c r="N1147" s="70">
        <v>3</v>
      </c>
      <c r="O1147" s="70">
        <v>3</v>
      </c>
      <c r="P1147" s="70" t="s">
        <v>68</v>
      </c>
      <c r="Q1147" s="70" t="s">
        <v>68</v>
      </c>
      <c r="R1147" s="66"/>
      <c r="S1147" s="67"/>
    </row>
    <row r="1148" spans="2:19" x14ac:dyDescent="0.3">
      <c r="B1148" s="66" t="s">
        <v>530</v>
      </c>
      <c r="C1148" s="67" t="s">
        <v>531</v>
      </c>
      <c r="D1148" s="68" t="s">
        <v>65</v>
      </c>
      <c r="E1148" s="68" t="s">
        <v>64</v>
      </c>
      <c r="F1148" s="69" t="s">
        <v>1762</v>
      </c>
      <c r="G1148" s="68" t="s">
        <v>64</v>
      </c>
      <c r="H1148" s="68" t="s">
        <v>64</v>
      </c>
      <c r="I1148" s="68" t="s">
        <v>65</v>
      </c>
      <c r="J1148" s="68" t="s">
        <v>66</v>
      </c>
      <c r="K1148" s="70">
        <v>0</v>
      </c>
      <c r="L1148" s="70">
        <v>0</v>
      </c>
      <c r="M1148" s="70">
        <v>0</v>
      </c>
      <c r="N1148" s="70">
        <v>3</v>
      </c>
      <c r="O1148" s="70">
        <v>3</v>
      </c>
      <c r="P1148" s="70" t="s">
        <v>68</v>
      </c>
      <c r="Q1148" s="70" t="s">
        <v>68</v>
      </c>
      <c r="R1148" s="66"/>
      <c r="S1148" s="67"/>
    </row>
    <row r="1149" spans="2:19" x14ac:dyDescent="0.3">
      <c r="B1149" s="66" t="s">
        <v>121</v>
      </c>
      <c r="C1149" s="67" t="s">
        <v>1812</v>
      </c>
      <c r="D1149" s="68" t="s">
        <v>64</v>
      </c>
      <c r="E1149" s="68" t="s">
        <v>65</v>
      </c>
      <c r="F1149" s="69" t="s">
        <v>1762</v>
      </c>
      <c r="G1149" s="68" t="s">
        <v>64</v>
      </c>
      <c r="H1149" s="68" t="s">
        <v>64</v>
      </c>
      <c r="I1149" s="68" t="s">
        <v>65</v>
      </c>
      <c r="J1149" s="68" t="s">
        <v>66</v>
      </c>
      <c r="K1149" s="70">
        <v>0</v>
      </c>
      <c r="L1149" s="70">
        <v>0</v>
      </c>
      <c r="M1149" s="70">
        <v>0</v>
      </c>
      <c r="N1149" s="70">
        <v>3</v>
      </c>
      <c r="O1149" s="70">
        <v>3</v>
      </c>
      <c r="P1149" s="70" t="s">
        <v>68</v>
      </c>
      <c r="Q1149" s="70" t="s">
        <v>68</v>
      </c>
      <c r="R1149" s="66"/>
      <c r="S1149" s="67"/>
    </row>
    <row r="1150" spans="2:19" x14ac:dyDescent="0.3">
      <c r="B1150" s="66" t="s">
        <v>1813</v>
      </c>
      <c r="C1150" s="67" t="s">
        <v>1814</v>
      </c>
      <c r="D1150" s="68" t="s">
        <v>65</v>
      </c>
      <c r="E1150" s="68" t="s">
        <v>64</v>
      </c>
      <c r="F1150" s="69" t="s">
        <v>1762</v>
      </c>
      <c r="G1150" s="68" t="s">
        <v>64</v>
      </c>
      <c r="H1150" s="68" t="s">
        <v>64</v>
      </c>
      <c r="I1150" s="68" t="s">
        <v>65</v>
      </c>
      <c r="J1150" s="68" t="s">
        <v>66</v>
      </c>
      <c r="K1150" s="70">
        <v>0</v>
      </c>
      <c r="L1150" s="70">
        <v>0</v>
      </c>
      <c r="M1150" s="70">
        <v>0</v>
      </c>
      <c r="N1150" s="70">
        <v>3</v>
      </c>
      <c r="O1150" s="70">
        <v>3</v>
      </c>
      <c r="P1150" s="70" t="s">
        <v>68</v>
      </c>
      <c r="Q1150" s="70" t="s">
        <v>68</v>
      </c>
      <c r="R1150" s="66"/>
      <c r="S1150" s="67"/>
    </row>
    <row r="1151" spans="2:19" x14ac:dyDescent="0.3">
      <c r="B1151" s="66" t="s">
        <v>340</v>
      </c>
      <c r="C1151" s="67" t="s">
        <v>190</v>
      </c>
      <c r="D1151" s="68" t="s">
        <v>65</v>
      </c>
      <c r="E1151" s="68" t="s">
        <v>64</v>
      </c>
      <c r="F1151" s="69">
        <v>1989248522103</v>
      </c>
      <c r="G1151" s="68" t="s">
        <v>64</v>
      </c>
      <c r="H1151" s="68" t="s">
        <v>64</v>
      </c>
      <c r="I1151" s="68" t="s">
        <v>66</v>
      </c>
      <c r="J1151" s="68" t="s">
        <v>65</v>
      </c>
      <c r="K1151" s="70">
        <v>0</v>
      </c>
      <c r="L1151" s="70">
        <v>0</v>
      </c>
      <c r="M1151" s="70">
        <v>0</v>
      </c>
      <c r="N1151" s="70">
        <v>3</v>
      </c>
      <c r="O1151" s="70">
        <v>3</v>
      </c>
      <c r="P1151" s="70" t="s">
        <v>68</v>
      </c>
      <c r="Q1151" s="70" t="s">
        <v>68</v>
      </c>
      <c r="R1151" s="66"/>
      <c r="S1151" s="67"/>
    </row>
    <row r="1152" spans="2:19" x14ac:dyDescent="0.3">
      <c r="B1152" s="66" t="s">
        <v>1561</v>
      </c>
      <c r="C1152" s="67" t="s">
        <v>444</v>
      </c>
      <c r="D1152" s="68" t="s">
        <v>65</v>
      </c>
      <c r="E1152" s="68" t="s">
        <v>64</v>
      </c>
      <c r="F1152" s="69">
        <v>2520624340101</v>
      </c>
      <c r="G1152" s="68" t="s">
        <v>64</v>
      </c>
      <c r="H1152" s="68" t="s">
        <v>64</v>
      </c>
      <c r="I1152" s="68" t="s">
        <v>65</v>
      </c>
      <c r="J1152" s="68" t="s">
        <v>66</v>
      </c>
      <c r="K1152" s="70">
        <v>0</v>
      </c>
      <c r="L1152" s="70">
        <v>0</v>
      </c>
      <c r="M1152" s="70">
        <v>0</v>
      </c>
      <c r="N1152" s="70">
        <v>3</v>
      </c>
      <c r="O1152" s="70">
        <v>3</v>
      </c>
      <c r="P1152" s="70" t="s">
        <v>68</v>
      </c>
      <c r="Q1152" s="70" t="s">
        <v>68</v>
      </c>
      <c r="R1152" s="66"/>
      <c r="S1152" s="67"/>
    </row>
    <row r="1153" spans="2:19" x14ac:dyDescent="0.3">
      <c r="B1153" s="66" t="s">
        <v>532</v>
      </c>
      <c r="C1153" s="67" t="s">
        <v>533</v>
      </c>
      <c r="D1153" s="68" t="s">
        <v>65</v>
      </c>
      <c r="E1153" s="68" t="s">
        <v>64</v>
      </c>
      <c r="F1153" s="69">
        <v>1615011292001</v>
      </c>
      <c r="G1153" s="68" t="s">
        <v>64</v>
      </c>
      <c r="H1153" s="68" t="s">
        <v>64</v>
      </c>
      <c r="I1153" s="68" t="s">
        <v>65</v>
      </c>
      <c r="J1153" s="68" t="s">
        <v>66</v>
      </c>
      <c r="K1153" s="70">
        <v>0</v>
      </c>
      <c r="L1153" s="70">
        <v>0</v>
      </c>
      <c r="M1153" s="70">
        <v>0</v>
      </c>
      <c r="N1153" s="70">
        <v>3</v>
      </c>
      <c r="O1153" s="70">
        <v>3</v>
      </c>
      <c r="P1153" s="70" t="s">
        <v>68</v>
      </c>
      <c r="Q1153" s="70" t="s">
        <v>68</v>
      </c>
      <c r="R1153" s="66"/>
      <c r="S1153" s="67"/>
    </row>
    <row r="1154" spans="2:19" x14ac:dyDescent="0.3">
      <c r="B1154" s="66" t="s">
        <v>1368</v>
      </c>
      <c r="C1154" s="67" t="s">
        <v>1815</v>
      </c>
      <c r="D1154" s="68" t="s">
        <v>65</v>
      </c>
      <c r="E1154" s="68" t="s">
        <v>64</v>
      </c>
      <c r="F1154" s="69">
        <v>2745770891014</v>
      </c>
      <c r="G1154" s="68" t="s">
        <v>64</v>
      </c>
      <c r="H1154" s="68" t="s">
        <v>64</v>
      </c>
      <c r="I1154" s="68" t="s">
        <v>66</v>
      </c>
      <c r="J1154" s="68" t="s">
        <v>65</v>
      </c>
      <c r="K1154" s="70">
        <v>0</v>
      </c>
      <c r="L1154" s="70">
        <v>0</v>
      </c>
      <c r="M1154" s="70">
        <v>0</v>
      </c>
      <c r="N1154" s="70">
        <v>3</v>
      </c>
      <c r="O1154" s="70">
        <v>3</v>
      </c>
      <c r="P1154" s="70" t="s">
        <v>68</v>
      </c>
      <c r="Q1154" s="70" t="s">
        <v>68</v>
      </c>
      <c r="R1154" s="66"/>
      <c r="S1154" s="67"/>
    </row>
    <row r="1155" spans="2:19" x14ac:dyDescent="0.3">
      <c r="B1155" s="66" t="s">
        <v>1816</v>
      </c>
      <c r="C1155" s="67" t="s">
        <v>1817</v>
      </c>
      <c r="D1155" s="68" t="s">
        <v>65</v>
      </c>
      <c r="E1155" s="68" t="s">
        <v>64</v>
      </c>
      <c r="F1155" s="69" t="s">
        <v>1762</v>
      </c>
      <c r="G1155" s="68" t="s">
        <v>64</v>
      </c>
      <c r="H1155" s="68" t="s">
        <v>64</v>
      </c>
      <c r="I1155" s="68" t="s">
        <v>65</v>
      </c>
      <c r="J1155" s="68" t="s">
        <v>66</v>
      </c>
      <c r="K1155" s="70">
        <v>0</v>
      </c>
      <c r="L1155" s="70">
        <v>0</v>
      </c>
      <c r="M1155" s="70">
        <v>0</v>
      </c>
      <c r="N1155" s="70">
        <v>3</v>
      </c>
      <c r="O1155" s="70">
        <v>3</v>
      </c>
      <c r="P1155" s="70" t="s">
        <v>68</v>
      </c>
      <c r="Q1155" s="70" t="s">
        <v>68</v>
      </c>
      <c r="R1155" s="66"/>
      <c r="S1155" s="67"/>
    </row>
    <row r="1156" spans="2:19" x14ac:dyDescent="0.3">
      <c r="B1156" s="66" t="s">
        <v>522</v>
      </c>
      <c r="C1156" s="67" t="s">
        <v>351</v>
      </c>
      <c r="D1156" s="68" t="s">
        <v>65</v>
      </c>
      <c r="E1156" s="68" t="s">
        <v>64</v>
      </c>
      <c r="F1156" s="69">
        <v>1991856700101</v>
      </c>
      <c r="G1156" s="68" t="s">
        <v>64</v>
      </c>
      <c r="H1156" s="68" t="s">
        <v>64</v>
      </c>
      <c r="I1156" s="68" t="s">
        <v>66</v>
      </c>
      <c r="J1156" s="68" t="s">
        <v>65</v>
      </c>
      <c r="K1156" s="70">
        <v>0</v>
      </c>
      <c r="L1156" s="70">
        <v>0</v>
      </c>
      <c r="M1156" s="70">
        <v>0</v>
      </c>
      <c r="N1156" s="70">
        <v>3</v>
      </c>
      <c r="O1156" s="70">
        <v>3</v>
      </c>
      <c r="P1156" s="70" t="s">
        <v>68</v>
      </c>
      <c r="Q1156" s="70" t="s">
        <v>68</v>
      </c>
      <c r="R1156" s="66"/>
      <c r="S1156" s="67"/>
    </row>
    <row r="1157" spans="2:19" x14ac:dyDescent="0.3">
      <c r="B1157" s="66" t="s">
        <v>547</v>
      </c>
      <c r="C1157" s="67" t="s">
        <v>549</v>
      </c>
      <c r="D1157" s="68" t="s">
        <v>65</v>
      </c>
      <c r="E1157" s="68" t="s">
        <v>64</v>
      </c>
      <c r="F1157" s="69">
        <v>2335173911205</v>
      </c>
      <c r="G1157" s="68" t="s">
        <v>64</v>
      </c>
      <c r="H1157" s="68" t="s">
        <v>64</v>
      </c>
      <c r="I1157" s="68" t="s">
        <v>66</v>
      </c>
      <c r="J1157" s="68" t="s">
        <v>66</v>
      </c>
      <c r="K1157" s="70">
        <v>0</v>
      </c>
      <c r="L1157" s="70">
        <v>0</v>
      </c>
      <c r="M1157" s="70">
        <v>0</v>
      </c>
      <c r="N1157" s="70">
        <v>3</v>
      </c>
      <c r="O1157" s="70">
        <v>3</v>
      </c>
      <c r="P1157" s="70" t="s">
        <v>68</v>
      </c>
      <c r="Q1157" s="70" t="s">
        <v>68</v>
      </c>
      <c r="R1157" s="66"/>
      <c r="S1157" s="67"/>
    </row>
    <row r="1158" spans="2:19" x14ac:dyDescent="0.3">
      <c r="B1158" s="66" t="s">
        <v>547</v>
      </c>
      <c r="C1158" s="67" t="s">
        <v>548</v>
      </c>
      <c r="D1158" s="68" t="s">
        <v>65</v>
      </c>
      <c r="E1158" s="68" t="s">
        <v>64</v>
      </c>
      <c r="F1158" s="69">
        <v>1888991700101</v>
      </c>
      <c r="G1158" s="68" t="s">
        <v>64</v>
      </c>
      <c r="H1158" s="68" t="s">
        <v>64</v>
      </c>
      <c r="I1158" s="68" t="s">
        <v>66</v>
      </c>
      <c r="J1158" s="68" t="s">
        <v>65</v>
      </c>
      <c r="K1158" s="70">
        <v>0</v>
      </c>
      <c r="L1158" s="70">
        <v>0</v>
      </c>
      <c r="M1158" s="70">
        <v>0</v>
      </c>
      <c r="N1158" s="70">
        <v>3</v>
      </c>
      <c r="O1158" s="70">
        <v>3</v>
      </c>
      <c r="P1158" s="70" t="s">
        <v>68</v>
      </c>
      <c r="Q1158" s="70" t="s">
        <v>68</v>
      </c>
      <c r="R1158" s="66"/>
      <c r="S1158" s="67"/>
    </row>
    <row r="1159" spans="2:19" x14ac:dyDescent="0.3">
      <c r="B1159" s="66" t="s">
        <v>350</v>
      </c>
      <c r="C1159" s="67" t="s">
        <v>1808</v>
      </c>
      <c r="D1159" s="68" t="s">
        <v>64</v>
      </c>
      <c r="E1159" s="68" t="s">
        <v>65</v>
      </c>
      <c r="F1159" s="69">
        <v>1908502560101</v>
      </c>
      <c r="G1159" s="68" t="s">
        <v>64</v>
      </c>
      <c r="H1159" s="68" t="s">
        <v>64</v>
      </c>
      <c r="I1159" s="68" t="s">
        <v>65</v>
      </c>
      <c r="J1159" s="68" t="s">
        <v>66</v>
      </c>
      <c r="K1159" s="70">
        <v>0</v>
      </c>
      <c r="L1159" s="70">
        <v>0</v>
      </c>
      <c r="M1159" s="70">
        <v>0</v>
      </c>
      <c r="N1159" s="70">
        <v>3</v>
      </c>
      <c r="O1159" s="70">
        <v>3</v>
      </c>
      <c r="P1159" s="70" t="s">
        <v>68</v>
      </c>
      <c r="Q1159" s="70" t="s">
        <v>68</v>
      </c>
      <c r="R1159" s="66"/>
      <c r="S1159" s="67"/>
    </row>
    <row r="1160" spans="2:19" x14ac:dyDescent="0.3">
      <c r="B1160" s="66" t="s">
        <v>532</v>
      </c>
      <c r="C1160" s="67" t="s">
        <v>533</v>
      </c>
      <c r="D1160" s="68" t="s">
        <v>65</v>
      </c>
      <c r="E1160" s="68" t="s">
        <v>64</v>
      </c>
      <c r="F1160" s="69">
        <v>1625011292002</v>
      </c>
      <c r="G1160" s="68" t="s">
        <v>64</v>
      </c>
      <c r="H1160" s="68" t="s">
        <v>64</v>
      </c>
      <c r="I1160" s="68" t="s">
        <v>65</v>
      </c>
      <c r="J1160" s="68" t="s">
        <v>66</v>
      </c>
      <c r="K1160" s="70">
        <v>0</v>
      </c>
      <c r="L1160" s="70">
        <v>0</v>
      </c>
      <c r="M1160" s="70">
        <v>0</v>
      </c>
      <c r="N1160" s="70">
        <v>3</v>
      </c>
      <c r="O1160" s="70">
        <v>3</v>
      </c>
      <c r="P1160" s="70" t="s">
        <v>68</v>
      </c>
      <c r="Q1160" s="70" t="s">
        <v>68</v>
      </c>
      <c r="R1160" s="66"/>
      <c r="S1160" s="67"/>
    </row>
    <row r="1161" spans="2:19" x14ac:dyDescent="0.3">
      <c r="B1161" s="66" t="s">
        <v>1561</v>
      </c>
      <c r="C1161" s="67" t="s">
        <v>444</v>
      </c>
      <c r="D1161" s="68" t="s">
        <v>65</v>
      </c>
      <c r="E1161" s="68" t="s">
        <v>64</v>
      </c>
      <c r="F1161" s="69">
        <v>2520624340101</v>
      </c>
      <c r="G1161" s="68" t="s">
        <v>64</v>
      </c>
      <c r="H1161" s="68" t="s">
        <v>64</v>
      </c>
      <c r="I1161" s="68" t="s">
        <v>65</v>
      </c>
      <c r="J1161" s="68" t="s">
        <v>66</v>
      </c>
      <c r="K1161" s="70">
        <v>0</v>
      </c>
      <c r="L1161" s="70">
        <v>0</v>
      </c>
      <c r="M1161" s="70">
        <v>0</v>
      </c>
      <c r="N1161" s="70">
        <v>3</v>
      </c>
      <c r="O1161" s="70">
        <v>3</v>
      </c>
      <c r="P1161" s="70" t="s">
        <v>68</v>
      </c>
      <c r="Q1161" s="70" t="s">
        <v>68</v>
      </c>
      <c r="R1161" s="66"/>
      <c r="S1161" s="67"/>
    </row>
    <row r="1162" spans="2:19" x14ac:dyDescent="0.3">
      <c r="B1162" s="66" t="s">
        <v>336</v>
      </c>
      <c r="C1162" s="67" t="s">
        <v>1818</v>
      </c>
      <c r="D1162" s="68" t="s">
        <v>64</v>
      </c>
      <c r="E1162" s="68" t="s">
        <v>65</v>
      </c>
      <c r="F1162" s="69" t="s">
        <v>1762</v>
      </c>
      <c r="G1162" s="68" t="s">
        <v>64</v>
      </c>
      <c r="H1162" s="68" t="s">
        <v>64</v>
      </c>
      <c r="I1162" s="68" t="s">
        <v>65</v>
      </c>
      <c r="J1162" s="68" t="s">
        <v>66</v>
      </c>
      <c r="K1162" s="70">
        <v>5</v>
      </c>
      <c r="L1162" s="70">
        <v>0</v>
      </c>
      <c r="M1162" s="70">
        <v>0</v>
      </c>
      <c r="N1162" s="70">
        <v>0</v>
      </c>
      <c r="O1162" s="70">
        <v>5</v>
      </c>
      <c r="P1162" s="70" t="s">
        <v>68</v>
      </c>
      <c r="Q1162" s="70" t="s">
        <v>68</v>
      </c>
      <c r="R1162" s="66"/>
      <c r="S1162" s="67"/>
    </row>
    <row r="1163" spans="2:19" x14ac:dyDescent="0.3">
      <c r="B1163" s="66" t="s">
        <v>1368</v>
      </c>
      <c r="C1163" s="67" t="s">
        <v>1819</v>
      </c>
      <c r="D1163" s="68" t="s">
        <v>65</v>
      </c>
      <c r="E1163" s="68" t="s">
        <v>64</v>
      </c>
      <c r="F1163" s="69">
        <v>2745770891014</v>
      </c>
      <c r="G1163" s="68" t="s">
        <v>64</v>
      </c>
      <c r="H1163" s="68" t="s">
        <v>64</v>
      </c>
      <c r="I1163" s="68" t="s">
        <v>66</v>
      </c>
      <c r="J1163" s="68" t="s">
        <v>65</v>
      </c>
      <c r="K1163" s="70">
        <v>5</v>
      </c>
      <c r="L1163" s="70">
        <v>0</v>
      </c>
      <c r="M1163" s="70">
        <v>0</v>
      </c>
      <c r="N1163" s="70">
        <v>0</v>
      </c>
      <c r="O1163" s="70">
        <v>5</v>
      </c>
      <c r="P1163" s="70" t="s">
        <v>68</v>
      </c>
      <c r="Q1163" s="70" t="s">
        <v>68</v>
      </c>
      <c r="R1163" s="66"/>
      <c r="S1163" s="67"/>
    </row>
    <row r="1164" spans="2:19" x14ac:dyDescent="0.3">
      <c r="B1164" s="66" t="s">
        <v>547</v>
      </c>
      <c r="C1164" s="67" t="s">
        <v>548</v>
      </c>
      <c r="D1164" s="68" t="s">
        <v>65</v>
      </c>
      <c r="E1164" s="68" t="s">
        <v>64</v>
      </c>
      <c r="F1164" s="69">
        <v>1888991700101</v>
      </c>
      <c r="G1164" s="68" t="s">
        <v>64</v>
      </c>
      <c r="H1164" s="68" t="s">
        <v>64</v>
      </c>
      <c r="I1164" s="68" t="s">
        <v>66</v>
      </c>
      <c r="J1164" s="68" t="s">
        <v>65</v>
      </c>
      <c r="K1164" s="70">
        <v>0</v>
      </c>
      <c r="L1164" s="70">
        <v>0</v>
      </c>
      <c r="M1164" s="70">
        <v>0</v>
      </c>
      <c r="N1164" s="70">
        <v>3</v>
      </c>
      <c r="O1164" s="70">
        <v>3</v>
      </c>
      <c r="P1164" s="70" t="s">
        <v>68</v>
      </c>
      <c r="Q1164" s="70" t="s">
        <v>68</v>
      </c>
      <c r="R1164" s="66"/>
      <c r="S1164" s="67"/>
    </row>
    <row r="1165" spans="2:19" x14ac:dyDescent="0.3">
      <c r="B1165" s="66" t="s">
        <v>350</v>
      </c>
      <c r="C1165" s="67" t="s">
        <v>1808</v>
      </c>
      <c r="D1165" s="68" t="s">
        <v>64</v>
      </c>
      <c r="E1165" s="68" t="s">
        <v>65</v>
      </c>
      <c r="F1165" s="69">
        <v>1908502560101</v>
      </c>
      <c r="G1165" s="68" t="s">
        <v>64</v>
      </c>
      <c r="H1165" s="68" t="s">
        <v>64</v>
      </c>
      <c r="I1165" s="68" t="s">
        <v>65</v>
      </c>
      <c r="J1165" s="68" t="s">
        <v>66</v>
      </c>
      <c r="K1165" s="70">
        <v>0</v>
      </c>
      <c r="L1165" s="70">
        <v>0</v>
      </c>
      <c r="M1165" s="70">
        <v>0</v>
      </c>
      <c r="N1165" s="70">
        <v>3</v>
      </c>
      <c r="O1165" s="70">
        <v>3</v>
      </c>
      <c r="P1165" s="70" t="s">
        <v>68</v>
      </c>
      <c r="Q1165" s="70" t="s">
        <v>68</v>
      </c>
      <c r="R1165" s="66"/>
      <c r="S1165" s="67"/>
    </row>
    <row r="1166" spans="2:19" x14ac:dyDescent="0.3">
      <c r="B1166" s="66" t="s">
        <v>189</v>
      </c>
      <c r="C1166" s="67" t="s">
        <v>516</v>
      </c>
      <c r="D1166" s="68" t="s">
        <v>64</v>
      </c>
      <c r="E1166" s="68" t="s">
        <v>65</v>
      </c>
      <c r="F1166" s="69">
        <v>2416486530101</v>
      </c>
      <c r="G1166" s="68" t="s">
        <v>64</v>
      </c>
      <c r="H1166" s="68" t="s">
        <v>64</v>
      </c>
      <c r="I1166" s="68" t="s">
        <v>65</v>
      </c>
      <c r="J1166" s="68" t="s">
        <v>66</v>
      </c>
      <c r="K1166" s="70">
        <v>0</v>
      </c>
      <c r="L1166" s="70">
        <v>0</v>
      </c>
      <c r="M1166" s="70">
        <v>0</v>
      </c>
      <c r="N1166" s="70">
        <v>3</v>
      </c>
      <c r="O1166" s="70">
        <v>3</v>
      </c>
      <c r="P1166" s="70" t="s">
        <v>68</v>
      </c>
      <c r="Q1166" s="70" t="s">
        <v>68</v>
      </c>
      <c r="R1166" s="66"/>
      <c r="S1166" s="67"/>
    </row>
    <row r="1167" spans="2:19" x14ac:dyDescent="0.3">
      <c r="B1167" s="66" t="s">
        <v>1771</v>
      </c>
      <c r="C1167" s="67" t="s">
        <v>564</v>
      </c>
      <c r="D1167" s="68" t="s">
        <v>65</v>
      </c>
      <c r="E1167" s="68" t="s">
        <v>64</v>
      </c>
      <c r="F1167" s="69" t="s">
        <v>1762</v>
      </c>
      <c r="G1167" s="68" t="s">
        <v>64</v>
      </c>
      <c r="H1167" s="68" t="s">
        <v>64</v>
      </c>
      <c r="I1167" s="68" t="s">
        <v>66</v>
      </c>
      <c r="J1167" s="68" t="s">
        <v>65</v>
      </c>
      <c r="K1167" s="70">
        <v>0</v>
      </c>
      <c r="L1167" s="70">
        <v>0</v>
      </c>
      <c r="M1167" s="70">
        <v>0</v>
      </c>
      <c r="N1167" s="70">
        <v>3</v>
      </c>
      <c r="O1167" s="70">
        <v>3</v>
      </c>
      <c r="P1167" s="70" t="s">
        <v>68</v>
      </c>
      <c r="Q1167" s="70" t="s">
        <v>68</v>
      </c>
      <c r="R1167" s="66"/>
      <c r="S1167" s="67"/>
    </row>
    <row r="1168" spans="2:19" x14ac:dyDescent="0.3">
      <c r="B1168" s="66" t="s">
        <v>481</v>
      </c>
      <c r="C1168" s="67" t="s">
        <v>1616</v>
      </c>
      <c r="D1168" s="68" t="s">
        <v>65</v>
      </c>
      <c r="E1168" s="68" t="s">
        <v>64</v>
      </c>
      <c r="F1168" s="69" t="s">
        <v>1820</v>
      </c>
      <c r="G1168" s="68" t="s">
        <v>64</v>
      </c>
      <c r="H1168" s="68" t="s">
        <v>64</v>
      </c>
      <c r="I1168" s="68" t="s">
        <v>65</v>
      </c>
      <c r="J1168" s="68" t="s">
        <v>66</v>
      </c>
      <c r="K1168" s="70">
        <v>0</v>
      </c>
      <c r="L1168" s="70">
        <v>0</v>
      </c>
      <c r="M1168" s="70">
        <v>0</v>
      </c>
      <c r="N1168" s="70">
        <v>3</v>
      </c>
      <c r="O1168" s="70">
        <v>3</v>
      </c>
      <c r="P1168" s="70" t="s">
        <v>68</v>
      </c>
      <c r="Q1168" s="70" t="s">
        <v>68</v>
      </c>
      <c r="R1168" s="66"/>
      <c r="S1168" s="67"/>
    </row>
    <row r="1169" spans="2:19" x14ac:dyDescent="0.3">
      <c r="B1169" s="66" t="s">
        <v>522</v>
      </c>
      <c r="C1169" s="67" t="s">
        <v>180</v>
      </c>
      <c r="D1169" s="68" t="s">
        <v>65</v>
      </c>
      <c r="E1169" s="68" t="s">
        <v>64</v>
      </c>
      <c r="F1169" s="69" t="s">
        <v>1821</v>
      </c>
      <c r="G1169" s="68" t="s">
        <v>64</v>
      </c>
      <c r="H1169" s="68" t="s">
        <v>64</v>
      </c>
      <c r="I1169" s="68" t="s">
        <v>66</v>
      </c>
      <c r="J1169" s="68" t="s">
        <v>65</v>
      </c>
      <c r="K1169" s="70">
        <v>0</v>
      </c>
      <c r="L1169" s="70">
        <v>0</v>
      </c>
      <c r="M1169" s="70">
        <v>0</v>
      </c>
      <c r="N1169" s="70">
        <v>3</v>
      </c>
      <c r="O1169" s="70">
        <v>3</v>
      </c>
      <c r="P1169" s="70" t="s">
        <v>68</v>
      </c>
      <c r="Q1169" s="70" t="s">
        <v>68</v>
      </c>
      <c r="R1169" s="66"/>
      <c r="S1169" s="67"/>
    </row>
    <row r="1170" spans="2:19" x14ac:dyDescent="0.3">
      <c r="B1170" s="66" t="s">
        <v>1822</v>
      </c>
      <c r="C1170" s="67" t="s">
        <v>1823</v>
      </c>
      <c r="D1170" s="68" t="s">
        <v>65</v>
      </c>
      <c r="E1170" s="68" t="s">
        <v>64</v>
      </c>
      <c r="F1170" s="69" t="s">
        <v>1762</v>
      </c>
      <c r="G1170" s="68" t="s">
        <v>65</v>
      </c>
      <c r="H1170" s="68" t="s">
        <v>64</v>
      </c>
      <c r="I1170" s="68" t="s">
        <v>66</v>
      </c>
      <c r="J1170" s="68" t="s">
        <v>66</v>
      </c>
      <c r="K1170" s="70">
        <v>0</v>
      </c>
      <c r="L1170" s="70">
        <v>0</v>
      </c>
      <c r="M1170" s="70">
        <v>0</v>
      </c>
      <c r="N1170" s="70">
        <v>3</v>
      </c>
      <c r="O1170" s="70">
        <v>3</v>
      </c>
      <c r="P1170" s="70" t="s">
        <v>68</v>
      </c>
      <c r="Q1170" s="70" t="s">
        <v>68</v>
      </c>
      <c r="R1170" s="66"/>
      <c r="S1170" s="67"/>
    </row>
    <row r="1171" spans="2:19" x14ac:dyDescent="0.3">
      <c r="B1171" s="66" t="s">
        <v>547</v>
      </c>
      <c r="C1171" s="67" t="s">
        <v>548</v>
      </c>
      <c r="D1171" s="68" t="s">
        <v>65</v>
      </c>
      <c r="E1171" s="68" t="s">
        <v>64</v>
      </c>
      <c r="F1171" s="69" t="s">
        <v>1824</v>
      </c>
      <c r="G1171" s="68" t="s">
        <v>64</v>
      </c>
      <c r="H1171" s="68" t="s">
        <v>64</v>
      </c>
      <c r="I1171" s="68" t="s">
        <v>66</v>
      </c>
      <c r="J1171" s="68" t="s">
        <v>65</v>
      </c>
      <c r="K1171" s="70">
        <v>0</v>
      </c>
      <c r="L1171" s="70">
        <v>0</v>
      </c>
      <c r="M1171" s="70">
        <v>0</v>
      </c>
      <c r="N1171" s="70">
        <v>3</v>
      </c>
      <c r="O1171" s="70">
        <v>3</v>
      </c>
      <c r="P1171" s="70" t="s">
        <v>68</v>
      </c>
      <c r="Q1171" s="70" t="s">
        <v>68</v>
      </c>
      <c r="R1171" s="66"/>
      <c r="S1171" s="67"/>
    </row>
    <row r="1172" spans="2:19" x14ac:dyDescent="0.3">
      <c r="B1172" s="66" t="s">
        <v>1825</v>
      </c>
      <c r="C1172" s="67" t="s">
        <v>304</v>
      </c>
      <c r="D1172" s="68" t="s">
        <v>64</v>
      </c>
      <c r="E1172" s="68" t="s">
        <v>65</v>
      </c>
      <c r="F1172" s="69" t="s">
        <v>1762</v>
      </c>
      <c r="G1172" s="68" t="s">
        <v>64</v>
      </c>
      <c r="H1172" s="68" t="s">
        <v>65</v>
      </c>
      <c r="I1172" s="68" t="s">
        <v>66</v>
      </c>
      <c r="J1172" s="68" t="s">
        <v>66</v>
      </c>
      <c r="K1172" s="70">
        <v>0</v>
      </c>
      <c r="L1172" s="70">
        <v>0</v>
      </c>
      <c r="M1172" s="70">
        <v>0</v>
      </c>
      <c r="N1172" s="70">
        <v>3</v>
      </c>
      <c r="O1172" s="70">
        <v>3</v>
      </c>
      <c r="P1172" s="70" t="s">
        <v>68</v>
      </c>
      <c r="Q1172" s="70" t="s">
        <v>68</v>
      </c>
      <c r="R1172" s="66"/>
      <c r="S1172" s="67"/>
    </row>
    <row r="1173" spans="2:19" x14ac:dyDescent="0.3">
      <c r="B1173" s="66" t="s">
        <v>189</v>
      </c>
      <c r="C1173" s="67" t="s">
        <v>516</v>
      </c>
      <c r="D1173" s="68" t="s">
        <v>64</v>
      </c>
      <c r="E1173" s="68" t="s">
        <v>65</v>
      </c>
      <c r="F1173" s="69" t="s">
        <v>1826</v>
      </c>
      <c r="G1173" s="68" t="s">
        <v>64</v>
      </c>
      <c r="H1173" s="68" t="s">
        <v>64</v>
      </c>
      <c r="I1173" s="68" t="s">
        <v>65</v>
      </c>
      <c r="J1173" s="68" t="s">
        <v>66</v>
      </c>
      <c r="K1173" s="70">
        <v>0</v>
      </c>
      <c r="L1173" s="70">
        <v>0</v>
      </c>
      <c r="M1173" s="70">
        <v>0</v>
      </c>
      <c r="N1173" s="70">
        <v>3</v>
      </c>
      <c r="O1173" s="70">
        <v>3</v>
      </c>
      <c r="P1173" s="70" t="s">
        <v>68</v>
      </c>
      <c r="Q1173" s="70" t="s">
        <v>68</v>
      </c>
      <c r="R1173" s="66"/>
      <c r="S1173" s="67"/>
    </row>
    <row r="1174" spans="2:19" x14ac:dyDescent="0.3">
      <c r="B1174" s="66" t="s">
        <v>1771</v>
      </c>
      <c r="C1174" s="67" t="s">
        <v>1827</v>
      </c>
      <c r="D1174" s="68" t="s">
        <v>65</v>
      </c>
      <c r="E1174" s="68" t="s">
        <v>64</v>
      </c>
      <c r="F1174" s="69" t="s">
        <v>1762</v>
      </c>
      <c r="G1174" s="68" t="s">
        <v>64</v>
      </c>
      <c r="H1174" s="68" t="s">
        <v>64</v>
      </c>
      <c r="I1174" s="68" t="s">
        <v>66</v>
      </c>
      <c r="J1174" s="68" t="s">
        <v>65</v>
      </c>
      <c r="K1174" s="70">
        <v>0</v>
      </c>
      <c r="L1174" s="70">
        <v>0</v>
      </c>
      <c r="M1174" s="70">
        <v>0</v>
      </c>
      <c r="N1174" s="70">
        <v>3</v>
      </c>
      <c r="O1174" s="70">
        <v>3</v>
      </c>
      <c r="P1174" s="70" t="s">
        <v>68</v>
      </c>
      <c r="Q1174" s="70" t="s">
        <v>68</v>
      </c>
      <c r="R1174" s="66"/>
      <c r="S1174" s="67"/>
    </row>
    <row r="1175" spans="2:19" x14ac:dyDescent="0.3">
      <c r="B1175" s="66" t="s">
        <v>522</v>
      </c>
      <c r="C1175" s="67" t="s">
        <v>180</v>
      </c>
      <c r="D1175" s="68" t="s">
        <v>65</v>
      </c>
      <c r="E1175" s="68" t="s">
        <v>64</v>
      </c>
      <c r="F1175" s="69" t="s">
        <v>1821</v>
      </c>
      <c r="G1175" s="68" t="s">
        <v>64</v>
      </c>
      <c r="H1175" s="68" t="s">
        <v>64</v>
      </c>
      <c r="I1175" s="68" t="s">
        <v>66</v>
      </c>
      <c r="J1175" s="68" t="s">
        <v>65</v>
      </c>
      <c r="K1175" s="70">
        <v>0</v>
      </c>
      <c r="L1175" s="70">
        <v>0</v>
      </c>
      <c r="M1175" s="70">
        <v>0</v>
      </c>
      <c r="N1175" s="70">
        <v>3</v>
      </c>
      <c r="O1175" s="70">
        <v>3</v>
      </c>
      <c r="P1175" s="70" t="s">
        <v>68</v>
      </c>
      <c r="Q1175" s="70" t="s">
        <v>68</v>
      </c>
      <c r="R1175" s="66"/>
      <c r="S1175" s="67"/>
    </row>
    <row r="1176" spans="2:19" x14ac:dyDescent="0.3">
      <c r="B1176" s="66" t="s">
        <v>1822</v>
      </c>
      <c r="C1176" s="67" t="s">
        <v>1823</v>
      </c>
      <c r="D1176" s="68" t="s">
        <v>65</v>
      </c>
      <c r="E1176" s="68" t="s">
        <v>64</v>
      </c>
      <c r="F1176" s="69" t="s">
        <v>1762</v>
      </c>
      <c r="G1176" s="68" t="s">
        <v>65</v>
      </c>
      <c r="H1176" s="68" t="s">
        <v>64</v>
      </c>
      <c r="I1176" s="68" t="s">
        <v>66</v>
      </c>
      <c r="J1176" s="68" t="s">
        <v>66</v>
      </c>
      <c r="K1176" s="70">
        <v>0</v>
      </c>
      <c r="L1176" s="70">
        <v>0</v>
      </c>
      <c r="M1176" s="70">
        <v>0</v>
      </c>
      <c r="N1176" s="70">
        <v>3</v>
      </c>
      <c r="O1176" s="70">
        <v>3</v>
      </c>
      <c r="P1176" s="70" t="s">
        <v>68</v>
      </c>
      <c r="Q1176" s="70" t="s">
        <v>68</v>
      </c>
      <c r="R1176" s="66"/>
      <c r="S1176" s="67"/>
    </row>
    <row r="1177" spans="2:19" x14ac:dyDescent="0.3">
      <c r="B1177" s="66" t="s">
        <v>481</v>
      </c>
      <c r="C1177" s="67" t="s">
        <v>1616</v>
      </c>
      <c r="D1177" s="68" t="s">
        <v>65</v>
      </c>
      <c r="E1177" s="68" t="s">
        <v>64</v>
      </c>
      <c r="F1177" s="69" t="s">
        <v>1820</v>
      </c>
      <c r="G1177" s="68" t="s">
        <v>64</v>
      </c>
      <c r="H1177" s="68" t="s">
        <v>64</v>
      </c>
      <c r="I1177" s="68" t="s">
        <v>65</v>
      </c>
      <c r="J1177" s="68" t="s">
        <v>66</v>
      </c>
      <c r="K1177" s="70">
        <v>0</v>
      </c>
      <c r="L1177" s="70">
        <v>0</v>
      </c>
      <c r="M1177" s="70">
        <v>0</v>
      </c>
      <c r="N1177" s="70">
        <v>3</v>
      </c>
      <c r="O1177" s="70">
        <v>3</v>
      </c>
      <c r="P1177" s="70" t="s">
        <v>68</v>
      </c>
      <c r="Q1177" s="70" t="s">
        <v>68</v>
      </c>
      <c r="R1177" s="66"/>
      <c r="S1177" s="67"/>
    </row>
    <row r="1178" spans="2:19" x14ac:dyDescent="0.3">
      <c r="B1178" s="66" t="s">
        <v>121</v>
      </c>
      <c r="C1178" s="67" t="s">
        <v>304</v>
      </c>
      <c r="D1178" s="68" t="s">
        <v>64</v>
      </c>
      <c r="E1178" s="68" t="s">
        <v>65</v>
      </c>
      <c r="F1178" s="69" t="s">
        <v>1762</v>
      </c>
      <c r="G1178" s="68" t="s">
        <v>64</v>
      </c>
      <c r="H1178" s="68" t="s">
        <v>65</v>
      </c>
      <c r="I1178" s="68" t="s">
        <v>66</v>
      </c>
      <c r="J1178" s="68" t="s">
        <v>66</v>
      </c>
      <c r="K1178" s="70">
        <v>0</v>
      </c>
      <c r="L1178" s="70">
        <v>0</v>
      </c>
      <c r="M1178" s="70">
        <v>0</v>
      </c>
      <c r="N1178" s="70">
        <v>3</v>
      </c>
      <c r="O1178" s="70">
        <v>3</v>
      </c>
      <c r="P1178" s="70" t="s">
        <v>68</v>
      </c>
      <c r="Q1178" s="70" t="s">
        <v>68</v>
      </c>
      <c r="R1178" s="66"/>
      <c r="S1178" s="67"/>
    </row>
    <row r="1179" spans="2:19" x14ac:dyDescent="0.3">
      <c r="B1179" s="66" t="s">
        <v>1793</v>
      </c>
      <c r="C1179" s="67" t="s">
        <v>190</v>
      </c>
      <c r="D1179" s="68" t="s">
        <v>65</v>
      </c>
      <c r="E1179" s="68" t="s">
        <v>64</v>
      </c>
      <c r="F1179" s="69" t="s">
        <v>1828</v>
      </c>
      <c r="G1179" s="68" t="s">
        <v>64</v>
      </c>
      <c r="H1179" s="68" t="s">
        <v>64</v>
      </c>
      <c r="I1179" s="68" t="s">
        <v>66</v>
      </c>
      <c r="J1179" s="68" t="s">
        <v>65</v>
      </c>
      <c r="K1179" s="70">
        <v>0</v>
      </c>
      <c r="L1179" s="70">
        <v>0</v>
      </c>
      <c r="M1179" s="70">
        <v>0</v>
      </c>
      <c r="N1179" s="70">
        <v>3</v>
      </c>
      <c r="O1179" s="70">
        <v>3</v>
      </c>
      <c r="P1179" s="70" t="s">
        <v>68</v>
      </c>
      <c r="Q1179" s="70" t="s">
        <v>68</v>
      </c>
      <c r="R1179" s="66"/>
      <c r="S1179" s="67"/>
    </row>
    <row r="1180" spans="2:19" x14ac:dyDescent="0.3">
      <c r="B1180" s="66" t="s">
        <v>547</v>
      </c>
      <c r="C1180" s="67" t="s">
        <v>548</v>
      </c>
      <c r="D1180" s="68" t="s">
        <v>65</v>
      </c>
      <c r="E1180" s="68" t="s">
        <v>64</v>
      </c>
      <c r="F1180" s="69" t="s">
        <v>1829</v>
      </c>
      <c r="G1180" s="68" t="s">
        <v>64</v>
      </c>
      <c r="H1180" s="68" t="s">
        <v>64</v>
      </c>
      <c r="I1180" s="68" t="s">
        <v>66</v>
      </c>
      <c r="J1180" s="68" t="s">
        <v>65</v>
      </c>
      <c r="K1180" s="70">
        <v>0</v>
      </c>
      <c r="L1180" s="70">
        <v>0</v>
      </c>
      <c r="M1180" s="70">
        <v>0</v>
      </c>
      <c r="N1180" s="70">
        <v>3</v>
      </c>
      <c r="O1180" s="70">
        <v>3</v>
      </c>
      <c r="P1180" s="70" t="s">
        <v>68</v>
      </c>
      <c r="Q1180" s="70" t="s">
        <v>68</v>
      </c>
      <c r="R1180" s="66"/>
      <c r="S1180" s="67"/>
    </row>
    <row r="1181" spans="2:19" x14ac:dyDescent="0.3">
      <c r="B1181" s="66" t="s">
        <v>547</v>
      </c>
      <c r="C1181" s="67" t="s">
        <v>548</v>
      </c>
      <c r="D1181" s="68" t="s">
        <v>65</v>
      </c>
      <c r="E1181" s="68" t="s">
        <v>64</v>
      </c>
      <c r="F1181" s="69" t="s">
        <v>1824</v>
      </c>
      <c r="G1181" s="68" t="s">
        <v>64</v>
      </c>
      <c r="H1181" s="68" t="s">
        <v>64</v>
      </c>
      <c r="I1181" s="68" t="s">
        <v>66</v>
      </c>
      <c r="J1181" s="68" t="s">
        <v>65</v>
      </c>
      <c r="K1181" s="70">
        <v>0</v>
      </c>
      <c r="L1181" s="70">
        <v>0</v>
      </c>
      <c r="M1181" s="70">
        <v>0</v>
      </c>
      <c r="N1181" s="70">
        <v>3</v>
      </c>
      <c r="O1181" s="70">
        <v>3</v>
      </c>
      <c r="P1181" s="70" t="s">
        <v>68</v>
      </c>
      <c r="Q1181" s="70" t="s">
        <v>68</v>
      </c>
      <c r="R1181" s="66"/>
      <c r="S1181" s="67"/>
    </row>
    <row r="1182" spans="2:19" x14ac:dyDescent="0.3">
      <c r="B1182" s="66" t="s">
        <v>350</v>
      </c>
      <c r="C1182" s="67" t="s">
        <v>1830</v>
      </c>
      <c r="D1182" s="68" t="s">
        <v>64</v>
      </c>
      <c r="E1182" s="68" t="s">
        <v>65</v>
      </c>
      <c r="F1182" s="69" t="s">
        <v>1831</v>
      </c>
      <c r="G1182" s="68" t="s">
        <v>64</v>
      </c>
      <c r="H1182" s="68" t="s">
        <v>64</v>
      </c>
      <c r="I1182" s="68" t="s">
        <v>65</v>
      </c>
      <c r="J1182" s="68" t="s">
        <v>66</v>
      </c>
      <c r="K1182" s="70">
        <v>0</v>
      </c>
      <c r="L1182" s="70">
        <v>0</v>
      </c>
      <c r="M1182" s="70">
        <v>0</v>
      </c>
      <c r="N1182" s="70">
        <v>3</v>
      </c>
      <c r="O1182" s="70">
        <v>3</v>
      </c>
      <c r="P1182" s="70" t="s">
        <v>68</v>
      </c>
      <c r="Q1182" s="70" t="s">
        <v>68</v>
      </c>
      <c r="R1182" s="66"/>
      <c r="S1182" s="67"/>
    </row>
    <row r="1183" spans="2:19" x14ac:dyDescent="0.3">
      <c r="B1183" s="66" t="s">
        <v>1832</v>
      </c>
      <c r="C1183" s="67" t="s">
        <v>180</v>
      </c>
      <c r="D1183" s="68" t="s">
        <v>65</v>
      </c>
      <c r="E1183" s="68" t="s">
        <v>64</v>
      </c>
      <c r="F1183" s="69" t="s">
        <v>1762</v>
      </c>
      <c r="G1183" s="68" t="s">
        <v>65</v>
      </c>
      <c r="H1183" s="68" t="s">
        <v>64</v>
      </c>
      <c r="I1183" s="68" t="s">
        <v>66</v>
      </c>
      <c r="J1183" s="68" t="s">
        <v>66</v>
      </c>
      <c r="K1183" s="70">
        <v>0</v>
      </c>
      <c r="L1183" s="70">
        <v>0</v>
      </c>
      <c r="M1183" s="70">
        <v>0</v>
      </c>
      <c r="N1183" s="70">
        <v>3</v>
      </c>
      <c r="O1183" s="70">
        <v>3</v>
      </c>
      <c r="P1183" s="70" t="s">
        <v>68</v>
      </c>
      <c r="Q1183" s="70" t="s">
        <v>68</v>
      </c>
      <c r="R1183" s="66"/>
      <c r="S1183" s="67"/>
    </row>
    <row r="1184" spans="2:19" x14ac:dyDescent="0.3">
      <c r="B1184" s="66" t="s">
        <v>1833</v>
      </c>
      <c r="C1184" s="67" t="s">
        <v>1616</v>
      </c>
      <c r="D1184" s="68" t="s">
        <v>65</v>
      </c>
      <c r="E1184" s="68" t="s">
        <v>64</v>
      </c>
      <c r="F1184" s="69" t="s">
        <v>1820</v>
      </c>
      <c r="G1184" s="68" t="s">
        <v>64</v>
      </c>
      <c r="H1184" s="68" t="s">
        <v>64</v>
      </c>
      <c r="I1184" s="68" t="s">
        <v>65</v>
      </c>
      <c r="J1184" s="68" t="s">
        <v>66</v>
      </c>
      <c r="K1184" s="70">
        <v>0</v>
      </c>
      <c r="L1184" s="70">
        <v>0</v>
      </c>
      <c r="M1184" s="70">
        <v>0</v>
      </c>
      <c r="N1184" s="70">
        <v>3</v>
      </c>
      <c r="O1184" s="70">
        <v>3</v>
      </c>
      <c r="P1184" s="70" t="s">
        <v>68</v>
      </c>
      <c r="Q1184" s="70" t="s">
        <v>68</v>
      </c>
      <c r="R1184" s="66"/>
      <c r="S1184" s="67"/>
    </row>
    <row r="1185" spans="2:19" x14ac:dyDescent="0.3">
      <c r="B1185" s="66" t="s">
        <v>1659</v>
      </c>
      <c r="C1185" s="67" t="s">
        <v>1834</v>
      </c>
      <c r="D1185" s="68" t="s">
        <v>64</v>
      </c>
      <c r="E1185" s="68" t="s">
        <v>65</v>
      </c>
      <c r="F1185" s="69" t="s">
        <v>1762</v>
      </c>
      <c r="G1185" s="68" t="s">
        <v>64</v>
      </c>
      <c r="H1185" s="68" t="s">
        <v>65</v>
      </c>
      <c r="I1185" s="68" t="s">
        <v>66</v>
      </c>
      <c r="J1185" s="68" t="s">
        <v>66</v>
      </c>
      <c r="K1185" s="70">
        <v>0</v>
      </c>
      <c r="L1185" s="70">
        <v>0</v>
      </c>
      <c r="M1185" s="70">
        <v>0</v>
      </c>
      <c r="N1185" s="70">
        <v>3</v>
      </c>
      <c r="O1185" s="70">
        <v>3</v>
      </c>
      <c r="P1185" s="70" t="s">
        <v>68</v>
      </c>
      <c r="Q1185" s="70" t="s">
        <v>68</v>
      </c>
      <c r="R1185" s="66"/>
      <c r="S1185" s="67"/>
    </row>
    <row r="1186" spans="2:19" x14ac:dyDescent="0.3">
      <c r="B1186" s="66" t="s">
        <v>539</v>
      </c>
      <c r="C1186" s="67" t="s">
        <v>540</v>
      </c>
      <c r="D1186" s="68" t="s">
        <v>65</v>
      </c>
      <c r="E1186" s="68" t="s">
        <v>64</v>
      </c>
      <c r="F1186" s="69" t="s">
        <v>1835</v>
      </c>
      <c r="G1186" s="68" t="s">
        <v>64</v>
      </c>
      <c r="H1186" s="68" t="s">
        <v>64</v>
      </c>
      <c r="I1186" s="68" t="s">
        <v>66</v>
      </c>
      <c r="J1186" s="68" t="s">
        <v>65</v>
      </c>
      <c r="K1186" s="70">
        <v>0</v>
      </c>
      <c r="L1186" s="70">
        <v>0</v>
      </c>
      <c r="M1186" s="70">
        <v>0</v>
      </c>
      <c r="N1186" s="70">
        <v>3</v>
      </c>
      <c r="O1186" s="70">
        <v>3</v>
      </c>
      <c r="P1186" s="70" t="s">
        <v>68</v>
      </c>
      <c r="Q1186" s="70" t="s">
        <v>68</v>
      </c>
      <c r="R1186" s="66"/>
      <c r="S1186" s="67"/>
    </row>
    <row r="1187" spans="2:19" x14ac:dyDescent="0.3">
      <c r="B1187" s="66" t="s">
        <v>386</v>
      </c>
      <c r="C1187" s="67" t="s">
        <v>1836</v>
      </c>
      <c r="D1187" s="68" t="s">
        <v>65</v>
      </c>
      <c r="E1187" s="68" t="s">
        <v>64</v>
      </c>
      <c r="F1187" s="69" t="s">
        <v>1837</v>
      </c>
      <c r="G1187" s="68" t="s">
        <v>64</v>
      </c>
      <c r="H1187" s="68" t="s">
        <v>64</v>
      </c>
      <c r="I1187" s="68" t="s">
        <v>65</v>
      </c>
      <c r="J1187" s="68" t="s">
        <v>66</v>
      </c>
      <c r="K1187" s="70">
        <v>0</v>
      </c>
      <c r="L1187" s="70">
        <v>0</v>
      </c>
      <c r="M1187" s="70">
        <v>0</v>
      </c>
      <c r="N1187" s="70">
        <v>3</v>
      </c>
      <c r="O1187" s="70">
        <v>3</v>
      </c>
      <c r="P1187" s="70" t="s">
        <v>68</v>
      </c>
      <c r="Q1187" s="70" t="s">
        <v>68</v>
      </c>
      <c r="R1187" s="66"/>
      <c r="S1187" s="67"/>
    </row>
    <row r="1188" spans="2:19" x14ac:dyDescent="0.3">
      <c r="B1188" s="66" t="s">
        <v>193</v>
      </c>
      <c r="C1188" s="67" t="s">
        <v>204</v>
      </c>
      <c r="D1188" s="68" t="s">
        <v>65</v>
      </c>
      <c r="E1188" s="68" t="s">
        <v>64</v>
      </c>
      <c r="F1188" s="69" t="s">
        <v>1762</v>
      </c>
      <c r="G1188" s="68" t="s">
        <v>64</v>
      </c>
      <c r="H1188" s="68" t="s">
        <v>64</v>
      </c>
      <c r="I1188" s="68" t="s">
        <v>66</v>
      </c>
      <c r="J1188" s="68" t="s">
        <v>65</v>
      </c>
      <c r="K1188" s="70">
        <v>0</v>
      </c>
      <c r="L1188" s="70">
        <v>0</v>
      </c>
      <c r="M1188" s="70">
        <v>0</v>
      </c>
      <c r="N1188" s="70">
        <v>3</v>
      </c>
      <c r="O1188" s="70">
        <v>3</v>
      </c>
      <c r="P1188" s="70" t="s">
        <v>68</v>
      </c>
      <c r="Q1188" s="70" t="s">
        <v>68</v>
      </c>
      <c r="R1188" s="66"/>
      <c r="S1188" s="67"/>
    </row>
    <row r="1189" spans="2:19" x14ac:dyDescent="0.3">
      <c r="B1189" s="66" t="s">
        <v>1773</v>
      </c>
      <c r="C1189" s="67" t="s">
        <v>186</v>
      </c>
      <c r="D1189" s="68" t="s">
        <v>65</v>
      </c>
      <c r="E1189" s="68" t="s">
        <v>64</v>
      </c>
      <c r="F1189" s="69" t="s">
        <v>1838</v>
      </c>
      <c r="G1189" s="68" t="s">
        <v>64</v>
      </c>
      <c r="H1189" s="68" t="s">
        <v>64</v>
      </c>
      <c r="I1189" s="68" t="s">
        <v>65</v>
      </c>
      <c r="J1189" s="68" t="s">
        <v>66</v>
      </c>
      <c r="K1189" s="70">
        <v>0</v>
      </c>
      <c r="L1189" s="70">
        <v>0</v>
      </c>
      <c r="M1189" s="70">
        <v>0</v>
      </c>
      <c r="N1189" s="70">
        <v>3</v>
      </c>
      <c r="O1189" s="70">
        <v>3</v>
      </c>
      <c r="P1189" s="70" t="s">
        <v>68</v>
      </c>
      <c r="Q1189" s="70" t="s">
        <v>68</v>
      </c>
      <c r="R1189" s="66"/>
      <c r="S1189" s="67"/>
    </row>
    <row r="1190" spans="2:19" x14ac:dyDescent="0.3">
      <c r="B1190" s="66" t="s">
        <v>417</v>
      </c>
      <c r="C1190" s="67" t="s">
        <v>1405</v>
      </c>
      <c r="D1190" s="68" t="s">
        <v>65</v>
      </c>
      <c r="E1190" s="68" t="s">
        <v>64</v>
      </c>
      <c r="F1190" s="69" t="s">
        <v>1762</v>
      </c>
      <c r="G1190" s="68" t="s">
        <v>64</v>
      </c>
      <c r="H1190" s="68" t="s">
        <v>64</v>
      </c>
      <c r="I1190" s="68" t="s">
        <v>65</v>
      </c>
      <c r="J1190" s="68" t="s">
        <v>66</v>
      </c>
      <c r="K1190" s="70">
        <v>0</v>
      </c>
      <c r="L1190" s="70">
        <v>0</v>
      </c>
      <c r="M1190" s="70">
        <v>0</v>
      </c>
      <c r="N1190" s="70">
        <v>3</v>
      </c>
      <c r="O1190" s="70">
        <v>3</v>
      </c>
      <c r="P1190" s="70" t="s">
        <v>68</v>
      </c>
      <c r="Q1190" s="70" t="s">
        <v>68</v>
      </c>
      <c r="R1190" s="66"/>
      <c r="S1190" s="67"/>
    </row>
    <row r="1191" spans="2:19" x14ac:dyDescent="0.3">
      <c r="B1191" s="66" t="s">
        <v>1561</v>
      </c>
      <c r="C1191" s="67" t="s">
        <v>444</v>
      </c>
      <c r="D1191" s="68" t="s">
        <v>65</v>
      </c>
      <c r="E1191" s="68" t="s">
        <v>64</v>
      </c>
      <c r="F1191" s="69" t="s">
        <v>1839</v>
      </c>
      <c r="G1191" s="68" t="s">
        <v>64</v>
      </c>
      <c r="H1191" s="68" t="s">
        <v>64</v>
      </c>
      <c r="I1191" s="68" t="s">
        <v>65</v>
      </c>
      <c r="J1191" s="68" t="s">
        <v>66</v>
      </c>
      <c r="K1191" s="70">
        <v>0</v>
      </c>
      <c r="L1191" s="70">
        <v>0</v>
      </c>
      <c r="M1191" s="70">
        <v>0</v>
      </c>
      <c r="N1191" s="70">
        <v>3</v>
      </c>
      <c r="O1191" s="70">
        <v>3</v>
      </c>
      <c r="P1191" s="70" t="s">
        <v>68</v>
      </c>
      <c r="Q1191" s="70" t="s">
        <v>68</v>
      </c>
      <c r="R1191" s="66"/>
      <c r="S1191" s="67"/>
    </row>
    <row r="1192" spans="2:19" x14ac:dyDescent="0.3">
      <c r="B1192" s="66" t="s">
        <v>1840</v>
      </c>
      <c r="C1192" s="67" t="s">
        <v>116</v>
      </c>
      <c r="D1192" s="68" t="s">
        <v>65</v>
      </c>
      <c r="E1192" s="68" t="s">
        <v>64</v>
      </c>
      <c r="F1192" s="69" t="s">
        <v>1838</v>
      </c>
      <c r="G1192" s="68" t="s">
        <v>64</v>
      </c>
      <c r="H1192" s="68" t="s">
        <v>64</v>
      </c>
      <c r="I1192" s="68" t="s">
        <v>65</v>
      </c>
      <c r="J1192" s="68" t="s">
        <v>66</v>
      </c>
      <c r="K1192" s="70">
        <v>0</v>
      </c>
      <c r="L1192" s="70">
        <v>0</v>
      </c>
      <c r="M1192" s="70">
        <v>0</v>
      </c>
      <c r="N1192" s="70">
        <v>3</v>
      </c>
      <c r="O1192" s="70">
        <v>3</v>
      </c>
      <c r="P1192" s="70" t="s">
        <v>68</v>
      </c>
      <c r="Q1192" s="70" t="s">
        <v>68</v>
      </c>
      <c r="R1192" s="66"/>
      <c r="S1192" s="67"/>
    </row>
    <row r="1193" spans="2:19" x14ac:dyDescent="0.3">
      <c r="B1193" s="66" t="s">
        <v>1389</v>
      </c>
      <c r="C1193" s="67" t="s">
        <v>1841</v>
      </c>
      <c r="D1193" s="68" t="s">
        <v>65</v>
      </c>
      <c r="E1193" s="68" t="s">
        <v>64</v>
      </c>
      <c r="F1193" s="69" t="s">
        <v>1762</v>
      </c>
      <c r="G1193" s="68" t="s">
        <v>64</v>
      </c>
      <c r="H1193" s="68" t="s">
        <v>64</v>
      </c>
      <c r="I1193" s="68" t="s">
        <v>66</v>
      </c>
      <c r="J1193" s="68" t="s">
        <v>65</v>
      </c>
      <c r="K1193" s="70">
        <v>0</v>
      </c>
      <c r="L1193" s="70">
        <v>0</v>
      </c>
      <c r="M1193" s="70">
        <v>0</v>
      </c>
      <c r="N1193" s="70">
        <v>3</v>
      </c>
      <c r="O1193" s="70">
        <v>3</v>
      </c>
      <c r="P1193" s="70" t="s">
        <v>68</v>
      </c>
      <c r="Q1193" s="70" t="s">
        <v>68</v>
      </c>
      <c r="R1193" s="66"/>
      <c r="S1193" s="67"/>
    </row>
    <row r="1194" spans="2:19" x14ac:dyDescent="0.3">
      <c r="B1194" s="66" t="s">
        <v>348</v>
      </c>
      <c r="C1194" s="67" t="s">
        <v>1842</v>
      </c>
      <c r="D1194" s="68" t="s">
        <v>64</v>
      </c>
      <c r="E1194" s="68" t="s">
        <v>65</v>
      </c>
      <c r="F1194" s="69" t="s">
        <v>1762</v>
      </c>
      <c r="G1194" s="68" t="s">
        <v>64</v>
      </c>
      <c r="H1194" s="68" t="s">
        <v>64</v>
      </c>
      <c r="I1194" s="68" t="s">
        <v>65</v>
      </c>
      <c r="J1194" s="68" t="s">
        <v>66</v>
      </c>
      <c r="K1194" s="70">
        <v>0</v>
      </c>
      <c r="L1194" s="70">
        <v>0</v>
      </c>
      <c r="M1194" s="70">
        <v>0</v>
      </c>
      <c r="N1194" s="70">
        <v>3</v>
      </c>
      <c r="O1194" s="70">
        <v>3</v>
      </c>
      <c r="P1194" s="70" t="s">
        <v>68</v>
      </c>
      <c r="Q1194" s="70" t="s">
        <v>68</v>
      </c>
      <c r="R1194" s="66"/>
      <c r="S1194" s="67"/>
    </row>
    <row r="1195" spans="2:19" x14ac:dyDescent="0.3">
      <c r="B1195" s="66" t="s">
        <v>1843</v>
      </c>
      <c r="C1195" s="67" t="s">
        <v>1435</v>
      </c>
      <c r="D1195" s="68" t="s">
        <v>65</v>
      </c>
      <c r="E1195" s="68" t="s">
        <v>64</v>
      </c>
      <c r="F1195" s="69" t="s">
        <v>1844</v>
      </c>
      <c r="G1195" s="68" t="s">
        <v>64</v>
      </c>
      <c r="H1195" s="68" t="s">
        <v>64</v>
      </c>
      <c r="I1195" s="68" t="s">
        <v>65</v>
      </c>
      <c r="J1195" s="68" t="s">
        <v>66</v>
      </c>
      <c r="K1195" s="70">
        <v>0</v>
      </c>
      <c r="L1195" s="70">
        <v>0</v>
      </c>
      <c r="M1195" s="70">
        <v>0</v>
      </c>
      <c r="N1195" s="70">
        <v>3</v>
      </c>
      <c r="O1195" s="70">
        <v>3</v>
      </c>
      <c r="P1195" s="70" t="s">
        <v>68</v>
      </c>
      <c r="Q1195" s="70" t="s">
        <v>68</v>
      </c>
      <c r="R1195" s="66"/>
      <c r="S1195" s="67"/>
    </row>
    <row r="1196" spans="2:19" x14ac:dyDescent="0.3">
      <c r="B1196" s="66" t="s">
        <v>1845</v>
      </c>
      <c r="C1196" s="67" t="s">
        <v>605</v>
      </c>
      <c r="D1196" s="68" t="s">
        <v>65</v>
      </c>
      <c r="E1196" s="68" t="s">
        <v>64</v>
      </c>
      <c r="F1196" s="69" t="s">
        <v>1846</v>
      </c>
      <c r="G1196" s="68" t="s">
        <v>64</v>
      </c>
      <c r="H1196" s="68" t="s">
        <v>64</v>
      </c>
      <c r="I1196" s="68" t="s">
        <v>66</v>
      </c>
      <c r="J1196" s="68" t="s">
        <v>65</v>
      </c>
      <c r="K1196" s="70">
        <v>0</v>
      </c>
      <c r="L1196" s="70">
        <v>0</v>
      </c>
      <c r="M1196" s="70">
        <v>0</v>
      </c>
      <c r="N1196" s="70">
        <v>3</v>
      </c>
      <c r="O1196" s="70">
        <v>3</v>
      </c>
      <c r="P1196" s="70" t="s">
        <v>68</v>
      </c>
      <c r="Q1196" s="70" t="s">
        <v>68</v>
      </c>
      <c r="R1196" s="66"/>
      <c r="S1196" s="67"/>
    </row>
    <row r="1197" spans="2:19" x14ac:dyDescent="0.3">
      <c r="B1197" s="66" t="s">
        <v>1659</v>
      </c>
      <c r="C1197" s="67" t="s">
        <v>1834</v>
      </c>
      <c r="D1197" s="68" t="s">
        <v>64</v>
      </c>
      <c r="E1197" s="68" t="s">
        <v>65</v>
      </c>
      <c r="F1197" s="69" t="s">
        <v>1762</v>
      </c>
      <c r="G1197" s="68" t="s">
        <v>64</v>
      </c>
      <c r="H1197" s="68" t="s">
        <v>65</v>
      </c>
      <c r="I1197" s="68" t="s">
        <v>66</v>
      </c>
      <c r="J1197" s="68" t="s">
        <v>66</v>
      </c>
      <c r="K1197" s="70">
        <v>0</v>
      </c>
      <c r="L1197" s="70">
        <v>0</v>
      </c>
      <c r="M1197" s="70">
        <v>0</v>
      </c>
      <c r="N1197" s="70">
        <v>3</v>
      </c>
      <c r="O1197" s="70">
        <v>3</v>
      </c>
      <c r="P1197" s="70" t="s">
        <v>68</v>
      </c>
      <c r="Q1197" s="70" t="s">
        <v>68</v>
      </c>
      <c r="R1197" s="66"/>
      <c r="S1197" s="67"/>
    </row>
    <row r="1198" spans="2:19" x14ac:dyDescent="0.3">
      <c r="B1198" s="66" t="s">
        <v>547</v>
      </c>
      <c r="C1198" s="67" t="s">
        <v>548</v>
      </c>
      <c r="D1198" s="68" t="s">
        <v>65</v>
      </c>
      <c r="E1198" s="68" t="s">
        <v>64</v>
      </c>
      <c r="F1198" s="69" t="s">
        <v>1824</v>
      </c>
      <c r="G1198" s="68" t="s">
        <v>64</v>
      </c>
      <c r="H1198" s="68" t="s">
        <v>64</v>
      </c>
      <c r="I1198" s="68" t="s">
        <v>66</v>
      </c>
      <c r="J1198" s="68" t="s">
        <v>65</v>
      </c>
      <c r="K1198" s="70">
        <v>0</v>
      </c>
      <c r="L1198" s="70">
        <v>0</v>
      </c>
      <c r="M1198" s="70">
        <v>0</v>
      </c>
      <c r="N1198" s="70">
        <v>3</v>
      </c>
      <c r="O1198" s="70">
        <v>3</v>
      </c>
      <c r="P1198" s="70" t="s">
        <v>68</v>
      </c>
      <c r="Q1198" s="70" t="s">
        <v>68</v>
      </c>
      <c r="R1198" s="66"/>
      <c r="S1198" s="67"/>
    </row>
    <row r="1199" spans="2:19" x14ac:dyDescent="0.3">
      <c r="B1199" s="66" t="s">
        <v>350</v>
      </c>
      <c r="C1199" s="67" t="s">
        <v>1830</v>
      </c>
      <c r="D1199" s="68" t="s">
        <v>64</v>
      </c>
      <c r="E1199" s="68" t="s">
        <v>65</v>
      </c>
      <c r="F1199" s="69" t="s">
        <v>1831</v>
      </c>
      <c r="G1199" s="68" t="s">
        <v>64</v>
      </c>
      <c r="H1199" s="68" t="s">
        <v>64</v>
      </c>
      <c r="I1199" s="68" t="s">
        <v>65</v>
      </c>
      <c r="J1199" s="68" t="s">
        <v>66</v>
      </c>
      <c r="K1199" s="70">
        <v>0</v>
      </c>
      <c r="L1199" s="70">
        <v>0</v>
      </c>
      <c r="M1199" s="70">
        <v>0</v>
      </c>
      <c r="N1199" s="70">
        <v>3</v>
      </c>
      <c r="O1199" s="70">
        <v>3</v>
      </c>
      <c r="P1199" s="70" t="s">
        <v>68</v>
      </c>
      <c r="Q1199" s="70" t="s">
        <v>68</v>
      </c>
      <c r="R1199" s="66"/>
      <c r="S1199" s="67"/>
    </row>
    <row r="1200" spans="2:19" x14ac:dyDescent="0.3">
      <c r="B1200" s="66" t="s">
        <v>1832</v>
      </c>
      <c r="C1200" s="67" t="s">
        <v>180</v>
      </c>
      <c r="D1200" s="68" t="s">
        <v>65</v>
      </c>
      <c r="E1200" s="68" t="s">
        <v>64</v>
      </c>
      <c r="F1200" s="69" t="s">
        <v>1762</v>
      </c>
      <c r="G1200" s="68" t="s">
        <v>65</v>
      </c>
      <c r="H1200" s="68" t="s">
        <v>64</v>
      </c>
      <c r="I1200" s="68" t="s">
        <v>66</v>
      </c>
      <c r="J1200" s="68" t="s">
        <v>66</v>
      </c>
      <c r="K1200" s="70">
        <v>0</v>
      </c>
      <c r="L1200" s="70">
        <v>0</v>
      </c>
      <c r="M1200" s="70">
        <v>0</v>
      </c>
      <c r="N1200" s="70">
        <v>3</v>
      </c>
      <c r="O1200" s="70">
        <v>3</v>
      </c>
      <c r="P1200" s="70" t="s">
        <v>68</v>
      </c>
      <c r="Q1200" s="70" t="s">
        <v>68</v>
      </c>
      <c r="R1200" s="66"/>
      <c r="S1200" s="67"/>
    </row>
    <row r="1201" spans="2:19" x14ac:dyDescent="0.3">
      <c r="B1201" s="66" t="s">
        <v>1833</v>
      </c>
      <c r="C1201" s="67" t="s">
        <v>1616</v>
      </c>
      <c r="D1201" s="68" t="s">
        <v>65</v>
      </c>
      <c r="E1201" s="68" t="s">
        <v>64</v>
      </c>
      <c r="F1201" s="69" t="s">
        <v>1820</v>
      </c>
      <c r="G1201" s="68" t="s">
        <v>64</v>
      </c>
      <c r="H1201" s="68" t="s">
        <v>64</v>
      </c>
      <c r="I1201" s="68" t="s">
        <v>65</v>
      </c>
      <c r="J1201" s="68" t="s">
        <v>66</v>
      </c>
      <c r="K1201" s="70">
        <v>0</v>
      </c>
      <c r="L1201" s="70">
        <v>0</v>
      </c>
      <c r="M1201" s="70">
        <v>0</v>
      </c>
      <c r="N1201" s="70">
        <v>3</v>
      </c>
      <c r="O1201" s="70">
        <v>3</v>
      </c>
      <c r="P1201" s="70" t="s">
        <v>68</v>
      </c>
      <c r="Q1201" s="70" t="s">
        <v>68</v>
      </c>
      <c r="R1201" s="66"/>
      <c r="S1201" s="67"/>
    </row>
    <row r="1202" spans="2:19" x14ac:dyDescent="0.3">
      <c r="B1202" s="66" t="s">
        <v>539</v>
      </c>
      <c r="C1202" s="67" t="s">
        <v>1584</v>
      </c>
      <c r="D1202" s="68" t="s">
        <v>65</v>
      </c>
      <c r="E1202" s="68" t="s">
        <v>64</v>
      </c>
      <c r="F1202" s="69" t="s">
        <v>1847</v>
      </c>
      <c r="G1202" s="68" t="s">
        <v>64</v>
      </c>
      <c r="H1202" s="68" t="s">
        <v>64</v>
      </c>
      <c r="I1202" s="68" t="s">
        <v>66</v>
      </c>
      <c r="J1202" s="68" t="s">
        <v>65</v>
      </c>
      <c r="K1202" s="70">
        <v>0</v>
      </c>
      <c r="L1202" s="70">
        <v>0</v>
      </c>
      <c r="M1202" s="70">
        <v>0</v>
      </c>
      <c r="N1202" s="70">
        <v>3</v>
      </c>
      <c r="O1202" s="70">
        <v>3</v>
      </c>
      <c r="P1202" s="70" t="s">
        <v>68</v>
      </c>
      <c r="Q1202" s="70" t="s">
        <v>68</v>
      </c>
      <c r="R1202" s="66"/>
      <c r="S1202" s="67"/>
    </row>
    <row r="1203" spans="2:19" x14ac:dyDescent="0.3">
      <c r="B1203" s="66" t="s">
        <v>323</v>
      </c>
      <c r="C1203" s="67" t="s">
        <v>1405</v>
      </c>
      <c r="D1203" s="68" t="s">
        <v>64</v>
      </c>
      <c r="E1203" s="68" t="s">
        <v>65</v>
      </c>
      <c r="F1203" s="69" t="s">
        <v>1848</v>
      </c>
      <c r="G1203" s="68" t="s">
        <v>64</v>
      </c>
      <c r="H1203" s="68" t="s">
        <v>64</v>
      </c>
      <c r="I1203" s="68" t="s">
        <v>65</v>
      </c>
      <c r="J1203" s="68" t="s">
        <v>66</v>
      </c>
      <c r="K1203" s="70">
        <v>0</v>
      </c>
      <c r="L1203" s="70">
        <v>0</v>
      </c>
      <c r="M1203" s="70">
        <v>0</v>
      </c>
      <c r="N1203" s="70">
        <v>3</v>
      </c>
      <c r="O1203" s="70">
        <v>3</v>
      </c>
      <c r="P1203" s="70" t="s">
        <v>68</v>
      </c>
      <c r="Q1203" s="70" t="s">
        <v>68</v>
      </c>
      <c r="R1203" s="66"/>
      <c r="S1203" s="67"/>
    </row>
    <row r="1204" spans="2:19" x14ac:dyDescent="0.3">
      <c r="B1204" s="66" t="s">
        <v>1793</v>
      </c>
      <c r="C1204" s="67" t="s">
        <v>190</v>
      </c>
      <c r="D1204" s="68" t="s">
        <v>65</v>
      </c>
      <c r="E1204" s="68" t="s">
        <v>64</v>
      </c>
      <c r="F1204" s="69" t="s">
        <v>1828</v>
      </c>
      <c r="G1204" s="68" t="s">
        <v>64</v>
      </c>
      <c r="H1204" s="68" t="s">
        <v>64</v>
      </c>
      <c r="I1204" s="68" t="s">
        <v>66</v>
      </c>
      <c r="J1204" s="68" t="s">
        <v>66</v>
      </c>
      <c r="K1204" s="70">
        <v>0</v>
      </c>
      <c r="L1204" s="70">
        <v>0</v>
      </c>
      <c r="M1204" s="70">
        <v>0</v>
      </c>
      <c r="N1204" s="70">
        <v>3</v>
      </c>
      <c r="O1204" s="70">
        <v>3</v>
      </c>
      <c r="P1204" s="70" t="s">
        <v>68</v>
      </c>
      <c r="Q1204" s="70" t="s">
        <v>68</v>
      </c>
      <c r="R1204" s="66"/>
      <c r="S1204" s="67"/>
    </row>
    <row r="1205" spans="2:19" x14ac:dyDescent="0.3">
      <c r="B1205" s="66" t="s">
        <v>1561</v>
      </c>
      <c r="C1205" s="67" t="s">
        <v>444</v>
      </c>
      <c r="D1205" s="68" t="s">
        <v>65</v>
      </c>
      <c r="E1205" s="68" t="s">
        <v>64</v>
      </c>
      <c r="F1205" s="69" t="s">
        <v>1839</v>
      </c>
      <c r="G1205" s="68" t="s">
        <v>64</v>
      </c>
      <c r="H1205" s="68" t="s">
        <v>64</v>
      </c>
      <c r="I1205" s="68" t="s">
        <v>66</v>
      </c>
      <c r="J1205" s="68" t="s">
        <v>66</v>
      </c>
      <c r="K1205" s="70">
        <v>0</v>
      </c>
      <c r="L1205" s="70">
        <v>0</v>
      </c>
      <c r="M1205" s="70">
        <v>0</v>
      </c>
      <c r="N1205" s="70">
        <v>3</v>
      </c>
      <c r="O1205" s="70">
        <v>3</v>
      </c>
      <c r="P1205" s="70" t="s">
        <v>68</v>
      </c>
      <c r="Q1205" s="70" t="s">
        <v>68</v>
      </c>
      <c r="R1205" s="66"/>
      <c r="S1205" s="67"/>
    </row>
    <row r="1206" spans="2:19" x14ac:dyDescent="0.3">
      <c r="B1206" s="66" t="s">
        <v>1849</v>
      </c>
      <c r="C1206" s="67" t="s">
        <v>1850</v>
      </c>
      <c r="D1206" s="68" t="s">
        <v>64</v>
      </c>
      <c r="E1206" s="68" t="s">
        <v>65</v>
      </c>
      <c r="F1206" s="69" t="s">
        <v>1762</v>
      </c>
      <c r="G1206" s="68" t="s">
        <v>64</v>
      </c>
      <c r="H1206" s="68" t="s">
        <v>64</v>
      </c>
      <c r="I1206" s="68" t="s">
        <v>66</v>
      </c>
      <c r="J1206" s="68" t="s">
        <v>66</v>
      </c>
      <c r="K1206" s="70">
        <v>0</v>
      </c>
      <c r="L1206" s="70">
        <v>0</v>
      </c>
      <c r="M1206" s="70">
        <v>0</v>
      </c>
      <c r="N1206" s="70">
        <v>3</v>
      </c>
      <c r="O1206" s="70">
        <v>3</v>
      </c>
      <c r="P1206" s="70" t="s">
        <v>68</v>
      </c>
      <c r="Q1206" s="70" t="s">
        <v>68</v>
      </c>
      <c r="R1206" s="66"/>
      <c r="S1206" s="67"/>
    </row>
    <row r="1207" spans="2:19" x14ac:dyDescent="0.3">
      <c r="B1207" s="66" t="s">
        <v>1771</v>
      </c>
      <c r="C1207" s="67" t="s">
        <v>204</v>
      </c>
      <c r="D1207" s="68" t="s">
        <v>65</v>
      </c>
      <c r="E1207" s="68" t="s">
        <v>64</v>
      </c>
      <c r="F1207" s="69" t="s">
        <v>1762</v>
      </c>
      <c r="G1207" s="68" t="s">
        <v>64</v>
      </c>
      <c r="H1207" s="68" t="s">
        <v>64</v>
      </c>
      <c r="I1207" s="68" t="s">
        <v>66</v>
      </c>
      <c r="J1207" s="68" t="s">
        <v>66</v>
      </c>
      <c r="K1207" s="70">
        <v>0</v>
      </c>
      <c r="L1207" s="70">
        <v>0</v>
      </c>
      <c r="M1207" s="70">
        <v>0</v>
      </c>
      <c r="N1207" s="70">
        <v>3</v>
      </c>
      <c r="O1207" s="70">
        <v>3</v>
      </c>
      <c r="P1207" s="70" t="s">
        <v>68</v>
      </c>
      <c r="Q1207" s="70" t="s">
        <v>68</v>
      </c>
      <c r="R1207" s="66"/>
      <c r="S1207" s="67"/>
    </row>
    <row r="1208" spans="2:19" x14ac:dyDescent="0.3">
      <c r="B1208" s="66" t="s">
        <v>1851</v>
      </c>
      <c r="C1208" s="67" t="s">
        <v>444</v>
      </c>
      <c r="D1208" s="68" t="s">
        <v>65</v>
      </c>
      <c r="E1208" s="68" t="s">
        <v>64</v>
      </c>
      <c r="F1208" s="69" t="s">
        <v>1762</v>
      </c>
      <c r="G1208" s="68" t="s">
        <v>65</v>
      </c>
      <c r="H1208" s="68" t="s">
        <v>64</v>
      </c>
      <c r="I1208" s="68" t="s">
        <v>66</v>
      </c>
      <c r="J1208" s="68" t="s">
        <v>66</v>
      </c>
      <c r="K1208" s="70">
        <v>0</v>
      </c>
      <c r="L1208" s="70">
        <v>0</v>
      </c>
      <c r="M1208" s="70">
        <v>0</v>
      </c>
      <c r="N1208" s="70">
        <v>3</v>
      </c>
      <c r="O1208" s="70">
        <v>3</v>
      </c>
      <c r="P1208" s="70" t="s">
        <v>68</v>
      </c>
      <c r="Q1208" s="70" t="s">
        <v>68</v>
      </c>
      <c r="R1208" s="66"/>
      <c r="S1208" s="67"/>
    </row>
    <row r="1209" spans="2:19" x14ac:dyDescent="0.3">
      <c r="B1209" s="66" t="s">
        <v>325</v>
      </c>
      <c r="C1209" s="67" t="s">
        <v>204</v>
      </c>
      <c r="D1209" s="68" t="s">
        <v>64</v>
      </c>
      <c r="E1209" s="68" t="s">
        <v>65</v>
      </c>
      <c r="F1209" s="69" t="s">
        <v>1852</v>
      </c>
      <c r="G1209" s="68" t="s">
        <v>64</v>
      </c>
      <c r="H1209" s="68" t="s">
        <v>64</v>
      </c>
      <c r="I1209" s="68" t="s">
        <v>65</v>
      </c>
      <c r="J1209" s="68" t="s">
        <v>66</v>
      </c>
      <c r="K1209" s="70">
        <v>0</v>
      </c>
      <c r="L1209" s="70">
        <v>0</v>
      </c>
      <c r="M1209" s="70">
        <v>0</v>
      </c>
      <c r="N1209" s="70">
        <v>3</v>
      </c>
      <c r="O1209" s="70">
        <v>3</v>
      </c>
      <c r="P1209" s="70" t="s">
        <v>68</v>
      </c>
      <c r="Q1209" s="70" t="s">
        <v>68</v>
      </c>
      <c r="R1209" s="66"/>
      <c r="S1209" s="67"/>
    </row>
    <row r="1210" spans="2:19" x14ac:dyDescent="0.3">
      <c r="B1210" s="66" t="s">
        <v>1389</v>
      </c>
      <c r="C1210" s="67" t="s">
        <v>1434</v>
      </c>
      <c r="D1210" s="68" t="s">
        <v>65</v>
      </c>
      <c r="E1210" s="68" t="s">
        <v>64</v>
      </c>
      <c r="F1210" s="69" t="s">
        <v>1762</v>
      </c>
      <c r="G1210" s="68" t="s">
        <v>64</v>
      </c>
      <c r="H1210" s="68" t="s">
        <v>64</v>
      </c>
      <c r="I1210" s="68" t="s">
        <v>66</v>
      </c>
      <c r="J1210" s="68" t="s">
        <v>65</v>
      </c>
      <c r="K1210" s="70">
        <v>0</v>
      </c>
      <c r="L1210" s="70">
        <v>0</v>
      </c>
      <c r="M1210" s="70">
        <v>0</v>
      </c>
      <c r="N1210" s="70">
        <v>3</v>
      </c>
      <c r="O1210" s="70">
        <v>3</v>
      </c>
      <c r="P1210" s="70" t="s">
        <v>68</v>
      </c>
      <c r="Q1210" s="70" t="s">
        <v>68</v>
      </c>
      <c r="R1210" s="66"/>
      <c r="S1210" s="67"/>
    </row>
    <row r="1211" spans="2:19" x14ac:dyDescent="0.3">
      <c r="B1211" s="66" t="s">
        <v>189</v>
      </c>
      <c r="C1211" s="67" t="s">
        <v>1666</v>
      </c>
      <c r="D1211" s="68" t="s">
        <v>64</v>
      </c>
      <c r="E1211" s="68" t="s">
        <v>65</v>
      </c>
      <c r="F1211" s="69" t="s">
        <v>1853</v>
      </c>
      <c r="G1211" s="68" t="s">
        <v>64</v>
      </c>
      <c r="H1211" s="68" t="s">
        <v>64</v>
      </c>
      <c r="I1211" s="68" t="s">
        <v>65</v>
      </c>
      <c r="J1211" s="68" t="s">
        <v>66</v>
      </c>
      <c r="K1211" s="70">
        <v>0</v>
      </c>
      <c r="L1211" s="70">
        <v>0</v>
      </c>
      <c r="M1211" s="70">
        <v>0</v>
      </c>
      <c r="N1211" s="70">
        <v>3</v>
      </c>
      <c r="O1211" s="70">
        <v>3</v>
      </c>
      <c r="P1211" s="70" t="s">
        <v>68</v>
      </c>
      <c r="Q1211" s="70" t="s">
        <v>68</v>
      </c>
      <c r="R1211" s="66"/>
      <c r="S1211" s="67"/>
    </row>
    <row r="1212" spans="2:19" x14ac:dyDescent="0.3">
      <c r="B1212" s="66" t="s">
        <v>1793</v>
      </c>
      <c r="C1212" s="67" t="s">
        <v>1616</v>
      </c>
      <c r="D1212" s="68" t="s">
        <v>65</v>
      </c>
      <c r="E1212" s="68" t="s">
        <v>64</v>
      </c>
      <c r="F1212" s="69" t="s">
        <v>1828</v>
      </c>
      <c r="G1212" s="68" t="s">
        <v>64</v>
      </c>
      <c r="H1212" s="68" t="s">
        <v>64</v>
      </c>
      <c r="I1212" s="68" t="s">
        <v>66</v>
      </c>
      <c r="J1212" s="68" t="s">
        <v>65</v>
      </c>
      <c r="K1212" s="70">
        <v>0</v>
      </c>
      <c r="L1212" s="70">
        <v>0</v>
      </c>
      <c r="M1212" s="70">
        <v>0</v>
      </c>
      <c r="N1212" s="70">
        <v>3</v>
      </c>
      <c r="O1212" s="70">
        <v>3</v>
      </c>
      <c r="P1212" s="70" t="s">
        <v>68</v>
      </c>
      <c r="Q1212" s="70" t="s">
        <v>68</v>
      </c>
      <c r="R1212" s="66"/>
      <c r="S1212" s="67"/>
    </row>
    <row r="1213" spans="2:19" x14ac:dyDescent="0.3">
      <c r="B1213" s="66" t="s">
        <v>325</v>
      </c>
      <c r="C1213" s="67" t="s">
        <v>204</v>
      </c>
      <c r="D1213" s="68" t="s">
        <v>64</v>
      </c>
      <c r="E1213" s="68" t="s">
        <v>65</v>
      </c>
      <c r="F1213" s="69" t="s">
        <v>1852</v>
      </c>
      <c r="G1213" s="68" t="s">
        <v>64</v>
      </c>
      <c r="H1213" s="68" t="s">
        <v>64</v>
      </c>
      <c r="I1213" s="68" t="s">
        <v>65</v>
      </c>
      <c r="J1213" s="68" t="s">
        <v>66</v>
      </c>
      <c r="K1213" s="70">
        <v>0</v>
      </c>
      <c r="L1213" s="70">
        <v>0</v>
      </c>
      <c r="M1213" s="70">
        <v>0</v>
      </c>
      <c r="N1213" s="70">
        <v>3</v>
      </c>
      <c r="O1213" s="70">
        <v>3</v>
      </c>
      <c r="P1213" s="70" t="s">
        <v>68</v>
      </c>
      <c r="Q1213" s="70" t="s">
        <v>68</v>
      </c>
      <c r="R1213" s="66"/>
      <c r="S1213" s="67"/>
    </row>
    <row r="1214" spans="2:19" x14ac:dyDescent="0.3">
      <c r="B1214" s="66" t="s">
        <v>177</v>
      </c>
      <c r="C1214" s="67" t="s">
        <v>1854</v>
      </c>
      <c r="D1214" s="68" t="s">
        <v>64</v>
      </c>
      <c r="E1214" s="68" t="s">
        <v>65</v>
      </c>
      <c r="F1214" s="69" t="s">
        <v>1855</v>
      </c>
      <c r="G1214" s="68" t="s">
        <v>64</v>
      </c>
      <c r="H1214" s="68" t="s">
        <v>64</v>
      </c>
      <c r="I1214" s="68" t="s">
        <v>66</v>
      </c>
      <c r="J1214" s="68" t="s">
        <v>65</v>
      </c>
      <c r="K1214" s="70">
        <v>0</v>
      </c>
      <c r="L1214" s="70">
        <v>0</v>
      </c>
      <c r="M1214" s="70">
        <v>0</v>
      </c>
      <c r="N1214" s="70">
        <v>3</v>
      </c>
      <c r="O1214" s="70">
        <v>3</v>
      </c>
      <c r="P1214" s="70" t="s">
        <v>68</v>
      </c>
      <c r="Q1214" s="70" t="s">
        <v>68</v>
      </c>
      <c r="R1214" s="66"/>
      <c r="S1214" s="67"/>
    </row>
    <row r="1215" spans="2:19" x14ac:dyDescent="0.3">
      <c r="B1215" s="66" t="s">
        <v>532</v>
      </c>
      <c r="C1215" s="67" t="s">
        <v>533</v>
      </c>
      <c r="D1215" s="68" t="s">
        <v>65</v>
      </c>
      <c r="E1215" s="68" t="s">
        <v>64</v>
      </c>
      <c r="F1215" s="69" t="s">
        <v>1856</v>
      </c>
      <c r="G1215" s="68" t="s">
        <v>64</v>
      </c>
      <c r="H1215" s="68" t="s">
        <v>64</v>
      </c>
      <c r="I1215" s="68" t="s">
        <v>65</v>
      </c>
      <c r="J1215" s="68" t="s">
        <v>66</v>
      </c>
      <c r="K1215" s="70">
        <v>0</v>
      </c>
      <c r="L1215" s="70">
        <v>0</v>
      </c>
      <c r="M1215" s="70">
        <v>0</v>
      </c>
      <c r="N1215" s="70">
        <v>3</v>
      </c>
      <c r="O1215" s="70">
        <v>3</v>
      </c>
      <c r="P1215" s="70" t="s">
        <v>68</v>
      </c>
      <c r="Q1215" s="70" t="s">
        <v>68</v>
      </c>
      <c r="R1215" s="66"/>
      <c r="S1215" s="67"/>
    </row>
    <row r="1216" spans="2:19" x14ac:dyDescent="0.3">
      <c r="B1216" s="66" t="s">
        <v>547</v>
      </c>
      <c r="C1216" s="67" t="s">
        <v>549</v>
      </c>
      <c r="D1216" s="68" t="s">
        <v>65</v>
      </c>
      <c r="E1216" s="68" t="s">
        <v>64</v>
      </c>
      <c r="F1216" s="69" t="s">
        <v>1829</v>
      </c>
      <c r="G1216" s="68" t="s">
        <v>64</v>
      </c>
      <c r="H1216" s="68" t="s">
        <v>64</v>
      </c>
      <c r="I1216" s="68" t="s">
        <v>65</v>
      </c>
      <c r="J1216" s="68" t="s">
        <v>66</v>
      </c>
      <c r="K1216" s="70">
        <v>0</v>
      </c>
      <c r="L1216" s="70">
        <v>0</v>
      </c>
      <c r="M1216" s="70">
        <v>0</v>
      </c>
      <c r="N1216" s="70">
        <v>3</v>
      </c>
      <c r="O1216" s="70">
        <v>3</v>
      </c>
      <c r="P1216" s="70" t="s">
        <v>68</v>
      </c>
      <c r="Q1216" s="70" t="s">
        <v>68</v>
      </c>
      <c r="R1216" s="66"/>
      <c r="S1216" s="67"/>
    </row>
    <row r="1217" spans="2:19" x14ac:dyDescent="0.3">
      <c r="B1217" s="66" t="s">
        <v>1857</v>
      </c>
      <c r="C1217" s="67" t="s">
        <v>605</v>
      </c>
      <c r="D1217" s="68" t="s">
        <v>65</v>
      </c>
      <c r="E1217" s="68" t="s">
        <v>64</v>
      </c>
      <c r="F1217" s="69" t="s">
        <v>1858</v>
      </c>
      <c r="G1217" s="68" t="s">
        <v>64</v>
      </c>
      <c r="H1217" s="68" t="s">
        <v>64</v>
      </c>
      <c r="I1217" s="68" t="s">
        <v>66</v>
      </c>
      <c r="J1217" s="68" t="s">
        <v>65</v>
      </c>
      <c r="K1217" s="70">
        <v>5</v>
      </c>
      <c r="L1217" s="70">
        <v>0</v>
      </c>
      <c r="M1217" s="70">
        <v>0</v>
      </c>
      <c r="N1217" s="70">
        <v>0</v>
      </c>
      <c r="O1217" s="70">
        <v>5</v>
      </c>
      <c r="P1217" s="70" t="s">
        <v>68</v>
      </c>
      <c r="Q1217" s="70" t="s">
        <v>68</v>
      </c>
      <c r="R1217" s="66"/>
      <c r="S1217" s="67"/>
    </row>
    <row r="1218" spans="2:19" x14ac:dyDescent="0.3">
      <c r="B1218" s="66" t="s">
        <v>1840</v>
      </c>
      <c r="C1218" s="67" t="s">
        <v>1859</v>
      </c>
      <c r="D1218" s="68" t="s">
        <v>65</v>
      </c>
      <c r="E1218" s="68" t="s">
        <v>64</v>
      </c>
      <c r="F1218" s="69" t="s">
        <v>1860</v>
      </c>
      <c r="G1218" s="68" t="s">
        <v>64</v>
      </c>
      <c r="H1218" s="68" t="s">
        <v>64</v>
      </c>
      <c r="I1218" s="68" t="s">
        <v>65</v>
      </c>
      <c r="J1218" s="68" t="s">
        <v>66</v>
      </c>
      <c r="K1218" s="70">
        <v>0</v>
      </c>
      <c r="L1218" s="70">
        <v>0</v>
      </c>
      <c r="M1218" s="70">
        <v>0</v>
      </c>
      <c r="N1218" s="70">
        <v>3</v>
      </c>
      <c r="O1218" s="70">
        <v>3</v>
      </c>
      <c r="P1218" s="70" t="s">
        <v>68</v>
      </c>
      <c r="Q1218" s="70" t="s">
        <v>68</v>
      </c>
      <c r="R1218" s="66"/>
      <c r="S1218" s="67"/>
    </row>
    <row r="1219" spans="2:19" x14ac:dyDescent="0.3">
      <c r="B1219" s="66" t="s">
        <v>547</v>
      </c>
      <c r="C1219" s="67" t="s">
        <v>548</v>
      </c>
      <c r="D1219" s="68" t="s">
        <v>65</v>
      </c>
      <c r="E1219" s="68" t="s">
        <v>64</v>
      </c>
      <c r="F1219" s="69" t="s">
        <v>1824</v>
      </c>
      <c r="G1219" s="68" t="s">
        <v>64</v>
      </c>
      <c r="H1219" s="68" t="s">
        <v>64</v>
      </c>
      <c r="I1219" s="68" t="s">
        <v>66</v>
      </c>
      <c r="J1219" s="68" t="s">
        <v>65</v>
      </c>
      <c r="K1219" s="70">
        <v>0</v>
      </c>
      <c r="L1219" s="70">
        <v>0</v>
      </c>
      <c r="M1219" s="70">
        <v>0</v>
      </c>
      <c r="N1219" s="70">
        <v>3</v>
      </c>
      <c r="O1219" s="70">
        <v>3</v>
      </c>
      <c r="P1219" s="70" t="s">
        <v>68</v>
      </c>
      <c r="Q1219" s="70" t="s">
        <v>68</v>
      </c>
      <c r="R1219" s="66"/>
      <c r="S1219" s="67"/>
    </row>
    <row r="1220" spans="2:19" x14ac:dyDescent="0.3">
      <c r="B1220" s="66" t="s">
        <v>1861</v>
      </c>
      <c r="C1220" s="67" t="s">
        <v>1457</v>
      </c>
      <c r="D1220" s="68" t="s">
        <v>65</v>
      </c>
      <c r="E1220" s="68" t="s">
        <v>64</v>
      </c>
      <c r="F1220" s="69" t="s">
        <v>1762</v>
      </c>
      <c r="G1220" s="68" t="s">
        <v>65</v>
      </c>
      <c r="H1220" s="68" t="s">
        <v>65</v>
      </c>
      <c r="I1220" s="68" t="s">
        <v>66</v>
      </c>
      <c r="J1220" s="68" t="s">
        <v>66</v>
      </c>
      <c r="K1220" s="70">
        <v>0</v>
      </c>
      <c r="L1220" s="70">
        <v>0</v>
      </c>
      <c r="M1220" s="70">
        <v>0</v>
      </c>
      <c r="N1220" s="70">
        <v>3</v>
      </c>
      <c r="O1220" s="70">
        <v>3</v>
      </c>
      <c r="P1220" s="70" t="s">
        <v>68</v>
      </c>
      <c r="Q1220" s="70" t="s">
        <v>68</v>
      </c>
      <c r="R1220" s="66"/>
      <c r="S1220" s="67"/>
    </row>
    <row r="1221" spans="2:19" x14ac:dyDescent="0.3">
      <c r="B1221" s="66" t="s">
        <v>1862</v>
      </c>
      <c r="C1221" s="67" t="s">
        <v>180</v>
      </c>
      <c r="D1221" s="68" t="s">
        <v>65</v>
      </c>
      <c r="E1221" s="68" t="s">
        <v>64</v>
      </c>
      <c r="F1221" s="69" t="s">
        <v>1863</v>
      </c>
      <c r="G1221" s="68" t="s">
        <v>64</v>
      </c>
      <c r="H1221" s="68" t="s">
        <v>64</v>
      </c>
      <c r="I1221" s="68" t="s">
        <v>66</v>
      </c>
      <c r="J1221" s="68" t="s">
        <v>65</v>
      </c>
      <c r="K1221" s="70">
        <v>0</v>
      </c>
      <c r="L1221" s="70">
        <v>0</v>
      </c>
      <c r="M1221" s="70">
        <v>0</v>
      </c>
      <c r="N1221" s="70">
        <v>3</v>
      </c>
      <c r="O1221" s="70">
        <v>3</v>
      </c>
      <c r="P1221" s="70" t="s">
        <v>68</v>
      </c>
      <c r="Q1221" s="70" t="s">
        <v>68</v>
      </c>
      <c r="R1221" s="66"/>
      <c r="S1221" s="67"/>
    </row>
    <row r="1222" spans="2:19" x14ac:dyDescent="0.3">
      <c r="B1222" s="66" t="s">
        <v>1773</v>
      </c>
      <c r="C1222" s="67" t="s">
        <v>186</v>
      </c>
      <c r="D1222" s="68" t="s">
        <v>65</v>
      </c>
      <c r="E1222" s="68" t="s">
        <v>64</v>
      </c>
      <c r="F1222" s="69" t="s">
        <v>1863</v>
      </c>
      <c r="G1222" s="68" t="s">
        <v>64</v>
      </c>
      <c r="H1222" s="68" t="s">
        <v>64</v>
      </c>
      <c r="I1222" s="68" t="s">
        <v>65</v>
      </c>
      <c r="J1222" s="68" t="s">
        <v>66</v>
      </c>
      <c r="K1222" s="70">
        <v>0</v>
      </c>
      <c r="L1222" s="70">
        <v>0</v>
      </c>
      <c r="M1222" s="70">
        <v>0</v>
      </c>
      <c r="N1222" s="70">
        <v>3</v>
      </c>
      <c r="O1222" s="70">
        <v>3</v>
      </c>
      <c r="P1222" s="70" t="s">
        <v>68</v>
      </c>
      <c r="Q1222" s="70" t="s">
        <v>68</v>
      </c>
      <c r="R1222" s="66"/>
      <c r="S1222" s="67"/>
    </row>
    <row r="1223" spans="2:19" x14ac:dyDescent="0.3">
      <c r="B1223" s="66" t="s">
        <v>123</v>
      </c>
      <c r="C1223" s="67" t="s">
        <v>1864</v>
      </c>
      <c r="D1223" s="68" t="s">
        <v>64</v>
      </c>
      <c r="E1223" s="68" t="s">
        <v>65</v>
      </c>
      <c r="F1223" s="69" t="s">
        <v>1762</v>
      </c>
      <c r="G1223" s="68" t="s">
        <v>64</v>
      </c>
      <c r="H1223" s="68" t="s">
        <v>64</v>
      </c>
      <c r="I1223" s="68" t="s">
        <v>65</v>
      </c>
      <c r="J1223" s="68" t="s">
        <v>66</v>
      </c>
      <c r="K1223" s="70">
        <v>0</v>
      </c>
      <c r="L1223" s="70">
        <v>0</v>
      </c>
      <c r="M1223" s="70">
        <v>0</v>
      </c>
      <c r="N1223" s="70">
        <v>3</v>
      </c>
      <c r="O1223" s="70">
        <v>3</v>
      </c>
      <c r="P1223" s="70" t="s">
        <v>68</v>
      </c>
      <c r="Q1223" s="70" t="s">
        <v>68</v>
      </c>
      <c r="R1223" s="66"/>
      <c r="S1223" s="67"/>
    </row>
    <row r="1224" spans="2:19" x14ac:dyDescent="0.3">
      <c r="B1224" s="66" t="s">
        <v>1865</v>
      </c>
      <c r="C1224" s="67" t="s">
        <v>190</v>
      </c>
      <c r="D1224" s="68" t="s">
        <v>64</v>
      </c>
      <c r="E1224" s="68" t="s">
        <v>65</v>
      </c>
      <c r="F1224" s="69" t="s">
        <v>1762</v>
      </c>
      <c r="G1224" s="68" t="s">
        <v>65</v>
      </c>
      <c r="H1224" s="68" t="s">
        <v>64</v>
      </c>
      <c r="I1224" s="68" t="s">
        <v>66</v>
      </c>
      <c r="J1224" s="68" t="s">
        <v>66</v>
      </c>
      <c r="K1224" s="70">
        <v>0</v>
      </c>
      <c r="L1224" s="70">
        <v>0</v>
      </c>
      <c r="M1224" s="70">
        <v>0</v>
      </c>
      <c r="N1224" s="70">
        <v>3</v>
      </c>
      <c r="O1224" s="70">
        <v>3</v>
      </c>
      <c r="P1224" s="70" t="s">
        <v>68</v>
      </c>
      <c r="Q1224" s="70" t="s">
        <v>68</v>
      </c>
      <c r="R1224" s="66"/>
      <c r="S1224" s="67"/>
    </row>
    <row r="1225" spans="2:19" x14ac:dyDescent="0.3">
      <c r="B1225" s="66" t="s">
        <v>1865</v>
      </c>
      <c r="C1225" s="67" t="s">
        <v>531</v>
      </c>
      <c r="D1225" s="68" t="s">
        <v>64</v>
      </c>
      <c r="E1225" s="68" t="s">
        <v>65</v>
      </c>
      <c r="F1225" s="69" t="s">
        <v>1762</v>
      </c>
      <c r="G1225" s="68" t="s">
        <v>64</v>
      </c>
      <c r="H1225" s="68" t="s">
        <v>65</v>
      </c>
      <c r="I1225" s="68" t="s">
        <v>66</v>
      </c>
      <c r="J1225" s="68" t="s">
        <v>66</v>
      </c>
      <c r="K1225" s="70">
        <v>0</v>
      </c>
      <c r="L1225" s="70">
        <v>0</v>
      </c>
      <c r="M1225" s="70">
        <v>0</v>
      </c>
      <c r="N1225" s="70">
        <v>3</v>
      </c>
      <c r="O1225" s="70">
        <v>3</v>
      </c>
      <c r="P1225" s="70" t="s">
        <v>68</v>
      </c>
      <c r="Q1225" s="70" t="s">
        <v>68</v>
      </c>
      <c r="R1225" s="66"/>
      <c r="S1225" s="67"/>
    </row>
    <row r="1226" spans="2:19" x14ac:dyDescent="0.3">
      <c r="B1226" s="66" t="s">
        <v>547</v>
      </c>
      <c r="C1226" s="67" t="s">
        <v>548</v>
      </c>
      <c r="D1226" s="68" t="s">
        <v>65</v>
      </c>
      <c r="E1226" s="68" t="s">
        <v>64</v>
      </c>
      <c r="F1226" s="69" t="s">
        <v>1824</v>
      </c>
      <c r="G1226" s="68" t="s">
        <v>64</v>
      </c>
      <c r="H1226" s="68" t="s">
        <v>64</v>
      </c>
      <c r="I1226" s="68" t="s">
        <v>66</v>
      </c>
      <c r="J1226" s="68" t="s">
        <v>65</v>
      </c>
      <c r="K1226" s="70">
        <v>0</v>
      </c>
      <c r="L1226" s="70">
        <v>0</v>
      </c>
      <c r="M1226" s="70">
        <v>0</v>
      </c>
      <c r="N1226" s="70">
        <v>3</v>
      </c>
      <c r="O1226" s="70">
        <v>3</v>
      </c>
      <c r="P1226" s="70" t="s">
        <v>68</v>
      </c>
      <c r="Q1226" s="70" t="s">
        <v>68</v>
      </c>
      <c r="R1226" s="66"/>
      <c r="S1226" s="67"/>
    </row>
    <row r="1227" spans="2:19" x14ac:dyDescent="0.3">
      <c r="B1227" s="66" t="s">
        <v>547</v>
      </c>
      <c r="C1227" s="67" t="s">
        <v>549</v>
      </c>
      <c r="D1227" s="68" t="s">
        <v>65</v>
      </c>
      <c r="E1227" s="68" t="s">
        <v>64</v>
      </c>
      <c r="F1227" s="69" t="s">
        <v>1829</v>
      </c>
      <c r="G1227" s="68" t="s">
        <v>64</v>
      </c>
      <c r="H1227" s="68" t="s">
        <v>64</v>
      </c>
      <c r="I1227" s="68" t="s">
        <v>66</v>
      </c>
      <c r="J1227" s="68" t="s">
        <v>66</v>
      </c>
      <c r="K1227" s="70">
        <v>0</v>
      </c>
      <c r="L1227" s="70">
        <v>0</v>
      </c>
      <c r="M1227" s="70">
        <v>0</v>
      </c>
      <c r="N1227" s="70">
        <v>3</v>
      </c>
      <c r="O1227" s="70">
        <v>3</v>
      </c>
      <c r="P1227" s="70" t="s">
        <v>68</v>
      </c>
      <c r="Q1227" s="70" t="s">
        <v>68</v>
      </c>
      <c r="R1227" s="66"/>
      <c r="S1227" s="67"/>
    </row>
    <row r="1228" spans="2:19" x14ac:dyDescent="0.3">
      <c r="B1228" s="66" t="s">
        <v>177</v>
      </c>
      <c r="C1228" s="67" t="s">
        <v>1854</v>
      </c>
      <c r="D1228" s="68" t="s">
        <v>64</v>
      </c>
      <c r="E1228" s="68" t="s">
        <v>65</v>
      </c>
      <c r="F1228" s="69" t="s">
        <v>1855</v>
      </c>
      <c r="G1228" s="68" t="s">
        <v>64</v>
      </c>
      <c r="H1228" s="68" t="s">
        <v>64</v>
      </c>
      <c r="I1228" s="68" t="s">
        <v>66</v>
      </c>
      <c r="J1228" s="68" t="s">
        <v>65</v>
      </c>
      <c r="K1228" s="70">
        <v>0</v>
      </c>
      <c r="L1228" s="70">
        <v>0</v>
      </c>
      <c r="M1228" s="70">
        <v>0</v>
      </c>
      <c r="N1228" s="70">
        <v>3</v>
      </c>
      <c r="O1228" s="70">
        <v>3</v>
      </c>
      <c r="P1228" s="70" t="s">
        <v>68</v>
      </c>
      <c r="Q1228" s="70" t="s">
        <v>68</v>
      </c>
      <c r="R1228" s="66"/>
      <c r="S1228" s="67"/>
    </row>
    <row r="1229" spans="2:19" x14ac:dyDescent="0.3">
      <c r="B1229" s="66" t="s">
        <v>1810</v>
      </c>
      <c r="C1229" s="67" t="s">
        <v>605</v>
      </c>
      <c r="D1229" s="68" t="s">
        <v>65</v>
      </c>
      <c r="E1229" s="68" t="s">
        <v>64</v>
      </c>
      <c r="F1229" s="69" t="s">
        <v>1858</v>
      </c>
      <c r="G1229" s="68" t="s">
        <v>64</v>
      </c>
      <c r="H1229" s="68" t="s">
        <v>64</v>
      </c>
      <c r="I1229" s="68" t="s">
        <v>66</v>
      </c>
      <c r="J1229" s="68" t="s">
        <v>65</v>
      </c>
      <c r="K1229" s="70">
        <v>0</v>
      </c>
      <c r="L1229" s="70">
        <v>0</v>
      </c>
      <c r="M1229" s="70">
        <v>0</v>
      </c>
      <c r="N1229" s="70">
        <v>3</v>
      </c>
      <c r="O1229" s="70">
        <v>3</v>
      </c>
      <c r="P1229" s="70" t="s">
        <v>68</v>
      </c>
      <c r="Q1229" s="70" t="s">
        <v>68</v>
      </c>
      <c r="R1229" s="66"/>
      <c r="S1229" s="67"/>
    </row>
    <row r="1230" spans="2:19" x14ac:dyDescent="0.3">
      <c r="B1230" s="66" t="s">
        <v>1840</v>
      </c>
      <c r="C1230" s="67" t="s">
        <v>1859</v>
      </c>
      <c r="D1230" s="68" t="s">
        <v>65</v>
      </c>
      <c r="E1230" s="68" t="s">
        <v>64</v>
      </c>
      <c r="F1230" s="69" t="s">
        <v>1860</v>
      </c>
      <c r="G1230" s="68" t="s">
        <v>64</v>
      </c>
      <c r="H1230" s="68" t="s">
        <v>64</v>
      </c>
      <c r="I1230" s="68" t="s">
        <v>65</v>
      </c>
      <c r="J1230" s="68" t="s">
        <v>66</v>
      </c>
      <c r="K1230" s="70">
        <v>0</v>
      </c>
      <c r="L1230" s="70">
        <v>0</v>
      </c>
      <c r="M1230" s="70">
        <v>0</v>
      </c>
      <c r="N1230" s="70">
        <v>3</v>
      </c>
      <c r="O1230" s="70">
        <v>3</v>
      </c>
      <c r="P1230" s="70" t="s">
        <v>68</v>
      </c>
      <c r="Q1230" s="70" t="s">
        <v>68</v>
      </c>
      <c r="R1230" s="66"/>
      <c r="S1230" s="67"/>
    </row>
    <row r="1231" spans="2:19" x14ac:dyDescent="0.3">
      <c r="B1231" s="66" t="s">
        <v>1865</v>
      </c>
      <c r="C1231" s="67" t="s">
        <v>190</v>
      </c>
      <c r="D1231" s="68" t="s">
        <v>64</v>
      </c>
      <c r="E1231" s="68" t="s">
        <v>65</v>
      </c>
      <c r="F1231" s="69" t="s">
        <v>1762</v>
      </c>
      <c r="G1231" s="68" t="s">
        <v>65</v>
      </c>
      <c r="H1231" s="68" t="s">
        <v>64</v>
      </c>
      <c r="I1231" s="68" t="s">
        <v>66</v>
      </c>
      <c r="J1231" s="68" t="s">
        <v>66</v>
      </c>
      <c r="K1231" s="70">
        <v>0</v>
      </c>
      <c r="L1231" s="70">
        <v>0</v>
      </c>
      <c r="M1231" s="70">
        <v>0</v>
      </c>
      <c r="N1231" s="70">
        <v>3</v>
      </c>
      <c r="O1231" s="70">
        <v>3</v>
      </c>
      <c r="P1231" s="70" t="s">
        <v>68</v>
      </c>
      <c r="Q1231" s="70" t="s">
        <v>68</v>
      </c>
      <c r="R1231" s="66"/>
      <c r="S1231" s="67"/>
    </row>
    <row r="1232" spans="2:19" x14ac:dyDescent="0.3">
      <c r="B1232" s="66" t="s">
        <v>123</v>
      </c>
      <c r="C1232" s="67" t="s">
        <v>1866</v>
      </c>
      <c r="D1232" s="68" t="s">
        <v>64</v>
      </c>
      <c r="E1232" s="68" t="s">
        <v>65</v>
      </c>
      <c r="F1232" s="69" t="s">
        <v>1867</v>
      </c>
      <c r="G1232" s="68" t="s">
        <v>64</v>
      </c>
      <c r="H1232" s="68" t="s">
        <v>64</v>
      </c>
      <c r="I1232" s="68" t="s">
        <v>65</v>
      </c>
      <c r="J1232" s="68" t="s">
        <v>66</v>
      </c>
      <c r="K1232" s="70">
        <v>0</v>
      </c>
      <c r="L1232" s="70">
        <v>0</v>
      </c>
      <c r="M1232" s="70">
        <v>0</v>
      </c>
      <c r="N1232" s="70">
        <v>3</v>
      </c>
      <c r="O1232" s="70">
        <v>3</v>
      </c>
      <c r="P1232" s="70" t="s">
        <v>68</v>
      </c>
      <c r="Q1232" s="70" t="s">
        <v>68</v>
      </c>
      <c r="R1232" s="66"/>
      <c r="S1232" s="67"/>
    </row>
    <row r="1233" spans="2:19" x14ac:dyDescent="0.3">
      <c r="B1233" s="66" t="s">
        <v>220</v>
      </c>
      <c r="C1233" s="67" t="s">
        <v>1868</v>
      </c>
      <c r="D1233" s="68" t="s">
        <v>65</v>
      </c>
      <c r="E1233" s="68" t="s">
        <v>64</v>
      </c>
      <c r="F1233" s="69" t="s">
        <v>1762</v>
      </c>
      <c r="G1233" s="68" t="s">
        <v>64</v>
      </c>
      <c r="H1233" s="68" t="s">
        <v>64</v>
      </c>
      <c r="I1233" s="68" t="s">
        <v>65</v>
      </c>
      <c r="J1233" s="68" t="s">
        <v>66</v>
      </c>
      <c r="K1233" s="70">
        <v>0</v>
      </c>
      <c r="L1233" s="70">
        <v>0</v>
      </c>
      <c r="M1233" s="70">
        <v>0</v>
      </c>
      <c r="N1233" s="70">
        <v>3</v>
      </c>
      <c r="O1233" s="70">
        <v>3</v>
      </c>
      <c r="P1233" s="70" t="s">
        <v>68</v>
      </c>
      <c r="Q1233" s="70" t="s">
        <v>68</v>
      </c>
      <c r="R1233" s="66"/>
      <c r="S1233" s="67"/>
    </row>
    <row r="1234" spans="2:19" x14ac:dyDescent="0.3">
      <c r="B1234" s="66" t="s">
        <v>525</v>
      </c>
      <c r="C1234" s="67" t="s">
        <v>1869</v>
      </c>
      <c r="D1234" s="68" t="s">
        <v>65</v>
      </c>
      <c r="E1234" s="68" t="s">
        <v>64</v>
      </c>
      <c r="F1234" s="69" t="s">
        <v>1870</v>
      </c>
      <c r="G1234" s="68" t="s">
        <v>64</v>
      </c>
      <c r="H1234" s="68" t="s">
        <v>64</v>
      </c>
      <c r="I1234" s="68" t="s">
        <v>65</v>
      </c>
      <c r="J1234" s="68" t="s">
        <v>66</v>
      </c>
      <c r="K1234" s="70">
        <v>0</v>
      </c>
      <c r="L1234" s="70">
        <v>0</v>
      </c>
      <c r="M1234" s="70">
        <v>0</v>
      </c>
      <c r="N1234" s="70">
        <v>3</v>
      </c>
      <c r="O1234" s="70">
        <v>3</v>
      </c>
      <c r="P1234" s="70" t="s">
        <v>68</v>
      </c>
      <c r="Q1234" s="70" t="s">
        <v>68</v>
      </c>
      <c r="R1234" s="66"/>
      <c r="S1234" s="67"/>
    </row>
    <row r="1235" spans="2:19" x14ac:dyDescent="0.3">
      <c r="B1235" s="66" t="s">
        <v>1865</v>
      </c>
      <c r="C1235" s="67" t="s">
        <v>531</v>
      </c>
      <c r="D1235" s="68" t="s">
        <v>64</v>
      </c>
      <c r="E1235" s="68" t="s">
        <v>65</v>
      </c>
      <c r="F1235" s="69" t="s">
        <v>1762</v>
      </c>
      <c r="G1235" s="68" t="s">
        <v>64</v>
      </c>
      <c r="H1235" s="68" t="s">
        <v>64</v>
      </c>
      <c r="I1235" s="68" t="s">
        <v>66</v>
      </c>
      <c r="J1235" s="68" t="s">
        <v>66</v>
      </c>
      <c r="K1235" s="70">
        <v>0</v>
      </c>
      <c r="L1235" s="70">
        <v>0</v>
      </c>
      <c r="M1235" s="70">
        <v>0</v>
      </c>
      <c r="N1235" s="70">
        <v>3</v>
      </c>
      <c r="O1235" s="70">
        <v>3</v>
      </c>
      <c r="P1235" s="70" t="s">
        <v>68</v>
      </c>
      <c r="Q1235" s="70" t="s">
        <v>68</v>
      </c>
      <c r="R1235" s="66"/>
      <c r="S1235" s="67"/>
    </row>
    <row r="1236" spans="2:19" x14ac:dyDescent="0.3">
      <c r="B1236" s="66" t="s">
        <v>1822</v>
      </c>
      <c r="C1236" s="67" t="s">
        <v>1823</v>
      </c>
      <c r="D1236" s="68" t="s">
        <v>65</v>
      </c>
      <c r="E1236" s="68" t="s">
        <v>64</v>
      </c>
      <c r="F1236" s="69" t="s">
        <v>1762</v>
      </c>
      <c r="G1236" s="68" t="s">
        <v>65</v>
      </c>
      <c r="H1236" s="68" t="s">
        <v>64</v>
      </c>
      <c r="I1236" s="68" t="s">
        <v>66</v>
      </c>
      <c r="J1236" s="68" t="s">
        <v>66</v>
      </c>
      <c r="K1236" s="70">
        <v>0</v>
      </c>
      <c r="L1236" s="70">
        <v>0</v>
      </c>
      <c r="M1236" s="70">
        <v>0</v>
      </c>
      <c r="N1236" s="70">
        <v>3</v>
      </c>
      <c r="O1236" s="70">
        <v>3</v>
      </c>
      <c r="P1236" s="70" t="s">
        <v>68</v>
      </c>
      <c r="Q1236" s="70" t="s">
        <v>68</v>
      </c>
      <c r="R1236" s="66"/>
      <c r="S1236" s="67"/>
    </row>
    <row r="1237" spans="2:19" x14ac:dyDescent="0.3">
      <c r="B1237" s="66" t="s">
        <v>220</v>
      </c>
      <c r="C1237" s="67" t="s">
        <v>1868</v>
      </c>
      <c r="D1237" s="68" t="s">
        <v>65</v>
      </c>
      <c r="E1237" s="68" t="s">
        <v>64</v>
      </c>
      <c r="F1237" s="69" t="s">
        <v>1762</v>
      </c>
      <c r="G1237" s="68" t="s">
        <v>64</v>
      </c>
      <c r="H1237" s="68" t="s">
        <v>64</v>
      </c>
      <c r="I1237" s="68" t="s">
        <v>65</v>
      </c>
      <c r="J1237" s="68" t="s">
        <v>66</v>
      </c>
      <c r="K1237" s="70">
        <v>0</v>
      </c>
      <c r="L1237" s="70">
        <v>0</v>
      </c>
      <c r="M1237" s="70">
        <v>0</v>
      </c>
      <c r="N1237" s="70">
        <v>3</v>
      </c>
      <c r="O1237" s="70">
        <v>3</v>
      </c>
      <c r="P1237" s="70" t="s">
        <v>68</v>
      </c>
      <c r="Q1237" s="70" t="s">
        <v>68</v>
      </c>
      <c r="R1237" s="66"/>
      <c r="S1237" s="67"/>
    </row>
    <row r="1238" spans="2:19" x14ac:dyDescent="0.3">
      <c r="B1238" s="66" t="s">
        <v>522</v>
      </c>
      <c r="C1238" s="67" t="s">
        <v>215</v>
      </c>
      <c r="D1238" s="68" t="s">
        <v>65</v>
      </c>
      <c r="E1238" s="68" t="s">
        <v>64</v>
      </c>
      <c r="F1238" s="69" t="s">
        <v>1762</v>
      </c>
      <c r="G1238" s="68" t="s">
        <v>64</v>
      </c>
      <c r="H1238" s="68" t="s">
        <v>64</v>
      </c>
      <c r="I1238" s="68" t="s">
        <v>65</v>
      </c>
      <c r="J1238" s="68" t="s">
        <v>66</v>
      </c>
      <c r="K1238" s="70">
        <v>0</v>
      </c>
      <c r="L1238" s="70">
        <v>0</v>
      </c>
      <c r="M1238" s="70">
        <v>0</v>
      </c>
      <c r="N1238" s="70">
        <v>3</v>
      </c>
      <c r="O1238" s="70">
        <v>3</v>
      </c>
      <c r="P1238" s="70" t="s">
        <v>68</v>
      </c>
      <c r="Q1238" s="70" t="s">
        <v>68</v>
      </c>
      <c r="R1238" s="66"/>
      <c r="S1238" s="67"/>
    </row>
    <row r="1239" spans="2:19" x14ac:dyDescent="0.3">
      <c r="B1239" s="66" t="s">
        <v>525</v>
      </c>
      <c r="C1239" s="67" t="s">
        <v>526</v>
      </c>
      <c r="D1239" s="68" t="s">
        <v>65</v>
      </c>
      <c r="E1239" s="68" t="s">
        <v>64</v>
      </c>
      <c r="F1239" s="69" t="s">
        <v>1871</v>
      </c>
      <c r="G1239" s="68" t="s">
        <v>64</v>
      </c>
      <c r="H1239" s="68" t="s">
        <v>64</v>
      </c>
      <c r="I1239" s="68" t="s">
        <v>65</v>
      </c>
      <c r="J1239" s="68" t="s">
        <v>66</v>
      </c>
      <c r="K1239" s="70">
        <v>0</v>
      </c>
      <c r="L1239" s="70">
        <v>0</v>
      </c>
      <c r="M1239" s="70">
        <v>0</v>
      </c>
      <c r="N1239" s="70">
        <v>3</v>
      </c>
      <c r="O1239" s="70">
        <v>3</v>
      </c>
      <c r="P1239" s="70" t="s">
        <v>68</v>
      </c>
      <c r="Q1239" s="70" t="s">
        <v>68</v>
      </c>
      <c r="R1239" s="66"/>
      <c r="S1239" s="67"/>
    </row>
    <row r="1240" spans="2:19" x14ac:dyDescent="0.3">
      <c r="B1240" s="66" t="s">
        <v>193</v>
      </c>
      <c r="C1240" s="67" t="s">
        <v>1872</v>
      </c>
      <c r="D1240" s="68" t="s">
        <v>65</v>
      </c>
      <c r="E1240" s="68" t="s">
        <v>64</v>
      </c>
      <c r="F1240" s="69" t="s">
        <v>1762</v>
      </c>
      <c r="G1240" s="68" t="s">
        <v>64</v>
      </c>
      <c r="H1240" s="68" t="s">
        <v>64</v>
      </c>
      <c r="I1240" s="68" t="s">
        <v>65</v>
      </c>
      <c r="J1240" s="68" t="s">
        <v>66</v>
      </c>
      <c r="K1240" s="70">
        <v>0</v>
      </c>
      <c r="L1240" s="70">
        <v>0</v>
      </c>
      <c r="M1240" s="70">
        <v>0</v>
      </c>
      <c r="N1240" s="70">
        <v>3</v>
      </c>
      <c r="O1240" s="70">
        <v>3</v>
      </c>
      <c r="P1240" s="70" t="s">
        <v>68</v>
      </c>
      <c r="Q1240" s="70" t="s">
        <v>68</v>
      </c>
      <c r="R1240" s="66"/>
      <c r="S1240" s="67"/>
    </row>
    <row r="1241" spans="2:19" x14ac:dyDescent="0.3">
      <c r="B1241" s="66" t="s">
        <v>1388</v>
      </c>
      <c r="C1241" s="67" t="s">
        <v>182</v>
      </c>
      <c r="D1241" s="68" t="s">
        <v>65</v>
      </c>
      <c r="E1241" s="68" t="s">
        <v>64</v>
      </c>
      <c r="F1241" s="69" t="s">
        <v>1762</v>
      </c>
      <c r="G1241" s="68" t="s">
        <v>64</v>
      </c>
      <c r="H1241" s="68" t="s">
        <v>65</v>
      </c>
      <c r="I1241" s="68" t="s">
        <v>66</v>
      </c>
      <c r="J1241" s="68" t="s">
        <v>66</v>
      </c>
      <c r="K1241" s="70">
        <v>0</v>
      </c>
      <c r="L1241" s="70">
        <v>0</v>
      </c>
      <c r="M1241" s="70">
        <v>0</v>
      </c>
      <c r="N1241" s="70">
        <v>3</v>
      </c>
      <c r="O1241" s="70">
        <v>3</v>
      </c>
      <c r="P1241" s="70" t="s">
        <v>68</v>
      </c>
      <c r="Q1241" s="70" t="s">
        <v>68</v>
      </c>
      <c r="R1241" s="66"/>
      <c r="S1241" s="67"/>
    </row>
    <row r="1242" spans="2:19" x14ac:dyDescent="0.3">
      <c r="B1242" s="66" t="s">
        <v>1793</v>
      </c>
      <c r="C1242" s="67" t="s">
        <v>190</v>
      </c>
      <c r="D1242" s="68" t="s">
        <v>65</v>
      </c>
      <c r="E1242" s="68" t="s">
        <v>64</v>
      </c>
      <c r="F1242" s="69" t="s">
        <v>1828</v>
      </c>
      <c r="G1242" s="68" t="s">
        <v>64</v>
      </c>
      <c r="H1242" s="68" t="s">
        <v>64</v>
      </c>
      <c r="I1242" s="68" t="s">
        <v>66</v>
      </c>
      <c r="J1242" s="68" t="s">
        <v>65</v>
      </c>
      <c r="K1242" s="70">
        <v>0</v>
      </c>
      <c r="L1242" s="70">
        <v>0</v>
      </c>
      <c r="M1242" s="70">
        <v>0</v>
      </c>
      <c r="N1242" s="70">
        <v>3</v>
      </c>
      <c r="O1242" s="70">
        <v>3</v>
      </c>
      <c r="P1242" s="70" t="s">
        <v>68</v>
      </c>
      <c r="Q1242" s="70" t="s">
        <v>68</v>
      </c>
      <c r="R1242" s="66"/>
      <c r="S1242" s="67"/>
    </row>
    <row r="1243" spans="2:19" x14ac:dyDescent="0.3">
      <c r="B1243" s="66" t="s">
        <v>1368</v>
      </c>
      <c r="C1243" s="67" t="s">
        <v>1815</v>
      </c>
      <c r="D1243" s="68" t="s">
        <v>65</v>
      </c>
      <c r="E1243" s="68" t="s">
        <v>64</v>
      </c>
      <c r="F1243" s="69" t="s">
        <v>1873</v>
      </c>
      <c r="G1243" s="68" t="s">
        <v>64</v>
      </c>
      <c r="H1243" s="68" t="s">
        <v>64</v>
      </c>
      <c r="I1243" s="68" t="s">
        <v>66</v>
      </c>
      <c r="J1243" s="68" t="s">
        <v>65</v>
      </c>
      <c r="K1243" s="70">
        <v>0</v>
      </c>
      <c r="L1243" s="70">
        <v>0</v>
      </c>
      <c r="M1243" s="70">
        <v>0</v>
      </c>
      <c r="N1243" s="70">
        <v>3</v>
      </c>
      <c r="O1243" s="70">
        <v>3</v>
      </c>
      <c r="P1243" s="70" t="s">
        <v>68</v>
      </c>
      <c r="Q1243" s="70" t="s">
        <v>68</v>
      </c>
      <c r="R1243" s="66"/>
      <c r="S1243" s="67"/>
    </row>
    <row r="1244" spans="2:19" x14ac:dyDescent="0.3">
      <c r="B1244" s="66" t="s">
        <v>189</v>
      </c>
      <c r="C1244" s="67" t="s">
        <v>1789</v>
      </c>
      <c r="D1244" s="68" t="s">
        <v>64</v>
      </c>
      <c r="E1244" s="68" t="s">
        <v>65</v>
      </c>
      <c r="F1244" s="69" t="s">
        <v>1762</v>
      </c>
      <c r="G1244" s="68" t="s">
        <v>64</v>
      </c>
      <c r="H1244" s="68" t="s">
        <v>64</v>
      </c>
      <c r="I1244" s="68" t="s">
        <v>66</v>
      </c>
      <c r="J1244" s="68" t="s">
        <v>65</v>
      </c>
      <c r="K1244" s="70">
        <v>0</v>
      </c>
      <c r="L1244" s="70">
        <v>0</v>
      </c>
      <c r="M1244" s="70">
        <v>0</v>
      </c>
      <c r="N1244" s="70">
        <v>3</v>
      </c>
      <c r="O1244" s="70">
        <v>3</v>
      </c>
      <c r="P1244" s="70" t="s">
        <v>68</v>
      </c>
      <c r="Q1244" s="70" t="s">
        <v>68</v>
      </c>
      <c r="R1244" s="66"/>
      <c r="S1244" s="67"/>
    </row>
    <row r="1245" spans="2:19" x14ac:dyDescent="0.3">
      <c r="B1245" s="66" t="s">
        <v>1379</v>
      </c>
      <c r="C1245" s="67" t="s">
        <v>173</v>
      </c>
      <c r="D1245" s="68" t="s">
        <v>65</v>
      </c>
      <c r="E1245" s="68" t="s">
        <v>64</v>
      </c>
      <c r="F1245" s="69" t="s">
        <v>1874</v>
      </c>
      <c r="G1245" s="68" t="s">
        <v>64</v>
      </c>
      <c r="H1245" s="68" t="s">
        <v>64</v>
      </c>
      <c r="I1245" s="68" t="s">
        <v>66</v>
      </c>
      <c r="J1245" s="68" t="s">
        <v>65</v>
      </c>
      <c r="K1245" s="70">
        <v>0</v>
      </c>
      <c r="L1245" s="70">
        <v>0</v>
      </c>
      <c r="M1245" s="70">
        <v>0</v>
      </c>
      <c r="N1245" s="70">
        <v>3</v>
      </c>
      <c r="O1245" s="70">
        <v>3</v>
      </c>
      <c r="P1245" s="70" t="s">
        <v>68</v>
      </c>
      <c r="Q1245" s="70" t="s">
        <v>68</v>
      </c>
      <c r="R1245" s="66"/>
      <c r="S1245" s="67"/>
    </row>
    <row r="1246" spans="2:19" x14ac:dyDescent="0.3">
      <c r="B1246" s="66" t="s">
        <v>1875</v>
      </c>
      <c r="C1246" s="67" t="s">
        <v>516</v>
      </c>
      <c r="D1246" s="68" t="s">
        <v>65</v>
      </c>
      <c r="E1246" s="68" t="s">
        <v>64</v>
      </c>
      <c r="F1246" s="69" t="s">
        <v>1762</v>
      </c>
      <c r="G1246" s="68" t="s">
        <v>64</v>
      </c>
      <c r="H1246" s="68" t="s">
        <v>65</v>
      </c>
      <c r="I1246" s="68" t="s">
        <v>66</v>
      </c>
      <c r="J1246" s="68" t="s">
        <v>66</v>
      </c>
      <c r="K1246" s="70">
        <v>0</v>
      </c>
      <c r="L1246" s="70">
        <v>0</v>
      </c>
      <c r="M1246" s="70">
        <v>0</v>
      </c>
      <c r="N1246" s="70">
        <v>3</v>
      </c>
      <c r="O1246" s="70">
        <v>3</v>
      </c>
      <c r="P1246" s="70" t="s">
        <v>68</v>
      </c>
      <c r="Q1246" s="70" t="s">
        <v>68</v>
      </c>
      <c r="R1246" s="66"/>
      <c r="S1246" s="67"/>
    </row>
    <row r="1247" spans="2:19" x14ac:dyDescent="0.3">
      <c r="B1247" s="66" t="s">
        <v>532</v>
      </c>
      <c r="C1247" s="67" t="s">
        <v>533</v>
      </c>
      <c r="D1247" s="68" t="s">
        <v>65</v>
      </c>
      <c r="E1247" s="68" t="s">
        <v>64</v>
      </c>
      <c r="F1247" s="69" t="s">
        <v>1856</v>
      </c>
      <c r="G1247" s="68" t="s">
        <v>64</v>
      </c>
      <c r="H1247" s="68" t="s">
        <v>64</v>
      </c>
      <c r="I1247" s="68" t="s">
        <v>65</v>
      </c>
      <c r="J1247" s="68" t="s">
        <v>66</v>
      </c>
      <c r="K1247" s="70">
        <v>0</v>
      </c>
      <c r="L1247" s="70">
        <v>0</v>
      </c>
      <c r="M1247" s="70">
        <v>0</v>
      </c>
      <c r="N1247" s="70">
        <v>3</v>
      </c>
      <c r="O1247" s="70">
        <v>3</v>
      </c>
      <c r="P1247" s="70" t="s">
        <v>68</v>
      </c>
      <c r="Q1247" s="70" t="s">
        <v>68</v>
      </c>
      <c r="R1247" s="66"/>
      <c r="S1247" s="67"/>
    </row>
    <row r="1248" spans="2:19" x14ac:dyDescent="0.3">
      <c r="B1248" s="66" t="s">
        <v>325</v>
      </c>
      <c r="C1248" s="67" t="s">
        <v>204</v>
      </c>
      <c r="D1248" s="68" t="s">
        <v>64</v>
      </c>
      <c r="E1248" s="68" t="s">
        <v>65</v>
      </c>
      <c r="F1248" s="69" t="s">
        <v>1852</v>
      </c>
      <c r="G1248" s="68" t="s">
        <v>64</v>
      </c>
      <c r="H1248" s="68" t="s">
        <v>64</v>
      </c>
      <c r="I1248" s="68" t="s">
        <v>65</v>
      </c>
      <c r="J1248" s="68" t="s">
        <v>66</v>
      </c>
      <c r="K1248" s="70">
        <v>0</v>
      </c>
      <c r="L1248" s="70">
        <v>0</v>
      </c>
      <c r="M1248" s="70">
        <v>0</v>
      </c>
      <c r="N1248" s="70">
        <v>3</v>
      </c>
      <c r="O1248" s="70">
        <v>3</v>
      </c>
      <c r="P1248" s="70" t="s">
        <v>68</v>
      </c>
      <c r="Q1248" s="70" t="s">
        <v>68</v>
      </c>
      <c r="R1248" s="66"/>
      <c r="S1248" s="67"/>
    </row>
    <row r="1249" spans="2:19" x14ac:dyDescent="0.3">
      <c r="B1249" s="66" t="s">
        <v>1780</v>
      </c>
      <c r="C1249" s="67" t="s">
        <v>392</v>
      </c>
      <c r="D1249" s="68" t="s">
        <v>65</v>
      </c>
      <c r="E1249" s="68" t="s">
        <v>64</v>
      </c>
      <c r="F1249" s="69" t="s">
        <v>1762</v>
      </c>
      <c r="G1249" s="68" t="s">
        <v>64</v>
      </c>
      <c r="H1249" s="68" t="s">
        <v>65</v>
      </c>
      <c r="I1249" s="68" t="s">
        <v>66</v>
      </c>
      <c r="J1249" s="68" t="s">
        <v>66</v>
      </c>
      <c r="K1249" s="70">
        <v>0</v>
      </c>
      <c r="L1249" s="70">
        <v>0</v>
      </c>
      <c r="M1249" s="70">
        <v>0</v>
      </c>
      <c r="N1249" s="70">
        <v>3</v>
      </c>
      <c r="O1249" s="70">
        <v>3</v>
      </c>
      <c r="P1249" s="70" t="s">
        <v>68</v>
      </c>
      <c r="Q1249" s="70" t="s">
        <v>68</v>
      </c>
      <c r="R1249" s="66"/>
      <c r="S1249" s="67"/>
    </row>
    <row r="1250" spans="2:19" x14ac:dyDescent="0.3">
      <c r="B1250" s="66" t="s">
        <v>550</v>
      </c>
      <c r="C1250" s="67" t="s">
        <v>551</v>
      </c>
      <c r="D1250" s="68" t="s">
        <v>65</v>
      </c>
      <c r="E1250" s="68" t="s">
        <v>64</v>
      </c>
      <c r="F1250" s="69" t="s">
        <v>1876</v>
      </c>
      <c r="G1250" s="68" t="s">
        <v>64</v>
      </c>
      <c r="H1250" s="68" t="s">
        <v>64</v>
      </c>
      <c r="I1250" s="68" t="s">
        <v>65</v>
      </c>
      <c r="J1250" s="68" t="s">
        <v>66</v>
      </c>
      <c r="K1250" s="70">
        <v>0</v>
      </c>
      <c r="L1250" s="70">
        <v>0</v>
      </c>
      <c r="M1250" s="70">
        <v>0</v>
      </c>
      <c r="N1250" s="70">
        <v>3</v>
      </c>
      <c r="O1250" s="70">
        <v>3</v>
      </c>
      <c r="P1250" s="70" t="s">
        <v>68</v>
      </c>
      <c r="Q1250" s="70" t="s">
        <v>68</v>
      </c>
      <c r="R1250" s="66"/>
      <c r="S1250" s="67"/>
    </row>
    <row r="1251" spans="2:19" x14ac:dyDescent="0.3">
      <c r="B1251" s="66" t="s">
        <v>123</v>
      </c>
      <c r="C1251" s="67" t="s">
        <v>1866</v>
      </c>
      <c r="D1251" s="68" t="s">
        <v>64</v>
      </c>
      <c r="E1251" s="68" t="s">
        <v>65</v>
      </c>
      <c r="F1251" s="69" t="s">
        <v>1867</v>
      </c>
      <c r="G1251" s="68" t="s">
        <v>64</v>
      </c>
      <c r="H1251" s="68" t="s">
        <v>64</v>
      </c>
      <c r="I1251" s="68" t="s">
        <v>65</v>
      </c>
      <c r="J1251" s="68" t="s">
        <v>66</v>
      </c>
      <c r="K1251" s="70">
        <v>0</v>
      </c>
      <c r="L1251" s="70">
        <v>0</v>
      </c>
      <c r="M1251" s="70">
        <v>0</v>
      </c>
      <c r="N1251" s="70">
        <v>3</v>
      </c>
      <c r="O1251" s="70">
        <v>3</v>
      </c>
      <c r="P1251" s="70" t="s">
        <v>68</v>
      </c>
      <c r="Q1251" s="70" t="s">
        <v>68</v>
      </c>
      <c r="R1251" s="66"/>
      <c r="S1251" s="67"/>
    </row>
    <row r="1252" spans="2:19" x14ac:dyDescent="0.3">
      <c r="B1252" s="66" t="s">
        <v>532</v>
      </c>
      <c r="C1252" s="67" t="s">
        <v>533</v>
      </c>
      <c r="D1252" s="68" t="s">
        <v>65</v>
      </c>
      <c r="E1252" s="68" t="s">
        <v>64</v>
      </c>
      <c r="F1252" s="69" t="s">
        <v>1877</v>
      </c>
      <c r="G1252" s="68" t="s">
        <v>64</v>
      </c>
      <c r="H1252" s="68" t="s">
        <v>64</v>
      </c>
      <c r="I1252" s="68" t="s">
        <v>65</v>
      </c>
      <c r="J1252" s="68" t="s">
        <v>66</v>
      </c>
      <c r="K1252" s="70">
        <v>0</v>
      </c>
      <c r="L1252" s="70">
        <v>0</v>
      </c>
      <c r="M1252" s="70">
        <v>0</v>
      </c>
      <c r="N1252" s="70">
        <v>3</v>
      </c>
      <c r="O1252" s="70">
        <v>3</v>
      </c>
      <c r="P1252" s="70" t="s">
        <v>68</v>
      </c>
      <c r="Q1252" s="70" t="s">
        <v>68</v>
      </c>
      <c r="R1252" s="66"/>
      <c r="S1252" s="67"/>
    </row>
    <row r="1253" spans="2:19" x14ac:dyDescent="0.3">
      <c r="B1253" s="66" t="s">
        <v>1780</v>
      </c>
      <c r="C1253" s="67" t="s">
        <v>392</v>
      </c>
      <c r="D1253" s="68" t="s">
        <v>65</v>
      </c>
      <c r="E1253" s="68" t="s">
        <v>64</v>
      </c>
      <c r="F1253" s="69" t="s">
        <v>1762</v>
      </c>
      <c r="G1253" s="68" t="s">
        <v>64</v>
      </c>
      <c r="H1253" s="68" t="s">
        <v>65</v>
      </c>
      <c r="I1253" s="68" t="s">
        <v>66</v>
      </c>
      <c r="J1253" s="68" t="s">
        <v>66</v>
      </c>
      <c r="K1253" s="70">
        <v>0</v>
      </c>
      <c r="L1253" s="70">
        <v>0</v>
      </c>
      <c r="M1253" s="70">
        <v>0</v>
      </c>
      <c r="N1253" s="70">
        <v>3</v>
      </c>
      <c r="O1253" s="70">
        <v>3</v>
      </c>
      <c r="P1253" s="70" t="s">
        <v>68</v>
      </c>
      <c r="Q1253" s="70" t="s">
        <v>68</v>
      </c>
      <c r="R1253" s="66"/>
      <c r="S1253" s="67"/>
    </row>
    <row r="1254" spans="2:19" x14ac:dyDescent="0.3">
      <c r="B1254" s="66" t="s">
        <v>550</v>
      </c>
      <c r="C1254" s="67" t="s">
        <v>551</v>
      </c>
      <c r="D1254" s="68" t="s">
        <v>65</v>
      </c>
      <c r="E1254" s="68" t="s">
        <v>64</v>
      </c>
      <c r="F1254" s="69" t="s">
        <v>1876</v>
      </c>
      <c r="G1254" s="68" t="s">
        <v>64</v>
      </c>
      <c r="H1254" s="68" t="s">
        <v>64</v>
      </c>
      <c r="I1254" s="68" t="s">
        <v>65</v>
      </c>
      <c r="J1254" s="68" t="s">
        <v>66</v>
      </c>
      <c r="K1254" s="70">
        <v>0</v>
      </c>
      <c r="L1254" s="70">
        <v>0</v>
      </c>
      <c r="M1254" s="70">
        <v>0</v>
      </c>
      <c r="N1254" s="70">
        <v>3</v>
      </c>
      <c r="O1254" s="70">
        <v>3</v>
      </c>
      <c r="P1254" s="70" t="s">
        <v>68</v>
      </c>
      <c r="Q1254" s="70" t="s">
        <v>68</v>
      </c>
      <c r="R1254" s="66"/>
      <c r="S1254" s="67"/>
    </row>
    <row r="1255" spans="2:19" x14ac:dyDescent="0.3">
      <c r="B1255" s="66" t="s">
        <v>123</v>
      </c>
      <c r="C1255" s="67" t="s">
        <v>1866</v>
      </c>
      <c r="D1255" s="68" t="s">
        <v>64</v>
      </c>
      <c r="E1255" s="68" t="s">
        <v>65</v>
      </c>
      <c r="F1255" s="69" t="s">
        <v>1867</v>
      </c>
      <c r="G1255" s="68" t="s">
        <v>64</v>
      </c>
      <c r="H1255" s="68" t="s">
        <v>64</v>
      </c>
      <c r="I1255" s="68" t="s">
        <v>65</v>
      </c>
      <c r="J1255" s="68" t="s">
        <v>66</v>
      </c>
      <c r="K1255" s="70">
        <v>0</v>
      </c>
      <c r="L1255" s="70">
        <v>0</v>
      </c>
      <c r="M1255" s="70">
        <v>0</v>
      </c>
      <c r="N1255" s="70">
        <v>3</v>
      </c>
      <c r="O1255" s="70">
        <v>3</v>
      </c>
      <c r="P1255" s="70" t="s">
        <v>68</v>
      </c>
      <c r="Q1255" s="70" t="s">
        <v>68</v>
      </c>
      <c r="R1255" s="66"/>
      <c r="S1255" s="67"/>
    </row>
    <row r="1256" spans="2:19" x14ac:dyDescent="0.3">
      <c r="B1256" s="66" t="s">
        <v>1878</v>
      </c>
      <c r="C1256" s="67" t="s">
        <v>528</v>
      </c>
      <c r="D1256" s="68" t="s">
        <v>65</v>
      </c>
      <c r="E1256" s="68" t="s">
        <v>64</v>
      </c>
      <c r="F1256" s="69" t="s">
        <v>1879</v>
      </c>
      <c r="G1256" s="68" t="s">
        <v>64</v>
      </c>
      <c r="H1256" s="68" t="s">
        <v>65</v>
      </c>
      <c r="I1256" s="68" t="s">
        <v>66</v>
      </c>
      <c r="J1256" s="68" t="s">
        <v>66</v>
      </c>
      <c r="K1256" s="70">
        <v>0</v>
      </c>
      <c r="L1256" s="70">
        <v>0</v>
      </c>
      <c r="M1256" s="70">
        <v>0</v>
      </c>
      <c r="N1256" s="70">
        <v>3</v>
      </c>
      <c r="O1256" s="70">
        <v>3</v>
      </c>
      <c r="P1256" s="70" t="s">
        <v>68</v>
      </c>
      <c r="Q1256" s="70" t="s">
        <v>68</v>
      </c>
      <c r="R1256" s="66"/>
      <c r="S1256" s="67"/>
    </row>
    <row r="1257" spans="2:19" x14ac:dyDescent="0.3">
      <c r="B1257" s="66" t="s">
        <v>1880</v>
      </c>
      <c r="C1257" s="67" t="s">
        <v>215</v>
      </c>
      <c r="D1257" s="68" t="s">
        <v>65</v>
      </c>
      <c r="E1257" s="68" t="s">
        <v>64</v>
      </c>
      <c r="F1257" s="69" t="s">
        <v>1762</v>
      </c>
      <c r="G1257" s="68" t="s">
        <v>65</v>
      </c>
      <c r="H1257" s="68" t="s">
        <v>64</v>
      </c>
      <c r="I1257" s="68" t="s">
        <v>66</v>
      </c>
      <c r="J1257" s="68" t="s">
        <v>66</v>
      </c>
      <c r="K1257" s="70">
        <v>0</v>
      </c>
      <c r="L1257" s="70">
        <v>0</v>
      </c>
      <c r="M1257" s="70">
        <v>0</v>
      </c>
      <c r="N1257" s="70">
        <v>3</v>
      </c>
      <c r="O1257" s="70">
        <v>3</v>
      </c>
      <c r="P1257" s="70" t="s">
        <v>68</v>
      </c>
      <c r="Q1257" s="70" t="s">
        <v>68</v>
      </c>
      <c r="R1257" s="66"/>
      <c r="S1257" s="67"/>
    </row>
    <row r="1258" spans="2:19" x14ac:dyDescent="0.3">
      <c r="B1258" s="66" t="s">
        <v>418</v>
      </c>
      <c r="C1258" s="67" t="s">
        <v>1881</v>
      </c>
      <c r="D1258" s="68" t="s">
        <v>65</v>
      </c>
      <c r="E1258" s="68" t="s">
        <v>64</v>
      </c>
      <c r="F1258" s="69" t="s">
        <v>1882</v>
      </c>
      <c r="G1258" s="68" t="s">
        <v>64</v>
      </c>
      <c r="H1258" s="68" t="s">
        <v>64</v>
      </c>
      <c r="I1258" s="68" t="s">
        <v>65</v>
      </c>
      <c r="J1258" s="68" t="s">
        <v>66</v>
      </c>
      <c r="K1258" s="70">
        <v>0</v>
      </c>
      <c r="L1258" s="70">
        <v>0</v>
      </c>
      <c r="M1258" s="70">
        <v>0</v>
      </c>
      <c r="N1258" s="70">
        <v>3</v>
      </c>
      <c r="O1258" s="70">
        <v>3</v>
      </c>
      <c r="P1258" s="70" t="s">
        <v>68</v>
      </c>
      <c r="Q1258" s="70" t="s">
        <v>68</v>
      </c>
      <c r="R1258" s="66"/>
      <c r="S1258" s="67"/>
    </row>
    <row r="1259" spans="2:19" x14ac:dyDescent="0.3">
      <c r="B1259" s="66" t="s">
        <v>415</v>
      </c>
      <c r="C1259" s="67" t="s">
        <v>317</v>
      </c>
      <c r="D1259" s="68" t="s">
        <v>65</v>
      </c>
      <c r="E1259" s="68" t="s">
        <v>64</v>
      </c>
      <c r="F1259" s="69" t="s">
        <v>1762</v>
      </c>
      <c r="G1259" s="68" t="s">
        <v>64</v>
      </c>
      <c r="H1259" s="68" t="s">
        <v>64</v>
      </c>
      <c r="I1259" s="68" t="s">
        <v>65</v>
      </c>
      <c r="J1259" s="68" t="s">
        <v>66</v>
      </c>
      <c r="K1259" s="70">
        <v>0</v>
      </c>
      <c r="L1259" s="70">
        <v>0</v>
      </c>
      <c r="M1259" s="70">
        <v>0</v>
      </c>
      <c r="N1259" s="70">
        <v>3</v>
      </c>
      <c r="O1259" s="70">
        <v>3</v>
      </c>
      <c r="P1259" s="70" t="s">
        <v>68</v>
      </c>
      <c r="Q1259" s="70" t="s">
        <v>68</v>
      </c>
      <c r="R1259" s="66"/>
      <c r="S1259" s="67"/>
    </row>
    <row r="1260" spans="2:19" x14ac:dyDescent="0.3">
      <c r="B1260" s="66" t="s">
        <v>522</v>
      </c>
      <c r="C1260" s="67" t="s">
        <v>351</v>
      </c>
      <c r="D1260" s="68" t="s">
        <v>65</v>
      </c>
      <c r="E1260" s="68" t="s">
        <v>64</v>
      </c>
      <c r="F1260" s="69" t="s">
        <v>1883</v>
      </c>
      <c r="G1260" s="68" t="s">
        <v>64</v>
      </c>
      <c r="H1260" s="68" t="s">
        <v>64</v>
      </c>
      <c r="I1260" s="68" t="s">
        <v>66</v>
      </c>
      <c r="J1260" s="68" t="s">
        <v>65</v>
      </c>
      <c r="K1260" s="70">
        <v>0</v>
      </c>
      <c r="L1260" s="70">
        <v>0</v>
      </c>
      <c r="M1260" s="70">
        <v>0</v>
      </c>
      <c r="N1260" s="70">
        <v>3</v>
      </c>
      <c r="O1260" s="70">
        <v>3</v>
      </c>
      <c r="P1260" s="70" t="s">
        <v>68</v>
      </c>
      <c r="Q1260" s="70" t="s">
        <v>68</v>
      </c>
      <c r="R1260" s="66"/>
      <c r="S1260" s="67"/>
    </row>
    <row r="1261" spans="2:19" x14ac:dyDescent="0.3">
      <c r="B1261" s="66" t="s">
        <v>1884</v>
      </c>
      <c r="C1261" s="67" t="s">
        <v>1885</v>
      </c>
      <c r="D1261" s="68" t="s">
        <v>64</v>
      </c>
      <c r="E1261" s="68" t="s">
        <v>65</v>
      </c>
      <c r="F1261" s="69" t="s">
        <v>1762</v>
      </c>
      <c r="G1261" s="68" t="s">
        <v>65</v>
      </c>
      <c r="H1261" s="68" t="s">
        <v>64</v>
      </c>
      <c r="I1261" s="68" t="s">
        <v>66</v>
      </c>
      <c r="J1261" s="68" t="s">
        <v>66</v>
      </c>
      <c r="K1261" s="70">
        <v>0</v>
      </c>
      <c r="L1261" s="70">
        <v>0</v>
      </c>
      <c r="M1261" s="70">
        <v>0</v>
      </c>
      <c r="N1261" s="70">
        <v>3</v>
      </c>
      <c r="O1261" s="70">
        <v>3</v>
      </c>
      <c r="P1261" s="70" t="s">
        <v>68</v>
      </c>
      <c r="Q1261" s="70" t="s">
        <v>68</v>
      </c>
      <c r="R1261" s="66"/>
      <c r="S1261" s="67"/>
    </row>
    <row r="1262" spans="2:19" x14ac:dyDescent="0.3">
      <c r="B1262" s="66" t="s">
        <v>1659</v>
      </c>
      <c r="C1262" s="67" t="s">
        <v>1834</v>
      </c>
      <c r="D1262" s="68" t="s">
        <v>64</v>
      </c>
      <c r="E1262" s="68" t="s">
        <v>65</v>
      </c>
      <c r="F1262" s="69" t="s">
        <v>1762</v>
      </c>
      <c r="G1262" s="68" t="s">
        <v>64</v>
      </c>
      <c r="H1262" s="68" t="s">
        <v>65</v>
      </c>
      <c r="I1262" s="68" t="s">
        <v>66</v>
      </c>
      <c r="J1262" s="68" t="s">
        <v>66</v>
      </c>
      <c r="K1262" s="70">
        <v>0</v>
      </c>
      <c r="L1262" s="70">
        <v>0</v>
      </c>
      <c r="M1262" s="70">
        <v>0</v>
      </c>
      <c r="N1262" s="70">
        <v>3</v>
      </c>
      <c r="O1262" s="70">
        <v>3</v>
      </c>
      <c r="P1262" s="70" t="s">
        <v>68</v>
      </c>
      <c r="Q1262" s="70" t="s">
        <v>68</v>
      </c>
      <c r="R1262" s="66"/>
      <c r="S1262" s="67"/>
    </row>
    <row r="1263" spans="2:19" x14ac:dyDescent="0.3">
      <c r="B1263" s="66" t="s">
        <v>174</v>
      </c>
      <c r="C1263" s="67" t="s">
        <v>175</v>
      </c>
      <c r="D1263" s="68" t="s">
        <v>64</v>
      </c>
      <c r="E1263" s="68" t="s">
        <v>65</v>
      </c>
      <c r="F1263" s="69" t="s">
        <v>1762</v>
      </c>
      <c r="G1263" s="68" t="s">
        <v>64</v>
      </c>
      <c r="H1263" s="68" t="s">
        <v>64</v>
      </c>
      <c r="I1263" s="68" t="s">
        <v>65</v>
      </c>
      <c r="J1263" s="68" t="s">
        <v>66</v>
      </c>
      <c r="K1263" s="70">
        <v>0</v>
      </c>
      <c r="L1263" s="70">
        <v>0</v>
      </c>
      <c r="M1263" s="70">
        <v>0</v>
      </c>
      <c r="N1263" s="70">
        <v>3</v>
      </c>
      <c r="O1263" s="70">
        <v>3</v>
      </c>
      <c r="P1263" s="70" t="s">
        <v>68</v>
      </c>
      <c r="Q1263" s="70" t="s">
        <v>68</v>
      </c>
      <c r="R1263" s="66"/>
      <c r="S1263" s="67"/>
    </row>
    <row r="1264" spans="2:19" x14ac:dyDescent="0.3">
      <c r="B1264" s="66" t="s">
        <v>1567</v>
      </c>
      <c r="C1264" s="67" t="s">
        <v>186</v>
      </c>
      <c r="D1264" s="68" t="s">
        <v>64</v>
      </c>
      <c r="E1264" s="68" t="s">
        <v>65</v>
      </c>
      <c r="F1264" s="69" t="s">
        <v>1762</v>
      </c>
      <c r="G1264" s="68" t="s">
        <v>64</v>
      </c>
      <c r="H1264" s="68" t="s">
        <v>65</v>
      </c>
      <c r="I1264" s="68" t="s">
        <v>66</v>
      </c>
      <c r="J1264" s="68" t="s">
        <v>66</v>
      </c>
      <c r="K1264" s="70">
        <v>0</v>
      </c>
      <c r="L1264" s="70">
        <v>0</v>
      </c>
      <c r="M1264" s="70">
        <v>0</v>
      </c>
      <c r="N1264" s="70">
        <v>3</v>
      </c>
      <c r="O1264" s="70">
        <v>3</v>
      </c>
      <c r="P1264" s="70" t="s">
        <v>68</v>
      </c>
      <c r="Q1264" s="70" t="s">
        <v>68</v>
      </c>
      <c r="R1264" s="66"/>
      <c r="S1264" s="67"/>
    </row>
    <row r="1265" spans="2:19" x14ac:dyDescent="0.3">
      <c r="B1265" s="66" t="s">
        <v>417</v>
      </c>
      <c r="C1265" s="67" t="s">
        <v>1405</v>
      </c>
      <c r="D1265" s="68" t="s">
        <v>65</v>
      </c>
      <c r="E1265" s="68" t="s">
        <v>64</v>
      </c>
      <c r="F1265" s="69" t="s">
        <v>1762</v>
      </c>
      <c r="G1265" s="68" t="s">
        <v>64</v>
      </c>
      <c r="H1265" s="68" t="s">
        <v>64</v>
      </c>
      <c r="I1265" s="68" t="s">
        <v>65</v>
      </c>
      <c r="J1265" s="68" t="s">
        <v>66</v>
      </c>
      <c r="K1265" s="70">
        <v>0</v>
      </c>
      <c r="L1265" s="70">
        <v>0</v>
      </c>
      <c r="M1265" s="70">
        <v>0</v>
      </c>
      <c r="N1265" s="70">
        <v>3</v>
      </c>
      <c r="O1265" s="70">
        <v>3</v>
      </c>
      <c r="P1265" s="70" t="s">
        <v>68</v>
      </c>
      <c r="Q1265" s="70" t="s">
        <v>68</v>
      </c>
      <c r="R1265" s="66"/>
      <c r="S1265" s="67"/>
    </row>
    <row r="1266" spans="2:19" x14ac:dyDescent="0.3">
      <c r="B1266" s="66" t="s">
        <v>1886</v>
      </c>
      <c r="C1266" s="67" t="s">
        <v>1887</v>
      </c>
      <c r="D1266" s="68" t="s">
        <v>65</v>
      </c>
      <c r="E1266" s="68" t="s">
        <v>64</v>
      </c>
      <c r="F1266" s="69" t="s">
        <v>1888</v>
      </c>
      <c r="G1266" s="68" t="s">
        <v>64</v>
      </c>
      <c r="H1266" s="68" t="s">
        <v>64</v>
      </c>
      <c r="I1266" s="68" t="s">
        <v>65</v>
      </c>
      <c r="J1266" s="68" t="s">
        <v>66</v>
      </c>
      <c r="K1266" s="70">
        <v>0</v>
      </c>
      <c r="L1266" s="70">
        <v>0</v>
      </c>
      <c r="M1266" s="70">
        <v>0</v>
      </c>
      <c r="N1266" s="70">
        <v>3</v>
      </c>
      <c r="O1266" s="70">
        <v>3</v>
      </c>
      <c r="P1266" s="70" t="s">
        <v>68</v>
      </c>
      <c r="Q1266" s="70" t="s">
        <v>68</v>
      </c>
      <c r="R1266" s="66"/>
      <c r="S1266" s="67"/>
    </row>
    <row r="1267" spans="2:19" x14ac:dyDescent="0.3">
      <c r="B1267" s="66" t="s">
        <v>1773</v>
      </c>
      <c r="C1267" s="67" t="s">
        <v>186</v>
      </c>
      <c r="D1267" s="68" t="s">
        <v>65</v>
      </c>
      <c r="E1267" s="68" t="s">
        <v>64</v>
      </c>
      <c r="F1267" s="69" t="s">
        <v>1889</v>
      </c>
      <c r="G1267" s="68" t="s">
        <v>64</v>
      </c>
      <c r="H1267" s="68" t="s">
        <v>64</v>
      </c>
      <c r="I1267" s="68" t="s">
        <v>65</v>
      </c>
      <c r="J1267" s="68" t="s">
        <v>66</v>
      </c>
      <c r="K1267" s="70">
        <v>0</v>
      </c>
      <c r="L1267" s="70">
        <v>0</v>
      </c>
      <c r="M1267" s="70">
        <v>0</v>
      </c>
      <c r="N1267" s="70">
        <v>3</v>
      </c>
      <c r="O1267" s="70">
        <v>3</v>
      </c>
      <c r="P1267" s="70" t="s">
        <v>68</v>
      </c>
      <c r="Q1267" s="70" t="s">
        <v>68</v>
      </c>
      <c r="R1267" s="66"/>
      <c r="S1267" s="67"/>
    </row>
    <row r="1268" spans="2:19" x14ac:dyDescent="0.3">
      <c r="B1268" s="66" t="s">
        <v>1884</v>
      </c>
      <c r="C1268" s="67" t="s">
        <v>1885</v>
      </c>
      <c r="D1268" s="68" t="s">
        <v>64</v>
      </c>
      <c r="E1268" s="68" t="s">
        <v>65</v>
      </c>
      <c r="F1268" s="69" t="s">
        <v>1762</v>
      </c>
      <c r="G1268" s="68" t="s">
        <v>65</v>
      </c>
      <c r="H1268" s="68" t="s">
        <v>64</v>
      </c>
      <c r="I1268" s="68" t="s">
        <v>66</v>
      </c>
      <c r="J1268" s="68" t="s">
        <v>66</v>
      </c>
      <c r="K1268" s="70">
        <v>0</v>
      </c>
      <c r="L1268" s="70">
        <v>0</v>
      </c>
      <c r="M1268" s="70">
        <v>0</v>
      </c>
      <c r="N1268" s="70">
        <v>3</v>
      </c>
      <c r="O1268" s="70">
        <v>3</v>
      </c>
      <c r="P1268" s="70" t="s">
        <v>68</v>
      </c>
      <c r="Q1268" s="70" t="s">
        <v>68</v>
      </c>
      <c r="R1268" s="66"/>
      <c r="S1268" s="67"/>
    </row>
    <row r="1269" spans="2:19" x14ac:dyDescent="0.3">
      <c r="B1269" s="66" t="s">
        <v>506</v>
      </c>
      <c r="C1269" s="67" t="s">
        <v>360</v>
      </c>
      <c r="D1269" s="68" t="s">
        <v>65</v>
      </c>
      <c r="E1269" s="68" t="s">
        <v>64</v>
      </c>
      <c r="F1269" s="69" t="s">
        <v>1890</v>
      </c>
      <c r="G1269" s="68" t="s">
        <v>64</v>
      </c>
      <c r="H1269" s="68" t="s">
        <v>64</v>
      </c>
      <c r="I1269" s="68" t="s">
        <v>65</v>
      </c>
      <c r="J1269" s="68" t="s">
        <v>66</v>
      </c>
      <c r="K1269" s="70">
        <v>0</v>
      </c>
      <c r="L1269" s="70">
        <v>0</v>
      </c>
      <c r="M1269" s="70">
        <v>0</v>
      </c>
      <c r="N1269" s="70">
        <v>3</v>
      </c>
      <c r="O1269" s="70">
        <v>3</v>
      </c>
      <c r="P1269" s="70" t="s">
        <v>68</v>
      </c>
      <c r="Q1269" s="70" t="s">
        <v>68</v>
      </c>
      <c r="R1269" s="66"/>
      <c r="S1269" s="67"/>
    </row>
    <row r="1270" spans="2:19" x14ac:dyDescent="0.3">
      <c r="B1270" s="66" t="s">
        <v>418</v>
      </c>
      <c r="C1270" s="67" t="s">
        <v>192</v>
      </c>
      <c r="D1270" s="68" t="s">
        <v>65</v>
      </c>
      <c r="E1270" s="68" t="s">
        <v>64</v>
      </c>
      <c r="F1270" s="69" t="s">
        <v>1891</v>
      </c>
      <c r="G1270" s="68" t="s">
        <v>64</v>
      </c>
      <c r="H1270" s="68" t="s">
        <v>64</v>
      </c>
      <c r="I1270" s="68" t="s">
        <v>66</v>
      </c>
      <c r="J1270" s="68" t="s">
        <v>65</v>
      </c>
      <c r="K1270" s="70">
        <v>0</v>
      </c>
      <c r="L1270" s="70">
        <v>0</v>
      </c>
      <c r="M1270" s="70">
        <v>0</v>
      </c>
      <c r="N1270" s="70">
        <v>3</v>
      </c>
      <c r="O1270" s="70">
        <v>3</v>
      </c>
      <c r="P1270" s="70" t="s">
        <v>68</v>
      </c>
      <c r="Q1270" s="70" t="s">
        <v>68</v>
      </c>
      <c r="R1270" s="66"/>
      <c r="S1270" s="67"/>
    </row>
    <row r="1271" spans="2:19" x14ac:dyDescent="0.3">
      <c r="B1271" s="66" t="s">
        <v>506</v>
      </c>
      <c r="C1271" s="67" t="s">
        <v>360</v>
      </c>
      <c r="D1271" s="68" t="s">
        <v>65</v>
      </c>
      <c r="E1271" s="68" t="s">
        <v>64</v>
      </c>
      <c r="F1271" s="69" t="s">
        <v>1890</v>
      </c>
      <c r="G1271" s="68" t="s">
        <v>64</v>
      </c>
      <c r="H1271" s="68" t="s">
        <v>64</v>
      </c>
      <c r="I1271" s="68" t="s">
        <v>65</v>
      </c>
      <c r="J1271" s="68" t="s">
        <v>66</v>
      </c>
      <c r="K1271" s="70">
        <v>0</v>
      </c>
      <c r="L1271" s="70">
        <v>0</v>
      </c>
      <c r="M1271" s="70">
        <v>0</v>
      </c>
      <c r="N1271" s="70">
        <v>3</v>
      </c>
      <c r="O1271" s="70">
        <v>3</v>
      </c>
      <c r="P1271" s="70" t="s">
        <v>68</v>
      </c>
      <c r="Q1271" s="70" t="s">
        <v>68</v>
      </c>
      <c r="R1271" s="66"/>
      <c r="S1271" s="67"/>
    </row>
    <row r="1272" spans="2:19" x14ac:dyDescent="0.3">
      <c r="B1272" s="66" t="s">
        <v>1892</v>
      </c>
      <c r="C1272" s="67" t="s">
        <v>1887</v>
      </c>
      <c r="D1272" s="68" t="s">
        <v>65</v>
      </c>
      <c r="E1272" s="68" t="s">
        <v>64</v>
      </c>
      <c r="F1272" s="69" t="s">
        <v>1893</v>
      </c>
      <c r="G1272" s="68" t="s">
        <v>64</v>
      </c>
      <c r="H1272" s="68" t="s">
        <v>64</v>
      </c>
      <c r="I1272" s="68" t="s">
        <v>65</v>
      </c>
      <c r="J1272" s="68" t="s">
        <v>66</v>
      </c>
      <c r="K1272" s="70">
        <v>0</v>
      </c>
      <c r="L1272" s="70">
        <v>0</v>
      </c>
      <c r="M1272" s="70">
        <v>0</v>
      </c>
      <c r="N1272" s="70">
        <v>3</v>
      </c>
      <c r="O1272" s="70">
        <v>3</v>
      </c>
      <c r="P1272" s="70" t="s">
        <v>68</v>
      </c>
      <c r="Q1272" s="70" t="s">
        <v>68</v>
      </c>
      <c r="R1272" s="66"/>
      <c r="S1272" s="67"/>
    </row>
    <row r="1273" spans="2:19" x14ac:dyDescent="0.3">
      <c r="B1273" s="66" t="s">
        <v>1894</v>
      </c>
      <c r="C1273" s="67" t="s">
        <v>1881</v>
      </c>
      <c r="D1273" s="68" t="s">
        <v>65</v>
      </c>
      <c r="E1273" s="68" t="s">
        <v>64</v>
      </c>
      <c r="F1273" s="69" t="s">
        <v>1882</v>
      </c>
      <c r="G1273" s="68" t="s">
        <v>64</v>
      </c>
      <c r="H1273" s="68" t="s">
        <v>64</v>
      </c>
      <c r="I1273" s="68" t="s">
        <v>65</v>
      </c>
      <c r="J1273" s="68" t="s">
        <v>66</v>
      </c>
      <c r="K1273" s="70">
        <v>0</v>
      </c>
      <c r="L1273" s="70">
        <v>0</v>
      </c>
      <c r="M1273" s="70">
        <v>0</v>
      </c>
      <c r="N1273" s="70">
        <v>3</v>
      </c>
      <c r="O1273" s="70">
        <v>3</v>
      </c>
      <c r="P1273" s="70" t="s">
        <v>68</v>
      </c>
      <c r="Q1273" s="70" t="s">
        <v>68</v>
      </c>
      <c r="R1273" s="66"/>
      <c r="S1273" s="67"/>
    </row>
    <row r="1274" spans="2:19" x14ac:dyDescent="0.3">
      <c r="B1274" s="66" t="s">
        <v>1895</v>
      </c>
      <c r="C1274" s="67" t="s">
        <v>1710</v>
      </c>
      <c r="D1274" s="68" t="s">
        <v>65</v>
      </c>
      <c r="E1274" s="68" t="s">
        <v>64</v>
      </c>
      <c r="F1274" s="69" t="s">
        <v>1896</v>
      </c>
      <c r="G1274" s="68" t="s">
        <v>64</v>
      </c>
      <c r="H1274" s="68" t="s">
        <v>64</v>
      </c>
      <c r="I1274" s="68" t="s">
        <v>65</v>
      </c>
      <c r="J1274" s="68" t="s">
        <v>66</v>
      </c>
      <c r="K1274" s="70">
        <v>0</v>
      </c>
      <c r="L1274" s="70">
        <v>0</v>
      </c>
      <c r="M1274" s="70">
        <v>0</v>
      </c>
      <c r="N1274" s="70">
        <v>3</v>
      </c>
      <c r="O1274" s="70">
        <v>3</v>
      </c>
      <c r="P1274" s="70" t="s">
        <v>68</v>
      </c>
      <c r="Q1274" s="70" t="s">
        <v>68</v>
      </c>
      <c r="R1274" s="66"/>
      <c r="S1274" s="67"/>
    </row>
    <row r="1275" spans="2:19" x14ac:dyDescent="0.3">
      <c r="B1275" s="66" t="s">
        <v>1897</v>
      </c>
      <c r="C1275" s="67" t="s">
        <v>1898</v>
      </c>
      <c r="D1275" s="68" t="s">
        <v>64</v>
      </c>
      <c r="E1275" s="68" t="s">
        <v>65</v>
      </c>
      <c r="F1275" s="69" t="s">
        <v>1762</v>
      </c>
      <c r="G1275" s="68" t="s">
        <v>64</v>
      </c>
      <c r="H1275" s="68" t="s">
        <v>65</v>
      </c>
      <c r="I1275" s="68" t="s">
        <v>66</v>
      </c>
      <c r="J1275" s="68" t="s">
        <v>66</v>
      </c>
      <c r="K1275" s="70">
        <v>0</v>
      </c>
      <c r="L1275" s="70">
        <v>0</v>
      </c>
      <c r="M1275" s="70">
        <v>0</v>
      </c>
      <c r="N1275" s="70">
        <v>3</v>
      </c>
      <c r="O1275" s="70">
        <v>3</v>
      </c>
      <c r="P1275" s="70" t="s">
        <v>68</v>
      </c>
      <c r="Q1275" s="70" t="s">
        <v>68</v>
      </c>
      <c r="R1275" s="66"/>
      <c r="S1275" s="67"/>
    </row>
    <row r="1276" spans="2:19" x14ac:dyDescent="0.3">
      <c r="B1276" s="66" t="s">
        <v>406</v>
      </c>
      <c r="C1276" s="67" t="s">
        <v>1783</v>
      </c>
      <c r="D1276" s="68" t="s">
        <v>65</v>
      </c>
      <c r="E1276" s="68" t="s">
        <v>64</v>
      </c>
      <c r="F1276" s="69" t="s">
        <v>1899</v>
      </c>
      <c r="G1276" s="68" t="s">
        <v>64</v>
      </c>
      <c r="H1276" s="68" t="s">
        <v>64</v>
      </c>
      <c r="I1276" s="68" t="s">
        <v>66</v>
      </c>
      <c r="J1276" s="68" t="s">
        <v>65</v>
      </c>
      <c r="K1276" s="70">
        <v>0</v>
      </c>
      <c r="L1276" s="70">
        <v>0</v>
      </c>
      <c r="M1276" s="70">
        <v>0</v>
      </c>
      <c r="N1276" s="70">
        <v>3</v>
      </c>
      <c r="O1276" s="70">
        <v>3</v>
      </c>
      <c r="P1276" s="70" t="s">
        <v>68</v>
      </c>
      <c r="Q1276" s="70" t="s">
        <v>68</v>
      </c>
      <c r="R1276" s="66"/>
      <c r="S1276" s="67"/>
    </row>
    <row r="1277" spans="2:19" x14ac:dyDescent="0.3">
      <c r="B1277" s="66" t="s">
        <v>417</v>
      </c>
      <c r="C1277" s="67" t="s">
        <v>1405</v>
      </c>
      <c r="D1277" s="68" t="s">
        <v>65</v>
      </c>
      <c r="E1277" s="68" t="s">
        <v>64</v>
      </c>
      <c r="F1277" s="69" t="s">
        <v>1762</v>
      </c>
      <c r="G1277" s="68" t="s">
        <v>64</v>
      </c>
      <c r="H1277" s="68" t="s">
        <v>64</v>
      </c>
      <c r="I1277" s="68" t="s">
        <v>65</v>
      </c>
      <c r="J1277" s="68" t="s">
        <v>66</v>
      </c>
      <c r="K1277" s="70">
        <v>0</v>
      </c>
      <c r="L1277" s="70">
        <v>0</v>
      </c>
      <c r="M1277" s="70">
        <v>0</v>
      </c>
      <c r="N1277" s="70">
        <v>3</v>
      </c>
      <c r="O1277" s="70">
        <v>3</v>
      </c>
      <c r="P1277" s="70" t="s">
        <v>68</v>
      </c>
      <c r="Q1277" s="70" t="s">
        <v>68</v>
      </c>
      <c r="R1277" s="66"/>
      <c r="S1277" s="67"/>
    </row>
    <row r="1280" spans="2:19" ht="15.6" x14ac:dyDescent="0.3">
      <c r="B1280" s="383" t="s">
        <v>0</v>
      </c>
      <c r="C1280" s="383"/>
      <c r="D1280" s="383"/>
      <c r="E1280" s="383"/>
      <c r="F1280" s="383"/>
      <c r="G1280" s="383"/>
      <c r="H1280" s="383"/>
      <c r="I1280" s="383"/>
      <c r="J1280" s="383"/>
      <c r="K1280" s="383"/>
      <c r="L1280" s="383"/>
      <c r="M1280" s="383"/>
      <c r="N1280" s="383"/>
      <c r="O1280" s="383"/>
      <c r="P1280" s="383"/>
    </row>
    <row r="1281" spans="2:19" x14ac:dyDescent="0.3">
      <c r="B1281" s="2" t="s">
        <v>1</v>
      </c>
      <c r="C1281" s="384"/>
      <c r="D1281" s="384"/>
      <c r="E1281" s="384"/>
      <c r="F1281" s="384"/>
      <c r="G1281" s="384"/>
      <c r="H1281" s="384"/>
      <c r="I1281" s="384"/>
      <c r="J1281" s="384"/>
      <c r="K1281" s="384"/>
      <c r="L1281" s="384"/>
      <c r="M1281" s="384"/>
      <c r="N1281" s="384"/>
      <c r="O1281" s="384"/>
      <c r="P1281" s="3"/>
    </row>
    <row r="1282" spans="2:19" x14ac:dyDescent="0.3">
      <c r="B1282" s="4"/>
      <c r="C1282" s="5"/>
      <c r="D1282" s="5"/>
      <c r="E1282" s="5"/>
      <c r="F1282" s="6"/>
      <c r="G1282" s="6"/>
      <c r="H1282" s="6"/>
      <c r="I1282" s="6"/>
      <c r="J1282" s="5"/>
      <c r="K1282" s="5"/>
      <c r="L1282" s="5"/>
      <c r="M1282" s="5"/>
      <c r="N1282" s="5"/>
      <c r="O1282" s="5"/>
      <c r="P1282" s="7"/>
    </row>
    <row r="1283" spans="2:19" x14ac:dyDescent="0.3">
      <c r="B1283" s="2" t="s">
        <v>3</v>
      </c>
      <c r="C1283" s="384"/>
      <c r="D1283" s="384"/>
      <c r="E1283" s="384"/>
      <c r="F1283" s="384"/>
      <c r="G1283" s="384"/>
      <c r="H1283" s="384"/>
      <c r="I1283" s="384"/>
      <c r="J1283" s="384"/>
      <c r="K1283" s="384"/>
      <c r="L1283" s="384"/>
      <c r="M1283" s="384"/>
      <c r="N1283" s="384"/>
      <c r="O1283" s="384"/>
      <c r="P1283" s="3"/>
    </row>
    <row r="1284" spans="2:19" ht="15" thickBot="1" x14ac:dyDescent="0.35">
      <c r="B1284" s="385" t="s">
        <v>5</v>
      </c>
      <c r="C1284" s="385"/>
      <c r="D1284" s="385"/>
      <c r="E1284" s="385"/>
      <c r="F1284" s="385"/>
      <c r="G1284" s="385"/>
      <c r="H1284" s="385"/>
      <c r="I1284" s="385"/>
      <c r="J1284" s="385"/>
      <c r="K1284" s="385"/>
      <c r="L1284" s="385"/>
      <c r="M1284" s="385"/>
      <c r="N1284" s="385"/>
      <c r="O1284" s="385"/>
      <c r="P1284" s="9"/>
    </row>
    <row r="1285" spans="2:19" ht="15" thickBot="1" x14ac:dyDescent="0.35">
      <c r="B1285" s="386" t="s">
        <v>6</v>
      </c>
      <c r="C1285" s="387"/>
      <c r="D1285" s="387"/>
      <c r="E1285" s="387"/>
      <c r="F1285" s="387"/>
      <c r="G1285" s="388"/>
      <c r="H1285" s="386" t="s">
        <v>7</v>
      </c>
      <c r="I1285" s="387"/>
      <c r="J1285" s="388"/>
      <c r="K1285" s="389" t="s">
        <v>8</v>
      </c>
      <c r="L1285" s="390"/>
      <c r="M1285" s="390"/>
      <c r="N1285" s="389" t="s">
        <v>9</v>
      </c>
      <c r="O1285" s="391"/>
      <c r="P1285" s="9"/>
    </row>
    <row r="1286" spans="2:19" ht="40.200000000000003" thickBot="1" x14ac:dyDescent="0.35">
      <c r="B1286" s="12" t="s">
        <v>10</v>
      </c>
      <c r="C1286" s="13" t="s">
        <v>11</v>
      </c>
      <c r="D1286" s="13" t="s">
        <v>12</v>
      </c>
      <c r="E1286" s="13" t="s">
        <v>13</v>
      </c>
      <c r="F1286" s="13" t="s">
        <v>14</v>
      </c>
      <c r="G1286" s="14" t="s">
        <v>15</v>
      </c>
      <c r="H1286" s="12" t="s">
        <v>16</v>
      </c>
      <c r="I1286" s="15" t="s">
        <v>17</v>
      </c>
      <c r="J1286" s="14" t="s">
        <v>18</v>
      </c>
      <c r="K1286" s="16" t="s">
        <v>19</v>
      </c>
      <c r="L1286" s="17" t="s">
        <v>20</v>
      </c>
      <c r="M1286" s="18" t="s">
        <v>21</v>
      </c>
      <c r="N1286" s="392" t="s">
        <v>22</v>
      </c>
      <c r="O1286" s="393"/>
      <c r="P1286" s="20"/>
    </row>
    <row r="1287" spans="2:19" x14ac:dyDescent="0.3">
      <c r="B1287" s="21">
        <v>13</v>
      </c>
      <c r="C1287" s="22"/>
      <c r="D1287" s="22"/>
      <c r="E1287" s="23" t="s">
        <v>23</v>
      </c>
      <c r="F1287" s="24"/>
      <c r="G1287" s="25" t="s">
        <v>49</v>
      </c>
      <c r="H1287" s="26" t="s">
        <v>61</v>
      </c>
      <c r="I1287" s="27" t="s">
        <v>358</v>
      </c>
      <c r="J1287" s="28">
        <v>191001.38</v>
      </c>
      <c r="K1287" t="s">
        <v>1900</v>
      </c>
      <c r="L1287" s="29">
        <v>1668096</v>
      </c>
      <c r="M1287" s="29">
        <v>137800</v>
      </c>
      <c r="N1287" s="394"/>
      <c r="O1287" s="395"/>
      <c r="P1287" s="30"/>
    </row>
    <row r="1288" spans="2:19" x14ac:dyDescent="0.3">
      <c r="B1288" s="31"/>
      <c r="C1288" s="32"/>
      <c r="D1288" s="32"/>
      <c r="E1288" s="23"/>
      <c r="F1288" s="24"/>
      <c r="G1288" s="25"/>
      <c r="H1288" s="26"/>
      <c r="I1288" s="27"/>
      <c r="J1288" s="28"/>
      <c r="K1288" s="33"/>
      <c r="L1288" s="34"/>
      <c r="M1288" s="35"/>
      <c r="N1288" s="381"/>
      <c r="O1288" s="382"/>
      <c r="P1288" s="30"/>
    </row>
    <row r="1289" spans="2:19" x14ac:dyDescent="0.3">
      <c r="B1289" s="31"/>
      <c r="C1289" s="32"/>
      <c r="D1289" s="32"/>
      <c r="E1289" s="23"/>
      <c r="F1289" s="24"/>
      <c r="G1289" s="25"/>
      <c r="H1289" s="26"/>
      <c r="I1289" s="27"/>
      <c r="J1289" s="28"/>
      <c r="K1289" s="33"/>
      <c r="L1289" s="34"/>
      <c r="M1289" s="35"/>
      <c r="N1289" s="381"/>
      <c r="O1289" s="382"/>
      <c r="P1289" s="30"/>
    </row>
    <row r="1290" spans="2:19" x14ac:dyDescent="0.3">
      <c r="B1290" s="31"/>
      <c r="C1290" s="32"/>
      <c r="D1290" s="32"/>
      <c r="E1290" s="23"/>
      <c r="F1290" s="24"/>
      <c r="G1290" s="25"/>
      <c r="H1290" s="26"/>
      <c r="I1290" s="27"/>
      <c r="J1290" s="28"/>
      <c r="K1290" s="33"/>
      <c r="L1290" s="34"/>
      <c r="M1290" s="35"/>
      <c r="N1290" s="381"/>
      <c r="O1290" s="382"/>
      <c r="P1290" s="30"/>
    </row>
    <row r="1291" spans="2:19" x14ac:dyDescent="0.3">
      <c r="B1291" s="31"/>
      <c r="C1291" s="32"/>
      <c r="D1291" s="32"/>
      <c r="E1291" s="36"/>
      <c r="F1291" s="37"/>
      <c r="G1291" s="38"/>
      <c r="H1291" s="39"/>
      <c r="I1291" s="40"/>
      <c r="J1291" s="41"/>
      <c r="K1291" s="42"/>
      <c r="L1291" s="43"/>
      <c r="M1291" s="44"/>
      <c r="N1291" s="381"/>
      <c r="O1291" s="382"/>
      <c r="P1291" s="30"/>
    </row>
    <row r="1292" spans="2:19" ht="15" thickBot="1" x14ac:dyDescent="0.35">
      <c r="B1292" s="45"/>
      <c r="C1292" s="46"/>
      <c r="D1292" s="46"/>
      <c r="E1292" s="47"/>
      <c r="F1292" s="48"/>
      <c r="G1292" s="49"/>
      <c r="H1292" s="50"/>
      <c r="I1292" s="51"/>
      <c r="J1292" s="52"/>
      <c r="K1292" s="53"/>
      <c r="L1292" s="54"/>
      <c r="M1292" s="55"/>
      <c r="N1292" s="396"/>
      <c r="O1292" s="397"/>
      <c r="P1292" s="30"/>
    </row>
    <row r="1295" spans="2:19" x14ac:dyDescent="0.3">
      <c r="B1295" s="58"/>
      <c r="C1295" s="398" t="s">
        <v>26</v>
      </c>
      <c r="D1295" s="398"/>
      <c r="E1295" s="398"/>
      <c r="F1295" s="398"/>
      <c r="G1295" s="398"/>
      <c r="H1295" s="398"/>
      <c r="I1295" s="398"/>
      <c r="J1295" s="398"/>
      <c r="K1295" s="398"/>
      <c r="L1295" s="398"/>
      <c r="M1295" s="398"/>
      <c r="N1295" s="398"/>
      <c r="O1295" s="398"/>
      <c r="P1295" s="398"/>
      <c r="Q1295" s="398"/>
      <c r="R1295" s="58"/>
      <c r="S1295" s="89"/>
    </row>
    <row r="1296" spans="2:19" ht="15" thickBot="1" x14ac:dyDescent="0.35">
      <c r="B1296" s="399" t="s">
        <v>27</v>
      </c>
      <c r="C1296" s="399"/>
      <c r="D1296" s="399"/>
      <c r="E1296" s="399"/>
      <c r="F1296" s="399"/>
      <c r="G1296" s="399"/>
      <c r="H1296" s="399"/>
      <c r="I1296" s="399"/>
      <c r="J1296" s="399"/>
      <c r="K1296" s="399"/>
      <c r="L1296" s="399"/>
      <c r="M1296" s="399"/>
      <c r="N1296" s="399"/>
      <c r="O1296" s="399"/>
      <c r="P1296" s="399"/>
      <c r="Q1296" s="399"/>
      <c r="R1296" s="399"/>
      <c r="S1296" s="399"/>
    </row>
    <row r="1297" spans="2:19" ht="40.5" customHeight="1" thickBot="1" x14ac:dyDescent="0.35">
      <c r="B1297" s="400" t="s">
        <v>28</v>
      </c>
      <c r="C1297" s="400"/>
      <c r="D1297" s="400"/>
      <c r="E1297" s="400"/>
      <c r="F1297" s="401"/>
      <c r="G1297" s="386" t="s">
        <v>29</v>
      </c>
      <c r="H1297" s="387"/>
      <c r="I1297" s="387"/>
      <c r="J1297" s="388"/>
      <c r="K1297" s="387" t="s">
        <v>30</v>
      </c>
      <c r="L1297" s="387"/>
      <c r="M1297" s="387"/>
      <c r="N1297" s="387"/>
      <c r="O1297" s="388"/>
      <c r="P1297" s="386" t="s">
        <v>31</v>
      </c>
      <c r="Q1297" s="388"/>
      <c r="R1297" s="400"/>
      <c r="S1297" s="400"/>
    </row>
    <row r="1298" spans="2:19" ht="53.4" thickBot="1" x14ac:dyDescent="0.35">
      <c r="B1298" s="402" t="s">
        <v>32</v>
      </c>
      <c r="C1298" s="403"/>
      <c r="D1298" s="59" t="s">
        <v>33</v>
      </c>
      <c r="E1298" s="60" t="s">
        <v>34</v>
      </c>
      <c r="F1298" s="14" t="s">
        <v>35</v>
      </c>
      <c r="G1298" s="12" t="s">
        <v>36</v>
      </c>
      <c r="H1298" s="61" t="s">
        <v>37</v>
      </c>
      <c r="I1298" s="18" t="s">
        <v>38</v>
      </c>
      <c r="J1298" s="14" t="s">
        <v>39</v>
      </c>
      <c r="K1298" s="62" t="s">
        <v>40</v>
      </c>
      <c r="L1298" s="59" t="s">
        <v>41</v>
      </c>
      <c r="M1298" s="59" t="s">
        <v>42</v>
      </c>
      <c r="N1298" s="60" t="s">
        <v>43</v>
      </c>
      <c r="O1298" s="63" t="s">
        <v>44</v>
      </c>
      <c r="P1298" s="64" t="s">
        <v>45</v>
      </c>
      <c r="Q1298" s="65" t="s">
        <v>46</v>
      </c>
      <c r="R1298" s="402"/>
      <c r="S1298" s="403"/>
    </row>
    <row r="1299" spans="2:19" x14ac:dyDescent="0.3">
      <c r="B1299" s="92" t="s">
        <v>1633</v>
      </c>
      <c r="C1299" s="93" t="s">
        <v>1901</v>
      </c>
      <c r="D1299" s="94" t="s">
        <v>65</v>
      </c>
      <c r="E1299" s="94" t="s">
        <v>64</v>
      </c>
      <c r="F1299" s="95">
        <v>0</v>
      </c>
      <c r="G1299" s="94" t="s">
        <v>64</v>
      </c>
      <c r="H1299" s="94" t="s">
        <v>65</v>
      </c>
      <c r="I1299" s="94" t="s">
        <v>66</v>
      </c>
      <c r="J1299" s="94" t="s">
        <v>66</v>
      </c>
      <c r="K1299" s="96">
        <v>0</v>
      </c>
      <c r="L1299" s="96">
        <v>0</v>
      </c>
      <c r="M1299" s="96">
        <v>0</v>
      </c>
      <c r="N1299" s="96" t="s">
        <v>65</v>
      </c>
      <c r="O1299" s="96">
        <v>0</v>
      </c>
      <c r="P1299" s="96" t="s">
        <v>68</v>
      </c>
      <c r="Q1299" s="96" t="s">
        <v>68</v>
      </c>
      <c r="R1299" s="92"/>
      <c r="S1299" s="93"/>
    </row>
    <row r="1300" spans="2:19" x14ac:dyDescent="0.3">
      <c r="B1300" s="66" t="s">
        <v>148</v>
      </c>
      <c r="C1300" s="67" t="s">
        <v>1902</v>
      </c>
      <c r="D1300" s="68" t="s">
        <v>64</v>
      </c>
      <c r="E1300" s="68" t="s">
        <v>65</v>
      </c>
      <c r="F1300" s="69">
        <v>0</v>
      </c>
      <c r="G1300" s="68" t="s">
        <v>64</v>
      </c>
      <c r="H1300" s="68" t="s">
        <v>65</v>
      </c>
      <c r="I1300" s="68" t="s">
        <v>66</v>
      </c>
      <c r="J1300" s="68" t="s">
        <v>66</v>
      </c>
      <c r="K1300" s="70">
        <v>0</v>
      </c>
      <c r="L1300" s="70">
        <v>0</v>
      </c>
      <c r="M1300" s="70">
        <v>0</v>
      </c>
      <c r="N1300" s="70" t="s">
        <v>65</v>
      </c>
      <c r="O1300" s="70">
        <v>0</v>
      </c>
      <c r="P1300" s="70" t="s">
        <v>68</v>
      </c>
      <c r="Q1300" s="70" t="s">
        <v>68</v>
      </c>
      <c r="R1300" s="66"/>
      <c r="S1300" s="67"/>
    </row>
    <row r="1301" spans="2:19" x14ac:dyDescent="0.3">
      <c r="B1301" s="66" t="s">
        <v>1903</v>
      </c>
      <c r="C1301" s="67" t="s">
        <v>1904</v>
      </c>
      <c r="D1301" s="68" t="s">
        <v>65</v>
      </c>
      <c r="E1301" s="68" t="s">
        <v>64</v>
      </c>
      <c r="F1301" s="69">
        <v>0</v>
      </c>
      <c r="G1301" s="68" t="s">
        <v>64</v>
      </c>
      <c r="H1301" s="68" t="s">
        <v>65</v>
      </c>
      <c r="I1301" s="68" t="s">
        <v>66</v>
      </c>
      <c r="J1301" s="68" t="s">
        <v>66</v>
      </c>
      <c r="K1301" s="70">
        <v>0</v>
      </c>
      <c r="L1301" s="70">
        <v>0</v>
      </c>
      <c r="M1301" s="70">
        <v>0</v>
      </c>
      <c r="N1301" s="70" t="s">
        <v>65</v>
      </c>
      <c r="O1301" s="70">
        <v>0</v>
      </c>
      <c r="P1301" s="70" t="s">
        <v>68</v>
      </c>
      <c r="Q1301" s="70" t="s">
        <v>68</v>
      </c>
      <c r="R1301" s="66"/>
      <c r="S1301" s="67"/>
    </row>
    <row r="1302" spans="2:19" x14ac:dyDescent="0.3">
      <c r="B1302" s="66" t="s">
        <v>1905</v>
      </c>
      <c r="C1302" s="67" t="s">
        <v>186</v>
      </c>
      <c r="D1302" s="68" t="s">
        <v>64</v>
      </c>
      <c r="E1302" s="68" t="s">
        <v>65</v>
      </c>
      <c r="F1302" s="69">
        <v>0</v>
      </c>
      <c r="G1302" s="68" t="s">
        <v>64</v>
      </c>
      <c r="H1302" s="68" t="s">
        <v>65</v>
      </c>
      <c r="I1302" s="68" t="s">
        <v>66</v>
      </c>
      <c r="J1302" s="68" t="s">
        <v>66</v>
      </c>
      <c r="K1302" s="70">
        <v>0</v>
      </c>
      <c r="L1302" s="70">
        <v>0</v>
      </c>
      <c r="M1302" s="70">
        <v>0</v>
      </c>
      <c r="N1302" s="70" t="s">
        <v>65</v>
      </c>
      <c r="O1302" s="70">
        <v>0</v>
      </c>
      <c r="P1302" s="70" t="s">
        <v>68</v>
      </c>
      <c r="Q1302" s="70" t="s">
        <v>68</v>
      </c>
      <c r="R1302" s="66"/>
      <c r="S1302" s="67"/>
    </row>
    <row r="1303" spans="2:19" x14ac:dyDescent="0.3">
      <c r="B1303" s="66" t="s">
        <v>1422</v>
      </c>
      <c r="C1303" s="67" t="s">
        <v>1906</v>
      </c>
      <c r="D1303" s="68" t="s">
        <v>65</v>
      </c>
      <c r="E1303" s="68" t="s">
        <v>64</v>
      </c>
      <c r="F1303" s="69">
        <v>0</v>
      </c>
      <c r="G1303" s="68" t="s">
        <v>64</v>
      </c>
      <c r="H1303" s="68" t="s">
        <v>65</v>
      </c>
      <c r="I1303" s="68" t="s">
        <v>66</v>
      </c>
      <c r="J1303" s="68" t="s">
        <v>66</v>
      </c>
      <c r="K1303" s="70">
        <v>0</v>
      </c>
      <c r="L1303" s="70">
        <v>0</v>
      </c>
      <c r="M1303" s="70">
        <v>0</v>
      </c>
      <c r="N1303" s="70" t="s">
        <v>65</v>
      </c>
      <c r="O1303" s="70">
        <v>0</v>
      </c>
      <c r="P1303" s="70" t="s">
        <v>68</v>
      </c>
      <c r="Q1303" s="70" t="s">
        <v>68</v>
      </c>
      <c r="R1303" s="66"/>
      <c r="S1303" s="67"/>
    </row>
    <row r="1304" spans="2:19" x14ac:dyDescent="0.3">
      <c r="B1304" s="66" t="s">
        <v>1907</v>
      </c>
      <c r="C1304" s="67" t="s">
        <v>160</v>
      </c>
      <c r="D1304" s="68" t="s">
        <v>65</v>
      </c>
      <c r="E1304" s="68" t="s">
        <v>64</v>
      </c>
      <c r="F1304" s="69">
        <v>0</v>
      </c>
      <c r="G1304" s="68" t="s">
        <v>64</v>
      </c>
      <c r="H1304" s="68" t="s">
        <v>65</v>
      </c>
      <c r="I1304" s="68" t="s">
        <v>66</v>
      </c>
      <c r="J1304" s="68" t="s">
        <v>66</v>
      </c>
      <c r="K1304" s="70">
        <v>0</v>
      </c>
      <c r="L1304" s="70">
        <v>0</v>
      </c>
      <c r="M1304" s="70">
        <v>0</v>
      </c>
      <c r="N1304" s="70" t="s">
        <v>65</v>
      </c>
      <c r="O1304" s="70">
        <v>0</v>
      </c>
      <c r="P1304" s="70" t="s">
        <v>68</v>
      </c>
      <c r="Q1304" s="70" t="s">
        <v>68</v>
      </c>
      <c r="R1304" s="66"/>
      <c r="S1304" s="67"/>
    </row>
    <row r="1305" spans="2:19" x14ac:dyDescent="0.3">
      <c r="B1305" s="66" t="s">
        <v>1908</v>
      </c>
      <c r="C1305" s="67" t="s">
        <v>1435</v>
      </c>
      <c r="D1305" s="68" t="s">
        <v>65</v>
      </c>
      <c r="E1305" s="68" t="s">
        <v>64</v>
      </c>
      <c r="F1305" s="69">
        <v>0</v>
      </c>
      <c r="G1305" s="68" t="s">
        <v>64</v>
      </c>
      <c r="H1305" s="68" t="s">
        <v>65</v>
      </c>
      <c r="I1305" s="68" t="s">
        <v>66</v>
      </c>
      <c r="J1305" s="68" t="s">
        <v>66</v>
      </c>
      <c r="K1305" s="70">
        <v>0</v>
      </c>
      <c r="L1305" s="70">
        <v>0</v>
      </c>
      <c r="M1305" s="70">
        <v>0</v>
      </c>
      <c r="N1305" s="70" t="s">
        <v>65</v>
      </c>
      <c r="O1305" s="70">
        <v>0</v>
      </c>
      <c r="P1305" s="70" t="s">
        <v>68</v>
      </c>
      <c r="Q1305" s="70" t="s">
        <v>68</v>
      </c>
      <c r="R1305" s="66"/>
      <c r="S1305" s="67"/>
    </row>
    <row r="1306" spans="2:19" x14ac:dyDescent="0.3">
      <c r="B1306" s="66" t="s">
        <v>472</v>
      </c>
      <c r="C1306" s="67" t="s">
        <v>1909</v>
      </c>
      <c r="D1306" s="68" t="s">
        <v>65</v>
      </c>
      <c r="E1306" s="68" t="s">
        <v>64</v>
      </c>
      <c r="F1306" s="69">
        <v>0</v>
      </c>
      <c r="G1306" s="68" t="s">
        <v>64</v>
      </c>
      <c r="H1306" s="68" t="s">
        <v>65</v>
      </c>
      <c r="I1306" s="68" t="s">
        <v>66</v>
      </c>
      <c r="J1306" s="68" t="s">
        <v>66</v>
      </c>
      <c r="K1306" s="70">
        <v>0</v>
      </c>
      <c r="L1306" s="70">
        <v>0</v>
      </c>
      <c r="M1306" s="70">
        <v>0</v>
      </c>
      <c r="N1306" s="70" t="s">
        <v>65</v>
      </c>
      <c r="O1306" s="70">
        <v>0</v>
      </c>
      <c r="P1306" s="70" t="s">
        <v>68</v>
      </c>
      <c r="Q1306" s="70" t="s">
        <v>68</v>
      </c>
      <c r="R1306" s="66"/>
      <c r="S1306" s="67"/>
    </row>
    <row r="1307" spans="2:19" x14ac:dyDescent="0.3">
      <c r="B1307" s="66" t="s">
        <v>1910</v>
      </c>
      <c r="C1307" s="67" t="s">
        <v>1911</v>
      </c>
      <c r="D1307" s="68" t="s">
        <v>65</v>
      </c>
      <c r="E1307" s="68" t="s">
        <v>64</v>
      </c>
      <c r="F1307" s="69">
        <v>0</v>
      </c>
      <c r="G1307" s="68" t="s">
        <v>65</v>
      </c>
      <c r="H1307" s="68" t="s">
        <v>65</v>
      </c>
      <c r="I1307" s="68" t="s">
        <v>66</v>
      </c>
      <c r="J1307" s="68" t="s">
        <v>66</v>
      </c>
      <c r="K1307" s="70">
        <v>0</v>
      </c>
      <c r="L1307" s="70">
        <v>0</v>
      </c>
      <c r="M1307" s="70">
        <v>0</v>
      </c>
      <c r="N1307" s="70" t="s">
        <v>65</v>
      </c>
      <c r="O1307" s="70">
        <v>0</v>
      </c>
      <c r="P1307" s="70" t="s">
        <v>68</v>
      </c>
      <c r="Q1307" s="70" t="s">
        <v>68</v>
      </c>
      <c r="R1307" s="66"/>
      <c r="S1307" s="67"/>
    </row>
    <row r="1308" spans="2:19" x14ac:dyDescent="0.3">
      <c r="B1308" s="66" t="s">
        <v>1506</v>
      </c>
      <c r="C1308" s="67" t="s">
        <v>441</v>
      </c>
      <c r="D1308" s="68" t="s">
        <v>64</v>
      </c>
      <c r="E1308" s="68" t="s">
        <v>65</v>
      </c>
      <c r="F1308" s="69">
        <v>0</v>
      </c>
      <c r="G1308" s="68" t="s">
        <v>64</v>
      </c>
      <c r="H1308" s="68" t="s">
        <v>65</v>
      </c>
      <c r="I1308" s="68" t="s">
        <v>66</v>
      </c>
      <c r="J1308" s="68" t="s">
        <v>66</v>
      </c>
      <c r="K1308" s="70">
        <v>0</v>
      </c>
      <c r="L1308" s="70">
        <v>0</v>
      </c>
      <c r="M1308" s="70">
        <v>0</v>
      </c>
      <c r="N1308" s="70" t="s">
        <v>65</v>
      </c>
      <c r="O1308" s="70">
        <v>0</v>
      </c>
      <c r="P1308" s="70" t="s">
        <v>68</v>
      </c>
      <c r="Q1308" s="70" t="s">
        <v>68</v>
      </c>
      <c r="R1308" s="66"/>
      <c r="S1308" s="67"/>
    </row>
    <row r="1309" spans="2:19" x14ac:dyDescent="0.3">
      <c r="B1309" s="66" t="s">
        <v>1912</v>
      </c>
      <c r="C1309" s="67" t="s">
        <v>1904</v>
      </c>
      <c r="D1309" s="68" t="s">
        <v>65</v>
      </c>
      <c r="E1309" s="68" t="s">
        <v>64</v>
      </c>
      <c r="F1309" s="69">
        <v>0</v>
      </c>
      <c r="G1309" s="68" t="s">
        <v>65</v>
      </c>
      <c r="H1309" s="68" t="s">
        <v>65</v>
      </c>
      <c r="I1309" s="68" t="s">
        <v>66</v>
      </c>
      <c r="J1309" s="68" t="s">
        <v>66</v>
      </c>
      <c r="K1309" s="70">
        <v>0</v>
      </c>
      <c r="L1309" s="70">
        <v>0</v>
      </c>
      <c r="M1309" s="70">
        <v>0</v>
      </c>
      <c r="N1309" s="70" t="s">
        <v>65</v>
      </c>
      <c r="O1309" s="70">
        <v>0</v>
      </c>
      <c r="P1309" s="70" t="s">
        <v>68</v>
      </c>
      <c r="Q1309" s="70" t="s">
        <v>68</v>
      </c>
      <c r="R1309" s="66"/>
      <c r="S1309" s="67"/>
    </row>
    <row r="1310" spans="2:19" x14ac:dyDescent="0.3">
      <c r="B1310" s="66" t="s">
        <v>1913</v>
      </c>
      <c r="C1310" s="67" t="s">
        <v>1914</v>
      </c>
      <c r="D1310" s="68" t="s">
        <v>64</v>
      </c>
      <c r="E1310" s="68" t="s">
        <v>65</v>
      </c>
      <c r="F1310" s="69">
        <v>0</v>
      </c>
      <c r="G1310" s="68" t="s">
        <v>64</v>
      </c>
      <c r="H1310" s="68" t="s">
        <v>65</v>
      </c>
      <c r="I1310" s="68" t="s">
        <v>66</v>
      </c>
      <c r="J1310" s="68" t="s">
        <v>66</v>
      </c>
      <c r="K1310" s="70">
        <v>0</v>
      </c>
      <c r="L1310" s="70">
        <v>0</v>
      </c>
      <c r="M1310" s="70">
        <v>0</v>
      </c>
      <c r="N1310" s="70" t="s">
        <v>65</v>
      </c>
      <c r="O1310" s="70">
        <v>0</v>
      </c>
      <c r="P1310" s="70" t="s">
        <v>68</v>
      </c>
      <c r="Q1310" s="70" t="s">
        <v>68</v>
      </c>
      <c r="R1310" s="66"/>
      <c r="S1310" s="67"/>
    </row>
    <row r="1311" spans="2:19" x14ac:dyDescent="0.3">
      <c r="B1311" s="66" t="s">
        <v>1915</v>
      </c>
      <c r="C1311" s="67" t="s">
        <v>165</v>
      </c>
      <c r="D1311" s="68" t="s">
        <v>64</v>
      </c>
      <c r="E1311" s="68" t="s">
        <v>65</v>
      </c>
      <c r="F1311" s="69">
        <v>0</v>
      </c>
      <c r="G1311" s="68" t="s">
        <v>64</v>
      </c>
      <c r="H1311" s="68" t="s">
        <v>65</v>
      </c>
      <c r="I1311" s="68" t="s">
        <v>66</v>
      </c>
      <c r="J1311" s="68" t="s">
        <v>66</v>
      </c>
      <c r="K1311" s="70">
        <v>0</v>
      </c>
      <c r="L1311" s="70">
        <v>0</v>
      </c>
      <c r="M1311" s="70">
        <v>0</v>
      </c>
      <c r="N1311" s="70" t="s">
        <v>65</v>
      </c>
      <c r="O1311" s="70">
        <v>0</v>
      </c>
      <c r="P1311" s="70" t="s">
        <v>68</v>
      </c>
      <c r="Q1311" s="70" t="s">
        <v>68</v>
      </c>
      <c r="R1311" s="66"/>
      <c r="S1311" s="67"/>
    </row>
    <row r="1312" spans="2:19" x14ac:dyDescent="0.3">
      <c r="B1312" s="66" t="s">
        <v>1621</v>
      </c>
      <c r="C1312" s="67" t="s">
        <v>1916</v>
      </c>
      <c r="D1312" s="68" t="s">
        <v>65</v>
      </c>
      <c r="E1312" s="68" t="s">
        <v>64</v>
      </c>
      <c r="F1312" s="69">
        <v>0</v>
      </c>
      <c r="G1312" s="68" t="s">
        <v>64</v>
      </c>
      <c r="H1312" s="68" t="s">
        <v>65</v>
      </c>
      <c r="I1312" s="68" t="s">
        <v>66</v>
      </c>
      <c r="J1312" s="68" t="s">
        <v>66</v>
      </c>
      <c r="K1312" s="70">
        <v>0</v>
      </c>
      <c r="L1312" s="70">
        <v>0</v>
      </c>
      <c r="M1312" s="70">
        <v>0</v>
      </c>
      <c r="N1312" s="70" t="s">
        <v>65</v>
      </c>
      <c r="O1312" s="70">
        <v>0</v>
      </c>
      <c r="P1312" s="70" t="s">
        <v>68</v>
      </c>
      <c r="Q1312" s="70" t="s">
        <v>68</v>
      </c>
      <c r="R1312" s="66"/>
      <c r="S1312" s="67"/>
    </row>
    <row r="1313" spans="2:19" x14ac:dyDescent="0.3">
      <c r="B1313" s="66" t="s">
        <v>1917</v>
      </c>
      <c r="C1313" s="67" t="s">
        <v>165</v>
      </c>
      <c r="D1313" s="68" t="s">
        <v>65</v>
      </c>
      <c r="E1313" s="68" t="s">
        <v>64</v>
      </c>
      <c r="F1313" s="69">
        <v>0</v>
      </c>
      <c r="G1313" s="68" t="s">
        <v>64</v>
      </c>
      <c r="H1313" s="68" t="s">
        <v>65</v>
      </c>
      <c r="I1313" s="68" t="s">
        <v>66</v>
      </c>
      <c r="J1313" s="68" t="s">
        <v>66</v>
      </c>
      <c r="K1313" s="70">
        <v>0</v>
      </c>
      <c r="L1313" s="70">
        <v>0</v>
      </c>
      <c r="M1313" s="70">
        <v>0</v>
      </c>
      <c r="N1313" s="70" t="s">
        <v>65</v>
      </c>
      <c r="O1313" s="70">
        <v>0</v>
      </c>
      <c r="P1313" s="70" t="s">
        <v>68</v>
      </c>
      <c r="Q1313" s="70" t="s">
        <v>68</v>
      </c>
      <c r="R1313" s="66"/>
      <c r="S1313" s="67"/>
    </row>
    <row r="1314" spans="2:19" x14ac:dyDescent="0.3">
      <c r="B1314" s="66" t="s">
        <v>1918</v>
      </c>
      <c r="C1314" s="67" t="s">
        <v>116</v>
      </c>
      <c r="D1314" s="68" t="s">
        <v>65</v>
      </c>
      <c r="E1314" s="68" t="s">
        <v>64</v>
      </c>
      <c r="F1314" s="69">
        <v>0</v>
      </c>
      <c r="G1314" s="68" t="s">
        <v>64</v>
      </c>
      <c r="H1314" s="68" t="s">
        <v>65</v>
      </c>
      <c r="I1314" s="68" t="s">
        <v>66</v>
      </c>
      <c r="J1314" s="68" t="s">
        <v>66</v>
      </c>
      <c r="K1314" s="70">
        <v>0</v>
      </c>
      <c r="L1314" s="70">
        <v>0</v>
      </c>
      <c r="M1314" s="70">
        <v>0</v>
      </c>
      <c r="N1314" s="70" t="s">
        <v>65</v>
      </c>
      <c r="O1314" s="70">
        <v>0</v>
      </c>
      <c r="P1314" s="70" t="s">
        <v>68</v>
      </c>
      <c r="Q1314" s="70" t="s">
        <v>68</v>
      </c>
      <c r="R1314" s="66"/>
      <c r="S1314" s="67"/>
    </row>
    <row r="1315" spans="2:19" x14ac:dyDescent="0.3">
      <c r="B1315" s="66" t="s">
        <v>1422</v>
      </c>
      <c r="C1315" s="67" t="s">
        <v>186</v>
      </c>
      <c r="D1315" s="68" t="s">
        <v>65</v>
      </c>
      <c r="E1315" s="68" t="s">
        <v>64</v>
      </c>
      <c r="F1315" s="69">
        <v>0</v>
      </c>
      <c r="G1315" s="68" t="s">
        <v>64</v>
      </c>
      <c r="H1315" s="68" t="s">
        <v>65</v>
      </c>
      <c r="I1315" s="68" t="s">
        <v>66</v>
      </c>
      <c r="J1315" s="68" t="s">
        <v>66</v>
      </c>
      <c r="K1315" s="70">
        <v>0</v>
      </c>
      <c r="L1315" s="70">
        <v>0</v>
      </c>
      <c r="M1315" s="70">
        <v>0</v>
      </c>
      <c r="N1315" s="70" t="s">
        <v>65</v>
      </c>
      <c r="O1315" s="70">
        <v>0</v>
      </c>
      <c r="P1315" s="70" t="s">
        <v>68</v>
      </c>
      <c r="Q1315" s="70" t="s">
        <v>68</v>
      </c>
      <c r="R1315" s="66"/>
      <c r="S1315" s="67"/>
    </row>
    <row r="1316" spans="2:19" x14ac:dyDescent="0.3">
      <c r="B1316" s="66" t="s">
        <v>1919</v>
      </c>
      <c r="C1316" s="67" t="s">
        <v>1920</v>
      </c>
      <c r="D1316" s="68" t="s">
        <v>64</v>
      </c>
      <c r="E1316" s="68" t="s">
        <v>65</v>
      </c>
      <c r="F1316" s="69">
        <v>0</v>
      </c>
      <c r="G1316" s="68" t="s">
        <v>64</v>
      </c>
      <c r="H1316" s="68" t="s">
        <v>65</v>
      </c>
      <c r="I1316" s="68" t="s">
        <v>66</v>
      </c>
      <c r="J1316" s="68" t="s">
        <v>66</v>
      </c>
      <c r="K1316" s="70">
        <v>0</v>
      </c>
      <c r="L1316" s="70">
        <v>0</v>
      </c>
      <c r="M1316" s="70">
        <v>0</v>
      </c>
      <c r="N1316" s="70" t="s">
        <v>65</v>
      </c>
      <c r="O1316" s="70">
        <v>0</v>
      </c>
      <c r="P1316" s="70" t="s">
        <v>68</v>
      </c>
      <c r="Q1316" s="70" t="s">
        <v>68</v>
      </c>
      <c r="R1316" s="66"/>
      <c r="S1316" s="67"/>
    </row>
    <row r="1317" spans="2:19" x14ac:dyDescent="0.3">
      <c r="B1317" s="66" t="s">
        <v>464</v>
      </c>
      <c r="C1317" s="67" t="s">
        <v>1921</v>
      </c>
      <c r="D1317" s="68" t="s">
        <v>64</v>
      </c>
      <c r="E1317" s="68" t="s">
        <v>65</v>
      </c>
      <c r="F1317" s="69">
        <v>0</v>
      </c>
      <c r="G1317" s="68" t="s">
        <v>65</v>
      </c>
      <c r="H1317" s="68" t="s">
        <v>65</v>
      </c>
      <c r="I1317" s="68" t="s">
        <v>66</v>
      </c>
      <c r="J1317" s="68" t="s">
        <v>66</v>
      </c>
      <c r="K1317" s="70">
        <v>0</v>
      </c>
      <c r="L1317" s="70">
        <v>0</v>
      </c>
      <c r="M1317" s="70">
        <v>0</v>
      </c>
      <c r="N1317" s="70" t="s">
        <v>65</v>
      </c>
      <c r="O1317" s="70">
        <v>0</v>
      </c>
      <c r="P1317" s="70" t="s">
        <v>68</v>
      </c>
      <c r="Q1317" s="70" t="s">
        <v>68</v>
      </c>
      <c r="R1317" s="66"/>
      <c r="S1317" s="67"/>
    </row>
    <row r="1318" spans="2:19" x14ac:dyDescent="0.3">
      <c r="B1318" s="66" t="s">
        <v>1922</v>
      </c>
      <c r="C1318" s="67" t="s">
        <v>1407</v>
      </c>
      <c r="D1318" s="68" t="s">
        <v>65</v>
      </c>
      <c r="E1318" s="68" t="s">
        <v>64</v>
      </c>
      <c r="F1318" s="69">
        <v>0</v>
      </c>
      <c r="G1318" s="68" t="s">
        <v>64</v>
      </c>
      <c r="H1318" s="68" t="s">
        <v>65</v>
      </c>
      <c r="I1318" s="68" t="s">
        <v>66</v>
      </c>
      <c r="J1318" s="68" t="s">
        <v>66</v>
      </c>
      <c r="K1318" s="70">
        <v>0</v>
      </c>
      <c r="L1318" s="70">
        <v>0</v>
      </c>
      <c r="M1318" s="70">
        <v>0</v>
      </c>
      <c r="N1318" s="70" t="s">
        <v>65</v>
      </c>
      <c r="O1318" s="70">
        <v>0</v>
      </c>
      <c r="P1318" s="70" t="s">
        <v>68</v>
      </c>
      <c r="Q1318" s="70" t="s">
        <v>68</v>
      </c>
      <c r="R1318" s="66"/>
      <c r="S1318" s="67"/>
    </row>
    <row r="1319" spans="2:19" x14ac:dyDescent="0.3">
      <c r="B1319" s="66" t="s">
        <v>1923</v>
      </c>
      <c r="C1319" s="67" t="s">
        <v>1924</v>
      </c>
      <c r="D1319" s="68" t="s">
        <v>65</v>
      </c>
      <c r="E1319" s="68" t="s">
        <v>64</v>
      </c>
      <c r="F1319" s="69">
        <v>0</v>
      </c>
      <c r="G1319" s="68" t="s">
        <v>64</v>
      </c>
      <c r="H1319" s="68" t="s">
        <v>65</v>
      </c>
      <c r="I1319" s="68" t="s">
        <v>66</v>
      </c>
      <c r="J1319" s="68" t="s">
        <v>66</v>
      </c>
      <c r="K1319" s="70">
        <v>0</v>
      </c>
      <c r="L1319" s="70">
        <v>0</v>
      </c>
      <c r="M1319" s="70">
        <v>0</v>
      </c>
      <c r="N1319" s="70" t="s">
        <v>65</v>
      </c>
      <c r="O1319" s="70">
        <v>0</v>
      </c>
      <c r="P1319" s="70" t="s">
        <v>68</v>
      </c>
      <c r="Q1319" s="70" t="s">
        <v>68</v>
      </c>
      <c r="R1319" s="66"/>
      <c r="S1319" s="67"/>
    </row>
    <row r="1320" spans="2:19" x14ac:dyDescent="0.3">
      <c r="B1320" s="66" t="s">
        <v>1490</v>
      </c>
      <c r="C1320" s="67" t="s">
        <v>1575</v>
      </c>
      <c r="D1320" s="68" t="s">
        <v>65</v>
      </c>
      <c r="E1320" s="68" t="s">
        <v>64</v>
      </c>
      <c r="F1320" s="69">
        <v>0</v>
      </c>
      <c r="G1320" s="68" t="s">
        <v>64</v>
      </c>
      <c r="H1320" s="68" t="s">
        <v>65</v>
      </c>
      <c r="I1320" s="68" t="s">
        <v>66</v>
      </c>
      <c r="J1320" s="68" t="s">
        <v>66</v>
      </c>
      <c r="K1320" s="70">
        <v>0</v>
      </c>
      <c r="L1320" s="70">
        <v>0</v>
      </c>
      <c r="M1320" s="70">
        <v>0</v>
      </c>
      <c r="N1320" s="70" t="s">
        <v>65</v>
      </c>
      <c r="O1320" s="70">
        <v>0</v>
      </c>
      <c r="P1320" s="70" t="s">
        <v>68</v>
      </c>
      <c r="Q1320" s="70" t="s">
        <v>68</v>
      </c>
      <c r="R1320" s="66"/>
      <c r="S1320" s="67"/>
    </row>
    <row r="1321" spans="2:19" x14ac:dyDescent="0.3">
      <c r="B1321" s="66" t="s">
        <v>1925</v>
      </c>
      <c r="C1321" s="67" t="s">
        <v>163</v>
      </c>
      <c r="D1321" s="68" t="s">
        <v>65</v>
      </c>
      <c r="E1321" s="68" t="s">
        <v>64</v>
      </c>
      <c r="F1321" s="69">
        <v>0</v>
      </c>
      <c r="G1321" s="68" t="s">
        <v>64</v>
      </c>
      <c r="H1321" s="68" t="s">
        <v>65</v>
      </c>
      <c r="I1321" s="68" t="s">
        <v>66</v>
      </c>
      <c r="J1321" s="68" t="s">
        <v>66</v>
      </c>
      <c r="K1321" s="70">
        <v>0</v>
      </c>
      <c r="L1321" s="70">
        <v>0</v>
      </c>
      <c r="M1321" s="70">
        <v>0</v>
      </c>
      <c r="N1321" s="70" t="s">
        <v>65</v>
      </c>
      <c r="O1321" s="70">
        <v>0</v>
      </c>
      <c r="P1321" s="70" t="s">
        <v>68</v>
      </c>
      <c r="Q1321" s="70" t="s">
        <v>68</v>
      </c>
      <c r="R1321" s="66"/>
      <c r="S1321" s="67"/>
    </row>
    <row r="1322" spans="2:19" x14ac:dyDescent="0.3">
      <c r="B1322" s="66" t="s">
        <v>1926</v>
      </c>
      <c r="C1322" s="67" t="s">
        <v>1369</v>
      </c>
      <c r="D1322" s="68" t="s">
        <v>65</v>
      </c>
      <c r="E1322" s="68" t="s">
        <v>64</v>
      </c>
      <c r="F1322" s="69">
        <v>0</v>
      </c>
      <c r="G1322" s="68" t="s">
        <v>64</v>
      </c>
      <c r="H1322" s="68" t="s">
        <v>65</v>
      </c>
      <c r="I1322" s="68" t="s">
        <v>66</v>
      </c>
      <c r="J1322" s="68" t="s">
        <v>66</v>
      </c>
      <c r="K1322" s="70">
        <v>0</v>
      </c>
      <c r="L1322" s="70">
        <v>0</v>
      </c>
      <c r="M1322" s="70">
        <v>0</v>
      </c>
      <c r="N1322" s="70" t="s">
        <v>65</v>
      </c>
      <c r="O1322" s="70">
        <v>0</v>
      </c>
      <c r="P1322" s="70" t="s">
        <v>68</v>
      </c>
      <c r="Q1322" s="70" t="s">
        <v>68</v>
      </c>
      <c r="R1322" s="66"/>
      <c r="S1322" s="67"/>
    </row>
    <row r="1323" spans="2:19" x14ac:dyDescent="0.3">
      <c r="B1323" s="66" t="s">
        <v>1927</v>
      </c>
      <c r="C1323" s="67" t="s">
        <v>1928</v>
      </c>
      <c r="D1323" s="68" t="s">
        <v>65</v>
      </c>
      <c r="E1323" s="68" t="s">
        <v>64</v>
      </c>
      <c r="F1323" s="69">
        <v>0</v>
      </c>
      <c r="G1323" s="68" t="s">
        <v>64</v>
      </c>
      <c r="H1323" s="68" t="s">
        <v>65</v>
      </c>
      <c r="I1323" s="68" t="s">
        <v>66</v>
      </c>
      <c r="J1323" s="68" t="s">
        <v>66</v>
      </c>
      <c r="K1323" s="70">
        <v>0</v>
      </c>
      <c r="L1323" s="70">
        <v>0</v>
      </c>
      <c r="M1323" s="70">
        <v>0</v>
      </c>
      <c r="N1323" s="70" t="s">
        <v>65</v>
      </c>
      <c r="O1323" s="70">
        <v>0</v>
      </c>
      <c r="P1323" s="70" t="s">
        <v>68</v>
      </c>
      <c r="Q1323" s="70" t="s">
        <v>68</v>
      </c>
      <c r="R1323" s="66"/>
      <c r="S1323" s="67"/>
    </row>
    <row r="1324" spans="2:19" x14ac:dyDescent="0.3">
      <c r="B1324" s="66" t="s">
        <v>369</v>
      </c>
      <c r="C1324" s="67" t="s">
        <v>163</v>
      </c>
      <c r="D1324" s="68" t="s">
        <v>64</v>
      </c>
      <c r="E1324" s="68" t="s">
        <v>65</v>
      </c>
      <c r="F1324" s="69">
        <v>0</v>
      </c>
      <c r="G1324" s="68" t="s">
        <v>65</v>
      </c>
      <c r="H1324" s="68" t="s">
        <v>65</v>
      </c>
      <c r="I1324" s="68" t="s">
        <v>66</v>
      </c>
      <c r="J1324" s="68" t="s">
        <v>66</v>
      </c>
      <c r="K1324" s="70">
        <v>0</v>
      </c>
      <c r="L1324" s="70">
        <v>0</v>
      </c>
      <c r="M1324" s="70">
        <v>0</v>
      </c>
      <c r="N1324" s="70" t="s">
        <v>65</v>
      </c>
      <c r="O1324" s="70">
        <v>0</v>
      </c>
      <c r="P1324" s="70" t="s">
        <v>68</v>
      </c>
      <c r="Q1324" s="70" t="s">
        <v>68</v>
      </c>
      <c r="R1324" s="66"/>
      <c r="S1324" s="67"/>
    </row>
    <row r="1325" spans="2:19" x14ac:dyDescent="0.3">
      <c r="B1325" s="66" t="s">
        <v>1929</v>
      </c>
      <c r="C1325" s="67" t="s">
        <v>1930</v>
      </c>
      <c r="D1325" s="68" t="s">
        <v>65</v>
      </c>
      <c r="E1325" s="68" t="s">
        <v>64</v>
      </c>
      <c r="F1325" s="69">
        <v>0</v>
      </c>
      <c r="G1325" s="68" t="s">
        <v>64</v>
      </c>
      <c r="H1325" s="68" t="s">
        <v>65</v>
      </c>
      <c r="I1325" s="68" t="s">
        <v>66</v>
      </c>
      <c r="J1325" s="68" t="s">
        <v>66</v>
      </c>
      <c r="K1325" s="70">
        <v>0</v>
      </c>
      <c r="L1325" s="70">
        <v>0</v>
      </c>
      <c r="M1325" s="70">
        <v>0</v>
      </c>
      <c r="N1325" s="70" t="s">
        <v>65</v>
      </c>
      <c r="O1325" s="70">
        <v>0</v>
      </c>
      <c r="P1325" s="70" t="s">
        <v>68</v>
      </c>
      <c r="Q1325" s="70" t="s">
        <v>68</v>
      </c>
      <c r="R1325" s="66"/>
      <c r="S1325" s="67"/>
    </row>
    <row r="1326" spans="2:19" x14ac:dyDescent="0.3">
      <c r="B1326" s="66" t="s">
        <v>1931</v>
      </c>
      <c r="C1326" s="67" t="s">
        <v>1757</v>
      </c>
      <c r="D1326" s="68" t="s">
        <v>65</v>
      </c>
      <c r="E1326" s="68" t="s">
        <v>64</v>
      </c>
      <c r="F1326" s="69">
        <v>0</v>
      </c>
      <c r="G1326" s="68" t="s">
        <v>64</v>
      </c>
      <c r="H1326" s="68" t="s">
        <v>65</v>
      </c>
      <c r="I1326" s="68" t="s">
        <v>66</v>
      </c>
      <c r="J1326" s="68" t="s">
        <v>66</v>
      </c>
      <c r="K1326" s="70">
        <v>0</v>
      </c>
      <c r="L1326" s="70">
        <v>0</v>
      </c>
      <c r="M1326" s="70">
        <v>0</v>
      </c>
      <c r="N1326" s="70" t="s">
        <v>65</v>
      </c>
      <c r="O1326" s="70">
        <v>0</v>
      </c>
      <c r="P1326" s="70" t="s">
        <v>68</v>
      </c>
      <c r="Q1326" s="70" t="s">
        <v>68</v>
      </c>
      <c r="R1326" s="66"/>
      <c r="S1326" s="67"/>
    </row>
    <row r="1327" spans="2:19" x14ac:dyDescent="0.3">
      <c r="B1327" s="66" t="s">
        <v>1535</v>
      </c>
      <c r="C1327" s="67" t="s">
        <v>1932</v>
      </c>
      <c r="D1327" s="68" t="s">
        <v>65</v>
      </c>
      <c r="E1327" s="68" t="s">
        <v>64</v>
      </c>
      <c r="F1327" s="69">
        <v>0</v>
      </c>
      <c r="G1327" s="68" t="s">
        <v>64</v>
      </c>
      <c r="H1327" s="68" t="s">
        <v>65</v>
      </c>
      <c r="I1327" s="68" t="s">
        <v>66</v>
      </c>
      <c r="J1327" s="68" t="s">
        <v>66</v>
      </c>
      <c r="K1327" s="70">
        <v>0</v>
      </c>
      <c r="L1327" s="70">
        <v>0</v>
      </c>
      <c r="M1327" s="70">
        <v>0</v>
      </c>
      <c r="N1327" s="70" t="s">
        <v>65</v>
      </c>
      <c r="O1327" s="70">
        <v>0</v>
      </c>
      <c r="P1327" s="70" t="s">
        <v>68</v>
      </c>
      <c r="Q1327" s="70" t="s">
        <v>68</v>
      </c>
      <c r="R1327" s="66"/>
      <c r="S1327" s="67"/>
    </row>
    <row r="1328" spans="2:19" x14ac:dyDescent="0.3">
      <c r="B1328" s="66" t="s">
        <v>1933</v>
      </c>
      <c r="C1328" s="67" t="s">
        <v>1373</v>
      </c>
      <c r="D1328" s="68" t="s">
        <v>64</v>
      </c>
      <c r="E1328" s="68" t="s">
        <v>65</v>
      </c>
      <c r="F1328" s="69">
        <v>0</v>
      </c>
      <c r="G1328" s="68" t="s">
        <v>64</v>
      </c>
      <c r="H1328" s="68" t="s">
        <v>65</v>
      </c>
      <c r="I1328" s="68" t="s">
        <v>66</v>
      </c>
      <c r="J1328" s="68" t="s">
        <v>66</v>
      </c>
      <c r="K1328" s="70">
        <v>0</v>
      </c>
      <c r="L1328" s="70">
        <v>0</v>
      </c>
      <c r="M1328" s="70">
        <v>0</v>
      </c>
      <c r="N1328" s="70" t="s">
        <v>65</v>
      </c>
      <c r="O1328" s="70">
        <v>0</v>
      </c>
      <c r="P1328" s="70" t="s">
        <v>68</v>
      </c>
      <c r="Q1328" s="70" t="s">
        <v>68</v>
      </c>
      <c r="R1328" s="66"/>
      <c r="S1328" s="67"/>
    </row>
    <row r="1329" spans="2:19" x14ac:dyDescent="0.3">
      <c r="B1329" s="66" t="s">
        <v>181</v>
      </c>
      <c r="C1329" s="67" t="s">
        <v>543</v>
      </c>
      <c r="D1329" s="68" t="s">
        <v>64</v>
      </c>
      <c r="E1329" s="68" t="s">
        <v>65</v>
      </c>
      <c r="F1329" s="69">
        <v>0</v>
      </c>
      <c r="G1329" s="68" t="s">
        <v>65</v>
      </c>
      <c r="H1329" s="68" t="s">
        <v>64</v>
      </c>
      <c r="I1329" s="68" t="s">
        <v>66</v>
      </c>
      <c r="J1329" s="68" t="s">
        <v>66</v>
      </c>
      <c r="K1329" s="70">
        <v>0</v>
      </c>
      <c r="L1329" s="70">
        <v>0</v>
      </c>
      <c r="M1329" s="70">
        <v>0</v>
      </c>
      <c r="N1329" s="70" t="s">
        <v>65</v>
      </c>
      <c r="O1329" s="70">
        <v>0</v>
      </c>
      <c r="P1329" s="70" t="s">
        <v>68</v>
      </c>
      <c r="Q1329" s="70" t="s">
        <v>68</v>
      </c>
      <c r="R1329" s="66"/>
      <c r="S1329" s="67"/>
    </row>
    <row r="1330" spans="2:19" x14ac:dyDescent="0.3">
      <c r="B1330" s="66" t="s">
        <v>350</v>
      </c>
      <c r="C1330" s="67" t="s">
        <v>543</v>
      </c>
      <c r="D1330" s="68" t="s">
        <v>64</v>
      </c>
      <c r="E1330" s="68" t="s">
        <v>65</v>
      </c>
      <c r="F1330" s="69">
        <v>0</v>
      </c>
      <c r="G1330" s="68" t="s">
        <v>65</v>
      </c>
      <c r="H1330" s="68" t="s">
        <v>64</v>
      </c>
      <c r="I1330" s="68" t="s">
        <v>66</v>
      </c>
      <c r="J1330" s="68" t="s">
        <v>66</v>
      </c>
      <c r="K1330" s="70">
        <v>0</v>
      </c>
      <c r="L1330" s="70">
        <v>0</v>
      </c>
      <c r="M1330" s="70">
        <v>0</v>
      </c>
      <c r="N1330" s="70" t="s">
        <v>65</v>
      </c>
      <c r="O1330" s="70">
        <v>0</v>
      </c>
      <c r="P1330" s="70" t="s">
        <v>68</v>
      </c>
      <c r="Q1330" s="70" t="s">
        <v>68</v>
      </c>
      <c r="R1330" s="66"/>
      <c r="S1330" s="67"/>
    </row>
    <row r="1331" spans="2:19" x14ac:dyDescent="0.3">
      <c r="B1331" s="66" t="s">
        <v>1934</v>
      </c>
      <c r="C1331" s="67" t="s">
        <v>1761</v>
      </c>
      <c r="D1331" s="68" t="s">
        <v>64</v>
      </c>
      <c r="E1331" s="68" t="s">
        <v>65</v>
      </c>
      <c r="F1331" s="69">
        <v>0</v>
      </c>
      <c r="G1331" s="68" t="s">
        <v>65</v>
      </c>
      <c r="H1331" s="68" t="s">
        <v>64</v>
      </c>
      <c r="I1331" s="68" t="s">
        <v>66</v>
      </c>
      <c r="J1331" s="68" t="s">
        <v>66</v>
      </c>
      <c r="K1331" s="70">
        <v>0</v>
      </c>
      <c r="L1331" s="70">
        <v>0</v>
      </c>
      <c r="M1331" s="70">
        <v>0</v>
      </c>
      <c r="N1331" s="70" t="s">
        <v>65</v>
      </c>
      <c r="O1331" s="70">
        <v>0</v>
      </c>
      <c r="P1331" s="70" t="s">
        <v>68</v>
      </c>
      <c r="Q1331" s="70" t="s">
        <v>68</v>
      </c>
      <c r="R1331" s="66"/>
      <c r="S1331" s="67"/>
    </row>
    <row r="1332" spans="2:19" x14ac:dyDescent="0.3">
      <c r="B1332" s="66" t="s">
        <v>1935</v>
      </c>
      <c r="C1332" s="67" t="s">
        <v>1936</v>
      </c>
      <c r="D1332" s="68" t="s">
        <v>64</v>
      </c>
      <c r="E1332" s="68" t="s">
        <v>65</v>
      </c>
      <c r="F1332" s="69">
        <v>0</v>
      </c>
      <c r="G1332" s="68" t="s">
        <v>65</v>
      </c>
      <c r="H1332" s="68" t="s">
        <v>64</v>
      </c>
      <c r="I1332" s="68" t="s">
        <v>66</v>
      </c>
      <c r="J1332" s="68" t="s">
        <v>66</v>
      </c>
      <c r="K1332" s="70">
        <v>0</v>
      </c>
      <c r="L1332" s="70">
        <v>0</v>
      </c>
      <c r="M1332" s="70">
        <v>0</v>
      </c>
      <c r="N1332" s="70" t="s">
        <v>65</v>
      </c>
      <c r="O1332" s="70">
        <v>0</v>
      </c>
      <c r="P1332" s="70" t="s">
        <v>68</v>
      </c>
      <c r="Q1332" s="70" t="s">
        <v>68</v>
      </c>
      <c r="R1332" s="66"/>
      <c r="S1332" s="67"/>
    </row>
    <row r="1333" spans="2:19" x14ac:dyDescent="0.3">
      <c r="B1333" s="66" t="s">
        <v>189</v>
      </c>
      <c r="C1333" s="67" t="s">
        <v>1544</v>
      </c>
      <c r="D1333" s="68" t="s">
        <v>64</v>
      </c>
      <c r="E1333" s="68" t="s">
        <v>65</v>
      </c>
      <c r="F1333" s="69">
        <v>0</v>
      </c>
      <c r="G1333" s="68" t="s">
        <v>65</v>
      </c>
      <c r="H1333" s="68" t="s">
        <v>64</v>
      </c>
      <c r="I1333" s="68" t="s">
        <v>66</v>
      </c>
      <c r="J1333" s="68" t="s">
        <v>66</v>
      </c>
      <c r="K1333" s="70">
        <v>0</v>
      </c>
      <c r="L1333" s="70">
        <v>0</v>
      </c>
      <c r="M1333" s="70">
        <v>0</v>
      </c>
      <c r="N1333" s="70" t="s">
        <v>65</v>
      </c>
      <c r="O1333" s="70">
        <v>0</v>
      </c>
      <c r="P1333" s="70" t="s">
        <v>68</v>
      </c>
      <c r="Q1333" s="70" t="s">
        <v>68</v>
      </c>
      <c r="R1333" s="66"/>
      <c r="S1333" s="67"/>
    </row>
    <row r="1334" spans="2:19" x14ac:dyDescent="0.3">
      <c r="B1334" s="66" t="s">
        <v>1937</v>
      </c>
      <c r="C1334" s="67" t="s">
        <v>1938</v>
      </c>
      <c r="D1334" s="68" t="s">
        <v>64</v>
      </c>
      <c r="E1334" s="68" t="s">
        <v>65</v>
      </c>
      <c r="F1334" s="69">
        <v>0</v>
      </c>
      <c r="G1334" s="68" t="s">
        <v>65</v>
      </c>
      <c r="H1334" s="68" t="s">
        <v>64</v>
      </c>
      <c r="I1334" s="68" t="s">
        <v>66</v>
      </c>
      <c r="J1334" s="68" t="s">
        <v>66</v>
      </c>
      <c r="K1334" s="70">
        <v>0</v>
      </c>
      <c r="L1334" s="70">
        <v>0</v>
      </c>
      <c r="M1334" s="70">
        <v>0</v>
      </c>
      <c r="N1334" s="70" t="s">
        <v>65</v>
      </c>
      <c r="O1334" s="70">
        <v>0</v>
      </c>
      <c r="P1334" s="70" t="s">
        <v>68</v>
      </c>
      <c r="Q1334" s="70" t="s">
        <v>68</v>
      </c>
      <c r="R1334" s="66"/>
      <c r="S1334" s="67"/>
    </row>
    <row r="1335" spans="2:19" x14ac:dyDescent="0.3">
      <c r="B1335" s="66" t="s">
        <v>1939</v>
      </c>
      <c r="C1335" s="67" t="s">
        <v>202</v>
      </c>
      <c r="D1335" s="68" t="s">
        <v>65</v>
      </c>
      <c r="E1335" s="68" t="s">
        <v>64</v>
      </c>
      <c r="F1335" s="69">
        <v>0</v>
      </c>
      <c r="G1335" s="68" t="s">
        <v>64</v>
      </c>
      <c r="H1335" s="68" t="s">
        <v>65</v>
      </c>
      <c r="I1335" s="68" t="s">
        <v>66</v>
      </c>
      <c r="J1335" s="68" t="s">
        <v>66</v>
      </c>
      <c r="K1335" s="70">
        <v>0</v>
      </c>
      <c r="L1335" s="70">
        <v>0</v>
      </c>
      <c r="M1335" s="70">
        <v>0</v>
      </c>
      <c r="N1335" s="70" t="s">
        <v>65</v>
      </c>
      <c r="O1335" s="70">
        <v>0</v>
      </c>
      <c r="P1335" s="70" t="s">
        <v>68</v>
      </c>
      <c r="Q1335" s="70" t="s">
        <v>68</v>
      </c>
      <c r="R1335" s="66"/>
      <c r="S1335" s="67"/>
    </row>
    <row r="1336" spans="2:19" x14ac:dyDescent="0.3">
      <c r="B1336" s="66" t="s">
        <v>1696</v>
      </c>
      <c r="C1336" s="67" t="s">
        <v>202</v>
      </c>
      <c r="D1336" s="68" t="s">
        <v>65</v>
      </c>
      <c r="E1336" s="68" t="s">
        <v>64</v>
      </c>
      <c r="F1336" s="69">
        <v>0</v>
      </c>
      <c r="G1336" s="68" t="s">
        <v>64</v>
      </c>
      <c r="H1336" s="68" t="s">
        <v>65</v>
      </c>
      <c r="I1336" s="68" t="s">
        <v>66</v>
      </c>
      <c r="J1336" s="68" t="s">
        <v>66</v>
      </c>
      <c r="K1336" s="70">
        <v>0</v>
      </c>
      <c r="L1336" s="70">
        <v>0</v>
      </c>
      <c r="M1336" s="70">
        <v>0</v>
      </c>
      <c r="N1336" s="70" t="s">
        <v>65</v>
      </c>
      <c r="O1336" s="70">
        <v>0</v>
      </c>
      <c r="P1336" s="70" t="s">
        <v>68</v>
      </c>
      <c r="Q1336" s="70" t="s">
        <v>68</v>
      </c>
      <c r="R1336" s="66"/>
      <c r="S1336" s="67"/>
    </row>
    <row r="1337" spans="2:19" x14ac:dyDescent="0.3">
      <c r="B1337" s="66" t="s">
        <v>1940</v>
      </c>
      <c r="C1337" s="67" t="s">
        <v>537</v>
      </c>
      <c r="D1337" s="68" t="s">
        <v>65</v>
      </c>
      <c r="E1337" s="68" t="s">
        <v>64</v>
      </c>
      <c r="F1337" s="69">
        <v>0</v>
      </c>
      <c r="G1337" s="68" t="s">
        <v>64</v>
      </c>
      <c r="H1337" s="68" t="s">
        <v>65</v>
      </c>
      <c r="I1337" s="68" t="s">
        <v>66</v>
      </c>
      <c r="J1337" s="68" t="s">
        <v>66</v>
      </c>
      <c r="K1337" s="70">
        <v>0</v>
      </c>
      <c r="L1337" s="70">
        <v>0</v>
      </c>
      <c r="M1337" s="70">
        <v>0</v>
      </c>
      <c r="N1337" s="70" t="s">
        <v>65</v>
      </c>
      <c r="O1337" s="70">
        <v>0</v>
      </c>
      <c r="P1337" s="70" t="s">
        <v>68</v>
      </c>
      <c r="Q1337" s="70" t="s">
        <v>68</v>
      </c>
      <c r="R1337" s="66"/>
      <c r="S1337" s="67"/>
    </row>
    <row r="1338" spans="2:19" x14ac:dyDescent="0.3">
      <c r="B1338" s="66" t="s">
        <v>1886</v>
      </c>
      <c r="C1338" s="67" t="s">
        <v>116</v>
      </c>
      <c r="D1338" s="68" t="s">
        <v>65</v>
      </c>
      <c r="E1338" s="68" t="s">
        <v>64</v>
      </c>
      <c r="F1338" s="69">
        <v>0</v>
      </c>
      <c r="G1338" s="68" t="s">
        <v>64</v>
      </c>
      <c r="H1338" s="68" t="s">
        <v>65</v>
      </c>
      <c r="I1338" s="68" t="s">
        <v>66</v>
      </c>
      <c r="J1338" s="68" t="s">
        <v>66</v>
      </c>
      <c r="K1338" s="70">
        <v>0</v>
      </c>
      <c r="L1338" s="70">
        <v>0</v>
      </c>
      <c r="M1338" s="70">
        <v>0</v>
      </c>
      <c r="N1338" s="70" t="s">
        <v>65</v>
      </c>
      <c r="O1338" s="70">
        <v>0</v>
      </c>
      <c r="P1338" s="70" t="s">
        <v>68</v>
      </c>
      <c r="Q1338" s="70" t="s">
        <v>68</v>
      </c>
      <c r="R1338" s="66"/>
      <c r="S1338" s="67"/>
    </row>
    <row r="1339" spans="2:19" x14ac:dyDescent="0.3">
      <c r="B1339" s="66" t="s">
        <v>1941</v>
      </c>
      <c r="C1339" s="67" t="s">
        <v>1942</v>
      </c>
      <c r="D1339" s="68" t="s">
        <v>65</v>
      </c>
      <c r="E1339" s="68" t="s">
        <v>64</v>
      </c>
      <c r="F1339" s="69">
        <v>0</v>
      </c>
      <c r="G1339" s="68" t="s">
        <v>64</v>
      </c>
      <c r="H1339" s="68" t="s">
        <v>65</v>
      </c>
      <c r="I1339" s="68" t="s">
        <v>66</v>
      </c>
      <c r="J1339" s="68" t="s">
        <v>66</v>
      </c>
      <c r="K1339" s="70">
        <v>0</v>
      </c>
      <c r="L1339" s="70">
        <v>0</v>
      </c>
      <c r="M1339" s="70">
        <v>0</v>
      </c>
      <c r="N1339" s="70" t="s">
        <v>65</v>
      </c>
      <c r="O1339" s="70">
        <v>0</v>
      </c>
      <c r="P1339" s="70" t="s">
        <v>68</v>
      </c>
      <c r="Q1339" s="70" t="s">
        <v>68</v>
      </c>
      <c r="R1339" s="66"/>
      <c r="S1339" s="67"/>
    </row>
    <row r="1340" spans="2:19" x14ac:dyDescent="0.3">
      <c r="B1340" s="66" t="s">
        <v>1943</v>
      </c>
      <c r="C1340" s="67" t="s">
        <v>1764</v>
      </c>
      <c r="D1340" s="68" t="s">
        <v>65</v>
      </c>
      <c r="E1340" s="68" t="s">
        <v>64</v>
      </c>
      <c r="F1340" s="69">
        <v>0</v>
      </c>
      <c r="G1340" s="68" t="s">
        <v>64</v>
      </c>
      <c r="H1340" s="68" t="s">
        <v>65</v>
      </c>
      <c r="I1340" s="68" t="s">
        <v>66</v>
      </c>
      <c r="J1340" s="68" t="s">
        <v>66</v>
      </c>
      <c r="K1340" s="70">
        <v>0</v>
      </c>
      <c r="L1340" s="70">
        <v>0</v>
      </c>
      <c r="M1340" s="70">
        <v>0</v>
      </c>
      <c r="N1340" s="70" t="s">
        <v>65</v>
      </c>
      <c r="O1340" s="70">
        <v>0</v>
      </c>
      <c r="P1340" s="70" t="s">
        <v>68</v>
      </c>
      <c r="Q1340" s="70" t="s">
        <v>68</v>
      </c>
      <c r="R1340" s="66"/>
      <c r="S1340" s="67"/>
    </row>
    <row r="1341" spans="2:19" x14ac:dyDescent="0.3">
      <c r="B1341" s="66" t="s">
        <v>1490</v>
      </c>
      <c r="C1341" s="67" t="s">
        <v>1944</v>
      </c>
      <c r="D1341" s="68" t="s">
        <v>65</v>
      </c>
      <c r="E1341" s="68" t="s">
        <v>64</v>
      </c>
      <c r="F1341" s="69">
        <v>0</v>
      </c>
      <c r="G1341" s="68" t="s">
        <v>64</v>
      </c>
      <c r="H1341" s="68" t="s">
        <v>65</v>
      </c>
      <c r="I1341" s="68" t="s">
        <v>66</v>
      </c>
      <c r="J1341" s="68" t="s">
        <v>66</v>
      </c>
      <c r="K1341" s="70">
        <v>0</v>
      </c>
      <c r="L1341" s="70">
        <v>0</v>
      </c>
      <c r="M1341" s="70">
        <v>0</v>
      </c>
      <c r="N1341" s="70" t="s">
        <v>65</v>
      </c>
      <c r="O1341" s="70">
        <v>0</v>
      </c>
      <c r="P1341" s="70" t="s">
        <v>68</v>
      </c>
      <c r="Q1341" s="70" t="s">
        <v>68</v>
      </c>
      <c r="R1341" s="66"/>
      <c r="S1341" s="67"/>
    </row>
    <row r="1342" spans="2:19" x14ac:dyDescent="0.3">
      <c r="B1342" s="66" t="s">
        <v>1941</v>
      </c>
      <c r="C1342" s="67" t="s">
        <v>299</v>
      </c>
      <c r="D1342" s="68" t="s">
        <v>65</v>
      </c>
      <c r="E1342" s="68" t="s">
        <v>64</v>
      </c>
      <c r="F1342" s="69">
        <v>0</v>
      </c>
      <c r="G1342" s="68" t="s">
        <v>64</v>
      </c>
      <c r="H1342" s="68" t="s">
        <v>65</v>
      </c>
      <c r="I1342" s="68" t="s">
        <v>66</v>
      </c>
      <c r="J1342" s="68" t="s">
        <v>66</v>
      </c>
      <c r="K1342" s="70">
        <v>0</v>
      </c>
      <c r="L1342" s="70">
        <v>0</v>
      </c>
      <c r="M1342" s="70">
        <v>0</v>
      </c>
      <c r="N1342" s="70" t="s">
        <v>65</v>
      </c>
      <c r="O1342" s="70">
        <v>0</v>
      </c>
      <c r="P1342" s="70" t="s">
        <v>68</v>
      </c>
      <c r="Q1342" s="70" t="s">
        <v>68</v>
      </c>
      <c r="R1342" s="66"/>
      <c r="S1342" s="67"/>
    </row>
    <row r="1343" spans="2:19" x14ac:dyDescent="0.3">
      <c r="B1343" s="66" t="s">
        <v>1945</v>
      </c>
      <c r="C1343" s="67" t="s">
        <v>308</v>
      </c>
      <c r="D1343" s="68" t="s">
        <v>65</v>
      </c>
      <c r="E1343" s="68" t="s">
        <v>64</v>
      </c>
      <c r="F1343" s="69">
        <v>0</v>
      </c>
      <c r="G1343" s="68" t="s">
        <v>64</v>
      </c>
      <c r="H1343" s="68" t="s">
        <v>65</v>
      </c>
      <c r="I1343" s="68" t="s">
        <v>66</v>
      </c>
      <c r="J1343" s="68" t="s">
        <v>66</v>
      </c>
      <c r="K1343" s="70">
        <v>0</v>
      </c>
      <c r="L1343" s="70">
        <v>0</v>
      </c>
      <c r="M1343" s="70">
        <v>0</v>
      </c>
      <c r="N1343" s="70" t="s">
        <v>65</v>
      </c>
      <c r="O1343" s="70">
        <v>0</v>
      </c>
      <c r="P1343" s="70" t="s">
        <v>68</v>
      </c>
      <c r="Q1343" s="70" t="s">
        <v>68</v>
      </c>
      <c r="R1343" s="66"/>
      <c r="S1343" s="67"/>
    </row>
    <row r="1344" spans="2:19" x14ac:dyDescent="0.3">
      <c r="B1344" s="66" t="s">
        <v>1946</v>
      </c>
      <c r="C1344" s="67" t="s">
        <v>1947</v>
      </c>
      <c r="D1344" s="68" t="s">
        <v>65</v>
      </c>
      <c r="E1344" s="68" t="s">
        <v>64</v>
      </c>
      <c r="F1344" s="69">
        <v>0</v>
      </c>
      <c r="G1344" s="68" t="s">
        <v>64</v>
      </c>
      <c r="H1344" s="68" t="s">
        <v>65</v>
      </c>
      <c r="I1344" s="68" t="s">
        <v>66</v>
      </c>
      <c r="J1344" s="68" t="s">
        <v>66</v>
      </c>
      <c r="K1344" s="70">
        <v>0</v>
      </c>
      <c r="L1344" s="70">
        <v>0</v>
      </c>
      <c r="M1344" s="70">
        <v>0</v>
      </c>
      <c r="N1344" s="70" t="s">
        <v>65</v>
      </c>
      <c r="O1344" s="70">
        <v>0</v>
      </c>
      <c r="P1344" s="70" t="s">
        <v>68</v>
      </c>
      <c r="Q1344" s="70" t="s">
        <v>68</v>
      </c>
      <c r="R1344" s="66"/>
      <c r="S1344" s="67"/>
    </row>
    <row r="1345" spans="2:19" x14ac:dyDescent="0.3">
      <c r="B1345" s="66" t="s">
        <v>1948</v>
      </c>
      <c r="C1345" s="67" t="s">
        <v>461</v>
      </c>
      <c r="D1345" s="68" t="s">
        <v>65</v>
      </c>
      <c r="E1345" s="68" t="s">
        <v>64</v>
      </c>
      <c r="F1345" s="69">
        <v>0</v>
      </c>
      <c r="G1345" s="68" t="s">
        <v>64</v>
      </c>
      <c r="H1345" s="68" t="s">
        <v>65</v>
      </c>
      <c r="I1345" s="68" t="s">
        <v>66</v>
      </c>
      <c r="J1345" s="68" t="s">
        <v>66</v>
      </c>
      <c r="K1345" s="70">
        <v>0</v>
      </c>
      <c r="L1345" s="70">
        <v>0</v>
      </c>
      <c r="M1345" s="70">
        <v>0</v>
      </c>
      <c r="N1345" s="70" t="s">
        <v>65</v>
      </c>
      <c r="O1345" s="70">
        <v>0</v>
      </c>
      <c r="P1345" s="70" t="s">
        <v>68</v>
      </c>
      <c r="Q1345" s="70" t="s">
        <v>68</v>
      </c>
      <c r="R1345" s="66"/>
      <c r="S1345" s="67"/>
    </row>
    <row r="1346" spans="2:19" x14ac:dyDescent="0.3">
      <c r="B1346" s="66" t="s">
        <v>1949</v>
      </c>
      <c r="C1346" s="67" t="s">
        <v>198</v>
      </c>
      <c r="D1346" s="68" t="s">
        <v>65</v>
      </c>
      <c r="E1346" s="68" t="s">
        <v>64</v>
      </c>
      <c r="F1346" s="69">
        <v>0</v>
      </c>
      <c r="G1346" s="68" t="s">
        <v>64</v>
      </c>
      <c r="H1346" s="68" t="s">
        <v>65</v>
      </c>
      <c r="I1346" s="68" t="s">
        <v>66</v>
      </c>
      <c r="J1346" s="68" t="s">
        <v>66</v>
      </c>
      <c r="K1346" s="70">
        <v>0</v>
      </c>
      <c r="L1346" s="70">
        <v>0</v>
      </c>
      <c r="M1346" s="70">
        <v>0</v>
      </c>
      <c r="N1346" s="70" t="s">
        <v>65</v>
      </c>
      <c r="O1346" s="70">
        <v>0</v>
      </c>
      <c r="P1346" s="70" t="s">
        <v>68</v>
      </c>
      <c r="Q1346" s="70" t="s">
        <v>68</v>
      </c>
      <c r="R1346" s="66"/>
      <c r="S1346" s="67"/>
    </row>
    <row r="1347" spans="2:19" x14ac:dyDescent="0.3">
      <c r="B1347" s="66" t="s">
        <v>1950</v>
      </c>
      <c r="C1347" s="67" t="s">
        <v>1951</v>
      </c>
      <c r="D1347" s="68" t="s">
        <v>65</v>
      </c>
      <c r="E1347" s="68" t="s">
        <v>64</v>
      </c>
      <c r="F1347" s="69">
        <v>0</v>
      </c>
      <c r="G1347" s="68" t="s">
        <v>64</v>
      </c>
      <c r="H1347" s="68" t="s">
        <v>65</v>
      </c>
      <c r="I1347" s="68" t="s">
        <v>66</v>
      </c>
      <c r="J1347" s="68" t="s">
        <v>66</v>
      </c>
      <c r="K1347" s="70">
        <v>0</v>
      </c>
      <c r="L1347" s="70">
        <v>0</v>
      </c>
      <c r="M1347" s="70">
        <v>0</v>
      </c>
      <c r="N1347" s="70" t="s">
        <v>65</v>
      </c>
      <c r="O1347" s="70">
        <v>0</v>
      </c>
      <c r="P1347" s="70" t="s">
        <v>68</v>
      </c>
      <c r="Q1347" s="70" t="s">
        <v>68</v>
      </c>
      <c r="R1347" s="66"/>
      <c r="S1347" s="67"/>
    </row>
    <row r="1348" spans="2:19" x14ac:dyDescent="0.3">
      <c r="B1348" s="66" t="s">
        <v>1952</v>
      </c>
      <c r="C1348" s="67" t="s">
        <v>212</v>
      </c>
      <c r="D1348" s="68" t="s">
        <v>65</v>
      </c>
      <c r="E1348" s="68" t="s">
        <v>64</v>
      </c>
      <c r="F1348" s="69">
        <v>0</v>
      </c>
      <c r="G1348" s="68" t="s">
        <v>64</v>
      </c>
      <c r="H1348" s="68" t="s">
        <v>65</v>
      </c>
      <c r="I1348" s="68" t="s">
        <v>66</v>
      </c>
      <c r="J1348" s="68" t="s">
        <v>66</v>
      </c>
      <c r="K1348" s="70">
        <v>0</v>
      </c>
      <c r="L1348" s="70">
        <v>0</v>
      </c>
      <c r="M1348" s="70">
        <v>0</v>
      </c>
      <c r="N1348" s="70" t="s">
        <v>65</v>
      </c>
      <c r="O1348" s="70">
        <v>0</v>
      </c>
      <c r="P1348" s="70" t="s">
        <v>68</v>
      </c>
      <c r="Q1348" s="70" t="s">
        <v>68</v>
      </c>
      <c r="R1348" s="66"/>
      <c r="S1348" s="67"/>
    </row>
    <row r="1349" spans="2:19" x14ac:dyDescent="0.3">
      <c r="B1349" s="66" t="s">
        <v>1940</v>
      </c>
      <c r="C1349" s="67" t="s">
        <v>1951</v>
      </c>
      <c r="D1349" s="68" t="s">
        <v>65</v>
      </c>
      <c r="E1349" s="68" t="s">
        <v>64</v>
      </c>
      <c r="F1349" s="69">
        <v>0</v>
      </c>
      <c r="G1349" s="68" t="s">
        <v>65</v>
      </c>
      <c r="H1349" s="68" t="s">
        <v>65</v>
      </c>
      <c r="I1349" s="68" t="s">
        <v>66</v>
      </c>
      <c r="J1349" s="68" t="s">
        <v>66</v>
      </c>
      <c r="K1349" s="70">
        <v>0</v>
      </c>
      <c r="L1349" s="70">
        <v>0</v>
      </c>
      <c r="M1349" s="70">
        <v>0</v>
      </c>
      <c r="N1349" s="70" t="s">
        <v>65</v>
      </c>
      <c r="O1349" s="70">
        <v>0</v>
      </c>
      <c r="P1349" s="70" t="s">
        <v>68</v>
      </c>
      <c r="Q1349" s="70" t="s">
        <v>68</v>
      </c>
      <c r="R1349" s="66"/>
      <c r="S1349" s="67"/>
    </row>
    <row r="1350" spans="2:19" x14ac:dyDescent="0.3">
      <c r="B1350" s="66" t="s">
        <v>1953</v>
      </c>
      <c r="C1350" s="67" t="s">
        <v>336</v>
      </c>
      <c r="D1350" s="68" t="s">
        <v>65</v>
      </c>
      <c r="E1350" s="68" t="s">
        <v>64</v>
      </c>
      <c r="F1350" s="69">
        <v>0</v>
      </c>
      <c r="G1350" s="68" t="s">
        <v>64</v>
      </c>
      <c r="H1350" s="68" t="s">
        <v>65</v>
      </c>
      <c r="I1350" s="68" t="s">
        <v>66</v>
      </c>
      <c r="J1350" s="68" t="s">
        <v>66</v>
      </c>
      <c r="K1350" s="70">
        <v>0</v>
      </c>
      <c r="L1350" s="70">
        <v>0</v>
      </c>
      <c r="M1350" s="70">
        <v>0</v>
      </c>
      <c r="N1350" s="70" t="s">
        <v>65</v>
      </c>
      <c r="O1350" s="70">
        <v>0</v>
      </c>
      <c r="P1350" s="70" t="s">
        <v>68</v>
      </c>
      <c r="Q1350" s="70" t="s">
        <v>68</v>
      </c>
      <c r="R1350" s="66"/>
      <c r="S1350" s="67"/>
    </row>
    <row r="1351" spans="2:19" x14ac:dyDescent="0.3">
      <c r="B1351" s="66" t="s">
        <v>1954</v>
      </c>
      <c r="C1351" s="67" t="s">
        <v>459</v>
      </c>
      <c r="D1351" s="68" t="s">
        <v>65</v>
      </c>
      <c r="E1351" s="68" t="s">
        <v>64</v>
      </c>
      <c r="F1351" s="69">
        <v>0</v>
      </c>
      <c r="G1351" s="68" t="s">
        <v>64</v>
      </c>
      <c r="H1351" s="68" t="s">
        <v>65</v>
      </c>
      <c r="I1351" s="68" t="s">
        <v>66</v>
      </c>
      <c r="J1351" s="68" t="s">
        <v>66</v>
      </c>
      <c r="K1351" s="70">
        <v>0</v>
      </c>
      <c r="L1351" s="70">
        <v>0</v>
      </c>
      <c r="M1351" s="70">
        <v>0</v>
      </c>
      <c r="N1351" s="70" t="s">
        <v>65</v>
      </c>
      <c r="O1351" s="70">
        <v>0</v>
      </c>
      <c r="P1351" s="70" t="s">
        <v>68</v>
      </c>
      <c r="Q1351" s="70" t="s">
        <v>68</v>
      </c>
      <c r="R1351" s="66"/>
      <c r="S1351" s="67"/>
    </row>
    <row r="1352" spans="2:19" x14ac:dyDescent="0.3">
      <c r="B1352" s="66" t="s">
        <v>1955</v>
      </c>
      <c r="C1352" s="67" t="s">
        <v>1956</v>
      </c>
      <c r="D1352" s="68" t="s">
        <v>65</v>
      </c>
      <c r="E1352" s="68" t="s">
        <v>64</v>
      </c>
      <c r="F1352" s="69">
        <v>0</v>
      </c>
      <c r="G1352" s="68" t="s">
        <v>64</v>
      </c>
      <c r="H1352" s="68" t="s">
        <v>65</v>
      </c>
      <c r="I1352" s="68" t="s">
        <v>66</v>
      </c>
      <c r="J1352" s="68" t="s">
        <v>66</v>
      </c>
      <c r="K1352" s="70">
        <v>0</v>
      </c>
      <c r="L1352" s="70">
        <v>0</v>
      </c>
      <c r="M1352" s="70">
        <v>0</v>
      </c>
      <c r="N1352" s="70" t="s">
        <v>65</v>
      </c>
      <c r="O1352" s="70">
        <v>0</v>
      </c>
      <c r="P1352" s="70" t="s">
        <v>68</v>
      </c>
      <c r="Q1352" s="70" t="s">
        <v>68</v>
      </c>
      <c r="R1352" s="66"/>
      <c r="S1352" s="67"/>
    </row>
    <row r="1353" spans="2:19" x14ac:dyDescent="0.3">
      <c r="B1353" s="66" t="s">
        <v>1957</v>
      </c>
      <c r="C1353" s="67" t="s">
        <v>304</v>
      </c>
      <c r="D1353" s="68" t="s">
        <v>65</v>
      </c>
      <c r="E1353" s="68" t="s">
        <v>64</v>
      </c>
      <c r="F1353" s="69">
        <v>0</v>
      </c>
      <c r="G1353" s="68" t="s">
        <v>64</v>
      </c>
      <c r="H1353" s="68" t="s">
        <v>65</v>
      </c>
      <c r="I1353" s="68" t="s">
        <v>66</v>
      </c>
      <c r="J1353" s="68" t="s">
        <v>66</v>
      </c>
      <c r="K1353" s="70">
        <v>0</v>
      </c>
      <c r="L1353" s="70">
        <v>0</v>
      </c>
      <c r="M1353" s="70">
        <v>0</v>
      </c>
      <c r="N1353" s="70" t="s">
        <v>65</v>
      </c>
      <c r="O1353" s="70">
        <v>0</v>
      </c>
      <c r="P1353" s="70" t="s">
        <v>68</v>
      </c>
      <c r="Q1353" s="70" t="s">
        <v>68</v>
      </c>
      <c r="R1353" s="66"/>
      <c r="S1353" s="67"/>
    </row>
    <row r="1354" spans="2:19" x14ac:dyDescent="0.3">
      <c r="B1354" s="66" t="s">
        <v>1941</v>
      </c>
      <c r="C1354" s="67" t="s">
        <v>1872</v>
      </c>
      <c r="D1354" s="68" t="s">
        <v>65</v>
      </c>
      <c r="E1354" s="68" t="s">
        <v>64</v>
      </c>
      <c r="F1354" s="69">
        <v>0</v>
      </c>
      <c r="G1354" s="68" t="s">
        <v>64</v>
      </c>
      <c r="H1354" s="68" t="s">
        <v>65</v>
      </c>
      <c r="I1354" s="68" t="s">
        <v>66</v>
      </c>
      <c r="J1354" s="68" t="s">
        <v>66</v>
      </c>
      <c r="K1354" s="70">
        <v>0</v>
      </c>
      <c r="L1354" s="70">
        <v>0</v>
      </c>
      <c r="M1354" s="70">
        <v>0</v>
      </c>
      <c r="N1354" s="70" t="s">
        <v>65</v>
      </c>
      <c r="O1354" s="70">
        <v>0</v>
      </c>
      <c r="P1354" s="70" t="s">
        <v>68</v>
      </c>
      <c r="Q1354" s="70" t="s">
        <v>68</v>
      </c>
      <c r="R1354" s="66"/>
      <c r="S1354" s="67"/>
    </row>
    <row r="1355" spans="2:19" x14ac:dyDescent="0.3">
      <c r="B1355" s="66" t="s">
        <v>1958</v>
      </c>
      <c r="C1355" s="67" t="s">
        <v>308</v>
      </c>
      <c r="D1355" s="68" t="s">
        <v>65</v>
      </c>
      <c r="E1355" s="68" t="s">
        <v>64</v>
      </c>
      <c r="F1355" s="69">
        <v>0</v>
      </c>
      <c r="G1355" s="68" t="s">
        <v>64</v>
      </c>
      <c r="H1355" s="68" t="s">
        <v>65</v>
      </c>
      <c r="I1355" s="68" t="s">
        <v>66</v>
      </c>
      <c r="J1355" s="68" t="s">
        <v>66</v>
      </c>
      <c r="K1355" s="70">
        <v>0</v>
      </c>
      <c r="L1355" s="70">
        <v>0</v>
      </c>
      <c r="M1355" s="70">
        <v>0</v>
      </c>
      <c r="N1355" s="70" t="s">
        <v>65</v>
      </c>
      <c r="O1355" s="70">
        <v>0</v>
      </c>
      <c r="P1355" s="70" t="s">
        <v>68</v>
      </c>
      <c r="Q1355" s="70" t="s">
        <v>68</v>
      </c>
      <c r="R1355" s="66"/>
      <c r="S1355" s="67"/>
    </row>
    <row r="1356" spans="2:19" x14ac:dyDescent="0.3">
      <c r="B1356" s="66" t="s">
        <v>1959</v>
      </c>
      <c r="C1356" s="67" t="s">
        <v>192</v>
      </c>
      <c r="D1356" s="68" t="s">
        <v>65</v>
      </c>
      <c r="E1356" s="68" t="s">
        <v>64</v>
      </c>
      <c r="F1356" s="69">
        <v>0</v>
      </c>
      <c r="G1356" s="68" t="s">
        <v>64</v>
      </c>
      <c r="H1356" s="68" t="s">
        <v>65</v>
      </c>
      <c r="I1356" s="68" t="s">
        <v>66</v>
      </c>
      <c r="J1356" s="68" t="s">
        <v>66</v>
      </c>
      <c r="K1356" s="70">
        <v>0</v>
      </c>
      <c r="L1356" s="70">
        <v>0</v>
      </c>
      <c r="M1356" s="70">
        <v>0</v>
      </c>
      <c r="N1356" s="70" t="s">
        <v>65</v>
      </c>
      <c r="O1356" s="70">
        <v>0</v>
      </c>
      <c r="P1356" s="70" t="s">
        <v>68</v>
      </c>
      <c r="Q1356" s="70" t="s">
        <v>68</v>
      </c>
      <c r="R1356" s="66"/>
      <c r="S1356" s="67"/>
    </row>
    <row r="1357" spans="2:19" x14ac:dyDescent="0.3">
      <c r="B1357" s="66" t="s">
        <v>125</v>
      </c>
      <c r="C1357" s="67" t="s">
        <v>1960</v>
      </c>
      <c r="D1357" s="68" t="s">
        <v>64</v>
      </c>
      <c r="E1357" s="68" t="s">
        <v>65</v>
      </c>
      <c r="F1357" s="69">
        <v>0</v>
      </c>
      <c r="G1357" s="68" t="s">
        <v>64</v>
      </c>
      <c r="H1357" s="68" t="s">
        <v>64</v>
      </c>
      <c r="I1357" s="68" t="s">
        <v>65</v>
      </c>
      <c r="J1357" s="68" t="s">
        <v>66</v>
      </c>
      <c r="K1357" s="70">
        <v>0</v>
      </c>
      <c r="L1357" s="70">
        <v>0</v>
      </c>
      <c r="M1357" s="70">
        <v>0</v>
      </c>
      <c r="N1357" s="70" t="s">
        <v>65</v>
      </c>
      <c r="O1357" s="70">
        <v>0</v>
      </c>
      <c r="P1357" s="70" t="s">
        <v>68</v>
      </c>
      <c r="Q1357" s="70" t="s">
        <v>68</v>
      </c>
      <c r="R1357" s="66"/>
      <c r="S1357" s="67"/>
    </row>
    <row r="1358" spans="2:19" x14ac:dyDescent="0.3">
      <c r="B1358" s="66" t="s">
        <v>340</v>
      </c>
      <c r="C1358" s="67" t="s">
        <v>1961</v>
      </c>
      <c r="D1358" s="68" t="s">
        <v>65</v>
      </c>
      <c r="E1358" s="68" t="s">
        <v>64</v>
      </c>
      <c r="F1358" s="69">
        <v>2195086740105</v>
      </c>
      <c r="G1358" s="68" t="s">
        <v>64</v>
      </c>
      <c r="H1358" s="68" t="s">
        <v>65</v>
      </c>
      <c r="I1358" s="68" t="s">
        <v>66</v>
      </c>
      <c r="J1358" s="68" t="s">
        <v>66</v>
      </c>
      <c r="K1358" s="70">
        <v>0</v>
      </c>
      <c r="L1358" s="70">
        <v>0</v>
      </c>
      <c r="M1358" s="70">
        <v>0</v>
      </c>
      <c r="N1358" s="70" t="s">
        <v>65</v>
      </c>
      <c r="O1358" s="70">
        <v>0</v>
      </c>
      <c r="P1358" s="70" t="s">
        <v>68</v>
      </c>
      <c r="Q1358" s="70" t="s">
        <v>68</v>
      </c>
      <c r="R1358" s="66"/>
      <c r="S1358" s="67"/>
    </row>
    <row r="1359" spans="2:19" x14ac:dyDescent="0.3">
      <c r="B1359" s="66" t="s">
        <v>1962</v>
      </c>
      <c r="C1359" s="67" t="s">
        <v>1963</v>
      </c>
      <c r="D1359" s="68" t="s">
        <v>65</v>
      </c>
      <c r="E1359" s="68" t="s">
        <v>64</v>
      </c>
      <c r="F1359" s="69">
        <v>1666662380113</v>
      </c>
      <c r="G1359" s="68" t="s">
        <v>64</v>
      </c>
      <c r="H1359" s="68" t="s">
        <v>64</v>
      </c>
      <c r="I1359" s="68" t="s">
        <v>65</v>
      </c>
      <c r="J1359" s="68" t="s">
        <v>66</v>
      </c>
      <c r="K1359" s="70">
        <v>0</v>
      </c>
      <c r="L1359" s="70">
        <v>0</v>
      </c>
      <c r="M1359" s="70">
        <v>0</v>
      </c>
      <c r="N1359" s="70" t="s">
        <v>65</v>
      </c>
      <c r="O1359" s="70">
        <v>0</v>
      </c>
      <c r="P1359" s="70" t="s">
        <v>68</v>
      </c>
      <c r="Q1359" s="70" t="s">
        <v>68</v>
      </c>
      <c r="R1359" s="66"/>
      <c r="S1359" s="67"/>
    </row>
    <row r="1360" spans="2:19" x14ac:dyDescent="0.3">
      <c r="B1360" s="66" t="s">
        <v>1453</v>
      </c>
      <c r="C1360" s="67" t="s">
        <v>1423</v>
      </c>
      <c r="D1360" s="68" t="s">
        <v>65</v>
      </c>
      <c r="E1360" s="68" t="s">
        <v>64</v>
      </c>
      <c r="F1360" s="69">
        <v>2227929650513</v>
      </c>
      <c r="G1360" s="68" t="s">
        <v>64</v>
      </c>
      <c r="H1360" s="68" t="s">
        <v>64</v>
      </c>
      <c r="I1360" s="68" t="s">
        <v>65</v>
      </c>
      <c r="J1360" s="68" t="s">
        <v>66</v>
      </c>
      <c r="K1360" s="70">
        <v>0</v>
      </c>
      <c r="L1360" s="70">
        <v>0</v>
      </c>
      <c r="M1360" s="70">
        <v>0</v>
      </c>
      <c r="N1360" s="70" t="s">
        <v>65</v>
      </c>
      <c r="O1360" s="70">
        <v>0</v>
      </c>
      <c r="P1360" s="70" t="s">
        <v>68</v>
      </c>
      <c r="Q1360" s="70" t="s">
        <v>68</v>
      </c>
      <c r="R1360" s="66"/>
      <c r="S1360" s="67"/>
    </row>
    <row r="1361" spans="2:19" x14ac:dyDescent="0.3">
      <c r="B1361" s="66" t="s">
        <v>1428</v>
      </c>
      <c r="C1361" s="67" t="s">
        <v>1964</v>
      </c>
      <c r="D1361" s="68" t="s">
        <v>65</v>
      </c>
      <c r="E1361" s="68" t="s">
        <v>64</v>
      </c>
      <c r="F1361" s="69">
        <v>0</v>
      </c>
      <c r="G1361" s="68" t="s">
        <v>64</v>
      </c>
      <c r="H1361" s="68" t="s">
        <v>65</v>
      </c>
      <c r="I1361" s="68" t="s">
        <v>66</v>
      </c>
      <c r="J1361" s="68" t="s">
        <v>66</v>
      </c>
      <c r="K1361" s="70">
        <v>0</v>
      </c>
      <c r="L1361" s="70">
        <v>0</v>
      </c>
      <c r="M1361" s="70">
        <v>0</v>
      </c>
      <c r="N1361" s="70" t="s">
        <v>65</v>
      </c>
      <c r="O1361" s="70">
        <v>0</v>
      </c>
      <c r="P1361" s="70" t="s">
        <v>68</v>
      </c>
      <c r="Q1361" s="70" t="s">
        <v>68</v>
      </c>
      <c r="R1361" s="66"/>
      <c r="S1361" s="67"/>
    </row>
    <row r="1362" spans="2:19" x14ac:dyDescent="0.3">
      <c r="B1362" s="66" t="s">
        <v>1950</v>
      </c>
      <c r="C1362" s="67" t="s">
        <v>1965</v>
      </c>
      <c r="D1362" s="68" t="s">
        <v>65</v>
      </c>
      <c r="E1362" s="68" t="s">
        <v>64</v>
      </c>
      <c r="F1362" s="69">
        <v>1741428810101</v>
      </c>
      <c r="G1362" s="68" t="s">
        <v>64</v>
      </c>
      <c r="H1362" s="68" t="s">
        <v>64</v>
      </c>
      <c r="I1362" s="68" t="s">
        <v>65</v>
      </c>
      <c r="J1362" s="68" t="s">
        <v>66</v>
      </c>
      <c r="K1362" s="70">
        <v>0</v>
      </c>
      <c r="L1362" s="70">
        <v>0</v>
      </c>
      <c r="M1362" s="70">
        <v>0</v>
      </c>
      <c r="N1362" s="70" t="s">
        <v>65</v>
      </c>
      <c r="O1362" s="70">
        <v>0</v>
      </c>
      <c r="P1362" s="70" t="s">
        <v>68</v>
      </c>
      <c r="Q1362" s="70" t="s">
        <v>68</v>
      </c>
      <c r="R1362" s="66"/>
      <c r="S1362" s="67"/>
    </row>
    <row r="1363" spans="2:19" x14ac:dyDescent="0.3">
      <c r="B1363" s="66" t="s">
        <v>1966</v>
      </c>
      <c r="C1363" s="67" t="s">
        <v>1967</v>
      </c>
      <c r="D1363" s="68" t="s">
        <v>65</v>
      </c>
      <c r="E1363" s="68" t="s">
        <v>64</v>
      </c>
      <c r="F1363" s="69">
        <v>2662426930101</v>
      </c>
      <c r="G1363" s="68" t="s">
        <v>64</v>
      </c>
      <c r="H1363" s="68" t="s">
        <v>65</v>
      </c>
      <c r="I1363" s="68" t="s">
        <v>66</v>
      </c>
      <c r="J1363" s="68" t="s">
        <v>66</v>
      </c>
      <c r="K1363" s="70">
        <v>0</v>
      </c>
      <c r="L1363" s="70">
        <v>0</v>
      </c>
      <c r="M1363" s="70">
        <v>0</v>
      </c>
      <c r="N1363" s="70" t="s">
        <v>65</v>
      </c>
      <c r="O1363" s="70">
        <v>0</v>
      </c>
      <c r="P1363" s="70" t="s">
        <v>68</v>
      </c>
      <c r="Q1363" s="70" t="s">
        <v>68</v>
      </c>
      <c r="R1363" s="66"/>
      <c r="S1363" s="67"/>
    </row>
    <row r="1364" spans="2:19" x14ac:dyDescent="0.3">
      <c r="B1364" s="66" t="s">
        <v>472</v>
      </c>
      <c r="C1364" s="67" t="s">
        <v>202</v>
      </c>
      <c r="D1364" s="68" t="s">
        <v>65</v>
      </c>
      <c r="E1364" s="68" t="s">
        <v>64</v>
      </c>
      <c r="F1364" s="69">
        <v>0</v>
      </c>
      <c r="G1364" s="68" t="s">
        <v>64</v>
      </c>
      <c r="H1364" s="68" t="s">
        <v>65</v>
      </c>
      <c r="I1364" s="68" t="s">
        <v>66</v>
      </c>
      <c r="J1364" s="68" t="s">
        <v>66</v>
      </c>
      <c r="K1364" s="70">
        <v>0</v>
      </c>
      <c r="L1364" s="70">
        <v>0</v>
      </c>
      <c r="M1364" s="70">
        <v>0</v>
      </c>
      <c r="N1364" s="70" t="s">
        <v>65</v>
      </c>
      <c r="O1364" s="70">
        <v>0</v>
      </c>
      <c r="P1364" s="70" t="s">
        <v>68</v>
      </c>
      <c r="Q1364" s="70" t="s">
        <v>68</v>
      </c>
      <c r="R1364" s="66"/>
      <c r="S1364" s="67"/>
    </row>
    <row r="1365" spans="2:19" x14ac:dyDescent="0.3">
      <c r="B1365" s="66" t="s">
        <v>1968</v>
      </c>
      <c r="C1365" s="67" t="s">
        <v>1406</v>
      </c>
      <c r="D1365" s="68" t="s">
        <v>65</v>
      </c>
      <c r="E1365" s="68" t="s">
        <v>64</v>
      </c>
      <c r="F1365" s="69">
        <v>0</v>
      </c>
      <c r="G1365" s="68" t="s">
        <v>64</v>
      </c>
      <c r="H1365" s="68" t="s">
        <v>65</v>
      </c>
      <c r="I1365" s="68" t="s">
        <v>66</v>
      </c>
      <c r="J1365" s="68" t="s">
        <v>66</v>
      </c>
      <c r="K1365" s="70">
        <v>0</v>
      </c>
      <c r="L1365" s="70">
        <v>0</v>
      </c>
      <c r="M1365" s="70">
        <v>0</v>
      </c>
      <c r="N1365" s="70" t="s">
        <v>65</v>
      </c>
      <c r="O1365" s="70">
        <v>0</v>
      </c>
      <c r="P1365" s="70" t="s">
        <v>68</v>
      </c>
      <c r="Q1365" s="70" t="s">
        <v>68</v>
      </c>
      <c r="R1365" s="66"/>
      <c r="S1365" s="67"/>
    </row>
    <row r="1366" spans="2:19" x14ac:dyDescent="0.3">
      <c r="B1366" s="66" t="s">
        <v>1969</v>
      </c>
      <c r="C1366" s="67" t="s">
        <v>1970</v>
      </c>
      <c r="D1366" s="68" t="s">
        <v>65</v>
      </c>
      <c r="E1366" s="68" t="s">
        <v>64</v>
      </c>
      <c r="F1366" s="69">
        <v>0</v>
      </c>
      <c r="G1366" s="68" t="s">
        <v>65</v>
      </c>
      <c r="H1366" s="68" t="s">
        <v>64</v>
      </c>
      <c r="I1366" s="68" t="s">
        <v>66</v>
      </c>
      <c r="J1366" s="68" t="s">
        <v>66</v>
      </c>
      <c r="K1366" s="70">
        <v>0</v>
      </c>
      <c r="L1366" s="70">
        <v>0</v>
      </c>
      <c r="M1366" s="70">
        <v>0</v>
      </c>
      <c r="N1366" s="70" t="s">
        <v>65</v>
      </c>
      <c r="O1366" s="70">
        <v>0</v>
      </c>
      <c r="P1366" s="70" t="s">
        <v>68</v>
      </c>
      <c r="Q1366" s="70" t="s">
        <v>68</v>
      </c>
      <c r="R1366" s="66"/>
      <c r="S1366" s="67"/>
    </row>
    <row r="1367" spans="2:19" x14ac:dyDescent="0.3">
      <c r="B1367" s="66" t="s">
        <v>1971</v>
      </c>
      <c r="C1367" s="67" t="s">
        <v>1972</v>
      </c>
      <c r="D1367" s="68" t="s">
        <v>65</v>
      </c>
      <c r="E1367" s="68" t="s">
        <v>64</v>
      </c>
      <c r="F1367" s="69">
        <v>0</v>
      </c>
      <c r="G1367" s="68" t="s">
        <v>64</v>
      </c>
      <c r="H1367" s="68" t="s">
        <v>65</v>
      </c>
      <c r="I1367" s="68" t="s">
        <v>66</v>
      </c>
      <c r="J1367" s="68" t="s">
        <v>66</v>
      </c>
      <c r="K1367" s="70">
        <v>0</v>
      </c>
      <c r="L1367" s="70">
        <v>0</v>
      </c>
      <c r="M1367" s="70">
        <v>0</v>
      </c>
      <c r="N1367" s="70" t="s">
        <v>65</v>
      </c>
      <c r="O1367" s="70">
        <v>0</v>
      </c>
      <c r="P1367" s="70" t="s">
        <v>68</v>
      </c>
      <c r="Q1367" s="70" t="s">
        <v>68</v>
      </c>
      <c r="R1367" s="66"/>
      <c r="S1367" s="67"/>
    </row>
    <row r="1368" spans="2:19" x14ac:dyDescent="0.3">
      <c r="B1368" s="66" t="s">
        <v>1973</v>
      </c>
      <c r="C1368" s="67" t="s">
        <v>1974</v>
      </c>
      <c r="D1368" s="68" t="s">
        <v>65</v>
      </c>
      <c r="E1368" s="68" t="s">
        <v>64</v>
      </c>
      <c r="F1368" s="69">
        <v>0</v>
      </c>
      <c r="G1368" s="68" t="s">
        <v>64</v>
      </c>
      <c r="H1368" s="68" t="s">
        <v>65</v>
      </c>
      <c r="I1368" s="68" t="s">
        <v>66</v>
      </c>
      <c r="J1368" s="68" t="s">
        <v>66</v>
      </c>
      <c r="K1368" s="70">
        <v>0</v>
      </c>
      <c r="L1368" s="70">
        <v>0</v>
      </c>
      <c r="M1368" s="70">
        <v>0</v>
      </c>
      <c r="N1368" s="70" t="s">
        <v>65</v>
      </c>
      <c r="O1368" s="70">
        <v>0</v>
      </c>
      <c r="P1368" s="70" t="s">
        <v>68</v>
      </c>
      <c r="Q1368" s="70" t="s">
        <v>68</v>
      </c>
      <c r="R1368" s="66"/>
      <c r="S1368" s="67"/>
    </row>
    <row r="1369" spans="2:19" x14ac:dyDescent="0.3">
      <c r="B1369" s="66" t="s">
        <v>1975</v>
      </c>
      <c r="C1369" s="67" t="s">
        <v>1947</v>
      </c>
      <c r="D1369" s="68" t="s">
        <v>65</v>
      </c>
      <c r="E1369" s="68" t="s">
        <v>64</v>
      </c>
      <c r="F1369" s="69">
        <v>0</v>
      </c>
      <c r="G1369" s="68" t="s">
        <v>64</v>
      </c>
      <c r="H1369" s="68" t="s">
        <v>65</v>
      </c>
      <c r="I1369" s="68" t="s">
        <v>66</v>
      </c>
      <c r="J1369" s="68" t="s">
        <v>66</v>
      </c>
      <c r="K1369" s="70">
        <v>0</v>
      </c>
      <c r="L1369" s="70">
        <v>0</v>
      </c>
      <c r="M1369" s="70">
        <v>0</v>
      </c>
      <c r="N1369" s="70" t="s">
        <v>65</v>
      </c>
      <c r="O1369" s="70">
        <v>0</v>
      </c>
      <c r="P1369" s="70" t="s">
        <v>68</v>
      </c>
      <c r="Q1369" s="70" t="s">
        <v>68</v>
      </c>
      <c r="R1369" s="66"/>
      <c r="S1369" s="67"/>
    </row>
    <row r="1370" spans="2:19" x14ac:dyDescent="0.3">
      <c r="B1370" s="66" t="s">
        <v>1976</v>
      </c>
      <c r="C1370" s="67" t="s">
        <v>480</v>
      </c>
      <c r="D1370" s="68" t="s">
        <v>65</v>
      </c>
      <c r="E1370" s="68" t="s">
        <v>64</v>
      </c>
      <c r="F1370" s="69">
        <v>0</v>
      </c>
      <c r="G1370" s="68" t="s">
        <v>65</v>
      </c>
      <c r="H1370" s="68" t="s">
        <v>65</v>
      </c>
      <c r="I1370" s="68" t="s">
        <v>66</v>
      </c>
      <c r="J1370" s="68" t="s">
        <v>66</v>
      </c>
      <c r="K1370" s="70">
        <v>0</v>
      </c>
      <c r="L1370" s="70">
        <v>0</v>
      </c>
      <c r="M1370" s="70">
        <v>0</v>
      </c>
      <c r="N1370" s="70" t="s">
        <v>65</v>
      </c>
      <c r="O1370" s="70">
        <v>0</v>
      </c>
      <c r="P1370" s="70" t="s">
        <v>68</v>
      </c>
      <c r="Q1370" s="70" t="s">
        <v>68</v>
      </c>
      <c r="R1370" s="66"/>
      <c r="S1370" s="67"/>
    </row>
    <row r="1371" spans="2:19" x14ac:dyDescent="0.3">
      <c r="B1371" s="66" t="s">
        <v>1977</v>
      </c>
      <c r="C1371" s="67" t="s">
        <v>1978</v>
      </c>
      <c r="D1371" s="68" t="s">
        <v>65</v>
      </c>
      <c r="E1371" s="68" t="s">
        <v>64</v>
      </c>
      <c r="F1371" s="69">
        <v>0</v>
      </c>
      <c r="G1371" s="68" t="s">
        <v>64</v>
      </c>
      <c r="H1371" s="68" t="s">
        <v>65</v>
      </c>
      <c r="I1371" s="68" t="s">
        <v>66</v>
      </c>
      <c r="J1371" s="68" t="s">
        <v>66</v>
      </c>
      <c r="K1371" s="70">
        <v>0</v>
      </c>
      <c r="L1371" s="70">
        <v>0</v>
      </c>
      <c r="M1371" s="70">
        <v>0</v>
      </c>
      <c r="N1371" s="70" t="s">
        <v>65</v>
      </c>
      <c r="O1371" s="70">
        <v>0</v>
      </c>
      <c r="P1371" s="70" t="s">
        <v>68</v>
      </c>
      <c r="Q1371" s="70" t="s">
        <v>68</v>
      </c>
      <c r="R1371" s="66"/>
      <c r="S1371" s="67"/>
    </row>
    <row r="1372" spans="2:19" x14ac:dyDescent="0.3">
      <c r="B1372" s="66" t="s">
        <v>1979</v>
      </c>
      <c r="C1372" s="67" t="s">
        <v>1980</v>
      </c>
      <c r="D1372" s="68" t="s">
        <v>65</v>
      </c>
      <c r="E1372" s="68" t="s">
        <v>64</v>
      </c>
      <c r="F1372" s="69">
        <v>0</v>
      </c>
      <c r="G1372" s="68" t="s">
        <v>64</v>
      </c>
      <c r="H1372" s="68" t="s">
        <v>65</v>
      </c>
      <c r="I1372" s="68" t="s">
        <v>66</v>
      </c>
      <c r="J1372" s="68" t="s">
        <v>66</v>
      </c>
      <c r="K1372" s="70">
        <v>0</v>
      </c>
      <c r="L1372" s="70">
        <v>0</v>
      </c>
      <c r="M1372" s="70">
        <v>0</v>
      </c>
      <c r="N1372" s="70" t="s">
        <v>65</v>
      </c>
      <c r="O1372" s="70">
        <v>0</v>
      </c>
      <c r="P1372" s="70" t="s">
        <v>68</v>
      </c>
      <c r="Q1372" s="70" t="s">
        <v>68</v>
      </c>
      <c r="R1372" s="66"/>
      <c r="S1372" s="67"/>
    </row>
    <row r="1373" spans="2:19" x14ac:dyDescent="0.3">
      <c r="B1373" s="66" t="s">
        <v>1981</v>
      </c>
      <c r="C1373" s="67" t="s">
        <v>1982</v>
      </c>
      <c r="D1373" s="68" t="s">
        <v>64</v>
      </c>
      <c r="E1373" s="68" t="s">
        <v>65</v>
      </c>
      <c r="F1373" s="69">
        <v>0</v>
      </c>
      <c r="G1373" s="68" t="s">
        <v>65</v>
      </c>
      <c r="H1373" s="68" t="s">
        <v>64</v>
      </c>
      <c r="I1373" s="68" t="s">
        <v>66</v>
      </c>
      <c r="J1373" s="68" t="s">
        <v>66</v>
      </c>
      <c r="K1373" s="70">
        <v>0</v>
      </c>
      <c r="L1373" s="70">
        <v>0</v>
      </c>
      <c r="M1373" s="70">
        <v>0</v>
      </c>
      <c r="N1373" s="70" t="s">
        <v>67</v>
      </c>
      <c r="O1373" s="70">
        <v>0</v>
      </c>
      <c r="P1373" s="70" t="s">
        <v>68</v>
      </c>
      <c r="Q1373" s="70" t="s">
        <v>68</v>
      </c>
      <c r="R1373" s="66"/>
      <c r="S1373" s="67"/>
    </row>
    <row r="1374" spans="2:19" x14ac:dyDescent="0.3">
      <c r="B1374" s="66" t="s">
        <v>1983</v>
      </c>
      <c r="C1374" s="67" t="s">
        <v>1984</v>
      </c>
      <c r="D1374" s="68" t="s">
        <v>65</v>
      </c>
      <c r="E1374" s="68" t="s">
        <v>64</v>
      </c>
      <c r="F1374" s="69">
        <v>3002511730101</v>
      </c>
      <c r="G1374" s="68" t="s">
        <v>64</v>
      </c>
      <c r="H1374" s="68" t="s">
        <v>65</v>
      </c>
      <c r="I1374" s="68" t="s">
        <v>66</v>
      </c>
      <c r="J1374" s="68" t="s">
        <v>66</v>
      </c>
      <c r="K1374" s="70">
        <v>0</v>
      </c>
      <c r="L1374" s="70">
        <v>0</v>
      </c>
      <c r="M1374" s="70">
        <v>0</v>
      </c>
      <c r="N1374" s="70" t="s">
        <v>67</v>
      </c>
      <c r="O1374" s="70">
        <v>0</v>
      </c>
      <c r="P1374" s="70" t="s">
        <v>68</v>
      </c>
      <c r="Q1374" s="70" t="s">
        <v>68</v>
      </c>
      <c r="R1374" s="66"/>
      <c r="S1374" s="67"/>
    </row>
    <row r="1375" spans="2:19" x14ac:dyDescent="0.3">
      <c r="B1375" s="66" t="s">
        <v>1985</v>
      </c>
      <c r="C1375" s="67" t="s">
        <v>1986</v>
      </c>
      <c r="D1375" s="68" t="s">
        <v>64</v>
      </c>
      <c r="E1375" s="68" t="s">
        <v>65</v>
      </c>
      <c r="F1375" s="69">
        <v>0</v>
      </c>
      <c r="G1375" s="68" t="s">
        <v>65</v>
      </c>
      <c r="H1375" s="68" t="s">
        <v>65</v>
      </c>
      <c r="I1375" s="68" t="s">
        <v>66</v>
      </c>
      <c r="J1375" s="68" t="s">
        <v>66</v>
      </c>
      <c r="K1375" s="70">
        <v>0</v>
      </c>
      <c r="L1375" s="70">
        <v>0</v>
      </c>
      <c r="M1375" s="70">
        <v>0</v>
      </c>
      <c r="N1375" s="70" t="s">
        <v>67</v>
      </c>
      <c r="O1375" s="70">
        <v>0</v>
      </c>
      <c r="P1375" s="70" t="s">
        <v>68</v>
      </c>
      <c r="Q1375" s="70" t="s">
        <v>68</v>
      </c>
      <c r="R1375" s="66"/>
      <c r="S1375" s="67"/>
    </row>
    <row r="1376" spans="2:19" x14ac:dyDescent="0.3">
      <c r="B1376" s="66" t="s">
        <v>1987</v>
      </c>
      <c r="C1376" s="67" t="s">
        <v>1988</v>
      </c>
      <c r="D1376" s="68" t="s">
        <v>64</v>
      </c>
      <c r="E1376" s="68" t="s">
        <v>65</v>
      </c>
      <c r="F1376" s="69">
        <v>2316029280101</v>
      </c>
      <c r="G1376" s="68" t="s">
        <v>64</v>
      </c>
      <c r="H1376" s="68" t="s">
        <v>64</v>
      </c>
      <c r="I1376" s="68" t="s">
        <v>65</v>
      </c>
      <c r="J1376" s="68" t="s">
        <v>66</v>
      </c>
      <c r="K1376" s="70">
        <v>0</v>
      </c>
      <c r="L1376" s="70">
        <v>0</v>
      </c>
      <c r="M1376" s="70">
        <v>0</v>
      </c>
      <c r="N1376" s="70" t="s">
        <v>67</v>
      </c>
      <c r="O1376" s="70">
        <v>0</v>
      </c>
      <c r="P1376" s="70" t="s">
        <v>68</v>
      </c>
      <c r="Q1376" s="70" t="s">
        <v>68</v>
      </c>
      <c r="R1376" s="66"/>
      <c r="S1376" s="67"/>
    </row>
    <row r="1377" spans="2:19" x14ac:dyDescent="0.3">
      <c r="B1377" s="66" t="s">
        <v>1989</v>
      </c>
      <c r="C1377" s="67" t="s">
        <v>1990</v>
      </c>
      <c r="D1377" s="68" t="s">
        <v>64</v>
      </c>
      <c r="E1377" s="68" t="s">
        <v>65</v>
      </c>
      <c r="F1377" s="69">
        <v>0</v>
      </c>
      <c r="G1377" s="68" t="s">
        <v>65</v>
      </c>
      <c r="H1377" s="68" t="s">
        <v>64</v>
      </c>
      <c r="I1377" s="68" t="s">
        <v>66</v>
      </c>
      <c r="J1377" s="68" t="s">
        <v>66</v>
      </c>
      <c r="K1377" s="70">
        <v>0</v>
      </c>
      <c r="L1377" s="70">
        <v>0</v>
      </c>
      <c r="M1377" s="70">
        <v>0</v>
      </c>
      <c r="N1377" s="70" t="s">
        <v>67</v>
      </c>
      <c r="O1377" s="70">
        <v>0</v>
      </c>
      <c r="P1377" s="70" t="s">
        <v>68</v>
      </c>
      <c r="Q1377" s="70" t="s">
        <v>68</v>
      </c>
      <c r="R1377" s="66"/>
      <c r="S1377" s="67"/>
    </row>
    <row r="1378" spans="2:19" x14ac:dyDescent="0.3">
      <c r="B1378" s="66" t="s">
        <v>1991</v>
      </c>
      <c r="C1378" s="67" t="s">
        <v>1992</v>
      </c>
      <c r="D1378" s="68" t="s">
        <v>65</v>
      </c>
      <c r="E1378" s="68" t="s">
        <v>64</v>
      </c>
      <c r="F1378" s="69">
        <v>2305089280101</v>
      </c>
      <c r="G1378" s="68" t="s">
        <v>64</v>
      </c>
      <c r="H1378" s="68" t="s">
        <v>64</v>
      </c>
      <c r="I1378" s="68" t="s">
        <v>65</v>
      </c>
      <c r="J1378" s="68" t="s">
        <v>66</v>
      </c>
      <c r="K1378" s="70">
        <v>0</v>
      </c>
      <c r="L1378" s="70">
        <v>0</v>
      </c>
      <c r="M1378" s="70">
        <v>0</v>
      </c>
      <c r="N1378" s="70" t="s">
        <v>67</v>
      </c>
      <c r="O1378" s="70">
        <v>0</v>
      </c>
      <c r="P1378" s="70" t="s">
        <v>68</v>
      </c>
      <c r="Q1378" s="70" t="s">
        <v>68</v>
      </c>
      <c r="R1378" s="66"/>
      <c r="S1378" s="67"/>
    </row>
    <row r="1379" spans="2:19" x14ac:dyDescent="0.3">
      <c r="B1379" s="66" t="s">
        <v>1993</v>
      </c>
      <c r="C1379" s="67" t="s">
        <v>1994</v>
      </c>
      <c r="D1379" s="68" t="s">
        <v>64</v>
      </c>
      <c r="E1379" s="68" t="s">
        <v>65</v>
      </c>
      <c r="F1379" s="69">
        <v>2492952290805</v>
      </c>
      <c r="G1379" s="68" t="s">
        <v>64</v>
      </c>
      <c r="H1379" s="68" t="s">
        <v>64</v>
      </c>
      <c r="I1379" s="68" t="s">
        <v>65</v>
      </c>
      <c r="J1379" s="68" t="s">
        <v>66</v>
      </c>
      <c r="K1379" s="70">
        <v>0</v>
      </c>
      <c r="L1379" s="70">
        <v>0</v>
      </c>
      <c r="M1379" s="70">
        <v>0</v>
      </c>
      <c r="N1379" s="70" t="s">
        <v>67</v>
      </c>
      <c r="O1379" s="70">
        <v>0</v>
      </c>
      <c r="P1379" s="70" t="s">
        <v>68</v>
      </c>
      <c r="Q1379" s="70" t="s">
        <v>68</v>
      </c>
      <c r="R1379" s="66"/>
      <c r="S1379" s="67"/>
    </row>
    <row r="1380" spans="2:19" x14ac:dyDescent="0.3">
      <c r="B1380" s="66" t="s">
        <v>1995</v>
      </c>
      <c r="C1380" s="67" t="s">
        <v>1996</v>
      </c>
      <c r="D1380" s="68" t="s">
        <v>64</v>
      </c>
      <c r="E1380" s="68" t="s">
        <v>65</v>
      </c>
      <c r="F1380" s="69">
        <v>0</v>
      </c>
      <c r="G1380" s="68" t="s">
        <v>65</v>
      </c>
      <c r="H1380" s="68" t="s">
        <v>64</v>
      </c>
      <c r="I1380" s="68" t="s">
        <v>66</v>
      </c>
      <c r="J1380" s="68" t="s">
        <v>66</v>
      </c>
      <c r="K1380" s="70">
        <v>0</v>
      </c>
      <c r="L1380" s="70">
        <v>0</v>
      </c>
      <c r="M1380" s="70">
        <v>0</v>
      </c>
      <c r="N1380" s="70" t="s">
        <v>67</v>
      </c>
      <c r="O1380" s="70">
        <v>0</v>
      </c>
      <c r="P1380" s="70" t="s">
        <v>68</v>
      </c>
      <c r="Q1380" s="70" t="s">
        <v>68</v>
      </c>
      <c r="R1380" s="66"/>
      <c r="S1380" s="67"/>
    </row>
    <row r="1381" spans="2:19" x14ac:dyDescent="0.3">
      <c r="B1381" s="66" t="s">
        <v>1997</v>
      </c>
      <c r="C1381" s="67" t="s">
        <v>190</v>
      </c>
      <c r="D1381" s="68" t="s">
        <v>65</v>
      </c>
      <c r="E1381" s="68" t="s">
        <v>64</v>
      </c>
      <c r="F1381" s="69">
        <v>2436510071703</v>
      </c>
      <c r="G1381" s="68" t="s">
        <v>64</v>
      </c>
      <c r="H1381" s="68" t="s">
        <v>64</v>
      </c>
      <c r="I1381" s="68" t="s">
        <v>65</v>
      </c>
      <c r="J1381" s="68" t="s">
        <v>66</v>
      </c>
      <c r="K1381" s="70">
        <v>0</v>
      </c>
      <c r="L1381" s="70">
        <v>0</v>
      </c>
      <c r="M1381" s="70">
        <v>0</v>
      </c>
      <c r="N1381" s="70" t="s">
        <v>67</v>
      </c>
      <c r="O1381" s="70">
        <v>0</v>
      </c>
      <c r="P1381" s="70" t="s">
        <v>68</v>
      </c>
      <c r="Q1381" s="70" t="s">
        <v>68</v>
      </c>
      <c r="R1381" s="66"/>
      <c r="S1381" s="67"/>
    </row>
    <row r="1382" spans="2:19" x14ac:dyDescent="0.3">
      <c r="B1382" s="66" t="s">
        <v>546</v>
      </c>
      <c r="C1382" s="67" t="s">
        <v>1435</v>
      </c>
      <c r="D1382" s="68" t="s">
        <v>65</v>
      </c>
      <c r="E1382" s="68" t="s">
        <v>64</v>
      </c>
      <c r="F1382" s="69">
        <v>1991862190101</v>
      </c>
      <c r="G1382" s="68" t="s">
        <v>64</v>
      </c>
      <c r="H1382" s="68" t="s">
        <v>64</v>
      </c>
      <c r="I1382" s="68" t="s">
        <v>65</v>
      </c>
      <c r="J1382" s="68" t="s">
        <v>66</v>
      </c>
      <c r="K1382" s="70">
        <v>0</v>
      </c>
      <c r="L1382" s="70">
        <v>0</v>
      </c>
      <c r="M1382" s="70">
        <v>0</v>
      </c>
      <c r="N1382" s="70" t="s">
        <v>67</v>
      </c>
      <c r="O1382" s="70">
        <v>0</v>
      </c>
      <c r="P1382" s="70" t="s">
        <v>68</v>
      </c>
      <c r="Q1382" s="70" t="s">
        <v>68</v>
      </c>
      <c r="R1382" s="66"/>
      <c r="S1382" s="67"/>
    </row>
    <row r="1383" spans="2:19" x14ac:dyDescent="0.3">
      <c r="B1383" s="66" t="s">
        <v>1998</v>
      </c>
      <c r="C1383" s="67" t="s">
        <v>1999</v>
      </c>
      <c r="D1383" s="68" t="s">
        <v>64</v>
      </c>
      <c r="E1383" s="68" t="s">
        <v>65</v>
      </c>
      <c r="F1383" s="69">
        <v>0</v>
      </c>
      <c r="G1383" s="68" t="s">
        <v>64</v>
      </c>
      <c r="H1383" s="68" t="s">
        <v>65</v>
      </c>
      <c r="I1383" s="68" t="s">
        <v>66</v>
      </c>
      <c r="J1383" s="68" t="s">
        <v>66</v>
      </c>
      <c r="K1383" s="70">
        <v>0</v>
      </c>
      <c r="L1383" s="70">
        <v>0</v>
      </c>
      <c r="M1383" s="70">
        <v>0</v>
      </c>
      <c r="N1383" s="70" t="s">
        <v>67</v>
      </c>
      <c r="O1383" s="70">
        <v>0</v>
      </c>
      <c r="P1383" s="70" t="s">
        <v>68</v>
      </c>
      <c r="Q1383" s="70" t="s">
        <v>68</v>
      </c>
      <c r="R1383" s="66"/>
      <c r="S1383" s="67"/>
    </row>
    <row r="1384" spans="2:19" x14ac:dyDescent="0.3">
      <c r="B1384" s="66" t="s">
        <v>2000</v>
      </c>
      <c r="C1384" s="67" t="s">
        <v>2001</v>
      </c>
      <c r="D1384" s="68" t="s">
        <v>64</v>
      </c>
      <c r="E1384" s="68" t="s">
        <v>65</v>
      </c>
      <c r="F1384" s="69">
        <v>0</v>
      </c>
      <c r="G1384" s="68" t="s">
        <v>64</v>
      </c>
      <c r="H1384" s="68" t="s">
        <v>65</v>
      </c>
      <c r="I1384" s="68" t="s">
        <v>66</v>
      </c>
      <c r="J1384" s="68" t="s">
        <v>66</v>
      </c>
      <c r="K1384" s="70">
        <v>0</v>
      </c>
      <c r="L1384" s="70">
        <v>0</v>
      </c>
      <c r="M1384" s="70">
        <v>0</v>
      </c>
      <c r="N1384" s="70" t="s">
        <v>67</v>
      </c>
      <c r="O1384" s="70">
        <v>0</v>
      </c>
      <c r="P1384" s="70" t="s">
        <v>68</v>
      </c>
      <c r="Q1384" s="70" t="s">
        <v>68</v>
      </c>
      <c r="R1384" s="66"/>
      <c r="S1384" s="67"/>
    </row>
    <row r="1385" spans="2:19" x14ac:dyDescent="0.3">
      <c r="B1385" s="66" t="s">
        <v>2002</v>
      </c>
      <c r="C1385" s="67" t="s">
        <v>2003</v>
      </c>
      <c r="D1385" s="68" t="s">
        <v>64</v>
      </c>
      <c r="E1385" s="68" t="s">
        <v>65</v>
      </c>
      <c r="F1385" s="69">
        <v>0</v>
      </c>
      <c r="G1385" s="68" t="s">
        <v>65</v>
      </c>
      <c r="H1385" s="68" t="s">
        <v>65</v>
      </c>
      <c r="I1385" s="68" t="s">
        <v>66</v>
      </c>
      <c r="J1385" s="68" t="s">
        <v>66</v>
      </c>
      <c r="K1385" s="70">
        <v>0</v>
      </c>
      <c r="L1385" s="70">
        <v>0</v>
      </c>
      <c r="M1385" s="70">
        <v>0</v>
      </c>
      <c r="N1385" s="70" t="s">
        <v>67</v>
      </c>
      <c r="O1385" s="70">
        <v>0</v>
      </c>
      <c r="P1385" s="70" t="s">
        <v>68</v>
      </c>
      <c r="Q1385" s="70" t="s">
        <v>68</v>
      </c>
      <c r="R1385" s="66"/>
      <c r="S1385" s="67"/>
    </row>
    <row r="1386" spans="2:19" x14ac:dyDescent="0.3">
      <c r="B1386" s="66" t="s">
        <v>2004</v>
      </c>
      <c r="C1386" s="67" t="s">
        <v>2005</v>
      </c>
      <c r="D1386" s="68" t="s">
        <v>64</v>
      </c>
      <c r="E1386" s="68" t="s">
        <v>65</v>
      </c>
      <c r="F1386" s="69">
        <v>1895959060101</v>
      </c>
      <c r="G1386" s="68" t="s">
        <v>64</v>
      </c>
      <c r="H1386" s="68" t="s">
        <v>65</v>
      </c>
      <c r="I1386" s="68" t="s">
        <v>66</v>
      </c>
      <c r="J1386" s="68" t="s">
        <v>66</v>
      </c>
      <c r="K1386" s="70">
        <v>0</v>
      </c>
      <c r="L1386" s="70">
        <v>0</v>
      </c>
      <c r="M1386" s="70">
        <v>0</v>
      </c>
      <c r="N1386" s="70" t="s">
        <v>67</v>
      </c>
      <c r="O1386" s="70">
        <v>0</v>
      </c>
      <c r="P1386" s="70" t="s">
        <v>68</v>
      </c>
      <c r="Q1386" s="70" t="s">
        <v>68</v>
      </c>
      <c r="R1386" s="66"/>
      <c r="S1386" s="67"/>
    </row>
    <row r="1390" spans="2:19" ht="15.6" x14ac:dyDescent="0.3">
      <c r="B1390" s="383" t="s">
        <v>0</v>
      </c>
      <c r="C1390" s="383"/>
      <c r="D1390" s="383"/>
      <c r="E1390" s="383"/>
      <c r="F1390" s="383"/>
      <c r="G1390" s="383"/>
      <c r="H1390" s="383"/>
      <c r="I1390" s="383"/>
      <c r="J1390" s="383"/>
      <c r="K1390" s="383"/>
      <c r="L1390" s="383"/>
      <c r="M1390" s="383"/>
      <c r="N1390" s="383"/>
      <c r="O1390" s="383"/>
      <c r="P1390" s="383"/>
    </row>
    <row r="1391" spans="2:19" x14ac:dyDescent="0.3">
      <c r="B1391" s="2" t="s">
        <v>1</v>
      </c>
      <c r="C1391" s="384"/>
      <c r="D1391" s="384"/>
      <c r="E1391" s="384"/>
      <c r="F1391" s="384"/>
      <c r="G1391" s="384"/>
      <c r="H1391" s="384"/>
      <c r="I1391" s="384"/>
      <c r="J1391" s="384"/>
      <c r="K1391" s="384"/>
      <c r="L1391" s="384"/>
      <c r="M1391" s="384"/>
      <c r="N1391" s="384"/>
      <c r="O1391" s="384"/>
      <c r="P1391" s="3"/>
    </row>
    <row r="1392" spans="2:19" x14ac:dyDescent="0.3">
      <c r="B1392" s="4"/>
      <c r="C1392" s="5"/>
      <c r="D1392" s="5"/>
      <c r="E1392" s="5"/>
      <c r="F1392" s="6"/>
      <c r="G1392" s="6"/>
      <c r="H1392" s="6"/>
      <c r="I1392" s="6"/>
      <c r="J1392" s="5"/>
      <c r="K1392" s="5"/>
      <c r="L1392" s="5"/>
      <c r="M1392" s="5"/>
      <c r="N1392" s="5"/>
      <c r="O1392" s="5"/>
      <c r="P1392" s="7"/>
    </row>
    <row r="1393" spans="2:19" x14ac:dyDescent="0.3">
      <c r="B1393" s="2" t="s">
        <v>3</v>
      </c>
      <c r="C1393" s="384"/>
      <c r="D1393" s="384"/>
      <c r="E1393" s="384"/>
      <c r="F1393" s="384"/>
      <c r="G1393" s="384"/>
      <c r="H1393" s="384"/>
      <c r="I1393" s="384"/>
      <c r="J1393" s="384"/>
      <c r="K1393" s="384"/>
      <c r="L1393" s="384"/>
      <c r="M1393" s="384"/>
      <c r="N1393" s="384"/>
      <c r="O1393" s="384"/>
      <c r="P1393" s="3"/>
    </row>
    <row r="1394" spans="2:19" ht="15" thickBot="1" x14ac:dyDescent="0.35">
      <c r="B1394" s="385" t="s">
        <v>5</v>
      </c>
      <c r="C1394" s="385"/>
      <c r="D1394" s="385"/>
      <c r="E1394" s="385"/>
      <c r="F1394" s="385"/>
      <c r="G1394" s="385"/>
      <c r="H1394" s="385"/>
      <c r="I1394" s="385"/>
      <c r="J1394" s="385"/>
      <c r="K1394" s="385"/>
      <c r="L1394" s="385"/>
      <c r="M1394" s="385"/>
      <c r="N1394" s="385"/>
      <c r="O1394" s="385"/>
      <c r="P1394" s="9"/>
    </row>
    <row r="1395" spans="2:19" ht="15" thickBot="1" x14ac:dyDescent="0.35">
      <c r="B1395" s="386" t="s">
        <v>6</v>
      </c>
      <c r="C1395" s="387"/>
      <c r="D1395" s="387"/>
      <c r="E1395" s="387"/>
      <c r="F1395" s="387"/>
      <c r="G1395" s="388"/>
      <c r="H1395" s="386" t="s">
        <v>7</v>
      </c>
      <c r="I1395" s="387"/>
      <c r="J1395" s="388"/>
      <c r="K1395" s="389" t="s">
        <v>8</v>
      </c>
      <c r="L1395" s="390"/>
      <c r="M1395" s="390"/>
      <c r="N1395" s="389" t="s">
        <v>9</v>
      </c>
      <c r="O1395" s="391"/>
      <c r="P1395" s="9"/>
    </row>
    <row r="1396" spans="2:19" ht="40.200000000000003" thickBot="1" x14ac:dyDescent="0.35">
      <c r="B1396" s="12" t="s">
        <v>10</v>
      </c>
      <c r="C1396" s="13" t="s">
        <v>11</v>
      </c>
      <c r="D1396" s="13" t="s">
        <v>12</v>
      </c>
      <c r="E1396" s="13" t="s">
        <v>13</v>
      </c>
      <c r="F1396" s="13" t="s">
        <v>14</v>
      </c>
      <c r="G1396" s="14" t="s">
        <v>15</v>
      </c>
      <c r="H1396" s="12" t="s">
        <v>16</v>
      </c>
      <c r="I1396" s="15" t="s">
        <v>17</v>
      </c>
      <c r="J1396" s="14" t="s">
        <v>18</v>
      </c>
      <c r="K1396" s="16" t="s">
        <v>19</v>
      </c>
      <c r="L1396" s="17" t="s">
        <v>20</v>
      </c>
      <c r="M1396" s="18" t="s">
        <v>21</v>
      </c>
      <c r="N1396" s="392" t="s">
        <v>22</v>
      </c>
      <c r="O1396" s="393"/>
      <c r="P1396" s="20"/>
    </row>
    <row r="1397" spans="2:19" x14ac:dyDescent="0.3">
      <c r="B1397" s="21">
        <v>13</v>
      </c>
      <c r="C1397" s="22"/>
      <c r="D1397" s="22"/>
      <c r="E1397" s="23" t="s">
        <v>2006</v>
      </c>
      <c r="F1397" s="24"/>
      <c r="G1397" s="25" t="s">
        <v>24</v>
      </c>
      <c r="H1397" s="26" t="s">
        <v>2007</v>
      </c>
      <c r="I1397" s="27" t="s">
        <v>2008</v>
      </c>
      <c r="J1397" s="28">
        <v>11551.6</v>
      </c>
      <c r="K1397" s="29">
        <v>75170</v>
      </c>
      <c r="L1397" s="29">
        <v>31376</v>
      </c>
      <c r="M1397">
        <v>986</v>
      </c>
      <c r="N1397" s="394"/>
      <c r="O1397" s="395"/>
      <c r="P1397" s="30"/>
    </row>
    <row r="1398" spans="2:19" x14ac:dyDescent="0.3">
      <c r="B1398" s="31"/>
      <c r="C1398" s="32"/>
      <c r="D1398" s="32"/>
      <c r="E1398" s="23"/>
      <c r="F1398" s="24"/>
      <c r="G1398" s="25"/>
      <c r="H1398" s="26"/>
      <c r="I1398" s="27"/>
      <c r="J1398" s="28"/>
      <c r="K1398" s="33"/>
      <c r="L1398" s="34"/>
      <c r="M1398" s="35"/>
      <c r="N1398" s="381"/>
      <c r="O1398" s="382"/>
      <c r="P1398" s="30"/>
    </row>
    <row r="1399" spans="2:19" x14ac:dyDescent="0.3">
      <c r="B1399" s="31"/>
      <c r="C1399" s="32"/>
      <c r="D1399" s="32"/>
      <c r="E1399" s="23"/>
      <c r="F1399" s="24"/>
      <c r="G1399" s="25"/>
      <c r="H1399" s="26"/>
      <c r="I1399" s="27"/>
      <c r="J1399" s="28"/>
      <c r="K1399" s="33"/>
      <c r="L1399" s="34"/>
      <c r="M1399" s="35"/>
      <c r="N1399" s="381"/>
      <c r="O1399" s="382"/>
      <c r="P1399" s="30"/>
    </row>
    <row r="1400" spans="2:19" x14ac:dyDescent="0.3">
      <c r="B1400" s="31"/>
      <c r="C1400" s="32"/>
      <c r="D1400" s="32"/>
      <c r="E1400" s="23"/>
      <c r="F1400" s="24"/>
      <c r="G1400" s="25"/>
      <c r="H1400" s="26"/>
      <c r="I1400" s="27"/>
      <c r="J1400" s="28"/>
      <c r="K1400" s="33"/>
      <c r="L1400" s="34"/>
      <c r="M1400" s="35"/>
      <c r="N1400" s="381"/>
      <c r="O1400" s="382"/>
      <c r="P1400" s="30"/>
    </row>
    <row r="1401" spans="2:19" x14ac:dyDescent="0.3">
      <c r="B1401" s="31"/>
      <c r="C1401" s="32"/>
      <c r="D1401" s="32"/>
      <c r="E1401" s="36"/>
      <c r="F1401" s="37"/>
      <c r="G1401" s="38"/>
      <c r="H1401" s="39"/>
      <c r="I1401" s="40"/>
      <c r="J1401" s="41"/>
      <c r="K1401" s="42"/>
      <c r="L1401" s="43"/>
      <c r="M1401" s="44"/>
      <c r="N1401" s="381"/>
      <c r="O1401" s="382"/>
      <c r="P1401" s="30"/>
    </row>
    <row r="1402" spans="2:19" ht="15" thickBot="1" x14ac:dyDescent="0.35">
      <c r="B1402" s="45"/>
      <c r="C1402" s="46"/>
      <c r="D1402" s="46"/>
      <c r="E1402" s="47"/>
      <c r="F1402" s="48"/>
      <c r="G1402" s="49"/>
      <c r="H1402" s="50"/>
      <c r="I1402" s="51"/>
      <c r="J1402" s="52"/>
      <c r="K1402" s="53"/>
      <c r="L1402" s="54"/>
      <c r="M1402" s="55"/>
      <c r="N1402" s="396"/>
      <c r="O1402" s="397"/>
      <c r="P1402" s="30"/>
    </row>
    <row r="1405" spans="2:19" x14ac:dyDescent="0.3">
      <c r="B1405" s="58"/>
      <c r="C1405" s="398" t="s">
        <v>26</v>
      </c>
      <c r="D1405" s="398"/>
      <c r="E1405" s="398"/>
      <c r="F1405" s="398"/>
      <c r="G1405" s="398"/>
      <c r="H1405" s="398"/>
      <c r="I1405" s="398"/>
      <c r="J1405" s="398"/>
      <c r="K1405" s="398"/>
      <c r="L1405" s="398"/>
      <c r="M1405" s="398"/>
      <c r="N1405" s="398"/>
      <c r="O1405" s="398"/>
      <c r="P1405" s="398"/>
      <c r="Q1405" s="398"/>
      <c r="R1405" s="58"/>
      <c r="S1405" s="89"/>
    </row>
    <row r="1406" spans="2:19" ht="15" thickBot="1" x14ac:dyDescent="0.35">
      <c r="B1406" s="399" t="s">
        <v>27</v>
      </c>
      <c r="C1406" s="399"/>
      <c r="D1406" s="399"/>
      <c r="E1406" s="399"/>
      <c r="F1406" s="399"/>
      <c r="G1406" s="399"/>
      <c r="H1406" s="399"/>
      <c r="I1406" s="399"/>
      <c r="J1406" s="399"/>
      <c r="K1406" s="399"/>
      <c r="L1406" s="399"/>
      <c r="M1406" s="399"/>
      <c r="N1406" s="399"/>
      <c r="O1406" s="399"/>
      <c r="P1406" s="399"/>
      <c r="Q1406" s="399"/>
      <c r="R1406" s="399"/>
      <c r="S1406" s="399"/>
    </row>
    <row r="1407" spans="2:19" ht="32.25" customHeight="1" thickBot="1" x14ac:dyDescent="0.35">
      <c r="B1407" s="400" t="s">
        <v>28</v>
      </c>
      <c r="C1407" s="400"/>
      <c r="D1407" s="400"/>
      <c r="E1407" s="400"/>
      <c r="F1407" s="401"/>
      <c r="G1407" s="386" t="s">
        <v>29</v>
      </c>
      <c r="H1407" s="387"/>
      <c r="I1407" s="387"/>
      <c r="J1407" s="388"/>
      <c r="K1407" s="387" t="s">
        <v>30</v>
      </c>
      <c r="L1407" s="387"/>
      <c r="M1407" s="387"/>
      <c r="N1407" s="387"/>
      <c r="O1407" s="388"/>
      <c r="P1407" s="386" t="s">
        <v>31</v>
      </c>
      <c r="Q1407" s="388"/>
      <c r="R1407" s="400"/>
      <c r="S1407" s="400"/>
    </row>
    <row r="1408" spans="2:19" ht="53.4" thickBot="1" x14ac:dyDescent="0.35">
      <c r="B1408" s="402" t="s">
        <v>32</v>
      </c>
      <c r="C1408" s="403"/>
      <c r="D1408" s="59" t="s">
        <v>33</v>
      </c>
      <c r="E1408" s="60" t="s">
        <v>34</v>
      </c>
      <c r="F1408" s="14" t="s">
        <v>35</v>
      </c>
      <c r="G1408" s="12" t="s">
        <v>36</v>
      </c>
      <c r="H1408" s="61" t="s">
        <v>37</v>
      </c>
      <c r="I1408" s="18" t="s">
        <v>38</v>
      </c>
      <c r="J1408" s="14" t="s">
        <v>39</v>
      </c>
      <c r="K1408" s="62" t="s">
        <v>40</v>
      </c>
      <c r="L1408" s="59" t="s">
        <v>41</v>
      </c>
      <c r="M1408" s="59" t="s">
        <v>42</v>
      </c>
      <c r="N1408" s="60" t="s">
        <v>43</v>
      </c>
      <c r="O1408" s="63" t="s">
        <v>44</v>
      </c>
      <c r="P1408" s="64" t="s">
        <v>45</v>
      </c>
      <c r="Q1408" s="65" t="s">
        <v>46</v>
      </c>
      <c r="R1408" s="402"/>
      <c r="S1408" s="403"/>
    </row>
    <row r="1409" spans="2:19" ht="15" thickBot="1" x14ac:dyDescent="0.35">
      <c r="B1409" s="92" t="s">
        <v>470</v>
      </c>
      <c r="C1409" s="93" t="s">
        <v>163</v>
      </c>
      <c r="D1409" s="94" t="s">
        <v>65</v>
      </c>
      <c r="E1409" s="94" t="s">
        <v>64</v>
      </c>
      <c r="F1409" s="95" t="s">
        <v>2009</v>
      </c>
      <c r="G1409" s="94" t="s">
        <v>64</v>
      </c>
      <c r="H1409" s="94" t="s">
        <v>64</v>
      </c>
      <c r="I1409" s="94" t="s">
        <v>66</v>
      </c>
      <c r="J1409" s="94" t="s">
        <v>66</v>
      </c>
      <c r="K1409" s="96">
        <v>0</v>
      </c>
      <c r="L1409" s="96">
        <v>0</v>
      </c>
      <c r="M1409" s="96">
        <v>0</v>
      </c>
      <c r="N1409" s="96">
        <v>3</v>
      </c>
      <c r="O1409" s="96">
        <v>3</v>
      </c>
      <c r="P1409" s="96" t="s">
        <v>68</v>
      </c>
      <c r="Q1409" s="96" t="s">
        <v>68</v>
      </c>
      <c r="R1409" s="92"/>
      <c r="S1409" s="93"/>
    </row>
    <row r="1410" spans="2:19" ht="15" thickBot="1" x14ac:dyDescent="0.35">
      <c r="B1410" s="92" t="s">
        <v>566</v>
      </c>
      <c r="C1410" s="93" t="s">
        <v>163</v>
      </c>
      <c r="D1410" s="94" t="s">
        <v>65</v>
      </c>
      <c r="E1410" s="94" t="s">
        <v>64</v>
      </c>
      <c r="F1410" s="95">
        <v>2369650852201</v>
      </c>
      <c r="G1410" s="94" t="s">
        <v>64</v>
      </c>
      <c r="H1410" s="94" t="s">
        <v>64</v>
      </c>
      <c r="I1410" s="94" t="s">
        <v>66</v>
      </c>
      <c r="J1410" s="94" t="s">
        <v>66</v>
      </c>
      <c r="K1410" s="96">
        <v>0</v>
      </c>
      <c r="L1410" s="96">
        <v>0</v>
      </c>
      <c r="M1410" s="96">
        <v>0</v>
      </c>
      <c r="N1410" s="96">
        <v>3</v>
      </c>
      <c r="O1410" s="96">
        <v>3</v>
      </c>
      <c r="P1410" s="96" t="s">
        <v>68</v>
      </c>
      <c r="Q1410" s="96" t="s">
        <v>68</v>
      </c>
      <c r="R1410" s="92"/>
      <c r="S1410" s="93"/>
    </row>
    <row r="1411" spans="2:19" ht="15" thickBot="1" x14ac:dyDescent="0.35">
      <c r="B1411" s="92" t="s">
        <v>413</v>
      </c>
      <c r="C1411" s="93" t="s">
        <v>397</v>
      </c>
      <c r="D1411" s="94" t="s">
        <v>65</v>
      </c>
      <c r="E1411" s="94" t="s">
        <v>64</v>
      </c>
      <c r="F1411" s="95" t="s">
        <v>2010</v>
      </c>
      <c r="G1411" s="94" t="s">
        <v>64</v>
      </c>
      <c r="H1411" s="94" t="s">
        <v>64</v>
      </c>
      <c r="I1411" s="94" t="s">
        <v>66</v>
      </c>
      <c r="J1411" s="94" t="s">
        <v>66</v>
      </c>
      <c r="K1411" s="96">
        <v>0</v>
      </c>
      <c r="L1411" s="96">
        <v>0</v>
      </c>
      <c r="M1411" s="96">
        <v>0</v>
      </c>
      <c r="N1411" s="96">
        <v>3</v>
      </c>
      <c r="O1411" s="96">
        <v>3</v>
      </c>
      <c r="P1411" s="96" t="s">
        <v>68</v>
      </c>
      <c r="Q1411" s="96" t="s">
        <v>68</v>
      </c>
      <c r="R1411" s="92"/>
      <c r="S1411" s="93"/>
    </row>
    <row r="1412" spans="2:19" ht="15" thickBot="1" x14ac:dyDescent="0.35">
      <c r="B1412" s="92" t="s">
        <v>1561</v>
      </c>
      <c r="C1412" s="93" t="s">
        <v>2011</v>
      </c>
      <c r="D1412" s="94" t="s">
        <v>65</v>
      </c>
      <c r="E1412" s="94" t="s">
        <v>64</v>
      </c>
      <c r="F1412" s="95" t="s">
        <v>2012</v>
      </c>
      <c r="G1412" s="94" t="s">
        <v>64</v>
      </c>
      <c r="H1412" s="94" t="s">
        <v>64</v>
      </c>
      <c r="I1412" s="94" t="s">
        <v>66</v>
      </c>
      <c r="J1412" s="94" t="s">
        <v>66</v>
      </c>
      <c r="K1412" s="96">
        <v>0</v>
      </c>
      <c r="L1412" s="96">
        <v>0</v>
      </c>
      <c r="M1412" s="96">
        <v>0</v>
      </c>
      <c r="N1412" s="96">
        <v>3</v>
      </c>
      <c r="O1412" s="96">
        <v>3</v>
      </c>
      <c r="P1412" s="96" t="s">
        <v>68</v>
      </c>
      <c r="Q1412" s="96" t="s">
        <v>68</v>
      </c>
      <c r="R1412" s="92"/>
      <c r="S1412" s="93"/>
    </row>
    <row r="1413" spans="2:19" ht="15" thickBot="1" x14ac:dyDescent="0.35">
      <c r="B1413" s="92" t="s">
        <v>2013</v>
      </c>
      <c r="C1413" s="93" t="s">
        <v>2014</v>
      </c>
      <c r="D1413" s="94" t="s">
        <v>65</v>
      </c>
      <c r="E1413" s="94" t="s">
        <v>64</v>
      </c>
      <c r="F1413" s="95" t="s">
        <v>2015</v>
      </c>
      <c r="G1413" s="94" t="s">
        <v>64</v>
      </c>
      <c r="H1413" s="94" t="s">
        <v>64</v>
      </c>
      <c r="I1413" s="94" t="s">
        <v>66</v>
      </c>
      <c r="J1413" s="94" t="s">
        <v>66</v>
      </c>
      <c r="K1413" s="96">
        <v>0</v>
      </c>
      <c r="L1413" s="96">
        <v>0</v>
      </c>
      <c r="M1413" s="96">
        <v>0</v>
      </c>
      <c r="N1413" s="96">
        <v>3</v>
      </c>
      <c r="O1413" s="96">
        <v>3</v>
      </c>
      <c r="P1413" s="96" t="s">
        <v>68</v>
      </c>
      <c r="Q1413" s="96" t="s">
        <v>68</v>
      </c>
      <c r="R1413" s="92"/>
      <c r="S1413" s="93"/>
    </row>
    <row r="1414" spans="2:19" ht="15" thickBot="1" x14ac:dyDescent="0.35">
      <c r="B1414" s="92" t="s">
        <v>413</v>
      </c>
      <c r="C1414" s="93" t="s">
        <v>165</v>
      </c>
      <c r="D1414" s="94" t="s">
        <v>65</v>
      </c>
      <c r="E1414" s="94" t="s">
        <v>64</v>
      </c>
      <c r="F1414" s="95" t="s">
        <v>2016</v>
      </c>
      <c r="G1414" s="94" t="s">
        <v>64</v>
      </c>
      <c r="H1414" s="94" t="s">
        <v>64</v>
      </c>
      <c r="I1414" s="94" t="s">
        <v>66</v>
      </c>
      <c r="J1414" s="94" t="s">
        <v>66</v>
      </c>
      <c r="K1414" s="96">
        <v>0</v>
      </c>
      <c r="L1414" s="96">
        <v>0</v>
      </c>
      <c r="M1414" s="96">
        <v>0</v>
      </c>
      <c r="N1414" s="96">
        <v>3</v>
      </c>
      <c r="O1414" s="96">
        <v>3</v>
      </c>
      <c r="P1414" s="96" t="s">
        <v>68</v>
      </c>
      <c r="Q1414" s="96" t="s">
        <v>68</v>
      </c>
      <c r="R1414" s="92"/>
      <c r="S1414" s="93"/>
    </row>
    <row r="1415" spans="2:19" ht="15" thickBot="1" x14ac:dyDescent="0.35">
      <c r="B1415" s="92" t="s">
        <v>2017</v>
      </c>
      <c r="C1415" s="93" t="s">
        <v>533</v>
      </c>
      <c r="D1415" s="94" t="s">
        <v>65</v>
      </c>
      <c r="E1415" s="94" t="s">
        <v>64</v>
      </c>
      <c r="F1415" s="95" t="s">
        <v>2018</v>
      </c>
      <c r="G1415" s="94" t="s">
        <v>64</v>
      </c>
      <c r="H1415" s="94" t="s">
        <v>64</v>
      </c>
      <c r="I1415" s="94" t="s">
        <v>66</v>
      </c>
      <c r="J1415" s="94" t="s">
        <v>66</v>
      </c>
      <c r="K1415" s="96">
        <v>0</v>
      </c>
      <c r="L1415" s="96">
        <v>0</v>
      </c>
      <c r="M1415" s="96">
        <v>0</v>
      </c>
      <c r="N1415" s="96">
        <v>3</v>
      </c>
      <c r="O1415" s="96">
        <v>3</v>
      </c>
      <c r="P1415" s="96" t="s">
        <v>68</v>
      </c>
      <c r="Q1415" s="96" t="s">
        <v>68</v>
      </c>
      <c r="R1415" s="92"/>
      <c r="S1415" s="93"/>
    </row>
    <row r="1416" spans="2:19" ht="15" thickBot="1" x14ac:dyDescent="0.35">
      <c r="B1416" s="92" t="s">
        <v>2019</v>
      </c>
      <c r="C1416" s="93" t="s">
        <v>308</v>
      </c>
      <c r="D1416" s="94" t="s">
        <v>65</v>
      </c>
      <c r="E1416" s="94" t="s">
        <v>64</v>
      </c>
      <c r="F1416" s="95" t="s">
        <v>2020</v>
      </c>
      <c r="G1416" s="94" t="s">
        <v>64</v>
      </c>
      <c r="H1416" s="94" t="s">
        <v>64</v>
      </c>
      <c r="I1416" s="94" t="s">
        <v>66</v>
      </c>
      <c r="J1416" s="94" t="s">
        <v>66</v>
      </c>
      <c r="K1416" s="96">
        <v>0</v>
      </c>
      <c r="L1416" s="96">
        <v>0</v>
      </c>
      <c r="M1416" s="96">
        <v>0</v>
      </c>
      <c r="N1416" s="96">
        <v>3</v>
      </c>
      <c r="O1416" s="96">
        <v>3</v>
      </c>
      <c r="P1416" s="96" t="s">
        <v>68</v>
      </c>
      <c r="Q1416" s="96" t="s">
        <v>68</v>
      </c>
      <c r="R1416" s="92"/>
      <c r="S1416" s="93"/>
    </row>
    <row r="1417" spans="2:19" ht="15" thickBot="1" x14ac:dyDescent="0.35">
      <c r="B1417" s="92" t="s">
        <v>415</v>
      </c>
      <c r="C1417" s="93" t="s">
        <v>2021</v>
      </c>
      <c r="D1417" s="94" t="s">
        <v>65</v>
      </c>
      <c r="E1417" s="94" t="s">
        <v>64</v>
      </c>
      <c r="F1417" s="95" t="s">
        <v>2022</v>
      </c>
      <c r="G1417" s="94" t="s">
        <v>64</v>
      </c>
      <c r="H1417" s="94" t="s">
        <v>64</v>
      </c>
      <c r="I1417" s="94" t="s">
        <v>66</v>
      </c>
      <c r="J1417" s="94" t="s">
        <v>66</v>
      </c>
      <c r="K1417" s="96">
        <v>0</v>
      </c>
      <c r="L1417" s="96">
        <v>0</v>
      </c>
      <c r="M1417" s="96">
        <v>0</v>
      </c>
      <c r="N1417" s="96">
        <v>3</v>
      </c>
      <c r="O1417" s="96">
        <v>3</v>
      </c>
      <c r="P1417" s="96" t="s">
        <v>68</v>
      </c>
      <c r="Q1417" s="96" t="s">
        <v>68</v>
      </c>
      <c r="R1417" s="92"/>
      <c r="S1417" s="93"/>
    </row>
    <row r="1418" spans="2:19" ht="15" thickBot="1" x14ac:dyDescent="0.35">
      <c r="B1418" s="92" t="s">
        <v>2023</v>
      </c>
      <c r="C1418" s="93" t="s">
        <v>165</v>
      </c>
      <c r="D1418" s="94" t="s">
        <v>65</v>
      </c>
      <c r="E1418" s="94" t="s">
        <v>64</v>
      </c>
      <c r="F1418" s="95" t="s">
        <v>2024</v>
      </c>
      <c r="G1418" s="94" t="s">
        <v>64</v>
      </c>
      <c r="H1418" s="94" t="s">
        <v>64</v>
      </c>
      <c r="I1418" s="94" t="s">
        <v>66</v>
      </c>
      <c r="J1418" s="94" t="s">
        <v>66</v>
      </c>
      <c r="K1418" s="96">
        <v>0</v>
      </c>
      <c r="L1418" s="96">
        <v>0</v>
      </c>
      <c r="M1418" s="96">
        <v>0</v>
      </c>
      <c r="N1418" s="96">
        <v>3</v>
      </c>
      <c r="O1418" s="96">
        <v>3</v>
      </c>
      <c r="P1418" s="96" t="s">
        <v>68</v>
      </c>
      <c r="Q1418" s="96" t="s">
        <v>68</v>
      </c>
      <c r="R1418" s="92"/>
      <c r="S1418" s="93"/>
    </row>
    <row r="1419" spans="2:19" ht="15" thickBot="1" x14ac:dyDescent="0.35">
      <c r="B1419" s="92" t="s">
        <v>525</v>
      </c>
      <c r="C1419" s="93" t="s">
        <v>2025</v>
      </c>
      <c r="D1419" s="94" t="s">
        <v>65</v>
      </c>
      <c r="E1419" s="94" t="s">
        <v>64</v>
      </c>
      <c r="F1419" s="95" t="s">
        <v>2026</v>
      </c>
      <c r="G1419" s="94" t="s">
        <v>64</v>
      </c>
      <c r="H1419" s="94" t="s">
        <v>64</v>
      </c>
      <c r="I1419" s="94" t="s">
        <v>66</v>
      </c>
      <c r="J1419" s="94" t="s">
        <v>66</v>
      </c>
      <c r="K1419" s="96">
        <v>0</v>
      </c>
      <c r="L1419" s="96">
        <v>0</v>
      </c>
      <c r="M1419" s="96">
        <v>0</v>
      </c>
      <c r="N1419" s="96">
        <v>3</v>
      </c>
      <c r="O1419" s="96">
        <v>3</v>
      </c>
      <c r="P1419" s="96" t="s">
        <v>68</v>
      </c>
      <c r="Q1419" s="96" t="s">
        <v>68</v>
      </c>
      <c r="R1419" s="92"/>
      <c r="S1419" s="93"/>
    </row>
    <row r="1420" spans="2:19" ht="15" thickBot="1" x14ac:dyDescent="0.35">
      <c r="B1420" s="92" t="s">
        <v>2027</v>
      </c>
      <c r="C1420" s="93" t="s">
        <v>2028</v>
      </c>
      <c r="D1420" s="94" t="s">
        <v>65</v>
      </c>
      <c r="E1420" s="94" t="s">
        <v>64</v>
      </c>
      <c r="F1420" s="95" t="s">
        <v>2029</v>
      </c>
      <c r="G1420" s="94" t="s">
        <v>64</v>
      </c>
      <c r="H1420" s="94" t="s">
        <v>64</v>
      </c>
      <c r="I1420" s="94" t="s">
        <v>66</v>
      </c>
      <c r="J1420" s="94" t="s">
        <v>66</v>
      </c>
      <c r="K1420" s="96">
        <v>0</v>
      </c>
      <c r="L1420" s="96">
        <v>0</v>
      </c>
      <c r="M1420" s="96">
        <v>0</v>
      </c>
      <c r="N1420" s="96">
        <v>3</v>
      </c>
      <c r="O1420" s="96">
        <v>3</v>
      </c>
      <c r="P1420" s="96" t="s">
        <v>68</v>
      </c>
      <c r="Q1420" s="96" t="s">
        <v>68</v>
      </c>
      <c r="R1420" s="92"/>
      <c r="S1420" s="93"/>
    </row>
    <row r="1421" spans="2:19" ht="15" thickBot="1" x14ac:dyDescent="0.35">
      <c r="B1421" s="92" t="s">
        <v>2030</v>
      </c>
      <c r="C1421" s="93" t="s">
        <v>2031</v>
      </c>
      <c r="D1421" s="94" t="s">
        <v>65</v>
      </c>
      <c r="E1421" s="94" t="s">
        <v>64</v>
      </c>
      <c r="F1421" s="95" t="s">
        <v>2032</v>
      </c>
      <c r="G1421" s="94" t="s">
        <v>64</v>
      </c>
      <c r="H1421" s="94" t="s">
        <v>64</v>
      </c>
      <c r="I1421" s="94" t="s">
        <v>66</v>
      </c>
      <c r="J1421" s="94" t="s">
        <v>66</v>
      </c>
      <c r="K1421" s="96">
        <v>0</v>
      </c>
      <c r="L1421" s="96">
        <v>0</v>
      </c>
      <c r="M1421" s="96">
        <v>0</v>
      </c>
      <c r="N1421" s="96">
        <v>3</v>
      </c>
      <c r="O1421" s="96">
        <v>3</v>
      </c>
      <c r="P1421" s="96" t="s">
        <v>68</v>
      </c>
      <c r="Q1421" s="96" t="s">
        <v>68</v>
      </c>
      <c r="R1421" s="92"/>
      <c r="S1421" s="93"/>
    </row>
    <row r="1422" spans="2:19" ht="15" thickBot="1" x14ac:dyDescent="0.35">
      <c r="B1422" s="92" t="s">
        <v>2033</v>
      </c>
      <c r="C1422" s="93" t="s">
        <v>1980</v>
      </c>
      <c r="D1422" s="94" t="s">
        <v>65</v>
      </c>
      <c r="E1422" s="94" t="s">
        <v>64</v>
      </c>
      <c r="F1422" s="95" t="s">
        <v>2034</v>
      </c>
      <c r="G1422" s="94" t="s">
        <v>64</v>
      </c>
      <c r="H1422" s="94" t="s">
        <v>64</v>
      </c>
      <c r="I1422" s="94" t="s">
        <v>66</v>
      </c>
      <c r="J1422" s="94" t="s">
        <v>66</v>
      </c>
      <c r="K1422" s="96">
        <v>0</v>
      </c>
      <c r="L1422" s="96">
        <v>0</v>
      </c>
      <c r="M1422" s="96">
        <v>0</v>
      </c>
      <c r="N1422" s="96">
        <v>3</v>
      </c>
      <c r="O1422" s="96">
        <v>3</v>
      </c>
      <c r="P1422" s="96" t="s">
        <v>68</v>
      </c>
      <c r="Q1422" s="96" t="s">
        <v>68</v>
      </c>
      <c r="R1422" s="92"/>
      <c r="S1422" s="93"/>
    </row>
    <row r="1423" spans="2:19" ht="15" thickBot="1" x14ac:dyDescent="0.35">
      <c r="B1423" s="92" t="s">
        <v>2035</v>
      </c>
      <c r="C1423" s="93" t="s">
        <v>426</v>
      </c>
      <c r="D1423" s="94" t="s">
        <v>65</v>
      </c>
      <c r="E1423" s="94" t="s">
        <v>64</v>
      </c>
      <c r="F1423" s="95" t="s">
        <v>2036</v>
      </c>
      <c r="G1423" s="94" t="s">
        <v>64</v>
      </c>
      <c r="H1423" s="94" t="s">
        <v>64</v>
      </c>
      <c r="I1423" s="94" t="s">
        <v>66</v>
      </c>
      <c r="J1423" s="94" t="s">
        <v>66</v>
      </c>
      <c r="K1423" s="96">
        <v>0</v>
      </c>
      <c r="L1423" s="96">
        <v>0</v>
      </c>
      <c r="M1423" s="96">
        <v>0</v>
      </c>
      <c r="N1423" s="96">
        <v>3</v>
      </c>
      <c r="O1423" s="96">
        <v>3</v>
      </c>
      <c r="P1423" s="96" t="s">
        <v>68</v>
      </c>
      <c r="Q1423" s="96" t="s">
        <v>68</v>
      </c>
      <c r="R1423" s="92"/>
      <c r="S1423" s="93"/>
    </row>
    <row r="1424" spans="2:19" ht="15" thickBot="1" x14ac:dyDescent="0.35">
      <c r="B1424" s="92" t="s">
        <v>415</v>
      </c>
      <c r="C1424" s="93" t="s">
        <v>402</v>
      </c>
      <c r="D1424" s="94" t="s">
        <v>65</v>
      </c>
      <c r="E1424" s="94" t="s">
        <v>64</v>
      </c>
      <c r="F1424" s="95" t="s">
        <v>2037</v>
      </c>
      <c r="G1424" s="94" t="s">
        <v>64</v>
      </c>
      <c r="H1424" s="94" t="s">
        <v>64</v>
      </c>
      <c r="I1424" s="94" t="s">
        <v>66</v>
      </c>
      <c r="J1424" s="94" t="s">
        <v>66</v>
      </c>
      <c r="K1424" s="96">
        <v>0</v>
      </c>
      <c r="L1424" s="96">
        <v>0</v>
      </c>
      <c r="M1424" s="96">
        <v>0</v>
      </c>
      <c r="N1424" s="96">
        <v>3</v>
      </c>
      <c r="O1424" s="96">
        <v>3</v>
      </c>
      <c r="P1424" s="96" t="s">
        <v>68</v>
      </c>
      <c r="Q1424" s="96" t="s">
        <v>68</v>
      </c>
      <c r="R1424" s="92"/>
      <c r="S1424" s="93"/>
    </row>
    <row r="1425" spans="2:19" ht="15" thickBot="1" x14ac:dyDescent="0.35">
      <c r="B1425" s="92" t="s">
        <v>2038</v>
      </c>
      <c r="C1425" s="93" t="s">
        <v>2039</v>
      </c>
      <c r="D1425" s="94" t="s">
        <v>65</v>
      </c>
      <c r="E1425" s="94" t="s">
        <v>64</v>
      </c>
      <c r="F1425" s="95" t="s">
        <v>2040</v>
      </c>
      <c r="G1425" s="94" t="s">
        <v>64</v>
      </c>
      <c r="H1425" s="94" t="s">
        <v>64</v>
      </c>
      <c r="I1425" s="94" t="s">
        <v>66</v>
      </c>
      <c r="J1425" s="94" t="s">
        <v>66</v>
      </c>
      <c r="K1425" s="96">
        <v>0</v>
      </c>
      <c r="L1425" s="96">
        <v>0</v>
      </c>
      <c r="M1425" s="96">
        <v>0</v>
      </c>
      <c r="N1425" s="96">
        <v>3</v>
      </c>
      <c r="O1425" s="96">
        <v>3</v>
      </c>
      <c r="P1425" s="96" t="s">
        <v>68</v>
      </c>
      <c r="Q1425" s="96" t="s">
        <v>68</v>
      </c>
      <c r="R1425" s="92"/>
      <c r="S1425" s="93"/>
    </row>
    <row r="1426" spans="2:19" ht="15" thickBot="1" x14ac:dyDescent="0.35">
      <c r="B1426" s="92" t="s">
        <v>547</v>
      </c>
      <c r="C1426" s="93" t="s">
        <v>2041</v>
      </c>
      <c r="D1426" s="94" t="s">
        <v>65</v>
      </c>
      <c r="E1426" s="94" t="s">
        <v>64</v>
      </c>
      <c r="F1426" s="95" t="s">
        <v>2042</v>
      </c>
      <c r="G1426" s="94" t="s">
        <v>64</v>
      </c>
      <c r="H1426" s="94" t="s">
        <v>64</v>
      </c>
      <c r="I1426" s="94" t="s">
        <v>66</v>
      </c>
      <c r="J1426" s="94" t="s">
        <v>66</v>
      </c>
      <c r="K1426" s="96">
        <v>0</v>
      </c>
      <c r="L1426" s="96">
        <v>0</v>
      </c>
      <c r="M1426" s="96">
        <v>0</v>
      </c>
      <c r="N1426" s="96">
        <v>3</v>
      </c>
      <c r="O1426" s="96">
        <v>3</v>
      </c>
      <c r="P1426" s="96" t="s">
        <v>68</v>
      </c>
      <c r="Q1426" s="96" t="s">
        <v>68</v>
      </c>
      <c r="R1426" s="92"/>
      <c r="S1426" s="93"/>
    </row>
    <row r="1427" spans="2:19" ht="15" thickBot="1" x14ac:dyDescent="0.35">
      <c r="B1427" s="92" t="s">
        <v>2043</v>
      </c>
      <c r="C1427" s="93" t="s">
        <v>2044</v>
      </c>
      <c r="D1427" s="94" t="s">
        <v>65</v>
      </c>
      <c r="E1427" s="94" t="s">
        <v>64</v>
      </c>
      <c r="F1427" s="95" t="s">
        <v>2045</v>
      </c>
      <c r="G1427" s="94" t="s">
        <v>64</v>
      </c>
      <c r="H1427" s="94" t="s">
        <v>64</v>
      </c>
      <c r="I1427" s="94" t="s">
        <v>66</v>
      </c>
      <c r="J1427" s="94" t="s">
        <v>66</v>
      </c>
      <c r="K1427" s="96">
        <v>0</v>
      </c>
      <c r="L1427" s="96">
        <v>0</v>
      </c>
      <c r="M1427" s="96">
        <v>0</v>
      </c>
      <c r="N1427" s="96">
        <v>3</v>
      </c>
      <c r="O1427" s="96">
        <v>3</v>
      </c>
      <c r="P1427" s="96" t="s">
        <v>68</v>
      </c>
      <c r="Q1427" s="96" t="s">
        <v>68</v>
      </c>
      <c r="R1427" s="92"/>
      <c r="S1427" s="93"/>
    </row>
    <row r="1428" spans="2:19" ht="15" thickBot="1" x14ac:dyDescent="0.35">
      <c r="B1428" s="92" t="s">
        <v>1371</v>
      </c>
      <c r="C1428" s="93" t="s">
        <v>2046</v>
      </c>
      <c r="D1428" s="94" t="s">
        <v>65</v>
      </c>
      <c r="E1428" s="94" t="s">
        <v>64</v>
      </c>
      <c r="F1428" s="95" t="s">
        <v>2047</v>
      </c>
      <c r="G1428" s="94" t="s">
        <v>64</v>
      </c>
      <c r="H1428" s="94" t="s">
        <v>64</v>
      </c>
      <c r="I1428" s="94" t="s">
        <v>66</v>
      </c>
      <c r="J1428" s="94" t="s">
        <v>66</v>
      </c>
      <c r="K1428" s="96">
        <v>5</v>
      </c>
      <c r="L1428" s="96">
        <v>0</v>
      </c>
      <c r="M1428" s="96">
        <v>0</v>
      </c>
      <c r="N1428" s="96">
        <v>0</v>
      </c>
      <c r="O1428" s="96">
        <v>5</v>
      </c>
      <c r="P1428" s="96" t="s">
        <v>68</v>
      </c>
      <c r="Q1428" s="96" t="s">
        <v>68</v>
      </c>
      <c r="R1428" s="92"/>
      <c r="S1428" s="93"/>
    </row>
    <row r="1429" spans="2:19" ht="15" thickBot="1" x14ac:dyDescent="0.35">
      <c r="B1429" s="92" t="s">
        <v>293</v>
      </c>
      <c r="C1429" s="93" t="s">
        <v>163</v>
      </c>
      <c r="D1429" s="94" t="s">
        <v>64</v>
      </c>
      <c r="E1429" s="94" t="s">
        <v>65</v>
      </c>
      <c r="F1429" s="95" t="s">
        <v>2048</v>
      </c>
      <c r="G1429" s="94" t="s">
        <v>64</v>
      </c>
      <c r="H1429" s="94" t="s">
        <v>64</v>
      </c>
      <c r="I1429" s="94" t="s">
        <v>66</v>
      </c>
      <c r="J1429" s="94" t="s">
        <v>66</v>
      </c>
      <c r="K1429" s="96">
        <v>0</v>
      </c>
      <c r="L1429" s="96">
        <v>0</v>
      </c>
      <c r="M1429" s="96">
        <v>0</v>
      </c>
      <c r="N1429" s="96">
        <v>3</v>
      </c>
      <c r="O1429" s="96">
        <v>3</v>
      </c>
      <c r="P1429" s="96" t="s">
        <v>68</v>
      </c>
      <c r="Q1429" s="96" t="s">
        <v>68</v>
      </c>
      <c r="R1429" s="92"/>
      <c r="S1429" s="93"/>
    </row>
    <row r="1430" spans="2:19" ht="15" thickBot="1" x14ac:dyDescent="0.35">
      <c r="B1430" s="92" t="s">
        <v>354</v>
      </c>
      <c r="C1430" s="93" t="s">
        <v>2049</v>
      </c>
      <c r="D1430" s="94" t="s">
        <v>64</v>
      </c>
      <c r="E1430" s="94" t="s">
        <v>65</v>
      </c>
      <c r="F1430" s="95" t="s">
        <v>2050</v>
      </c>
      <c r="G1430" s="94" t="s">
        <v>64</v>
      </c>
      <c r="H1430" s="94" t="s">
        <v>64</v>
      </c>
      <c r="I1430" s="94" t="s">
        <v>66</v>
      </c>
      <c r="J1430" s="94" t="s">
        <v>66</v>
      </c>
      <c r="K1430" s="96">
        <v>0</v>
      </c>
      <c r="L1430" s="96">
        <v>0</v>
      </c>
      <c r="M1430" s="96">
        <v>0</v>
      </c>
      <c r="N1430" s="96">
        <v>3</v>
      </c>
      <c r="O1430" s="96">
        <v>3</v>
      </c>
      <c r="P1430" s="96" t="s">
        <v>68</v>
      </c>
      <c r="Q1430" s="96" t="s">
        <v>68</v>
      </c>
      <c r="R1430" s="92"/>
      <c r="S1430" s="93"/>
    </row>
    <row r="1431" spans="2:19" ht="15" thickBot="1" x14ac:dyDescent="0.35">
      <c r="B1431" s="92" t="s">
        <v>472</v>
      </c>
      <c r="C1431" s="93" t="s">
        <v>2051</v>
      </c>
      <c r="D1431" s="94" t="s">
        <v>65</v>
      </c>
      <c r="E1431" s="94" t="s">
        <v>64</v>
      </c>
      <c r="F1431" s="95" t="s">
        <v>2052</v>
      </c>
      <c r="G1431" s="94" t="s">
        <v>64</v>
      </c>
      <c r="H1431" s="94" t="s">
        <v>64</v>
      </c>
      <c r="I1431" s="94" t="s">
        <v>66</v>
      </c>
      <c r="J1431" s="94" t="s">
        <v>66</v>
      </c>
      <c r="K1431" s="96">
        <v>5</v>
      </c>
      <c r="L1431" s="96">
        <v>0</v>
      </c>
      <c r="M1431" s="96">
        <v>0</v>
      </c>
      <c r="N1431" s="96">
        <v>0</v>
      </c>
      <c r="O1431" s="96">
        <v>5</v>
      </c>
      <c r="P1431" s="96" t="s">
        <v>68</v>
      </c>
      <c r="Q1431" s="96" t="s">
        <v>68</v>
      </c>
      <c r="R1431" s="92"/>
      <c r="S1431" s="93"/>
    </row>
    <row r="1432" spans="2:19" ht="15" thickBot="1" x14ac:dyDescent="0.35">
      <c r="B1432" s="92" t="s">
        <v>546</v>
      </c>
      <c r="C1432" s="93" t="s">
        <v>2053</v>
      </c>
      <c r="D1432" s="94" t="s">
        <v>65</v>
      </c>
      <c r="E1432" s="94" t="s">
        <v>64</v>
      </c>
      <c r="F1432" s="95" t="s">
        <v>2054</v>
      </c>
      <c r="G1432" s="94" t="s">
        <v>64</v>
      </c>
      <c r="H1432" s="94" t="s">
        <v>64</v>
      </c>
      <c r="I1432" s="94" t="s">
        <v>66</v>
      </c>
      <c r="J1432" s="94" t="s">
        <v>66</v>
      </c>
      <c r="K1432" s="96">
        <v>0</v>
      </c>
      <c r="L1432" s="96">
        <v>0</v>
      </c>
      <c r="M1432" s="96">
        <v>0</v>
      </c>
      <c r="N1432" s="96">
        <v>3</v>
      </c>
      <c r="O1432" s="96">
        <v>3</v>
      </c>
      <c r="P1432" s="96" t="s">
        <v>68</v>
      </c>
      <c r="Q1432" s="96" t="s">
        <v>68</v>
      </c>
      <c r="R1432" s="92"/>
      <c r="S1432" s="93"/>
    </row>
    <row r="1433" spans="2:19" ht="15" thickBot="1" x14ac:dyDescent="0.35">
      <c r="B1433" s="92" t="s">
        <v>410</v>
      </c>
      <c r="C1433" s="93" t="s">
        <v>2055</v>
      </c>
      <c r="D1433" s="94" t="s">
        <v>65</v>
      </c>
      <c r="E1433" s="94" t="s">
        <v>64</v>
      </c>
      <c r="F1433" s="95" t="s">
        <v>2056</v>
      </c>
      <c r="G1433" s="94" t="s">
        <v>64</v>
      </c>
      <c r="H1433" s="94" t="s">
        <v>64</v>
      </c>
      <c r="I1433" s="94" t="s">
        <v>66</v>
      </c>
      <c r="J1433" s="94" t="s">
        <v>66</v>
      </c>
      <c r="K1433" s="96">
        <v>0</v>
      </c>
      <c r="L1433" s="96">
        <v>0</v>
      </c>
      <c r="M1433" s="96">
        <v>0</v>
      </c>
      <c r="N1433" s="96">
        <v>3</v>
      </c>
      <c r="O1433" s="96">
        <v>3</v>
      </c>
      <c r="P1433" s="96" t="s">
        <v>68</v>
      </c>
      <c r="Q1433" s="96" t="s">
        <v>68</v>
      </c>
      <c r="R1433" s="92"/>
      <c r="S1433" s="93"/>
    </row>
    <row r="1434" spans="2:19" x14ac:dyDescent="0.3">
      <c r="B1434" s="92" t="s">
        <v>2057</v>
      </c>
      <c r="C1434" s="93" t="s">
        <v>308</v>
      </c>
      <c r="D1434" s="94" t="s">
        <v>65</v>
      </c>
      <c r="E1434" s="94" t="s">
        <v>64</v>
      </c>
      <c r="F1434" s="95" t="s">
        <v>2058</v>
      </c>
      <c r="G1434" s="94" t="s">
        <v>64</v>
      </c>
      <c r="H1434" s="94" t="s">
        <v>64</v>
      </c>
      <c r="I1434" s="94" t="s">
        <v>66</v>
      </c>
      <c r="J1434" s="94" t="s">
        <v>66</v>
      </c>
      <c r="K1434" s="96">
        <v>0</v>
      </c>
      <c r="L1434" s="96">
        <v>0</v>
      </c>
      <c r="M1434" s="96">
        <v>0</v>
      </c>
      <c r="N1434" s="96">
        <v>3</v>
      </c>
      <c r="O1434" s="96">
        <v>3</v>
      </c>
      <c r="P1434" s="96" t="s">
        <v>68</v>
      </c>
      <c r="Q1434" s="96" t="s">
        <v>68</v>
      </c>
      <c r="R1434" s="92"/>
      <c r="S1434" s="93"/>
    </row>
    <row r="1437" spans="2:19" ht="15.6" x14ac:dyDescent="0.3">
      <c r="B1437" s="383" t="s">
        <v>0</v>
      </c>
      <c r="C1437" s="383"/>
      <c r="D1437" s="383"/>
      <c r="E1437" s="383"/>
      <c r="F1437" s="383"/>
      <c r="G1437" s="383"/>
      <c r="H1437" s="383"/>
      <c r="I1437" s="383"/>
      <c r="J1437" s="383"/>
      <c r="K1437" s="383"/>
      <c r="L1437" s="383"/>
      <c r="M1437" s="383"/>
      <c r="N1437" s="383"/>
      <c r="O1437" s="383"/>
      <c r="P1437" s="383"/>
    </row>
    <row r="1438" spans="2:19" x14ac:dyDescent="0.3">
      <c r="B1438" s="2" t="s">
        <v>1</v>
      </c>
      <c r="C1438" s="384"/>
      <c r="D1438" s="384"/>
      <c r="E1438" s="384"/>
      <c r="F1438" s="384"/>
      <c r="G1438" s="384"/>
      <c r="H1438" s="384"/>
      <c r="I1438" s="384"/>
      <c r="J1438" s="384"/>
      <c r="K1438" s="384"/>
      <c r="L1438" s="384"/>
      <c r="M1438" s="384"/>
      <c r="N1438" s="384"/>
      <c r="O1438" s="384"/>
      <c r="P1438" s="3"/>
    </row>
    <row r="1439" spans="2:19" x14ac:dyDescent="0.3">
      <c r="B1439" s="4"/>
      <c r="C1439" s="5"/>
      <c r="D1439" s="5"/>
      <c r="E1439" s="5"/>
      <c r="F1439" s="6"/>
      <c r="G1439" s="6"/>
      <c r="H1439" s="6"/>
      <c r="I1439" s="6"/>
      <c r="J1439" s="5"/>
      <c r="K1439" s="5"/>
      <c r="L1439" s="5"/>
      <c r="M1439" s="5"/>
      <c r="N1439" s="5"/>
      <c r="O1439" s="5"/>
      <c r="P1439" s="7"/>
    </row>
    <row r="1440" spans="2:19" x14ac:dyDescent="0.3">
      <c r="B1440" s="2" t="s">
        <v>3</v>
      </c>
      <c r="C1440" s="384"/>
      <c r="D1440" s="384"/>
      <c r="E1440" s="384"/>
      <c r="F1440" s="384"/>
      <c r="G1440" s="384"/>
      <c r="H1440" s="384"/>
      <c r="I1440" s="384"/>
      <c r="J1440" s="384"/>
      <c r="K1440" s="384"/>
      <c r="L1440" s="384"/>
      <c r="M1440" s="384"/>
      <c r="N1440" s="384"/>
      <c r="O1440" s="384"/>
      <c r="P1440" s="3"/>
    </row>
    <row r="1441" spans="2:19" ht="15" thickBot="1" x14ac:dyDescent="0.35">
      <c r="B1441" s="385" t="s">
        <v>5</v>
      </c>
      <c r="C1441" s="385"/>
      <c r="D1441" s="385"/>
      <c r="E1441" s="385"/>
      <c r="F1441" s="385"/>
      <c r="G1441" s="385"/>
      <c r="H1441" s="385"/>
      <c r="I1441" s="385"/>
      <c r="J1441" s="385"/>
      <c r="K1441" s="385"/>
      <c r="L1441" s="385"/>
      <c r="M1441" s="385"/>
      <c r="N1441" s="385"/>
      <c r="O1441" s="385"/>
      <c r="P1441" s="9"/>
    </row>
    <row r="1442" spans="2:19" ht="15" thickBot="1" x14ac:dyDescent="0.35">
      <c r="B1442" s="386" t="s">
        <v>6</v>
      </c>
      <c r="C1442" s="387"/>
      <c r="D1442" s="387"/>
      <c r="E1442" s="387"/>
      <c r="F1442" s="387"/>
      <c r="G1442" s="388"/>
      <c r="H1442" s="386" t="s">
        <v>7</v>
      </c>
      <c r="I1442" s="387"/>
      <c r="J1442" s="388"/>
      <c r="K1442" s="389" t="s">
        <v>8</v>
      </c>
      <c r="L1442" s="390"/>
      <c r="M1442" s="390"/>
      <c r="N1442" s="389" t="s">
        <v>9</v>
      </c>
      <c r="O1442" s="391"/>
      <c r="P1442" s="9"/>
    </row>
    <row r="1443" spans="2:19" ht="40.200000000000003" thickBot="1" x14ac:dyDescent="0.35">
      <c r="B1443" s="12" t="s">
        <v>10</v>
      </c>
      <c r="C1443" s="13" t="s">
        <v>11</v>
      </c>
      <c r="D1443" s="13" t="s">
        <v>12</v>
      </c>
      <c r="E1443" s="13" t="s">
        <v>13</v>
      </c>
      <c r="F1443" s="13" t="s">
        <v>14</v>
      </c>
      <c r="G1443" s="14" t="s">
        <v>15</v>
      </c>
      <c r="H1443" s="12" t="s">
        <v>16</v>
      </c>
      <c r="I1443" s="15" t="s">
        <v>17</v>
      </c>
      <c r="J1443" s="14" t="s">
        <v>18</v>
      </c>
      <c r="K1443" s="16" t="s">
        <v>19</v>
      </c>
      <c r="L1443" s="17" t="s">
        <v>20</v>
      </c>
      <c r="M1443" s="18" t="s">
        <v>21</v>
      </c>
      <c r="N1443" s="392" t="s">
        <v>22</v>
      </c>
      <c r="O1443" s="393"/>
      <c r="P1443" s="20"/>
    </row>
    <row r="1444" spans="2:19" x14ac:dyDescent="0.3">
      <c r="B1444" s="21">
        <v>13</v>
      </c>
      <c r="C1444" s="22"/>
      <c r="D1444" s="22"/>
      <c r="E1444" s="23" t="s">
        <v>2006</v>
      </c>
      <c r="F1444" s="24"/>
      <c r="G1444" s="25" t="s">
        <v>24</v>
      </c>
      <c r="H1444" s="26" t="s">
        <v>2059</v>
      </c>
      <c r="I1444" s="27" t="s">
        <v>2060</v>
      </c>
      <c r="J1444" s="28">
        <v>16161.9</v>
      </c>
      <c r="K1444" s="29">
        <v>62975</v>
      </c>
      <c r="L1444" s="29">
        <v>17940</v>
      </c>
      <c r="M1444">
        <v>660</v>
      </c>
      <c r="N1444" s="394"/>
      <c r="O1444" s="395"/>
      <c r="P1444" s="30"/>
    </row>
    <row r="1445" spans="2:19" x14ac:dyDescent="0.3">
      <c r="B1445" s="31"/>
      <c r="C1445" s="32"/>
      <c r="D1445" s="32"/>
      <c r="E1445" s="23"/>
      <c r="F1445" s="24"/>
      <c r="G1445" s="25"/>
      <c r="H1445" s="26"/>
      <c r="I1445" s="27"/>
      <c r="J1445" s="28"/>
      <c r="K1445" s="33"/>
      <c r="L1445" s="34"/>
      <c r="M1445" s="35"/>
      <c r="N1445" s="381"/>
      <c r="O1445" s="382"/>
      <c r="P1445" s="30"/>
    </row>
    <row r="1446" spans="2:19" x14ac:dyDescent="0.3">
      <c r="B1446" s="31"/>
      <c r="C1446" s="32"/>
      <c r="D1446" s="32"/>
      <c r="E1446" s="23"/>
      <c r="F1446" s="24"/>
      <c r="G1446" s="25"/>
      <c r="H1446" s="26"/>
      <c r="I1446" s="27"/>
      <c r="J1446" s="28"/>
      <c r="K1446" s="33"/>
      <c r="L1446" s="34"/>
      <c r="M1446" s="35"/>
      <c r="N1446" s="381"/>
      <c r="O1446" s="382"/>
      <c r="P1446" s="30"/>
    </row>
    <row r="1447" spans="2:19" x14ac:dyDescent="0.3">
      <c r="B1447" s="31"/>
      <c r="C1447" s="32"/>
      <c r="D1447" s="32"/>
      <c r="E1447" s="23"/>
      <c r="F1447" s="24"/>
      <c r="G1447" s="25"/>
      <c r="H1447" s="26"/>
      <c r="I1447" s="27"/>
      <c r="J1447" s="28"/>
      <c r="K1447" s="33"/>
      <c r="L1447" s="34"/>
      <c r="M1447" s="35"/>
      <c r="N1447" s="381"/>
      <c r="O1447" s="382"/>
      <c r="P1447" s="30"/>
    </row>
    <row r="1448" spans="2:19" x14ac:dyDescent="0.3">
      <c r="B1448" s="31"/>
      <c r="C1448" s="32"/>
      <c r="D1448" s="32"/>
      <c r="E1448" s="36"/>
      <c r="F1448" s="37"/>
      <c r="G1448" s="38"/>
      <c r="H1448" s="39"/>
      <c r="I1448" s="40"/>
      <c r="J1448" s="41"/>
      <c r="K1448" s="42"/>
      <c r="L1448" s="43"/>
      <c r="M1448" s="44"/>
      <c r="N1448" s="381"/>
      <c r="O1448" s="382"/>
      <c r="P1448" s="30"/>
    </row>
    <row r="1449" spans="2:19" ht="15" thickBot="1" x14ac:dyDescent="0.35">
      <c r="B1449" s="45"/>
      <c r="C1449" s="46"/>
      <c r="D1449" s="46"/>
      <c r="E1449" s="47"/>
      <c r="F1449" s="48"/>
      <c r="G1449" s="49"/>
      <c r="H1449" s="50"/>
      <c r="I1449" s="51"/>
      <c r="J1449" s="52"/>
      <c r="K1449" s="53"/>
      <c r="L1449" s="54"/>
      <c r="M1449" s="55"/>
      <c r="N1449" s="396"/>
      <c r="O1449" s="397"/>
      <c r="P1449" s="30"/>
    </row>
    <row r="1452" spans="2:19" x14ac:dyDescent="0.3">
      <c r="C1452" s="398" t="s">
        <v>26</v>
      </c>
      <c r="D1452" s="398"/>
      <c r="E1452" s="398"/>
      <c r="F1452" s="398"/>
      <c r="G1452" s="398"/>
      <c r="H1452" s="398"/>
      <c r="I1452" s="398"/>
      <c r="J1452" s="398"/>
      <c r="K1452" s="398"/>
      <c r="L1452" s="398"/>
      <c r="M1452" s="398"/>
      <c r="N1452" s="398"/>
      <c r="O1452" s="398"/>
      <c r="P1452" s="398"/>
      <c r="Q1452" s="398"/>
      <c r="S1452" s="89"/>
    </row>
    <row r="1453" spans="2:19" ht="15" thickBot="1" x14ac:dyDescent="0.35">
      <c r="B1453" s="399" t="s">
        <v>27</v>
      </c>
      <c r="C1453" s="399"/>
      <c r="D1453" s="399"/>
      <c r="E1453" s="399"/>
      <c r="F1453" s="399"/>
      <c r="G1453" s="399"/>
      <c r="H1453" s="399"/>
      <c r="I1453" s="399"/>
      <c r="J1453" s="399"/>
      <c r="K1453" s="399"/>
      <c r="L1453" s="399"/>
      <c r="M1453" s="399"/>
      <c r="N1453" s="399"/>
      <c r="O1453" s="399"/>
      <c r="P1453" s="399"/>
      <c r="Q1453" s="399"/>
      <c r="R1453" s="399"/>
      <c r="S1453" s="399"/>
    </row>
    <row r="1454" spans="2:19" ht="34.5" customHeight="1" thickBot="1" x14ac:dyDescent="0.35">
      <c r="B1454" s="400" t="s">
        <v>28</v>
      </c>
      <c r="C1454" s="400"/>
      <c r="D1454" s="400"/>
      <c r="E1454" s="400"/>
      <c r="F1454" s="401"/>
      <c r="G1454" s="386" t="s">
        <v>29</v>
      </c>
      <c r="H1454" s="387"/>
      <c r="I1454" s="387"/>
      <c r="J1454" s="388"/>
      <c r="K1454" s="387" t="s">
        <v>30</v>
      </c>
      <c r="L1454" s="387"/>
      <c r="M1454" s="387"/>
      <c r="N1454" s="387"/>
      <c r="O1454" s="388"/>
      <c r="P1454" s="386" t="s">
        <v>31</v>
      </c>
      <c r="Q1454" s="388"/>
      <c r="R1454" s="400"/>
      <c r="S1454" s="400"/>
    </row>
    <row r="1455" spans="2:19" ht="53.4" thickBot="1" x14ac:dyDescent="0.35">
      <c r="B1455" s="402" t="s">
        <v>32</v>
      </c>
      <c r="C1455" s="403"/>
      <c r="D1455" s="59" t="s">
        <v>33</v>
      </c>
      <c r="E1455" s="60" t="s">
        <v>34</v>
      </c>
      <c r="F1455" s="14" t="s">
        <v>35</v>
      </c>
      <c r="G1455" s="12" t="s">
        <v>36</v>
      </c>
      <c r="H1455" s="61" t="s">
        <v>37</v>
      </c>
      <c r="I1455" s="18" t="s">
        <v>38</v>
      </c>
      <c r="J1455" s="14" t="s">
        <v>39</v>
      </c>
      <c r="K1455" s="62" t="s">
        <v>40</v>
      </c>
      <c r="L1455" s="59" t="s">
        <v>41</v>
      </c>
      <c r="M1455" s="59" t="s">
        <v>42</v>
      </c>
      <c r="N1455" s="60" t="s">
        <v>43</v>
      </c>
      <c r="O1455" s="63" t="s">
        <v>44</v>
      </c>
      <c r="P1455" s="64" t="s">
        <v>45</v>
      </c>
      <c r="Q1455" s="65" t="s">
        <v>46</v>
      </c>
      <c r="R1455" s="402"/>
      <c r="S1455" s="403"/>
    </row>
    <row r="1456" spans="2:19" ht="15" thickBot="1" x14ac:dyDescent="0.35">
      <c r="B1456" s="92" t="s">
        <v>696</v>
      </c>
      <c r="C1456" s="93" t="s">
        <v>709</v>
      </c>
      <c r="D1456" s="94" t="s">
        <v>65</v>
      </c>
      <c r="E1456" s="94" t="s">
        <v>64</v>
      </c>
      <c r="F1456" s="95">
        <v>1787366861213</v>
      </c>
      <c r="G1456" s="94" t="s">
        <v>64</v>
      </c>
      <c r="H1456" s="94" t="s">
        <v>64</v>
      </c>
      <c r="I1456" s="94" t="s">
        <v>66</v>
      </c>
      <c r="J1456" s="94" t="s">
        <v>65</v>
      </c>
      <c r="K1456" s="96">
        <v>0</v>
      </c>
      <c r="L1456" s="96">
        <v>0</v>
      </c>
      <c r="M1456" s="96">
        <v>0</v>
      </c>
      <c r="N1456" s="96" t="s">
        <v>65</v>
      </c>
      <c r="O1456" s="96">
        <v>0</v>
      </c>
      <c r="P1456" s="96" t="s">
        <v>224</v>
      </c>
      <c r="Q1456" s="96" t="s">
        <v>224</v>
      </c>
      <c r="R1456" s="92"/>
      <c r="S1456" s="93"/>
    </row>
    <row r="1457" spans="2:19" ht="15" thickBot="1" x14ac:dyDescent="0.35">
      <c r="B1457" s="92" t="s">
        <v>724</v>
      </c>
      <c r="C1457" s="93" t="s">
        <v>2061</v>
      </c>
      <c r="D1457" s="94" t="s">
        <v>65</v>
      </c>
      <c r="E1457" s="94" t="s">
        <v>64</v>
      </c>
      <c r="F1457" s="95">
        <v>2307473020101</v>
      </c>
      <c r="G1457" s="94" t="s">
        <v>64</v>
      </c>
      <c r="H1457" s="94" t="s">
        <v>64</v>
      </c>
      <c r="I1457" s="94" t="s">
        <v>66</v>
      </c>
      <c r="J1457" s="94" t="s">
        <v>65</v>
      </c>
      <c r="K1457" s="96">
        <v>0</v>
      </c>
      <c r="L1457" s="96">
        <v>0</v>
      </c>
      <c r="M1457" s="96">
        <v>0</v>
      </c>
      <c r="N1457" s="96" t="s">
        <v>65</v>
      </c>
      <c r="O1457" s="96">
        <v>0</v>
      </c>
      <c r="P1457" s="96" t="s">
        <v>224</v>
      </c>
      <c r="Q1457" s="96" t="s">
        <v>224</v>
      </c>
      <c r="R1457" s="92"/>
      <c r="S1457" s="93"/>
    </row>
    <row r="1458" spans="2:19" ht="15" thickBot="1" x14ac:dyDescent="0.35">
      <c r="B1458" s="92" t="s">
        <v>2062</v>
      </c>
      <c r="C1458" s="93" t="s">
        <v>1140</v>
      </c>
      <c r="D1458" s="94" t="s">
        <v>65</v>
      </c>
      <c r="E1458" s="94" t="s">
        <v>64</v>
      </c>
      <c r="F1458" s="95">
        <v>1981251350306</v>
      </c>
      <c r="G1458" s="94" t="s">
        <v>64</v>
      </c>
      <c r="H1458" s="94" t="s">
        <v>64</v>
      </c>
      <c r="I1458" s="94" t="s">
        <v>66</v>
      </c>
      <c r="J1458" s="94" t="s">
        <v>65</v>
      </c>
      <c r="K1458" s="96">
        <v>0</v>
      </c>
      <c r="L1458" s="96">
        <v>0</v>
      </c>
      <c r="M1458" s="96">
        <v>0</v>
      </c>
      <c r="N1458" s="96" t="s">
        <v>65</v>
      </c>
      <c r="O1458" s="96">
        <v>0</v>
      </c>
      <c r="P1458" s="96" t="s">
        <v>224</v>
      </c>
      <c r="Q1458" s="96" t="s">
        <v>224</v>
      </c>
      <c r="R1458" s="92"/>
      <c r="S1458" s="93"/>
    </row>
    <row r="1459" spans="2:19" ht="15" thickBot="1" x14ac:dyDescent="0.35">
      <c r="B1459" s="92" t="s">
        <v>1255</v>
      </c>
      <c r="C1459" s="93" t="s">
        <v>2063</v>
      </c>
      <c r="D1459" s="94" t="s">
        <v>65</v>
      </c>
      <c r="E1459" s="94" t="s">
        <v>64</v>
      </c>
      <c r="F1459" s="95">
        <v>2168447730101</v>
      </c>
      <c r="G1459" s="94" t="s">
        <v>64</v>
      </c>
      <c r="H1459" s="94" t="s">
        <v>64</v>
      </c>
      <c r="I1459" s="94" t="s">
        <v>66</v>
      </c>
      <c r="J1459" s="94" t="s">
        <v>65</v>
      </c>
      <c r="K1459" s="96">
        <v>0</v>
      </c>
      <c r="L1459" s="96">
        <v>0</v>
      </c>
      <c r="M1459" s="96">
        <v>0</v>
      </c>
      <c r="N1459" s="96" t="s">
        <v>65</v>
      </c>
      <c r="O1459" s="96">
        <v>0</v>
      </c>
      <c r="P1459" s="96" t="s">
        <v>224</v>
      </c>
      <c r="Q1459" s="96" t="s">
        <v>224</v>
      </c>
      <c r="R1459" s="92"/>
      <c r="S1459" s="93"/>
    </row>
    <row r="1460" spans="2:19" ht="15" thickBot="1" x14ac:dyDescent="0.35">
      <c r="B1460" s="92" t="s">
        <v>2064</v>
      </c>
      <c r="C1460" s="93" t="s">
        <v>251</v>
      </c>
      <c r="D1460" s="94" t="s">
        <v>65</v>
      </c>
      <c r="E1460" s="94" t="s">
        <v>64</v>
      </c>
      <c r="F1460" s="95">
        <v>1673422230101</v>
      </c>
      <c r="G1460" s="94" t="s">
        <v>64</v>
      </c>
      <c r="H1460" s="94" t="s">
        <v>64</v>
      </c>
      <c r="I1460" s="94" t="s">
        <v>66</v>
      </c>
      <c r="J1460" s="94" t="s">
        <v>65</v>
      </c>
      <c r="K1460" s="96">
        <v>0</v>
      </c>
      <c r="L1460" s="96">
        <v>0</v>
      </c>
      <c r="M1460" s="96">
        <v>0</v>
      </c>
      <c r="N1460" s="96" t="s">
        <v>65</v>
      </c>
      <c r="O1460" s="96">
        <v>0</v>
      </c>
      <c r="P1460" s="96" t="s">
        <v>224</v>
      </c>
      <c r="Q1460" s="96" t="s">
        <v>224</v>
      </c>
      <c r="R1460" s="92"/>
      <c r="S1460" s="93"/>
    </row>
    <row r="1461" spans="2:19" ht="15" thickBot="1" x14ac:dyDescent="0.35">
      <c r="B1461" s="92" t="s">
        <v>2065</v>
      </c>
      <c r="C1461" s="93" t="s">
        <v>2066</v>
      </c>
      <c r="D1461" s="94" t="s">
        <v>65</v>
      </c>
      <c r="E1461" s="94" t="s">
        <v>64</v>
      </c>
      <c r="F1461" s="95">
        <v>1749837940506</v>
      </c>
      <c r="G1461" s="94" t="s">
        <v>64</v>
      </c>
      <c r="H1461" s="94" t="s">
        <v>64</v>
      </c>
      <c r="I1461" s="94" t="s">
        <v>66</v>
      </c>
      <c r="J1461" s="94" t="s">
        <v>65</v>
      </c>
      <c r="K1461" s="96">
        <v>0</v>
      </c>
      <c r="L1461" s="96">
        <v>0</v>
      </c>
      <c r="M1461" s="96">
        <v>0</v>
      </c>
      <c r="N1461" s="96" t="s">
        <v>65</v>
      </c>
      <c r="O1461" s="96">
        <v>0</v>
      </c>
      <c r="P1461" s="96" t="s">
        <v>224</v>
      </c>
      <c r="Q1461" s="96" t="s">
        <v>224</v>
      </c>
      <c r="R1461" s="92"/>
      <c r="S1461" s="93"/>
    </row>
    <row r="1462" spans="2:19" ht="15" thickBot="1" x14ac:dyDescent="0.35">
      <c r="B1462" s="92" t="s">
        <v>979</v>
      </c>
      <c r="C1462" s="93" t="s">
        <v>2067</v>
      </c>
      <c r="D1462" s="94" t="s">
        <v>65</v>
      </c>
      <c r="E1462" s="94" t="s">
        <v>64</v>
      </c>
      <c r="F1462" s="95">
        <v>2415749430101</v>
      </c>
      <c r="G1462" s="94" t="s">
        <v>64</v>
      </c>
      <c r="H1462" s="94" t="s">
        <v>64</v>
      </c>
      <c r="I1462" s="94" t="s">
        <v>66</v>
      </c>
      <c r="J1462" s="94" t="s">
        <v>65</v>
      </c>
      <c r="K1462" s="96">
        <v>0</v>
      </c>
      <c r="L1462" s="96">
        <v>0</v>
      </c>
      <c r="M1462" s="96">
        <v>0</v>
      </c>
      <c r="N1462" s="96" t="s">
        <v>65</v>
      </c>
      <c r="O1462" s="96">
        <v>0</v>
      </c>
      <c r="P1462" s="96" t="s">
        <v>224</v>
      </c>
      <c r="Q1462" s="96" t="s">
        <v>224</v>
      </c>
      <c r="R1462" s="92"/>
      <c r="S1462" s="93"/>
    </row>
    <row r="1463" spans="2:19" ht="15" thickBot="1" x14ac:dyDescent="0.35">
      <c r="B1463" s="92" t="s">
        <v>735</v>
      </c>
      <c r="C1463" s="93" t="s">
        <v>647</v>
      </c>
      <c r="D1463" s="94" t="s">
        <v>65</v>
      </c>
      <c r="E1463" s="94" t="s">
        <v>64</v>
      </c>
      <c r="F1463" s="95">
        <v>2178029151010</v>
      </c>
      <c r="G1463" s="94" t="s">
        <v>64</v>
      </c>
      <c r="H1463" s="94" t="s">
        <v>64</v>
      </c>
      <c r="I1463" s="94" t="s">
        <v>66</v>
      </c>
      <c r="J1463" s="94" t="s">
        <v>65</v>
      </c>
      <c r="K1463" s="96">
        <v>0</v>
      </c>
      <c r="L1463" s="96">
        <v>0</v>
      </c>
      <c r="M1463" s="96">
        <v>0</v>
      </c>
      <c r="N1463" s="96" t="s">
        <v>65</v>
      </c>
      <c r="O1463" s="96">
        <v>0</v>
      </c>
      <c r="P1463" s="96" t="s">
        <v>224</v>
      </c>
      <c r="Q1463" s="96" t="s">
        <v>224</v>
      </c>
      <c r="R1463" s="92"/>
      <c r="S1463" s="93"/>
    </row>
    <row r="1464" spans="2:19" ht="15" thickBot="1" x14ac:dyDescent="0.35">
      <c r="B1464" s="92" t="s">
        <v>1357</v>
      </c>
      <c r="C1464" s="93" t="s">
        <v>2068</v>
      </c>
      <c r="D1464" s="94" t="s">
        <v>65</v>
      </c>
      <c r="E1464" s="94" t="s">
        <v>64</v>
      </c>
      <c r="F1464" s="95">
        <v>1831680030101</v>
      </c>
      <c r="G1464" s="94" t="s">
        <v>64</v>
      </c>
      <c r="H1464" s="94" t="s">
        <v>64</v>
      </c>
      <c r="I1464" s="94" t="s">
        <v>66</v>
      </c>
      <c r="J1464" s="94" t="s">
        <v>65</v>
      </c>
      <c r="K1464" s="96">
        <v>0</v>
      </c>
      <c r="L1464" s="96">
        <v>0</v>
      </c>
      <c r="M1464" s="96">
        <v>0</v>
      </c>
      <c r="N1464" s="96" t="s">
        <v>65</v>
      </c>
      <c r="O1464" s="96">
        <v>0</v>
      </c>
      <c r="P1464" s="96" t="s">
        <v>224</v>
      </c>
      <c r="Q1464" s="96" t="s">
        <v>224</v>
      </c>
      <c r="R1464" s="92"/>
      <c r="S1464" s="93"/>
    </row>
    <row r="1465" spans="2:19" ht="15" thickBot="1" x14ac:dyDescent="0.35">
      <c r="B1465" s="92" t="s">
        <v>687</v>
      </c>
      <c r="C1465" s="93" t="s">
        <v>1303</v>
      </c>
      <c r="D1465" s="94" t="s">
        <v>65</v>
      </c>
      <c r="E1465" s="94" t="s">
        <v>64</v>
      </c>
      <c r="F1465" s="95">
        <v>2776497800101</v>
      </c>
      <c r="G1465" s="94" t="s">
        <v>64</v>
      </c>
      <c r="H1465" s="94" t="s">
        <v>64</v>
      </c>
      <c r="I1465" s="94" t="s">
        <v>66</v>
      </c>
      <c r="J1465" s="94" t="s">
        <v>65</v>
      </c>
      <c r="K1465" s="96">
        <v>0</v>
      </c>
      <c r="L1465" s="96">
        <v>0</v>
      </c>
      <c r="M1465" s="96">
        <v>0</v>
      </c>
      <c r="N1465" s="96" t="s">
        <v>65</v>
      </c>
      <c r="O1465" s="96">
        <v>0</v>
      </c>
      <c r="P1465" s="96" t="s">
        <v>224</v>
      </c>
      <c r="Q1465" s="96" t="s">
        <v>224</v>
      </c>
      <c r="R1465" s="92"/>
      <c r="S1465" s="93"/>
    </row>
    <row r="1466" spans="2:19" ht="15" thickBot="1" x14ac:dyDescent="0.35">
      <c r="B1466" s="92" t="s">
        <v>2069</v>
      </c>
      <c r="C1466" s="93" t="s">
        <v>2070</v>
      </c>
      <c r="D1466" s="94" t="s">
        <v>65</v>
      </c>
      <c r="E1466" s="94" t="s">
        <v>64</v>
      </c>
      <c r="F1466" s="95">
        <v>1674540640101</v>
      </c>
      <c r="G1466" s="94" t="s">
        <v>64</v>
      </c>
      <c r="H1466" s="94" t="s">
        <v>64</v>
      </c>
      <c r="I1466" s="94" t="s">
        <v>66</v>
      </c>
      <c r="J1466" s="94" t="s">
        <v>65</v>
      </c>
      <c r="K1466" s="96">
        <v>0</v>
      </c>
      <c r="L1466" s="96">
        <v>0</v>
      </c>
      <c r="M1466" s="96">
        <v>0</v>
      </c>
      <c r="N1466" s="96" t="s">
        <v>65</v>
      </c>
      <c r="O1466" s="96">
        <v>0</v>
      </c>
      <c r="P1466" s="96" t="s">
        <v>224</v>
      </c>
      <c r="Q1466" s="96" t="s">
        <v>224</v>
      </c>
      <c r="R1466" s="92"/>
      <c r="S1466" s="93"/>
    </row>
    <row r="1467" spans="2:19" ht="15" thickBot="1" x14ac:dyDescent="0.35">
      <c r="B1467" s="92" t="s">
        <v>696</v>
      </c>
      <c r="C1467" s="93" t="s">
        <v>1116</v>
      </c>
      <c r="D1467" s="94" t="s">
        <v>65</v>
      </c>
      <c r="E1467" s="94" t="s">
        <v>64</v>
      </c>
      <c r="F1467" s="95">
        <v>1681350270101</v>
      </c>
      <c r="G1467" s="94" t="s">
        <v>64</v>
      </c>
      <c r="H1467" s="94" t="s">
        <v>64</v>
      </c>
      <c r="I1467" s="94" t="s">
        <v>66</v>
      </c>
      <c r="J1467" s="94" t="s">
        <v>65</v>
      </c>
      <c r="K1467" s="96">
        <v>0</v>
      </c>
      <c r="L1467" s="96">
        <v>0</v>
      </c>
      <c r="M1467" s="96">
        <v>0</v>
      </c>
      <c r="N1467" s="96" t="s">
        <v>65</v>
      </c>
      <c r="O1467" s="96">
        <v>0</v>
      </c>
      <c r="P1467" s="96" t="s">
        <v>224</v>
      </c>
      <c r="Q1467" s="96" t="s">
        <v>224</v>
      </c>
      <c r="R1467" s="92"/>
      <c r="S1467" s="93"/>
    </row>
    <row r="1468" spans="2:19" ht="15" thickBot="1" x14ac:dyDescent="0.35">
      <c r="B1468" s="92" t="s">
        <v>1209</v>
      </c>
      <c r="C1468" s="93" t="s">
        <v>1356</v>
      </c>
      <c r="D1468" s="94" t="s">
        <v>65</v>
      </c>
      <c r="E1468" s="94" t="s">
        <v>64</v>
      </c>
      <c r="F1468" s="95">
        <v>2563342692102</v>
      </c>
      <c r="G1468" s="94" t="s">
        <v>64</v>
      </c>
      <c r="H1468" s="94" t="s">
        <v>64</v>
      </c>
      <c r="I1468" s="94" t="s">
        <v>66</v>
      </c>
      <c r="J1468" s="94" t="s">
        <v>65</v>
      </c>
      <c r="K1468" s="96">
        <v>0</v>
      </c>
      <c r="L1468" s="96">
        <v>0</v>
      </c>
      <c r="M1468" s="96">
        <v>0</v>
      </c>
      <c r="N1468" s="96" t="s">
        <v>65</v>
      </c>
      <c r="O1468" s="96">
        <v>0</v>
      </c>
      <c r="P1468" s="96" t="s">
        <v>2071</v>
      </c>
      <c r="Q1468" s="96" t="s">
        <v>224</v>
      </c>
      <c r="R1468" s="92"/>
      <c r="S1468" s="93"/>
    </row>
    <row r="1469" spans="2:19" ht="15" thickBot="1" x14ac:dyDescent="0.35">
      <c r="B1469" s="92" t="s">
        <v>2072</v>
      </c>
      <c r="C1469" s="93" t="s">
        <v>662</v>
      </c>
      <c r="D1469" s="94" t="s">
        <v>65</v>
      </c>
      <c r="E1469" s="94" t="s">
        <v>64</v>
      </c>
      <c r="F1469" s="95">
        <v>1722876770116</v>
      </c>
      <c r="G1469" s="94" t="s">
        <v>64</v>
      </c>
      <c r="H1469" s="94" t="s">
        <v>64</v>
      </c>
      <c r="I1469" s="94" t="s">
        <v>66</v>
      </c>
      <c r="J1469" s="94" t="s">
        <v>65</v>
      </c>
      <c r="K1469" s="96">
        <v>0</v>
      </c>
      <c r="L1469" s="96">
        <v>0</v>
      </c>
      <c r="M1469" s="96">
        <v>0</v>
      </c>
      <c r="N1469" s="96" t="s">
        <v>65</v>
      </c>
      <c r="O1469" s="96">
        <v>0</v>
      </c>
      <c r="P1469" s="96" t="s">
        <v>2071</v>
      </c>
      <c r="Q1469" s="96" t="s">
        <v>224</v>
      </c>
      <c r="R1469" s="92"/>
      <c r="S1469" s="93"/>
    </row>
    <row r="1470" spans="2:19" ht="15" thickBot="1" x14ac:dyDescent="0.35">
      <c r="B1470" s="92" t="s">
        <v>724</v>
      </c>
      <c r="C1470" s="93" t="s">
        <v>697</v>
      </c>
      <c r="D1470" s="94" t="s">
        <v>65</v>
      </c>
      <c r="E1470" s="94" t="s">
        <v>64</v>
      </c>
      <c r="F1470" s="95">
        <v>2435939100101</v>
      </c>
      <c r="G1470" s="94" t="s">
        <v>64</v>
      </c>
      <c r="H1470" s="94" t="s">
        <v>64</v>
      </c>
      <c r="I1470" s="94" t="s">
        <v>66</v>
      </c>
      <c r="J1470" s="94" t="s">
        <v>65</v>
      </c>
      <c r="K1470" s="96">
        <v>0</v>
      </c>
      <c r="L1470" s="96">
        <v>0</v>
      </c>
      <c r="M1470" s="96">
        <v>0</v>
      </c>
      <c r="N1470" s="96" t="s">
        <v>65</v>
      </c>
      <c r="O1470" s="96">
        <v>0</v>
      </c>
      <c r="P1470" s="96" t="s">
        <v>2071</v>
      </c>
      <c r="Q1470" s="96" t="s">
        <v>224</v>
      </c>
      <c r="R1470" s="92"/>
      <c r="S1470" s="93"/>
    </row>
    <row r="1471" spans="2:19" ht="15" thickBot="1" x14ac:dyDescent="0.35">
      <c r="B1471" s="92" t="s">
        <v>229</v>
      </c>
      <c r="C1471" s="93" t="s">
        <v>752</v>
      </c>
      <c r="D1471" s="94" t="s">
        <v>64</v>
      </c>
      <c r="E1471" s="94" t="s">
        <v>65</v>
      </c>
      <c r="F1471" s="95">
        <v>2434337430101</v>
      </c>
      <c r="G1471" s="94" t="s">
        <v>64</v>
      </c>
      <c r="H1471" s="94" t="s">
        <v>64</v>
      </c>
      <c r="I1471" s="94" t="s">
        <v>66</v>
      </c>
      <c r="J1471" s="94" t="s">
        <v>65</v>
      </c>
      <c r="K1471" s="96">
        <v>0</v>
      </c>
      <c r="L1471" s="96">
        <v>0</v>
      </c>
      <c r="M1471" s="96">
        <v>0</v>
      </c>
      <c r="N1471" s="96" t="s">
        <v>65</v>
      </c>
      <c r="O1471" s="96">
        <v>0</v>
      </c>
      <c r="P1471" s="96" t="s">
        <v>2071</v>
      </c>
      <c r="Q1471" s="96" t="s">
        <v>224</v>
      </c>
      <c r="R1471" s="92"/>
      <c r="S1471" s="93"/>
    </row>
    <row r="1472" spans="2:19" ht="15" thickBot="1" x14ac:dyDescent="0.35">
      <c r="B1472" s="92" t="s">
        <v>696</v>
      </c>
      <c r="C1472" s="93" t="s">
        <v>1256</v>
      </c>
      <c r="D1472" s="94" t="s">
        <v>65</v>
      </c>
      <c r="E1472" s="94" t="s">
        <v>64</v>
      </c>
      <c r="F1472" s="95">
        <v>2406323461801</v>
      </c>
      <c r="G1472" s="94" t="s">
        <v>64</v>
      </c>
      <c r="H1472" s="94" t="s">
        <v>64</v>
      </c>
      <c r="I1472" s="94" t="s">
        <v>66</v>
      </c>
      <c r="J1472" s="94" t="s">
        <v>65</v>
      </c>
      <c r="K1472" s="96">
        <v>0</v>
      </c>
      <c r="L1472" s="96">
        <v>0</v>
      </c>
      <c r="M1472" s="96">
        <v>0</v>
      </c>
      <c r="N1472" s="96" t="s">
        <v>65</v>
      </c>
      <c r="O1472" s="96">
        <v>0</v>
      </c>
      <c r="P1472" s="96" t="s">
        <v>224</v>
      </c>
      <c r="Q1472" s="96" t="s">
        <v>224</v>
      </c>
      <c r="R1472" s="92"/>
      <c r="S1472" s="93"/>
    </row>
    <row r="1473" spans="2:19" ht="15" thickBot="1" x14ac:dyDescent="0.35">
      <c r="B1473" s="92" t="s">
        <v>2073</v>
      </c>
      <c r="C1473" s="93" t="s">
        <v>943</v>
      </c>
      <c r="D1473" s="94" t="s">
        <v>65</v>
      </c>
      <c r="E1473" s="94" t="s">
        <v>64</v>
      </c>
      <c r="F1473" s="95">
        <v>1752376120101</v>
      </c>
      <c r="G1473" s="94" t="s">
        <v>64</v>
      </c>
      <c r="H1473" s="94" t="s">
        <v>64</v>
      </c>
      <c r="I1473" s="94" t="s">
        <v>66</v>
      </c>
      <c r="J1473" s="94" t="s">
        <v>65</v>
      </c>
      <c r="K1473" s="96">
        <v>0</v>
      </c>
      <c r="L1473" s="96">
        <v>0</v>
      </c>
      <c r="M1473" s="96">
        <v>0</v>
      </c>
      <c r="N1473" s="96" t="s">
        <v>65</v>
      </c>
      <c r="O1473" s="96">
        <v>0</v>
      </c>
      <c r="P1473" s="96" t="s">
        <v>224</v>
      </c>
      <c r="Q1473" s="96" t="s">
        <v>224</v>
      </c>
      <c r="R1473" s="92"/>
      <c r="S1473" s="93"/>
    </row>
    <row r="1474" spans="2:19" ht="15" thickBot="1" x14ac:dyDescent="0.35">
      <c r="B1474" s="92" t="s">
        <v>692</v>
      </c>
      <c r="C1474" s="93" t="s">
        <v>1165</v>
      </c>
      <c r="D1474" s="94" t="s">
        <v>65</v>
      </c>
      <c r="E1474" s="94" t="s">
        <v>64</v>
      </c>
      <c r="F1474" s="95">
        <v>1788068460101</v>
      </c>
      <c r="G1474" s="94" t="s">
        <v>64</v>
      </c>
      <c r="H1474" s="94" t="s">
        <v>64</v>
      </c>
      <c r="I1474" s="94" t="s">
        <v>66</v>
      </c>
      <c r="J1474" s="94" t="s">
        <v>65</v>
      </c>
      <c r="K1474" s="96">
        <v>0</v>
      </c>
      <c r="L1474" s="96">
        <v>0</v>
      </c>
      <c r="M1474" s="96">
        <v>0</v>
      </c>
      <c r="N1474" s="96" t="s">
        <v>65</v>
      </c>
      <c r="O1474" s="96">
        <v>0</v>
      </c>
      <c r="P1474" s="96" t="s">
        <v>224</v>
      </c>
      <c r="Q1474" s="96" t="s">
        <v>224</v>
      </c>
      <c r="R1474" s="92"/>
      <c r="S1474" s="93"/>
    </row>
    <row r="1475" spans="2:19" ht="15" thickBot="1" x14ac:dyDescent="0.35">
      <c r="B1475" s="92" t="s">
        <v>2074</v>
      </c>
      <c r="C1475" s="93" t="s">
        <v>1144</v>
      </c>
      <c r="D1475" s="94" t="s">
        <v>64</v>
      </c>
      <c r="E1475" s="94" t="s">
        <v>65</v>
      </c>
      <c r="F1475" s="95">
        <v>3565889710608</v>
      </c>
      <c r="G1475" s="94" t="s">
        <v>64</v>
      </c>
      <c r="H1475" s="94" t="s">
        <v>64</v>
      </c>
      <c r="I1475" s="94" t="s">
        <v>66</v>
      </c>
      <c r="J1475" s="94" t="s">
        <v>65</v>
      </c>
      <c r="K1475" s="96">
        <v>0</v>
      </c>
      <c r="L1475" s="96">
        <v>0</v>
      </c>
      <c r="M1475" s="96">
        <v>0</v>
      </c>
      <c r="N1475" s="96" t="s">
        <v>65</v>
      </c>
      <c r="O1475" s="96">
        <v>0</v>
      </c>
      <c r="P1475" s="96" t="s">
        <v>224</v>
      </c>
      <c r="Q1475" s="96" t="s">
        <v>224</v>
      </c>
      <c r="R1475" s="92"/>
      <c r="S1475" s="93"/>
    </row>
    <row r="1476" spans="2:19" ht="15" thickBot="1" x14ac:dyDescent="0.35">
      <c r="B1476" s="92" t="s">
        <v>2075</v>
      </c>
      <c r="C1476" s="93" t="s">
        <v>801</v>
      </c>
      <c r="D1476" s="94" t="s">
        <v>65</v>
      </c>
      <c r="E1476" s="94" t="s">
        <v>64</v>
      </c>
      <c r="F1476" s="95">
        <v>1585439631017</v>
      </c>
      <c r="G1476" s="94" t="s">
        <v>64</v>
      </c>
      <c r="H1476" s="94" t="s">
        <v>64</v>
      </c>
      <c r="I1476" s="94" t="s">
        <v>66</v>
      </c>
      <c r="J1476" s="94" t="s">
        <v>65</v>
      </c>
      <c r="K1476" s="96">
        <v>0</v>
      </c>
      <c r="L1476" s="96">
        <v>0</v>
      </c>
      <c r="M1476" s="96">
        <v>0</v>
      </c>
      <c r="N1476" s="96" t="s">
        <v>65</v>
      </c>
      <c r="O1476" s="96">
        <v>0</v>
      </c>
      <c r="P1476" s="96" t="s">
        <v>224</v>
      </c>
      <c r="Q1476" s="96" t="s">
        <v>224</v>
      </c>
      <c r="R1476" s="92"/>
      <c r="S1476" s="93"/>
    </row>
    <row r="1477" spans="2:19" ht="15" thickBot="1" x14ac:dyDescent="0.35">
      <c r="B1477" s="92" t="s">
        <v>791</v>
      </c>
      <c r="C1477" s="93" t="s">
        <v>1100</v>
      </c>
      <c r="D1477" s="94" t="s">
        <v>64</v>
      </c>
      <c r="E1477" s="94" t="s">
        <v>65</v>
      </c>
      <c r="F1477" s="95">
        <v>1623855601212</v>
      </c>
      <c r="G1477" s="94" t="s">
        <v>64</v>
      </c>
      <c r="H1477" s="94" t="s">
        <v>64</v>
      </c>
      <c r="I1477" s="94" t="s">
        <v>66</v>
      </c>
      <c r="J1477" s="94" t="s">
        <v>65</v>
      </c>
      <c r="K1477" s="96">
        <v>0</v>
      </c>
      <c r="L1477" s="96">
        <v>0</v>
      </c>
      <c r="M1477" s="96">
        <v>0</v>
      </c>
      <c r="N1477" s="96" t="s">
        <v>65</v>
      </c>
      <c r="O1477" s="96">
        <v>0</v>
      </c>
      <c r="P1477" s="96" t="s">
        <v>224</v>
      </c>
      <c r="Q1477" s="96" t="s">
        <v>224</v>
      </c>
      <c r="R1477" s="92"/>
      <c r="S1477" s="93"/>
    </row>
    <row r="1478" spans="2:19" ht="15" thickBot="1" x14ac:dyDescent="0.35">
      <c r="B1478" s="92" t="s">
        <v>696</v>
      </c>
      <c r="C1478" s="93" t="s">
        <v>677</v>
      </c>
      <c r="D1478" s="94" t="s">
        <v>65</v>
      </c>
      <c r="E1478" s="94" t="s">
        <v>64</v>
      </c>
      <c r="F1478" s="95">
        <v>1742187450101</v>
      </c>
      <c r="G1478" s="94" t="s">
        <v>64</v>
      </c>
      <c r="H1478" s="94" t="s">
        <v>64</v>
      </c>
      <c r="I1478" s="94" t="s">
        <v>66</v>
      </c>
      <c r="J1478" s="94" t="s">
        <v>65</v>
      </c>
      <c r="K1478" s="96">
        <v>0</v>
      </c>
      <c r="L1478" s="96">
        <v>0</v>
      </c>
      <c r="M1478" s="96">
        <v>0</v>
      </c>
      <c r="N1478" s="96" t="s">
        <v>65</v>
      </c>
      <c r="O1478" s="96">
        <v>0</v>
      </c>
      <c r="P1478" s="96" t="s">
        <v>224</v>
      </c>
      <c r="Q1478" s="96" t="s">
        <v>224</v>
      </c>
      <c r="R1478" s="92"/>
      <c r="S1478" s="93"/>
    </row>
    <row r="1479" spans="2:19" ht="15" thickBot="1" x14ac:dyDescent="0.35">
      <c r="B1479" s="92" t="s">
        <v>284</v>
      </c>
      <c r="C1479" s="93" t="s">
        <v>2076</v>
      </c>
      <c r="D1479" s="94" t="s">
        <v>64</v>
      </c>
      <c r="E1479" s="94" t="s">
        <v>65</v>
      </c>
      <c r="F1479" s="95">
        <v>1808309370107</v>
      </c>
      <c r="G1479" s="94" t="s">
        <v>64</v>
      </c>
      <c r="H1479" s="94" t="s">
        <v>64</v>
      </c>
      <c r="I1479" s="94" t="s">
        <v>66</v>
      </c>
      <c r="J1479" s="94" t="s">
        <v>65</v>
      </c>
      <c r="K1479" s="96">
        <v>0</v>
      </c>
      <c r="L1479" s="96">
        <v>0</v>
      </c>
      <c r="M1479" s="96">
        <v>0</v>
      </c>
      <c r="N1479" s="96" t="s">
        <v>65</v>
      </c>
      <c r="O1479" s="96">
        <v>0</v>
      </c>
      <c r="P1479" s="96" t="s">
        <v>224</v>
      </c>
      <c r="Q1479" s="96" t="s">
        <v>224</v>
      </c>
      <c r="R1479" s="92"/>
      <c r="S1479" s="93"/>
    </row>
    <row r="1480" spans="2:19" ht="15" thickBot="1" x14ac:dyDescent="0.35">
      <c r="B1480" s="92" t="s">
        <v>2073</v>
      </c>
      <c r="C1480" s="93" t="s">
        <v>943</v>
      </c>
      <c r="D1480" s="94" t="s">
        <v>65</v>
      </c>
      <c r="E1480" s="94" t="s">
        <v>64</v>
      </c>
      <c r="F1480" s="95">
        <v>1752346120101</v>
      </c>
      <c r="G1480" s="94" t="s">
        <v>64</v>
      </c>
      <c r="H1480" s="94" t="s">
        <v>64</v>
      </c>
      <c r="I1480" s="94" t="s">
        <v>66</v>
      </c>
      <c r="J1480" s="94" t="s">
        <v>65</v>
      </c>
      <c r="K1480" s="96">
        <v>0</v>
      </c>
      <c r="L1480" s="96">
        <v>0</v>
      </c>
      <c r="M1480" s="96">
        <v>0</v>
      </c>
      <c r="N1480" s="96" t="s">
        <v>65</v>
      </c>
      <c r="O1480" s="96">
        <v>0</v>
      </c>
      <c r="P1480" s="96" t="s">
        <v>224</v>
      </c>
      <c r="Q1480" s="96" t="s">
        <v>224</v>
      </c>
      <c r="R1480" s="92"/>
      <c r="S1480" s="93"/>
    </row>
    <row r="1481" spans="2:19" ht="15" thickBot="1" x14ac:dyDescent="0.35">
      <c r="B1481" s="92" t="s">
        <v>2077</v>
      </c>
      <c r="C1481" s="93" t="s">
        <v>894</v>
      </c>
      <c r="D1481" s="94" t="s">
        <v>64</v>
      </c>
      <c r="E1481" s="94" t="s">
        <v>65</v>
      </c>
      <c r="F1481" s="95">
        <v>1939486050107</v>
      </c>
      <c r="G1481" s="94" t="s">
        <v>64</v>
      </c>
      <c r="H1481" s="94" t="s">
        <v>64</v>
      </c>
      <c r="I1481" s="94" t="s">
        <v>66</v>
      </c>
      <c r="J1481" s="94" t="s">
        <v>65</v>
      </c>
      <c r="K1481" s="96">
        <v>0</v>
      </c>
      <c r="L1481" s="96">
        <v>0</v>
      </c>
      <c r="M1481" s="96">
        <v>0</v>
      </c>
      <c r="N1481" s="96" t="s">
        <v>65</v>
      </c>
      <c r="O1481" s="96">
        <v>0</v>
      </c>
      <c r="P1481" s="96" t="s">
        <v>224</v>
      </c>
      <c r="Q1481" s="96" t="s">
        <v>224</v>
      </c>
      <c r="R1481" s="92"/>
      <c r="S1481" s="93"/>
    </row>
    <row r="1482" spans="2:19" ht="15" thickBot="1" x14ac:dyDescent="0.35">
      <c r="B1482" s="92" t="s">
        <v>696</v>
      </c>
      <c r="C1482" s="93" t="s">
        <v>255</v>
      </c>
      <c r="D1482" s="94" t="s">
        <v>65</v>
      </c>
      <c r="E1482" s="94" t="s">
        <v>64</v>
      </c>
      <c r="F1482" s="95">
        <v>1698967570101</v>
      </c>
      <c r="G1482" s="94" t="s">
        <v>64</v>
      </c>
      <c r="H1482" s="94" t="s">
        <v>64</v>
      </c>
      <c r="I1482" s="94" t="s">
        <v>66</v>
      </c>
      <c r="J1482" s="94" t="s">
        <v>65</v>
      </c>
      <c r="K1482" s="96">
        <v>0</v>
      </c>
      <c r="L1482" s="96">
        <v>0</v>
      </c>
      <c r="M1482" s="96">
        <v>0</v>
      </c>
      <c r="N1482" s="96" t="s">
        <v>65</v>
      </c>
      <c r="O1482" s="96">
        <v>0</v>
      </c>
      <c r="P1482" s="96" t="s">
        <v>2078</v>
      </c>
      <c r="Q1482" s="96" t="s">
        <v>224</v>
      </c>
      <c r="R1482" s="92"/>
      <c r="S1482" s="93"/>
    </row>
    <row r="1483" spans="2:19" ht="15" thickBot="1" x14ac:dyDescent="0.35">
      <c r="B1483" s="92" t="s">
        <v>696</v>
      </c>
      <c r="C1483" s="93" t="s">
        <v>2079</v>
      </c>
      <c r="D1483" s="94" t="s">
        <v>65</v>
      </c>
      <c r="E1483" s="94" t="s">
        <v>64</v>
      </c>
      <c r="F1483" s="95">
        <v>1719648960101</v>
      </c>
      <c r="G1483" s="94" t="s">
        <v>64</v>
      </c>
      <c r="H1483" s="94" t="s">
        <v>64</v>
      </c>
      <c r="I1483" s="94" t="s">
        <v>66</v>
      </c>
      <c r="J1483" s="94" t="s">
        <v>65</v>
      </c>
      <c r="K1483" s="96">
        <v>0</v>
      </c>
      <c r="L1483" s="96">
        <v>0</v>
      </c>
      <c r="M1483" s="96">
        <v>0</v>
      </c>
      <c r="N1483" s="96" t="s">
        <v>65</v>
      </c>
      <c r="O1483" s="96">
        <v>0</v>
      </c>
      <c r="P1483" s="96" t="s">
        <v>2078</v>
      </c>
      <c r="Q1483" s="96" t="s">
        <v>224</v>
      </c>
      <c r="R1483" s="92"/>
      <c r="S1483" s="93"/>
    </row>
    <row r="1484" spans="2:19" ht="15" thickBot="1" x14ac:dyDescent="0.35">
      <c r="B1484" s="92" t="s">
        <v>2080</v>
      </c>
      <c r="C1484" s="93" t="s">
        <v>971</v>
      </c>
      <c r="D1484" s="94" t="s">
        <v>65</v>
      </c>
      <c r="E1484" s="94" t="s">
        <v>64</v>
      </c>
      <c r="F1484" s="95">
        <v>2941302841013</v>
      </c>
      <c r="G1484" s="94" t="s">
        <v>64</v>
      </c>
      <c r="H1484" s="94" t="s">
        <v>64</v>
      </c>
      <c r="I1484" s="94" t="s">
        <v>66</v>
      </c>
      <c r="J1484" s="94" t="s">
        <v>65</v>
      </c>
      <c r="K1484" s="96">
        <v>0</v>
      </c>
      <c r="L1484" s="96">
        <v>0</v>
      </c>
      <c r="M1484" s="96">
        <v>0</v>
      </c>
      <c r="N1484" s="96" t="s">
        <v>65</v>
      </c>
      <c r="O1484" s="96">
        <v>0</v>
      </c>
      <c r="P1484" s="96" t="s">
        <v>2078</v>
      </c>
      <c r="Q1484" s="96" t="s">
        <v>224</v>
      </c>
      <c r="R1484" s="92"/>
      <c r="S1484" s="93"/>
    </row>
    <row r="1485" spans="2:19" ht="15" thickBot="1" x14ac:dyDescent="0.35">
      <c r="B1485" s="92" t="s">
        <v>696</v>
      </c>
      <c r="C1485" s="93" t="s">
        <v>2081</v>
      </c>
      <c r="D1485" s="94" t="s">
        <v>65</v>
      </c>
      <c r="E1485" s="94" t="s">
        <v>64</v>
      </c>
      <c r="F1485" s="95">
        <v>1657257831609</v>
      </c>
      <c r="G1485" s="94" t="s">
        <v>64</v>
      </c>
      <c r="H1485" s="94" t="s">
        <v>64</v>
      </c>
      <c r="I1485" s="94" t="s">
        <v>66</v>
      </c>
      <c r="J1485" s="94" t="s">
        <v>65</v>
      </c>
      <c r="K1485" s="96">
        <v>0</v>
      </c>
      <c r="L1485" s="96">
        <v>0</v>
      </c>
      <c r="M1485" s="96">
        <v>0</v>
      </c>
      <c r="N1485" s="96" t="s">
        <v>65</v>
      </c>
      <c r="O1485" s="96">
        <v>0</v>
      </c>
      <c r="P1485" s="96" t="s">
        <v>2078</v>
      </c>
      <c r="Q1485" s="96" t="s">
        <v>224</v>
      </c>
      <c r="R1485" s="92"/>
      <c r="S1485" s="93"/>
    </row>
    <row r="1486" spans="2:19" ht="15" thickBot="1" x14ac:dyDescent="0.35">
      <c r="B1486" s="92" t="s">
        <v>2082</v>
      </c>
      <c r="C1486" s="93" t="s">
        <v>658</v>
      </c>
      <c r="D1486" s="94" t="s">
        <v>65</v>
      </c>
      <c r="E1486" s="94" t="s">
        <v>64</v>
      </c>
      <c r="F1486" s="95">
        <v>1945361060117</v>
      </c>
      <c r="G1486" s="94" t="s">
        <v>64</v>
      </c>
      <c r="H1486" s="94" t="s">
        <v>64</v>
      </c>
      <c r="I1486" s="94" t="s">
        <v>66</v>
      </c>
      <c r="J1486" s="94" t="s">
        <v>65</v>
      </c>
      <c r="K1486" s="96">
        <v>0</v>
      </c>
      <c r="L1486" s="96">
        <v>0</v>
      </c>
      <c r="M1486" s="96">
        <v>0</v>
      </c>
      <c r="N1486" s="96" t="s">
        <v>65</v>
      </c>
      <c r="O1486" s="96">
        <v>0</v>
      </c>
      <c r="P1486" s="96" t="s">
        <v>2078</v>
      </c>
      <c r="Q1486" s="96" t="s">
        <v>224</v>
      </c>
      <c r="R1486" s="92"/>
      <c r="S1486" s="93"/>
    </row>
    <row r="1487" spans="2:19" ht="15" thickBot="1" x14ac:dyDescent="0.35">
      <c r="B1487" s="92" t="s">
        <v>2083</v>
      </c>
      <c r="C1487" s="93" t="s">
        <v>2084</v>
      </c>
      <c r="D1487" s="94" t="s">
        <v>65</v>
      </c>
      <c r="E1487" s="94" t="s">
        <v>64</v>
      </c>
      <c r="F1487" s="95">
        <v>1770997550101</v>
      </c>
      <c r="G1487" s="94" t="s">
        <v>64</v>
      </c>
      <c r="H1487" s="94" t="s">
        <v>64</v>
      </c>
      <c r="I1487" s="94" t="s">
        <v>66</v>
      </c>
      <c r="J1487" s="94" t="s">
        <v>65</v>
      </c>
      <c r="K1487" s="96">
        <v>0</v>
      </c>
      <c r="L1487" s="96">
        <v>0</v>
      </c>
      <c r="M1487" s="96">
        <v>0</v>
      </c>
      <c r="N1487" s="96" t="s">
        <v>65</v>
      </c>
      <c r="O1487" s="96">
        <v>0</v>
      </c>
      <c r="P1487" s="96" t="s">
        <v>2078</v>
      </c>
      <c r="Q1487" s="96" t="s">
        <v>224</v>
      </c>
      <c r="R1487" s="92"/>
      <c r="S1487" s="93"/>
    </row>
    <row r="1488" spans="2:19" ht="15" thickBot="1" x14ac:dyDescent="0.35">
      <c r="B1488" s="92" t="s">
        <v>2085</v>
      </c>
      <c r="C1488" s="93" t="s">
        <v>679</v>
      </c>
      <c r="D1488" s="94" t="s">
        <v>65</v>
      </c>
      <c r="E1488" s="94" t="s">
        <v>64</v>
      </c>
      <c r="F1488" s="95">
        <v>2238222990106</v>
      </c>
      <c r="G1488" s="94" t="s">
        <v>64</v>
      </c>
      <c r="H1488" s="94" t="s">
        <v>64</v>
      </c>
      <c r="I1488" s="94" t="s">
        <v>66</v>
      </c>
      <c r="J1488" s="94" t="s">
        <v>65</v>
      </c>
      <c r="K1488" s="96">
        <v>0</v>
      </c>
      <c r="L1488" s="96">
        <v>0</v>
      </c>
      <c r="M1488" s="96">
        <v>0</v>
      </c>
      <c r="N1488" s="96" t="s">
        <v>65</v>
      </c>
      <c r="O1488" s="96">
        <v>0</v>
      </c>
      <c r="P1488" s="96" t="s">
        <v>2078</v>
      </c>
      <c r="Q1488" s="96" t="s">
        <v>224</v>
      </c>
      <c r="R1488" s="92"/>
      <c r="S1488" s="93"/>
    </row>
    <row r="1489" spans="2:19" ht="15" thickBot="1" x14ac:dyDescent="0.35">
      <c r="B1489" s="92" t="s">
        <v>2086</v>
      </c>
      <c r="C1489" s="93" t="s">
        <v>1107</v>
      </c>
      <c r="D1489" s="94" t="s">
        <v>65</v>
      </c>
      <c r="E1489" s="94" t="s">
        <v>64</v>
      </c>
      <c r="F1489" s="95">
        <v>1648564041005</v>
      </c>
      <c r="G1489" s="94" t="s">
        <v>64</v>
      </c>
      <c r="H1489" s="94" t="s">
        <v>64</v>
      </c>
      <c r="I1489" s="94" t="s">
        <v>66</v>
      </c>
      <c r="J1489" s="94" t="s">
        <v>65</v>
      </c>
      <c r="K1489" s="96">
        <v>0</v>
      </c>
      <c r="L1489" s="96">
        <v>0</v>
      </c>
      <c r="M1489" s="96">
        <v>0</v>
      </c>
      <c r="N1489" s="96" t="s">
        <v>65</v>
      </c>
      <c r="O1489" s="96">
        <v>0</v>
      </c>
      <c r="P1489" s="96" t="s">
        <v>2078</v>
      </c>
      <c r="Q1489" s="96" t="s">
        <v>224</v>
      </c>
      <c r="R1489" s="92"/>
      <c r="S1489" s="93"/>
    </row>
    <row r="1490" spans="2:19" ht="15" thickBot="1" x14ac:dyDescent="0.35">
      <c r="B1490" s="92" t="s">
        <v>1044</v>
      </c>
      <c r="C1490" s="93" t="s">
        <v>264</v>
      </c>
      <c r="D1490" s="94" t="s">
        <v>65</v>
      </c>
      <c r="E1490" s="94" t="s">
        <v>64</v>
      </c>
      <c r="F1490" s="95">
        <v>2827464552207</v>
      </c>
      <c r="G1490" s="94" t="s">
        <v>64</v>
      </c>
      <c r="H1490" s="94" t="s">
        <v>64</v>
      </c>
      <c r="I1490" s="94" t="s">
        <v>66</v>
      </c>
      <c r="J1490" s="94" t="s">
        <v>65</v>
      </c>
      <c r="K1490" s="96">
        <v>0</v>
      </c>
      <c r="L1490" s="96">
        <v>0</v>
      </c>
      <c r="M1490" s="96">
        <v>0</v>
      </c>
      <c r="N1490" s="96" t="s">
        <v>65</v>
      </c>
      <c r="O1490" s="96">
        <v>0</v>
      </c>
      <c r="P1490" s="96" t="s">
        <v>2078</v>
      </c>
      <c r="Q1490" s="96" t="s">
        <v>224</v>
      </c>
      <c r="R1490" s="92"/>
      <c r="S1490" s="93"/>
    </row>
    <row r="1491" spans="2:19" ht="15" thickBot="1" x14ac:dyDescent="0.35">
      <c r="B1491" s="92" t="s">
        <v>2087</v>
      </c>
      <c r="C1491" s="93" t="s">
        <v>1266</v>
      </c>
      <c r="D1491" s="94" t="s">
        <v>65</v>
      </c>
      <c r="E1491" s="94" t="s">
        <v>64</v>
      </c>
      <c r="F1491" s="95">
        <v>1632852680713</v>
      </c>
      <c r="G1491" s="94" t="s">
        <v>64</v>
      </c>
      <c r="H1491" s="94" t="s">
        <v>64</v>
      </c>
      <c r="I1491" s="94" t="s">
        <v>66</v>
      </c>
      <c r="J1491" s="94" t="s">
        <v>65</v>
      </c>
      <c r="K1491" s="96">
        <v>0</v>
      </c>
      <c r="L1491" s="96">
        <v>0</v>
      </c>
      <c r="M1491" s="96">
        <v>0</v>
      </c>
      <c r="N1491" s="96" t="s">
        <v>65</v>
      </c>
      <c r="O1491" s="96">
        <v>0</v>
      </c>
      <c r="P1491" s="96" t="s">
        <v>2078</v>
      </c>
      <c r="Q1491" s="96" t="s">
        <v>224</v>
      </c>
      <c r="R1491" s="92"/>
      <c r="S1491" s="93"/>
    </row>
    <row r="1492" spans="2:19" ht="15" thickBot="1" x14ac:dyDescent="0.35">
      <c r="B1492" s="92" t="s">
        <v>1255</v>
      </c>
      <c r="C1492" s="93" t="s">
        <v>734</v>
      </c>
      <c r="D1492" s="94" t="s">
        <v>65</v>
      </c>
      <c r="E1492" s="94" t="s">
        <v>64</v>
      </c>
      <c r="F1492" s="95">
        <v>3447879582204</v>
      </c>
      <c r="G1492" s="94" t="s">
        <v>64</v>
      </c>
      <c r="H1492" s="94" t="s">
        <v>64</v>
      </c>
      <c r="I1492" s="94" t="s">
        <v>66</v>
      </c>
      <c r="J1492" s="94" t="s">
        <v>65</v>
      </c>
      <c r="K1492" s="96">
        <v>0</v>
      </c>
      <c r="L1492" s="96">
        <v>0</v>
      </c>
      <c r="M1492" s="96">
        <v>0</v>
      </c>
      <c r="N1492" s="96" t="s">
        <v>65</v>
      </c>
      <c r="O1492" s="96">
        <v>0</v>
      </c>
      <c r="P1492" s="96" t="s">
        <v>2078</v>
      </c>
      <c r="Q1492" s="96" t="s">
        <v>224</v>
      </c>
      <c r="R1492" s="92"/>
      <c r="S1492" s="93"/>
    </row>
    <row r="1493" spans="2:19" ht="15" thickBot="1" x14ac:dyDescent="0.35">
      <c r="B1493" s="92" t="s">
        <v>2088</v>
      </c>
      <c r="C1493" s="93" t="s">
        <v>2089</v>
      </c>
      <c r="D1493" s="94" t="s">
        <v>65</v>
      </c>
      <c r="E1493" s="94" t="s">
        <v>64</v>
      </c>
      <c r="F1493" s="95">
        <v>2393801850114</v>
      </c>
      <c r="G1493" s="94" t="s">
        <v>64</v>
      </c>
      <c r="H1493" s="94" t="s">
        <v>64</v>
      </c>
      <c r="I1493" s="94" t="s">
        <v>66</v>
      </c>
      <c r="J1493" s="94" t="s">
        <v>65</v>
      </c>
      <c r="K1493" s="96">
        <v>0</v>
      </c>
      <c r="L1493" s="96">
        <v>0</v>
      </c>
      <c r="M1493" s="96">
        <v>0</v>
      </c>
      <c r="N1493" s="96" t="s">
        <v>65</v>
      </c>
      <c r="O1493" s="96">
        <v>0</v>
      </c>
      <c r="P1493" s="96" t="s">
        <v>2078</v>
      </c>
      <c r="Q1493" s="96" t="s">
        <v>224</v>
      </c>
      <c r="R1493" s="92"/>
      <c r="S1493" s="93"/>
    </row>
    <row r="1494" spans="2:19" ht="15" thickBot="1" x14ac:dyDescent="0.35">
      <c r="B1494" s="92" t="s">
        <v>2090</v>
      </c>
      <c r="C1494" s="93" t="s">
        <v>2091</v>
      </c>
      <c r="D1494" s="94" t="s">
        <v>65</v>
      </c>
      <c r="E1494" s="94" t="s">
        <v>64</v>
      </c>
      <c r="F1494" s="95">
        <v>2640730881606</v>
      </c>
      <c r="G1494" s="94" t="s">
        <v>64</v>
      </c>
      <c r="H1494" s="94" t="s">
        <v>64</v>
      </c>
      <c r="I1494" s="94" t="s">
        <v>66</v>
      </c>
      <c r="J1494" s="94" t="s">
        <v>65</v>
      </c>
      <c r="K1494" s="96">
        <v>0</v>
      </c>
      <c r="L1494" s="96">
        <v>0</v>
      </c>
      <c r="M1494" s="96">
        <v>0</v>
      </c>
      <c r="N1494" s="96" t="s">
        <v>65</v>
      </c>
      <c r="O1494" s="96">
        <v>0</v>
      </c>
      <c r="P1494" s="96" t="s">
        <v>2078</v>
      </c>
      <c r="Q1494" s="96" t="s">
        <v>224</v>
      </c>
      <c r="R1494" s="92"/>
      <c r="S1494" s="93"/>
    </row>
    <row r="1495" spans="2:19" ht="15" thickBot="1" x14ac:dyDescent="0.35">
      <c r="B1495" s="92" t="s">
        <v>692</v>
      </c>
      <c r="C1495" s="93" t="s">
        <v>1129</v>
      </c>
      <c r="D1495" s="94" t="s">
        <v>65</v>
      </c>
      <c r="E1495" s="94" t="s">
        <v>64</v>
      </c>
      <c r="F1495" s="95">
        <v>2207482330506</v>
      </c>
      <c r="G1495" s="94" t="s">
        <v>64</v>
      </c>
      <c r="H1495" s="94" t="s">
        <v>64</v>
      </c>
      <c r="I1495" s="94" t="s">
        <v>66</v>
      </c>
      <c r="J1495" s="94" t="s">
        <v>65</v>
      </c>
      <c r="K1495" s="96">
        <v>0</v>
      </c>
      <c r="L1495" s="96">
        <v>0</v>
      </c>
      <c r="M1495" s="96">
        <v>0</v>
      </c>
      <c r="N1495" s="96" t="s">
        <v>65</v>
      </c>
      <c r="O1495" s="96">
        <v>0</v>
      </c>
      <c r="P1495" s="96" t="s">
        <v>2078</v>
      </c>
      <c r="Q1495" s="96" t="s">
        <v>224</v>
      </c>
      <c r="R1495" s="92"/>
      <c r="S1495" s="93"/>
    </row>
    <row r="1496" spans="2:19" ht="15" thickBot="1" x14ac:dyDescent="0.35">
      <c r="B1496" s="92" t="s">
        <v>1214</v>
      </c>
      <c r="C1496" s="93" t="s">
        <v>857</v>
      </c>
      <c r="D1496" s="94" t="s">
        <v>65</v>
      </c>
      <c r="E1496" s="94" t="s">
        <v>64</v>
      </c>
      <c r="F1496" s="95">
        <v>1620330440116</v>
      </c>
      <c r="G1496" s="94" t="s">
        <v>64</v>
      </c>
      <c r="H1496" s="94" t="s">
        <v>64</v>
      </c>
      <c r="I1496" s="94" t="s">
        <v>66</v>
      </c>
      <c r="J1496" s="94" t="s">
        <v>65</v>
      </c>
      <c r="K1496" s="96">
        <v>0</v>
      </c>
      <c r="L1496" s="96">
        <v>0</v>
      </c>
      <c r="M1496" s="96">
        <v>0</v>
      </c>
      <c r="N1496" s="96" t="s">
        <v>65</v>
      </c>
      <c r="O1496" s="96">
        <v>0</v>
      </c>
      <c r="P1496" s="96" t="s">
        <v>2078</v>
      </c>
      <c r="Q1496" s="96" t="s">
        <v>224</v>
      </c>
      <c r="R1496" s="92"/>
      <c r="S1496" s="93"/>
    </row>
    <row r="1497" spans="2:19" ht="15" thickBot="1" x14ac:dyDescent="0.35">
      <c r="B1497" s="92" t="s">
        <v>2092</v>
      </c>
      <c r="C1497" s="93" t="s">
        <v>2093</v>
      </c>
      <c r="D1497" s="94" t="s">
        <v>65</v>
      </c>
      <c r="E1497" s="94" t="s">
        <v>64</v>
      </c>
      <c r="F1497" s="95">
        <v>1932925560117</v>
      </c>
      <c r="G1497" s="94" t="s">
        <v>64</v>
      </c>
      <c r="H1497" s="94" t="s">
        <v>64</v>
      </c>
      <c r="I1497" s="94" t="s">
        <v>66</v>
      </c>
      <c r="J1497" s="94" t="s">
        <v>65</v>
      </c>
      <c r="K1497" s="96">
        <v>0</v>
      </c>
      <c r="L1497" s="96">
        <v>0</v>
      </c>
      <c r="M1497" s="96">
        <v>0</v>
      </c>
      <c r="N1497" s="96" t="s">
        <v>65</v>
      </c>
      <c r="O1497" s="96">
        <v>0</v>
      </c>
      <c r="P1497" s="96" t="s">
        <v>2078</v>
      </c>
      <c r="Q1497" s="96" t="s">
        <v>224</v>
      </c>
      <c r="R1497" s="92"/>
      <c r="S1497" s="93"/>
    </row>
    <row r="1498" spans="2:19" ht="15" thickBot="1" x14ac:dyDescent="0.35">
      <c r="B1498" s="92" t="s">
        <v>2094</v>
      </c>
      <c r="C1498" s="93" t="s">
        <v>2095</v>
      </c>
      <c r="D1498" s="94" t="s">
        <v>65</v>
      </c>
      <c r="E1498" s="94" t="s">
        <v>64</v>
      </c>
      <c r="F1498" s="95">
        <v>2583193720117</v>
      </c>
      <c r="G1498" s="94" t="s">
        <v>64</v>
      </c>
      <c r="H1498" s="94" t="s">
        <v>64</v>
      </c>
      <c r="I1498" s="94" t="s">
        <v>66</v>
      </c>
      <c r="J1498" s="94" t="s">
        <v>65</v>
      </c>
      <c r="K1498" s="96">
        <v>0</v>
      </c>
      <c r="L1498" s="96">
        <v>0</v>
      </c>
      <c r="M1498" s="96">
        <v>0</v>
      </c>
      <c r="N1498" s="96" t="s">
        <v>65</v>
      </c>
      <c r="O1498" s="96">
        <v>0</v>
      </c>
      <c r="P1498" s="96" t="s">
        <v>2078</v>
      </c>
      <c r="Q1498" s="96" t="s">
        <v>224</v>
      </c>
      <c r="R1498" s="92"/>
      <c r="S1498" s="93"/>
    </row>
    <row r="1499" spans="2:19" ht="15" thickBot="1" x14ac:dyDescent="0.35">
      <c r="B1499" s="92" t="s">
        <v>2096</v>
      </c>
      <c r="C1499" s="93" t="s">
        <v>2097</v>
      </c>
      <c r="D1499" s="94" t="s">
        <v>65</v>
      </c>
      <c r="E1499" s="94" t="s">
        <v>64</v>
      </c>
      <c r="F1499" s="95">
        <v>1688660720404</v>
      </c>
      <c r="G1499" s="94" t="s">
        <v>64</v>
      </c>
      <c r="H1499" s="94" t="s">
        <v>64</v>
      </c>
      <c r="I1499" s="94" t="s">
        <v>66</v>
      </c>
      <c r="J1499" s="94" t="s">
        <v>65</v>
      </c>
      <c r="K1499" s="96">
        <v>0</v>
      </c>
      <c r="L1499" s="96">
        <v>0</v>
      </c>
      <c r="M1499" s="96">
        <v>0</v>
      </c>
      <c r="N1499" s="96" t="s">
        <v>65</v>
      </c>
      <c r="O1499" s="96">
        <v>0</v>
      </c>
      <c r="P1499" s="96" t="s">
        <v>2078</v>
      </c>
      <c r="Q1499" s="96" t="s">
        <v>224</v>
      </c>
      <c r="R1499" s="92"/>
      <c r="S1499" s="93"/>
    </row>
    <row r="1500" spans="2:19" ht="15" thickBot="1" x14ac:dyDescent="0.35">
      <c r="B1500" s="92" t="s">
        <v>1288</v>
      </c>
      <c r="C1500" s="93" t="s">
        <v>1303</v>
      </c>
      <c r="D1500" s="94" t="s">
        <v>65</v>
      </c>
      <c r="E1500" s="94" t="s">
        <v>64</v>
      </c>
      <c r="F1500" s="95">
        <v>1718760400301</v>
      </c>
      <c r="G1500" s="94" t="s">
        <v>64</v>
      </c>
      <c r="H1500" s="94" t="s">
        <v>64</v>
      </c>
      <c r="I1500" s="94" t="s">
        <v>66</v>
      </c>
      <c r="J1500" s="94" t="s">
        <v>65</v>
      </c>
      <c r="K1500" s="96">
        <v>0</v>
      </c>
      <c r="L1500" s="96">
        <v>0</v>
      </c>
      <c r="M1500" s="96">
        <v>0</v>
      </c>
      <c r="N1500" s="96" t="s">
        <v>65</v>
      </c>
      <c r="O1500" s="96">
        <v>0</v>
      </c>
      <c r="P1500" s="96" t="s">
        <v>2078</v>
      </c>
      <c r="Q1500" s="96" t="s">
        <v>224</v>
      </c>
      <c r="R1500" s="92"/>
      <c r="S1500" s="93"/>
    </row>
    <row r="1501" spans="2:19" ht="15" thickBot="1" x14ac:dyDescent="0.35">
      <c r="B1501" s="92" t="s">
        <v>2098</v>
      </c>
      <c r="C1501" s="93" t="s">
        <v>740</v>
      </c>
      <c r="D1501" s="94" t="s">
        <v>65</v>
      </c>
      <c r="E1501" s="94" t="s">
        <v>64</v>
      </c>
      <c r="F1501" s="95">
        <v>2526707791301</v>
      </c>
      <c r="G1501" s="94" t="s">
        <v>64</v>
      </c>
      <c r="H1501" s="94" t="s">
        <v>64</v>
      </c>
      <c r="I1501" s="94" t="s">
        <v>66</v>
      </c>
      <c r="J1501" s="94" t="s">
        <v>65</v>
      </c>
      <c r="K1501" s="96">
        <v>0</v>
      </c>
      <c r="L1501" s="96">
        <v>0</v>
      </c>
      <c r="M1501" s="96">
        <v>0</v>
      </c>
      <c r="N1501" s="96" t="s">
        <v>65</v>
      </c>
      <c r="O1501" s="96">
        <v>0</v>
      </c>
      <c r="P1501" s="96" t="s">
        <v>2078</v>
      </c>
      <c r="Q1501" s="96" t="s">
        <v>224</v>
      </c>
      <c r="R1501" s="92"/>
      <c r="S1501" s="93"/>
    </row>
    <row r="1502" spans="2:19" ht="15" thickBot="1" x14ac:dyDescent="0.35">
      <c r="B1502" s="92" t="s">
        <v>2099</v>
      </c>
      <c r="C1502" s="93" t="s">
        <v>230</v>
      </c>
      <c r="D1502" s="94" t="s">
        <v>65</v>
      </c>
      <c r="E1502" s="94" t="s">
        <v>64</v>
      </c>
      <c r="F1502" s="95">
        <v>1957802210101</v>
      </c>
      <c r="G1502" s="94" t="s">
        <v>64</v>
      </c>
      <c r="H1502" s="94" t="s">
        <v>64</v>
      </c>
      <c r="I1502" s="94" t="s">
        <v>66</v>
      </c>
      <c r="J1502" s="94" t="s">
        <v>65</v>
      </c>
      <c r="K1502" s="96">
        <v>0</v>
      </c>
      <c r="L1502" s="96">
        <v>0</v>
      </c>
      <c r="M1502" s="96">
        <v>0</v>
      </c>
      <c r="N1502" s="96" t="s">
        <v>65</v>
      </c>
      <c r="O1502" s="96">
        <v>0</v>
      </c>
      <c r="P1502" s="96" t="s">
        <v>224</v>
      </c>
      <c r="Q1502" s="96" t="s">
        <v>224</v>
      </c>
      <c r="R1502" s="92"/>
      <c r="S1502" s="93"/>
    </row>
    <row r="1503" spans="2:19" ht="15" thickBot="1" x14ac:dyDescent="0.35">
      <c r="B1503" s="92" t="s">
        <v>696</v>
      </c>
      <c r="C1503" s="93" t="s">
        <v>2100</v>
      </c>
      <c r="D1503" s="94" t="s">
        <v>65</v>
      </c>
      <c r="E1503" s="94" t="s">
        <v>64</v>
      </c>
      <c r="F1503" s="95">
        <v>1869720750409</v>
      </c>
      <c r="G1503" s="94" t="s">
        <v>64</v>
      </c>
      <c r="H1503" s="94" t="s">
        <v>64</v>
      </c>
      <c r="I1503" s="94" t="s">
        <v>66</v>
      </c>
      <c r="J1503" s="94" t="s">
        <v>65</v>
      </c>
      <c r="K1503" s="96">
        <v>0</v>
      </c>
      <c r="L1503" s="96">
        <v>0</v>
      </c>
      <c r="M1503" s="96">
        <v>0</v>
      </c>
      <c r="N1503" s="96" t="s">
        <v>65</v>
      </c>
      <c r="O1503" s="96">
        <v>0</v>
      </c>
      <c r="P1503" s="96" t="s">
        <v>224</v>
      </c>
      <c r="Q1503" s="96" t="s">
        <v>224</v>
      </c>
      <c r="R1503" s="92"/>
      <c r="S1503" s="93"/>
    </row>
    <row r="1504" spans="2:19" ht="15" thickBot="1" x14ac:dyDescent="0.35">
      <c r="B1504" s="92" t="s">
        <v>270</v>
      </c>
      <c r="C1504" s="93" t="s">
        <v>662</v>
      </c>
      <c r="D1504" s="94" t="s">
        <v>64</v>
      </c>
      <c r="E1504" s="94" t="s">
        <v>65</v>
      </c>
      <c r="F1504" s="95">
        <v>1987858870101</v>
      </c>
      <c r="G1504" s="94" t="s">
        <v>64</v>
      </c>
      <c r="H1504" s="94" t="s">
        <v>64</v>
      </c>
      <c r="I1504" s="94" t="s">
        <v>66</v>
      </c>
      <c r="J1504" s="94" t="s">
        <v>65</v>
      </c>
      <c r="K1504" s="96">
        <v>0</v>
      </c>
      <c r="L1504" s="96">
        <v>0</v>
      </c>
      <c r="M1504" s="96">
        <v>0</v>
      </c>
      <c r="N1504" s="96" t="s">
        <v>65</v>
      </c>
      <c r="O1504" s="96">
        <v>0</v>
      </c>
      <c r="P1504" s="96" t="s">
        <v>224</v>
      </c>
      <c r="Q1504" s="96" t="s">
        <v>224</v>
      </c>
      <c r="R1504" s="92"/>
      <c r="S1504" s="93"/>
    </row>
    <row r="1505" spans="2:19" ht="15" thickBot="1" x14ac:dyDescent="0.35">
      <c r="B1505" s="92" t="s">
        <v>696</v>
      </c>
      <c r="C1505" s="93" t="s">
        <v>230</v>
      </c>
      <c r="D1505" s="94" t="s">
        <v>65</v>
      </c>
      <c r="E1505" s="94" t="s">
        <v>64</v>
      </c>
      <c r="F1505" s="95">
        <v>1712652110601</v>
      </c>
      <c r="G1505" s="94" t="s">
        <v>64</v>
      </c>
      <c r="H1505" s="94" t="s">
        <v>64</v>
      </c>
      <c r="I1505" s="94" t="s">
        <v>66</v>
      </c>
      <c r="J1505" s="94" t="s">
        <v>65</v>
      </c>
      <c r="K1505" s="96">
        <v>0</v>
      </c>
      <c r="L1505" s="96">
        <v>0</v>
      </c>
      <c r="M1505" s="96">
        <v>0</v>
      </c>
      <c r="N1505" s="96" t="s">
        <v>65</v>
      </c>
      <c r="O1505" s="96">
        <v>0</v>
      </c>
      <c r="P1505" s="96" t="s">
        <v>224</v>
      </c>
      <c r="Q1505" s="96" t="s">
        <v>224</v>
      </c>
      <c r="R1505" s="92"/>
      <c r="S1505" s="93"/>
    </row>
    <row r="1506" spans="2:19" ht="15" thickBot="1" x14ac:dyDescent="0.35">
      <c r="B1506" s="92" t="s">
        <v>2101</v>
      </c>
      <c r="C1506" s="93" t="s">
        <v>2102</v>
      </c>
      <c r="D1506" s="94" t="s">
        <v>65</v>
      </c>
      <c r="E1506" s="94" t="s">
        <v>64</v>
      </c>
      <c r="F1506" s="95">
        <v>1875518471001</v>
      </c>
      <c r="G1506" s="94" t="s">
        <v>64</v>
      </c>
      <c r="H1506" s="94" t="s">
        <v>64</v>
      </c>
      <c r="I1506" s="94" t="s">
        <v>66</v>
      </c>
      <c r="J1506" s="94" t="s">
        <v>65</v>
      </c>
      <c r="K1506" s="96">
        <v>0</v>
      </c>
      <c r="L1506" s="96">
        <v>0</v>
      </c>
      <c r="M1506" s="96">
        <v>0</v>
      </c>
      <c r="N1506" s="96" t="s">
        <v>65</v>
      </c>
      <c r="O1506" s="96">
        <v>0</v>
      </c>
      <c r="P1506" s="96" t="s">
        <v>224</v>
      </c>
      <c r="Q1506" s="96" t="s">
        <v>224</v>
      </c>
      <c r="R1506" s="92"/>
      <c r="S1506" s="93"/>
    </row>
    <row r="1507" spans="2:19" ht="15" thickBot="1" x14ac:dyDescent="0.35">
      <c r="B1507" s="92" t="s">
        <v>2103</v>
      </c>
      <c r="C1507" s="93" t="s">
        <v>2104</v>
      </c>
      <c r="D1507" s="94" t="s">
        <v>65</v>
      </c>
      <c r="E1507" s="94" t="s">
        <v>64</v>
      </c>
      <c r="F1507" s="95" t="s">
        <v>2105</v>
      </c>
      <c r="G1507" s="94" t="s">
        <v>64</v>
      </c>
      <c r="H1507" s="94" t="s">
        <v>64</v>
      </c>
      <c r="I1507" s="94" t="s">
        <v>66</v>
      </c>
      <c r="J1507" s="94" t="s">
        <v>65</v>
      </c>
      <c r="K1507" s="96">
        <v>0</v>
      </c>
      <c r="L1507" s="96">
        <v>0</v>
      </c>
      <c r="M1507" s="96">
        <v>0</v>
      </c>
      <c r="N1507" s="96" t="s">
        <v>65</v>
      </c>
      <c r="O1507" s="96">
        <v>0</v>
      </c>
      <c r="P1507" s="96" t="s">
        <v>224</v>
      </c>
      <c r="Q1507" s="96" t="s">
        <v>224</v>
      </c>
      <c r="R1507" s="92"/>
      <c r="S1507" s="93"/>
    </row>
    <row r="1508" spans="2:19" ht="15" thickBot="1" x14ac:dyDescent="0.35">
      <c r="B1508" s="92" t="s">
        <v>657</v>
      </c>
      <c r="C1508" s="93" t="s">
        <v>255</v>
      </c>
      <c r="D1508" s="94" t="s">
        <v>64</v>
      </c>
      <c r="E1508" s="94" t="s">
        <v>64</v>
      </c>
      <c r="F1508" s="95">
        <v>2686205711301</v>
      </c>
      <c r="G1508" s="94" t="s">
        <v>64</v>
      </c>
      <c r="H1508" s="94" t="s">
        <v>64</v>
      </c>
      <c r="I1508" s="94" t="s">
        <v>66</v>
      </c>
      <c r="J1508" s="94" t="s">
        <v>65</v>
      </c>
      <c r="K1508" s="96">
        <v>0</v>
      </c>
      <c r="L1508" s="96">
        <v>0</v>
      </c>
      <c r="M1508" s="96">
        <v>0</v>
      </c>
      <c r="N1508" s="96" t="s">
        <v>65</v>
      </c>
      <c r="O1508" s="96">
        <v>0</v>
      </c>
      <c r="P1508" s="96" t="s">
        <v>224</v>
      </c>
      <c r="Q1508" s="96" t="s">
        <v>224</v>
      </c>
      <c r="R1508" s="92"/>
      <c r="S1508" s="93"/>
    </row>
    <row r="1509" spans="2:19" ht="15" thickBot="1" x14ac:dyDescent="0.35">
      <c r="B1509" s="92" t="s">
        <v>2106</v>
      </c>
      <c r="C1509" s="93" t="s">
        <v>2107</v>
      </c>
      <c r="D1509" s="94" t="s">
        <v>65</v>
      </c>
      <c r="E1509" s="94" t="s">
        <v>64</v>
      </c>
      <c r="F1509" s="95">
        <v>2427534500101</v>
      </c>
      <c r="G1509" s="94" t="s">
        <v>64</v>
      </c>
      <c r="H1509" s="94" t="s">
        <v>64</v>
      </c>
      <c r="I1509" s="94" t="s">
        <v>66</v>
      </c>
      <c r="J1509" s="94" t="s">
        <v>65</v>
      </c>
      <c r="K1509" s="96">
        <v>0</v>
      </c>
      <c r="L1509" s="96">
        <v>0</v>
      </c>
      <c r="M1509" s="96">
        <v>0</v>
      </c>
      <c r="N1509" s="96" t="s">
        <v>65</v>
      </c>
      <c r="O1509" s="96">
        <v>0</v>
      </c>
      <c r="P1509" s="96" t="s">
        <v>224</v>
      </c>
      <c r="Q1509" s="96" t="s">
        <v>224</v>
      </c>
      <c r="R1509" s="92"/>
      <c r="S1509" s="93"/>
    </row>
    <row r="1510" spans="2:19" ht="15" thickBot="1" x14ac:dyDescent="0.35">
      <c r="B1510" s="92" t="s">
        <v>856</v>
      </c>
      <c r="C1510" s="93" t="s">
        <v>790</v>
      </c>
      <c r="D1510" s="94" t="s">
        <v>65</v>
      </c>
      <c r="E1510" s="94" t="s">
        <v>64</v>
      </c>
      <c r="F1510" s="95">
        <v>2388446170101</v>
      </c>
      <c r="G1510" s="94" t="s">
        <v>64</v>
      </c>
      <c r="H1510" s="94" t="s">
        <v>64</v>
      </c>
      <c r="I1510" s="94" t="s">
        <v>66</v>
      </c>
      <c r="J1510" s="94" t="s">
        <v>65</v>
      </c>
      <c r="K1510" s="96">
        <v>0</v>
      </c>
      <c r="L1510" s="96">
        <v>0</v>
      </c>
      <c r="M1510" s="96">
        <v>0</v>
      </c>
      <c r="N1510" s="96" t="s">
        <v>65</v>
      </c>
      <c r="O1510" s="96">
        <v>0</v>
      </c>
      <c r="P1510" s="96" t="s">
        <v>224</v>
      </c>
      <c r="Q1510" s="96" t="s">
        <v>224</v>
      </c>
      <c r="R1510" s="92"/>
      <c r="S1510" s="93"/>
    </row>
    <row r="1511" spans="2:19" ht="15" thickBot="1" x14ac:dyDescent="0.35">
      <c r="B1511" s="92" t="s">
        <v>2108</v>
      </c>
      <c r="C1511" s="93" t="s">
        <v>686</v>
      </c>
      <c r="D1511" s="94" t="s">
        <v>65</v>
      </c>
      <c r="E1511" s="94" t="s">
        <v>64</v>
      </c>
      <c r="F1511" s="95">
        <v>1741894781413</v>
      </c>
      <c r="G1511" s="94" t="s">
        <v>64</v>
      </c>
      <c r="H1511" s="94" t="s">
        <v>64</v>
      </c>
      <c r="I1511" s="94" t="s">
        <v>66</v>
      </c>
      <c r="J1511" s="94" t="s">
        <v>65</v>
      </c>
      <c r="K1511" s="96">
        <v>0</v>
      </c>
      <c r="L1511" s="96">
        <v>0</v>
      </c>
      <c r="M1511" s="96">
        <v>0</v>
      </c>
      <c r="N1511" s="96" t="s">
        <v>65</v>
      </c>
      <c r="O1511" s="96">
        <v>0</v>
      </c>
      <c r="P1511" s="96" t="s">
        <v>224</v>
      </c>
      <c r="Q1511" s="96" t="s">
        <v>224</v>
      </c>
      <c r="R1511" s="92"/>
      <c r="S1511" s="93"/>
    </row>
    <row r="1512" spans="2:19" ht="15" thickBot="1" x14ac:dyDescent="0.35">
      <c r="B1512" s="92" t="s">
        <v>696</v>
      </c>
      <c r="C1512" s="93" t="s">
        <v>2109</v>
      </c>
      <c r="D1512" s="94" t="s">
        <v>65</v>
      </c>
      <c r="E1512" s="94" t="s">
        <v>64</v>
      </c>
      <c r="F1512" s="95">
        <v>2384865320101</v>
      </c>
      <c r="G1512" s="94" t="s">
        <v>64</v>
      </c>
      <c r="H1512" s="94" t="s">
        <v>64</v>
      </c>
      <c r="I1512" s="94" t="s">
        <v>66</v>
      </c>
      <c r="J1512" s="94" t="s">
        <v>65</v>
      </c>
      <c r="K1512" s="96">
        <v>0</v>
      </c>
      <c r="L1512" s="96">
        <v>0</v>
      </c>
      <c r="M1512" s="96">
        <v>0</v>
      </c>
      <c r="N1512" s="96" t="s">
        <v>65</v>
      </c>
      <c r="O1512" s="96">
        <v>0</v>
      </c>
      <c r="P1512" s="96" t="s">
        <v>224</v>
      </c>
      <c r="Q1512" s="96" t="s">
        <v>224</v>
      </c>
      <c r="R1512" s="92"/>
      <c r="S1512" s="93"/>
    </row>
    <row r="1513" spans="2:19" ht="15" thickBot="1" x14ac:dyDescent="0.35">
      <c r="B1513" s="92" t="s">
        <v>696</v>
      </c>
      <c r="C1513" s="93" t="s">
        <v>2110</v>
      </c>
      <c r="D1513" s="94" t="s">
        <v>65</v>
      </c>
      <c r="E1513" s="94" t="s">
        <v>64</v>
      </c>
      <c r="F1513" s="95">
        <v>1821778581901</v>
      </c>
      <c r="G1513" s="94" t="s">
        <v>64</v>
      </c>
      <c r="H1513" s="94" t="s">
        <v>64</v>
      </c>
      <c r="I1513" s="94" t="s">
        <v>66</v>
      </c>
      <c r="J1513" s="94" t="s">
        <v>65</v>
      </c>
      <c r="K1513" s="96">
        <v>0</v>
      </c>
      <c r="L1513" s="96">
        <v>0</v>
      </c>
      <c r="M1513" s="96">
        <v>0</v>
      </c>
      <c r="N1513" s="96" t="s">
        <v>65</v>
      </c>
      <c r="O1513" s="96">
        <v>0</v>
      </c>
      <c r="P1513" s="96" t="s">
        <v>224</v>
      </c>
      <c r="Q1513" s="96" t="s">
        <v>224</v>
      </c>
      <c r="R1513" s="92"/>
      <c r="S1513" s="93"/>
    </row>
    <row r="1514" spans="2:19" ht="15" thickBot="1" x14ac:dyDescent="0.35">
      <c r="B1514" s="92" t="s">
        <v>2111</v>
      </c>
      <c r="C1514" s="93" t="s">
        <v>1130</v>
      </c>
      <c r="D1514" s="94" t="s">
        <v>65</v>
      </c>
      <c r="E1514" s="94" t="s">
        <v>64</v>
      </c>
      <c r="F1514" s="95">
        <v>1595806332001</v>
      </c>
      <c r="G1514" s="94" t="s">
        <v>64</v>
      </c>
      <c r="H1514" s="94" t="s">
        <v>64</v>
      </c>
      <c r="I1514" s="94" t="s">
        <v>66</v>
      </c>
      <c r="J1514" s="94" t="s">
        <v>65</v>
      </c>
      <c r="K1514" s="96">
        <v>0</v>
      </c>
      <c r="L1514" s="96">
        <v>0</v>
      </c>
      <c r="M1514" s="96">
        <v>0</v>
      </c>
      <c r="N1514" s="96" t="s">
        <v>65</v>
      </c>
      <c r="O1514" s="96">
        <v>0</v>
      </c>
      <c r="P1514" s="96" t="s">
        <v>224</v>
      </c>
      <c r="Q1514" s="96" t="s">
        <v>224</v>
      </c>
      <c r="R1514" s="92"/>
      <c r="S1514" s="93"/>
    </row>
    <row r="1515" spans="2:19" ht="15" thickBot="1" x14ac:dyDescent="0.35">
      <c r="B1515" s="92" t="s">
        <v>703</v>
      </c>
      <c r="C1515" s="93" t="s">
        <v>728</v>
      </c>
      <c r="D1515" s="94" t="s">
        <v>65</v>
      </c>
      <c r="E1515" s="94" t="s">
        <v>64</v>
      </c>
      <c r="F1515" s="95">
        <v>1736419892201</v>
      </c>
      <c r="G1515" s="94" t="s">
        <v>64</v>
      </c>
      <c r="H1515" s="94" t="s">
        <v>64</v>
      </c>
      <c r="I1515" s="94" t="s">
        <v>66</v>
      </c>
      <c r="J1515" s="94" t="s">
        <v>65</v>
      </c>
      <c r="K1515" s="96">
        <v>0</v>
      </c>
      <c r="L1515" s="96">
        <v>0</v>
      </c>
      <c r="M1515" s="96">
        <v>0</v>
      </c>
      <c r="N1515" s="96" t="s">
        <v>65</v>
      </c>
      <c r="O1515" s="96">
        <v>0</v>
      </c>
      <c r="P1515" s="96" t="s">
        <v>224</v>
      </c>
      <c r="Q1515" s="96" t="s">
        <v>224</v>
      </c>
      <c r="R1515" s="92"/>
      <c r="S1515" s="93"/>
    </row>
    <row r="1516" spans="2:19" ht="15" thickBot="1" x14ac:dyDescent="0.35">
      <c r="B1516" s="92" t="s">
        <v>2112</v>
      </c>
      <c r="C1516" s="93" t="s">
        <v>2113</v>
      </c>
      <c r="D1516" s="94" t="s">
        <v>65</v>
      </c>
      <c r="E1516" s="94" t="s">
        <v>64</v>
      </c>
      <c r="F1516" s="95">
        <v>2269270160101</v>
      </c>
      <c r="G1516" s="94" t="s">
        <v>64</v>
      </c>
      <c r="H1516" s="94" t="s">
        <v>64</v>
      </c>
      <c r="I1516" s="94" t="s">
        <v>66</v>
      </c>
      <c r="J1516" s="94" t="s">
        <v>65</v>
      </c>
      <c r="K1516" s="96">
        <v>0</v>
      </c>
      <c r="L1516" s="96">
        <v>0</v>
      </c>
      <c r="M1516" s="96">
        <v>0</v>
      </c>
      <c r="N1516" s="96" t="s">
        <v>65</v>
      </c>
      <c r="O1516" s="96">
        <v>0</v>
      </c>
      <c r="P1516" s="96" t="s">
        <v>224</v>
      </c>
      <c r="Q1516" s="96" t="s">
        <v>224</v>
      </c>
      <c r="R1516" s="92"/>
      <c r="S1516" s="93"/>
    </row>
    <row r="1517" spans="2:19" ht="15" thickBot="1" x14ac:dyDescent="0.35">
      <c r="B1517" s="92" t="s">
        <v>696</v>
      </c>
      <c r="C1517" s="93" t="s">
        <v>2114</v>
      </c>
      <c r="D1517" s="94" t="s">
        <v>65</v>
      </c>
      <c r="E1517" s="94" t="s">
        <v>64</v>
      </c>
      <c r="F1517" s="95">
        <v>2253411230101</v>
      </c>
      <c r="G1517" s="94" t="s">
        <v>64</v>
      </c>
      <c r="H1517" s="94" t="s">
        <v>64</v>
      </c>
      <c r="I1517" s="94" t="s">
        <v>66</v>
      </c>
      <c r="J1517" s="94" t="s">
        <v>65</v>
      </c>
      <c r="K1517" s="96">
        <v>0</v>
      </c>
      <c r="L1517" s="96">
        <v>0</v>
      </c>
      <c r="M1517" s="96">
        <v>0</v>
      </c>
      <c r="N1517" s="96" t="s">
        <v>65</v>
      </c>
      <c r="O1517" s="96">
        <v>0</v>
      </c>
      <c r="P1517" s="96" t="s">
        <v>224</v>
      </c>
      <c r="Q1517" s="96" t="s">
        <v>224</v>
      </c>
      <c r="R1517" s="92"/>
      <c r="S1517" s="93"/>
    </row>
    <row r="1518" spans="2:19" ht="15" thickBot="1" x14ac:dyDescent="0.35">
      <c r="B1518" s="92" t="s">
        <v>696</v>
      </c>
      <c r="C1518" s="93" t="s">
        <v>2115</v>
      </c>
      <c r="D1518" s="94" t="s">
        <v>65</v>
      </c>
      <c r="E1518" s="94" t="s">
        <v>64</v>
      </c>
      <c r="F1518" s="95">
        <v>2490605822205</v>
      </c>
      <c r="G1518" s="94" t="s">
        <v>64</v>
      </c>
      <c r="H1518" s="94" t="s">
        <v>64</v>
      </c>
      <c r="I1518" s="94" t="s">
        <v>66</v>
      </c>
      <c r="J1518" s="94" t="s">
        <v>65</v>
      </c>
      <c r="K1518" s="96">
        <v>0</v>
      </c>
      <c r="L1518" s="96">
        <v>0</v>
      </c>
      <c r="M1518" s="96">
        <v>0</v>
      </c>
      <c r="N1518" s="96" t="s">
        <v>65</v>
      </c>
      <c r="O1518" s="96">
        <v>0</v>
      </c>
      <c r="P1518" s="96" t="s">
        <v>224</v>
      </c>
      <c r="Q1518" s="96" t="s">
        <v>224</v>
      </c>
      <c r="R1518" s="92"/>
      <c r="S1518" s="93"/>
    </row>
    <row r="1519" spans="2:19" ht="15" thickBot="1" x14ac:dyDescent="0.35">
      <c r="B1519" s="92" t="s">
        <v>2116</v>
      </c>
      <c r="C1519" s="93" t="s">
        <v>2117</v>
      </c>
      <c r="D1519" s="94" t="s">
        <v>65</v>
      </c>
      <c r="E1519" s="94" t="s">
        <v>64</v>
      </c>
      <c r="F1519" s="95">
        <v>1819574420901</v>
      </c>
      <c r="G1519" s="94" t="s">
        <v>64</v>
      </c>
      <c r="H1519" s="94" t="s">
        <v>64</v>
      </c>
      <c r="I1519" s="94" t="s">
        <v>66</v>
      </c>
      <c r="J1519" s="94" t="s">
        <v>65</v>
      </c>
      <c r="K1519" s="96">
        <v>0</v>
      </c>
      <c r="L1519" s="96">
        <v>0</v>
      </c>
      <c r="M1519" s="96">
        <v>0</v>
      </c>
      <c r="N1519" s="96" t="s">
        <v>65</v>
      </c>
      <c r="O1519" s="96">
        <v>0</v>
      </c>
      <c r="P1519" s="96" t="s">
        <v>224</v>
      </c>
      <c r="Q1519" s="96" t="s">
        <v>224</v>
      </c>
      <c r="R1519" s="92"/>
      <c r="S1519" s="93"/>
    </row>
    <row r="1520" spans="2:19" ht="15" thickBot="1" x14ac:dyDescent="0.35">
      <c r="B1520" s="92" t="s">
        <v>723</v>
      </c>
      <c r="C1520" s="93" t="s">
        <v>2118</v>
      </c>
      <c r="D1520" s="94" t="s">
        <v>65</v>
      </c>
      <c r="E1520" s="94" t="s">
        <v>64</v>
      </c>
      <c r="F1520" s="95">
        <v>2199998800101</v>
      </c>
      <c r="G1520" s="94" t="s">
        <v>64</v>
      </c>
      <c r="H1520" s="94" t="s">
        <v>64</v>
      </c>
      <c r="I1520" s="94" t="s">
        <v>66</v>
      </c>
      <c r="J1520" s="94" t="s">
        <v>65</v>
      </c>
      <c r="K1520" s="96">
        <v>0</v>
      </c>
      <c r="L1520" s="96">
        <v>0</v>
      </c>
      <c r="M1520" s="96">
        <v>0</v>
      </c>
      <c r="N1520" s="96" t="s">
        <v>65</v>
      </c>
      <c r="O1520" s="96">
        <v>0</v>
      </c>
      <c r="P1520" s="96" t="s">
        <v>224</v>
      </c>
      <c r="Q1520" s="96" t="s">
        <v>224</v>
      </c>
      <c r="R1520" s="92"/>
      <c r="S1520" s="93"/>
    </row>
    <row r="1521" spans="2:19" ht="15" thickBot="1" x14ac:dyDescent="0.35">
      <c r="B1521" s="92" t="s">
        <v>2083</v>
      </c>
      <c r="C1521" s="93" t="s">
        <v>251</v>
      </c>
      <c r="D1521" s="94" t="s">
        <v>65</v>
      </c>
      <c r="E1521" s="94" t="s">
        <v>64</v>
      </c>
      <c r="F1521" s="95">
        <v>2326856730101</v>
      </c>
      <c r="G1521" s="94" t="s">
        <v>64</v>
      </c>
      <c r="H1521" s="94" t="s">
        <v>64</v>
      </c>
      <c r="I1521" s="94" t="s">
        <v>66</v>
      </c>
      <c r="J1521" s="94" t="s">
        <v>65</v>
      </c>
      <c r="K1521" s="96">
        <v>0</v>
      </c>
      <c r="L1521" s="96">
        <v>0</v>
      </c>
      <c r="M1521" s="96">
        <v>0</v>
      </c>
      <c r="N1521" s="96" t="s">
        <v>65</v>
      </c>
      <c r="O1521" s="96">
        <v>0</v>
      </c>
      <c r="P1521" s="96" t="s">
        <v>224</v>
      </c>
      <c r="Q1521" s="96" t="s">
        <v>224</v>
      </c>
      <c r="R1521" s="92"/>
      <c r="S1521" s="93"/>
    </row>
    <row r="1522" spans="2:19" ht="15" thickBot="1" x14ac:dyDescent="0.35">
      <c r="B1522" s="92" t="s">
        <v>1297</v>
      </c>
      <c r="C1522" s="93" t="s">
        <v>2119</v>
      </c>
      <c r="D1522" s="94" t="s">
        <v>65</v>
      </c>
      <c r="E1522" s="94" t="s">
        <v>64</v>
      </c>
      <c r="F1522" s="95">
        <v>2303112531412</v>
      </c>
      <c r="G1522" s="94" t="s">
        <v>64</v>
      </c>
      <c r="H1522" s="94" t="s">
        <v>64</v>
      </c>
      <c r="I1522" s="94" t="s">
        <v>66</v>
      </c>
      <c r="J1522" s="94" t="s">
        <v>65</v>
      </c>
      <c r="K1522" s="96">
        <v>0</v>
      </c>
      <c r="L1522" s="96">
        <v>0</v>
      </c>
      <c r="M1522" s="96">
        <v>0</v>
      </c>
      <c r="N1522" s="96" t="s">
        <v>65</v>
      </c>
      <c r="O1522" s="96">
        <v>0</v>
      </c>
      <c r="P1522" s="96" t="s">
        <v>224</v>
      </c>
      <c r="Q1522" s="96" t="s">
        <v>224</v>
      </c>
      <c r="R1522" s="92"/>
      <c r="S1522" s="93"/>
    </row>
    <row r="1523" spans="2:19" ht="15" thickBot="1" x14ac:dyDescent="0.35">
      <c r="B1523" s="92" t="s">
        <v>2120</v>
      </c>
      <c r="C1523" s="93" t="s">
        <v>1144</v>
      </c>
      <c r="D1523" s="94" t="s">
        <v>65</v>
      </c>
      <c r="E1523" s="94" t="s">
        <v>64</v>
      </c>
      <c r="F1523" s="95">
        <v>1695230120101</v>
      </c>
      <c r="G1523" s="94" t="s">
        <v>64</v>
      </c>
      <c r="H1523" s="94" t="s">
        <v>64</v>
      </c>
      <c r="I1523" s="94" t="s">
        <v>66</v>
      </c>
      <c r="J1523" s="94" t="s">
        <v>65</v>
      </c>
      <c r="K1523" s="96">
        <v>0</v>
      </c>
      <c r="L1523" s="96">
        <v>0</v>
      </c>
      <c r="M1523" s="96">
        <v>0</v>
      </c>
      <c r="N1523" s="96" t="s">
        <v>65</v>
      </c>
      <c r="O1523" s="96">
        <v>0</v>
      </c>
      <c r="P1523" s="96" t="s">
        <v>224</v>
      </c>
      <c r="Q1523" s="96" t="s">
        <v>224</v>
      </c>
      <c r="R1523" s="92"/>
      <c r="S1523" s="93"/>
    </row>
    <row r="1524" spans="2:19" ht="15" thickBot="1" x14ac:dyDescent="0.35">
      <c r="B1524" s="92" t="s">
        <v>2121</v>
      </c>
      <c r="C1524" s="93" t="s">
        <v>2122</v>
      </c>
      <c r="D1524" s="94" t="s">
        <v>65</v>
      </c>
      <c r="E1524" s="94" t="s">
        <v>64</v>
      </c>
      <c r="F1524" s="95">
        <v>1629288820108</v>
      </c>
      <c r="G1524" s="94" t="s">
        <v>64</v>
      </c>
      <c r="H1524" s="94" t="s">
        <v>64</v>
      </c>
      <c r="I1524" s="94" t="s">
        <v>66</v>
      </c>
      <c r="J1524" s="94" t="s">
        <v>65</v>
      </c>
      <c r="K1524" s="96">
        <v>0</v>
      </c>
      <c r="L1524" s="96">
        <v>0</v>
      </c>
      <c r="M1524" s="96">
        <v>0</v>
      </c>
      <c r="N1524" s="96" t="s">
        <v>65</v>
      </c>
      <c r="O1524" s="96">
        <v>0</v>
      </c>
      <c r="P1524" s="96" t="s">
        <v>224</v>
      </c>
      <c r="Q1524" s="96" t="s">
        <v>224</v>
      </c>
      <c r="R1524" s="92"/>
      <c r="S1524" s="93"/>
    </row>
    <row r="1525" spans="2:19" ht="15" thickBot="1" x14ac:dyDescent="0.35">
      <c r="B1525" s="92" t="s">
        <v>2123</v>
      </c>
      <c r="C1525" s="93" t="s">
        <v>2124</v>
      </c>
      <c r="D1525" s="94" t="s">
        <v>65</v>
      </c>
      <c r="E1525" s="94" t="s">
        <v>64</v>
      </c>
      <c r="F1525" s="95">
        <v>2405310510101</v>
      </c>
      <c r="G1525" s="94" t="s">
        <v>64</v>
      </c>
      <c r="H1525" s="94" t="s">
        <v>64</v>
      </c>
      <c r="I1525" s="94" t="s">
        <v>66</v>
      </c>
      <c r="J1525" s="94" t="s">
        <v>65</v>
      </c>
      <c r="K1525" s="96">
        <v>0</v>
      </c>
      <c r="L1525" s="96">
        <v>0</v>
      </c>
      <c r="M1525" s="96">
        <v>0</v>
      </c>
      <c r="N1525" s="96" t="s">
        <v>65</v>
      </c>
      <c r="O1525" s="96">
        <v>0</v>
      </c>
      <c r="P1525" s="96" t="s">
        <v>224</v>
      </c>
      <c r="Q1525" s="96" t="s">
        <v>224</v>
      </c>
      <c r="R1525" s="92"/>
      <c r="S1525" s="93"/>
    </row>
    <row r="1526" spans="2:19" ht="15" thickBot="1" x14ac:dyDescent="0.35">
      <c r="B1526" s="92" t="s">
        <v>879</v>
      </c>
      <c r="C1526" s="93" t="s">
        <v>2125</v>
      </c>
      <c r="D1526" s="94" t="s">
        <v>65</v>
      </c>
      <c r="E1526" s="94" t="s">
        <v>64</v>
      </c>
      <c r="F1526" s="95">
        <v>1706925070101</v>
      </c>
      <c r="G1526" s="94" t="s">
        <v>64</v>
      </c>
      <c r="H1526" s="94" t="s">
        <v>64</v>
      </c>
      <c r="I1526" s="94" t="s">
        <v>66</v>
      </c>
      <c r="J1526" s="94" t="s">
        <v>65</v>
      </c>
      <c r="K1526" s="96">
        <v>0</v>
      </c>
      <c r="L1526" s="96">
        <v>0</v>
      </c>
      <c r="M1526" s="96">
        <v>0</v>
      </c>
      <c r="N1526" s="96" t="s">
        <v>65</v>
      </c>
      <c r="O1526" s="96">
        <v>0</v>
      </c>
      <c r="P1526" s="96" t="s">
        <v>224</v>
      </c>
      <c r="Q1526" s="96" t="s">
        <v>224</v>
      </c>
      <c r="R1526" s="92"/>
      <c r="S1526" s="93"/>
    </row>
    <row r="1527" spans="2:19" ht="15" thickBot="1" x14ac:dyDescent="0.35">
      <c r="B1527" s="92" t="s">
        <v>979</v>
      </c>
      <c r="C1527" s="93" t="s">
        <v>1154</v>
      </c>
      <c r="D1527" s="94" t="s">
        <v>65</v>
      </c>
      <c r="E1527" s="94" t="s">
        <v>64</v>
      </c>
      <c r="F1527" s="95">
        <v>1787505810917</v>
      </c>
      <c r="G1527" s="94" t="s">
        <v>64</v>
      </c>
      <c r="H1527" s="94" t="s">
        <v>64</v>
      </c>
      <c r="I1527" s="94" t="s">
        <v>66</v>
      </c>
      <c r="J1527" s="94" t="s">
        <v>65</v>
      </c>
      <c r="K1527" s="96">
        <v>0</v>
      </c>
      <c r="L1527" s="96">
        <v>0</v>
      </c>
      <c r="M1527" s="96">
        <v>0</v>
      </c>
      <c r="N1527" s="96" t="s">
        <v>65</v>
      </c>
      <c r="O1527" s="96">
        <v>0</v>
      </c>
      <c r="P1527" s="96" t="s">
        <v>224</v>
      </c>
      <c r="Q1527" s="96" t="s">
        <v>224</v>
      </c>
      <c r="R1527" s="92"/>
      <c r="S1527" s="93"/>
    </row>
    <row r="1528" spans="2:19" ht="15" thickBot="1" x14ac:dyDescent="0.35">
      <c r="B1528" s="92" t="s">
        <v>2126</v>
      </c>
      <c r="C1528" s="93" t="s">
        <v>1342</v>
      </c>
      <c r="D1528" s="94" t="s">
        <v>65</v>
      </c>
      <c r="E1528" s="94" t="s">
        <v>64</v>
      </c>
      <c r="F1528" s="95">
        <v>2390799141220</v>
      </c>
      <c r="G1528" s="94" t="s">
        <v>64</v>
      </c>
      <c r="H1528" s="94" t="s">
        <v>64</v>
      </c>
      <c r="I1528" s="94" t="s">
        <v>66</v>
      </c>
      <c r="J1528" s="94" t="s">
        <v>65</v>
      </c>
      <c r="K1528" s="96">
        <v>0</v>
      </c>
      <c r="L1528" s="96">
        <v>0</v>
      </c>
      <c r="M1528" s="96">
        <v>0</v>
      </c>
      <c r="N1528" s="96" t="s">
        <v>65</v>
      </c>
      <c r="O1528" s="96">
        <v>0</v>
      </c>
      <c r="P1528" s="96" t="s">
        <v>224</v>
      </c>
      <c r="Q1528" s="96" t="s">
        <v>224</v>
      </c>
      <c r="R1528" s="92"/>
      <c r="S1528" s="93"/>
    </row>
    <row r="1529" spans="2:19" ht="15" thickBot="1" x14ac:dyDescent="0.35">
      <c r="B1529" s="92" t="s">
        <v>2127</v>
      </c>
      <c r="C1529" s="93" t="s">
        <v>1342</v>
      </c>
      <c r="D1529" s="94" t="s">
        <v>65</v>
      </c>
      <c r="E1529" s="94" t="s">
        <v>64</v>
      </c>
      <c r="F1529" s="95">
        <v>3662664181219</v>
      </c>
      <c r="G1529" s="94" t="s">
        <v>64</v>
      </c>
      <c r="H1529" s="94" t="s">
        <v>64</v>
      </c>
      <c r="I1529" s="94" t="s">
        <v>66</v>
      </c>
      <c r="J1529" s="94" t="s">
        <v>65</v>
      </c>
      <c r="K1529" s="96">
        <v>0</v>
      </c>
      <c r="L1529" s="96">
        <v>0</v>
      </c>
      <c r="M1529" s="96">
        <v>0</v>
      </c>
      <c r="N1529" s="96" t="s">
        <v>65</v>
      </c>
      <c r="O1529" s="96">
        <v>0</v>
      </c>
      <c r="P1529" s="96" t="s">
        <v>224</v>
      </c>
      <c r="Q1529" s="96" t="s">
        <v>224</v>
      </c>
      <c r="R1529" s="92"/>
      <c r="S1529" s="93"/>
    </row>
    <row r="1530" spans="2:19" ht="15" thickBot="1" x14ac:dyDescent="0.35">
      <c r="B1530" s="92" t="s">
        <v>1153</v>
      </c>
      <c r="C1530" s="93" t="s">
        <v>269</v>
      </c>
      <c r="D1530" s="94" t="s">
        <v>65</v>
      </c>
      <c r="E1530" s="94" t="s">
        <v>64</v>
      </c>
      <c r="F1530" s="95">
        <v>2217548140101</v>
      </c>
      <c r="G1530" s="94" t="s">
        <v>64</v>
      </c>
      <c r="H1530" s="94" t="s">
        <v>64</v>
      </c>
      <c r="I1530" s="94" t="s">
        <v>66</v>
      </c>
      <c r="J1530" s="94" t="s">
        <v>65</v>
      </c>
      <c r="K1530" s="96">
        <v>0</v>
      </c>
      <c r="L1530" s="96">
        <v>0</v>
      </c>
      <c r="M1530" s="96">
        <v>0</v>
      </c>
      <c r="N1530" s="96" t="s">
        <v>65</v>
      </c>
      <c r="O1530" s="96">
        <v>0</v>
      </c>
      <c r="P1530" s="96" t="s">
        <v>224</v>
      </c>
      <c r="Q1530" s="96" t="s">
        <v>224</v>
      </c>
      <c r="R1530" s="92"/>
      <c r="S1530" s="93"/>
    </row>
    <row r="1531" spans="2:19" ht="15" thickBot="1" x14ac:dyDescent="0.35">
      <c r="B1531" s="92" t="s">
        <v>2128</v>
      </c>
      <c r="C1531" s="93" t="s">
        <v>2129</v>
      </c>
      <c r="D1531" s="94" t="s">
        <v>65</v>
      </c>
      <c r="E1531" s="94" t="s">
        <v>64</v>
      </c>
      <c r="F1531" s="95">
        <v>2258753132201</v>
      </c>
      <c r="G1531" s="94" t="s">
        <v>64</v>
      </c>
      <c r="H1531" s="94" t="s">
        <v>64</v>
      </c>
      <c r="I1531" s="94" t="s">
        <v>66</v>
      </c>
      <c r="J1531" s="94" t="s">
        <v>65</v>
      </c>
      <c r="K1531" s="96">
        <v>0</v>
      </c>
      <c r="L1531" s="96">
        <v>0</v>
      </c>
      <c r="M1531" s="96">
        <v>0</v>
      </c>
      <c r="N1531" s="96" t="s">
        <v>65</v>
      </c>
      <c r="O1531" s="96">
        <v>0</v>
      </c>
      <c r="P1531" s="96" t="s">
        <v>224</v>
      </c>
      <c r="Q1531" s="96" t="s">
        <v>224</v>
      </c>
      <c r="R1531" s="92"/>
      <c r="S1531" s="93"/>
    </row>
    <row r="1532" spans="2:19" ht="15" thickBot="1" x14ac:dyDescent="0.35">
      <c r="B1532" s="92" t="s">
        <v>2099</v>
      </c>
      <c r="C1532" s="93" t="s">
        <v>2115</v>
      </c>
      <c r="D1532" s="94" t="s">
        <v>65</v>
      </c>
      <c r="E1532" s="94" t="s">
        <v>64</v>
      </c>
      <c r="F1532" s="95">
        <v>2677464150101</v>
      </c>
      <c r="G1532" s="94" t="s">
        <v>64</v>
      </c>
      <c r="H1532" s="94" t="s">
        <v>64</v>
      </c>
      <c r="I1532" s="94" t="s">
        <v>66</v>
      </c>
      <c r="J1532" s="94" t="s">
        <v>65</v>
      </c>
      <c r="K1532" s="96">
        <v>0</v>
      </c>
      <c r="L1532" s="96">
        <v>0</v>
      </c>
      <c r="M1532" s="96">
        <v>0</v>
      </c>
      <c r="N1532" s="96" t="s">
        <v>65</v>
      </c>
      <c r="O1532" s="96">
        <v>0</v>
      </c>
      <c r="P1532" s="96" t="s">
        <v>224</v>
      </c>
      <c r="Q1532" s="96" t="s">
        <v>224</v>
      </c>
      <c r="R1532" s="92"/>
      <c r="S1532" s="93"/>
    </row>
    <row r="1533" spans="2:19" ht="15" thickBot="1" x14ac:dyDescent="0.35">
      <c r="B1533" s="92" t="s">
        <v>2130</v>
      </c>
      <c r="C1533" s="93" t="s">
        <v>1163</v>
      </c>
      <c r="D1533" s="94" t="s">
        <v>64</v>
      </c>
      <c r="E1533" s="94" t="s">
        <v>65</v>
      </c>
      <c r="F1533" s="95">
        <v>2255309370404</v>
      </c>
      <c r="G1533" s="94" t="s">
        <v>64</v>
      </c>
      <c r="H1533" s="94" t="s">
        <v>64</v>
      </c>
      <c r="I1533" s="94" t="s">
        <v>66</v>
      </c>
      <c r="J1533" s="94" t="s">
        <v>65</v>
      </c>
      <c r="K1533" s="96">
        <v>0</v>
      </c>
      <c r="L1533" s="96">
        <v>0</v>
      </c>
      <c r="M1533" s="96">
        <v>0</v>
      </c>
      <c r="N1533" s="96" t="s">
        <v>65</v>
      </c>
      <c r="O1533" s="96">
        <v>0</v>
      </c>
      <c r="P1533" s="96" t="s">
        <v>224</v>
      </c>
      <c r="Q1533" s="96" t="s">
        <v>224</v>
      </c>
      <c r="R1533" s="92"/>
      <c r="S1533" s="93"/>
    </row>
    <row r="1534" spans="2:19" ht="15" thickBot="1" x14ac:dyDescent="0.35">
      <c r="B1534" s="92" t="s">
        <v>1350</v>
      </c>
      <c r="C1534" s="93" t="s">
        <v>815</v>
      </c>
      <c r="D1534" s="94" t="s">
        <v>65</v>
      </c>
      <c r="E1534" s="94" t="s">
        <v>64</v>
      </c>
      <c r="F1534" s="95">
        <v>2457035861903</v>
      </c>
      <c r="G1534" s="94" t="s">
        <v>64</v>
      </c>
      <c r="H1534" s="94" t="s">
        <v>64</v>
      </c>
      <c r="I1534" s="94" t="s">
        <v>66</v>
      </c>
      <c r="J1534" s="94" t="s">
        <v>65</v>
      </c>
      <c r="K1534" s="96">
        <v>0</v>
      </c>
      <c r="L1534" s="96">
        <v>0</v>
      </c>
      <c r="M1534" s="96">
        <v>0</v>
      </c>
      <c r="N1534" s="96" t="s">
        <v>65</v>
      </c>
      <c r="O1534" s="96">
        <v>0</v>
      </c>
      <c r="P1534" s="96" t="s">
        <v>224</v>
      </c>
      <c r="Q1534" s="96" t="s">
        <v>224</v>
      </c>
      <c r="R1534" s="92"/>
      <c r="S1534" s="93"/>
    </row>
    <row r="1535" spans="2:19" ht="15" thickBot="1" x14ac:dyDescent="0.35">
      <c r="B1535" s="92" t="s">
        <v>696</v>
      </c>
      <c r="C1535" s="93" t="s">
        <v>1078</v>
      </c>
      <c r="D1535" s="94" t="s">
        <v>65</v>
      </c>
      <c r="E1535" s="94" t="s">
        <v>64</v>
      </c>
      <c r="F1535" s="95">
        <v>2249381770101</v>
      </c>
      <c r="G1535" s="94" t="s">
        <v>64</v>
      </c>
      <c r="H1535" s="94" t="s">
        <v>64</v>
      </c>
      <c r="I1535" s="94" t="s">
        <v>66</v>
      </c>
      <c r="J1535" s="94" t="s">
        <v>65</v>
      </c>
      <c r="K1535" s="96">
        <v>0</v>
      </c>
      <c r="L1535" s="96">
        <v>0</v>
      </c>
      <c r="M1535" s="96">
        <v>0</v>
      </c>
      <c r="N1535" s="96" t="s">
        <v>65</v>
      </c>
      <c r="O1535" s="96">
        <v>0</v>
      </c>
      <c r="P1535" s="96" t="s">
        <v>224</v>
      </c>
      <c r="Q1535" s="96" t="s">
        <v>224</v>
      </c>
      <c r="R1535" s="92"/>
      <c r="S1535" s="93"/>
    </row>
    <row r="1536" spans="2:19" ht="15" thickBot="1" x14ac:dyDescent="0.35">
      <c r="B1536" s="92" t="s">
        <v>692</v>
      </c>
      <c r="C1536" s="93" t="s">
        <v>2131</v>
      </c>
      <c r="D1536" s="94" t="s">
        <v>65</v>
      </c>
      <c r="E1536" s="94" t="s">
        <v>64</v>
      </c>
      <c r="F1536" s="95">
        <v>2423535681301</v>
      </c>
      <c r="G1536" s="94" t="s">
        <v>64</v>
      </c>
      <c r="H1536" s="94" t="s">
        <v>64</v>
      </c>
      <c r="I1536" s="94" t="s">
        <v>66</v>
      </c>
      <c r="J1536" s="94" t="s">
        <v>65</v>
      </c>
      <c r="K1536" s="96">
        <v>0</v>
      </c>
      <c r="L1536" s="96">
        <v>0</v>
      </c>
      <c r="M1536" s="96">
        <v>0</v>
      </c>
      <c r="N1536" s="96" t="s">
        <v>65</v>
      </c>
      <c r="O1536" s="96">
        <v>0</v>
      </c>
      <c r="P1536" s="96" t="s">
        <v>224</v>
      </c>
      <c r="Q1536" s="96" t="s">
        <v>224</v>
      </c>
      <c r="R1536" s="92"/>
      <c r="S1536" s="93"/>
    </row>
    <row r="1537" spans="2:19" ht="15" thickBot="1" x14ac:dyDescent="0.35">
      <c r="B1537" s="92" t="s">
        <v>288</v>
      </c>
      <c r="C1537" s="93" t="s">
        <v>1311</v>
      </c>
      <c r="D1537" s="94" t="s">
        <v>64</v>
      </c>
      <c r="E1537" s="94" t="s">
        <v>65</v>
      </c>
      <c r="F1537" s="95">
        <v>1966937561901</v>
      </c>
      <c r="G1537" s="94" t="s">
        <v>64</v>
      </c>
      <c r="H1537" s="94" t="s">
        <v>64</v>
      </c>
      <c r="I1537" s="94" t="s">
        <v>66</v>
      </c>
      <c r="J1537" s="94" t="s">
        <v>65</v>
      </c>
      <c r="K1537" s="96">
        <v>0</v>
      </c>
      <c r="L1537" s="96">
        <v>0</v>
      </c>
      <c r="M1537" s="96">
        <v>0</v>
      </c>
      <c r="N1537" s="96" t="s">
        <v>65</v>
      </c>
      <c r="O1537" s="96">
        <v>0</v>
      </c>
      <c r="P1537" s="96" t="s">
        <v>224</v>
      </c>
      <c r="Q1537" s="96" t="s">
        <v>224</v>
      </c>
      <c r="R1537" s="92"/>
      <c r="S1537" s="93"/>
    </row>
    <row r="1538" spans="2:19" ht="15" thickBot="1" x14ac:dyDescent="0.35">
      <c r="B1538" s="92" t="s">
        <v>2132</v>
      </c>
      <c r="C1538" s="93" t="s">
        <v>947</v>
      </c>
      <c r="D1538" s="94" t="s">
        <v>65</v>
      </c>
      <c r="E1538" s="94" t="s">
        <v>64</v>
      </c>
      <c r="F1538" s="95">
        <v>2629330630101</v>
      </c>
      <c r="G1538" s="94" t="s">
        <v>64</v>
      </c>
      <c r="H1538" s="94" t="s">
        <v>64</v>
      </c>
      <c r="I1538" s="94" t="s">
        <v>66</v>
      </c>
      <c r="J1538" s="94" t="s">
        <v>65</v>
      </c>
      <c r="K1538" s="96">
        <v>0</v>
      </c>
      <c r="L1538" s="96">
        <v>0</v>
      </c>
      <c r="M1538" s="96">
        <v>0</v>
      </c>
      <c r="N1538" s="96" t="s">
        <v>65</v>
      </c>
      <c r="O1538" s="96">
        <v>0</v>
      </c>
      <c r="P1538" s="96" t="s">
        <v>224</v>
      </c>
      <c r="Q1538" s="96" t="s">
        <v>224</v>
      </c>
      <c r="R1538" s="92"/>
      <c r="S1538" s="93"/>
    </row>
    <row r="1539" spans="2:19" ht="15" thickBot="1" x14ac:dyDescent="0.35">
      <c r="B1539" s="92" t="s">
        <v>2133</v>
      </c>
      <c r="C1539" s="93" t="s">
        <v>2134</v>
      </c>
      <c r="D1539" s="94" t="s">
        <v>65</v>
      </c>
      <c r="E1539" s="94" t="s">
        <v>64</v>
      </c>
      <c r="F1539" s="95">
        <v>2541830180606</v>
      </c>
      <c r="G1539" s="94" t="s">
        <v>64</v>
      </c>
      <c r="H1539" s="94" t="s">
        <v>64</v>
      </c>
      <c r="I1539" s="94" t="s">
        <v>66</v>
      </c>
      <c r="J1539" s="94" t="s">
        <v>65</v>
      </c>
      <c r="K1539" s="96">
        <v>0</v>
      </c>
      <c r="L1539" s="96">
        <v>0</v>
      </c>
      <c r="M1539" s="96">
        <v>0</v>
      </c>
      <c r="N1539" s="96" t="s">
        <v>65</v>
      </c>
      <c r="O1539" s="96">
        <v>0</v>
      </c>
      <c r="P1539" s="96" t="s">
        <v>224</v>
      </c>
      <c r="Q1539" s="96" t="s">
        <v>224</v>
      </c>
      <c r="R1539" s="92"/>
      <c r="S1539" s="93"/>
    </row>
    <row r="1540" spans="2:19" ht="15" thickBot="1" x14ac:dyDescent="0.35">
      <c r="B1540" s="92" t="s">
        <v>1251</v>
      </c>
      <c r="C1540" s="93" t="s">
        <v>271</v>
      </c>
      <c r="D1540" s="94" t="s">
        <v>65</v>
      </c>
      <c r="E1540" s="94" t="s">
        <v>64</v>
      </c>
      <c r="F1540" s="95">
        <v>2450949461608</v>
      </c>
      <c r="G1540" s="94" t="s">
        <v>64</v>
      </c>
      <c r="H1540" s="94" t="s">
        <v>64</v>
      </c>
      <c r="I1540" s="94" t="s">
        <v>66</v>
      </c>
      <c r="J1540" s="94" t="s">
        <v>65</v>
      </c>
      <c r="K1540" s="96">
        <v>0</v>
      </c>
      <c r="L1540" s="96">
        <v>0</v>
      </c>
      <c r="M1540" s="96">
        <v>0</v>
      </c>
      <c r="N1540" s="96" t="s">
        <v>65</v>
      </c>
      <c r="O1540" s="96">
        <v>0</v>
      </c>
      <c r="P1540" s="96" t="s">
        <v>224</v>
      </c>
      <c r="Q1540" s="96" t="s">
        <v>224</v>
      </c>
      <c r="R1540" s="92"/>
      <c r="S1540" s="93"/>
    </row>
    <row r="1541" spans="2:19" ht="15" thickBot="1" x14ac:dyDescent="0.35">
      <c r="B1541" s="92" t="s">
        <v>1044</v>
      </c>
      <c r="C1541" s="93" t="s">
        <v>262</v>
      </c>
      <c r="D1541" s="94" t="s">
        <v>65</v>
      </c>
      <c r="E1541" s="94" t="s">
        <v>64</v>
      </c>
      <c r="F1541" s="95">
        <v>2399227940101</v>
      </c>
      <c r="G1541" s="94" t="s">
        <v>64</v>
      </c>
      <c r="H1541" s="94" t="s">
        <v>64</v>
      </c>
      <c r="I1541" s="94" t="s">
        <v>66</v>
      </c>
      <c r="J1541" s="94" t="s">
        <v>65</v>
      </c>
      <c r="K1541" s="96">
        <v>0</v>
      </c>
      <c r="L1541" s="96">
        <v>0</v>
      </c>
      <c r="M1541" s="96">
        <v>0</v>
      </c>
      <c r="N1541" s="96" t="s">
        <v>65</v>
      </c>
      <c r="O1541" s="96">
        <v>0</v>
      </c>
      <c r="P1541" s="96" t="s">
        <v>224</v>
      </c>
      <c r="Q1541" s="96" t="s">
        <v>224</v>
      </c>
      <c r="R1541" s="92"/>
      <c r="S1541" s="93"/>
    </row>
    <row r="1542" spans="2:19" ht="15" thickBot="1" x14ac:dyDescent="0.35">
      <c r="B1542" s="92" t="s">
        <v>696</v>
      </c>
      <c r="C1542" s="93" t="s">
        <v>679</v>
      </c>
      <c r="D1542" s="94" t="s">
        <v>65</v>
      </c>
      <c r="E1542" s="94" t="s">
        <v>64</v>
      </c>
      <c r="F1542" s="95">
        <v>2699453850101</v>
      </c>
      <c r="G1542" s="94" t="s">
        <v>64</v>
      </c>
      <c r="H1542" s="94" t="s">
        <v>64</v>
      </c>
      <c r="I1542" s="94" t="s">
        <v>66</v>
      </c>
      <c r="J1542" s="94" t="s">
        <v>65</v>
      </c>
      <c r="K1542" s="96">
        <v>0</v>
      </c>
      <c r="L1542" s="96">
        <v>0</v>
      </c>
      <c r="M1542" s="96">
        <v>0</v>
      </c>
      <c r="N1542" s="96" t="s">
        <v>65</v>
      </c>
      <c r="O1542" s="96">
        <v>0</v>
      </c>
      <c r="P1542" s="96" t="s">
        <v>224</v>
      </c>
      <c r="Q1542" s="96" t="s">
        <v>224</v>
      </c>
      <c r="R1542" s="92"/>
      <c r="S1542" s="93"/>
    </row>
    <row r="1543" spans="2:19" ht="15" thickBot="1" x14ac:dyDescent="0.35">
      <c r="B1543" s="92" t="s">
        <v>2135</v>
      </c>
      <c r="C1543" s="93" t="s">
        <v>2136</v>
      </c>
      <c r="D1543" s="94" t="s">
        <v>65</v>
      </c>
      <c r="E1543" s="94" t="s">
        <v>64</v>
      </c>
      <c r="F1543" s="95">
        <v>2246947072205</v>
      </c>
      <c r="G1543" s="94" t="s">
        <v>64</v>
      </c>
      <c r="H1543" s="94" t="s">
        <v>64</v>
      </c>
      <c r="I1543" s="94" t="s">
        <v>66</v>
      </c>
      <c r="J1543" s="94" t="s">
        <v>65</v>
      </c>
      <c r="K1543" s="96">
        <v>0</v>
      </c>
      <c r="L1543" s="96">
        <v>0</v>
      </c>
      <c r="M1543" s="96">
        <v>0</v>
      </c>
      <c r="N1543" s="96" t="s">
        <v>65</v>
      </c>
      <c r="O1543" s="96">
        <v>0</v>
      </c>
      <c r="P1543" s="96" t="s">
        <v>224</v>
      </c>
      <c r="Q1543" s="96" t="s">
        <v>224</v>
      </c>
      <c r="R1543" s="92"/>
      <c r="S1543" s="93"/>
    </row>
    <row r="1544" spans="2:19" ht="15" thickBot="1" x14ac:dyDescent="0.35">
      <c r="B1544" s="92" t="s">
        <v>983</v>
      </c>
      <c r="C1544" s="93" t="s">
        <v>885</v>
      </c>
      <c r="D1544" s="94" t="s">
        <v>65</v>
      </c>
      <c r="E1544" s="94" t="s">
        <v>64</v>
      </c>
      <c r="F1544" s="95">
        <v>2386183581401</v>
      </c>
      <c r="G1544" s="94" t="s">
        <v>64</v>
      </c>
      <c r="H1544" s="94" t="s">
        <v>64</v>
      </c>
      <c r="I1544" s="94" t="s">
        <v>66</v>
      </c>
      <c r="J1544" s="94" t="s">
        <v>65</v>
      </c>
      <c r="K1544" s="96">
        <v>0</v>
      </c>
      <c r="L1544" s="96">
        <v>0</v>
      </c>
      <c r="M1544" s="96">
        <v>0</v>
      </c>
      <c r="N1544" s="96" t="s">
        <v>65</v>
      </c>
      <c r="O1544" s="96">
        <v>0</v>
      </c>
      <c r="P1544" s="96" t="s">
        <v>224</v>
      </c>
      <c r="Q1544" s="96" t="s">
        <v>224</v>
      </c>
      <c r="R1544" s="92"/>
      <c r="S1544" s="93"/>
    </row>
    <row r="1545" spans="2:19" ht="15" thickBot="1" x14ac:dyDescent="0.35">
      <c r="B1545" s="92" t="s">
        <v>2137</v>
      </c>
      <c r="C1545" s="93" t="s">
        <v>806</v>
      </c>
      <c r="D1545" s="94" t="s">
        <v>65</v>
      </c>
      <c r="E1545" s="94" t="s">
        <v>64</v>
      </c>
      <c r="F1545" s="95">
        <v>1959988630101</v>
      </c>
      <c r="G1545" s="94" t="s">
        <v>64</v>
      </c>
      <c r="H1545" s="94" t="s">
        <v>64</v>
      </c>
      <c r="I1545" s="94" t="s">
        <v>66</v>
      </c>
      <c r="J1545" s="94" t="s">
        <v>65</v>
      </c>
      <c r="K1545" s="96">
        <v>0</v>
      </c>
      <c r="L1545" s="96">
        <v>0</v>
      </c>
      <c r="M1545" s="96">
        <v>0</v>
      </c>
      <c r="N1545" s="96" t="s">
        <v>65</v>
      </c>
      <c r="O1545" s="96">
        <v>0</v>
      </c>
      <c r="P1545" s="96" t="s">
        <v>224</v>
      </c>
      <c r="Q1545" s="96" t="s">
        <v>224</v>
      </c>
      <c r="R1545" s="92"/>
      <c r="S1545" s="93"/>
    </row>
    <row r="1546" spans="2:19" ht="15" thickBot="1" x14ac:dyDescent="0.35">
      <c r="B1546" s="92" t="s">
        <v>2138</v>
      </c>
      <c r="C1546" s="93" t="s">
        <v>2139</v>
      </c>
      <c r="D1546" s="94" t="s">
        <v>65</v>
      </c>
      <c r="E1546" s="94" t="s">
        <v>64</v>
      </c>
      <c r="F1546" s="95">
        <v>2276077670101</v>
      </c>
      <c r="G1546" s="94" t="s">
        <v>64</v>
      </c>
      <c r="H1546" s="94" t="s">
        <v>64</v>
      </c>
      <c r="I1546" s="94" t="s">
        <v>66</v>
      </c>
      <c r="J1546" s="94" t="s">
        <v>65</v>
      </c>
      <c r="K1546" s="96">
        <v>0</v>
      </c>
      <c r="L1546" s="96">
        <v>0</v>
      </c>
      <c r="M1546" s="96">
        <v>0</v>
      </c>
      <c r="N1546" s="96" t="s">
        <v>65</v>
      </c>
      <c r="O1546" s="96">
        <v>0</v>
      </c>
      <c r="P1546" s="96" t="s">
        <v>224</v>
      </c>
      <c r="Q1546" s="96" t="s">
        <v>224</v>
      </c>
      <c r="R1546" s="92"/>
      <c r="S1546" s="93"/>
    </row>
    <row r="1547" spans="2:19" ht="15" thickBot="1" x14ac:dyDescent="0.35">
      <c r="B1547" s="92" t="s">
        <v>239</v>
      </c>
      <c r="C1547" s="93" t="s">
        <v>934</v>
      </c>
      <c r="D1547" s="94" t="s">
        <v>64</v>
      </c>
      <c r="E1547" s="94" t="s">
        <v>65</v>
      </c>
      <c r="F1547" s="95">
        <v>3586851170101</v>
      </c>
      <c r="G1547" s="94" t="s">
        <v>64</v>
      </c>
      <c r="H1547" s="94" t="s">
        <v>64</v>
      </c>
      <c r="I1547" s="94" t="s">
        <v>66</v>
      </c>
      <c r="J1547" s="94" t="s">
        <v>65</v>
      </c>
      <c r="K1547" s="96">
        <v>0</v>
      </c>
      <c r="L1547" s="96">
        <v>0</v>
      </c>
      <c r="M1547" s="96">
        <v>0</v>
      </c>
      <c r="N1547" s="96" t="s">
        <v>65</v>
      </c>
      <c r="O1547" s="96">
        <v>0</v>
      </c>
      <c r="P1547" s="96" t="s">
        <v>224</v>
      </c>
      <c r="Q1547" s="96" t="s">
        <v>224</v>
      </c>
      <c r="R1547" s="92"/>
      <c r="S1547" s="93"/>
    </row>
    <row r="1548" spans="2:19" ht="15" thickBot="1" x14ac:dyDescent="0.35">
      <c r="B1548" s="92" t="s">
        <v>2140</v>
      </c>
      <c r="C1548" s="93" t="s">
        <v>953</v>
      </c>
      <c r="D1548" s="94" t="s">
        <v>65</v>
      </c>
      <c r="E1548" s="94" t="s">
        <v>64</v>
      </c>
      <c r="F1548" s="95">
        <v>2631938151202</v>
      </c>
      <c r="G1548" s="94" t="s">
        <v>64</v>
      </c>
      <c r="H1548" s="94" t="s">
        <v>64</v>
      </c>
      <c r="I1548" s="94" t="s">
        <v>66</v>
      </c>
      <c r="J1548" s="94" t="s">
        <v>65</v>
      </c>
      <c r="K1548" s="96">
        <v>0</v>
      </c>
      <c r="L1548" s="96">
        <v>0</v>
      </c>
      <c r="M1548" s="96">
        <v>0</v>
      </c>
      <c r="N1548" s="96" t="s">
        <v>65</v>
      </c>
      <c r="O1548" s="96">
        <v>0</v>
      </c>
      <c r="P1548" s="96" t="s">
        <v>224</v>
      </c>
      <c r="Q1548" s="96" t="s">
        <v>224</v>
      </c>
      <c r="R1548" s="92"/>
      <c r="S1548" s="93"/>
    </row>
    <row r="1549" spans="2:19" ht="15" thickBot="1" x14ac:dyDescent="0.35">
      <c r="B1549" s="92" t="s">
        <v>282</v>
      </c>
      <c r="C1549" s="93" t="s">
        <v>1116</v>
      </c>
      <c r="D1549" s="94" t="s">
        <v>64</v>
      </c>
      <c r="E1549" s="94" t="s">
        <v>65</v>
      </c>
      <c r="F1549" s="95">
        <v>2265936490301</v>
      </c>
      <c r="G1549" s="94" t="s">
        <v>64</v>
      </c>
      <c r="H1549" s="94" t="s">
        <v>64</v>
      </c>
      <c r="I1549" s="94" t="s">
        <v>66</v>
      </c>
      <c r="J1549" s="94" t="s">
        <v>65</v>
      </c>
      <c r="K1549" s="96">
        <v>0</v>
      </c>
      <c r="L1549" s="96">
        <v>0</v>
      </c>
      <c r="M1549" s="96">
        <v>0</v>
      </c>
      <c r="N1549" s="96" t="s">
        <v>65</v>
      </c>
      <c r="O1549" s="96">
        <v>0</v>
      </c>
      <c r="P1549" s="96" t="s">
        <v>224</v>
      </c>
      <c r="Q1549" s="96" t="s">
        <v>224</v>
      </c>
      <c r="R1549" s="92"/>
      <c r="S1549" s="93"/>
    </row>
    <row r="1550" spans="2:19" ht="15" thickBot="1" x14ac:dyDescent="0.35">
      <c r="B1550" s="92" t="s">
        <v>2141</v>
      </c>
      <c r="C1550" s="93" t="s">
        <v>815</v>
      </c>
      <c r="D1550" s="94" t="s">
        <v>65</v>
      </c>
      <c r="E1550" s="94" t="s">
        <v>64</v>
      </c>
      <c r="F1550" s="95">
        <v>1649888740101</v>
      </c>
      <c r="G1550" s="94" t="s">
        <v>64</v>
      </c>
      <c r="H1550" s="94" t="s">
        <v>64</v>
      </c>
      <c r="I1550" s="94" t="s">
        <v>66</v>
      </c>
      <c r="J1550" s="94" t="s">
        <v>65</v>
      </c>
      <c r="K1550" s="96">
        <v>0</v>
      </c>
      <c r="L1550" s="96">
        <v>0</v>
      </c>
      <c r="M1550" s="96">
        <v>0</v>
      </c>
      <c r="N1550" s="96" t="s">
        <v>65</v>
      </c>
      <c r="O1550" s="96">
        <v>0</v>
      </c>
      <c r="P1550" s="96" t="s">
        <v>224</v>
      </c>
      <c r="Q1550" s="96" t="s">
        <v>224</v>
      </c>
      <c r="R1550" s="92"/>
      <c r="S1550" s="93"/>
    </row>
    <row r="1551" spans="2:19" ht="15" thickBot="1" x14ac:dyDescent="0.35">
      <c r="B1551" s="92" t="s">
        <v>2142</v>
      </c>
      <c r="C1551" s="93" t="s">
        <v>2143</v>
      </c>
      <c r="D1551" s="94" t="s">
        <v>65</v>
      </c>
      <c r="E1551" s="94" t="s">
        <v>64</v>
      </c>
      <c r="F1551" s="95">
        <v>2468648340112</v>
      </c>
      <c r="G1551" s="94" t="s">
        <v>64</v>
      </c>
      <c r="H1551" s="94" t="s">
        <v>64</v>
      </c>
      <c r="I1551" s="94" t="s">
        <v>66</v>
      </c>
      <c r="J1551" s="94" t="s">
        <v>65</v>
      </c>
      <c r="K1551" s="96">
        <v>0</v>
      </c>
      <c r="L1551" s="96">
        <v>0</v>
      </c>
      <c r="M1551" s="96">
        <v>0</v>
      </c>
      <c r="N1551" s="96" t="s">
        <v>65</v>
      </c>
      <c r="O1551" s="96">
        <v>0</v>
      </c>
      <c r="P1551" s="96" t="s">
        <v>224</v>
      </c>
      <c r="Q1551" s="96" t="s">
        <v>224</v>
      </c>
      <c r="R1551" s="92"/>
      <c r="S1551" s="93"/>
    </row>
    <row r="1552" spans="2:19" ht="15" thickBot="1" x14ac:dyDescent="0.35">
      <c r="B1552" s="92" t="s">
        <v>2144</v>
      </c>
      <c r="C1552" s="93" t="s">
        <v>2145</v>
      </c>
      <c r="D1552" s="94" t="s">
        <v>64</v>
      </c>
      <c r="E1552" s="94" t="s">
        <v>65</v>
      </c>
      <c r="F1552" s="95">
        <v>2662362860104</v>
      </c>
      <c r="G1552" s="94" t="s">
        <v>64</v>
      </c>
      <c r="H1552" s="94" t="s">
        <v>64</v>
      </c>
      <c r="I1552" s="94" t="s">
        <v>66</v>
      </c>
      <c r="J1552" s="94" t="s">
        <v>65</v>
      </c>
      <c r="K1552" s="96">
        <v>0</v>
      </c>
      <c r="L1552" s="96">
        <v>0</v>
      </c>
      <c r="M1552" s="96">
        <v>0</v>
      </c>
      <c r="N1552" s="96" t="s">
        <v>65</v>
      </c>
      <c r="O1552" s="96">
        <v>0</v>
      </c>
      <c r="P1552" s="96" t="s">
        <v>224</v>
      </c>
      <c r="Q1552" s="96" t="s">
        <v>224</v>
      </c>
      <c r="R1552" s="92"/>
      <c r="S1552" s="93"/>
    </row>
    <row r="1553" spans="2:19" ht="15" thickBot="1" x14ac:dyDescent="0.35">
      <c r="B1553" s="92" t="s">
        <v>1082</v>
      </c>
      <c r="C1553" s="93" t="s">
        <v>2146</v>
      </c>
      <c r="D1553" s="94" t="s">
        <v>65</v>
      </c>
      <c r="E1553" s="94" t="s">
        <v>64</v>
      </c>
      <c r="F1553" s="95">
        <v>2673181030101</v>
      </c>
      <c r="G1553" s="94" t="s">
        <v>64</v>
      </c>
      <c r="H1553" s="94" t="s">
        <v>64</v>
      </c>
      <c r="I1553" s="94" t="s">
        <v>66</v>
      </c>
      <c r="J1553" s="94" t="s">
        <v>65</v>
      </c>
      <c r="K1553" s="96">
        <v>0</v>
      </c>
      <c r="L1553" s="96">
        <v>0</v>
      </c>
      <c r="M1553" s="96">
        <v>0</v>
      </c>
      <c r="N1553" s="96" t="s">
        <v>65</v>
      </c>
      <c r="O1553" s="96">
        <v>0</v>
      </c>
      <c r="P1553" s="96" t="s">
        <v>224</v>
      </c>
      <c r="Q1553" s="96" t="s">
        <v>224</v>
      </c>
      <c r="R1553" s="92"/>
      <c r="S1553" s="93"/>
    </row>
    <row r="1554" spans="2:19" ht="15" thickBot="1" x14ac:dyDescent="0.35">
      <c r="B1554" s="92" t="s">
        <v>222</v>
      </c>
      <c r="C1554" s="93" t="s">
        <v>2147</v>
      </c>
      <c r="D1554" s="94" t="s">
        <v>64</v>
      </c>
      <c r="E1554" s="94" t="s">
        <v>65</v>
      </c>
      <c r="F1554" s="95">
        <v>1620528200101</v>
      </c>
      <c r="G1554" s="94" t="s">
        <v>64</v>
      </c>
      <c r="H1554" s="94" t="s">
        <v>64</v>
      </c>
      <c r="I1554" s="94" t="s">
        <v>66</v>
      </c>
      <c r="J1554" s="94" t="s">
        <v>65</v>
      </c>
      <c r="K1554" s="96">
        <v>0</v>
      </c>
      <c r="L1554" s="96">
        <v>0</v>
      </c>
      <c r="M1554" s="96">
        <v>0</v>
      </c>
      <c r="N1554" s="96" t="s">
        <v>65</v>
      </c>
      <c r="O1554" s="96">
        <v>0</v>
      </c>
      <c r="P1554" s="96" t="s">
        <v>224</v>
      </c>
      <c r="Q1554" s="96" t="s">
        <v>224</v>
      </c>
      <c r="R1554" s="92"/>
      <c r="S1554" s="93"/>
    </row>
    <row r="1555" spans="2:19" ht="15" thickBot="1" x14ac:dyDescent="0.35">
      <c r="B1555" s="92" t="s">
        <v>1044</v>
      </c>
      <c r="C1555" s="93" t="s">
        <v>662</v>
      </c>
      <c r="D1555" s="94" t="s">
        <v>65</v>
      </c>
      <c r="E1555" s="94" t="s">
        <v>64</v>
      </c>
      <c r="F1555" s="95">
        <v>2223091990701</v>
      </c>
      <c r="G1555" s="94" t="s">
        <v>64</v>
      </c>
      <c r="H1555" s="94" t="s">
        <v>64</v>
      </c>
      <c r="I1555" s="94" t="s">
        <v>66</v>
      </c>
      <c r="J1555" s="94" t="s">
        <v>65</v>
      </c>
      <c r="K1555" s="96">
        <v>0</v>
      </c>
      <c r="L1555" s="96">
        <v>0</v>
      </c>
      <c r="M1555" s="96">
        <v>0</v>
      </c>
      <c r="N1555" s="96" t="s">
        <v>65</v>
      </c>
      <c r="O1555" s="96">
        <v>0</v>
      </c>
      <c r="P1555" s="96" t="s">
        <v>224</v>
      </c>
      <c r="Q1555" s="96" t="s">
        <v>224</v>
      </c>
      <c r="R1555" s="92"/>
      <c r="S1555" s="93"/>
    </row>
    <row r="1556" spans="2:19" ht="15" thickBot="1" x14ac:dyDescent="0.35">
      <c r="B1556" s="92" t="s">
        <v>2148</v>
      </c>
      <c r="C1556" s="93" t="s">
        <v>1073</v>
      </c>
      <c r="D1556" s="94" t="s">
        <v>65</v>
      </c>
      <c r="E1556" s="94" t="s">
        <v>64</v>
      </c>
      <c r="F1556" s="95">
        <v>3553325740101</v>
      </c>
      <c r="G1556" s="94" t="s">
        <v>64</v>
      </c>
      <c r="H1556" s="94" t="s">
        <v>64</v>
      </c>
      <c r="I1556" s="94" t="s">
        <v>66</v>
      </c>
      <c r="J1556" s="94" t="s">
        <v>65</v>
      </c>
      <c r="K1556" s="96">
        <v>0</v>
      </c>
      <c r="L1556" s="96">
        <v>0</v>
      </c>
      <c r="M1556" s="96">
        <v>0</v>
      </c>
      <c r="N1556" s="96" t="s">
        <v>65</v>
      </c>
      <c r="O1556" s="96">
        <v>0</v>
      </c>
      <c r="P1556" s="96" t="s">
        <v>224</v>
      </c>
      <c r="Q1556" s="96" t="s">
        <v>224</v>
      </c>
      <c r="R1556" s="92"/>
      <c r="S1556" s="93"/>
    </row>
    <row r="1557" spans="2:19" ht="15" thickBot="1" x14ac:dyDescent="0.35">
      <c r="B1557" s="92" t="s">
        <v>669</v>
      </c>
      <c r="C1557" s="93" t="s">
        <v>2149</v>
      </c>
      <c r="D1557" s="94" t="s">
        <v>64</v>
      </c>
      <c r="E1557" s="94" t="s">
        <v>65</v>
      </c>
      <c r="F1557" s="95">
        <v>1986542510101</v>
      </c>
      <c r="G1557" s="94" t="s">
        <v>64</v>
      </c>
      <c r="H1557" s="94" t="s">
        <v>64</v>
      </c>
      <c r="I1557" s="94" t="s">
        <v>66</v>
      </c>
      <c r="J1557" s="94" t="s">
        <v>65</v>
      </c>
      <c r="K1557" s="96">
        <v>0</v>
      </c>
      <c r="L1557" s="96">
        <v>0</v>
      </c>
      <c r="M1557" s="96">
        <v>0</v>
      </c>
      <c r="N1557" s="96" t="s">
        <v>65</v>
      </c>
      <c r="O1557" s="96">
        <v>0</v>
      </c>
      <c r="P1557" s="96" t="s">
        <v>224</v>
      </c>
      <c r="Q1557" s="96" t="s">
        <v>224</v>
      </c>
      <c r="R1557" s="92"/>
      <c r="S1557" s="93"/>
    </row>
    <row r="1558" spans="2:19" ht="15" thickBot="1" x14ac:dyDescent="0.35">
      <c r="B1558" s="92" t="s">
        <v>229</v>
      </c>
      <c r="C1558" s="93" t="s">
        <v>2150</v>
      </c>
      <c r="D1558" s="94" t="s">
        <v>64</v>
      </c>
      <c r="E1558" s="94" t="s">
        <v>65</v>
      </c>
      <c r="F1558" s="95">
        <v>1753312000101</v>
      </c>
      <c r="G1558" s="94" t="s">
        <v>64</v>
      </c>
      <c r="H1558" s="94" t="s">
        <v>64</v>
      </c>
      <c r="I1558" s="94" t="s">
        <v>66</v>
      </c>
      <c r="J1558" s="94" t="s">
        <v>65</v>
      </c>
      <c r="K1558" s="96">
        <v>0</v>
      </c>
      <c r="L1558" s="96">
        <v>0</v>
      </c>
      <c r="M1558" s="96">
        <v>0</v>
      </c>
      <c r="N1558" s="96" t="s">
        <v>65</v>
      </c>
      <c r="O1558" s="96">
        <v>0</v>
      </c>
      <c r="P1558" s="96" t="s">
        <v>224</v>
      </c>
      <c r="Q1558" s="96" t="s">
        <v>224</v>
      </c>
      <c r="R1558" s="92"/>
      <c r="S1558" s="93"/>
    </row>
    <row r="1559" spans="2:19" ht="15" thickBot="1" x14ac:dyDescent="0.35">
      <c r="B1559" s="92" t="s">
        <v>696</v>
      </c>
      <c r="C1559" s="93" t="s">
        <v>2151</v>
      </c>
      <c r="D1559" s="94" t="s">
        <v>65</v>
      </c>
      <c r="E1559" s="94" t="s">
        <v>64</v>
      </c>
      <c r="F1559" s="95">
        <v>2201843610101</v>
      </c>
      <c r="G1559" s="94" t="s">
        <v>64</v>
      </c>
      <c r="H1559" s="94" t="s">
        <v>64</v>
      </c>
      <c r="I1559" s="94" t="s">
        <v>66</v>
      </c>
      <c r="J1559" s="94" t="s">
        <v>65</v>
      </c>
      <c r="K1559" s="96">
        <v>0</v>
      </c>
      <c r="L1559" s="96">
        <v>0</v>
      </c>
      <c r="M1559" s="96">
        <v>0</v>
      </c>
      <c r="N1559" s="96" t="s">
        <v>65</v>
      </c>
      <c r="O1559" s="96">
        <v>0</v>
      </c>
      <c r="P1559" s="96" t="s">
        <v>224</v>
      </c>
      <c r="Q1559" s="96" t="s">
        <v>224</v>
      </c>
      <c r="R1559" s="92"/>
      <c r="S1559" s="93"/>
    </row>
    <row r="1560" spans="2:19" ht="15" thickBot="1" x14ac:dyDescent="0.35">
      <c r="B1560" s="92" t="s">
        <v>663</v>
      </c>
      <c r="C1560" s="93" t="s">
        <v>2152</v>
      </c>
      <c r="D1560" s="94" t="s">
        <v>64</v>
      </c>
      <c r="E1560" s="94" t="s">
        <v>65</v>
      </c>
      <c r="F1560" s="95">
        <v>2238913630102</v>
      </c>
      <c r="G1560" s="94" t="s">
        <v>64</v>
      </c>
      <c r="H1560" s="94" t="s">
        <v>64</v>
      </c>
      <c r="I1560" s="94" t="s">
        <v>66</v>
      </c>
      <c r="J1560" s="94" t="s">
        <v>65</v>
      </c>
      <c r="K1560" s="96">
        <v>0</v>
      </c>
      <c r="L1560" s="96">
        <v>0</v>
      </c>
      <c r="M1560" s="96">
        <v>0</v>
      </c>
      <c r="N1560" s="96" t="s">
        <v>65</v>
      </c>
      <c r="O1560" s="96">
        <v>0</v>
      </c>
      <c r="P1560" s="96" t="s">
        <v>224</v>
      </c>
      <c r="Q1560" s="96" t="s">
        <v>224</v>
      </c>
      <c r="R1560" s="92"/>
      <c r="S1560" s="93"/>
    </row>
    <row r="1561" spans="2:19" ht="15" thickBot="1" x14ac:dyDescent="0.35">
      <c r="B1561" s="92" t="s">
        <v>696</v>
      </c>
      <c r="C1561" s="93" t="s">
        <v>665</v>
      </c>
      <c r="D1561" s="94" t="s">
        <v>65</v>
      </c>
      <c r="E1561" s="94" t="s">
        <v>64</v>
      </c>
      <c r="F1561" s="95">
        <v>2438782650101</v>
      </c>
      <c r="G1561" s="94" t="s">
        <v>64</v>
      </c>
      <c r="H1561" s="94" t="s">
        <v>64</v>
      </c>
      <c r="I1561" s="94" t="s">
        <v>66</v>
      </c>
      <c r="J1561" s="94" t="s">
        <v>65</v>
      </c>
      <c r="K1561" s="96">
        <v>0</v>
      </c>
      <c r="L1561" s="96">
        <v>0</v>
      </c>
      <c r="M1561" s="96">
        <v>0</v>
      </c>
      <c r="N1561" s="96" t="s">
        <v>65</v>
      </c>
      <c r="O1561" s="96">
        <v>0</v>
      </c>
      <c r="P1561" s="96" t="s">
        <v>224</v>
      </c>
      <c r="Q1561" s="96" t="s">
        <v>224</v>
      </c>
      <c r="R1561" s="92"/>
      <c r="S1561" s="93"/>
    </row>
    <row r="1562" spans="2:19" ht="15" thickBot="1" x14ac:dyDescent="0.35">
      <c r="B1562" s="92" t="s">
        <v>964</v>
      </c>
      <c r="C1562" s="93" t="s">
        <v>1032</v>
      </c>
      <c r="D1562" s="94" t="s">
        <v>65</v>
      </c>
      <c r="E1562" s="94" t="s">
        <v>64</v>
      </c>
      <c r="F1562" s="95">
        <v>2943531940101</v>
      </c>
      <c r="G1562" s="94" t="s">
        <v>64</v>
      </c>
      <c r="H1562" s="94" t="s">
        <v>64</v>
      </c>
      <c r="I1562" s="94" t="s">
        <v>66</v>
      </c>
      <c r="J1562" s="94" t="s">
        <v>65</v>
      </c>
      <c r="K1562" s="96">
        <v>0</v>
      </c>
      <c r="L1562" s="96">
        <v>0</v>
      </c>
      <c r="M1562" s="96">
        <v>0</v>
      </c>
      <c r="N1562" s="96" t="s">
        <v>65</v>
      </c>
      <c r="O1562" s="96">
        <v>0</v>
      </c>
      <c r="P1562" s="96" t="s">
        <v>224</v>
      </c>
      <c r="Q1562" s="96" t="s">
        <v>224</v>
      </c>
      <c r="R1562" s="92"/>
      <c r="S1562" s="93"/>
    </row>
    <row r="1563" spans="2:19" ht="15" thickBot="1" x14ac:dyDescent="0.35">
      <c r="B1563" s="92" t="s">
        <v>229</v>
      </c>
      <c r="C1563" s="93" t="s">
        <v>262</v>
      </c>
      <c r="D1563" s="94" t="s">
        <v>64</v>
      </c>
      <c r="E1563" s="94" t="s">
        <v>65</v>
      </c>
      <c r="F1563" s="95">
        <v>2291254920506</v>
      </c>
      <c r="G1563" s="94" t="s">
        <v>64</v>
      </c>
      <c r="H1563" s="94" t="s">
        <v>64</v>
      </c>
      <c r="I1563" s="94" t="s">
        <v>66</v>
      </c>
      <c r="J1563" s="94" t="s">
        <v>65</v>
      </c>
      <c r="K1563" s="96">
        <v>0</v>
      </c>
      <c r="L1563" s="96">
        <v>0</v>
      </c>
      <c r="M1563" s="96">
        <v>0</v>
      </c>
      <c r="N1563" s="96" t="s">
        <v>65</v>
      </c>
      <c r="O1563" s="96">
        <v>0</v>
      </c>
      <c r="P1563" s="96" t="s">
        <v>224</v>
      </c>
      <c r="Q1563" s="96" t="s">
        <v>224</v>
      </c>
      <c r="R1563" s="92"/>
      <c r="S1563" s="93"/>
    </row>
    <row r="1564" spans="2:19" ht="15" thickBot="1" x14ac:dyDescent="0.35">
      <c r="B1564" s="92" t="s">
        <v>2153</v>
      </c>
      <c r="C1564" s="93" t="s">
        <v>2154</v>
      </c>
      <c r="D1564" s="94" t="s">
        <v>65</v>
      </c>
      <c r="E1564" s="94" t="s">
        <v>64</v>
      </c>
      <c r="F1564" s="95">
        <v>2682811060101</v>
      </c>
      <c r="G1564" s="94" t="s">
        <v>64</v>
      </c>
      <c r="H1564" s="94" t="s">
        <v>64</v>
      </c>
      <c r="I1564" s="94" t="s">
        <v>66</v>
      </c>
      <c r="J1564" s="94" t="s">
        <v>65</v>
      </c>
      <c r="K1564" s="96">
        <v>0</v>
      </c>
      <c r="L1564" s="96">
        <v>0</v>
      </c>
      <c r="M1564" s="96">
        <v>0</v>
      </c>
      <c r="N1564" s="96" t="s">
        <v>65</v>
      </c>
      <c r="O1564" s="96">
        <v>0</v>
      </c>
      <c r="P1564" s="96" t="s">
        <v>224</v>
      </c>
      <c r="Q1564" s="96" t="s">
        <v>224</v>
      </c>
      <c r="R1564" s="92"/>
      <c r="S1564" s="93"/>
    </row>
    <row r="1565" spans="2:19" ht="15" thickBot="1" x14ac:dyDescent="0.35">
      <c r="B1565" s="92" t="s">
        <v>2155</v>
      </c>
      <c r="C1565" s="93" t="s">
        <v>1157</v>
      </c>
      <c r="D1565" s="94" t="s">
        <v>65</v>
      </c>
      <c r="E1565" s="94" t="s">
        <v>64</v>
      </c>
      <c r="F1565" s="95">
        <v>1702011122209</v>
      </c>
      <c r="G1565" s="94" t="s">
        <v>64</v>
      </c>
      <c r="H1565" s="94" t="s">
        <v>64</v>
      </c>
      <c r="I1565" s="94" t="s">
        <v>66</v>
      </c>
      <c r="J1565" s="94" t="s">
        <v>65</v>
      </c>
      <c r="K1565" s="96">
        <v>0</v>
      </c>
      <c r="L1565" s="96">
        <v>0</v>
      </c>
      <c r="M1565" s="96">
        <v>0</v>
      </c>
      <c r="N1565" s="96" t="s">
        <v>65</v>
      </c>
      <c r="O1565" s="96">
        <v>0</v>
      </c>
      <c r="P1565" s="96" t="s">
        <v>224</v>
      </c>
      <c r="Q1565" s="96" t="s">
        <v>224</v>
      </c>
      <c r="R1565" s="92"/>
      <c r="S1565" s="93"/>
    </row>
    <row r="1566" spans="2:19" ht="15" thickBot="1" x14ac:dyDescent="0.35">
      <c r="B1566" s="92" t="s">
        <v>785</v>
      </c>
      <c r="C1566" s="93" t="s">
        <v>733</v>
      </c>
      <c r="D1566" s="94" t="s">
        <v>65</v>
      </c>
      <c r="E1566" s="94" t="s">
        <v>64</v>
      </c>
      <c r="F1566" s="95">
        <v>2621132361013</v>
      </c>
      <c r="G1566" s="94" t="s">
        <v>64</v>
      </c>
      <c r="H1566" s="94" t="s">
        <v>64</v>
      </c>
      <c r="I1566" s="94" t="s">
        <v>66</v>
      </c>
      <c r="J1566" s="94" t="s">
        <v>65</v>
      </c>
      <c r="K1566" s="96">
        <v>0</v>
      </c>
      <c r="L1566" s="96">
        <v>0</v>
      </c>
      <c r="M1566" s="96">
        <v>0</v>
      </c>
      <c r="N1566" s="96" t="s">
        <v>65</v>
      </c>
      <c r="O1566" s="96">
        <v>0</v>
      </c>
      <c r="P1566" s="96" t="s">
        <v>224</v>
      </c>
      <c r="Q1566" s="96" t="s">
        <v>224</v>
      </c>
      <c r="R1566" s="92"/>
      <c r="S1566" s="93"/>
    </row>
    <row r="1567" spans="2:19" ht="15" thickBot="1" x14ac:dyDescent="0.35">
      <c r="B1567" s="92" t="s">
        <v>2156</v>
      </c>
      <c r="C1567" s="93" t="s">
        <v>273</v>
      </c>
      <c r="D1567" s="94" t="s">
        <v>64</v>
      </c>
      <c r="E1567" s="94" t="s">
        <v>65</v>
      </c>
      <c r="F1567" s="95">
        <v>1620131321901</v>
      </c>
      <c r="G1567" s="94" t="s">
        <v>64</v>
      </c>
      <c r="H1567" s="94" t="s">
        <v>64</v>
      </c>
      <c r="I1567" s="94" t="s">
        <v>66</v>
      </c>
      <c r="J1567" s="94" t="s">
        <v>65</v>
      </c>
      <c r="K1567" s="96">
        <v>0</v>
      </c>
      <c r="L1567" s="96">
        <v>0</v>
      </c>
      <c r="M1567" s="96">
        <v>0</v>
      </c>
      <c r="N1567" s="96" t="s">
        <v>65</v>
      </c>
      <c r="O1567" s="96">
        <v>0</v>
      </c>
      <c r="P1567" s="96" t="s">
        <v>224</v>
      </c>
      <c r="Q1567" s="96" t="s">
        <v>224</v>
      </c>
      <c r="R1567" s="92"/>
      <c r="S1567" s="93"/>
    </row>
    <row r="1568" spans="2:19" ht="15" thickBot="1" x14ac:dyDescent="0.35">
      <c r="B1568" s="92" t="s">
        <v>1255</v>
      </c>
      <c r="C1568" s="93" t="s">
        <v>2157</v>
      </c>
      <c r="D1568" s="94" t="s">
        <v>65</v>
      </c>
      <c r="E1568" s="94" t="s">
        <v>64</v>
      </c>
      <c r="F1568" s="95">
        <v>2543036841001</v>
      </c>
      <c r="G1568" s="94" t="s">
        <v>64</v>
      </c>
      <c r="H1568" s="94" t="s">
        <v>64</v>
      </c>
      <c r="I1568" s="94" t="s">
        <v>66</v>
      </c>
      <c r="J1568" s="94" t="s">
        <v>65</v>
      </c>
      <c r="K1568" s="96">
        <v>0</v>
      </c>
      <c r="L1568" s="96">
        <v>0</v>
      </c>
      <c r="M1568" s="96">
        <v>0</v>
      </c>
      <c r="N1568" s="96" t="s">
        <v>65</v>
      </c>
      <c r="O1568" s="96">
        <v>0</v>
      </c>
      <c r="P1568" s="96" t="s">
        <v>224</v>
      </c>
      <c r="Q1568" s="96" t="s">
        <v>224</v>
      </c>
      <c r="R1568" s="92"/>
      <c r="S1568" s="93"/>
    </row>
    <row r="1569" spans="2:19" ht="15" thickBot="1" x14ac:dyDescent="0.35">
      <c r="B1569" s="92" t="s">
        <v>1104</v>
      </c>
      <c r="C1569" s="93" t="s">
        <v>751</v>
      </c>
      <c r="D1569" s="94" t="s">
        <v>64</v>
      </c>
      <c r="E1569" s="94" t="s">
        <v>65</v>
      </c>
      <c r="F1569" s="95">
        <v>2534635150101</v>
      </c>
      <c r="G1569" s="94" t="s">
        <v>64</v>
      </c>
      <c r="H1569" s="94" t="s">
        <v>64</v>
      </c>
      <c r="I1569" s="94" t="s">
        <v>66</v>
      </c>
      <c r="J1569" s="94" t="s">
        <v>65</v>
      </c>
      <c r="K1569" s="96">
        <v>0</v>
      </c>
      <c r="L1569" s="96">
        <v>0</v>
      </c>
      <c r="M1569" s="96">
        <v>0</v>
      </c>
      <c r="N1569" s="96" t="s">
        <v>65</v>
      </c>
      <c r="O1569" s="96">
        <v>0</v>
      </c>
      <c r="P1569" s="96" t="s">
        <v>224</v>
      </c>
      <c r="Q1569" s="96" t="s">
        <v>224</v>
      </c>
      <c r="R1569" s="92"/>
      <c r="S1569" s="93"/>
    </row>
    <row r="1570" spans="2:19" ht="15" thickBot="1" x14ac:dyDescent="0.35">
      <c r="B1570" s="92" t="s">
        <v>2158</v>
      </c>
      <c r="C1570" s="93" t="s">
        <v>265</v>
      </c>
      <c r="D1570" s="94" t="s">
        <v>65</v>
      </c>
      <c r="E1570" s="94" t="s">
        <v>64</v>
      </c>
      <c r="F1570" s="95">
        <v>2614040611212</v>
      </c>
      <c r="G1570" s="94" t="s">
        <v>64</v>
      </c>
      <c r="H1570" s="94" t="s">
        <v>64</v>
      </c>
      <c r="I1570" s="94" t="s">
        <v>66</v>
      </c>
      <c r="J1570" s="94" t="s">
        <v>65</v>
      </c>
      <c r="K1570" s="96">
        <v>0</v>
      </c>
      <c r="L1570" s="96">
        <v>0</v>
      </c>
      <c r="M1570" s="96">
        <v>0</v>
      </c>
      <c r="N1570" s="96" t="s">
        <v>65</v>
      </c>
      <c r="O1570" s="96">
        <v>0</v>
      </c>
      <c r="P1570" s="96" t="s">
        <v>224</v>
      </c>
      <c r="Q1570" s="96" t="s">
        <v>224</v>
      </c>
      <c r="R1570" s="92"/>
      <c r="S1570" s="93"/>
    </row>
    <row r="1571" spans="2:19" ht="15" thickBot="1" x14ac:dyDescent="0.35">
      <c r="B1571" s="92" t="s">
        <v>2159</v>
      </c>
      <c r="C1571" s="93" t="s">
        <v>264</v>
      </c>
      <c r="D1571" s="94" t="s">
        <v>65</v>
      </c>
      <c r="E1571" s="94" t="s">
        <v>64</v>
      </c>
      <c r="F1571" s="95">
        <v>2558052411212</v>
      </c>
      <c r="G1571" s="94" t="s">
        <v>64</v>
      </c>
      <c r="H1571" s="94" t="s">
        <v>64</v>
      </c>
      <c r="I1571" s="94" t="s">
        <v>66</v>
      </c>
      <c r="J1571" s="94" t="s">
        <v>65</v>
      </c>
      <c r="K1571" s="96">
        <v>0</v>
      </c>
      <c r="L1571" s="96">
        <v>0</v>
      </c>
      <c r="M1571" s="96">
        <v>0</v>
      </c>
      <c r="N1571" s="96" t="s">
        <v>65</v>
      </c>
      <c r="O1571" s="96">
        <v>0</v>
      </c>
      <c r="P1571" s="96" t="s">
        <v>224</v>
      </c>
      <c r="Q1571" s="96" t="s">
        <v>224</v>
      </c>
      <c r="R1571" s="92"/>
      <c r="S1571" s="93"/>
    </row>
    <row r="1572" spans="2:19" ht="15" thickBot="1" x14ac:dyDescent="0.35">
      <c r="B1572" s="92" t="s">
        <v>2160</v>
      </c>
      <c r="C1572" s="93" t="s">
        <v>1275</v>
      </c>
      <c r="D1572" s="94" t="s">
        <v>65</v>
      </c>
      <c r="E1572" s="94" t="s">
        <v>64</v>
      </c>
      <c r="F1572" s="95">
        <v>2520642830101</v>
      </c>
      <c r="G1572" s="94" t="s">
        <v>64</v>
      </c>
      <c r="H1572" s="94" t="s">
        <v>64</v>
      </c>
      <c r="I1572" s="94" t="s">
        <v>66</v>
      </c>
      <c r="J1572" s="94" t="s">
        <v>65</v>
      </c>
      <c r="K1572" s="96">
        <v>0</v>
      </c>
      <c r="L1572" s="96">
        <v>0</v>
      </c>
      <c r="M1572" s="96">
        <v>0</v>
      </c>
      <c r="N1572" s="96" t="s">
        <v>65</v>
      </c>
      <c r="O1572" s="96">
        <v>0</v>
      </c>
      <c r="P1572" s="96" t="s">
        <v>224</v>
      </c>
      <c r="Q1572" s="96" t="s">
        <v>224</v>
      </c>
      <c r="R1572" s="92"/>
      <c r="S1572" s="93"/>
    </row>
    <row r="1573" spans="2:19" ht="15" thickBot="1" x14ac:dyDescent="0.35">
      <c r="B1573" s="92" t="s">
        <v>2161</v>
      </c>
      <c r="C1573" s="93" t="s">
        <v>733</v>
      </c>
      <c r="D1573" s="94" t="s">
        <v>64</v>
      </c>
      <c r="E1573" s="94" t="s">
        <v>65</v>
      </c>
      <c r="F1573" s="95">
        <v>2394128421681</v>
      </c>
      <c r="G1573" s="94" t="s">
        <v>64</v>
      </c>
      <c r="H1573" s="94" t="s">
        <v>64</v>
      </c>
      <c r="I1573" s="94" t="s">
        <v>66</v>
      </c>
      <c r="J1573" s="94" t="s">
        <v>65</v>
      </c>
      <c r="K1573" s="96">
        <v>0</v>
      </c>
      <c r="L1573" s="96">
        <v>0</v>
      </c>
      <c r="M1573" s="96">
        <v>0</v>
      </c>
      <c r="N1573" s="96" t="s">
        <v>65</v>
      </c>
      <c r="O1573" s="96">
        <v>0</v>
      </c>
      <c r="P1573" s="96" t="s">
        <v>224</v>
      </c>
      <c r="Q1573" s="96" t="s">
        <v>224</v>
      </c>
      <c r="R1573" s="92"/>
      <c r="S1573" s="93"/>
    </row>
    <row r="1574" spans="2:19" ht="15" thickBot="1" x14ac:dyDescent="0.35">
      <c r="B1574" s="92" t="s">
        <v>696</v>
      </c>
      <c r="C1574" s="93" t="s">
        <v>2162</v>
      </c>
      <c r="D1574" s="94" t="s">
        <v>65</v>
      </c>
      <c r="E1574" s="94" t="s">
        <v>64</v>
      </c>
      <c r="F1574" s="95">
        <v>1624565430101</v>
      </c>
      <c r="G1574" s="94" t="s">
        <v>64</v>
      </c>
      <c r="H1574" s="94" t="s">
        <v>64</v>
      </c>
      <c r="I1574" s="94" t="s">
        <v>66</v>
      </c>
      <c r="J1574" s="94" t="s">
        <v>65</v>
      </c>
      <c r="K1574" s="96">
        <v>0</v>
      </c>
      <c r="L1574" s="96">
        <v>0</v>
      </c>
      <c r="M1574" s="96">
        <v>0</v>
      </c>
      <c r="N1574" s="96" t="s">
        <v>65</v>
      </c>
      <c r="O1574" s="96">
        <v>0</v>
      </c>
      <c r="P1574" s="96" t="s">
        <v>224</v>
      </c>
      <c r="Q1574" s="96" t="s">
        <v>224</v>
      </c>
      <c r="R1574" s="92"/>
      <c r="S1574" s="93"/>
    </row>
    <row r="1575" spans="2:19" ht="15" thickBot="1" x14ac:dyDescent="0.35">
      <c r="B1575" s="92" t="s">
        <v>2163</v>
      </c>
      <c r="C1575" s="93" t="s">
        <v>662</v>
      </c>
      <c r="D1575" s="94" t="s">
        <v>65</v>
      </c>
      <c r="E1575" s="94" t="s">
        <v>64</v>
      </c>
      <c r="F1575" s="95">
        <v>1843903460920</v>
      </c>
      <c r="G1575" s="94" t="s">
        <v>64</v>
      </c>
      <c r="H1575" s="94" t="s">
        <v>64</v>
      </c>
      <c r="I1575" s="94" t="s">
        <v>66</v>
      </c>
      <c r="J1575" s="94" t="s">
        <v>65</v>
      </c>
      <c r="K1575" s="96">
        <v>0</v>
      </c>
      <c r="L1575" s="96">
        <v>0</v>
      </c>
      <c r="M1575" s="96">
        <v>0</v>
      </c>
      <c r="N1575" s="96" t="s">
        <v>65</v>
      </c>
      <c r="O1575" s="96">
        <v>0</v>
      </c>
      <c r="P1575" s="96" t="s">
        <v>224</v>
      </c>
      <c r="Q1575" s="96" t="s">
        <v>224</v>
      </c>
      <c r="R1575" s="92"/>
      <c r="S1575" s="93"/>
    </row>
    <row r="1576" spans="2:19" ht="15" thickBot="1" x14ac:dyDescent="0.35">
      <c r="B1576" s="92" t="s">
        <v>698</v>
      </c>
      <c r="C1576" s="93" t="s">
        <v>265</v>
      </c>
      <c r="D1576" s="94" t="s">
        <v>64</v>
      </c>
      <c r="E1576" s="94" t="s">
        <v>65</v>
      </c>
      <c r="F1576" s="95">
        <v>2209725750101</v>
      </c>
      <c r="G1576" s="94" t="s">
        <v>64</v>
      </c>
      <c r="H1576" s="94" t="s">
        <v>64</v>
      </c>
      <c r="I1576" s="94" t="s">
        <v>66</v>
      </c>
      <c r="J1576" s="94" t="s">
        <v>65</v>
      </c>
      <c r="K1576" s="96">
        <v>0</v>
      </c>
      <c r="L1576" s="96">
        <v>0</v>
      </c>
      <c r="M1576" s="96">
        <v>0</v>
      </c>
      <c r="N1576" s="96" t="s">
        <v>65</v>
      </c>
      <c r="O1576" s="96">
        <v>0</v>
      </c>
      <c r="P1576" s="96" t="s">
        <v>224</v>
      </c>
      <c r="Q1576" s="96" t="s">
        <v>224</v>
      </c>
      <c r="R1576" s="92"/>
      <c r="S1576" s="93"/>
    </row>
    <row r="1577" spans="2:19" ht="15" thickBot="1" x14ac:dyDescent="0.35">
      <c r="B1577" s="92" t="s">
        <v>2164</v>
      </c>
      <c r="C1577" s="93" t="s">
        <v>752</v>
      </c>
      <c r="D1577" s="94" t="s">
        <v>65</v>
      </c>
      <c r="E1577" s="94" t="s">
        <v>64</v>
      </c>
      <c r="F1577" s="95">
        <v>2568707640603</v>
      </c>
      <c r="G1577" s="94" t="s">
        <v>64</v>
      </c>
      <c r="H1577" s="94" t="s">
        <v>64</v>
      </c>
      <c r="I1577" s="94" t="s">
        <v>66</v>
      </c>
      <c r="J1577" s="94" t="s">
        <v>65</v>
      </c>
      <c r="K1577" s="96">
        <v>0</v>
      </c>
      <c r="L1577" s="96">
        <v>0</v>
      </c>
      <c r="M1577" s="96">
        <v>0</v>
      </c>
      <c r="N1577" s="96" t="s">
        <v>65</v>
      </c>
      <c r="O1577" s="96">
        <v>0</v>
      </c>
      <c r="P1577" s="96" t="s">
        <v>224</v>
      </c>
      <c r="Q1577" s="96" t="s">
        <v>224</v>
      </c>
      <c r="R1577" s="92"/>
      <c r="S1577" s="93"/>
    </row>
    <row r="1578" spans="2:19" ht="15" thickBot="1" x14ac:dyDescent="0.35">
      <c r="B1578" s="92" t="s">
        <v>696</v>
      </c>
      <c r="C1578" s="93" t="s">
        <v>752</v>
      </c>
      <c r="D1578" s="94" t="s">
        <v>65</v>
      </c>
      <c r="E1578" s="94" t="s">
        <v>64</v>
      </c>
      <c r="F1578" s="95">
        <v>2303066672107</v>
      </c>
      <c r="G1578" s="94" t="s">
        <v>64</v>
      </c>
      <c r="H1578" s="94" t="s">
        <v>64</v>
      </c>
      <c r="I1578" s="94" t="s">
        <v>66</v>
      </c>
      <c r="J1578" s="94" t="s">
        <v>65</v>
      </c>
      <c r="K1578" s="96">
        <v>0</v>
      </c>
      <c r="L1578" s="96">
        <v>0</v>
      </c>
      <c r="M1578" s="96">
        <v>0</v>
      </c>
      <c r="N1578" s="96" t="s">
        <v>65</v>
      </c>
      <c r="O1578" s="96">
        <v>0</v>
      </c>
      <c r="P1578" s="96" t="s">
        <v>224</v>
      </c>
      <c r="Q1578" s="96" t="s">
        <v>224</v>
      </c>
      <c r="R1578" s="92"/>
      <c r="S1578" s="93"/>
    </row>
    <row r="1579" spans="2:19" ht="15" thickBot="1" x14ac:dyDescent="0.35">
      <c r="B1579" s="92" t="s">
        <v>1004</v>
      </c>
      <c r="C1579" s="93" t="s">
        <v>1023</v>
      </c>
      <c r="D1579" s="94" t="s">
        <v>64</v>
      </c>
      <c r="E1579" s="94" t="s">
        <v>65</v>
      </c>
      <c r="F1579" s="95">
        <v>2198007902212</v>
      </c>
      <c r="G1579" s="94" t="s">
        <v>64</v>
      </c>
      <c r="H1579" s="94" t="s">
        <v>64</v>
      </c>
      <c r="I1579" s="94" t="s">
        <v>66</v>
      </c>
      <c r="J1579" s="94" t="s">
        <v>65</v>
      </c>
      <c r="K1579" s="96">
        <v>0</v>
      </c>
      <c r="L1579" s="96">
        <v>0</v>
      </c>
      <c r="M1579" s="96">
        <v>0</v>
      </c>
      <c r="N1579" s="96" t="s">
        <v>65</v>
      </c>
      <c r="O1579" s="96">
        <v>0</v>
      </c>
      <c r="P1579" s="96" t="s">
        <v>224</v>
      </c>
      <c r="Q1579" s="96" t="s">
        <v>224</v>
      </c>
      <c r="R1579" s="92"/>
      <c r="S1579" s="93"/>
    </row>
    <row r="1580" spans="2:19" ht="15" thickBot="1" x14ac:dyDescent="0.35">
      <c r="B1580" s="92" t="s">
        <v>2099</v>
      </c>
      <c r="C1580" s="93" t="s">
        <v>1301</v>
      </c>
      <c r="D1580" s="94" t="s">
        <v>65</v>
      </c>
      <c r="E1580" s="94" t="s">
        <v>64</v>
      </c>
      <c r="F1580" s="95">
        <v>2363615460504</v>
      </c>
      <c r="G1580" s="94" t="s">
        <v>64</v>
      </c>
      <c r="H1580" s="94" t="s">
        <v>64</v>
      </c>
      <c r="I1580" s="94" t="s">
        <v>66</v>
      </c>
      <c r="J1580" s="94" t="s">
        <v>65</v>
      </c>
      <c r="K1580" s="96">
        <v>0</v>
      </c>
      <c r="L1580" s="96">
        <v>0</v>
      </c>
      <c r="M1580" s="96">
        <v>0</v>
      </c>
      <c r="N1580" s="96" t="s">
        <v>65</v>
      </c>
      <c r="O1580" s="96">
        <v>0</v>
      </c>
      <c r="P1580" s="96" t="s">
        <v>224</v>
      </c>
      <c r="Q1580" s="96" t="s">
        <v>224</v>
      </c>
      <c r="R1580" s="92"/>
      <c r="S1580" s="93"/>
    </row>
    <row r="1581" spans="2:19" ht="15" thickBot="1" x14ac:dyDescent="0.35">
      <c r="B1581" s="92" t="s">
        <v>1152</v>
      </c>
      <c r="C1581" s="93" t="s">
        <v>2165</v>
      </c>
      <c r="D1581" s="94" t="s">
        <v>64</v>
      </c>
      <c r="E1581" s="94" t="s">
        <v>65</v>
      </c>
      <c r="F1581" s="95">
        <v>2500532090506</v>
      </c>
      <c r="G1581" s="94" t="s">
        <v>64</v>
      </c>
      <c r="H1581" s="94" t="s">
        <v>64</v>
      </c>
      <c r="I1581" s="94" t="s">
        <v>66</v>
      </c>
      <c r="J1581" s="94" t="s">
        <v>65</v>
      </c>
      <c r="K1581" s="96">
        <v>0</v>
      </c>
      <c r="L1581" s="96">
        <v>0</v>
      </c>
      <c r="M1581" s="96">
        <v>0</v>
      </c>
      <c r="N1581" s="96" t="s">
        <v>65</v>
      </c>
      <c r="O1581" s="96">
        <v>0</v>
      </c>
      <c r="P1581" s="96" t="s">
        <v>224</v>
      </c>
      <c r="Q1581" s="96" t="s">
        <v>224</v>
      </c>
      <c r="R1581" s="92"/>
      <c r="S1581" s="93"/>
    </row>
    <row r="1582" spans="2:19" ht="15" thickBot="1" x14ac:dyDescent="0.35">
      <c r="B1582" s="92" t="s">
        <v>2166</v>
      </c>
      <c r="C1582" s="93" t="s">
        <v>924</v>
      </c>
      <c r="D1582" s="94" t="s">
        <v>65</v>
      </c>
      <c r="E1582" s="94" t="s">
        <v>64</v>
      </c>
      <c r="F1582" s="95">
        <v>2442236960904</v>
      </c>
      <c r="G1582" s="94" t="s">
        <v>64</v>
      </c>
      <c r="H1582" s="94" t="s">
        <v>64</v>
      </c>
      <c r="I1582" s="94" t="s">
        <v>66</v>
      </c>
      <c r="J1582" s="94" t="s">
        <v>65</v>
      </c>
      <c r="K1582" s="96">
        <v>0</v>
      </c>
      <c r="L1582" s="96">
        <v>0</v>
      </c>
      <c r="M1582" s="96">
        <v>0</v>
      </c>
      <c r="N1582" s="96" t="s">
        <v>65</v>
      </c>
      <c r="O1582" s="96">
        <v>0</v>
      </c>
      <c r="P1582" s="96" t="s">
        <v>224</v>
      </c>
      <c r="Q1582" s="96" t="s">
        <v>224</v>
      </c>
      <c r="R1582" s="92"/>
      <c r="S1582" s="93"/>
    </row>
    <row r="1583" spans="2:19" ht="15" thickBot="1" x14ac:dyDescent="0.35">
      <c r="B1583" s="92" t="s">
        <v>2167</v>
      </c>
      <c r="C1583" s="93" t="s">
        <v>2168</v>
      </c>
      <c r="D1583" s="94" t="s">
        <v>64</v>
      </c>
      <c r="E1583" s="94" t="s">
        <v>65</v>
      </c>
      <c r="F1583" s="95">
        <v>2530049260101</v>
      </c>
      <c r="G1583" s="94" t="s">
        <v>64</v>
      </c>
      <c r="H1583" s="94" t="s">
        <v>64</v>
      </c>
      <c r="I1583" s="94" t="s">
        <v>66</v>
      </c>
      <c r="J1583" s="94" t="s">
        <v>65</v>
      </c>
      <c r="K1583" s="96">
        <v>0</v>
      </c>
      <c r="L1583" s="96">
        <v>0</v>
      </c>
      <c r="M1583" s="96">
        <v>0</v>
      </c>
      <c r="N1583" s="96" t="s">
        <v>65</v>
      </c>
      <c r="O1583" s="96">
        <v>0</v>
      </c>
      <c r="P1583" s="96" t="s">
        <v>224</v>
      </c>
      <c r="Q1583" s="96" t="s">
        <v>224</v>
      </c>
      <c r="R1583" s="92"/>
      <c r="S1583" s="93"/>
    </row>
    <row r="1584" spans="2:19" ht="15" thickBot="1" x14ac:dyDescent="0.35">
      <c r="B1584" s="92" t="s">
        <v>1209</v>
      </c>
      <c r="C1584" s="93" t="s">
        <v>1303</v>
      </c>
      <c r="D1584" s="94" t="s">
        <v>65</v>
      </c>
      <c r="E1584" s="94" t="s">
        <v>64</v>
      </c>
      <c r="F1584" s="95">
        <v>1662152590614</v>
      </c>
      <c r="G1584" s="94" t="s">
        <v>64</v>
      </c>
      <c r="H1584" s="94" t="s">
        <v>64</v>
      </c>
      <c r="I1584" s="94" t="s">
        <v>66</v>
      </c>
      <c r="J1584" s="94" t="s">
        <v>65</v>
      </c>
      <c r="K1584" s="96">
        <v>0</v>
      </c>
      <c r="L1584" s="96">
        <v>0</v>
      </c>
      <c r="M1584" s="96">
        <v>0</v>
      </c>
      <c r="N1584" s="96" t="s">
        <v>65</v>
      </c>
      <c r="O1584" s="96">
        <v>0</v>
      </c>
      <c r="P1584" s="96" t="s">
        <v>224</v>
      </c>
      <c r="Q1584" s="96" t="s">
        <v>224</v>
      </c>
      <c r="R1584" s="92"/>
      <c r="S1584" s="93"/>
    </row>
    <row r="1585" spans="2:19" ht="15" thickBot="1" x14ac:dyDescent="0.35">
      <c r="B1585" s="92" t="s">
        <v>2169</v>
      </c>
      <c r="C1585" s="93" t="s">
        <v>824</v>
      </c>
      <c r="D1585" s="94" t="s">
        <v>65</v>
      </c>
      <c r="E1585" s="94" t="s">
        <v>64</v>
      </c>
      <c r="F1585" s="95">
        <v>1700193140101</v>
      </c>
      <c r="G1585" s="94" t="s">
        <v>64</v>
      </c>
      <c r="H1585" s="94" t="s">
        <v>64</v>
      </c>
      <c r="I1585" s="94" t="s">
        <v>66</v>
      </c>
      <c r="J1585" s="94" t="s">
        <v>65</v>
      </c>
      <c r="K1585" s="96">
        <v>0</v>
      </c>
      <c r="L1585" s="96">
        <v>0</v>
      </c>
      <c r="M1585" s="96">
        <v>0</v>
      </c>
      <c r="N1585" s="96" t="s">
        <v>65</v>
      </c>
      <c r="O1585" s="96">
        <v>0</v>
      </c>
      <c r="P1585" s="96" t="s">
        <v>224</v>
      </c>
      <c r="Q1585" s="96" t="s">
        <v>224</v>
      </c>
      <c r="R1585" s="92"/>
      <c r="S1585" s="93"/>
    </row>
    <row r="1586" spans="2:19" ht="15" thickBot="1" x14ac:dyDescent="0.35">
      <c r="B1586" s="92" t="s">
        <v>2170</v>
      </c>
      <c r="C1586" s="93" t="s">
        <v>269</v>
      </c>
      <c r="D1586" s="94" t="s">
        <v>65</v>
      </c>
      <c r="E1586" s="94" t="s">
        <v>64</v>
      </c>
      <c r="F1586" s="95">
        <v>2181126022215</v>
      </c>
      <c r="G1586" s="94" t="s">
        <v>64</v>
      </c>
      <c r="H1586" s="94" t="s">
        <v>64</v>
      </c>
      <c r="I1586" s="94" t="s">
        <v>66</v>
      </c>
      <c r="J1586" s="94" t="s">
        <v>65</v>
      </c>
      <c r="K1586" s="96">
        <v>0</v>
      </c>
      <c r="L1586" s="96">
        <v>0</v>
      </c>
      <c r="M1586" s="96">
        <v>0</v>
      </c>
      <c r="N1586" s="96" t="s">
        <v>65</v>
      </c>
      <c r="O1586" s="96">
        <v>0</v>
      </c>
      <c r="P1586" s="96" t="s">
        <v>224</v>
      </c>
      <c r="Q1586" s="96" t="s">
        <v>224</v>
      </c>
      <c r="R1586" s="92"/>
      <c r="S1586" s="93"/>
    </row>
    <row r="1587" spans="2:19" ht="15" thickBot="1" x14ac:dyDescent="0.35">
      <c r="B1587" s="92" t="s">
        <v>2094</v>
      </c>
      <c r="C1587" s="93" t="s">
        <v>1303</v>
      </c>
      <c r="D1587" s="94" t="s">
        <v>65</v>
      </c>
      <c r="E1587" s="94" t="s">
        <v>64</v>
      </c>
      <c r="F1587" s="95">
        <v>2369939640614</v>
      </c>
      <c r="G1587" s="94" t="s">
        <v>64</v>
      </c>
      <c r="H1587" s="94" t="s">
        <v>64</v>
      </c>
      <c r="I1587" s="94" t="s">
        <v>66</v>
      </c>
      <c r="J1587" s="94" t="s">
        <v>65</v>
      </c>
      <c r="K1587" s="96">
        <v>0</v>
      </c>
      <c r="L1587" s="96">
        <v>0</v>
      </c>
      <c r="M1587" s="96">
        <v>0</v>
      </c>
      <c r="N1587" s="96" t="s">
        <v>65</v>
      </c>
      <c r="O1587" s="96">
        <v>0</v>
      </c>
      <c r="P1587" s="96" t="s">
        <v>224</v>
      </c>
      <c r="Q1587" s="96" t="s">
        <v>224</v>
      </c>
      <c r="R1587" s="92"/>
      <c r="S1587" s="93"/>
    </row>
    <row r="1588" spans="2:19" ht="15" thickBot="1" x14ac:dyDescent="0.35">
      <c r="B1588" s="92" t="s">
        <v>663</v>
      </c>
      <c r="C1588" s="93" t="s">
        <v>1043</v>
      </c>
      <c r="D1588" s="94" t="s">
        <v>65</v>
      </c>
      <c r="E1588" s="94" t="s">
        <v>64</v>
      </c>
      <c r="F1588" s="95">
        <v>1849172201201</v>
      </c>
      <c r="G1588" s="94" t="s">
        <v>64</v>
      </c>
      <c r="H1588" s="94" t="s">
        <v>64</v>
      </c>
      <c r="I1588" s="94" t="s">
        <v>66</v>
      </c>
      <c r="J1588" s="94" t="s">
        <v>65</v>
      </c>
      <c r="K1588" s="96">
        <v>0</v>
      </c>
      <c r="L1588" s="96">
        <v>0</v>
      </c>
      <c r="M1588" s="96">
        <v>0</v>
      </c>
      <c r="N1588" s="96" t="s">
        <v>65</v>
      </c>
      <c r="O1588" s="96">
        <v>0</v>
      </c>
      <c r="P1588" s="96" t="s">
        <v>224</v>
      </c>
      <c r="Q1588" s="96" t="s">
        <v>224</v>
      </c>
      <c r="R1588" s="92"/>
      <c r="S1588" s="93"/>
    </row>
    <row r="1589" spans="2:19" ht="15" thickBot="1" x14ac:dyDescent="0.35">
      <c r="B1589" s="92" t="s">
        <v>2171</v>
      </c>
      <c r="C1589" s="93" t="s">
        <v>2172</v>
      </c>
      <c r="D1589" s="94" t="s">
        <v>65</v>
      </c>
      <c r="E1589" s="94" t="s">
        <v>64</v>
      </c>
      <c r="F1589" s="95">
        <v>2180943530203</v>
      </c>
      <c r="G1589" s="94" t="s">
        <v>64</v>
      </c>
      <c r="H1589" s="94" t="s">
        <v>64</v>
      </c>
      <c r="I1589" s="94" t="s">
        <v>66</v>
      </c>
      <c r="J1589" s="94" t="s">
        <v>65</v>
      </c>
      <c r="K1589" s="96">
        <v>0</v>
      </c>
      <c r="L1589" s="96">
        <v>0</v>
      </c>
      <c r="M1589" s="96">
        <v>0</v>
      </c>
      <c r="N1589" s="96" t="s">
        <v>65</v>
      </c>
      <c r="O1589" s="96">
        <v>0</v>
      </c>
      <c r="P1589" s="96" t="s">
        <v>224</v>
      </c>
      <c r="Q1589" s="96" t="s">
        <v>224</v>
      </c>
      <c r="R1589" s="92"/>
      <c r="S1589" s="93"/>
    </row>
    <row r="1590" spans="2:19" ht="15" thickBot="1" x14ac:dyDescent="0.35">
      <c r="B1590" s="92" t="s">
        <v>825</v>
      </c>
      <c r="C1590" s="93" t="s">
        <v>953</v>
      </c>
      <c r="D1590" s="94" t="s">
        <v>65</v>
      </c>
      <c r="E1590" s="94" t="s">
        <v>64</v>
      </c>
      <c r="F1590" s="95">
        <v>2596535781202</v>
      </c>
      <c r="G1590" s="94" t="s">
        <v>64</v>
      </c>
      <c r="H1590" s="94" t="s">
        <v>64</v>
      </c>
      <c r="I1590" s="94" t="s">
        <v>66</v>
      </c>
      <c r="J1590" s="94" t="s">
        <v>65</v>
      </c>
      <c r="K1590" s="96">
        <v>0</v>
      </c>
      <c r="L1590" s="96">
        <v>0</v>
      </c>
      <c r="M1590" s="96">
        <v>0</v>
      </c>
      <c r="N1590" s="96" t="s">
        <v>65</v>
      </c>
      <c r="O1590" s="96">
        <v>0</v>
      </c>
      <c r="P1590" s="96" t="s">
        <v>224</v>
      </c>
      <c r="Q1590" s="96" t="s">
        <v>224</v>
      </c>
      <c r="R1590" s="92"/>
      <c r="S1590" s="93"/>
    </row>
    <row r="1591" spans="2:19" ht="15" thickBot="1" x14ac:dyDescent="0.35">
      <c r="B1591" s="92" t="s">
        <v>2173</v>
      </c>
      <c r="C1591" s="93" t="s">
        <v>273</v>
      </c>
      <c r="D1591" s="94" t="s">
        <v>64</v>
      </c>
      <c r="E1591" s="94" t="s">
        <v>65</v>
      </c>
      <c r="F1591" s="95">
        <v>2318549000101</v>
      </c>
      <c r="G1591" s="94" t="s">
        <v>64</v>
      </c>
      <c r="H1591" s="94" t="s">
        <v>64</v>
      </c>
      <c r="I1591" s="94" t="s">
        <v>66</v>
      </c>
      <c r="J1591" s="94" t="s">
        <v>65</v>
      </c>
      <c r="K1591" s="96">
        <v>0</v>
      </c>
      <c r="L1591" s="96">
        <v>0</v>
      </c>
      <c r="M1591" s="96">
        <v>0</v>
      </c>
      <c r="N1591" s="96" t="s">
        <v>65</v>
      </c>
      <c r="O1591" s="96">
        <v>0</v>
      </c>
      <c r="P1591" s="96" t="s">
        <v>224</v>
      </c>
      <c r="Q1591" s="96" t="s">
        <v>224</v>
      </c>
      <c r="R1591" s="92"/>
      <c r="S1591" s="93"/>
    </row>
    <row r="1592" spans="2:19" ht="15" thickBot="1" x14ac:dyDescent="0.35">
      <c r="B1592" s="92" t="s">
        <v>2174</v>
      </c>
      <c r="C1592" s="93" t="s">
        <v>2175</v>
      </c>
      <c r="D1592" s="94" t="s">
        <v>65</v>
      </c>
      <c r="E1592" s="94" t="s">
        <v>64</v>
      </c>
      <c r="F1592" s="95">
        <v>1676500680101</v>
      </c>
      <c r="G1592" s="94" t="s">
        <v>64</v>
      </c>
      <c r="H1592" s="94" t="s">
        <v>64</v>
      </c>
      <c r="I1592" s="94" t="s">
        <v>66</v>
      </c>
      <c r="J1592" s="94" t="s">
        <v>65</v>
      </c>
      <c r="K1592" s="96">
        <v>0</v>
      </c>
      <c r="L1592" s="96">
        <v>0</v>
      </c>
      <c r="M1592" s="96">
        <v>0</v>
      </c>
      <c r="N1592" s="96" t="s">
        <v>65</v>
      </c>
      <c r="O1592" s="96">
        <v>0</v>
      </c>
      <c r="P1592" s="96" t="s">
        <v>224</v>
      </c>
      <c r="Q1592" s="96" t="s">
        <v>224</v>
      </c>
      <c r="R1592" s="92"/>
      <c r="S1592" s="93"/>
    </row>
    <row r="1593" spans="2:19" ht="15" thickBot="1" x14ac:dyDescent="0.35">
      <c r="B1593" s="92" t="s">
        <v>1281</v>
      </c>
      <c r="C1593" s="93" t="s">
        <v>2149</v>
      </c>
      <c r="D1593" s="94" t="s">
        <v>64</v>
      </c>
      <c r="E1593" s="94" t="s">
        <v>65</v>
      </c>
      <c r="F1593" s="95">
        <v>1970387190502</v>
      </c>
      <c r="G1593" s="94" t="s">
        <v>64</v>
      </c>
      <c r="H1593" s="94" t="s">
        <v>64</v>
      </c>
      <c r="I1593" s="94" t="s">
        <v>66</v>
      </c>
      <c r="J1593" s="94" t="s">
        <v>65</v>
      </c>
      <c r="K1593" s="96">
        <v>0</v>
      </c>
      <c r="L1593" s="96">
        <v>0</v>
      </c>
      <c r="M1593" s="96">
        <v>0</v>
      </c>
      <c r="N1593" s="96" t="s">
        <v>65</v>
      </c>
      <c r="O1593" s="96">
        <v>0</v>
      </c>
      <c r="P1593" s="96" t="s">
        <v>224</v>
      </c>
      <c r="Q1593" s="96" t="s">
        <v>224</v>
      </c>
      <c r="R1593" s="92"/>
      <c r="S1593" s="93"/>
    </row>
    <row r="1594" spans="2:19" ht="15" thickBot="1" x14ac:dyDescent="0.35">
      <c r="B1594" s="92" t="s">
        <v>2176</v>
      </c>
      <c r="C1594" s="93" t="s">
        <v>2177</v>
      </c>
      <c r="D1594" s="94" t="s">
        <v>65</v>
      </c>
      <c r="E1594" s="94" t="s">
        <v>64</v>
      </c>
      <c r="F1594" s="95">
        <v>2657177951801</v>
      </c>
      <c r="G1594" s="94" t="s">
        <v>64</v>
      </c>
      <c r="H1594" s="94" t="s">
        <v>64</v>
      </c>
      <c r="I1594" s="94" t="s">
        <v>66</v>
      </c>
      <c r="J1594" s="94" t="s">
        <v>65</v>
      </c>
      <c r="K1594" s="96">
        <v>0</v>
      </c>
      <c r="L1594" s="96">
        <v>0</v>
      </c>
      <c r="M1594" s="96">
        <v>0</v>
      </c>
      <c r="N1594" s="96" t="s">
        <v>65</v>
      </c>
      <c r="O1594" s="96">
        <v>0</v>
      </c>
      <c r="P1594" s="96" t="s">
        <v>224</v>
      </c>
      <c r="Q1594" s="96" t="s">
        <v>224</v>
      </c>
      <c r="R1594" s="92"/>
      <c r="S1594" s="93"/>
    </row>
    <row r="1595" spans="2:19" ht="15" thickBot="1" x14ac:dyDescent="0.35">
      <c r="B1595" s="92" t="s">
        <v>2178</v>
      </c>
      <c r="C1595" s="93" t="s">
        <v>2179</v>
      </c>
      <c r="D1595" s="94" t="s">
        <v>65</v>
      </c>
      <c r="E1595" s="94" t="s">
        <v>64</v>
      </c>
      <c r="F1595" s="95">
        <v>2573415872001</v>
      </c>
      <c r="G1595" s="94" t="s">
        <v>64</v>
      </c>
      <c r="H1595" s="94" t="s">
        <v>64</v>
      </c>
      <c r="I1595" s="94" t="s">
        <v>66</v>
      </c>
      <c r="J1595" s="94" t="s">
        <v>65</v>
      </c>
      <c r="K1595" s="96">
        <v>0</v>
      </c>
      <c r="L1595" s="96">
        <v>0</v>
      </c>
      <c r="M1595" s="96">
        <v>0</v>
      </c>
      <c r="N1595" s="96" t="s">
        <v>65</v>
      </c>
      <c r="O1595" s="96">
        <v>0</v>
      </c>
      <c r="P1595" s="96" t="s">
        <v>224</v>
      </c>
      <c r="Q1595" s="96" t="s">
        <v>224</v>
      </c>
      <c r="R1595" s="92"/>
      <c r="S1595" s="93"/>
    </row>
    <row r="1596" spans="2:19" ht="15" thickBot="1" x14ac:dyDescent="0.35">
      <c r="B1596" s="92" t="s">
        <v>2155</v>
      </c>
      <c r="C1596" s="93" t="s">
        <v>2180</v>
      </c>
      <c r="D1596" s="94" t="s">
        <v>65</v>
      </c>
      <c r="E1596" s="94" t="s">
        <v>64</v>
      </c>
      <c r="F1596" s="95">
        <v>3442248561801</v>
      </c>
      <c r="G1596" s="94" t="s">
        <v>64</v>
      </c>
      <c r="H1596" s="94" t="s">
        <v>64</v>
      </c>
      <c r="I1596" s="94" t="s">
        <v>66</v>
      </c>
      <c r="J1596" s="94" t="s">
        <v>65</v>
      </c>
      <c r="K1596" s="96">
        <v>0</v>
      </c>
      <c r="L1596" s="96">
        <v>0</v>
      </c>
      <c r="M1596" s="96">
        <v>0</v>
      </c>
      <c r="N1596" s="96" t="s">
        <v>65</v>
      </c>
      <c r="O1596" s="96">
        <v>0</v>
      </c>
      <c r="P1596" s="96" t="s">
        <v>2181</v>
      </c>
      <c r="Q1596" s="96" t="s">
        <v>224</v>
      </c>
      <c r="R1596" s="92"/>
      <c r="S1596" s="93"/>
    </row>
    <row r="1597" spans="2:19" ht="15" thickBot="1" x14ac:dyDescent="0.35">
      <c r="B1597" s="92" t="s">
        <v>2182</v>
      </c>
      <c r="C1597" s="93" t="s">
        <v>269</v>
      </c>
      <c r="D1597" s="94" t="s">
        <v>65</v>
      </c>
      <c r="E1597" s="94" t="s">
        <v>64</v>
      </c>
      <c r="F1597" s="95">
        <v>2493213860101</v>
      </c>
      <c r="G1597" s="94" t="s">
        <v>64</v>
      </c>
      <c r="H1597" s="94" t="s">
        <v>64</v>
      </c>
      <c r="I1597" s="94" t="s">
        <v>66</v>
      </c>
      <c r="J1597" s="94" t="s">
        <v>65</v>
      </c>
      <c r="K1597" s="96">
        <v>0</v>
      </c>
      <c r="L1597" s="96">
        <v>0</v>
      </c>
      <c r="M1597" s="96">
        <v>0</v>
      </c>
      <c r="N1597" s="96" t="s">
        <v>65</v>
      </c>
      <c r="O1597" s="96">
        <v>0</v>
      </c>
      <c r="P1597" s="96" t="s">
        <v>2181</v>
      </c>
      <c r="Q1597" s="96" t="s">
        <v>224</v>
      </c>
      <c r="R1597" s="92"/>
      <c r="S1597" s="93"/>
    </row>
    <row r="1598" spans="2:19" ht="15" thickBot="1" x14ac:dyDescent="0.35">
      <c r="B1598" s="92" t="s">
        <v>2183</v>
      </c>
      <c r="C1598" s="93" t="s">
        <v>1342</v>
      </c>
      <c r="D1598" s="94" t="s">
        <v>65</v>
      </c>
      <c r="E1598" s="94" t="s">
        <v>64</v>
      </c>
      <c r="F1598" s="95">
        <v>1767013461909</v>
      </c>
      <c r="G1598" s="94" t="s">
        <v>64</v>
      </c>
      <c r="H1598" s="94" t="s">
        <v>64</v>
      </c>
      <c r="I1598" s="94" t="s">
        <v>66</v>
      </c>
      <c r="J1598" s="94" t="s">
        <v>65</v>
      </c>
      <c r="K1598" s="96">
        <v>0</v>
      </c>
      <c r="L1598" s="96">
        <v>0</v>
      </c>
      <c r="M1598" s="96">
        <v>0</v>
      </c>
      <c r="N1598" s="96" t="s">
        <v>65</v>
      </c>
      <c r="O1598" s="96">
        <v>0</v>
      </c>
      <c r="P1598" s="96" t="s">
        <v>2181</v>
      </c>
      <c r="Q1598" s="96" t="s">
        <v>224</v>
      </c>
      <c r="R1598" s="92"/>
      <c r="S1598" s="93"/>
    </row>
    <row r="1599" spans="2:19" ht="15" thickBot="1" x14ac:dyDescent="0.35">
      <c r="B1599" s="92" t="s">
        <v>692</v>
      </c>
      <c r="C1599" s="93" t="s">
        <v>264</v>
      </c>
      <c r="D1599" s="94" t="s">
        <v>65</v>
      </c>
      <c r="E1599" s="94" t="s">
        <v>64</v>
      </c>
      <c r="F1599" s="95">
        <v>1691127720101</v>
      </c>
      <c r="G1599" s="94" t="s">
        <v>64</v>
      </c>
      <c r="H1599" s="94" t="s">
        <v>64</v>
      </c>
      <c r="I1599" s="94" t="s">
        <v>66</v>
      </c>
      <c r="J1599" s="94" t="s">
        <v>65</v>
      </c>
      <c r="K1599" s="96">
        <v>0</v>
      </c>
      <c r="L1599" s="96">
        <v>0</v>
      </c>
      <c r="M1599" s="96">
        <v>0</v>
      </c>
      <c r="N1599" s="96" t="s">
        <v>65</v>
      </c>
      <c r="O1599" s="96">
        <v>0</v>
      </c>
      <c r="P1599" s="96" t="s">
        <v>2181</v>
      </c>
      <c r="Q1599" s="96" t="s">
        <v>224</v>
      </c>
      <c r="R1599" s="92"/>
      <c r="S1599" s="93"/>
    </row>
    <row r="1600" spans="2:19" ht="15" thickBot="1" x14ac:dyDescent="0.35">
      <c r="B1600" s="92" t="s">
        <v>2184</v>
      </c>
      <c r="C1600" s="93" t="s">
        <v>2185</v>
      </c>
      <c r="D1600" s="94" t="s">
        <v>64</v>
      </c>
      <c r="E1600" s="94" t="s">
        <v>65</v>
      </c>
      <c r="F1600" s="95">
        <v>1666176360415</v>
      </c>
      <c r="G1600" s="94" t="s">
        <v>64</v>
      </c>
      <c r="H1600" s="94" t="s">
        <v>64</v>
      </c>
      <c r="I1600" s="94" t="s">
        <v>66</v>
      </c>
      <c r="J1600" s="94" t="s">
        <v>65</v>
      </c>
      <c r="K1600" s="96">
        <v>0</v>
      </c>
      <c r="L1600" s="96">
        <v>0</v>
      </c>
      <c r="M1600" s="96">
        <v>0</v>
      </c>
      <c r="N1600" s="96" t="s">
        <v>65</v>
      </c>
      <c r="O1600" s="96">
        <v>0</v>
      </c>
      <c r="P1600" s="96" t="s">
        <v>2181</v>
      </c>
      <c r="Q1600" s="96" t="s">
        <v>224</v>
      </c>
      <c r="R1600" s="92"/>
      <c r="S1600" s="93"/>
    </row>
    <row r="1601" spans="2:19" ht="15" thickBot="1" x14ac:dyDescent="0.35">
      <c r="B1601" s="92" t="s">
        <v>229</v>
      </c>
      <c r="C1601" s="93" t="s">
        <v>1144</v>
      </c>
      <c r="D1601" s="94" t="s">
        <v>64</v>
      </c>
      <c r="E1601" s="94" t="s">
        <v>65</v>
      </c>
      <c r="F1601" s="95">
        <v>2057011402207</v>
      </c>
      <c r="G1601" s="94" t="s">
        <v>64</v>
      </c>
      <c r="H1601" s="94" t="s">
        <v>64</v>
      </c>
      <c r="I1601" s="94" t="s">
        <v>66</v>
      </c>
      <c r="J1601" s="94" t="s">
        <v>65</v>
      </c>
      <c r="K1601" s="96">
        <v>0</v>
      </c>
      <c r="L1601" s="96">
        <v>0</v>
      </c>
      <c r="M1601" s="96">
        <v>0</v>
      </c>
      <c r="N1601" s="96" t="s">
        <v>65</v>
      </c>
      <c r="O1601" s="96">
        <v>0</v>
      </c>
      <c r="P1601" s="96" t="s">
        <v>2181</v>
      </c>
      <c r="Q1601" s="96" t="s">
        <v>224</v>
      </c>
      <c r="R1601" s="92"/>
      <c r="S1601" s="93"/>
    </row>
    <row r="1602" spans="2:19" ht="15" thickBot="1" x14ac:dyDescent="0.35">
      <c r="B1602" s="92" t="s">
        <v>2186</v>
      </c>
      <c r="C1602" s="93" t="s">
        <v>2187</v>
      </c>
      <c r="D1602" s="94" t="s">
        <v>65</v>
      </c>
      <c r="E1602" s="94" t="s">
        <v>64</v>
      </c>
      <c r="F1602" s="95">
        <v>2739064371303</v>
      </c>
      <c r="G1602" s="94" t="s">
        <v>64</v>
      </c>
      <c r="H1602" s="94" t="s">
        <v>64</v>
      </c>
      <c r="I1602" s="94" t="s">
        <v>66</v>
      </c>
      <c r="J1602" s="94" t="s">
        <v>65</v>
      </c>
      <c r="K1602" s="96">
        <v>0</v>
      </c>
      <c r="L1602" s="96">
        <v>0</v>
      </c>
      <c r="M1602" s="96">
        <v>0</v>
      </c>
      <c r="N1602" s="96" t="s">
        <v>65</v>
      </c>
      <c r="O1602" s="96">
        <v>0</v>
      </c>
      <c r="P1602" s="96" t="s">
        <v>2181</v>
      </c>
      <c r="Q1602" s="96" t="s">
        <v>224</v>
      </c>
      <c r="R1602" s="92"/>
      <c r="S1602" s="93"/>
    </row>
    <row r="1603" spans="2:19" ht="15" thickBot="1" x14ac:dyDescent="0.35">
      <c r="B1603" s="92" t="s">
        <v>2188</v>
      </c>
      <c r="C1603" s="93" t="s">
        <v>1275</v>
      </c>
      <c r="D1603" s="94" t="s">
        <v>65</v>
      </c>
      <c r="E1603" s="94" t="s">
        <v>64</v>
      </c>
      <c r="F1603" s="95">
        <v>2414023441411</v>
      </c>
      <c r="G1603" s="94" t="s">
        <v>64</v>
      </c>
      <c r="H1603" s="94" t="s">
        <v>64</v>
      </c>
      <c r="I1603" s="94" t="s">
        <v>66</v>
      </c>
      <c r="J1603" s="94" t="s">
        <v>65</v>
      </c>
      <c r="K1603" s="96">
        <v>0</v>
      </c>
      <c r="L1603" s="96">
        <v>0</v>
      </c>
      <c r="M1603" s="96">
        <v>0</v>
      </c>
      <c r="N1603" s="96" t="s">
        <v>65</v>
      </c>
      <c r="O1603" s="96">
        <v>0</v>
      </c>
      <c r="P1603" s="96" t="s">
        <v>2181</v>
      </c>
      <c r="Q1603" s="96" t="s">
        <v>224</v>
      </c>
      <c r="R1603" s="92"/>
      <c r="S1603" s="93"/>
    </row>
    <row r="1604" spans="2:19" ht="15" thickBot="1" x14ac:dyDescent="0.35">
      <c r="B1604" s="92" t="s">
        <v>2189</v>
      </c>
      <c r="C1604" s="93" t="s">
        <v>1306</v>
      </c>
      <c r="D1604" s="94" t="s">
        <v>65</v>
      </c>
      <c r="E1604" s="94" t="s">
        <v>64</v>
      </c>
      <c r="F1604" s="95">
        <v>2582915242211</v>
      </c>
      <c r="G1604" s="94" t="s">
        <v>64</v>
      </c>
      <c r="H1604" s="94" t="s">
        <v>64</v>
      </c>
      <c r="I1604" s="94" t="s">
        <v>66</v>
      </c>
      <c r="J1604" s="94" t="s">
        <v>65</v>
      </c>
      <c r="K1604" s="96">
        <v>0</v>
      </c>
      <c r="L1604" s="96">
        <v>0</v>
      </c>
      <c r="M1604" s="96">
        <v>0</v>
      </c>
      <c r="N1604" s="96" t="s">
        <v>65</v>
      </c>
      <c r="O1604" s="96">
        <v>0</v>
      </c>
      <c r="P1604" s="96" t="s">
        <v>2181</v>
      </c>
      <c r="Q1604" s="96" t="s">
        <v>224</v>
      </c>
      <c r="R1604" s="92"/>
      <c r="S1604" s="93"/>
    </row>
    <row r="1605" spans="2:19" ht="15" thickBot="1" x14ac:dyDescent="0.35">
      <c r="B1605" s="92" t="s">
        <v>1304</v>
      </c>
      <c r="C1605" s="93" t="s">
        <v>1144</v>
      </c>
      <c r="D1605" s="94" t="s">
        <v>65</v>
      </c>
      <c r="E1605" s="94" t="s">
        <v>64</v>
      </c>
      <c r="F1605" s="95">
        <v>2596360610602</v>
      </c>
      <c r="G1605" s="94" t="s">
        <v>64</v>
      </c>
      <c r="H1605" s="94" t="s">
        <v>64</v>
      </c>
      <c r="I1605" s="94" t="s">
        <v>66</v>
      </c>
      <c r="J1605" s="94" t="s">
        <v>65</v>
      </c>
      <c r="K1605" s="96">
        <v>0</v>
      </c>
      <c r="L1605" s="96">
        <v>0</v>
      </c>
      <c r="M1605" s="96">
        <v>0</v>
      </c>
      <c r="N1605" s="96" t="s">
        <v>65</v>
      </c>
      <c r="O1605" s="96">
        <v>0</v>
      </c>
      <c r="P1605" s="96" t="s">
        <v>2181</v>
      </c>
      <c r="Q1605" s="96" t="s">
        <v>224</v>
      </c>
      <c r="R1605" s="92"/>
      <c r="S1605" s="93"/>
    </row>
    <row r="1606" spans="2:19" ht="15" thickBot="1" x14ac:dyDescent="0.35">
      <c r="B1606" s="92" t="s">
        <v>1288</v>
      </c>
      <c r="C1606" s="93" t="s">
        <v>2143</v>
      </c>
      <c r="D1606" s="94" t="s">
        <v>65</v>
      </c>
      <c r="E1606" s="94" t="s">
        <v>64</v>
      </c>
      <c r="F1606" s="95">
        <v>2585841220101</v>
      </c>
      <c r="G1606" s="94" t="s">
        <v>64</v>
      </c>
      <c r="H1606" s="94" t="s">
        <v>64</v>
      </c>
      <c r="I1606" s="94" t="s">
        <v>66</v>
      </c>
      <c r="J1606" s="94" t="s">
        <v>65</v>
      </c>
      <c r="K1606" s="96">
        <v>0</v>
      </c>
      <c r="L1606" s="96">
        <v>0</v>
      </c>
      <c r="M1606" s="96">
        <v>0</v>
      </c>
      <c r="N1606" s="96" t="s">
        <v>65</v>
      </c>
      <c r="O1606" s="96">
        <v>0</v>
      </c>
      <c r="P1606" s="96" t="s">
        <v>2181</v>
      </c>
      <c r="Q1606" s="96" t="s">
        <v>224</v>
      </c>
      <c r="R1606" s="92"/>
      <c r="S1606" s="93"/>
    </row>
    <row r="1607" spans="2:19" ht="15" thickBot="1" x14ac:dyDescent="0.35">
      <c r="B1607" s="92" t="s">
        <v>2190</v>
      </c>
      <c r="C1607" s="93" t="s">
        <v>1144</v>
      </c>
      <c r="D1607" s="94" t="s">
        <v>65</v>
      </c>
      <c r="E1607" s="94" t="s">
        <v>64</v>
      </c>
      <c r="F1607" s="95">
        <v>1621848592101</v>
      </c>
      <c r="G1607" s="94" t="s">
        <v>64</v>
      </c>
      <c r="H1607" s="94" t="s">
        <v>64</v>
      </c>
      <c r="I1607" s="94" t="s">
        <v>66</v>
      </c>
      <c r="J1607" s="94" t="s">
        <v>65</v>
      </c>
      <c r="K1607" s="96">
        <v>0</v>
      </c>
      <c r="L1607" s="96">
        <v>0</v>
      </c>
      <c r="M1607" s="96">
        <v>0</v>
      </c>
      <c r="N1607" s="96" t="s">
        <v>65</v>
      </c>
      <c r="O1607" s="96">
        <v>0</v>
      </c>
      <c r="P1607" s="96" t="s">
        <v>2181</v>
      </c>
      <c r="Q1607" s="96" t="s">
        <v>224</v>
      </c>
      <c r="R1607" s="92"/>
      <c r="S1607" s="93"/>
    </row>
    <row r="1608" spans="2:19" ht="15" thickBot="1" x14ac:dyDescent="0.35">
      <c r="B1608" s="92" t="s">
        <v>225</v>
      </c>
      <c r="C1608" s="93" t="s">
        <v>2191</v>
      </c>
      <c r="D1608" s="94" t="s">
        <v>64</v>
      </c>
      <c r="E1608" s="94" t="s">
        <v>65</v>
      </c>
      <c r="F1608" s="95">
        <v>3646920301608</v>
      </c>
      <c r="G1608" s="94" t="s">
        <v>64</v>
      </c>
      <c r="H1608" s="94" t="s">
        <v>64</v>
      </c>
      <c r="I1608" s="94" t="s">
        <v>66</v>
      </c>
      <c r="J1608" s="94" t="s">
        <v>65</v>
      </c>
      <c r="K1608" s="96">
        <v>0</v>
      </c>
      <c r="L1608" s="96">
        <v>0</v>
      </c>
      <c r="M1608" s="96">
        <v>0</v>
      </c>
      <c r="N1608" s="96" t="s">
        <v>65</v>
      </c>
      <c r="O1608" s="96">
        <v>0</v>
      </c>
      <c r="P1608" s="96" t="s">
        <v>2181</v>
      </c>
      <c r="Q1608" s="96" t="s">
        <v>224</v>
      </c>
      <c r="R1608" s="92"/>
      <c r="S1608" s="93"/>
    </row>
    <row r="1609" spans="2:19" ht="15" thickBot="1" x14ac:dyDescent="0.35">
      <c r="B1609" s="92" t="s">
        <v>225</v>
      </c>
      <c r="C1609" s="93" t="s">
        <v>2192</v>
      </c>
      <c r="D1609" s="94" t="s">
        <v>64</v>
      </c>
      <c r="E1609" s="94" t="s">
        <v>65</v>
      </c>
      <c r="F1609" s="95">
        <v>2529998781603</v>
      </c>
      <c r="G1609" s="94" t="s">
        <v>64</v>
      </c>
      <c r="H1609" s="94" t="s">
        <v>64</v>
      </c>
      <c r="I1609" s="94" t="s">
        <v>66</v>
      </c>
      <c r="J1609" s="94" t="s">
        <v>65</v>
      </c>
      <c r="K1609" s="96">
        <v>0</v>
      </c>
      <c r="L1609" s="96">
        <v>0</v>
      </c>
      <c r="M1609" s="96">
        <v>0</v>
      </c>
      <c r="N1609" s="96" t="s">
        <v>65</v>
      </c>
      <c r="O1609" s="96">
        <v>0</v>
      </c>
      <c r="P1609" s="96" t="s">
        <v>2181</v>
      </c>
      <c r="Q1609" s="96" t="s">
        <v>224</v>
      </c>
      <c r="R1609" s="92"/>
      <c r="S1609" s="93"/>
    </row>
    <row r="1610" spans="2:19" ht="15" thickBot="1" x14ac:dyDescent="0.35">
      <c r="B1610" s="92" t="s">
        <v>256</v>
      </c>
      <c r="C1610" s="93" t="s">
        <v>2193</v>
      </c>
      <c r="D1610" s="94" t="s">
        <v>64</v>
      </c>
      <c r="E1610" s="94" t="s">
        <v>65</v>
      </c>
      <c r="F1610" s="95">
        <v>2635047860101</v>
      </c>
      <c r="G1610" s="94" t="s">
        <v>64</v>
      </c>
      <c r="H1610" s="94" t="s">
        <v>64</v>
      </c>
      <c r="I1610" s="94" t="s">
        <v>66</v>
      </c>
      <c r="J1610" s="94" t="s">
        <v>65</v>
      </c>
      <c r="K1610" s="96">
        <v>0</v>
      </c>
      <c r="L1610" s="96">
        <v>0</v>
      </c>
      <c r="M1610" s="96">
        <v>0</v>
      </c>
      <c r="N1610" s="96" t="s">
        <v>65</v>
      </c>
      <c r="O1610" s="96">
        <v>0</v>
      </c>
      <c r="P1610" s="96" t="s">
        <v>2181</v>
      </c>
      <c r="Q1610" s="96" t="s">
        <v>224</v>
      </c>
      <c r="R1610" s="92"/>
      <c r="S1610" s="93"/>
    </row>
    <row r="1611" spans="2:19" ht="15" thickBot="1" x14ac:dyDescent="0.35">
      <c r="B1611" s="92" t="s">
        <v>696</v>
      </c>
      <c r="C1611" s="93" t="s">
        <v>2194</v>
      </c>
      <c r="D1611" s="94" t="s">
        <v>65</v>
      </c>
      <c r="E1611" s="94" t="s">
        <v>64</v>
      </c>
      <c r="F1611" s="95">
        <v>1632084252216</v>
      </c>
      <c r="G1611" s="94" t="s">
        <v>64</v>
      </c>
      <c r="H1611" s="94" t="s">
        <v>64</v>
      </c>
      <c r="I1611" s="94" t="s">
        <v>66</v>
      </c>
      <c r="J1611" s="94" t="s">
        <v>65</v>
      </c>
      <c r="K1611" s="96">
        <v>0</v>
      </c>
      <c r="L1611" s="96">
        <v>0</v>
      </c>
      <c r="M1611" s="96">
        <v>0</v>
      </c>
      <c r="N1611" s="96" t="s">
        <v>65</v>
      </c>
      <c r="O1611" s="96">
        <v>0</v>
      </c>
      <c r="P1611" s="96" t="s">
        <v>2181</v>
      </c>
      <c r="Q1611" s="96" t="s">
        <v>224</v>
      </c>
      <c r="R1611" s="92"/>
      <c r="S1611" s="93"/>
    </row>
    <row r="1612" spans="2:19" ht="15" thickBot="1" x14ac:dyDescent="0.35">
      <c r="B1612" s="92" t="s">
        <v>1268</v>
      </c>
      <c r="C1612" s="93" t="s">
        <v>865</v>
      </c>
      <c r="D1612" s="94" t="s">
        <v>65</v>
      </c>
      <c r="E1612" s="94" t="s">
        <v>64</v>
      </c>
      <c r="F1612" s="95">
        <v>2618828480301</v>
      </c>
      <c r="G1612" s="94" t="s">
        <v>64</v>
      </c>
      <c r="H1612" s="94" t="s">
        <v>64</v>
      </c>
      <c r="I1612" s="94" t="s">
        <v>66</v>
      </c>
      <c r="J1612" s="94" t="s">
        <v>65</v>
      </c>
      <c r="K1612" s="96">
        <v>0</v>
      </c>
      <c r="L1612" s="96">
        <v>0</v>
      </c>
      <c r="M1612" s="96">
        <v>0</v>
      </c>
      <c r="N1612" s="96" t="s">
        <v>65</v>
      </c>
      <c r="O1612" s="96">
        <v>0</v>
      </c>
      <c r="P1612" s="96" t="s">
        <v>2181</v>
      </c>
      <c r="Q1612" s="96" t="s">
        <v>224</v>
      </c>
      <c r="R1612" s="92"/>
      <c r="S1612" s="93"/>
    </row>
    <row r="1613" spans="2:19" ht="15" thickBot="1" x14ac:dyDescent="0.35">
      <c r="B1613" s="92" t="s">
        <v>2195</v>
      </c>
      <c r="C1613" s="93" t="s">
        <v>2196</v>
      </c>
      <c r="D1613" s="94" t="s">
        <v>65</v>
      </c>
      <c r="E1613" s="94" t="s">
        <v>64</v>
      </c>
      <c r="F1613" s="95">
        <v>2520631590112</v>
      </c>
      <c r="G1613" s="94" t="s">
        <v>64</v>
      </c>
      <c r="H1613" s="94" t="s">
        <v>64</v>
      </c>
      <c r="I1613" s="94" t="s">
        <v>66</v>
      </c>
      <c r="J1613" s="94" t="s">
        <v>65</v>
      </c>
      <c r="K1613" s="96">
        <v>0</v>
      </c>
      <c r="L1613" s="96">
        <v>0</v>
      </c>
      <c r="M1613" s="96">
        <v>0</v>
      </c>
      <c r="N1613" s="96" t="s">
        <v>65</v>
      </c>
      <c r="O1613" s="96">
        <v>0</v>
      </c>
      <c r="P1613" s="96" t="s">
        <v>2181</v>
      </c>
      <c r="Q1613" s="96" t="s">
        <v>224</v>
      </c>
      <c r="R1613" s="92"/>
      <c r="S1613" s="93"/>
    </row>
    <row r="1614" spans="2:19" ht="15" thickBot="1" x14ac:dyDescent="0.35">
      <c r="B1614" s="92" t="s">
        <v>2197</v>
      </c>
      <c r="C1614" s="93" t="s">
        <v>1116</v>
      </c>
      <c r="D1614" s="94" t="s">
        <v>64</v>
      </c>
      <c r="E1614" s="94" t="s">
        <v>65</v>
      </c>
      <c r="F1614" s="95">
        <v>1702479290301</v>
      </c>
      <c r="G1614" s="94" t="s">
        <v>64</v>
      </c>
      <c r="H1614" s="94" t="s">
        <v>64</v>
      </c>
      <c r="I1614" s="94" t="s">
        <v>66</v>
      </c>
      <c r="J1614" s="94" t="s">
        <v>65</v>
      </c>
      <c r="K1614" s="96">
        <v>0</v>
      </c>
      <c r="L1614" s="96">
        <v>0</v>
      </c>
      <c r="M1614" s="96">
        <v>0</v>
      </c>
      <c r="N1614" s="96" t="s">
        <v>65</v>
      </c>
      <c r="O1614" s="96">
        <v>0</v>
      </c>
      <c r="P1614" s="96" t="s">
        <v>2181</v>
      </c>
      <c r="Q1614" s="96" t="s">
        <v>224</v>
      </c>
      <c r="R1614" s="92"/>
      <c r="S1614" s="93"/>
    </row>
    <row r="1615" spans="2:19" ht="15" thickBot="1" x14ac:dyDescent="0.35">
      <c r="B1615" s="92" t="s">
        <v>1207</v>
      </c>
      <c r="C1615" s="93" t="s">
        <v>2198</v>
      </c>
      <c r="D1615" s="94" t="s">
        <v>65</v>
      </c>
      <c r="E1615" s="94" t="s">
        <v>64</v>
      </c>
      <c r="F1615" s="95">
        <v>2606193880704</v>
      </c>
      <c r="G1615" s="94" t="s">
        <v>64</v>
      </c>
      <c r="H1615" s="94" t="s">
        <v>64</v>
      </c>
      <c r="I1615" s="94" t="s">
        <v>66</v>
      </c>
      <c r="J1615" s="94" t="s">
        <v>65</v>
      </c>
      <c r="K1615" s="96">
        <v>0</v>
      </c>
      <c r="L1615" s="96">
        <v>0</v>
      </c>
      <c r="M1615" s="96">
        <v>0</v>
      </c>
      <c r="N1615" s="96" t="s">
        <v>65</v>
      </c>
      <c r="O1615" s="96">
        <v>0</v>
      </c>
      <c r="P1615" s="96" t="s">
        <v>2181</v>
      </c>
      <c r="Q1615" s="96" t="s">
        <v>224</v>
      </c>
      <c r="R1615" s="92"/>
      <c r="S1615" s="93"/>
    </row>
    <row r="1616" spans="2:19" ht="15" thickBot="1" x14ac:dyDescent="0.35">
      <c r="B1616" s="92" t="s">
        <v>1252</v>
      </c>
      <c r="C1616" s="93" t="s">
        <v>2199</v>
      </c>
      <c r="D1616" s="94" t="s">
        <v>65</v>
      </c>
      <c r="E1616" s="94" t="s">
        <v>64</v>
      </c>
      <c r="F1616" s="95">
        <v>1745418561605</v>
      </c>
      <c r="G1616" s="94" t="s">
        <v>64</v>
      </c>
      <c r="H1616" s="94" t="s">
        <v>64</v>
      </c>
      <c r="I1616" s="94" t="s">
        <v>66</v>
      </c>
      <c r="J1616" s="94" t="s">
        <v>65</v>
      </c>
      <c r="K1616" s="96">
        <v>0</v>
      </c>
      <c r="L1616" s="96">
        <v>0</v>
      </c>
      <c r="M1616" s="96">
        <v>0</v>
      </c>
      <c r="N1616" s="96" t="s">
        <v>65</v>
      </c>
      <c r="O1616" s="96">
        <v>0</v>
      </c>
      <c r="P1616" s="96" t="s">
        <v>2181</v>
      </c>
      <c r="Q1616" s="96" t="s">
        <v>224</v>
      </c>
      <c r="R1616" s="92"/>
      <c r="S1616" s="93"/>
    </row>
    <row r="1617" spans="2:19" ht="15" thickBot="1" x14ac:dyDescent="0.35">
      <c r="B1617" s="92" t="s">
        <v>2200</v>
      </c>
      <c r="C1617" s="93" t="s">
        <v>2185</v>
      </c>
      <c r="D1617" s="94" t="s">
        <v>65</v>
      </c>
      <c r="E1617" s="94" t="s">
        <v>64</v>
      </c>
      <c r="F1617" s="95">
        <v>2641375661006</v>
      </c>
      <c r="G1617" s="94" t="s">
        <v>64</v>
      </c>
      <c r="H1617" s="94" t="s">
        <v>64</v>
      </c>
      <c r="I1617" s="94" t="s">
        <v>66</v>
      </c>
      <c r="J1617" s="94" t="s">
        <v>65</v>
      </c>
      <c r="K1617" s="96">
        <v>0</v>
      </c>
      <c r="L1617" s="96">
        <v>0</v>
      </c>
      <c r="M1617" s="96">
        <v>0</v>
      </c>
      <c r="N1617" s="96" t="s">
        <v>65</v>
      </c>
      <c r="O1617" s="96">
        <v>0</v>
      </c>
      <c r="P1617" s="96" t="s">
        <v>2181</v>
      </c>
      <c r="Q1617" s="96" t="s">
        <v>224</v>
      </c>
      <c r="R1617" s="92"/>
      <c r="S1617" s="93"/>
    </row>
    <row r="1618" spans="2:19" ht="15" thickBot="1" x14ac:dyDescent="0.35">
      <c r="B1618" s="92" t="s">
        <v>2201</v>
      </c>
      <c r="C1618" s="93" t="s">
        <v>471</v>
      </c>
      <c r="D1618" s="94" t="s">
        <v>65</v>
      </c>
      <c r="E1618" s="94" t="s">
        <v>64</v>
      </c>
      <c r="F1618" s="95">
        <v>2573665980105</v>
      </c>
      <c r="G1618" s="94" t="s">
        <v>64</v>
      </c>
      <c r="H1618" s="94" t="s">
        <v>64</v>
      </c>
      <c r="I1618" s="94" t="s">
        <v>66</v>
      </c>
      <c r="J1618" s="94" t="s">
        <v>65</v>
      </c>
      <c r="K1618" s="96">
        <v>0</v>
      </c>
      <c r="L1618" s="96">
        <v>0</v>
      </c>
      <c r="M1618" s="96">
        <v>0</v>
      </c>
      <c r="N1618" s="96" t="s">
        <v>65</v>
      </c>
      <c r="O1618" s="96">
        <v>0</v>
      </c>
      <c r="P1618" s="96" t="s">
        <v>2181</v>
      </c>
      <c r="Q1618" s="96" t="s">
        <v>224</v>
      </c>
      <c r="R1618" s="92"/>
      <c r="S1618" s="93"/>
    </row>
    <row r="1619" spans="2:19" ht="15" thickBot="1" x14ac:dyDescent="0.35">
      <c r="B1619" s="92" t="s">
        <v>249</v>
      </c>
      <c r="C1619" s="93" t="s">
        <v>262</v>
      </c>
      <c r="D1619" s="94" t="s">
        <v>64</v>
      </c>
      <c r="E1619" s="94" t="s">
        <v>65</v>
      </c>
      <c r="F1619" s="95">
        <v>2263641000101</v>
      </c>
      <c r="G1619" s="94" t="s">
        <v>64</v>
      </c>
      <c r="H1619" s="94" t="s">
        <v>64</v>
      </c>
      <c r="I1619" s="94" t="s">
        <v>66</v>
      </c>
      <c r="J1619" s="94" t="s">
        <v>65</v>
      </c>
      <c r="K1619" s="96">
        <v>0</v>
      </c>
      <c r="L1619" s="96">
        <v>0</v>
      </c>
      <c r="M1619" s="96">
        <v>0</v>
      </c>
      <c r="N1619" s="96" t="s">
        <v>65</v>
      </c>
      <c r="O1619" s="96">
        <v>0</v>
      </c>
      <c r="P1619" s="96" t="s">
        <v>2181</v>
      </c>
      <c r="Q1619" s="96" t="s">
        <v>224</v>
      </c>
      <c r="R1619" s="92"/>
      <c r="S1619" s="93"/>
    </row>
    <row r="1620" spans="2:19" ht="15" thickBot="1" x14ac:dyDescent="0.35">
      <c r="B1620" s="92" t="s">
        <v>706</v>
      </c>
      <c r="C1620" s="93" t="s">
        <v>262</v>
      </c>
      <c r="D1620" s="94" t="s">
        <v>64</v>
      </c>
      <c r="E1620" s="94" t="s">
        <v>65</v>
      </c>
      <c r="F1620" s="95">
        <v>2599327520504</v>
      </c>
      <c r="G1620" s="94" t="s">
        <v>64</v>
      </c>
      <c r="H1620" s="94" t="s">
        <v>64</v>
      </c>
      <c r="I1620" s="94" t="s">
        <v>66</v>
      </c>
      <c r="J1620" s="94" t="s">
        <v>65</v>
      </c>
      <c r="K1620" s="96">
        <v>0</v>
      </c>
      <c r="L1620" s="96">
        <v>0</v>
      </c>
      <c r="M1620" s="96">
        <v>0</v>
      </c>
      <c r="N1620" s="96" t="s">
        <v>65</v>
      </c>
      <c r="O1620" s="96">
        <v>0</v>
      </c>
      <c r="P1620" s="96" t="s">
        <v>2181</v>
      </c>
      <c r="Q1620" s="96" t="s">
        <v>224</v>
      </c>
      <c r="R1620" s="92"/>
      <c r="S1620" s="93"/>
    </row>
    <row r="1621" spans="2:19" ht="15" thickBot="1" x14ac:dyDescent="0.35">
      <c r="B1621" s="92" t="s">
        <v>706</v>
      </c>
      <c r="C1621" s="93" t="s">
        <v>264</v>
      </c>
      <c r="D1621" s="94" t="s">
        <v>64</v>
      </c>
      <c r="E1621" s="94" t="s">
        <v>65</v>
      </c>
      <c r="F1621" s="95">
        <v>1791204091904</v>
      </c>
      <c r="G1621" s="94" t="s">
        <v>64</v>
      </c>
      <c r="H1621" s="94" t="s">
        <v>64</v>
      </c>
      <c r="I1621" s="94" t="s">
        <v>66</v>
      </c>
      <c r="J1621" s="94" t="s">
        <v>65</v>
      </c>
      <c r="K1621" s="96">
        <v>0</v>
      </c>
      <c r="L1621" s="96">
        <v>0</v>
      </c>
      <c r="M1621" s="96">
        <v>0</v>
      </c>
      <c r="N1621" s="96" t="s">
        <v>65</v>
      </c>
      <c r="O1621" s="96">
        <v>0</v>
      </c>
      <c r="P1621" s="96" t="s">
        <v>2181</v>
      </c>
      <c r="Q1621" s="96" t="s">
        <v>224</v>
      </c>
      <c r="R1621" s="92"/>
      <c r="S1621" s="93"/>
    </row>
    <row r="1622" spans="2:19" ht="15" thickBot="1" x14ac:dyDescent="0.35">
      <c r="B1622" s="92" t="s">
        <v>706</v>
      </c>
      <c r="C1622" s="93" t="s">
        <v>250</v>
      </c>
      <c r="D1622" s="94" t="s">
        <v>64</v>
      </c>
      <c r="E1622" s="94" t="s">
        <v>65</v>
      </c>
      <c r="F1622" s="95">
        <v>2670454090101</v>
      </c>
      <c r="G1622" s="94" t="s">
        <v>64</v>
      </c>
      <c r="H1622" s="94" t="s">
        <v>64</v>
      </c>
      <c r="I1622" s="94" t="s">
        <v>66</v>
      </c>
      <c r="J1622" s="94" t="s">
        <v>65</v>
      </c>
      <c r="K1622" s="96">
        <v>0</v>
      </c>
      <c r="L1622" s="96">
        <v>0</v>
      </c>
      <c r="M1622" s="96">
        <v>0</v>
      </c>
      <c r="N1622" s="96" t="s">
        <v>65</v>
      </c>
      <c r="O1622" s="96">
        <v>0</v>
      </c>
      <c r="P1622" s="96" t="s">
        <v>2181</v>
      </c>
      <c r="Q1622" s="96" t="s">
        <v>224</v>
      </c>
      <c r="R1622" s="92"/>
      <c r="S1622" s="93"/>
    </row>
    <row r="1623" spans="2:19" ht="15" thickBot="1" x14ac:dyDescent="0.35">
      <c r="B1623" s="92" t="s">
        <v>2202</v>
      </c>
      <c r="C1623" s="93" t="s">
        <v>1275</v>
      </c>
      <c r="D1623" s="94" t="s">
        <v>64</v>
      </c>
      <c r="E1623" s="94" t="s">
        <v>65</v>
      </c>
      <c r="F1623" s="95">
        <v>2607590151411</v>
      </c>
      <c r="G1623" s="94" t="s">
        <v>64</v>
      </c>
      <c r="H1623" s="94" t="s">
        <v>64</v>
      </c>
      <c r="I1623" s="94" t="s">
        <v>66</v>
      </c>
      <c r="J1623" s="94" t="s">
        <v>65</v>
      </c>
      <c r="K1623" s="96">
        <v>0</v>
      </c>
      <c r="L1623" s="96">
        <v>0</v>
      </c>
      <c r="M1623" s="96">
        <v>0</v>
      </c>
      <c r="N1623" s="96" t="s">
        <v>65</v>
      </c>
      <c r="O1623" s="96">
        <v>0</v>
      </c>
      <c r="P1623" s="96" t="s">
        <v>2181</v>
      </c>
      <c r="Q1623" s="96" t="s">
        <v>224</v>
      </c>
      <c r="R1623" s="92"/>
      <c r="S1623" s="93"/>
    </row>
    <row r="1624" spans="2:19" ht="15" thickBot="1" x14ac:dyDescent="0.35">
      <c r="B1624" s="92" t="s">
        <v>1183</v>
      </c>
      <c r="C1624" s="93" t="s">
        <v>2203</v>
      </c>
      <c r="D1624" s="94" t="s">
        <v>65</v>
      </c>
      <c r="E1624" s="94" t="s">
        <v>64</v>
      </c>
      <c r="F1624" s="95">
        <v>1674529081904</v>
      </c>
      <c r="G1624" s="94" t="s">
        <v>64</v>
      </c>
      <c r="H1624" s="94" t="s">
        <v>64</v>
      </c>
      <c r="I1624" s="94" t="s">
        <v>66</v>
      </c>
      <c r="J1624" s="94" t="s">
        <v>65</v>
      </c>
      <c r="K1624" s="96">
        <v>0</v>
      </c>
      <c r="L1624" s="96">
        <v>0</v>
      </c>
      <c r="M1624" s="96">
        <v>0</v>
      </c>
      <c r="N1624" s="96" t="s">
        <v>65</v>
      </c>
      <c r="O1624" s="96">
        <v>0</v>
      </c>
      <c r="P1624" s="96" t="s">
        <v>2181</v>
      </c>
      <c r="Q1624" s="96" t="s">
        <v>224</v>
      </c>
      <c r="R1624" s="92"/>
      <c r="S1624" s="93"/>
    </row>
    <row r="1625" spans="2:19" ht="15" thickBot="1" x14ac:dyDescent="0.35">
      <c r="B1625" s="92" t="s">
        <v>243</v>
      </c>
      <c r="C1625" s="93" t="s">
        <v>1275</v>
      </c>
      <c r="D1625" s="94" t="s">
        <v>64</v>
      </c>
      <c r="E1625" s="94" t="s">
        <v>65</v>
      </c>
      <c r="F1625" s="95">
        <v>2871577411328</v>
      </c>
      <c r="G1625" s="94" t="s">
        <v>64</v>
      </c>
      <c r="H1625" s="94" t="s">
        <v>64</v>
      </c>
      <c r="I1625" s="94" t="s">
        <v>66</v>
      </c>
      <c r="J1625" s="94" t="s">
        <v>65</v>
      </c>
      <c r="K1625" s="96">
        <v>0</v>
      </c>
      <c r="L1625" s="96">
        <v>0</v>
      </c>
      <c r="M1625" s="96">
        <v>0</v>
      </c>
      <c r="N1625" s="96" t="s">
        <v>65</v>
      </c>
      <c r="O1625" s="96">
        <v>0</v>
      </c>
      <c r="P1625" s="96" t="s">
        <v>2181</v>
      </c>
      <c r="Q1625" s="96" t="s">
        <v>224</v>
      </c>
      <c r="R1625" s="92"/>
      <c r="S1625" s="93"/>
    </row>
    <row r="1626" spans="2:19" ht="15" thickBot="1" x14ac:dyDescent="0.35">
      <c r="B1626" s="92" t="s">
        <v>2204</v>
      </c>
      <c r="C1626" s="93" t="s">
        <v>1057</v>
      </c>
      <c r="D1626" s="94" t="s">
        <v>65</v>
      </c>
      <c r="E1626" s="94" t="s">
        <v>64</v>
      </c>
      <c r="F1626" s="95">
        <v>2686471190611</v>
      </c>
      <c r="G1626" s="94" t="s">
        <v>64</v>
      </c>
      <c r="H1626" s="94" t="s">
        <v>64</v>
      </c>
      <c r="I1626" s="94" t="s">
        <v>66</v>
      </c>
      <c r="J1626" s="94" t="s">
        <v>65</v>
      </c>
      <c r="K1626" s="96">
        <v>0</v>
      </c>
      <c r="L1626" s="96">
        <v>0</v>
      </c>
      <c r="M1626" s="96">
        <v>0</v>
      </c>
      <c r="N1626" s="96" t="s">
        <v>65</v>
      </c>
      <c r="O1626" s="96">
        <v>0</v>
      </c>
      <c r="P1626" s="96" t="s">
        <v>2181</v>
      </c>
      <c r="Q1626" s="96" t="s">
        <v>224</v>
      </c>
      <c r="R1626" s="92"/>
      <c r="S1626" s="93"/>
    </row>
    <row r="1627" spans="2:19" ht="15" thickBot="1" x14ac:dyDescent="0.35">
      <c r="B1627" s="92" t="s">
        <v>696</v>
      </c>
      <c r="C1627" s="93" t="s">
        <v>2205</v>
      </c>
      <c r="D1627" s="94" t="s">
        <v>65</v>
      </c>
      <c r="E1627" s="94" t="s">
        <v>64</v>
      </c>
      <c r="F1627" s="95">
        <v>2959826750101</v>
      </c>
      <c r="G1627" s="94" t="s">
        <v>64</v>
      </c>
      <c r="H1627" s="94" t="s">
        <v>64</v>
      </c>
      <c r="I1627" s="94" t="s">
        <v>66</v>
      </c>
      <c r="J1627" s="94" t="s">
        <v>65</v>
      </c>
      <c r="K1627" s="96">
        <v>0</v>
      </c>
      <c r="L1627" s="96">
        <v>0</v>
      </c>
      <c r="M1627" s="96">
        <v>0</v>
      </c>
      <c r="N1627" s="96" t="s">
        <v>65</v>
      </c>
      <c r="O1627" s="96">
        <v>0</v>
      </c>
      <c r="P1627" s="96" t="s">
        <v>2181</v>
      </c>
      <c r="Q1627" s="96" t="s">
        <v>224</v>
      </c>
      <c r="R1627" s="92"/>
      <c r="S1627" s="93"/>
    </row>
    <row r="1628" spans="2:19" ht="15" thickBot="1" x14ac:dyDescent="0.35">
      <c r="B1628" s="92" t="s">
        <v>2206</v>
      </c>
      <c r="C1628" s="93" t="s">
        <v>1266</v>
      </c>
      <c r="D1628" s="94" t="s">
        <v>64</v>
      </c>
      <c r="E1628" s="94" t="s">
        <v>65</v>
      </c>
      <c r="F1628" s="95">
        <v>2726145720502</v>
      </c>
      <c r="G1628" s="94" t="s">
        <v>64</v>
      </c>
      <c r="H1628" s="94" t="s">
        <v>64</v>
      </c>
      <c r="I1628" s="94" t="s">
        <v>66</v>
      </c>
      <c r="J1628" s="94" t="s">
        <v>65</v>
      </c>
      <c r="K1628" s="96">
        <v>0</v>
      </c>
      <c r="L1628" s="96">
        <v>0</v>
      </c>
      <c r="M1628" s="96">
        <v>0</v>
      </c>
      <c r="N1628" s="96" t="s">
        <v>65</v>
      </c>
      <c r="O1628" s="96">
        <v>0</v>
      </c>
      <c r="P1628" s="96" t="s">
        <v>2181</v>
      </c>
      <c r="Q1628" s="96" t="s">
        <v>224</v>
      </c>
      <c r="R1628" s="92"/>
      <c r="S1628" s="93"/>
    </row>
    <row r="1629" spans="2:19" ht="15" thickBot="1" x14ac:dyDescent="0.35">
      <c r="B1629" s="92" t="s">
        <v>2135</v>
      </c>
      <c r="C1629" s="93" t="s">
        <v>2207</v>
      </c>
      <c r="D1629" s="94" t="s">
        <v>65</v>
      </c>
      <c r="E1629" s="94" t="s">
        <v>64</v>
      </c>
      <c r="F1629" s="95">
        <v>2288952940602</v>
      </c>
      <c r="G1629" s="94" t="s">
        <v>64</v>
      </c>
      <c r="H1629" s="94" t="s">
        <v>64</v>
      </c>
      <c r="I1629" s="94" t="s">
        <v>66</v>
      </c>
      <c r="J1629" s="94" t="s">
        <v>65</v>
      </c>
      <c r="K1629" s="96">
        <v>0</v>
      </c>
      <c r="L1629" s="96">
        <v>0</v>
      </c>
      <c r="M1629" s="96">
        <v>0</v>
      </c>
      <c r="N1629" s="96" t="s">
        <v>65</v>
      </c>
      <c r="O1629" s="96">
        <v>0</v>
      </c>
      <c r="P1629" s="96" t="s">
        <v>2181</v>
      </c>
      <c r="Q1629" s="96" t="s">
        <v>224</v>
      </c>
      <c r="R1629" s="92"/>
      <c r="S1629" s="93"/>
    </row>
    <row r="1630" spans="2:19" ht="15" thickBot="1" x14ac:dyDescent="0.35">
      <c r="B1630" s="92" t="s">
        <v>1355</v>
      </c>
      <c r="C1630" s="93" t="s">
        <v>734</v>
      </c>
      <c r="D1630" s="94" t="s">
        <v>65</v>
      </c>
      <c r="E1630" s="94" t="s">
        <v>64</v>
      </c>
      <c r="F1630" s="95">
        <v>2933095820608</v>
      </c>
      <c r="G1630" s="94" t="s">
        <v>64</v>
      </c>
      <c r="H1630" s="94" t="s">
        <v>64</v>
      </c>
      <c r="I1630" s="94" t="s">
        <v>66</v>
      </c>
      <c r="J1630" s="94" t="s">
        <v>65</v>
      </c>
      <c r="K1630" s="96">
        <v>0</v>
      </c>
      <c r="L1630" s="96">
        <v>0</v>
      </c>
      <c r="M1630" s="96">
        <v>0</v>
      </c>
      <c r="N1630" s="96" t="s">
        <v>65</v>
      </c>
      <c r="O1630" s="96">
        <v>0</v>
      </c>
      <c r="P1630" s="96" t="s">
        <v>2181</v>
      </c>
      <c r="Q1630" s="96" t="s">
        <v>224</v>
      </c>
      <c r="R1630" s="92"/>
      <c r="S1630" s="93"/>
    </row>
    <row r="1631" spans="2:19" ht="15" thickBot="1" x14ac:dyDescent="0.35">
      <c r="B1631" s="92" t="s">
        <v>2208</v>
      </c>
      <c r="C1631" s="93" t="s">
        <v>1306</v>
      </c>
      <c r="D1631" s="94" t="s">
        <v>64</v>
      </c>
      <c r="E1631" s="94" t="s">
        <v>65</v>
      </c>
      <c r="F1631" s="95">
        <v>2606740441608</v>
      </c>
      <c r="G1631" s="94" t="s">
        <v>64</v>
      </c>
      <c r="H1631" s="94" t="s">
        <v>64</v>
      </c>
      <c r="I1631" s="94" t="s">
        <v>66</v>
      </c>
      <c r="J1631" s="94" t="s">
        <v>65</v>
      </c>
      <c r="K1631" s="96">
        <v>0</v>
      </c>
      <c r="L1631" s="96">
        <v>0</v>
      </c>
      <c r="M1631" s="96">
        <v>0</v>
      </c>
      <c r="N1631" s="96" t="s">
        <v>65</v>
      </c>
      <c r="O1631" s="96">
        <v>0</v>
      </c>
      <c r="P1631" s="96" t="s">
        <v>2181</v>
      </c>
      <c r="Q1631" s="96" t="s">
        <v>224</v>
      </c>
      <c r="R1631" s="92"/>
      <c r="S1631" s="93"/>
    </row>
    <row r="1632" spans="2:19" x14ac:dyDescent="0.3">
      <c r="B1632" s="92" t="s">
        <v>834</v>
      </c>
      <c r="C1632" s="93" t="s">
        <v>264</v>
      </c>
      <c r="D1632" s="94" t="s">
        <v>65</v>
      </c>
      <c r="E1632" s="94" t="s">
        <v>64</v>
      </c>
      <c r="F1632" s="95">
        <v>2489633410207</v>
      </c>
      <c r="G1632" s="94" t="s">
        <v>64</v>
      </c>
      <c r="H1632" s="94" t="s">
        <v>64</v>
      </c>
      <c r="I1632" s="94" t="s">
        <v>66</v>
      </c>
      <c r="J1632" s="94" t="s">
        <v>65</v>
      </c>
      <c r="K1632" s="96">
        <v>0</v>
      </c>
      <c r="L1632" s="96">
        <v>0</v>
      </c>
      <c r="M1632" s="96">
        <v>0</v>
      </c>
      <c r="N1632" s="96" t="s">
        <v>65</v>
      </c>
      <c r="O1632" s="96">
        <v>0</v>
      </c>
      <c r="P1632" s="96" t="s">
        <v>2181</v>
      </c>
      <c r="Q1632" s="96" t="s">
        <v>224</v>
      </c>
      <c r="R1632" s="92"/>
      <c r="S1632" s="93"/>
    </row>
    <row r="1635" spans="2:16" ht="15.6" x14ac:dyDescent="0.3">
      <c r="B1635" s="383" t="s">
        <v>0</v>
      </c>
      <c r="C1635" s="383"/>
      <c r="D1635" s="383"/>
      <c r="E1635" s="383"/>
      <c r="F1635" s="383"/>
      <c r="G1635" s="383"/>
      <c r="H1635" s="383"/>
      <c r="I1635" s="383"/>
      <c r="J1635" s="383"/>
      <c r="K1635" s="383"/>
      <c r="L1635" s="383"/>
      <c r="M1635" s="383"/>
      <c r="N1635" s="383"/>
      <c r="O1635" s="383"/>
      <c r="P1635" s="383"/>
    </row>
    <row r="1636" spans="2:16" x14ac:dyDescent="0.3">
      <c r="B1636" s="2" t="s">
        <v>1</v>
      </c>
      <c r="C1636" s="2"/>
      <c r="D1636" s="384"/>
      <c r="E1636" s="384"/>
      <c r="F1636" s="384"/>
      <c r="G1636" s="384"/>
      <c r="H1636" s="384"/>
      <c r="I1636" s="384"/>
      <c r="J1636" s="384"/>
      <c r="K1636" s="384"/>
      <c r="L1636" s="384"/>
      <c r="M1636" s="384"/>
      <c r="N1636" s="384"/>
      <c r="O1636" s="384"/>
      <c r="P1636" s="3"/>
    </row>
    <row r="1637" spans="2:16" x14ac:dyDescent="0.3">
      <c r="B1637" s="4"/>
      <c r="C1637" s="4"/>
      <c r="D1637" s="5"/>
      <c r="E1637" s="5"/>
      <c r="F1637" s="5"/>
      <c r="G1637" s="5"/>
      <c r="H1637" s="5"/>
      <c r="I1637" s="5"/>
      <c r="J1637" s="5"/>
      <c r="K1637" s="5"/>
      <c r="L1637" s="5"/>
      <c r="M1637" s="5"/>
      <c r="N1637" s="5"/>
      <c r="O1637" s="5"/>
      <c r="P1637" s="7"/>
    </row>
    <row r="1638" spans="2:16" x14ac:dyDescent="0.3">
      <c r="B1638" s="2" t="s">
        <v>3</v>
      </c>
      <c r="C1638" s="2"/>
      <c r="D1638" s="384"/>
      <c r="E1638" s="384"/>
      <c r="F1638" s="384"/>
      <c r="G1638" s="384"/>
      <c r="H1638" s="384"/>
      <c r="I1638" s="384"/>
      <c r="J1638" s="384"/>
      <c r="K1638" s="384"/>
      <c r="L1638" s="384"/>
      <c r="M1638" s="384"/>
      <c r="N1638" s="384"/>
      <c r="O1638" s="384"/>
      <c r="P1638" s="3"/>
    </row>
    <row r="1639" spans="2:16" ht="15" thickBot="1" x14ac:dyDescent="0.35">
      <c r="B1639" s="385" t="s">
        <v>5</v>
      </c>
      <c r="C1639" s="385"/>
      <c r="D1639" s="385"/>
      <c r="E1639" s="385"/>
      <c r="F1639" s="385"/>
      <c r="G1639" s="385"/>
      <c r="H1639" s="385"/>
      <c r="I1639" s="385"/>
      <c r="J1639" s="385"/>
      <c r="K1639" s="385"/>
      <c r="L1639" s="385"/>
      <c r="M1639" s="385"/>
      <c r="N1639" s="385"/>
      <c r="O1639" s="385"/>
      <c r="P1639" s="9"/>
    </row>
    <row r="1640" spans="2:16" ht="15" thickBot="1" x14ac:dyDescent="0.35">
      <c r="B1640" s="386" t="s">
        <v>6</v>
      </c>
      <c r="C1640" s="387"/>
      <c r="D1640" s="387"/>
      <c r="E1640" s="387"/>
      <c r="F1640" s="387"/>
      <c r="G1640" s="387"/>
      <c r="H1640" s="388"/>
      <c r="I1640" s="386" t="s">
        <v>7</v>
      </c>
      <c r="J1640" s="387"/>
      <c r="K1640" s="388"/>
      <c r="L1640" s="389" t="s">
        <v>8</v>
      </c>
      <c r="M1640" s="390"/>
      <c r="N1640" s="390"/>
      <c r="O1640" s="84"/>
      <c r="P1640" s="9"/>
    </row>
    <row r="1641" spans="2:16" ht="40.200000000000003" thickBot="1" x14ac:dyDescent="0.35">
      <c r="B1641" s="12" t="s">
        <v>10</v>
      </c>
      <c r="C1641" s="15"/>
      <c r="D1641" s="13" t="s">
        <v>11</v>
      </c>
      <c r="E1641" s="13" t="s">
        <v>12</v>
      </c>
      <c r="F1641" s="13" t="s">
        <v>13</v>
      </c>
      <c r="G1641" s="13" t="s">
        <v>14</v>
      </c>
      <c r="H1641" s="14" t="s">
        <v>15</v>
      </c>
      <c r="I1641" s="12" t="s">
        <v>16</v>
      </c>
      <c r="J1641" s="15" t="s">
        <v>17</v>
      </c>
      <c r="K1641" s="14" t="s">
        <v>18</v>
      </c>
      <c r="L1641" s="16" t="s">
        <v>19</v>
      </c>
      <c r="M1641" s="17" t="s">
        <v>20</v>
      </c>
      <c r="N1641" s="18" t="s">
        <v>21</v>
      </c>
      <c r="O1641" s="85"/>
      <c r="P1641" s="20"/>
    </row>
    <row r="1642" spans="2:16" x14ac:dyDescent="0.3">
      <c r="B1642" s="21">
        <v>13</v>
      </c>
      <c r="C1642" s="138"/>
      <c r="D1642" s="140"/>
      <c r="E1642" s="140"/>
      <c r="F1642" s="23" t="s">
        <v>2209</v>
      </c>
      <c r="G1642" s="23"/>
      <c r="H1642" s="141" t="s">
        <v>49</v>
      </c>
      <c r="I1642" s="142" t="s">
        <v>2210</v>
      </c>
      <c r="J1642" s="23" t="s">
        <v>2211</v>
      </c>
      <c r="K1642" s="28">
        <v>30700</v>
      </c>
      <c r="L1642" s="29">
        <v>184350</v>
      </c>
      <c r="M1642" s="29">
        <v>11100</v>
      </c>
      <c r="N1642">
        <v>600</v>
      </c>
      <c r="O1642" s="86"/>
      <c r="P1642" s="30"/>
    </row>
    <row r="1643" spans="2:16" x14ac:dyDescent="0.3">
      <c r="B1643" s="31"/>
      <c r="C1643" s="143"/>
      <c r="D1643" s="144"/>
      <c r="E1643" s="144"/>
      <c r="F1643" s="23"/>
      <c r="G1643" s="23"/>
      <c r="H1643" s="141"/>
      <c r="I1643" s="142"/>
      <c r="J1643" s="23"/>
      <c r="K1643" s="28"/>
      <c r="L1643" s="33"/>
      <c r="M1643" s="34"/>
      <c r="N1643" s="35"/>
      <c r="O1643" s="87"/>
      <c r="P1643" s="30"/>
    </row>
    <row r="1644" spans="2:16" x14ac:dyDescent="0.3">
      <c r="B1644" s="31"/>
      <c r="C1644" s="143"/>
      <c r="D1644" s="144"/>
      <c r="E1644" s="144"/>
      <c r="F1644" s="23"/>
      <c r="G1644" s="23"/>
      <c r="H1644" s="141"/>
      <c r="I1644" s="142"/>
      <c r="J1644" s="23"/>
      <c r="K1644" s="28"/>
      <c r="L1644" s="33"/>
      <c r="M1644" s="34"/>
      <c r="N1644" s="35"/>
      <c r="O1644" s="87"/>
      <c r="P1644" s="30"/>
    </row>
    <row r="1645" spans="2:16" x14ac:dyDescent="0.3">
      <c r="B1645" s="31"/>
      <c r="C1645" s="143"/>
      <c r="D1645" s="144"/>
      <c r="E1645" s="144"/>
      <c r="F1645" s="23"/>
      <c r="G1645" s="23"/>
      <c r="H1645" s="141"/>
      <c r="I1645" s="142"/>
      <c r="J1645" s="23"/>
      <c r="K1645" s="28"/>
      <c r="L1645" s="33"/>
      <c r="M1645" s="34"/>
      <c r="N1645" s="35"/>
      <c r="O1645" s="87"/>
      <c r="P1645" s="30"/>
    </row>
    <row r="1646" spans="2:16" x14ac:dyDescent="0.3">
      <c r="B1646" s="31"/>
      <c r="C1646" s="143"/>
      <c r="D1646" s="144"/>
      <c r="E1646" s="144"/>
      <c r="F1646" s="36"/>
      <c r="G1646" s="36"/>
      <c r="H1646" s="145"/>
      <c r="I1646" s="146"/>
      <c r="J1646" s="36"/>
      <c r="K1646" s="41"/>
      <c r="L1646" s="42"/>
      <c r="M1646" s="43"/>
      <c r="N1646" s="44"/>
      <c r="O1646" s="87"/>
      <c r="P1646" s="30"/>
    </row>
    <row r="1647" spans="2:16" ht="15" thickBot="1" x14ac:dyDescent="0.35">
      <c r="B1647" s="45"/>
      <c r="C1647" s="147"/>
      <c r="D1647" s="148"/>
      <c r="E1647" s="148"/>
      <c r="F1647" s="47"/>
      <c r="G1647" s="47"/>
      <c r="H1647" s="149"/>
      <c r="I1647" s="150"/>
      <c r="J1647" s="47"/>
      <c r="K1647" s="52"/>
      <c r="L1647" s="53"/>
      <c r="M1647" s="54"/>
      <c r="N1647" s="55"/>
      <c r="O1647" s="88"/>
      <c r="P1647" s="30"/>
    </row>
    <row r="1650" spans="2:18" x14ac:dyDescent="0.3">
      <c r="B1650" s="413" t="s">
        <v>26</v>
      </c>
      <c r="C1650" s="413"/>
      <c r="D1650" s="413"/>
      <c r="E1650" s="413"/>
      <c r="F1650" s="413"/>
      <c r="G1650" s="413"/>
      <c r="H1650" s="413"/>
      <c r="I1650" s="413"/>
      <c r="J1650" s="413"/>
      <c r="K1650" s="413"/>
      <c r="L1650" s="413"/>
      <c r="M1650" s="413"/>
      <c r="N1650" s="413"/>
      <c r="O1650" s="413"/>
      <c r="P1650" s="413"/>
      <c r="Q1650" s="413"/>
      <c r="R1650" s="413"/>
    </row>
    <row r="1651" spans="2:18" ht="15" thickBot="1" x14ac:dyDescent="0.35">
      <c r="B1651" s="414" t="s">
        <v>27</v>
      </c>
      <c r="C1651" s="414"/>
      <c r="D1651" s="414"/>
      <c r="E1651" s="414"/>
      <c r="F1651" s="414"/>
      <c r="G1651" s="414"/>
      <c r="H1651" s="414"/>
      <c r="I1651" s="414"/>
      <c r="J1651" s="414"/>
      <c r="K1651" s="414"/>
      <c r="L1651" s="414"/>
      <c r="M1651" s="414"/>
      <c r="N1651" s="414"/>
      <c r="O1651" s="414"/>
      <c r="P1651" s="414"/>
      <c r="Q1651" s="414"/>
      <c r="R1651" s="414"/>
    </row>
    <row r="1652" spans="2:18" ht="45" customHeight="1" thickBot="1" x14ac:dyDescent="0.35">
      <c r="B1652" s="389" t="s">
        <v>28</v>
      </c>
      <c r="C1652" s="390"/>
      <c r="D1652" s="390"/>
      <c r="E1652" s="390"/>
      <c r="F1652" s="391"/>
      <c r="G1652" s="389" t="s">
        <v>29</v>
      </c>
      <c r="H1652" s="390"/>
      <c r="I1652" s="390"/>
      <c r="J1652" s="391"/>
      <c r="K1652" s="390" t="s">
        <v>30</v>
      </c>
      <c r="L1652" s="390"/>
      <c r="M1652" s="390"/>
      <c r="N1652" s="390"/>
      <c r="O1652" s="389" t="s">
        <v>31</v>
      </c>
      <c r="P1652" s="391"/>
      <c r="Q1652" s="389"/>
      <c r="R1652" s="390"/>
    </row>
    <row r="1653" spans="2:18" ht="53.4" thickBot="1" x14ac:dyDescent="0.35">
      <c r="B1653" s="402" t="s">
        <v>32</v>
      </c>
      <c r="C1653" s="412"/>
      <c r="D1653" s="152" t="s">
        <v>33</v>
      </c>
      <c r="E1653" s="153" t="s">
        <v>34</v>
      </c>
      <c r="F1653" s="154" t="s">
        <v>35</v>
      </c>
      <c r="G1653" s="12" t="s">
        <v>36</v>
      </c>
      <c r="H1653" s="61" t="s">
        <v>37</v>
      </c>
      <c r="I1653" s="18" t="s">
        <v>38</v>
      </c>
      <c r="J1653" s="14" t="s">
        <v>39</v>
      </c>
      <c r="K1653" s="62" t="s">
        <v>40</v>
      </c>
      <c r="L1653" s="59" t="s">
        <v>41</v>
      </c>
      <c r="M1653" s="59" t="s">
        <v>42</v>
      </c>
      <c r="N1653" s="60" t="s">
        <v>43</v>
      </c>
      <c r="O1653" s="64" t="s">
        <v>45</v>
      </c>
      <c r="P1653" s="80" t="s">
        <v>46</v>
      </c>
      <c r="Q1653" s="402"/>
      <c r="R1653" s="412"/>
    </row>
    <row r="1654" spans="2:18" ht="15" thickBot="1" x14ac:dyDescent="0.35">
      <c r="B1654" s="155" t="s">
        <v>1766</v>
      </c>
      <c r="C1654" s="156" t="s">
        <v>1489</v>
      </c>
      <c r="D1654" s="157" t="s">
        <v>65</v>
      </c>
      <c r="E1654" s="157" t="s">
        <v>2212</v>
      </c>
      <c r="F1654" s="158">
        <v>2368157841207</v>
      </c>
      <c r="G1654" s="159" t="s">
        <v>2212</v>
      </c>
      <c r="H1654" s="159" t="s">
        <v>2212</v>
      </c>
      <c r="I1654" s="159" t="s">
        <v>65</v>
      </c>
      <c r="J1654" s="160" t="s">
        <v>2212</v>
      </c>
      <c r="K1654" s="161">
        <v>0</v>
      </c>
      <c r="L1654" s="162">
        <v>0</v>
      </c>
      <c r="M1654" s="162">
        <v>0</v>
      </c>
      <c r="N1654" s="163" t="s">
        <v>65</v>
      </c>
      <c r="O1654" s="164"/>
      <c r="P1654" s="165"/>
      <c r="Q1654" s="155"/>
      <c r="R1654" s="156"/>
    </row>
    <row r="1655" spans="2:18" ht="15" thickBot="1" x14ac:dyDescent="0.35">
      <c r="B1655" s="155" t="s">
        <v>2213</v>
      </c>
      <c r="C1655" s="156" t="s">
        <v>2214</v>
      </c>
      <c r="D1655" s="157" t="s">
        <v>65</v>
      </c>
      <c r="E1655" s="157" t="s">
        <v>2212</v>
      </c>
      <c r="F1655" s="158">
        <v>1626862931503</v>
      </c>
      <c r="G1655" s="159" t="s">
        <v>2212</v>
      </c>
      <c r="H1655" s="159" t="s">
        <v>2212</v>
      </c>
      <c r="I1655" s="159" t="s">
        <v>65</v>
      </c>
      <c r="J1655" s="160" t="s">
        <v>2212</v>
      </c>
      <c r="K1655" s="161">
        <v>0</v>
      </c>
      <c r="L1655" s="162">
        <v>0</v>
      </c>
      <c r="M1655" s="162">
        <v>0</v>
      </c>
      <c r="N1655" s="163" t="s">
        <v>65</v>
      </c>
      <c r="O1655" s="166"/>
      <c r="P1655" s="167"/>
      <c r="Q1655" s="155"/>
      <c r="R1655" s="156"/>
    </row>
    <row r="1656" spans="2:18" ht="15" thickBot="1" x14ac:dyDescent="0.35">
      <c r="B1656" s="155" t="s">
        <v>2215</v>
      </c>
      <c r="C1656" s="156" t="s">
        <v>2216</v>
      </c>
      <c r="D1656" s="157" t="s">
        <v>65</v>
      </c>
      <c r="E1656" s="157" t="s">
        <v>2212</v>
      </c>
      <c r="F1656" s="158">
        <v>1969699720101</v>
      </c>
      <c r="G1656" s="159" t="s">
        <v>2212</v>
      </c>
      <c r="H1656" s="159" t="s">
        <v>2212</v>
      </c>
      <c r="I1656" s="159" t="s">
        <v>65</v>
      </c>
      <c r="J1656" s="160" t="s">
        <v>2212</v>
      </c>
      <c r="K1656" s="161">
        <v>0</v>
      </c>
      <c r="L1656" s="162">
        <v>0</v>
      </c>
      <c r="M1656" s="162">
        <v>0</v>
      </c>
      <c r="N1656" s="163" t="s">
        <v>65</v>
      </c>
      <c r="O1656" s="166"/>
      <c r="P1656" s="167"/>
      <c r="Q1656" s="155"/>
      <c r="R1656" s="156"/>
    </row>
    <row r="1657" spans="2:18" ht="15" thickBot="1" x14ac:dyDescent="0.35">
      <c r="B1657" s="155" t="s">
        <v>1381</v>
      </c>
      <c r="C1657" s="156" t="s">
        <v>2217</v>
      </c>
      <c r="D1657" s="157" t="s">
        <v>65</v>
      </c>
      <c r="E1657" s="157" t="s">
        <v>2212</v>
      </c>
      <c r="F1657" s="158">
        <v>1881289640101</v>
      </c>
      <c r="G1657" s="159" t="s">
        <v>2212</v>
      </c>
      <c r="H1657" s="159" t="s">
        <v>2212</v>
      </c>
      <c r="I1657" s="159" t="s">
        <v>65</v>
      </c>
      <c r="J1657" s="160" t="s">
        <v>2212</v>
      </c>
      <c r="K1657" s="161">
        <v>0</v>
      </c>
      <c r="L1657" s="162">
        <v>0</v>
      </c>
      <c r="M1657" s="162">
        <v>0</v>
      </c>
      <c r="N1657" s="163" t="s">
        <v>65</v>
      </c>
      <c r="O1657" s="166"/>
      <c r="P1657" s="167"/>
      <c r="Q1657" s="155"/>
      <c r="R1657" s="156"/>
    </row>
    <row r="1658" spans="2:18" ht="15" thickBot="1" x14ac:dyDescent="0.35">
      <c r="B1658" s="155" t="s">
        <v>2218</v>
      </c>
      <c r="C1658" s="156" t="s">
        <v>2219</v>
      </c>
      <c r="D1658" s="157" t="s">
        <v>65</v>
      </c>
      <c r="E1658" s="157" t="s">
        <v>2212</v>
      </c>
      <c r="F1658" s="158">
        <v>1819612370101</v>
      </c>
      <c r="G1658" s="159" t="s">
        <v>2212</v>
      </c>
      <c r="H1658" s="159" t="s">
        <v>2212</v>
      </c>
      <c r="I1658" s="159" t="s">
        <v>65</v>
      </c>
      <c r="J1658" s="160" t="s">
        <v>2212</v>
      </c>
      <c r="K1658" s="161">
        <v>0</v>
      </c>
      <c r="L1658" s="162">
        <v>0</v>
      </c>
      <c r="M1658" s="162">
        <v>0</v>
      </c>
      <c r="N1658" s="163" t="s">
        <v>65</v>
      </c>
      <c r="O1658" s="166"/>
      <c r="P1658" s="167"/>
      <c r="Q1658" s="155"/>
      <c r="R1658" s="156"/>
    </row>
    <row r="1659" spans="2:18" ht="15" thickBot="1" x14ac:dyDescent="0.35">
      <c r="B1659" s="155" t="s">
        <v>2220</v>
      </c>
      <c r="C1659" s="156" t="s">
        <v>2221</v>
      </c>
      <c r="D1659" s="157" t="s">
        <v>65</v>
      </c>
      <c r="E1659" s="157" t="s">
        <v>2212</v>
      </c>
      <c r="F1659" s="158">
        <v>1743687630101</v>
      </c>
      <c r="G1659" s="159" t="s">
        <v>2212</v>
      </c>
      <c r="H1659" s="159" t="s">
        <v>2212</v>
      </c>
      <c r="I1659" s="159" t="s">
        <v>65</v>
      </c>
      <c r="J1659" s="160" t="s">
        <v>2212</v>
      </c>
      <c r="K1659" s="161">
        <v>0</v>
      </c>
      <c r="L1659" s="162">
        <v>0</v>
      </c>
      <c r="M1659" s="162">
        <v>0</v>
      </c>
      <c r="N1659" s="163" t="s">
        <v>65</v>
      </c>
      <c r="O1659" s="166"/>
      <c r="P1659" s="167"/>
      <c r="Q1659" s="155"/>
      <c r="R1659" s="156"/>
    </row>
    <row r="1660" spans="2:18" ht="15" thickBot="1" x14ac:dyDescent="0.35">
      <c r="B1660" s="155" t="s">
        <v>2222</v>
      </c>
      <c r="C1660" s="156" t="s">
        <v>317</v>
      </c>
      <c r="D1660" s="157" t="s">
        <v>65</v>
      </c>
      <c r="E1660" s="157" t="s">
        <v>2212</v>
      </c>
      <c r="F1660" s="158">
        <v>2553097910101</v>
      </c>
      <c r="G1660" s="159" t="s">
        <v>2212</v>
      </c>
      <c r="H1660" s="159" t="s">
        <v>2212</v>
      </c>
      <c r="I1660" s="159" t="s">
        <v>65</v>
      </c>
      <c r="J1660" s="160" t="s">
        <v>2212</v>
      </c>
      <c r="K1660" s="161">
        <v>0</v>
      </c>
      <c r="L1660" s="162">
        <v>0</v>
      </c>
      <c r="M1660" s="162">
        <v>0</v>
      </c>
      <c r="N1660" s="163" t="s">
        <v>65</v>
      </c>
      <c r="O1660" s="166"/>
      <c r="P1660" s="167"/>
      <c r="Q1660" s="155"/>
      <c r="R1660" s="156"/>
    </row>
    <row r="1661" spans="2:18" ht="15" thickBot="1" x14ac:dyDescent="0.35">
      <c r="B1661" s="155" t="s">
        <v>2223</v>
      </c>
      <c r="C1661" s="156" t="s">
        <v>2224</v>
      </c>
      <c r="D1661" s="157" t="s">
        <v>65</v>
      </c>
      <c r="E1661" s="157" t="s">
        <v>2212</v>
      </c>
      <c r="F1661" s="158">
        <v>2285510890101</v>
      </c>
      <c r="G1661" s="159" t="s">
        <v>2212</v>
      </c>
      <c r="H1661" s="159" t="s">
        <v>2212</v>
      </c>
      <c r="I1661" s="159" t="s">
        <v>65</v>
      </c>
      <c r="J1661" s="160" t="s">
        <v>2212</v>
      </c>
      <c r="K1661" s="161">
        <v>0</v>
      </c>
      <c r="L1661" s="162">
        <v>0</v>
      </c>
      <c r="M1661" s="162">
        <v>0</v>
      </c>
      <c r="N1661" s="163" t="s">
        <v>65</v>
      </c>
      <c r="O1661" s="166"/>
      <c r="P1661" s="167"/>
      <c r="Q1661" s="155"/>
      <c r="R1661" s="156"/>
    </row>
    <row r="1662" spans="2:18" ht="15" thickBot="1" x14ac:dyDescent="0.35">
      <c r="B1662" s="155" t="s">
        <v>1478</v>
      </c>
      <c r="C1662" s="156" t="s">
        <v>2225</v>
      </c>
      <c r="D1662" s="157" t="s">
        <v>65</v>
      </c>
      <c r="E1662" s="157" t="s">
        <v>2212</v>
      </c>
      <c r="F1662" s="158">
        <v>2388741470101</v>
      </c>
      <c r="G1662" s="159" t="s">
        <v>2212</v>
      </c>
      <c r="H1662" s="159" t="s">
        <v>2212</v>
      </c>
      <c r="I1662" s="159" t="s">
        <v>65</v>
      </c>
      <c r="J1662" s="160" t="s">
        <v>2212</v>
      </c>
      <c r="K1662" s="161">
        <v>0</v>
      </c>
      <c r="L1662" s="162">
        <v>0</v>
      </c>
      <c r="M1662" s="162">
        <v>0</v>
      </c>
      <c r="N1662" s="163" t="s">
        <v>65</v>
      </c>
      <c r="O1662" s="166"/>
      <c r="P1662" s="167"/>
      <c r="Q1662" s="155"/>
      <c r="R1662" s="156"/>
    </row>
    <row r="1663" spans="2:18" ht="15" thickBot="1" x14ac:dyDescent="0.35">
      <c r="B1663" s="155" t="s">
        <v>2226</v>
      </c>
      <c r="C1663" s="156" t="s">
        <v>165</v>
      </c>
      <c r="D1663" s="157" t="s">
        <v>65</v>
      </c>
      <c r="E1663" s="157" t="s">
        <v>2212</v>
      </c>
      <c r="F1663" s="158">
        <v>2716934890404</v>
      </c>
      <c r="G1663" s="159" t="s">
        <v>2212</v>
      </c>
      <c r="H1663" s="159" t="s">
        <v>65</v>
      </c>
      <c r="I1663" s="159" t="s">
        <v>2212</v>
      </c>
      <c r="J1663" s="160" t="s">
        <v>2212</v>
      </c>
      <c r="K1663" s="161" t="s">
        <v>65</v>
      </c>
      <c r="L1663" s="162">
        <v>0</v>
      </c>
      <c r="M1663" s="162">
        <v>0</v>
      </c>
      <c r="N1663" s="163">
        <v>0</v>
      </c>
      <c r="O1663" s="166"/>
      <c r="P1663" s="167"/>
      <c r="Q1663" s="155"/>
      <c r="R1663" s="156"/>
    </row>
    <row r="1664" spans="2:18" ht="15" thickBot="1" x14ac:dyDescent="0.35">
      <c r="B1664" s="155" t="s">
        <v>547</v>
      </c>
      <c r="C1664" s="156" t="s">
        <v>353</v>
      </c>
      <c r="D1664" s="157" t="s">
        <v>65</v>
      </c>
      <c r="E1664" s="157" t="s">
        <v>2212</v>
      </c>
      <c r="F1664" s="158">
        <v>1888991700101</v>
      </c>
      <c r="G1664" s="159" t="s">
        <v>2212</v>
      </c>
      <c r="H1664" s="159" t="s">
        <v>2212</v>
      </c>
      <c r="I1664" s="159" t="s">
        <v>2212</v>
      </c>
      <c r="J1664" s="160" t="s">
        <v>65</v>
      </c>
      <c r="K1664" s="161">
        <v>0</v>
      </c>
      <c r="L1664" s="162">
        <v>0</v>
      </c>
      <c r="M1664" s="162">
        <v>0</v>
      </c>
      <c r="N1664" s="163" t="s">
        <v>65</v>
      </c>
      <c r="O1664" s="166"/>
      <c r="P1664" s="167"/>
      <c r="Q1664" s="155"/>
      <c r="R1664" s="156"/>
    </row>
    <row r="1665" spans="2:18" ht="15" thickBot="1" x14ac:dyDescent="0.35">
      <c r="B1665" s="155" t="s">
        <v>547</v>
      </c>
      <c r="C1665" s="156" t="s">
        <v>1406</v>
      </c>
      <c r="D1665" s="157" t="s">
        <v>65</v>
      </c>
      <c r="E1665" s="157" t="s">
        <v>2212</v>
      </c>
      <c r="F1665" s="158">
        <v>2297153620101</v>
      </c>
      <c r="G1665" s="159" t="s">
        <v>2212</v>
      </c>
      <c r="H1665" s="159" t="s">
        <v>2212</v>
      </c>
      <c r="I1665" s="159" t="s">
        <v>2212</v>
      </c>
      <c r="J1665" s="160" t="s">
        <v>65</v>
      </c>
      <c r="K1665" s="161">
        <v>0</v>
      </c>
      <c r="L1665" s="162">
        <v>0</v>
      </c>
      <c r="M1665" s="162">
        <v>0</v>
      </c>
      <c r="N1665" s="163" t="s">
        <v>65</v>
      </c>
      <c r="O1665" s="166"/>
      <c r="P1665" s="167"/>
      <c r="Q1665" s="155"/>
      <c r="R1665" s="156"/>
    </row>
    <row r="1666" spans="2:18" ht="15" thickBot="1" x14ac:dyDescent="0.35">
      <c r="B1666" s="155" t="s">
        <v>1570</v>
      </c>
      <c r="C1666" s="156" t="s">
        <v>2227</v>
      </c>
      <c r="D1666" s="157" t="s">
        <v>65</v>
      </c>
      <c r="E1666" s="157" t="s">
        <v>2212</v>
      </c>
      <c r="F1666" s="158">
        <v>2383966650101</v>
      </c>
      <c r="G1666" s="159" t="s">
        <v>2212</v>
      </c>
      <c r="H1666" s="159" t="s">
        <v>2212</v>
      </c>
      <c r="I1666" s="159" t="s">
        <v>65</v>
      </c>
      <c r="J1666" s="160" t="s">
        <v>2212</v>
      </c>
      <c r="K1666" s="161">
        <v>0</v>
      </c>
      <c r="L1666" s="162">
        <v>0</v>
      </c>
      <c r="M1666" s="162">
        <v>0</v>
      </c>
      <c r="N1666" s="163" t="s">
        <v>65</v>
      </c>
      <c r="O1666" s="166"/>
      <c r="P1666" s="167"/>
      <c r="Q1666" s="155"/>
      <c r="R1666" s="156"/>
    </row>
    <row r="1667" spans="2:18" ht="15" thickBot="1" x14ac:dyDescent="0.35">
      <c r="B1667" s="155" t="s">
        <v>2226</v>
      </c>
      <c r="C1667" s="156" t="s">
        <v>2228</v>
      </c>
      <c r="D1667" s="157" t="s">
        <v>65</v>
      </c>
      <c r="E1667" s="157" t="s">
        <v>2212</v>
      </c>
      <c r="F1667" s="158">
        <v>2315418430101</v>
      </c>
      <c r="G1667" s="159" t="s">
        <v>2212</v>
      </c>
      <c r="H1667" s="159" t="s">
        <v>2212</v>
      </c>
      <c r="I1667" s="159" t="s">
        <v>65</v>
      </c>
      <c r="J1667" s="160" t="s">
        <v>2212</v>
      </c>
      <c r="K1667" s="161">
        <v>0</v>
      </c>
      <c r="L1667" s="162">
        <v>0</v>
      </c>
      <c r="M1667" s="162">
        <v>0</v>
      </c>
      <c r="N1667" s="163" t="s">
        <v>65</v>
      </c>
      <c r="O1667" s="166"/>
      <c r="P1667" s="167"/>
      <c r="Q1667" s="155"/>
      <c r="R1667" s="156"/>
    </row>
    <row r="1668" spans="2:18" ht="15" thickBot="1" x14ac:dyDescent="0.35">
      <c r="B1668" s="155" t="s">
        <v>2229</v>
      </c>
      <c r="C1668" s="156" t="s">
        <v>2230</v>
      </c>
      <c r="D1668" s="157" t="s">
        <v>65</v>
      </c>
      <c r="E1668" s="157" t="s">
        <v>2212</v>
      </c>
      <c r="F1668" s="158">
        <v>1979159060101</v>
      </c>
      <c r="G1668" s="159" t="s">
        <v>2212</v>
      </c>
      <c r="H1668" s="159" t="s">
        <v>2212</v>
      </c>
      <c r="I1668" s="159" t="s">
        <v>65</v>
      </c>
      <c r="J1668" s="160" t="s">
        <v>2212</v>
      </c>
      <c r="K1668" s="161">
        <v>0</v>
      </c>
      <c r="L1668" s="162">
        <v>0</v>
      </c>
      <c r="M1668" s="162">
        <v>0</v>
      </c>
      <c r="N1668" s="163" t="s">
        <v>65</v>
      </c>
      <c r="O1668" s="166"/>
      <c r="P1668" s="167"/>
      <c r="Q1668" s="155"/>
      <c r="R1668" s="156"/>
    </row>
    <row r="1669" spans="2:18" ht="15" thickBot="1" x14ac:dyDescent="0.35">
      <c r="B1669" s="155" t="s">
        <v>2231</v>
      </c>
      <c r="C1669" s="156" t="s">
        <v>2232</v>
      </c>
      <c r="D1669" s="157" t="s">
        <v>65</v>
      </c>
      <c r="E1669" s="157" t="s">
        <v>2212</v>
      </c>
      <c r="F1669" s="158">
        <v>1848957230101</v>
      </c>
      <c r="G1669" s="159" t="s">
        <v>2212</v>
      </c>
      <c r="H1669" s="159" t="s">
        <v>2212</v>
      </c>
      <c r="I1669" s="159" t="s">
        <v>65</v>
      </c>
      <c r="J1669" s="160" t="s">
        <v>2212</v>
      </c>
      <c r="K1669" s="161">
        <v>0</v>
      </c>
      <c r="L1669" s="162">
        <v>0</v>
      </c>
      <c r="M1669" s="162">
        <v>0</v>
      </c>
      <c r="N1669" s="163" t="s">
        <v>65</v>
      </c>
      <c r="O1669" s="166"/>
      <c r="P1669" s="167"/>
      <c r="Q1669" s="155"/>
      <c r="R1669" s="156"/>
    </row>
    <row r="1670" spans="2:18" ht="15" thickBot="1" x14ac:dyDescent="0.35">
      <c r="B1670" s="155" t="s">
        <v>481</v>
      </c>
      <c r="C1670" s="156" t="s">
        <v>1406</v>
      </c>
      <c r="D1670" s="157" t="s">
        <v>65</v>
      </c>
      <c r="E1670" s="157" t="s">
        <v>2212</v>
      </c>
      <c r="F1670" s="158">
        <v>1814612930101</v>
      </c>
      <c r="G1670" s="159" t="s">
        <v>2212</v>
      </c>
      <c r="H1670" s="159" t="s">
        <v>2212</v>
      </c>
      <c r="I1670" s="159" t="s">
        <v>65</v>
      </c>
      <c r="J1670" s="160" t="s">
        <v>2212</v>
      </c>
      <c r="K1670" s="161">
        <v>0</v>
      </c>
      <c r="L1670" s="162">
        <v>0</v>
      </c>
      <c r="M1670" s="162">
        <v>0</v>
      </c>
      <c r="N1670" s="163" t="s">
        <v>65</v>
      </c>
      <c r="O1670" s="166"/>
      <c r="P1670" s="167"/>
      <c r="Q1670" s="155"/>
      <c r="R1670" s="156"/>
    </row>
    <row r="1671" spans="2:18" ht="15" thickBot="1" x14ac:dyDescent="0.35">
      <c r="B1671" s="155" t="s">
        <v>2233</v>
      </c>
      <c r="C1671" s="156" t="s">
        <v>1392</v>
      </c>
      <c r="D1671" s="157" t="s">
        <v>65</v>
      </c>
      <c r="E1671" s="157" t="s">
        <v>2212</v>
      </c>
      <c r="F1671" s="158">
        <v>2283166850205</v>
      </c>
      <c r="G1671" s="159" t="s">
        <v>2212</v>
      </c>
      <c r="H1671" s="159" t="s">
        <v>2212</v>
      </c>
      <c r="I1671" s="159" t="s">
        <v>65</v>
      </c>
      <c r="J1671" s="160" t="s">
        <v>2212</v>
      </c>
      <c r="K1671" s="161">
        <v>0</v>
      </c>
      <c r="L1671" s="162">
        <v>0</v>
      </c>
      <c r="M1671" s="162">
        <v>0</v>
      </c>
      <c r="N1671" s="163" t="s">
        <v>65</v>
      </c>
      <c r="O1671" s="166"/>
      <c r="P1671" s="167"/>
      <c r="Q1671" s="155"/>
      <c r="R1671" s="156"/>
    </row>
    <row r="1672" spans="2:18" ht="15" thickBot="1" x14ac:dyDescent="0.35">
      <c r="B1672" s="155" t="s">
        <v>2234</v>
      </c>
      <c r="C1672" s="156" t="s">
        <v>335</v>
      </c>
      <c r="D1672" s="157" t="s">
        <v>65</v>
      </c>
      <c r="E1672" s="157" t="s">
        <v>2212</v>
      </c>
      <c r="F1672" s="158">
        <v>2971209210501</v>
      </c>
      <c r="G1672" s="159" t="s">
        <v>2212</v>
      </c>
      <c r="H1672" s="159" t="s">
        <v>2212</v>
      </c>
      <c r="I1672" s="159" t="s">
        <v>65</v>
      </c>
      <c r="J1672" s="160" t="s">
        <v>2212</v>
      </c>
      <c r="K1672" s="161">
        <v>0</v>
      </c>
      <c r="L1672" s="162">
        <v>0</v>
      </c>
      <c r="M1672" s="162">
        <v>0</v>
      </c>
      <c r="N1672" s="163" t="s">
        <v>65</v>
      </c>
      <c r="O1672" s="166"/>
      <c r="P1672" s="167"/>
      <c r="Q1672" s="155"/>
      <c r="R1672" s="156"/>
    </row>
    <row r="1673" spans="2:18" ht="15" thickBot="1" x14ac:dyDescent="0.35">
      <c r="B1673" s="155" t="s">
        <v>2235</v>
      </c>
      <c r="C1673" s="156" t="s">
        <v>2039</v>
      </c>
      <c r="D1673" s="157" t="s">
        <v>65</v>
      </c>
      <c r="E1673" s="157" t="s">
        <v>2212</v>
      </c>
      <c r="F1673" s="158">
        <v>1926875730101</v>
      </c>
      <c r="G1673" s="159" t="s">
        <v>2212</v>
      </c>
      <c r="H1673" s="159" t="s">
        <v>2212</v>
      </c>
      <c r="I1673" s="159" t="s">
        <v>65</v>
      </c>
      <c r="J1673" s="160" t="s">
        <v>2212</v>
      </c>
      <c r="K1673" s="161">
        <v>0</v>
      </c>
      <c r="L1673" s="162">
        <v>0</v>
      </c>
      <c r="M1673" s="162">
        <v>0</v>
      </c>
      <c r="N1673" s="163" t="s">
        <v>65</v>
      </c>
      <c r="O1673" s="166"/>
      <c r="P1673" s="167"/>
      <c r="Q1673" s="155"/>
      <c r="R1673" s="156"/>
    </row>
    <row r="1674" spans="2:18" ht="15" thickBot="1" x14ac:dyDescent="0.35">
      <c r="B1674" s="155" t="s">
        <v>1561</v>
      </c>
      <c r="C1674" s="156" t="s">
        <v>2236</v>
      </c>
      <c r="D1674" s="157" t="s">
        <v>65</v>
      </c>
      <c r="E1674" s="157" t="s">
        <v>2212</v>
      </c>
      <c r="F1674" s="158">
        <v>2520624341010</v>
      </c>
      <c r="G1674" s="159" t="s">
        <v>2212</v>
      </c>
      <c r="H1674" s="159" t="s">
        <v>2212</v>
      </c>
      <c r="I1674" s="159" t="s">
        <v>65</v>
      </c>
      <c r="J1674" s="160" t="s">
        <v>2212</v>
      </c>
      <c r="K1674" s="161">
        <v>0</v>
      </c>
      <c r="L1674" s="162">
        <v>0</v>
      </c>
      <c r="M1674" s="162">
        <v>0</v>
      </c>
      <c r="N1674" s="163" t="s">
        <v>65</v>
      </c>
      <c r="O1674" s="166"/>
      <c r="P1674" s="167"/>
      <c r="Q1674" s="155"/>
      <c r="R1674" s="156"/>
    </row>
    <row r="1675" spans="2:18" ht="15" thickBot="1" x14ac:dyDescent="0.35">
      <c r="B1675" s="155" t="s">
        <v>386</v>
      </c>
      <c r="C1675" s="156" t="s">
        <v>213</v>
      </c>
      <c r="D1675" s="157" t="s">
        <v>65</v>
      </c>
      <c r="E1675" s="157" t="s">
        <v>2212</v>
      </c>
      <c r="F1675" s="158">
        <v>1979664460101</v>
      </c>
      <c r="G1675" s="159" t="s">
        <v>2212</v>
      </c>
      <c r="H1675" s="159" t="s">
        <v>2212</v>
      </c>
      <c r="I1675" s="159" t="s">
        <v>65</v>
      </c>
      <c r="J1675" s="160" t="s">
        <v>2212</v>
      </c>
      <c r="K1675" s="161">
        <v>0</v>
      </c>
      <c r="L1675" s="162">
        <v>0</v>
      </c>
      <c r="M1675" s="162">
        <v>0</v>
      </c>
      <c r="N1675" s="163" t="s">
        <v>65</v>
      </c>
      <c r="O1675" s="166"/>
      <c r="P1675" s="167"/>
      <c r="Q1675" s="155"/>
      <c r="R1675" s="156"/>
    </row>
    <row r="1676" spans="2:18" ht="15" thickBot="1" x14ac:dyDescent="0.35">
      <c r="B1676" s="155" t="s">
        <v>2237</v>
      </c>
      <c r="C1676" s="156" t="s">
        <v>165</v>
      </c>
      <c r="D1676" s="157" t="s">
        <v>65</v>
      </c>
      <c r="E1676" s="157" t="s">
        <v>2212</v>
      </c>
      <c r="F1676" s="158">
        <v>2566630330404</v>
      </c>
      <c r="G1676" s="159" t="s">
        <v>2212</v>
      </c>
      <c r="H1676" s="159" t="s">
        <v>2212</v>
      </c>
      <c r="I1676" s="159" t="s">
        <v>65</v>
      </c>
      <c r="J1676" s="160" t="s">
        <v>2212</v>
      </c>
      <c r="K1676" s="161">
        <v>0</v>
      </c>
      <c r="L1676" s="162">
        <v>0</v>
      </c>
      <c r="M1676" s="162">
        <v>0</v>
      </c>
      <c r="N1676" s="163" t="s">
        <v>65</v>
      </c>
      <c r="O1676" s="166"/>
      <c r="P1676" s="167"/>
      <c r="Q1676" s="155"/>
      <c r="R1676" s="156"/>
    </row>
    <row r="1677" spans="2:18" ht="15" thickBot="1" x14ac:dyDescent="0.35">
      <c r="B1677" s="155" t="s">
        <v>544</v>
      </c>
      <c r="C1677" s="156" t="s">
        <v>2238</v>
      </c>
      <c r="D1677" s="157" t="s">
        <v>65</v>
      </c>
      <c r="E1677" s="157" t="s">
        <v>2212</v>
      </c>
      <c r="F1677" s="158">
        <v>2247923420101</v>
      </c>
      <c r="G1677" s="159" t="s">
        <v>2212</v>
      </c>
      <c r="H1677" s="159" t="s">
        <v>2212</v>
      </c>
      <c r="I1677" s="159" t="s">
        <v>65</v>
      </c>
      <c r="J1677" s="160" t="s">
        <v>2212</v>
      </c>
      <c r="K1677" s="161">
        <v>0</v>
      </c>
      <c r="L1677" s="162">
        <v>0</v>
      </c>
      <c r="M1677" s="162">
        <v>0</v>
      </c>
      <c r="N1677" s="163" t="s">
        <v>65</v>
      </c>
      <c r="O1677" s="166"/>
      <c r="P1677" s="167"/>
      <c r="Q1677" s="155"/>
      <c r="R1677" s="156"/>
    </row>
    <row r="1678" spans="2:18" ht="15" thickBot="1" x14ac:dyDescent="0.35">
      <c r="B1678" s="155" t="s">
        <v>2239</v>
      </c>
      <c r="C1678" s="156" t="s">
        <v>2240</v>
      </c>
      <c r="D1678" s="157" t="s">
        <v>65</v>
      </c>
      <c r="E1678" s="157" t="s">
        <v>2212</v>
      </c>
      <c r="F1678" s="158">
        <v>1658408030101</v>
      </c>
      <c r="G1678" s="159" t="s">
        <v>2212</v>
      </c>
      <c r="H1678" s="159" t="s">
        <v>2212</v>
      </c>
      <c r="I1678" s="159" t="s">
        <v>65</v>
      </c>
      <c r="J1678" s="160" t="s">
        <v>2212</v>
      </c>
      <c r="K1678" s="161">
        <v>0</v>
      </c>
      <c r="L1678" s="162">
        <v>0</v>
      </c>
      <c r="M1678" s="162">
        <v>0</v>
      </c>
      <c r="N1678" s="163" t="s">
        <v>65</v>
      </c>
      <c r="O1678" s="166"/>
      <c r="P1678" s="167"/>
      <c r="Q1678" s="155"/>
      <c r="R1678" s="156"/>
    </row>
    <row r="1679" spans="2:18" ht="15" thickBot="1" x14ac:dyDescent="0.35">
      <c r="B1679" s="155" t="s">
        <v>1773</v>
      </c>
      <c r="C1679" s="156" t="s">
        <v>2230</v>
      </c>
      <c r="D1679" s="157" t="s">
        <v>65</v>
      </c>
      <c r="E1679" s="157" t="s">
        <v>2212</v>
      </c>
      <c r="F1679" s="158">
        <v>1708254340101</v>
      </c>
      <c r="G1679" s="159" t="s">
        <v>2212</v>
      </c>
      <c r="H1679" s="159" t="s">
        <v>2212</v>
      </c>
      <c r="I1679" s="159" t="s">
        <v>2212</v>
      </c>
      <c r="J1679" s="160" t="s">
        <v>65</v>
      </c>
      <c r="K1679" s="161">
        <v>0</v>
      </c>
      <c r="L1679" s="162">
        <v>0</v>
      </c>
      <c r="M1679" s="162">
        <v>0</v>
      </c>
      <c r="N1679" s="163" t="s">
        <v>65</v>
      </c>
      <c r="O1679" s="166"/>
      <c r="P1679" s="167"/>
      <c r="Q1679" s="155"/>
      <c r="R1679" s="156"/>
    </row>
    <row r="1680" spans="2:18" ht="15" thickBot="1" x14ac:dyDescent="0.35">
      <c r="B1680" s="155" t="s">
        <v>522</v>
      </c>
      <c r="C1680" s="156" t="s">
        <v>2241</v>
      </c>
      <c r="D1680" s="157" t="s">
        <v>65</v>
      </c>
      <c r="E1680" s="157" t="s">
        <v>2212</v>
      </c>
      <c r="F1680" s="158">
        <v>2204396480101</v>
      </c>
      <c r="G1680" s="159" t="s">
        <v>2212</v>
      </c>
      <c r="H1680" s="159" t="s">
        <v>2212</v>
      </c>
      <c r="I1680" s="159" t="s">
        <v>65</v>
      </c>
      <c r="J1680" s="160" t="s">
        <v>2212</v>
      </c>
      <c r="K1680" s="161">
        <v>0</v>
      </c>
      <c r="L1680" s="162">
        <v>0</v>
      </c>
      <c r="M1680" s="162">
        <v>0</v>
      </c>
      <c r="N1680" s="163" t="s">
        <v>65</v>
      </c>
      <c r="O1680" s="166"/>
      <c r="P1680" s="167"/>
      <c r="Q1680" s="155"/>
      <c r="R1680" s="156"/>
    </row>
    <row r="1681" spans="2:18" ht="15" thickBot="1" x14ac:dyDescent="0.35">
      <c r="B1681" s="155" t="s">
        <v>2242</v>
      </c>
      <c r="C1681" s="156" t="s">
        <v>441</v>
      </c>
      <c r="D1681" s="157" t="s">
        <v>65</v>
      </c>
      <c r="E1681" s="157" t="s">
        <v>2212</v>
      </c>
      <c r="F1681" s="158">
        <v>1714324600101</v>
      </c>
      <c r="G1681" s="159" t="s">
        <v>2212</v>
      </c>
      <c r="H1681" s="159" t="s">
        <v>2212</v>
      </c>
      <c r="I1681" s="159" t="s">
        <v>65</v>
      </c>
      <c r="J1681" s="160" t="s">
        <v>2212</v>
      </c>
      <c r="K1681" s="161">
        <v>0</v>
      </c>
      <c r="L1681" s="162">
        <v>0</v>
      </c>
      <c r="M1681" s="162">
        <v>0</v>
      </c>
      <c r="N1681" s="163" t="s">
        <v>65</v>
      </c>
      <c r="O1681" s="166"/>
      <c r="P1681" s="167"/>
      <c r="Q1681" s="155"/>
      <c r="R1681" s="156"/>
    </row>
    <row r="1682" spans="2:18" ht="15" thickBot="1" x14ac:dyDescent="0.35">
      <c r="B1682" s="155" t="s">
        <v>1946</v>
      </c>
      <c r="C1682" s="156" t="s">
        <v>1458</v>
      </c>
      <c r="D1682" s="157" t="s">
        <v>65</v>
      </c>
      <c r="E1682" s="157" t="s">
        <v>2212</v>
      </c>
      <c r="F1682" s="158">
        <v>1951847850101</v>
      </c>
      <c r="G1682" s="159" t="s">
        <v>2212</v>
      </c>
      <c r="H1682" s="159" t="s">
        <v>65</v>
      </c>
      <c r="I1682" s="159" t="s">
        <v>2212</v>
      </c>
      <c r="J1682" s="160" t="s">
        <v>2212</v>
      </c>
      <c r="K1682" s="161">
        <v>0</v>
      </c>
      <c r="L1682" s="162">
        <v>0</v>
      </c>
      <c r="M1682" s="162">
        <v>0</v>
      </c>
      <c r="N1682" s="163" t="s">
        <v>65</v>
      </c>
      <c r="O1682" s="166"/>
      <c r="P1682" s="167"/>
      <c r="Q1682" s="155"/>
      <c r="R1682" s="156"/>
    </row>
    <row r="1683" spans="2:18" ht="15" thickBot="1" x14ac:dyDescent="0.35">
      <c r="B1683" s="155" t="s">
        <v>340</v>
      </c>
      <c r="C1683" s="156" t="s">
        <v>163</v>
      </c>
      <c r="D1683" s="157" t="s">
        <v>65</v>
      </c>
      <c r="E1683" s="157" t="s">
        <v>2212</v>
      </c>
      <c r="F1683" s="158">
        <v>1777398000101</v>
      </c>
      <c r="G1683" s="159" t="s">
        <v>2212</v>
      </c>
      <c r="H1683" s="159" t="s">
        <v>2212</v>
      </c>
      <c r="I1683" s="159" t="s">
        <v>65</v>
      </c>
      <c r="J1683" s="160" t="s">
        <v>2212</v>
      </c>
      <c r="K1683" s="161">
        <v>0</v>
      </c>
      <c r="L1683" s="162">
        <v>0</v>
      </c>
      <c r="M1683" s="162">
        <v>0</v>
      </c>
      <c r="N1683" s="163" t="s">
        <v>65</v>
      </c>
      <c r="O1683" s="166"/>
      <c r="P1683" s="167"/>
      <c r="Q1683" s="155"/>
      <c r="R1683" s="156"/>
    </row>
    <row r="1684" spans="2:18" ht="15" thickBot="1" x14ac:dyDescent="0.35">
      <c r="B1684" s="155" t="s">
        <v>2243</v>
      </c>
      <c r="C1684" s="156" t="s">
        <v>459</v>
      </c>
      <c r="D1684" s="157" t="s">
        <v>65</v>
      </c>
      <c r="E1684" s="157" t="s">
        <v>2212</v>
      </c>
      <c r="F1684" s="158">
        <v>2613346891201</v>
      </c>
      <c r="G1684" s="159" t="s">
        <v>2212</v>
      </c>
      <c r="H1684" s="159" t="s">
        <v>2212</v>
      </c>
      <c r="I1684" s="159" t="s">
        <v>65</v>
      </c>
      <c r="J1684" s="160" t="s">
        <v>2212</v>
      </c>
      <c r="K1684" s="161">
        <v>0</v>
      </c>
      <c r="L1684" s="162">
        <v>0</v>
      </c>
      <c r="M1684" s="162">
        <v>0</v>
      </c>
      <c r="N1684" s="163" t="s">
        <v>65</v>
      </c>
      <c r="O1684" s="166"/>
      <c r="P1684" s="167"/>
      <c r="Q1684" s="155"/>
      <c r="R1684" s="156"/>
    </row>
    <row r="1685" spans="2:18" ht="15" thickBot="1" x14ac:dyDescent="0.35">
      <c r="B1685" s="155" t="s">
        <v>413</v>
      </c>
      <c r="C1685" s="156" t="s">
        <v>308</v>
      </c>
      <c r="D1685" s="157" t="s">
        <v>65</v>
      </c>
      <c r="E1685" s="157" t="s">
        <v>2212</v>
      </c>
      <c r="F1685" s="158">
        <v>2347310737101</v>
      </c>
      <c r="G1685" s="159" t="s">
        <v>2212</v>
      </c>
      <c r="H1685" s="159" t="s">
        <v>65</v>
      </c>
      <c r="I1685" s="159" t="s">
        <v>2212</v>
      </c>
      <c r="J1685" s="160" t="s">
        <v>2212</v>
      </c>
      <c r="K1685" s="161">
        <v>0</v>
      </c>
      <c r="L1685" s="162">
        <v>0</v>
      </c>
      <c r="M1685" s="162">
        <v>0</v>
      </c>
      <c r="N1685" s="163" t="s">
        <v>65</v>
      </c>
      <c r="O1685" s="166"/>
      <c r="P1685" s="167"/>
      <c r="Q1685" s="155"/>
      <c r="R1685" s="156"/>
    </row>
    <row r="1686" spans="2:18" ht="15" thickBot="1" x14ac:dyDescent="0.35">
      <c r="B1686" s="155" t="s">
        <v>2244</v>
      </c>
      <c r="C1686" s="156" t="s">
        <v>2245</v>
      </c>
      <c r="D1686" s="157" t="s">
        <v>65</v>
      </c>
      <c r="E1686" s="157" t="s">
        <v>2212</v>
      </c>
      <c r="F1686" s="158">
        <v>2086687210111</v>
      </c>
      <c r="G1686" s="159" t="s">
        <v>2212</v>
      </c>
      <c r="H1686" s="159" t="s">
        <v>65</v>
      </c>
      <c r="I1686" s="159" t="s">
        <v>2212</v>
      </c>
      <c r="J1686" s="160" t="s">
        <v>2212</v>
      </c>
      <c r="K1686" s="161">
        <v>0</v>
      </c>
      <c r="L1686" s="162">
        <v>0</v>
      </c>
      <c r="M1686" s="162">
        <v>0</v>
      </c>
      <c r="N1686" s="163" t="s">
        <v>65</v>
      </c>
      <c r="O1686" s="166"/>
      <c r="P1686" s="167"/>
      <c r="Q1686" s="155"/>
      <c r="R1686" s="156"/>
    </row>
    <row r="1687" spans="2:18" ht="15" thickBot="1" x14ac:dyDescent="0.35">
      <c r="B1687" s="155" t="s">
        <v>1593</v>
      </c>
      <c r="C1687" s="156" t="s">
        <v>2246</v>
      </c>
      <c r="D1687" s="157" t="s">
        <v>65</v>
      </c>
      <c r="E1687" s="157" t="s">
        <v>2212</v>
      </c>
      <c r="F1687" s="158">
        <v>1790392290101</v>
      </c>
      <c r="G1687" s="159" t="s">
        <v>2212</v>
      </c>
      <c r="H1687" s="159" t="s">
        <v>2212</v>
      </c>
      <c r="I1687" s="159" t="s">
        <v>65</v>
      </c>
      <c r="J1687" s="160" t="s">
        <v>2212</v>
      </c>
      <c r="K1687" s="161">
        <v>0</v>
      </c>
      <c r="L1687" s="162">
        <v>0</v>
      </c>
      <c r="M1687" s="162">
        <v>0</v>
      </c>
      <c r="N1687" s="163" t="s">
        <v>65</v>
      </c>
      <c r="O1687" s="166"/>
      <c r="P1687" s="167"/>
      <c r="Q1687" s="155"/>
      <c r="R1687" s="156"/>
    </row>
    <row r="1688" spans="2:18" ht="15" thickBot="1" x14ac:dyDescent="0.35">
      <c r="B1688" s="155" t="s">
        <v>409</v>
      </c>
      <c r="C1688" s="156" t="s">
        <v>1375</v>
      </c>
      <c r="D1688" s="157" t="s">
        <v>65</v>
      </c>
      <c r="E1688" s="157" t="s">
        <v>2212</v>
      </c>
      <c r="F1688" s="158">
        <v>1734553871502</v>
      </c>
      <c r="G1688" s="159" t="s">
        <v>2212</v>
      </c>
      <c r="H1688" s="159" t="s">
        <v>2212</v>
      </c>
      <c r="I1688" s="159" t="s">
        <v>65</v>
      </c>
      <c r="J1688" s="160" t="s">
        <v>2212</v>
      </c>
      <c r="K1688" s="161">
        <v>0</v>
      </c>
      <c r="L1688" s="162">
        <v>0</v>
      </c>
      <c r="M1688" s="162">
        <v>0</v>
      </c>
      <c r="N1688" s="163" t="s">
        <v>65</v>
      </c>
      <c r="O1688" s="166"/>
      <c r="P1688" s="167"/>
      <c r="Q1688" s="155"/>
      <c r="R1688" s="156"/>
    </row>
    <row r="1689" spans="2:18" ht="15" thickBot="1" x14ac:dyDescent="0.35">
      <c r="B1689" s="155" t="s">
        <v>2247</v>
      </c>
      <c r="C1689" s="156" t="s">
        <v>2248</v>
      </c>
      <c r="D1689" s="157" t="s">
        <v>65</v>
      </c>
      <c r="E1689" s="157" t="s">
        <v>2212</v>
      </c>
      <c r="F1689" s="158">
        <v>1952452530101</v>
      </c>
      <c r="G1689" s="159" t="s">
        <v>2212</v>
      </c>
      <c r="H1689" s="159" t="s">
        <v>2212</v>
      </c>
      <c r="I1689" s="159" t="s">
        <v>65</v>
      </c>
      <c r="J1689" s="160" t="s">
        <v>2212</v>
      </c>
      <c r="K1689" s="161">
        <v>0</v>
      </c>
      <c r="L1689" s="162">
        <v>0</v>
      </c>
      <c r="M1689" s="162">
        <v>0</v>
      </c>
      <c r="N1689" s="163" t="s">
        <v>65</v>
      </c>
      <c r="O1689" s="166"/>
      <c r="P1689" s="167"/>
      <c r="Q1689" s="155"/>
      <c r="R1689" s="156"/>
    </row>
    <row r="1690" spans="2:18" ht="15" thickBot="1" x14ac:dyDescent="0.35">
      <c r="B1690" s="155" t="s">
        <v>403</v>
      </c>
      <c r="C1690" s="156" t="s">
        <v>1378</v>
      </c>
      <c r="D1690" s="157" t="s">
        <v>65</v>
      </c>
      <c r="E1690" s="157" t="s">
        <v>2212</v>
      </c>
      <c r="F1690" s="158">
        <v>2282425450101</v>
      </c>
      <c r="G1690" s="159" t="s">
        <v>2212</v>
      </c>
      <c r="H1690" s="159" t="s">
        <v>2212</v>
      </c>
      <c r="I1690" s="159" t="s">
        <v>65</v>
      </c>
      <c r="J1690" s="160" t="s">
        <v>2212</v>
      </c>
      <c r="K1690" s="161">
        <v>0</v>
      </c>
      <c r="L1690" s="162">
        <v>0</v>
      </c>
      <c r="M1690" s="162">
        <v>0</v>
      </c>
      <c r="N1690" s="163" t="s">
        <v>65</v>
      </c>
      <c r="O1690" s="166"/>
      <c r="P1690" s="167"/>
      <c r="Q1690" s="155"/>
      <c r="R1690" s="156"/>
    </row>
    <row r="1691" spans="2:18" ht="15" thickBot="1" x14ac:dyDescent="0.35">
      <c r="B1691" s="155" t="s">
        <v>1905</v>
      </c>
      <c r="C1691" s="156" t="s">
        <v>2249</v>
      </c>
      <c r="D1691" s="157" t="s">
        <v>2212</v>
      </c>
      <c r="E1691" s="157" t="s">
        <v>65</v>
      </c>
      <c r="F1691" s="158">
        <v>2412603370301</v>
      </c>
      <c r="G1691" s="159" t="s">
        <v>2212</v>
      </c>
      <c r="H1691" s="159" t="s">
        <v>2212</v>
      </c>
      <c r="I1691" s="159" t="s">
        <v>65</v>
      </c>
      <c r="J1691" s="160" t="s">
        <v>2212</v>
      </c>
      <c r="K1691" s="161">
        <v>0</v>
      </c>
      <c r="L1691" s="162">
        <v>0</v>
      </c>
      <c r="M1691" s="162">
        <v>0</v>
      </c>
      <c r="N1691" s="163" t="s">
        <v>65</v>
      </c>
      <c r="O1691" s="166"/>
      <c r="P1691" s="167"/>
      <c r="Q1691" s="155"/>
      <c r="R1691" s="156"/>
    </row>
    <row r="1692" spans="2:18" ht="15" thickBot="1" x14ac:dyDescent="0.35">
      <c r="B1692" s="155" t="s">
        <v>1593</v>
      </c>
      <c r="C1692" s="156" t="s">
        <v>312</v>
      </c>
      <c r="D1692" s="157" t="s">
        <v>65</v>
      </c>
      <c r="E1692" s="157" t="s">
        <v>2212</v>
      </c>
      <c r="F1692" s="158">
        <v>1819885930101</v>
      </c>
      <c r="G1692" s="159" t="s">
        <v>2212</v>
      </c>
      <c r="H1692" s="159" t="s">
        <v>2212</v>
      </c>
      <c r="I1692" s="159" t="s">
        <v>65</v>
      </c>
      <c r="J1692" s="160" t="s">
        <v>2212</v>
      </c>
      <c r="K1692" s="161">
        <v>0</v>
      </c>
      <c r="L1692" s="162">
        <v>0</v>
      </c>
      <c r="M1692" s="162">
        <v>0</v>
      </c>
      <c r="N1692" s="163" t="s">
        <v>65</v>
      </c>
      <c r="O1692" s="166"/>
      <c r="P1692" s="167"/>
      <c r="Q1692" s="155"/>
      <c r="R1692" s="156"/>
    </row>
    <row r="1693" spans="2:18" ht="15" thickBot="1" x14ac:dyDescent="0.35">
      <c r="B1693" s="155" t="s">
        <v>1386</v>
      </c>
      <c r="C1693" s="156" t="s">
        <v>2250</v>
      </c>
      <c r="D1693" s="157" t="s">
        <v>65</v>
      </c>
      <c r="E1693" s="157" t="s">
        <v>2212</v>
      </c>
      <c r="F1693" s="158">
        <v>2404237710506</v>
      </c>
      <c r="G1693" s="159" t="s">
        <v>2212</v>
      </c>
      <c r="H1693" s="159" t="s">
        <v>2212</v>
      </c>
      <c r="I1693" s="159" t="s">
        <v>65</v>
      </c>
      <c r="J1693" s="160" t="s">
        <v>2212</v>
      </c>
      <c r="K1693" s="161">
        <v>0</v>
      </c>
      <c r="L1693" s="162">
        <v>0</v>
      </c>
      <c r="M1693" s="162">
        <v>0</v>
      </c>
      <c r="N1693" s="163" t="s">
        <v>65</v>
      </c>
      <c r="O1693" s="166"/>
      <c r="P1693" s="167"/>
      <c r="Q1693" s="155"/>
      <c r="R1693" s="156"/>
    </row>
    <row r="1694" spans="2:18" ht="15" thickBot="1" x14ac:dyDescent="0.35">
      <c r="B1694" s="155" t="s">
        <v>547</v>
      </c>
      <c r="C1694" s="156" t="s">
        <v>165</v>
      </c>
      <c r="D1694" s="157" t="s">
        <v>65</v>
      </c>
      <c r="E1694" s="157" t="s">
        <v>2212</v>
      </c>
      <c r="F1694" s="158">
        <v>1705937540101</v>
      </c>
      <c r="G1694" s="159" t="s">
        <v>2212</v>
      </c>
      <c r="H1694" s="159" t="s">
        <v>2212</v>
      </c>
      <c r="I1694" s="159" t="s">
        <v>65</v>
      </c>
      <c r="J1694" s="160" t="s">
        <v>2212</v>
      </c>
      <c r="K1694" s="161">
        <v>0</v>
      </c>
      <c r="L1694" s="162">
        <v>0</v>
      </c>
      <c r="M1694" s="162">
        <v>0</v>
      </c>
      <c r="N1694" s="163" t="s">
        <v>65</v>
      </c>
      <c r="O1694" s="166"/>
      <c r="P1694" s="167"/>
      <c r="Q1694" s="155"/>
      <c r="R1694" s="156"/>
    </row>
    <row r="1695" spans="2:18" ht="15" thickBot="1" x14ac:dyDescent="0.35">
      <c r="B1695" s="155" t="s">
        <v>506</v>
      </c>
      <c r="C1695" s="156" t="s">
        <v>2251</v>
      </c>
      <c r="D1695" s="157" t="s">
        <v>65</v>
      </c>
      <c r="E1695" s="157" t="s">
        <v>2212</v>
      </c>
      <c r="F1695" s="158">
        <v>2527192390101</v>
      </c>
      <c r="G1695" s="159" t="s">
        <v>2212</v>
      </c>
      <c r="H1695" s="159" t="s">
        <v>2212</v>
      </c>
      <c r="I1695" s="159" t="s">
        <v>65</v>
      </c>
      <c r="J1695" s="160" t="s">
        <v>2212</v>
      </c>
      <c r="K1695" s="161">
        <v>0</v>
      </c>
      <c r="L1695" s="162">
        <v>0</v>
      </c>
      <c r="M1695" s="162">
        <v>0</v>
      </c>
      <c r="N1695" s="163" t="s">
        <v>65</v>
      </c>
      <c r="O1695" s="166"/>
      <c r="P1695" s="167"/>
      <c r="Q1695" s="155"/>
      <c r="R1695" s="156"/>
    </row>
    <row r="1696" spans="2:18" ht="15" thickBot="1" x14ac:dyDescent="0.35">
      <c r="B1696" s="155" t="s">
        <v>2252</v>
      </c>
      <c r="C1696" s="156" t="s">
        <v>2253</v>
      </c>
      <c r="D1696" s="157" t="s">
        <v>65</v>
      </c>
      <c r="E1696" s="157" t="s">
        <v>2212</v>
      </c>
      <c r="F1696" s="158">
        <v>1873832940101</v>
      </c>
      <c r="G1696" s="159" t="s">
        <v>2212</v>
      </c>
      <c r="H1696" s="159" t="s">
        <v>2212</v>
      </c>
      <c r="I1696" s="159" t="s">
        <v>65</v>
      </c>
      <c r="J1696" s="160" t="s">
        <v>2212</v>
      </c>
      <c r="K1696" s="161">
        <v>0</v>
      </c>
      <c r="L1696" s="162">
        <v>0</v>
      </c>
      <c r="M1696" s="162">
        <v>0</v>
      </c>
      <c r="N1696" s="163" t="s">
        <v>65</v>
      </c>
      <c r="O1696" s="166"/>
      <c r="P1696" s="167"/>
      <c r="Q1696" s="155"/>
      <c r="R1696" s="156"/>
    </row>
    <row r="1697" spans="2:18" x14ac:dyDescent="0.3">
      <c r="B1697" s="155" t="s">
        <v>1813</v>
      </c>
      <c r="C1697" s="156" t="s">
        <v>1616</v>
      </c>
      <c r="D1697" s="157" t="s">
        <v>65</v>
      </c>
      <c r="E1697" s="157" t="s">
        <v>2212</v>
      </c>
      <c r="F1697" s="158">
        <v>1974823420101</v>
      </c>
      <c r="G1697" s="159" t="s">
        <v>2212</v>
      </c>
      <c r="H1697" s="159" t="s">
        <v>2212</v>
      </c>
      <c r="I1697" s="159" t="s">
        <v>65</v>
      </c>
      <c r="J1697" s="160" t="s">
        <v>2212</v>
      </c>
      <c r="K1697" s="161">
        <v>0</v>
      </c>
      <c r="L1697" s="162">
        <v>0</v>
      </c>
      <c r="M1697" s="162">
        <v>0</v>
      </c>
      <c r="N1697" s="163" t="s">
        <v>65</v>
      </c>
      <c r="O1697" s="166"/>
      <c r="P1697" s="167"/>
      <c r="Q1697" s="155"/>
      <c r="R1697" s="156"/>
    </row>
    <row r="1700" spans="2:18" ht="15.6" x14ac:dyDescent="0.3">
      <c r="B1700" s="383" t="s">
        <v>0</v>
      </c>
      <c r="C1700" s="383"/>
      <c r="D1700" s="383"/>
      <c r="E1700" s="383"/>
      <c r="F1700" s="383"/>
      <c r="G1700" s="383"/>
      <c r="H1700" s="383"/>
      <c r="I1700" s="383"/>
      <c r="J1700" s="383"/>
      <c r="K1700" s="383"/>
      <c r="L1700" s="383"/>
      <c r="M1700" s="383"/>
      <c r="N1700" s="383"/>
      <c r="O1700" s="383"/>
      <c r="P1700" s="383"/>
    </row>
    <row r="1701" spans="2:18" x14ac:dyDescent="0.3">
      <c r="B1701" s="2" t="s">
        <v>1</v>
      </c>
      <c r="C1701" s="384"/>
      <c r="D1701" s="384"/>
      <c r="E1701" s="384"/>
      <c r="F1701" s="384"/>
      <c r="G1701" s="384"/>
      <c r="H1701" s="384"/>
      <c r="I1701" s="384"/>
      <c r="J1701" s="384"/>
      <c r="K1701" s="384"/>
      <c r="L1701" s="384"/>
      <c r="M1701" s="384"/>
      <c r="N1701" s="384"/>
      <c r="O1701" s="384"/>
      <c r="P1701" s="3"/>
    </row>
    <row r="1702" spans="2:18" x14ac:dyDescent="0.3">
      <c r="B1702" s="4"/>
      <c r="C1702" s="5"/>
      <c r="D1702" s="5"/>
      <c r="E1702" s="5"/>
      <c r="F1702" s="6"/>
      <c r="G1702" s="6"/>
      <c r="H1702" s="6"/>
      <c r="I1702" s="6"/>
      <c r="J1702" s="5"/>
      <c r="K1702" s="5"/>
      <c r="L1702" s="5"/>
      <c r="M1702" s="5"/>
      <c r="N1702" s="5"/>
      <c r="O1702" s="5"/>
      <c r="P1702" s="7"/>
    </row>
    <row r="1703" spans="2:18" x14ac:dyDescent="0.3">
      <c r="B1703" s="2" t="s">
        <v>3</v>
      </c>
      <c r="C1703" s="384"/>
      <c r="D1703" s="384"/>
      <c r="E1703" s="384"/>
      <c r="F1703" s="384"/>
      <c r="G1703" s="384"/>
      <c r="H1703" s="384"/>
      <c r="I1703" s="384"/>
      <c r="J1703" s="384"/>
      <c r="K1703" s="384"/>
      <c r="L1703" s="384"/>
      <c r="M1703" s="384"/>
      <c r="N1703" s="384"/>
      <c r="O1703" s="384"/>
      <c r="P1703" s="3"/>
    </row>
    <row r="1704" spans="2:18" ht="15" thickBot="1" x14ac:dyDescent="0.35">
      <c r="B1704" s="385" t="s">
        <v>5</v>
      </c>
      <c r="C1704" s="385"/>
      <c r="D1704" s="385"/>
      <c r="E1704" s="385"/>
      <c r="F1704" s="385"/>
      <c r="G1704" s="385"/>
      <c r="H1704" s="385"/>
      <c r="I1704" s="385"/>
      <c r="J1704" s="385"/>
      <c r="K1704" s="385"/>
      <c r="L1704" s="385"/>
      <c r="M1704" s="385"/>
      <c r="N1704" s="385"/>
      <c r="O1704" s="385"/>
      <c r="P1704" s="9"/>
    </row>
    <row r="1705" spans="2:18" ht="15" thickBot="1" x14ac:dyDescent="0.35">
      <c r="B1705" s="386" t="s">
        <v>6</v>
      </c>
      <c r="C1705" s="387"/>
      <c r="D1705" s="387"/>
      <c r="E1705" s="387"/>
      <c r="F1705" s="387"/>
      <c r="G1705" s="388"/>
      <c r="H1705" s="386" t="s">
        <v>7</v>
      </c>
      <c r="I1705" s="387"/>
      <c r="J1705" s="388"/>
      <c r="K1705" s="389" t="s">
        <v>8</v>
      </c>
      <c r="L1705" s="390"/>
      <c r="M1705" s="390"/>
      <c r="N1705" s="389" t="s">
        <v>9</v>
      </c>
      <c r="O1705" s="391"/>
      <c r="P1705" s="9"/>
    </row>
    <row r="1706" spans="2:18" ht="40.200000000000003" thickBot="1" x14ac:dyDescent="0.35">
      <c r="B1706" s="12" t="s">
        <v>10</v>
      </c>
      <c r="C1706" s="13" t="s">
        <v>11</v>
      </c>
      <c r="D1706" s="13" t="s">
        <v>12</v>
      </c>
      <c r="E1706" s="13" t="s">
        <v>13</v>
      </c>
      <c r="F1706" s="13" t="s">
        <v>14</v>
      </c>
      <c r="G1706" s="14" t="s">
        <v>15</v>
      </c>
      <c r="H1706" s="12" t="s">
        <v>16</v>
      </c>
      <c r="I1706" s="15" t="s">
        <v>17</v>
      </c>
      <c r="J1706" s="14" t="s">
        <v>18</v>
      </c>
      <c r="K1706" s="16" t="s">
        <v>19</v>
      </c>
      <c r="L1706" s="17" t="s">
        <v>20</v>
      </c>
      <c r="M1706" s="18" t="s">
        <v>21</v>
      </c>
      <c r="N1706" s="392" t="s">
        <v>22</v>
      </c>
      <c r="O1706" s="393"/>
      <c r="P1706" s="20"/>
    </row>
    <row r="1707" spans="2:18" x14ac:dyDescent="0.3">
      <c r="B1707" s="21">
        <v>13</v>
      </c>
      <c r="C1707" s="22"/>
      <c r="D1707" s="22"/>
      <c r="E1707" s="23" t="s">
        <v>1362</v>
      </c>
      <c r="F1707" s="24"/>
      <c r="G1707" s="25" t="s">
        <v>49</v>
      </c>
      <c r="H1707" s="26" t="s">
        <v>1363</v>
      </c>
      <c r="I1707" s="27" t="s">
        <v>1364</v>
      </c>
      <c r="J1707" s="28">
        <v>89570</v>
      </c>
      <c r="K1707" s="29">
        <v>105758</v>
      </c>
      <c r="L1707" s="29">
        <v>203650</v>
      </c>
      <c r="M1707" s="35">
        <v>0</v>
      </c>
      <c r="N1707" s="394"/>
      <c r="O1707" s="395"/>
      <c r="P1707" s="30"/>
    </row>
    <row r="1708" spans="2:18" x14ac:dyDescent="0.3">
      <c r="B1708" s="31"/>
      <c r="C1708" s="32"/>
      <c r="D1708" s="32"/>
      <c r="E1708" s="23"/>
      <c r="F1708" s="24"/>
      <c r="G1708" s="25"/>
      <c r="H1708" s="26"/>
      <c r="I1708" s="27"/>
      <c r="J1708" s="28"/>
      <c r="K1708" s="33"/>
      <c r="L1708" s="34"/>
      <c r="M1708" s="35"/>
      <c r="N1708" s="381"/>
      <c r="O1708" s="382"/>
      <c r="P1708" s="30"/>
    </row>
    <row r="1709" spans="2:18" x14ac:dyDescent="0.3">
      <c r="B1709" s="31"/>
      <c r="C1709" s="32"/>
      <c r="D1709" s="32"/>
      <c r="E1709" s="23"/>
      <c r="F1709" s="24"/>
      <c r="G1709" s="25"/>
      <c r="H1709" s="26"/>
      <c r="I1709" s="27"/>
      <c r="J1709" s="28"/>
      <c r="K1709" s="33"/>
      <c r="L1709" s="34"/>
      <c r="M1709" s="35"/>
      <c r="N1709" s="381"/>
      <c r="O1709" s="382"/>
      <c r="P1709" s="30"/>
    </row>
    <row r="1710" spans="2:18" x14ac:dyDescent="0.3">
      <c r="B1710" s="31"/>
      <c r="C1710" s="32"/>
      <c r="D1710" s="32"/>
      <c r="E1710" s="23"/>
      <c r="F1710" s="24"/>
      <c r="G1710" s="25"/>
      <c r="H1710" s="26"/>
      <c r="I1710" s="27"/>
      <c r="J1710" s="28"/>
      <c r="K1710" s="33"/>
      <c r="L1710" s="34"/>
      <c r="M1710" s="35"/>
      <c r="N1710" s="381"/>
      <c r="O1710" s="382"/>
      <c r="P1710" s="30"/>
    </row>
    <row r="1711" spans="2:18" x14ac:dyDescent="0.3">
      <c r="B1711" s="31"/>
      <c r="C1711" s="32"/>
      <c r="D1711" s="32"/>
      <c r="E1711" s="36"/>
      <c r="F1711" s="37"/>
      <c r="G1711" s="38"/>
      <c r="H1711" s="39"/>
      <c r="I1711" s="40"/>
      <c r="J1711" s="41"/>
      <c r="K1711" s="42"/>
      <c r="L1711" s="43"/>
      <c r="M1711" s="44"/>
      <c r="N1711" s="381"/>
      <c r="O1711" s="382"/>
      <c r="P1711" s="30"/>
    </row>
    <row r="1712" spans="2:18" ht="15" thickBot="1" x14ac:dyDescent="0.35">
      <c r="B1712" s="45"/>
      <c r="C1712" s="46"/>
      <c r="D1712" s="46"/>
      <c r="E1712" s="47"/>
      <c r="F1712" s="48"/>
      <c r="G1712" s="49"/>
      <c r="H1712" s="50"/>
      <c r="I1712" s="51"/>
      <c r="J1712" s="52"/>
      <c r="K1712" s="53"/>
      <c r="L1712" s="54"/>
      <c r="M1712" s="55"/>
      <c r="N1712" s="396"/>
      <c r="O1712" s="397"/>
      <c r="P1712" s="30"/>
    </row>
    <row r="1715" spans="2:19" x14ac:dyDescent="0.3">
      <c r="B1715" s="58"/>
      <c r="C1715" s="398" t="s">
        <v>26</v>
      </c>
      <c r="D1715" s="398"/>
      <c r="E1715" s="398"/>
      <c r="F1715" s="398"/>
      <c r="G1715" s="398"/>
      <c r="H1715" s="398"/>
      <c r="I1715" s="398"/>
      <c r="J1715" s="398"/>
      <c r="K1715" s="398"/>
      <c r="L1715" s="398"/>
      <c r="M1715" s="398"/>
      <c r="N1715" s="398"/>
      <c r="O1715" s="398"/>
      <c r="P1715" s="398"/>
      <c r="Q1715" s="398"/>
      <c r="R1715" s="58"/>
      <c r="S1715" s="89"/>
    </row>
    <row r="1716" spans="2:19" ht="15" thickBot="1" x14ac:dyDescent="0.35">
      <c r="B1716" s="399" t="s">
        <v>27</v>
      </c>
      <c r="C1716" s="399"/>
      <c r="D1716" s="399"/>
      <c r="E1716" s="399"/>
      <c r="F1716" s="399"/>
      <c r="G1716" s="399"/>
      <c r="H1716" s="399"/>
      <c r="I1716" s="399"/>
      <c r="J1716" s="399"/>
      <c r="K1716" s="399"/>
      <c r="L1716" s="399"/>
      <c r="M1716" s="399"/>
      <c r="N1716" s="399"/>
      <c r="O1716" s="399"/>
      <c r="P1716" s="399"/>
      <c r="Q1716" s="399"/>
      <c r="R1716" s="399"/>
      <c r="S1716" s="399"/>
    </row>
    <row r="1717" spans="2:19" ht="28.5" customHeight="1" thickBot="1" x14ac:dyDescent="0.35">
      <c r="B1717" s="400" t="s">
        <v>28</v>
      </c>
      <c r="C1717" s="400"/>
      <c r="D1717" s="400"/>
      <c r="E1717" s="400"/>
      <c r="F1717" s="401"/>
      <c r="G1717" s="386" t="s">
        <v>29</v>
      </c>
      <c r="H1717" s="387"/>
      <c r="I1717" s="387"/>
      <c r="J1717" s="388"/>
      <c r="K1717" s="387" t="s">
        <v>30</v>
      </c>
      <c r="L1717" s="387"/>
      <c r="M1717" s="387"/>
      <c r="N1717" s="387"/>
      <c r="O1717" s="388"/>
      <c r="P1717" s="386" t="s">
        <v>31</v>
      </c>
      <c r="Q1717" s="388"/>
      <c r="R1717" s="400"/>
      <c r="S1717" s="400"/>
    </row>
    <row r="1718" spans="2:19" ht="53.4" thickBot="1" x14ac:dyDescent="0.35">
      <c r="B1718" s="402" t="s">
        <v>32</v>
      </c>
      <c r="C1718" s="403"/>
      <c r="D1718" s="59" t="s">
        <v>33</v>
      </c>
      <c r="E1718" s="60" t="s">
        <v>34</v>
      </c>
      <c r="F1718" s="14" t="s">
        <v>35</v>
      </c>
      <c r="G1718" s="12" t="s">
        <v>36</v>
      </c>
      <c r="H1718" s="61" t="s">
        <v>37</v>
      </c>
      <c r="I1718" s="18" t="s">
        <v>38</v>
      </c>
      <c r="J1718" s="14" t="s">
        <v>39</v>
      </c>
      <c r="K1718" s="62" t="s">
        <v>40</v>
      </c>
      <c r="L1718" s="59" t="s">
        <v>41</v>
      </c>
      <c r="M1718" s="59" t="s">
        <v>42</v>
      </c>
      <c r="N1718" s="60" t="s">
        <v>43</v>
      </c>
      <c r="O1718" s="63" t="s">
        <v>44</v>
      </c>
      <c r="P1718" s="64" t="s">
        <v>45</v>
      </c>
      <c r="Q1718" s="65" t="s">
        <v>46</v>
      </c>
      <c r="R1718" s="402"/>
      <c r="S1718" s="403"/>
    </row>
    <row r="1719" spans="2:19" x14ac:dyDescent="0.3">
      <c r="B1719" s="66" t="s">
        <v>369</v>
      </c>
      <c r="C1719" s="67" t="s">
        <v>2254</v>
      </c>
      <c r="D1719" s="68" t="s">
        <v>64</v>
      </c>
      <c r="E1719" s="68" t="s">
        <v>65</v>
      </c>
      <c r="F1719" s="69">
        <v>3219095851601</v>
      </c>
      <c r="G1719" s="68" t="s">
        <v>64</v>
      </c>
      <c r="H1719" s="68" t="s">
        <v>65</v>
      </c>
      <c r="I1719" s="68" t="s">
        <v>66</v>
      </c>
      <c r="J1719" s="68" t="s">
        <v>66</v>
      </c>
      <c r="K1719" s="70" t="s">
        <v>67</v>
      </c>
      <c r="L1719" s="70">
        <v>0</v>
      </c>
      <c r="M1719" s="70">
        <v>0</v>
      </c>
      <c r="N1719" s="70">
        <v>0</v>
      </c>
      <c r="O1719" s="70">
        <v>0</v>
      </c>
      <c r="P1719" s="70" t="s">
        <v>2255</v>
      </c>
      <c r="Q1719" s="70" t="s">
        <v>2256</v>
      </c>
      <c r="R1719" s="66"/>
      <c r="S1719" s="67"/>
    </row>
    <row r="1720" spans="2:19" x14ac:dyDescent="0.3">
      <c r="B1720" s="66" t="s">
        <v>313</v>
      </c>
      <c r="C1720" s="67" t="s">
        <v>2257</v>
      </c>
      <c r="D1720" s="68" t="s">
        <v>64</v>
      </c>
      <c r="E1720" s="68" t="s">
        <v>65</v>
      </c>
      <c r="F1720" s="69">
        <v>2492990541803</v>
      </c>
      <c r="G1720" s="68" t="s">
        <v>64</v>
      </c>
      <c r="H1720" s="68" t="s">
        <v>64</v>
      </c>
      <c r="I1720" s="68" t="s">
        <v>65</v>
      </c>
      <c r="J1720" s="68" t="s">
        <v>66</v>
      </c>
      <c r="K1720" s="70">
        <v>0</v>
      </c>
      <c r="L1720" s="70">
        <v>0</v>
      </c>
      <c r="M1720" s="70">
        <v>0</v>
      </c>
      <c r="N1720" s="70" t="s">
        <v>67</v>
      </c>
      <c r="O1720" s="70">
        <v>0</v>
      </c>
      <c r="P1720" s="70" t="s">
        <v>2255</v>
      </c>
      <c r="Q1720" s="70" t="s">
        <v>2256</v>
      </c>
      <c r="R1720" s="66"/>
      <c r="S1720" s="67"/>
    </row>
    <row r="1721" spans="2:19" x14ac:dyDescent="0.3">
      <c r="B1721" s="66" t="s">
        <v>342</v>
      </c>
      <c r="C1721" s="67" t="s">
        <v>1803</v>
      </c>
      <c r="D1721" s="68" t="s">
        <v>64</v>
      </c>
      <c r="E1721" s="68" t="s">
        <v>65</v>
      </c>
      <c r="F1721" s="69">
        <v>2537741601805</v>
      </c>
      <c r="G1721" s="68" t="s">
        <v>64</v>
      </c>
      <c r="H1721" s="68" t="s">
        <v>64</v>
      </c>
      <c r="I1721" s="68" t="s">
        <v>65</v>
      </c>
      <c r="J1721" s="68" t="s">
        <v>66</v>
      </c>
      <c r="K1721" s="70">
        <v>0</v>
      </c>
      <c r="L1721" s="70">
        <v>0</v>
      </c>
      <c r="M1721" s="70">
        <v>0</v>
      </c>
      <c r="N1721" s="70" t="s">
        <v>67</v>
      </c>
      <c r="O1721" s="70">
        <v>0</v>
      </c>
      <c r="P1721" s="70" t="s">
        <v>2255</v>
      </c>
      <c r="Q1721" s="70" t="s">
        <v>2256</v>
      </c>
      <c r="R1721" s="66"/>
      <c r="S1721" s="67"/>
    </row>
    <row r="1722" spans="2:19" x14ac:dyDescent="0.3">
      <c r="B1722" s="66" t="s">
        <v>415</v>
      </c>
      <c r="C1722" s="67" t="s">
        <v>2258</v>
      </c>
      <c r="D1722" s="68" t="s">
        <v>65</v>
      </c>
      <c r="E1722" s="68" t="s">
        <v>64</v>
      </c>
      <c r="F1722" s="69">
        <v>1599079771606</v>
      </c>
      <c r="G1722" s="68" t="s">
        <v>64</v>
      </c>
      <c r="H1722" s="68" t="s">
        <v>65</v>
      </c>
      <c r="I1722" s="68" t="s">
        <v>66</v>
      </c>
      <c r="J1722" s="68" t="s">
        <v>66</v>
      </c>
      <c r="K1722" s="70" t="s">
        <v>67</v>
      </c>
      <c r="L1722" s="70">
        <v>0</v>
      </c>
      <c r="M1722" s="70">
        <v>0</v>
      </c>
      <c r="N1722" s="70">
        <v>0</v>
      </c>
      <c r="O1722" s="70">
        <v>0</v>
      </c>
      <c r="P1722" s="70" t="s">
        <v>2255</v>
      </c>
      <c r="Q1722" s="70" t="s">
        <v>2259</v>
      </c>
      <c r="R1722" s="66"/>
      <c r="S1722" s="67"/>
    </row>
    <row r="1723" spans="2:19" x14ac:dyDescent="0.3">
      <c r="B1723" s="66" t="s">
        <v>176</v>
      </c>
      <c r="C1723" s="67" t="s">
        <v>1930</v>
      </c>
      <c r="D1723" s="68" t="s">
        <v>64</v>
      </c>
      <c r="E1723" s="68" t="s">
        <v>65</v>
      </c>
      <c r="F1723" s="69">
        <v>1916683381803</v>
      </c>
      <c r="G1723" s="68" t="s">
        <v>64</v>
      </c>
      <c r="H1723" s="68" t="s">
        <v>64</v>
      </c>
      <c r="I1723" s="68" t="s">
        <v>65</v>
      </c>
      <c r="J1723" s="68" t="s">
        <v>66</v>
      </c>
      <c r="K1723" s="70" t="s">
        <v>67</v>
      </c>
      <c r="L1723" s="70">
        <v>0</v>
      </c>
      <c r="M1723" s="70">
        <v>0</v>
      </c>
      <c r="N1723" s="70">
        <v>0</v>
      </c>
      <c r="O1723" s="70">
        <v>0</v>
      </c>
      <c r="P1723" s="70" t="s">
        <v>2255</v>
      </c>
      <c r="Q1723" s="70" t="s">
        <v>2256</v>
      </c>
      <c r="R1723" s="66"/>
      <c r="S1723" s="67"/>
    </row>
    <row r="1724" spans="2:19" x14ac:dyDescent="0.3">
      <c r="B1724" s="66" t="s">
        <v>427</v>
      </c>
      <c r="C1724" s="67" t="s">
        <v>2260</v>
      </c>
      <c r="D1724" s="68" t="s">
        <v>64</v>
      </c>
      <c r="E1724" s="68" t="s">
        <v>65</v>
      </c>
      <c r="F1724" s="69">
        <v>2344291941607</v>
      </c>
      <c r="G1724" s="68" t="s">
        <v>64</v>
      </c>
      <c r="H1724" s="68" t="s">
        <v>64</v>
      </c>
      <c r="I1724" s="68" t="s">
        <v>65</v>
      </c>
      <c r="J1724" s="68" t="s">
        <v>66</v>
      </c>
      <c r="K1724" s="70" t="s">
        <v>67</v>
      </c>
      <c r="L1724" s="70">
        <v>0</v>
      </c>
      <c r="M1724" s="70">
        <v>0</v>
      </c>
      <c r="N1724" s="70">
        <v>0</v>
      </c>
      <c r="O1724" s="70">
        <v>0</v>
      </c>
      <c r="P1724" s="70" t="s">
        <v>2255</v>
      </c>
      <c r="Q1724" s="70" t="s">
        <v>2256</v>
      </c>
      <c r="R1724" s="66"/>
      <c r="S1724" s="67"/>
    </row>
    <row r="1725" spans="2:19" x14ac:dyDescent="0.3">
      <c r="B1725" s="66" t="s">
        <v>185</v>
      </c>
      <c r="C1725" s="67" t="s">
        <v>2261</v>
      </c>
      <c r="D1725" s="68" t="s">
        <v>64</v>
      </c>
      <c r="E1725" s="68" t="s">
        <v>65</v>
      </c>
      <c r="F1725" s="69">
        <v>2171787581803</v>
      </c>
      <c r="G1725" s="68" t="s">
        <v>64</v>
      </c>
      <c r="H1725" s="68" t="s">
        <v>65</v>
      </c>
      <c r="I1725" s="68" t="s">
        <v>66</v>
      </c>
      <c r="J1725" s="68" t="s">
        <v>66</v>
      </c>
      <c r="K1725" s="70">
        <v>0</v>
      </c>
      <c r="L1725" s="70">
        <v>0</v>
      </c>
      <c r="M1725" s="70">
        <v>0</v>
      </c>
      <c r="N1725" s="70" t="s">
        <v>67</v>
      </c>
      <c r="O1725" s="70">
        <v>0</v>
      </c>
      <c r="P1725" s="70" t="s">
        <v>2255</v>
      </c>
      <c r="Q1725" s="70" t="s">
        <v>2256</v>
      </c>
      <c r="R1725" s="66"/>
      <c r="S1725" s="67"/>
    </row>
    <row r="1726" spans="2:19" x14ac:dyDescent="0.3">
      <c r="B1726" s="66" t="s">
        <v>177</v>
      </c>
      <c r="C1726" s="67" t="s">
        <v>2262</v>
      </c>
      <c r="D1726" s="68" t="s">
        <v>64</v>
      </c>
      <c r="E1726" s="68" t="s">
        <v>65</v>
      </c>
      <c r="F1726" s="69">
        <v>1731000741803</v>
      </c>
      <c r="G1726" s="68" t="s">
        <v>64</v>
      </c>
      <c r="H1726" s="68" t="s">
        <v>64</v>
      </c>
      <c r="I1726" s="68" t="s">
        <v>65</v>
      </c>
      <c r="J1726" s="68" t="s">
        <v>66</v>
      </c>
      <c r="K1726" s="70" t="s">
        <v>67</v>
      </c>
      <c r="L1726" s="70">
        <v>0</v>
      </c>
      <c r="M1726" s="70">
        <v>0</v>
      </c>
      <c r="N1726" s="70">
        <v>0</v>
      </c>
      <c r="O1726" s="70">
        <v>0</v>
      </c>
      <c r="P1726" s="70" t="s">
        <v>2255</v>
      </c>
      <c r="Q1726" s="70" t="s">
        <v>2256</v>
      </c>
      <c r="R1726" s="66"/>
      <c r="S1726" s="67"/>
    </row>
    <row r="1727" spans="2:19" x14ac:dyDescent="0.3">
      <c r="B1727" s="66" t="s">
        <v>2263</v>
      </c>
      <c r="C1727" s="67" t="s">
        <v>163</v>
      </c>
      <c r="D1727" s="68" t="s">
        <v>65</v>
      </c>
      <c r="E1727" s="68" t="s">
        <v>64</v>
      </c>
      <c r="F1727" s="69">
        <v>2837196801612</v>
      </c>
      <c r="G1727" s="68" t="s">
        <v>64</v>
      </c>
      <c r="H1727" s="68" t="s">
        <v>65</v>
      </c>
      <c r="I1727" s="68" t="s">
        <v>66</v>
      </c>
      <c r="J1727" s="68" t="s">
        <v>66</v>
      </c>
      <c r="K1727" s="70">
        <v>0</v>
      </c>
      <c r="L1727" s="70">
        <v>0</v>
      </c>
      <c r="M1727" s="70">
        <v>0</v>
      </c>
      <c r="N1727" s="70" t="s">
        <v>67</v>
      </c>
      <c r="O1727" s="70">
        <v>0</v>
      </c>
      <c r="P1727" s="70" t="s">
        <v>2255</v>
      </c>
      <c r="Q1727" s="70" t="s">
        <v>2256</v>
      </c>
      <c r="R1727" s="66"/>
      <c r="S1727" s="67"/>
    </row>
    <row r="1728" spans="2:19" x14ac:dyDescent="0.3">
      <c r="B1728" s="66" t="s">
        <v>177</v>
      </c>
      <c r="C1728" s="67" t="s">
        <v>2264</v>
      </c>
      <c r="D1728" s="68" t="s">
        <v>64</v>
      </c>
      <c r="E1728" s="68" t="s">
        <v>65</v>
      </c>
      <c r="F1728" s="69">
        <v>1667127951803</v>
      </c>
      <c r="G1728" s="68" t="s">
        <v>64</v>
      </c>
      <c r="H1728" s="68" t="s">
        <v>64</v>
      </c>
      <c r="I1728" s="68" t="s">
        <v>65</v>
      </c>
      <c r="J1728" s="68" t="s">
        <v>66</v>
      </c>
      <c r="K1728" s="70" t="s">
        <v>65</v>
      </c>
      <c r="L1728" s="70">
        <v>0</v>
      </c>
      <c r="M1728" s="70">
        <v>0</v>
      </c>
      <c r="N1728" s="70">
        <v>0</v>
      </c>
      <c r="O1728" s="70">
        <v>0</v>
      </c>
      <c r="P1728" s="70" t="s">
        <v>2255</v>
      </c>
      <c r="Q1728" s="70" t="s">
        <v>2256</v>
      </c>
      <c r="R1728" s="66"/>
      <c r="S1728" s="67"/>
    </row>
    <row r="1729" spans="2:19" x14ac:dyDescent="0.3">
      <c r="B1729" s="66" t="s">
        <v>532</v>
      </c>
      <c r="C1729" s="67" t="s">
        <v>2265</v>
      </c>
      <c r="D1729" s="68" t="s">
        <v>65</v>
      </c>
      <c r="E1729" s="68" t="s">
        <v>64</v>
      </c>
      <c r="F1729" s="69">
        <v>3499455861901</v>
      </c>
      <c r="G1729" s="68" t="s">
        <v>64</v>
      </c>
      <c r="H1729" s="68" t="s">
        <v>65</v>
      </c>
      <c r="I1729" s="68" t="s">
        <v>66</v>
      </c>
      <c r="J1729" s="68" t="s">
        <v>66</v>
      </c>
      <c r="K1729" s="70">
        <v>0</v>
      </c>
      <c r="L1729" s="70">
        <v>0</v>
      </c>
      <c r="M1729" s="70">
        <v>0</v>
      </c>
      <c r="N1729" s="70" t="s">
        <v>67</v>
      </c>
      <c r="O1729" s="70">
        <v>0</v>
      </c>
      <c r="P1729" s="70" t="s">
        <v>2255</v>
      </c>
      <c r="Q1729" s="70" t="s">
        <v>2256</v>
      </c>
      <c r="R1729" s="66"/>
      <c r="S1729" s="67"/>
    </row>
    <row r="1730" spans="2:19" x14ac:dyDescent="0.3">
      <c r="B1730" s="66" t="s">
        <v>1696</v>
      </c>
      <c r="C1730" s="67" t="s">
        <v>2266</v>
      </c>
      <c r="D1730" s="68" t="s">
        <v>65</v>
      </c>
      <c r="E1730" s="68" t="s">
        <v>64</v>
      </c>
      <c r="F1730" s="69">
        <v>3321225301803</v>
      </c>
      <c r="G1730" s="68" t="s">
        <v>64</v>
      </c>
      <c r="H1730" s="68" t="s">
        <v>65</v>
      </c>
      <c r="I1730" s="68" t="s">
        <v>66</v>
      </c>
      <c r="J1730" s="68" t="s">
        <v>66</v>
      </c>
      <c r="K1730" s="70">
        <v>0</v>
      </c>
      <c r="L1730" s="70">
        <v>0</v>
      </c>
      <c r="M1730" s="70">
        <v>0</v>
      </c>
      <c r="N1730" s="70" t="s">
        <v>67</v>
      </c>
      <c r="O1730" s="70">
        <v>0</v>
      </c>
      <c r="P1730" s="70" t="s">
        <v>2255</v>
      </c>
      <c r="Q1730" s="70" t="s">
        <v>2256</v>
      </c>
      <c r="R1730" s="66"/>
      <c r="S1730" s="67"/>
    </row>
    <row r="1731" spans="2:19" x14ac:dyDescent="0.3">
      <c r="B1731" s="66" t="s">
        <v>2267</v>
      </c>
      <c r="C1731" s="67" t="s">
        <v>545</v>
      </c>
      <c r="D1731" s="68" t="s">
        <v>65</v>
      </c>
      <c r="E1731" s="68" t="s">
        <v>64</v>
      </c>
      <c r="F1731" s="69">
        <v>2838709581803</v>
      </c>
      <c r="G1731" s="68" t="s">
        <v>64</v>
      </c>
      <c r="H1731" s="68" t="s">
        <v>65</v>
      </c>
      <c r="I1731" s="68" t="s">
        <v>66</v>
      </c>
      <c r="J1731" s="68" t="s">
        <v>66</v>
      </c>
      <c r="K1731" s="70">
        <v>0</v>
      </c>
      <c r="L1731" s="70">
        <v>0</v>
      </c>
      <c r="M1731" s="70">
        <v>0</v>
      </c>
      <c r="N1731" s="70" t="s">
        <v>67</v>
      </c>
      <c r="O1731" s="70">
        <v>0</v>
      </c>
      <c r="P1731" s="70" t="s">
        <v>2255</v>
      </c>
      <c r="Q1731" s="70" t="s">
        <v>2256</v>
      </c>
      <c r="R1731" s="66"/>
      <c r="S1731" s="67"/>
    </row>
    <row r="1732" spans="2:19" x14ac:dyDescent="0.3">
      <c r="B1732" s="66" t="s">
        <v>2268</v>
      </c>
      <c r="C1732" s="67" t="s">
        <v>463</v>
      </c>
      <c r="D1732" s="68" t="s">
        <v>65</v>
      </c>
      <c r="E1732" s="68" t="s">
        <v>64</v>
      </c>
      <c r="F1732" s="69">
        <v>2604548180608</v>
      </c>
      <c r="G1732" s="68" t="s">
        <v>64</v>
      </c>
      <c r="H1732" s="68" t="s">
        <v>64</v>
      </c>
      <c r="I1732" s="68" t="s">
        <v>65</v>
      </c>
      <c r="J1732" s="68" t="s">
        <v>66</v>
      </c>
      <c r="K1732" s="70">
        <v>0</v>
      </c>
      <c r="L1732" s="70">
        <v>0</v>
      </c>
      <c r="M1732" s="70">
        <v>0</v>
      </c>
      <c r="N1732" s="70" t="s">
        <v>67</v>
      </c>
      <c r="O1732" s="70">
        <v>0</v>
      </c>
      <c r="P1732" s="70" t="s">
        <v>2255</v>
      </c>
      <c r="Q1732" s="70" t="s">
        <v>2256</v>
      </c>
      <c r="R1732" s="66"/>
      <c r="S1732" s="67"/>
    </row>
    <row r="1733" spans="2:19" x14ac:dyDescent="0.3">
      <c r="B1733" s="66" t="s">
        <v>2269</v>
      </c>
      <c r="C1733" s="67" t="s">
        <v>2270</v>
      </c>
      <c r="D1733" s="68" t="s">
        <v>65</v>
      </c>
      <c r="E1733" s="68" t="s">
        <v>64</v>
      </c>
      <c r="F1733" s="69">
        <v>3630242121803</v>
      </c>
      <c r="G1733" s="68" t="s">
        <v>64</v>
      </c>
      <c r="H1733" s="68" t="s">
        <v>65</v>
      </c>
      <c r="I1733" s="68" t="s">
        <v>66</v>
      </c>
      <c r="J1733" s="68" t="s">
        <v>66</v>
      </c>
      <c r="K1733" s="70">
        <v>0</v>
      </c>
      <c r="L1733" s="70">
        <v>0</v>
      </c>
      <c r="M1733" s="70">
        <v>0</v>
      </c>
      <c r="N1733" s="70" t="s">
        <v>67</v>
      </c>
      <c r="O1733" s="70">
        <v>0</v>
      </c>
      <c r="P1733" s="70" t="s">
        <v>2255</v>
      </c>
      <c r="Q1733" s="70" t="s">
        <v>2256</v>
      </c>
      <c r="R1733" s="66"/>
      <c r="S1733" s="67"/>
    </row>
    <row r="1734" spans="2:19" x14ac:dyDescent="0.3">
      <c r="B1734" s="66" t="s">
        <v>407</v>
      </c>
      <c r="C1734" s="67" t="s">
        <v>2264</v>
      </c>
      <c r="D1734" s="68" t="s">
        <v>65</v>
      </c>
      <c r="E1734" s="68" t="s">
        <v>64</v>
      </c>
      <c r="F1734" s="69">
        <v>2538543691803</v>
      </c>
      <c r="G1734" s="68" t="s">
        <v>64</v>
      </c>
      <c r="H1734" s="68" t="s">
        <v>64</v>
      </c>
      <c r="I1734" s="68" t="s">
        <v>65</v>
      </c>
      <c r="J1734" s="68" t="s">
        <v>66</v>
      </c>
      <c r="K1734" s="70" t="s">
        <v>67</v>
      </c>
      <c r="L1734" s="70">
        <v>0</v>
      </c>
      <c r="M1734" s="70">
        <v>0</v>
      </c>
      <c r="N1734" s="70">
        <v>0</v>
      </c>
      <c r="O1734" s="70">
        <v>0</v>
      </c>
      <c r="P1734" s="70" t="s">
        <v>2255</v>
      </c>
      <c r="Q1734" s="70" t="s">
        <v>2256</v>
      </c>
      <c r="R1734" s="66"/>
      <c r="S1734" s="67"/>
    </row>
    <row r="1735" spans="2:19" x14ac:dyDescent="0.3">
      <c r="B1735" s="66" t="s">
        <v>2271</v>
      </c>
      <c r="C1735" s="67" t="s">
        <v>2272</v>
      </c>
      <c r="D1735" s="68" t="s">
        <v>65</v>
      </c>
      <c r="E1735" s="68" t="s">
        <v>64</v>
      </c>
      <c r="F1735" s="69">
        <v>2524357611803</v>
      </c>
      <c r="G1735" s="68" t="s">
        <v>64</v>
      </c>
      <c r="H1735" s="68" t="s">
        <v>65</v>
      </c>
      <c r="I1735" s="68" t="s">
        <v>66</v>
      </c>
      <c r="J1735" s="68" t="s">
        <v>66</v>
      </c>
      <c r="K1735" s="70" t="s">
        <v>67</v>
      </c>
      <c r="L1735" s="70">
        <v>0</v>
      </c>
      <c r="M1735" s="70">
        <v>0</v>
      </c>
      <c r="N1735" s="70">
        <v>0</v>
      </c>
      <c r="O1735" s="70">
        <v>0</v>
      </c>
      <c r="P1735" s="70" t="s">
        <v>2255</v>
      </c>
      <c r="Q1735" s="70" t="s">
        <v>2256</v>
      </c>
      <c r="R1735" s="66"/>
      <c r="S1735" s="67"/>
    </row>
    <row r="1736" spans="2:19" x14ac:dyDescent="0.3">
      <c r="B1736" s="66" t="s">
        <v>189</v>
      </c>
      <c r="C1736" s="67" t="s">
        <v>2264</v>
      </c>
      <c r="D1736" s="68" t="s">
        <v>64</v>
      </c>
      <c r="E1736" s="68" t="s">
        <v>65</v>
      </c>
      <c r="F1736" s="69">
        <v>1698469031803</v>
      </c>
      <c r="G1736" s="68" t="s">
        <v>64</v>
      </c>
      <c r="H1736" s="68" t="s">
        <v>64</v>
      </c>
      <c r="I1736" s="68" t="s">
        <v>65</v>
      </c>
      <c r="J1736" s="68" t="s">
        <v>66</v>
      </c>
      <c r="K1736" s="70" t="s">
        <v>65</v>
      </c>
      <c r="L1736" s="70">
        <v>0</v>
      </c>
      <c r="M1736" s="70">
        <v>0</v>
      </c>
      <c r="N1736" s="70">
        <v>0</v>
      </c>
      <c r="O1736" s="70">
        <v>0</v>
      </c>
      <c r="P1736" s="70" t="s">
        <v>2255</v>
      </c>
      <c r="Q1736" s="70" t="s">
        <v>2256</v>
      </c>
      <c r="R1736" s="66"/>
      <c r="S1736" s="67"/>
    </row>
    <row r="1737" spans="2:19" x14ac:dyDescent="0.3">
      <c r="B1737" s="66" t="s">
        <v>2273</v>
      </c>
      <c r="C1737" s="67" t="s">
        <v>307</v>
      </c>
      <c r="D1737" s="68" t="s">
        <v>64</v>
      </c>
      <c r="E1737" s="68" t="s">
        <v>65</v>
      </c>
      <c r="F1737" s="69">
        <v>2592151041803</v>
      </c>
      <c r="G1737" s="68" t="s">
        <v>64</v>
      </c>
      <c r="H1737" s="68" t="s">
        <v>64</v>
      </c>
      <c r="I1737" s="68" t="s">
        <v>65</v>
      </c>
      <c r="J1737" s="68" t="s">
        <v>66</v>
      </c>
      <c r="K1737" s="70" t="s">
        <v>67</v>
      </c>
      <c r="L1737" s="70">
        <v>0</v>
      </c>
      <c r="M1737" s="70">
        <v>0</v>
      </c>
      <c r="N1737" s="70">
        <v>0</v>
      </c>
      <c r="O1737" s="70">
        <v>0</v>
      </c>
      <c r="P1737" s="70" t="s">
        <v>2255</v>
      </c>
      <c r="Q1737" s="70" t="s">
        <v>2256</v>
      </c>
      <c r="R1737" s="66"/>
      <c r="S1737" s="67"/>
    </row>
    <row r="1738" spans="2:19" x14ac:dyDescent="0.3">
      <c r="B1738" s="66" t="s">
        <v>1450</v>
      </c>
      <c r="C1738" s="67" t="s">
        <v>2274</v>
      </c>
      <c r="D1738" s="68" t="s">
        <v>64</v>
      </c>
      <c r="E1738" s="68" t="s">
        <v>65</v>
      </c>
      <c r="F1738" s="69">
        <v>2594836721608</v>
      </c>
      <c r="G1738" s="68" t="s">
        <v>64</v>
      </c>
      <c r="H1738" s="68" t="s">
        <v>64</v>
      </c>
      <c r="I1738" s="68" t="s">
        <v>65</v>
      </c>
      <c r="J1738" s="68" t="s">
        <v>66</v>
      </c>
      <c r="K1738" s="70" t="s">
        <v>67</v>
      </c>
      <c r="L1738" s="70">
        <v>0</v>
      </c>
      <c r="M1738" s="70">
        <v>0</v>
      </c>
      <c r="N1738" s="70">
        <v>0</v>
      </c>
      <c r="O1738" s="70">
        <v>0</v>
      </c>
      <c r="P1738" s="70" t="s">
        <v>2255</v>
      </c>
      <c r="Q1738" s="70" t="s">
        <v>2256</v>
      </c>
      <c r="R1738" s="66"/>
      <c r="S1738" s="67"/>
    </row>
    <row r="1739" spans="2:19" x14ac:dyDescent="0.3">
      <c r="B1739" s="66" t="s">
        <v>2275</v>
      </c>
      <c r="C1739" s="67" t="s">
        <v>2276</v>
      </c>
      <c r="D1739" s="68" t="s">
        <v>65</v>
      </c>
      <c r="E1739" s="68" t="s">
        <v>64</v>
      </c>
      <c r="F1739" s="69">
        <v>2225546491001</v>
      </c>
      <c r="G1739" s="68" t="s">
        <v>64</v>
      </c>
      <c r="H1739" s="68" t="s">
        <v>65</v>
      </c>
      <c r="I1739" s="68" t="s">
        <v>66</v>
      </c>
      <c r="J1739" s="68" t="s">
        <v>66</v>
      </c>
      <c r="K1739" s="70">
        <v>0</v>
      </c>
      <c r="L1739" s="70">
        <v>0</v>
      </c>
      <c r="M1739" s="70">
        <v>0</v>
      </c>
      <c r="N1739" s="70" t="s">
        <v>67</v>
      </c>
      <c r="O1739" s="70">
        <v>0</v>
      </c>
      <c r="P1739" s="70" t="s">
        <v>2277</v>
      </c>
      <c r="Q1739" s="70" t="s">
        <v>2278</v>
      </c>
      <c r="R1739" s="66"/>
      <c r="S1739" s="67"/>
    </row>
    <row r="1740" spans="2:19" x14ac:dyDescent="0.3">
      <c r="B1740" s="66" t="s">
        <v>2279</v>
      </c>
      <c r="C1740" s="67" t="s">
        <v>2280</v>
      </c>
      <c r="D1740" s="68" t="s">
        <v>65</v>
      </c>
      <c r="E1740" s="68" t="s">
        <v>64</v>
      </c>
      <c r="F1740" s="69">
        <v>2930678481103</v>
      </c>
      <c r="G1740" s="68" t="s">
        <v>64</v>
      </c>
      <c r="H1740" s="68" t="s">
        <v>64</v>
      </c>
      <c r="I1740" s="68" t="s">
        <v>65</v>
      </c>
      <c r="J1740" s="68" t="s">
        <v>66</v>
      </c>
      <c r="K1740" s="70">
        <v>0</v>
      </c>
      <c r="L1740" s="70">
        <v>0</v>
      </c>
      <c r="M1740" s="70">
        <v>0</v>
      </c>
      <c r="N1740" s="70" t="s">
        <v>67</v>
      </c>
      <c r="O1740" s="70">
        <v>0</v>
      </c>
      <c r="P1740" s="70" t="s">
        <v>2277</v>
      </c>
      <c r="Q1740" s="70" t="s">
        <v>2278</v>
      </c>
      <c r="R1740" s="66"/>
      <c r="S1740" s="67"/>
    </row>
    <row r="1741" spans="2:19" x14ac:dyDescent="0.3">
      <c r="B1741" s="66" t="s">
        <v>340</v>
      </c>
      <c r="C1741" s="67" t="s">
        <v>2281</v>
      </c>
      <c r="D1741" s="68" t="s">
        <v>65</v>
      </c>
      <c r="E1741" s="68" t="s">
        <v>64</v>
      </c>
      <c r="F1741" s="69">
        <v>2181211481104</v>
      </c>
      <c r="G1741" s="68" t="s">
        <v>64</v>
      </c>
      <c r="H1741" s="68" t="s">
        <v>65</v>
      </c>
      <c r="I1741" s="68" t="s">
        <v>66</v>
      </c>
      <c r="J1741" s="68" t="s">
        <v>66</v>
      </c>
      <c r="K1741" s="70">
        <v>0</v>
      </c>
      <c r="L1741" s="70">
        <v>0</v>
      </c>
      <c r="M1741" s="70">
        <v>0</v>
      </c>
      <c r="N1741" s="70" t="s">
        <v>67</v>
      </c>
      <c r="O1741" s="70">
        <v>0</v>
      </c>
      <c r="P1741" s="70" t="s">
        <v>2277</v>
      </c>
      <c r="Q1741" s="70" t="s">
        <v>2278</v>
      </c>
      <c r="R1741" s="66"/>
      <c r="S1741" s="67"/>
    </row>
    <row r="1742" spans="2:19" x14ac:dyDescent="0.3">
      <c r="B1742" s="66" t="s">
        <v>2282</v>
      </c>
      <c r="C1742" s="67" t="s">
        <v>2039</v>
      </c>
      <c r="D1742" s="68" t="s">
        <v>65</v>
      </c>
      <c r="E1742" s="68" t="s">
        <v>64</v>
      </c>
      <c r="F1742" s="69">
        <v>1893690861101</v>
      </c>
      <c r="G1742" s="68" t="s">
        <v>64</v>
      </c>
      <c r="H1742" s="68" t="s">
        <v>65</v>
      </c>
      <c r="I1742" s="68" t="s">
        <v>66</v>
      </c>
      <c r="J1742" s="68" t="s">
        <v>66</v>
      </c>
      <c r="K1742" s="70">
        <v>0</v>
      </c>
      <c r="L1742" s="70">
        <v>0</v>
      </c>
      <c r="M1742" s="70">
        <v>0</v>
      </c>
      <c r="N1742" s="70" t="s">
        <v>67</v>
      </c>
      <c r="O1742" s="70">
        <v>0</v>
      </c>
      <c r="P1742" s="70" t="s">
        <v>2277</v>
      </c>
      <c r="Q1742" s="70" t="s">
        <v>2278</v>
      </c>
      <c r="R1742" s="66"/>
      <c r="S1742" s="67"/>
    </row>
    <row r="1743" spans="2:19" x14ac:dyDescent="0.3">
      <c r="B1743" s="66" t="s">
        <v>2283</v>
      </c>
      <c r="C1743" s="67" t="s">
        <v>2284</v>
      </c>
      <c r="D1743" s="68" t="s">
        <v>65</v>
      </c>
      <c r="E1743" s="68" t="s">
        <v>64</v>
      </c>
      <c r="F1743" s="69">
        <v>2250045500919</v>
      </c>
      <c r="G1743" s="68" t="s">
        <v>64</v>
      </c>
      <c r="H1743" s="68" t="s">
        <v>65</v>
      </c>
      <c r="I1743" s="68" t="s">
        <v>66</v>
      </c>
      <c r="J1743" s="68" t="s">
        <v>66</v>
      </c>
      <c r="K1743" s="70">
        <v>0</v>
      </c>
      <c r="L1743" s="70">
        <v>0</v>
      </c>
      <c r="M1743" s="70">
        <v>0</v>
      </c>
      <c r="N1743" s="70" t="s">
        <v>67</v>
      </c>
      <c r="O1743" s="70">
        <v>0</v>
      </c>
      <c r="P1743" s="70" t="s">
        <v>2277</v>
      </c>
      <c r="Q1743" s="70" t="s">
        <v>2278</v>
      </c>
      <c r="R1743" s="66"/>
      <c r="S1743" s="67"/>
    </row>
    <row r="1744" spans="2:19" x14ac:dyDescent="0.3">
      <c r="B1744" s="66" t="s">
        <v>2285</v>
      </c>
      <c r="C1744" s="67" t="s">
        <v>165</v>
      </c>
      <c r="D1744" s="68" t="s">
        <v>65</v>
      </c>
      <c r="E1744" s="68" t="s">
        <v>64</v>
      </c>
      <c r="F1744" s="69">
        <v>3292812401105</v>
      </c>
      <c r="G1744" s="68" t="s">
        <v>64</v>
      </c>
      <c r="H1744" s="68" t="s">
        <v>65</v>
      </c>
      <c r="I1744" s="68" t="s">
        <v>66</v>
      </c>
      <c r="J1744" s="68" t="s">
        <v>66</v>
      </c>
      <c r="K1744" s="70">
        <v>0</v>
      </c>
      <c r="L1744" s="70">
        <v>0</v>
      </c>
      <c r="M1744" s="70" t="s">
        <v>67</v>
      </c>
      <c r="N1744" s="70">
        <v>0</v>
      </c>
      <c r="O1744" s="70">
        <v>0</v>
      </c>
      <c r="P1744" s="70" t="s">
        <v>2277</v>
      </c>
      <c r="Q1744" s="70" t="s">
        <v>2278</v>
      </c>
      <c r="R1744" s="66"/>
      <c r="S1744" s="67"/>
    </row>
    <row r="1745" spans="2:19" x14ac:dyDescent="0.3">
      <c r="B1745" s="66" t="s">
        <v>2286</v>
      </c>
      <c r="C1745" s="67" t="s">
        <v>312</v>
      </c>
      <c r="D1745" s="68" t="s">
        <v>65</v>
      </c>
      <c r="E1745" s="68" t="s">
        <v>64</v>
      </c>
      <c r="F1745" s="69">
        <v>2054012361101</v>
      </c>
      <c r="G1745" s="68" t="s">
        <v>64</v>
      </c>
      <c r="H1745" s="68" t="s">
        <v>65</v>
      </c>
      <c r="I1745" s="68" t="s">
        <v>66</v>
      </c>
      <c r="J1745" s="68" t="s">
        <v>66</v>
      </c>
      <c r="K1745" s="70">
        <v>0</v>
      </c>
      <c r="L1745" s="70">
        <v>0</v>
      </c>
      <c r="M1745" s="70" t="s">
        <v>67</v>
      </c>
      <c r="N1745" s="70">
        <v>0</v>
      </c>
      <c r="O1745" s="70">
        <v>0</v>
      </c>
      <c r="P1745" s="70" t="s">
        <v>2277</v>
      </c>
      <c r="Q1745" s="70" t="s">
        <v>2278</v>
      </c>
      <c r="R1745" s="66"/>
      <c r="S1745" s="67"/>
    </row>
    <row r="1746" spans="2:19" x14ac:dyDescent="0.3">
      <c r="B1746" s="66" t="s">
        <v>2287</v>
      </c>
      <c r="C1746" s="67" t="s">
        <v>192</v>
      </c>
      <c r="D1746" s="68" t="s">
        <v>65</v>
      </c>
      <c r="E1746" s="68" t="s">
        <v>64</v>
      </c>
      <c r="F1746" s="69">
        <v>1822221521104</v>
      </c>
      <c r="G1746" s="68" t="s">
        <v>64</v>
      </c>
      <c r="H1746" s="68" t="s">
        <v>65</v>
      </c>
      <c r="I1746" s="68" t="s">
        <v>66</v>
      </c>
      <c r="J1746" s="68" t="s">
        <v>66</v>
      </c>
      <c r="K1746" s="70">
        <v>0</v>
      </c>
      <c r="L1746" s="70">
        <v>0</v>
      </c>
      <c r="M1746" s="70" t="s">
        <v>67</v>
      </c>
      <c r="N1746" s="70">
        <v>0</v>
      </c>
      <c r="O1746" s="70">
        <v>0</v>
      </c>
      <c r="P1746" s="70" t="s">
        <v>2277</v>
      </c>
      <c r="Q1746" s="70" t="s">
        <v>2278</v>
      </c>
      <c r="R1746" s="66"/>
      <c r="S1746" s="67"/>
    </row>
    <row r="1747" spans="2:19" x14ac:dyDescent="0.3">
      <c r="B1747" s="66" t="s">
        <v>530</v>
      </c>
      <c r="C1747" s="67" t="s">
        <v>444</v>
      </c>
      <c r="D1747" s="68" t="s">
        <v>65</v>
      </c>
      <c r="E1747" s="68" t="s">
        <v>64</v>
      </c>
      <c r="F1747" s="69">
        <v>3202814611105</v>
      </c>
      <c r="G1747" s="68" t="s">
        <v>64</v>
      </c>
      <c r="H1747" s="68" t="s">
        <v>65</v>
      </c>
      <c r="I1747" s="68" t="s">
        <v>66</v>
      </c>
      <c r="J1747" s="68" t="s">
        <v>66</v>
      </c>
      <c r="K1747" s="70">
        <v>0</v>
      </c>
      <c r="L1747" s="70">
        <v>0</v>
      </c>
      <c r="M1747" s="70" t="s">
        <v>67</v>
      </c>
      <c r="N1747" s="70">
        <v>0</v>
      </c>
      <c r="O1747" s="70">
        <v>0</v>
      </c>
      <c r="P1747" s="70" t="s">
        <v>2277</v>
      </c>
      <c r="Q1747" s="70" t="s">
        <v>2278</v>
      </c>
      <c r="R1747" s="66"/>
      <c r="S1747" s="67"/>
    </row>
    <row r="1748" spans="2:19" x14ac:dyDescent="0.3">
      <c r="B1748" s="66" t="s">
        <v>469</v>
      </c>
      <c r="C1748" s="67" t="s">
        <v>2288</v>
      </c>
      <c r="D1748" s="68" t="s">
        <v>65</v>
      </c>
      <c r="E1748" s="68" t="s">
        <v>64</v>
      </c>
      <c r="F1748" s="69">
        <v>3292333191101</v>
      </c>
      <c r="G1748" s="68" t="s">
        <v>64</v>
      </c>
      <c r="H1748" s="68" t="s">
        <v>65</v>
      </c>
      <c r="I1748" s="68" t="s">
        <v>66</v>
      </c>
      <c r="J1748" s="68" t="s">
        <v>66</v>
      </c>
      <c r="K1748" s="70">
        <v>0</v>
      </c>
      <c r="L1748" s="70">
        <v>0</v>
      </c>
      <c r="M1748" s="70" t="s">
        <v>67</v>
      </c>
      <c r="N1748" s="70">
        <v>0</v>
      </c>
      <c r="O1748" s="70">
        <v>0</v>
      </c>
      <c r="P1748" s="70" t="s">
        <v>2277</v>
      </c>
      <c r="Q1748" s="70" t="s">
        <v>2278</v>
      </c>
      <c r="R1748" s="66"/>
      <c r="S1748" s="67"/>
    </row>
    <row r="1749" spans="2:19" x14ac:dyDescent="0.3">
      <c r="B1749" s="66" t="s">
        <v>123</v>
      </c>
      <c r="C1749" s="67" t="s">
        <v>2289</v>
      </c>
      <c r="D1749" s="68" t="s">
        <v>64</v>
      </c>
      <c r="E1749" s="68" t="s">
        <v>65</v>
      </c>
      <c r="F1749" s="69">
        <v>1974994651104</v>
      </c>
      <c r="G1749" s="68" t="s">
        <v>64</v>
      </c>
      <c r="H1749" s="68" t="s">
        <v>65</v>
      </c>
      <c r="I1749" s="68" t="s">
        <v>66</v>
      </c>
      <c r="J1749" s="68" t="s">
        <v>66</v>
      </c>
      <c r="K1749" s="70">
        <v>0</v>
      </c>
      <c r="L1749" s="70">
        <v>0</v>
      </c>
      <c r="M1749" s="70" t="s">
        <v>67</v>
      </c>
      <c r="N1749" s="70">
        <v>0</v>
      </c>
      <c r="O1749" s="70">
        <v>0</v>
      </c>
      <c r="P1749" s="70" t="s">
        <v>2277</v>
      </c>
      <c r="Q1749" s="70" t="s">
        <v>2278</v>
      </c>
      <c r="R1749" s="66"/>
      <c r="S1749" s="67"/>
    </row>
    <row r="1750" spans="2:19" x14ac:dyDescent="0.3">
      <c r="B1750" s="66" t="s">
        <v>1935</v>
      </c>
      <c r="C1750" s="67" t="s">
        <v>2290</v>
      </c>
      <c r="D1750" s="68" t="s">
        <v>64</v>
      </c>
      <c r="E1750" s="68" t="s">
        <v>65</v>
      </c>
      <c r="F1750" s="69">
        <v>2588246541104</v>
      </c>
      <c r="G1750" s="68" t="s">
        <v>64</v>
      </c>
      <c r="H1750" s="68" t="s">
        <v>65</v>
      </c>
      <c r="I1750" s="68" t="s">
        <v>66</v>
      </c>
      <c r="J1750" s="68" t="s">
        <v>66</v>
      </c>
      <c r="K1750" s="70">
        <v>0</v>
      </c>
      <c r="L1750" s="70">
        <v>0</v>
      </c>
      <c r="M1750" s="70" t="s">
        <v>67</v>
      </c>
      <c r="N1750" s="70">
        <v>0</v>
      </c>
      <c r="O1750" s="70">
        <v>0</v>
      </c>
      <c r="P1750" s="70" t="s">
        <v>2277</v>
      </c>
      <c r="Q1750" s="70" t="s">
        <v>2278</v>
      </c>
      <c r="R1750" s="66"/>
      <c r="S1750" s="67"/>
    </row>
    <row r="1751" spans="2:19" x14ac:dyDescent="0.3">
      <c r="B1751" s="66" t="s">
        <v>123</v>
      </c>
      <c r="C1751" s="67" t="s">
        <v>2291</v>
      </c>
      <c r="D1751" s="68" t="s">
        <v>64</v>
      </c>
      <c r="E1751" s="68" t="s">
        <v>65</v>
      </c>
      <c r="F1751" s="69">
        <v>2327545781101</v>
      </c>
      <c r="G1751" s="68" t="s">
        <v>64</v>
      </c>
      <c r="H1751" s="68" t="s">
        <v>64</v>
      </c>
      <c r="I1751" s="68" t="s">
        <v>65</v>
      </c>
      <c r="J1751" s="68" t="s">
        <v>66</v>
      </c>
      <c r="K1751" s="70">
        <v>0</v>
      </c>
      <c r="L1751" s="70">
        <v>0</v>
      </c>
      <c r="M1751" s="70" t="s">
        <v>67</v>
      </c>
      <c r="N1751" s="70">
        <v>0</v>
      </c>
      <c r="O1751" s="70">
        <v>0</v>
      </c>
      <c r="P1751" s="70" t="s">
        <v>2277</v>
      </c>
      <c r="Q1751" s="70" t="s">
        <v>2278</v>
      </c>
      <c r="R1751" s="66"/>
      <c r="S1751" s="67"/>
    </row>
    <row r="1752" spans="2:19" x14ac:dyDescent="0.3">
      <c r="B1752" s="66" t="s">
        <v>1520</v>
      </c>
      <c r="C1752" s="67" t="s">
        <v>173</v>
      </c>
      <c r="D1752" s="68" t="s">
        <v>64</v>
      </c>
      <c r="E1752" s="68" t="s">
        <v>65</v>
      </c>
      <c r="F1752" s="69">
        <v>2098670271104</v>
      </c>
      <c r="G1752" s="68" t="s">
        <v>64</v>
      </c>
      <c r="H1752" s="68" t="s">
        <v>65</v>
      </c>
      <c r="I1752" s="68" t="s">
        <v>66</v>
      </c>
      <c r="J1752" s="68" t="s">
        <v>66</v>
      </c>
      <c r="K1752" s="70">
        <v>0</v>
      </c>
      <c r="L1752" s="70">
        <v>0</v>
      </c>
      <c r="M1752" s="70" t="s">
        <v>67</v>
      </c>
      <c r="N1752" s="70">
        <v>0</v>
      </c>
      <c r="O1752" s="70">
        <v>0</v>
      </c>
      <c r="P1752" s="70" t="s">
        <v>2277</v>
      </c>
      <c r="Q1752" s="70" t="s">
        <v>2278</v>
      </c>
      <c r="R1752" s="66"/>
      <c r="S1752" s="67"/>
    </row>
    <row r="1753" spans="2:19" x14ac:dyDescent="0.3">
      <c r="B1753" s="66" t="s">
        <v>189</v>
      </c>
      <c r="C1753" s="67" t="s">
        <v>2292</v>
      </c>
      <c r="D1753" s="68" t="s">
        <v>64</v>
      </c>
      <c r="E1753" s="68" t="s">
        <v>65</v>
      </c>
      <c r="F1753" s="69">
        <v>3242208531104</v>
      </c>
      <c r="G1753" s="68" t="s">
        <v>64</v>
      </c>
      <c r="H1753" s="68" t="s">
        <v>65</v>
      </c>
      <c r="I1753" s="68" t="s">
        <v>66</v>
      </c>
      <c r="J1753" s="68" t="s">
        <v>66</v>
      </c>
      <c r="K1753" s="70">
        <v>0</v>
      </c>
      <c r="L1753" s="70">
        <v>0</v>
      </c>
      <c r="M1753" s="70" t="s">
        <v>67</v>
      </c>
      <c r="N1753" s="70">
        <v>0</v>
      </c>
      <c r="O1753" s="70">
        <v>0</v>
      </c>
      <c r="P1753" s="70" t="s">
        <v>2277</v>
      </c>
      <c r="Q1753" s="70" t="s">
        <v>2278</v>
      </c>
      <c r="R1753" s="66"/>
      <c r="S1753" s="67"/>
    </row>
    <row r="1754" spans="2:19" x14ac:dyDescent="0.3">
      <c r="B1754" s="66" t="s">
        <v>1506</v>
      </c>
      <c r="C1754" s="67" t="s">
        <v>2293</v>
      </c>
      <c r="D1754" s="68" t="s">
        <v>64</v>
      </c>
      <c r="E1754" s="68" t="s">
        <v>65</v>
      </c>
      <c r="F1754" s="69">
        <v>2052157501104</v>
      </c>
      <c r="G1754" s="68" t="s">
        <v>64</v>
      </c>
      <c r="H1754" s="68" t="s">
        <v>65</v>
      </c>
      <c r="I1754" s="68" t="s">
        <v>66</v>
      </c>
      <c r="J1754" s="68" t="s">
        <v>66</v>
      </c>
      <c r="K1754" s="70">
        <v>0</v>
      </c>
      <c r="L1754" s="70">
        <v>0</v>
      </c>
      <c r="M1754" s="70" t="s">
        <v>67</v>
      </c>
      <c r="N1754" s="70">
        <v>0</v>
      </c>
      <c r="O1754" s="70">
        <v>0</v>
      </c>
      <c r="P1754" s="70" t="s">
        <v>2277</v>
      </c>
      <c r="Q1754" s="70" t="s">
        <v>2278</v>
      </c>
      <c r="R1754" s="66"/>
      <c r="S1754" s="67"/>
    </row>
    <row r="1755" spans="2:19" x14ac:dyDescent="0.3">
      <c r="B1755" s="66" t="s">
        <v>2294</v>
      </c>
      <c r="C1755" s="67" t="s">
        <v>2295</v>
      </c>
      <c r="D1755" s="68" t="s">
        <v>64</v>
      </c>
      <c r="E1755" s="68" t="s">
        <v>65</v>
      </c>
      <c r="F1755" s="69">
        <v>1925703741108</v>
      </c>
      <c r="G1755" s="68" t="s">
        <v>64</v>
      </c>
      <c r="H1755" s="68" t="s">
        <v>65</v>
      </c>
      <c r="I1755" s="68" t="s">
        <v>66</v>
      </c>
      <c r="J1755" s="68" t="s">
        <v>66</v>
      </c>
      <c r="K1755" s="70">
        <v>0</v>
      </c>
      <c r="L1755" s="70">
        <v>0</v>
      </c>
      <c r="M1755" s="70" t="s">
        <v>67</v>
      </c>
      <c r="N1755" s="70">
        <v>0</v>
      </c>
      <c r="O1755" s="70">
        <v>0</v>
      </c>
      <c r="P1755" s="70" t="s">
        <v>2277</v>
      </c>
      <c r="Q1755" s="70" t="s">
        <v>2278</v>
      </c>
      <c r="R1755" s="66"/>
      <c r="S1755" s="67"/>
    </row>
    <row r="1756" spans="2:19" x14ac:dyDescent="0.3">
      <c r="B1756" s="66" t="s">
        <v>427</v>
      </c>
      <c r="C1756" s="67" t="s">
        <v>2216</v>
      </c>
      <c r="D1756" s="68" t="s">
        <v>64</v>
      </c>
      <c r="E1756" s="68" t="s">
        <v>65</v>
      </c>
      <c r="F1756" s="69">
        <v>1740429651103</v>
      </c>
      <c r="G1756" s="68" t="s">
        <v>64</v>
      </c>
      <c r="H1756" s="68" t="s">
        <v>65</v>
      </c>
      <c r="I1756" s="68" t="s">
        <v>66</v>
      </c>
      <c r="J1756" s="68" t="s">
        <v>66</v>
      </c>
      <c r="K1756" s="70">
        <v>0</v>
      </c>
      <c r="L1756" s="70">
        <v>0</v>
      </c>
      <c r="M1756" s="70" t="s">
        <v>67</v>
      </c>
      <c r="N1756" s="70">
        <v>0</v>
      </c>
      <c r="O1756" s="70">
        <v>0</v>
      </c>
      <c r="P1756" s="70" t="s">
        <v>2277</v>
      </c>
      <c r="Q1756" s="70" t="s">
        <v>2278</v>
      </c>
      <c r="R1756" s="66"/>
      <c r="S1756" s="67"/>
    </row>
    <row r="1757" spans="2:19" x14ac:dyDescent="0.3">
      <c r="B1757" s="66" t="s">
        <v>2296</v>
      </c>
      <c r="C1757" s="67" t="s">
        <v>2224</v>
      </c>
      <c r="D1757" s="68" t="s">
        <v>64</v>
      </c>
      <c r="E1757" s="68" t="s">
        <v>65</v>
      </c>
      <c r="F1757" s="69">
        <v>3792270411104</v>
      </c>
      <c r="G1757" s="68" t="s">
        <v>64</v>
      </c>
      <c r="H1757" s="68" t="s">
        <v>65</v>
      </c>
      <c r="I1757" s="68" t="s">
        <v>66</v>
      </c>
      <c r="J1757" s="68" t="s">
        <v>66</v>
      </c>
      <c r="K1757" s="70">
        <v>0</v>
      </c>
      <c r="L1757" s="70">
        <v>0</v>
      </c>
      <c r="M1757" s="70" t="s">
        <v>67</v>
      </c>
      <c r="N1757" s="70">
        <v>0</v>
      </c>
      <c r="O1757" s="70">
        <v>0</v>
      </c>
      <c r="P1757" s="70" t="s">
        <v>2277</v>
      </c>
      <c r="Q1757" s="70" t="s">
        <v>2278</v>
      </c>
      <c r="R1757" s="66"/>
      <c r="S1757" s="67"/>
    </row>
    <row r="1758" spans="2:19" x14ac:dyDescent="0.3">
      <c r="B1758" s="66" t="s">
        <v>2297</v>
      </c>
      <c r="C1758" s="67" t="s">
        <v>2298</v>
      </c>
      <c r="D1758" s="68" t="s">
        <v>64</v>
      </c>
      <c r="E1758" s="68" t="s">
        <v>65</v>
      </c>
      <c r="F1758" s="69">
        <v>2344089281104</v>
      </c>
      <c r="G1758" s="68" t="s">
        <v>64</v>
      </c>
      <c r="H1758" s="68" t="s">
        <v>65</v>
      </c>
      <c r="I1758" s="68" t="s">
        <v>66</v>
      </c>
      <c r="J1758" s="68" t="s">
        <v>66</v>
      </c>
      <c r="K1758" s="70">
        <v>0</v>
      </c>
      <c r="L1758" s="70">
        <v>0</v>
      </c>
      <c r="M1758" s="70" t="s">
        <v>67</v>
      </c>
      <c r="N1758" s="70">
        <v>0</v>
      </c>
      <c r="O1758" s="70">
        <v>0</v>
      </c>
      <c r="P1758" s="70" t="s">
        <v>2277</v>
      </c>
      <c r="Q1758" s="70" t="s">
        <v>2278</v>
      </c>
      <c r="R1758" s="66"/>
      <c r="S1758" s="67"/>
    </row>
    <row r="1761" spans="2:19" ht="15.6" x14ac:dyDescent="0.3">
      <c r="B1761" s="383" t="s">
        <v>0</v>
      </c>
      <c r="C1761" s="383"/>
      <c r="D1761" s="383"/>
      <c r="E1761" s="383"/>
      <c r="F1761" s="383"/>
      <c r="G1761" s="383"/>
      <c r="H1761" s="383"/>
      <c r="I1761" s="383"/>
      <c r="J1761" s="383"/>
      <c r="K1761" s="383"/>
      <c r="L1761" s="383"/>
      <c r="M1761" s="383"/>
      <c r="N1761" s="383"/>
      <c r="O1761" s="383"/>
      <c r="P1761" s="383"/>
    </row>
    <row r="1762" spans="2:19" x14ac:dyDescent="0.3">
      <c r="B1762" s="2" t="s">
        <v>1</v>
      </c>
      <c r="C1762" s="384"/>
      <c r="D1762" s="384"/>
      <c r="E1762" s="384"/>
      <c r="F1762" s="384"/>
      <c r="G1762" s="384"/>
      <c r="H1762" s="384"/>
      <c r="I1762" s="384"/>
      <c r="J1762" s="384"/>
      <c r="K1762" s="384"/>
      <c r="L1762" s="384"/>
      <c r="M1762" s="384"/>
      <c r="N1762" s="384"/>
      <c r="O1762" s="384"/>
      <c r="P1762" s="3"/>
    </row>
    <row r="1763" spans="2:19" x14ac:dyDescent="0.3">
      <c r="B1763" s="4"/>
      <c r="C1763" s="5"/>
      <c r="D1763" s="5"/>
      <c r="E1763" s="5"/>
      <c r="F1763" s="6"/>
      <c r="G1763" s="6"/>
      <c r="H1763" s="6"/>
      <c r="I1763" s="6"/>
      <c r="J1763" s="5"/>
      <c r="K1763" s="5"/>
      <c r="L1763" s="5"/>
      <c r="M1763" s="5"/>
      <c r="N1763" s="5"/>
      <c r="O1763" s="5"/>
      <c r="P1763" s="7"/>
    </row>
    <row r="1764" spans="2:19" x14ac:dyDescent="0.3">
      <c r="B1764" s="2" t="s">
        <v>3</v>
      </c>
      <c r="C1764" s="384"/>
      <c r="D1764" s="384"/>
      <c r="E1764" s="384"/>
      <c r="F1764" s="384"/>
      <c r="G1764" s="384"/>
      <c r="H1764" s="384"/>
      <c r="I1764" s="384"/>
      <c r="J1764" s="384"/>
      <c r="K1764" s="384"/>
      <c r="L1764" s="384"/>
      <c r="M1764" s="384"/>
      <c r="N1764" s="384"/>
      <c r="O1764" s="384"/>
      <c r="P1764" s="3"/>
    </row>
    <row r="1765" spans="2:19" ht="15" thickBot="1" x14ac:dyDescent="0.35">
      <c r="B1765" s="385" t="s">
        <v>5</v>
      </c>
      <c r="C1765" s="385"/>
      <c r="D1765" s="385"/>
      <c r="E1765" s="385"/>
      <c r="F1765" s="385"/>
      <c r="G1765" s="385"/>
      <c r="H1765" s="385"/>
      <c r="I1765" s="385"/>
      <c r="J1765" s="385"/>
      <c r="K1765" s="385"/>
      <c r="L1765" s="385"/>
      <c r="M1765" s="385"/>
      <c r="N1765" s="385"/>
      <c r="O1765" s="385"/>
      <c r="P1765" s="9"/>
    </row>
    <row r="1766" spans="2:19" ht="15" thickBot="1" x14ac:dyDescent="0.35">
      <c r="B1766" s="386" t="s">
        <v>6</v>
      </c>
      <c r="C1766" s="387"/>
      <c r="D1766" s="387"/>
      <c r="E1766" s="387"/>
      <c r="F1766" s="387"/>
      <c r="G1766" s="388"/>
      <c r="H1766" s="386" t="s">
        <v>7</v>
      </c>
      <c r="I1766" s="387"/>
      <c r="J1766" s="388"/>
      <c r="K1766" s="389" t="s">
        <v>8</v>
      </c>
      <c r="L1766" s="390"/>
      <c r="M1766" s="390"/>
      <c r="N1766" s="389" t="s">
        <v>9</v>
      </c>
      <c r="O1766" s="391"/>
      <c r="P1766" s="9"/>
    </row>
    <row r="1767" spans="2:19" ht="40.200000000000003" thickBot="1" x14ac:dyDescent="0.35">
      <c r="B1767" s="12" t="s">
        <v>10</v>
      </c>
      <c r="C1767" s="13" t="s">
        <v>11</v>
      </c>
      <c r="D1767" s="13" t="s">
        <v>12</v>
      </c>
      <c r="E1767" s="13" t="s">
        <v>13</v>
      </c>
      <c r="F1767" s="13" t="s">
        <v>14</v>
      </c>
      <c r="G1767" s="14" t="s">
        <v>15</v>
      </c>
      <c r="H1767" s="12" t="s">
        <v>16</v>
      </c>
      <c r="I1767" s="15" t="s">
        <v>17</v>
      </c>
      <c r="J1767" s="14" t="s">
        <v>18</v>
      </c>
      <c r="K1767" s="16" t="s">
        <v>19</v>
      </c>
      <c r="L1767" s="17" t="s">
        <v>20</v>
      </c>
      <c r="M1767" s="18" t="s">
        <v>21</v>
      </c>
      <c r="N1767" s="392" t="s">
        <v>22</v>
      </c>
      <c r="O1767" s="393"/>
      <c r="P1767" s="20"/>
    </row>
    <row r="1768" spans="2:19" x14ac:dyDescent="0.3">
      <c r="B1768" s="21">
        <v>13</v>
      </c>
      <c r="C1768" s="22"/>
      <c r="D1768" s="22"/>
      <c r="E1768" s="23" t="s">
        <v>23</v>
      </c>
      <c r="F1768" s="24"/>
      <c r="G1768" s="25" t="s">
        <v>24</v>
      </c>
      <c r="H1768" s="26" t="s">
        <v>2299</v>
      </c>
      <c r="I1768" s="27" t="s">
        <v>2300</v>
      </c>
      <c r="J1768" s="28">
        <v>297447.51</v>
      </c>
      <c r="K1768" s="29">
        <v>1435000</v>
      </c>
      <c r="L1768" s="29">
        <v>1506660</v>
      </c>
      <c r="M1768" s="29">
        <v>72543</v>
      </c>
      <c r="N1768" s="394"/>
      <c r="O1768" s="395"/>
      <c r="P1768" s="30"/>
    </row>
    <row r="1769" spans="2:19" x14ac:dyDescent="0.3">
      <c r="B1769" s="31"/>
      <c r="C1769" s="32"/>
      <c r="D1769" s="32"/>
      <c r="E1769" s="23"/>
      <c r="F1769" s="24"/>
      <c r="G1769" s="25"/>
      <c r="H1769" s="26"/>
      <c r="I1769" s="27"/>
      <c r="J1769" s="28"/>
      <c r="K1769" s="33"/>
      <c r="L1769" s="34"/>
      <c r="M1769" s="35"/>
      <c r="N1769" s="381"/>
      <c r="O1769" s="382"/>
      <c r="P1769" s="30"/>
    </row>
    <row r="1770" spans="2:19" x14ac:dyDescent="0.3">
      <c r="B1770" s="31"/>
      <c r="C1770" s="32"/>
      <c r="D1770" s="32"/>
      <c r="E1770" s="23"/>
      <c r="F1770" s="24"/>
      <c r="G1770" s="25"/>
      <c r="H1770" s="26"/>
      <c r="I1770" s="27"/>
      <c r="J1770" s="28"/>
      <c r="K1770" s="33"/>
      <c r="L1770" s="34"/>
      <c r="M1770" s="35"/>
      <c r="N1770" s="381"/>
      <c r="O1770" s="382"/>
      <c r="P1770" s="30"/>
    </row>
    <row r="1771" spans="2:19" x14ac:dyDescent="0.3">
      <c r="B1771" s="31"/>
      <c r="C1771" s="32"/>
      <c r="D1771" s="32"/>
      <c r="E1771" s="23"/>
      <c r="F1771" s="24"/>
      <c r="G1771" s="25"/>
      <c r="H1771" s="26"/>
      <c r="I1771" s="27"/>
      <c r="J1771" s="28"/>
      <c r="K1771" s="33"/>
      <c r="L1771" s="34"/>
      <c r="M1771" s="35"/>
      <c r="N1771" s="381"/>
      <c r="O1771" s="382"/>
      <c r="P1771" s="30"/>
    </row>
    <row r="1772" spans="2:19" x14ac:dyDescent="0.3">
      <c r="B1772" s="31"/>
      <c r="C1772" s="32"/>
      <c r="D1772" s="32"/>
      <c r="E1772" s="36"/>
      <c r="F1772" s="37"/>
      <c r="G1772" s="38"/>
      <c r="H1772" s="39"/>
      <c r="I1772" s="40"/>
      <c r="J1772" s="41"/>
      <c r="K1772" s="42"/>
      <c r="L1772" s="43"/>
      <c r="M1772" s="44"/>
      <c r="N1772" s="381"/>
      <c r="O1772" s="382"/>
      <c r="P1772" s="30"/>
    </row>
    <row r="1773" spans="2:19" ht="15" thickBot="1" x14ac:dyDescent="0.35">
      <c r="B1773" s="45"/>
      <c r="C1773" s="46"/>
      <c r="D1773" s="46"/>
      <c r="E1773" s="47"/>
      <c r="F1773" s="48"/>
      <c r="G1773" s="49"/>
      <c r="H1773" s="50"/>
      <c r="I1773" s="51"/>
      <c r="J1773" s="52"/>
      <c r="K1773" s="53"/>
      <c r="L1773" s="54"/>
      <c r="M1773" s="55"/>
      <c r="N1773" s="396"/>
      <c r="O1773" s="397"/>
      <c r="P1773" s="30"/>
    </row>
    <row r="1776" spans="2:19" x14ac:dyDescent="0.3">
      <c r="B1776" s="58"/>
      <c r="C1776" s="398" t="s">
        <v>26</v>
      </c>
      <c r="D1776" s="398"/>
      <c r="E1776" s="398"/>
      <c r="F1776" s="398"/>
      <c r="G1776" s="398"/>
      <c r="H1776" s="398"/>
      <c r="I1776" s="398"/>
      <c r="J1776" s="398"/>
      <c r="K1776" s="398"/>
      <c r="L1776" s="398"/>
      <c r="M1776" s="398"/>
      <c r="N1776" s="398"/>
      <c r="O1776" s="398"/>
      <c r="P1776" s="398"/>
      <c r="Q1776" s="398"/>
      <c r="R1776" s="58"/>
      <c r="S1776" s="89"/>
    </row>
    <row r="1777" spans="2:19" ht="15" thickBot="1" x14ac:dyDescent="0.35">
      <c r="B1777" s="399" t="s">
        <v>27</v>
      </c>
      <c r="C1777" s="399"/>
      <c r="D1777" s="399"/>
      <c r="E1777" s="399"/>
      <c r="F1777" s="399"/>
      <c r="G1777" s="399"/>
      <c r="H1777" s="399"/>
      <c r="I1777" s="399"/>
      <c r="J1777" s="399"/>
      <c r="K1777" s="399"/>
      <c r="L1777" s="399"/>
      <c r="M1777" s="399"/>
      <c r="N1777" s="399"/>
      <c r="O1777" s="399"/>
      <c r="P1777" s="399"/>
      <c r="Q1777" s="399"/>
      <c r="R1777" s="399"/>
      <c r="S1777" s="399"/>
    </row>
    <row r="1778" spans="2:19" ht="33" customHeight="1" thickBot="1" x14ac:dyDescent="0.35">
      <c r="B1778" s="400" t="s">
        <v>28</v>
      </c>
      <c r="C1778" s="400"/>
      <c r="D1778" s="400"/>
      <c r="E1778" s="400"/>
      <c r="F1778" s="401"/>
      <c r="G1778" s="386" t="s">
        <v>29</v>
      </c>
      <c r="H1778" s="387"/>
      <c r="I1778" s="387"/>
      <c r="J1778" s="388"/>
      <c r="K1778" s="387" t="s">
        <v>30</v>
      </c>
      <c r="L1778" s="387"/>
      <c r="M1778" s="387"/>
      <c r="N1778" s="387"/>
      <c r="O1778" s="388"/>
      <c r="P1778" s="386" t="s">
        <v>31</v>
      </c>
      <c r="Q1778" s="388"/>
      <c r="R1778" s="400"/>
      <c r="S1778" s="400"/>
    </row>
    <row r="1779" spans="2:19" ht="53.4" thickBot="1" x14ac:dyDescent="0.35">
      <c r="B1779" s="402" t="s">
        <v>32</v>
      </c>
      <c r="C1779" s="403"/>
      <c r="D1779" s="59" t="s">
        <v>33</v>
      </c>
      <c r="E1779" s="60" t="s">
        <v>34</v>
      </c>
      <c r="F1779" s="14" t="s">
        <v>35</v>
      </c>
      <c r="G1779" s="12" t="s">
        <v>36</v>
      </c>
      <c r="H1779" s="61" t="s">
        <v>37</v>
      </c>
      <c r="I1779" s="18" t="s">
        <v>38</v>
      </c>
      <c r="J1779" s="14" t="s">
        <v>39</v>
      </c>
      <c r="K1779" s="62" t="s">
        <v>40</v>
      </c>
      <c r="L1779" s="59" t="s">
        <v>41</v>
      </c>
      <c r="M1779" s="59" t="s">
        <v>42</v>
      </c>
      <c r="N1779" s="60" t="s">
        <v>43</v>
      </c>
      <c r="O1779" s="63" t="s">
        <v>44</v>
      </c>
      <c r="P1779" s="64" t="s">
        <v>45</v>
      </c>
      <c r="Q1779" s="65" t="s">
        <v>46</v>
      </c>
      <c r="R1779" s="402"/>
      <c r="S1779" s="403"/>
    </row>
    <row r="1780" spans="2:19" x14ac:dyDescent="0.3">
      <c r="B1780" s="92" t="s">
        <v>1681</v>
      </c>
      <c r="C1780" s="93" t="s">
        <v>198</v>
      </c>
      <c r="D1780" s="94" t="s">
        <v>64</v>
      </c>
      <c r="E1780" s="94" t="s">
        <v>65</v>
      </c>
      <c r="F1780" s="95">
        <v>0</v>
      </c>
      <c r="G1780" s="94" t="s">
        <v>65</v>
      </c>
      <c r="H1780" s="94" t="s">
        <v>64</v>
      </c>
      <c r="I1780" s="94" t="s">
        <v>66</v>
      </c>
      <c r="J1780" s="94" t="s">
        <v>66</v>
      </c>
      <c r="K1780" s="96">
        <v>0</v>
      </c>
      <c r="L1780" s="96">
        <v>0</v>
      </c>
      <c r="M1780" s="96">
        <v>0</v>
      </c>
      <c r="N1780" s="96" t="s">
        <v>65</v>
      </c>
      <c r="O1780" s="96">
        <v>0</v>
      </c>
      <c r="P1780" s="96" t="s">
        <v>68</v>
      </c>
      <c r="Q1780" s="96" t="s">
        <v>68</v>
      </c>
      <c r="R1780" s="92"/>
      <c r="S1780" s="93"/>
    </row>
    <row r="1781" spans="2:19" x14ac:dyDescent="0.3">
      <c r="B1781" s="66" t="s">
        <v>2301</v>
      </c>
      <c r="C1781" s="67" t="s">
        <v>165</v>
      </c>
      <c r="D1781" s="68" t="s">
        <v>64</v>
      </c>
      <c r="E1781" s="68" t="s">
        <v>65</v>
      </c>
      <c r="F1781" s="69">
        <v>0</v>
      </c>
      <c r="G1781" s="68" t="s">
        <v>65</v>
      </c>
      <c r="H1781" s="68" t="s">
        <v>64</v>
      </c>
      <c r="I1781" s="68" t="s">
        <v>66</v>
      </c>
      <c r="J1781" s="68" t="s">
        <v>66</v>
      </c>
      <c r="K1781" s="70">
        <v>0</v>
      </c>
      <c r="L1781" s="70">
        <v>0</v>
      </c>
      <c r="M1781" s="70">
        <v>0</v>
      </c>
      <c r="N1781" s="70" t="s">
        <v>67</v>
      </c>
      <c r="O1781" s="70">
        <v>0</v>
      </c>
      <c r="P1781" s="70" t="s">
        <v>68</v>
      </c>
      <c r="Q1781" s="70" t="s">
        <v>68</v>
      </c>
      <c r="R1781" s="66"/>
      <c r="S1781" s="67"/>
    </row>
    <row r="1782" spans="2:19" x14ac:dyDescent="0.3">
      <c r="B1782" s="66" t="s">
        <v>1822</v>
      </c>
      <c r="C1782" s="67" t="s">
        <v>463</v>
      </c>
      <c r="D1782" s="68" t="s">
        <v>65</v>
      </c>
      <c r="E1782" s="68" t="s">
        <v>64</v>
      </c>
      <c r="F1782" s="69">
        <v>0</v>
      </c>
      <c r="G1782" s="68" t="s">
        <v>64</v>
      </c>
      <c r="H1782" s="68" t="s">
        <v>65</v>
      </c>
      <c r="I1782" s="68" t="s">
        <v>66</v>
      </c>
      <c r="J1782" s="68" t="s">
        <v>66</v>
      </c>
      <c r="K1782" s="70">
        <v>0</v>
      </c>
      <c r="L1782" s="70">
        <v>0</v>
      </c>
      <c r="M1782" s="70">
        <v>0</v>
      </c>
      <c r="N1782" s="70" t="s">
        <v>65</v>
      </c>
      <c r="O1782" s="70">
        <v>0</v>
      </c>
      <c r="P1782" s="70" t="s">
        <v>68</v>
      </c>
      <c r="Q1782" s="70" t="s">
        <v>68</v>
      </c>
      <c r="R1782" s="66"/>
      <c r="S1782" s="67"/>
    </row>
    <row r="1783" spans="2:19" x14ac:dyDescent="0.3">
      <c r="B1783" s="66" t="s">
        <v>2302</v>
      </c>
      <c r="C1783" s="67" t="s">
        <v>540</v>
      </c>
      <c r="D1783" s="68" t="s">
        <v>64</v>
      </c>
      <c r="E1783" s="68" t="s">
        <v>65</v>
      </c>
      <c r="F1783" s="69">
        <v>0</v>
      </c>
      <c r="G1783" s="68" t="s">
        <v>65</v>
      </c>
      <c r="H1783" s="68" t="s">
        <v>64</v>
      </c>
      <c r="I1783" s="68" t="s">
        <v>66</v>
      </c>
      <c r="J1783" s="68" t="s">
        <v>66</v>
      </c>
      <c r="K1783" s="70">
        <v>0</v>
      </c>
      <c r="L1783" s="70">
        <v>0</v>
      </c>
      <c r="M1783" s="70">
        <v>0</v>
      </c>
      <c r="N1783" s="70" t="s">
        <v>67</v>
      </c>
      <c r="O1783" s="70">
        <v>0</v>
      </c>
      <c r="P1783" s="70" t="s">
        <v>68</v>
      </c>
      <c r="Q1783" s="70" t="s">
        <v>68</v>
      </c>
      <c r="R1783" s="66"/>
      <c r="S1783" s="67"/>
    </row>
    <row r="1784" spans="2:19" x14ac:dyDescent="0.3">
      <c r="B1784" s="66" t="s">
        <v>177</v>
      </c>
      <c r="C1784" s="67" t="s">
        <v>2303</v>
      </c>
      <c r="D1784" s="68" t="s">
        <v>64</v>
      </c>
      <c r="E1784" s="68" t="s">
        <v>65</v>
      </c>
      <c r="F1784" s="69">
        <v>0</v>
      </c>
      <c r="G1784" s="68" t="s">
        <v>64</v>
      </c>
      <c r="H1784" s="68" t="s">
        <v>64</v>
      </c>
      <c r="I1784" s="68" t="s">
        <v>65</v>
      </c>
      <c r="J1784" s="68" t="s">
        <v>66</v>
      </c>
      <c r="K1784" s="70">
        <v>0</v>
      </c>
      <c r="L1784" s="70">
        <v>0</v>
      </c>
      <c r="M1784" s="70">
        <v>0</v>
      </c>
      <c r="N1784" s="70" t="s">
        <v>65</v>
      </c>
      <c r="O1784" s="70">
        <v>0</v>
      </c>
      <c r="P1784" s="70" t="s">
        <v>68</v>
      </c>
      <c r="Q1784" s="70" t="s">
        <v>68</v>
      </c>
      <c r="R1784" s="66"/>
      <c r="S1784" s="67"/>
    </row>
    <row r="1785" spans="2:19" x14ac:dyDescent="0.3">
      <c r="B1785" s="66" t="s">
        <v>2304</v>
      </c>
      <c r="C1785" s="67" t="s">
        <v>2305</v>
      </c>
      <c r="D1785" s="68" t="s">
        <v>65</v>
      </c>
      <c r="E1785" s="68" t="s">
        <v>64</v>
      </c>
      <c r="F1785" s="69">
        <v>0</v>
      </c>
      <c r="G1785" s="68" t="s">
        <v>64</v>
      </c>
      <c r="H1785" s="68" t="s">
        <v>65</v>
      </c>
      <c r="I1785" s="68" t="s">
        <v>66</v>
      </c>
      <c r="J1785" s="68" t="s">
        <v>66</v>
      </c>
      <c r="K1785" s="70">
        <v>0</v>
      </c>
      <c r="L1785" s="70">
        <v>0</v>
      </c>
      <c r="M1785" s="70">
        <v>0</v>
      </c>
      <c r="N1785" s="70" t="s">
        <v>67</v>
      </c>
      <c r="O1785" s="70">
        <v>0</v>
      </c>
      <c r="P1785" s="70" t="s">
        <v>68</v>
      </c>
      <c r="Q1785" s="70" t="s">
        <v>68</v>
      </c>
      <c r="R1785" s="66"/>
      <c r="S1785" s="67"/>
    </row>
    <row r="1786" spans="2:19" x14ac:dyDescent="0.3">
      <c r="B1786" s="66" t="s">
        <v>2306</v>
      </c>
      <c r="C1786" s="67" t="s">
        <v>2305</v>
      </c>
      <c r="D1786" s="68" t="s">
        <v>65</v>
      </c>
      <c r="E1786" s="68" t="s">
        <v>64</v>
      </c>
      <c r="F1786" s="69">
        <v>0</v>
      </c>
      <c r="G1786" s="68" t="s">
        <v>64</v>
      </c>
      <c r="H1786" s="68" t="s">
        <v>64</v>
      </c>
      <c r="I1786" s="68" t="s">
        <v>66</v>
      </c>
      <c r="J1786" s="68" t="s">
        <v>65</v>
      </c>
      <c r="K1786" s="70">
        <v>0</v>
      </c>
      <c r="L1786" s="70">
        <v>0</v>
      </c>
      <c r="M1786" s="70">
        <v>0</v>
      </c>
      <c r="N1786" s="70" t="s">
        <v>67</v>
      </c>
      <c r="O1786" s="70">
        <v>0</v>
      </c>
      <c r="P1786" s="70" t="s">
        <v>68</v>
      </c>
      <c r="Q1786" s="70" t="s">
        <v>68</v>
      </c>
      <c r="R1786" s="66"/>
      <c r="S1786" s="67"/>
    </row>
    <row r="1787" spans="2:19" x14ac:dyDescent="0.3">
      <c r="B1787" s="66" t="s">
        <v>2307</v>
      </c>
      <c r="C1787" s="67" t="s">
        <v>2308</v>
      </c>
      <c r="D1787" s="68" t="s">
        <v>65</v>
      </c>
      <c r="E1787" s="68" t="s">
        <v>64</v>
      </c>
      <c r="F1787" s="69">
        <v>0</v>
      </c>
      <c r="G1787" s="68" t="s">
        <v>64</v>
      </c>
      <c r="H1787" s="68" t="s">
        <v>64</v>
      </c>
      <c r="I1787" s="68" t="s">
        <v>66</v>
      </c>
      <c r="J1787" s="68" t="s">
        <v>65</v>
      </c>
      <c r="K1787" s="70">
        <v>0</v>
      </c>
      <c r="L1787" s="70">
        <v>0</v>
      </c>
      <c r="M1787" s="70">
        <v>0</v>
      </c>
      <c r="N1787" s="70" t="s">
        <v>67</v>
      </c>
      <c r="O1787" s="70">
        <v>0</v>
      </c>
      <c r="P1787" s="70" t="s">
        <v>68</v>
      </c>
      <c r="Q1787" s="70" t="s">
        <v>68</v>
      </c>
      <c r="R1787" s="66"/>
      <c r="S1787" s="67"/>
    </row>
    <row r="1788" spans="2:19" x14ac:dyDescent="0.3">
      <c r="B1788" s="66" t="s">
        <v>2309</v>
      </c>
      <c r="C1788" s="67" t="s">
        <v>2310</v>
      </c>
      <c r="D1788" s="68" t="s">
        <v>64</v>
      </c>
      <c r="E1788" s="68" t="s">
        <v>65</v>
      </c>
      <c r="F1788" s="69">
        <v>0</v>
      </c>
      <c r="G1788" s="68" t="s">
        <v>64</v>
      </c>
      <c r="H1788" s="68" t="s">
        <v>64</v>
      </c>
      <c r="I1788" s="68" t="s">
        <v>65</v>
      </c>
      <c r="J1788" s="68" t="s">
        <v>66</v>
      </c>
      <c r="K1788" s="70">
        <v>0</v>
      </c>
      <c r="L1788" s="70">
        <v>0</v>
      </c>
      <c r="M1788" s="70">
        <v>0</v>
      </c>
      <c r="N1788" s="70" t="s">
        <v>67</v>
      </c>
      <c r="O1788" s="70">
        <v>0</v>
      </c>
      <c r="P1788" s="70" t="s">
        <v>68</v>
      </c>
      <c r="Q1788" s="70" t="s">
        <v>68</v>
      </c>
      <c r="R1788" s="66"/>
      <c r="S1788" s="67"/>
    </row>
    <row r="1789" spans="2:19" x14ac:dyDescent="0.3">
      <c r="B1789" s="66" t="s">
        <v>2309</v>
      </c>
      <c r="C1789" s="67" t="s">
        <v>2311</v>
      </c>
      <c r="D1789" s="68" t="s">
        <v>64</v>
      </c>
      <c r="E1789" s="68" t="s">
        <v>65</v>
      </c>
      <c r="F1789" s="69">
        <v>0</v>
      </c>
      <c r="G1789" s="68" t="s">
        <v>64</v>
      </c>
      <c r="H1789" s="68" t="s">
        <v>64</v>
      </c>
      <c r="I1789" s="68" t="s">
        <v>65</v>
      </c>
      <c r="J1789" s="68" t="s">
        <v>66</v>
      </c>
      <c r="K1789" s="70">
        <v>0</v>
      </c>
      <c r="L1789" s="70">
        <v>0</v>
      </c>
      <c r="M1789" s="70">
        <v>0</v>
      </c>
      <c r="N1789" s="70" t="s">
        <v>67</v>
      </c>
      <c r="O1789" s="70">
        <v>0</v>
      </c>
      <c r="P1789" s="70" t="s">
        <v>68</v>
      </c>
      <c r="Q1789" s="70" t="s">
        <v>68</v>
      </c>
      <c r="R1789" s="66"/>
      <c r="S1789" s="67"/>
    </row>
    <row r="1790" spans="2:19" x14ac:dyDescent="0.3">
      <c r="B1790" s="66" t="s">
        <v>2312</v>
      </c>
      <c r="C1790" s="67" t="s">
        <v>2313</v>
      </c>
      <c r="D1790" s="68" t="s">
        <v>65</v>
      </c>
      <c r="E1790" s="68" t="s">
        <v>64</v>
      </c>
      <c r="F1790" s="69">
        <v>0</v>
      </c>
      <c r="G1790" s="68" t="s">
        <v>64</v>
      </c>
      <c r="H1790" s="68" t="s">
        <v>64</v>
      </c>
      <c r="I1790" s="68" t="s">
        <v>66</v>
      </c>
      <c r="J1790" s="68" t="s">
        <v>65</v>
      </c>
      <c r="K1790" s="70">
        <v>0</v>
      </c>
      <c r="L1790" s="70">
        <v>0</v>
      </c>
      <c r="M1790" s="70">
        <v>0</v>
      </c>
      <c r="N1790" s="70" t="s">
        <v>67</v>
      </c>
      <c r="O1790" s="70">
        <v>0</v>
      </c>
      <c r="P1790" s="70" t="s">
        <v>68</v>
      </c>
      <c r="Q1790" s="70" t="s">
        <v>68</v>
      </c>
      <c r="R1790" s="66"/>
      <c r="S1790" s="67"/>
    </row>
    <row r="1791" spans="2:19" x14ac:dyDescent="0.3">
      <c r="B1791" s="66" t="s">
        <v>2314</v>
      </c>
      <c r="C1791" s="67" t="s">
        <v>2315</v>
      </c>
      <c r="D1791" s="68" t="s">
        <v>65</v>
      </c>
      <c r="E1791" s="68" t="s">
        <v>64</v>
      </c>
      <c r="F1791" s="69">
        <v>0</v>
      </c>
      <c r="G1791" s="68" t="s">
        <v>65</v>
      </c>
      <c r="H1791" s="68" t="s">
        <v>64</v>
      </c>
      <c r="I1791" s="68" t="s">
        <v>66</v>
      </c>
      <c r="J1791" s="68" t="s">
        <v>66</v>
      </c>
      <c r="K1791" s="70">
        <v>0</v>
      </c>
      <c r="L1791" s="70">
        <v>0</v>
      </c>
      <c r="M1791" s="70">
        <v>0</v>
      </c>
      <c r="N1791" s="70" t="s">
        <v>67</v>
      </c>
      <c r="O1791" s="70">
        <v>0</v>
      </c>
      <c r="P1791" s="70" t="s">
        <v>68</v>
      </c>
      <c r="Q1791" s="70" t="s">
        <v>68</v>
      </c>
      <c r="R1791" s="66"/>
      <c r="S1791" s="67"/>
    </row>
    <row r="1792" spans="2:19" x14ac:dyDescent="0.3">
      <c r="B1792" s="66" t="s">
        <v>2316</v>
      </c>
      <c r="C1792" s="67" t="s">
        <v>2317</v>
      </c>
      <c r="D1792" s="68" t="s">
        <v>65</v>
      </c>
      <c r="E1792" s="68" t="s">
        <v>64</v>
      </c>
      <c r="F1792" s="69">
        <v>0</v>
      </c>
      <c r="G1792" s="68" t="s">
        <v>64</v>
      </c>
      <c r="H1792" s="68" t="s">
        <v>65</v>
      </c>
      <c r="I1792" s="68" t="s">
        <v>66</v>
      </c>
      <c r="J1792" s="68" t="s">
        <v>66</v>
      </c>
      <c r="K1792" s="70">
        <v>0</v>
      </c>
      <c r="L1792" s="70">
        <v>0</v>
      </c>
      <c r="M1792" s="70">
        <v>0</v>
      </c>
      <c r="N1792" s="70" t="s">
        <v>67</v>
      </c>
      <c r="O1792" s="70">
        <v>0</v>
      </c>
      <c r="P1792" s="70" t="s">
        <v>68</v>
      </c>
      <c r="Q1792" s="70" t="s">
        <v>68</v>
      </c>
      <c r="R1792" s="66"/>
      <c r="S1792" s="67"/>
    </row>
    <row r="1793" spans="2:19" x14ac:dyDescent="0.3">
      <c r="B1793" s="66" t="s">
        <v>2318</v>
      </c>
      <c r="C1793" s="67" t="s">
        <v>2319</v>
      </c>
      <c r="D1793" s="68" t="s">
        <v>64</v>
      </c>
      <c r="E1793" s="68" t="s">
        <v>65</v>
      </c>
      <c r="F1793" s="69">
        <v>0</v>
      </c>
      <c r="G1793" s="68" t="s">
        <v>64</v>
      </c>
      <c r="H1793" s="68" t="s">
        <v>64</v>
      </c>
      <c r="I1793" s="68" t="s">
        <v>66</v>
      </c>
      <c r="J1793" s="68" t="s">
        <v>66</v>
      </c>
      <c r="K1793" s="70">
        <v>0</v>
      </c>
      <c r="L1793" s="70">
        <v>0</v>
      </c>
      <c r="M1793" s="70">
        <v>0</v>
      </c>
      <c r="N1793" s="70">
        <v>0</v>
      </c>
      <c r="O1793" s="70">
        <v>0</v>
      </c>
      <c r="P1793" s="70" t="s">
        <v>68</v>
      </c>
      <c r="Q1793" s="70" t="s">
        <v>68</v>
      </c>
      <c r="R1793" s="66"/>
      <c r="S1793" s="67"/>
    </row>
    <row r="1794" spans="2:19" x14ac:dyDescent="0.3">
      <c r="B1794" s="66" t="s">
        <v>2311</v>
      </c>
      <c r="C1794" s="67" t="s">
        <v>2320</v>
      </c>
      <c r="D1794" s="68" t="s">
        <v>65</v>
      </c>
      <c r="E1794" s="68" t="s">
        <v>64</v>
      </c>
      <c r="F1794" s="69">
        <v>0</v>
      </c>
      <c r="G1794" s="68" t="s">
        <v>64</v>
      </c>
      <c r="H1794" s="68" t="s">
        <v>64</v>
      </c>
      <c r="I1794" s="68" t="s">
        <v>65</v>
      </c>
      <c r="J1794" s="68" t="s">
        <v>66</v>
      </c>
      <c r="K1794" s="70">
        <v>0</v>
      </c>
      <c r="L1794" s="70">
        <v>0</v>
      </c>
      <c r="M1794" s="70">
        <v>0</v>
      </c>
      <c r="N1794" s="70" t="s">
        <v>67</v>
      </c>
      <c r="O1794" s="70">
        <v>0</v>
      </c>
      <c r="P1794" s="70" t="s">
        <v>68</v>
      </c>
      <c r="Q1794" s="70" t="s">
        <v>68</v>
      </c>
      <c r="R1794" s="66"/>
      <c r="S1794" s="67"/>
    </row>
    <row r="1795" spans="2:19" x14ac:dyDescent="0.3">
      <c r="B1795" s="66" t="s">
        <v>2321</v>
      </c>
      <c r="C1795" s="67" t="s">
        <v>2322</v>
      </c>
      <c r="D1795" s="68" t="s">
        <v>65</v>
      </c>
      <c r="E1795" s="68" t="s">
        <v>64</v>
      </c>
      <c r="F1795" s="69">
        <v>0</v>
      </c>
      <c r="G1795" s="68" t="s">
        <v>64</v>
      </c>
      <c r="H1795" s="68" t="s">
        <v>64</v>
      </c>
      <c r="I1795" s="68" t="s">
        <v>65</v>
      </c>
      <c r="J1795" s="68" t="s">
        <v>66</v>
      </c>
      <c r="K1795" s="70">
        <v>0</v>
      </c>
      <c r="L1795" s="70">
        <v>0</v>
      </c>
      <c r="M1795" s="70">
        <v>0</v>
      </c>
      <c r="N1795" s="70" t="s">
        <v>67</v>
      </c>
      <c r="O1795" s="70">
        <v>0</v>
      </c>
      <c r="P1795" s="70" t="s">
        <v>68</v>
      </c>
      <c r="Q1795" s="70" t="s">
        <v>68</v>
      </c>
      <c r="R1795" s="66"/>
      <c r="S1795" s="67"/>
    </row>
    <row r="1796" spans="2:19" x14ac:dyDescent="0.3">
      <c r="B1796" s="66" t="s">
        <v>2323</v>
      </c>
      <c r="C1796" s="67" t="s">
        <v>2324</v>
      </c>
      <c r="D1796" s="68" t="s">
        <v>64</v>
      </c>
      <c r="E1796" s="68" t="s">
        <v>65</v>
      </c>
      <c r="F1796" s="69">
        <v>0</v>
      </c>
      <c r="G1796" s="68" t="s">
        <v>64</v>
      </c>
      <c r="H1796" s="68" t="s">
        <v>64</v>
      </c>
      <c r="I1796" s="68" t="s">
        <v>66</v>
      </c>
      <c r="J1796" s="68" t="s">
        <v>65</v>
      </c>
      <c r="K1796" s="70">
        <v>0</v>
      </c>
      <c r="L1796" s="70">
        <v>0</v>
      </c>
      <c r="M1796" s="70">
        <v>0</v>
      </c>
      <c r="N1796" s="70" t="s">
        <v>67</v>
      </c>
      <c r="O1796" s="70">
        <v>0</v>
      </c>
      <c r="P1796" s="70" t="s">
        <v>68</v>
      </c>
      <c r="Q1796" s="70" t="s">
        <v>68</v>
      </c>
      <c r="R1796" s="66"/>
      <c r="S1796" s="67"/>
    </row>
    <row r="1797" spans="2:19" x14ac:dyDescent="0.3">
      <c r="B1797" s="66" t="s">
        <v>2325</v>
      </c>
      <c r="C1797" s="67" t="s">
        <v>2326</v>
      </c>
      <c r="D1797" s="68" t="s">
        <v>64</v>
      </c>
      <c r="E1797" s="68" t="s">
        <v>65</v>
      </c>
      <c r="F1797" s="69">
        <v>0</v>
      </c>
      <c r="G1797" s="68" t="s">
        <v>64</v>
      </c>
      <c r="H1797" s="68" t="s">
        <v>64</v>
      </c>
      <c r="I1797" s="68" t="s">
        <v>65</v>
      </c>
      <c r="J1797" s="68" t="s">
        <v>66</v>
      </c>
      <c r="K1797" s="70">
        <v>0</v>
      </c>
      <c r="L1797" s="70">
        <v>0</v>
      </c>
      <c r="M1797" s="70">
        <v>0</v>
      </c>
      <c r="N1797" s="70" t="s">
        <v>67</v>
      </c>
      <c r="O1797" s="70">
        <v>0</v>
      </c>
      <c r="P1797" s="70" t="s">
        <v>68</v>
      </c>
      <c r="Q1797" s="70" t="s">
        <v>68</v>
      </c>
      <c r="R1797" s="66"/>
      <c r="S1797" s="67"/>
    </row>
    <row r="1798" spans="2:19" x14ac:dyDescent="0.3">
      <c r="B1798" s="66" t="s">
        <v>2327</v>
      </c>
      <c r="C1798" s="67" t="s">
        <v>2328</v>
      </c>
      <c r="D1798" s="68" t="s">
        <v>64</v>
      </c>
      <c r="E1798" s="68" t="s">
        <v>65</v>
      </c>
      <c r="F1798" s="69">
        <v>0</v>
      </c>
      <c r="G1798" s="68" t="s">
        <v>65</v>
      </c>
      <c r="H1798" s="68" t="s">
        <v>64</v>
      </c>
      <c r="I1798" s="68" t="s">
        <v>66</v>
      </c>
      <c r="J1798" s="68" t="s">
        <v>66</v>
      </c>
      <c r="K1798" s="70">
        <v>0</v>
      </c>
      <c r="L1798" s="70">
        <v>0</v>
      </c>
      <c r="M1798" s="70">
        <v>0</v>
      </c>
      <c r="N1798" s="70" t="s">
        <v>67</v>
      </c>
      <c r="O1798" s="70">
        <v>0</v>
      </c>
      <c r="P1798" s="70" t="s">
        <v>68</v>
      </c>
      <c r="Q1798" s="70" t="s">
        <v>68</v>
      </c>
      <c r="R1798" s="66"/>
      <c r="S1798" s="67"/>
    </row>
    <row r="1799" spans="2:19" x14ac:dyDescent="0.3">
      <c r="B1799" s="66" t="s">
        <v>2329</v>
      </c>
      <c r="C1799" s="67" t="s">
        <v>2330</v>
      </c>
      <c r="D1799" s="68" t="s">
        <v>65</v>
      </c>
      <c r="E1799" s="68" t="s">
        <v>64</v>
      </c>
      <c r="F1799" s="69">
        <v>0</v>
      </c>
      <c r="G1799" s="68" t="s">
        <v>65</v>
      </c>
      <c r="H1799" s="68" t="s">
        <v>64</v>
      </c>
      <c r="I1799" s="68" t="s">
        <v>66</v>
      </c>
      <c r="J1799" s="68" t="s">
        <v>66</v>
      </c>
      <c r="K1799" s="70">
        <v>0</v>
      </c>
      <c r="L1799" s="70">
        <v>0</v>
      </c>
      <c r="M1799" s="70">
        <v>0</v>
      </c>
      <c r="N1799" s="70" t="s">
        <v>67</v>
      </c>
      <c r="O1799" s="70">
        <v>0</v>
      </c>
      <c r="P1799" s="70" t="s">
        <v>68</v>
      </c>
      <c r="Q1799" s="70" t="s">
        <v>68</v>
      </c>
      <c r="R1799" s="66"/>
      <c r="S1799" s="67"/>
    </row>
    <row r="1800" spans="2:19" x14ac:dyDescent="0.3">
      <c r="B1800" s="66" t="s">
        <v>2331</v>
      </c>
      <c r="C1800" s="67" t="s">
        <v>2332</v>
      </c>
      <c r="D1800" s="68" t="s">
        <v>64</v>
      </c>
      <c r="E1800" s="68" t="s">
        <v>65</v>
      </c>
      <c r="F1800" s="69">
        <v>0</v>
      </c>
      <c r="G1800" s="68" t="s">
        <v>64</v>
      </c>
      <c r="H1800" s="68" t="s">
        <v>64</v>
      </c>
      <c r="I1800" s="68" t="s">
        <v>65</v>
      </c>
      <c r="J1800" s="68" t="s">
        <v>66</v>
      </c>
      <c r="K1800" s="70">
        <v>0</v>
      </c>
      <c r="L1800" s="70">
        <v>0</v>
      </c>
      <c r="M1800" s="70">
        <v>0</v>
      </c>
      <c r="N1800" s="70" t="s">
        <v>67</v>
      </c>
      <c r="O1800" s="70">
        <v>0</v>
      </c>
      <c r="P1800" s="70" t="s">
        <v>68</v>
      </c>
      <c r="Q1800" s="70" t="s">
        <v>68</v>
      </c>
      <c r="R1800" s="66"/>
      <c r="S1800" s="67"/>
    </row>
    <row r="1801" spans="2:19" x14ac:dyDescent="0.3">
      <c r="B1801" s="66" t="s">
        <v>2333</v>
      </c>
      <c r="C1801" s="67" t="s">
        <v>2334</v>
      </c>
      <c r="D1801" s="68" t="s">
        <v>65</v>
      </c>
      <c r="E1801" s="68" t="s">
        <v>64</v>
      </c>
      <c r="F1801" s="69">
        <v>0</v>
      </c>
      <c r="G1801" s="68" t="s">
        <v>64</v>
      </c>
      <c r="H1801" s="68" t="s">
        <v>64</v>
      </c>
      <c r="I1801" s="68" t="s">
        <v>65</v>
      </c>
      <c r="J1801" s="68" t="s">
        <v>66</v>
      </c>
      <c r="K1801" s="70">
        <v>0</v>
      </c>
      <c r="L1801" s="70">
        <v>0</v>
      </c>
      <c r="M1801" s="70">
        <v>0</v>
      </c>
      <c r="N1801" s="70" t="s">
        <v>67</v>
      </c>
      <c r="O1801" s="70">
        <v>0</v>
      </c>
      <c r="P1801" s="70" t="s">
        <v>68</v>
      </c>
      <c r="Q1801" s="70" t="s">
        <v>68</v>
      </c>
      <c r="R1801" s="66"/>
      <c r="S1801" s="67"/>
    </row>
    <row r="1802" spans="2:19" x14ac:dyDescent="0.3">
      <c r="B1802" s="66" t="s">
        <v>2306</v>
      </c>
      <c r="C1802" s="67" t="s">
        <v>2330</v>
      </c>
      <c r="D1802" s="68" t="s">
        <v>65</v>
      </c>
      <c r="E1802" s="68" t="s">
        <v>64</v>
      </c>
      <c r="F1802" s="69">
        <v>0</v>
      </c>
      <c r="G1802" s="68" t="s">
        <v>64</v>
      </c>
      <c r="H1802" s="68" t="s">
        <v>64</v>
      </c>
      <c r="I1802" s="68" t="s">
        <v>66</v>
      </c>
      <c r="J1802" s="68" t="s">
        <v>65</v>
      </c>
      <c r="K1802" s="70">
        <v>0</v>
      </c>
      <c r="L1802" s="70">
        <v>0</v>
      </c>
      <c r="M1802" s="70">
        <v>0</v>
      </c>
      <c r="N1802" s="70" t="s">
        <v>67</v>
      </c>
      <c r="O1802" s="70">
        <v>0</v>
      </c>
      <c r="P1802" s="70" t="s">
        <v>68</v>
      </c>
      <c r="Q1802" s="70" t="s">
        <v>68</v>
      </c>
      <c r="R1802" s="66"/>
      <c r="S1802" s="67"/>
    </row>
    <row r="1803" spans="2:19" x14ac:dyDescent="0.3">
      <c r="B1803" s="66" t="s">
        <v>2335</v>
      </c>
      <c r="C1803" s="67" t="s">
        <v>2336</v>
      </c>
      <c r="D1803" s="68" t="s">
        <v>64</v>
      </c>
      <c r="E1803" s="68" t="s">
        <v>65</v>
      </c>
      <c r="F1803" s="69">
        <v>0</v>
      </c>
      <c r="G1803" s="68" t="s">
        <v>64</v>
      </c>
      <c r="H1803" s="68" t="s">
        <v>64</v>
      </c>
      <c r="I1803" s="68" t="s">
        <v>65</v>
      </c>
      <c r="J1803" s="68" t="s">
        <v>66</v>
      </c>
      <c r="K1803" s="70">
        <v>0</v>
      </c>
      <c r="L1803" s="70">
        <v>0</v>
      </c>
      <c r="M1803" s="70">
        <v>0</v>
      </c>
      <c r="N1803" s="70" t="s">
        <v>67</v>
      </c>
      <c r="O1803" s="70">
        <v>0</v>
      </c>
      <c r="P1803" s="70" t="s">
        <v>68</v>
      </c>
      <c r="Q1803" s="70" t="s">
        <v>68</v>
      </c>
      <c r="R1803" s="66"/>
      <c r="S1803" s="67"/>
    </row>
    <row r="1804" spans="2:19" x14ac:dyDescent="0.3">
      <c r="B1804" s="66" t="s">
        <v>2337</v>
      </c>
      <c r="C1804" s="67" t="s">
        <v>2338</v>
      </c>
      <c r="D1804" s="68" t="s">
        <v>65</v>
      </c>
      <c r="E1804" s="68" t="s">
        <v>64</v>
      </c>
      <c r="F1804" s="69">
        <v>0</v>
      </c>
      <c r="G1804" s="68" t="s">
        <v>65</v>
      </c>
      <c r="H1804" s="68" t="s">
        <v>64</v>
      </c>
      <c r="I1804" s="68" t="s">
        <v>66</v>
      </c>
      <c r="J1804" s="68" t="s">
        <v>66</v>
      </c>
      <c r="K1804" s="70">
        <v>0</v>
      </c>
      <c r="L1804" s="70">
        <v>0</v>
      </c>
      <c r="M1804" s="70">
        <v>0</v>
      </c>
      <c r="N1804" s="70" t="s">
        <v>67</v>
      </c>
      <c r="O1804" s="70">
        <v>0</v>
      </c>
      <c r="P1804" s="70" t="s">
        <v>68</v>
      </c>
      <c r="Q1804" s="70" t="s">
        <v>68</v>
      </c>
      <c r="R1804" s="66"/>
      <c r="S1804" s="67"/>
    </row>
    <row r="1805" spans="2:19" x14ac:dyDescent="0.3">
      <c r="B1805" s="66" t="s">
        <v>2339</v>
      </c>
      <c r="C1805" s="67" t="s">
        <v>2340</v>
      </c>
      <c r="D1805" s="68" t="s">
        <v>65</v>
      </c>
      <c r="E1805" s="68" t="s">
        <v>64</v>
      </c>
      <c r="F1805" s="69">
        <v>0</v>
      </c>
      <c r="G1805" s="68" t="s">
        <v>64</v>
      </c>
      <c r="H1805" s="68" t="s">
        <v>65</v>
      </c>
      <c r="I1805" s="68" t="s">
        <v>66</v>
      </c>
      <c r="J1805" s="68" t="s">
        <v>66</v>
      </c>
      <c r="K1805" s="70">
        <v>0</v>
      </c>
      <c r="L1805" s="70">
        <v>0</v>
      </c>
      <c r="M1805" s="70">
        <v>0</v>
      </c>
      <c r="N1805" s="70" t="s">
        <v>67</v>
      </c>
      <c r="O1805" s="70">
        <v>0</v>
      </c>
      <c r="P1805" s="70" t="s">
        <v>68</v>
      </c>
      <c r="Q1805" s="70" t="s">
        <v>68</v>
      </c>
      <c r="R1805" s="66"/>
      <c r="S1805" s="67"/>
    </row>
    <row r="1806" spans="2:19" x14ac:dyDescent="0.3">
      <c r="B1806" s="66" t="s">
        <v>2341</v>
      </c>
      <c r="C1806" s="67" t="s">
        <v>2342</v>
      </c>
      <c r="D1806" s="68" t="s">
        <v>64</v>
      </c>
      <c r="E1806" s="68" t="s">
        <v>65</v>
      </c>
      <c r="F1806" s="69">
        <v>0</v>
      </c>
      <c r="G1806" s="68" t="s">
        <v>64</v>
      </c>
      <c r="H1806" s="68" t="s">
        <v>65</v>
      </c>
      <c r="I1806" s="68" t="s">
        <v>66</v>
      </c>
      <c r="J1806" s="68" t="s">
        <v>66</v>
      </c>
      <c r="K1806" s="70">
        <v>0</v>
      </c>
      <c r="L1806" s="70">
        <v>0</v>
      </c>
      <c r="M1806" s="70">
        <v>0</v>
      </c>
      <c r="N1806" s="70" t="s">
        <v>67</v>
      </c>
      <c r="O1806" s="70">
        <v>0</v>
      </c>
      <c r="P1806" s="70" t="s">
        <v>68</v>
      </c>
      <c r="Q1806" s="70" t="s">
        <v>68</v>
      </c>
      <c r="R1806" s="66"/>
      <c r="S1806" s="67"/>
    </row>
    <row r="1807" spans="2:19" x14ac:dyDescent="0.3">
      <c r="B1807" s="66" t="s">
        <v>2343</v>
      </c>
      <c r="C1807" s="67" t="s">
        <v>2342</v>
      </c>
      <c r="D1807" s="68" t="s">
        <v>65</v>
      </c>
      <c r="E1807" s="68" t="s">
        <v>64</v>
      </c>
      <c r="F1807" s="69">
        <v>0</v>
      </c>
      <c r="G1807" s="68" t="s">
        <v>65</v>
      </c>
      <c r="H1807" s="68" t="s">
        <v>64</v>
      </c>
      <c r="I1807" s="68" t="s">
        <v>66</v>
      </c>
      <c r="J1807" s="68" t="s">
        <v>66</v>
      </c>
      <c r="K1807" s="70">
        <v>0</v>
      </c>
      <c r="L1807" s="70">
        <v>0</v>
      </c>
      <c r="M1807" s="70">
        <v>0</v>
      </c>
      <c r="N1807" s="70" t="s">
        <v>67</v>
      </c>
      <c r="O1807" s="70">
        <v>0</v>
      </c>
      <c r="P1807" s="70" t="s">
        <v>68</v>
      </c>
      <c r="Q1807" s="70" t="s">
        <v>68</v>
      </c>
      <c r="R1807" s="66"/>
      <c r="S1807" s="67"/>
    </row>
    <row r="1808" spans="2:19" x14ac:dyDescent="0.3">
      <c r="B1808" s="66" t="s">
        <v>2344</v>
      </c>
      <c r="C1808" s="67" t="s">
        <v>2345</v>
      </c>
      <c r="D1808" s="68" t="s">
        <v>64</v>
      </c>
      <c r="E1808" s="68" t="s">
        <v>65</v>
      </c>
      <c r="F1808" s="69">
        <v>0</v>
      </c>
      <c r="G1808" s="68" t="s">
        <v>64</v>
      </c>
      <c r="H1808" s="68" t="s">
        <v>64</v>
      </c>
      <c r="I1808" s="68" t="s">
        <v>66</v>
      </c>
      <c r="J1808" s="68" t="s">
        <v>65</v>
      </c>
      <c r="K1808" s="70">
        <v>0</v>
      </c>
      <c r="L1808" s="70">
        <v>0</v>
      </c>
      <c r="M1808" s="70">
        <v>0</v>
      </c>
      <c r="N1808" s="70" t="s">
        <v>67</v>
      </c>
      <c r="O1808" s="70">
        <v>0</v>
      </c>
      <c r="P1808" s="70" t="s">
        <v>68</v>
      </c>
      <c r="Q1808" s="70" t="s">
        <v>68</v>
      </c>
      <c r="R1808" s="66"/>
      <c r="S1808" s="67"/>
    </row>
    <row r="1809" spans="2:19" x14ac:dyDescent="0.3">
      <c r="B1809" s="66" t="s">
        <v>2346</v>
      </c>
      <c r="C1809" s="67" t="s">
        <v>2347</v>
      </c>
      <c r="D1809" s="68" t="s">
        <v>64</v>
      </c>
      <c r="E1809" s="68" t="s">
        <v>65</v>
      </c>
      <c r="F1809" s="69">
        <v>0</v>
      </c>
      <c r="G1809" s="68" t="s">
        <v>65</v>
      </c>
      <c r="H1809" s="68" t="s">
        <v>64</v>
      </c>
      <c r="I1809" s="68" t="s">
        <v>66</v>
      </c>
      <c r="J1809" s="68" t="s">
        <v>66</v>
      </c>
      <c r="K1809" s="70">
        <v>0</v>
      </c>
      <c r="L1809" s="70">
        <v>0</v>
      </c>
      <c r="M1809" s="70">
        <v>0</v>
      </c>
      <c r="N1809" s="70" t="s">
        <v>67</v>
      </c>
      <c r="O1809" s="70">
        <v>0</v>
      </c>
      <c r="P1809" s="70" t="s">
        <v>68</v>
      </c>
      <c r="Q1809" s="70" t="s">
        <v>68</v>
      </c>
      <c r="R1809" s="66"/>
      <c r="S1809" s="67"/>
    </row>
    <row r="1810" spans="2:19" x14ac:dyDescent="0.3">
      <c r="B1810" s="66" t="s">
        <v>2348</v>
      </c>
      <c r="C1810" s="67" t="s">
        <v>2349</v>
      </c>
      <c r="D1810" s="68" t="s">
        <v>64</v>
      </c>
      <c r="E1810" s="68" t="s">
        <v>65</v>
      </c>
      <c r="F1810" s="69">
        <v>0</v>
      </c>
      <c r="G1810" s="68" t="s">
        <v>64</v>
      </c>
      <c r="H1810" s="68" t="s">
        <v>64</v>
      </c>
      <c r="I1810" s="68" t="s">
        <v>65</v>
      </c>
      <c r="J1810" s="68" t="s">
        <v>66</v>
      </c>
      <c r="K1810" s="70">
        <v>0</v>
      </c>
      <c r="L1810" s="70">
        <v>0</v>
      </c>
      <c r="M1810" s="70">
        <v>0</v>
      </c>
      <c r="N1810" s="70" t="s">
        <v>67</v>
      </c>
      <c r="O1810" s="70">
        <v>0</v>
      </c>
      <c r="P1810" s="70" t="s">
        <v>68</v>
      </c>
      <c r="Q1810" s="70" t="s">
        <v>68</v>
      </c>
      <c r="R1810" s="66"/>
      <c r="S1810" s="67"/>
    </row>
    <row r="1811" spans="2:19" x14ac:dyDescent="0.3">
      <c r="B1811" s="66" t="s">
        <v>2350</v>
      </c>
      <c r="C1811" s="67" t="s">
        <v>2351</v>
      </c>
      <c r="D1811" s="68" t="s">
        <v>64</v>
      </c>
      <c r="E1811" s="68" t="s">
        <v>65</v>
      </c>
      <c r="F1811" s="69">
        <v>0</v>
      </c>
      <c r="G1811" s="68" t="s">
        <v>64</v>
      </c>
      <c r="H1811" s="68" t="s">
        <v>64</v>
      </c>
      <c r="I1811" s="68" t="s">
        <v>65</v>
      </c>
      <c r="J1811" s="68" t="s">
        <v>66</v>
      </c>
      <c r="K1811" s="70">
        <v>0</v>
      </c>
      <c r="L1811" s="70">
        <v>0</v>
      </c>
      <c r="M1811" s="70">
        <v>0</v>
      </c>
      <c r="N1811" s="70" t="s">
        <v>67</v>
      </c>
      <c r="O1811" s="70">
        <v>0</v>
      </c>
      <c r="P1811" s="70" t="s">
        <v>68</v>
      </c>
      <c r="Q1811" s="70" t="s">
        <v>68</v>
      </c>
      <c r="R1811" s="66"/>
      <c r="S1811" s="67"/>
    </row>
    <row r="1812" spans="2:19" x14ac:dyDescent="0.3">
      <c r="B1812" s="66" t="s">
        <v>2352</v>
      </c>
      <c r="C1812" s="67" t="s">
        <v>2353</v>
      </c>
      <c r="D1812" s="68" t="s">
        <v>64</v>
      </c>
      <c r="E1812" s="68" t="s">
        <v>65</v>
      </c>
      <c r="F1812" s="69">
        <v>0</v>
      </c>
      <c r="G1812" s="68" t="s">
        <v>64</v>
      </c>
      <c r="H1812" s="68" t="s">
        <v>64</v>
      </c>
      <c r="I1812" s="68" t="s">
        <v>65</v>
      </c>
      <c r="J1812" s="68" t="s">
        <v>66</v>
      </c>
      <c r="K1812" s="70">
        <v>0</v>
      </c>
      <c r="L1812" s="70">
        <v>0</v>
      </c>
      <c r="M1812" s="70">
        <v>0</v>
      </c>
      <c r="N1812" s="70" t="s">
        <v>67</v>
      </c>
      <c r="O1812" s="70">
        <v>0</v>
      </c>
      <c r="P1812" s="70" t="s">
        <v>68</v>
      </c>
      <c r="Q1812" s="70" t="s">
        <v>68</v>
      </c>
      <c r="R1812" s="66"/>
      <c r="S1812" s="67"/>
    </row>
    <row r="1813" spans="2:19" x14ac:dyDescent="0.3">
      <c r="B1813" s="66" t="s">
        <v>2354</v>
      </c>
      <c r="C1813" s="67" t="s">
        <v>2355</v>
      </c>
      <c r="D1813" s="68" t="s">
        <v>64</v>
      </c>
      <c r="E1813" s="68" t="s">
        <v>65</v>
      </c>
      <c r="F1813" s="69">
        <v>0</v>
      </c>
      <c r="G1813" s="68" t="s">
        <v>65</v>
      </c>
      <c r="H1813" s="68" t="s">
        <v>64</v>
      </c>
      <c r="I1813" s="68" t="s">
        <v>66</v>
      </c>
      <c r="J1813" s="68" t="s">
        <v>66</v>
      </c>
      <c r="K1813" s="70">
        <v>0</v>
      </c>
      <c r="L1813" s="70">
        <v>0</v>
      </c>
      <c r="M1813" s="70">
        <v>0</v>
      </c>
      <c r="N1813" s="70" t="s">
        <v>67</v>
      </c>
      <c r="O1813" s="70">
        <v>0</v>
      </c>
      <c r="P1813" s="70" t="s">
        <v>68</v>
      </c>
      <c r="Q1813" s="70" t="s">
        <v>68</v>
      </c>
      <c r="R1813" s="66"/>
      <c r="S1813" s="67"/>
    </row>
    <row r="1814" spans="2:19" x14ac:dyDescent="0.3">
      <c r="B1814" s="66" t="s">
        <v>2356</v>
      </c>
      <c r="C1814" s="67" t="s">
        <v>2357</v>
      </c>
      <c r="D1814" s="68" t="s">
        <v>65</v>
      </c>
      <c r="E1814" s="68" t="s">
        <v>64</v>
      </c>
      <c r="F1814" s="69">
        <v>0</v>
      </c>
      <c r="G1814" s="68" t="s">
        <v>64</v>
      </c>
      <c r="H1814" s="68" t="s">
        <v>65</v>
      </c>
      <c r="I1814" s="68" t="s">
        <v>66</v>
      </c>
      <c r="J1814" s="68" t="s">
        <v>66</v>
      </c>
      <c r="K1814" s="70">
        <v>0</v>
      </c>
      <c r="L1814" s="70">
        <v>0</v>
      </c>
      <c r="M1814" s="70">
        <v>0</v>
      </c>
      <c r="N1814" s="70" t="s">
        <v>67</v>
      </c>
      <c r="O1814" s="70">
        <v>0</v>
      </c>
      <c r="P1814" s="70" t="s">
        <v>68</v>
      </c>
      <c r="Q1814" s="70" t="s">
        <v>68</v>
      </c>
      <c r="R1814" s="66"/>
      <c r="S1814" s="67"/>
    </row>
    <row r="1815" spans="2:19" x14ac:dyDescent="0.3">
      <c r="B1815" s="66" t="s">
        <v>2358</v>
      </c>
      <c r="C1815" s="67" t="s">
        <v>2347</v>
      </c>
      <c r="D1815" s="68" t="s">
        <v>65</v>
      </c>
      <c r="E1815" s="68" t="s">
        <v>64</v>
      </c>
      <c r="F1815" s="69">
        <v>0</v>
      </c>
      <c r="G1815" s="68" t="s">
        <v>64</v>
      </c>
      <c r="H1815" s="68" t="s">
        <v>64</v>
      </c>
      <c r="I1815" s="68" t="s">
        <v>65</v>
      </c>
      <c r="J1815" s="68" t="s">
        <v>66</v>
      </c>
      <c r="K1815" s="70">
        <v>0</v>
      </c>
      <c r="L1815" s="70">
        <v>0</v>
      </c>
      <c r="M1815" s="70">
        <v>0</v>
      </c>
      <c r="N1815" s="70" t="s">
        <v>67</v>
      </c>
      <c r="O1815" s="70">
        <v>0</v>
      </c>
      <c r="P1815" s="70" t="s">
        <v>68</v>
      </c>
      <c r="Q1815" s="70" t="s">
        <v>68</v>
      </c>
      <c r="R1815" s="66"/>
      <c r="S1815" s="67"/>
    </row>
    <row r="1816" spans="2:19" x14ac:dyDescent="0.3">
      <c r="B1816" s="66" t="s">
        <v>2359</v>
      </c>
      <c r="C1816" s="67" t="s">
        <v>2360</v>
      </c>
      <c r="D1816" s="68" t="s">
        <v>65</v>
      </c>
      <c r="E1816" s="68" t="s">
        <v>64</v>
      </c>
      <c r="F1816" s="69">
        <v>0</v>
      </c>
      <c r="G1816" s="68" t="s">
        <v>64</v>
      </c>
      <c r="H1816" s="68" t="s">
        <v>64</v>
      </c>
      <c r="I1816" s="68" t="s">
        <v>65</v>
      </c>
      <c r="J1816" s="68" t="s">
        <v>66</v>
      </c>
      <c r="K1816" s="70">
        <v>0</v>
      </c>
      <c r="L1816" s="70">
        <v>0</v>
      </c>
      <c r="M1816" s="70">
        <v>0</v>
      </c>
      <c r="N1816" s="70" t="s">
        <v>67</v>
      </c>
      <c r="O1816" s="70">
        <v>0</v>
      </c>
      <c r="P1816" s="70" t="s">
        <v>68</v>
      </c>
      <c r="Q1816" s="70" t="s">
        <v>68</v>
      </c>
      <c r="R1816" s="66"/>
      <c r="S1816" s="67"/>
    </row>
    <row r="1817" spans="2:19" x14ac:dyDescent="0.3">
      <c r="B1817" s="66" t="s">
        <v>2361</v>
      </c>
      <c r="C1817" s="67" t="s">
        <v>2324</v>
      </c>
      <c r="D1817" s="68" t="s">
        <v>65</v>
      </c>
      <c r="E1817" s="68" t="s">
        <v>64</v>
      </c>
      <c r="F1817" s="69">
        <v>0</v>
      </c>
      <c r="G1817" s="68" t="s">
        <v>65</v>
      </c>
      <c r="H1817" s="68" t="s">
        <v>64</v>
      </c>
      <c r="I1817" s="68" t="s">
        <v>66</v>
      </c>
      <c r="J1817" s="68" t="s">
        <v>66</v>
      </c>
      <c r="K1817" s="70">
        <v>0</v>
      </c>
      <c r="L1817" s="70">
        <v>0</v>
      </c>
      <c r="M1817" s="70">
        <v>0</v>
      </c>
      <c r="N1817" s="70" t="s">
        <v>67</v>
      </c>
      <c r="O1817" s="70">
        <v>0</v>
      </c>
      <c r="P1817" s="70" t="s">
        <v>68</v>
      </c>
      <c r="Q1817" s="70" t="s">
        <v>68</v>
      </c>
      <c r="R1817" s="66"/>
      <c r="S1817" s="67"/>
    </row>
    <row r="1818" spans="2:19" x14ac:dyDescent="0.3">
      <c r="B1818" s="66" t="s">
        <v>2362</v>
      </c>
      <c r="C1818" s="67" t="s">
        <v>2363</v>
      </c>
      <c r="D1818" s="68" t="s">
        <v>64</v>
      </c>
      <c r="E1818" s="68" t="s">
        <v>65</v>
      </c>
      <c r="F1818" s="69">
        <v>0</v>
      </c>
      <c r="G1818" s="68" t="s">
        <v>64</v>
      </c>
      <c r="H1818" s="68" t="s">
        <v>65</v>
      </c>
      <c r="I1818" s="68" t="s">
        <v>66</v>
      </c>
      <c r="J1818" s="68" t="s">
        <v>66</v>
      </c>
      <c r="K1818" s="70">
        <v>0</v>
      </c>
      <c r="L1818" s="70">
        <v>0</v>
      </c>
      <c r="M1818" s="70">
        <v>0</v>
      </c>
      <c r="N1818" s="70" t="s">
        <v>67</v>
      </c>
      <c r="O1818" s="70">
        <v>0</v>
      </c>
      <c r="P1818" s="70" t="s">
        <v>68</v>
      </c>
      <c r="Q1818" s="70" t="s">
        <v>68</v>
      </c>
      <c r="R1818" s="66"/>
      <c r="S1818" s="67"/>
    </row>
    <row r="1819" spans="2:19" x14ac:dyDescent="0.3">
      <c r="B1819" s="66" t="s">
        <v>2364</v>
      </c>
      <c r="C1819" s="67" t="s">
        <v>2365</v>
      </c>
      <c r="D1819" s="68" t="s">
        <v>64</v>
      </c>
      <c r="E1819" s="68" t="s">
        <v>65</v>
      </c>
      <c r="F1819" s="69">
        <v>0</v>
      </c>
      <c r="G1819" s="68" t="s">
        <v>65</v>
      </c>
      <c r="H1819" s="68" t="s">
        <v>64</v>
      </c>
      <c r="I1819" s="68" t="s">
        <v>66</v>
      </c>
      <c r="J1819" s="68" t="s">
        <v>66</v>
      </c>
      <c r="K1819" s="70">
        <v>0</v>
      </c>
      <c r="L1819" s="70">
        <v>0</v>
      </c>
      <c r="M1819" s="70">
        <v>0</v>
      </c>
      <c r="N1819" s="70" t="s">
        <v>67</v>
      </c>
      <c r="O1819" s="70">
        <v>0</v>
      </c>
      <c r="P1819" s="70" t="s">
        <v>68</v>
      </c>
      <c r="Q1819" s="70" t="s">
        <v>68</v>
      </c>
      <c r="R1819" s="66"/>
      <c r="S1819" s="67"/>
    </row>
    <row r="1820" spans="2:19" x14ac:dyDescent="0.3">
      <c r="B1820" s="66" t="s">
        <v>2366</v>
      </c>
      <c r="C1820" s="67" t="s">
        <v>2367</v>
      </c>
      <c r="D1820" s="68" t="s">
        <v>64</v>
      </c>
      <c r="E1820" s="68" t="s">
        <v>65</v>
      </c>
      <c r="F1820" s="69">
        <v>0</v>
      </c>
      <c r="G1820" s="68" t="s">
        <v>65</v>
      </c>
      <c r="H1820" s="68" t="s">
        <v>64</v>
      </c>
      <c r="I1820" s="68" t="s">
        <v>66</v>
      </c>
      <c r="J1820" s="68" t="s">
        <v>66</v>
      </c>
      <c r="K1820" s="70">
        <v>0</v>
      </c>
      <c r="L1820" s="70">
        <v>0</v>
      </c>
      <c r="M1820" s="70">
        <v>0</v>
      </c>
      <c r="N1820" s="70" t="s">
        <v>67</v>
      </c>
      <c r="O1820" s="70">
        <v>0</v>
      </c>
      <c r="P1820" s="70" t="s">
        <v>68</v>
      </c>
      <c r="Q1820" s="70" t="s">
        <v>68</v>
      </c>
      <c r="R1820" s="66"/>
      <c r="S1820" s="67"/>
    </row>
    <row r="1821" spans="2:19" x14ac:dyDescent="0.3">
      <c r="B1821" s="66" t="s">
        <v>2368</v>
      </c>
      <c r="C1821" s="67" t="s">
        <v>2369</v>
      </c>
      <c r="D1821" s="68" t="s">
        <v>65</v>
      </c>
      <c r="E1821" s="68" t="s">
        <v>64</v>
      </c>
      <c r="F1821" s="69">
        <v>0</v>
      </c>
      <c r="G1821" s="68" t="s">
        <v>64</v>
      </c>
      <c r="H1821" s="68" t="s">
        <v>64</v>
      </c>
      <c r="I1821" s="68" t="s">
        <v>65</v>
      </c>
      <c r="J1821" s="68" t="s">
        <v>66</v>
      </c>
      <c r="K1821" s="70">
        <v>0</v>
      </c>
      <c r="L1821" s="70">
        <v>0</v>
      </c>
      <c r="M1821" s="70">
        <v>0</v>
      </c>
      <c r="N1821" s="70" t="s">
        <v>67</v>
      </c>
      <c r="O1821" s="70">
        <v>0</v>
      </c>
      <c r="P1821" s="70" t="s">
        <v>68</v>
      </c>
      <c r="Q1821" s="70" t="s">
        <v>68</v>
      </c>
      <c r="R1821" s="66"/>
      <c r="S1821" s="67"/>
    </row>
    <row r="1822" spans="2:19" x14ac:dyDescent="0.3">
      <c r="B1822" s="66" t="s">
        <v>2370</v>
      </c>
      <c r="C1822" s="67" t="s">
        <v>2371</v>
      </c>
      <c r="D1822" s="68" t="s">
        <v>65</v>
      </c>
      <c r="E1822" s="68" t="s">
        <v>64</v>
      </c>
      <c r="F1822" s="69">
        <v>0</v>
      </c>
      <c r="G1822" s="68" t="s">
        <v>64</v>
      </c>
      <c r="H1822" s="68" t="s">
        <v>64</v>
      </c>
      <c r="I1822" s="68" t="s">
        <v>65</v>
      </c>
      <c r="J1822" s="68" t="s">
        <v>66</v>
      </c>
      <c r="K1822" s="70">
        <v>0</v>
      </c>
      <c r="L1822" s="70">
        <v>0</v>
      </c>
      <c r="M1822" s="70">
        <v>0</v>
      </c>
      <c r="N1822" s="70" t="s">
        <v>67</v>
      </c>
      <c r="O1822" s="70">
        <v>0</v>
      </c>
      <c r="P1822" s="70" t="s">
        <v>68</v>
      </c>
      <c r="Q1822" s="70" t="s">
        <v>68</v>
      </c>
      <c r="R1822" s="66"/>
      <c r="S1822" s="67"/>
    </row>
    <row r="1823" spans="2:19" x14ac:dyDescent="0.3">
      <c r="B1823" s="66" t="s">
        <v>2372</v>
      </c>
      <c r="C1823" s="67" t="s">
        <v>2363</v>
      </c>
      <c r="D1823" s="68" t="s">
        <v>64</v>
      </c>
      <c r="E1823" s="68" t="s">
        <v>65</v>
      </c>
      <c r="F1823" s="69">
        <v>0</v>
      </c>
      <c r="G1823" s="68" t="s">
        <v>64</v>
      </c>
      <c r="H1823" s="68" t="s">
        <v>64</v>
      </c>
      <c r="I1823" s="68" t="s">
        <v>65</v>
      </c>
      <c r="J1823" s="68" t="s">
        <v>66</v>
      </c>
      <c r="K1823" s="70">
        <v>0</v>
      </c>
      <c r="L1823" s="70">
        <v>0</v>
      </c>
      <c r="M1823" s="70">
        <v>0</v>
      </c>
      <c r="N1823" s="70" t="s">
        <v>67</v>
      </c>
      <c r="O1823" s="70">
        <v>0</v>
      </c>
      <c r="P1823" s="70" t="s">
        <v>68</v>
      </c>
      <c r="Q1823" s="70" t="s">
        <v>68</v>
      </c>
      <c r="R1823" s="66"/>
      <c r="S1823" s="67"/>
    </row>
    <row r="1824" spans="2:19" x14ac:dyDescent="0.3">
      <c r="B1824" s="66" t="s">
        <v>2373</v>
      </c>
      <c r="C1824" s="67" t="s">
        <v>2355</v>
      </c>
      <c r="D1824" s="68" t="s">
        <v>65</v>
      </c>
      <c r="E1824" s="68" t="s">
        <v>64</v>
      </c>
      <c r="F1824" s="69">
        <v>0</v>
      </c>
      <c r="G1824" s="68" t="s">
        <v>64</v>
      </c>
      <c r="H1824" s="68" t="s">
        <v>65</v>
      </c>
      <c r="I1824" s="68" t="s">
        <v>66</v>
      </c>
      <c r="J1824" s="68" t="s">
        <v>66</v>
      </c>
      <c r="K1824" s="70">
        <v>0</v>
      </c>
      <c r="L1824" s="70">
        <v>0</v>
      </c>
      <c r="M1824" s="70">
        <v>0</v>
      </c>
      <c r="N1824" s="70" t="s">
        <v>67</v>
      </c>
      <c r="O1824" s="70">
        <v>0</v>
      </c>
      <c r="P1824" s="70" t="s">
        <v>68</v>
      </c>
      <c r="Q1824" s="70" t="s">
        <v>68</v>
      </c>
      <c r="R1824" s="66"/>
      <c r="S1824" s="67"/>
    </row>
    <row r="1825" spans="2:19" x14ac:dyDescent="0.3">
      <c r="B1825" s="66" t="s">
        <v>2374</v>
      </c>
      <c r="C1825" s="67" t="s">
        <v>2357</v>
      </c>
      <c r="D1825" s="68" t="s">
        <v>64</v>
      </c>
      <c r="E1825" s="68" t="s">
        <v>65</v>
      </c>
      <c r="F1825" s="69">
        <v>0</v>
      </c>
      <c r="G1825" s="68" t="s">
        <v>64</v>
      </c>
      <c r="H1825" s="68" t="s">
        <v>64</v>
      </c>
      <c r="I1825" s="68" t="s">
        <v>65</v>
      </c>
      <c r="J1825" s="68" t="s">
        <v>66</v>
      </c>
      <c r="K1825" s="70">
        <v>0</v>
      </c>
      <c r="L1825" s="70">
        <v>0</v>
      </c>
      <c r="M1825" s="70">
        <v>0</v>
      </c>
      <c r="N1825" s="70" t="s">
        <v>67</v>
      </c>
      <c r="O1825" s="70">
        <v>0</v>
      </c>
      <c r="P1825" s="70" t="s">
        <v>68</v>
      </c>
      <c r="Q1825" s="70" t="s">
        <v>68</v>
      </c>
      <c r="R1825" s="66"/>
      <c r="S1825" s="67"/>
    </row>
    <row r="1826" spans="2:19" x14ac:dyDescent="0.3">
      <c r="B1826" s="66" t="s">
        <v>2375</v>
      </c>
      <c r="C1826" s="67" t="s">
        <v>2330</v>
      </c>
      <c r="D1826" s="68" t="s">
        <v>64</v>
      </c>
      <c r="E1826" s="68" t="s">
        <v>65</v>
      </c>
      <c r="F1826" s="69">
        <v>0</v>
      </c>
      <c r="G1826" s="68" t="s">
        <v>64</v>
      </c>
      <c r="H1826" s="68" t="s">
        <v>64</v>
      </c>
      <c r="I1826" s="68" t="s">
        <v>65</v>
      </c>
      <c r="J1826" s="68" t="s">
        <v>66</v>
      </c>
      <c r="K1826" s="70">
        <v>0</v>
      </c>
      <c r="L1826" s="70">
        <v>0</v>
      </c>
      <c r="M1826" s="70">
        <v>0</v>
      </c>
      <c r="N1826" s="70" t="s">
        <v>67</v>
      </c>
      <c r="O1826" s="70">
        <v>0</v>
      </c>
      <c r="P1826" s="70" t="s">
        <v>68</v>
      </c>
      <c r="Q1826" s="70" t="s">
        <v>68</v>
      </c>
      <c r="R1826" s="66"/>
      <c r="S1826" s="67"/>
    </row>
    <row r="1827" spans="2:19" x14ac:dyDescent="0.3">
      <c r="B1827" s="66" t="s">
        <v>2376</v>
      </c>
      <c r="C1827" s="67" t="s">
        <v>2377</v>
      </c>
      <c r="D1827" s="68" t="s">
        <v>65</v>
      </c>
      <c r="E1827" s="68" t="s">
        <v>64</v>
      </c>
      <c r="F1827" s="69">
        <v>0</v>
      </c>
      <c r="G1827" s="68" t="s">
        <v>64</v>
      </c>
      <c r="H1827" s="68" t="s">
        <v>65</v>
      </c>
      <c r="I1827" s="68" t="s">
        <v>66</v>
      </c>
      <c r="J1827" s="68" t="s">
        <v>66</v>
      </c>
      <c r="K1827" s="70">
        <v>0</v>
      </c>
      <c r="L1827" s="70">
        <v>0</v>
      </c>
      <c r="M1827" s="70">
        <v>0</v>
      </c>
      <c r="N1827" s="70" t="s">
        <v>67</v>
      </c>
      <c r="O1827" s="70">
        <v>0</v>
      </c>
      <c r="P1827" s="70" t="s">
        <v>68</v>
      </c>
      <c r="Q1827" s="70" t="s">
        <v>68</v>
      </c>
      <c r="R1827" s="66"/>
      <c r="S1827" s="67"/>
    </row>
    <row r="1828" spans="2:19" x14ac:dyDescent="0.3">
      <c r="B1828" s="66" t="s">
        <v>2378</v>
      </c>
      <c r="C1828" s="67" t="s">
        <v>2379</v>
      </c>
      <c r="D1828" s="68" t="s">
        <v>64</v>
      </c>
      <c r="E1828" s="68" t="s">
        <v>65</v>
      </c>
      <c r="F1828" s="69">
        <v>0</v>
      </c>
      <c r="G1828" s="68" t="s">
        <v>64</v>
      </c>
      <c r="H1828" s="68" t="s">
        <v>65</v>
      </c>
      <c r="I1828" s="68" t="s">
        <v>66</v>
      </c>
      <c r="J1828" s="68" t="s">
        <v>66</v>
      </c>
      <c r="K1828" s="70">
        <v>0</v>
      </c>
      <c r="L1828" s="70">
        <v>0</v>
      </c>
      <c r="M1828" s="70">
        <v>0</v>
      </c>
      <c r="N1828" s="70" t="s">
        <v>67</v>
      </c>
      <c r="O1828" s="70">
        <v>0</v>
      </c>
      <c r="P1828" s="70" t="s">
        <v>68</v>
      </c>
      <c r="Q1828" s="70" t="s">
        <v>68</v>
      </c>
      <c r="R1828" s="66"/>
      <c r="S1828" s="67"/>
    </row>
    <row r="1829" spans="2:19" x14ac:dyDescent="0.3">
      <c r="B1829" s="66" t="s">
        <v>2380</v>
      </c>
      <c r="C1829" s="67" t="s">
        <v>2381</v>
      </c>
      <c r="D1829" s="68" t="s">
        <v>65</v>
      </c>
      <c r="E1829" s="68" t="s">
        <v>64</v>
      </c>
      <c r="F1829" s="69">
        <v>0</v>
      </c>
      <c r="G1829" s="68" t="s">
        <v>64</v>
      </c>
      <c r="H1829" s="68" t="s">
        <v>64</v>
      </c>
      <c r="I1829" s="68" t="s">
        <v>65</v>
      </c>
      <c r="J1829" s="68" t="s">
        <v>66</v>
      </c>
      <c r="K1829" s="70">
        <v>0</v>
      </c>
      <c r="L1829" s="70">
        <v>0</v>
      </c>
      <c r="M1829" s="70">
        <v>0</v>
      </c>
      <c r="N1829" s="70" t="s">
        <v>67</v>
      </c>
      <c r="O1829" s="70">
        <v>0</v>
      </c>
      <c r="P1829" s="70" t="s">
        <v>68</v>
      </c>
      <c r="Q1829" s="70" t="s">
        <v>68</v>
      </c>
      <c r="R1829" s="66"/>
      <c r="S1829" s="67"/>
    </row>
    <row r="1830" spans="2:19" x14ac:dyDescent="0.3">
      <c r="B1830" s="66" t="s">
        <v>2382</v>
      </c>
      <c r="C1830" s="67" t="s">
        <v>2383</v>
      </c>
      <c r="D1830" s="68" t="s">
        <v>64</v>
      </c>
      <c r="E1830" s="68" t="s">
        <v>65</v>
      </c>
      <c r="F1830" s="69">
        <v>0</v>
      </c>
      <c r="G1830" s="68" t="s">
        <v>64</v>
      </c>
      <c r="H1830" s="68" t="s">
        <v>64</v>
      </c>
      <c r="I1830" s="68" t="s">
        <v>65</v>
      </c>
      <c r="J1830" s="68" t="s">
        <v>66</v>
      </c>
      <c r="K1830" s="70">
        <v>0</v>
      </c>
      <c r="L1830" s="70">
        <v>0</v>
      </c>
      <c r="M1830" s="70">
        <v>0</v>
      </c>
      <c r="N1830" s="70" t="s">
        <v>67</v>
      </c>
      <c r="O1830" s="70">
        <v>0</v>
      </c>
      <c r="P1830" s="70" t="s">
        <v>68</v>
      </c>
      <c r="Q1830" s="70" t="s">
        <v>68</v>
      </c>
      <c r="R1830" s="66"/>
      <c r="S1830" s="67"/>
    </row>
    <row r="1831" spans="2:19" x14ac:dyDescent="0.3">
      <c r="B1831" s="66" t="s">
        <v>2362</v>
      </c>
      <c r="C1831" s="67" t="s">
        <v>2384</v>
      </c>
      <c r="D1831" s="68" t="s">
        <v>64</v>
      </c>
      <c r="E1831" s="68" t="s">
        <v>65</v>
      </c>
      <c r="F1831" s="69">
        <v>0</v>
      </c>
      <c r="G1831" s="68" t="s">
        <v>64</v>
      </c>
      <c r="H1831" s="68" t="s">
        <v>65</v>
      </c>
      <c r="I1831" s="68" t="s">
        <v>66</v>
      </c>
      <c r="J1831" s="68" t="s">
        <v>66</v>
      </c>
      <c r="K1831" s="70">
        <v>0</v>
      </c>
      <c r="L1831" s="70">
        <v>0</v>
      </c>
      <c r="M1831" s="70">
        <v>0</v>
      </c>
      <c r="N1831" s="70" t="s">
        <v>67</v>
      </c>
      <c r="O1831" s="70">
        <v>0</v>
      </c>
      <c r="P1831" s="70" t="s">
        <v>68</v>
      </c>
      <c r="Q1831" s="70" t="s">
        <v>68</v>
      </c>
      <c r="R1831" s="66"/>
      <c r="S1831" s="67"/>
    </row>
    <row r="1832" spans="2:19" x14ac:dyDescent="0.3">
      <c r="B1832" s="66" t="s">
        <v>2385</v>
      </c>
      <c r="C1832" s="67" t="s">
        <v>2347</v>
      </c>
      <c r="D1832" s="68" t="s">
        <v>65</v>
      </c>
      <c r="E1832" s="68" t="s">
        <v>64</v>
      </c>
      <c r="F1832" s="69">
        <v>0</v>
      </c>
      <c r="G1832" s="68" t="s">
        <v>65</v>
      </c>
      <c r="H1832" s="68" t="s">
        <v>64</v>
      </c>
      <c r="I1832" s="68" t="s">
        <v>66</v>
      </c>
      <c r="J1832" s="68" t="s">
        <v>66</v>
      </c>
      <c r="K1832" s="70">
        <v>0</v>
      </c>
      <c r="L1832" s="70">
        <v>0</v>
      </c>
      <c r="M1832" s="70">
        <v>0</v>
      </c>
      <c r="N1832" s="70" t="s">
        <v>67</v>
      </c>
      <c r="O1832" s="70">
        <v>0</v>
      </c>
      <c r="P1832" s="70" t="s">
        <v>68</v>
      </c>
      <c r="Q1832" s="70" t="s">
        <v>68</v>
      </c>
      <c r="R1832" s="66"/>
      <c r="S1832" s="67"/>
    </row>
    <row r="1833" spans="2:19" x14ac:dyDescent="0.3">
      <c r="B1833" s="66" t="s">
        <v>2386</v>
      </c>
      <c r="C1833" s="67" t="s">
        <v>2347</v>
      </c>
      <c r="D1833" s="68" t="s">
        <v>64</v>
      </c>
      <c r="E1833" s="68" t="s">
        <v>65</v>
      </c>
      <c r="F1833" s="69">
        <v>0</v>
      </c>
      <c r="G1833" s="68" t="s">
        <v>65</v>
      </c>
      <c r="H1833" s="68" t="s">
        <v>64</v>
      </c>
      <c r="I1833" s="68" t="s">
        <v>66</v>
      </c>
      <c r="J1833" s="68" t="s">
        <v>66</v>
      </c>
      <c r="K1833" s="70">
        <v>0</v>
      </c>
      <c r="L1833" s="70">
        <v>0</v>
      </c>
      <c r="M1833" s="70">
        <v>0</v>
      </c>
      <c r="N1833" s="70" t="s">
        <v>67</v>
      </c>
      <c r="O1833" s="70">
        <v>0</v>
      </c>
      <c r="P1833" s="70" t="s">
        <v>68</v>
      </c>
      <c r="Q1833" s="70" t="s">
        <v>68</v>
      </c>
      <c r="R1833" s="66"/>
      <c r="S1833" s="67"/>
    </row>
    <row r="1834" spans="2:19" x14ac:dyDescent="0.3">
      <c r="B1834" s="66" t="s">
        <v>2387</v>
      </c>
      <c r="C1834" s="67" t="s">
        <v>2347</v>
      </c>
      <c r="D1834" s="68" t="s">
        <v>64</v>
      </c>
      <c r="E1834" s="68" t="s">
        <v>65</v>
      </c>
      <c r="F1834" s="69">
        <v>0</v>
      </c>
      <c r="G1834" s="68" t="s">
        <v>65</v>
      </c>
      <c r="H1834" s="68" t="s">
        <v>64</v>
      </c>
      <c r="I1834" s="68" t="s">
        <v>66</v>
      </c>
      <c r="J1834" s="68" t="s">
        <v>66</v>
      </c>
      <c r="K1834" s="70">
        <v>0</v>
      </c>
      <c r="L1834" s="70">
        <v>0</v>
      </c>
      <c r="M1834" s="70">
        <v>0</v>
      </c>
      <c r="N1834" s="70" t="s">
        <v>67</v>
      </c>
      <c r="O1834" s="70">
        <v>0</v>
      </c>
      <c r="P1834" s="70" t="s">
        <v>68</v>
      </c>
      <c r="Q1834" s="70" t="s">
        <v>68</v>
      </c>
      <c r="R1834" s="66"/>
      <c r="S1834" s="67"/>
    </row>
    <row r="1835" spans="2:19" x14ac:dyDescent="0.3">
      <c r="B1835" s="66" t="s">
        <v>2388</v>
      </c>
      <c r="C1835" s="67" t="s">
        <v>2389</v>
      </c>
      <c r="D1835" s="68" t="s">
        <v>65</v>
      </c>
      <c r="E1835" s="68" t="s">
        <v>64</v>
      </c>
      <c r="F1835" s="69">
        <v>0</v>
      </c>
      <c r="G1835" s="68" t="s">
        <v>64</v>
      </c>
      <c r="H1835" s="68" t="s">
        <v>64</v>
      </c>
      <c r="I1835" s="68" t="s">
        <v>65</v>
      </c>
      <c r="J1835" s="68" t="s">
        <v>66</v>
      </c>
      <c r="K1835" s="70">
        <v>0</v>
      </c>
      <c r="L1835" s="70">
        <v>0</v>
      </c>
      <c r="M1835" s="70">
        <v>0</v>
      </c>
      <c r="N1835" s="70" t="s">
        <v>67</v>
      </c>
      <c r="O1835" s="70">
        <v>0</v>
      </c>
      <c r="P1835" s="70" t="s">
        <v>68</v>
      </c>
      <c r="Q1835" s="70" t="s">
        <v>68</v>
      </c>
      <c r="R1835" s="66"/>
      <c r="S1835" s="67"/>
    </row>
    <row r="1836" spans="2:19" x14ac:dyDescent="0.3">
      <c r="B1836" s="66" t="s">
        <v>2390</v>
      </c>
      <c r="C1836" s="67" t="s">
        <v>2391</v>
      </c>
      <c r="D1836" s="68" t="s">
        <v>65</v>
      </c>
      <c r="E1836" s="68" t="s">
        <v>64</v>
      </c>
      <c r="F1836" s="69">
        <v>0</v>
      </c>
      <c r="G1836" s="68" t="s">
        <v>65</v>
      </c>
      <c r="H1836" s="68" t="s">
        <v>64</v>
      </c>
      <c r="I1836" s="68" t="s">
        <v>66</v>
      </c>
      <c r="J1836" s="68" t="s">
        <v>66</v>
      </c>
      <c r="K1836" s="70">
        <v>0</v>
      </c>
      <c r="L1836" s="70">
        <v>0</v>
      </c>
      <c r="M1836" s="70">
        <v>0</v>
      </c>
      <c r="N1836" s="70" t="s">
        <v>67</v>
      </c>
      <c r="O1836" s="70">
        <v>0</v>
      </c>
      <c r="P1836" s="70" t="s">
        <v>68</v>
      </c>
      <c r="Q1836" s="70" t="s">
        <v>68</v>
      </c>
      <c r="R1836" s="66"/>
      <c r="S1836" s="67"/>
    </row>
    <row r="1837" spans="2:19" x14ac:dyDescent="0.3">
      <c r="B1837" s="66" t="s">
        <v>2392</v>
      </c>
      <c r="C1837" s="67" t="s">
        <v>2324</v>
      </c>
      <c r="D1837" s="68" t="s">
        <v>65</v>
      </c>
      <c r="E1837" s="68" t="s">
        <v>64</v>
      </c>
      <c r="F1837" s="69">
        <v>0</v>
      </c>
      <c r="G1837" s="68" t="s">
        <v>64</v>
      </c>
      <c r="H1837" s="68" t="s">
        <v>65</v>
      </c>
      <c r="I1837" s="68" t="s">
        <v>66</v>
      </c>
      <c r="J1837" s="68" t="s">
        <v>66</v>
      </c>
      <c r="K1837" s="70">
        <v>0</v>
      </c>
      <c r="L1837" s="70">
        <v>0</v>
      </c>
      <c r="M1837" s="70">
        <v>0</v>
      </c>
      <c r="N1837" s="70" t="s">
        <v>67</v>
      </c>
      <c r="O1837" s="70">
        <v>0</v>
      </c>
      <c r="P1837" s="70" t="s">
        <v>68</v>
      </c>
      <c r="Q1837" s="70" t="s">
        <v>68</v>
      </c>
      <c r="R1837" s="66"/>
      <c r="S1837" s="67"/>
    </row>
    <row r="1838" spans="2:19" x14ac:dyDescent="0.3">
      <c r="B1838" s="66" t="s">
        <v>2393</v>
      </c>
      <c r="C1838" s="67" t="s">
        <v>2394</v>
      </c>
      <c r="D1838" s="68" t="s">
        <v>65</v>
      </c>
      <c r="E1838" s="68" t="s">
        <v>64</v>
      </c>
      <c r="F1838" s="69">
        <v>0</v>
      </c>
      <c r="G1838" s="68" t="s">
        <v>64</v>
      </c>
      <c r="H1838" s="68" t="s">
        <v>64</v>
      </c>
      <c r="I1838" s="68" t="s">
        <v>65</v>
      </c>
      <c r="J1838" s="68" t="s">
        <v>66</v>
      </c>
      <c r="K1838" s="70">
        <v>0</v>
      </c>
      <c r="L1838" s="70">
        <v>0</v>
      </c>
      <c r="M1838" s="70">
        <v>0</v>
      </c>
      <c r="N1838" s="70" t="s">
        <v>67</v>
      </c>
      <c r="O1838" s="70">
        <v>0</v>
      </c>
      <c r="P1838" s="70" t="s">
        <v>68</v>
      </c>
      <c r="Q1838" s="70" t="s">
        <v>68</v>
      </c>
      <c r="R1838" s="66"/>
      <c r="S1838" s="67"/>
    </row>
    <row r="1839" spans="2:19" x14ac:dyDescent="0.3">
      <c r="B1839" s="66" t="s">
        <v>2395</v>
      </c>
      <c r="C1839" s="67" t="s">
        <v>2330</v>
      </c>
      <c r="D1839" s="68" t="s">
        <v>64</v>
      </c>
      <c r="E1839" s="68" t="s">
        <v>65</v>
      </c>
      <c r="F1839" s="69">
        <v>0</v>
      </c>
      <c r="G1839" s="68" t="s">
        <v>64</v>
      </c>
      <c r="H1839" s="68" t="s">
        <v>64</v>
      </c>
      <c r="I1839" s="68" t="s">
        <v>66</v>
      </c>
      <c r="J1839" s="68" t="s">
        <v>65</v>
      </c>
      <c r="K1839" s="70">
        <v>0</v>
      </c>
      <c r="L1839" s="70">
        <v>0</v>
      </c>
      <c r="M1839" s="70">
        <v>0</v>
      </c>
      <c r="N1839" s="70" t="s">
        <v>67</v>
      </c>
      <c r="O1839" s="70">
        <v>0</v>
      </c>
      <c r="P1839" s="70" t="s">
        <v>68</v>
      </c>
      <c r="Q1839" s="70" t="s">
        <v>68</v>
      </c>
      <c r="R1839" s="66"/>
      <c r="S1839" s="67"/>
    </row>
    <row r="1840" spans="2:19" x14ac:dyDescent="0.3">
      <c r="B1840" s="66" t="s">
        <v>2396</v>
      </c>
      <c r="C1840" s="67" t="s">
        <v>2397</v>
      </c>
      <c r="D1840" s="68" t="s">
        <v>65</v>
      </c>
      <c r="E1840" s="68" t="s">
        <v>64</v>
      </c>
      <c r="F1840" s="69">
        <v>0</v>
      </c>
      <c r="G1840" s="68" t="s">
        <v>65</v>
      </c>
      <c r="H1840" s="68" t="s">
        <v>64</v>
      </c>
      <c r="I1840" s="68" t="s">
        <v>66</v>
      </c>
      <c r="J1840" s="68" t="s">
        <v>66</v>
      </c>
      <c r="K1840" s="70">
        <v>0</v>
      </c>
      <c r="L1840" s="70">
        <v>0</v>
      </c>
      <c r="M1840" s="70">
        <v>0</v>
      </c>
      <c r="N1840" s="70" t="s">
        <v>67</v>
      </c>
      <c r="O1840" s="70">
        <v>0</v>
      </c>
      <c r="P1840" s="70" t="s">
        <v>68</v>
      </c>
      <c r="Q1840" s="70" t="s">
        <v>68</v>
      </c>
      <c r="R1840" s="66"/>
      <c r="S1840" s="67"/>
    </row>
    <row r="1841" spans="2:19" x14ac:dyDescent="0.3">
      <c r="B1841" s="66" t="s">
        <v>2398</v>
      </c>
      <c r="C1841" s="67" t="s">
        <v>2399</v>
      </c>
      <c r="D1841" s="68" t="s">
        <v>64</v>
      </c>
      <c r="E1841" s="68" t="s">
        <v>65</v>
      </c>
      <c r="F1841" s="69">
        <v>0</v>
      </c>
      <c r="G1841" s="68" t="s">
        <v>64</v>
      </c>
      <c r="H1841" s="68" t="s">
        <v>65</v>
      </c>
      <c r="I1841" s="68" t="s">
        <v>66</v>
      </c>
      <c r="J1841" s="68" t="s">
        <v>66</v>
      </c>
      <c r="K1841" s="70">
        <v>0</v>
      </c>
      <c r="L1841" s="70">
        <v>0</v>
      </c>
      <c r="M1841" s="70">
        <v>0</v>
      </c>
      <c r="N1841" s="70" t="s">
        <v>67</v>
      </c>
      <c r="O1841" s="70">
        <v>0</v>
      </c>
      <c r="P1841" s="70" t="s">
        <v>68</v>
      </c>
      <c r="Q1841" s="70" t="s">
        <v>68</v>
      </c>
      <c r="R1841" s="66"/>
      <c r="S1841" s="67"/>
    </row>
    <row r="1842" spans="2:19" x14ac:dyDescent="0.3">
      <c r="B1842" s="66" t="s">
        <v>2354</v>
      </c>
      <c r="C1842" s="67" t="s">
        <v>2377</v>
      </c>
      <c r="D1842" s="68" t="s">
        <v>64</v>
      </c>
      <c r="E1842" s="68" t="s">
        <v>65</v>
      </c>
      <c r="F1842" s="69">
        <v>0</v>
      </c>
      <c r="G1842" s="68" t="s">
        <v>65</v>
      </c>
      <c r="H1842" s="68" t="s">
        <v>64</v>
      </c>
      <c r="I1842" s="68" t="s">
        <v>66</v>
      </c>
      <c r="J1842" s="68" t="s">
        <v>66</v>
      </c>
      <c r="K1842" s="70">
        <v>0</v>
      </c>
      <c r="L1842" s="70">
        <v>0</v>
      </c>
      <c r="M1842" s="70">
        <v>0</v>
      </c>
      <c r="N1842" s="70" t="s">
        <v>67</v>
      </c>
      <c r="O1842" s="70">
        <v>0</v>
      </c>
      <c r="P1842" s="70" t="s">
        <v>68</v>
      </c>
      <c r="Q1842" s="70" t="s">
        <v>68</v>
      </c>
      <c r="R1842" s="66"/>
      <c r="S1842" s="67"/>
    </row>
  </sheetData>
  <mergeCells count="193">
    <mergeCell ref="B1779:C1779"/>
    <mergeCell ref="R1779:S1779"/>
    <mergeCell ref="B1777:Q1777"/>
    <mergeCell ref="R1777:S1777"/>
    <mergeCell ref="B1778:F1778"/>
    <mergeCell ref="G1778:J1778"/>
    <mergeCell ref="K1778:O1778"/>
    <mergeCell ref="P1778:Q1778"/>
    <mergeCell ref="R1778:S1778"/>
    <mergeCell ref="N1769:O1769"/>
    <mergeCell ref="N1770:O1770"/>
    <mergeCell ref="N1771:O1771"/>
    <mergeCell ref="N1772:O1772"/>
    <mergeCell ref="N1773:O1773"/>
    <mergeCell ref="C1776:Q1776"/>
    <mergeCell ref="B1766:G1766"/>
    <mergeCell ref="H1766:J1766"/>
    <mergeCell ref="K1766:M1766"/>
    <mergeCell ref="N1766:O1766"/>
    <mergeCell ref="N1767:O1767"/>
    <mergeCell ref="N1768:O1768"/>
    <mergeCell ref="B1718:C1718"/>
    <mergeCell ref="R1718:S1718"/>
    <mergeCell ref="B1761:P1761"/>
    <mergeCell ref="C1762:O1762"/>
    <mergeCell ref="C1764:O1764"/>
    <mergeCell ref="B1765:O1765"/>
    <mergeCell ref="N1712:O1712"/>
    <mergeCell ref="C1715:Q1715"/>
    <mergeCell ref="B1716:Q1716"/>
    <mergeCell ref="R1716:S1716"/>
    <mergeCell ref="B1717:F1717"/>
    <mergeCell ref="G1717:J1717"/>
    <mergeCell ref="K1717:O1717"/>
    <mergeCell ref="P1717:Q1717"/>
    <mergeCell ref="R1717:S1717"/>
    <mergeCell ref="N1706:O1706"/>
    <mergeCell ref="N1707:O1707"/>
    <mergeCell ref="N1708:O1708"/>
    <mergeCell ref="N1709:O1709"/>
    <mergeCell ref="N1710:O1710"/>
    <mergeCell ref="N1711:O1711"/>
    <mergeCell ref="B1700:P1700"/>
    <mergeCell ref="C1701:O1701"/>
    <mergeCell ref="C1703:O1703"/>
    <mergeCell ref="B1704:O1704"/>
    <mergeCell ref="B1705:G1705"/>
    <mergeCell ref="H1705:J1705"/>
    <mergeCell ref="K1705:M1705"/>
    <mergeCell ref="N1705:O1705"/>
    <mergeCell ref="B1652:F1652"/>
    <mergeCell ref="G1652:J1652"/>
    <mergeCell ref="K1652:N1652"/>
    <mergeCell ref="O1652:P1652"/>
    <mergeCell ref="Q1652:R1652"/>
    <mergeCell ref="B1653:C1653"/>
    <mergeCell ref="Q1653:R1653"/>
    <mergeCell ref="B1640:H1640"/>
    <mergeCell ref="I1640:K1640"/>
    <mergeCell ref="L1640:N1640"/>
    <mergeCell ref="B1650:P1650"/>
    <mergeCell ref="Q1650:R1650"/>
    <mergeCell ref="B1651:P1651"/>
    <mergeCell ref="Q1651:R1651"/>
    <mergeCell ref="B1455:C1455"/>
    <mergeCell ref="R1455:S1455"/>
    <mergeCell ref="B1635:P1635"/>
    <mergeCell ref="D1636:O1636"/>
    <mergeCell ref="D1638:O1638"/>
    <mergeCell ref="B1639:O1639"/>
    <mergeCell ref="C1452:Q1452"/>
    <mergeCell ref="B1453:Q1453"/>
    <mergeCell ref="R1453:S1453"/>
    <mergeCell ref="B1454:F1454"/>
    <mergeCell ref="G1454:J1454"/>
    <mergeCell ref="K1454:O1454"/>
    <mergeCell ref="P1454:Q1454"/>
    <mergeCell ref="R1454:S1454"/>
    <mergeCell ref="N1444:O1444"/>
    <mergeCell ref="N1445:O1445"/>
    <mergeCell ref="N1446:O1446"/>
    <mergeCell ref="N1447:O1447"/>
    <mergeCell ref="N1448:O1448"/>
    <mergeCell ref="N1449:O1449"/>
    <mergeCell ref="B1441:O1441"/>
    <mergeCell ref="B1442:G1442"/>
    <mergeCell ref="H1442:J1442"/>
    <mergeCell ref="K1442:M1442"/>
    <mergeCell ref="N1442:O1442"/>
    <mergeCell ref="N1443:O1443"/>
    <mergeCell ref="R1406:S1406"/>
    <mergeCell ref="R1407:S1407"/>
    <mergeCell ref="R1408:S1408"/>
    <mergeCell ref="B1437:P1437"/>
    <mergeCell ref="C1438:O1438"/>
    <mergeCell ref="C1440:O1440"/>
    <mergeCell ref="B1406:Q1406"/>
    <mergeCell ref="B1407:F1407"/>
    <mergeCell ref="G1407:J1407"/>
    <mergeCell ref="K1407:O1407"/>
    <mergeCell ref="P1407:Q1407"/>
    <mergeCell ref="B1408:C1408"/>
    <mergeCell ref="N1398:O1398"/>
    <mergeCell ref="N1399:O1399"/>
    <mergeCell ref="N1400:O1400"/>
    <mergeCell ref="N1401:O1401"/>
    <mergeCell ref="N1402:O1402"/>
    <mergeCell ref="C1405:Q1405"/>
    <mergeCell ref="B1395:G1395"/>
    <mergeCell ref="H1395:J1395"/>
    <mergeCell ref="K1395:M1395"/>
    <mergeCell ref="N1395:O1395"/>
    <mergeCell ref="N1396:O1396"/>
    <mergeCell ref="N1397:O1397"/>
    <mergeCell ref="B1298:C1298"/>
    <mergeCell ref="R1298:S1298"/>
    <mergeCell ref="B1390:P1390"/>
    <mergeCell ref="C1391:O1391"/>
    <mergeCell ref="C1393:O1393"/>
    <mergeCell ref="B1394:O1394"/>
    <mergeCell ref="B1296:Q1296"/>
    <mergeCell ref="R1296:S1296"/>
    <mergeCell ref="B1297:F1297"/>
    <mergeCell ref="G1297:J1297"/>
    <mergeCell ref="K1297:O1297"/>
    <mergeCell ref="P1297:Q1297"/>
    <mergeCell ref="R1297:S1297"/>
    <mergeCell ref="N1288:O1288"/>
    <mergeCell ref="N1289:O1289"/>
    <mergeCell ref="N1290:O1290"/>
    <mergeCell ref="N1291:O1291"/>
    <mergeCell ref="N1292:O1292"/>
    <mergeCell ref="C1295:Q1295"/>
    <mergeCell ref="B1285:G1285"/>
    <mergeCell ref="H1285:J1285"/>
    <mergeCell ref="K1285:M1285"/>
    <mergeCell ref="N1285:O1285"/>
    <mergeCell ref="N1286:O1286"/>
    <mergeCell ref="N1287:O1287"/>
    <mergeCell ref="B1047:C1047"/>
    <mergeCell ref="R1047:S1047"/>
    <mergeCell ref="B1280:P1280"/>
    <mergeCell ref="C1281:O1281"/>
    <mergeCell ref="C1283:O1283"/>
    <mergeCell ref="B1284:O1284"/>
    <mergeCell ref="B1045:Q1045"/>
    <mergeCell ref="R1045:S1045"/>
    <mergeCell ref="B1046:F1046"/>
    <mergeCell ref="G1046:J1046"/>
    <mergeCell ref="K1046:O1046"/>
    <mergeCell ref="P1046:Q1046"/>
    <mergeCell ref="R1046:S1046"/>
    <mergeCell ref="N1037:O1037"/>
    <mergeCell ref="N1038:O1038"/>
    <mergeCell ref="N1039:O1039"/>
    <mergeCell ref="N1040:O1040"/>
    <mergeCell ref="N1041:O1041"/>
    <mergeCell ref="C1044:Q1044"/>
    <mergeCell ref="B1034:G1034"/>
    <mergeCell ref="H1034:J1034"/>
    <mergeCell ref="K1034:M1034"/>
    <mergeCell ref="N1034:O1034"/>
    <mergeCell ref="N1035:O1035"/>
    <mergeCell ref="N1036:O1036"/>
    <mergeCell ref="B23:C23"/>
    <mergeCell ref="R23:S23"/>
    <mergeCell ref="B1029:P1029"/>
    <mergeCell ref="C1030:O1030"/>
    <mergeCell ref="C1032:O1032"/>
    <mergeCell ref="B1033:O1033"/>
    <mergeCell ref="N17:O17"/>
    <mergeCell ref="C20:Q20"/>
    <mergeCell ref="B21:Q21"/>
    <mergeCell ref="R21:S21"/>
    <mergeCell ref="B22:F22"/>
    <mergeCell ref="G22:J22"/>
    <mergeCell ref="K22:O22"/>
    <mergeCell ref="P22:Q22"/>
    <mergeCell ref="R22:S22"/>
    <mergeCell ref="N11:O11"/>
    <mergeCell ref="N12:O12"/>
    <mergeCell ref="N13:O13"/>
    <mergeCell ref="N14:O14"/>
    <mergeCell ref="N15:O15"/>
    <mergeCell ref="N16:O16"/>
    <mergeCell ref="B5:P5"/>
    <mergeCell ref="C6:O6"/>
    <mergeCell ref="C8:O8"/>
    <mergeCell ref="B9:O9"/>
    <mergeCell ref="B10:G10"/>
    <mergeCell ref="H10:J10"/>
    <mergeCell ref="K10:M10"/>
    <mergeCell ref="N10:O10"/>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Y1517"/>
  <sheetViews>
    <sheetView topLeftCell="B1" zoomScale="90" zoomScaleNormal="90" workbookViewId="0">
      <selection activeCell="B1520" sqref="B1520"/>
    </sheetView>
  </sheetViews>
  <sheetFormatPr baseColWidth="10" defaultRowHeight="25.5" customHeight="1" x14ac:dyDescent="0.3"/>
  <cols>
    <col min="1" max="1" width="11.44140625" customWidth="1"/>
    <col min="2" max="2" width="23.33203125" customWidth="1"/>
    <col min="3" max="3" width="25.88671875" customWidth="1"/>
    <col min="4" max="4" width="13.33203125" bestFit="1" customWidth="1"/>
    <col min="5" max="5" width="14.44140625" bestFit="1" customWidth="1"/>
    <col min="6" max="6" width="15.6640625" bestFit="1" customWidth="1"/>
    <col min="7" max="7" width="11.44140625" style="193"/>
    <col min="8" max="8" width="13.33203125" style="193" bestFit="1" customWidth="1"/>
    <col min="9" max="9" width="14.33203125" style="193" bestFit="1" customWidth="1"/>
    <col min="10" max="10" width="11.44140625" style="193"/>
    <col min="16" max="16" width="17.5546875" customWidth="1"/>
    <col min="17" max="17" width="18.88671875" customWidth="1"/>
  </cols>
  <sheetData>
    <row r="1" spans="2:25" ht="25.5" customHeight="1" x14ac:dyDescent="0.3">
      <c r="B1" s="1"/>
      <c r="C1" s="184"/>
      <c r="D1" s="1"/>
      <c r="E1" s="1"/>
      <c r="F1" s="1"/>
      <c r="G1" s="185"/>
      <c r="H1" s="185"/>
      <c r="I1" s="185"/>
      <c r="J1" s="185"/>
      <c r="K1" s="1"/>
      <c r="L1" s="1"/>
      <c r="M1" s="1"/>
      <c r="N1" s="1"/>
      <c r="O1" s="1"/>
      <c r="P1" s="1"/>
      <c r="Q1" s="1"/>
      <c r="R1" s="1"/>
      <c r="S1" s="1"/>
      <c r="T1" s="1"/>
      <c r="U1" s="1"/>
      <c r="V1" s="1"/>
      <c r="W1" s="1"/>
      <c r="X1" s="1"/>
      <c r="Y1" s="1"/>
    </row>
    <row r="2" spans="2:25" ht="25.5" customHeight="1" x14ac:dyDescent="0.3">
      <c r="B2" s="1"/>
      <c r="C2" s="383" t="s">
        <v>0</v>
      </c>
      <c r="D2" s="383"/>
      <c r="E2" s="383"/>
      <c r="F2" s="383"/>
      <c r="G2" s="383"/>
      <c r="H2" s="383"/>
      <c r="I2" s="383"/>
      <c r="J2" s="383"/>
      <c r="K2" s="383"/>
      <c r="L2" s="383"/>
      <c r="M2" s="383"/>
      <c r="N2" s="383"/>
      <c r="O2" s="383"/>
      <c r="P2" s="383"/>
      <c r="Q2" s="383"/>
      <c r="R2" s="1"/>
      <c r="S2" s="1"/>
      <c r="T2" s="1"/>
      <c r="U2" s="1"/>
      <c r="V2" s="1"/>
      <c r="W2" s="1"/>
      <c r="X2" s="1"/>
      <c r="Y2" s="1"/>
    </row>
    <row r="3" spans="2:25" ht="25.5" customHeight="1" x14ac:dyDescent="0.3">
      <c r="B3" s="1"/>
      <c r="C3" s="2" t="s">
        <v>1</v>
      </c>
      <c r="D3" s="384"/>
      <c r="E3" s="384"/>
      <c r="F3" s="384"/>
      <c r="G3" s="384"/>
      <c r="H3" s="384"/>
      <c r="I3" s="384"/>
      <c r="J3" s="384"/>
      <c r="K3" s="384"/>
      <c r="L3" s="384"/>
      <c r="M3" s="384"/>
      <c r="N3" s="384"/>
      <c r="O3" s="384"/>
      <c r="P3" s="384"/>
      <c r="Q3" s="3"/>
      <c r="R3" s="1"/>
      <c r="S3" s="1"/>
      <c r="T3" s="1"/>
      <c r="U3" s="1"/>
      <c r="V3" s="1"/>
      <c r="W3" s="1"/>
      <c r="X3" s="1"/>
      <c r="Y3" s="1"/>
    </row>
    <row r="4" spans="2:25" ht="25.5" customHeight="1" x14ac:dyDescent="0.3">
      <c r="B4" s="1"/>
      <c r="C4" s="4"/>
      <c r="D4" s="5"/>
      <c r="E4" s="5"/>
      <c r="F4" s="5"/>
      <c r="G4" s="6"/>
      <c r="H4" s="6"/>
      <c r="I4" s="6"/>
      <c r="J4" s="6"/>
      <c r="K4" s="5"/>
      <c r="L4" s="5"/>
      <c r="M4" s="5"/>
      <c r="N4" s="5"/>
      <c r="O4" s="5"/>
      <c r="P4" s="5"/>
      <c r="Q4" s="7"/>
      <c r="R4" s="1"/>
      <c r="S4" s="1"/>
      <c r="T4" s="1"/>
      <c r="U4" s="1"/>
      <c r="V4" s="1"/>
      <c r="W4" s="1"/>
      <c r="X4" s="1"/>
      <c r="Y4" s="1"/>
    </row>
    <row r="5" spans="2:25" ht="25.5" customHeight="1" x14ac:dyDescent="0.3">
      <c r="B5" s="1"/>
      <c r="C5" s="2" t="s">
        <v>3</v>
      </c>
      <c r="D5" s="384"/>
      <c r="E5" s="384"/>
      <c r="F5" s="384"/>
      <c r="G5" s="384"/>
      <c r="H5" s="384"/>
      <c r="I5" s="384"/>
      <c r="J5" s="384"/>
      <c r="K5" s="384"/>
      <c r="L5" s="384"/>
      <c r="M5" s="384"/>
      <c r="N5" s="384"/>
      <c r="O5" s="384"/>
      <c r="P5" s="384"/>
      <c r="Q5" s="3"/>
      <c r="R5" s="1"/>
      <c r="S5" s="1"/>
      <c r="T5" s="1"/>
      <c r="U5" s="1"/>
      <c r="V5" s="1"/>
      <c r="W5" s="1"/>
      <c r="X5" s="1"/>
      <c r="Y5" s="1"/>
    </row>
    <row r="6" spans="2:25" ht="25.5" customHeight="1" thickBot="1" x14ac:dyDescent="0.35">
      <c r="B6" s="8"/>
      <c r="C6" s="385" t="s">
        <v>5</v>
      </c>
      <c r="D6" s="385"/>
      <c r="E6" s="385"/>
      <c r="F6" s="385"/>
      <c r="G6" s="385"/>
      <c r="H6" s="385"/>
      <c r="I6" s="385"/>
      <c r="J6" s="385"/>
      <c r="K6" s="385"/>
      <c r="L6" s="385"/>
      <c r="M6" s="385"/>
      <c r="N6" s="385"/>
      <c r="O6" s="385"/>
      <c r="P6" s="385"/>
      <c r="Q6" s="9"/>
      <c r="R6" s="8"/>
      <c r="S6" s="8"/>
      <c r="T6" s="8"/>
      <c r="U6" s="8"/>
      <c r="V6" s="8"/>
      <c r="W6" s="8"/>
      <c r="X6" s="8"/>
      <c r="Y6" s="8"/>
    </row>
    <row r="7" spans="2:25" ht="25.5" customHeight="1" thickBot="1" x14ac:dyDescent="0.35">
      <c r="B7" s="10"/>
      <c r="C7" s="386" t="s">
        <v>6</v>
      </c>
      <c r="D7" s="387"/>
      <c r="E7" s="387"/>
      <c r="F7" s="387"/>
      <c r="G7" s="387"/>
      <c r="H7" s="388"/>
      <c r="I7" s="386" t="s">
        <v>7</v>
      </c>
      <c r="J7" s="387"/>
      <c r="K7" s="388"/>
      <c r="L7" s="389" t="s">
        <v>8</v>
      </c>
      <c r="M7" s="390"/>
      <c r="N7" s="390"/>
      <c r="O7" s="389" t="s">
        <v>9</v>
      </c>
      <c r="P7" s="391"/>
      <c r="Q7" s="9"/>
      <c r="R7" s="10"/>
      <c r="S7" s="10"/>
      <c r="T7" s="10"/>
      <c r="U7" s="10"/>
      <c r="V7" s="10"/>
      <c r="W7" s="10"/>
      <c r="X7" s="10"/>
      <c r="Y7" s="10"/>
    </row>
    <row r="8" spans="2:25" ht="30.75" customHeight="1" thickBot="1" x14ac:dyDescent="0.35">
      <c r="B8" s="10"/>
      <c r="C8" s="12" t="s">
        <v>10</v>
      </c>
      <c r="D8" s="13" t="s">
        <v>11</v>
      </c>
      <c r="E8" s="13" t="s">
        <v>12</v>
      </c>
      <c r="F8" s="13" t="s">
        <v>13</v>
      </c>
      <c r="G8" s="13" t="s">
        <v>14</v>
      </c>
      <c r="H8" s="14" t="s">
        <v>15</v>
      </c>
      <c r="I8" s="12" t="s">
        <v>16</v>
      </c>
      <c r="J8" s="129" t="s">
        <v>17</v>
      </c>
      <c r="K8" s="14" t="s">
        <v>18</v>
      </c>
      <c r="L8" s="19" t="s">
        <v>19</v>
      </c>
      <c r="M8" s="17" t="s">
        <v>20</v>
      </c>
      <c r="N8" s="18" t="s">
        <v>21</v>
      </c>
      <c r="O8" s="392" t="s">
        <v>22</v>
      </c>
      <c r="P8" s="393"/>
      <c r="Q8" s="20"/>
      <c r="R8" s="10"/>
      <c r="S8" s="10"/>
      <c r="T8" s="10"/>
      <c r="U8" s="10"/>
      <c r="V8" s="10"/>
      <c r="W8" s="10"/>
      <c r="X8" s="10"/>
      <c r="Y8" s="10"/>
    </row>
    <row r="9" spans="2:25" ht="25.5" customHeight="1" x14ac:dyDescent="0.3">
      <c r="B9" s="10"/>
      <c r="C9" s="21"/>
      <c r="D9" s="22"/>
      <c r="E9" s="22"/>
      <c r="F9" s="23"/>
      <c r="G9" s="24"/>
      <c r="H9" s="25"/>
      <c r="I9" s="26"/>
      <c r="J9" s="27"/>
      <c r="K9" s="28"/>
      <c r="L9" s="33"/>
      <c r="M9" s="34"/>
      <c r="N9" s="35"/>
      <c r="O9" s="394"/>
      <c r="P9" s="395"/>
      <c r="Q9" s="30"/>
      <c r="R9" s="10"/>
      <c r="S9" s="10"/>
      <c r="T9" s="10"/>
      <c r="U9" s="10"/>
      <c r="V9" s="10"/>
      <c r="W9" s="10"/>
      <c r="X9" s="10"/>
      <c r="Y9" s="10"/>
    </row>
    <row r="10" spans="2:25" ht="25.5" customHeight="1" x14ac:dyDescent="0.3">
      <c r="B10" s="10"/>
      <c r="C10" s="31"/>
      <c r="D10" s="32"/>
      <c r="E10" s="32"/>
      <c r="F10" s="23"/>
      <c r="G10" s="24"/>
      <c r="H10" s="25"/>
      <c r="I10" s="26"/>
      <c r="J10" s="27"/>
      <c r="K10" s="28"/>
      <c r="L10" s="33"/>
      <c r="M10" s="34"/>
      <c r="N10" s="35"/>
      <c r="O10" s="381"/>
      <c r="P10" s="382"/>
      <c r="Q10" s="30"/>
      <c r="R10" s="10"/>
      <c r="S10" s="10"/>
      <c r="T10" s="10"/>
      <c r="U10" s="10"/>
      <c r="V10" s="10"/>
      <c r="W10" s="10"/>
      <c r="X10" s="10"/>
      <c r="Y10" s="10"/>
    </row>
    <row r="11" spans="2:25" ht="25.5" customHeight="1" x14ac:dyDescent="0.3">
      <c r="B11" s="10"/>
      <c r="C11" s="31"/>
      <c r="D11" s="32"/>
      <c r="E11" s="32"/>
      <c r="F11" s="23"/>
      <c r="G11" s="24"/>
      <c r="H11" s="25"/>
      <c r="I11" s="26"/>
      <c r="J11" s="27"/>
      <c r="K11" s="28"/>
      <c r="L11" s="33"/>
      <c r="M11" s="34"/>
      <c r="N11" s="35"/>
      <c r="O11" s="381"/>
      <c r="P11" s="382"/>
      <c r="Q11" s="30"/>
      <c r="R11" s="10"/>
      <c r="S11" s="10"/>
      <c r="T11" s="10"/>
      <c r="U11" s="10"/>
      <c r="V11" s="10"/>
      <c r="W11" s="10"/>
      <c r="X11" s="10"/>
      <c r="Y11" s="10"/>
    </row>
    <row r="12" spans="2:25" ht="25.5" customHeight="1" x14ac:dyDescent="0.3">
      <c r="B12" s="10"/>
      <c r="C12" s="31"/>
      <c r="D12" s="32"/>
      <c r="E12" s="32"/>
      <c r="F12" s="23"/>
      <c r="G12" s="24"/>
      <c r="H12" s="25"/>
      <c r="I12" s="26"/>
      <c r="J12" s="27"/>
      <c r="K12" s="28"/>
      <c r="L12" s="33"/>
      <c r="M12" s="34"/>
      <c r="N12" s="35"/>
      <c r="O12" s="381"/>
      <c r="P12" s="382"/>
      <c r="Q12" s="30"/>
      <c r="R12" s="10"/>
      <c r="S12" s="10"/>
      <c r="T12" s="10"/>
      <c r="U12" s="10"/>
      <c r="V12" s="10"/>
      <c r="W12" s="10"/>
      <c r="X12" s="10"/>
      <c r="Y12" s="10"/>
    </row>
    <row r="13" spans="2:25" ht="25.5" customHeight="1" x14ac:dyDescent="0.3">
      <c r="B13" s="10"/>
      <c r="C13" s="31"/>
      <c r="D13" s="32"/>
      <c r="E13" s="32"/>
      <c r="F13" s="36"/>
      <c r="G13" s="37"/>
      <c r="H13" s="38"/>
      <c r="I13" s="39"/>
      <c r="J13" s="40"/>
      <c r="K13" s="41"/>
      <c r="L13" s="42"/>
      <c r="M13" s="43"/>
      <c r="N13" s="44"/>
      <c r="O13" s="381"/>
      <c r="P13" s="382"/>
      <c r="Q13" s="30"/>
      <c r="R13" s="10"/>
      <c r="S13" s="10"/>
      <c r="T13" s="10"/>
      <c r="U13" s="10"/>
      <c r="V13" s="10"/>
      <c r="W13" s="10"/>
      <c r="X13" s="10"/>
      <c r="Y13" s="10"/>
    </row>
    <row r="14" spans="2:25" ht="25.5" customHeight="1" thickBot="1" x14ac:dyDescent="0.35">
      <c r="B14" s="10"/>
      <c r="C14" s="45"/>
      <c r="D14" s="46"/>
      <c r="E14" s="46"/>
      <c r="F14" s="47"/>
      <c r="G14" s="48"/>
      <c r="H14" s="49"/>
      <c r="I14" s="50"/>
      <c r="J14" s="51"/>
      <c r="K14" s="52"/>
      <c r="L14" s="53"/>
      <c r="M14" s="54"/>
      <c r="N14" s="55"/>
      <c r="O14" s="396"/>
      <c r="P14" s="397"/>
      <c r="Q14" s="30"/>
      <c r="R14" s="10"/>
      <c r="S14" s="10"/>
      <c r="T14" s="10"/>
      <c r="U14" s="10"/>
      <c r="V14" s="10"/>
      <c r="W14" s="10"/>
      <c r="X14" s="10"/>
      <c r="Y14" s="10"/>
    </row>
    <row r="15" spans="2:25" ht="25.5" customHeight="1" x14ac:dyDescent="0.3">
      <c r="B15" s="10"/>
      <c r="C15" s="30"/>
      <c r="D15" s="30"/>
      <c r="E15" s="30"/>
      <c r="F15" s="30"/>
      <c r="G15" s="56"/>
      <c r="H15" s="56"/>
      <c r="I15" s="56"/>
      <c r="J15" s="56"/>
      <c r="K15" s="30"/>
      <c r="L15" s="30"/>
      <c r="M15" s="30"/>
      <c r="N15" s="30"/>
      <c r="O15" s="57"/>
      <c r="P15" s="57"/>
      <c r="Q15" s="30"/>
      <c r="R15" s="10"/>
      <c r="S15" s="10"/>
      <c r="T15" s="10"/>
      <c r="U15" s="10"/>
      <c r="V15" s="10"/>
      <c r="W15" s="10"/>
      <c r="X15" s="10"/>
      <c r="Y15" s="10"/>
    </row>
    <row r="16" spans="2:25" ht="25.5" customHeight="1" x14ac:dyDescent="0.3">
      <c r="B16" s="58"/>
      <c r="C16" s="398" t="s">
        <v>26</v>
      </c>
      <c r="D16" s="398"/>
      <c r="E16" s="398"/>
      <c r="F16" s="398"/>
      <c r="G16" s="398"/>
      <c r="H16" s="398"/>
      <c r="I16" s="398"/>
      <c r="J16" s="398"/>
      <c r="K16" s="398"/>
      <c r="L16" s="398"/>
      <c r="M16" s="398"/>
      <c r="N16" s="398"/>
      <c r="O16" s="398"/>
      <c r="P16" s="398"/>
      <c r="Q16" s="398"/>
      <c r="R16" s="10"/>
      <c r="S16" s="10"/>
      <c r="T16" s="10"/>
      <c r="U16" s="10"/>
      <c r="V16" s="10"/>
      <c r="W16" s="10"/>
      <c r="X16" s="10"/>
      <c r="Y16" s="10"/>
    </row>
    <row r="17" spans="2:25" ht="25.5" customHeight="1" thickBot="1" x14ac:dyDescent="0.35">
      <c r="B17" s="399" t="s">
        <v>27</v>
      </c>
      <c r="C17" s="399"/>
      <c r="D17" s="399"/>
      <c r="E17" s="399"/>
      <c r="F17" s="399"/>
      <c r="G17" s="399"/>
      <c r="H17" s="399"/>
      <c r="I17" s="399"/>
      <c r="J17" s="399"/>
      <c r="K17" s="399"/>
      <c r="L17" s="399"/>
      <c r="M17" s="399"/>
      <c r="N17" s="399"/>
      <c r="O17" s="399"/>
      <c r="P17" s="399"/>
      <c r="Q17" s="399"/>
      <c r="R17" s="10"/>
      <c r="S17" s="10"/>
      <c r="T17" s="10"/>
      <c r="U17" s="10"/>
      <c r="V17" s="10"/>
      <c r="W17" s="10"/>
      <c r="X17" s="10"/>
      <c r="Y17" s="10"/>
    </row>
    <row r="18" spans="2:25" ht="25.5" customHeight="1" thickBot="1" x14ac:dyDescent="0.35">
      <c r="B18" s="400" t="s">
        <v>28</v>
      </c>
      <c r="C18" s="400"/>
      <c r="D18" s="400"/>
      <c r="E18" s="400"/>
      <c r="F18" s="401"/>
      <c r="G18" s="386" t="s">
        <v>29</v>
      </c>
      <c r="H18" s="387"/>
      <c r="I18" s="387"/>
      <c r="J18" s="388"/>
      <c r="K18" s="387" t="s">
        <v>30</v>
      </c>
      <c r="L18" s="387"/>
      <c r="M18" s="387"/>
      <c r="N18" s="387"/>
      <c r="O18" s="388"/>
      <c r="P18" s="386" t="s">
        <v>31</v>
      </c>
      <c r="Q18" s="388"/>
      <c r="R18" s="10"/>
      <c r="S18" s="10"/>
      <c r="T18" s="10"/>
      <c r="U18" s="10"/>
      <c r="V18" s="10"/>
      <c r="W18" s="10"/>
      <c r="X18" s="10"/>
      <c r="Y18" s="10"/>
    </row>
    <row r="19" spans="2:25" ht="25.5" customHeight="1" thickBot="1" x14ac:dyDescent="0.35">
      <c r="B19" s="402" t="s">
        <v>32</v>
      </c>
      <c r="C19" s="403"/>
      <c r="D19" s="59" t="s">
        <v>33</v>
      </c>
      <c r="E19" s="60" t="s">
        <v>34</v>
      </c>
      <c r="F19" s="14" t="s">
        <v>35</v>
      </c>
      <c r="G19" s="12" t="s">
        <v>36</v>
      </c>
      <c r="H19" s="61" t="s">
        <v>37</v>
      </c>
      <c r="I19" s="18" t="s">
        <v>38</v>
      </c>
      <c r="J19" s="14" t="s">
        <v>39</v>
      </c>
      <c r="K19" s="62" t="s">
        <v>40</v>
      </c>
      <c r="L19" s="59" t="s">
        <v>41</v>
      </c>
      <c r="M19" s="59" t="s">
        <v>42</v>
      </c>
      <c r="N19" s="60" t="s">
        <v>43</v>
      </c>
      <c r="O19" s="63" t="s">
        <v>44</v>
      </c>
      <c r="P19" s="64" t="s">
        <v>45</v>
      </c>
      <c r="Q19" s="151" t="s">
        <v>46</v>
      </c>
      <c r="R19" s="186"/>
      <c r="S19" s="10"/>
      <c r="T19" s="10"/>
      <c r="U19" s="10"/>
      <c r="V19" s="10"/>
      <c r="W19" s="10"/>
      <c r="X19" s="10"/>
      <c r="Y19" s="10"/>
    </row>
    <row r="20" spans="2:25" ht="25.5" customHeight="1" thickBot="1" x14ac:dyDescent="0.35">
      <c r="B20" s="187" t="str">
        <f>[5]Mides!D6</f>
        <v>Alda Remijia</v>
      </c>
      <c r="C20" s="188" t="str">
        <f>[5]Mides!C6</f>
        <v>Chavez Rivas</v>
      </c>
      <c r="D20" s="189" t="str">
        <f>IF([5]Mides!E6=1,"X"," ")</f>
        <v>X</v>
      </c>
      <c r="E20" s="189" t="str">
        <f>IF([5]Mides!E6=2,"X"," ")</f>
        <v xml:space="preserve"> </v>
      </c>
      <c r="F20" s="190">
        <f>[5]Mides!B6</f>
        <v>1665603161001</v>
      </c>
      <c r="G20" s="189" t="str">
        <f>IF(AND([5]Mides!G6&gt;=1,[5]Mides!G6&lt;=14),"X"," ")</f>
        <v xml:space="preserve"> </v>
      </c>
      <c r="H20" s="189" t="str">
        <f>IF(AND([5]Mides!G6&gt;=14,[5]Mides!G6&lt;=30),"X"," ")</f>
        <v xml:space="preserve"> </v>
      </c>
      <c r="I20" s="189" t="str">
        <f>IF(AND([5]Mides!G6&gt;=31,[5]Mides!G6&lt;=60),"X","  ")</f>
        <v xml:space="preserve">  </v>
      </c>
      <c r="J20" s="189" t="str">
        <f>IF([5]Mides!G6&gt;60,"X", "  ")</f>
        <v>X</v>
      </c>
      <c r="K20" s="190">
        <f>[5]Mides!M6</f>
        <v>0</v>
      </c>
      <c r="L20" s="190">
        <f>[5]Mides!J6</f>
        <v>0</v>
      </c>
      <c r="M20" s="190">
        <f>[5]Mides!K6</f>
        <v>0</v>
      </c>
      <c r="N20" s="190" t="str">
        <f>[5]Mides!L6</f>
        <v>X</v>
      </c>
      <c r="O20" s="190">
        <f>SUM(K20:N20)</f>
        <v>0</v>
      </c>
      <c r="P20" s="190" t="str">
        <f>[5]Mides!R6</f>
        <v>GUATEMALA</v>
      </c>
      <c r="Q20" s="190" t="str">
        <f>[5]Mides!Q6</f>
        <v>GUATEMALA</v>
      </c>
      <c r="R20" s="10"/>
      <c r="S20" s="10"/>
      <c r="T20" s="10"/>
      <c r="U20" s="10"/>
      <c r="V20" s="10"/>
      <c r="W20" s="10"/>
      <c r="X20" s="10"/>
      <c r="Y20" s="10"/>
    </row>
    <row r="21" spans="2:25" ht="25.5" customHeight="1" thickBot="1" x14ac:dyDescent="0.35">
      <c r="B21" s="187" t="str">
        <f>[5]Mides!D7</f>
        <v>Ana Maria</v>
      </c>
      <c r="C21" s="188" t="str">
        <f>[5]Mides!C7</f>
        <v>Castro Morales</v>
      </c>
      <c r="D21" s="189" t="str">
        <f>IF([5]Mides!E7=1,"X"," ")</f>
        <v>X</v>
      </c>
      <c r="E21" s="189" t="str">
        <f>IF([5]Mides!E7=2,"X"," ")</f>
        <v xml:space="preserve"> </v>
      </c>
      <c r="F21" s="190">
        <f>[5]Mides!B7</f>
        <v>2448829240101</v>
      </c>
      <c r="G21" s="189" t="str">
        <f>IF(AND([5]Mides!G7&gt;=1,[5]Mides!G7&lt;=14),"X"," ")</f>
        <v xml:space="preserve"> </v>
      </c>
      <c r="H21" s="189" t="str">
        <f>IF(AND([5]Mides!G7&gt;=14,[5]Mides!G7&lt;=30),"X"," ")</f>
        <v xml:space="preserve"> </v>
      </c>
      <c r="I21" s="189" t="str">
        <f>IF(AND([5]Mides!G7&gt;=31,[5]Mides!G7&lt;=60),"X","  ")</f>
        <v xml:space="preserve">  </v>
      </c>
      <c r="J21" s="189" t="str">
        <f>IF([5]Mides!G7&gt;60,"X", "  ")</f>
        <v>X</v>
      </c>
      <c r="K21" s="190">
        <f>[5]Mides!M7</f>
        <v>0</v>
      </c>
      <c r="L21" s="190">
        <f>[5]Mides!J7</f>
        <v>0</v>
      </c>
      <c r="M21" s="190">
        <f>[5]Mides!K7</f>
        <v>0</v>
      </c>
      <c r="N21" s="190" t="str">
        <f>[5]Mides!L7</f>
        <v>X</v>
      </c>
      <c r="O21" s="190">
        <f t="shared" ref="O21:O84" si="0">SUM(K21:N21)</f>
        <v>0</v>
      </c>
      <c r="P21" s="190" t="str">
        <f>[5]Mides!R7</f>
        <v>GUATEMALA</v>
      </c>
      <c r="Q21" s="190" t="str">
        <f>[5]Mides!Q7</f>
        <v>GUATEMALA</v>
      </c>
      <c r="R21" s="10"/>
      <c r="S21" s="10"/>
      <c r="T21" s="10"/>
      <c r="U21" s="10"/>
      <c r="V21" s="10"/>
      <c r="W21" s="10"/>
      <c r="X21" s="10"/>
      <c r="Y21" s="10"/>
    </row>
    <row r="22" spans="2:25" ht="25.5" customHeight="1" thickBot="1" x14ac:dyDescent="0.35">
      <c r="B22" s="187" t="str">
        <f>[5]Mides!D8</f>
        <v>Flores</v>
      </c>
      <c r="C22" s="188" t="str">
        <f>[5]Mides!C8</f>
        <v>Rubi</v>
      </c>
      <c r="D22" s="189" t="str">
        <f>IF([5]Mides!E8=1,"X"," ")</f>
        <v>X</v>
      </c>
      <c r="E22" s="189" t="str">
        <f>IF([5]Mides!E8=2,"X"," ")</f>
        <v xml:space="preserve"> </v>
      </c>
      <c r="F22" s="190">
        <f>[5]Mides!B8</f>
        <v>2701794291001</v>
      </c>
      <c r="G22" s="189" t="str">
        <f>IF(AND([5]Mides!G8&gt;=1,[5]Mides!G8&lt;=14),"X"," ")</f>
        <v xml:space="preserve"> </v>
      </c>
      <c r="H22" s="189" t="str">
        <f>IF(AND([5]Mides!G8&gt;=14,[5]Mides!G8&lt;=30),"X"," ")</f>
        <v xml:space="preserve"> </v>
      </c>
      <c r="I22" s="189" t="str">
        <f>IF(AND([5]Mides!G8&gt;=31,[5]Mides!G8&lt;=60),"X","  ")</f>
        <v xml:space="preserve">  </v>
      </c>
      <c r="J22" s="189" t="str">
        <f>IF([5]Mides!G8&gt;60,"X", "  ")</f>
        <v>X</v>
      </c>
      <c r="K22" s="190">
        <f>[5]Mides!M8</f>
        <v>0</v>
      </c>
      <c r="L22" s="190">
        <f>[5]Mides!J8</f>
        <v>0</v>
      </c>
      <c r="M22" s="190">
        <f>[5]Mides!K8</f>
        <v>0</v>
      </c>
      <c r="N22" s="190" t="str">
        <f>[5]Mides!L8</f>
        <v>X</v>
      </c>
      <c r="O22" s="190">
        <f t="shared" si="0"/>
        <v>0</v>
      </c>
      <c r="P22" s="190" t="str">
        <f>[5]Mides!R8</f>
        <v>GUATEMALA</v>
      </c>
      <c r="Q22" s="190" t="str">
        <f>[5]Mides!Q8</f>
        <v>GUATEMALA</v>
      </c>
      <c r="R22" s="10"/>
      <c r="S22" s="10"/>
      <c r="T22" s="10"/>
      <c r="U22" s="10"/>
      <c r="V22" s="10"/>
      <c r="W22" s="10"/>
      <c r="X22" s="10"/>
      <c r="Y22" s="10"/>
    </row>
    <row r="23" spans="2:25" ht="25.5" customHeight="1" thickBot="1" x14ac:dyDescent="0.35">
      <c r="B23" s="187" t="str">
        <f>[5]Mides!D9</f>
        <v>Angela</v>
      </c>
      <c r="C23" s="188" t="str">
        <f>[5]Mides!C9</f>
        <v>Santos</v>
      </c>
      <c r="D23" s="189" t="str">
        <f>IF([5]Mides!E9=1,"X"," ")</f>
        <v>X</v>
      </c>
      <c r="E23" s="189" t="str">
        <f>IF([5]Mides!E9=2,"X"," ")</f>
        <v xml:space="preserve"> </v>
      </c>
      <c r="F23" s="190">
        <f>[5]Mides!B9</f>
        <v>2298993742207</v>
      </c>
      <c r="G23" s="189" t="str">
        <f>IF(AND([5]Mides!G9&gt;=1,[5]Mides!G9&lt;=14),"X"," ")</f>
        <v xml:space="preserve"> </v>
      </c>
      <c r="H23" s="189" t="str">
        <f>IF(AND([5]Mides!G9&gt;=14,[5]Mides!G9&lt;=30),"X"," ")</f>
        <v xml:space="preserve"> </v>
      </c>
      <c r="I23" s="189" t="str">
        <f>IF(AND([5]Mides!G9&gt;=31,[5]Mides!G9&lt;=60),"X","  ")</f>
        <v xml:space="preserve">  </v>
      </c>
      <c r="J23" s="189" t="str">
        <f>IF([5]Mides!G9&gt;60,"X", "  ")</f>
        <v>X</v>
      </c>
      <c r="K23" s="190">
        <f>[5]Mides!M9</f>
        <v>0</v>
      </c>
      <c r="L23" s="190">
        <f>[5]Mides!J9</f>
        <v>0</v>
      </c>
      <c r="M23" s="190">
        <f>[5]Mides!K9</f>
        <v>0</v>
      </c>
      <c r="N23" s="190" t="str">
        <f>[5]Mides!L9</f>
        <v>X</v>
      </c>
      <c r="O23" s="190">
        <f t="shared" si="0"/>
        <v>0</v>
      </c>
      <c r="P23" s="190" t="str">
        <f>[5]Mides!R9</f>
        <v>GUATEMALA</v>
      </c>
      <c r="Q23" s="190" t="str">
        <f>[5]Mides!Q9</f>
        <v>GUATEMALA</v>
      </c>
      <c r="R23" s="10"/>
      <c r="S23" s="10"/>
      <c r="T23" s="10"/>
      <c r="U23" s="10"/>
      <c r="V23" s="10"/>
      <c r="W23" s="10"/>
      <c r="X23" s="10"/>
      <c r="Y23" s="10"/>
    </row>
    <row r="24" spans="2:25" ht="25.5" customHeight="1" thickBot="1" x14ac:dyDescent="0.35">
      <c r="B24" s="187" t="str">
        <f>[5]Mides!D10</f>
        <v>Blanca Haydes</v>
      </c>
      <c r="C24" s="188" t="str">
        <f>[5]Mides!C10</f>
        <v>De León</v>
      </c>
      <c r="D24" s="189" t="str">
        <f>IF([5]Mides!E10=1,"X"," ")</f>
        <v>X</v>
      </c>
      <c r="E24" s="189" t="str">
        <f>IF([5]Mides!E10=2,"X"," ")</f>
        <v xml:space="preserve"> </v>
      </c>
      <c r="F24" s="190">
        <f>[5]Mides!B10</f>
        <v>1968899441211</v>
      </c>
      <c r="G24" s="189" t="str">
        <f>IF(AND([5]Mides!G10&gt;=1,[5]Mides!G10&lt;=14),"X"," ")</f>
        <v xml:space="preserve"> </v>
      </c>
      <c r="H24" s="189" t="str">
        <f>IF(AND([5]Mides!G10&gt;=14,[5]Mides!G10&lt;=30),"X"," ")</f>
        <v xml:space="preserve"> </v>
      </c>
      <c r="I24" s="189" t="str">
        <f>IF(AND([5]Mides!G10&gt;=31,[5]Mides!G10&lt;=60),"X","  ")</f>
        <v xml:space="preserve">  </v>
      </c>
      <c r="J24" s="189" t="str">
        <f>IF([5]Mides!G10&gt;60,"X", "  ")</f>
        <v>X</v>
      </c>
      <c r="K24" s="190">
        <f>[5]Mides!M10</f>
        <v>0</v>
      </c>
      <c r="L24" s="190">
        <f>[5]Mides!J10</f>
        <v>0</v>
      </c>
      <c r="M24" s="190">
        <f>[5]Mides!K10</f>
        <v>0</v>
      </c>
      <c r="N24" s="190" t="str">
        <f>[5]Mides!L10</f>
        <v>X</v>
      </c>
      <c r="O24" s="190">
        <f t="shared" si="0"/>
        <v>0</v>
      </c>
      <c r="P24" s="190" t="str">
        <f>[5]Mides!R10</f>
        <v>GUATEMALA</v>
      </c>
      <c r="Q24" s="190" t="str">
        <f>[5]Mides!Q10</f>
        <v>GUATEMALA</v>
      </c>
      <c r="R24" s="10"/>
      <c r="S24" s="10"/>
      <c r="T24" s="10"/>
      <c r="U24" s="10"/>
      <c r="V24" s="10"/>
      <c r="W24" s="10"/>
      <c r="X24" s="10"/>
      <c r="Y24" s="10"/>
    </row>
    <row r="25" spans="2:25" ht="25.5" customHeight="1" thickBot="1" x14ac:dyDescent="0.35">
      <c r="B25" s="187" t="str">
        <f>[5]Mides!D11</f>
        <v>Blanca lidia</v>
      </c>
      <c r="C25" s="188" t="str">
        <f>[5]Mides!C11</f>
        <v>Gomez</v>
      </c>
      <c r="D25" s="189" t="str">
        <f>IF([5]Mides!E11=1,"X"," ")</f>
        <v>X</v>
      </c>
      <c r="E25" s="189" t="str">
        <f>IF([5]Mides!E11=2,"X"," ")</f>
        <v xml:space="preserve"> </v>
      </c>
      <c r="F25" s="190">
        <f>[5]Mides!B11</f>
        <v>2214997170101</v>
      </c>
      <c r="G25" s="189" t="str">
        <f>IF(AND([5]Mides!G11&gt;=1,[5]Mides!G11&lt;=14),"X"," ")</f>
        <v xml:space="preserve"> </v>
      </c>
      <c r="H25" s="189" t="str">
        <f>IF(AND([5]Mides!G11&gt;=14,[5]Mides!G11&lt;=30),"X"," ")</f>
        <v xml:space="preserve"> </v>
      </c>
      <c r="I25" s="189" t="str">
        <f>IF(AND([5]Mides!G11&gt;=31,[5]Mides!G11&lt;=60),"X","  ")</f>
        <v xml:space="preserve">  </v>
      </c>
      <c r="J25" s="189" t="str">
        <f>IF([5]Mides!G11&gt;60,"X", "  ")</f>
        <v>X</v>
      </c>
      <c r="K25" s="190">
        <f>[5]Mides!M11</f>
        <v>0</v>
      </c>
      <c r="L25" s="190">
        <f>[5]Mides!J11</f>
        <v>0</v>
      </c>
      <c r="M25" s="190">
        <f>[5]Mides!K11</f>
        <v>0</v>
      </c>
      <c r="N25" s="190" t="str">
        <f>[5]Mides!L11</f>
        <v>X</v>
      </c>
      <c r="O25" s="190">
        <f t="shared" si="0"/>
        <v>0</v>
      </c>
      <c r="P25" s="190" t="str">
        <f>[5]Mides!R11</f>
        <v>GUATEMALA</v>
      </c>
      <c r="Q25" s="190" t="str">
        <f>[5]Mides!Q11</f>
        <v>GUATEMALA</v>
      </c>
      <c r="R25" s="10"/>
      <c r="S25" s="10"/>
      <c r="T25" s="10"/>
      <c r="U25" s="10"/>
      <c r="V25" s="10"/>
      <c r="W25" s="10"/>
      <c r="X25" s="10"/>
      <c r="Y25" s="10"/>
    </row>
    <row r="26" spans="2:25" ht="25.5" customHeight="1" thickBot="1" x14ac:dyDescent="0.35">
      <c r="B26" s="187" t="str">
        <f>[5]Mides!D12</f>
        <v>Carmen Ruth</v>
      </c>
      <c r="C26" s="188" t="str">
        <f>[5]Mides!C12</f>
        <v>Duarte</v>
      </c>
      <c r="D26" s="189" t="str">
        <f>IF([5]Mides!E12=1,"X"," ")</f>
        <v>X</v>
      </c>
      <c r="E26" s="189" t="str">
        <f>IF([5]Mides!E12=2,"X"," ")</f>
        <v xml:space="preserve"> </v>
      </c>
      <c r="F26" s="190">
        <f>[5]Mides!B12</f>
        <v>1597954781805</v>
      </c>
      <c r="G26" s="189" t="str">
        <f>IF(AND([5]Mides!G12&gt;=1,[5]Mides!G12&lt;=14),"X"," ")</f>
        <v xml:space="preserve"> </v>
      </c>
      <c r="H26" s="189" t="str">
        <f>IF(AND([5]Mides!G12&gt;=14,[5]Mides!G12&lt;=30),"X"," ")</f>
        <v xml:space="preserve"> </v>
      </c>
      <c r="I26" s="189" t="str">
        <f>IF(AND([5]Mides!G12&gt;=31,[5]Mides!G12&lt;=60),"X","  ")</f>
        <v>X</v>
      </c>
      <c r="J26" s="189" t="str">
        <f>IF([5]Mides!G12&gt;60,"X", "  ")</f>
        <v xml:space="preserve">  </v>
      </c>
      <c r="K26" s="190">
        <f>[5]Mides!M12</f>
        <v>0</v>
      </c>
      <c r="L26" s="190">
        <f>[5]Mides!J12</f>
        <v>0</v>
      </c>
      <c r="M26" s="190">
        <f>[5]Mides!K12</f>
        <v>0</v>
      </c>
      <c r="N26" s="190" t="str">
        <f>[5]Mides!L12</f>
        <v>X</v>
      </c>
      <c r="O26" s="190">
        <f t="shared" si="0"/>
        <v>0</v>
      </c>
      <c r="P26" s="190" t="str">
        <f>[5]Mides!R12</f>
        <v>GUATEMALA</v>
      </c>
      <c r="Q26" s="190" t="str">
        <f>[5]Mides!Q12</f>
        <v>GUATEMALA</v>
      </c>
      <c r="R26" s="10"/>
      <c r="S26" s="10"/>
      <c r="T26" s="10"/>
      <c r="U26" s="10"/>
      <c r="V26" s="10"/>
      <c r="W26" s="10"/>
      <c r="X26" s="10"/>
      <c r="Y26" s="10"/>
    </row>
    <row r="27" spans="2:25" ht="25.5" customHeight="1" thickBot="1" x14ac:dyDescent="0.35">
      <c r="B27" s="187" t="str">
        <f>[5]Mides!D13</f>
        <v>Catalino</v>
      </c>
      <c r="C27" s="188" t="str">
        <f>[5]Mides!C13</f>
        <v>Chinchilla Hernandéz</v>
      </c>
      <c r="D27" s="189" t="str">
        <f>IF([5]Mides!E13=1,"X"," ")</f>
        <v>X</v>
      </c>
      <c r="E27" s="189" t="str">
        <f>IF([5]Mides!E13=2,"X"," ")</f>
        <v xml:space="preserve"> </v>
      </c>
      <c r="F27" s="190">
        <f>[5]Mides!B13</f>
        <v>1714508682217</v>
      </c>
      <c r="G27" s="189" t="str">
        <f>IF(AND([5]Mides!G13&gt;=1,[5]Mides!G13&lt;=14),"X"," ")</f>
        <v xml:space="preserve"> </v>
      </c>
      <c r="H27" s="189" t="str">
        <f>IF(AND([5]Mides!G13&gt;=14,[5]Mides!G13&lt;=30),"X"," ")</f>
        <v xml:space="preserve"> </v>
      </c>
      <c r="I27" s="189" t="str">
        <f>IF(AND([5]Mides!G13&gt;=31,[5]Mides!G13&lt;=60),"X","  ")</f>
        <v xml:space="preserve">  </v>
      </c>
      <c r="J27" s="189" t="str">
        <f>IF([5]Mides!G13&gt;60,"X", "  ")</f>
        <v>X</v>
      </c>
      <c r="K27" s="190">
        <f>[5]Mides!M13</f>
        <v>0</v>
      </c>
      <c r="L27" s="190">
        <f>[5]Mides!J13</f>
        <v>0</v>
      </c>
      <c r="M27" s="190">
        <f>[5]Mides!K13</f>
        <v>0</v>
      </c>
      <c r="N27" s="190" t="str">
        <f>[5]Mides!L13</f>
        <v>X</v>
      </c>
      <c r="O27" s="190">
        <f t="shared" si="0"/>
        <v>0</v>
      </c>
      <c r="P27" s="190" t="str">
        <f>[5]Mides!R13</f>
        <v>GUATEMALA</v>
      </c>
      <c r="Q27" s="190" t="str">
        <f>[5]Mides!Q13</f>
        <v>GUATEMALA</v>
      </c>
      <c r="R27" s="10"/>
      <c r="S27" s="10"/>
      <c r="T27" s="10"/>
      <c r="U27" s="10"/>
      <c r="V27" s="10"/>
      <c r="W27" s="10"/>
      <c r="X27" s="10"/>
      <c r="Y27" s="10"/>
    </row>
    <row r="28" spans="2:25" ht="25.5" customHeight="1" thickBot="1" x14ac:dyDescent="0.35">
      <c r="B28" s="187" t="str">
        <f>[5]Mides!D14</f>
        <v>Daniel</v>
      </c>
      <c r="C28" s="188" t="str">
        <f>[5]Mides!C14</f>
        <v>Godinez Letrán</v>
      </c>
      <c r="D28" s="189" t="str">
        <f>IF([5]Mides!E14=1,"X"," ")</f>
        <v>X</v>
      </c>
      <c r="E28" s="189" t="str">
        <f>IF([5]Mides!E14=2,"X"," ")</f>
        <v xml:space="preserve"> </v>
      </c>
      <c r="F28" s="190">
        <f>[5]Mides!B14</f>
        <v>3635938450116</v>
      </c>
      <c r="G28" s="189" t="str">
        <f>IF(AND([5]Mides!G14&gt;=1,[5]Mides!G14&lt;=14),"X"," ")</f>
        <v xml:space="preserve"> </v>
      </c>
      <c r="H28" s="189" t="str">
        <f>IF(AND([5]Mides!G14&gt;=14,[5]Mides!G14&lt;=30),"X"," ")</f>
        <v xml:space="preserve"> </v>
      </c>
      <c r="I28" s="189" t="str">
        <f>IF(AND([5]Mides!G14&gt;=31,[5]Mides!G14&lt;=60),"X","  ")</f>
        <v xml:space="preserve">  </v>
      </c>
      <c r="J28" s="189" t="str">
        <f>IF([5]Mides!G14&gt;60,"X", "  ")</f>
        <v>X</v>
      </c>
      <c r="K28" s="190">
        <f>[5]Mides!M14</f>
        <v>0</v>
      </c>
      <c r="L28" s="190">
        <f>[5]Mides!J14</f>
        <v>0</v>
      </c>
      <c r="M28" s="190">
        <f>[5]Mides!K14</f>
        <v>0</v>
      </c>
      <c r="N28" s="190" t="str">
        <f>[5]Mides!L14</f>
        <v>X</v>
      </c>
      <c r="O28" s="190">
        <f t="shared" si="0"/>
        <v>0</v>
      </c>
      <c r="P28" s="190" t="str">
        <f>[5]Mides!R14</f>
        <v>GUATEMALA</v>
      </c>
      <c r="Q28" s="190" t="str">
        <f>[5]Mides!Q14</f>
        <v>GUATEMALA</v>
      </c>
      <c r="R28" s="10"/>
      <c r="S28" s="10"/>
      <c r="T28" s="10"/>
      <c r="U28" s="10"/>
      <c r="V28" s="10"/>
      <c r="W28" s="10"/>
      <c r="X28" s="10"/>
      <c r="Y28" s="10"/>
    </row>
    <row r="29" spans="2:25" ht="25.5" customHeight="1" thickBot="1" x14ac:dyDescent="0.35">
      <c r="B29" s="187" t="str">
        <f>[5]Mides!D15</f>
        <v>Dominga</v>
      </c>
      <c r="C29" s="188" t="str">
        <f>[5]Mides!C15</f>
        <v xml:space="preserve">López Pérez </v>
      </c>
      <c r="D29" s="189" t="str">
        <f>IF([5]Mides!E15=1,"X"," ")</f>
        <v>X</v>
      </c>
      <c r="E29" s="189" t="str">
        <f>IF([5]Mides!E15=2,"X"," ")</f>
        <v xml:space="preserve"> </v>
      </c>
      <c r="F29" s="190">
        <f>[5]Mides!B15</f>
        <v>2503820401501</v>
      </c>
      <c r="G29" s="189" t="str">
        <f>IF(AND([5]Mides!G15&gt;=1,[5]Mides!G15&lt;=14),"X"," ")</f>
        <v xml:space="preserve"> </v>
      </c>
      <c r="H29" s="189" t="str">
        <f>IF(AND([5]Mides!G15&gt;=14,[5]Mides!G15&lt;=30),"X"," ")</f>
        <v xml:space="preserve"> </v>
      </c>
      <c r="I29" s="189" t="str">
        <f>IF(AND([5]Mides!G15&gt;=31,[5]Mides!G15&lt;=60),"X","  ")</f>
        <v xml:space="preserve">  </v>
      </c>
      <c r="J29" s="189" t="str">
        <f>IF([5]Mides!G15&gt;60,"X", "  ")</f>
        <v>X</v>
      </c>
      <c r="K29" s="190">
        <f>[5]Mides!M15</f>
        <v>0</v>
      </c>
      <c r="L29" s="190">
        <f>[5]Mides!J15</f>
        <v>0</v>
      </c>
      <c r="M29" s="190">
        <f>[5]Mides!K15</f>
        <v>0</v>
      </c>
      <c r="N29" s="190" t="str">
        <f>[5]Mides!L15</f>
        <v>X</v>
      </c>
      <c r="O29" s="190">
        <f t="shared" si="0"/>
        <v>0</v>
      </c>
      <c r="P29" s="190" t="str">
        <f>[5]Mides!R15</f>
        <v>GUATEMALA</v>
      </c>
      <c r="Q29" s="190" t="str">
        <f>[5]Mides!Q15</f>
        <v>GUATEMALA</v>
      </c>
      <c r="R29" s="10"/>
      <c r="S29" s="10"/>
      <c r="T29" s="10"/>
      <c r="U29" s="10"/>
      <c r="V29" s="10"/>
      <c r="W29" s="10"/>
      <c r="X29" s="10"/>
      <c r="Y29" s="10"/>
    </row>
    <row r="30" spans="2:25" ht="25.5" customHeight="1" thickBot="1" x14ac:dyDescent="0.35">
      <c r="B30" s="187" t="str">
        <f>[5]Mides!D16</f>
        <v>Erena</v>
      </c>
      <c r="C30" s="188" t="str">
        <f>[5]Mides!C16</f>
        <v>Marín Cujcuj</v>
      </c>
      <c r="D30" s="189" t="str">
        <f>IF([5]Mides!E16=1,"X"," ")</f>
        <v>X</v>
      </c>
      <c r="E30" s="189" t="str">
        <f>IF([5]Mides!E16=2,"X"," ")</f>
        <v xml:space="preserve"> </v>
      </c>
      <c r="F30" s="190">
        <f>[5]Mides!B16</f>
        <v>1969678991016</v>
      </c>
      <c r="G30" s="189" t="str">
        <f>IF(AND([5]Mides!G16&gt;=1,[5]Mides!G16&lt;=14),"X"," ")</f>
        <v xml:space="preserve"> </v>
      </c>
      <c r="H30" s="189" t="str">
        <f>IF(AND([5]Mides!G16&gt;=14,[5]Mides!G16&lt;=30),"X"," ")</f>
        <v xml:space="preserve"> </v>
      </c>
      <c r="I30" s="189" t="str">
        <f>IF(AND([5]Mides!G16&gt;=31,[5]Mides!G16&lt;=60),"X","  ")</f>
        <v xml:space="preserve">  </v>
      </c>
      <c r="J30" s="189" t="str">
        <f>IF([5]Mides!G16&gt;60,"X", "  ")</f>
        <v>X</v>
      </c>
      <c r="K30" s="190">
        <f>[5]Mides!M16</f>
        <v>0</v>
      </c>
      <c r="L30" s="190">
        <f>[5]Mides!J16</f>
        <v>0</v>
      </c>
      <c r="M30" s="190">
        <f>[5]Mides!K16</f>
        <v>0</v>
      </c>
      <c r="N30" s="190" t="str">
        <f>[5]Mides!L16</f>
        <v>X</v>
      </c>
      <c r="O30" s="190">
        <f t="shared" si="0"/>
        <v>0</v>
      </c>
      <c r="P30" s="190" t="str">
        <f>[5]Mides!R16</f>
        <v>GUATEMALA</v>
      </c>
      <c r="Q30" s="190" t="str">
        <f>[5]Mides!Q16</f>
        <v>GUATEMALA</v>
      </c>
      <c r="R30" s="10"/>
      <c r="S30" s="10"/>
      <c r="T30" s="10"/>
      <c r="U30" s="10"/>
      <c r="V30" s="10"/>
      <c r="W30" s="10"/>
      <c r="X30" s="10"/>
      <c r="Y30" s="10"/>
    </row>
    <row r="31" spans="2:25" ht="25.5" customHeight="1" thickBot="1" x14ac:dyDescent="0.35">
      <c r="B31" s="187" t="str">
        <f>[5]Mides!D17</f>
        <v>Eulalio</v>
      </c>
      <c r="C31" s="188" t="str">
        <f>[5]Mides!C17</f>
        <v>Montenegro</v>
      </c>
      <c r="D31" s="189" t="str">
        <f>IF([5]Mides!E17=1,"X"," ")</f>
        <v>X</v>
      </c>
      <c r="E31" s="189" t="str">
        <f>IF([5]Mides!E17=2,"X"," ")</f>
        <v xml:space="preserve"> </v>
      </c>
      <c r="F31" s="190">
        <f>[5]Mides!B17</f>
        <v>2601013890102</v>
      </c>
      <c r="G31" s="189" t="str">
        <f>IF(AND([5]Mides!G17&gt;=1,[5]Mides!G17&lt;=14),"X"," ")</f>
        <v xml:space="preserve"> </v>
      </c>
      <c r="H31" s="189" t="str">
        <f>IF(AND([5]Mides!G17&gt;=14,[5]Mides!G17&lt;=30),"X"," ")</f>
        <v xml:space="preserve"> </v>
      </c>
      <c r="I31" s="189" t="str">
        <f>IF(AND([5]Mides!G17&gt;=31,[5]Mides!G17&lt;=60),"X","  ")</f>
        <v xml:space="preserve">  </v>
      </c>
      <c r="J31" s="189" t="str">
        <f>IF([5]Mides!G17&gt;60,"X", "  ")</f>
        <v>X</v>
      </c>
      <c r="K31" s="190">
        <f>[5]Mides!M17</f>
        <v>0</v>
      </c>
      <c r="L31" s="190">
        <f>[5]Mides!J17</f>
        <v>0</v>
      </c>
      <c r="M31" s="190">
        <f>[5]Mides!K17</f>
        <v>0</v>
      </c>
      <c r="N31" s="190" t="str">
        <f>[5]Mides!L17</f>
        <v>X</v>
      </c>
      <c r="O31" s="190">
        <f t="shared" si="0"/>
        <v>0</v>
      </c>
      <c r="P31" s="190" t="str">
        <f>[5]Mides!R17</f>
        <v>GUATEMALA</v>
      </c>
      <c r="Q31" s="190" t="str">
        <f>[5]Mides!Q17</f>
        <v>GUATEMALA</v>
      </c>
      <c r="R31" s="10"/>
      <c r="S31" s="10"/>
      <c r="T31" s="10"/>
      <c r="U31" s="10"/>
      <c r="V31" s="10"/>
      <c r="W31" s="10"/>
      <c r="X31" s="10"/>
      <c r="Y31" s="10"/>
    </row>
    <row r="32" spans="2:25" ht="25.5" customHeight="1" thickBot="1" x14ac:dyDescent="0.35">
      <c r="B32" s="187" t="str">
        <f>[5]Mides!D18</f>
        <v>Faustina</v>
      </c>
      <c r="C32" s="188" t="str">
        <f>[5]Mides!C18</f>
        <v>Franco Garcia</v>
      </c>
      <c r="D32" s="189" t="str">
        <f>IF([5]Mides!E18=1,"X"," ")</f>
        <v>X</v>
      </c>
      <c r="E32" s="189" t="str">
        <f>IF([5]Mides!E18=2,"X"," ")</f>
        <v xml:space="preserve"> </v>
      </c>
      <c r="F32" s="190">
        <f>[5]Mides!B18</f>
        <v>2633839030102</v>
      </c>
      <c r="G32" s="189" t="str">
        <f>IF(AND([5]Mides!G18&gt;=1,[5]Mides!G18&lt;=14),"X"," ")</f>
        <v xml:space="preserve"> </v>
      </c>
      <c r="H32" s="189" t="str">
        <f>IF(AND([5]Mides!G18&gt;=14,[5]Mides!G18&lt;=30),"X"," ")</f>
        <v xml:space="preserve"> </v>
      </c>
      <c r="I32" s="189" t="str">
        <f>IF(AND([5]Mides!G18&gt;=31,[5]Mides!G18&lt;=60),"X","  ")</f>
        <v xml:space="preserve">  </v>
      </c>
      <c r="J32" s="189" t="str">
        <f>IF([5]Mides!G18&gt;60,"X", "  ")</f>
        <v>X</v>
      </c>
      <c r="K32" s="190">
        <f>[5]Mides!M18</f>
        <v>0</v>
      </c>
      <c r="L32" s="190">
        <f>[5]Mides!J18</f>
        <v>0</v>
      </c>
      <c r="M32" s="190">
        <f>[5]Mides!K18</f>
        <v>0</v>
      </c>
      <c r="N32" s="190" t="str">
        <f>[5]Mides!L18</f>
        <v>X</v>
      </c>
      <c r="O32" s="190">
        <f t="shared" si="0"/>
        <v>0</v>
      </c>
      <c r="P32" s="190" t="str">
        <f>[5]Mides!R18</f>
        <v>BOCA DEL MONTE</v>
      </c>
      <c r="Q32" s="190" t="str">
        <f>[5]Mides!Q18</f>
        <v>GUATEMALA</v>
      </c>
      <c r="R32" s="10"/>
      <c r="S32" s="10"/>
      <c r="T32" s="10"/>
      <c r="U32" s="10"/>
      <c r="V32" s="10"/>
      <c r="W32" s="10"/>
      <c r="X32" s="10"/>
      <c r="Y32" s="10"/>
    </row>
    <row r="33" spans="2:25" ht="25.5" customHeight="1" thickBot="1" x14ac:dyDescent="0.35">
      <c r="B33" s="187" t="str">
        <f>[5]Mides!D19</f>
        <v>Felipa</v>
      </c>
      <c r="C33" s="188" t="str">
        <f>[5]Mides!C19</f>
        <v>Ramirez Jimenez</v>
      </c>
      <c r="D33" s="189" t="str">
        <f>IF([5]Mides!E19=1,"X"," ")</f>
        <v>X</v>
      </c>
      <c r="E33" s="189" t="str">
        <f>IF([5]Mides!E19=2,"X"," ")</f>
        <v xml:space="preserve"> </v>
      </c>
      <c r="F33" s="190">
        <f>[5]Mides!B19</f>
        <v>1680184702101</v>
      </c>
      <c r="G33" s="189" t="str">
        <f>IF(AND([5]Mides!G19&gt;=1,[5]Mides!G19&lt;=14),"X"," ")</f>
        <v xml:space="preserve"> </v>
      </c>
      <c r="H33" s="189" t="str">
        <f>IF(AND([5]Mides!G19&gt;=14,[5]Mides!G19&lt;=30),"X"," ")</f>
        <v xml:space="preserve"> </v>
      </c>
      <c r="I33" s="189" t="str">
        <f>IF(AND([5]Mides!G19&gt;=31,[5]Mides!G19&lt;=60),"X","  ")</f>
        <v xml:space="preserve">  </v>
      </c>
      <c r="J33" s="189" t="str">
        <f>IF([5]Mides!G19&gt;60,"X", "  ")</f>
        <v>X</v>
      </c>
      <c r="K33" s="190">
        <f>[5]Mides!M19</f>
        <v>0</v>
      </c>
      <c r="L33" s="190">
        <f>[5]Mides!J19</f>
        <v>0</v>
      </c>
      <c r="M33" s="190">
        <f>[5]Mides!K19</f>
        <v>0</v>
      </c>
      <c r="N33" s="190" t="str">
        <f>[5]Mides!L19</f>
        <v>X</v>
      </c>
      <c r="O33" s="190">
        <f t="shared" si="0"/>
        <v>0</v>
      </c>
      <c r="P33" s="190" t="str">
        <f>[5]Mides!R19</f>
        <v>BOCA DEL MONTE</v>
      </c>
      <c r="Q33" s="190" t="str">
        <f>[5]Mides!Q19</f>
        <v>GUATEMALA</v>
      </c>
      <c r="R33" s="10"/>
      <c r="S33" s="10"/>
      <c r="T33" s="10"/>
      <c r="U33" s="10"/>
      <c r="V33" s="10"/>
      <c r="W33" s="10"/>
      <c r="X33" s="10"/>
      <c r="Y33" s="10"/>
    </row>
    <row r="34" spans="2:25" ht="25.5" customHeight="1" thickBot="1" x14ac:dyDescent="0.35">
      <c r="B34" s="187" t="str">
        <f>[5]Mides!D20</f>
        <v>Florencia</v>
      </c>
      <c r="C34" s="188" t="str">
        <f>[5]Mides!C20</f>
        <v>Reyes Ruiz</v>
      </c>
      <c r="D34" s="189" t="str">
        <f>IF([5]Mides!E20=1,"X"," ")</f>
        <v>X</v>
      </c>
      <c r="E34" s="189" t="str">
        <f>IF([5]Mides!E20=2,"X"," ")</f>
        <v xml:space="preserve"> </v>
      </c>
      <c r="F34" s="190">
        <f>[5]Mides!B20</f>
        <v>2573532670101</v>
      </c>
      <c r="G34" s="189" t="str">
        <f>IF(AND([5]Mides!G20&gt;=1,[5]Mides!G20&lt;=14),"X"," ")</f>
        <v xml:space="preserve"> </v>
      </c>
      <c r="H34" s="189" t="str">
        <f>IF(AND([5]Mides!G20&gt;=14,[5]Mides!G20&lt;=30),"X"," ")</f>
        <v xml:space="preserve"> </v>
      </c>
      <c r="I34" s="189" t="str">
        <f>IF(AND([5]Mides!G20&gt;=31,[5]Mides!G20&lt;=60),"X","  ")</f>
        <v xml:space="preserve">  </v>
      </c>
      <c r="J34" s="189" t="str">
        <f>IF([5]Mides!G20&gt;60,"X", "  ")</f>
        <v>X</v>
      </c>
      <c r="K34" s="190">
        <f>[5]Mides!M20</f>
        <v>0</v>
      </c>
      <c r="L34" s="190">
        <f>[5]Mides!J20</f>
        <v>0</v>
      </c>
      <c r="M34" s="190">
        <f>[5]Mides!K20</f>
        <v>0</v>
      </c>
      <c r="N34" s="190" t="str">
        <f>[5]Mides!L20</f>
        <v>X</v>
      </c>
      <c r="O34" s="190">
        <f t="shared" si="0"/>
        <v>0</v>
      </c>
      <c r="P34" s="190" t="str">
        <f>[5]Mides!R20</f>
        <v>BOCA DEL MONTE</v>
      </c>
      <c r="Q34" s="190" t="str">
        <f>[5]Mides!Q20</f>
        <v>GUATEMALA</v>
      </c>
      <c r="R34" s="10"/>
      <c r="S34" s="10"/>
      <c r="T34" s="10"/>
      <c r="U34" s="10"/>
      <c r="V34" s="10"/>
      <c r="W34" s="10"/>
      <c r="X34" s="10"/>
      <c r="Y34" s="10"/>
    </row>
    <row r="35" spans="2:25" ht="25.5" customHeight="1" thickBot="1" x14ac:dyDescent="0.35">
      <c r="B35" s="187" t="str">
        <f>[5]Mides!D21</f>
        <v>Flory</v>
      </c>
      <c r="C35" s="188" t="str">
        <f>[5]Mides!C21</f>
        <v>Sória De La Cruz</v>
      </c>
      <c r="D35" s="189" t="str">
        <f>IF([5]Mides!E21=1,"X"," ")</f>
        <v>X</v>
      </c>
      <c r="E35" s="189" t="str">
        <f>IF([5]Mides!E21=2,"X"," ")</f>
        <v xml:space="preserve"> </v>
      </c>
      <c r="F35" s="190">
        <f>[5]Mides!B21</f>
        <v>1644914731601</v>
      </c>
      <c r="G35" s="189" t="str">
        <f>IF(AND([5]Mides!G21&gt;=1,[5]Mides!G21&lt;=14),"X"," ")</f>
        <v xml:space="preserve"> </v>
      </c>
      <c r="H35" s="189" t="str">
        <f>IF(AND([5]Mides!G21&gt;=14,[5]Mides!G21&lt;=30),"X"," ")</f>
        <v xml:space="preserve"> </v>
      </c>
      <c r="I35" s="189" t="str">
        <f>IF(AND([5]Mides!G21&gt;=31,[5]Mides!G21&lt;=60),"X","  ")</f>
        <v xml:space="preserve">  </v>
      </c>
      <c r="J35" s="189" t="str">
        <f>IF([5]Mides!G21&gt;60,"X", "  ")</f>
        <v>X</v>
      </c>
      <c r="K35" s="190">
        <f>[5]Mides!M21</f>
        <v>0</v>
      </c>
      <c r="L35" s="190">
        <f>[5]Mides!J21</f>
        <v>0</v>
      </c>
      <c r="M35" s="190">
        <f>[5]Mides!K21</f>
        <v>0</v>
      </c>
      <c r="N35" s="190" t="str">
        <f>[5]Mides!L21</f>
        <v>X</v>
      </c>
      <c r="O35" s="190">
        <f t="shared" si="0"/>
        <v>0</v>
      </c>
      <c r="P35" s="190" t="str">
        <f>[5]Mides!R21</f>
        <v>BOCA DEL MONTE</v>
      </c>
      <c r="Q35" s="190" t="str">
        <f>[5]Mides!Q21</f>
        <v>GUATEMALA</v>
      </c>
      <c r="R35" s="10"/>
      <c r="S35" s="10"/>
      <c r="T35" s="10"/>
      <c r="U35" s="10"/>
      <c r="V35" s="10"/>
      <c r="W35" s="10"/>
      <c r="X35" s="10"/>
      <c r="Y35" s="10"/>
    </row>
    <row r="36" spans="2:25" ht="25.5" customHeight="1" thickBot="1" x14ac:dyDescent="0.35">
      <c r="B36" s="187" t="str">
        <f>[5]Mides!D22</f>
        <v>Francisca Bernardina</v>
      </c>
      <c r="C36" s="188" t="str">
        <f>[5]Mides!C22</f>
        <v>Chiroy  Fuentes</v>
      </c>
      <c r="D36" s="189" t="str">
        <f>IF([5]Mides!E22=1,"X"," ")</f>
        <v>X</v>
      </c>
      <c r="E36" s="189" t="str">
        <f>IF([5]Mides!E22=2,"X"," ")</f>
        <v xml:space="preserve"> </v>
      </c>
      <c r="F36" s="190">
        <f>[5]Mides!B22</f>
        <v>1714509060101</v>
      </c>
      <c r="G36" s="189" t="str">
        <f>IF(AND([5]Mides!G22&gt;=1,[5]Mides!G22&lt;=14),"X"," ")</f>
        <v xml:space="preserve"> </v>
      </c>
      <c r="H36" s="189" t="str">
        <f>IF(AND([5]Mides!G22&gt;=14,[5]Mides!G22&lt;=30),"X"," ")</f>
        <v xml:space="preserve"> </v>
      </c>
      <c r="I36" s="189" t="str">
        <f>IF(AND([5]Mides!G22&gt;=31,[5]Mides!G22&lt;=60),"X","  ")</f>
        <v xml:space="preserve">  </v>
      </c>
      <c r="J36" s="189" t="str">
        <f>IF([5]Mides!G22&gt;60,"X", "  ")</f>
        <v>X</v>
      </c>
      <c r="K36" s="190">
        <f>[5]Mides!M22</f>
        <v>0</v>
      </c>
      <c r="L36" s="190">
        <f>[5]Mides!J22</f>
        <v>0</v>
      </c>
      <c r="M36" s="190">
        <f>[5]Mides!K22</f>
        <v>0</v>
      </c>
      <c r="N36" s="190" t="str">
        <f>[5]Mides!L22</f>
        <v>X</v>
      </c>
      <c r="O36" s="190">
        <f t="shared" si="0"/>
        <v>0</v>
      </c>
      <c r="P36" s="190" t="str">
        <f>[5]Mides!R22</f>
        <v>GUATEMALA</v>
      </c>
      <c r="Q36" s="190" t="str">
        <f>[5]Mides!Q22</f>
        <v>GUATEMALA</v>
      </c>
      <c r="R36" s="10"/>
      <c r="S36" s="10"/>
      <c r="T36" s="10"/>
      <c r="U36" s="10"/>
      <c r="V36" s="10"/>
      <c r="W36" s="10"/>
      <c r="X36" s="10"/>
      <c r="Y36" s="10"/>
    </row>
    <row r="37" spans="2:25" ht="25.5" customHeight="1" thickBot="1" x14ac:dyDescent="0.35">
      <c r="B37" s="187" t="str">
        <f>[5]Mides!D23</f>
        <v>Francisca</v>
      </c>
      <c r="C37" s="188" t="str">
        <f>[5]Mides!C23</f>
        <v>Luca</v>
      </c>
      <c r="D37" s="189" t="str">
        <f>IF([5]Mides!E23=1,"X"," ")</f>
        <v>X</v>
      </c>
      <c r="E37" s="189" t="str">
        <f>IF([5]Mides!E23=2,"X"," ")</f>
        <v xml:space="preserve"> </v>
      </c>
      <c r="F37" s="190">
        <f>[5]Mides!B23</f>
        <v>1648751740102</v>
      </c>
      <c r="G37" s="189" t="str">
        <f>IF(AND([5]Mides!G23&gt;=1,[5]Mides!G23&lt;=14),"X"," ")</f>
        <v xml:space="preserve"> </v>
      </c>
      <c r="H37" s="189" t="str">
        <f>IF(AND([5]Mides!G23&gt;=14,[5]Mides!G23&lt;=30),"X"," ")</f>
        <v xml:space="preserve"> </v>
      </c>
      <c r="I37" s="189" t="str">
        <f>IF(AND([5]Mides!G23&gt;=31,[5]Mides!G23&lt;=60),"X","  ")</f>
        <v xml:space="preserve">  </v>
      </c>
      <c r="J37" s="189" t="str">
        <f>IF([5]Mides!G23&gt;60,"X", "  ")</f>
        <v>X</v>
      </c>
      <c r="K37" s="190">
        <f>[5]Mides!M23</f>
        <v>0</v>
      </c>
      <c r="L37" s="190">
        <f>[5]Mides!J23</f>
        <v>0</v>
      </c>
      <c r="M37" s="190">
        <f>[5]Mides!K23</f>
        <v>0</v>
      </c>
      <c r="N37" s="190" t="str">
        <f>[5]Mides!L23</f>
        <v>X</v>
      </c>
      <c r="O37" s="190">
        <f t="shared" si="0"/>
        <v>0</v>
      </c>
      <c r="P37" s="190" t="str">
        <f>[5]Mides!R23</f>
        <v>GUATEMALA</v>
      </c>
      <c r="Q37" s="190" t="str">
        <f>[5]Mides!Q23</f>
        <v>GUATEMALA</v>
      </c>
      <c r="R37" s="10"/>
      <c r="S37" s="10"/>
      <c r="T37" s="10"/>
      <c r="U37" s="10"/>
      <c r="V37" s="10"/>
      <c r="W37" s="10"/>
      <c r="X37" s="10"/>
      <c r="Y37" s="10"/>
    </row>
    <row r="38" spans="2:25" ht="25.5" customHeight="1" thickBot="1" x14ac:dyDescent="0.35">
      <c r="B38" s="187" t="str">
        <f>[5]Mides!D24</f>
        <v>Francisca</v>
      </c>
      <c r="C38" s="188" t="str">
        <f>[5]Mides!C24</f>
        <v>Perén Mux</v>
      </c>
      <c r="D38" s="189" t="str">
        <f>IF([5]Mides!E24=1,"X"," ")</f>
        <v>X</v>
      </c>
      <c r="E38" s="189" t="str">
        <f>IF([5]Mides!E24=2,"X"," ")</f>
        <v xml:space="preserve"> </v>
      </c>
      <c r="F38" s="190">
        <f>[5]Mides!B24</f>
        <v>1632057960404</v>
      </c>
      <c r="G38" s="189" t="str">
        <f>IF(AND([5]Mides!G24&gt;=1,[5]Mides!G24&lt;=14),"X"," ")</f>
        <v xml:space="preserve"> </v>
      </c>
      <c r="H38" s="189" t="str">
        <f>IF(AND([5]Mides!G24&gt;=14,[5]Mides!G24&lt;=30),"X"," ")</f>
        <v xml:space="preserve"> </v>
      </c>
      <c r="I38" s="189" t="str">
        <f>IF(AND([5]Mides!G24&gt;=31,[5]Mides!G24&lt;=60),"X","  ")</f>
        <v xml:space="preserve">  </v>
      </c>
      <c r="J38" s="189" t="str">
        <f>IF([5]Mides!G24&gt;60,"X", "  ")</f>
        <v>X</v>
      </c>
      <c r="K38" s="190">
        <f>[5]Mides!M24</f>
        <v>0</v>
      </c>
      <c r="L38" s="190">
        <f>[5]Mides!J24</f>
        <v>0</v>
      </c>
      <c r="M38" s="190">
        <f>[5]Mides!K24</f>
        <v>0</v>
      </c>
      <c r="N38" s="190" t="str">
        <f>[5]Mides!L24</f>
        <v>X</v>
      </c>
      <c r="O38" s="190">
        <f t="shared" si="0"/>
        <v>0</v>
      </c>
      <c r="P38" s="190" t="str">
        <f>[5]Mides!R24</f>
        <v>GUATEMALA</v>
      </c>
      <c r="Q38" s="190" t="str">
        <f>[5]Mides!Q24</f>
        <v>GUATEMALA</v>
      </c>
      <c r="R38" s="10"/>
      <c r="S38" s="10"/>
      <c r="T38" s="10"/>
      <c r="U38" s="10"/>
      <c r="V38" s="10"/>
      <c r="W38" s="10"/>
      <c r="X38" s="10"/>
      <c r="Y38" s="10"/>
    </row>
    <row r="39" spans="2:25" ht="25.5" customHeight="1" thickBot="1" x14ac:dyDescent="0.35">
      <c r="B39" s="187" t="str">
        <f>[5]Mides!D25</f>
        <v>Francisca De Borja</v>
      </c>
      <c r="C39" s="188" t="str">
        <f>[5]Mides!C25</f>
        <v xml:space="preserve">Pineda Gomez </v>
      </c>
      <c r="D39" s="189" t="str">
        <f>IF([5]Mides!E25=1,"X"," ")</f>
        <v>X</v>
      </c>
      <c r="E39" s="189" t="str">
        <f>IF([5]Mides!E25=2,"X"," ")</f>
        <v xml:space="preserve"> </v>
      </c>
      <c r="F39" s="190">
        <f>[5]Mides!B25</f>
        <v>2193754610601</v>
      </c>
      <c r="G39" s="189" t="str">
        <f>IF(AND([5]Mides!G25&gt;=1,[5]Mides!G25&lt;=14),"X"," ")</f>
        <v xml:space="preserve"> </v>
      </c>
      <c r="H39" s="189" t="str">
        <f>IF(AND([5]Mides!G25&gt;=14,[5]Mides!G25&lt;=30),"X"," ")</f>
        <v xml:space="preserve"> </v>
      </c>
      <c r="I39" s="189" t="str">
        <f>IF(AND([5]Mides!G25&gt;=31,[5]Mides!G25&lt;=60),"X","  ")</f>
        <v xml:space="preserve">  </v>
      </c>
      <c r="J39" s="189" t="str">
        <f>IF([5]Mides!G25&gt;60,"X", "  ")</f>
        <v>X</v>
      </c>
      <c r="K39" s="190">
        <f>[5]Mides!M25</f>
        <v>0</v>
      </c>
      <c r="L39" s="190">
        <f>[5]Mides!J25</f>
        <v>0</v>
      </c>
      <c r="M39" s="190">
        <f>[5]Mides!K25</f>
        <v>0</v>
      </c>
      <c r="N39" s="190" t="str">
        <f>[5]Mides!L25</f>
        <v>X</v>
      </c>
      <c r="O39" s="190">
        <f t="shared" si="0"/>
        <v>0</v>
      </c>
      <c r="P39" s="190" t="str">
        <f>[5]Mides!R25</f>
        <v>GUATEMALA</v>
      </c>
      <c r="Q39" s="190" t="str">
        <f>[5]Mides!Q25</f>
        <v>GUATEMALA</v>
      </c>
      <c r="R39" s="10"/>
      <c r="S39" s="10"/>
      <c r="T39" s="10"/>
      <c r="U39" s="10"/>
      <c r="V39" s="10"/>
      <c r="W39" s="10"/>
      <c r="X39" s="10"/>
      <c r="Y39" s="10"/>
    </row>
    <row r="40" spans="2:25" ht="25.5" customHeight="1" thickBot="1" x14ac:dyDescent="0.35">
      <c r="B40" s="187" t="str">
        <f>[5]Mides!D26</f>
        <v>Gilda Rubenia</v>
      </c>
      <c r="C40" s="188" t="str">
        <f>[5]Mides!C26</f>
        <v>Cifuentes Montenegro</v>
      </c>
      <c r="D40" s="189" t="str">
        <f>IF([5]Mides!E26=1,"X"," ")</f>
        <v>X</v>
      </c>
      <c r="E40" s="189" t="str">
        <f>IF([5]Mides!E26=2,"X"," ")</f>
        <v xml:space="preserve"> </v>
      </c>
      <c r="F40" s="190">
        <f>[5]Mides!B26</f>
        <v>1815692480613</v>
      </c>
      <c r="G40" s="189" t="str">
        <f>IF(AND([5]Mides!G26&gt;=1,[5]Mides!G26&lt;=14),"X"," ")</f>
        <v xml:space="preserve"> </v>
      </c>
      <c r="H40" s="189" t="str">
        <f>IF(AND([5]Mides!G26&gt;=14,[5]Mides!G26&lt;=30),"X"," ")</f>
        <v xml:space="preserve"> </v>
      </c>
      <c r="I40" s="189" t="str">
        <f>IF(AND([5]Mides!G26&gt;=31,[5]Mides!G26&lt;=60),"X","  ")</f>
        <v xml:space="preserve">  </v>
      </c>
      <c r="J40" s="189" t="str">
        <f>IF([5]Mides!G26&gt;60,"X", "  ")</f>
        <v>X</v>
      </c>
      <c r="K40" s="190">
        <f>[5]Mides!M26</f>
        <v>0</v>
      </c>
      <c r="L40" s="190">
        <f>[5]Mides!J26</f>
        <v>0</v>
      </c>
      <c r="M40" s="190">
        <f>[5]Mides!K26</f>
        <v>0</v>
      </c>
      <c r="N40" s="190" t="str">
        <f>[5]Mides!L26</f>
        <v>X</v>
      </c>
      <c r="O40" s="190">
        <f t="shared" si="0"/>
        <v>0</v>
      </c>
      <c r="P40" s="190" t="str">
        <f>[5]Mides!R26</f>
        <v>GUATEMALA</v>
      </c>
      <c r="Q40" s="190" t="str">
        <f>[5]Mides!Q26</f>
        <v>GUATEMALA</v>
      </c>
      <c r="R40" s="10"/>
      <c r="S40" s="10"/>
      <c r="T40" s="10"/>
      <c r="U40" s="10"/>
      <c r="V40" s="10"/>
      <c r="W40" s="10"/>
      <c r="X40" s="10"/>
      <c r="Y40" s="10"/>
    </row>
    <row r="41" spans="2:25" ht="25.5" customHeight="1" thickBot="1" x14ac:dyDescent="0.35">
      <c r="B41" s="187" t="str">
        <f>[5]Mides!D27</f>
        <v>Gloria Marina</v>
      </c>
      <c r="C41" s="188" t="str">
        <f>[5]Mides!C27</f>
        <v>Garcia</v>
      </c>
      <c r="D41" s="189" t="str">
        <f>IF([5]Mides!E27=1,"X"," ")</f>
        <v>X</v>
      </c>
      <c r="E41" s="189" t="str">
        <f>IF([5]Mides!E27=2,"X"," ")</f>
        <v xml:space="preserve"> </v>
      </c>
      <c r="F41" s="190">
        <f>[5]Mides!B27</f>
        <v>1698814310506</v>
      </c>
      <c r="G41" s="189" t="str">
        <f>IF(AND([5]Mides!G27&gt;=1,[5]Mides!G27&lt;=14),"X"," ")</f>
        <v xml:space="preserve"> </v>
      </c>
      <c r="H41" s="189" t="str">
        <f>IF(AND([5]Mides!G27&gt;=14,[5]Mides!G27&lt;=30),"X"," ")</f>
        <v xml:space="preserve"> </v>
      </c>
      <c r="I41" s="189" t="str">
        <f>IF(AND([5]Mides!G27&gt;=31,[5]Mides!G27&lt;=60),"X","  ")</f>
        <v xml:space="preserve">  </v>
      </c>
      <c r="J41" s="189" t="str">
        <f>IF([5]Mides!G27&gt;60,"X", "  ")</f>
        <v>X</v>
      </c>
      <c r="K41" s="190">
        <f>[5]Mides!M27</f>
        <v>0</v>
      </c>
      <c r="L41" s="190">
        <f>[5]Mides!J27</f>
        <v>0</v>
      </c>
      <c r="M41" s="190">
        <f>[5]Mides!K27</f>
        <v>0</v>
      </c>
      <c r="N41" s="190" t="str">
        <f>[5]Mides!L27</f>
        <v>X</v>
      </c>
      <c r="O41" s="190">
        <f t="shared" si="0"/>
        <v>0</v>
      </c>
      <c r="P41" s="190" t="str">
        <f>[5]Mides!R27</f>
        <v>GUATEMALA</v>
      </c>
      <c r="Q41" s="190" t="str">
        <f>[5]Mides!Q27</f>
        <v>GUATEMALA</v>
      </c>
      <c r="R41" s="10"/>
      <c r="S41" s="10"/>
      <c r="T41" s="10"/>
      <c r="U41" s="10"/>
      <c r="V41" s="10"/>
      <c r="W41" s="10"/>
      <c r="X41" s="10"/>
      <c r="Y41" s="10"/>
    </row>
    <row r="42" spans="2:25" ht="25.5" customHeight="1" thickBot="1" x14ac:dyDescent="0.35">
      <c r="B42" s="187" t="str">
        <f>[5]Mides!D28</f>
        <v>Guadalupe</v>
      </c>
      <c r="C42" s="188" t="str">
        <f>[5]Mides!C28</f>
        <v>Torres Galiano</v>
      </c>
      <c r="D42" s="189" t="str">
        <f>IF([5]Mides!E28=1,"X"," ")</f>
        <v>X</v>
      </c>
      <c r="E42" s="189" t="str">
        <f>IF([5]Mides!E28=2,"X"," ")</f>
        <v xml:space="preserve"> </v>
      </c>
      <c r="F42" s="190">
        <f>[5]Mides!B28</f>
        <v>2276854900101</v>
      </c>
      <c r="G42" s="189" t="str">
        <f>IF(AND([5]Mides!G28&gt;=1,[5]Mides!G28&lt;=14),"X"," ")</f>
        <v xml:space="preserve"> </v>
      </c>
      <c r="H42" s="189" t="str">
        <f>IF(AND([5]Mides!G28&gt;=14,[5]Mides!G28&lt;=30),"X"," ")</f>
        <v xml:space="preserve"> </v>
      </c>
      <c r="I42" s="189" t="str">
        <f>IF(AND([5]Mides!G28&gt;=31,[5]Mides!G28&lt;=60),"X","  ")</f>
        <v xml:space="preserve">  </v>
      </c>
      <c r="J42" s="189" t="str">
        <f>IF([5]Mides!G28&gt;60,"X", "  ")</f>
        <v>X</v>
      </c>
      <c r="K42" s="190">
        <f>[5]Mides!M28</f>
        <v>0</v>
      </c>
      <c r="L42" s="190">
        <f>[5]Mides!J28</f>
        <v>0</v>
      </c>
      <c r="M42" s="190">
        <f>[5]Mides!K28</f>
        <v>0</v>
      </c>
      <c r="N42" s="190" t="str">
        <f>[5]Mides!L28</f>
        <v>X</v>
      </c>
      <c r="O42" s="190">
        <f t="shared" si="0"/>
        <v>0</v>
      </c>
      <c r="P42" s="190" t="str">
        <f>[5]Mides!R28</f>
        <v>GUATEMALA</v>
      </c>
      <c r="Q42" s="190" t="str">
        <f>[5]Mides!Q28</f>
        <v>GUATEMALA</v>
      </c>
      <c r="R42" s="10"/>
      <c r="S42" s="10"/>
      <c r="T42" s="10"/>
      <c r="U42" s="10"/>
      <c r="V42" s="10"/>
      <c r="W42" s="10"/>
      <c r="X42" s="10"/>
      <c r="Y42" s="10"/>
    </row>
    <row r="43" spans="2:25" ht="25.5" customHeight="1" thickBot="1" x14ac:dyDescent="0.35">
      <c r="B43" s="187" t="str">
        <f>[5]Mides!D29</f>
        <v>Gregoria</v>
      </c>
      <c r="C43" s="188" t="str">
        <f>[5]Mides!C29</f>
        <v>Ramirez Granados</v>
      </c>
      <c r="D43" s="189" t="str">
        <f>IF([5]Mides!E29=1,"X"," ")</f>
        <v>X</v>
      </c>
      <c r="E43" s="189" t="str">
        <f>IF([5]Mides!E29=2,"X"," ")</f>
        <v xml:space="preserve"> </v>
      </c>
      <c r="F43" s="190">
        <f>[5]Mides!B29</f>
        <v>2467117280102</v>
      </c>
      <c r="G43" s="189" t="str">
        <f>IF(AND([5]Mides!G29&gt;=1,[5]Mides!G29&lt;=14),"X"," ")</f>
        <v xml:space="preserve"> </v>
      </c>
      <c r="H43" s="189" t="str">
        <f>IF(AND([5]Mides!G29&gt;=14,[5]Mides!G29&lt;=30),"X"," ")</f>
        <v xml:space="preserve"> </v>
      </c>
      <c r="I43" s="189" t="str">
        <f>IF(AND([5]Mides!G29&gt;=31,[5]Mides!G29&lt;=60),"X","  ")</f>
        <v xml:space="preserve">  </v>
      </c>
      <c r="J43" s="189" t="str">
        <f>IF([5]Mides!G29&gt;60,"X", "  ")</f>
        <v>X</v>
      </c>
      <c r="K43" s="190">
        <f>[5]Mides!M29</f>
        <v>0</v>
      </c>
      <c r="L43" s="190">
        <f>[5]Mides!J29</f>
        <v>0</v>
      </c>
      <c r="M43" s="190">
        <f>[5]Mides!K29</f>
        <v>0</v>
      </c>
      <c r="N43" s="190" t="str">
        <f>[5]Mides!L29</f>
        <v>X</v>
      </c>
      <c r="O43" s="190">
        <f t="shared" si="0"/>
        <v>0</v>
      </c>
      <c r="P43" s="190" t="str">
        <f>[5]Mides!R29</f>
        <v>GUATEMALA</v>
      </c>
      <c r="Q43" s="190" t="str">
        <f>[5]Mides!Q29</f>
        <v>GUATEMALA</v>
      </c>
      <c r="R43" s="10"/>
      <c r="S43" s="10"/>
      <c r="T43" s="10"/>
      <c r="U43" s="10"/>
      <c r="V43" s="10"/>
      <c r="W43" s="10"/>
      <c r="X43" s="10"/>
      <c r="Y43" s="10"/>
    </row>
    <row r="44" spans="2:25" ht="25.5" customHeight="1" thickBot="1" x14ac:dyDescent="0.35">
      <c r="B44" s="187" t="str">
        <f>[5]Mides!D30</f>
        <v>Héctor Baudilio</v>
      </c>
      <c r="C44" s="188" t="str">
        <f>[5]Mides!C30</f>
        <v>Melgar Orellana</v>
      </c>
      <c r="D44" s="189" t="str">
        <f>IF([5]Mides!E30=1,"X"," ")</f>
        <v>X</v>
      </c>
      <c r="E44" s="189" t="str">
        <f>IF([5]Mides!E30=2,"X"," ")</f>
        <v xml:space="preserve"> </v>
      </c>
      <c r="F44" s="190">
        <f>[5]Mides!B30</f>
        <v>1919750950609</v>
      </c>
      <c r="G44" s="189" t="str">
        <f>IF(AND([5]Mides!G30&gt;=1,[5]Mides!G30&lt;=14),"X"," ")</f>
        <v xml:space="preserve"> </v>
      </c>
      <c r="H44" s="189" t="str">
        <f>IF(AND([5]Mides!G30&gt;=14,[5]Mides!G30&lt;=30),"X"," ")</f>
        <v xml:space="preserve"> </v>
      </c>
      <c r="I44" s="189" t="str">
        <f>IF(AND([5]Mides!G30&gt;=31,[5]Mides!G30&lt;=60),"X","  ")</f>
        <v xml:space="preserve">  </v>
      </c>
      <c r="J44" s="189" t="str">
        <f>IF([5]Mides!G30&gt;60,"X", "  ")</f>
        <v>X</v>
      </c>
      <c r="K44" s="190">
        <f>[5]Mides!M30</f>
        <v>0</v>
      </c>
      <c r="L44" s="190">
        <f>[5]Mides!J30</f>
        <v>0</v>
      </c>
      <c r="M44" s="190">
        <f>[5]Mides!K30</f>
        <v>0</v>
      </c>
      <c r="N44" s="190" t="str">
        <f>[5]Mides!L30</f>
        <v>X</v>
      </c>
      <c r="O44" s="190">
        <f t="shared" si="0"/>
        <v>0</v>
      </c>
      <c r="P44" s="190" t="str">
        <f>[5]Mides!R30</f>
        <v>GUATEMALA</v>
      </c>
      <c r="Q44" s="190" t="str">
        <f>[5]Mides!Q30</f>
        <v>GUATEMALA</v>
      </c>
      <c r="R44" s="10"/>
      <c r="S44" s="10"/>
      <c r="T44" s="10"/>
      <c r="U44" s="10"/>
      <c r="V44" s="10"/>
      <c r="W44" s="10"/>
      <c r="X44" s="10"/>
      <c r="Y44" s="10"/>
    </row>
    <row r="45" spans="2:25" ht="25.5" customHeight="1" thickBot="1" x14ac:dyDescent="0.35">
      <c r="B45" s="187" t="str">
        <f>[5]Mides!D31</f>
        <v>Higinio</v>
      </c>
      <c r="C45" s="188" t="str">
        <f>[5]Mides!C31</f>
        <v>Gallardo Trujillo</v>
      </c>
      <c r="D45" s="189" t="str">
        <f>IF([5]Mides!E31=1,"X"," ")</f>
        <v>X</v>
      </c>
      <c r="E45" s="189" t="str">
        <f>IF([5]Mides!E31=2,"X"," ")</f>
        <v xml:space="preserve"> </v>
      </c>
      <c r="F45" s="190">
        <f>[5]Mides!B31</f>
        <v>1929932910102</v>
      </c>
      <c r="G45" s="189" t="str">
        <f>IF(AND([5]Mides!G31&gt;=1,[5]Mides!G31&lt;=14),"X"," ")</f>
        <v xml:space="preserve"> </v>
      </c>
      <c r="H45" s="189" t="str">
        <f>IF(AND([5]Mides!G31&gt;=14,[5]Mides!G31&lt;=30),"X"," ")</f>
        <v xml:space="preserve"> </v>
      </c>
      <c r="I45" s="189" t="str">
        <f>IF(AND([5]Mides!G31&gt;=31,[5]Mides!G31&lt;=60),"X","  ")</f>
        <v xml:space="preserve">  </v>
      </c>
      <c r="J45" s="189" t="str">
        <f>IF([5]Mides!G31&gt;60,"X", "  ")</f>
        <v>X</v>
      </c>
      <c r="K45" s="190">
        <f>[5]Mides!M31</f>
        <v>0</v>
      </c>
      <c r="L45" s="190">
        <f>[5]Mides!J31</f>
        <v>0</v>
      </c>
      <c r="M45" s="190">
        <f>[5]Mides!K31</f>
        <v>0</v>
      </c>
      <c r="N45" s="190" t="str">
        <f>[5]Mides!L31</f>
        <v>X</v>
      </c>
      <c r="O45" s="190">
        <f t="shared" si="0"/>
        <v>0</v>
      </c>
      <c r="P45" s="190" t="str">
        <f>[5]Mides!R31</f>
        <v>GUATEMALA</v>
      </c>
      <c r="Q45" s="190" t="str">
        <f>[5]Mides!Q31</f>
        <v>GUATEMALA</v>
      </c>
      <c r="R45" s="10"/>
      <c r="S45" s="10"/>
      <c r="T45" s="10"/>
      <c r="U45" s="10"/>
      <c r="V45" s="10"/>
      <c r="W45" s="10"/>
      <c r="X45" s="10"/>
      <c r="Y45" s="10"/>
    </row>
    <row r="46" spans="2:25" ht="25.5" customHeight="1" thickBot="1" x14ac:dyDescent="0.35">
      <c r="B46" s="187" t="str">
        <f>[5]Mides!D32</f>
        <v>Hilda</v>
      </c>
      <c r="C46" s="188" t="str">
        <f>[5]Mides!C32</f>
        <v>Villatoro Noriega</v>
      </c>
      <c r="D46" s="189" t="str">
        <f>IF([5]Mides!E32=1,"X"," ")</f>
        <v>X</v>
      </c>
      <c r="E46" s="189" t="str">
        <f>IF([5]Mides!E32=2,"X"," ")</f>
        <v xml:space="preserve"> </v>
      </c>
      <c r="F46" s="190">
        <f>[5]Mides!B32</f>
        <v>2679716801014</v>
      </c>
      <c r="G46" s="189" t="str">
        <f>IF(AND([5]Mides!G32&gt;=1,[5]Mides!G32&lt;=14),"X"," ")</f>
        <v xml:space="preserve"> </v>
      </c>
      <c r="H46" s="189" t="str">
        <f>IF(AND([5]Mides!G32&gt;=14,[5]Mides!G32&lt;=30),"X"," ")</f>
        <v xml:space="preserve"> </v>
      </c>
      <c r="I46" s="189" t="str">
        <f>IF(AND([5]Mides!G32&gt;=31,[5]Mides!G32&lt;=60),"X","  ")</f>
        <v xml:space="preserve">  </v>
      </c>
      <c r="J46" s="189" t="str">
        <f>IF([5]Mides!G32&gt;60,"X", "  ")</f>
        <v>X</v>
      </c>
      <c r="K46" s="190">
        <f>[5]Mides!M32</f>
        <v>0</v>
      </c>
      <c r="L46" s="190">
        <f>[5]Mides!J32</f>
        <v>0</v>
      </c>
      <c r="M46" s="190">
        <f>[5]Mides!K32</f>
        <v>0</v>
      </c>
      <c r="N46" s="190" t="str">
        <f>[5]Mides!L32</f>
        <v>X</v>
      </c>
      <c r="O46" s="190">
        <f t="shared" si="0"/>
        <v>0</v>
      </c>
      <c r="P46" s="190" t="str">
        <f>[5]Mides!R32</f>
        <v>SAN MIGUEL PETAPA</v>
      </c>
      <c r="Q46" s="190" t="str">
        <f>[5]Mides!Q32</f>
        <v>GUATEMALA</v>
      </c>
      <c r="R46" s="10"/>
      <c r="S46" s="10"/>
      <c r="T46" s="10"/>
      <c r="U46" s="10"/>
      <c r="V46" s="10"/>
      <c r="W46" s="10"/>
      <c r="X46" s="10"/>
      <c r="Y46" s="10"/>
    </row>
    <row r="47" spans="2:25" ht="25.5" customHeight="1" thickBot="1" x14ac:dyDescent="0.35">
      <c r="B47" s="187" t="str">
        <f>[5]Mides!D33</f>
        <v>José Salomón</v>
      </c>
      <c r="C47" s="188" t="str">
        <f>[5]Mides!C33</f>
        <v>Delgado Pérez</v>
      </c>
      <c r="D47" s="189" t="str">
        <f>IF([5]Mides!E33=1,"X"," ")</f>
        <v>X</v>
      </c>
      <c r="E47" s="189" t="str">
        <f>IF([5]Mides!E33=2,"X"," ")</f>
        <v xml:space="preserve"> </v>
      </c>
      <c r="F47" s="190">
        <f>[5]Mides!B33</f>
        <v>1797695100102</v>
      </c>
      <c r="G47" s="189" t="str">
        <f>IF(AND([5]Mides!G33&gt;=1,[5]Mides!G33&lt;=14),"X"," ")</f>
        <v xml:space="preserve"> </v>
      </c>
      <c r="H47" s="189" t="str">
        <f>IF(AND([5]Mides!G33&gt;=14,[5]Mides!G33&lt;=30),"X"," ")</f>
        <v xml:space="preserve"> </v>
      </c>
      <c r="I47" s="189" t="str">
        <f>IF(AND([5]Mides!G33&gt;=31,[5]Mides!G33&lt;=60),"X","  ")</f>
        <v xml:space="preserve">  </v>
      </c>
      <c r="J47" s="189" t="str">
        <f>IF([5]Mides!G33&gt;60,"X", "  ")</f>
        <v>X</v>
      </c>
      <c r="K47" s="190">
        <f>[5]Mides!M33</f>
        <v>0</v>
      </c>
      <c r="L47" s="190">
        <f>[5]Mides!J33</f>
        <v>0</v>
      </c>
      <c r="M47" s="190">
        <f>[5]Mides!K33</f>
        <v>0</v>
      </c>
      <c r="N47" s="190" t="str">
        <f>[5]Mides!L33</f>
        <v>X</v>
      </c>
      <c r="O47" s="190">
        <f t="shared" si="0"/>
        <v>0</v>
      </c>
      <c r="P47" s="190" t="str">
        <f>[5]Mides!R33</f>
        <v>SAN MIGUEL PETAPA</v>
      </c>
      <c r="Q47" s="190" t="str">
        <f>[5]Mides!Q33</f>
        <v>GUATEMALA</v>
      </c>
      <c r="R47" s="10"/>
      <c r="S47" s="10"/>
      <c r="T47" s="10"/>
      <c r="U47" s="10"/>
      <c r="V47" s="10"/>
      <c r="W47" s="10"/>
      <c r="X47" s="10"/>
      <c r="Y47" s="10"/>
    </row>
    <row r="48" spans="2:25" ht="25.5" customHeight="1" thickBot="1" x14ac:dyDescent="0.35">
      <c r="B48" s="187" t="str">
        <f>[5]Mides!D34</f>
        <v>Juan</v>
      </c>
      <c r="C48" s="188" t="str">
        <f>[5]Mides!C34</f>
        <v>Carin Rodriguez</v>
      </c>
      <c r="D48" s="189" t="str">
        <f>IF([5]Mides!E34=1,"X"," ")</f>
        <v>X</v>
      </c>
      <c r="E48" s="189" t="str">
        <f>IF([5]Mides!E34=2,"X"," ")</f>
        <v xml:space="preserve"> </v>
      </c>
      <c r="F48" s="190">
        <f>[5]Mides!B34</f>
        <v>1992159360116</v>
      </c>
      <c r="G48" s="189" t="str">
        <f>IF(AND([5]Mides!G34&gt;=1,[5]Mides!G34&lt;=14),"X"," ")</f>
        <v xml:space="preserve"> </v>
      </c>
      <c r="H48" s="189" t="str">
        <f>IF(AND([5]Mides!G34&gt;=14,[5]Mides!G34&lt;=30),"X"," ")</f>
        <v xml:space="preserve"> </v>
      </c>
      <c r="I48" s="189" t="str">
        <f>IF(AND([5]Mides!G34&gt;=31,[5]Mides!G34&lt;=60),"X","  ")</f>
        <v xml:space="preserve">  </v>
      </c>
      <c r="J48" s="189" t="str">
        <f>IF([5]Mides!G34&gt;60,"X", "  ")</f>
        <v>X</v>
      </c>
      <c r="K48" s="190">
        <f>[5]Mides!M34</f>
        <v>0</v>
      </c>
      <c r="L48" s="190">
        <f>[5]Mides!J34</f>
        <v>0</v>
      </c>
      <c r="M48" s="190">
        <f>[5]Mides!K34</f>
        <v>0</v>
      </c>
      <c r="N48" s="190" t="str">
        <f>[5]Mides!L34</f>
        <v>X</v>
      </c>
      <c r="O48" s="190">
        <f t="shared" si="0"/>
        <v>0</v>
      </c>
      <c r="P48" s="190" t="str">
        <f>[5]Mides!R34</f>
        <v>SAN MIGUEL PETAPA</v>
      </c>
      <c r="Q48" s="190" t="str">
        <f>[5]Mides!Q34</f>
        <v>GUATEMALA</v>
      </c>
      <c r="R48" s="10"/>
      <c r="S48" s="10"/>
      <c r="T48" s="10"/>
      <c r="U48" s="10"/>
      <c r="V48" s="10"/>
      <c r="W48" s="10"/>
      <c r="X48" s="10"/>
      <c r="Y48" s="10"/>
    </row>
    <row r="49" spans="2:25" ht="25.5" customHeight="1" thickBot="1" x14ac:dyDescent="0.35">
      <c r="B49" s="187" t="str">
        <f>[5]Mides!D35</f>
        <v>Juan Enrique</v>
      </c>
      <c r="C49" s="188" t="str">
        <f>[5]Mides!C35</f>
        <v>Orozco Monzón</v>
      </c>
      <c r="D49" s="189" t="str">
        <f>IF([5]Mides!E35=1,"X"," ")</f>
        <v>X</v>
      </c>
      <c r="E49" s="189" t="str">
        <f>IF([5]Mides!E35=2,"X"," ")</f>
        <v xml:space="preserve"> </v>
      </c>
      <c r="F49" s="190">
        <f>[5]Mides!B35</f>
        <v>1765594931202</v>
      </c>
      <c r="G49" s="189" t="str">
        <f>IF(AND([5]Mides!G35&gt;=1,[5]Mides!G35&lt;=14),"X"," ")</f>
        <v xml:space="preserve"> </v>
      </c>
      <c r="H49" s="189" t="str">
        <f>IF(AND([5]Mides!G35&gt;=14,[5]Mides!G35&lt;=30),"X"," ")</f>
        <v xml:space="preserve"> </v>
      </c>
      <c r="I49" s="189" t="str">
        <f>IF(AND([5]Mides!G35&gt;=31,[5]Mides!G35&lt;=60),"X","  ")</f>
        <v xml:space="preserve">  </v>
      </c>
      <c r="J49" s="189" t="str">
        <f>IF([5]Mides!G35&gt;60,"X", "  ")</f>
        <v>X</v>
      </c>
      <c r="K49" s="190">
        <f>[5]Mides!M35</f>
        <v>0</v>
      </c>
      <c r="L49" s="190">
        <f>[5]Mides!J35</f>
        <v>0</v>
      </c>
      <c r="M49" s="190">
        <f>[5]Mides!K35</f>
        <v>0</v>
      </c>
      <c r="N49" s="190" t="str">
        <f>[5]Mides!L35</f>
        <v>X</v>
      </c>
      <c r="O49" s="190">
        <f t="shared" si="0"/>
        <v>0</v>
      </c>
      <c r="P49" s="190" t="str">
        <f>[5]Mides!R35</f>
        <v>SAN MIGUEL PETAPA</v>
      </c>
      <c r="Q49" s="190" t="str">
        <f>[5]Mides!Q35</f>
        <v>GUATEMALA</v>
      </c>
      <c r="R49" s="10"/>
      <c r="S49" s="10"/>
      <c r="T49" s="10"/>
      <c r="U49" s="10"/>
      <c r="V49" s="10"/>
      <c r="W49" s="10"/>
      <c r="X49" s="10"/>
      <c r="Y49" s="10"/>
    </row>
    <row r="50" spans="2:25" ht="25.5" customHeight="1" thickBot="1" x14ac:dyDescent="0.35">
      <c r="B50" s="187" t="str">
        <f>[5]Mides!D36</f>
        <v>Juana Patrona</v>
      </c>
      <c r="C50" s="188" t="str">
        <f>[5]Mides!C36</f>
        <v>Delgado López</v>
      </c>
      <c r="D50" s="189" t="str">
        <f>IF([5]Mides!E36=1,"X"," ")</f>
        <v>X</v>
      </c>
      <c r="E50" s="189" t="str">
        <f>IF([5]Mides!E36=2,"X"," ")</f>
        <v xml:space="preserve"> </v>
      </c>
      <c r="F50" s="190">
        <f>[5]Mides!B36</f>
        <v>2409506150102</v>
      </c>
      <c r="G50" s="189" t="str">
        <f>IF(AND([5]Mides!G36&gt;=1,[5]Mides!G36&lt;=14),"X"," ")</f>
        <v xml:space="preserve"> </v>
      </c>
      <c r="H50" s="189" t="str">
        <f>IF(AND([5]Mides!G36&gt;=14,[5]Mides!G36&lt;=30),"X"," ")</f>
        <v xml:space="preserve"> </v>
      </c>
      <c r="I50" s="189" t="str">
        <f>IF(AND([5]Mides!G36&gt;=31,[5]Mides!G36&lt;=60),"X","  ")</f>
        <v xml:space="preserve">  </v>
      </c>
      <c r="J50" s="189" t="str">
        <f>IF([5]Mides!G36&gt;60,"X", "  ")</f>
        <v>X</v>
      </c>
      <c r="K50" s="190">
        <f>[5]Mides!M36</f>
        <v>0</v>
      </c>
      <c r="L50" s="190">
        <f>[5]Mides!J36</f>
        <v>0</v>
      </c>
      <c r="M50" s="190">
        <f>[5]Mides!K36</f>
        <v>0</v>
      </c>
      <c r="N50" s="190" t="str">
        <f>[5]Mides!L36</f>
        <v>X</v>
      </c>
      <c r="O50" s="190">
        <f t="shared" si="0"/>
        <v>0</v>
      </c>
      <c r="P50" s="190" t="str">
        <f>[5]Mides!R36</f>
        <v>SAN MIGUEL PETAPA</v>
      </c>
      <c r="Q50" s="190" t="str">
        <f>[5]Mides!Q36</f>
        <v>GUATEMALA</v>
      </c>
      <c r="R50" s="10"/>
      <c r="S50" s="10"/>
      <c r="T50" s="10"/>
      <c r="U50" s="10"/>
      <c r="V50" s="10"/>
      <c r="W50" s="10"/>
      <c r="X50" s="10"/>
      <c r="Y50" s="10"/>
    </row>
    <row r="51" spans="2:25" ht="25.5" customHeight="1" thickBot="1" x14ac:dyDescent="0.35">
      <c r="B51" s="187" t="str">
        <f>[5]Mides!D37</f>
        <v>Juana Fermina</v>
      </c>
      <c r="C51" s="188" t="str">
        <f>[5]Mides!C37</f>
        <v xml:space="preserve">Castañon </v>
      </c>
      <c r="D51" s="189" t="str">
        <f>IF([5]Mides!E37=1,"X"," ")</f>
        <v>X</v>
      </c>
      <c r="E51" s="189" t="str">
        <f>IF([5]Mides!E37=2,"X"," ")</f>
        <v xml:space="preserve"> </v>
      </c>
      <c r="F51" s="190">
        <f>[5]Mides!B37</f>
        <v>1853402101210</v>
      </c>
      <c r="G51" s="189" t="str">
        <f>IF(AND([5]Mides!G37&gt;=1,[5]Mides!G37&lt;=14),"X"," ")</f>
        <v xml:space="preserve"> </v>
      </c>
      <c r="H51" s="189" t="str">
        <f>IF(AND([5]Mides!G37&gt;=14,[5]Mides!G37&lt;=30),"X"," ")</f>
        <v xml:space="preserve"> </v>
      </c>
      <c r="I51" s="189" t="str">
        <f>IF(AND([5]Mides!G37&gt;=31,[5]Mides!G37&lt;=60),"X","  ")</f>
        <v xml:space="preserve">  </v>
      </c>
      <c r="J51" s="189" t="str">
        <f>IF([5]Mides!G37&gt;60,"X", "  ")</f>
        <v>X</v>
      </c>
      <c r="K51" s="190">
        <f>[5]Mides!M37</f>
        <v>0</v>
      </c>
      <c r="L51" s="190">
        <f>[5]Mides!J37</f>
        <v>0</v>
      </c>
      <c r="M51" s="190">
        <f>[5]Mides!K37</f>
        <v>0</v>
      </c>
      <c r="N51" s="190" t="str">
        <f>[5]Mides!L37</f>
        <v>X</v>
      </c>
      <c r="O51" s="190">
        <f t="shared" si="0"/>
        <v>0</v>
      </c>
      <c r="P51" s="190" t="str">
        <f>[5]Mides!R37</f>
        <v>SAN MIGUEL PETAPA</v>
      </c>
      <c r="Q51" s="190" t="str">
        <f>[5]Mides!Q37</f>
        <v>GUATEMALA</v>
      </c>
      <c r="R51" s="10"/>
      <c r="S51" s="10"/>
      <c r="T51" s="10"/>
      <c r="U51" s="10"/>
      <c r="V51" s="10"/>
      <c r="W51" s="10"/>
      <c r="X51" s="10"/>
      <c r="Y51" s="10"/>
    </row>
    <row r="52" spans="2:25" ht="25.5" customHeight="1" thickBot="1" x14ac:dyDescent="0.35">
      <c r="B52" s="187" t="str">
        <f>[5]Mides!D38</f>
        <v>Lizandro</v>
      </c>
      <c r="C52" s="188" t="str">
        <f>[5]Mides!C38</f>
        <v>Díaz Santos</v>
      </c>
      <c r="D52" s="189" t="str">
        <f>IF([5]Mides!E38=1,"X"," ")</f>
        <v>X</v>
      </c>
      <c r="E52" s="189" t="str">
        <f>IF([5]Mides!E38=2,"X"," ")</f>
        <v xml:space="preserve"> </v>
      </c>
      <c r="F52" s="190">
        <f>[5]Mides!B38</f>
        <v>2264647090101</v>
      </c>
      <c r="G52" s="189" t="str">
        <f>IF(AND([5]Mides!G38&gt;=1,[5]Mides!G38&lt;=14),"X"," ")</f>
        <v xml:space="preserve"> </v>
      </c>
      <c r="H52" s="189" t="str">
        <f>IF(AND([5]Mides!G38&gt;=14,[5]Mides!G38&lt;=30),"X"," ")</f>
        <v xml:space="preserve"> </v>
      </c>
      <c r="I52" s="189" t="str">
        <f>IF(AND([5]Mides!G38&gt;=31,[5]Mides!G38&lt;=60),"X","  ")</f>
        <v xml:space="preserve">  </v>
      </c>
      <c r="J52" s="189" t="str">
        <f>IF([5]Mides!G38&gt;60,"X", "  ")</f>
        <v>X</v>
      </c>
      <c r="K52" s="190">
        <f>[5]Mides!M38</f>
        <v>0</v>
      </c>
      <c r="L52" s="190">
        <f>[5]Mides!J38</f>
        <v>0</v>
      </c>
      <c r="M52" s="190">
        <f>[5]Mides!K38</f>
        <v>0</v>
      </c>
      <c r="N52" s="190" t="str">
        <f>[5]Mides!L38</f>
        <v>X</v>
      </c>
      <c r="O52" s="190">
        <f t="shared" si="0"/>
        <v>0</v>
      </c>
      <c r="P52" s="190" t="str">
        <f>[5]Mides!R38</f>
        <v>SAN MIGUEL PETAPA</v>
      </c>
      <c r="Q52" s="190" t="str">
        <f>[5]Mides!Q38</f>
        <v>GUATEMALA</v>
      </c>
      <c r="R52" s="10"/>
      <c r="S52" s="10"/>
      <c r="T52" s="10"/>
      <c r="U52" s="10"/>
      <c r="V52" s="10"/>
      <c r="W52" s="10"/>
      <c r="X52" s="10"/>
      <c r="Y52" s="10"/>
    </row>
    <row r="53" spans="2:25" ht="25.5" customHeight="1" thickBot="1" x14ac:dyDescent="0.35">
      <c r="B53" s="187" t="str">
        <f>[5]Mides!D39</f>
        <v>Luisa</v>
      </c>
      <c r="C53" s="188" t="str">
        <f>[5]Mides!C39</f>
        <v>Garcia Hernádez</v>
      </c>
      <c r="D53" s="189" t="str">
        <f>IF([5]Mides!E39=1,"X"," ")</f>
        <v>X</v>
      </c>
      <c r="E53" s="189" t="str">
        <f>IF([5]Mides!E39=2,"X"," ")</f>
        <v xml:space="preserve"> </v>
      </c>
      <c r="F53" s="190">
        <f>[5]Mides!B39</f>
        <v>1867153660102</v>
      </c>
      <c r="G53" s="189" t="str">
        <f>IF(AND([5]Mides!G39&gt;=1,[5]Mides!G39&lt;=14),"X"," ")</f>
        <v xml:space="preserve"> </v>
      </c>
      <c r="H53" s="189" t="str">
        <f>IF(AND([5]Mides!G39&gt;=14,[5]Mides!G39&lt;=30),"X"," ")</f>
        <v xml:space="preserve"> </v>
      </c>
      <c r="I53" s="189" t="str">
        <f>IF(AND([5]Mides!G39&gt;=31,[5]Mides!G39&lt;=60),"X","  ")</f>
        <v xml:space="preserve">  </v>
      </c>
      <c r="J53" s="189" t="str">
        <f>IF([5]Mides!G39&gt;60,"X", "  ")</f>
        <v>X</v>
      </c>
      <c r="K53" s="190">
        <f>[5]Mides!M39</f>
        <v>0</v>
      </c>
      <c r="L53" s="190">
        <f>[5]Mides!J39</f>
        <v>0</v>
      </c>
      <c r="M53" s="190">
        <f>[5]Mides!K39</f>
        <v>0</v>
      </c>
      <c r="N53" s="190" t="str">
        <f>[5]Mides!L39</f>
        <v>X</v>
      </c>
      <c r="O53" s="190">
        <f t="shared" si="0"/>
        <v>0</v>
      </c>
      <c r="P53" s="190" t="str">
        <f>[5]Mides!R39</f>
        <v>SAN MIGUEL PETAPA</v>
      </c>
      <c r="Q53" s="190" t="str">
        <f>[5]Mides!Q39</f>
        <v>GUATEMALA</v>
      </c>
      <c r="R53" s="10"/>
      <c r="S53" s="10"/>
      <c r="T53" s="10"/>
      <c r="U53" s="10"/>
      <c r="V53" s="10"/>
      <c r="W53" s="10"/>
      <c r="X53" s="10"/>
      <c r="Y53" s="10"/>
    </row>
    <row r="54" spans="2:25" ht="25.5" customHeight="1" thickBot="1" x14ac:dyDescent="0.35">
      <c r="B54" s="187" t="str">
        <f>[5]Mides!D40</f>
        <v>Manuela Modesta</v>
      </c>
      <c r="C54" s="188" t="str">
        <f>[5]Mides!C40</f>
        <v>Escobar Villagran</v>
      </c>
      <c r="D54" s="189" t="str">
        <f>IF([5]Mides!E40=1,"X"," ")</f>
        <v>X</v>
      </c>
      <c r="E54" s="189" t="str">
        <f>IF([5]Mides!E40=2,"X"," ")</f>
        <v xml:space="preserve"> </v>
      </c>
      <c r="F54" s="190">
        <f>[5]Mides!B40</f>
        <v>2499924850909</v>
      </c>
      <c r="G54" s="189" t="str">
        <f>IF(AND([5]Mides!G40&gt;=1,[5]Mides!G40&lt;=14),"X"," ")</f>
        <v xml:space="preserve"> </v>
      </c>
      <c r="H54" s="189" t="str">
        <f>IF(AND([5]Mides!G40&gt;=14,[5]Mides!G40&lt;=30),"X"," ")</f>
        <v xml:space="preserve"> </v>
      </c>
      <c r="I54" s="189" t="str">
        <f>IF(AND([5]Mides!G40&gt;=31,[5]Mides!G40&lt;=60),"X","  ")</f>
        <v xml:space="preserve">  </v>
      </c>
      <c r="J54" s="189" t="str">
        <f>IF([5]Mides!G40&gt;60,"X", "  ")</f>
        <v>X</v>
      </c>
      <c r="K54" s="190">
        <f>[5]Mides!M40</f>
        <v>0</v>
      </c>
      <c r="L54" s="190">
        <f>[5]Mides!J40</f>
        <v>0</v>
      </c>
      <c r="M54" s="190">
        <f>[5]Mides!K40</f>
        <v>0</v>
      </c>
      <c r="N54" s="190" t="str">
        <f>[5]Mides!L40</f>
        <v>X</v>
      </c>
      <c r="O54" s="190">
        <f t="shared" si="0"/>
        <v>0</v>
      </c>
      <c r="P54" s="190" t="str">
        <f>[5]Mides!R40</f>
        <v>SAN MIGUEL PETAPA</v>
      </c>
      <c r="Q54" s="190" t="str">
        <f>[5]Mides!Q40</f>
        <v>GUATEMALA</v>
      </c>
      <c r="R54" s="10"/>
      <c r="S54" s="10"/>
      <c r="T54" s="10"/>
      <c r="U54" s="10"/>
      <c r="V54" s="10"/>
      <c r="W54" s="10"/>
      <c r="X54" s="10"/>
      <c r="Y54" s="10"/>
    </row>
    <row r="55" spans="2:25" ht="25.5" customHeight="1" thickBot="1" x14ac:dyDescent="0.35">
      <c r="B55" s="187" t="str">
        <f>[5]Mides!D41</f>
        <v>Marcelino</v>
      </c>
      <c r="C55" s="188" t="str">
        <f>[5]Mides!C41</f>
        <v>Sipacque Perez</v>
      </c>
      <c r="D55" s="189" t="str">
        <f>IF([5]Mides!E41=1,"X"," ")</f>
        <v>X</v>
      </c>
      <c r="E55" s="189" t="str">
        <f>IF([5]Mides!E41=2,"X"," ")</f>
        <v xml:space="preserve"> </v>
      </c>
      <c r="F55" s="190">
        <f>[5]Mides!B41</f>
        <v>2537817280101</v>
      </c>
      <c r="G55" s="189" t="str">
        <f>IF(AND([5]Mides!G41&gt;=1,[5]Mides!G41&lt;=14),"X"," ")</f>
        <v xml:space="preserve"> </v>
      </c>
      <c r="H55" s="189" t="str">
        <f>IF(AND([5]Mides!G41&gt;=14,[5]Mides!G41&lt;=30),"X"," ")</f>
        <v xml:space="preserve"> </v>
      </c>
      <c r="I55" s="189" t="str">
        <f>IF(AND([5]Mides!G41&gt;=31,[5]Mides!G41&lt;=60),"X","  ")</f>
        <v xml:space="preserve">  </v>
      </c>
      <c r="J55" s="189" t="str">
        <f>IF([5]Mides!G41&gt;60,"X", "  ")</f>
        <v>X</v>
      </c>
      <c r="K55" s="190">
        <f>[5]Mides!M41</f>
        <v>0</v>
      </c>
      <c r="L55" s="190">
        <f>[5]Mides!J41</f>
        <v>0</v>
      </c>
      <c r="M55" s="190">
        <f>[5]Mides!K41</f>
        <v>0</v>
      </c>
      <c r="N55" s="190" t="str">
        <f>[5]Mides!L41</f>
        <v>X</v>
      </c>
      <c r="O55" s="190">
        <f t="shared" si="0"/>
        <v>0</v>
      </c>
      <c r="P55" s="190" t="str">
        <f>[5]Mides!R41</f>
        <v>SAN MIGUEL PETAPA</v>
      </c>
      <c r="Q55" s="190" t="str">
        <f>[5]Mides!Q41</f>
        <v>GUATEMALA</v>
      </c>
      <c r="R55" s="10"/>
      <c r="S55" s="10"/>
      <c r="T55" s="10"/>
      <c r="U55" s="10"/>
      <c r="V55" s="10"/>
      <c r="W55" s="10"/>
      <c r="X55" s="10"/>
      <c r="Y55" s="10"/>
    </row>
    <row r="56" spans="2:25" ht="25.5" customHeight="1" thickBot="1" x14ac:dyDescent="0.35">
      <c r="B56" s="187" t="str">
        <f>[5]Mides!D42</f>
        <v>Maria del Carmen</v>
      </c>
      <c r="C56" s="188" t="str">
        <f>[5]Mides!C42</f>
        <v>Guerra Gonzáles</v>
      </c>
      <c r="D56" s="189" t="str">
        <f>IF([5]Mides!E42=1,"X"," ")</f>
        <v>X</v>
      </c>
      <c r="E56" s="189" t="str">
        <f>IF([5]Mides!E42=2,"X"," ")</f>
        <v xml:space="preserve"> </v>
      </c>
      <c r="F56" s="190">
        <f>[5]Mides!B42</f>
        <v>2597549192001</v>
      </c>
      <c r="G56" s="189" t="str">
        <f>IF(AND([5]Mides!G42&gt;=1,[5]Mides!G42&lt;=14),"X"," ")</f>
        <v xml:space="preserve"> </v>
      </c>
      <c r="H56" s="189" t="str">
        <f>IF(AND([5]Mides!G42&gt;=14,[5]Mides!G42&lt;=30),"X"," ")</f>
        <v xml:space="preserve"> </v>
      </c>
      <c r="I56" s="189" t="str">
        <f>IF(AND([5]Mides!G42&gt;=31,[5]Mides!G42&lt;=60),"X","  ")</f>
        <v xml:space="preserve">  </v>
      </c>
      <c r="J56" s="189" t="str">
        <f>IF([5]Mides!G42&gt;60,"X", "  ")</f>
        <v>X</v>
      </c>
      <c r="K56" s="190">
        <f>[5]Mides!M42</f>
        <v>0</v>
      </c>
      <c r="L56" s="190">
        <f>[5]Mides!J42</f>
        <v>0</v>
      </c>
      <c r="M56" s="190">
        <f>[5]Mides!K42</f>
        <v>0</v>
      </c>
      <c r="N56" s="190" t="str">
        <f>[5]Mides!L42</f>
        <v>X</v>
      </c>
      <c r="O56" s="190">
        <f t="shared" si="0"/>
        <v>0</v>
      </c>
      <c r="P56" s="190" t="str">
        <f>[5]Mides!R42</f>
        <v>SAN MIGUEL PETAPA</v>
      </c>
      <c r="Q56" s="190" t="str">
        <f>[5]Mides!Q42</f>
        <v>GUATEMALA</v>
      </c>
      <c r="R56" s="10"/>
      <c r="S56" s="10"/>
      <c r="T56" s="10"/>
      <c r="U56" s="10"/>
      <c r="V56" s="10"/>
      <c r="W56" s="10"/>
      <c r="X56" s="10"/>
      <c r="Y56" s="10"/>
    </row>
    <row r="57" spans="2:25" ht="25.5" customHeight="1" thickBot="1" x14ac:dyDescent="0.35">
      <c r="B57" s="187" t="str">
        <f>[5]Mides!D43</f>
        <v>Maria Elena</v>
      </c>
      <c r="C57" s="188" t="str">
        <f>[5]Mides!C43</f>
        <v>Contreras Alvarez</v>
      </c>
      <c r="D57" s="189" t="str">
        <f>IF([5]Mides!E43=1,"X"," ")</f>
        <v>X</v>
      </c>
      <c r="E57" s="189" t="str">
        <f>IF([5]Mides!E43=2,"X"," ")</f>
        <v xml:space="preserve"> </v>
      </c>
      <c r="F57" s="190">
        <f>[5]Mides!B43</f>
        <v>1655542820102</v>
      </c>
      <c r="G57" s="189" t="str">
        <f>IF(AND([5]Mides!G43&gt;=1,[5]Mides!G43&lt;=14),"X"," ")</f>
        <v xml:space="preserve"> </v>
      </c>
      <c r="H57" s="189" t="str">
        <f>IF(AND([5]Mides!G43&gt;=14,[5]Mides!G43&lt;=30),"X"," ")</f>
        <v xml:space="preserve"> </v>
      </c>
      <c r="I57" s="189" t="str">
        <f>IF(AND([5]Mides!G43&gt;=31,[5]Mides!G43&lt;=60),"X","  ")</f>
        <v xml:space="preserve">  </v>
      </c>
      <c r="J57" s="189" t="str">
        <f>IF([5]Mides!G43&gt;60,"X", "  ")</f>
        <v>X</v>
      </c>
      <c r="K57" s="190">
        <f>[5]Mides!M43</f>
        <v>0</v>
      </c>
      <c r="L57" s="190">
        <f>[5]Mides!J43</f>
        <v>0</v>
      </c>
      <c r="M57" s="190">
        <f>[5]Mides!K43</f>
        <v>0</v>
      </c>
      <c r="N57" s="190" t="str">
        <f>[5]Mides!L43</f>
        <v>X</v>
      </c>
      <c r="O57" s="190">
        <f t="shared" si="0"/>
        <v>0</v>
      </c>
      <c r="P57" s="190" t="str">
        <f>[5]Mides!R43</f>
        <v>SAN MIGUEL PETAPA</v>
      </c>
      <c r="Q57" s="190" t="str">
        <f>[5]Mides!Q43</f>
        <v>GUATEMALA</v>
      </c>
      <c r="R57" s="10"/>
      <c r="S57" s="10"/>
      <c r="T57" s="10"/>
      <c r="U57" s="10"/>
      <c r="V57" s="10"/>
      <c r="W57" s="10"/>
      <c r="X57" s="10"/>
      <c r="Y57" s="10"/>
    </row>
    <row r="58" spans="2:25" ht="25.5" customHeight="1" thickBot="1" x14ac:dyDescent="0.35">
      <c r="B58" s="187" t="str">
        <f>[5]Mides!D44</f>
        <v>Maria Modesta</v>
      </c>
      <c r="C58" s="188" t="str">
        <f>[5]Mides!C44</f>
        <v>López Balán</v>
      </c>
      <c r="D58" s="189" t="str">
        <f>IF([5]Mides!E44=1,"X"," ")</f>
        <v>X</v>
      </c>
      <c r="E58" s="189" t="str">
        <f>IF([5]Mides!E44=2,"X"," ")</f>
        <v xml:space="preserve"> </v>
      </c>
      <c r="F58" s="190">
        <f>[5]Mides!B44</f>
        <v>2265945990403</v>
      </c>
      <c r="G58" s="189" t="str">
        <f>IF(AND([5]Mides!G44&gt;=1,[5]Mides!G44&lt;=14),"X"," ")</f>
        <v xml:space="preserve"> </v>
      </c>
      <c r="H58" s="189" t="str">
        <f>IF(AND([5]Mides!G44&gt;=14,[5]Mides!G44&lt;=30),"X"," ")</f>
        <v xml:space="preserve"> </v>
      </c>
      <c r="I58" s="189" t="str">
        <f>IF(AND([5]Mides!G44&gt;=31,[5]Mides!G44&lt;=60),"X","  ")</f>
        <v xml:space="preserve">  </v>
      </c>
      <c r="J58" s="189" t="str">
        <f>IF([5]Mides!G44&gt;60,"X", "  ")</f>
        <v>X</v>
      </c>
      <c r="K58" s="190">
        <f>[5]Mides!M44</f>
        <v>0</v>
      </c>
      <c r="L58" s="190">
        <f>[5]Mides!J44</f>
        <v>0</v>
      </c>
      <c r="M58" s="190">
        <f>[5]Mides!K44</f>
        <v>0</v>
      </c>
      <c r="N58" s="190" t="str">
        <f>[5]Mides!L44</f>
        <v>X</v>
      </c>
      <c r="O58" s="190">
        <f t="shared" si="0"/>
        <v>0</v>
      </c>
      <c r="P58" s="190" t="str">
        <f>[5]Mides!R44</f>
        <v>SAN MIGUEL PETAPA</v>
      </c>
      <c r="Q58" s="190" t="str">
        <f>[5]Mides!Q44</f>
        <v>GUATEMALA</v>
      </c>
      <c r="R58" s="10"/>
      <c r="S58" s="10"/>
      <c r="T58" s="10"/>
      <c r="U58" s="10"/>
      <c r="V58" s="10"/>
      <c r="W58" s="10"/>
      <c r="X58" s="10"/>
      <c r="Y58" s="10"/>
    </row>
    <row r="59" spans="2:25" ht="25.5" customHeight="1" thickBot="1" x14ac:dyDescent="0.35">
      <c r="B59" s="187" t="str">
        <f>[5]Mides!D45</f>
        <v>Maria Regina</v>
      </c>
      <c r="C59" s="188" t="str">
        <f>[5]Mides!C45</f>
        <v>lópez Polanco</v>
      </c>
      <c r="D59" s="189" t="str">
        <f>IF([5]Mides!E45=1,"X"," ")</f>
        <v>X</v>
      </c>
      <c r="E59" s="189" t="str">
        <f>IF([5]Mides!E45=2,"X"," ")</f>
        <v xml:space="preserve"> </v>
      </c>
      <c r="F59" s="190">
        <f>[5]Mides!B45</f>
        <v>1914959050102</v>
      </c>
      <c r="G59" s="189" t="str">
        <f>IF(AND([5]Mides!G45&gt;=1,[5]Mides!G45&lt;=14),"X"," ")</f>
        <v xml:space="preserve"> </v>
      </c>
      <c r="H59" s="189" t="str">
        <f>IF(AND([5]Mides!G45&gt;=14,[5]Mides!G45&lt;=30),"X"," ")</f>
        <v xml:space="preserve"> </v>
      </c>
      <c r="I59" s="189" t="str">
        <f>IF(AND([5]Mides!G45&gt;=31,[5]Mides!G45&lt;=60),"X","  ")</f>
        <v xml:space="preserve">  </v>
      </c>
      <c r="J59" s="189" t="str">
        <f>IF([5]Mides!G45&gt;60,"X", "  ")</f>
        <v>X</v>
      </c>
      <c r="K59" s="190">
        <f>[5]Mides!M45</f>
        <v>0</v>
      </c>
      <c r="L59" s="190">
        <f>[5]Mides!J45</f>
        <v>0</v>
      </c>
      <c r="M59" s="190">
        <f>[5]Mides!K45</f>
        <v>0</v>
      </c>
      <c r="N59" s="190" t="str">
        <f>[5]Mides!L45</f>
        <v>X</v>
      </c>
      <c r="O59" s="190">
        <f t="shared" si="0"/>
        <v>0</v>
      </c>
      <c r="P59" s="190" t="str">
        <f>[5]Mides!R45</f>
        <v>SAN MIGUEL PETAPA</v>
      </c>
      <c r="Q59" s="190" t="str">
        <f>[5]Mides!Q45</f>
        <v>GUATEMALA</v>
      </c>
      <c r="R59" s="10"/>
      <c r="S59" s="10"/>
      <c r="T59" s="10"/>
      <c r="U59" s="10"/>
      <c r="V59" s="10"/>
      <c r="W59" s="10"/>
      <c r="X59" s="10"/>
      <c r="Y59" s="10"/>
    </row>
    <row r="60" spans="2:25" ht="25.5" customHeight="1" thickBot="1" x14ac:dyDescent="0.35">
      <c r="B60" s="187" t="str">
        <f>[5]Mides!D46</f>
        <v>Maria Reyes</v>
      </c>
      <c r="C60" s="188" t="str">
        <f>[5]Mides!C46</f>
        <v>Palencia Lucas</v>
      </c>
      <c r="D60" s="189" t="str">
        <f>IF([5]Mides!E46=1,"X"," ")</f>
        <v>X</v>
      </c>
      <c r="E60" s="189" t="str">
        <f>IF([5]Mides!E46=2,"X"," ")</f>
        <v xml:space="preserve"> </v>
      </c>
      <c r="F60" s="190">
        <f>[5]Mides!B46</f>
        <v>2650410150113</v>
      </c>
      <c r="G60" s="189" t="str">
        <f>IF(AND([5]Mides!G46&gt;=1,[5]Mides!G46&lt;=14),"X"," ")</f>
        <v xml:space="preserve"> </v>
      </c>
      <c r="H60" s="189" t="str">
        <f>IF(AND([5]Mides!G46&gt;=14,[5]Mides!G46&lt;=30),"X"," ")</f>
        <v xml:space="preserve"> </v>
      </c>
      <c r="I60" s="189" t="str">
        <f>IF(AND([5]Mides!G46&gt;=31,[5]Mides!G46&lt;=60),"X","  ")</f>
        <v xml:space="preserve">  </v>
      </c>
      <c r="J60" s="189" t="str">
        <f>IF([5]Mides!G46&gt;60,"X", "  ")</f>
        <v>X</v>
      </c>
      <c r="K60" s="190">
        <f>[5]Mides!M46</f>
        <v>0</v>
      </c>
      <c r="L60" s="190">
        <f>[5]Mides!J46</f>
        <v>0</v>
      </c>
      <c r="M60" s="190">
        <f>[5]Mides!K46</f>
        <v>0</v>
      </c>
      <c r="N60" s="190" t="str">
        <f>[5]Mides!L46</f>
        <v>X</v>
      </c>
      <c r="O60" s="190">
        <f t="shared" si="0"/>
        <v>0</v>
      </c>
      <c r="P60" s="190" t="str">
        <f>[5]Mides!R46</f>
        <v>SAN MIGUEL PETAPA</v>
      </c>
      <c r="Q60" s="190" t="str">
        <f>[5]Mides!Q46</f>
        <v>GUATEMALA</v>
      </c>
      <c r="R60" s="10"/>
      <c r="S60" s="10"/>
      <c r="T60" s="10"/>
      <c r="U60" s="10"/>
      <c r="V60" s="10"/>
      <c r="W60" s="10"/>
      <c r="X60" s="10"/>
      <c r="Y60" s="10"/>
    </row>
    <row r="61" spans="2:25" ht="25.5" customHeight="1" thickBot="1" x14ac:dyDescent="0.35">
      <c r="B61" s="187" t="str">
        <f>[5]Mides!D47</f>
        <v>Maria</v>
      </c>
      <c r="C61" s="188" t="str">
        <f>[5]Mides!C47</f>
        <v>Zelada Aroche</v>
      </c>
      <c r="D61" s="189" t="str">
        <f>IF([5]Mides!E47=1,"X"," ")</f>
        <v>X</v>
      </c>
      <c r="E61" s="189" t="str">
        <f>IF([5]Mides!E47=2,"X"," ")</f>
        <v xml:space="preserve"> </v>
      </c>
      <c r="F61" s="190">
        <f>[5]Mides!B47</f>
        <v>1760676200116</v>
      </c>
      <c r="G61" s="189" t="str">
        <f>IF(AND([5]Mides!G47&gt;=1,[5]Mides!G47&lt;=14),"X"," ")</f>
        <v xml:space="preserve"> </v>
      </c>
      <c r="H61" s="189" t="str">
        <f>IF(AND([5]Mides!G47&gt;=14,[5]Mides!G47&lt;=30),"X"," ")</f>
        <v xml:space="preserve"> </v>
      </c>
      <c r="I61" s="189" t="str">
        <f>IF(AND([5]Mides!G47&gt;=31,[5]Mides!G47&lt;=60),"X","  ")</f>
        <v xml:space="preserve">  </v>
      </c>
      <c r="J61" s="189" t="str">
        <f>IF([5]Mides!G47&gt;60,"X", "  ")</f>
        <v>X</v>
      </c>
      <c r="K61" s="190">
        <f>[5]Mides!M47</f>
        <v>0</v>
      </c>
      <c r="L61" s="190">
        <f>[5]Mides!J47</f>
        <v>0</v>
      </c>
      <c r="M61" s="190">
        <f>[5]Mides!K47</f>
        <v>0</v>
      </c>
      <c r="N61" s="190" t="str">
        <f>[5]Mides!L47</f>
        <v>X</v>
      </c>
      <c r="O61" s="190">
        <f t="shared" si="0"/>
        <v>0</v>
      </c>
      <c r="P61" s="190" t="str">
        <f>[5]Mides!R47</f>
        <v>SAN MIGUEL PETAPA</v>
      </c>
      <c r="Q61" s="190" t="str">
        <f>[5]Mides!Q47</f>
        <v>GUATEMALA</v>
      </c>
      <c r="R61" s="10"/>
      <c r="S61" s="10"/>
      <c r="T61" s="10"/>
      <c r="U61" s="10"/>
      <c r="V61" s="10"/>
      <c r="W61" s="10"/>
      <c r="X61" s="10"/>
      <c r="Y61" s="10"/>
    </row>
    <row r="62" spans="2:25" ht="25.5" customHeight="1" thickBot="1" x14ac:dyDescent="0.35">
      <c r="B62" s="187" t="str">
        <f>[5]Mides!D48</f>
        <v>Mario Roberto</v>
      </c>
      <c r="C62" s="188" t="str">
        <f>[5]Mides!C48</f>
        <v>Santizo López</v>
      </c>
      <c r="D62" s="189" t="str">
        <f>IF([5]Mides!E48=1,"X"," ")</f>
        <v>X</v>
      </c>
      <c r="E62" s="189" t="str">
        <f>IF([5]Mides!E48=2,"X"," ")</f>
        <v xml:space="preserve"> </v>
      </c>
      <c r="F62" s="190">
        <f>[5]Mides!B48</f>
        <v>2310593451801</v>
      </c>
      <c r="G62" s="189" t="str">
        <f>IF(AND([5]Mides!G48&gt;=1,[5]Mides!G48&lt;=14),"X"," ")</f>
        <v xml:space="preserve"> </v>
      </c>
      <c r="H62" s="189" t="str">
        <f>IF(AND([5]Mides!G48&gt;=14,[5]Mides!G48&lt;=30),"X"," ")</f>
        <v xml:space="preserve"> </v>
      </c>
      <c r="I62" s="189" t="str">
        <f>IF(AND([5]Mides!G48&gt;=31,[5]Mides!G48&lt;=60),"X","  ")</f>
        <v xml:space="preserve">  </v>
      </c>
      <c r="J62" s="189" t="str">
        <f>IF([5]Mides!G48&gt;60,"X", "  ")</f>
        <v>X</v>
      </c>
      <c r="K62" s="190">
        <f>[5]Mides!M48</f>
        <v>0</v>
      </c>
      <c r="L62" s="190">
        <f>[5]Mides!J48</f>
        <v>0</v>
      </c>
      <c r="M62" s="190">
        <f>[5]Mides!K48</f>
        <v>0</v>
      </c>
      <c r="N62" s="190" t="str">
        <f>[5]Mides!L48</f>
        <v>X</v>
      </c>
      <c r="O62" s="190">
        <f t="shared" si="0"/>
        <v>0</v>
      </c>
      <c r="P62" s="190" t="str">
        <f>[5]Mides!R48</f>
        <v>SAN MIGUEL PETAPA</v>
      </c>
      <c r="Q62" s="190" t="str">
        <f>[5]Mides!Q48</f>
        <v>GUATEMALA</v>
      </c>
      <c r="R62" s="10"/>
      <c r="S62" s="10"/>
      <c r="T62" s="10"/>
      <c r="U62" s="10"/>
      <c r="V62" s="10"/>
      <c r="W62" s="10"/>
      <c r="X62" s="10"/>
      <c r="Y62" s="10"/>
    </row>
    <row r="63" spans="2:25" ht="25.5" customHeight="1" thickBot="1" x14ac:dyDescent="0.35">
      <c r="B63" s="187" t="str">
        <f>[5]Mides!D49</f>
        <v>Marta</v>
      </c>
      <c r="C63" s="188" t="str">
        <f>[5]Mides!C49</f>
        <v>Carrera Cano</v>
      </c>
      <c r="D63" s="189" t="str">
        <f>IF([5]Mides!E49=1,"X"," ")</f>
        <v>X</v>
      </c>
      <c r="E63" s="189" t="str">
        <f>IF([5]Mides!E49=2,"X"," ")</f>
        <v xml:space="preserve"> </v>
      </c>
      <c r="F63" s="190">
        <f>[5]Mides!B49</f>
        <v>1654969670101</v>
      </c>
      <c r="G63" s="189" t="str">
        <f>IF(AND([5]Mides!G49&gt;=1,[5]Mides!G49&lt;=14),"X"," ")</f>
        <v xml:space="preserve"> </v>
      </c>
      <c r="H63" s="189" t="str">
        <f>IF(AND([5]Mides!G49&gt;=14,[5]Mides!G49&lt;=30),"X"," ")</f>
        <v xml:space="preserve"> </v>
      </c>
      <c r="I63" s="189" t="str">
        <f>IF(AND([5]Mides!G49&gt;=31,[5]Mides!G49&lt;=60),"X","  ")</f>
        <v xml:space="preserve">  </v>
      </c>
      <c r="J63" s="189" t="str">
        <f>IF([5]Mides!G49&gt;60,"X", "  ")</f>
        <v>X</v>
      </c>
      <c r="K63" s="190">
        <f>[5]Mides!M49</f>
        <v>0</v>
      </c>
      <c r="L63" s="190">
        <f>[5]Mides!J49</f>
        <v>0</v>
      </c>
      <c r="M63" s="190">
        <f>[5]Mides!K49</f>
        <v>0</v>
      </c>
      <c r="N63" s="190" t="str">
        <f>[5]Mides!L49</f>
        <v>X</v>
      </c>
      <c r="O63" s="190">
        <f t="shared" si="0"/>
        <v>0</v>
      </c>
      <c r="P63" s="190" t="str">
        <f>[5]Mides!R49</f>
        <v>SAN MIGUEL PETAPA</v>
      </c>
      <c r="Q63" s="190" t="str">
        <f>[5]Mides!Q49</f>
        <v>GUATEMALA</v>
      </c>
      <c r="R63" s="10"/>
      <c r="S63" s="10"/>
      <c r="T63" s="10"/>
      <c r="U63" s="10"/>
      <c r="V63" s="10"/>
      <c r="W63" s="10"/>
      <c r="X63" s="10"/>
      <c r="Y63" s="10"/>
    </row>
    <row r="64" spans="2:25" ht="25.5" customHeight="1" thickBot="1" x14ac:dyDescent="0.35">
      <c r="B64" s="187" t="str">
        <f>[5]Mides!D50</f>
        <v>Marta Lidia</v>
      </c>
      <c r="C64" s="188" t="str">
        <f>[5]Mides!C50</f>
        <v>Mendez Ramirez</v>
      </c>
      <c r="D64" s="189" t="str">
        <f>IF([5]Mides!E50=1,"X"," ")</f>
        <v>X</v>
      </c>
      <c r="E64" s="189" t="str">
        <f>IF([5]Mides!E50=2,"X"," ")</f>
        <v xml:space="preserve"> </v>
      </c>
      <c r="F64" s="190">
        <f>[5]Mides!B50</f>
        <v>1688211762010</v>
      </c>
      <c r="G64" s="189" t="str">
        <f>IF(AND([5]Mides!G50&gt;=1,[5]Mides!G50&lt;=14),"X"," ")</f>
        <v xml:space="preserve"> </v>
      </c>
      <c r="H64" s="189" t="str">
        <f>IF(AND([5]Mides!G50&gt;=14,[5]Mides!G50&lt;=30),"X"," ")</f>
        <v xml:space="preserve"> </v>
      </c>
      <c r="I64" s="189" t="str">
        <f>IF(AND([5]Mides!G50&gt;=31,[5]Mides!G50&lt;=60),"X","  ")</f>
        <v xml:space="preserve">  </v>
      </c>
      <c r="J64" s="189" t="str">
        <f>IF([5]Mides!G50&gt;60,"X", "  ")</f>
        <v>X</v>
      </c>
      <c r="K64" s="190">
        <f>[5]Mides!M50</f>
        <v>0</v>
      </c>
      <c r="L64" s="190">
        <f>[5]Mides!J50</f>
        <v>0</v>
      </c>
      <c r="M64" s="190">
        <f>[5]Mides!K50</f>
        <v>0</v>
      </c>
      <c r="N64" s="190" t="str">
        <f>[5]Mides!L50</f>
        <v>X</v>
      </c>
      <c r="O64" s="190">
        <f t="shared" si="0"/>
        <v>0</v>
      </c>
      <c r="P64" s="190" t="str">
        <f>[5]Mides!R50</f>
        <v>SAN MIGUEL PETAPA</v>
      </c>
      <c r="Q64" s="190" t="str">
        <f>[5]Mides!Q50</f>
        <v>GUATEMALA</v>
      </c>
      <c r="R64" s="10"/>
      <c r="S64" s="10"/>
      <c r="T64" s="10"/>
      <c r="U64" s="10"/>
      <c r="V64" s="10"/>
      <c r="W64" s="10"/>
      <c r="X64" s="10"/>
      <c r="Y64" s="10"/>
    </row>
    <row r="65" spans="2:25" ht="25.5" customHeight="1" thickBot="1" x14ac:dyDescent="0.35">
      <c r="B65" s="187" t="str">
        <f>[5]Mides!D51</f>
        <v>Olivia</v>
      </c>
      <c r="C65" s="188" t="str">
        <f>[5]Mides!C51</f>
        <v>González Alvarado</v>
      </c>
      <c r="D65" s="189" t="str">
        <f>IF([5]Mides!E51=1,"X"," ")</f>
        <v>X</v>
      </c>
      <c r="E65" s="189" t="str">
        <f>IF([5]Mides!E51=2,"X"," ")</f>
        <v xml:space="preserve"> </v>
      </c>
      <c r="F65" s="190">
        <f>[5]Mides!B51</f>
        <v>2492169301108</v>
      </c>
      <c r="G65" s="189" t="str">
        <f>IF(AND([5]Mides!G51&gt;=1,[5]Mides!G51&lt;=14),"X"," ")</f>
        <v xml:space="preserve"> </v>
      </c>
      <c r="H65" s="189" t="str">
        <f>IF(AND([5]Mides!G51&gt;=14,[5]Mides!G51&lt;=30),"X"," ")</f>
        <v xml:space="preserve"> </v>
      </c>
      <c r="I65" s="189" t="str">
        <f>IF(AND([5]Mides!G51&gt;=31,[5]Mides!G51&lt;=60),"X","  ")</f>
        <v xml:space="preserve">  </v>
      </c>
      <c r="J65" s="189" t="str">
        <f>IF([5]Mides!G51&gt;60,"X", "  ")</f>
        <v>X</v>
      </c>
      <c r="K65" s="190">
        <f>[5]Mides!M51</f>
        <v>0</v>
      </c>
      <c r="L65" s="190">
        <f>[5]Mides!J51</f>
        <v>0</v>
      </c>
      <c r="M65" s="190">
        <f>[5]Mides!K51</f>
        <v>0</v>
      </c>
      <c r="N65" s="190" t="str">
        <f>[5]Mides!L51</f>
        <v>X</v>
      </c>
      <c r="O65" s="190">
        <f t="shared" si="0"/>
        <v>0</v>
      </c>
      <c r="P65" s="190" t="str">
        <f>[5]Mides!R51</f>
        <v>SAN MIGUEL PETAPA</v>
      </c>
      <c r="Q65" s="190" t="str">
        <f>[5]Mides!Q51</f>
        <v>GUATEMALA</v>
      </c>
      <c r="R65" s="10"/>
      <c r="S65" s="10"/>
      <c r="T65" s="10"/>
      <c r="U65" s="10"/>
      <c r="V65" s="10"/>
      <c r="W65" s="10"/>
      <c r="X65" s="10"/>
      <c r="Y65" s="10"/>
    </row>
    <row r="66" spans="2:25" ht="25.5" customHeight="1" thickBot="1" x14ac:dyDescent="0.35">
      <c r="B66" s="187" t="str">
        <f>[5]Mides!D52</f>
        <v>Paulino</v>
      </c>
      <c r="C66" s="188" t="str">
        <f>[5]Mides!C52</f>
        <v>Cuque Albisurez</v>
      </c>
      <c r="D66" s="189" t="str">
        <f>IF([5]Mides!E52=1,"X"," ")</f>
        <v>X</v>
      </c>
      <c r="E66" s="189" t="str">
        <f>IF([5]Mides!E52=2,"X"," ")</f>
        <v xml:space="preserve"> </v>
      </c>
      <c r="F66" s="190">
        <f>[5]Mides!B52</f>
        <v>1573681300614</v>
      </c>
      <c r="G66" s="189" t="str">
        <f>IF(AND([5]Mides!G52&gt;=1,[5]Mides!G52&lt;=14),"X"," ")</f>
        <v xml:space="preserve"> </v>
      </c>
      <c r="H66" s="189" t="str">
        <f>IF(AND([5]Mides!G52&gt;=14,[5]Mides!G52&lt;=30),"X"," ")</f>
        <v xml:space="preserve"> </v>
      </c>
      <c r="I66" s="189" t="str">
        <f>IF(AND([5]Mides!G52&gt;=31,[5]Mides!G52&lt;=60),"X","  ")</f>
        <v xml:space="preserve">  </v>
      </c>
      <c r="J66" s="189" t="str">
        <f>IF([5]Mides!G52&gt;60,"X", "  ")</f>
        <v>X</v>
      </c>
      <c r="K66" s="190">
        <f>[5]Mides!M52</f>
        <v>0</v>
      </c>
      <c r="L66" s="190">
        <f>[5]Mides!J52</f>
        <v>0</v>
      </c>
      <c r="M66" s="190">
        <f>[5]Mides!K52</f>
        <v>0</v>
      </c>
      <c r="N66" s="190" t="str">
        <f>[5]Mides!L52</f>
        <v>X</v>
      </c>
      <c r="O66" s="190">
        <f t="shared" si="0"/>
        <v>0</v>
      </c>
      <c r="P66" s="190" t="str">
        <f>[5]Mides!R52</f>
        <v>GUATEMALA</v>
      </c>
      <c r="Q66" s="190" t="str">
        <f>[5]Mides!Q52</f>
        <v>GUATEMALA</v>
      </c>
      <c r="R66" s="10"/>
      <c r="S66" s="10"/>
      <c r="T66" s="10"/>
      <c r="U66" s="10"/>
      <c r="V66" s="10"/>
      <c r="W66" s="10"/>
      <c r="X66" s="10"/>
      <c r="Y66" s="10"/>
    </row>
    <row r="67" spans="2:25" ht="25.5" customHeight="1" thickBot="1" x14ac:dyDescent="0.35">
      <c r="B67" s="187" t="str">
        <f>[5]Mides!D53</f>
        <v>Pedro</v>
      </c>
      <c r="C67" s="188" t="str">
        <f>[5]Mides!C53</f>
        <v>Berganza Solorzano</v>
      </c>
      <c r="D67" s="189" t="str">
        <f>IF([5]Mides!E53=1,"X"," ")</f>
        <v>X</v>
      </c>
      <c r="E67" s="189" t="str">
        <f>IF([5]Mides!E53=2,"X"," ")</f>
        <v xml:space="preserve"> </v>
      </c>
      <c r="F67" s="190">
        <f>[5]Mides!B53</f>
        <v>2233335731006</v>
      </c>
      <c r="G67" s="189" t="str">
        <f>IF(AND([5]Mides!G53&gt;=1,[5]Mides!G53&lt;=14),"X"," ")</f>
        <v xml:space="preserve"> </v>
      </c>
      <c r="H67" s="189" t="str">
        <f>IF(AND([5]Mides!G53&gt;=14,[5]Mides!G53&lt;=30),"X"," ")</f>
        <v xml:space="preserve"> </v>
      </c>
      <c r="I67" s="189" t="str">
        <f>IF(AND([5]Mides!G53&gt;=31,[5]Mides!G53&lt;=60),"X","  ")</f>
        <v xml:space="preserve">  </v>
      </c>
      <c r="J67" s="189" t="str">
        <f>IF([5]Mides!G53&gt;60,"X", "  ")</f>
        <v>X</v>
      </c>
      <c r="K67" s="190">
        <f>[5]Mides!M53</f>
        <v>0</v>
      </c>
      <c r="L67" s="190">
        <f>[5]Mides!J53</f>
        <v>0</v>
      </c>
      <c r="M67" s="190">
        <f>[5]Mides!K53</f>
        <v>0</v>
      </c>
      <c r="N67" s="190" t="str">
        <f>[5]Mides!L53</f>
        <v>X</v>
      </c>
      <c r="O67" s="190">
        <f t="shared" si="0"/>
        <v>0</v>
      </c>
      <c r="P67" s="190" t="str">
        <f>[5]Mides!R53</f>
        <v>GUATEMALA</v>
      </c>
      <c r="Q67" s="190" t="str">
        <f>[5]Mides!Q53</f>
        <v>GUATEMALA</v>
      </c>
      <c r="R67" s="10"/>
      <c r="S67" s="10"/>
      <c r="T67" s="10"/>
      <c r="U67" s="10"/>
      <c r="V67" s="10"/>
      <c r="W67" s="10"/>
      <c r="X67" s="10"/>
      <c r="Y67" s="10"/>
    </row>
    <row r="68" spans="2:25" ht="25.5" customHeight="1" thickBot="1" x14ac:dyDescent="0.35">
      <c r="B68" s="187" t="str">
        <f>[5]Mides!D54</f>
        <v>Piedad</v>
      </c>
      <c r="C68" s="188" t="str">
        <f>[5]Mides!C54</f>
        <v>Hernández Gonzales</v>
      </c>
      <c r="D68" s="189" t="str">
        <f>IF([5]Mides!E54=1,"X"," ")</f>
        <v>X</v>
      </c>
      <c r="E68" s="189" t="str">
        <f>IF([5]Mides!E54=2,"X"," ")</f>
        <v xml:space="preserve"> </v>
      </c>
      <c r="F68" s="190">
        <f>[5]Mides!B54</f>
        <v>2341503940113</v>
      </c>
      <c r="G68" s="189" t="str">
        <f>IF(AND([5]Mides!G54&gt;=1,[5]Mides!G54&lt;=14),"X"," ")</f>
        <v xml:space="preserve"> </v>
      </c>
      <c r="H68" s="189" t="str">
        <f>IF(AND([5]Mides!G54&gt;=14,[5]Mides!G54&lt;=30),"X"," ")</f>
        <v xml:space="preserve"> </v>
      </c>
      <c r="I68" s="189" t="str">
        <f>IF(AND([5]Mides!G54&gt;=31,[5]Mides!G54&lt;=60),"X","  ")</f>
        <v xml:space="preserve">  </v>
      </c>
      <c r="J68" s="189" t="str">
        <f>IF([5]Mides!G54&gt;60,"X", "  ")</f>
        <v>X</v>
      </c>
      <c r="K68" s="190">
        <f>[5]Mides!M54</f>
        <v>0</v>
      </c>
      <c r="L68" s="190">
        <f>[5]Mides!J54</f>
        <v>0</v>
      </c>
      <c r="M68" s="190">
        <f>[5]Mides!K54</f>
        <v>0</v>
      </c>
      <c r="N68" s="190" t="str">
        <f>[5]Mides!L54</f>
        <v>X</v>
      </c>
      <c r="O68" s="190">
        <f t="shared" si="0"/>
        <v>0</v>
      </c>
      <c r="P68" s="190" t="str">
        <f>[5]Mides!R54</f>
        <v>GUATEMALA</v>
      </c>
      <c r="Q68" s="190" t="str">
        <f>[5]Mides!Q54</f>
        <v>GUATEMALA</v>
      </c>
      <c r="R68" s="10"/>
      <c r="S68" s="10"/>
      <c r="T68" s="10"/>
      <c r="U68" s="10"/>
      <c r="V68" s="10"/>
      <c r="W68" s="10"/>
      <c r="X68" s="10"/>
      <c r="Y68" s="10"/>
    </row>
    <row r="69" spans="2:25" ht="25.5" customHeight="1" thickBot="1" x14ac:dyDescent="0.35">
      <c r="B69" s="187" t="str">
        <f>[5]Mides!D55</f>
        <v>Piedad</v>
      </c>
      <c r="C69" s="188" t="str">
        <f>[5]Mides!C55</f>
        <v>Monroy</v>
      </c>
      <c r="D69" s="189" t="str">
        <f>IF([5]Mides!E55=1,"X"," ")</f>
        <v>X</v>
      </c>
      <c r="E69" s="189" t="str">
        <f>IF([5]Mides!E55=2,"X"," ")</f>
        <v xml:space="preserve"> </v>
      </c>
      <c r="F69" s="190">
        <f>[5]Mides!B55</f>
        <v>2409877480505</v>
      </c>
      <c r="G69" s="189" t="str">
        <f>IF(AND([5]Mides!G55&gt;=1,[5]Mides!G55&lt;=14),"X"," ")</f>
        <v xml:space="preserve"> </v>
      </c>
      <c r="H69" s="189" t="str">
        <f>IF(AND([5]Mides!G55&gt;=14,[5]Mides!G55&lt;=30),"X"," ")</f>
        <v xml:space="preserve"> </v>
      </c>
      <c r="I69" s="189" t="str">
        <f>IF(AND([5]Mides!G55&gt;=31,[5]Mides!G55&lt;=60),"X","  ")</f>
        <v xml:space="preserve">  </v>
      </c>
      <c r="J69" s="189" t="str">
        <f>IF([5]Mides!G55&gt;60,"X", "  ")</f>
        <v>X</v>
      </c>
      <c r="K69" s="190">
        <f>[5]Mides!M55</f>
        <v>0</v>
      </c>
      <c r="L69" s="190">
        <f>[5]Mides!J55</f>
        <v>0</v>
      </c>
      <c r="M69" s="190">
        <f>[5]Mides!K55</f>
        <v>0</v>
      </c>
      <c r="N69" s="190" t="str">
        <f>[5]Mides!L55</f>
        <v>X</v>
      </c>
      <c r="O69" s="190">
        <f t="shared" si="0"/>
        <v>0</v>
      </c>
      <c r="P69" s="190" t="str">
        <f>[5]Mides!R55</f>
        <v>GUATEMALA</v>
      </c>
      <c r="Q69" s="190" t="str">
        <f>[5]Mides!Q55</f>
        <v>GUATEMALA</v>
      </c>
      <c r="R69" s="10"/>
      <c r="S69" s="10"/>
      <c r="T69" s="10"/>
      <c r="U69" s="10"/>
      <c r="V69" s="10"/>
      <c r="W69" s="10"/>
      <c r="X69" s="10"/>
      <c r="Y69" s="10"/>
    </row>
    <row r="70" spans="2:25" ht="25.5" customHeight="1" thickBot="1" x14ac:dyDescent="0.35">
      <c r="B70" s="187" t="str">
        <f>[5]Mides!D56</f>
        <v>Reina</v>
      </c>
      <c r="C70" s="188" t="str">
        <f>[5]Mides!C56</f>
        <v>Zetino Hernández</v>
      </c>
      <c r="D70" s="189" t="str">
        <f>IF([5]Mides!E56=1,"X"," ")</f>
        <v>X</v>
      </c>
      <c r="E70" s="189" t="str">
        <f>IF([5]Mides!E56=2,"X"," ")</f>
        <v xml:space="preserve"> </v>
      </c>
      <c r="F70" s="190">
        <f>[5]Mides!B56</f>
        <v>1893242360113</v>
      </c>
      <c r="G70" s="189" t="str">
        <f>IF(AND([5]Mides!G56&gt;=1,[5]Mides!G56&lt;=14),"X"," ")</f>
        <v xml:space="preserve"> </v>
      </c>
      <c r="H70" s="189" t="str">
        <f>IF(AND([5]Mides!G56&gt;=14,[5]Mides!G56&lt;=30),"X"," ")</f>
        <v xml:space="preserve"> </v>
      </c>
      <c r="I70" s="189" t="str">
        <f>IF(AND([5]Mides!G56&gt;=31,[5]Mides!G56&lt;=60),"X","  ")</f>
        <v xml:space="preserve">  </v>
      </c>
      <c r="J70" s="189" t="str">
        <f>IF([5]Mides!G56&gt;60,"X", "  ")</f>
        <v>X</v>
      </c>
      <c r="K70" s="190">
        <f>[5]Mides!M56</f>
        <v>0</v>
      </c>
      <c r="L70" s="190">
        <f>[5]Mides!J56</f>
        <v>0</v>
      </c>
      <c r="M70" s="190">
        <f>[5]Mides!K56</f>
        <v>0</v>
      </c>
      <c r="N70" s="190" t="str">
        <f>[5]Mides!L56</f>
        <v>X</v>
      </c>
      <c r="O70" s="190">
        <f t="shared" si="0"/>
        <v>0</v>
      </c>
      <c r="P70" s="190" t="str">
        <f>[5]Mides!R56</f>
        <v>GUATEMALA</v>
      </c>
      <c r="Q70" s="190" t="str">
        <f>[5]Mides!Q56</f>
        <v>GUATEMALA</v>
      </c>
      <c r="R70" s="10"/>
      <c r="S70" s="10"/>
      <c r="T70" s="10"/>
      <c r="U70" s="10"/>
      <c r="V70" s="10"/>
      <c r="W70" s="10"/>
      <c r="X70" s="10"/>
      <c r="Y70" s="10"/>
    </row>
    <row r="71" spans="2:25" ht="25.5" customHeight="1" thickBot="1" x14ac:dyDescent="0.35">
      <c r="B71" s="187" t="str">
        <f>[5]Mides!D57</f>
        <v>René</v>
      </c>
      <c r="C71" s="188" t="str">
        <f>[5]Mides!C57</f>
        <v xml:space="preserve">Asturias Martínez </v>
      </c>
      <c r="D71" s="189" t="str">
        <f>IF([5]Mides!E57=1,"X"," ")</f>
        <v>X</v>
      </c>
      <c r="E71" s="189" t="str">
        <f>IF([5]Mides!E57=2,"X"," ")</f>
        <v xml:space="preserve"> </v>
      </c>
      <c r="F71" s="190">
        <f>[5]Mides!B57</f>
        <v>2712960460101</v>
      </c>
      <c r="G71" s="189" t="str">
        <f>IF(AND([5]Mides!G57&gt;=1,[5]Mides!G57&lt;=14),"X"," ")</f>
        <v xml:space="preserve"> </v>
      </c>
      <c r="H71" s="189" t="str">
        <f>IF(AND([5]Mides!G57&gt;=14,[5]Mides!G57&lt;=30),"X"," ")</f>
        <v xml:space="preserve"> </v>
      </c>
      <c r="I71" s="189" t="str">
        <f>IF(AND([5]Mides!G57&gt;=31,[5]Mides!G57&lt;=60),"X","  ")</f>
        <v xml:space="preserve">  </v>
      </c>
      <c r="J71" s="189" t="str">
        <f>IF([5]Mides!G57&gt;60,"X", "  ")</f>
        <v>X</v>
      </c>
      <c r="K71" s="190">
        <f>[5]Mides!M57</f>
        <v>0</v>
      </c>
      <c r="L71" s="190">
        <f>[5]Mides!J57</f>
        <v>0</v>
      </c>
      <c r="M71" s="190">
        <f>[5]Mides!K57</f>
        <v>0</v>
      </c>
      <c r="N71" s="190" t="str">
        <f>[5]Mides!L57</f>
        <v>X</v>
      </c>
      <c r="O71" s="190">
        <f t="shared" si="0"/>
        <v>0</v>
      </c>
      <c r="P71" s="190" t="str">
        <f>[5]Mides!R57</f>
        <v>GUATEMALA</v>
      </c>
      <c r="Q71" s="190" t="str">
        <f>[5]Mides!Q57</f>
        <v>GUATEMALA</v>
      </c>
      <c r="R71" s="10"/>
      <c r="S71" s="10"/>
      <c r="T71" s="10"/>
      <c r="U71" s="10"/>
      <c r="V71" s="10"/>
      <c r="W71" s="10"/>
      <c r="X71" s="10"/>
      <c r="Y71" s="10"/>
    </row>
    <row r="72" spans="2:25" ht="25.5" customHeight="1" thickBot="1" x14ac:dyDescent="0.35">
      <c r="B72" s="187" t="str">
        <f>[5]Mides!D58</f>
        <v>Rosalvina</v>
      </c>
      <c r="C72" s="188" t="str">
        <f>[5]Mides!C58</f>
        <v>Hernández Vasquez</v>
      </c>
      <c r="D72" s="189" t="str">
        <f>IF([5]Mides!E58=1,"X"," ")</f>
        <v>X</v>
      </c>
      <c r="E72" s="189" t="str">
        <f>IF([5]Mides!E58=2,"X"," ")</f>
        <v xml:space="preserve"> </v>
      </c>
      <c r="F72" s="190">
        <f>[5]Mides!B58</f>
        <v>1699231262104</v>
      </c>
      <c r="G72" s="189" t="str">
        <f>IF(AND([5]Mides!G58&gt;=1,[5]Mides!G58&lt;=14),"X"," ")</f>
        <v xml:space="preserve"> </v>
      </c>
      <c r="H72" s="189" t="str">
        <f>IF(AND([5]Mides!G58&gt;=14,[5]Mides!G58&lt;=30),"X"," ")</f>
        <v xml:space="preserve"> </v>
      </c>
      <c r="I72" s="189" t="str">
        <f>IF(AND([5]Mides!G58&gt;=31,[5]Mides!G58&lt;=60),"X","  ")</f>
        <v xml:space="preserve">  </v>
      </c>
      <c r="J72" s="189" t="str">
        <f>IF([5]Mides!G58&gt;60,"X", "  ")</f>
        <v>X</v>
      </c>
      <c r="K72" s="190">
        <f>[5]Mides!M58</f>
        <v>0</v>
      </c>
      <c r="L72" s="190">
        <f>[5]Mides!J58</f>
        <v>0</v>
      </c>
      <c r="M72" s="190">
        <f>[5]Mides!K58</f>
        <v>0</v>
      </c>
      <c r="N72" s="190" t="str">
        <f>[5]Mides!L58</f>
        <v>X</v>
      </c>
      <c r="O72" s="190">
        <f t="shared" si="0"/>
        <v>0</v>
      </c>
      <c r="P72" s="190" t="str">
        <f>[5]Mides!R58</f>
        <v>GUATEMALA</v>
      </c>
      <c r="Q72" s="190" t="str">
        <f>[5]Mides!Q58</f>
        <v>GUATEMALA</v>
      </c>
      <c r="R72" s="10"/>
      <c r="S72" s="10"/>
      <c r="T72" s="10"/>
      <c r="U72" s="10"/>
      <c r="V72" s="10"/>
      <c r="W72" s="10"/>
      <c r="X72" s="10"/>
      <c r="Y72" s="10"/>
    </row>
    <row r="73" spans="2:25" ht="25.5" customHeight="1" thickBot="1" x14ac:dyDescent="0.35">
      <c r="B73" s="187" t="str">
        <f>[5]Mides!D59</f>
        <v>Santiago</v>
      </c>
      <c r="C73" s="188" t="str">
        <f>[5]Mides!C59</f>
        <v>Rustrian Monterroso</v>
      </c>
      <c r="D73" s="189" t="str">
        <f>IF([5]Mides!E59=1,"X"," ")</f>
        <v>X</v>
      </c>
      <c r="E73" s="189" t="str">
        <f>IF([5]Mides!E59=2,"X"," ")</f>
        <v xml:space="preserve"> </v>
      </c>
      <c r="F73" s="190">
        <f>[5]Mides!B59</f>
        <v>1677273030103</v>
      </c>
      <c r="G73" s="189" t="str">
        <f>IF(AND([5]Mides!G59&gt;=1,[5]Mides!G59&lt;=14),"X"," ")</f>
        <v xml:space="preserve"> </v>
      </c>
      <c r="H73" s="189" t="str">
        <f>IF(AND([5]Mides!G59&gt;=14,[5]Mides!G59&lt;=30),"X"," ")</f>
        <v xml:space="preserve"> </v>
      </c>
      <c r="I73" s="189" t="str">
        <f>IF(AND([5]Mides!G59&gt;=31,[5]Mides!G59&lt;=60),"X","  ")</f>
        <v xml:space="preserve">  </v>
      </c>
      <c r="J73" s="189" t="str">
        <f>IF([5]Mides!G59&gt;60,"X", "  ")</f>
        <v>X</v>
      </c>
      <c r="K73" s="190">
        <f>[5]Mides!M59</f>
        <v>0</v>
      </c>
      <c r="L73" s="190">
        <f>[5]Mides!J59</f>
        <v>0</v>
      </c>
      <c r="M73" s="190">
        <f>[5]Mides!K59</f>
        <v>0</v>
      </c>
      <c r="N73" s="190" t="str">
        <f>[5]Mides!L59</f>
        <v>X</v>
      </c>
      <c r="O73" s="190">
        <f t="shared" si="0"/>
        <v>0</v>
      </c>
      <c r="P73" s="190" t="str">
        <f>[5]Mides!R59</f>
        <v>GUATEMALA</v>
      </c>
      <c r="Q73" s="190" t="str">
        <f>[5]Mides!Q59</f>
        <v>GUATEMALA</v>
      </c>
      <c r="R73" s="10"/>
      <c r="S73" s="10"/>
      <c r="T73" s="10"/>
      <c r="U73" s="10"/>
      <c r="V73" s="10"/>
      <c r="W73" s="10"/>
      <c r="X73" s="10"/>
      <c r="Y73" s="10"/>
    </row>
    <row r="74" spans="2:25" ht="25.5" customHeight="1" thickBot="1" x14ac:dyDescent="0.35">
      <c r="B74" s="187" t="str">
        <f>[5]Mides!D60</f>
        <v>Alvarízaes</v>
      </c>
      <c r="C74" s="188" t="str">
        <f>[5]Mides!C60</f>
        <v>Monterroso</v>
      </c>
      <c r="D74" s="189" t="str">
        <f>IF([5]Mides!E60=1,"X"," ")</f>
        <v>X</v>
      </c>
      <c r="E74" s="189" t="str">
        <f>IF([5]Mides!E60=2,"X"," ")</f>
        <v xml:space="preserve"> </v>
      </c>
      <c r="F74" s="190">
        <f>[5]Mides!B60</f>
        <v>2589144240102</v>
      </c>
      <c r="G74" s="189" t="str">
        <f>IF(AND([5]Mides!G60&gt;=1,[5]Mides!G60&lt;=14),"X"," ")</f>
        <v xml:space="preserve"> </v>
      </c>
      <c r="H74" s="189" t="str">
        <f>IF(AND([5]Mides!G60&gt;=14,[5]Mides!G60&lt;=30),"X"," ")</f>
        <v xml:space="preserve"> </v>
      </c>
      <c r="I74" s="189" t="str">
        <f>IF(AND([5]Mides!G60&gt;=31,[5]Mides!G60&lt;=60),"X","  ")</f>
        <v xml:space="preserve">  </v>
      </c>
      <c r="J74" s="189" t="str">
        <f>IF([5]Mides!G60&gt;60,"X", "  ")</f>
        <v>X</v>
      </c>
      <c r="K74" s="190">
        <f>[5]Mides!M60</f>
        <v>0</v>
      </c>
      <c r="L74" s="190">
        <f>[5]Mides!J60</f>
        <v>0</v>
      </c>
      <c r="M74" s="190">
        <f>[5]Mides!K60</f>
        <v>0</v>
      </c>
      <c r="N74" s="190" t="str">
        <f>[5]Mides!L60</f>
        <v>X</v>
      </c>
      <c r="O74" s="190">
        <f t="shared" si="0"/>
        <v>0</v>
      </c>
      <c r="P74" s="190" t="str">
        <f>[5]Mides!R60</f>
        <v>GUATEMALA</v>
      </c>
      <c r="Q74" s="190" t="str">
        <f>[5]Mides!Q60</f>
        <v>GUATEMALA</v>
      </c>
      <c r="R74" s="10"/>
      <c r="S74" s="10"/>
      <c r="T74" s="10"/>
      <c r="U74" s="10"/>
      <c r="V74" s="10"/>
      <c r="W74" s="10"/>
      <c r="X74" s="10"/>
      <c r="Y74" s="10"/>
    </row>
    <row r="75" spans="2:25" ht="25.5" customHeight="1" thickBot="1" x14ac:dyDescent="0.35">
      <c r="B75" s="187" t="str">
        <f>[5]Mides!D61</f>
        <v>Vicente</v>
      </c>
      <c r="C75" s="188" t="str">
        <f>[5]Mides!C61</f>
        <v>Tereta</v>
      </c>
      <c r="D75" s="189" t="str">
        <f>IF([5]Mides!E61=1,"X"," ")</f>
        <v>X</v>
      </c>
      <c r="E75" s="189" t="str">
        <f>IF([5]Mides!E61=2,"X"," ")</f>
        <v xml:space="preserve"> </v>
      </c>
      <c r="F75" s="190">
        <f>[5]Mides!B61</f>
        <v>2185031130713</v>
      </c>
      <c r="G75" s="189" t="str">
        <f>IF(AND([5]Mides!G61&gt;=1,[5]Mides!G61&lt;=14),"X"," ")</f>
        <v xml:space="preserve"> </v>
      </c>
      <c r="H75" s="189" t="str">
        <f>IF(AND([5]Mides!G61&gt;=14,[5]Mides!G61&lt;=30),"X"," ")</f>
        <v xml:space="preserve"> </v>
      </c>
      <c r="I75" s="189" t="str">
        <f>IF(AND([5]Mides!G61&gt;=31,[5]Mides!G61&lt;=60),"X","  ")</f>
        <v xml:space="preserve">  </v>
      </c>
      <c r="J75" s="189" t="str">
        <f>IF([5]Mides!G61&gt;60,"X", "  ")</f>
        <v>X</v>
      </c>
      <c r="K75" s="190">
        <f>[5]Mides!M61</f>
        <v>0</v>
      </c>
      <c r="L75" s="190">
        <f>[5]Mides!J61</f>
        <v>0</v>
      </c>
      <c r="M75" s="190">
        <f>[5]Mides!K61</f>
        <v>0</v>
      </c>
      <c r="N75" s="190" t="str">
        <f>[5]Mides!L61</f>
        <v>X</v>
      </c>
      <c r="O75" s="190">
        <f t="shared" si="0"/>
        <v>0</v>
      </c>
      <c r="P75" s="190" t="str">
        <f>[5]Mides!R61</f>
        <v>GUATEMALA</v>
      </c>
      <c r="Q75" s="190" t="str">
        <f>[5]Mides!Q61</f>
        <v>GUATEMALA</v>
      </c>
      <c r="R75" s="10"/>
      <c r="S75" s="10"/>
      <c r="T75" s="10"/>
      <c r="U75" s="10"/>
      <c r="V75" s="10"/>
      <c r="W75" s="10"/>
      <c r="X75" s="10"/>
      <c r="Y75" s="10"/>
    </row>
    <row r="76" spans="2:25" ht="25.5" customHeight="1" thickBot="1" x14ac:dyDescent="0.35">
      <c r="B76" s="187" t="str">
        <f>[5]Mides!D62</f>
        <v>Victor</v>
      </c>
      <c r="C76" s="188" t="str">
        <f>[5]Mides!C62</f>
        <v>Mejia Ordónez</v>
      </c>
      <c r="D76" s="189" t="str">
        <f>IF([5]Mides!E62=1,"X"," ")</f>
        <v>X</v>
      </c>
      <c r="E76" s="189" t="str">
        <f>IF([5]Mides!E62=2,"X"," ")</f>
        <v xml:space="preserve"> </v>
      </c>
      <c r="F76" s="190">
        <f>[5]Mides!B62</f>
        <v>1793782390903</v>
      </c>
      <c r="G76" s="189" t="str">
        <f>IF(AND([5]Mides!G62&gt;=1,[5]Mides!G62&lt;=14),"X"," ")</f>
        <v xml:space="preserve"> </v>
      </c>
      <c r="H76" s="189" t="str">
        <f>IF(AND([5]Mides!G62&gt;=14,[5]Mides!G62&lt;=30),"X"," ")</f>
        <v xml:space="preserve"> </v>
      </c>
      <c r="I76" s="189" t="str">
        <f>IF(AND([5]Mides!G62&gt;=31,[5]Mides!G62&lt;=60),"X","  ")</f>
        <v xml:space="preserve">  </v>
      </c>
      <c r="J76" s="189" t="str">
        <f>IF([5]Mides!G62&gt;60,"X", "  ")</f>
        <v>X</v>
      </c>
      <c r="K76" s="190">
        <f>[5]Mides!M62</f>
        <v>0</v>
      </c>
      <c r="L76" s="190">
        <f>[5]Mides!J62</f>
        <v>0</v>
      </c>
      <c r="M76" s="190">
        <f>[5]Mides!K62</f>
        <v>0</v>
      </c>
      <c r="N76" s="190" t="str">
        <f>[5]Mides!L62</f>
        <v>X</v>
      </c>
      <c r="O76" s="190">
        <f t="shared" si="0"/>
        <v>0</v>
      </c>
      <c r="P76" s="190" t="str">
        <f>[5]Mides!R62</f>
        <v>GUATEMALA</v>
      </c>
      <c r="Q76" s="190" t="str">
        <f>[5]Mides!Q62</f>
        <v>GUATEMALA</v>
      </c>
      <c r="R76" s="10"/>
      <c r="S76" s="10"/>
      <c r="T76" s="10"/>
      <c r="U76" s="10"/>
      <c r="V76" s="10"/>
      <c r="W76" s="10"/>
      <c r="X76" s="10"/>
      <c r="Y76" s="10"/>
    </row>
    <row r="77" spans="2:25" ht="25.5" customHeight="1" thickBot="1" x14ac:dyDescent="0.35">
      <c r="B77" s="187" t="str">
        <f>[5]Mides!D63</f>
        <v>Lidia</v>
      </c>
      <c r="C77" s="188" t="str">
        <f>[5]Mides!C63</f>
        <v>Herrera Marroquin</v>
      </c>
      <c r="D77" s="189" t="str">
        <f>IF([5]Mides!E63=1,"X"," ")</f>
        <v>X</v>
      </c>
      <c r="E77" s="189" t="str">
        <f>IF([5]Mides!E63=2,"X"," ")</f>
        <v xml:space="preserve"> </v>
      </c>
      <c r="F77" s="190">
        <f>[5]Mides!B63</f>
        <v>2614627840101</v>
      </c>
      <c r="G77" s="189" t="str">
        <f>IF(AND([5]Mides!G63&gt;=1,[5]Mides!G63&lt;=14),"X"," ")</f>
        <v xml:space="preserve"> </v>
      </c>
      <c r="H77" s="189" t="str">
        <f>IF(AND([5]Mides!G63&gt;=14,[5]Mides!G63&lt;=30),"X"," ")</f>
        <v xml:space="preserve"> </v>
      </c>
      <c r="I77" s="189" t="str">
        <f>IF(AND([5]Mides!G63&gt;=31,[5]Mides!G63&lt;=60),"X","  ")</f>
        <v xml:space="preserve">  </v>
      </c>
      <c r="J77" s="189" t="str">
        <f>IF([5]Mides!G63&gt;60,"X", "  ")</f>
        <v>X</v>
      </c>
      <c r="K77" s="190">
        <f>[5]Mides!M63</f>
        <v>0</v>
      </c>
      <c r="L77" s="190">
        <f>[5]Mides!J63</f>
        <v>0</v>
      </c>
      <c r="M77" s="190">
        <f>[5]Mides!K63</f>
        <v>0</v>
      </c>
      <c r="N77" s="190" t="str">
        <f>[5]Mides!L63</f>
        <v>X</v>
      </c>
      <c r="O77" s="190">
        <f t="shared" si="0"/>
        <v>0</v>
      </c>
      <c r="P77" s="190" t="str">
        <f>[5]Mides!R63</f>
        <v>GUATEMALA</v>
      </c>
      <c r="Q77" s="190" t="str">
        <f>[5]Mides!Q63</f>
        <v>GUATEMALA</v>
      </c>
      <c r="R77" s="10"/>
      <c r="S77" s="10"/>
      <c r="T77" s="10"/>
      <c r="U77" s="10"/>
      <c r="V77" s="10"/>
      <c r="W77" s="10"/>
      <c r="X77" s="10"/>
      <c r="Y77" s="10"/>
    </row>
    <row r="78" spans="2:25" ht="25.5" customHeight="1" thickBot="1" x14ac:dyDescent="0.35">
      <c r="B78" s="187" t="str">
        <f>[5]Mides!D64</f>
        <v>Lucrecia</v>
      </c>
      <c r="C78" s="188" t="str">
        <f>[5]Mides!C64</f>
        <v>Boche Lopez</v>
      </c>
      <c r="D78" s="189" t="str">
        <f>IF([5]Mides!E64=1,"X"," ")</f>
        <v>X</v>
      </c>
      <c r="E78" s="189" t="str">
        <f>IF([5]Mides!E64=2,"X"," ")</f>
        <v xml:space="preserve"> </v>
      </c>
      <c r="F78" s="190">
        <f>[5]Mides!B64</f>
        <v>2484704850101</v>
      </c>
      <c r="G78" s="189" t="str">
        <f>IF(AND([5]Mides!G64&gt;=1,[5]Mides!G64&lt;=14),"X"," ")</f>
        <v xml:space="preserve"> </v>
      </c>
      <c r="H78" s="189" t="str">
        <f>IF(AND([5]Mides!G64&gt;=14,[5]Mides!G64&lt;=30),"X"," ")</f>
        <v xml:space="preserve"> </v>
      </c>
      <c r="I78" s="189" t="str">
        <f>IF(AND([5]Mides!G64&gt;=31,[5]Mides!G64&lt;=60),"X","  ")</f>
        <v xml:space="preserve">  </v>
      </c>
      <c r="J78" s="189" t="str">
        <f>IF([5]Mides!G64&gt;60,"X", "  ")</f>
        <v>X</v>
      </c>
      <c r="K78" s="190">
        <f>[5]Mides!M64</f>
        <v>0</v>
      </c>
      <c r="L78" s="190">
        <f>[5]Mides!J64</f>
        <v>0</v>
      </c>
      <c r="M78" s="190">
        <f>[5]Mides!K64</f>
        <v>0</v>
      </c>
      <c r="N78" s="190" t="str">
        <f>[5]Mides!L64</f>
        <v>X</v>
      </c>
      <c r="O78" s="190">
        <f t="shared" si="0"/>
        <v>0</v>
      </c>
      <c r="P78" s="190" t="str">
        <f>[5]Mides!R64</f>
        <v>GUATEMALA</v>
      </c>
      <c r="Q78" s="190" t="str">
        <f>[5]Mides!Q64</f>
        <v>GUATEMALA</v>
      </c>
      <c r="R78" s="10"/>
      <c r="S78" s="10"/>
      <c r="T78" s="10"/>
      <c r="U78" s="10"/>
      <c r="V78" s="10"/>
      <c r="W78" s="10"/>
      <c r="X78" s="10"/>
      <c r="Y78" s="10"/>
    </row>
    <row r="79" spans="2:25" ht="25.5" customHeight="1" thickBot="1" x14ac:dyDescent="0.35">
      <c r="B79" s="187" t="str">
        <f>[5]Mides!D65</f>
        <v>Amelia</v>
      </c>
      <c r="C79" s="188" t="str">
        <f>[5]Mides!C65</f>
        <v>Chicol Dian</v>
      </c>
      <c r="D79" s="189" t="str">
        <f>IF([5]Mides!E65=1,"X"," ")</f>
        <v>X</v>
      </c>
      <c r="E79" s="189" t="str">
        <f>IF([5]Mides!E65=2,"X"," ")</f>
        <v xml:space="preserve"> </v>
      </c>
      <c r="F79" s="190">
        <f>[5]Mides!B65</f>
        <v>1845534230101</v>
      </c>
      <c r="G79" s="189" t="str">
        <f>IF(AND([5]Mides!G65&gt;=1,[5]Mides!G65&lt;=14),"X"," ")</f>
        <v xml:space="preserve"> </v>
      </c>
      <c r="H79" s="189" t="str">
        <f>IF(AND([5]Mides!G65&gt;=14,[5]Mides!G65&lt;=30),"X"," ")</f>
        <v xml:space="preserve"> </v>
      </c>
      <c r="I79" s="189" t="str">
        <f>IF(AND([5]Mides!G65&gt;=31,[5]Mides!G65&lt;=60),"X","  ")</f>
        <v xml:space="preserve">  </v>
      </c>
      <c r="J79" s="189" t="str">
        <f>IF([5]Mides!G65&gt;60,"X", "  ")</f>
        <v>X</v>
      </c>
      <c r="K79" s="190">
        <f>[5]Mides!M65</f>
        <v>0</v>
      </c>
      <c r="L79" s="190">
        <f>[5]Mides!J65</f>
        <v>0</v>
      </c>
      <c r="M79" s="190">
        <f>[5]Mides!K65</f>
        <v>0</v>
      </c>
      <c r="N79" s="190" t="str">
        <f>[5]Mides!L65</f>
        <v>X</v>
      </c>
      <c r="O79" s="190">
        <f t="shared" si="0"/>
        <v>0</v>
      </c>
      <c r="P79" s="190" t="str">
        <f>[5]Mides!R65</f>
        <v>GUATEMALA</v>
      </c>
      <c r="Q79" s="190" t="str">
        <f>[5]Mides!Q65</f>
        <v>GUATEMALA</v>
      </c>
      <c r="R79" s="10"/>
      <c r="S79" s="10"/>
      <c r="T79" s="10"/>
      <c r="U79" s="10"/>
      <c r="V79" s="10"/>
      <c r="W79" s="10"/>
      <c r="X79" s="10"/>
      <c r="Y79" s="10"/>
    </row>
    <row r="80" spans="2:25" ht="25.5" customHeight="1" thickBot="1" x14ac:dyDescent="0.35">
      <c r="B80" s="187" t="str">
        <f>[5]Mides!D66</f>
        <v>Margarita</v>
      </c>
      <c r="C80" s="188" t="str">
        <f>[5]Mides!C66</f>
        <v>Miranda</v>
      </c>
      <c r="D80" s="189" t="str">
        <f>IF([5]Mides!E66=1,"X"," ")</f>
        <v>X</v>
      </c>
      <c r="E80" s="189" t="str">
        <f>IF([5]Mides!E66=2,"X"," ")</f>
        <v xml:space="preserve"> </v>
      </c>
      <c r="F80" s="190">
        <f>[5]Mides!B66</f>
        <v>1782360960919</v>
      </c>
      <c r="G80" s="189" t="str">
        <f>IF(AND([5]Mides!G66&gt;=1,[5]Mides!G66&lt;=14),"X"," ")</f>
        <v xml:space="preserve"> </v>
      </c>
      <c r="H80" s="189" t="str">
        <f>IF(AND([5]Mides!G66&gt;=14,[5]Mides!G66&lt;=30),"X"," ")</f>
        <v xml:space="preserve"> </v>
      </c>
      <c r="I80" s="189" t="str">
        <f>IF(AND([5]Mides!G66&gt;=31,[5]Mides!G66&lt;=60),"X","  ")</f>
        <v xml:space="preserve">  </v>
      </c>
      <c r="J80" s="189" t="str">
        <f>IF([5]Mides!G66&gt;60,"X", "  ")</f>
        <v>X</v>
      </c>
      <c r="K80" s="190">
        <f>[5]Mides!M66</f>
        <v>0</v>
      </c>
      <c r="L80" s="190">
        <f>[5]Mides!J66</f>
        <v>0</v>
      </c>
      <c r="M80" s="190">
        <f>[5]Mides!K66</f>
        <v>0</v>
      </c>
      <c r="N80" s="190" t="str">
        <f>[5]Mides!L66</f>
        <v>X</v>
      </c>
      <c r="O80" s="190">
        <f t="shared" si="0"/>
        <v>0</v>
      </c>
      <c r="P80" s="190" t="str">
        <f>[5]Mides!R66</f>
        <v>GUATEMALA</v>
      </c>
      <c r="Q80" s="190" t="str">
        <f>[5]Mides!Q66</f>
        <v>GUATEMALA</v>
      </c>
      <c r="R80" s="10"/>
      <c r="S80" s="10"/>
      <c r="T80" s="10"/>
      <c r="U80" s="10"/>
      <c r="V80" s="10"/>
      <c r="W80" s="10"/>
      <c r="X80" s="10"/>
      <c r="Y80" s="10"/>
    </row>
    <row r="81" spans="2:25" ht="25.5" customHeight="1" thickBot="1" x14ac:dyDescent="0.35">
      <c r="B81" s="187" t="str">
        <f>[5]Mides!D67</f>
        <v>Alba</v>
      </c>
      <c r="C81" s="188" t="str">
        <f>[5]Mides!C67</f>
        <v>Mendez Gudiel</v>
      </c>
      <c r="D81" s="189" t="str">
        <f>IF([5]Mides!E67=1,"X"," ")</f>
        <v>X</v>
      </c>
      <c r="E81" s="189" t="str">
        <f>IF([5]Mides!E67=2,"X"," ")</f>
        <v xml:space="preserve"> </v>
      </c>
      <c r="F81" s="190">
        <f>[5]Mides!B67</f>
        <v>2420287480101</v>
      </c>
      <c r="G81" s="189" t="str">
        <f>IF(AND([5]Mides!G67&gt;=1,[5]Mides!G67&lt;=14),"X"," ")</f>
        <v xml:space="preserve"> </v>
      </c>
      <c r="H81" s="189" t="str">
        <f>IF(AND([5]Mides!G67&gt;=14,[5]Mides!G67&lt;=30),"X"," ")</f>
        <v xml:space="preserve"> </v>
      </c>
      <c r="I81" s="189" t="str">
        <f>IF(AND([5]Mides!G67&gt;=31,[5]Mides!G67&lt;=60),"X","  ")</f>
        <v xml:space="preserve">  </v>
      </c>
      <c r="J81" s="189" t="str">
        <f>IF([5]Mides!G67&gt;60,"X", "  ")</f>
        <v>X</v>
      </c>
      <c r="K81" s="190">
        <f>[5]Mides!M67</f>
        <v>0</v>
      </c>
      <c r="L81" s="190">
        <f>[5]Mides!J67</f>
        <v>0</v>
      </c>
      <c r="M81" s="190">
        <f>[5]Mides!K67</f>
        <v>0</v>
      </c>
      <c r="N81" s="190" t="str">
        <f>[5]Mides!L67</f>
        <v>X</v>
      </c>
      <c r="O81" s="190">
        <f t="shared" si="0"/>
        <v>0</v>
      </c>
      <c r="P81" s="190" t="str">
        <f>[5]Mides!R67</f>
        <v>GUATEMALA</v>
      </c>
      <c r="Q81" s="190" t="str">
        <f>[5]Mides!Q67</f>
        <v>GUATEMALA</v>
      </c>
      <c r="R81" s="10"/>
      <c r="S81" s="10"/>
      <c r="T81" s="10"/>
      <c r="U81" s="10"/>
      <c r="V81" s="10"/>
      <c r="W81" s="10"/>
      <c r="X81" s="10"/>
      <c r="Y81" s="10"/>
    </row>
    <row r="82" spans="2:25" ht="25.5" customHeight="1" thickBot="1" x14ac:dyDescent="0.35">
      <c r="B82" s="187" t="str">
        <f>[5]Mides!D68</f>
        <v>Miriam</v>
      </c>
      <c r="C82" s="188" t="str">
        <f>[5]Mides!C68</f>
        <v>Hernandez</v>
      </c>
      <c r="D82" s="189" t="str">
        <f>IF([5]Mides!E68=1,"X"," ")</f>
        <v>X</v>
      </c>
      <c r="E82" s="189" t="str">
        <f>IF([5]Mides!E68=2,"X"," ")</f>
        <v xml:space="preserve"> </v>
      </c>
      <c r="F82" s="190">
        <f>[5]Mides!B68</f>
        <v>2364086950101</v>
      </c>
      <c r="G82" s="189" t="str">
        <f>IF(AND([5]Mides!G68&gt;=1,[5]Mides!G68&lt;=14),"X"," ")</f>
        <v xml:space="preserve"> </v>
      </c>
      <c r="H82" s="189" t="str">
        <f>IF(AND([5]Mides!G68&gt;=14,[5]Mides!G68&lt;=30),"X"," ")</f>
        <v xml:space="preserve"> </v>
      </c>
      <c r="I82" s="189" t="str">
        <f>IF(AND([5]Mides!G68&gt;=31,[5]Mides!G68&lt;=60),"X","  ")</f>
        <v xml:space="preserve">  </v>
      </c>
      <c r="J82" s="189" t="str">
        <f>IF([5]Mides!G68&gt;60,"X", "  ")</f>
        <v>X</v>
      </c>
      <c r="K82" s="190">
        <f>[5]Mides!M68</f>
        <v>0</v>
      </c>
      <c r="L82" s="190">
        <f>[5]Mides!J68</f>
        <v>0</v>
      </c>
      <c r="M82" s="190">
        <f>[5]Mides!K68</f>
        <v>0</v>
      </c>
      <c r="N82" s="190" t="str">
        <f>[5]Mides!L68</f>
        <v>X</v>
      </c>
      <c r="O82" s="190">
        <f t="shared" si="0"/>
        <v>0</v>
      </c>
      <c r="P82" s="190" t="str">
        <f>[5]Mides!R68</f>
        <v>GUATEMALA</v>
      </c>
      <c r="Q82" s="190" t="str">
        <f>[5]Mides!Q68</f>
        <v>GUATEMALA</v>
      </c>
      <c r="R82" s="10"/>
      <c r="S82" s="10"/>
      <c r="T82" s="10"/>
      <c r="U82" s="10"/>
      <c r="V82" s="10"/>
      <c r="W82" s="10"/>
      <c r="X82" s="10"/>
      <c r="Y82" s="10"/>
    </row>
    <row r="83" spans="2:25" ht="25.5" customHeight="1" thickBot="1" x14ac:dyDescent="0.35">
      <c r="B83" s="187" t="str">
        <f>[5]Mides!D69</f>
        <v>Leticia</v>
      </c>
      <c r="C83" s="188" t="str">
        <f>[5]Mides!C69</f>
        <v>Monterroso</v>
      </c>
      <c r="D83" s="189" t="str">
        <f>IF([5]Mides!E69=1,"X"," ")</f>
        <v>X</v>
      </c>
      <c r="E83" s="189" t="str">
        <f>IF([5]Mides!E69=2,"X"," ")</f>
        <v xml:space="preserve"> </v>
      </c>
      <c r="F83" s="190">
        <f>[5]Mides!B69</f>
        <v>1240929063101</v>
      </c>
      <c r="G83" s="189" t="str">
        <f>IF(AND([5]Mides!G69&gt;=1,[5]Mides!G69&lt;=14),"X"," ")</f>
        <v xml:space="preserve"> </v>
      </c>
      <c r="H83" s="189" t="str">
        <f>IF(AND([5]Mides!G69&gt;=14,[5]Mides!G69&lt;=30),"X"," ")</f>
        <v xml:space="preserve"> </v>
      </c>
      <c r="I83" s="189" t="str">
        <f>IF(AND([5]Mides!G69&gt;=31,[5]Mides!G69&lt;=60),"X","  ")</f>
        <v xml:space="preserve">  </v>
      </c>
      <c r="J83" s="189" t="str">
        <f>IF([5]Mides!G69&gt;60,"X", "  ")</f>
        <v>X</v>
      </c>
      <c r="K83" s="190">
        <f>[5]Mides!M69</f>
        <v>0</v>
      </c>
      <c r="L83" s="190">
        <f>[5]Mides!J69</f>
        <v>0</v>
      </c>
      <c r="M83" s="190">
        <f>[5]Mides!K69</f>
        <v>0</v>
      </c>
      <c r="N83" s="190" t="str">
        <f>[5]Mides!L69</f>
        <v>X</v>
      </c>
      <c r="O83" s="190">
        <f t="shared" si="0"/>
        <v>0</v>
      </c>
      <c r="P83" s="190" t="str">
        <f>[5]Mides!R69</f>
        <v>GUATEMALA</v>
      </c>
      <c r="Q83" s="190" t="str">
        <f>[5]Mides!Q69</f>
        <v>GUATEMALA</v>
      </c>
      <c r="R83" s="10"/>
      <c r="S83" s="10"/>
      <c r="T83" s="10"/>
      <c r="U83" s="10"/>
      <c r="V83" s="10"/>
      <c r="W83" s="10"/>
      <c r="X83" s="10"/>
      <c r="Y83" s="10"/>
    </row>
    <row r="84" spans="2:25" ht="25.5" customHeight="1" thickBot="1" x14ac:dyDescent="0.35">
      <c r="B84" s="187" t="str">
        <f>[5]Mides!D70</f>
        <v>Lili</v>
      </c>
      <c r="C84" s="188" t="str">
        <f>[5]Mides!C70</f>
        <v>Galvéz</v>
      </c>
      <c r="D84" s="189" t="str">
        <f>IF([5]Mides!E70=1,"X"," ")</f>
        <v>X</v>
      </c>
      <c r="E84" s="189" t="str">
        <f>IF([5]Mides!E70=2,"X"," ")</f>
        <v xml:space="preserve"> </v>
      </c>
      <c r="F84" s="190">
        <f>[5]Mides!B70</f>
        <v>2326308601001</v>
      </c>
      <c r="G84" s="189" t="str">
        <f>IF(AND([5]Mides!G70&gt;=1,[5]Mides!G70&lt;=14),"X"," ")</f>
        <v xml:space="preserve"> </v>
      </c>
      <c r="H84" s="189" t="str">
        <f>IF(AND([5]Mides!G70&gt;=14,[5]Mides!G70&lt;=30),"X"," ")</f>
        <v xml:space="preserve"> </v>
      </c>
      <c r="I84" s="189" t="str">
        <f>IF(AND([5]Mides!G70&gt;=31,[5]Mides!G70&lt;=60),"X","  ")</f>
        <v xml:space="preserve">  </v>
      </c>
      <c r="J84" s="189" t="str">
        <f>IF([5]Mides!G70&gt;60,"X", "  ")</f>
        <v>X</v>
      </c>
      <c r="K84" s="190">
        <f>[5]Mides!M70</f>
        <v>0</v>
      </c>
      <c r="L84" s="190">
        <f>[5]Mides!J70</f>
        <v>0</v>
      </c>
      <c r="M84" s="190">
        <f>[5]Mides!K70</f>
        <v>0</v>
      </c>
      <c r="N84" s="190" t="str">
        <f>[5]Mides!L70</f>
        <v>X</v>
      </c>
      <c r="O84" s="190">
        <f t="shared" si="0"/>
        <v>0</v>
      </c>
      <c r="P84" s="190" t="str">
        <f>[5]Mides!R70</f>
        <v>GUATEMALA</v>
      </c>
      <c r="Q84" s="190" t="str">
        <f>[5]Mides!Q70</f>
        <v>GUATEMALA</v>
      </c>
      <c r="R84" s="10"/>
      <c r="S84" s="10"/>
      <c r="T84" s="10"/>
      <c r="U84" s="10"/>
      <c r="V84" s="10"/>
      <c r="W84" s="10"/>
      <c r="X84" s="10"/>
      <c r="Y84" s="10"/>
    </row>
    <row r="85" spans="2:25" ht="25.5" customHeight="1" thickBot="1" x14ac:dyDescent="0.35">
      <c r="B85" s="187" t="str">
        <f>[5]Mides!D71</f>
        <v>Carlos Humberto</v>
      </c>
      <c r="C85" s="188" t="str">
        <f>[5]Mides!C71</f>
        <v>Tovar Dardón</v>
      </c>
      <c r="D85" s="189" t="str">
        <f>IF([5]Mides!E71=1,"X"," ")</f>
        <v>X</v>
      </c>
      <c r="E85" s="189" t="str">
        <f>IF([5]Mides!E71=2,"X"," ")</f>
        <v xml:space="preserve"> </v>
      </c>
      <c r="F85" s="190">
        <f>[5]Mides!B71</f>
        <v>1753312000101</v>
      </c>
      <c r="G85" s="189" t="str">
        <f>IF(AND([5]Mides!G71&gt;=1,[5]Mides!G71&lt;=14),"X"," ")</f>
        <v xml:space="preserve"> </v>
      </c>
      <c r="H85" s="189" t="str">
        <f>IF(AND([5]Mides!G71&gt;=14,[5]Mides!G71&lt;=30),"X"," ")</f>
        <v xml:space="preserve"> </v>
      </c>
      <c r="I85" s="189" t="str">
        <f>IF(AND([5]Mides!G71&gt;=31,[5]Mides!G71&lt;=60),"X","  ")</f>
        <v xml:space="preserve">  </v>
      </c>
      <c r="J85" s="189" t="str">
        <f>IF([5]Mides!G71&gt;60,"X", "  ")</f>
        <v>X</v>
      </c>
      <c r="K85" s="190">
        <f>[5]Mides!M71</f>
        <v>0</v>
      </c>
      <c r="L85" s="190">
        <f>[5]Mides!J71</f>
        <v>0</v>
      </c>
      <c r="M85" s="190">
        <f>[5]Mides!K71</f>
        <v>0</v>
      </c>
      <c r="N85" s="190" t="str">
        <f>[5]Mides!L71</f>
        <v>X</v>
      </c>
      <c r="O85" s="190">
        <f t="shared" ref="O85:O105" si="1">SUM(K85:N85)</f>
        <v>0</v>
      </c>
      <c r="P85" s="190" t="str">
        <f>[5]Mides!R71</f>
        <v>GUATEMALA</v>
      </c>
      <c r="Q85" s="190" t="str">
        <f>[5]Mides!Q71</f>
        <v>GUATEMALA</v>
      </c>
      <c r="R85" s="10"/>
      <c r="S85" s="10"/>
      <c r="T85" s="10"/>
      <c r="U85" s="10"/>
      <c r="V85" s="10"/>
      <c r="W85" s="10"/>
      <c r="X85" s="10"/>
      <c r="Y85" s="10"/>
    </row>
    <row r="86" spans="2:25" ht="25.5" customHeight="1" thickBot="1" x14ac:dyDescent="0.35">
      <c r="B86" s="187" t="str">
        <f>[5]Mides!D72</f>
        <v>Claudia</v>
      </c>
      <c r="C86" s="188" t="str">
        <f>[5]Mides!C72</f>
        <v>Méndez</v>
      </c>
      <c r="D86" s="189" t="str">
        <f>IF([5]Mides!E72=1,"X"," ")</f>
        <v>X</v>
      </c>
      <c r="E86" s="189" t="str">
        <f>IF([5]Mides!E72=2,"X"," ")</f>
        <v xml:space="preserve"> </v>
      </c>
      <c r="F86" s="190">
        <f>[5]Mides!B72</f>
        <v>2535073910101</v>
      </c>
      <c r="G86" s="189" t="str">
        <f>IF(AND([5]Mides!G72&gt;=1,[5]Mides!G72&lt;=14),"X"," ")</f>
        <v xml:space="preserve"> </v>
      </c>
      <c r="H86" s="189" t="str">
        <f>IF(AND([5]Mides!G72&gt;=14,[5]Mides!G72&lt;=30),"X"," ")</f>
        <v xml:space="preserve"> </v>
      </c>
      <c r="I86" s="189" t="str">
        <f>IF(AND([5]Mides!G72&gt;=31,[5]Mides!G72&lt;=60),"X","  ")</f>
        <v xml:space="preserve">  </v>
      </c>
      <c r="J86" s="189" t="str">
        <f>IF([5]Mides!G72&gt;60,"X", "  ")</f>
        <v>X</v>
      </c>
      <c r="K86" s="190">
        <f>[5]Mides!M72</f>
        <v>0</v>
      </c>
      <c r="L86" s="190">
        <f>[5]Mides!J72</f>
        <v>0</v>
      </c>
      <c r="M86" s="190">
        <f>[5]Mides!K72</f>
        <v>0</v>
      </c>
      <c r="N86" s="190" t="str">
        <f>[5]Mides!L72</f>
        <v>X</v>
      </c>
      <c r="O86" s="190">
        <f t="shared" si="1"/>
        <v>0</v>
      </c>
      <c r="P86" s="190" t="str">
        <f>[5]Mides!R72</f>
        <v>GUATEMALA</v>
      </c>
      <c r="Q86" s="190" t="str">
        <f>[5]Mides!Q72</f>
        <v>GUATEMALA</v>
      </c>
      <c r="R86" s="10"/>
      <c r="S86" s="10"/>
      <c r="T86" s="10"/>
      <c r="U86" s="10"/>
      <c r="V86" s="10"/>
      <c r="W86" s="10"/>
      <c r="X86" s="10"/>
      <c r="Y86" s="10"/>
    </row>
    <row r="87" spans="2:25" ht="25.5" customHeight="1" thickBot="1" x14ac:dyDescent="0.35">
      <c r="B87" s="187" t="str">
        <f>[5]Mides!D73</f>
        <v>Ana Patricia</v>
      </c>
      <c r="C87" s="188" t="str">
        <f>[5]Mides!C73</f>
        <v xml:space="preserve">Bonilla </v>
      </c>
      <c r="D87" s="189" t="str">
        <f>IF([5]Mides!E73=1,"X"," ")</f>
        <v>X</v>
      </c>
      <c r="E87" s="189" t="str">
        <f>IF([5]Mides!E73=2,"X"," ")</f>
        <v xml:space="preserve"> </v>
      </c>
      <c r="F87" s="190">
        <f>[5]Mides!B73</f>
        <v>2428323420101</v>
      </c>
      <c r="G87" s="189" t="str">
        <f>IF(AND([5]Mides!G73&gt;=1,[5]Mides!G73&lt;=14),"X"," ")</f>
        <v xml:space="preserve"> </v>
      </c>
      <c r="H87" s="189" t="str">
        <f>IF(AND([5]Mides!G73&gt;=14,[5]Mides!G73&lt;=30),"X"," ")</f>
        <v xml:space="preserve"> </v>
      </c>
      <c r="I87" s="189" t="str">
        <f>IF(AND([5]Mides!G73&gt;=31,[5]Mides!G73&lt;=60),"X","  ")</f>
        <v xml:space="preserve">  </v>
      </c>
      <c r="J87" s="189" t="str">
        <f>IF([5]Mides!G73&gt;60,"X", "  ")</f>
        <v>X</v>
      </c>
      <c r="K87" s="190">
        <f>[5]Mides!M73</f>
        <v>0</v>
      </c>
      <c r="L87" s="190">
        <f>[5]Mides!J73</f>
        <v>0</v>
      </c>
      <c r="M87" s="190">
        <f>[5]Mides!K73</f>
        <v>0</v>
      </c>
      <c r="N87" s="190" t="str">
        <f>[5]Mides!L73</f>
        <v>X</v>
      </c>
      <c r="O87" s="190">
        <f t="shared" si="1"/>
        <v>0</v>
      </c>
      <c r="P87" s="190" t="str">
        <f>[5]Mides!R73</f>
        <v>GUATEMALA</v>
      </c>
      <c r="Q87" s="190" t="str">
        <f>[5]Mides!Q73</f>
        <v>GUATEMALA</v>
      </c>
      <c r="R87" s="10"/>
      <c r="S87" s="10"/>
      <c r="T87" s="10"/>
      <c r="U87" s="10"/>
      <c r="V87" s="10"/>
      <c r="W87" s="10"/>
      <c r="X87" s="10"/>
      <c r="Y87" s="10"/>
    </row>
    <row r="88" spans="2:25" ht="25.5" customHeight="1" thickBot="1" x14ac:dyDescent="0.35">
      <c r="B88" s="187" t="str">
        <f>[5]Mides!D74</f>
        <v>Gumercinda</v>
      </c>
      <c r="C88" s="188" t="str">
        <f>[5]Mides!C74</f>
        <v>Albizu Mazariegos</v>
      </c>
      <c r="D88" s="189" t="str">
        <f>IF([5]Mides!E74=1,"X"," ")</f>
        <v>X</v>
      </c>
      <c r="E88" s="189" t="str">
        <f>IF([5]Mides!E74=2,"X"," ")</f>
        <v xml:space="preserve"> </v>
      </c>
      <c r="F88" s="190">
        <f>[5]Mides!B74</f>
        <v>2411172241015</v>
      </c>
      <c r="G88" s="189" t="str">
        <f>IF(AND([5]Mides!G74&gt;=1,[5]Mides!G74&lt;=14),"X"," ")</f>
        <v xml:space="preserve"> </v>
      </c>
      <c r="H88" s="189" t="str">
        <f>IF(AND([5]Mides!G74&gt;=14,[5]Mides!G74&lt;=30),"X"," ")</f>
        <v xml:space="preserve"> </v>
      </c>
      <c r="I88" s="189" t="str">
        <f>IF(AND([5]Mides!G74&gt;=31,[5]Mides!G74&lt;=60),"X","  ")</f>
        <v xml:space="preserve">  </v>
      </c>
      <c r="J88" s="189" t="str">
        <f>IF([5]Mides!G74&gt;60,"X", "  ")</f>
        <v>X</v>
      </c>
      <c r="K88" s="190">
        <f>[5]Mides!M74</f>
        <v>0</v>
      </c>
      <c r="L88" s="190">
        <f>[5]Mides!J74</f>
        <v>0</v>
      </c>
      <c r="M88" s="190">
        <f>[5]Mides!K74</f>
        <v>0</v>
      </c>
      <c r="N88" s="190" t="str">
        <f>[5]Mides!L74</f>
        <v>X</v>
      </c>
      <c r="O88" s="190">
        <f t="shared" si="1"/>
        <v>0</v>
      </c>
      <c r="P88" s="190" t="str">
        <f>[5]Mides!R74</f>
        <v>GUATEMALA</v>
      </c>
      <c r="Q88" s="190" t="str">
        <f>[5]Mides!Q74</f>
        <v>GUATEMALA</v>
      </c>
      <c r="R88" s="10"/>
      <c r="S88" s="10"/>
      <c r="T88" s="10"/>
      <c r="U88" s="10"/>
      <c r="V88" s="10"/>
      <c r="W88" s="10"/>
      <c r="X88" s="10"/>
      <c r="Y88" s="10"/>
    </row>
    <row r="89" spans="2:25" ht="25.5" customHeight="1" thickBot="1" x14ac:dyDescent="0.35">
      <c r="B89" s="187" t="str">
        <f>[5]Mides!D75</f>
        <v>Sonia</v>
      </c>
      <c r="C89" s="188" t="str">
        <f>[5]Mides!C75</f>
        <v>Garrido de Rivas</v>
      </c>
      <c r="D89" s="189" t="str">
        <f>IF([5]Mides!E75=1,"X"," ")</f>
        <v>X</v>
      </c>
      <c r="E89" s="189" t="str">
        <f>IF([5]Mides!E75=2,"X"," ")</f>
        <v xml:space="preserve"> </v>
      </c>
      <c r="F89" s="190">
        <f>[5]Mides!B75</f>
        <v>1820101431301</v>
      </c>
      <c r="G89" s="189" t="str">
        <f>IF(AND([5]Mides!G75&gt;=1,[5]Mides!G75&lt;=14),"X"," ")</f>
        <v xml:space="preserve"> </v>
      </c>
      <c r="H89" s="189" t="str">
        <f>IF(AND([5]Mides!G75&gt;=14,[5]Mides!G75&lt;=30),"X"," ")</f>
        <v xml:space="preserve"> </v>
      </c>
      <c r="I89" s="189" t="str">
        <f>IF(AND([5]Mides!G75&gt;=31,[5]Mides!G75&lt;=60),"X","  ")</f>
        <v xml:space="preserve">  </v>
      </c>
      <c r="J89" s="189" t="str">
        <f>IF([5]Mides!G75&gt;60,"X", "  ")</f>
        <v>X</v>
      </c>
      <c r="K89" s="190">
        <f>[5]Mides!M75</f>
        <v>0</v>
      </c>
      <c r="L89" s="190">
        <f>[5]Mides!J75</f>
        <v>0</v>
      </c>
      <c r="M89" s="190">
        <f>[5]Mides!K75</f>
        <v>0</v>
      </c>
      <c r="N89" s="190" t="str">
        <f>[5]Mides!L75</f>
        <v>X</v>
      </c>
      <c r="O89" s="190">
        <f t="shared" si="1"/>
        <v>0</v>
      </c>
      <c r="P89" s="190" t="str">
        <f>[5]Mides!R75</f>
        <v>GUATEMALA</v>
      </c>
      <c r="Q89" s="190" t="str">
        <f>[5]Mides!Q75</f>
        <v>GUATEMALA</v>
      </c>
      <c r="R89" s="10"/>
      <c r="S89" s="10"/>
      <c r="T89" s="10"/>
      <c r="U89" s="10"/>
      <c r="V89" s="10"/>
      <c r="W89" s="10"/>
      <c r="X89" s="10"/>
      <c r="Y89" s="10"/>
    </row>
    <row r="90" spans="2:25" ht="25.5" customHeight="1" thickBot="1" x14ac:dyDescent="0.35">
      <c r="B90" s="187" t="str">
        <f>[5]Mides!D76</f>
        <v>Hipolita</v>
      </c>
      <c r="C90" s="188" t="str">
        <f>[5]Mides!C76</f>
        <v xml:space="preserve">Divas Chinchilla </v>
      </c>
      <c r="D90" s="189" t="str">
        <f>IF([5]Mides!E76=1,"X"," ")</f>
        <v>X</v>
      </c>
      <c r="E90" s="189" t="str">
        <f>IF([5]Mides!E76=2,"X"," ")</f>
        <v xml:space="preserve"> </v>
      </c>
      <c r="F90" s="190">
        <f>[5]Mides!B76</f>
        <v>1237576460613</v>
      </c>
      <c r="G90" s="189" t="str">
        <f>IF(AND([5]Mides!G76&gt;=1,[5]Mides!G76&lt;=14),"X"," ")</f>
        <v xml:space="preserve"> </v>
      </c>
      <c r="H90" s="189" t="str">
        <f>IF(AND([5]Mides!G76&gt;=14,[5]Mides!G76&lt;=30),"X"," ")</f>
        <v xml:space="preserve"> </v>
      </c>
      <c r="I90" s="189" t="str">
        <f>IF(AND([5]Mides!G76&gt;=31,[5]Mides!G76&lt;=60),"X","  ")</f>
        <v xml:space="preserve">  </v>
      </c>
      <c r="J90" s="189" t="str">
        <f>IF([5]Mides!G76&gt;60,"X", "  ")</f>
        <v>X</v>
      </c>
      <c r="K90" s="190">
        <f>[5]Mides!M76</f>
        <v>0</v>
      </c>
      <c r="L90" s="190">
        <f>[5]Mides!J76</f>
        <v>0</v>
      </c>
      <c r="M90" s="190">
        <f>[5]Mides!K76</f>
        <v>0</v>
      </c>
      <c r="N90" s="190" t="str">
        <f>[5]Mides!L76</f>
        <v>X</v>
      </c>
      <c r="O90" s="190">
        <f t="shared" si="1"/>
        <v>0</v>
      </c>
      <c r="P90" s="190" t="str">
        <f>[5]Mides!R76</f>
        <v>GUATEMALA</v>
      </c>
      <c r="Q90" s="190" t="str">
        <f>[5]Mides!Q76</f>
        <v>GUATEMALA</v>
      </c>
      <c r="R90" s="10"/>
      <c r="S90" s="10"/>
      <c r="T90" s="10"/>
      <c r="U90" s="10"/>
      <c r="V90" s="10"/>
      <c r="W90" s="10"/>
      <c r="X90" s="10"/>
      <c r="Y90" s="10"/>
    </row>
    <row r="91" spans="2:25" ht="25.5" customHeight="1" thickBot="1" x14ac:dyDescent="0.35">
      <c r="B91" s="187" t="str">
        <f>[5]Mides!D77</f>
        <v>Jorge</v>
      </c>
      <c r="C91" s="188" t="str">
        <f>[5]Mides!C77</f>
        <v>Rivera Lesmo</v>
      </c>
      <c r="D91" s="189" t="str">
        <f>IF([5]Mides!E77=1,"X"," ")</f>
        <v>X</v>
      </c>
      <c r="E91" s="189" t="str">
        <f>IF([5]Mides!E77=2,"X"," ")</f>
        <v xml:space="preserve"> </v>
      </c>
      <c r="F91" s="190">
        <f>[5]Mides!B77</f>
        <v>2178106190101</v>
      </c>
      <c r="G91" s="189" t="str">
        <f>IF(AND([5]Mides!G77&gt;=1,[5]Mides!G77&lt;=14),"X"," ")</f>
        <v xml:space="preserve"> </v>
      </c>
      <c r="H91" s="189" t="str">
        <f>IF(AND([5]Mides!G77&gt;=14,[5]Mides!G77&lt;=30),"X"," ")</f>
        <v xml:space="preserve"> </v>
      </c>
      <c r="I91" s="189" t="str">
        <f>IF(AND([5]Mides!G77&gt;=31,[5]Mides!G77&lt;=60),"X","  ")</f>
        <v xml:space="preserve">  </v>
      </c>
      <c r="J91" s="189" t="str">
        <f>IF([5]Mides!G77&gt;60,"X", "  ")</f>
        <v>X</v>
      </c>
      <c r="K91" s="190">
        <f>[5]Mides!M77</f>
        <v>0</v>
      </c>
      <c r="L91" s="190">
        <f>[5]Mides!J77</f>
        <v>0</v>
      </c>
      <c r="M91" s="190">
        <f>[5]Mides!K77</f>
        <v>0</v>
      </c>
      <c r="N91" s="190" t="str">
        <f>[5]Mides!L77</f>
        <v>X</v>
      </c>
      <c r="O91" s="190">
        <f t="shared" si="1"/>
        <v>0</v>
      </c>
      <c r="P91" s="190" t="str">
        <f>[5]Mides!R77</f>
        <v>GUATEMALA</v>
      </c>
      <c r="Q91" s="190" t="str">
        <f>[5]Mides!Q77</f>
        <v>GUATEMALA</v>
      </c>
      <c r="R91" s="10"/>
      <c r="S91" s="10"/>
      <c r="T91" s="10"/>
      <c r="U91" s="10"/>
      <c r="V91" s="10"/>
      <c r="W91" s="10"/>
      <c r="X91" s="10"/>
      <c r="Y91" s="10"/>
    </row>
    <row r="92" spans="2:25" ht="25.5" customHeight="1" thickBot="1" x14ac:dyDescent="0.35">
      <c r="B92" s="187" t="str">
        <f>[5]Mides!D78</f>
        <v>Juanita</v>
      </c>
      <c r="C92" s="188" t="str">
        <f>[5]Mides!C78</f>
        <v xml:space="preserve">Linares de Paredes </v>
      </c>
      <c r="D92" s="189" t="str">
        <f>IF([5]Mides!E78=1,"X"," ")</f>
        <v>X</v>
      </c>
      <c r="E92" s="189" t="str">
        <f>IF([5]Mides!E78=2,"X"," ")</f>
        <v xml:space="preserve"> </v>
      </c>
      <c r="F92" s="190">
        <f>[5]Mides!B78</f>
        <v>1221825652205</v>
      </c>
      <c r="G92" s="189" t="str">
        <f>IF(AND([5]Mides!G78&gt;=1,[5]Mides!G78&lt;=14),"X"," ")</f>
        <v xml:space="preserve"> </v>
      </c>
      <c r="H92" s="189" t="str">
        <f>IF(AND([5]Mides!G78&gt;=14,[5]Mides!G78&lt;=30),"X"," ")</f>
        <v xml:space="preserve"> </v>
      </c>
      <c r="I92" s="189" t="str">
        <f>IF(AND([5]Mides!G78&gt;=31,[5]Mides!G78&lt;=60),"X","  ")</f>
        <v xml:space="preserve">  </v>
      </c>
      <c r="J92" s="189" t="str">
        <f>IF([5]Mides!G78&gt;60,"X", "  ")</f>
        <v>X</v>
      </c>
      <c r="K92" s="190">
        <f>[5]Mides!M78</f>
        <v>0</v>
      </c>
      <c r="L92" s="190">
        <f>[5]Mides!J78</f>
        <v>0</v>
      </c>
      <c r="M92" s="190">
        <f>[5]Mides!K78</f>
        <v>0</v>
      </c>
      <c r="N92" s="190" t="str">
        <f>[5]Mides!L78</f>
        <v>X</v>
      </c>
      <c r="O92" s="190">
        <f t="shared" si="1"/>
        <v>0</v>
      </c>
      <c r="P92" s="190" t="str">
        <f>[5]Mides!R78</f>
        <v>GUATEMALA</v>
      </c>
      <c r="Q92" s="190" t="str">
        <f>[5]Mides!Q78</f>
        <v>GUATEMALA</v>
      </c>
      <c r="R92" s="10"/>
      <c r="S92" s="10"/>
      <c r="T92" s="10"/>
      <c r="U92" s="10"/>
      <c r="V92" s="10"/>
      <c r="W92" s="10"/>
      <c r="X92" s="10"/>
      <c r="Y92" s="10"/>
    </row>
    <row r="93" spans="2:25" ht="25.5" customHeight="1" thickBot="1" x14ac:dyDescent="0.35">
      <c r="B93" s="187" t="str">
        <f>[5]Mides!D79</f>
        <v>Maria</v>
      </c>
      <c r="C93" s="188" t="str">
        <f>[5]Mides!C79</f>
        <v>Morasque</v>
      </c>
      <c r="D93" s="189" t="str">
        <f>IF([5]Mides!E79=1,"X"," ")</f>
        <v>X</v>
      </c>
      <c r="E93" s="189" t="str">
        <f>IF([5]Mides!E79=2,"X"," ")</f>
        <v xml:space="preserve"> </v>
      </c>
      <c r="F93" s="190">
        <f>[5]Mides!B79</f>
        <v>2306694090101</v>
      </c>
      <c r="G93" s="189" t="str">
        <f>IF(AND([5]Mides!G79&gt;=1,[5]Mides!G79&lt;=14),"X"," ")</f>
        <v xml:space="preserve"> </v>
      </c>
      <c r="H93" s="189" t="str">
        <f>IF(AND([5]Mides!G79&gt;=14,[5]Mides!G79&lt;=30),"X"," ")</f>
        <v xml:space="preserve"> </v>
      </c>
      <c r="I93" s="189" t="str">
        <f>IF(AND([5]Mides!G79&gt;=31,[5]Mides!G79&lt;=60),"X","  ")</f>
        <v xml:space="preserve">  </v>
      </c>
      <c r="J93" s="189" t="str">
        <f>IF([5]Mides!G79&gt;60,"X", "  ")</f>
        <v>X</v>
      </c>
      <c r="K93" s="190">
        <f>[5]Mides!M79</f>
        <v>0</v>
      </c>
      <c r="L93" s="190">
        <f>[5]Mides!J79</f>
        <v>0</v>
      </c>
      <c r="M93" s="190">
        <f>[5]Mides!K79</f>
        <v>0</v>
      </c>
      <c r="N93" s="190" t="str">
        <f>[5]Mides!L79</f>
        <v>X</v>
      </c>
      <c r="O93" s="190">
        <f t="shared" si="1"/>
        <v>0</v>
      </c>
      <c r="P93" s="190" t="str">
        <f>[5]Mides!R79</f>
        <v>GUATEMALA</v>
      </c>
      <c r="Q93" s="190" t="str">
        <f>[5]Mides!Q79</f>
        <v>GUATEMALA</v>
      </c>
      <c r="R93" s="10"/>
      <c r="S93" s="10"/>
      <c r="T93" s="10"/>
      <c r="U93" s="10"/>
      <c r="V93" s="10"/>
      <c r="W93" s="10"/>
      <c r="X93" s="10"/>
      <c r="Y93" s="10"/>
    </row>
    <row r="94" spans="2:25" ht="25.5" customHeight="1" thickBot="1" x14ac:dyDescent="0.35">
      <c r="B94" s="187" t="str">
        <f>[5]Mides!D80</f>
        <v>Berta</v>
      </c>
      <c r="C94" s="188" t="str">
        <f>[5]Mides!C80</f>
        <v>Cordero de Hernandez</v>
      </c>
      <c r="D94" s="189" t="str">
        <f>IF([5]Mides!E80=1,"X"," ")</f>
        <v>X</v>
      </c>
      <c r="E94" s="189" t="str">
        <f>IF([5]Mides!E80=2,"X"," ")</f>
        <v xml:space="preserve"> </v>
      </c>
      <c r="F94" s="190">
        <f>[5]Mides!B80</f>
        <v>2348480220101</v>
      </c>
      <c r="G94" s="189" t="str">
        <f>IF(AND([5]Mides!G80&gt;=1,[5]Mides!G80&lt;=14),"X"," ")</f>
        <v xml:space="preserve"> </v>
      </c>
      <c r="H94" s="189" t="str">
        <f>IF(AND([5]Mides!G80&gt;=14,[5]Mides!G80&lt;=30),"X"," ")</f>
        <v xml:space="preserve"> </v>
      </c>
      <c r="I94" s="189" t="str">
        <f>IF(AND([5]Mides!G80&gt;=31,[5]Mides!G80&lt;=60),"X","  ")</f>
        <v xml:space="preserve">  </v>
      </c>
      <c r="J94" s="189" t="str">
        <f>IF([5]Mides!G80&gt;60,"X", "  ")</f>
        <v>X</v>
      </c>
      <c r="K94" s="190">
        <f>[5]Mides!M80</f>
        <v>0</v>
      </c>
      <c r="L94" s="190">
        <f>[5]Mides!J80</f>
        <v>0</v>
      </c>
      <c r="M94" s="190">
        <f>[5]Mides!K80</f>
        <v>0</v>
      </c>
      <c r="N94" s="190" t="str">
        <f>[5]Mides!L80</f>
        <v>X</v>
      </c>
      <c r="O94" s="190">
        <f t="shared" si="1"/>
        <v>0</v>
      </c>
      <c r="P94" s="190" t="str">
        <f>[5]Mides!R80</f>
        <v>GUATEMALA</v>
      </c>
      <c r="Q94" s="190" t="str">
        <f>[5]Mides!Q80</f>
        <v>GUATEMALA</v>
      </c>
      <c r="R94" s="10"/>
      <c r="S94" s="10"/>
      <c r="T94" s="10"/>
      <c r="U94" s="10"/>
      <c r="V94" s="10"/>
      <c r="W94" s="10"/>
      <c r="X94" s="10"/>
      <c r="Y94" s="10"/>
    </row>
    <row r="95" spans="2:25" ht="25.5" customHeight="1" thickBot="1" x14ac:dyDescent="0.35">
      <c r="B95" s="187" t="str">
        <f>[5]Mides!D81</f>
        <v>Marta</v>
      </c>
      <c r="C95" s="188" t="str">
        <f>[5]Mides!C81</f>
        <v>Lam López</v>
      </c>
      <c r="D95" s="189" t="str">
        <f>IF([5]Mides!E81=1,"X"," ")</f>
        <v>X</v>
      </c>
      <c r="E95" s="189" t="str">
        <f>IF([5]Mides!E81=2,"X"," ")</f>
        <v xml:space="preserve"> </v>
      </c>
      <c r="F95" s="190">
        <f>[5]Mides!B81</f>
        <v>1984482360101</v>
      </c>
      <c r="G95" s="189" t="str">
        <f>IF(AND([5]Mides!G81&gt;=1,[5]Mides!G81&lt;=14),"X"," ")</f>
        <v xml:space="preserve"> </v>
      </c>
      <c r="H95" s="189" t="str">
        <f>IF(AND([5]Mides!G81&gt;=14,[5]Mides!G81&lt;=30),"X"," ")</f>
        <v xml:space="preserve"> </v>
      </c>
      <c r="I95" s="189" t="str">
        <f>IF(AND([5]Mides!G81&gt;=31,[5]Mides!G81&lt;=60),"X","  ")</f>
        <v xml:space="preserve">  </v>
      </c>
      <c r="J95" s="189" t="str">
        <f>IF([5]Mides!G81&gt;60,"X", "  ")</f>
        <v>X</v>
      </c>
      <c r="K95" s="190">
        <f>[5]Mides!M81</f>
        <v>0</v>
      </c>
      <c r="L95" s="190">
        <f>[5]Mides!J81</f>
        <v>0</v>
      </c>
      <c r="M95" s="190">
        <f>[5]Mides!K81</f>
        <v>0</v>
      </c>
      <c r="N95" s="190" t="str">
        <f>[5]Mides!L81</f>
        <v>X</v>
      </c>
      <c r="O95" s="190">
        <f t="shared" si="1"/>
        <v>0</v>
      </c>
      <c r="P95" s="190" t="str">
        <f>[5]Mides!R81</f>
        <v>GUATEMALA</v>
      </c>
      <c r="Q95" s="190" t="str">
        <f>[5]Mides!Q81</f>
        <v>GUATEMALA</v>
      </c>
      <c r="R95" s="10"/>
      <c r="S95" s="10"/>
      <c r="T95" s="10"/>
      <c r="U95" s="10"/>
      <c r="V95" s="10"/>
      <c r="W95" s="10"/>
      <c r="X95" s="10"/>
      <c r="Y95" s="10"/>
    </row>
    <row r="96" spans="2:25" ht="25.5" customHeight="1" thickBot="1" x14ac:dyDescent="0.35">
      <c r="B96" s="187" t="str">
        <f>[5]Mides!D82</f>
        <v>Adelaida</v>
      </c>
      <c r="C96" s="188" t="str">
        <f>[5]Mides!C82</f>
        <v>Pivaral</v>
      </c>
      <c r="D96" s="189" t="str">
        <f>IF([5]Mides!E82=1,"X"," ")</f>
        <v>X</v>
      </c>
      <c r="E96" s="189" t="str">
        <f>IF([5]Mides!E82=2,"X"," ")</f>
        <v xml:space="preserve"> </v>
      </c>
      <c r="F96" s="190">
        <f>[5]Mides!B82</f>
        <v>2407489420101</v>
      </c>
      <c r="G96" s="189" t="str">
        <f>IF(AND([5]Mides!G82&gt;=1,[5]Mides!G82&lt;=14),"X"," ")</f>
        <v xml:space="preserve"> </v>
      </c>
      <c r="H96" s="189" t="str">
        <f>IF(AND([5]Mides!G82&gt;=14,[5]Mides!G82&lt;=30),"X"," ")</f>
        <v xml:space="preserve"> </v>
      </c>
      <c r="I96" s="189" t="str">
        <f>IF(AND([5]Mides!G82&gt;=31,[5]Mides!G82&lt;=60),"X","  ")</f>
        <v xml:space="preserve">  </v>
      </c>
      <c r="J96" s="189" t="str">
        <f>IF([5]Mides!G82&gt;60,"X", "  ")</f>
        <v>X</v>
      </c>
      <c r="K96" s="190">
        <f>[5]Mides!M82</f>
        <v>0</v>
      </c>
      <c r="L96" s="190">
        <f>[5]Mides!J82</f>
        <v>0</v>
      </c>
      <c r="M96" s="190">
        <f>[5]Mides!K82</f>
        <v>0</v>
      </c>
      <c r="N96" s="190" t="str">
        <f>[5]Mides!L82</f>
        <v>X</v>
      </c>
      <c r="O96" s="190">
        <f t="shared" si="1"/>
        <v>0</v>
      </c>
      <c r="P96" s="190" t="str">
        <f>[5]Mides!R82</f>
        <v>GUATEMALA</v>
      </c>
      <c r="Q96" s="190" t="str">
        <f>[5]Mides!Q82</f>
        <v>GUATEMALA</v>
      </c>
      <c r="R96" s="10"/>
      <c r="S96" s="10"/>
      <c r="T96" s="10"/>
      <c r="U96" s="10"/>
      <c r="V96" s="10"/>
      <c r="W96" s="10"/>
      <c r="X96" s="10"/>
      <c r="Y96" s="10"/>
    </row>
    <row r="97" spans="2:25" ht="25.5" customHeight="1" thickBot="1" x14ac:dyDescent="0.35">
      <c r="B97" s="187" t="str">
        <f>[5]Mides!D83</f>
        <v>Vilma</v>
      </c>
      <c r="C97" s="188" t="str">
        <f>[5]Mides!C83</f>
        <v>Veliz Carrera</v>
      </c>
      <c r="D97" s="189" t="str">
        <f>IF([5]Mides!E83=1,"X"," ")</f>
        <v>X</v>
      </c>
      <c r="E97" s="189" t="str">
        <f>IF([5]Mides!E83=2,"X"," ")</f>
        <v xml:space="preserve"> </v>
      </c>
      <c r="F97" s="190">
        <f>[5]Mides!B83</f>
        <v>2701852750107</v>
      </c>
      <c r="G97" s="189" t="str">
        <f>IF(AND([5]Mides!G83&gt;=1,[5]Mides!G83&lt;=14),"X"," ")</f>
        <v xml:space="preserve"> </v>
      </c>
      <c r="H97" s="189" t="str">
        <f>IF(AND([5]Mides!G83&gt;=14,[5]Mides!G83&lt;=30),"X"," ")</f>
        <v xml:space="preserve"> </v>
      </c>
      <c r="I97" s="189" t="str">
        <f>IF(AND([5]Mides!G83&gt;=31,[5]Mides!G83&lt;=60),"X","  ")</f>
        <v xml:space="preserve">  </v>
      </c>
      <c r="J97" s="189" t="str">
        <f>IF([5]Mides!G83&gt;60,"X", "  ")</f>
        <v>X</v>
      </c>
      <c r="K97" s="190">
        <f>[5]Mides!M83</f>
        <v>0</v>
      </c>
      <c r="L97" s="190">
        <f>[5]Mides!J83</f>
        <v>0</v>
      </c>
      <c r="M97" s="190">
        <f>[5]Mides!K83</f>
        <v>0</v>
      </c>
      <c r="N97" s="190" t="str">
        <f>[5]Mides!L83</f>
        <v>X</v>
      </c>
      <c r="O97" s="190">
        <f t="shared" si="1"/>
        <v>0</v>
      </c>
      <c r="P97" s="190" t="str">
        <f>[5]Mides!R83</f>
        <v>GUATEMALA</v>
      </c>
      <c r="Q97" s="190" t="str">
        <f>[5]Mides!Q83</f>
        <v>GUATEMALA</v>
      </c>
      <c r="R97" s="10"/>
      <c r="S97" s="10"/>
      <c r="T97" s="10"/>
      <c r="U97" s="10"/>
      <c r="V97" s="10"/>
      <c r="W97" s="10"/>
      <c r="X97" s="10"/>
      <c r="Y97" s="10"/>
    </row>
    <row r="98" spans="2:25" ht="25.5" customHeight="1" thickBot="1" x14ac:dyDescent="0.35">
      <c r="B98" s="187" t="str">
        <f>[5]Mides!D84</f>
        <v>Elizabeth</v>
      </c>
      <c r="C98" s="188" t="str">
        <f>[5]Mides!C84</f>
        <v>Samayoa</v>
      </c>
      <c r="D98" s="189" t="str">
        <f>IF([5]Mides!E84=1,"X"," ")</f>
        <v>X</v>
      </c>
      <c r="E98" s="189" t="str">
        <f>IF([5]Mides!E84=2,"X"," ")</f>
        <v xml:space="preserve"> </v>
      </c>
      <c r="F98" s="190">
        <f>[5]Mides!B84</f>
        <v>2512563240506</v>
      </c>
      <c r="G98" s="189" t="str">
        <f>IF(AND([5]Mides!G84&gt;=1,[5]Mides!G84&lt;=14),"X"," ")</f>
        <v xml:space="preserve"> </v>
      </c>
      <c r="H98" s="189" t="str">
        <f>IF(AND([5]Mides!G84&gt;=14,[5]Mides!G84&lt;=30),"X"," ")</f>
        <v xml:space="preserve"> </v>
      </c>
      <c r="I98" s="189" t="str">
        <f>IF(AND([5]Mides!G84&gt;=31,[5]Mides!G84&lt;=60),"X","  ")</f>
        <v xml:space="preserve">  </v>
      </c>
      <c r="J98" s="189" t="str">
        <f>IF([5]Mides!G84&gt;60,"X", "  ")</f>
        <v>X</v>
      </c>
      <c r="K98" s="190">
        <f>[5]Mides!M84</f>
        <v>0</v>
      </c>
      <c r="L98" s="190">
        <f>[5]Mides!J84</f>
        <v>0</v>
      </c>
      <c r="M98" s="190">
        <f>[5]Mides!K84</f>
        <v>0</v>
      </c>
      <c r="N98" s="190" t="str">
        <f>[5]Mides!L84</f>
        <v>X</v>
      </c>
      <c r="O98" s="190">
        <f t="shared" si="1"/>
        <v>0</v>
      </c>
      <c r="P98" s="190" t="str">
        <f>[5]Mides!R84</f>
        <v>GUATEMALA</v>
      </c>
      <c r="Q98" s="190" t="str">
        <f>[5]Mides!Q84</f>
        <v>GUATEMALA</v>
      </c>
      <c r="R98" s="10"/>
      <c r="S98" s="10"/>
      <c r="T98" s="10"/>
      <c r="U98" s="10"/>
      <c r="V98" s="10"/>
      <c r="W98" s="10"/>
      <c r="X98" s="10"/>
      <c r="Y98" s="10"/>
    </row>
    <row r="99" spans="2:25" ht="25.5" customHeight="1" thickBot="1" x14ac:dyDescent="0.35">
      <c r="B99" s="187" t="str">
        <f>[5]Mides!D85</f>
        <v>Maria del Carmen</v>
      </c>
      <c r="C99" s="188" t="str">
        <f>[5]Mides!C85</f>
        <v>Quemé Cuton</v>
      </c>
      <c r="D99" s="189" t="str">
        <f>IF([5]Mides!E85=1,"X"," ")</f>
        <v>X</v>
      </c>
      <c r="E99" s="189" t="str">
        <f>IF([5]Mides!E85=2,"X"," ")</f>
        <v xml:space="preserve"> </v>
      </c>
      <c r="F99" s="190">
        <f>[5]Mides!B85</f>
        <v>1823985790101</v>
      </c>
      <c r="G99" s="189" t="str">
        <f>IF(AND([5]Mides!G85&gt;=1,[5]Mides!G85&lt;=14),"X"," ")</f>
        <v xml:space="preserve"> </v>
      </c>
      <c r="H99" s="189" t="str">
        <f>IF(AND([5]Mides!G85&gt;=14,[5]Mides!G85&lt;=30),"X"," ")</f>
        <v xml:space="preserve"> </v>
      </c>
      <c r="I99" s="189" t="str">
        <f>IF(AND([5]Mides!G85&gt;=31,[5]Mides!G85&lt;=60),"X","  ")</f>
        <v>X</v>
      </c>
      <c r="J99" s="189" t="str">
        <f>IF([5]Mides!G85&gt;60,"X", "  ")</f>
        <v xml:space="preserve">  </v>
      </c>
      <c r="K99" s="190">
        <f>[5]Mides!M85</f>
        <v>0</v>
      </c>
      <c r="L99" s="190">
        <f>[5]Mides!J85</f>
        <v>0</v>
      </c>
      <c r="M99" s="190">
        <f>[5]Mides!K85</f>
        <v>0</v>
      </c>
      <c r="N99" s="190" t="str">
        <f>[5]Mides!L85</f>
        <v>X</v>
      </c>
      <c r="O99" s="190">
        <f t="shared" si="1"/>
        <v>0</v>
      </c>
      <c r="P99" s="190" t="str">
        <f>[5]Mides!R85</f>
        <v>GUATEMALA</v>
      </c>
      <c r="Q99" s="190" t="str">
        <f>[5]Mides!Q85</f>
        <v>GUATEMALA</v>
      </c>
      <c r="R99" s="10"/>
      <c r="S99" s="10"/>
      <c r="T99" s="10"/>
      <c r="U99" s="10"/>
      <c r="V99" s="10"/>
      <c r="W99" s="10"/>
      <c r="X99" s="10"/>
      <c r="Y99" s="10"/>
    </row>
    <row r="100" spans="2:25" ht="25.5" customHeight="1" thickBot="1" x14ac:dyDescent="0.35">
      <c r="B100" s="187" t="str">
        <f>[5]Mides!D86</f>
        <v>Yelva</v>
      </c>
      <c r="C100" s="188" t="str">
        <f>[5]Mides!C86</f>
        <v xml:space="preserve">Ozoelva </v>
      </c>
      <c r="D100" s="189" t="str">
        <f>IF([5]Mides!E86=1,"X"," ")</f>
        <v>X</v>
      </c>
      <c r="E100" s="189" t="str">
        <f>IF([5]Mides!E86=2,"X"," ")</f>
        <v xml:space="preserve"> </v>
      </c>
      <c r="F100" s="190">
        <f>[5]Mides!B86</f>
        <v>2347317530101</v>
      </c>
      <c r="G100" s="189" t="str">
        <f>IF(AND([5]Mides!G86&gt;=1,[5]Mides!G86&lt;=14),"X"," ")</f>
        <v xml:space="preserve"> </v>
      </c>
      <c r="H100" s="189" t="str">
        <f>IF(AND([5]Mides!G86&gt;=14,[5]Mides!G86&lt;=30),"X"," ")</f>
        <v xml:space="preserve"> </v>
      </c>
      <c r="I100" s="189" t="str">
        <f>IF(AND([5]Mides!G86&gt;=31,[5]Mides!G86&lt;=60),"X","  ")</f>
        <v xml:space="preserve">  </v>
      </c>
      <c r="J100" s="189" t="str">
        <f>IF([5]Mides!G86&gt;60,"X", "  ")</f>
        <v>X</v>
      </c>
      <c r="K100" s="190">
        <f>[5]Mides!M86</f>
        <v>0</v>
      </c>
      <c r="L100" s="190">
        <f>[5]Mides!J86</f>
        <v>0</v>
      </c>
      <c r="M100" s="190">
        <f>[5]Mides!K86</f>
        <v>0</v>
      </c>
      <c r="N100" s="190" t="str">
        <f>[5]Mides!L86</f>
        <v>X</v>
      </c>
      <c r="O100" s="190">
        <f t="shared" si="1"/>
        <v>0</v>
      </c>
      <c r="P100" s="190" t="str">
        <f>[5]Mides!R86</f>
        <v>GUATEMALA</v>
      </c>
      <c r="Q100" s="190" t="str">
        <f>[5]Mides!Q86</f>
        <v>GUATEMALA</v>
      </c>
      <c r="R100" s="10"/>
      <c r="S100" s="10"/>
      <c r="T100" s="10"/>
      <c r="U100" s="10"/>
      <c r="V100" s="10"/>
      <c r="W100" s="10"/>
      <c r="X100" s="10"/>
      <c r="Y100" s="10"/>
    </row>
    <row r="101" spans="2:25" ht="25.5" customHeight="1" thickBot="1" x14ac:dyDescent="0.35">
      <c r="B101" s="187" t="str">
        <f>[5]Mides!D87</f>
        <v>Velia Rubilia</v>
      </c>
      <c r="C101" s="188" t="str">
        <f>[5]Mides!C87</f>
        <v>Colindres</v>
      </c>
      <c r="D101" s="189" t="str">
        <f>IF([5]Mides!E87=1,"X"," ")</f>
        <v>X</v>
      </c>
      <c r="E101" s="189" t="str">
        <f>IF([5]Mides!E87=2,"X"," ")</f>
        <v xml:space="preserve"> </v>
      </c>
      <c r="F101" s="190">
        <f>[5]Mides!B87</f>
        <v>1636775492204</v>
      </c>
      <c r="G101" s="189" t="str">
        <f>IF(AND([5]Mides!G87&gt;=1,[5]Mides!G87&lt;=14),"X"," ")</f>
        <v xml:space="preserve"> </v>
      </c>
      <c r="H101" s="189" t="str">
        <f>IF(AND([5]Mides!G87&gt;=14,[5]Mides!G87&lt;=30),"X"," ")</f>
        <v xml:space="preserve"> </v>
      </c>
      <c r="I101" s="189" t="str">
        <f>IF(AND([5]Mides!G87&gt;=31,[5]Mides!G87&lt;=60),"X","  ")</f>
        <v xml:space="preserve">  </v>
      </c>
      <c r="J101" s="189" t="str">
        <f>IF([5]Mides!G87&gt;60,"X", "  ")</f>
        <v>X</v>
      </c>
      <c r="K101" s="190">
        <f>[5]Mides!M87</f>
        <v>0</v>
      </c>
      <c r="L101" s="190">
        <f>[5]Mides!J87</f>
        <v>0</v>
      </c>
      <c r="M101" s="190">
        <f>[5]Mides!K87</f>
        <v>0</v>
      </c>
      <c r="N101" s="190" t="str">
        <f>[5]Mides!L87</f>
        <v>X</v>
      </c>
      <c r="O101" s="190">
        <f t="shared" si="1"/>
        <v>0</v>
      </c>
      <c r="P101" s="190" t="str">
        <f>[5]Mides!R87</f>
        <v>GUATEMALA</v>
      </c>
      <c r="Q101" s="190" t="str">
        <f>[5]Mides!Q87</f>
        <v>GUATEMALA</v>
      </c>
      <c r="R101" s="10"/>
      <c r="S101" s="10"/>
      <c r="T101" s="10"/>
      <c r="U101" s="10"/>
      <c r="V101" s="10"/>
      <c r="W101" s="10"/>
      <c r="X101" s="10"/>
      <c r="Y101" s="10"/>
    </row>
    <row r="102" spans="2:25" ht="25.5" customHeight="1" thickBot="1" x14ac:dyDescent="0.35">
      <c r="B102" s="187" t="str">
        <f>[5]Mides!D88</f>
        <v>Bertha</v>
      </c>
      <c r="C102" s="188" t="str">
        <f>[5]Mides!C88</f>
        <v>Orozco Orozco</v>
      </c>
      <c r="D102" s="189" t="str">
        <f>IF([5]Mides!E88=1,"X"," ")</f>
        <v>X</v>
      </c>
      <c r="E102" s="189" t="str">
        <f>IF([5]Mides!E88=2,"X"," ")</f>
        <v xml:space="preserve"> </v>
      </c>
      <c r="F102" s="190">
        <f>[5]Mides!B88</f>
        <v>1715063751202</v>
      </c>
      <c r="G102" s="189" t="str">
        <f>IF(AND([5]Mides!G88&gt;=1,[5]Mides!G88&lt;=14),"X"," ")</f>
        <v xml:space="preserve"> </v>
      </c>
      <c r="H102" s="189" t="str">
        <f>IF(AND([5]Mides!G88&gt;=14,[5]Mides!G88&lt;=30),"X"," ")</f>
        <v xml:space="preserve"> </v>
      </c>
      <c r="I102" s="189" t="str">
        <f>IF(AND([5]Mides!G88&gt;=31,[5]Mides!G88&lt;=60),"X","  ")</f>
        <v xml:space="preserve">  </v>
      </c>
      <c r="J102" s="189" t="str">
        <f>IF([5]Mides!G88&gt;60,"X", "  ")</f>
        <v>X</v>
      </c>
      <c r="K102" s="190">
        <f>[5]Mides!M88</f>
        <v>0</v>
      </c>
      <c r="L102" s="190">
        <f>[5]Mides!J88</f>
        <v>0</v>
      </c>
      <c r="M102" s="190">
        <f>[5]Mides!K88</f>
        <v>0</v>
      </c>
      <c r="N102" s="190" t="str">
        <f>[5]Mides!L88</f>
        <v>X</v>
      </c>
      <c r="O102" s="190">
        <f t="shared" si="1"/>
        <v>0</v>
      </c>
      <c r="P102" s="190" t="str">
        <f>[5]Mides!R88</f>
        <v>GUATEMALA</v>
      </c>
      <c r="Q102" s="190" t="str">
        <f>[5]Mides!Q88</f>
        <v>GUATEMALA</v>
      </c>
      <c r="R102" s="10"/>
      <c r="S102" s="10"/>
      <c r="T102" s="10"/>
      <c r="U102" s="10"/>
      <c r="V102" s="10"/>
      <c r="W102" s="10"/>
      <c r="X102" s="10"/>
      <c r="Y102" s="10"/>
    </row>
    <row r="103" spans="2:25" ht="25.5" customHeight="1" thickBot="1" x14ac:dyDescent="0.35">
      <c r="B103" s="187" t="str">
        <f>[5]Mides!D89</f>
        <v>Giberto Vicente</v>
      </c>
      <c r="C103" s="188" t="str">
        <f>[5]Mides!C89</f>
        <v>Solis Castro</v>
      </c>
      <c r="D103" s="189" t="str">
        <f>IF([5]Mides!E89=1,"X"," ")</f>
        <v>X</v>
      </c>
      <c r="E103" s="189" t="str">
        <f>IF([5]Mides!E89=2,"X"," ")</f>
        <v xml:space="preserve"> </v>
      </c>
      <c r="F103" s="190">
        <f>[5]Mides!B89</f>
        <v>2387854161210</v>
      </c>
      <c r="G103" s="189" t="str">
        <f>IF(AND([5]Mides!G89&gt;=1,[5]Mides!G89&lt;=14),"X"," ")</f>
        <v xml:space="preserve"> </v>
      </c>
      <c r="H103" s="189" t="str">
        <f>IF(AND([5]Mides!G89&gt;=14,[5]Mides!G89&lt;=30),"X"," ")</f>
        <v xml:space="preserve"> </v>
      </c>
      <c r="I103" s="189" t="str">
        <f>IF(AND([5]Mides!G89&gt;=31,[5]Mides!G89&lt;=60),"X","  ")</f>
        <v xml:space="preserve">  </v>
      </c>
      <c r="J103" s="189" t="str">
        <f>IF([5]Mides!G89&gt;60,"X", "  ")</f>
        <v>X</v>
      </c>
      <c r="K103" s="190">
        <f>[5]Mides!M89</f>
        <v>0</v>
      </c>
      <c r="L103" s="190">
        <f>[5]Mides!J89</f>
        <v>0</v>
      </c>
      <c r="M103" s="190">
        <f>[5]Mides!K89</f>
        <v>0</v>
      </c>
      <c r="N103" s="190" t="str">
        <f>[5]Mides!L89</f>
        <v>X</v>
      </c>
      <c r="O103" s="190">
        <f t="shared" si="1"/>
        <v>0</v>
      </c>
      <c r="P103" s="190" t="str">
        <f>[5]Mides!R89</f>
        <v>GUATEMALA</v>
      </c>
      <c r="Q103" s="190" t="str">
        <f>[5]Mides!Q89</f>
        <v>GUATEMALA</v>
      </c>
      <c r="R103" s="10"/>
      <c r="S103" s="10"/>
      <c r="T103" s="10"/>
      <c r="U103" s="10"/>
      <c r="V103" s="10"/>
      <c r="W103" s="10"/>
      <c r="X103" s="10"/>
      <c r="Y103" s="10"/>
    </row>
    <row r="104" spans="2:25" ht="25.5" customHeight="1" thickBot="1" x14ac:dyDescent="0.35">
      <c r="B104" s="187" t="str">
        <f>[5]Mides!D90</f>
        <v>Beatriz</v>
      </c>
      <c r="C104" s="188" t="str">
        <f>[5]Mides!C90</f>
        <v>Chavez Rivas</v>
      </c>
      <c r="D104" s="189" t="str">
        <f>IF([5]Mides!E90=1,"X"," ")</f>
        <v>X</v>
      </c>
      <c r="E104" s="189" t="str">
        <f>IF([5]Mides!E90=2,"X"," ")</f>
        <v xml:space="preserve"> </v>
      </c>
      <c r="F104" s="190">
        <f>[5]Mides!B90</f>
        <v>240299910101</v>
      </c>
      <c r="G104" s="189" t="str">
        <f>IF(AND([5]Mides!G90&gt;=1,[5]Mides!G90&lt;=14),"X"," ")</f>
        <v xml:space="preserve"> </v>
      </c>
      <c r="H104" s="189" t="str">
        <f>IF(AND([5]Mides!G90&gt;=14,[5]Mides!G90&lt;=30),"X"," ")</f>
        <v xml:space="preserve"> </v>
      </c>
      <c r="I104" s="189" t="str">
        <f>IF(AND([5]Mides!G90&gt;=31,[5]Mides!G90&lt;=60),"X","  ")</f>
        <v xml:space="preserve">  </v>
      </c>
      <c r="J104" s="189" t="str">
        <f>IF([5]Mides!G90&gt;60,"X", "  ")</f>
        <v>X</v>
      </c>
      <c r="K104" s="190">
        <f>[5]Mides!M90</f>
        <v>0</v>
      </c>
      <c r="L104" s="190">
        <f>[5]Mides!J90</f>
        <v>0</v>
      </c>
      <c r="M104" s="190">
        <f>[5]Mides!K90</f>
        <v>0</v>
      </c>
      <c r="N104" s="190" t="str">
        <f>[5]Mides!L90</f>
        <v>X</v>
      </c>
      <c r="O104" s="190">
        <f t="shared" si="1"/>
        <v>0</v>
      </c>
      <c r="P104" s="190" t="str">
        <f>[5]Mides!R90</f>
        <v>GUATEMALA</v>
      </c>
      <c r="Q104" s="190" t="str">
        <f>[5]Mides!Q90</f>
        <v>GUATEMALA</v>
      </c>
      <c r="R104" s="10"/>
      <c r="S104" s="10"/>
      <c r="T104" s="10"/>
      <c r="U104" s="10"/>
      <c r="V104" s="10"/>
      <c r="W104" s="10"/>
      <c r="X104" s="10"/>
      <c r="Y104" s="10"/>
    </row>
    <row r="105" spans="2:25" ht="25.5" customHeight="1" x14ac:dyDescent="0.3">
      <c r="B105" s="187">
        <f>[5]Mides!D91</f>
        <v>0</v>
      </c>
      <c r="C105" s="188">
        <f>[5]Mides!C91</f>
        <v>0</v>
      </c>
      <c r="D105" s="189" t="str">
        <f>IF([5]Mides!E91=1,"X"," ")</f>
        <v xml:space="preserve"> </v>
      </c>
      <c r="E105" s="189" t="str">
        <f>IF([5]Mides!E91=2,"X"," ")</f>
        <v xml:space="preserve"> </v>
      </c>
      <c r="F105" s="190">
        <f>[5]Mides!B91</f>
        <v>0</v>
      </c>
      <c r="G105" s="189" t="str">
        <f>IF(AND([5]Mides!G91&gt;=1,[5]Mides!G91&lt;=14),"X"," ")</f>
        <v xml:space="preserve"> </v>
      </c>
      <c r="H105" s="189" t="str">
        <f>IF(AND([5]Mides!G91&gt;=14,[5]Mides!G91&lt;=30),"X"," ")</f>
        <v xml:space="preserve"> </v>
      </c>
      <c r="I105" s="189" t="str">
        <f>IF(AND([5]Mides!G91&gt;=31,[5]Mides!G91&lt;=60),"X","  ")</f>
        <v xml:space="preserve">  </v>
      </c>
      <c r="J105" s="189" t="str">
        <f>IF([5]Mides!G91&gt;60,"X", "  ")</f>
        <v xml:space="preserve">  </v>
      </c>
      <c r="K105" s="190">
        <f>[5]Mides!M91</f>
        <v>0</v>
      </c>
      <c r="L105" s="190">
        <f>[5]Mides!J91</f>
        <v>0</v>
      </c>
      <c r="M105" s="190">
        <f>[5]Mides!K91</f>
        <v>0</v>
      </c>
      <c r="N105" s="190">
        <f>[5]Mides!L91</f>
        <v>0</v>
      </c>
      <c r="O105" s="190">
        <f t="shared" si="1"/>
        <v>0</v>
      </c>
      <c r="P105" s="190">
        <f>[5]Mides!R91</f>
        <v>0</v>
      </c>
      <c r="Q105" s="190">
        <f>[5]Mides!Q91</f>
        <v>0</v>
      </c>
      <c r="R105" s="10"/>
      <c r="S105" s="10"/>
      <c r="T105" s="10"/>
      <c r="U105" s="10"/>
      <c r="V105" s="10"/>
      <c r="W105" s="10"/>
      <c r="X105" s="10"/>
      <c r="Y105" s="10"/>
    </row>
    <row r="106" spans="2:25" ht="25.5" customHeight="1" thickBot="1" x14ac:dyDescent="0.35">
      <c r="B106" s="10"/>
      <c r="C106" s="30"/>
      <c r="D106" s="30"/>
      <c r="E106" s="30"/>
      <c r="F106" s="30"/>
      <c r="G106" s="56"/>
      <c r="H106" s="20"/>
      <c r="I106" s="20"/>
      <c r="J106" s="56"/>
      <c r="K106" s="30"/>
      <c r="L106" s="30"/>
      <c r="M106" s="30"/>
      <c r="N106" s="30"/>
      <c r="O106" s="57"/>
      <c r="P106" s="57"/>
      <c r="Q106" s="30"/>
      <c r="R106" s="10"/>
      <c r="S106" s="10"/>
      <c r="T106" s="10"/>
      <c r="U106" s="10"/>
      <c r="V106" s="10"/>
      <c r="W106" s="10"/>
      <c r="X106" s="10"/>
      <c r="Y106" s="10"/>
    </row>
    <row r="107" spans="2:25" ht="25.5" customHeight="1" thickBot="1" x14ac:dyDescent="0.35">
      <c r="B107" s="8"/>
      <c r="C107" s="423" t="s">
        <v>2777</v>
      </c>
      <c r="D107" s="424"/>
      <c r="E107" s="424"/>
      <c r="F107" s="424"/>
      <c r="G107" s="424"/>
      <c r="H107" s="424"/>
      <c r="I107" s="424"/>
      <c r="J107" s="424"/>
      <c r="K107" s="424"/>
      <c r="L107" s="424"/>
      <c r="M107" s="424"/>
      <c r="N107" s="424"/>
      <c r="O107" s="424"/>
      <c r="P107" s="424"/>
      <c r="Q107" s="425"/>
      <c r="R107" s="10"/>
      <c r="S107" s="10"/>
      <c r="T107" s="10"/>
      <c r="U107" s="10"/>
      <c r="V107" s="10"/>
      <c r="W107" s="10"/>
      <c r="X107" s="10"/>
      <c r="Y107" s="10"/>
    </row>
    <row r="108" spans="2:25" ht="25.5" customHeight="1" thickBot="1" x14ac:dyDescent="0.35">
      <c r="B108" s="10"/>
      <c r="C108" s="426"/>
      <c r="D108" s="427"/>
      <c r="E108" s="427"/>
      <c r="F108" s="427"/>
      <c r="G108" s="427"/>
      <c r="H108" s="427"/>
      <c r="I108" s="427"/>
      <c r="J108" s="427"/>
      <c r="K108" s="427"/>
      <c r="L108" s="427"/>
      <c r="M108" s="427"/>
      <c r="N108" s="427"/>
      <c r="O108" s="427"/>
      <c r="P108" s="427"/>
      <c r="Q108" s="428"/>
      <c r="R108" s="10"/>
      <c r="S108" s="10"/>
      <c r="T108" s="10"/>
      <c r="U108" s="10"/>
      <c r="V108" s="10"/>
      <c r="W108" s="10"/>
      <c r="X108" s="10"/>
      <c r="Y108" s="10"/>
    </row>
    <row r="109" spans="2:25" ht="25.5" customHeight="1" x14ac:dyDescent="0.3">
      <c r="B109" s="1"/>
      <c r="C109" s="1"/>
      <c r="D109" s="1"/>
      <c r="E109" s="1"/>
      <c r="F109" s="1"/>
      <c r="G109" s="185"/>
      <c r="H109" s="185"/>
      <c r="I109" s="185"/>
      <c r="J109" s="185"/>
      <c r="K109" s="1"/>
      <c r="L109" s="1"/>
      <c r="M109" s="1"/>
      <c r="N109" s="1"/>
      <c r="O109" s="1"/>
      <c r="P109" s="1"/>
      <c r="Q109" s="1"/>
      <c r="R109" s="1"/>
      <c r="S109" s="1"/>
      <c r="T109" s="1"/>
      <c r="U109" s="1"/>
      <c r="V109" s="1"/>
      <c r="W109" s="1"/>
      <c r="X109" s="1"/>
      <c r="Y109" s="1"/>
    </row>
    <row r="110" spans="2:25" ht="25.5" customHeight="1" x14ac:dyDescent="0.3">
      <c r="B110" s="1"/>
      <c r="C110" s="429" t="s">
        <v>2778</v>
      </c>
      <c r="D110" s="430"/>
      <c r="E110" s="430"/>
      <c r="F110" s="430"/>
      <c r="G110" s="430"/>
      <c r="H110" s="430"/>
      <c r="I110" s="430"/>
      <c r="J110" s="430"/>
      <c r="K110" s="430"/>
      <c r="L110" s="430"/>
      <c r="M110" s="430"/>
      <c r="N110" s="430"/>
      <c r="O110" s="430"/>
      <c r="P110" s="430"/>
      <c r="Q110" s="430"/>
      <c r="R110" s="1"/>
      <c r="S110" s="1"/>
      <c r="T110" s="1"/>
      <c r="U110" s="1"/>
      <c r="V110" s="1"/>
      <c r="W110" s="1"/>
      <c r="X110" s="1"/>
      <c r="Y110" s="1"/>
    </row>
    <row r="111" spans="2:25" ht="25.5" customHeight="1" x14ac:dyDescent="0.3">
      <c r="B111" s="1"/>
      <c r="C111" s="431" t="s">
        <v>2779</v>
      </c>
      <c r="D111" s="432"/>
      <c r="E111" s="432"/>
      <c r="F111" s="432"/>
      <c r="G111" s="432"/>
      <c r="H111" s="432"/>
      <c r="I111" s="432"/>
      <c r="J111" s="432"/>
      <c r="K111" s="432"/>
      <c r="L111" s="432"/>
      <c r="M111" s="432"/>
      <c r="N111" s="432"/>
      <c r="O111" s="432"/>
      <c r="P111" s="432"/>
      <c r="Q111" s="432"/>
      <c r="R111" s="1"/>
      <c r="S111" s="1"/>
      <c r="T111" s="1"/>
      <c r="U111" s="1"/>
      <c r="V111" s="1"/>
      <c r="W111" s="1"/>
      <c r="X111" s="1"/>
      <c r="Y111" s="1"/>
    </row>
    <row r="112" spans="2:25" ht="25.5" customHeight="1" x14ac:dyDescent="0.3">
      <c r="B112" s="1"/>
      <c r="C112" s="191"/>
      <c r="D112" s="191"/>
      <c r="E112" s="191"/>
      <c r="F112" s="191"/>
      <c r="G112" s="185"/>
      <c r="H112" s="185"/>
      <c r="I112" s="185"/>
      <c r="J112" s="185"/>
      <c r="K112" s="191"/>
      <c r="L112" s="191"/>
      <c r="M112" s="191"/>
      <c r="N112" s="191"/>
      <c r="O112" s="191"/>
      <c r="P112" s="191"/>
      <c r="Q112" s="191"/>
      <c r="R112" s="1"/>
      <c r="S112" s="1"/>
      <c r="T112" s="1"/>
      <c r="U112" s="1"/>
      <c r="V112" s="1"/>
      <c r="W112" s="1"/>
      <c r="X112" s="1"/>
      <c r="Y112" s="1"/>
    </row>
    <row r="113" spans="2:25" ht="25.5" customHeight="1" x14ac:dyDescent="0.4">
      <c r="B113" s="1"/>
      <c r="C113" s="192" t="s">
        <v>2780</v>
      </c>
      <c r="D113" s="191"/>
      <c r="E113" s="191"/>
      <c r="F113" s="191"/>
      <c r="G113" s="185"/>
      <c r="H113" s="185"/>
      <c r="I113" s="185"/>
      <c r="J113" s="185"/>
      <c r="K113" s="191"/>
      <c r="L113" s="191"/>
      <c r="M113" s="191"/>
      <c r="N113" s="191"/>
      <c r="O113" s="191"/>
      <c r="P113" s="191"/>
      <c r="Q113" s="191"/>
      <c r="R113" s="1"/>
      <c r="S113" s="1"/>
      <c r="T113" s="1"/>
      <c r="U113" s="1"/>
      <c r="V113" s="1"/>
      <c r="W113" s="1"/>
      <c r="X113" s="1"/>
      <c r="Y113" s="1"/>
    </row>
    <row r="114" spans="2:25" ht="25.5" customHeight="1" x14ac:dyDescent="0.3">
      <c r="B114" s="1"/>
      <c r="C114" s="191"/>
      <c r="D114" s="191"/>
      <c r="E114" s="191"/>
      <c r="F114" s="191"/>
      <c r="G114" s="185"/>
      <c r="H114" s="185"/>
      <c r="I114" s="185"/>
      <c r="J114" s="185"/>
      <c r="K114" s="191"/>
      <c r="L114" s="191"/>
      <c r="M114" s="191"/>
      <c r="N114" s="191"/>
      <c r="O114" s="191"/>
      <c r="P114" s="191"/>
      <c r="Q114" s="191"/>
      <c r="R114" s="1"/>
      <c r="S114" s="1"/>
      <c r="T114" s="1"/>
      <c r="U114" s="1"/>
      <c r="V114" s="1"/>
      <c r="W114" s="1"/>
      <c r="X114" s="1"/>
      <c r="Y114" s="1"/>
    </row>
    <row r="115" spans="2:25" ht="25.5" customHeight="1" x14ac:dyDescent="0.3">
      <c r="B115" s="383" t="s">
        <v>0</v>
      </c>
      <c r="C115" s="383"/>
      <c r="D115" s="383"/>
      <c r="E115" s="383"/>
      <c r="F115" s="383"/>
      <c r="G115" s="383"/>
      <c r="H115" s="383"/>
      <c r="I115" s="383"/>
      <c r="J115" s="383"/>
      <c r="K115" s="383"/>
      <c r="L115" s="383"/>
      <c r="M115" s="383"/>
      <c r="N115" s="383"/>
      <c r="O115" s="383"/>
      <c r="P115" s="383"/>
      <c r="Q115" s="191"/>
      <c r="R115" s="1"/>
      <c r="S115" s="1"/>
      <c r="T115" s="1"/>
      <c r="U115" s="1"/>
      <c r="V115" s="1"/>
      <c r="W115" s="1"/>
      <c r="X115" s="1"/>
      <c r="Y115" s="1"/>
    </row>
    <row r="116" spans="2:25" ht="25.5" customHeight="1" x14ac:dyDescent="0.3">
      <c r="B116" s="2" t="s">
        <v>1</v>
      </c>
      <c r="C116" s="384" t="s">
        <v>2781</v>
      </c>
      <c r="D116" s="384"/>
      <c r="E116" s="384"/>
      <c r="F116" s="384"/>
      <c r="G116" s="384"/>
      <c r="H116" s="384"/>
      <c r="I116" s="384"/>
      <c r="J116" s="384"/>
      <c r="K116" s="384"/>
      <c r="L116" s="384"/>
      <c r="M116" s="384"/>
      <c r="N116" s="384"/>
      <c r="O116" s="384"/>
      <c r="P116" s="3"/>
      <c r="Q116" s="191"/>
      <c r="R116" s="1"/>
      <c r="S116" s="1"/>
      <c r="T116" s="1"/>
      <c r="U116" s="1"/>
      <c r="V116" s="1"/>
      <c r="W116" s="1"/>
      <c r="X116" s="1"/>
      <c r="Y116" s="1"/>
    </row>
    <row r="117" spans="2:25" ht="25.5" customHeight="1" x14ac:dyDescent="0.3">
      <c r="B117" s="4"/>
      <c r="C117" s="5"/>
      <c r="D117" s="5"/>
      <c r="E117" s="5"/>
      <c r="F117" s="6"/>
      <c r="G117" s="6"/>
      <c r="H117" s="6"/>
      <c r="I117" s="6"/>
      <c r="J117" s="5"/>
      <c r="K117" s="5"/>
      <c r="L117" s="5"/>
      <c r="M117" s="5"/>
      <c r="N117" s="5"/>
      <c r="O117" s="5"/>
      <c r="P117" s="7"/>
      <c r="Q117" s="191"/>
      <c r="R117" s="1"/>
      <c r="S117" s="1"/>
      <c r="T117" s="1"/>
      <c r="U117" s="1"/>
      <c r="V117" s="1"/>
      <c r="W117" s="1"/>
      <c r="X117" s="1"/>
      <c r="Y117" s="1"/>
    </row>
    <row r="118" spans="2:25" ht="25.5" customHeight="1" x14ac:dyDescent="0.3">
      <c r="B118" s="2" t="s">
        <v>3</v>
      </c>
      <c r="C118" s="384"/>
      <c r="D118" s="384"/>
      <c r="E118" s="384"/>
      <c r="F118" s="384"/>
      <c r="G118" s="384"/>
      <c r="H118" s="384"/>
      <c r="I118" s="384"/>
      <c r="J118" s="384"/>
      <c r="K118" s="384"/>
      <c r="L118" s="384"/>
      <c r="M118" s="384"/>
      <c r="N118" s="384"/>
      <c r="O118" s="384"/>
      <c r="P118" s="3"/>
      <c r="Q118" s="191"/>
      <c r="R118" s="1"/>
      <c r="S118" s="1"/>
      <c r="T118" s="1"/>
      <c r="U118" s="1"/>
      <c r="V118" s="1"/>
      <c r="W118" s="1"/>
      <c r="X118" s="1"/>
      <c r="Y118" s="1"/>
    </row>
    <row r="119" spans="2:25" ht="25.5" customHeight="1" thickBot="1" x14ac:dyDescent="0.35">
      <c r="B119" s="385" t="s">
        <v>5</v>
      </c>
      <c r="C119" s="385"/>
      <c r="D119" s="385"/>
      <c r="E119" s="385"/>
      <c r="F119" s="385"/>
      <c r="G119" s="385"/>
      <c r="H119" s="385"/>
      <c r="I119" s="385"/>
      <c r="J119" s="385"/>
      <c r="K119" s="385"/>
      <c r="L119" s="385"/>
      <c r="M119" s="385"/>
      <c r="N119" s="385"/>
      <c r="O119" s="385"/>
      <c r="P119" s="9"/>
      <c r="Q119" s="191"/>
      <c r="R119" s="1"/>
      <c r="S119" s="1"/>
      <c r="T119" s="1"/>
      <c r="U119" s="1"/>
      <c r="V119" s="1"/>
      <c r="W119" s="1"/>
      <c r="X119" s="1"/>
      <c r="Y119" s="1"/>
    </row>
    <row r="120" spans="2:25" ht="25.5" customHeight="1" thickBot="1" x14ac:dyDescent="0.35">
      <c r="B120" s="386" t="s">
        <v>6</v>
      </c>
      <c r="C120" s="387"/>
      <c r="D120" s="387"/>
      <c r="E120" s="387"/>
      <c r="F120" s="387"/>
      <c r="G120" s="388"/>
      <c r="H120" s="386" t="s">
        <v>7</v>
      </c>
      <c r="I120" s="387"/>
      <c r="J120" s="388"/>
      <c r="K120" s="389" t="s">
        <v>8</v>
      </c>
      <c r="L120" s="390"/>
      <c r="M120" s="390"/>
      <c r="N120" s="389" t="s">
        <v>9</v>
      </c>
      <c r="O120" s="391"/>
      <c r="P120" s="9"/>
      <c r="Q120" s="191"/>
      <c r="R120" s="1"/>
      <c r="S120" s="1"/>
      <c r="T120" s="1"/>
      <c r="U120" s="1"/>
      <c r="V120" s="1"/>
      <c r="W120" s="1"/>
      <c r="X120" s="1"/>
      <c r="Y120" s="1"/>
    </row>
    <row r="121" spans="2:25" ht="25.5" customHeight="1" thickBot="1" x14ac:dyDescent="0.35">
      <c r="B121" s="12" t="s">
        <v>10</v>
      </c>
      <c r="C121" s="13" t="s">
        <v>11</v>
      </c>
      <c r="D121" s="13" t="s">
        <v>12</v>
      </c>
      <c r="E121" s="13" t="s">
        <v>13</v>
      </c>
      <c r="F121" s="13" t="s">
        <v>14</v>
      </c>
      <c r="G121" s="14" t="s">
        <v>15</v>
      </c>
      <c r="H121" s="12" t="s">
        <v>16</v>
      </c>
      <c r="I121" s="129" t="s">
        <v>17</v>
      </c>
      <c r="J121" s="14" t="s">
        <v>18</v>
      </c>
      <c r="K121" s="19" t="s">
        <v>19</v>
      </c>
      <c r="L121" s="17" t="s">
        <v>20</v>
      </c>
      <c r="M121" s="18" t="s">
        <v>21</v>
      </c>
      <c r="N121" s="392" t="s">
        <v>22</v>
      </c>
      <c r="O121" s="393"/>
      <c r="P121" s="20"/>
      <c r="Q121" s="191"/>
      <c r="R121" s="1"/>
      <c r="S121" s="1"/>
      <c r="T121" s="1"/>
      <c r="U121" s="1"/>
      <c r="V121" s="1"/>
      <c r="W121" s="1"/>
      <c r="X121" s="1"/>
      <c r="Y121" s="1"/>
    </row>
    <row r="122" spans="2:25" ht="25.5" customHeight="1" x14ac:dyDescent="0.3">
      <c r="B122" s="139" t="s">
        <v>2</v>
      </c>
      <c r="C122" s="194"/>
      <c r="D122" s="194"/>
      <c r="E122" s="195" t="s">
        <v>384</v>
      </c>
      <c r="F122" s="196"/>
      <c r="G122" s="197"/>
      <c r="H122" s="198"/>
      <c r="I122" s="195"/>
      <c r="J122" s="199"/>
      <c r="K122" s="200"/>
      <c r="L122" s="201"/>
      <c r="M122" s="202"/>
      <c r="N122" s="433"/>
      <c r="O122" s="434"/>
      <c r="P122" s="30"/>
      <c r="Q122" s="191"/>
      <c r="R122" s="1"/>
      <c r="S122" s="1"/>
      <c r="T122" s="1"/>
      <c r="U122" s="1"/>
      <c r="V122" s="1"/>
      <c r="W122" s="1"/>
      <c r="X122" s="1"/>
      <c r="Y122" s="1"/>
    </row>
    <row r="123" spans="2:25" ht="25.5" customHeight="1" x14ac:dyDescent="0.3">
      <c r="B123" s="31"/>
      <c r="C123" s="32"/>
      <c r="D123" s="32"/>
      <c r="E123" s="23"/>
      <c r="F123" s="24"/>
      <c r="G123" s="25"/>
      <c r="H123" s="26"/>
      <c r="I123" s="27"/>
      <c r="J123" s="28"/>
      <c r="K123" s="33"/>
      <c r="L123" s="34"/>
      <c r="M123" s="35"/>
      <c r="N123" s="381"/>
      <c r="O123" s="382"/>
      <c r="P123" s="30"/>
      <c r="Q123" s="1"/>
      <c r="R123" s="1"/>
      <c r="S123" s="1"/>
      <c r="T123" s="1"/>
      <c r="U123" s="1"/>
      <c r="V123" s="1"/>
      <c r="W123" s="1"/>
      <c r="X123" s="1"/>
      <c r="Y123" s="1"/>
    </row>
    <row r="124" spans="2:25" ht="25.5" customHeight="1" x14ac:dyDescent="0.3">
      <c r="B124" s="31"/>
      <c r="C124" s="32"/>
      <c r="D124" s="32"/>
      <c r="E124" s="23"/>
      <c r="F124" s="24"/>
      <c r="G124" s="25"/>
      <c r="H124" s="26"/>
      <c r="I124" s="27"/>
      <c r="J124" s="28"/>
      <c r="K124" s="33"/>
      <c r="L124" s="34"/>
      <c r="M124" s="35"/>
      <c r="N124" s="381"/>
      <c r="O124" s="382"/>
      <c r="P124" s="30"/>
      <c r="Q124" s="1"/>
      <c r="R124" s="1"/>
      <c r="S124" s="1"/>
      <c r="T124" s="1"/>
      <c r="U124" s="1"/>
      <c r="V124" s="1"/>
      <c r="W124" s="1"/>
      <c r="X124" s="1"/>
      <c r="Y124" s="1"/>
    </row>
    <row r="125" spans="2:25" ht="25.5" customHeight="1" x14ac:dyDescent="0.3">
      <c r="B125" s="31"/>
      <c r="C125" s="32"/>
      <c r="D125" s="32"/>
      <c r="E125" s="23"/>
      <c r="F125" s="24"/>
      <c r="G125" s="25"/>
      <c r="H125" s="26"/>
      <c r="I125" s="27"/>
      <c r="J125" s="28"/>
      <c r="K125" s="33"/>
      <c r="L125" s="34"/>
      <c r="M125" s="35"/>
      <c r="N125" s="381"/>
      <c r="O125" s="382"/>
      <c r="P125" s="30"/>
      <c r="Q125" s="1"/>
      <c r="R125" s="1"/>
      <c r="S125" s="1"/>
      <c r="T125" s="1"/>
      <c r="U125" s="1"/>
      <c r="V125" s="1"/>
      <c r="W125" s="1"/>
      <c r="X125" s="1"/>
      <c r="Y125" s="1"/>
    </row>
    <row r="126" spans="2:25" ht="25.5" customHeight="1" x14ac:dyDescent="0.3">
      <c r="B126" s="31"/>
      <c r="C126" s="32"/>
      <c r="D126" s="32"/>
      <c r="E126" s="36"/>
      <c r="F126" s="37"/>
      <c r="G126" s="38"/>
      <c r="H126" s="39"/>
      <c r="I126" s="40"/>
      <c r="J126" s="41"/>
      <c r="K126" s="42"/>
      <c r="L126" s="43"/>
      <c r="M126" s="44"/>
      <c r="N126" s="381"/>
      <c r="O126" s="382"/>
      <c r="P126" s="30"/>
      <c r="Q126" s="1"/>
      <c r="R126" s="1"/>
      <c r="S126" s="1"/>
      <c r="T126" s="1"/>
      <c r="U126" s="1"/>
      <c r="V126" s="1"/>
      <c r="W126" s="1"/>
      <c r="X126" s="1"/>
      <c r="Y126" s="1"/>
    </row>
    <row r="127" spans="2:25" ht="25.5" customHeight="1" thickBot="1" x14ac:dyDescent="0.35">
      <c r="B127" s="45"/>
      <c r="C127" s="46"/>
      <c r="D127" s="46"/>
      <c r="E127" s="47"/>
      <c r="F127" s="48"/>
      <c r="G127" s="49"/>
      <c r="H127" s="50"/>
      <c r="I127" s="51"/>
      <c r="J127" s="52"/>
      <c r="K127" s="53"/>
      <c r="L127" s="54"/>
      <c r="M127" s="55"/>
      <c r="N127" s="396"/>
      <c r="O127" s="397"/>
      <c r="P127" s="30"/>
      <c r="Q127" s="1"/>
      <c r="R127" s="1"/>
      <c r="S127" s="1"/>
      <c r="T127" s="1"/>
      <c r="U127" s="1"/>
      <c r="V127" s="1"/>
      <c r="W127" s="1"/>
      <c r="X127" s="1"/>
      <c r="Y127" s="1"/>
    </row>
    <row r="128" spans="2:25" ht="25.5" customHeight="1" x14ac:dyDescent="0.3">
      <c r="B128" s="1"/>
      <c r="C128" s="1"/>
      <c r="D128" s="1"/>
      <c r="E128" s="1"/>
      <c r="F128" s="1"/>
      <c r="G128" s="185"/>
      <c r="H128" s="185"/>
      <c r="I128" s="185"/>
      <c r="J128" s="185"/>
      <c r="K128" s="1"/>
      <c r="L128" s="1"/>
      <c r="M128" s="1"/>
      <c r="N128" s="1"/>
      <c r="O128" s="1"/>
      <c r="P128" s="1"/>
      <c r="Q128" s="1"/>
      <c r="R128" s="1"/>
      <c r="S128" s="1"/>
      <c r="T128" s="1"/>
      <c r="U128" s="1"/>
      <c r="V128" s="1"/>
      <c r="W128" s="1"/>
      <c r="X128" s="1"/>
      <c r="Y128" s="1"/>
    </row>
    <row r="129" spans="2:25" ht="25.5" customHeight="1" x14ac:dyDescent="0.3">
      <c r="B129" s="58"/>
      <c r="C129" s="398" t="s">
        <v>26</v>
      </c>
      <c r="D129" s="398"/>
      <c r="E129" s="398"/>
      <c r="F129" s="398"/>
      <c r="G129" s="398"/>
      <c r="H129" s="398"/>
      <c r="I129" s="398"/>
      <c r="J129" s="398"/>
      <c r="K129" s="398"/>
      <c r="L129" s="398"/>
      <c r="M129" s="398"/>
      <c r="N129" s="398"/>
      <c r="O129" s="398"/>
      <c r="P129" s="398"/>
      <c r="Q129" s="1"/>
      <c r="R129" s="1"/>
      <c r="S129" s="1"/>
      <c r="T129" s="1"/>
      <c r="U129" s="1"/>
      <c r="V129" s="1"/>
      <c r="W129" s="1"/>
      <c r="X129" s="1"/>
      <c r="Y129" s="1"/>
    </row>
    <row r="130" spans="2:25" ht="25.5" customHeight="1" thickBot="1" x14ac:dyDescent="0.35">
      <c r="B130" s="399" t="s">
        <v>27</v>
      </c>
      <c r="C130" s="399"/>
      <c r="D130" s="399"/>
      <c r="E130" s="399"/>
      <c r="F130" s="399"/>
      <c r="G130" s="399"/>
      <c r="H130" s="399"/>
      <c r="I130" s="399"/>
      <c r="J130" s="399"/>
      <c r="K130" s="399"/>
      <c r="L130" s="399"/>
      <c r="M130" s="399"/>
      <c r="N130" s="399"/>
      <c r="O130" s="399"/>
      <c r="P130" s="399"/>
      <c r="Q130" s="1"/>
      <c r="R130" s="1"/>
      <c r="S130" s="1"/>
      <c r="T130" s="1"/>
      <c r="U130" s="1"/>
      <c r="V130" s="1"/>
      <c r="W130" s="1"/>
      <c r="X130" s="1"/>
      <c r="Y130" s="1"/>
    </row>
    <row r="131" spans="2:25" ht="35.25" customHeight="1" thickBot="1" x14ac:dyDescent="0.35">
      <c r="B131" s="400" t="s">
        <v>28</v>
      </c>
      <c r="C131" s="400"/>
      <c r="D131" s="400"/>
      <c r="E131" s="400"/>
      <c r="F131" s="401"/>
      <c r="G131" s="386" t="s">
        <v>29</v>
      </c>
      <c r="H131" s="387"/>
      <c r="I131" s="387"/>
      <c r="J131" s="388"/>
      <c r="K131" s="387" t="s">
        <v>30</v>
      </c>
      <c r="L131" s="387"/>
      <c r="M131" s="387"/>
      <c r="N131" s="387"/>
      <c r="O131" s="388"/>
      <c r="P131" s="11" t="s">
        <v>31</v>
      </c>
      <c r="Q131" s="1"/>
      <c r="R131" s="1"/>
      <c r="S131" s="1"/>
      <c r="T131" s="1"/>
      <c r="U131" s="1"/>
      <c r="V131" s="1"/>
      <c r="W131" s="1"/>
      <c r="X131" s="1"/>
      <c r="Y131" s="1"/>
    </row>
    <row r="132" spans="2:25" ht="41.25" customHeight="1" thickBot="1" x14ac:dyDescent="0.35">
      <c r="B132" s="402" t="s">
        <v>32</v>
      </c>
      <c r="C132" s="403"/>
      <c r="D132" s="59" t="s">
        <v>33</v>
      </c>
      <c r="E132" s="60" t="s">
        <v>34</v>
      </c>
      <c r="F132" s="14" t="s">
        <v>35</v>
      </c>
      <c r="G132" s="12" t="s">
        <v>36</v>
      </c>
      <c r="H132" s="61" t="s">
        <v>37</v>
      </c>
      <c r="I132" s="18" t="s">
        <v>38</v>
      </c>
      <c r="J132" s="14" t="s">
        <v>39</v>
      </c>
      <c r="K132" s="62" t="s">
        <v>40</v>
      </c>
      <c r="L132" s="59" t="s">
        <v>41</v>
      </c>
      <c r="M132" s="59" t="s">
        <v>42</v>
      </c>
      <c r="N132" s="60" t="s">
        <v>43</v>
      </c>
      <c r="O132" s="63" t="s">
        <v>44</v>
      </c>
      <c r="P132" s="64" t="s">
        <v>45</v>
      </c>
      <c r="Q132" s="1" t="s">
        <v>46</v>
      </c>
      <c r="R132" s="1"/>
      <c r="S132" s="1"/>
      <c r="T132" s="1"/>
      <c r="U132" s="1"/>
      <c r="V132" s="1"/>
      <c r="W132" s="1"/>
      <c r="X132" s="1"/>
      <c r="Y132" s="1"/>
    </row>
    <row r="133" spans="2:25" ht="25.5" customHeight="1" x14ac:dyDescent="0.3">
      <c r="B133" s="92" t="s">
        <v>386</v>
      </c>
      <c r="C133" s="93" t="s">
        <v>387</v>
      </c>
      <c r="D133" s="203" t="s">
        <v>65</v>
      </c>
      <c r="E133" s="203" t="s">
        <v>64</v>
      </c>
      <c r="F133" s="204">
        <v>3206645381318</v>
      </c>
      <c r="G133" s="203" t="s">
        <v>64</v>
      </c>
      <c r="H133" s="203" t="s">
        <v>64</v>
      </c>
      <c r="I133" s="203" t="s">
        <v>66</v>
      </c>
      <c r="J133" s="203" t="s">
        <v>65</v>
      </c>
      <c r="K133" s="205" t="s">
        <v>65</v>
      </c>
      <c r="L133" s="205">
        <v>0</v>
      </c>
      <c r="M133" s="205">
        <v>0</v>
      </c>
      <c r="N133" s="205">
        <v>0</v>
      </c>
      <c r="O133" s="205">
        <v>0</v>
      </c>
      <c r="P133" s="205" t="s">
        <v>68</v>
      </c>
      <c r="Q133" s="1" t="s">
        <v>68</v>
      </c>
      <c r="R133" s="1"/>
      <c r="S133" s="1"/>
      <c r="T133" s="1"/>
      <c r="U133" s="1"/>
      <c r="V133" s="1"/>
      <c r="W133" s="1"/>
      <c r="X133" s="1"/>
      <c r="Y133" s="1"/>
    </row>
    <row r="134" spans="2:25" ht="25.5" customHeight="1" x14ac:dyDescent="0.3">
      <c r="B134" s="66" t="s">
        <v>388</v>
      </c>
      <c r="C134" s="67" t="s">
        <v>389</v>
      </c>
      <c r="D134" s="68" t="s">
        <v>64</v>
      </c>
      <c r="E134" s="68" t="s">
        <v>65</v>
      </c>
      <c r="F134" s="69">
        <v>2319122530917</v>
      </c>
      <c r="G134" s="68" t="s">
        <v>64</v>
      </c>
      <c r="H134" s="68" t="s">
        <v>64</v>
      </c>
      <c r="I134" s="68" t="s">
        <v>66</v>
      </c>
      <c r="J134" s="68" t="s">
        <v>65</v>
      </c>
      <c r="K134" s="70">
        <v>0</v>
      </c>
      <c r="L134" s="70">
        <v>0</v>
      </c>
      <c r="M134" s="70">
        <v>0</v>
      </c>
      <c r="N134" s="70" t="s">
        <v>65</v>
      </c>
      <c r="O134" s="70">
        <v>0</v>
      </c>
      <c r="P134" s="70" t="s">
        <v>68</v>
      </c>
      <c r="Q134" s="1" t="s">
        <v>68</v>
      </c>
      <c r="R134" s="1"/>
      <c r="S134" s="1"/>
      <c r="T134" s="1"/>
      <c r="U134" s="1"/>
      <c r="V134" s="1"/>
      <c r="W134" s="1"/>
      <c r="X134" s="1"/>
      <c r="Y134" s="1"/>
    </row>
    <row r="135" spans="2:25" ht="25.5" customHeight="1" x14ac:dyDescent="0.3">
      <c r="B135" s="66" t="s">
        <v>89</v>
      </c>
      <c r="C135" s="67" t="s">
        <v>390</v>
      </c>
      <c r="D135" s="68" t="s">
        <v>64</v>
      </c>
      <c r="E135" s="68" t="s">
        <v>65</v>
      </c>
      <c r="F135" s="69">
        <v>1737990510116</v>
      </c>
      <c r="G135" s="68" t="s">
        <v>64</v>
      </c>
      <c r="H135" s="68" t="s">
        <v>64</v>
      </c>
      <c r="I135" s="68" t="s">
        <v>66</v>
      </c>
      <c r="J135" s="68" t="s">
        <v>65</v>
      </c>
      <c r="K135" s="70">
        <v>0</v>
      </c>
      <c r="L135" s="70">
        <v>0</v>
      </c>
      <c r="M135" s="70">
        <v>0</v>
      </c>
      <c r="N135" s="70" t="s">
        <v>65</v>
      </c>
      <c r="O135" s="70">
        <v>0</v>
      </c>
      <c r="P135" s="70" t="s">
        <v>68</v>
      </c>
      <c r="Q135" s="1" t="s">
        <v>68</v>
      </c>
      <c r="R135" s="1"/>
      <c r="S135" s="1"/>
      <c r="T135" s="1"/>
      <c r="U135" s="1"/>
      <c r="V135" s="1"/>
      <c r="W135" s="1"/>
      <c r="X135" s="1"/>
      <c r="Y135" s="1"/>
    </row>
    <row r="136" spans="2:25" ht="25.5" customHeight="1" x14ac:dyDescent="0.3">
      <c r="B136" s="66" t="s">
        <v>185</v>
      </c>
      <c r="C136" s="67" t="s">
        <v>391</v>
      </c>
      <c r="D136" s="68" t="s">
        <v>64</v>
      </c>
      <c r="E136" s="68" t="s">
        <v>65</v>
      </c>
      <c r="F136" s="69">
        <v>2324834690710</v>
      </c>
      <c r="G136" s="68" t="s">
        <v>64</v>
      </c>
      <c r="H136" s="68" t="s">
        <v>64</v>
      </c>
      <c r="I136" s="68" t="s">
        <v>66</v>
      </c>
      <c r="J136" s="68" t="s">
        <v>65</v>
      </c>
      <c r="K136" s="70">
        <v>0</v>
      </c>
      <c r="L136" s="70">
        <v>0</v>
      </c>
      <c r="M136" s="70">
        <v>0</v>
      </c>
      <c r="N136" s="70" t="s">
        <v>65</v>
      </c>
      <c r="O136" s="70">
        <v>0</v>
      </c>
      <c r="P136" s="70" t="s">
        <v>68</v>
      </c>
      <c r="Q136" s="1" t="s">
        <v>68</v>
      </c>
      <c r="R136" s="1"/>
      <c r="S136" s="1"/>
      <c r="T136" s="1"/>
      <c r="U136" s="1"/>
      <c r="V136" s="1"/>
      <c r="W136" s="1"/>
      <c r="X136" s="1"/>
      <c r="Y136" s="1"/>
    </row>
    <row r="137" spans="2:25" ht="25.5" customHeight="1" x14ac:dyDescent="0.3">
      <c r="B137" s="66" t="s">
        <v>392</v>
      </c>
      <c r="C137" s="67" t="s">
        <v>393</v>
      </c>
      <c r="D137" s="68" t="s">
        <v>65</v>
      </c>
      <c r="E137" s="68" t="s">
        <v>64</v>
      </c>
      <c r="F137" s="69">
        <v>2351945490101</v>
      </c>
      <c r="G137" s="68" t="s">
        <v>64</v>
      </c>
      <c r="H137" s="68" t="s">
        <v>64</v>
      </c>
      <c r="I137" s="68" t="s">
        <v>66</v>
      </c>
      <c r="J137" s="68" t="s">
        <v>65</v>
      </c>
      <c r="K137" s="70">
        <v>0</v>
      </c>
      <c r="L137" s="70">
        <v>0</v>
      </c>
      <c r="M137" s="70">
        <v>0</v>
      </c>
      <c r="N137" s="70" t="s">
        <v>65</v>
      </c>
      <c r="O137" s="70">
        <v>0</v>
      </c>
      <c r="P137" s="70" t="s">
        <v>68</v>
      </c>
      <c r="Q137" s="1" t="s">
        <v>68</v>
      </c>
      <c r="R137" s="1"/>
      <c r="S137" s="1"/>
      <c r="T137" s="1"/>
      <c r="U137" s="1"/>
      <c r="V137" s="1"/>
      <c r="W137" s="1"/>
      <c r="X137" s="1"/>
      <c r="Y137" s="1"/>
    </row>
    <row r="138" spans="2:25" ht="25.5" customHeight="1" x14ac:dyDescent="0.3">
      <c r="B138" s="66" t="s">
        <v>214</v>
      </c>
      <c r="C138" s="67" t="s">
        <v>1401</v>
      </c>
      <c r="D138" s="68" t="s">
        <v>64</v>
      </c>
      <c r="E138" s="68" t="s">
        <v>65</v>
      </c>
      <c r="F138" s="69" t="s">
        <v>1402</v>
      </c>
      <c r="G138" s="68" t="s">
        <v>64</v>
      </c>
      <c r="H138" s="68" t="s">
        <v>64</v>
      </c>
      <c r="I138" s="68" t="s">
        <v>66</v>
      </c>
      <c r="J138" s="68" t="s">
        <v>65</v>
      </c>
      <c r="K138" s="70">
        <v>0</v>
      </c>
      <c r="L138" s="70">
        <v>0</v>
      </c>
      <c r="M138" s="70">
        <v>0</v>
      </c>
      <c r="N138" s="70" t="s">
        <v>65</v>
      </c>
      <c r="O138" s="70">
        <v>0</v>
      </c>
      <c r="P138" s="70" t="s">
        <v>68</v>
      </c>
      <c r="Q138" s="1" t="s">
        <v>68</v>
      </c>
      <c r="R138" s="1"/>
      <c r="S138" s="1"/>
      <c r="T138" s="1"/>
      <c r="U138" s="1"/>
      <c r="V138" s="1"/>
      <c r="W138" s="1"/>
      <c r="X138" s="1"/>
      <c r="Y138" s="1"/>
    </row>
    <row r="139" spans="2:25" ht="25.5" customHeight="1" x14ac:dyDescent="0.3">
      <c r="B139" s="66" t="s">
        <v>1403</v>
      </c>
      <c r="C139" s="67" t="s">
        <v>1401</v>
      </c>
      <c r="D139" s="68" t="s">
        <v>65</v>
      </c>
      <c r="E139" s="68" t="s">
        <v>64</v>
      </c>
      <c r="F139" s="69" t="s">
        <v>1402</v>
      </c>
      <c r="G139" s="68" t="s">
        <v>64</v>
      </c>
      <c r="H139" s="68" t="s">
        <v>64</v>
      </c>
      <c r="I139" s="68" t="s">
        <v>66</v>
      </c>
      <c r="J139" s="68" t="s">
        <v>65</v>
      </c>
      <c r="K139" s="70">
        <v>0</v>
      </c>
      <c r="L139" s="70">
        <v>0</v>
      </c>
      <c r="M139" s="70">
        <v>0</v>
      </c>
      <c r="N139" s="70" t="s">
        <v>65</v>
      </c>
      <c r="O139" s="70">
        <v>0</v>
      </c>
      <c r="P139" s="70" t="s">
        <v>68</v>
      </c>
      <c r="Q139" s="1" t="s">
        <v>68</v>
      </c>
      <c r="R139" s="1"/>
      <c r="S139" s="1"/>
      <c r="T139" s="1"/>
      <c r="U139" s="1"/>
      <c r="V139" s="1"/>
      <c r="W139" s="1"/>
      <c r="X139" s="1"/>
      <c r="Y139" s="1"/>
    </row>
    <row r="140" spans="2:25" ht="25.5" customHeight="1" x14ac:dyDescent="0.3">
      <c r="B140" s="66" t="s">
        <v>1404</v>
      </c>
      <c r="C140" s="67" t="s">
        <v>1405</v>
      </c>
      <c r="D140" s="68" t="s">
        <v>65</v>
      </c>
      <c r="E140" s="68" t="s">
        <v>64</v>
      </c>
      <c r="F140" s="69" t="s">
        <v>1402</v>
      </c>
      <c r="G140" s="68" t="s">
        <v>64</v>
      </c>
      <c r="H140" s="68" t="s">
        <v>64</v>
      </c>
      <c r="I140" s="68" t="s">
        <v>66</v>
      </c>
      <c r="J140" s="68" t="s">
        <v>65</v>
      </c>
      <c r="K140" s="70">
        <v>0</v>
      </c>
      <c r="L140" s="70">
        <v>0</v>
      </c>
      <c r="M140" s="70">
        <v>0</v>
      </c>
      <c r="N140" s="70" t="s">
        <v>65</v>
      </c>
      <c r="O140" s="70">
        <v>0</v>
      </c>
      <c r="P140" s="70" t="s">
        <v>68</v>
      </c>
      <c r="Q140" s="1" t="s">
        <v>68</v>
      </c>
      <c r="R140" s="1"/>
      <c r="S140" s="1"/>
      <c r="T140" s="1"/>
      <c r="U140" s="1"/>
      <c r="V140" s="1"/>
      <c r="W140" s="1"/>
      <c r="X140" s="1"/>
      <c r="Y140" s="1"/>
    </row>
    <row r="141" spans="2:25" ht="25.5" customHeight="1" x14ac:dyDescent="0.3">
      <c r="B141" s="66" t="s">
        <v>394</v>
      </c>
      <c r="C141" s="67" t="s">
        <v>395</v>
      </c>
      <c r="D141" s="68" t="s">
        <v>65</v>
      </c>
      <c r="E141" s="68" t="s">
        <v>64</v>
      </c>
      <c r="F141" s="69">
        <v>1970415820101</v>
      </c>
      <c r="G141" s="68" t="s">
        <v>64</v>
      </c>
      <c r="H141" s="68" t="s">
        <v>64</v>
      </c>
      <c r="I141" s="68" t="s">
        <v>66</v>
      </c>
      <c r="J141" s="68" t="s">
        <v>65</v>
      </c>
      <c r="K141" s="70">
        <v>0</v>
      </c>
      <c r="L141" s="70">
        <v>0</v>
      </c>
      <c r="M141" s="70">
        <v>0</v>
      </c>
      <c r="N141" s="70" t="s">
        <v>65</v>
      </c>
      <c r="O141" s="70">
        <v>0</v>
      </c>
      <c r="P141" s="70" t="s">
        <v>68</v>
      </c>
      <c r="Q141" s="1" t="s">
        <v>68</v>
      </c>
      <c r="R141" s="1"/>
      <c r="S141" s="1"/>
      <c r="T141" s="1"/>
      <c r="U141" s="1"/>
      <c r="V141" s="1"/>
      <c r="W141" s="1"/>
      <c r="X141" s="1"/>
      <c r="Y141" s="1"/>
    </row>
    <row r="142" spans="2:25" ht="25.5" customHeight="1" x14ac:dyDescent="0.3">
      <c r="B142" s="66" t="s">
        <v>1389</v>
      </c>
      <c r="C142" s="67" t="s">
        <v>1406</v>
      </c>
      <c r="D142" s="68" t="s">
        <v>65</v>
      </c>
      <c r="E142" s="68" t="s">
        <v>64</v>
      </c>
      <c r="F142" s="69" t="s">
        <v>1402</v>
      </c>
      <c r="G142" s="68" t="s">
        <v>64</v>
      </c>
      <c r="H142" s="68" t="s">
        <v>64</v>
      </c>
      <c r="I142" s="68" t="s">
        <v>66</v>
      </c>
      <c r="J142" s="68" t="s">
        <v>65</v>
      </c>
      <c r="K142" s="70">
        <v>0</v>
      </c>
      <c r="L142" s="70">
        <v>0</v>
      </c>
      <c r="M142" s="70">
        <v>0</v>
      </c>
      <c r="N142" s="70" t="s">
        <v>65</v>
      </c>
      <c r="O142" s="70">
        <v>0</v>
      </c>
      <c r="P142" s="70" t="s">
        <v>68</v>
      </c>
      <c r="Q142" s="1" t="s">
        <v>68</v>
      </c>
      <c r="R142" s="1"/>
      <c r="S142" s="1"/>
      <c r="T142" s="1"/>
      <c r="U142" s="1"/>
      <c r="V142" s="1"/>
      <c r="W142" s="1"/>
      <c r="X142" s="1"/>
      <c r="Y142" s="1"/>
    </row>
    <row r="143" spans="2:25" ht="25.5" customHeight="1" x14ac:dyDescent="0.3">
      <c r="B143" s="66" t="s">
        <v>348</v>
      </c>
      <c r="C143" s="67" t="s">
        <v>186</v>
      </c>
      <c r="D143" s="68" t="s">
        <v>64</v>
      </c>
      <c r="E143" s="68" t="s">
        <v>65</v>
      </c>
      <c r="F143" s="69">
        <v>1844690740506</v>
      </c>
      <c r="G143" s="68" t="s">
        <v>64</v>
      </c>
      <c r="H143" s="68" t="s">
        <v>64</v>
      </c>
      <c r="I143" s="68" t="s">
        <v>66</v>
      </c>
      <c r="J143" s="68" t="s">
        <v>65</v>
      </c>
      <c r="K143" s="70">
        <v>0</v>
      </c>
      <c r="L143" s="70">
        <v>0</v>
      </c>
      <c r="M143" s="70">
        <v>0</v>
      </c>
      <c r="N143" s="70" t="s">
        <v>65</v>
      </c>
      <c r="O143" s="70">
        <v>0</v>
      </c>
      <c r="P143" s="70" t="s">
        <v>68</v>
      </c>
      <c r="Q143" s="1" t="s">
        <v>68</v>
      </c>
      <c r="R143" s="1"/>
      <c r="S143" s="1"/>
      <c r="T143" s="1"/>
      <c r="U143" s="1"/>
      <c r="V143" s="1"/>
      <c r="W143" s="1"/>
      <c r="X143" s="1"/>
      <c r="Y143" s="1"/>
    </row>
    <row r="144" spans="2:25" ht="25.5" customHeight="1" x14ac:dyDescent="0.3">
      <c r="B144" s="66" t="s">
        <v>396</v>
      </c>
      <c r="C144" s="67" t="s">
        <v>202</v>
      </c>
      <c r="D144" s="68" t="s">
        <v>64</v>
      </c>
      <c r="E144" s="68" t="s">
        <v>65</v>
      </c>
      <c r="F144" s="69">
        <v>2437185191013</v>
      </c>
      <c r="G144" s="68" t="s">
        <v>64</v>
      </c>
      <c r="H144" s="68" t="s">
        <v>64</v>
      </c>
      <c r="I144" s="68" t="s">
        <v>66</v>
      </c>
      <c r="J144" s="68" t="s">
        <v>65</v>
      </c>
      <c r="K144" s="70" t="s">
        <v>65</v>
      </c>
      <c r="L144" s="70">
        <v>0</v>
      </c>
      <c r="M144" s="70">
        <v>0</v>
      </c>
      <c r="N144" s="70">
        <v>0</v>
      </c>
      <c r="O144" s="70">
        <v>0</v>
      </c>
      <c r="P144" s="70" t="s">
        <v>68</v>
      </c>
      <c r="Q144" s="1" t="s">
        <v>68</v>
      </c>
      <c r="R144" s="1"/>
      <c r="S144" s="1"/>
      <c r="T144" s="1"/>
      <c r="U144" s="1"/>
      <c r="V144" s="1"/>
      <c r="W144" s="1"/>
      <c r="X144" s="1"/>
      <c r="Y144" s="1"/>
    </row>
    <row r="145" spans="2:25" ht="25.5" customHeight="1" x14ac:dyDescent="0.3">
      <c r="B145" s="66" t="s">
        <v>303</v>
      </c>
      <c r="C145" s="67" t="s">
        <v>215</v>
      </c>
      <c r="D145" s="68" t="s">
        <v>64</v>
      </c>
      <c r="E145" s="68" t="s">
        <v>65</v>
      </c>
      <c r="F145" s="69">
        <v>2868783560101</v>
      </c>
      <c r="G145" s="68" t="s">
        <v>64</v>
      </c>
      <c r="H145" s="68" t="s">
        <v>64</v>
      </c>
      <c r="I145" s="68" t="s">
        <v>66</v>
      </c>
      <c r="J145" s="68" t="s">
        <v>65</v>
      </c>
      <c r="K145" s="70">
        <v>0</v>
      </c>
      <c r="L145" s="70">
        <v>0</v>
      </c>
      <c r="M145" s="70">
        <v>0</v>
      </c>
      <c r="N145" s="70" t="s">
        <v>65</v>
      </c>
      <c r="O145" s="70">
        <v>0</v>
      </c>
      <c r="P145" s="70" t="s">
        <v>68</v>
      </c>
      <c r="Q145" s="1" t="s">
        <v>68</v>
      </c>
      <c r="R145" s="1"/>
      <c r="S145" s="1"/>
      <c r="T145" s="1"/>
      <c r="U145" s="1"/>
      <c r="V145" s="1"/>
      <c r="W145" s="1"/>
      <c r="X145" s="1"/>
      <c r="Y145" s="1"/>
    </row>
    <row r="146" spans="2:25" ht="25.5" customHeight="1" x14ac:dyDescent="0.3">
      <c r="B146" s="66" t="s">
        <v>89</v>
      </c>
      <c r="C146" s="67" t="s">
        <v>397</v>
      </c>
      <c r="D146" s="68" t="s">
        <v>64</v>
      </c>
      <c r="E146" s="68" t="s">
        <v>65</v>
      </c>
      <c r="F146" s="69">
        <v>2666052570101</v>
      </c>
      <c r="G146" s="68" t="s">
        <v>64</v>
      </c>
      <c r="H146" s="68" t="s">
        <v>64</v>
      </c>
      <c r="I146" s="68" t="s">
        <v>66</v>
      </c>
      <c r="J146" s="68" t="s">
        <v>65</v>
      </c>
      <c r="K146" s="70">
        <v>0</v>
      </c>
      <c r="L146" s="70">
        <v>0</v>
      </c>
      <c r="M146" s="70">
        <v>0</v>
      </c>
      <c r="N146" s="70" t="s">
        <v>65</v>
      </c>
      <c r="O146" s="70">
        <v>0</v>
      </c>
      <c r="P146" s="70" t="s">
        <v>68</v>
      </c>
      <c r="Q146" s="1" t="s">
        <v>68</v>
      </c>
      <c r="R146" s="1"/>
      <c r="S146" s="1"/>
      <c r="T146" s="1"/>
      <c r="U146" s="1"/>
      <c r="V146" s="1"/>
      <c r="W146" s="1"/>
      <c r="X146" s="1"/>
      <c r="Y146" s="1"/>
    </row>
    <row r="147" spans="2:25" ht="25.5" customHeight="1" x14ac:dyDescent="0.3">
      <c r="B147" s="66" t="s">
        <v>125</v>
      </c>
      <c r="C147" s="67" t="s">
        <v>398</v>
      </c>
      <c r="D147" s="68" t="s">
        <v>64</v>
      </c>
      <c r="E147" s="68" t="s">
        <v>65</v>
      </c>
      <c r="F147" s="69">
        <v>1822850730208</v>
      </c>
      <c r="G147" s="68" t="s">
        <v>64</v>
      </c>
      <c r="H147" s="68" t="s">
        <v>64</v>
      </c>
      <c r="I147" s="68" t="s">
        <v>66</v>
      </c>
      <c r="J147" s="68" t="s">
        <v>65</v>
      </c>
      <c r="K147" s="70">
        <v>0</v>
      </c>
      <c r="L147" s="70">
        <v>0</v>
      </c>
      <c r="M147" s="70">
        <v>0</v>
      </c>
      <c r="N147" s="70" t="s">
        <v>65</v>
      </c>
      <c r="O147" s="70">
        <v>0</v>
      </c>
      <c r="P147" s="70" t="s">
        <v>68</v>
      </c>
      <c r="Q147" t="s">
        <v>68</v>
      </c>
    </row>
    <row r="148" spans="2:25" ht="25.5" customHeight="1" x14ac:dyDescent="0.3">
      <c r="B148" s="66" t="s">
        <v>399</v>
      </c>
      <c r="C148" s="67" t="s">
        <v>400</v>
      </c>
      <c r="D148" s="68" t="s">
        <v>64</v>
      </c>
      <c r="E148" s="68" t="s">
        <v>65</v>
      </c>
      <c r="F148" s="69">
        <v>1996003920101</v>
      </c>
      <c r="G148" s="68" t="s">
        <v>64</v>
      </c>
      <c r="H148" s="68" t="s">
        <v>64</v>
      </c>
      <c r="I148" s="68" t="s">
        <v>66</v>
      </c>
      <c r="J148" s="68" t="s">
        <v>65</v>
      </c>
      <c r="K148" s="70">
        <v>0</v>
      </c>
      <c r="L148" s="70">
        <v>0</v>
      </c>
      <c r="M148" s="70">
        <v>0</v>
      </c>
      <c r="N148" s="70" t="s">
        <v>65</v>
      </c>
      <c r="O148" s="70">
        <v>0</v>
      </c>
      <c r="P148" s="70" t="s">
        <v>68</v>
      </c>
      <c r="Q148" t="s">
        <v>68</v>
      </c>
    </row>
    <row r="149" spans="2:25" ht="25.5" customHeight="1" x14ac:dyDescent="0.3">
      <c r="B149" s="66" t="s">
        <v>401</v>
      </c>
      <c r="C149" s="67" t="s">
        <v>402</v>
      </c>
      <c r="D149" s="68" t="s">
        <v>64</v>
      </c>
      <c r="E149" s="68" t="s">
        <v>65</v>
      </c>
      <c r="F149" s="69">
        <v>2280565781801</v>
      </c>
      <c r="G149" s="68" t="s">
        <v>64</v>
      </c>
      <c r="H149" s="68" t="s">
        <v>64</v>
      </c>
      <c r="I149" s="68" t="s">
        <v>66</v>
      </c>
      <c r="J149" s="68" t="s">
        <v>65</v>
      </c>
      <c r="K149" s="70">
        <v>0</v>
      </c>
      <c r="L149" s="70">
        <v>0</v>
      </c>
      <c r="M149" s="70">
        <v>0</v>
      </c>
      <c r="N149" s="70" t="s">
        <v>65</v>
      </c>
      <c r="O149" s="70">
        <v>0</v>
      </c>
      <c r="P149" s="70" t="s">
        <v>68</v>
      </c>
      <c r="Q149" t="s">
        <v>68</v>
      </c>
    </row>
    <row r="150" spans="2:25" ht="25.5" customHeight="1" x14ac:dyDescent="0.3">
      <c r="B150" s="66" t="s">
        <v>403</v>
      </c>
      <c r="C150" s="67" t="s">
        <v>404</v>
      </c>
      <c r="D150" s="68" t="s">
        <v>65</v>
      </c>
      <c r="E150" s="68" t="s">
        <v>64</v>
      </c>
      <c r="F150" s="69">
        <v>2200722210101</v>
      </c>
      <c r="G150" s="68" t="s">
        <v>64</v>
      </c>
      <c r="H150" s="68" t="s">
        <v>64</v>
      </c>
      <c r="I150" s="68" t="s">
        <v>66</v>
      </c>
      <c r="J150" s="68" t="s">
        <v>65</v>
      </c>
      <c r="K150" s="70">
        <v>0</v>
      </c>
      <c r="L150" s="70">
        <v>0</v>
      </c>
      <c r="M150" s="70">
        <v>0</v>
      </c>
      <c r="N150" s="70" t="s">
        <v>65</v>
      </c>
      <c r="O150" s="70">
        <v>0</v>
      </c>
      <c r="P150" s="70" t="s">
        <v>68</v>
      </c>
      <c r="Q150" t="s">
        <v>68</v>
      </c>
    </row>
    <row r="151" spans="2:25" ht="25.5" customHeight="1" x14ac:dyDescent="0.3">
      <c r="B151" s="66" t="s">
        <v>388</v>
      </c>
      <c r="C151" s="67" t="s">
        <v>1407</v>
      </c>
      <c r="D151" s="68" t="s">
        <v>64</v>
      </c>
      <c r="E151" s="68" t="s">
        <v>65</v>
      </c>
      <c r="F151" s="69" t="s">
        <v>1402</v>
      </c>
      <c r="G151" s="68" t="s">
        <v>64</v>
      </c>
      <c r="H151" s="68" t="s">
        <v>64</v>
      </c>
      <c r="I151" s="68" t="s">
        <v>66</v>
      </c>
      <c r="J151" s="68" t="s">
        <v>65</v>
      </c>
      <c r="K151" s="70">
        <v>0</v>
      </c>
      <c r="L151" s="70">
        <v>0</v>
      </c>
      <c r="M151" s="70">
        <v>0</v>
      </c>
      <c r="N151" s="70" t="s">
        <v>65</v>
      </c>
      <c r="O151" s="70">
        <v>0</v>
      </c>
      <c r="P151" s="70" t="s">
        <v>68</v>
      </c>
      <c r="Q151" t="s">
        <v>68</v>
      </c>
    </row>
    <row r="152" spans="2:25" ht="25.5" customHeight="1" x14ac:dyDescent="0.3">
      <c r="B152" s="66" t="s">
        <v>1408</v>
      </c>
      <c r="C152" s="67" t="s">
        <v>1407</v>
      </c>
      <c r="D152" s="68" t="s">
        <v>64</v>
      </c>
      <c r="E152" s="68" t="s">
        <v>65</v>
      </c>
      <c r="F152" s="69" t="s">
        <v>1402</v>
      </c>
      <c r="G152" s="68" t="s">
        <v>64</v>
      </c>
      <c r="H152" s="68" t="s">
        <v>64</v>
      </c>
      <c r="I152" s="68" t="s">
        <v>66</v>
      </c>
      <c r="J152" s="68" t="s">
        <v>65</v>
      </c>
      <c r="K152" s="70">
        <v>0</v>
      </c>
      <c r="L152" s="70">
        <v>0</v>
      </c>
      <c r="M152" s="70">
        <v>0</v>
      </c>
      <c r="N152" s="70" t="s">
        <v>65</v>
      </c>
      <c r="O152" s="70">
        <v>0</v>
      </c>
      <c r="P152" s="70" t="s">
        <v>68</v>
      </c>
      <c r="Q152" t="s">
        <v>68</v>
      </c>
    </row>
    <row r="153" spans="2:25" ht="25.5" customHeight="1" x14ac:dyDescent="0.3">
      <c r="B153" s="66" t="s">
        <v>405</v>
      </c>
      <c r="C153" s="67" t="s">
        <v>406</v>
      </c>
      <c r="D153" s="68" t="s">
        <v>65</v>
      </c>
      <c r="E153" s="68" t="s">
        <v>64</v>
      </c>
      <c r="F153" s="69">
        <v>2594316050101</v>
      </c>
      <c r="G153" s="68" t="s">
        <v>64</v>
      </c>
      <c r="H153" s="68" t="s">
        <v>64</v>
      </c>
      <c r="I153" s="68" t="s">
        <v>66</v>
      </c>
      <c r="J153" s="68" t="s">
        <v>65</v>
      </c>
      <c r="K153" s="70">
        <v>0</v>
      </c>
      <c r="L153" s="70">
        <v>0</v>
      </c>
      <c r="M153" s="70">
        <v>0</v>
      </c>
      <c r="N153" s="70" t="s">
        <v>65</v>
      </c>
      <c r="O153" s="70">
        <v>0</v>
      </c>
      <c r="P153" s="70" t="s">
        <v>68</v>
      </c>
      <c r="Q153" t="s">
        <v>68</v>
      </c>
    </row>
    <row r="154" spans="2:25" ht="25.5" customHeight="1" x14ac:dyDescent="0.3">
      <c r="B154" s="66" t="s">
        <v>495</v>
      </c>
      <c r="C154" s="67" t="s">
        <v>496</v>
      </c>
      <c r="D154" s="68" t="s">
        <v>64</v>
      </c>
      <c r="E154" s="68" t="s">
        <v>65</v>
      </c>
      <c r="F154" s="69" t="s">
        <v>1402</v>
      </c>
      <c r="G154" s="68" t="s">
        <v>64</v>
      </c>
      <c r="H154" s="68" t="s">
        <v>64</v>
      </c>
      <c r="I154" s="68" t="s">
        <v>66</v>
      </c>
      <c r="J154" s="68" t="s">
        <v>65</v>
      </c>
      <c r="K154" s="70">
        <v>0</v>
      </c>
      <c r="L154" s="70">
        <v>0</v>
      </c>
      <c r="M154" s="70">
        <v>0</v>
      </c>
      <c r="N154" s="70" t="s">
        <v>65</v>
      </c>
      <c r="O154" s="70">
        <v>0</v>
      </c>
      <c r="P154" s="70" t="s">
        <v>68</v>
      </c>
      <c r="Q154" t="s">
        <v>68</v>
      </c>
    </row>
    <row r="155" spans="2:25" ht="25.5" customHeight="1" x14ac:dyDescent="0.3">
      <c r="B155" s="66" t="s">
        <v>359</v>
      </c>
      <c r="C155" s="67" t="s">
        <v>496</v>
      </c>
      <c r="D155" s="68" t="s">
        <v>64</v>
      </c>
      <c r="E155" s="68" t="s">
        <v>65</v>
      </c>
      <c r="F155" s="69" t="s">
        <v>1402</v>
      </c>
      <c r="G155" s="68" t="s">
        <v>64</v>
      </c>
      <c r="H155" s="68" t="s">
        <v>64</v>
      </c>
      <c r="I155" s="68" t="s">
        <v>66</v>
      </c>
      <c r="J155" s="68" t="s">
        <v>65</v>
      </c>
      <c r="K155" s="70">
        <v>0</v>
      </c>
      <c r="L155" s="70">
        <v>0</v>
      </c>
      <c r="M155" s="70">
        <v>0</v>
      </c>
      <c r="N155" s="70" t="s">
        <v>65</v>
      </c>
      <c r="O155" s="70">
        <v>0</v>
      </c>
      <c r="P155" s="70" t="s">
        <v>68</v>
      </c>
      <c r="Q155" t="s">
        <v>68</v>
      </c>
    </row>
    <row r="156" spans="2:25" ht="25.5" customHeight="1" x14ac:dyDescent="0.3">
      <c r="B156" s="66" t="s">
        <v>177</v>
      </c>
      <c r="C156" s="67" t="s">
        <v>496</v>
      </c>
      <c r="D156" s="68" t="s">
        <v>64</v>
      </c>
      <c r="E156" s="68" t="s">
        <v>65</v>
      </c>
      <c r="F156" s="69" t="s">
        <v>1402</v>
      </c>
      <c r="G156" s="68" t="s">
        <v>64</v>
      </c>
      <c r="H156" s="68" t="s">
        <v>64</v>
      </c>
      <c r="I156" s="68" t="s">
        <v>66</v>
      </c>
      <c r="J156" s="68" t="s">
        <v>65</v>
      </c>
      <c r="K156" s="70">
        <v>0</v>
      </c>
      <c r="L156" s="70">
        <v>0</v>
      </c>
      <c r="M156" s="70">
        <v>0</v>
      </c>
      <c r="N156" s="70" t="s">
        <v>65</v>
      </c>
      <c r="O156" s="70">
        <v>0</v>
      </c>
      <c r="P156" s="70" t="s">
        <v>68</v>
      </c>
      <c r="Q156" t="s">
        <v>68</v>
      </c>
    </row>
    <row r="157" spans="2:25" ht="25.5" customHeight="1" x14ac:dyDescent="0.3">
      <c r="B157" s="66" t="s">
        <v>407</v>
      </c>
      <c r="C157" s="67" t="s">
        <v>408</v>
      </c>
      <c r="D157" s="68" t="s">
        <v>65</v>
      </c>
      <c r="E157" s="68" t="s">
        <v>64</v>
      </c>
      <c r="F157" s="69">
        <v>2273453980101</v>
      </c>
      <c r="G157" s="68" t="s">
        <v>64</v>
      </c>
      <c r="H157" s="68" t="s">
        <v>64</v>
      </c>
      <c r="I157" s="68" t="s">
        <v>66</v>
      </c>
      <c r="J157" s="68" t="s">
        <v>65</v>
      </c>
      <c r="K157" s="70">
        <v>0</v>
      </c>
      <c r="L157" s="70">
        <v>0</v>
      </c>
      <c r="M157" s="70">
        <v>0</v>
      </c>
      <c r="N157" s="70" t="s">
        <v>65</v>
      </c>
      <c r="O157" s="70">
        <v>0</v>
      </c>
      <c r="P157" s="70" t="s">
        <v>68</v>
      </c>
      <c r="Q157" t="s">
        <v>68</v>
      </c>
    </row>
    <row r="158" spans="2:25" ht="25.5" customHeight="1" x14ac:dyDescent="0.3">
      <c r="B158" s="66" t="s">
        <v>409</v>
      </c>
      <c r="C158" s="67" t="s">
        <v>389</v>
      </c>
      <c r="D158" s="68" t="s">
        <v>65</v>
      </c>
      <c r="E158" s="68" t="s">
        <v>64</v>
      </c>
      <c r="F158" s="69">
        <v>1669234511221</v>
      </c>
      <c r="G158" s="68" t="s">
        <v>64</v>
      </c>
      <c r="H158" s="68" t="s">
        <v>64</v>
      </c>
      <c r="I158" s="68" t="s">
        <v>66</v>
      </c>
      <c r="J158" s="68" t="s">
        <v>65</v>
      </c>
      <c r="K158" s="70">
        <v>0</v>
      </c>
      <c r="L158" s="70">
        <v>0</v>
      </c>
      <c r="M158" s="70">
        <v>0</v>
      </c>
      <c r="N158" s="70" t="s">
        <v>65</v>
      </c>
      <c r="O158" s="70">
        <v>0</v>
      </c>
      <c r="P158" s="70" t="s">
        <v>68</v>
      </c>
      <c r="Q158" t="s">
        <v>68</v>
      </c>
    </row>
    <row r="159" spans="2:25" ht="25.5" customHeight="1" x14ac:dyDescent="0.3">
      <c r="B159" s="66" t="s">
        <v>1409</v>
      </c>
      <c r="C159" s="67" t="s">
        <v>1410</v>
      </c>
      <c r="D159" s="68" t="s">
        <v>64</v>
      </c>
      <c r="E159" s="68" t="s">
        <v>65</v>
      </c>
      <c r="F159" s="69" t="s">
        <v>1402</v>
      </c>
      <c r="G159" s="68" t="s">
        <v>64</v>
      </c>
      <c r="H159" s="68" t="s">
        <v>64</v>
      </c>
      <c r="I159" s="68" t="s">
        <v>66</v>
      </c>
      <c r="J159" s="68" t="s">
        <v>65</v>
      </c>
      <c r="K159" s="70">
        <v>0</v>
      </c>
      <c r="L159" s="70">
        <v>0</v>
      </c>
      <c r="M159" s="70">
        <v>0</v>
      </c>
      <c r="N159" s="70" t="s">
        <v>65</v>
      </c>
      <c r="O159" s="70">
        <v>0</v>
      </c>
      <c r="P159" s="70" t="s">
        <v>68</v>
      </c>
      <c r="Q159" t="s">
        <v>68</v>
      </c>
    </row>
    <row r="160" spans="2:25" ht="25.5" customHeight="1" x14ac:dyDescent="0.3">
      <c r="B160" s="66" t="s">
        <v>1411</v>
      </c>
      <c r="C160" s="67" t="s">
        <v>411</v>
      </c>
      <c r="D160" s="68" t="s">
        <v>64</v>
      </c>
      <c r="E160" s="68" t="s">
        <v>65</v>
      </c>
      <c r="F160" s="69" t="s">
        <v>1402</v>
      </c>
      <c r="G160" s="68" t="s">
        <v>64</v>
      </c>
      <c r="H160" s="68" t="s">
        <v>64</v>
      </c>
      <c r="I160" s="68" t="s">
        <v>66</v>
      </c>
      <c r="J160" s="68" t="s">
        <v>65</v>
      </c>
      <c r="K160" s="70">
        <v>0</v>
      </c>
      <c r="L160" s="70">
        <v>0</v>
      </c>
      <c r="M160" s="70">
        <v>0</v>
      </c>
      <c r="N160" s="70" t="s">
        <v>65</v>
      </c>
      <c r="O160" s="70">
        <v>0</v>
      </c>
      <c r="P160" s="70" t="s">
        <v>68</v>
      </c>
      <c r="Q160" t="s">
        <v>68</v>
      </c>
    </row>
    <row r="161" spans="2:17" ht="25.5" customHeight="1" x14ac:dyDescent="0.3">
      <c r="B161" s="66" t="s">
        <v>464</v>
      </c>
      <c r="C161" s="67" t="s">
        <v>1412</v>
      </c>
      <c r="D161" s="68" t="s">
        <v>64</v>
      </c>
      <c r="E161" s="68" t="s">
        <v>65</v>
      </c>
      <c r="F161" s="69" t="s">
        <v>1402</v>
      </c>
      <c r="G161" s="68" t="s">
        <v>64</v>
      </c>
      <c r="H161" s="68" t="s">
        <v>64</v>
      </c>
      <c r="I161" s="68" t="s">
        <v>66</v>
      </c>
      <c r="J161" s="68" t="s">
        <v>65</v>
      </c>
      <c r="K161" s="70">
        <v>0</v>
      </c>
      <c r="L161" s="70">
        <v>0</v>
      </c>
      <c r="M161" s="70">
        <v>0</v>
      </c>
      <c r="N161" s="70" t="s">
        <v>65</v>
      </c>
      <c r="O161" s="70">
        <v>0</v>
      </c>
      <c r="P161" s="70" t="s">
        <v>68</v>
      </c>
      <c r="Q161" t="s">
        <v>68</v>
      </c>
    </row>
    <row r="162" spans="2:17" ht="25.5" customHeight="1" x14ac:dyDescent="0.3">
      <c r="B162" s="66" t="s">
        <v>1413</v>
      </c>
      <c r="C162" s="67" t="s">
        <v>1412</v>
      </c>
      <c r="D162" s="68" t="s">
        <v>64</v>
      </c>
      <c r="E162" s="68" t="s">
        <v>65</v>
      </c>
      <c r="F162" s="69" t="s">
        <v>1414</v>
      </c>
      <c r="G162" s="68" t="s">
        <v>64</v>
      </c>
      <c r="H162" s="68" t="s">
        <v>64</v>
      </c>
      <c r="I162" s="68" t="s">
        <v>66</v>
      </c>
      <c r="J162" s="68" t="s">
        <v>65</v>
      </c>
      <c r="K162" s="70">
        <v>0</v>
      </c>
      <c r="L162" s="70">
        <v>0</v>
      </c>
      <c r="M162" s="70">
        <v>0</v>
      </c>
      <c r="N162" s="70" t="s">
        <v>65</v>
      </c>
      <c r="O162" s="70">
        <v>0</v>
      </c>
      <c r="P162" s="70" t="s">
        <v>68</v>
      </c>
      <c r="Q162" t="s">
        <v>68</v>
      </c>
    </row>
    <row r="163" spans="2:17" ht="25.5" customHeight="1" x14ac:dyDescent="0.3">
      <c r="B163" s="66" t="s">
        <v>410</v>
      </c>
      <c r="C163" s="67" t="s">
        <v>411</v>
      </c>
      <c r="D163" s="68" t="s">
        <v>65</v>
      </c>
      <c r="E163" s="68" t="s">
        <v>64</v>
      </c>
      <c r="F163" s="69">
        <v>2457699270102</v>
      </c>
      <c r="G163" s="68" t="s">
        <v>64</v>
      </c>
      <c r="H163" s="68" t="s">
        <v>64</v>
      </c>
      <c r="I163" s="68" t="s">
        <v>66</v>
      </c>
      <c r="J163" s="68" t="s">
        <v>65</v>
      </c>
      <c r="K163" s="70">
        <v>0</v>
      </c>
      <c r="L163" s="70">
        <v>0</v>
      </c>
      <c r="M163" s="70">
        <v>0</v>
      </c>
      <c r="N163" s="70" t="s">
        <v>65</v>
      </c>
      <c r="O163" s="70">
        <v>0</v>
      </c>
      <c r="P163" s="70" t="s">
        <v>68</v>
      </c>
      <c r="Q163" t="s">
        <v>68</v>
      </c>
    </row>
    <row r="164" spans="2:17" ht="25.5" customHeight="1" x14ac:dyDescent="0.3">
      <c r="B164" s="66" t="s">
        <v>412</v>
      </c>
      <c r="C164" s="67" t="s">
        <v>202</v>
      </c>
      <c r="D164" s="68" t="s">
        <v>65</v>
      </c>
      <c r="E164" s="68" t="s">
        <v>64</v>
      </c>
      <c r="F164" s="69">
        <v>2817591380101</v>
      </c>
      <c r="G164" s="68" t="s">
        <v>64</v>
      </c>
      <c r="H164" s="68" t="s">
        <v>65</v>
      </c>
      <c r="I164" s="68" t="s">
        <v>66</v>
      </c>
      <c r="J164" s="68" t="s">
        <v>66</v>
      </c>
      <c r="K164" s="70">
        <v>0</v>
      </c>
      <c r="L164" s="70">
        <v>0</v>
      </c>
      <c r="M164" s="70">
        <v>0</v>
      </c>
      <c r="N164" s="70" t="s">
        <v>65</v>
      </c>
      <c r="O164" s="70">
        <v>0</v>
      </c>
      <c r="P164" s="70" t="s">
        <v>68</v>
      </c>
      <c r="Q164" t="s">
        <v>68</v>
      </c>
    </row>
    <row r="165" spans="2:17" ht="25.5" customHeight="1" x14ac:dyDescent="0.3">
      <c r="B165" s="66" t="s">
        <v>1415</v>
      </c>
      <c r="C165" s="67" t="s">
        <v>180</v>
      </c>
      <c r="D165" s="68" t="s">
        <v>65</v>
      </c>
      <c r="E165" s="68" t="s">
        <v>64</v>
      </c>
      <c r="F165" s="69" t="s">
        <v>1402</v>
      </c>
      <c r="G165" s="68" t="s">
        <v>65</v>
      </c>
      <c r="H165" s="68" t="s">
        <v>64</v>
      </c>
      <c r="I165" s="68" t="s">
        <v>66</v>
      </c>
      <c r="J165" s="68" t="s">
        <v>66</v>
      </c>
      <c r="K165" s="70">
        <v>0</v>
      </c>
      <c r="L165" s="70">
        <v>0</v>
      </c>
      <c r="M165" s="70">
        <v>0</v>
      </c>
      <c r="N165" s="70" t="s">
        <v>65</v>
      </c>
      <c r="O165" s="70">
        <v>0</v>
      </c>
      <c r="P165" s="70" t="s">
        <v>68</v>
      </c>
      <c r="Q165" t="s">
        <v>68</v>
      </c>
    </row>
    <row r="166" spans="2:17" ht="25.5" customHeight="1" x14ac:dyDescent="0.3">
      <c r="B166" s="66" t="s">
        <v>1416</v>
      </c>
      <c r="C166" s="67" t="s">
        <v>180</v>
      </c>
      <c r="D166" s="68" t="s">
        <v>65</v>
      </c>
      <c r="E166" s="68" t="s">
        <v>64</v>
      </c>
      <c r="F166" s="69" t="s">
        <v>1402</v>
      </c>
      <c r="G166" s="68" t="s">
        <v>65</v>
      </c>
      <c r="H166" s="68" t="s">
        <v>64</v>
      </c>
      <c r="I166" s="68" t="s">
        <v>66</v>
      </c>
      <c r="J166" s="68" t="s">
        <v>66</v>
      </c>
      <c r="K166" s="70">
        <v>0</v>
      </c>
      <c r="L166" s="70">
        <v>0</v>
      </c>
      <c r="M166" s="70">
        <v>0</v>
      </c>
      <c r="N166" s="70" t="s">
        <v>65</v>
      </c>
      <c r="O166" s="70">
        <v>0</v>
      </c>
      <c r="P166" s="70" t="s">
        <v>68</v>
      </c>
      <c r="Q166" t="s">
        <v>68</v>
      </c>
    </row>
    <row r="167" spans="2:17" ht="25.5" customHeight="1" x14ac:dyDescent="0.3">
      <c r="B167" s="66" t="s">
        <v>413</v>
      </c>
      <c r="C167" s="67" t="s">
        <v>414</v>
      </c>
      <c r="D167" s="68" t="s">
        <v>65</v>
      </c>
      <c r="E167" s="68" t="s">
        <v>64</v>
      </c>
      <c r="F167" s="69">
        <v>1662198860101</v>
      </c>
      <c r="G167" s="68" t="s">
        <v>64</v>
      </c>
      <c r="H167" s="68" t="s">
        <v>64</v>
      </c>
      <c r="I167" s="68" t="s">
        <v>66</v>
      </c>
      <c r="J167" s="68" t="s">
        <v>65</v>
      </c>
      <c r="K167" s="70">
        <v>0</v>
      </c>
      <c r="L167" s="70">
        <v>0</v>
      </c>
      <c r="M167" s="70">
        <v>0</v>
      </c>
      <c r="N167" s="70" t="s">
        <v>65</v>
      </c>
      <c r="O167" s="70">
        <v>0</v>
      </c>
      <c r="P167" s="70" t="s">
        <v>68</v>
      </c>
      <c r="Q167" t="s">
        <v>68</v>
      </c>
    </row>
    <row r="168" spans="2:17" ht="25.5" customHeight="1" x14ac:dyDescent="0.3">
      <c r="B168" s="66" t="s">
        <v>415</v>
      </c>
      <c r="C168" s="67" t="s">
        <v>416</v>
      </c>
      <c r="D168" s="68" t="s">
        <v>65</v>
      </c>
      <c r="E168" s="68" t="s">
        <v>64</v>
      </c>
      <c r="F168" s="69">
        <v>2598889820101</v>
      </c>
      <c r="G168" s="68" t="s">
        <v>64</v>
      </c>
      <c r="H168" s="68" t="s">
        <v>64</v>
      </c>
      <c r="I168" s="68" t="s">
        <v>65</v>
      </c>
      <c r="J168" s="68" t="s">
        <v>66</v>
      </c>
      <c r="K168" s="70">
        <v>0</v>
      </c>
      <c r="L168" s="70">
        <v>0</v>
      </c>
      <c r="M168" s="70">
        <v>0</v>
      </c>
      <c r="N168" s="70" t="s">
        <v>65</v>
      </c>
      <c r="O168" s="70">
        <v>0</v>
      </c>
      <c r="P168" s="70" t="s">
        <v>68</v>
      </c>
      <c r="Q168" t="s">
        <v>68</v>
      </c>
    </row>
    <row r="169" spans="2:17" ht="25.5" customHeight="1" x14ac:dyDescent="0.3">
      <c r="B169" s="66" t="s">
        <v>1417</v>
      </c>
      <c r="C169" s="67" t="s">
        <v>204</v>
      </c>
      <c r="D169" s="68" t="s">
        <v>64</v>
      </c>
      <c r="E169" s="68" t="s">
        <v>65</v>
      </c>
      <c r="F169" s="69" t="s">
        <v>1402</v>
      </c>
      <c r="G169" s="68" t="s">
        <v>65</v>
      </c>
      <c r="H169" s="68" t="s">
        <v>64</v>
      </c>
      <c r="I169" s="68" t="s">
        <v>66</v>
      </c>
      <c r="J169" s="68" t="s">
        <v>66</v>
      </c>
      <c r="K169" s="70">
        <v>0</v>
      </c>
      <c r="L169" s="70">
        <v>0</v>
      </c>
      <c r="M169" s="70">
        <v>0</v>
      </c>
      <c r="N169" s="70" t="s">
        <v>65</v>
      </c>
      <c r="O169" s="70">
        <v>0</v>
      </c>
      <c r="P169" s="70" t="s">
        <v>68</v>
      </c>
      <c r="Q169" t="s">
        <v>68</v>
      </c>
    </row>
    <row r="170" spans="2:17" ht="25.5" customHeight="1" x14ac:dyDescent="0.3">
      <c r="B170" s="66" t="s">
        <v>417</v>
      </c>
      <c r="C170" s="67" t="s">
        <v>116</v>
      </c>
      <c r="D170" s="68" t="s">
        <v>65</v>
      </c>
      <c r="E170" s="68" t="s">
        <v>64</v>
      </c>
      <c r="F170" s="69">
        <v>2435182850611</v>
      </c>
      <c r="G170" s="68" t="s">
        <v>64</v>
      </c>
      <c r="H170" s="68" t="s">
        <v>64</v>
      </c>
      <c r="I170" s="68" t="s">
        <v>66</v>
      </c>
      <c r="J170" s="68" t="s">
        <v>65</v>
      </c>
      <c r="K170" s="70">
        <v>0</v>
      </c>
      <c r="L170" s="70">
        <v>0</v>
      </c>
      <c r="M170" s="70">
        <v>0</v>
      </c>
      <c r="N170" s="70" t="s">
        <v>65</v>
      </c>
      <c r="O170" s="70">
        <v>0</v>
      </c>
      <c r="P170" s="70" t="s">
        <v>68</v>
      </c>
      <c r="Q170" t="s">
        <v>68</v>
      </c>
    </row>
    <row r="171" spans="2:17" ht="25.5" customHeight="1" x14ac:dyDescent="0.3">
      <c r="B171" s="66" t="s">
        <v>407</v>
      </c>
      <c r="C171" s="67" t="s">
        <v>408</v>
      </c>
      <c r="D171" s="68" t="s">
        <v>65</v>
      </c>
      <c r="E171" s="68" t="s">
        <v>64</v>
      </c>
      <c r="F171" s="69">
        <v>2273453980101</v>
      </c>
      <c r="G171" s="68" t="s">
        <v>64</v>
      </c>
      <c r="H171" s="68" t="s">
        <v>64</v>
      </c>
      <c r="I171" s="68" t="s">
        <v>65</v>
      </c>
      <c r="J171" s="68" t="s">
        <v>66</v>
      </c>
      <c r="K171" s="70">
        <v>0</v>
      </c>
      <c r="L171" s="70">
        <v>0</v>
      </c>
      <c r="M171" s="70">
        <v>0</v>
      </c>
      <c r="N171" s="70" t="s">
        <v>65</v>
      </c>
      <c r="O171" s="70">
        <v>0</v>
      </c>
      <c r="P171" s="70" t="s">
        <v>68</v>
      </c>
      <c r="Q171" t="s">
        <v>68</v>
      </c>
    </row>
    <row r="172" spans="2:17" ht="25.5" customHeight="1" x14ac:dyDescent="0.3">
      <c r="B172" s="66" t="s">
        <v>201</v>
      </c>
      <c r="C172" s="67" t="s">
        <v>202</v>
      </c>
      <c r="D172" s="68" t="s">
        <v>64</v>
      </c>
      <c r="E172" s="68" t="s">
        <v>65</v>
      </c>
      <c r="F172" s="69">
        <v>2976826951420</v>
      </c>
      <c r="G172" s="68" t="s">
        <v>64</v>
      </c>
      <c r="H172" s="68" t="s">
        <v>65</v>
      </c>
      <c r="I172" s="68" t="s">
        <v>66</v>
      </c>
      <c r="J172" s="68" t="s">
        <v>66</v>
      </c>
      <c r="K172" s="70" t="s">
        <v>65</v>
      </c>
      <c r="L172" s="70">
        <v>0</v>
      </c>
      <c r="M172" s="70">
        <v>0</v>
      </c>
      <c r="N172" s="70">
        <v>0</v>
      </c>
      <c r="O172" s="70">
        <v>0</v>
      </c>
      <c r="P172" s="70" t="s">
        <v>68</v>
      </c>
      <c r="Q172" t="s">
        <v>68</v>
      </c>
    </row>
    <row r="173" spans="2:17" ht="25.5" customHeight="1" x14ac:dyDescent="0.3">
      <c r="B173" s="66" t="s">
        <v>418</v>
      </c>
      <c r="C173" s="67" t="s">
        <v>419</v>
      </c>
      <c r="D173" s="68" t="s">
        <v>65</v>
      </c>
      <c r="E173" s="68" t="s">
        <v>64</v>
      </c>
      <c r="F173" s="69">
        <v>2527033590509</v>
      </c>
      <c r="G173" s="68" t="s">
        <v>64</v>
      </c>
      <c r="H173" s="68" t="s">
        <v>64</v>
      </c>
      <c r="I173" s="68" t="s">
        <v>65</v>
      </c>
      <c r="J173" s="68" t="s">
        <v>66</v>
      </c>
      <c r="K173" s="70">
        <v>0</v>
      </c>
      <c r="L173" s="70">
        <v>0</v>
      </c>
      <c r="M173" s="70">
        <v>0</v>
      </c>
      <c r="N173" s="70" t="s">
        <v>65</v>
      </c>
      <c r="O173" s="70">
        <v>0</v>
      </c>
      <c r="P173" s="70" t="s">
        <v>68</v>
      </c>
      <c r="Q173" t="s">
        <v>68</v>
      </c>
    </row>
    <row r="174" spans="2:17" ht="25.5" customHeight="1" x14ac:dyDescent="0.3">
      <c r="B174" s="66" t="s">
        <v>369</v>
      </c>
      <c r="C174" s="67" t="s">
        <v>165</v>
      </c>
      <c r="D174" s="68" t="s">
        <v>64</v>
      </c>
      <c r="E174" s="68" t="s">
        <v>65</v>
      </c>
      <c r="F174" s="69">
        <v>1996275411001</v>
      </c>
      <c r="G174" s="68" t="s">
        <v>64</v>
      </c>
      <c r="H174" s="68" t="s">
        <v>64</v>
      </c>
      <c r="I174" s="68" t="s">
        <v>65</v>
      </c>
      <c r="J174" s="68" t="s">
        <v>66</v>
      </c>
      <c r="K174" s="70">
        <v>0</v>
      </c>
      <c r="L174" s="70">
        <v>0</v>
      </c>
      <c r="M174" s="70">
        <v>0</v>
      </c>
      <c r="N174" s="70" t="s">
        <v>65</v>
      </c>
      <c r="O174" s="70">
        <v>0</v>
      </c>
      <c r="P174" s="70" t="s">
        <v>68</v>
      </c>
      <c r="Q174" t="s">
        <v>68</v>
      </c>
    </row>
    <row r="175" spans="2:17" ht="25.5" customHeight="1" x14ac:dyDescent="0.3">
      <c r="B175" s="66" t="s">
        <v>420</v>
      </c>
      <c r="C175" s="67" t="s">
        <v>205</v>
      </c>
      <c r="D175" s="68" t="s">
        <v>64</v>
      </c>
      <c r="E175" s="68" t="s">
        <v>65</v>
      </c>
      <c r="F175" s="69">
        <v>1949555160101</v>
      </c>
      <c r="G175" s="68" t="s">
        <v>64</v>
      </c>
      <c r="H175" s="68" t="s">
        <v>64</v>
      </c>
      <c r="I175" s="68" t="s">
        <v>65</v>
      </c>
      <c r="J175" s="68" t="s">
        <v>66</v>
      </c>
      <c r="K175" s="70">
        <v>0</v>
      </c>
      <c r="L175" s="70">
        <v>0</v>
      </c>
      <c r="M175" s="70">
        <v>0</v>
      </c>
      <c r="N175" s="70" t="s">
        <v>65</v>
      </c>
      <c r="O175" s="70">
        <v>0</v>
      </c>
      <c r="P175" s="70" t="s">
        <v>68</v>
      </c>
      <c r="Q175" t="s">
        <v>68</v>
      </c>
    </row>
    <row r="176" spans="2:17" ht="25.5" customHeight="1" x14ac:dyDescent="0.3">
      <c r="B176" s="66" t="s">
        <v>413</v>
      </c>
      <c r="C176" s="67" t="s">
        <v>442</v>
      </c>
      <c r="D176" s="68" t="s">
        <v>65</v>
      </c>
      <c r="E176" s="68" t="s">
        <v>64</v>
      </c>
      <c r="F176" s="69" t="s">
        <v>1418</v>
      </c>
      <c r="G176" s="68" t="s">
        <v>64</v>
      </c>
      <c r="H176" s="68" t="s">
        <v>64</v>
      </c>
      <c r="I176" s="68" t="s">
        <v>66</v>
      </c>
      <c r="J176" s="68" t="s">
        <v>65</v>
      </c>
      <c r="K176" s="70">
        <v>0</v>
      </c>
      <c r="L176" s="70">
        <v>0</v>
      </c>
      <c r="M176" s="70">
        <v>0</v>
      </c>
      <c r="N176" s="70" t="s">
        <v>65</v>
      </c>
      <c r="O176" s="70">
        <v>0</v>
      </c>
      <c r="P176" s="70" t="s">
        <v>68</v>
      </c>
      <c r="Q176" t="s">
        <v>68</v>
      </c>
    </row>
    <row r="177" spans="2:17" ht="25.5" customHeight="1" x14ac:dyDescent="0.3">
      <c r="B177" s="66" t="s">
        <v>1419</v>
      </c>
      <c r="C177" s="67" t="s">
        <v>1405</v>
      </c>
      <c r="D177" s="68" t="s">
        <v>65</v>
      </c>
      <c r="E177" s="68" t="s">
        <v>64</v>
      </c>
      <c r="F177" s="69" t="s">
        <v>1402</v>
      </c>
      <c r="G177" s="68" t="s">
        <v>65</v>
      </c>
      <c r="H177" s="68" t="s">
        <v>64</v>
      </c>
      <c r="I177" s="68" t="s">
        <v>66</v>
      </c>
      <c r="J177" s="68" t="s">
        <v>66</v>
      </c>
      <c r="K177" s="70">
        <v>0</v>
      </c>
      <c r="L177" s="70">
        <v>0</v>
      </c>
      <c r="M177" s="70">
        <v>0</v>
      </c>
      <c r="N177" s="70" t="s">
        <v>65</v>
      </c>
      <c r="O177" s="70">
        <v>0</v>
      </c>
      <c r="P177" s="70" t="s">
        <v>68</v>
      </c>
      <c r="Q177" t="s">
        <v>68</v>
      </c>
    </row>
    <row r="178" spans="2:17" ht="25.5" customHeight="1" x14ac:dyDescent="0.3">
      <c r="B178" s="66" t="s">
        <v>1420</v>
      </c>
      <c r="C178" s="67" t="s">
        <v>1405</v>
      </c>
      <c r="D178" s="68" t="s">
        <v>64</v>
      </c>
      <c r="E178" s="68" t="s">
        <v>65</v>
      </c>
      <c r="F178" s="69" t="s">
        <v>1402</v>
      </c>
      <c r="G178" s="68" t="s">
        <v>65</v>
      </c>
      <c r="H178" s="68" t="s">
        <v>64</v>
      </c>
      <c r="I178" s="68" t="s">
        <v>66</v>
      </c>
      <c r="J178" s="68" t="s">
        <v>66</v>
      </c>
      <c r="K178" s="70">
        <v>0</v>
      </c>
      <c r="L178" s="70">
        <v>0</v>
      </c>
      <c r="M178" s="70">
        <v>0</v>
      </c>
      <c r="N178" s="70" t="s">
        <v>65</v>
      </c>
      <c r="O178" s="70">
        <v>0</v>
      </c>
      <c r="P178" s="70" t="s">
        <v>68</v>
      </c>
      <c r="Q178" t="s">
        <v>68</v>
      </c>
    </row>
    <row r="179" spans="2:17" ht="25.5" customHeight="1" x14ac:dyDescent="0.3">
      <c r="B179" s="66" t="s">
        <v>1421</v>
      </c>
      <c r="C179" s="67" t="s">
        <v>465</v>
      </c>
      <c r="D179" s="68" t="s">
        <v>64</v>
      </c>
      <c r="E179" s="68" t="s">
        <v>65</v>
      </c>
      <c r="F179" s="69" t="s">
        <v>1402</v>
      </c>
      <c r="G179" s="68" t="s">
        <v>65</v>
      </c>
      <c r="H179" s="68" t="s">
        <v>64</v>
      </c>
      <c r="I179" s="68" t="s">
        <v>66</v>
      </c>
      <c r="J179" s="68" t="s">
        <v>66</v>
      </c>
      <c r="K179" s="70">
        <v>0</v>
      </c>
      <c r="L179" s="70">
        <v>0</v>
      </c>
      <c r="M179" s="70">
        <v>0</v>
      </c>
      <c r="N179" s="70" t="s">
        <v>65</v>
      </c>
      <c r="O179" s="70">
        <v>0</v>
      </c>
      <c r="P179" s="70" t="s">
        <v>68</v>
      </c>
      <c r="Q179" t="s">
        <v>68</v>
      </c>
    </row>
    <row r="180" spans="2:17" ht="25.5" customHeight="1" x14ac:dyDescent="0.3">
      <c r="B180" s="66" t="s">
        <v>1422</v>
      </c>
      <c r="C180" s="67" t="s">
        <v>1423</v>
      </c>
      <c r="D180" s="68" t="s">
        <v>65</v>
      </c>
      <c r="E180" s="68" t="s">
        <v>64</v>
      </c>
      <c r="F180" s="69" t="s">
        <v>1402</v>
      </c>
      <c r="G180" s="68" t="s">
        <v>65</v>
      </c>
      <c r="H180" s="68" t="s">
        <v>64</v>
      </c>
      <c r="I180" s="68" t="s">
        <v>66</v>
      </c>
      <c r="J180" s="68" t="s">
        <v>66</v>
      </c>
      <c r="K180" s="70">
        <v>0</v>
      </c>
      <c r="L180" s="70">
        <v>0</v>
      </c>
      <c r="M180" s="70">
        <v>0</v>
      </c>
      <c r="N180" s="70" t="s">
        <v>65</v>
      </c>
      <c r="O180" s="70">
        <v>0</v>
      </c>
      <c r="P180" s="70" t="s">
        <v>68</v>
      </c>
      <c r="Q180" t="s">
        <v>68</v>
      </c>
    </row>
    <row r="181" spans="2:17" ht="25.5" customHeight="1" x14ac:dyDescent="0.3">
      <c r="B181" s="66" t="s">
        <v>367</v>
      </c>
      <c r="C181" s="67" t="s">
        <v>502</v>
      </c>
      <c r="D181" s="68" t="s">
        <v>65</v>
      </c>
      <c r="E181" s="68" t="s">
        <v>64</v>
      </c>
      <c r="F181" s="69" t="s">
        <v>1402</v>
      </c>
      <c r="G181" s="68" t="s">
        <v>65</v>
      </c>
      <c r="H181" s="68" t="s">
        <v>64</v>
      </c>
      <c r="I181" s="68" t="s">
        <v>66</v>
      </c>
      <c r="J181" s="68" t="s">
        <v>66</v>
      </c>
      <c r="K181" s="70">
        <v>0</v>
      </c>
      <c r="L181" s="70">
        <v>0</v>
      </c>
      <c r="M181" s="70">
        <v>0</v>
      </c>
      <c r="N181" s="70" t="s">
        <v>65</v>
      </c>
      <c r="O181" s="70">
        <v>0</v>
      </c>
      <c r="P181" s="70" t="s">
        <v>68</v>
      </c>
      <c r="Q181" t="s">
        <v>68</v>
      </c>
    </row>
    <row r="182" spans="2:17" ht="25.5" customHeight="1" x14ac:dyDescent="0.3">
      <c r="B182" s="66" t="s">
        <v>499</v>
      </c>
      <c r="C182" s="67" t="s">
        <v>1423</v>
      </c>
      <c r="D182" s="68" t="s">
        <v>65</v>
      </c>
      <c r="E182" s="68" t="s">
        <v>64</v>
      </c>
      <c r="F182" s="69" t="s">
        <v>1402</v>
      </c>
      <c r="G182" s="68" t="s">
        <v>65</v>
      </c>
      <c r="H182" s="68" t="s">
        <v>64</v>
      </c>
      <c r="I182" s="68" t="s">
        <v>66</v>
      </c>
      <c r="J182" s="68" t="s">
        <v>66</v>
      </c>
      <c r="K182" s="70">
        <v>0</v>
      </c>
      <c r="L182" s="70">
        <v>0</v>
      </c>
      <c r="M182" s="70">
        <v>0</v>
      </c>
      <c r="N182" s="70" t="s">
        <v>65</v>
      </c>
      <c r="O182" s="70">
        <v>0</v>
      </c>
      <c r="P182" s="70" t="s">
        <v>68</v>
      </c>
      <c r="Q182" t="s">
        <v>68</v>
      </c>
    </row>
    <row r="183" spans="2:17" ht="25.5" customHeight="1" x14ac:dyDescent="0.3">
      <c r="B183" s="66" t="s">
        <v>421</v>
      </c>
      <c r="C183" s="67" t="s">
        <v>204</v>
      </c>
      <c r="D183" s="68" t="s">
        <v>65</v>
      </c>
      <c r="E183" s="68" t="s">
        <v>64</v>
      </c>
      <c r="F183" s="69">
        <v>2226173061015</v>
      </c>
      <c r="G183" s="68" t="s">
        <v>64</v>
      </c>
      <c r="H183" s="68" t="s">
        <v>65</v>
      </c>
      <c r="I183" s="68" t="s">
        <v>66</v>
      </c>
      <c r="J183" s="68" t="s">
        <v>66</v>
      </c>
      <c r="K183" s="70">
        <v>0</v>
      </c>
      <c r="L183" s="70">
        <v>0</v>
      </c>
      <c r="M183" s="70">
        <v>0</v>
      </c>
      <c r="N183" s="70" t="s">
        <v>65</v>
      </c>
      <c r="O183" s="70">
        <v>0</v>
      </c>
      <c r="P183" s="70" t="s">
        <v>68</v>
      </c>
      <c r="Q183" t="s">
        <v>68</v>
      </c>
    </row>
    <row r="184" spans="2:17" ht="25.5" customHeight="1" x14ac:dyDescent="0.3">
      <c r="B184" s="66" t="s">
        <v>413</v>
      </c>
      <c r="C184" s="67" t="s">
        <v>422</v>
      </c>
      <c r="D184" s="68" t="s">
        <v>65</v>
      </c>
      <c r="E184" s="68" t="s">
        <v>64</v>
      </c>
      <c r="F184" s="69">
        <v>1732630380101</v>
      </c>
      <c r="G184" s="68" t="s">
        <v>64</v>
      </c>
      <c r="H184" s="68" t="s">
        <v>64</v>
      </c>
      <c r="I184" s="68" t="s">
        <v>65</v>
      </c>
      <c r="J184" s="68" t="s">
        <v>66</v>
      </c>
      <c r="K184" s="70">
        <v>0</v>
      </c>
      <c r="L184" s="70">
        <v>0</v>
      </c>
      <c r="M184" s="70">
        <v>0</v>
      </c>
      <c r="N184" s="70" t="s">
        <v>65</v>
      </c>
      <c r="O184" s="70">
        <v>0</v>
      </c>
      <c r="P184" s="70" t="s">
        <v>68</v>
      </c>
      <c r="Q184" t="s">
        <v>68</v>
      </c>
    </row>
    <row r="185" spans="2:17" ht="25.5" customHeight="1" x14ac:dyDescent="0.3">
      <c r="B185" s="66" t="s">
        <v>423</v>
      </c>
      <c r="C185" s="67" t="s">
        <v>424</v>
      </c>
      <c r="D185" s="68" t="s">
        <v>65</v>
      </c>
      <c r="E185" s="68" t="s">
        <v>64</v>
      </c>
      <c r="F185" s="69">
        <v>1007176880101</v>
      </c>
      <c r="G185" s="68" t="s">
        <v>64</v>
      </c>
      <c r="H185" s="68" t="s">
        <v>65</v>
      </c>
      <c r="I185" s="68" t="s">
        <v>66</v>
      </c>
      <c r="J185" s="68" t="s">
        <v>66</v>
      </c>
      <c r="K185" s="70">
        <v>0</v>
      </c>
      <c r="L185" s="70">
        <v>0</v>
      </c>
      <c r="M185" s="70">
        <v>0</v>
      </c>
      <c r="N185" s="70" t="s">
        <v>65</v>
      </c>
      <c r="O185" s="70">
        <v>0</v>
      </c>
      <c r="P185" s="70" t="s">
        <v>68</v>
      </c>
      <c r="Q185" t="s">
        <v>68</v>
      </c>
    </row>
    <row r="186" spans="2:17" ht="25.5" customHeight="1" x14ac:dyDescent="0.3">
      <c r="B186" s="66" t="s">
        <v>425</v>
      </c>
      <c r="C186" s="67" t="s">
        <v>426</v>
      </c>
      <c r="D186" s="68" t="s">
        <v>65</v>
      </c>
      <c r="E186" s="68" t="s">
        <v>64</v>
      </c>
      <c r="F186" s="69">
        <v>2184266901601</v>
      </c>
      <c r="G186" s="68" t="s">
        <v>64</v>
      </c>
      <c r="H186" s="68" t="s">
        <v>64</v>
      </c>
      <c r="I186" s="68" t="s">
        <v>66</v>
      </c>
      <c r="J186" s="68" t="s">
        <v>65</v>
      </c>
      <c r="K186" s="70" t="s">
        <v>65</v>
      </c>
      <c r="L186" s="70">
        <v>0</v>
      </c>
      <c r="M186" s="70">
        <v>0</v>
      </c>
      <c r="N186" s="70">
        <v>0</v>
      </c>
      <c r="O186" s="70">
        <v>0</v>
      </c>
      <c r="P186" s="70" t="s">
        <v>68</v>
      </c>
      <c r="Q186" t="s">
        <v>68</v>
      </c>
    </row>
    <row r="187" spans="2:17" ht="25.5" customHeight="1" x14ac:dyDescent="0.3">
      <c r="B187" s="66" t="s">
        <v>407</v>
      </c>
      <c r="C187" s="67" t="s">
        <v>408</v>
      </c>
      <c r="D187" s="68" t="s">
        <v>65</v>
      </c>
      <c r="E187" s="68" t="s">
        <v>64</v>
      </c>
      <c r="F187" s="69">
        <v>2273453980101</v>
      </c>
      <c r="G187" s="68" t="s">
        <v>64</v>
      </c>
      <c r="H187" s="68" t="s">
        <v>64</v>
      </c>
      <c r="I187" s="68" t="s">
        <v>65</v>
      </c>
      <c r="J187" s="68" t="s">
        <v>66</v>
      </c>
      <c r="K187" s="70">
        <v>0</v>
      </c>
      <c r="L187" s="70">
        <v>0</v>
      </c>
      <c r="M187" s="70">
        <v>0</v>
      </c>
      <c r="N187" s="70" t="s">
        <v>65</v>
      </c>
      <c r="O187" s="70">
        <v>0</v>
      </c>
      <c r="P187" s="70" t="s">
        <v>68</v>
      </c>
      <c r="Q187" t="s">
        <v>68</v>
      </c>
    </row>
    <row r="188" spans="2:17" ht="25.5" customHeight="1" x14ac:dyDescent="0.3">
      <c r="B188" s="66" t="s">
        <v>121</v>
      </c>
      <c r="C188" s="67" t="s">
        <v>299</v>
      </c>
      <c r="D188" s="68" t="s">
        <v>64</v>
      </c>
      <c r="E188" s="68" t="s">
        <v>65</v>
      </c>
      <c r="F188" s="69" t="s">
        <v>1402</v>
      </c>
      <c r="G188" s="68" t="s">
        <v>64</v>
      </c>
      <c r="H188" s="68" t="s">
        <v>64</v>
      </c>
      <c r="I188" s="68" t="s">
        <v>66</v>
      </c>
      <c r="J188" s="68" t="s">
        <v>65</v>
      </c>
      <c r="K188" s="70">
        <v>0</v>
      </c>
      <c r="L188" s="70">
        <v>0</v>
      </c>
      <c r="M188" s="70">
        <v>0</v>
      </c>
      <c r="N188" s="70" t="s">
        <v>65</v>
      </c>
      <c r="O188" s="70">
        <v>0</v>
      </c>
      <c r="P188" s="70" t="s">
        <v>68</v>
      </c>
      <c r="Q188" t="s">
        <v>68</v>
      </c>
    </row>
    <row r="189" spans="2:17" ht="25.5" customHeight="1" x14ac:dyDescent="0.3">
      <c r="B189" s="66" t="s">
        <v>1424</v>
      </c>
      <c r="C189" s="67" t="s">
        <v>299</v>
      </c>
      <c r="D189" s="68" t="s">
        <v>64</v>
      </c>
      <c r="E189" s="68" t="s">
        <v>65</v>
      </c>
      <c r="F189" s="69" t="s">
        <v>1402</v>
      </c>
      <c r="G189" s="68" t="s">
        <v>65</v>
      </c>
      <c r="H189" s="68" t="s">
        <v>64</v>
      </c>
      <c r="I189" s="68" t="s">
        <v>66</v>
      </c>
      <c r="J189" s="68" t="s">
        <v>66</v>
      </c>
      <c r="K189" s="70">
        <v>0</v>
      </c>
      <c r="L189" s="70">
        <v>0</v>
      </c>
      <c r="M189" s="70">
        <v>0</v>
      </c>
      <c r="N189" s="70" t="s">
        <v>65</v>
      </c>
      <c r="O189" s="70">
        <v>0</v>
      </c>
      <c r="P189" s="70" t="s">
        <v>68</v>
      </c>
      <c r="Q189" t="s">
        <v>68</v>
      </c>
    </row>
    <row r="190" spans="2:17" ht="25.5" customHeight="1" x14ac:dyDescent="0.3">
      <c r="B190" s="66" t="s">
        <v>421</v>
      </c>
      <c r="C190" s="67" t="s">
        <v>204</v>
      </c>
      <c r="D190" s="68" t="s">
        <v>65</v>
      </c>
      <c r="E190" s="68" t="s">
        <v>64</v>
      </c>
      <c r="F190" s="69">
        <v>2226173061015</v>
      </c>
      <c r="G190" s="68" t="s">
        <v>64</v>
      </c>
      <c r="H190" s="68" t="s">
        <v>65</v>
      </c>
      <c r="I190" s="68" t="s">
        <v>66</v>
      </c>
      <c r="J190" s="68" t="s">
        <v>66</v>
      </c>
      <c r="K190" s="70">
        <v>0</v>
      </c>
      <c r="L190" s="70">
        <v>0</v>
      </c>
      <c r="M190" s="70">
        <v>0</v>
      </c>
      <c r="N190" s="70" t="s">
        <v>65</v>
      </c>
      <c r="O190" s="70">
        <v>0</v>
      </c>
      <c r="P190" s="70" t="s">
        <v>68</v>
      </c>
      <c r="Q190" t="s">
        <v>68</v>
      </c>
    </row>
    <row r="191" spans="2:17" ht="25.5" customHeight="1" x14ac:dyDescent="0.3">
      <c r="B191" s="66" t="s">
        <v>413</v>
      </c>
      <c r="C191" s="67" t="s">
        <v>422</v>
      </c>
      <c r="D191" s="68" t="s">
        <v>65</v>
      </c>
      <c r="E191" s="68" t="s">
        <v>64</v>
      </c>
      <c r="F191" s="69">
        <v>1732630380101</v>
      </c>
      <c r="G191" s="68" t="s">
        <v>64</v>
      </c>
      <c r="H191" s="68" t="s">
        <v>64</v>
      </c>
      <c r="I191" s="68" t="s">
        <v>65</v>
      </c>
      <c r="J191" s="68" t="s">
        <v>66</v>
      </c>
      <c r="K191" s="70">
        <v>0</v>
      </c>
      <c r="L191" s="70">
        <v>0</v>
      </c>
      <c r="M191" s="70">
        <v>0</v>
      </c>
      <c r="N191" s="70" t="s">
        <v>65</v>
      </c>
      <c r="O191" s="70">
        <v>0</v>
      </c>
      <c r="P191" s="70" t="s">
        <v>68</v>
      </c>
      <c r="Q191" t="s">
        <v>68</v>
      </c>
    </row>
    <row r="192" spans="2:17" ht="25.5" customHeight="1" x14ac:dyDescent="0.3">
      <c r="B192" s="66" t="s">
        <v>423</v>
      </c>
      <c r="C192" s="67" t="s">
        <v>424</v>
      </c>
      <c r="D192" s="68" t="s">
        <v>65</v>
      </c>
      <c r="E192" s="68" t="s">
        <v>64</v>
      </c>
      <c r="F192" s="69">
        <v>1007176880101</v>
      </c>
      <c r="G192" s="68" t="s">
        <v>64</v>
      </c>
      <c r="H192" s="68" t="s">
        <v>65</v>
      </c>
      <c r="I192" s="68" t="s">
        <v>66</v>
      </c>
      <c r="J192" s="68" t="s">
        <v>66</v>
      </c>
      <c r="K192" s="70">
        <v>0</v>
      </c>
      <c r="L192" s="70">
        <v>0</v>
      </c>
      <c r="M192" s="70">
        <v>0</v>
      </c>
      <c r="N192" s="70" t="s">
        <v>65</v>
      </c>
      <c r="O192" s="70">
        <v>0</v>
      </c>
      <c r="P192" s="70" t="s">
        <v>68</v>
      </c>
      <c r="Q192" t="s">
        <v>68</v>
      </c>
    </row>
    <row r="193" spans="2:17" ht="25.5" customHeight="1" x14ac:dyDescent="0.3">
      <c r="B193" s="66" t="s">
        <v>425</v>
      </c>
      <c r="C193" s="67" t="s">
        <v>426</v>
      </c>
      <c r="D193" s="68" t="s">
        <v>65</v>
      </c>
      <c r="E193" s="68" t="s">
        <v>64</v>
      </c>
      <c r="F193" s="69">
        <v>2184266901601</v>
      </c>
      <c r="G193" s="68" t="s">
        <v>64</v>
      </c>
      <c r="H193" s="68" t="s">
        <v>64</v>
      </c>
      <c r="I193" s="68" t="s">
        <v>66</v>
      </c>
      <c r="J193" s="68" t="s">
        <v>65</v>
      </c>
      <c r="K193" s="70" t="s">
        <v>65</v>
      </c>
      <c r="L193" s="70">
        <v>0</v>
      </c>
      <c r="M193" s="70">
        <v>0</v>
      </c>
      <c r="N193" s="70">
        <v>0</v>
      </c>
      <c r="O193" s="70">
        <v>0</v>
      </c>
      <c r="P193" s="70" t="s">
        <v>68</v>
      </c>
      <c r="Q193" t="s">
        <v>68</v>
      </c>
    </row>
    <row r="194" spans="2:17" ht="25.5" customHeight="1" x14ac:dyDescent="0.3">
      <c r="B194" s="66" t="s">
        <v>407</v>
      </c>
      <c r="C194" s="67" t="s">
        <v>408</v>
      </c>
      <c r="D194" s="68" t="s">
        <v>65</v>
      </c>
      <c r="E194" s="68" t="s">
        <v>64</v>
      </c>
      <c r="F194" s="69">
        <v>2273453980101</v>
      </c>
      <c r="G194" s="68" t="s">
        <v>64</v>
      </c>
      <c r="H194" s="68" t="s">
        <v>64</v>
      </c>
      <c r="I194" s="68" t="s">
        <v>65</v>
      </c>
      <c r="J194" s="68" t="s">
        <v>66</v>
      </c>
      <c r="K194" s="70">
        <v>0</v>
      </c>
      <c r="L194" s="70">
        <v>0</v>
      </c>
      <c r="M194" s="70">
        <v>0</v>
      </c>
      <c r="N194" s="70" t="s">
        <v>65</v>
      </c>
      <c r="O194" s="70">
        <v>0</v>
      </c>
      <c r="P194" s="70" t="s">
        <v>68</v>
      </c>
      <c r="Q194" t="s">
        <v>68</v>
      </c>
    </row>
    <row r="195" spans="2:17" ht="25.5" customHeight="1" x14ac:dyDescent="0.3">
      <c r="B195" s="66" t="s">
        <v>121</v>
      </c>
      <c r="C195" s="67" t="s">
        <v>299</v>
      </c>
      <c r="D195" s="68" t="s">
        <v>64</v>
      </c>
      <c r="E195" s="68" t="s">
        <v>65</v>
      </c>
      <c r="F195" s="69" t="s">
        <v>1402</v>
      </c>
      <c r="G195" s="68" t="s">
        <v>64</v>
      </c>
      <c r="H195" s="68" t="s">
        <v>64</v>
      </c>
      <c r="I195" s="68" t="s">
        <v>66</v>
      </c>
      <c r="J195" s="68" t="s">
        <v>65</v>
      </c>
      <c r="K195" s="70">
        <v>0</v>
      </c>
      <c r="L195" s="70">
        <v>0</v>
      </c>
      <c r="M195" s="70">
        <v>0</v>
      </c>
      <c r="N195" s="70" t="s">
        <v>65</v>
      </c>
      <c r="O195" s="70">
        <v>0</v>
      </c>
      <c r="P195" s="70" t="s">
        <v>68</v>
      </c>
      <c r="Q195" t="s">
        <v>68</v>
      </c>
    </row>
    <row r="196" spans="2:17" ht="25.5" customHeight="1" x14ac:dyDescent="0.3">
      <c r="B196" s="66" t="s">
        <v>1424</v>
      </c>
      <c r="C196" s="67" t="s">
        <v>299</v>
      </c>
      <c r="D196" s="68" t="s">
        <v>64</v>
      </c>
      <c r="E196" s="68" t="s">
        <v>65</v>
      </c>
      <c r="F196" s="69" t="s">
        <v>1402</v>
      </c>
      <c r="G196" s="68" t="s">
        <v>65</v>
      </c>
      <c r="H196" s="68" t="s">
        <v>64</v>
      </c>
      <c r="I196" s="68" t="s">
        <v>66</v>
      </c>
      <c r="J196" s="68" t="s">
        <v>66</v>
      </c>
      <c r="K196" s="70">
        <v>0</v>
      </c>
      <c r="L196" s="70">
        <v>0</v>
      </c>
      <c r="M196" s="70">
        <v>0</v>
      </c>
      <c r="N196" s="70" t="s">
        <v>65</v>
      </c>
      <c r="O196" s="70">
        <v>0</v>
      </c>
      <c r="P196" s="70" t="s">
        <v>68</v>
      </c>
      <c r="Q196" t="s">
        <v>68</v>
      </c>
    </row>
    <row r="197" spans="2:17" ht="25.5" customHeight="1" x14ac:dyDescent="0.3">
      <c r="B197" s="66" t="s">
        <v>427</v>
      </c>
      <c r="C197" s="67" t="s">
        <v>428</v>
      </c>
      <c r="D197" s="68" t="s">
        <v>64</v>
      </c>
      <c r="E197" s="68" t="s">
        <v>65</v>
      </c>
      <c r="F197" s="69">
        <v>2204932350101</v>
      </c>
      <c r="G197" s="68" t="s">
        <v>64</v>
      </c>
      <c r="H197" s="68" t="s">
        <v>64</v>
      </c>
      <c r="I197" s="68" t="s">
        <v>65</v>
      </c>
      <c r="J197" s="68" t="s">
        <v>66</v>
      </c>
      <c r="K197" s="70">
        <v>0</v>
      </c>
      <c r="L197" s="70">
        <v>0</v>
      </c>
      <c r="M197" s="70">
        <v>0</v>
      </c>
      <c r="N197" s="70" t="s">
        <v>65</v>
      </c>
      <c r="O197" s="70">
        <v>0</v>
      </c>
      <c r="P197" s="70" t="s">
        <v>68</v>
      </c>
      <c r="Q197" t="s">
        <v>68</v>
      </c>
    </row>
    <row r="198" spans="2:17" ht="25.5" customHeight="1" x14ac:dyDescent="0.3">
      <c r="B198" s="66" t="s">
        <v>429</v>
      </c>
      <c r="C198" s="67" t="s">
        <v>430</v>
      </c>
      <c r="D198" s="68" t="s">
        <v>65</v>
      </c>
      <c r="E198" s="68" t="s">
        <v>64</v>
      </c>
      <c r="F198" s="69">
        <v>2634358220101</v>
      </c>
      <c r="G198" s="68" t="s">
        <v>64</v>
      </c>
      <c r="H198" s="68" t="s">
        <v>65</v>
      </c>
      <c r="I198" s="68" t="s">
        <v>66</v>
      </c>
      <c r="J198" s="68" t="s">
        <v>66</v>
      </c>
      <c r="K198" s="70">
        <v>0</v>
      </c>
      <c r="L198" s="70">
        <v>0</v>
      </c>
      <c r="M198" s="70">
        <v>0</v>
      </c>
      <c r="N198" s="70" t="s">
        <v>65</v>
      </c>
      <c r="O198" s="70">
        <v>0</v>
      </c>
      <c r="P198" s="70" t="s">
        <v>68</v>
      </c>
      <c r="Q198" t="s">
        <v>68</v>
      </c>
    </row>
    <row r="199" spans="2:17" ht="25.5" customHeight="1" x14ac:dyDescent="0.3">
      <c r="B199" s="66" t="s">
        <v>194</v>
      </c>
      <c r="C199" s="67" t="s">
        <v>431</v>
      </c>
      <c r="D199" s="68" t="s">
        <v>64</v>
      </c>
      <c r="E199" s="68" t="s">
        <v>65</v>
      </c>
      <c r="F199" s="69">
        <v>2234018031601</v>
      </c>
      <c r="G199" s="68" t="s">
        <v>64</v>
      </c>
      <c r="H199" s="68" t="s">
        <v>64</v>
      </c>
      <c r="I199" s="68" t="s">
        <v>65</v>
      </c>
      <c r="J199" s="68" t="s">
        <v>66</v>
      </c>
      <c r="K199" s="70">
        <v>0</v>
      </c>
      <c r="L199" s="70">
        <v>0</v>
      </c>
      <c r="M199" s="70">
        <v>0</v>
      </c>
      <c r="N199" s="70" t="s">
        <v>65</v>
      </c>
      <c r="O199" s="70">
        <v>0</v>
      </c>
      <c r="P199" s="70" t="s">
        <v>68</v>
      </c>
      <c r="Q199" t="s">
        <v>68</v>
      </c>
    </row>
    <row r="200" spans="2:17" ht="25.5" customHeight="1" x14ac:dyDescent="0.3">
      <c r="B200" s="66" t="s">
        <v>154</v>
      </c>
      <c r="C200" s="67" t="s">
        <v>432</v>
      </c>
      <c r="D200" s="68" t="s">
        <v>64</v>
      </c>
      <c r="E200" s="68" t="s">
        <v>65</v>
      </c>
      <c r="F200" s="69">
        <v>2575172780101</v>
      </c>
      <c r="G200" s="68" t="s">
        <v>64</v>
      </c>
      <c r="H200" s="68" t="s">
        <v>65</v>
      </c>
      <c r="I200" s="68" t="s">
        <v>66</v>
      </c>
      <c r="J200" s="68" t="s">
        <v>66</v>
      </c>
      <c r="K200" s="70">
        <v>0</v>
      </c>
      <c r="L200" s="70">
        <v>0</v>
      </c>
      <c r="M200" s="70">
        <v>0</v>
      </c>
      <c r="N200" s="70" t="s">
        <v>65</v>
      </c>
      <c r="O200" s="70">
        <v>0</v>
      </c>
      <c r="P200" s="70" t="s">
        <v>68</v>
      </c>
      <c r="Q200" t="s">
        <v>68</v>
      </c>
    </row>
    <row r="201" spans="2:17" ht="25.5" customHeight="1" x14ac:dyDescent="0.3">
      <c r="B201" s="66" t="s">
        <v>369</v>
      </c>
      <c r="C201" s="67" t="s">
        <v>433</v>
      </c>
      <c r="D201" s="68" t="s">
        <v>64</v>
      </c>
      <c r="E201" s="68" t="s">
        <v>65</v>
      </c>
      <c r="F201" s="69">
        <v>2236818491705</v>
      </c>
      <c r="G201" s="68" t="s">
        <v>64</v>
      </c>
      <c r="H201" s="68" t="s">
        <v>65</v>
      </c>
      <c r="I201" s="68" t="s">
        <v>66</v>
      </c>
      <c r="J201" s="68" t="s">
        <v>66</v>
      </c>
      <c r="K201" s="70">
        <v>0</v>
      </c>
      <c r="L201" s="70">
        <v>0</v>
      </c>
      <c r="M201" s="70">
        <v>0</v>
      </c>
      <c r="N201" s="70" t="s">
        <v>65</v>
      </c>
      <c r="O201" s="70">
        <v>0</v>
      </c>
      <c r="P201" s="70" t="s">
        <v>68</v>
      </c>
      <c r="Q201" t="s">
        <v>68</v>
      </c>
    </row>
    <row r="202" spans="2:17" ht="25.5" customHeight="1" x14ac:dyDescent="0.3">
      <c r="B202" s="66" t="s">
        <v>434</v>
      </c>
      <c r="C202" s="67" t="s">
        <v>435</v>
      </c>
      <c r="D202" s="68" t="s">
        <v>64</v>
      </c>
      <c r="E202" s="68" t="s">
        <v>65</v>
      </c>
      <c r="F202" s="69">
        <v>2429530930101</v>
      </c>
      <c r="G202" s="68" t="s">
        <v>64</v>
      </c>
      <c r="H202" s="68" t="s">
        <v>64</v>
      </c>
      <c r="I202" s="68" t="s">
        <v>65</v>
      </c>
      <c r="J202" s="68" t="s">
        <v>66</v>
      </c>
      <c r="K202" s="70">
        <v>0</v>
      </c>
      <c r="L202" s="70">
        <v>0</v>
      </c>
      <c r="M202" s="70">
        <v>0</v>
      </c>
      <c r="N202" s="70" t="s">
        <v>65</v>
      </c>
      <c r="O202" s="70">
        <v>0</v>
      </c>
      <c r="P202" s="70" t="s">
        <v>68</v>
      </c>
      <c r="Q202" t="s">
        <v>68</v>
      </c>
    </row>
    <row r="203" spans="2:17" ht="25.5" customHeight="1" x14ac:dyDescent="0.3">
      <c r="B203" s="66" t="s">
        <v>177</v>
      </c>
      <c r="C203" s="67" t="s">
        <v>1425</v>
      </c>
      <c r="D203" s="68" t="s">
        <v>64</v>
      </c>
      <c r="E203" s="68" t="s">
        <v>65</v>
      </c>
      <c r="F203" s="69" t="s">
        <v>1402</v>
      </c>
      <c r="G203" s="68" t="s">
        <v>64</v>
      </c>
      <c r="H203" s="68" t="s">
        <v>65</v>
      </c>
      <c r="I203" s="68" t="s">
        <v>66</v>
      </c>
      <c r="J203" s="68" t="s">
        <v>66</v>
      </c>
      <c r="K203" s="70">
        <v>0</v>
      </c>
      <c r="L203" s="70">
        <v>0</v>
      </c>
      <c r="M203" s="70">
        <v>0</v>
      </c>
      <c r="N203" s="70" t="s">
        <v>65</v>
      </c>
      <c r="O203" s="70">
        <v>0</v>
      </c>
      <c r="P203" s="70" t="s">
        <v>68</v>
      </c>
      <c r="Q203" t="s">
        <v>68</v>
      </c>
    </row>
    <row r="204" spans="2:17" ht="25.5" customHeight="1" x14ac:dyDescent="0.3">
      <c r="B204" s="66" t="s">
        <v>436</v>
      </c>
      <c r="C204" s="67" t="s">
        <v>437</v>
      </c>
      <c r="D204" s="68" t="s">
        <v>65</v>
      </c>
      <c r="E204" s="68" t="s">
        <v>64</v>
      </c>
      <c r="F204" s="69">
        <v>1662198860101</v>
      </c>
      <c r="G204" s="68" t="s">
        <v>64</v>
      </c>
      <c r="H204" s="68" t="s">
        <v>64</v>
      </c>
      <c r="I204" s="68" t="s">
        <v>66</v>
      </c>
      <c r="J204" s="68" t="s">
        <v>65</v>
      </c>
      <c r="K204" s="70">
        <v>0</v>
      </c>
      <c r="L204" s="70">
        <v>0</v>
      </c>
      <c r="M204" s="70">
        <v>0</v>
      </c>
      <c r="N204" s="70" t="s">
        <v>65</v>
      </c>
      <c r="O204" s="70">
        <v>0</v>
      </c>
      <c r="P204" s="70" t="s">
        <v>68</v>
      </c>
      <c r="Q204" t="s">
        <v>68</v>
      </c>
    </row>
    <row r="205" spans="2:17" ht="25.5" customHeight="1" x14ac:dyDescent="0.3">
      <c r="B205" s="66" t="s">
        <v>1426</v>
      </c>
      <c r="C205" s="67" t="s">
        <v>1427</v>
      </c>
      <c r="D205" s="68" t="s">
        <v>65</v>
      </c>
      <c r="E205" s="68" t="s">
        <v>64</v>
      </c>
      <c r="F205" s="69" t="s">
        <v>1402</v>
      </c>
      <c r="G205" s="68" t="s">
        <v>65</v>
      </c>
      <c r="H205" s="68" t="s">
        <v>64</v>
      </c>
      <c r="I205" s="68" t="s">
        <v>66</v>
      </c>
      <c r="J205" s="68" t="s">
        <v>66</v>
      </c>
      <c r="K205" s="70">
        <v>0</v>
      </c>
      <c r="L205" s="70">
        <v>0</v>
      </c>
      <c r="M205" s="70">
        <v>0</v>
      </c>
      <c r="N205" s="70" t="s">
        <v>65</v>
      </c>
      <c r="O205" s="70">
        <v>0</v>
      </c>
      <c r="P205" s="70" t="s">
        <v>68</v>
      </c>
      <c r="Q205" t="s">
        <v>68</v>
      </c>
    </row>
    <row r="206" spans="2:17" ht="25.5" customHeight="1" x14ac:dyDescent="0.3">
      <c r="B206" s="66" t="s">
        <v>438</v>
      </c>
      <c r="C206" s="67" t="s">
        <v>439</v>
      </c>
      <c r="D206" s="68" t="s">
        <v>65</v>
      </c>
      <c r="E206" s="68" t="s">
        <v>64</v>
      </c>
      <c r="F206" s="69">
        <v>1969946830101</v>
      </c>
      <c r="G206" s="68" t="s">
        <v>64</v>
      </c>
      <c r="H206" s="68" t="s">
        <v>64</v>
      </c>
      <c r="I206" s="68" t="s">
        <v>66</v>
      </c>
      <c r="J206" s="68" t="s">
        <v>65</v>
      </c>
      <c r="K206" s="70">
        <v>0</v>
      </c>
      <c r="L206" s="70">
        <v>0</v>
      </c>
      <c r="M206" s="70">
        <v>0</v>
      </c>
      <c r="N206" s="70" t="s">
        <v>65</v>
      </c>
      <c r="O206" s="70">
        <v>0</v>
      </c>
      <c r="P206" s="70" t="s">
        <v>68</v>
      </c>
      <c r="Q206" t="s">
        <v>68</v>
      </c>
    </row>
    <row r="207" spans="2:17" ht="25.5" customHeight="1" x14ac:dyDescent="0.3">
      <c r="B207" s="66" t="s">
        <v>440</v>
      </c>
      <c r="C207" s="67" t="s">
        <v>441</v>
      </c>
      <c r="D207" s="68" t="s">
        <v>65</v>
      </c>
      <c r="E207" s="68" t="s">
        <v>64</v>
      </c>
      <c r="F207" s="69">
        <v>2528272600101</v>
      </c>
      <c r="G207" s="68" t="s">
        <v>64</v>
      </c>
      <c r="H207" s="68" t="s">
        <v>64</v>
      </c>
      <c r="I207" s="68" t="s">
        <v>65</v>
      </c>
      <c r="J207" s="68" t="s">
        <v>66</v>
      </c>
      <c r="K207" s="70">
        <v>0</v>
      </c>
      <c r="L207" s="70">
        <v>0</v>
      </c>
      <c r="M207" s="70">
        <v>0</v>
      </c>
      <c r="N207" s="70" t="s">
        <v>65</v>
      </c>
      <c r="O207" s="70">
        <v>0</v>
      </c>
      <c r="P207" s="70" t="s">
        <v>68</v>
      </c>
      <c r="Q207" t="s">
        <v>68</v>
      </c>
    </row>
    <row r="208" spans="2:17" ht="25.5" customHeight="1" x14ac:dyDescent="0.3">
      <c r="B208" s="66" t="s">
        <v>407</v>
      </c>
      <c r="C208" s="67" t="s">
        <v>442</v>
      </c>
      <c r="D208" s="68" t="s">
        <v>64</v>
      </c>
      <c r="E208" s="68" t="s">
        <v>65</v>
      </c>
      <c r="F208" s="69">
        <v>2467029902217</v>
      </c>
      <c r="G208" s="68" t="s">
        <v>64</v>
      </c>
      <c r="H208" s="68" t="s">
        <v>64</v>
      </c>
      <c r="I208" s="68" t="s">
        <v>65</v>
      </c>
      <c r="J208" s="68" t="s">
        <v>66</v>
      </c>
      <c r="K208" s="70">
        <v>0</v>
      </c>
      <c r="L208" s="70">
        <v>0</v>
      </c>
      <c r="M208" s="70">
        <v>0</v>
      </c>
      <c r="N208" s="70" t="s">
        <v>65</v>
      </c>
      <c r="O208" s="70">
        <v>0</v>
      </c>
      <c r="P208" s="70" t="s">
        <v>68</v>
      </c>
      <c r="Q208" t="s">
        <v>68</v>
      </c>
    </row>
    <row r="209" spans="2:17" ht="25.5" customHeight="1" x14ac:dyDescent="0.3">
      <c r="B209" s="66" t="s">
        <v>443</v>
      </c>
      <c r="C209" s="67" t="s">
        <v>444</v>
      </c>
      <c r="D209" s="68" t="s">
        <v>65</v>
      </c>
      <c r="E209" s="68" t="s">
        <v>64</v>
      </c>
      <c r="F209" s="69">
        <v>1783739310101</v>
      </c>
      <c r="G209" s="68" t="s">
        <v>64</v>
      </c>
      <c r="H209" s="68" t="s">
        <v>64</v>
      </c>
      <c r="I209" s="68" t="s">
        <v>65</v>
      </c>
      <c r="J209" s="68" t="s">
        <v>66</v>
      </c>
      <c r="K209" s="70">
        <v>0</v>
      </c>
      <c r="L209" s="70">
        <v>0</v>
      </c>
      <c r="M209" s="70">
        <v>0</v>
      </c>
      <c r="N209" s="70" t="s">
        <v>65</v>
      </c>
      <c r="O209" s="70">
        <v>0</v>
      </c>
      <c r="P209" s="70" t="s">
        <v>68</v>
      </c>
      <c r="Q209" t="s">
        <v>68</v>
      </c>
    </row>
    <row r="210" spans="2:17" ht="25.5" customHeight="1" x14ac:dyDescent="0.3">
      <c r="B210" s="66" t="s">
        <v>1428</v>
      </c>
      <c r="C210" s="67" t="s">
        <v>1429</v>
      </c>
      <c r="D210" s="68" t="s">
        <v>65</v>
      </c>
      <c r="E210" s="68" t="s">
        <v>64</v>
      </c>
      <c r="F210" s="69" t="s">
        <v>1430</v>
      </c>
      <c r="G210" s="68" t="s">
        <v>65</v>
      </c>
      <c r="H210" s="68" t="s">
        <v>64</v>
      </c>
      <c r="I210" s="68" t="s">
        <v>66</v>
      </c>
      <c r="J210" s="68" t="s">
        <v>66</v>
      </c>
      <c r="K210" s="70">
        <v>0</v>
      </c>
      <c r="L210" s="70">
        <v>0</v>
      </c>
      <c r="M210" s="70">
        <v>0</v>
      </c>
      <c r="N210" s="70" t="s">
        <v>65</v>
      </c>
      <c r="O210" s="70">
        <v>0</v>
      </c>
      <c r="P210" s="70" t="s">
        <v>68</v>
      </c>
      <c r="Q210" t="s">
        <v>68</v>
      </c>
    </row>
    <row r="211" spans="2:17" ht="25.5" customHeight="1" x14ac:dyDescent="0.3">
      <c r="B211" s="66" t="s">
        <v>517</v>
      </c>
      <c r="C211" s="67" t="s">
        <v>360</v>
      </c>
      <c r="D211" s="68" t="s">
        <v>64</v>
      </c>
      <c r="E211" s="68" t="s">
        <v>65</v>
      </c>
      <c r="F211" s="69" t="s">
        <v>1402</v>
      </c>
      <c r="G211" s="68" t="s">
        <v>64</v>
      </c>
      <c r="H211" s="68" t="s">
        <v>65</v>
      </c>
      <c r="I211" s="68" t="s">
        <v>66</v>
      </c>
      <c r="J211" s="68" t="s">
        <v>66</v>
      </c>
      <c r="K211" s="70">
        <v>0</v>
      </c>
      <c r="L211" s="70">
        <v>0</v>
      </c>
      <c r="M211" s="70">
        <v>0</v>
      </c>
      <c r="N211" s="70" t="s">
        <v>65</v>
      </c>
      <c r="O211" s="70">
        <v>0</v>
      </c>
      <c r="P211" s="70" t="s">
        <v>68</v>
      </c>
      <c r="Q211" t="s">
        <v>68</v>
      </c>
    </row>
    <row r="212" spans="2:17" ht="25.5" customHeight="1" x14ac:dyDescent="0.3">
      <c r="B212" s="66" t="s">
        <v>179</v>
      </c>
      <c r="C212" s="67" t="s">
        <v>1431</v>
      </c>
      <c r="D212" s="68" t="s">
        <v>64</v>
      </c>
      <c r="E212" s="68" t="s">
        <v>65</v>
      </c>
      <c r="F212" s="69">
        <v>2421657880101</v>
      </c>
      <c r="G212" s="68" t="s">
        <v>64</v>
      </c>
      <c r="H212" s="68" t="s">
        <v>65</v>
      </c>
      <c r="I212" s="68" t="s">
        <v>66</v>
      </c>
      <c r="J212" s="68" t="s">
        <v>66</v>
      </c>
      <c r="K212" s="70">
        <v>0</v>
      </c>
      <c r="L212" s="70">
        <v>0</v>
      </c>
      <c r="M212" s="70">
        <v>0</v>
      </c>
      <c r="N212" s="70" t="s">
        <v>65</v>
      </c>
      <c r="O212" s="70">
        <v>0</v>
      </c>
      <c r="P212" s="70" t="s">
        <v>68</v>
      </c>
      <c r="Q212" t="s">
        <v>68</v>
      </c>
    </row>
    <row r="213" spans="2:17" ht="25.5" customHeight="1" x14ac:dyDescent="0.3">
      <c r="B213" s="66" t="s">
        <v>515</v>
      </c>
      <c r="C213" s="67" t="s">
        <v>1432</v>
      </c>
      <c r="D213" s="68" t="s">
        <v>64</v>
      </c>
      <c r="E213" s="68" t="s">
        <v>65</v>
      </c>
      <c r="F213" s="69">
        <v>2938378030101</v>
      </c>
      <c r="G213" s="68" t="s">
        <v>64</v>
      </c>
      <c r="H213" s="68" t="s">
        <v>65</v>
      </c>
      <c r="I213" s="68" t="s">
        <v>66</v>
      </c>
      <c r="J213" s="68" t="s">
        <v>66</v>
      </c>
      <c r="K213" s="70">
        <v>0</v>
      </c>
      <c r="L213" s="70">
        <v>0</v>
      </c>
      <c r="M213" s="70">
        <v>0</v>
      </c>
      <c r="N213" s="70" t="s">
        <v>65</v>
      </c>
      <c r="O213" s="70">
        <v>0</v>
      </c>
      <c r="P213" s="70" t="s">
        <v>68</v>
      </c>
      <c r="Q213" t="s">
        <v>68</v>
      </c>
    </row>
    <row r="214" spans="2:17" ht="25.5" customHeight="1" x14ac:dyDescent="0.3">
      <c r="B214" s="66" t="s">
        <v>436</v>
      </c>
      <c r="C214" s="67" t="s">
        <v>414</v>
      </c>
      <c r="D214" s="68" t="s">
        <v>65</v>
      </c>
      <c r="E214" s="68" t="s">
        <v>64</v>
      </c>
      <c r="F214" s="69">
        <v>1662198860101</v>
      </c>
      <c r="G214" s="68" t="s">
        <v>64</v>
      </c>
      <c r="H214" s="68" t="s">
        <v>64</v>
      </c>
      <c r="I214" s="68" t="s">
        <v>66</v>
      </c>
      <c r="J214" s="68" t="s">
        <v>65</v>
      </c>
      <c r="K214" s="70">
        <v>0</v>
      </c>
      <c r="L214" s="70">
        <v>0</v>
      </c>
      <c r="M214" s="70">
        <v>0</v>
      </c>
      <c r="N214" s="70" t="s">
        <v>65</v>
      </c>
      <c r="O214" s="70">
        <v>0</v>
      </c>
      <c r="P214" s="70" t="s">
        <v>68</v>
      </c>
      <c r="Q214" t="s">
        <v>68</v>
      </c>
    </row>
    <row r="215" spans="2:17" ht="25.5" customHeight="1" x14ac:dyDescent="0.3">
      <c r="B215" s="66" t="s">
        <v>1433</v>
      </c>
      <c r="C215" s="67" t="s">
        <v>1434</v>
      </c>
      <c r="D215" s="68" t="s">
        <v>64</v>
      </c>
      <c r="E215" s="68" t="s">
        <v>65</v>
      </c>
      <c r="F215" s="69">
        <v>2646505060610</v>
      </c>
      <c r="G215" s="68" t="s">
        <v>64</v>
      </c>
      <c r="H215" s="68" t="s">
        <v>65</v>
      </c>
      <c r="I215" s="68" t="s">
        <v>66</v>
      </c>
      <c r="J215" s="68" t="s">
        <v>66</v>
      </c>
      <c r="K215" s="70">
        <v>0</v>
      </c>
      <c r="L215" s="70">
        <v>0</v>
      </c>
      <c r="M215" s="70">
        <v>0</v>
      </c>
      <c r="N215" s="70" t="s">
        <v>65</v>
      </c>
      <c r="O215" s="70">
        <v>0</v>
      </c>
      <c r="P215" s="70" t="s">
        <v>68</v>
      </c>
      <c r="Q215" t="s">
        <v>68</v>
      </c>
    </row>
    <row r="216" spans="2:17" ht="25.5" customHeight="1" x14ac:dyDescent="0.3">
      <c r="B216" s="66" t="s">
        <v>1420</v>
      </c>
      <c r="C216" s="67" t="s">
        <v>1435</v>
      </c>
      <c r="D216" s="68" t="s">
        <v>64</v>
      </c>
      <c r="E216" s="68" t="s">
        <v>65</v>
      </c>
      <c r="F216" s="69" t="s">
        <v>1402</v>
      </c>
      <c r="G216" s="68" t="s">
        <v>64</v>
      </c>
      <c r="H216" s="68" t="s">
        <v>65</v>
      </c>
      <c r="I216" s="68" t="s">
        <v>66</v>
      </c>
      <c r="J216" s="68" t="s">
        <v>66</v>
      </c>
      <c r="K216" s="70">
        <v>0</v>
      </c>
      <c r="L216" s="70">
        <v>0</v>
      </c>
      <c r="M216" s="70">
        <v>0</v>
      </c>
      <c r="N216" s="70" t="s">
        <v>65</v>
      </c>
      <c r="O216" s="70">
        <v>0</v>
      </c>
      <c r="P216" s="70" t="s">
        <v>68</v>
      </c>
      <c r="Q216" t="s">
        <v>68</v>
      </c>
    </row>
    <row r="217" spans="2:17" ht="25.5" customHeight="1" x14ac:dyDescent="0.3">
      <c r="B217" s="66" t="s">
        <v>1436</v>
      </c>
      <c r="C217" s="67" t="s">
        <v>1437</v>
      </c>
      <c r="D217" s="68" t="s">
        <v>65</v>
      </c>
      <c r="E217" s="68" t="s">
        <v>64</v>
      </c>
      <c r="F217" s="69" t="s">
        <v>1402</v>
      </c>
      <c r="G217" s="68" t="s">
        <v>64</v>
      </c>
      <c r="H217" s="68" t="s">
        <v>65</v>
      </c>
      <c r="I217" s="68" t="s">
        <v>66</v>
      </c>
      <c r="J217" s="68" t="s">
        <v>66</v>
      </c>
      <c r="K217" s="70">
        <v>0</v>
      </c>
      <c r="L217" s="70">
        <v>0</v>
      </c>
      <c r="M217" s="70">
        <v>0</v>
      </c>
      <c r="N217" s="70" t="s">
        <v>65</v>
      </c>
      <c r="O217" s="70">
        <v>0</v>
      </c>
      <c r="P217" s="70" t="s">
        <v>68</v>
      </c>
      <c r="Q217" t="s">
        <v>68</v>
      </c>
    </row>
    <row r="218" spans="2:17" ht="25.5" customHeight="1" x14ac:dyDescent="0.3">
      <c r="B218" s="66" t="s">
        <v>1438</v>
      </c>
      <c r="C218" s="67" t="s">
        <v>163</v>
      </c>
      <c r="D218" s="68" t="s">
        <v>64</v>
      </c>
      <c r="E218" s="68" t="s">
        <v>65</v>
      </c>
      <c r="F218" s="69" t="s">
        <v>1402</v>
      </c>
      <c r="G218" s="68" t="s">
        <v>64</v>
      </c>
      <c r="H218" s="68" t="s">
        <v>65</v>
      </c>
      <c r="I218" s="68" t="s">
        <v>66</v>
      </c>
      <c r="J218" s="68" t="s">
        <v>66</v>
      </c>
      <c r="K218" s="70">
        <v>0</v>
      </c>
      <c r="L218" s="70">
        <v>0</v>
      </c>
      <c r="M218" s="70">
        <v>0</v>
      </c>
      <c r="N218" s="70" t="s">
        <v>65</v>
      </c>
      <c r="O218" s="70">
        <v>0</v>
      </c>
      <c r="P218" s="70" t="s">
        <v>68</v>
      </c>
      <c r="Q218" t="s">
        <v>68</v>
      </c>
    </row>
    <row r="219" spans="2:17" ht="25.5" customHeight="1" x14ac:dyDescent="0.3">
      <c r="B219" s="66" t="s">
        <v>495</v>
      </c>
      <c r="C219" s="67" t="s">
        <v>163</v>
      </c>
      <c r="D219" s="68" t="s">
        <v>64</v>
      </c>
      <c r="E219" s="68" t="s">
        <v>65</v>
      </c>
      <c r="F219" s="69">
        <v>3030873310108</v>
      </c>
      <c r="G219" s="68" t="s">
        <v>64</v>
      </c>
      <c r="H219" s="68" t="s">
        <v>65</v>
      </c>
      <c r="I219" s="68" t="s">
        <v>66</v>
      </c>
      <c r="J219" s="68" t="s">
        <v>66</v>
      </c>
      <c r="K219" s="70">
        <v>0</v>
      </c>
      <c r="L219" s="70">
        <v>0</v>
      </c>
      <c r="M219" s="70">
        <v>0</v>
      </c>
      <c r="N219" s="70" t="s">
        <v>65</v>
      </c>
      <c r="O219" s="70">
        <v>0</v>
      </c>
      <c r="P219" s="70" t="s">
        <v>68</v>
      </c>
      <c r="Q219" t="s">
        <v>68</v>
      </c>
    </row>
    <row r="220" spans="2:17" ht="25.5" customHeight="1" x14ac:dyDescent="0.3">
      <c r="B220" s="66" t="s">
        <v>407</v>
      </c>
      <c r="C220" s="67" t="s">
        <v>442</v>
      </c>
      <c r="D220" s="68" t="s">
        <v>65</v>
      </c>
      <c r="E220" s="68" t="s">
        <v>64</v>
      </c>
      <c r="F220" s="69">
        <v>2467029902217</v>
      </c>
      <c r="G220" s="68" t="s">
        <v>64</v>
      </c>
      <c r="H220" s="68" t="s">
        <v>64</v>
      </c>
      <c r="I220" s="68" t="s">
        <v>65</v>
      </c>
      <c r="J220" s="68" t="s">
        <v>66</v>
      </c>
      <c r="K220" s="70">
        <v>0</v>
      </c>
      <c r="L220" s="70">
        <v>0</v>
      </c>
      <c r="M220" s="70">
        <v>0</v>
      </c>
      <c r="N220" s="70" t="s">
        <v>65</v>
      </c>
      <c r="O220" s="70">
        <v>0</v>
      </c>
      <c r="P220" s="70" t="s">
        <v>68</v>
      </c>
      <c r="Q220" t="s">
        <v>68</v>
      </c>
    </row>
    <row r="221" spans="2:17" ht="25.5" customHeight="1" x14ac:dyDescent="0.3">
      <c r="B221" s="66" t="s">
        <v>1439</v>
      </c>
      <c r="C221" s="67" t="s">
        <v>1440</v>
      </c>
      <c r="D221" s="68" t="s">
        <v>65</v>
      </c>
      <c r="E221" s="68" t="s">
        <v>64</v>
      </c>
      <c r="F221" s="69" t="s">
        <v>1402</v>
      </c>
      <c r="G221" s="68" t="s">
        <v>64</v>
      </c>
      <c r="H221" s="68" t="s">
        <v>65</v>
      </c>
      <c r="I221" s="68" t="s">
        <v>66</v>
      </c>
      <c r="J221" s="68" t="s">
        <v>66</v>
      </c>
      <c r="K221" s="70">
        <v>0</v>
      </c>
      <c r="L221" s="70">
        <v>0</v>
      </c>
      <c r="M221" s="70">
        <v>0</v>
      </c>
      <c r="N221" s="70" t="s">
        <v>65</v>
      </c>
      <c r="O221" s="70">
        <v>0</v>
      </c>
      <c r="P221" s="70" t="s">
        <v>68</v>
      </c>
      <c r="Q221" t="s">
        <v>68</v>
      </c>
    </row>
    <row r="222" spans="2:17" ht="25.5" customHeight="1" x14ac:dyDescent="0.3">
      <c r="B222" s="66" t="s">
        <v>1441</v>
      </c>
      <c r="C222" s="67" t="s">
        <v>1442</v>
      </c>
      <c r="D222" s="68" t="s">
        <v>64</v>
      </c>
      <c r="E222" s="68" t="s">
        <v>65</v>
      </c>
      <c r="F222" s="69">
        <v>2348318042212</v>
      </c>
      <c r="G222" s="68" t="s">
        <v>64</v>
      </c>
      <c r="H222" s="68" t="s">
        <v>65</v>
      </c>
      <c r="I222" s="68" t="s">
        <v>66</v>
      </c>
      <c r="J222" s="68" t="s">
        <v>66</v>
      </c>
      <c r="K222" s="70">
        <v>0</v>
      </c>
      <c r="L222" s="70">
        <v>0</v>
      </c>
      <c r="M222" s="70">
        <v>0</v>
      </c>
      <c r="N222" s="70" t="s">
        <v>65</v>
      </c>
      <c r="O222" s="70">
        <v>0</v>
      </c>
      <c r="P222" s="70" t="s">
        <v>68</v>
      </c>
      <c r="Q222" t="s">
        <v>68</v>
      </c>
    </row>
    <row r="223" spans="2:17" ht="25.5" customHeight="1" x14ac:dyDescent="0.3">
      <c r="B223" s="66" t="s">
        <v>1428</v>
      </c>
      <c r="C223" s="67" t="s">
        <v>1443</v>
      </c>
      <c r="D223" s="68" t="s">
        <v>65</v>
      </c>
      <c r="E223" s="68" t="s">
        <v>64</v>
      </c>
      <c r="F223" s="69" t="s">
        <v>1402</v>
      </c>
      <c r="G223" s="68" t="s">
        <v>65</v>
      </c>
      <c r="H223" s="68" t="s">
        <v>64</v>
      </c>
      <c r="I223" s="68" t="s">
        <v>66</v>
      </c>
      <c r="J223" s="68" t="s">
        <v>66</v>
      </c>
      <c r="K223" s="70">
        <v>0</v>
      </c>
      <c r="L223" s="70">
        <v>0</v>
      </c>
      <c r="M223" s="70">
        <v>0</v>
      </c>
      <c r="N223" s="70" t="s">
        <v>65</v>
      </c>
      <c r="O223" s="70">
        <v>0</v>
      </c>
      <c r="P223" s="70" t="s">
        <v>68</v>
      </c>
      <c r="Q223" t="s">
        <v>68</v>
      </c>
    </row>
    <row r="224" spans="2:17" ht="25.5" customHeight="1" x14ac:dyDescent="0.3">
      <c r="B224" s="66" t="s">
        <v>394</v>
      </c>
      <c r="C224" s="67" t="s">
        <v>1444</v>
      </c>
      <c r="D224" s="68" t="s">
        <v>65</v>
      </c>
      <c r="E224" s="68" t="s">
        <v>64</v>
      </c>
      <c r="F224" s="69">
        <v>2153941511801</v>
      </c>
      <c r="G224" s="68" t="s">
        <v>64</v>
      </c>
      <c r="H224" s="68" t="s">
        <v>65</v>
      </c>
      <c r="I224" s="68" t="s">
        <v>66</v>
      </c>
      <c r="J224" s="68" t="s">
        <v>66</v>
      </c>
      <c r="K224" s="70">
        <v>0</v>
      </c>
      <c r="L224" s="70">
        <v>0</v>
      </c>
      <c r="M224" s="70">
        <v>0</v>
      </c>
      <c r="N224" s="70" t="s">
        <v>65</v>
      </c>
      <c r="O224" s="70">
        <v>0</v>
      </c>
      <c r="P224" s="70" t="s">
        <v>68</v>
      </c>
      <c r="Q224" t="s">
        <v>68</v>
      </c>
    </row>
    <row r="225" spans="2:17" ht="25.5" customHeight="1" x14ac:dyDescent="0.3">
      <c r="B225" s="66" t="s">
        <v>1445</v>
      </c>
      <c r="C225" s="67" t="s">
        <v>1446</v>
      </c>
      <c r="D225" s="68" t="s">
        <v>64</v>
      </c>
      <c r="E225" s="68" t="s">
        <v>65</v>
      </c>
      <c r="F225" s="69">
        <v>3033037000108</v>
      </c>
      <c r="G225" s="68" t="s">
        <v>64</v>
      </c>
      <c r="H225" s="68" t="s">
        <v>65</v>
      </c>
      <c r="I225" s="68" t="s">
        <v>66</v>
      </c>
      <c r="J225" s="68" t="s">
        <v>66</v>
      </c>
      <c r="K225" s="70">
        <v>0</v>
      </c>
      <c r="L225" s="70">
        <v>0</v>
      </c>
      <c r="M225" s="70">
        <v>0</v>
      </c>
      <c r="N225" s="70" t="s">
        <v>65</v>
      </c>
      <c r="O225" s="70">
        <v>0</v>
      </c>
      <c r="P225" s="70" t="s">
        <v>68</v>
      </c>
      <c r="Q225" t="s">
        <v>68</v>
      </c>
    </row>
    <row r="226" spans="2:17" ht="25.5" customHeight="1" x14ac:dyDescent="0.3">
      <c r="B226" s="66" t="s">
        <v>1447</v>
      </c>
      <c r="C226" s="67" t="s">
        <v>1448</v>
      </c>
      <c r="D226" s="68" t="s">
        <v>65</v>
      </c>
      <c r="E226" s="68" t="s">
        <v>64</v>
      </c>
      <c r="F226" s="69">
        <v>2484329660101</v>
      </c>
      <c r="G226" s="68" t="s">
        <v>64</v>
      </c>
      <c r="H226" s="68" t="s">
        <v>64</v>
      </c>
      <c r="I226" s="68" t="s">
        <v>65</v>
      </c>
      <c r="J226" s="68" t="s">
        <v>66</v>
      </c>
      <c r="K226" s="70">
        <v>0</v>
      </c>
      <c r="L226" s="70">
        <v>0</v>
      </c>
      <c r="M226" s="70">
        <v>0</v>
      </c>
      <c r="N226" s="70" t="s">
        <v>65</v>
      </c>
      <c r="O226" s="70">
        <v>0</v>
      </c>
      <c r="P226" s="70" t="s">
        <v>68</v>
      </c>
      <c r="Q226" t="s">
        <v>68</v>
      </c>
    </row>
    <row r="227" spans="2:17" ht="25.5" customHeight="1" x14ac:dyDescent="0.3">
      <c r="B227" s="66" t="s">
        <v>1449</v>
      </c>
      <c r="C227" s="67" t="s">
        <v>204</v>
      </c>
      <c r="D227" s="68" t="s">
        <v>64</v>
      </c>
      <c r="E227" s="68" t="s">
        <v>65</v>
      </c>
      <c r="F227" s="69">
        <v>1990666550101</v>
      </c>
      <c r="G227" s="68" t="s">
        <v>64</v>
      </c>
      <c r="H227" s="68" t="s">
        <v>64</v>
      </c>
      <c r="I227" s="68" t="s">
        <v>65</v>
      </c>
      <c r="J227" s="68" t="s">
        <v>66</v>
      </c>
      <c r="K227" s="70">
        <v>0</v>
      </c>
      <c r="L227" s="70">
        <v>0</v>
      </c>
      <c r="M227" s="70">
        <v>0</v>
      </c>
      <c r="N227" s="70" t="s">
        <v>65</v>
      </c>
      <c r="O227" s="70">
        <v>0</v>
      </c>
      <c r="P227" s="70" t="s">
        <v>68</v>
      </c>
      <c r="Q227" t="s">
        <v>68</v>
      </c>
    </row>
    <row r="228" spans="2:17" ht="25.5" customHeight="1" x14ac:dyDescent="0.3">
      <c r="B228" s="66" t="s">
        <v>1450</v>
      </c>
      <c r="C228" s="67" t="s">
        <v>1451</v>
      </c>
      <c r="D228" s="68" t="s">
        <v>64</v>
      </c>
      <c r="E228" s="68" t="s">
        <v>65</v>
      </c>
      <c r="F228" s="69">
        <v>1614349750101</v>
      </c>
      <c r="G228" s="68" t="s">
        <v>64</v>
      </c>
      <c r="H228" s="68" t="s">
        <v>64</v>
      </c>
      <c r="I228" s="68" t="s">
        <v>65</v>
      </c>
      <c r="J228" s="68" t="s">
        <v>66</v>
      </c>
      <c r="K228" s="70">
        <v>0</v>
      </c>
      <c r="L228" s="70">
        <v>0</v>
      </c>
      <c r="M228" s="70">
        <v>0</v>
      </c>
      <c r="N228" s="70" t="s">
        <v>65</v>
      </c>
      <c r="O228" s="70">
        <v>0</v>
      </c>
      <c r="P228" s="70" t="s">
        <v>68</v>
      </c>
      <c r="Q228" t="s">
        <v>68</v>
      </c>
    </row>
    <row r="229" spans="2:17" ht="25.5" customHeight="1" x14ac:dyDescent="0.3">
      <c r="B229" s="66" t="s">
        <v>1452</v>
      </c>
      <c r="C229" s="67" t="s">
        <v>165</v>
      </c>
      <c r="D229" s="68" t="s">
        <v>65</v>
      </c>
      <c r="E229" s="68" t="s">
        <v>64</v>
      </c>
      <c r="F229" s="69">
        <v>1643801671210</v>
      </c>
      <c r="G229" s="68" t="s">
        <v>64</v>
      </c>
      <c r="H229" s="68" t="s">
        <v>65</v>
      </c>
      <c r="I229" s="68" t="s">
        <v>66</v>
      </c>
      <c r="J229" s="68" t="s">
        <v>66</v>
      </c>
      <c r="K229" s="70">
        <v>0</v>
      </c>
      <c r="L229" s="70">
        <v>0</v>
      </c>
      <c r="M229" s="70">
        <v>0</v>
      </c>
      <c r="N229" s="70" t="s">
        <v>65</v>
      </c>
      <c r="O229" s="70">
        <v>0</v>
      </c>
      <c r="P229" s="70" t="s">
        <v>68</v>
      </c>
      <c r="Q229" t="s">
        <v>68</v>
      </c>
    </row>
    <row r="230" spans="2:17" ht="25.5" customHeight="1" x14ac:dyDescent="0.3">
      <c r="B230" s="66" t="s">
        <v>1453</v>
      </c>
      <c r="C230" s="67" t="s">
        <v>605</v>
      </c>
      <c r="D230" s="68" t="s">
        <v>65</v>
      </c>
      <c r="E230" s="68" t="s">
        <v>64</v>
      </c>
      <c r="F230" s="69">
        <v>1783278750101</v>
      </c>
      <c r="G230" s="68" t="s">
        <v>64</v>
      </c>
      <c r="H230" s="68" t="s">
        <v>64</v>
      </c>
      <c r="I230" s="68" t="s">
        <v>65</v>
      </c>
      <c r="J230" s="68" t="s">
        <v>66</v>
      </c>
      <c r="K230" s="70">
        <v>0</v>
      </c>
      <c r="L230" s="70">
        <v>0</v>
      </c>
      <c r="M230" s="70">
        <v>0</v>
      </c>
      <c r="N230" s="70" t="s">
        <v>65</v>
      </c>
      <c r="O230" s="70">
        <v>0</v>
      </c>
      <c r="P230" s="70" t="s">
        <v>68</v>
      </c>
      <c r="Q230" t="s">
        <v>68</v>
      </c>
    </row>
    <row r="231" spans="2:17" ht="25.5" customHeight="1" x14ac:dyDescent="0.3">
      <c r="B231" s="66" t="s">
        <v>413</v>
      </c>
      <c r="C231" s="67" t="s">
        <v>414</v>
      </c>
      <c r="D231" s="68" t="s">
        <v>65</v>
      </c>
      <c r="E231" s="68" t="s">
        <v>64</v>
      </c>
      <c r="F231" s="69">
        <v>1662198860101</v>
      </c>
      <c r="G231" s="68" t="s">
        <v>64</v>
      </c>
      <c r="H231" s="68" t="s">
        <v>64</v>
      </c>
      <c r="I231" s="68" t="s">
        <v>66</v>
      </c>
      <c r="J231" s="68" t="s">
        <v>65</v>
      </c>
      <c r="K231" s="70">
        <v>0</v>
      </c>
      <c r="L231" s="70">
        <v>0</v>
      </c>
      <c r="M231" s="70">
        <v>0</v>
      </c>
      <c r="N231" s="70" t="s">
        <v>65</v>
      </c>
      <c r="O231" s="70">
        <v>0</v>
      </c>
      <c r="P231" s="70" t="s">
        <v>68</v>
      </c>
      <c r="Q231" t="s">
        <v>68</v>
      </c>
    </row>
    <row r="232" spans="2:17" ht="25.5" customHeight="1" x14ac:dyDescent="0.3">
      <c r="B232" s="66" t="s">
        <v>185</v>
      </c>
      <c r="C232" s="67" t="s">
        <v>1454</v>
      </c>
      <c r="D232" s="68" t="s">
        <v>64</v>
      </c>
      <c r="E232" s="68" t="s">
        <v>65</v>
      </c>
      <c r="F232" s="69">
        <v>3019472190101</v>
      </c>
      <c r="G232" s="68" t="s">
        <v>64</v>
      </c>
      <c r="H232" s="68" t="s">
        <v>65</v>
      </c>
      <c r="I232" s="68" t="s">
        <v>66</v>
      </c>
      <c r="J232" s="68" t="s">
        <v>66</v>
      </c>
      <c r="K232" s="70">
        <v>0</v>
      </c>
      <c r="L232" s="70">
        <v>0</v>
      </c>
      <c r="M232" s="70">
        <v>0</v>
      </c>
      <c r="N232" s="70" t="s">
        <v>65</v>
      </c>
      <c r="O232" s="70">
        <v>0</v>
      </c>
      <c r="P232" s="70" t="s">
        <v>68</v>
      </c>
      <c r="Q232" t="s">
        <v>68</v>
      </c>
    </row>
    <row r="233" spans="2:17" ht="25.5" customHeight="1" x14ac:dyDescent="0.3">
      <c r="B233" s="66" t="s">
        <v>425</v>
      </c>
      <c r="C233" s="67" t="s">
        <v>1455</v>
      </c>
      <c r="D233" s="68" t="s">
        <v>65</v>
      </c>
      <c r="E233" s="68" t="s">
        <v>64</v>
      </c>
      <c r="F233" s="69">
        <v>2496345031204</v>
      </c>
      <c r="G233" s="68" t="s">
        <v>64</v>
      </c>
      <c r="H233" s="68" t="s">
        <v>64</v>
      </c>
      <c r="I233" s="68" t="s">
        <v>65</v>
      </c>
      <c r="J233" s="68" t="s">
        <v>66</v>
      </c>
      <c r="K233" s="70" t="s">
        <v>65</v>
      </c>
      <c r="L233" s="70">
        <v>0</v>
      </c>
      <c r="M233" s="70">
        <v>0</v>
      </c>
      <c r="N233" s="70">
        <v>0</v>
      </c>
      <c r="O233" s="70">
        <v>0</v>
      </c>
      <c r="P233" s="70" t="s">
        <v>68</v>
      </c>
      <c r="Q233" t="s">
        <v>68</v>
      </c>
    </row>
    <row r="234" spans="2:17" ht="25.5" customHeight="1" x14ac:dyDescent="0.3">
      <c r="B234" s="66" t="s">
        <v>1456</v>
      </c>
      <c r="C234" s="67" t="s">
        <v>1457</v>
      </c>
      <c r="D234" s="68" t="s">
        <v>65</v>
      </c>
      <c r="E234" s="68" t="s">
        <v>64</v>
      </c>
      <c r="F234" s="69">
        <v>2338066950101</v>
      </c>
      <c r="G234" s="68" t="s">
        <v>64</v>
      </c>
      <c r="H234" s="68" t="s">
        <v>64</v>
      </c>
      <c r="I234" s="68" t="s">
        <v>65</v>
      </c>
      <c r="J234" s="68" t="s">
        <v>66</v>
      </c>
      <c r="K234" s="70">
        <v>0</v>
      </c>
      <c r="L234" s="70">
        <v>0</v>
      </c>
      <c r="M234" s="70">
        <v>0</v>
      </c>
      <c r="N234" s="70" t="s">
        <v>65</v>
      </c>
      <c r="O234" s="70">
        <v>0</v>
      </c>
      <c r="P234" s="70" t="s">
        <v>68</v>
      </c>
      <c r="Q234" t="s">
        <v>68</v>
      </c>
    </row>
    <row r="235" spans="2:17" ht="25.5" customHeight="1" x14ac:dyDescent="0.3">
      <c r="B235" s="66" t="s">
        <v>445</v>
      </c>
      <c r="C235" s="67" t="s">
        <v>1458</v>
      </c>
      <c r="D235" s="68" t="s">
        <v>65</v>
      </c>
      <c r="E235" s="68" t="s">
        <v>64</v>
      </c>
      <c r="F235" s="69">
        <v>2572049540101</v>
      </c>
      <c r="G235" s="68" t="s">
        <v>64</v>
      </c>
      <c r="H235" s="68" t="s">
        <v>65</v>
      </c>
      <c r="I235" s="68" t="s">
        <v>66</v>
      </c>
      <c r="J235" s="68" t="s">
        <v>66</v>
      </c>
      <c r="K235" s="70">
        <v>0</v>
      </c>
      <c r="L235" s="70">
        <v>0</v>
      </c>
      <c r="M235" s="70">
        <v>0</v>
      </c>
      <c r="N235" s="70" t="s">
        <v>65</v>
      </c>
      <c r="O235" s="70">
        <v>0</v>
      </c>
      <c r="P235" s="70" t="s">
        <v>68</v>
      </c>
      <c r="Q235" t="s">
        <v>68</v>
      </c>
    </row>
    <row r="236" spans="2:17" ht="25.5" customHeight="1" x14ac:dyDescent="0.3">
      <c r="B236" s="66" t="s">
        <v>1459</v>
      </c>
      <c r="C236" s="67" t="s">
        <v>1407</v>
      </c>
      <c r="D236" s="68" t="s">
        <v>65</v>
      </c>
      <c r="E236" s="68" t="s">
        <v>64</v>
      </c>
      <c r="F236" s="69" t="s">
        <v>1460</v>
      </c>
      <c r="G236" s="68" t="s">
        <v>65</v>
      </c>
      <c r="H236" s="68" t="s">
        <v>64</v>
      </c>
      <c r="I236" s="68" t="s">
        <v>66</v>
      </c>
      <c r="J236" s="68" t="s">
        <v>66</v>
      </c>
      <c r="K236" s="70">
        <v>0</v>
      </c>
      <c r="L236" s="70">
        <v>0</v>
      </c>
      <c r="M236" s="70">
        <v>0</v>
      </c>
      <c r="N236" s="70" t="s">
        <v>65</v>
      </c>
      <c r="O236" s="70">
        <v>0</v>
      </c>
      <c r="P236" s="70" t="s">
        <v>68</v>
      </c>
      <c r="Q236" t="s">
        <v>68</v>
      </c>
    </row>
    <row r="237" spans="2:17" ht="25.5" customHeight="1" x14ac:dyDescent="0.3">
      <c r="B237" s="66" t="s">
        <v>1461</v>
      </c>
      <c r="C237" s="67" t="s">
        <v>1462</v>
      </c>
      <c r="D237" s="68" t="s">
        <v>64</v>
      </c>
      <c r="E237" s="68" t="s">
        <v>65</v>
      </c>
      <c r="F237" s="69" t="s">
        <v>1460</v>
      </c>
      <c r="G237" s="68" t="s">
        <v>65</v>
      </c>
      <c r="H237" s="68" t="s">
        <v>64</v>
      </c>
      <c r="I237" s="68" t="s">
        <v>66</v>
      </c>
      <c r="J237" s="68" t="s">
        <v>66</v>
      </c>
      <c r="K237" s="70">
        <v>0</v>
      </c>
      <c r="L237" s="70">
        <v>0</v>
      </c>
      <c r="M237" s="70">
        <v>0</v>
      </c>
      <c r="N237" s="70" t="s">
        <v>65</v>
      </c>
      <c r="O237" s="70">
        <v>0</v>
      </c>
      <c r="P237" s="70" t="s">
        <v>68</v>
      </c>
      <c r="Q237" t="s">
        <v>68</v>
      </c>
    </row>
    <row r="238" spans="2:17" ht="25.5" customHeight="1" x14ac:dyDescent="0.3">
      <c r="B238" s="66" t="s">
        <v>394</v>
      </c>
      <c r="C238" s="67" t="s">
        <v>1463</v>
      </c>
      <c r="D238" s="68" t="s">
        <v>65</v>
      </c>
      <c r="E238" s="68" t="s">
        <v>64</v>
      </c>
      <c r="F238" s="69" t="s">
        <v>1460</v>
      </c>
      <c r="G238" s="68" t="s">
        <v>65</v>
      </c>
      <c r="H238" s="68" t="s">
        <v>64</v>
      </c>
      <c r="I238" s="68" t="s">
        <v>66</v>
      </c>
      <c r="J238" s="68" t="s">
        <v>66</v>
      </c>
      <c r="K238" s="70">
        <v>0</v>
      </c>
      <c r="L238" s="70">
        <v>0</v>
      </c>
      <c r="M238" s="70">
        <v>0</v>
      </c>
      <c r="N238" s="70" t="s">
        <v>65</v>
      </c>
      <c r="O238" s="70">
        <v>0</v>
      </c>
      <c r="P238" s="70" t="s">
        <v>68</v>
      </c>
      <c r="Q238" t="s">
        <v>68</v>
      </c>
    </row>
    <row r="239" spans="2:17" ht="25.5" customHeight="1" x14ac:dyDescent="0.3">
      <c r="B239" s="66" t="s">
        <v>1464</v>
      </c>
      <c r="C239" s="67" t="s">
        <v>1463</v>
      </c>
      <c r="D239" s="68" t="s">
        <v>65</v>
      </c>
      <c r="E239" s="68" t="s">
        <v>64</v>
      </c>
      <c r="F239" s="69" t="s">
        <v>1460</v>
      </c>
      <c r="G239" s="68" t="s">
        <v>65</v>
      </c>
      <c r="H239" s="68" t="s">
        <v>64</v>
      </c>
      <c r="I239" s="68" t="s">
        <v>66</v>
      </c>
      <c r="J239" s="68" t="s">
        <v>66</v>
      </c>
      <c r="K239" s="70">
        <v>0</v>
      </c>
      <c r="L239" s="70">
        <v>0</v>
      </c>
      <c r="M239" s="70">
        <v>0</v>
      </c>
      <c r="N239" s="70" t="s">
        <v>65</v>
      </c>
      <c r="O239" s="70">
        <v>0</v>
      </c>
      <c r="P239" s="70" t="s">
        <v>68</v>
      </c>
      <c r="Q239" t="s">
        <v>68</v>
      </c>
    </row>
    <row r="240" spans="2:17" ht="25.5" customHeight="1" x14ac:dyDescent="0.3">
      <c r="B240" s="66" t="s">
        <v>1465</v>
      </c>
      <c r="C240" s="67" t="s">
        <v>1463</v>
      </c>
      <c r="D240" s="68" t="s">
        <v>65</v>
      </c>
      <c r="E240" s="68" t="s">
        <v>64</v>
      </c>
      <c r="F240" s="69" t="s">
        <v>1460</v>
      </c>
      <c r="G240" s="68" t="s">
        <v>65</v>
      </c>
      <c r="H240" s="68" t="s">
        <v>64</v>
      </c>
      <c r="I240" s="68" t="s">
        <v>66</v>
      </c>
      <c r="J240" s="68" t="s">
        <v>66</v>
      </c>
      <c r="K240" s="70">
        <v>0</v>
      </c>
      <c r="L240" s="70">
        <v>0</v>
      </c>
      <c r="M240" s="70">
        <v>0</v>
      </c>
      <c r="N240" s="70">
        <v>0</v>
      </c>
      <c r="O240" s="70">
        <v>0</v>
      </c>
      <c r="P240" s="70">
        <v>0</v>
      </c>
      <c r="Q240">
        <v>0</v>
      </c>
    </row>
    <row r="241" spans="2:17" ht="25.5" customHeight="1" x14ac:dyDescent="0.3">
      <c r="B241" s="66">
        <v>0</v>
      </c>
      <c r="C241" s="67">
        <v>0</v>
      </c>
      <c r="D241" s="68" t="s">
        <v>64</v>
      </c>
      <c r="E241" s="68" t="s">
        <v>64</v>
      </c>
      <c r="F241" s="69" t="s">
        <v>214</v>
      </c>
      <c r="G241" s="68" t="s">
        <v>64</v>
      </c>
      <c r="H241" s="68" t="s">
        <v>64</v>
      </c>
      <c r="I241" s="68" t="s">
        <v>66</v>
      </c>
      <c r="J241" s="68" t="s">
        <v>66</v>
      </c>
      <c r="K241" s="70">
        <v>0</v>
      </c>
      <c r="L241" s="70">
        <v>0</v>
      </c>
      <c r="M241" s="70">
        <v>0</v>
      </c>
      <c r="N241" s="70">
        <v>0</v>
      </c>
      <c r="O241" s="70">
        <v>0</v>
      </c>
      <c r="P241" s="70">
        <v>0</v>
      </c>
      <c r="Q241">
        <v>0</v>
      </c>
    </row>
    <row r="242" spans="2:17" ht="25.5" customHeight="1" x14ac:dyDescent="0.3">
      <c r="B242" s="66" t="s">
        <v>1466</v>
      </c>
      <c r="C242" s="67" t="s">
        <v>1467</v>
      </c>
      <c r="D242" s="68" t="s">
        <v>64</v>
      </c>
      <c r="E242" s="68" t="s">
        <v>65</v>
      </c>
      <c r="F242" s="69">
        <v>1991371711502</v>
      </c>
      <c r="G242" s="68" t="s">
        <v>64</v>
      </c>
      <c r="H242" s="68" t="s">
        <v>64</v>
      </c>
      <c r="I242" s="68" t="s">
        <v>65</v>
      </c>
      <c r="J242" s="68" t="s">
        <v>66</v>
      </c>
      <c r="K242" s="70">
        <v>0</v>
      </c>
      <c r="L242" s="70">
        <v>0</v>
      </c>
      <c r="M242" s="70">
        <v>0</v>
      </c>
      <c r="N242" s="70">
        <v>0</v>
      </c>
      <c r="O242" s="70">
        <v>0</v>
      </c>
      <c r="P242" s="70">
        <v>0</v>
      </c>
      <c r="Q242">
        <v>0</v>
      </c>
    </row>
    <row r="243" spans="2:17" ht="25.5" customHeight="1" x14ac:dyDescent="0.3">
      <c r="B243" s="66" t="s">
        <v>1450</v>
      </c>
      <c r="C243" s="67" t="s">
        <v>1451</v>
      </c>
      <c r="D243" s="68" t="s">
        <v>64</v>
      </c>
      <c r="E243" s="68" t="s">
        <v>65</v>
      </c>
      <c r="F243" s="69">
        <v>0</v>
      </c>
      <c r="G243" s="68" t="s">
        <v>64</v>
      </c>
      <c r="H243" s="68" t="s">
        <v>64</v>
      </c>
      <c r="I243" s="68" t="s">
        <v>65</v>
      </c>
      <c r="J243" s="68" t="s">
        <v>66</v>
      </c>
      <c r="K243" s="70">
        <v>0</v>
      </c>
      <c r="L243" s="70">
        <v>0</v>
      </c>
      <c r="M243" s="70">
        <v>0</v>
      </c>
      <c r="N243" s="70" t="s">
        <v>65</v>
      </c>
      <c r="O243" s="70">
        <v>0</v>
      </c>
      <c r="P243" s="70" t="s">
        <v>68</v>
      </c>
      <c r="Q243" t="s">
        <v>68</v>
      </c>
    </row>
    <row r="244" spans="2:17" ht="25.5" customHeight="1" x14ac:dyDescent="0.3">
      <c r="B244" s="66" t="s">
        <v>562</v>
      </c>
      <c r="C244" s="67" t="s">
        <v>1468</v>
      </c>
      <c r="D244" s="68" t="s">
        <v>65</v>
      </c>
      <c r="E244" s="68" t="s">
        <v>64</v>
      </c>
      <c r="F244" s="69" t="s">
        <v>1469</v>
      </c>
      <c r="G244" s="68" t="s">
        <v>64</v>
      </c>
      <c r="H244" s="68" t="s">
        <v>65</v>
      </c>
      <c r="I244" s="68" t="s">
        <v>66</v>
      </c>
      <c r="J244" s="68" t="s">
        <v>66</v>
      </c>
      <c r="K244" s="70">
        <v>0</v>
      </c>
      <c r="L244" s="70">
        <v>0</v>
      </c>
      <c r="M244" s="70">
        <v>0</v>
      </c>
      <c r="N244" s="70" t="s">
        <v>65</v>
      </c>
      <c r="O244" s="70">
        <v>0</v>
      </c>
      <c r="P244" s="70" t="s">
        <v>68</v>
      </c>
      <c r="Q244" t="s">
        <v>68</v>
      </c>
    </row>
    <row r="245" spans="2:17" ht="25.5" customHeight="1" x14ac:dyDescent="0.3">
      <c r="B245" s="66" t="s">
        <v>523</v>
      </c>
      <c r="C245" s="67" t="s">
        <v>1470</v>
      </c>
      <c r="D245" s="68" t="s">
        <v>64</v>
      </c>
      <c r="E245" s="68" t="s">
        <v>65</v>
      </c>
      <c r="F245" s="69">
        <v>2509800450917</v>
      </c>
      <c r="G245" s="68" t="s">
        <v>64</v>
      </c>
      <c r="H245" s="68" t="s">
        <v>64</v>
      </c>
      <c r="I245" s="68" t="s">
        <v>66</v>
      </c>
      <c r="J245" s="68" t="s">
        <v>65</v>
      </c>
      <c r="K245" s="70">
        <v>0</v>
      </c>
      <c r="L245" s="70">
        <v>0</v>
      </c>
      <c r="M245" s="70">
        <v>0</v>
      </c>
      <c r="N245" s="70" t="s">
        <v>65</v>
      </c>
      <c r="O245" s="70">
        <v>0</v>
      </c>
      <c r="P245" s="70" t="s">
        <v>68</v>
      </c>
      <c r="Q245" t="s">
        <v>68</v>
      </c>
    </row>
    <row r="246" spans="2:17" ht="25.5" customHeight="1" x14ac:dyDescent="0.3">
      <c r="B246" s="66" t="s">
        <v>1471</v>
      </c>
      <c r="C246" s="67" t="s">
        <v>1369</v>
      </c>
      <c r="D246" s="68" t="s">
        <v>64</v>
      </c>
      <c r="E246" s="68" t="s">
        <v>65</v>
      </c>
      <c r="F246" s="69">
        <v>2996330040101</v>
      </c>
      <c r="G246" s="68" t="s">
        <v>64</v>
      </c>
      <c r="H246" s="68" t="s">
        <v>65</v>
      </c>
      <c r="I246" s="68" t="s">
        <v>66</v>
      </c>
      <c r="J246" s="68" t="s">
        <v>66</v>
      </c>
      <c r="K246" s="70">
        <v>0</v>
      </c>
      <c r="L246" s="70">
        <v>0</v>
      </c>
      <c r="M246" s="70">
        <v>0</v>
      </c>
      <c r="N246" s="70" t="s">
        <v>65</v>
      </c>
      <c r="O246" s="70">
        <v>0</v>
      </c>
      <c r="P246" s="70" t="s">
        <v>68</v>
      </c>
      <c r="Q246" t="s">
        <v>68</v>
      </c>
    </row>
    <row r="247" spans="2:17" ht="25.5" customHeight="1" x14ac:dyDescent="0.3">
      <c r="B247" s="66" t="s">
        <v>481</v>
      </c>
      <c r="C247" s="67" t="s">
        <v>1472</v>
      </c>
      <c r="D247" s="68" t="s">
        <v>65</v>
      </c>
      <c r="E247" s="68" t="s">
        <v>64</v>
      </c>
      <c r="F247" s="69">
        <v>2314251710101</v>
      </c>
      <c r="G247" s="68" t="s">
        <v>64</v>
      </c>
      <c r="H247" s="68" t="s">
        <v>64</v>
      </c>
      <c r="I247" s="68" t="s">
        <v>65</v>
      </c>
      <c r="J247" s="68" t="s">
        <v>66</v>
      </c>
      <c r="K247" s="70">
        <v>0</v>
      </c>
      <c r="L247" s="70">
        <v>0</v>
      </c>
      <c r="M247" s="70">
        <v>0</v>
      </c>
      <c r="N247" s="70" t="s">
        <v>65</v>
      </c>
      <c r="O247" s="70">
        <v>0</v>
      </c>
      <c r="P247" s="70" t="s">
        <v>68</v>
      </c>
      <c r="Q247" t="s">
        <v>68</v>
      </c>
    </row>
    <row r="248" spans="2:17" ht="25.5" customHeight="1" x14ac:dyDescent="0.3">
      <c r="B248" s="66" t="s">
        <v>1436</v>
      </c>
      <c r="C248" s="67" t="s">
        <v>1473</v>
      </c>
      <c r="D248" s="68" t="s">
        <v>65</v>
      </c>
      <c r="E248" s="68" t="s">
        <v>64</v>
      </c>
      <c r="F248" s="69" t="s">
        <v>1469</v>
      </c>
      <c r="G248" s="68" t="s">
        <v>64</v>
      </c>
      <c r="H248" s="68" t="s">
        <v>65</v>
      </c>
      <c r="I248" s="68" t="s">
        <v>66</v>
      </c>
      <c r="J248" s="68" t="s">
        <v>66</v>
      </c>
      <c r="K248" s="70">
        <v>0</v>
      </c>
      <c r="L248" s="70">
        <v>0</v>
      </c>
      <c r="M248" s="70">
        <v>0</v>
      </c>
      <c r="N248" s="70" t="s">
        <v>65</v>
      </c>
      <c r="O248" s="70">
        <v>0</v>
      </c>
      <c r="P248" s="70" t="s">
        <v>68</v>
      </c>
      <c r="Q248" t="s">
        <v>68</v>
      </c>
    </row>
    <row r="249" spans="2:17" ht="25.5" customHeight="1" x14ac:dyDescent="0.3">
      <c r="B249" s="66" t="s">
        <v>131</v>
      </c>
      <c r="C249" s="67" t="s">
        <v>516</v>
      </c>
      <c r="D249" s="68" t="s">
        <v>64</v>
      </c>
      <c r="E249" s="68" t="s">
        <v>65</v>
      </c>
      <c r="F249" s="69" t="s">
        <v>1469</v>
      </c>
      <c r="G249" s="68" t="s">
        <v>65</v>
      </c>
      <c r="H249" s="68" t="s">
        <v>64</v>
      </c>
      <c r="I249" s="68" t="s">
        <v>66</v>
      </c>
      <c r="J249" s="68" t="s">
        <v>66</v>
      </c>
      <c r="K249" s="70">
        <v>0</v>
      </c>
      <c r="L249" s="70">
        <v>0</v>
      </c>
      <c r="M249" s="70">
        <v>0</v>
      </c>
      <c r="N249" s="70" t="s">
        <v>65</v>
      </c>
      <c r="O249" s="70">
        <v>0</v>
      </c>
      <c r="P249" s="70" t="s">
        <v>68</v>
      </c>
      <c r="Q249" t="s">
        <v>68</v>
      </c>
    </row>
    <row r="250" spans="2:17" ht="25.5" customHeight="1" x14ac:dyDescent="0.3">
      <c r="B250" s="66" t="s">
        <v>413</v>
      </c>
      <c r="C250" s="67" t="s">
        <v>1376</v>
      </c>
      <c r="D250" s="68" t="s">
        <v>65</v>
      </c>
      <c r="E250" s="68" t="s">
        <v>64</v>
      </c>
      <c r="F250" s="69" t="s">
        <v>1474</v>
      </c>
      <c r="G250" s="68" t="s">
        <v>64</v>
      </c>
      <c r="H250" s="68" t="s">
        <v>64</v>
      </c>
      <c r="I250" s="68" t="s">
        <v>66</v>
      </c>
      <c r="J250" s="68" t="s">
        <v>65</v>
      </c>
      <c r="K250" s="70">
        <v>0</v>
      </c>
      <c r="L250" s="70">
        <v>0</v>
      </c>
      <c r="M250" s="70">
        <v>0</v>
      </c>
      <c r="N250" s="70" t="s">
        <v>65</v>
      </c>
      <c r="O250" s="70">
        <v>0</v>
      </c>
      <c r="P250" s="70" t="s">
        <v>68</v>
      </c>
      <c r="Q250" t="s">
        <v>68</v>
      </c>
    </row>
    <row r="251" spans="2:17" ht="25.5" customHeight="1" x14ac:dyDescent="0.3">
      <c r="B251" s="66" t="s">
        <v>1475</v>
      </c>
      <c r="C251" s="67" t="s">
        <v>369</v>
      </c>
      <c r="D251" s="68" t="s">
        <v>64</v>
      </c>
      <c r="E251" s="68" t="s">
        <v>65</v>
      </c>
      <c r="F251" s="69" t="s">
        <v>1469</v>
      </c>
      <c r="G251" s="68" t="s">
        <v>65</v>
      </c>
      <c r="H251" s="68" t="s">
        <v>64</v>
      </c>
      <c r="I251" s="68" t="s">
        <v>66</v>
      </c>
      <c r="J251" s="68" t="s">
        <v>66</v>
      </c>
      <c r="K251" s="70">
        <v>0</v>
      </c>
      <c r="L251" s="70">
        <v>0</v>
      </c>
      <c r="M251" s="70">
        <v>0</v>
      </c>
      <c r="N251" s="70" t="s">
        <v>65</v>
      </c>
      <c r="O251" s="70">
        <v>0</v>
      </c>
      <c r="P251" s="70" t="s">
        <v>68</v>
      </c>
      <c r="Q251" t="s">
        <v>68</v>
      </c>
    </row>
    <row r="252" spans="2:17" ht="25.5" customHeight="1" x14ac:dyDescent="0.3">
      <c r="B252" s="66" t="s">
        <v>1476</v>
      </c>
      <c r="C252" s="67" t="s">
        <v>1477</v>
      </c>
      <c r="D252" s="68" t="s">
        <v>65</v>
      </c>
      <c r="E252" s="68" t="s">
        <v>64</v>
      </c>
      <c r="F252" s="69" t="s">
        <v>1469</v>
      </c>
      <c r="G252" s="68" t="s">
        <v>65</v>
      </c>
      <c r="H252" s="68" t="s">
        <v>64</v>
      </c>
      <c r="I252" s="68" t="s">
        <v>66</v>
      </c>
      <c r="J252" s="68" t="s">
        <v>66</v>
      </c>
      <c r="K252" s="70">
        <v>0</v>
      </c>
      <c r="L252" s="70">
        <v>0</v>
      </c>
      <c r="M252" s="70">
        <v>0</v>
      </c>
      <c r="N252" s="70" t="s">
        <v>65</v>
      </c>
      <c r="O252" s="70">
        <v>0</v>
      </c>
      <c r="P252" s="70" t="s">
        <v>68</v>
      </c>
      <c r="Q252" t="s">
        <v>68</v>
      </c>
    </row>
    <row r="253" spans="2:17" ht="25.5" customHeight="1" x14ac:dyDescent="0.3">
      <c r="B253" s="66" t="s">
        <v>1478</v>
      </c>
      <c r="C253" s="67" t="s">
        <v>414</v>
      </c>
      <c r="D253" s="68" t="s">
        <v>65</v>
      </c>
      <c r="E253" s="68" t="s">
        <v>64</v>
      </c>
      <c r="F253" s="69">
        <v>1662198260101</v>
      </c>
      <c r="G253" s="68" t="s">
        <v>64</v>
      </c>
      <c r="H253" s="68" t="s">
        <v>64</v>
      </c>
      <c r="I253" s="68" t="s">
        <v>66</v>
      </c>
      <c r="J253" s="68" t="s">
        <v>65</v>
      </c>
      <c r="K253" s="70">
        <v>0</v>
      </c>
      <c r="L253" s="70">
        <v>0</v>
      </c>
      <c r="M253" s="70">
        <v>0</v>
      </c>
      <c r="N253" s="70" t="s">
        <v>65</v>
      </c>
      <c r="O253" s="70">
        <v>0</v>
      </c>
      <c r="P253" s="70" t="s">
        <v>68</v>
      </c>
      <c r="Q253" t="s">
        <v>68</v>
      </c>
    </row>
    <row r="254" spans="2:17" ht="25.5" customHeight="1" x14ac:dyDescent="0.3">
      <c r="B254" s="66" t="s">
        <v>588</v>
      </c>
      <c r="C254" s="67" t="s">
        <v>190</v>
      </c>
      <c r="D254" s="68" t="s">
        <v>64</v>
      </c>
      <c r="E254" s="68" t="s">
        <v>65</v>
      </c>
      <c r="F254" s="69" t="s">
        <v>1469</v>
      </c>
      <c r="G254" s="68" t="s">
        <v>65</v>
      </c>
      <c r="H254" s="68" t="s">
        <v>64</v>
      </c>
      <c r="I254" s="68" t="s">
        <v>66</v>
      </c>
      <c r="J254" s="68" t="s">
        <v>66</v>
      </c>
      <c r="K254" s="70">
        <v>0</v>
      </c>
      <c r="L254" s="70">
        <v>0</v>
      </c>
      <c r="M254" s="70">
        <v>0</v>
      </c>
      <c r="N254" s="70" t="s">
        <v>65</v>
      </c>
      <c r="O254" s="70">
        <v>0</v>
      </c>
      <c r="P254" s="70" t="s">
        <v>68</v>
      </c>
      <c r="Q254" t="s">
        <v>68</v>
      </c>
    </row>
    <row r="255" spans="2:17" ht="25.5" customHeight="1" x14ac:dyDescent="0.3">
      <c r="B255" s="66" t="s">
        <v>1479</v>
      </c>
      <c r="C255" s="67" t="s">
        <v>1480</v>
      </c>
      <c r="D255" s="68" t="s">
        <v>65</v>
      </c>
      <c r="E255" s="68" t="s">
        <v>64</v>
      </c>
      <c r="F255" s="69">
        <v>249453620206</v>
      </c>
      <c r="G255" s="68" t="s">
        <v>64</v>
      </c>
      <c r="H255" s="68" t="s">
        <v>64</v>
      </c>
      <c r="I255" s="68" t="s">
        <v>65</v>
      </c>
      <c r="J255" s="68" t="s">
        <v>66</v>
      </c>
      <c r="K255" s="70">
        <v>0</v>
      </c>
      <c r="L255" s="70">
        <v>0</v>
      </c>
      <c r="M255" s="70">
        <v>0</v>
      </c>
      <c r="N255" s="70" t="s">
        <v>65</v>
      </c>
      <c r="O255" s="70">
        <v>0</v>
      </c>
      <c r="P255" s="70" t="s">
        <v>68</v>
      </c>
      <c r="Q255" t="s">
        <v>68</v>
      </c>
    </row>
    <row r="256" spans="2:17" ht="25.5" customHeight="1" x14ac:dyDescent="0.3">
      <c r="B256" s="66" t="s">
        <v>179</v>
      </c>
      <c r="C256" s="67" t="s">
        <v>204</v>
      </c>
      <c r="D256" s="68" t="s">
        <v>64</v>
      </c>
      <c r="E256" s="68" t="s">
        <v>65</v>
      </c>
      <c r="F256" s="69">
        <v>2998734200101</v>
      </c>
      <c r="G256" s="68" t="s">
        <v>64</v>
      </c>
      <c r="H256" s="68" t="s">
        <v>65</v>
      </c>
      <c r="I256" s="68" t="s">
        <v>66</v>
      </c>
      <c r="J256" s="68" t="s">
        <v>66</v>
      </c>
      <c r="K256" s="70">
        <v>0</v>
      </c>
      <c r="L256" s="70">
        <v>0</v>
      </c>
      <c r="M256" s="70">
        <v>0</v>
      </c>
      <c r="N256" s="70" t="s">
        <v>65</v>
      </c>
      <c r="O256" s="70">
        <v>0</v>
      </c>
      <c r="P256" s="70" t="s">
        <v>68</v>
      </c>
      <c r="Q256" t="s">
        <v>68</v>
      </c>
    </row>
    <row r="257" spans="2:17" ht="25.5" customHeight="1" x14ac:dyDescent="0.3">
      <c r="B257" s="66" t="s">
        <v>550</v>
      </c>
      <c r="C257" s="67" t="s">
        <v>1393</v>
      </c>
      <c r="D257" s="68" t="s">
        <v>65</v>
      </c>
      <c r="E257" s="68" t="s">
        <v>64</v>
      </c>
      <c r="F257" s="69" t="s">
        <v>1469</v>
      </c>
      <c r="G257" s="68" t="s">
        <v>64</v>
      </c>
      <c r="H257" s="68" t="s">
        <v>65</v>
      </c>
      <c r="I257" s="68" t="s">
        <v>66</v>
      </c>
      <c r="J257" s="68" t="s">
        <v>66</v>
      </c>
      <c r="K257" s="70" t="s">
        <v>65</v>
      </c>
      <c r="L257" s="70">
        <v>0</v>
      </c>
      <c r="M257" s="70">
        <v>0</v>
      </c>
      <c r="N257" s="70">
        <v>0</v>
      </c>
      <c r="O257" s="70">
        <v>0</v>
      </c>
      <c r="P257" s="70" t="s">
        <v>68</v>
      </c>
      <c r="Q257" t="s">
        <v>68</v>
      </c>
    </row>
    <row r="258" spans="2:17" ht="25.5" customHeight="1" x14ac:dyDescent="0.3">
      <c r="B258" s="66" t="s">
        <v>205</v>
      </c>
      <c r="C258" s="67" t="s">
        <v>420</v>
      </c>
      <c r="D258" s="68" t="s">
        <v>64</v>
      </c>
      <c r="E258" s="68" t="s">
        <v>65</v>
      </c>
      <c r="F258" s="69">
        <v>1949555160101</v>
      </c>
      <c r="G258" s="68" t="s">
        <v>64</v>
      </c>
      <c r="H258" s="68" t="s">
        <v>64</v>
      </c>
      <c r="I258" s="68" t="s">
        <v>65</v>
      </c>
      <c r="J258" s="68" t="s">
        <v>66</v>
      </c>
      <c r="K258" s="70">
        <v>0</v>
      </c>
      <c r="L258" s="70">
        <v>0</v>
      </c>
      <c r="M258" s="70">
        <v>0</v>
      </c>
      <c r="N258" s="70" t="s">
        <v>65</v>
      </c>
      <c r="O258" s="70">
        <v>0</v>
      </c>
      <c r="P258" s="70" t="s">
        <v>68</v>
      </c>
      <c r="Q258" t="s">
        <v>68</v>
      </c>
    </row>
    <row r="259" spans="2:17" ht="25.5" customHeight="1" x14ac:dyDescent="0.3">
      <c r="B259" s="66" t="s">
        <v>214</v>
      </c>
      <c r="C259" s="67" t="s">
        <v>215</v>
      </c>
      <c r="D259" s="68" t="s">
        <v>64</v>
      </c>
      <c r="E259" s="68" t="s">
        <v>65</v>
      </c>
      <c r="F259" s="69">
        <v>1615288990920</v>
      </c>
      <c r="G259" s="68" t="s">
        <v>64</v>
      </c>
      <c r="H259" s="68" t="s">
        <v>64</v>
      </c>
      <c r="I259" s="68" t="s">
        <v>65</v>
      </c>
      <c r="J259" s="68" t="s">
        <v>66</v>
      </c>
      <c r="K259" s="70">
        <v>0</v>
      </c>
      <c r="L259" s="70">
        <v>0</v>
      </c>
      <c r="M259" s="70">
        <v>0</v>
      </c>
      <c r="N259" s="70" t="s">
        <v>65</v>
      </c>
      <c r="O259" s="70">
        <v>0</v>
      </c>
      <c r="P259" s="70" t="s">
        <v>68</v>
      </c>
      <c r="Q259" t="s">
        <v>68</v>
      </c>
    </row>
    <row r="260" spans="2:17" ht="25.5" customHeight="1" x14ac:dyDescent="0.3">
      <c r="B260" s="66" t="s">
        <v>1481</v>
      </c>
      <c r="C260" s="67" t="s">
        <v>424</v>
      </c>
      <c r="D260" s="68" t="s">
        <v>65</v>
      </c>
      <c r="E260" s="68" t="s">
        <v>64</v>
      </c>
      <c r="F260" s="69">
        <v>22212607320101</v>
      </c>
      <c r="G260" s="68" t="s">
        <v>64</v>
      </c>
      <c r="H260" s="68" t="s">
        <v>65</v>
      </c>
      <c r="I260" s="68" t="s">
        <v>66</v>
      </c>
      <c r="J260" s="68" t="s">
        <v>66</v>
      </c>
      <c r="K260" s="70">
        <v>0</v>
      </c>
      <c r="L260" s="70">
        <v>0</v>
      </c>
      <c r="M260" s="70">
        <v>0</v>
      </c>
      <c r="N260" s="70" t="s">
        <v>65</v>
      </c>
      <c r="O260" s="70">
        <v>0</v>
      </c>
      <c r="P260" s="70" t="s">
        <v>68</v>
      </c>
      <c r="Q260" t="s">
        <v>68</v>
      </c>
    </row>
    <row r="261" spans="2:17" ht="25.5" customHeight="1" x14ac:dyDescent="0.3">
      <c r="B261" s="66" t="s">
        <v>1482</v>
      </c>
      <c r="C261" s="67" t="s">
        <v>1483</v>
      </c>
      <c r="D261" s="68" t="s">
        <v>65</v>
      </c>
      <c r="E261" s="68" t="s">
        <v>64</v>
      </c>
      <c r="F261" s="69" t="s">
        <v>1402</v>
      </c>
      <c r="G261" s="68" t="s">
        <v>65</v>
      </c>
      <c r="H261" s="68" t="s">
        <v>64</v>
      </c>
      <c r="I261" s="68" t="s">
        <v>66</v>
      </c>
      <c r="J261" s="68" t="s">
        <v>66</v>
      </c>
      <c r="K261" s="70">
        <v>0</v>
      </c>
      <c r="L261" s="70">
        <v>0</v>
      </c>
      <c r="M261" s="70">
        <v>0</v>
      </c>
      <c r="N261" s="70" t="s">
        <v>65</v>
      </c>
      <c r="O261" s="70">
        <v>0</v>
      </c>
      <c r="P261" s="70" t="s">
        <v>68</v>
      </c>
      <c r="Q261" t="s">
        <v>68</v>
      </c>
    </row>
    <row r="262" spans="2:17" ht="25.5" customHeight="1" x14ac:dyDescent="0.3">
      <c r="B262" s="66" t="s">
        <v>1484</v>
      </c>
      <c r="C262" s="67" t="s">
        <v>389</v>
      </c>
      <c r="D262" s="68" t="s">
        <v>65</v>
      </c>
      <c r="E262" s="68" t="s">
        <v>64</v>
      </c>
      <c r="F262" s="69">
        <v>1662427050611</v>
      </c>
      <c r="G262" s="68" t="s">
        <v>64</v>
      </c>
      <c r="H262" s="68" t="s">
        <v>64</v>
      </c>
      <c r="I262" s="68" t="s">
        <v>65</v>
      </c>
      <c r="J262" s="68" t="s">
        <v>66</v>
      </c>
      <c r="K262" s="70">
        <v>0</v>
      </c>
      <c r="L262" s="70">
        <v>0</v>
      </c>
      <c r="M262" s="70">
        <v>0</v>
      </c>
      <c r="N262" s="70" t="s">
        <v>65</v>
      </c>
      <c r="O262" s="70">
        <v>0</v>
      </c>
      <c r="P262" s="70" t="s">
        <v>1485</v>
      </c>
      <c r="Q262" t="s">
        <v>1486</v>
      </c>
    </row>
    <row r="263" spans="2:17" ht="25.5" customHeight="1" x14ac:dyDescent="0.3">
      <c r="B263" s="66" t="s">
        <v>1487</v>
      </c>
      <c r="C263" s="67" t="s">
        <v>1488</v>
      </c>
      <c r="D263" s="68" t="s">
        <v>65</v>
      </c>
      <c r="E263" s="68" t="s">
        <v>64</v>
      </c>
      <c r="F263" s="69" t="s">
        <v>1402</v>
      </c>
      <c r="G263" s="68" t="s">
        <v>64</v>
      </c>
      <c r="H263" s="68" t="s">
        <v>65</v>
      </c>
      <c r="I263" s="68" t="s">
        <v>66</v>
      </c>
      <c r="J263" s="68" t="s">
        <v>66</v>
      </c>
      <c r="K263" s="70">
        <v>0</v>
      </c>
      <c r="L263" s="70">
        <v>0</v>
      </c>
      <c r="M263" s="70">
        <v>0</v>
      </c>
      <c r="N263" s="70" t="s">
        <v>65</v>
      </c>
      <c r="O263" s="70">
        <v>0</v>
      </c>
      <c r="P263" s="70" t="s">
        <v>68</v>
      </c>
      <c r="Q263" t="s">
        <v>68</v>
      </c>
    </row>
    <row r="264" spans="2:17" ht="25.5" customHeight="1" x14ac:dyDescent="0.3">
      <c r="B264" s="66" t="s">
        <v>558</v>
      </c>
      <c r="C264" s="67" t="s">
        <v>1489</v>
      </c>
      <c r="D264" s="68" t="s">
        <v>64</v>
      </c>
      <c r="E264" s="68" t="s">
        <v>65</v>
      </c>
      <c r="F264" s="69">
        <v>2975831230101</v>
      </c>
      <c r="G264" s="68" t="s">
        <v>64</v>
      </c>
      <c r="H264" s="68" t="s">
        <v>65</v>
      </c>
      <c r="I264" s="68" t="s">
        <v>66</v>
      </c>
      <c r="J264" s="68" t="s">
        <v>66</v>
      </c>
      <c r="K264" s="70">
        <v>0</v>
      </c>
      <c r="L264" s="70">
        <v>0</v>
      </c>
      <c r="M264" s="70">
        <v>0</v>
      </c>
      <c r="N264" s="70" t="s">
        <v>65</v>
      </c>
      <c r="O264" s="70">
        <v>0</v>
      </c>
      <c r="P264" s="70" t="s">
        <v>68</v>
      </c>
      <c r="Q264" t="s">
        <v>68</v>
      </c>
    </row>
    <row r="265" spans="2:17" ht="25.5" customHeight="1" x14ac:dyDescent="0.3">
      <c r="B265" s="66" t="s">
        <v>1490</v>
      </c>
      <c r="C265" s="67" t="s">
        <v>173</v>
      </c>
      <c r="D265" s="68" t="s">
        <v>65</v>
      </c>
      <c r="E265" s="68" t="s">
        <v>64</v>
      </c>
      <c r="F265" s="69" t="s">
        <v>1402</v>
      </c>
      <c r="G265" s="68" t="s">
        <v>65</v>
      </c>
      <c r="H265" s="68" t="s">
        <v>64</v>
      </c>
      <c r="I265" s="68" t="s">
        <v>66</v>
      </c>
      <c r="J265" s="68" t="s">
        <v>66</v>
      </c>
      <c r="K265" s="70">
        <v>0</v>
      </c>
      <c r="L265" s="70">
        <v>0</v>
      </c>
      <c r="M265" s="70">
        <v>0</v>
      </c>
      <c r="N265" s="70" t="s">
        <v>65</v>
      </c>
      <c r="O265" s="70">
        <v>0</v>
      </c>
      <c r="P265" s="70" t="s">
        <v>68</v>
      </c>
      <c r="Q265" t="s">
        <v>68</v>
      </c>
    </row>
    <row r="266" spans="2:17" ht="25.5" customHeight="1" x14ac:dyDescent="0.3">
      <c r="B266" s="66" t="s">
        <v>355</v>
      </c>
      <c r="C266" s="67" t="s">
        <v>205</v>
      </c>
      <c r="D266" s="68" t="s">
        <v>64</v>
      </c>
      <c r="E266" s="68" t="s">
        <v>65</v>
      </c>
      <c r="F266" s="69">
        <v>0</v>
      </c>
      <c r="G266" s="68" t="s">
        <v>64</v>
      </c>
      <c r="H266" s="68" t="s">
        <v>65</v>
      </c>
      <c r="I266" s="68" t="s">
        <v>66</v>
      </c>
      <c r="J266" s="68" t="s">
        <v>66</v>
      </c>
      <c r="K266" s="70">
        <v>0</v>
      </c>
      <c r="L266" s="70">
        <v>0</v>
      </c>
      <c r="M266" s="70">
        <v>0</v>
      </c>
      <c r="N266" s="70" t="s">
        <v>65</v>
      </c>
      <c r="O266" s="70">
        <v>0</v>
      </c>
      <c r="P266" s="70" t="s">
        <v>68</v>
      </c>
      <c r="Q266" t="s">
        <v>68</v>
      </c>
    </row>
    <row r="267" spans="2:17" ht="25.5" customHeight="1" x14ac:dyDescent="0.3">
      <c r="B267" s="66" t="s">
        <v>1491</v>
      </c>
      <c r="C267" s="67" t="s">
        <v>1492</v>
      </c>
      <c r="D267" s="68" t="s">
        <v>65</v>
      </c>
      <c r="E267" s="68" t="s">
        <v>64</v>
      </c>
      <c r="F267" s="69">
        <v>1816706820101</v>
      </c>
      <c r="G267" s="68" t="s">
        <v>64</v>
      </c>
      <c r="H267" s="68" t="s">
        <v>64</v>
      </c>
      <c r="I267" s="68" t="s">
        <v>65</v>
      </c>
      <c r="J267" s="68" t="s">
        <v>66</v>
      </c>
      <c r="K267" s="70">
        <v>0</v>
      </c>
      <c r="L267" s="70">
        <v>0</v>
      </c>
      <c r="M267" s="70">
        <v>0</v>
      </c>
      <c r="N267" s="70" t="s">
        <v>65</v>
      </c>
      <c r="O267" s="70">
        <v>0</v>
      </c>
      <c r="P267" s="70" t="s">
        <v>68</v>
      </c>
      <c r="Q267" t="s">
        <v>68</v>
      </c>
    </row>
    <row r="268" spans="2:17" ht="25.5" customHeight="1" x14ac:dyDescent="0.3">
      <c r="B268" s="66" t="s">
        <v>1493</v>
      </c>
      <c r="C268" s="67" t="s">
        <v>1494</v>
      </c>
      <c r="D268" s="68" t="s">
        <v>64</v>
      </c>
      <c r="E268" s="68" t="s">
        <v>65</v>
      </c>
      <c r="F268" s="69" t="s">
        <v>1495</v>
      </c>
      <c r="G268" s="68" t="s">
        <v>65</v>
      </c>
      <c r="H268" s="68" t="s">
        <v>64</v>
      </c>
      <c r="I268" s="68" t="s">
        <v>66</v>
      </c>
      <c r="J268" s="68" t="s">
        <v>66</v>
      </c>
      <c r="K268" s="70">
        <v>0</v>
      </c>
      <c r="L268" s="70">
        <v>0</v>
      </c>
      <c r="M268" s="70">
        <v>0</v>
      </c>
      <c r="N268" s="70" t="s">
        <v>65</v>
      </c>
      <c r="O268" s="70">
        <v>0</v>
      </c>
      <c r="P268" s="70" t="s">
        <v>68</v>
      </c>
      <c r="Q268" t="s">
        <v>68</v>
      </c>
    </row>
    <row r="269" spans="2:17" ht="25.5" customHeight="1" x14ac:dyDescent="0.3">
      <c r="B269" s="66" t="s">
        <v>436</v>
      </c>
      <c r="C269" s="67" t="s">
        <v>414</v>
      </c>
      <c r="D269" s="68" t="s">
        <v>65</v>
      </c>
      <c r="E269" s="68" t="s">
        <v>64</v>
      </c>
      <c r="F269" s="69">
        <v>1662198860101</v>
      </c>
      <c r="G269" s="68" t="s">
        <v>64</v>
      </c>
      <c r="H269" s="68" t="s">
        <v>64</v>
      </c>
      <c r="I269" s="68" t="s">
        <v>66</v>
      </c>
      <c r="J269" s="68" t="s">
        <v>65</v>
      </c>
      <c r="K269" s="70">
        <v>0</v>
      </c>
      <c r="L269" s="70">
        <v>0</v>
      </c>
      <c r="M269" s="70">
        <v>0</v>
      </c>
      <c r="N269" s="70" t="s">
        <v>65</v>
      </c>
      <c r="O269" s="70">
        <v>0</v>
      </c>
      <c r="P269" s="70" t="s">
        <v>68</v>
      </c>
      <c r="Q269" t="s">
        <v>68</v>
      </c>
    </row>
    <row r="270" spans="2:17" ht="25.5" customHeight="1" x14ac:dyDescent="0.3">
      <c r="B270" s="66" t="s">
        <v>1496</v>
      </c>
      <c r="C270" s="67" t="s">
        <v>1497</v>
      </c>
      <c r="D270" s="68" t="s">
        <v>64</v>
      </c>
      <c r="E270" s="68" t="s">
        <v>65</v>
      </c>
      <c r="F270" s="69" t="s">
        <v>1495</v>
      </c>
      <c r="G270" s="68" t="s">
        <v>65</v>
      </c>
      <c r="H270" s="68" t="s">
        <v>64</v>
      </c>
      <c r="I270" s="68" t="s">
        <v>66</v>
      </c>
      <c r="J270" s="68" t="s">
        <v>66</v>
      </c>
      <c r="K270" s="70">
        <v>0</v>
      </c>
      <c r="L270" s="70">
        <v>0</v>
      </c>
      <c r="M270" s="70">
        <v>0</v>
      </c>
      <c r="N270" s="70" t="s">
        <v>65</v>
      </c>
      <c r="O270" s="70">
        <v>0</v>
      </c>
      <c r="P270" s="70" t="s">
        <v>68</v>
      </c>
      <c r="Q270" t="s">
        <v>68</v>
      </c>
    </row>
    <row r="271" spans="2:17" ht="25.5" customHeight="1" x14ac:dyDescent="0.3">
      <c r="B271" s="66" t="s">
        <v>1498</v>
      </c>
      <c r="C271" s="67" t="s">
        <v>202</v>
      </c>
      <c r="D271" s="68" t="s">
        <v>64</v>
      </c>
      <c r="E271" s="68" t="s">
        <v>65</v>
      </c>
      <c r="F271" s="69" t="s">
        <v>1495</v>
      </c>
      <c r="G271" s="68" t="s">
        <v>65</v>
      </c>
      <c r="H271" s="68" t="s">
        <v>64</v>
      </c>
      <c r="I271" s="68" t="s">
        <v>66</v>
      </c>
      <c r="J271" s="68" t="s">
        <v>66</v>
      </c>
      <c r="K271" s="70">
        <v>0</v>
      </c>
      <c r="L271" s="70">
        <v>0</v>
      </c>
      <c r="M271" s="70">
        <v>0</v>
      </c>
      <c r="N271" s="70" t="s">
        <v>65</v>
      </c>
      <c r="O271" s="70">
        <v>0</v>
      </c>
      <c r="P271" s="70" t="s">
        <v>68</v>
      </c>
      <c r="Q271" t="s">
        <v>68</v>
      </c>
    </row>
    <row r="272" spans="2:17" ht="25.5" customHeight="1" x14ac:dyDescent="0.3">
      <c r="B272" s="66" t="s">
        <v>1499</v>
      </c>
      <c r="C272" s="67" t="s">
        <v>428</v>
      </c>
      <c r="D272" s="68" t="s">
        <v>65</v>
      </c>
      <c r="E272" s="68" t="s">
        <v>64</v>
      </c>
      <c r="F272" s="69" t="s">
        <v>1495</v>
      </c>
      <c r="G272" s="68" t="s">
        <v>65</v>
      </c>
      <c r="H272" s="68" t="s">
        <v>64</v>
      </c>
      <c r="I272" s="68" t="s">
        <v>66</v>
      </c>
      <c r="J272" s="68" t="s">
        <v>66</v>
      </c>
      <c r="K272" s="70">
        <v>0</v>
      </c>
      <c r="L272" s="70">
        <v>0</v>
      </c>
      <c r="M272" s="70">
        <v>0</v>
      </c>
      <c r="N272" s="70" t="s">
        <v>65</v>
      </c>
      <c r="O272" s="70">
        <v>0</v>
      </c>
      <c r="P272" s="70" t="s">
        <v>68</v>
      </c>
      <c r="Q272" t="s">
        <v>68</v>
      </c>
    </row>
    <row r="273" spans="2:17" ht="25.5" customHeight="1" x14ac:dyDescent="0.3">
      <c r="B273" s="66" t="s">
        <v>1500</v>
      </c>
      <c r="C273" s="67" t="s">
        <v>317</v>
      </c>
      <c r="D273" s="68" t="s">
        <v>65</v>
      </c>
      <c r="E273" s="68" t="s">
        <v>64</v>
      </c>
      <c r="F273" s="69" t="s">
        <v>1495</v>
      </c>
      <c r="G273" s="68" t="s">
        <v>65</v>
      </c>
      <c r="H273" s="68" t="s">
        <v>64</v>
      </c>
      <c r="I273" s="68" t="s">
        <v>66</v>
      </c>
      <c r="J273" s="68" t="s">
        <v>66</v>
      </c>
      <c r="K273" s="70">
        <v>0</v>
      </c>
      <c r="L273" s="70">
        <v>0</v>
      </c>
      <c r="M273" s="70">
        <v>0</v>
      </c>
      <c r="N273" s="70" t="s">
        <v>65</v>
      </c>
      <c r="O273" s="70">
        <v>0</v>
      </c>
      <c r="P273" s="70" t="s">
        <v>68</v>
      </c>
      <c r="Q273" t="s">
        <v>68</v>
      </c>
    </row>
    <row r="274" spans="2:17" ht="25.5" customHeight="1" x14ac:dyDescent="0.3">
      <c r="B274" s="66" t="s">
        <v>491</v>
      </c>
      <c r="C274" s="67" t="s">
        <v>1501</v>
      </c>
      <c r="D274" s="68" t="s">
        <v>65</v>
      </c>
      <c r="E274" s="68" t="s">
        <v>64</v>
      </c>
      <c r="F274" s="69">
        <v>2541656640101</v>
      </c>
      <c r="G274" s="68" t="s">
        <v>64</v>
      </c>
      <c r="H274" s="68" t="s">
        <v>64</v>
      </c>
      <c r="I274" s="68" t="s">
        <v>65</v>
      </c>
      <c r="J274" s="68" t="s">
        <v>66</v>
      </c>
      <c r="K274" s="70">
        <v>0</v>
      </c>
      <c r="L274" s="70">
        <v>0</v>
      </c>
      <c r="M274" s="70">
        <v>0</v>
      </c>
      <c r="N274" s="70" t="s">
        <v>65</v>
      </c>
      <c r="O274" s="70">
        <v>0</v>
      </c>
      <c r="P274" s="70" t="s">
        <v>68</v>
      </c>
      <c r="Q274" t="s">
        <v>68</v>
      </c>
    </row>
    <row r="275" spans="2:17" ht="25.5" customHeight="1" x14ac:dyDescent="0.3">
      <c r="B275" s="66" t="s">
        <v>1403</v>
      </c>
      <c r="C275" s="67" t="s">
        <v>192</v>
      </c>
      <c r="D275" s="68" t="s">
        <v>65</v>
      </c>
      <c r="E275" s="68" t="s">
        <v>64</v>
      </c>
      <c r="F275" s="69" t="s">
        <v>1495</v>
      </c>
      <c r="G275" s="68" t="s">
        <v>64</v>
      </c>
      <c r="H275" s="68" t="s">
        <v>65</v>
      </c>
      <c r="I275" s="68" t="s">
        <v>66</v>
      </c>
      <c r="J275" s="68" t="s">
        <v>66</v>
      </c>
      <c r="K275" s="70">
        <v>0</v>
      </c>
      <c r="L275" s="70">
        <v>0</v>
      </c>
      <c r="M275" s="70">
        <v>0</v>
      </c>
      <c r="N275" s="70" t="s">
        <v>65</v>
      </c>
      <c r="O275" s="70">
        <v>0</v>
      </c>
      <c r="P275" s="70" t="s">
        <v>68</v>
      </c>
      <c r="Q275" t="s">
        <v>68</v>
      </c>
    </row>
    <row r="276" spans="2:17" ht="25.5" customHeight="1" x14ac:dyDescent="0.3">
      <c r="B276" s="66" t="s">
        <v>499</v>
      </c>
      <c r="C276" s="67" t="s">
        <v>163</v>
      </c>
      <c r="D276" s="68" t="s">
        <v>65</v>
      </c>
      <c r="E276" s="68" t="s">
        <v>64</v>
      </c>
      <c r="F276" s="69" t="s">
        <v>1495</v>
      </c>
      <c r="G276" s="68" t="s">
        <v>64</v>
      </c>
      <c r="H276" s="68" t="s">
        <v>65</v>
      </c>
      <c r="I276" s="68" t="s">
        <v>66</v>
      </c>
      <c r="J276" s="68" t="s">
        <v>66</v>
      </c>
      <c r="K276" s="70">
        <v>0</v>
      </c>
      <c r="L276" s="70">
        <v>0</v>
      </c>
      <c r="M276" s="70">
        <v>0</v>
      </c>
      <c r="N276" s="70" t="s">
        <v>65</v>
      </c>
      <c r="O276" s="70">
        <v>0</v>
      </c>
      <c r="P276" s="70" t="s">
        <v>68</v>
      </c>
      <c r="Q276" t="s">
        <v>68</v>
      </c>
    </row>
    <row r="277" spans="2:17" ht="25.5" customHeight="1" x14ac:dyDescent="0.3">
      <c r="B277" s="66" t="s">
        <v>481</v>
      </c>
      <c r="C277" s="67" t="s">
        <v>490</v>
      </c>
      <c r="D277" s="68" t="s">
        <v>65</v>
      </c>
      <c r="E277" s="68" t="s">
        <v>64</v>
      </c>
      <c r="F277" s="69">
        <v>2395596730102</v>
      </c>
      <c r="G277" s="68" t="s">
        <v>64</v>
      </c>
      <c r="H277" s="68" t="s">
        <v>64</v>
      </c>
      <c r="I277" s="68" t="s">
        <v>65</v>
      </c>
      <c r="J277" s="68" t="s">
        <v>66</v>
      </c>
      <c r="K277" s="70">
        <v>0</v>
      </c>
      <c r="L277" s="70">
        <v>0</v>
      </c>
      <c r="M277" s="70">
        <v>0</v>
      </c>
      <c r="N277" s="70" t="s">
        <v>65</v>
      </c>
      <c r="O277" s="70">
        <v>0</v>
      </c>
      <c r="P277" s="70" t="s">
        <v>68</v>
      </c>
      <c r="Q277" t="s">
        <v>68</v>
      </c>
    </row>
    <row r="278" spans="2:17" ht="25.5" customHeight="1" x14ac:dyDescent="0.3">
      <c r="B278" s="66" t="s">
        <v>1502</v>
      </c>
      <c r="C278" s="67" t="s">
        <v>190</v>
      </c>
      <c r="D278" s="68" t="s">
        <v>65</v>
      </c>
      <c r="E278" s="68" t="s">
        <v>64</v>
      </c>
      <c r="F278" s="69">
        <v>2247961780101</v>
      </c>
      <c r="G278" s="68" t="s">
        <v>64</v>
      </c>
      <c r="H278" s="68" t="s">
        <v>65</v>
      </c>
      <c r="I278" s="68" t="s">
        <v>66</v>
      </c>
      <c r="J278" s="68" t="s">
        <v>66</v>
      </c>
      <c r="K278" s="70">
        <v>0</v>
      </c>
      <c r="L278" s="70">
        <v>0</v>
      </c>
      <c r="M278" s="70">
        <v>0</v>
      </c>
      <c r="N278" s="70" t="s">
        <v>65</v>
      </c>
      <c r="O278" s="70">
        <v>0</v>
      </c>
      <c r="P278" s="70" t="s">
        <v>68</v>
      </c>
      <c r="Q278" t="s">
        <v>68</v>
      </c>
    </row>
    <row r="279" spans="2:17" ht="25.5" customHeight="1" x14ac:dyDescent="0.3">
      <c r="B279" s="66" t="s">
        <v>1503</v>
      </c>
      <c r="C279" s="67" t="s">
        <v>1442</v>
      </c>
      <c r="D279" s="68" t="s">
        <v>65</v>
      </c>
      <c r="E279" s="68" t="s">
        <v>64</v>
      </c>
      <c r="F279" s="69">
        <v>2345994640917</v>
      </c>
      <c r="G279" s="68" t="s">
        <v>64</v>
      </c>
      <c r="H279" s="68" t="s">
        <v>64</v>
      </c>
      <c r="I279" s="68" t="s">
        <v>65</v>
      </c>
      <c r="J279" s="68" t="s">
        <v>66</v>
      </c>
      <c r="K279" s="70">
        <v>0</v>
      </c>
      <c r="L279" s="70">
        <v>0</v>
      </c>
      <c r="M279" s="70">
        <v>0</v>
      </c>
      <c r="N279" s="70" t="s">
        <v>65</v>
      </c>
      <c r="O279" s="70">
        <v>0</v>
      </c>
      <c r="P279" s="70" t="s">
        <v>1395</v>
      </c>
      <c r="Q279" t="s">
        <v>1504</v>
      </c>
    </row>
    <row r="280" spans="2:17" ht="25.5" customHeight="1" x14ac:dyDescent="0.3">
      <c r="B280" s="66" t="s">
        <v>1505</v>
      </c>
      <c r="C280" s="67" t="s">
        <v>389</v>
      </c>
      <c r="D280" s="68" t="s">
        <v>64</v>
      </c>
      <c r="E280" s="68" t="s">
        <v>65</v>
      </c>
      <c r="F280" s="69" t="s">
        <v>1495</v>
      </c>
      <c r="G280" s="68" t="s">
        <v>65</v>
      </c>
      <c r="H280" s="68" t="s">
        <v>64</v>
      </c>
      <c r="I280" s="68" t="s">
        <v>66</v>
      </c>
      <c r="J280" s="68" t="s">
        <v>66</v>
      </c>
      <c r="K280" s="70">
        <v>0</v>
      </c>
      <c r="L280" s="70">
        <v>0</v>
      </c>
      <c r="M280" s="70">
        <v>0</v>
      </c>
      <c r="N280" s="70" t="s">
        <v>65</v>
      </c>
      <c r="O280" s="70">
        <v>0</v>
      </c>
      <c r="P280" s="70" t="s">
        <v>68</v>
      </c>
      <c r="Q280" t="s">
        <v>68</v>
      </c>
    </row>
    <row r="281" spans="2:17" ht="25.5" customHeight="1" x14ac:dyDescent="0.3">
      <c r="B281" s="66" t="s">
        <v>1506</v>
      </c>
      <c r="C281" s="67" t="s">
        <v>1507</v>
      </c>
      <c r="D281" s="68" t="s">
        <v>64</v>
      </c>
      <c r="E281" s="68" t="s">
        <v>65</v>
      </c>
      <c r="F281" s="69" t="s">
        <v>1495</v>
      </c>
      <c r="G281" s="68" t="s">
        <v>64</v>
      </c>
      <c r="H281" s="68" t="s">
        <v>65</v>
      </c>
      <c r="I281" s="68" t="s">
        <v>66</v>
      </c>
      <c r="J281" s="68" t="s">
        <v>66</v>
      </c>
      <c r="K281" s="70">
        <v>0</v>
      </c>
      <c r="L281" s="70">
        <v>0</v>
      </c>
      <c r="M281" s="70">
        <v>0</v>
      </c>
      <c r="N281" s="70" t="s">
        <v>65</v>
      </c>
      <c r="O281" s="70">
        <v>0</v>
      </c>
      <c r="P281" s="70" t="s">
        <v>68</v>
      </c>
      <c r="Q281" t="s">
        <v>68</v>
      </c>
    </row>
    <row r="282" spans="2:17" ht="25.5" customHeight="1" x14ac:dyDescent="0.3">
      <c r="B282" s="66" t="s">
        <v>415</v>
      </c>
      <c r="C282" s="67" t="s">
        <v>1508</v>
      </c>
      <c r="D282" s="68" t="s">
        <v>65</v>
      </c>
      <c r="E282" s="68" t="s">
        <v>64</v>
      </c>
      <c r="F282" s="69">
        <v>2598889820101</v>
      </c>
      <c r="G282" s="68" t="s">
        <v>64</v>
      </c>
      <c r="H282" s="68" t="s">
        <v>64</v>
      </c>
      <c r="I282" s="68" t="s">
        <v>65</v>
      </c>
      <c r="J282" s="68" t="s">
        <v>66</v>
      </c>
      <c r="K282" s="70">
        <v>0</v>
      </c>
      <c r="L282" s="70">
        <v>0</v>
      </c>
      <c r="M282" s="70">
        <v>0</v>
      </c>
      <c r="N282" s="70" t="s">
        <v>65</v>
      </c>
      <c r="O282" s="70">
        <v>0</v>
      </c>
      <c r="P282" s="70" t="s">
        <v>68</v>
      </c>
      <c r="Q282" t="s">
        <v>68</v>
      </c>
    </row>
    <row r="283" spans="2:17" ht="25.5" customHeight="1" x14ac:dyDescent="0.3">
      <c r="B283" s="66" t="s">
        <v>1509</v>
      </c>
      <c r="C283" s="67" t="s">
        <v>1510</v>
      </c>
      <c r="D283" s="68" t="s">
        <v>65</v>
      </c>
      <c r="E283" s="68" t="s">
        <v>64</v>
      </c>
      <c r="F283" s="69">
        <v>1627809660101</v>
      </c>
      <c r="G283" s="68" t="s">
        <v>64</v>
      </c>
      <c r="H283" s="68" t="s">
        <v>64</v>
      </c>
      <c r="I283" s="68" t="s">
        <v>65</v>
      </c>
      <c r="J283" s="68" t="s">
        <v>66</v>
      </c>
      <c r="K283" s="70">
        <v>0</v>
      </c>
      <c r="L283" s="70">
        <v>0</v>
      </c>
      <c r="M283" s="70">
        <v>0</v>
      </c>
      <c r="N283" s="70" t="s">
        <v>65</v>
      </c>
      <c r="O283" s="70">
        <v>0</v>
      </c>
      <c r="P283" s="70" t="s">
        <v>68</v>
      </c>
      <c r="Q283" t="s">
        <v>68</v>
      </c>
    </row>
    <row r="284" spans="2:17" ht="25.5" customHeight="1" x14ac:dyDescent="0.3">
      <c r="B284" s="66" t="s">
        <v>323</v>
      </c>
      <c r="C284" s="67" t="s">
        <v>1511</v>
      </c>
      <c r="D284" s="68" t="s">
        <v>64</v>
      </c>
      <c r="E284" s="68" t="s">
        <v>65</v>
      </c>
      <c r="F284" s="69">
        <v>2423094290101</v>
      </c>
      <c r="G284" s="68" t="s">
        <v>64</v>
      </c>
      <c r="H284" s="68" t="s">
        <v>64</v>
      </c>
      <c r="I284" s="68" t="s">
        <v>66</v>
      </c>
      <c r="J284" s="68" t="s">
        <v>65</v>
      </c>
      <c r="K284" s="70">
        <v>0</v>
      </c>
      <c r="L284" s="70">
        <v>0</v>
      </c>
      <c r="M284" s="70">
        <v>0</v>
      </c>
      <c r="N284" s="70" t="s">
        <v>65</v>
      </c>
      <c r="O284" s="70">
        <v>0</v>
      </c>
      <c r="P284" s="70" t="s">
        <v>68</v>
      </c>
      <c r="Q284" t="s">
        <v>68</v>
      </c>
    </row>
    <row r="285" spans="2:17" ht="25.5" customHeight="1" x14ac:dyDescent="0.3">
      <c r="B285" s="66" t="s">
        <v>394</v>
      </c>
      <c r="C285" s="67" t="s">
        <v>1444</v>
      </c>
      <c r="D285" s="68" t="s">
        <v>65</v>
      </c>
      <c r="E285" s="68" t="s">
        <v>64</v>
      </c>
      <c r="F285" s="69">
        <v>2153941511801</v>
      </c>
      <c r="G285" s="68" t="s">
        <v>64</v>
      </c>
      <c r="H285" s="68" t="s">
        <v>65</v>
      </c>
      <c r="I285" s="68" t="s">
        <v>66</v>
      </c>
      <c r="J285" s="68" t="s">
        <v>66</v>
      </c>
      <c r="K285" s="70">
        <v>0</v>
      </c>
      <c r="L285" s="70">
        <v>0</v>
      </c>
      <c r="M285" s="70">
        <v>0</v>
      </c>
      <c r="N285" s="70" t="s">
        <v>65</v>
      </c>
      <c r="O285" s="70">
        <v>0</v>
      </c>
      <c r="P285" s="70" t="s">
        <v>68</v>
      </c>
      <c r="Q285" t="s">
        <v>68</v>
      </c>
    </row>
    <row r="286" spans="2:17" ht="25.5" customHeight="1" x14ac:dyDescent="0.3">
      <c r="B286" s="66" t="s">
        <v>1512</v>
      </c>
      <c r="C286" s="67" t="s">
        <v>1513</v>
      </c>
      <c r="D286" s="68" t="s">
        <v>65</v>
      </c>
      <c r="E286" s="68" t="s">
        <v>64</v>
      </c>
      <c r="F286" s="69" t="s">
        <v>1402</v>
      </c>
      <c r="G286" s="68" t="s">
        <v>64</v>
      </c>
      <c r="H286" s="68" t="s">
        <v>65</v>
      </c>
      <c r="I286" s="68" t="s">
        <v>66</v>
      </c>
      <c r="J286" s="68" t="s">
        <v>66</v>
      </c>
      <c r="K286" s="70">
        <v>0</v>
      </c>
      <c r="L286" s="70">
        <v>0</v>
      </c>
      <c r="M286" s="70">
        <v>0</v>
      </c>
      <c r="N286" s="70" t="s">
        <v>65</v>
      </c>
      <c r="O286" s="70">
        <v>0</v>
      </c>
      <c r="P286" s="70" t="s">
        <v>68</v>
      </c>
      <c r="Q286" t="s">
        <v>68</v>
      </c>
    </row>
    <row r="287" spans="2:17" ht="25.5" customHeight="1" x14ac:dyDescent="0.3">
      <c r="B287" s="66" t="s">
        <v>1490</v>
      </c>
      <c r="C287" s="67" t="s">
        <v>1514</v>
      </c>
      <c r="D287" s="68" t="s">
        <v>65</v>
      </c>
      <c r="E287" s="68" t="s">
        <v>64</v>
      </c>
      <c r="F287" s="69" t="s">
        <v>1402</v>
      </c>
      <c r="G287" s="68" t="s">
        <v>65</v>
      </c>
      <c r="H287" s="68" t="s">
        <v>65</v>
      </c>
      <c r="I287" s="68" t="s">
        <v>66</v>
      </c>
      <c r="J287" s="68" t="s">
        <v>66</v>
      </c>
      <c r="K287" s="70">
        <v>0</v>
      </c>
      <c r="L287" s="70">
        <v>0</v>
      </c>
      <c r="M287" s="70">
        <v>0</v>
      </c>
      <c r="N287" s="70" t="s">
        <v>65</v>
      </c>
      <c r="O287" s="70">
        <v>0</v>
      </c>
      <c r="P287" s="70" t="s">
        <v>68</v>
      </c>
      <c r="Q287" t="s">
        <v>68</v>
      </c>
    </row>
    <row r="288" spans="2:17" ht="25.5" customHeight="1" x14ac:dyDescent="0.3">
      <c r="B288" s="66" t="s">
        <v>192</v>
      </c>
      <c r="C288" s="67" t="s">
        <v>1515</v>
      </c>
      <c r="D288" s="68" t="s">
        <v>65</v>
      </c>
      <c r="E288" s="68" t="s">
        <v>64</v>
      </c>
      <c r="F288" s="69">
        <v>2766150340101</v>
      </c>
      <c r="G288" s="68" t="s">
        <v>64</v>
      </c>
      <c r="H288" s="68" t="s">
        <v>64</v>
      </c>
      <c r="I288" s="68" t="s">
        <v>65</v>
      </c>
      <c r="J288" s="68" t="s">
        <v>66</v>
      </c>
      <c r="K288" s="70">
        <v>0</v>
      </c>
      <c r="L288" s="70">
        <v>0</v>
      </c>
      <c r="M288" s="70">
        <v>0</v>
      </c>
      <c r="N288" s="70" t="s">
        <v>65</v>
      </c>
      <c r="O288" s="70">
        <v>0</v>
      </c>
      <c r="P288" s="70" t="s">
        <v>68</v>
      </c>
      <c r="Q288" t="s">
        <v>68</v>
      </c>
    </row>
    <row r="289" spans="2:17" ht="25.5" customHeight="1" x14ac:dyDescent="0.3">
      <c r="B289" s="66" t="s">
        <v>1516</v>
      </c>
      <c r="C289" s="67" t="s">
        <v>1517</v>
      </c>
      <c r="D289" s="68" t="s">
        <v>64</v>
      </c>
      <c r="E289" s="68" t="s">
        <v>65</v>
      </c>
      <c r="F289" s="69">
        <v>2676262580101</v>
      </c>
      <c r="G289" s="68" t="s">
        <v>64</v>
      </c>
      <c r="H289" s="68" t="s">
        <v>65</v>
      </c>
      <c r="I289" s="68" t="s">
        <v>66</v>
      </c>
      <c r="J289" s="68" t="s">
        <v>66</v>
      </c>
      <c r="K289" s="70">
        <v>0</v>
      </c>
      <c r="L289" s="70">
        <v>0</v>
      </c>
      <c r="M289" s="70">
        <v>0</v>
      </c>
      <c r="N289" s="70" t="s">
        <v>65</v>
      </c>
      <c r="O289" s="70">
        <v>0</v>
      </c>
      <c r="P289" s="70" t="s">
        <v>68</v>
      </c>
      <c r="Q289" t="s">
        <v>68</v>
      </c>
    </row>
    <row r="290" spans="2:17" ht="25.5" customHeight="1" x14ac:dyDescent="0.3">
      <c r="B290" s="66" t="s">
        <v>1518</v>
      </c>
      <c r="C290" s="67" t="s">
        <v>1519</v>
      </c>
      <c r="D290" s="68" t="s">
        <v>65</v>
      </c>
      <c r="E290" s="68" t="s">
        <v>64</v>
      </c>
      <c r="F290" s="69" t="s">
        <v>1402</v>
      </c>
      <c r="G290" s="68" t="s">
        <v>65</v>
      </c>
      <c r="H290" s="68" t="s">
        <v>64</v>
      </c>
      <c r="I290" s="68" t="s">
        <v>66</v>
      </c>
      <c r="J290" s="68" t="s">
        <v>66</v>
      </c>
      <c r="K290" s="70">
        <v>0</v>
      </c>
      <c r="L290" s="70">
        <v>0</v>
      </c>
      <c r="M290" s="70">
        <v>0</v>
      </c>
      <c r="N290" s="70" t="s">
        <v>65</v>
      </c>
      <c r="O290" s="70">
        <v>0</v>
      </c>
      <c r="P290" s="70" t="s">
        <v>68</v>
      </c>
      <c r="Q290" t="s">
        <v>68</v>
      </c>
    </row>
    <row r="291" spans="2:17" ht="25.5" customHeight="1" x14ac:dyDescent="0.3">
      <c r="B291" s="66" t="s">
        <v>1520</v>
      </c>
      <c r="C291" s="67" t="s">
        <v>1521</v>
      </c>
      <c r="D291" s="68" t="s">
        <v>64</v>
      </c>
      <c r="E291" s="68" t="s">
        <v>65</v>
      </c>
      <c r="F291" s="69">
        <v>1827425390101</v>
      </c>
      <c r="G291" s="68" t="s">
        <v>64</v>
      </c>
      <c r="H291" s="68" t="s">
        <v>64</v>
      </c>
      <c r="I291" s="68" t="s">
        <v>65</v>
      </c>
      <c r="J291" s="68" t="s">
        <v>66</v>
      </c>
      <c r="K291" s="70">
        <v>0</v>
      </c>
      <c r="L291" s="70">
        <v>0</v>
      </c>
      <c r="M291" s="70">
        <v>0</v>
      </c>
      <c r="N291" s="70" t="s">
        <v>65</v>
      </c>
      <c r="O291" s="70">
        <v>0</v>
      </c>
      <c r="P291" s="70" t="s">
        <v>68</v>
      </c>
      <c r="Q291" t="s">
        <v>68</v>
      </c>
    </row>
    <row r="292" spans="2:17" ht="25.5" customHeight="1" x14ac:dyDescent="0.3">
      <c r="B292" s="66" t="s">
        <v>1433</v>
      </c>
      <c r="C292" s="67" t="s">
        <v>1457</v>
      </c>
      <c r="D292" s="68" t="s">
        <v>64</v>
      </c>
      <c r="E292" s="68" t="s">
        <v>65</v>
      </c>
      <c r="F292" s="69">
        <v>2326857150101</v>
      </c>
      <c r="G292" s="68" t="s">
        <v>64</v>
      </c>
      <c r="H292" s="68" t="s">
        <v>65</v>
      </c>
      <c r="I292" s="68" t="s">
        <v>66</v>
      </c>
      <c r="J292" s="68" t="s">
        <v>66</v>
      </c>
      <c r="K292" s="70">
        <v>0</v>
      </c>
      <c r="L292" s="70">
        <v>0</v>
      </c>
      <c r="M292" s="70">
        <v>0</v>
      </c>
      <c r="N292" s="70" t="s">
        <v>67</v>
      </c>
      <c r="O292" s="70">
        <v>0</v>
      </c>
      <c r="P292" s="70" t="s">
        <v>68</v>
      </c>
      <c r="Q292" t="s">
        <v>68</v>
      </c>
    </row>
    <row r="293" spans="2:17" ht="25.5" customHeight="1" x14ac:dyDescent="0.3">
      <c r="B293" s="66" t="s">
        <v>185</v>
      </c>
      <c r="C293" s="67" t="s">
        <v>304</v>
      </c>
      <c r="D293" s="68" t="s">
        <v>64</v>
      </c>
      <c r="E293" s="68" t="s">
        <v>65</v>
      </c>
      <c r="F293" s="69" t="s">
        <v>1522</v>
      </c>
      <c r="G293" s="68" t="s">
        <v>65</v>
      </c>
      <c r="H293" s="68" t="s">
        <v>64</v>
      </c>
      <c r="I293" s="68" t="s">
        <v>66</v>
      </c>
      <c r="J293" s="68" t="s">
        <v>66</v>
      </c>
      <c r="K293" s="70">
        <v>0</v>
      </c>
      <c r="L293" s="70">
        <v>0</v>
      </c>
      <c r="M293" s="70">
        <v>0</v>
      </c>
      <c r="N293" s="70" t="s">
        <v>67</v>
      </c>
      <c r="O293" s="70">
        <v>0</v>
      </c>
      <c r="P293" s="70" t="s">
        <v>68</v>
      </c>
      <c r="Q293" t="s">
        <v>68</v>
      </c>
    </row>
    <row r="294" spans="2:17" ht="25.5" customHeight="1" x14ac:dyDescent="0.3">
      <c r="B294" s="66" t="s">
        <v>1523</v>
      </c>
      <c r="C294" s="67" t="s">
        <v>304</v>
      </c>
      <c r="D294" s="68" t="s">
        <v>64</v>
      </c>
      <c r="E294" s="68" t="s">
        <v>65</v>
      </c>
      <c r="F294" s="69" t="s">
        <v>1522</v>
      </c>
      <c r="G294" s="68" t="s">
        <v>65</v>
      </c>
      <c r="H294" s="68" t="s">
        <v>64</v>
      </c>
      <c r="I294" s="68" t="s">
        <v>66</v>
      </c>
      <c r="J294" s="68" t="s">
        <v>66</v>
      </c>
      <c r="K294" s="70">
        <v>0</v>
      </c>
      <c r="L294" s="70">
        <v>0</v>
      </c>
      <c r="M294" s="70">
        <v>0</v>
      </c>
      <c r="N294" s="70" t="s">
        <v>67</v>
      </c>
      <c r="O294" s="70">
        <v>0</v>
      </c>
      <c r="P294" s="70" t="s">
        <v>68</v>
      </c>
      <c r="Q294" t="s">
        <v>68</v>
      </c>
    </row>
    <row r="295" spans="2:17" ht="25.5" customHeight="1" x14ac:dyDescent="0.3">
      <c r="B295" s="66" t="s">
        <v>1478</v>
      </c>
      <c r="C295" s="67" t="s">
        <v>414</v>
      </c>
      <c r="D295" s="68" t="s">
        <v>65</v>
      </c>
      <c r="E295" s="68" t="s">
        <v>64</v>
      </c>
      <c r="F295" s="69">
        <v>1662198860101</v>
      </c>
      <c r="G295" s="68" t="s">
        <v>64</v>
      </c>
      <c r="H295" s="68" t="s">
        <v>64</v>
      </c>
      <c r="I295" s="68" t="s">
        <v>66</v>
      </c>
      <c r="J295" s="68" t="s">
        <v>65</v>
      </c>
      <c r="K295" s="70">
        <v>0</v>
      </c>
      <c r="L295" s="70">
        <v>0</v>
      </c>
      <c r="M295" s="70">
        <v>0</v>
      </c>
      <c r="N295" s="70" t="s">
        <v>67</v>
      </c>
      <c r="O295" s="70">
        <v>0</v>
      </c>
      <c r="P295" s="70" t="s">
        <v>68</v>
      </c>
      <c r="Q295" t="s">
        <v>68</v>
      </c>
    </row>
    <row r="296" spans="2:17" ht="25.5" customHeight="1" x14ac:dyDescent="0.3">
      <c r="B296" s="66" t="s">
        <v>1524</v>
      </c>
      <c r="C296" s="67" t="s">
        <v>1525</v>
      </c>
      <c r="D296" s="68" t="s">
        <v>65</v>
      </c>
      <c r="E296" s="68" t="s">
        <v>64</v>
      </c>
      <c r="F296" s="69" t="s">
        <v>1526</v>
      </c>
      <c r="G296" s="68" t="s">
        <v>64</v>
      </c>
      <c r="H296" s="68" t="s">
        <v>65</v>
      </c>
      <c r="I296" s="68" t="s">
        <v>66</v>
      </c>
      <c r="J296" s="68" t="s">
        <v>66</v>
      </c>
      <c r="K296" s="70">
        <v>0</v>
      </c>
      <c r="L296" s="70">
        <v>0</v>
      </c>
      <c r="M296" s="70">
        <v>0</v>
      </c>
      <c r="N296" s="70" t="s">
        <v>67</v>
      </c>
      <c r="O296" s="70">
        <v>0</v>
      </c>
      <c r="P296" s="70" t="s">
        <v>68</v>
      </c>
      <c r="Q296" t="s">
        <v>68</v>
      </c>
    </row>
    <row r="297" spans="2:17" ht="25.5" customHeight="1" x14ac:dyDescent="0.3">
      <c r="B297" s="66" t="s">
        <v>1527</v>
      </c>
      <c r="C297" s="67" t="s">
        <v>1528</v>
      </c>
      <c r="D297" s="68" t="s">
        <v>65</v>
      </c>
      <c r="E297" s="68" t="s">
        <v>64</v>
      </c>
      <c r="F297" s="69" t="s">
        <v>1522</v>
      </c>
      <c r="G297" s="68" t="s">
        <v>64</v>
      </c>
      <c r="H297" s="68" t="s">
        <v>65</v>
      </c>
      <c r="I297" s="68" t="s">
        <v>66</v>
      </c>
      <c r="J297" s="68" t="s">
        <v>66</v>
      </c>
      <c r="K297" s="70">
        <v>0</v>
      </c>
      <c r="L297" s="70">
        <v>0</v>
      </c>
      <c r="M297" s="70">
        <v>0</v>
      </c>
      <c r="N297" s="70" t="s">
        <v>67</v>
      </c>
      <c r="O297" s="70">
        <v>0</v>
      </c>
      <c r="P297" s="70" t="s">
        <v>68</v>
      </c>
      <c r="Q297" t="s">
        <v>68</v>
      </c>
    </row>
    <row r="298" spans="2:17" ht="25.5" customHeight="1" x14ac:dyDescent="0.3">
      <c r="B298" s="66" t="s">
        <v>1524</v>
      </c>
      <c r="C298" s="67" t="s">
        <v>1529</v>
      </c>
      <c r="D298" s="68" t="s">
        <v>65</v>
      </c>
      <c r="E298" s="68" t="s">
        <v>64</v>
      </c>
      <c r="F298" s="69">
        <v>1696490320101</v>
      </c>
      <c r="G298" s="68" t="s">
        <v>64</v>
      </c>
      <c r="H298" s="68" t="s">
        <v>64</v>
      </c>
      <c r="I298" s="68" t="s">
        <v>65</v>
      </c>
      <c r="J298" s="68" t="s">
        <v>66</v>
      </c>
      <c r="K298" s="70">
        <v>0</v>
      </c>
      <c r="L298" s="70">
        <v>0</v>
      </c>
      <c r="M298" s="70">
        <v>0</v>
      </c>
      <c r="N298" s="70" t="s">
        <v>67</v>
      </c>
      <c r="O298" s="70">
        <v>0</v>
      </c>
      <c r="P298" s="70" t="s">
        <v>68</v>
      </c>
      <c r="Q298" t="s">
        <v>68</v>
      </c>
    </row>
    <row r="299" spans="2:17" ht="25.5" customHeight="1" x14ac:dyDescent="0.3">
      <c r="B299" s="66" t="s">
        <v>443</v>
      </c>
      <c r="C299" s="67" t="s">
        <v>444</v>
      </c>
      <c r="D299" s="68" t="s">
        <v>65</v>
      </c>
      <c r="E299" s="68" t="s">
        <v>64</v>
      </c>
      <c r="F299" s="69">
        <v>1783739310101</v>
      </c>
      <c r="G299" s="68" t="s">
        <v>64</v>
      </c>
      <c r="H299" s="68" t="s">
        <v>64</v>
      </c>
      <c r="I299" s="68" t="s">
        <v>65</v>
      </c>
      <c r="J299" s="68" t="s">
        <v>66</v>
      </c>
      <c r="K299" s="70">
        <v>0</v>
      </c>
      <c r="L299" s="70">
        <v>0</v>
      </c>
      <c r="M299" s="70">
        <v>0</v>
      </c>
      <c r="N299" s="70" t="s">
        <v>67</v>
      </c>
      <c r="O299" s="70">
        <v>0</v>
      </c>
      <c r="P299" s="70" t="s">
        <v>68</v>
      </c>
      <c r="Q299" t="s">
        <v>68</v>
      </c>
    </row>
    <row r="300" spans="2:17" ht="25.5" customHeight="1" x14ac:dyDescent="0.3">
      <c r="B300" s="66" t="s">
        <v>1530</v>
      </c>
      <c r="C300" s="67" t="s">
        <v>1531</v>
      </c>
      <c r="D300" s="68" t="s">
        <v>65</v>
      </c>
      <c r="E300" s="68" t="s">
        <v>64</v>
      </c>
      <c r="F300" s="69" t="s">
        <v>1460</v>
      </c>
      <c r="G300" s="68" t="s">
        <v>64</v>
      </c>
      <c r="H300" s="68" t="s">
        <v>64</v>
      </c>
      <c r="I300" s="68" t="s">
        <v>66</v>
      </c>
      <c r="J300" s="68" t="s">
        <v>65</v>
      </c>
      <c r="K300" s="70">
        <v>0</v>
      </c>
      <c r="L300" s="70">
        <v>0</v>
      </c>
      <c r="M300" s="70">
        <v>0</v>
      </c>
      <c r="N300" s="70" t="s">
        <v>67</v>
      </c>
      <c r="O300" s="70">
        <v>0</v>
      </c>
      <c r="P300" s="70" t="s">
        <v>68</v>
      </c>
      <c r="Q300" t="s">
        <v>68</v>
      </c>
    </row>
    <row r="301" spans="2:17" ht="25.5" customHeight="1" x14ac:dyDescent="0.3">
      <c r="B301" s="66" t="s">
        <v>1397</v>
      </c>
      <c r="C301" s="67" t="s">
        <v>1531</v>
      </c>
      <c r="D301" s="68" t="s">
        <v>64</v>
      </c>
      <c r="E301" s="68" t="s">
        <v>65</v>
      </c>
      <c r="F301" s="69" t="s">
        <v>1460</v>
      </c>
      <c r="G301" s="68" t="s">
        <v>65</v>
      </c>
      <c r="H301" s="68" t="s">
        <v>64</v>
      </c>
      <c r="I301" s="68" t="s">
        <v>66</v>
      </c>
      <c r="J301" s="68" t="s">
        <v>66</v>
      </c>
      <c r="K301" s="70">
        <v>0</v>
      </c>
      <c r="L301" s="70">
        <v>0</v>
      </c>
      <c r="M301" s="70">
        <v>0</v>
      </c>
      <c r="N301" s="70" t="s">
        <v>67</v>
      </c>
      <c r="O301" s="70">
        <v>0</v>
      </c>
      <c r="P301" s="70" t="s">
        <v>68</v>
      </c>
      <c r="Q301" t="s">
        <v>68</v>
      </c>
    </row>
    <row r="302" spans="2:17" ht="25.5" customHeight="1" x14ac:dyDescent="0.3">
      <c r="B302" s="66" t="s">
        <v>1532</v>
      </c>
      <c r="C302" s="67" t="s">
        <v>190</v>
      </c>
      <c r="D302" s="68" t="s">
        <v>65</v>
      </c>
      <c r="E302" s="68" t="s">
        <v>64</v>
      </c>
      <c r="F302" s="69" t="s">
        <v>1460</v>
      </c>
      <c r="G302" s="68" t="s">
        <v>65</v>
      </c>
      <c r="H302" s="68" t="s">
        <v>64</v>
      </c>
      <c r="I302" s="68" t="s">
        <v>66</v>
      </c>
      <c r="J302" s="68" t="s">
        <v>66</v>
      </c>
      <c r="K302" s="70">
        <v>0</v>
      </c>
      <c r="L302" s="70">
        <v>0</v>
      </c>
      <c r="M302" s="70">
        <v>0</v>
      </c>
      <c r="N302" s="70" t="s">
        <v>67</v>
      </c>
      <c r="O302" s="70">
        <v>0</v>
      </c>
      <c r="P302" s="70" t="s">
        <v>68</v>
      </c>
      <c r="Q302" t="s">
        <v>68</v>
      </c>
    </row>
    <row r="303" spans="2:17" ht="25.5" customHeight="1" x14ac:dyDescent="0.3">
      <c r="B303" s="66" t="s">
        <v>1533</v>
      </c>
      <c r="C303" s="67" t="s">
        <v>1534</v>
      </c>
      <c r="D303" s="68" t="s">
        <v>65</v>
      </c>
      <c r="E303" s="68" t="s">
        <v>64</v>
      </c>
      <c r="F303" s="69" t="s">
        <v>1460</v>
      </c>
      <c r="G303" s="68" t="s">
        <v>65</v>
      </c>
      <c r="H303" s="68" t="s">
        <v>65</v>
      </c>
      <c r="I303" s="68" t="s">
        <v>66</v>
      </c>
      <c r="J303" s="68" t="s">
        <v>66</v>
      </c>
      <c r="K303" s="70">
        <v>0</v>
      </c>
      <c r="L303" s="70">
        <v>0</v>
      </c>
      <c r="M303" s="70">
        <v>0</v>
      </c>
      <c r="N303" s="70" t="s">
        <v>67</v>
      </c>
      <c r="O303" s="70">
        <v>0</v>
      </c>
      <c r="P303" s="70" t="s">
        <v>68</v>
      </c>
      <c r="Q303" t="s">
        <v>68</v>
      </c>
    </row>
    <row r="304" spans="2:17" ht="25.5" customHeight="1" x14ac:dyDescent="0.3">
      <c r="B304" s="66" t="s">
        <v>1535</v>
      </c>
      <c r="C304" s="67" t="s">
        <v>1536</v>
      </c>
      <c r="D304" s="68" t="s">
        <v>65</v>
      </c>
      <c r="E304" s="68" t="s">
        <v>64</v>
      </c>
      <c r="F304" s="69">
        <v>1797945820101</v>
      </c>
      <c r="G304" s="68" t="s">
        <v>64</v>
      </c>
      <c r="H304" s="68" t="s">
        <v>64</v>
      </c>
      <c r="I304" s="68" t="s">
        <v>65</v>
      </c>
      <c r="J304" s="68" t="s">
        <v>66</v>
      </c>
      <c r="K304" s="70">
        <v>0</v>
      </c>
      <c r="L304" s="70">
        <v>0</v>
      </c>
      <c r="M304" s="70">
        <v>0</v>
      </c>
      <c r="N304" s="70" t="s">
        <v>67</v>
      </c>
      <c r="O304" s="70">
        <v>0</v>
      </c>
      <c r="P304" s="70" t="s">
        <v>68</v>
      </c>
      <c r="Q304" t="s">
        <v>68</v>
      </c>
    </row>
    <row r="305" spans="2:17" ht="25.5" customHeight="1" x14ac:dyDescent="0.3">
      <c r="B305" s="66" t="s">
        <v>1491</v>
      </c>
      <c r="C305" s="67" t="s">
        <v>1537</v>
      </c>
      <c r="D305" s="68" t="s">
        <v>65</v>
      </c>
      <c r="E305" s="68" t="s">
        <v>64</v>
      </c>
      <c r="F305" s="69">
        <v>1816706820101</v>
      </c>
      <c r="G305" s="68" t="s">
        <v>64</v>
      </c>
      <c r="H305" s="68" t="s">
        <v>64</v>
      </c>
      <c r="I305" s="68" t="s">
        <v>65</v>
      </c>
      <c r="J305" s="68" t="s">
        <v>66</v>
      </c>
      <c r="K305" s="70">
        <v>0</v>
      </c>
      <c r="L305" s="70">
        <v>0</v>
      </c>
      <c r="M305" s="70">
        <v>0</v>
      </c>
      <c r="N305" s="70" t="s">
        <v>65</v>
      </c>
      <c r="O305" s="70">
        <v>0</v>
      </c>
      <c r="P305" s="70" t="s">
        <v>68</v>
      </c>
      <c r="Q305" t="s">
        <v>68</v>
      </c>
    </row>
    <row r="306" spans="2:17" ht="25.5" customHeight="1" x14ac:dyDescent="0.3">
      <c r="B306" s="66" t="s">
        <v>472</v>
      </c>
      <c r="C306" s="67" t="s">
        <v>414</v>
      </c>
      <c r="D306" s="68" t="s">
        <v>65</v>
      </c>
      <c r="E306" s="68" t="s">
        <v>64</v>
      </c>
      <c r="F306" s="69">
        <v>1662198860101</v>
      </c>
      <c r="G306" s="68" t="s">
        <v>64</v>
      </c>
      <c r="H306" s="68" t="s">
        <v>64</v>
      </c>
      <c r="I306" s="68" t="s">
        <v>66</v>
      </c>
      <c r="J306" s="68" t="s">
        <v>65</v>
      </c>
      <c r="K306" s="70">
        <v>0</v>
      </c>
      <c r="L306" s="70">
        <v>0</v>
      </c>
      <c r="M306" s="70">
        <v>0</v>
      </c>
      <c r="N306" s="70" t="s">
        <v>67</v>
      </c>
      <c r="O306" s="70">
        <v>0</v>
      </c>
      <c r="P306" s="70" t="s">
        <v>68</v>
      </c>
      <c r="Q306" t="s">
        <v>68</v>
      </c>
    </row>
    <row r="307" spans="2:17" ht="25.5" customHeight="1" x14ac:dyDescent="0.3">
      <c r="B307" s="66" t="s">
        <v>1538</v>
      </c>
      <c r="C307" s="67" t="s">
        <v>1539</v>
      </c>
      <c r="D307" s="68" t="s">
        <v>65</v>
      </c>
      <c r="E307" s="68" t="s">
        <v>64</v>
      </c>
      <c r="F307" s="69">
        <v>3662769560115</v>
      </c>
      <c r="G307" s="68" t="s">
        <v>64</v>
      </c>
      <c r="H307" s="68" t="s">
        <v>65</v>
      </c>
      <c r="I307" s="68" t="s">
        <v>66</v>
      </c>
      <c r="J307" s="68" t="s">
        <v>66</v>
      </c>
      <c r="K307" s="70">
        <v>0</v>
      </c>
      <c r="L307" s="70">
        <v>0</v>
      </c>
      <c r="M307" s="70">
        <v>0</v>
      </c>
      <c r="N307" s="70" t="s">
        <v>65</v>
      </c>
      <c r="O307" s="70">
        <v>0</v>
      </c>
      <c r="P307" s="70" t="s">
        <v>68</v>
      </c>
      <c r="Q307" t="s">
        <v>68</v>
      </c>
    </row>
    <row r="308" spans="2:17" ht="25.5" customHeight="1" x14ac:dyDescent="0.3">
      <c r="B308" s="66" t="s">
        <v>1540</v>
      </c>
      <c r="C308" s="67" t="s">
        <v>1541</v>
      </c>
      <c r="D308" s="68" t="s">
        <v>65</v>
      </c>
      <c r="E308" s="68" t="s">
        <v>64</v>
      </c>
      <c r="F308" s="69">
        <v>2603669940101</v>
      </c>
      <c r="G308" s="68" t="s">
        <v>64</v>
      </c>
      <c r="H308" s="68" t="s">
        <v>64</v>
      </c>
      <c r="I308" s="68" t="s">
        <v>65</v>
      </c>
      <c r="J308" s="68" t="s">
        <v>66</v>
      </c>
      <c r="K308" s="70">
        <v>0</v>
      </c>
      <c r="L308" s="70">
        <v>0</v>
      </c>
      <c r="M308" s="70">
        <v>0</v>
      </c>
      <c r="N308" s="70" t="s">
        <v>65</v>
      </c>
      <c r="O308" s="70">
        <v>0</v>
      </c>
      <c r="P308" s="70" t="s">
        <v>68</v>
      </c>
      <c r="Q308" t="s">
        <v>68</v>
      </c>
    </row>
    <row r="309" spans="2:17" ht="25.5" customHeight="1" x14ac:dyDescent="0.3">
      <c r="B309" s="66" t="s">
        <v>1542</v>
      </c>
      <c r="C309" s="67" t="s">
        <v>533</v>
      </c>
      <c r="D309" s="68" t="s">
        <v>65</v>
      </c>
      <c r="E309" s="68" t="s">
        <v>64</v>
      </c>
      <c r="F309" s="69">
        <v>2433393132005</v>
      </c>
      <c r="G309" s="68" t="s">
        <v>64</v>
      </c>
      <c r="H309" s="68" t="s">
        <v>64</v>
      </c>
      <c r="I309" s="68" t="s">
        <v>66</v>
      </c>
      <c r="J309" s="68" t="s">
        <v>65</v>
      </c>
      <c r="K309" s="70">
        <v>0</v>
      </c>
      <c r="L309" s="70">
        <v>0</v>
      </c>
      <c r="M309" s="70">
        <v>0</v>
      </c>
      <c r="N309" s="70" t="s">
        <v>67</v>
      </c>
      <c r="O309" s="70">
        <v>0</v>
      </c>
      <c r="P309" s="70" t="s">
        <v>68</v>
      </c>
      <c r="Q309" t="s">
        <v>68</v>
      </c>
    </row>
    <row r="310" spans="2:17" ht="25.5" customHeight="1" x14ac:dyDescent="0.3">
      <c r="B310" s="66" t="s">
        <v>1502</v>
      </c>
      <c r="C310" s="67" t="s">
        <v>1543</v>
      </c>
      <c r="D310" s="68" t="s">
        <v>65</v>
      </c>
      <c r="E310" s="68" t="s">
        <v>64</v>
      </c>
      <c r="F310" s="69">
        <v>2247961780101</v>
      </c>
      <c r="G310" s="68" t="s">
        <v>64</v>
      </c>
      <c r="H310" s="68" t="s">
        <v>65</v>
      </c>
      <c r="I310" s="68" t="s">
        <v>66</v>
      </c>
      <c r="J310" s="68" t="s">
        <v>66</v>
      </c>
      <c r="K310" s="70">
        <v>0</v>
      </c>
      <c r="L310" s="70">
        <v>0</v>
      </c>
      <c r="M310" s="70">
        <v>0</v>
      </c>
      <c r="N310" s="70" t="s">
        <v>67</v>
      </c>
      <c r="O310" s="70">
        <v>0</v>
      </c>
      <c r="P310" s="70" t="s">
        <v>68</v>
      </c>
      <c r="Q310" t="s">
        <v>68</v>
      </c>
    </row>
    <row r="311" spans="2:17" ht="25.5" customHeight="1" x14ac:dyDescent="0.3">
      <c r="B311" s="66" t="s">
        <v>415</v>
      </c>
      <c r="C311" s="67" t="s">
        <v>1525</v>
      </c>
      <c r="D311" s="68" t="s">
        <v>65</v>
      </c>
      <c r="E311" s="68" t="s">
        <v>64</v>
      </c>
      <c r="F311" s="69">
        <v>2598889820101</v>
      </c>
      <c r="G311" s="68" t="s">
        <v>64</v>
      </c>
      <c r="H311" s="68" t="s">
        <v>64</v>
      </c>
      <c r="I311" s="68" t="s">
        <v>65</v>
      </c>
      <c r="J311" s="68" t="s">
        <v>66</v>
      </c>
      <c r="K311" s="70">
        <v>0</v>
      </c>
      <c r="L311" s="70">
        <v>0</v>
      </c>
      <c r="M311" s="70">
        <v>0</v>
      </c>
      <c r="N311" s="70" t="s">
        <v>67</v>
      </c>
      <c r="O311" s="70">
        <v>0</v>
      </c>
      <c r="P311" s="70" t="s">
        <v>68</v>
      </c>
      <c r="Q311" t="s">
        <v>68</v>
      </c>
    </row>
    <row r="312" spans="2:17" ht="25.5" customHeight="1" x14ac:dyDescent="0.3">
      <c r="B312" s="66" t="s">
        <v>1533</v>
      </c>
      <c r="C312" s="67" t="s">
        <v>1544</v>
      </c>
      <c r="D312" s="68" t="s">
        <v>65</v>
      </c>
      <c r="E312" s="68" t="s">
        <v>64</v>
      </c>
      <c r="F312" s="69">
        <v>1604755540101</v>
      </c>
      <c r="G312" s="68" t="s">
        <v>64</v>
      </c>
      <c r="H312" s="68" t="s">
        <v>65</v>
      </c>
      <c r="I312" s="68" t="s">
        <v>66</v>
      </c>
      <c r="J312" s="68" t="s">
        <v>66</v>
      </c>
      <c r="K312" s="70">
        <v>0</v>
      </c>
      <c r="L312" s="70">
        <v>0</v>
      </c>
      <c r="M312" s="70">
        <v>0</v>
      </c>
      <c r="N312" s="70" t="s">
        <v>67</v>
      </c>
      <c r="O312" s="70">
        <v>0</v>
      </c>
      <c r="P312" s="70" t="s">
        <v>68</v>
      </c>
      <c r="Q312" t="s">
        <v>68</v>
      </c>
    </row>
    <row r="313" spans="2:17" ht="25.5" customHeight="1" x14ac:dyDescent="0.3">
      <c r="B313" s="66" t="s">
        <v>1478</v>
      </c>
      <c r="C313" s="67" t="s">
        <v>414</v>
      </c>
      <c r="D313" s="68" t="s">
        <v>65</v>
      </c>
      <c r="E313" s="68" t="s">
        <v>64</v>
      </c>
      <c r="F313" s="69">
        <v>1662198860101</v>
      </c>
      <c r="G313" s="68" t="s">
        <v>64</v>
      </c>
      <c r="H313" s="68" t="s">
        <v>64</v>
      </c>
      <c r="I313" s="68" t="s">
        <v>66</v>
      </c>
      <c r="J313" s="68" t="s">
        <v>65</v>
      </c>
      <c r="K313" s="70">
        <v>0</v>
      </c>
      <c r="L313" s="70">
        <v>0</v>
      </c>
      <c r="M313" s="70">
        <v>0</v>
      </c>
      <c r="N313" s="70" t="s">
        <v>65</v>
      </c>
      <c r="O313" s="70">
        <v>0</v>
      </c>
      <c r="P313" s="70" t="s">
        <v>68</v>
      </c>
      <c r="Q313" t="s">
        <v>68</v>
      </c>
    </row>
    <row r="314" spans="2:17" ht="25.5" customHeight="1" x14ac:dyDescent="0.3">
      <c r="B314" s="66" t="s">
        <v>1403</v>
      </c>
      <c r="C314" s="67" t="s">
        <v>173</v>
      </c>
      <c r="D314" s="68" t="s">
        <v>65</v>
      </c>
      <c r="E314" s="68" t="s">
        <v>64</v>
      </c>
      <c r="F314" s="69" t="s">
        <v>1495</v>
      </c>
      <c r="G314" s="68" t="s">
        <v>64</v>
      </c>
      <c r="H314" s="68" t="s">
        <v>65</v>
      </c>
      <c r="I314" s="68" t="s">
        <v>66</v>
      </c>
      <c r="J314" s="68" t="s">
        <v>66</v>
      </c>
      <c r="K314" s="70">
        <v>0</v>
      </c>
      <c r="L314" s="70">
        <v>0</v>
      </c>
      <c r="M314" s="70">
        <v>0</v>
      </c>
      <c r="N314" s="70" t="s">
        <v>67</v>
      </c>
      <c r="O314" s="70">
        <v>0</v>
      </c>
      <c r="P314" s="70" t="s">
        <v>68</v>
      </c>
      <c r="Q314" t="s">
        <v>68</v>
      </c>
    </row>
    <row r="315" spans="2:17" ht="25.5" customHeight="1" x14ac:dyDescent="0.3">
      <c r="B315" s="66" t="s">
        <v>1491</v>
      </c>
      <c r="C315" s="67" t="s">
        <v>1545</v>
      </c>
      <c r="D315" s="68" t="s">
        <v>65</v>
      </c>
      <c r="E315" s="68" t="s">
        <v>64</v>
      </c>
      <c r="F315" s="69">
        <v>1816706820101</v>
      </c>
      <c r="G315" s="68" t="s">
        <v>64</v>
      </c>
      <c r="H315" s="68" t="s">
        <v>64</v>
      </c>
      <c r="I315" s="68" t="s">
        <v>65</v>
      </c>
      <c r="J315" s="68" t="s">
        <v>66</v>
      </c>
      <c r="K315" s="70">
        <v>0</v>
      </c>
      <c r="L315" s="70">
        <v>0</v>
      </c>
      <c r="M315" s="70">
        <v>0</v>
      </c>
      <c r="N315" s="70" t="s">
        <v>67</v>
      </c>
      <c r="O315" s="70">
        <v>0</v>
      </c>
      <c r="P315" s="70" t="s">
        <v>68</v>
      </c>
      <c r="Q315" t="s">
        <v>68</v>
      </c>
    </row>
    <row r="316" spans="2:17" ht="25.5" customHeight="1" x14ac:dyDescent="0.3">
      <c r="B316" s="66" t="s">
        <v>472</v>
      </c>
      <c r="C316" s="67" t="s">
        <v>173</v>
      </c>
      <c r="D316" s="68" t="s">
        <v>65</v>
      </c>
      <c r="E316" s="68" t="s">
        <v>64</v>
      </c>
      <c r="F316" s="69">
        <v>1615273531416</v>
      </c>
      <c r="G316" s="68" t="s">
        <v>64</v>
      </c>
      <c r="H316" s="68" t="s">
        <v>64</v>
      </c>
      <c r="I316" s="68" t="s">
        <v>65</v>
      </c>
      <c r="J316" s="68" t="s">
        <v>66</v>
      </c>
      <c r="K316" s="70">
        <v>0</v>
      </c>
      <c r="L316" s="70">
        <v>0</v>
      </c>
      <c r="M316" s="70">
        <v>0</v>
      </c>
      <c r="N316" s="70" t="s">
        <v>67</v>
      </c>
      <c r="O316" s="70">
        <v>0</v>
      </c>
      <c r="P316" s="70" t="s">
        <v>68</v>
      </c>
      <c r="Q316" t="s">
        <v>68</v>
      </c>
    </row>
    <row r="317" spans="2:17" ht="25.5" customHeight="1" x14ac:dyDescent="0.3">
      <c r="B317" s="66" t="s">
        <v>189</v>
      </c>
      <c r="C317" s="67" t="s">
        <v>202</v>
      </c>
      <c r="D317" s="68" t="s">
        <v>64</v>
      </c>
      <c r="E317" s="68" t="s">
        <v>65</v>
      </c>
      <c r="F317" s="69" t="s">
        <v>1402</v>
      </c>
      <c r="G317" s="68" t="s">
        <v>65</v>
      </c>
      <c r="H317" s="68" t="s">
        <v>64</v>
      </c>
      <c r="I317" s="68" t="s">
        <v>66</v>
      </c>
      <c r="J317" s="68" t="s">
        <v>66</v>
      </c>
      <c r="K317" s="70">
        <v>0</v>
      </c>
      <c r="L317" s="70">
        <v>0</v>
      </c>
      <c r="M317" s="70">
        <v>0</v>
      </c>
      <c r="N317" s="70" t="s">
        <v>65</v>
      </c>
      <c r="O317" s="70">
        <v>0</v>
      </c>
      <c r="P317" s="70" t="s">
        <v>68</v>
      </c>
      <c r="Q317" t="s">
        <v>68</v>
      </c>
    </row>
    <row r="318" spans="2:17" ht="25.5" customHeight="1" x14ac:dyDescent="0.3">
      <c r="B318" s="66" t="s">
        <v>121</v>
      </c>
      <c r="C318" s="67" t="s">
        <v>180</v>
      </c>
      <c r="D318" s="68" t="s">
        <v>64</v>
      </c>
      <c r="E318" s="68" t="s">
        <v>65</v>
      </c>
      <c r="F318" s="69" t="s">
        <v>1402</v>
      </c>
      <c r="G318" s="68" t="s">
        <v>65</v>
      </c>
      <c r="H318" s="68" t="s">
        <v>64</v>
      </c>
      <c r="I318" s="68" t="s">
        <v>66</v>
      </c>
      <c r="J318" s="68" t="s">
        <v>66</v>
      </c>
      <c r="K318" s="70">
        <v>0</v>
      </c>
      <c r="L318" s="70">
        <v>0</v>
      </c>
      <c r="M318" s="70">
        <v>0</v>
      </c>
      <c r="N318" s="70" t="s">
        <v>65</v>
      </c>
      <c r="O318" s="70">
        <v>0</v>
      </c>
      <c r="P318" s="70" t="s">
        <v>68</v>
      </c>
      <c r="Q318" t="s">
        <v>68</v>
      </c>
    </row>
    <row r="319" spans="2:17" ht="25.5" customHeight="1" x14ac:dyDescent="0.3">
      <c r="B319" s="66" t="s">
        <v>1416</v>
      </c>
      <c r="C319" s="67" t="s">
        <v>180</v>
      </c>
      <c r="D319" s="68" t="s">
        <v>65</v>
      </c>
      <c r="E319" s="68" t="s">
        <v>64</v>
      </c>
      <c r="F319" s="69" t="s">
        <v>1402</v>
      </c>
      <c r="G319" s="68" t="s">
        <v>65</v>
      </c>
      <c r="H319" s="68" t="s">
        <v>64</v>
      </c>
      <c r="I319" s="68" t="s">
        <v>66</v>
      </c>
      <c r="J319" s="68" t="s">
        <v>66</v>
      </c>
      <c r="K319" s="70">
        <v>0</v>
      </c>
      <c r="L319" s="70">
        <v>0</v>
      </c>
      <c r="M319" s="70">
        <v>0</v>
      </c>
      <c r="N319" s="70" t="s">
        <v>65</v>
      </c>
      <c r="O319" s="70">
        <v>0</v>
      </c>
      <c r="P319" s="70" t="s">
        <v>68</v>
      </c>
      <c r="Q319" t="s">
        <v>68</v>
      </c>
    </row>
    <row r="320" spans="2:17" ht="25.5" customHeight="1" x14ac:dyDescent="0.3">
      <c r="B320" s="66" t="s">
        <v>412</v>
      </c>
      <c r="C320" s="67" t="s">
        <v>202</v>
      </c>
      <c r="D320" s="68" t="s">
        <v>65</v>
      </c>
      <c r="E320" s="68" t="s">
        <v>64</v>
      </c>
      <c r="F320" s="69">
        <v>2817591380101</v>
      </c>
      <c r="G320" s="68" t="s">
        <v>64</v>
      </c>
      <c r="H320" s="68" t="s">
        <v>65</v>
      </c>
      <c r="I320" s="68" t="s">
        <v>66</v>
      </c>
      <c r="J320" s="68" t="s">
        <v>66</v>
      </c>
      <c r="K320" s="70">
        <v>0</v>
      </c>
      <c r="L320" s="70">
        <v>0</v>
      </c>
      <c r="M320" s="70">
        <v>0</v>
      </c>
      <c r="N320" s="70" t="s">
        <v>65</v>
      </c>
      <c r="O320" s="70">
        <v>0</v>
      </c>
      <c r="P320" s="70" t="s">
        <v>68</v>
      </c>
      <c r="Q320" t="s">
        <v>68</v>
      </c>
    </row>
    <row r="321" spans="2:17" ht="25.5" customHeight="1" x14ac:dyDescent="0.3">
      <c r="B321" s="66" t="s">
        <v>457</v>
      </c>
      <c r="C321" s="67" t="s">
        <v>416</v>
      </c>
      <c r="D321" s="68" t="s">
        <v>65</v>
      </c>
      <c r="E321" s="68" t="s">
        <v>64</v>
      </c>
      <c r="F321" s="69">
        <v>1638752000101</v>
      </c>
      <c r="G321" s="68" t="s">
        <v>64</v>
      </c>
      <c r="H321" s="68" t="s">
        <v>64</v>
      </c>
      <c r="I321" s="68" t="s">
        <v>65</v>
      </c>
      <c r="J321" s="68" t="s">
        <v>66</v>
      </c>
      <c r="K321" s="70">
        <v>0</v>
      </c>
      <c r="L321" s="70">
        <v>0</v>
      </c>
      <c r="M321" s="70">
        <v>0</v>
      </c>
      <c r="N321" s="70" t="s">
        <v>65</v>
      </c>
      <c r="O321" s="70">
        <v>0</v>
      </c>
      <c r="P321" s="70" t="s">
        <v>68</v>
      </c>
      <c r="Q321" t="s">
        <v>68</v>
      </c>
    </row>
    <row r="322" spans="2:17" ht="25.5" customHeight="1" x14ac:dyDescent="0.3">
      <c r="B322" s="66" t="s">
        <v>458</v>
      </c>
      <c r="C322" s="67" t="s">
        <v>116</v>
      </c>
      <c r="D322" s="68" t="s">
        <v>65</v>
      </c>
      <c r="E322" s="68" t="s">
        <v>64</v>
      </c>
      <c r="F322" s="69">
        <v>2435182850611</v>
      </c>
      <c r="G322" s="68" t="s">
        <v>64</v>
      </c>
      <c r="H322" s="68" t="s">
        <v>64</v>
      </c>
      <c r="I322" s="68" t="s">
        <v>66</v>
      </c>
      <c r="J322" s="68" t="s">
        <v>65</v>
      </c>
      <c r="K322" s="70">
        <v>0</v>
      </c>
      <c r="L322" s="70">
        <v>0</v>
      </c>
      <c r="M322" s="70">
        <v>0</v>
      </c>
      <c r="N322" s="70" t="s">
        <v>65</v>
      </c>
      <c r="O322" s="70">
        <v>0</v>
      </c>
      <c r="P322" s="70" t="s">
        <v>68</v>
      </c>
      <c r="Q322" t="s">
        <v>68</v>
      </c>
    </row>
    <row r="323" spans="2:17" ht="25.5" customHeight="1" x14ac:dyDescent="0.3">
      <c r="B323" s="66" t="s">
        <v>417</v>
      </c>
      <c r="C323" s="67" t="s">
        <v>459</v>
      </c>
      <c r="D323" s="68" t="s">
        <v>65</v>
      </c>
      <c r="E323" s="68" t="s">
        <v>64</v>
      </c>
      <c r="F323" s="69">
        <v>2400379601006</v>
      </c>
      <c r="G323" s="68" t="s">
        <v>64</v>
      </c>
      <c r="H323" s="68" t="s">
        <v>64</v>
      </c>
      <c r="I323" s="68" t="s">
        <v>65</v>
      </c>
      <c r="J323" s="68" t="s">
        <v>66</v>
      </c>
      <c r="K323" s="70">
        <v>0</v>
      </c>
      <c r="L323" s="70">
        <v>0</v>
      </c>
      <c r="M323" s="70">
        <v>0</v>
      </c>
      <c r="N323" s="70" t="s">
        <v>65</v>
      </c>
      <c r="O323" s="70">
        <v>0</v>
      </c>
      <c r="P323" s="70" t="s">
        <v>68</v>
      </c>
      <c r="Q323" t="s">
        <v>68</v>
      </c>
    </row>
    <row r="324" spans="2:17" ht="25.5" customHeight="1" x14ac:dyDescent="0.3">
      <c r="B324" s="66" t="s">
        <v>348</v>
      </c>
      <c r="C324" s="67" t="s">
        <v>460</v>
      </c>
      <c r="D324" s="68" t="s">
        <v>64</v>
      </c>
      <c r="E324" s="68" t="s">
        <v>65</v>
      </c>
      <c r="F324" s="69">
        <v>1637806840101</v>
      </c>
      <c r="G324" s="68" t="s">
        <v>64</v>
      </c>
      <c r="H324" s="68" t="s">
        <v>64</v>
      </c>
      <c r="I324" s="68" t="s">
        <v>65</v>
      </c>
      <c r="J324" s="68" t="s">
        <v>66</v>
      </c>
      <c r="K324" s="70">
        <v>0</v>
      </c>
      <c r="L324" s="70">
        <v>0</v>
      </c>
      <c r="M324" s="70">
        <v>0</v>
      </c>
      <c r="N324" s="70" t="s">
        <v>65</v>
      </c>
      <c r="O324" s="70">
        <v>0</v>
      </c>
      <c r="P324" s="70" t="s">
        <v>68</v>
      </c>
      <c r="Q324" t="s">
        <v>68</v>
      </c>
    </row>
    <row r="325" spans="2:17" ht="25.5" customHeight="1" x14ac:dyDescent="0.3">
      <c r="B325" s="66" t="s">
        <v>413</v>
      </c>
      <c r="C325" s="67" t="s">
        <v>461</v>
      </c>
      <c r="D325" s="68" t="s">
        <v>65</v>
      </c>
      <c r="E325" s="68" t="s">
        <v>64</v>
      </c>
      <c r="F325" s="69">
        <v>2508357540101</v>
      </c>
      <c r="G325" s="68" t="s">
        <v>64</v>
      </c>
      <c r="H325" s="68" t="s">
        <v>64</v>
      </c>
      <c r="I325" s="68" t="s">
        <v>65</v>
      </c>
      <c r="J325" s="68" t="s">
        <v>66</v>
      </c>
      <c r="K325" s="70">
        <v>0</v>
      </c>
      <c r="L325" s="70">
        <v>0</v>
      </c>
      <c r="M325" s="70">
        <v>0</v>
      </c>
      <c r="N325" s="70" t="s">
        <v>65</v>
      </c>
      <c r="O325" s="70">
        <v>0</v>
      </c>
      <c r="P325" s="70" t="s">
        <v>68</v>
      </c>
      <c r="Q325" t="s">
        <v>68</v>
      </c>
    </row>
    <row r="326" spans="2:17" ht="25.5" customHeight="1" x14ac:dyDescent="0.3">
      <c r="B326" s="66" t="s">
        <v>154</v>
      </c>
      <c r="C326" s="67" t="s">
        <v>1546</v>
      </c>
      <c r="D326" s="68" t="s">
        <v>64</v>
      </c>
      <c r="E326" s="68" t="s">
        <v>65</v>
      </c>
      <c r="F326" s="69" t="s">
        <v>1547</v>
      </c>
      <c r="G326" s="68" t="s">
        <v>65</v>
      </c>
      <c r="H326" s="68" t="s">
        <v>64</v>
      </c>
      <c r="I326" s="68" t="s">
        <v>66</v>
      </c>
      <c r="J326" s="68" t="s">
        <v>66</v>
      </c>
      <c r="K326" s="70">
        <v>0</v>
      </c>
      <c r="L326" s="70">
        <v>0</v>
      </c>
      <c r="M326" s="70">
        <v>0</v>
      </c>
      <c r="N326" s="70">
        <v>0</v>
      </c>
      <c r="O326" s="70">
        <v>0</v>
      </c>
      <c r="P326" s="70" t="s">
        <v>68</v>
      </c>
      <c r="Q326" t="s">
        <v>68</v>
      </c>
    </row>
    <row r="327" spans="2:17" ht="25.5" customHeight="1" x14ac:dyDescent="0.3">
      <c r="B327" s="66" t="s">
        <v>1548</v>
      </c>
      <c r="C327" s="67" t="s">
        <v>1546</v>
      </c>
      <c r="D327" s="68" t="s">
        <v>65</v>
      </c>
      <c r="E327" s="68" t="s">
        <v>64</v>
      </c>
      <c r="F327" s="69" t="s">
        <v>1547</v>
      </c>
      <c r="G327" s="68" t="s">
        <v>65</v>
      </c>
      <c r="H327" s="68" t="s">
        <v>64</v>
      </c>
      <c r="I327" s="68" t="s">
        <v>66</v>
      </c>
      <c r="J327" s="68" t="s">
        <v>66</v>
      </c>
      <c r="K327" s="70">
        <v>0</v>
      </c>
      <c r="L327" s="70">
        <v>0</v>
      </c>
      <c r="M327" s="70">
        <v>0</v>
      </c>
      <c r="N327" s="70">
        <v>0</v>
      </c>
      <c r="O327" s="70">
        <v>0</v>
      </c>
      <c r="P327" s="70" t="s">
        <v>68</v>
      </c>
      <c r="Q327" t="s">
        <v>68</v>
      </c>
    </row>
    <row r="328" spans="2:17" ht="25.5" customHeight="1" x14ac:dyDescent="0.3">
      <c r="B328" s="66" t="s">
        <v>1549</v>
      </c>
      <c r="C328" s="67" t="s">
        <v>1546</v>
      </c>
      <c r="D328" s="68" t="s">
        <v>65</v>
      </c>
      <c r="E328" s="68" t="s">
        <v>64</v>
      </c>
      <c r="F328" s="69" t="s">
        <v>1402</v>
      </c>
      <c r="G328" s="68" t="s">
        <v>65</v>
      </c>
      <c r="H328" s="68" t="s">
        <v>64</v>
      </c>
      <c r="I328" s="68" t="s">
        <v>66</v>
      </c>
      <c r="J328" s="68" t="s">
        <v>66</v>
      </c>
      <c r="K328" s="70">
        <v>0</v>
      </c>
      <c r="L328" s="70">
        <v>0</v>
      </c>
      <c r="M328" s="70">
        <v>0</v>
      </c>
      <c r="N328" s="70" t="s">
        <v>65</v>
      </c>
      <c r="O328" s="70">
        <v>0</v>
      </c>
      <c r="P328" s="70" t="s">
        <v>68</v>
      </c>
      <c r="Q328" t="s">
        <v>68</v>
      </c>
    </row>
    <row r="329" spans="2:17" ht="25.5" customHeight="1" x14ac:dyDescent="0.3">
      <c r="B329" s="66" t="s">
        <v>462</v>
      </c>
      <c r="C329" s="67" t="s">
        <v>463</v>
      </c>
      <c r="D329" s="68" t="s">
        <v>64</v>
      </c>
      <c r="E329" s="68" t="s">
        <v>65</v>
      </c>
      <c r="F329" s="69">
        <v>1998087751803</v>
      </c>
      <c r="G329" s="68" t="s">
        <v>64</v>
      </c>
      <c r="H329" s="68" t="s">
        <v>64</v>
      </c>
      <c r="I329" s="68" t="s">
        <v>65</v>
      </c>
      <c r="J329" s="68" t="s">
        <v>66</v>
      </c>
      <c r="K329" s="70">
        <v>0</v>
      </c>
      <c r="L329" s="70">
        <v>0</v>
      </c>
      <c r="M329" s="70">
        <v>0</v>
      </c>
      <c r="N329" s="70" t="s">
        <v>65</v>
      </c>
      <c r="O329" s="70">
        <v>0</v>
      </c>
      <c r="P329" s="70" t="s">
        <v>68</v>
      </c>
      <c r="Q329" t="s">
        <v>68</v>
      </c>
    </row>
    <row r="330" spans="2:17" ht="25.5" customHeight="1" x14ac:dyDescent="0.3">
      <c r="B330" s="66" t="s">
        <v>476</v>
      </c>
      <c r="C330" s="67" t="s">
        <v>1550</v>
      </c>
      <c r="D330" s="68" t="s">
        <v>64</v>
      </c>
      <c r="E330" s="68" t="s">
        <v>65</v>
      </c>
      <c r="F330" s="69" t="s">
        <v>1551</v>
      </c>
      <c r="G330" s="68" t="s">
        <v>64</v>
      </c>
      <c r="H330" s="68" t="s">
        <v>65</v>
      </c>
      <c r="I330" s="68" t="s">
        <v>66</v>
      </c>
      <c r="J330" s="68" t="s">
        <v>66</v>
      </c>
      <c r="K330" s="70">
        <v>0</v>
      </c>
      <c r="L330" s="70">
        <v>0</v>
      </c>
      <c r="M330" s="70">
        <v>0</v>
      </c>
      <c r="N330" s="70" t="s">
        <v>65</v>
      </c>
      <c r="O330" s="70">
        <v>0</v>
      </c>
      <c r="P330" s="70" t="s">
        <v>68</v>
      </c>
      <c r="Q330" t="s">
        <v>68</v>
      </c>
    </row>
    <row r="331" spans="2:17" ht="25.5" customHeight="1" x14ac:dyDescent="0.3">
      <c r="B331" s="66" t="s">
        <v>1552</v>
      </c>
      <c r="C331" s="67" t="s">
        <v>1553</v>
      </c>
      <c r="D331" s="68" t="s">
        <v>65</v>
      </c>
      <c r="E331" s="68" t="s">
        <v>64</v>
      </c>
      <c r="F331" s="69" t="s">
        <v>1554</v>
      </c>
      <c r="G331" s="68" t="s">
        <v>64</v>
      </c>
      <c r="H331" s="68" t="s">
        <v>65</v>
      </c>
      <c r="I331" s="68" t="s">
        <v>66</v>
      </c>
      <c r="J331" s="68" t="s">
        <v>66</v>
      </c>
      <c r="K331" s="70">
        <v>0</v>
      </c>
      <c r="L331" s="70">
        <v>0</v>
      </c>
      <c r="M331" s="70">
        <v>0</v>
      </c>
      <c r="N331" s="70" t="s">
        <v>65</v>
      </c>
      <c r="O331" s="70">
        <v>0</v>
      </c>
      <c r="P331" s="70" t="s">
        <v>68</v>
      </c>
      <c r="Q331" t="s">
        <v>68</v>
      </c>
    </row>
    <row r="332" spans="2:17" ht="25.5" customHeight="1" x14ac:dyDescent="0.3">
      <c r="B332" s="66" t="s">
        <v>464</v>
      </c>
      <c r="C332" s="67" t="s">
        <v>465</v>
      </c>
      <c r="D332" s="68" t="s">
        <v>64</v>
      </c>
      <c r="E332" s="68" t="s">
        <v>65</v>
      </c>
      <c r="F332" s="69">
        <v>1603554511904</v>
      </c>
      <c r="G332" s="68" t="s">
        <v>64</v>
      </c>
      <c r="H332" s="68" t="s">
        <v>64</v>
      </c>
      <c r="I332" s="68" t="s">
        <v>65</v>
      </c>
      <c r="J332" s="68" t="s">
        <v>66</v>
      </c>
      <c r="K332" s="70">
        <v>0</v>
      </c>
      <c r="L332" s="70">
        <v>0</v>
      </c>
      <c r="M332" s="70">
        <v>0</v>
      </c>
      <c r="N332" s="70" t="s">
        <v>65</v>
      </c>
      <c r="O332" s="70">
        <v>0</v>
      </c>
      <c r="P332" s="70" t="s">
        <v>68</v>
      </c>
      <c r="Q332" t="s">
        <v>68</v>
      </c>
    </row>
    <row r="333" spans="2:17" ht="25.5" customHeight="1" x14ac:dyDescent="0.3">
      <c r="B333" s="66" t="s">
        <v>466</v>
      </c>
      <c r="C333" s="67" t="s">
        <v>467</v>
      </c>
      <c r="D333" s="68" t="s">
        <v>64</v>
      </c>
      <c r="E333" s="68" t="s">
        <v>65</v>
      </c>
      <c r="F333" s="69">
        <v>2375539020101</v>
      </c>
      <c r="G333" s="68" t="s">
        <v>64</v>
      </c>
      <c r="H333" s="68" t="s">
        <v>64</v>
      </c>
      <c r="I333" s="68" t="s">
        <v>65</v>
      </c>
      <c r="J333" s="68" t="s">
        <v>66</v>
      </c>
      <c r="K333" s="70">
        <v>0</v>
      </c>
      <c r="L333" s="70">
        <v>0</v>
      </c>
      <c r="M333" s="70">
        <v>0</v>
      </c>
      <c r="N333" s="70" t="s">
        <v>65</v>
      </c>
      <c r="O333" s="70">
        <v>0</v>
      </c>
      <c r="P333" s="70" t="s">
        <v>68</v>
      </c>
      <c r="Q333" t="s">
        <v>68</v>
      </c>
    </row>
    <row r="334" spans="2:17" ht="25.5" customHeight="1" x14ac:dyDescent="0.3">
      <c r="B334" s="66" t="s">
        <v>189</v>
      </c>
      <c r="C334" s="67" t="s">
        <v>468</v>
      </c>
      <c r="D334" s="68" t="s">
        <v>64</v>
      </c>
      <c r="E334" s="68" t="s">
        <v>65</v>
      </c>
      <c r="F334" s="69">
        <v>2314383460101</v>
      </c>
      <c r="G334" s="68" t="s">
        <v>64</v>
      </c>
      <c r="H334" s="68" t="s">
        <v>64</v>
      </c>
      <c r="I334" s="68" t="s">
        <v>65</v>
      </c>
      <c r="J334" s="68" t="s">
        <v>66</v>
      </c>
      <c r="K334" s="70">
        <v>0</v>
      </c>
      <c r="L334" s="70">
        <v>0</v>
      </c>
      <c r="M334" s="70">
        <v>0</v>
      </c>
      <c r="N334" s="70" t="s">
        <v>65</v>
      </c>
      <c r="O334" s="70">
        <v>0</v>
      </c>
      <c r="P334" s="70" t="s">
        <v>68</v>
      </c>
      <c r="Q334" t="s">
        <v>68</v>
      </c>
    </row>
    <row r="335" spans="2:17" ht="25.5" customHeight="1" x14ac:dyDescent="0.3">
      <c r="B335" s="66" t="s">
        <v>1555</v>
      </c>
      <c r="C335" s="67" t="s">
        <v>468</v>
      </c>
      <c r="D335" s="68" t="s">
        <v>64</v>
      </c>
      <c r="E335" s="68" t="s">
        <v>65</v>
      </c>
      <c r="F335" s="69" t="s">
        <v>1556</v>
      </c>
      <c r="G335" s="68" t="s">
        <v>65</v>
      </c>
      <c r="H335" s="68" t="s">
        <v>64</v>
      </c>
      <c r="I335" s="68" t="s">
        <v>66</v>
      </c>
      <c r="J335" s="68" t="s">
        <v>66</v>
      </c>
      <c r="K335" s="70">
        <v>0</v>
      </c>
      <c r="L335" s="70">
        <v>0</v>
      </c>
      <c r="M335" s="70">
        <v>0</v>
      </c>
      <c r="N335" s="70" t="s">
        <v>65</v>
      </c>
      <c r="O335" s="70">
        <v>0</v>
      </c>
      <c r="P335" s="70" t="s">
        <v>68</v>
      </c>
      <c r="Q335" t="s">
        <v>68</v>
      </c>
    </row>
    <row r="336" spans="2:17" ht="25.5" customHeight="1" x14ac:dyDescent="0.3">
      <c r="B336" s="66" t="s">
        <v>1557</v>
      </c>
      <c r="C336" s="67" t="s">
        <v>1558</v>
      </c>
      <c r="D336" s="68" t="s">
        <v>64</v>
      </c>
      <c r="E336" s="68" t="s">
        <v>65</v>
      </c>
      <c r="F336" s="69" t="s">
        <v>1402</v>
      </c>
      <c r="G336" s="68" t="s">
        <v>65</v>
      </c>
      <c r="H336" s="68" t="s">
        <v>64</v>
      </c>
      <c r="I336" s="68" t="s">
        <v>66</v>
      </c>
      <c r="J336" s="68" t="s">
        <v>66</v>
      </c>
      <c r="K336" s="70">
        <v>0</v>
      </c>
      <c r="L336" s="70">
        <v>0</v>
      </c>
      <c r="M336" s="70">
        <v>0</v>
      </c>
      <c r="N336" s="70" t="s">
        <v>65</v>
      </c>
      <c r="O336" s="70">
        <v>0</v>
      </c>
      <c r="P336" s="70" t="s">
        <v>68</v>
      </c>
      <c r="Q336" t="s">
        <v>68</v>
      </c>
    </row>
    <row r="337" spans="2:17" ht="25.5" customHeight="1" x14ac:dyDescent="0.3">
      <c r="B337" s="66" t="s">
        <v>469</v>
      </c>
      <c r="C337" s="67" t="s">
        <v>389</v>
      </c>
      <c r="D337" s="68" t="s">
        <v>65</v>
      </c>
      <c r="E337" s="68" t="s">
        <v>64</v>
      </c>
      <c r="F337" s="69">
        <v>2256066230101</v>
      </c>
      <c r="G337" s="68" t="s">
        <v>64</v>
      </c>
      <c r="H337" s="68" t="s">
        <v>65</v>
      </c>
      <c r="I337" s="68" t="s">
        <v>66</v>
      </c>
      <c r="J337" s="68" t="s">
        <v>66</v>
      </c>
      <c r="K337" s="70">
        <v>0</v>
      </c>
      <c r="L337" s="70">
        <v>0</v>
      </c>
      <c r="M337" s="70">
        <v>0</v>
      </c>
      <c r="N337" s="70" t="s">
        <v>65</v>
      </c>
      <c r="O337" s="70">
        <v>0</v>
      </c>
      <c r="P337" s="70" t="s">
        <v>68</v>
      </c>
      <c r="Q337" t="s">
        <v>68</v>
      </c>
    </row>
    <row r="338" spans="2:17" ht="25.5" customHeight="1" x14ac:dyDescent="0.3">
      <c r="B338" s="66" t="s">
        <v>470</v>
      </c>
      <c r="C338" s="67" t="s">
        <v>471</v>
      </c>
      <c r="D338" s="68" t="s">
        <v>65</v>
      </c>
      <c r="E338" s="68" t="s">
        <v>64</v>
      </c>
      <c r="F338" s="69">
        <v>1853011850101</v>
      </c>
      <c r="G338" s="68" t="s">
        <v>64</v>
      </c>
      <c r="H338" s="68" t="s">
        <v>64</v>
      </c>
      <c r="I338" s="68" t="s">
        <v>65</v>
      </c>
      <c r="J338" s="68" t="s">
        <v>66</v>
      </c>
      <c r="K338" s="70">
        <v>0</v>
      </c>
      <c r="L338" s="70">
        <v>0</v>
      </c>
      <c r="M338" s="70">
        <v>0</v>
      </c>
      <c r="N338" s="70" t="s">
        <v>65</v>
      </c>
      <c r="O338" s="70">
        <v>0</v>
      </c>
      <c r="P338" s="70" t="s">
        <v>68</v>
      </c>
      <c r="Q338" t="s">
        <v>68</v>
      </c>
    </row>
    <row r="339" spans="2:17" ht="25.5" customHeight="1" x14ac:dyDescent="0.3">
      <c r="B339" s="66" t="s">
        <v>472</v>
      </c>
      <c r="C339" s="67" t="s">
        <v>473</v>
      </c>
      <c r="D339" s="68" t="s">
        <v>65</v>
      </c>
      <c r="E339" s="68" t="s">
        <v>64</v>
      </c>
      <c r="F339" s="69">
        <v>1642926080106</v>
      </c>
      <c r="G339" s="68" t="s">
        <v>64</v>
      </c>
      <c r="H339" s="68" t="s">
        <v>64</v>
      </c>
      <c r="I339" s="68" t="s">
        <v>65</v>
      </c>
      <c r="J339" s="68" t="s">
        <v>66</v>
      </c>
      <c r="K339" s="70">
        <v>0</v>
      </c>
      <c r="L339" s="70">
        <v>0</v>
      </c>
      <c r="M339" s="70">
        <v>0</v>
      </c>
      <c r="N339" s="70" t="s">
        <v>67</v>
      </c>
      <c r="O339" s="70">
        <v>0</v>
      </c>
      <c r="P339" s="70" t="s">
        <v>68</v>
      </c>
      <c r="Q339" t="s">
        <v>68</v>
      </c>
    </row>
    <row r="340" spans="2:17" ht="25.5" customHeight="1" x14ac:dyDescent="0.3">
      <c r="B340" s="66" t="s">
        <v>427</v>
      </c>
      <c r="C340" s="67" t="s">
        <v>1559</v>
      </c>
      <c r="D340" s="68" t="s">
        <v>64</v>
      </c>
      <c r="E340" s="68" t="s">
        <v>65</v>
      </c>
      <c r="F340" s="69">
        <v>2185059060101</v>
      </c>
      <c r="G340" s="68" t="s">
        <v>64</v>
      </c>
      <c r="H340" s="68" t="s">
        <v>64</v>
      </c>
      <c r="I340" s="68" t="s">
        <v>65</v>
      </c>
      <c r="J340" s="68" t="s">
        <v>66</v>
      </c>
      <c r="K340" s="70">
        <v>0</v>
      </c>
      <c r="L340" s="70">
        <v>0</v>
      </c>
      <c r="M340" s="70">
        <v>0</v>
      </c>
      <c r="N340" s="70" t="s">
        <v>65</v>
      </c>
      <c r="O340" s="70">
        <v>0</v>
      </c>
      <c r="P340" s="70" t="s">
        <v>68</v>
      </c>
      <c r="Q340" t="s">
        <v>68</v>
      </c>
    </row>
    <row r="341" spans="2:17" ht="25.5" customHeight="1" x14ac:dyDescent="0.3">
      <c r="B341" s="66" t="s">
        <v>1560</v>
      </c>
      <c r="C341" s="67" t="s">
        <v>202</v>
      </c>
      <c r="D341" s="68" t="s">
        <v>64</v>
      </c>
      <c r="E341" s="68" t="s">
        <v>65</v>
      </c>
      <c r="F341" s="69">
        <v>1587538360101</v>
      </c>
      <c r="G341" s="68" t="s">
        <v>64</v>
      </c>
      <c r="H341" s="68" t="s">
        <v>64</v>
      </c>
      <c r="I341" s="68" t="s">
        <v>65</v>
      </c>
      <c r="J341" s="68" t="s">
        <v>66</v>
      </c>
      <c r="K341" s="70">
        <v>0</v>
      </c>
      <c r="L341" s="70">
        <v>0</v>
      </c>
      <c r="M341" s="70">
        <v>0</v>
      </c>
      <c r="N341" s="70" t="s">
        <v>65</v>
      </c>
      <c r="O341" s="70">
        <v>0</v>
      </c>
      <c r="P341" s="70" t="s">
        <v>68</v>
      </c>
      <c r="Q341" t="s">
        <v>68</v>
      </c>
    </row>
    <row r="342" spans="2:17" ht="25.5" customHeight="1" x14ac:dyDescent="0.3">
      <c r="B342" s="66" t="s">
        <v>1561</v>
      </c>
      <c r="C342" s="67" t="s">
        <v>1562</v>
      </c>
      <c r="D342" s="68" t="s">
        <v>65</v>
      </c>
      <c r="E342" s="68" t="s">
        <v>64</v>
      </c>
      <c r="F342" s="69">
        <v>2692612220101</v>
      </c>
      <c r="G342" s="68" t="s">
        <v>64</v>
      </c>
      <c r="H342" s="68" t="s">
        <v>64</v>
      </c>
      <c r="I342" s="68" t="s">
        <v>65</v>
      </c>
      <c r="J342" s="68" t="s">
        <v>66</v>
      </c>
      <c r="K342" s="70">
        <v>0</v>
      </c>
      <c r="L342" s="70">
        <v>0</v>
      </c>
      <c r="M342" s="70">
        <v>0</v>
      </c>
      <c r="N342" s="70" t="s">
        <v>65</v>
      </c>
      <c r="O342" s="70">
        <v>0</v>
      </c>
      <c r="P342" s="70" t="s">
        <v>68</v>
      </c>
      <c r="Q342" t="s">
        <v>68</v>
      </c>
    </row>
    <row r="343" spans="2:17" ht="25.5" customHeight="1" x14ac:dyDescent="0.3">
      <c r="B343" s="66" t="s">
        <v>125</v>
      </c>
      <c r="C343" s="67" t="s">
        <v>1563</v>
      </c>
      <c r="D343" s="68" t="s">
        <v>64</v>
      </c>
      <c r="E343" s="68" t="s">
        <v>65</v>
      </c>
      <c r="F343" s="69">
        <v>2316675150116</v>
      </c>
      <c r="G343" s="68" t="s">
        <v>64</v>
      </c>
      <c r="H343" s="68" t="s">
        <v>64</v>
      </c>
      <c r="I343" s="68" t="s">
        <v>65</v>
      </c>
      <c r="J343" s="68" t="s">
        <v>66</v>
      </c>
      <c r="K343" s="70">
        <v>0</v>
      </c>
      <c r="L343" s="70">
        <v>0</v>
      </c>
      <c r="M343" s="70">
        <v>0</v>
      </c>
      <c r="N343" s="70" t="s">
        <v>65</v>
      </c>
      <c r="O343" s="70">
        <v>0</v>
      </c>
      <c r="P343" s="70" t="s">
        <v>68</v>
      </c>
      <c r="Q343" t="s">
        <v>68</v>
      </c>
    </row>
    <row r="344" spans="2:17" ht="25.5" customHeight="1" x14ac:dyDescent="0.3">
      <c r="B344" s="66" t="s">
        <v>89</v>
      </c>
      <c r="C344" s="67" t="s">
        <v>1564</v>
      </c>
      <c r="D344" s="68" t="s">
        <v>64</v>
      </c>
      <c r="E344" s="68" t="s">
        <v>65</v>
      </c>
      <c r="F344" s="69">
        <v>2553349580101</v>
      </c>
      <c r="G344" s="68" t="s">
        <v>64</v>
      </c>
      <c r="H344" s="68" t="s">
        <v>65</v>
      </c>
      <c r="I344" s="68" t="s">
        <v>66</v>
      </c>
      <c r="J344" s="68" t="s">
        <v>66</v>
      </c>
      <c r="K344" s="70">
        <v>0</v>
      </c>
      <c r="L344" s="70">
        <v>0</v>
      </c>
      <c r="M344" s="70">
        <v>0</v>
      </c>
      <c r="N344" s="70" t="s">
        <v>65</v>
      </c>
      <c r="O344" s="70">
        <v>0</v>
      </c>
      <c r="P344" s="70" t="s">
        <v>68</v>
      </c>
      <c r="Q344" t="s">
        <v>68</v>
      </c>
    </row>
    <row r="345" spans="2:17" ht="25.5" customHeight="1" x14ac:dyDescent="0.3">
      <c r="B345" s="66" t="s">
        <v>179</v>
      </c>
      <c r="C345" s="67" t="s">
        <v>217</v>
      </c>
      <c r="D345" s="68" t="s">
        <v>64</v>
      </c>
      <c r="E345" s="68" t="s">
        <v>65</v>
      </c>
      <c r="F345" s="69" t="s">
        <v>1565</v>
      </c>
      <c r="G345" s="68" t="s">
        <v>65</v>
      </c>
      <c r="H345" s="68" t="s">
        <v>64</v>
      </c>
      <c r="I345" s="68" t="s">
        <v>66</v>
      </c>
      <c r="J345" s="68" t="s">
        <v>66</v>
      </c>
      <c r="K345" s="70">
        <v>0</v>
      </c>
      <c r="L345" s="70">
        <v>0</v>
      </c>
      <c r="M345" s="70">
        <v>0</v>
      </c>
      <c r="N345" s="70" t="s">
        <v>65</v>
      </c>
      <c r="O345" s="70">
        <v>0</v>
      </c>
      <c r="P345" s="70" t="s">
        <v>68</v>
      </c>
      <c r="Q345" t="s">
        <v>68</v>
      </c>
    </row>
    <row r="346" spans="2:17" ht="25.5" customHeight="1" x14ac:dyDescent="0.3">
      <c r="B346" s="66" t="s">
        <v>1566</v>
      </c>
      <c r="C346" s="67" t="s">
        <v>101</v>
      </c>
      <c r="D346" s="68" t="s">
        <v>65</v>
      </c>
      <c r="E346" s="68" t="s">
        <v>64</v>
      </c>
      <c r="F346" s="69">
        <v>1961378881802</v>
      </c>
      <c r="G346" s="68" t="s">
        <v>64</v>
      </c>
      <c r="H346" s="68" t="s">
        <v>64</v>
      </c>
      <c r="I346" s="68" t="s">
        <v>65</v>
      </c>
      <c r="J346" s="68" t="s">
        <v>66</v>
      </c>
      <c r="K346" s="70">
        <v>0</v>
      </c>
      <c r="L346" s="70">
        <v>0</v>
      </c>
      <c r="M346" s="70" t="s">
        <v>65</v>
      </c>
      <c r="N346" s="70">
        <v>0</v>
      </c>
      <c r="O346" s="70">
        <v>0</v>
      </c>
      <c r="P346" s="70" t="s">
        <v>68</v>
      </c>
      <c r="Q346" t="s">
        <v>68</v>
      </c>
    </row>
    <row r="347" spans="2:17" ht="25.5" customHeight="1" x14ac:dyDescent="0.3">
      <c r="B347" s="66" t="s">
        <v>1567</v>
      </c>
      <c r="C347" s="67" t="s">
        <v>1568</v>
      </c>
      <c r="D347" s="68" t="s">
        <v>64</v>
      </c>
      <c r="E347" s="68" t="s">
        <v>65</v>
      </c>
      <c r="F347" s="69" t="s">
        <v>1569</v>
      </c>
      <c r="G347" s="68" t="s">
        <v>65</v>
      </c>
      <c r="H347" s="68" t="s">
        <v>64</v>
      </c>
      <c r="I347" s="68" t="s">
        <v>66</v>
      </c>
      <c r="J347" s="68" t="s">
        <v>66</v>
      </c>
      <c r="K347" s="70">
        <v>0</v>
      </c>
      <c r="L347" s="70">
        <v>0</v>
      </c>
      <c r="M347" s="70">
        <v>0</v>
      </c>
      <c r="N347" s="70" t="s">
        <v>65</v>
      </c>
      <c r="O347" s="70">
        <v>0</v>
      </c>
      <c r="P347" s="70" t="s">
        <v>68</v>
      </c>
      <c r="Q347" t="s">
        <v>68</v>
      </c>
    </row>
    <row r="348" spans="2:17" ht="25.5" customHeight="1" x14ac:dyDescent="0.3">
      <c r="B348" s="66" t="s">
        <v>1570</v>
      </c>
      <c r="C348" s="67" t="s">
        <v>1571</v>
      </c>
      <c r="D348" s="68" t="s">
        <v>65</v>
      </c>
      <c r="E348" s="68" t="s">
        <v>64</v>
      </c>
      <c r="F348" s="69" t="s">
        <v>1402</v>
      </c>
      <c r="G348" s="68" t="s">
        <v>64</v>
      </c>
      <c r="H348" s="68" t="s">
        <v>65</v>
      </c>
      <c r="I348" s="68" t="s">
        <v>66</v>
      </c>
      <c r="J348" s="68" t="s">
        <v>66</v>
      </c>
      <c r="K348" s="70">
        <v>0</v>
      </c>
      <c r="L348" s="70">
        <v>0</v>
      </c>
      <c r="M348" s="70">
        <v>0</v>
      </c>
      <c r="N348" s="70" t="s">
        <v>65</v>
      </c>
      <c r="O348" s="70">
        <v>0</v>
      </c>
      <c r="P348" s="70" t="s">
        <v>68</v>
      </c>
      <c r="Q348" t="s">
        <v>68</v>
      </c>
    </row>
    <row r="349" spans="2:17" ht="25.5" customHeight="1" x14ac:dyDescent="0.3">
      <c r="B349" s="66" t="s">
        <v>369</v>
      </c>
      <c r="C349" s="67" t="s">
        <v>1571</v>
      </c>
      <c r="D349" s="68" t="s">
        <v>64</v>
      </c>
      <c r="E349" s="68" t="s">
        <v>65</v>
      </c>
      <c r="F349" s="69" t="s">
        <v>1569</v>
      </c>
      <c r="G349" s="68" t="s">
        <v>65</v>
      </c>
      <c r="H349" s="68" t="s">
        <v>64</v>
      </c>
      <c r="I349" s="68" t="s">
        <v>66</v>
      </c>
      <c r="J349" s="68" t="s">
        <v>66</v>
      </c>
      <c r="K349" s="70">
        <v>0</v>
      </c>
      <c r="L349" s="70">
        <v>0</v>
      </c>
      <c r="M349" s="70">
        <v>0</v>
      </c>
      <c r="N349" s="70" t="s">
        <v>65</v>
      </c>
      <c r="O349" s="70">
        <v>0</v>
      </c>
      <c r="P349" s="70" t="s">
        <v>68</v>
      </c>
      <c r="Q349" t="s">
        <v>68</v>
      </c>
    </row>
    <row r="350" spans="2:17" ht="25.5" customHeight="1" x14ac:dyDescent="0.3">
      <c r="B350" s="66" t="s">
        <v>359</v>
      </c>
      <c r="C350" s="67" t="s">
        <v>1572</v>
      </c>
      <c r="D350" s="68" t="s">
        <v>64</v>
      </c>
      <c r="E350" s="68" t="s">
        <v>65</v>
      </c>
      <c r="F350" s="69" t="s">
        <v>1569</v>
      </c>
      <c r="G350" s="68" t="s">
        <v>65</v>
      </c>
      <c r="H350" s="68" t="s">
        <v>64</v>
      </c>
      <c r="I350" s="68" t="s">
        <v>66</v>
      </c>
      <c r="J350" s="68" t="s">
        <v>66</v>
      </c>
      <c r="K350" s="70">
        <v>0</v>
      </c>
      <c r="L350" s="70">
        <v>0</v>
      </c>
      <c r="M350" s="70">
        <v>0</v>
      </c>
      <c r="N350" s="70" t="s">
        <v>65</v>
      </c>
      <c r="O350" s="70">
        <v>0</v>
      </c>
      <c r="P350" s="70" t="s">
        <v>68</v>
      </c>
      <c r="Q350" t="s">
        <v>68</v>
      </c>
    </row>
    <row r="351" spans="2:17" ht="25.5" customHeight="1" x14ac:dyDescent="0.3">
      <c r="B351" s="66" t="s">
        <v>1561</v>
      </c>
      <c r="C351" s="67" t="s">
        <v>490</v>
      </c>
      <c r="D351" s="68" t="s">
        <v>65</v>
      </c>
      <c r="E351" s="68" t="s">
        <v>64</v>
      </c>
      <c r="F351" s="69">
        <v>1958864290101</v>
      </c>
      <c r="G351" s="68" t="s">
        <v>64</v>
      </c>
      <c r="H351" s="68" t="s">
        <v>64</v>
      </c>
      <c r="I351" s="68" t="s">
        <v>65</v>
      </c>
      <c r="J351" s="68" t="s">
        <v>66</v>
      </c>
      <c r="K351" s="70">
        <v>0</v>
      </c>
      <c r="L351" s="70">
        <v>0</v>
      </c>
      <c r="M351" s="70">
        <v>0</v>
      </c>
      <c r="N351" s="70" t="s">
        <v>65</v>
      </c>
      <c r="O351" s="70">
        <v>0</v>
      </c>
      <c r="P351" s="70" t="s">
        <v>68</v>
      </c>
      <c r="Q351" t="s">
        <v>68</v>
      </c>
    </row>
    <row r="352" spans="2:17" ht="25.5" customHeight="1" x14ac:dyDescent="0.3">
      <c r="B352" s="66" t="s">
        <v>1573</v>
      </c>
      <c r="C352" s="67" t="s">
        <v>1574</v>
      </c>
      <c r="D352" s="68" t="s">
        <v>65</v>
      </c>
      <c r="E352" s="68" t="s">
        <v>64</v>
      </c>
      <c r="F352" s="69">
        <v>2223309222214</v>
      </c>
      <c r="G352" s="68" t="s">
        <v>64</v>
      </c>
      <c r="H352" s="68" t="s">
        <v>64</v>
      </c>
      <c r="I352" s="68" t="s">
        <v>65</v>
      </c>
      <c r="J352" s="68" t="s">
        <v>66</v>
      </c>
      <c r="K352" s="70">
        <v>0</v>
      </c>
      <c r="L352" s="70">
        <v>0</v>
      </c>
      <c r="M352" s="70">
        <v>0</v>
      </c>
      <c r="N352" s="70" t="s">
        <v>65</v>
      </c>
      <c r="O352" s="70">
        <v>0</v>
      </c>
      <c r="P352" s="70" t="s">
        <v>68</v>
      </c>
      <c r="Q352" t="s">
        <v>68</v>
      </c>
    </row>
    <row r="353" spans="2:17" ht="25.5" customHeight="1" x14ac:dyDescent="0.3">
      <c r="B353" s="66" t="s">
        <v>481</v>
      </c>
      <c r="C353" s="67" t="s">
        <v>1472</v>
      </c>
      <c r="D353" s="68" t="s">
        <v>65</v>
      </c>
      <c r="E353" s="68" t="s">
        <v>64</v>
      </c>
      <c r="F353" s="69">
        <v>2314251710101</v>
      </c>
      <c r="G353" s="68" t="s">
        <v>64</v>
      </c>
      <c r="H353" s="68" t="s">
        <v>64</v>
      </c>
      <c r="I353" s="68" t="s">
        <v>65</v>
      </c>
      <c r="J353" s="68" t="s">
        <v>66</v>
      </c>
      <c r="K353" s="70">
        <v>0</v>
      </c>
      <c r="L353" s="70">
        <v>0</v>
      </c>
      <c r="M353" s="70">
        <v>0</v>
      </c>
      <c r="N353" s="70" t="s">
        <v>65</v>
      </c>
      <c r="O353" s="70">
        <v>0</v>
      </c>
      <c r="P353" s="70" t="s">
        <v>68</v>
      </c>
      <c r="Q353" t="s">
        <v>68</v>
      </c>
    </row>
    <row r="354" spans="2:17" ht="25.5" customHeight="1" x14ac:dyDescent="0.3">
      <c r="B354" s="66" t="s">
        <v>177</v>
      </c>
      <c r="C354" s="67" t="s">
        <v>343</v>
      </c>
      <c r="D354" s="68" t="s">
        <v>64</v>
      </c>
      <c r="E354" s="68" t="s">
        <v>65</v>
      </c>
      <c r="F354" s="69">
        <v>1820760080101</v>
      </c>
      <c r="G354" s="68" t="s">
        <v>64</v>
      </c>
      <c r="H354" s="68" t="s">
        <v>64</v>
      </c>
      <c r="I354" s="68" t="s">
        <v>65</v>
      </c>
      <c r="J354" s="68" t="s">
        <v>66</v>
      </c>
      <c r="K354" s="70">
        <v>0</v>
      </c>
      <c r="L354" s="70">
        <v>0</v>
      </c>
      <c r="M354" s="70">
        <v>0</v>
      </c>
      <c r="N354" s="70" t="s">
        <v>65</v>
      </c>
      <c r="O354" s="70">
        <v>0</v>
      </c>
      <c r="P354" s="70" t="s">
        <v>68</v>
      </c>
      <c r="Q354" t="s">
        <v>68</v>
      </c>
    </row>
    <row r="355" spans="2:17" ht="25.5" customHeight="1" x14ac:dyDescent="0.3">
      <c r="B355" s="66" t="s">
        <v>452</v>
      </c>
      <c r="C355" s="67" t="s">
        <v>1575</v>
      </c>
      <c r="D355" s="68" t="s">
        <v>65</v>
      </c>
      <c r="E355" s="68" t="s">
        <v>64</v>
      </c>
      <c r="F355" s="69">
        <v>2085484910101</v>
      </c>
      <c r="G355" s="68" t="s">
        <v>64</v>
      </c>
      <c r="H355" s="68" t="s">
        <v>65</v>
      </c>
      <c r="I355" s="68" t="s">
        <v>66</v>
      </c>
      <c r="J355" s="68" t="s">
        <v>66</v>
      </c>
      <c r="K355" s="70">
        <v>0</v>
      </c>
      <c r="L355" s="70">
        <v>0</v>
      </c>
      <c r="M355" s="70">
        <v>0</v>
      </c>
      <c r="N355" s="70" t="s">
        <v>65</v>
      </c>
      <c r="O355" s="70">
        <v>0</v>
      </c>
      <c r="P355" s="70" t="s">
        <v>68</v>
      </c>
      <c r="Q355" t="s">
        <v>68</v>
      </c>
    </row>
    <row r="356" spans="2:17" ht="25.5" customHeight="1" x14ac:dyDescent="0.3">
      <c r="B356" s="66" t="s">
        <v>1570</v>
      </c>
      <c r="C356" s="67" t="s">
        <v>1571</v>
      </c>
      <c r="D356" s="68" t="s">
        <v>65</v>
      </c>
      <c r="E356" s="68" t="s">
        <v>64</v>
      </c>
      <c r="F356" s="69" t="s">
        <v>1402</v>
      </c>
      <c r="G356" s="68" t="s">
        <v>65</v>
      </c>
      <c r="H356" s="68" t="s">
        <v>64</v>
      </c>
      <c r="I356" s="68" t="s">
        <v>66</v>
      </c>
      <c r="J356" s="68" t="s">
        <v>66</v>
      </c>
      <c r="K356" s="70">
        <v>0</v>
      </c>
      <c r="L356" s="70">
        <v>0</v>
      </c>
      <c r="M356" s="70">
        <v>0</v>
      </c>
      <c r="N356" s="70" t="s">
        <v>65</v>
      </c>
      <c r="O356" s="70">
        <v>0</v>
      </c>
      <c r="P356" s="70" t="s">
        <v>68</v>
      </c>
      <c r="Q356" t="s">
        <v>68</v>
      </c>
    </row>
    <row r="357" spans="2:17" ht="25.5" customHeight="1" x14ac:dyDescent="0.3">
      <c r="B357" s="66" t="s">
        <v>369</v>
      </c>
      <c r="C357" s="67" t="s">
        <v>1571</v>
      </c>
      <c r="D357" s="68" t="s">
        <v>64</v>
      </c>
      <c r="E357" s="68" t="s">
        <v>65</v>
      </c>
      <c r="F357" s="69" t="s">
        <v>1402</v>
      </c>
      <c r="G357" s="68" t="s">
        <v>65</v>
      </c>
      <c r="H357" s="68" t="s">
        <v>65</v>
      </c>
      <c r="I357" s="68" t="s">
        <v>66</v>
      </c>
      <c r="J357" s="68" t="s">
        <v>66</v>
      </c>
      <c r="K357" s="70">
        <v>0</v>
      </c>
      <c r="L357" s="70">
        <v>0</v>
      </c>
      <c r="M357" s="70">
        <v>0</v>
      </c>
      <c r="N357" s="70" t="s">
        <v>65</v>
      </c>
      <c r="O357" s="70">
        <v>0</v>
      </c>
      <c r="P357" s="70" t="s">
        <v>68</v>
      </c>
      <c r="Q357" t="s">
        <v>68</v>
      </c>
    </row>
    <row r="358" spans="2:17" ht="25.5" customHeight="1" x14ac:dyDescent="0.3">
      <c r="B358" s="66" t="s">
        <v>1561</v>
      </c>
      <c r="C358" s="67" t="s">
        <v>490</v>
      </c>
      <c r="D358" s="68" t="s">
        <v>65</v>
      </c>
      <c r="E358" s="68" t="s">
        <v>64</v>
      </c>
      <c r="F358" s="69">
        <v>2692612220101</v>
      </c>
      <c r="G358" s="68" t="s">
        <v>64</v>
      </c>
      <c r="H358" s="68" t="s">
        <v>64</v>
      </c>
      <c r="I358" s="68" t="s">
        <v>65</v>
      </c>
      <c r="J358" s="68" t="s">
        <v>66</v>
      </c>
      <c r="K358" s="70">
        <v>0</v>
      </c>
      <c r="L358" s="70">
        <v>0</v>
      </c>
      <c r="M358" s="70">
        <v>0</v>
      </c>
      <c r="N358" s="70" t="s">
        <v>65</v>
      </c>
      <c r="O358" s="70">
        <v>0</v>
      </c>
      <c r="P358" s="70" t="s">
        <v>68</v>
      </c>
      <c r="Q358" t="s">
        <v>68</v>
      </c>
    </row>
    <row r="359" spans="2:17" ht="25.5" customHeight="1" x14ac:dyDescent="0.3">
      <c r="B359" s="66" t="s">
        <v>1576</v>
      </c>
      <c r="C359" s="67" t="s">
        <v>1577</v>
      </c>
      <c r="D359" s="68" t="s">
        <v>65</v>
      </c>
      <c r="E359" s="68" t="s">
        <v>64</v>
      </c>
      <c r="F359" s="69">
        <v>2523254000403</v>
      </c>
      <c r="G359" s="68" t="s">
        <v>64</v>
      </c>
      <c r="H359" s="68" t="s">
        <v>65</v>
      </c>
      <c r="I359" s="68" t="s">
        <v>66</v>
      </c>
      <c r="J359" s="68" t="s">
        <v>66</v>
      </c>
      <c r="K359" s="70">
        <v>0</v>
      </c>
      <c r="L359" s="70">
        <v>0</v>
      </c>
      <c r="M359" s="70">
        <v>0</v>
      </c>
      <c r="N359" s="70" t="s">
        <v>65</v>
      </c>
      <c r="O359" s="70">
        <v>0</v>
      </c>
      <c r="P359" s="70" t="s">
        <v>1578</v>
      </c>
      <c r="Q359" t="s">
        <v>1579</v>
      </c>
    </row>
    <row r="360" spans="2:17" ht="25.5" customHeight="1" x14ac:dyDescent="0.3">
      <c r="B360" s="66" t="s">
        <v>194</v>
      </c>
      <c r="C360" s="67" t="s">
        <v>1580</v>
      </c>
      <c r="D360" s="68" t="s">
        <v>64</v>
      </c>
      <c r="E360" s="68" t="s">
        <v>65</v>
      </c>
      <c r="F360" s="69" t="s">
        <v>1556</v>
      </c>
      <c r="G360" s="68" t="s">
        <v>65</v>
      </c>
      <c r="H360" s="68" t="s">
        <v>64</v>
      </c>
      <c r="I360" s="68" t="s">
        <v>66</v>
      </c>
      <c r="J360" s="68" t="s">
        <v>66</v>
      </c>
      <c r="K360" s="70">
        <v>0</v>
      </c>
      <c r="L360" s="70">
        <v>0</v>
      </c>
      <c r="M360" s="70">
        <v>0</v>
      </c>
      <c r="N360" s="70" t="s">
        <v>65</v>
      </c>
      <c r="O360" s="70">
        <v>0</v>
      </c>
      <c r="P360" s="70" t="s">
        <v>68</v>
      </c>
      <c r="Q360" t="s">
        <v>68</v>
      </c>
    </row>
    <row r="361" spans="2:17" ht="25.5" customHeight="1" x14ac:dyDescent="0.3">
      <c r="B361" s="66" t="s">
        <v>532</v>
      </c>
      <c r="C361" s="67" t="s">
        <v>1580</v>
      </c>
      <c r="D361" s="68" t="s">
        <v>65</v>
      </c>
      <c r="E361" s="68" t="s">
        <v>64</v>
      </c>
      <c r="F361" s="69" t="s">
        <v>1556</v>
      </c>
      <c r="G361" s="68" t="s">
        <v>65</v>
      </c>
      <c r="H361" s="68" t="s">
        <v>64</v>
      </c>
      <c r="I361" s="68" t="s">
        <v>66</v>
      </c>
      <c r="J361" s="68" t="s">
        <v>66</v>
      </c>
      <c r="K361" s="70">
        <v>0</v>
      </c>
      <c r="L361" s="70">
        <v>0</v>
      </c>
      <c r="M361" s="70">
        <v>0</v>
      </c>
      <c r="N361" s="70" t="s">
        <v>65</v>
      </c>
      <c r="O361" s="70">
        <v>0</v>
      </c>
      <c r="P361" s="70" t="s">
        <v>68</v>
      </c>
      <c r="Q361" t="s">
        <v>68</v>
      </c>
    </row>
    <row r="362" spans="2:17" ht="25.5" customHeight="1" x14ac:dyDescent="0.3">
      <c r="B362" s="66" t="s">
        <v>121</v>
      </c>
      <c r="C362" s="67" t="s">
        <v>1580</v>
      </c>
      <c r="D362" s="68" t="s">
        <v>64</v>
      </c>
      <c r="E362" s="68" t="s">
        <v>65</v>
      </c>
      <c r="F362" s="69" t="s">
        <v>1556</v>
      </c>
      <c r="G362" s="68" t="s">
        <v>65</v>
      </c>
      <c r="H362" s="68" t="s">
        <v>64</v>
      </c>
      <c r="I362" s="68" t="s">
        <v>66</v>
      </c>
      <c r="J362" s="68" t="s">
        <v>66</v>
      </c>
      <c r="K362" s="70">
        <v>0</v>
      </c>
      <c r="L362" s="70">
        <v>0</v>
      </c>
      <c r="M362" s="70">
        <v>0</v>
      </c>
      <c r="N362" s="70" t="s">
        <v>65</v>
      </c>
      <c r="O362" s="70">
        <v>0</v>
      </c>
      <c r="P362" s="70" t="s">
        <v>68</v>
      </c>
      <c r="Q362" t="s">
        <v>68</v>
      </c>
    </row>
    <row r="363" spans="2:17" ht="25.5" customHeight="1" x14ac:dyDescent="0.3">
      <c r="B363" s="66" t="s">
        <v>1581</v>
      </c>
      <c r="C363" s="67" t="s">
        <v>1582</v>
      </c>
      <c r="D363" s="68" t="s">
        <v>64</v>
      </c>
      <c r="E363" s="68" t="s">
        <v>65</v>
      </c>
      <c r="F363" s="69">
        <v>2247961780101</v>
      </c>
      <c r="G363" s="68" t="s">
        <v>64</v>
      </c>
      <c r="H363" s="68" t="s">
        <v>64</v>
      </c>
      <c r="I363" s="68" t="s">
        <v>66</v>
      </c>
      <c r="J363" s="68" t="s">
        <v>65</v>
      </c>
      <c r="K363" s="70">
        <v>0</v>
      </c>
      <c r="L363" s="70">
        <v>0</v>
      </c>
      <c r="M363" s="70">
        <v>0</v>
      </c>
      <c r="N363" s="70" t="s">
        <v>65</v>
      </c>
      <c r="O363" s="70">
        <v>0</v>
      </c>
      <c r="P363" s="70" t="s">
        <v>1583</v>
      </c>
      <c r="Q363" t="s">
        <v>68</v>
      </c>
    </row>
    <row r="364" spans="2:17" ht="25.5" customHeight="1" x14ac:dyDescent="0.3">
      <c r="B364" s="66" t="s">
        <v>1503</v>
      </c>
      <c r="C364" s="67" t="s">
        <v>1442</v>
      </c>
      <c r="D364" s="68" t="s">
        <v>65</v>
      </c>
      <c r="E364" s="68" t="s">
        <v>64</v>
      </c>
      <c r="F364" s="69">
        <v>2345994640917</v>
      </c>
      <c r="G364" s="68" t="s">
        <v>64</v>
      </c>
      <c r="H364" s="68" t="s">
        <v>64</v>
      </c>
      <c r="I364" s="68" t="s">
        <v>65</v>
      </c>
      <c r="J364" s="68" t="s">
        <v>66</v>
      </c>
      <c r="K364" s="70">
        <v>0</v>
      </c>
      <c r="L364" s="70">
        <v>0</v>
      </c>
      <c r="M364" s="70">
        <v>0</v>
      </c>
      <c r="N364" s="70" t="s">
        <v>65</v>
      </c>
      <c r="O364" s="70">
        <v>0</v>
      </c>
      <c r="P364" s="70" t="s">
        <v>1395</v>
      </c>
      <c r="Q364" t="s">
        <v>1504</v>
      </c>
    </row>
    <row r="365" spans="2:17" ht="25.5" customHeight="1" x14ac:dyDescent="0.3">
      <c r="B365" s="66" t="s">
        <v>481</v>
      </c>
      <c r="C365" s="67" t="s">
        <v>1584</v>
      </c>
      <c r="D365" s="68" t="s">
        <v>65</v>
      </c>
      <c r="E365" s="68" t="s">
        <v>64</v>
      </c>
      <c r="F365" s="69">
        <v>2177534422007</v>
      </c>
      <c r="G365" s="68" t="s">
        <v>64</v>
      </c>
      <c r="H365" s="68" t="s">
        <v>65</v>
      </c>
      <c r="I365" s="68" t="s">
        <v>66</v>
      </c>
      <c r="J365" s="68" t="s">
        <v>66</v>
      </c>
      <c r="K365" s="70">
        <v>0</v>
      </c>
      <c r="L365" s="70">
        <v>0</v>
      </c>
      <c r="M365" s="70">
        <v>0</v>
      </c>
      <c r="N365" s="70" t="s">
        <v>65</v>
      </c>
      <c r="O365" s="70">
        <v>0</v>
      </c>
      <c r="P365" s="70" t="s">
        <v>68</v>
      </c>
      <c r="Q365" t="s">
        <v>68</v>
      </c>
    </row>
    <row r="366" spans="2:17" ht="25.5" customHeight="1" x14ac:dyDescent="0.3">
      <c r="B366" s="66" t="s">
        <v>1573</v>
      </c>
      <c r="C366" s="67" t="s">
        <v>1574</v>
      </c>
      <c r="D366" s="68" t="s">
        <v>65</v>
      </c>
      <c r="E366" s="68" t="s">
        <v>64</v>
      </c>
      <c r="F366" s="69">
        <v>2223309222214</v>
      </c>
      <c r="G366" s="68" t="s">
        <v>64</v>
      </c>
      <c r="H366" s="68" t="s">
        <v>64</v>
      </c>
      <c r="I366" s="68" t="s">
        <v>65</v>
      </c>
      <c r="J366" s="68" t="s">
        <v>66</v>
      </c>
      <c r="K366" s="70">
        <v>0</v>
      </c>
      <c r="L366" s="70">
        <v>0</v>
      </c>
      <c r="M366" s="70">
        <v>0</v>
      </c>
      <c r="N366" s="70" t="s">
        <v>65</v>
      </c>
      <c r="O366" s="70">
        <v>0</v>
      </c>
      <c r="P366" s="70" t="s">
        <v>68</v>
      </c>
      <c r="Q366" t="s">
        <v>68</v>
      </c>
    </row>
    <row r="367" spans="2:17" ht="25.5" customHeight="1" x14ac:dyDescent="0.3">
      <c r="B367" s="66" t="s">
        <v>1585</v>
      </c>
      <c r="C367" s="67" t="s">
        <v>1574</v>
      </c>
      <c r="D367" s="68" t="s">
        <v>65</v>
      </c>
      <c r="E367" s="68" t="s">
        <v>64</v>
      </c>
      <c r="F367" s="69" t="s">
        <v>1556</v>
      </c>
      <c r="G367" s="68" t="s">
        <v>65</v>
      </c>
      <c r="H367" s="68" t="s">
        <v>64</v>
      </c>
      <c r="I367" s="68" t="s">
        <v>66</v>
      </c>
      <c r="J367" s="68" t="s">
        <v>66</v>
      </c>
      <c r="K367" s="70">
        <v>0</v>
      </c>
      <c r="L367" s="70">
        <v>0</v>
      </c>
      <c r="M367" s="70">
        <v>0</v>
      </c>
      <c r="N367" s="70" t="s">
        <v>65</v>
      </c>
      <c r="O367" s="70">
        <v>0</v>
      </c>
      <c r="P367" s="70" t="s">
        <v>68</v>
      </c>
      <c r="Q367" t="s">
        <v>68</v>
      </c>
    </row>
    <row r="368" spans="2:17" ht="25.5" customHeight="1" x14ac:dyDescent="0.3">
      <c r="B368" s="66" t="s">
        <v>101</v>
      </c>
      <c r="C368" s="67" t="s">
        <v>1586</v>
      </c>
      <c r="D368" s="68" t="s">
        <v>65</v>
      </c>
      <c r="E368" s="68" t="s">
        <v>64</v>
      </c>
      <c r="F368" s="69">
        <v>0</v>
      </c>
      <c r="G368" s="68" t="s">
        <v>64</v>
      </c>
      <c r="H368" s="68" t="s">
        <v>64</v>
      </c>
      <c r="I368" s="68" t="s">
        <v>65</v>
      </c>
      <c r="J368" s="68" t="s">
        <v>66</v>
      </c>
      <c r="K368" s="70">
        <v>0</v>
      </c>
      <c r="L368" s="70">
        <v>0</v>
      </c>
      <c r="M368" s="70" t="s">
        <v>65</v>
      </c>
      <c r="N368" s="70">
        <v>0</v>
      </c>
      <c r="O368" s="70">
        <v>0</v>
      </c>
      <c r="P368" s="70" t="s">
        <v>68</v>
      </c>
      <c r="Q368" t="s">
        <v>68</v>
      </c>
    </row>
    <row r="369" spans="2:17" ht="25.5" customHeight="1" x14ac:dyDescent="0.3">
      <c r="B369" s="66" t="s">
        <v>177</v>
      </c>
      <c r="C369" s="67" t="s">
        <v>343</v>
      </c>
      <c r="D369" s="68" t="s">
        <v>64</v>
      </c>
      <c r="E369" s="68" t="s">
        <v>65</v>
      </c>
      <c r="F369" s="69">
        <v>1820760080101</v>
      </c>
      <c r="G369" s="68" t="s">
        <v>64</v>
      </c>
      <c r="H369" s="68" t="s">
        <v>64</v>
      </c>
      <c r="I369" s="68" t="s">
        <v>65</v>
      </c>
      <c r="J369" s="68" t="s">
        <v>66</v>
      </c>
      <c r="K369" s="70">
        <v>0</v>
      </c>
      <c r="L369" s="70">
        <v>0</v>
      </c>
      <c r="M369" s="70" t="s">
        <v>65</v>
      </c>
      <c r="N369" s="70">
        <v>0</v>
      </c>
      <c r="O369" s="70">
        <v>0</v>
      </c>
      <c r="P369" s="70" t="s">
        <v>68</v>
      </c>
      <c r="Q369" t="s">
        <v>68</v>
      </c>
    </row>
    <row r="370" spans="2:17" ht="25.5" customHeight="1" x14ac:dyDescent="0.3">
      <c r="B370" s="66" t="s">
        <v>1587</v>
      </c>
      <c r="C370" s="67" t="s">
        <v>402</v>
      </c>
      <c r="D370" s="68" t="s">
        <v>65</v>
      </c>
      <c r="E370" s="68" t="s">
        <v>64</v>
      </c>
      <c r="F370" s="69" t="s">
        <v>1588</v>
      </c>
      <c r="G370" s="68" t="s">
        <v>64</v>
      </c>
      <c r="H370" s="68" t="s">
        <v>64</v>
      </c>
      <c r="I370" s="68" t="s">
        <v>65</v>
      </c>
      <c r="J370" s="68" t="s">
        <v>66</v>
      </c>
      <c r="K370" s="70">
        <v>0</v>
      </c>
      <c r="L370" s="70">
        <v>0</v>
      </c>
      <c r="M370" s="70">
        <v>0</v>
      </c>
      <c r="N370" s="70" t="s">
        <v>65</v>
      </c>
      <c r="O370" s="70">
        <v>0</v>
      </c>
      <c r="P370" s="70">
        <v>0</v>
      </c>
      <c r="Q370">
        <v>0</v>
      </c>
    </row>
    <row r="371" spans="2:17" ht="25.5" customHeight="1" x14ac:dyDescent="0.3">
      <c r="B371" s="66" t="s">
        <v>1589</v>
      </c>
      <c r="C371" s="67" t="s">
        <v>376</v>
      </c>
      <c r="D371" s="68" t="s">
        <v>65</v>
      </c>
      <c r="E371" s="68" t="s">
        <v>64</v>
      </c>
      <c r="F371" s="69">
        <v>2565426510101</v>
      </c>
      <c r="G371" s="68" t="s">
        <v>64</v>
      </c>
      <c r="H371" s="68" t="s">
        <v>64</v>
      </c>
      <c r="I371" s="68" t="s">
        <v>65</v>
      </c>
      <c r="J371" s="68" t="s">
        <v>66</v>
      </c>
      <c r="K371" s="70">
        <v>0</v>
      </c>
      <c r="L371" s="70">
        <v>0</v>
      </c>
      <c r="M371" s="70">
        <v>0</v>
      </c>
      <c r="N371" s="70" t="s">
        <v>65</v>
      </c>
      <c r="O371" s="70">
        <v>0</v>
      </c>
      <c r="P371" s="70" t="s">
        <v>68</v>
      </c>
      <c r="Q371" t="s">
        <v>68</v>
      </c>
    </row>
    <row r="372" spans="2:17" ht="25.5" customHeight="1" x14ac:dyDescent="0.3">
      <c r="B372" s="66" t="s">
        <v>1570</v>
      </c>
      <c r="C372" s="67" t="s">
        <v>1571</v>
      </c>
      <c r="D372" s="68" t="s">
        <v>65</v>
      </c>
      <c r="E372" s="68" t="s">
        <v>64</v>
      </c>
      <c r="F372" s="69" t="s">
        <v>1402</v>
      </c>
      <c r="G372" s="68" t="s">
        <v>65</v>
      </c>
      <c r="H372" s="68" t="s">
        <v>65</v>
      </c>
      <c r="I372" s="68" t="s">
        <v>66</v>
      </c>
      <c r="J372" s="68" t="s">
        <v>66</v>
      </c>
      <c r="K372" s="70">
        <v>0</v>
      </c>
      <c r="L372" s="70">
        <v>0</v>
      </c>
      <c r="M372" s="70">
        <v>0</v>
      </c>
      <c r="N372" s="70" t="s">
        <v>65</v>
      </c>
      <c r="O372" s="70">
        <v>0</v>
      </c>
      <c r="P372" s="70" t="s">
        <v>68</v>
      </c>
      <c r="Q372" t="s">
        <v>68</v>
      </c>
    </row>
    <row r="373" spans="2:17" ht="25.5" customHeight="1" x14ac:dyDescent="0.3">
      <c r="B373" s="66" t="s">
        <v>179</v>
      </c>
      <c r="C373" s="67" t="s">
        <v>1571</v>
      </c>
      <c r="D373" s="68" t="s">
        <v>64</v>
      </c>
      <c r="E373" s="68" t="s">
        <v>65</v>
      </c>
      <c r="F373" s="69" t="s">
        <v>1402</v>
      </c>
      <c r="G373" s="68" t="s">
        <v>65</v>
      </c>
      <c r="H373" s="68" t="s">
        <v>64</v>
      </c>
      <c r="I373" s="68" t="s">
        <v>66</v>
      </c>
      <c r="J373" s="68" t="s">
        <v>66</v>
      </c>
      <c r="K373" s="70">
        <v>0</v>
      </c>
      <c r="L373" s="70">
        <v>0</v>
      </c>
      <c r="M373" s="70">
        <v>0</v>
      </c>
      <c r="N373" s="70" t="s">
        <v>65</v>
      </c>
      <c r="O373" s="70">
        <v>0</v>
      </c>
      <c r="P373" s="70" t="s">
        <v>68</v>
      </c>
      <c r="Q373" t="s">
        <v>68</v>
      </c>
    </row>
    <row r="374" spans="2:17" ht="25.5" customHeight="1" x14ac:dyDescent="0.3">
      <c r="B374" s="66" t="s">
        <v>1590</v>
      </c>
      <c r="C374" s="67" t="s">
        <v>186</v>
      </c>
      <c r="D374" s="68" t="s">
        <v>64</v>
      </c>
      <c r="E374" s="68" t="s">
        <v>65</v>
      </c>
      <c r="F374" s="69">
        <v>1795070360101</v>
      </c>
      <c r="G374" s="68" t="s">
        <v>64</v>
      </c>
      <c r="H374" s="68" t="s">
        <v>64</v>
      </c>
      <c r="I374" s="68" t="s">
        <v>65</v>
      </c>
      <c r="J374" s="68" t="s">
        <v>66</v>
      </c>
      <c r="K374" s="70">
        <v>0</v>
      </c>
      <c r="L374" s="70">
        <v>0</v>
      </c>
      <c r="M374" s="70">
        <v>0</v>
      </c>
      <c r="N374" s="70" t="s">
        <v>65</v>
      </c>
      <c r="O374" s="70">
        <v>0</v>
      </c>
      <c r="P374" s="70" t="s">
        <v>68</v>
      </c>
      <c r="Q374" t="s">
        <v>68</v>
      </c>
    </row>
    <row r="375" spans="2:17" ht="25.5" customHeight="1" x14ac:dyDescent="0.3">
      <c r="B375" s="66" t="s">
        <v>1591</v>
      </c>
      <c r="C375" s="67" t="s">
        <v>1592</v>
      </c>
      <c r="D375" s="68" t="s">
        <v>64</v>
      </c>
      <c r="E375" s="68" t="s">
        <v>65</v>
      </c>
      <c r="F375" s="69" t="s">
        <v>1495</v>
      </c>
      <c r="G375" s="68" t="s">
        <v>65</v>
      </c>
      <c r="H375" s="68" t="s">
        <v>64</v>
      </c>
      <c r="I375" s="68" t="s">
        <v>66</v>
      </c>
      <c r="J375" s="68" t="s">
        <v>66</v>
      </c>
      <c r="K375" s="70">
        <v>0</v>
      </c>
      <c r="L375" s="70">
        <v>0</v>
      </c>
      <c r="M375" s="70">
        <v>0</v>
      </c>
      <c r="N375" s="70" t="s">
        <v>67</v>
      </c>
      <c r="O375" s="70">
        <v>0</v>
      </c>
      <c r="P375" s="70" t="s">
        <v>68</v>
      </c>
      <c r="Q375" t="s">
        <v>68</v>
      </c>
    </row>
    <row r="376" spans="2:17" ht="25.5" customHeight="1" x14ac:dyDescent="0.3">
      <c r="B376" s="66" t="s">
        <v>1593</v>
      </c>
      <c r="C376" s="67" t="s">
        <v>545</v>
      </c>
      <c r="D376" s="68" t="s">
        <v>65</v>
      </c>
      <c r="E376" s="68" t="s">
        <v>64</v>
      </c>
      <c r="F376" s="69">
        <v>2337475830101</v>
      </c>
      <c r="G376" s="68" t="s">
        <v>64</v>
      </c>
      <c r="H376" s="68" t="s">
        <v>65</v>
      </c>
      <c r="I376" s="68" t="s">
        <v>66</v>
      </c>
      <c r="J376" s="68" t="s">
        <v>66</v>
      </c>
      <c r="K376" s="70">
        <v>0</v>
      </c>
      <c r="L376" s="70">
        <v>0</v>
      </c>
      <c r="M376" s="70">
        <v>0</v>
      </c>
      <c r="N376" s="70" t="s">
        <v>67</v>
      </c>
      <c r="O376" s="70">
        <v>0</v>
      </c>
      <c r="P376" s="70" t="s">
        <v>68</v>
      </c>
      <c r="Q376" t="s">
        <v>68</v>
      </c>
    </row>
    <row r="377" spans="2:17" ht="25.5" customHeight="1" x14ac:dyDescent="0.3">
      <c r="B377" s="66" t="s">
        <v>1594</v>
      </c>
      <c r="C377" s="67" t="s">
        <v>1595</v>
      </c>
      <c r="D377" s="68" t="s">
        <v>65</v>
      </c>
      <c r="E377" s="68" t="s">
        <v>64</v>
      </c>
      <c r="F377" s="69">
        <v>2636585890101</v>
      </c>
      <c r="G377" s="68" t="s">
        <v>64</v>
      </c>
      <c r="H377" s="68" t="s">
        <v>65</v>
      </c>
      <c r="I377" s="68" t="s">
        <v>66</v>
      </c>
      <c r="J377" s="68" t="s">
        <v>66</v>
      </c>
      <c r="K377" s="70">
        <v>0</v>
      </c>
      <c r="L377" s="70">
        <v>0</v>
      </c>
      <c r="M377" s="70">
        <v>0</v>
      </c>
      <c r="N377" s="70" t="s">
        <v>67</v>
      </c>
      <c r="O377" s="70">
        <v>0</v>
      </c>
      <c r="P377" s="70" t="s">
        <v>68</v>
      </c>
      <c r="Q377" t="s">
        <v>68</v>
      </c>
    </row>
    <row r="378" spans="2:17" ht="25.5" customHeight="1" x14ac:dyDescent="0.3">
      <c r="B378" s="66" t="s">
        <v>532</v>
      </c>
      <c r="C378" s="67" t="s">
        <v>516</v>
      </c>
      <c r="D378" s="68" t="s">
        <v>65</v>
      </c>
      <c r="E378" s="68" t="s">
        <v>64</v>
      </c>
      <c r="F378" s="69">
        <v>2370597380101</v>
      </c>
      <c r="G378" s="68" t="s">
        <v>64</v>
      </c>
      <c r="H378" s="68" t="s">
        <v>64</v>
      </c>
      <c r="I378" s="68" t="s">
        <v>65</v>
      </c>
      <c r="J378" s="68" t="s">
        <v>66</v>
      </c>
      <c r="K378" s="70">
        <v>0</v>
      </c>
      <c r="L378" s="70">
        <v>0</v>
      </c>
      <c r="M378" s="70">
        <v>0</v>
      </c>
      <c r="N378" s="70" t="s">
        <v>67</v>
      </c>
      <c r="O378" s="70">
        <v>0</v>
      </c>
      <c r="P378" s="70" t="s">
        <v>68</v>
      </c>
      <c r="Q378" t="s">
        <v>68</v>
      </c>
    </row>
    <row r="379" spans="2:17" ht="25.5" customHeight="1" x14ac:dyDescent="0.3">
      <c r="B379" s="66" t="s">
        <v>539</v>
      </c>
      <c r="C379" s="67" t="s">
        <v>1596</v>
      </c>
      <c r="D379" s="68" t="s">
        <v>65</v>
      </c>
      <c r="E379" s="68" t="s">
        <v>64</v>
      </c>
      <c r="F379" s="69">
        <v>3472288600101</v>
      </c>
      <c r="G379" s="68" t="s">
        <v>64</v>
      </c>
      <c r="H379" s="68" t="s">
        <v>65</v>
      </c>
      <c r="I379" s="68" t="s">
        <v>66</v>
      </c>
      <c r="J379" s="68" t="s">
        <v>66</v>
      </c>
      <c r="K379" s="70">
        <v>0</v>
      </c>
      <c r="L379" s="70">
        <v>0</v>
      </c>
      <c r="M379" s="70">
        <v>0</v>
      </c>
      <c r="N379" s="70" t="s">
        <v>67</v>
      </c>
      <c r="O379" s="70">
        <v>0</v>
      </c>
      <c r="P379" s="70" t="s">
        <v>68</v>
      </c>
      <c r="Q379" t="s">
        <v>68</v>
      </c>
    </row>
    <row r="380" spans="2:17" ht="25.5" customHeight="1" x14ac:dyDescent="0.3">
      <c r="B380" s="66" t="s">
        <v>1597</v>
      </c>
      <c r="C380" s="67" t="s">
        <v>1596</v>
      </c>
      <c r="D380" s="68" t="s">
        <v>65</v>
      </c>
      <c r="E380" s="68" t="s">
        <v>64</v>
      </c>
      <c r="F380" s="69">
        <v>1741895240101</v>
      </c>
      <c r="G380" s="68" t="s">
        <v>64</v>
      </c>
      <c r="H380" s="68" t="s">
        <v>65</v>
      </c>
      <c r="I380" s="68" t="s">
        <v>66</v>
      </c>
      <c r="J380" s="68" t="s">
        <v>66</v>
      </c>
      <c r="K380" s="70">
        <v>0</v>
      </c>
      <c r="L380" s="70">
        <v>0</v>
      </c>
      <c r="M380" s="70">
        <v>0</v>
      </c>
      <c r="N380" s="70" t="s">
        <v>67</v>
      </c>
      <c r="O380" s="70">
        <v>0</v>
      </c>
      <c r="P380" s="70" t="s">
        <v>68</v>
      </c>
      <c r="Q380" t="s">
        <v>68</v>
      </c>
    </row>
    <row r="381" spans="2:17" ht="25.5" customHeight="1" x14ac:dyDescent="0.3">
      <c r="B381" s="66" t="s">
        <v>476</v>
      </c>
      <c r="C381" s="67" t="s">
        <v>173</v>
      </c>
      <c r="D381" s="68" t="s">
        <v>64</v>
      </c>
      <c r="E381" s="68" t="s">
        <v>65</v>
      </c>
      <c r="F381" s="69" t="s">
        <v>1495</v>
      </c>
      <c r="G381" s="68" t="s">
        <v>64</v>
      </c>
      <c r="H381" s="68" t="s">
        <v>65</v>
      </c>
      <c r="I381" s="68" t="s">
        <v>66</v>
      </c>
      <c r="J381" s="68" t="s">
        <v>66</v>
      </c>
      <c r="K381" s="70">
        <v>0</v>
      </c>
      <c r="L381" s="70">
        <v>0</v>
      </c>
      <c r="M381" s="70">
        <v>0</v>
      </c>
      <c r="N381" s="70" t="s">
        <v>67</v>
      </c>
      <c r="O381" s="70">
        <v>0</v>
      </c>
      <c r="P381" s="70" t="s">
        <v>68</v>
      </c>
      <c r="Q381" t="s">
        <v>68</v>
      </c>
    </row>
    <row r="382" spans="2:17" ht="25.5" customHeight="1" x14ac:dyDescent="0.3">
      <c r="B382" s="66" t="s">
        <v>1570</v>
      </c>
      <c r="C382" s="67" t="s">
        <v>1571</v>
      </c>
      <c r="D382" s="68" t="s">
        <v>65</v>
      </c>
      <c r="E382" s="68" t="s">
        <v>64</v>
      </c>
      <c r="F382" s="69" t="s">
        <v>1495</v>
      </c>
      <c r="G382" s="68" t="s">
        <v>65</v>
      </c>
      <c r="H382" s="68" t="s">
        <v>65</v>
      </c>
      <c r="I382" s="68" t="s">
        <v>66</v>
      </c>
      <c r="J382" s="68" t="s">
        <v>66</v>
      </c>
      <c r="K382" s="70">
        <v>0</v>
      </c>
      <c r="L382" s="70">
        <v>0</v>
      </c>
      <c r="M382" s="70">
        <v>0</v>
      </c>
      <c r="N382" s="70" t="s">
        <v>67</v>
      </c>
      <c r="O382" s="70">
        <v>0</v>
      </c>
      <c r="P382" s="70" t="s">
        <v>68</v>
      </c>
      <c r="Q382" t="s">
        <v>68</v>
      </c>
    </row>
    <row r="383" spans="2:17" ht="25.5" customHeight="1" x14ac:dyDescent="0.3">
      <c r="B383" s="66" t="s">
        <v>121</v>
      </c>
      <c r="C383" s="67" t="s">
        <v>1571</v>
      </c>
      <c r="D383" s="68" t="s">
        <v>64</v>
      </c>
      <c r="E383" s="68" t="s">
        <v>65</v>
      </c>
      <c r="F383" s="69" t="s">
        <v>1495</v>
      </c>
      <c r="G383" s="68" t="s">
        <v>65</v>
      </c>
      <c r="H383" s="68" t="s">
        <v>64</v>
      </c>
      <c r="I383" s="68" t="s">
        <v>66</v>
      </c>
      <c r="J383" s="68" t="s">
        <v>66</v>
      </c>
      <c r="K383" s="70">
        <v>0</v>
      </c>
      <c r="L383" s="70">
        <v>0</v>
      </c>
      <c r="M383" s="70">
        <v>0</v>
      </c>
      <c r="N383" s="70" t="s">
        <v>67</v>
      </c>
      <c r="O383" s="70">
        <v>0</v>
      </c>
      <c r="P383" s="70" t="s">
        <v>68</v>
      </c>
      <c r="Q383" t="s">
        <v>68</v>
      </c>
    </row>
    <row r="384" spans="2:17" ht="25.5" customHeight="1" x14ac:dyDescent="0.3">
      <c r="B384" s="66" t="s">
        <v>1598</v>
      </c>
      <c r="C384" s="67" t="s">
        <v>336</v>
      </c>
      <c r="D384" s="68" t="s">
        <v>64</v>
      </c>
      <c r="E384" s="68" t="s">
        <v>65</v>
      </c>
      <c r="F384" s="69" t="s">
        <v>1495</v>
      </c>
      <c r="G384" s="68" t="s">
        <v>65</v>
      </c>
      <c r="H384" s="68" t="s">
        <v>64</v>
      </c>
      <c r="I384" s="68" t="s">
        <v>66</v>
      </c>
      <c r="J384" s="68" t="s">
        <v>66</v>
      </c>
      <c r="K384" s="70">
        <v>0</v>
      </c>
      <c r="L384" s="70">
        <v>0</v>
      </c>
      <c r="M384" s="70">
        <v>0</v>
      </c>
      <c r="N384" s="70" t="s">
        <v>67</v>
      </c>
      <c r="O384" s="70">
        <v>0</v>
      </c>
      <c r="P384" s="70" t="s">
        <v>68</v>
      </c>
      <c r="Q384" t="s">
        <v>68</v>
      </c>
    </row>
    <row r="385" spans="2:17" ht="25.5" customHeight="1" x14ac:dyDescent="0.3">
      <c r="B385" s="66" t="s">
        <v>474</v>
      </c>
      <c r="C385" s="67" t="s">
        <v>368</v>
      </c>
      <c r="D385" s="68" t="s">
        <v>64</v>
      </c>
      <c r="E385" s="68" t="s">
        <v>65</v>
      </c>
      <c r="F385" s="69">
        <v>2753056510101</v>
      </c>
      <c r="G385" s="68" t="s">
        <v>64</v>
      </c>
      <c r="H385" s="68" t="s">
        <v>64</v>
      </c>
      <c r="I385" s="68" t="s">
        <v>66</v>
      </c>
      <c r="J385" s="68" t="s">
        <v>65</v>
      </c>
      <c r="K385" s="70">
        <v>0</v>
      </c>
      <c r="L385" s="70">
        <v>0</v>
      </c>
      <c r="M385" s="70">
        <v>0</v>
      </c>
      <c r="N385" s="70" t="s">
        <v>65</v>
      </c>
      <c r="O385" s="70">
        <v>0</v>
      </c>
      <c r="P385" s="70" t="s">
        <v>68</v>
      </c>
      <c r="Q385" t="s">
        <v>68</v>
      </c>
    </row>
    <row r="386" spans="2:17" ht="25.5" customHeight="1" x14ac:dyDescent="0.3">
      <c r="B386" s="66" t="s">
        <v>475</v>
      </c>
      <c r="C386" s="67" t="s">
        <v>204</v>
      </c>
      <c r="D386" s="68" t="s">
        <v>65</v>
      </c>
      <c r="E386" s="68" t="s">
        <v>64</v>
      </c>
      <c r="F386" s="69">
        <v>1710919140608</v>
      </c>
      <c r="G386" s="68" t="s">
        <v>64</v>
      </c>
      <c r="H386" s="68" t="s">
        <v>64</v>
      </c>
      <c r="I386" s="68" t="s">
        <v>66</v>
      </c>
      <c r="J386" s="68" t="s">
        <v>65</v>
      </c>
      <c r="K386" s="70">
        <v>0</v>
      </c>
      <c r="L386" s="70">
        <v>0</v>
      </c>
      <c r="M386" s="70">
        <v>0</v>
      </c>
      <c r="N386" s="70" t="s">
        <v>65</v>
      </c>
      <c r="O386" s="70">
        <v>0</v>
      </c>
      <c r="P386" s="70" t="s">
        <v>68</v>
      </c>
      <c r="Q386" t="s">
        <v>68</v>
      </c>
    </row>
    <row r="387" spans="2:17" ht="25.5" customHeight="1" x14ac:dyDescent="0.3">
      <c r="B387" s="66" t="s">
        <v>359</v>
      </c>
      <c r="C387" s="67" t="s">
        <v>496</v>
      </c>
      <c r="D387" s="68" t="s">
        <v>65</v>
      </c>
      <c r="E387" s="68" t="s">
        <v>64</v>
      </c>
      <c r="F387" s="69" t="s">
        <v>1402</v>
      </c>
      <c r="G387" s="68" t="s">
        <v>64</v>
      </c>
      <c r="H387" s="68" t="s">
        <v>64</v>
      </c>
      <c r="I387" s="68" t="s">
        <v>66</v>
      </c>
      <c r="J387" s="68" t="s">
        <v>65</v>
      </c>
      <c r="K387" s="70">
        <v>0</v>
      </c>
      <c r="L387" s="70">
        <v>0</v>
      </c>
      <c r="M387" s="70">
        <v>0</v>
      </c>
      <c r="N387" s="70" t="s">
        <v>65</v>
      </c>
      <c r="O387" s="70">
        <v>0</v>
      </c>
      <c r="P387" s="70" t="s">
        <v>68</v>
      </c>
      <c r="Q387" t="s">
        <v>68</v>
      </c>
    </row>
    <row r="388" spans="2:17" ht="25.5" customHeight="1" x14ac:dyDescent="0.3">
      <c r="B388" s="66" t="s">
        <v>1599</v>
      </c>
      <c r="C388" s="67" t="s">
        <v>477</v>
      </c>
      <c r="D388" s="68" t="s">
        <v>65</v>
      </c>
      <c r="E388" s="68" t="s">
        <v>64</v>
      </c>
      <c r="F388" s="69" t="s">
        <v>1402</v>
      </c>
      <c r="G388" s="68" t="s">
        <v>64</v>
      </c>
      <c r="H388" s="68" t="s">
        <v>64</v>
      </c>
      <c r="I388" s="68" t="s">
        <v>66</v>
      </c>
      <c r="J388" s="68" t="s">
        <v>65</v>
      </c>
      <c r="K388" s="70">
        <v>0</v>
      </c>
      <c r="L388" s="70">
        <v>0</v>
      </c>
      <c r="M388" s="70">
        <v>0</v>
      </c>
      <c r="N388" s="70" t="s">
        <v>65</v>
      </c>
      <c r="O388" s="70">
        <v>0</v>
      </c>
      <c r="P388" s="70" t="s">
        <v>68</v>
      </c>
      <c r="Q388" t="s">
        <v>68</v>
      </c>
    </row>
    <row r="389" spans="2:17" ht="25.5" customHeight="1" x14ac:dyDescent="0.3">
      <c r="B389" s="66" t="s">
        <v>476</v>
      </c>
      <c r="C389" s="67" t="s">
        <v>477</v>
      </c>
      <c r="D389" s="68" t="s">
        <v>64</v>
      </c>
      <c r="E389" s="68" t="s">
        <v>65</v>
      </c>
      <c r="F389" s="69">
        <v>2294813960101</v>
      </c>
      <c r="G389" s="68" t="s">
        <v>64</v>
      </c>
      <c r="H389" s="68" t="s">
        <v>64</v>
      </c>
      <c r="I389" s="68" t="s">
        <v>66</v>
      </c>
      <c r="J389" s="68" t="s">
        <v>65</v>
      </c>
      <c r="K389" s="70">
        <v>0</v>
      </c>
      <c r="L389" s="70">
        <v>0</v>
      </c>
      <c r="M389" s="70">
        <v>0</v>
      </c>
      <c r="N389" s="70" t="s">
        <v>65</v>
      </c>
      <c r="O389" s="70">
        <v>0</v>
      </c>
      <c r="P389" s="70" t="s">
        <v>68</v>
      </c>
      <c r="Q389" t="s">
        <v>68</v>
      </c>
    </row>
    <row r="390" spans="2:17" ht="25.5" customHeight="1" x14ac:dyDescent="0.3">
      <c r="B390" s="66" t="s">
        <v>105</v>
      </c>
      <c r="C390" s="67" t="s">
        <v>478</v>
      </c>
      <c r="D390" s="68" t="s">
        <v>64</v>
      </c>
      <c r="E390" s="68" t="s">
        <v>65</v>
      </c>
      <c r="F390" s="69">
        <v>2636995790101</v>
      </c>
      <c r="G390" s="68" t="s">
        <v>64</v>
      </c>
      <c r="H390" s="68" t="s">
        <v>65</v>
      </c>
      <c r="I390" s="68" t="s">
        <v>66</v>
      </c>
      <c r="J390" s="68" t="s">
        <v>66</v>
      </c>
      <c r="K390" s="70">
        <v>0</v>
      </c>
      <c r="L390" s="70">
        <v>0</v>
      </c>
      <c r="M390" s="70">
        <v>0</v>
      </c>
      <c r="N390" s="70" t="s">
        <v>65</v>
      </c>
      <c r="O390" s="70">
        <v>0</v>
      </c>
      <c r="P390" s="70" t="s">
        <v>68</v>
      </c>
      <c r="Q390" t="s">
        <v>68</v>
      </c>
    </row>
    <row r="391" spans="2:17" ht="25.5" customHeight="1" x14ac:dyDescent="0.3">
      <c r="B391" s="66" t="s">
        <v>479</v>
      </c>
      <c r="C391" s="67" t="s">
        <v>480</v>
      </c>
      <c r="D391" s="68" t="s">
        <v>65</v>
      </c>
      <c r="E391" s="68" t="s">
        <v>64</v>
      </c>
      <c r="F391" s="69">
        <v>1645639700101</v>
      </c>
      <c r="G391" s="68" t="s">
        <v>64</v>
      </c>
      <c r="H391" s="68" t="s">
        <v>64</v>
      </c>
      <c r="I391" s="68" t="s">
        <v>65</v>
      </c>
      <c r="J391" s="68" t="s">
        <v>66</v>
      </c>
      <c r="K391" s="70">
        <v>0</v>
      </c>
      <c r="L391" s="70">
        <v>0</v>
      </c>
      <c r="M391" s="70">
        <v>0</v>
      </c>
      <c r="N391" s="70" t="s">
        <v>65</v>
      </c>
      <c r="O391" s="70">
        <v>0</v>
      </c>
      <c r="P391" s="70" t="s">
        <v>68</v>
      </c>
      <c r="Q391" t="s">
        <v>68</v>
      </c>
    </row>
    <row r="392" spans="2:17" ht="25.5" customHeight="1" x14ac:dyDescent="0.3">
      <c r="B392" s="66" t="s">
        <v>412</v>
      </c>
      <c r="C392" s="67" t="s">
        <v>198</v>
      </c>
      <c r="D392" s="68" t="s">
        <v>65</v>
      </c>
      <c r="E392" s="68" t="s">
        <v>64</v>
      </c>
      <c r="F392" s="69" t="s">
        <v>1469</v>
      </c>
      <c r="G392" s="68" t="s">
        <v>65</v>
      </c>
      <c r="H392" s="68" t="s">
        <v>64</v>
      </c>
      <c r="I392" s="68" t="s">
        <v>66</v>
      </c>
      <c r="J392" s="68" t="s">
        <v>66</v>
      </c>
      <c r="K392" s="70">
        <v>0</v>
      </c>
      <c r="L392" s="70">
        <v>0</v>
      </c>
      <c r="M392" s="70">
        <v>0</v>
      </c>
      <c r="N392" s="70" t="s">
        <v>65</v>
      </c>
      <c r="O392" s="70">
        <v>0</v>
      </c>
      <c r="P392" s="70" t="s">
        <v>68</v>
      </c>
      <c r="Q392" t="s">
        <v>68</v>
      </c>
    </row>
    <row r="393" spans="2:17" ht="25.5" customHeight="1" x14ac:dyDescent="0.3">
      <c r="B393" s="66" t="s">
        <v>558</v>
      </c>
      <c r="C393" s="67" t="s">
        <v>198</v>
      </c>
      <c r="D393" s="68" t="s">
        <v>64</v>
      </c>
      <c r="E393" s="68" t="s">
        <v>65</v>
      </c>
      <c r="F393" s="69" t="s">
        <v>1469</v>
      </c>
      <c r="G393" s="68" t="s">
        <v>65</v>
      </c>
      <c r="H393" s="68" t="s">
        <v>64</v>
      </c>
      <c r="I393" s="68" t="s">
        <v>66</v>
      </c>
      <c r="J393" s="68" t="s">
        <v>66</v>
      </c>
      <c r="K393" s="70">
        <v>0</v>
      </c>
      <c r="L393" s="70">
        <v>0</v>
      </c>
      <c r="M393" s="70">
        <v>0</v>
      </c>
      <c r="N393" s="70" t="s">
        <v>65</v>
      </c>
      <c r="O393" s="70">
        <v>0</v>
      </c>
      <c r="P393" s="70" t="s">
        <v>68</v>
      </c>
      <c r="Q393" t="s">
        <v>68</v>
      </c>
    </row>
    <row r="394" spans="2:17" ht="25.5" customHeight="1" x14ac:dyDescent="0.3">
      <c r="B394" s="66" t="s">
        <v>1600</v>
      </c>
      <c r="C394" s="67" t="s">
        <v>198</v>
      </c>
      <c r="D394" s="68" t="s">
        <v>64</v>
      </c>
      <c r="E394" s="68" t="s">
        <v>65</v>
      </c>
      <c r="F394" s="69" t="s">
        <v>1469</v>
      </c>
      <c r="G394" s="68" t="s">
        <v>65</v>
      </c>
      <c r="H394" s="68" t="s">
        <v>64</v>
      </c>
      <c r="I394" s="68" t="s">
        <v>66</v>
      </c>
      <c r="J394" s="68" t="s">
        <v>66</v>
      </c>
      <c r="K394" s="70">
        <v>0</v>
      </c>
      <c r="L394" s="70">
        <v>0</v>
      </c>
      <c r="M394" s="70">
        <v>0</v>
      </c>
      <c r="N394" s="70" t="s">
        <v>65</v>
      </c>
      <c r="O394" s="70">
        <v>0</v>
      </c>
      <c r="P394" s="70" t="s">
        <v>68</v>
      </c>
      <c r="Q394" t="s">
        <v>68</v>
      </c>
    </row>
    <row r="395" spans="2:17" ht="25.5" customHeight="1" x14ac:dyDescent="0.3">
      <c r="B395" s="66" t="s">
        <v>481</v>
      </c>
      <c r="C395" s="67" t="s">
        <v>482</v>
      </c>
      <c r="D395" s="68" t="s">
        <v>65</v>
      </c>
      <c r="E395" s="68" t="s">
        <v>64</v>
      </c>
      <c r="F395" s="69">
        <v>2086713070110</v>
      </c>
      <c r="G395" s="68" t="s">
        <v>64</v>
      </c>
      <c r="H395" s="68" t="s">
        <v>65</v>
      </c>
      <c r="I395" s="68" t="s">
        <v>66</v>
      </c>
      <c r="J395" s="68" t="s">
        <v>66</v>
      </c>
      <c r="K395" s="70">
        <v>0</v>
      </c>
      <c r="L395" s="70">
        <v>0</v>
      </c>
      <c r="M395" s="70">
        <v>0</v>
      </c>
      <c r="N395" s="70" t="s">
        <v>65</v>
      </c>
      <c r="O395" s="70">
        <v>0</v>
      </c>
      <c r="P395" s="70" t="s">
        <v>68</v>
      </c>
      <c r="Q395" t="s">
        <v>68</v>
      </c>
    </row>
    <row r="396" spans="2:17" ht="25.5" customHeight="1" x14ac:dyDescent="0.3">
      <c r="B396" s="66" t="s">
        <v>161</v>
      </c>
      <c r="C396" s="67" t="s">
        <v>158</v>
      </c>
      <c r="D396" s="68" t="s">
        <v>65</v>
      </c>
      <c r="E396" s="68" t="s">
        <v>64</v>
      </c>
      <c r="F396" s="69">
        <v>1811705312010</v>
      </c>
      <c r="G396" s="68" t="s">
        <v>64</v>
      </c>
      <c r="H396" s="68" t="s">
        <v>65</v>
      </c>
      <c r="I396" s="68" t="s">
        <v>66</v>
      </c>
      <c r="J396" s="68" t="s">
        <v>66</v>
      </c>
      <c r="K396" s="70">
        <v>0</v>
      </c>
      <c r="L396" s="70">
        <v>0</v>
      </c>
      <c r="M396" s="70">
        <v>0</v>
      </c>
      <c r="N396" s="70" t="s">
        <v>65</v>
      </c>
      <c r="O396" s="70">
        <v>0</v>
      </c>
      <c r="P396" s="70" t="s">
        <v>68</v>
      </c>
      <c r="Q396" t="s">
        <v>68</v>
      </c>
    </row>
    <row r="397" spans="2:17" ht="25.5" customHeight="1" x14ac:dyDescent="0.3">
      <c r="B397" s="66" t="s">
        <v>511</v>
      </c>
      <c r="C397" s="67" t="s">
        <v>217</v>
      </c>
      <c r="D397" s="68" t="s">
        <v>64</v>
      </c>
      <c r="E397" s="68" t="s">
        <v>65</v>
      </c>
      <c r="F397" s="69" t="s">
        <v>1556</v>
      </c>
      <c r="G397" s="68" t="s">
        <v>65</v>
      </c>
      <c r="H397" s="68" t="s">
        <v>64</v>
      </c>
      <c r="I397" s="68" t="s">
        <v>66</v>
      </c>
      <c r="J397" s="68" t="s">
        <v>66</v>
      </c>
      <c r="K397" s="70">
        <v>0</v>
      </c>
      <c r="L397" s="70">
        <v>0</v>
      </c>
      <c r="M397" s="70">
        <v>0</v>
      </c>
      <c r="N397" s="70" t="s">
        <v>65</v>
      </c>
      <c r="O397" s="70">
        <v>0</v>
      </c>
      <c r="P397" s="70" t="s">
        <v>68</v>
      </c>
      <c r="Q397" t="s">
        <v>68</v>
      </c>
    </row>
    <row r="398" spans="2:17" ht="25.5" customHeight="1" x14ac:dyDescent="0.3">
      <c r="B398" s="66" t="s">
        <v>558</v>
      </c>
      <c r="C398" s="67" t="s">
        <v>217</v>
      </c>
      <c r="D398" s="68" t="s">
        <v>64</v>
      </c>
      <c r="E398" s="68" t="s">
        <v>65</v>
      </c>
      <c r="F398" s="69" t="s">
        <v>1556</v>
      </c>
      <c r="G398" s="68" t="s">
        <v>65</v>
      </c>
      <c r="H398" s="68" t="s">
        <v>64</v>
      </c>
      <c r="I398" s="68" t="s">
        <v>66</v>
      </c>
      <c r="J398" s="68" t="s">
        <v>66</v>
      </c>
      <c r="K398" s="70">
        <v>0</v>
      </c>
      <c r="L398" s="70">
        <v>0</v>
      </c>
      <c r="M398" s="70">
        <v>0</v>
      </c>
      <c r="N398" s="70" t="s">
        <v>65</v>
      </c>
      <c r="O398" s="70">
        <v>0</v>
      </c>
      <c r="P398" s="70" t="s">
        <v>68</v>
      </c>
      <c r="Q398" t="s">
        <v>68</v>
      </c>
    </row>
    <row r="399" spans="2:17" ht="25.5" customHeight="1" x14ac:dyDescent="0.3">
      <c r="B399" s="66" t="s">
        <v>1420</v>
      </c>
      <c r="C399" s="67" t="s">
        <v>1601</v>
      </c>
      <c r="D399" s="68" t="s">
        <v>64</v>
      </c>
      <c r="E399" s="68" t="s">
        <v>65</v>
      </c>
      <c r="F399" s="69" t="s">
        <v>1556</v>
      </c>
      <c r="G399" s="68" t="s">
        <v>65</v>
      </c>
      <c r="H399" s="68" t="s">
        <v>64</v>
      </c>
      <c r="I399" s="68" t="s">
        <v>66</v>
      </c>
      <c r="J399" s="68" t="s">
        <v>66</v>
      </c>
      <c r="K399" s="70">
        <v>0</v>
      </c>
      <c r="L399" s="70">
        <v>0</v>
      </c>
      <c r="M399" s="70">
        <v>0</v>
      </c>
      <c r="N399" s="70" t="s">
        <v>65</v>
      </c>
      <c r="O399" s="70">
        <v>0</v>
      </c>
      <c r="P399" s="70" t="s">
        <v>68</v>
      </c>
      <c r="Q399" t="s">
        <v>68</v>
      </c>
    </row>
    <row r="400" spans="2:17" ht="25.5" customHeight="1" x14ac:dyDescent="0.3">
      <c r="B400" s="66" t="s">
        <v>483</v>
      </c>
      <c r="C400" s="67" t="s">
        <v>165</v>
      </c>
      <c r="D400" s="68" t="s">
        <v>65</v>
      </c>
      <c r="E400" s="68" t="s">
        <v>64</v>
      </c>
      <c r="F400" s="69">
        <v>2553292290101</v>
      </c>
      <c r="G400" s="68" t="s">
        <v>64</v>
      </c>
      <c r="H400" s="68" t="s">
        <v>65</v>
      </c>
      <c r="I400" s="68" t="s">
        <v>66</v>
      </c>
      <c r="J400" s="68" t="s">
        <v>66</v>
      </c>
      <c r="K400" s="70">
        <v>0</v>
      </c>
      <c r="L400" s="70">
        <v>0</v>
      </c>
      <c r="M400" s="70">
        <v>0</v>
      </c>
      <c r="N400" s="70" t="s">
        <v>65</v>
      </c>
      <c r="O400" s="70">
        <v>0</v>
      </c>
      <c r="P400" s="70" t="s">
        <v>68</v>
      </c>
      <c r="Q400" t="s">
        <v>68</v>
      </c>
    </row>
    <row r="401" spans="2:17" ht="25.5" customHeight="1" x14ac:dyDescent="0.3">
      <c r="B401" s="66" t="s">
        <v>1449</v>
      </c>
      <c r="C401" s="67" t="s">
        <v>188</v>
      </c>
      <c r="D401" s="68" t="s">
        <v>64</v>
      </c>
      <c r="E401" s="68" t="s">
        <v>65</v>
      </c>
      <c r="F401" s="69" t="s">
        <v>1556</v>
      </c>
      <c r="G401" s="68" t="s">
        <v>65</v>
      </c>
      <c r="H401" s="68" t="s">
        <v>64</v>
      </c>
      <c r="I401" s="68" t="s">
        <v>66</v>
      </c>
      <c r="J401" s="68" t="s">
        <v>66</v>
      </c>
      <c r="K401" s="70">
        <v>0</v>
      </c>
      <c r="L401" s="70">
        <v>0</v>
      </c>
      <c r="M401" s="70">
        <v>0</v>
      </c>
      <c r="N401" s="70" t="s">
        <v>65</v>
      </c>
      <c r="O401" s="70">
        <v>0</v>
      </c>
      <c r="P401" s="70" t="s">
        <v>68</v>
      </c>
      <c r="Q401" t="s">
        <v>68</v>
      </c>
    </row>
    <row r="402" spans="2:17" ht="25.5" customHeight="1" x14ac:dyDescent="0.3">
      <c r="B402" s="66" t="s">
        <v>484</v>
      </c>
      <c r="C402" s="67" t="s">
        <v>485</v>
      </c>
      <c r="D402" s="68" t="s">
        <v>65</v>
      </c>
      <c r="E402" s="68" t="s">
        <v>64</v>
      </c>
      <c r="F402" s="69">
        <v>1814209201712</v>
      </c>
      <c r="G402" s="68" t="s">
        <v>64</v>
      </c>
      <c r="H402" s="68" t="s">
        <v>64</v>
      </c>
      <c r="I402" s="68" t="s">
        <v>65</v>
      </c>
      <c r="J402" s="68" t="s">
        <v>66</v>
      </c>
      <c r="K402" s="70">
        <v>0</v>
      </c>
      <c r="L402" s="70">
        <v>0</v>
      </c>
      <c r="M402" s="70">
        <v>0</v>
      </c>
      <c r="N402" s="70" t="s">
        <v>65</v>
      </c>
      <c r="O402" s="70">
        <v>0</v>
      </c>
      <c r="P402" s="70" t="s">
        <v>68</v>
      </c>
      <c r="Q402" t="s">
        <v>68</v>
      </c>
    </row>
    <row r="403" spans="2:17" ht="25.5" customHeight="1" x14ac:dyDescent="0.3">
      <c r="B403" s="66" t="s">
        <v>179</v>
      </c>
      <c r="C403" s="67" t="s">
        <v>605</v>
      </c>
      <c r="D403" s="68" t="s">
        <v>64</v>
      </c>
      <c r="E403" s="68" t="s">
        <v>65</v>
      </c>
      <c r="F403" s="69" t="s">
        <v>1556</v>
      </c>
      <c r="G403" s="68" t="s">
        <v>65</v>
      </c>
      <c r="H403" s="68" t="s">
        <v>64</v>
      </c>
      <c r="I403" s="68" t="s">
        <v>66</v>
      </c>
      <c r="J403" s="68" t="s">
        <v>66</v>
      </c>
      <c r="K403" s="70">
        <v>0</v>
      </c>
      <c r="L403" s="70">
        <v>0</v>
      </c>
      <c r="M403" s="70">
        <v>0</v>
      </c>
      <c r="N403" s="70" t="s">
        <v>65</v>
      </c>
      <c r="O403" s="70">
        <v>0</v>
      </c>
      <c r="P403" s="70" t="s">
        <v>68</v>
      </c>
      <c r="Q403" t="s">
        <v>68</v>
      </c>
    </row>
    <row r="404" spans="2:17" ht="25.5" customHeight="1" x14ac:dyDescent="0.3">
      <c r="B404" s="66" t="s">
        <v>421</v>
      </c>
      <c r="C404" s="67" t="s">
        <v>204</v>
      </c>
      <c r="D404" s="68" t="s">
        <v>65</v>
      </c>
      <c r="E404" s="68" t="s">
        <v>64</v>
      </c>
      <c r="F404" s="69">
        <v>2226173061015</v>
      </c>
      <c r="G404" s="68" t="s">
        <v>64</v>
      </c>
      <c r="H404" s="68" t="s">
        <v>65</v>
      </c>
      <c r="I404" s="68" t="s">
        <v>66</v>
      </c>
      <c r="J404" s="68" t="s">
        <v>66</v>
      </c>
      <c r="K404" s="70">
        <v>0</v>
      </c>
      <c r="L404" s="70">
        <v>0</v>
      </c>
      <c r="M404" s="70">
        <v>0</v>
      </c>
      <c r="N404" s="70" t="s">
        <v>65</v>
      </c>
      <c r="O404" s="70">
        <v>0</v>
      </c>
      <c r="P404" s="70" t="s">
        <v>68</v>
      </c>
      <c r="Q404" t="s">
        <v>68</v>
      </c>
    </row>
    <row r="405" spans="2:17" ht="25.5" customHeight="1" x14ac:dyDescent="0.3">
      <c r="B405" s="66" t="s">
        <v>483</v>
      </c>
      <c r="C405" s="67" t="s">
        <v>389</v>
      </c>
      <c r="D405" s="68" t="s">
        <v>65</v>
      </c>
      <c r="E405" s="68" t="s">
        <v>64</v>
      </c>
      <c r="F405" s="69">
        <v>2553292290101</v>
      </c>
      <c r="G405" s="68" t="s">
        <v>64</v>
      </c>
      <c r="H405" s="68" t="s">
        <v>65</v>
      </c>
      <c r="I405" s="68" t="s">
        <v>66</v>
      </c>
      <c r="J405" s="68" t="s">
        <v>66</v>
      </c>
      <c r="K405" s="70">
        <v>0</v>
      </c>
      <c r="L405" s="70">
        <v>0</v>
      </c>
      <c r="M405" s="70">
        <v>0</v>
      </c>
      <c r="N405" s="70" t="s">
        <v>65</v>
      </c>
      <c r="O405" s="70">
        <v>0</v>
      </c>
      <c r="P405" s="70" t="s">
        <v>68</v>
      </c>
      <c r="Q405" t="s">
        <v>68</v>
      </c>
    </row>
    <row r="406" spans="2:17" ht="25.5" customHeight="1" x14ac:dyDescent="0.3">
      <c r="B406" s="66" t="s">
        <v>189</v>
      </c>
      <c r="C406" s="67" t="s">
        <v>468</v>
      </c>
      <c r="D406" s="68" t="s">
        <v>65</v>
      </c>
      <c r="E406" s="68" t="s">
        <v>64</v>
      </c>
      <c r="F406" s="69">
        <v>2314383460101</v>
      </c>
      <c r="G406" s="68" t="s">
        <v>64</v>
      </c>
      <c r="H406" s="68" t="s">
        <v>65</v>
      </c>
      <c r="I406" s="68" t="s">
        <v>66</v>
      </c>
      <c r="J406" s="68" t="s">
        <v>66</v>
      </c>
      <c r="K406" s="70">
        <v>0</v>
      </c>
      <c r="L406" s="70">
        <v>0</v>
      </c>
      <c r="M406" s="70">
        <v>0</v>
      </c>
      <c r="N406" s="70" t="s">
        <v>65</v>
      </c>
      <c r="O406" s="70">
        <v>0</v>
      </c>
      <c r="P406" s="70" t="s">
        <v>68</v>
      </c>
      <c r="Q406" t="s">
        <v>68</v>
      </c>
    </row>
    <row r="407" spans="2:17" ht="25.5" customHeight="1" x14ac:dyDescent="0.3">
      <c r="B407" s="66" t="s">
        <v>1602</v>
      </c>
      <c r="C407" s="67" t="s">
        <v>1603</v>
      </c>
      <c r="D407" s="68" t="s">
        <v>64</v>
      </c>
      <c r="E407" s="68" t="s">
        <v>65</v>
      </c>
      <c r="F407" s="69" t="s">
        <v>1556</v>
      </c>
      <c r="G407" s="68" t="s">
        <v>65</v>
      </c>
      <c r="H407" s="68" t="s">
        <v>64</v>
      </c>
      <c r="I407" s="68" t="s">
        <v>66</v>
      </c>
      <c r="J407" s="68" t="s">
        <v>66</v>
      </c>
      <c r="K407" s="70">
        <v>0</v>
      </c>
      <c r="L407" s="70">
        <v>0</v>
      </c>
      <c r="M407" s="70">
        <v>0</v>
      </c>
      <c r="N407" s="70" t="s">
        <v>65</v>
      </c>
      <c r="O407" s="70">
        <v>0</v>
      </c>
      <c r="P407" s="70" t="s">
        <v>68</v>
      </c>
      <c r="Q407" t="s">
        <v>68</v>
      </c>
    </row>
    <row r="408" spans="2:17" ht="25.5" customHeight="1" x14ac:dyDescent="0.3">
      <c r="B408" s="66" t="s">
        <v>511</v>
      </c>
      <c r="C408" s="67" t="s">
        <v>1604</v>
      </c>
      <c r="D408" s="68" t="s">
        <v>64</v>
      </c>
      <c r="E408" s="68" t="s">
        <v>65</v>
      </c>
      <c r="F408" s="69" t="s">
        <v>1556</v>
      </c>
      <c r="G408" s="68" t="s">
        <v>65</v>
      </c>
      <c r="H408" s="68" t="s">
        <v>64</v>
      </c>
      <c r="I408" s="68" t="s">
        <v>66</v>
      </c>
      <c r="J408" s="68" t="s">
        <v>66</v>
      </c>
      <c r="K408" s="70">
        <v>0</v>
      </c>
      <c r="L408" s="70">
        <v>0</v>
      </c>
      <c r="M408" s="70">
        <v>0</v>
      </c>
      <c r="N408" s="70" t="s">
        <v>65</v>
      </c>
      <c r="O408" s="70">
        <v>0</v>
      </c>
      <c r="P408" s="70" t="s">
        <v>68</v>
      </c>
      <c r="Q408" t="s">
        <v>68</v>
      </c>
    </row>
    <row r="409" spans="2:17" ht="25.5" customHeight="1" x14ac:dyDescent="0.3">
      <c r="B409" s="66" t="s">
        <v>486</v>
      </c>
      <c r="C409" s="67" t="s">
        <v>204</v>
      </c>
      <c r="D409" s="68" t="s">
        <v>65</v>
      </c>
      <c r="E409" s="68" t="s">
        <v>64</v>
      </c>
      <c r="F409" s="69">
        <v>2215065430408</v>
      </c>
      <c r="G409" s="68" t="s">
        <v>64</v>
      </c>
      <c r="H409" s="68" t="s">
        <v>64</v>
      </c>
      <c r="I409" s="68" t="s">
        <v>65</v>
      </c>
      <c r="J409" s="68" t="s">
        <v>66</v>
      </c>
      <c r="K409" s="70">
        <v>0</v>
      </c>
      <c r="L409" s="70">
        <v>0</v>
      </c>
      <c r="M409" s="70">
        <v>0</v>
      </c>
      <c r="N409" s="70" t="s">
        <v>65</v>
      </c>
      <c r="O409" s="70">
        <v>0</v>
      </c>
      <c r="P409" s="70" t="s">
        <v>68</v>
      </c>
      <c r="Q409" t="s">
        <v>68</v>
      </c>
    </row>
    <row r="410" spans="2:17" ht="25.5" customHeight="1" x14ac:dyDescent="0.3">
      <c r="B410" s="66" t="s">
        <v>487</v>
      </c>
      <c r="C410" s="67" t="s">
        <v>488</v>
      </c>
      <c r="D410" s="68" t="s">
        <v>65</v>
      </c>
      <c r="E410" s="68" t="s">
        <v>64</v>
      </c>
      <c r="F410" s="69">
        <v>2433337300101</v>
      </c>
      <c r="G410" s="68" t="s">
        <v>64</v>
      </c>
      <c r="H410" s="68" t="s">
        <v>64</v>
      </c>
      <c r="I410" s="68" t="s">
        <v>65</v>
      </c>
      <c r="J410" s="68" t="s">
        <v>66</v>
      </c>
      <c r="K410" s="70">
        <v>0</v>
      </c>
      <c r="L410" s="70">
        <v>0</v>
      </c>
      <c r="M410" s="70">
        <v>0</v>
      </c>
      <c r="N410" s="70" t="s">
        <v>65</v>
      </c>
      <c r="O410" s="70">
        <v>0</v>
      </c>
      <c r="P410" s="70" t="s">
        <v>68</v>
      </c>
      <c r="Q410" t="s">
        <v>68</v>
      </c>
    </row>
    <row r="411" spans="2:17" ht="25.5" customHeight="1" x14ac:dyDescent="0.3">
      <c r="B411" s="66" t="s">
        <v>350</v>
      </c>
      <c r="C411" s="67" t="s">
        <v>1605</v>
      </c>
      <c r="D411" s="68" t="s">
        <v>64</v>
      </c>
      <c r="E411" s="68" t="s">
        <v>65</v>
      </c>
      <c r="F411" s="69" t="s">
        <v>1402</v>
      </c>
      <c r="G411" s="68" t="s">
        <v>65</v>
      </c>
      <c r="H411" s="68" t="s">
        <v>64</v>
      </c>
      <c r="I411" s="68" t="s">
        <v>66</v>
      </c>
      <c r="J411" s="68" t="s">
        <v>66</v>
      </c>
      <c r="K411" s="70">
        <v>0</v>
      </c>
      <c r="L411" s="70">
        <v>0</v>
      </c>
      <c r="M411" s="70">
        <v>0</v>
      </c>
      <c r="N411" s="70" t="s">
        <v>65</v>
      </c>
      <c r="O411" s="70">
        <v>0</v>
      </c>
      <c r="P411" s="70" t="s">
        <v>68</v>
      </c>
      <c r="Q411" t="s">
        <v>68</v>
      </c>
    </row>
    <row r="412" spans="2:17" ht="25.5" customHeight="1" x14ac:dyDescent="0.3">
      <c r="B412" s="66" t="s">
        <v>1606</v>
      </c>
      <c r="C412" s="67" t="s">
        <v>605</v>
      </c>
      <c r="D412" s="68" t="s">
        <v>65</v>
      </c>
      <c r="E412" s="68" t="s">
        <v>64</v>
      </c>
      <c r="F412" s="69" t="s">
        <v>1402</v>
      </c>
      <c r="G412" s="68" t="s">
        <v>64</v>
      </c>
      <c r="H412" s="68" t="s">
        <v>65</v>
      </c>
      <c r="I412" s="68" t="s">
        <v>66</v>
      </c>
      <c r="J412" s="68" t="s">
        <v>66</v>
      </c>
      <c r="K412" s="70">
        <v>0</v>
      </c>
      <c r="L412" s="70">
        <v>0</v>
      </c>
      <c r="M412" s="70">
        <v>0</v>
      </c>
      <c r="N412" s="70" t="s">
        <v>65</v>
      </c>
      <c r="O412" s="70">
        <v>0</v>
      </c>
      <c r="P412" s="70" t="s">
        <v>68</v>
      </c>
      <c r="Q412" t="s">
        <v>68</v>
      </c>
    </row>
    <row r="413" spans="2:17" ht="25.5" customHeight="1" x14ac:dyDescent="0.3">
      <c r="B413" s="66" t="s">
        <v>484</v>
      </c>
      <c r="C413" s="67" t="s">
        <v>489</v>
      </c>
      <c r="D413" s="68" t="s">
        <v>65</v>
      </c>
      <c r="E413" s="68" t="s">
        <v>64</v>
      </c>
      <c r="F413" s="69">
        <v>1814209101712</v>
      </c>
      <c r="G413" s="68" t="s">
        <v>64</v>
      </c>
      <c r="H413" s="68" t="s">
        <v>64</v>
      </c>
      <c r="I413" s="68" t="s">
        <v>65</v>
      </c>
      <c r="J413" s="68" t="s">
        <v>66</v>
      </c>
      <c r="K413" s="70">
        <v>0</v>
      </c>
      <c r="L413" s="70">
        <v>0</v>
      </c>
      <c r="M413" s="70">
        <v>0</v>
      </c>
      <c r="N413" s="70" t="s">
        <v>65</v>
      </c>
      <c r="O413" s="70">
        <v>0</v>
      </c>
      <c r="P413" s="70" t="s">
        <v>68</v>
      </c>
      <c r="Q413" t="s">
        <v>68</v>
      </c>
    </row>
    <row r="414" spans="2:17" ht="25.5" customHeight="1" x14ac:dyDescent="0.3">
      <c r="B414" s="66" t="s">
        <v>121</v>
      </c>
      <c r="C414" s="67" t="s">
        <v>1607</v>
      </c>
      <c r="D414" s="68" t="s">
        <v>64</v>
      </c>
      <c r="E414" s="68" t="s">
        <v>65</v>
      </c>
      <c r="F414" s="69" t="s">
        <v>1402</v>
      </c>
      <c r="G414" s="68" t="s">
        <v>65</v>
      </c>
      <c r="H414" s="68" t="s">
        <v>64</v>
      </c>
      <c r="I414" s="68" t="s">
        <v>66</v>
      </c>
      <c r="J414" s="68" t="s">
        <v>66</v>
      </c>
      <c r="K414" s="70">
        <v>0</v>
      </c>
      <c r="L414" s="70">
        <v>0</v>
      </c>
      <c r="M414" s="70">
        <v>0</v>
      </c>
      <c r="N414" s="70" t="s">
        <v>65</v>
      </c>
      <c r="O414" s="70">
        <v>0</v>
      </c>
      <c r="P414" s="70" t="s">
        <v>68</v>
      </c>
      <c r="Q414" t="s">
        <v>68</v>
      </c>
    </row>
    <row r="415" spans="2:17" ht="25.5" customHeight="1" x14ac:dyDescent="0.3">
      <c r="B415" s="66" t="s">
        <v>440</v>
      </c>
      <c r="C415" s="67" t="s">
        <v>441</v>
      </c>
      <c r="D415" s="68" t="s">
        <v>65</v>
      </c>
      <c r="E415" s="68" t="s">
        <v>64</v>
      </c>
      <c r="F415" s="69">
        <v>2528272600101</v>
      </c>
      <c r="G415" s="68" t="s">
        <v>64</v>
      </c>
      <c r="H415" s="68" t="s">
        <v>64</v>
      </c>
      <c r="I415" s="68" t="s">
        <v>65</v>
      </c>
      <c r="J415" s="68" t="s">
        <v>66</v>
      </c>
      <c r="K415" s="70">
        <v>0</v>
      </c>
      <c r="L415" s="70">
        <v>0</v>
      </c>
      <c r="M415" s="70">
        <v>0</v>
      </c>
      <c r="N415" s="70" t="s">
        <v>65</v>
      </c>
      <c r="O415" s="70">
        <v>0</v>
      </c>
      <c r="P415" s="70" t="s">
        <v>68</v>
      </c>
      <c r="Q415" t="s">
        <v>68</v>
      </c>
    </row>
    <row r="416" spans="2:17" ht="25.5" customHeight="1" x14ac:dyDescent="0.3">
      <c r="B416" s="66" t="s">
        <v>460</v>
      </c>
      <c r="C416" s="67" t="s">
        <v>1608</v>
      </c>
      <c r="D416" s="68" t="s">
        <v>64</v>
      </c>
      <c r="E416" s="68" t="s">
        <v>65</v>
      </c>
      <c r="F416" s="69" t="s">
        <v>1402</v>
      </c>
      <c r="G416" s="68" t="s">
        <v>65</v>
      </c>
      <c r="H416" s="68" t="s">
        <v>64</v>
      </c>
      <c r="I416" s="68" t="s">
        <v>66</v>
      </c>
      <c r="J416" s="68" t="s">
        <v>66</v>
      </c>
      <c r="K416" s="70">
        <v>0</v>
      </c>
      <c r="L416" s="70">
        <v>0</v>
      </c>
      <c r="M416" s="70">
        <v>0</v>
      </c>
      <c r="N416" s="70" t="s">
        <v>65</v>
      </c>
      <c r="O416" s="70">
        <v>0</v>
      </c>
      <c r="P416" s="70" t="s">
        <v>68</v>
      </c>
      <c r="Q416" t="s">
        <v>68</v>
      </c>
    </row>
    <row r="417" spans="2:17" ht="25.5" customHeight="1" x14ac:dyDescent="0.3">
      <c r="B417" s="66" t="s">
        <v>460</v>
      </c>
      <c r="C417" s="67" t="s">
        <v>1609</v>
      </c>
      <c r="D417" s="68" t="s">
        <v>64</v>
      </c>
      <c r="E417" s="68" t="s">
        <v>65</v>
      </c>
      <c r="F417" s="69" t="s">
        <v>1402</v>
      </c>
      <c r="G417" s="68" t="s">
        <v>65</v>
      </c>
      <c r="H417" s="68" t="s">
        <v>64</v>
      </c>
      <c r="I417" s="68" t="s">
        <v>66</v>
      </c>
      <c r="J417" s="68" t="s">
        <v>66</v>
      </c>
      <c r="K417" s="70">
        <v>0</v>
      </c>
      <c r="L417" s="70">
        <v>0</v>
      </c>
      <c r="M417" s="70">
        <v>0</v>
      </c>
      <c r="N417" s="70" t="s">
        <v>65</v>
      </c>
      <c r="O417" s="70">
        <v>0</v>
      </c>
      <c r="P417" s="70" t="s">
        <v>68</v>
      </c>
      <c r="Q417" t="s">
        <v>68</v>
      </c>
    </row>
    <row r="418" spans="2:17" ht="25.5" customHeight="1" x14ac:dyDescent="0.3">
      <c r="B418" s="66" t="s">
        <v>490</v>
      </c>
      <c r="C418" s="67" t="s">
        <v>491</v>
      </c>
      <c r="D418" s="68" t="s">
        <v>65</v>
      </c>
      <c r="E418" s="68" t="s">
        <v>64</v>
      </c>
      <c r="F418" s="69">
        <v>2696064670101</v>
      </c>
      <c r="G418" s="68" t="s">
        <v>64</v>
      </c>
      <c r="H418" s="68" t="s">
        <v>64</v>
      </c>
      <c r="I418" s="68" t="s">
        <v>65</v>
      </c>
      <c r="J418" s="68" t="s">
        <v>66</v>
      </c>
      <c r="K418" s="70">
        <v>0</v>
      </c>
      <c r="L418" s="70">
        <v>0</v>
      </c>
      <c r="M418" s="70">
        <v>0</v>
      </c>
      <c r="N418" s="70" t="s">
        <v>65</v>
      </c>
      <c r="O418" s="70">
        <v>0</v>
      </c>
      <c r="P418" s="70" t="s">
        <v>68</v>
      </c>
      <c r="Q418" t="s">
        <v>68</v>
      </c>
    </row>
    <row r="419" spans="2:17" ht="25.5" customHeight="1" x14ac:dyDescent="0.3">
      <c r="B419" s="66" t="s">
        <v>481</v>
      </c>
      <c r="C419" s="67" t="s">
        <v>204</v>
      </c>
      <c r="D419" s="68" t="s">
        <v>65</v>
      </c>
      <c r="E419" s="68" t="s">
        <v>64</v>
      </c>
      <c r="F419" s="69">
        <v>2674584790101</v>
      </c>
      <c r="G419" s="68" t="s">
        <v>64</v>
      </c>
      <c r="H419" s="68" t="s">
        <v>64</v>
      </c>
      <c r="I419" s="68" t="s">
        <v>65</v>
      </c>
      <c r="J419" s="68" t="s">
        <v>66</v>
      </c>
      <c r="K419" s="70">
        <v>0</v>
      </c>
      <c r="L419" s="70">
        <v>0</v>
      </c>
      <c r="M419" s="70">
        <v>0</v>
      </c>
      <c r="N419" s="70" t="s">
        <v>65</v>
      </c>
      <c r="O419" s="70">
        <v>0</v>
      </c>
      <c r="P419" s="70" t="s">
        <v>68</v>
      </c>
      <c r="Q419" t="s">
        <v>68</v>
      </c>
    </row>
    <row r="420" spans="2:17" ht="25.5" customHeight="1" x14ac:dyDescent="0.3">
      <c r="B420" s="66" t="s">
        <v>1518</v>
      </c>
      <c r="C420" s="67" t="s">
        <v>1610</v>
      </c>
      <c r="D420" s="68" t="s">
        <v>65</v>
      </c>
      <c r="E420" s="68" t="s">
        <v>64</v>
      </c>
      <c r="F420" s="69" t="s">
        <v>1556</v>
      </c>
      <c r="G420" s="68" t="s">
        <v>65</v>
      </c>
      <c r="H420" s="68" t="s">
        <v>64</v>
      </c>
      <c r="I420" s="68" t="s">
        <v>66</v>
      </c>
      <c r="J420" s="68" t="s">
        <v>66</v>
      </c>
      <c r="K420" s="70">
        <v>0</v>
      </c>
      <c r="L420" s="70">
        <v>0</v>
      </c>
      <c r="M420" s="70">
        <v>0</v>
      </c>
      <c r="N420" s="70" t="s">
        <v>65</v>
      </c>
      <c r="O420" s="70">
        <v>0</v>
      </c>
      <c r="P420" s="70" t="s">
        <v>68</v>
      </c>
      <c r="Q420" t="s">
        <v>68</v>
      </c>
    </row>
    <row r="421" spans="2:17" ht="25.5" customHeight="1" x14ac:dyDescent="0.3">
      <c r="B421" s="66" t="s">
        <v>105</v>
      </c>
      <c r="C421" s="67" t="s">
        <v>1611</v>
      </c>
      <c r="D421" s="68" t="s">
        <v>64</v>
      </c>
      <c r="E421" s="68" t="s">
        <v>65</v>
      </c>
      <c r="F421" s="69">
        <v>2636995790101</v>
      </c>
      <c r="G421" s="68" t="s">
        <v>64</v>
      </c>
      <c r="H421" s="68" t="s">
        <v>65</v>
      </c>
      <c r="I421" s="68" t="s">
        <v>66</v>
      </c>
      <c r="J421" s="68" t="s">
        <v>66</v>
      </c>
      <c r="K421" s="70">
        <v>0</v>
      </c>
      <c r="L421" s="70">
        <v>0</v>
      </c>
      <c r="M421" s="70">
        <v>0</v>
      </c>
      <c r="N421" s="70" t="s">
        <v>65</v>
      </c>
      <c r="O421" s="70">
        <v>0</v>
      </c>
      <c r="P421" s="70" t="s">
        <v>68</v>
      </c>
      <c r="Q421" t="s">
        <v>68</v>
      </c>
    </row>
    <row r="422" spans="2:17" ht="25.5" customHeight="1" x14ac:dyDescent="0.3">
      <c r="B422" s="66" t="s">
        <v>202</v>
      </c>
      <c r="C422" s="67" t="s">
        <v>1612</v>
      </c>
      <c r="D422" s="68" t="s">
        <v>64</v>
      </c>
      <c r="E422" s="68" t="s">
        <v>65</v>
      </c>
      <c r="F422" s="69">
        <v>2240044090101</v>
      </c>
      <c r="G422" s="68" t="s">
        <v>64</v>
      </c>
      <c r="H422" s="68" t="s">
        <v>65</v>
      </c>
      <c r="I422" s="68" t="s">
        <v>66</v>
      </c>
      <c r="J422" s="68" t="s">
        <v>66</v>
      </c>
      <c r="K422" s="70">
        <v>0</v>
      </c>
      <c r="L422" s="70">
        <v>0</v>
      </c>
      <c r="M422" s="70">
        <v>0</v>
      </c>
      <c r="N422" s="70" t="s">
        <v>65</v>
      </c>
      <c r="O422" s="70">
        <v>0</v>
      </c>
      <c r="P422" s="70" t="s">
        <v>68</v>
      </c>
      <c r="Q422" t="s">
        <v>68</v>
      </c>
    </row>
    <row r="423" spans="2:17" ht="25.5" customHeight="1" x14ac:dyDescent="0.3">
      <c r="B423" s="66" t="s">
        <v>161</v>
      </c>
      <c r="C423" s="67" t="s">
        <v>1613</v>
      </c>
      <c r="D423" s="68" t="s">
        <v>65</v>
      </c>
      <c r="E423" s="68" t="s">
        <v>64</v>
      </c>
      <c r="F423" s="69">
        <v>1811705312010</v>
      </c>
      <c r="G423" s="68" t="s">
        <v>64</v>
      </c>
      <c r="H423" s="68" t="s">
        <v>65</v>
      </c>
      <c r="I423" s="68" t="s">
        <v>66</v>
      </c>
      <c r="J423" s="68" t="s">
        <v>66</v>
      </c>
      <c r="K423" s="70">
        <v>0</v>
      </c>
      <c r="L423" s="70">
        <v>0</v>
      </c>
      <c r="M423" s="70">
        <v>0</v>
      </c>
      <c r="N423" s="70" t="s">
        <v>65</v>
      </c>
      <c r="O423" s="70">
        <v>0</v>
      </c>
      <c r="P423" s="70" t="s">
        <v>68</v>
      </c>
      <c r="Q423" t="s">
        <v>68</v>
      </c>
    </row>
    <row r="424" spans="2:17" ht="25.5" customHeight="1" x14ac:dyDescent="0.3">
      <c r="B424" s="66" t="s">
        <v>511</v>
      </c>
      <c r="C424" s="67" t="s">
        <v>217</v>
      </c>
      <c r="D424" s="68" t="s">
        <v>64</v>
      </c>
      <c r="E424" s="68" t="s">
        <v>65</v>
      </c>
      <c r="F424" s="69" t="s">
        <v>1556</v>
      </c>
      <c r="G424" s="68" t="s">
        <v>65</v>
      </c>
      <c r="H424" s="68" t="s">
        <v>64</v>
      </c>
      <c r="I424" s="68" t="s">
        <v>66</v>
      </c>
      <c r="J424" s="68" t="s">
        <v>66</v>
      </c>
      <c r="K424" s="70">
        <v>0</v>
      </c>
      <c r="L424" s="70">
        <v>0</v>
      </c>
      <c r="M424" s="70">
        <v>0</v>
      </c>
      <c r="N424" s="70" t="s">
        <v>65</v>
      </c>
      <c r="O424" s="70">
        <v>0</v>
      </c>
      <c r="P424" s="70" t="s">
        <v>68</v>
      </c>
      <c r="Q424" t="s">
        <v>68</v>
      </c>
    </row>
    <row r="425" spans="2:17" ht="25.5" customHeight="1" x14ac:dyDescent="0.3">
      <c r="B425" s="66" t="s">
        <v>558</v>
      </c>
      <c r="C425" s="67" t="s">
        <v>217</v>
      </c>
      <c r="D425" s="68" t="s">
        <v>64</v>
      </c>
      <c r="E425" s="68" t="s">
        <v>65</v>
      </c>
      <c r="F425" s="69" t="s">
        <v>1556</v>
      </c>
      <c r="G425" s="68" t="s">
        <v>65</v>
      </c>
      <c r="H425" s="68" t="s">
        <v>64</v>
      </c>
      <c r="I425" s="68" t="s">
        <v>66</v>
      </c>
      <c r="J425" s="68" t="s">
        <v>66</v>
      </c>
      <c r="K425" s="70">
        <v>0</v>
      </c>
      <c r="L425" s="70">
        <v>0</v>
      </c>
      <c r="M425" s="70">
        <v>0</v>
      </c>
      <c r="N425" s="70" t="s">
        <v>65</v>
      </c>
      <c r="O425" s="70">
        <v>0</v>
      </c>
      <c r="P425" s="70" t="s">
        <v>68</v>
      </c>
      <c r="Q425" t="s">
        <v>68</v>
      </c>
    </row>
    <row r="426" spans="2:17" ht="25.5" customHeight="1" x14ac:dyDescent="0.3">
      <c r="B426" s="66" t="s">
        <v>1614</v>
      </c>
      <c r="C426" s="67" t="s">
        <v>163</v>
      </c>
      <c r="D426" s="68" t="s">
        <v>64</v>
      </c>
      <c r="E426" s="68" t="s">
        <v>65</v>
      </c>
      <c r="F426" s="69">
        <v>2567397810194</v>
      </c>
      <c r="G426" s="68" t="s">
        <v>64</v>
      </c>
      <c r="H426" s="68" t="s">
        <v>65</v>
      </c>
      <c r="I426" s="68" t="s">
        <v>66</v>
      </c>
      <c r="J426" s="68" t="s">
        <v>66</v>
      </c>
      <c r="K426" s="70">
        <v>0</v>
      </c>
      <c r="L426" s="70">
        <v>0</v>
      </c>
      <c r="M426" s="70">
        <v>0</v>
      </c>
      <c r="N426" s="70" t="s">
        <v>65</v>
      </c>
      <c r="O426" s="70">
        <v>0</v>
      </c>
      <c r="P426" s="70" t="s">
        <v>68</v>
      </c>
      <c r="Q426" t="s">
        <v>68</v>
      </c>
    </row>
    <row r="427" spans="2:17" ht="25.5" customHeight="1" x14ac:dyDescent="0.3">
      <c r="B427" s="66" t="s">
        <v>413</v>
      </c>
      <c r="C427" s="67" t="s">
        <v>461</v>
      </c>
      <c r="D427" s="68" t="s">
        <v>65</v>
      </c>
      <c r="E427" s="68" t="s">
        <v>64</v>
      </c>
      <c r="F427" s="69" t="s">
        <v>1556</v>
      </c>
      <c r="G427" s="68" t="s">
        <v>65</v>
      </c>
      <c r="H427" s="68" t="s">
        <v>64</v>
      </c>
      <c r="I427" s="68" t="s">
        <v>66</v>
      </c>
      <c r="J427" s="68" t="s">
        <v>66</v>
      </c>
      <c r="K427" s="70">
        <v>0</v>
      </c>
      <c r="L427" s="70">
        <v>0</v>
      </c>
      <c r="M427" s="70">
        <v>0</v>
      </c>
      <c r="N427" s="70" t="s">
        <v>65</v>
      </c>
      <c r="O427" s="70">
        <v>0</v>
      </c>
      <c r="P427" s="70" t="s">
        <v>68</v>
      </c>
      <c r="Q427" t="s">
        <v>68</v>
      </c>
    </row>
    <row r="428" spans="2:17" ht="25.5" customHeight="1" x14ac:dyDescent="0.3">
      <c r="B428" s="66" t="s">
        <v>161</v>
      </c>
      <c r="C428" s="67" t="s">
        <v>461</v>
      </c>
      <c r="D428" s="68" t="s">
        <v>65</v>
      </c>
      <c r="E428" s="68" t="s">
        <v>64</v>
      </c>
      <c r="F428" s="69" t="s">
        <v>1556</v>
      </c>
      <c r="G428" s="68" t="s">
        <v>65</v>
      </c>
      <c r="H428" s="68" t="s">
        <v>64</v>
      </c>
      <c r="I428" s="68" t="s">
        <v>66</v>
      </c>
      <c r="J428" s="68" t="s">
        <v>66</v>
      </c>
      <c r="K428" s="70">
        <v>0</v>
      </c>
      <c r="L428" s="70">
        <v>0</v>
      </c>
      <c r="M428" s="70">
        <v>0</v>
      </c>
      <c r="N428" s="70" t="s">
        <v>65</v>
      </c>
      <c r="O428" s="70">
        <v>0</v>
      </c>
      <c r="P428" s="70" t="s">
        <v>68</v>
      </c>
      <c r="Q428" t="s">
        <v>68</v>
      </c>
    </row>
    <row r="429" spans="2:17" ht="25.5" customHeight="1" x14ac:dyDescent="0.3">
      <c r="B429" s="66" t="s">
        <v>1615</v>
      </c>
      <c r="C429" s="67" t="s">
        <v>1616</v>
      </c>
      <c r="D429" s="68" t="s">
        <v>64</v>
      </c>
      <c r="E429" s="68" t="s">
        <v>65</v>
      </c>
      <c r="F429" s="69">
        <v>1958864290101</v>
      </c>
      <c r="G429" s="68" t="s">
        <v>64</v>
      </c>
      <c r="H429" s="68" t="s">
        <v>65</v>
      </c>
      <c r="I429" s="68" t="s">
        <v>66</v>
      </c>
      <c r="J429" s="68" t="s">
        <v>66</v>
      </c>
      <c r="K429" s="70">
        <v>0</v>
      </c>
      <c r="L429" s="70">
        <v>0</v>
      </c>
      <c r="M429" s="70">
        <v>0</v>
      </c>
      <c r="N429" s="70" t="s">
        <v>65</v>
      </c>
      <c r="O429" s="70">
        <v>0</v>
      </c>
      <c r="P429" s="70" t="s">
        <v>68</v>
      </c>
      <c r="Q429" t="s">
        <v>68</v>
      </c>
    </row>
    <row r="430" spans="2:17" ht="25.5" customHeight="1" x14ac:dyDescent="0.3">
      <c r="B430" s="66" t="s">
        <v>1464</v>
      </c>
      <c r="C430" s="67" t="s">
        <v>1617</v>
      </c>
      <c r="D430" s="68" t="s">
        <v>65</v>
      </c>
      <c r="E430" s="68" t="s">
        <v>64</v>
      </c>
      <c r="F430" s="69" t="s">
        <v>1414</v>
      </c>
      <c r="G430" s="68" t="s">
        <v>65</v>
      </c>
      <c r="H430" s="68" t="s">
        <v>64</v>
      </c>
      <c r="I430" s="68" t="s">
        <v>66</v>
      </c>
      <c r="J430" s="68" t="s">
        <v>66</v>
      </c>
      <c r="K430" s="70">
        <v>0</v>
      </c>
      <c r="L430" s="70">
        <v>0</v>
      </c>
      <c r="M430" s="70">
        <v>0</v>
      </c>
      <c r="N430" s="70" t="s">
        <v>65</v>
      </c>
      <c r="O430" s="70">
        <v>0</v>
      </c>
      <c r="P430" s="70" t="s">
        <v>68</v>
      </c>
      <c r="Q430" t="s">
        <v>68</v>
      </c>
    </row>
    <row r="431" spans="2:17" ht="25.5" customHeight="1" x14ac:dyDescent="0.3">
      <c r="B431" s="66" t="s">
        <v>1618</v>
      </c>
      <c r="C431" s="67" t="s">
        <v>1617</v>
      </c>
      <c r="D431" s="68" t="s">
        <v>65</v>
      </c>
      <c r="E431" s="68" t="s">
        <v>64</v>
      </c>
      <c r="F431" s="69">
        <v>3018779980101</v>
      </c>
      <c r="G431" s="68" t="s">
        <v>64</v>
      </c>
      <c r="H431" s="68" t="s">
        <v>65</v>
      </c>
      <c r="I431" s="68" t="s">
        <v>66</v>
      </c>
      <c r="J431" s="68" t="s">
        <v>66</v>
      </c>
      <c r="K431" s="70">
        <v>0</v>
      </c>
      <c r="L431" s="70">
        <v>0</v>
      </c>
      <c r="M431" s="70">
        <v>0</v>
      </c>
      <c r="N431" s="70" t="s">
        <v>65</v>
      </c>
      <c r="O431" s="70">
        <v>0</v>
      </c>
      <c r="P431" s="70" t="s">
        <v>68</v>
      </c>
      <c r="Q431" t="s">
        <v>68</v>
      </c>
    </row>
    <row r="432" spans="2:17" ht="25.5" customHeight="1" x14ac:dyDescent="0.3">
      <c r="B432" s="66" t="s">
        <v>481</v>
      </c>
      <c r="C432" s="67" t="s">
        <v>482</v>
      </c>
      <c r="D432" s="68" t="s">
        <v>65</v>
      </c>
      <c r="E432" s="68" t="s">
        <v>64</v>
      </c>
      <c r="F432" s="69">
        <v>2086713070110</v>
      </c>
      <c r="G432" s="68" t="s">
        <v>64</v>
      </c>
      <c r="H432" s="68" t="s">
        <v>65</v>
      </c>
      <c r="I432" s="68" t="s">
        <v>66</v>
      </c>
      <c r="J432" s="68" t="s">
        <v>66</v>
      </c>
      <c r="K432" s="70">
        <v>0</v>
      </c>
      <c r="L432" s="70">
        <v>0</v>
      </c>
      <c r="M432" s="70">
        <v>0</v>
      </c>
      <c r="N432" s="70" t="s">
        <v>65</v>
      </c>
      <c r="O432" s="70">
        <v>0</v>
      </c>
      <c r="P432" s="70" t="s">
        <v>68</v>
      </c>
      <c r="Q432" t="s">
        <v>68</v>
      </c>
    </row>
    <row r="433" spans="2:17" ht="25.5" customHeight="1" x14ac:dyDescent="0.3">
      <c r="B433" s="66" t="s">
        <v>425</v>
      </c>
      <c r="C433" s="67" t="s">
        <v>190</v>
      </c>
      <c r="D433" s="68" t="s">
        <v>65</v>
      </c>
      <c r="E433" s="68" t="s">
        <v>64</v>
      </c>
      <c r="F433" s="69">
        <v>2237460100101</v>
      </c>
      <c r="G433" s="68" t="s">
        <v>64</v>
      </c>
      <c r="H433" s="68" t="s">
        <v>64</v>
      </c>
      <c r="I433" s="68" t="s">
        <v>66</v>
      </c>
      <c r="J433" s="68" t="s">
        <v>65</v>
      </c>
      <c r="K433" s="70">
        <v>0</v>
      </c>
      <c r="L433" s="70">
        <v>0</v>
      </c>
      <c r="M433" s="70">
        <v>0</v>
      </c>
      <c r="N433" s="70" t="s">
        <v>65</v>
      </c>
      <c r="O433" s="70">
        <v>0</v>
      </c>
      <c r="P433" s="70" t="s">
        <v>68</v>
      </c>
      <c r="Q433" t="s">
        <v>68</v>
      </c>
    </row>
    <row r="434" spans="2:17" ht="25.5" customHeight="1" x14ac:dyDescent="0.3">
      <c r="B434" s="66" t="s">
        <v>1608</v>
      </c>
      <c r="C434" s="67" t="s">
        <v>460</v>
      </c>
      <c r="D434" s="68" t="s">
        <v>64</v>
      </c>
      <c r="E434" s="68" t="s">
        <v>65</v>
      </c>
      <c r="F434" s="69" t="s">
        <v>1402</v>
      </c>
      <c r="G434" s="68" t="s">
        <v>65</v>
      </c>
      <c r="H434" s="68" t="s">
        <v>64</v>
      </c>
      <c r="I434" s="68" t="s">
        <v>66</v>
      </c>
      <c r="J434" s="68" t="s">
        <v>66</v>
      </c>
      <c r="K434" s="70">
        <v>0</v>
      </c>
      <c r="L434" s="70">
        <v>0</v>
      </c>
      <c r="M434" s="70">
        <v>0</v>
      </c>
      <c r="N434" s="70" t="s">
        <v>65</v>
      </c>
      <c r="O434" s="70">
        <v>0</v>
      </c>
      <c r="P434" s="70" t="s">
        <v>68</v>
      </c>
      <c r="Q434" t="s">
        <v>68</v>
      </c>
    </row>
    <row r="435" spans="2:17" ht="25.5" customHeight="1" x14ac:dyDescent="0.3">
      <c r="B435" s="66" t="s">
        <v>179</v>
      </c>
      <c r="C435" s="67" t="s">
        <v>1604</v>
      </c>
      <c r="D435" s="68" t="s">
        <v>64</v>
      </c>
      <c r="E435" s="68" t="s">
        <v>65</v>
      </c>
      <c r="F435" s="69" t="s">
        <v>1402</v>
      </c>
      <c r="G435" s="68" t="s">
        <v>64</v>
      </c>
      <c r="H435" s="68" t="s">
        <v>65</v>
      </c>
      <c r="I435" s="68" t="s">
        <v>66</v>
      </c>
      <c r="J435" s="68" t="s">
        <v>66</v>
      </c>
      <c r="K435" s="70">
        <v>0</v>
      </c>
      <c r="L435" s="70">
        <v>0</v>
      </c>
      <c r="M435" s="70">
        <v>0</v>
      </c>
      <c r="N435" s="70" t="s">
        <v>65</v>
      </c>
      <c r="O435" s="70">
        <v>0</v>
      </c>
      <c r="P435" s="70" t="s">
        <v>68</v>
      </c>
      <c r="Q435" t="s">
        <v>68</v>
      </c>
    </row>
    <row r="436" spans="2:17" ht="25.5" customHeight="1" x14ac:dyDescent="0.3">
      <c r="B436" s="66" t="s">
        <v>1420</v>
      </c>
      <c r="C436" s="67" t="s">
        <v>1405</v>
      </c>
      <c r="D436" s="68" t="s">
        <v>64</v>
      </c>
      <c r="E436" s="68" t="s">
        <v>65</v>
      </c>
      <c r="F436" s="69" t="s">
        <v>1569</v>
      </c>
      <c r="G436" s="68" t="s">
        <v>65</v>
      </c>
      <c r="H436" s="68" t="s">
        <v>64</v>
      </c>
      <c r="I436" s="68" t="s">
        <v>66</v>
      </c>
      <c r="J436" s="68" t="s">
        <v>66</v>
      </c>
      <c r="K436" s="70">
        <v>0</v>
      </c>
      <c r="L436" s="70">
        <v>0</v>
      </c>
      <c r="M436" s="70">
        <v>0</v>
      </c>
      <c r="N436" s="70" t="s">
        <v>65</v>
      </c>
      <c r="O436" s="70">
        <v>0</v>
      </c>
      <c r="P436" s="70" t="s">
        <v>68</v>
      </c>
      <c r="Q436" t="s">
        <v>68</v>
      </c>
    </row>
    <row r="437" spans="2:17" ht="25.5" customHeight="1" x14ac:dyDescent="0.3">
      <c r="B437" s="66" t="s">
        <v>1619</v>
      </c>
      <c r="C437" s="67" t="s">
        <v>1620</v>
      </c>
      <c r="D437" s="68" t="s">
        <v>65</v>
      </c>
      <c r="E437" s="68" t="s">
        <v>64</v>
      </c>
      <c r="F437" s="69">
        <v>2464915160701</v>
      </c>
      <c r="G437" s="68" t="s">
        <v>64</v>
      </c>
      <c r="H437" s="68" t="s">
        <v>64</v>
      </c>
      <c r="I437" s="68" t="s">
        <v>65</v>
      </c>
      <c r="J437" s="68" t="s">
        <v>66</v>
      </c>
      <c r="K437" s="70">
        <v>0</v>
      </c>
      <c r="L437" s="70">
        <v>0</v>
      </c>
      <c r="M437" s="70">
        <v>0</v>
      </c>
      <c r="N437" s="70" t="s">
        <v>65</v>
      </c>
      <c r="O437" s="70">
        <v>0</v>
      </c>
      <c r="P437" s="70" t="s">
        <v>68</v>
      </c>
      <c r="Q437" t="s">
        <v>68</v>
      </c>
    </row>
    <row r="438" spans="2:17" ht="25.5" customHeight="1" x14ac:dyDescent="0.3">
      <c r="B438" s="66" t="s">
        <v>1621</v>
      </c>
      <c r="C438" s="67" t="s">
        <v>389</v>
      </c>
      <c r="D438" s="68" t="s">
        <v>65</v>
      </c>
      <c r="E438" s="68" t="s">
        <v>64</v>
      </c>
      <c r="F438" s="69">
        <v>2553292290101</v>
      </c>
      <c r="G438" s="68" t="s">
        <v>64</v>
      </c>
      <c r="H438" s="68" t="s">
        <v>65</v>
      </c>
      <c r="I438" s="68" t="s">
        <v>66</v>
      </c>
      <c r="J438" s="68" t="s">
        <v>66</v>
      </c>
      <c r="K438" s="70">
        <v>0</v>
      </c>
      <c r="L438" s="70">
        <v>0</v>
      </c>
      <c r="M438" s="70">
        <v>0</v>
      </c>
      <c r="N438" s="70" t="s">
        <v>65</v>
      </c>
      <c r="O438" s="70">
        <v>0</v>
      </c>
      <c r="P438" s="70" t="s">
        <v>68</v>
      </c>
      <c r="Q438" t="s">
        <v>68</v>
      </c>
    </row>
    <row r="439" spans="2:17" ht="25.5" customHeight="1" x14ac:dyDescent="0.3">
      <c r="B439" s="66" t="s">
        <v>1622</v>
      </c>
      <c r="C439" s="67" t="s">
        <v>204</v>
      </c>
      <c r="D439" s="68" t="s">
        <v>65</v>
      </c>
      <c r="E439" s="68" t="s">
        <v>64</v>
      </c>
      <c r="F439" s="69">
        <v>2215065430401</v>
      </c>
      <c r="G439" s="68" t="s">
        <v>64</v>
      </c>
      <c r="H439" s="68" t="s">
        <v>64</v>
      </c>
      <c r="I439" s="68" t="s">
        <v>65</v>
      </c>
      <c r="J439" s="68" t="s">
        <v>66</v>
      </c>
      <c r="K439" s="70">
        <v>0</v>
      </c>
      <c r="L439" s="70">
        <v>0</v>
      </c>
      <c r="M439" s="70">
        <v>0</v>
      </c>
      <c r="N439" s="70" t="s">
        <v>65</v>
      </c>
      <c r="O439" s="70">
        <v>0</v>
      </c>
      <c r="P439" s="70" t="s">
        <v>68</v>
      </c>
      <c r="Q439" t="s">
        <v>68</v>
      </c>
    </row>
    <row r="440" spans="2:17" ht="25.5" customHeight="1" x14ac:dyDescent="0.3">
      <c r="B440" s="66" t="s">
        <v>1609</v>
      </c>
      <c r="C440" s="67" t="s">
        <v>460</v>
      </c>
      <c r="D440" s="68" t="s">
        <v>64</v>
      </c>
      <c r="E440" s="68" t="s">
        <v>65</v>
      </c>
      <c r="F440" s="69" t="s">
        <v>1402</v>
      </c>
      <c r="G440" s="68" t="s">
        <v>65</v>
      </c>
      <c r="H440" s="68" t="s">
        <v>64</v>
      </c>
      <c r="I440" s="68" t="s">
        <v>66</v>
      </c>
      <c r="J440" s="68" t="s">
        <v>66</v>
      </c>
      <c r="K440" s="70">
        <v>0</v>
      </c>
      <c r="L440" s="70">
        <v>0</v>
      </c>
      <c r="M440" s="70">
        <v>0</v>
      </c>
      <c r="N440" s="70" t="s">
        <v>65</v>
      </c>
      <c r="O440" s="70">
        <v>0</v>
      </c>
      <c r="P440" s="70" t="s">
        <v>68</v>
      </c>
      <c r="Q440" t="s">
        <v>68</v>
      </c>
    </row>
    <row r="441" spans="2:17" ht="25.5" customHeight="1" x14ac:dyDescent="0.3">
      <c r="B441" s="66" t="s">
        <v>1516</v>
      </c>
      <c r="C441" s="67" t="s">
        <v>1623</v>
      </c>
      <c r="D441" s="68" t="s">
        <v>64</v>
      </c>
      <c r="E441" s="68" t="s">
        <v>65</v>
      </c>
      <c r="F441" s="69" t="s">
        <v>1554</v>
      </c>
      <c r="G441" s="68" t="s">
        <v>64</v>
      </c>
      <c r="H441" s="68" t="s">
        <v>65</v>
      </c>
      <c r="I441" s="68" t="s">
        <v>66</v>
      </c>
      <c r="J441" s="68" t="s">
        <v>66</v>
      </c>
      <c r="K441" s="70">
        <v>0</v>
      </c>
      <c r="L441" s="70">
        <v>0</v>
      </c>
      <c r="M441" s="70">
        <v>0</v>
      </c>
      <c r="N441" s="70">
        <v>0</v>
      </c>
      <c r="O441" s="70">
        <v>0</v>
      </c>
      <c r="P441" s="70">
        <v>0</v>
      </c>
      <c r="Q441">
        <v>0</v>
      </c>
    </row>
    <row r="442" spans="2:17" ht="25.5" customHeight="1" x14ac:dyDescent="0.3">
      <c r="B442" s="66" t="s">
        <v>1624</v>
      </c>
      <c r="C442" s="67" t="s">
        <v>1625</v>
      </c>
      <c r="D442" s="68" t="s">
        <v>65</v>
      </c>
      <c r="E442" s="68" t="s">
        <v>64</v>
      </c>
      <c r="F442" s="69">
        <v>2604073560101</v>
      </c>
      <c r="G442" s="68" t="s">
        <v>64</v>
      </c>
      <c r="H442" s="68" t="s">
        <v>64</v>
      </c>
      <c r="I442" s="68" t="s">
        <v>65</v>
      </c>
      <c r="J442" s="68" t="s">
        <v>66</v>
      </c>
      <c r="K442" s="70">
        <v>0</v>
      </c>
      <c r="L442" s="70">
        <v>0</v>
      </c>
      <c r="M442" s="70">
        <v>0</v>
      </c>
      <c r="N442" s="70" t="s">
        <v>65</v>
      </c>
      <c r="O442" s="70">
        <v>0</v>
      </c>
      <c r="P442" s="70" t="s">
        <v>68</v>
      </c>
      <c r="Q442" t="s">
        <v>68</v>
      </c>
    </row>
    <row r="443" spans="2:17" ht="25.5" customHeight="1" x14ac:dyDescent="0.3">
      <c r="B443" s="66" t="s">
        <v>1626</v>
      </c>
      <c r="C443" s="67" t="s">
        <v>1625</v>
      </c>
      <c r="D443" s="68" t="s">
        <v>65</v>
      </c>
      <c r="E443" s="68" t="s">
        <v>64</v>
      </c>
      <c r="F443" s="69" t="s">
        <v>1402</v>
      </c>
      <c r="G443" s="68" t="s">
        <v>65</v>
      </c>
      <c r="H443" s="68" t="s">
        <v>64</v>
      </c>
      <c r="I443" s="68" t="s">
        <v>66</v>
      </c>
      <c r="J443" s="68" t="s">
        <v>66</v>
      </c>
      <c r="K443" s="70">
        <v>0</v>
      </c>
      <c r="L443" s="70">
        <v>0</v>
      </c>
      <c r="M443" s="70">
        <v>0</v>
      </c>
      <c r="N443" s="70" t="s">
        <v>65</v>
      </c>
      <c r="O443" s="70">
        <v>0</v>
      </c>
      <c r="P443" s="70" t="s">
        <v>68</v>
      </c>
      <c r="Q443" t="s">
        <v>68</v>
      </c>
    </row>
    <row r="444" spans="2:17" ht="25.5" customHeight="1" x14ac:dyDescent="0.3">
      <c r="B444" s="66" t="s">
        <v>161</v>
      </c>
      <c r="C444" s="67" t="s">
        <v>158</v>
      </c>
      <c r="D444" s="68" t="s">
        <v>65</v>
      </c>
      <c r="E444" s="68" t="s">
        <v>64</v>
      </c>
      <c r="F444" s="69">
        <v>1811705312010</v>
      </c>
      <c r="G444" s="68" t="s">
        <v>64</v>
      </c>
      <c r="H444" s="68" t="s">
        <v>65</v>
      </c>
      <c r="I444" s="68" t="s">
        <v>66</v>
      </c>
      <c r="J444" s="68" t="s">
        <v>66</v>
      </c>
      <c r="K444" s="70">
        <v>0</v>
      </c>
      <c r="L444" s="70">
        <v>0</v>
      </c>
      <c r="M444" s="70">
        <v>0</v>
      </c>
      <c r="N444" s="70" t="s">
        <v>65</v>
      </c>
      <c r="O444" s="70">
        <v>0</v>
      </c>
      <c r="P444" s="70" t="s">
        <v>68</v>
      </c>
      <c r="Q444" t="s">
        <v>68</v>
      </c>
    </row>
    <row r="445" spans="2:17" ht="25.5" customHeight="1" x14ac:dyDescent="0.3">
      <c r="B445" s="66" t="s">
        <v>179</v>
      </c>
      <c r="C445" s="67" t="s">
        <v>217</v>
      </c>
      <c r="D445" s="68" t="s">
        <v>64</v>
      </c>
      <c r="E445" s="68" t="s">
        <v>65</v>
      </c>
      <c r="F445" s="69" t="s">
        <v>1402</v>
      </c>
      <c r="G445" s="68" t="s">
        <v>65</v>
      </c>
      <c r="H445" s="68" t="s">
        <v>64</v>
      </c>
      <c r="I445" s="68" t="s">
        <v>66</v>
      </c>
      <c r="J445" s="68" t="s">
        <v>66</v>
      </c>
      <c r="K445" s="70">
        <v>0</v>
      </c>
      <c r="L445" s="70">
        <v>0</v>
      </c>
      <c r="M445" s="70">
        <v>0</v>
      </c>
      <c r="N445" s="70" t="s">
        <v>65</v>
      </c>
      <c r="O445" s="70">
        <v>0</v>
      </c>
      <c r="P445" s="70" t="s">
        <v>68</v>
      </c>
      <c r="Q445" t="s">
        <v>68</v>
      </c>
    </row>
    <row r="446" spans="2:17" ht="25.5" customHeight="1" x14ac:dyDescent="0.3">
      <c r="B446" s="66" t="s">
        <v>558</v>
      </c>
      <c r="C446" s="67" t="s">
        <v>217</v>
      </c>
      <c r="D446" s="68" t="s">
        <v>64</v>
      </c>
      <c r="E446" s="68" t="s">
        <v>65</v>
      </c>
      <c r="F446" s="69" t="s">
        <v>1402</v>
      </c>
      <c r="G446" s="68" t="s">
        <v>65</v>
      </c>
      <c r="H446" s="68" t="s">
        <v>64</v>
      </c>
      <c r="I446" s="68" t="s">
        <v>66</v>
      </c>
      <c r="J446" s="68" t="s">
        <v>66</v>
      </c>
      <c r="K446" s="70">
        <v>0</v>
      </c>
      <c r="L446" s="70">
        <v>0</v>
      </c>
      <c r="M446" s="70">
        <v>0</v>
      </c>
      <c r="N446" s="70" t="s">
        <v>65</v>
      </c>
      <c r="O446" s="70">
        <v>0</v>
      </c>
      <c r="P446" s="70" t="s">
        <v>68</v>
      </c>
      <c r="Q446" t="s">
        <v>68</v>
      </c>
    </row>
    <row r="447" spans="2:17" ht="25.5" customHeight="1" x14ac:dyDescent="0.3">
      <c r="B447" s="66" t="s">
        <v>1627</v>
      </c>
      <c r="C447" s="67" t="s">
        <v>1616</v>
      </c>
      <c r="D447" s="68" t="s">
        <v>64</v>
      </c>
      <c r="E447" s="68" t="s">
        <v>65</v>
      </c>
      <c r="F447" s="69">
        <v>1958864290101</v>
      </c>
      <c r="G447" s="68" t="s">
        <v>64</v>
      </c>
      <c r="H447" s="68" t="s">
        <v>65</v>
      </c>
      <c r="I447" s="68" t="s">
        <v>66</v>
      </c>
      <c r="J447" s="68" t="s">
        <v>66</v>
      </c>
      <c r="K447" s="70">
        <v>0</v>
      </c>
      <c r="L447" s="70">
        <v>0</v>
      </c>
      <c r="M447" s="70">
        <v>0</v>
      </c>
      <c r="N447" s="70" t="s">
        <v>65</v>
      </c>
      <c r="O447" s="70">
        <v>0</v>
      </c>
      <c r="P447" s="70" t="s">
        <v>68</v>
      </c>
      <c r="Q447" t="s">
        <v>68</v>
      </c>
    </row>
    <row r="448" spans="2:17" ht="25.5" customHeight="1" x14ac:dyDescent="0.3">
      <c r="B448" s="66" t="s">
        <v>1481</v>
      </c>
      <c r="C448" s="67" t="s">
        <v>424</v>
      </c>
      <c r="D448" s="68" t="s">
        <v>64</v>
      </c>
      <c r="E448" s="68" t="s">
        <v>65</v>
      </c>
      <c r="F448" s="69">
        <v>2221261360101</v>
      </c>
      <c r="G448" s="68" t="s">
        <v>64</v>
      </c>
      <c r="H448" s="68" t="s">
        <v>65</v>
      </c>
      <c r="I448" s="68" t="s">
        <v>66</v>
      </c>
      <c r="J448" s="68" t="s">
        <v>66</v>
      </c>
      <c r="K448" s="70">
        <v>0</v>
      </c>
      <c r="L448" s="70">
        <v>0</v>
      </c>
      <c r="M448" s="70">
        <v>0</v>
      </c>
      <c r="N448" s="70" t="s">
        <v>65</v>
      </c>
      <c r="O448" s="70">
        <v>0</v>
      </c>
      <c r="P448" s="70" t="s">
        <v>68</v>
      </c>
      <c r="Q448" t="s">
        <v>68</v>
      </c>
    </row>
    <row r="449" spans="2:17" ht="25.5" customHeight="1" x14ac:dyDescent="0.3">
      <c r="B449" s="66" t="s">
        <v>1516</v>
      </c>
      <c r="C449" s="67" t="s">
        <v>1623</v>
      </c>
      <c r="D449" s="68" t="s">
        <v>64</v>
      </c>
      <c r="E449" s="68" t="s">
        <v>65</v>
      </c>
      <c r="F449" s="69">
        <v>0</v>
      </c>
      <c r="G449" s="68" t="s">
        <v>64</v>
      </c>
      <c r="H449" s="68" t="s">
        <v>65</v>
      </c>
      <c r="I449" s="68" t="s">
        <v>66</v>
      </c>
      <c r="J449" s="68" t="s">
        <v>66</v>
      </c>
      <c r="K449" s="70">
        <v>0</v>
      </c>
      <c r="L449" s="70">
        <v>0</v>
      </c>
      <c r="M449" s="70">
        <v>0</v>
      </c>
      <c r="N449" s="70">
        <v>0</v>
      </c>
      <c r="O449" s="70">
        <v>0</v>
      </c>
      <c r="P449" s="70">
        <v>0</v>
      </c>
      <c r="Q449">
        <v>0</v>
      </c>
    </row>
    <row r="450" spans="2:17" ht="25.5" customHeight="1" x14ac:dyDescent="0.3">
      <c r="B450" s="66" t="s">
        <v>1628</v>
      </c>
      <c r="C450" s="67" t="s">
        <v>1629</v>
      </c>
      <c r="D450" s="68" t="s">
        <v>64</v>
      </c>
      <c r="E450" s="68" t="s">
        <v>65</v>
      </c>
      <c r="F450" s="69" t="s">
        <v>1402</v>
      </c>
      <c r="G450" s="68" t="s">
        <v>64</v>
      </c>
      <c r="H450" s="68" t="s">
        <v>65</v>
      </c>
      <c r="I450" s="68" t="s">
        <v>66</v>
      </c>
      <c r="J450" s="68" t="s">
        <v>66</v>
      </c>
      <c r="K450" s="70">
        <v>0</v>
      </c>
      <c r="L450" s="70">
        <v>0</v>
      </c>
      <c r="M450" s="70">
        <v>0</v>
      </c>
      <c r="N450" s="70" t="s">
        <v>65</v>
      </c>
      <c r="O450" s="70">
        <v>0</v>
      </c>
      <c r="P450" s="70" t="s">
        <v>68</v>
      </c>
      <c r="Q450" t="s">
        <v>68</v>
      </c>
    </row>
    <row r="451" spans="2:17" ht="25.5" customHeight="1" x14ac:dyDescent="0.3">
      <c r="B451" s="66" t="s">
        <v>506</v>
      </c>
      <c r="C451" s="67" t="s">
        <v>507</v>
      </c>
      <c r="D451" s="68" t="s">
        <v>65</v>
      </c>
      <c r="E451" s="68" t="s">
        <v>64</v>
      </c>
      <c r="F451" s="69">
        <v>2422783961301</v>
      </c>
      <c r="G451" s="68" t="s">
        <v>64</v>
      </c>
      <c r="H451" s="68" t="s">
        <v>64</v>
      </c>
      <c r="I451" s="68" t="s">
        <v>65</v>
      </c>
      <c r="J451" s="68" t="s">
        <v>66</v>
      </c>
      <c r="K451" s="70">
        <v>0</v>
      </c>
      <c r="L451" s="70">
        <v>0</v>
      </c>
      <c r="M451" s="70">
        <v>0</v>
      </c>
      <c r="N451" s="70" t="s">
        <v>65</v>
      </c>
      <c r="O451" s="70">
        <v>0</v>
      </c>
      <c r="P451" s="70" t="s">
        <v>68</v>
      </c>
      <c r="Q451" t="s">
        <v>68</v>
      </c>
    </row>
    <row r="452" spans="2:17" ht="25.5" customHeight="1" x14ac:dyDescent="0.3">
      <c r="B452" s="66" t="s">
        <v>1630</v>
      </c>
      <c r="C452" s="67" t="s">
        <v>605</v>
      </c>
      <c r="D452" s="68" t="s">
        <v>64</v>
      </c>
      <c r="E452" s="68" t="s">
        <v>65</v>
      </c>
      <c r="F452" s="69" t="s">
        <v>1402</v>
      </c>
      <c r="G452" s="68" t="s">
        <v>65</v>
      </c>
      <c r="H452" s="68" t="s">
        <v>64</v>
      </c>
      <c r="I452" s="68" t="s">
        <v>66</v>
      </c>
      <c r="J452" s="68" t="s">
        <v>66</v>
      </c>
      <c r="K452" s="70">
        <v>0</v>
      </c>
      <c r="L452" s="70">
        <v>0</v>
      </c>
      <c r="M452" s="70">
        <v>0</v>
      </c>
      <c r="N452" s="70" t="s">
        <v>65</v>
      </c>
      <c r="O452" s="70">
        <v>0</v>
      </c>
      <c r="P452" s="70" t="s">
        <v>68</v>
      </c>
      <c r="Q452" t="s">
        <v>68</v>
      </c>
    </row>
    <row r="453" spans="2:17" ht="25.5" customHeight="1" x14ac:dyDescent="0.3">
      <c r="B453" s="66" t="s">
        <v>1484</v>
      </c>
      <c r="C453" s="67" t="s">
        <v>389</v>
      </c>
      <c r="D453" s="68" t="s">
        <v>65</v>
      </c>
      <c r="E453" s="68" t="s">
        <v>64</v>
      </c>
      <c r="F453" s="69">
        <v>1662427050611</v>
      </c>
      <c r="G453" s="68" t="s">
        <v>64</v>
      </c>
      <c r="H453" s="68" t="s">
        <v>64</v>
      </c>
      <c r="I453" s="68" t="s">
        <v>65</v>
      </c>
      <c r="J453" s="68" t="s">
        <v>66</v>
      </c>
      <c r="K453" s="70">
        <v>0</v>
      </c>
      <c r="L453" s="70">
        <v>0</v>
      </c>
      <c r="M453" s="70">
        <v>0</v>
      </c>
      <c r="N453" s="70" t="s">
        <v>65</v>
      </c>
      <c r="O453" s="70">
        <v>0</v>
      </c>
      <c r="P453" s="70" t="s">
        <v>68</v>
      </c>
      <c r="Q453" t="s">
        <v>68</v>
      </c>
    </row>
    <row r="454" spans="2:17" ht="25.5" customHeight="1" x14ac:dyDescent="0.3">
      <c r="B454" s="66" t="s">
        <v>1602</v>
      </c>
      <c r="C454" s="67" t="s">
        <v>368</v>
      </c>
      <c r="D454" s="68" t="s">
        <v>64</v>
      </c>
      <c r="E454" s="68" t="s">
        <v>65</v>
      </c>
      <c r="F454" s="69" t="s">
        <v>1402</v>
      </c>
      <c r="G454" s="68" t="s">
        <v>64</v>
      </c>
      <c r="H454" s="68" t="s">
        <v>64</v>
      </c>
      <c r="I454" s="68" t="s">
        <v>65</v>
      </c>
      <c r="J454" s="68" t="s">
        <v>66</v>
      </c>
      <c r="K454" s="70">
        <v>0</v>
      </c>
      <c r="L454" s="70">
        <v>0</v>
      </c>
      <c r="M454" s="70">
        <v>0</v>
      </c>
      <c r="N454" s="70" t="s">
        <v>65</v>
      </c>
      <c r="O454" s="70">
        <v>0</v>
      </c>
      <c r="P454" s="70" t="s">
        <v>68</v>
      </c>
      <c r="Q454" t="s">
        <v>68</v>
      </c>
    </row>
    <row r="455" spans="2:17" ht="25.5" customHeight="1" x14ac:dyDescent="0.3">
      <c r="B455" s="66" t="s">
        <v>1602</v>
      </c>
      <c r="C455" s="67" t="s">
        <v>368</v>
      </c>
      <c r="D455" s="68" t="s">
        <v>64</v>
      </c>
      <c r="E455" s="68" t="s">
        <v>65</v>
      </c>
      <c r="F455" s="69">
        <v>2753056510101</v>
      </c>
      <c r="G455" s="68" t="s">
        <v>65</v>
      </c>
      <c r="H455" s="68" t="s">
        <v>64</v>
      </c>
      <c r="I455" s="68" t="s">
        <v>66</v>
      </c>
      <c r="J455" s="68" t="s">
        <v>66</v>
      </c>
      <c r="K455" s="70">
        <v>0</v>
      </c>
      <c r="L455" s="70">
        <v>0</v>
      </c>
      <c r="M455" s="70">
        <v>0</v>
      </c>
      <c r="N455" s="70" t="s">
        <v>65</v>
      </c>
      <c r="O455" s="70">
        <v>0</v>
      </c>
      <c r="P455" s="70" t="s">
        <v>68</v>
      </c>
      <c r="Q455" t="s">
        <v>68</v>
      </c>
    </row>
    <row r="456" spans="2:17" ht="25.5" customHeight="1" x14ac:dyDescent="0.3">
      <c r="B456" s="66" t="s">
        <v>121</v>
      </c>
      <c r="C456" s="67" t="s">
        <v>605</v>
      </c>
      <c r="D456" s="68" t="s">
        <v>64</v>
      </c>
      <c r="E456" s="68" t="s">
        <v>65</v>
      </c>
      <c r="F456" s="69" t="s">
        <v>1402</v>
      </c>
      <c r="G456" s="68" t="s">
        <v>65</v>
      </c>
      <c r="H456" s="68" t="s">
        <v>64</v>
      </c>
      <c r="I456" s="68" t="s">
        <v>66</v>
      </c>
      <c r="J456" s="68" t="s">
        <v>66</v>
      </c>
      <c r="K456" s="70">
        <v>0</v>
      </c>
      <c r="L456" s="70">
        <v>0</v>
      </c>
      <c r="M456" s="70">
        <v>0</v>
      </c>
      <c r="N456" s="70" t="s">
        <v>65</v>
      </c>
      <c r="O456" s="70">
        <v>0</v>
      </c>
      <c r="P456" s="70" t="s">
        <v>68</v>
      </c>
      <c r="Q456" t="s">
        <v>68</v>
      </c>
    </row>
    <row r="457" spans="2:17" ht="25.5" customHeight="1" x14ac:dyDescent="0.3">
      <c r="B457" s="66" t="s">
        <v>484</v>
      </c>
      <c r="C457" s="67" t="s">
        <v>605</v>
      </c>
      <c r="D457" s="68" t="s">
        <v>65</v>
      </c>
      <c r="E457" s="68" t="s">
        <v>64</v>
      </c>
      <c r="F457" s="69" t="s">
        <v>1402</v>
      </c>
      <c r="G457" s="68" t="s">
        <v>65</v>
      </c>
      <c r="H457" s="68" t="s">
        <v>64</v>
      </c>
      <c r="I457" s="68" t="s">
        <v>66</v>
      </c>
      <c r="J457" s="68" t="s">
        <v>66</v>
      </c>
      <c r="K457" s="70">
        <v>0</v>
      </c>
      <c r="L457" s="70">
        <v>0</v>
      </c>
      <c r="M457" s="70">
        <v>0</v>
      </c>
      <c r="N457" s="70" t="s">
        <v>65</v>
      </c>
      <c r="O457" s="70">
        <v>0</v>
      </c>
      <c r="P457" s="70" t="s">
        <v>68</v>
      </c>
      <c r="Q457" t="s">
        <v>68</v>
      </c>
    </row>
    <row r="458" spans="2:17" ht="25.5" customHeight="1" x14ac:dyDescent="0.3">
      <c r="B458" s="66" t="s">
        <v>484</v>
      </c>
      <c r="C458" s="67" t="s">
        <v>485</v>
      </c>
      <c r="D458" s="68" t="s">
        <v>65</v>
      </c>
      <c r="E458" s="68" t="s">
        <v>64</v>
      </c>
      <c r="F458" s="69">
        <v>1814209101712</v>
      </c>
      <c r="G458" s="68" t="s">
        <v>64</v>
      </c>
      <c r="H458" s="68" t="s">
        <v>64</v>
      </c>
      <c r="I458" s="68" t="s">
        <v>65</v>
      </c>
      <c r="J458" s="68" t="s">
        <v>66</v>
      </c>
      <c r="K458" s="70">
        <v>0</v>
      </c>
      <c r="L458" s="70">
        <v>0</v>
      </c>
      <c r="M458" s="70">
        <v>0</v>
      </c>
      <c r="N458" s="70" t="s">
        <v>65</v>
      </c>
      <c r="O458" s="70">
        <v>0</v>
      </c>
      <c r="P458" s="70" t="s">
        <v>1631</v>
      </c>
      <c r="Q458" t="s">
        <v>1632</v>
      </c>
    </row>
    <row r="459" spans="2:17" ht="25.5" customHeight="1" x14ac:dyDescent="0.3">
      <c r="B459" s="66" t="s">
        <v>1633</v>
      </c>
      <c r="C459" s="67" t="s">
        <v>1623</v>
      </c>
      <c r="D459" s="68" t="s">
        <v>65</v>
      </c>
      <c r="E459" s="68" t="s">
        <v>64</v>
      </c>
      <c r="F459" s="69">
        <v>1866110990101</v>
      </c>
      <c r="G459" s="68" t="s">
        <v>64</v>
      </c>
      <c r="H459" s="68" t="s">
        <v>64</v>
      </c>
      <c r="I459" s="68" t="s">
        <v>65</v>
      </c>
      <c r="J459" s="68" t="s">
        <v>66</v>
      </c>
      <c r="K459" s="70">
        <v>0</v>
      </c>
      <c r="L459" s="70">
        <v>0</v>
      </c>
      <c r="M459" s="70">
        <v>0</v>
      </c>
      <c r="N459" s="70" t="s">
        <v>65</v>
      </c>
      <c r="O459" s="70">
        <v>0</v>
      </c>
      <c r="P459" s="70" t="s">
        <v>68</v>
      </c>
      <c r="Q459" t="s">
        <v>68</v>
      </c>
    </row>
    <row r="460" spans="2:17" ht="25.5" customHeight="1" x14ac:dyDescent="0.3">
      <c r="B460" s="66" t="s">
        <v>1634</v>
      </c>
      <c r="C460" s="67" t="s">
        <v>317</v>
      </c>
      <c r="D460" s="68" t="s">
        <v>65</v>
      </c>
      <c r="E460" s="68" t="s">
        <v>64</v>
      </c>
      <c r="F460" s="69" t="s">
        <v>1402</v>
      </c>
      <c r="G460" s="68" t="s">
        <v>64</v>
      </c>
      <c r="H460" s="68" t="s">
        <v>65</v>
      </c>
      <c r="I460" s="68" t="s">
        <v>66</v>
      </c>
      <c r="J460" s="68" t="s">
        <v>66</v>
      </c>
      <c r="K460" s="70">
        <v>0</v>
      </c>
      <c r="L460" s="70">
        <v>0</v>
      </c>
      <c r="M460" s="70">
        <v>0</v>
      </c>
      <c r="N460" s="70" t="s">
        <v>65</v>
      </c>
      <c r="O460" s="70">
        <v>0</v>
      </c>
      <c r="P460" s="70" t="s">
        <v>68</v>
      </c>
      <c r="Q460" t="s">
        <v>68</v>
      </c>
    </row>
    <row r="461" spans="2:17" ht="25.5" customHeight="1" x14ac:dyDescent="0.3">
      <c r="B461" s="66" t="s">
        <v>1518</v>
      </c>
      <c r="C461" s="67" t="s">
        <v>192</v>
      </c>
      <c r="D461" s="68" t="s">
        <v>65</v>
      </c>
      <c r="E461" s="68" t="s">
        <v>64</v>
      </c>
      <c r="F461" s="69" t="s">
        <v>1402</v>
      </c>
      <c r="G461" s="68" t="s">
        <v>64</v>
      </c>
      <c r="H461" s="68" t="s">
        <v>65</v>
      </c>
      <c r="I461" s="68" t="s">
        <v>66</v>
      </c>
      <c r="J461" s="68" t="s">
        <v>66</v>
      </c>
      <c r="K461" s="70">
        <v>0</v>
      </c>
      <c r="L461" s="70">
        <v>0</v>
      </c>
      <c r="M461" s="70">
        <v>0</v>
      </c>
      <c r="N461" s="70" t="s">
        <v>65</v>
      </c>
      <c r="O461" s="70">
        <v>0</v>
      </c>
      <c r="P461" s="70" t="s">
        <v>68</v>
      </c>
      <c r="Q461" t="s">
        <v>68</v>
      </c>
    </row>
    <row r="462" spans="2:17" ht="25.5" customHeight="1" x14ac:dyDescent="0.3">
      <c r="B462" s="66" t="s">
        <v>481</v>
      </c>
      <c r="C462" s="67" t="s">
        <v>1584</v>
      </c>
      <c r="D462" s="68" t="s">
        <v>65</v>
      </c>
      <c r="E462" s="68" t="s">
        <v>64</v>
      </c>
      <c r="F462" s="69">
        <v>2177534422007</v>
      </c>
      <c r="G462" s="68" t="s">
        <v>64</v>
      </c>
      <c r="H462" s="68" t="s">
        <v>65</v>
      </c>
      <c r="I462" s="68" t="s">
        <v>66</v>
      </c>
      <c r="J462" s="68" t="s">
        <v>66</v>
      </c>
      <c r="K462" s="70">
        <v>0</v>
      </c>
      <c r="L462" s="70">
        <v>0</v>
      </c>
      <c r="M462" s="70">
        <v>0</v>
      </c>
      <c r="N462" s="70" t="s">
        <v>65</v>
      </c>
      <c r="O462" s="70">
        <v>0</v>
      </c>
      <c r="P462" s="70" t="s">
        <v>68</v>
      </c>
      <c r="Q462" t="s">
        <v>68</v>
      </c>
    </row>
    <row r="463" spans="2:17" ht="25.5" customHeight="1" x14ac:dyDescent="0.3">
      <c r="B463" s="66" t="s">
        <v>1602</v>
      </c>
      <c r="C463" s="67" t="s">
        <v>1603</v>
      </c>
      <c r="D463" s="68" t="s">
        <v>64</v>
      </c>
      <c r="E463" s="68" t="s">
        <v>65</v>
      </c>
      <c r="F463" s="69" t="s">
        <v>1402</v>
      </c>
      <c r="G463" s="68" t="s">
        <v>65</v>
      </c>
      <c r="H463" s="68" t="s">
        <v>64</v>
      </c>
      <c r="I463" s="68" t="s">
        <v>66</v>
      </c>
      <c r="J463" s="68" t="s">
        <v>66</v>
      </c>
      <c r="K463" s="70">
        <v>0</v>
      </c>
      <c r="L463" s="70">
        <v>0</v>
      </c>
      <c r="M463" s="70">
        <v>0</v>
      </c>
      <c r="N463" s="70" t="s">
        <v>65</v>
      </c>
      <c r="O463" s="70">
        <v>0</v>
      </c>
      <c r="P463" s="70" t="s">
        <v>68</v>
      </c>
      <c r="Q463" t="s">
        <v>68</v>
      </c>
    </row>
    <row r="464" spans="2:17" ht="25.5" customHeight="1" x14ac:dyDescent="0.3">
      <c r="B464" s="66" t="s">
        <v>1581</v>
      </c>
      <c r="C464" s="67" t="s">
        <v>163</v>
      </c>
      <c r="D464" s="68" t="s">
        <v>65</v>
      </c>
      <c r="E464" s="68" t="s">
        <v>64</v>
      </c>
      <c r="F464" s="69" t="s">
        <v>1402</v>
      </c>
      <c r="G464" s="68" t="s">
        <v>65</v>
      </c>
      <c r="H464" s="68" t="s">
        <v>64</v>
      </c>
      <c r="I464" s="68" t="s">
        <v>66</v>
      </c>
      <c r="J464" s="68" t="s">
        <v>66</v>
      </c>
      <c r="K464" s="70">
        <v>0</v>
      </c>
      <c r="L464" s="70">
        <v>0</v>
      </c>
      <c r="M464" s="70">
        <v>0</v>
      </c>
      <c r="N464" s="70" t="s">
        <v>65</v>
      </c>
      <c r="O464" s="70">
        <v>0</v>
      </c>
      <c r="P464" s="70" t="s">
        <v>68</v>
      </c>
      <c r="Q464" t="s">
        <v>68</v>
      </c>
    </row>
    <row r="465" spans="2:17" ht="25.5" customHeight="1" x14ac:dyDescent="0.3">
      <c r="B465" s="66" t="s">
        <v>1635</v>
      </c>
      <c r="C465" s="67" t="s">
        <v>163</v>
      </c>
      <c r="D465" s="68" t="s">
        <v>64</v>
      </c>
      <c r="E465" s="68" t="s">
        <v>65</v>
      </c>
      <c r="F465" s="69">
        <v>1615273611416</v>
      </c>
      <c r="G465" s="68" t="s">
        <v>64</v>
      </c>
      <c r="H465" s="68" t="s">
        <v>64</v>
      </c>
      <c r="I465" s="68" t="s">
        <v>65</v>
      </c>
      <c r="J465" s="68" t="s">
        <v>66</v>
      </c>
      <c r="K465" s="70">
        <v>0</v>
      </c>
      <c r="L465" s="70">
        <v>0</v>
      </c>
      <c r="M465" s="70">
        <v>0</v>
      </c>
      <c r="N465" s="70" t="s">
        <v>65</v>
      </c>
      <c r="O465" s="70">
        <v>0</v>
      </c>
      <c r="P465" s="70" t="s">
        <v>1636</v>
      </c>
      <c r="Q465" t="s">
        <v>1637</v>
      </c>
    </row>
    <row r="466" spans="2:17" ht="25.5" customHeight="1" x14ac:dyDescent="0.3">
      <c r="B466" s="66" t="s">
        <v>479</v>
      </c>
      <c r="C466" s="67" t="s">
        <v>480</v>
      </c>
      <c r="D466" s="68" t="s">
        <v>65</v>
      </c>
      <c r="E466" s="68" t="s">
        <v>64</v>
      </c>
      <c r="F466" s="69">
        <v>1645639700101</v>
      </c>
      <c r="G466" s="68" t="s">
        <v>64</v>
      </c>
      <c r="H466" s="68" t="s">
        <v>64</v>
      </c>
      <c r="I466" s="68" t="s">
        <v>65</v>
      </c>
      <c r="J466" s="68" t="s">
        <v>66</v>
      </c>
      <c r="K466" s="70">
        <v>0</v>
      </c>
      <c r="L466" s="70">
        <v>0</v>
      </c>
      <c r="M466" s="70">
        <v>0</v>
      </c>
      <c r="N466" s="70" t="s">
        <v>65</v>
      </c>
      <c r="O466" s="70">
        <v>0</v>
      </c>
      <c r="P466" s="70" t="s">
        <v>68</v>
      </c>
      <c r="Q466" t="s">
        <v>68</v>
      </c>
    </row>
    <row r="467" spans="2:17" ht="25.5" customHeight="1" x14ac:dyDescent="0.3">
      <c r="B467" s="66" t="s">
        <v>412</v>
      </c>
      <c r="C467" s="67" t="s">
        <v>198</v>
      </c>
      <c r="D467" s="68" t="s">
        <v>65</v>
      </c>
      <c r="E467" s="68" t="s">
        <v>64</v>
      </c>
      <c r="F467" s="69" t="s">
        <v>1402</v>
      </c>
      <c r="G467" s="68" t="s">
        <v>65</v>
      </c>
      <c r="H467" s="68" t="s">
        <v>64</v>
      </c>
      <c r="I467" s="68" t="s">
        <v>66</v>
      </c>
      <c r="J467" s="68" t="s">
        <v>66</v>
      </c>
      <c r="K467" s="70">
        <v>0</v>
      </c>
      <c r="L467" s="70">
        <v>0</v>
      </c>
      <c r="M467" s="70">
        <v>0</v>
      </c>
      <c r="N467" s="70" t="s">
        <v>65</v>
      </c>
      <c r="O467" s="70">
        <v>0</v>
      </c>
      <c r="P467" s="70" t="s">
        <v>68</v>
      </c>
      <c r="Q467" t="s">
        <v>68</v>
      </c>
    </row>
    <row r="468" spans="2:17" ht="25.5" customHeight="1" x14ac:dyDescent="0.3">
      <c r="B468" s="66" t="s">
        <v>1600</v>
      </c>
      <c r="C468" s="67" t="s">
        <v>198</v>
      </c>
      <c r="D468" s="68" t="s">
        <v>64</v>
      </c>
      <c r="E468" s="68" t="s">
        <v>65</v>
      </c>
      <c r="F468" s="69" t="s">
        <v>1402</v>
      </c>
      <c r="G468" s="68" t="s">
        <v>65</v>
      </c>
      <c r="H468" s="68" t="s">
        <v>64</v>
      </c>
      <c r="I468" s="68" t="s">
        <v>66</v>
      </c>
      <c r="J468" s="68" t="s">
        <v>66</v>
      </c>
      <c r="K468" s="70">
        <v>0</v>
      </c>
      <c r="L468" s="70">
        <v>0</v>
      </c>
      <c r="M468" s="70">
        <v>0</v>
      </c>
      <c r="N468" s="70" t="s">
        <v>65</v>
      </c>
      <c r="O468" s="70">
        <v>0</v>
      </c>
      <c r="P468" s="70" t="s">
        <v>68</v>
      </c>
      <c r="Q468" t="s">
        <v>68</v>
      </c>
    </row>
    <row r="469" spans="2:17" ht="25.5" customHeight="1" x14ac:dyDescent="0.3">
      <c r="B469" s="66" t="s">
        <v>558</v>
      </c>
      <c r="C469" s="67" t="s">
        <v>198</v>
      </c>
      <c r="D469" s="68" t="s">
        <v>64</v>
      </c>
      <c r="E469" s="68" t="s">
        <v>65</v>
      </c>
      <c r="F469" s="69" t="s">
        <v>1402</v>
      </c>
      <c r="G469" s="68" t="s">
        <v>65</v>
      </c>
      <c r="H469" s="68" t="s">
        <v>64</v>
      </c>
      <c r="I469" s="68" t="s">
        <v>66</v>
      </c>
      <c r="J469" s="68" t="s">
        <v>66</v>
      </c>
      <c r="K469" s="70">
        <v>0</v>
      </c>
      <c r="L469" s="70">
        <v>0</v>
      </c>
      <c r="M469" s="70">
        <v>0</v>
      </c>
      <c r="N469" s="70" t="s">
        <v>65</v>
      </c>
      <c r="O469" s="70">
        <v>0</v>
      </c>
      <c r="P469" s="70" t="s">
        <v>68</v>
      </c>
      <c r="Q469" t="s">
        <v>68</v>
      </c>
    </row>
    <row r="470" spans="2:17" ht="25.5" customHeight="1" x14ac:dyDescent="0.3">
      <c r="B470" s="66" t="s">
        <v>472</v>
      </c>
      <c r="C470" s="67" t="s">
        <v>461</v>
      </c>
      <c r="D470" s="68" t="s">
        <v>65</v>
      </c>
      <c r="E470" s="68" t="s">
        <v>64</v>
      </c>
      <c r="F470" s="69" t="s">
        <v>1402</v>
      </c>
      <c r="G470" s="68" t="s">
        <v>65</v>
      </c>
      <c r="H470" s="68" t="s">
        <v>64</v>
      </c>
      <c r="I470" s="68" t="s">
        <v>66</v>
      </c>
      <c r="J470" s="68" t="s">
        <v>66</v>
      </c>
      <c r="K470" s="70">
        <v>0</v>
      </c>
      <c r="L470" s="70">
        <v>0</v>
      </c>
      <c r="M470" s="70">
        <v>0</v>
      </c>
      <c r="N470" s="70" t="s">
        <v>65</v>
      </c>
      <c r="O470" s="70">
        <v>0</v>
      </c>
      <c r="P470" s="70" t="s">
        <v>68</v>
      </c>
      <c r="Q470" t="s">
        <v>68</v>
      </c>
    </row>
    <row r="471" spans="2:17" ht="25.5" customHeight="1" x14ac:dyDescent="0.3">
      <c r="B471" s="66" t="s">
        <v>161</v>
      </c>
      <c r="C471" s="67" t="s">
        <v>461</v>
      </c>
      <c r="D471" s="68" t="s">
        <v>65</v>
      </c>
      <c r="E471" s="68" t="s">
        <v>64</v>
      </c>
      <c r="F471" s="69" t="s">
        <v>1402</v>
      </c>
      <c r="G471" s="68" t="s">
        <v>65</v>
      </c>
      <c r="H471" s="68" t="s">
        <v>64</v>
      </c>
      <c r="I471" s="68" t="s">
        <v>66</v>
      </c>
      <c r="J471" s="68" t="s">
        <v>66</v>
      </c>
      <c r="K471" s="70">
        <v>0</v>
      </c>
      <c r="L471" s="70">
        <v>0</v>
      </c>
      <c r="M471" s="70">
        <v>0</v>
      </c>
      <c r="N471" s="70" t="s">
        <v>65</v>
      </c>
      <c r="O471" s="70">
        <v>0</v>
      </c>
      <c r="P471" s="70" t="s">
        <v>68</v>
      </c>
      <c r="Q471" t="s">
        <v>68</v>
      </c>
    </row>
    <row r="472" spans="2:17" ht="25.5" customHeight="1" x14ac:dyDescent="0.3">
      <c r="B472" s="66" t="s">
        <v>1614</v>
      </c>
      <c r="C472" s="67" t="s">
        <v>163</v>
      </c>
      <c r="D472" s="68" t="s">
        <v>64</v>
      </c>
      <c r="E472" s="68" t="s">
        <v>65</v>
      </c>
      <c r="F472" s="69">
        <v>2567397810114</v>
      </c>
      <c r="G472" s="68" t="s">
        <v>64</v>
      </c>
      <c r="H472" s="68" t="s">
        <v>65</v>
      </c>
      <c r="I472" s="68" t="s">
        <v>66</v>
      </c>
      <c r="J472" s="68" t="s">
        <v>66</v>
      </c>
      <c r="K472" s="70">
        <v>0</v>
      </c>
      <c r="L472" s="70">
        <v>0</v>
      </c>
      <c r="M472" s="70">
        <v>0</v>
      </c>
      <c r="N472" s="70" t="s">
        <v>65</v>
      </c>
      <c r="O472" s="70">
        <v>0</v>
      </c>
      <c r="P472" s="70" t="s">
        <v>68</v>
      </c>
      <c r="Q472" t="s">
        <v>68</v>
      </c>
    </row>
    <row r="473" spans="2:17" ht="25.5" customHeight="1" x14ac:dyDescent="0.3">
      <c r="B473" s="66" t="s">
        <v>1638</v>
      </c>
      <c r="C473" s="67" t="s">
        <v>1508</v>
      </c>
      <c r="D473" s="68" t="s">
        <v>65</v>
      </c>
      <c r="E473" s="68" t="s">
        <v>64</v>
      </c>
      <c r="F473" s="69">
        <v>2598889820101</v>
      </c>
      <c r="G473" s="68" t="s">
        <v>64</v>
      </c>
      <c r="H473" s="68" t="s">
        <v>64</v>
      </c>
      <c r="I473" s="68" t="s">
        <v>65</v>
      </c>
      <c r="J473" s="68" t="s">
        <v>66</v>
      </c>
      <c r="K473" s="70">
        <v>0</v>
      </c>
      <c r="L473" s="70">
        <v>0</v>
      </c>
      <c r="M473" s="70">
        <v>0</v>
      </c>
      <c r="N473" s="70" t="s">
        <v>65</v>
      </c>
      <c r="O473" s="70">
        <v>0</v>
      </c>
      <c r="P473" s="70" t="s">
        <v>68</v>
      </c>
      <c r="Q473" t="s">
        <v>68</v>
      </c>
    </row>
    <row r="474" spans="2:17" ht="25.5" customHeight="1" x14ac:dyDescent="0.3">
      <c r="B474" s="66" t="s">
        <v>1484</v>
      </c>
      <c r="C474" s="67" t="s">
        <v>1519</v>
      </c>
      <c r="D474" s="68" t="s">
        <v>65</v>
      </c>
      <c r="E474" s="68" t="s">
        <v>64</v>
      </c>
      <c r="F474" s="69">
        <v>1662427050611</v>
      </c>
      <c r="G474" s="68" t="s">
        <v>64</v>
      </c>
      <c r="H474" s="68" t="s">
        <v>64</v>
      </c>
      <c r="I474" s="68" t="s">
        <v>65</v>
      </c>
      <c r="J474" s="68" t="s">
        <v>66</v>
      </c>
      <c r="K474" s="70">
        <v>0</v>
      </c>
      <c r="L474" s="70">
        <v>0</v>
      </c>
      <c r="M474" s="70">
        <v>0</v>
      </c>
      <c r="N474" s="70" t="s">
        <v>65</v>
      </c>
      <c r="O474" s="70">
        <v>0</v>
      </c>
      <c r="P474" s="70" t="s">
        <v>1639</v>
      </c>
      <c r="Q474" t="s">
        <v>1486</v>
      </c>
    </row>
    <row r="475" spans="2:17" ht="25.5" customHeight="1" x14ac:dyDescent="0.3">
      <c r="B475" s="66" t="s">
        <v>1518</v>
      </c>
      <c r="C475" s="67" t="s">
        <v>1519</v>
      </c>
      <c r="D475" s="68" t="s">
        <v>65</v>
      </c>
      <c r="E475" s="68" t="s">
        <v>64</v>
      </c>
      <c r="F475" s="69" t="s">
        <v>1469</v>
      </c>
      <c r="G475" s="68" t="s">
        <v>65</v>
      </c>
      <c r="H475" s="68" t="s">
        <v>64</v>
      </c>
      <c r="I475" s="68" t="s">
        <v>66</v>
      </c>
      <c r="J475" s="68" t="s">
        <v>66</v>
      </c>
      <c r="K475" s="70">
        <v>0</v>
      </c>
      <c r="L475" s="70">
        <v>0</v>
      </c>
      <c r="M475" s="70">
        <v>0</v>
      </c>
      <c r="N475" s="70" t="s">
        <v>65</v>
      </c>
      <c r="O475" s="70">
        <v>0</v>
      </c>
      <c r="P475" s="70" t="s">
        <v>1639</v>
      </c>
      <c r="Q475" t="s">
        <v>1486</v>
      </c>
    </row>
    <row r="476" spans="2:17" ht="25.5" customHeight="1" x14ac:dyDescent="0.3">
      <c r="B476" s="66" t="s">
        <v>161</v>
      </c>
      <c r="C476" s="67" t="s">
        <v>1640</v>
      </c>
      <c r="D476" s="68" t="s">
        <v>65</v>
      </c>
      <c r="E476" s="68" t="s">
        <v>64</v>
      </c>
      <c r="F476" s="69">
        <v>1811705312010</v>
      </c>
      <c r="G476" s="68" t="s">
        <v>64</v>
      </c>
      <c r="H476" s="68" t="s">
        <v>65</v>
      </c>
      <c r="I476" s="68" t="s">
        <v>66</v>
      </c>
      <c r="J476" s="68" t="s">
        <v>66</v>
      </c>
      <c r="K476" s="70">
        <v>0</v>
      </c>
      <c r="L476" s="70">
        <v>0</v>
      </c>
      <c r="M476" s="70">
        <v>0</v>
      </c>
      <c r="N476" s="70" t="s">
        <v>65</v>
      </c>
      <c r="O476" s="70">
        <v>0</v>
      </c>
      <c r="P476" s="70" t="s">
        <v>68</v>
      </c>
      <c r="Q476" t="s">
        <v>68</v>
      </c>
    </row>
    <row r="477" spans="2:17" ht="25.5" customHeight="1" x14ac:dyDescent="0.3">
      <c r="B477" s="66" t="s">
        <v>179</v>
      </c>
      <c r="C477" s="67" t="s">
        <v>217</v>
      </c>
      <c r="D477" s="68" t="s">
        <v>64</v>
      </c>
      <c r="E477" s="68" t="s">
        <v>65</v>
      </c>
      <c r="F477" s="69" t="s">
        <v>1469</v>
      </c>
      <c r="G477" s="68" t="s">
        <v>65</v>
      </c>
      <c r="H477" s="68" t="s">
        <v>64</v>
      </c>
      <c r="I477" s="68" t="s">
        <v>66</v>
      </c>
      <c r="J477" s="68" t="s">
        <v>66</v>
      </c>
      <c r="K477" s="70">
        <v>0</v>
      </c>
      <c r="L477" s="70">
        <v>0</v>
      </c>
      <c r="M477" s="70">
        <v>0</v>
      </c>
      <c r="N477" s="70" t="s">
        <v>65</v>
      </c>
      <c r="O477" s="70">
        <v>0</v>
      </c>
      <c r="P477" s="70" t="s">
        <v>68</v>
      </c>
      <c r="Q477" t="s">
        <v>68</v>
      </c>
    </row>
    <row r="478" spans="2:17" ht="25.5" customHeight="1" x14ac:dyDescent="0.3">
      <c r="B478" s="66" t="s">
        <v>1641</v>
      </c>
      <c r="C478" s="67" t="s">
        <v>217</v>
      </c>
      <c r="D478" s="68" t="s">
        <v>64</v>
      </c>
      <c r="E478" s="68" t="s">
        <v>65</v>
      </c>
      <c r="F478" s="69" t="s">
        <v>1469</v>
      </c>
      <c r="G478" s="68" t="s">
        <v>65</v>
      </c>
      <c r="H478" s="68" t="s">
        <v>64</v>
      </c>
      <c r="I478" s="68" t="s">
        <v>66</v>
      </c>
      <c r="J478" s="68" t="s">
        <v>66</v>
      </c>
      <c r="K478" s="70">
        <v>0</v>
      </c>
      <c r="L478" s="70">
        <v>0</v>
      </c>
      <c r="M478" s="70">
        <v>0</v>
      </c>
      <c r="N478" s="70" t="s">
        <v>65</v>
      </c>
      <c r="O478" s="70">
        <v>0</v>
      </c>
      <c r="P478" s="70" t="s">
        <v>68</v>
      </c>
      <c r="Q478" t="s">
        <v>68</v>
      </c>
    </row>
    <row r="479" spans="2:17" ht="25.5" customHeight="1" x14ac:dyDescent="0.3">
      <c r="B479" s="66" t="s">
        <v>1619</v>
      </c>
      <c r="C479" s="67" t="s">
        <v>1620</v>
      </c>
      <c r="D479" s="68" t="s">
        <v>65</v>
      </c>
      <c r="E479" s="68" t="s">
        <v>64</v>
      </c>
      <c r="F479" s="69">
        <v>2471591507011</v>
      </c>
      <c r="G479" s="68" t="s">
        <v>64</v>
      </c>
      <c r="H479" s="68" t="s">
        <v>64</v>
      </c>
      <c r="I479" s="68" t="s">
        <v>65</v>
      </c>
      <c r="J479" s="68" t="s">
        <v>66</v>
      </c>
      <c r="K479" s="70">
        <v>0</v>
      </c>
      <c r="L479" s="70">
        <v>0</v>
      </c>
      <c r="M479" s="70">
        <v>0</v>
      </c>
      <c r="N479" s="70" t="s">
        <v>65</v>
      </c>
      <c r="O479" s="70">
        <v>0</v>
      </c>
      <c r="P479" s="70" t="s">
        <v>68</v>
      </c>
      <c r="Q479" t="s">
        <v>68</v>
      </c>
    </row>
    <row r="480" spans="2:17" ht="25.5" customHeight="1" x14ac:dyDescent="0.3">
      <c r="B480" s="66" t="s">
        <v>1420</v>
      </c>
      <c r="C480" s="67" t="s">
        <v>1405</v>
      </c>
      <c r="D480" s="68" t="s">
        <v>64</v>
      </c>
      <c r="E480" s="68" t="s">
        <v>65</v>
      </c>
      <c r="F480" s="69" t="s">
        <v>1469</v>
      </c>
      <c r="G480" s="68" t="s">
        <v>65</v>
      </c>
      <c r="H480" s="68" t="s">
        <v>64</v>
      </c>
      <c r="I480" s="68" t="s">
        <v>66</v>
      </c>
      <c r="J480" s="68" t="s">
        <v>66</v>
      </c>
      <c r="K480" s="70">
        <v>0</v>
      </c>
      <c r="L480" s="70">
        <v>0</v>
      </c>
      <c r="M480" s="70">
        <v>0</v>
      </c>
      <c r="N480" s="70" t="s">
        <v>65</v>
      </c>
      <c r="O480" s="70">
        <v>0</v>
      </c>
      <c r="P480" s="70" t="s">
        <v>68</v>
      </c>
      <c r="Q480" t="s">
        <v>68</v>
      </c>
    </row>
    <row r="481" spans="2:17" ht="25.5" customHeight="1" x14ac:dyDescent="0.3">
      <c r="B481" s="66" t="s">
        <v>506</v>
      </c>
      <c r="C481" s="67" t="s">
        <v>1642</v>
      </c>
      <c r="D481" s="68" t="s">
        <v>65</v>
      </c>
      <c r="E481" s="68" t="s">
        <v>64</v>
      </c>
      <c r="F481" s="69">
        <v>2422783961301</v>
      </c>
      <c r="G481" s="68" t="s">
        <v>64</v>
      </c>
      <c r="H481" s="68" t="s">
        <v>64</v>
      </c>
      <c r="I481" s="68" t="s">
        <v>65</v>
      </c>
      <c r="J481" s="68" t="s">
        <v>66</v>
      </c>
      <c r="K481" s="70">
        <v>0</v>
      </c>
      <c r="L481" s="70">
        <v>0</v>
      </c>
      <c r="M481" s="70">
        <v>0</v>
      </c>
      <c r="N481" s="70" t="s">
        <v>65</v>
      </c>
      <c r="O481" s="70">
        <v>0</v>
      </c>
      <c r="P481" s="70" t="s">
        <v>68</v>
      </c>
      <c r="Q481" t="s">
        <v>68</v>
      </c>
    </row>
    <row r="482" spans="2:17" ht="25.5" customHeight="1" x14ac:dyDescent="0.3">
      <c r="B482" s="66" t="s">
        <v>1630</v>
      </c>
      <c r="C482" s="67" t="s">
        <v>605</v>
      </c>
      <c r="D482" s="68" t="s">
        <v>64</v>
      </c>
      <c r="E482" s="68" t="s">
        <v>65</v>
      </c>
      <c r="F482" s="69" t="s">
        <v>1469</v>
      </c>
      <c r="G482" s="68" t="s">
        <v>65</v>
      </c>
      <c r="H482" s="68" t="s">
        <v>64</v>
      </c>
      <c r="I482" s="68" t="s">
        <v>66</v>
      </c>
      <c r="J482" s="68" t="s">
        <v>66</v>
      </c>
      <c r="K482" s="70">
        <v>0</v>
      </c>
      <c r="L482" s="70">
        <v>0</v>
      </c>
      <c r="M482" s="70">
        <v>0</v>
      </c>
      <c r="N482" s="70" t="s">
        <v>65</v>
      </c>
      <c r="O482" s="70">
        <v>0</v>
      </c>
      <c r="P482" s="70" t="s">
        <v>68</v>
      </c>
      <c r="Q482" t="s">
        <v>68</v>
      </c>
    </row>
    <row r="483" spans="2:17" ht="25.5" customHeight="1" x14ac:dyDescent="0.3">
      <c r="B483" s="66" t="s">
        <v>1379</v>
      </c>
      <c r="C483" s="67" t="s">
        <v>173</v>
      </c>
      <c r="D483" s="68" t="s">
        <v>65</v>
      </c>
      <c r="E483" s="68" t="s">
        <v>64</v>
      </c>
      <c r="F483" s="69">
        <v>2529080150101</v>
      </c>
      <c r="G483" s="68" t="s">
        <v>64</v>
      </c>
      <c r="H483" s="68" t="s">
        <v>64</v>
      </c>
      <c r="I483" s="68" t="s">
        <v>65</v>
      </c>
      <c r="J483" s="68" t="s">
        <v>66</v>
      </c>
      <c r="K483" s="70">
        <v>0</v>
      </c>
      <c r="L483" s="70">
        <v>0</v>
      </c>
      <c r="M483" s="70">
        <v>0</v>
      </c>
      <c r="N483" s="70" t="s">
        <v>67</v>
      </c>
      <c r="O483" s="70">
        <v>0</v>
      </c>
      <c r="P483" s="70" t="s">
        <v>68</v>
      </c>
      <c r="Q483" t="s">
        <v>68</v>
      </c>
    </row>
    <row r="484" spans="2:17" ht="25.5" customHeight="1" x14ac:dyDescent="0.3">
      <c r="B484" s="66" t="s">
        <v>1622</v>
      </c>
      <c r="C484" s="67" t="s">
        <v>564</v>
      </c>
      <c r="D484" s="68" t="s">
        <v>65</v>
      </c>
      <c r="E484" s="68" t="s">
        <v>64</v>
      </c>
      <c r="F484" s="69">
        <v>2215065430408</v>
      </c>
      <c r="G484" s="68" t="s">
        <v>64</v>
      </c>
      <c r="H484" s="68" t="s">
        <v>64</v>
      </c>
      <c r="I484" s="68" t="s">
        <v>65</v>
      </c>
      <c r="J484" s="68" t="s">
        <v>66</v>
      </c>
      <c r="K484" s="70">
        <v>0</v>
      </c>
      <c r="L484" s="70">
        <v>0</v>
      </c>
      <c r="M484" s="70">
        <v>0</v>
      </c>
      <c r="N484" s="70" t="s">
        <v>67</v>
      </c>
      <c r="O484" s="70">
        <v>0</v>
      </c>
      <c r="P484" s="70" t="s">
        <v>68</v>
      </c>
      <c r="Q484" t="s">
        <v>68</v>
      </c>
    </row>
    <row r="485" spans="2:17" ht="25.5" customHeight="1" x14ac:dyDescent="0.3">
      <c r="B485" s="66" t="s">
        <v>1614</v>
      </c>
      <c r="C485" s="67" t="s">
        <v>444</v>
      </c>
      <c r="D485" s="68" t="s">
        <v>64</v>
      </c>
      <c r="E485" s="68" t="s">
        <v>65</v>
      </c>
      <c r="F485" s="69">
        <v>2567397810114</v>
      </c>
      <c r="G485" s="68" t="s">
        <v>64</v>
      </c>
      <c r="H485" s="68" t="s">
        <v>65</v>
      </c>
      <c r="I485" s="68" t="s">
        <v>66</v>
      </c>
      <c r="J485" s="68" t="s">
        <v>66</v>
      </c>
      <c r="K485" s="70">
        <v>0</v>
      </c>
      <c r="L485" s="70">
        <v>0</v>
      </c>
      <c r="M485" s="70">
        <v>0</v>
      </c>
      <c r="N485" s="70" t="s">
        <v>67</v>
      </c>
      <c r="O485" s="70">
        <v>0</v>
      </c>
      <c r="P485" s="70" t="s">
        <v>68</v>
      </c>
      <c r="Q485" t="s">
        <v>68</v>
      </c>
    </row>
    <row r="486" spans="2:17" ht="25.5" customHeight="1" x14ac:dyDescent="0.3">
      <c r="B486" s="66" t="s">
        <v>1643</v>
      </c>
      <c r="C486" s="67" t="s">
        <v>1521</v>
      </c>
      <c r="D486" s="68" t="s">
        <v>64</v>
      </c>
      <c r="E486" s="68" t="s">
        <v>65</v>
      </c>
      <c r="F486" s="69" t="s">
        <v>1460</v>
      </c>
      <c r="G486" s="68" t="s">
        <v>65</v>
      </c>
      <c r="H486" s="68" t="s">
        <v>64</v>
      </c>
      <c r="I486" s="68" t="s">
        <v>66</v>
      </c>
      <c r="J486" s="68" t="s">
        <v>66</v>
      </c>
      <c r="K486" s="70">
        <v>0</v>
      </c>
      <c r="L486" s="70">
        <v>0</v>
      </c>
      <c r="M486" s="70">
        <v>0</v>
      </c>
      <c r="N486" s="70" t="s">
        <v>67</v>
      </c>
      <c r="O486" s="70">
        <v>0</v>
      </c>
      <c r="P486" s="70" t="s">
        <v>68</v>
      </c>
      <c r="Q486" t="s">
        <v>68</v>
      </c>
    </row>
    <row r="487" spans="2:17" ht="25.5" customHeight="1" x14ac:dyDescent="0.3">
      <c r="B487" s="66" t="s">
        <v>1608</v>
      </c>
      <c r="C487" s="67" t="s">
        <v>460</v>
      </c>
      <c r="D487" s="68" t="s">
        <v>64</v>
      </c>
      <c r="E487" s="68" t="s">
        <v>65</v>
      </c>
      <c r="F487" s="69" t="s">
        <v>1460</v>
      </c>
      <c r="G487" s="68" t="s">
        <v>65</v>
      </c>
      <c r="H487" s="68" t="s">
        <v>64</v>
      </c>
      <c r="I487" s="68" t="s">
        <v>66</v>
      </c>
      <c r="J487" s="68" t="s">
        <v>66</v>
      </c>
      <c r="K487" s="70">
        <v>0</v>
      </c>
      <c r="L487" s="70">
        <v>0</v>
      </c>
      <c r="M487" s="70">
        <v>0</v>
      </c>
      <c r="N487" s="70" t="s">
        <v>67</v>
      </c>
      <c r="O487" s="70">
        <v>0</v>
      </c>
      <c r="P487" s="70" t="s">
        <v>68</v>
      </c>
      <c r="Q487" t="s">
        <v>68</v>
      </c>
    </row>
    <row r="488" spans="2:17" ht="25.5" customHeight="1" x14ac:dyDescent="0.3">
      <c r="B488" s="66" t="s">
        <v>1609</v>
      </c>
      <c r="C488" s="67" t="s">
        <v>460</v>
      </c>
      <c r="D488" s="68" t="s">
        <v>64</v>
      </c>
      <c r="E488" s="68" t="s">
        <v>65</v>
      </c>
      <c r="F488" s="69" t="s">
        <v>1460</v>
      </c>
      <c r="G488" s="68" t="s">
        <v>65</v>
      </c>
      <c r="H488" s="68" t="s">
        <v>64</v>
      </c>
      <c r="I488" s="68" t="s">
        <v>66</v>
      </c>
      <c r="J488" s="68" t="s">
        <v>66</v>
      </c>
      <c r="K488" s="70">
        <v>0</v>
      </c>
      <c r="L488" s="70">
        <v>0</v>
      </c>
      <c r="M488" s="70">
        <v>0</v>
      </c>
      <c r="N488" s="70" t="s">
        <v>67</v>
      </c>
      <c r="O488" s="70">
        <v>0</v>
      </c>
      <c r="P488" s="70" t="s">
        <v>68</v>
      </c>
      <c r="Q488" t="s">
        <v>68</v>
      </c>
    </row>
    <row r="489" spans="2:17" ht="25.5" customHeight="1" x14ac:dyDescent="0.3">
      <c r="B489" s="66" t="s">
        <v>484</v>
      </c>
      <c r="C489" s="67" t="s">
        <v>605</v>
      </c>
      <c r="D489" s="68" t="s">
        <v>64</v>
      </c>
      <c r="E489" s="68" t="s">
        <v>65</v>
      </c>
      <c r="F489" s="69" t="s">
        <v>1460</v>
      </c>
      <c r="G489" s="68" t="s">
        <v>65</v>
      </c>
      <c r="H489" s="68" t="s">
        <v>64</v>
      </c>
      <c r="I489" s="68" t="s">
        <v>66</v>
      </c>
      <c r="J489" s="68" t="s">
        <v>66</v>
      </c>
      <c r="K489" s="70">
        <v>0</v>
      </c>
      <c r="L489" s="70">
        <v>0</v>
      </c>
      <c r="M489" s="70">
        <v>0</v>
      </c>
      <c r="N489" s="70" t="s">
        <v>67</v>
      </c>
      <c r="O489" s="70">
        <v>0</v>
      </c>
      <c r="P489" s="70" t="s">
        <v>68</v>
      </c>
      <c r="Q489" t="s">
        <v>68</v>
      </c>
    </row>
    <row r="490" spans="2:17" ht="25.5" customHeight="1" x14ac:dyDescent="0.3">
      <c r="B490" s="66" t="s">
        <v>121</v>
      </c>
      <c r="C490" s="67" t="s">
        <v>605</v>
      </c>
      <c r="D490" s="68" t="s">
        <v>65</v>
      </c>
      <c r="E490" s="68" t="s">
        <v>64</v>
      </c>
      <c r="F490" s="69" t="s">
        <v>1460</v>
      </c>
      <c r="G490" s="68" t="s">
        <v>65</v>
      </c>
      <c r="H490" s="68" t="s">
        <v>64</v>
      </c>
      <c r="I490" s="68" t="s">
        <v>66</v>
      </c>
      <c r="J490" s="68" t="s">
        <v>66</v>
      </c>
      <c r="K490" s="70">
        <v>0</v>
      </c>
      <c r="L490" s="70">
        <v>0</v>
      </c>
      <c r="M490" s="70">
        <v>0</v>
      </c>
      <c r="N490" s="70" t="s">
        <v>67</v>
      </c>
      <c r="O490" s="70">
        <v>0</v>
      </c>
      <c r="P490" s="70" t="s">
        <v>68</v>
      </c>
      <c r="Q490" t="s">
        <v>68</v>
      </c>
    </row>
    <row r="491" spans="2:17" ht="25.5" customHeight="1" x14ac:dyDescent="0.3">
      <c r="B491" s="66" t="s">
        <v>1644</v>
      </c>
      <c r="C491" s="67" t="s">
        <v>1645</v>
      </c>
      <c r="D491" s="68" t="s">
        <v>64</v>
      </c>
      <c r="E491" s="68" t="s">
        <v>65</v>
      </c>
      <c r="F491" s="69" t="s">
        <v>1495</v>
      </c>
      <c r="G491" s="68" t="s">
        <v>64</v>
      </c>
      <c r="H491" s="68" t="s">
        <v>65</v>
      </c>
      <c r="I491" s="68" t="s">
        <v>66</v>
      </c>
      <c r="J491" s="68" t="s">
        <v>66</v>
      </c>
      <c r="K491" s="70">
        <v>0</v>
      </c>
      <c r="L491" s="70">
        <v>0</v>
      </c>
      <c r="M491" s="70">
        <v>0</v>
      </c>
      <c r="N491" s="70" t="s">
        <v>67</v>
      </c>
      <c r="O491" s="70">
        <v>0</v>
      </c>
      <c r="P491" s="70" t="s">
        <v>68</v>
      </c>
      <c r="Q491" t="s">
        <v>68</v>
      </c>
    </row>
    <row r="492" spans="2:17" ht="25.5" customHeight="1" x14ac:dyDescent="0.3">
      <c r="B492" s="66" t="s">
        <v>1602</v>
      </c>
      <c r="C492" s="67" t="s">
        <v>368</v>
      </c>
      <c r="D492" s="68" t="s">
        <v>64</v>
      </c>
      <c r="E492" s="68" t="s">
        <v>65</v>
      </c>
      <c r="F492" s="69">
        <v>2753056510101</v>
      </c>
      <c r="G492" s="68" t="s">
        <v>64</v>
      </c>
      <c r="H492" s="68" t="s">
        <v>65</v>
      </c>
      <c r="I492" s="68" t="s">
        <v>66</v>
      </c>
      <c r="J492" s="68" t="s">
        <v>66</v>
      </c>
      <c r="K492" s="70">
        <v>0</v>
      </c>
      <c r="L492" s="70">
        <v>0</v>
      </c>
      <c r="M492" s="70">
        <v>0</v>
      </c>
      <c r="N492" s="70" t="s">
        <v>67</v>
      </c>
      <c r="O492" s="70">
        <v>0</v>
      </c>
      <c r="P492" s="70" t="s">
        <v>68</v>
      </c>
      <c r="Q492" t="s">
        <v>68</v>
      </c>
    </row>
    <row r="493" spans="2:17" ht="25.5" customHeight="1" x14ac:dyDescent="0.3">
      <c r="B493" s="66" t="s">
        <v>415</v>
      </c>
      <c r="C493" s="67" t="s">
        <v>190</v>
      </c>
      <c r="D493" s="68" t="s">
        <v>65</v>
      </c>
      <c r="E493" s="68" t="s">
        <v>64</v>
      </c>
      <c r="F493" s="69">
        <v>2376489890101</v>
      </c>
      <c r="G493" s="68" t="s">
        <v>64</v>
      </c>
      <c r="H493" s="68" t="s">
        <v>64</v>
      </c>
      <c r="I493" s="68" t="s">
        <v>65</v>
      </c>
      <c r="J493" s="68" t="s">
        <v>66</v>
      </c>
      <c r="K493" s="70">
        <v>0</v>
      </c>
      <c r="L493" s="70">
        <v>0</v>
      </c>
      <c r="M493" s="70">
        <v>0</v>
      </c>
      <c r="N493" s="70" t="s">
        <v>67</v>
      </c>
      <c r="O493" s="70">
        <v>0</v>
      </c>
      <c r="P493" s="70" t="s">
        <v>68</v>
      </c>
      <c r="Q493" t="s">
        <v>68</v>
      </c>
    </row>
    <row r="494" spans="2:17" ht="25.5" customHeight="1" x14ac:dyDescent="0.3">
      <c r="B494" s="66" t="s">
        <v>350</v>
      </c>
      <c r="C494" s="67" t="s">
        <v>1646</v>
      </c>
      <c r="D494" s="68" t="s">
        <v>64</v>
      </c>
      <c r="E494" s="68" t="s">
        <v>65</v>
      </c>
      <c r="F494" s="69" t="s">
        <v>1495</v>
      </c>
      <c r="G494" s="68" t="s">
        <v>65</v>
      </c>
      <c r="H494" s="68" t="s">
        <v>64</v>
      </c>
      <c r="I494" s="68" t="s">
        <v>66</v>
      </c>
      <c r="J494" s="68" t="s">
        <v>66</v>
      </c>
      <c r="K494" s="70">
        <v>0</v>
      </c>
      <c r="L494" s="70">
        <v>0</v>
      </c>
      <c r="M494" s="70">
        <v>0</v>
      </c>
      <c r="N494" s="70" t="s">
        <v>67</v>
      </c>
      <c r="O494" s="70">
        <v>0</v>
      </c>
      <c r="P494" s="70" t="s">
        <v>68</v>
      </c>
      <c r="Q494" t="s">
        <v>68</v>
      </c>
    </row>
    <row r="495" spans="2:17" ht="25.5" customHeight="1" x14ac:dyDescent="0.3">
      <c r="B495" s="66" t="s">
        <v>1647</v>
      </c>
      <c r="C495" s="67" t="s">
        <v>188</v>
      </c>
      <c r="D495" s="68" t="s">
        <v>64</v>
      </c>
      <c r="E495" s="68" t="s">
        <v>65</v>
      </c>
      <c r="F495" s="69" t="s">
        <v>1495</v>
      </c>
      <c r="G495" s="68" t="s">
        <v>65</v>
      </c>
      <c r="H495" s="68" t="s">
        <v>64</v>
      </c>
      <c r="I495" s="68" t="s">
        <v>66</v>
      </c>
      <c r="J495" s="68" t="s">
        <v>66</v>
      </c>
      <c r="K495" s="70">
        <v>0</v>
      </c>
      <c r="L495" s="70">
        <v>0</v>
      </c>
      <c r="M495" s="70">
        <v>0</v>
      </c>
      <c r="N495" s="70" t="s">
        <v>67</v>
      </c>
      <c r="O495" s="70">
        <v>0</v>
      </c>
      <c r="P495" s="70" t="s">
        <v>68</v>
      </c>
      <c r="Q495" t="s">
        <v>68</v>
      </c>
    </row>
    <row r="496" spans="2:17" ht="25.5" customHeight="1" x14ac:dyDescent="0.3">
      <c r="B496" s="66" t="s">
        <v>1648</v>
      </c>
      <c r="C496" s="67" t="s">
        <v>1649</v>
      </c>
      <c r="D496" s="68" t="s">
        <v>64</v>
      </c>
      <c r="E496" s="68" t="s">
        <v>65</v>
      </c>
      <c r="F496" s="69">
        <v>2451292270101</v>
      </c>
      <c r="G496" s="68" t="s">
        <v>64</v>
      </c>
      <c r="H496" s="68" t="s">
        <v>64</v>
      </c>
      <c r="I496" s="68" t="s">
        <v>65</v>
      </c>
      <c r="J496" s="68" t="s">
        <v>66</v>
      </c>
      <c r="K496" s="70">
        <v>0</v>
      </c>
      <c r="L496" s="70">
        <v>0</v>
      </c>
      <c r="M496" s="70">
        <v>0</v>
      </c>
      <c r="N496" s="70" t="s">
        <v>67</v>
      </c>
      <c r="O496" s="70">
        <v>0</v>
      </c>
      <c r="P496" s="70" t="s">
        <v>68</v>
      </c>
      <c r="Q496" t="s">
        <v>68</v>
      </c>
    </row>
    <row r="497" spans="2:17" ht="25.5" customHeight="1" x14ac:dyDescent="0.3">
      <c r="B497" s="66" t="s">
        <v>1650</v>
      </c>
      <c r="C497" s="67" t="s">
        <v>1603</v>
      </c>
      <c r="D497" s="68" t="s">
        <v>65</v>
      </c>
      <c r="E497" s="68" t="s">
        <v>64</v>
      </c>
      <c r="F497" s="69" t="s">
        <v>1460</v>
      </c>
      <c r="G497" s="68" t="s">
        <v>64</v>
      </c>
      <c r="H497" s="68" t="s">
        <v>65</v>
      </c>
      <c r="I497" s="68" t="s">
        <v>66</v>
      </c>
      <c r="J497" s="68" t="s">
        <v>66</v>
      </c>
      <c r="K497" s="70">
        <v>0</v>
      </c>
      <c r="L497" s="70">
        <v>0</v>
      </c>
      <c r="M497" s="70">
        <v>0</v>
      </c>
      <c r="N497" s="70" t="s">
        <v>67</v>
      </c>
      <c r="O497" s="70">
        <v>0</v>
      </c>
      <c r="P497" s="70" t="s">
        <v>68</v>
      </c>
      <c r="Q497" t="s">
        <v>68</v>
      </c>
    </row>
    <row r="498" spans="2:17" ht="25.5" customHeight="1" x14ac:dyDescent="0.3">
      <c r="B498" s="66" t="s">
        <v>121</v>
      </c>
      <c r="C498" s="67" t="s">
        <v>1651</v>
      </c>
      <c r="D498" s="68" t="s">
        <v>64</v>
      </c>
      <c r="E498" s="68" t="s">
        <v>65</v>
      </c>
      <c r="F498" s="69" t="s">
        <v>1460</v>
      </c>
      <c r="G498" s="68" t="s">
        <v>65</v>
      </c>
      <c r="H498" s="68" t="s">
        <v>65</v>
      </c>
      <c r="I498" s="68" t="s">
        <v>66</v>
      </c>
      <c r="J498" s="68" t="s">
        <v>66</v>
      </c>
      <c r="K498" s="70">
        <v>0</v>
      </c>
      <c r="L498" s="70">
        <v>0</v>
      </c>
      <c r="M498" s="70">
        <v>0</v>
      </c>
      <c r="N498" s="70" t="s">
        <v>67</v>
      </c>
      <c r="O498" s="70">
        <v>0</v>
      </c>
      <c r="P498" s="70" t="s">
        <v>68</v>
      </c>
      <c r="Q498" t="s">
        <v>68</v>
      </c>
    </row>
    <row r="499" spans="2:17" ht="25.5" customHeight="1" x14ac:dyDescent="0.3">
      <c r="B499" s="66" t="s">
        <v>1652</v>
      </c>
      <c r="C499" s="67" t="s">
        <v>1653</v>
      </c>
      <c r="D499" s="68" t="s">
        <v>64</v>
      </c>
      <c r="E499" s="68" t="s">
        <v>65</v>
      </c>
      <c r="F499" s="69" t="s">
        <v>1460</v>
      </c>
      <c r="G499" s="68" t="s">
        <v>65</v>
      </c>
      <c r="H499" s="68" t="s">
        <v>64</v>
      </c>
      <c r="I499" s="68" t="s">
        <v>66</v>
      </c>
      <c r="J499" s="68" t="s">
        <v>66</v>
      </c>
      <c r="K499" s="70">
        <v>0</v>
      </c>
      <c r="L499" s="70">
        <v>0</v>
      </c>
      <c r="M499" s="70">
        <v>0</v>
      </c>
      <c r="N499" s="70" t="s">
        <v>67</v>
      </c>
      <c r="O499" s="70">
        <v>0</v>
      </c>
      <c r="P499" s="70" t="s">
        <v>68</v>
      </c>
      <c r="Q499" t="s">
        <v>68</v>
      </c>
    </row>
    <row r="500" spans="2:17" ht="25.5" customHeight="1" x14ac:dyDescent="0.3">
      <c r="B500" s="66" t="s">
        <v>1654</v>
      </c>
      <c r="C500" s="67" t="s">
        <v>1655</v>
      </c>
      <c r="D500" s="68" t="s">
        <v>65</v>
      </c>
      <c r="E500" s="68" t="s">
        <v>64</v>
      </c>
      <c r="F500" s="69" t="s">
        <v>1460</v>
      </c>
      <c r="G500" s="68" t="s">
        <v>65</v>
      </c>
      <c r="H500" s="68" t="s">
        <v>64</v>
      </c>
      <c r="I500" s="68" t="s">
        <v>66</v>
      </c>
      <c r="J500" s="68" t="s">
        <v>66</v>
      </c>
      <c r="K500" s="70">
        <v>0</v>
      </c>
      <c r="L500" s="70">
        <v>0</v>
      </c>
      <c r="M500" s="70">
        <v>0</v>
      </c>
      <c r="N500" s="70" t="s">
        <v>67</v>
      </c>
      <c r="O500" s="70">
        <v>0</v>
      </c>
      <c r="P500" s="70" t="s">
        <v>68</v>
      </c>
      <c r="Q500" t="s">
        <v>68</v>
      </c>
    </row>
    <row r="501" spans="2:17" ht="25.5" customHeight="1" x14ac:dyDescent="0.3">
      <c r="B501" s="66" t="s">
        <v>1633</v>
      </c>
      <c r="C501" s="67" t="s">
        <v>1655</v>
      </c>
      <c r="D501" s="68" t="s">
        <v>65</v>
      </c>
      <c r="E501" s="68" t="s">
        <v>64</v>
      </c>
      <c r="F501" s="69">
        <v>1934662280101</v>
      </c>
      <c r="G501" s="68" t="s">
        <v>64</v>
      </c>
      <c r="H501" s="68" t="s">
        <v>65</v>
      </c>
      <c r="I501" s="68" t="s">
        <v>66</v>
      </c>
      <c r="J501" s="68" t="s">
        <v>66</v>
      </c>
      <c r="K501" s="70">
        <v>0</v>
      </c>
      <c r="L501" s="70">
        <v>0</v>
      </c>
      <c r="M501" s="70">
        <v>0</v>
      </c>
      <c r="N501" s="70" t="s">
        <v>67</v>
      </c>
      <c r="O501" s="70">
        <v>0</v>
      </c>
      <c r="P501" s="70" t="s">
        <v>68</v>
      </c>
      <c r="Q501" t="s">
        <v>68</v>
      </c>
    </row>
    <row r="502" spans="2:17" ht="25.5" customHeight="1" x14ac:dyDescent="0.3">
      <c r="B502" s="66" t="s">
        <v>410</v>
      </c>
      <c r="C502" s="67" t="s">
        <v>411</v>
      </c>
      <c r="D502" s="68" t="s">
        <v>65</v>
      </c>
      <c r="E502" s="68" t="s">
        <v>64</v>
      </c>
      <c r="F502" s="69">
        <v>2457699270102</v>
      </c>
      <c r="G502" s="68" t="s">
        <v>64</v>
      </c>
      <c r="H502" s="68" t="s">
        <v>64</v>
      </c>
      <c r="I502" s="68" t="s">
        <v>65</v>
      </c>
      <c r="J502" s="68" t="s">
        <v>66</v>
      </c>
      <c r="K502" s="70">
        <v>0</v>
      </c>
      <c r="L502" s="70">
        <v>0</v>
      </c>
      <c r="M502" s="70">
        <v>0</v>
      </c>
      <c r="N502" s="70" t="s">
        <v>67</v>
      </c>
      <c r="O502" s="70">
        <v>0</v>
      </c>
      <c r="P502" s="70" t="s">
        <v>68</v>
      </c>
      <c r="Q502" t="s">
        <v>68</v>
      </c>
    </row>
    <row r="503" spans="2:17" ht="25.5" customHeight="1" x14ac:dyDescent="0.3">
      <c r="B503" s="66" t="s">
        <v>492</v>
      </c>
      <c r="C503" s="67" t="s">
        <v>493</v>
      </c>
      <c r="D503" s="68" t="s">
        <v>64</v>
      </c>
      <c r="E503" s="68" t="s">
        <v>65</v>
      </c>
      <c r="F503" s="69">
        <v>3493774560101</v>
      </c>
      <c r="G503" s="68" t="s">
        <v>65</v>
      </c>
      <c r="H503" s="68" t="s">
        <v>64</v>
      </c>
      <c r="I503" s="68" t="s">
        <v>66</v>
      </c>
      <c r="J503" s="68" t="s">
        <v>66</v>
      </c>
      <c r="K503" s="70">
        <v>0</v>
      </c>
      <c r="L503" s="70">
        <v>0</v>
      </c>
      <c r="M503" s="70">
        <v>0</v>
      </c>
      <c r="N503" s="70" t="s">
        <v>67</v>
      </c>
      <c r="O503" s="70">
        <v>0</v>
      </c>
      <c r="P503" s="70" t="s">
        <v>68</v>
      </c>
      <c r="Q503" t="s">
        <v>68</v>
      </c>
    </row>
    <row r="504" spans="2:17" ht="25.5" customHeight="1" x14ac:dyDescent="0.3">
      <c r="B504" s="66" t="s">
        <v>494</v>
      </c>
      <c r="C504" s="67" t="s">
        <v>411</v>
      </c>
      <c r="D504" s="68" t="s">
        <v>64</v>
      </c>
      <c r="E504" s="68" t="s">
        <v>65</v>
      </c>
      <c r="F504" s="69">
        <v>2044526000108</v>
      </c>
      <c r="G504" s="68" t="s">
        <v>65</v>
      </c>
      <c r="H504" s="68" t="s">
        <v>64</v>
      </c>
      <c r="I504" s="68" t="s">
        <v>66</v>
      </c>
      <c r="J504" s="68" t="s">
        <v>66</v>
      </c>
      <c r="K504" s="70">
        <v>0</v>
      </c>
      <c r="L504" s="70">
        <v>0</v>
      </c>
      <c r="M504" s="70">
        <v>0</v>
      </c>
      <c r="N504" s="70" t="s">
        <v>67</v>
      </c>
      <c r="O504" s="70">
        <v>0</v>
      </c>
      <c r="P504" s="70" t="s">
        <v>68</v>
      </c>
      <c r="Q504" t="s">
        <v>68</v>
      </c>
    </row>
    <row r="505" spans="2:17" ht="25.5" customHeight="1" x14ac:dyDescent="0.3">
      <c r="B505" s="66" t="s">
        <v>1656</v>
      </c>
      <c r="C505" s="67" t="s">
        <v>493</v>
      </c>
      <c r="D505" s="68" t="s">
        <v>64</v>
      </c>
      <c r="E505" s="68" t="s">
        <v>65</v>
      </c>
      <c r="F505" s="69">
        <v>0</v>
      </c>
      <c r="G505" s="68" t="s">
        <v>65</v>
      </c>
      <c r="H505" s="68" t="s">
        <v>64</v>
      </c>
      <c r="I505" s="68" t="s">
        <v>66</v>
      </c>
      <c r="J505" s="68" t="s">
        <v>66</v>
      </c>
      <c r="K505" s="70">
        <v>0</v>
      </c>
      <c r="L505" s="70">
        <v>0</v>
      </c>
      <c r="M505" s="70">
        <v>0</v>
      </c>
      <c r="N505" s="70" t="s">
        <v>67</v>
      </c>
      <c r="O505" s="70">
        <v>0</v>
      </c>
      <c r="P505" s="70" t="s">
        <v>68</v>
      </c>
      <c r="Q505" t="s">
        <v>68</v>
      </c>
    </row>
    <row r="506" spans="2:17" ht="25.5" customHeight="1" x14ac:dyDescent="0.3">
      <c r="B506" s="66" t="s">
        <v>359</v>
      </c>
      <c r="C506" s="67" t="s">
        <v>496</v>
      </c>
      <c r="D506" s="68" t="s">
        <v>64</v>
      </c>
      <c r="E506" s="68" t="s">
        <v>65</v>
      </c>
      <c r="F506" s="69">
        <v>0</v>
      </c>
      <c r="G506" s="68" t="s">
        <v>65</v>
      </c>
      <c r="H506" s="68" t="s">
        <v>64</v>
      </c>
      <c r="I506" s="68" t="s">
        <v>66</v>
      </c>
      <c r="J506" s="68" t="s">
        <v>66</v>
      </c>
      <c r="K506" s="70">
        <v>0</v>
      </c>
      <c r="L506" s="70">
        <v>0</v>
      </c>
      <c r="M506" s="70">
        <v>0</v>
      </c>
      <c r="N506" s="70" t="s">
        <v>67</v>
      </c>
      <c r="O506" s="70">
        <v>0</v>
      </c>
      <c r="P506" s="70" t="s">
        <v>68</v>
      </c>
      <c r="Q506" t="s">
        <v>68</v>
      </c>
    </row>
    <row r="507" spans="2:17" ht="25.5" customHeight="1" x14ac:dyDescent="0.3">
      <c r="B507" s="66" t="s">
        <v>495</v>
      </c>
      <c r="C507" s="67" t="s">
        <v>496</v>
      </c>
      <c r="D507" s="68" t="s">
        <v>64</v>
      </c>
      <c r="E507" s="68" t="s">
        <v>65</v>
      </c>
      <c r="F507" s="69">
        <v>3010776140101</v>
      </c>
      <c r="G507" s="68" t="s">
        <v>65</v>
      </c>
      <c r="H507" s="68" t="s">
        <v>65</v>
      </c>
      <c r="I507" s="68" t="s">
        <v>66</v>
      </c>
      <c r="J507" s="68" t="s">
        <v>66</v>
      </c>
      <c r="K507" s="70">
        <v>0</v>
      </c>
      <c r="L507" s="70">
        <v>0</v>
      </c>
      <c r="M507" s="70">
        <v>0</v>
      </c>
      <c r="N507" s="70" t="s">
        <v>67</v>
      </c>
      <c r="O507" s="70">
        <v>0</v>
      </c>
      <c r="P507" s="70" t="s">
        <v>68</v>
      </c>
      <c r="Q507" t="s">
        <v>68</v>
      </c>
    </row>
    <row r="508" spans="2:17" ht="25.5" customHeight="1" x14ac:dyDescent="0.3">
      <c r="B508" s="66" t="s">
        <v>359</v>
      </c>
      <c r="C508" s="67" t="s">
        <v>496</v>
      </c>
      <c r="D508" s="68" t="s">
        <v>64</v>
      </c>
      <c r="E508" s="68" t="s">
        <v>65</v>
      </c>
      <c r="F508" s="69">
        <v>0</v>
      </c>
      <c r="G508" s="68" t="s">
        <v>65</v>
      </c>
      <c r="H508" s="68" t="s">
        <v>64</v>
      </c>
      <c r="I508" s="68" t="s">
        <v>66</v>
      </c>
      <c r="J508" s="68" t="s">
        <v>66</v>
      </c>
      <c r="K508" s="70">
        <v>0</v>
      </c>
      <c r="L508" s="70">
        <v>0</v>
      </c>
      <c r="M508" s="70">
        <v>0</v>
      </c>
      <c r="N508" s="70" t="s">
        <v>67</v>
      </c>
      <c r="O508" s="70">
        <v>0</v>
      </c>
      <c r="P508" s="70" t="s">
        <v>68</v>
      </c>
      <c r="Q508" t="s">
        <v>68</v>
      </c>
    </row>
    <row r="509" spans="2:17" ht="25.5" customHeight="1" x14ac:dyDescent="0.3">
      <c r="B509" s="66" t="s">
        <v>177</v>
      </c>
      <c r="C509" s="67" t="s">
        <v>496</v>
      </c>
      <c r="D509" s="68" t="s">
        <v>64</v>
      </c>
      <c r="E509" s="68" t="s">
        <v>65</v>
      </c>
      <c r="F509" s="69">
        <v>2009656970101</v>
      </c>
      <c r="G509" s="68" t="s">
        <v>65</v>
      </c>
      <c r="H509" s="68" t="s">
        <v>64</v>
      </c>
      <c r="I509" s="68" t="s">
        <v>66</v>
      </c>
      <c r="J509" s="68" t="s">
        <v>66</v>
      </c>
      <c r="K509" s="70">
        <v>0</v>
      </c>
      <c r="L509" s="70">
        <v>0</v>
      </c>
      <c r="M509" s="70">
        <v>0</v>
      </c>
      <c r="N509" s="70" t="s">
        <v>67</v>
      </c>
      <c r="O509" s="70">
        <v>0</v>
      </c>
      <c r="P509" s="70" t="s">
        <v>68</v>
      </c>
      <c r="Q509" t="s">
        <v>68</v>
      </c>
    </row>
    <row r="510" spans="2:17" ht="25.5" customHeight="1" x14ac:dyDescent="0.3">
      <c r="B510" s="66" t="s">
        <v>177</v>
      </c>
      <c r="C510" s="67" t="s">
        <v>496</v>
      </c>
      <c r="D510" s="68" t="s">
        <v>64</v>
      </c>
      <c r="E510" s="68" t="s">
        <v>65</v>
      </c>
      <c r="F510" s="69">
        <v>2009656970101</v>
      </c>
      <c r="G510" s="68" t="s">
        <v>65</v>
      </c>
      <c r="H510" s="68" t="s">
        <v>64</v>
      </c>
      <c r="I510" s="68" t="s">
        <v>66</v>
      </c>
      <c r="J510" s="68" t="s">
        <v>66</v>
      </c>
      <c r="K510" s="70">
        <v>0</v>
      </c>
      <c r="L510" s="70">
        <v>0</v>
      </c>
      <c r="M510" s="70">
        <v>0</v>
      </c>
      <c r="N510" s="70" t="s">
        <v>67</v>
      </c>
      <c r="O510" s="70">
        <v>0</v>
      </c>
      <c r="P510" s="70" t="s">
        <v>68</v>
      </c>
      <c r="Q510" t="s">
        <v>68</v>
      </c>
    </row>
    <row r="511" spans="2:17" ht="25.5" customHeight="1" x14ac:dyDescent="0.3">
      <c r="B511" s="66" t="s">
        <v>495</v>
      </c>
      <c r="C511" s="67" t="s">
        <v>496</v>
      </c>
      <c r="D511" s="68" t="s">
        <v>64</v>
      </c>
      <c r="E511" s="68" t="s">
        <v>65</v>
      </c>
      <c r="F511" s="69">
        <v>3010776140101</v>
      </c>
      <c r="G511" s="68" t="s">
        <v>65</v>
      </c>
      <c r="H511" s="68" t="s">
        <v>65</v>
      </c>
      <c r="I511" s="68" t="s">
        <v>66</v>
      </c>
      <c r="J511" s="68" t="s">
        <v>66</v>
      </c>
      <c r="K511" s="70">
        <v>0</v>
      </c>
      <c r="L511" s="70">
        <v>0</v>
      </c>
      <c r="M511" s="70">
        <v>0</v>
      </c>
      <c r="N511" s="70" t="s">
        <v>67</v>
      </c>
      <c r="O511" s="70">
        <v>0</v>
      </c>
      <c r="P511" s="70" t="s">
        <v>68</v>
      </c>
      <c r="Q511" t="s">
        <v>68</v>
      </c>
    </row>
    <row r="512" spans="2:17" ht="25.5" customHeight="1" x14ac:dyDescent="0.3">
      <c r="B512" s="66" t="s">
        <v>174</v>
      </c>
      <c r="C512" s="67" t="s">
        <v>510</v>
      </c>
      <c r="D512" s="68" t="s">
        <v>64</v>
      </c>
      <c r="E512" s="68" t="s">
        <v>65</v>
      </c>
      <c r="F512" s="69">
        <v>512200601364</v>
      </c>
      <c r="G512" s="68" t="s">
        <v>65</v>
      </c>
      <c r="H512" s="68" t="s">
        <v>64</v>
      </c>
      <c r="I512" s="68" t="s">
        <v>66</v>
      </c>
      <c r="J512" s="68" t="s">
        <v>66</v>
      </c>
      <c r="K512" s="70">
        <v>0</v>
      </c>
      <c r="L512" s="70">
        <v>0</v>
      </c>
      <c r="M512" s="70">
        <v>0</v>
      </c>
      <c r="N512" s="70" t="s">
        <v>67</v>
      </c>
      <c r="O512" s="70">
        <v>0</v>
      </c>
      <c r="P512" s="70" t="s">
        <v>68</v>
      </c>
      <c r="Q512" t="s">
        <v>68</v>
      </c>
    </row>
    <row r="513" spans="2:17" ht="25.5" customHeight="1" x14ac:dyDescent="0.3">
      <c r="B513" s="66" t="s">
        <v>497</v>
      </c>
      <c r="C513" s="67" t="s">
        <v>498</v>
      </c>
      <c r="D513" s="68" t="s">
        <v>64</v>
      </c>
      <c r="E513" s="68" t="s">
        <v>65</v>
      </c>
      <c r="F513" s="69">
        <v>2081157490101</v>
      </c>
      <c r="G513" s="68" t="s">
        <v>64</v>
      </c>
      <c r="H513" s="68" t="s">
        <v>65</v>
      </c>
      <c r="I513" s="68" t="s">
        <v>66</v>
      </c>
      <c r="J513" s="68" t="s">
        <v>66</v>
      </c>
      <c r="K513" s="70">
        <v>0</v>
      </c>
      <c r="L513" s="70">
        <v>0</v>
      </c>
      <c r="M513" s="70">
        <v>0</v>
      </c>
      <c r="N513" s="70" t="s">
        <v>67</v>
      </c>
      <c r="O513" s="70">
        <v>0</v>
      </c>
      <c r="P513" s="70" t="s">
        <v>68</v>
      </c>
      <c r="Q513" t="s">
        <v>68</v>
      </c>
    </row>
    <row r="514" spans="2:17" ht="25.5" customHeight="1" x14ac:dyDescent="0.3">
      <c r="B514" s="66" t="s">
        <v>499</v>
      </c>
      <c r="C514" s="67" t="s">
        <v>500</v>
      </c>
      <c r="D514" s="68" t="s">
        <v>65</v>
      </c>
      <c r="E514" s="68" t="s">
        <v>64</v>
      </c>
      <c r="F514" s="69">
        <v>2802026600101</v>
      </c>
      <c r="G514" s="68" t="s">
        <v>65</v>
      </c>
      <c r="H514" s="68" t="s">
        <v>64</v>
      </c>
      <c r="I514" s="68" t="s">
        <v>66</v>
      </c>
      <c r="J514" s="68" t="s">
        <v>66</v>
      </c>
      <c r="K514" s="70">
        <v>0</v>
      </c>
      <c r="L514" s="70">
        <v>0</v>
      </c>
      <c r="M514" s="70">
        <v>0</v>
      </c>
      <c r="N514" s="70" t="s">
        <v>67</v>
      </c>
      <c r="O514" s="70">
        <v>0</v>
      </c>
      <c r="P514" s="70" t="s">
        <v>68</v>
      </c>
      <c r="Q514" t="s">
        <v>68</v>
      </c>
    </row>
    <row r="515" spans="2:17" ht="25.5" customHeight="1" x14ac:dyDescent="0.3">
      <c r="B515" s="66" t="s">
        <v>1422</v>
      </c>
      <c r="C515" s="67" t="s">
        <v>1423</v>
      </c>
      <c r="D515" s="68" t="s">
        <v>65</v>
      </c>
      <c r="E515" s="68" t="s">
        <v>64</v>
      </c>
      <c r="F515" s="69">
        <v>0</v>
      </c>
      <c r="G515" s="68" t="s">
        <v>65</v>
      </c>
      <c r="H515" s="68" t="s">
        <v>64</v>
      </c>
      <c r="I515" s="68" t="s">
        <v>66</v>
      </c>
      <c r="J515" s="68" t="s">
        <v>66</v>
      </c>
      <c r="K515" s="70">
        <v>0</v>
      </c>
      <c r="L515" s="70">
        <v>0</v>
      </c>
      <c r="M515" s="70">
        <v>0</v>
      </c>
      <c r="N515" s="70" t="s">
        <v>67</v>
      </c>
      <c r="O515" s="70">
        <v>0</v>
      </c>
      <c r="P515" s="70" t="s">
        <v>68</v>
      </c>
      <c r="Q515" t="s">
        <v>68</v>
      </c>
    </row>
    <row r="516" spans="2:17" ht="25.5" customHeight="1" x14ac:dyDescent="0.3">
      <c r="B516" s="66" t="s">
        <v>501</v>
      </c>
      <c r="C516" s="67" t="s">
        <v>502</v>
      </c>
      <c r="D516" s="68" t="s">
        <v>65</v>
      </c>
      <c r="E516" s="68" t="s">
        <v>64</v>
      </c>
      <c r="F516" s="69">
        <v>2084922160108</v>
      </c>
      <c r="G516" s="68" t="s">
        <v>65</v>
      </c>
      <c r="H516" s="68" t="s">
        <v>64</v>
      </c>
      <c r="I516" s="68" t="s">
        <v>66</v>
      </c>
      <c r="J516" s="68" t="s">
        <v>66</v>
      </c>
      <c r="K516" s="70">
        <v>0</v>
      </c>
      <c r="L516" s="70">
        <v>0</v>
      </c>
      <c r="M516" s="70">
        <v>0</v>
      </c>
      <c r="N516" s="70" t="s">
        <v>67</v>
      </c>
      <c r="O516" s="70">
        <v>0</v>
      </c>
      <c r="P516" s="70" t="s">
        <v>68</v>
      </c>
      <c r="Q516" t="s">
        <v>68</v>
      </c>
    </row>
    <row r="517" spans="2:17" ht="25.5" customHeight="1" x14ac:dyDescent="0.3">
      <c r="B517" s="66" t="s">
        <v>201</v>
      </c>
      <c r="C517" s="67" t="s">
        <v>202</v>
      </c>
      <c r="D517" s="68" t="s">
        <v>64</v>
      </c>
      <c r="E517" s="68" t="s">
        <v>65</v>
      </c>
      <c r="F517" s="69">
        <v>2976826951420</v>
      </c>
      <c r="G517" s="68" t="s">
        <v>64</v>
      </c>
      <c r="H517" s="68" t="s">
        <v>65</v>
      </c>
      <c r="I517" s="68" t="s">
        <v>66</v>
      </c>
      <c r="J517" s="68" t="s">
        <v>66</v>
      </c>
      <c r="K517" s="70" t="s">
        <v>67</v>
      </c>
      <c r="L517" s="70">
        <v>0</v>
      </c>
      <c r="M517" s="70">
        <v>0</v>
      </c>
      <c r="N517" s="70">
        <v>0</v>
      </c>
      <c r="O517" s="70">
        <v>0</v>
      </c>
      <c r="P517" s="70" t="s">
        <v>68</v>
      </c>
      <c r="Q517" t="s">
        <v>68</v>
      </c>
    </row>
    <row r="518" spans="2:17" ht="25.5" customHeight="1" x14ac:dyDescent="0.3">
      <c r="B518" s="66" t="s">
        <v>194</v>
      </c>
      <c r="C518" s="67" t="s">
        <v>503</v>
      </c>
      <c r="D518" s="68" t="s">
        <v>64</v>
      </c>
      <c r="E518" s="68" t="s">
        <v>65</v>
      </c>
      <c r="F518" s="69">
        <v>2234018031601</v>
      </c>
      <c r="G518" s="68" t="s">
        <v>64</v>
      </c>
      <c r="H518" s="68" t="s">
        <v>64</v>
      </c>
      <c r="I518" s="68" t="s">
        <v>65</v>
      </c>
      <c r="J518" s="68" t="s">
        <v>66</v>
      </c>
      <c r="K518" s="70" t="s">
        <v>67</v>
      </c>
      <c r="L518" s="70">
        <v>0</v>
      </c>
      <c r="M518" s="70">
        <v>0</v>
      </c>
      <c r="N518" s="70" t="s">
        <v>67</v>
      </c>
      <c r="O518" s="70">
        <v>0</v>
      </c>
      <c r="P518" s="70" t="s">
        <v>68</v>
      </c>
      <c r="Q518" t="s">
        <v>68</v>
      </c>
    </row>
    <row r="519" spans="2:17" ht="25.5" customHeight="1" x14ac:dyDescent="0.3">
      <c r="B519" s="66" t="s">
        <v>434</v>
      </c>
      <c r="C519" s="67" t="s">
        <v>504</v>
      </c>
      <c r="D519" s="68" t="s">
        <v>64</v>
      </c>
      <c r="E519" s="68" t="s">
        <v>65</v>
      </c>
      <c r="F519" s="69">
        <v>2429530930101</v>
      </c>
      <c r="G519" s="68" t="s">
        <v>64</v>
      </c>
      <c r="H519" s="68" t="s">
        <v>64</v>
      </c>
      <c r="I519" s="68" t="s">
        <v>65</v>
      </c>
      <c r="J519" s="68" t="s">
        <v>66</v>
      </c>
      <c r="K519" s="70">
        <v>0</v>
      </c>
      <c r="L519" s="70">
        <v>0</v>
      </c>
      <c r="M519" s="70">
        <v>0</v>
      </c>
      <c r="N519" s="70" t="s">
        <v>67</v>
      </c>
      <c r="O519" s="70">
        <v>0</v>
      </c>
      <c r="P519" s="70" t="s">
        <v>68</v>
      </c>
      <c r="Q519" t="s">
        <v>68</v>
      </c>
    </row>
    <row r="520" spans="2:17" ht="25.5" customHeight="1" x14ac:dyDescent="0.3">
      <c r="B520" s="66" t="s">
        <v>369</v>
      </c>
      <c r="C520" s="67" t="s">
        <v>505</v>
      </c>
      <c r="D520" s="68" t="s">
        <v>64</v>
      </c>
      <c r="E520" s="68" t="s">
        <v>65</v>
      </c>
      <c r="F520" s="69">
        <v>2236818491705</v>
      </c>
      <c r="G520" s="68" t="s">
        <v>64</v>
      </c>
      <c r="H520" s="68" t="s">
        <v>65</v>
      </c>
      <c r="I520" s="68" t="s">
        <v>66</v>
      </c>
      <c r="J520" s="68" t="s">
        <v>66</v>
      </c>
      <c r="K520" s="70">
        <v>0</v>
      </c>
      <c r="L520" s="70">
        <v>0</v>
      </c>
      <c r="M520" s="70">
        <v>0</v>
      </c>
      <c r="N520" s="70" t="s">
        <v>67</v>
      </c>
      <c r="O520" s="70">
        <v>0</v>
      </c>
      <c r="P520" s="70" t="s">
        <v>68</v>
      </c>
      <c r="Q520" t="s">
        <v>68</v>
      </c>
    </row>
    <row r="521" spans="2:17" ht="25.5" customHeight="1" x14ac:dyDescent="0.3">
      <c r="B521" s="66" t="s">
        <v>506</v>
      </c>
      <c r="C521" s="67" t="s">
        <v>507</v>
      </c>
      <c r="D521" s="68" t="s">
        <v>65</v>
      </c>
      <c r="E521" s="68" t="s">
        <v>64</v>
      </c>
      <c r="F521" s="69">
        <v>2422783961301</v>
      </c>
      <c r="G521" s="68" t="s">
        <v>64</v>
      </c>
      <c r="H521" s="68" t="s">
        <v>64</v>
      </c>
      <c r="I521" s="68" t="s">
        <v>65</v>
      </c>
      <c r="J521" s="68" t="s">
        <v>66</v>
      </c>
      <c r="K521" s="70">
        <v>0</v>
      </c>
      <c r="L521" s="70">
        <v>0</v>
      </c>
      <c r="M521" s="70">
        <v>0</v>
      </c>
      <c r="N521" s="70" t="s">
        <v>67</v>
      </c>
      <c r="O521" s="70">
        <v>0</v>
      </c>
      <c r="P521" s="70" t="s">
        <v>68</v>
      </c>
      <c r="Q521" t="s">
        <v>68</v>
      </c>
    </row>
    <row r="522" spans="2:17" ht="25.5" customHeight="1" x14ac:dyDescent="0.3">
      <c r="B522" s="66" t="s">
        <v>508</v>
      </c>
      <c r="C522" s="67" t="s">
        <v>509</v>
      </c>
      <c r="D522" s="68" t="s">
        <v>64</v>
      </c>
      <c r="E522" s="68" t="s">
        <v>65</v>
      </c>
      <c r="F522" s="69">
        <v>2117560320101</v>
      </c>
      <c r="G522" s="68" t="s">
        <v>64</v>
      </c>
      <c r="H522" s="68" t="s">
        <v>65</v>
      </c>
      <c r="I522" s="68" t="s">
        <v>66</v>
      </c>
      <c r="J522" s="68" t="s">
        <v>66</v>
      </c>
      <c r="K522" s="70">
        <v>0</v>
      </c>
      <c r="L522" s="70">
        <v>0</v>
      </c>
      <c r="M522" s="70">
        <v>0</v>
      </c>
      <c r="N522" s="70" t="s">
        <v>67</v>
      </c>
      <c r="O522" s="70">
        <v>0</v>
      </c>
      <c r="P522" s="70" t="s">
        <v>68</v>
      </c>
      <c r="Q522" t="s">
        <v>68</v>
      </c>
    </row>
    <row r="523" spans="2:17" ht="25.5" customHeight="1" x14ac:dyDescent="0.3">
      <c r="B523" s="66" t="s">
        <v>177</v>
      </c>
      <c r="C523" s="67" t="s">
        <v>510</v>
      </c>
      <c r="D523" s="68" t="s">
        <v>64</v>
      </c>
      <c r="E523" s="68" t="s">
        <v>65</v>
      </c>
      <c r="F523" s="69">
        <v>3183670331506</v>
      </c>
      <c r="G523" s="68" t="s">
        <v>64</v>
      </c>
      <c r="H523" s="68" t="s">
        <v>65</v>
      </c>
      <c r="I523" s="68" t="s">
        <v>66</v>
      </c>
      <c r="J523" s="68" t="s">
        <v>66</v>
      </c>
      <c r="K523" s="70">
        <v>0</v>
      </c>
      <c r="L523" s="70">
        <v>0</v>
      </c>
      <c r="M523" s="70">
        <v>0</v>
      </c>
      <c r="N523" s="70" t="s">
        <v>67</v>
      </c>
      <c r="O523" s="70">
        <v>0</v>
      </c>
      <c r="P523" s="70" t="s">
        <v>68</v>
      </c>
      <c r="Q523" t="s">
        <v>68</v>
      </c>
    </row>
    <row r="524" spans="2:17" ht="25.5" customHeight="1" x14ac:dyDescent="0.3">
      <c r="B524" s="66" t="s">
        <v>1657</v>
      </c>
      <c r="C524" s="67" t="s">
        <v>461</v>
      </c>
      <c r="D524" s="68" t="s">
        <v>64</v>
      </c>
      <c r="E524" s="68" t="s">
        <v>65</v>
      </c>
      <c r="F524" s="69">
        <v>0</v>
      </c>
      <c r="G524" s="68" t="s">
        <v>65</v>
      </c>
      <c r="H524" s="68" t="s">
        <v>64</v>
      </c>
      <c r="I524" s="68" t="s">
        <v>66</v>
      </c>
      <c r="J524" s="68" t="s">
        <v>66</v>
      </c>
      <c r="K524" s="70">
        <v>0</v>
      </c>
      <c r="L524" s="70">
        <v>0</v>
      </c>
      <c r="M524" s="70">
        <v>0</v>
      </c>
      <c r="N524" s="70" t="s">
        <v>67</v>
      </c>
      <c r="O524" s="70">
        <v>0</v>
      </c>
      <c r="P524" s="70" t="s">
        <v>68</v>
      </c>
      <c r="Q524" t="s">
        <v>68</v>
      </c>
    </row>
    <row r="525" spans="2:17" ht="25.5" customHeight="1" x14ac:dyDescent="0.3">
      <c r="B525" s="66" t="s">
        <v>511</v>
      </c>
      <c r="C525" s="67" t="s">
        <v>512</v>
      </c>
      <c r="D525" s="68" t="s">
        <v>64</v>
      </c>
      <c r="E525" s="68" t="s">
        <v>65</v>
      </c>
      <c r="F525" s="69">
        <v>2421657880101</v>
      </c>
      <c r="G525" s="68" t="s">
        <v>64</v>
      </c>
      <c r="H525" s="68" t="s">
        <v>65</v>
      </c>
      <c r="I525" s="68" t="s">
        <v>66</v>
      </c>
      <c r="J525" s="68" t="s">
        <v>66</v>
      </c>
      <c r="K525" s="70">
        <v>0</v>
      </c>
      <c r="L525" s="70">
        <v>0</v>
      </c>
      <c r="M525" s="70">
        <v>0</v>
      </c>
      <c r="N525" s="70" t="s">
        <v>67</v>
      </c>
      <c r="O525" s="70">
        <v>0</v>
      </c>
      <c r="P525" s="70" t="s">
        <v>68</v>
      </c>
      <c r="Q525" t="s">
        <v>68</v>
      </c>
    </row>
    <row r="526" spans="2:17" ht="25.5" customHeight="1" x14ac:dyDescent="0.3">
      <c r="B526" s="66" t="s">
        <v>513</v>
      </c>
      <c r="C526" s="67" t="s">
        <v>514</v>
      </c>
      <c r="D526" s="68" t="s">
        <v>64</v>
      </c>
      <c r="E526" s="68" t="s">
        <v>65</v>
      </c>
      <c r="F526" s="69">
        <v>2994557260101</v>
      </c>
      <c r="G526" s="68" t="s">
        <v>64</v>
      </c>
      <c r="H526" s="68" t="s">
        <v>65</v>
      </c>
      <c r="I526" s="68" t="s">
        <v>66</v>
      </c>
      <c r="J526" s="68" t="s">
        <v>66</v>
      </c>
      <c r="K526" s="70">
        <v>0</v>
      </c>
      <c r="L526" s="70">
        <v>0</v>
      </c>
      <c r="M526" s="70">
        <v>0</v>
      </c>
      <c r="N526" s="70" t="s">
        <v>67</v>
      </c>
      <c r="O526" s="70">
        <v>0</v>
      </c>
      <c r="P526" s="70" t="s">
        <v>68</v>
      </c>
      <c r="Q526" t="s">
        <v>68</v>
      </c>
    </row>
    <row r="527" spans="2:17" ht="25.5" customHeight="1" x14ac:dyDescent="0.3">
      <c r="B527" s="66" t="s">
        <v>515</v>
      </c>
      <c r="C527" s="67" t="s">
        <v>516</v>
      </c>
      <c r="D527" s="68" t="s">
        <v>64</v>
      </c>
      <c r="E527" s="68" t="s">
        <v>65</v>
      </c>
      <c r="F527" s="69">
        <v>3017846040101</v>
      </c>
      <c r="G527" s="68" t="s">
        <v>64</v>
      </c>
      <c r="H527" s="68" t="s">
        <v>65</v>
      </c>
      <c r="I527" s="68" t="s">
        <v>66</v>
      </c>
      <c r="J527" s="68" t="s">
        <v>66</v>
      </c>
      <c r="K527" s="70">
        <v>0</v>
      </c>
      <c r="L527" s="70">
        <v>0</v>
      </c>
      <c r="M527" s="70">
        <v>0</v>
      </c>
      <c r="N527" s="70" t="s">
        <v>67</v>
      </c>
      <c r="O527" s="70">
        <v>0</v>
      </c>
      <c r="P527" s="70" t="s">
        <v>68</v>
      </c>
      <c r="Q527" t="s">
        <v>68</v>
      </c>
    </row>
    <row r="528" spans="2:17" ht="25.5" customHeight="1" x14ac:dyDescent="0.3">
      <c r="B528" s="66" t="s">
        <v>517</v>
      </c>
      <c r="C528" s="67" t="s">
        <v>518</v>
      </c>
      <c r="D528" s="68" t="s">
        <v>64</v>
      </c>
      <c r="E528" s="68" t="s">
        <v>65</v>
      </c>
      <c r="F528" s="69">
        <v>2717377510108</v>
      </c>
      <c r="G528" s="68" t="s">
        <v>64</v>
      </c>
      <c r="H528" s="68" t="s">
        <v>65</v>
      </c>
      <c r="I528" s="68" t="s">
        <v>66</v>
      </c>
      <c r="J528" s="68" t="s">
        <v>66</v>
      </c>
      <c r="K528" s="70">
        <v>0</v>
      </c>
      <c r="L528" s="70">
        <v>0</v>
      </c>
      <c r="M528" s="70">
        <v>0</v>
      </c>
      <c r="N528" s="70" t="s">
        <v>67</v>
      </c>
      <c r="O528" s="70">
        <v>0</v>
      </c>
      <c r="P528" s="70" t="s">
        <v>68</v>
      </c>
      <c r="Q528" t="s">
        <v>68</v>
      </c>
    </row>
    <row r="529" spans="2:17" ht="25.5" customHeight="1" x14ac:dyDescent="0.3">
      <c r="B529" s="66" t="s">
        <v>429</v>
      </c>
      <c r="C529" s="67" t="s">
        <v>519</v>
      </c>
      <c r="D529" s="68" t="s">
        <v>64</v>
      </c>
      <c r="E529" s="68" t="s">
        <v>65</v>
      </c>
      <c r="F529" s="69">
        <v>2634358220101</v>
      </c>
      <c r="G529" s="68" t="s">
        <v>64</v>
      </c>
      <c r="H529" s="68" t="s">
        <v>65</v>
      </c>
      <c r="I529" s="68" t="s">
        <v>66</v>
      </c>
      <c r="J529" s="68" t="s">
        <v>66</v>
      </c>
      <c r="K529" s="70">
        <v>0</v>
      </c>
      <c r="L529" s="70">
        <v>0</v>
      </c>
      <c r="M529" s="70">
        <v>0</v>
      </c>
      <c r="N529" s="70" t="s">
        <v>67</v>
      </c>
      <c r="O529" s="70">
        <v>0</v>
      </c>
      <c r="P529" s="70" t="s">
        <v>68</v>
      </c>
      <c r="Q529" t="s">
        <v>68</v>
      </c>
    </row>
    <row r="530" spans="2:17" ht="25.5" customHeight="1" x14ac:dyDescent="0.3">
      <c r="B530" s="66" t="s">
        <v>154</v>
      </c>
      <c r="C530" s="67" t="s">
        <v>520</v>
      </c>
      <c r="D530" s="68" t="s">
        <v>64</v>
      </c>
      <c r="E530" s="68" t="s">
        <v>65</v>
      </c>
      <c r="F530" s="69">
        <v>2575172780101</v>
      </c>
      <c r="G530" s="68" t="s">
        <v>64</v>
      </c>
      <c r="H530" s="68" t="s">
        <v>65</v>
      </c>
      <c r="I530" s="68" t="s">
        <v>66</v>
      </c>
      <c r="J530" s="68" t="s">
        <v>66</v>
      </c>
      <c r="K530" s="70">
        <v>0</v>
      </c>
      <c r="L530" s="70">
        <v>0</v>
      </c>
      <c r="M530" s="70">
        <v>0</v>
      </c>
      <c r="N530" s="70" t="s">
        <v>67</v>
      </c>
      <c r="O530" s="70">
        <v>0</v>
      </c>
      <c r="P530" s="70" t="s">
        <v>68</v>
      </c>
      <c r="Q530" t="s">
        <v>68</v>
      </c>
    </row>
    <row r="531" spans="2:17" ht="25.5" customHeight="1" x14ac:dyDescent="0.3">
      <c r="B531" s="66" t="s">
        <v>495</v>
      </c>
      <c r="C531" s="67" t="s">
        <v>163</v>
      </c>
      <c r="D531" s="68" t="s">
        <v>64</v>
      </c>
      <c r="E531" s="68" t="s">
        <v>65</v>
      </c>
      <c r="F531" s="69">
        <v>3030873310108</v>
      </c>
      <c r="G531" s="68" t="s">
        <v>64</v>
      </c>
      <c r="H531" s="68" t="s">
        <v>65</v>
      </c>
      <c r="I531" s="68" t="s">
        <v>66</v>
      </c>
      <c r="J531" s="68" t="s">
        <v>66</v>
      </c>
      <c r="K531" s="70">
        <v>0</v>
      </c>
      <c r="L531" s="70">
        <v>0</v>
      </c>
      <c r="M531" s="70">
        <v>0</v>
      </c>
      <c r="N531" s="70" t="s">
        <v>67</v>
      </c>
      <c r="O531" s="70">
        <v>0</v>
      </c>
      <c r="P531" s="70" t="s">
        <v>68</v>
      </c>
      <c r="Q531" t="s">
        <v>68</v>
      </c>
    </row>
    <row r="532" spans="2:17" ht="25.5" customHeight="1" x14ac:dyDescent="0.3">
      <c r="B532" s="66" t="s">
        <v>1726</v>
      </c>
      <c r="C532" s="67" t="s">
        <v>1434</v>
      </c>
      <c r="D532" s="68" t="s">
        <v>64</v>
      </c>
      <c r="E532" s="68" t="s">
        <v>65</v>
      </c>
      <c r="F532" s="69">
        <v>2646505060610</v>
      </c>
      <c r="G532" s="68" t="s">
        <v>64</v>
      </c>
      <c r="H532" s="68" t="s">
        <v>65</v>
      </c>
      <c r="I532" s="68" t="s">
        <v>66</v>
      </c>
      <c r="J532" s="68" t="s">
        <v>66</v>
      </c>
      <c r="K532" s="70">
        <v>0</v>
      </c>
      <c r="L532" s="70">
        <v>0</v>
      </c>
      <c r="M532" s="70">
        <v>0</v>
      </c>
      <c r="N532" s="70" t="s">
        <v>67</v>
      </c>
      <c r="O532" s="70">
        <v>0</v>
      </c>
      <c r="P532" s="70" t="s">
        <v>68</v>
      </c>
      <c r="Q532" t="s">
        <v>68</v>
      </c>
    </row>
    <row r="533" spans="2:17" ht="25.5" customHeight="1" x14ac:dyDescent="0.3">
      <c r="B533" s="66" t="s">
        <v>1727</v>
      </c>
      <c r="C533" s="67" t="s">
        <v>528</v>
      </c>
      <c r="D533" s="68" t="s">
        <v>64</v>
      </c>
      <c r="E533" s="68" t="s">
        <v>65</v>
      </c>
      <c r="F533" s="69">
        <v>0</v>
      </c>
      <c r="G533" s="68" t="s">
        <v>65</v>
      </c>
      <c r="H533" s="68" t="s">
        <v>64</v>
      </c>
      <c r="I533" s="68" t="s">
        <v>66</v>
      </c>
      <c r="J533" s="68" t="s">
        <v>66</v>
      </c>
      <c r="K533" s="70">
        <v>0</v>
      </c>
      <c r="L533" s="70">
        <v>0</v>
      </c>
      <c r="M533" s="70">
        <v>0</v>
      </c>
      <c r="N533" s="70" t="s">
        <v>67</v>
      </c>
      <c r="O533" s="70">
        <v>0</v>
      </c>
      <c r="P533" s="70" t="s">
        <v>68</v>
      </c>
      <c r="Q533" t="s">
        <v>68</v>
      </c>
    </row>
    <row r="534" spans="2:17" ht="25.5" customHeight="1" x14ac:dyDescent="0.3">
      <c r="B534" s="66" t="s">
        <v>1465</v>
      </c>
      <c r="C534" s="67" t="s">
        <v>1728</v>
      </c>
      <c r="D534" s="68" t="s">
        <v>65</v>
      </c>
      <c r="E534" s="68" t="s">
        <v>64</v>
      </c>
      <c r="F534" s="69">
        <v>1611383060101</v>
      </c>
      <c r="G534" s="68" t="s">
        <v>64</v>
      </c>
      <c r="H534" s="68" t="s">
        <v>65</v>
      </c>
      <c r="I534" s="68" t="s">
        <v>66</v>
      </c>
      <c r="J534" s="68" t="s">
        <v>66</v>
      </c>
      <c r="K534" s="70">
        <v>0</v>
      </c>
      <c r="L534" s="70">
        <v>0</v>
      </c>
      <c r="M534" s="70">
        <v>0</v>
      </c>
      <c r="N534" s="70" t="s">
        <v>67</v>
      </c>
      <c r="O534" s="70">
        <v>0</v>
      </c>
      <c r="P534" s="70" t="s">
        <v>68</v>
      </c>
      <c r="Q534" t="s">
        <v>68</v>
      </c>
    </row>
    <row r="535" spans="2:17" ht="25.5" customHeight="1" x14ac:dyDescent="0.3">
      <c r="B535" s="66" t="s">
        <v>481</v>
      </c>
      <c r="C535" s="67" t="s">
        <v>1443</v>
      </c>
      <c r="D535" s="68" t="s">
        <v>65</v>
      </c>
      <c r="E535" s="68" t="s">
        <v>64</v>
      </c>
      <c r="F535" s="69">
        <v>2999146580101</v>
      </c>
      <c r="G535" s="68" t="s">
        <v>65</v>
      </c>
      <c r="H535" s="68" t="s">
        <v>64</v>
      </c>
      <c r="I535" s="68" t="s">
        <v>66</v>
      </c>
      <c r="J535" s="68" t="s">
        <v>66</v>
      </c>
      <c r="K535" s="70">
        <v>0</v>
      </c>
      <c r="L535" s="70">
        <v>0</v>
      </c>
      <c r="M535" s="70">
        <v>0</v>
      </c>
      <c r="N535" s="70" t="s">
        <v>67</v>
      </c>
      <c r="O535" s="70">
        <v>0</v>
      </c>
      <c r="P535" s="70" t="s">
        <v>68</v>
      </c>
      <c r="Q535" t="s">
        <v>68</v>
      </c>
    </row>
    <row r="536" spans="2:17" ht="25.5" customHeight="1" x14ac:dyDescent="0.3">
      <c r="B536" s="66" t="s">
        <v>1729</v>
      </c>
      <c r="C536" s="67" t="s">
        <v>444</v>
      </c>
      <c r="D536" s="68" t="s">
        <v>64</v>
      </c>
      <c r="E536" s="68" t="s">
        <v>65</v>
      </c>
      <c r="F536" s="69">
        <v>0</v>
      </c>
      <c r="G536" s="68" t="s">
        <v>64</v>
      </c>
      <c r="H536" s="68" t="s">
        <v>65</v>
      </c>
      <c r="I536" s="68" t="s">
        <v>66</v>
      </c>
      <c r="J536" s="68" t="s">
        <v>66</v>
      </c>
      <c r="K536" s="70">
        <v>0</v>
      </c>
      <c r="L536" s="70">
        <v>0</v>
      </c>
      <c r="M536" s="70">
        <v>0</v>
      </c>
      <c r="N536" s="70" t="s">
        <v>67</v>
      </c>
      <c r="O536" s="70">
        <v>0</v>
      </c>
      <c r="P536" s="70" t="s">
        <v>68</v>
      </c>
      <c r="Q536" t="s">
        <v>68</v>
      </c>
    </row>
    <row r="537" spans="2:17" ht="25.5" customHeight="1" x14ac:dyDescent="0.3">
      <c r="B537" s="66" t="s">
        <v>386</v>
      </c>
      <c r="C537" s="67" t="s">
        <v>163</v>
      </c>
      <c r="D537" s="68" t="s">
        <v>64</v>
      </c>
      <c r="E537" s="68" t="s">
        <v>65</v>
      </c>
      <c r="F537" s="69">
        <v>3206645381318</v>
      </c>
      <c r="G537" s="68" t="s">
        <v>64</v>
      </c>
      <c r="H537" s="68" t="s">
        <v>65</v>
      </c>
      <c r="I537" s="68" t="s">
        <v>66</v>
      </c>
      <c r="J537" s="68" t="s">
        <v>66</v>
      </c>
      <c r="K537" s="70">
        <v>0</v>
      </c>
      <c r="L537" s="70">
        <v>0</v>
      </c>
      <c r="M537" s="70">
        <v>0</v>
      </c>
      <c r="N537" s="70" t="s">
        <v>67</v>
      </c>
      <c r="O537" s="70">
        <v>0</v>
      </c>
      <c r="P537" s="70" t="s">
        <v>68</v>
      </c>
      <c r="Q537" t="s">
        <v>68</v>
      </c>
    </row>
    <row r="538" spans="2:17" ht="25.5" customHeight="1" x14ac:dyDescent="0.3">
      <c r="B538" s="66" t="s">
        <v>346</v>
      </c>
      <c r="C538" s="67" t="s">
        <v>548</v>
      </c>
      <c r="D538" s="68" t="s">
        <v>64</v>
      </c>
      <c r="E538" s="68" t="s">
        <v>65</v>
      </c>
      <c r="F538" s="69">
        <v>2996106400101</v>
      </c>
      <c r="G538" s="68" t="s">
        <v>64</v>
      </c>
      <c r="H538" s="68" t="s">
        <v>65</v>
      </c>
      <c r="I538" s="68" t="s">
        <v>66</v>
      </c>
      <c r="J538" s="68" t="s">
        <v>66</v>
      </c>
      <c r="K538" s="70">
        <v>0</v>
      </c>
      <c r="L538" s="70">
        <v>0</v>
      </c>
      <c r="M538" s="70">
        <v>0</v>
      </c>
      <c r="N538" s="70" t="s">
        <v>67</v>
      </c>
      <c r="O538" s="70">
        <v>0</v>
      </c>
      <c r="P538" s="70" t="s">
        <v>68</v>
      </c>
      <c r="Q538" t="s">
        <v>68</v>
      </c>
    </row>
    <row r="539" spans="2:17" ht="25.5" customHeight="1" x14ac:dyDescent="0.3">
      <c r="B539" s="66" t="s">
        <v>1409</v>
      </c>
      <c r="C539" s="67" t="s">
        <v>1730</v>
      </c>
      <c r="D539" s="68" t="s">
        <v>64</v>
      </c>
      <c r="E539" s="68" t="s">
        <v>65</v>
      </c>
      <c r="F539" s="69">
        <v>1850584690101</v>
      </c>
      <c r="G539" s="68" t="s">
        <v>64</v>
      </c>
      <c r="H539" s="68" t="s">
        <v>65</v>
      </c>
      <c r="I539" s="68" t="s">
        <v>66</v>
      </c>
      <c r="J539" s="68" t="s">
        <v>66</v>
      </c>
      <c r="K539" s="70">
        <v>0</v>
      </c>
      <c r="L539" s="70">
        <v>0</v>
      </c>
      <c r="M539" s="70">
        <v>0</v>
      </c>
      <c r="N539" s="70" t="s">
        <v>67</v>
      </c>
      <c r="O539" s="70">
        <v>0</v>
      </c>
      <c r="P539" s="70" t="s">
        <v>68</v>
      </c>
      <c r="Q539" t="s">
        <v>68</v>
      </c>
    </row>
    <row r="540" spans="2:17" ht="25.5" customHeight="1" x14ac:dyDescent="0.3">
      <c r="B540" s="66" t="s">
        <v>472</v>
      </c>
      <c r="C540" s="67" t="s">
        <v>1731</v>
      </c>
      <c r="D540" s="68" t="s">
        <v>64</v>
      </c>
      <c r="E540" s="68" t="s">
        <v>65</v>
      </c>
      <c r="F540" s="69">
        <v>2012288660101</v>
      </c>
      <c r="G540" s="68" t="s">
        <v>65</v>
      </c>
      <c r="H540" s="68" t="s">
        <v>64</v>
      </c>
      <c r="I540" s="68" t="s">
        <v>66</v>
      </c>
      <c r="J540" s="68" t="s">
        <v>66</v>
      </c>
      <c r="K540" s="70">
        <v>0</v>
      </c>
      <c r="L540" s="70">
        <v>0</v>
      </c>
      <c r="M540" s="70">
        <v>0</v>
      </c>
      <c r="N540" s="70" t="s">
        <v>67</v>
      </c>
      <c r="O540" s="70">
        <v>0</v>
      </c>
      <c r="P540" s="70" t="s">
        <v>68</v>
      </c>
      <c r="Q540" t="s">
        <v>68</v>
      </c>
    </row>
    <row r="541" spans="2:17" ht="25.5" customHeight="1" x14ac:dyDescent="0.3">
      <c r="B541" s="66" t="s">
        <v>320</v>
      </c>
      <c r="C541" s="67" t="s">
        <v>1731</v>
      </c>
      <c r="D541" s="68" t="s">
        <v>64</v>
      </c>
      <c r="E541" s="68" t="s">
        <v>65</v>
      </c>
      <c r="F541" s="69">
        <v>2159453950101</v>
      </c>
      <c r="G541" s="68" t="s">
        <v>65</v>
      </c>
      <c r="H541" s="68" t="s">
        <v>64</v>
      </c>
      <c r="I541" s="68" t="s">
        <v>66</v>
      </c>
      <c r="J541" s="68" t="s">
        <v>66</v>
      </c>
      <c r="K541" s="70">
        <v>0</v>
      </c>
      <c r="L541" s="70">
        <v>0</v>
      </c>
      <c r="M541" s="70">
        <v>0</v>
      </c>
      <c r="N541" s="70" t="s">
        <v>67</v>
      </c>
      <c r="O541" s="70">
        <v>0</v>
      </c>
      <c r="P541" s="70" t="s">
        <v>68</v>
      </c>
      <c r="Q541" t="s">
        <v>68</v>
      </c>
    </row>
    <row r="542" spans="2:17" ht="25.5" customHeight="1" x14ac:dyDescent="0.3">
      <c r="B542" s="66" t="s">
        <v>1490</v>
      </c>
      <c r="C542" s="67" t="s">
        <v>1458</v>
      </c>
      <c r="D542" s="68" t="s">
        <v>64</v>
      </c>
      <c r="E542" s="68" t="s">
        <v>65</v>
      </c>
      <c r="F542" s="69">
        <v>2572049540101</v>
      </c>
      <c r="G542" s="68" t="s">
        <v>64</v>
      </c>
      <c r="H542" s="68" t="s">
        <v>65</v>
      </c>
      <c r="I542" s="68" t="s">
        <v>66</v>
      </c>
      <c r="J542" s="68" t="s">
        <v>66</v>
      </c>
      <c r="K542" s="70">
        <v>0</v>
      </c>
      <c r="L542" s="70">
        <v>0</v>
      </c>
      <c r="M542" s="70">
        <v>0</v>
      </c>
      <c r="N542" s="70" t="s">
        <v>67</v>
      </c>
      <c r="O542" s="70">
        <v>0</v>
      </c>
      <c r="P542" s="70" t="s">
        <v>68</v>
      </c>
      <c r="Q542" t="s">
        <v>68</v>
      </c>
    </row>
    <row r="543" spans="2:17" ht="25.5" customHeight="1" x14ac:dyDescent="0.3">
      <c r="B543" s="66" t="s">
        <v>1732</v>
      </c>
      <c r="C543" s="67" t="s">
        <v>1733</v>
      </c>
      <c r="D543" s="68" t="s">
        <v>64</v>
      </c>
      <c r="E543" s="68" t="s">
        <v>65</v>
      </c>
      <c r="F543" s="69">
        <v>2170454800101</v>
      </c>
      <c r="G543" s="68" t="s">
        <v>65</v>
      </c>
      <c r="H543" s="68" t="s">
        <v>64</v>
      </c>
      <c r="I543" s="68" t="s">
        <v>66</v>
      </c>
      <c r="J543" s="68" t="s">
        <v>66</v>
      </c>
      <c r="K543" s="70">
        <v>0</v>
      </c>
      <c r="L543" s="70">
        <v>0</v>
      </c>
      <c r="M543" s="70">
        <v>0</v>
      </c>
      <c r="N543" s="70" t="s">
        <v>67</v>
      </c>
      <c r="O543" s="70">
        <v>0</v>
      </c>
      <c r="P543" s="70" t="s">
        <v>68</v>
      </c>
      <c r="Q543" t="s">
        <v>68</v>
      </c>
    </row>
    <row r="544" spans="2:17" ht="25.5" customHeight="1" x14ac:dyDescent="0.3">
      <c r="B544" s="66" t="s">
        <v>1459</v>
      </c>
      <c r="C544" s="67" t="s">
        <v>1733</v>
      </c>
      <c r="D544" s="68" t="s">
        <v>65</v>
      </c>
      <c r="E544" s="68" t="s">
        <v>64</v>
      </c>
      <c r="F544" s="69">
        <v>3529777950101</v>
      </c>
      <c r="G544" s="68" t="s">
        <v>65</v>
      </c>
      <c r="H544" s="68" t="s">
        <v>64</v>
      </c>
      <c r="I544" s="68" t="s">
        <v>66</v>
      </c>
      <c r="J544" s="68" t="s">
        <v>66</v>
      </c>
      <c r="K544" s="70">
        <v>0</v>
      </c>
      <c r="L544" s="70">
        <v>0</v>
      </c>
      <c r="M544" s="70">
        <v>0</v>
      </c>
      <c r="N544" s="70" t="s">
        <v>67</v>
      </c>
      <c r="O544" s="70">
        <v>0</v>
      </c>
      <c r="P544" s="70" t="s">
        <v>68</v>
      </c>
      <c r="Q544" t="s">
        <v>68</v>
      </c>
    </row>
    <row r="545" spans="2:17" ht="25.5" customHeight="1" x14ac:dyDescent="0.3">
      <c r="B545" s="66" t="s">
        <v>1734</v>
      </c>
      <c r="C545" s="67" t="s">
        <v>190</v>
      </c>
      <c r="D545" s="68" t="s">
        <v>64</v>
      </c>
      <c r="E545" s="68" t="s">
        <v>65</v>
      </c>
      <c r="F545" s="69">
        <v>0</v>
      </c>
      <c r="G545" s="68" t="s">
        <v>65</v>
      </c>
      <c r="H545" s="68" t="s">
        <v>64</v>
      </c>
      <c r="I545" s="68" t="s">
        <v>66</v>
      </c>
      <c r="J545" s="68" t="s">
        <v>66</v>
      </c>
      <c r="K545" s="70">
        <v>0</v>
      </c>
      <c r="L545" s="70">
        <v>0</v>
      </c>
      <c r="M545" s="70">
        <v>0</v>
      </c>
      <c r="N545" s="70" t="s">
        <v>67</v>
      </c>
      <c r="O545" s="70">
        <v>0</v>
      </c>
      <c r="P545" s="70" t="s">
        <v>68</v>
      </c>
      <c r="Q545" t="s">
        <v>68</v>
      </c>
    </row>
    <row r="546" spans="2:17" ht="25.5" customHeight="1" x14ac:dyDescent="0.3">
      <c r="B546" s="66" t="s">
        <v>511</v>
      </c>
      <c r="C546" s="67" t="s">
        <v>510</v>
      </c>
      <c r="D546" s="68" t="s">
        <v>64</v>
      </c>
      <c r="E546" s="68" t="s">
        <v>65</v>
      </c>
      <c r="F546" s="69">
        <v>2998734200101</v>
      </c>
      <c r="G546" s="68" t="s">
        <v>64</v>
      </c>
      <c r="H546" s="68" t="s">
        <v>65</v>
      </c>
      <c r="I546" s="68" t="s">
        <v>66</v>
      </c>
      <c r="J546" s="68" t="s">
        <v>66</v>
      </c>
      <c r="K546" s="70">
        <v>0</v>
      </c>
      <c r="L546" s="70">
        <v>0</v>
      </c>
      <c r="M546" s="70">
        <v>0</v>
      </c>
      <c r="N546" s="70" t="s">
        <v>67</v>
      </c>
      <c r="O546" s="70">
        <v>0</v>
      </c>
      <c r="P546" s="70" t="s">
        <v>68</v>
      </c>
      <c r="Q546" t="s">
        <v>68</v>
      </c>
    </row>
    <row r="547" spans="2:17" ht="25.5" customHeight="1" x14ac:dyDescent="0.3">
      <c r="B547" s="66" t="s">
        <v>511</v>
      </c>
      <c r="C547" s="67" t="s">
        <v>510</v>
      </c>
      <c r="D547" s="68" t="s">
        <v>64</v>
      </c>
      <c r="E547" s="68" t="s">
        <v>65</v>
      </c>
      <c r="F547" s="69">
        <v>2998734200101</v>
      </c>
      <c r="G547" s="68" t="s">
        <v>64</v>
      </c>
      <c r="H547" s="68" t="s">
        <v>65</v>
      </c>
      <c r="I547" s="68" t="s">
        <v>66</v>
      </c>
      <c r="J547" s="68" t="s">
        <v>66</v>
      </c>
      <c r="K547" s="70">
        <v>0</v>
      </c>
      <c r="L547" s="70">
        <v>0</v>
      </c>
      <c r="M547" s="70">
        <v>0</v>
      </c>
      <c r="N547" s="70" t="s">
        <v>67</v>
      </c>
      <c r="O547" s="70">
        <v>0</v>
      </c>
      <c r="P547" s="70" t="s">
        <v>68</v>
      </c>
      <c r="Q547" t="s">
        <v>68</v>
      </c>
    </row>
    <row r="548" spans="2:17" ht="25.5" customHeight="1" x14ac:dyDescent="0.3">
      <c r="B548" s="66" t="s">
        <v>1735</v>
      </c>
      <c r="C548" s="67" t="s">
        <v>1736</v>
      </c>
      <c r="D548" s="68" t="s">
        <v>65</v>
      </c>
      <c r="E548" s="68" t="s">
        <v>64</v>
      </c>
      <c r="F548" s="69">
        <v>3006470340101</v>
      </c>
      <c r="G548" s="68" t="s">
        <v>64</v>
      </c>
      <c r="H548" s="68" t="s">
        <v>65</v>
      </c>
      <c r="I548" s="68" t="s">
        <v>66</v>
      </c>
      <c r="J548" s="68" t="s">
        <v>66</v>
      </c>
      <c r="K548" s="70">
        <v>0</v>
      </c>
      <c r="L548" s="70">
        <v>0</v>
      </c>
      <c r="M548" s="70">
        <v>0</v>
      </c>
      <c r="N548" s="70" t="s">
        <v>67</v>
      </c>
      <c r="O548" s="70">
        <v>0</v>
      </c>
      <c r="P548" s="70" t="s">
        <v>68</v>
      </c>
      <c r="Q548" t="s">
        <v>68</v>
      </c>
    </row>
    <row r="549" spans="2:17" ht="25.5" customHeight="1" x14ac:dyDescent="0.3">
      <c r="B549" s="66" t="s">
        <v>558</v>
      </c>
      <c r="C549" s="67" t="s">
        <v>1489</v>
      </c>
      <c r="D549" s="68" t="s">
        <v>64</v>
      </c>
      <c r="E549" s="68" t="s">
        <v>65</v>
      </c>
      <c r="F549" s="69">
        <v>2975831230101</v>
      </c>
      <c r="G549" s="68" t="s">
        <v>64</v>
      </c>
      <c r="H549" s="68" t="s">
        <v>65</v>
      </c>
      <c r="I549" s="68" t="s">
        <v>66</v>
      </c>
      <c r="J549" s="68" t="s">
        <v>66</v>
      </c>
      <c r="K549" s="70">
        <v>0</v>
      </c>
      <c r="L549" s="70">
        <v>0</v>
      </c>
      <c r="M549" s="70">
        <v>0</v>
      </c>
      <c r="N549" s="70" t="s">
        <v>67</v>
      </c>
      <c r="O549" s="70">
        <v>0</v>
      </c>
      <c r="P549" s="70" t="s">
        <v>68</v>
      </c>
      <c r="Q549" t="s">
        <v>68</v>
      </c>
    </row>
    <row r="550" spans="2:17" ht="25.5" customHeight="1" x14ac:dyDescent="0.3">
      <c r="B550" s="66" t="s">
        <v>481</v>
      </c>
      <c r="C550" s="67" t="s">
        <v>482</v>
      </c>
      <c r="D550" s="68" t="s">
        <v>65</v>
      </c>
      <c r="E550" s="68" t="s">
        <v>64</v>
      </c>
      <c r="F550" s="69">
        <v>2086713070110</v>
      </c>
      <c r="G550" s="68" t="s">
        <v>64</v>
      </c>
      <c r="H550" s="68" t="s">
        <v>65</v>
      </c>
      <c r="I550" s="68" t="s">
        <v>66</v>
      </c>
      <c r="J550" s="68" t="s">
        <v>66</v>
      </c>
      <c r="K550" s="70">
        <v>0</v>
      </c>
      <c r="L550" s="70">
        <v>0</v>
      </c>
      <c r="M550" s="70">
        <v>0</v>
      </c>
      <c r="N550" s="70" t="s">
        <v>67</v>
      </c>
      <c r="O550" s="70">
        <v>0</v>
      </c>
      <c r="P550" s="70" t="s">
        <v>68</v>
      </c>
      <c r="Q550" t="s">
        <v>68</v>
      </c>
    </row>
    <row r="551" spans="2:17" ht="25.5" customHeight="1" x14ac:dyDescent="0.3">
      <c r="B551" s="66" t="s">
        <v>1737</v>
      </c>
      <c r="C551" s="67" t="s">
        <v>1738</v>
      </c>
      <c r="D551" s="68" t="s">
        <v>65</v>
      </c>
      <c r="E551" s="68" t="s">
        <v>64</v>
      </c>
      <c r="F551" s="69" t="s">
        <v>1739</v>
      </c>
      <c r="G551" s="68" t="s">
        <v>64</v>
      </c>
      <c r="H551" s="68" t="s">
        <v>65</v>
      </c>
      <c r="I551" s="68" t="s">
        <v>66</v>
      </c>
      <c r="J551" s="68" t="s">
        <v>66</v>
      </c>
      <c r="K551" s="70">
        <v>0</v>
      </c>
      <c r="L551" s="70">
        <v>0</v>
      </c>
      <c r="M551" s="70">
        <v>0</v>
      </c>
      <c r="N551" s="70" t="s">
        <v>67</v>
      </c>
      <c r="O551" s="70">
        <v>0</v>
      </c>
      <c r="P551" s="70">
        <v>0</v>
      </c>
      <c r="Q551">
        <v>0</v>
      </c>
    </row>
    <row r="552" spans="2:17" ht="25.5" customHeight="1" x14ac:dyDescent="0.3">
      <c r="B552" s="66" t="s">
        <v>1740</v>
      </c>
      <c r="C552" s="67" t="s">
        <v>1741</v>
      </c>
      <c r="D552" s="68" t="s">
        <v>65</v>
      </c>
      <c r="E552" s="68" t="s">
        <v>64</v>
      </c>
      <c r="F552" s="69">
        <v>2633001100101</v>
      </c>
      <c r="G552" s="68" t="s">
        <v>64</v>
      </c>
      <c r="H552" s="68" t="s">
        <v>64</v>
      </c>
      <c r="I552" s="68" t="s">
        <v>65</v>
      </c>
      <c r="J552" s="68" t="s">
        <v>66</v>
      </c>
      <c r="K552" s="70">
        <v>0</v>
      </c>
      <c r="L552" s="70">
        <v>0</v>
      </c>
      <c r="M552" s="70">
        <v>0</v>
      </c>
      <c r="N552" s="70" t="s">
        <v>67</v>
      </c>
      <c r="O552" s="70">
        <v>0</v>
      </c>
      <c r="P552" s="70" t="s">
        <v>68</v>
      </c>
      <c r="Q552" t="s">
        <v>68</v>
      </c>
    </row>
    <row r="553" spans="2:17" ht="25.5" customHeight="1" x14ac:dyDescent="0.3">
      <c r="B553" s="66" t="s">
        <v>1742</v>
      </c>
      <c r="C553" s="67" t="s">
        <v>450</v>
      </c>
      <c r="D553" s="68" t="s">
        <v>65</v>
      </c>
      <c r="E553" s="68" t="s">
        <v>64</v>
      </c>
      <c r="F553" s="69">
        <v>1837127140108</v>
      </c>
      <c r="G553" s="68" t="s">
        <v>64</v>
      </c>
      <c r="H553" s="68" t="s">
        <v>64</v>
      </c>
      <c r="I553" s="68" t="s">
        <v>65</v>
      </c>
      <c r="J553" s="68" t="s">
        <v>66</v>
      </c>
      <c r="K553" s="70">
        <v>0</v>
      </c>
      <c r="L553" s="70">
        <v>0</v>
      </c>
      <c r="M553" s="70">
        <v>0</v>
      </c>
      <c r="N553" s="70" t="s">
        <v>67</v>
      </c>
      <c r="O553" s="70">
        <v>0</v>
      </c>
      <c r="P553" s="70" t="s">
        <v>68</v>
      </c>
      <c r="Q553" t="s">
        <v>68</v>
      </c>
    </row>
    <row r="554" spans="2:17" ht="25.5" customHeight="1" x14ac:dyDescent="0.3">
      <c r="B554" s="66" t="s">
        <v>511</v>
      </c>
      <c r="C554" s="67" t="s">
        <v>160</v>
      </c>
      <c r="D554" s="68" t="s">
        <v>64</v>
      </c>
      <c r="E554" s="68" t="s">
        <v>65</v>
      </c>
      <c r="F554" s="69">
        <v>0</v>
      </c>
      <c r="G554" s="68" t="s">
        <v>65</v>
      </c>
      <c r="H554" s="68" t="s">
        <v>64</v>
      </c>
      <c r="I554" s="68" t="s">
        <v>66</v>
      </c>
      <c r="J554" s="68" t="s">
        <v>66</v>
      </c>
      <c r="K554" s="70">
        <v>0</v>
      </c>
      <c r="L554" s="70">
        <v>0</v>
      </c>
      <c r="M554" s="70">
        <v>0</v>
      </c>
      <c r="N554" s="70" t="s">
        <v>67</v>
      </c>
      <c r="O554" s="70">
        <v>0</v>
      </c>
      <c r="P554" s="70" t="s">
        <v>68</v>
      </c>
      <c r="Q554" t="s">
        <v>68</v>
      </c>
    </row>
    <row r="555" spans="2:17" ht="25.5" customHeight="1" x14ac:dyDescent="0.3">
      <c r="B555" s="66" t="s">
        <v>1743</v>
      </c>
      <c r="C555" s="67" t="s">
        <v>1435</v>
      </c>
      <c r="D555" s="68" t="s">
        <v>64</v>
      </c>
      <c r="E555" s="68" t="s">
        <v>65</v>
      </c>
      <c r="F555" s="69">
        <v>0</v>
      </c>
      <c r="G555" s="68" t="s">
        <v>65</v>
      </c>
      <c r="H555" s="68" t="s">
        <v>64</v>
      </c>
      <c r="I555" s="68" t="s">
        <v>66</v>
      </c>
      <c r="J555" s="68" t="s">
        <v>66</v>
      </c>
      <c r="K555" s="70">
        <v>0</v>
      </c>
      <c r="L555" s="70">
        <v>0</v>
      </c>
      <c r="M555" s="70">
        <v>0</v>
      </c>
      <c r="N555" s="70" t="s">
        <v>67</v>
      </c>
      <c r="O555" s="70">
        <v>0</v>
      </c>
      <c r="P555" s="70" t="s">
        <v>68</v>
      </c>
      <c r="Q555" t="s">
        <v>68</v>
      </c>
    </row>
    <row r="556" spans="2:17" ht="25.5" customHeight="1" x14ac:dyDescent="0.3">
      <c r="B556" s="66" t="s">
        <v>1744</v>
      </c>
      <c r="C556" s="67" t="s">
        <v>163</v>
      </c>
      <c r="D556" s="68" t="s">
        <v>65</v>
      </c>
      <c r="E556" s="68" t="s">
        <v>64</v>
      </c>
      <c r="F556" s="69">
        <v>3719688790101</v>
      </c>
      <c r="G556" s="68" t="s">
        <v>64</v>
      </c>
      <c r="H556" s="68" t="s">
        <v>65</v>
      </c>
      <c r="I556" s="68" t="s">
        <v>66</v>
      </c>
      <c r="J556" s="68" t="s">
        <v>66</v>
      </c>
      <c r="K556" s="70">
        <v>0</v>
      </c>
      <c r="L556" s="70">
        <v>0</v>
      </c>
      <c r="M556" s="70">
        <v>0</v>
      </c>
      <c r="N556" s="70" t="s">
        <v>67</v>
      </c>
      <c r="O556" s="70">
        <v>0</v>
      </c>
      <c r="P556" s="70" t="s">
        <v>68</v>
      </c>
      <c r="Q556" t="s">
        <v>68</v>
      </c>
    </row>
    <row r="557" spans="2:17" ht="25.5" customHeight="1" x14ac:dyDescent="0.3">
      <c r="B557" s="66" t="s">
        <v>1518</v>
      </c>
      <c r="C557" s="67" t="s">
        <v>165</v>
      </c>
      <c r="D557" s="68" t="s">
        <v>65</v>
      </c>
      <c r="E557" s="68" t="s">
        <v>64</v>
      </c>
      <c r="F557" s="69">
        <v>0</v>
      </c>
      <c r="G557" s="68" t="s">
        <v>65</v>
      </c>
      <c r="H557" s="68" t="s">
        <v>64</v>
      </c>
      <c r="I557" s="68" t="s">
        <v>66</v>
      </c>
      <c r="J557" s="68" t="s">
        <v>66</v>
      </c>
      <c r="K557" s="70">
        <v>0</v>
      </c>
      <c r="L557" s="70">
        <v>0</v>
      </c>
      <c r="M557" s="70">
        <v>0</v>
      </c>
      <c r="N557" s="70" t="s">
        <v>67</v>
      </c>
      <c r="O557" s="70">
        <v>0</v>
      </c>
      <c r="P557" s="70" t="s">
        <v>68</v>
      </c>
      <c r="Q557" t="s">
        <v>68</v>
      </c>
    </row>
    <row r="558" spans="2:17" ht="25.5" customHeight="1" x14ac:dyDescent="0.3">
      <c r="B558" s="66" t="s">
        <v>413</v>
      </c>
      <c r="C558" s="67" t="s">
        <v>312</v>
      </c>
      <c r="D558" s="68" t="s">
        <v>65</v>
      </c>
      <c r="E558" s="68" t="s">
        <v>64</v>
      </c>
      <c r="F558" s="69">
        <v>0</v>
      </c>
      <c r="G558" s="68" t="s">
        <v>65</v>
      </c>
      <c r="H558" s="68" t="s">
        <v>64</v>
      </c>
      <c r="I558" s="68" t="s">
        <v>66</v>
      </c>
      <c r="J558" s="68" t="s">
        <v>66</v>
      </c>
      <c r="K558" s="70">
        <v>0</v>
      </c>
      <c r="L558" s="70">
        <v>0</v>
      </c>
      <c r="M558" s="70">
        <v>0</v>
      </c>
      <c r="N558" s="70" t="s">
        <v>67</v>
      </c>
      <c r="O558" s="70">
        <v>0</v>
      </c>
      <c r="P558" s="70" t="s">
        <v>68</v>
      </c>
      <c r="Q558" t="s">
        <v>68</v>
      </c>
    </row>
    <row r="559" spans="2:17" ht="25.5" customHeight="1" x14ac:dyDescent="0.3">
      <c r="B559" s="66" t="s">
        <v>1745</v>
      </c>
      <c r="C559" s="67" t="s">
        <v>1746</v>
      </c>
      <c r="D559" s="68" t="s">
        <v>65</v>
      </c>
      <c r="E559" s="68" t="s">
        <v>64</v>
      </c>
      <c r="F559" s="69">
        <v>2810784320101</v>
      </c>
      <c r="G559" s="68" t="s">
        <v>64</v>
      </c>
      <c r="H559" s="68" t="s">
        <v>65</v>
      </c>
      <c r="I559" s="68" t="s">
        <v>66</v>
      </c>
      <c r="J559" s="68" t="s">
        <v>66</v>
      </c>
      <c r="K559" s="70">
        <v>0</v>
      </c>
      <c r="L559" s="70">
        <v>0</v>
      </c>
      <c r="M559" s="70">
        <v>0</v>
      </c>
      <c r="N559" s="70" t="s">
        <v>67</v>
      </c>
      <c r="O559" s="70">
        <v>0</v>
      </c>
      <c r="P559" s="70" t="s">
        <v>68</v>
      </c>
      <c r="Q559" t="s">
        <v>68</v>
      </c>
    </row>
    <row r="560" spans="2:17" ht="25.5" customHeight="1" x14ac:dyDescent="0.3">
      <c r="B560" s="66" t="s">
        <v>1747</v>
      </c>
      <c r="C560" s="67" t="s">
        <v>1746</v>
      </c>
      <c r="D560" s="68" t="s">
        <v>65</v>
      </c>
      <c r="E560" s="68" t="s">
        <v>64</v>
      </c>
      <c r="F560" s="69">
        <v>2810785210101</v>
      </c>
      <c r="G560" s="68" t="s">
        <v>65</v>
      </c>
      <c r="H560" s="68" t="s">
        <v>64</v>
      </c>
      <c r="I560" s="68" t="s">
        <v>66</v>
      </c>
      <c r="J560" s="68" t="s">
        <v>66</v>
      </c>
      <c r="K560" s="70">
        <v>0</v>
      </c>
      <c r="L560" s="70">
        <v>0</v>
      </c>
      <c r="M560" s="70">
        <v>0</v>
      </c>
      <c r="N560" s="70" t="s">
        <v>67</v>
      </c>
      <c r="O560" s="70">
        <v>0</v>
      </c>
      <c r="P560" s="70" t="s">
        <v>68</v>
      </c>
      <c r="Q560" t="s">
        <v>68</v>
      </c>
    </row>
    <row r="561" spans="2:17" ht="25.5" customHeight="1" x14ac:dyDescent="0.3">
      <c r="B561" s="66" t="s">
        <v>1748</v>
      </c>
      <c r="C561" s="67" t="s">
        <v>1749</v>
      </c>
      <c r="D561" s="68" t="s">
        <v>64</v>
      </c>
      <c r="E561" s="68" t="s">
        <v>65</v>
      </c>
      <c r="F561" s="69">
        <v>0</v>
      </c>
      <c r="G561" s="68" t="s">
        <v>65</v>
      </c>
      <c r="H561" s="68" t="s">
        <v>64</v>
      </c>
      <c r="I561" s="68" t="s">
        <v>66</v>
      </c>
      <c r="J561" s="68" t="s">
        <v>66</v>
      </c>
      <c r="K561" s="70">
        <v>0</v>
      </c>
      <c r="L561" s="70">
        <v>0</v>
      </c>
      <c r="M561" s="70">
        <v>0</v>
      </c>
      <c r="N561" s="70" t="s">
        <v>67</v>
      </c>
      <c r="O561" s="70">
        <v>0</v>
      </c>
      <c r="P561" s="70" t="s">
        <v>68</v>
      </c>
      <c r="Q561" t="s">
        <v>68</v>
      </c>
    </row>
    <row r="562" spans="2:17" ht="25.5" customHeight="1" x14ac:dyDescent="0.3">
      <c r="B562" s="66" t="s">
        <v>1750</v>
      </c>
      <c r="C562" s="67" t="s">
        <v>317</v>
      </c>
      <c r="D562" s="68" t="s">
        <v>64</v>
      </c>
      <c r="E562" s="68" t="s">
        <v>65</v>
      </c>
      <c r="F562" s="69">
        <v>3626923350101</v>
      </c>
      <c r="G562" s="68" t="s">
        <v>64</v>
      </c>
      <c r="H562" s="68" t="s">
        <v>65</v>
      </c>
      <c r="I562" s="68" t="s">
        <v>66</v>
      </c>
      <c r="J562" s="68" t="s">
        <v>66</v>
      </c>
      <c r="K562" s="70">
        <v>0</v>
      </c>
      <c r="L562" s="70">
        <v>0</v>
      </c>
      <c r="M562" s="70">
        <v>0</v>
      </c>
      <c r="N562" s="70" t="s">
        <v>67</v>
      </c>
      <c r="O562" s="70">
        <v>0</v>
      </c>
      <c r="P562" s="70" t="s">
        <v>68</v>
      </c>
      <c r="Q562" t="s">
        <v>68</v>
      </c>
    </row>
    <row r="563" spans="2:17" ht="25.5" customHeight="1" x14ac:dyDescent="0.3">
      <c r="B563" s="66" t="s">
        <v>1751</v>
      </c>
      <c r="C563" s="67" t="s">
        <v>202</v>
      </c>
      <c r="D563" s="68" t="s">
        <v>64</v>
      </c>
      <c r="E563" s="68" t="s">
        <v>65</v>
      </c>
      <c r="F563" s="69">
        <v>0</v>
      </c>
      <c r="G563" s="68" t="s">
        <v>64</v>
      </c>
      <c r="H563" s="68" t="s">
        <v>65</v>
      </c>
      <c r="I563" s="68" t="s">
        <v>66</v>
      </c>
      <c r="J563" s="68" t="s">
        <v>66</v>
      </c>
      <c r="K563" s="70">
        <v>0</v>
      </c>
      <c r="L563" s="70">
        <v>0</v>
      </c>
      <c r="M563" s="70">
        <v>0</v>
      </c>
      <c r="N563" s="70" t="s">
        <v>67</v>
      </c>
      <c r="O563" s="70">
        <v>0</v>
      </c>
      <c r="P563" s="70" t="s">
        <v>68</v>
      </c>
      <c r="Q563" t="s">
        <v>68</v>
      </c>
    </row>
    <row r="564" spans="2:17" ht="25.5" customHeight="1" x14ac:dyDescent="0.3">
      <c r="B564" s="66" t="s">
        <v>1752</v>
      </c>
      <c r="C564" s="67" t="s">
        <v>1753</v>
      </c>
      <c r="D564" s="68" t="s">
        <v>65</v>
      </c>
      <c r="E564" s="68" t="s">
        <v>64</v>
      </c>
      <c r="F564" s="69">
        <v>0</v>
      </c>
      <c r="G564" s="68" t="s">
        <v>64</v>
      </c>
      <c r="H564" s="68" t="s">
        <v>65</v>
      </c>
      <c r="I564" s="68" t="s">
        <v>66</v>
      </c>
      <c r="J564" s="68" t="s">
        <v>66</v>
      </c>
      <c r="K564" s="70">
        <v>0</v>
      </c>
      <c r="L564" s="70">
        <v>0</v>
      </c>
      <c r="M564" s="70">
        <v>0</v>
      </c>
      <c r="N564" s="70" t="s">
        <v>67</v>
      </c>
      <c r="O564" s="70">
        <v>0</v>
      </c>
      <c r="P564" s="70" t="s">
        <v>68</v>
      </c>
      <c r="Q564" t="s">
        <v>68</v>
      </c>
    </row>
    <row r="565" spans="2:17" ht="25.5" customHeight="1" x14ac:dyDescent="0.3">
      <c r="B565" s="66" t="s">
        <v>1754</v>
      </c>
      <c r="C565" s="67" t="s">
        <v>1755</v>
      </c>
      <c r="D565" s="68" t="s">
        <v>65</v>
      </c>
      <c r="E565" s="68" t="s">
        <v>64</v>
      </c>
      <c r="F565" s="69">
        <v>0</v>
      </c>
      <c r="G565" s="68" t="s">
        <v>65</v>
      </c>
      <c r="H565" s="68" t="s">
        <v>64</v>
      </c>
      <c r="I565" s="68" t="s">
        <v>66</v>
      </c>
      <c r="J565" s="68" t="s">
        <v>66</v>
      </c>
      <c r="K565" s="70">
        <v>0</v>
      </c>
      <c r="L565" s="70">
        <v>0</v>
      </c>
      <c r="M565" s="70">
        <v>0</v>
      </c>
      <c r="N565" s="70" t="s">
        <v>67</v>
      </c>
      <c r="O565" s="70">
        <v>0</v>
      </c>
      <c r="P565" s="70" t="s">
        <v>68</v>
      </c>
      <c r="Q565" t="s">
        <v>68</v>
      </c>
    </row>
    <row r="566" spans="2:17" ht="25.5" customHeight="1" x14ac:dyDescent="0.3">
      <c r="B566" s="66" t="s">
        <v>185</v>
      </c>
      <c r="C566" s="67" t="s">
        <v>528</v>
      </c>
      <c r="D566" s="68" t="s">
        <v>64</v>
      </c>
      <c r="E566" s="68" t="s">
        <v>65</v>
      </c>
      <c r="F566" s="69">
        <v>3030826740108</v>
      </c>
      <c r="G566" s="68" t="s">
        <v>64</v>
      </c>
      <c r="H566" s="68" t="s">
        <v>65</v>
      </c>
      <c r="I566" s="68" t="s">
        <v>66</v>
      </c>
      <c r="J566" s="68" t="s">
        <v>66</v>
      </c>
      <c r="K566" s="70">
        <v>0</v>
      </c>
      <c r="L566" s="70">
        <v>0</v>
      </c>
      <c r="M566" s="70">
        <v>0</v>
      </c>
      <c r="N566" s="70" t="s">
        <v>67</v>
      </c>
      <c r="O566" s="70">
        <v>0</v>
      </c>
      <c r="P566" s="70" t="s">
        <v>68</v>
      </c>
      <c r="Q566" t="s">
        <v>68</v>
      </c>
    </row>
    <row r="567" spans="2:17" ht="25.5" customHeight="1" x14ac:dyDescent="0.3">
      <c r="B567" s="66" t="s">
        <v>154</v>
      </c>
      <c r="C567" s="67" t="s">
        <v>2782</v>
      </c>
      <c r="D567" s="68" t="s">
        <v>64</v>
      </c>
      <c r="E567" s="68" t="s">
        <v>65</v>
      </c>
      <c r="F567" s="69" t="s">
        <v>1460</v>
      </c>
      <c r="G567" s="68" t="s">
        <v>64</v>
      </c>
      <c r="H567" s="68" t="s">
        <v>65</v>
      </c>
      <c r="I567" s="68" t="s">
        <v>66</v>
      </c>
      <c r="J567" s="68" t="s">
        <v>66</v>
      </c>
      <c r="K567" s="70">
        <v>0</v>
      </c>
      <c r="L567" s="70">
        <v>0</v>
      </c>
      <c r="M567" s="70">
        <v>0</v>
      </c>
      <c r="N567" s="70" t="s">
        <v>65</v>
      </c>
      <c r="O567" s="70">
        <v>0</v>
      </c>
      <c r="P567" s="70" t="s">
        <v>68</v>
      </c>
      <c r="Q567" t="s">
        <v>68</v>
      </c>
    </row>
    <row r="568" spans="2:17" ht="25.5" customHeight="1" x14ac:dyDescent="0.3">
      <c r="B568" s="66" t="s">
        <v>2783</v>
      </c>
      <c r="C568" s="67" t="s">
        <v>605</v>
      </c>
      <c r="D568" s="68" t="s">
        <v>64</v>
      </c>
      <c r="E568" s="68" t="s">
        <v>65</v>
      </c>
      <c r="F568" s="69">
        <v>3518133650101</v>
      </c>
      <c r="G568" s="68" t="s">
        <v>64</v>
      </c>
      <c r="H568" s="68" t="s">
        <v>65</v>
      </c>
      <c r="I568" s="68" t="s">
        <v>66</v>
      </c>
      <c r="J568" s="68" t="s">
        <v>66</v>
      </c>
      <c r="K568" s="70">
        <v>0</v>
      </c>
      <c r="L568" s="70">
        <v>0</v>
      </c>
      <c r="M568" s="70">
        <v>0</v>
      </c>
      <c r="N568" s="70" t="s">
        <v>65</v>
      </c>
      <c r="O568" s="70">
        <v>0</v>
      </c>
      <c r="P568" s="70" t="s">
        <v>68</v>
      </c>
      <c r="Q568" t="s">
        <v>68</v>
      </c>
    </row>
    <row r="569" spans="2:17" ht="25.5" customHeight="1" x14ac:dyDescent="0.3">
      <c r="B569" s="66" t="s">
        <v>2784</v>
      </c>
      <c r="C569" s="67" t="s">
        <v>2782</v>
      </c>
      <c r="D569" s="68" t="s">
        <v>64</v>
      </c>
      <c r="E569" s="68" t="s">
        <v>65</v>
      </c>
      <c r="F569" s="69">
        <v>3002145880101</v>
      </c>
      <c r="G569" s="68" t="s">
        <v>64</v>
      </c>
      <c r="H569" s="68" t="s">
        <v>65</v>
      </c>
      <c r="I569" s="68" t="s">
        <v>66</v>
      </c>
      <c r="J569" s="68" t="s">
        <v>66</v>
      </c>
      <c r="K569" s="70">
        <v>0</v>
      </c>
      <c r="L569" s="70">
        <v>0</v>
      </c>
      <c r="M569" s="70">
        <v>0</v>
      </c>
      <c r="N569" s="70" t="s">
        <v>65</v>
      </c>
      <c r="O569" s="70">
        <v>0</v>
      </c>
      <c r="P569" s="70" t="s">
        <v>68</v>
      </c>
      <c r="Q569" t="s">
        <v>68</v>
      </c>
    </row>
    <row r="570" spans="2:17" ht="25.5" customHeight="1" x14ac:dyDescent="0.3">
      <c r="B570" s="66" t="s">
        <v>417</v>
      </c>
      <c r="C570" s="67" t="s">
        <v>173</v>
      </c>
      <c r="D570" s="68" t="s">
        <v>65</v>
      </c>
      <c r="E570" s="68" t="s">
        <v>64</v>
      </c>
      <c r="F570" s="69">
        <v>2625038590101</v>
      </c>
      <c r="G570" s="68" t="s">
        <v>64</v>
      </c>
      <c r="H570" s="68" t="s">
        <v>64</v>
      </c>
      <c r="I570" s="68" t="s">
        <v>65</v>
      </c>
      <c r="J570" s="68" t="s">
        <v>66</v>
      </c>
      <c r="K570" s="70">
        <v>0</v>
      </c>
      <c r="L570" s="70">
        <v>0</v>
      </c>
      <c r="M570" s="70">
        <v>0</v>
      </c>
      <c r="N570" s="70" t="s">
        <v>65</v>
      </c>
      <c r="O570" s="70">
        <v>0</v>
      </c>
      <c r="P570" s="70" t="s">
        <v>68</v>
      </c>
      <c r="Q570" t="s">
        <v>68</v>
      </c>
    </row>
    <row r="571" spans="2:17" ht="25.5" customHeight="1" x14ac:dyDescent="0.3">
      <c r="B571" s="66" t="s">
        <v>2785</v>
      </c>
      <c r="C571" s="67" t="s">
        <v>2786</v>
      </c>
      <c r="D571" s="68" t="s">
        <v>65</v>
      </c>
      <c r="E571" s="68" t="s">
        <v>64</v>
      </c>
      <c r="F571" s="69" t="s">
        <v>1460</v>
      </c>
      <c r="G571" s="68" t="s">
        <v>65</v>
      </c>
      <c r="H571" s="68" t="s">
        <v>64</v>
      </c>
      <c r="I571" s="68" t="s">
        <v>66</v>
      </c>
      <c r="J571" s="68" t="s">
        <v>66</v>
      </c>
      <c r="K571" s="70">
        <v>0</v>
      </c>
      <c r="L571" s="70">
        <v>0</v>
      </c>
      <c r="M571" s="70">
        <v>0</v>
      </c>
      <c r="N571" s="70" t="s">
        <v>65</v>
      </c>
      <c r="O571" s="70">
        <v>0</v>
      </c>
      <c r="P571" s="70" t="s">
        <v>68</v>
      </c>
      <c r="Q571" t="s">
        <v>68</v>
      </c>
    </row>
    <row r="572" spans="2:17" ht="25.5" customHeight="1" x14ac:dyDescent="0.3">
      <c r="B572" s="66" t="s">
        <v>2787</v>
      </c>
      <c r="C572" s="67" t="s">
        <v>2786</v>
      </c>
      <c r="D572" s="68" t="s">
        <v>64</v>
      </c>
      <c r="E572" s="68" t="s">
        <v>65</v>
      </c>
      <c r="F572" s="69" t="s">
        <v>1460</v>
      </c>
      <c r="G572" s="68" t="s">
        <v>65</v>
      </c>
      <c r="H572" s="68" t="s">
        <v>64</v>
      </c>
      <c r="I572" s="68" t="s">
        <v>66</v>
      </c>
      <c r="J572" s="68" t="s">
        <v>66</v>
      </c>
      <c r="K572" s="70">
        <v>0</v>
      </c>
      <c r="L572" s="70">
        <v>0</v>
      </c>
      <c r="M572" s="70">
        <v>0</v>
      </c>
      <c r="N572" s="70" t="s">
        <v>65</v>
      </c>
      <c r="O572" s="70">
        <v>0</v>
      </c>
      <c r="P572" s="70" t="s">
        <v>68</v>
      </c>
      <c r="Q572" t="s">
        <v>68</v>
      </c>
    </row>
    <row r="573" spans="2:17" ht="25.5" customHeight="1" x14ac:dyDescent="0.3">
      <c r="B573" s="66" t="s">
        <v>121</v>
      </c>
      <c r="C573" s="67" t="s">
        <v>376</v>
      </c>
      <c r="D573" s="68" t="s">
        <v>64</v>
      </c>
      <c r="E573" s="68" t="s">
        <v>65</v>
      </c>
      <c r="F573" s="69" t="s">
        <v>1460</v>
      </c>
      <c r="G573" s="68" t="s">
        <v>65</v>
      </c>
      <c r="H573" s="68" t="s">
        <v>65</v>
      </c>
      <c r="I573" s="68" t="s">
        <v>66</v>
      </c>
      <c r="J573" s="68" t="s">
        <v>66</v>
      </c>
      <c r="K573" s="70">
        <v>0</v>
      </c>
      <c r="L573" s="70">
        <v>0</v>
      </c>
      <c r="M573" s="70">
        <v>0</v>
      </c>
      <c r="N573" s="70" t="s">
        <v>65</v>
      </c>
      <c r="O573" s="70">
        <v>0</v>
      </c>
      <c r="P573" s="70" t="s">
        <v>68</v>
      </c>
      <c r="Q573" t="s">
        <v>68</v>
      </c>
    </row>
    <row r="574" spans="2:17" ht="25.5" customHeight="1" x14ac:dyDescent="0.3">
      <c r="B574" s="66" t="s">
        <v>181</v>
      </c>
      <c r="C574" s="67" t="s">
        <v>1443</v>
      </c>
      <c r="D574" s="68" t="s">
        <v>64</v>
      </c>
      <c r="E574" s="68" t="s">
        <v>65</v>
      </c>
      <c r="F574" s="69">
        <v>2992243170101</v>
      </c>
      <c r="G574" s="68" t="s">
        <v>64</v>
      </c>
      <c r="H574" s="68" t="s">
        <v>65</v>
      </c>
      <c r="I574" s="68" t="s">
        <v>66</v>
      </c>
      <c r="J574" s="68" t="s">
        <v>66</v>
      </c>
      <c r="K574" s="70">
        <v>0</v>
      </c>
      <c r="L574" s="70">
        <v>0</v>
      </c>
      <c r="M574" s="70">
        <v>0</v>
      </c>
      <c r="N574" s="70" t="s">
        <v>65</v>
      </c>
      <c r="O574" s="70">
        <v>0</v>
      </c>
      <c r="P574" s="70" t="s">
        <v>68</v>
      </c>
      <c r="Q574" t="s">
        <v>68</v>
      </c>
    </row>
    <row r="575" spans="2:17" ht="25.5" customHeight="1" x14ac:dyDescent="0.3">
      <c r="B575" s="66" t="s">
        <v>2788</v>
      </c>
      <c r="C575" s="67" t="s">
        <v>2280</v>
      </c>
      <c r="D575" s="68" t="s">
        <v>65</v>
      </c>
      <c r="E575" s="68" t="s">
        <v>64</v>
      </c>
      <c r="F575" s="69" t="s">
        <v>1460</v>
      </c>
      <c r="G575" s="68" t="s">
        <v>65</v>
      </c>
      <c r="H575" s="68" t="s">
        <v>64</v>
      </c>
      <c r="I575" s="68" t="s">
        <v>66</v>
      </c>
      <c r="J575" s="68" t="s">
        <v>66</v>
      </c>
      <c r="K575" s="70">
        <v>0</v>
      </c>
      <c r="L575" s="70">
        <v>0</v>
      </c>
      <c r="M575" s="70">
        <v>0</v>
      </c>
      <c r="N575" s="70" t="s">
        <v>65</v>
      </c>
      <c r="O575" s="70">
        <v>0</v>
      </c>
      <c r="P575" s="70" t="s">
        <v>68</v>
      </c>
      <c r="Q575" t="s">
        <v>68</v>
      </c>
    </row>
    <row r="576" spans="2:17" ht="25.5" customHeight="1" x14ac:dyDescent="0.3">
      <c r="B576" s="66" t="s">
        <v>2789</v>
      </c>
      <c r="C576" s="67" t="s">
        <v>1435</v>
      </c>
      <c r="D576" s="68" t="s">
        <v>65</v>
      </c>
      <c r="E576" s="68" t="s">
        <v>64</v>
      </c>
      <c r="F576" s="69">
        <v>2196595080101</v>
      </c>
      <c r="G576" s="68" t="s">
        <v>64</v>
      </c>
      <c r="H576" s="68" t="s">
        <v>65</v>
      </c>
      <c r="I576" s="68" t="s">
        <v>66</v>
      </c>
      <c r="J576" s="68" t="s">
        <v>66</v>
      </c>
      <c r="K576" s="70">
        <v>0</v>
      </c>
      <c r="L576" s="70">
        <v>0</v>
      </c>
      <c r="M576" s="70">
        <v>0</v>
      </c>
      <c r="N576" s="70" t="s">
        <v>65</v>
      </c>
      <c r="O576" s="70">
        <v>0</v>
      </c>
      <c r="P576" s="70" t="s">
        <v>68</v>
      </c>
      <c r="Q576" t="s">
        <v>68</v>
      </c>
    </row>
    <row r="577" spans="2:17" ht="25.5" customHeight="1" x14ac:dyDescent="0.3">
      <c r="B577" s="66" t="s">
        <v>1726</v>
      </c>
      <c r="C577" s="67" t="s">
        <v>1434</v>
      </c>
      <c r="D577" s="68" t="s">
        <v>64</v>
      </c>
      <c r="E577" s="68" t="s">
        <v>65</v>
      </c>
      <c r="F577" s="69">
        <v>2646505060610</v>
      </c>
      <c r="G577" s="68" t="s">
        <v>64</v>
      </c>
      <c r="H577" s="68" t="s">
        <v>65</v>
      </c>
      <c r="I577" s="68" t="s">
        <v>66</v>
      </c>
      <c r="J577" s="68" t="s">
        <v>66</v>
      </c>
      <c r="K577" s="70">
        <v>0</v>
      </c>
      <c r="L577" s="70">
        <v>0</v>
      </c>
      <c r="M577" s="70">
        <v>0</v>
      </c>
      <c r="N577" s="70" t="s">
        <v>65</v>
      </c>
      <c r="O577" s="70">
        <v>0</v>
      </c>
      <c r="P577" s="70" t="s">
        <v>68</v>
      </c>
      <c r="Q577" t="s">
        <v>68</v>
      </c>
    </row>
    <row r="578" spans="2:17" ht="25.5" customHeight="1" x14ac:dyDescent="0.3">
      <c r="B578" s="66" t="s">
        <v>1675</v>
      </c>
      <c r="C578" s="67" t="s">
        <v>1434</v>
      </c>
      <c r="D578" s="68" t="s">
        <v>64</v>
      </c>
      <c r="E578" s="68" t="s">
        <v>65</v>
      </c>
      <c r="F578" s="69">
        <v>2301547270610</v>
      </c>
      <c r="G578" s="68" t="s">
        <v>64</v>
      </c>
      <c r="H578" s="68" t="s">
        <v>65</v>
      </c>
      <c r="I578" s="68" t="s">
        <v>66</v>
      </c>
      <c r="J578" s="68" t="s">
        <v>66</v>
      </c>
      <c r="K578" s="70">
        <v>0</v>
      </c>
      <c r="L578" s="70">
        <v>0</v>
      </c>
      <c r="M578" s="70">
        <v>0</v>
      </c>
      <c r="N578" s="70" t="s">
        <v>65</v>
      </c>
      <c r="O578" s="70">
        <v>0</v>
      </c>
      <c r="P578" s="70" t="s">
        <v>68</v>
      </c>
      <c r="Q578" t="s">
        <v>68</v>
      </c>
    </row>
    <row r="579" spans="2:17" ht="25.5" customHeight="1" x14ac:dyDescent="0.3">
      <c r="B579" s="66" t="s">
        <v>123</v>
      </c>
      <c r="C579" s="67" t="s">
        <v>2790</v>
      </c>
      <c r="D579" s="68" t="s">
        <v>64</v>
      </c>
      <c r="E579" s="68" t="s">
        <v>65</v>
      </c>
      <c r="F579" s="69" t="s">
        <v>1460</v>
      </c>
      <c r="G579" s="68" t="s">
        <v>64</v>
      </c>
      <c r="H579" s="68" t="s">
        <v>65</v>
      </c>
      <c r="I579" s="68" t="s">
        <v>66</v>
      </c>
      <c r="J579" s="68" t="s">
        <v>66</v>
      </c>
      <c r="K579" s="70">
        <v>0</v>
      </c>
      <c r="L579" s="70">
        <v>0</v>
      </c>
      <c r="M579" s="70">
        <v>0</v>
      </c>
      <c r="N579" s="70" t="s">
        <v>65</v>
      </c>
      <c r="O579" s="70">
        <v>0</v>
      </c>
      <c r="P579" s="70" t="s">
        <v>68</v>
      </c>
      <c r="Q579" t="s">
        <v>68</v>
      </c>
    </row>
    <row r="580" spans="2:17" ht="25.5" customHeight="1" x14ac:dyDescent="0.3">
      <c r="B580" s="66" t="s">
        <v>2791</v>
      </c>
      <c r="C580" s="67" t="s">
        <v>502</v>
      </c>
      <c r="D580" s="68" t="s">
        <v>64</v>
      </c>
      <c r="E580" s="68" t="s">
        <v>65</v>
      </c>
      <c r="F580" s="69">
        <v>1979971390512</v>
      </c>
      <c r="G580" s="68" t="s">
        <v>64</v>
      </c>
      <c r="H580" s="68" t="s">
        <v>64</v>
      </c>
      <c r="I580" s="68" t="s">
        <v>66</v>
      </c>
      <c r="J580" s="68" t="s">
        <v>65</v>
      </c>
      <c r="K580" s="70">
        <v>0</v>
      </c>
      <c r="L580" s="70">
        <v>0</v>
      </c>
      <c r="M580" s="70">
        <v>0</v>
      </c>
      <c r="N580" s="70" t="s">
        <v>65</v>
      </c>
      <c r="O580" s="70">
        <v>0</v>
      </c>
      <c r="P580" s="70" t="s">
        <v>68</v>
      </c>
      <c r="Q580" t="s">
        <v>68</v>
      </c>
    </row>
    <row r="581" spans="2:17" ht="25.5" customHeight="1" x14ac:dyDescent="0.3">
      <c r="B581" s="66" t="s">
        <v>407</v>
      </c>
      <c r="C581" s="67" t="s">
        <v>2792</v>
      </c>
      <c r="D581" s="68" t="s">
        <v>65</v>
      </c>
      <c r="E581" s="68" t="s">
        <v>64</v>
      </c>
      <c r="F581" s="69">
        <v>2545700700614</v>
      </c>
      <c r="G581" s="68" t="s">
        <v>64</v>
      </c>
      <c r="H581" s="68" t="s">
        <v>65</v>
      </c>
      <c r="I581" s="68" t="s">
        <v>66</v>
      </c>
      <c r="J581" s="68" t="s">
        <v>66</v>
      </c>
      <c r="K581" s="70">
        <v>0</v>
      </c>
      <c r="L581" s="70">
        <v>0</v>
      </c>
      <c r="M581" s="70">
        <v>0</v>
      </c>
      <c r="N581" s="70" t="s">
        <v>65</v>
      </c>
      <c r="O581" s="70">
        <v>0</v>
      </c>
      <c r="P581" s="70" t="s">
        <v>68</v>
      </c>
      <c r="Q581" t="s">
        <v>68</v>
      </c>
    </row>
    <row r="582" spans="2:17" ht="25.5" customHeight="1" x14ac:dyDescent="0.3">
      <c r="B582" s="66" t="s">
        <v>2793</v>
      </c>
      <c r="C582" s="67" t="s">
        <v>186</v>
      </c>
      <c r="D582" s="68" t="s">
        <v>64</v>
      </c>
      <c r="E582" s="68" t="s">
        <v>65</v>
      </c>
      <c r="F582" s="69">
        <v>1940177610601</v>
      </c>
      <c r="G582" s="68" t="s">
        <v>64</v>
      </c>
      <c r="H582" s="68" t="s">
        <v>64</v>
      </c>
      <c r="I582" s="68" t="s">
        <v>66</v>
      </c>
      <c r="J582" s="68" t="s">
        <v>65</v>
      </c>
      <c r="K582" s="70">
        <v>0</v>
      </c>
      <c r="L582" s="70">
        <v>0</v>
      </c>
      <c r="M582" s="70">
        <v>0</v>
      </c>
      <c r="N582" s="70" t="s">
        <v>65</v>
      </c>
      <c r="O582" s="70">
        <v>0</v>
      </c>
      <c r="P582" s="70" t="s">
        <v>68</v>
      </c>
      <c r="Q582" t="s">
        <v>68</v>
      </c>
    </row>
    <row r="583" spans="2:17" ht="25.5" customHeight="1" x14ac:dyDescent="0.3">
      <c r="B583" s="66" t="s">
        <v>1729</v>
      </c>
      <c r="C583" s="67" t="s">
        <v>310</v>
      </c>
      <c r="D583" s="68" t="s">
        <v>64</v>
      </c>
      <c r="E583" s="68" t="s">
        <v>65</v>
      </c>
      <c r="F583" s="69">
        <v>2464475670101</v>
      </c>
      <c r="G583" s="68" t="s">
        <v>64</v>
      </c>
      <c r="H583" s="68" t="s">
        <v>65</v>
      </c>
      <c r="I583" s="68" t="s">
        <v>66</v>
      </c>
      <c r="J583" s="68" t="s">
        <v>66</v>
      </c>
      <c r="K583" s="70">
        <v>0</v>
      </c>
      <c r="L583" s="70">
        <v>0</v>
      </c>
      <c r="M583" s="70">
        <v>0</v>
      </c>
      <c r="N583" s="70" t="s">
        <v>65</v>
      </c>
      <c r="O583" s="70">
        <v>0</v>
      </c>
      <c r="P583" s="70" t="s">
        <v>68</v>
      </c>
      <c r="Q583" t="s">
        <v>68</v>
      </c>
    </row>
    <row r="584" spans="2:17" ht="25.5" customHeight="1" x14ac:dyDescent="0.3">
      <c r="B584" s="66" t="s">
        <v>121</v>
      </c>
      <c r="C584" s="67" t="s">
        <v>198</v>
      </c>
      <c r="D584" s="68" t="s">
        <v>64</v>
      </c>
      <c r="E584" s="68" t="s">
        <v>65</v>
      </c>
      <c r="F584" s="69" t="s">
        <v>1460</v>
      </c>
      <c r="G584" s="68" t="s">
        <v>64</v>
      </c>
      <c r="H584" s="68" t="s">
        <v>65</v>
      </c>
      <c r="I584" s="68" t="s">
        <v>66</v>
      </c>
      <c r="J584" s="68" t="s">
        <v>66</v>
      </c>
      <c r="K584" s="70">
        <v>0</v>
      </c>
      <c r="L584" s="70">
        <v>0</v>
      </c>
      <c r="M584" s="70">
        <v>0</v>
      </c>
      <c r="N584" s="70" t="s">
        <v>65</v>
      </c>
      <c r="O584" s="70">
        <v>0</v>
      </c>
      <c r="P584" s="70" t="s">
        <v>68</v>
      </c>
      <c r="Q584" t="s">
        <v>68</v>
      </c>
    </row>
    <row r="585" spans="2:17" ht="25.5" customHeight="1" x14ac:dyDescent="0.3">
      <c r="B585" s="66" t="s">
        <v>394</v>
      </c>
      <c r="C585" s="67" t="s">
        <v>1444</v>
      </c>
      <c r="D585" s="68" t="s">
        <v>65</v>
      </c>
      <c r="E585" s="68" t="s">
        <v>64</v>
      </c>
      <c r="F585" s="69">
        <v>2153941511801</v>
      </c>
      <c r="G585" s="68" t="s">
        <v>64</v>
      </c>
      <c r="H585" s="68" t="s">
        <v>65</v>
      </c>
      <c r="I585" s="68" t="s">
        <v>66</v>
      </c>
      <c r="J585" s="68" t="s">
        <v>66</v>
      </c>
      <c r="K585" s="70">
        <v>0</v>
      </c>
      <c r="L585" s="70">
        <v>0</v>
      </c>
      <c r="M585" s="70">
        <v>0</v>
      </c>
      <c r="N585" s="70" t="s">
        <v>65</v>
      </c>
      <c r="O585" s="70">
        <v>0</v>
      </c>
      <c r="P585" s="70" t="s">
        <v>68</v>
      </c>
      <c r="Q585" t="s">
        <v>68</v>
      </c>
    </row>
    <row r="586" spans="2:17" ht="25.5" customHeight="1" x14ac:dyDescent="0.3">
      <c r="B586" s="66" t="s">
        <v>1917</v>
      </c>
      <c r="C586" s="67" t="s">
        <v>1616</v>
      </c>
      <c r="D586" s="68" t="s">
        <v>65</v>
      </c>
      <c r="E586" s="68" t="s">
        <v>64</v>
      </c>
      <c r="F586" s="69">
        <v>2224472300101</v>
      </c>
      <c r="G586" s="68" t="s">
        <v>64</v>
      </c>
      <c r="H586" s="68" t="s">
        <v>64</v>
      </c>
      <c r="I586" s="68" t="s">
        <v>65</v>
      </c>
      <c r="J586" s="68" t="s">
        <v>66</v>
      </c>
      <c r="K586" s="70">
        <v>0</v>
      </c>
      <c r="L586" s="70">
        <v>0</v>
      </c>
      <c r="M586" s="70">
        <v>0</v>
      </c>
      <c r="N586" s="70" t="s">
        <v>65</v>
      </c>
      <c r="O586" s="70">
        <v>0</v>
      </c>
      <c r="P586" s="70" t="s">
        <v>68</v>
      </c>
      <c r="Q586" t="s">
        <v>68</v>
      </c>
    </row>
    <row r="587" spans="2:17" ht="25.5" customHeight="1" x14ac:dyDescent="0.3">
      <c r="B587" s="66" t="s">
        <v>2794</v>
      </c>
      <c r="C587" s="67" t="s">
        <v>2795</v>
      </c>
      <c r="D587" s="68" t="s">
        <v>65</v>
      </c>
      <c r="E587" s="68" t="s">
        <v>64</v>
      </c>
      <c r="F587" s="69">
        <v>2775494932214</v>
      </c>
      <c r="G587" s="68" t="s">
        <v>65</v>
      </c>
      <c r="H587" s="68" t="s">
        <v>65</v>
      </c>
      <c r="I587" s="68" t="s">
        <v>66</v>
      </c>
      <c r="J587" s="68" t="s">
        <v>66</v>
      </c>
      <c r="K587" s="70">
        <v>0</v>
      </c>
      <c r="L587" s="70">
        <v>0</v>
      </c>
      <c r="M587" s="70">
        <v>0</v>
      </c>
      <c r="N587" s="70" t="s">
        <v>65</v>
      </c>
      <c r="O587" s="70">
        <v>0</v>
      </c>
      <c r="P587" s="70" t="s">
        <v>68</v>
      </c>
      <c r="Q587" t="s">
        <v>68</v>
      </c>
    </row>
    <row r="588" spans="2:17" ht="25.5" customHeight="1" x14ac:dyDescent="0.3">
      <c r="B588" s="66" t="s">
        <v>336</v>
      </c>
      <c r="C588" s="67" t="s">
        <v>2796</v>
      </c>
      <c r="D588" s="68" t="s">
        <v>64</v>
      </c>
      <c r="E588" s="68" t="s">
        <v>65</v>
      </c>
      <c r="F588" s="69">
        <v>2603004620101</v>
      </c>
      <c r="G588" s="68" t="s">
        <v>64</v>
      </c>
      <c r="H588" s="68" t="s">
        <v>65</v>
      </c>
      <c r="I588" s="68" t="s">
        <v>66</v>
      </c>
      <c r="J588" s="68" t="s">
        <v>66</v>
      </c>
      <c r="K588" s="70">
        <v>0</v>
      </c>
      <c r="L588" s="70">
        <v>0</v>
      </c>
      <c r="M588" s="70">
        <v>0</v>
      </c>
      <c r="N588" s="70" t="s">
        <v>65</v>
      </c>
      <c r="O588" s="70">
        <v>0</v>
      </c>
      <c r="P588" s="70" t="s">
        <v>68</v>
      </c>
      <c r="Q588" t="s">
        <v>68</v>
      </c>
    </row>
    <row r="589" spans="2:17" ht="25.5" customHeight="1" x14ac:dyDescent="0.3">
      <c r="B589" s="66" t="s">
        <v>2797</v>
      </c>
      <c r="C589" s="67" t="s">
        <v>460</v>
      </c>
      <c r="D589" s="68" t="s">
        <v>65</v>
      </c>
      <c r="E589" s="68" t="s">
        <v>64</v>
      </c>
      <c r="F589" s="69">
        <v>2554350022001</v>
      </c>
      <c r="G589" s="68" t="s">
        <v>64</v>
      </c>
      <c r="H589" s="68" t="s">
        <v>64</v>
      </c>
      <c r="I589" s="68" t="s">
        <v>65</v>
      </c>
      <c r="J589" s="68" t="s">
        <v>66</v>
      </c>
      <c r="K589" s="70">
        <v>0</v>
      </c>
      <c r="L589" s="70">
        <v>0</v>
      </c>
      <c r="M589" s="70">
        <v>0</v>
      </c>
      <c r="N589" s="70" t="s">
        <v>65</v>
      </c>
      <c r="O589" s="70">
        <v>0</v>
      </c>
      <c r="P589" s="70" t="s">
        <v>68</v>
      </c>
      <c r="Q589" t="s">
        <v>68</v>
      </c>
    </row>
    <row r="590" spans="2:17" ht="25.5" customHeight="1" x14ac:dyDescent="0.3">
      <c r="B590" s="66" t="s">
        <v>303</v>
      </c>
      <c r="C590" s="67" t="s">
        <v>2014</v>
      </c>
      <c r="D590" s="68" t="s">
        <v>64</v>
      </c>
      <c r="E590" s="68" t="s">
        <v>65</v>
      </c>
      <c r="F590" s="69" t="s">
        <v>1460</v>
      </c>
      <c r="G590" s="68" t="s">
        <v>65</v>
      </c>
      <c r="H590" s="68" t="s">
        <v>64</v>
      </c>
      <c r="I590" s="68" t="s">
        <v>66</v>
      </c>
      <c r="J590" s="68" t="s">
        <v>66</v>
      </c>
      <c r="K590" s="70">
        <v>0</v>
      </c>
      <c r="L590" s="70">
        <v>0</v>
      </c>
      <c r="M590" s="70">
        <v>0</v>
      </c>
      <c r="N590" s="70" t="s">
        <v>65</v>
      </c>
      <c r="O590" s="70">
        <v>0</v>
      </c>
      <c r="P590" s="70" t="s">
        <v>68</v>
      </c>
      <c r="Q590" t="s">
        <v>68</v>
      </c>
    </row>
    <row r="591" spans="2:17" ht="25.5" customHeight="1" x14ac:dyDescent="0.3">
      <c r="B591" s="66" t="s">
        <v>346</v>
      </c>
      <c r="C591" s="67" t="s">
        <v>516</v>
      </c>
      <c r="D591" s="68" t="s">
        <v>64</v>
      </c>
      <c r="E591" s="68" t="s">
        <v>65</v>
      </c>
      <c r="F591" s="69" t="s">
        <v>1460</v>
      </c>
      <c r="G591" s="68" t="s">
        <v>65</v>
      </c>
      <c r="H591" s="68" t="s">
        <v>64</v>
      </c>
      <c r="I591" s="68" t="s">
        <v>66</v>
      </c>
      <c r="J591" s="68" t="s">
        <v>66</v>
      </c>
      <c r="K591" s="70">
        <v>0</v>
      </c>
      <c r="L591" s="70">
        <v>0</v>
      </c>
      <c r="M591" s="70">
        <v>0</v>
      </c>
      <c r="N591" s="70" t="s">
        <v>65</v>
      </c>
      <c r="O591" s="70">
        <v>0</v>
      </c>
      <c r="P591" s="70" t="s">
        <v>68</v>
      </c>
      <c r="Q591" t="s">
        <v>68</v>
      </c>
    </row>
    <row r="592" spans="2:17" ht="25.5" customHeight="1" x14ac:dyDescent="0.3">
      <c r="B592" s="66" t="s">
        <v>2226</v>
      </c>
      <c r="C592" s="67" t="s">
        <v>2798</v>
      </c>
      <c r="D592" s="68" t="s">
        <v>65</v>
      </c>
      <c r="E592" s="68" t="s">
        <v>64</v>
      </c>
      <c r="F592" s="69" t="s">
        <v>1460</v>
      </c>
      <c r="G592" s="68" t="s">
        <v>65</v>
      </c>
      <c r="H592" s="68" t="s">
        <v>64</v>
      </c>
      <c r="I592" s="68" t="s">
        <v>66</v>
      </c>
      <c r="J592" s="68" t="s">
        <v>66</v>
      </c>
      <c r="K592" s="70">
        <v>0</v>
      </c>
      <c r="L592" s="70">
        <v>0</v>
      </c>
      <c r="M592" s="70">
        <v>0</v>
      </c>
      <c r="N592" s="70" t="s">
        <v>65</v>
      </c>
      <c r="O592" s="70">
        <v>0</v>
      </c>
      <c r="P592" s="70" t="s">
        <v>68</v>
      </c>
      <c r="Q592" t="s">
        <v>68</v>
      </c>
    </row>
    <row r="593" spans="2:17" ht="25.5" customHeight="1" x14ac:dyDescent="0.3">
      <c r="B593" s="66" t="s">
        <v>331</v>
      </c>
      <c r="C593" s="67" t="s">
        <v>2563</v>
      </c>
      <c r="D593" s="68" t="s">
        <v>64</v>
      </c>
      <c r="E593" s="68" t="s">
        <v>64</v>
      </c>
      <c r="F593" s="69" t="s">
        <v>1460</v>
      </c>
      <c r="G593" s="68" t="s">
        <v>64</v>
      </c>
      <c r="H593" s="68" t="s">
        <v>64</v>
      </c>
      <c r="I593" s="68" t="s">
        <v>66</v>
      </c>
      <c r="J593" s="68" t="s">
        <v>65</v>
      </c>
      <c r="K593" s="70">
        <v>0</v>
      </c>
      <c r="L593" s="70">
        <v>0</v>
      </c>
      <c r="M593" s="70">
        <v>0</v>
      </c>
      <c r="N593" s="70" t="s">
        <v>65</v>
      </c>
      <c r="O593" s="70">
        <v>0</v>
      </c>
      <c r="P593" s="70" t="s">
        <v>68</v>
      </c>
      <c r="Q593" t="s">
        <v>68</v>
      </c>
    </row>
    <row r="594" spans="2:17" ht="25.5" customHeight="1" x14ac:dyDescent="0.3">
      <c r="B594" s="66" t="s">
        <v>189</v>
      </c>
      <c r="C594" s="67" t="s">
        <v>1457</v>
      </c>
      <c r="D594" s="68" t="s">
        <v>64</v>
      </c>
      <c r="E594" s="68" t="s">
        <v>65</v>
      </c>
      <c r="F594" s="69">
        <v>2425661700101</v>
      </c>
      <c r="G594" s="68" t="s">
        <v>64</v>
      </c>
      <c r="H594" s="68" t="s">
        <v>64</v>
      </c>
      <c r="I594" s="68" t="s">
        <v>66</v>
      </c>
      <c r="J594" s="68" t="s">
        <v>65</v>
      </c>
      <c r="K594" s="70">
        <v>0</v>
      </c>
      <c r="L594" s="70">
        <v>0</v>
      </c>
      <c r="M594" s="70">
        <v>0</v>
      </c>
      <c r="N594" s="70" t="s">
        <v>65</v>
      </c>
      <c r="O594" s="70">
        <v>0</v>
      </c>
      <c r="P594" s="70" t="s">
        <v>68</v>
      </c>
      <c r="Q594" t="s">
        <v>68</v>
      </c>
    </row>
    <row r="595" spans="2:17" ht="25.5" customHeight="1" x14ac:dyDescent="0.3">
      <c r="B595" s="66" t="s">
        <v>2799</v>
      </c>
      <c r="C595" s="67" t="s">
        <v>158</v>
      </c>
      <c r="D595" s="68" t="s">
        <v>65</v>
      </c>
      <c r="E595" s="68" t="s">
        <v>64</v>
      </c>
      <c r="F595" s="69" t="s">
        <v>1460</v>
      </c>
      <c r="G595" s="68" t="s">
        <v>65</v>
      </c>
      <c r="H595" s="68" t="s">
        <v>64</v>
      </c>
      <c r="I595" s="68" t="s">
        <v>66</v>
      </c>
      <c r="J595" s="68" t="s">
        <v>66</v>
      </c>
      <c r="K595" s="70">
        <v>0</v>
      </c>
      <c r="L595" s="70">
        <v>0</v>
      </c>
      <c r="M595" s="70">
        <v>0</v>
      </c>
      <c r="N595" s="70" t="s">
        <v>65</v>
      </c>
      <c r="O595" s="70">
        <v>0</v>
      </c>
      <c r="P595" s="70" t="s">
        <v>68</v>
      </c>
      <c r="Q595" t="s">
        <v>68</v>
      </c>
    </row>
    <row r="596" spans="2:17" ht="25.5" customHeight="1" x14ac:dyDescent="0.3">
      <c r="B596" s="66" t="s">
        <v>206</v>
      </c>
      <c r="C596" s="67" t="s">
        <v>158</v>
      </c>
      <c r="D596" s="68" t="s">
        <v>65</v>
      </c>
      <c r="E596" s="68" t="s">
        <v>64</v>
      </c>
      <c r="F596" s="69">
        <v>1664093080101</v>
      </c>
      <c r="G596" s="68" t="s">
        <v>64</v>
      </c>
      <c r="H596" s="68" t="s">
        <v>64</v>
      </c>
      <c r="I596" s="68" t="s">
        <v>65</v>
      </c>
      <c r="J596" s="68" t="s">
        <v>66</v>
      </c>
      <c r="K596" s="70">
        <v>0</v>
      </c>
      <c r="L596" s="70">
        <v>0</v>
      </c>
      <c r="M596" s="70">
        <v>0</v>
      </c>
      <c r="N596" s="70" t="s">
        <v>65</v>
      </c>
      <c r="O596" s="70">
        <v>0</v>
      </c>
      <c r="P596" s="70" t="s">
        <v>68</v>
      </c>
      <c r="Q596" t="s">
        <v>68</v>
      </c>
    </row>
    <row r="597" spans="2:17" ht="25.5" customHeight="1" x14ac:dyDescent="0.3">
      <c r="B597" s="66" t="s">
        <v>2800</v>
      </c>
      <c r="C597" s="67" t="s">
        <v>2801</v>
      </c>
      <c r="D597" s="68" t="s">
        <v>65</v>
      </c>
      <c r="E597" s="68" t="s">
        <v>64</v>
      </c>
      <c r="F597" s="69">
        <v>13846291416</v>
      </c>
      <c r="G597" s="68" t="s">
        <v>64</v>
      </c>
      <c r="H597" s="68" t="s">
        <v>65</v>
      </c>
      <c r="I597" s="68" t="s">
        <v>66</v>
      </c>
      <c r="J597" s="68" t="s">
        <v>66</v>
      </c>
      <c r="K597" s="70">
        <v>0</v>
      </c>
      <c r="L597" s="70">
        <v>0</v>
      </c>
      <c r="M597" s="70">
        <v>0</v>
      </c>
      <c r="N597" s="70" t="s">
        <v>65</v>
      </c>
      <c r="O597" s="70">
        <v>0</v>
      </c>
      <c r="P597" s="70" t="s">
        <v>68</v>
      </c>
      <c r="Q597" t="s">
        <v>68</v>
      </c>
    </row>
    <row r="598" spans="2:17" ht="25.5" customHeight="1" x14ac:dyDescent="0.3">
      <c r="B598" s="66" t="s">
        <v>2802</v>
      </c>
      <c r="C598" s="67" t="s">
        <v>1435</v>
      </c>
      <c r="D598" s="68" t="s">
        <v>65</v>
      </c>
      <c r="E598" s="68" t="s">
        <v>64</v>
      </c>
      <c r="F598" s="69">
        <v>2347359530108</v>
      </c>
      <c r="G598" s="68" t="s">
        <v>64</v>
      </c>
      <c r="H598" s="68" t="s">
        <v>65</v>
      </c>
      <c r="I598" s="68" t="s">
        <v>66</v>
      </c>
      <c r="J598" s="68" t="s">
        <v>66</v>
      </c>
      <c r="K598" s="70">
        <v>0</v>
      </c>
      <c r="L598" s="70">
        <v>0</v>
      </c>
      <c r="M598" s="70">
        <v>0</v>
      </c>
      <c r="N598" s="70" t="s">
        <v>65</v>
      </c>
      <c r="O598" s="70">
        <v>0</v>
      </c>
      <c r="P598" s="70" t="s">
        <v>68</v>
      </c>
      <c r="Q598" t="s">
        <v>68</v>
      </c>
    </row>
    <row r="599" spans="2:17" ht="25.5" customHeight="1" x14ac:dyDescent="0.3">
      <c r="B599" s="66" t="s">
        <v>331</v>
      </c>
      <c r="C599" s="67" t="s">
        <v>299</v>
      </c>
      <c r="D599" s="68" t="s">
        <v>64</v>
      </c>
      <c r="E599" s="68" t="s">
        <v>65</v>
      </c>
      <c r="F599" s="69" t="s">
        <v>1460</v>
      </c>
      <c r="G599" s="68" t="s">
        <v>64</v>
      </c>
      <c r="H599" s="68" t="s">
        <v>64</v>
      </c>
      <c r="I599" s="68" t="s">
        <v>66</v>
      </c>
      <c r="J599" s="68" t="s">
        <v>65</v>
      </c>
      <c r="K599" s="70">
        <v>0</v>
      </c>
      <c r="L599" s="70">
        <v>0</v>
      </c>
      <c r="M599" s="70">
        <v>0</v>
      </c>
      <c r="N599" s="70" t="s">
        <v>65</v>
      </c>
      <c r="O599" s="70">
        <v>0</v>
      </c>
      <c r="P599" s="70" t="s">
        <v>68</v>
      </c>
      <c r="Q599" t="s">
        <v>68</v>
      </c>
    </row>
    <row r="600" spans="2:17" ht="25.5" customHeight="1" x14ac:dyDescent="0.3">
      <c r="B600" s="66" t="s">
        <v>2803</v>
      </c>
      <c r="C600" s="67" t="s">
        <v>1458</v>
      </c>
      <c r="D600" s="68" t="s">
        <v>65</v>
      </c>
      <c r="E600" s="68" t="s">
        <v>64</v>
      </c>
      <c r="F600" s="69" t="s">
        <v>1460</v>
      </c>
      <c r="G600" s="68" t="s">
        <v>64</v>
      </c>
      <c r="H600" s="68" t="s">
        <v>65</v>
      </c>
      <c r="I600" s="68" t="s">
        <v>66</v>
      </c>
      <c r="J600" s="68" t="s">
        <v>66</v>
      </c>
      <c r="K600" s="70">
        <v>0</v>
      </c>
      <c r="L600" s="70">
        <v>0</v>
      </c>
      <c r="M600" s="70">
        <v>0</v>
      </c>
      <c r="N600" s="70" t="s">
        <v>65</v>
      </c>
      <c r="O600" s="70">
        <v>0</v>
      </c>
      <c r="P600" s="70" t="s">
        <v>68</v>
      </c>
      <c r="Q600" t="s">
        <v>68</v>
      </c>
    </row>
    <row r="601" spans="2:17" ht="25.5" customHeight="1" x14ac:dyDescent="0.3">
      <c r="B601" s="66" t="s">
        <v>427</v>
      </c>
      <c r="C601" s="67" t="s">
        <v>1458</v>
      </c>
      <c r="D601" s="68" t="s">
        <v>64</v>
      </c>
      <c r="E601" s="68" t="s">
        <v>65</v>
      </c>
      <c r="F601" s="69" t="s">
        <v>1460</v>
      </c>
      <c r="G601" s="68" t="s">
        <v>65</v>
      </c>
      <c r="H601" s="68" t="s">
        <v>64</v>
      </c>
      <c r="I601" s="68" t="s">
        <v>66</v>
      </c>
      <c r="J601" s="68" t="s">
        <v>66</v>
      </c>
      <c r="K601" s="70">
        <v>0</v>
      </c>
      <c r="L601" s="70">
        <v>0</v>
      </c>
      <c r="M601" s="70">
        <v>0</v>
      </c>
      <c r="N601" s="70" t="s">
        <v>65</v>
      </c>
      <c r="O601" s="70">
        <v>0</v>
      </c>
      <c r="P601" s="70" t="s">
        <v>68</v>
      </c>
      <c r="Q601" t="s">
        <v>68</v>
      </c>
    </row>
    <row r="602" spans="2:17" ht="25.5" customHeight="1" x14ac:dyDescent="0.3">
      <c r="B602" s="66" t="s">
        <v>1453</v>
      </c>
      <c r="C602" s="67" t="s">
        <v>2804</v>
      </c>
      <c r="D602" s="68" t="s">
        <v>65</v>
      </c>
      <c r="E602" s="68" t="s">
        <v>64</v>
      </c>
      <c r="F602" s="69">
        <v>1937809330108</v>
      </c>
      <c r="G602" s="68" t="s">
        <v>64</v>
      </c>
      <c r="H602" s="68" t="s">
        <v>64</v>
      </c>
      <c r="I602" s="68" t="s">
        <v>65</v>
      </c>
      <c r="J602" s="68" t="s">
        <v>66</v>
      </c>
      <c r="K602" s="70">
        <v>0</v>
      </c>
      <c r="L602" s="70">
        <v>0</v>
      </c>
      <c r="M602" s="70">
        <v>0</v>
      </c>
      <c r="N602" s="70" t="s">
        <v>65</v>
      </c>
      <c r="O602" s="70">
        <v>0</v>
      </c>
      <c r="P602" s="70" t="s">
        <v>68</v>
      </c>
      <c r="Q602" t="s">
        <v>68</v>
      </c>
    </row>
    <row r="603" spans="2:17" ht="25.5" customHeight="1" x14ac:dyDescent="0.3">
      <c r="B603" s="66" t="s">
        <v>407</v>
      </c>
      <c r="C603" s="67" t="s">
        <v>408</v>
      </c>
      <c r="D603" s="68" t="s">
        <v>65</v>
      </c>
      <c r="E603" s="68" t="s">
        <v>64</v>
      </c>
      <c r="F603" s="69" t="s">
        <v>1723</v>
      </c>
      <c r="G603" s="68" t="s">
        <v>64</v>
      </c>
      <c r="H603" s="68" t="s">
        <v>64</v>
      </c>
      <c r="I603" s="68" t="s">
        <v>65</v>
      </c>
      <c r="J603" s="68" t="s">
        <v>66</v>
      </c>
      <c r="K603" s="70">
        <v>0</v>
      </c>
      <c r="L603" s="70">
        <v>0</v>
      </c>
      <c r="M603" s="70">
        <v>0</v>
      </c>
      <c r="N603" s="70" t="s">
        <v>65</v>
      </c>
      <c r="O603" s="70">
        <v>0</v>
      </c>
      <c r="P603" s="70" t="s">
        <v>68</v>
      </c>
      <c r="Q603" t="s">
        <v>68</v>
      </c>
    </row>
    <row r="604" spans="2:17" ht="25.5" customHeight="1" x14ac:dyDescent="0.3">
      <c r="B604" s="66" t="s">
        <v>121</v>
      </c>
      <c r="C604" s="67" t="s">
        <v>299</v>
      </c>
      <c r="D604" s="68" t="s">
        <v>64</v>
      </c>
      <c r="E604" s="68" t="s">
        <v>65</v>
      </c>
      <c r="F604" s="69" t="s">
        <v>1460</v>
      </c>
      <c r="G604" s="68" t="s">
        <v>64</v>
      </c>
      <c r="H604" s="68" t="s">
        <v>64</v>
      </c>
      <c r="I604" s="68" t="s">
        <v>66</v>
      </c>
      <c r="J604" s="68" t="s">
        <v>65</v>
      </c>
      <c r="K604" s="70">
        <v>0</v>
      </c>
      <c r="L604" s="70">
        <v>0</v>
      </c>
      <c r="M604" s="70">
        <v>0</v>
      </c>
      <c r="N604" s="70" t="s">
        <v>65</v>
      </c>
      <c r="O604" s="70">
        <v>0</v>
      </c>
      <c r="P604" s="70" t="s">
        <v>68</v>
      </c>
      <c r="Q604" t="s">
        <v>68</v>
      </c>
    </row>
    <row r="605" spans="2:17" ht="25.5" customHeight="1" x14ac:dyDescent="0.3">
      <c r="B605" s="66" t="s">
        <v>1424</v>
      </c>
      <c r="C605" s="67" t="s">
        <v>299</v>
      </c>
      <c r="D605" s="68" t="s">
        <v>64</v>
      </c>
      <c r="E605" s="68" t="s">
        <v>65</v>
      </c>
      <c r="F605" s="69" t="s">
        <v>1460</v>
      </c>
      <c r="G605" s="68" t="s">
        <v>65</v>
      </c>
      <c r="H605" s="68" t="s">
        <v>64</v>
      </c>
      <c r="I605" s="68" t="s">
        <v>66</v>
      </c>
      <c r="J605" s="68" t="s">
        <v>66</v>
      </c>
      <c r="K605" s="70">
        <v>0</v>
      </c>
      <c r="L605" s="70">
        <v>0</v>
      </c>
      <c r="M605" s="70">
        <v>0</v>
      </c>
      <c r="N605" s="70" t="s">
        <v>65</v>
      </c>
      <c r="O605" s="70">
        <v>0</v>
      </c>
      <c r="P605" s="70" t="s">
        <v>68</v>
      </c>
      <c r="Q605" t="s">
        <v>68</v>
      </c>
    </row>
    <row r="606" spans="2:17" ht="25.5" customHeight="1" x14ac:dyDescent="0.3">
      <c r="B606" s="66" t="s">
        <v>421</v>
      </c>
      <c r="C606" s="67" t="s">
        <v>204</v>
      </c>
      <c r="D606" s="68" t="s">
        <v>65</v>
      </c>
      <c r="E606" s="68" t="s">
        <v>64</v>
      </c>
      <c r="F606" s="69" t="s">
        <v>1723</v>
      </c>
      <c r="G606" s="68" t="s">
        <v>64</v>
      </c>
      <c r="H606" s="68" t="s">
        <v>65</v>
      </c>
      <c r="I606" s="68" t="s">
        <v>66</v>
      </c>
      <c r="J606" s="68" t="s">
        <v>66</v>
      </c>
      <c r="K606" s="70">
        <v>0</v>
      </c>
      <c r="L606" s="70">
        <v>0</v>
      </c>
      <c r="M606" s="70">
        <v>0</v>
      </c>
      <c r="N606" s="70" t="s">
        <v>65</v>
      </c>
      <c r="O606" s="70">
        <v>0</v>
      </c>
      <c r="P606" s="70" t="s">
        <v>68</v>
      </c>
      <c r="Q606" t="s">
        <v>68</v>
      </c>
    </row>
    <row r="607" spans="2:17" ht="25.5" customHeight="1" x14ac:dyDescent="0.3">
      <c r="B607" s="66" t="s">
        <v>413</v>
      </c>
      <c r="C607" s="67" t="s">
        <v>422</v>
      </c>
      <c r="D607" s="68" t="s">
        <v>65</v>
      </c>
      <c r="E607" s="68" t="s">
        <v>64</v>
      </c>
      <c r="F607" s="69">
        <v>1732630380101</v>
      </c>
      <c r="G607" s="68" t="s">
        <v>64</v>
      </c>
      <c r="H607" s="68" t="s">
        <v>64</v>
      </c>
      <c r="I607" s="68" t="s">
        <v>65</v>
      </c>
      <c r="J607" s="68" t="s">
        <v>66</v>
      </c>
      <c r="K607" s="70">
        <v>0</v>
      </c>
      <c r="L607" s="70">
        <v>0</v>
      </c>
      <c r="M607" s="70">
        <v>0</v>
      </c>
      <c r="N607" s="70" t="s">
        <v>65</v>
      </c>
      <c r="O607" s="70">
        <v>0</v>
      </c>
      <c r="P607" s="70" t="s">
        <v>68</v>
      </c>
      <c r="Q607" t="s">
        <v>68</v>
      </c>
    </row>
    <row r="608" spans="2:17" ht="25.5" customHeight="1" x14ac:dyDescent="0.3">
      <c r="B608" s="66" t="s">
        <v>423</v>
      </c>
      <c r="C608" s="67" t="s">
        <v>424</v>
      </c>
      <c r="D608" s="68" t="s">
        <v>65</v>
      </c>
      <c r="E608" s="68" t="s">
        <v>64</v>
      </c>
      <c r="F608" s="69">
        <v>1007176880101</v>
      </c>
      <c r="G608" s="68" t="s">
        <v>64</v>
      </c>
      <c r="H608" s="68" t="s">
        <v>65</v>
      </c>
      <c r="I608" s="68" t="s">
        <v>66</v>
      </c>
      <c r="J608" s="68" t="s">
        <v>66</v>
      </c>
      <c r="K608" s="70">
        <v>0</v>
      </c>
      <c r="L608" s="70">
        <v>0</v>
      </c>
      <c r="M608" s="70">
        <v>0</v>
      </c>
      <c r="N608" s="70" t="s">
        <v>65</v>
      </c>
      <c r="O608" s="70">
        <v>0</v>
      </c>
      <c r="P608" s="70" t="s">
        <v>68</v>
      </c>
      <c r="Q608" t="s">
        <v>68</v>
      </c>
    </row>
    <row r="609" spans="2:17" ht="25.5" customHeight="1" x14ac:dyDescent="0.3">
      <c r="B609" s="66" t="s">
        <v>425</v>
      </c>
      <c r="C609" s="67" t="s">
        <v>426</v>
      </c>
      <c r="D609" s="68" t="s">
        <v>65</v>
      </c>
      <c r="E609" s="68" t="s">
        <v>64</v>
      </c>
      <c r="F609" s="69">
        <v>2184266901601</v>
      </c>
      <c r="G609" s="68" t="s">
        <v>64</v>
      </c>
      <c r="H609" s="68" t="s">
        <v>64</v>
      </c>
      <c r="I609" s="68" t="s">
        <v>66</v>
      </c>
      <c r="J609" s="68" t="s">
        <v>65</v>
      </c>
      <c r="K609" s="70" t="s">
        <v>65</v>
      </c>
      <c r="L609" s="70">
        <v>0</v>
      </c>
      <c r="M609" s="70">
        <v>0</v>
      </c>
      <c r="N609" s="70">
        <v>0</v>
      </c>
      <c r="O609" s="70">
        <v>0</v>
      </c>
      <c r="P609" s="70" t="s">
        <v>68</v>
      </c>
      <c r="Q609" t="s">
        <v>68</v>
      </c>
    </row>
    <row r="610" spans="2:17" ht="25.5" customHeight="1" x14ac:dyDescent="0.3">
      <c r="B610" s="66" t="s">
        <v>407</v>
      </c>
      <c r="C610" s="67" t="s">
        <v>408</v>
      </c>
      <c r="D610" s="68" t="s">
        <v>65</v>
      </c>
      <c r="E610" s="68" t="s">
        <v>64</v>
      </c>
      <c r="F610" s="69">
        <v>2273453980101</v>
      </c>
      <c r="G610" s="68" t="s">
        <v>64</v>
      </c>
      <c r="H610" s="68" t="s">
        <v>64</v>
      </c>
      <c r="I610" s="68" t="s">
        <v>65</v>
      </c>
      <c r="J610" s="68" t="s">
        <v>66</v>
      </c>
      <c r="K610" s="70">
        <v>0</v>
      </c>
      <c r="L610" s="70">
        <v>0</v>
      </c>
      <c r="M610" s="70">
        <v>0</v>
      </c>
      <c r="N610" s="70" t="s">
        <v>65</v>
      </c>
      <c r="O610" s="70">
        <v>0</v>
      </c>
      <c r="P610" s="70" t="s">
        <v>68</v>
      </c>
      <c r="Q610" t="s">
        <v>68</v>
      </c>
    </row>
    <row r="611" spans="2:17" ht="25.5" customHeight="1" x14ac:dyDescent="0.3">
      <c r="B611" s="66" t="s">
        <v>121</v>
      </c>
      <c r="C611" s="67" t="s">
        <v>299</v>
      </c>
      <c r="D611" s="68" t="s">
        <v>64</v>
      </c>
      <c r="E611" s="68" t="s">
        <v>65</v>
      </c>
      <c r="F611" s="69" t="s">
        <v>1402</v>
      </c>
      <c r="G611" s="68" t="s">
        <v>64</v>
      </c>
      <c r="H611" s="68" t="s">
        <v>64</v>
      </c>
      <c r="I611" s="68" t="s">
        <v>66</v>
      </c>
      <c r="J611" s="68" t="s">
        <v>65</v>
      </c>
      <c r="K611" s="70">
        <v>0</v>
      </c>
      <c r="L611" s="70">
        <v>0</v>
      </c>
      <c r="M611" s="70">
        <v>0</v>
      </c>
      <c r="N611" s="70" t="s">
        <v>65</v>
      </c>
      <c r="O611" s="70">
        <v>0</v>
      </c>
      <c r="P611" s="70" t="s">
        <v>68</v>
      </c>
      <c r="Q611" t="s">
        <v>68</v>
      </c>
    </row>
    <row r="612" spans="2:17" ht="25.5" customHeight="1" x14ac:dyDescent="0.3">
      <c r="B612" s="66" t="s">
        <v>1424</v>
      </c>
      <c r="C612" s="67" t="s">
        <v>299</v>
      </c>
      <c r="D612" s="68" t="s">
        <v>64</v>
      </c>
      <c r="E612" s="68" t="s">
        <v>65</v>
      </c>
      <c r="F612" s="69" t="s">
        <v>1402</v>
      </c>
      <c r="G612" s="68" t="s">
        <v>65</v>
      </c>
      <c r="H612" s="68" t="s">
        <v>64</v>
      </c>
      <c r="I612" s="68" t="s">
        <v>66</v>
      </c>
      <c r="J612" s="68" t="s">
        <v>66</v>
      </c>
      <c r="K612" s="70">
        <v>0</v>
      </c>
      <c r="L612" s="70">
        <v>0</v>
      </c>
      <c r="M612" s="70">
        <v>0</v>
      </c>
      <c r="N612" s="70" t="s">
        <v>65</v>
      </c>
      <c r="O612" s="70">
        <v>0</v>
      </c>
      <c r="P612" s="70" t="s">
        <v>68</v>
      </c>
      <c r="Q612" t="s">
        <v>68</v>
      </c>
    </row>
    <row r="613" spans="2:17" ht="25.5" customHeight="1" x14ac:dyDescent="0.3">
      <c r="B613" s="66" t="s">
        <v>427</v>
      </c>
      <c r="C613" s="67" t="s">
        <v>428</v>
      </c>
      <c r="D613" s="68" t="s">
        <v>64</v>
      </c>
      <c r="E613" s="68" t="s">
        <v>65</v>
      </c>
      <c r="F613" s="69">
        <v>2204932350101</v>
      </c>
      <c r="G613" s="68" t="s">
        <v>64</v>
      </c>
      <c r="H613" s="68" t="s">
        <v>64</v>
      </c>
      <c r="I613" s="68" t="s">
        <v>65</v>
      </c>
      <c r="J613" s="68" t="s">
        <v>66</v>
      </c>
      <c r="K613" s="70">
        <v>0</v>
      </c>
      <c r="L613" s="70">
        <v>0</v>
      </c>
      <c r="M613" s="70">
        <v>0</v>
      </c>
      <c r="N613" s="70" t="s">
        <v>65</v>
      </c>
      <c r="O613" s="70">
        <v>0</v>
      </c>
      <c r="P613" s="70" t="s">
        <v>68</v>
      </c>
      <c r="Q613" t="s">
        <v>68</v>
      </c>
    </row>
    <row r="614" spans="2:17" ht="25.5" customHeight="1" x14ac:dyDescent="0.3">
      <c r="B614" s="66" t="s">
        <v>429</v>
      </c>
      <c r="C614" s="67" t="s">
        <v>430</v>
      </c>
      <c r="D614" s="68" t="s">
        <v>65</v>
      </c>
      <c r="E614" s="68" t="s">
        <v>64</v>
      </c>
      <c r="F614" s="69">
        <v>2634358220101</v>
      </c>
      <c r="G614" s="68" t="s">
        <v>64</v>
      </c>
      <c r="H614" s="68" t="s">
        <v>65</v>
      </c>
      <c r="I614" s="68" t="s">
        <v>66</v>
      </c>
      <c r="J614" s="68" t="s">
        <v>66</v>
      </c>
      <c r="K614" s="70">
        <v>0</v>
      </c>
      <c r="L614" s="70">
        <v>0</v>
      </c>
      <c r="M614" s="70">
        <v>0</v>
      </c>
      <c r="N614" s="70" t="s">
        <v>65</v>
      </c>
      <c r="O614" s="70">
        <v>0</v>
      </c>
      <c r="P614" s="70" t="s">
        <v>68</v>
      </c>
      <c r="Q614" t="s">
        <v>68</v>
      </c>
    </row>
    <row r="615" spans="2:17" ht="25.5" customHeight="1" x14ac:dyDescent="0.3">
      <c r="B615" s="66" t="s">
        <v>194</v>
      </c>
      <c r="C615" s="67" t="s">
        <v>431</v>
      </c>
      <c r="D615" s="68" t="s">
        <v>64</v>
      </c>
      <c r="E615" s="68" t="s">
        <v>65</v>
      </c>
      <c r="F615" s="69">
        <v>2234018031601</v>
      </c>
      <c r="G615" s="68" t="s">
        <v>64</v>
      </c>
      <c r="H615" s="68" t="s">
        <v>64</v>
      </c>
      <c r="I615" s="68" t="s">
        <v>65</v>
      </c>
      <c r="J615" s="68" t="s">
        <v>66</v>
      </c>
      <c r="K615" s="70">
        <v>0</v>
      </c>
      <c r="L615" s="70">
        <v>0</v>
      </c>
      <c r="M615" s="70">
        <v>0</v>
      </c>
      <c r="N615" s="70" t="s">
        <v>65</v>
      </c>
      <c r="O615" s="70">
        <v>0</v>
      </c>
      <c r="P615" s="70" t="s">
        <v>68</v>
      </c>
      <c r="Q615" t="s">
        <v>68</v>
      </c>
    </row>
    <row r="616" spans="2:17" ht="25.5" customHeight="1" x14ac:dyDescent="0.3">
      <c r="B616" s="66" t="s">
        <v>154</v>
      </c>
      <c r="C616" s="67" t="s">
        <v>432</v>
      </c>
      <c r="D616" s="68" t="s">
        <v>64</v>
      </c>
      <c r="E616" s="68" t="s">
        <v>65</v>
      </c>
      <c r="F616" s="69">
        <v>2575172780101</v>
      </c>
      <c r="G616" s="68" t="s">
        <v>64</v>
      </c>
      <c r="H616" s="68" t="s">
        <v>65</v>
      </c>
      <c r="I616" s="68" t="s">
        <v>66</v>
      </c>
      <c r="J616" s="68" t="s">
        <v>66</v>
      </c>
      <c r="K616" s="70">
        <v>0</v>
      </c>
      <c r="L616" s="70">
        <v>0</v>
      </c>
      <c r="M616" s="70">
        <v>0</v>
      </c>
      <c r="N616" s="70" t="s">
        <v>65</v>
      </c>
      <c r="O616" s="70">
        <v>0</v>
      </c>
      <c r="P616" s="70" t="s">
        <v>68</v>
      </c>
      <c r="Q616" t="s">
        <v>68</v>
      </c>
    </row>
    <row r="617" spans="2:17" ht="25.5" customHeight="1" x14ac:dyDescent="0.3">
      <c r="B617" s="66" t="s">
        <v>369</v>
      </c>
      <c r="C617" s="67" t="s">
        <v>433</v>
      </c>
      <c r="D617" s="68" t="s">
        <v>64</v>
      </c>
      <c r="E617" s="68" t="s">
        <v>65</v>
      </c>
      <c r="F617" s="69">
        <v>2236818491705</v>
      </c>
      <c r="G617" s="68" t="s">
        <v>64</v>
      </c>
      <c r="H617" s="68" t="s">
        <v>65</v>
      </c>
      <c r="I617" s="68" t="s">
        <v>66</v>
      </c>
      <c r="J617" s="68" t="s">
        <v>66</v>
      </c>
      <c r="K617" s="70">
        <v>0</v>
      </c>
      <c r="L617" s="70">
        <v>0</v>
      </c>
      <c r="M617" s="70">
        <v>0</v>
      </c>
      <c r="N617" s="70" t="s">
        <v>65</v>
      </c>
      <c r="O617" s="70">
        <v>0</v>
      </c>
      <c r="P617" s="70" t="s">
        <v>68</v>
      </c>
      <c r="Q617" t="s">
        <v>68</v>
      </c>
    </row>
    <row r="618" spans="2:17" ht="25.5" customHeight="1" x14ac:dyDescent="0.3">
      <c r="B618" s="66" t="s">
        <v>434</v>
      </c>
      <c r="C618" s="67" t="s">
        <v>435</v>
      </c>
      <c r="D618" s="68" t="s">
        <v>64</v>
      </c>
      <c r="E618" s="68" t="s">
        <v>65</v>
      </c>
      <c r="F618" s="69">
        <v>2429530930101</v>
      </c>
      <c r="G618" s="68" t="s">
        <v>64</v>
      </c>
      <c r="H618" s="68" t="s">
        <v>64</v>
      </c>
      <c r="I618" s="68" t="s">
        <v>65</v>
      </c>
      <c r="J618" s="68" t="s">
        <v>66</v>
      </c>
      <c r="K618" s="70">
        <v>0</v>
      </c>
      <c r="L618" s="70">
        <v>0</v>
      </c>
      <c r="M618" s="70">
        <v>0</v>
      </c>
      <c r="N618" s="70" t="s">
        <v>65</v>
      </c>
      <c r="O618" s="70">
        <v>0</v>
      </c>
      <c r="P618" s="70" t="s">
        <v>68</v>
      </c>
      <c r="Q618" t="s">
        <v>68</v>
      </c>
    </row>
    <row r="619" spans="2:17" ht="25.5" customHeight="1" x14ac:dyDescent="0.3">
      <c r="B619" s="66" t="s">
        <v>177</v>
      </c>
      <c r="C619" s="67" t="s">
        <v>1425</v>
      </c>
      <c r="D619" s="68" t="s">
        <v>64</v>
      </c>
      <c r="E619" s="68" t="s">
        <v>65</v>
      </c>
      <c r="F619" s="69" t="s">
        <v>1402</v>
      </c>
      <c r="G619" s="68" t="s">
        <v>64</v>
      </c>
      <c r="H619" s="68" t="s">
        <v>65</v>
      </c>
      <c r="I619" s="68" t="s">
        <v>66</v>
      </c>
      <c r="J619" s="68" t="s">
        <v>66</v>
      </c>
      <c r="K619" s="70">
        <v>0</v>
      </c>
      <c r="L619" s="70">
        <v>0</v>
      </c>
      <c r="M619" s="70">
        <v>0</v>
      </c>
      <c r="N619" s="70" t="s">
        <v>65</v>
      </c>
      <c r="O619" s="70">
        <v>0</v>
      </c>
      <c r="P619" s="70" t="s">
        <v>68</v>
      </c>
      <c r="Q619" t="s">
        <v>68</v>
      </c>
    </row>
    <row r="620" spans="2:17" ht="25.5" customHeight="1" x14ac:dyDescent="0.3">
      <c r="B620" s="66" t="s">
        <v>436</v>
      </c>
      <c r="C620" s="67" t="s">
        <v>437</v>
      </c>
      <c r="D620" s="68" t="s">
        <v>65</v>
      </c>
      <c r="E620" s="68" t="s">
        <v>64</v>
      </c>
      <c r="F620" s="69">
        <v>1662198860101</v>
      </c>
      <c r="G620" s="68" t="s">
        <v>64</v>
      </c>
      <c r="H620" s="68" t="s">
        <v>64</v>
      </c>
      <c r="I620" s="68" t="s">
        <v>66</v>
      </c>
      <c r="J620" s="68" t="s">
        <v>65</v>
      </c>
      <c r="K620" s="70">
        <v>0</v>
      </c>
      <c r="L620" s="70">
        <v>0</v>
      </c>
      <c r="M620" s="70">
        <v>0</v>
      </c>
      <c r="N620" s="70" t="s">
        <v>65</v>
      </c>
      <c r="O620" s="70">
        <v>0</v>
      </c>
      <c r="P620" s="70" t="s">
        <v>68</v>
      </c>
      <c r="Q620" t="s">
        <v>68</v>
      </c>
    </row>
    <row r="621" spans="2:17" ht="25.5" customHeight="1" x14ac:dyDescent="0.3">
      <c r="B621" s="66" t="s">
        <v>1426</v>
      </c>
      <c r="C621" s="67" t="s">
        <v>1427</v>
      </c>
      <c r="D621" s="68" t="s">
        <v>65</v>
      </c>
      <c r="E621" s="68" t="s">
        <v>64</v>
      </c>
      <c r="F621" s="69" t="s">
        <v>1402</v>
      </c>
      <c r="G621" s="68" t="s">
        <v>65</v>
      </c>
      <c r="H621" s="68" t="s">
        <v>64</v>
      </c>
      <c r="I621" s="68" t="s">
        <v>66</v>
      </c>
      <c r="J621" s="68" t="s">
        <v>66</v>
      </c>
      <c r="K621" s="70">
        <v>0</v>
      </c>
      <c r="L621" s="70">
        <v>0</v>
      </c>
      <c r="M621" s="70">
        <v>0</v>
      </c>
      <c r="N621" s="70" t="s">
        <v>65</v>
      </c>
      <c r="O621" s="70">
        <v>0</v>
      </c>
      <c r="P621" s="70" t="s">
        <v>68</v>
      </c>
      <c r="Q621" t="s">
        <v>68</v>
      </c>
    </row>
    <row r="622" spans="2:17" ht="25.5" customHeight="1" x14ac:dyDescent="0.3">
      <c r="B622" s="66" t="s">
        <v>438</v>
      </c>
      <c r="C622" s="67" t="s">
        <v>439</v>
      </c>
      <c r="D622" s="68" t="s">
        <v>65</v>
      </c>
      <c r="E622" s="68" t="s">
        <v>64</v>
      </c>
      <c r="F622" s="69">
        <v>1969946830101</v>
      </c>
      <c r="G622" s="68" t="s">
        <v>64</v>
      </c>
      <c r="H622" s="68" t="s">
        <v>64</v>
      </c>
      <c r="I622" s="68" t="s">
        <v>66</v>
      </c>
      <c r="J622" s="68" t="s">
        <v>65</v>
      </c>
      <c r="K622" s="70">
        <v>0</v>
      </c>
      <c r="L622" s="70">
        <v>0</v>
      </c>
      <c r="M622" s="70">
        <v>0</v>
      </c>
      <c r="N622" s="70" t="s">
        <v>65</v>
      </c>
      <c r="O622" s="70">
        <v>0</v>
      </c>
      <c r="P622" s="70" t="s">
        <v>68</v>
      </c>
      <c r="Q622" t="s">
        <v>68</v>
      </c>
    </row>
    <row r="623" spans="2:17" ht="25.5" customHeight="1" x14ac:dyDescent="0.3">
      <c r="B623" s="66" t="s">
        <v>440</v>
      </c>
      <c r="C623" s="67" t="s">
        <v>441</v>
      </c>
      <c r="D623" s="68" t="s">
        <v>65</v>
      </c>
      <c r="E623" s="68" t="s">
        <v>64</v>
      </c>
      <c r="F623" s="69">
        <v>2528272600101</v>
      </c>
      <c r="G623" s="68" t="s">
        <v>64</v>
      </c>
      <c r="H623" s="68" t="s">
        <v>64</v>
      </c>
      <c r="I623" s="68" t="s">
        <v>65</v>
      </c>
      <c r="J623" s="68" t="s">
        <v>66</v>
      </c>
      <c r="K623" s="70">
        <v>0</v>
      </c>
      <c r="L623" s="70">
        <v>0</v>
      </c>
      <c r="M623" s="70">
        <v>0</v>
      </c>
      <c r="N623" s="70" t="s">
        <v>65</v>
      </c>
      <c r="O623" s="70">
        <v>0</v>
      </c>
      <c r="P623" s="70" t="s">
        <v>68</v>
      </c>
      <c r="Q623" t="s">
        <v>68</v>
      </c>
    </row>
    <row r="624" spans="2:17" ht="25.5" customHeight="1" x14ac:dyDescent="0.3">
      <c r="B624" s="66" t="s">
        <v>407</v>
      </c>
      <c r="C624" s="67" t="s">
        <v>442</v>
      </c>
      <c r="D624" s="68" t="s">
        <v>64</v>
      </c>
      <c r="E624" s="68" t="s">
        <v>65</v>
      </c>
      <c r="F624" s="69">
        <v>2467029902217</v>
      </c>
      <c r="G624" s="68" t="s">
        <v>64</v>
      </c>
      <c r="H624" s="68" t="s">
        <v>64</v>
      </c>
      <c r="I624" s="68" t="s">
        <v>65</v>
      </c>
      <c r="J624" s="68" t="s">
        <v>66</v>
      </c>
      <c r="K624" s="70">
        <v>0</v>
      </c>
      <c r="L624" s="70">
        <v>0</v>
      </c>
      <c r="M624" s="70">
        <v>0</v>
      </c>
      <c r="N624" s="70" t="s">
        <v>65</v>
      </c>
      <c r="O624" s="70">
        <v>0</v>
      </c>
      <c r="P624" s="70" t="s">
        <v>68</v>
      </c>
      <c r="Q624" t="s">
        <v>68</v>
      </c>
    </row>
    <row r="625" spans="2:17" ht="25.5" customHeight="1" x14ac:dyDescent="0.3">
      <c r="B625" s="66" t="s">
        <v>443</v>
      </c>
      <c r="C625" s="67" t="s">
        <v>444</v>
      </c>
      <c r="D625" s="68" t="s">
        <v>65</v>
      </c>
      <c r="E625" s="68" t="s">
        <v>64</v>
      </c>
      <c r="F625" s="69">
        <v>1783739310101</v>
      </c>
      <c r="G625" s="68" t="s">
        <v>64</v>
      </c>
      <c r="H625" s="68" t="s">
        <v>64</v>
      </c>
      <c r="I625" s="68" t="s">
        <v>65</v>
      </c>
      <c r="J625" s="68" t="s">
        <v>66</v>
      </c>
      <c r="K625" s="70">
        <v>0</v>
      </c>
      <c r="L625" s="70">
        <v>0</v>
      </c>
      <c r="M625" s="70">
        <v>0</v>
      </c>
      <c r="N625" s="70" t="s">
        <v>65</v>
      </c>
      <c r="O625" s="70">
        <v>0</v>
      </c>
      <c r="P625" s="70" t="s">
        <v>68</v>
      </c>
      <c r="Q625" t="s">
        <v>68</v>
      </c>
    </row>
    <row r="626" spans="2:17" ht="25.5" customHeight="1" x14ac:dyDescent="0.3">
      <c r="B626" s="66" t="s">
        <v>1428</v>
      </c>
      <c r="C626" s="67" t="s">
        <v>1429</v>
      </c>
      <c r="D626" s="68" t="s">
        <v>65</v>
      </c>
      <c r="E626" s="68" t="s">
        <v>64</v>
      </c>
      <c r="F626" s="69" t="s">
        <v>1430</v>
      </c>
      <c r="G626" s="68" t="s">
        <v>65</v>
      </c>
      <c r="H626" s="68" t="s">
        <v>64</v>
      </c>
      <c r="I626" s="68" t="s">
        <v>66</v>
      </c>
      <c r="J626" s="68" t="s">
        <v>66</v>
      </c>
      <c r="K626" s="70">
        <v>0</v>
      </c>
      <c r="L626" s="70">
        <v>0</v>
      </c>
      <c r="M626" s="70">
        <v>0</v>
      </c>
      <c r="N626" s="70" t="s">
        <v>65</v>
      </c>
      <c r="O626" s="70">
        <v>0</v>
      </c>
      <c r="P626" s="70" t="s">
        <v>68</v>
      </c>
      <c r="Q626" t="s">
        <v>68</v>
      </c>
    </row>
    <row r="627" spans="2:17" ht="25.5" customHeight="1" x14ac:dyDescent="0.3">
      <c r="B627" s="66" t="s">
        <v>517</v>
      </c>
      <c r="C627" s="67" t="s">
        <v>360</v>
      </c>
      <c r="D627" s="68" t="s">
        <v>64</v>
      </c>
      <c r="E627" s="68" t="s">
        <v>65</v>
      </c>
      <c r="F627" s="69" t="s">
        <v>1402</v>
      </c>
      <c r="G627" s="68" t="s">
        <v>64</v>
      </c>
      <c r="H627" s="68" t="s">
        <v>65</v>
      </c>
      <c r="I627" s="68" t="s">
        <v>66</v>
      </c>
      <c r="J627" s="68" t="s">
        <v>66</v>
      </c>
      <c r="K627" s="70">
        <v>0</v>
      </c>
      <c r="L627" s="70">
        <v>0</v>
      </c>
      <c r="M627" s="70">
        <v>0</v>
      </c>
      <c r="N627" s="70" t="s">
        <v>65</v>
      </c>
      <c r="O627" s="70">
        <v>0</v>
      </c>
      <c r="P627" s="70" t="s">
        <v>68</v>
      </c>
      <c r="Q627" t="s">
        <v>68</v>
      </c>
    </row>
    <row r="628" spans="2:17" ht="25.5" customHeight="1" x14ac:dyDescent="0.3">
      <c r="B628" s="66" t="s">
        <v>179</v>
      </c>
      <c r="C628" s="67" t="s">
        <v>1431</v>
      </c>
      <c r="D628" s="68" t="s">
        <v>64</v>
      </c>
      <c r="E628" s="68" t="s">
        <v>65</v>
      </c>
      <c r="F628" s="69">
        <v>2421657880101</v>
      </c>
      <c r="G628" s="68" t="s">
        <v>64</v>
      </c>
      <c r="H628" s="68" t="s">
        <v>65</v>
      </c>
      <c r="I628" s="68" t="s">
        <v>66</v>
      </c>
      <c r="J628" s="68" t="s">
        <v>66</v>
      </c>
      <c r="K628" s="70">
        <v>0</v>
      </c>
      <c r="L628" s="70">
        <v>0</v>
      </c>
      <c r="M628" s="70">
        <v>0</v>
      </c>
      <c r="N628" s="70" t="s">
        <v>65</v>
      </c>
      <c r="O628" s="70">
        <v>0</v>
      </c>
      <c r="P628" s="70" t="s">
        <v>68</v>
      </c>
      <c r="Q628" t="s">
        <v>68</v>
      </c>
    </row>
    <row r="629" spans="2:17" ht="25.5" customHeight="1" x14ac:dyDescent="0.3">
      <c r="B629" s="66" t="s">
        <v>515</v>
      </c>
      <c r="C629" s="67" t="s">
        <v>1432</v>
      </c>
      <c r="D629" s="68" t="s">
        <v>64</v>
      </c>
      <c r="E629" s="68" t="s">
        <v>65</v>
      </c>
      <c r="F629" s="69">
        <v>2938378030101</v>
      </c>
      <c r="G629" s="68" t="s">
        <v>64</v>
      </c>
      <c r="H629" s="68" t="s">
        <v>65</v>
      </c>
      <c r="I629" s="68" t="s">
        <v>66</v>
      </c>
      <c r="J629" s="68" t="s">
        <v>66</v>
      </c>
      <c r="K629" s="70">
        <v>0</v>
      </c>
      <c r="L629" s="70">
        <v>0</v>
      </c>
      <c r="M629" s="70">
        <v>0</v>
      </c>
      <c r="N629" s="70" t="s">
        <v>65</v>
      </c>
      <c r="O629" s="70">
        <v>0</v>
      </c>
      <c r="P629" s="70" t="s">
        <v>68</v>
      </c>
      <c r="Q629" t="s">
        <v>68</v>
      </c>
    </row>
    <row r="630" spans="2:17" ht="25.5" customHeight="1" x14ac:dyDescent="0.3">
      <c r="B630" s="66" t="s">
        <v>436</v>
      </c>
      <c r="C630" s="67" t="s">
        <v>414</v>
      </c>
      <c r="D630" s="68" t="s">
        <v>65</v>
      </c>
      <c r="E630" s="68" t="s">
        <v>64</v>
      </c>
      <c r="F630" s="69">
        <v>1662198860101</v>
      </c>
      <c r="G630" s="68" t="s">
        <v>64</v>
      </c>
      <c r="H630" s="68" t="s">
        <v>64</v>
      </c>
      <c r="I630" s="68" t="s">
        <v>66</v>
      </c>
      <c r="J630" s="68" t="s">
        <v>65</v>
      </c>
      <c r="K630" s="70">
        <v>0</v>
      </c>
      <c r="L630" s="70">
        <v>0</v>
      </c>
      <c r="M630" s="70">
        <v>0</v>
      </c>
      <c r="N630" s="70" t="s">
        <v>65</v>
      </c>
      <c r="O630" s="70">
        <v>0</v>
      </c>
      <c r="P630" s="70" t="s">
        <v>68</v>
      </c>
      <c r="Q630" t="s">
        <v>68</v>
      </c>
    </row>
    <row r="631" spans="2:17" ht="25.5" customHeight="1" x14ac:dyDescent="0.3">
      <c r="B631" s="66" t="s">
        <v>1433</v>
      </c>
      <c r="C631" s="67" t="s">
        <v>1434</v>
      </c>
      <c r="D631" s="68" t="s">
        <v>64</v>
      </c>
      <c r="E631" s="68" t="s">
        <v>65</v>
      </c>
      <c r="F631" s="69">
        <v>2646505060610</v>
      </c>
      <c r="G631" s="68" t="s">
        <v>64</v>
      </c>
      <c r="H631" s="68" t="s">
        <v>65</v>
      </c>
      <c r="I631" s="68" t="s">
        <v>66</v>
      </c>
      <c r="J631" s="68" t="s">
        <v>66</v>
      </c>
      <c r="K631" s="70">
        <v>0</v>
      </c>
      <c r="L631" s="70">
        <v>0</v>
      </c>
      <c r="M631" s="70">
        <v>0</v>
      </c>
      <c r="N631" s="70" t="s">
        <v>65</v>
      </c>
      <c r="O631" s="70">
        <v>0</v>
      </c>
      <c r="P631" s="70" t="s">
        <v>68</v>
      </c>
      <c r="Q631" t="s">
        <v>68</v>
      </c>
    </row>
    <row r="632" spans="2:17" ht="25.5" customHeight="1" x14ac:dyDescent="0.3">
      <c r="B632" s="66" t="s">
        <v>1420</v>
      </c>
      <c r="C632" s="67" t="s">
        <v>1435</v>
      </c>
      <c r="D632" s="68" t="s">
        <v>64</v>
      </c>
      <c r="E632" s="68" t="s">
        <v>65</v>
      </c>
      <c r="F632" s="69" t="s">
        <v>1402</v>
      </c>
      <c r="G632" s="68" t="s">
        <v>64</v>
      </c>
      <c r="H632" s="68" t="s">
        <v>65</v>
      </c>
      <c r="I632" s="68" t="s">
        <v>66</v>
      </c>
      <c r="J632" s="68" t="s">
        <v>66</v>
      </c>
      <c r="K632" s="70">
        <v>0</v>
      </c>
      <c r="L632" s="70">
        <v>0</v>
      </c>
      <c r="M632" s="70">
        <v>0</v>
      </c>
      <c r="N632" s="70" t="s">
        <v>65</v>
      </c>
      <c r="O632" s="70">
        <v>0</v>
      </c>
      <c r="P632" s="70" t="s">
        <v>68</v>
      </c>
      <c r="Q632" t="s">
        <v>68</v>
      </c>
    </row>
    <row r="633" spans="2:17" ht="25.5" customHeight="1" x14ac:dyDescent="0.3">
      <c r="B633" s="66" t="s">
        <v>1436</v>
      </c>
      <c r="C633" s="67" t="s">
        <v>1437</v>
      </c>
      <c r="D633" s="68" t="s">
        <v>65</v>
      </c>
      <c r="E633" s="68" t="s">
        <v>64</v>
      </c>
      <c r="F633" s="69" t="s">
        <v>1402</v>
      </c>
      <c r="G633" s="68" t="s">
        <v>64</v>
      </c>
      <c r="H633" s="68" t="s">
        <v>65</v>
      </c>
      <c r="I633" s="68" t="s">
        <v>66</v>
      </c>
      <c r="J633" s="68" t="s">
        <v>66</v>
      </c>
      <c r="K633" s="70">
        <v>0</v>
      </c>
      <c r="L633" s="70">
        <v>0</v>
      </c>
      <c r="M633" s="70">
        <v>0</v>
      </c>
      <c r="N633" s="70" t="s">
        <v>65</v>
      </c>
      <c r="O633" s="70">
        <v>0</v>
      </c>
      <c r="P633" s="70" t="s">
        <v>68</v>
      </c>
      <c r="Q633" t="s">
        <v>68</v>
      </c>
    </row>
    <row r="634" spans="2:17" ht="25.5" customHeight="1" x14ac:dyDescent="0.3">
      <c r="B634" s="66" t="s">
        <v>1438</v>
      </c>
      <c r="C634" s="67" t="s">
        <v>163</v>
      </c>
      <c r="D634" s="68" t="s">
        <v>64</v>
      </c>
      <c r="E634" s="68" t="s">
        <v>65</v>
      </c>
      <c r="F634" s="69" t="s">
        <v>1402</v>
      </c>
      <c r="G634" s="68" t="s">
        <v>64</v>
      </c>
      <c r="H634" s="68" t="s">
        <v>65</v>
      </c>
      <c r="I634" s="68" t="s">
        <v>66</v>
      </c>
      <c r="J634" s="68" t="s">
        <v>66</v>
      </c>
      <c r="K634" s="70">
        <v>0</v>
      </c>
      <c r="L634" s="70">
        <v>0</v>
      </c>
      <c r="M634" s="70">
        <v>0</v>
      </c>
      <c r="N634" s="70" t="s">
        <v>65</v>
      </c>
      <c r="O634" s="70">
        <v>0</v>
      </c>
      <c r="P634" s="70" t="s">
        <v>68</v>
      </c>
      <c r="Q634" t="s">
        <v>68</v>
      </c>
    </row>
    <row r="635" spans="2:17" ht="25.5" customHeight="1" x14ac:dyDescent="0.3">
      <c r="B635" s="66" t="s">
        <v>495</v>
      </c>
      <c r="C635" s="67" t="s">
        <v>163</v>
      </c>
      <c r="D635" s="68" t="s">
        <v>64</v>
      </c>
      <c r="E635" s="68" t="s">
        <v>65</v>
      </c>
      <c r="F635" s="69">
        <v>3030873310108</v>
      </c>
      <c r="G635" s="68" t="s">
        <v>64</v>
      </c>
      <c r="H635" s="68" t="s">
        <v>65</v>
      </c>
      <c r="I635" s="68" t="s">
        <v>66</v>
      </c>
      <c r="J635" s="68" t="s">
        <v>66</v>
      </c>
      <c r="K635" s="70">
        <v>0</v>
      </c>
      <c r="L635" s="70">
        <v>0</v>
      </c>
      <c r="M635" s="70">
        <v>0</v>
      </c>
      <c r="N635" s="70" t="s">
        <v>65</v>
      </c>
      <c r="O635" s="70">
        <v>0</v>
      </c>
      <c r="P635" s="70" t="s">
        <v>68</v>
      </c>
      <c r="Q635" t="s">
        <v>68</v>
      </c>
    </row>
    <row r="636" spans="2:17" ht="25.5" customHeight="1" x14ac:dyDescent="0.3">
      <c r="B636" s="66" t="s">
        <v>407</v>
      </c>
      <c r="C636" s="67" t="s">
        <v>442</v>
      </c>
      <c r="D636" s="68" t="s">
        <v>65</v>
      </c>
      <c r="E636" s="68" t="s">
        <v>64</v>
      </c>
      <c r="F636" s="69">
        <v>2467029902217</v>
      </c>
      <c r="G636" s="68" t="s">
        <v>64</v>
      </c>
      <c r="H636" s="68" t="s">
        <v>64</v>
      </c>
      <c r="I636" s="68" t="s">
        <v>65</v>
      </c>
      <c r="J636" s="68" t="s">
        <v>66</v>
      </c>
      <c r="K636" s="70">
        <v>0</v>
      </c>
      <c r="L636" s="70">
        <v>0</v>
      </c>
      <c r="M636" s="70">
        <v>0</v>
      </c>
      <c r="N636" s="70" t="s">
        <v>65</v>
      </c>
      <c r="O636" s="70">
        <v>0</v>
      </c>
      <c r="P636" s="70" t="s">
        <v>68</v>
      </c>
      <c r="Q636" t="s">
        <v>68</v>
      </c>
    </row>
    <row r="637" spans="2:17" ht="25.5" customHeight="1" x14ac:dyDescent="0.3">
      <c r="B637" s="66" t="s">
        <v>1439</v>
      </c>
      <c r="C637" s="67" t="s">
        <v>1440</v>
      </c>
      <c r="D637" s="68" t="s">
        <v>65</v>
      </c>
      <c r="E637" s="68" t="s">
        <v>64</v>
      </c>
      <c r="F637" s="69" t="s">
        <v>1402</v>
      </c>
      <c r="G637" s="68" t="s">
        <v>64</v>
      </c>
      <c r="H637" s="68" t="s">
        <v>65</v>
      </c>
      <c r="I637" s="68" t="s">
        <v>66</v>
      </c>
      <c r="J637" s="68" t="s">
        <v>66</v>
      </c>
      <c r="K637" s="70">
        <v>0</v>
      </c>
      <c r="L637" s="70">
        <v>0</v>
      </c>
      <c r="M637" s="70">
        <v>0</v>
      </c>
      <c r="N637" s="70" t="s">
        <v>65</v>
      </c>
      <c r="O637" s="70">
        <v>0</v>
      </c>
      <c r="P637" s="70" t="s">
        <v>68</v>
      </c>
      <c r="Q637" t="s">
        <v>68</v>
      </c>
    </row>
    <row r="638" spans="2:17" ht="25.5" customHeight="1" x14ac:dyDescent="0.3">
      <c r="B638" s="66" t="s">
        <v>1441</v>
      </c>
      <c r="C638" s="67" t="s">
        <v>1442</v>
      </c>
      <c r="D638" s="68" t="s">
        <v>64</v>
      </c>
      <c r="E638" s="68" t="s">
        <v>65</v>
      </c>
      <c r="F638" s="69">
        <v>2348318042212</v>
      </c>
      <c r="G638" s="68" t="s">
        <v>64</v>
      </c>
      <c r="H638" s="68" t="s">
        <v>65</v>
      </c>
      <c r="I638" s="68" t="s">
        <v>66</v>
      </c>
      <c r="J638" s="68" t="s">
        <v>66</v>
      </c>
      <c r="K638" s="70">
        <v>0</v>
      </c>
      <c r="L638" s="70">
        <v>0</v>
      </c>
      <c r="M638" s="70">
        <v>0</v>
      </c>
      <c r="N638" s="70" t="s">
        <v>65</v>
      </c>
      <c r="O638" s="70">
        <v>0</v>
      </c>
      <c r="P638" s="70" t="s">
        <v>68</v>
      </c>
      <c r="Q638" t="s">
        <v>68</v>
      </c>
    </row>
    <row r="639" spans="2:17" ht="25.5" customHeight="1" x14ac:dyDescent="0.3">
      <c r="B639" s="66" t="s">
        <v>1428</v>
      </c>
      <c r="C639" s="67" t="s">
        <v>1443</v>
      </c>
      <c r="D639" s="68" t="s">
        <v>65</v>
      </c>
      <c r="E639" s="68" t="s">
        <v>64</v>
      </c>
      <c r="F639" s="69" t="s">
        <v>1402</v>
      </c>
      <c r="G639" s="68" t="s">
        <v>65</v>
      </c>
      <c r="H639" s="68" t="s">
        <v>64</v>
      </c>
      <c r="I639" s="68" t="s">
        <v>66</v>
      </c>
      <c r="J639" s="68" t="s">
        <v>66</v>
      </c>
      <c r="K639" s="70">
        <v>0</v>
      </c>
      <c r="L639" s="70">
        <v>0</v>
      </c>
      <c r="M639" s="70">
        <v>0</v>
      </c>
      <c r="N639" s="70" t="s">
        <v>65</v>
      </c>
      <c r="O639" s="70">
        <v>0</v>
      </c>
      <c r="P639" s="70" t="s">
        <v>68</v>
      </c>
      <c r="Q639" t="s">
        <v>68</v>
      </c>
    </row>
    <row r="640" spans="2:17" ht="25.5" customHeight="1" x14ac:dyDescent="0.3">
      <c r="B640" s="66" t="s">
        <v>394</v>
      </c>
      <c r="C640" s="67" t="s">
        <v>1444</v>
      </c>
      <c r="D640" s="68" t="s">
        <v>65</v>
      </c>
      <c r="E640" s="68" t="s">
        <v>64</v>
      </c>
      <c r="F640" s="69">
        <v>2153941511801</v>
      </c>
      <c r="G640" s="68" t="s">
        <v>64</v>
      </c>
      <c r="H640" s="68" t="s">
        <v>65</v>
      </c>
      <c r="I640" s="68" t="s">
        <v>66</v>
      </c>
      <c r="J640" s="68" t="s">
        <v>66</v>
      </c>
      <c r="K640" s="70">
        <v>0</v>
      </c>
      <c r="L640" s="70">
        <v>0</v>
      </c>
      <c r="M640" s="70">
        <v>0</v>
      </c>
      <c r="N640" s="70" t="s">
        <v>65</v>
      </c>
      <c r="O640" s="70">
        <v>0</v>
      </c>
      <c r="P640" s="70" t="s">
        <v>68</v>
      </c>
      <c r="Q640" t="s">
        <v>68</v>
      </c>
    </row>
    <row r="641" spans="2:17" ht="25.5" customHeight="1" x14ac:dyDescent="0.3">
      <c r="B641" s="66" t="s">
        <v>1445</v>
      </c>
      <c r="C641" s="67" t="s">
        <v>1446</v>
      </c>
      <c r="D641" s="68" t="s">
        <v>64</v>
      </c>
      <c r="E641" s="68" t="s">
        <v>65</v>
      </c>
      <c r="F641" s="69">
        <v>3033037000108</v>
      </c>
      <c r="G641" s="68" t="s">
        <v>64</v>
      </c>
      <c r="H641" s="68" t="s">
        <v>65</v>
      </c>
      <c r="I641" s="68" t="s">
        <v>66</v>
      </c>
      <c r="J641" s="68" t="s">
        <v>66</v>
      </c>
      <c r="K641" s="70">
        <v>0</v>
      </c>
      <c r="L641" s="70">
        <v>0</v>
      </c>
      <c r="M641" s="70">
        <v>0</v>
      </c>
      <c r="N641" s="70" t="s">
        <v>65</v>
      </c>
      <c r="O641" s="70">
        <v>0</v>
      </c>
      <c r="P641" s="70" t="s">
        <v>68</v>
      </c>
      <c r="Q641" t="s">
        <v>68</v>
      </c>
    </row>
    <row r="642" spans="2:17" ht="25.5" customHeight="1" x14ac:dyDescent="0.3">
      <c r="B642" s="66" t="s">
        <v>1447</v>
      </c>
      <c r="C642" s="67" t="s">
        <v>1448</v>
      </c>
      <c r="D642" s="68" t="s">
        <v>65</v>
      </c>
      <c r="E642" s="68" t="s">
        <v>64</v>
      </c>
      <c r="F642" s="69">
        <v>2484329660101</v>
      </c>
      <c r="G642" s="68" t="s">
        <v>64</v>
      </c>
      <c r="H642" s="68" t="s">
        <v>64</v>
      </c>
      <c r="I642" s="68" t="s">
        <v>65</v>
      </c>
      <c r="J642" s="68" t="s">
        <v>66</v>
      </c>
      <c r="K642" s="70">
        <v>0</v>
      </c>
      <c r="L642" s="70">
        <v>0</v>
      </c>
      <c r="M642" s="70">
        <v>0</v>
      </c>
      <c r="N642" s="70" t="s">
        <v>65</v>
      </c>
      <c r="O642" s="70">
        <v>0</v>
      </c>
      <c r="P642" s="70" t="s">
        <v>68</v>
      </c>
      <c r="Q642" t="s">
        <v>68</v>
      </c>
    </row>
    <row r="643" spans="2:17" ht="25.5" customHeight="1" x14ac:dyDescent="0.3">
      <c r="B643" s="66" t="s">
        <v>1449</v>
      </c>
      <c r="C643" s="67" t="s">
        <v>204</v>
      </c>
      <c r="D643" s="68" t="s">
        <v>64</v>
      </c>
      <c r="E643" s="68" t="s">
        <v>65</v>
      </c>
      <c r="F643" s="69">
        <v>1990666550101</v>
      </c>
      <c r="G643" s="68" t="s">
        <v>64</v>
      </c>
      <c r="H643" s="68" t="s">
        <v>64</v>
      </c>
      <c r="I643" s="68" t="s">
        <v>65</v>
      </c>
      <c r="J643" s="68" t="s">
        <v>66</v>
      </c>
      <c r="K643" s="70">
        <v>0</v>
      </c>
      <c r="L643" s="70">
        <v>0</v>
      </c>
      <c r="M643" s="70">
        <v>0</v>
      </c>
      <c r="N643" s="70" t="s">
        <v>65</v>
      </c>
      <c r="O643" s="70">
        <v>0</v>
      </c>
      <c r="P643" s="70" t="s">
        <v>68</v>
      </c>
      <c r="Q643" t="s">
        <v>68</v>
      </c>
    </row>
    <row r="644" spans="2:17" ht="25.5" customHeight="1" x14ac:dyDescent="0.3">
      <c r="B644" s="66" t="s">
        <v>1450</v>
      </c>
      <c r="C644" s="67" t="s">
        <v>1451</v>
      </c>
      <c r="D644" s="68" t="s">
        <v>64</v>
      </c>
      <c r="E644" s="68" t="s">
        <v>65</v>
      </c>
      <c r="F644" s="69">
        <v>1614349750101</v>
      </c>
      <c r="G644" s="68" t="s">
        <v>64</v>
      </c>
      <c r="H644" s="68" t="s">
        <v>64</v>
      </c>
      <c r="I644" s="68" t="s">
        <v>65</v>
      </c>
      <c r="J644" s="68" t="s">
        <v>66</v>
      </c>
      <c r="K644" s="70">
        <v>0</v>
      </c>
      <c r="L644" s="70">
        <v>0</v>
      </c>
      <c r="M644" s="70">
        <v>0</v>
      </c>
      <c r="N644" s="70" t="s">
        <v>65</v>
      </c>
      <c r="O644" s="70">
        <v>0</v>
      </c>
      <c r="P644" s="70" t="s">
        <v>68</v>
      </c>
      <c r="Q644" t="s">
        <v>68</v>
      </c>
    </row>
    <row r="645" spans="2:17" ht="25.5" customHeight="1" x14ac:dyDescent="0.3">
      <c r="B645" s="66" t="s">
        <v>1452</v>
      </c>
      <c r="C645" s="67" t="s">
        <v>165</v>
      </c>
      <c r="D645" s="68" t="s">
        <v>65</v>
      </c>
      <c r="E645" s="68" t="s">
        <v>64</v>
      </c>
      <c r="F645" s="69">
        <v>1643801671210</v>
      </c>
      <c r="G645" s="68" t="s">
        <v>64</v>
      </c>
      <c r="H645" s="68" t="s">
        <v>65</v>
      </c>
      <c r="I645" s="68" t="s">
        <v>66</v>
      </c>
      <c r="J645" s="68" t="s">
        <v>66</v>
      </c>
      <c r="K645" s="70">
        <v>0</v>
      </c>
      <c r="L645" s="70">
        <v>0</v>
      </c>
      <c r="M645" s="70">
        <v>0</v>
      </c>
      <c r="N645" s="70" t="s">
        <v>65</v>
      </c>
      <c r="O645" s="70">
        <v>0</v>
      </c>
      <c r="P645" s="70" t="s">
        <v>68</v>
      </c>
      <c r="Q645" t="s">
        <v>68</v>
      </c>
    </row>
    <row r="646" spans="2:17" ht="25.5" customHeight="1" x14ac:dyDescent="0.3">
      <c r="B646" s="66" t="s">
        <v>1453</v>
      </c>
      <c r="C646" s="67" t="s">
        <v>605</v>
      </c>
      <c r="D646" s="68" t="s">
        <v>65</v>
      </c>
      <c r="E646" s="68" t="s">
        <v>64</v>
      </c>
      <c r="F646" s="69">
        <v>1783278750101</v>
      </c>
      <c r="G646" s="68" t="s">
        <v>64</v>
      </c>
      <c r="H646" s="68" t="s">
        <v>64</v>
      </c>
      <c r="I646" s="68" t="s">
        <v>65</v>
      </c>
      <c r="J646" s="68" t="s">
        <v>66</v>
      </c>
      <c r="K646" s="70">
        <v>0</v>
      </c>
      <c r="L646" s="70">
        <v>0</v>
      </c>
      <c r="M646" s="70">
        <v>0</v>
      </c>
      <c r="N646" s="70" t="s">
        <v>65</v>
      </c>
      <c r="O646" s="70">
        <v>0</v>
      </c>
      <c r="P646" s="70" t="s">
        <v>68</v>
      </c>
      <c r="Q646" t="s">
        <v>68</v>
      </c>
    </row>
    <row r="647" spans="2:17" ht="25.5" customHeight="1" x14ac:dyDescent="0.3">
      <c r="B647" s="66" t="s">
        <v>413</v>
      </c>
      <c r="C647" s="67" t="s">
        <v>414</v>
      </c>
      <c r="D647" s="68" t="s">
        <v>65</v>
      </c>
      <c r="E647" s="68" t="s">
        <v>64</v>
      </c>
      <c r="F647" s="69">
        <v>1662198860101</v>
      </c>
      <c r="G647" s="68" t="s">
        <v>64</v>
      </c>
      <c r="H647" s="68" t="s">
        <v>64</v>
      </c>
      <c r="I647" s="68" t="s">
        <v>66</v>
      </c>
      <c r="J647" s="68" t="s">
        <v>65</v>
      </c>
      <c r="K647" s="70">
        <v>0</v>
      </c>
      <c r="L647" s="70">
        <v>0</v>
      </c>
      <c r="M647" s="70">
        <v>0</v>
      </c>
      <c r="N647" s="70" t="s">
        <v>65</v>
      </c>
      <c r="O647" s="70">
        <v>0</v>
      </c>
      <c r="P647" s="70" t="s">
        <v>68</v>
      </c>
      <c r="Q647" t="s">
        <v>68</v>
      </c>
    </row>
    <row r="648" spans="2:17" ht="25.5" customHeight="1" x14ac:dyDescent="0.3">
      <c r="B648" s="66" t="s">
        <v>185</v>
      </c>
      <c r="C648" s="67" t="s">
        <v>1454</v>
      </c>
      <c r="D648" s="68" t="s">
        <v>64</v>
      </c>
      <c r="E648" s="68" t="s">
        <v>65</v>
      </c>
      <c r="F648" s="69">
        <v>3019472190101</v>
      </c>
      <c r="G648" s="68" t="s">
        <v>64</v>
      </c>
      <c r="H648" s="68" t="s">
        <v>65</v>
      </c>
      <c r="I648" s="68" t="s">
        <v>66</v>
      </c>
      <c r="J648" s="68" t="s">
        <v>66</v>
      </c>
      <c r="K648" s="70">
        <v>0</v>
      </c>
      <c r="L648" s="70">
        <v>0</v>
      </c>
      <c r="M648" s="70">
        <v>0</v>
      </c>
      <c r="N648" s="70" t="s">
        <v>65</v>
      </c>
      <c r="O648" s="70">
        <v>0</v>
      </c>
      <c r="P648" s="70" t="s">
        <v>68</v>
      </c>
      <c r="Q648" t="s">
        <v>68</v>
      </c>
    </row>
    <row r="649" spans="2:17" ht="25.5" customHeight="1" x14ac:dyDescent="0.3">
      <c r="B649" s="66" t="s">
        <v>425</v>
      </c>
      <c r="C649" s="67" t="s">
        <v>1455</v>
      </c>
      <c r="D649" s="68" t="s">
        <v>65</v>
      </c>
      <c r="E649" s="68" t="s">
        <v>64</v>
      </c>
      <c r="F649" s="69">
        <v>2496345031204</v>
      </c>
      <c r="G649" s="68" t="s">
        <v>64</v>
      </c>
      <c r="H649" s="68" t="s">
        <v>64</v>
      </c>
      <c r="I649" s="68" t="s">
        <v>65</v>
      </c>
      <c r="J649" s="68" t="s">
        <v>66</v>
      </c>
      <c r="K649" s="70" t="s">
        <v>65</v>
      </c>
      <c r="L649" s="70">
        <v>0</v>
      </c>
      <c r="M649" s="70">
        <v>0</v>
      </c>
      <c r="N649" s="70">
        <v>0</v>
      </c>
      <c r="O649" s="70">
        <v>0</v>
      </c>
      <c r="P649" s="70" t="s">
        <v>68</v>
      </c>
      <c r="Q649" t="s">
        <v>68</v>
      </c>
    </row>
    <row r="650" spans="2:17" ht="25.5" customHeight="1" x14ac:dyDescent="0.3">
      <c r="B650" s="66" t="s">
        <v>1456</v>
      </c>
      <c r="C650" s="67" t="s">
        <v>1457</v>
      </c>
      <c r="D650" s="68" t="s">
        <v>65</v>
      </c>
      <c r="E650" s="68" t="s">
        <v>64</v>
      </c>
      <c r="F650" s="69">
        <v>2338066950101</v>
      </c>
      <c r="G650" s="68" t="s">
        <v>64</v>
      </c>
      <c r="H650" s="68" t="s">
        <v>64</v>
      </c>
      <c r="I650" s="68" t="s">
        <v>65</v>
      </c>
      <c r="J650" s="68" t="s">
        <v>66</v>
      </c>
      <c r="K650" s="70">
        <v>0</v>
      </c>
      <c r="L650" s="70">
        <v>0</v>
      </c>
      <c r="M650" s="70">
        <v>0</v>
      </c>
      <c r="N650" s="70" t="s">
        <v>65</v>
      </c>
      <c r="O650" s="70">
        <v>0</v>
      </c>
      <c r="P650" s="70" t="s">
        <v>68</v>
      </c>
      <c r="Q650" t="s">
        <v>68</v>
      </c>
    </row>
    <row r="651" spans="2:17" ht="25.5" customHeight="1" x14ac:dyDescent="0.3">
      <c r="B651" s="66" t="s">
        <v>445</v>
      </c>
      <c r="C651" s="67" t="s">
        <v>1458</v>
      </c>
      <c r="D651" s="68" t="s">
        <v>65</v>
      </c>
      <c r="E651" s="68" t="s">
        <v>64</v>
      </c>
      <c r="F651" s="69">
        <v>2572049540101</v>
      </c>
      <c r="G651" s="68" t="s">
        <v>64</v>
      </c>
      <c r="H651" s="68" t="s">
        <v>65</v>
      </c>
      <c r="I651" s="68" t="s">
        <v>66</v>
      </c>
      <c r="J651" s="68" t="s">
        <v>66</v>
      </c>
      <c r="K651" s="70">
        <v>0</v>
      </c>
      <c r="L651" s="70">
        <v>0</v>
      </c>
      <c r="M651" s="70">
        <v>0</v>
      </c>
      <c r="N651" s="70" t="s">
        <v>65</v>
      </c>
      <c r="O651" s="70">
        <v>0</v>
      </c>
      <c r="P651" s="70" t="s">
        <v>68</v>
      </c>
      <c r="Q651" t="s">
        <v>68</v>
      </c>
    </row>
    <row r="652" spans="2:17" ht="25.5" customHeight="1" x14ac:dyDescent="0.3">
      <c r="B652" s="66" t="s">
        <v>1459</v>
      </c>
      <c r="C652" s="67" t="s">
        <v>1407</v>
      </c>
      <c r="D652" s="68" t="s">
        <v>65</v>
      </c>
      <c r="E652" s="68" t="s">
        <v>64</v>
      </c>
      <c r="F652" s="69" t="s">
        <v>1460</v>
      </c>
      <c r="G652" s="68" t="s">
        <v>65</v>
      </c>
      <c r="H652" s="68" t="s">
        <v>64</v>
      </c>
      <c r="I652" s="68" t="s">
        <v>66</v>
      </c>
      <c r="J652" s="68" t="s">
        <v>66</v>
      </c>
      <c r="K652" s="70">
        <v>0</v>
      </c>
      <c r="L652" s="70">
        <v>0</v>
      </c>
      <c r="M652" s="70">
        <v>0</v>
      </c>
      <c r="N652" s="70" t="s">
        <v>65</v>
      </c>
      <c r="O652" s="70">
        <v>0</v>
      </c>
      <c r="P652" s="70" t="s">
        <v>68</v>
      </c>
      <c r="Q652" t="s">
        <v>68</v>
      </c>
    </row>
    <row r="653" spans="2:17" ht="25.5" customHeight="1" x14ac:dyDescent="0.3">
      <c r="B653" s="66" t="s">
        <v>1461</v>
      </c>
      <c r="C653" s="67" t="s">
        <v>1462</v>
      </c>
      <c r="D653" s="68" t="s">
        <v>64</v>
      </c>
      <c r="E653" s="68" t="s">
        <v>65</v>
      </c>
      <c r="F653" s="69" t="s">
        <v>1460</v>
      </c>
      <c r="G653" s="68" t="s">
        <v>65</v>
      </c>
      <c r="H653" s="68" t="s">
        <v>64</v>
      </c>
      <c r="I653" s="68" t="s">
        <v>66</v>
      </c>
      <c r="J653" s="68" t="s">
        <v>66</v>
      </c>
      <c r="K653" s="70">
        <v>0</v>
      </c>
      <c r="L653" s="70">
        <v>0</v>
      </c>
      <c r="M653" s="70">
        <v>0</v>
      </c>
      <c r="N653" s="70" t="s">
        <v>65</v>
      </c>
      <c r="O653" s="70">
        <v>0</v>
      </c>
      <c r="P653" s="70" t="s">
        <v>68</v>
      </c>
      <c r="Q653" t="s">
        <v>68</v>
      </c>
    </row>
    <row r="654" spans="2:17" ht="25.5" customHeight="1" x14ac:dyDescent="0.3">
      <c r="B654" s="66" t="s">
        <v>394</v>
      </c>
      <c r="C654" s="67" t="s">
        <v>1463</v>
      </c>
      <c r="D654" s="68" t="s">
        <v>65</v>
      </c>
      <c r="E654" s="68" t="s">
        <v>64</v>
      </c>
      <c r="F654" s="69" t="s">
        <v>1460</v>
      </c>
      <c r="G654" s="68" t="s">
        <v>65</v>
      </c>
      <c r="H654" s="68" t="s">
        <v>64</v>
      </c>
      <c r="I654" s="68" t="s">
        <v>66</v>
      </c>
      <c r="J654" s="68" t="s">
        <v>66</v>
      </c>
      <c r="K654" s="70">
        <v>0</v>
      </c>
      <c r="L654" s="70">
        <v>0</v>
      </c>
      <c r="M654" s="70">
        <v>0</v>
      </c>
      <c r="N654" s="70" t="s">
        <v>65</v>
      </c>
      <c r="O654" s="70">
        <v>0</v>
      </c>
      <c r="P654" s="70" t="s">
        <v>68</v>
      </c>
      <c r="Q654" t="s">
        <v>68</v>
      </c>
    </row>
    <row r="655" spans="2:17" ht="25.5" customHeight="1" x14ac:dyDescent="0.3">
      <c r="B655" s="66" t="s">
        <v>1464</v>
      </c>
      <c r="C655" s="67" t="s">
        <v>1463</v>
      </c>
      <c r="D655" s="68" t="s">
        <v>65</v>
      </c>
      <c r="E655" s="68" t="s">
        <v>64</v>
      </c>
      <c r="F655" s="69" t="s">
        <v>1460</v>
      </c>
      <c r="G655" s="68" t="s">
        <v>65</v>
      </c>
      <c r="H655" s="68" t="s">
        <v>64</v>
      </c>
      <c r="I655" s="68" t="s">
        <v>66</v>
      </c>
      <c r="J655" s="68" t="s">
        <v>66</v>
      </c>
      <c r="K655" s="70">
        <v>0</v>
      </c>
      <c r="L655" s="70">
        <v>0</v>
      </c>
      <c r="M655" s="70">
        <v>0</v>
      </c>
      <c r="N655" s="70" t="s">
        <v>65</v>
      </c>
      <c r="O655" s="70">
        <v>0</v>
      </c>
      <c r="P655" s="70" t="s">
        <v>68</v>
      </c>
      <c r="Q655" t="s">
        <v>68</v>
      </c>
    </row>
    <row r="656" spans="2:17" ht="25.5" customHeight="1" x14ac:dyDescent="0.3">
      <c r="B656" s="66" t="s">
        <v>1465</v>
      </c>
      <c r="C656" s="67" t="s">
        <v>1463</v>
      </c>
      <c r="D656" s="68" t="s">
        <v>65</v>
      </c>
      <c r="E656" s="68" t="s">
        <v>64</v>
      </c>
      <c r="F656" s="69" t="s">
        <v>1460</v>
      </c>
      <c r="G656" s="68" t="s">
        <v>65</v>
      </c>
      <c r="H656" s="68" t="s">
        <v>64</v>
      </c>
      <c r="I656" s="68" t="s">
        <v>66</v>
      </c>
      <c r="J656" s="68" t="s">
        <v>66</v>
      </c>
      <c r="K656" s="70">
        <v>0</v>
      </c>
      <c r="L656" s="70">
        <v>0</v>
      </c>
      <c r="M656" s="70">
        <v>0</v>
      </c>
      <c r="N656" s="70" t="s">
        <v>65</v>
      </c>
      <c r="O656" s="70">
        <v>0</v>
      </c>
      <c r="P656" s="70" t="s">
        <v>68</v>
      </c>
      <c r="Q656" t="s">
        <v>68</v>
      </c>
    </row>
    <row r="657" spans="2:17" ht="25.5" customHeight="1" x14ac:dyDescent="0.3">
      <c r="B657" s="66">
        <v>0</v>
      </c>
      <c r="C657" s="67">
        <v>0</v>
      </c>
      <c r="D657" s="68" t="s">
        <v>64</v>
      </c>
      <c r="E657" s="68" t="s">
        <v>64</v>
      </c>
      <c r="F657" s="69" t="s">
        <v>214</v>
      </c>
      <c r="G657" s="68" t="s">
        <v>64</v>
      </c>
      <c r="H657" s="68" t="s">
        <v>64</v>
      </c>
      <c r="I657" s="68" t="s">
        <v>66</v>
      </c>
      <c r="J657" s="68" t="s">
        <v>66</v>
      </c>
      <c r="K657" s="70">
        <v>0</v>
      </c>
      <c r="L657" s="70">
        <v>0</v>
      </c>
      <c r="M657" s="70">
        <v>0</v>
      </c>
      <c r="N657" s="70" t="s">
        <v>65</v>
      </c>
      <c r="O657" s="70">
        <v>0</v>
      </c>
      <c r="P657" s="70" t="s">
        <v>68</v>
      </c>
      <c r="Q657" t="s">
        <v>68</v>
      </c>
    </row>
    <row r="658" spans="2:17" ht="25.5" customHeight="1" x14ac:dyDescent="0.3">
      <c r="B658" s="66" t="s">
        <v>1466</v>
      </c>
      <c r="C658" s="67" t="s">
        <v>1467</v>
      </c>
      <c r="D658" s="68" t="s">
        <v>64</v>
      </c>
      <c r="E658" s="68" t="s">
        <v>65</v>
      </c>
      <c r="F658" s="69">
        <v>1991371711502</v>
      </c>
      <c r="G658" s="68" t="s">
        <v>64</v>
      </c>
      <c r="H658" s="68" t="s">
        <v>64</v>
      </c>
      <c r="I658" s="68" t="s">
        <v>65</v>
      </c>
      <c r="J658" s="68" t="s">
        <v>66</v>
      </c>
      <c r="K658" s="70">
        <v>0</v>
      </c>
      <c r="L658" s="70">
        <v>0</v>
      </c>
      <c r="M658" s="70">
        <v>0</v>
      </c>
      <c r="N658" s="70" t="s">
        <v>65</v>
      </c>
      <c r="O658" s="70">
        <v>0</v>
      </c>
      <c r="P658" s="70" t="s">
        <v>68</v>
      </c>
      <c r="Q658" t="s">
        <v>68</v>
      </c>
    </row>
    <row r="659" spans="2:17" ht="25.5" customHeight="1" x14ac:dyDescent="0.3">
      <c r="B659" s="66" t="s">
        <v>1450</v>
      </c>
      <c r="C659" s="67" t="s">
        <v>1451</v>
      </c>
      <c r="D659" s="68" t="s">
        <v>64</v>
      </c>
      <c r="E659" s="68" t="s">
        <v>65</v>
      </c>
      <c r="F659" s="69" t="s">
        <v>1460</v>
      </c>
      <c r="G659" s="68" t="s">
        <v>64</v>
      </c>
      <c r="H659" s="68" t="s">
        <v>64</v>
      </c>
      <c r="I659" s="68" t="s">
        <v>65</v>
      </c>
      <c r="J659" s="68" t="s">
        <v>66</v>
      </c>
      <c r="K659" s="70">
        <v>0</v>
      </c>
      <c r="L659" s="70">
        <v>0</v>
      </c>
      <c r="M659" s="70">
        <v>0</v>
      </c>
      <c r="N659" s="70" t="s">
        <v>65</v>
      </c>
      <c r="O659" s="70">
        <v>0</v>
      </c>
      <c r="P659" s="70" t="s">
        <v>68</v>
      </c>
      <c r="Q659" t="s">
        <v>68</v>
      </c>
    </row>
    <row r="660" spans="2:17" ht="25.5" customHeight="1" x14ac:dyDescent="0.3">
      <c r="B660" s="66" t="s">
        <v>562</v>
      </c>
      <c r="C660" s="67" t="s">
        <v>1468</v>
      </c>
      <c r="D660" s="68" t="s">
        <v>65</v>
      </c>
      <c r="E660" s="68" t="s">
        <v>64</v>
      </c>
      <c r="F660" s="69" t="s">
        <v>1469</v>
      </c>
      <c r="G660" s="68" t="s">
        <v>64</v>
      </c>
      <c r="H660" s="68" t="s">
        <v>65</v>
      </c>
      <c r="I660" s="68" t="s">
        <v>66</v>
      </c>
      <c r="J660" s="68" t="s">
        <v>66</v>
      </c>
      <c r="K660" s="70">
        <v>0</v>
      </c>
      <c r="L660" s="70">
        <v>0</v>
      </c>
      <c r="M660" s="70">
        <v>0</v>
      </c>
      <c r="N660" s="70" t="s">
        <v>65</v>
      </c>
      <c r="O660" s="70">
        <v>0</v>
      </c>
      <c r="P660" s="70" t="s">
        <v>68</v>
      </c>
      <c r="Q660" t="s">
        <v>68</v>
      </c>
    </row>
    <row r="661" spans="2:17" ht="25.5" customHeight="1" x14ac:dyDescent="0.3">
      <c r="B661" s="66" t="s">
        <v>523</v>
      </c>
      <c r="C661" s="67" t="s">
        <v>1470</v>
      </c>
      <c r="D661" s="68" t="s">
        <v>64</v>
      </c>
      <c r="E661" s="68" t="s">
        <v>65</v>
      </c>
      <c r="F661" s="69">
        <v>2509800450917</v>
      </c>
      <c r="G661" s="68" t="s">
        <v>64</v>
      </c>
      <c r="H661" s="68" t="s">
        <v>64</v>
      </c>
      <c r="I661" s="68" t="s">
        <v>66</v>
      </c>
      <c r="J661" s="68" t="s">
        <v>65</v>
      </c>
      <c r="K661" s="70">
        <v>0</v>
      </c>
      <c r="L661" s="70">
        <v>0</v>
      </c>
      <c r="M661" s="70">
        <v>0</v>
      </c>
      <c r="N661" s="70" t="s">
        <v>65</v>
      </c>
      <c r="O661" s="70">
        <v>0</v>
      </c>
      <c r="P661" s="70" t="s">
        <v>68</v>
      </c>
      <c r="Q661" t="s">
        <v>68</v>
      </c>
    </row>
    <row r="662" spans="2:17" ht="25.5" customHeight="1" x14ac:dyDescent="0.3">
      <c r="B662" s="66" t="s">
        <v>1471</v>
      </c>
      <c r="C662" s="67" t="s">
        <v>1369</v>
      </c>
      <c r="D662" s="68" t="s">
        <v>64</v>
      </c>
      <c r="E662" s="68" t="s">
        <v>65</v>
      </c>
      <c r="F662" s="69">
        <v>2996330040101</v>
      </c>
      <c r="G662" s="68" t="s">
        <v>64</v>
      </c>
      <c r="H662" s="68" t="s">
        <v>65</v>
      </c>
      <c r="I662" s="68" t="s">
        <v>66</v>
      </c>
      <c r="J662" s="68" t="s">
        <v>66</v>
      </c>
      <c r="K662" s="70">
        <v>0</v>
      </c>
      <c r="L662" s="70">
        <v>0</v>
      </c>
      <c r="M662" s="70">
        <v>0</v>
      </c>
      <c r="N662" s="70" t="s">
        <v>65</v>
      </c>
      <c r="O662" s="70">
        <v>0</v>
      </c>
      <c r="P662" s="70" t="s">
        <v>68</v>
      </c>
      <c r="Q662" t="s">
        <v>68</v>
      </c>
    </row>
    <row r="663" spans="2:17" ht="25.5" customHeight="1" x14ac:dyDescent="0.3">
      <c r="B663" s="66" t="s">
        <v>481</v>
      </c>
      <c r="C663" s="67" t="s">
        <v>1472</v>
      </c>
      <c r="D663" s="68" t="s">
        <v>65</v>
      </c>
      <c r="E663" s="68" t="s">
        <v>64</v>
      </c>
      <c r="F663" s="69">
        <v>2314251710101</v>
      </c>
      <c r="G663" s="68" t="s">
        <v>64</v>
      </c>
      <c r="H663" s="68" t="s">
        <v>64</v>
      </c>
      <c r="I663" s="68" t="s">
        <v>65</v>
      </c>
      <c r="J663" s="68" t="s">
        <v>66</v>
      </c>
      <c r="K663" s="70">
        <v>0</v>
      </c>
      <c r="L663" s="70">
        <v>0</v>
      </c>
      <c r="M663" s="70">
        <v>0</v>
      </c>
      <c r="N663" s="70" t="s">
        <v>65</v>
      </c>
      <c r="O663" s="70">
        <v>0</v>
      </c>
      <c r="P663" s="70" t="s">
        <v>68</v>
      </c>
      <c r="Q663" t="s">
        <v>68</v>
      </c>
    </row>
    <row r="664" spans="2:17" ht="25.5" customHeight="1" x14ac:dyDescent="0.3">
      <c r="B664" s="66" t="s">
        <v>1436</v>
      </c>
      <c r="C664" s="67" t="s">
        <v>1473</v>
      </c>
      <c r="D664" s="68" t="s">
        <v>65</v>
      </c>
      <c r="E664" s="68" t="s">
        <v>64</v>
      </c>
      <c r="F664" s="69" t="s">
        <v>1469</v>
      </c>
      <c r="G664" s="68" t="s">
        <v>64</v>
      </c>
      <c r="H664" s="68" t="s">
        <v>65</v>
      </c>
      <c r="I664" s="68" t="s">
        <v>66</v>
      </c>
      <c r="J664" s="68" t="s">
        <v>66</v>
      </c>
      <c r="K664" s="70">
        <v>0</v>
      </c>
      <c r="L664" s="70">
        <v>0</v>
      </c>
      <c r="M664" s="70">
        <v>0</v>
      </c>
      <c r="N664" s="70" t="s">
        <v>65</v>
      </c>
      <c r="O664" s="70">
        <v>0</v>
      </c>
      <c r="P664" s="70" t="s">
        <v>68</v>
      </c>
      <c r="Q664" t="s">
        <v>68</v>
      </c>
    </row>
    <row r="665" spans="2:17" ht="25.5" customHeight="1" x14ac:dyDescent="0.3">
      <c r="B665" s="66" t="s">
        <v>131</v>
      </c>
      <c r="C665" s="67" t="s">
        <v>516</v>
      </c>
      <c r="D665" s="68" t="s">
        <v>64</v>
      </c>
      <c r="E665" s="68" t="s">
        <v>65</v>
      </c>
      <c r="F665" s="69" t="s">
        <v>1469</v>
      </c>
      <c r="G665" s="68" t="s">
        <v>65</v>
      </c>
      <c r="H665" s="68" t="s">
        <v>64</v>
      </c>
      <c r="I665" s="68" t="s">
        <v>66</v>
      </c>
      <c r="J665" s="68" t="s">
        <v>66</v>
      </c>
      <c r="K665" s="70">
        <v>0</v>
      </c>
      <c r="L665" s="70">
        <v>0</v>
      </c>
      <c r="M665" s="70">
        <v>0</v>
      </c>
      <c r="N665" s="70" t="s">
        <v>65</v>
      </c>
      <c r="O665" s="70">
        <v>0</v>
      </c>
      <c r="P665" s="70" t="s">
        <v>68</v>
      </c>
      <c r="Q665" t="s">
        <v>68</v>
      </c>
    </row>
    <row r="666" spans="2:17" ht="25.5" customHeight="1" x14ac:dyDescent="0.3">
      <c r="B666" s="66" t="s">
        <v>413</v>
      </c>
      <c r="C666" s="67" t="s">
        <v>1376</v>
      </c>
      <c r="D666" s="68" t="s">
        <v>65</v>
      </c>
      <c r="E666" s="68" t="s">
        <v>64</v>
      </c>
      <c r="F666" s="69" t="s">
        <v>1474</v>
      </c>
      <c r="G666" s="68" t="s">
        <v>64</v>
      </c>
      <c r="H666" s="68" t="s">
        <v>64</v>
      </c>
      <c r="I666" s="68" t="s">
        <v>66</v>
      </c>
      <c r="J666" s="68" t="s">
        <v>65</v>
      </c>
      <c r="K666" s="70">
        <v>0</v>
      </c>
      <c r="L666" s="70">
        <v>0</v>
      </c>
      <c r="M666" s="70">
        <v>0</v>
      </c>
      <c r="N666" s="70" t="s">
        <v>65</v>
      </c>
      <c r="O666" s="70">
        <v>0</v>
      </c>
      <c r="P666" s="70" t="s">
        <v>68</v>
      </c>
      <c r="Q666" t="s">
        <v>68</v>
      </c>
    </row>
    <row r="667" spans="2:17" ht="25.5" customHeight="1" x14ac:dyDescent="0.3">
      <c r="B667" s="66" t="s">
        <v>1475</v>
      </c>
      <c r="C667" s="67" t="s">
        <v>369</v>
      </c>
      <c r="D667" s="68" t="s">
        <v>64</v>
      </c>
      <c r="E667" s="68" t="s">
        <v>65</v>
      </c>
      <c r="F667" s="69" t="s">
        <v>1469</v>
      </c>
      <c r="G667" s="68" t="s">
        <v>65</v>
      </c>
      <c r="H667" s="68" t="s">
        <v>64</v>
      </c>
      <c r="I667" s="68" t="s">
        <v>66</v>
      </c>
      <c r="J667" s="68" t="s">
        <v>66</v>
      </c>
      <c r="K667" s="70">
        <v>0</v>
      </c>
      <c r="L667" s="70">
        <v>0</v>
      </c>
      <c r="M667" s="70">
        <v>0</v>
      </c>
      <c r="N667" s="70" t="s">
        <v>65</v>
      </c>
      <c r="O667" s="70">
        <v>0</v>
      </c>
      <c r="P667" s="70" t="s">
        <v>68</v>
      </c>
      <c r="Q667" t="s">
        <v>68</v>
      </c>
    </row>
    <row r="668" spans="2:17" ht="25.5" customHeight="1" x14ac:dyDescent="0.3">
      <c r="B668" s="66" t="s">
        <v>1476</v>
      </c>
      <c r="C668" s="67" t="s">
        <v>1477</v>
      </c>
      <c r="D668" s="68" t="s">
        <v>65</v>
      </c>
      <c r="E668" s="68" t="s">
        <v>64</v>
      </c>
      <c r="F668" s="69" t="s">
        <v>1469</v>
      </c>
      <c r="G668" s="68" t="s">
        <v>65</v>
      </c>
      <c r="H668" s="68" t="s">
        <v>64</v>
      </c>
      <c r="I668" s="68" t="s">
        <v>66</v>
      </c>
      <c r="J668" s="68" t="s">
        <v>66</v>
      </c>
      <c r="K668" s="70">
        <v>0</v>
      </c>
      <c r="L668" s="70">
        <v>0</v>
      </c>
      <c r="M668" s="70">
        <v>0</v>
      </c>
      <c r="N668" s="70" t="s">
        <v>65</v>
      </c>
      <c r="O668" s="70">
        <v>0</v>
      </c>
      <c r="P668" s="70" t="s">
        <v>68</v>
      </c>
      <c r="Q668" t="s">
        <v>68</v>
      </c>
    </row>
    <row r="669" spans="2:17" ht="25.5" customHeight="1" x14ac:dyDescent="0.3">
      <c r="B669" s="66" t="s">
        <v>1478</v>
      </c>
      <c r="C669" s="67" t="s">
        <v>414</v>
      </c>
      <c r="D669" s="68" t="s">
        <v>65</v>
      </c>
      <c r="E669" s="68" t="s">
        <v>64</v>
      </c>
      <c r="F669" s="69">
        <v>1662198260101</v>
      </c>
      <c r="G669" s="68" t="s">
        <v>64</v>
      </c>
      <c r="H669" s="68" t="s">
        <v>64</v>
      </c>
      <c r="I669" s="68" t="s">
        <v>66</v>
      </c>
      <c r="J669" s="68" t="s">
        <v>65</v>
      </c>
      <c r="K669" s="70">
        <v>0</v>
      </c>
      <c r="L669" s="70">
        <v>0</v>
      </c>
      <c r="M669" s="70">
        <v>0</v>
      </c>
      <c r="N669" s="70" t="s">
        <v>65</v>
      </c>
      <c r="O669" s="70">
        <v>0</v>
      </c>
      <c r="P669" s="70" t="s">
        <v>68</v>
      </c>
      <c r="Q669" t="s">
        <v>68</v>
      </c>
    </row>
    <row r="670" spans="2:17" ht="25.5" customHeight="1" x14ac:dyDescent="0.3">
      <c r="B670" s="66" t="s">
        <v>588</v>
      </c>
      <c r="C670" s="67" t="s">
        <v>190</v>
      </c>
      <c r="D670" s="68" t="s">
        <v>64</v>
      </c>
      <c r="E670" s="68" t="s">
        <v>65</v>
      </c>
      <c r="F670" s="69" t="s">
        <v>1469</v>
      </c>
      <c r="G670" s="68" t="s">
        <v>65</v>
      </c>
      <c r="H670" s="68" t="s">
        <v>64</v>
      </c>
      <c r="I670" s="68" t="s">
        <v>66</v>
      </c>
      <c r="J670" s="68" t="s">
        <v>66</v>
      </c>
      <c r="K670" s="70">
        <v>0</v>
      </c>
      <c r="L670" s="70">
        <v>0</v>
      </c>
      <c r="M670" s="70">
        <v>0</v>
      </c>
      <c r="N670" s="70" t="s">
        <v>65</v>
      </c>
      <c r="O670" s="70">
        <v>0</v>
      </c>
      <c r="P670" s="70" t="s">
        <v>68</v>
      </c>
      <c r="Q670" t="s">
        <v>68</v>
      </c>
    </row>
    <row r="671" spans="2:17" ht="25.5" customHeight="1" x14ac:dyDescent="0.3">
      <c r="B671" s="66" t="s">
        <v>1479</v>
      </c>
      <c r="C671" s="67" t="s">
        <v>1480</v>
      </c>
      <c r="D671" s="68" t="s">
        <v>65</v>
      </c>
      <c r="E671" s="68" t="s">
        <v>64</v>
      </c>
      <c r="F671" s="69">
        <v>249453620206</v>
      </c>
      <c r="G671" s="68" t="s">
        <v>64</v>
      </c>
      <c r="H671" s="68" t="s">
        <v>64</v>
      </c>
      <c r="I671" s="68" t="s">
        <v>65</v>
      </c>
      <c r="J671" s="68" t="s">
        <v>66</v>
      </c>
      <c r="K671" s="70">
        <v>0</v>
      </c>
      <c r="L671" s="70">
        <v>0</v>
      </c>
      <c r="M671" s="70">
        <v>0</v>
      </c>
      <c r="N671" s="70" t="s">
        <v>65</v>
      </c>
      <c r="O671" s="70">
        <v>0</v>
      </c>
      <c r="P671" s="70" t="s">
        <v>68</v>
      </c>
      <c r="Q671" t="s">
        <v>68</v>
      </c>
    </row>
    <row r="672" spans="2:17" ht="25.5" customHeight="1" x14ac:dyDescent="0.3">
      <c r="B672" s="66" t="s">
        <v>179</v>
      </c>
      <c r="C672" s="67" t="s">
        <v>204</v>
      </c>
      <c r="D672" s="68" t="s">
        <v>64</v>
      </c>
      <c r="E672" s="68" t="s">
        <v>65</v>
      </c>
      <c r="F672" s="69">
        <v>2998734200101</v>
      </c>
      <c r="G672" s="68" t="s">
        <v>64</v>
      </c>
      <c r="H672" s="68" t="s">
        <v>65</v>
      </c>
      <c r="I672" s="68" t="s">
        <v>66</v>
      </c>
      <c r="J672" s="68" t="s">
        <v>66</v>
      </c>
      <c r="K672" s="70">
        <v>0</v>
      </c>
      <c r="L672" s="70">
        <v>0</v>
      </c>
      <c r="M672" s="70">
        <v>0</v>
      </c>
      <c r="N672" s="70" t="s">
        <v>65</v>
      </c>
      <c r="O672" s="70">
        <v>0</v>
      </c>
      <c r="P672" s="70" t="s">
        <v>68</v>
      </c>
      <c r="Q672" t="s">
        <v>68</v>
      </c>
    </row>
    <row r="673" spans="2:17" ht="25.5" customHeight="1" x14ac:dyDescent="0.3">
      <c r="B673" s="66" t="s">
        <v>550</v>
      </c>
      <c r="C673" s="67" t="s">
        <v>1393</v>
      </c>
      <c r="D673" s="68" t="s">
        <v>65</v>
      </c>
      <c r="E673" s="68" t="s">
        <v>64</v>
      </c>
      <c r="F673" s="69" t="s">
        <v>1469</v>
      </c>
      <c r="G673" s="68" t="s">
        <v>64</v>
      </c>
      <c r="H673" s="68" t="s">
        <v>65</v>
      </c>
      <c r="I673" s="68" t="s">
        <v>66</v>
      </c>
      <c r="J673" s="68" t="s">
        <v>66</v>
      </c>
      <c r="K673" s="70" t="s">
        <v>65</v>
      </c>
      <c r="L673" s="70">
        <v>0</v>
      </c>
      <c r="M673" s="70">
        <v>0</v>
      </c>
      <c r="N673" s="70">
        <v>0</v>
      </c>
      <c r="O673" s="70">
        <v>0</v>
      </c>
      <c r="P673" s="70" t="s">
        <v>68</v>
      </c>
      <c r="Q673" t="s">
        <v>68</v>
      </c>
    </row>
    <row r="674" spans="2:17" ht="25.5" customHeight="1" x14ac:dyDescent="0.3">
      <c r="B674" s="66" t="s">
        <v>205</v>
      </c>
      <c r="C674" s="67" t="s">
        <v>420</v>
      </c>
      <c r="D674" s="68" t="s">
        <v>64</v>
      </c>
      <c r="E674" s="68" t="s">
        <v>65</v>
      </c>
      <c r="F674" s="69">
        <v>1949555160101</v>
      </c>
      <c r="G674" s="68" t="s">
        <v>64</v>
      </c>
      <c r="H674" s="68" t="s">
        <v>64</v>
      </c>
      <c r="I674" s="68" t="s">
        <v>65</v>
      </c>
      <c r="J674" s="68" t="s">
        <v>66</v>
      </c>
      <c r="K674" s="70">
        <v>0</v>
      </c>
      <c r="L674" s="70">
        <v>0</v>
      </c>
      <c r="M674" s="70">
        <v>0</v>
      </c>
      <c r="N674" s="70" t="s">
        <v>65</v>
      </c>
      <c r="O674" s="70">
        <v>0</v>
      </c>
      <c r="P674" s="70" t="s">
        <v>68</v>
      </c>
      <c r="Q674" t="s">
        <v>68</v>
      </c>
    </row>
    <row r="675" spans="2:17" ht="25.5" customHeight="1" x14ac:dyDescent="0.3">
      <c r="B675" s="66" t="s">
        <v>214</v>
      </c>
      <c r="C675" s="67" t="s">
        <v>215</v>
      </c>
      <c r="D675" s="68" t="s">
        <v>64</v>
      </c>
      <c r="E675" s="68" t="s">
        <v>65</v>
      </c>
      <c r="F675" s="69">
        <v>1615288990920</v>
      </c>
      <c r="G675" s="68" t="s">
        <v>64</v>
      </c>
      <c r="H675" s="68" t="s">
        <v>64</v>
      </c>
      <c r="I675" s="68" t="s">
        <v>65</v>
      </c>
      <c r="J675" s="68" t="s">
        <v>66</v>
      </c>
      <c r="K675" s="70">
        <v>0</v>
      </c>
      <c r="L675" s="70">
        <v>0</v>
      </c>
      <c r="M675" s="70">
        <v>0</v>
      </c>
      <c r="N675" s="70" t="s">
        <v>65</v>
      </c>
      <c r="O675" s="70">
        <v>0</v>
      </c>
      <c r="P675" s="70" t="s">
        <v>68</v>
      </c>
      <c r="Q675" t="s">
        <v>68</v>
      </c>
    </row>
    <row r="676" spans="2:17" ht="25.5" customHeight="1" x14ac:dyDescent="0.3">
      <c r="B676" s="66" t="s">
        <v>1481</v>
      </c>
      <c r="C676" s="67" t="s">
        <v>424</v>
      </c>
      <c r="D676" s="68" t="s">
        <v>65</v>
      </c>
      <c r="E676" s="68" t="s">
        <v>64</v>
      </c>
      <c r="F676" s="69">
        <v>22212607320101</v>
      </c>
      <c r="G676" s="68" t="s">
        <v>64</v>
      </c>
      <c r="H676" s="68" t="s">
        <v>65</v>
      </c>
      <c r="I676" s="68" t="s">
        <v>66</v>
      </c>
      <c r="J676" s="68" t="s">
        <v>66</v>
      </c>
      <c r="K676" s="70">
        <v>0</v>
      </c>
      <c r="L676" s="70">
        <v>0</v>
      </c>
      <c r="M676" s="70">
        <v>0</v>
      </c>
      <c r="N676" s="70" t="s">
        <v>65</v>
      </c>
      <c r="O676" s="70">
        <v>0</v>
      </c>
      <c r="P676" s="70" t="s">
        <v>68</v>
      </c>
      <c r="Q676" t="s">
        <v>68</v>
      </c>
    </row>
    <row r="677" spans="2:17" ht="25.5" customHeight="1" x14ac:dyDescent="0.3">
      <c r="B677" s="66" t="s">
        <v>1482</v>
      </c>
      <c r="C677" s="67" t="s">
        <v>1483</v>
      </c>
      <c r="D677" s="68" t="s">
        <v>65</v>
      </c>
      <c r="E677" s="68" t="s">
        <v>64</v>
      </c>
      <c r="F677" s="69" t="s">
        <v>1402</v>
      </c>
      <c r="G677" s="68" t="s">
        <v>65</v>
      </c>
      <c r="H677" s="68" t="s">
        <v>64</v>
      </c>
      <c r="I677" s="68" t="s">
        <v>66</v>
      </c>
      <c r="J677" s="68" t="s">
        <v>66</v>
      </c>
      <c r="K677" s="70">
        <v>0</v>
      </c>
      <c r="L677" s="70">
        <v>0</v>
      </c>
      <c r="M677" s="70">
        <v>0</v>
      </c>
      <c r="N677" s="70" t="s">
        <v>65</v>
      </c>
      <c r="O677" s="70">
        <v>0</v>
      </c>
      <c r="P677" s="70" t="s">
        <v>68</v>
      </c>
      <c r="Q677" t="s">
        <v>68</v>
      </c>
    </row>
    <row r="678" spans="2:17" ht="25.5" customHeight="1" x14ac:dyDescent="0.3">
      <c r="B678" s="66" t="s">
        <v>1484</v>
      </c>
      <c r="C678" s="67" t="s">
        <v>389</v>
      </c>
      <c r="D678" s="68" t="s">
        <v>65</v>
      </c>
      <c r="E678" s="68" t="s">
        <v>64</v>
      </c>
      <c r="F678" s="69">
        <v>1662427050611</v>
      </c>
      <c r="G678" s="68" t="s">
        <v>64</v>
      </c>
      <c r="H678" s="68" t="s">
        <v>64</v>
      </c>
      <c r="I678" s="68" t="s">
        <v>65</v>
      </c>
      <c r="J678" s="68" t="s">
        <v>66</v>
      </c>
      <c r="K678" s="70">
        <v>0</v>
      </c>
      <c r="L678" s="70">
        <v>0</v>
      </c>
      <c r="M678" s="70">
        <v>0</v>
      </c>
      <c r="N678" s="70" t="s">
        <v>65</v>
      </c>
      <c r="O678" s="70">
        <v>0</v>
      </c>
      <c r="P678" s="70" t="s">
        <v>1485</v>
      </c>
      <c r="Q678" t="s">
        <v>1486</v>
      </c>
    </row>
    <row r="679" spans="2:17" ht="25.5" customHeight="1" x14ac:dyDescent="0.3">
      <c r="B679" s="66" t="s">
        <v>1487</v>
      </c>
      <c r="C679" s="67" t="s">
        <v>1488</v>
      </c>
      <c r="D679" s="68" t="s">
        <v>65</v>
      </c>
      <c r="E679" s="68" t="s">
        <v>64</v>
      </c>
      <c r="F679" s="69" t="s">
        <v>1402</v>
      </c>
      <c r="G679" s="68" t="s">
        <v>64</v>
      </c>
      <c r="H679" s="68" t="s">
        <v>65</v>
      </c>
      <c r="I679" s="68" t="s">
        <v>66</v>
      </c>
      <c r="J679" s="68" t="s">
        <v>66</v>
      </c>
      <c r="K679" s="70">
        <v>0</v>
      </c>
      <c r="L679" s="70">
        <v>0</v>
      </c>
      <c r="M679" s="70">
        <v>0</v>
      </c>
      <c r="N679" s="70" t="s">
        <v>65</v>
      </c>
      <c r="O679" s="70">
        <v>0</v>
      </c>
      <c r="P679" s="70" t="s">
        <v>68</v>
      </c>
      <c r="Q679" t="s">
        <v>68</v>
      </c>
    </row>
    <row r="680" spans="2:17" ht="25.5" customHeight="1" x14ac:dyDescent="0.3">
      <c r="B680" s="66" t="s">
        <v>558</v>
      </c>
      <c r="C680" s="67" t="s">
        <v>1489</v>
      </c>
      <c r="D680" s="68" t="s">
        <v>64</v>
      </c>
      <c r="E680" s="68" t="s">
        <v>65</v>
      </c>
      <c r="F680" s="69">
        <v>2975831230101</v>
      </c>
      <c r="G680" s="68" t="s">
        <v>64</v>
      </c>
      <c r="H680" s="68" t="s">
        <v>65</v>
      </c>
      <c r="I680" s="68" t="s">
        <v>66</v>
      </c>
      <c r="J680" s="68" t="s">
        <v>66</v>
      </c>
      <c r="K680" s="70">
        <v>0</v>
      </c>
      <c r="L680" s="70">
        <v>0</v>
      </c>
      <c r="M680" s="70">
        <v>0</v>
      </c>
      <c r="N680" s="70" t="s">
        <v>65</v>
      </c>
      <c r="O680" s="70">
        <v>0</v>
      </c>
      <c r="P680" s="70" t="s">
        <v>68</v>
      </c>
      <c r="Q680" t="s">
        <v>68</v>
      </c>
    </row>
    <row r="681" spans="2:17" ht="25.5" customHeight="1" x14ac:dyDescent="0.3">
      <c r="B681" s="66" t="s">
        <v>1490</v>
      </c>
      <c r="C681" s="67" t="s">
        <v>173</v>
      </c>
      <c r="D681" s="68" t="s">
        <v>65</v>
      </c>
      <c r="E681" s="68" t="s">
        <v>64</v>
      </c>
      <c r="F681" s="69" t="s">
        <v>1402</v>
      </c>
      <c r="G681" s="68" t="s">
        <v>65</v>
      </c>
      <c r="H681" s="68" t="s">
        <v>64</v>
      </c>
      <c r="I681" s="68" t="s">
        <v>66</v>
      </c>
      <c r="J681" s="68" t="s">
        <v>66</v>
      </c>
      <c r="K681" s="70">
        <v>0</v>
      </c>
      <c r="L681" s="70">
        <v>0</v>
      </c>
      <c r="M681" s="70">
        <v>0</v>
      </c>
      <c r="N681" s="70" t="s">
        <v>65</v>
      </c>
      <c r="O681" s="70">
        <v>0</v>
      </c>
      <c r="P681" s="70" t="s">
        <v>68</v>
      </c>
      <c r="Q681" t="s">
        <v>68</v>
      </c>
    </row>
    <row r="682" spans="2:17" ht="25.5" customHeight="1" x14ac:dyDescent="0.3">
      <c r="B682" s="66" t="s">
        <v>355</v>
      </c>
      <c r="C682" s="67" t="s">
        <v>205</v>
      </c>
      <c r="D682" s="68" t="s">
        <v>64</v>
      </c>
      <c r="E682" s="68" t="s">
        <v>65</v>
      </c>
      <c r="F682" s="69" t="s">
        <v>1402</v>
      </c>
      <c r="G682" s="68" t="s">
        <v>64</v>
      </c>
      <c r="H682" s="68" t="s">
        <v>65</v>
      </c>
      <c r="I682" s="68" t="s">
        <v>66</v>
      </c>
      <c r="J682" s="68" t="s">
        <v>66</v>
      </c>
      <c r="K682" s="70">
        <v>0</v>
      </c>
      <c r="L682" s="70">
        <v>0</v>
      </c>
      <c r="M682" s="70">
        <v>0</v>
      </c>
      <c r="N682" s="70" t="s">
        <v>65</v>
      </c>
      <c r="O682" s="70">
        <v>0</v>
      </c>
      <c r="P682" s="70" t="s">
        <v>68</v>
      </c>
      <c r="Q682" t="s">
        <v>68</v>
      </c>
    </row>
    <row r="683" spans="2:17" ht="25.5" customHeight="1" x14ac:dyDescent="0.3">
      <c r="B683" s="66" t="s">
        <v>1491</v>
      </c>
      <c r="C683" s="67" t="s">
        <v>1492</v>
      </c>
      <c r="D683" s="68" t="s">
        <v>65</v>
      </c>
      <c r="E683" s="68" t="s">
        <v>64</v>
      </c>
      <c r="F683" s="69">
        <v>1816706820101</v>
      </c>
      <c r="G683" s="68" t="s">
        <v>64</v>
      </c>
      <c r="H683" s="68" t="s">
        <v>64</v>
      </c>
      <c r="I683" s="68" t="s">
        <v>65</v>
      </c>
      <c r="J683" s="68" t="s">
        <v>66</v>
      </c>
      <c r="K683" s="70">
        <v>0</v>
      </c>
      <c r="L683" s="70">
        <v>0</v>
      </c>
      <c r="M683" s="70">
        <v>0</v>
      </c>
      <c r="N683" s="70" t="s">
        <v>65</v>
      </c>
      <c r="O683" s="70">
        <v>0</v>
      </c>
      <c r="P683" s="70" t="s">
        <v>68</v>
      </c>
      <c r="Q683" t="s">
        <v>68</v>
      </c>
    </row>
    <row r="684" spans="2:17" ht="25.5" customHeight="1" x14ac:dyDescent="0.3">
      <c r="B684" s="66" t="s">
        <v>1493</v>
      </c>
      <c r="C684" s="67" t="s">
        <v>1494</v>
      </c>
      <c r="D684" s="68" t="s">
        <v>64</v>
      </c>
      <c r="E684" s="68" t="s">
        <v>65</v>
      </c>
      <c r="F684" s="69" t="s">
        <v>1495</v>
      </c>
      <c r="G684" s="68" t="s">
        <v>65</v>
      </c>
      <c r="H684" s="68" t="s">
        <v>64</v>
      </c>
      <c r="I684" s="68" t="s">
        <v>66</v>
      </c>
      <c r="J684" s="68" t="s">
        <v>66</v>
      </c>
      <c r="K684" s="70">
        <v>0</v>
      </c>
      <c r="L684" s="70">
        <v>0</v>
      </c>
      <c r="M684" s="70">
        <v>0</v>
      </c>
      <c r="N684" s="70" t="s">
        <v>65</v>
      </c>
      <c r="O684" s="70">
        <v>0</v>
      </c>
      <c r="P684" s="70" t="s">
        <v>68</v>
      </c>
      <c r="Q684" t="s">
        <v>68</v>
      </c>
    </row>
    <row r="685" spans="2:17" ht="25.5" customHeight="1" x14ac:dyDescent="0.3">
      <c r="B685" s="66" t="s">
        <v>436</v>
      </c>
      <c r="C685" s="67" t="s">
        <v>414</v>
      </c>
      <c r="D685" s="68" t="s">
        <v>65</v>
      </c>
      <c r="E685" s="68" t="s">
        <v>64</v>
      </c>
      <c r="F685" s="69">
        <v>1662198860101</v>
      </c>
      <c r="G685" s="68" t="s">
        <v>64</v>
      </c>
      <c r="H685" s="68" t="s">
        <v>64</v>
      </c>
      <c r="I685" s="68" t="s">
        <v>66</v>
      </c>
      <c r="J685" s="68" t="s">
        <v>65</v>
      </c>
      <c r="K685" s="70">
        <v>0</v>
      </c>
      <c r="L685" s="70">
        <v>0</v>
      </c>
      <c r="M685" s="70">
        <v>0</v>
      </c>
      <c r="N685" s="70" t="s">
        <v>65</v>
      </c>
      <c r="O685" s="70">
        <v>0</v>
      </c>
      <c r="P685" s="70" t="s">
        <v>68</v>
      </c>
      <c r="Q685" t="s">
        <v>68</v>
      </c>
    </row>
    <row r="686" spans="2:17" ht="25.5" customHeight="1" x14ac:dyDescent="0.3">
      <c r="B686" s="66" t="s">
        <v>1496</v>
      </c>
      <c r="C686" s="67" t="s">
        <v>1497</v>
      </c>
      <c r="D686" s="68" t="s">
        <v>64</v>
      </c>
      <c r="E686" s="68" t="s">
        <v>65</v>
      </c>
      <c r="F686" s="69" t="s">
        <v>1495</v>
      </c>
      <c r="G686" s="68" t="s">
        <v>65</v>
      </c>
      <c r="H686" s="68" t="s">
        <v>64</v>
      </c>
      <c r="I686" s="68" t="s">
        <v>66</v>
      </c>
      <c r="J686" s="68" t="s">
        <v>66</v>
      </c>
      <c r="K686" s="70">
        <v>0</v>
      </c>
      <c r="L686" s="70">
        <v>0</v>
      </c>
      <c r="M686" s="70">
        <v>0</v>
      </c>
      <c r="N686" s="70" t="s">
        <v>65</v>
      </c>
      <c r="O686" s="70">
        <v>0</v>
      </c>
      <c r="P686" s="70" t="s">
        <v>68</v>
      </c>
      <c r="Q686" t="s">
        <v>68</v>
      </c>
    </row>
    <row r="687" spans="2:17" ht="25.5" customHeight="1" x14ac:dyDescent="0.3">
      <c r="B687" s="66" t="s">
        <v>1498</v>
      </c>
      <c r="C687" s="67" t="s">
        <v>202</v>
      </c>
      <c r="D687" s="68" t="s">
        <v>64</v>
      </c>
      <c r="E687" s="68" t="s">
        <v>65</v>
      </c>
      <c r="F687" s="69" t="s">
        <v>1495</v>
      </c>
      <c r="G687" s="68" t="s">
        <v>65</v>
      </c>
      <c r="H687" s="68" t="s">
        <v>64</v>
      </c>
      <c r="I687" s="68" t="s">
        <v>66</v>
      </c>
      <c r="J687" s="68" t="s">
        <v>66</v>
      </c>
      <c r="K687" s="70">
        <v>0</v>
      </c>
      <c r="L687" s="70">
        <v>0</v>
      </c>
      <c r="M687" s="70">
        <v>0</v>
      </c>
      <c r="N687" s="70" t="s">
        <v>65</v>
      </c>
      <c r="O687" s="70">
        <v>0</v>
      </c>
      <c r="P687" s="70" t="s">
        <v>68</v>
      </c>
      <c r="Q687" t="s">
        <v>68</v>
      </c>
    </row>
    <row r="688" spans="2:17" ht="25.5" customHeight="1" x14ac:dyDescent="0.3">
      <c r="B688" s="66" t="s">
        <v>1499</v>
      </c>
      <c r="C688" s="67" t="s">
        <v>428</v>
      </c>
      <c r="D688" s="68" t="s">
        <v>65</v>
      </c>
      <c r="E688" s="68" t="s">
        <v>64</v>
      </c>
      <c r="F688" s="69" t="s">
        <v>1495</v>
      </c>
      <c r="G688" s="68" t="s">
        <v>65</v>
      </c>
      <c r="H688" s="68" t="s">
        <v>64</v>
      </c>
      <c r="I688" s="68" t="s">
        <v>66</v>
      </c>
      <c r="J688" s="68" t="s">
        <v>66</v>
      </c>
      <c r="K688" s="70">
        <v>0</v>
      </c>
      <c r="L688" s="70">
        <v>0</v>
      </c>
      <c r="M688" s="70">
        <v>0</v>
      </c>
      <c r="N688" s="70" t="s">
        <v>65</v>
      </c>
      <c r="O688" s="70">
        <v>0</v>
      </c>
      <c r="P688" s="70" t="s">
        <v>68</v>
      </c>
      <c r="Q688" t="s">
        <v>68</v>
      </c>
    </row>
    <row r="689" spans="2:17" ht="25.5" customHeight="1" x14ac:dyDescent="0.3">
      <c r="B689" s="66" t="s">
        <v>1500</v>
      </c>
      <c r="C689" s="67" t="s">
        <v>317</v>
      </c>
      <c r="D689" s="68" t="s">
        <v>65</v>
      </c>
      <c r="E689" s="68" t="s">
        <v>64</v>
      </c>
      <c r="F689" s="69" t="s">
        <v>1495</v>
      </c>
      <c r="G689" s="68" t="s">
        <v>65</v>
      </c>
      <c r="H689" s="68" t="s">
        <v>64</v>
      </c>
      <c r="I689" s="68" t="s">
        <v>66</v>
      </c>
      <c r="J689" s="68" t="s">
        <v>66</v>
      </c>
      <c r="K689" s="70">
        <v>0</v>
      </c>
      <c r="L689" s="70">
        <v>0</v>
      </c>
      <c r="M689" s="70">
        <v>0</v>
      </c>
      <c r="N689" s="70" t="s">
        <v>65</v>
      </c>
      <c r="O689" s="70">
        <v>0</v>
      </c>
      <c r="P689" s="70" t="s">
        <v>68</v>
      </c>
      <c r="Q689" t="s">
        <v>68</v>
      </c>
    </row>
    <row r="690" spans="2:17" ht="25.5" customHeight="1" x14ac:dyDescent="0.3">
      <c r="B690" s="66" t="s">
        <v>491</v>
      </c>
      <c r="C690" s="67" t="s">
        <v>1501</v>
      </c>
      <c r="D690" s="68" t="s">
        <v>65</v>
      </c>
      <c r="E690" s="68" t="s">
        <v>64</v>
      </c>
      <c r="F690" s="69">
        <v>2541656640101</v>
      </c>
      <c r="G690" s="68" t="s">
        <v>64</v>
      </c>
      <c r="H690" s="68" t="s">
        <v>64</v>
      </c>
      <c r="I690" s="68" t="s">
        <v>65</v>
      </c>
      <c r="J690" s="68" t="s">
        <v>66</v>
      </c>
      <c r="K690" s="70">
        <v>0</v>
      </c>
      <c r="L690" s="70">
        <v>0</v>
      </c>
      <c r="M690" s="70">
        <v>0</v>
      </c>
      <c r="N690" s="70" t="s">
        <v>65</v>
      </c>
      <c r="O690" s="70">
        <v>0</v>
      </c>
      <c r="P690" s="70" t="s">
        <v>68</v>
      </c>
      <c r="Q690" t="s">
        <v>68</v>
      </c>
    </row>
    <row r="691" spans="2:17" ht="25.5" customHeight="1" x14ac:dyDescent="0.3">
      <c r="B691" s="66" t="s">
        <v>1403</v>
      </c>
      <c r="C691" s="67" t="s">
        <v>192</v>
      </c>
      <c r="D691" s="68" t="s">
        <v>65</v>
      </c>
      <c r="E691" s="68" t="s">
        <v>64</v>
      </c>
      <c r="F691" s="69" t="s">
        <v>1495</v>
      </c>
      <c r="G691" s="68" t="s">
        <v>64</v>
      </c>
      <c r="H691" s="68" t="s">
        <v>65</v>
      </c>
      <c r="I691" s="68" t="s">
        <v>66</v>
      </c>
      <c r="J691" s="68" t="s">
        <v>66</v>
      </c>
      <c r="K691" s="70">
        <v>0</v>
      </c>
      <c r="L691" s="70">
        <v>0</v>
      </c>
      <c r="M691" s="70">
        <v>0</v>
      </c>
      <c r="N691" s="70" t="s">
        <v>65</v>
      </c>
      <c r="O691" s="70">
        <v>0</v>
      </c>
      <c r="P691" s="70" t="s">
        <v>68</v>
      </c>
      <c r="Q691" t="s">
        <v>68</v>
      </c>
    </row>
    <row r="692" spans="2:17" ht="25.5" customHeight="1" x14ac:dyDescent="0.3">
      <c r="B692" s="66" t="s">
        <v>499</v>
      </c>
      <c r="C692" s="67" t="s">
        <v>163</v>
      </c>
      <c r="D692" s="68" t="s">
        <v>65</v>
      </c>
      <c r="E692" s="68" t="s">
        <v>64</v>
      </c>
      <c r="F692" s="69" t="s">
        <v>1495</v>
      </c>
      <c r="G692" s="68" t="s">
        <v>64</v>
      </c>
      <c r="H692" s="68" t="s">
        <v>65</v>
      </c>
      <c r="I692" s="68" t="s">
        <v>66</v>
      </c>
      <c r="J692" s="68" t="s">
        <v>66</v>
      </c>
      <c r="K692" s="70">
        <v>0</v>
      </c>
      <c r="L692" s="70">
        <v>0</v>
      </c>
      <c r="M692" s="70">
        <v>0</v>
      </c>
      <c r="N692" s="70" t="s">
        <v>65</v>
      </c>
      <c r="O692" s="70">
        <v>0</v>
      </c>
      <c r="P692" s="70" t="s">
        <v>68</v>
      </c>
      <c r="Q692" t="s">
        <v>68</v>
      </c>
    </row>
    <row r="693" spans="2:17" ht="25.5" customHeight="1" x14ac:dyDescent="0.3">
      <c r="B693" s="66" t="s">
        <v>481</v>
      </c>
      <c r="C693" s="67" t="s">
        <v>490</v>
      </c>
      <c r="D693" s="68" t="s">
        <v>65</v>
      </c>
      <c r="E693" s="68" t="s">
        <v>64</v>
      </c>
      <c r="F693" s="69">
        <v>2395596730102</v>
      </c>
      <c r="G693" s="68" t="s">
        <v>64</v>
      </c>
      <c r="H693" s="68" t="s">
        <v>64</v>
      </c>
      <c r="I693" s="68" t="s">
        <v>65</v>
      </c>
      <c r="J693" s="68" t="s">
        <v>66</v>
      </c>
      <c r="K693" s="70">
        <v>0</v>
      </c>
      <c r="L693" s="70">
        <v>0</v>
      </c>
      <c r="M693" s="70">
        <v>0</v>
      </c>
      <c r="N693" s="70" t="s">
        <v>65</v>
      </c>
      <c r="O693" s="70">
        <v>0</v>
      </c>
      <c r="P693" s="70" t="s">
        <v>68</v>
      </c>
      <c r="Q693" t="s">
        <v>68</v>
      </c>
    </row>
    <row r="694" spans="2:17" ht="25.5" customHeight="1" x14ac:dyDescent="0.3">
      <c r="B694" s="66" t="s">
        <v>1502</v>
      </c>
      <c r="C694" s="67" t="s">
        <v>190</v>
      </c>
      <c r="D694" s="68" t="s">
        <v>65</v>
      </c>
      <c r="E694" s="68" t="s">
        <v>64</v>
      </c>
      <c r="F694" s="69">
        <v>2247961780101</v>
      </c>
      <c r="G694" s="68" t="s">
        <v>64</v>
      </c>
      <c r="H694" s="68" t="s">
        <v>65</v>
      </c>
      <c r="I694" s="68" t="s">
        <v>66</v>
      </c>
      <c r="J694" s="68" t="s">
        <v>66</v>
      </c>
      <c r="K694" s="70">
        <v>0</v>
      </c>
      <c r="L694" s="70">
        <v>0</v>
      </c>
      <c r="M694" s="70">
        <v>0</v>
      </c>
      <c r="N694" s="70" t="s">
        <v>65</v>
      </c>
      <c r="O694" s="70">
        <v>0</v>
      </c>
      <c r="P694" s="70" t="s">
        <v>68</v>
      </c>
      <c r="Q694" t="s">
        <v>68</v>
      </c>
    </row>
    <row r="695" spans="2:17" ht="25.5" customHeight="1" x14ac:dyDescent="0.3">
      <c r="B695" s="66" t="s">
        <v>1503</v>
      </c>
      <c r="C695" s="67" t="s">
        <v>1442</v>
      </c>
      <c r="D695" s="68" t="s">
        <v>65</v>
      </c>
      <c r="E695" s="68" t="s">
        <v>64</v>
      </c>
      <c r="F695" s="69">
        <v>2345994640917</v>
      </c>
      <c r="G695" s="68" t="s">
        <v>64</v>
      </c>
      <c r="H695" s="68" t="s">
        <v>64</v>
      </c>
      <c r="I695" s="68" t="s">
        <v>65</v>
      </c>
      <c r="J695" s="68" t="s">
        <v>66</v>
      </c>
      <c r="K695" s="70">
        <v>0</v>
      </c>
      <c r="L695" s="70">
        <v>0</v>
      </c>
      <c r="M695" s="70">
        <v>0</v>
      </c>
      <c r="N695" s="70" t="s">
        <v>65</v>
      </c>
      <c r="O695" s="70">
        <v>0</v>
      </c>
      <c r="P695" s="70" t="s">
        <v>68</v>
      </c>
      <c r="Q695" t="s">
        <v>68</v>
      </c>
    </row>
    <row r="696" spans="2:17" ht="25.5" customHeight="1" x14ac:dyDescent="0.3">
      <c r="B696" s="66" t="s">
        <v>1505</v>
      </c>
      <c r="C696" s="67" t="s">
        <v>389</v>
      </c>
      <c r="D696" s="68" t="s">
        <v>64</v>
      </c>
      <c r="E696" s="68" t="s">
        <v>65</v>
      </c>
      <c r="F696" s="69" t="s">
        <v>1495</v>
      </c>
      <c r="G696" s="68" t="s">
        <v>65</v>
      </c>
      <c r="H696" s="68" t="s">
        <v>64</v>
      </c>
      <c r="I696" s="68" t="s">
        <v>66</v>
      </c>
      <c r="J696" s="68" t="s">
        <v>66</v>
      </c>
      <c r="K696" s="70">
        <v>0</v>
      </c>
      <c r="L696" s="70">
        <v>0</v>
      </c>
      <c r="M696" s="70">
        <v>0</v>
      </c>
      <c r="N696" s="70" t="s">
        <v>65</v>
      </c>
      <c r="O696" s="70">
        <v>0</v>
      </c>
      <c r="P696" s="70" t="s">
        <v>68</v>
      </c>
      <c r="Q696" t="s">
        <v>68</v>
      </c>
    </row>
    <row r="697" spans="2:17" ht="25.5" customHeight="1" x14ac:dyDescent="0.3">
      <c r="B697" s="66" t="s">
        <v>1506</v>
      </c>
      <c r="C697" s="67" t="s">
        <v>1507</v>
      </c>
      <c r="D697" s="68" t="s">
        <v>64</v>
      </c>
      <c r="E697" s="68" t="s">
        <v>65</v>
      </c>
      <c r="F697" s="69" t="s">
        <v>1495</v>
      </c>
      <c r="G697" s="68" t="s">
        <v>64</v>
      </c>
      <c r="H697" s="68" t="s">
        <v>65</v>
      </c>
      <c r="I697" s="68" t="s">
        <v>66</v>
      </c>
      <c r="J697" s="68" t="s">
        <v>66</v>
      </c>
      <c r="K697" s="70">
        <v>0</v>
      </c>
      <c r="L697" s="70">
        <v>0</v>
      </c>
      <c r="M697" s="70">
        <v>0</v>
      </c>
      <c r="N697" s="70" t="s">
        <v>65</v>
      </c>
      <c r="O697" s="70">
        <v>0</v>
      </c>
      <c r="P697" s="70" t="s">
        <v>68</v>
      </c>
      <c r="Q697" t="s">
        <v>68</v>
      </c>
    </row>
    <row r="698" spans="2:17" ht="25.5" customHeight="1" x14ac:dyDescent="0.3">
      <c r="B698" s="66" t="s">
        <v>415</v>
      </c>
      <c r="C698" s="67" t="s">
        <v>1508</v>
      </c>
      <c r="D698" s="68" t="s">
        <v>65</v>
      </c>
      <c r="E698" s="68" t="s">
        <v>64</v>
      </c>
      <c r="F698" s="69">
        <v>2598889820101</v>
      </c>
      <c r="G698" s="68" t="s">
        <v>64</v>
      </c>
      <c r="H698" s="68" t="s">
        <v>64</v>
      </c>
      <c r="I698" s="68" t="s">
        <v>65</v>
      </c>
      <c r="J698" s="68" t="s">
        <v>66</v>
      </c>
      <c r="K698" s="70">
        <v>0</v>
      </c>
      <c r="L698" s="70">
        <v>0</v>
      </c>
      <c r="M698" s="70">
        <v>0</v>
      </c>
      <c r="N698" s="70" t="s">
        <v>65</v>
      </c>
      <c r="O698" s="70">
        <v>0</v>
      </c>
      <c r="P698" s="70" t="s">
        <v>68</v>
      </c>
      <c r="Q698" t="s">
        <v>68</v>
      </c>
    </row>
    <row r="699" spans="2:17" ht="25.5" customHeight="1" x14ac:dyDescent="0.3">
      <c r="B699" s="66" t="s">
        <v>1509</v>
      </c>
      <c r="C699" s="67" t="s">
        <v>1510</v>
      </c>
      <c r="D699" s="68" t="s">
        <v>65</v>
      </c>
      <c r="E699" s="68" t="s">
        <v>64</v>
      </c>
      <c r="F699" s="69">
        <v>1627809660101</v>
      </c>
      <c r="G699" s="68" t="s">
        <v>64</v>
      </c>
      <c r="H699" s="68" t="s">
        <v>64</v>
      </c>
      <c r="I699" s="68" t="s">
        <v>65</v>
      </c>
      <c r="J699" s="68" t="s">
        <v>66</v>
      </c>
      <c r="K699" s="70">
        <v>0</v>
      </c>
      <c r="L699" s="70">
        <v>0</v>
      </c>
      <c r="M699" s="70">
        <v>0</v>
      </c>
      <c r="N699" s="70" t="s">
        <v>65</v>
      </c>
      <c r="O699" s="70">
        <v>0</v>
      </c>
      <c r="P699" s="70" t="s">
        <v>68</v>
      </c>
      <c r="Q699" t="s">
        <v>68</v>
      </c>
    </row>
    <row r="700" spans="2:17" ht="25.5" customHeight="1" x14ac:dyDescent="0.3">
      <c r="B700" s="66" t="s">
        <v>323</v>
      </c>
      <c r="C700" s="67" t="s">
        <v>1511</v>
      </c>
      <c r="D700" s="68" t="s">
        <v>64</v>
      </c>
      <c r="E700" s="68" t="s">
        <v>65</v>
      </c>
      <c r="F700" s="69">
        <v>2423094290101</v>
      </c>
      <c r="G700" s="68" t="s">
        <v>64</v>
      </c>
      <c r="H700" s="68" t="s">
        <v>64</v>
      </c>
      <c r="I700" s="68" t="s">
        <v>66</v>
      </c>
      <c r="J700" s="68" t="s">
        <v>65</v>
      </c>
      <c r="K700" s="70">
        <v>0</v>
      </c>
      <c r="L700" s="70">
        <v>0</v>
      </c>
      <c r="M700" s="70">
        <v>0</v>
      </c>
      <c r="N700" s="70" t="s">
        <v>65</v>
      </c>
      <c r="O700" s="70">
        <v>0</v>
      </c>
      <c r="P700" s="70" t="s">
        <v>68</v>
      </c>
      <c r="Q700" t="s">
        <v>68</v>
      </c>
    </row>
    <row r="701" spans="2:17" ht="25.5" customHeight="1" x14ac:dyDescent="0.3">
      <c r="B701" s="66" t="s">
        <v>394</v>
      </c>
      <c r="C701" s="67" t="s">
        <v>1444</v>
      </c>
      <c r="D701" s="68" t="s">
        <v>65</v>
      </c>
      <c r="E701" s="68" t="s">
        <v>64</v>
      </c>
      <c r="F701" s="69">
        <v>2153941511801</v>
      </c>
      <c r="G701" s="68" t="s">
        <v>64</v>
      </c>
      <c r="H701" s="68" t="s">
        <v>65</v>
      </c>
      <c r="I701" s="68" t="s">
        <v>66</v>
      </c>
      <c r="J701" s="68" t="s">
        <v>66</v>
      </c>
      <c r="K701" s="70">
        <v>0</v>
      </c>
      <c r="L701" s="70">
        <v>0</v>
      </c>
      <c r="M701" s="70">
        <v>0</v>
      </c>
      <c r="N701" s="70" t="s">
        <v>65</v>
      </c>
      <c r="O701" s="70">
        <v>0</v>
      </c>
      <c r="P701" s="70" t="s">
        <v>68</v>
      </c>
      <c r="Q701" t="s">
        <v>68</v>
      </c>
    </row>
    <row r="702" spans="2:17" ht="25.5" customHeight="1" x14ac:dyDescent="0.3">
      <c r="B702" s="66" t="s">
        <v>1512</v>
      </c>
      <c r="C702" s="67" t="s">
        <v>1513</v>
      </c>
      <c r="D702" s="68" t="s">
        <v>65</v>
      </c>
      <c r="E702" s="68" t="s">
        <v>64</v>
      </c>
      <c r="F702" s="69" t="s">
        <v>1402</v>
      </c>
      <c r="G702" s="68" t="s">
        <v>64</v>
      </c>
      <c r="H702" s="68" t="s">
        <v>65</v>
      </c>
      <c r="I702" s="68" t="s">
        <v>66</v>
      </c>
      <c r="J702" s="68" t="s">
        <v>66</v>
      </c>
      <c r="K702" s="70">
        <v>0</v>
      </c>
      <c r="L702" s="70">
        <v>0</v>
      </c>
      <c r="M702" s="70">
        <v>0</v>
      </c>
      <c r="N702" s="70" t="s">
        <v>65</v>
      </c>
      <c r="O702" s="70">
        <v>0</v>
      </c>
      <c r="P702" s="70" t="s">
        <v>68</v>
      </c>
      <c r="Q702" t="s">
        <v>68</v>
      </c>
    </row>
    <row r="703" spans="2:17" ht="25.5" customHeight="1" x14ac:dyDescent="0.3">
      <c r="B703" s="66" t="s">
        <v>1490</v>
      </c>
      <c r="C703" s="67" t="s">
        <v>1514</v>
      </c>
      <c r="D703" s="68" t="s">
        <v>65</v>
      </c>
      <c r="E703" s="68" t="s">
        <v>64</v>
      </c>
      <c r="F703" s="69" t="s">
        <v>1402</v>
      </c>
      <c r="G703" s="68" t="s">
        <v>65</v>
      </c>
      <c r="H703" s="68" t="s">
        <v>65</v>
      </c>
      <c r="I703" s="68" t="s">
        <v>66</v>
      </c>
      <c r="J703" s="68" t="s">
        <v>66</v>
      </c>
      <c r="K703" s="70">
        <v>0</v>
      </c>
      <c r="L703" s="70">
        <v>0</v>
      </c>
      <c r="M703" s="70">
        <v>0</v>
      </c>
      <c r="N703" s="70" t="s">
        <v>65</v>
      </c>
      <c r="O703" s="70">
        <v>0</v>
      </c>
      <c r="P703" s="70" t="s">
        <v>68</v>
      </c>
      <c r="Q703" t="s">
        <v>68</v>
      </c>
    </row>
    <row r="704" spans="2:17" ht="25.5" customHeight="1" x14ac:dyDescent="0.3">
      <c r="B704" s="66" t="s">
        <v>192</v>
      </c>
      <c r="C704" s="67" t="s">
        <v>1515</v>
      </c>
      <c r="D704" s="68" t="s">
        <v>65</v>
      </c>
      <c r="E704" s="68" t="s">
        <v>64</v>
      </c>
      <c r="F704" s="69">
        <v>2766150340101</v>
      </c>
      <c r="G704" s="68" t="s">
        <v>64</v>
      </c>
      <c r="H704" s="68" t="s">
        <v>64</v>
      </c>
      <c r="I704" s="68" t="s">
        <v>65</v>
      </c>
      <c r="J704" s="68" t="s">
        <v>66</v>
      </c>
      <c r="K704" s="70">
        <v>0</v>
      </c>
      <c r="L704" s="70">
        <v>0</v>
      </c>
      <c r="M704" s="70">
        <v>0</v>
      </c>
      <c r="N704" s="70" t="s">
        <v>65</v>
      </c>
      <c r="O704" s="70">
        <v>0</v>
      </c>
      <c r="P704" s="70" t="s">
        <v>68</v>
      </c>
      <c r="Q704" t="s">
        <v>68</v>
      </c>
    </row>
    <row r="705" spans="2:17" ht="25.5" customHeight="1" x14ac:dyDescent="0.3">
      <c r="B705" s="66" t="s">
        <v>1516</v>
      </c>
      <c r="C705" s="67" t="s">
        <v>1517</v>
      </c>
      <c r="D705" s="68" t="s">
        <v>64</v>
      </c>
      <c r="E705" s="68" t="s">
        <v>65</v>
      </c>
      <c r="F705" s="69">
        <v>2676262580101</v>
      </c>
      <c r="G705" s="68" t="s">
        <v>64</v>
      </c>
      <c r="H705" s="68" t="s">
        <v>65</v>
      </c>
      <c r="I705" s="68" t="s">
        <v>66</v>
      </c>
      <c r="J705" s="68" t="s">
        <v>66</v>
      </c>
      <c r="K705" s="70">
        <v>0</v>
      </c>
      <c r="L705" s="70">
        <v>0</v>
      </c>
      <c r="M705" s="70">
        <v>0</v>
      </c>
      <c r="N705" s="70" t="s">
        <v>65</v>
      </c>
      <c r="O705" s="70">
        <v>0</v>
      </c>
      <c r="P705" s="70" t="s">
        <v>68</v>
      </c>
      <c r="Q705" t="s">
        <v>68</v>
      </c>
    </row>
    <row r="706" spans="2:17" ht="25.5" customHeight="1" x14ac:dyDescent="0.3">
      <c r="B706" s="66" t="s">
        <v>1518</v>
      </c>
      <c r="C706" s="67" t="s">
        <v>1519</v>
      </c>
      <c r="D706" s="68" t="s">
        <v>65</v>
      </c>
      <c r="E706" s="68" t="s">
        <v>64</v>
      </c>
      <c r="F706" s="69" t="s">
        <v>1402</v>
      </c>
      <c r="G706" s="68" t="s">
        <v>65</v>
      </c>
      <c r="H706" s="68" t="s">
        <v>64</v>
      </c>
      <c r="I706" s="68" t="s">
        <v>66</v>
      </c>
      <c r="J706" s="68" t="s">
        <v>66</v>
      </c>
      <c r="K706" s="70">
        <v>0</v>
      </c>
      <c r="L706" s="70">
        <v>0</v>
      </c>
      <c r="M706" s="70">
        <v>0</v>
      </c>
      <c r="N706" s="70" t="s">
        <v>65</v>
      </c>
      <c r="O706" s="70">
        <v>0</v>
      </c>
      <c r="P706" s="70" t="s">
        <v>68</v>
      </c>
      <c r="Q706" t="s">
        <v>68</v>
      </c>
    </row>
    <row r="707" spans="2:17" ht="25.5" customHeight="1" x14ac:dyDescent="0.3">
      <c r="B707" s="66" t="s">
        <v>1520</v>
      </c>
      <c r="C707" s="67" t="s">
        <v>1521</v>
      </c>
      <c r="D707" s="68" t="s">
        <v>64</v>
      </c>
      <c r="E707" s="68" t="s">
        <v>65</v>
      </c>
      <c r="F707" s="69">
        <v>1827425390101</v>
      </c>
      <c r="G707" s="68" t="s">
        <v>64</v>
      </c>
      <c r="H707" s="68" t="s">
        <v>64</v>
      </c>
      <c r="I707" s="68" t="s">
        <v>65</v>
      </c>
      <c r="J707" s="68" t="s">
        <v>66</v>
      </c>
      <c r="K707" s="70">
        <v>0</v>
      </c>
      <c r="L707" s="70">
        <v>0</v>
      </c>
      <c r="M707" s="70">
        <v>0</v>
      </c>
      <c r="N707" s="70" t="s">
        <v>65</v>
      </c>
      <c r="O707" s="70">
        <v>0</v>
      </c>
      <c r="P707" s="70" t="s">
        <v>68</v>
      </c>
      <c r="Q707" t="s">
        <v>68</v>
      </c>
    </row>
    <row r="708" spans="2:17" ht="25.5" customHeight="1" x14ac:dyDescent="0.3">
      <c r="B708" s="66" t="s">
        <v>1433</v>
      </c>
      <c r="C708" s="67" t="s">
        <v>1457</v>
      </c>
      <c r="D708" s="68" t="s">
        <v>64</v>
      </c>
      <c r="E708" s="68" t="s">
        <v>65</v>
      </c>
      <c r="F708" s="69">
        <v>2326857150101</v>
      </c>
      <c r="G708" s="68" t="s">
        <v>64</v>
      </c>
      <c r="H708" s="68" t="s">
        <v>65</v>
      </c>
      <c r="I708" s="68" t="s">
        <v>66</v>
      </c>
      <c r="J708" s="68" t="s">
        <v>66</v>
      </c>
      <c r="K708" s="70">
        <v>0</v>
      </c>
      <c r="L708" s="70">
        <v>0</v>
      </c>
      <c r="M708" s="70">
        <v>0</v>
      </c>
      <c r="N708" s="70" t="s">
        <v>67</v>
      </c>
      <c r="O708" s="70">
        <v>0</v>
      </c>
      <c r="P708" s="70" t="s">
        <v>68</v>
      </c>
      <c r="Q708" t="s">
        <v>68</v>
      </c>
    </row>
    <row r="709" spans="2:17" ht="25.5" customHeight="1" x14ac:dyDescent="0.3">
      <c r="B709" s="66" t="s">
        <v>185</v>
      </c>
      <c r="C709" s="67" t="s">
        <v>304</v>
      </c>
      <c r="D709" s="68" t="s">
        <v>64</v>
      </c>
      <c r="E709" s="68" t="s">
        <v>65</v>
      </c>
      <c r="F709" s="69" t="s">
        <v>1522</v>
      </c>
      <c r="G709" s="68" t="s">
        <v>65</v>
      </c>
      <c r="H709" s="68" t="s">
        <v>64</v>
      </c>
      <c r="I709" s="68" t="s">
        <v>66</v>
      </c>
      <c r="J709" s="68" t="s">
        <v>66</v>
      </c>
      <c r="K709" s="70">
        <v>0</v>
      </c>
      <c r="L709" s="70">
        <v>0</v>
      </c>
      <c r="M709" s="70">
        <v>0</v>
      </c>
      <c r="N709" s="70" t="s">
        <v>67</v>
      </c>
      <c r="O709" s="70">
        <v>0</v>
      </c>
      <c r="P709" s="70" t="s">
        <v>68</v>
      </c>
      <c r="Q709" t="s">
        <v>68</v>
      </c>
    </row>
    <row r="710" spans="2:17" ht="25.5" customHeight="1" x14ac:dyDescent="0.3">
      <c r="B710" s="66" t="s">
        <v>1523</v>
      </c>
      <c r="C710" s="67" t="s">
        <v>304</v>
      </c>
      <c r="D710" s="68" t="s">
        <v>64</v>
      </c>
      <c r="E710" s="68" t="s">
        <v>65</v>
      </c>
      <c r="F710" s="69" t="s">
        <v>1522</v>
      </c>
      <c r="G710" s="68" t="s">
        <v>65</v>
      </c>
      <c r="H710" s="68" t="s">
        <v>64</v>
      </c>
      <c r="I710" s="68" t="s">
        <v>66</v>
      </c>
      <c r="J710" s="68" t="s">
        <v>66</v>
      </c>
      <c r="K710" s="70">
        <v>0</v>
      </c>
      <c r="L710" s="70">
        <v>0</v>
      </c>
      <c r="M710" s="70">
        <v>0</v>
      </c>
      <c r="N710" s="70" t="s">
        <v>67</v>
      </c>
      <c r="O710" s="70">
        <v>0</v>
      </c>
      <c r="P710" s="70" t="s">
        <v>68</v>
      </c>
      <c r="Q710" t="s">
        <v>68</v>
      </c>
    </row>
    <row r="711" spans="2:17" ht="25.5" customHeight="1" x14ac:dyDescent="0.3">
      <c r="B711" s="66" t="s">
        <v>1478</v>
      </c>
      <c r="C711" s="67" t="s">
        <v>414</v>
      </c>
      <c r="D711" s="68" t="s">
        <v>65</v>
      </c>
      <c r="E711" s="68" t="s">
        <v>64</v>
      </c>
      <c r="F711" s="69">
        <v>1662198860101</v>
      </c>
      <c r="G711" s="68" t="s">
        <v>64</v>
      </c>
      <c r="H711" s="68" t="s">
        <v>64</v>
      </c>
      <c r="I711" s="68" t="s">
        <v>66</v>
      </c>
      <c r="J711" s="68" t="s">
        <v>65</v>
      </c>
      <c r="K711" s="70">
        <v>0</v>
      </c>
      <c r="L711" s="70">
        <v>0</v>
      </c>
      <c r="M711" s="70">
        <v>0</v>
      </c>
      <c r="N711" s="70" t="s">
        <v>67</v>
      </c>
      <c r="O711" s="70">
        <v>0</v>
      </c>
      <c r="P711" s="70" t="s">
        <v>68</v>
      </c>
      <c r="Q711" t="s">
        <v>68</v>
      </c>
    </row>
    <row r="712" spans="2:17" ht="25.5" customHeight="1" x14ac:dyDescent="0.3">
      <c r="B712" s="66" t="s">
        <v>1524</v>
      </c>
      <c r="C712" s="67" t="s">
        <v>1525</v>
      </c>
      <c r="D712" s="68" t="s">
        <v>65</v>
      </c>
      <c r="E712" s="68" t="s">
        <v>64</v>
      </c>
      <c r="F712" s="69" t="s">
        <v>1526</v>
      </c>
      <c r="G712" s="68" t="s">
        <v>64</v>
      </c>
      <c r="H712" s="68" t="s">
        <v>65</v>
      </c>
      <c r="I712" s="68" t="s">
        <v>66</v>
      </c>
      <c r="J712" s="68" t="s">
        <v>66</v>
      </c>
      <c r="K712" s="70">
        <v>0</v>
      </c>
      <c r="L712" s="70">
        <v>0</v>
      </c>
      <c r="M712" s="70">
        <v>0</v>
      </c>
      <c r="N712" s="70" t="s">
        <v>67</v>
      </c>
      <c r="O712" s="70">
        <v>0</v>
      </c>
      <c r="P712" s="70" t="s">
        <v>68</v>
      </c>
      <c r="Q712" t="s">
        <v>68</v>
      </c>
    </row>
    <row r="713" spans="2:17" ht="25.5" customHeight="1" x14ac:dyDescent="0.3">
      <c r="B713" s="66" t="s">
        <v>1527</v>
      </c>
      <c r="C713" s="67" t="s">
        <v>1528</v>
      </c>
      <c r="D713" s="68" t="s">
        <v>65</v>
      </c>
      <c r="E713" s="68" t="s">
        <v>64</v>
      </c>
      <c r="F713" s="69" t="s">
        <v>1522</v>
      </c>
      <c r="G713" s="68" t="s">
        <v>64</v>
      </c>
      <c r="H713" s="68" t="s">
        <v>65</v>
      </c>
      <c r="I713" s="68" t="s">
        <v>66</v>
      </c>
      <c r="J713" s="68" t="s">
        <v>66</v>
      </c>
      <c r="K713" s="70">
        <v>0</v>
      </c>
      <c r="L713" s="70">
        <v>0</v>
      </c>
      <c r="M713" s="70">
        <v>0</v>
      </c>
      <c r="N713" s="70" t="s">
        <v>67</v>
      </c>
      <c r="O713" s="70">
        <v>0</v>
      </c>
      <c r="P713" s="70" t="s">
        <v>68</v>
      </c>
      <c r="Q713" t="s">
        <v>68</v>
      </c>
    </row>
    <row r="714" spans="2:17" ht="25.5" customHeight="1" x14ac:dyDescent="0.3">
      <c r="B714" s="66" t="s">
        <v>1524</v>
      </c>
      <c r="C714" s="67" t="s">
        <v>1529</v>
      </c>
      <c r="D714" s="68" t="s">
        <v>65</v>
      </c>
      <c r="E714" s="68" t="s">
        <v>64</v>
      </c>
      <c r="F714" s="69">
        <v>1696490320101</v>
      </c>
      <c r="G714" s="68" t="s">
        <v>64</v>
      </c>
      <c r="H714" s="68" t="s">
        <v>64</v>
      </c>
      <c r="I714" s="68" t="s">
        <v>65</v>
      </c>
      <c r="J714" s="68" t="s">
        <v>66</v>
      </c>
      <c r="K714" s="70">
        <v>0</v>
      </c>
      <c r="L714" s="70">
        <v>0</v>
      </c>
      <c r="M714" s="70">
        <v>0</v>
      </c>
      <c r="N714" s="70" t="s">
        <v>67</v>
      </c>
      <c r="O714" s="70">
        <v>0</v>
      </c>
      <c r="P714" s="70" t="s">
        <v>68</v>
      </c>
      <c r="Q714" t="s">
        <v>68</v>
      </c>
    </row>
    <row r="715" spans="2:17" ht="25.5" customHeight="1" x14ac:dyDescent="0.3">
      <c r="B715" s="66" t="s">
        <v>443</v>
      </c>
      <c r="C715" s="67" t="s">
        <v>444</v>
      </c>
      <c r="D715" s="68" t="s">
        <v>65</v>
      </c>
      <c r="E715" s="68" t="s">
        <v>64</v>
      </c>
      <c r="F715" s="69">
        <v>1783739310101</v>
      </c>
      <c r="G715" s="68" t="s">
        <v>64</v>
      </c>
      <c r="H715" s="68" t="s">
        <v>64</v>
      </c>
      <c r="I715" s="68" t="s">
        <v>65</v>
      </c>
      <c r="J715" s="68" t="s">
        <v>66</v>
      </c>
      <c r="K715" s="70">
        <v>0</v>
      </c>
      <c r="L715" s="70">
        <v>0</v>
      </c>
      <c r="M715" s="70">
        <v>0</v>
      </c>
      <c r="N715" s="70" t="s">
        <v>67</v>
      </c>
      <c r="O715" s="70">
        <v>0</v>
      </c>
      <c r="P715" s="70" t="s">
        <v>68</v>
      </c>
      <c r="Q715" t="s">
        <v>68</v>
      </c>
    </row>
    <row r="716" spans="2:17" ht="25.5" customHeight="1" x14ac:dyDescent="0.3">
      <c r="B716" s="66" t="s">
        <v>1530</v>
      </c>
      <c r="C716" s="67" t="s">
        <v>1531</v>
      </c>
      <c r="D716" s="68" t="s">
        <v>65</v>
      </c>
      <c r="E716" s="68" t="s">
        <v>64</v>
      </c>
      <c r="F716" s="69" t="s">
        <v>1460</v>
      </c>
      <c r="G716" s="68" t="s">
        <v>64</v>
      </c>
      <c r="H716" s="68" t="s">
        <v>64</v>
      </c>
      <c r="I716" s="68" t="s">
        <v>66</v>
      </c>
      <c r="J716" s="68" t="s">
        <v>65</v>
      </c>
      <c r="K716" s="70">
        <v>0</v>
      </c>
      <c r="L716" s="70">
        <v>0</v>
      </c>
      <c r="M716" s="70">
        <v>0</v>
      </c>
      <c r="N716" s="70" t="s">
        <v>67</v>
      </c>
      <c r="O716" s="70">
        <v>0</v>
      </c>
      <c r="P716" s="70" t="s">
        <v>68</v>
      </c>
      <c r="Q716" t="s">
        <v>68</v>
      </c>
    </row>
    <row r="717" spans="2:17" ht="25.5" customHeight="1" x14ac:dyDescent="0.3">
      <c r="B717" s="66" t="s">
        <v>1397</v>
      </c>
      <c r="C717" s="67" t="s">
        <v>1531</v>
      </c>
      <c r="D717" s="68" t="s">
        <v>64</v>
      </c>
      <c r="E717" s="68" t="s">
        <v>65</v>
      </c>
      <c r="F717" s="69" t="s">
        <v>1460</v>
      </c>
      <c r="G717" s="68" t="s">
        <v>65</v>
      </c>
      <c r="H717" s="68" t="s">
        <v>64</v>
      </c>
      <c r="I717" s="68" t="s">
        <v>66</v>
      </c>
      <c r="J717" s="68" t="s">
        <v>66</v>
      </c>
      <c r="K717" s="70">
        <v>0</v>
      </c>
      <c r="L717" s="70">
        <v>0</v>
      </c>
      <c r="M717" s="70">
        <v>0</v>
      </c>
      <c r="N717" s="70" t="s">
        <v>67</v>
      </c>
      <c r="O717" s="70">
        <v>0</v>
      </c>
      <c r="P717" s="70" t="s">
        <v>68</v>
      </c>
      <c r="Q717" t="s">
        <v>68</v>
      </c>
    </row>
    <row r="718" spans="2:17" ht="25.5" customHeight="1" x14ac:dyDescent="0.3">
      <c r="B718" s="66" t="s">
        <v>1532</v>
      </c>
      <c r="C718" s="67" t="s">
        <v>190</v>
      </c>
      <c r="D718" s="68" t="s">
        <v>65</v>
      </c>
      <c r="E718" s="68" t="s">
        <v>64</v>
      </c>
      <c r="F718" s="69" t="s">
        <v>1460</v>
      </c>
      <c r="G718" s="68" t="s">
        <v>65</v>
      </c>
      <c r="H718" s="68" t="s">
        <v>64</v>
      </c>
      <c r="I718" s="68" t="s">
        <v>66</v>
      </c>
      <c r="J718" s="68" t="s">
        <v>66</v>
      </c>
      <c r="K718" s="70">
        <v>0</v>
      </c>
      <c r="L718" s="70">
        <v>0</v>
      </c>
      <c r="M718" s="70">
        <v>0</v>
      </c>
      <c r="N718" s="70" t="s">
        <v>67</v>
      </c>
      <c r="O718" s="70">
        <v>0</v>
      </c>
      <c r="P718" s="70" t="s">
        <v>68</v>
      </c>
      <c r="Q718" t="s">
        <v>68</v>
      </c>
    </row>
    <row r="719" spans="2:17" ht="25.5" customHeight="1" x14ac:dyDescent="0.3">
      <c r="B719" s="66" t="s">
        <v>1533</v>
      </c>
      <c r="C719" s="67" t="s">
        <v>1534</v>
      </c>
      <c r="D719" s="68" t="s">
        <v>65</v>
      </c>
      <c r="E719" s="68" t="s">
        <v>64</v>
      </c>
      <c r="F719" s="69" t="s">
        <v>1460</v>
      </c>
      <c r="G719" s="68" t="s">
        <v>65</v>
      </c>
      <c r="H719" s="68" t="s">
        <v>65</v>
      </c>
      <c r="I719" s="68" t="s">
        <v>66</v>
      </c>
      <c r="J719" s="68" t="s">
        <v>66</v>
      </c>
      <c r="K719" s="70">
        <v>0</v>
      </c>
      <c r="L719" s="70">
        <v>0</v>
      </c>
      <c r="M719" s="70">
        <v>0</v>
      </c>
      <c r="N719" s="70" t="s">
        <v>67</v>
      </c>
      <c r="O719" s="70">
        <v>0</v>
      </c>
      <c r="P719" s="70" t="s">
        <v>68</v>
      </c>
      <c r="Q719" t="s">
        <v>68</v>
      </c>
    </row>
    <row r="720" spans="2:17" ht="25.5" customHeight="1" x14ac:dyDescent="0.3">
      <c r="B720" s="66" t="s">
        <v>1535</v>
      </c>
      <c r="C720" s="67" t="s">
        <v>1536</v>
      </c>
      <c r="D720" s="68" t="s">
        <v>65</v>
      </c>
      <c r="E720" s="68" t="s">
        <v>64</v>
      </c>
      <c r="F720" s="69">
        <v>1797945820101</v>
      </c>
      <c r="G720" s="68" t="s">
        <v>64</v>
      </c>
      <c r="H720" s="68" t="s">
        <v>64</v>
      </c>
      <c r="I720" s="68" t="s">
        <v>65</v>
      </c>
      <c r="J720" s="68" t="s">
        <v>66</v>
      </c>
      <c r="K720" s="70">
        <v>0</v>
      </c>
      <c r="L720" s="70">
        <v>0</v>
      </c>
      <c r="M720" s="70">
        <v>0</v>
      </c>
      <c r="N720" s="70" t="s">
        <v>67</v>
      </c>
      <c r="O720" s="70">
        <v>0</v>
      </c>
      <c r="P720" s="70" t="s">
        <v>68</v>
      </c>
      <c r="Q720" t="s">
        <v>68</v>
      </c>
    </row>
    <row r="721" spans="2:17" ht="25.5" customHeight="1" x14ac:dyDescent="0.3">
      <c r="B721" s="66" t="s">
        <v>1491</v>
      </c>
      <c r="C721" s="67" t="s">
        <v>1537</v>
      </c>
      <c r="D721" s="68" t="s">
        <v>65</v>
      </c>
      <c r="E721" s="68" t="s">
        <v>64</v>
      </c>
      <c r="F721" s="69">
        <v>1816706820101</v>
      </c>
      <c r="G721" s="68" t="s">
        <v>64</v>
      </c>
      <c r="H721" s="68" t="s">
        <v>64</v>
      </c>
      <c r="I721" s="68" t="s">
        <v>65</v>
      </c>
      <c r="J721" s="68" t="s">
        <v>66</v>
      </c>
      <c r="K721" s="70">
        <v>0</v>
      </c>
      <c r="L721" s="70">
        <v>0</v>
      </c>
      <c r="M721" s="70">
        <v>0</v>
      </c>
      <c r="N721" s="70" t="s">
        <v>65</v>
      </c>
      <c r="O721" s="70">
        <v>0</v>
      </c>
      <c r="P721" s="70" t="s">
        <v>68</v>
      </c>
      <c r="Q721" t="s">
        <v>68</v>
      </c>
    </row>
    <row r="722" spans="2:17" ht="25.5" customHeight="1" x14ac:dyDescent="0.3">
      <c r="B722" s="66" t="s">
        <v>472</v>
      </c>
      <c r="C722" s="67" t="s">
        <v>414</v>
      </c>
      <c r="D722" s="68" t="s">
        <v>65</v>
      </c>
      <c r="E722" s="68" t="s">
        <v>64</v>
      </c>
      <c r="F722" s="69">
        <v>1662198860101</v>
      </c>
      <c r="G722" s="68" t="s">
        <v>64</v>
      </c>
      <c r="H722" s="68" t="s">
        <v>64</v>
      </c>
      <c r="I722" s="68" t="s">
        <v>66</v>
      </c>
      <c r="J722" s="68" t="s">
        <v>65</v>
      </c>
      <c r="K722" s="70">
        <v>0</v>
      </c>
      <c r="L722" s="70">
        <v>0</v>
      </c>
      <c r="M722" s="70">
        <v>0</v>
      </c>
      <c r="N722" s="70" t="s">
        <v>67</v>
      </c>
      <c r="O722" s="70">
        <v>0</v>
      </c>
      <c r="P722" s="70" t="s">
        <v>68</v>
      </c>
      <c r="Q722" t="s">
        <v>68</v>
      </c>
    </row>
    <row r="723" spans="2:17" ht="25.5" customHeight="1" x14ac:dyDescent="0.3">
      <c r="B723" s="66" t="s">
        <v>1538</v>
      </c>
      <c r="C723" s="67" t="s">
        <v>1539</v>
      </c>
      <c r="D723" s="68" t="s">
        <v>65</v>
      </c>
      <c r="E723" s="68" t="s">
        <v>64</v>
      </c>
      <c r="F723" s="69">
        <v>3662769560115</v>
      </c>
      <c r="G723" s="68" t="s">
        <v>64</v>
      </c>
      <c r="H723" s="68" t="s">
        <v>65</v>
      </c>
      <c r="I723" s="68" t="s">
        <v>66</v>
      </c>
      <c r="J723" s="68" t="s">
        <v>66</v>
      </c>
      <c r="K723" s="70">
        <v>0</v>
      </c>
      <c r="L723" s="70">
        <v>0</v>
      </c>
      <c r="M723" s="70">
        <v>0</v>
      </c>
      <c r="N723" s="70" t="s">
        <v>65</v>
      </c>
      <c r="O723" s="70">
        <v>0</v>
      </c>
      <c r="P723" s="70" t="s">
        <v>68</v>
      </c>
      <c r="Q723" t="s">
        <v>68</v>
      </c>
    </row>
    <row r="724" spans="2:17" ht="25.5" customHeight="1" x14ac:dyDescent="0.3">
      <c r="B724" s="66" t="s">
        <v>1540</v>
      </c>
      <c r="C724" s="67" t="s">
        <v>1541</v>
      </c>
      <c r="D724" s="68" t="s">
        <v>65</v>
      </c>
      <c r="E724" s="68" t="s">
        <v>64</v>
      </c>
      <c r="F724" s="69">
        <v>2603669940101</v>
      </c>
      <c r="G724" s="68" t="s">
        <v>64</v>
      </c>
      <c r="H724" s="68" t="s">
        <v>64</v>
      </c>
      <c r="I724" s="68" t="s">
        <v>65</v>
      </c>
      <c r="J724" s="68" t="s">
        <v>66</v>
      </c>
      <c r="K724" s="70">
        <v>0</v>
      </c>
      <c r="L724" s="70">
        <v>0</v>
      </c>
      <c r="M724" s="70">
        <v>0</v>
      </c>
      <c r="N724" s="70" t="s">
        <v>65</v>
      </c>
      <c r="O724" s="70">
        <v>0</v>
      </c>
      <c r="P724" s="70" t="s">
        <v>68</v>
      </c>
      <c r="Q724" t="s">
        <v>68</v>
      </c>
    </row>
    <row r="725" spans="2:17" ht="25.5" customHeight="1" x14ac:dyDescent="0.3">
      <c r="B725" s="66" t="s">
        <v>1542</v>
      </c>
      <c r="C725" s="67" t="s">
        <v>533</v>
      </c>
      <c r="D725" s="68" t="s">
        <v>65</v>
      </c>
      <c r="E725" s="68" t="s">
        <v>64</v>
      </c>
      <c r="F725" s="69">
        <v>2433393132005</v>
      </c>
      <c r="G725" s="68" t="s">
        <v>64</v>
      </c>
      <c r="H725" s="68" t="s">
        <v>64</v>
      </c>
      <c r="I725" s="68" t="s">
        <v>66</v>
      </c>
      <c r="J725" s="68" t="s">
        <v>65</v>
      </c>
      <c r="K725" s="70">
        <v>0</v>
      </c>
      <c r="L725" s="70">
        <v>0</v>
      </c>
      <c r="M725" s="70">
        <v>0</v>
      </c>
      <c r="N725" s="70" t="s">
        <v>67</v>
      </c>
      <c r="O725" s="70">
        <v>0</v>
      </c>
      <c r="P725" s="70" t="s">
        <v>68</v>
      </c>
      <c r="Q725" t="s">
        <v>68</v>
      </c>
    </row>
    <row r="726" spans="2:17" ht="25.5" customHeight="1" x14ac:dyDescent="0.3">
      <c r="B726" s="66" t="s">
        <v>1502</v>
      </c>
      <c r="C726" s="67" t="s">
        <v>1543</v>
      </c>
      <c r="D726" s="68" t="s">
        <v>65</v>
      </c>
      <c r="E726" s="68" t="s">
        <v>64</v>
      </c>
      <c r="F726" s="69">
        <v>2247961780101</v>
      </c>
      <c r="G726" s="68" t="s">
        <v>64</v>
      </c>
      <c r="H726" s="68" t="s">
        <v>65</v>
      </c>
      <c r="I726" s="68" t="s">
        <v>66</v>
      </c>
      <c r="J726" s="68" t="s">
        <v>66</v>
      </c>
      <c r="K726" s="70">
        <v>0</v>
      </c>
      <c r="L726" s="70">
        <v>0</v>
      </c>
      <c r="M726" s="70">
        <v>0</v>
      </c>
      <c r="N726" s="70" t="s">
        <v>67</v>
      </c>
      <c r="O726" s="70">
        <v>0</v>
      </c>
      <c r="P726" s="70" t="s">
        <v>68</v>
      </c>
      <c r="Q726" t="s">
        <v>68</v>
      </c>
    </row>
    <row r="727" spans="2:17" ht="25.5" customHeight="1" x14ac:dyDescent="0.3">
      <c r="B727" s="66" t="s">
        <v>415</v>
      </c>
      <c r="C727" s="67" t="s">
        <v>1525</v>
      </c>
      <c r="D727" s="68" t="s">
        <v>65</v>
      </c>
      <c r="E727" s="68" t="s">
        <v>64</v>
      </c>
      <c r="F727" s="69">
        <v>2598889820101</v>
      </c>
      <c r="G727" s="68" t="s">
        <v>64</v>
      </c>
      <c r="H727" s="68" t="s">
        <v>64</v>
      </c>
      <c r="I727" s="68" t="s">
        <v>65</v>
      </c>
      <c r="J727" s="68" t="s">
        <v>66</v>
      </c>
      <c r="K727" s="70">
        <v>0</v>
      </c>
      <c r="L727" s="70">
        <v>0</v>
      </c>
      <c r="M727" s="70">
        <v>0</v>
      </c>
      <c r="N727" s="70" t="s">
        <v>67</v>
      </c>
      <c r="O727" s="70">
        <v>0</v>
      </c>
      <c r="P727" s="70" t="s">
        <v>68</v>
      </c>
      <c r="Q727" t="s">
        <v>68</v>
      </c>
    </row>
    <row r="728" spans="2:17" ht="25.5" customHeight="1" x14ac:dyDescent="0.3">
      <c r="B728" s="66" t="s">
        <v>1533</v>
      </c>
      <c r="C728" s="67" t="s">
        <v>1544</v>
      </c>
      <c r="D728" s="68" t="s">
        <v>65</v>
      </c>
      <c r="E728" s="68" t="s">
        <v>64</v>
      </c>
      <c r="F728" s="69">
        <v>1604755540101</v>
      </c>
      <c r="G728" s="68" t="s">
        <v>64</v>
      </c>
      <c r="H728" s="68" t="s">
        <v>65</v>
      </c>
      <c r="I728" s="68" t="s">
        <v>66</v>
      </c>
      <c r="J728" s="68" t="s">
        <v>66</v>
      </c>
      <c r="K728" s="70">
        <v>0</v>
      </c>
      <c r="L728" s="70">
        <v>0</v>
      </c>
      <c r="M728" s="70">
        <v>0</v>
      </c>
      <c r="N728" s="70" t="s">
        <v>67</v>
      </c>
      <c r="O728" s="70">
        <v>0</v>
      </c>
      <c r="P728" s="70" t="s">
        <v>68</v>
      </c>
      <c r="Q728" t="s">
        <v>68</v>
      </c>
    </row>
    <row r="729" spans="2:17" ht="25.5" customHeight="1" x14ac:dyDescent="0.3">
      <c r="B729" s="66" t="s">
        <v>1478</v>
      </c>
      <c r="C729" s="67" t="s">
        <v>414</v>
      </c>
      <c r="D729" s="68" t="s">
        <v>65</v>
      </c>
      <c r="E729" s="68" t="s">
        <v>64</v>
      </c>
      <c r="F729" s="69">
        <v>1662198860101</v>
      </c>
      <c r="G729" s="68" t="s">
        <v>64</v>
      </c>
      <c r="H729" s="68" t="s">
        <v>64</v>
      </c>
      <c r="I729" s="68" t="s">
        <v>66</v>
      </c>
      <c r="J729" s="68" t="s">
        <v>65</v>
      </c>
      <c r="K729" s="70">
        <v>0</v>
      </c>
      <c r="L729" s="70">
        <v>0</v>
      </c>
      <c r="M729" s="70">
        <v>0</v>
      </c>
      <c r="N729" s="70" t="s">
        <v>65</v>
      </c>
      <c r="O729" s="70">
        <v>0</v>
      </c>
      <c r="P729" s="70" t="s">
        <v>68</v>
      </c>
      <c r="Q729" t="s">
        <v>68</v>
      </c>
    </row>
    <row r="730" spans="2:17" ht="25.5" customHeight="1" x14ac:dyDescent="0.3">
      <c r="B730" s="66" t="s">
        <v>1403</v>
      </c>
      <c r="C730" s="67" t="s">
        <v>173</v>
      </c>
      <c r="D730" s="68" t="s">
        <v>65</v>
      </c>
      <c r="E730" s="68" t="s">
        <v>64</v>
      </c>
      <c r="F730" s="69" t="s">
        <v>1495</v>
      </c>
      <c r="G730" s="68" t="s">
        <v>64</v>
      </c>
      <c r="H730" s="68" t="s">
        <v>65</v>
      </c>
      <c r="I730" s="68" t="s">
        <v>66</v>
      </c>
      <c r="J730" s="68" t="s">
        <v>66</v>
      </c>
      <c r="K730" s="70">
        <v>0</v>
      </c>
      <c r="L730" s="70">
        <v>0</v>
      </c>
      <c r="M730" s="70">
        <v>0</v>
      </c>
      <c r="N730" s="70" t="s">
        <v>67</v>
      </c>
      <c r="O730" s="70">
        <v>0</v>
      </c>
      <c r="P730" s="70" t="s">
        <v>68</v>
      </c>
      <c r="Q730" t="s">
        <v>68</v>
      </c>
    </row>
    <row r="731" spans="2:17" ht="25.5" customHeight="1" x14ac:dyDescent="0.3">
      <c r="B731" s="66" t="s">
        <v>1491</v>
      </c>
      <c r="C731" s="67" t="s">
        <v>1545</v>
      </c>
      <c r="D731" s="68" t="s">
        <v>65</v>
      </c>
      <c r="E731" s="68" t="s">
        <v>64</v>
      </c>
      <c r="F731" s="69">
        <v>1816706820101</v>
      </c>
      <c r="G731" s="68" t="s">
        <v>64</v>
      </c>
      <c r="H731" s="68" t="s">
        <v>64</v>
      </c>
      <c r="I731" s="68" t="s">
        <v>65</v>
      </c>
      <c r="J731" s="68" t="s">
        <v>66</v>
      </c>
      <c r="K731" s="70">
        <v>0</v>
      </c>
      <c r="L731" s="70">
        <v>0</v>
      </c>
      <c r="M731" s="70">
        <v>0</v>
      </c>
      <c r="N731" s="70" t="s">
        <v>67</v>
      </c>
      <c r="O731" s="70">
        <v>0</v>
      </c>
      <c r="P731" s="70" t="s">
        <v>68</v>
      </c>
      <c r="Q731" t="s">
        <v>68</v>
      </c>
    </row>
    <row r="732" spans="2:17" ht="25.5" customHeight="1" x14ac:dyDescent="0.3">
      <c r="B732" s="66" t="s">
        <v>472</v>
      </c>
      <c r="C732" s="67" t="s">
        <v>173</v>
      </c>
      <c r="D732" s="68" t="s">
        <v>65</v>
      </c>
      <c r="E732" s="68" t="s">
        <v>64</v>
      </c>
      <c r="F732" s="69">
        <v>1615273531416</v>
      </c>
      <c r="G732" s="68" t="s">
        <v>64</v>
      </c>
      <c r="H732" s="68" t="s">
        <v>64</v>
      </c>
      <c r="I732" s="68" t="s">
        <v>65</v>
      </c>
      <c r="J732" s="68" t="s">
        <v>66</v>
      </c>
      <c r="K732" s="70">
        <v>0</v>
      </c>
      <c r="L732" s="70">
        <v>0</v>
      </c>
      <c r="M732" s="70">
        <v>0</v>
      </c>
      <c r="N732" s="70" t="s">
        <v>67</v>
      </c>
      <c r="O732" s="70">
        <v>0</v>
      </c>
      <c r="P732" s="70" t="s">
        <v>68</v>
      </c>
      <c r="Q732" t="s">
        <v>68</v>
      </c>
    </row>
    <row r="733" spans="2:17" ht="25.5" customHeight="1" x14ac:dyDescent="0.3">
      <c r="B733" s="66" t="s">
        <v>403</v>
      </c>
      <c r="C733" s="67" t="s">
        <v>1658</v>
      </c>
      <c r="D733" s="68" t="s">
        <v>65</v>
      </c>
      <c r="E733" s="68" t="s">
        <v>64</v>
      </c>
      <c r="F733" s="69">
        <v>17767091620101</v>
      </c>
      <c r="G733" s="68" t="s">
        <v>64</v>
      </c>
      <c r="H733" s="68" t="s">
        <v>64</v>
      </c>
      <c r="I733" s="68" t="s">
        <v>65</v>
      </c>
      <c r="J733" s="68" t="s">
        <v>66</v>
      </c>
      <c r="K733" s="70">
        <v>0</v>
      </c>
      <c r="L733" s="70">
        <v>0</v>
      </c>
      <c r="M733" s="70">
        <v>0</v>
      </c>
      <c r="N733" s="70" t="s">
        <v>65</v>
      </c>
      <c r="O733" s="70">
        <v>0</v>
      </c>
      <c r="P733" s="70" t="s">
        <v>68</v>
      </c>
      <c r="Q733" t="s">
        <v>68</v>
      </c>
    </row>
    <row r="734" spans="2:17" ht="25.5" customHeight="1" x14ac:dyDescent="0.3">
      <c r="B734" s="66" t="s">
        <v>1500</v>
      </c>
      <c r="C734" s="67" t="s">
        <v>480</v>
      </c>
      <c r="D734" s="68" t="s">
        <v>65</v>
      </c>
      <c r="E734" s="68" t="s">
        <v>64</v>
      </c>
      <c r="F734" s="69" t="s">
        <v>1460</v>
      </c>
      <c r="G734" s="68" t="s">
        <v>65</v>
      </c>
      <c r="H734" s="68" t="s">
        <v>64</v>
      </c>
      <c r="I734" s="68" t="s">
        <v>66</v>
      </c>
      <c r="J734" s="68" t="s">
        <v>66</v>
      </c>
      <c r="K734" s="70">
        <v>0</v>
      </c>
      <c r="L734" s="70">
        <v>0</v>
      </c>
      <c r="M734" s="70">
        <v>0</v>
      </c>
      <c r="N734" s="70" t="s">
        <v>67</v>
      </c>
      <c r="O734" s="70">
        <v>0</v>
      </c>
      <c r="P734" s="70" t="s">
        <v>68</v>
      </c>
      <c r="Q734" t="s">
        <v>68</v>
      </c>
    </row>
    <row r="735" spans="2:17" ht="25.5" customHeight="1" x14ac:dyDescent="0.3">
      <c r="B735" s="66" t="s">
        <v>1478</v>
      </c>
      <c r="C735" s="67" t="s">
        <v>414</v>
      </c>
      <c r="D735" s="68" t="s">
        <v>65</v>
      </c>
      <c r="E735" s="68" t="s">
        <v>64</v>
      </c>
      <c r="F735" s="69">
        <v>1662198860101</v>
      </c>
      <c r="G735" s="68" t="s">
        <v>64</v>
      </c>
      <c r="H735" s="68" t="s">
        <v>64</v>
      </c>
      <c r="I735" s="68" t="s">
        <v>66</v>
      </c>
      <c r="J735" s="68" t="s">
        <v>65</v>
      </c>
      <c r="K735" s="70">
        <v>0</v>
      </c>
      <c r="L735" s="70">
        <v>0</v>
      </c>
      <c r="M735" s="70">
        <v>0</v>
      </c>
      <c r="N735" s="70" t="s">
        <v>65</v>
      </c>
      <c r="O735" s="70">
        <v>0</v>
      </c>
      <c r="P735" s="70" t="s">
        <v>68</v>
      </c>
      <c r="Q735" t="s">
        <v>68</v>
      </c>
    </row>
    <row r="736" spans="2:17" ht="25.5" customHeight="1" x14ac:dyDescent="0.3">
      <c r="B736" s="66" t="s">
        <v>1478</v>
      </c>
      <c r="C736" s="67" t="s">
        <v>414</v>
      </c>
      <c r="D736" s="68" t="s">
        <v>65</v>
      </c>
      <c r="E736" s="68" t="s">
        <v>64</v>
      </c>
      <c r="F736" s="69">
        <v>1662198860101</v>
      </c>
      <c r="G736" s="68" t="s">
        <v>64</v>
      </c>
      <c r="H736" s="68" t="s">
        <v>64</v>
      </c>
      <c r="I736" s="68" t="s">
        <v>66</v>
      </c>
      <c r="J736" s="68" t="s">
        <v>65</v>
      </c>
      <c r="K736" s="70">
        <v>0</v>
      </c>
      <c r="L736" s="70">
        <v>0</v>
      </c>
      <c r="M736" s="70">
        <v>0</v>
      </c>
      <c r="N736" s="70" t="s">
        <v>65</v>
      </c>
      <c r="O736" s="70">
        <v>0</v>
      </c>
      <c r="P736" s="70" t="s">
        <v>68</v>
      </c>
      <c r="Q736" t="s">
        <v>68</v>
      </c>
    </row>
    <row r="737" spans="2:17" ht="25.5" customHeight="1" x14ac:dyDescent="0.3">
      <c r="B737" s="66" t="s">
        <v>1659</v>
      </c>
      <c r="C737" s="67" t="s">
        <v>1660</v>
      </c>
      <c r="D737" s="68" t="s">
        <v>64</v>
      </c>
      <c r="E737" s="68" t="s">
        <v>65</v>
      </c>
      <c r="F737" s="69">
        <v>2245122180101</v>
      </c>
      <c r="G737" s="68" t="s">
        <v>64</v>
      </c>
      <c r="H737" s="68" t="s">
        <v>65</v>
      </c>
      <c r="I737" s="68" t="s">
        <v>66</v>
      </c>
      <c r="J737" s="68" t="s">
        <v>66</v>
      </c>
      <c r="K737" s="70">
        <v>0</v>
      </c>
      <c r="L737" s="70">
        <v>0</v>
      </c>
      <c r="M737" s="70">
        <v>0</v>
      </c>
      <c r="N737" s="70" t="s">
        <v>67</v>
      </c>
      <c r="O737" s="70">
        <v>0</v>
      </c>
      <c r="P737" s="70" t="s">
        <v>68</v>
      </c>
      <c r="Q737" t="s">
        <v>68</v>
      </c>
    </row>
    <row r="738" spans="2:17" ht="25.5" customHeight="1" x14ac:dyDescent="0.3">
      <c r="B738" s="66" t="s">
        <v>394</v>
      </c>
      <c r="C738" s="67" t="s">
        <v>1661</v>
      </c>
      <c r="D738" s="68" t="s">
        <v>65</v>
      </c>
      <c r="E738" s="68" t="s">
        <v>64</v>
      </c>
      <c r="F738" s="69">
        <v>3002019900101</v>
      </c>
      <c r="G738" s="68" t="s">
        <v>64</v>
      </c>
      <c r="H738" s="68" t="s">
        <v>65</v>
      </c>
      <c r="I738" s="68" t="s">
        <v>66</v>
      </c>
      <c r="J738" s="68" t="s">
        <v>66</v>
      </c>
      <c r="K738" s="70">
        <v>0</v>
      </c>
      <c r="L738" s="70">
        <v>0</v>
      </c>
      <c r="M738" s="70">
        <v>0</v>
      </c>
      <c r="N738" s="70" t="s">
        <v>67</v>
      </c>
      <c r="O738" s="70">
        <v>0</v>
      </c>
      <c r="P738" s="70" t="s">
        <v>68</v>
      </c>
      <c r="Q738" t="s">
        <v>68</v>
      </c>
    </row>
    <row r="739" spans="2:17" ht="25.5" customHeight="1" x14ac:dyDescent="0.3">
      <c r="B739" s="66" t="s">
        <v>1573</v>
      </c>
      <c r="C739" s="67" t="s">
        <v>441</v>
      </c>
      <c r="D739" s="68" t="s">
        <v>65</v>
      </c>
      <c r="E739" s="68" t="s">
        <v>64</v>
      </c>
      <c r="F739" s="69">
        <v>3005490910101</v>
      </c>
      <c r="G739" s="68" t="s">
        <v>64</v>
      </c>
      <c r="H739" s="68" t="s">
        <v>65</v>
      </c>
      <c r="I739" s="68" t="s">
        <v>66</v>
      </c>
      <c r="J739" s="68" t="s">
        <v>66</v>
      </c>
      <c r="K739" s="70">
        <v>0</v>
      </c>
      <c r="L739" s="70">
        <v>0</v>
      </c>
      <c r="M739" s="70">
        <v>0</v>
      </c>
      <c r="N739" s="70" t="s">
        <v>67</v>
      </c>
      <c r="O739" s="70">
        <v>0</v>
      </c>
      <c r="P739" s="70" t="s">
        <v>68</v>
      </c>
      <c r="Q739" t="s">
        <v>68</v>
      </c>
    </row>
    <row r="740" spans="2:17" ht="25.5" customHeight="1" x14ac:dyDescent="0.3">
      <c r="B740" s="66" t="s">
        <v>1422</v>
      </c>
      <c r="C740" s="67" t="s">
        <v>1662</v>
      </c>
      <c r="D740" s="68" t="s">
        <v>65</v>
      </c>
      <c r="E740" s="68" t="s">
        <v>64</v>
      </c>
      <c r="F740" s="69">
        <v>2737901610101</v>
      </c>
      <c r="G740" s="68" t="s">
        <v>64</v>
      </c>
      <c r="H740" s="68" t="s">
        <v>65</v>
      </c>
      <c r="I740" s="68" t="s">
        <v>66</v>
      </c>
      <c r="J740" s="68" t="s">
        <v>66</v>
      </c>
      <c r="K740" s="70">
        <v>0</v>
      </c>
      <c r="L740" s="70">
        <v>0</v>
      </c>
      <c r="M740" s="70">
        <v>0</v>
      </c>
      <c r="N740" s="70" t="s">
        <v>67</v>
      </c>
      <c r="O740" s="70">
        <v>0</v>
      </c>
      <c r="P740" s="70" t="s">
        <v>68</v>
      </c>
      <c r="Q740" t="s">
        <v>68</v>
      </c>
    </row>
    <row r="741" spans="2:17" ht="25.5" customHeight="1" x14ac:dyDescent="0.3">
      <c r="B741" s="66" t="s">
        <v>1368</v>
      </c>
      <c r="C741" s="67" t="s">
        <v>190</v>
      </c>
      <c r="D741" s="68" t="s">
        <v>65</v>
      </c>
      <c r="E741" s="68" t="s">
        <v>64</v>
      </c>
      <c r="F741" s="69">
        <v>2114889760101</v>
      </c>
      <c r="G741" s="68" t="s">
        <v>64</v>
      </c>
      <c r="H741" s="68" t="s">
        <v>65</v>
      </c>
      <c r="I741" s="68" t="s">
        <v>66</v>
      </c>
      <c r="J741" s="68" t="s">
        <v>66</v>
      </c>
      <c r="K741" s="70">
        <v>0</v>
      </c>
      <c r="L741" s="70">
        <v>0</v>
      </c>
      <c r="M741" s="70">
        <v>0</v>
      </c>
      <c r="N741" s="70" t="s">
        <v>67</v>
      </c>
      <c r="O741" s="70">
        <v>0</v>
      </c>
      <c r="P741" s="70" t="s">
        <v>68</v>
      </c>
      <c r="Q741" t="s">
        <v>68</v>
      </c>
    </row>
    <row r="742" spans="2:17" ht="25.5" customHeight="1" x14ac:dyDescent="0.3">
      <c r="B742" s="66" t="s">
        <v>346</v>
      </c>
      <c r="C742" s="67" t="s">
        <v>1448</v>
      </c>
      <c r="D742" s="68" t="s">
        <v>64</v>
      </c>
      <c r="E742" s="68" t="s">
        <v>65</v>
      </c>
      <c r="F742" s="69" t="s">
        <v>1460</v>
      </c>
      <c r="G742" s="68" t="s">
        <v>65</v>
      </c>
      <c r="H742" s="68" t="s">
        <v>64</v>
      </c>
      <c r="I742" s="68" t="s">
        <v>66</v>
      </c>
      <c r="J742" s="68" t="s">
        <v>66</v>
      </c>
      <c r="K742" s="70">
        <v>0</v>
      </c>
      <c r="L742" s="70">
        <v>0</v>
      </c>
      <c r="M742" s="70">
        <v>0</v>
      </c>
      <c r="N742" s="70" t="s">
        <v>67</v>
      </c>
      <c r="O742" s="70">
        <v>0</v>
      </c>
      <c r="P742" s="70" t="s">
        <v>68</v>
      </c>
      <c r="Q742" t="s">
        <v>68</v>
      </c>
    </row>
    <row r="743" spans="2:17" ht="25.5" customHeight="1" x14ac:dyDescent="0.3">
      <c r="B743" s="66" t="s">
        <v>1663</v>
      </c>
      <c r="C743" s="67" t="s">
        <v>1448</v>
      </c>
      <c r="D743" s="68" t="s">
        <v>64</v>
      </c>
      <c r="E743" s="68" t="s">
        <v>65</v>
      </c>
      <c r="F743" s="69" t="s">
        <v>1460</v>
      </c>
      <c r="G743" s="68" t="s">
        <v>65</v>
      </c>
      <c r="H743" s="68" t="s">
        <v>64</v>
      </c>
      <c r="I743" s="68" t="s">
        <v>66</v>
      </c>
      <c r="J743" s="68" t="s">
        <v>66</v>
      </c>
      <c r="K743" s="70">
        <v>0</v>
      </c>
      <c r="L743" s="70">
        <v>0</v>
      </c>
      <c r="M743" s="70">
        <v>0</v>
      </c>
      <c r="N743" s="70" t="s">
        <v>67</v>
      </c>
      <c r="O743" s="70">
        <v>0</v>
      </c>
      <c r="P743" s="70" t="s">
        <v>68</v>
      </c>
      <c r="Q743" t="s">
        <v>68</v>
      </c>
    </row>
    <row r="744" spans="2:17" ht="25.5" customHeight="1" x14ac:dyDescent="0.3">
      <c r="B744" s="66" t="s">
        <v>394</v>
      </c>
      <c r="C744" s="67" t="s">
        <v>1664</v>
      </c>
      <c r="D744" s="68" t="s">
        <v>65</v>
      </c>
      <c r="E744" s="68" t="s">
        <v>64</v>
      </c>
      <c r="F744" s="69">
        <v>2227845390101</v>
      </c>
      <c r="G744" s="68" t="s">
        <v>64</v>
      </c>
      <c r="H744" s="68" t="s">
        <v>64</v>
      </c>
      <c r="I744" s="68" t="s">
        <v>65</v>
      </c>
      <c r="J744" s="68" t="s">
        <v>66</v>
      </c>
      <c r="K744" s="70">
        <v>0</v>
      </c>
      <c r="L744" s="70">
        <v>0</v>
      </c>
      <c r="M744" s="70">
        <v>0</v>
      </c>
      <c r="N744" s="70" t="s">
        <v>65</v>
      </c>
      <c r="O744" s="70">
        <v>0</v>
      </c>
      <c r="P744" s="70" t="s">
        <v>68</v>
      </c>
      <c r="Q744" t="s">
        <v>68</v>
      </c>
    </row>
    <row r="745" spans="2:17" ht="25.5" customHeight="1" x14ac:dyDescent="0.3">
      <c r="B745" s="66" t="s">
        <v>1665</v>
      </c>
      <c r="C745" s="67" t="s">
        <v>1666</v>
      </c>
      <c r="D745" s="68" t="s">
        <v>65</v>
      </c>
      <c r="E745" s="68" t="s">
        <v>64</v>
      </c>
      <c r="F745" s="69">
        <v>2984009440101</v>
      </c>
      <c r="G745" s="68" t="s">
        <v>64</v>
      </c>
      <c r="H745" s="68" t="s">
        <v>65</v>
      </c>
      <c r="I745" s="68" t="s">
        <v>66</v>
      </c>
      <c r="J745" s="68" t="s">
        <v>66</v>
      </c>
      <c r="K745" s="70">
        <v>0</v>
      </c>
      <c r="L745" s="70">
        <v>0</v>
      </c>
      <c r="M745" s="70">
        <v>0</v>
      </c>
      <c r="N745" s="70" t="s">
        <v>67</v>
      </c>
      <c r="O745" s="70">
        <v>0</v>
      </c>
      <c r="P745" s="70" t="s">
        <v>68</v>
      </c>
      <c r="Q745" t="s">
        <v>68</v>
      </c>
    </row>
    <row r="746" spans="2:17" ht="25.5" customHeight="1" x14ac:dyDescent="0.3">
      <c r="B746" s="66" t="s">
        <v>1606</v>
      </c>
      <c r="C746" s="67" t="s">
        <v>1667</v>
      </c>
      <c r="D746" s="68" t="s">
        <v>65</v>
      </c>
      <c r="E746" s="68" t="s">
        <v>64</v>
      </c>
      <c r="F746" s="69" t="s">
        <v>1668</v>
      </c>
      <c r="G746" s="68" t="s">
        <v>65</v>
      </c>
      <c r="H746" s="68" t="s">
        <v>64</v>
      </c>
      <c r="I746" s="68" t="s">
        <v>66</v>
      </c>
      <c r="J746" s="68" t="s">
        <v>66</v>
      </c>
      <c r="K746" s="70">
        <v>0</v>
      </c>
      <c r="L746" s="70">
        <v>0</v>
      </c>
      <c r="M746" s="70">
        <v>0</v>
      </c>
      <c r="N746" s="70" t="s">
        <v>67</v>
      </c>
      <c r="O746" s="70">
        <v>0</v>
      </c>
      <c r="P746" s="70" t="s">
        <v>68</v>
      </c>
      <c r="Q746" t="s">
        <v>68</v>
      </c>
    </row>
    <row r="747" spans="2:17" ht="25.5" customHeight="1" x14ac:dyDescent="0.3">
      <c r="B747" s="66" t="s">
        <v>1669</v>
      </c>
      <c r="C747" s="67" t="s">
        <v>480</v>
      </c>
      <c r="D747" s="68" t="s">
        <v>64</v>
      </c>
      <c r="E747" s="68" t="s">
        <v>65</v>
      </c>
      <c r="F747" s="69">
        <v>2203022861212</v>
      </c>
      <c r="G747" s="68" t="s">
        <v>64</v>
      </c>
      <c r="H747" s="68" t="s">
        <v>64</v>
      </c>
      <c r="I747" s="68" t="s">
        <v>65</v>
      </c>
      <c r="J747" s="68" t="s">
        <v>66</v>
      </c>
      <c r="K747" s="70">
        <v>0</v>
      </c>
      <c r="L747" s="70">
        <v>0</v>
      </c>
      <c r="M747" s="70">
        <v>0</v>
      </c>
      <c r="N747" s="70" t="s">
        <v>67</v>
      </c>
      <c r="O747" s="70">
        <v>0</v>
      </c>
      <c r="P747" s="70" t="s">
        <v>68</v>
      </c>
      <c r="Q747" t="s">
        <v>68</v>
      </c>
    </row>
    <row r="748" spans="2:17" ht="25.5" customHeight="1" x14ac:dyDescent="0.3">
      <c r="B748" s="66" t="s">
        <v>121</v>
      </c>
      <c r="C748" s="67" t="s">
        <v>543</v>
      </c>
      <c r="D748" s="68" t="s">
        <v>64</v>
      </c>
      <c r="E748" s="68" t="s">
        <v>65</v>
      </c>
      <c r="F748" s="69" t="s">
        <v>1460</v>
      </c>
      <c r="G748" s="68" t="s">
        <v>64</v>
      </c>
      <c r="H748" s="68" t="s">
        <v>65</v>
      </c>
      <c r="I748" s="68" t="s">
        <v>66</v>
      </c>
      <c r="J748" s="68" t="s">
        <v>66</v>
      </c>
      <c r="K748" s="70">
        <v>0</v>
      </c>
      <c r="L748" s="70">
        <v>0</v>
      </c>
      <c r="M748" s="70">
        <v>0</v>
      </c>
      <c r="N748" s="70" t="s">
        <v>65</v>
      </c>
      <c r="O748" s="70">
        <v>0</v>
      </c>
      <c r="P748" s="70" t="s">
        <v>68</v>
      </c>
      <c r="Q748" t="s">
        <v>68</v>
      </c>
    </row>
    <row r="749" spans="2:17" ht="25.5" customHeight="1" x14ac:dyDescent="0.3">
      <c r="B749" s="66" t="s">
        <v>1626</v>
      </c>
      <c r="C749" s="67" t="s">
        <v>1670</v>
      </c>
      <c r="D749" s="68" t="s">
        <v>65</v>
      </c>
      <c r="E749" s="68" t="s">
        <v>64</v>
      </c>
      <c r="F749" s="69" t="s">
        <v>1460</v>
      </c>
      <c r="G749" s="68" t="s">
        <v>65</v>
      </c>
      <c r="H749" s="68" t="s">
        <v>64</v>
      </c>
      <c r="I749" s="68" t="s">
        <v>66</v>
      </c>
      <c r="J749" s="68" t="s">
        <v>66</v>
      </c>
      <c r="K749" s="70">
        <v>0</v>
      </c>
      <c r="L749" s="70">
        <v>0</v>
      </c>
      <c r="M749" s="70">
        <v>0</v>
      </c>
      <c r="N749" s="70" t="s">
        <v>67</v>
      </c>
      <c r="O749" s="70">
        <v>0</v>
      </c>
      <c r="P749" s="70" t="s">
        <v>68</v>
      </c>
      <c r="Q749" t="s">
        <v>68</v>
      </c>
    </row>
    <row r="750" spans="2:17" ht="25.5" customHeight="1" x14ac:dyDescent="0.3">
      <c r="B750" s="66" t="s">
        <v>1478</v>
      </c>
      <c r="C750" s="67" t="s">
        <v>414</v>
      </c>
      <c r="D750" s="68" t="s">
        <v>65</v>
      </c>
      <c r="E750" s="68" t="s">
        <v>64</v>
      </c>
      <c r="F750" s="69">
        <v>1662198860101</v>
      </c>
      <c r="G750" s="68" t="s">
        <v>64</v>
      </c>
      <c r="H750" s="68" t="s">
        <v>64</v>
      </c>
      <c r="I750" s="68" t="s">
        <v>66</v>
      </c>
      <c r="J750" s="68" t="s">
        <v>65</v>
      </c>
      <c r="K750" s="70">
        <v>0</v>
      </c>
      <c r="L750" s="70">
        <v>0</v>
      </c>
      <c r="M750" s="70">
        <v>0</v>
      </c>
      <c r="N750" s="70" t="s">
        <v>65</v>
      </c>
      <c r="O750" s="70">
        <v>0</v>
      </c>
      <c r="P750" s="70" t="s">
        <v>68</v>
      </c>
      <c r="Q750" t="s">
        <v>68</v>
      </c>
    </row>
    <row r="751" spans="2:17" ht="25.5" customHeight="1" x14ac:dyDescent="0.3">
      <c r="B751" s="66" t="s">
        <v>1506</v>
      </c>
      <c r="C751" s="67" t="s">
        <v>1603</v>
      </c>
      <c r="D751" s="68" t="s">
        <v>64</v>
      </c>
      <c r="E751" s="68" t="s">
        <v>65</v>
      </c>
      <c r="F751" s="69" t="s">
        <v>1460</v>
      </c>
      <c r="G751" s="68" t="s">
        <v>65</v>
      </c>
      <c r="H751" s="68" t="s">
        <v>64</v>
      </c>
      <c r="I751" s="68" t="s">
        <v>66</v>
      </c>
      <c r="J751" s="68" t="s">
        <v>66</v>
      </c>
      <c r="K751" s="70">
        <v>0</v>
      </c>
      <c r="L751" s="70">
        <v>0</v>
      </c>
      <c r="M751" s="70">
        <v>0</v>
      </c>
      <c r="N751" s="70" t="s">
        <v>67</v>
      </c>
      <c r="O751" s="70">
        <v>0</v>
      </c>
      <c r="P751" s="70" t="s">
        <v>68</v>
      </c>
      <c r="Q751" t="s">
        <v>68</v>
      </c>
    </row>
    <row r="752" spans="2:17" ht="25.5" customHeight="1" x14ac:dyDescent="0.3">
      <c r="B752" s="66" t="s">
        <v>179</v>
      </c>
      <c r="C752" s="67" t="s">
        <v>186</v>
      </c>
      <c r="D752" s="68" t="s">
        <v>64</v>
      </c>
      <c r="E752" s="68" t="s">
        <v>65</v>
      </c>
      <c r="F752" s="69" t="s">
        <v>1460</v>
      </c>
      <c r="G752" s="68" t="s">
        <v>65</v>
      </c>
      <c r="H752" s="68" t="s">
        <v>64</v>
      </c>
      <c r="I752" s="68" t="s">
        <v>66</v>
      </c>
      <c r="J752" s="68" t="s">
        <v>66</v>
      </c>
      <c r="K752" s="70">
        <v>0</v>
      </c>
      <c r="L752" s="70">
        <v>0</v>
      </c>
      <c r="M752" s="70">
        <v>0</v>
      </c>
      <c r="N752" s="70" t="s">
        <v>67</v>
      </c>
      <c r="O752" s="70">
        <v>0</v>
      </c>
      <c r="P752" s="70" t="s">
        <v>68</v>
      </c>
      <c r="Q752" t="s">
        <v>68</v>
      </c>
    </row>
    <row r="753" spans="2:17" ht="25.5" customHeight="1" x14ac:dyDescent="0.3">
      <c r="B753" s="66" t="s">
        <v>333</v>
      </c>
      <c r="C753" s="67" t="s">
        <v>1671</v>
      </c>
      <c r="D753" s="68" t="s">
        <v>64</v>
      </c>
      <c r="E753" s="68" t="s">
        <v>65</v>
      </c>
      <c r="F753" s="69" t="s">
        <v>1460</v>
      </c>
      <c r="G753" s="68" t="s">
        <v>65</v>
      </c>
      <c r="H753" s="68" t="s">
        <v>65</v>
      </c>
      <c r="I753" s="68" t="s">
        <v>66</v>
      </c>
      <c r="J753" s="68" t="s">
        <v>66</v>
      </c>
      <c r="K753" s="70">
        <v>0</v>
      </c>
      <c r="L753" s="70">
        <v>0</v>
      </c>
      <c r="M753" s="70">
        <v>0</v>
      </c>
      <c r="N753" s="70" t="s">
        <v>67</v>
      </c>
      <c r="O753" s="70">
        <v>0</v>
      </c>
      <c r="P753" s="70" t="s">
        <v>68</v>
      </c>
      <c r="Q753" t="s">
        <v>68</v>
      </c>
    </row>
    <row r="754" spans="2:17" ht="25.5" customHeight="1" x14ac:dyDescent="0.3">
      <c r="B754" s="66" t="s">
        <v>1648</v>
      </c>
      <c r="C754" s="67" t="s">
        <v>1671</v>
      </c>
      <c r="D754" s="68" t="s">
        <v>64</v>
      </c>
      <c r="E754" s="68" t="s">
        <v>65</v>
      </c>
      <c r="F754" s="69">
        <v>1996308010101</v>
      </c>
      <c r="G754" s="68" t="s">
        <v>64</v>
      </c>
      <c r="H754" s="68" t="s">
        <v>64</v>
      </c>
      <c r="I754" s="68" t="s">
        <v>65</v>
      </c>
      <c r="J754" s="68" t="s">
        <v>66</v>
      </c>
      <c r="K754" s="70">
        <v>0</v>
      </c>
      <c r="L754" s="70">
        <v>0</v>
      </c>
      <c r="M754" s="70">
        <v>0</v>
      </c>
      <c r="N754" s="70" t="s">
        <v>67</v>
      </c>
      <c r="O754" s="70">
        <v>0</v>
      </c>
      <c r="P754" s="70" t="s">
        <v>68</v>
      </c>
      <c r="Q754" t="s">
        <v>68</v>
      </c>
    </row>
    <row r="755" spans="2:17" ht="25.5" customHeight="1" x14ac:dyDescent="0.3">
      <c r="B755" s="66" t="s">
        <v>1672</v>
      </c>
      <c r="C755" s="67" t="s">
        <v>1673</v>
      </c>
      <c r="D755" s="68" t="s">
        <v>64</v>
      </c>
      <c r="E755" s="68" t="s">
        <v>65</v>
      </c>
      <c r="F755" s="69" t="s">
        <v>1460</v>
      </c>
      <c r="G755" s="68" t="s">
        <v>65</v>
      </c>
      <c r="H755" s="68" t="s">
        <v>64</v>
      </c>
      <c r="I755" s="68" t="s">
        <v>66</v>
      </c>
      <c r="J755" s="68" t="s">
        <v>66</v>
      </c>
      <c r="K755" s="70">
        <v>0</v>
      </c>
      <c r="L755" s="70">
        <v>0</v>
      </c>
      <c r="M755" s="70">
        <v>0</v>
      </c>
      <c r="N755" s="70" t="s">
        <v>67</v>
      </c>
      <c r="O755" s="70">
        <v>0</v>
      </c>
      <c r="P755" s="70" t="s">
        <v>68</v>
      </c>
      <c r="Q755" t="s">
        <v>68</v>
      </c>
    </row>
    <row r="756" spans="2:17" ht="25.5" customHeight="1" x14ac:dyDescent="0.3">
      <c r="B756" s="66" t="s">
        <v>129</v>
      </c>
      <c r="C756" s="67" t="s">
        <v>1674</v>
      </c>
      <c r="D756" s="68" t="s">
        <v>64</v>
      </c>
      <c r="E756" s="68" t="s">
        <v>65</v>
      </c>
      <c r="F756" s="69" t="s">
        <v>1460</v>
      </c>
      <c r="G756" s="68" t="s">
        <v>65</v>
      </c>
      <c r="H756" s="68" t="s">
        <v>64</v>
      </c>
      <c r="I756" s="68" t="s">
        <v>66</v>
      </c>
      <c r="J756" s="68" t="s">
        <v>66</v>
      </c>
      <c r="K756" s="70">
        <v>0</v>
      </c>
      <c r="L756" s="70">
        <v>0</v>
      </c>
      <c r="M756" s="70">
        <v>0</v>
      </c>
      <c r="N756" s="70" t="s">
        <v>67</v>
      </c>
      <c r="O756" s="70">
        <v>0</v>
      </c>
      <c r="P756" s="70" t="s">
        <v>68</v>
      </c>
      <c r="Q756" t="s">
        <v>68</v>
      </c>
    </row>
    <row r="757" spans="2:17" ht="25.5" customHeight="1" x14ac:dyDescent="0.3">
      <c r="B757" s="66" t="s">
        <v>1581</v>
      </c>
      <c r="C757" s="67" t="s">
        <v>1675</v>
      </c>
      <c r="D757" s="68" t="s">
        <v>65</v>
      </c>
      <c r="E757" s="68" t="s">
        <v>64</v>
      </c>
      <c r="F757" s="69">
        <v>3433573802217</v>
      </c>
      <c r="G757" s="68" t="s">
        <v>64</v>
      </c>
      <c r="H757" s="68" t="s">
        <v>65</v>
      </c>
      <c r="I757" s="68" t="s">
        <v>66</v>
      </c>
      <c r="J757" s="68" t="s">
        <v>66</v>
      </c>
      <c r="K757" s="70">
        <v>0</v>
      </c>
      <c r="L757" s="70">
        <v>0</v>
      </c>
      <c r="M757" s="70">
        <v>0</v>
      </c>
      <c r="N757" s="70" t="s">
        <v>67</v>
      </c>
      <c r="O757" s="70">
        <v>0</v>
      </c>
      <c r="P757" s="70" t="s">
        <v>68</v>
      </c>
      <c r="Q757" t="s">
        <v>68</v>
      </c>
    </row>
    <row r="758" spans="2:17" ht="25.5" customHeight="1" x14ac:dyDescent="0.3">
      <c r="B758" s="66" t="s">
        <v>1676</v>
      </c>
      <c r="C758" s="67" t="s">
        <v>460</v>
      </c>
      <c r="D758" s="68" t="s">
        <v>64</v>
      </c>
      <c r="E758" s="68" t="s">
        <v>65</v>
      </c>
      <c r="F758" s="69">
        <v>1896260702215</v>
      </c>
      <c r="G758" s="68" t="s">
        <v>64</v>
      </c>
      <c r="H758" s="68" t="s">
        <v>64</v>
      </c>
      <c r="I758" s="68" t="s">
        <v>65</v>
      </c>
      <c r="J758" s="68" t="s">
        <v>66</v>
      </c>
      <c r="K758" s="70">
        <v>0</v>
      </c>
      <c r="L758" s="70">
        <v>0</v>
      </c>
      <c r="M758" s="70">
        <v>0</v>
      </c>
      <c r="N758" s="70" t="s">
        <v>67</v>
      </c>
      <c r="O758" s="70">
        <v>0</v>
      </c>
      <c r="P758" s="70" t="s">
        <v>68</v>
      </c>
      <c r="Q758" t="s">
        <v>68</v>
      </c>
    </row>
    <row r="759" spans="2:17" ht="25.5" customHeight="1" x14ac:dyDescent="0.3">
      <c r="B759" s="66" t="s">
        <v>427</v>
      </c>
      <c r="C759" s="67" t="s">
        <v>428</v>
      </c>
      <c r="D759" s="68" t="s">
        <v>64</v>
      </c>
      <c r="E759" s="68" t="s">
        <v>65</v>
      </c>
      <c r="F759" s="69">
        <v>2204932350101</v>
      </c>
      <c r="G759" s="68" t="s">
        <v>64</v>
      </c>
      <c r="H759" s="68" t="s">
        <v>64</v>
      </c>
      <c r="I759" s="68" t="s">
        <v>65</v>
      </c>
      <c r="J759" s="68" t="s">
        <v>66</v>
      </c>
      <c r="K759" s="70">
        <v>0</v>
      </c>
      <c r="L759" s="70">
        <v>0</v>
      </c>
      <c r="M759" s="70">
        <v>0</v>
      </c>
      <c r="N759" s="70" t="s">
        <v>67</v>
      </c>
      <c r="O759" s="70">
        <v>0</v>
      </c>
      <c r="P759" s="70" t="s">
        <v>68</v>
      </c>
      <c r="Q759" t="s">
        <v>68</v>
      </c>
    </row>
    <row r="760" spans="2:17" ht="25.5" customHeight="1" x14ac:dyDescent="0.3">
      <c r="B760" s="66" t="s">
        <v>1677</v>
      </c>
      <c r="C760" s="67" t="s">
        <v>1678</v>
      </c>
      <c r="D760" s="68" t="s">
        <v>65</v>
      </c>
      <c r="E760" s="68" t="s">
        <v>64</v>
      </c>
      <c r="F760" s="69" t="s">
        <v>1460</v>
      </c>
      <c r="G760" s="68" t="s">
        <v>65</v>
      </c>
      <c r="H760" s="68" t="s">
        <v>64</v>
      </c>
      <c r="I760" s="68" t="s">
        <v>66</v>
      </c>
      <c r="J760" s="68" t="s">
        <v>66</v>
      </c>
      <c r="K760" s="70">
        <v>0</v>
      </c>
      <c r="L760" s="70">
        <v>0</v>
      </c>
      <c r="M760" s="70">
        <v>0</v>
      </c>
      <c r="N760" s="70" t="s">
        <v>67</v>
      </c>
      <c r="O760" s="70">
        <v>0</v>
      </c>
      <c r="P760" s="70" t="s">
        <v>68</v>
      </c>
      <c r="Q760" t="s">
        <v>68</v>
      </c>
    </row>
    <row r="761" spans="2:17" ht="25.5" customHeight="1" x14ac:dyDescent="0.3">
      <c r="B761" s="66" t="s">
        <v>206</v>
      </c>
      <c r="C761" s="67" t="s">
        <v>1369</v>
      </c>
      <c r="D761" s="68" t="s">
        <v>65</v>
      </c>
      <c r="E761" s="68" t="s">
        <v>64</v>
      </c>
      <c r="F761" s="69">
        <v>22489751101</v>
      </c>
      <c r="G761" s="68" t="s">
        <v>64</v>
      </c>
      <c r="H761" s="68" t="s">
        <v>64</v>
      </c>
      <c r="I761" s="68" t="s">
        <v>65</v>
      </c>
      <c r="J761" s="68" t="s">
        <v>66</v>
      </c>
      <c r="K761" s="70">
        <v>0</v>
      </c>
      <c r="L761" s="70">
        <v>0</v>
      </c>
      <c r="M761" s="70">
        <v>0</v>
      </c>
      <c r="N761" s="70" t="s">
        <v>67</v>
      </c>
      <c r="O761" s="70">
        <v>0</v>
      </c>
      <c r="P761" s="70" t="s">
        <v>68</v>
      </c>
      <c r="Q761" t="s">
        <v>68</v>
      </c>
    </row>
    <row r="762" spans="2:17" ht="25.5" customHeight="1" x14ac:dyDescent="0.3">
      <c r="B762" s="66" t="s">
        <v>1478</v>
      </c>
      <c r="C762" s="67" t="s">
        <v>414</v>
      </c>
      <c r="D762" s="68" t="s">
        <v>65</v>
      </c>
      <c r="E762" s="68" t="s">
        <v>64</v>
      </c>
      <c r="F762" s="69">
        <v>1662198860101</v>
      </c>
      <c r="G762" s="68" t="s">
        <v>64</v>
      </c>
      <c r="H762" s="68" t="s">
        <v>64</v>
      </c>
      <c r="I762" s="68" t="s">
        <v>66</v>
      </c>
      <c r="J762" s="68" t="s">
        <v>65</v>
      </c>
      <c r="K762" s="70">
        <v>0</v>
      </c>
      <c r="L762" s="70">
        <v>0</v>
      </c>
      <c r="M762" s="70">
        <v>0</v>
      </c>
      <c r="N762" s="70" t="s">
        <v>65</v>
      </c>
      <c r="O762" s="70">
        <v>0</v>
      </c>
      <c r="P762" s="70" t="s">
        <v>68</v>
      </c>
      <c r="Q762" t="s">
        <v>68</v>
      </c>
    </row>
    <row r="763" spans="2:17" ht="25.5" customHeight="1" x14ac:dyDescent="0.3">
      <c r="B763" s="66" t="s">
        <v>2805</v>
      </c>
      <c r="C763" s="67" t="s">
        <v>1700</v>
      </c>
      <c r="D763" s="68" t="s">
        <v>65</v>
      </c>
      <c r="E763" s="68" t="s">
        <v>64</v>
      </c>
      <c r="F763" s="69">
        <v>1741895240101</v>
      </c>
      <c r="G763" s="68" t="s">
        <v>64</v>
      </c>
      <c r="H763" s="68" t="s">
        <v>65</v>
      </c>
      <c r="I763" s="68" t="s">
        <v>66</v>
      </c>
      <c r="J763" s="68" t="s">
        <v>66</v>
      </c>
      <c r="K763" s="70">
        <v>0</v>
      </c>
      <c r="L763" s="70">
        <v>0</v>
      </c>
      <c r="M763" s="70">
        <v>0</v>
      </c>
      <c r="N763" s="70" t="s">
        <v>67</v>
      </c>
      <c r="O763" s="70">
        <v>0</v>
      </c>
      <c r="P763" s="70" t="s">
        <v>68</v>
      </c>
      <c r="Q763" t="s">
        <v>68</v>
      </c>
    </row>
    <row r="764" spans="2:17" ht="25.5" customHeight="1" x14ac:dyDescent="0.3">
      <c r="B764" s="66" t="s">
        <v>2806</v>
      </c>
      <c r="C764" s="67" t="s">
        <v>116</v>
      </c>
      <c r="D764" s="68" t="s">
        <v>65</v>
      </c>
      <c r="E764" s="68" t="s">
        <v>64</v>
      </c>
      <c r="F764" s="69" t="s">
        <v>1460</v>
      </c>
      <c r="G764" s="68" t="s">
        <v>64</v>
      </c>
      <c r="H764" s="68" t="s">
        <v>65</v>
      </c>
      <c r="I764" s="68" t="s">
        <v>66</v>
      </c>
      <c r="J764" s="68" t="s">
        <v>66</v>
      </c>
      <c r="K764" s="70">
        <v>0</v>
      </c>
      <c r="L764" s="70">
        <v>0</v>
      </c>
      <c r="M764" s="70">
        <v>0</v>
      </c>
      <c r="N764" s="70" t="s">
        <v>67</v>
      </c>
      <c r="O764" s="70">
        <v>0</v>
      </c>
      <c r="P764" s="70" t="s">
        <v>68</v>
      </c>
      <c r="Q764" t="s">
        <v>68</v>
      </c>
    </row>
    <row r="765" spans="2:17" ht="25.5" customHeight="1" x14ac:dyDescent="0.3">
      <c r="B765" s="66" t="s">
        <v>2807</v>
      </c>
      <c r="C765" s="67" t="s">
        <v>2808</v>
      </c>
      <c r="D765" s="68" t="s">
        <v>65</v>
      </c>
      <c r="E765" s="68" t="s">
        <v>64</v>
      </c>
      <c r="F765" s="69" t="s">
        <v>1460</v>
      </c>
      <c r="G765" s="68" t="s">
        <v>64</v>
      </c>
      <c r="H765" s="68" t="s">
        <v>64</v>
      </c>
      <c r="I765" s="68" t="s">
        <v>66</v>
      </c>
      <c r="J765" s="68" t="s">
        <v>65</v>
      </c>
      <c r="K765" s="70">
        <v>0</v>
      </c>
      <c r="L765" s="70">
        <v>0</v>
      </c>
      <c r="M765" s="70">
        <v>0</v>
      </c>
      <c r="N765" s="70" t="s">
        <v>67</v>
      </c>
      <c r="O765" s="70">
        <v>0</v>
      </c>
      <c r="P765" s="70" t="s">
        <v>68</v>
      </c>
      <c r="Q765" t="s">
        <v>68</v>
      </c>
    </row>
    <row r="766" spans="2:17" ht="25.5" customHeight="1" x14ac:dyDescent="0.3">
      <c r="B766" s="66" t="s">
        <v>348</v>
      </c>
      <c r="C766" s="67" t="s">
        <v>2809</v>
      </c>
      <c r="D766" s="68" t="s">
        <v>64</v>
      </c>
      <c r="E766" s="68" t="s">
        <v>65</v>
      </c>
      <c r="F766" s="69">
        <v>1916285810101</v>
      </c>
      <c r="G766" s="68" t="s">
        <v>64</v>
      </c>
      <c r="H766" s="68" t="s">
        <v>64</v>
      </c>
      <c r="I766" s="68" t="s">
        <v>66</v>
      </c>
      <c r="J766" s="68" t="s">
        <v>66</v>
      </c>
      <c r="K766" s="70">
        <v>0</v>
      </c>
      <c r="L766" s="70">
        <v>0</v>
      </c>
      <c r="M766" s="70">
        <v>0</v>
      </c>
      <c r="N766" s="70" t="s">
        <v>67</v>
      </c>
      <c r="O766" s="70">
        <v>0</v>
      </c>
      <c r="P766" s="70" t="s">
        <v>68</v>
      </c>
      <c r="Q766" t="s">
        <v>68</v>
      </c>
    </row>
    <row r="767" spans="2:17" ht="25.5" customHeight="1" x14ac:dyDescent="0.3">
      <c r="B767" s="66" t="s">
        <v>394</v>
      </c>
      <c r="C767" s="67" t="s">
        <v>1444</v>
      </c>
      <c r="D767" s="68" t="s">
        <v>65</v>
      </c>
      <c r="E767" s="68" t="s">
        <v>64</v>
      </c>
      <c r="F767" s="69">
        <v>2153941511801</v>
      </c>
      <c r="G767" s="68" t="s">
        <v>64</v>
      </c>
      <c r="H767" s="68" t="s">
        <v>65</v>
      </c>
      <c r="I767" s="68" t="s">
        <v>66</v>
      </c>
      <c r="J767" s="68" t="s">
        <v>66</v>
      </c>
      <c r="K767" s="70">
        <v>0</v>
      </c>
      <c r="L767" s="70">
        <v>0</v>
      </c>
      <c r="M767" s="70">
        <v>0</v>
      </c>
      <c r="N767" s="70" t="s">
        <v>65</v>
      </c>
      <c r="O767" s="70">
        <v>0</v>
      </c>
      <c r="P767" s="70" t="s">
        <v>68</v>
      </c>
      <c r="Q767" t="s">
        <v>68</v>
      </c>
    </row>
    <row r="768" spans="2:17" ht="25.5" customHeight="1" x14ac:dyDescent="0.3">
      <c r="B768" s="66" t="s">
        <v>346</v>
      </c>
      <c r="C768" s="67" t="s">
        <v>2686</v>
      </c>
      <c r="D768" s="68" t="s">
        <v>64</v>
      </c>
      <c r="E768" s="68" t="s">
        <v>65</v>
      </c>
      <c r="F768" s="69" t="s">
        <v>1460</v>
      </c>
      <c r="G768" s="68" t="s">
        <v>65</v>
      </c>
      <c r="H768" s="68" t="s">
        <v>64</v>
      </c>
      <c r="I768" s="68" t="s">
        <v>66</v>
      </c>
      <c r="J768" s="68" t="s">
        <v>66</v>
      </c>
      <c r="K768" s="70">
        <v>0</v>
      </c>
      <c r="L768" s="70">
        <v>0</v>
      </c>
      <c r="M768" s="70">
        <v>0</v>
      </c>
      <c r="N768" s="70" t="s">
        <v>67</v>
      </c>
      <c r="O768" s="70">
        <v>0</v>
      </c>
      <c r="P768" s="70" t="s">
        <v>68</v>
      </c>
      <c r="Q768" t="s">
        <v>68</v>
      </c>
    </row>
    <row r="769" spans="2:17" ht="25.5" customHeight="1" x14ac:dyDescent="0.3">
      <c r="B769" s="66" t="s">
        <v>2810</v>
      </c>
      <c r="C769" s="67" t="s">
        <v>2811</v>
      </c>
      <c r="D769" s="68" t="s">
        <v>65</v>
      </c>
      <c r="E769" s="68" t="s">
        <v>64</v>
      </c>
      <c r="F769" s="69">
        <v>27800550000101</v>
      </c>
      <c r="G769" s="68" t="s">
        <v>64</v>
      </c>
      <c r="H769" s="68" t="s">
        <v>65</v>
      </c>
      <c r="I769" s="68" t="s">
        <v>66</v>
      </c>
      <c r="J769" s="68" t="s">
        <v>66</v>
      </c>
      <c r="K769" s="70">
        <v>0</v>
      </c>
      <c r="L769" s="70">
        <v>0</v>
      </c>
      <c r="M769" s="70">
        <v>0</v>
      </c>
      <c r="N769" s="70" t="s">
        <v>67</v>
      </c>
      <c r="O769" s="70">
        <v>0</v>
      </c>
      <c r="P769" s="70" t="s">
        <v>68</v>
      </c>
      <c r="Q769" t="s">
        <v>68</v>
      </c>
    </row>
    <row r="770" spans="2:17" ht="25.5" customHeight="1" x14ac:dyDescent="0.3">
      <c r="B770" s="66" t="s">
        <v>1650</v>
      </c>
      <c r="C770" s="67" t="s">
        <v>1497</v>
      </c>
      <c r="D770" s="68" t="s">
        <v>65</v>
      </c>
      <c r="E770" s="68" t="s">
        <v>64</v>
      </c>
      <c r="F770" s="69" t="s">
        <v>2812</v>
      </c>
      <c r="G770" s="68" t="s">
        <v>65</v>
      </c>
      <c r="H770" s="68" t="s">
        <v>64</v>
      </c>
      <c r="I770" s="68" t="s">
        <v>66</v>
      </c>
      <c r="J770" s="68" t="s">
        <v>66</v>
      </c>
      <c r="K770" s="70">
        <v>0</v>
      </c>
      <c r="L770" s="70">
        <v>0</v>
      </c>
      <c r="M770" s="70">
        <v>0</v>
      </c>
      <c r="N770" s="70" t="s">
        <v>67</v>
      </c>
      <c r="O770" s="70">
        <v>0</v>
      </c>
      <c r="P770" s="70" t="s">
        <v>68</v>
      </c>
      <c r="Q770" t="s">
        <v>68</v>
      </c>
    </row>
    <row r="771" spans="2:17" ht="25.5" customHeight="1" x14ac:dyDescent="0.3">
      <c r="B771" s="66" t="s">
        <v>1721</v>
      </c>
      <c r="C771" s="67" t="s">
        <v>173</v>
      </c>
      <c r="D771" s="68" t="s">
        <v>64</v>
      </c>
      <c r="E771" s="68" t="s">
        <v>65</v>
      </c>
      <c r="F771" s="69">
        <v>1790058390101</v>
      </c>
      <c r="G771" s="68" t="s">
        <v>64</v>
      </c>
      <c r="H771" s="68" t="s">
        <v>64</v>
      </c>
      <c r="I771" s="68" t="s">
        <v>65</v>
      </c>
      <c r="J771" s="68" t="s">
        <v>66</v>
      </c>
      <c r="K771" s="70">
        <v>0</v>
      </c>
      <c r="L771" s="70">
        <v>0</v>
      </c>
      <c r="M771" s="70">
        <v>0</v>
      </c>
      <c r="N771" s="70" t="s">
        <v>67</v>
      </c>
      <c r="O771" s="70">
        <v>0</v>
      </c>
      <c r="P771" s="70" t="s">
        <v>68</v>
      </c>
      <c r="Q771" t="s">
        <v>68</v>
      </c>
    </row>
    <row r="772" spans="2:17" ht="25.5" customHeight="1" x14ac:dyDescent="0.3">
      <c r="B772" s="66" t="s">
        <v>1487</v>
      </c>
      <c r="C772" s="67" t="s">
        <v>2253</v>
      </c>
      <c r="D772" s="68" t="s">
        <v>65</v>
      </c>
      <c r="E772" s="68" t="s">
        <v>64</v>
      </c>
      <c r="F772" s="69">
        <v>2156372320105</v>
      </c>
      <c r="G772" s="68" t="s">
        <v>64</v>
      </c>
      <c r="H772" s="68" t="s">
        <v>65</v>
      </c>
      <c r="I772" s="68" t="s">
        <v>66</v>
      </c>
      <c r="J772" s="68" t="s">
        <v>66</v>
      </c>
      <c r="K772" s="70">
        <v>0</v>
      </c>
      <c r="L772" s="70">
        <v>0</v>
      </c>
      <c r="M772" s="70">
        <v>0</v>
      </c>
      <c r="N772" s="70" t="s">
        <v>67</v>
      </c>
      <c r="O772" s="70">
        <v>0</v>
      </c>
      <c r="P772" s="70" t="s">
        <v>68</v>
      </c>
      <c r="Q772" t="s">
        <v>68</v>
      </c>
    </row>
    <row r="773" spans="2:17" ht="25.5" customHeight="1" x14ac:dyDescent="0.3">
      <c r="B773" s="66" t="s">
        <v>2813</v>
      </c>
      <c r="C773" s="67" t="s">
        <v>1406</v>
      </c>
      <c r="D773" s="68" t="s">
        <v>64</v>
      </c>
      <c r="E773" s="68" t="s">
        <v>65</v>
      </c>
      <c r="F773" s="69" t="s">
        <v>1460</v>
      </c>
      <c r="G773" s="68" t="s">
        <v>65</v>
      </c>
      <c r="H773" s="68" t="s">
        <v>64</v>
      </c>
      <c r="I773" s="68" t="s">
        <v>66</v>
      </c>
      <c r="J773" s="68" t="s">
        <v>66</v>
      </c>
      <c r="K773" s="70">
        <v>0</v>
      </c>
      <c r="L773" s="70">
        <v>0</v>
      </c>
      <c r="M773" s="70">
        <v>0</v>
      </c>
      <c r="N773" s="70" t="s">
        <v>67</v>
      </c>
      <c r="O773" s="70">
        <v>0</v>
      </c>
      <c r="P773" s="70" t="s">
        <v>68</v>
      </c>
      <c r="Q773" t="s">
        <v>68</v>
      </c>
    </row>
    <row r="774" spans="2:17" ht="25.5" customHeight="1" x14ac:dyDescent="0.3">
      <c r="B774" s="66" t="s">
        <v>2814</v>
      </c>
      <c r="C774" s="67" t="s">
        <v>2815</v>
      </c>
      <c r="D774" s="68" t="s">
        <v>65</v>
      </c>
      <c r="E774" s="68" t="s">
        <v>64</v>
      </c>
      <c r="F774" s="69">
        <v>2491523550101</v>
      </c>
      <c r="G774" s="68" t="s">
        <v>64</v>
      </c>
      <c r="H774" s="68" t="s">
        <v>64</v>
      </c>
      <c r="I774" s="68" t="s">
        <v>66</v>
      </c>
      <c r="J774" s="68" t="s">
        <v>65</v>
      </c>
      <c r="K774" s="70">
        <v>0</v>
      </c>
      <c r="L774" s="70">
        <v>0</v>
      </c>
      <c r="M774" s="70">
        <v>0</v>
      </c>
      <c r="N774" s="70" t="s">
        <v>67</v>
      </c>
      <c r="O774" s="70">
        <v>0</v>
      </c>
      <c r="P774" s="70" t="s">
        <v>68</v>
      </c>
      <c r="Q774" t="s">
        <v>68</v>
      </c>
    </row>
    <row r="775" spans="2:17" ht="25.5" customHeight="1" x14ac:dyDescent="0.3">
      <c r="B775" s="66" t="s">
        <v>407</v>
      </c>
      <c r="C775" s="67" t="s">
        <v>1808</v>
      </c>
      <c r="D775" s="68" t="s">
        <v>65</v>
      </c>
      <c r="E775" s="68" t="s">
        <v>64</v>
      </c>
      <c r="F775" s="69">
        <v>2505907190101</v>
      </c>
      <c r="G775" s="68" t="s">
        <v>64</v>
      </c>
      <c r="H775" s="68" t="s">
        <v>64</v>
      </c>
      <c r="I775" s="68" t="s">
        <v>65</v>
      </c>
      <c r="J775" s="68" t="s">
        <v>66</v>
      </c>
      <c r="K775" s="70">
        <v>0</v>
      </c>
      <c r="L775" s="70">
        <v>0</v>
      </c>
      <c r="M775" s="70">
        <v>0</v>
      </c>
      <c r="N775" s="70" t="s">
        <v>67</v>
      </c>
      <c r="O775" s="70">
        <v>0</v>
      </c>
      <c r="P775" s="70" t="s">
        <v>68</v>
      </c>
      <c r="Q775" t="s">
        <v>68</v>
      </c>
    </row>
    <row r="776" spans="2:17" ht="25.5" customHeight="1" x14ac:dyDescent="0.3">
      <c r="B776" s="66" t="s">
        <v>2816</v>
      </c>
      <c r="C776" s="67" t="s">
        <v>1435</v>
      </c>
      <c r="D776" s="68" t="s">
        <v>64</v>
      </c>
      <c r="E776" s="68" t="s">
        <v>65</v>
      </c>
      <c r="F776" s="69" t="s">
        <v>1723</v>
      </c>
      <c r="G776" s="68" t="s">
        <v>64</v>
      </c>
      <c r="H776" s="68" t="s">
        <v>65</v>
      </c>
      <c r="I776" s="68" t="s">
        <v>66</v>
      </c>
      <c r="J776" s="68" t="s">
        <v>66</v>
      </c>
      <c r="K776" s="70">
        <v>0</v>
      </c>
      <c r="L776" s="70">
        <v>0</v>
      </c>
      <c r="M776" s="70">
        <v>0</v>
      </c>
      <c r="N776" s="70" t="s">
        <v>67</v>
      </c>
      <c r="O776" s="70">
        <v>0</v>
      </c>
      <c r="P776" s="70" t="s">
        <v>68</v>
      </c>
      <c r="Q776" t="s">
        <v>68</v>
      </c>
    </row>
    <row r="777" spans="2:17" ht="25.5" customHeight="1" x14ac:dyDescent="0.3">
      <c r="B777" s="66" t="s">
        <v>1935</v>
      </c>
      <c r="C777" s="67" t="s">
        <v>205</v>
      </c>
      <c r="D777" s="68" t="s">
        <v>64</v>
      </c>
      <c r="E777" s="68" t="s">
        <v>65</v>
      </c>
      <c r="F777" s="69" t="s">
        <v>1460</v>
      </c>
      <c r="G777" s="68" t="s">
        <v>65</v>
      </c>
      <c r="H777" s="68" t="s">
        <v>64</v>
      </c>
      <c r="I777" s="68" t="s">
        <v>66</v>
      </c>
      <c r="J777" s="68" t="s">
        <v>66</v>
      </c>
      <c r="K777" s="70">
        <v>0</v>
      </c>
      <c r="L777" s="70">
        <v>0</v>
      </c>
      <c r="M777" s="70">
        <v>0</v>
      </c>
      <c r="N777" s="70" t="s">
        <v>67</v>
      </c>
      <c r="O777" s="70">
        <v>0</v>
      </c>
      <c r="P777" s="70" t="s">
        <v>68</v>
      </c>
      <c r="Q777" t="s">
        <v>68</v>
      </c>
    </row>
    <row r="778" spans="2:17" ht="25.5" customHeight="1" x14ac:dyDescent="0.3">
      <c r="B778" s="66" t="s">
        <v>2817</v>
      </c>
      <c r="C778" s="67" t="s">
        <v>2338</v>
      </c>
      <c r="D778" s="68" t="s">
        <v>64</v>
      </c>
      <c r="E778" s="68" t="s">
        <v>65</v>
      </c>
      <c r="F778" s="69" t="s">
        <v>1460</v>
      </c>
      <c r="G778" s="68" t="s">
        <v>65</v>
      </c>
      <c r="H778" s="68" t="s">
        <v>64</v>
      </c>
      <c r="I778" s="68" t="s">
        <v>66</v>
      </c>
      <c r="J778" s="68" t="s">
        <v>66</v>
      </c>
      <c r="K778" s="70">
        <v>0</v>
      </c>
      <c r="L778" s="70">
        <v>0</v>
      </c>
      <c r="M778" s="70">
        <v>0</v>
      </c>
      <c r="N778" s="70" t="s">
        <v>67</v>
      </c>
      <c r="O778" s="70">
        <v>0</v>
      </c>
      <c r="P778" s="70" t="s">
        <v>68</v>
      </c>
      <c r="Q778" t="s">
        <v>68</v>
      </c>
    </row>
    <row r="779" spans="2:17" ht="25.5" customHeight="1" x14ac:dyDescent="0.3">
      <c r="B779" s="66" t="s">
        <v>2818</v>
      </c>
      <c r="C779" s="67" t="s">
        <v>173</v>
      </c>
      <c r="D779" s="68" t="s">
        <v>64</v>
      </c>
      <c r="E779" s="68" t="s">
        <v>65</v>
      </c>
      <c r="F779" s="69" t="s">
        <v>1460</v>
      </c>
      <c r="G779" s="68" t="s">
        <v>64</v>
      </c>
      <c r="H779" s="68" t="s">
        <v>65</v>
      </c>
      <c r="I779" s="68" t="s">
        <v>66</v>
      </c>
      <c r="J779" s="68" t="s">
        <v>66</v>
      </c>
      <c r="K779" s="70">
        <v>0</v>
      </c>
      <c r="L779" s="70">
        <v>0</v>
      </c>
      <c r="M779" s="70">
        <v>0</v>
      </c>
      <c r="N779" s="70" t="s">
        <v>67</v>
      </c>
      <c r="O779" s="70">
        <v>0</v>
      </c>
      <c r="P779" s="70" t="s">
        <v>68</v>
      </c>
      <c r="Q779" t="s">
        <v>68</v>
      </c>
    </row>
    <row r="780" spans="2:17" ht="25.5" customHeight="1" x14ac:dyDescent="0.3">
      <c r="B780" s="66" t="s">
        <v>1798</v>
      </c>
      <c r="C780" s="67" t="s">
        <v>1603</v>
      </c>
      <c r="D780" s="68" t="s">
        <v>65</v>
      </c>
      <c r="E780" s="68" t="s">
        <v>64</v>
      </c>
      <c r="F780" s="69" t="s">
        <v>1460</v>
      </c>
      <c r="G780" s="68" t="s">
        <v>64</v>
      </c>
      <c r="H780" s="68" t="s">
        <v>64</v>
      </c>
      <c r="I780" s="68" t="s">
        <v>66</v>
      </c>
      <c r="J780" s="68" t="s">
        <v>65</v>
      </c>
      <c r="K780" s="70">
        <v>0</v>
      </c>
      <c r="L780" s="70">
        <v>0</v>
      </c>
      <c r="M780" s="70">
        <v>0</v>
      </c>
      <c r="N780" s="70" t="s">
        <v>67</v>
      </c>
      <c r="O780" s="70">
        <v>0</v>
      </c>
      <c r="P780" s="70" t="s">
        <v>68</v>
      </c>
      <c r="Q780" t="s">
        <v>68</v>
      </c>
    </row>
    <row r="781" spans="2:17" ht="25.5" customHeight="1" x14ac:dyDescent="0.3">
      <c r="B781" s="66" t="s">
        <v>1481</v>
      </c>
      <c r="C781" s="67" t="s">
        <v>1372</v>
      </c>
      <c r="D781" s="68" t="s">
        <v>65</v>
      </c>
      <c r="E781" s="68" t="s">
        <v>64</v>
      </c>
      <c r="F781" s="69" t="s">
        <v>2819</v>
      </c>
      <c r="G781" s="68" t="s">
        <v>64</v>
      </c>
      <c r="H781" s="68" t="s">
        <v>65</v>
      </c>
      <c r="I781" s="68" t="s">
        <v>66</v>
      </c>
      <c r="J781" s="68" t="s">
        <v>66</v>
      </c>
      <c r="K781" s="70">
        <v>0</v>
      </c>
      <c r="L781" s="70">
        <v>0</v>
      </c>
      <c r="M781" s="70">
        <v>0</v>
      </c>
      <c r="N781" s="70" t="s">
        <v>67</v>
      </c>
      <c r="O781" s="70">
        <v>0</v>
      </c>
      <c r="P781" s="70" t="s">
        <v>68</v>
      </c>
      <c r="Q781" t="s">
        <v>68</v>
      </c>
    </row>
    <row r="782" spans="2:17" ht="25.5" customHeight="1" x14ac:dyDescent="0.3">
      <c r="B782" s="66" t="s">
        <v>2820</v>
      </c>
      <c r="C782" s="67" t="s">
        <v>1457</v>
      </c>
      <c r="D782" s="68" t="s">
        <v>64</v>
      </c>
      <c r="E782" s="68" t="s">
        <v>65</v>
      </c>
      <c r="F782" s="69">
        <v>2204746050101</v>
      </c>
      <c r="G782" s="68" t="s">
        <v>64</v>
      </c>
      <c r="H782" s="68" t="s">
        <v>65</v>
      </c>
      <c r="I782" s="68" t="s">
        <v>66</v>
      </c>
      <c r="J782" s="68" t="s">
        <v>66</v>
      </c>
      <c r="K782" s="70">
        <v>0</v>
      </c>
      <c r="L782" s="70">
        <v>0</v>
      </c>
      <c r="M782" s="70">
        <v>0</v>
      </c>
      <c r="N782" s="70" t="s">
        <v>67</v>
      </c>
      <c r="O782" s="70">
        <v>0</v>
      </c>
      <c r="P782" s="70" t="s">
        <v>68</v>
      </c>
      <c r="Q782" t="s">
        <v>68</v>
      </c>
    </row>
    <row r="783" spans="2:17" ht="25.5" customHeight="1" x14ac:dyDescent="0.3">
      <c r="B783" s="66" t="s">
        <v>2821</v>
      </c>
      <c r="C783" s="67" t="s">
        <v>428</v>
      </c>
      <c r="D783" s="68" t="s">
        <v>64</v>
      </c>
      <c r="E783" s="68" t="s">
        <v>65</v>
      </c>
      <c r="F783" s="69" t="s">
        <v>1460</v>
      </c>
      <c r="G783" s="68" t="s">
        <v>65</v>
      </c>
      <c r="H783" s="68" t="s">
        <v>65</v>
      </c>
      <c r="I783" s="68" t="s">
        <v>66</v>
      </c>
      <c r="J783" s="68" t="s">
        <v>66</v>
      </c>
      <c r="K783" s="70">
        <v>0</v>
      </c>
      <c r="L783" s="70">
        <v>0</v>
      </c>
      <c r="M783" s="70">
        <v>0</v>
      </c>
      <c r="N783" s="70" t="s">
        <v>67</v>
      </c>
      <c r="O783" s="70">
        <v>0</v>
      </c>
      <c r="P783" s="70" t="s">
        <v>68</v>
      </c>
      <c r="Q783" t="s">
        <v>68</v>
      </c>
    </row>
    <row r="784" spans="2:17" ht="25.5" customHeight="1" x14ac:dyDescent="0.3">
      <c r="B784" s="66" t="s">
        <v>1478</v>
      </c>
      <c r="C784" s="67" t="s">
        <v>414</v>
      </c>
      <c r="D784" s="68" t="s">
        <v>65</v>
      </c>
      <c r="E784" s="68" t="s">
        <v>64</v>
      </c>
      <c r="F784" s="69">
        <v>1662198860101</v>
      </c>
      <c r="G784" s="68" t="s">
        <v>64</v>
      </c>
      <c r="H784" s="68" t="s">
        <v>64</v>
      </c>
      <c r="I784" s="68" t="s">
        <v>66</v>
      </c>
      <c r="J784" s="68" t="s">
        <v>65</v>
      </c>
      <c r="K784" s="70">
        <v>0</v>
      </c>
      <c r="L784" s="70">
        <v>0</v>
      </c>
      <c r="M784" s="70">
        <v>0</v>
      </c>
      <c r="N784" s="70" t="s">
        <v>65</v>
      </c>
      <c r="O784" s="70">
        <v>0</v>
      </c>
      <c r="P784" s="70" t="s">
        <v>68</v>
      </c>
      <c r="Q784" t="s">
        <v>68</v>
      </c>
    </row>
    <row r="785" spans="2:17" ht="25.5" customHeight="1" x14ac:dyDescent="0.3">
      <c r="B785" s="66" t="s">
        <v>2822</v>
      </c>
      <c r="C785" s="67" t="s">
        <v>2686</v>
      </c>
      <c r="D785" s="68" t="s">
        <v>65</v>
      </c>
      <c r="E785" s="68" t="s">
        <v>64</v>
      </c>
      <c r="F785" s="69">
        <v>2427810630921</v>
      </c>
      <c r="G785" s="68" t="s">
        <v>64</v>
      </c>
      <c r="H785" s="68" t="s">
        <v>64</v>
      </c>
      <c r="I785" s="68" t="s">
        <v>65</v>
      </c>
      <c r="J785" s="68" t="s">
        <v>66</v>
      </c>
      <c r="K785" s="70">
        <v>0</v>
      </c>
      <c r="L785" s="70">
        <v>0</v>
      </c>
      <c r="M785" s="70">
        <v>0</v>
      </c>
      <c r="N785" s="70" t="s">
        <v>65</v>
      </c>
      <c r="O785" s="70">
        <v>0</v>
      </c>
      <c r="P785" s="70" t="s">
        <v>68</v>
      </c>
      <c r="Q785" t="s">
        <v>68</v>
      </c>
    </row>
    <row r="786" spans="2:17" ht="25.5" customHeight="1" x14ac:dyDescent="0.3">
      <c r="B786" s="66" t="s">
        <v>1647</v>
      </c>
      <c r="C786" s="67" t="s">
        <v>382</v>
      </c>
      <c r="D786" s="68" t="s">
        <v>64</v>
      </c>
      <c r="E786" s="68" t="s">
        <v>65</v>
      </c>
      <c r="F786" s="69">
        <v>2216952732201</v>
      </c>
      <c r="G786" s="68" t="s">
        <v>64</v>
      </c>
      <c r="H786" s="68" t="s">
        <v>64</v>
      </c>
      <c r="I786" s="68" t="s">
        <v>65</v>
      </c>
      <c r="J786" s="68" t="s">
        <v>66</v>
      </c>
      <c r="K786" s="70">
        <v>0</v>
      </c>
      <c r="L786" s="70">
        <v>0</v>
      </c>
      <c r="M786" s="70">
        <v>0</v>
      </c>
      <c r="N786" s="70" t="s">
        <v>65</v>
      </c>
      <c r="O786" s="70">
        <v>0</v>
      </c>
      <c r="P786" s="70" t="s">
        <v>68</v>
      </c>
      <c r="Q786" t="s">
        <v>68</v>
      </c>
    </row>
    <row r="787" spans="2:17" ht="25.5" customHeight="1" x14ac:dyDescent="0.3">
      <c r="B787" s="66" t="s">
        <v>1368</v>
      </c>
      <c r="C787" s="67" t="s">
        <v>1435</v>
      </c>
      <c r="D787" s="68" t="s">
        <v>65</v>
      </c>
      <c r="E787" s="68" t="s">
        <v>64</v>
      </c>
      <c r="F787" s="69">
        <v>2624102141309</v>
      </c>
      <c r="G787" s="68" t="s">
        <v>64</v>
      </c>
      <c r="H787" s="68" t="s">
        <v>64</v>
      </c>
      <c r="I787" s="68" t="s">
        <v>65</v>
      </c>
      <c r="J787" s="68" t="s">
        <v>66</v>
      </c>
      <c r="K787" s="70">
        <v>0</v>
      </c>
      <c r="L787" s="70">
        <v>0</v>
      </c>
      <c r="M787" s="70">
        <v>0</v>
      </c>
      <c r="N787" s="70" t="s">
        <v>65</v>
      </c>
      <c r="O787" s="70">
        <v>0</v>
      </c>
      <c r="P787" s="70" t="s">
        <v>68</v>
      </c>
      <c r="Q787" t="s">
        <v>68</v>
      </c>
    </row>
    <row r="788" spans="2:17" ht="25.5" customHeight="1" x14ac:dyDescent="0.3">
      <c r="B788" s="66" t="s">
        <v>2823</v>
      </c>
      <c r="C788" s="67" t="s">
        <v>516</v>
      </c>
      <c r="D788" s="68" t="s">
        <v>64</v>
      </c>
      <c r="E788" s="68" t="s">
        <v>65</v>
      </c>
      <c r="F788" s="69">
        <v>1703142190917</v>
      </c>
      <c r="G788" s="68" t="s">
        <v>64</v>
      </c>
      <c r="H788" s="68" t="s">
        <v>64</v>
      </c>
      <c r="I788" s="68" t="s">
        <v>66</v>
      </c>
      <c r="J788" s="68" t="s">
        <v>65</v>
      </c>
      <c r="K788" s="70">
        <v>0</v>
      </c>
      <c r="L788" s="70">
        <v>0</v>
      </c>
      <c r="M788" s="70">
        <v>0</v>
      </c>
      <c r="N788" s="70" t="s">
        <v>65</v>
      </c>
      <c r="O788" s="70">
        <v>0</v>
      </c>
      <c r="P788" s="70" t="s">
        <v>68</v>
      </c>
      <c r="Q788" t="s">
        <v>68</v>
      </c>
    </row>
    <row r="789" spans="2:17" ht="25.5" customHeight="1" x14ac:dyDescent="0.3">
      <c r="B789" s="66" t="s">
        <v>2824</v>
      </c>
      <c r="C789" s="67" t="s">
        <v>173</v>
      </c>
      <c r="D789" s="68" t="s">
        <v>65</v>
      </c>
      <c r="E789" s="68" t="s">
        <v>64</v>
      </c>
      <c r="F789" s="69">
        <v>3539044730917</v>
      </c>
      <c r="G789" s="68" t="s">
        <v>64</v>
      </c>
      <c r="H789" s="68" t="s">
        <v>64</v>
      </c>
      <c r="I789" s="68" t="s">
        <v>65</v>
      </c>
      <c r="J789" s="68" t="s">
        <v>66</v>
      </c>
      <c r="K789" s="70">
        <v>0</v>
      </c>
      <c r="L789" s="70">
        <v>0</v>
      </c>
      <c r="M789" s="70">
        <v>0</v>
      </c>
      <c r="N789" s="70" t="s">
        <v>65</v>
      </c>
      <c r="O789" s="70">
        <v>0</v>
      </c>
      <c r="P789" s="70" t="s">
        <v>68</v>
      </c>
      <c r="Q789" t="s">
        <v>68</v>
      </c>
    </row>
    <row r="790" spans="2:17" ht="25.5" customHeight="1" x14ac:dyDescent="0.3">
      <c r="B790" s="66" t="s">
        <v>1371</v>
      </c>
      <c r="C790" s="67" t="s">
        <v>173</v>
      </c>
      <c r="D790" s="68" t="s">
        <v>65</v>
      </c>
      <c r="E790" s="68" t="s">
        <v>64</v>
      </c>
      <c r="F790" s="69">
        <v>2277464650917</v>
      </c>
      <c r="G790" s="68" t="s">
        <v>64</v>
      </c>
      <c r="H790" s="68" t="s">
        <v>64</v>
      </c>
      <c r="I790" s="68" t="s">
        <v>66</v>
      </c>
      <c r="J790" s="68" t="s">
        <v>65</v>
      </c>
      <c r="K790" s="70">
        <v>0</v>
      </c>
      <c r="L790" s="70">
        <v>0</v>
      </c>
      <c r="M790" s="70">
        <v>0</v>
      </c>
      <c r="N790" s="70" t="s">
        <v>65</v>
      </c>
      <c r="O790" s="70">
        <v>0</v>
      </c>
      <c r="P790" s="70" t="s">
        <v>68</v>
      </c>
      <c r="Q790" t="s">
        <v>68</v>
      </c>
    </row>
    <row r="791" spans="2:17" ht="25.5" customHeight="1" x14ac:dyDescent="0.3">
      <c r="B791" s="66" t="s">
        <v>2825</v>
      </c>
      <c r="C791" s="67" t="s">
        <v>545</v>
      </c>
      <c r="D791" s="68" t="s">
        <v>64</v>
      </c>
      <c r="E791" s="68" t="s">
        <v>65</v>
      </c>
      <c r="F791" s="69">
        <v>2995345610101</v>
      </c>
      <c r="G791" s="68" t="s">
        <v>64</v>
      </c>
      <c r="H791" s="68" t="s">
        <v>65</v>
      </c>
      <c r="I791" s="68" t="s">
        <v>66</v>
      </c>
      <c r="J791" s="68" t="s">
        <v>66</v>
      </c>
      <c r="K791" s="70">
        <v>0</v>
      </c>
      <c r="L791" s="70">
        <v>0</v>
      </c>
      <c r="M791" s="70">
        <v>0</v>
      </c>
      <c r="N791" s="70" t="s">
        <v>65</v>
      </c>
      <c r="O791" s="70">
        <v>0</v>
      </c>
      <c r="P791" s="70" t="s">
        <v>68</v>
      </c>
      <c r="Q791" t="s">
        <v>68</v>
      </c>
    </row>
    <row r="792" spans="2:17" ht="25.5" customHeight="1" x14ac:dyDescent="0.3">
      <c r="B792" s="66" t="s">
        <v>443</v>
      </c>
      <c r="C792" s="67" t="s">
        <v>444</v>
      </c>
      <c r="D792" s="68" t="s">
        <v>65</v>
      </c>
      <c r="E792" s="68" t="s">
        <v>64</v>
      </c>
      <c r="F792" s="69">
        <v>1783739310101</v>
      </c>
      <c r="G792" s="68" t="s">
        <v>64</v>
      </c>
      <c r="H792" s="68" t="s">
        <v>64</v>
      </c>
      <c r="I792" s="68" t="s">
        <v>65</v>
      </c>
      <c r="J792" s="68" t="s">
        <v>66</v>
      </c>
      <c r="K792" s="70">
        <v>0</v>
      </c>
      <c r="L792" s="70">
        <v>0</v>
      </c>
      <c r="M792" s="70">
        <v>0</v>
      </c>
      <c r="N792" s="70" t="s">
        <v>65</v>
      </c>
      <c r="O792" s="70">
        <v>0</v>
      </c>
      <c r="P792" s="70" t="s">
        <v>68</v>
      </c>
      <c r="Q792" t="s">
        <v>68</v>
      </c>
    </row>
    <row r="793" spans="2:17" ht="25.5" customHeight="1" x14ac:dyDescent="0.3">
      <c r="B793" s="66" t="s">
        <v>2826</v>
      </c>
      <c r="C793" s="67" t="s">
        <v>380</v>
      </c>
      <c r="D793" s="68" t="s">
        <v>64</v>
      </c>
      <c r="E793" s="68" t="s">
        <v>65</v>
      </c>
      <c r="F793" s="69">
        <v>3472993181201</v>
      </c>
      <c r="G793" s="68" t="s">
        <v>64</v>
      </c>
      <c r="H793" s="68" t="s">
        <v>65</v>
      </c>
      <c r="I793" s="68" t="s">
        <v>66</v>
      </c>
      <c r="J793" s="68" t="s">
        <v>66</v>
      </c>
      <c r="K793" s="70">
        <v>0</v>
      </c>
      <c r="L793" s="70">
        <v>0</v>
      </c>
      <c r="M793" s="70">
        <v>0</v>
      </c>
      <c r="N793" s="70" t="s">
        <v>65</v>
      </c>
      <c r="O793" s="70">
        <v>0</v>
      </c>
      <c r="P793" s="70" t="s">
        <v>68</v>
      </c>
      <c r="Q793" t="s">
        <v>68</v>
      </c>
    </row>
    <row r="794" spans="2:17" ht="25.5" customHeight="1" x14ac:dyDescent="0.3">
      <c r="B794" s="66" t="s">
        <v>1648</v>
      </c>
      <c r="C794" s="67" t="s">
        <v>1671</v>
      </c>
      <c r="D794" s="68" t="s">
        <v>64</v>
      </c>
      <c r="E794" s="68" t="s">
        <v>65</v>
      </c>
      <c r="F794" s="69">
        <v>1996308010101</v>
      </c>
      <c r="G794" s="68" t="s">
        <v>64</v>
      </c>
      <c r="H794" s="68" t="s">
        <v>64</v>
      </c>
      <c r="I794" s="68" t="s">
        <v>65</v>
      </c>
      <c r="J794" s="68" t="s">
        <v>66</v>
      </c>
      <c r="K794" s="70">
        <v>0</v>
      </c>
      <c r="L794" s="70">
        <v>0</v>
      </c>
      <c r="M794" s="70">
        <v>0</v>
      </c>
      <c r="N794" s="70" t="s">
        <v>65</v>
      </c>
      <c r="O794" s="70">
        <v>0</v>
      </c>
      <c r="P794" s="70" t="s">
        <v>68</v>
      </c>
      <c r="Q794" t="s">
        <v>68</v>
      </c>
    </row>
    <row r="795" spans="2:17" ht="25.5" customHeight="1" x14ac:dyDescent="0.3">
      <c r="B795" s="66" t="s">
        <v>2827</v>
      </c>
      <c r="C795" s="67" t="s">
        <v>564</v>
      </c>
      <c r="D795" s="68" t="s">
        <v>65</v>
      </c>
      <c r="E795" s="68" t="s">
        <v>64</v>
      </c>
      <c r="F795" s="69">
        <v>2976414170101</v>
      </c>
      <c r="G795" s="68" t="s">
        <v>64</v>
      </c>
      <c r="H795" s="68" t="s">
        <v>65</v>
      </c>
      <c r="I795" s="68" t="s">
        <v>66</v>
      </c>
      <c r="J795" s="68" t="s">
        <v>66</v>
      </c>
      <c r="K795" s="70">
        <v>0</v>
      </c>
      <c r="L795" s="70">
        <v>0</v>
      </c>
      <c r="M795" s="70">
        <v>0</v>
      </c>
      <c r="N795" s="70" t="s">
        <v>65</v>
      </c>
      <c r="O795" s="70">
        <v>0</v>
      </c>
      <c r="P795" s="70" t="s">
        <v>68</v>
      </c>
      <c r="Q795" t="s">
        <v>68</v>
      </c>
    </row>
    <row r="796" spans="2:17" ht="25.5" customHeight="1" x14ac:dyDescent="0.3">
      <c r="B796" s="66" t="s">
        <v>2828</v>
      </c>
      <c r="C796" s="67" t="s">
        <v>2829</v>
      </c>
      <c r="D796" s="68" t="s">
        <v>65</v>
      </c>
      <c r="E796" s="68" t="s">
        <v>64</v>
      </c>
      <c r="F796" s="69" t="s">
        <v>1460</v>
      </c>
      <c r="G796" s="68" t="s">
        <v>65</v>
      </c>
      <c r="H796" s="68" t="s">
        <v>64</v>
      </c>
      <c r="I796" s="68" t="s">
        <v>66</v>
      </c>
      <c r="J796" s="68" t="s">
        <v>66</v>
      </c>
      <c r="K796" s="70">
        <v>0</v>
      </c>
      <c r="L796" s="70">
        <v>0</v>
      </c>
      <c r="M796" s="70">
        <v>0</v>
      </c>
      <c r="N796" s="70" t="s">
        <v>65</v>
      </c>
      <c r="O796" s="70">
        <v>0</v>
      </c>
      <c r="P796" s="70" t="s">
        <v>68</v>
      </c>
      <c r="Q796" t="s">
        <v>68</v>
      </c>
    </row>
    <row r="797" spans="2:17" ht="25.5" customHeight="1" x14ac:dyDescent="0.3">
      <c r="B797" s="66" t="s">
        <v>2800</v>
      </c>
      <c r="C797" s="67" t="s">
        <v>186</v>
      </c>
      <c r="D797" s="68" t="s">
        <v>65</v>
      </c>
      <c r="E797" s="68" t="s">
        <v>64</v>
      </c>
      <c r="F797" s="69" t="s">
        <v>1495</v>
      </c>
      <c r="G797" s="68" t="s">
        <v>64</v>
      </c>
      <c r="H797" s="68" t="s">
        <v>65</v>
      </c>
      <c r="I797" s="68" t="s">
        <v>66</v>
      </c>
      <c r="J797" s="68" t="s">
        <v>66</v>
      </c>
      <c r="K797" s="70">
        <v>0</v>
      </c>
      <c r="L797" s="70">
        <v>0</v>
      </c>
      <c r="M797" s="70">
        <v>0</v>
      </c>
      <c r="N797" s="70" t="s">
        <v>65</v>
      </c>
      <c r="O797" s="70">
        <v>0</v>
      </c>
      <c r="P797" s="70" t="s">
        <v>68</v>
      </c>
      <c r="Q797" t="s">
        <v>68</v>
      </c>
    </row>
    <row r="798" spans="2:17" ht="25.5" customHeight="1" x14ac:dyDescent="0.3">
      <c r="B798" s="66" t="s">
        <v>2798</v>
      </c>
      <c r="C798" s="67" t="s">
        <v>192</v>
      </c>
      <c r="D798" s="68" t="s">
        <v>65</v>
      </c>
      <c r="E798" s="68" t="s">
        <v>64</v>
      </c>
      <c r="F798" s="69" t="s">
        <v>1460</v>
      </c>
      <c r="G798" s="68" t="s">
        <v>64</v>
      </c>
      <c r="H798" s="68" t="s">
        <v>65</v>
      </c>
      <c r="I798" s="68" t="s">
        <v>66</v>
      </c>
      <c r="J798" s="68" t="s">
        <v>66</v>
      </c>
      <c r="K798" s="70">
        <v>0</v>
      </c>
      <c r="L798" s="70">
        <v>0</v>
      </c>
      <c r="M798" s="70">
        <v>0</v>
      </c>
      <c r="N798" s="70" t="s">
        <v>65</v>
      </c>
      <c r="O798" s="70">
        <v>0</v>
      </c>
      <c r="P798" s="70" t="s">
        <v>68</v>
      </c>
      <c r="Q798" t="s">
        <v>68</v>
      </c>
    </row>
    <row r="799" spans="2:17" ht="25.5" customHeight="1" x14ac:dyDescent="0.3">
      <c r="B799" s="66" t="s">
        <v>2830</v>
      </c>
      <c r="C799" s="67" t="s">
        <v>192</v>
      </c>
      <c r="D799" s="68" t="s">
        <v>65</v>
      </c>
      <c r="E799" s="68" t="s">
        <v>64</v>
      </c>
      <c r="F799" s="69" t="s">
        <v>1460</v>
      </c>
      <c r="G799" s="68" t="s">
        <v>65</v>
      </c>
      <c r="H799" s="68" t="s">
        <v>64</v>
      </c>
      <c r="I799" s="68" t="s">
        <v>66</v>
      </c>
      <c r="J799" s="68" t="s">
        <v>66</v>
      </c>
      <c r="K799" s="70">
        <v>0</v>
      </c>
      <c r="L799" s="70">
        <v>0</v>
      </c>
      <c r="M799" s="70">
        <v>0</v>
      </c>
      <c r="N799" s="70" t="s">
        <v>65</v>
      </c>
      <c r="O799" s="70">
        <v>0</v>
      </c>
      <c r="P799" s="70" t="s">
        <v>68</v>
      </c>
      <c r="Q799" t="s">
        <v>68</v>
      </c>
    </row>
    <row r="800" spans="2:17" ht="25.5" customHeight="1" x14ac:dyDescent="0.3">
      <c r="B800" s="66" t="s">
        <v>174</v>
      </c>
      <c r="C800" s="67" t="s">
        <v>317</v>
      </c>
      <c r="D800" s="68" t="s">
        <v>64</v>
      </c>
      <c r="E800" s="68" t="s">
        <v>65</v>
      </c>
      <c r="F800" s="69">
        <v>1664197530101</v>
      </c>
      <c r="G800" s="68" t="s">
        <v>64</v>
      </c>
      <c r="H800" s="68" t="s">
        <v>65</v>
      </c>
      <c r="I800" s="68" t="s">
        <v>66</v>
      </c>
      <c r="J800" s="68" t="s">
        <v>66</v>
      </c>
      <c r="K800" s="70">
        <v>0</v>
      </c>
      <c r="L800" s="70">
        <v>0</v>
      </c>
      <c r="M800" s="70">
        <v>0</v>
      </c>
      <c r="N800" s="70" t="s">
        <v>65</v>
      </c>
      <c r="O800" s="70">
        <v>0</v>
      </c>
      <c r="P800" s="70" t="s">
        <v>68</v>
      </c>
      <c r="Q800" t="s">
        <v>68</v>
      </c>
    </row>
    <row r="801" spans="2:17" ht="25.5" customHeight="1" x14ac:dyDescent="0.3">
      <c r="B801" s="66" t="s">
        <v>2831</v>
      </c>
      <c r="C801" s="67" t="s">
        <v>221</v>
      </c>
      <c r="D801" s="68" t="s">
        <v>64</v>
      </c>
      <c r="E801" s="68" t="s">
        <v>65</v>
      </c>
      <c r="F801" s="69">
        <v>1896945562210</v>
      </c>
      <c r="G801" s="68" t="s">
        <v>64</v>
      </c>
      <c r="H801" s="68" t="s">
        <v>65</v>
      </c>
      <c r="I801" s="68" t="s">
        <v>66</v>
      </c>
      <c r="J801" s="68" t="s">
        <v>66</v>
      </c>
      <c r="K801" s="70">
        <v>0</v>
      </c>
      <c r="L801" s="70">
        <v>0</v>
      </c>
      <c r="M801" s="70">
        <v>0</v>
      </c>
      <c r="N801" s="70" t="s">
        <v>65</v>
      </c>
      <c r="O801" s="70">
        <v>0</v>
      </c>
      <c r="P801" s="70" t="s">
        <v>68</v>
      </c>
      <c r="Q801" t="s">
        <v>68</v>
      </c>
    </row>
    <row r="802" spans="2:17" ht="25.5" customHeight="1" x14ac:dyDescent="0.3">
      <c r="B802" s="66" t="s">
        <v>2832</v>
      </c>
      <c r="C802" s="67" t="s">
        <v>2833</v>
      </c>
      <c r="D802" s="68" t="s">
        <v>64</v>
      </c>
      <c r="E802" s="68" t="s">
        <v>65</v>
      </c>
      <c r="F802" s="69" t="s">
        <v>1460</v>
      </c>
      <c r="G802" s="68" t="s">
        <v>65</v>
      </c>
      <c r="H802" s="68" t="s">
        <v>64</v>
      </c>
      <c r="I802" s="68" t="s">
        <v>66</v>
      </c>
      <c r="J802" s="68" t="s">
        <v>66</v>
      </c>
      <c r="K802" s="70">
        <v>0</v>
      </c>
      <c r="L802" s="70">
        <v>0</v>
      </c>
      <c r="M802" s="70">
        <v>0</v>
      </c>
      <c r="N802" s="70" t="s">
        <v>65</v>
      </c>
      <c r="O802" s="70">
        <v>0</v>
      </c>
      <c r="P802" s="70" t="s">
        <v>68</v>
      </c>
      <c r="Q802" t="s">
        <v>68</v>
      </c>
    </row>
    <row r="803" spans="2:17" ht="25.5" customHeight="1" x14ac:dyDescent="0.3">
      <c r="B803" s="66" t="s">
        <v>1478</v>
      </c>
      <c r="C803" s="67" t="s">
        <v>414</v>
      </c>
      <c r="D803" s="68" t="s">
        <v>65</v>
      </c>
      <c r="E803" s="68" t="s">
        <v>64</v>
      </c>
      <c r="F803" s="69">
        <v>1662198860101</v>
      </c>
      <c r="G803" s="68" t="s">
        <v>64</v>
      </c>
      <c r="H803" s="68" t="s">
        <v>64</v>
      </c>
      <c r="I803" s="68" t="s">
        <v>66</v>
      </c>
      <c r="J803" s="68" t="s">
        <v>65</v>
      </c>
      <c r="K803" s="70">
        <v>0</v>
      </c>
      <c r="L803" s="70">
        <v>0</v>
      </c>
      <c r="M803" s="70">
        <v>0</v>
      </c>
      <c r="N803" s="70" t="s">
        <v>65</v>
      </c>
      <c r="O803" s="70">
        <v>0</v>
      </c>
      <c r="P803" s="70" t="s">
        <v>68</v>
      </c>
      <c r="Q803" t="s">
        <v>68</v>
      </c>
    </row>
    <row r="804" spans="2:17" ht="25.5" customHeight="1" x14ac:dyDescent="0.3">
      <c r="B804" s="66" t="s">
        <v>472</v>
      </c>
      <c r="C804" s="67" t="s">
        <v>2834</v>
      </c>
      <c r="D804" s="68" t="s">
        <v>65</v>
      </c>
      <c r="E804" s="68" t="s">
        <v>64</v>
      </c>
      <c r="F804" s="69">
        <v>2995454230101</v>
      </c>
      <c r="G804" s="68" t="s">
        <v>64</v>
      </c>
      <c r="H804" s="68" t="s">
        <v>65</v>
      </c>
      <c r="I804" s="68" t="s">
        <v>66</v>
      </c>
      <c r="J804" s="68" t="s">
        <v>66</v>
      </c>
      <c r="K804" s="70">
        <v>0</v>
      </c>
      <c r="L804" s="70">
        <v>0</v>
      </c>
      <c r="M804" s="70">
        <v>0</v>
      </c>
      <c r="N804" s="70" t="s">
        <v>65</v>
      </c>
      <c r="O804" s="70">
        <v>0</v>
      </c>
      <c r="P804" s="70" t="s">
        <v>68</v>
      </c>
      <c r="Q804" t="s">
        <v>68</v>
      </c>
    </row>
    <row r="805" spans="2:17" ht="25.5" customHeight="1" x14ac:dyDescent="0.3">
      <c r="B805" s="66" t="s">
        <v>2522</v>
      </c>
      <c r="C805" s="67" t="s">
        <v>2835</v>
      </c>
      <c r="D805" s="68" t="s">
        <v>65</v>
      </c>
      <c r="E805" s="68" t="s">
        <v>64</v>
      </c>
      <c r="F805" s="69" t="s">
        <v>2836</v>
      </c>
      <c r="G805" s="68" t="s">
        <v>64</v>
      </c>
      <c r="H805" s="68" t="s">
        <v>65</v>
      </c>
      <c r="I805" s="68" t="s">
        <v>66</v>
      </c>
      <c r="J805" s="68" t="s">
        <v>66</v>
      </c>
      <c r="K805" s="70">
        <v>0</v>
      </c>
      <c r="L805" s="70">
        <v>0</v>
      </c>
      <c r="M805" s="70">
        <v>0</v>
      </c>
      <c r="N805" s="70" t="s">
        <v>65</v>
      </c>
      <c r="O805" s="70">
        <v>0</v>
      </c>
      <c r="P805" s="70" t="s">
        <v>68</v>
      </c>
      <c r="Q805" t="s">
        <v>68</v>
      </c>
    </row>
    <row r="806" spans="2:17" ht="25.5" customHeight="1" x14ac:dyDescent="0.3">
      <c r="B806" s="66" t="s">
        <v>2837</v>
      </c>
      <c r="C806" s="67" t="s">
        <v>2838</v>
      </c>
      <c r="D806" s="68" t="s">
        <v>65</v>
      </c>
      <c r="E806" s="68" t="s">
        <v>64</v>
      </c>
      <c r="F806" s="69" t="s">
        <v>1460</v>
      </c>
      <c r="G806" s="68" t="s">
        <v>65</v>
      </c>
      <c r="H806" s="68" t="s">
        <v>64</v>
      </c>
      <c r="I806" s="68" t="s">
        <v>66</v>
      </c>
      <c r="J806" s="68" t="s">
        <v>66</v>
      </c>
      <c r="K806" s="70">
        <v>0</v>
      </c>
      <c r="L806" s="70">
        <v>0</v>
      </c>
      <c r="M806" s="70">
        <v>0</v>
      </c>
      <c r="N806" s="70" t="s">
        <v>65</v>
      </c>
      <c r="O806" s="70">
        <v>0</v>
      </c>
      <c r="P806" s="70" t="s">
        <v>68</v>
      </c>
      <c r="Q806" t="s">
        <v>68</v>
      </c>
    </row>
    <row r="807" spans="2:17" ht="25.5" customHeight="1" x14ac:dyDescent="0.3">
      <c r="B807" s="66" t="s">
        <v>1608</v>
      </c>
      <c r="C807" s="67" t="s">
        <v>460</v>
      </c>
      <c r="D807" s="68" t="s">
        <v>64</v>
      </c>
      <c r="E807" s="68" t="s">
        <v>65</v>
      </c>
      <c r="F807" s="69" t="s">
        <v>1460</v>
      </c>
      <c r="G807" s="68" t="s">
        <v>65</v>
      </c>
      <c r="H807" s="68" t="s">
        <v>64</v>
      </c>
      <c r="I807" s="68" t="s">
        <v>66</v>
      </c>
      <c r="J807" s="68" t="s">
        <v>66</v>
      </c>
      <c r="K807" s="70">
        <v>0</v>
      </c>
      <c r="L807" s="70">
        <v>0</v>
      </c>
      <c r="M807" s="70">
        <v>0</v>
      </c>
      <c r="N807" s="70" t="s">
        <v>65</v>
      </c>
      <c r="O807" s="70">
        <v>0</v>
      </c>
      <c r="P807" s="70" t="s">
        <v>68</v>
      </c>
      <c r="Q807" t="s">
        <v>68</v>
      </c>
    </row>
    <row r="808" spans="2:17" ht="25.5" customHeight="1" x14ac:dyDescent="0.3">
      <c r="B808" s="66" t="s">
        <v>2839</v>
      </c>
      <c r="C808" s="67" t="s">
        <v>2840</v>
      </c>
      <c r="D808" s="68" t="s">
        <v>64</v>
      </c>
      <c r="E808" s="68" t="s">
        <v>65</v>
      </c>
      <c r="F808" s="69">
        <v>2281582220101</v>
      </c>
      <c r="G808" s="68" t="s">
        <v>64</v>
      </c>
      <c r="H808" s="68" t="s">
        <v>64</v>
      </c>
      <c r="I808" s="68" t="s">
        <v>66</v>
      </c>
      <c r="J808" s="68" t="s">
        <v>66</v>
      </c>
      <c r="K808" s="70">
        <v>0</v>
      </c>
      <c r="L808" s="70">
        <v>0</v>
      </c>
      <c r="M808" s="70">
        <v>0</v>
      </c>
      <c r="N808" s="70">
        <v>0</v>
      </c>
      <c r="O808" s="70">
        <v>0</v>
      </c>
      <c r="P808" s="70">
        <v>0</v>
      </c>
      <c r="Q808">
        <v>0</v>
      </c>
    </row>
    <row r="809" spans="2:17" ht="25.5" customHeight="1" x14ac:dyDescent="0.3">
      <c r="B809" s="66" t="s">
        <v>2841</v>
      </c>
      <c r="C809" s="67" t="s">
        <v>1405</v>
      </c>
      <c r="D809" s="68" t="s">
        <v>64</v>
      </c>
      <c r="E809" s="68" t="s">
        <v>65</v>
      </c>
      <c r="F809" s="69" t="s">
        <v>1460</v>
      </c>
      <c r="G809" s="68" t="s">
        <v>65</v>
      </c>
      <c r="H809" s="68" t="s">
        <v>64</v>
      </c>
      <c r="I809" s="68" t="s">
        <v>66</v>
      </c>
      <c r="J809" s="68" t="s">
        <v>66</v>
      </c>
      <c r="K809" s="70">
        <v>0</v>
      </c>
      <c r="L809" s="70">
        <v>0</v>
      </c>
      <c r="M809" s="70">
        <v>0</v>
      </c>
      <c r="N809" s="70" t="s">
        <v>65</v>
      </c>
      <c r="O809" s="70">
        <v>0</v>
      </c>
      <c r="P809" s="70" t="s">
        <v>68</v>
      </c>
      <c r="Q809" t="s">
        <v>68</v>
      </c>
    </row>
    <row r="810" spans="2:17" ht="25.5" customHeight="1" x14ac:dyDescent="0.3">
      <c r="B810" s="66" t="s">
        <v>214</v>
      </c>
      <c r="C810" s="67" t="s">
        <v>2842</v>
      </c>
      <c r="D810" s="68" t="s">
        <v>64</v>
      </c>
      <c r="E810" s="68" t="s">
        <v>65</v>
      </c>
      <c r="F810" s="69" t="s">
        <v>1723</v>
      </c>
      <c r="G810" s="68" t="s">
        <v>64</v>
      </c>
      <c r="H810" s="68" t="s">
        <v>64</v>
      </c>
      <c r="I810" s="68" t="s">
        <v>66</v>
      </c>
      <c r="J810" s="68" t="s">
        <v>66</v>
      </c>
      <c r="K810" s="70">
        <v>0</v>
      </c>
      <c r="L810" s="70">
        <v>0</v>
      </c>
      <c r="M810" s="70">
        <v>0</v>
      </c>
      <c r="N810" s="70" t="s">
        <v>65</v>
      </c>
      <c r="O810" s="70">
        <v>0</v>
      </c>
      <c r="P810" s="70" t="s">
        <v>68</v>
      </c>
      <c r="Q810" t="s">
        <v>68</v>
      </c>
    </row>
    <row r="811" spans="2:17" ht="25.5" customHeight="1" x14ac:dyDescent="0.3">
      <c r="B811" s="66" t="s">
        <v>1648</v>
      </c>
      <c r="C811" s="67" t="s">
        <v>1671</v>
      </c>
      <c r="D811" s="68" t="s">
        <v>64</v>
      </c>
      <c r="E811" s="68" t="s">
        <v>65</v>
      </c>
      <c r="F811" s="69">
        <v>1996308010101</v>
      </c>
      <c r="G811" s="68" t="s">
        <v>64</v>
      </c>
      <c r="H811" s="68" t="s">
        <v>64</v>
      </c>
      <c r="I811" s="68" t="s">
        <v>65</v>
      </c>
      <c r="J811" s="68" t="s">
        <v>66</v>
      </c>
      <c r="K811" s="70">
        <v>0</v>
      </c>
      <c r="L811" s="70">
        <v>0</v>
      </c>
      <c r="M811" s="70">
        <v>0</v>
      </c>
      <c r="N811" s="70" t="s">
        <v>65</v>
      </c>
      <c r="O811" s="70">
        <v>0</v>
      </c>
      <c r="P811" s="70" t="s">
        <v>68</v>
      </c>
      <c r="Q811" t="s">
        <v>68</v>
      </c>
    </row>
    <row r="812" spans="2:17" ht="25.5" customHeight="1" x14ac:dyDescent="0.3">
      <c r="B812" s="66" t="s">
        <v>2843</v>
      </c>
      <c r="C812" s="67" t="s">
        <v>1511</v>
      </c>
      <c r="D812" s="68" t="s">
        <v>65</v>
      </c>
      <c r="E812" s="68" t="s">
        <v>64</v>
      </c>
      <c r="F812" s="69">
        <v>2603367420101</v>
      </c>
      <c r="G812" s="68" t="s">
        <v>64</v>
      </c>
      <c r="H812" s="68" t="s">
        <v>64</v>
      </c>
      <c r="I812" s="68" t="s">
        <v>65</v>
      </c>
      <c r="J812" s="68" t="s">
        <v>66</v>
      </c>
      <c r="K812" s="70">
        <v>0</v>
      </c>
      <c r="L812" s="70">
        <v>0</v>
      </c>
      <c r="M812" s="70">
        <v>0</v>
      </c>
      <c r="N812" s="70" t="s">
        <v>65</v>
      </c>
      <c r="O812" s="70">
        <v>0</v>
      </c>
      <c r="P812" s="70" t="s">
        <v>68</v>
      </c>
      <c r="Q812" t="s">
        <v>68</v>
      </c>
    </row>
    <row r="813" spans="2:17" ht="25.5" customHeight="1" x14ac:dyDescent="0.3">
      <c r="B813" s="66" t="s">
        <v>1540</v>
      </c>
      <c r="C813" s="67" t="s">
        <v>1541</v>
      </c>
      <c r="D813" s="68" t="s">
        <v>65</v>
      </c>
      <c r="E813" s="68" t="s">
        <v>64</v>
      </c>
      <c r="F813" s="69">
        <v>2603669940101</v>
      </c>
      <c r="G813" s="68" t="s">
        <v>64</v>
      </c>
      <c r="H813" s="68" t="s">
        <v>64</v>
      </c>
      <c r="I813" s="68" t="s">
        <v>65</v>
      </c>
      <c r="J813" s="68" t="s">
        <v>66</v>
      </c>
      <c r="K813" s="70">
        <v>0</v>
      </c>
      <c r="L813" s="70">
        <v>0</v>
      </c>
      <c r="M813" s="70">
        <v>0</v>
      </c>
      <c r="N813" s="70" t="s">
        <v>65</v>
      </c>
      <c r="O813" s="70">
        <v>0</v>
      </c>
      <c r="P813" s="70" t="s">
        <v>68</v>
      </c>
      <c r="Q813" t="s">
        <v>68</v>
      </c>
    </row>
    <row r="814" spans="2:17" ht="25.5" customHeight="1" x14ac:dyDescent="0.3">
      <c r="B814" s="66" t="s">
        <v>409</v>
      </c>
      <c r="C814" s="67" t="s">
        <v>516</v>
      </c>
      <c r="D814" s="68" t="s">
        <v>65</v>
      </c>
      <c r="E814" s="68" t="s">
        <v>64</v>
      </c>
      <c r="F814" s="69">
        <v>1669234511221</v>
      </c>
      <c r="G814" s="68" t="s">
        <v>64</v>
      </c>
      <c r="H814" s="68" t="s">
        <v>64</v>
      </c>
      <c r="I814" s="68" t="s">
        <v>65</v>
      </c>
      <c r="J814" s="68" t="s">
        <v>66</v>
      </c>
      <c r="K814" s="70">
        <v>0</v>
      </c>
      <c r="L814" s="70">
        <v>0</v>
      </c>
      <c r="M814" s="70">
        <v>0</v>
      </c>
      <c r="N814" s="70" t="s">
        <v>65</v>
      </c>
      <c r="O814" s="70">
        <v>0</v>
      </c>
      <c r="P814" s="70" t="s">
        <v>68</v>
      </c>
      <c r="Q814" t="s">
        <v>68</v>
      </c>
    </row>
    <row r="815" spans="2:17" ht="25.5" customHeight="1" x14ac:dyDescent="0.3">
      <c r="B815" s="66" t="s">
        <v>388</v>
      </c>
      <c r="C815" s="67" t="s">
        <v>516</v>
      </c>
      <c r="D815" s="68" t="s">
        <v>64</v>
      </c>
      <c r="E815" s="68" t="s">
        <v>65</v>
      </c>
      <c r="F815" s="69">
        <v>2319121530817</v>
      </c>
      <c r="G815" s="68" t="s">
        <v>64</v>
      </c>
      <c r="H815" s="68" t="s">
        <v>64</v>
      </c>
      <c r="I815" s="68" t="s">
        <v>65</v>
      </c>
      <c r="J815" s="68" t="s">
        <v>66</v>
      </c>
      <c r="K815" s="70">
        <v>0</v>
      </c>
      <c r="L815" s="70">
        <v>0</v>
      </c>
      <c r="M815" s="70">
        <v>0</v>
      </c>
      <c r="N815" s="70" t="s">
        <v>65</v>
      </c>
      <c r="O815" s="70">
        <v>0</v>
      </c>
      <c r="P815" s="70" t="s">
        <v>68</v>
      </c>
      <c r="Q815" t="s">
        <v>68</v>
      </c>
    </row>
    <row r="816" spans="2:17" ht="25.5" customHeight="1" x14ac:dyDescent="0.3">
      <c r="B816" s="66" t="s">
        <v>2844</v>
      </c>
      <c r="C816" s="67" t="s">
        <v>2762</v>
      </c>
      <c r="D816" s="68" t="s">
        <v>65</v>
      </c>
      <c r="E816" s="68" t="s">
        <v>64</v>
      </c>
      <c r="F816" s="69">
        <v>2277475691401</v>
      </c>
      <c r="G816" s="68" t="s">
        <v>64</v>
      </c>
      <c r="H816" s="68" t="s">
        <v>64</v>
      </c>
      <c r="I816" s="68" t="s">
        <v>65</v>
      </c>
      <c r="J816" s="68" t="s">
        <v>66</v>
      </c>
      <c r="K816" s="70">
        <v>0</v>
      </c>
      <c r="L816" s="70">
        <v>0</v>
      </c>
      <c r="M816" s="70">
        <v>0</v>
      </c>
      <c r="N816" s="70" t="s">
        <v>65</v>
      </c>
      <c r="O816" s="70">
        <v>0</v>
      </c>
      <c r="P816" s="70" t="s">
        <v>68</v>
      </c>
      <c r="Q816" t="s">
        <v>68</v>
      </c>
    </row>
    <row r="817" spans="2:17" ht="25.5" customHeight="1" x14ac:dyDescent="0.3">
      <c r="B817" s="66" t="s">
        <v>1633</v>
      </c>
      <c r="C817" s="67" t="s">
        <v>2845</v>
      </c>
      <c r="D817" s="68" t="s">
        <v>65</v>
      </c>
      <c r="E817" s="68" t="s">
        <v>64</v>
      </c>
      <c r="F817" s="69" t="s">
        <v>2846</v>
      </c>
      <c r="G817" s="68" t="s">
        <v>64</v>
      </c>
      <c r="H817" s="68" t="s">
        <v>64</v>
      </c>
      <c r="I817" s="68" t="s">
        <v>65</v>
      </c>
      <c r="J817" s="68" t="s">
        <v>66</v>
      </c>
      <c r="K817" s="70">
        <v>0</v>
      </c>
      <c r="L817" s="70">
        <v>0</v>
      </c>
      <c r="M817" s="70">
        <v>0</v>
      </c>
      <c r="N817" s="70" t="s">
        <v>65</v>
      </c>
      <c r="O817" s="70">
        <v>0</v>
      </c>
      <c r="P817" s="70" t="s">
        <v>68</v>
      </c>
      <c r="Q817" t="s">
        <v>68</v>
      </c>
    </row>
    <row r="818" spans="2:17" ht="25.5" customHeight="1" x14ac:dyDescent="0.3">
      <c r="B818" s="66" t="s">
        <v>388</v>
      </c>
      <c r="C818" s="67" t="s">
        <v>516</v>
      </c>
      <c r="D818" s="68" t="s">
        <v>64</v>
      </c>
      <c r="E818" s="68" t="s">
        <v>65</v>
      </c>
      <c r="F818" s="69">
        <v>2319121530817</v>
      </c>
      <c r="G818" s="68" t="s">
        <v>64</v>
      </c>
      <c r="H818" s="68" t="s">
        <v>64</v>
      </c>
      <c r="I818" s="68" t="s">
        <v>65</v>
      </c>
      <c r="J818" s="68" t="s">
        <v>66</v>
      </c>
      <c r="K818" s="70">
        <v>0</v>
      </c>
      <c r="L818" s="70">
        <v>0</v>
      </c>
      <c r="M818" s="70">
        <v>0</v>
      </c>
      <c r="N818" s="70" t="s">
        <v>65</v>
      </c>
      <c r="O818" s="70">
        <v>0</v>
      </c>
      <c r="P818" s="70" t="s">
        <v>68</v>
      </c>
      <c r="Q818" t="s">
        <v>68</v>
      </c>
    </row>
    <row r="819" spans="2:17" ht="25.5" customHeight="1" x14ac:dyDescent="0.3">
      <c r="B819" s="66" t="s">
        <v>527</v>
      </c>
      <c r="C819" s="67" t="s">
        <v>564</v>
      </c>
      <c r="D819" s="68" t="s">
        <v>65</v>
      </c>
      <c r="E819" s="68" t="s">
        <v>64</v>
      </c>
      <c r="F819" s="69" t="s">
        <v>1495</v>
      </c>
      <c r="G819" s="68" t="s">
        <v>65</v>
      </c>
      <c r="H819" s="68" t="s">
        <v>64</v>
      </c>
      <c r="I819" s="68" t="s">
        <v>66</v>
      </c>
      <c r="J819" s="68" t="s">
        <v>66</v>
      </c>
      <c r="K819" s="70">
        <v>0</v>
      </c>
      <c r="L819" s="70">
        <v>0</v>
      </c>
      <c r="M819" s="70">
        <v>0</v>
      </c>
      <c r="N819" s="70" t="s">
        <v>65</v>
      </c>
      <c r="O819" s="70">
        <v>0</v>
      </c>
      <c r="P819" s="70" t="s">
        <v>68</v>
      </c>
      <c r="Q819" t="s">
        <v>68</v>
      </c>
    </row>
    <row r="820" spans="2:17" ht="25.5" customHeight="1" x14ac:dyDescent="0.3">
      <c r="B820" s="66" t="s">
        <v>2847</v>
      </c>
      <c r="C820" s="67" t="s">
        <v>2338</v>
      </c>
      <c r="D820" s="68" t="s">
        <v>65</v>
      </c>
      <c r="E820" s="68" t="s">
        <v>64</v>
      </c>
      <c r="F820" s="69" t="s">
        <v>1460</v>
      </c>
      <c r="G820" s="68" t="s">
        <v>65</v>
      </c>
      <c r="H820" s="68" t="s">
        <v>64</v>
      </c>
      <c r="I820" s="68" t="s">
        <v>66</v>
      </c>
      <c r="J820" s="68" t="s">
        <v>66</v>
      </c>
      <c r="K820" s="70">
        <v>0</v>
      </c>
      <c r="L820" s="70">
        <v>0</v>
      </c>
      <c r="M820" s="70">
        <v>0</v>
      </c>
      <c r="N820" s="70" t="s">
        <v>65</v>
      </c>
      <c r="O820" s="70">
        <v>0</v>
      </c>
      <c r="P820" s="70" t="s">
        <v>68</v>
      </c>
      <c r="Q820" t="s">
        <v>68</v>
      </c>
    </row>
    <row r="821" spans="2:17" ht="25.5" customHeight="1" x14ac:dyDescent="0.3">
      <c r="B821" s="66" t="s">
        <v>325</v>
      </c>
      <c r="C821" s="67" t="s">
        <v>444</v>
      </c>
      <c r="D821" s="68" t="s">
        <v>64</v>
      </c>
      <c r="E821" s="68" t="s">
        <v>65</v>
      </c>
      <c r="F821" s="69">
        <v>2244216970101</v>
      </c>
      <c r="G821" s="68" t="s">
        <v>64</v>
      </c>
      <c r="H821" s="68" t="s">
        <v>65</v>
      </c>
      <c r="I821" s="68" t="s">
        <v>66</v>
      </c>
      <c r="J821" s="68" t="s">
        <v>66</v>
      </c>
      <c r="K821" s="70">
        <v>0</v>
      </c>
      <c r="L821" s="70">
        <v>0</v>
      </c>
      <c r="M821" s="70">
        <v>0</v>
      </c>
      <c r="N821" s="70" t="s">
        <v>65</v>
      </c>
      <c r="O821" s="70">
        <v>0</v>
      </c>
      <c r="P821" s="70" t="s">
        <v>68</v>
      </c>
      <c r="Q821" t="s">
        <v>68</v>
      </c>
    </row>
    <row r="822" spans="2:17" ht="25.5" customHeight="1" x14ac:dyDescent="0.3">
      <c r="B822" s="66" t="s">
        <v>296</v>
      </c>
      <c r="C822" s="67" t="s">
        <v>390</v>
      </c>
      <c r="D822" s="68" t="s">
        <v>64</v>
      </c>
      <c r="E822" s="68" t="s">
        <v>65</v>
      </c>
      <c r="F822" s="69">
        <v>2766141860101</v>
      </c>
      <c r="G822" s="68" t="s">
        <v>64</v>
      </c>
      <c r="H822" s="68" t="s">
        <v>64</v>
      </c>
      <c r="I822" s="68" t="s">
        <v>65</v>
      </c>
      <c r="J822" s="68" t="s">
        <v>66</v>
      </c>
      <c r="K822" s="70">
        <v>0</v>
      </c>
      <c r="L822" s="70">
        <v>0</v>
      </c>
      <c r="M822" s="70">
        <v>0</v>
      </c>
      <c r="N822" s="70" t="s">
        <v>65</v>
      </c>
      <c r="O822" s="70">
        <v>0</v>
      </c>
      <c r="P822" s="70" t="s">
        <v>68</v>
      </c>
      <c r="Q822" t="s">
        <v>68</v>
      </c>
    </row>
    <row r="823" spans="2:17" ht="25.5" customHeight="1" x14ac:dyDescent="0.3">
      <c r="B823" s="66" t="s">
        <v>2848</v>
      </c>
      <c r="C823" s="67" t="s">
        <v>390</v>
      </c>
      <c r="D823" s="68" t="s">
        <v>65</v>
      </c>
      <c r="E823" s="68" t="s">
        <v>64</v>
      </c>
      <c r="F823" s="69" t="s">
        <v>1460</v>
      </c>
      <c r="G823" s="68" t="s">
        <v>65</v>
      </c>
      <c r="H823" s="68" t="s">
        <v>64</v>
      </c>
      <c r="I823" s="68" t="s">
        <v>66</v>
      </c>
      <c r="J823" s="68" t="s">
        <v>66</v>
      </c>
      <c r="K823" s="70">
        <v>0</v>
      </c>
      <c r="L823" s="70">
        <v>0</v>
      </c>
      <c r="M823" s="70">
        <v>0</v>
      </c>
      <c r="N823" s="70" t="s">
        <v>65</v>
      </c>
      <c r="O823" s="70">
        <v>0</v>
      </c>
      <c r="P823" s="70" t="s">
        <v>68</v>
      </c>
      <c r="Q823" t="s">
        <v>68</v>
      </c>
    </row>
    <row r="824" spans="2:17" ht="25.5" customHeight="1" x14ac:dyDescent="0.3">
      <c r="B824" s="66" t="s">
        <v>113</v>
      </c>
      <c r="C824" s="67" t="s">
        <v>545</v>
      </c>
      <c r="D824" s="68" t="s">
        <v>64</v>
      </c>
      <c r="E824" s="68" t="s">
        <v>64</v>
      </c>
      <c r="F824" s="69">
        <v>2337799570101</v>
      </c>
      <c r="G824" s="68" t="s">
        <v>64</v>
      </c>
      <c r="H824" s="68" t="s">
        <v>65</v>
      </c>
      <c r="I824" s="68" t="s">
        <v>66</v>
      </c>
      <c r="J824" s="68" t="s">
        <v>66</v>
      </c>
      <c r="K824" s="70">
        <v>0</v>
      </c>
      <c r="L824" s="70">
        <v>0</v>
      </c>
      <c r="M824" s="70">
        <v>0</v>
      </c>
      <c r="N824" s="70" t="s">
        <v>65</v>
      </c>
      <c r="O824" s="70">
        <v>0</v>
      </c>
      <c r="P824" s="70" t="s">
        <v>68</v>
      </c>
      <c r="Q824" t="s">
        <v>68</v>
      </c>
    </row>
    <row r="825" spans="2:17" ht="25.5" customHeight="1" x14ac:dyDescent="0.3">
      <c r="B825" s="66" t="s">
        <v>1478</v>
      </c>
      <c r="C825" s="67" t="s">
        <v>414</v>
      </c>
      <c r="D825" s="68" t="s">
        <v>65</v>
      </c>
      <c r="E825" s="68" t="s">
        <v>64</v>
      </c>
      <c r="F825" s="69">
        <v>1662198860101</v>
      </c>
      <c r="G825" s="68" t="s">
        <v>64</v>
      </c>
      <c r="H825" s="68" t="s">
        <v>64</v>
      </c>
      <c r="I825" s="68" t="s">
        <v>66</v>
      </c>
      <c r="J825" s="68" t="s">
        <v>65</v>
      </c>
      <c r="K825" s="70">
        <v>0</v>
      </c>
      <c r="L825" s="70">
        <v>0</v>
      </c>
      <c r="M825" s="70">
        <v>0</v>
      </c>
      <c r="N825" s="70" t="s">
        <v>65</v>
      </c>
      <c r="O825" s="70">
        <v>0</v>
      </c>
      <c r="P825" s="70" t="s">
        <v>68</v>
      </c>
      <c r="Q825" t="s">
        <v>68</v>
      </c>
    </row>
    <row r="826" spans="2:17" ht="25.5" customHeight="1" x14ac:dyDescent="0.3">
      <c r="B826" s="66" t="s">
        <v>2849</v>
      </c>
      <c r="C826" s="67" t="s">
        <v>198</v>
      </c>
      <c r="D826" s="68" t="s">
        <v>65</v>
      </c>
      <c r="E826" s="68" t="s">
        <v>64</v>
      </c>
      <c r="F826" s="69">
        <v>2686725200207</v>
      </c>
      <c r="G826" s="68" t="s">
        <v>64</v>
      </c>
      <c r="H826" s="68" t="s">
        <v>64</v>
      </c>
      <c r="I826" s="68" t="s">
        <v>65</v>
      </c>
      <c r="J826" s="68" t="s">
        <v>66</v>
      </c>
      <c r="K826" s="70">
        <v>0</v>
      </c>
      <c r="L826" s="70">
        <v>0</v>
      </c>
      <c r="M826" s="70">
        <v>0</v>
      </c>
      <c r="N826" s="70" t="s">
        <v>65</v>
      </c>
      <c r="O826" s="70">
        <v>0</v>
      </c>
      <c r="P826" s="70" t="s">
        <v>68</v>
      </c>
      <c r="Q826" t="s">
        <v>68</v>
      </c>
    </row>
    <row r="827" spans="2:17" ht="25.5" customHeight="1" x14ac:dyDescent="0.3">
      <c r="B827" s="66" t="s">
        <v>2850</v>
      </c>
      <c r="C827" s="67" t="s">
        <v>1463</v>
      </c>
      <c r="D827" s="68" t="s">
        <v>64</v>
      </c>
      <c r="E827" s="68" t="s">
        <v>65</v>
      </c>
      <c r="F827" s="69" t="s">
        <v>1460</v>
      </c>
      <c r="G827" s="68" t="s">
        <v>65</v>
      </c>
      <c r="H827" s="68" t="s">
        <v>65</v>
      </c>
      <c r="I827" s="68" t="s">
        <v>66</v>
      </c>
      <c r="J827" s="68" t="s">
        <v>66</v>
      </c>
      <c r="K827" s="70">
        <v>0</v>
      </c>
      <c r="L827" s="70">
        <v>0</v>
      </c>
      <c r="M827" s="70">
        <v>0</v>
      </c>
      <c r="N827" s="70" t="s">
        <v>65</v>
      </c>
      <c r="O827" s="70">
        <v>0</v>
      </c>
      <c r="P827" s="70" t="s">
        <v>68</v>
      </c>
      <c r="Q827" t="s">
        <v>68</v>
      </c>
    </row>
    <row r="828" spans="2:17" ht="25.5" customHeight="1" x14ac:dyDescent="0.3">
      <c r="B828" s="66" t="s">
        <v>472</v>
      </c>
      <c r="C828" s="67" t="s">
        <v>173</v>
      </c>
      <c r="D828" s="68" t="s">
        <v>65</v>
      </c>
      <c r="E828" s="68" t="s">
        <v>64</v>
      </c>
      <c r="F828" s="69" t="s">
        <v>1460</v>
      </c>
      <c r="G828" s="68" t="s">
        <v>65</v>
      </c>
      <c r="H828" s="68" t="s">
        <v>64</v>
      </c>
      <c r="I828" s="68" t="s">
        <v>66</v>
      </c>
      <c r="J828" s="68" t="s">
        <v>66</v>
      </c>
      <c r="K828" s="70">
        <v>0</v>
      </c>
      <c r="L828" s="70">
        <v>0</v>
      </c>
      <c r="M828" s="70">
        <v>0</v>
      </c>
      <c r="N828" s="70" t="s">
        <v>65</v>
      </c>
      <c r="O828" s="70">
        <v>0</v>
      </c>
      <c r="P828" s="70" t="s">
        <v>68</v>
      </c>
      <c r="Q828" t="s">
        <v>68</v>
      </c>
    </row>
    <row r="829" spans="2:17" ht="25.5" customHeight="1" x14ac:dyDescent="0.3">
      <c r="B829" s="66" t="s">
        <v>368</v>
      </c>
      <c r="C829" s="67" t="s">
        <v>2851</v>
      </c>
      <c r="D829" s="68" t="s">
        <v>64</v>
      </c>
      <c r="E829" s="68" t="s">
        <v>65</v>
      </c>
      <c r="F829" s="69">
        <v>1790058390101</v>
      </c>
      <c r="G829" s="68" t="s">
        <v>64</v>
      </c>
      <c r="H829" s="68" t="s">
        <v>64</v>
      </c>
      <c r="I829" s="68" t="s">
        <v>65</v>
      </c>
      <c r="J829" s="68" t="s">
        <v>66</v>
      </c>
      <c r="K829" s="70">
        <v>0</v>
      </c>
      <c r="L829" s="70">
        <v>0</v>
      </c>
      <c r="M829" s="70">
        <v>0</v>
      </c>
      <c r="N829" s="70" t="s">
        <v>65</v>
      </c>
      <c r="O829" s="70">
        <v>0</v>
      </c>
      <c r="P829" s="70" t="s">
        <v>68</v>
      </c>
      <c r="Q829" t="s">
        <v>68</v>
      </c>
    </row>
    <row r="830" spans="2:17" ht="25.5" customHeight="1" x14ac:dyDescent="0.3">
      <c r="B830" s="66" t="s">
        <v>2852</v>
      </c>
      <c r="C830" s="67" t="s">
        <v>441</v>
      </c>
      <c r="D830" s="68" t="s">
        <v>65</v>
      </c>
      <c r="E830" s="68" t="s">
        <v>64</v>
      </c>
      <c r="F830" s="69">
        <v>2988131650101</v>
      </c>
      <c r="G830" s="68" t="s">
        <v>64</v>
      </c>
      <c r="H830" s="68" t="s">
        <v>65</v>
      </c>
      <c r="I830" s="68" t="s">
        <v>66</v>
      </c>
      <c r="J830" s="68" t="s">
        <v>66</v>
      </c>
      <c r="K830" s="70">
        <v>0</v>
      </c>
      <c r="L830" s="70">
        <v>0</v>
      </c>
      <c r="M830" s="70">
        <v>0</v>
      </c>
      <c r="N830" s="70" t="s">
        <v>65</v>
      </c>
      <c r="O830" s="70">
        <v>0</v>
      </c>
      <c r="P830" s="70" t="s">
        <v>68</v>
      </c>
      <c r="Q830" t="s">
        <v>68</v>
      </c>
    </row>
    <row r="831" spans="2:17" ht="25.5" customHeight="1" x14ac:dyDescent="0.3">
      <c r="B831" s="66" t="s">
        <v>1490</v>
      </c>
      <c r="C831" s="67" t="s">
        <v>2853</v>
      </c>
      <c r="D831" s="68" t="s">
        <v>65</v>
      </c>
      <c r="E831" s="68" t="s">
        <v>64</v>
      </c>
      <c r="F831" s="69" t="s">
        <v>1460</v>
      </c>
      <c r="G831" s="68" t="s">
        <v>64</v>
      </c>
      <c r="H831" s="68" t="s">
        <v>65</v>
      </c>
      <c r="I831" s="68" t="s">
        <v>66</v>
      </c>
      <c r="J831" s="68" t="s">
        <v>66</v>
      </c>
      <c r="K831" s="70">
        <v>0</v>
      </c>
      <c r="L831" s="70">
        <v>0</v>
      </c>
      <c r="M831" s="70">
        <v>0</v>
      </c>
      <c r="N831" s="70" t="s">
        <v>65</v>
      </c>
      <c r="O831" s="70">
        <v>0</v>
      </c>
      <c r="P831" s="70" t="s">
        <v>68</v>
      </c>
      <c r="Q831" t="s">
        <v>68</v>
      </c>
    </row>
    <row r="832" spans="2:17" ht="25.5" customHeight="1" x14ac:dyDescent="0.3">
      <c r="B832" s="66" t="s">
        <v>1630</v>
      </c>
      <c r="C832" s="67" t="s">
        <v>1642</v>
      </c>
      <c r="D832" s="68" t="s">
        <v>64</v>
      </c>
      <c r="E832" s="68" t="s">
        <v>65</v>
      </c>
      <c r="F832" s="69" t="s">
        <v>1460</v>
      </c>
      <c r="G832" s="68" t="s">
        <v>65</v>
      </c>
      <c r="H832" s="68" t="s">
        <v>64</v>
      </c>
      <c r="I832" s="68" t="s">
        <v>66</v>
      </c>
      <c r="J832" s="68" t="s">
        <v>66</v>
      </c>
      <c r="K832" s="70">
        <v>0</v>
      </c>
      <c r="L832" s="70">
        <v>0</v>
      </c>
      <c r="M832" s="70">
        <v>0</v>
      </c>
      <c r="N832" s="70" t="s">
        <v>65</v>
      </c>
      <c r="O832" s="70">
        <v>0</v>
      </c>
      <c r="P832" s="70" t="s">
        <v>68</v>
      </c>
      <c r="Q832" t="s">
        <v>68</v>
      </c>
    </row>
    <row r="833" spans="2:17" ht="25.5" customHeight="1" x14ac:dyDescent="0.3">
      <c r="B833" s="66" t="s">
        <v>507</v>
      </c>
      <c r="C833" s="67" t="s">
        <v>2415</v>
      </c>
      <c r="D833" s="68" t="s">
        <v>65</v>
      </c>
      <c r="E833" s="68" t="s">
        <v>64</v>
      </c>
      <c r="F833" s="69">
        <v>2422783961301</v>
      </c>
      <c r="G833" s="68" t="s">
        <v>64</v>
      </c>
      <c r="H833" s="68" t="s">
        <v>64</v>
      </c>
      <c r="I833" s="68" t="s">
        <v>65</v>
      </c>
      <c r="J833" s="68" t="s">
        <v>66</v>
      </c>
      <c r="K833" s="70">
        <v>0</v>
      </c>
      <c r="L833" s="70">
        <v>0</v>
      </c>
      <c r="M833" s="70">
        <v>0</v>
      </c>
      <c r="N833" s="70" t="s">
        <v>65</v>
      </c>
      <c r="O833" s="70">
        <v>0</v>
      </c>
      <c r="P833" s="70" t="s">
        <v>68</v>
      </c>
      <c r="Q833" t="s">
        <v>68</v>
      </c>
    </row>
    <row r="834" spans="2:17" ht="25.5" customHeight="1" x14ac:dyDescent="0.3">
      <c r="B834" s="66" t="s">
        <v>1478</v>
      </c>
      <c r="C834" s="67" t="s">
        <v>605</v>
      </c>
      <c r="D834" s="68" t="s">
        <v>65</v>
      </c>
      <c r="E834" s="68" t="s">
        <v>64</v>
      </c>
      <c r="F834" s="69">
        <v>2404969811101</v>
      </c>
      <c r="G834" s="68" t="s">
        <v>64</v>
      </c>
      <c r="H834" s="68" t="s">
        <v>65</v>
      </c>
      <c r="I834" s="68" t="s">
        <v>66</v>
      </c>
      <c r="J834" s="68" t="s">
        <v>66</v>
      </c>
      <c r="K834" s="70">
        <v>0</v>
      </c>
      <c r="L834" s="70">
        <v>0</v>
      </c>
      <c r="M834" s="70">
        <v>0</v>
      </c>
      <c r="N834" s="70" t="s">
        <v>65</v>
      </c>
      <c r="O834" s="70">
        <v>0</v>
      </c>
      <c r="P834" s="70" t="s">
        <v>68</v>
      </c>
      <c r="Q834" t="s">
        <v>68</v>
      </c>
    </row>
    <row r="835" spans="2:17" ht="25.5" customHeight="1" x14ac:dyDescent="0.3">
      <c r="B835" s="66" t="s">
        <v>201</v>
      </c>
      <c r="C835" s="67" t="s">
        <v>1764</v>
      </c>
      <c r="D835" s="68" t="s">
        <v>65</v>
      </c>
      <c r="E835" s="68" t="s">
        <v>64</v>
      </c>
      <c r="F835" s="69">
        <v>2623973230502</v>
      </c>
      <c r="G835" s="68" t="s">
        <v>64</v>
      </c>
      <c r="H835" s="68" t="s">
        <v>64</v>
      </c>
      <c r="I835" s="68" t="s">
        <v>65</v>
      </c>
      <c r="J835" s="68" t="s">
        <v>66</v>
      </c>
      <c r="K835" s="70">
        <v>0</v>
      </c>
      <c r="L835" s="70">
        <v>0</v>
      </c>
      <c r="M835" s="70">
        <v>0</v>
      </c>
      <c r="N835" s="70" t="s">
        <v>65</v>
      </c>
      <c r="O835" s="70">
        <v>0</v>
      </c>
      <c r="P835" s="70" t="s">
        <v>68</v>
      </c>
      <c r="Q835" t="s">
        <v>68</v>
      </c>
    </row>
    <row r="836" spans="2:17" ht="25.5" customHeight="1" x14ac:dyDescent="0.3">
      <c r="B836" s="66" t="s">
        <v>2854</v>
      </c>
      <c r="C836" s="67" t="s">
        <v>444</v>
      </c>
      <c r="D836" s="68" t="s">
        <v>65</v>
      </c>
      <c r="E836" s="68" t="s">
        <v>64</v>
      </c>
      <c r="F836" s="69" t="s">
        <v>1460</v>
      </c>
      <c r="G836" s="68" t="s">
        <v>65</v>
      </c>
      <c r="H836" s="68" t="s">
        <v>64</v>
      </c>
      <c r="I836" s="68" t="s">
        <v>66</v>
      </c>
      <c r="J836" s="68" t="s">
        <v>66</v>
      </c>
      <c r="K836" s="70">
        <v>0</v>
      </c>
      <c r="L836" s="70">
        <v>0</v>
      </c>
      <c r="M836" s="70">
        <v>0</v>
      </c>
      <c r="N836" s="70" t="s">
        <v>65</v>
      </c>
      <c r="O836" s="70">
        <v>0</v>
      </c>
      <c r="P836" s="70" t="s">
        <v>68</v>
      </c>
      <c r="Q836" t="s">
        <v>68</v>
      </c>
    </row>
    <row r="837" spans="2:17" ht="25.5" customHeight="1" x14ac:dyDescent="0.3">
      <c r="B837" s="66" t="s">
        <v>2855</v>
      </c>
      <c r="C837" s="67" t="s">
        <v>2856</v>
      </c>
      <c r="D837" s="68" t="s">
        <v>64</v>
      </c>
      <c r="E837" s="68" t="s">
        <v>65</v>
      </c>
      <c r="F837" s="69">
        <v>1689630000101</v>
      </c>
      <c r="G837" s="68" t="s">
        <v>64</v>
      </c>
      <c r="H837" s="68" t="s">
        <v>65</v>
      </c>
      <c r="I837" s="68" t="s">
        <v>66</v>
      </c>
      <c r="J837" s="68" t="s">
        <v>66</v>
      </c>
      <c r="K837" s="70">
        <v>0</v>
      </c>
      <c r="L837" s="70">
        <v>0</v>
      </c>
      <c r="M837" s="70">
        <v>0</v>
      </c>
      <c r="N837" s="70" t="s">
        <v>65</v>
      </c>
      <c r="O837" s="70">
        <v>0</v>
      </c>
      <c r="P837" s="70" t="s">
        <v>68</v>
      </c>
      <c r="Q837" t="s">
        <v>68</v>
      </c>
    </row>
    <row r="838" spans="2:17" ht="25.5" customHeight="1" x14ac:dyDescent="0.3">
      <c r="B838" s="66" t="s">
        <v>2854</v>
      </c>
      <c r="C838" s="67" t="s">
        <v>1531</v>
      </c>
      <c r="D838" s="68" t="s">
        <v>65</v>
      </c>
      <c r="E838" s="68" t="s">
        <v>64</v>
      </c>
      <c r="F838" s="69">
        <v>2301655320101</v>
      </c>
      <c r="G838" s="68" t="s">
        <v>64</v>
      </c>
      <c r="H838" s="68" t="s">
        <v>65</v>
      </c>
      <c r="I838" s="68" t="s">
        <v>66</v>
      </c>
      <c r="J838" s="68" t="s">
        <v>66</v>
      </c>
      <c r="K838" s="70">
        <v>0</v>
      </c>
      <c r="L838" s="70">
        <v>0</v>
      </c>
      <c r="M838" s="70">
        <v>0</v>
      </c>
      <c r="N838" s="70" t="s">
        <v>65</v>
      </c>
      <c r="O838" s="70">
        <v>0</v>
      </c>
      <c r="P838" s="70" t="s">
        <v>68</v>
      </c>
      <c r="Q838" t="s">
        <v>68</v>
      </c>
    </row>
    <row r="839" spans="2:17" ht="25.5" customHeight="1" x14ac:dyDescent="0.3">
      <c r="B839" s="66" t="s">
        <v>1948</v>
      </c>
      <c r="C839" s="67" t="s">
        <v>2857</v>
      </c>
      <c r="D839" s="68" t="s">
        <v>65</v>
      </c>
      <c r="E839" s="68" t="s">
        <v>64</v>
      </c>
      <c r="F839" s="69">
        <v>2517794240101</v>
      </c>
      <c r="G839" s="68" t="s">
        <v>64</v>
      </c>
      <c r="H839" s="68" t="s">
        <v>64</v>
      </c>
      <c r="I839" s="68" t="s">
        <v>65</v>
      </c>
      <c r="J839" s="68" t="s">
        <v>66</v>
      </c>
      <c r="K839" s="70">
        <v>0</v>
      </c>
      <c r="L839" s="70">
        <v>0</v>
      </c>
      <c r="M839" s="70">
        <v>0</v>
      </c>
      <c r="N839" s="70" t="s">
        <v>65</v>
      </c>
      <c r="O839" s="70">
        <v>0</v>
      </c>
      <c r="P839" s="70" t="s">
        <v>68</v>
      </c>
      <c r="Q839" t="s">
        <v>68</v>
      </c>
    </row>
    <row r="840" spans="2:17" ht="25.5" customHeight="1" x14ac:dyDescent="0.3">
      <c r="B840" s="66" t="s">
        <v>2858</v>
      </c>
      <c r="C840" s="67" t="s">
        <v>2859</v>
      </c>
      <c r="D840" s="68" t="s">
        <v>65</v>
      </c>
      <c r="E840" s="68" t="s">
        <v>64</v>
      </c>
      <c r="F840" s="69" t="s">
        <v>1460</v>
      </c>
      <c r="G840" s="68" t="s">
        <v>65</v>
      </c>
      <c r="H840" s="68" t="s">
        <v>64</v>
      </c>
      <c r="I840" s="68" t="s">
        <v>66</v>
      </c>
      <c r="J840" s="68" t="s">
        <v>66</v>
      </c>
      <c r="K840" s="70">
        <v>0</v>
      </c>
      <c r="L840" s="70">
        <v>0</v>
      </c>
      <c r="M840" s="70">
        <v>0</v>
      </c>
      <c r="N840" s="70" t="s">
        <v>65</v>
      </c>
      <c r="O840" s="70">
        <v>0</v>
      </c>
      <c r="P840" s="70" t="s">
        <v>68</v>
      </c>
      <c r="Q840" t="s">
        <v>68</v>
      </c>
    </row>
    <row r="841" spans="2:17" ht="25.5" customHeight="1" x14ac:dyDescent="0.3">
      <c r="B841" s="66" t="s">
        <v>2860</v>
      </c>
      <c r="C841" s="67" t="s">
        <v>198</v>
      </c>
      <c r="D841" s="68" t="s">
        <v>64</v>
      </c>
      <c r="E841" s="68" t="s">
        <v>65</v>
      </c>
      <c r="F841" s="69" t="s">
        <v>1460</v>
      </c>
      <c r="G841" s="68" t="s">
        <v>65</v>
      </c>
      <c r="H841" s="68" t="s">
        <v>64</v>
      </c>
      <c r="I841" s="68" t="s">
        <v>66</v>
      </c>
      <c r="J841" s="68" t="s">
        <v>66</v>
      </c>
      <c r="K841" s="70">
        <v>0</v>
      </c>
      <c r="L841" s="70">
        <v>0</v>
      </c>
      <c r="M841" s="70">
        <v>0</v>
      </c>
      <c r="N841" s="70" t="s">
        <v>65</v>
      </c>
      <c r="O841" s="70">
        <v>0</v>
      </c>
      <c r="P841" s="70" t="s">
        <v>68</v>
      </c>
      <c r="Q841" t="s">
        <v>68</v>
      </c>
    </row>
    <row r="842" spans="2:17" ht="25.5" customHeight="1" x14ac:dyDescent="0.3">
      <c r="B842" s="66" t="s">
        <v>2861</v>
      </c>
      <c r="C842" s="67" t="s">
        <v>198</v>
      </c>
      <c r="D842" s="68" t="s">
        <v>65</v>
      </c>
      <c r="E842" s="68" t="s">
        <v>64</v>
      </c>
      <c r="F842" s="69" t="s">
        <v>1460</v>
      </c>
      <c r="G842" s="68" t="s">
        <v>65</v>
      </c>
      <c r="H842" s="68" t="s">
        <v>64</v>
      </c>
      <c r="I842" s="68" t="s">
        <v>66</v>
      </c>
      <c r="J842" s="68" t="s">
        <v>66</v>
      </c>
      <c r="K842" s="70">
        <v>0</v>
      </c>
      <c r="L842" s="70">
        <v>0</v>
      </c>
      <c r="M842" s="70">
        <v>0</v>
      </c>
      <c r="N842" s="70" t="s">
        <v>65</v>
      </c>
      <c r="O842" s="70">
        <v>0</v>
      </c>
      <c r="P842" s="70" t="s">
        <v>68</v>
      </c>
      <c r="Q842" t="s">
        <v>68</v>
      </c>
    </row>
    <row r="843" spans="2:17" ht="25.5" customHeight="1" x14ac:dyDescent="0.3">
      <c r="B843" s="66" t="s">
        <v>1478</v>
      </c>
      <c r="C843" s="67" t="s">
        <v>605</v>
      </c>
      <c r="D843" s="68" t="s">
        <v>65</v>
      </c>
      <c r="E843" s="68" t="s">
        <v>64</v>
      </c>
      <c r="F843" s="69" t="s">
        <v>64</v>
      </c>
      <c r="G843" s="68" t="s">
        <v>64</v>
      </c>
      <c r="H843" s="68" t="s">
        <v>65</v>
      </c>
      <c r="I843" s="68" t="s">
        <v>66</v>
      </c>
      <c r="J843" s="68" t="s">
        <v>66</v>
      </c>
      <c r="K843" s="70">
        <v>0</v>
      </c>
      <c r="L843" s="70">
        <v>0</v>
      </c>
      <c r="M843" s="70">
        <v>0</v>
      </c>
      <c r="N843" s="70" t="s">
        <v>65</v>
      </c>
      <c r="O843" s="70">
        <v>0</v>
      </c>
      <c r="P843" s="70" t="s">
        <v>68</v>
      </c>
      <c r="Q843" t="s">
        <v>68</v>
      </c>
    </row>
    <row r="844" spans="2:17" ht="25.5" customHeight="1" x14ac:dyDescent="0.3">
      <c r="B844" s="66" t="s">
        <v>394</v>
      </c>
      <c r="C844" s="67" t="s">
        <v>186</v>
      </c>
      <c r="D844" s="68" t="s">
        <v>65</v>
      </c>
      <c r="E844" s="68" t="s">
        <v>64</v>
      </c>
      <c r="F844" s="69" t="s">
        <v>1460</v>
      </c>
      <c r="G844" s="68" t="s">
        <v>65</v>
      </c>
      <c r="H844" s="68" t="s">
        <v>64</v>
      </c>
      <c r="I844" s="68" t="s">
        <v>66</v>
      </c>
      <c r="J844" s="68" t="s">
        <v>66</v>
      </c>
      <c r="K844" s="70">
        <v>0</v>
      </c>
      <c r="L844" s="70">
        <v>0</v>
      </c>
      <c r="M844" s="70">
        <v>0</v>
      </c>
      <c r="N844" s="70" t="s">
        <v>65</v>
      </c>
      <c r="O844" s="70">
        <v>0</v>
      </c>
      <c r="P844" s="70" t="s">
        <v>68</v>
      </c>
      <c r="Q844" t="s">
        <v>68</v>
      </c>
    </row>
    <row r="845" spans="2:17" ht="25.5" customHeight="1" x14ac:dyDescent="0.3">
      <c r="B845" s="66" t="s">
        <v>409</v>
      </c>
      <c r="C845" s="67" t="s">
        <v>2862</v>
      </c>
      <c r="D845" s="68" t="s">
        <v>65</v>
      </c>
      <c r="E845" s="68" t="s">
        <v>64</v>
      </c>
      <c r="F845" s="69" t="s">
        <v>1460</v>
      </c>
      <c r="G845" s="68" t="s">
        <v>64</v>
      </c>
      <c r="H845" s="68" t="s">
        <v>65</v>
      </c>
      <c r="I845" s="68" t="s">
        <v>66</v>
      </c>
      <c r="J845" s="68" t="s">
        <v>66</v>
      </c>
      <c r="K845" s="70">
        <v>0</v>
      </c>
      <c r="L845" s="70">
        <v>0</v>
      </c>
      <c r="M845" s="70">
        <v>0</v>
      </c>
      <c r="N845" s="70" t="s">
        <v>65</v>
      </c>
      <c r="O845" s="70">
        <v>0</v>
      </c>
      <c r="P845" s="70" t="s">
        <v>68</v>
      </c>
      <c r="Q845" t="s">
        <v>68</v>
      </c>
    </row>
    <row r="846" spans="2:17" ht="25.5" customHeight="1" x14ac:dyDescent="0.3">
      <c r="B846" s="66" t="s">
        <v>388</v>
      </c>
      <c r="C846" s="67" t="s">
        <v>2863</v>
      </c>
      <c r="D846" s="68" t="s">
        <v>64</v>
      </c>
      <c r="E846" s="68" t="s">
        <v>65</v>
      </c>
      <c r="F846" s="69">
        <v>2314297460101</v>
      </c>
      <c r="G846" s="68" t="s">
        <v>64</v>
      </c>
      <c r="H846" s="68" t="s">
        <v>65</v>
      </c>
      <c r="I846" s="68" t="s">
        <v>66</v>
      </c>
      <c r="J846" s="68" t="s">
        <v>66</v>
      </c>
      <c r="K846" s="70">
        <v>0</v>
      </c>
      <c r="L846" s="70">
        <v>0</v>
      </c>
      <c r="M846" s="70">
        <v>0</v>
      </c>
      <c r="N846" s="70" t="s">
        <v>65</v>
      </c>
      <c r="O846" s="70">
        <v>0</v>
      </c>
      <c r="P846" s="70" t="s">
        <v>68</v>
      </c>
      <c r="Q846" t="s">
        <v>68</v>
      </c>
    </row>
    <row r="847" spans="2:17" ht="25.5" customHeight="1" x14ac:dyDescent="0.3">
      <c r="B847" s="66" t="s">
        <v>2864</v>
      </c>
      <c r="C847" s="67" t="s">
        <v>516</v>
      </c>
      <c r="D847" s="68" t="s">
        <v>64</v>
      </c>
      <c r="E847" s="68" t="s">
        <v>65</v>
      </c>
      <c r="F847" s="69" t="s">
        <v>1460</v>
      </c>
      <c r="G847" s="68" t="s">
        <v>64</v>
      </c>
      <c r="H847" s="68" t="s">
        <v>64</v>
      </c>
      <c r="I847" s="68" t="s">
        <v>66</v>
      </c>
      <c r="J847" s="68" t="s">
        <v>65</v>
      </c>
      <c r="K847" s="70">
        <v>0</v>
      </c>
      <c r="L847" s="70">
        <v>0</v>
      </c>
      <c r="M847" s="70">
        <v>0</v>
      </c>
      <c r="N847" s="70" t="s">
        <v>65</v>
      </c>
      <c r="O847" s="70">
        <v>0</v>
      </c>
      <c r="P847" s="70" t="s">
        <v>68</v>
      </c>
      <c r="Q847" t="s">
        <v>68</v>
      </c>
    </row>
    <row r="848" spans="2:17" ht="25.5" customHeight="1" x14ac:dyDescent="0.3">
      <c r="B848" s="66" t="s">
        <v>2865</v>
      </c>
      <c r="C848" s="67" t="s">
        <v>2866</v>
      </c>
      <c r="D848" s="68" t="s">
        <v>65</v>
      </c>
      <c r="E848" s="68" t="s">
        <v>64</v>
      </c>
      <c r="F848" s="69" t="s">
        <v>1460</v>
      </c>
      <c r="G848" s="68" t="s">
        <v>65</v>
      </c>
      <c r="H848" s="68" t="s">
        <v>64</v>
      </c>
      <c r="I848" s="68" t="s">
        <v>66</v>
      </c>
      <c r="J848" s="68" t="s">
        <v>66</v>
      </c>
      <c r="K848" s="70">
        <v>0</v>
      </c>
      <c r="L848" s="70">
        <v>0</v>
      </c>
      <c r="M848" s="70">
        <v>0</v>
      </c>
      <c r="N848" s="70" t="s">
        <v>65</v>
      </c>
      <c r="O848" s="70">
        <v>0</v>
      </c>
      <c r="P848" s="70" t="s">
        <v>68</v>
      </c>
      <c r="Q848" t="s">
        <v>68</v>
      </c>
    </row>
    <row r="849" spans="2:17" ht="25.5" customHeight="1" x14ac:dyDescent="0.3">
      <c r="B849" s="66" t="s">
        <v>2867</v>
      </c>
      <c r="C849" s="67" t="s">
        <v>516</v>
      </c>
      <c r="D849" s="68" t="s">
        <v>65</v>
      </c>
      <c r="E849" s="68" t="s">
        <v>64</v>
      </c>
      <c r="F849" s="69">
        <v>2191851071204</v>
      </c>
      <c r="G849" s="68" t="s">
        <v>64</v>
      </c>
      <c r="H849" s="68" t="s">
        <v>64</v>
      </c>
      <c r="I849" s="68" t="s">
        <v>65</v>
      </c>
      <c r="J849" s="68" t="s">
        <v>66</v>
      </c>
      <c r="K849" s="70">
        <v>0</v>
      </c>
      <c r="L849" s="70">
        <v>0</v>
      </c>
      <c r="M849" s="70">
        <v>0</v>
      </c>
      <c r="N849" s="70" t="s">
        <v>65</v>
      </c>
      <c r="O849" s="70">
        <v>0</v>
      </c>
      <c r="P849" s="70" t="s">
        <v>68</v>
      </c>
      <c r="Q849" t="s">
        <v>68</v>
      </c>
    </row>
    <row r="850" spans="2:17" ht="25.5" customHeight="1" x14ac:dyDescent="0.3">
      <c r="B850" s="66" t="s">
        <v>1948</v>
      </c>
      <c r="C850" s="67" t="s">
        <v>2868</v>
      </c>
      <c r="D850" s="68" t="s">
        <v>65</v>
      </c>
      <c r="E850" s="68" t="s">
        <v>64</v>
      </c>
      <c r="F850" s="69">
        <v>2517794240101</v>
      </c>
      <c r="G850" s="68" t="s">
        <v>64</v>
      </c>
      <c r="H850" s="68" t="s">
        <v>64</v>
      </c>
      <c r="I850" s="68" t="s">
        <v>65</v>
      </c>
      <c r="J850" s="68" t="s">
        <v>66</v>
      </c>
      <c r="K850" s="70">
        <v>0</v>
      </c>
      <c r="L850" s="70">
        <v>0</v>
      </c>
      <c r="M850" s="70">
        <v>0</v>
      </c>
      <c r="N850" s="70" t="s">
        <v>67</v>
      </c>
      <c r="O850" s="70">
        <v>0</v>
      </c>
      <c r="P850" s="70" t="s">
        <v>68</v>
      </c>
      <c r="Q850" t="s">
        <v>68</v>
      </c>
    </row>
    <row r="851" spans="2:17" ht="25.5" customHeight="1" x14ac:dyDescent="0.3">
      <c r="B851" s="66" t="s">
        <v>1540</v>
      </c>
      <c r="C851" s="67" t="s">
        <v>198</v>
      </c>
      <c r="D851" s="68" t="s">
        <v>65</v>
      </c>
      <c r="E851" s="68" t="s">
        <v>64</v>
      </c>
      <c r="F851" s="69" t="s">
        <v>1723</v>
      </c>
      <c r="G851" s="68" t="s">
        <v>64</v>
      </c>
      <c r="H851" s="68" t="s">
        <v>64</v>
      </c>
      <c r="I851" s="68" t="s">
        <v>66</v>
      </c>
      <c r="J851" s="68" t="s">
        <v>65</v>
      </c>
      <c r="K851" s="70">
        <v>0</v>
      </c>
      <c r="L851" s="70">
        <v>0</v>
      </c>
      <c r="M851" s="70">
        <v>0</v>
      </c>
      <c r="N851" s="70" t="s">
        <v>67</v>
      </c>
      <c r="O851" s="70">
        <v>0</v>
      </c>
      <c r="P851" s="70" t="s">
        <v>68</v>
      </c>
      <c r="Q851" t="s">
        <v>68</v>
      </c>
    </row>
    <row r="852" spans="2:17" ht="25.5" customHeight="1" x14ac:dyDescent="0.3">
      <c r="B852" s="66" t="s">
        <v>206</v>
      </c>
      <c r="C852" s="67" t="s">
        <v>1653</v>
      </c>
      <c r="D852" s="68" t="s">
        <v>65</v>
      </c>
      <c r="E852" s="68" t="s">
        <v>64</v>
      </c>
      <c r="F852" s="69">
        <v>1857416490608</v>
      </c>
      <c r="G852" s="68" t="s">
        <v>64</v>
      </c>
      <c r="H852" s="68" t="s">
        <v>64</v>
      </c>
      <c r="I852" s="68" t="s">
        <v>65</v>
      </c>
      <c r="J852" s="68" t="s">
        <v>66</v>
      </c>
      <c r="K852" s="70">
        <v>0</v>
      </c>
      <c r="L852" s="70">
        <v>0</v>
      </c>
      <c r="M852" s="70">
        <v>0</v>
      </c>
      <c r="N852" s="70" t="s">
        <v>67</v>
      </c>
      <c r="O852" s="70">
        <v>0</v>
      </c>
      <c r="P852" s="70" t="s">
        <v>68</v>
      </c>
      <c r="Q852" t="s">
        <v>68</v>
      </c>
    </row>
    <row r="853" spans="2:17" ht="25.5" customHeight="1" x14ac:dyDescent="0.3">
      <c r="B853" s="66" t="s">
        <v>2869</v>
      </c>
      <c r="C853" s="67" t="s">
        <v>2870</v>
      </c>
      <c r="D853" s="68" t="s">
        <v>64</v>
      </c>
      <c r="E853" s="68" t="s">
        <v>65</v>
      </c>
      <c r="F853" s="69">
        <v>2226006241503</v>
      </c>
      <c r="G853" s="68" t="s">
        <v>64</v>
      </c>
      <c r="H853" s="68" t="s">
        <v>64</v>
      </c>
      <c r="I853" s="68" t="s">
        <v>65</v>
      </c>
      <c r="J853" s="68" t="s">
        <v>66</v>
      </c>
      <c r="K853" s="70">
        <v>0</v>
      </c>
      <c r="L853" s="70">
        <v>0</v>
      </c>
      <c r="M853" s="70">
        <v>0</v>
      </c>
      <c r="N853" s="70" t="s">
        <v>67</v>
      </c>
      <c r="O853" s="70">
        <v>0</v>
      </c>
      <c r="P853" s="70" t="s">
        <v>68</v>
      </c>
      <c r="Q853" t="s">
        <v>68</v>
      </c>
    </row>
    <row r="854" spans="2:17" ht="25.5" customHeight="1" x14ac:dyDescent="0.3">
      <c r="B854" s="66" t="s">
        <v>1946</v>
      </c>
      <c r="C854" s="67" t="s">
        <v>2871</v>
      </c>
      <c r="D854" s="68" t="s">
        <v>65</v>
      </c>
      <c r="E854" s="68" t="s">
        <v>64</v>
      </c>
      <c r="F854" s="69">
        <v>2271939700101</v>
      </c>
      <c r="G854" s="68" t="s">
        <v>64</v>
      </c>
      <c r="H854" s="68" t="s">
        <v>65</v>
      </c>
      <c r="I854" s="68" t="s">
        <v>66</v>
      </c>
      <c r="J854" s="68" t="s">
        <v>66</v>
      </c>
      <c r="K854" s="70">
        <v>0</v>
      </c>
      <c r="L854" s="70">
        <v>0</v>
      </c>
      <c r="M854" s="70">
        <v>0</v>
      </c>
      <c r="N854" s="70" t="s">
        <v>67</v>
      </c>
      <c r="O854" s="70">
        <v>0</v>
      </c>
      <c r="P854" s="70" t="s">
        <v>68</v>
      </c>
      <c r="Q854" t="s">
        <v>68</v>
      </c>
    </row>
    <row r="855" spans="2:17" ht="25.5" customHeight="1" x14ac:dyDescent="0.3">
      <c r="B855" s="66" t="s">
        <v>409</v>
      </c>
      <c r="C855" s="67" t="s">
        <v>516</v>
      </c>
      <c r="D855" s="68" t="s">
        <v>65</v>
      </c>
      <c r="E855" s="68" t="s">
        <v>64</v>
      </c>
      <c r="F855" s="69">
        <v>1669234511221</v>
      </c>
      <c r="G855" s="68" t="s">
        <v>64</v>
      </c>
      <c r="H855" s="68" t="s">
        <v>64</v>
      </c>
      <c r="I855" s="68" t="s">
        <v>65</v>
      </c>
      <c r="J855" s="68" t="s">
        <v>66</v>
      </c>
      <c r="K855" s="70">
        <v>0</v>
      </c>
      <c r="L855" s="70">
        <v>0</v>
      </c>
      <c r="M855" s="70">
        <v>0</v>
      </c>
      <c r="N855" s="70" t="s">
        <v>67</v>
      </c>
      <c r="O855" s="70">
        <v>0</v>
      </c>
      <c r="P855" s="70" t="s">
        <v>68</v>
      </c>
      <c r="Q855" t="s">
        <v>68</v>
      </c>
    </row>
    <row r="856" spans="2:17" ht="25.5" customHeight="1" x14ac:dyDescent="0.3">
      <c r="B856" s="66" t="s">
        <v>348</v>
      </c>
      <c r="C856" s="67" t="s">
        <v>2809</v>
      </c>
      <c r="D856" s="68" t="s">
        <v>64</v>
      </c>
      <c r="E856" s="68" t="s">
        <v>65</v>
      </c>
      <c r="F856" s="69">
        <v>1916285810101</v>
      </c>
      <c r="G856" s="68" t="s">
        <v>64</v>
      </c>
      <c r="H856" s="68" t="s">
        <v>65</v>
      </c>
      <c r="I856" s="68" t="s">
        <v>66</v>
      </c>
      <c r="J856" s="68" t="s">
        <v>66</v>
      </c>
      <c r="K856" s="70">
        <v>0</v>
      </c>
      <c r="L856" s="70">
        <v>0</v>
      </c>
      <c r="M856" s="70">
        <v>0</v>
      </c>
      <c r="N856" s="70" t="s">
        <v>67</v>
      </c>
      <c r="O856" s="70">
        <v>0</v>
      </c>
      <c r="P856" s="70" t="s">
        <v>68</v>
      </c>
      <c r="Q856" t="s">
        <v>68</v>
      </c>
    </row>
    <row r="857" spans="2:17" ht="25.5" customHeight="1" x14ac:dyDescent="0.3">
      <c r="B857" s="66" t="s">
        <v>1624</v>
      </c>
      <c r="C857" s="67" t="s">
        <v>215</v>
      </c>
      <c r="D857" s="68" t="s">
        <v>65</v>
      </c>
      <c r="E857" s="68" t="s">
        <v>64</v>
      </c>
      <c r="F857" s="69">
        <v>2467388550101</v>
      </c>
      <c r="G857" s="68" t="s">
        <v>64</v>
      </c>
      <c r="H857" s="68" t="s">
        <v>64</v>
      </c>
      <c r="I857" s="68" t="s">
        <v>65</v>
      </c>
      <c r="J857" s="68" t="s">
        <v>66</v>
      </c>
      <c r="K857" s="70">
        <v>0</v>
      </c>
      <c r="L857" s="70">
        <v>0</v>
      </c>
      <c r="M857" s="70">
        <v>0</v>
      </c>
      <c r="N857" s="70" t="s">
        <v>67</v>
      </c>
      <c r="O857" s="70">
        <v>0</v>
      </c>
      <c r="P857" s="70" t="s">
        <v>68</v>
      </c>
      <c r="Q857" t="s">
        <v>68</v>
      </c>
    </row>
    <row r="858" spans="2:17" ht="25.5" customHeight="1" x14ac:dyDescent="0.3">
      <c r="B858" s="66" t="s">
        <v>472</v>
      </c>
      <c r="C858" s="67" t="s">
        <v>605</v>
      </c>
      <c r="D858" s="68" t="s">
        <v>65</v>
      </c>
      <c r="E858" s="68" t="s">
        <v>64</v>
      </c>
      <c r="F858" s="69">
        <v>2359630110101</v>
      </c>
      <c r="G858" s="68" t="s">
        <v>64</v>
      </c>
      <c r="H858" s="68" t="s">
        <v>64</v>
      </c>
      <c r="I858" s="68" t="s">
        <v>66</v>
      </c>
      <c r="J858" s="68" t="s">
        <v>65</v>
      </c>
      <c r="K858" s="70">
        <v>0</v>
      </c>
      <c r="L858" s="70">
        <v>0</v>
      </c>
      <c r="M858" s="70">
        <v>0</v>
      </c>
      <c r="N858" s="70" t="s">
        <v>67</v>
      </c>
      <c r="O858" s="70">
        <v>0</v>
      </c>
      <c r="P858" s="70" t="s">
        <v>68</v>
      </c>
      <c r="Q858" t="s">
        <v>68</v>
      </c>
    </row>
    <row r="859" spans="2:17" ht="25.5" customHeight="1" x14ac:dyDescent="0.3">
      <c r="B859" s="66" t="s">
        <v>2872</v>
      </c>
      <c r="C859" s="67" t="s">
        <v>2280</v>
      </c>
      <c r="D859" s="68" t="s">
        <v>65</v>
      </c>
      <c r="E859" s="68" t="s">
        <v>64</v>
      </c>
      <c r="F859" s="69" t="s">
        <v>2873</v>
      </c>
      <c r="G859" s="68" t="s">
        <v>64</v>
      </c>
      <c r="H859" s="68" t="s">
        <v>64</v>
      </c>
      <c r="I859" s="68" t="s">
        <v>65</v>
      </c>
      <c r="J859" s="68" t="s">
        <v>66</v>
      </c>
      <c r="K859" s="70">
        <v>0</v>
      </c>
      <c r="L859" s="70">
        <v>0</v>
      </c>
      <c r="M859" s="70">
        <v>0</v>
      </c>
      <c r="N859" s="70" t="s">
        <v>67</v>
      </c>
      <c r="O859" s="70">
        <v>0</v>
      </c>
      <c r="P859" s="70" t="s">
        <v>68</v>
      </c>
      <c r="Q859" t="s">
        <v>68</v>
      </c>
    </row>
    <row r="860" spans="2:17" ht="25.5" customHeight="1" x14ac:dyDescent="0.3">
      <c r="B860" s="66" t="s">
        <v>1948</v>
      </c>
      <c r="C860" s="67" t="s">
        <v>2857</v>
      </c>
      <c r="D860" s="68" t="s">
        <v>65</v>
      </c>
      <c r="E860" s="68" t="s">
        <v>64</v>
      </c>
      <c r="F860" s="69">
        <v>2517794240101</v>
      </c>
      <c r="G860" s="68" t="s">
        <v>64</v>
      </c>
      <c r="H860" s="68" t="s">
        <v>64</v>
      </c>
      <c r="I860" s="68" t="s">
        <v>65</v>
      </c>
      <c r="J860" s="68" t="s">
        <v>66</v>
      </c>
      <c r="K860" s="70">
        <v>0</v>
      </c>
      <c r="L860" s="70">
        <v>0</v>
      </c>
      <c r="M860" s="70">
        <v>0</v>
      </c>
      <c r="N860" s="70" t="s">
        <v>67</v>
      </c>
      <c r="O860" s="70">
        <v>0</v>
      </c>
      <c r="P860" s="70" t="s">
        <v>68</v>
      </c>
      <c r="Q860" t="s">
        <v>68</v>
      </c>
    </row>
    <row r="861" spans="2:17" ht="25.5" customHeight="1" x14ac:dyDescent="0.3">
      <c r="B861" s="66" t="s">
        <v>1648</v>
      </c>
      <c r="C861" s="67" t="s">
        <v>2615</v>
      </c>
      <c r="D861" s="68" t="s">
        <v>64</v>
      </c>
      <c r="E861" s="68" t="s">
        <v>65</v>
      </c>
      <c r="F861" s="69" t="s">
        <v>1460</v>
      </c>
      <c r="G861" s="68" t="s">
        <v>65</v>
      </c>
      <c r="H861" s="68" t="s">
        <v>64</v>
      </c>
      <c r="I861" s="68" t="s">
        <v>66</v>
      </c>
      <c r="J861" s="68" t="s">
        <v>66</v>
      </c>
      <c r="K861" s="70">
        <v>0</v>
      </c>
      <c r="L861" s="70">
        <v>0</v>
      </c>
      <c r="M861" s="70">
        <v>0</v>
      </c>
      <c r="N861" s="70" t="s">
        <v>67</v>
      </c>
      <c r="O861" s="70">
        <v>0</v>
      </c>
      <c r="P861" s="70" t="s">
        <v>68</v>
      </c>
      <c r="Q861" t="s">
        <v>68</v>
      </c>
    </row>
    <row r="862" spans="2:17" ht="25.5" customHeight="1" x14ac:dyDescent="0.3">
      <c r="B862" s="66" t="s">
        <v>2874</v>
      </c>
      <c r="C862" s="67" t="s">
        <v>215</v>
      </c>
      <c r="D862" s="68" t="s">
        <v>65</v>
      </c>
      <c r="E862" s="68" t="s">
        <v>64</v>
      </c>
      <c r="F862" s="69">
        <v>1739809020101</v>
      </c>
      <c r="G862" s="68" t="s">
        <v>64</v>
      </c>
      <c r="H862" s="68" t="s">
        <v>64</v>
      </c>
      <c r="I862" s="68" t="s">
        <v>65</v>
      </c>
      <c r="J862" s="68" t="s">
        <v>66</v>
      </c>
      <c r="K862" s="70">
        <v>0</v>
      </c>
      <c r="L862" s="70">
        <v>0</v>
      </c>
      <c r="M862" s="70">
        <v>0</v>
      </c>
      <c r="N862" s="70" t="s">
        <v>67</v>
      </c>
      <c r="O862" s="70">
        <v>0</v>
      </c>
      <c r="P862" s="70" t="s">
        <v>68</v>
      </c>
      <c r="Q862" t="s">
        <v>68</v>
      </c>
    </row>
    <row r="863" spans="2:17" ht="25.5" customHeight="1" x14ac:dyDescent="0.3">
      <c r="B863" s="66" t="s">
        <v>527</v>
      </c>
      <c r="C863" s="67" t="s">
        <v>2523</v>
      </c>
      <c r="D863" s="68" t="s">
        <v>65</v>
      </c>
      <c r="E863" s="68" t="s">
        <v>64</v>
      </c>
      <c r="F863" s="69">
        <v>2199591291020</v>
      </c>
      <c r="G863" s="68" t="s">
        <v>64</v>
      </c>
      <c r="H863" s="68" t="s">
        <v>64</v>
      </c>
      <c r="I863" s="68" t="s">
        <v>65</v>
      </c>
      <c r="J863" s="68" t="s">
        <v>66</v>
      </c>
      <c r="K863" s="70">
        <v>0</v>
      </c>
      <c r="L863" s="70">
        <v>0</v>
      </c>
      <c r="M863" s="70">
        <v>0</v>
      </c>
      <c r="N863" s="70" t="s">
        <v>67</v>
      </c>
      <c r="O863" s="70">
        <v>0</v>
      </c>
      <c r="P863" s="70" t="s">
        <v>68</v>
      </c>
      <c r="Q863" t="s">
        <v>68</v>
      </c>
    </row>
    <row r="864" spans="2:17" ht="25.5" customHeight="1" x14ac:dyDescent="0.3">
      <c r="B864" s="66" t="s">
        <v>2875</v>
      </c>
      <c r="C864" s="67" t="s">
        <v>516</v>
      </c>
      <c r="D864" s="68" t="s">
        <v>64</v>
      </c>
      <c r="E864" s="68" t="s">
        <v>65</v>
      </c>
      <c r="F864" s="69">
        <v>2319121530917</v>
      </c>
      <c r="G864" s="68" t="s">
        <v>64</v>
      </c>
      <c r="H864" s="68" t="s">
        <v>64</v>
      </c>
      <c r="I864" s="68" t="s">
        <v>65</v>
      </c>
      <c r="J864" s="68" t="s">
        <v>66</v>
      </c>
      <c r="K864" s="70">
        <v>0</v>
      </c>
      <c r="L864" s="70">
        <v>0</v>
      </c>
      <c r="M864" s="70">
        <v>0</v>
      </c>
      <c r="N864" s="70" t="s">
        <v>67</v>
      </c>
      <c r="O864" s="70">
        <v>0</v>
      </c>
      <c r="P864" s="70" t="s">
        <v>68</v>
      </c>
      <c r="Q864" t="s">
        <v>68</v>
      </c>
    </row>
    <row r="865" spans="2:17" ht="25.5" customHeight="1" x14ac:dyDescent="0.3">
      <c r="B865" s="66" t="s">
        <v>1441</v>
      </c>
      <c r="C865" s="67" t="s">
        <v>2876</v>
      </c>
      <c r="D865" s="68" t="s">
        <v>64</v>
      </c>
      <c r="E865" s="68" t="s">
        <v>65</v>
      </c>
      <c r="F865" s="69">
        <v>2418898120101</v>
      </c>
      <c r="G865" s="68" t="s">
        <v>64</v>
      </c>
      <c r="H865" s="68" t="s">
        <v>65</v>
      </c>
      <c r="I865" s="68" t="s">
        <v>66</v>
      </c>
      <c r="J865" s="68" t="s">
        <v>66</v>
      </c>
      <c r="K865" s="70">
        <v>0</v>
      </c>
      <c r="L865" s="70">
        <v>0</v>
      </c>
      <c r="M865" s="70">
        <v>0</v>
      </c>
      <c r="N865" s="70" t="s">
        <v>67</v>
      </c>
      <c r="O865" s="70">
        <v>0</v>
      </c>
      <c r="P865" s="70" t="s">
        <v>68</v>
      </c>
      <c r="Q865" t="s">
        <v>68</v>
      </c>
    </row>
    <row r="866" spans="2:17" ht="25.5" customHeight="1" x14ac:dyDescent="0.3">
      <c r="B866" s="66" t="s">
        <v>2877</v>
      </c>
      <c r="C866" s="67" t="s">
        <v>2686</v>
      </c>
      <c r="D866" s="68" t="s">
        <v>65</v>
      </c>
      <c r="E866" s="68" t="s">
        <v>64</v>
      </c>
      <c r="F866" s="69">
        <v>2642880411413</v>
      </c>
      <c r="G866" s="68" t="s">
        <v>64</v>
      </c>
      <c r="H866" s="68" t="s">
        <v>64</v>
      </c>
      <c r="I866" s="68" t="s">
        <v>65</v>
      </c>
      <c r="J866" s="68" t="s">
        <v>66</v>
      </c>
      <c r="K866" s="70">
        <v>0</v>
      </c>
      <c r="L866" s="70">
        <v>0</v>
      </c>
      <c r="M866" s="70">
        <v>0</v>
      </c>
      <c r="N866" s="70" t="s">
        <v>67</v>
      </c>
      <c r="O866" s="70">
        <v>0</v>
      </c>
      <c r="P866" s="70" t="s">
        <v>68</v>
      </c>
      <c r="Q866" t="s">
        <v>68</v>
      </c>
    </row>
    <row r="867" spans="2:17" ht="25.5" customHeight="1" x14ac:dyDescent="0.3">
      <c r="B867" s="66" t="s">
        <v>1371</v>
      </c>
      <c r="C867" s="67" t="s">
        <v>2878</v>
      </c>
      <c r="D867" s="68" t="s">
        <v>65</v>
      </c>
      <c r="E867" s="68" t="s">
        <v>64</v>
      </c>
      <c r="F867" s="69">
        <v>1777809320101</v>
      </c>
      <c r="G867" s="68" t="s">
        <v>64</v>
      </c>
      <c r="H867" s="68" t="s">
        <v>64</v>
      </c>
      <c r="I867" s="68" t="s">
        <v>65</v>
      </c>
      <c r="J867" s="68" t="s">
        <v>66</v>
      </c>
      <c r="K867" s="70">
        <v>0</v>
      </c>
      <c r="L867" s="70">
        <v>0</v>
      </c>
      <c r="M867" s="70">
        <v>0</v>
      </c>
      <c r="N867" s="70" t="s">
        <v>67</v>
      </c>
      <c r="O867" s="70">
        <v>0</v>
      </c>
      <c r="P867" s="70" t="s">
        <v>68</v>
      </c>
      <c r="Q867" t="s">
        <v>68</v>
      </c>
    </row>
    <row r="868" spans="2:17" ht="25.5" customHeight="1" x14ac:dyDescent="0.3">
      <c r="B868" s="66" t="s">
        <v>495</v>
      </c>
      <c r="C868" s="67" t="s">
        <v>2879</v>
      </c>
      <c r="D868" s="68" t="s">
        <v>64</v>
      </c>
      <c r="E868" s="68" t="s">
        <v>65</v>
      </c>
      <c r="F868" s="69">
        <v>2660372750101</v>
      </c>
      <c r="G868" s="68" t="s">
        <v>64</v>
      </c>
      <c r="H868" s="68" t="s">
        <v>65</v>
      </c>
      <c r="I868" s="68" t="s">
        <v>66</v>
      </c>
      <c r="J868" s="68" t="s">
        <v>66</v>
      </c>
      <c r="K868" s="70">
        <v>0</v>
      </c>
      <c r="L868" s="70">
        <v>0</v>
      </c>
      <c r="M868" s="70">
        <v>0</v>
      </c>
      <c r="N868" s="70" t="s">
        <v>67</v>
      </c>
      <c r="O868" s="70">
        <v>0</v>
      </c>
      <c r="P868" s="70" t="s">
        <v>68</v>
      </c>
      <c r="Q868" t="s">
        <v>68</v>
      </c>
    </row>
    <row r="869" spans="2:17" ht="25.5" customHeight="1" x14ac:dyDescent="0.3">
      <c r="B869" s="66" t="s">
        <v>1948</v>
      </c>
      <c r="C869" s="67" t="s">
        <v>2857</v>
      </c>
      <c r="D869" s="68" t="s">
        <v>65</v>
      </c>
      <c r="E869" s="68" t="s">
        <v>64</v>
      </c>
      <c r="F869" s="69">
        <v>2517794240101</v>
      </c>
      <c r="G869" s="68" t="s">
        <v>64</v>
      </c>
      <c r="H869" s="68" t="s">
        <v>64</v>
      </c>
      <c r="I869" s="68" t="s">
        <v>65</v>
      </c>
      <c r="J869" s="68" t="s">
        <v>66</v>
      </c>
      <c r="K869" s="70">
        <v>0</v>
      </c>
      <c r="L869" s="70">
        <v>0</v>
      </c>
      <c r="M869" s="70">
        <v>0</v>
      </c>
      <c r="N869" s="70" t="s">
        <v>67</v>
      </c>
      <c r="O869" s="70">
        <v>0</v>
      </c>
      <c r="P869" s="70" t="s">
        <v>68</v>
      </c>
      <c r="Q869" t="s">
        <v>68</v>
      </c>
    </row>
    <row r="870" spans="2:17" ht="25.5" customHeight="1" x14ac:dyDescent="0.3">
      <c r="B870" s="66" t="s">
        <v>2880</v>
      </c>
      <c r="C870" s="67" t="s">
        <v>2881</v>
      </c>
      <c r="D870" s="68" t="s">
        <v>64</v>
      </c>
      <c r="E870" s="68" t="s">
        <v>65</v>
      </c>
      <c r="F870" s="69" t="s">
        <v>1460</v>
      </c>
      <c r="G870" s="68" t="s">
        <v>64</v>
      </c>
      <c r="H870" s="68" t="s">
        <v>64</v>
      </c>
      <c r="I870" s="68" t="s">
        <v>66</v>
      </c>
      <c r="J870" s="68" t="s">
        <v>65</v>
      </c>
      <c r="K870" s="70">
        <v>0</v>
      </c>
      <c r="L870" s="70">
        <v>0</v>
      </c>
      <c r="M870" s="70">
        <v>0</v>
      </c>
      <c r="N870" s="70" t="s">
        <v>67</v>
      </c>
      <c r="O870" s="70">
        <v>0</v>
      </c>
      <c r="P870" s="70" t="s">
        <v>68</v>
      </c>
      <c r="Q870" t="s">
        <v>68</v>
      </c>
    </row>
    <row r="871" spans="2:17" ht="25.5" customHeight="1" x14ac:dyDescent="0.3">
      <c r="B871" s="66" t="s">
        <v>303</v>
      </c>
      <c r="C871" s="67" t="s">
        <v>444</v>
      </c>
      <c r="D871" s="68" t="s">
        <v>64</v>
      </c>
      <c r="E871" s="68" t="s">
        <v>65</v>
      </c>
      <c r="F871" s="69">
        <v>2704812141013</v>
      </c>
      <c r="G871" s="68" t="s">
        <v>64</v>
      </c>
      <c r="H871" s="68" t="s">
        <v>64</v>
      </c>
      <c r="I871" s="68" t="s">
        <v>65</v>
      </c>
      <c r="J871" s="68" t="s">
        <v>66</v>
      </c>
      <c r="K871" s="70">
        <v>0</v>
      </c>
      <c r="L871" s="70">
        <v>0</v>
      </c>
      <c r="M871" s="70">
        <v>0</v>
      </c>
      <c r="N871" s="70" t="s">
        <v>67</v>
      </c>
      <c r="O871" s="70">
        <v>0</v>
      </c>
      <c r="P871" s="70" t="s">
        <v>68</v>
      </c>
      <c r="Q871" t="s">
        <v>68</v>
      </c>
    </row>
    <row r="872" spans="2:17" ht="25.5" customHeight="1" x14ac:dyDescent="0.3">
      <c r="B872" s="66" t="s">
        <v>2882</v>
      </c>
      <c r="C872" s="67" t="s">
        <v>2883</v>
      </c>
      <c r="D872" s="68" t="s">
        <v>64</v>
      </c>
      <c r="E872" s="68" t="s">
        <v>65</v>
      </c>
      <c r="F872" s="69" t="s">
        <v>1460</v>
      </c>
      <c r="G872" s="68" t="s">
        <v>65</v>
      </c>
      <c r="H872" s="68" t="s">
        <v>64</v>
      </c>
      <c r="I872" s="68" t="s">
        <v>66</v>
      </c>
      <c r="J872" s="68" t="s">
        <v>66</v>
      </c>
      <c r="K872" s="70">
        <v>0</v>
      </c>
      <c r="L872" s="70">
        <v>0</v>
      </c>
      <c r="M872" s="70">
        <v>0</v>
      </c>
      <c r="N872" s="70" t="s">
        <v>67</v>
      </c>
      <c r="O872" s="70">
        <v>0</v>
      </c>
      <c r="P872" s="70" t="s">
        <v>68</v>
      </c>
      <c r="Q872" t="s">
        <v>68</v>
      </c>
    </row>
    <row r="873" spans="2:17" ht="25.5" customHeight="1" x14ac:dyDescent="0.3">
      <c r="B873" s="66" t="s">
        <v>407</v>
      </c>
      <c r="C873" s="67" t="s">
        <v>2884</v>
      </c>
      <c r="D873" s="68" t="s">
        <v>65</v>
      </c>
      <c r="E873" s="68" t="s">
        <v>64</v>
      </c>
      <c r="F873" s="69">
        <v>1696005800101</v>
      </c>
      <c r="G873" s="68" t="s">
        <v>64</v>
      </c>
      <c r="H873" s="68" t="s">
        <v>64</v>
      </c>
      <c r="I873" s="68" t="s">
        <v>65</v>
      </c>
      <c r="J873" s="68" t="s">
        <v>66</v>
      </c>
      <c r="K873" s="70">
        <v>0</v>
      </c>
      <c r="L873" s="70">
        <v>0</v>
      </c>
      <c r="M873" s="70">
        <v>0</v>
      </c>
      <c r="N873" s="70" t="s">
        <v>67</v>
      </c>
      <c r="O873" s="70">
        <v>0</v>
      </c>
      <c r="P873" s="70" t="s">
        <v>68</v>
      </c>
      <c r="Q873" t="s">
        <v>68</v>
      </c>
    </row>
    <row r="874" spans="2:17" ht="25.5" customHeight="1" x14ac:dyDescent="0.3">
      <c r="B874" s="66" t="s">
        <v>2885</v>
      </c>
      <c r="C874" s="67" t="s">
        <v>2804</v>
      </c>
      <c r="D874" s="68" t="s">
        <v>65</v>
      </c>
      <c r="E874" s="68" t="s">
        <v>64</v>
      </c>
      <c r="F874" s="69">
        <v>2608345560101</v>
      </c>
      <c r="G874" s="68" t="s">
        <v>64</v>
      </c>
      <c r="H874" s="68" t="s">
        <v>64</v>
      </c>
      <c r="I874" s="68" t="s">
        <v>65</v>
      </c>
      <c r="J874" s="68" t="s">
        <v>66</v>
      </c>
      <c r="K874" s="70">
        <v>0</v>
      </c>
      <c r="L874" s="70">
        <v>0</v>
      </c>
      <c r="M874" s="70">
        <v>0</v>
      </c>
      <c r="N874" s="70" t="s">
        <v>67</v>
      </c>
      <c r="O874" s="70">
        <v>0</v>
      </c>
      <c r="P874" s="70" t="s">
        <v>68</v>
      </c>
      <c r="Q874" t="s">
        <v>68</v>
      </c>
    </row>
    <row r="875" spans="2:17" ht="25.5" customHeight="1" x14ac:dyDescent="0.3">
      <c r="B875" s="66" t="s">
        <v>121</v>
      </c>
      <c r="C875" s="67" t="s">
        <v>2886</v>
      </c>
      <c r="D875" s="68" t="s">
        <v>64</v>
      </c>
      <c r="E875" s="68" t="s">
        <v>65</v>
      </c>
      <c r="F875" s="69">
        <v>2601705500101</v>
      </c>
      <c r="G875" s="68" t="s">
        <v>64</v>
      </c>
      <c r="H875" s="68" t="s">
        <v>64</v>
      </c>
      <c r="I875" s="68" t="s">
        <v>65</v>
      </c>
      <c r="J875" s="68" t="s">
        <v>66</v>
      </c>
      <c r="K875" s="70">
        <v>0</v>
      </c>
      <c r="L875" s="70">
        <v>0</v>
      </c>
      <c r="M875" s="70">
        <v>0</v>
      </c>
      <c r="N875" s="70" t="s">
        <v>67</v>
      </c>
      <c r="O875" s="70">
        <v>0</v>
      </c>
      <c r="P875" s="70" t="s">
        <v>68</v>
      </c>
      <c r="Q875" t="s">
        <v>68</v>
      </c>
    </row>
    <row r="876" spans="2:17" ht="25.5" customHeight="1" x14ac:dyDescent="0.3">
      <c r="B876" s="66" t="s">
        <v>1648</v>
      </c>
      <c r="C876" s="67" t="s">
        <v>1671</v>
      </c>
      <c r="D876" s="68" t="s">
        <v>64</v>
      </c>
      <c r="E876" s="68" t="s">
        <v>65</v>
      </c>
      <c r="F876" s="69">
        <v>1996308010101</v>
      </c>
      <c r="G876" s="68" t="s">
        <v>64</v>
      </c>
      <c r="H876" s="68" t="s">
        <v>64</v>
      </c>
      <c r="I876" s="68" t="s">
        <v>65</v>
      </c>
      <c r="J876" s="68" t="s">
        <v>66</v>
      </c>
      <c r="K876" s="70">
        <v>0</v>
      </c>
      <c r="L876" s="70">
        <v>0</v>
      </c>
      <c r="M876" s="70">
        <v>0</v>
      </c>
      <c r="N876" s="70" t="s">
        <v>67</v>
      </c>
      <c r="O876" s="70">
        <v>0</v>
      </c>
      <c r="P876" s="70" t="s">
        <v>68</v>
      </c>
      <c r="Q876" t="s">
        <v>68</v>
      </c>
    </row>
    <row r="877" spans="2:17" ht="25.5" customHeight="1" x14ac:dyDescent="0.3">
      <c r="B877" s="66" t="s">
        <v>546</v>
      </c>
      <c r="C877" s="67" t="s">
        <v>2887</v>
      </c>
      <c r="D877" s="68" t="s">
        <v>65</v>
      </c>
      <c r="E877" s="68" t="s">
        <v>64</v>
      </c>
      <c r="F877" s="69">
        <v>2491989320101</v>
      </c>
      <c r="G877" s="68" t="s">
        <v>64</v>
      </c>
      <c r="H877" s="68" t="s">
        <v>65</v>
      </c>
      <c r="I877" s="68" t="s">
        <v>66</v>
      </c>
      <c r="J877" s="68" t="s">
        <v>66</v>
      </c>
      <c r="K877" s="70">
        <v>0</v>
      </c>
      <c r="L877" s="70">
        <v>0</v>
      </c>
      <c r="M877" s="70">
        <v>0</v>
      </c>
      <c r="N877" s="70" t="s">
        <v>67</v>
      </c>
      <c r="O877" s="70">
        <v>0</v>
      </c>
      <c r="P877" s="70" t="s">
        <v>68</v>
      </c>
      <c r="Q877" t="s">
        <v>68</v>
      </c>
    </row>
    <row r="878" spans="2:17" ht="25.5" customHeight="1" x14ac:dyDescent="0.3">
      <c r="B878" s="66" t="s">
        <v>1718</v>
      </c>
      <c r="C878" s="67" t="s">
        <v>564</v>
      </c>
      <c r="D878" s="68" t="s">
        <v>65</v>
      </c>
      <c r="E878" s="68" t="s">
        <v>64</v>
      </c>
      <c r="F878" s="69">
        <v>1893844680101</v>
      </c>
      <c r="G878" s="68" t="s">
        <v>64</v>
      </c>
      <c r="H878" s="68" t="s">
        <v>64</v>
      </c>
      <c r="I878" s="68" t="s">
        <v>65</v>
      </c>
      <c r="J878" s="68" t="s">
        <v>66</v>
      </c>
      <c r="K878" s="70">
        <v>0</v>
      </c>
      <c r="L878" s="70">
        <v>0</v>
      </c>
      <c r="M878" s="70">
        <v>0</v>
      </c>
      <c r="N878" s="70" t="s">
        <v>67</v>
      </c>
      <c r="O878" s="70">
        <v>0</v>
      </c>
      <c r="P878" s="70" t="s">
        <v>68</v>
      </c>
      <c r="Q878" t="s">
        <v>68</v>
      </c>
    </row>
    <row r="879" spans="2:17" ht="25.5" customHeight="1" x14ac:dyDescent="0.3">
      <c r="B879" s="66" t="s">
        <v>527</v>
      </c>
      <c r="C879" s="67" t="s">
        <v>2523</v>
      </c>
      <c r="D879" s="68" t="s">
        <v>65</v>
      </c>
      <c r="E879" s="68" t="s">
        <v>64</v>
      </c>
      <c r="F879" s="69">
        <v>2199591291020</v>
      </c>
      <c r="G879" s="68" t="s">
        <v>64</v>
      </c>
      <c r="H879" s="68" t="s">
        <v>64</v>
      </c>
      <c r="I879" s="68" t="s">
        <v>65</v>
      </c>
      <c r="J879" s="68" t="s">
        <v>66</v>
      </c>
      <c r="K879" s="70">
        <v>0</v>
      </c>
      <c r="L879" s="70">
        <v>0</v>
      </c>
      <c r="M879" s="70">
        <v>0</v>
      </c>
      <c r="N879" s="70" t="s">
        <v>67</v>
      </c>
      <c r="O879" s="70">
        <v>0</v>
      </c>
      <c r="P879" s="70" t="s">
        <v>68</v>
      </c>
      <c r="Q879" t="s">
        <v>68</v>
      </c>
    </row>
    <row r="880" spans="2:17" ht="25.5" customHeight="1" x14ac:dyDescent="0.3">
      <c r="B880" s="66" t="s">
        <v>2888</v>
      </c>
      <c r="C880" s="67" t="s">
        <v>2889</v>
      </c>
      <c r="D880" s="68" t="s">
        <v>65</v>
      </c>
      <c r="E880" s="68" t="s">
        <v>64</v>
      </c>
      <c r="F880" s="69">
        <v>2247642680101</v>
      </c>
      <c r="G880" s="68" t="s">
        <v>64</v>
      </c>
      <c r="H880" s="68" t="s">
        <v>64</v>
      </c>
      <c r="I880" s="68" t="s">
        <v>65</v>
      </c>
      <c r="J880" s="68" t="s">
        <v>66</v>
      </c>
      <c r="K880" s="70">
        <v>0</v>
      </c>
      <c r="L880" s="70">
        <v>0</v>
      </c>
      <c r="M880" s="70">
        <v>0</v>
      </c>
      <c r="N880" s="70" t="s">
        <v>67</v>
      </c>
      <c r="O880" s="70">
        <v>0</v>
      </c>
      <c r="P880" s="70" t="s">
        <v>68</v>
      </c>
      <c r="Q880" t="s">
        <v>68</v>
      </c>
    </row>
    <row r="881" spans="2:17" ht="25.5" customHeight="1" x14ac:dyDescent="0.3">
      <c r="B881" s="66" t="s">
        <v>403</v>
      </c>
      <c r="C881" s="67" t="s">
        <v>1678</v>
      </c>
      <c r="D881" s="68" t="s">
        <v>65</v>
      </c>
      <c r="E881" s="68" t="s">
        <v>64</v>
      </c>
      <c r="F881" s="69">
        <v>2200722210101</v>
      </c>
      <c r="G881" s="68" t="s">
        <v>64</v>
      </c>
      <c r="H881" s="68" t="s">
        <v>64</v>
      </c>
      <c r="I881" s="68" t="s">
        <v>65</v>
      </c>
      <c r="J881" s="68" t="s">
        <v>66</v>
      </c>
      <c r="K881" s="70">
        <v>0</v>
      </c>
      <c r="L881" s="70">
        <v>0</v>
      </c>
      <c r="M881" s="70">
        <v>0</v>
      </c>
      <c r="N881" s="70" t="s">
        <v>67</v>
      </c>
      <c r="O881" s="70">
        <v>0</v>
      </c>
      <c r="P881" s="70" t="s">
        <v>68</v>
      </c>
      <c r="Q881" t="s">
        <v>68</v>
      </c>
    </row>
    <row r="882" spans="2:17" ht="25.5" customHeight="1" x14ac:dyDescent="0.3">
      <c r="B882" s="66" t="s">
        <v>2890</v>
      </c>
      <c r="C882" s="67" t="s">
        <v>1678</v>
      </c>
      <c r="D882" s="68" t="s">
        <v>64</v>
      </c>
      <c r="E882" s="68" t="s">
        <v>65</v>
      </c>
      <c r="F882" s="69" t="s">
        <v>1460</v>
      </c>
      <c r="G882" s="68" t="s">
        <v>65</v>
      </c>
      <c r="H882" s="68" t="s">
        <v>64</v>
      </c>
      <c r="I882" s="68" t="s">
        <v>66</v>
      </c>
      <c r="J882" s="68" t="s">
        <v>66</v>
      </c>
      <c r="K882" s="70">
        <v>0</v>
      </c>
      <c r="L882" s="70">
        <v>0</v>
      </c>
      <c r="M882" s="70">
        <v>0</v>
      </c>
      <c r="N882" s="70" t="s">
        <v>67</v>
      </c>
      <c r="O882" s="70">
        <v>0</v>
      </c>
      <c r="P882" s="70" t="s">
        <v>68</v>
      </c>
      <c r="Q882" t="s">
        <v>68</v>
      </c>
    </row>
    <row r="883" spans="2:17" ht="25.5" customHeight="1" x14ac:dyDescent="0.3">
      <c r="B883" s="66" t="s">
        <v>2891</v>
      </c>
      <c r="C883" s="67" t="s">
        <v>442</v>
      </c>
      <c r="D883" s="68" t="s">
        <v>65</v>
      </c>
      <c r="E883" s="68" t="s">
        <v>64</v>
      </c>
      <c r="F883" s="69" t="s">
        <v>1723</v>
      </c>
      <c r="G883" s="68" t="s">
        <v>64</v>
      </c>
      <c r="H883" s="68" t="s">
        <v>64</v>
      </c>
      <c r="I883" s="68" t="s">
        <v>65</v>
      </c>
      <c r="J883" s="68" t="s">
        <v>66</v>
      </c>
      <c r="K883" s="70">
        <v>0</v>
      </c>
      <c r="L883" s="70">
        <v>0</v>
      </c>
      <c r="M883" s="70">
        <v>0</v>
      </c>
      <c r="N883" s="70" t="s">
        <v>67</v>
      </c>
      <c r="O883" s="70">
        <v>0</v>
      </c>
      <c r="P883" s="70" t="s">
        <v>68</v>
      </c>
      <c r="Q883" t="s">
        <v>68</v>
      </c>
    </row>
    <row r="884" spans="2:17" ht="25.5" customHeight="1" x14ac:dyDescent="0.3">
      <c r="B884" s="66" t="s">
        <v>1692</v>
      </c>
      <c r="C884" s="67" t="s">
        <v>173</v>
      </c>
      <c r="D884" s="68" t="s">
        <v>65</v>
      </c>
      <c r="E884" s="68" t="s">
        <v>64</v>
      </c>
      <c r="F884" s="69" t="s">
        <v>1723</v>
      </c>
      <c r="G884" s="68" t="s">
        <v>64</v>
      </c>
      <c r="H884" s="68" t="s">
        <v>64</v>
      </c>
      <c r="I884" s="68" t="s">
        <v>65</v>
      </c>
      <c r="J884" s="68" t="s">
        <v>66</v>
      </c>
      <c r="K884" s="70">
        <v>0</v>
      </c>
      <c r="L884" s="70">
        <v>0</v>
      </c>
      <c r="M884" s="70">
        <v>0</v>
      </c>
      <c r="N884" s="70" t="s">
        <v>67</v>
      </c>
      <c r="O884" s="70">
        <v>0</v>
      </c>
      <c r="P884" s="70" t="s">
        <v>68</v>
      </c>
      <c r="Q884" t="s">
        <v>68</v>
      </c>
    </row>
    <row r="885" spans="2:17" ht="25.5" customHeight="1" x14ac:dyDescent="0.3">
      <c r="B885" s="66" t="s">
        <v>1500</v>
      </c>
      <c r="C885" s="67" t="s">
        <v>317</v>
      </c>
      <c r="D885" s="68" t="s">
        <v>65</v>
      </c>
      <c r="E885" s="68" t="s">
        <v>64</v>
      </c>
      <c r="F885" s="69" t="s">
        <v>1460</v>
      </c>
      <c r="G885" s="68" t="s">
        <v>65</v>
      </c>
      <c r="H885" s="68" t="s">
        <v>64</v>
      </c>
      <c r="I885" s="68" t="s">
        <v>66</v>
      </c>
      <c r="J885" s="68" t="s">
        <v>66</v>
      </c>
      <c r="K885" s="70">
        <v>0</v>
      </c>
      <c r="L885" s="70">
        <v>0</v>
      </c>
      <c r="M885" s="70">
        <v>0</v>
      </c>
      <c r="N885" s="70" t="s">
        <v>67</v>
      </c>
      <c r="O885" s="70">
        <v>0</v>
      </c>
      <c r="P885" s="70" t="s">
        <v>68</v>
      </c>
      <c r="Q885" t="s">
        <v>68</v>
      </c>
    </row>
    <row r="886" spans="2:17" ht="25.5" customHeight="1" x14ac:dyDescent="0.3">
      <c r="B886" s="66" t="s">
        <v>2892</v>
      </c>
      <c r="C886" s="67" t="s">
        <v>444</v>
      </c>
      <c r="D886" s="68" t="s">
        <v>64</v>
      </c>
      <c r="E886" s="68" t="s">
        <v>65</v>
      </c>
      <c r="F886" s="69">
        <v>3094555370610</v>
      </c>
      <c r="G886" s="68" t="s">
        <v>64</v>
      </c>
      <c r="H886" s="68" t="s">
        <v>65</v>
      </c>
      <c r="I886" s="68" t="s">
        <v>66</v>
      </c>
      <c r="J886" s="68" t="s">
        <v>66</v>
      </c>
      <c r="K886" s="70">
        <v>0</v>
      </c>
      <c r="L886" s="70">
        <v>0</v>
      </c>
      <c r="M886" s="70">
        <v>0</v>
      </c>
      <c r="N886" s="70" t="s">
        <v>67</v>
      </c>
      <c r="O886" s="70">
        <v>0</v>
      </c>
      <c r="P886" s="70" t="s">
        <v>68</v>
      </c>
      <c r="Q886" t="s">
        <v>68</v>
      </c>
    </row>
    <row r="887" spans="2:17" ht="25.5" customHeight="1" x14ac:dyDescent="0.3">
      <c r="B887" s="66" t="s">
        <v>189</v>
      </c>
      <c r="C887" s="67" t="s">
        <v>2893</v>
      </c>
      <c r="D887" s="68" t="s">
        <v>64</v>
      </c>
      <c r="E887" s="68" t="s">
        <v>65</v>
      </c>
      <c r="F887" s="69" t="s">
        <v>1460</v>
      </c>
      <c r="G887" s="68" t="s">
        <v>64</v>
      </c>
      <c r="H887" s="68" t="s">
        <v>65</v>
      </c>
      <c r="I887" s="68" t="s">
        <v>66</v>
      </c>
      <c r="J887" s="68" t="s">
        <v>66</v>
      </c>
      <c r="K887" s="70">
        <v>0</v>
      </c>
      <c r="L887" s="70">
        <v>0</v>
      </c>
      <c r="M887" s="70">
        <v>0</v>
      </c>
      <c r="N887" s="70" t="s">
        <v>67</v>
      </c>
      <c r="O887" s="70">
        <v>0</v>
      </c>
      <c r="P887" s="70" t="s">
        <v>68</v>
      </c>
      <c r="Q887" t="s">
        <v>68</v>
      </c>
    </row>
    <row r="888" spans="2:17" ht="25.5" customHeight="1" x14ac:dyDescent="0.3">
      <c r="B888" s="66" t="s">
        <v>1602</v>
      </c>
      <c r="C888" s="67" t="s">
        <v>444</v>
      </c>
      <c r="D888" s="68" t="s">
        <v>64</v>
      </c>
      <c r="E888" s="68" t="s">
        <v>65</v>
      </c>
      <c r="F888" s="69" t="s">
        <v>1460</v>
      </c>
      <c r="G888" s="68" t="s">
        <v>64</v>
      </c>
      <c r="H888" s="68" t="s">
        <v>65</v>
      </c>
      <c r="I888" s="68" t="s">
        <v>66</v>
      </c>
      <c r="J888" s="68" t="s">
        <v>66</v>
      </c>
      <c r="K888" s="70">
        <v>0</v>
      </c>
      <c r="L888" s="70">
        <v>0</v>
      </c>
      <c r="M888" s="70">
        <v>0</v>
      </c>
      <c r="N888" s="70" t="s">
        <v>67</v>
      </c>
      <c r="O888" s="70">
        <v>0</v>
      </c>
      <c r="P888" s="70" t="s">
        <v>68</v>
      </c>
      <c r="Q888" t="s">
        <v>68</v>
      </c>
    </row>
    <row r="889" spans="2:17" ht="25.5" customHeight="1" x14ac:dyDescent="0.3">
      <c r="B889" s="66" t="s">
        <v>403</v>
      </c>
      <c r="C889" s="67" t="s">
        <v>1658</v>
      </c>
      <c r="D889" s="68" t="s">
        <v>65</v>
      </c>
      <c r="E889" s="68" t="s">
        <v>64</v>
      </c>
      <c r="F889" s="69">
        <v>1776709162101</v>
      </c>
      <c r="G889" s="68" t="s">
        <v>64</v>
      </c>
      <c r="H889" s="68" t="s">
        <v>64</v>
      </c>
      <c r="I889" s="68" t="s">
        <v>65</v>
      </c>
      <c r="J889" s="68" t="s">
        <v>66</v>
      </c>
      <c r="K889" s="70">
        <v>0</v>
      </c>
      <c r="L889" s="70">
        <v>0</v>
      </c>
      <c r="M889" s="70">
        <v>0</v>
      </c>
      <c r="N889" s="70" t="s">
        <v>67</v>
      </c>
      <c r="O889" s="70">
        <v>0</v>
      </c>
      <c r="P889" s="70" t="s">
        <v>68</v>
      </c>
      <c r="Q889" t="s">
        <v>68</v>
      </c>
    </row>
    <row r="890" spans="2:17" ht="25.5" customHeight="1" x14ac:dyDescent="0.3">
      <c r="B890" s="66" t="s">
        <v>2894</v>
      </c>
      <c r="C890" s="67" t="s">
        <v>2895</v>
      </c>
      <c r="D890" s="68" t="s">
        <v>64</v>
      </c>
      <c r="E890" s="68" t="s">
        <v>65</v>
      </c>
      <c r="F890" s="69">
        <v>1664201581802</v>
      </c>
      <c r="G890" s="68" t="s">
        <v>64</v>
      </c>
      <c r="H890" s="68" t="s">
        <v>64</v>
      </c>
      <c r="I890" s="68" t="s">
        <v>65</v>
      </c>
      <c r="J890" s="68" t="s">
        <v>66</v>
      </c>
      <c r="K890" s="70">
        <v>0</v>
      </c>
      <c r="L890" s="70">
        <v>0</v>
      </c>
      <c r="M890" s="70">
        <v>0</v>
      </c>
      <c r="N890" s="70" t="s">
        <v>67</v>
      </c>
      <c r="O890" s="70">
        <v>0</v>
      </c>
      <c r="P890" s="70" t="s">
        <v>68</v>
      </c>
      <c r="Q890" t="s">
        <v>68</v>
      </c>
    </row>
    <row r="891" spans="2:17" ht="25.5" customHeight="1" x14ac:dyDescent="0.3">
      <c r="B891" s="66" t="s">
        <v>2896</v>
      </c>
      <c r="C891" s="67" t="s">
        <v>212</v>
      </c>
      <c r="D891" s="68" t="s">
        <v>64</v>
      </c>
      <c r="E891" s="68" t="s">
        <v>65</v>
      </c>
      <c r="F891" s="69" t="s">
        <v>1460</v>
      </c>
      <c r="G891" s="68" t="s">
        <v>65</v>
      </c>
      <c r="H891" s="68" t="s">
        <v>64</v>
      </c>
      <c r="I891" s="68" t="s">
        <v>66</v>
      </c>
      <c r="J891" s="68" t="s">
        <v>66</v>
      </c>
      <c r="K891" s="70">
        <v>0</v>
      </c>
      <c r="L891" s="70">
        <v>0</v>
      </c>
      <c r="M891" s="70">
        <v>0</v>
      </c>
      <c r="N891" s="70" t="s">
        <v>67</v>
      </c>
      <c r="O891" s="70">
        <v>0</v>
      </c>
      <c r="P891" s="70" t="s">
        <v>68</v>
      </c>
      <c r="Q891" t="s">
        <v>68</v>
      </c>
    </row>
    <row r="892" spans="2:17" ht="25.5" customHeight="1" x14ac:dyDescent="0.3">
      <c r="B892" s="66" t="s">
        <v>1540</v>
      </c>
      <c r="C892" s="67" t="s">
        <v>160</v>
      </c>
      <c r="D892" s="68" t="s">
        <v>65</v>
      </c>
      <c r="E892" s="68" t="s">
        <v>64</v>
      </c>
      <c r="F892" s="69">
        <v>2693975720401</v>
      </c>
      <c r="G892" s="68" t="s">
        <v>64</v>
      </c>
      <c r="H892" s="68" t="s">
        <v>65</v>
      </c>
      <c r="I892" s="68" t="s">
        <v>66</v>
      </c>
      <c r="J892" s="68" t="s">
        <v>66</v>
      </c>
      <c r="K892" s="70">
        <v>0</v>
      </c>
      <c r="L892" s="70">
        <v>0</v>
      </c>
      <c r="M892" s="70">
        <v>0</v>
      </c>
      <c r="N892" s="70" t="s">
        <v>67</v>
      </c>
      <c r="O892" s="70">
        <v>0</v>
      </c>
      <c r="P892" s="70" t="s">
        <v>68</v>
      </c>
      <c r="Q892" t="s">
        <v>68</v>
      </c>
    </row>
    <row r="893" spans="2:17" ht="25.5" customHeight="1" x14ac:dyDescent="0.3">
      <c r="B893" s="66" t="s">
        <v>472</v>
      </c>
      <c r="C893" s="67" t="s">
        <v>2897</v>
      </c>
      <c r="D893" s="68" t="s">
        <v>65</v>
      </c>
      <c r="E893" s="68" t="s">
        <v>64</v>
      </c>
      <c r="F893" s="69">
        <v>2154256690101</v>
      </c>
      <c r="G893" s="68" t="s">
        <v>64</v>
      </c>
      <c r="H893" s="68" t="s">
        <v>65</v>
      </c>
      <c r="I893" s="68" t="s">
        <v>66</v>
      </c>
      <c r="J893" s="68" t="s">
        <v>66</v>
      </c>
      <c r="K893" s="70">
        <v>0</v>
      </c>
      <c r="L893" s="70">
        <v>0</v>
      </c>
      <c r="M893" s="70">
        <v>0</v>
      </c>
      <c r="N893" s="70" t="s">
        <v>67</v>
      </c>
      <c r="O893" s="70">
        <v>0</v>
      </c>
      <c r="P893" s="70" t="s">
        <v>68</v>
      </c>
      <c r="Q893" t="s">
        <v>68</v>
      </c>
    </row>
    <row r="894" spans="2:17" ht="25.5" customHeight="1" x14ac:dyDescent="0.3">
      <c r="B894" s="66" t="s">
        <v>2898</v>
      </c>
      <c r="C894" s="67" t="s">
        <v>564</v>
      </c>
      <c r="D894" s="68" t="s">
        <v>65</v>
      </c>
      <c r="E894" s="68" t="s">
        <v>64</v>
      </c>
      <c r="F894" s="69">
        <v>2216194290602</v>
      </c>
      <c r="G894" s="68" t="s">
        <v>64</v>
      </c>
      <c r="H894" s="68" t="s">
        <v>64</v>
      </c>
      <c r="I894" s="68" t="s">
        <v>65</v>
      </c>
      <c r="J894" s="68" t="s">
        <v>66</v>
      </c>
      <c r="K894" s="70">
        <v>0</v>
      </c>
      <c r="L894" s="70">
        <v>0</v>
      </c>
      <c r="M894" s="70">
        <v>0</v>
      </c>
      <c r="N894" s="70" t="s">
        <v>65</v>
      </c>
      <c r="O894" s="70">
        <v>0</v>
      </c>
      <c r="P894" s="70" t="s">
        <v>68</v>
      </c>
      <c r="Q894" t="s">
        <v>68</v>
      </c>
    </row>
    <row r="895" spans="2:17" ht="25.5" customHeight="1" x14ac:dyDescent="0.3">
      <c r="B895" s="66" t="s">
        <v>2899</v>
      </c>
      <c r="C895" s="67" t="s">
        <v>2900</v>
      </c>
      <c r="D895" s="68" t="s">
        <v>64</v>
      </c>
      <c r="E895" s="68" t="s">
        <v>65</v>
      </c>
      <c r="F895" s="69">
        <v>2403203950407</v>
      </c>
      <c r="G895" s="68" t="s">
        <v>64</v>
      </c>
      <c r="H895" s="68" t="s">
        <v>64</v>
      </c>
      <c r="I895" s="68" t="s">
        <v>65</v>
      </c>
      <c r="J895" s="68" t="s">
        <v>66</v>
      </c>
      <c r="K895" s="70">
        <v>0</v>
      </c>
      <c r="L895" s="70">
        <v>0</v>
      </c>
      <c r="M895" s="70">
        <v>0</v>
      </c>
      <c r="N895" s="70" t="s">
        <v>67</v>
      </c>
      <c r="O895" s="70">
        <v>0</v>
      </c>
      <c r="P895" s="70" t="s">
        <v>68</v>
      </c>
      <c r="Q895" t="s">
        <v>68</v>
      </c>
    </row>
    <row r="896" spans="2:17" ht="25.5" customHeight="1" x14ac:dyDescent="0.3">
      <c r="B896" s="66" t="s">
        <v>1535</v>
      </c>
      <c r="C896" s="67" t="s">
        <v>2901</v>
      </c>
      <c r="D896" s="68" t="s">
        <v>65</v>
      </c>
      <c r="E896" s="68" t="s">
        <v>64</v>
      </c>
      <c r="F896" s="69">
        <v>1719352410101</v>
      </c>
      <c r="G896" s="68" t="s">
        <v>64</v>
      </c>
      <c r="H896" s="68" t="s">
        <v>65</v>
      </c>
      <c r="I896" s="68" t="s">
        <v>66</v>
      </c>
      <c r="J896" s="68" t="s">
        <v>66</v>
      </c>
      <c r="K896" s="70">
        <v>0</v>
      </c>
      <c r="L896" s="70">
        <v>0</v>
      </c>
      <c r="M896" s="70">
        <v>0</v>
      </c>
      <c r="N896" s="70" t="s">
        <v>67</v>
      </c>
      <c r="O896" s="70">
        <v>0</v>
      </c>
      <c r="P896" s="70" t="s">
        <v>68</v>
      </c>
      <c r="Q896" t="s">
        <v>68</v>
      </c>
    </row>
    <row r="897" spans="2:17" ht="25.5" customHeight="1" x14ac:dyDescent="0.3">
      <c r="B897" s="66" t="s">
        <v>1381</v>
      </c>
      <c r="C897" s="67" t="s">
        <v>173</v>
      </c>
      <c r="D897" s="68" t="s">
        <v>65</v>
      </c>
      <c r="E897" s="68" t="s">
        <v>64</v>
      </c>
      <c r="F897" s="69">
        <v>2626518660101</v>
      </c>
      <c r="G897" s="68" t="s">
        <v>64</v>
      </c>
      <c r="H897" s="68" t="s">
        <v>64</v>
      </c>
      <c r="I897" s="68" t="s">
        <v>65</v>
      </c>
      <c r="J897" s="68" t="s">
        <v>66</v>
      </c>
      <c r="K897" s="70">
        <v>0</v>
      </c>
      <c r="L897" s="70">
        <v>0</v>
      </c>
      <c r="M897" s="70">
        <v>0</v>
      </c>
      <c r="N897" s="70" t="s">
        <v>67</v>
      </c>
      <c r="O897" s="70">
        <v>0</v>
      </c>
      <c r="P897" s="70" t="s">
        <v>68</v>
      </c>
      <c r="Q897" t="s">
        <v>68</v>
      </c>
    </row>
    <row r="898" spans="2:17" ht="25.5" customHeight="1" x14ac:dyDescent="0.3">
      <c r="B898" s="66" t="s">
        <v>174</v>
      </c>
      <c r="C898" s="67" t="s">
        <v>317</v>
      </c>
      <c r="D898" s="68" t="s">
        <v>64</v>
      </c>
      <c r="E898" s="68" t="s">
        <v>65</v>
      </c>
      <c r="F898" s="69">
        <v>1664197530101</v>
      </c>
      <c r="G898" s="68" t="s">
        <v>64</v>
      </c>
      <c r="H898" s="68" t="s">
        <v>65</v>
      </c>
      <c r="I898" s="68" t="s">
        <v>66</v>
      </c>
      <c r="J898" s="68" t="s">
        <v>66</v>
      </c>
      <c r="K898" s="70">
        <v>0</v>
      </c>
      <c r="L898" s="70">
        <v>0</v>
      </c>
      <c r="M898" s="70">
        <v>0</v>
      </c>
      <c r="N898" s="70" t="s">
        <v>67</v>
      </c>
      <c r="O898" s="70">
        <v>0</v>
      </c>
      <c r="P898" s="70" t="s">
        <v>68</v>
      </c>
      <c r="Q898" t="s">
        <v>68</v>
      </c>
    </row>
    <row r="899" spans="2:17" ht="25.5" customHeight="1" x14ac:dyDescent="0.3">
      <c r="B899" s="66" t="s">
        <v>472</v>
      </c>
      <c r="C899" s="67" t="s">
        <v>2902</v>
      </c>
      <c r="D899" s="68" t="s">
        <v>65</v>
      </c>
      <c r="E899" s="68" t="s">
        <v>64</v>
      </c>
      <c r="F899" s="69" t="s">
        <v>1460</v>
      </c>
      <c r="G899" s="68" t="s">
        <v>65</v>
      </c>
      <c r="H899" s="68" t="s">
        <v>64</v>
      </c>
      <c r="I899" s="68" t="s">
        <v>66</v>
      </c>
      <c r="J899" s="68" t="s">
        <v>66</v>
      </c>
      <c r="K899" s="70">
        <v>0</v>
      </c>
      <c r="L899" s="70">
        <v>0</v>
      </c>
      <c r="M899" s="70">
        <v>0</v>
      </c>
      <c r="N899" s="70" t="s">
        <v>67</v>
      </c>
      <c r="O899" s="70">
        <v>0</v>
      </c>
      <c r="P899" s="70" t="s">
        <v>68</v>
      </c>
      <c r="Q899" t="s">
        <v>68</v>
      </c>
    </row>
    <row r="900" spans="2:17" ht="25.5" customHeight="1" x14ac:dyDescent="0.3">
      <c r="B900" s="66" t="s">
        <v>415</v>
      </c>
      <c r="C900" s="67" t="s">
        <v>2523</v>
      </c>
      <c r="D900" s="68" t="s">
        <v>65</v>
      </c>
      <c r="E900" s="68" t="s">
        <v>64</v>
      </c>
      <c r="F900" s="69">
        <v>2262398610101</v>
      </c>
      <c r="G900" s="68" t="s">
        <v>64</v>
      </c>
      <c r="H900" s="68" t="s">
        <v>64</v>
      </c>
      <c r="I900" s="68" t="s">
        <v>65</v>
      </c>
      <c r="J900" s="68" t="s">
        <v>66</v>
      </c>
      <c r="K900" s="70">
        <v>0</v>
      </c>
      <c r="L900" s="70">
        <v>0</v>
      </c>
      <c r="M900" s="70">
        <v>0</v>
      </c>
      <c r="N900" s="70" t="s">
        <v>67</v>
      </c>
      <c r="O900" s="70">
        <v>0</v>
      </c>
      <c r="P900" s="70" t="s">
        <v>68</v>
      </c>
      <c r="Q900" t="s">
        <v>68</v>
      </c>
    </row>
    <row r="901" spans="2:17" ht="25.5" customHeight="1" x14ac:dyDescent="0.3">
      <c r="B901" s="66" t="s">
        <v>1540</v>
      </c>
      <c r="C901" s="67" t="s">
        <v>160</v>
      </c>
      <c r="D901" s="68" t="s">
        <v>65</v>
      </c>
      <c r="E901" s="68" t="s">
        <v>64</v>
      </c>
      <c r="F901" s="69">
        <v>2693975740401</v>
      </c>
      <c r="G901" s="68" t="s">
        <v>64</v>
      </c>
      <c r="H901" s="68" t="s">
        <v>65</v>
      </c>
      <c r="I901" s="68" t="s">
        <v>66</v>
      </c>
      <c r="J901" s="68" t="s">
        <v>66</v>
      </c>
      <c r="K901" s="70">
        <v>0</v>
      </c>
      <c r="L901" s="70">
        <v>0</v>
      </c>
      <c r="M901" s="70">
        <v>0</v>
      </c>
      <c r="N901" s="70" t="s">
        <v>67</v>
      </c>
      <c r="O901" s="70">
        <v>0</v>
      </c>
      <c r="P901" s="70" t="s">
        <v>68</v>
      </c>
      <c r="Q901" t="s">
        <v>68</v>
      </c>
    </row>
    <row r="902" spans="2:17" ht="25.5" customHeight="1" x14ac:dyDescent="0.3">
      <c r="B902" s="66" t="s">
        <v>174</v>
      </c>
      <c r="C902" s="67" t="s">
        <v>317</v>
      </c>
      <c r="D902" s="68" t="s">
        <v>64</v>
      </c>
      <c r="E902" s="68" t="s">
        <v>65</v>
      </c>
      <c r="F902" s="69">
        <v>1664197530101</v>
      </c>
      <c r="G902" s="68" t="s">
        <v>64</v>
      </c>
      <c r="H902" s="68" t="s">
        <v>65</v>
      </c>
      <c r="I902" s="68" t="s">
        <v>66</v>
      </c>
      <c r="J902" s="68" t="s">
        <v>66</v>
      </c>
      <c r="K902" s="70">
        <v>0</v>
      </c>
      <c r="L902" s="70">
        <v>0</v>
      </c>
      <c r="M902" s="70">
        <v>0</v>
      </c>
      <c r="N902" s="70" t="s">
        <v>67</v>
      </c>
      <c r="O902" s="70">
        <v>0</v>
      </c>
      <c r="P902" s="70" t="s">
        <v>68</v>
      </c>
      <c r="Q902" t="s">
        <v>68</v>
      </c>
    </row>
    <row r="903" spans="2:17" ht="25.5" customHeight="1" x14ac:dyDescent="0.3">
      <c r="B903" s="66" t="s">
        <v>2903</v>
      </c>
      <c r="C903" s="67" t="s">
        <v>2904</v>
      </c>
      <c r="D903" s="68" t="s">
        <v>65</v>
      </c>
      <c r="E903" s="68" t="s">
        <v>64</v>
      </c>
      <c r="F903" s="69">
        <v>1907176880101</v>
      </c>
      <c r="G903" s="68" t="s">
        <v>64</v>
      </c>
      <c r="H903" s="68" t="s">
        <v>65</v>
      </c>
      <c r="I903" s="68" t="s">
        <v>66</v>
      </c>
      <c r="J903" s="68" t="s">
        <v>66</v>
      </c>
      <c r="K903" s="70">
        <v>0</v>
      </c>
      <c r="L903" s="70">
        <v>0</v>
      </c>
      <c r="M903" s="70">
        <v>0</v>
      </c>
      <c r="N903" s="70" t="s">
        <v>67</v>
      </c>
      <c r="O903" s="70">
        <v>0</v>
      </c>
      <c r="P903" s="70" t="s">
        <v>68</v>
      </c>
      <c r="Q903" t="s">
        <v>68</v>
      </c>
    </row>
    <row r="904" spans="2:17" ht="25.5" customHeight="1" x14ac:dyDescent="0.3">
      <c r="B904" s="66" t="s">
        <v>157</v>
      </c>
      <c r="C904" s="67" t="s">
        <v>2905</v>
      </c>
      <c r="D904" s="68" t="s">
        <v>65</v>
      </c>
      <c r="E904" s="68" t="s">
        <v>64</v>
      </c>
      <c r="F904" s="69" t="s">
        <v>1460</v>
      </c>
      <c r="G904" s="68" t="s">
        <v>65</v>
      </c>
      <c r="H904" s="68" t="s">
        <v>64</v>
      </c>
      <c r="I904" s="68" t="s">
        <v>66</v>
      </c>
      <c r="J904" s="68" t="s">
        <v>66</v>
      </c>
      <c r="K904" s="70">
        <v>0</v>
      </c>
      <c r="L904" s="70">
        <v>0</v>
      </c>
      <c r="M904" s="70">
        <v>0</v>
      </c>
      <c r="N904" s="70" t="s">
        <v>67</v>
      </c>
      <c r="O904" s="70">
        <v>0</v>
      </c>
      <c r="P904" s="70" t="s">
        <v>68</v>
      </c>
      <c r="Q904" t="s">
        <v>68</v>
      </c>
    </row>
    <row r="905" spans="2:17" ht="25.5" customHeight="1" x14ac:dyDescent="0.3">
      <c r="B905" s="66" t="s">
        <v>121</v>
      </c>
      <c r="C905" s="67" t="s">
        <v>2635</v>
      </c>
      <c r="D905" s="68" t="s">
        <v>64</v>
      </c>
      <c r="E905" s="68" t="s">
        <v>65</v>
      </c>
      <c r="F905" s="69" t="s">
        <v>1460</v>
      </c>
      <c r="G905" s="68" t="s">
        <v>64</v>
      </c>
      <c r="H905" s="68" t="s">
        <v>65</v>
      </c>
      <c r="I905" s="68" t="s">
        <v>66</v>
      </c>
      <c r="J905" s="68" t="s">
        <v>66</v>
      </c>
      <c r="K905" s="70">
        <v>0</v>
      </c>
      <c r="L905" s="70">
        <v>0</v>
      </c>
      <c r="M905" s="70">
        <v>0</v>
      </c>
      <c r="N905" s="70" t="s">
        <v>67</v>
      </c>
      <c r="O905" s="70">
        <v>0</v>
      </c>
      <c r="P905" s="70" t="s">
        <v>68</v>
      </c>
      <c r="Q905" t="s">
        <v>68</v>
      </c>
    </row>
    <row r="906" spans="2:17" ht="25.5" customHeight="1" x14ac:dyDescent="0.3">
      <c r="B906" s="66" t="s">
        <v>1969</v>
      </c>
      <c r="C906" s="67" t="s">
        <v>2906</v>
      </c>
      <c r="D906" s="68" t="s">
        <v>65</v>
      </c>
      <c r="E906" s="68" t="s">
        <v>64</v>
      </c>
      <c r="F906" s="69">
        <v>2455232780101</v>
      </c>
      <c r="G906" s="68" t="s">
        <v>64</v>
      </c>
      <c r="H906" s="68" t="s">
        <v>64</v>
      </c>
      <c r="I906" s="68" t="s">
        <v>65</v>
      </c>
      <c r="J906" s="68" t="s">
        <v>66</v>
      </c>
      <c r="K906" s="70">
        <v>0</v>
      </c>
      <c r="L906" s="70">
        <v>0</v>
      </c>
      <c r="M906" s="70">
        <v>0</v>
      </c>
      <c r="N906" s="70" t="s">
        <v>67</v>
      </c>
      <c r="O906" s="70">
        <v>0</v>
      </c>
      <c r="P906" s="70" t="s">
        <v>68</v>
      </c>
      <c r="Q906" t="s">
        <v>68</v>
      </c>
    </row>
    <row r="907" spans="2:17" ht="25.5" customHeight="1" x14ac:dyDescent="0.3">
      <c r="B907" s="66" t="s">
        <v>2874</v>
      </c>
      <c r="C907" s="67" t="s">
        <v>215</v>
      </c>
      <c r="D907" s="68" t="s">
        <v>65</v>
      </c>
      <c r="E907" s="68" t="s">
        <v>64</v>
      </c>
      <c r="F907" s="69">
        <v>1739809020101</v>
      </c>
      <c r="G907" s="68" t="s">
        <v>64</v>
      </c>
      <c r="H907" s="68" t="s">
        <v>64</v>
      </c>
      <c r="I907" s="68" t="s">
        <v>65</v>
      </c>
      <c r="J907" s="68" t="s">
        <v>66</v>
      </c>
      <c r="K907" s="70">
        <v>0</v>
      </c>
      <c r="L907" s="70">
        <v>0</v>
      </c>
      <c r="M907" s="70">
        <v>0</v>
      </c>
      <c r="N907" s="70" t="s">
        <v>67</v>
      </c>
      <c r="O907" s="70">
        <v>0</v>
      </c>
      <c r="P907" s="70" t="s">
        <v>68</v>
      </c>
      <c r="Q907" t="s">
        <v>68</v>
      </c>
    </row>
    <row r="908" spans="2:17" ht="25.5" customHeight="1" x14ac:dyDescent="0.3">
      <c r="B908" s="66" t="s">
        <v>2877</v>
      </c>
      <c r="C908" s="67" t="s">
        <v>2686</v>
      </c>
      <c r="D908" s="68" t="s">
        <v>65</v>
      </c>
      <c r="E908" s="68" t="s">
        <v>64</v>
      </c>
      <c r="F908" s="69">
        <v>2642880411413</v>
      </c>
      <c r="G908" s="68" t="s">
        <v>64</v>
      </c>
      <c r="H908" s="68" t="s">
        <v>64</v>
      </c>
      <c r="I908" s="68" t="s">
        <v>65</v>
      </c>
      <c r="J908" s="68" t="s">
        <v>66</v>
      </c>
      <c r="K908" s="70">
        <v>0</v>
      </c>
      <c r="L908" s="70">
        <v>0</v>
      </c>
      <c r="M908" s="70">
        <v>0</v>
      </c>
      <c r="N908" s="70" t="s">
        <v>67</v>
      </c>
      <c r="O908" s="70">
        <v>0</v>
      </c>
      <c r="P908" s="70" t="s">
        <v>68</v>
      </c>
      <c r="Q908" t="s">
        <v>68</v>
      </c>
    </row>
    <row r="909" spans="2:17" ht="25.5" customHeight="1" x14ac:dyDescent="0.3">
      <c r="B909" s="66" t="s">
        <v>121</v>
      </c>
      <c r="C909" s="67" t="s">
        <v>2907</v>
      </c>
      <c r="D909" s="68" t="s">
        <v>64</v>
      </c>
      <c r="E909" s="68" t="s">
        <v>65</v>
      </c>
      <c r="F909" s="69">
        <v>2365427961001</v>
      </c>
      <c r="G909" s="68" t="s">
        <v>64</v>
      </c>
      <c r="H909" s="68" t="s">
        <v>64</v>
      </c>
      <c r="I909" s="68" t="s">
        <v>65</v>
      </c>
      <c r="J909" s="68" t="s">
        <v>66</v>
      </c>
      <c r="K909" s="70">
        <v>0</v>
      </c>
      <c r="L909" s="70">
        <v>0</v>
      </c>
      <c r="M909" s="70">
        <v>0</v>
      </c>
      <c r="N909" s="70" t="s">
        <v>67</v>
      </c>
      <c r="O909" s="70">
        <v>0</v>
      </c>
      <c r="P909" s="70" t="s">
        <v>68</v>
      </c>
      <c r="Q909" t="s">
        <v>68</v>
      </c>
    </row>
    <row r="910" spans="2:17" ht="25.5" customHeight="1" x14ac:dyDescent="0.3">
      <c r="B910" s="66" t="s">
        <v>2841</v>
      </c>
      <c r="C910" s="67" t="s">
        <v>1405</v>
      </c>
      <c r="D910" s="68" t="s">
        <v>65</v>
      </c>
      <c r="E910" s="68" t="s">
        <v>64</v>
      </c>
      <c r="F910" s="69" t="s">
        <v>1460</v>
      </c>
      <c r="G910" s="68" t="s">
        <v>65</v>
      </c>
      <c r="H910" s="68" t="s">
        <v>64</v>
      </c>
      <c r="I910" s="68" t="s">
        <v>66</v>
      </c>
      <c r="J910" s="68" t="s">
        <v>66</v>
      </c>
      <c r="K910" s="70">
        <v>0</v>
      </c>
      <c r="L910" s="70">
        <v>0</v>
      </c>
      <c r="M910" s="70">
        <v>0</v>
      </c>
      <c r="N910" s="70" t="s">
        <v>67</v>
      </c>
      <c r="O910" s="70">
        <v>0</v>
      </c>
      <c r="P910" s="70" t="s">
        <v>68</v>
      </c>
      <c r="Q910" t="s">
        <v>68</v>
      </c>
    </row>
    <row r="911" spans="2:17" ht="25.5" customHeight="1" x14ac:dyDescent="0.3">
      <c r="B911" s="66" t="s">
        <v>2908</v>
      </c>
      <c r="C911" s="67" t="s">
        <v>2909</v>
      </c>
      <c r="D911" s="68" t="s">
        <v>64</v>
      </c>
      <c r="E911" s="68" t="s">
        <v>65</v>
      </c>
      <c r="F911" s="69">
        <v>3006224220101</v>
      </c>
      <c r="G911" s="68" t="s">
        <v>64</v>
      </c>
      <c r="H911" s="68" t="s">
        <v>65</v>
      </c>
      <c r="I911" s="68" t="s">
        <v>66</v>
      </c>
      <c r="J911" s="68" t="s">
        <v>66</v>
      </c>
      <c r="K911" s="70">
        <v>0</v>
      </c>
      <c r="L911" s="70">
        <v>0</v>
      </c>
      <c r="M911" s="70">
        <v>0</v>
      </c>
      <c r="N911" s="70" t="s">
        <v>67</v>
      </c>
      <c r="O911" s="70">
        <v>0</v>
      </c>
      <c r="P911" s="70" t="s">
        <v>68</v>
      </c>
      <c r="Q911" t="s">
        <v>68</v>
      </c>
    </row>
    <row r="912" spans="2:17" ht="25.5" customHeight="1" x14ac:dyDescent="0.3">
      <c r="B912" s="66" t="s">
        <v>113</v>
      </c>
      <c r="C912" s="67" t="s">
        <v>545</v>
      </c>
      <c r="D912" s="68" t="s">
        <v>64</v>
      </c>
      <c r="E912" s="68" t="s">
        <v>65</v>
      </c>
      <c r="F912" s="69">
        <v>2337799570101</v>
      </c>
      <c r="G912" s="68" t="s">
        <v>64</v>
      </c>
      <c r="H912" s="68" t="s">
        <v>65</v>
      </c>
      <c r="I912" s="68" t="s">
        <v>66</v>
      </c>
      <c r="J912" s="68" t="s">
        <v>66</v>
      </c>
      <c r="K912" s="70">
        <v>0</v>
      </c>
      <c r="L912" s="70">
        <v>0</v>
      </c>
      <c r="M912" s="70">
        <v>0</v>
      </c>
      <c r="N912" s="70" t="s">
        <v>67</v>
      </c>
      <c r="O912" s="70">
        <v>0</v>
      </c>
      <c r="P912" s="70" t="s">
        <v>68</v>
      </c>
      <c r="Q912" t="s">
        <v>68</v>
      </c>
    </row>
    <row r="913" spans="2:17" ht="25.5" customHeight="1" x14ac:dyDescent="0.3">
      <c r="B913" s="66" t="s">
        <v>2807</v>
      </c>
      <c r="C913" s="67" t="s">
        <v>205</v>
      </c>
      <c r="D913" s="68" t="s">
        <v>65</v>
      </c>
      <c r="E913" s="68" t="s">
        <v>64</v>
      </c>
      <c r="F913" s="69" t="s">
        <v>1460</v>
      </c>
      <c r="G913" s="68" t="s">
        <v>65</v>
      </c>
      <c r="H913" s="68" t="s">
        <v>64</v>
      </c>
      <c r="I913" s="68" t="s">
        <v>66</v>
      </c>
      <c r="J913" s="68" t="s">
        <v>66</v>
      </c>
      <c r="K913" s="70">
        <v>0</v>
      </c>
      <c r="L913" s="70">
        <v>0</v>
      </c>
      <c r="M913" s="70">
        <v>0</v>
      </c>
      <c r="N913" s="70" t="s">
        <v>67</v>
      </c>
      <c r="O913" s="70">
        <v>0</v>
      </c>
      <c r="P913" s="70" t="s">
        <v>68</v>
      </c>
      <c r="Q913" t="s">
        <v>68</v>
      </c>
    </row>
    <row r="914" spans="2:17" ht="25.5" customHeight="1" x14ac:dyDescent="0.3">
      <c r="B914" s="66" t="s">
        <v>2910</v>
      </c>
      <c r="C914" s="67" t="s">
        <v>2911</v>
      </c>
      <c r="D914" s="68" t="s">
        <v>65</v>
      </c>
      <c r="E914" s="68" t="s">
        <v>64</v>
      </c>
      <c r="F914" s="69" t="s">
        <v>1460</v>
      </c>
      <c r="G914" s="68" t="s">
        <v>65</v>
      </c>
      <c r="H914" s="68" t="s">
        <v>64</v>
      </c>
      <c r="I914" s="68" t="s">
        <v>66</v>
      </c>
      <c r="J914" s="68" t="s">
        <v>66</v>
      </c>
      <c r="K914" s="70">
        <v>0</v>
      </c>
      <c r="L914" s="70">
        <v>0</v>
      </c>
      <c r="M914" s="70">
        <v>0</v>
      </c>
      <c r="N914" s="70" t="s">
        <v>67</v>
      </c>
      <c r="O914" s="70">
        <v>0</v>
      </c>
      <c r="P914" s="70" t="s">
        <v>68</v>
      </c>
      <c r="Q914" t="s">
        <v>68</v>
      </c>
    </row>
    <row r="915" spans="2:17" ht="25.5" customHeight="1" x14ac:dyDescent="0.3">
      <c r="B915" s="66" t="s">
        <v>340</v>
      </c>
      <c r="C915" s="67" t="s">
        <v>444</v>
      </c>
      <c r="D915" s="68" t="s">
        <v>65</v>
      </c>
      <c r="E915" s="68" t="s">
        <v>64</v>
      </c>
      <c r="F915" s="69">
        <v>1783739310101</v>
      </c>
      <c r="G915" s="68" t="s">
        <v>64</v>
      </c>
      <c r="H915" s="68" t="s">
        <v>64</v>
      </c>
      <c r="I915" s="68" t="s">
        <v>65</v>
      </c>
      <c r="J915" s="68" t="s">
        <v>66</v>
      </c>
      <c r="K915" s="70">
        <v>0</v>
      </c>
      <c r="L915" s="70">
        <v>0</v>
      </c>
      <c r="M915" s="70">
        <v>0</v>
      </c>
      <c r="N915" s="70" t="s">
        <v>67</v>
      </c>
      <c r="O915" s="70">
        <v>0</v>
      </c>
      <c r="P915" s="70" t="s">
        <v>68</v>
      </c>
      <c r="Q915" t="s">
        <v>68</v>
      </c>
    </row>
    <row r="916" spans="2:17" ht="25.5" customHeight="1" x14ac:dyDescent="0.3">
      <c r="B916" s="66" t="s">
        <v>1422</v>
      </c>
      <c r="C916" s="67" t="s">
        <v>1457</v>
      </c>
      <c r="D916" s="68" t="s">
        <v>65</v>
      </c>
      <c r="E916" s="68" t="s">
        <v>64</v>
      </c>
      <c r="F916" s="69" t="s">
        <v>1460</v>
      </c>
      <c r="G916" s="68" t="s">
        <v>64</v>
      </c>
      <c r="H916" s="68" t="s">
        <v>65</v>
      </c>
      <c r="I916" s="68" t="s">
        <v>66</v>
      </c>
      <c r="J916" s="68" t="s">
        <v>66</v>
      </c>
      <c r="K916" s="70">
        <v>0</v>
      </c>
      <c r="L916" s="70">
        <v>0</v>
      </c>
      <c r="M916" s="70">
        <v>0</v>
      </c>
      <c r="N916" s="70" t="s">
        <v>67</v>
      </c>
      <c r="O916" s="70">
        <v>0</v>
      </c>
      <c r="P916" s="70" t="s">
        <v>68</v>
      </c>
      <c r="Q916" t="s">
        <v>68</v>
      </c>
    </row>
    <row r="917" spans="2:17" ht="25.5" customHeight="1" x14ac:dyDescent="0.3">
      <c r="B917" s="66" t="s">
        <v>2912</v>
      </c>
      <c r="C917" s="67" t="s">
        <v>333</v>
      </c>
      <c r="D917" s="68" t="s">
        <v>65</v>
      </c>
      <c r="E917" s="68" t="s">
        <v>64</v>
      </c>
      <c r="F917" s="69" t="s">
        <v>2913</v>
      </c>
      <c r="G917" s="68" t="s">
        <v>64</v>
      </c>
      <c r="H917" s="68" t="s">
        <v>64</v>
      </c>
      <c r="I917" s="68" t="s">
        <v>65</v>
      </c>
      <c r="J917" s="68" t="s">
        <v>66</v>
      </c>
      <c r="K917" s="70">
        <v>0</v>
      </c>
      <c r="L917" s="70">
        <v>0</v>
      </c>
      <c r="M917" s="70">
        <v>0</v>
      </c>
      <c r="N917" s="70" t="s">
        <v>67</v>
      </c>
      <c r="O917" s="70">
        <v>0</v>
      </c>
      <c r="P917" s="70" t="s">
        <v>68</v>
      </c>
      <c r="Q917" t="s">
        <v>68</v>
      </c>
    </row>
    <row r="918" spans="2:17" ht="25.5" customHeight="1" x14ac:dyDescent="0.3">
      <c r="B918" s="66" t="s">
        <v>2914</v>
      </c>
      <c r="C918" s="67" t="s">
        <v>2915</v>
      </c>
      <c r="D918" s="68" t="s">
        <v>64</v>
      </c>
      <c r="E918" s="68" t="s">
        <v>65</v>
      </c>
      <c r="F918" s="69" t="s">
        <v>1723</v>
      </c>
      <c r="G918" s="68" t="s">
        <v>64</v>
      </c>
      <c r="H918" s="68" t="s">
        <v>64</v>
      </c>
      <c r="I918" s="68" t="s">
        <v>65</v>
      </c>
      <c r="J918" s="68" t="s">
        <v>66</v>
      </c>
      <c r="K918" s="70">
        <v>0</v>
      </c>
      <c r="L918" s="70">
        <v>0</v>
      </c>
      <c r="M918" s="70">
        <v>0</v>
      </c>
      <c r="N918" s="70" t="s">
        <v>67</v>
      </c>
      <c r="O918" s="70">
        <v>0</v>
      </c>
      <c r="P918" s="70" t="s">
        <v>68</v>
      </c>
      <c r="Q918" t="s">
        <v>68</v>
      </c>
    </row>
    <row r="919" spans="2:17" ht="25.5" customHeight="1" x14ac:dyDescent="0.3">
      <c r="B919" s="66" t="s">
        <v>179</v>
      </c>
      <c r="C919" s="67" t="s">
        <v>198</v>
      </c>
      <c r="D919" s="68" t="s">
        <v>64</v>
      </c>
      <c r="E919" s="68" t="s">
        <v>65</v>
      </c>
      <c r="F919" s="69">
        <v>2093163140101</v>
      </c>
      <c r="G919" s="68" t="s">
        <v>64</v>
      </c>
      <c r="H919" s="68" t="s">
        <v>65</v>
      </c>
      <c r="I919" s="68" t="s">
        <v>66</v>
      </c>
      <c r="J919" s="68" t="s">
        <v>66</v>
      </c>
      <c r="K919" s="70">
        <v>0</v>
      </c>
      <c r="L919" s="70">
        <v>0</v>
      </c>
      <c r="M919" s="70">
        <v>0</v>
      </c>
      <c r="N919" s="70" t="s">
        <v>67</v>
      </c>
      <c r="O919" s="70">
        <v>0</v>
      </c>
      <c r="P919" s="70" t="s">
        <v>68</v>
      </c>
      <c r="Q919" t="s">
        <v>68</v>
      </c>
    </row>
    <row r="920" spans="2:17" ht="25.5" customHeight="1" x14ac:dyDescent="0.3">
      <c r="B920" s="66" t="s">
        <v>2797</v>
      </c>
      <c r="C920" s="67" t="s">
        <v>460</v>
      </c>
      <c r="D920" s="68" t="s">
        <v>65</v>
      </c>
      <c r="E920" s="68" t="s">
        <v>64</v>
      </c>
      <c r="F920" s="69">
        <v>2554350022001</v>
      </c>
      <c r="G920" s="68" t="s">
        <v>64</v>
      </c>
      <c r="H920" s="68" t="s">
        <v>64</v>
      </c>
      <c r="I920" s="68" t="s">
        <v>65</v>
      </c>
      <c r="J920" s="68" t="s">
        <v>66</v>
      </c>
      <c r="K920" s="70">
        <v>0</v>
      </c>
      <c r="L920" s="70">
        <v>0</v>
      </c>
      <c r="M920" s="70">
        <v>0</v>
      </c>
      <c r="N920" s="70" t="s">
        <v>67</v>
      </c>
      <c r="O920" s="70">
        <v>0</v>
      </c>
      <c r="P920" s="70" t="s">
        <v>68</v>
      </c>
      <c r="Q920" t="s">
        <v>68</v>
      </c>
    </row>
    <row r="921" spans="2:17" ht="25.5" customHeight="1" x14ac:dyDescent="0.3">
      <c r="B921" s="66" t="s">
        <v>2916</v>
      </c>
      <c r="C921" s="67" t="s">
        <v>2917</v>
      </c>
      <c r="D921" s="68" t="s">
        <v>64</v>
      </c>
      <c r="E921" s="68" t="s">
        <v>65</v>
      </c>
      <c r="F921" s="69" t="s">
        <v>1668</v>
      </c>
      <c r="G921" s="68" t="s">
        <v>65</v>
      </c>
      <c r="H921" s="68" t="s">
        <v>65</v>
      </c>
      <c r="I921" s="68" t="s">
        <v>66</v>
      </c>
      <c r="J921" s="68" t="s">
        <v>66</v>
      </c>
      <c r="K921" s="70">
        <v>0</v>
      </c>
      <c r="L921" s="70">
        <v>0</v>
      </c>
      <c r="M921" s="70">
        <v>0</v>
      </c>
      <c r="N921" s="70" t="s">
        <v>67</v>
      </c>
      <c r="O921" s="70">
        <v>0</v>
      </c>
      <c r="P921" s="70" t="s">
        <v>68</v>
      </c>
      <c r="Q921" t="s">
        <v>68</v>
      </c>
    </row>
    <row r="922" spans="2:17" ht="25.5" customHeight="1" x14ac:dyDescent="0.3">
      <c r="B922" s="66" t="s">
        <v>121</v>
      </c>
      <c r="C922" s="67" t="s">
        <v>296</v>
      </c>
      <c r="D922" s="68" t="s">
        <v>64</v>
      </c>
      <c r="E922" s="68" t="s">
        <v>65</v>
      </c>
      <c r="F922" s="69">
        <v>1631221130613</v>
      </c>
      <c r="G922" s="68" t="s">
        <v>64</v>
      </c>
      <c r="H922" s="68" t="s">
        <v>65</v>
      </c>
      <c r="I922" s="68" t="s">
        <v>66</v>
      </c>
      <c r="J922" s="68" t="s">
        <v>66</v>
      </c>
      <c r="K922" s="70">
        <v>0</v>
      </c>
      <c r="L922" s="70">
        <v>0</v>
      </c>
      <c r="M922" s="70">
        <v>0</v>
      </c>
      <c r="N922" s="70" t="s">
        <v>67</v>
      </c>
      <c r="O922" s="70">
        <v>0</v>
      </c>
      <c r="P922" s="70" t="s">
        <v>68</v>
      </c>
      <c r="Q922" t="s">
        <v>68</v>
      </c>
    </row>
    <row r="923" spans="2:17" ht="25.5" customHeight="1" x14ac:dyDescent="0.3">
      <c r="B923" s="66" t="s">
        <v>2918</v>
      </c>
      <c r="C923" s="67" t="s">
        <v>2261</v>
      </c>
      <c r="D923" s="68" t="s">
        <v>65</v>
      </c>
      <c r="E923" s="68" t="s">
        <v>64</v>
      </c>
      <c r="F923" s="69">
        <v>3662769560115</v>
      </c>
      <c r="G923" s="68" t="s">
        <v>64</v>
      </c>
      <c r="H923" s="68" t="s">
        <v>65</v>
      </c>
      <c r="I923" s="68" t="s">
        <v>66</v>
      </c>
      <c r="J923" s="68" t="s">
        <v>66</v>
      </c>
      <c r="K923" s="70">
        <v>0</v>
      </c>
      <c r="L923" s="70">
        <v>0</v>
      </c>
      <c r="M923" s="70">
        <v>0</v>
      </c>
      <c r="N923" s="70" t="s">
        <v>65</v>
      </c>
      <c r="O923" s="70">
        <v>0</v>
      </c>
      <c r="P923" s="70" t="s">
        <v>68</v>
      </c>
      <c r="Q923" t="s">
        <v>68</v>
      </c>
    </row>
    <row r="924" spans="2:17" ht="25.5" customHeight="1" x14ac:dyDescent="0.3">
      <c r="B924" s="66" t="s">
        <v>1478</v>
      </c>
      <c r="C924" s="67" t="s">
        <v>414</v>
      </c>
      <c r="D924" s="68" t="s">
        <v>65</v>
      </c>
      <c r="E924" s="68" t="s">
        <v>64</v>
      </c>
      <c r="F924" s="69">
        <v>1662198860101</v>
      </c>
      <c r="G924" s="68" t="s">
        <v>64</v>
      </c>
      <c r="H924" s="68" t="s">
        <v>64</v>
      </c>
      <c r="I924" s="68" t="s">
        <v>66</v>
      </c>
      <c r="J924" s="68" t="s">
        <v>65</v>
      </c>
      <c r="K924" s="70">
        <v>0</v>
      </c>
      <c r="L924" s="70">
        <v>0</v>
      </c>
      <c r="M924" s="70">
        <v>0</v>
      </c>
      <c r="N924" s="70" t="s">
        <v>65</v>
      </c>
      <c r="O924" s="70">
        <v>0</v>
      </c>
      <c r="P924" s="70" t="s">
        <v>68</v>
      </c>
      <c r="Q924" t="s">
        <v>68</v>
      </c>
    </row>
    <row r="925" spans="2:17" ht="25.5" customHeight="1" x14ac:dyDescent="0.3">
      <c r="B925" s="66" t="s">
        <v>2017</v>
      </c>
      <c r="C925" s="67" t="s">
        <v>2790</v>
      </c>
      <c r="D925" s="68" t="s">
        <v>65</v>
      </c>
      <c r="E925" s="68" t="s">
        <v>64</v>
      </c>
      <c r="F925" s="69">
        <v>2337271752101</v>
      </c>
      <c r="G925" s="68" t="s">
        <v>64</v>
      </c>
      <c r="H925" s="68" t="s">
        <v>64</v>
      </c>
      <c r="I925" s="68" t="s">
        <v>65</v>
      </c>
      <c r="J925" s="68" t="s">
        <v>66</v>
      </c>
      <c r="K925" s="70">
        <v>0</v>
      </c>
      <c r="L925" s="70">
        <v>0</v>
      </c>
      <c r="M925" s="70">
        <v>0</v>
      </c>
      <c r="N925" s="70" t="s">
        <v>65</v>
      </c>
      <c r="O925" s="70">
        <v>0</v>
      </c>
      <c r="P925" s="70" t="s">
        <v>68</v>
      </c>
      <c r="Q925" t="s">
        <v>68</v>
      </c>
    </row>
    <row r="926" spans="2:17" ht="25.5" customHeight="1" x14ac:dyDescent="0.3">
      <c r="B926" s="66" t="s">
        <v>2919</v>
      </c>
      <c r="C926" s="67" t="s">
        <v>1462</v>
      </c>
      <c r="D926" s="68" t="s">
        <v>65</v>
      </c>
      <c r="E926" s="68" t="s">
        <v>64</v>
      </c>
      <c r="F926" s="69">
        <v>2328570320101</v>
      </c>
      <c r="G926" s="68" t="s">
        <v>64</v>
      </c>
      <c r="H926" s="68" t="s">
        <v>64</v>
      </c>
      <c r="I926" s="68" t="s">
        <v>66</v>
      </c>
      <c r="J926" s="68" t="s">
        <v>65</v>
      </c>
      <c r="K926" s="70">
        <v>0</v>
      </c>
      <c r="L926" s="70">
        <v>0</v>
      </c>
      <c r="M926" s="70">
        <v>0</v>
      </c>
      <c r="N926" s="70" t="s">
        <v>65</v>
      </c>
      <c r="O926" s="70">
        <v>0</v>
      </c>
      <c r="P926" s="70" t="s">
        <v>68</v>
      </c>
      <c r="Q926" t="s">
        <v>68</v>
      </c>
    </row>
    <row r="927" spans="2:17" ht="25.5" customHeight="1" x14ac:dyDescent="0.3">
      <c r="B927" s="66" t="s">
        <v>201</v>
      </c>
      <c r="C927" s="67" t="s">
        <v>1764</v>
      </c>
      <c r="D927" s="68" t="s">
        <v>64</v>
      </c>
      <c r="E927" s="68" t="s">
        <v>65</v>
      </c>
      <c r="F927" s="69">
        <v>2623973230502</v>
      </c>
      <c r="G927" s="68" t="s">
        <v>64</v>
      </c>
      <c r="H927" s="68" t="s">
        <v>64</v>
      </c>
      <c r="I927" s="68" t="s">
        <v>65</v>
      </c>
      <c r="J927" s="68" t="s">
        <v>66</v>
      </c>
      <c r="K927" s="70">
        <v>0</v>
      </c>
      <c r="L927" s="70">
        <v>0</v>
      </c>
      <c r="M927" s="70">
        <v>0</v>
      </c>
      <c r="N927" s="70" t="s">
        <v>65</v>
      </c>
      <c r="O927" s="70">
        <v>0</v>
      </c>
      <c r="P927" s="70" t="s">
        <v>68</v>
      </c>
      <c r="Q927" t="s">
        <v>68</v>
      </c>
    </row>
    <row r="928" spans="2:17" ht="25.5" customHeight="1" x14ac:dyDescent="0.3">
      <c r="B928" s="66" t="s">
        <v>177</v>
      </c>
      <c r="C928" s="67" t="s">
        <v>196</v>
      </c>
      <c r="D928" s="68" t="s">
        <v>64</v>
      </c>
      <c r="E928" s="68" t="s">
        <v>65</v>
      </c>
      <c r="F928" s="69">
        <v>2362484720101</v>
      </c>
      <c r="G928" s="68" t="s">
        <v>64</v>
      </c>
      <c r="H928" s="68" t="s">
        <v>65</v>
      </c>
      <c r="I928" s="68" t="s">
        <v>66</v>
      </c>
      <c r="J928" s="68" t="s">
        <v>66</v>
      </c>
      <c r="K928" s="70">
        <v>0</v>
      </c>
      <c r="L928" s="70">
        <v>0</v>
      </c>
      <c r="M928" s="70">
        <v>0</v>
      </c>
      <c r="N928" s="70" t="s">
        <v>65</v>
      </c>
      <c r="O928" s="70">
        <v>0</v>
      </c>
      <c r="P928" s="70" t="s">
        <v>68</v>
      </c>
      <c r="Q928" t="s">
        <v>68</v>
      </c>
    </row>
    <row r="929" spans="2:17" ht="25.5" customHeight="1" x14ac:dyDescent="0.3">
      <c r="B929" s="66" t="s">
        <v>515</v>
      </c>
      <c r="C929" s="67" t="s">
        <v>2920</v>
      </c>
      <c r="D929" s="68" t="s">
        <v>64</v>
      </c>
      <c r="E929" s="68" t="s">
        <v>65</v>
      </c>
      <c r="F929" s="69">
        <v>2885522100101</v>
      </c>
      <c r="G929" s="68" t="s">
        <v>64</v>
      </c>
      <c r="H929" s="68" t="s">
        <v>65</v>
      </c>
      <c r="I929" s="68" t="s">
        <v>66</v>
      </c>
      <c r="J929" s="68" t="s">
        <v>66</v>
      </c>
      <c r="K929" s="70">
        <v>0</v>
      </c>
      <c r="L929" s="70">
        <v>0</v>
      </c>
      <c r="M929" s="70">
        <v>0</v>
      </c>
      <c r="N929" s="70" t="s">
        <v>65</v>
      </c>
      <c r="O929" s="70">
        <v>0</v>
      </c>
      <c r="P929" s="70" t="s">
        <v>68</v>
      </c>
      <c r="Q929" t="s">
        <v>68</v>
      </c>
    </row>
    <row r="930" spans="2:17" ht="25.5" customHeight="1" x14ac:dyDescent="0.3">
      <c r="B930" s="66" t="s">
        <v>323</v>
      </c>
      <c r="C930" s="67" t="s">
        <v>2921</v>
      </c>
      <c r="D930" s="68" t="s">
        <v>64</v>
      </c>
      <c r="E930" s="68" t="s">
        <v>65</v>
      </c>
      <c r="F930" s="69">
        <v>1814153482102</v>
      </c>
      <c r="G930" s="68" t="s">
        <v>64</v>
      </c>
      <c r="H930" s="68" t="s">
        <v>64</v>
      </c>
      <c r="I930" s="68" t="s">
        <v>65</v>
      </c>
      <c r="J930" s="68" t="s">
        <v>66</v>
      </c>
      <c r="K930" s="70">
        <v>0</v>
      </c>
      <c r="L930" s="70">
        <v>0</v>
      </c>
      <c r="M930" s="70">
        <v>0</v>
      </c>
      <c r="N930" s="70" t="s">
        <v>65</v>
      </c>
      <c r="O930" s="70">
        <v>0</v>
      </c>
      <c r="P930" s="70" t="s">
        <v>68</v>
      </c>
      <c r="Q930" t="s">
        <v>68</v>
      </c>
    </row>
    <row r="931" spans="2:17" ht="25.5" customHeight="1" x14ac:dyDescent="0.3">
      <c r="B931" s="66" t="s">
        <v>2922</v>
      </c>
      <c r="C931" s="67" t="s">
        <v>465</v>
      </c>
      <c r="D931" s="68" t="s">
        <v>65</v>
      </c>
      <c r="E931" s="68" t="s">
        <v>64</v>
      </c>
      <c r="F931" s="69" t="s">
        <v>1460</v>
      </c>
      <c r="G931" s="68" t="s">
        <v>65</v>
      </c>
      <c r="H931" s="68" t="s">
        <v>64</v>
      </c>
      <c r="I931" s="68" t="s">
        <v>66</v>
      </c>
      <c r="J931" s="68" t="s">
        <v>66</v>
      </c>
      <c r="K931" s="70">
        <v>0</v>
      </c>
      <c r="L931" s="70">
        <v>0</v>
      </c>
      <c r="M931" s="70">
        <v>0</v>
      </c>
      <c r="N931" s="70" t="s">
        <v>65</v>
      </c>
      <c r="O931" s="70">
        <v>0</v>
      </c>
      <c r="P931" s="70" t="s">
        <v>68</v>
      </c>
      <c r="Q931" t="s">
        <v>68</v>
      </c>
    </row>
    <row r="932" spans="2:17" ht="25.5" customHeight="1" x14ac:dyDescent="0.3">
      <c r="B932" s="66" t="s">
        <v>2923</v>
      </c>
      <c r="C932" s="67" t="s">
        <v>465</v>
      </c>
      <c r="D932" s="68" t="s">
        <v>64</v>
      </c>
      <c r="E932" s="68" t="s">
        <v>65</v>
      </c>
      <c r="F932" s="69" t="s">
        <v>1460</v>
      </c>
      <c r="G932" s="68" t="s">
        <v>65</v>
      </c>
      <c r="H932" s="68" t="s">
        <v>64</v>
      </c>
      <c r="I932" s="68" t="s">
        <v>66</v>
      </c>
      <c r="J932" s="68" t="s">
        <v>66</v>
      </c>
      <c r="K932" s="70">
        <v>0</v>
      </c>
      <c r="L932" s="70">
        <v>0</v>
      </c>
      <c r="M932" s="70">
        <v>0</v>
      </c>
      <c r="N932" s="70" t="s">
        <v>65</v>
      </c>
      <c r="O932" s="70">
        <v>0</v>
      </c>
      <c r="P932" s="70" t="s">
        <v>68</v>
      </c>
      <c r="Q932" t="s">
        <v>68</v>
      </c>
    </row>
    <row r="933" spans="2:17" ht="25.5" customHeight="1" x14ac:dyDescent="0.3">
      <c r="B933" s="66" t="s">
        <v>340</v>
      </c>
      <c r="C933" s="67" t="s">
        <v>2792</v>
      </c>
      <c r="D933" s="68" t="s">
        <v>65</v>
      </c>
      <c r="E933" s="68" t="s">
        <v>64</v>
      </c>
      <c r="F933" s="69">
        <v>3562975000101</v>
      </c>
      <c r="G933" s="68" t="s">
        <v>64</v>
      </c>
      <c r="H933" s="68" t="s">
        <v>64</v>
      </c>
      <c r="I933" s="68" t="s">
        <v>65</v>
      </c>
      <c r="J933" s="68" t="s">
        <v>66</v>
      </c>
      <c r="K933" s="70">
        <v>0</v>
      </c>
      <c r="L933" s="70">
        <v>0</v>
      </c>
      <c r="M933" s="70">
        <v>0</v>
      </c>
      <c r="N933" s="70" t="s">
        <v>65</v>
      </c>
      <c r="O933" s="70">
        <v>0</v>
      </c>
      <c r="P933" s="70" t="s">
        <v>68</v>
      </c>
      <c r="Q933" t="s">
        <v>68</v>
      </c>
    </row>
    <row r="934" spans="2:17" ht="25.5" customHeight="1" x14ac:dyDescent="0.3">
      <c r="B934" s="66" t="s">
        <v>2924</v>
      </c>
      <c r="C934" s="67" t="s">
        <v>516</v>
      </c>
      <c r="D934" s="68" t="s">
        <v>64</v>
      </c>
      <c r="E934" s="68" t="s">
        <v>65</v>
      </c>
      <c r="F934" s="69" t="s">
        <v>1460</v>
      </c>
      <c r="G934" s="68" t="s">
        <v>65</v>
      </c>
      <c r="H934" s="68" t="s">
        <v>64</v>
      </c>
      <c r="I934" s="68" t="s">
        <v>66</v>
      </c>
      <c r="J934" s="68" t="s">
        <v>66</v>
      </c>
      <c r="K934" s="70">
        <v>0</v>
      </c>
      <c r="L934" s="70">
        <v>0</v>
      </c>
      <c r="M934" s="70">
        <v>0</v>
      </c>
      <c r="N934" s="70" t="s">
        <v>65</v>
      </c>
      <c r="O934" s="70">
        <v>0</v>
      </c>
      <c r="P934" s="70" t="s">
        <v>68</v>
      </c>
      <c r="Q934" t="s">
        <v>68</v>
      </c>
    </row>
    <row r="935" spans="2:17" ht="25.5" customHeight="1" x14ac:dyDescent="0.3">
      <c r="B935" s="66" t="s">
        <v>2925</v>
      </c>
      <c r="C935" s="67" t="s">
        <v>2895</v>
      </c>
      <c r="D935" s="68" t="s">
        <v>64</v>
      </c>
      <c r="E935" s="68" t="s">
        <v>65</v>
      </c>
      <c r="F935" s="69">
        <v>1664201581802</v>
      </c>
      <c r="G935" s="68" t="s">
        <v>64</v>
      </c>
      <c r="H935" s="68" t="s">
        <v>64</v>
      </c>
      <c r="I935" s="68" t="s">
        <v>65</v>
      </c>
      <c r="J935" s="68" t="s">
        <v>66</v>
      </c>
      <c r="K935" s="70">
        <v>0</v>
      </c>
      <c r="L935" s="70">
        <v>0</v>
      </c>
      <c r="M935" s="70">
        <v>0</v>
      </c>
      <c r="N935" s="70" t="s">
        <v>65</v>
      </c>
      <c r="O935" s="70">
        <v>0</v>
      </c>
      <c r="P935" s="70" t="s">
        <v>68</v>
      </c>
      <c r="Q935" t="s">
        <v>68</v>
      </c>
    </row>
    <row r="936" spans="2:17" ht="25.5" customHeight="1" x14ac:dyDescent="0.3">
      <c r="B936" s="66" t="s">
        <v>1672</v>
      </c>
      <c r="C936" s="67" t="s">
        <v>190</v>
      </c>
      <c r="D936" s="68" t="s">
        <v>64</v>
      </c>
      <c r="E936" s="68" t="s">
        <v>65</v>
      </c>
      <c r="F936" s="69">
        <v>2130576110602</v>
      </c>
      <c r="G936" s="68" t="s">
        <v>64</v>
      </c>
      <c r="H936" s="68" t="s">
        <v>65</v>
      </c>
      <c r="I936" s="68" t="s">
        <v>66</v>
      </c>
      <c r="J936" s="68" t="s">
        <v>66</v>
      </c>
      <c r="K936" s="70">
        <v>0</v>
      </c>
      <c r="L936" s="70">
        <v>0</v>
      </c>
      <c r="M936" s="70">
        <v>0</v>
      </c>
      <c r="N936" s="70" t="s">
        <v>65</v>
      </c>
      <c r="O936" s="70">
        <v>0</v>
      </c>
      <c r="P936" s="70" t="s">
        <v>68</v>
      </c>
      <c r="Q936" t="s">
        <v>68</v>
      </c>
    </row>
    <row r="937" spans="2:17" ht="25.5" customHeight="1" x14ac:dyDescent="0.3">
      <c r="B937" s="66" t="s">
        <v>2301</v>
      </c>
      <c r="C937" s="67" t="s">
        <v>444</v>
      </c>
      <c r="D937" s="68" t="s">
        <v>64</v>
      </c>
      <c r="E937" s="68" t="s">
        <v>65</v>
      </c>
      <c r="F937" s="69" t="s">
        <v>1460</v>
      </c>
      <c r="G937" s="68" t="s">
        <v>64</v>
      </c>
      <c r="H937" s="68" t="s">
        <v>65</v>
      </c>
      <c r="I937" s="68" t="s">
        <v>66</v>
      </c>
      <c r="J937" s="68" t="s">
        <v>66</v>
      </c>
      <c r="K937" s="70">
        <v>0</v>
      </c>
      <c r="L937" s="70">
        <v>0</v>
      </c>
      <c r="M937" s="70">
        <v>0</v>
      </c>
      <c r="N937" s="70" t="s">
        <v>65</v>
      </c>
      <c r="O937" s="70">
        <v>0</v>
      </c>
      <c r="P937" s="70" t="s">
        <v>68</v>
      </c>
      <c r="Q937" t="s">
        <v>68</v>
      </c>
    </row>
    <row r="938" spans="2:17" ht="25.5" customHeight="1" x14ac:dyDescent="0.3">
      <c r="B938" s="66" t="s">
        <v>2924</v>
      </c>
      <c r="C938" s="67" t="s">
        <v>2926</v>
      </c>
      <c r="D938" s="68" t="s">
        <v>64</v>
      </c>
      <c r="E938" s="68" t="s">
        <v>65</v>
      </c>
      <c r="F938" s="69" t="s">
        <v>1460</v>
      </c>
      <c r="G938" s="68" t="s">
        <v>65</v>
      </c>
      <c r="H938" s="68" t="s">
        <v>64</v>
      </c>
      <c r="I938" s="68" t="s">
        <v>66</v>
      </c>
      <c r="J938" s="68" t="s">
        <v>66</v>
      </c>
      <c r="K938" s="70">
        <v>0</v>
      </c>
      <c r="L938" s="70">
        <v>0</v>
      </c>
      <c r="M938" s="70">
        <v>0</v>
      </c>
      <c r="N938" s="70" t="s">
        <v>65</v>
      </c>
      <c r="O938" s="70">
        <v>0</v>
      </c>
      <c r="P938" s="70" t="s">
        <v>68</v>
      </c>
      <c r="Q938" t="s">
        <v>68</v>
      </c>
    </row>
    <row r="939" spans="2:17" ht="25.5" customHeight="1" x14ac:dyDescent="0.3">
      <c r="B939" s="66" t="s">
        <v>340</v>
      </c>
      <c r="C939" s="67" t="s">
        <v>2568</v>
      </c>
      <c r="D939" s="68" t="s">
        <v>65</v>
      </c>
      <c r="E939" s="68" t="s">
        <v>64</v>
      </c>
      <c r="F939" s="69">
        <v>3562975000101</v>
      </c>
      <c r="G939" s="68" t="s">
        <v>64</v>
      </c>
      <c r="H939" s="68" t="s">
        <v>64</v>
      </c>
      <c r="I939" s="68" t="s">
        <v>65</v>
      </c>
      <c r="J939" s="68" t="s">
        <v>66</v>
      </c>
      <c r="K939" s="70">
        <v>0</v>
      </c>
      <c r="L939" s="70">
        <v>0</v>
      </c>
      <c r="M939" s="70">
        <v>0</v>
      </c>
      <c r="N939" s="70" t="s">
        <v>65</v>
      </c>
      <c r="O939" s="70">
        <v>0</v>
      </c>
      <c r="P939" s="70" t="s">
        <v>68</v>
      </c>
      <c r="Q939" t="s">
        <v>68</v>
      </c>
    </row>
    <row r="940" spans="2:17" ht="25.5" customHeight="1" x14ac:dyDescent="0.3">
      <c r="B940" s="66" t="s">
        <v>1780</v>
      </c>
      <c r="C940" s="67" t="s">
        <v>2526</v>
      </c>
      <c r="D940" s="68" t="s">
        <v>65</v>
      </c>
      <c r="E940" s="68" t="s">
        <v>64</v>
      </c>
      <c r="F940" s="69" t="s">
        <v>1460</v>
      </c>
      <c r="G940" s="68" t="s">
        <v>65</v>
      </c>
      <c r="H940" s="68" t="s">
        <v>64</v>
      </c>
      <c r="I940" s="68" t="s">
        <v>66</v>
      </c>
      <c r="J940" s="68" t="s">
        <v>66</v>
      </c>
      <c r="K940" s="70">
        <v>0</v>
      </c>
      <c r="L940" s="70">
        <v>0</v>
      </c>
      <c r="M940" s="70">
        <v>0</v>
      </c>
      <c r="N940" s="70" t="s">
        <v>65</v>
      </c>
      <c r="O940" s="70">
        <v>0</v>
      </c>
      <c r="P940" s="70" t="s">
        <v>68</v>
      </c>
      <c r="Q940" t="s">
        <v>68</v>
      </c>
    </row>
    <row r="941" spans="2:17" ht="25.5" customHeight="1" x14ac:dyDescent="0.3">
      <c r="B941" s="66" t="s">
        <v>407</v>
      </c>
      <c r="C941" s="67" t="s">
        <v>1785</v>
      </c>
      <c r="D941" s="68" t="s">
        <v>65</v>
      </c>
      <c r="E941" s="68" t="s">
        <v>64</v>
      </c>
      <c r="F941" s="69">
        <v>2615269950101</v>
      </c>
      <c r="G941" s="68" t="s">
        <v>64</v>
      </c>
      <c r="H941" s="68" t="s">
        <v>64</v>
      </c>
      <c r="I941" s="68" t="s">
        <v>65</v>
      </c>
      <c r="J941" s="68" t="s">
        <v>66</v>
      </c>
      <c r="K941" s="70">
        <v>0</v>
      </c>
      <c r="L941" s="70">
        <v>0</v>
      </c>
      <c r="M941" s="70">
        <v>0</v>
      </c>
      <c r="N941" s="70" t="s">
        <v>67</v>
      </c>
      <c r="O941" s="70">
        <v>0</v>
      </c>
      <c r="P941" s="70" t="s">
        <v>68</v>
      </c>
      <c r="Q941" t="s">
        <v>68</v>
      </c>
    </row>
    <row r="942" spans="2:17" ht="25.5" customHeight="1" x14ac:dyDescent="0.3">
      <c r="B942" s="66" t="s">
        <v>1535</v>
      </c>
      <c r="C942" s="67" t="s">
        <v>516</v>
      </c>
      <c r="D942" s="68" t="s">
        <v>65</v>
      </c>
      <c r="E942" s="68" t="s">
        <v>64</v>
      </c>
      <c r="F942" s="69" t="s">
        <v>1460</v>
      </c>
      <c r="G942" s="68" t="s">
        <v>65</v>
      </c>
      <c r="H942" s="68" t="s">
        <v>64</v>
      </c>
      <c r="I942" s="68" t="s">
        <v>66</v>
      </c>
      <c r="J942" s="68" t="s">
        <v>66</v>
      </c>
      <c r="K942" s="70">
        <v>0</v>
      </c>
      <c r="L942" s="70">
        <v>0</v>
      </c>
      <c r="M942" s="70">
        <v>0</v>
      </c>
      <c r="N942" s="70" t="s">
        <v>67</v>
      </c>
      <c r="O942" s="70">
        <v>0</v>
      </c>
      <c r="P942" s="70" t="s">
        <v>68</v>
      </c>
      <c r="Q942" t="s">
        <v>68</v>
      </c>
    </row>
    <row r="943" spans="2:17" ht="25.5" customHeight="1" x14ac:dyDescent="0.3">
      <c r="B943" s="66" t="s">
        <v>2927</v>
      </c>
      <c r="C943" s="67" t="s">
        <v>444</v>
      </c>
      <c r="D943" s="68" t="s">
        <v>65</v>
      </c>
      <c r="E943" s="68" t="s">
        <v>64</v>
      </c>
      <c r="F943" s="69">
        <v>2420168390101</v>
      </c>
      <c r="G943" s="68" t="s">
        <v>64</v>
      </c>
      <c r="H943" s="68" t="s">
        <v>65</v>
      </c>
      <c r="I943" s="68" t="s">
        <v>66</v>
      </c>
      <c r="J943" s="68" t="s">
        <v>66</v>
      </c>
      <c r="K943" s="70">
        <v>0</v>
      </c>
      <c r="L943" s="70">
        <v>0</v>
      </c>
      <c r="M943" s="70">
        <v>0</v>
      </c>
      <c r="N943" s="70" t="s">
        <v>65</v>
      </c>
      <c r="O943" s="70">
        <v>0</v>
      </c>
      <c r="P943" s="70" t="s">
        <v>68</v>
      </c>
      <c r="Q943" t="s">
        <v>68</v>
      </c>
    </row>
    <row r="944" spans="2:17" ht="25.5" customHeight="1" x14ac:dyDescent="0.3">
      <c r="B944" s="66" t="s">
        <v>407</v>
      </c>
      <c r="C944" s="67" t="s">
        <v>1808</v>
      </c>
      <c r="D944" s="68" t="s">
        <v>65</v>
      </c>
      <c r="E944" s="68" t="s">
        <v>64</v>
      </c>
      <c r="F944" s="69">
        <v>2505907190101</v>
      </c>
      <c r="G944" s="68" t="s">
        <v>64</v>
      </c>
      <c r="H944" s="68" t="s">
        <v>64</v>
      </c>
      <c r="I944" s="68" t="s">
        <v>65</v>
      </c>
      <c r="J944" s="68" t="s">
        <v>66</v>
      </c>
      <c r="K944" s="70">
        <v>0</v>
      </c>
      <c r="L944" s="70">
        <v>0</v>
      </c>
      <c r="M944" s="70">
        <v>0</v>
      </c>
      <c r="N944" s="70" t="s">
        <v>65</v>
      </c>
      <c r="O944" s="70">
        <v>0</v>
      </c>
      <c r="P944" s="70" t="s">
        <v>68</v>
      </c>
      <c r="Q944" t="s">
        <v>68</v>
      </c>
    </row>
    <row r="945" spans="2:17" ht="25.5" customHeight="1" x14ac:dyDescent="0.3">
      <c r="B945" s="66" t="s">
        <v>2928</v>
      </c>
      <c r="C945" s="67" t="s">
        <v>2929</v>
      </c>
      <c r="D945" s="68" t="s">
        <v>65</v>
      </c>
      <c r="E945" s="68" t="s">
        <v>64</v>
      </c>
      <c r="F945" s="69" t="s">
        <v>2930</v>
      </c>
      <c r="G945" s="68" t="s">
        <v>64</v>
      </c>
      <c r="H945" s="68" t="s">
        <v>65</v>
      </c>
      <c r="I945" s="68" t="s">
        <v>66</v>
      </c>
      <c r="J945" s="68" t="s">
        <v>66</v>
      </c>
      <c r="K945" s="70">
        <v>0</v>
      </c>
      <c r="L945" s="70">
        <v>0</v>
      </c>
      <c r="M945" s="70">
        <v>0</v>
      </c>
      <c r="N945" s="70" t="s">
        <v>65</v>
      </c>
      <c r="O945" s="70">
        <v>0</v>
      </c>
      <c r="P945" s="70" t="s">
        <v>68</v>
      </c>
      <c r="Q945" t="s">
        <v>68</v>
      </c>
    </row>
    <row r="946" spans="2:17" ht="25.5" customHeight="1" x14ac:dyDescent="0.3">
      <c r="B946" s="66" t="s">
        <v>2931</v>
      </c>
      <c r="C946" s="67" t="s">
        <v>2932</v>
      </c>
      <c r="D946" s="68" t="s">
        <v>64</v>
      </c>
      <c r="E946" s="68" t="s">
        <v>65</v>
      </c>
      <c r="F946" s="69">
        <v>1668779800101</v>
      </c>
      <c r="G946" s="68" t="s">
        <v>64</v>
      </c>
      <c r="H946" s="68" t="s">
        <v>64</v>
      </c>
      <c r="I946" s="68" t="s">
        <v>65</v>
      </c>
      <c r="J946" s="68" t="s">
        <v>66</v>
      </c>
      <c r="K946" s="70">
        <v>0</v>
      </c>
      <c r="L946" s="70">
        <v>0</v>
      </c>
      <c r="M946" s="70">
        <v>0</v>
      </c>
      <c r="N946" s="70" t="s">
        <v>65</v>
      </c>
      <c r="O946" s="70">
        <v>0</v>
      </c>
      <c r="P946" s="70" t="s">
        <v>68</v>
      </c>
      <c r="Q946" t="s">
        <v>68</v>
      </c>
    </row>
    <row r="947" spans="2:17" ht="25.5" customHeight="1" x14ac:dyDescent="0.3">
      <c r="B947" s="66" t="s">
        <v>1570</v>
      </c>
      <c r="C947" s="67" t="s">
        <v>2933</v>
      </c>
      <c r="D947" s="68" t="s">
        <v>65</v>
      </c>
      <c r="E947" s="68" t="s">
        <v>64</v>
      </c>
      <c r="F947" s="69">
        <v>2783164330101</v>
      </c>
      <c r="G947" s="68" t="s">
        <v>64</v>
      </c>
      <c r="H947" s="68" t="s">
        <v>64</v>
      </c>
      <c r="I947" s="68" t="s">
        <v>65</v>
      </c>
      <c r="J947" s="68" t="s">
        <v>66</v>
      </c>
      <c r="K947" s="70">
        <v>0</v>
      </c>
      <c r="L947" s="70">
        <v>0</v>
      </c>
      <c r="M947" s="70">
        <v>0</v>
      </c>
      <c r="N947" s="70" t="s">
        <v>65</v>
      </c>
      <c r="O947" s="70">
        <v>0</v>
      </c>
      <c r="P947" s="70" t="s">
        <v>68</v>
      </c>
      <c r="Q947" t="s">
        <v>68</v>
      </c>
    </row>
    <row r="948" spans="2:17" ht="25.5" customHeight="1" x14ac:dyDescent="0.3">
      <c r="B948" s="66" t="s">
        <v>2934</v>
      </c>
      <c r="C948" s="67" t="s">
        <v>190</v>
      </c>
      <c r="D948" s="68" t="s">
        <v>65</v>
      </c>
      <c r="E948" s="68" t="s">
        <v>64</v>
      </c>
      <c r="F948" s="69">
        <v>2689447251213</v>
      </c>
      <c r="G948" s="68" t="s">
        <v>64</v>
      </c>
      <c r="H948" s="68" t="s">
        <v>64</v>
      </c>
      <c r="I948" s="68" t="s">
        <v>65</v>
      </c>
      <c r="J948" s="68" t="s">
        <v>66</v>
      </c>
      <c r="K948" s="70">
        <v>0</v>
      </c>
      <c r="L948" s="70">
        <v>0</v>
      </c>
      <c r="M948" s="70">
        <v>0</v>
      </c>
      <c r="N948" s="70" t="s">
        <v>65</v>
      </c>
      <c r="O948" s="70">
        <v>0</v>
      </c>
      <c r="P948" s="70" t="s">
        <v>68</v>
      </c>
      <c r="Q948" t="s">
        <v>68</v>
      </c>
    </row>
    <row r="949" spans="2:17" ht="25.5" customHeight="1" x14ac:dyDescent="0.3">
      <c r="B949" s="66" t="s">
        <v>350</v>
      </c>
      <c r="C949" s="67" t="s">
        <v>564</v>
      </c>
      <c r="D949" s="68" t="s">
        <v>64</v>
      </c>
      <c r="E949" s="68" t="s">
        <v>65</v>
      </c>
      <c r="F949" s="69" t="s">
        <v>2935</v>
      </c>
      <c r="G949" s="68" t="s">
        <v>64</v>
      </c>
      <c r="H949" s="68" t="s">
        <v>64</v>
      </c>
      <c r="I949" s="68" t="s">
        <v>65</v>
      </c>
      <c r="J949" s="68" t="s">
        <v>66</v>
      </c>
      <c r="K949" s="70">
        <v>0</v>
      </c>
      <c r="L949" s="70">
        <v>0</v>
      </c>
      <c r="M949" s="70">
        <v>0</v>
      </c>
      <c r="N949" s="70" t="s">
        <v>65</v>
      </c>
      <c r="O949" s="70">
        <v>0</v>
      </c>
      <c r="P949" s="70" t="s">
        <v>68</v>
      </c>
      <c r="Q949" t="s">
        <v>68</v>
      </c>
    </row>
    <row r="950" spans="2:17" ht="25.5" customHeight="1" x14ac:dyDescent="0.3">
      <c r="B950" s="66" t="s">
        <v>1672</v>
      </c>
      <c r="C950" s="67" t="s">
        <v>190</v>
      </c>
      <c r="D950" s="68" t="s">
        <v>64</v>
      </c>
      <c r="E950" s="68" t="s">
        <v>65</v>
      </c>
      <c r="F950" s="69">
        <v>2130576110602</v>
      </c>
      <c r="G950" s="68" t="s">
        <v>64</v>
      </c>
      <c r="H950" s="68" t="s">
        <v>65</v>
      </c>
      <c r="I950" s="68" t="s">
        <v>66</v>
      </c>
      <c r="J950" s="68" t="s">
        <v>66</v>
      </c>
      <c r="K950" s="70">
        <v>0</v>
      </c>
      <c r="L950" s="70">
        <v>0</v>
      </c>
      <c r="M950" s="70">
        <v>0</v>
      </c>
      <c r="N950" s="70" t="s">
        <v>65</v>
      </c>
      <c r="O950" s="70">
        <v>0</v>
      </c>
      <c r="P950" s="70" t="s">
        <v>68</v>
      </c>
      <c r="Q950" t="s">
        <v>68</v>
      </c>
    </row>
    <row r="951" spans="2:17" ht="25.5" customHeight="1" x14ac:dyDescent="0.3">
      <c r="B951" s="66" t="s">
        <v>1633</v>
      </c>
      <c r="C951" s="67" t="s">
        <v>2936</v>
      </c>
      <c r="D951" s="68" t="s">
        <v>65</v>
      </c>
      <c r="E951" s="68" t="s">
        <v>64</v>
      </c>
      <c r="F951" s="69">
        <v>2295317920101</v>
      </c>
      <c r="G951" s="68" t="s">
        <v>64</v>
      </c>
      <c r="H951" s="68" t="s">
        <v>64</v>
      </c>
      <c r="I951" s="68" t="s">
        <v>65</v>
      </c>
      <c r="J951" s="68" t="s">
        <v>66</v>
      </c>
      <c r="K951" s="70">
        <v>0</v>
      </c>
      <c r="L951" s="70">
        <v>0</v>
      </c>
      <c r="M951" s="70">
        <v>0</v>
      </c>
      <c r="N951" s="70" t="s">
        <v>65</v>
      </c>
      <c r="O951" s="70">
        <v>0</v>
      </c>
      <c r="P951" s="70" t="s">
        <v>68</v>
      </c>
      <c r="Q951" t="s">
        <v>68</v>
      </c>
    </row>
    <row r="952" spans="2:17" ht="25.5" customHeight="1" x14ac:dyDescent="0.3">
      <c r="B952" s="66" t="s">
        <v>481</v>
      </c>
      <c r="C952" s="67" t="s">
        <v>2936</v>
      </c>
      <c r="D952" s="68" t="s">
        <v>65</v>
      </c>
      <c r="E952" s="68" t="s">
        <v>64</v>
      </c>
      <c r="F952" s="69">
        <v>2594723010101</v>
      </c>
      <c r="G952" s="68" t="s">
        <v>64</v>
      </c>
      <c r="H952" s="68" t="s">
        <v>64</v>
      </c>
      <c r="I952" s="68" t="s">
        <v>66</v>
      </c>
      <c r="J952" s="68" t="s">
        <v>65</v>
      </c>
      <c r="K952" s="70">
        <v>0</v>
      </c>
      <c r="L952" s="70">
        <v>0</v>
      </c>
      <c r="M952" s="70">
        <v>0</v>
      </c>
      <c r="N952" s="70" t="s">
        <v>65</v>
      </c>
      <c r="O952" s="70">
        <v>0</v>
      </c>
      <c r="P952" s="70" t="s">
        <v>68</v>
      </c>
      <c r="Q952" t="s">
        <v>68</v>
      </c>
    </row>
    <row r="953" spans="2:17" ht="25.5" customHeight="1" x14ac:dyDescent="0.3">
      <c r="B953" s="66" t="s">
        <v>2937</v>
      </c>
      <c r="C953" s="67" t="s">
        <v>2938</v>
      </c>
      <c r="D953" s="68" t="s">
        <v>64</v>
      </c>
      <c r="E953" s="68" t="s">
        <v>65</v>
      </c>
      <c r="F953" s="69" t="s">
        <v>1460</v>
      </c>
      <c r="G953" s="68" t="s">
        <v>64</v>
      </c>
      <c r="H953" s="68" t="s">
        <v>65</v>
      </c>
      <c r="I953" s="68" t="s">
        <v>66</v>
      </c>
      <c r="J953" s="68" t="s">
        <v>66</v>
      </c>
      <c r="K953" s="70">
        <v>0</v>
      </c>
      <c r="L953" s="70">
        <v>0</v>
      </c>
      <c r="M953" s="70">
        <v>0</v>
      </c>
      <c r="N953" s="70" t="s">
        <v>65</v>
      </c>
      <c r="O953" s="70">
        <v>0</v>
      </c>
      <c r="P953" s="70" t="s">
        <v>68</v>
      </c>
      <c r="Q953" t="s">
        <v>68</v>
      </c>
    </row>
    <row r="954" spans="2:17" ht="25.5" customHeight="1" x14ac:dyDescent="0.3">
      <c r="B954" s="66" t="s">
        <v>121</v>
      </c>
      <c r="C954" s="67" t="s">
        <v>1571</v>
      </c>
      <c r="D954" s="68" t="s">
        <v>64</v>
      </c>
      <c r="E954" s="68" t="s">
        <v>65</v>
      </c>
      <c r="F954" s="69" t="s">
        <v>1460</v>
      </c>
      <c r="G954" s="68" t="s">
        <v>65</v>
      </c>
      <c r="H954" s="68" t="s">
        <v>64</v>
      </c>
      <c r="I954" s="68" t="s">
        <v>66</v>
      </c>
      <c r="J954" s="68" t="s">
        <v>66</v>
      </c>
      <c r="K954" s="70">
        <v>0</v>
      </c>
      <c r="L954" s="70">
        <v>0</v>
      </c>
      <c r="M954" s="70">
        <v>0</v>
      </c>
      <c r="N954" s="70" t="s">
        <v>67</v>
      </c>
      <c r="O954" s="70">
        <v>0</v>
      </c>
      <c r="P954" s="70" t="s">
        <v>68</v>
      </c>
      <c r="Q954" t="s">
        <v>68</v>
      </c>
    </row>
    <row r="955" spans="2:17" ht="25.5" customHeight="1" x14ac:dyDescent="0.3">
      <c r="B955" s="66" t="s">
        <v>1570</v>
      </c>
      <c r="C955" s="67" t="s">
        <v>1571</v>
      </c>
      <c r="D955" s="68" t="s">
        <v>65</v>
      </c>
      <c r="E955" s="68" t="s">
        <v>64</v>
      </c>
      <c r="F955" s="69" t="s">
        <v>1460</v>
      </c>
      <c r="G955" s="68" t="s">
        <v>65</v>
      </c>
      <c r="H955" s="68" t="s">
        <v>65</v>
      </c>
      <c r="I955" s="68" t="s">
        <v>66</v>
      </c>
      <c r="J955" s="68" t="s">
        <v>66</v>
      </c>
      <c r="K955" s="70">
        <v>0</v>
      </c>
      <c r="L955" s="70">
        <v>0</v>
      </c>
      <c r="M955" s="70">
        <v>0</v>
      </c>
      <c r="N955" s="70" t="s">
        <v>65</v>
      </c>
      <c r="O955" s="70">
        <v>0</v>
      </c>
      <c r="P955" s="70" t="s">
        <v>68</v>
      </c>
      <c r="Q955" t="s">
        <v>68</v>
      </c>
    </row>
    <row r="956" spans="2:17" ht="25.5" customHeight="1" x14ac:dyDescent="0.3">
      <c r="B956" s="66" t="s">
        <v>1672</v>
      </c>
      <c r="C956" s="67" t="s">
        <v>190</v>
      </c>
      <c r="D956" s="68" t="s">
        <v>64</v>
      </c>
      <c r="E956" s="68" t="s">
        <v>65</v>
      </c>
      <c r="F956" s="69">
        <v>2130576110602</v>
      </c>
      <c r="G956" s="68" t="s">
        <v>64</v>
      </c>
      <c r="H956" s="68" t="s">
        <v>65</v>
      </c>
      <c r="I956" s="68" t="s">
        <v>66</v>
      </c>
      <c r="J956" s="68" t="s">
        <v>66</v>
      </c>
      <c r="K956" s="70">
        <v>0</v>
      </c>
      <c r="L956" s="70">
        <v>0</v>
      </c>
      <c r="M956" s="70">
        <v>0</v>
      </c>
      <c r="N956" s="70" t="s">
        <v>65</v>
      </c>
      <c r="O956" s="70">
        <v>0</v>
      </c>
      <c r="P956" s="70" t="s">
        <v>68</v>
      </c>
      <c r="Q956" t="s">
        <v>68</v>
      </c>
    </row>
    <row r="957" spans="2:17" ht="25.5" customHeight="1" x14ac:dyDescent="0.3">
      <c r="B957" s="66" t="s">
        <v>2283</v>
      </c>
      <c r="C957" s="67" t="s">
        <v>1785</v>
      </c>
      <c r="D957" s="68" t="s">
        <v>65</v>
      </c>
      <c r="E957" s="68" t="s">
        <v>64</v>
      </c>
      <c r="F957" s="69" t="s">
        <v>1460</v>
      </c>
      <c r="G957" s="68" t="s">
        <v>65</v>
      </c>
      <c r="H957" s="68" t="s">
        <v>64</v>
      </c>
      <c r="I957" s="68" t="s">
        <v>66</v>
      </c>
      <c r="J957" s="68" t="s">
        <v>66</v>
      </c>
      <c r="K957" s="70">
        <v>0</v>
      </c>
      <c r="L957" s="70">
        <v>0</v>
      </c>
      <c r="M957" s="70">
        <v>0</v>
      </c>
      <c r="N957" s="70" t="s">
        <v>65</v>
      </c>
      <c r="O957" s="70">
        <v>0</v>
      </c>
      <c r="P957" s="70" t="s">
        <v>68</v>
      </c>
      <c r="Q957" t="s">
        <v>68</v>
      </c>
    </row>
    <row r="958" spans="2:17" ht="25.5" customHeight="1" x14ac:dyDescent="0.3">
      <c r="B958" s="66" t="s">
        <v>407</v>
      </c>
      <c r="C958" s="67" t="s">
        <v>1785</v>
      </c>
      <c r="D958" s="68" t="s">
        <v>65</v>
      </c>
      <c r="E958" s="68" t="s">
        <v>64</v>
      </c>
      <c r="F958" s="69">
        <v>2615269950101</v>
      </c>
      <c r="G958" s="68" t="s">
        <v>64</v>
      </c>
      <c r="H958" s="68" t="s">
        <v>64</v>
      </c>
      <c r="I958" s="68" t="s">
        <v>65</v>
      </c>
      <c r="J958" s="68" t="s">
        <v>66</v>
      </c>
      <c r="K958" s="70">
        <v>0</v>
      </c>
      <c r="L958" s="70">
        <v>0</v>
      </c>
      <c r="M958" s="70">
        <v>0</v>
      </c>
      <c r="N958" s="70" t="s">
        <v>65</v>
      </c>
      <c r="O958" s="70">
        <v>0</v>
      </c>
      <c r="P958" s="70" t="s">
        <v>68</v>
      </c>
      <c r="Q958" t="s">
        <v>68</v>
      </c>
    </row>
    <row r="959" spans="2:17" ht="25.5" customHeight="1" x14ac:dyDescent="0.3">
      <c r="B959" s="66" t="s">
        <v>2939</v>
      </c>
      <c r="C959" s="67" t="s">
        <v>1473</v>
      </c>
      <c r="D959" s="68" t="s">
        <v>64</v>
      </c>
      <c r="E959" s="68" t="s">
        <v>65</v>
      </c>
      <c r="F959" s="69">
        <v>2403303950407</v>
      </c>
      <c r="G959" s="68" t="s">
        <v>64</v>
      </c>
      <c r="H959" s="68" t="s">
        <v>64</v>
      </c>
      <c r="I959" s="68" t="s">
        <v>66</v>
      </c>
      <c r="J959" s="68" t="s">
        <v>66</v>
      </c>
      <c r="K959" s="70">
        <v>0</v>
      </c>
      <c r="L959" s="70">
        <v>0</v>
      </c>
      <c r="M959" s="70">
        <v>0</v>
      </c>
      <c r="N959" s="70" t="s">
        <v>65</v>
      </c>
      <c r="O959" s="70">
        <v>0</v>
      </c>
      <c r="P959" s="70" t="s">
        <v>68</v>
      </c>
      <c r="Q959" t="s">
        <v>68</v>
      </c>
    </row>
    <row r="960" spans="2:17" ht="25.5" customHeight="1" x14ac:dyDescent="0.3">
      <c r="B960" s="66" t="s">
        <v>472</v>
      </c>
      <c r="C960" s="67" t="s">
        <v>215</v>
      </c>
      <c r="D960" s="68" t="s">
        <v>65</v>
      </c>
      <c r="E960" s="68" t="s">
        <v>64</v>
      </c>
      <c r="F960" s="69" t="s">
        <v>1460</v>
      </c>
      <c r="G960" s="68" t="s">
        <v>65</v>
      </c>
      <c r="H960" s="68" t="s">
        <v>64</v>
      </c>
      <c r="I960" s="68" t="s">
        <v>66</v>
      </c>
      <c r="J960" s="68" t="s">
        <v>66</v>
      </c>
      <c r="K960" s="70">
        <v>0</v>
      </c>
      <c r="L960" s="70">
        <v>0</v>
      </c>
      <c r="M960" s="70">
        <v>0</v>
      </c>
      <c r="N960" s="70" t="s">
        <v>65</v>
      </c>
      <c r="O960" s="70">
        <v>0</v>
      </c>
      <c r="P960" s="70" t="s">
        <v>68</v>
      </c>
      <c r="Q960" t="s">
        <v>68</v>
      </c>
    </row>
    <row r="961" spans="2:17" ht="25.5" customHeight="1" x14ac:dyDescent="0.3">
      <c r="B961" s="66" t="s">
        <v>185</v>
      </c>
      <c r="C961" s="67" t="s">
        <v>548</v>
      </c>
      <c r="D961" s="68" t="s">
        <v>64</v>
      </c>
      <c r="E961" s="68" t="s">
        <v>65</v>
      </c>
      <c r="F961" s="69">
        <v>1965355140101</v>
      </c>
      <c r="G961" s="68" t="s">
        <v>64</v>
      </c>
      <c r="H961" s="68" t="s">
        <v>65</v>
      </c>
      <c r="I961" s="68" t="s">
        <v>66</v>
      </c>
      <c r="J961" s="68" t="s">
        <v>66</v>
      </c>
      <c r="K961" s="70">
        <v>0</v>
      </c>
      <c r="L961" s="70">
        <v>0</v>
      </c>
      <c r="M961" s="70">
        <v>0</v>
      </c>
      <c r="N961" s="70" t="s">
        <v>65</v>
      </c>
      <c r="O961" s="70">
        <v>0</v>
      </c>
      <c r="P961" s="70" t="s">
        <v>68</v>
      </c>
      <c r="Q961" t="s">
        <v>68</v>
      </c>
    </row>
    <row r="962" spans="2:17" ht="25.5" customHeight="1" x14ac:dyDescent="0.3">
      <c r="B962" s="66" t="s">
        <v>1633</v>
      </c>
      <c r="C962" s="67" t="s">
        <v>2936</v>
      </c>
      <c r="D962" s="68" t="s">
        <v>65</v>
      </c>
      <c r="E962" s="68" t="s">
        <v>64</v>
      </c>
      <c r="F962" s="69">
        <v>2295317920101</v>
      </c>
      <c r="G962" s="68" t="s">
        <v>64</v>
      </c>
      <c r="H962" s="68" t="s">
        <v>64</v>
      </c>
      <c r="I962" s="68" t="s">
        <v>65</v>
      </c>
      <c r="J962" s="68" t="s">
        <v>66</v>
      </c>
      <c r="K962" s="70">
        <v>0</v>
      </c>
      <c r="L962" s="70">
        <v>0</v>
      </c>
      <c r="M962" s="70">
        <v>0</v>
      </c>
      <c r="N962" s="70" t="s">
        <v>65</v>
      </c>
      <c r="O962" s="70">
        <v>0</v>
      </c>
      <c r="P962" s="70" t="s">
        <v>68</v>
      </c>
      <c r="Q962" t="s">
        <v>68</v>
      </c>
    </row>
    <row r="963" spans="2:17" ht="25.5" customHeight="1" x14ac:dyDescent="0.3">
      <c r="B963" s="66" t="s">
        <v>2940</v>
      </c>
      <c r="C963" s="67" t="s">
        <v>173</v>
      </c>
      <c r="D963" s="68" t="s">
        <v>65</v>
      </c>
      <c r="E963" s="68" t="s">
        <v>64</v>
      </c>
      <c r="F963" s="69" t="s">
        <v>1460</v>
      </c>
      <c r="G963" s="68" t="s">
        <v>65</v>
      </c>
      <c r="H963" s="68" t="s">
        <v>64</v>
      </c>
      <c r="I963" s="68" t="s">
        <v>66</v>
      </c>
      <c r="J963" s="68" t="s">
        <v>66</v>
      </c>
      <c r="K963" s="70">
        <v>0</v>
      </c>
      <c r="L963" s="70">
        <v>0</v>
      </c>
      <c r="M963" s="70">
        <v>0</v>
      </c>
      <c r="N963" s="70" t="s">
        <v>65</v>
      </c>
      <c r="O963" s="70">
        <v>0</v>
      </c>
      <c r="P963" s="70" t="s">
        <v>68</v>
      </c>
      <c r="Q963" t="s">
        <v>68</v>
      </c>
    </row>
    <row r="964" spans="2:17" ht="25.5" customHeight="1" x14ac:dyDescent="0.3">
      <c r="B964" s="66" t="s">
        <v>2941</v>
      </c>
      <c r="C964" s="67" t="s">
        <v>2563</v>
      </c>
      <c r="D964" s="68" t="s">
        <v>64</v>
      </c>
      <c r="E964" s="68" t="s">
        <v>65</v>
      </c>
      <c r="F964" s="69">
        <v>2154254050101</v>
      </c>
      <c r="G964" s="68" t="s">
        <v>64</v>
      </c>
      <c r="H964" s="68" t="s">
        <v>65</v>
      </c>
      <c r="I964" s="68" t="s">
        <v>66</v>
      </c>
      <c r="J964" s="68" t="s">
        <v>66</v>
      </c>
      <c r="K964" s="70">
        <v>0</v>
      </c>
      <c r="L964" s="70">
        <v>0</v>
      </c>
      <c r="M964" s="70">
        <v>0</v>
      </c>
      <c r="N964" s="70" t="s">
        <v>65</v>
      </c>
      <c r="O964" s="70">
        <v>0</v>
      </c>
      <c r="P964" s="70" t="s">
        <v>68</v>
      </c>
      <c r="Q964" t="s">
        <v>68</v>
      </c>
    </row>
    <row r="965" spans="2:17" ht="25.5" customHeight="1" x14ac:dyDescent="0.3">
      <c r="B965" s="66" t="s">
        <v>350</v>
      </c>
      <c r="C965" s="67" t="s">
        <v>564</v>
      </c>
      <c r="D965" s="68" t="s">
        <v>64</v>
      </c>
      <c r="E965" s="68" t="s">
        <v>65</v>
      </c>
      <c r="F965" s="69" t="s">
        <v>2935</v>
      </c>
      <c r="G965" s="68" t="s">
        <v>64</v>
      </c>
      <c r="H965" s="68" t="s">
        <v>64</v>
      </c>
      <c r="I965" s="68" t="s">
        <v>65</v>
      </c>
      <c r="J965" s="68" t="s">
        <v>66</v>
      </c>
      <c r="K965" s="70">
        <v>0</v>
      </c>
      <c r="L965" s="70">
        <v>0</v>
      </c>
      <c r="M965" s="70">
        <v>0</v>
      </c>
      <c r="N965" s="70" t="s">
        <v>65</v>
      </c>
      <c r="O965" s="70">
        <v>0</v>
      </c>
      <c r="P965" s="70" t="s">
        <v>68</v>
      </c>
      <c r="Q965" t="s">
        <v>68</v>
      </c>
    </row>
    <row r="966" spans="2:17" ht="25.5" customHeight="1" x14ac:dyDescent="0.3">
      <c r="B966" s="66" t="s">
        <v>1422</v>
      </c>
      <c r="C966" s="67" t="s">
        <v>173</v>
      </c>
      <c r="D966" s="68" t="s">
        <v>65</v>
      </c>
      <c r="E966" s="68" t="s">
        <v>64</v>
      </c>
      <c r="F966" s="69">
        <v>2415778100114</v>
      </c>
      <c r="G966" s="68" t="s">
        <v>64</v>
      </c>
      <c r="H966" s="68" t="s">
        <v>64</v>
      </c>
      <c r="I966" s="68" t="s">
        <v>65</v>
      </c>
      <c r="J966" s="68" t="s">
        <v>66</v>
      </c>
      <c r="K966" s="70">
        <v>0</v>
      </c>
      <c r="L966" s="70">
        <v>0</v>
      </c>
      <c r="M966" s="70">
        <v>0</v>
      </c>
      <c r="N966" s="70" t="s">
        <v>65</v>
      </c>
      <c r="O966" s="70">
        <v>0</v>
      </c>
      <c r="P966" s="70" t="s">
        <v>68</v>
      </c>
      <c r="Q966" t="s">
        <v>68</v>
      </c>
    </row>
    <row r="967" spans="2:17" ht="25.5" customHeight="1" x14ac:dyDescent="0.3">
      <c r="B967" s="66" t="s">
        <v>438</v>
      </c>
      <c r="C967" s="67" t="s">
        <v>2790</v>
      </c>
      <c r="D967" s="68" t="s">
        <v>65</v>
      </c>
      <c r="E967" s="68" t="s">
        <v>64</v>
      </c>
      <c r="F967" s="69">
        <v>253733022013</v>
      </c>
      <c r="G967" s="68" t="s">
        <v>64</v>
      </c>
      <c r="H967" s="68" t="s">
        <v>64</v>
      </c>
      <c r="I967" s="68" t="s">
        <v>65</v>
      </c>
      <c r="J967" s="68" t="s">
        <v>66</v>
      </c>
      <c r="K967" s="70">
        <v>0</v>
      </c>
      <c r="L967" s="70">
        <v>0</v>
      </c>
      <c r="M967" s="70">
        <v>0</v>
      </c>
      <c r="N967" s="70" t="s">
        <v>65</v>
      </c>
      <c r="O967" s="70">
        <v>0</v>
      </c>
      <c r="P967" s="70" t="s">
        <v>68</v>
      </c>
      <c r="Q967" t="s">
        <v>68</v>
      </c>
    </row>
    <row r="968" spans="2:17" ht="25.5" customHeight="1" x14ac:dyDescent="0.3">
      <c r="B968" s="66" t="s">
        <v>2282</v>
      </c>
      <c r="C968" s="67" t="s">
        <v>1372</v>
      </c>
      <c r="D968" s="68" t="s">
        <v>65</v>
      </c>
      <c r="E968" s="68" t="s">
        <v>64</v>
      </c>
      <c r="F968" s="69" t="s">
        <v>1723</v>
      </c>
      <c r="G968" s="68" t="s">
        <v>64</v>
      </c>
      <c r="H968" s="68" t="s">
        <v>65</v>
      </c>
      <c r="I968" s="68" t="s">
        <v>66</v>
      </c>
      <c r="J968" s="68" t="s">
        <v>66</v>
      </c>
      <c r="K968" s="70">
        <v>0</v>
      </c>
      <c r="L968" s="70">
        <v>0</v>
      </c>
      <c r="M968" s="70">
        <v>0</v>
      </c>
      <c r="N968" s="70" t="s">
        <v>65</v>
      </c>
      <c r="O968" s="70">
        <v>0</v>
      </c>
      <c r="P968" s="70" t="s">
        <v>68</v>
      </c>
      <c r="Q968" t="s">
        <v>68</v>
      </c>
    </row>
    <row r="969" spans="2:17" ht="25.5" customHeight="1" x14ac:dyDescent="0.3">
      <c r="B969" s="66" t="s">
        <v>1735</v>
      </c>
      <c r="C969" s="67" t="s">
        <v>459</v>
      </c>
      <c r="D969" s="68" t="s">
        <v>65</v>
      </c>
      <c r="E969" s="68" t="s">
        <v>64</v>
      </c>
      <c r="F969" s="69" t="s">
        <v>1460</v>
      </c>
      <c r="G969" s="68" t="s">
        <v>65</v>
      </c>
      <c r="H969" s="68" t="s">
        <v>64</v>
      </c>
      <c r="I969" s="68" t="s">
        <v>66</v>
      </c>
      <c r="J969" s="68" t="s">
        <v>66</v>
      </c>
      <c r="K969" s="70">
        <v>0</v>
      </c>
      <c r="L969" s="70">
        <v>0</v>
      </c>
      <c r="M969" s="70">
        <v>0</v>
      </c>
      <c r="N969" s="70" t="s">
        <v>65</v>
      </c>
      <c r="O969" s="70">
        <v>0</v>
      </c>
      <c r="P969" s="70" t="s">
        <v>68</v>
      </c>
      <c r="Q969" t="s">
        <v>68</v>
      </c>
    </row>
    <row r="970" spans="2:17" ht="25.5" customHeight="1" x14ac:dyDescent="0.3">
      <c r="B970" s="66" t="s">
        <v>2942</v>
      </c>
      <c r="C970" s="67" t="s">
        <v>459</v>
      </c>
      <c r="D970" s="68" t="s">
        <v>64</v>
      </c>
      <c r="E970" s="68" t="s">
        <v>65</v>
      </c>
      <c r="F970" s="69">
        <v>2327505480101</v>
      </c>
      <c r="G970" s="68" t="s">
        <v>64</v>
      </c>
      <c r="H970" s="68" t="s">
        <v>64</v>
      </c>
      <c r="I970" s="68" t="s">
        <v>65</v>
      </c>
      <c r="J970" s="68" t="s">
        <v>66</v>
      </c>
      <c r="K970" s="70">
        <v>0</v>
      </c>
      <c r="L970" s="70">
        <v>0</v>
      </c>
      <c r="M970" s="70">
        <v>0</v>
      </c>
      <c r="N970" s="70" t="s">
        <v>65</v>
      </c>
      <c r="O970" s="70">
        <v>0</v>
      </c>
      <c r="P970" s="70" t="s">
        <v>68</v>
      </c>
      <c r="Q970" t="s">
        <v>68</v>
      </c>
    </row>
    <row r="971" spans="2:17" ht="25.5" customHeight="1" x14ac:dyDescent="0.3">
      <c r="B971" s="66" t="s">
        <v>2943</v>
      </c>
      <c r="C971" s="67" t="s">
        <v>545</v>
      </c>
      <c r="D971" s="68" t="s">
        <v>65</v>
      </c>
      <c r="E971" s="68" t="s">
        <v>64</v>
      </c>
      <c r="F971" s="69" t="s">
        <v>1460</v>
      </c>
      <c r="G971" s="68" t="s">
        <v>65</v>
      </c>
      <c r="H971" s="68" t="s">
        <v>64</v>
      </c>
      <c r="I971" s="68" t="s">
        <v>66</v>
      </c>
      <c r="J971" s="68" t="s">
        <v>66</v>
      </c>
      <c r="K971" s="70">
        <v>0</v>
      </c>
      <c r="L971" s="70">
        <v>0</v>
      </c>
      <c r="M971" s="70">
        <v>0</v>
      </c>
      <c r="N971" s="70" t="s">
        <v>65</v>
      </c>
      <c r="O971" s="70">
        <v>0</v>
      </c>
      <c r="P971" s="70" t="s">
        <v>68</v>
      </c>
      <c r="Q971" t="s">
        <v>68</v>
      </c>
    </row>
    <row r="972" spans="2:17" ht="25.5" customHeight="1" x14ac:dyDescent="0.3">
      <c r="B972" s="66" t="s">
        <v>1532</v>
      </c>
      <c r="C972" s="67" t="s">
        <v>545</v>
      </c>
      <c r="D972" s="68" t="s">
        <v>65</v>
      </c>
      <c r="E972" s="68" t="s">
        <v>64</v>
      </c>
      <c r="F972" s="69" t="s">
        <v>1460</v>
      </c>
      <c r="G972" s="68" t="s">
        <v>65</v>
      </c>
      <c r="H972" s="68" t="s">
        <v>64</v>
      </c>
      <c r="I972" s="68" t="s">
        <v>66</v>
      </c>
      <c r="J972" s="68" t="s">
        <v>66</v>
      </c>
      <c r="K972" s="70">
        <v>0</v>
      </c>
      <c r="L972" s="70">
        <v>0</v>
      </c>
      <c r="M972" s="70">
        <v>0</v>
      </c>
      <c r="N972" s="70" t="s">
        <v>65</v>
      </c>
      <c r="O972" s="70">
        <v>0</v>
      </c>
      <c r="P972" s="70" t="s">
        <v>68</v>
      </c>
      <c r="Q972" t="s">
        <v>68</v>
      </c>
    </row>
    <row r="973" spans="2:17" ht="25.5" customHeight="1" x14ac:dyDescent="0.3">
      <c r="B973" s="66" t="s">
        <v>1780</v>
      </c>
      <c r="C973" s="67" t="s">
        <v>545</v>
      </c>
      <c r="D973" s="68" t="s">
        <v>65</v>
      </c>
      <c r="E973" s="68" t="s">
        <v>64</v>
      </c>
      <c r="F973" s="69" t="s">
        <v>1460</v>
      </c>
      <c r="G973" s="68" t="s">
        <v>65</v>
      </c>
      <c r="H973" s="68" t="s">
        <v>64</v>
      </c>
      <c r="I973" s="68" t="s">
        <v>66</v>
      </c>
      <c r="J973" s="68" t="s">
        <v>66</v>
      </c>
      <c r="K973" s="70">
        <v>0</v>
      </c>
      <c r="L973" s="70">
        <v>0</v>
      </c>
      <c r="M973" s="70">
        <v>0</v>
      </c>
      <c r="N973" s="70" t="s">
        <v>65</v>
      </c>
      <c r="O973" s="70">
        <v>0</v>
      </c>
      <c r="P973" s="70" t="s">
        <v>68</v>
      </c>
      <c r="Q973" t="s">
        <v>68</v>
      </c>
    </row>
    <row r="974" spans="2:17" ht="25.5" customHeight="1" x14ac:dyDescent="0.3">
      <c r="B974" s="66" t="s">
        <v>177</v>
      </c>
      <c r="C974" s="67" t="s">
        <v>2944</v>
      </c>
      <c r="D974" s="68" t="s">
        <v>64</v>
      </c>
      <c r="E974" s="68" t="s">
        <v>65</v>
      </c>
      <c r="F974" s="69">
        <v>2120202690101</v>
      </c>
      <c r="G974" s="68" t="s">
        <v>64</v>
      </c>
      <c r="H974" s="68" t="s">
        <v>65</v>
      </c>
      <c r="I974" s="68" t="s">
        <v>66</v>
      </c>
      <c r="J974" s="68" t="s">
        <v>66</v>
      </c>
      <c r="K974" s="70">
        <v>0</v>
      </c>
      <c r="L974" s="70">
        <v>0</v>
      </c>
      <c r="M974" s="70">
        <v>0</v>
      </c>
      <c r="N974" s="70" t="s">
        <v>65</v>
      </c>
      <c r="O974" s="70">
        <v>0</v>
      </c>
      <c r="P974" s="70" t="s">
        <v>1578</v>
      </c>
      <c r="Q974" t="s">
        <v>1579</v>
      </c>
    </row>
    <row r="975" spans="2:17" ht="25.5" customHeight="1" x14ac:dyDescent="0.3">
      <c r="B975" s="66" t="s">
        <v>2931</v>
      </c>
      <c r="C975" s="67" t="s">
        <v>2945</v>
      </c>
      <c r="D975" s="68" t="s">
        <v>64</v>
      </c>
      <c r="E975" s="68" t="s">
        <v>65</v>
      </c>
      <c r="F975" s="69">
        <v>1668779800101</v>
      </c>
      <c r="G975" s="68" t="s">
        <v>64</v>
      </c>
      <c r="H975" s="68" t="s">
        <v>64</v>
      </c>
      <c r="I975" s="68" t="s">
        <v>65</v>
      </c>
      <c r="J975" s="68" t="s">
        <v>66</v>
      </c>
      <c r="K975" s="70">
        <v>0</v>
      </c>
      <c r="L975" s="70">
        <v>0</v>
      </c>
      <c r="M975" s="70">
        <v>0</v>
      </c>
      <c r="N975" s="70" t="s">
        <v>65</v>
      </c>
      <c r="O975" s="70">
        <v>0</v>
      </c>
      <c r="P975" s="70" t="s">
        <v>68</v>
      </c>
      <c r="Q975" t="s">
        <v>68</v>
      </c>
    </row>
    <row r="976" spans="2:17" ht="25.5" customHeight="1" x14ac:dyDescent="0.3">
      <c r="B976" s="66" t="s">
        <v>2017</v>
      </c>
      <c r="C976" s="67" t="s">
        <v>2790</v>
      </c>
      <c r="D976" s="68" t="s">
        <v>65</v>
      </c>
      <c r="E976" s="68" t="s">
        <v>64</v>
      </c>
      <c r="F976" s="69">
        <v>2337271752101</v>
      </c>
      <c r="G976" s="68" t="s">
        <v>64</v>
      </c>
      <c r="H976" s="68" t="s">
        <v>64</v>
      </c>
      <c r="I976" s="68" t="s">
        <v>65</v>
      </c>
      <c r="J976" s="68" t="s">
        <v>66</v>
      </c>
      <c r="K976" s="70">
        <v>0</v>
      </c>
      <c r="L976" s="70">
        <v>0</v>
      </c>
      <c r="M976" s="70">
        <v>0</v>
      </c>
      <c r="N976" s="70" t="s">
        <v>65</v>
      </c>
      <c r="O976" s="70">
        <v>0</v>
      </c>
      <c r="P976" s="70" t="s">
        <v>68</v>
      </c>
      <c r="Q976" t="s">
        <v>68</v>
      </c>
    </row>
    <row r="977" spans="2:17" ht="25.5" customHeight="1" x14ac:dyDescent="0.3">
      <c r="B977" s="66" t="s">
        <v>1946</v>
      </c>
      <c r="C977" s="67" t="s">
        <v>2871</v>
      </c>
      <c r="D977" s="68" t="s">
        <v>65</v>
      </c>
      <c r="E977" s="68" t="s">
        <v>64</v>
      </c>
      <c r="F977" s="69">
        <v>2271939700101</v>
      </c>
      <c r="G977" s="68" t="s">
        <v>64</v>
      </c>
      <c r="H977" s="68" t="s">
        <v>65</v>
      </c>
      <c r="I977" s="68" t="s">
        <v>66</v>
      </c>
      <c r="J977" s="68" t="s">
        <v>66</v>
      </c>
      <c r="K977" s="70">
        <v>0</v>
      </c>
      <c r="L977" s="70">
        <v>0</v>
      </c>
      <c r="M977" s="70">
        <v>0</v>
      </c>
      <c r="N977" s="70" t="s">
        <v>67</v>
      </c>
      <c r="O977" s="70">
        <v>0</v>
      </c>
      <c r="P977" s="70" t="s">
        <v>68</v>
      </c>
      <c r="Q977" t="s">
        <v>68</v>
      </c>
    </row>
    <row r="978" spans="2:17" ht="25.5" customHeight="1" x14ac:dyDescent="0.3">
      <c r="B978" s="66" t="s">
        <v>2934</v>
      </c>
      <c r="C978" s="67" t="s">
        <v>190</v>
      </c>
      <c r="D978" s="68" t="s">
        <v>65</v>
      </c>
      <c r="E978" s="68" t="s">
        <v>64</v>
      </c>
      <c r="F978" s="69">
        <v>2689447251213</v>
      </c>
      <c r="G978" s="68" t="s">
        <v>64</v>
      </c>
      <c r="H978" s="68" t="s">
        <v>64</v>
      </c>
      <c r="I978" s="68" t="s">
        <v>65</v>
      </c>
      <c r="J978" s="68" t="s">
        <v>66</v>
      </c>
      <c r="K978" s="70">
        <v>0</v>
      </c>
      <c r="L978" s="70">
        <v>0</v>
      </c>
      <c r="M978" s="70">
        <v>0</v>
      </c>
      <c r="N978" s="70" t="s">
        <v>65</v>
      </c>
      <c r="O978" s="70">
        <v>0</v>
      </c>
      <c r="P978" s="70" t="s">
        <v>1583</v>
      </c>
      <c r="Q978" t="s">
        <v>68</v>
      </c>
    </row>
    <row r="979" spans="2:17" ht="25.5" customHeight="1" x14ac:dyDescent="0.3">
      <c r="B979" s="66" t="s">
        <v>1422</v>
      </c>
      <c r="C979" s="67" t="s">
        <v>173</v>
      </c>
      <c r="D979" s="68" t="s">
        <v>65</v>
      </c>
      <c r="E979" s="68" t="s">
        <v>64</v>
      </c>
      <c r="F979" s="69">
        <v>2415778100114</v>
      </c>
      <c r="G979" s="68" t="s">
        <v>64</v>
      </c>
      <c r="H979" s="68" t="s">
        <v>64</v>
      </c>
      <c r="I979" s="68" t="s">
        <v>65</v>
      </c>
      <c r="J979" s="68" t="s">
        <v>66</v>
      </c>
      <c r="K979" s="70">
        <v>0</v>
      </c>
      <c r="L979" s="70">
        <v>0</v>
      </c>
      <c r="M979" s="70">
        <v>0</v>
      </c>
      <c r="N979" s="70" t="s">
        <v>65</v>
      </c>
      <c r="O979" s="70">
        <v>0</v>
      </c>
      <c r="P979" s="70" t="s">
        <v>1395</v>
      </c>
      <c r="Q979" t="s">
        <v>1504</v>
      </c>
    </row>
    <row r="980" spans="2:17" ht="25.5" customHeight="1" x14ac:dyDescent="0.3">
      <c r="B980" s="66" t="s">
        <v>401</v>
      </c>
      <c r="C980" s="67" t="s">
        <v>2946</v>
      </c>
      <c r="D980" s="68" t="s">
        <v>64</v>
      </c>
      <c r="E980" s="68" t="s">
        <v>65</v>
      </c>
      <c r="F980" s="69">
        <v>1917114542213</v>
      </c>
      <c r="G980" s="68" t="s">
        <v>64</v>
      </c>
      <c r="H980" s="68" t="s">
        <v>65</v>
      </c>
      <c r="I980" s="68" t="s">
        <v>66</v>
      </c>
      <c r="J980" s="68" t="s">
        <v>66</v>
      </c>
      <c r="K980" s="70">
        <v>0</v>
      </c>
      <c r="L980" s="70">
        <v>0</v>
      </c>
      <c r="M980" s="70">
        <v>0</v>
      </c>
      <c r="N980" s="70" t="s">
        <v>65</v>
      </c>
      <c r="O980" s="70">
        <v>0</v>
      </c>
      <c r="P980" s="70" t="s">
        <v>68</v>
      </c>
      <c r="Q980" t="s">
        <v>68</v>
      </c>
    </row>
    <row r="981" spans="2:17" ht="25.5" customHeight="1" x14ac:dyDescent="0.3">
      <c r="B981" s="66" t="s">
        <v>194</v>
      </c>
      <c r="C981" s="67" t="s">
        <v>2635</v>
      </c>
      <c r="D981" s="68" t="s">
        <v>64</v>
      </c>
      <c r="E981" s="68" t="s">
        <v>65</v>
      </c>
      <c r="F981" s="69" t="s">
        <v>1460</v>
      </c>
      <c r="G981" s="68" t="s">
        <v>65</v>
      </c>
      <c r="H981" s="68" t="s">
        <v>65</v>
      </c>
      <c r="I981" s="68" t="s">
        <v>66</v>
      </c>
      <c r="J981" s="68" t="s">
        <v>66</v>
      </c>
      <c r="K981" s="70">
        <v>0</v>
      </c>
      <c r="L981" s="70">
        <v>0</v>
      </c>
      <c r="M981" s="70">
        <v>0</v>
      </c>
      <c r="N981" s="70" t="s">
        <v>65</v>
      </c>
      <c r="O981" s="70">
        <v>0</v>
      </c>
      <c r="P981" s="70" t="s">
        <v>68</v>
      </c>
      <c r="Q981" t="s">
        <v>68</v>
      </c>
    </row>
    <row r="982" spans="2:17" ht="25.5" customHeight="1" x14ac:dyDescent="0.3">
      <c r="B982" s="66" t="s">
        <v>2947</v>
      </c>
      <c r="C982" s="67" t="s">
        <v>516</v>
      </c>
      <c r="D982" s="68" t="s">
        <v>64</v>
      </c>
      <c r="E982" s="68" t="s">
        <v>65</v>
      </c>
      <c r="F982" s="69" t="s">
        <v>1460</v>
      </c>
      <c r="G982" s="68" t="s">
        <v>65</v>
      </c>
      <c r="H982" s="68" t="s">
        <v>65</v>
      </c>
      <c r="I982" s="68" t="s">
        <v>66</v>
      </c>
      <c r="J982" s="68" t="s">
        <v>66</v>
      </c>
      <c r="K982" s="70">
        <v>0</v>
      </c>
      <c r="L982" s="70">
        <v>0</v>
      </c>
      <c r="M982" s="70">
        <v>0</v>
      </c>
      <c r="N982" s="70" t="s">
        <v>65</v>
      </c>
      <c r="O982" s="70">
        <v>0</v>
      </c>
      <c r="P982" s="70" t="s">
        <v>68</v>
      </c>
      <c r="Q982" t="s">
        <v>68</v>
      </c>
    </row>
    <row r="983" spans="2:17" ht="25.5" customHeight="1" x14ac:dyDescent="0.3">
      <c r="B983" s="66" t="s">
        <v>2948</v>
      </c>
      <c r="C983" s="67" t="s">
        <v>2949</v>
      </c>
      <c r="D983" s="68" t="s">
        <v>64</v>
      </c>
      <c r="E983" s="68" t="s">
        <v>65</v>
      </c>
      <c r="F983" s="69" t="s">
        <v>1460</v>
      </c>
      <c r="G983" s="68" t="s">
        <v>65</v>
      </c>
      <c r="H983" s="68" t="s">
        <v>65</v>
      </c>
      <c r="I983" s="68" t="s">
        <v>66</v>
      </c>
      <c r="J983" s="68" t="s">
        <v>66</v>
      </c>
      <c r="K983" s="70">
        <v>0</v>
      </c>
      <c r="L983" s="70">
        <v>0</v>
      </c>
      <c r="M983" s="70">
        <v>0</v>
      </c>
      <c r="N983" s="70" t="s">
        <v>67</v>
      </c>
      <c r="O983" s="70">
        <v>0</v>
      </c>
      <c r="P983" s="70" t="s">
        <v>68</v>
      </c>
      <c r="Q983" t="s">
        <v>68</v>
      </c>
    </row>
    <row r="984" spans="2:17" ht="25.5" customHeight="1" x14ac:dyDescent="0.3">
      <c r="B984" s="66" t="s">
        <v>2950</v>
      </c>
      <c r="C984" s="67" t="s">
        <v>2951</v>
      </c>
      <c r="D984" s="68" t="s">
        <v>64</v>
      </c>
      <c r="E984" s="68" t="s">
        <v>65</v>
      </c>
      <c r="F984" s="69" t="s">
        <v>1460</v>
      </c>
      <c r="G984" s="68" t="s">
        <v>64</v>
      </c>
      <c r="H984" s="68" t="s">
        <v>65</v>
      </c>
      <c r="I984" s="68" t="s">
        <v>66</v>
      </c>
      <c r="J984" s="68" t="s">
        <v>66</v>
      </c>
      <c r="K984" s="70">
        <v>0</v>
      </c>
      <c r="L984" s="70">
        <v>0</v>
      </c>
      <c r="M984" s="70">
        <v>0</v>
      </c>
      <c r="N984" s="70" t="s">
        <v>67</v>
      </c>
      <c r="O984" s="70">
        <v>0</v>
      </c>
      <c r="P984" s="70" t="s">
        <v>68</v>
      </c>
      <c r="Q984" t="s">
        <v>68</v>
      </c>
    </row>
    <row r="985" spans="2:17" ht="25.5" customHeight="1" x14ac:dyDescent="0.3">
      <c r="B985" s="66" t="s">
        <v>2952</v>
      </c>
      <c r="C985" s="67" t="s">
        <v>205</v>
      </c>
      <c r="D985" s="68" t="s">
        <v>65</v>
      </c>
      <c r="E985" s="68" t="s">
        <v>64</v>
      </c>
      <c r="F985" s="69">
        <v>1728922602214</v>
      </c>
      <c r="G985" s="68" t="s">
        <v>64</v>
      </c>
      <c r="H985" s="68" t="s">
        <v>64</v>
      </c>
      <c r="I985" s="68" t="s">
        <v>65</v>
      </c>
      <c r="J985" s="68" t="s">
        <v>66</v>
      </c>
      <c r="K985" s="70">
        <v>0</v>
      </c>
      <c r="L985" s="70">
        <v>0</v>
      </c>
      <c r="M985" s="70">
        <v>0</v>
      </c>
      <c r="N985" s="70" t="s">
        <v>65</v>
      </c>
      <c r="O985" s="70">
        <v>0</v>
      </c>
      <c r="P985" s="70" t="s">
        <v>68</v>
      </c>
      <c r="Q985" t="s">
        <v>68</v>
      </c>
    </row>
    <row r="986" spans="2:17" ht="25.5" customHeight="1" x14ac:dyDescent="0.3">
      <c r="B986" s="66" t="s">
        <v>1490</v>
      </c>
      <c r="C986" s="67" t="s">
        <v>1808</v>
      </c>
      <c r="D986" s="68" t="s">
        <v>65</v>
      </c>
      <c r="E986" s="68" t="s">
        <v>64</v>
      </c>
      <c r="F986" s="69">
        <v>2184733620101</v>
      </c>
      <c r="G986" s="68" t="s">
        <v>64</v>
      </c>
      <c r="H986" s="68" t="s">
        <v>64</v>
      </c>
      <c r="I986" s="68" t="s">
        <v>65</v>
      </c>
      <c r="J986" s="68" t="s">
        <v>66</v>
      </c>
      <c r="K986" s="70">
        <v>0</v>
      </c>
      <c r="L986" s="70">
        <v>0</v>
      </c>
      <c r="M986" s="70">
        <v>0</v>
      </c>
      <c r="N986" s="70" t="s">
        <v>65</v>
      </c>
      <c r="O986" s="70">
        <v>0</v>
      </c>
      <c r="P986" s="70" t="s">
        <v>68</v>
      </c>
      <c r="Q986" t="s">
        <v>68</v>
      </c>
    </row>
    <row r="987" spans="2:17" ht="25.5" customHeight="1" x14ac:dyDescent="0.3">
      <c r="B987" s="66" t="s">
        <v>1946</v>
      </c>
      <c r="C987" s="67" t="s">
        <v>2871</v>
      </c>
      <c r="D987" s="68" t="s">
        <v>65</v>
      </c>
      <c r="E987" s="68" t="s">
        <v>64</v>
      </c>
      <c r="F987" s="69">
        <v>2271939700101</v>
      </c>
      <c r="G987" s="68" t="s">
        <v>64</v>
      </c>
      <c r="H987" s="68" t="s">
        <v>65</v>
      </c>
      <c r="I987" s="68" t="s">
        <v>66</v>
      </c>
      <c r="J987" s="68" t="s">
        <v>66</v>
      </c>
      <c r="K987" s="70">
        <v>0</v>
      </c>
      <c r="L987" s="70">
        <v>0</v>
      </c>
      <c r="M987" s="70">
        <v>0</v>
      </c>
      <c r="N987" s="70" t="s">
        <v>65</v>
      </c>
      <c r="O987" s="70">
        <v>0</v>
      </c>
      <c r="P987" s="70" t="s">
        <v>68</v>
      </c>
      <c r="Q987" t="s">
        <v>68</v>
      </c>
    </row>
    <row r="988" spans="2:17" ht="25.5" customHeight="1" x14ac:dyDescent="0.3">
      <c r="B988" s="66" t="s">
        <v>1825</v>
      </c>
      <c r="C988" s="67" t="s">
        <v>215</v>
      </c>
      <c r="D988" s="68" t="s">
        <v>64</v>
      </c>
      <c r="E988" s="68" t="s">
        <v>65</v>
      </c>
      <c r="F988" s="69">
        <v>1621622999191</v>
      </c>
      <c r="G988" s="68" t="s">
        <v>64</v>
      </c>
      <c r="H988" s="68" t="s">
        <v>64</v>
      </c>
      <c r="I988" s="68" t="s">
        <v>65</v>
      </c>
      <c r="J988" s="68" t="s">
        <v>66</v>
      </c>
      <c r="K988" s="70">
        <v>0</v>
      </c>
      <c r="L988" s="70">
        <v>0</v>
      </c>
      <c r="M988" s="70">
        <v>0</v>
      </c>
      <c r="N988" s="70" t="s">
        <v>65</v>
      </c>
      <c r="O988" s="70">
        <v>0</v>
      </c>
      <c r="P988" s="70" t="s">
        <v>68</v>
      </c>
      <c r="Q988" t="s">
        <v>68</v>
      </c>
    </row>
    <row r="989" spans="2:17" ht="25.5" customHeight="1" x14ac:dyDescent="0.3">
      <c r="B989" s="66" t="s">
        <v>2831</v>
      </c>
      <c r="C989" s="67" t="s">
        <v>1571</v>
      </c>
      <c r="D989" s="68" t="s">
        <v>64</v>
      </c>
      <c r="E989" s="68" t="s">
        <v>65</v>
      </c>
      <c r="F989" s="69" t="s">
        <v>1460</v>
      </c>
      <c r="G989" s="68" t="s">
        <v>65</v>
      </c>
      <c r="H989" s="68" t="s">
        <v>65</v>
      </c>
      <c r="I989" s="68" t="s">
        <v>66</v>
      </c>
      <c r="J989" s="68" t="s">
        <v>66</v>
      </c>
      <c r="K989" s="70">
        <v>0</v>
      </c>
      <c r="L989" s="70">
        <v>0</v>
      </c>
      <c r="M989" s="70">
        <v>0</v>
      </c>
      <c r="N989" s="70" t="s">
        <v>65</v>
      </c>
      <c r="O989" s="70">
        <v>0</v>
      </c>
      <c r="P989" s="70" t="s">
        <v>68</v>
      </c>
      <c r="Q989" t="s">
        <v>68</v>
      </c>
    </row>
    <row r="990" spans="2:17" ht="25.5" customHeight="1" x14ac:dyDescent="0.3">
      <c r="B990" s="66" t="s">
        <v>2953</v>
      </c>
      <c r="C990" s="67" t="s">
        <v>1571</v>
      </c>
      <c r="D990" s="68" t="s">
        <v>65</v>
      </c>
      <c r="E990" s="68" t="s">
        <v>64</v>
      </c>
      <c r="F990" s="69" t="s">
        <v>1460</v>
      </c>
      <c r="G990" s="68" t="s">
        <v>65</v>
      </c>
      <c r="H990" s="68" t="s">
        <v>64</v>
      </c>
      <c r="I990" s="68" t="s">
        <v>66</v>
      </c>
      <c r="J990" s="68" t="s">
        <v>66</v>
      </c>
      <c r="K990" s="70">
        <v>0</v>
      </c>
      <c r="L990" s="70">
        <v>0</v>
      </c>
      <c r="M990" s="70">
        <v>0</v>
      </c>
      <c r="N990" s="70" t="s">
        <v>67</v>
      </c>
      <c r="O990" s="70">
        <v>0</v>
      </c>
      <c r="P990" s="70" t="s">
        <v>68</v>
      </c>
      <c r="Q990" t="s">
        <v>68</v>
      </c>
    </row>
    <row r="991" spans="2:17" ht="25.5" customHeight="1" x14ac:dyDescent="0.3">
      <c r="B991" s="66" t="s">
        <v>495</v>
      </c>
      <c r="C991" s="67" t="s">
        <v>444</v>
      </c>
      <c r="D991" s="68" t="s">
        <v>64</v>
      </c>
      <c r="E991" s="68" t="s">
        <v>65</v>
      </c>
      <c r="F991" s="69" t="s">
        <v>1460</v>
      </c>
      <c r="G991" s="68" t="s">
        <v>64</v>
      </c>
      <c r="H991" s="68" t="s">
        <v>65</v>
      </c>
      <c r="I991" s="68" t="s">
        <v>66</v>
      </c>
      <c r="J991" s="68" t="s">
        <v>66</v>
      </c>
      <c r="K991" s="70">
        <v>0</v>
      </c>
      <c r="L991" s="70">
        <v>0</v>
      </c>
      <c r="M991" s="70">
        <v>0</v>
      </c>
      <c r="N991" s="70" t="s">
        <v>67</v>
      </c>
      <c r="O991" s="70">
        <v>0</v>
      </c>
      <c r="P991" s="70" t="s">
        <v>68</v>
      </c>
      <c r="Q991" t="s">
        <v>68</v>
      </c>
    </row>
    <row r="992" spans="2:17" ht="25.5" customHeight="1" x14ac:dyDescent="0.3">
      <c r="B992" s="66" t="s">
        <v>346</v>
      </c>
      <c r="C992" s="67" t="s">
        <v>2640</v>
      </c>
      <c r="D992" s="68" t="s">
        <v>64</v>
      </c>
      <c r="E992" s="68" t="s">
        <v>65</v>
      </c>
      <c r="F992" s="69" t="s">
        <v>1460</v>
      </c>
      <c r="G992" s="68" t="s">
        <v>65</v>
      </c>
      <c r="H992" s="68" t="s">
        <v>65</v>
      </c>
      <c r="I992" s="68" t="s">
        <v>66</v>
      </c>
      <c r="J992" s="68" t="s">
        <v>66</v>
      </c>
      <c r="K992" s="70">
        <v>0</v>
      </c>
      <c r="L992" s="70">
        <v>0</v>
      </c>
      <c r="M992" s="70">
        <v>0</v>
      </c>
      <c r="N992" s="70" t="s">
        <v>67</v>
      </c>
      <c r="O992" s="70">
        <v>0</v>
      </c>
      <c r="P992" s="70" t="s">
        <v>68</v>
      </c>
      <c r="Q992" t="s">
        <v>68</v>
      </c>
    </row>
    <row r="993" spans="2:17" ht="25.5" customHeight="1" x14ac:dyDescent="0.3">
      <c r="B993" s="66" t="s">
        <v>2948</v>
      </c>
      <c r="C993" s="67" t="s">
        <v>2954</v>
      </c>
      <c r="D993" s="68" t="s">
        <v>64</v>
      </c>
      <c r="E993" s="68" t="s">
        <v>65</v>
      </c>
      <c r="F993" s="69" t="s">
        <v>1460</v>
      </c>
      <c r="G993" s="68" t="s">
        <v>65</v>
      </c>
      <c r="H993" s="68" t="s">
        <v>65</v>
      </c>
      <c r="I993" s="68" t="s">
        <v>66</v>
      </c>
      <c r="J993" s="68" t="s">
        <v>66</v>
      </c>
      <c r="K993" s="70">
        <v>0</v>
      </c>
      <c r="L993" s="70">
        <v>0</v>
      </c>
      <c r="M993" s="70">
        <v>0</v>
      </c>
      <c r="N993" s="70" t="s">
        <v>67</v>
      </c>
      <c r="O993" s="70">
        <v>0</v>
      </c>
      <c r="P993" s="70" t="s">
        <v>68</v>
      </c>
      <c r="Q993" t="s">
        <v>68</v>
      </c>
    </row>
    <row r="994" spans="2:17" ht="25.5" customHeight="1" x14ac:dyDescent="0.3">
      <c r="B994" s="66" t="s">
        <v>1422</v>
      </c>
      <c r="C994" s="67" t="s">
        <v>173</v>
      </c>
      <c r="D994" s="68" t="s">
        <v>65</v>
      </c>
      <c r="E994" s="68" t="s">
        <v>64</v>
      </c>
      <c r="F994" s="69">
        <v>2415778100114</v>
      </c>
      <c r="G994" s="68" t="s">
        <v>64</v>
      </c>
      <c r="H994" s="68" t="s">
        <v>64</v>
      </c>
      <c r="I994" s="68" t="s">
        <v>65</v>
      </c>
      <c r="J994" s="68" t="s">
        <v>66</v>
      </c>
      <c r="K994" s="70">
        <v>0</v>
      </c>
      <c r="L994" s="70">
        <v>0</v>
      </c>
      <c r="M994" s="70">
        <v>0</v>
      </c>
      <c r="N994" s="70" t="s">
        <v>65</v>
      </c>
      <c r="O994" s="70">
        <v>0</v>
      </c>
      <c r="P994" s="70" t="s">
        <v>68</v>
      </c>
      <c r="Q994" t="s">
        <v>68</v>
      </c>
    </row>
    <row r="995" spans="2:17" ht="25.5" customHeight="1" x14ac:dyDescent="0.3">
      <c r="B995" s="66" t="s">
        <v>2955</v>
      </c>
      <c r="C995" s="67" t="s">
        <v>2756</v>
      </c>
      <c r="D995" s="68" t="s">
        <v>64</v>
      </c>
      <c r="E995" s="68" t="s">
        <v>65</v>
      </c>
      <c r="F995" s="69" t="s">
        <v>1460</v>
      </c>
      <c r="G995" s="68" t="s">
        <v>64</v>
      </c>
      <c r="H995" s="68" t="s">
        <v>65</v>
      </c>
      <c r="I995" s="68" t="s">
        <v>66</v>
      </c>
      <c r="J995" s="68" t="s">
        <v>66</v>
      </c>
      <c r="K995" s="70">
        <v>0</v>
      </c>
      <c r="L995" s="70">
        <v>0</v>
      </c>
      <c r="M995" s="70">
        <v>0</v>
      </c>
      <c r="N995" s="70" t="s">
        <v>67</v>
      </c>
      <c r="O995" s="70">
        <v>0</v>
      </c>
      <c r="P995" s="70" t="s">
        <v>68</v>
      </c>
      <c r="Q995" t="s">
        <v>68</v>
      </c>
    </row>
    <row r="996" spans="2:17" ht="25.5" customHeight="1" x14ac:dyDescent="0.3">
      <c r="B996" s="66" t="s">
        <v>154</v>
      </c>
      <c r="C996" s="67" t="s">
        <v>2956</v>
      </c>
      <c r="D996" s="68" t="s">
        <v>64</v>
      </c>
      <c r="E996" s="68" t="s">
        <v>65</v>
      </c>
      <c r="F996" s="69">
        <v>1655401680101</v>
      </c>
      <c r="G996" s="68" t="s">
        <v>64</v>
      </c>
      <c r="H996" s="68" t="s">
        <v>64</v>
      </c>
      <c r="I996" s="68" t="s">
        <v>65</v>
      </c>
      <c r="J996" s="68" t="s">
        <v>66</v>
      </c>
      <c r="K996" s="70">
        <v>0</v>
      </c>
      <c r="L996" s="70">
        <v>0</v>
      </c>
      <c r="M996" s="70">
        <v>0</v>
      </c>
      <c r="N996" s="70" t="s">
        <v>67</v>
      </c>
      <c r="O996" s="70">
        <v>0</v>
      </c>
      <c r="P996" s="70" t="s">
        <v>68</v>
      </c>
      <c r="Q996" t="s">
        <v>68</v>
      </c>
    </row>
    <row r="997" spans="2:17" ht="25.5" customHeight="1" x14ac:dyDescent="0.3">
      <c r="B997" s="66" t="s">
        <v>2947</v>
      </c>
      <c r="C997" s="67" t="s">
        <v>516</v>
      </c>
      <c r="D997" s="68" t="s">
        <v>64</v>
      </c>
      <c r="E997" s="68" t="s">
        <v>65</v>
      </c>
      <c r="F997" s="69" t="s">
        <v>1460</v>
      </c>
      <c r="G997" s="68" t="s">
        <v>65</v>
      </c>
      <c r="H997" s="68" t="s">
        <v>65</v>
      </c>
      <c r="I997" s="68" t="s">
        <v>66</v>
      </c>
      <c r="J997" s="68" t="s">
        <v>66</v>
      </c>
      <c r="K997" s="70">
        <v>0</v>
      </c>
      <c r="L997" s="70">
        <v>0</v>
      </c>
      <c r="M997" s="70">
        <v>0</v>
      </c>
      <c r="N997" s="70" t="s">
        <v>67</v>
      </c>
      <c r="O997" s="70">
        <v>0</v>
      </c>
      <c r="P997" s="70" t="s">
        <v>68</v>
      </c>
      <c r="Q997" t="s">
        <v>68</v>
      </c>
    </row>
    <row r="998" spans="2:17" ht="25.5" customHeight="1" x14ac:dyDescent="0.3">
      <c r="B998" s="66" t="s">
        <v>189</v>
      </c>
      <c r="C998" s="67" t="s">
        <v>2957</v>
      </c>
      <c r="D998" s="68" t="s">
        <v>64</v>
      </c>
      <c r="E998" s="68" t="s">
        <v>65</v>
      </c>
      <c r="F998" s="69">
        <v>2550425070613</v>
      </c>
      <c r="G998" s="68" t="s">
        <v>64</v>
      </c>
      <c r="H998" s="68" t="s">
        <v>64</v>
      </c>
      <c r="I998" s="68" t="s">
        <v>65</v>
      </c>
      <c r="J998" s="68" t="s">
        <v>66</v>
      </c>
      <c r="K998" s="70">
        <v>0</v>
      </c>
      <c r="L998" s="70">
        <v>0</v>
      </c>
      <c r="M998" s="70">
        <v>0</v>
      </c>
      <c r="N998" s="70" t="s">
        <v>67</v>
      </c>
      <c r="O998" s="70">
        <v>0</v>
      </c>
      <c r="P998" s="70" t="s">
        <v>68</v>
      </c>
      <c r="Q998" t="s">
        <v>68</v>
      </c>
    </row>
    <row r="999" spans="2:17" ht="25.5" customHeight="1" x14ac:dyDescent="0.3">
      <c r="B999" s="66" t="s">
        <v>2761</v>
      </c>
      <c r="C999" s="67" t="s">
        <v>190</v>
      </c>
      <c r="D999" s="68" t="s">
        <v>64</v>
      </c>
      <c r="E999" s="68" t="s">
        <v>65</v>
      </c>
      <c r="F999" s="69" t="s">
        <v>1460</v>
      </c>
      <c r="G999" s="68" t="s">
        <v>65</v>
      </c>
      <c r="H999" s="68" t="s">
        <v>64</v>
      </c>
      <c r="I999" s="68" t="s">
        <v>66</v>
      </c>
      <c r="J999" s="68" t="s">
        <v>66</v>
      </c>
      <c r="K999" s="70">
        <v>0</v>
      </c>
      <c r="L999" s="70">
        <v>0</v>
      </c>
      <c r="M999" s="70">
        <v>0</v>
      </c>
      <c r="N999" s="70" t="s">
        <v>67</v>
      </c>
      <c r="O999" s="70">
        <v>0</v>
      </c>
      <c r="P999" s="70" t="s">
        <v>68</v>
      </c>
      <c r="Q999" t="s">
        <v>68</v>
      </c>
    </row>
    <row r="1000" spans="2:17" ht="25.5" customHeight="1" x14ac:dyDescent="0.3">
      <c r="B1000" s="66" t="s">
        <v>546</v>
      </c>
      <c r="C1000" s="67" t="s">
        <v>2958</v>
      </c>
      <c r="D1000" s="68" t="s">
        <v>65</v>
      </c>
      <c r="E1000" s="68" t="s">
        <v>64</v>
      </c>
      <c r="F1000" s="69">
        <v>2491989320101</v>
      </c>
      <c r="G1000" s="68" t="s">
        <v>64</v>
      </c>
      <c r="H1000" s="68" t="s">
        <v>65</v>
      </c>
      <c r="I1000" s="68" t="s">
        <v>66</v>
      </c>
      <c r="J1000" s="68" t="s">
        <v>66</v>
      </c>
      <c r="K1000" s="70">
        <v>0</v>
      </c>
      <c r="L1000" s="70">
        <v>0</v>
      </c>
      <c r="M1000" s="70">
        <v>0</v>
      </c>
      <c r="N1000" s="70" t="s">
        <v>67</v>
      </c>
      <c r="O1000" s="70">
        <v>0</v>
      </c>
      <c r="P1000" s="70" t="s">
        <v>68</v>
      </c>
      <c r="Q1000" t="s">
        <v>68</v>
      </c>
    </row>
    <row r="1001" spans="2:17" ht="25.5" customHeight="1" x14ac:dyDescent="0.3">
      <c r="B1001" s="66" t="s">
        <v>340</v>
      </c>
      <c r="C1001" s="67" t="s">
        <v>2792</v>
      </c>
      <c r="D1001" s="68" t="s">
        <v>65</v>
      </c>
      <c r="E1001" s="68" t="s">
        <v>64</v>
      </c>
      <c r="F1001" s="69">
        <v>3562975000101</v>
      </c>
      <c r="G1001" s="68" t="s">
        <v>64</v>
      </c>
      <c r="H1001" s="68" t="s">
        <v>64</v>
      </c>
      <c r="I1001" s="68" t="s">
        <v>65</v>
      </c>
      <c r="J1001" s="68" t="s">
        <v>66</v>
      </c>
      <c r="K1001" s="70">
        <v>0</v>
      </c>
      <c r="L1001" s="70">
        <v>0</v>
      </c>
      <c r="M1001" s="70">
        <v>0</v>
      </c>
      <c r="N1001" s="70" t="s">
        <v>67</v>
      </c>
      <c r="O1001" s="70">
        <v>0</v>
      </c>
      <c r="P1001" s="70" t="s">
        <v>68</v>
      </c>
      <c r="Q1001" t="s">
        <v>68</v>
      </c>
    </row>
    <row r="1002" spans="2:17" ht="25.5" customHeight="1" x14ac:dyDescent="0.3">
      <c r="B1002" s="66" t="s">
        <v>2959</v>
      </c>
      <c r="C1002" s="67" t="s">
        <v>465</v>
      </c>
      <c r="D1002" s="68" t="s">
        <v>65</v>
      </c>
      <c r="E1002" s="68" t="s">
        <v>64</v>
      </c>
      <c r="F1002" s="69" t="s">
        <v>1460</v>
      </c>
      <c r="G1002" s="68" t="s">
        <v>65</v>
      </c>
      <c r="H1002" s="68" t="s">
        <v>64</v>
      </c>
      <c r="I1002" s="68" t="s">
        <v>66</v>
      </c>
      <c r="J1002" s="68" t="s">
        <v>66</v>
      </c>
      <c r="K1002" s="70">
        <v>0</v>
      </c>
      <c r="L1002" s="70">
        <v>0</v>
      </c>
      <c r="M1002" s="70">
        <v>0</v>
      </c>
      <c r="N1002" s="70" t="s">
        <v>67</v>
      </c>
      <c r="O1002" s="70">
        <v>0</v>
      </c>
      <c r="P1002" s="70" t="s">
        <v>68</v>
      </c>
      <c r="Q1002" t="s">
        <v>68</v>
      </c>
    </row>
    <row r="1003" spans="2:17" ht="25.5" customHeight="1" x14ac:dyDescent="0.3">
      <c r="B1003" s="66" t="s">
        <v>1381</v>
      </c>
      <c r="C1003" s="67" t="s">
        <v>173</v>
      </c>
      <c r="D1003" s="68" t="s">
        <v>65</v>
      </c>
      <c r="E1003" s="68" t="s">
        <v>64</v>
      </c>
      <c r="F1003" s="69">
        <v>2626518660101</v>
      </c>
      <c r="G1003" s="68" t="s">
        <v>64</v>
      </c>
      <c r="H1003" s="68" t="s">
        <v>64</v>
      </c>
      <c r="I1003" s="68" t="s">
        <v>65</v>
      </c>
      <c r="J1003" s="68" t="s">
        <v>66</v>
      </c>
      <c r="K1003" s="70">
        <v>0</v>
      </c>
      <c r="L1003" s="70">
        <v>0</v>
      </c>
      <c r="M1003" s="70">
        <v>0</v>
      </c>
      <c r="N1003" s="70" t="s">
        <v>67</v>
      </c>
      <c r="O1003" s="70">
        <v>0</v>
      </c>
      <c r="P1003" s="70" t="s">
        <v>68</v>
      </c>
      <c r="Q1003" t="s">
        <v>68</v>
      </c>
    </row>
    <row r="1004" spans="2:17" ht="25.5" customHeight="1" x14ac:dyDescent="0.3">
      <c r="B1004" s="66" t="s">
        <v>2761</v>
      </c>
      <c r="C1004" s="67" t="s">
        <v>190</v>
      </c>
      <c r="D1004" s="68" t="s">
        <v>64</v>
      </c>
      <c r="E1004" s="68" t="s">
        <v>65</v>
      </c>
      <c r="F1004" s="69" t="s">
        <v>1460</v>
      </c>
      <c r="G1004" s="68" t="s">
        <v>65</v>
      </c>
      <c r="H1004" s="68" t="s">
        <v>64</v>
      </c>
      <c r="I1004" s="68" t="s">
        <v>66</v>
      </c>
      <c r="J1004" s="68" t="s">
        <v>66</v>
      </c>
      <c r="K1004" s="70">
        <v>0</v>
      </c>
      <c r="L1004" s="70">
        <v>0</v>
      </c>
      <c r="M1004" s="70">
        <v>0</v>
      </c>
      <c r="N1004" s="70" t="s">
        <v>67</v>
      </c>
      <c r="O1004" s="70">
        <v>0</v>
      </c>
      <c r="P1004" s="70" t="s">
        <v>68</v>
      </c>
      <c r="Q1004" t="s">
        <v>68</v>
      </c>
    </row>
    <row r="1005" spans="2:17" ht="25.5" customHeight="1" x14ac:dyDescent="0.3">
      <c r="B1005" s="66" t="s">
        <v>2803</v>
      </c>
      <c r="C1005" s="67" t="s">
        <v>1458</v>
      </c>
      <c r="D1005" s="68" t="s">
        <v>64</v>
      </c>
      <c r="E1005" s="68" t="s">
        <v>65</v>
      </c>
      <c r="F1005" s="69" t="s">
        <v>1460</v>
      </c>
      <c r="G1005" s="68" t="s">
        <v>64</v>
      </c>
      <c r="H1005" s="68" t="s">
        <v>65</v>
      </c>
      <c r="I1005" s="68" t="s">
        <v>66</v>
      </c>
      <c r="J1005" s="68" t="s">
        <v>66</v>
      </c>
      <c r="K1005" s="70">
        <v>0</v>
      </c>
      <c r="L1005" s="70">
        <v>0</v>
      </c>
      <c r="M1005" s="70">
        <v>0</v>
      </c>
      <c r="N1005" s="70" t="s">
        <v>67</v>
      </c>
      <c r="O1005" s="70">
        <v>0</v>
      </c>
      <c r="P1005" s="70" t="s">
        <v>68</v>
      </c>
      <c r="Q1005" t="s">
        <v>68</v>
      </c>
    </row>
    <row r="1006" spans="2:17" ht="25.5" customHeight="1" x14ac:dyDescent="0.3">
      <c r="B1006" s="66" t="s">
        <v>2215</v>
      </c>
      <c r="C1006" s="67" t="s">
        <v>564</v>
      </c>
      <c r="D1006" s="68" t="s">
        <v>65</v>
      </c>
      <c r="E1006" s="68" t="s">
        <v>64</v>
      </c>
      <c r="F1006" s="69">
        <v>2429155070101</v>
      </c>
      <c r="G1006" s="68" t="s">
        <v>64</v>
      </c>
      <c r="H1006" s="68" t="s">
        <v>64</v>
      </c>
      <c r="I1006" s="68" t="s">
        <v>65</v>
      </c>
      <c r="J1006" s="68" t="s">
        <v>66</v>
      </c>
      <c r="K1006" s="70">
        <v>0</v>
      </c>
      <c r="L1006" s="70">
        <v>0</v>
      </c>
      <c r="M1006" s="70">
        <v>0</v>
      </c>
      <c r="N1006" s="70" t="s">
        <v>67</v>
      </c>
      <c r="O1006" s="70">
        <v>0</v>
      </c>
      <c r="P1006" s="70" t="s">
        <v>68</v>
      </c>
      <c r="Q1006" t="s">
        <v>68</v>
      </c>
    </row>
    <row r="1007" spans="2:17" ht="25.5" customHeight="1" x14ac:dyDescent="0.3">
      <c r="B1007" s="66" t="s">
        <v>1535</v>
      </c>
      <c r="C1007" s="67" t="s">
        <v>215</v>
      </c>
      <c r="D1007" s="68" t="s">
        <v>65</v>
      </c>
      <c r="E1007" s="68" t="s">
        <v>64</v>
      </c>
      <c r="F1007" s="69">
        <v>1824545920101</v>
      </c>
      <c r="G1007" s="68" t="s">
        <v>64</v>
      </c>
      <c r="H1007" s="68" t="s">
        <v>65</v>
      </c>
      <c r="I1007" s="68" t="s">
        <v>66</v>
      </c>
      <c r="J1007" s="68" t="s">
        <v>66</v>
      </c>
      <c r="K1007" s="70">
        <v>0</v>
      </c>
      <c r="L1007" s="70">
        <v>0</v>
      </c>
      <c r="M1007" s="70">
        <v>0</v>
      </c>
      <c r="N1007" s="70" t="s">
        <v>67</v>
      </c>
      <c r="O1007" s="70">
        <v>0</v>
      </c>
      <c r="P1007" s="70" t="s">
        <v>68</v>
      </c>
      <c r="Q1007" t="s">
        <v>68</v>
      </c>
    </row>
    <row r="1008" spans="2:17" ht="25.5" customHeight="1" x14ac:dyDescent="0.3">
      <c r="B1008" s="66" t="s">
        <v>2953</v>
      </c>
      <c r="C1008" s="67" t="s">
        <v>1571</v>
      </c>
      <c r="D1008" s="68" t="s">
        <v>65</v>
      </c>
      <c r="E1008" s="68" t="s">
        <v>64</v>
      </c>
      <c r="F1008" s="69" t="s">
        <v>1460</v>
      </c>
      <c r="G1008" s="68" t="s">
        <v>65</v>
      </c>
      <c r="H1008" s="68" t="s">
        <v>64</v>
      </c>
      <c r="I1008" s="68" t="s">
        <v>66</v>
      </c>
      <c r="J1008" s="68" t="s">
        <v>66</v>
      </c>
      <c r="K1008" s="70">
        <v>0</v>
      </c>
      <c r="L1008" s="70">
        <v>0</v>
      </c>
      <c r="M1008" s="70">
        <v>0</v>
      </c>
      <c r="N1008" s="70" t="s">
        <v>67</v>
      </c>
      <c r="O1008" s="70">
        <v>0</v>
      </c>
      <c r="P1008" s="70" t="s">
        <v>68</v>
      </c>
      <c r="Q1008" t="s">
        <v>68</v>
      </c>
    </row>
    <row r="1009" spans="2:17" ht="25.5" customHeight="1" x14ac:dyDescent="0.3">
      <c r="B1009" s="66" t="s">
        <v>546</v>
      </c>
      <c r="C1009" s="67" t="s">
        <v>2887</v>
      </c>
      <c r="D1009" s="68" t="s">
        <v>65</v>
      </c>
      <c r="E1009" s="68" t="s">
        <v>64</v>
      </c>
      <c r="F1009" s="69">
        <v>2491989320101</v>
      </c>
      <c r="G1009" s="68" t="s">
        <v>64</v>
      </c>
      <c r="H1009" s="68" t="s">
        <v>65</v>
      </c>
      <c r="I1009" s="68" t="s">
        <v>66</v>
      </c>
      <c r="J1009" s="68" t="s">
        <v>66</v>
      </c>
      <c r="K1009" s="70">
        <v>0</v>
      </c>
      <c r="L1009" s="70">
        <v>0</v>
      </c>
      <c r="M1009" s="70">
        <v>0</v>
      </c>
      <c r="N1009" s="70" t="s">
        <v>67</v>
      </c>
      <c r="O1009" s="70">
        <v>0</v>
      </c>
      <c r="P1009" s="70" t="s">
        <v>68</v>
      </c>
      <c r="Q1009" t="s">
        <v>68</v>
      </c>
    </row>
    <row r="1010" spans="2:17" ht="25.5" customHeight="1" x14ac:dyDescent="0.3">
      <c r="B1010" s="66" t="s">
        <v>177</v>
      </c>
      <c r="C1010" s="67" t="s">
        <v>1457</v>
      </c>
      <c r="D1010" s="68" t="s">
        <v>64</v>
      </c>
      <c r="E1010" s="68" t="s">
        <v>65</v>
      </c>
      <c r="F1010" s="69">
        <v>2181786890105</v>
      </c>
      <c r="G1010" s="68" t="s">
        <v>64</v>
      </c>
      <c r="H1010" s="68" t="s">
        <v>65</v>
      </c>
      <c r="I1010" s="68" t="s">
        <v>66</v>
      </c>
      <c r="J1010" s="68" t="s">
        <v>66</v>
      </c>
      <c r="K1010" s="70">
        <v>0</v>
      </c>
      <c r="L1010" s="70">
        <v>0</v>
      </c>
      <c r="M1010" s="70">
        <v>0</v>
      </c>
      <c r="N1010" s="70" t="s">
        <v>67</v>
      </c>
      <c r="O1010" s="70">
        <v>0</v>
      </c>
      <c r="P1010" s="70" t="s">
        <v>68</v>
      </c>
      <c r="Q1010" t="s">
        <v>68</v>
      </c>
    </row>
    <row r="1011" spans="2:17" ht="25.5" customHeight="1" x14ac:dyDescent="0.3">
      <c r="B1011" s="66" t="s">
        <v>1641</v>
      </c>
      <c r="C1011" s="67" t="s">
        <v>2960</v>
      </c>
      <c r="D1011" s="68" t="s">
        <v>64</v>
      </c>
      <c r="E1011" s="68" t="s">
        <v>65</v>
      </c>
      <c r="F1011" s="69" t="s">
        <v>1460</v>
      </c>
      <c r="G1011" s="68" t="s">
        <v>64</v>
      </c>
      <c r="H1011" s="68" t="s">
        <v>65</v>
      </c>
      <c r="I1011" s="68" t="s">
        <v>66</v>
      </c>
      <c r="J1011" s="68" t="s">
        <v>66</v>
      </c>
      <c r="K1011" s="70">
        <v>0</v>
      </c>
      <c r="L1011" s="70">
        <v>0</v>
      </c>
      <c r="M1011" s="70">
        <v>0</v>
      </c>
      <c r="N1011" s="70" t="s">
        <v>67</v>
      </c>
      <c r="O1011" s="70">
        <v>0</v>
      </c>
      <c r="P1011" s="70" t="s">
        <v>68</v>
      </c>
      <c r="Q1011" t="s">
        <v>68</v>
      </c>
    </row>
    <row r="1012" spans="2:17" ht="25.5" customHeight="1" x14ac:dyDescent="0.3">
      <c r="B1012" s="66" t="s">
        <v>2961</v>
      </c>
      <c r="C1012" s="67" t="s">
        <v>173</v>
      </c>
      <c r="D1012" s="68" t="s">
        <v>65</v>
      </c>
      <c r="E1012" s="68" t="s">
        <v>64</v>
      </c>
      <c r="F1012" s="69">
        <v>3472287710101</v>
      </c>
      <c r="G1012" s="68" t="s">
        <v>64</v>
      </c>
      <c r="H1012" s="68" t="s">
        <v>65</v>
      </c>
      <c r="I1012" s="68" t="s">
        <v>66</v>
      </c>
      <c r="J1012" s="68" t="s">
        <v>66</v>
      </c>
      <c r="K1012" s="70">
        <v>0</v>
      </c>
      <c r="L1012" s="70">
        <v>0</v>
      </c>
      <c r="M1012" s="70">
        <v>0</v>
      </c>
      <c r="N1012" s="70" t="s">
        <v>67</v>
      </c>
      <c r="O1012" s="70">
        <v>0</v>
      </c>
      <c r="P1012" s="70" t="s">
        <v>68</v>
      </c>
      <c r="Q1012" t="s">
        <v>68</v>
      </c>
    </row>
    <row r="1013" spans="2:17" ht="25.5" customHeight="1" x14ac:dyDescent="0.3">
      <c r="B1013" s="66" t="s">
        <v>495</v>
      </c>
      <c r="C1013" s="67" t="s">
        <v>444</v>
      </c>
      <c r="D1013" s="68" t="s">
        <v>64</v>
      </c>
      <c r="E1013" s="68" t="s">
        <v>65</v>
      </c>
      <c r="F1013" s="69" t="s">
        <v>1460</v>
      </c>
      <c r="G1013" s="68" t="s">
        <v>64</v>
      </c>
      <c r="H1013" s="68" t="s">
        <v>65</v>
      </c>
      <c r="I1013" s="68" t="s">
        <v>66</v>
      </c>
      <c r="J1013" s="68" t="s">
        <v>66</v>
      </c>
      <c r="K1013" s="70">
        <v>0</v>
      </c>
      <c r="L1013" s="70">
        <v>0</v>
      </c>
      <c r="M1013" s="70">
        <v>0</v>
      </c>
      <c r="N1013" s="70" t="s">
        <v>67</v>
      </c>
      <c r="O1013" s="70">
        <v>0</v>
      </c>
      <c r="P1013" s="70" t="s">
        <v>68</v>
      </c>
      <c r="Q1013" t="s">
        <v>68</v>
      </c>
    </row>
    <row r="1014" spans="2:17" ht="25.5" customHeight="1" x14ac:dyDescent="0.3">
      <c r="B1014" s="66" t="s">
        <v>1520</v>
      </c>
      <c r="C1014" s="67" t="s">
        <v>1785</v>
      </c>
      <c r="D1014" s="68" t="s">
        <v>64</v>
      </c>
      <c r="E1014" s="68" t="s">
        <v>65</v>
      </c>
      <c r="F1014" s="69" t="s">
        <v>1460</v>
      </c>
      <c r="G1014" s="68" t="s">
        <v>64</v>
      </c>
      <c r="H1014" s="68" t="s">
        <v>65</v>
      </c>
      <c r="I1014" s="68" t="s">
        <v>66</v>
      </c>
      <c r="J1014" s="68" t="s">
        <v>66</v>
      </c>
      <c r="K1014" s="70">
        <v>0</v>
      </c>
      <c r="L1014" s="70">
        <v>0</v>
      </c>
      <c r="M1014" s="70">
        <v>0</v>
      </c>
      <c r="N1014" s="70" t="s">
        <v>67</v>
      </c>
      <c r="O1014" s="70">
        <v>0</v>
      </c>
      <c r="P1014" s="70" t="s">
        <v>68</v>
      </c>
      <c r="Q1014" t="s">
        <v>68</v>
      </c>
    </row>
    <row r="1015" spans="2:17" ht="25.5" customHeight="1" x14ac:dyDescent="0.3">
      <c r="B1015" s="66" t="s">
        <v>208</v>
      </c>
      <c r="C1015" s="67" t="s">
        <v>2635</v>
      </c>
      <c r="D1015" s="68" t="s">
        <v>64</v>
      </c>
      <c r="E1015" s="68" t="s">
        <v>65</v>
      </c>
      <c r="F1015" s="69">
        <v>2310888090101</v>
      </c>
      <c r="G1015" s="68" t="s">
        <v>64</v>
      </c>
      <c r="H1015" s="68" t="s">
        <v>64</v>
      </c>
      <c r="I1015" s="68" t="s">
        <v>65</v>
      </c>
      <c r="J1015" s="68" t="s">
        <v>66</v>
      </c>
      <c r="K1015" s="70">
        <v>0</v>
      </c>
      <c r="L1015" s="70">
        <v>0</v>
      </c>
      <c r="M1015" s="70">
        <v>0</v>
      </c>
      <c r="N1015" s="70" t="s">
        <v>67</v>
      </c>
      <c r="O1015" s="70">
        <v>0</v>
      </c>
      <c r="P1015" s="70" t="s">
        <v>68</v>
      </c>
      <c r="Q1015" t="s">
        <v>68</v>
      </c>
    </row>
    <row r="1016" spans="2:17" ht="25.5" customHeight="1" x14ac:dyDescent="0.3">
      <c r="B1016" s="66" t="s">
        <v>472</v>
      </c>
      <c r="C1016" s="67" t="s">
        <v>336</v>
      </c>
      <c r="D1016" s="68" t="s">
        <v>65</v>
      </c>
      <c r="E1016" s="68" t="s">
        <v>64</v>
      </c>
      <c r="F1016" s="69" t="s">
        <v>2962</v>
      </c>
      <c r="G1016" s="68" t="s">
        <v>64</v>
      </c>
      <c r="H1016" s="68" t="s">
        <v>64</v>
      </c>
      <c r="I1016" s="68" t="s">
        <v>65</v>
      </c>
      <c r="J1016" s="68" t="s">
        <v>66</v>
      </c>
      <c r="K1016" s="70">
        <v>0</v>
      </c>
      <c r="L1016" s="70">
        <v>0</v>
      </c>
      <c r="M1016" s="70">
        <v>0</v>
      </c>
      <c r="N1016" s="70" t="s">
        <v>67</v>
      </c>
      <c r="O1016" s="70">
        <v>0</v>
      </c>
      <c r="P1016" s="70" t="s">
        <v>68</v>
      </c>
      <c r="Q1016" t="s">
        <v>68</v>
      </c>
    </row>
    <row r="1017" spans="2:17" ht="25.5" customHeight="1" x14ac:dyDescent="0.3">
      <c r="B1017" s="66" t="s">
        <v>189</v>
      </c>
      <c r="C1017" s="67" t="s">
        <v>605</v>
      </c>
      <c r="D1017" s="68" t="s">
        <v>64</v>
      </c>
      <c r="E1017" s="68" t="s">
        <v>65</v>
      </c>
      <c r="F1017" s="69">
        <v>2425661700101</v>
      </c>
      <c r="G1017" s="68" t="s">
        <v>64</v>
      </c>
      <c r="H1017" s="68" t="s">
        <v>64</v>
      </c>
      <c r="I1017" s="68" t="s">
        <v>66</v>
      </c>
      <c r="J1017" s="68" t="s">
        <v>65</v>
      </c>
      <c r="K1017" s="70">
        <v>0</v>
      </c>
      <c r="L1017" s="70">
        <v>0</v>
      </c>
      <c r="M1017" s="70">
        <v>0</v>
      </c>
      <c r="N1017" s="70" t="s">
        <v>67</v>
      </c>
      <c r="O1017" s="70">
        <v>0</v>
      </c>
      <c r="P1017" s="70" t="s">
        <v>68</v>
      </c>
      <c r="Q1017" t="s">
        <v>68</v>
      </c>
    </row>
    <row r="1018" spans="2:17" ht="25.5" customHeight="1" x14ac:dyDescent="0.3">
      <c r="B1018" s="66" t="s">
        <v>2963</v>
      </c>
      <c r="C1018" s="67" t="s">
        <v>1806</v>
      </c>
      <c r="D1018" s="68" t="s">
        <v>65</v>
      </c>
      <c r="E1018" s="68" t="s">
        <v>64</v>
      </c>
      <c r="F1018" s="69" t="s">
        <v>1460</v>
      </c>
      <c r="G1018" s="68" t="s">
        <v>65</v>
      </c>
      <c r="H1018" s="68" t="s">
        <v>64</v>
      </c>
      <c r="I1018" s="68" t="s">
        <v>66</v>
      </c>
      <c r="J1018" s="68" t="s">
        <v>66</v>
      </c>
      <c r="K1018" s="70">
        <v>0</v>
      </c>
      <c r="L1018" s="70">
        <v>0</v>
      </c>
      <c r="M1018" s="70">
        <v>0</v>
      </c>
      <c r="N1018" s="70" t="s">
        <v>67</v>
      </c>
      <c r="O1018" s="70">
        <v>0</v>
      </c>
      <c r="P1018" s="70" t="s">
        <v>68</v>
      </c>
      <c r="Q1018" t="s">
        <v>68</v>
      </c>
    </row>
    <row r="1019" spans="2:17" ht="25.5" customHeight="1" x14ac:dyDescent="0.3">
      <c r="B1019" s="66" t="s">
        <v>2924</v>
      </c>
      <c r="C1019" s="67" t="s">
        <v>2964</v>
      </c>
      <c r="D1019" s="68" t="s">
        <v>64</v>
      </c>
      <c r="E1019" s="68" t="s">
        <v>65</v>
      </c>
      <c r="F1019" s="69" t="s">
        <v>1460</v>
      </c>
      <c r="G1019" s="68" t="s">
        <v>64</v>
      </c>
      <c r="H1019" s="68" t="s">
        <v>65</v>
      </c>
      <c r="I1019" s="68" t="s">
        <v>66</v>
      </c>
      <c r="J1019" s="68" t="s">
        <v>66</v>
      </c>
      <c r="K1019" s="70">
        <v>0</v>
      </c>
      <c r="L1019" s="70">
        <v>0</v>
      </c>
      <c r="M1019" s="70">
        <v>0</v>
      </c>
      <c r="N1019" s="70" t="s">
        <v>67</v>
      </c>
      <c r="O1019" s="70">
        <v>0</v>
      </c>
      <c r="P1019" s="70" t="s">
        <v>68</v>
      </c>
      <c r="Q1019" t="s">
        <v>68</v>
      </c>
    </row>
    <row r="1020" spans="2:17" ht="25.5" customHeight="1" x14ac:dyDescent="0.3">
      <c r="B1020" s="66" t="s">
        <v>1573</v>
      </c>
      <c r="C1020" s="67" t="s">
        <v>2526</v>
      </c>
      <c r="D1020" s="68" t="s">
        <v>65</v>
      </c>
      <c r="E1020" s="68" t="s">
        <v>64</v>
      </c>
      <c r="F1020" s="69" t="s">
        <v>1723</v>
      </c>
      <c r="G1020" s="68" t="s">
        <v>64</v>
      </c>
      <c r="H1020" s="68" t="s">
        <v>65</v>
      </c>
      <c r="I1020" s="68" t="s">
        <v>66</v>
      </c>
      <c r="J1020" s="68" t="s">
        <v>66</v>
      </c>
      <c r="K1020" s="70">
        <v>0</v>
      </c>
      <c r="L1020" s="70">
        <v>0</v>
      </c>
      <c r="M1020" s="70">
        <v>0</v>
      </c>
      <c r="N1020" s="70" t="s">
        <v>67</v>
      </c>
      <c r="O1020" s="70">
        <v>0</v>
      </c>
      <c r="P1020" s="70" t="s">
        <v>68</v>
      </c>
      <c r="Q1020" t="s">
        <v>68</v>
      </c>
    </row>
    <row r="1021" spans="2:17" ht="25.5" customHeight="1" x14ac:dyDescent="0.3">
      <c r="B1021" s="66" t="s">
        <v>306</v>
      </c>
      <c r="C1021" s="67" t="s">
        <v>190</v>
      </c>
      <c r="D1021" s="68" t="s">
        <v>64</v>
      </c>
      <c r="E1021" s="68" t="s">
        <v>65</v>
      </c>
      <c r="F1021" s="69" t="s">
        <v>1460</v>
      </c>
      <c r="G1021" s="68" t="s">
        <v>65</v>
      </c>
      <c r="H1021" s="68" t="s">
        <v>64</v>
      </c>
      <c r="I1021" s="68" t="s">
        <v>66</v>
      </c>
      <c r="J1021" s="68" t="s">
        <v>66</v>
      </c>
      <c r="K1021" s="70">
        <v>0</v>
      </c>
      <c r="L1021" s="70">
        <v>0</v>
      </c>
      <c r="M1021" s="70">
        <v>0</v>
      </c>
      <c r="N1021" s="70" t="s">
        <v>67</v>
      </c>
      <c r="O1021" s="70">
        <v>0</v>
      </c>
      <c r="P1021" s="70" t="s">
        <v>68</v>
      </c>
      <c r="Q1021" t="s">
        <v>68</v>
      </c>
    </row>
    <row r="1022" spans="2:17" ht="25.5" customHeight="1" x14ac:dyDescent="0.3">
      <c r="B1022" s="66" t="s">
        <v>1608</v>
      </c>
      <c r="C1022" s="67" t="s">
        <v>2965</v>
      </c>
      <c r="D1022" s="68" t="s">
        <v>64</v>
      </c>
      <c r="E1022" s="68" t="s">
        <v>65</v>
      </c>
      <c r="F1022" s="69" t="s">
        <v>1460</v>
      </c>
      <c r="G1022" s="68" t="s">
        <v>65</v>
      </c>
      <c r="H1022" s="68" t="s">
        <v>64</v>
      </c>
      <c r="I1022" s="68" t="s">
        <v>66</v>
      </c>
      <c r="J1022" s="68" t="s">
        <v>66</v>
      </c>
      <c r="K1022" s="70">
        <v>0</v>
      </c>
      <c r="L1022" s="70">
        <v>0</v>
      </c>
      <c r="M1022" s="70">
        <v>0</v>
      </c>
      <c r="N1022" s="70" t="s">
        <v>65</v>
      </c>
      <c r="O1022" s="70">
        <v>0</v>
      </c>
      <c r="P1022" s="70" t="s">
        <v>68</v>
      </c>
      <c r="Q1022" t="s">
        <v>68</v>
      </c>
    </row>
    <row r="1023" spans="2:17" ht="25.5" customHeight="1" x14ac:dyDescent="0.3">
      <c r="B1023" s="66" t="s">
        <v>1609</v>
      </c>
      <c r="C1023" s="67" t="s">
        <v>2965</v>
      </c>
      <c r="D1023" s="68" t="s">
        <v>64</v>
      </c>
      <c r="E1023" s="68" t="s">
        <v>65</v>
      </c>
      <c r="F1023" s="69" t="s">
        <v>1460</v>
      </c>
      <c r="G1023" s="68" t="s">
        <v>65</v>
      </c>
      <c r="H1023" s="68" t="s">
        <v>64</v>
      </c>
      <c r="I1023" s="68" t="s">
        <v>66</v>
      </c>
      <c r="J1023" s="68" t="s">
        <v>66</v>
      </c>
      <c r="K1023" s="70">
        <v>0</v>
      </c>
      <c r="L1023" s="70">
        <v>0</v>
      </c>
      <c r="M1023" s="70">
        <v>0</v>
      </c>
      <c r="N1023" s="70" t="s">
        <v>65</v>
      </c>
      <c r="O1023" s="70">
        <v>0</v>
      </c>
      <c r="P1023" s="70" t="s">
        <v>68</v>
      </c>
      <c r="Q1023" t="s">
        <v>68</v>
      </c>
    </row>
    <row r="1024" spans="2:17" ht="25.5" customHeight="1" x14ac:dyDescent="0.3">
      <c r="B1024" s="66" t="s">
        <v>121</v>
      </c>
      <c r="C1024" s="67" t="s">
        <v>605</v>
      </c>
      <c r="D1024" s="68" t="s">
        <v>64</v>
      </c>
      <c r="E1024" s="68" t="s">
        <v>65</v>
      </c>
      <c r="F1024" s="69" t="s">
        <v>1460</v>
      </c>
      <c r="G1024" s="68" t="s">
        <v>65</v>
      </c>
      <c r="H1024" s="68" t="s">
        <v>64</v>
      </c>
      <c r="I1024" s="68" t="s">
        <v>66</v>
      </c>
      <c r="J1024" s="68" t="s">
        <v>66</v>
      </c>
      <c r="K1024" s="70">
        <v>0</v>
      </c>
      <c r="L1024" s="70">
        <v>0</v>
      </c>
      <c r="M1024" s="70">
        <v>0</v>
      </c>
      <c r="N1024" s="70" t="s">
        <v>65</v>
      </c>
      <c r="O1024" s="70">
        <v>0</v>
      </c>
      <c r="P1024" s="70" t="s">
        <v>68</v>
      </c>
      <c r="Q1024" t="s">
        <v>68</v>
      </c>
    </row>
    <row r="1025" spans="2:17" ht="25.5" customHeight="1" x14ac:dyDescent="0.3">
      <c r="B1025" s="66" t="s">
        <v>484</v>
      </c>
      <c r="C1025" s="67" t="s">
        <v>605</v>
      </c>
      <c r="D1025" s="68" t="s">
        <v>65</v>
      </c>
      <c r="E1025" s="68" t="s">
        <v>64</v>
      </c>
      <c r="F1025" s="69" t="s">
        <v>1460</v>
      </c>
      <c r="G1025" s="68" t="s">
        <v>65</v>
      </c>
      <c r="H1025" s="68" t="s">
        <v>64</v>
      </c>
      <c r="I1025" s="68" t="s">
        <v>66</v>
      </c>
      <c r="J1025" s="68" t="s">
        <v>66</v>
      </c>
      <c r="K1025" s="70">
        <v>0</v>
      </c>
      <c r="L1025" s="70">
        <v>0</v>
      </c>
      <c r="M1025" s="70">
        <v>0</v>
      </c>
      <c r="N1025" s="70" t="s">
        <v>65</v>
      </c>
      <c r="O1025" s="70">
        <v>0</v>
      </c>
      <c r="P1025" s="70" t="s">
        <v>68</v>
      </c>
      <c r="Q1025" t="s">
        <v>68</v>
      </c>
    </row>
    <row r="1026" spans="2:17" ht="25.5" customHeight="1" x14ac:dyDescent="0.3">
      <c r="B1026" s="66" t="s">
        <v>2966</v>
      </c>
      <c r="C1026" s="67" t="s">
        <v>299</v>
      </c>
      <c r="D1026" s="68" t="s">
        <v>64</v>
      </c>
      <c r="E1026" s="68" t="s">
        <v>65</v>
      </c>
      <c r="F1026" s="69" t="s">
        <v>1460</v>
      </c>
      <c r="G1026" s="68" t="s">
        <v>65</v>
      </c>
      <c r="H1026" s="68" t="s">
        <v>64</v>
      </c>
      <c r="I1026" s="68" t="s">
        <v>66</v>
      </c>
      <c r="J1026" s="68" t="s">
        <v>66</v>
      </c>
      <c r="K1026" s="70">
        <v>0</v>
      </c>
      <c r="L1026" s="70">
        <v>0</v>
      </c>
      <c r="M1026" s="70">
        <v>0</v>
      </c>
      <c r="N1026" s="70" t="s">
        <v>65</v>
      </c>
      <c r="O1026" s="70">
        <v>0</v>
      </c>
      <c r="P1026" s="70" t="s">
        <v>68</v>
      </c>
      <c r="Q1026" t="s">
        <v>68</v>
      </c>
    </row>
    <row r="1027" spans="2:17" ht="25.5" customHeight="1" x14ac:dyDescent="0.3">
      <c r="B1027" s="66" t="s">
        <v>1822</v>
      </c>
      <c r="C1027" s="67" t="s">
        <v>299</v>
      </c>
      <c r="D1027" s="68" t="s">
        <v>65</v>
      </c>
      <c r="E1027" s="68" t="s">
        <v>64</v>
      </c>
      <c r="F1027" s="69">
        <v>2722137210101</v>
      </c>
      <c r="G1027" s="68" t="s">
        <v>64</v>
      </c>
      <c r="H1027" s="68" t="s">
        <v>65</v>
      </c>
      <c r="I1027" s="68" t="s">
        <v>66</v>
      </c>
      <c r="J1027" s="68" t="s">
        <v>66</v>
      </c>
      <c r="K1027" s="70">
        <v>0</v>
      </c>
      <c r="L1027" s="70">
        <v>0</v>
      </c>
      <c r="M1027" s="70">
        <v>0</v>
      </c>
      <c r="N1027" s="70" t="s">
        <v>65</v>
      </c>
      <c r="O1027" s="70">
        <v>0</v>
      </c>
      <c r="P1027" s="70" t="s">
        <v>68</v>
      </c>
      <c r="Q1027" t="s">
        <v>68</v>
      </c>
    </row>
    <row r="1028" spans="2:17" ht="25.5" customHeight="1" x14ac:dyDescent="0.3">
      <c r="B1028" s="66" t="s">
        <v>481</v>
      </c>
      <c r="C1028" s="67" t="s">
        <v>516</v>
      </c>
      <c r="D1028" s="68" t="s">
        <v>65</v>
      </c>
      <c r="E1028" s="68" t="s">
        <v>64</v>
      </c>
      <c r="F1028" s="69">
        <v>2645482561214</v>
      </c>
      <c r="G1028" s="68" t="s">
        <v>64</v>
      </c>
      <c r="H1028" s="68" t="s">
        <v>64</v>
      </c>
      <c r="I1028" s="68" t="s">
        <v>65</v>
      </c>
      <c r="J1028" s="68" t="s">
        <v>66</v>
      </c>
      <c r="K1028" s="70">
        <v>0</v>
      </c>
      <c r="L1028" s="70">
        <v>0</v>
      </c>
      <c r="M1028" s="70">
        <v>0</v>
      </c>
      <c r="N1028" s="70" t="s">
        <v>65</v>
      </c>
      <c r="O1028" s="70">
        <v>0</v>
      </c>
      <c r="P1028" s="70" t="s">
        <v>68</v>
      </c>
      <c r="Q1028" t="s">
        <v>68</v>
      </c>
    </row>
    <row r="1029" spans="2:17" ht="25.5" customHeight="1" x14ac:dyDescent="0.3">
      <c r="B1029" s="66" t="s">
        <v>427</v>
      </c>
      <c r="C1029" s="67" t="s">
        <v>1785</v>
      </c>
      <c r="D1029" s="68" t="s">
        <v>64</v>
      </c>
      <c r="E1029" s="68" t="s">
        <v>65</v>
      </c>
      <c r="F1029" s="69">
        <v>2504516890101</v>
      </c>
      <c r="G1029" s="68" t="s">
        <v>64</v>
      </c>
      <c r="H1029" s="68" t="s">
        <v>64</v>
      </c>
      <c r="I1029" s="68" t="s">
        <v>65</v>
      </c>
      <c r="J1029" s="68" t="s">
        <v>66</v>
      </c>
      <c r="K1029" s="70">
        <v>0</v>
      </c>
      <c r="L1029" s="70">
        <v>0</v>
      </c>
      <c r="M1029" s="70">
        <v>0</v>
      </c>
      <c r="N1029" s="70" t="s">
        <v>65</v>
      </c>
      <c r="O1029" s="70">
        <v>0</v>
      </c>
      <c r="P1029" s="70" t="s">
        <v>68</v>
      </c>
      <c r="Q1029" t="s">
        <v>68</v>
      </c>
    </row>
    <row r="1030" spans="2:17" ht="25.5" customHeight="1" x14ac:dyDescent="0.3">
      <c r="B1030" s="66" t="s">
        <v>1371</v>
      </c>
      <c r="C1030" s="67" t="s">
        <v>1730</v>
      </c>
      <c r="D1030" s="68" t="s">
        <v>65</v>
      </c>
      <c r="E1030" s="68" t="s">
        <v>64</v>
      </c>
      <c r="F1030" s="69">
        <v>1638680182106</v>
      </c>
      <c r="G1030" s="68" t="s">
        <v>64</v>
      </c>
      <c r="H1030" s="68" t="s">
        <v>64</v>
      </c>
      <c r="I1030" s="68" t="s">
        <v>66</v>
      </c>
      <c r="J1030" s="68" t="s">
        <v>65</v>
      </c>
      <c r="K1030" s="70">
        <v>0</v>
      </c>
      <c r="L1030" s="70">
        <v>0</v>
      </c>
      <c r="M1030" s="70">
        <v>0</v>
      </c>
      <c r="N1030" s="70" t="s">
        <v>65</v>
      </c>
      <c r="O1030" s="70">
        <v>0</v>
      </c>
      <c r="P1030" s="70" t="s">
        <v>68</v>
      </c>
      <c r="Q1030" t="s">
        <v>68</v>
      </c>
    </row>
    <row r="1031" spans="2:17" ht="25.5" customHeight="1" x14ac:dyDescent="0.3">
      <c r="B1031" s="66" t="s">
        <v>1593</v>
      </c>
      <c r="C1031" s="67" t="s">
        <v>2967</v>
      </c>
      <c r="D1031" s="68" t="s">
        <v>65</v>
      </c>
      <c r="E1031" s="68" t="s">
        <v>64</v>
      </c>
      <c r="F1031" s="69">
        <v>1606438720101</v>
      </c>
      <c r="G1031" s="68" t="s">
        <v>64</v>
      </c>
      <c r="H1031" s="68" t="s">
        <v>64</v>
      </c>
      <c r="I1031" s="68" t="s">
        <v>65</v>
      </c>
      <c r="J1031" s="68" t="s">
        <v>66</v>
      </c>
      <c r="K1031" s="70">
        <v>0</v>
      </c>
      <c r="L1031" s="70">
        <v>0</v>
      </c>
      <c r="M1031" s="70">
        <v>0</v>
      </c>
      <c r="N1031" s="70" t="s">
        <v>65</v>
      </c>
      <c r="O1031" s="70">
        <v>0</v>
      </c>
      <c r="P1031" s="70" t="s">
        <v>68</v>
      </c>
      <c r="Q1031" t="s">
        <v>68</v>
      </c>
    </row>
    <row r="1032" spans="2:17" ht="25.5" customHeight="1" x14ac:dyDescent="0.3">
      <c r="B1032" s="66" t="s">
        <v>1598</v>
      </c>
      <c r="C1032" s="67" t="s">
        <v>2968</v>
      </c>
      <c r="D1032" s="68" t="s">
        <v>64</v>
      </c>
      <c r="E1032" s="68" t="s">
        <v>65</v>
      </c>
      <c r="F1032" s="69">
        <v>3729347810101</v>
      </c>
      <c r="G1032" s="68" t="s">
        <v>64</v>
      </c>
      <c r="H1032" s="68" t="s">
        <v>65</v>
      </c>
      <c r="I1032" s="68" t="s">
        <v>66</v>
      </c>
      <c r="J1032" s="68" t="s">
        <v>66</v>
      </c>
      <c r="K1032" s="70">
        <v>0</v>
      </c>
      <c r="L1032" s="70">
        <v>0</v>
      </c>
      <c r="M1032" s="70">
        <v>0</v>
      </c>
      <c r="N1032" s="70" t="s">
        <v>65</v>
      </c>
      <c r="O1032" s="70">
        <v>0</v>
      </c>
      <c r="P1032" s="70" t="s">
        <v>68</v>
      </c>
      <c r="Q1032" t="s">
        <v>68</v>
      </c>
    </row>
    <row r="1033" spans="2:17" ht="25.5" customHeight="1" x14ac:dyDescent="0.3">
      <c r="B1033" s="66" t="s">
        <v>438</v>
      </c>
      <c r="C1033" s="67" t="s">
        <v>1947</v>
      </c>
      <c r="D1033" s="68" t="s">
        <v>65</v>
      </c>
      <c r="E1033" s="68" t="s">
        <v>64</v>
      </c>
      <c r="F1033" s="69">
        <v>2588990690108</v>
      </c>
      <c r="G1033" s="68" t="s">
        <v>64</v>
      </c>
      <c r="H1033" s="68" t="s">
        <v>64</v>
      </c>
      <c r="I1033" s="68" t="s">
        <v>65</v>
      </c>
      <c r="J1033" s="68" t="s">
        <v>66</v>
      </c>
      <c r="K1033" s="70">
        <v>0</v>
      </c>
      <c r="L1033" s="70">
        <v>0</v>
      </c>
      <c r="M1033" s="70">
        <v>0</v>
      </c>
      <c r="N1033" s="70" t="s">
        <v>65</v>
      </c>
      <c r="O1033" s="70">
        <v>0</v>
      </c>
      <c r="P1033" s="70" t="s">
        <v>68</v>
      </c>
      <c r="Q1033" t="s">
        <v>68</v>
      </c>
    </row>
    <row r="1034" spans="2:17" ht="25.5" customHeight="1" x14ac:dyDescent="0.3">
      <c r="B1034" s="66" t="s">
        <v>2969</v>
      </c>
      <c r="C1034" s="67" t="s">
        <v>2970</v>
      </c>
      <c r="D1034" s="68" t="s">
        <v>65</v>
      </c>
      <c r="E1034" s="68" t="s">
        <v>64</v>
      </c>
      <c r="F1034" s="69" t="s">
        <v>1460</v>
      </c>
      <c r="G1034" s="68" t="s">
        <v>65</v>
      </c>
      <c r="H1034" s="68" t="s">
        <v>64</v>
      </c>
      <c r="I1034" s="68" t="s">
        <v>66</v>
      </c>
      <c r="J1034" s="68" t="s">
        <v>66</v>
      </c>
      <c r="K1034" s="70">
        <v>0</v>
      </c>
      <c r="L1034" s="70">
        <v>0</v>
      </c>
      <c r="M1034" s="70">
        <v>0</v>
      </c>
      <c r="N1034" s="70" t="s">
        <v>65</v>
      </c>
      <c r="O1034" s="70">
        <v>0</v>
      </c>
      <c r="P1034" s="70" t="s">
        <v>68</v>
      </c>
      <c r="Q1034" t="s">
        <v>68</v>
      </c>
    </row>
    <row r="1035" spans="2:17" ht="25.5" customHeight="1" x14ac:dyDescent="0.3">
      <c r="B1035" s="66" t="s">
        <v>444</v>
      </c>
      <c r="C1035" s="67" t="s">
        <v>2971</v>
      </c>
      <c r="D1035" s="68" t="s">
        <v>65</v>
      </c>
      <c r="E1035" s="68" t="s">
        <v>64</v>
      </c>
      <c r="F1035" s="69">
        <v>1783739310101</v>
      </c>
      <c r="G1035" s="68" t="s">
        <v>64</v>
      </c>
      <c r="H1035" s="68" t="s">
        <v>64</v>
      </c>
      <c r="I1035" s="68" t="s">
        <v>65</v>
      </c>
      <c r="J1035" s="68" t="s">
        <v>66</v>
      </c>
      <c r="K1035" s="70">
        <v>0</v>
      </c>
      <c r="L1035" s="70">
        <v>0</v>
      </c>
      <c r="M1035" s="70">
        <v>0</v>
      </c>
      <c r="N1035" s="70" t="s">
        <v>65</v>
      </c>
      <c r="O1035" s="70">
        <v>0</v>
      </c>
      <c r="P1035" s="70" t="s">
        <v>68</v>
      </c>
      <c r="Q1035" t="s">
        <v>68</v>
      </c>
    </row>
    <row r="1036" spans="2:17" ht="25.5" customHeight="1" x14ac:dyDescent="0.3">
      <c r="B1036" s="66" t="s">
        <v>2972</v>
      </c>
      <c r="C1036" s="67" t="s">
        <v>545</v>
      </c>
      <c r="D1036" s="68" t="s">
        <v>64</v>
      </c>
      <c r="E1036" s="68" t="s">
        <v>65</v>
      </c>
      <c r="F1036" s="69" t="s">
        <v>1460</v>
      </c>
      <c r="G1036" s="68" t="s">
        <v>64</v>
      </c>
      <c r="H1036" s="68" t="s">
        <v>65</v>
      </c>
      <c r="I1036" s="68" t="s">
        <v>66</v>
      </c>
      <c r="J1036" s="68" t="s">
        <v>66</v>
      </c>
      <c r="K1036" s="70">
        <v>0</v>
      </c>
      <c r="L1036" s="70">
        <v>0</v>
      </c>
      <c r="M1036" s="70">
        <v>0</v>
      </c>
      <c r="N1036" s="70" t="s">
        <v>65</v>
      </c>
      <c r="O1036" s="70">
        <v>0</v>
      </c>
      <c r="P1036" s="70" t="s">
        <v>68</v>
      </c>
      <c r="Q1036" t="s">
        <v>68</v>
      </c>
    </row>
    <row r="1037" spans="2:17" ht="25.5" customHeight="1" x14ac:dyDescent="0.3">
      <c r="B1037" s="66" t="s">
        <v>2973</v>
      </c>
      <c r="C1037" s="67" t="s">
        <v>2974</v>
      </c>
      <c r="D1037" s="68" t="s">
        <v>65</v>
      </c>
      <c r="E1037" s="68" t="s">
        <v>64</v>
      </c>
      <c r="F1037" s="69">
        <v>2699812680513</v>
      </c>
      <c r="G1037" s="68" t="s">
        <v>64</v>
      </c>
      <c r="H1037" s="68" t="s">
        <v>64</v>
      </c>
      <c r="I1037" s="68" t="s">
        <v>65</v>
      </c>
      <c r="J1037" s="68" t="s">
        <v>66</v>
      </c>
      <c r="K1037" s="70">
        <v>0</v>
      </c>
      <c r="L1037" s="70">
        <v>0</v>
      </c>
      <c r="M1037" s="70">
        <v>0</v>
      </c>
      <c r="N1037" s="70" t="s">
        <v>65</v>
      </c>
      <c r="O1037" s="70">
        <v>0</v>
      </c>
      <c r="P1037" s="70" t="s">
        <v>68</v>
      </c>
      <c r="Q1037" t="s">
        <v>68</v>
      </c>
    </row>
    <row r="1038" spans="2:17" ht="25.5" customHeight="1" x14ac:dyDescent="0.3">
      <c r="B1038" s="66" t="s">
        <v>355</v>
      </c>
      <c r="C1038" s="67" t="s">
        <v>1649</v>
      </c>
      <c r="D1038" s="68" t="s">
        <v>64</v>
      </c>
      <c r="E1038" s="68" t="s">
        <v>65</v>
      </c>
      <c r="F1038" s="69" t="s">
        <v>1460</v>
      </c>
      <c r="G1038" s="68" t="s">
        <v>64</v>
      </c>
      <c r="H1038" s="68" t="s">
        <v>65</v>
      </c>
      <c r="I1038" s="68" t="s">
        <v>66</v>
      </c>
      <c r="J1038" s="68" t="s">
        <v>66</v>
      </c>
      <c r="K1038" s="70">
        <v>0</v>
      </c>
      <c r="L1038" s="70">
        <v>0</v>
      </c>
      <c r="M1038" s="70">
        <v>0</v>
      </c>
      <c r="N1038" s="70" t="s">
        <v>65</v>
      </c>
      <c r="O1038" s="70">
        <v>0</v>
      </c>
      <c r="P1038" s="70" t="s">
        <v>68</v>
      </c>
      <c r="Q1038" t="s">
        <v>68</v>
      </c>
    </row>
    <row r="1039" spans="2:17" ht="25.5" customHeight="1" x14ac:dyDescent="0.3">
      <c r="B1039" s="66" t="s">
        <v>214</v>
      </c>
      <c r="C1039" s="67" t="s">
        <v>2975</v>
      </c>
      <c r="D1039" s="68" t="s">
        <v>64</v>
      </c>
      <c r="E1039" s="68" t="s">
        <v>65</v>
      </c>
      <c r="F1039" s="69" t="s">
        <v>1460</v>
      </c>
      <c r="G1039" s="68" t="s">
        <v>65</v>
      </c>
      <c r="H1039" s="68" t="s">
        <v>64</v>
      </c>
      <c r="I1039" s="68" t="s">
        <v>66</v>
      </c>
      <c r="J1039" s="68" t="s">
        <v>66</v>
      </c>
      <c r="K1039" s="70">
        <v>0</v>
      </c>
      <c r="L1039" s="70">
        <v>0</v>
      </c>
      <c r="M1039" s="70">
        <v>0</v>
      </c>
      <c r="N1039" s="70" t="s">
        <v>65</v>
      </c>
      <c r="O1039" s="70">
        <v>0</v>
      </c>
      <c r="P1039" s="70" t="s">
        <v>68</v>
      </c>
      <c r="Q1039" t="s">
        <v>68</v>
      </c>
    </row>
    <row r="1040" spans="2:17" ht="25.5" customHeight="1" x14ac:dyDescent="0.3">
      <c r="B1040" s="66" t="s">
        <v>154</v>
      </c>
      <c r="C1040" s="67" t="s">
        <v>186</v>
      </c>
      <c r="D1040" s="68" t="s">
        <v>64</v>
      </c>
      <c r="E1040" s="68" t="s">
        <v>65</v>
      </c>
      <c r="F1040" s="69">
        <v>2309467120101</v>
      </c>
      <c r="G1040" s="68" t="s">
        <v>64</v>
      </c>
      <c r="H1040" s="68" t="s">
        <v>65</v>
      </c>
      <c r="I1040" s="68" t="s">
        <v>66</v>
      </c>
      <c r="J1040" s="68" t="s">
        <v>66</v>
      </c>
      <c r="K1040" s="70">
        <v>0</v>
      </c>
      <c r="L1040" s="70">
        <v>0</v>
      </c>
      <c r="M1040" s="70">
        <v>0</v>
      </c>
      <c r="N1040" s="70" t="s">
        <v>65</v>
      </c>
      <c r="O1040" s="70">
        <v>0</v>
      </c>
      <c r="P1040" s="70" t="s">
        <v>68</v>
      </c>
      <c r="Q1040" t="s">
        <v>68</v>
      </c>
    </row>
    <row r="1041" spans="2:17" ht="25.5" customHeight="1" x14ac:dyDescent="0.3">
      <c r="B1041" s="66" t="s">
        <v>2976</v>
      </c>
      <c r="C1041" s="67" t="s">
        <v>480</v>
      </c>
      <c r="D1041" s="68" t="s">
        <v>65</v>
      </c>
      <c r="E1041" s="68" t="s">
        <v>64</v>
      </c>
      <c r="F1041" s="69">
        <v>1645639700101</v>
      </c>
      <c r="G1041" s="68" t="s">
        <v>64</v>
      </c>
      <c r="H1041" s="68" t="s">
        <v>64</v>
      </c>
      <c r="I1041" s="68" t="s">
        <v>65</v>
      </c>
      <c r="J1041" s="68" t="s">
        <v>66</v>
      </c>
      <c r="K1041" s="70">
        <v>0</v>
      </c>
      <c r="L1041" s="70">
        <v>0</v>
      </c>
      <c r="M1041" s="70">
        <v>0</v>
      </c>
      <c r="N1041" s="70" t="s">
        <v>65</v>
      </c>
      <c r="O1041" s="70">
        <v>0</v>
      </c>
      <c r="P1041" s="70" t="s">
        <v>68</v>
      </c>
      <c r="Q1041" t="s">
        <v>68</v>
      </c>
    </row>
    <row r="1042" spans="2:17" ht="25.5" customHeight="1" x14ac:dyDescent="0.3">
      <c r="B1042" s="66" t="s">
        <v>412</v>
      </c>
      <c r="C1042" s="67" t="s">
        <v>198</v>
      </c>
      <c r="D1042" s="68" t="s">
        <v>65</v>
      </c>
      <c r="E1042" s="68" t="s">
        <v>64</v>
      </c>
      <c r="F1042" s="69" t="s">
        <v>1460</v>
      </c>
      <c r="G1042" s="68" t="s">
        <v>65</v>
      </c>
      <c r="H1042" s="68" t="s">
        <v>65</v>
      </c>
      <c r="I1042" s="68" t="s">
        <v>66</v>
      </c>
      <c r="J1042" s="68" t="s">
        <v>66</v>
      </c>
      <c r="K1042" s="70">
        <v>0</v>
      </c>
      <c r="L1042" s="70">
        <v>0</v>
      </c>
      <c r="M1042" s="70">
        <v>0</v>
      </c>
      <c r="N1042" s="70" t="s">
        <v>65</v>
      </c>
      <c r="O1042" s="70">
        <v>0</v>
      </c>
      <c r="P1042" s="70" t="s">
        <v>68</v>
      </c>
      <c r="Q1042" t="s">
        <v>68</v>
      </c>
    </row>
    <row r="1043" spans="2:17" ht="25.5" customHeight="1" x14ac:dyDescent="0.3">
      <c r="B1043" s="66" t="s">
        <v>2977</v>
      </c>
      <c r="C1043" s="67" t="s">
        <v>198</v>
      </c>
      <c r="D1043" s="68" t="s">
        <v>64</v>
      </c>
      <c r="E1043" s="68" t="s">
        <v>65</v>
      </c>
      <c r="F1043" s="69" t="s">
        <v>1460</v>
      </c>
      <c r="G1043" s="68" t="s">
        <v>65</v>
      </c>
      <c r="H1043" s="68" t="s">
        <v>64</v>
      </c>
      <c r="I1043" s="68" t="s">
        <v>66</v>
      </c>
      <c r="J1043" s="68" t="s">
        <v>66</v>
      </c>
      <c r="K1043" s="70">
        <v>0</v>
      </c>
      <c r="L1043" s="70">
        <v>0</v>
      </c>
      <c r="M1043" s="70">
        <v>0</v>
      </c>
      <c r="N1043" s="70" t="s">
        <v>65</v>
      </c>
      <c r="O1043" s="70">
        <v>0</v>
      </c>
      <c r="P1043" s="70" t="s">
        <v>68</v>
      </c>
      <c r="Q1043" t="s">
        <v>68</v>
      </c>
    </row>
    <row r="1044" spans="2:17" ht="25.5" customHeight="1" x14ac:dyDescent="0.3">
      <c r="B1044" s="66" t="s">
        <v>2978</v>
      </c>
      <c r="C1044" s="67" t="s">
        <v>198</v>
      </c>
      <c r="D1044" s="68" t="s">
        <v>64</v>
      </c>
      <c r="E1044" s="68" t="s">
        <v>65</v>
      </c>
      <c r="F1044" s="69" t="s">
        <v>1460</v>
      </c>
      <c r="G1044" s="68" t="s">
        <v>65</v>
      </c>
      <c r="H1044" s="68" t="s">
        <v>64</v>
      </c>
      <c r="I1044" s="68" t="s">
        <v>66</v>
      </c>
      <c r="J1044" s="68" t="s">
        <v>66</v>
      </c>
      <c r="K1044" s="70">
        <v>0</v>
      </c>
      <c r="L1044" s="70">
        <v>0</v>
      </c>
      <c r="M1044" s="70">
        <v>0</v>
      </c>
      <c r="N1044" s="70" t="s">
        <v>65</v>
      </c>
      <c r="O1044" s="70">
        <v>0</v>
      </c>
      <c r="P1044" s="70" t="s">
        <v>68</v>
      </c>
      <c r="Q1044" t="s">
        <v>68</v>
      </c>
    </row>
    <row r="1045" spans="2:17" ht="25.5" customHeight="1" x14ac:dyDescent="0.3">
      <c r="B1045" s="66" t="s">
        <v>2979</v>
      </c>
      <c r="C1045" s="67" t="s">
        <v>533</v>
      </c>
      <c r="D1045" s="68" t="s">
        <v>64</v>
      </c>
      <c r="E1045" s="68" t="s">
        <v>65</v>
      </c>
      <c r="F1045" s="69" t="s">
        <v>1460</v>
      </c>
      <c r="G1045" s="68" t="s">
        <v>65</v>
      </c>
      <c r="H1045" s="68" t="s">
        <v>64</v>
      </c>
      <c r="I1045" s="68" t="s">
        <v>66</v>
      </c>
      <c r="J1045" s="68" t="s">
        <v>66</v>
      </c>
      <c r="K1045" s="70">
        <v>0</v>
      </c>
      <c r="L1045" s="70">
        <v>0</v>
      </c>
      <c r="M1045" s="70">
        <v>0</v>
      </c>
      <c r="N1045" s="70" t="s">
        <v>65</v>
      </c>
      <c r="O1045" s="70">
        <v>0</v>
      </c>
      <c r="P1045" s="70" t="s">
        <v>68</v>
      </c>
      <c r="Q1045" t="s">
        <v>68</v>
      </c>
    </row>
    <row r="1046" spans="2:17" ht="25.5" customHeight="1" x14ac:dyDescent="0.3">
      <c r="B1046" s="66" t="s">
        <v>148</v>
      </c>
      <c r="C1046" s="67" t="s">
        <v>533</v>
      </c>
      <c r="D1046" s="68" t="s">
        <v>64</v>
      </c>
      <c r="E1046" s="68" t="s">
        <v>65</v>
      </c>
      <c r="F1046" s="69" t="s">
        <v>1460</v>
      </c>
      <c r="G1046" s="68" t="s">
        <v>65</v>
      </c>
      <c r="H1046" s="68" t="s">
        <v>64</v>
      </c>
      <c r="I1046" s="68" t="s">
        <v>66</v>
      </c>
      <c r="J1046" s="68" t="s">
        <v>66</v>
      </c>
      <c r="K1046" s="70">
        <v>0</v>
      </c>
      <c r="L1046" s="70">
        <v>0</v>
      </c>
      <c r="M1046" s="70">
        <v>0</v>
      </c>
      <c r="N1046" s="70" t="s">
        <v>65</v>
      </c>
      <c r="O1046" s="70">
        <v>0</v>
      </c>
      <c r="P1046" s="70" t="s">
        <v>68</v>
      </c>
      <c r="Q1046" t="s">
        <v>68</v>
      </c>
    </row>
    <row r="1047" spans="2:17" ht="25.5" customHeight="1" x14ac:dyDescent="0.3">
      <c r="B1047" s="66" t="s">
        <v>2980</v>
      </c>
      <c r="C1047" s="67" t="s">
        <v>549</v>
      </c>
      <c r="D1047" s="68" t="s">
        <v>64</v>
      </c>
      <c r="E1047" s="68" t="s">
        <v>65</v>
      </c>
      <c r="F1047" s="69">
        <v>1781727580101</v>
      </c>
      <c r="G1047" s="68" t="s">
        <v>64</v>
      </c>
      <c r="H1047" s="68" t="s">
        <v>64</v>
      </c>
      <c r="I1047" s="68" t="s">
        <v>65</v>
      </c>
      <c r="J1047" s="68" t="s">
        <v>66</v>
      </c>
      <c r="K1047" s="70">
        <v>0</v>
      </c>
      <c r="L1047" s="70">
        <v>0</v>
      </c>
      <c r="M1047" s="70">
        <v>0</v>
      </c>
      <c r="N1047" s="70" t="s">
        <v>65</v>
      </c>
      <c r="O1047" s="70">
        <v>0</v>
      </c>
      <c r="P1047" s="70" t="s">
        <v>68</v>
      </c>
      <c r="Q1047" t="s">
        <v>68</v>
      </c>
    </row>
    <row r="1048" spans="2:17" ht="25.5" customHeight="1" x14ac:dyDescent="0.3">
      <c r="B1048" s="66" t="s">
        <v>2981</v>
      </c>
      <c r="C1048" s="67" t="s">
        <v>336</v>
      </c>
      <c r="D1048" s="68" t="s">
        <v>65</v>
      </c>
      <c r="E1048" s="68" t="s">
        <v>64</v>
      </c>
      <c r="F1048" s="69" t="s">
        <v>2930</v>
      </c>
      <c r="G1048" s="68" t="s">
        <v>64</v>
      </c>
      <c r="H1048" s="68" t="s">
        <v>64</v>
      </c>
      <c r="I1048" s="68" t="s">
        <v>65</v>
      </c>
      <c r="J1048" s="68" t="s">
        <v>66</v>
      </c>
      <c r="K1048" s="70">
        <v>0</v>
      </c>
      <c r="L1048" s="70">
        <v>0</v>
      </c>
      <c r="M1048" s="70">
        <v>0</v>
      </c>
      <c r="N1048" s="70" t="s">
        <v>65</v>
      </c>
      <c r="O1048" s="70">
        <v>0</v>
      </c>
      <c r="P1048" s="70" t="s">
        <v>68</v>
      </c>
      <c r="Q1048" t="s">
        <v>68</v>
      </c>
    </row>
    <row r="1049" spans="2:17" ht="25.5" customHeight="1" x14ac:dyDescent="0.3">
      <c r="B1049" s="66" t="s">
        <v>481</v>
      </c>
      <c r="C1049" s="67" t="s">
        <v>1716</v>
      </c>
      <c r="D1049" s="68" t="s">
        <v>65</v>
      </c>
      <c r="E1049" s="68" t="s">
        <v>64</v>
      </c>
      <c r="F1049" s="69">
        <v>2086713070110</v>
      </c>
      <c r="G1049" s="68" t="s">
        <v>64</v>
      </c>
      <c r="H1049" s="68" t="s">
        <v>65</v>
      </c>
      <c r="I1049" s="68" t="s">
        <v>66</v>
      </c>
      <c r="J1049" s="68" t="s">
        <v>66</v>
      </c>
      <c r="K1049" s="70">
        <v>0</v>
      </c>
      <c r="L1049" s="70">
        <v>0</v>
      </c>
      <c r="M1049" s="70">
        <v>0</v>
      </c>
      <c r="N1049" s="70" t="s">
        <v>65</v>
      </c>
      <c r="O1049" s="70">
        <v>0</v>
      </c>
      <c r="P1049" s="70" t="s">
        <v>68</v>
      </c>
      <c r="Q1049" t="s">
        <v>68</v>
      </c>
    </row>
    <row r="1050" spans="2:17" ht="25.5" customHeight="1" x14ac:dyDescent="0.3">
      <c r="B1050" s="66" t="s">
        <v>1599</v>
      </c>
      <c r="C1050" s="67" t="s">
        <v>2982</v>
      </c>
      <c r="D1050" s="68" t="s">
        <v>65</v>
      </c>
      <c r="E1050" s="68" t="s">
        <v>64</v>
      </c>
      <c r="F1050" s="69" t="s">
        <v>1460</v>
      </c>
      <c r="G1050" s="68" t="s">
        <v>65</v>
      </c>
      <c r="H1050" s="68" t="s">
        <v>64</v>
      </c>
      <c r="I1050" s="68" t="s">
        <v>66</v>
      </c>
      <c r="J1050" s="68" t="s">
        <v>66</v>
      </c>
      <c r="K1050" s="70">
        <v>0</v>
      </c>
      <c r="L1050" s="70">
        <v>0</v>
      </c>
      <c r="M1050" s="70">
        <v>0</v>
      </c>
      <c r="N1050" s="70" t="s">
        <v>65</v>
      </c>
      <c r="O1050" s="70">
        <v>0</v>
      </c>
      <c r="P1050" s="70" t="s">
        <v>68</v>
      </c>
      <c r="Q1050" t="s">
        <v>68</v>
      </c>
    </row>
    <row r="1051" spans="2:17" ht="25.5" customHeight="1" x14ac:dyDescent="0.3">
      <c r="B1051" s="66" t="s">
        <v>1602</v>
      </c>
      <c r="C1051" s="67" t="s">
        <v>1603</v>
      </c>
      <c r="D1051" s="68" t="s">
        <v>64</v>
      </c>
      <c r="E1051" s="68" t="s">
        <v>65</v>
      </c>
      <c r="F1051" s="69" t="s">
        <v>1460</v>
      </c>
      <c r="G1051" s="68" t="s">
        <v>65</v>
      </c>
      <c r="H1051" s="68" t="s">
        <v>64</v>
      </c>
      <c r="I1051" s="68" t="s">
        <v>66</v>
      </c>
      <c r="J1051" s="68" t="s">
        <v>66</v>
      </c>
      <c r="K1051" s="70">
        <v>0</v>
      </c>
      <c r="L1051" s="70">
        <v>0</v>
      </c>
      <c r="M1051" s="70">
        <v>0</v>
      </c>
      <c r="N1051" s="70" t="s">
        <v>65</v>
      </c>
      <c r="O1051" s="70">
        <v>0</v>
      </c>
      <c r="P1051" s="70" t="s">
        <v>68</v>
      </c>
      <c r="Q1051" t="s">
        <v>68</v>
      </c>
    </row>
    <row r="1052" spans="2:17" ht="25.5" customHeight="1" x14ac:dyDescent="0.3">
      <c r="B1052" s="66" t="s">
        <v>367</v>
      </c>
      <c r="C1052" s="67" t="s">
        <v>2983</v>
      </c>
      <c r="D1052" s="68" t="s">
        <v>65</v>
      </c>
      <c r="E1052" s="68" t="s">
        <v>64</v>
      </c>
      <c r="F1052" s="69">
        <v>2669668020101</v>
      </c>
      <c r="G1052" s="68" t="s">
        <v>64</v>
      </c>
      <c r="H1052" s="68" t="s">
        <v>65</v>
      </c>
      <c r="I1052" s="68" t="s">
        <v>66</v>
      </c>
      <c r="J1052" s="68" t="s">
        <v>66</v>
      </c>
      <c r="K1052" s="70">
        <v>0</v>
      </c>
      <c r="L1052" s="70">
        <v>0</v>
      </c>
      <c r="M1052" s="70">
        <v>0</v>
      </c>
      <c r="N1052" s="70" t="s">
        <v>65</v>
      </c>
      <c r="O1052" s="70">
        <v>0</v>
      </c>
      <c r="P1052" s="70" t="s">
        <v>68</v>
      </c>
      <c r="Q1052" t="s">
        <v>68</v>
      </c>
    </row>
    <row r="1053" spans="2:17" ht="25.5" customHeight="1" x14ac:dyDescent="0.3">
      <c r="B1053" s="66" t="s">
        <v>1622</v>
      </c>
      <c r="C1053" s="67" t="s">
        <v>564</v>
      </c>
      <c r="D1053" s="68" t="s">
        <v>65</v>
      </c>
      <c r="E1053" s="68" t="s">
        <v>64</v>
      </c>
      <c r="F1053" s="69">
        <v>2215065430408</v>
      </c>
      <c r="G1053" s="68" t="s">
        <v>64</v>
      </c>
      <c r="H1053" s="68" t="s">
        <v>64</v>
      </c>
      <c r="I1053" s="68" t="s">
        <v>65</v>
      </c>
      <c r="J1053" s="68" t="s">
        <v>66</v>
      </c>
      <c r="K1053" s="70">
        <v>0</v>
      </c>
      <c r="L1053" s="70">
        <v>0</v>
      </c>
      <c r="M1053" s="70">
        <v>0</v>
      </c>
      <c r="N1053" s="70" t="s">
        <v>65</v>
      </c>
      <c r="O1053" s="70">
        <v>0</v>
      </c>
      <c r="P1053" s="70" t="s">
        <v>68</v>
      </c>
      <c r="Q1053" t="s">
        <v>68</v>
      </c>
    </row>
    <row r="1054" spans="2:17" ht="25.5" customHeight="1" x14ac:dyDescent="0.3">
      <c r="B1054" s="66" t="s">
        <v>1602</v>
      </c>
      <c r="C1054" s="67" t="s">
        <v>173</v>
      </c>
      <c r="D1054" s="68" t="s">
        <v>64</v>
      </c>
      <c r="E1054" s="68" t="s">
        <v>65</v>
      </c>
      <c r="F1054" s="69">
        <v>2240044090101</v>
      </c>
      <c r="G1054" s="68" t="s">
        <v>64</v>
      </c>
      <c r="H1054" s="68" t="s">
        <v>65</v>
      </c>
      <c r="I1054" s="68" t="s">
        <v>66</v>
      </c>
      <c r="J1054" s="68" t="s">
        <v>66</v>
      </c>
      <c r="K1054" s="70">
        <v>0</v>
      </c>
      <c r="L1054" s="70">
        <v>0</v>
      </c>
      <c r="M1054" s="70">
        <v>0</v>
      </c>
      <c r="N1054" s="70" t="s">
        <v>65</v>
      </c>
      <c r="O1054" s="70">
        <v>0</v>
      </c>
      <c r="P1054" s="70" t="s">
        <v>68</v>
      </c>
      <c r="Q1054" t="s">
        <v>68</v>
      </c>
    </row>
    <row r="1055" spans="2:17" ht="25.5" customHeight="1" x14ac:dyDescent="0.3">
      <c r="B1055" s="66" t="s">
        <v>1609</v>
      </c>
      <c r="C1055" s="67" t="s">
        <v>460</v>
      </c>
      <c r="D1055" s="68" t="s">
        <v>64</v>
      </c>
      <c r="E1055" s="68" t="s">
        <v>65</v>
      </c>
      <c r="F1055" s="69" t="s">
        <v>1460</v>
      </c>
      <c r="G1055" s="68" t="s">
        <v>65</v>
      </c>
      <c r="H1055" s="68" t="s">
        <v>64</v>
      </c>
      <c r="I1055" s="68" t="s">
        <v>66</v>
      </c>
      <c r="J1055" s="68" t="s">
        <v>66</v>
      </c>
      <c r="K1055" s="70">
        <v>0</v>
      </c>
      <c r="L1055" s="70">
        <v>0</v>
      </c>
      <c r="M1055" s="70">
        <v>0</v>
      </c>
      <c r="N1055" s="70" t="s">
        <v>65</v>
      </c>
      <c r="O1055" s="70">
        <v>0</v>
      </c>
      <c r="P1055" s="70" t="s">
        <v>68</v>
      </c>
      <c r="Q1055" t="s">
        <v>68</v>
      </c>
    </row>
    <row r="1056" spans="2:17" ht="25.5" customHeight="1" x14ac:dyDescent="0.3">
      <c r="B1056" s="66" t="s">
        <v>1608</v>
      </c>
      <c r="C1056" s="67" t="s">
        <v>460</v>
      </c>
      <c r="D1056" s="68" t="s">
        <v>64</v>
      </c>
      <c r="E1056" s="68" t="s">
        <v>65</v>
      </c>
      <c r="F1056" s="69" t="s">
        <v>1460</v>
      </c>
      <c r="G1056" s="68" t="s">
        <v>65</v>
      </c>
      <c r="H1056" s="68" t="s">
        <v>64</v>
      </c>
      <c r="I1056" s="68" t="s">
        <v>66</v>
      </c>
      <c r="J1056" s="68" t="s">
        <v>66</v>
      </c>
      <c r="K1056" s="70">
        <v>0</v>
      </c>
      <c r="L1056" s="70">
        <v>0</v>
      </c>
      <c r="M1056" s="70">
        <v>0</v>
      </c>
      <c r="N1056" s="70" t="s">
        <v>65</v>
      </c>
      <c r="O1056" s="70">
        <v>0</v>
      </c>
      <c r="P1056" s="70" t="s">
        <v>68</v>
      </c>
      <c r="Q1056" t="s">
        <v>68</v>
      </c>
    </row>
    <row r="1057" spans="2:17" ht="25.5" customHeight="1" x14ac:dyDescent="0.3">
      <c r="B1057" s="66" t="s">
        <v>2984</v>
      </c>
      <c r="C1057" s="67" t="s">
        <v>460</v>
      </c>
      <c r="D1057" s="68" t="s">
        <v>65</v>
      </c>
      <c r="E1057" s="68" t="s">
        <v>64</v>
      </c>
      <c r="F1057" s="69">
        <v>2554350022001</v>
      </c>
      <c r="G1057" s="68" t="s">
        <v>64</v>
      </c>
      <c r="H1057" s="68" t="s">
        <v>64</v>
      </c>
      <c r="I1057" s="68" t="s">
        <v>65</v>
      </c>
      <c r="J1057" s="68" t="s">
        <v>66</v>
      </c>
      <c r="K1057" s="70">
        <v>0</v>
      </c>
      <c r="L1057" s="70">
        <v>0</v>
      </c>
      <c r="M1057" s="70">
        <v>0</v>
      </c>
      <c r="N1057" s="70" t="s">
        <v>65</v>
      </c>
      <c r="O1057" s="70">
        <v>0</v>
      </c>
      <c r="P1057" s="70" t="s">
        <v>68</v>
      </c>
      <c r="Q1057" t="s">
        <v>68</v>
      </c>
    </row>
    <row r="1058" spans="2:17" ht="25.5" customHeight="1" x14ac:dyDescent="0.3">
      <c r="B1058" s="66" t="s">
        <v>1763</v>
      </c>
      <c r="C1058" s="67" t="s">
        <v>605</v>
      </c>
      <c r="D1058" s="68" t="s">
        <v>64</v>
      </c>
      <c r="E1058" s="68" t="s">
        <v>65</v>
      </c>
      <c r="F1058" s="69" t="s">
        <v>1460</v>
      </c>
      <c r="G1058" s="68" t="s">
        <v>65</v>
      </c>
      <c r="H1058" s="68" t="s">
        <v>64</v>
      </c>
      <c r="I1058" s="68" t="s">
        <v>66</v>
      </c>
      <c r="J1058" s="68" t="s">
        <v>66</v>
      </c>
      <c r="K1058" s="70">
        <v>0</v>
      </c>
      <c r="L1058" s="70">
        <v>0</v>
      </c>
      <c r="M1058" s="70">
        <v>0</v>
      </c>
      <c r="N1058" s="70" t="s">
        <v>65</v>
      </c>
      <c r="O1058" s="70">
        <v>0</v>
      </c>
      <c r="P1058" s="70" t="s">
        <v>68</v>
      </c>
      <c r="Q1058" t="s">
        <v>68</v>
      </c>
    </row>
    <row r="1059" spans="2:17" ht="25.5" customHeight="1" x14ac:dyDescent="0.3">
      <c r="B1059" s="66" t="s">
        <v>484</v>
      </c>
      <c r="C1059" s="67" t="s">
        <v>605</v>
      </c>
      <c r="D1059" s="68" t="s">
        <v>65</v>
      </c>
      <c r="E1059" s="68" t="s">
        <v>64</v>
      </c>
      <c r="F1059" s="69" t="s">
        <v>1460</v>
      </c>
      <c r="G1059" s="68" t="s">
        <v>65</v>
      </c>
      <c r="H1059" s="68" t="s">
        <v>64</v>
      </c>
      <c r="I1059" s="68" t="s">
        <v>66</v>
      </c>
      <c r="J1059" s="68" t="s">
        <v>66</v>
      </c>
      <c r="K1059" s="70">
        <v>0</v>
      </c>
      <c r="L1059" s="70">
        <v>0</v>
      </c>
      <c r="M1059" s="70">
        <v>0</v>
      </c>
      <c r="N1059" s="70" t="s">
        <v>65</v>
      </c>
      <c r="O1059" s="70">
        <v>0</v>
      </c>
      <c r="P1059" s="70" t="s">
        <v>68</v>
      </c>
      <c r="Q1059" t="s">
        <v>68</v>
      </c>
    </row>
    <row r="1060" spans="2:17" ht="25.5" customHeight="1" x14ac:dyDescent="0.3">
      <c r="B1060" s="66" t="s">
        <v>2973</v>
      </c>
      <c r="C1060" s="67" t="s">
        <v>2974</v>
      </c>
      <c r="D1060" s="68" t="s">
        <v>65</v>
      </c>
      <c r="E1060" s="68" t="s">
        <v>64</v>
      </c>
      <c r="F1060" s="69">
        <v>2699812680513</v>
      </c>
      <c r="G1060" s="68" t="s">
        <v>64</v>
      </c>
      <c r="H1060" s="68" t="s">
        <v>64</v>
      </c>
      <c r="I1060" s="68" t="s">
        <v>65</v>
      </c>
      <c r="J1060" s="68" t="s">
        <v>66</v>
      </c>
      <c r="K1060" s="70">
        <v>0</v>
      </c>
      <c r="L1060" s="70">
        <v>0</v>
      </c>
      <c r="M1060" s="70">
        <v>0</v>
      </c>
      <c r="N1060" s="70" t="s">
        <v>65</v>
      </c>
      <c r="O1060" s="70">
        <v>0</v>
      </c>
      <c r="P1060" s="70" t="s">
        <v>68</v>
      </c>
      <c r="Q1060" t="s">
        <v>68</v>
      </c>
    </row>
    <row r="1061" spans="2:17" ht="25.5" customHeight="1" x14ac:dyDescent="0.3">
      <c r="B1061" s="66" t="s">
        <v>2985</v>
      </c>
      <c r="C1061" s="67" t="s">
        <v>2921</v>
      </c>
      <c r="D1061" s="68" t="s">
        <v>65</v>
      </c>
      <c r="E1061" s="68" t="s">
        <v>64</v>
      </c>
      <c r="F1061" s="69" t="s">
        <v>1723</v>
      </c>
      <c r="G1061" s="68" t="s">
        <v>64</v>
      </c>
      <c r="H1061" s="68" t="s">
        <v>64</v>
      </c>
      <c r="I1061" s="68" t="s">
        <v>65</v>
      </c>
      <c r="J1061" s="68" t="s">
        <v>66</v>
      </c>
      <c r="K1061" s="70">
        <v>0</v>
      </c>
      <c r="L1061" s="70">
        <v>0</v>
      </c>
      <c r="M1061" s="70">
        <v>0</v>
      </c>
      <c r="N1061" s="70" t="s">
        <v>65</v>
      </c>
      <c r="O1061" s="70">
        <v>0</v>
      </c>
      <c r="P1061" s="70" t="s">
        <v>68</v>
      </c>
      <c r="Q1061" t="s">
        <v>68</v>
      </c>
    </row>
    <row r="1062" spans="2:17" ht="25.5" customHeight="1" x14ac:dyDescent="0.3">
      <c r="B1062" s="66" t="s">
        <v>154</v>
      </c>
      <c r="C1062" s="67" t="s">
        <v>2790</v>
      </c>
      <c r="D1062" s="68" t="s">
        <v>64</v>
      </c>
      <c r="E1062" s="68" t="s">
        <v>65</v>
      </c>
      <c r="F1062" s="69" t="s">
        <v>1460</v>
      </c>
      <c r="G1062" s="68" t="s">
        <v>65</v>
      </c>
      <c r="H1062" s="68" t="s">
        <v>64</v>
      </c>
      <c r="I1062" s="68" t="s">
        <v>66</v>
      </c>
      <c r="J1062" s="68" t="s">
        <v>66</v>
      </c>
      <c r="K1062" s="70">
        <v>0</v>
      </c>
      <c r="L1062" s="70">
        <v>0</v>
      </c>
      <c r="M1062" s="70">
        <v>0</v>
      </c>
      <c r="N1062" s="70" t="s">
        <v>65</v>
      </c>
      <c r="O1062" s="70">
        <v>0</v>
      </c>
      <c r="P1062" s="70" t="s">
        <v>68</v>
      </c>
      <c r="Q1062" t="s">
        <v>68</v>
      </c>
    </row>
    <row r="1063" spans="2:17" ht="25.5" customHeight="1" x14ac:dyDescent="0.3">
      <c r="B1063" s="66" t="s">
        <v>2017</v>
      </c>
      <c r="C1063" s="67" t="s">
        <v>2790</v>
      </c>
      <c r="D1063" s="68" t="s">
        <v>65</v>
      </c>
      <c r="E1063" s="68" t="s">
        <v>64</v>
      </c>
      <c r="F1063" s="69">
        <v>2337271752101</v>
      </c>
      <c r="G1063" s="68" t="s">
        <v>64</v>
      </c>
      <c r="H1063" s="68" t="s">
        <v>64</v>
      </c>
      <c r="I1063" s="68" t="s">
        <v>65</v>
      </c>
      <c r="J1063" s="68" t="s">
        <v>66</v>
      </c>
      <c r="K1063" s="70">
        <v>0</v>
      </c>
      <c r="L1063" s="70">
        <v>0</v>
      </c>
      <c r="M1063" s="70">
        <v>0</v>
      </c>
      <c r="N1063" s="70" t="s">
        <v>65</v>
      </c>
      <c r="O1063" s="70">
        <v>0</v>
      </c>
      <c r="P1063" s="70" t="s">
        <v>68</v>
      </c>
      <c r="Q1063" t="s">
        <v>68</v>
      </c>
    </row>
    <row r="1064" spans="2:17" ht="25.5" customHeight="1" x14ac:dyDescent="0.3">
      <c r="B1064" s="66" t="s">
        <v>1647</v>
      </c>
      <c r="C1064" s="67" t="s">
        <v>2725</v>
      </c>
      <c r="D1064" s="68" t="s">
        <v>64</v>
      </c>
      <c r="E1064" s="68" t="s">
        <v>65</v>
      </c>
      <c r="F1064" s="69" t="s">
        <v>1460</v>
      </c>
      <c r="G1064" s="68" t="s">
        <v>65</v>
      </c>
      <c r="H1064" s="68" t="s">
        <v>64</v>
      </c>
      <c r="I1064" s="68" t="s">
        <v>66</v>
      </c>
      <c r="J1064" s="68" t="s">
        <v>66</v>
      </c>
      <c r="K1064" s="70">
        <v>0</v>
      </c>
      <c r="L1064" s="70">
        <v>0</v>
      </c>
      <c r="M1064" s="70">
        <v>0</v>
      </c>
      <c r="N1064" s="70" t="s">
        <v>65</v>
      </c>
      <c r="O1064" s="70">
        <v>0</v>
      </c>
      <c r="P1064" s="70" t="s">
        <v>68</v>
      </c>
      <c r="Q1064" t="s">
        <v>68</v>
      </c>
    </row>
    <row r="1065" spans="2:17" ht="25.5" customHeight="1" x14ac:dyDescent="0.3">
      <c r="B1065" s="66" t="s">
        <v>2986</v>
      </c>
      <c r="C1065" s="67" t="s">
        <v>2725</v>
      </c>
      <c r="D1065" s="68" t="s">
        <v>65</v>
      </c>
      <c r="E1065" s="68" t="s">
        <v>64</v>
      </c>
      <c r="F1065" s="69" t="s">
        <v>1460</v>
      </c>
      <c r="G1065" s="68" t="s">
        <v>65</v>
      </c>
      <c r="H1065" s="68" t="s">
        <v>64</v>
      </c>
      <c r="I1065" s="68" t="s">
        <v>66</v>
      </c>
      <c r="J1065" s="68" t="s">
        <v>66</v>
      </c>
      <c r="K1065" s="70">
        <v>0</v>
      </c>
      <c r="L1065" s="70">
        <v>0</v>
      </c>
      <c r="M1065" s="70">
        <v>0</v>
      </c>
      <c r="N1065" s="70" t="s">
        <v>65</v>
      </c>
      <c r="O1065" s="70">
        <v>0</v>
      </c>
      <c r="P1065" s="70" t="s">
        <v>68</v>
      </c>
      <c r="Q1065" t="s">
        <v>68</v>
      </c>
    </row>
    <row r="1066" spans="2:17" ht="25.5" customHeight="1" x14ac:dyDescent="0.3">
      <c r="B1066" s="66" t="s">
        <v>1752</v>
      </c>
      <c r="C1066" s="67" t="s">
        <v>516</v>
      </c>
      <c r="D1066" s="68" t="s">
        <v>65</v>
      </c>
      <c r="E1066" s="68" t="s">
        <v>64</v>
      </c>
      <c r="F1066" s="69">
        <v>2553292290101</v>
      </c>
      <c r="G1066" s="68" t="s">
        <v>64</v>
      </c>
      <c r="H1066" s="68" t="s">
        <v>65</v>
      </c>
      <c r="I1066" s="68" t="s">
        <v>66</v>
      </c>
      <c r="J1066" s="68" t="s">
        <v>66</v>
      </c>
      <c r="K1066" s="70">
        <v>0</v>
      </c>
      <c r="L1066" s="70">
        <v>0</v>
      </c>
      <c r="M1066" s="70">
        <v>0</v>
      </c>
      <c r="N1066" s="70" t="s">
        <v>65</v>
      </c>
      <c r="O1066" s="70">
        <v>0</v>
      </c>
      <c r="P1066" s="70" t="s">
        <v>68</v>
      </c>
      <c r="Q1066" t="s">
        <v>68</v>
      </c>
    </row>
    <row r="1067" spans="2:17" ht="25.5" customHeight="1" x14ac:dyDescent="0.3">
      <c r="B1067" s="66" t="s">
        <v>359</v>
      </c>
      <c r="C1067" s="67" t="s">
        <v>2987</v>
      </c>
      <c r="D1067" s="68" t="s">
        <v>64</v>
      </c>
      <c r="E1067" s="68" t="s">
        <v>65</v>
      </c>
      <c r="F1067" s="69" t="s">
        <v>1460</v>
      </c>
      <c r="G1067" s="68" t="s">
        <v>65</v>
      </c>
      <c r="H1067" s="68" t="s">
        <v>64</v>
      </c>
      <c r="I1067" s="68" t="s">
        <v>66</v>
      </c>
      <c r="J1067" s="68" t="s">
        <v>66</v>
      </c>
      <c r="K1067" s="70">
        <v>0</v>
      </c>
      <c r="L1067" s="70">
        <v>0</v>
      </c>
      <c r="M1067" s="70">
        <v>0</v>
      </c>
      <c r="N1067" s="70" t="s">
        <v>65</v>
      </c>
      <c r="O1067" s="70">
        <v>0</v>
      </c>
      <c r="P1067" s="70" t="s">
        <v>68</v>
      </c>
      <c r="Q1067" t="s">
        <v>68</v>
      </c>
    </row>
    <row r="1068" spans="2:17" ht="25.5" customHeight="1" x14ac:dyDescent="0.3">
      <c r="B1068" s="66" t="s">
        <v>1371</v>
      </c>
      <c r="C1068" s="67" t="s">
        <v>545</v>
      </c>
      <c r="D1068" s="68" t="s">
        <v>64</v>
      </c>
      <c r="E1068" s="68" t="s">
        <v>65</v>
      </c>
      <c r="F1068" s="69">
        <v>2337799570101</v>
      </c>
      <c r="G1068" s="68" t="s">
        <v>64</v>
      </c>
      <c r="H1068" s="68" t="s">
        <v>65</v>
      </c>
      <c r="I1068" s="68" t="s">
        <v>66</v>
      </c>
      <c r="J1068" s="68" t="s">
        <v>66</v>
      </c>
      <c r="K1068" s="70">
        <v>0</v>
      </c>
      <c r="L1068" s="70">
        <v>0</v>
      </c>
      <c r="M1068" s="70">
        <v>0</v>
      </c>
      <c r="N1068" s="70" t="s">
        <v>65</v>
      </c>
      <c r="O1068" s="70">
        <v>0</v>
      </c>
      <c r="P1068" s="70" t="s">
        <v>68</v>
      </c>
      <c r="Q1068" t="s">
        <v>68</v>
      </c>
    </row>
    <row r="1069" spans="2:17" ht="25.5" customHeight="1" x14ac:dyDescent="0.3">
      <c r="B1069" s="66" t="s">
        <v>438</v>
      </c>
      <c r="C1069" s="67" t="s">
        <v>1947</v>
      </c>
      <c r="D1069" s="68" t="s">
        <v>65</v>
      </c>
      <c r="E1069" s="68" t="s">
        <v>64</v>
      </c>
      <c r="F1069" s="69">
        <v>2588990690108</v>
      </c>
      <c r="G1069" s="68" t="s">
        <v>64</v>
      </c>
      <c r="H1069" s="68" t="s">
        <v>64</v>
      </c>
      <c r="I1069" s="68" t="s">
        <v>65</v>
      </c>
      <c r="J1069" s="68" t="s">
        <v>66</v>
      </c>
      <c r="K1069" s="70">
        <v>0</v>
      </c>
      <c r="L1069" s="70">
        <v>0</v>
      </c>
      <c r="M1069" s="70">
        <v>0</v>
      </c>
      <c r="N1069" s="70" t="s">
        <v>65</v>
      </c>
      <c r="O1069" s="70">
        <v>0</v>
      </c>
      <c r="P1069" s="70" t="s">
        <v>68</v>
      </c>
      <c r="Q1069" t="s">
        <v>68</v>
      </c>
    </row>
    <row r="1070" spans="2:17" ht="25.5" customHeight="1" x14ac:dyDescent="0.3">
      <c r="B1070" s="66" t="s">
        <v>1478</v>
      </c>
      <c r="C1070" s="67" t="s">
        <v>605</v>
      </c>
      <c r="D1070" s="68" t="s">
        <v>65</v>
      </c>
      <c r="E1070" s="68" t="s">
        <v>64</v>
      </c>
      <c r="F1070" s="69">
        <v>2404969811101</v>
      </c>
      <c r="G1070" s="68" t="s">
        <v>64</v>
      </c>
      <c r="H1070" s="68" t="s">
        <v>65</v>
      </c>
      <c r="I1070" s="68" t="s">
        <v>66</v>
      </c>
      <c r="J1070" s="68" t="s">
        <v>66</v>
      </c>
      <c r="K1070" s="70">
        <v>0</v>
      </c>
      <c r="L1070" s="70">
        <v>0</v>
      </c>
      <c r="M1070" s="70">
        <v>0</v>
      </c>
      <c r="N1070" s="70" t="s">
        <v>65</v>
      </c>
      <c r="O1070" s="70">
        <v>0</v>
      </c>
      <c r="P1070" s="70" t="s">
        <v>68</v>
      </c>
      <c r="Q1070" t="s">
        <v>68</v>
      </c>
    </row>
    <row r="1071" spans="2:17" ht="25.5" customHeight="1" x14ac:dyDescent="0.3">
      <c r="B1071" s="66" t="s">
        <v>2854</v>
      </c>
      <c r="C1071" s="67" t="s">
        <v>444</v>
      </c>
      <c r="D1071" s="68" t="s">
        <v>65</v>
      </c>
      <c r="E1071" s="68" t="s">
        <v>64</v>
      </c>
      <c r="F1071" s="69" t="s">
        <v>1460</v>
      </c>
      <c r="G1071" s="68" t="s">
        <v>65</v>
      </c>
      <c r="H1071" s="68" t="s">
        <v>64</v>
      </c>
      <c r="I1071" s="68" t="s">
        <v>66</v>
      </c>
      <c r="J1071" s="68" t="s">
        <v>66</v>
      </c>
      <c r="K1071" s="70">
        <v>0</v>
      </c>
      <c r="L1071" s="70">
        <v>0</v>
      </c>
      <c r="M1071" s="70">
        <v>0</v>
      </c>
      <c r="N1071" s="70" t="s">
        <v>65</v>
      </c>
      <c r="O1071" s="70">
        <v>0</v>
      </c>
      <c r="P1071" s="70" t="s">
        <v>68</v>
      </c>
      <c r="Q1071" t="s">
        <v>68</v>
      </c>
    </row>
    <row r="1072" spans="2:17" ht="25.5" customHeight="1" x14ac:dyDescent="0.3">
      <c r="B1072" s="66" t="s">
        <v>1913</v>
      </c>
      <c r="C1072" s="67" t="s">
        <v>352</v>
      </c>
      <c r="D1072" s="68" t="s">
        <v>64</v>
      </c>
      <c r="E1072" s="68" t="s">
        <v>65</v>
      </c>
      <c r="F1072" s="69" t="s">
        <v>1460</v>
      </c>
      <c r="G1072" s="68" t="s">
        <v>65</v>
      </c>
      <c r="H1072" s="68" t="s">
        <v>64</v>
      </c>
      <c r="I1072" s="68" t="s">
        <v>66</v>
      </c>
      <c r="J1072" s="68" t="s">
        <v>66</v>
      </c>
      <c r="K1072" s="70">
        <v>0</v>
      </c>
      <c r="L1072" s="70">
        <v>0</v>
      </c>
      <c r="M1072" s="70">
        <v>0</v>
      </c>
      <c r="N1072" s="70" t="s">
        <v>65</v>
      </c>
      <c r="O1072" s="70">
        <v>0</v>
      </c>
      <c r="P1072" s="70" t="s">
        <v>68</v>
      </c>
      <c r="Q1072" t="s">
        <v>68</v>
      </c>
    </row>
    <row r="1073" spans="2:17" ht="25.5" customHeight="1" x14ac:dyDescent="0.3">
      <c r="B1073" s="66" t="s">
        <v>2988</v>
      </c>
      <c r="C1073" s="67" t="s">
        <v>352</v>
      </c>
      <c r="D1073" s="68" t="s">
        <v>65</v>
      </c>
      <c r="E1073" s="68" t="s">
        <v>64</v>
      </c>
      <c r="F1073" s="69" t="s">
        <v>1460</v>
      </c>
      <c r="G1073" s="68" t="s">
        <v>65</v>
      </c>
      <c r="H1073" s="68" t="s">
        <v>64</v>
      </c>
      <c r="I1073" s="68" t="s">
        <v>66</v>
      </c>
      <c r="J1073" s="68" t="s">
        <v>66</v>
      </c>
      <c r="K1073" s="70">
        <v>0</v>
      </c>
      <c r="L1073" s="70">
        <v>0</v>
      </c>
      <c r="M1073" s="70">
        <v>0</v>
      </c>
      <c r="N1073" s="70" t="s">
        <v>65</v>
      </c>
      <c r="O1073" s="70">
        <v>0</v>
      </c>
      <c r="P1073" s="70" t="s">
        <v>68</v>
      </c>
      <c r="Q1073" t="s">
        <v>68</v>
      </c>
    </row>
    <row r="1074" spans="2:17" ht="25.5" customHeight="1" x14ac:dyDescent="0.3">
      <c r="B1074" s="66" t="s">
        <v>472</v>
      </c>
      <c r="C1074" s="67" t="s">
        <v>2989</v>
      </c>
      <c r="D1074" s="68" t="s">
        <v>65</v>
      </c>
      <c r="E1074" s="68" t="s">
        <v>64</v>
      </c>
      <c r="F1074" s="69" t="s">
        <v>2990</v>
      </c>
      <c r="G1074" s="68" t="s">
        <v>64</v>
      </c>
      <c r="H1074" s="68" t="s">
        <v>64</v>
      </c>
      <c r="I1074" s="68" t="s">
        <v>65</v>
      </c>
      <c r="J1074" s="68" t="s">
        <v>66</v>
      </c>
      <c r="K1074" s="70">
        <v>0</v>
      </c>
      <c r="L1074" s="70">
        <v>0</v>
      </c>
      <c r="M1074" s="70">
        <v>0</v>
      </c>
      <c r="N1074" s="70" t="s">
        <v>65</v>
      </c>
      <c r="O1074" s="70">
        <v>0</v>
      </c>
      <c r="P1074" s="70" t="s">
        <v>68</v>
      </c>
      <c r="Q1074" t="s">
        <v>68</v>
      </c>
    </row>
    <row r="1075" spans="2:17" ht="25.5" customHeight="1" x14ac:dyDescent="0.3">
      <c r="B1075" s="66" t="s">
        <v>1490</v>
      </c>
      <c r="C1075" s="67" t="s">
        <v>2853</v>
      </c>
      <c r="D1075" s="68" t="s">
        <v>65</v>
      </c>
      <c r="E1075" s="68" t="s">
        <v>64</v>
      </c>
      <c r="F1075" s="69" t="s">
        <v>1460</v>
      </c>
      <c r="G1075" s="68" t="s">
        <v>64</v>
      </c>
      <c r="H1075" s="68" t="s">
        <v>65</v>
      </c>
      <c r="I1075" s="68" t="s">
        <v>66</v>
      </c>
      <c r="J1075" s="68" t="s">
        <v>66</v>
      </c>
      <c r="K1075" s="70">
        <v>0</v>
      </c>
      <c r="L1075" s="70">
        <v>0</v>
      </c>
      <c r="M1075" s="70">
        <v>0</v>
      </c>
      <c r="N1075" s="70" t="s">
        <v>65</v>
      </c>
      <c r="O1075" s="70">
        <v>0</v>
      </c>
      <c r="P1075" s="70" t="s">
        <v>68</v>
      </c>
      <c r="Q1075" t="s">
        <v>68</v>
      </c>
    </row>
    <row r="1076" spans="2:17" ht="25.5" customHeight="1" x14ac:dyDescent="0.3">
      <c r="B1076" s="66" t="s">
        <v>407</v>
      </c>
      <c r="C1076" s="67" t="s">
        <v>2876</v>
      </c>
      <c r="D1076" s="68" t="s">
        <v>65</v>
      </c>
      <c r="E1076" s="68" t="s">
        <v>64</v>
      </c>
      <c r="F1076" s="69">
        <v>1696005800101</v>
      </c>
      <c r="G1076" s="68" t="s">
        <v>64</v>
      </c>
      <c r="H1076" s="68" t="s">
        <v>64</v>
      </c>
      <c r="I1076" s="68" t="s">
        <v>65</v>
      </c>
      <c r="J1076" s="68" t="s">
        <v>66</v>
      </c>
      <c r="K1076" s="70">
        <v>0</v>
      </c>
      <c r="L1076" s="70">
        <v>0</v>
      </c>
      <c r="M1076" s="70">
        <v>0</v>
      </c>
      <c r="N1076" s="70" t="s">
        <v>65</v>
      </c>
      <c r="O1076" s="70">
        <v>0</v>
      </c>
      <c r="P1076" s="70" t="s">
        <v>68</v>
      </c>
      <c r="Q1076" t="s">
        <v>68</v>
      </c>
    </row>
    <row r="1077" spans="2:17" ht="25.5" customHeight="1" x14ac:dyDescent="0.3">
      <c r="B1077" s="66" t="s">
        <v>2972</v>
      </c>
      <c r="C1077" s="67" t="s">
        <v>545</v>
      </c>
      <c r="D1077" s="68" t="s">
        <v>64</v>
      </c>
      <c r="E1077" s="68" t="s">
        <v>65</v>
      </c>
      <c r="F1077" s="69" t="s">
        <v>1460</v>
      </c>
      <c r="G1077" s="68" t="s">
        <v>64</v>
      </c>
      <c r="H1077" s="68" t="s">
        <v>65</v>
      </c>
      <c r="I1077" s="68" t="s">
        <v>66</v>
      </c>
      <c r="J1077" s="68" t="s">
        <v>66</v>
      </c>
      <c r="K1077" s="70">
        <v>0</v>
      </c>
      <c r="L1077" s="70">
        <v>0</v>
      </c>
      <c r="M1077" s="70">
        <v>0</v>
      </c>
      <c r="N1077" s="70" t="s">
        <v>65</v>
      </c>
      <c r="O1077" s="70">
        <v>0</v>
      </c>
      <c r="P1077" s="70" t="s">
        <v>68</v>
      </c>
      <c r="Q1077" t="s">
        <v>68</v>
      </c>
    </row>
    <row r="1078" spans="2:17" ht="25.5" customHeight="1" x14ac:dyDescent="0.3">
      <c r="B1078" s="66" t="s">
        <v>2973</v>
      </c>
      <c r="C1078" s="67" t="s">
        <v>2974</v>
      </c>
      <c r="D1078" s="68" t="s">
        <v>65</v>
      </c>
      <c r="E1078" s="68" t="s">
        <v>64</v>
      </c>
      <c r="F1078" s="69">
        <v>2699812680513</v>
      </c>
      <c r="G1078" s="68" t="s">
        <v>64</v>
      </c>
      <c r="H1078" s="68" t="s">
        <v>64</v>
      </c>
      <c r="I1078" s="68" t="s">
        <v>65</v>
      </c>
      <c r="J1078" s="68" t="s">
        <v>66</v>
      </c>
      <c r="K1078" s="70">
        <v>0</v>
      </c>
      <c r="L1078" s="70">
        <v>0</v>
      </c>
      <c r="M1078" s="70">
        <v>0</v>
      </c>
      <c r="N1078" s="70" t="s">
        <v>65</v>
      </c>
      <c r="O1078" s="70">
        <v>0</v>
      </c>
      <c r="P1078" s="70" t="s">
        <v>68</v>
      </c>
      <c r="Q1078" t="s">
        <v>68</v>
      </c>
    </row>
    <row r="1079" spans="2:17" ht="25.5" customHeight="1" x14ac:dyDescent="0.3">
      <c r="B1079" s="66" t="s">
        <v>1598</v>
      </c>
      <c r="C1079" s="67" t="s">
        <v>2968</v>
      </c>
      <c r="D1079" s="68" t="s">
        <v>64</v>
      </c>
      <c r="E1079" s="68" t="s">
        <v>65</v>
      </c>
      <c r="F1079" s="69">
        <v>3729347810101</v>
      </c>
      <c r="G1079" s="68" t="s">
        <v>64</v>
      </c>
      <c r="H1079" s="68" t="s">
        <v>65</v>
      </c>
      <c r="I1079" s="68" t="s">
        <v>66</v>
      </c>
      <c r="J1079" s="68" t="s">
        <v>66</v>
      </c>
      <c r="K1079" s="70">
        <v>0</v>
      </c>
      <c r="L1079" s="70">
        <v>0</v>
      </c>
      <c r="M1079" s="70">
        <v>0</v>
      </c>
      <c r="N1079" s="70" t="s">
        <v>65</v>
      </c>
      <c r="O1079" s="70">
        <v>0</v>
      </c>
      <c r="P1079" s="70" t="s">
        <v>68</v>
      </c>
      <c r="Q1079" t="s">
        <v>68</v>
      </c>
    </row>
    <row r="1080" spans="2:17" ht="25.5" customHeight="1" x14ac:dyDescent="0.3">
      <c r="B1080" s="66" t="s">
        <v>355</v>
      </c>
      <c r="C1080" s="67" t="s">
        <v>1649</v>
      </c>
      <c r="D1080" s="68" t="s">
        <v>64</v>
      </c>
      <c r="E1080" s="68" t="s">
        <v>65</v>
      </c>
      <c r="F1080" s="69" t="s">
        <v>1460</v>
      </c>
      <c r="G1080" s="68" t="s">
        <v>64</v>
      </c>
      <c r="H1080" s="68" t="s">
        <v>65</v>
      </c>
      <c r="I1080" s="68" t="s">
        <v>66</v>
      </c>
      <c r="J1080" s="68" t="s">
        <v>66</v>
      </c>
      <c r="K1080" s="70">
        <v>0</v>
      </c>
      <c r="L1080" s="70">
        <v>0</v>
      </c>
      <c r="M1080" s="70">
        <v>0</v>
      </c>
      <c r="N1080" s="70" t="s">
        <v>65</v>
      </c>
      <c r="O1080" s="70">
        <v>0</v>
      </c>
      <c r="P1080" s="70" t="s">
        <v>68</v>
      </c>
      <c r="Q1080" t="s">
        <v>68</v>
      </c>
    </row>
    <row r="1081" spans="2:17" ht="25.5" customHeight="1" x14ac:dyDescent="0.3">
      <c r="B1081" s="66" t="s">
        <v>2991</v>
      </c>
      <c r="C1081" s="67" t="s">
        <v>186</v>
      </c>
      <c r="D1081" s="68" t="s">
        <v>64</v>
      </c>
      <c r="E1081" s="68" t="s">
        <v>65</v>
      </c>
      <c r="F1081" s="69" t="s">
        <v>1460</v>
      </c>
      <c r="G1081" s="68" t="s">
        <v>65</v>
      </c>
      <c r="H1081" s="68" t="s">
        <v>64</v>
      </c>
      <c r="I1081" s="68" t="s">
        <v>66</v>
      </c>
      <c r="J1081" s="68" t="s">
        <v>66</v>
      </c>
      <c r="K1081" s="70">
        <v>0</v>
      </c>
      <c r="L1081" s="70">
        <v>0</v>
      </c>
      <c r="M1081" s="70">
        <v>0</v>
      </c>
      <c r="N1081" s="70" t="s">
        <v>65</v>
      </c>
      <c r="O1081" s="70">
        <v>0</v>
      </c>
      <c r="P1081" s="70" t="s">
        <v>68</v>
      </c>
      <c r="Q1081" t="s">
        <v>68</v>
      </c>
    </row>
    <row r="1082" spans="2:17" ht="25.5" customHeight="1" x14ac:dyDescent="0.3">
      <c r="B1082" s="66" t="s">
        <v>2979</v>
      </c>
      <c r="C1082" s="67" t="s">
        <v>533</v>
      </c>
      <c r="D1082" s="68" t="s">
        <v>65</v>
      </c>
      <c r="E1082" s="68" t="s">
        <v>64</v>
      </c>
      <c r="F1082" s="69" t="s">
        <v>1460</v>
      </c>
      <c r="G1082" s="68" t="s">
        <v>65</v>
      </c>
      <c r="H1082" s="68" t="s">
        <v>64</v>
      </c>
      <c r="I1082" s="68" t="s">
        <v>66</v>
      </c>
      <c r="J1082" s="68" t="s">
        <v>66</v>
      </c>
      <c r="K1082" s="70">
        <v>0</v>
      </c>
      <c r="L1082" s="70">
        <v>0</v>
      </c>
      <c r="M1082" s="70">
        <v>0</v>
      </c>
      <c r="N1082" s="70" t="s">
        <v>65</v>
      </c>
      <c r="O1082" s="70">
        <v>0</v>
      </c>
      <c r="P1082" s="70" t="s">
        <v>68</v>
      </c>
      <c r="Q1082" t="s">
        <v>68</v>
      </c>
    </row>
    <row r="1083" spans="2:17" ht="25.5" customHeight="1" x14ac:dyDescent="0.3">
      <c r="B1083" s="66" t="s">
        <v>148</v>
      </c>
      <c r="C1083" s="67" t="s">
        <v>533</v>
      </c>
      <c r="D1083" s="68" t="s">
        <v>65</v>
      </c>
      <c r="E1083" s="68" t="s">
        <v>64</v>
      </c>
      <c r="F1083" s="69" t="s">
        <v>1460</v>
      </c>
      <c r="G1083" s="68" t="s">
        <v>65</v>
      </c>
      <c r="H1083" s="68" t="s">
        <v>64</v>
      </c>
      <c r="I1083" s="68" t="s">
        <v>66</v>
      </c>
      <c r="J1083" s="68" t="s">
        <v>66</v>
      </c>
      <c r="K1083" s="70">
        <v>0</v>
      </c>
      <c r="L1083" s="70">
        <v>0</v>
      </c>
      <c r="M1083" s="70">
        <v>0</v>
      </c>
      <c r="N1083" s="70" t="s">
        <v>65</v>
      </c>
      <c r="O1083" s="70">
        <v>0</v>
      </c>
      <c r="P1083" s="70" t="s">
        <v>68</v>
      </c>
      <c r="Q1083" t="s">
        <v>68</v>
      </c>
    </row>
    <row r="1084" spans="2:17" ht="25.5" customHeight="1" x14ac:dyDescent="0.3">
      <c r="B1084" s="66" t="s">
        <v>415</v>
      </c>
      <c r="C1084" s="67" t="s">
        <v>190</v>
      </c>
      <c r="D1084" s="68" t="s">
        <v>65</v>
      </c>
      <c r="E1084" s="68" t="s">
        <v>64</v>
      </c>
      <c r="F1084" s="69">
        <v>2376489890101</v>
      </c>
      <c r="G1084" s="68" t="s">
        <v>64</v>
      </c>
      <c r="H1084" s="68" t="s">
        <v>64</v>
      </c>
      <c r="I1084" s="68" t="s">
        <v>65</v>
      </c>
      <c r="J1084" s="68" t="s">
        <v>66</v>
      </c>
      <c r="K1084" s="70">
        <v>0</v>
      </c>
      <c r="L1084" s="70">
        <v>0</v>
      </c>
      <c r="M1084" s="70">
        <v>0</v>
      </c>
      <c r="N1084" s="70" t="s">
        <v>65</v>
      </c>
      <c r="O1084" s="70">
        <v>0</v>
      </c>
      <c r="P1084" s="70" t="s">
        <v>68</v>
      </c>
      <c r="Q1084" t="s">
        <v>68</v>
      </c>
    </row>
    <row r="1085" spans="2:17" ht="25.5" customHeight="1" x14ac:dyDescent="0.3">
      <c r="B1085" s="66" t="s">
        <v>131</v>
      </c>
      <c r="C1085" s="67" t="s">
        <v>2992</v>
      </c>
      <c r="D1085" s="68" t="s">
        <v>64</v>
      </c>
      <c r="E1085" s="68" t="s">
        <v>65</v>
      </c>
      <c r="F1085" s="69" t="s">
        <v>1460</v>
      </c>
      <c r="G1085" s="68" t="s">
        <v>65</v>
      </c>
      <c r="H1085" s="68" t="s">
        <v>64</v>
      </c>
      <c r="I1085" s="68" t="s">
        <v>66</v>
      </c>
      <c r="J1085" s="68" t="s">
        <v>66</v>
      </c>
      <c r="K1085" s="70">
        <v>0</v>
      </c>
      <c r="L1085" s="70">
        <v>0</v>
      </c>
      <c r="M1085" s="70">
        <v>0</v>
      </c>
      <c r="N1085" s="70" t="s">
        <v>65</v>
      </c>
      <c r="O1085" s="70">
        <v>0</v>
      </c>
      <c r="P1085" s="70" t="s">
        <v>68</v>
      </c>
      <c r="Q1085" t="s">
        <v>68</v>
      </c>
    </row>
    <row r="1086" spans="2:17" ht="25.5" customHeight="1" x14ac:dyDescent="0.3">
      <c r="B1086" s="66" t="s">
        <v>415</v>
      </c>
      <c r="C1086" s="67" t="s">
        <v>190</v>
      </c>
      <c r="D1086" s="68" t="s">
        <v>65</v>
      </c>
      <c r="E1086" s="68" t="s">
        <v>64</v>
      </c>
      <c r="F1086" s="69">
        <v>2376489890101</v>
      </c>
      <c r="G1086" s="68" t="s">
        <v>64</v>
      </c>
      <c r="H1086" s="68" t="s">
        <v>64</v>
      </c>
      <c r="I1086" s="68" t="s">
        <v>66</v>
      </c>
      <c r="J1086" s="68" t="s">
        <v>66</v>
      </c>
      <c r="K1086" s="70">
        <v>0</v>
      </c>
      <c r="L1086" s="70">
        <v>0</v>
      </c>
      <c r="M1086" s="70">
        <v>0</v>
      </c>
      <c r="N1086" s="70">
        <v>0</v>
      </c>
      <c r="O1086" s="70">
        <v>0</v>
      </c>
      <c r="P1086" s="70">
        <v>0</v>
      </c>
      <c r="Q1086">
        <v>0</v>
      </c>
    </row>
    <row r="1087" spans="2:17" ht="25.5" customHeight="1" x14ac:dyDescent="0.3">
      <c r="B1087" s="66" t="s">
        <v>481</v>
      </c>
      <c r="C1087" s="67" t="s">
        <v>1716</v>
      </c>
      <c r="D1087" s="68" t="s">
        <v>65</v>
      </c>
      <c r="E1087" s="68" t="s">
        <v>64</v>
      </c>
      <c r="F1087" s="69">
        <v>2086713070101</v>
      </c>
      <c r="G1087" s="68" t="s">
        <v>64</v>
      </c>
      <c r="H1087" s="68" t="s">
        <v>65</v>
      </c>
      <c r="I1087" s="68" t="s">
        <v>66</v>
      </c>
      <c r="J1087" s="68" t="s">
        <v>66</v>
      </c>
      <c r="K1087" s="70">
        <v>0</v>
      </c>
      <c r="L1087" s="70">
        <v>0</v>
      </c>
      <c r="M1087" s="70">
        <v>0</v>
      </c>
      <c r="N1087" s="70" t="s">
        <v>65</v>
      </c>
      <c r="O1087" s="70">
        <v>0</v>
      </c>
      <c r="P1087" s="70" t="s">
        <v>68</v>
      </c>
      <c r="Q1087" t="s">
        <v>68</v>
      </c>
    </row>
    <row r="1088" spans="2:17" ht="25.5" customHeight="1" x14ac:dyDescent="0.3">
      <c r="B1088" s="66" t="s">
        <v>1599</v>
      </c>
      <c r="C1088" s="67" t="s">
        <v>2982</v>
      </c>
      <c r="D1088" s="68" t="s">
        <v>65</v>
      </c>
      <c r="E1088" s="68" t="s">
        <v>64</v>
      </c>
      <c r="F1088" s="69" t="s">
        <v>1460</v>
      </c>
      <c r="G1088" s="68" t="s">
        <v>65</v>
      </c>
      <c r="H1088" s="68" t="s">
        <v>64</v>
      </c>
      <c r="I1088" s="68" t="s">
        <v>66</v>
      </c>
      <c r="J1088" s="68" t="s">
        <v>66</v>
      </c>
      <c r="K1088" s="70">
        <v>0</v>
      </c>
      <c r="L1088" s="70">
        <v>0</v>
      </c>
      <c r="M1088" s="70">
        <v>0</v>
      </c>
      <c r="N1088" s="70" t="s">
        <v>65</v>
      </c>
      <c r="O1088" s="70">
        <v>0</v>
      </c>
      <c r="P1088" s="70" t="s">
        <v>68</v>
      </c>
      <c r="Q1088" t="s">
        <v>68</v>
      </c>
    </row>
    <row r="1089" spans="2:17" ht="25.5" customHeight="1" x14ac:dyDescent="0.3">
      <c r="B1089" s="66" t="s">
        <v>1612</v>
      </c>
      <c r="C1089" s="67" t="s">
        <v>540</v>
      </c>
      <c r="D1089" s="68" t="s">
        <v>64</v>
      </c>
      <c r="E1089" s="68" t="s">
        <v>65</v>
      </c>
      <c r="F1089" s="69" t="s">
        <v>1460</v>
      </c>
      <c r="G1089" s="68" t="s">
        <v>65</v>
      </c>
      <c r="H1089" s="68" t="s">
        <v>64</v>
      </c>
      <c r="I1089" s="68" t="s">
        <v>66</v>
      </c>
      <c r="J1089" s="68" t="s">
        <v>66</v>
      </c>
      <c r="K1089" s="70">
        <v>0</v>
      </c>
      <c r="L1089" s="70">
        <v>0</v>
      </c>
      <c r="M1089" s="70">
        <v>0</v>
      </c>
      <c r="N1089" s="70" t="s">
        <v>65</v>
      </c>
      <c r="O1089" s="70">
        <v>0</v>
      </c>
      <c r="P1089" s="70" t="s">
        <v>68</v>
      </c>
      <c r="Q1089" t="s">
        <v>68</v>
      </c>
    </row>
    <row r="1090" spans="2:17" ht="25.5" customHeight="1" x14ac:dyDescent="0.3">
      <c r="B1090" s="66" t="s">
        <v>2993</v>
      </c>
      <c r="C1090" s="67" t="s">
        <v>540</v>
      </c>
      <c r="D1090" s="68" t="s">
        <v>65</v>
      </c>
      <c r="E1090" s="68" t="s">
        <v>64</v>
      </c>
      <c r="F1090" s="69">
        <v>2177534422007</v>
      </c>
      <c r="G1090" s="68" t="s">
        <v>64</v>
      </c>
      <c r="H1090" s="68" t="s">
        <v>65</v>
      </c>
      <c r="I1090" s="68" t="s">
        <v>66</v>
      </c>
      <c r="J1090" s="68" t="s">
        <v>66</v>
      </c>
      <c r="K1090" s="70">
        <v>0</v>
      </c>
      <c r="L1090" s="70">
        <v>0</v>
      </c>
      <c r="M1090" s="70">
        <v>0</v>
      </c>
      <c r="N1090" s="70" t="s">
        <v>65</v>
      </c>
      <c r="O1090" s="70">
        <v>0</v>
      </c>
      <c r="P1090" s="70" t="s">
        <v>68</v>
      </c>
      <c r="Q1090" t="s">
        <v>68</v>
      </c>
    </row>
    <row r="1091" spans="2:17" ht="25.5" customHeight="1" x14ac:dyDescent="0.3">
      <c r="B1091" s="66" t="s">
        <v>2994</v>
      </c>
      <c r="C1091" s="67" t="s">
        <v>444</v>
      </c>
      <c r="D1091" s="68" t="s">
        <v>65</v>
      </c>
      <c r="E1091" s="68" t="s">
        <v>64</v>
      </c>
      <c r="F1091" s="69">
        <v>2567397810104</v>
      </c>
      <c r="G1091" s="68" t="s">
        <v>64</v>
      </c>
      <c r="H1091" s="68" t="s">
        <v>65</v>
      </c>
      <c r="I1091" s="68" t="s">
        <v>66</v>
      </c>
      <c r="J1091" s="68" t="s">
        <v>66</v>
      </c>
      <c r="K1091" s="70">
        <v>0</v>
      </c>
      <c r="L1091" s="70">
        <v>0</v>
      </c>
      <c r="M1091" s="70">
        <v>0</v>
      </c>
      <c r="N1091" s="70" t="s">
        <v>65</v>
      </c>
      <c r="O1091" s="70">
        <v>0</v>
      </c>
      <c r="P1091" s="70" t="s">
        <v>68</v>
      </c>
      <c r="Q1091" t="s">
        <v>68</v>
      </c>
    </row>
    <row r="1092" spans="2:17" ht="25.5" customHeight="1" x14ac:dyDescent="0.3">
      <c r="B1092" s="66" t="s">
        <v>179</v>
      </c>
      <c r="C1092" s="67" t="s">
        <v>1521</v>
      </c>
      <c r="D1092" s="68" t="s">
        <v>64</v>
      </c>
      <c r="E1092" s="68" t="s">
        <v>65</v>
      </c>
      <c r="F1092" s="69" t="s">
        <v>1460</v>
      </c>
      <c r="G1092" s="68" t="s">
        <v>65</v>
      </c>
      <c r="H1092" s="68" t="s">
        <v>64</v>
      </c>
      <c r="I1092" s="68" t="s">
        <v>66</v>
      </c>
      <c r="J1092" s="68" t="s">
        <v>66</v>
      </c>
      <c r="K1092" s="70">
        <v>0</v>
      </c>
      <c r="L1092" s="70">
        <v>0</v>
      </c>
      <c r="M1092" s="70">
        <v>0</v>
      </c>
      <c r="N1092" s="70" t="s">
        <v>65</v>
      </c>
      <c r="O1092" s="70">
        <v>0</v>
      </c>
      <c r="P1092" s="70" t="s">
        <v>68</v>
      </c>
      <c r="Q1092" t="s">
        <v>68</v>
      </c>
    </row>
    <row r="1093" spans="2:17" ht="25.5" customHeight="1" x14ac:dyDescent="0.3">
      <c r="B1093" s="66" t="s">
        <v>2995</v>
      </c>
      <c r="C1093" s="67" t="s">
        <v>564</v>
      </c>
      <c r="D1093" s="68" t="s">
        <v>65</v>
      </c>
      <c r="E1093" s="68" t="s">
        <v>64</v>
      </c>
      <c r="F1093" s="69">
        <v>2215065430408</v>
      </c>
      <c r="G1093" s="68" t="s">
        <v>64</v>
      </c>
      <c r="H1093" s="68" t="s">
        <v>64</v>
      </c>
      <c r="I1093" s="68" t="s">
        <v>65</v>
      </c>
      <c r="J1093" s="68" t="s">
        <v>66</v>
      </c>
      <c r="K1093" s="70">
        <v>0</v>
      </c>
      <c r="L1093" s="70">
        <v>0</v>
      </c>
      <c r="M1093" s="70">
        <v>0</v>
      </c>
      <c r="N1093" s="70" t="s">
        <v>65</v>
      </c>
      <c r="O1093" s="70">
        <v>0</v>
      </c>
      <c r="P1093" s="70" t="s">
        <v>68</v>
      </c>
      <c r="Q1093" t="s">
        <v>68</v>
      </c>
    </row>
    <row r="1094" spans="2:17" ht="25.5" customHeight="1" x14ac:dyDescent="0.3">
      <c r="B1094" s="66" t="s">
        <v>2996</v>
      </c>
      <c r="C1094" s="67" t="s">
        <v>2997</v>
      </c>
      <c r="D1094" s="68" t="s">
        <v>65</v>
      </c>
      <c r="E1094" s="68" t="s">
        <v>64</v>
      </c>
      <c r="F1094" s="69">
        <v>1643108430101</v>
      </c>
      <c r="G1094" s="68" t="s">
        <v>64</v>
      </c>
      <c r="H1094" s="68" t="s">
        <v>64</v>
      </c>
      <c r="I1094" s="68" t="s">
        <v>65</v>
      </c>
      <c r="J1094" s="68" t="s">
        <v>66</v>
      </c>
      <c r="K1094" s="70">
        <v>0</v>
      </c>
      <c r="L1094" s="70">
        <v>0</v>
      </c>
      <c r="M1094" s="70">
        <v>0</v>
      </c>
      <c r="N1094" s="70" t="s">
        <v>65</v>
      </c>
      <c r="O1094" s="70">
        <v>0</v>
      </c>
      <c r="P1094" s="70" t="s">
        <v>68</v>
      </c>
      <c r="Q1094" t="s">
        <v>68</v>
      </c>
    </row>
    <row r="1095" spans="2:17" ht="25.5" customHeight="1" x14ac:dyDescent="0.3">
      <c r="B1095" s="66" t="s">
        <v>2985</v>
      </c>
      <c r="C1095" s="67" t="s">
        <v>2921</v>
      </c>
      <c r="D1095" s="68" t="s">
        <v>65</v>
      </c>
      <c r="E1095" s="68" t="s">
        <v>64</v>
      </c>
      <c r="F1095" s="69">
        <v>2520534430513</v>
      </c>
      <c r="G1095" s="68" t="s">
        <v>64</v>
      </c>
      <c r="H1095" s="68" t="s">
        <v>64</v>
      </c>
      <c r="I1095" s="68" t="s">
        <v>65</v>
      </c>
      <c r="J1095" s="68" t="s">
        <v>66</v>
      </c>
      <c r="K1095" s="70">
        <v>0</v>
      </c>
      <c r="L1095" s="70">
        <v>0</v>
      </c>
      <c r="M1095" s="70">
        <v>0</v>
      </c>
      <c r="N1095" s="70" t="s">
        <v>65</v>
      </c>
      <c r="O1095" s="70">
        <v>0</v>
      </c>
      <c r="P1095" s="70" t="s">
        <v>1631</v>
      </c>
      <c r="Q1095" t="s">
        <v>1632</v>
      </c>
    </row>
    <row r="1096" spans="2:17" ht="25.5" customHeight="1" x14ac:dyDescent="0.3">
      <c r="B1096" s="66" t="s">
        <v>1771</v>
      </c>
      <c r="C1096" s="67" t="s">
        <v>2815</v>
      </c>
      <c r="D1096" s="68" t="s">
        <v>65</v>
      </c>
      <c r="E1096" s="68" t="s">
        <v>64</v>
      </c>
      <c r="F1096" s="69">
        <v>1988726580101</v>
      </c>
      <c r="G1096" s="68" t="s">
        <v>64</v>
      </c>
      <c r="H1096" s="68" t="s">
        <v>64</v>
      </c>
      <c r="I1096" s="68" t="s">
        <v>65</v>
      </c>
      <c r="J1096" s="68" t="s">
        <v>66</v>
      </c>
      <c r="K1096" s="70">
        <v>0</v>
      </c>
      <c r="L1096" s="70">
        <v>0</v>
      </c>
      <c r="M1096" s="70">
        <v>0</v>
      </c>
      <c r="N1096" s="70" t="s">
        <v>65</v>
      </c>
      <c r="O1096" s="70">
        <v>0</v>
      </c>
      <c r="P1096" s="70" t="s">
        <v>68</v>
      </c>
      <c r="Q1096" t="s">
        <v>68</v>
      </c>
    </row>
    <row r="1097" spans="2:17" ht="25.5" customHeight="1" x14ac:dyDescent="0.3">
      <c r="B1097" s="66" t="s">
        <v>1946</v>
      </c>
      <c r="C1097" s="67" t="s">
        <v>2871</v>
      </c>
      <c r="D1097" s="68" t="s">
        <v>65</v>
      </c>
      <c r="E1097" s="68" t="s">
        <v>64</v>
      </c>
      <c r="F1097" s="69">
        <v>2271939700101</v>
      </c>
      <c r="G1097" s="68" t="s">
        <v>64</v>
      </c>
      <c r="H1097" s="68" t="s">
        <v>65</v>
      </c>
      <c r="I1097" s="68" t="s">
        <v>66</v>
      </c>
      <c r="J1097" s="68" t="s">
        <v>66</v>
      </c>
      <c r="K1097" s="70">
        <v>0</v>
      </c>
      <c r="L1097" s="70">
        <v>0</v>
      </c>
      <c r="M1097" s="70">
        <v>0</v>
      </c>
      <c r="N1097" s="70" t="s">
        <v>65</v>
      </c>
      <c r="O1097" s="70">
        <v>0</v>
      </c>
      <c r="P1097" s="70" t="s">
        <v>68</v>
      </c>
      <c r="Q1097" t="s">
        <v>68</v>
      </c>
    </row>
    <row r="1098" spans="2:17" ht="25.5" customHeight="1" x14ac:dyDescent="0.3">
      <c r="B1098" s="66" t="s">
        <v>359</v>
      </c>
      <c r="C1098" s="67" t="s">
        <v>496</v>
      </c>
      <c r="D1098" s="68" t="s">
        <v>64</v>
      </c>
      <c r="E1098" s="68" t="s">
        <v>65</v>
      </c>
      <c r="F1098" s="69" t="s">
        <v>1460</v>
      </c>
      <c r="G1098" s="68" t="s">
        <v>65</v>
      </c>
      <c r="H1098" s="68" t="s">
        <v>64</v>
      </c>
      <c r="I1098" s="68" t="s">
        <v>66</v>
      </c>
      <c r="J1098" s="68" t="s">
        <v>66</v>
      </c>
      <c r="K1098" s="70">
        <v>0</v>
      </c>
      <c r="L1098" s="70">
        <v>0</v>
      </c>
      <c r="M1098" s="70">
        <v>0</v>
      </c>
      <c r="N1098" s="70" t="s">
        <v>65</v>
      </c>
      <c r="O1098" s="70">
        <v>0</v>
      </c>
      <c r="P1098" s="70" t="s">
        <v>68</v>
      </c>
      <c r="Q1098" t="s">
        <v>68</v>
      </c>
    </row>
    <row r="1099" spans="2:17" ht="25.5" customHeight="1" x14ac:dyDescent="0.3">
      <c r="B1099" s="66" t="s">
        <v>1630</v>
      </c>
      <c r="C1099" s="67" t="s">
        <v>507</v>
      </c>
      <c r="D1099" s="68" t="s">
        <v>64</v>
      </c>
      <c r="E1099" s="68" t="s">
        <v>65</v>
      </c>
      <c r="F1099" s="69" t="s">
        <v>1460</v>
      </c>
      <c r="G1099" s="68" t="s">
        <v>65</v>
      </c>
      <c r="H1099" s="68" t="s">
        <v>64</v>
      </c>
      <c r="I1099" s="68" t="s">
        <v>66</v>
      </c>
      <c r="J1099" s="68" t="s">
        <v>66</v>
      </c>
      <c r="K1099" s="70">
        <v>0</v>
      </c>
      <c r="L1099" s="70">
        <v>0</v>
      </c>
      <c r="M1099" s="70">
        <v>0</v>
      </c>
      <c r="N1099" s="70" t="s">
        <v>65</v>
      </c>
      <c r="O1099" s="70">
        <v>0</v>
      </c>
      <c r="P1099" s="70" t="s">
        <v>68</v>
      </c>
      <c r="Q1099" t="s">
        <v>68</v>
      </c>
    </row>
    <row r="1100" spans="2:17" ht="25.5" customHeight="1" x14ac:dyDescent="0.3">
      <c r="B1100" s="66" t="s">
        <v>476</v>
      </c>
      <c r="C1100" s="67" t="s">
        <v>441</v>
      </c>
      <c r="D1100" s="68" t="s">
        <v>64</v>
      </c>
      <c r="E1100" s="68" t="s">
        <v>65</v>
      </c>
      <c r="F1100" s="69" t="s">
        <v>1460</v>
      </c>
      <c r="G1100" s="68" t="s">
        <v>64</v>
      </c>
      <c r="H1100" s="68" t="s">
        <v>65</v>
      </c>
      <c r="I1100" s="68" t="s">
        <v>66</v>
      </c>
      <c r="J1100" s="68" t="s">
        <v>66</v>
      </c>
      <c r="K1100" s="70">
        <v>0</v>
      </c>
      <c r="L1100" s="70">
        <v>0</v>
      </c>
      <c r="M1100" s="70">
        <v>0</v>
      </c>
      <c r="N1100" s="70" t="s">
        <v>65</v>
      </c>
      <c r="O1100" s="70">
        <v>0</v>
      </c>
      <c r="P1100" s="70" t="s">
        <v>68</v>
      </c>
      <c r="Q1100" t="s">
        <v>68</v>
      </c>
    </row>
    <row r="1101" spans="2:17" ht="25.5" customHeight="1" x14ac:dyDescent="0.3">
      <c r="B1101" s="66" t="s">
        <v>2998</v>
      </c>
      <c r="C1101" s="67" t="s">
        <v>444</v>
      </c>
      <c r="D1101" s="68" t="s">
        <v>65</v>
      </c>
      <c r="E1101" s="68" t="s">
        <v>64</v>
      </c>
      <c r="F1101" s="69" t="s">
        <v>1460</v>
      </c>
      <c r="G1101" s="68" t="s">
        <v>65</v>
      </c>
      <c r="H1101" s="68" t="s">
        <v>64</v>
      </c>
      <c r="I1101" s="68" t="s">
        <v>66</v>
      </c>
      <c r="J1101" s="68" t="s">
        <v>66</v>
      </c>
      <c r="K1101" s="70">
        <v>0</v>
      </c>
      <c r="L1101" s="70">
        <v>0</v>
      </c>
      <c r="M1101" s="70">
        <v>0</v>
      </c>
      <c r="N1101" s="70" t="s">
        <v>65</v>
      </c>
      <c r="O1101" s="70">
        <v>0</v>
      </c>
      <c r="P1101" s="70" t="s">
        <v>68</v>
      </c>
      <c r="Q1101" t="s">
        <v>68</v>
      </c>
    </row>
    <row r="1102" spans="2:17" ht="25.5" customHeight="1" x14ac:dyDescent="0.3">
      <c r="B1102" s="66" t="s">
        <v>2999</v>
      </c>
      <c r="C1102" s="67" t="s">
        <v>444</v>
      </c>
      <c r="D1102" s="68" t="s">
        <v>65</v>
      </c>
      <c r="E1102" s="68" t="s">
        <v>64</v>
      </c>
      <c r="F1102" s="69" t="s">
        <v>1460</v>
      </c>
      <c r="G1102" s="68" t="s">
        <v>65</v>
      </c>
      <c r="H1102" s="68" t="s">
        <v>64</v>
      </c>
      <c r="I1102" s="68" t="s">
        <v>66</v>
      </c>
      <c r="J1102" s="68" t="s">
        <v>66</v>
      </c>
      <c r="K1102" s="70">
        <v>0</v>
      </c>
      <c r="L1102" s="70">
        <v>0</v>
      </c>
      <c r="M1102" s="70">
        <v>0</v>
      </c>
      <c r="N1102" s="70" t="s">
        <v>65</v>
      </c>
      <c r="O1102" s="70">
        <v>0</v>
      </c>
      <c r="P1102" s="70" t="s">
        <v>1636</v>
      </c>
      <c r="Q1102" t="s">
        <v>1637</v>
      </c>
    </row>
    <row r="1103" spans="2:17" ht="25.5" customHeight="1" x14ac:dyDescent="0.3">
      <c r="B1103" s="66" t="s">
        <v>2973</v>
      </c>
      <c r="C1103" s="67" t="s">
        <v>2974</v>
      </c>
      <c r="D1103" s="68" t="s">
        <v>65</v>
      </c>
      <c r="E1103" s="68" t="s">
        <v>64</v>
      </c>
      <c r="F1103" s="69">
        <v>2699812680513</v>
      </c>
      <c r="G1103" s="68" t="s">
        <v>64</v>
      </c>
      <c r="H1103" s="68" t="s">
        <v>64</v>
      </c>
      <c r="I1103" s="68" t="s">
        <v>65</v>
      </c>
      <c r="J1103" s="68" t="s">
        <v>66</v>
      </c>
      <c r="K1103" s="70">
        <v>0</v>
      </c>
      <c r="L1103" s="70">
        <v>0</v>
      </c>
      <c r="M1103" s="70">
        <v>0</v>
      </c>
      <c r="N1103" s="70" t="s">
        <v>65</v>
      </c>
      <c r="O1103" s="70">
        <v>0</v>
      </c>
      <c r="P1103" s="70" t="s">
        <v>68</v>
      </c>
      <c r="Q1103" t="s">
        <v>68</v>
      </c>
    </row>
    <row r="1104" spans="2:17" ht="25.5" customHeight="1" x14ac:dyDescent="0.3">
      <c r="B1104" s="66" t="s">
        <v>3000</v>
      </c>
      <c r="C1104" s="67" t="s">
        <v>545</v>
      </c>
      <c r="D1104" s="68" t="s">
        <v>64</v>
      </c>
      <c r="E1104" s="68" t="s">
        <v>65</v>
      </c>
      <c r="F1104" s="69" t="s">
        <v>1460</v>
      </c>
      <c r="G1104" s="68" t="s">
        <v>64</v>
      </c>
      <c r="H1104" s="68" t="s">
        <v>65</v>
      </c>
      <c r="I1104" s="68" t="s">
        <v>66</v>
      </c>
      <c r="J1104" s="68" t="s">
        <v>66</v>
      </c>
      <c r="K1104" s="70">
        <v>0</v>
      </c>
      <c r="L1104" s="70">
        <v>0</v>
      </c>
      <c r="M1104" s="70">
        <v>0</v>
      </c>
      <c r="N1104" s="70" t="s">
        <v>65</v>
      </c>
      <c r="O1104" s="70">
        <v>0</v>
      </c>
      <c r="P1104" s="70" t="s">
        <v>68</v>
      </c>
      <c r="Q1104" t="s">
        <v>68</v>
      </c>
    </row>
    <row r="1105" spans="2:17" ht="25.5" customHeight="1" x14ac:dyDescent="0.3">
      <c r="B1105" s="66" t="s">
        <v>2898</v>
      </c>
      <c r="C1105" s="67" t="s">
        <v>564</v>
      </c>
      <c r="D1105" s="68" t="s">
        <v>65</v>
      </c>
      <c r="E1105" s="68" t="s">
        <v>64</v>
      </c>
      <c r="F1105" s="69">
        <v>2216194290602</v>
      </c>
      <c r="G1105" s="68" t="s">
        <v>64</v>
      </c>
      <c r="H1105" s="68" t="s">
        <v>64</v>
      </c>
      <c r="I1105" s="68" t="s">
        <v>65</v>
      </c>
      <c r="J1105" s="68" t="s">
        <v>66</v>
      </c>
      <c r="K1105" s="70">
        <v>0</v>
      </c>
      <c r="L1105" s="70">
        <v>0</v>
      </c>
      <c r="M1105" s="70">
        <v>0</v>
      </c>
      <c r="N1105" s="70" t="s">
        <v>65</v>
      </c>
      <c r="O1105" s="70">
        <v>0</v>
      </c>
      <c r="P1105" s="70" t="s">
        <v>68</v>
      </c>
      <c r="Q1105" t="s">
        <v>68</v>
      </c>
    </row>
    <row r="1106" spans="2:17" ht="25.5" customHeight="1" x14ac:dyDescent="0.3">
      <c r="B1106" s="66" t="s">
        <v>2896</v>
      </c>
      <c r="C1106" s="67" t="s">
        <v>212</v>
      </c>
      <c r="D1106" s="68" t="s">
        <v>64</v>
      </c>
      <c r="E1106" s="68" t="s">
        <v>65</v>
      </c>
      <c r="F1106" s="69" t="s">
        <v>1460</v>
      </c>
      <c r="G1106" s="68" t="s">
        <v>65</v>
      </c>
      <c r="H1106" s="68" t="s">
        <v>64</v>
      </c>
      <c r="I1106" s="68" t="s">
        <v>66</v>
      </c>
      <c r="J1106" s="68" t="s">
        <v>66</v>
      </c>
      <c r="K1106" s="70">
        <v>0</v>
      </c>
      <c r="L1106" s="70">
        <v>0</v>
      </c>
      <c r="M1106" s="70">
        <v>0</v>
      </c>
      <c r="N1106" s="70" t="s">
        <v>67</v>
      </c>
      <c r="O1106" s="70">
        <v>0</v>
      </c>
      <c r="P1106" s="70" t="s">
        <v>68</v>
      </c>
      <c r="Q1106" t="s">
        <v>68</v>
      </c>
    </row>
    <row r="1107" spans="2:17" ht="25.5" customHeight="1" x14ac:dyDescent="0.3">
      <c r="B1107" s="66" t="s">
        <v>1386</v>
      </c>
      <c r="C1107" s="67" t="s">
        <v>2815</v>
      </c>
      <c r="D1107" s="68" t="s">
        <v>65</v>
      </c>
      <c r="E1107" s="68" t="s">
        <v>64</v>
      </c>
      <c r="F1107" s="69">
        <v>1188726580101</v>
      </c>
      <c r="G1107" s="68" t="s">
        <v>64</v>
      </c>
      <c r="H1107" s="68" t="s">
        <v>64</v>
      </c>
      <c r="I1107" s="68" t="s">
        <v>65</v>
      </c>
      <c r="J1107" s="68" t="s">
        <v>66</v>
      </c>
      <c r="K1107" s="70">
        <v>0</v>
      </c>
      <c r="L1107" s="70">
        <v>0</v>
      </c>
      <c r="M1107" s="70">
        <v>0</v>
      </c>
      <c r="N1107" s="70" t="s">
        <v>65</v>
      </c>
      <c r="O1107" s="70">
        <v>0</v>
      </c>
      <c r="P1107" s="70" t="s">
        <v>68</v>
      </c>
      <c r="Q1107" t="s">
        <v>68</v>
      </c>
    </row>
    <row r="1108" spans="2:17" ht="25.5" customHeight="1" x14ac:dyDescent="0.3">
      <c r="B1108" s="66" t="s">
        <v>3001</v>
      </c>
      <c r="C1108" s="67" t="s">
        <v>198</v>
      </c>
      <c r="D1108" s="68" t="s">
        <v>65</v>
      </c>
      <c r="E1108" s="68" t="s">
        <v>64</v>
      </c>
      <c r="F1108" s="69">
        <v>2565282170101</v>
      </c>
      <c r="G1108" s="68" t="s">
        <v>64</v>
      </c>
      <c r="H1108" s="68" t="s">
        <v>65</v>
      </c>
      <c r="I1108" s="68" t="s">
        <v>66</v>
      </c>
      <c r="J1108" s="68" t="s">
        <v>66</v>
      </c>
      <c r="K1108" s="70">
        <v>0</v>
      </c>
      <c r="L1108" s="70">
        <v>0</v>
      </c>
      <c r="M1108" s="70">
        <v>0</v>
      </c>
      <c r="N1108" s="70" t="s">
        <v>65</v>
      </c>
      <c r="O1108" s="70">
        <v>0</v>
      </c>
      <c r="P1108" s="70" t="s">
        <v>68</v>
      </c>
      <c r="Q1108" t="s">
        <v>68</v>
      </c>
    </row>
    <row r="1109" spans="2:17" ht="25.5" customHeight="1" x14ac:dyDescent="0.3">
      <c r="B1109" s="66" t="s">
        <v>1567</v>
      </c>
      <c r="C1109" s="67" t="s">
        <v>186</v>
      </c>
      <c r="D1109" s="68" t="s">
        <v>64</v>
      </c>
      <c r="E1109" s="68" t="s">
        <v>65</v>
      </c>
      <c r="F1109" s="69" t="s">
        <v>1460</v>
      </c>
      <c r="G1109" s="68" t="s">
        <v>65</v>
      </c>
      <c r="H1109" s="68" t="s">
        <v>64</v>
      </c>
      <c r="I1109" s="68" t="s">
        <v>66</v>
      </c>
      <c r="J1109" s="68" t="s">
        <v>66</v>
      </c>
      <c r="K1109" s="70">
        <v>0</v>
      </c>
      <c r="L1109" s="70">
        <v>0</v>
      </c>
      <c r="M1109" s="70">
        <v>0</v>
      </c>
      <c r="N1109" s="70" t="s">
        <v>65</v>
      </c>
      <c r="O1109" s="70">
        <v>0</v>
      </c>
      <c r="P1109" s="70" t="s">
        <v>68</v>
      </c>
      <c r="Q1109" t="s">
        <v>68</v>
      </c>
    </row>
    <row r="1110" spans="2:17" ht="25.5" customHeight="1" x14ac:dyDescent="0.3">
      <c r="B1110" s="66" t="s">
        <v>479</v>
      </c>
      <c r="C1110" s="67" t="s">
        <v>480</v>
      </c>
      <c r="D1110" s="68" t="s">
        <v>65</v>
      </c>
      <c r="E1110" s="68" t="s">
        <v>64</v>
      </c>
      <c r="F1110" s="69">
        <v>1645639700101</v>
      </c>
      <c r="G1110" s="68" t="s">
        <v>64</v>
      </c>
      <c r="H1110" s="68" t="s">
        <v>64</v>
      </c>
      <c r="I1110" s="68" t="s">
        <v>65</v>
      </c>
      <c r="J1110" s="68" t="s">
        <v>66</v>
      </c>
      <c r="K1110" s="70">
        <v>0</v>
      </c>
      <c r="L1110" s="70">
        <v>0</v>
      </c>
      <c r="M1110" s="70">
        <v>0</v>
      </c>
      <c r="N1110" s="70" t="s">
        <v>65</v>
      </c>
      <c r="O1110" s="70">
        <v>0</v>
      </c>
      <c r="P1110" s="70" t="s">
        <v>68</v>
      </c>
      <c r="Q1110" t="s">
        <v>68</v>
      </c>
    </row>
    <row r="1111" spans="2:17" ht="25.5" customHeight="1" x14ac:dyDescent="0.3">
      <c r="B1111" s="66" t="s">
        <v>412</v>
      </c>
      <c r="C1111" s="67" t="s">
        <v>198</v>
      </c>
      <c r="D1111" s="68" t="s">
        <v>65</v>
      </c>
      <c r="E1111" s="68" t="s">
        <v>64</v>
      </c>
      <c r="F1111" s="69" t="s">
        <v>1460</v>
      </c>
      <c r="G1111" s="68" t="s">
        <v>65</v>
      </c>
      <c r="H1111" s="68" t="s">
        <v>65</v>
      </c>
      <c r="I1111" s="68" t="s">
        <v>66</v>
      </c>
      <c r="J1111" s="68" t="s">
        <v>66</v>
      </c>
      <c r="K1111" s="70">
        <v>0</v>
      </c>
      <c r="L1111" s="70">
        <v>0</v>
      </c>
      <c r="M1111" s="70">
        <v>0</v>
      </c>
      <c r="N1111" s="70" t="s">
        <v>65</v>
      </c>
      <c r="O1111" s="70">
        <v>0</v>
      </c>
      <c r="P1111" s="70" t="s">
        <v>1639</v>
      </c>
      <c r="Q1111" t="s">
        <v>1486</v>
      </c>
    </row>
    <row r="1112" spans="2:17" ht="25.5" customHeight="1" x14ac:dyDescent="0.3">
      <c r="B1112" s="66" t="s">
        <v>2977</v>
      </c>
      <c r="C1112" s="67" t="s">
        <v>198</v>
      </c>
      <c r="D1112" s="68" t="s">
        <v>64</v>
      </c>
      <c r="E1112" s="68" t="s">
        <v>65</v>
      </c>
      <c r="F1112" s="69" t="s">
        <v>1460</v>
      </c>
      <c r="G1112" s="68" t="s">
        <v>65</v>
      </c>
      <c r="H1112" s="68" t="s">
        <v>64</v>
      </c>
      <c r="I1112" s="68" t="s">
        <v>66</v>
      </c>
      <c r="J1112" s="68" t="s">
        <v>66</v>
      </c>
      <c r="K1112" s="70">
        <v>0</v>
      </c>
      <c r="L1112" s="70">
        <v>0</v>
      </c>
      <c r="M1112" s="70">
        <v>0</v>
      </c>
      <c r="N1112" s="70" t="s">
        <v>65</v>
      </c>
      <c r="O1112" s="70">
        <v>0</v>
      </c>
      <c r="P1112" s="70" t="s">
        <v>1639</v>
      </c>
      <c r="Q1112" t="s">
        <v>1486</v>
      </c>
    </row>
    <row r="1113" spans="2:17" ht="25.5" customHeight="1" x14ac:dyDescent="0.3">
      <c r="B1113" s="66" t="s">
        <v>2978</v>
      </c>
      <c r="C1113" s="67" t="s">
        <v>198</v>
      </c>
      <c r="D1113" s="68" t="s">
        <v>64</v>
      </c>
      <c r="E1113" s="68" t="s">
        <v>65</v>
      </c>
      <c r="F1113" s="69" t="s">
        <v>1460</v>
      </c>
      <c r="G1113" s="68" t="s">
        <v>65</v>
      </c>
      <c r="H1113" s="68" t="s">
        <v>64</v>
      </c>
      <c r="I1113" s="68" t="s">
        <v>66</v>
      </c>
      <c r="J1113" s="68" t="s">
        <v>66</v>
      </c>
      <c r="K1113" s="70">
        <v>0</v>
      </c>
      <c r="L1113" s="70">
        <v>0</v>
      </c>
      <c r="M1113" s="70">
        <v>0</v>
      </c>
      <c r="N1113" s="70" t="s">
        <v>65</v>
      </c>
      <c r="O1113" s="70">
        <v>0</v>
      </c>
      <c r="P1113" s="70" t="s">
        <v>68</v>
      </c>
      <c r="Q1113" t="s">
        <v>68</v>
      </c>
    </row>
    <row r="1114" spans="2:17" ht="25.5" customHeight="1" x14ac:dyDescent="0.3">
      <c r="B1114" s="66" t="s">
        <v>1650</v>
      </c>
      <c r="C1114" s="67" t="s">
        <v>1603</v>
      </c>
      <c r="D1114" s="68" t="s">
        <v>65</v>
      </c>
      <c r="E1114" s="68" t="s">
        <v>64</v>
      </c>
      <c r="F1114" s="69" t="s">
        <v>1460</v>
      </c>
      <c r="G1114" s="68" t="s">
        <v>64</v>
      </c>
      <c r="H1114" s="68" t="s">
        <v>65</v>
      </c>
      <c r="I1114" s="68" t="s">
        <v>66</v>
      </c>
      <c r="J1114" s="68" t="s">
        <v>66</v>
      </c>
      <c r="K1114" s="70">
        <v>0</v>
      </c>
      <c r="L1114" s="70">
        <v>0</v>
      </c>
      <c r="M1114" s="70">
        <v>0</v>
      </c>
      <c r="N1114" s="70" t="s">
        <v>65</v>
      </c>
      <c r="O1114" s="70">
        <v>0</v>
      </c>
      <c r="P1114" s="70" t="s">
        <v>68</v>
      </c>
      <c r="Q1114" t="s">
        <v>68</v>
      </c>
    </row>
    <row r="1115" spans="2:17" ht="25.5" customHeight="1" x14ac:dyDescent="0.3">
      <c r="B1115" s="66" t="s">
        <v>2980</v>
      </c>
      <c r="C1115" s="67" t="s">
        <v>549</v>
      </c>
      <c r="D1115" s="68" t="s">
        <v>64</v>
      </c>
      <c r="E1115" s="68" t="s">
        <v>65</v>
      </c>
      <c r="F1115" s="69">
        <v>1781727580101</v>
      </c>
      <c r="G1115" s="68" t="s">
        <v>64</v>
      </c>
      <c r="H1115" s="68" t="s">
        <v>64</v>
      </c>
      <c r="I1115" s="68" t="s">
        <v>65</v>
      </c>
      <c r="J1115" s="68" t="s">
        <v>66</v>
      </c>
      <c r="K1115" s="70">
        <v>0</v>
      </c>
      <c r="L1115" s="70">
        <v>0</v>
      </c>
      <c r="M1115" s="70">
        <v>0</v>
      </c>
      <c r="N1115" s="70" t="s">
        <v>65</v>
      </c>
      <c r="O1115" s="70">
        <v>0</v>
      </c>
      <c r="P1115" s="70" t="s">
        <v>68</v>
      </c>
      <c r="Q1115" t="s">
        <v>68</v>
      </c>
    </row>
    <row r="1116" spans="2:17" ht="25.5" customHeight="1" x14ac:dyDescent="0.3">
      <c r="B1116" s="66" t="s">
        <v>2874</v>
      </c>
      <c r="C1116" s="67" t="s">
        <v>215</v>
      </c>
      <c r="D1116" s="68" t="s">
        <v>65</v>
      </c>
      <c r="E1116" s="68" t="s">
        <v>64</v>
      </c>
      <c r="F1116" s="69">
        <v>1739809020101</v>
      </c>
      <c r="G1116" s="68" t="s">
        <v>64</v>
      </c>
      <c r="H1116" s="68" t="s">
        <v>64</v>
      </c>
      <c r="I1116" s="68" t="s">
        <v>65</v>
      </c>
      <c r="J1116" s="68" t="s">
        <v>66</v>
      </c>
      <c r="K1116" s="70">
        <v>0</v>
      </c>
      <c r="L1116" s="70">
        <v>0</v>
      </c>
      <c r="M1116" s="70">
        <v>0</v>
      </c>
      <c r="N1116" s="70" t="s">
        <v>65</v>
      </c>
      <c r="O1116" s="70">
        <v>0</v>
      </c>
      <c r="P1116" s="70" t="s">
        <v>68</v>
      </c>
      <c r="Q1116" t="s">
        <v>68</v>
      </c>
    </row>
    <row r="1117" spans="2:17" ht="25.5" customHeight="1" x14ac:dyDescent="0.3">
      <c r="B1117" s="66" t="s">
        <v>481</v>
      </c>
      <c r="C1117" s="67" t="s">
        <v>1716</v>
      </c>
      <c r="D1117" s="68" t="s">
        <v>65</v>
      </c>
      <c r="E1117" s="68" t="s">
        <v>64</v>
      </c>
      <c r="F1117" s="69">
        <v>2086713070110</v>
      </c>
      <c r="G1117" s="68" t="s">
        <v>64</v>
      </c>
      <c r="H1117" s="68" t="s">
        <v>65</v>
      </c>
      <c r="I1117" s="68" t="s">
        <v>66</v>
      </c>
      <c r="J1117" s="68" t="s">
        <v>66</v>
      </c>
      <c r="K1117" s="70">
        <v>0</v>
      </c>
      <c r="L1117" s="70">
        <v>0</v>
      </c>
      <c r="M1117" s="70">
        <v>0</v>
      </c>
      <c r="N1117" s="70" t="s">
        <v>65</v>
      </c>
      <c r="O1117" s="70">
        <v>0</v>
      </c>
      <c r="P1117" s="70" t="s">
        <v>68</v>
      </c>
      <c r="Q1117" t="s">
        <v>68</v>
      </c>
    </row>
    <row r="1118" spans="2:17" ht="25.5" customHeight="1" x14ac:dyDescent="0.3">
      <c r="B1118" s="66" t="s">
        <v>1602</v>
      </c>
      <c r="C1118" s="67" t="s">
        <v>1603</v>
      </c>
      <c r="D1118" s="68" t="s">
        <v>64</v>
      </c>
      <c r="E1118" s="68" t="s">
        <v>65</v>
      </c>
      <c r="F1118" s="69" t="s">
        <v>1460</v>
      </c>
      <c r="G1118" s="68" t="s">
        <v>65</v>
      </c>
      <c r="H1118" s="68" t="s">
        <v>64</v>
      </c>
      <c r="I1118" s="68" t="s">
        <v>66</v>
      </c>
      <c r="J1118" s="68" t="s">
        <v>66</v>
      </c>
      <c r="K1118" s="70">
        <v>0</v>
      </c>
      <c r="L1118" s="70">
        <v>0</v>
      </c>
      <c r="M1118" s="70">
        <v>0</v>
      </c>
      <c r="N1118" s="70" t="s">
        <v>65</v>
      </c>
      <c r="O1118" s="70">
        <v>0</v>
      </c>
      <c r="P1118" s="70" t="s">
        <v>68</v>
      </c>
      <c r="Q1118" t="s">
        <v>68</v>
      </c>
    </row>
    <row r="1119" spans="2:17" ht="25.5" customHeight="1" x14ac:dyDescent="0.3">
      <c r="B1119" s="66" t="s">
        <v>546</v>
      </c>
      <c r="C1119" s="67" t="s">
        <v>540</v>
      </c>
      <c r="D1119" s="68" t="s">
        <v>65</v>
      </c>
      <c r="E1119" s="68" t="s">
        <v>64</v>
      </c>
      <c r="F1119" s="69">
        <v>2177534422007</v>
      </c>
      <c r="G1119" s="68" t="s">
        <v>64</v>
      </c>
      <c r="H1119" s="68" t="s">
        <v>65</v>
      </c>
      <c r="I1119" s="68" t="s">
        <v>66</v>
      </c>
      <c r="J1119" s="68" t="s">
        <v>66</v>
      </c>
      <c r="K1119" s="70">
        <v>0</v>
      </c>
      <c r="L1119" s="70">
        <v>0</v>
      </c>
      <c r="M1119" s="70">
        <v>0</v>
      </c>
      <c r="N1119" s="70" t="s">
        <v>65</v>
      </c>
      <c r="O1119" s="70">
        <v>0</v>
      </c>
      <c r="P1119" s="70" t="s">
        <v>68</v>
      </c>
      <c r="Q1119" t="s">
        <v>68</v>
      </c>
    </row>
    <row r="1120" spans="2:17" ht="25.5" customHeight="1" x14ac:dyDescent="0.3">
      <c r="B1120" s="66" t="s">
        <v>1420</v>
      </c>
      <c r="C1120" s="67" t="s">
        <v>1405</v>
      </c>
      <c r="D1120" s="68" t="s">
        <v>64</v>
      </c>
      <c r="E1120" s="68" t="s">
        <v>65</v>
      </c>
      <c r="F1120" s="69" t="s">
        <v>1460</v>
      </c>
      <c r="G1120" s="68" t="s">
        <v>65</v>
      </c>
      <c r="H1120" s="68" t="s">
        <v>64</v>
      </c>
      <c r="I1120" s="68" t="s">
        <v>66</v>
      </c>
      <c r="J1120" s="68" t="s">
        <v>66</v>
      </c>
      <c r="K1120" s="70">
        <v>0</v>
      </c>
      <c r="L1120" s="70">
        <v>0</v>
      </c>
      <c r="M1120" s="70">
        <v>0</v>
      </c>
      <c r="N1120" s="70" t="s">
        <v>67</v>
      </c>
      <c r="O1120" s="70">
        <v>0</v>
      </c>
      <c r="P1120" s="70" t="s">
        <v>68</v>
      </c>
      <c r="Q1120" t="s">
        <v>68</v>
      </c>
    </row>
    <row r="1121" spans="2:17" ht="25.5" customHeight="1" x14ac:dyDescent="0.3">
      <c r="B1121" s="66" t="s">
        <v>546</v>
      </c>
      <c r="C1121" s="67" t="s">
        <v>2853</v>
      </c>
      <c r="D1121" s="68" t="s">
        <v>65</v>
      </c>
      <c r="E1121" s="68" t="s">
        <v>64</v>
      </c>
      <c r="F1121" s="69" t="s">
        <v>1460</v>
      </c>
      <c r="G1121" s="68" t="s">
        <v>64</v>
      </c>
      <c r="H1121" s="68" t="s">
        <v>65</v>
      </c>
      <c r="I1121" s="68" t="s">
        <v>66</v>
      </c>
      <c r="J1121" s="68" t="s">
        <v>66</v>
      </c>
      <c r="K1121" s="70">
        <v>0</v>
      </c>
      <c r="L1121" s="70">
        <v>0</v>
      </c>
      <c r="M1121" s="70">
        <v>0</v>
      </c>
      <c r="N1121" s="70" t="s">
        <v>67</v>
      </c>
      <c r="O1121" s="70">
        <v>0</v>
      </c>
      <c r="P1121" s="70" t="s">
        <v>68</v>
      </c>
      <c r="Q1121" t="s">
        <v>68</v>
      </c>
    </row>
    <row r="1122" spans="2:17" ht="25.5" customHeight="1" x14ac:dyDescent="0.3">
      <c r="B1122" s="66" t="s">
        <v>177</v>
      </c>
      <c r="C1122" s="67" t="s">
        <v>3002</v>
      </c>
      <c r="D1122" s="68" t="s">
        <v>64</v>
      </c>
      <c r="E1122" s="68" t="s">
        <v>65</v>
      </c>
      <c r="F1122" s="69">
        <v>2386291040108</v>
      </c>
      <c r="G1122" s="68" t="s">
        <v>64</v>
      </c>
      <c r="H1122" s="68" t="s">
        <v>64</v>
      </c>
      <c r="I1122" s="68" t="s">
        <v>65</v>
      </c>
      <c r="J1122" s="68" t="s">
        <v>66</v>
      </c>
      <c r="K1122" s="70">
        <v>0</v>
      </c>
      <c r="L1122" s="70">
        <v>0</v>
      </c>
      <c r="M1122" s="70">
        <v>0</v>
      </c>
      <c r="N1122" s="70" t="s">
        <v>67</v>
      </c>
      <c r="O1122" s="70">
        <v>0</v>
      </c>
      <c r="P1122" s="70" t="s">
        <v>68</v>
      </c>
      <c r="Q1122" t="s">
        <v>68</v>
      </c>
    </row>
    <row r="1123" spans="2:17" ht="25.5" customHeight="1" x14ac:dyDescent="0.3">
      <c r="B1123" s="66" t="s">
        <v>2896</v>
      </c>
      <c r="C1123" s="67" t="s">
        <v>212</v>
      </c>
      <c r="D1123" s="68" t="s">
        <v>64</v>
      </c>
      <c r="E1123" s="68" t="s">
        <v>65</v>
      </c>
      <c r="F1123" s="69" t="s">
        <v>1460</v>
      </c>
      <c r="G1123" s="68" t="s">
        <v>65</v>
      </c>
      <c r="H1123" s="68" t="s">
        <v>64</v>
      </c>
      <c r="I1123" s="68" t="s">
        <v>66</v>
      </c>
      <c r="J1123" s="68" t="s">
        <v>66</v>
      </c>
      <c r="K1123" s="70">
        <v>0</v>
      </c>
      <c r="L1123" s="70">
        <v>0</v>
      </c>
      <c r="M1123" s="70">
        <v>0</v>
      </c>
      <c r="N1123" s="70" t="s">
        <v>67</v>
      </c>
      <c r="O1123" s="70">
        <v>0</v>
      </c>
      <c r="P1123" s="70" t="s">
        <v>68</v>
      </c>
      <c r="Q1123" t="s">
        <v>68</v>
      </c>
    </row>
    <row r="1124" spans="2:17" ht="25.5" customHeight="1" x14ac:dyDescent="0.3">
      <c r="B1124" s="66" t="s">
        <v>1622</v>
      </c>
      <c r="C1124" s="67" t="s">
        <v>564</v>
      </c>
      <c r="D1124" s="68" t="s">
        <v>65</v>
      </c>
      <c r="E1124" s="68" t="s">
        <v>64</v>
      </c>
      <c r="F1124" s="69">
        <v>2215065430408</v>
      </c>
      <c r="G1124" s="68" t="s">
        <v>64</v>
      </c>
      <c r="H1124" s="68" t="s">
        <v>64</v>
      </c>
      <c r="I1124" s="68" t="s">
        <v>65</v>
      </c>
      <c r="J1124" s="68" t="s">
        <v>66</v>
      </c>
      <c r="K1124" s="70">
        <v>0</v>
      </c>
      <c r="L1124" s="70">
        <v>0</v>
      </c>
      <c r="M1124" s="70">
        <v>0</v>
      </c>
      <c r="N1124" s="70" t="s">
        <v>67</v>
      </c>
      <c r="O1124" s="70">
        <v>0</v>
      </c>
      <c r="P1124" s="70" t="s">
        <v>68</v>
      </c>
      <c r="Q1124" t="s">
        <v>68</v>
      </c>
    </row>
    <row r="1125" spans="2:17" ht="25.5" customHeight="1" x14ac:dyDescent="0.3">
      <c r="B1125" s="66" t="s">
        <v>179</v>
      </c>
      <c r="C1125" s="67" t="s">
        <v>1521</v>
      </c>
      <c r="D1125" s="68" t="s">
        <v>64</v>
      </c>
      <c r="E1125" s="68" t="s">
        <v>65</v>
      </c>
      <c r="F1125" s="69" t="s">
        <v>1460</v>
      </c>
      <c r="G1125" s="68" t="s">
        <v>65</v>
      </c>
      <c r="H1125" s="68" t="s">
        <v>64</v>
      </c>
      <c r="I1125" s="68" t="s">
        <v>66</v>
      </c>
      <c r="J1125" s="68" t="s">
        <v>66</v>
      </c>
      <c r="K1125" s="70">
        <v>0</v>
      </c>
      <c r="L1125" s="70">
        <v>0</v>
      </c>
      <c r="M1125" s="70">
        <v>0</v>
      </c>
      <c r="N1125" s="70" t="s">
        <v>67</v>
      </c>
      <c r="O1125" s="70">
        <v>0</v>
      </c>
      <c r="P1125" s="70" t="s">
        <v>68</v>
      </c>
      <c r="Q1125" t="s">
        <v>68</v>
      </c>
    </row>
    <row r="1126" spans="2:17" ht="25.5" customHeight="1" x14ac:dyDescent="0.3">
      <c r="B1126" s="66" t="s">
        <v>1608</v>
      </c>
      <c r="C1126" s="67" t="s">
        <v>460</v>
      </c>
      <c r="D1126" s="68" t="s">
        <v>64</v>
      </c>
      <c r="E1126" s="68" t="s">
        <v>65</v>
      </c>
      <c r="F1126" s="69" t="s">
        <v>1460</v>
      </c>
      <c r="G1126" s="68" t="s">
        <v>65</v>
      </c>
      <c r="H1126" s="68" t="s">
        <v>64</v>
      </c>
      <c r="I1126" s="68" t="s">
        <v>66</v>
      </c>
      <c r="J1126" s="68" t="s">
        <v>66</v>
      </c>
      <c r="K1126" s="70">
        <v>0</v>
      </c>
      <c r="L1126" s="70">
        <v>0</v>
      </c>
      <c r="M1126" s="70">
        <v>0</v>
      </c>
      <c r="N1126" s="70" t="s">
        <v>67</v>
      </c>
      <c r="O1126" s="70">
        <v>0</v>
      </c>
      <c r="P1126" s="70" t="s">
        <v>68</v>
      </c>
      <c r="Q1126" t="s">
        <v>68</v>
      </c>
    </row>
    <row r="1127" spans="2:17" ht="25.5" customHeight="1" x14ac:dyDescent="0.3">
      <c r="B1127" s="66" t="s">
        <v>1609</v>
      </c>
      <c r="C1127" s="67" t="s">
        <v>460</v>
      </c>
      <c r="D1127" s="68" t="s">
        <v>64</v>
      </c>
      <c r="E1127" s="68" t="s">
        <v>65</v>
      </c>
      <c r="F1127" s="69" t="s">
        <v>1460</v>
      </c>
      <c r="G1127" s="68" t="s">
        <v>65</v>
      </c>
      <c r="H1127" s="68" t="s">
        <v>64</v>
      </c>
      <c r="I1127" s="68" t="s">
        <v>66</v>
      </c>
      <c r="J1127" s="68" t="s">
        <v>66</v>
      </c>
      <c r="K1127" s="70">
        <v>0</v>
      </c>
      <c r="L1127" s="70">
        <v>0</v>
      </c>
      <c r="M1127" s="70">
        <v>0</v>
      </c>
      <c r="N1127" s="70" t="s">
        <v>67</v>
      </c>
      <c r="O1127" s="70">
        <v>0</v>
      </c>
      <c r="P1127" s="70" t="s">
        <v>68</v>
      </c>
      <c r="Q1127" t="s">
        <v>68</v>
      </c>
    </row>
    <row r="1128" spans="2:17" ht="25.5" customHeight="1" x14ac:dyDescent="0.3">
      <c r="B1128" s="66" t="s">
        <v>2831</v>
      </c>
      <c r="C1128" s="67" t="s">
        <v>1405</v>
      </c>
      <c r="D1128" s="68" t="s">
        <v>64</v>
      </c>
      <c r="E1128" s="68" t="s">
        <v>65</v>
      </c>
      <c r="F1128" s="69">
        <v>2670728210101</v>
      </c>
      <c r="G1128" s="68" t="s">
        <v>64</v>
      </c>
      <c r="H1128" s="68" t="s">
        <v>64</v>
      </c>
      <c r="I1128" s="68" t="s">
        <v>66</v>
      </c>
      <c r="J1128" s="68" t="s">
        <v>65</v>
      </c>
      <c r="K1128" s="70">
        <v>0</v>
      </c>
      <c r="L1128" s="70">
        <v>0</v>
      </c>
      <c r="M1128" s="70">
        <v>0</v>
      </c>
      <c r="N1128" s="70" t="s">
        <v>67</v>
      </c>
      <c r="O1128" s="70">
        <v>0</v>
      </c>
      <c r="P1128" s="70" t="s">
        <v>68</v>
      </c>
      <c r="Q1128" t="s">
        <v>68</v>
      </c>
    </row>
    <row r="1129" spans="2:17" ht="25.5" customHeight="1" x14ac:dyDescent="0.3">
      <c r="B1129" s="66" t="s">
        <v>220</v>
      </c>
      <c r="C1129" s="67" t="s">
        <v>1457</v>
      </c>
      <c r="D1129" s="68" t="s">
        <v>65</v>
      </c>
      <c r="E1129" s="68" t="s">
        <v>64</v>
      </c>
      <c r="F1129" s="69" t="s">
        <v>1723</v>
      </c>
      <c r="G1129" s="68" t="s">
        <v>64</v>
      </c>
      <c r="H1129" s="68" t="s">
        <v>64</v>
      </c>
      <c r="I1129" s="68" t="s">
        <v>65</v>
      </c>
      <c r="J1129" s="68" t="s">
        <v>66</v>
      </c>
      <c r="K1129" s="70">
        <v>0</v>
      </c>
      <c r="L1129" s="70">
        <v>0</v>
      </c>
      <c r="M1129" s="70">
        <v>0</v>
      </c>
      <c r="N1129" s="70" t="s">
        <v>67</v>
      </c>
      <c r="O1129" s="70">
        <v>0</v>
      </c>
      <c r="P1129" s="70" t="s">
        <v>68</v>
      </c>
      <c r="Q1129" t="s">
        <v>68</v>
      </c>
    </row>
    <row r="1130" spans="2:17" ht="25.5" customHeight="1" x14ac:dyDescent="0.3">
      <c r="B1130" s="66" t="s">
        <v>185</v>
      </c>
      <c r="C1130" s="67" t="s">
        <v>528</v>
      </c>
      <c r="D1130" s="68" t="s">
        <v>64</v>
      </c>
      <c r="E1130" s="68" t="s">
        <v>65</v>
      </c>
      <c r="F1130" s="69">
        <v>3030826740108</v>
      </c>
      <c r="G1130" s="68" t="s">
        <v>64</v>
      </c>
      <c r="H1130" s="68" t="s">
        <v>65</v>
      </c>
      <c r="I1130" s="68" t="s">
        <v>66</v>
      </c>
      <c r="J1130" s="68" t="s">
        <v>66</v>
      </c>
      <c r="K1130" s="70">
        <v>0</v>
      </c>
      <c r="L1130" s="70">
        <v>0</v>
      </c>
      <c r="M1130" s="70">
        <v>0</v>
      </c>
      <c r="N1130" s="70" t="s">
        <v>67</v>
      </c>
      <c r="O1130" s="70">
        <v>0</v>
      </c>
      <c r="P1130" s="70" t="s">
        <v>68</v>
      </c>
      <c r="Q1130" t="s">
        <v>68</v>
      </c>
    </row>
    <row r="1131" spans="2:17" ht="25.5" customHeight="1" x14ac:dyDescent="0.3">
      <c r="B1131" s="66" t="s">
        <v>2784</v>
      </c>
      <c r="C1131" s="67" t="s">
        <v>2782</v>
      </c>
      <c r="D1131" s="68" t="s">
        <v>64</v>
      </c>
      <c r="E1131" s="68" t="s">
        <v>65</v>
      </c>
      <c r="F1131" s="69">
        <v>3002145880101</v>
      </c>
      <c r="G1131" s="68" t="s">
        <v>64</v>
      </c>
      <c r="H1131" s="68" t="s">
        <v>65</v>
      </c>
      <c r="I1131" s="68" t="s">
        <v>66</v>
      </c>
      <c r="J1131" s="68" t="s">
        <v>66</v>
      </c>
      <c r="K1131" s="70">
        <v>0</v>
      </c>
      <c r="L1131" s="70">
        <v>0</v>
      </c>
      <c r="M1131" s="70">
        <v>0</v>
      </c>
      <c r="N1131" s="70" t="s">
        <v>67</v>
      </c>
      <c r="O1131" s="70">
        <v>0</v>
      </c>
      <c r="P1131" s="70" t="s">
        <v>68</v>
      </c>
      <c r="Q1131" t="s">
        <v>68</v>
      </c>
    </row>
    <row r="1132" spans="2:17" ht="25.5" customHeight="1" x14ac:dyDescent="0.3">
      <c r="B1132" s="66" t="s">
        <v>154</v>
      </c>
      <c r="C1132" s="67" t="s">
        <v>2782</v>
      </c>
      <c r="D1132" s="68" t="s">
        <v>64</v>
      </c>
      <c r="E1132" s="68" t="s">
        <v>65</v>
      </c>
      <c r="F1132" s="69">
        <v>0</v>
      </c>
      <c r="G1132" s="68" t="s">
        <v>64</v>
      </c>
      <c r="H1132" s="68" t="s">
        <v>65</v>
      </c>
      <c r="I1132" s="68" t="s">
        <v>66</v>
      </c>
      <c r="J1132" s="68" t="s">
        <v>66</v>
      </c>
      <c r="K1132" s="70">
        <v>0</v>
      </c>
      <c r="L1132" s="70">
        <v>0</v>
      </c>
      <c r="M1132" s="70">
        <v>0</v>
      </c>
      <c r="N1132" s="70" t="s">
        <v>67</v>
      </c>
      <c r="O1132" s="70">
        <v>0</v>
      </c>
      <c r="P1132" s="70" t="s">
        <v>68</v>
      </c>
      <c r="Q1132" t="s">
        <v>68</v>
      </c>
    </row>
    <row r="1133" spans="2:17" ht="25.5" customHeight="1" x14ac:dyDescent="0.3">
      <c r="B1133" s="66" t="s">
        <v>2783</v>
      </c>
      <c r="C1133" s="67" t="s">
        <v>1924</v>
      </c>
      <c r="D1133" s="68" t="s">
        <v>64</v>
      </c>
      <c r="E1133" s="68" t="s">
        <v>65</v>
      </c>
      <c r="F1133" s="69">
        <v>3518133650101</v>
      </c>
      <c r="G1133" s="68" t="s">
        <v>64</v>
      </c>
      <c r="H1133" s="68" t="s">
        <v>65</v>
      </c>
      <c r="I1133" s="68" t="s">
        <v>66</v>
      </c>
      <c r="J1133" s="68" t="s">
        <v>66</v>
      </c>
      <c r="K1133" s="70">
        <v>0</v>
      </c>
      <c r="L1133" s="70">
        <v>0</v>
      </c>
      <c r="M1133" s="70">
        <v>0</v>
      </c>
      <c r="N1133" s="70" t="s">
        <v>67</v>
      </c>
      <c r="O1133" s="70">
        <v>0</v>
      </c>
      <c r="P1133" s="70" t="s">
        <v>68</v>
      </c>
      <c r="Q1133" t="s">
        <v>68</v>
      </c>
    </row>
    <row r="1134" spans="2:17" ht="25.5" customHeight="1" x14ac:dyDescent="0.3">
      <c r="B1134" s="66" t="s">
        <v>369</v>
      </c>
      <c r="C1134" s="67" t="s">
        <v>376</v>
      </c>
      <c r="D1134" s="68" t="s">
        <v>64</v>
      </c>
      <c r="E1134" s="68" t="s">
        <v>65</v>
      </c>
      <c r="F1134" s="69">
        <v>0</v>
      </c>
      <c r="G1134" s="68" t="s">
        <v>65</v>
      </c>
      <c r="H1134" s="68" t="s">
        <v>65</v>
      </c>
      <c r="I1134" s="68" t="s">
        <v>66</v>
      </c>
      <c r="J1134" s="68" t="s">
        <v>66</v>
      </c>
      <c r="K1134" s="70">
        <v>0</v>
      </c>
      <c r="L1134" s="70">
        <v>0</v>
      </c>
      <c r="M1134" s="70">
        <v>0</v>
      </c>
      <c r="N1134" s="70" t="s">
        <v>67</v>
      </c>
      <c r="O1134" s="70">
        <v>0</v>
      </c>
      <c r="P1134" s="70" t="s">
        <v>68</v>
      </c>
      <c r="Q1134" t="s">
        <v>68</v>
      </c>
    </row>
    <row r="1135" spans="2:17" ht="25.5" customHeight="1" x14ac:dyDescent="0.3">
      <c r="B1135" s="66" t="s">
        <v>2787</v>
      </c>
      <c r="C1135" s="67" t="s">
        <v>2786</v>
      </c>
      <c r="D1135" s="68" t="s">
        <v>64</v>
      </c>
      <c r="E1135" s="68" t="s">
        <v>65</v>
      </c>
      <c r="F1135" s="69">
        <v>2012047700101</v>
      </c>
      <c r="G1135" s="68" t="s">
        <v>65</v>
      </c>
      <c r="H1135" s="68" t="s">
        <v>64</v>
      </c>
      <c r="I1135" s="68" t="s">
        <v>66</v>
      </c>
      <c r="J1135" s="68" t="s">
        <v>66</v>
      </c>
      <c r="K1135" s="70">
        <v>0</v>
      </c>
      <c r="L1135" s="70">
        <v>0</v>
      </c>
      <c r="M1135" s="70">
        <v>0</v>
      </c>
      <c r="N1135" s="70" t="s">
        <v>67</v>
      </c>
      <c r="O1135" s="70">
        <v>0</v>
      </c>
      <c r="P1135" s="70" t="s">
        <v>68</v>
      </c>
      <c r="Q1135" t="s">
        <v>68</v>
      </c>
    </row>
    <row r="1136" spans="2:17" ht="25.5" customHeight="1" x14ac:dyDescent="0.3">
      <c r="B1136" s="66" t="s">
        <v>2785</v>
      </c>
      <c r="C1136" s="67" t="s">
        <v>2786</v>
      </c>
      <c r="D1136" s="68" t="s">
        <v>64</v>
      </c>
      <c r="E1136" s="68" t="s">
        <v>65</v>
      </c>
      <c r="F1136" s="69">
        <v>2107545910115</v>
      </c>
      <c r="G1136" s="68" t="s">
        <v>65</v>
      </c>
      <c r="H1136" s="68" t="s">
        <v>64</v>
      </c>
      <c r="I1136" s="68" t="s">
        <v>66</v>
      </c>
      <c r="J1136" s="68" t="s">
        <v>66</v>
      </c>
      <c r="K1136" s="70">
        <v>0</v>
      </c>
      <c r="L1136" s="70">
        <v>0</v>
      </c>
      <c r="M1136" s="70">
        <v>0</v>
      </c>
      <c r="N1136" s="70" t="s">
        <v>67</v>
      </c>
      <c r="O1136" s="70">
        <v>0</v>
      </c>
      <c r="P1136" s="70" t="s">
        <v>68</v>
      </c>
      <c r="Q1136" t="s">
        <v>68</v>
      </c>
    </row>
    <row r="1137" spans="2:17" ht="25.5" customHeight="1" x14ac:dyDescent="0.3">
      <c r="B1137" s="66" t="s">
        <v>181</v>
      </c>
      <c r="C1137" s="67" t="s">
        <v>1443</v>
      </c>
      <c r="D1137" s="68" t="s">
        <v>64</v>
      </c>
      <c r="E1137" s="68" t="s">
        <v>65</v>
      </c>
      <c r="F1137" s="69">
        <v>2992243170101</v>
      </c>
      <c r="G1137" s="68" t="s">
        <v>64</v>
      </c>
      <c r="H1137" s="68" t="s">
        <v>65</v>
      </c>
      <c r="I1137" s="68" t="s">
        <v>66</v>
      </c>
      <c r="J1137" s="68" t="s">
        <v>66</v>
      </c>
      <c r="K1137" s="70">
        <v>0</v>
      </c>
      <c r="L1137" s="70">
        <v>0</v>
      </c>
      <c r="M1137" s="70">
        <v>0</v>
      </c>
      <c r="N1137" s="70" t="s">
        <v>67</v>
      </c>
      <c r="O1137" s="70">
        <v>0</v>
      </c>
      <c r="P1137" s="70" t="s">
        <v>68</v>
      </c>
      <c r="Q1137" t="s">
        <v>68</v>
      </c>
    </row>
    <row r="1138" spans="2:17" ht="25.5" customHeight="1" x14ac:dyDescent="0.3">
      <c r="B1138" s="66" t="s">
        <v>2789</v>
      </c>
      <c r="C1138" s="67" t="s">
        <v>1435</v>
      </c>
      <c r="D1138" s="68" t="s">
        <v>65</v>
      </c>
      <c r="E1138" s="68" t="s">
        <v>64</v>
      </c>
      <c r="F1138" s="69">
        <v>2196595080101</v>
      </c>
      <c r="G1138" s="68" t="s">
        <v>64</v>
      </c>
      <c r="H1138" s="68" t="s">
        <v>65</v>
      </c>
      <c r="I1138" s="68" t="s">
        <v>66</v>
      </c>
      <c r="J1138" s="68" t="s">
        <v>66</v>
      </c>
      <c r="K1138" s="70">
        <v>0</v>
      </c>
      <c r="L1138" s="70">
        <v>0</v>
      </c>
      <c r="M1138" s="70">
        <v>0</v>
      </c>
      <c r="N1138" s="70" t="s">
        <v>67</v>
      </c>
      <c r="O1138" s="70">
        <v>0</v>
      </c>
      <c r="P1138" s="70" t="s">
        <v>68</v>
      </c>
      <c r="Q1138" t="s">
        <v>68</v>
      </c>
    </row>
    <row r="1139" spans="2:17" ht="25.5" customHeight="1" x14ac:dyDescent="0.3">
      <c r="B1139" s="66" t="s">
        <v>123</v>
      </c>
      <c r="C1139" s="67" t="s">
        <v>1872</v>
      </c>
      <c r="D1139" s="68" t="s">
        <v>64</v>
      </c>
      <c r="E1139" s="68" t="s">
        <v>65</v>
      </c>
      <c r="F1139" s="69">
        <v>2989993820101</v>
      </c>
      <c r="G1139" s="68" t="s">
        <v>64</v>
      </c>
      <c r="H1139" s="68" t="s">
        <v>65</v>
      </c>
      <c r="I1139" s="68" t="s">
        <v>66</v>
      </c>
      <c r="J1139" s="68" t="s">
        <v>66</v>
      </c>
      <c r="K1139" s="70">
        <v>0</v>
      </c>
      <c r="L1139" s="70">
        <v>0</v>
      </c>
      <c r="M1139" s="70">
        <v>0</v>
      </c>
      <c r="N1139" s="70" t="s">
        <v>67</v>
      </c>
      <c r="O1139" s="70">
        <v>0</v>
      </c>
      <c r="P1139" s="70" t="s">
        <v>68</v>
      </c>
      <c r="Q1139" t="s">
        <v>68</v>
      </c>
    </row>
    <row r="1140" spans="2:17" ht="25.5" customHeight="1" x14ac:dyDescent="0.3">
      <c r="B1140" s="66" t="s">
        <v>121</v>
      </c>
      <c r="C1140" s="67" t="s">
        <v>104</v>
      </c>
      <c r="D1140" s="68" t="s">
        <v>64</v>
      </c>
      <c r="E1140" s="68" t="s">
        <v>65</v>
      </c>
      <c r="F1140" s="69">
        <v>3029042630106</v>
      </c>
      <c r="G1140" s="68" t="s">
        <v>64</v>
      </c>
      <c r="H1140" s="68" t="s">
        <v>65</v>
      </c>
      <c r="I1140" s="68" t="s">
        <v>66</v>
      </c>
      <c r="J1140" s="68" t="s">
        <v>66</v>
      </c>
      <c r="K1140" s="70">
        <v>0</v>
      </c>
      <c r="L1140" s="70">
        <v>0</v>
      </c>
      <c r="M1140" s="70">
        <v>0</v>
      </c>
      <c r="N1140" s="70" t="s">
        <v>67</v>
      </c>
      <c r="O1140" s="70">
        <v>0</v>
      </c>
      <c r="P1140" s="70" t="s">
        <v>68</v>
      </c>
      <c r="Q1140" t="s">
        <v>68</v>
      </c>
    </row>
    <row r="1141" spans="2:17" ht="25.5" customHeight="1" x14ac:dyDescent="0.3">
      <c r="B1141" s="66" t="s">
        <v>2963</v>
      </c>
      <c r="C1141" s="67" t="s">
        <v>2776</v>
      </c>
      <c r="D1141" s="68" t="s">
        <v>64</v>
      </c>
      <c r="E1141" s="68" t="s">
        <v>65</v>
      </c>
      <c r="F1141" s="69">
        <v>2464475670101</v>
      </c>
      <c r="G1141" s="68" t="s">
        <v>64</v>
      </c>
      <c r="H1141" s="68" t="s">
        <v>65</v>
      </c>
      <c r="I1141" s="68" t="s">
        <v>66</v>
      </c>
      <c r="J1141" s="68" t="s">
        <v>66</v>
      </c>
      <c r="K1141" s="70">
        <v>0</v>
      </c>
      <c r="L1141" s="70">
        <v>0</v>
      </c>
      <c r="M1141" s="70">
        <v>0</v>
      </c>
      <c r="N1141" s="70" t="s">
        <v>67</v>
      </c>
      <c r="O1141" s="70">
        <v>0</v>
      </c>
      <c r="P1141" s="70" t="s">
        <v>68</v>
      </c>
      <c r="Q1141" t="s">
        <v>68</v>
      </c>
    </row>
    <row r="1142" spans="2:17" ht="25.5" customHeight="1" x14ac:dyDescent="0.3">
      <c r="B1142" s="66" t="s">
        <v>407</v>
      </c>
      <c r="C1142" s="67" t="s">
        <v>2792</v>
      </c>
      <c r="D1142" s="68" t="s">
        <v>65</v>
      </c>
      <c r="E1142" s="68" t="s">
        <v>64</v>
      </c>
      <c r="F1142" s="69">
        <v>2545700700614</v>
      </c>
      <c r="G1142" s="68" t="s">
        <v>64</v>
      </c>
      <c r="H1142" s="68" t="s">
        <v>65</v>
      </c>
      <c r="I1142" s="68" t="s">
        <v>66</v>
      </c>
      <c r="J1142" s="68" t="s">
        <v>66</v>
      </c>
      <c r="K1142" s="70">
        <v>0</v>
      </c>
      <c r="L1142" s="70">
        <v>0</v>
      </c>
      <c r="M1142" s="70">
        <v>0</v>
      </c>
      <c r="N1142" s="70" t="s">
        <v>67</v>
      </c>
      <c r="O1142" s="70">
        <v>0</v>
      </c>
      <c r="P1142" s="70" t="s">
        <v>68</v>
      </c>
      <c r="Q1142" t="s">
        <v>68</v>
      </c>
    </row>
    <row r="1143" spans="2:17" ht="25.5" customHeight="1" x14ac:dyDescent="0.3">
      <c r="B1143" s="66" t="s">
        <v>187</v>
      </c>
      <c r="C1143" s="67" t="s">
        <v>312</v>
      </c>
      <c r="D1143" s="68" t="s">
        <v>64</v>
      </c>
      <c r="E1143" s="68" t="s">
        <v>65</v>
      </c>
      <c r="F1143" s="69">
        <v>2029657830101</v>
      </c>
      <c r="G1143" s="68" t="s">
        <v>65</v>
      </c>
      <c r="H1143" s="68" t="s">
        <v>64</v>
      </c>
      <c r="I1143" s="68" t="s">
        <v>66</v>
      </c>
      <c r="J1143" s="68" t="s">
        <v>66</v>
      </c>
      <c r="K1143" s="70">
        <v>0</v>
      </c>
      <c r="L1143" s="70">
        <v>0</v>
      </c>
      <c r="M1143" s="70">
        <v>0</v>
      </c>
      <c r="N1143" s="70" t="s">
        <v>67</v>
      </c>
      <c r="O1143" s="70">
        <v>0</v>
      </c>
      <c r="P1143" s="70" t="s">
        <v>68</v>
      </c>
      <c r="Q1143" t="s">
        <v>68</v>
      </c>
    </row>
    <row r="1144" spans="2:17" ht="25.5" customHeight="1" x14ac:dyDescent="0.3">
      <c r="B1144" s="66" t="s">
        <v>303</v>
      </c>
      <c r="C1144" s="67" t="s">
        <v>2014</v>
      </c>
      <c r="D1144" s="68" t="s">
        <v>64</v>
      </c>
      <c r="E1144" s="68" t="s">
        <v>65</v>
      </c>
      <c r="F1144" s="69">
        <v>2992316310101</v>
      </c>
      <c r="G1144" s="68" t="s">
        <v>65</v>
      </c>
      <c r="H1144" s="68" t="s">
        <v>64</v>
      </c>
      <c r="I1144" s="68" t="s">
        <v>66</v>
      </c>
      <c r="J1144" s="68" t="s">
        <v>66</v>
      </c>
      <c r="K1144" s="70">
        <v>0</v>
      </c>
      <c r="L1144" s="70">
        <v>0</v>
      </c>
      <c r="M1144" s="70">
        <v>0</v>
      </c>
      <c r="N1144" s="70" t="s">
        <v>67</v>
      </c>
      <c r="O1144" s="70">
        <v>0</v>
      </c>
      <c r="P1144" s="70" t="s">
        <v>68</v>
      </c>
      <c r="Q1144" t="s">
        <v>68</v>
      </c>
    </row>
    <row r="1145" spans="2:17" ht="25.5" customHeight="1" x14ac:dyDescent="0.3">
      <c r="B1145" s="66" t="s">
        <v>472</v>
      </c>
      <c r="C1145" s="67" t="s">
        <v>397</v>
      </c>
      <c r="D1145" s="68" t="s">
        <v>65</v>
      </c>
      <c r="E1145" s="68" t="s">
        <v>64</v>
      </c>
      <c r="F1145" s="69">
        <v>0</v>
      </c>
      <c r="G1145" s="68" t="s">
        <v>65</v>
      </c>
      <c r="H1145" s="68" t="s">
        <v>64</v>
      </c>
      <c r="I1145" s="68" t="s">
        <v>66</v>
      </c>
      <c r="J1145" s="68" t="s">
        <v>66</v>
      </c>
      <c r="K1145" s="70">
        <v>0</v>
      </c>
      <c r="L1145" s="70">
        <v>0</v>
      </c>
      <c r="M1145" s="70">
        <v>0</v>
      </c>
      <c r="N1145" s="70" t="s">
        <v>67</v>
      </c>
      <c r="O1145" s="70">
        <v>0</v>
      </c>
      <c r="P1145" s="70" t="s">
        <v>68</v>
      </c>
      <c r="Q1145" t="s">
        <v>68</v>
      </c>
    </row>
    <row r="1146" spans="2:17" ht="25.5" customHeight="1" x14ac:dyDescent="0.3">
      <c r="B1146" s="66" t="s">
        <v>472</v>
      </c>
      <c r="C1146" s="67" t="s">
        <v>397</v>
      </c>
      <c r="D1146" s="68" t="s">
        <v>65</v>
      </c>
      <c r="E1146" s="68" t="s">
        <v>64</v>
      </c>
      <c r="F1146" s="69">
        <v>0</v>
      </c>
      <c r="G1146" s="68" t="s">
        <v>65</v>
      </c>
      <c r="H1146" s="68" t="s">
        <v>64</v>
      </c>
      <c r="I1146" s="68" t="s">
        <v>66</v>
      </c>
      <c r="J1146" s="68" t="s">
        <v>66</v>
      </c>
      <c r="K1146" s="70">
        <v>0</v>
      </c>
      <c r="L1146" s="70">
        <v>0</v>
      </c>
      <c r="M1146" s="70">
        <v>0</v>
      </c>
      <c r="N1146" s="70" t="s">
        <v>67</v>
      </c>
      <c r="O1146" s="70">
        <v>0</v>
      </c>
      <c r="P1146" s="70" t="s">
        <v>68</v>
      </c>
      <c r="Q1146" t="s">
        <v>68</v>
      </c>
    </row>
    <row r="1147" spans="2:17" ht="25.5" customHeight="1" x14ac:dyDescent="0.3">
      <c r="B1147" s="66" t="s">
        <v>346</v>
      </c>
      <c r="C1147" s="67" t="s">
        <v>165</v>
      </c>
      <c r="D1147" s="68" t="s">
        <v>64</v>
      </c>
      <c r="E1147" s="68" t="s">
        <v>65</v>
      </c>
      <c r="F1147" s="69">
        <v>0</v>
      </c>
      <c r="G1147" s="68" t="s">
        <v>65</v>
      </c>
      <c r="H1147" s="68" t="s">
        <v>64</v>
      </c>
      <c r="I1147" s="68" t="s">
        <v>66</v>
      </c>
      <c r="J1147" s="68" t="s">
        <v>66</v>
      </c>
      <c r="K1147" s="70">
        <v>0</v>
      </c>
      <c r="L1147" s="70">
        <v>0</v>
      </c>
      <c r="M1147" s="70">
        <v>0</v>
      </c>
      <c r="N1147" s="70" t="s">
        <v>67</v>
      </c>
      <c r="O1147" s="70">
        <v>0</v>
      </c>
      <c r="P1147" s="70" t="s">
        <v>68</v>
      </c>
      <c r="Q1147" t="s">
        <v>68</v>
      </c>
    </row>
    <row r="1148" spans="2:17" ht="25.5" customHeight="1" x14ac:dyDescent="0.3">
      <c r="B1148" s="66" t="s">
        <v>346</v>
      </c>
      <c r="C1148" s="67" t="s">
        <v>165</v>
      </c>
      <c r="D1148" s="68" t="s">
        <v>64</v>
      </c>
      <c r="E1148" s="68" t="s">
        <v>65</v>
      </c>
      <c r="F1148" s="69">
        <v>0</v>
      </c>
      <c r="G1148" s="68" t="s">
        <v>65</v>
      </c>
      <c r="H1148" s="68" t="s">
        <v>64</v>
      </c>
      <c r="I1148" s="68" t="s">
        <v>66</v>
      </c>
      <c r="J1148" s="68" t="s">
        <v>66</v>
      </c>
      <c r="K1148" s="70">
        <v>0</v>
      </c>
      <c r="L1148" s="70">
        <v>0</v>
      </c>
      <c r="M1148" s="70">
        <v>0</v>
      </c>
      <c r="N1148" s="70" t="s">
        <v>67</v>
      </c>
      <c r="O1148" s="70">
        <v>0</v>
      </c>
      <c r="P1148" s="70" t="s">
        <v>68</v>
      </c>
      <c r="Q1148" t="s">
        <v>68</v>
      </c>
    </row>
    <row r="1149" spans="2:17" ht="25.5" customHeight="1" x14ac:dyDescent="0.3">
      <c r="B1149" s="66" t="s">
        <v>1810</v>
      </c>
      <c r="C1149" s="67" t="s">
        <v>2804</v>
      </c>
      <c r="D1149" s="68" t="s">
        <v>65</v>
      </c>
      <c r="E1149" s="68" t="s">
        <v>64</v>
      </c>
      <c r="F1149" s="69">
        <v>1937809330108</v>
      </c>
      <c r="G1149" s="68" t="s">
        <v>64</v>
      </c>
      <c r="H1149" s="68" t="s">
        <v>64</v>
      </c>
      <c r="I1149" s="68" t="s">
        <v>65</v>
      </c>
      <c r="J1149" s="68" t="s">
        <v>66</v>
      </c>
      <c r="K1149" s="70">
        <v>0</v>
      </c>
      <c r="L1149" s="70">
        <v>0</v>
      </c>
      <c r="M1149" s="70">
        <v>0</v>
      </c>
      <c r="N1149" s="70" t="s">
        <v>67</v>
      </c>
      <c r="O1149" s="70">
        <v>0</v>
      </c>
      <c r="P1149" s="70" t="s">
        <v>68</v>
      </c>
      <c r="Q1149" t="s">
        <v>68</v>
      </c>
    </row>
    <row r="1150" spans="2:17" ht="25.5" customHeight="1" x14ac:dyDescent="0.3">
      <c r="B1150" s="66" t="s">
        <v>427</v>
      </c>
      <c r="C1150" s="67" t="s">
        <v>2804</v>
      </c>
      <c r="D1150" s="68" t="s">
        <v>64</v>
      </c>
      <c r="E1150" s="68" t="s">
        <v>65</v>
      </c>
      <c r="F1150" s="69">
        <v>3015951860101</v>
      </c>
      <c r="G1150" s="68" t="s">
        <v>65</v>
      </c>
      <c r="H1150" s="68" t="s">
        <v>64</v>
      </c>
      <c r="I1150" s="68" t="s">
        <v>66</v>
      </c>
      <c r="J1150" s="68" t="s">
        <v>66</v>
      </c>
      <c r="K1150" s="70">
        <v>0</v>
      </c>
      <c r="L1150" s="70">
        <v>0</v>
      </c>
      <c r="M1150" s="70">
        <v>0</v>
      </c>
      <c r="N1150" s="70" t="s">
        <v>67</v>
      </c>
      <c r="O1150" s="70">
        <v>0</v>
      </c>
      <c r="P1150" s="70" t="s">
        <v>68</v>
      </c>
      <c r="Q1150" t="s">
        <v>68</v>
      </c>
    </row>
    <row r="1151" spans="2:17" ht="25.5" customHeight="1" x14ac:dyDescent="0.3">
      <c r="B1151" s="66" t="s">
        <v>2510</v>
      </c>
      <c r="C1151" s="67" t="s">
        <v>537</v>
      </c>
      <c r="D1151" s="68" t="s">
        <v>64</v>
      </c>
      <c r="E1151" s="68" t="s">
        <v>65</v>
      </c>
      <c r="F1151" s="69" t="s">
        <v>3003</v>
      </c>
      <c r="G1151" s="68" t="s">
        <v>64</v>
      </c>
      <c r="H1151" s="68" t="s">
        <v>65</v>
      </c>
      <c r="I1151" s="68" t="s">
        <v>66</v>
      </c>
      <c r="J1151" s="68" t="s">
        <v>66</v>
      </c>
      <c r="K1151" s="70">
        <v>0</v>
      </c>
      <c r="L1151" s="70">
        <v>0</v>
      </c>
      <c r="M1151" s="70">
        <v>0</v>
      </c>
      <c r="N1151" s="70" t="s">
        <v>67</v>
      </c>
      <c r="O1151" s="70">
        <v>0</v>
      </c>
      <c r="P1151" s="70" t="s">
        <v>68</v>
      </c>
      <c r="Q1151" t="s">
        <v>68</v>
      </c>
    </row>
    <row r="1152" spans="2:17" ht="25.5" customHeight="1" x14ac:dyDescent="0.3">
      <c r="B1152" s="66" t="s">
        <v>1422</v>
      </c>
      <c r="C1152" s="67" t="s">
        <v>1372</v>
      </c>
      <c r="D1152" s="68" t="s">
        <v>64</v>
      </c>
      <c r="E1152" s="68" t="s">
        <v>65</v>
      </c>
      <c r="F1152" s="69">
        <v>3237616310511</v>
      </c>
      <c r="G1152" s="68" t="s">
        <v>64</v>
      </c>
      <c r="H1152" s="68" t="s">
        <v>65</v>
      </c>
      <c r="I1152" s="68" t="s">
        <v>66</v>
      </c>
      <c r="J1152" s="68" t="s">
        <v>66</v>
      </c>
      <c r="K1152" s="70">
        <v>0</v>
      </c>
      <c r="L1152" s="70">
        <v>0</v>
      </c>
      <c r="M1152" s="70">
        <v>0</v>
      </c>
      <c r="N1152" s="70" t="s">
        <v>67</v>
      </c>
      <c r="O1152" s="70">
        <v>0</v>
      </c>
      <c r="P1152" s="70" t="s">
        <v>68</v>
      </c>
      <c r="Q1152" t="s">
        <v>68</v>
      </c>
    </row>
    <row r="1153" spans="2:17" ht="25.5" customHeight="1" x14ac:dyDescent="0.3">
      <c r="B1153" s="66" t="s">
        <v>177</v>
      </c>
      <c r="C1153" s="67" t="s">
        <v>2686</v>
      </c>
      <c r="D1153" s="68" t="s">
        <v>64</v>
      </c>
      <c r="E1153" s="68" t="s">
        <v>65</v>
      </c>
      <c r="F1153" s="69">
        <v>2041568230101</v>
      </c>
      <c r="G1153" s="68" t="s">
        <v>65</v>
      </c>
      <c r="H1153" s="68" t="s">
        <v>64</v>
      </c>
      <c r="I1153" s="68" t="s">
        <v>66</v>
      </c>
      <c r="J1153" s="68" t="s">
        <v>66</v>
      </c>
      <c r="K1153" s="70">
        <v>0</v>
      </c>
      <c r="L1153" s="70">
        <v>0</v>
      </c>
      <c r="M1153" s="70">
        <v>0</v>
      </c>
      <c r="N1153" s="70" t="s">
        <v>67</v>
      </c>
      <c r="O1153" s="70">
        <v>0</v>
      </c>
      <c r="P1153" s="70" t="s">
        <v>68</v>
      </c>
      <c r="Q1153" t="s">
        <v>68</v>
      </c>
    </row>
    <row r="1154" spans="2:17" ht="25.5" customHeight="1" x14ac:dyDescent="0.3">
      <c r="B1154" s="66" t="s">
        <v>448</v>
      </c>
      <c r="C1154" s="67" t="s">
        <v>428</v>
      </c>
      <c r="D1154" s="68" t="s">
        <v>64</v>
      </c>
      <c r="E1154" s="68" t="s">
        <v>65</v>
      </c>
      <c r="F1154" s="69">
        <v>2990346580101</v>
      </c>
      <c r="G1154" s="68" t="s">
        <v>65</v>
      </c>
      <c r="H1154" s="68" t="s">
        <v>65</v>
      </c>
      <c r="I1154" s="68" t="s">
        <v>66</v>
      </c>
      <c r="J1154" s="68" t="s">
        <v>66</v>
      </c>
      <c r="K1154" s="70">
        <v>0</v>
      </c>
      <c r="L1154" s="70">
        <v>0</v>
      </c>
      <c r="M1154" s="70">
        <v>0</v>
      </c>
      <c r="N1154" s="70" t="s">
        <v>67</v>
      </c>
      <c r="O1154" s="70">
        <v>0</v>
      </c>
      <c r="P1154" s="70" t="s">
        <v>68</v>
      </c>
      <c r="Q1154" t="s">
        <v>68</v>
      </c>
    </row>
    <row r="1155" spans="2:17" ht="25.5" customHeight="1" x14ac:dyDescent="0.3">
      <c r="B1155" s="66" t="s">
        <v>348</v>
      </c>
      <c r="C1155" s="67" t="s">
        <v>180</v>
      </c>
      <c r="D1155" s="68" t="s">
        <v>64</v>
      </c>
      <c r="E1155" s="68" t="s">
        <v>65</v>
      </c>
      <c r="F1155" s="69">
        <v>1916285810101</v>
      </c>
      <c r="G1155" s="68" t="s">
        <v>64</v>
      </c>
      <c r="H1155" s="68" t="s">
        <v>65</v>
      </c>
      <c r="I1155" s="68" t="s">
        <v>66</v>
      </c>
      <c r="J1155" s="68" t="s">
        <v>66</v>
      </c>
      <c r="K1155" s="70">
        <v>0</v>
      </c>
      <c r="L1155" s="70">
        <v>0</v>
      </c>
      <c r="M1155" s="70">
        <v>0</v>
      </c>
      <c r="N1155" s="70" t="s">
        <v>67</v>
      </c>
      <c r="O1155" s="70">
        <v>0</v>
      </c>
      <c r="P1155" s="70" t="s">
        <v>68</v>
      </c>
      <c r="Q1155" t="s">
        <v>68</v>
      </c>
    </row>
    <row r="1156" spans="2:17" ht="25.5" customHeight="1" x14ac:dyDescent="0.3">
      <c r="B1156" s="66" t="s">
        <v>2803</v>
      </c>
      <c r="C1156" s="67" t="s">
        <v>1458</v>
      </c>
      <c r="D1156" s="68" t="s">
        <v>65</v>
      </c>
      <c r="E1156" s="68" t="s">
        <v>64</v>
      </c>
      <c r="F1156" s="69">
        <v>3015951430101</v>
      </c>
      <c r="G1156" s="68" t="s">
        <v>64</v>
      </c>
      <c r="H1156" s="68" t="s">
        <v>65</v>
      </c>
      <c r="I1156" s="68" t="s">
        <v>66</v>
      </c>
      <c r="J1156" s="68" t="s">
        <v>66</v>
      </c>
      <c r="K1156" s="70">
        <v>0</v>
      </c>
      <c r="L1156" s="70">
        <v>0</v>
      </c>
      <c r="M1156" s="70">
        <v>0</v>
      </c>
      <c r="N1156" s="70" t="s">
        <v>67</v>
      </c>
      <c r="O1156" s="70">
        <v>0</v>
      </c>
      <c r="P1156" s="70" t="s">
        <v>68</v>
      </c>
      <c r="Q1156" t="s">
        <v>68</v>
      </c>
    </row>
    <row r="1157" spans="2:17" ht="25.5" customHeight="1" x14ac:dyDescent="0.3">
      <c r="B1157" s="66" t="s">
        <v>3004</v>
      </c>
      <c r="C1157" s="67" t="s">
        <v>2992</v>
      </c>
      <c r="D1157" s="68" t="s">
        <v>64</v>
      </c>
      <c r="E1157" s="68" t="s">
        <v>65</v>
      </c>
      <c r="F1157" s="69">
        <v>2281582220101</v>
      </c>
      <c r="G1157" s="68" t="s">
        <v>64</v>
      </c>
      <c r="H1157" s="68" t="s">
        <v>65</v>
      </c>
      <c r="I1157" s="68" t="s">
        <v>66</v>
      </c>
      <c r="J1157" s="68" t="s">
        <v>66</v>
      </c>
      <c r="K1157" s="70">
        <v>0</v>
      </c>
      <c r="L1157" s="70">
        <v>0</v>
      </c>
      <c r="M1157" s="70">
        <v>0</v>
      </c>
      <c r="N1157" s="70" t="s">
        <v>67</v>
      </c>
      <c r="O1157" s="70">
        <v>0</v>
      </c>
      <c r="P1157" s="70" t="s">
        <v>68</v>
      </c>
      <c r="Q1157" t="s">
        <v>68</v>
      </c>
    </row>
    <row r="1158" spans="2:17" ht="25.5" customHeight="1" x14ac:dyDescent="0.3">
      <c r="B1158" s="66" t="s">
        <v>413</v>
      </c>
      <c r="C1158" s="67" t="s">
        <v>2834</v>
      </c>
      <c r="D1158" s="68" t="s">
        <v>65</v>
      </c>
      <c r="E1158" s="68" t="s">
        <v>64</v>
      </c>
      <c r="F1158" s="69">
        <v>2995454230101</v>
      </c>
      <c r="G1158" s="68" t="s">
        <v>64</v>
      </c>
      <c r="H1158" s="68" t="s">
        <v>65</v>
      </c>
      <c r="I1158" s="68" t="s">
        <v>66</v>
      </c>
      <c r="J1158" s="68" t="s">
        <v>66</v>
      </c>
      <c r="K1158" s="70">
        <v>0</v>
      </c>
      <c r="L1158" s="70">
        <v>0</v>
      </c>
      <c r="M1158" s="70">
        <v>0</v>
      </c>
      <c r="N1158" s="70" t="s">
        <v>67</v>
      </c>
      <c r="O1158" s="70">
        <v>0</v>
      </c>
      <c r="P1158" s="70" t="s">
        <v>68</v>
      </c>
      <c r="Q1158" t="s">
        <v>68</v>
      </c>
    </row>
    <row r="1159" spans="2:17" ht="25.5" customHeight="1" x14ac:dyDescent="0.3">
      <c r="B1159" s="66" t="s">
        <v>530</v>
      </c>
      <c r="C1159" s="67" t="s">
        <v>1511</v>
      </c>
      <c r="D1159" s="68" t="s">
        <v>65</v>
      </c>
      <c r="E1159" s="68" t="s">
        <v>64</v>
      </c>
      <c r="F1159" s="69">
        <v>2603367420101</v>
      </c>
      <c r="G1159" s="68" t="s">
        <v>64</v>
      </c>
      <c r="H1159" s="68" t="s">
        <v>64</v>
      </c>
      <c r="I1159" s="68" t="s">
        <v>65</v>
      </c>
      <c r="J1159" s="68" t="s">
        <v>66</v>
      </c>
      <c r="K1159" s="70">
        <v>0</v>
      </c>
      <c r="L1159" s="70">
        <v>0</v>
      </c>
      <c r="M1159" s="70">
        <v>0</v>
      </c>
      <c r="N1159" s="70" t="s">
        <v>67</v>
      </c>
      <c r="O1159" s="70">
        <v>0</v>
      </c>
      <c r="P1159" s="70" t="s">
        <v>68</v>
      </c>
      <c r="Q1159" t="s">
        <v>68</v>
      </c>
    </row>
    <row r="1160" spans="2:17" ht="25.5" customHeight="1" x14ac:dyDescent="0.3">
      <c r="B1160" s="66" t="s">
        <v>2847</v>
      </c>
      <c r="C1160" s="67" t="s">
        <v>3005</v>
      </c>
      <c r="D1160" s="68" t="s">
        <v>65</v>
      </c>
      <c r="E1160" s="68" t="s">
        <v>64</v>
      </c>
      <c r="F1160" s="69">
        <v>2656333540101</v>
      </c>
      <c r="G1160" s="68" t="s">
        <v>65</v>
      </c>
      <c r="H1160" s="68" t="s">
        <v>64</v>
      </c>
      <c r="I1160" s="68" t="s">
        <v>66</v>
      </c>
      <c r="J1160" s="68" t="s">
        <v>66</v>
      </c>
      <c r="K1160" s="70">
        <v>0</v>
      </c>
      <c r="L1160" s="70">
        <v>0</v>
      </c>
      <c r="M1160" s="70">
        <v>0</v>
      </c>
      <c r="N1160" s="70" t="s">
        <v>67</v>
      </c>
      <c r="O1160" s="70">
        <v>0</v>
      </c>
      <c r="P1160" s="70" t="s">
        <v>68</v>
      </c>
      <c r="Q1160" t="s">
        <v>68</v>
      </c>
    </row>
    <row r="1161" spans="2:17" ht="25.5" customHeight="1" x14ac:dyDescent="0.3">
      <c r="B1161" s="66" t="s">
        <v>3006</v>
      </c>
      <c r="C1161" s="67" t="s">
        <v>312</v>
      </c>
      <c r="D1161" s="68" t="s">
        <v>65</v>
      </c>
      <c r="E1161" s="68" t="s">
        <v>64</v>
      </c>
      <c r="F1161" s="69">
        <v>3428849642207</v>
      </c>
      <c r="G1161" s="68" t="s">
        <v>65</v>
      </c>
      <c r="H1161" s="68" t="s">
        <v>64</v>
      </c>
      <c r="I1161" s="68" t="s">
        <v>66</v>
      </c>
      <c r="J1161" s="68" t="s">
        <v>66</v>
      </c>
      <c r="K1161" s="70">
        <v>0</v>
      </c>
      <c r="L1161" s="70">
        <v>0</v>
      </c>
      <c r="M1161" s="70">
        <v>0</v>
      </c>
      <c r="N1161" s="70" t="s">
        <v>67</v>
      </c>
      <c r="O1161" s="70">
        <v>0</v>
      </c>
      <c r="P1161" s="70" t="s">
        <v>68</v>
      </c>
      <c r="Q1161" t="s">
        <v>68</v>
      </c>
    </row>
    <row r="1162" spans="2:17" ht="25.5" customHeight="1" x14ac:dyDescent="0.3">
      <c r="B1162" s="66" t="s">
        <v>325</v>
      </c>
      <c r="C1162" s="67" t="s">
        <v>387</v>
      </c>
      <c r="D1162" s="68" t="s">
        <v>64</v>
      </c>
      <c r="E1162" s="68" t="s">
        <v>65</v>
      </c>
      <c r="F1162" s="69">
        <v>2244216970101</v>
      </c>
      <c r="G1162" s="68" t="s">
        <v>64</v>
      </c>
      <c r="H1162" s="68" t="s">
        <v>65</v>
      </c>
      <c r="I1162" s="68" t="s">
        <v>66</v>
      </c>
      <c r="J1162" s="68" t="s">
        <v>66</v>
      </c>
      <c r="K1162" s="70">
        <v>0</v>
      </c>
      <c r="L1162" s="70">
        <v>0</v>
      </c>
      <c r="M1162" s="70">
        <v>0</v>
      </c>
      <c r="N1162" s="70" t="s">
        <v>67</v>
      </c>
      <c r="O1162" s="70">
        <v>0</v>
      </c>
      <c r="P1162" s="70" t="s">
        <v>68</v>
      </c>
      <c r="Q1162" t="s">
        <v>68</v>
      </c>
    </row>
    <row r="1163" spans="2:17" ht="25.5" customHeight="1" x14ac:dyDescent="0.3">
      <c r="B1163" s="66" t="s">
        <v>1581</v>
      </c>
      <c r="C1163" s="67" t="s">
        <v>1706</v>
      </c>
      <c r="D1163" s="68" t="s">
        <v>65</v>
      </c>
      <c r="E1163" s="68" t="s">
        <v>64</v>
      </c>
      <c r="F1163" s="69">
        <v>2301655320101</v>
      </c>
      <c r="G1163" s="68" t="s">
        <v>64</v>
      </c>
      <c r="H1163" s="68" t="s">
        <v>65</v>
      </c>
      <c r="I1163" s="68" t="s">
        <v>66</v>
      </c>
      <c r="J1163" s="68" t="s">
        <v>66</v>
      </c>
      <c r="K1163" s="70">
        <v>0</v>
      </c>
      <c r="L1163" s="70">
        <v>0</v>
      </c>
      <c r="M1163" s="70">
        <v>0</v>
      </c>
      <c r="N1163" s="70" t="s">
        <v>67</v>
      </c>
      <c r="O1163" s="70">
        <v>0</v>
      </c>
      <c r="P1163" s="70" t="s">
        <v>68</v>
      </c>
      <c r="Q1163" t="s">
        <v>68</v>
      </c>
    </row>
    <row r="1164" spans="2:17" ht="25.5" customHeight="1" thickBot="1" x14ac:dyDescent="0.35">
      <c r="B1164" s="10"/>
      <c r="C1164" s="30"/>
      <c r="D1164" s="30"/>
      <c r="E1164" s="30"/>
      <c r="F1164" s="30"/>
      <c r="G1164" s="56"/>
      <c r="H1164" s="20"/>
      <c r="I1164" s="20"/>
      <c r="J1164" s="56"/>
      <c r="K1164" s="30"/>
      <c r="L1164" s="30"/>
      <c r="M1164" s="30"/>
      <c r="N1164" s="30"/>
      <c r="O1164" s="57"/>
      <c r="P1164" s="57"/>
    </row>
    <row r="1165" spans="2:17" ht="25.5" customHeight="1" thickBot="1" x14ac:dyDescent="0.35">
      <c r="B1165" s="8"/>
      <c r="C1165" s="423" t="s">
        <v>2777</v>
      </c>
      <c r="D1165" s="424"/>
      <c r="E1165" s="424"/>
      <c r="F1165" s="424"/>
      <c r="G1165" s="424"/>
      <c r="H1165" s="424"/>
      <c r="I1165" s="424"/>
      <c r="J1165" s="424"/>
      <c r="K1165" s="424"/>
      <c r="L1165" s="424"/>
      <c r="M1165" s="424"/>
      <c r="N1165" s="424"/>
      <c r="O1165" s="424"/>
      <c r="P1165" s="424"/>
    </row>
    <row r="1166" spans="2:17" ht="25.5" customHeight="1" thickBot="1" x14ac:dyDescent="0.35">
      <c r="B1166" s="10"/>
      <c r="C1166" s="426"/>
      <c r="D1166" s="427"/>
      <c r="E1166" s="427"/>
      <c r="F1166" s="427"/>
      <c r="G1166" s="427"/>
      <c r="H1166" s="427"/>
      <c r="I1166" s="427"/>
      <c r="J1166" s="427"/>
      <c r="K1166" s="427"/>
      <c r="L1166" s="427"/>
      <c r="M1166" s="427"/>
      <c r="N1166" s="427"/>
      <c r="O1166" s="427"/>
      <c r="P1166" s="427"/>
    </row>
    <row r="1167" spans="2:17" ht="25.5" customHeight="1" x14ac:dyDescent="0.3">
      <c r="B1167" s="1"/>
      <c r="C1167" s="1"/>
      <c r="D1167" s="1"/>
      <c r="E1167" s="1"/>
      <c r="F1167" s="1"/>
      <c r="G1167" s="185"/>
      <c r="H1167" s="185"/>
      <c r="I1167" s="185"/>
      <c r="J1167" s="185"/>
      <c r="K1167" s="1"/>
      <c r="L1167" s="1"/>
      <c r="M1167" s="1"/>
      <c r="N1167" s="1"/>
      <c r="O1167" s="1"/>
      <c r="P1167" s="1"/>
    </row>
    <row r="1168" spans="2:17" ht="25.5" customHeight="1" x14ac:dyDescent="0.3">
      <c r="B1168" s="1"/>
      <c r="C1168" s="429" t="s">
        <v>2778</v>
      </c>
      <c r="D1168" s="430"/>
      <c r="E1168" s="430"/>
      <c r="F1168" s="430"/>
      <c r="G1168" s="430"/>
      <c r="H1168" s="430"/>
      <c r="I1168" s="430"/>
      <c r="J1168" s="430"/>
      <c r="K1168" s="430"/>
      <c r="L1168" s="430"/>
      <c r="M1168" s="430"/>
      <c r="N1168" s="430"/>
      <c r="O1168" s="430"/>
      <c r="P1168" s="430"/>
    </row>
    <row r="1169" spans="2:16" ht="25.5" customHeight="1" x14ac:dyDescent="0.3">
      <c r="B1169" s="1"/>
      <c r="C1169" s="431" t="s">
        <v>3007</v>
      </c>
      <c r="D1169" s="432"/>
      <c r="E1169" s="432"/>
      <c r="F1169" s="432"/>
      <c r="G1169" s="432"/>
      <c r="H1169" s="432"/>
      <c r="I1169" s="432"/>
      <c r="J1169" s="432"/>
      <c r="K1169" s="432"/>
      <c r="L1169" s="432"/>
      <c r="M1169" s="432"/>
      <c r="N1169" s="432"/>
      <c r="O1169" s="432"/>
      <c r="P1169" s="432"/>
    </row>
    <row r="1170" spans="2:16" ht="25.5" customHeight="1" x14ac:dyDescent="0.3">
      <c r="B1170" s="1"/>
      <c r="C1170" s="191"/>
      <c r="D1170" s="191"/>
      <c r="E1170" s="191"/>
      <c r="F1170" s="191"/>
      <c r="G1170" s="185"/>
      <c r="H1170" s="185"/>
      <c r="I1170" s="185"/>
      <c r="J1170" s="185"/>
      <c r="K1170" s="191"/>
      <c r="L1170" s="191"/>
      <c r="M1170" s="191"/>
      <c r="N1170" s="191"/>
      <c r="O1170" s="191"/>
      <c r="P1170" s="191"/>
    </row>
    <row r="1171" spans="2:16" ht="25.5" customHeight="1" x14ac:dyDescent="0.4">
      <c r="B1171" s="1"/>
      <c r="C1171" s="192" t="s">
        <v>2780</v>
      </c>
      <c r="D1171" s="191"/>
      <c r="E1171" s="191"/>
      <c r="F1171" s="191"/>
      <c r="G1171" s="185"/>
      <c r="H1171" s="185"/>
      <c r="I1171" s="185"/>
      <c r="J1171" s="185"/>
      <c r="K1171" s="191"/>
      <c r="L1171" s="191"/>
      <c r="M1171" s="191"/>
      <c r="N1171" s="191"/>
      <c r="O1171" s="191"/>
      <c r="P1171" s="191"/>
    </row>
    <row r="1173" spans="2:16" ht="25.5" customHeight="1" x14ac:dyDescent="0.3">
      <c r="B1173" s="383" t="s">
        <v>0</v>
      </c>
      <c r="C1173" s="383"/>
      <c r="D1173" s="383"/>
      <c r="E1173" s="383"/>
      <c r="F1173" s="383"/>
      <c r="G1173" s="383"/>
      <c r="H1173" s="383"/>
      <c r="I1173" s="383"/>
      <c r="J1173" s="383"/>
      <c r="K1173" s="383"/>
      <c r="L1173" s="383"/>
      <c r="M1173" s="383"/>
      <c r="N1173" s="383"/>
      <c r="O1173" s="383"/>
      <c r="P1173" s="383"/>
    </row>
    <row r="1174" spans="2:16" ht="25.5" customHeight="1" x14ac:dyDescent="0.3">
      <c r="B1174" s="2" t="s">
        <v>1</v>
      </c>
      <c r="C1174" s="384" t="s">
        <v>2781</v>
      </c>
      <c r="D1174" s="384"/>
      <c r="E1174" s="384"/>
      <c r="F1174" s="384"/>
      <c r="G1174" s="384"/>
      <c r="H1174" s="384"/>
      <c r="I1174" s="384"/>
      <c r="J1174" s="384"/>
      <c r="K1174" s="384"/>
      <c r="L1174" s="384"/>
      <c r="M1174" s="384"/>
      <c r="N1174" s="384"/>
      <c r="O1174" s="384"/>
      <c r="P1174" s="3"/>
    </row>
    <row r="1175" spans="2:16" ht="25.5" customHeight="1" x14ac:dyDescent="0.3">
      <c r="B1175" s="4"/>
      <c r="C1175" s="5"/>
      <c r="D1175" s="5"/>
      <c r="E1175" s="5"/>
      <c r="F1175" s="6"/>
      <c r="G1175" s="6"/>
      <c r="H1175" s="6"/>
      <c r="I1175" s="6"/>
      <c r="J1175" s="5"/>
      <c r="K1175" s="5"/>
      <c r="L1175" s="5"/>
      <c r="M1175" s="5"/>
      <c r="N1175" s="5"/>
      <c r="O1175" s="5"/>
      <c r="P1175" s="7"/>
    </row>
    <row r="1176" spans="2:16" ht="25.5" customHeight="1" x14ac:dyDescent="0.3">
      <c r="B1176" s="2" t="s">
        <v>3</v>
      </c>
      <c r="C1176" s="384"/>
      <c r="D1176" s="384"/>
      <c r="E1176" s="384"/>
      <c r="F1176" s="384"/>
      <c r="G1176" s="384"/>
      <c r="H1176" s="384"/>
      <c r="I1176" s="384"/>
      <c r="J1176" s="384"/>
      <c r="K1176" s="384"/>
      <c r="L1176" s="384"/>
      <c r="M1176" s="384"/>
      <c r="N1176" s="384"/>
      <c r="O1176" s="384"/>
      <c r="P1176" s="3"/>
    </row>
    <row r="1177" spans="2:16" ht="25.5" customHeight="1" thickBot="1" x14ac:dyDescent="0.35">
      <c r="B1177" s="385" t="s">
        <v>5</v>
      </c>
      <c r="C1177" s="385"/>
      <c r="D1177" s="385"/>
      <c r="E1177" s="385"/>
      <c r="F1177" s="385"/>
      <c r="G1177" s="385"/>
      <c r="H1177" s="385"/>
      <c r="I1177" s="385"/>
      <c r="J1177" s="385"/>
      <c r="K1177" s="385"/>
      <c r="L1177" s="385"/>
      <c r="M1177" s="385"/>
      <c r="N1177" s="385"/>
      <c r="O1177" s="385"/>
      <c r="P1177" s="9"/>
    </row>
    <row r="1178" spans="2:16" ht="25.5" customHeight="1" thickBot="1" x14ac:dyDescent="0.35">
      <c r="B1178" s="386" t="s">
        <v>6</v>
      </c>
      <c r="C1178" s="387"/>
      <c r="D1178" s="387"/>
      <c r="E1178" s="387"/>
      <c r="F1178" s="387"/>
      <c r="G1178" s="388"/>
      <c r="H1178" s="386" t="s">
        <v>7</v>
      </c>
      <c r="I1178" s="387"/>
      <c r="J1178" s="388"/>
      <c r="K1178" s="389" t="s">
        <v>8</v>
      </c>
      <c r="L1178" s="390"/>
      <c r="M1178" s="390"/>
      <c r="N1178" s="389" t="s">
        <v>9</v>
      </c>
      <c r="O1178" s="391"/>
      <c r="P1178" s="9"/>
    </row>
    <row r="1179" spans="2:16" ht="25.5" customHeight="1" thickBot="1" x14ac:dyDescent="0.35">
      <c r="B1179" s="12" t="s">
        <v>10</v>
      </c>
      <c r="C1179" s="13" t="s">
        <v>11</v>
      </c>
      <c r="D1179" s="13" t="s">
        <v>12</v>
      </c>
      <c r="E1179" s="13" t="s">
        <v>13</v>
      </c>
      <c r="F1179" s="13" t="s">
        <v>14</v>
      </c>
      <c r="G1179" s="14" t="s">
        <v>15</v>
      </c>
      <c r="H1179" s="12" t="s">
        <v>16</v>
      </c>
      <c r="I1179" s="129" t="s">
        <v>17</v>
      </c>
      <c r="J1179" s="14" t="s">
        <v>18</v>
      </c>
      <c r="K1179" s="19" t="s">
        <v>19</v>
      </c>
      <c r="L1179" s="17" t="s">
        <v>20</v>
      </c>
      <c r="M1179" s="18" t="s">
        <v>21</v>
      </c>
      <c r="N1179" s="392" t="s">
        <v>22</v>
      </c>
      <c r="O1179" s="393"/>
      <c r="P1179" s="20"/>
    </row>
    <row r="1180" spans="2:16" ht="25.5" customHeight="1" x14ac:dyDescent="0.3">
      <c r="B1180" s="139" t="s">
        <v>3008</v>
      </c>
      <c r="C1180" s="194"/>
      <c r="D1180" s="194"/>
      <c r="E1180" s="195" t="s">
        <v>384</v>
      </c>
      <c r="F1180" s="196"/>
      <c r="G1180" s="197"/>
      <c r="H1180" s="198"/>
      <c r="I1180" s="195"/>
      <c r="J1180" s="199"/>
      <c r="K1180" s="200"/>
      <c r="L1180" s="201"/>
      <c r="M1180" s="202"/>
      <c r="N1180" s="433"/>
      <c r="O1180" s="434"/>
      <c r="P1180" s="56"/>
    </row>
    <row r="1181" spans="2:16" ht="25.5" customHeight="1" x14ac:dyDescent="0.3">
      <c r="B1181" s="31"/>
      <c r="C1181" s="32"/>
      <c r="D1181" s="32"/>
      <c r="E1181" s="23"/>
      <c r="F1181" s="24"/>
      <c r="G1181" s="25"/>
      <c r="H1181" s="26"/>
      <c r="I1181" s="27"/>
      <c r="J1181" s="28"/>
      <c r="K1181" s="33"/>
      <c r="L1181" s="34"/>
      <c r="M1181" s="35"/>
      <c r="N1181" s="381"/>
      <c r="O1181" s="382"/>
      <c r="P1181" s="30"/>
    </row>
    <row r="1182" spans="2:16" ht="25.5" customHeight="1" x14ac:dyDescent="0.3">
      <c r="B1182" s="31"/>
      <c r="C1182" s="32"/>
      <c r="D1182" s="32"/>
      <c r="E1182" s="23"/>
      <c r="F1182" s="24"/>
      <c r="G1182" s="25"/>
      <c r="H1182" s="26"/>
      <c r="I1182" s="27"/>
      <c r="J1182" s="28"/>
      <c r="K1182" s="33"/>
      <c r="L1182" s="34"/>
      <c r="M1182" s="35"/>
      <c r="N1182" s="381"/>
      <c r="O1182" s="382"/>
      <c r="P1182" s="30"/>
    </row>
    <row r="1183" spans="2:16" ht="25.5" customHeight="1" x14ac:dyDescent="0.3">
      <c r="B1183" s="31"/>
      <c r="C1183" s="32"/>
      <c r="D1183" s="32"/>
      <c r="E1183" s="23"/>
      <c r="F1183" s="24"/>
      <c r="G1183" s="25"/>
      <c r="H1183" s="26"/>
      <c r="I1183" s="27"/>
      <c r="J1183" s="28"/>
      <c r="K1183" s="33"/>
      <c r="L1183" s="34"/>
      <c r="M1183" s="35"/>
      <c r="N1183" s="381"/>
      <c r="O1183" s="382"/>
      <c r="P1183" s="30"/>
    </row>
    <row r="1184" spans="2:16" ht="25.5" customHeight="1" x14ac:dyDescent="0.3">
      <c r="B1184" s="31"/>
      <c r="C1184" s="32"/>
      <c r="D1184" s="32"/>
      <c r="E1184" s="36"/>
      <c r="F1184" s="37"/>
      <c r="G1184" s="38"/>
      <c r="H1184" s="39"/>
      <c r="I1184" s="40"/>
      <c r="J1184" s="41"/>
      <c r="K1184" s="42"/>
      <c r="L1184" s="43"/>
      <c r="M1184" s="44"/>
      <c r="N1184" s="381"/>
      <c r="O1184" s="382"/>
      <c r="P1184" s="30"/>
    </row>
    <row r="1185" spans="2:17" ht="25.5" customHeight="1" thickBot="1" x14ac:dyDescent="0.35">
      <c r="B1185" s="45"/>
      <c r="C1185" s="46"/>
      <c r="D1185" s="46"/>
      <c r="E1185" s="47"/>
      <c r="F1185" s="48"/>
      <c r="G1185" s="49"/>
      <c r="H1185" s="50"/>
      <c r="I1185" s="51"/>
      <c r="J1185" s="52"/>
      <c r="K1185" s="53"/>
      <c r="L1185" s="54"/>
      <c r="M1185" s="55"/>
      <c r="N1185" s="396"/>
      <c r="O1185" s="397"/>
      <c r="P1185" s="30"/>
    </row>
    <row r="1187" spans="2:17" ht="25.5" customHeight="1" x14ac:dyDescent="0.3">
      <c r="B1187" s="58"/>
      <c r="C1187" s="398" t="s">
        <v>26</v>
      </c>
      <c r="D1187" s="398"/>
      <c r="E1187" s="398"/>
      <c r="F1187" s="398"/>
      <c r="G1187" s="398"/>
      <c r="H1187" s="398"/>
      <c r="I1187" s="398"/>
      <c r="J1187" s="398"/>
      <c r="K1187" s="398"/>
      <c r="L1187" s="398"/>
      <c r="M1187" s="398"/>
      <c r="N1187" s="398"/>
      <c r="O1187" s="398"/>
      <c r="P1187" s="398"/>
      <c r="Q1187" s="398"/>
    </row>
    <row r="1188" spans="2:17" ht="25.5" customHeight="1" thickBot="1" x14ac:dyDescent="0.35">
      <c r="B1188" s="399" t="s">
        <v>27</v>
      </c>
      <c r="C1188" s="399"/>
      <c r="D1188" s="399"/>
      <c r="E1188" s="399"/>
      <c r="F1188" s="399"/>
      <c r="G1188" s="399"/>
      <c r="H1188" s="399"/>
      <c r="I1188" s="399"/>
      <c r="J1188" s="399"/>
      <c r="K1188" s="399"/>
      <c r="L1188" s="399"/>
      <c r="M1188" s="399"/>
      <c r="N1188" s="399"/>
      <c r="O1188" s="399"/>
      <c r="P1188" s="399"/>
      <c r="Q1188" s="399"/>
    </row>
    <row r="1189" spans="2:17" ht="25.5" customHeight="1" thickBot="1" x14ac:dyDescent="0.35">
      <c r="B1189" s="400" t="s">
        <v>28</v>
      </c>
      <c r="C1189" s="400"/>
      <c r="D1189" s="400"/>
      <c r="E1189" s="400"/>
      <c r="F1189" s="401"/>
      <c r="G1189" s="386" t="s">
        <v>29</v>
      </c>
      <c r="H1189" s="387"/>
      <c r="I1189" s="387"/>
      <c r="J1189" s="388"/>
      <c r="K1189" s="387" t="s">
        <v>30</v>
      </c>
      <c r="L1189" s="387"/>
      <c r="M1189" s="387"/>
      <c r="N1189" s="387"/>
      <c r="O1189" s="388"/>
      <c r="P1189" s="386" t="s">
        <v>31</v>
      </c>
      <c r="Q1189" s="388"/>
    </row>
    <row r="1190" spans="2:17" ht="25.5" customHeight="1" thickBot="1" x14ac:dyDescent="0.35">
      <c r="B1190" s="402" t="s">
        <v>32</v>
      </c>
      <c r="C1190" s="403"/>
      <c r="D1190" s="59" t="s">
        <v>33</v>
      </c>
      <c r="E1190" s="60" t="s">
        <v>34</v>
      </c>
      <c r="F1190" s="14" t="s">
        <v>35</v>
      </c>
      <c r="G1190" s="12" t="s">
        <v>36</v>
      </c>
      <c r="H1190" s="61" t="s">
        <v>37</v>
      </c>
      <c r="I1190" s="18" t="s">
        <v>38</v>
      </c>
      <c r="J1190" s="14" t="s">
        <v>39</v>
      </c>
      <c r="K1190" s="62" t="s">
        <v>40</v>
      </c>
      <c r="L1190" s="59" t="s">
        <v>41</v>
      </c>
      <c r="M1190" s="59" t="s">
        <v>42</v>
      </c>
      <c r="N1190" s="60" t="s">
        <v>43</v>
      </c>
      <c r="O1190" s="63" t="s">
        <v>44</v>
      </c>
      <c r="P1190" s="64" t="s">
        <v>45</v>
      </c>
      <c r="Q1190" s="151" t="s">
        <v>46</v>
      </c>
    </row>
    <row r="1191" spans="2:17" ht="25.5" customHeight="1" thickBot="1" x14ac:dyDescent="0.35">
      <c r="B1191" s="92" t="s">
        <v>1306</v>
      </c>
      <c r="C1191" s="93" t="s">
        <v>3009</v>
      </c>
      <c r="D1191" s="94" t="s">
        <v>65</v>
      </c>
      <c r="E1191" s="94" t="s">
        <v>64</v>
      </c>
      <c r="F1191" s="95">
        <v>0</v>
      </c>
      <c r="G1191" s="94" t="s">
        <v>64</v>
      </c>
      <c r="H1191" s="94" t="s">
        <v>65</v>
      </c>
      <c r="I1191" s="94" t="s">
        <v>66</v>
      </c>
      <c r="J1191" s="94" t="s">
        <v>66</v>
      </c>
      <c r="K1191" s="96">
        <v>0</v>
      </c>
      <c r="L1191" s="96">
        <v>0</v>
      </c>
      <c r="M1191" s="96">
        <v>0</v>
      </c>
      <c r="N1191" s="96" t="s">
        <v>65</v>
      </c>
      <c r="O1191" s="96">
        <v>0</v>
      </c>
      <c r="P1191" s="96">
        <v>0</v>
      </c>
      <c r="Q1191" s="96">
        <v>0</v>
      </c>
    </row>
    <row r="1192" spans="2:17" ht="25.5" customHeight="1" thickBot="1" x14ac:dyDescent="0.35">
      <c r="B1192" s="92" t="s">
        <v>3010</v>
      </c>
      <c r="C1192" s="93" t="s">
        <v>3011</v>
      </c>
      <c r="D1192" s="94" t="s">
        <v>65</v>
      </c>
      <c r="E1192" s="94" t="s">
        <v>64</v>
      </c>
      <c r="F1192" s="95">
        <v>0</v>
      </c>
      <c r="G1192" s="94" t="s">
        <v>65</v>
      </c>
      <c r="H1192" s="94" t="s">
        <v>65</v>
      </c>
      <c r="I1192" s="94" t="s">
        <v>66</v>
      </c>
      <c r="J1192" s="94" t="s">
        <v>66</v>
      </c>
      <c r="K1192" s="96">
        <v>0</v>
      </c>
      <c r="L1192" s="96">
        <v>0</v>
      </c>
      <c r="M1192" s="96">
        <v>0</v>
      </c>
      <c r="N1192" s="96" t="s">
        <v>65</v>
      </c>
      <c r="O1192" s="96">
        <v>0</v>
      </c>
      <c r="P1192" s="96">
        <v>0</v>
      </c>
      <c r="Q1192" s="96">
        <v>0</v>
      </c>
    </row>
    <row r="1193" spans="2:17" ht="25.5" customHeight="1" thickBot="1" x14ac:dyDescent="0.35">
      <c r="B1193" s="92" t="s">
        <v>3012</v>
      </c>
      <c r="C1193" s="93" t="s">
        <v>3013</v>
      </c>
      <c r="D1193" s="94" t="s">
        <v>65</v>
      </c>
      <c r="E1193" s="94" t="s">
        <v>64</v>
      </c>
      <c r="F1193" s="95">
        <v>0</v>
      </c>
      <c r="G1193" s="94" t="s">
        <v>65</v>
      </c>
      <c r="H1193" s="94" t="s">
        <v>64</v>
      </c>
      <c r="I1193" s="94" t="s">
        <v>66</v>
      </c>
      <c r="J1193" s="94" t="s">
        <v>66</v>
      </c>
      <c r="K1193" s="96">
        <v>0</v>
      </c>
      <c r="L1193" s="96">
        <v>0</v>
      </c>
      <c r="M1193" s="96">
        <v>0</v>
      </c>
      <c r="N1193" s="96" t="s">
        <v>65</v>
      </c>
      <c r="O1193" s="96">
        <v>0</v>
      </c>
      <c r="P1193" s="96">
        <v>0</v>
      </c>
      <c r="Q1193" s="96">
        <v>0</v>
      </c>
    </row>
    <row r="1194" spans="2:17" ht="25.5" customHeight="1" thickBot="1" x14ac:dyDescent="0.35">
      <c r="B1194" s="92" t="s">
        <v>3014</v>
      </c>
      <c r="C1194" s="93" t="s">
        <v>880</v>
      </c>
      <c r="D1194" s="94" t="s">
        <v>64</v>
      </c>
      <c r="E1194" s="94" t="s">
        <v>65</v>
      </c>
      <c r="F1194" s="95">
        <v>0</v>
      </c>
      <c r="G1194" s="94" t="s">
        <v>64</v>
      </c>
      <c r="H1194" s="94" t="s">
        <v>65</v>
      </c>
      <c r="I1194" s="94" t="s">
        <v>66</v>
      </c>
      <c r="J1194" s="94" t="s">
        <v>66</v>
      </c>
      <c r="K1194" s="96">
        <v>0</v>
      </c>
      <c r="L1194" s="96">
        <v>0</v>
      </c>
      <c r="M1194" s="96">
        <v>0</v>
      </c>
      <c r="N1194" s="96" t="s">
        <v>65</v>
      </c>
      <c r="O1194" s="96">
        <v>0</v>
      </c>
      <c r="P1194" s="96">
        <v>0</v>
      </c>
      <c r="Q1194" s="96">
        <v>0</v>
      </c>
    </row>
    <row r="1195" spans="2:17" ht="25.5" customHeight="1" thickBot="1" x14ac:dyDescent="0.35">
      <c r="B1195" s="92" t="s">
        <v>1014</v>
      </c>
      <c r="C1195" s="93" t="s">
        <v>836</v>
      </c>
      <c r="D1195" s="94" t="s">
        <v>64</v>
      </c>
      <c r="E1195" s="94" t="s">
        <v>65</v>
      </c>
      <c r="F1195" s="95">
        <v>0</v>
      </c>
      <c r="G1195" s="94" t="s">
        <v>65</v>
      </c>
      <c r="H1195" s="94" t="s">
        <v>64</v>
      </c>
      <c r="I1195" s="94" t="s">
        <v>66</v>
      </c>
      <c r="J1195" s="94" t="s">
        <v>66</v>
      </c>
      <c r="K1195" s="96">
        <v>0</v>
      </c>
      <c r="L1195" s="96">
        <v>0</v>
      </c>
      <c r="M1195" s="96">
        <v>0</v>
      </c>
      <c r="N1195" s="96" t="s">
        <v>65</v>
      </c>
      <c r="O1195" s="96">
        <v>0</v>
      </c>
      <c r="P1195" s="96">
        <v>0</v>
      </c>
      <c r="Q1195" s="96">
        <v>0</v>
      </c>
    </row>
    <row r="1196" spans="2:17" ht="25.5" customHeight="1" thickBot="1" x14ac:dyDescent="0.35">
      <c r="B1196" s="92" t="s">
        <v>3015</v>
      </c>
      <c r="C1196" s="93" t="s">
        <v>679</v>
      </c>
      <c r="D1196" s="94" t="s">
        <v>65</v>
      </c>
      <c r="E1196" s="94" t="s">
        <v>64</v>
      </c>
      <c r="F1196" s="95">
        <v>0</v>
      </c>
      <c r="G1196" s="94" t="s">
        <v>65</v>
      </c>
      <c r="H1196" s="94" t="s">
        <v>64</v>
      </c>
      <c r="I1196" s="94" t="s">
        <v>66</v>
      </c>
      <c r="J1196" s="94" t="s">
        <v>66</v>
      </c>
      <c r="K1196" s="96">
        <v>0</v>
      </c>
      <c r="L1196" s="96">
        <v>0</v>
      </c>
      <c r="M1196" s="96">
        <v>0</v>
      </c>
      <c r="N1196" s="96" t="s">
        <v>65</v>
      </c>
      <c r="O1196" s="96">
        <v>0</v>
      </c>
      <c r="P1196" s="96">
        <v>0</v>
      </c>
      <c r="Q1196" s="96">
        <v>0</v>
      </c>
    </row>
    <row r="1197" spans="2:17" ht="25.5" customHeight="1" thickBot="1" x14ac:dyDescent="0.35">
      <c r="B1197" s="92" t="s">
        <v>274</v>
      </c>
      <c r="C1197" s="93" t="s">
        <v>3016</v>
      </c>
      <c r="D1197" s="94" t="s">
        <v>64</v>
      </c>
      <c r="E1197" s="94" t="s">
        <v>64</v>
      </c>
      <c r="F1197" s="95">
        <v>0</v>
      </c>
      <c r="G1197" s="94" t="s">
        <v>65</v>
      </c>
      <c r="H1197" s="94" t="s">
        <v>64</v>
      </c>
      <c r="I1197" s="94" t="s">
        <v>66</v>
      </c>
      <c r="J1197" s="94" t="s">
        <v>66</v>
      </c>
      <c r="K1197" s="96">
        <v>0</v>
      </c>
      <c r="L1197" s="96">
        <v>0</v>
      </c>
      <c r="M1197" s="96">
        <v>0</v>
      </c>
      <c r="N1197" s="96" t="s">
        <v>65</v>
      </c>
      <c r="O1197" s="96">
        <v>0</v>
      </c>
      <c r="P1197" s="96">
        <v>0</v>
      </c>
      <c r="Q1197" s="96">
        <v>0</v>
      </c>
    </row>
    <row r="1198" spans="2:17" ht="25.5" customHeight="1" thickBot="1" x14ac:dyDescent="0.35">
      <c r="B1198" s="92" t="s">
        <v>723</v>
      </c>
      <c r="C1198" s="93" t="s">
        <v>3017</v>
      </c>
      <c r="D1198" s="94" t="s">
        <v>64</v>
      </c>
      <c r="E1198" s="94" t="s">
        <v>64</v>
      </c>
      <c r="F1198" s="95">
        <v>0</v>
      </c>
      <c r="G1198" s="94" t="s">
        <v>64</v>
      </c>
      <c r="H1198" s="94" t="s">
        <v>64</v>
      </c>
      <c r="I1198" s="94" t="s">
        <v>65</v>
      </c>
      <c r="J1198" s="94" t="s">
        <v>66</v>
      </c>
      <c r="K1198" s="96">
        <v>0</v>
      </c>
      <c r="L1198" s="96">
        <v>0</v>
      </c>
      <c r="M1198" s="96">
        <v>0</v>
      </c>
      <c r="N1198" s="96" t="s">
        <v>65</v>
      </c>
      <c r="O1198" s="96">
        <v>0</v>
      </c>
      <c r="P1198" s="96">
        <v>0</v>
      </c>
      <c r="Q1198" s="96">
        <v>0</v>
      </c>
    </row>
    <row r="1199" spans="2:17" ht="25.5" customHeight="1" thickBot="1" x14ac:dyDescent="0.35">
      <c r="B1199" s="92" t="s">
        <v>3018</v>
      </c>
      <c r="C1199" s="93" t="s">
        <v>3019</v>
      </c>
      <c r="D1199" s="94" t="s">
        <v>64</v>
      </c>
      <c r="E1199" s="94" t="s">
        <v>64</v>
      </c>
      <c r="F1199" s="95">
        <v>0</v>
      </c>
      <c r="G1199" s="94" t="s">
        <v>65</v>
      </c>
      <c r="H1199" s="94" t="s">
        <v>64</v>
      </c>
      <c r="I1199" s="94" t="s">
        <v>66</v>
      </c>
      <c r="J1199" s="94" t="s">
        <v>66</v>
      </c>
      <c r="K1199" s="96">
        <v>0</v>
      </c>
      <c r="L1199" s="96">
        <v>0</v>
      </c>
      <c r="M1199" s="96">
        <v>0</v>
      </c>
      <c r="N1199" s="96" t="s">
        <v>65</v>
      </c>
      <c r="O1199" s="96">
        <v>0</v>
      </c>
      <c r="P1199" s="96">
        <v>0</v>
      </c>
      <c r="Q1199" s="96">
        <v>0</v>
      </c>
    </row>
    <row r="1200" spans="2:17" ht="25.5" customHeight="1" thickBot="1" x14ac:dyDescent="0.35">
      <c r="B1200" s="92" t="s">
        <v>3011</v>
      </c>
      <c r="C1200" s="93" t="s">
        <v>1057</v>
      </c>
      <c r="D1200" s="94" t="s">
        <v>64</v>
      </c>
      <c r="E1200" s="94" t="s">
        <v>64</v>
      </c>
      <c r="F1200" s="95">
        <v>0</v>
      </c>
      <c r="G1200" s="94" t="s">
        <v>65</v>
      </c>
      <c r="H1200" s="94" t="s">
        <v>64</v>
      </c>
      <c r="I1200" s="94" t="s">
        <v>66</v>
      </c>
      <c r="J1200" s="94" t="s">
        <v>66</v>
      </c>
      <c r="K1200" s="96">
        <v>0</v>
      </c>
      <c r="L1200" s="96">
        <v>0</v>
      </c>
      <c r="M1200" s="96">
        <v>0</v>
      </c>
      <c r="N1200" s="96" t="s">
        <v>65</v>
      </c>
      <c r="O1200" s="96">
        <v>0</v>
      </c>
      <c r="P1200" s="96">
        <v>0</v>
      </c>
      <c r="Q1200" s="96">
        <v>0</v>
      </c>
    </row>
    <row r="1201" spans="2:17" ht="25.5" customHeight="1" thickBot="1" x14ac:dyDescent="0.35">
      <c r="B1201" s="92" t="s">
        <v>842</v>
      </c>
      <c r="C1201" s="93" t="s">
        <v>273</v>
      </c>
      <c r="D1201" s="94" t="s">
        <v>64</v>
      </c>
      <c r="E1201" s="94" t="s">
        <v>64</v>
      </c>
      <c r="F1201" s="95">
        <v>0</v>
      </c>
      <c r="G1201" s="94" t="s">
        <v>65</v>
      </c>
      <c r="H1201" s="94" t="s">
        <v>64</v>
      </c>
      <c r="I1201" s="94" t="s">
        <v>66</v>
      </c>
      <c r="J1201" s="94" t="s">
        <v>66</v>
      </c>
      <c r="K1201" s="96">
        <v>0</v>
      </c>
      <c r="L1201" s="96">
        <v>0</v>
      </c>
      <c r="M1201" s="96">
        <v>0</v>
      </c>
      <c r="N1201" s="96" t="s">
        <v>65</v>
      </c>
      <c r="O1201" s="96">
        <v>0</v>
      </c>
      <c r="P1201" s="96">
        <v>0</v>
      </c>
      <c r="Q1201" s="96">
        <v>0</v>
      </c>
    </row>
    <row r="1202" spans="2:17" ht="25.5" customHeight="1" thickBot="1" x14ac:dyDescent="0.35">
      <c r="B1202" s="92" t="s">
        <v>653</v>
      </c>
      <c r="C1202" s="93" t="s">
        <v>3020</v>
      </c>
      <c r="D1202" s="94" t="s">
        <v>64</v>
      </c>
      <c r="E1202" s="94" t="s">
        <v>64</v>
      </c>
      <c r="F1202" s="95">
        <v>0</v>
      </c>
      <c r="G1202" s="94" t="s">
        <v>65</v>
      </c>
      <c r="H1202" s="94" t="s">
        <v>64</v>
      </c>
      <c r="I1202" s="94" t="s">
        <v>66</v>
      </c>
      <c r="J1202" s="94" t="s">
        <v>66</v>
      </c>
      <c r="K1202" s="96">
        <v>0</v>
      </c>
      <c r="L1202" s="96">
        <v>0</v>
      </c>
      <c r="M1202" s="96">
        <v>0</v>
      </c>
      <c r="N1202" s="96" t="s">
        <v>65</v>
      </c>
      <c r="O1202" s="96">
        <v>0</v>
      </c>
      <c r="P1202" s="96">
        <v>0</v>
      </c>
      <c r="Q1202" s="96">
        <v>0</v>
      </c>
    </row>
    <row r="1203" spans="2:17" ht="25.5" customHeight="1" thickBot="1" x14ac:dyDescent="0.35">
      <c r="B1203" s="92" t="s">
        <v>821</v>
      </c>
      <c r="C1203" s="93" t="s">
        <v>679</v>
      </c>
      <c r="D1203" s="94" t="s">
        <v>64</v>
      </c>
      <c r="E1203" s="94" t="s">
        <v>64</v>
      </c>
      <c r="F1203" s="95">
        <v>0</v>
      </c>
      <c r="G1203" s="94" t="s">
        <v>64</v>
      </c>
      <c r="H1203" s="94" t="s">
        <v>64</v>
      </c>
      <c r="I1203" s="94" t="s">
        <v>65</v>
      </c>
      <c r="J1203" s="94" t="s">
        <v>66</v>
      </c>
      <c r="K1203" s="96">
        <v>0</v>
      </c>
      <c r="L1203" s="96">
        <v>0</v>
      </c>
      <c r="M1203" s="96">
        <v>0</v>
      </c>
      <c r="N1203" s="96" t="s">
        <v>65</v>
      </c>
      <c r="O1203" s="96">
        <v>0</v>
      </c>
      <c r="P1203" s="96">
        <v>0</v>
      </c>
      <c r="Q1203" s="96">
        <v>0</v>
      </c>
    </row>
    <row r="1204" spans="2:17" ht="25.5" customHeight="1" thickBot="1" x14ac:dyDescent="0.35">
      <c r="B1204" s="92" t="s">
        <v>3021</v>
      </c>
      <c r="C1204" s="93" t="s">
        <v>289</v>
      </c>
      <c r="D1204" s="94" t="s">
        <v>64</v>
      </c>
      <c r="E1204" s="94" t="s">
        <v>64</v>
      </c>
      <c r="F1204" s="95">
        <v>0</v>
      </c>
      <c r="G1204" s="94" t="s">
        <v>65</v>
      </c>
      <c r="H1204" s="94" t="s">
        <v>64</v>
      </c>
      <c r="I1204" s="94" t="s">
        <v>66</v>
      </c>
      <c r="J1204" s="94" t="s">
        <v>66</v>
      </c>
      <c r="K1204" s="96">
        <v>0</v>
      </c>
      <c r="L1204" s="96">
        <v>0</v>
      </c>
      <c r="M1204" s="96">
        <v>0</v>
      </c>
      <c r="N1204" s="96" t="s">
        <v>65</v>
      </c>
      <c r="O1204" s="96">
        <v>0</v>
      </c>
      <c r="P1204" s="96">
        <v>0</v>
      </c>
      <c r="Q1204" s="96">
        <v>0</v>
      </c>
    </row>
    <row r="1205" spans="2:17" ht="25.5" customHeight="1" thickBot="1" x14ac:dyDescent="0.35">
      <c r="B1205" s="92" t="s">
        <v>274</v>
      </c>
      <c r="C1205" s="93" t="s">
        <v>717</v>
      </c>
      <c r="D1205" s="94" t="s">
        <v>64</v>
      </c>
      <c r="E1205" s="94" t="s">
        <v>64</v>
      </c>
      <c r="F1205" s="95">
        <v>0</v>
      </c>
      <c r="G1205" s="94" t="s">
        <v>65</v>
      </c>
      <c r="H1205" s="94" t="s">
        <v>64</v>
      </c>
      <c r="I1205" s="94" t="s">
        <v>66</v>
      </c>
      <c r="J1205" s="94" t="s">
        <v>66</v>
      </c>
      <c r="K1205" s="96">
        <v>0</v>
      </c>
      <c r="L1205" s="96">
        <v>0</v>
      </c>
      <c r="M1205" s="96">
        <v>0</v>
      </c>
      <c r="N1205" s="96" t="s">
        <v>65</v>
      </c>
      <c r="O1205" s="96">
        <v>0</v>
      </c>
      <c r="P1205" s="96">
        <v>0</v>
      </c>
      <c r="Q1205" s="96">
        <v>0</v>
      </c>
    </row>
    <row r="1206" spans="2:17" ht="25.5" customHeight="1" thickBot="1" x14ac:dyDescent="0.35">
      <c r="B1206" s="92" t="s">
        <v>3022</v>
      </c>
      <c r="C1206" s="93" t="s">
        <v>3023</v>
      </c>
      <c r="D1206" s="94" t="s">
        <v>64</v>
      </c>
      <c r="E1206" s="94" t="s">
        <v>65</v>
      </c>
      <c r="F1206" s="95">
        <v>0</v>
      </c>
      <c r="G1206" s="94" t="s">
        <v>64</v>
      </c>
      <c r="H1206" s="94" t="s">
        <v>64</v>
      </c>
      <c r="I1206" s="94" t="s">
        <v>65</v>
      </c>
      <c r="J1206" s="94" t="s">
        <v>66</v>
      </c>
      <c r="K1206" s="96">
        <v>0</v>
      </c>
      <c r="L1206" s="96">
        <v>0</v>
      </c>
      <c r="M1206" s="96">
        <v>0</v>
      </c>
      <c r="N1206" s="96" t="s">
        <v>65</v>
      </c>
      <c r="O1206" s="96">
        <v>0</v>
      </c>
      <c r="P1206" s="96">
        <v>0</v>
      </c>
      <c r="Q1206" s="96">
        <v>0</v>
      </c>
    </row>
    <row r="1207" spans="2:17" ht="25.5" customHeight="1" thickBot="1" x14ac:dyDescent="0.35">
      <c r="B1207" s="92" t="s">
        <v>3024</v>
      </c>
      <c r="C1207" s="93" t="s">
        <v>3025</v>
      </c>
      <c r="D1207" s="94" t="s">
        <v>64</v>
      </c>
      <c r="E1207" s="94" t="s">
        <v>65</v>
      </c>
      <c r="F1207" s="95">
        <v>0</v>
      </c>
      <c r="G1207" s="94" t="s">
        <v>64</v>
      </c>
      <c r="H1207" s="94" t="s">
        <v>65</v>
      </c>
      <c r="I1207" s="94" t="s">
        <v>66</v>
      </c>
      <c r="J1207" s="94" t="s">
        <v>66</v>
      </c>
      <c r="K1207" s="96">
        <v>0</v>
      </c>
      <c r="L1207" s="96">
        <v>0</v>
      </c>
      <c r="M1207" s="96">
        <v>0</v>
      </c>
      <c r="N1207" s="96" t="s">
        <v>65</v>
      </c>
      <c r="O1207" s="96">
        <v>0</v>
      </c>
      <c r="P1207" s="96">
        <v>0</v>
      </c>
      <c r="Q1207" s="96">
        <v>0</v>
      </c>
    </row>
    <row r="1208" spans="2:17" ht="25.5" customHeight="1" thickBot="1" x14ac:dyDescent="0.35">
      <c r="B1208" s="92" t="s">
        <v>731</v>
      </c>
      <c r="C1208" s="93" t="s">
        <v>3026</v>
      </c>
      <c r="D1208" s="94" t="s">
        <v>65</v>
      </c>
      <c r="E1208" s="94" t="s">
        <v>64</v>
      </c>
      <c r="F1208" s="95">
        <v>0</v>
      </c>
      <c r="G1208" s="94" t="s">
        <v>64</v>
      </c>
      <c r="H1208" s="94" t="s">
        <v>64</v>
      </c>
      <c r="I1208" s="94" t="s">
        <v>66</v>
      </c>
      <c r="J1208" s="94" t="s">
        <v>65</v>
      </c>
      <c r="K1208" s="96">
        <v>0</v>
      </c>
      <c r="L1208" s="96">
        <v>0</v>
      </c>
      <c r="M1208" s="96">
        <v>0</v>
      </c>
      <c r="N1208" s="96" t="s">
        <v>65</v>
      </c>
      <c r="O1208" s="96">
        <v>0</v>
      </c>
      <c r="P1208" s="96">
        <v>0</v>
      </c>
      <c r="Q1208" s="96">
        <v>0</v>
      </c>
    </row>
    <row r="1209" spans="2:17" ht="25.5" customHeight="1" thickBot="1" x14ac:dyDescent="0.35">
      <c r="B1209" s="92" t="s">
        <v>274</v>
      </c>
      <c r="C1209" s="93" t="s">
        <v>2143</v>
      </c>
      <c r="D1209" s="94" t="s">
        <v>64</v>
      </c>
      <c r="E1209" s="94" t="s">
        <v>65</v>
      </c>
      <c r="F1209" s="95">
        <v>0</v>
      </c>
      <c r="G1209" s="94" t="s">
        <v>64</v>
      </c>
      <c r="H1209" s="94" t="s">
        <v>65</v>
      </c>
      <c r="I1209" s="94" t="s">
        <v>66</v>
      </c>
      <c r="J1209" s="94" t="s">
        <v>66</v>
      </c>
      <c r="K1209" s="96">
        <v>0</v>
      </c>
      <c r="L1209" s="96">
        <v>0</v>
      </c>
      <c r="M1209" s="96">
        <v>0</v>
      </c>
      <c r="N1209" s="96" t="s">
        <v>65</v>
      </c>
      <c r="O1209" s="96">
        <v>0</v>
      </c>
      <c r="P1209" s="96">
        <v>0</v>
      </c>
      <c r="Q1209" s="96">
        <v>0</v>
      </c>
    </row>
    <row r="1210" spans="2:17" ht="25.5" customHeight="1" thickBot="1" x14ac:dyDescent="0.35">
      <c r="B1210" s="92" t="s">
        <v>3027</v>
      </c>
      <c r="C1210" s="93" t="s">
        <v>3028</v>
      </c>
      <c r="D1210" s="94" t="s">
        <v>64</v>
      </c>
      <c r="E1210" s="94" t="s">
        <v>65</v>
      </c>
      <c r="F1210" s="95">
        <v>0</v>
      </c>
      <c r="G1210" s="94" t="s">
        <v>64</v>
      </c>
      <c r="H1210" s="94" t="s">
        <v>65</v>
      </c>
      <c r="I1210" s="94" t="s">
        <v>66</v>
      </c>
      <c r="J1210" s="94" t="s">
        <v>66</v>
      </c>
      <c r="K1210" s="96">
        <v>0</v>
      </c>
      <c r="L1210" s="96">
        <v>0</v>
      </c>
      <c r="M1210" s="96">
        <v>0</v>
      </c>
      <c r="N1210" s="96" t="s">
        <v>65</v>
      </c>
      <c r="O1210" s="96">
        <v>0</v>
      </c>
      <c r="P1210" s="96">
        <v>0</v>
      </c>
      <c r="Q1210" s="96">
        <v>0</v>
      </c>
    </row>
    <row r="1211" spans="2:17" ht="25.5" customHeight="1" thickBot="1" x14ac:dyDescent="0.35">
      <c r="B1211" s="92" t="s">
        <v>229</v>
      </c>
      <c r="C1211" s="93" t="s">
        <v>3029</v>
      </c>
      <c r="D1211" s="94" t="s">
        <v>64</v>
      </c>
      <c r="E1211" s="94" t="s">
        <v>65</v>
      </c>
      <c r="F1211" s="95">
        <v>0</v>
      </c>
      <c r="G1211" s="94" t="s">
        <v>64</v>
      </c>
      <c r="H1211" s="94" t="s">
        <v>64</v>
      </c>
      <c r="I1211" s="94" t="s">
        <v>65</v>
      </c>
      <c r="J1211" s="94" t="s">
        <v>66</v>
      </c>
      <c r="K1211" s="96">
        <v>0</v>
      </c>
      <c r="L1211" s="96">
        <v>0</v>
      </c>
      <c r="M1211" s="96">
        <v>0</v>
      </c>
      <c r="N1211" s="96" t="s">
        <v>65</v>
      </c>
      <c r="O1211" s="96">
        <v>0</v>
      </c>
      <c r="P1211" s="96">
        <v>0</v>
      </c>
      <c r="Q1211" s="96">
        <v>0</v>
      </c>
    </row>
    <row r="1212" spans="2:17" ht="25.5" customHeight="1" thickBot="1" x14ac:dyDescent="0.35">
      <c r="B1212" s="92" t="s">
        <v>860</v>
      </c>
      <c r="C1212" s="93" t="s">
        <v>1262</v>
      </c>
      <c r="D1212" s="94" t="s">
        <v>65</v>
      </c>
      <c r="E1212" s="94" t="s">
        <v>64</v>
      </c>
      <c r="F1212" s="95">
        <v>0</v>
      </c>
      <c r="G1212" s="94" t="s">
        <v>64</v>
      </c>
      <c r="H1212" s="94" t="s">
        <v>64</v>
      </c>
      <c r="I1212" s="94" t="s">
        <v>65</v>
      </c>
      <c r="J1212" s="94" t="s">
        <v>66</v>
      </c>
      <c r="K1212" s="96">
        <v>0</v>
      </c>
      <c r="L1212" s="96">
        <v>0</v>
      </c>
      <c r="M1212" s="96">
        <v>0</v>
      </c>
      <c r="N1212" s="96" t="s">
        <v>65</v>
      </c>
      <c r="O1212" s="96">
        <v>0</v>
      </c>
      <c r="P1212" s="96">
        <v>0</v>
      </c>
      <c r="Q1212" s="96">
        <v>0</v>
      </c>
    </row>
    <row r="1213" spans="2:17" ht="25.5" customHeight="1" thickBot="1" x14ac:dyDescent="0.35">
      <c r="B1213" s="92" t="s">
        <v>675</v>
      </c>
      <c r="C1213" s="93" t="s">
        <v>3030</v>
      </c>
      <c r="D1213" s="94" t="s">
        <v>65</v>
      </c>
      <c r="E1213" s="94" t="s">
        <v>64</v>
      </c>
      <c r="F1213" s="95">
        <v>0</v>
      </c>
      <c r="G1213" s="94" t="s">
        <v>64</v>
      </c>
      <c r="H1213" s="94" t="s">
        <v>64</v>
      </c>
      <c r="I1213" s="94" t="s">
        <v>66</v>
      </c>
      <c r="J1213" s="94" t="s">
        <v>65</v>
      </c>
      <c r="K1213" s="96">
        <v>0</v>
      </c>
      <c r="L1213" s="96">
        <v>0</v>
      </c>
      <c r="M1213" s="96">
        <v>0</v>
      </c>
      <c r="N1213" s="96" t="s">
        <v>65</v>
      </c>
      <c r="O1213" s="96">
        <v>0</v>
      </c>
      <c r="P1213" s="96">
        <v>0</v>
      </c>
      <c r="Q1213" s="96">
        <v>0</v>
      </c>
    </row>
    <row r="1214" spans="2:17" ht="25.5" customHeight="1" thickBot="1" x14ac:dyDescent="0.35">
      <c r="B1214" s="92" t="s">
        <v>3031</v>
      </c>
      <c r="C1214" s="93" t="s">
        <v>1256</v>
      </c>
      <c r="D1214" s="94" t="s">
        <v>64</v>
      </c>
      <c r="E1214" s="94" t="s">
        <v>65</v>
      </c>
      <c r="F1214" s="95">
        <v>0</v>
      </c>
      <c r="G1214" s="94" t="s">
        <v>64</v>
      </c>
      <c r="H1214" s="94" t="s">
        <v>64</v>
      </c>
      <c r="I1214" s="94" t="s">
        <v>66</v>
      </c>
      <c r="J1214" s="94" t="s">
        <v>65</v>
      </c>
      <c r="K1214" s="96">
        <v>0</v>
      </c>
      <c r="L1214" s="96">
        <v>0</v>
      </c>
      <c r="M1214" s="96">
        <v>0</v>
      </c>
      <c r="N1214" s="96" t="s">
        <v>65</v>
      </c>
      <c r="O1214" s="96">
        <v>0</v>
      </c>
      <c r="P1214" s="96">
        <v>0</v>
      </c>
      <c r="Q1214" s="96">
        <v>0</v>
      </c>
    </row>
    <row r="1215" spans="2:17" ht="25.5" customHeight="1" thickBot="1" x14ac:dyDescent="0.35">
      <c r="B1215" s="92" t="s">
        <v>979</v>
      </c>
      <c r="C1215" s="93" t="s">
        <v>1277</v>
      </c>
      <c r="D1215" s="94" t="s">
        <v>65</v>
      </c>
      <c r="E1215" s="94" t="s">
        <v>64</v>
      </c>
      <c r="F1215" s="95">
        <v>0</v>
      </c>
      <c r="G1215" s="94" t="s">
        <v>64</v>
      </c>
      <c r="H1215" s="94" t="s">
        <v>65</v>
      </c>
      <c r="I1215" s="94" t="s">
        <v>66</v>
      </c>
      <c r="J1215" s="94" t="s">
        <v>66</v>
      </c>
      <c r="K1215" s="96">
        <v>0</v>
      </c>
      <c r="L1215" s="96">
        <v>0</v>
      </c>
      <c r="M1215" s="96">
        <v>0</v>
      </c>
      <c r="N1215" s="96" t="s">
        <v>65</v>
      </c>
      <c r="O1215" s="96">
        <v>0</v>
      </c>
      <c r="P1215" s="96">
        <v>0</v>
      </c>
      <c r="Q1215" s="96">
        <v>0</v>
      </c>
    </row>
    <row r="1216" spans="2:17" ht="25.5" customHeight="1" thickBot="1" x14ac:dyDescent="0.35">
      <c r="B1216" s="92" t="s">
        <v>239</v>
      </c>
      <c r="C1216" s="93" t="s">
        <v>1309</v>
      </c>
      <c r="D1216" s="94" t="s">
        <v>64</v>
      </c>
      <c r="E1216" s="94" t="s">
        <v>65</v>
      </c>
      <c r="F1216" s="95">
        <v>0</v>
      </c>
      <c r="G1216" s="94" t="s">
        <v>64</v>
      </c>
      <c r="H1216" s="94" t="s">
        <v>64</v>
      </c>
      <c r="I1216" s="94" t="s">
        <v>65</v>
      </c>
      <c r="J1216" s="94" t="s">
        <v>66</v>
      </c>
      <c r="K1216" s="96">
        <v>0</v>
      </c>
      <c r="L1216" s="96">
        <v>0</v>
      </c>
      <c r="M1216" s="96">
        <v>0</v>
      </c>
      <c r="N1216" s="96" t="s">
        <v>65</v>
      </c>
      <c r="O1216" s="96">
        <v>0</v>
      </c>
      <c r="P1216" s="96">
        <v>0</v>
      </c>
      <c r="Q1216" s="96">
        <v>0</v>
      </c>
    </row>
    <row r="1217" spans="2:17" ht="25.5" customHeight="1" thickBot="1" x14ac:dyDescent="0.35">
      <c r="B1217" s="92" t="s">
        <v>2099</v>
      </c>
      <c r="C1217" s="93" t="s">
        <v>265</v>
      </c>
      <c r="D1217" s="94" t="s">
        <v>65</v>
      </c>
      <c r="E1217" s="94" t="s">
        <v>64</v>
      </c>
      <c r="F1217" s="95">
        <v>0</v>
      </c>
      <c r="G1217" s="94" t="s">
        <v>64</v>
      </c>
      <c r="H1217" s="94" t="s">
        <v>64</v>
      </c>
      <c r="I1217" s="94" t="s">
        <v>66</v>
      </c>
      <c r="J1217" s="94" t="s">
        <v>65</v>
      </c>
      <c r="K1217" s="96">
        <v>0</v>
      </c>
      <c r="L1217" s="96">
        <v>0</v>
      </c>
      <c r="M1217" s="96">
        <v>0</v>
      </c>
      <c r="N1217" s="96" t="s">
        <v>65</v>
      </c>
      <c r="O1217" s="96">
        <v>0</v>
      </c>
      <c r="P1217" s="96">
        <v>0</v>
      </c>
      <c r="Q1217" s="96">
        <v>0</v>
      </c>
    </row>
    <row r="1218" spans="2:17" ht="25.5" customHeight="1" thickBot="1" x14ac:dyDescent="0.35">
      <c r="B1218" s="92" t="s">
        <v>988</v>
      </c>
      <c r="C1218" s="93" t="s">
        <v>3032</v>
      </c>
      <c r="D1218" s="94" t="s">
        <v>64</v>
      </c>
      <c r="E1218" s="94" t="s">
        <v>65</v>
      </c>
      <c r="F1218" s="95">
        <v>0</v>
      </c>
      <c r="G1218" s="94" t="s">
        <v>64</v>
      </c>
      <c r="H1218" s="94" t="s">
        <v>64</v>
      </c>
      <c r="I1218" s="94" t="s">
        <v>65</v>
      </c>
      <c r="J1218" s="94" t="s">
        <v>66</v>
      </c>
      <c r="K1218" s="96">
        <v>0</v>
      </c>
      <c r="L1218" s="96">
        <v>0</v>
      </c>
      <c r="M1218" s="96">
        <v>0</v>
      </c>
      <c r="N1218" s="96" t="s">
        <v>65</v>
      </c>
      <c r="O1218" s="96">
        <v>0</v>
      </c>
      <c r="P1218" s="96">
        <v>0</v>
      </c>
      <c r="Q1218" s="96">
        <v>0</v>
      </c>
    </row>
    <row r="1219" spans="2:17" ht="25.5" customHeight="1" thickBot="1" x14ac:dyDescent="0.35">
      <c r="B1219" s="92" t="s">
        <v>3033</v>
      </c>
      <c r="C1219" s="93" t="s">
        <v>1306</v>
      </c>
      <c r="D1219" s="94" t="s">
        <v>65</v>
      </c>
      <c r="E1219" s="94" t="s">
        <v>64</v>
      </c>
      <c r="F1219" s="95">
        <v>0</v>
      </c>
      <c r="G1219" s="94" t="s">
        <v>64</v>
      </c>
      <c r="H1219" s="94" t="s">
        <v>65</v>
      </c>
      <c r="I1219" s="94" t="s">
        <v>66</v>
      </c>
      <c r="J1219" s="94" t="s">
        <v>66</v>
      </c>
      <c r="K1219" s="96">
        <v>0</v>
      </c>
      <c r="L1219" s="96">
        <v>0</v>
      </c>
      <c r="M1219" s="96">
        <v>0</v>
      </c>
      <c r="N1219" s="96" t="s">
        <v>65</v>
      </c>
      <c r="O1219" s="96">
        <v>0</v>
      </c>
      <c r="P1219" s="96">
        <v>0</v>
      </c>
      <c r="Q1219" s="96">
        <v>0</v>
      </c>
    </row>
    <row r="1220" spans="2:17" ht="25.5" customHeight="1" thickBot="1" x14ac:dyDescent="0.35">
      <c r="B1220" s="92" t="s">
        <v>3034</v>
      </c>
      <c r="C1220" s="93">
        <v>0</v>
      </c>
      <c r="D1220" s="94" t="s">
        <v>65</v>
      </c>
      <c r="E1220" s="94" t="s">
        <v>64</v>
      </c>
      <c r="F1220" s="95">
        <v>0</v>
      </c>
      <c r="G1220" s="94" t="s">
        <v>64</v>
      </c>
      <c r="H1220" s="94" t="s">
        <v>65</v>
      </c>
      <c r="I1220" s="94" t="s">
        <v>66</v>
      </c>
      <c r="J1220" s="94" t="s">
        <v>66</v>
      </c>
      <c r="K1220" s="96">
        <v>0</v>
      </c>
      <c r="L1220" s="96">
        <v>0</v>
      </c>
      <c r="M1220" s="96">
        <v>0</v>
      </c>
      <c r="N1220" s="96" t="s">
        <v>65</v>
      </c>
      <c r="O1220" s="96">
        <v>0</v>
      </c>
      <c r="P1220" s="96">
        <v>0</v>
      </c>
      <c r="Q1220" s="96">
        <v>0</v>
      </c>
    </row>
    <row r="1221" spans="2:17" ht="25.5" customHeight="1" thickBot="1" x14ac:dyDescent="0.35">
      <c r="B1221" s="92" t="s">
        <v>988</v>
      </c>
      <c r="C1221" s="93">
        <v>0</v>
      </c>
      <c r="D1221" s="94" t="s">
        <v>64</v>
      </c>
      <c r="E1221" s="94" t="s">
        <v>65</v>
      </c>
      <c r="F1221" s="95">
        <v>0</v>
      </c>
      <c r="G1221" s="94" t="s">
        <v>65</v>
      </c>
      <c r="H1221" s="94" t="s">
        <v>64</v>
      </c>
      <c r="I1221" s="94" t="s">
        <v>66</v>
      </c>
      <c r="J1221" s="94" t="s">
        <v>66</v>
      </c>
      <c r="K1221" s="96">
        <v>0</v>
      </c>
      <c r="L1221" s="96">
        <v>0</v>
      </c>
      <c r="M1221" s="96">
        <v>0</v>
      </c>
      <c r="N1221" s="96" t="s">
        <v>65</v>
      </c>
      <c r="O1221" s="96">
        <v>0</v>
      </c>
      <c r="P1221" s="96">
        <v>0</v>
      </c>
      <c r="Q1221" s="96">
        <v>0</v>
      </c>
    </row>
    <row r="1222" spans="2:17" ht="25.5" customHeight="1" thickBot="1" x14ac:dyDescent="0.35">
      <c r="B1222" s="92" t="s">
        <v>3035</v>
      </c>
      <c r="C1222" s="93" t="s">
        <v>2084</v>
      </c>
      <c r="D1222" s="94" t="s">
        <v>64</v>
      </c>
      <c r="E1222" s="94" t="s">
        <v>65</v>
      </c>
      <c r="F1222" s="95">
        <v>2212241140101</v>
      </c>
      <c r="G1222" s="94" t="s">
        <v>64</v>
      </c>
      <c r="H1222" s="94" t="s">
        <v>64</v>
      </c>
      <c r="I1222" s="94" t="s">
        <v>65</v>
      </c>
      <c r="J1222" s="94" t="s">
        <v>66</v>
      </c>
      <c r="K1222" s="96">
        <v>0</v>
      </c>
      <c r="L1222" s="96">
        <v>0</v>
      </c>
      <c r="M1222" s="96">
        <v>0</v>
      </c>
      <c r="N1222" s="96" t="s">
        <v>65</v>
      </c>
      <c r="O1222" s="96">
        <v>0</v>
      </c>
      <c r="P1222" s="96">
        <v>0</v>
      </c>
      <c r="Q1222" s="96">
        <v>0</v>
      </c>
    </row>
    <row r="1223" spans="2:17" ht="25.5" customHeight="1" thickBot="1" x14ac:dyDescent="0.35">
      <c r="B1223" s="92" t="s">
        <v>3036</v>
      </c>
      <c r="C1223" s="93" t="s">
        <v>1160</v>
      </c>
      <c r="D1223" s="94" t="s">
        <v>65</v>
      </c>
      <c r="E1223" s="94" t="s">
        <v>64</v>
      </c>
      <c r="F1223" s="95">
        <v>0</v>
      </c>
      <c r="G1223" s="94" t="s">
        <v>65</v>
      </c>
      <c r="H1223" s="94" t="s">
        <v>65</v>
      </c>
      <c r="I1223" s="94" t="s">
        <v>66</v>
      </c>
      <c r="J1223" s="94" t="s">
        <v>66</v>
      </c>
      <c r="K1223" s="96">
        <v>0</v>
      </c>
      <c r="L1223" s="96">
        <v>0</v>
      </c>
      <c r="M1223" s="96">
        <v>0</v>
      </c>
      <c r="N1223" s="96" t="s">
        <v>65</v>
      </c>
      <c r="O1223" s="96">
        <v>0</v>
      </c>
      <c r="P1223" s="96">
        <v>0</v>
      </c>
      <c r="Q1223" s="96">
        <v>0</v>
      </c>
    </row>
    <row r="1224" spans="2:17" ht="25.5" customHeight="1" thickBot="1" x14ac:dyDescent="0.35">
      <c r="B1224" s="92" t="s">
        <v>3037</v>
      </c>
      <c r="C1224" s="93" t="s">
        <v>1306</v>
      </c>
      <c r="D1224" s="94" t="s">
        <v>65</v>
      </c>
      <c r="E1224" s="94" t="s">
        <v>64</v>
      </c>
      <c r="F1224" s="95">
        <v>0</v>
      </c>
      <c r="G1224" s="94" t="s">
        <v>64</v>
      </c>
      <c r="H1224" s="94" t="s">
        <v>64</v>
      </c>
      <c r="I1224" s="94" t="s">
        <v>65</v>
      </c>
      <c r="J1224" s="94" t="s">
        <v>66</v>
      </c>
      <c r="K1224" s="96">
        <v>0</v>
      </c>
      <c r="L1224" s="96">
        <v>0</v>
      </c>
      <c r="M1224" s="96">
        <v>0</v>
      </c>
      <c r="N1224" s="96" t="s">
        <v>65</v>
      </c>
      <c r="O1224" s="96">
        <v>0</v>
      </c>
      <c r="P1224" s="96">
        <v>0</v>
      </c>
      <c r="Q1224" s="96">
        <v>0</v>
      </c>
    </row>
    <row r="1225" spans="2:17" ht="25.5" customHeight="1" thickBot="1" x14ac:dyDescent="0.35">
      <c r="B1225" s="92" t="s">
        <v>3038</v>
      </c>
      <c r="C1225" s="93" t="s">
        <v>835</v>
      </c>
      <c r="D1225" s="94" t="s">
        <v>64</v>
      </c>
      <c r="E1225" s="94" t="s">
        <v>65</v>
      </c>
      <c r="F1225" s="95">
        <v>0</v>
      </c>
      <c r="G1225" s="94" t="s">
        <v>64</v>
      </c>
      <c r="H1225" s="94" t="s">
        <v>65</v>
      </c>
      <c r="I1225" s="94" t="s">
        <v>66</v>
      </c>
      <c r="J1225" s="94" t="s">
        <v>66</v>
      </c>
      <c r="K1225" s="96">
        <v>0</v>
      </c>
      <c r="L1225" s="96">
        <v>0</v>
      </c>
      <c r="M1225" s="96">
        <v>0</v>
      </c>
      <c r="N1225" s="96" t="s">
        <v>65</v>
      </c>
      <c r="O1225" s="96">
        <v>0</v>
      </c>
      <c r="P1225" s="96">
        <v>0</v>
      </c>
      <c r="Q1225" s="96">
        <v>0</v>
      </c>
    </row>
    <row r="1226" spans="2:17" ht="25.5" customHeight="1" thickBot="1" x14ac:dyDescent="0.35">
      <c r="B1226" s="92" t="s">
        <v>3039</v>
      </c>
      <c r="C1226" s="93" t="s">
        <v>697</v>
      </c>
      <c r="D1226" s="94" t="s">
        <v>64</v>
      </c>
      <c r="E1226" s="94" t="s">
        <v>65</v>
      </c>
      <c r="F1226" s="95">
        <v>0</v>
      </c>
      <c r="G1226" s="94" t="s">
        <v>64</v>
      </c>
      <c r="H1226" s="94" t="s">
        <v>64</v>
      </c>
      <c r="I1226" s="94" t="s">
        <v>66</v>
      </c>
      <c r="J1226" s="94" t="s">
        <v>65</v>
      </c>
      <c r="K1226" s="96">
        <v>0</v>
      </c>
      <c r="L1226" s="96">
        <v>0</v>
      </c>
      <c r="M1226" s="96">
        <v>0</v>
      </c>
      <c r="N1226" s="96" t="s">
        <v>65</v>
      </c>
      <c r="O1226" s="96">
        <v>0</v>
      </c>
      <c r="P1226" s="96">
        <v>0</v>
      </c>
      <c r="Q1226" s="96">
        <v>0</v>
      </c>
    </row>
    <row r="1227" spans="2:17" ht="25.5" customHeight="1" thickBot="1" x14ac:dyDescent="0.35">
      <c r="B1227" s="92" t="s">
        <v>3040</v>
      </c>
      <c r="C1227" s="93" t="s">
        <v>2139</v>
      </c>
      <c r="D1227" s="94" t="s">
        <v>64</v>
      </c>
      <c r="E1227" s="94" t="s">
        <v>65</v>
      </c>
      <c r="F1227" s="95">
        <v>0</v>
      </c>
      <c r="G1227" s="94" t="s">
        <v>64</v>
      </c>
      <c r="H1227" s="94" t="s">
        <v>64</v>
      </c>
      <c r="I1227" s="94" t="s">
        <v>66</v>
      </c>
      <c r="J1227" s="94" t="s">
        <v>65</v>
      </c>
      <c r="K1227" s="96">
        <v>0</v>
      </c>
      <c r="L1227" s="96">
        <v>0</v>
      </c>
      <c r="M1227" s="96">
        <v>0</v>
      </c>
      <c r="N1227" s="96" t="s">
        <v>65</v>
      </c>
      <c r="O1227" s="96">
        <v>0</v>
      </c>
      <c r="P1227" s="96">
        <v>0</v>
      </c>
      <c r="Q1227" s="96">
        <v>0</v>
      </c>
    </row>
    <row r="1228" spans="2:17" ht="25.5" customHeight="1" thickBot="1" x14ac:dyDescent="0.35">
      <c r="B1228" s="92" t="s">
        <v>879</v>
      </c>
      <c r="C1228" s="93" t="s">
        <v>265</v>
      </c>
      <c r="D1228" s="94" t="s">
        <v>65</v>
      </c>
      <c r="E1228" s="94" t="s">
        <v>64</v>
      </c>
      <c r="F1228" s="95">
        <v>0</v>
      </c>
      <c r="G1228" s="94" t="s">
        <v>64</v>
      </c>
      <c r="H1228" s="94" t="s">
        <v>64</v>
      </c>
      <c r="I1228" s="94" t="s">
        <v>65</v>
      </c>
      <c r="J1228" s="94" t="s">
        <v>66</v>
      </c>
      <c r="K1228" s="96">
        <v>0</v>
      </c>
      <c r="L1228" s="96">
        <v>0</v>
      </c>
      <c r="M1228" s="96">
        <v>0</v>
      </c>
      <c r="N1228" s="96" t="s">
        <v>65</v>
      </c>
      <c r="O1228" s="96">
        <v>0</v>
      </c>
      <c r="P1228" s="96">
        <v>0</v>
      </c>
      <c r="Q1228" s="96">
        <v>0</v>
      </c>
    </row>
    <row r="1229" spans="2:17" ht="25.5" customHeight="1" thickBot="1" x14ac:dyDescent="0.35">
      <c r="B1229" s="92" t="s">
        <v>2160</v>
      </c>
      <c r="C1229" s="93" t="s">
        <v>3041</v>
      </c>
      <c r="D1229" s="94" t="s">
        <v>65</v>
      </c>
      <c r="E1229" s="94" t="s">
        <v>64</v>
      </c>
      <c r="F1229" s="95">
        <v>0</v>
      </c>
      <c r="G1229" s="94" t="s">
        <v>65</v>
      </c>
      <c r="H1229" s="94" t="s">
        <v>64</v>
      </c>
      <c r="I1229" s="94" t="s">
        <v>66</v>
      </c>
      <c r="J1229" s="94" t="s">
        <v>66</v>
      </c>
      <c r="K1229" s="96">
        <v>0</v>
      </c>
      <c r="L1229" s="96">
        <v>0</v>
      </c>
      <c r="M1229" s="96">
        <v>0</v>
      </c>
      <c r="N1229" s="96" t="s">
        <v>65</v>
      </c>
      <c r="O1229" s="96">
        <v>0</v>
      </c>
      <c r="P1229" s="96">
        <v>0</v>
      </c>
      <c r="Q1229" s="96">
        <v>0</v>
      </c>
    </row>
    <row r="1230" spans="2:17" ht="25.5" customHeight="1" thickBot="1" x14ac:dyDescent="0.35">
      <c r="B1230" s="92" t="s">
        <v>851</v>
      </c>
      <c r="C1230" s="93" t="s">
        <v>262</v>
      </c>
      <c r="D1230" s="94" t="s">
        <v>64</v>
      </c>
      <c r="E1230" s="94" t="s">
        <v>65</v>
      </c>
      <c r="F1230" s="95">
        <v>0</v>
      </c>
      <c r="G1230" s="94" t="s">
        <v>65</v>
      </c>
      <c r="H1230" s="94" t="s">
        <v>65</v>
      </c>
      <c r="I1230" s="94" t="s">
        <v>66</v>
      </c>
      <c r="J1230" s="94" t="s">
        <v>66</v>
      </c>
      <c r="K1230" s="96">
        <v>0</v>
      </c>
      <c r="L1230" s="96">
        <v>0</v>
      </c>
      <c r="M1230" s="96">
        <v>0</v>
      </c>
      <c r="N1230" s="96" t="s">
        <v>65</v>
      </c>
      <c r="O1230" s="96">
        <v>0</v>
      </c>
      <c r="P1230" s="96">
        <v>0</v>
      </c>
      <c r="Q1230" s="96">
        <v>0</v>
      </c>
    </row>
    <row r="1231" spans="2:17" ht="25.5" customHeight="1" thickBot="1" x14ac:dyDescent="0.35">
      <c r="B1231" s="92" t="s">
        <v>229</v>
      </c>
      <c r="C1231" s="93" t="s">
        <v>262</v>
      </c>
      <c r="D1231" s="94" t="s">
        <v>64</v>
      </c>
      <c r="E1231" s="94" t="s">
        <v>65</v>
      </c>
      <c r="F1231" s="95">
        <v>0</v>
      </c>
      <c r="G1231" s="94" t="s">
        <v>64</v>
      </c>
      <c r="H1231" s="94" t="s">
        <v>64</v>
      </c>
      <c r="I1231" s="94" t="s">
        <v>66</v>
      </c>
      <c r="J1231" s="94" t="s">
        <v>65</v>
      </c>
      <c r="K1231" s="96">
        <v>0</v>
      </c>
      <c r="L1231" s="96">
        <v>0</v>
      </c>
      <c r="M1231" s="96">
        <v>0</v>
      </c>
      <c r="N1231" s="96" t="s">
        <v>65</v>
      </c>
      <c r="O1231" s="96">
        <v>0</v>
      </c>
      <c r="P1231" s="96">
        <v>0</v>
      </c>
      <c r="Q1231" s="96">
        <v>0</v>
      </c>
    </row>
    <row r="1232" spans="2:17" ht="25.5" customHeight="1" thickBot="1" x14ac:dyDescent="0.35">
      <c r="B1232" s="92" t="s">
        <v>2108</v>
      </c>
      <c r="C1232" s="93" t="s">
        <v>3042</v>
      </c>
      <c r="D1232" s="94" t="s">
        <v>65</v>
      </c>
      <c r="E1232" s="94" t="s">
        <v>64</v>
      </c>
      <c r="F1232" s="95">
        <v>0</v>
      </c>
      <c r="G1232" s="94" t="s">
        <v>64</v>
      </c>
      <c r="H1232" s="94" t="s">
        <v>64</v>
      </c>
      <c r="I1232" s="94" t="s">
        <v>66</v>
      </c>
      <c r="J1232" s="94" t="s">
        <v>65</v>
      </c>
      <c r="K1232" s="96">
        <v>0</v>
      </c>
      <c r="L1232" s="96">
        <v>0</v>
      </c>
      <c r="M1232" s="96">
        <v>0</v>
      </c>
      <c r="N1232" s="96" t="s">
        <v>65</v>
      </c>
      <c r="O1232" s="96">
        <v>0</v>
      </c>
      <c r="P1232" s="96">
        <v>0</v>
      </c>
      <c r="Q1232" s="96">
        <v>0</v>
      </c>
    </row>
    <row r="1233" spans="2:17" ht="25.5" customHeight="1" thickBot="1" x14ac:dyDescent="0.35">
      <c r="B1233" s="92" t="s">
        <v>3043</v>
      </c>
      <c r="C1233" s="93" t="s">
        <v>1325</v>
      </c>
      <c r="D1233" s="94" t="s">
        <v>64</v>
      </c>
      <c r="E1233" s="94" t="s">
        <v>65</v>
      </c>
      <c r="F1233" s="95">
        <v>0</v>
      </c>
      <c r="G1233" s="94" t="s">
        <v>64</v>
      </c>
      <c r="H1233" s="94" t="s">
        <v>65</v>
      </c>
      <c r="I1233" s="94" t="s">
        <v>66</v>
      </c>
      <c r="J1233" s="94" t="s">
        <v>66</v>
      </c>
      <c r="K1233" s="96">
        <v>0</v>
      </c>
      <c r="L1233" s="96">
        <v>0</v>
      </c>
      <c r="M1233" s="96">
        <v>0</v>
      </c>
      <c r="N1233" s="96" t="s">
        <v>65</v>
      </c>
      <c r="O1233" s="96">
        <v>0</v>
      </c>
      <c r="P1233" s="96">
        <v>0</v>
      </c>
      <c r="Q1233" s="96">
        <v>0</v>
      </c>
    </row>
    <row r="1234" spans="2:17" ht="25.5" customHeight="1" thickBot="1" x14ac:dyDescent="0.35">
      <c r="B1234" s="92" t="s">
        <v>256</v>
      </c>
      <c r="C1234" s="93" t="s">
        <v>2134</v>
      </c>
      <c r="D1234" s="94" t="s">
        <v>64</v>
      </c>
      <c r="E1234" s="94" t="s">
        <v>65</v>
      </c>
      <c r="F1234" s="95">
        <v>0</v>
      </c>
      <c r="G1234" s="94" t="s">
        <v>64</v>
      </c>
      <c r="H1234" s="94" t="s">
        <v>64</v>
      </c>
      <c r="I1234" s="94" t="s">
        <v>66</v>
      </c>
      <c r="J1234" s="94" t="s">
        <v>65</v>
      </c>
      <c r="K1234" s="96">
        <v>0</v>
      </c>
      <c r="L1234" s="96">
        <v>0</v>
      </c>
      <c r="M1234" s="96">
        <v>0</v>
      </c>
      <c r="N1234" s="96" t="s">
        <v>65</v>
      </c>
      <c r="O1234" s="96">
        <v>0</v>
      </c>
      <c r="P1234" s="96">
        <v>0</v>
      </c>
      <c r="Q1234" s="96">
        <v>0</v>
      </c>
    </row>
    <row r="1235" spans="2:17" ht="25.5" customHeight="1" thickBot="1" x14ac:dyDescent="0.35">
      <c r="B1235" s="92" t="s">
        <v>3044</v>
      </c>
      <c r="C1235" s="93" t="s">
        <v>265</v>
      </c>
      <c r="D1235" s="94" t="s">
        <v>65</v>
      </c>
      <c r="E1235" s="94" t="s">
        <v>64</v>
      </c>
      <c r="F1235" s="95">
        <v>0</v>
      </c>
      <c r="G1235" s="94" t="s">
        <v>64</v>
      </c>
      <c r="H1235" s="94" t="s">
        <v>64</v>
      </c>
      <c r="I1235" s="94" t="s">
        <v>66</v>
      </c>
      <c r="J1235" s="94" t="s">
        <v>65</v>
      </c>
      <c r="K1235" s="96">
        <v>0</v>
      </c>
      <c r="L1235" s="96">
        <v>0</v>
      </c>
      <c r="M1235" s="96">
        <v>0</v>
      </c>
      <c r="N1235" s="96" t="s">
        <v>65</v>
      </c>
      <c r="O1235" s="96">
        <v>0</v>
      </c>
      <c r="P1235" s="96">
        <v>0</v>
      </c>
      <c r="Q1235" s="96">
        <v>0</v>
      </c>
    </row>
    <row r="1236" spans="2:17" ht="25.5" customHeight="1" thickBot="1" x14ac:dyDescent="0.35">
      <c r="B1236" s="92" t="s">
        <v>904</v>
      </c>
      <c r="C1236" s="93" t="s">
        <v>265</v>
      </c>
      <c r="D1236" s="94" t="s">
        <v>64</v>
      </c>
      <c r="E1236" s="94" t="s">
        <v>65</v>
      </c>
      <c r="F1236" s="95">
        <v>0</v>
      </c>
      <c r="G1236" s="94" t="s">
        <v>64</v>
      </c>
      <c r="H1236" s="94" t="s">
        <v>64</v>
      </c>
      <c r="I1236" s="94" t="s">
        <v>65</v>
      </c>
      <c r="J1236" s="94" t="s">
        <v>66</v>
      </c>
      <c r="K1236" s="96">
        <v>0</v>
      </c>
      <c r="L1236" s="96">
        <v>0</v>
      </c>
      <c r="M1236" s="96">
        <v>0</v>
      </c>
      <c r="N1236" s="96" t="s">
        <v>65</v>
      </c>
      <c r="O1236" s="96">
        <v>0</v>
      </c>
      <c r="P1236" s="96">
        <v>0</v>
      </c>
      <c r="Q1236" s="96">
        <v>0</v>
      </c>
    </row>
    <row r="1237" spans="2:17" ht="25.5" customHeight="1" thickBot="1" x14ac:dyDescent="0.35">
      <c r="B1237" s="92" t="s">
        <v>3045</v>
      </c>
      <c r="C1237" s="93" t="s">
        <v>1118</v>
      </c>
      <c r="D1237" s="94" t="s">
        <v>65</v>
      </c>
      <c r="E1237" s="94" t="s">
        <v>64</v>
      </c>
      <c r="F1237" s="95">
        <v>0</v>
      </c>
      <c r="G1237" s="94" t="s">
        <v>64</v>
      </c>
      <c r="H1237" s="94" t="s">
        <v>64</v>
      </c>
      <c r="I1237" s="94" t="s">
        <v>66</v>
      </c>
      <c r="J1237" s="94" t="s">
        <v>65</v>
      </c>
      <c r="K1237" s="96">
        <v>0</v>
      </c>
      <c r="L1237" s="96">
        <v>0</v>
      </c>
      <c r="M1237" s="96">
        <v>0</v>
      </c>
      <c r="N1237" s="96" t="s">
        <v>65</v>
      </c>
      <c r="O1237" s="96">
        <v>0</v>
      </c>
      <c r="P1237" s="96">
        <v>0</v>
      </c>
      <c r="Q1237" s="96">
        <v>0</v>
      </c>
    </row>
    <row r="1238" spans="2:17" ht="25.5" customHeight="1" thickBot="1" x14ac:dyDescent="0.35">
      <c r="B1238" s="92" t="s">
        <v>758</v>
      </c>
      <c r="C1238" s="93" t="s">
        <v>2113</v>
      </c>
      <c r="D1238" s="94" t="s">
        <v>65</v>
      </c>
      <c r="E1238" s="94" t="s">
        <v>64</v>
      </c>
      <c r="F1238" s="95">
        <v>0</v>
      </c>
      <c r="G1238" s="94" t="s">
        <v>64</v>
      </c>
      <c r="H1238" s="94" t="s">
        <v>64</v>
      </c>
      <c r="I1238" s="94" t="s">
        <v>65</v>
      </c>
      <c r="J1238" s="94" t="s">
        <v>66</v>
      </c>
      <c r="K1238" s="96">
        <v>0</v>
      </c>
      <c r="L1238" s="96">
        <v>0</v>
      </c>
      <c r="M1238" s="96">
        <v>0</v>
      </c>
      <c r="N1238" s="96" t="s">
        <v>65</v>
      </c>
      <c r="O1238" s="96">
        <v>0</v>
      </c>
      <c r="P1238" s="96">
        <v>0</v>
      </c>
      <c r="Q1238" s="96">
        <v>0</v>
      </c>
    </row>
    <row r="1239" spans="2:17" ht="25.5" customHeight="1" thickBot="1" x14ac:dyDescent="0.35">
      <c r="B1239" s="92" t="s">
        <v>793</v>
      </c>
      <c r="C1239" s="93" t="s">
        <v>1147</v>
      </c>
      <c r="D1239" s="94" t="s">
        <v>65</v>
      </c>
      <c r="E1239" s="94" t="s">
        <v>64</v>
      </c>
      <c r="F1239" s="95">
        <v>0</v>
      </c>
      <c r="G1239" s="94" t="s">
        <v>64</v>
      </c>
      <c r="H1239" s="94" t="s">
        <v>64</v>
      </c>
      <c r="I1239" s="94" t="s">
        <v>65</v>
      </c>
      <c r="J1239" s="94" t="s">
        <v>66</v>
      </c>
      <c r="K1239" s="96">
        <v>0</v>
      </c>
      <c r="L1239" s="96">
        <v>0</v>
      </c>
      <c r="M1239" s="96">
        <v>0</v>
      </c>
      <c r="N1239" s="96" t="s">
        <v>65</v>
      </c>
      <c r="O1239" s="96">
        <v>0</v>
      </c>
      <c r="P1239" s="96">
        <v>0</v>
      </c>
      <c r="Q1239" s="96">
        <v>0</v>
      </c>
    </row>
    <row r="1240" spans="2:17" ht="25.5" customHeight="1" thickBot="1" x14ac:dyDescent="0.35">
      <c r="B1240" s="92" t="s">
        <v>258</v>
      </c>
      <c r="C1240" s="93" t="s">
        <v>1144</v>
      </c>
      <c r="D1240" s="94" t="s">
        <v>64</v>
      </c>
      <c r="E1240" s="94" t="s">
        <v>65</v>
      </c>
      <c r="F1240" s="95">
        <v>0</v>
      </c>
      <c r="G1240" s="94" t="s">
        <v>65</v>
      </c>
      <c r="H1240" s="94" t="s">
        <v>64</v>
      </c>
      <c r="I1240" s="94" t="s">
        <v>66</v>
      </c>
      <c r="J1240" s="94" t="s">
        <v>66</v>
      </c>
      <c r="K1240" s="96">
        <v>0</v>
      </c>
      <c r="L1240" s="96">
        <v>0</v>
      </c>
      <c r="M1240" s="96">
        <v>0</v>
      </c>
      <c r="N1240" s="96" t="s">
        <v>65</v>
      </c>
      <c r="O1240" s="96">
        <v>0</v>
      </c>
      <c r="P1240" s="96">
        <v>0</v>
      </c>
      <c r="Q1240" s="96">
        <v>0</v>
      </c>
    </row>
    <row r="1241" spans="2:17" ht="25.5" customHeight="1" thickBot="1" x14ac:dyDescent="0.35">
      <c r="B1241" s="92" t="s">
        <v>973</v>
      </c>
      <c r="C1241" s="93" t="s">
        <v>1144</v>
      </c>
      <c r="D1241" s="94" t="s">
        <v>64</v>
      </c>
      <c r="E1241" s="94" t="s">
        <v>65</v>
      </c>
      <c r="F1241" s="95">
        <v>0</v>
      </c>
      <c r="G1241" s="94" t="s">
        <v>64</v>
      </c>
      <c r="H1241" s="94" t="s">
        <v>64</v>
      </c>
      <c r="I1241" s="94" t="s">
        <v>65</v>
      </c>
      <c r="J1241" s="94" t="s">
        <v>66</v>
      </c>
      <c r="K1241" s="96">
        <v>0</v>
      </c>
      <c r="L1241" s="96">
        <v>0</v>
      </c>
      <c r="M1241" s="96">
        <v>0</v>
      </c>
      <c r="N1241" s="96" t="s">
        <v>65</v>
      </c>
      <c r="O1241" s="96">
        <v>0</v>
      </c>
      <c r="P1241" s="96">
        <v>0</v>
      </c>
      <c r="Q1241" s="96">
        <v>0</v>
      </c>
    </row>
    <row r="1242" spans="2:17" ht="25.5" customHeight="1" thickBot="1" x14ac:dyDescent="0.35">
      <c r="B1242" s="92" t="s">
        <v>3046</v>
      </c>
      <c r="C1242" s="93" t="s">
        <v>733</v>
      </c>
      <c r="D1242" s="94" t="s">
        <v>65</v>
      </c>
      <c r="E1242" s="94" t="s">
        <v>64</v>
      </c>
      <c r="F1242" s="95">
        <v>0</v>
      </c>
      <c r="G1242" s="94" t="s">
        <v>65</v>
      </c>
      <c r="H1242" s="94" t="s">
        <v>64</v>
      </c>
      <c r="I1242" s="94" t="s">
        <v>66</v>
      </c>
      <c r="J1242" s="94" t="s">
        <v>66</v>
      </c>
      <c r="K1242" s="96">
        <v>0</v>
      </c>
      <c r="L1242" s="96">
        <v>0</v>
      </c>
      <c r="M1242" s="96">
        <v>0</v>
      </c>
      <c r="N1242" s="96" t="s">
        <v>65</v>
      </c>
      <c r="O1242" s="96">
        <v>0</v>
      </c>
      <c r="P1242" s="96">
        <v>0</v>
      </c>
      <c r="Q1242" s="96">
        <v>0</v>
      </c>
    </row>
    <row r="1243" spans="2:17" ht="25.5" customHeight="1" thickBot="1" x14ac:dyDescent="0.35">
      <c r="B1243" s="92" t="s">
        <v>703</v>
      </c>
      <c r="C1243" s="93" t="s">
        <v>3047</v>
      </c>
      <c r="D1243" s="94" t="s">
        <v>65</v>
      </c>
      <c r="E1243" s="94" t="s">
        <v>64</v>
      </c>
      <c r="F1243" s="95">
        <v>0</v>
      </c>
      <c r="G1243" s="94" t="s">
        <v>64</v>
      </c>
      <c r="H1243" s="94" t="s">
        <v>64</v>
      </c>
      <c r="I1243" s="94" t="s">
        <v>65</v>
      </c>
      <c r="J1243" s="94" t="s">
        <v>66</v>
      </c>
      <c r="K1243" s="96">
        <v>0</v>
      </c>
      <c r="L1243" s="96">
        <v>0</v>
      </c>
      <c r="M1243" s="96">
        <v>0</v>
      </c>
      <c r="N1243" s="96" t="s">
        <v>65</v>
      </c>
      <c r="O1243" s="96">
        <v>0</v>
      </c>
      <c r="P1243" s="96">
        <v>0</v>
      </c>
      <c r="Q1243" s="96">
        <v>0</v>
      </c>
    </row>
    <row r="1244" spans="2:17" ht="25.5" customHeight="1" thickBot="1" x14ac:dyDescent="0.35">
      <c r="B1244" s="92" t="s">
        <v>1218</v>
      </c>
      <c r="C1244" s="93" t="s">
        <v>3048</v>
      </c>
      <c r="D1244" s="94" t="s">
        <v>65</v>
      </c>
      <c r="E1244" s="94" t="s">
        <v>64</v>
      </c>
      <c r="F1244" s="95">
        <v>0</v>
      </c>
      <c r="G1244" s="94" t="s">
        <v>65</v>
      </c>
      <c r="H1244" s="94" t="s">
        <v>64</v>
      </c>
      <c r="I1244" s="94" t="s">
        <v>66</v>
      </c>
      <c r="J1244" s="94" t="s">
        <v>66</v>
      </c>
      <c r="K1244" s="96">
        <v>0</v>
      </c>
      <c r="L1244" s="96">
        <v>0</v>
      </c>
      <c r="M1244" s="96">
        <v>0</v>
      </c>
      <c r="N1244" s="96" t="s">
        <v>65</v>
      </c>
      <c r="O1244" s="96">
        <v>0</v>
      </c>
      <c r="P1244" s="96">
        <v>0</v>
      </c>
      <c r="Q1244" s="96">
        <v>0</v>
      </c>
    </row>
    <row r="1245" spans="2:17" ht="25.5" customHeight="1" thickBot="1" x14ac:dyDescent="0.35">
      <c r="B1245" s="92" t="s">
        <v>3049</v>
      </c>
      <c r="C1245" s="93" t="s">
        <v>1163</v>
      </c>
      <c r="D1245" s="94" t="s">
        <v>65</v>
      </c>
      <c r="E1245" s="94" t="s">
        <v>64</v>
      </c>
      <c r="F1245" s="95">
        <v>0</v>
      </c>
      <c r="G1245" s="94" t="s">
        <v>64</v>
      </c>
      <c r="H1245" s="94" t="s">
        <v>64</v>
      </c>
      <c r="I1245" s="94" t="s">
        <v>65</v>
      </c>
      <c r="J1245" s="94" t="s">
        <v>66</v>
      </c>
      <c r="K1245" s="96">
        <v>0</v>
      </c>
      <c r="L1245" s="96">
        <v>0</v>
      </c>
      <c r="M1245" s="96">
        <v>0</v>
      </c>
      <c r="N1245" s="96" t="s">
        <v>65</v>
      </c>
      <c r="O1245" s="96">
        <v>0</v>
      </c>
      <c r="P1245" s="96">
        <v>0</v>
      </c>
      <c r="Q1245" s="96">
        <v>0</v>
      </c>
    </row>
    <row r="1246" spans="2:17" ht="25.5" customHeight="1" thickBot="1" x14ac:dyDescent="0.35">
      <c r="B1246" s="92" t="s">
        <v>3050</v>
      </c>
      <c r="C1246" s="93" t="s">
        <v>1074</v>
      </c>
      <c r="D1246" s="94" t="s">
        <v>64</v>
      </c>
      <c r="E1246" s="94" t="s">
        <v>65</v>
      </c>
      <c r="F1246" s="95">
        <v>0</v>
      </c>
      <c r="G1246" s="94" t="s">
        <v>64</v>
      </c>
      <c r="H1246" s="94" t="s">
        <v>64</v>
      </c>
      <c r="I1246" s="94" t="s">
        <v>65</v>
      </c>
      <c r="J1246" s="94" t="s">
        <v>66</v>
      </c>
      <c r="K1246" s="96">
        <v>0</v>
      </c>
      <c r="L1246" s="96">
        <v>0</v>
      </c>
      <c r="M1246" s="96">
        <v>0</v>
      </c>
      <c r="N1246" s="96" t="s">
        <v>65</v>
      </c>
      <c r="O1246" s="96">
        <v>0</v>
      </c>
      <c r="P1246" s="96">
        <v>0</v>
      </c>
      <c r="Q1246" s="96">
        <v>0</v>
      </c>
    </row>
    <row r="1247" spans="2:17" ht="25.5" customHeight="1" thickBot="1" x14ac:dyDescent="0.35">
      <c r="B1247" s="92" t="s">
        <v>937</v>
      </c>
      <c r="C1247" s="93" t="s">
        <v>3051</v>
      </c>
      <c r="D1247" s="94" t="s">
        <v>64</v>
      </c>
      <c r="E1247" s="94" t="s">
        <v>65</v>
      </c>
      <c r="F1247" s="95">
        <v>0</v>
      </c>
      <c r="G1247" s="94" t="s">
        <v>65</v>
      </c>
      <c r="H1247" s="94" t="s">
        <v>64</v>
      </c>
      <c r="I1247" s="94" t="s">
        <v>66</v>
      </c>
      <c r="J1247" s="94" t="s">
        <v>66</v>
      </c>
      <c r="K1247" s="96">
        <v>0</v>
      </c>
      <c r="L1247" s="96">
        <v>0</v>
      </c>
      <c r="M1247" s="96">
        <v>0</v>
      </c>
      <c r="N1247" s="96" t="s">
        <v>65</v>
      </c>
      <c r="O1247" s="96">
        <v>0</v>
      </c>
      <c r="P1247" s="96">
        <v>0</v>
      </c>
      <c r="Q1247" s="96">
        <v>0</v>
      </c>
    </row>
    <row r="1248" spans="2:17" ht="25.5" customHeight="1" thickBot="1" x14ac:dyDescent="0.35">
      <c r="B1248" s="92" t="s">
        <v>762</v>
      </c>
      <c r="C1248" s="93" t="s">
        <v>1281</v>
      </c>
      <c r="D1248" s="94" t="s">
        <v>64</v>
      </c>
      <c r="E1248" s="94" t="s">
        <v>65</v>
      </c>
      <c r="F1248" s="95">
        <v>0</v>
      </c>
      <c r="G1248" s="94" t="s">
        <v>64</v>
      </c>
      <c r="H1248" s="94" t="s">
        <v>64</v>
      </c>
      <c r="I1248" s="94" t="s">
        <v>66</v>
      </c>
      <c r="J1248" s="94" t="s">
        <v>65</v>
      </c>
      <c r="K1248" s="96">
        <v>0</v>
      </c>
      <c r="L1248" s="96">
        <v>0</v>
      </c>
      <c r="M1248" s="96">
        <v>0</v>
      </c>
      <c r="N1248" s="96" t="s">
        <v>65</v>
      </c>
      <c r="O1248" s="96">
        <v>0</v>
      </c>
      <c r="P1248" s="96">
        <v>0</v>
      </c>
      <c r="Q1248" s="96">
        <v>0</v>
      </c>
    </row>
    <row r="1249" spans="2:17" ht="25.5" customHeight="1" thickBot="1" x14ac:dyDescent="0.35">
      <c r="B1249" s="92" t="s">
        <v>879</v>
      </c>
      <c r="C1249" s="93" t="s">
        <v>3052</v>
      </c>
      <c r="D1249" s="94" t="s">
        <v>65</v>
      </c>
      <c r="E1249" s="94" t="s">
        <v>64</v>
      </c>
      <c r="F1249" s="95">
        <v>0</v>
      </c>
      <c r="G1249" s="94" t="s">
        <v>64</v>
      </c>
      <c r="H1249" s="94" t="s">
        <v>64</v>
      </c>
      <c r="I1249" s="94" t="s">
        <v>66</v>
      </c>
      <c r="J1249" s="94" t="s">
        <v>65</v>
      </c>
      <c r="K1249" s="96">
        <v>0</v>
      </c>
      <c r="L1249" s="96">
        <v>0</v>
      </c>
      <c r="M1249" s="96">
        <v>0</v>
      </c>
      <c r="N1249" s="96" t="s">
        <v>65</v>
      </c>
      <c r="O1249" s="96">
        <v>0</v>
      </c>
      <c r="P1249" s="96">
        <v>0</v>
      </c>
      <c r="Q1249" s="96">
        <v>0</v>
      </c>
    </row>
    <row r="1250" spans="2:17" ht="25.5" customHeight="1" thickBot="1" x14ac:dyDescent="0.35">
      <c r="B1250" s="92" t="s">
        <v>3053</v>
      </c>
      <c r="C1250" s="93" t="s">
        <v>223</v>
      </c>
      <c r="D1250" s="94" t="s">
        <v>65</v>
      </c>
      <c r="E1250" s="94" t="s">
        <v>64</v>
      </c>
      <c r="F1250" s="95">
        <v>0</v>
      </c>
      <c r="G1250" s="94" t="s">
        <v>64</v>
      </c>
      <c r="H1250" s="94" t="s">
        <v>64</v>
      </c>
      <c r="I1250" s="94" t="s">
        <v>66</v>
      </c>
      <c r="J1250" s="94" t="s">
        <v>65</v>
      </c>
      <c r="K1250" s="96">
        <v>0</v>
      </c>
      <c r="L1250" s="96">
        <v>0</v>
      </c>
      <c r="M1250" s="96">
        <v>0</v>
      </c>
      <c r="N1250" s="96" t="s">
        <v>65</v>
      </c>
      <c r="O1250" s="96">
        <v>0</v>
      </c>
      <c r="P1250" s="96">
        <v>0</v>
      </c>
      <c r="Q1250" s="96">
        <v>0</v>
      </c>
    </row>
    <row r="1251" spans="2:17" ht="25.5" customHeight="1" thickBot="1" x14ac:dyDescent="0.35">
      <c r="B1251" s="92" t="s">
        <v>906</v>
      </c>
      <c r="C1251" s="93" t="s">
        <v>269</v>
      </c>
      <c r="D1251" s="94" t="s">
        <v>65</v>
      </c>
      <c r="E1251" s="94" t="s">
        <v>64</v>
      </c>
      <c r="F1251" s="95">
        <v>0</v>
      </c>
      <c r="G1251" s="94" t="s">
        <v>64</v>
      </c>
      <c r="H1251" s="94" t="s">
        <v>64</v>
      </c>
      <c r="I1251" s="94" t="s">
        <v>65</v>
      </c>
      <c r="J1251" s="94" t="s">
        <v>66</v>
      </c>
      <c r="K1251" s="96">
        <v>0</v>
      </c>
      <c r="L1251" s="96">
        <v>0</v>
      </c>
      <c r="M1251" s="96">
        <v>0</v>
      </c>
      <c r="N1251" s="96" t="s">
        <v>65</v>
      </c>
      <c r="O1251" s="96">
        <v>0</v>
      </c>
      <c r="P1251" s="96">
        <v>0</v>
      </c>
      <c r="Q1251" s="96">
        <v>0</v>
      </c>
    </row>
    <row r="1252" spans="2:17" ht="25.5" customHeight="1" thickBot="1" x14ac:dyDescent="0.35">
      <c r="B1252" s="92" t="s">
        <v>3054</v>
      </c>
      <c r="C1252" s="93" t="s">
        <v>3055</v>
      </c>
      <c r="D1252" s="94" t="s">
        <v>64</v>
      </c>
      <c r="E1252" s="94" t="s">
        <v>65</v>
      </c>
      <c r="F1252" s="95">
        <v>0</v>
      </c>
      <c r="G1252" s="94" t="s">
        <v>64</v>
      </c>
      <c r="H1252" s="94" t="s">
        <v>64</v>
      </c>
      <c r="I1252" s="94" t="s">
        <v>65</v>
      </c>
      <c r="J1252" s="94" t="s">
        <v>66</v>
      </c>
      <c r="K1252" s="96">
        <v>0</v>
      </c>
      <c r="L1252" s="96">
        <v>0</v>
      </c>
      <c r="M1252" s="96">
        <v>0</v>
      </c>
      <c r="N1252" s="96" t="s">
        <v>65</v>
      </c>
      <c r="O1252" s="96">
        <v>0</v>
      </c>
      <c r="P1252" s="96">
        <v>0</v>
      </c>
      <c r="Q1252" s="96">
        <v>0</v>
      </c>
    </row>
    <row r="1253" spans="2:17" ht="25.5" customHeight="1" thickBot="1" x14ac:dyDescent="0.35">
      <c r="B1253" s="92" t="s">
        <v>3056</v>
      </c>
      <c r="C1253" s="93" t="s">
        <v>3057</v>
      </c>
      <c r="D1253" s="94" t="s">
        <v>65</v>
      </c>
      <c r="E1253" s="94" t="s">
        <v>64</v>
      </c>
      <c r="F1253" s="95">
        <v>0</v>
      </c>
      <c r="G1253" s="94" t="s">
        <v>64</v>
      </c>
      <c r="H1253" s="94" t="s">
        <v>65</v>
      </c>
      <c r="I1253" s="94" t="s">
        <v>66</v>
      </c>
      <c r="J1253" s="94" t="s">
        <v>66</v>
      </c>
      <c r="K1253" s="96">
        <v>0</v>
      </c>
      <c r="L1253" s="96">
        <v>0</v>
      </c>
      <c r="M1253" s="96">
        <v>0</v>
      </c>
      <c r="N1253" s="96" t="s">
        <v>65</v>
      </c>
      <c r="O1253" s="96">
        <v>0</v>
      </c>
      <c r="P1253" s="96">
        <v>0</v>
      </c>
      <c r="Q1253" s="96">
        <v>0</v>
      </c>
    </row>
    <row r="1254" spans="2:17" ht="25.5" customHeight="1" thickBot="1" x14ac:dyDescent="0.35">
      <c r="B1254" s="92" t="s">
        <v>3058</v>
      </c>
      <c r="C1254" s="93" t="s">
        <v>3059</v>
      </c>
      <c r="D1254" s="94" t="s">
        <v>65</v>
      </c>
      <c r="E1254" s="94" t="s">
        <v>64</v>
      </c>
      <c r="F1254" s="95">
        <v>0</v>
      </c>
      <c r="G1254" s="94" t="s">
        <v>64</v>
      </c>
      <c r="H1254" s="94" t="s">
        <v>64</v>
      </c>
      <c r="I1254" s="94" t="s">
        <v>65</v>
      </c>
      <c r="J1254" s="94" t="s">
        <v>66</v>
      </c>
      <c r="K1254" s="96">
        <v>0</v>
      </c>
      <c r="L1254" s="96">
        <v>0</v>
      </c>
      <c r="M1254" s="96">
        <v>0</v>
      </c>
      <c r="N1254" s="96" t="s">
        <v>65</v>
      </c>
      <c r="O1254" s="96">
        <v>0</v>
      </c>
      <c r="P1254" s="96">
        <v>0</v>
      </c>
      <c r="Q1254" s="96">
        <v>0</v>
      </c>
    </row>
    <row r="1255" spans="2:17" ht="25.5" customHeight="1" thickBot="1" x14ac:dyDescent="0.35">
      <c r="B1255" s="92" t="s">
        <v>972</v>
      </c>
      <c r="C1255" s="93" t="s">
        <v>2107</v>
      </c>
      <c r="D1255" s="94" t="s">
        <v>65</v>
      </c>
      <c r="E1255" s="94" t="s">
        <v>64</v>
      </c>
      <c r="F1255" s="95">
        <v>0</v>
      </c>
      <c r="G1255" s="94" t="s">
        <v>64</v>
      </c>
      <c r="H1255" s="94" t="s">
        <v>64</v>
      </c>
      <c r="I1255" s="94" t="s">
        <v>65</v>
      </c>
      <c r="J1255" s="94" t="s">
        <v>66</v>
      </c>
      <c r="K1255" s="96">
        <v>0</v>
      </c>
      <c r="L1255" s="96">
        <v>0</v>
      </c>
      <c r="M1255" s="96">
        <v>0</v>
      </c>
      <c r="N1255" s="96" t="s">
        <v>65</v>
      </c>
      <c r="O1255" s="96">
        <v>0</v>
      </c>
      <c r="P1255" s="96">
        <v>0</v>
      </c>
      <c r="Q1255" s="96">
        <v>0</v>
      </c>
    </row>
    <row r="1256" spans="2:17" ht="25.5" customHeight="1" thickBot="1" x14ac:dyDescent="0.35">
      <c r="B1256" s="92" t="s">
        <v>1014</v>
      </c>
      <c r="C1256" s="93" t="s">
        <v>2084</v>
      </c>
      <c r="D1256" s="94" t="s">
        <v>64</v>
      </c>
      <c r="E1256" s="94" t="s">
        <v>65</v>
      </c>
      <c r="F1256" s="95">
        <v>0</v>
      </c>
      <c r="G1256" s="94" t="s">
        <v>64</v>
      </c>
      <c r="H1256" s="94" t="s">
        <v>64</v>
      </c>
      <c r="I1256" s="94" t="s">
        <v>65</v>
      </c>
      <c r="J1256" s="94" t="s">
        <v>66</v>
      </c>
      <c r="K1256" s="96">
        <v>0</v>
      </c>
      <c r="L1256" s="96">
        <v>0</v>
      </c>
      <c r="M1256" s="96">
        <v>0</v>
      </c>
      <c r="N1256" s="96" t="s">
        <v>65</v>
      </c>
      <c r="O1256" s="96">
        <v>0</v>
      </c>
      <c r="P1256" s="96">
        <v>0</v>
      </c>
      <c r="Q1256" s="96">
        <v>0</v>
      </c>
    </row>
    <row r="1257" spans="2:17" ht="25.5" customHeight="1" thickBot="1" x14ac:dyDescent="0.35">
      <c r="B1257" s="92" t="s">
        <v>247</v>
      </c>
      <c r="C1257" s="93" t="s">
        <v>3052</v>
      </c>
      <c r="D1257" s="94" t="s">
        <v>64</v>
      </c>
      <c r="E1257" s="94" t="s">
        <v>65</v>
      </c>
      <c r="F1257" s="95">
        <v>0</v>
      </c>
      <c r="G1257" s="94" t="s">
        <v>64</v>
      </c>
      <c r="H1257" s="94" t="s">
        <v>65</v>
      </c>
      <c r="I1257" s="94" t="s">
        <v>66</v>
      </c>
      <c r="J1257" s="94" t="s">
        <v>66</v>
      </c>
      <c r="K1257" s="96">
        <v>0</v>
      </c>
      <c r="L1257" s="96">
        <v>0</v>
      </c>
      <c r="M1257" s="96">
        <v>0</v>
      </c>
      <c r="N1257" s="96" t="s">
        <v>65</v>
      </c>
      <c r="O1257" s="96">
        <v>0</v>
      </c>
      <c r="P1257" s="96">
        <v>0</v>
      </c>
      <c r="Q1257" s="96">
        <v>0</v>
      </c>
    </row>
    <row r="1258" spans="2:17" ht="25.5" customHeight="1" thickBot="1" x14ac:dyDescent="0.35">
      <c r="B1258" s="92" t="s">
        <v>970</v>
      </c>
      <c r="C1258" s="93" t="s">
        <v>974</v>
      </c>
      <c r="D1258" s="94" t="s">
        <v>65</v>
      </c>
      <c r="E1258" s="94" t="s">
        <v>64</v>
      </c>
      <c r="F1258" s="95">
        <v>0</v>
      </c>
      <c r="G1258" s="94" t="s">
        <v>64</v>
      </c>
      <c r="H1258" s="94" t="s">
        <v>64</v>
      </c>
      <c r="I1258" s="94" t="s">
        <v>65</v>
      </c>
      <c r="J1258" s="94" t="s">
        <v>66</v>
      </c>
      <c r="K1258" s="96">
        <v>0</v>
      </c>
      <c r="L1258" s="96">
        <v>0</v>
      </c>
      <c r="M1258" s="96">
        <v>0</v>
      </c>
      <c r="N1258" s="96" t="s">
        <v>65</v>
      </c>
      <c r="O1258" s="96">
        <v>0</v>
      </c>
      <c r="P1258" s="96">
        <v>0</v>
      </c>
      <c r="Q1258" s="96">
        <v>0</v>
      </c>
    </row>
    <row r="1259" spans="2:17" ht="25.5" customHeight="1" thickBot="1" x14ac:dyDescent="0.35">
      <c r="B1259" s="92" t="s">
        <v>3060</v>
      </c>
      <c r="C1259" s="93" t="s">
        <v>790</v>
      </c>
      <c r="D1259" s="94" t="s">
        <v>64</v>
      </c>
      <c r="E1259" s="94" t="s">
        <v>65</v>
      </c>
      <c r="F1259" s="95">
        <v>0</v>
      </c>
      <c r="G1259" s="94" t="s">
        <v>64</v>
      </c>
      <c r="H1259" s="94" t="s">
        <v>64</v>
      </c>
      <c r="I1259" s="94" t="s">
        <v>65</v>
      </c>
      <c r="J1259" s="94" t="s">
        <v>66</v>
      </c>
      <c r="K1259" s="96">
        <v>0</v>
      </c>
      <c r="L1259" s="96">
        <v>0</v>
      </c>
      <c r="M1259" s="96">
        <v>0</v>
      </c>
      <c r="N1259" s="96" t="s">
        <v>65</v>
      </c>
      <c r="O1259" s="96">
        <v>0</v>
      </c>
      <c r="P1259" s="96">
        <v>0</v>
      </c>
      <c r="Q1259" s="96">
        <v>0</v>
      </c>
    </row>
    <row r="1260" spans="2:17" ht="25.5" customHeight="1" thickBot="1" x14ac:dyDescent="0.35">
      <c r="B1260" s="92" t="s">
        <v>229</v>
      </c>
      <c r="C1260" s="93" t="s">
        <v>1002</v>
      </c>
      <c r="D1260" s="94" t="s">
        <v>64</v>
      </c>
      <c r="E1260" s="94" t="s">
        <v>65</v>
      </c>
      <c r="F1260" s="95">
        <v>0</v>
      </c>
      <c r="G1260" s="94" t="s">
        <v>64</v>
      </c>
      <c r="H1260" s="94" t="s">
        <v>64</v>
      </c>
      <c r="I1260" s="94" t="s">
        <v>66</v>
      </c>
      <c r="J1260" s="94" t="s">
        <v>65</v>
      </c>
      <c r="K1260" s="96">
        <v>0</v>
      </c>
      <c r="L1260" s="96">
        <v>0</v>
      </c>
      <c r="M1260" s="96">
        <v>0</v>
      </c>
      <c r="N1260" s="96" t="s">
        <v>65</v>
      </c>
      <c r="O1260" s="96">
        <v>0</v>
      </c>
      <c r="P1260" s="96">
        <v>0</v>
      </c>
      <c r="Q1260" s="96">
        <v>0</v>
      </c>
    </row>
    <row r="1261" spans="2:17" ht="25.5" customHeight="1" thickBot="1" x14ac:dyDescent="0.35">
      <c r="B1261" s="92" t="s">
        <v>767</v>
      </c>
      <c r="C1261" s="93" t="s">
        <v>3061</v>
      </c>
      <c r="D1261" s="94" t="s">
        <v>64</v>
      </c>
      <c r="E1261" s="94" t="s">
        <v>65</v>
      </c>
      <c r="F1261" s="95">
        <v>0</v>
      </c>
      <c r="G1261" s="94" t="s">
        <v>64</v>
      </c>
      <c r="H1261" s="94" t="s">
        <v>65</v>
      </c>
      <c r="I1261" s="94" t="s">
        <v>66</v>
      </c>
      <c r="J1261" s="94" t="s">
        <v>66</v>
      </c>
      <c r="K1261" s="96">
        <v>0</v>
      </c>
      <c r="L1261" s="96">
        <v>0</v>
      </c>
      <c r="M1261" s="96">
        <v>0</v>
      </c>
      <c r="N1261" s="96" t="s">
        <v>65</v>
      </c>
      <c r="O1261" s="96">
        <v>0</v>
      </c>
      <c r="P1261" s="96">
        <v>0</v>
      </c>
      <c r="Q1261" s="96">
        <v>0</v>
      </c>
    </row>
    <row r="1262" spans="2:17" ht="25.5" customHeight="1" thickBot="1" x14ac:dyDescent="0.35">
      <c r="B1262" s="92" t="s">
        <v>3062</v>
      </c>
      <c r="C1262" s="93" t="s">
        <v>3063</v>
      </c>
      <c r="D1262" s="94" t="s">
        <v>65</v>
      </c>
      <c r="E1262" s="94" t="s">
        <v>64</v>
      </c>
      <c r="F1262" s="95">
        <v>0</v>
      </c>
      <c r="G1262" s="94" t="s">
        <v>65</v>
      </c>
      <c r="H1262" s="94" t="s">
        <v>65</v>
      </c>
      <c r="I1262" s="94" t="s">
        <v>66</v>
      </c>
      <c r="J1262" s="94" t="s">
        <v>66</v>
      </c>
      <c r="K1262" s="96">
        <v>0</v>
      </c>
      <c r="L1262" s="96">
        <v>0</v>
      </c>
      <c r="M1262" s="96">
        <v>0</v>
      </c>
      <c r="N1262" s="96" t="s">
        <v>65</v>
      </c>
      <c r="O1262" s="96">
        <v>0</v>
      </c>
      <c r="P1262" s="96">
        <v>0</v>
      </c>
      <c r="Q1262" s="96">
        <v>0</v>
      </c>
    </row>
    <row r="1263" spans="2:17" ht="25.5" customHeight="1" thickBot="1" x14ac:dyDescent="0.35">
      <c r="B1263" s="92" t="s">
        <v>3064</v>
      </c>
      <c r="C1263" s="93" t="s">
        <v>1144</v>
      </c>
      <c r="D1263" s="94" t="s">
        <v>65</v>
      </c>
      <c r="E1263" s="94" t="s">
        <v>64</v>
      </c>
      <c r="F1263" s="95">
        <v>0</v>
      </c>
      <c r="G1263" s="94" t="s">
        <v>64</v>
      </c>
      <c r="H1263" s="94" t="s">
        <v>65</v>
      </c>
      <c r="I1263" s="94" t="s">
        <v>66</v>
      </c>
      <c r="J1263" s="94" t="s">
        <v>66</v>
      </c>
      <c r="K1263" s="96">
        <v>0</v>
      </c>
      <c r="L1263" s="96">
        <v>0</v>
      </c>
      <c r="M1263" s="96">
        <v>0</v>
      </c>
      <c r="N1263" s="96" t="s">
        <v>65</v>
      </c>
      <c r="O1263" s="96">
        <v>0</v>
      </c>
      <c r="P1263" s="96">
        <v>0</v>
      </c>
      <c r="Q1263" s="96">
        <v>0</v>
      </c>
    </row>
    <row r="1264" spans="2:17" ht="25.5" customHeight="1" thickBot="1" x14ac:dyDescent="0.35">
      <c r="B1264" s="92" t="s">
        <v>229</v>
      </c>
      <c r="C1264" s="93" t="s">
        <v>677</v>
      </c>
      <c r="D1264" s="94" t="s">
        <v>64</v>
      </c>
      <c r="E1264" s="94" t="s">
        <v>65</v>
      </c>
      <c r="F1264" s="95">
        <v>0</v>
      </c>
      <c r="G1264" s="94" t="s">
        <v>64</v>
      </c>
      <c r="H1264" s="94" t="s">
        <v>64</v>
      </c>
      <c r="I1264" s="94" t="s">
        <v>66</v>
      </c>
      <c r="J1264" s="94" t="s">
        <v>65</v>
      </c>
      <c r="K1264" s="96">
        <v>0</v>
      </c>
      <c r="L1264" s="96">
        <v>0</v>
      </c>
      <c r="M1264" s="96">
        <v>0</v>
      </c>
      <c r="N1264" s="96" t="s">
        <v>65</v>
      </c>
      <c r="O1264" s="96">
        <v>0</v>
      </c>
      <c r="P1264" s="96">
        <v>0</v>
      </c>
      <c r="Q1264" s="96">
        <v>0</v>
      </c>
    </row>
    <row r="1265" spans="2:17" ht="25.5" customHeight="1" thickBot="1" x14ac:dyDescent="0.35">
      <c r="B1265" s="92" t="s">
        <v>3065</v>
      </c>
      <c r="C1265" s="93" t="s">
        <v>1144</v>
      </c>
      <c r="D1265" s="94" t="s">
        <v>64</v>
      </c>
      <c r="E1265" s="94" t="s">
        <v>65</v>
      </c>
      <c r="F1265" s="95">
        <v>0</v>
      </c>
      <c r="G1265" s="94" t="s">
        <v>64</v>
      </c>
      <c r="H1265" s="94" t="s">
        <v>65</v>
      </c>
      <c r="I1265" s="94" t="s">
        <v>66</v>
      </c>
      <c r="J1265" s="94" t="s">
        <v>66</v>
      </c>
      <c r="K1265" s="96">
        <v>0</v>
      </c>
      <c r="L1265" s="96">
        <v>0</v>
      </c>
      <c r="M1265" s="96">
        <v>0</v>
      </c>
      <c r="N1265" s="96" t="s">
        <v>65</v>
      </c>
      <c r="O1265" s="96">
        <v>0</v>
      </c>
      <c r="P1265" s="96">
        <v>0</v>
      </c>
      <c r="Q1265" s="96">
        <v>0</v>
      </c>
    </row>
    <row r="1266" spans="2:17" ht="25.5" customHeight="1" thickBot="1" x14ac:dyDescent="0.35">
      <c r="B1266" s="92" t="s">
        <v>3066</v>
      </c>
      <c r="C1266" s="93" t="s">
        <v>1256</v>
      </c>
      <c r="D1266" s="94" t="s">
        <v>64</v>
      </c>
      <c r="E1266" s="94" t="s">
        <v>65</v>
      </c>
      <c r="F1266" s="95">
        <v>0</v>
      </c>
      <c r="G1266" s="94" t="s">
        <v>64</v>
      </c>
      <c r="H1266" s="94" t="s">
        <v>64</v>
      </c>
      <c r="I1266" s="94" t="s">
        <v>66</v>
      </c>
      <c r="J1266" s="94" t="s">
        <v>65</v>
      </c>
      <c r="K1266" s="96">
        <v>0</v>
      </c>
      <c r="L1266" s="96">
        <v>0</v>
      </c>
      <c r="M1266" s="96">
        <v>0</v>
      </c>
      <c r="N1266" s="96" t="s">
        <v>65</v>
      </c>
      <c r="O1266" s="96">
        <v>0</v>
      </c>
      <c r="P1266" s="96">
        <v>0</v>
      </c>
      <c r="Q1266" s="96">
        <v>0</v>
      </c>
    </row>
    <row r="1267" spans="2:17" ht="25.5" customHeight="1" thickBot="1" x14ac:dyDescent="0.35">
      <c r="B1267" s="92" t="s">
        <v>1009</v>
      </c>
      <c r="C1267" s="93" t="s">
        <v>3067</v>
      </c>
      <c r="D1267" s="94" t="s">
        <v>64</v>
      </c>
      <c r="E1267" s="94" t="s">
        <v>65</v>
      </c>
      <c r="F1267" s="95">
        <v>0</v>
      </c>
      <c r="G1267" s="94" t="s">
        <v>64</v>
      </c>
      <c r="H1267" s="94" t="s">
        <v>64</v>
      </c>
      <c r="I1267" s="94" t="s">
        <v>65</v>
      </c>
      <c r="J1267" s="94" t="s">
        <v>66</v>
      </c>
      <c r="K1267" s="96">
        <v>0</v>
      </c>
      <c r="L1267" s="96">
        <v>0</v>
      </c>
      <c r="M1267" s="96">
        <v>0</v>
      </c>
      <c r="N1267" s="96" t="s">
        <v>65</v>
      </c>
      <c r="O1267" s="96">
        <v>0</v>
      </c>
      <c r="P1267" s="96">
        <v>0</v>
      </c>
      <c r="Q1267" s="96">
        <v>0</v>
      </c>
    </row>
    <row r="1268" spans="2:17" ht="25.5" customHeight="1" thickBot="1" x14ac:dyDescent="0.35">
      <c r="B1268" s="92" t="s">
        <v>3068</v>
      </c>
      <c r="C1268" s="93" t="s">
        <v>1303</v>
      </c>
      <c r="D1268" s="94" t="s">
        <v>65</v>
      </c>
      <c r="E1268" s="94" t="s">
        <v>64</v>
      </c>
      <c r="F1268" s="95">
        <v>0</v>
      </c>
      <c r="G1268" s="94" t="s">
        <v>65</v>
      </c>
      <c r="H1268" s="94" t="s">
        <v>64</v>
      </c>
      <c r="I1268" s="94" t="s">
        <v>66</v>
      </c>
      <c r="J1268" s="94" t="s">
        <v>66</v>
      </c>
      <c r="K1268" s="96">
        <v>0</v>
      </c>
      <c r="L1268" s="96">
        <v>0</v>
      </c>
      <c r="M1268" s="96">
        <v>0</v>
      </c>
      <c r="N1268" s="96" t="s">
        <v>65</v>
      </c>
      <c r="O1268" s="96">
        <v>0</v>
      </c>
      <c r="P1268" s="96">
        <v>0</v>
      </c>
      <c r="Q1268" s="96">
        <v>0</v>
      </c>
    </row>
    <row r="1269" spans="2:17" ht="25.5" customHeight="1" thickBot="1" x14ac:dyDescent="0.35">
      <c r="B1269" s="92" t="s">
        <v>3069</v>
      </c>
      <c r="C1269" s="93" t="s">
        <v>2187</v>
      </c>
      <c r="D1269" s="94" t="s">
        <v>65</v>
      </c>
      <c r="E1269" s="94" t="s">
        <v>64</v>
      </c>
      <c r="F1269" s="95">
        <v>0</v>
      </c>
      <c r="G1269" s="94" t="s">
        <v>65</v>
      </c>
      <c r="H1269" s="94" t="s">
        <v>65</v>
      </c>
      <c r="I1269" s="94" t="s">
        <v>66</v>
      </c>
      <c r="J1269" s="94" t="s">
        <v>66</v>
      </c>
      <c r="K1269" s="96">
        <v>0</v>
      </c>
      <c r="L1269" s="96">
        <v>0</v>
      </c>
      <c r="M1269" s="96">
        <v>0</v>
      </c>
      <c r="N1269" s="96" t="s">
        <v>65</v>
      </c>
      <c r="O1269" s="96">
        <v>0</v>
      </c>
      <c r="P1269" s="96">
        <v>0</v>
      </c>
      <c r="Q1269" s="96">
        <v>0</v>
      </c>
    </row>
    <row r="1270" spans="2:17" ht="25.5" customHeight="1" thickBot="1" x14ac:dyDescent="0.35">
      <c r="B1270" s="92" t="s">
        <v>3070</v>
      </c>
      <c r="C1270" s="93" t="s">
        <v>846</v>
      </c>
      <c r="D1270" s="94" t="s">
        <v>65</v>
      </c>
      <c r="E1270" s="94" t="s">
        <v>64</v>
      </c>
      <c r="F1270" s="95">
        <v>0</v>
      </c>
      <c r="G1270" s="94" t="s">
        <v>64</v>
      </c>
      <c r="H1270" s="94" t="s">
        <v>64</v>
      </c>
      <c r="I1270" s="94" t="s">
        <v>66</v>
      </c>
      <c r="J1270" s="94" t="s">
        <v>65</v>
      </c>
      <c r="K1270" s="96">
        <v>0</v>
      </c>
      <c r="L1270" s="96">
        <v>0</v>
      </c>
      <c r="M1270" s="96">
        <v>0</v>
      </c>
      <c r="N1270" s="96" t="s">
        <v>65</v>
      </c>
      <c r="O1270" s="96">
        <v>0</v>
      </c>
      <c r="P1270" s="96">
        <v>0</v>
      </c>
      <c r="Q1270" s="96">
        <v>0</v>
      </c>
    </row>
    <row r="1271" spans="2:17" ht="25.5" customHeight="1" thickBot="1" x14ac:dyDescent="0.35">
      <c r="B1271" s="92" t="s">
        <v>719</v>
      </c>
      <c r="C1271" s="93" t="s">
        <v>647</v>
      </c>
      <c r="D1271" s="94" t="s">
        <v>64</v>
      </c>
      <c r="E1271" s="94" t="s">
        <v>65</v>
      </c>
      <c r="F1271" s="95">
        <v>0</v>
      </c>
      <c r="G1271" s="94" t="s">
        <v>65</v>
      </c>
      <c r="H1271" s="94" t="s">
        <v>65</v>
      </c>
      <c r="I1271" s="94" t="s">
        <v>66</v>
      </c>
      <c r="J1271" s="94" t="s">
        <v>66</v>
      </c>
      <c r="K1271" s="96">
        <v>0</v>
      </c>
      <c r="L1271" s="96">
        <v>0</v>
      </c>
      <c r="M1271" s="96">
        <v>0</v>
      </c>
      <c r="N1271" s="96" t="s">
        <v>65</v>
      </c>
      <c r="O1271" s="96">
        <v>0</v>
      </c>
      <c r="P1271" s="96">
        <v>0</v>
      </c>
      <c r="Q1271" s="96">
        <v>0</v>
      </c>
    </row>
    <row r="1272" spans="2:17" ht="25.5" customHeight="1" thickBot="1" x14ac:dyDescent="0.35">
      <c r="B1272" s="92" t="s">
        <v>1051</v>
      </c>
      <c r="C1272" s="93" t="s">
        <v>1299</v>
      </c>
      <c r="D1272" s="94" t="s">
        <v>64</v>
      </c>
      <c r="E1272" s="94" t="s">
        <v>65</v>
      </c>
      <c r="F1272" s="95">
        <v>0</v>
      </c>
      <c r="G1272" s="94" t="s">
        <v>65</v>
      </c>
      <c r="H1272" s="94" t="s">
        <v>64</v>
      </c>
      <c r="I1272" s="94" t="s">
        <v>66</v>
      </c>
      <c r="J1272" s="94" t="s">
        <v>66</v>
      </c>
      <c r="K1272" s="96">
        <v>0</v>
      </c>
      <c r="L1272" s="96">
        <v>0</v>
      </c>
      <c r="M1272" s="96">
        <v>0</v>
      </c>
      <c r="N1272" s="96" t="s">
        <v>65</v>
      </c>
      <c r="O1272" s="96">
        <v>0</v>
      </c>
      <c r="P1272" s="96">
        <v>0</v>
      </c>
      <c r="Q1272" s="96">
        <v>0</v>
      </c>
    </row>
    <row r="1273" spans="2:17" ht="25.5" customHeight="1" thickBot="1" x14ac:dyDescent="0.35">
      <c r="B1273" s="92" t="s">
        <v>3071</v>
      </c>
      <c r="C1273" s="93" t="s">
        <v>3072</v>
      </c>
      <c r="D1273" s="94" t="s">
        <v>64</v>
      </c>
      <c r="E1273" s="94" t="s">
        <v>65</v>
      </c>
      <c r="F1273" s="95">
        <v>0</v>
      </c>
      <c r="G1273" s="94" t="s">
        <v>64</v>
      </c>
      <c r="H1273" s="94" t="s">
        <v>65</v>
      </c>
      <c r="I1273" s="94" t="s">
        <v>66</v>
      </c>
      <c r="J1273" s="94" t="s">
        <v>66</v>
      </c>
      <c r="K1273" s="96">
        <v>0</v>
      </c>
      <c r="L1273" s="96">
        <v>0</v>
      </c>
      <c r="M1273" s="96">
        <v>0</v>
      </c>
      <c r="N1273" s="96" t="s">
        <v>65</v>
      </c>
      <c r="O1273" s="96">
        <v>0</v>
      </c>
      <c r="P1273" s="96">
        <v>0</v>
      </c>
      <c r="Q1273" s="96">
        <v>0</v>
      </c>
    </row>
    <row r="1274" spans="2:17" ht="25.5" customHeight="1" thickBot="1" x14ac:dyDescent="0.35">
      <c r="B1274" s="92" t="s">
        <v>3073</v>
      </c>
      <c r="C1274" s="93" t="s">
        <v>1043</v>
      </c>
      <c r="D1274" s="94" t="s">
        <v>64</v>
      </c>
      <c r="E1274" s="94" t="s">
        <v>65</v>
      </c>
      <c r="F1274" s="95">
        <v>0</v>
      </c>
      <c r="G1274" s="94" t="s">
        <v>65</v>
      </c>
      <c r="H1274" s="94" t="s">
        <v>64</v>
      </c>
      <c r="I1274" s="94" t="s">
        <v>66</v>
      </c>
      <c r="J1274" s="94" t="s">
        <v>66</v>
      </c>
      <c r="K1274" s="96">
        <v>0</v>
      </c>
      <c r="L1274" s="96">
        <v>0</v>
      </c>
      <c r="M1274" s="96">
        <v>0</v>
      </c>
      <c r="N1274" s="96" t="s">
        <v>65</v>
      </c>
      <c r="O1274" s="96">
        <v>0</v>
      </c>
      <c r="P1274" s="96">
        <v>0</v>
      </c>
      <c r="Q1274" s="96">
        <v>0</v>
      </c>
    </row>
    <row r="1275" spans="2:17" ht="25.5" customHeight="1" thickBot="1" x14ac:dyDescent="0.35">
      <c r="B1275" s="92" t="s">
        <v>939</v>
      </c>
      <c r="C1275" s="93" t="s">
        <v>265</v>
      </c>
      <c r="D1275" s="94" t="s">
        <v>65</v>
      </c>
      <c r="E1275" s="94" t="s">
        <v>64</v>
      </c>
      <c r="F1275" s="95">
        <v>0</v>
      </c>
      <c r="G1275" s="94" t="s">
        <v>64</v>
      </c>
      <c r="H1275" s="94" t="s">
        <v>64</v>
      </c>
      <c r="I1275" s="94" t="s">
        <v>65</v>
      </c>
      <c r="J1275" s="94" t="s">
        <v>66</v>
      </c>
      <c r="K1275" s="96">
        <v>0</v>
      </c>
      <c r="L1275" s="96">
        <v>0</v>
      </c>
      <c r="M1275" s="96">
        <v>0</v>
      </c>
      <c r="N1275" s="96" t="s">
        <v>65</v>
      </c>
      <c r="O1275" s="96">
        <v>0</v>
      </c>
      <c r="P1275" s="96">
        <v>0</v>
      </c>
      <c r="Q1275" s="96">
        <v>0</v>
      </c>
    </row>
    <row r="1276" spans="2:17" ht="25.5" customHeight="1" thickBot="1" x14ac:dyDescent="0.35">
      <c r="B1276" s="92" t="s">
        <v>3074</v>
      </c>
      <c r="C1276" s="93" t="s">
        <v>3067</v>
      </c>
      <c r="D1276" s="94" t="s">
        <v>64</v>
      </c>
      <c r="E1276" s="94" t="s">
        <v>65</v>
      </c>
      <c r="F1276" s="95">
        <v>0</v>
      </c>
      <c r="G1276" s="94" t="s">
        <v>65</v>
      </c>
      <c r="H1276" s="94" t="s">
        <v>64</v>
      </c>
      <c r="I1276" s="94" t="s">
        <v>66</v>
      </c>
      <c r="J1276" s="94" t="s">
        <v>66</v>
      </c>
      <c r="K1276" s="96">
        <v>0</v>
      </c>
      <c r="L1276" s="96">
        <v>0</v>
      </c>
      <c r="M1276" s="96">
        <v>0</v>
      </c>
      <c r="N1276" s="96" t="s">
        <v>65</v>
      </c>
      <c r="O1276" s="96">
        <v>0</v>
      </c>
      <c r="P1276" s="96">
        <v>0</v>
      </c>
      <c r="Q1276" s="96">
        <v>0</v>
      </c>
    </row>
    <row r="1277" spans="2:17" ht="25.5" customHeight="1" thickBot="1" x14ac:dyDescent="0.35">
      <c r="B1277" s="92" t="s">
        <v>3011</v>
      </c>
      <c r="C1277" s="93" t="s">
        <v>264</v>
      </c>
      <c r="D1277" s="94" t="s">
        <v>65</v>
      </c>
      <c r="E1277" s="94" t="s">
        <v>64</v>
      </c>
      <c r="F1277" s="95">
        <v>0</v>
      </c>
      <c r="G1277" s="94" t="s">
        <v>65</v>
      </c>
      <c r="H1277" s="94" t="s">
        <v>65</v>
      </c>
      <c r="I1277" s="94" t="s">
        <v>66</v>
      </c>
      <c r="J1277" s="94" t="s">
        <v>66</v>
      </c>
      <c r="K1277" s="96">
        <v>0</v>
      </c>
      <c r="L1277" s="96">
        <v>0</v>
      </c>
      <c r="M1277" s="96">
        <v>0</v>
      </c>
      <c r="N1277" s="96" t="s">
        <v>65</v>
      </c>
      <c r="O1277" s="96">
        <v>0</v>
      </c>
      <c r="P1277" s="96">
        <v>0</v>
      </c>
      <c r="Q1277" s="96">
        <v>0</v>
      </c>
    </row>
    <row r="1278" spans="2:17" ht="25.5" customHeight="1" thickBot="1" x14ac:dyDescent="0.35">
      <c r="B1278" s="92" t="s">
        <v>3009</v>
      </c>
      <c r="C1278" s="93" t="s">
        <v>836</v>
      </c>
      <c r="D1278" s="94" t="s">
        <v>65</v>
      </c>
      <c r="E1278" s="94" t="s">
        <v>64</v>
      </c>
      <c r="F1278" s="95">
        <v>0</v>
      </c>
      <c r="G1278" s="94" t="s">
        <v>64</v>
      </c>
      <c r="H1278" s="94" t="s">
        <v>65</v>
      </c>
      <c r="I1278" s="94" t="s">
        <v>66</v>
      </c>
      <c r="J1278" s="94" t="s">
        <v>66</v>
      </c>
      <c r="K1278" s="96">
        <v>0</v>
      </c>
      <c r="L1278" s="96">
        <v>0</v>
      </c>
      <c r="M1278" s="96">
        <v>0</v>
      </c>
      <c r="N1278" s="96" t="s">
        <v>65</v>
      </c>
      <c r="O1278" s="96">
        <v>0</v>
      </c>
      <c r="P1278" s="96">
        <v>0</v>
      </c>
      <c r="Q1278" s="96">
        <v>0</v>
      </c>
    </row>
    <row r="1279" spans="2:17" ht="25.5" customHeight="1" thickBot="1" x14ac:dyDescent="0.35">
      <c r="B1279" s="92" t="s">
        <v>1232</v>
      </c>
      <c r="C1279" s="93" t="s">
        <v>3067</v>
      </c>
      <c r="D1279" s="94" t="s">
        <v>64</v>
      </c>
      <c r="E1279" s="94" t="s">
        <v>65</v>
      </c>
      <c r="F1279" s="95">
        <v>0</v>
      </c>
      <c r="G1279" s="94" t="s">
        <v>64</v>
      </c>
      <c r="H1279" s="94" t="s">
        <v>65</v>
      </c>
      <c r="I1279" s="94" t="s">
        <v>66</v>
      </c>
      <c r="J1279" s="94" t="s">
        <v>66</v>
      </c>
      <c r="K1279" s="96">
        <v>0</v>
      </c>
      <c r="L1279" s="96">
        <v>0</v>
      </c>
      <c r="M1279" s="96">
        <v>0</v>
      </c>
      <c r="N1279" s="96" t="s">
        <v>65</v>
      </c>
      <c r="O1279" s="96">
        <v>0</v>
      </c>
      <c r="P1279" s="96">
        <v>0</v>
      </c>
      <c r="Q1279" s="96">
        <v>0</v>
      </c>
    </row>
    <row r="1280" spans="2:17" ht="25.5" customHeight="1" thickBot="1" x14ac:dyDescent="0.35">
      <c r="B1280" s="92" t="s">
        <v>739</v>
      </c>
      <c r="C1280" s="93" t="s">
        <v>269</v>
      </c>
      <c r="D1280" s="94" t="s">
        <v>64</v>
      </c>
      <c r="E1280" s="94" t="s">
        <v>65</v>
      </c>
      <c r="F1280" s="95">
        <v>0</v>
      </c>
      <c r="G1280" s="94" t="s">
        <v>64</v>
      </c>
      <c r="H1280" s="94" t="s">
        <v>64</v>
      </c>
      <c r="I1280" s="94" t="s">
        <v>66</v>
      </c>
      <c r="J1280" s="94" t="s">
        <v>65</v>
      </c>
      <c r="K1280" s="96">
        <v>0</v>
      </c>
      <c r="L1280" s="96">
        <v>0</v>
      </c>
      <c r="M1280" s="96">
        <v>0</v>
      </c>
      <c r="N1280" s="96" t="s">
        <v>65</v>
      </c>
      <c r="O1280" s="96">
        <v>0</v>
      </c>
      <c r="P1280" s="96">
        <v>0</v>
      </c>
      <c r="Q1280" s="96">
        <v>0</v>
      </c>
    </row>
    <row r="1281" spans="2:17" ht="25.5" customHeight="1" thickBot="1" x14ac:dyDescent="0.35">
      <c r="B1281" s="92" t="s">
        <v>3075</v>
      </c>
      <c r="C1281" s="93" t="s">
        <v>836</v>
      </c>
      <c r="D1281" s="94" t="s">
        <v>64</v>
      </c>
      <c r="E1281" s="94" t="s">
        <v>65</v>
      </c>
      <c r="F1281" s="95">
        <v>0</v>
      </c>
      <c r="G1281" s="94" t="s">
        <v>64</v>
      </c>
      <c r="H1281" s="94" t="s">
        <v>65</v>
      </c>
      <c r="I1281" s="94" t="s">
        <v>66</v>
      </c>
      <c r="J1281" s="94" t="s">
        <v>66</v>
      </c>
      <c r="K1281" s="96">
        <v>0</v>
      </c>
      <c r="L1281" s="96">
        <v>0</v>
      </c>
      <c r="M1281" s="96">
        <v>0</v>
      </c>
      <c r="N1281" s="96" t="s">
        <v>65</v>
      </c>
      <c r="O1281" s="96">
        <v>0</v>
      </c>
      <c r="P1281" s="96">
        <v>0</v>
      </c>
      <c r="Q1281" s="96">
        <v>0</v>
      </c>
    </row>
    <row r="1282" spans="2:17" ht="25.5" customHeight="1" thickBot="1" x14ac:dyDescent="0.35">
      <c r="B1282" s="92" t="s">
        <v>878</v>
      </c>
      <c r="C1282" s="93" t="s">
        <v>1144</v>
      </c>
      <c r="D1282" s="94" t="s">
        <v>64</v>
      </c>
      <c r="E1282" s="94" t="s">
        <v>65</v>
      </c>
      <c r="F1282" s="95">
        <v>0</v>
      </c>
      <c r="G1282" s="94" t="s">
        <v>65</v>
      </c>
      <c r="H1282" s="94" t="s">
        <v>64</v>
      </c>
      <c r="I1282" s="94" t="s">
        <v>66</v>
      </c>
      <c r="J1282" s="94" t="s">
        <v>66</v>
      </c>
      <c r="K1282" s="96">
        <v>0</v>
      </c>
      <c r="L1282" s="96">
        <v>0</v>
      </c>
      <c r="M1282" s="96">
        <v>0</v>
      </c>
      <c r="N1282" s="96" t="s">
        <v>65</v>
      </c>
      <c r="O1282" s="96">
        <v>0</v>
      </c>
      <c r="P1282" s="96">
        <v>0</v>
      </c>
      <c r="Q1282" s="96">
        <v>0</v>
      </c>
    </row>
    <row r="1283" spans="2:17" ht="25.5" customHeight="1" thickBot="1" x14ac:dyDescent="0.35">
      <c r="B1283" s="92" t="s">
        <v>3076</v>
      </c>
      <c r="C1283" s="93" t="s">
        <v>754</v>
      </c>
      <c r="D1283" s="94" t="s">
        <v>64</v>
      </c>
      <c r="E1283" s="94" t="s">
        <v>65</v>
      </c>
      <c r="F1283" s="95">
        <v>0</v>
      </c>
      <c r="G1283" s="94" t="s">
        <v>65</v>
      </c>
      <c r="H1283" s="94" t="s">
        <v>64</v>
      </c>
      <c r="I1283" s="94" t="s">
        <v>66</v>
      </c>
      <c r="J1283" s="94" t="s">
        <v>66</v>
      </c>
      <c r="K1283" s="96">
        <v>0</v>
      </c>
      <c r="L1283" s="96">
        <v>0</v>
      </c>
      <c r="M1283" s="96">
        <v>0</v>
      </c>
      <c r="N1283" s="96" t="s">
        <v>65</v>
      </c>
      <c r="O1283" s="96">
        <v>0</v>
      </c>
      <c r="P1283" s="96">
        <v>0</v>
      </c>
      <c r="Q1283" s="96">
        <v>0</v>
      </c>
    </row>
    <row r="1284" spans="2:17" ht="25.5" customHeight="1" thickBot="1" x14ac:dyDescent="0.35">
      <c r="B1284" s="92" t="s">
        <v>3077</v>
      </c>
      <c r="C1284" s="93" t="s">
        <v>733</v>
      </c>
      <c r="D1284" s="94" t="s">
        <v>65</v>
      </c>
      <c r="E1284" s="94" t="s">
        <v>64</v>
      </c>
      <c r="F1284" s="95">
        <v>0</v>
      </c>
      <c r="G1284" s="94" t="s">
        <v>65</v>
      </c>
      <c r="H1284" s="94" t="s">
        <v>64</v>
      </c>
      <c r="I1284" s="94" t="s">
        <v>66</v>
      </c>
      <c r="J1284" s="94" t="s">
        <v>66</v>
      </c>
      <c r="K1284" s="96">
        <v>0</v>
      </c>
      <c r="L1284" s="96">
        <v>0</v>
      </c>
      <c r="M1284" s="96">
        <v>0</v>
      </c>
      <c r="N1284" s="96" t="s">
        <v>65</v>
      </c>
      <c r="O1284" s="96">
        <v>0</v>
      </c>
      <c r="P1284" s="96">
        <v>0</v>
      </c>
      <c r="Q1284" s="96">
        <v>0</v>
      </c>
    </row>
    <row r="1285" spans="2:17" ht="25.5" customHeight="1" thickBot="1" x14ac:dyDescent="0.35">
      <c r="B1285" s="92" t="s">
        <v>3078</v>
      </c>
      <c r="C1285" s="93" t="s">
        <v>666</v>
      </c>
      <c r="D1285" s="94" t="s">
        <v>65</v>
      </c>
      <c r="E1285" s="94" t="s">
        <v>64</v>
      </c>
      <c r="F1285" s="95">
        <v>0</v>
      </c>
      <c r="G1285" s="94" t="s">
        <v>64</v>
      </c>
      <c r="H1285" s="94" t="s">
        <v>65</v>
      </c>
      <c r="I1285" s="94" t="s">
        <v>66</v>
      </c>
      <c r="J1285" s="94" t="s">
        <v>66</v>
      </c>
      <c r="K1285" s="96">
        <v>0</v>
      </c>
      <c r="L1285" s="96">
        <v>0</v>
      </c>
      <c r="M1285" s="96">
        <v>0</v>
      </c>
      <c r="N1285" s="96" t="s">
        <v>65</v>
      </c>
      <c r="O1285" s="96">
        <v>0</v>
      </c>
      <c r="P1285" s="96">
        <v>0</v>
      </c>
      <c r="Q1285" s="96">
        <v>0</v>
      </c>
    </row>
    <row r="1286" spans="2:17" ht="25.5" customHeight="1" thickBot="1" x14ac:dyDescent="0.35">
      <c r="B1286" s="92" t="s">
        <v>241</v>
      </c>
      <c r="C1286" s="93" t="s">
        <v>1285</v>
      </c>
      <c r="D1286" s="94" t="s">
        <v>64</v>
      </c>
      <c r="E1286" s="94" t="s">
        <v>65</v>
      </c>
      <c r="F1286" s="95">
        <v>0</v>
      </c>
      <c r="G1286" s="94" t="s">
        <v>64</v>
      </c>
      <c r="H1286" s="94" t="s">
        <v>65</v>
      </c>
      <c r="I1286" s="94" t="s">
        <v>66</v>
      </c>
      <c r="J1286" s="94" t="s">
        <v>66</v>
      </c>
      <c r="K1286" s="96">
        <v>0</v>
      </c>
      <c r="L1286" s="96">
        <v>0</v>
      </c>
      <c r="M1286" s="96">
        <v>0</v>
      </c>
      <c r="N1286" s="96" t="s">
        <v>65</v>
      </c>
      <c r="O1286" s="96">
        <v>0</v>
      </c>
      <c r="P1286" s="96">
        <v>0</v>
      </c>
      <c r="Q1286" s="96">
        <v>0</v>
      </c>
    </row>
    <row r="1287" spans="2:17" ht="25.5" customHeight="1" thickBot="1" x14ac:dyDescent="0.35">
      <c r="B1287" s="92" t="s">
        <v>3079</v>
      </c>
      <c r="C1287" s="93" t="s">
        <v>1342</v>
      </c>
      <c r="D1287" s="94" t="s">
        <v>65</v>
      </c>
      <c r="E1287" s="94" t="s">
        <v>64</v>
      </c>
      <c r="F1287" s="95">
        <v>0</v>
      </c>
      <c r="G1287" s="94" t="s">
        <v>64</v>
      </c>
      <c r="H1287" s="94" t="s">
        <v>65</v>
      </c>
      <c r="I1287" s="94" t="s">
        <v>66</v>
      </c>
      <c r="J1287" s="94" t="s">
        <v>66</v>
      </c>
      <c r="K1287" s="96">
        <v>0</v>
      </c>
      <c r="L1287" s="96">
        <v>0</v>
      </c>
      <c r="M1287" s="96">
        <v>0</v>
      </c>
      <c r="N1287" s="96" t="s">
        <v>65</v>
      </c>
      <c r="O1287" s="96">
        <v>0</v>
      </c>
      <c r="P1287" s="96">
        <v>0</v>
      </c>
      <c r="Q1287" s="96">
        <v>0</v>
      </c>
    </row>
    <row r="1288" spans="2:17" ht="25.5" customHeight="1" thickBot="1" x14ac:dyDescent="0.35">
      <c r="B1288" s="92" t="s">
        <v>3080</v>
      </c>
      <c r="C1288" s="93" t="s">
        <v>269</v>
      </c>
      <c r="D1288" s="94" t="s">
        <v>65</v>
      </c>
      <c r="E1288" s="94" t="s">
        <v>64</v>
      </c>
      <c r="F1288" s="95">
        <v>0</v>
      </c>
      <c r="G1288" s="94" t="s">
        <v>64</v>
      </c>
      <c r="H1288" s="94" t="s">
        <v>65</v>
      </c>
      <c r="I1288" s="94" t="s">
        <v>66</v>
      </c>
      <c r="J1288" s="94" t="s">
        <v>66</v>
      </c>
      <c r="K1288" s="96">
        <v>0</v>
      </c>
      <c r="L1288" s="96">
        <v>0</v>
      </c>
      <c r="M1288" s="96">
        <v>0</v>
      </c>
      <c r="N1288" s="96" t="s">
        <v>65</v>
      </c>
      <c r="O1288" s="96">
        <v>0</v>
      </c>
      <c r="P1288" s="96">
        <v>0</v>
      </c>
      <c r="Q1288" s="96">
        <v>0</v>
      </c>
    </row>
    <row r="1289" spans="2:17" ht="25.5" customHeight="1" thickBot="1" x14ac:dyDescent="0.35">
      <c r="B1289" s="92" t="s">
        <v>229</v>
      </c>
      <c r="C1289" s="93" t="s">
        <v>3081</v>
      </c>
      <c r="D1289" s="94" t="s">
        <v>64</v>
      </c>
      <c r="E1289" s="94" t="s">
        <v>65</v>
      </c>
      <c r="F1289" s="95">
        <v>0</v>
      </c>
      <c r="G1289" s="94" t="s">
        <v>65</v>
      </c>
      <c r="H1289" s="94" t="s">
        <v>64</v>
      </c>
      <c r="I1289" s="94" t="s">
        <v>66</v>
      </c>
      <c r="J1289" s="94" t="s">
        <v>66</v>
      </c>
      <c r="K1289" s="96">
        <v>0</v>
      </c>
      <c r="L1289" s="96">
        <v>0</v>
      </c>
      <c r="M1289" s="96">
        <v>0</v>
      </c>
      <c r="N1289" s="96" t="s">
        <v>65</v>
      </c>
      <c r="O1289" s="96">
        <v>0</v>
      </c>
      <c r="P1289" s="96">
        <v>0</v>
      </c>
      <c r="Q1289" s="96">
        <v>0</v>
      </c>
    </row>
    <row r="1290" spans="2:17" ht="25.5" customHeight="1" thickBot="1" x14ac:dyDescent="0.35">
      <c r="B1290" s="92" t="s">
        <v>2096</v>
      </c>
      <c r="C1290" s="93" t="s">
        <v>677</v>
      </c>
      <c r="D1290" s="94" t="s">
        <v>65</v>
      </c>
      <c r="E1290" s="94" t="s">
        <v>64</v>
      </c>
      <c r="F1290" s="95">
        <v>0</v>
      </c>
      <c r="G1290" s="94" t="s">
        <v>64</v>
      </c>
      <c r="H1290" s="94" t="s">
        <v>65</v>
      </c>
      <c r="I1290" s="94" t="s">
        <v>66</v>
      </c>
      <c r="J1290" s="94" t="s">
        <v>66</v>
      </c>
      <c r="K1290" s="96">
        <v>0</v>
      </c>
      <c r="L1290" s="96">
        <v>0</v>
      </c>
      <c r="M1290" s="96">
        <v>0</v>
      </c>
      <c r="N1290" s="96" t="s">
        <v>65</v>
      </c>
      <c r="O1290" s="96">
        <v>0</v>
      </c>
      <c r="P1290" s="96">
        <v>0</v>
      </c>
      <c r="Q1290" s="96">
        <v>0</v>
      </c>
    </row>
    <row r="1291" spans="2:17" ht="25.5" customHeight="1" thickBot="1" x14ac:dyDescent="0.35">
      <c r="B1291" s="92" t="s">
        <v>945</v>
      </c>
      <c r="C1291" s="93" t="s">
        <v>668</v>
      </c>
      <c r="D1291" s="94" t="s">
        <v>65</v>
      </c>
      <c r="E1291" s="94" t="s">
        <v>64</v>
      </c>
      <c r="F1291" s="95">
        <v>0</v>
      </c>
      <c r="G1291" s="94" t="s">
        <v>65</v>
      </c>
      <c r="H1291" s="94" t="s">
        <v>64</v>
      </c>
      <c r="I1291" s="94" t="s">
        <v>66</v>
      </c>
      <c r="J1291" s="94" t="s">
        <v>66</v>
      </c>
      <c r="K1291" s="96">
        <v>0</v>
      </c>
      <c r="L1291" s="96">
        <v>0</v>
      </c>
      <c r="M1291" s="96">
        <v>0</v>
      </c>
      <c r="N1291" s="96" t="s">
        <v>65</v>
      </c>
      <c r="O1291" s="96">
        <v>0</v>
      </c>
      <c r="P1291" s="96">
        <v>0</v>
      </c>
      <c r="Q1291" s="96">
        <v>0</v>
      </c>
    </row>
    <row r="1292" spans="2:17" ht="25.5" customHeight="1" thickBot="1" x14ac:dyDescent="0.35">
      <c r="B1292" s="92" t="s">
        <v>3082</v>
      </c>
      <c r="C1292" s="93" t="s">
        <v>1118</v>
      </c>
      <c r="D1292" s="94" t="s">
        <v>65</v>
      </c>
      <c r="E1292" s="94" t="s">
        <v>64</v>
      </c>
      <c r="F1292" s="95">
        <v>0</v>
      </c>
      <c r="G1292" s="94" t="s">
        <v>65</v>
      </c>
      <c r="H1292" s="94" t="s">
        <v>64</v>
      </c>
      <c r="I1292" s="94" t="s">
        <v>66</v>
      </c>
      <c r="J1292" s="94" t="s">
        <v>66</v>
      </c>
      <c r="K1292" s="96">
        <v>0</v>
      </c>
      <c r="L1292" s="96">
        <v>0</v>
      </c>
      <c r="M1292" s="96">
        <v>0</v>
      </c>
      <c r="N1292" s="96" t="s">
        <v>65</v>
      </c>
      <c r="O1292" s="96">
        <v>0</v>
      </c>
      <c r="P1292" s="96">
        <v>0</v>
      </c>
      <c r="Q1292" s="96">
        <v>0</v>
      </c>
    </row>
    <row r="1293" spans="2:17" ht="25.5" customHeight="1" thickBot="1" x14ac:dyDescent="0.35">
      <c r="B1293" s="92" t="s">
        <v>711</v>
      </c>
      <c r="C1293" s="93" t="s">
        <v>1154</v>
      </c>
      <c r="D1293" s="94" t="s">
        <v>64</v>
      </c>
      <c r="E1293" s="94" t="s">
        <v>65</v>
      </c>
      <c r="F1293" s="95">
        <v>0</v>
      </c>
      <c r="G1293" s="94" t="s">
        <v>65</v>
      </c>
      <c r="H1293" s="94" t="s">
        <v>64</v>
      </c>
      <c r="I1293" s="94" t="s">
        <v>66</v>
      </c>
      <c r="J1293" s="94" t="s">
        <v>66</v>
      </c>
      <c r="K1293" s="96">
        <v>0</v>
      </c>
      <c r="L1293" s="96">
        <v>0</v>
      </c>
      <c r="M1293" s="96">
        <v>0</v>
      </c>
      <c r="N1293" s="96" t="s">
        <v>65</v>
      </c>
      <c r="O1293" s="96">
        <v>0</v>
      </c>
      <c r="P1293" s="96">
        <v>0</v>
      </c>
      <c r="Q1293" s="96">
        <v>0</v>
      </c>
    </row>
    <row r="1294" spans="2:17" ht="25.5" customHeight="1" thickBot="1" x14ac:dyDescent="0.35">
      <c r="B1294" s="92" t="s">
        <v>3083</v>
      </c>
      <c r="C1294" s="93" t="s">
        <v>2084</v>
      </c>
      <c r="D1294" s="94" t="s">
        <v>64</v>
      </c>
      <c r="E1294" s="94" t="s">
        <v>65</v>
      </c>
      <c r="F1294" s="95">
        <v>0</v>
      </c>
      <c r="G1294" s="94" t="s">
        <v>65</v>
      </c>
      <c r="H1294" s="94" t="s">
        <v>64</v>
      </c>
      <c r="I1294" s="94" t="s">
        <v>66</v>
      </c>
      <c r="J1294" s="94" t="s">
        <v>66</v>
      </c>
      <c r="K1294" s="96">
        <v>0</v>
      </c>
      <c r="L1294" s="96">
        <v>0</v>
      </c>
      <c r="M1294" s="96">
        <v>0</v>
      </c>
      <c r="N1294" s="96" t="s">
        <v>65</v>
      </c>
      <c r="O1294" s="96">
        <v>0</v>
      </c>
      <c r="P1294" s="96">
        <v>0</v>
      </c>
      <c r="Q1294" s="96">
        <v>0</v>
      </c>
    </row>
    <row r="1295" spans="2:17" ht="25.5" customHeight="1" thickBot="1" x14ac:dyDescent="0.35">
      <c r="B1295" s="92" t="s">
        <v>2112</v>
      </c>
      <c r="C1295" s="93" t="s">
        <v>3084</v>
      </c>
      <c r="D1295" s="94" t="s">
        <v>65</v>
      </c>
      <c r="E1295" s="94" t="s">
        <v>64</v>
      </c>
      <c r="F1295" s="95">
        <v>0</v>
      </c>
      <c r="G1295" s="94" t="s">
        <v>64</v>
      </c>
      <c r="H1295" s="94" t="s">
        <v>64</v>
      </c>
      <c r="I1295" s="94" t="s">
        <v>65</v>
      </c>
      <c r="J1295" s="94" t="s">
        <v>66</v>
      </c>
      <c r="K1295" s="96">
        <v>0</v>
      </c>
      <c r="L1295" s="96">
        <v>0</v>
      </c>
      <c r="M1295" s="96">
        <v>0</v>
      </c>
      <c r="N1295" s="96" t="s">
        <v>65</v>
      </c>
      <c r="O1295" s="96">
        <v>0</v>
      </c>
      <c r="P1295" s="96">
        <v>0</v>
      </c>
      <c r="Q1295" s="96">
        <v>0</v>
      </c>
    </row>
    <row r="1296" spans="2:17" ht="25.5" customHeight="1" thickBot="1" x14ac:dyDescent="0.35">
      <c r="B1296" s="92" t="s">
        <v>2088</v>
      </c>
      <c r="C1296" s="93" t="s">
        <v>754</v>
      </c>
      <c r="D1296" s="94" t="s">
        <v>65</v>
      </c>
      <c r="E1296" s="94" t="s">
        <v>64</v>
      </c>
      <c r="F1296" s="95">
        <v>0</v>
      </c>
      <c r="G1296" s="94" t="s">
        <v>64</v>
      </c>
      <c r="H1296" s="94" t="s">
        <v>64</v>
      </c>
      <c r="I1296" s="94" t="s">
        <v>65</v>
      </c>
      <c r="J1296" s="94" t="s">
        <v>66</v>
      </c>
      <c r="K1296" s="96">
        <v>0</v>
      </c>
      <c r="L1296" s="96">
        <v>0</v>
      </c>
      <c r="M1296" s="96">
        <v>0</v>
      </c>
      <c r="N1296" s="96" t="s">
        <v>65</v>
      </c>
      <c r="O1296" s="96">
        <v>0</v>
      </c>
      <c r="P1296" s="96">
        <v>0</v>
      </c>
      <c r="Q1296" s="96">
        <v>0</v>
      </c>
    </row>
    <row r="1297" spans="2:17" ht="25.5" customHeight="1" thickBot="1" x14ac:dyDescent="0.35">
      <c r="B1297" s="92" t="s">
        <v>3085</v>
      </c>
      <c r="C1297" s="93" t="s">
        <v>734</v>
      </c>
      <c r="D1297" s="94" t="s">
        <v>65</v>
      </c>
      <c r="E1297" s="94" t="s">
        <v>64</v>
      </c>
      <c r="F1297" s="95">
        <v>0</v>
      </c>
      <c r="G1297" s="94" t="s">
        <v>64</v>
      </c>
      <c r="H1297" s="94" t="s">
        <v>64</v>
      </c>
      <c r="I1297" s="94" t="s">
        <v>66</v>
      </c>
      <c r="J1297" s="94" t="s">
        <v>65</v>
      </c>
      <c r="K1297" s="96">
        <v>0</v>
      </c>
      <c r="L1297" s="96">
        <v>0</v>
      </c>
      <c r="M1297" s="96">
        <v>0</v>
      </c>
      <c r="N1297" s="96" t="s">
        <v>65</v>
      </c>
      <c r="O1297" s="96">
        <v>0</v>
      </c>
      <c r="P1297" s="96">
        <v>0</v>
      </c>
      <c r="Q1297" s="96">
        <v>0</v>
      </c>
    </row>
    <row r="1298" spans="2:17" ht="25.5" customHeight="1" thickBot="1" x14ac:dyDescent="0.35">
      <c r="B1298" s="92" t="s">
        <v>3086</v>
      </c>
      <c r="C1298" s="93" t="s">
        <v>3087</v>
      </c>
      <c r="D1298" s="94" t="s">
        <v>65</v>
      </c>
      <c r="E1298" s="94" t="s">
        <v>64</v>
      </c>
      <c r="F1298" s="95">
        <v>0</v>
      </c>
      <c r="G1298" s="94" t="s">
        <v>65</v>
      </c>
      <c r="H1298" s="94" t="s">
        <v>64</v>
      </c>
      <c r="I1298" s="94" t="s">
        <v>66</v>
      </c>
      <c r="J1298" s="94" t="s">
        <v>66</v>
      </c>
      <c r="K1298" s="96">
        <v>0</v>
      </c>
      <c r="L1298" s="96">
        <v>0</v>
      </c>
      <c r="M1298" s="96">
        <v>0</v>
      </c>
      <c r="N1298" s="96" t="s">
        <v>65</v>
      </c>
      <c r="O1298" s="96">
        <v>0</v>
      </c>
      <c r="P1298" s="96">
        <v>0</v>
      </c>
      <c r="Q1298" s="96">
        <v>0</v>
      </c>
    </row>
    <row r="1299" spans="2:17" ht="25.5" customHeight="1" thickBot="1" x14ac:dyDescent="0.35">
      <c r="B1299" s="92" t="s">
        <v>229</v>
      </c>
      <c r="C1299" s="93" t="s">
        <v>1309</v>
      </c>
      <c r="D1299" s="94" t="s">
        <v>64</v>
      </c>
      <c r="E1299" s="94" t="s">
        <v>65</v>
      </c>
      <c r="F1299" s="95">
        <v>0</v>
      </c>
      <c r="G1299" s="94" t="s">
        <v>64</v>
      </c>
      <c r="H1299" s="94" t="s">
        <v>64</v>
      </c>
      <c r="I1299" s="94" t="s">
        <v>66</v>
      </c>
      <c r="J1299" s="94" t="s">
        <v>65</v>
      </c>
      <c r="K1299" s="96">
        <v>0</v>
      </c>
      <c r="L1299" s="96">
        <v>0</v>
      </c>
      <c r="M1299" s="96">
        <v>0</v>
      </c>
      <c r="N1299" s="96" t="s">
        <v>65</v>
      </c>
      <c r="O1299" s="96">
        <v>0</v>
      </c>
      <c r="P1299" s="96">
        <v>0</v>
      </c>
      <c r="Q1299" s="96">
        <v>0</v>
      </c>
    </row>
    <row r="1300" spans="2:17" ht="25.5" customHeight="1" thickBot="1" x14ac:dyDescent="0.35">
      <c r="B1300" s="92" t="s">
        <v>3088</v>
      </c>
      <c r="C1300" s="93" t="s">
        <v>265</v>
      </c>
      <c r="D1300" s="94" t="s">
        <v>64</v>
      </c>
      <c r="E1300" s="94" t="s">
        <v>65</v>
      </c>
      <c r="F1300" s="95">
        <v>0</v>
      </c>
      <c r="G1300" s="94" t="s">
        <v>64</v>
      </c>
      <c r="H1300" s="94" t="s">
        <v>64</v>
      </c>
      <c r="I1300" s="94" t="s">
        <v>66</v>
      </c>
      <c r="J1300" s="94" t="s">
        <v>65</v>
      </c>
      <c r="K1300" s="96">
        <v>0</v>
      </c>
      <c r="L1300" s="96">
        <v>0</v>
      </c>
      <c r="M1300" s="96">
        <v>0</v>
      </c>
      <c r="N1300" s="96" t="s">
        <v>65</v>
      </c>
      <c r="O1300" s="96">
        <v>0</v>
      </c>
      <c r="P1300" s="96">
        <v>0</v>
      </c>
      <c r="Q1300" s="96">
        <v>0</v>
      </c>
    </row>
    <row r="1301" spans="2:17" ht="25.5" customHeight="1" thickBot="1" x14ac:dyDescent="0.35">
      <c r="B1301" s="92" t="s">
        <v>3089</v>
      </c>
      <c r="C1301" s="93" t="s">
        <v>1038</v>
      </c>
      <c r="D1301" s="94" t="s">
        <v>65</v>
      </c>
      <c r="E1301" s="94" t="s">
        <v>64</v>
      </c>
      <c r="F1301" s="95">
        <v>0</v>
      </c>
      <c r="G1301" s="94" t="s">
        <v>64</v>
      </c>
      <c r="H1301" s="94" t="s">
        <v>64</v>
      </c>
      <c r="I1301" s="94" t="s">
        <v>66</v>
      </c>
      <c r="J1301" s="94" t="s">
        <v>65</v>
      </c>
      <c r="K1301" s="96">
        <v>0</v>
      </c>
      <c r="L1301" s="96">
        <v>0</v>
      </c>
      <c r="M1301" s="96">
        <v>0</v>
      </c>
      <c r="N1301" s="96" t="s">
        <v>65</v>
      </c>
      <c r="O1301" s="96">
        <v>0</v>
      </c>
      <c r="P1301" s="96">
        <v>0</v>
      </c>
      <c r="Q1301" s="96">
        <v>0</v>
      </c>
    </row>
    <row r="1302" spans="2:17" ht="25.5" customHeight="1" thickBot="1" x14ac:dyDescent="0.35">
      <c r="B1302" s="92" t="s">
        <v>2101</v>
      </c>
      <c r="C1302" s="93" t="s">
        <v>932</v>
      </c>
      <c r="D1302" s="94" t="s">
        <v>65</v>
      </c>
      <c r="E1302" s="94" t="s">
        <v>64</v>
      </c>
      <c r="F1302" s="95">
        <v>0</v>
      </c>
      <c r="G1302" s="94" t="s">
        <v>64</v>
      </c>
      <c r="H1302" s="94" t="s">
        <v>64</v>
      </c>
      <c r="I1302" s="94" t="s">
        <v>65</v>
      </c>
      <c r="J1302" s="94" t="s">
        <v>66</v>
      </c>
      <c r="K1302" s="96">
        <v>0</v>
      </c>
      <c r="L1302" s="96">
        <v>0</v>
      </c>
      <c r="M1302" s="96">
        <v>0</v>
      </c>
      <c r="N1302" s="96" t="s">
        <v>65</v>
      </c>
      <c r="O1302" s="96">
        <v>0</v>
      </c>
      <c r="P1302" s="96">
        <v>0</v>
      </c>
      <c r="Q1302" s="96">
        <v>0</v>
      </c>
    </row>
    <row r="1303" spans="2:17" ht="25.5" customHeight="1" thickBot="1" x14ac:dyDescent="0.35">
      <c r="B1303" s="92" t="s">
        <v>3090</v>
      </c>
      <c r="C1303" s="93" t="s">
        <v>697</v>
      </c>
      <c r="D1303" s="94" t="s">
        <v>64</v>
      </c>
      <c r="E1303" s="94" t="s">
        <v>65</v>
      </c>
      <c r="F1303" s="95">
        <v>0</v>
      </c>
      <c r="G1303" s="94" t="s">
        <v>64</v>
      </c>
      <c r="H1303" s="94" t="s">
        <v>64</v>
      </c>
      <c r="I1303" s="94" t="s">
        <v>66</v>
      </c>
      <c r="J1303" s="94" t="s">
        <v>65</v>
      </c>
      <c r="K1303" s="96">
        <v>0</v>
      </c>
      <c r="L1303" s="96">
        <v>0</v>
      </c>
      <c r="M1303" s="96">
        <v>0</v>
      </c>
      <c r="N1303" s="96" t="s">
        <v>65</v>
      </c>
      <c r="O1303" s="96">
        <v>0</v>
      </c>
      <c r="P1303" s="96">
        <v>0</v>
      </c>
      <c r="Q1303" s="96">
        <v>0</v>
      </c>
    </row>
    <row r="1304" spans="2:17" ht="25.5" customHeight="1" thickBot="1" x14ac:dyDescent="0.35">
      <c r="B1304" s="92" t="s">
        <v>3091</v>
      </c>
      <c r="C1304" s="93" t="s">
        <v>833</v>
      </c>
      <c r="D1304" s="94" t="s">
        <v>65</v>
      </c>
      <c r="E1304" s="94" t="s">
        <v>64</v>
      </c>
      <c r="F1304" s="95">
        <v>0</v>
      </c>
      <c r="G1304" s="94" t="s">
        <v>64</v>
      </c>
      <c r="H1304" s="94" t="s">
        <v>65</v>
      </c>
      <c r="I1304" s="94" t="s">
        <v>66</v>
      </c>
      <c r="J1304" s="94" t="s">
        <v>66</v>
      </c>
      <c r="K1304" s="96">
        <v>0</v>
      </c>
      <c r="L1304" s="96">
        <v>0</v>
      </c>
      <c r="M1304" s="96">
        <v>0</v>
      </c>
      <c r="N1304" s="96" t="s">
        <v>65</v>
      </c>
      <c r="O1304" s="96">
        <v>0</v>
      </c>
      <c r="P1304" s="96">
        <v>0</v>
      </c>
      <c r="Q1304" s="96">
        <v>0</v>
      </c>
    </row>
    <row r="1305" spans="2:17" ht="25.5" customHeight="1" thickBot="1" x14ac:dyDescent="0.35">
      <c r="B1305" s="92" t="s">
        <v>1114</v>
      </c>
      <c r="C1305" s="93" t="s">
        <v>697</v>
      </c>
      <c r="D1305" s="94" t="s">
        <v>64</v>
      </c>
      <c r="E1305" s="94" t="s">
        <v>65</v>
      </c>
      <c r="F1305" s="95">
        <v>0</v>
      </c>
      <c r="G1305" s="94" t="s">
        <v>64</v>
      </c>
      <c r="H1305" s="94" t="s">
        <v>64</v>
      </c>
      <c r="I1305" s="94" t="s">
        <v>65</v>
      </c>
      <c r="J1305" s="94" t="s">
        <v>66</v>
      </c>
      <c r="K1305" s="96">
        <v>0</v>
      </c>
      <c r="L1305" s="96">
        <v>0</v>
      </c>
      <c r="M1305" s="96">
        <v>0</v>
      </c>
      <c r="N1305" s="96" t="s">
        <v>65</v>
      </c>
      <c r="O1305" s="96">
        <v>0</v>
      </c>
      <c r="P1305" s="96">
        <v>0</v>
      </c>
      <c r="Q1305" s="96">
        <v>0</v>
      </c>
    </row>
    <row r="1306" spans="2:17" ht="25.5" customHeight="1" thickBot="1" x14ac:dyDescent="0.35">
      <c r="B1306" s="92" t="s">
        <v>2204</v>
      </c>
      <c r="C1306" s="93" t="s">
        <v>895</v>
      </c>
      <c r="D1306" s="94" t="s">
        <v>65</v>
      </c>
      <c r="E1306" s="94" t="s">
        <v>64</v>
      </c>
      <c r="F1306" s="95">
        <v>0</v>
      </c>
      <c r="G1306" s="94" t="s">
        <v>65</v>
      </c>
      <c r="H1306" s="94" t="s">
        <v>64</v>
      </c>
      <c r="I1306" s="94" t="s">
        <v>66</v>
      </c>
      <c r="J1306" s="94" t="s">
        <v>66</v>
      </c>
      <c r="K1306" s="96">
        <v>0</v>
      </c>
      <c r="L1306" s="96">
        <v>0</v>
      </c>
      <c r="M1306" s="96">
        <v>0</v>
      </c>
      <c r="N1306" s="96" t="s">
        <v>65</v>
      </c>
      <c r="O1306" s="96">
        <v>0</v>
      </c>
      <c r="P1306" s="96">
        <v>0</v>
      </c>
      <c r="Q1306" s="96">
        <v>0</v>
      </c>
    </row>
    <row r="1307" spans="2:17" ht="25.5" customHeight="1" thickBot="1" x14ac:dyDescent="0.35">
      <c r="B1307" s="92" t="s">
        <v>945</v>
      </c>
      <c r="C1307" s="93" t="s">
        <v>650</v>
      </c>
      <c r="D1307" s="94" t="s">
        <v>65</v>
      </c>
      <c r="E1307" s="94" t="s">
        <v>64</v>
      </c>
      <c r="F1307" s="95">
        <v>0</v>
      </c>
      <c r="G1307" s="94" t="s">
        <v>65</v>
      </c>
      <c r="H1307" s="94" t="s">
        <v>64</v>
      </c>
      <c r="I1307" s="94" t="s">
        <v>66</v>
      </c>
      <c r="J1307" s="94" t="s">
        <v>66</v>
      </c>
      <c r="K1307" s="96">
        <v>0</v>
      </c>
      <c r="L1307" s="96">
        <v>0</v>
      </c>
      <c r="M1307" s="96">
        <v>0</v>
      </c>
      <c r="N1307" s="96" t="s">
        <v>65</v>
      </c>
      <c r="O1307" s="96">
        <v>0</v>
      </c>
      <c r="P1307" s="96">
        <v>0</v>
      </c>
      <c r="Q1307" s="96">
        <v>0</v>
      </c>
    </row>
    <row r="1308" spans="2:17" ht="25.5" customHeight="1" thickBot="1" x14ac:dyDescent="0.35">
      <c r="B1308" s="92" t="s">
        <v>2112</v>
      </c>
      <c r="C1308" s="93" t="s">
        <v>3052</v>
      </c>
      <c r="D1308" s="94" t="s">
        <v>65</v>
      </c>
      <c r="E1308" s="94" t="s">
        <v>64</v>
      </c>
      <c r="F1308" s="95">
        <v>0</v>
      </c>
      <c r="G1308" s="94" t="s">
        <v>64</v>
      </c>
      <c r="H1308" s="94" t="s">
        <v>64</v>
      </c>
      <c r="I1308" s="94" t="s">
        <v>65</v>
      </c>
      <c r="J1308" s="94" t="s">
        <v>66</v>
      </c>
      <c r="K1308" s="96">
        <v>0</v>
      </c>
      <c r="L1308" s="96">
        <v>0</v>
      </c>
      <c r="M1308" s="96">
        <v>0</v>
      </c>
      <c r="N1308" s="96" t="s">
        <v>65</v>
      </c>
      <c r="O1308" s="96">
        <v>0</v>
      </c>
      <c r="P1308" s="96">
        <v>0</v>
      </c>
      <c r="Q1308" s="96">
        <v>0</v>
      </c>
    </row>
    <row r="1309" spans="2:17" ht="25.5" customHeight="1" thickBot="1" x14ac:dyDescent="0.35">
      <c r="B1309" s="92" t="s">
        <v>3092</v>
      </c>
      <c r="C1309" s="93" t="s">
        <v>3093</v>
      </c>
      <c r="D1309" s="94" t="s">
        <v>65</v>
      </c>
      <c r="E1309" s="94" t="s">
        <v>64</v>
      </c>
      <c r="F1309" s="95">
        <v>0</v>
      </c>
      <c r="G1309" s="94" t="s">
        <v>65</v>
      </c>
      <c r="H1309" s="94" t="s">
        <v>64</v>
      </c>
      <c r="I1309" s="94" t="s">
        <v>66</v>
      </c>
      <c r="J1309" s="94" t="s">
        <v>66</v>
      </c>
      <c r="K1309" s="96">
        <v>0</v>
      </c>
      <c r="L1309" s="96">
        <v>0</v>
      </c>
      <c r="M1309" s="96">
        <v>0</v>
      </c>
      <c r="N1309" s="96" t="s">
        <v>65</v>
      </c>
      <c r="O1309" s="96">
        <v>0</v>
      </c>
      <c r="P1309" s="96">
        <v>0</v>
      </c>
      <c r="Q1309" s="96">
        <v>0</v>
      </c>
    </row>
    <row r="1310" spans="2:17" ht="25.5" customHeight="1" thickBot="1" x14ac:dyDescent="0.35">
      <c r="B1310" s="92" t="s">
        <v>284</v>
      </c>
      <c r="C1310" s="93" t="s">
        <v>3030</v>
      </c>
      <c r="D1310" s="94" t="s">
        <v>64</v>
      </c>
      <c r="E1310" s="94" t="s">
        <v>65</v>
      </c>
      <c r="F1310" s="95">
        <v>0</v>
      </c>
      <c r="G1310" s="94" t="s">
        <v>64</v>
      </c>
      <c r="H1310" s="94" t="s">
        <v>64</v>
      </c>
      <c r="I1310" s="94" t="s">
        <v>65</v>
      </c>
      <c r="J1310" s="94" t="s">
        <v>66</v>
      </c>
      <c r="K1310" s="96">
        <v>0</v>
      </c>
      <c r="L1310" s="96">
        <v>0</v>
      </c>
      <c r="M1310" s="96">
        <v>0</v>
      </c>
      <c r="N1310" s="96" t="s">
        <v>65</v>
      </c>
      <c r="O1310" s="96">
        <v>0</v>
      </c>
      <c r="P1310" s="96">
        <v>0</v>
      </c>
      <c r="Q1310" s="96">
        <v>0</v>
      </c>
    </row>
    <row r="1311" spans="2:17" ht="25.5" customHeight="1" thickBot="1" x14ac:dyDescent="0.35">
      <c r="B1311" s="92" t="s">
        <v>3094</v>
      </c>
      <c r="C1311" s="93" t="s">
        <v>1240</v>
      </c>
      <c r="D1311" s="94" t="s">
        <v>64</v>
      </c>
      <c r="E1311" s="94" t="s">
        <v>65</v>
      </c>
      <c r="F1311" s="95">
        <v>0</v>
      </c>
      <c r="G1311" s="94" t="s">
        <v>64</v>
      </c>
      <c r="H1311" s="94" t="s">
        <v>64</v>
      </c>
      <c r="I1311" s="94" t="s">
        <v>65</v>
      </c>
      <c r="J1311" s="94" t="s">
        <v>66</v>
      </c>
      <c r="K1311" s="96">
        <v>0</v>
      </c>
      <c r="L1311" s="96">
        <v>0</v>
      </c>
      <c r="M1311" s="96">
        <v>0</v>
      </c>
      <c r="N1311" s="96" t="s">
        <v>65</v>
      </c>
      <c r="O1311" s="96">
        <v>0</v>
      </c>
      <c r="P1311" s="96">
        <v>0</v>
      </c>
      <c r="Q1311" s="96">
        <v>0</v>
      </c>
    </row>
    <row r="1312" spans="2:17" ht="25.5" customHeight="1" thickBot="1" x14ac:dyDescent="0.35">
      <c r="B1312" s="92" t="s">
        <v>3095</v>
      </c>
      <c r="C1312" s="93" t="s">
        <v>251</v>
      </c>
      <c r="D1312" s="94" t="s">
        <v>65</v>
      </c>
      <c r="E1312" s="94" t="s">
        <v>64</v>
      </c>
      <c r="F1312" s="95">
        <v>0</v>
      </c>
      <c r="G1312" s="94" t="s">
        <v>64</v>
      </c>
      <c r="H1312" s="94" t="s">
        <v>65</v>
      </c>
      <c r="I1312" s="94" t="s">
        <v>66</v>
      </c>
      <c r="J1312" s="94" t="s">
        <v>66</v>
      </c>
      <c r="K1312" s="96">
        <v>0</v>
      </c>
      <c r="L1312" s="96">
        <v>0</v>
      </c>
      <c r="M1312" s="96">
        <v>0</v>
      </c>
      <c r="N1312" s="96" t="s">
        <v>65</v>
      </c>
      <c r="O1312" s="96">
        <v>0</v>
      </c>
      <c r="P1312" s="96">
        <v>0</v>
      </c>
      <c r="Q1312" s="96">
        <v>0</v>
      </c>
    </row>
    <row r="1313" spans="2:17" ht="25.5" customHeight="1" thickBot="1" x14ac:dyDescent="0.35">
      <c r="B1313" s="92" t="s">
        <v>731</v>
      </c>
      <c r="C1313" s="93" t="s">
        <v>3096</v>
      </c>
      <c r="D1313" s="94" t="s">
        <v>65</v>
      </c>
      <c r="E1313" s="94" t="s">
        <v>64</v>
      </c>
      <c r="F1313" s="95">
        <v>0</v>
      </c>
      <c r="G1313" s="94" t="s">
        <v>64</v>
      </c>
      <c r="H1313" s="94" t="s">
        <v>64</v>
      </c>
      <c r="I1313" s="94" t="s">
        <v>65</v>
      </c>
      <c r="J1313" s="94" t="s">
        <v>66</v>
      </c>
      <c r="K1313" s="96">
        <v>0</v>
      </c>
      <c r="L1313" s="96">
        <v>0</v>
      </c>
      <c r="M1313" s="96">
        <v>0</v>
      </c>
      <c r="N1313" s="96" t="s">
        <v>65</v>
      </c>
      <c r="O1313" s="96">
        <v>0</v>
      </c>
      <c r="P1313" s="96">
        <v>0</v>
      </c>
      <c r="Q1313" s="96">
        <v>0</v>
      </c>
    </row>
    <row r="1314" spans="2:17" ht="25.5" customHeight="1" thickBot="1" x14ac:dyDescent="0.35">
      <c r="B1314" s="92" t="s">
        <v>646</v>
      </c>
      <c r="C1314" s="93" t="s">
        <v>3097</v>
      </c>
      <c r="D1314" s="94" t="s">
        <v>64</v>
      </c>
      <c r="E1314" s="94" t="s">
        <v>65</v>
      </c>
      <c r="F1314" s="95">
        <v>0</v>
      </c>
      <c r="G1314" s="94" t="s">
        <v>64</v>
      </c>
      <c r="H1314" s="94" t="s">
        <v>65</v>
      </c>
      <c r="I1314" s="94" t="s">
        <v>66</v>
      </c>
      <c r="J1314" s="94" t="s">
        <v>66</v>
      </c>
      <c r="K1314" s="96">
        <v>0</v>
      </c>
      <c r="L1314" s="96">
        <v>0</v>
      </c>
      <c r="M1314" s="96">
        <v>0</v>
      </c>
      <c r="N1314" s="96" t="s">
        <v>65</v>
      </c>
      <c r="O1314" s="96">
        <v>0</v>
      </c>
      <c r="P1314" s="96">
        <v>0</v>
      </c>
      <c r="Q1314" s="96">
        <v>0</v>
      </c>
    </row>
    <row r="1315" spans="2:17" ht="25.5" customHeight="1" thickBot="1" x14ac:dyDescent="0.35">
      <c r="B1315" s="92" t="s">
        <v>3098</v>
      </c>
      <c r="C1315" s="93" t="s">
        <v>676</v>
      </c>
      <c r="D1315" s="94" t="s">
        <v>65</v>
      </c>
      <c r="E1315" s="94" t="s">
        <v>64</v>
      </c>
      <c r="F1315" s="95">
        <v>0</v>
      </c>
      <c r="G1315" s="94" t="s">
        <v>64</v>
      </c>
      <c r="H1315" s="94" t="s">
        <v>64</v>
      </c>
      <c r="I1315" s="94" t="s">
        <v>66</v>
      </c>
      <c r="J1315" s="94" t="s">
        <v>65</v>
      </c>
      <c r="K1315" s="96">
        <v>0</v>
      </c>
      <c r="L1315" s="96">
        <v>0</v>
      </c>
      <c r="M1315" s="96">
        <v>0</v>
      </c>
      <c r="N1315" s="96" t="s">
        <v>65</v>
      </c>
      <c r="O1315" s="96">
        <v>0</v>
      </c>
      <c r="P1315" s="96">
        <v>0</v>
      </c>
      <c r="Q1315" s="96">
        <v>0</v>
      </c>
    </row>
    <row r="1316" spans="2:17" ht="25.5" customHeight="1" thickBot="1" x14ac:dyDescent="0.35">
      <c r="B1316" s="92" t="s">
        <v>703</v>
      </c>
      <c r="C1316" s="93" t="s">
        <v>3099</v>
      </c>
      <c r="D1316" s="94" t="s">
        <v>65</v>
      </c>
      <c r="E1316" s="94" t="s">
        <v>64</v>
      </c>
      <c r="F1316" s="95">
        <v>0</v>
      </c>
      <c r="G1316" s="94" t="s">
        <v>64</v>
      </c>
      <c r="H1316" s="94" t="s">
        <v>64</v>
      </c>
      <c r="I1316" s="94" t="s">
        <v>65</v>
      </c>
      <c r="J1316" s="94" t="s">
        <v>66</v>
      </c>
      <c r="K1316" s="96">
        <v>0</v>
      </c>
      <c r="L1316" s="96">
        <v>0</v>
      </c>
      <c r="M1316" s="96">
        <v>0</v>
      </c>
      <c r="N1316" s="96" t="s">
        <v>65</v>
      </c>
      <c r="O1316" s="96">
        <v>0</v>
      </c>
      <c r="P1316" s="96">
        <v>0</v>
      </c>
      <c r="Q1316" s="96">
        <v>0</v>
      </c>
    </row>
    <row r="1317" spans="2:17" ht="25.5" customHeight="1" thickBot="1" x14ac:dyDescent="0.35">
      <c r="B1317" s="92" t="s">
        <v>805</v>
      </c>
      <c r="C1317" s="93" t="s">
        <v>3100</v>
      </c>
      <c r="D1317" s="94" t="s">
        <v>64</v>
      </c>
      <c r="E1317" s="94" t="s">
        <v>65</v>
      </c>
      <c r="F1317" s="95">
        <v>0</v>
      </c>
      <c r="G1317" s="94" t="s">
        <v>64</v>
      </c>
      <c r="H1317" s="94" t="s">
        <v>65</v>
      </c>
      <c r="I1317" s="94" t="s">
        <v>66</v>
      </c>
      <c r="J1317" s="94" t="s">
        <v>66</v>
      </c>
      <c r="K1317" s="96">
        <v>0</v>
      </c>
      <c r="L1317" s="96">
        <v>0</v>
      </c>
      <c r="M1317" s="96">
        <v>0</v>
      </c>
      <c r="N1317" s="96" t="s">
        <v>65</v>
      </c>
      <c r="O1317" s="96">
        <v>0</v>
      </c>
      <c r="P1317" s="96">
        <v>0</v>
      </c>
      <c r="Q1317" s="96">
        <v>0</v>
      </c>
    </row>
    <row r="1318" spans="2:17" ht="25.5" customHeight="1" thickBot="1" x14ac:dyDescent="0.35">
      <c r="B1318" s="92" t="s">
        <v>1246</v>
      </c>
      <c r="C1318" s="93" t="s">
        <v>3101</v>
      </c>
      <c r="D1318" s="94" t="s">
        <v>65</v>
      </c>
      <c r="E1318" s="94" t="s">
        <v>64</v>
      </c>
      <c r="F1318" s="95">
        <v>0</v>
      </c>
      <c r="G1318" s="94" t="s">
        <v>64</v>
      </c>
      <c r="H1318" s="94" t="s">
        <v>65</v>
      </c>
      <c r="I1318" s="94" t="s">
        <v>66</v>
      </c>
      <c r="J1318" s="94" t="s">
        <v>66</v>
      </c>
      <c r="K1318" s="96">
        <v>0</v>
      </c>
      <c r="L1318" s="96">
        <v>0</v>
      </c>
      <c r="M1318" s="96">
        <v>0</v>
      </c>
      <c r="N1318" s="96" t="s">
        <v>65</v>
      </c>
      <c r="O1318" s="96">
        <v>0</v>
      </c>
      <c r="P1318" s="96">
        <v>0</v>
      </c>
      <c r="Q1318" s="96">
        <v>0</v>
      </c>
    </row>
    <row r="1319" spans="2:17" ht="25.5" customHeight="1" thickBot="1" x14ac:dyDescent="0.35">
      <c r="B1319" s="92" t="s">
        <v>3095</v>
      </c>
      <c r="C1319" s="93" t="s">
        <v>3101</v>
      </c>
      <c r="D1319" s="94" t="s">
        <v>65</v>
      </c>
      <c r="E1319" s="94" t="s">
        <v>64</v>
      </c>
      <c r="F1319" s="95">
        <v>0</v>
      </c>
      <c r="G1319" s="94" t="s">
        <v>64</v>
      </c>
      <c r="H1319" s="94" t="s">
        <v>65</v>
      </c>
      <c r="I1319" s="94" t="s">
        <v>66</v>
      </c>
      <c r="J1319" s="94" t="s">
        <v>66</v>
      </c>
      <c r="K1319" s="96">
        <v>0</v>
      </c>
      <c r="L1319" s="96">
        <v>0</v>
      </c>
      <c r="M1319" s="96">
        <v>0</v>
      </c>
      <c r="N1319" s="96" t="s">
        <v>65</v>
      </c>
      <c r="O1319" s="96">
        <v>0</v>
      </c>
      <c r="P1319" s="96">
        <v>0</v>
      </c>
      <c r="Q1319" s="96">
        <v>0</v>
      </c>
    </row>
    <row r="1320" spans="2:17" ht="25.5" customHeight="1" thickBot="1" x14ac:dyDescent="0.35">
      <c r="B1320" s="92" t="s">
        <v>1317</v>
      </c>
      <c r="C1320" s="93" t="s">
        <v>3102</v>
      </c>
      <c r="D1320" s="94" t="s">
        <v>65</v>
      </c>
      <c r="E1320" s="94" t="s">
        <v>64</v>
      </c>
      <c r="F1320" s="95">
        <v>0</v>
      </c>
      <c r="G1320" s="94" t="s">
        <v>65</v>
      </c>
      <c r="H1320" s="94" t="s">
        <v>64</v>
      </c>
      <c r="I1320" s="94" t="s">
        <v>66</v>
      </c>
      <c r="J1320" s="94" t="s">
        <v>66</v>
      </c>
      <c r="K1320" s="96">
        <v>0</v>
      </c>
      <c r="L1320" s="96">
        <v>0</v>
      </c>
      <c r="M1320" s="96">
        <v>0</v>
      </c>
      <c r="N1320" s="96" t="s">
        <v>65</v>
      </c>
      <c r="O1320" s="96">
        <v>0</v>
      </c>
      <c r="P1320" s="96">
        <v>0</v>
      </c>
      <c r="Q1320" s="96">
        <v>0</v>
      </c>
    </row>
    <row r="1321" spans="2:17" ht="25.5" customHeight="1" thickBot="1" x14ac:dyDescent="0.35">
      <c r="B1321" s="92" t="s">
        <v>3103</v>
      </c>
      <c r="C1321" s="93" t="s">
        <v>679</v>
      </c>
      <c r="D1321" s="94" t="s">
        <v>65</v>
      </c>
      <c r="E1321" s="94" t="s">
        <v>64</v>
      </c>
      <c r="F1321" s="95">
        <v>0</v>
      </c>
      <c r="G1321" s="94" t="s">
        <v>64</v>
      </c>
      <c r="H1321" s="94" t="s">
        <v>65</v>
      </c>
      <c r="I1321" s="94" t="s">
        <v>66</v>
      </c>
      <c r="J1321" s="94" t="s">
        <v>66</v>
      </c>
      <c r="K1321" s="96">
        <v>0</v>
      </c>
      <c r="L1321" s="96">
        <v>0</v>
      </c>
      <c r="M1321" s="96">
        <v>0</v>
      </c>
      <c r="N1321" s="96" t="s">
        <v>65</v>
      </c>
      <c r="O1321" s="96">
        <v>0</v>
      </c>
      <c r="P1321" s="96">
        <v>0</v>
      </c>
      <c r="Q1321" s="96">
        <v>0</v>
      </c>
    </row>
    <row r="1322" spans="2:17" ht="25.5" customHeight="1" thickBot="1" x14ac:dyDescent="0.35">
      <c r="B1322" s="92" t="s">
        <v>920</v>
      </c>
      <c r="C1322" s="93" t="s">
        <v>3101</v>
      </c>
      <c r="D1322" s="94" t="s">
        <v>64</v>
      </c>
      <c r="E1322" s="94" t="s">
        <v>65</v>
      </c>
      <c r="F1322" s="95">
        <v>0</v>
      </c>
      <c r="G1322" s="94" t="s">
        <v>64</v>
      </c>
      <c r="H1322" s="94" t="s">
        <v>64</v>
      </c>
      <c r="I1322" s="94" t="s">
        <v>65</v>
      </c>
      <c r="J1322" s="94" t="s">
        <v>66</v>
      </c>
      <c r="K1322" s="96">
        <v>0</v>
      </c>
      <c r="L1322" s="96">
        <v>0</v>
      </c>
      <c r="M1322" s="96">
        <v>0</v>
      </c>
      <c r="N1322" s="96" t="s">
        <v>65</v>
      </c>
      <c r="O1322" s="96">
        <v>0</v>
      </c>
      <c r="P1322" s="96">
        <v>0</v>
      </c>
      <c r="Q1322" s="96">
        <v>0</v>
      </c>
    </row>
    <row r="1323" spans="2:17" ht="25.5" customHeight="1" thickBot="1" x14ac:dyDescent="0.35">
      <c r="B1323" s="92" t="s">
        <v>237</v>
      </c>
      <c r="C1323" s="93" t="s">
        <v>230</v>
      </c>
      <c r="D1323" s="94" t="s">
        <v>64</v>
      </c>
      <c r="E1323" s="94" t="s">
        <v>65</v>
      </c>
      <c r="F1323" s="95">
        <v>0</v>
      </c>
      <c r="G1323" s="94" t="s">
        <v>64</v>
      </c>
      <c r="H1323" s="94" t="s">
        <v>64</v>
      </c>
      <c r="I1323" s="94" t="s">
        <v>65</v>
      </c>
      <c r="J1323" s="94" t="s">
        <v>66</v>
      </c>
      <c r="K1323" s="96">
        <v>0</v>
      </c>
      <c r="L1323" s="96">
        <v>0</v>
      </c>
      <c r="M1323" s="96">
        <v>0</v>
      </c>
      <c r="N1323" s="96" t="s">
        <v>65</v>
      </c>
      <c r="O1323" s="96">
        <v>0</v>
      </c>
      <c r="P1323" s="96">
        <v>0</v>
      </c>
      <c r="Q1323" s="96">
        <v>0</v>
      </c>
    </row>
    <row r="1324" spans="2:17" ht="25.5" customHeight="1" thickBot="1" x14ac:dyDescent="0.35">
      <c r="B1324" s="92" t="s">
        <v>225</v>
      </c>
      <c r="C1324" s="93" t="s">
        <v>230</v>
      </c>
      <c r="D1324" s="94" t="s">
        <v>64</v>
      </c>
      <c r="E1324" s="94" t="s">
        <v>65</v>
      </c>
      <c r="F1324" s="95">
        <v>0</v>
      </c>
      <c r="G1324" s="94" t="s">
        <v>64</v>
      </c>
      <c r="H1324" s="94" t="s">
        <v>65</v>
      </c>
      <c r="I1324" s="94" t="s">
        <v>66</v>
      </c>
      <c r="J1324" s="94" t="s">
        <v>66</v>
      </c>
      <c r="K1324" s="96">
        <v>0</v>
      </c>
      <c r="L1324" s="96">
        <v>0</v>
      </c>
      <c r="M1324" s="96">
        <v>0</v>
      </c>
      <c r="N1324" s="96" t="s">
        <v>65</v>
      </c>
      <c r="O1324" s="96">
        <v>0</v>
      </c>
      <c r="P1324" s="96">
        <v>0</v>
      </c>
      <c r="Q1324" s="96">
        <v>0</v>
      </c>
    </row>
    <row r="1325" spans="2:17" ht="25.5" customHeight="1" thickBot="1" x14ac:dyDescent="0.35">
      <c r="B1325" s="92" t="s">
        <v>1265</v>
      </c>
      <c r="C1325" s="93" t="s">
        <v>1163</v>
      </c>
      <c r="D1325" s="94" t="s">
        <v>64</v>
      </c>
      <c r="E1325" s="94" t="s">
        <v>65</v>
      </c>
      <c r="F1325" s="95">
        <v>0</v>
      </c>
      <c r="G1325" s="94" t="s">
        <v>64</v>
      </c>
      <c r="H1325" s="94" t="s">
        <v>64</v>
      </c>
      <c r="I1325" s="94" t="s">
        <v>65</v>
      </c>
      <c r="J1325" s="94" t="s">
        <v>66</v>
      </c>
      <c r="K1325" s="96">
        <v>0</v>
      </c>
      <c r="L1325" s="96">
        <v>0</v>
      </c>
      <c r="M1325" s="96">
        <v>0</v>
      </c>
      <c r="N1325" s="96" t="s">
        <v>65</v>
      </c>
      <c r="O1325" s="96">
        <v>0</v>
      </c>
      <c r="P1325" s="96">
        <v>0</v>
      </c>
      <c r="Q1325" s="96">
        <v>0</v>
      </c>
    </row>
    <row r="1326" spans="2:17" ht="25.5" customHeight="1" thickBot="1" x14ac:dyDescent="0.35">
      <c r="B1326" s="92" t="s">
        <v>2092</v>
      </c>
      <c r="C1326" s="93" t="s">
        <v>3104</v>
      </c>
      <c r="D1326" s="94" t="s">
        <v>65</v>
      </c>
      <c r="E1326" s="94" t="s">
        <v>64</v>
      </c>
      <c r="F1326" s="95">
        <v>0</v>
      </c>
      <c r="G1326" s="94" t="s">
        <v>64</v>
      </c>
      <c r="H1326" s="94" t="s">
        <v>64</v>
      </c>
      <c r="I1326" s="94" t="s">
        <v>65</v>
      </c>
      <c r="J1326" s="94" t="s">
        <v>66</v>
      </c>
      <c r="K1326" s="96">
        <v>0</v>
      </c>
      <c r="L1326" s="96">
        <v>0</v>
      </c>
      <c r="M1326" s="96">
        <v>0</v>
      </c>
      <c r="N1326" s="96" t="s">
        <v>65</v>
      </c>
      <c r="O1326" s="96">
        <v>0</v>
      </c>
      <c r="P1326" s="96">
        <v>0</v>
      </c>
      <c r="Q1326" s="96">
        <v>0</v>
      </c>
    </row>
    <row r="1327" spans="2:17" ht="25.5" customHeight="1" thickBot="1" x14ac:dyDescent="0.35">
      <c r="B1327" s="92" t="s">
        <v>3105</v>
      </c>
      <c r="C1327" s="93" t="s">
        <v>3047</v>
      </c>
      <c r="D1327" s="94" t="s">
        <v>65</v>
      </c>
      <c r="E1327" s="94" t="s">
        <v>64</v>
      </c>
      <c r="F1327" s="95">
        <v>0</v>
      </c>
      <c r="G1327" s="94" t="s">
        <v>64</v>
      </c>
      <c r="H1327" s="94" t="s">
        <v>64</v>
      </c>
      <c r="I1327" s="94" t="s">
        <v>66</v>
      </c>
      <c r="J1327" s="94" t="s">
        <v>65</v>
      </c>
      <c r="K1327" s="96">
        <v>0</v>
      </c>
      <c r="L1327" s="96">
        <v>0</v>
      </c>
      <c r="M1327" s="96">
        <v>0</v>
      </c>
      <c r="N1327" s="96" t="s">
        <v>65</v>
      </c>
      <c r="O1327" s="96">
        <v>0</v>
      </c>
      <c r="P1327" s="96">
        <v>0</v>
      </c>
      <c r="Q1327" s="96">
        <v>0</v>
      </c>
    </row>
    <row r="1328" spans="2:17" ht="25.5" customHeight="1" thickBot="1" x14ac:dyDescent="0.35">
      <c r="B1328" s="92" t="s">
        <v>1218</v>
      </c>
      <c r="C1328" s="93" t="s">
        <v>679</v>
      </c>
      <c r="D1328" s="94" t="s">
        <v>65</v>
      </c>
      <c r="E1328" s="94" t="s">
        <v>64</v>
      </c>
      <c r="F1328" s="95">
        <v>0</v>
      </c>
      <c r="G1328" s="94" t="s">
        <v>64</v>
      </c>
      <c r="H1328" s="94" t="s">
        <v>64</v>
      </c>
      <c r="I1328" s="94" t="s">
        <v>65</v>
      </c>
      <c r="J1328" s="94" t="s">
        <v>66</v>
      </c>
      <c r="K1328" s="96">
        <v>0</v>
      </c>
      <c r="L1328" s="96">
        <v>0</v>
      </c>
      <c r="M1328" s="96">
        <v>0</v>
      </c>
      <c r="N1328" s="96" t="s">
        <v>65</v>
      </c>
      <c r="O1328" s="96">
        <v>0</v>
      </c>
      <c r="P1328" s="96">
        <v>0</v>
      </c>
      <c r="Q1328" s="96">
        <v>0</v>
      </c>
    </row>
    <row r="1329" spans="2:17" ht="25.5" customHeight="1" thickBot="1" x14ac:dyDescent="0.35">
      <c r="B1329" s="92" t="s">
        <v>3106</v>
      </c>
      <c r="C1329" s="93" t="s">
        <v>3107</v>
      </c>
      <c r="D1329" s="94" t="s">
        <v>64</v>
      </c>
      <c r="E1329" s="94" t="s">
        <v>65</v>
      </c>
      <c r="F1329" s="95">
        <v>0</v>
      </c>
      <c r="G1329" s="94" t="s">
        <v>64</v>
      </c>
      <c r="H1329" s="94" t="s">
        <v>64</v>
      </c>
      <c r="I1329" s="94" t="s">
        <v>65</v>
      </c>
      <c r="J1329" s="94" t="s">
        <v>66</v>
      </c>
      <c r="K1329" s="96">
        <v>0</v>
      </c>
      <c r="L1329" s="96">
        <v>0</v>
      </c>
      <c r="M1329" s="96">
        <v>0</v>
      </c>
      <c r="N1329" s="96" t="s">
        <v>65</v>
      </c>
      <c r="O1329" s="96">
        <v>0</v>
      </c>
      <c r="P1329" s="96">
        <v>0</v>
      </c>
      <c r="Q1329" s="96">
        <v>0</v>
      </c>
    </row>
    <row r="1330" spans="2:17" ht="25.5" customHeight="1" thickBot="1" x14ac:dyDescent="0.35">
      <c r="B1330" s="92" t="s">
        <v>238</v>
      </c>
      <c r="C1330" s="93" t="s">
        <v>943</v>
      </c>
      <c r="D1330" s="94" t="s">
        <v>64</v>
      </c>
      <c r="E1330" s="94" t="s">
        <v>65</v>
      </c>
      <c r="F1330" s="95">
        <v>0</v>
      </c>
      <c r="G1330" s="94" t="s">
        <v>64</v>
      </c>
      <c r="H1330" s="94" t="s">
        <v>64</v>
      </c>
      <c r="I1330" s="94" t="s">
        <v>65</v>
      </c>
      <c r="J1330" s="94" t="s">
        <v>66</v>
      </c>
      <c r="K1330" s="96">
        <v>0</v>
      </c>
      <c r="L1330" s="96">
        <v>0</v>
      </c>
      <c r="M1330" s="96">
        <v>0</v>
      </c>
      <c r="N1330" s="96" t="s">
        <v>65</v>
      </c>
      <c r="O1330" s="96">
        <v>0</v>
      </c>
      <c r="P1330" s="96">
        <v>0</v>
      </c>
      <c r="Q1330" s="96">
        <v>0</v>
      </c>
    </row>
    <row r="1331" spans="2:17" ht="25.5" customHeight="1" thickBot="1" x14ac:dyDescent="0.35">
      <c r="B1331" s="92" t="s">
        <v>241</v>
      </c>
      <c r="C1331" s="93" t="s">
        <v>265</v>
      </c>
      <c r="D1331" s="94" t="s">
        <v>64</v>
      </c>
      <c r="E1331" s="94" t="s">
        <v>65</v>
      </c>
      <c r="F1331" s="95">
        <v>0</v>
      </c>
      <c r="G1331" s="94" t="s">
        <v>64</v>
      </c>
      <c r="H1331" s="94" t="s">
        <v>65</v>
      </c>
      <c r="I1331" s="94" t="s">
        <v>66</v>
      </c>
      <c r="J1331" s="94" t="s">
        <v>66</v>
      </c>
      <c r="K1331" s="96">
        <v>0</v>
      </c>
      <c r="L1331" s="96">
        <v>0</v>
      </c>
      <c r="M1331" s="96">
        <v>0</v>
      </c>
      <c r="N1331" s="96" t="s">
        <v>65</v>
      </c>
      <c r="O1331" s="96">
        <v>0</v>
      </c>
      <c r="P1331" s="96">
        <v>0</v>
      </c>
      <c r="Q1331" s="96">
        <v>0</v>
      </c>
    </row>
    <row r="1332" spans="2:17" ht="25.5" customHeight="1" thickBot="1" x14ac:dyDescent="0.35">
      <c r="B1332" s="92" t="s">
        <v>3108</v>
      </c>
      <c r="C1332" s="93" t="s">
        <v>734</v>
      </c>
      <c r="D1332" s="94" t="s">
        <v>65</v>
      </c>
      <c r="E1332" s="94" t="s">
        <v>64</v>
      </c>
      <c r="F1332" s="95">
        <v>0</v>
      </c>
      <c r="G1332" s="94" t="s">
        <v>64</v>
      </c>
      <c r="H1332" s="94" t="s">
        <v>64</v>
      </c>
      <c r="I1332" s="94" t="s">
        <v>65</v>
      </c>
      <c r="J1332" s="94" t="s">
        <v>66</v>
      </c>
      <c r="K1332" s="96">
        <v>0</v>
      </c>
      <c r="L1332" s="96">
        <v>0</v>
      </c>
      <c r="M1332" s="96">
        <v>0</v>
      </c>
      <c r="N1332" s="96" t="s">
        <v>65</v>
      </c>
      <c r="O1332" s="96">
        <v>0</v>
      </c>
      <c r="P1332" s="96">
        <v>0</v>
      </c>
      <c r="Q1332" s="96">
        <v>0</v>
      </c>
    </row>
    <row r="1333" spans="2:17" ht="25.5" customHeight="1" thickBot="1" x14ac:dyDescent="0.35">
      <c r="B1333" s="92" t="s">
        <v>913</v>
      </c>
      <c r="C1333" s="93" t="s">
        <v>3047</v>
      </c>
      <c r="D1333" s="94" t="s">
        <v>65</v>
      </c>
      <c r="E1333" s="94" t="s">
        <v>64</v>
      </c>
      <c r="F1333" s="95">
        <v>0</v>
      </c>
      <c r="G1333" s="94" t="s">
        <v>64</v>
      </c>
      <c r="H1333" s="94" t="s">
        <v>65</v>
      </c>
      <c r="I1333" s="94" t="s">
        <v>66</v>
      </c>
      <c r="J1333" s="94" t="s">
        <v>66</v>
      </c>
      <c r="K1333" s="96">
        <v>0</v>
      </c>
      <c r="L1333" s="96">
        <v>0</v>
      </c>
      <c r="M1333" s="96">
        <v>0</v>
      </c>
      <c r="N1333" s="96" t="s">
        <v>65</v>
      </c>
      <c r="O1333" s="96">
        <v>0</v>
      </c>
      <c r="P1333" s="96">
        <v>0</v>
      </c>
      <c r="Q1333" s="96">
        <v>0</v>
      </c>
    </row>
    <row r="1334" spans="2:17" ht="25.5" customHeight="1" thickBot="1" x14ac:dyDescent="0.35">
      <c r="B1334" s="92" t="s">
        <v>646</v>
      </c>
      <c r="C1334" s="93" t="s">
        <v>3109</v>
      </c>
      <c r="D1334" s="94" t="s">
        <v>64</v>
      </c>
      <c r="E1334" s="94" t="s">
        <v>65</v>
      </c>
      <c r="F1334" s="95">
        <v>0</v>
      </c>
      <c r="G1334" s="94" t="s">
        <v>64</v>
      </c>
      <c r="H1334" s="94" t="s">
        <v>64</v>
      </c>
      <c r="I1334" s="94" t="s">
        <v>65</v>
      </c>
      <c r="J1334" s="94" t="s">
        <v>66</v>
      </c>
      <c r="K1334" s="96">
        <v>0</v>
      </c>
      <c r="L1334" s="96">
        <v>0</v>
      </c>
      <c r="M1334" s="96">
        <v>0</v>
      </c>
      <c r="N1334" s="96" t="s">
        <v>65</v>
      </c>
      <c r="O1334" s="96">
        <v>0</v>
      </c>
      <c r="P1334" s="96">
        <v>0</v>
      </c>
      <c r="Q1334" s="96">
        <v>0</v>
      </c>
    </row>
    <row r="1335" spans="2:17" ht="25.5" customHeight="1" thickBot="1" x14ac:dyDescent="0.35">
      <c r="B1335" s="92" t="s">
        <v>3110</v>
      </c>
      <c r="C1335" s="93" t="s">
        <v>1084</v>
      </c>
      <c r="D1335" s="94" t="s">
        <v>65</v>
      </c>
      <c r="E1335" s="94" t="s">
        <v>64</v>
      </c>
      <c r="F1335" s="95">
        <v>0</v>
      </c>
      <c r="G1335" s="94" t="s">
        <v>64</v>
      </c>
      <c r="H1335" s="94" t="s">
        <v>64</v>
      </c>
      <c r="I1335" s="94" t="s">
        <v>65</v>
      </c>
      <c r="J1335" s="94" t="s">
        <v>66</v>
      </c>
      <c r="K1335" s="96">
        <v>0</v>
      </c>
      <c r="L1335" s="96">
        <v>0</v>
      </c>
      <c r="M1335" s="96">
        <v>0</v>
      </c>
      <c r="N1335" s="96" t="s">
        <v>65</v>
      </c>
      <c r="O1335" s="96">
        <v>0</v>
      </c>
      <c r="P1335" s="96">
        <v>0</v>
      </c>
      <c r="Q1335" s="96">
        <v>0</v>
      </c>
    </row>
    <row r="1336" spans="2:17" ht="25.5" customHeight="1" thickBot="1" x14ac:dyDescent="0.35">
      <c r="B1336" s="92" t="s">
        <v>1056</v>
      </c>
      <c r="C1336" s="93" t="s">
        <v>2113</v>
      </c>
      <c r="D1336" s="94" t="s">
        <v>65</v>
      </c>
      <c r="E1336" s="94" t="s">
        <v>64</v>
      </c>
      <c r="F1336" s="95">
        <v>0</v>
      </c>
      <c r="G1336" s="94" t="s">
        <v>64</v>
      </c>
      <c r="H1336" s="94" t="s">
        <v>65</v>
      </c>
      <c r="I1336" s="94" t="s">
        <v>66</v>
      </c>
      <c r="J1336" s="94" t="s">
        <v>66</v>
      </c>
      <c r="K1336" s="96">
        <v>0</v>
      </c>
      <c r="L1336" s="96">
        <v>0</v>
      </c>
      <c r="M1336" s="96">
        <v>0</v>
      </c>
      <c r="N1336" s="96" t="s">
        <v>65</v>
      </c>
      <c r="O1336" s="96">
        <v>0</v>
      </c>
      <c r="P1336" s="96">
        <v>0</v>
      </c>
      <c r="Q1336" s="96">
        <v>0</v>
      </c>
    </row>
    <row r="1337" spans="2:17" ht="25.5" customHeight="1" x14ac:dyDescent="0.3">
      <c r="B1337" s="92" t="s">
        <v>282</v>
      </c>
      <c r="C1337" s="93" t="s">
        <v>2107</v>
      </c>
      <c r="D1337" s="94" t="s">
        <v>64</v>
      </c>
      <c r="E1337" s="94" t="s">
        <v>65</v>
      </c>
      <c r="F1337" s="95">
        <v>0</v>
      </c>
      <c r="G1337" s="94" t="s">
        <v>64</v>
      </c>
      <c r="H1337" s="94" t="s">
        <v>65</v>
      </c>
      <c r="I1337" s="94" t="s">
        <v>66</v>
      </c>
      <c r="J1337" s="94" t="s">
        <v>66</v>
      </c>
      <c r="K1337" s="96">
        <v>0</v>
      </c>
      <c r="L1337" s="96">
        <v>0</v>
      </c>
      <c r="M1337" s="96">
        <v>0</v>
      </c>
      <c r="N1337" s="96" t="s">
        <v>65</v>
      </c>
      <c r="O1337" s="96">
        <v>0</v>
      </c>
      <c r="P1337" s="96">
        <v>0</v>
      </c>
      <c r="Q1337" s="96">
        <v>0</v>
      </c>
    </row>
    <row r="1338" spans="2:17" ht="25.5" customHeight="1" thickBot="1" x14ac:dyDescent="0.35">
      <c r="B1338" s="10"/>
      <c r="C1338" s="30"/>
      <c r="D1338" s="30"/>
      <c r="E1338" s="30"/>
      <c r="F1338" s="30"/>
      <c r="G1338" s="56"/>
      <c r="H1338" s="20"/>
      <c r="I1338" s="20"/>
      <c r="J1338" s="56"/>
      <c r="K1338" s="30"/>
      <c r="L1338" s="30"/>
      <c r="M1338" s="30"/>
      <c r="N1338" s="30"/>
      <c r="O1338" s="57"/>
      <c r="P1338" s="57"/>
      <c r="Q1338" s="30"/>
    </row>
    <row r="1339" spans="2:17" ht="25.5" customHeight="1" thickBot="1" x14ac:dyDescent="0.35">
      <c r="B1339" s="8"/>
      <c r="C1339" s="423" t="s">
        <v>2777</v>
      </c>
      <c r="D1339" s="424"/>
      <c r="E1339" s="424"/>
      <c r="F1339" s="424"/>
      <c r="G1339" s="424"/>
      <c r="H1339" s="424"/>
      <c r="I1339" s="424"/>
      <c r="J1339" s="424"/>
      <c r="K1339" s="424"/>
      <c r="L1339" s="424"/>
      <c r="M1339" s="424"/>
      <c r="N1339" s="424"/>
      <c r="O1339" s="424"/>
      <c r="P1339" s="424"/>
      <c r="Q1339" s="425"/>
    </row>
    <row r="1340" spans="2:17" ht="25.5" customHeight="1" thickBot="1" x14ac:dyDescent="0.35">
      <c r="B1340" s="10"/>
      <c r="C1340" s="426"/>
      <c r="D1340" s="427"/>
      <c r="E1340" s="427"/>
      <c r="F1340" s="427"/>
      <c r="G1340" s="427"/>
      <c r="H1340" s="427"/>
      <c r="I1340" s="427"/>
      <c r="J1340" s="427"/>
      <c r="K1340" s="427"/>
      <c r="L1340" s="427"/>
      <c r="M1340" s="427"/>
      <c r="N1340" s="427"/>
      <c r="O1340" s="427"/>
      <c r="P1340" s="427"/>
      <c r="Q1340" s="428"/>
    </row>
    <row r="1341" spans="2:17" ht="25.5" customHeight="1" x14ac:dyDescent="0.3">
      <c r="B1341" s="1"/>
      <c r="C1341" s="1"/>
      <c r="D1341" s="1"/>
      <c r="E1341" s="1"/>
      <c r="F1341" s="1"/>
      <c r="G1341" s="185"/>
      <c r="H1341" s="185"/>
      <c r="I1341" s="185"/>
      <c r="J1341" s="185"/>
      <c r="K1341" s="1"/>
      <c r="L1341" s="1"/>
      <c r="M1341" s="1"/>
      <c r="N1341" s="1"/>
      <c r="O1341" s="1"/>
      <c r="P1341" s="1"/>
      <c r="Q1341" s="1"/>
    </row>
    <row r="1342" spans="2:17" ht="25.5" customHeight="1" x14ac:dyDescent="0.3">
      <c r="B1342" s="1"/>
      <c r="C1342" s="429" t="s">
        <v>2778</v>
      </c>
      <c r="D1342" s="430"/>
      <c r="E1342" s="430"/>
      <c r="F1342" s="430"/>
      <c r="G1342" s="430"/>
      <c r="H1342" s="430"/>
      <c r="I1342" s="430"/>
      <c r="J1342" s="430"/>
      <c r="K1342" s="430"/>
      <c r="L1342" s="430"/>
      <c r="M1342" s="430"/>
      <c r="N1342" s="430"/>
      <c r="O1342" s="430"/>
      <c r="P1342" s="430"/>
      <c r="Q1342" s="430"/>
    </row>
    <row r="1343" spans="2:17" ht="25.5" customHeight="1" x14ac:dyDescent="0.3">
      <c r="B1343" s="1"/>
      <c r="C1343" s="431" t="s">
        <v>3007</v>
      </c>
      <c r="D1343" s="432"/>
      <c r="E1343" s="432"/>
      <c r="F1343" s="432"/>
      <c r="G1343" s="432"/>
      <c r="H1343" s="432"/>
      <c r="I1343" s="432"/>
      <c r="J1343" s="432"/>
      <c r="K1343" s="432"/>
      <c r="L1343" s="432"/>
      <c r="M1343" s="432"/>
      <c r="N1343" s="432"/>
      <c r="O1343" s="432"/>
      <c r="P1343" s="432"/>
      <c r="Q1343" s="432"/>
    </row>
    <row r="1344" spans="2:17" ht="25.5" customHeight="1" x14ac:dyDescent="0.3">
      <c r="B1344" s="1"/>
      <c r="C1344" s="191"/>
      <c r="D1344" s="191"/>
      <c r="E1344" s="191"/>
      <c r="F1344" s="191"/>
      <c r="G1344" s="185"/>
      <c r="H1344" s="185"/>
      <c r="I1344" s="185"/>
      <c r="J1344" s="185"/>
      <c r="K1344" s="191"/>
      <c r="L1344" s="191"/>
      <c r="M1344" s="191"/>
      <c r="N1344" s="191"/>
      <c r="O1344" s="191"/>
      <c r="P1344" s="191"/>
      <c r="Q1344" s="191"/>
    </row>
    <row r="1345" spans="2:17" ht="25.5" customHeight="1" x14ac:dyDescent="0.4">
      <c r="B1345" s="1"/>
      <c r="C1345" s="192" t="s">
        <v>2780</v>
      </c>
      <c r="D1345" s="191"/>
      <c r="E1345" s="191"/>
      <c r="F1345" s="191"/>
      <c r="G1345" s="185"/>
      <c r="H1345" s="185"/>
      <c r="I1345" s="185"/>
      <c r="J1345" s="185"/>
      <c r="K1345" s="191"/>
      <c r="L1345" s="191"/>
      <c r="M1345" s="191"/>
      <c r="N1345" s="191"/>
      <c r="O1345" s="191"/>
      <c r="P1345" s="191"/>
      <c r="Q1345" s="191"/>
    </row>
    <row r="1347" spans="2:17" ht="25.5" customHeight="1" x14ac:dyDescent="0.3">
      <c r="B1347" s="383" t="s">
        <v>0</v>
      </c>
      <c r="C1347" s="383"/>
      <c r="D1347" s="383"/>
      <c r="E1347" s="383"/>
      <c r="F1347" s="383"/>
      <c r="G1347" s="383"/>
      <c r="H1347" s="383"/>
      <c r="I1347" s="383"/>
      <c r="J1347" s="383"/>
      <c r="K1347" s="383"/>
      <c r="L1347" s="383"/>
      <c r="M1347" s="383"/>
      <c r="N1347" s="383"/>
      <c r="O1347" s="383"/>
      <c r="P1347" s="383"/>
    </row>
    <row r="1348" spans="2:17" ht="25.5" customHeight="1" x14ac:dyDescent="0.3">
      <c r="B1348" s="2" t="s">
        <v>1</v>
      </c>
      <c r="C1348" s="384"/>
      <c r="D1348" s="384"/>
      <c r="E1348" s="384"/>
      <c r="F1348" s="384"/>
      <c r="G1348" s="384"/>
      <c r="H1348" s="384"/>
      <c r="I1348" s="384"/>
      <c r="J1348" s="384"/>
      <c r="K1348" s="384"/>
      <c r="L1348" s="384"/>
      <c r="M1348" s="384"/>
      <c r="N1348" s="384"/>
      <c r="O1348" s="384"/>
      <c r="P1348" s="3"/>
    </row>
    <row r="1349" spans="2:17" ht="25.5" customHeight="1" x14ac:dyDescent="0.3">
      <c r="B1349" s="4"/>
      <c r="C1349" s="5"/>
      <c r="D1349" s="5"/>
      <c r="E1349" s="5"/>
      <c r="F1349" s="6"/>
      <c r="G1349" s="6"/>
      <c r="H1349" s="6"/>
      <c r="I1349" s="6"/>
      <c r="J1349" s="5"/>
      <c r="K1349" s="5"/>
      <c r="L1349" s="5"/>
      <c r="M1349" s="5"/>
      <c r="N1349" s="5"/>
      <c r="O1349" s="5"/>
      <c r="P1349" s="7"/>
    </row>
    <row r="1350" spans="2:17" ht="25.5" customHeight="1" x14ac:dyDescent="0.3">
      <c r="B1350" s="2" t="s">
        <v>3</v>
      </c>
      <c r="C1350" s="384"/>
      <c r="D1350" s="384"/>
      <c r="E1350" s="384"/>
      <c r="F1350" s="384"/>
      <c r="G1350" s="384"/>
      <c r="H1350" s="384"/>
      <c r="I1350" s="384"/>
      <c r="J1350" s="384"/>
      <c r="K1350" s="384"/>
      <c r="L1350" s="384"/>
      <c r="M1350" s="384"/>
      <c r="N1350" s="384"/>
      <c r="O1350" s="384"/>
      <c r="P1350" s="3"/>
    </row>
    <row r="1351" spans="2:17" ht="25.5" customHeight="1" thickBot="1" x14ac:dyDescent="0.35">
      <c r="B1351" s="385" t="s">
        <v>5</v>
      </c>
      <c r="C1351" s="385"/>
      <c r="D1351" s="385"/>
      <c r="E1351" s="385"/>
      <c r="F1351" s="385"/>
      <c r="G1351" s="385"/>
      <c r="H1351" s="385"/>
      <c r="I1351" s="385"/>
      <c r="J1351" s="385"/>
      <c r="K1351" s="385"/>
      <c r="L1351" s="385"/>
      <c r="M1351" s="385"/>
      <c r="N1351" s="385"/>
      <c r="O1351" s="385"/>
      <c r="P1351" s="9"/>
    </row>
    <row r="1352" spans="2:17" ht="25.5" customHeight="1" thickBot="1" x14ac:dyDescent="0.35">
      <c r="B1352" s="386" t="s">
        <v>6</v>
      </c>
      <c r="C1352" s="387"/>
      <c r="D1352" s="387"/>
      <c r="E1352" s="387"/>
      <c r="F1352" s="387"/>
      <c r="G1352" s="388"/>
      <c r="H1352" s="386" t="s">
        <v>7</v>
      </c>
      <c r="I1352" s="387"/>
      <c r="J1352" s="388"/>
      <c r="K1352" s="389" t="s">
        <v>8</v>
      </c>
      <c r="L1352" s="390"/>
      <c r="M1352" s="390"/>
      <c r="N1352" s="389" t="s">
        <v>9</v>
      </c>
      <c r="O1352" s="391"/>
      <c r="P1352" s="9"/>
    </row>
    <row r="1353" spans="2:17" ht="25.5" customHeight="1" thickBot="1" x14ac:dyDescent="0.35">
      <c r="B1353" s="12" t="s">
        <v>10</v>
      </c>
      <c r="C1353" s="13" t="s">
        <v>11</v>
      </c>
      <c r="D1353" s="13" t="s">
        <v>12</v>
      </c>
      <c r="E1353" s="13" t="s">
        <v>13</v>
      </c>
      <c r="F1353" s="13" t="s">
        <v>14</v>
      </c>
      <c r="G1353" s="14" t="s">
        <v>15</v>
      </c>
      <c r="H1353" s="12" t="s">
        <v>16</v>
      </c>
      <c r="I1353" s="129" t="s">
        <v>17</v>
      </c>
      <c r="J1353" s="14" t="s">
        <v>18</v>
      </c>
      <c r="K1353" s="19" t="s">
        <v>19</v>
      </c>
      <c r="L1353" s="17" t="s">
        <v>20</v>
      </c>
      <c r="M1353" s="18" t="s">
        <v>21</v>
      </c>
      <c r="N1353" s="392" t="s">
        <v>22</v>
      </c>
      <c r="O1353" s="393"/>
      <c r="P1353" s="20"/>
    </row>
    <row r="1354" spans="2:17" ht="25.5" customHeight="1" x14ac:dyDescent="0.3">
      <c r="B1354" s="21"/>
      <c r="C1354" s="22"/>
      <c r="D1354" s="22"/>
      <c r="E1354" s="23"/>
      <c r="F1354" s="24"/>
      <c r="G1354" s="25"/>
      <c r="H1354" s="26"/>
      <c r="I1354" s="27"/>
      <c r="J1354" s="28"/>
      <c r="K1354" s="33"/>
      <c r="L1354" s="34"/>
      <c r="M1354" s="35"/>
      <c r="N1354" s="394"/>
      <c r="O1354" s="395"/>
      <c r="P1354" s="30"/>
    </row>
    <row r="1355" spans="2:17" ht="25.5" customHeight="1" x14ac:dyDescent="0.3">
      <c r="B1355" s="31"/>
      <c r="C1355" s="32"/>
      <c r="D1355" s="32"/>
      <c r="E1355" s="23"/>
      <c r="F1355" s="24"/>
      <c r="G1355" s="25"/>
      <c r="H1355" s="26"/>
      <c r="I1355" s="27"/>
      <c r="J1355" s="28"/>
      <c r="K1355" s="33"/>
      <c r="L1355" s="34"/>
      <c r="M1355" s="35"/>
      <c r="N1355" s="381"/>
      <c r="O1355" s="382"/>
      <c r="P1355" s="30"/>
    </row>
    <row r="1356" spans="2:17" ht="25.5" customHeight="1" x14ac:dyDescent="0.3">
      <c r="B1356" s="31"/>
      <c r="C1356" s="32"/>
      <c r="D1356" s="32"/>
      <c r="E1356" s="23"/>
      <c r="F1356" s="24"/>
      <c r="G1356" s="25"/>
      <c r="H1356" s="26"/>
      <c r="I1356" s="27"/>
      <c r="J1356" s="28"/>
      <c r="K1356" s="33"/>
      <c r="L1356" s="34"/>
      <c r="M1356" s="35"/>
      <c r="N1356" s="381"/>
      <c r="O1356" s="382"/>
      <c r="P1356" s="30"/>
    </row>
    <row r="1357" spans="2:17" ht="25.5" customHeight="1" x14ac:dyDescent="0.3">
      <c r="B1357" s="31"/>
      <c r="C1357" s="32"/>
      <c r="D1357" s="32"/>
      <c r="E1357" s="23"/>
      <c r="F1357" s="24"/>
      <c r="G1357" s="25"/>
      <c r="H1357" s="26"/>
      <c r="I1357" s="27"/>
      <c r="J1357" s="28"/>
      <c r="K1357" s="33"/>
      <c r="L1357" s="34"/>
      <c r="M1357" s="35"/>
      <c r="N1357" s="381"/>
      <c r="O1357" s="382"/>
      <c r="P1357" s="30"/>
    </row>
    <row r="1358" spans="2:17" ht="25.5" customHeight="1" x14ac:dyDescent="0.3">
      <c r="B1358" s="31"/>
      <c r="C1358" s="32"/>
      <c r="D1358" s="32"/>
      <c r="E1358" s="36"/>
      <c r="F1358" s="37"/>
      <c r="G1358" s="38"/>
      <c r="H1358" s="39"/>
      <c r="I1358" s="40"/>
      <c r="J1358" s="41"/>
      <c r="K1358" s="42"/>
      <c r="L1358" s="43"/>
      <c r="M1358" s="44"/>
      <c r="N1358" s="381"/>
      <c r="O1358" s="382"/>
      <c r="P1358" s="30"/>
    </row>
    <row r="1359" spans="2:17" ht="25.5" customHeight="1" thickBot="1" x14ac:dyDescent="0.35">
      <c r="B1359" s="45"/>
      <c r="C1359" s="46"/>
      <c r="D1359" s="46"/>
      <c r="E1359" s="47"/>
      <c r="F1359" s="48"/>
      <c r="G1359" s="49"/>
      <c r="H1359" s="50"/>
      <c r="I1359" s="51"/>
      <c r="J1359" s="52"/>
      <c r="K1359" s="53"/>
      <c r="L1359" s="54"/>
      <c r="M1359" s="55"/>
      <c r="N1359" s="396"/>
      <c r="O1359" s="397"/>
      <c r="P1359" s="30"/>
    </row>
    <row r="1361" spans="2:17" ht="25.5" customHeight="1" x14ac:dyDescent="0.3">
      <c r="B1361" s="58"/>
      <c r="C1361" s="398" t="s">
        <v>26</v>
      </c>
      <c r="D1361" s="398"/>
      <c r="E1361" s="398"/>
      <c r="F1361" s="398"/>
      <c r="G1361" s="398"/>
      <c r="H1361" s="398"/>
      <c r="I1361" s="398"/>
      <c r="J1361" s="398"/>
      <c r="K1361" s="398"/>
      <c r="L1361" s="398"/>
      <c r="M1361" s="398"/>
      <c r="N1361" s="398"/>
      <c r="O1361" s="398"/>
      <c r="P1361" s="398"/>
      <c r="Q1361" s="398"/>
    </row>
    <row r="1362" spans="2:17" ht="25.5" customHeight="1" thickBot="1" x14ac:dyDescent="0.35">
      <c r="B1362" s="399" t="s">
        <v>27</v>
      </c>
      <c r="C1362" s="399"/>
      <c r="D1362" s="399"/>
      <c r="E1362" s="399"/>
      <c r="F1362" s="399"/>
      <c r="G1362" s="399"/>
      <c r="H1362" s="399"/>
      <c r="I1362" s="399"/>
      <c r="J1362" s="399"/>
      <c r="K1362" s="399"/>
      <c r="L1362" s="399"/>
      <c r="M1362" s="399"/>
      <c r="N1362" s="399"/>
      <c r="O1362" s="399"/>
      <c r="P1362" s="399"/>
      <c r="Q1362" s="399"/>
    </row>
    <row r="1363" spans="2:17" ht="25.5" customHeight="1" thickBot="1" x14ac:dyDescent="0.35">
      <c r="B1363" s="400" t="s">
        <v>28</v>
      </c>
      <c r="C1363" s="400"/>
      <c r="D1363" s="400"/>
      <c r="E1363" s="400"/>
      <c r="F1363" s="401"/>
      <c r="G1363" s="386" t="s">
        <v>29</v>
      </c>
      <c r="H1363" s="387"/>
      <c r="I1363" s="387"/>
      <c r="J1363" s="388"/>
      <c r="K1363" s="387" t="s">
        <v>30</v>
      </c>
      <c r="L1363" s="387"/>
      <c r="M1363" s="387"/>
      <c r="N1363" s="387"/>
      <c r="O1363" s="388"/>
      <c r="P1363" s="386" t="s">
        <v>31</v>
      </c>
      <c r="Q1363" s="388"/>
    </row>
    <row r="1364" spans="2:17" ht="25.5" customHeight="1" thickBot="1" x14ac:dyDescent="0.35">
      <c r="B1364" s="402" t="s">
        <v>32</v>
      </c>
      <c r="C1364" s="403"/>
      <c r="D1364" s="59" t="s">
        <v>33</v>
      </c>
      <c r="E1364" s="60" t="s">
        <v>34</v>
      </c>
      <c r="F1364" s="14" t="s">
        <v>35</v>
      </c>
      <c r="G1364" s="12" t="s">
        <v>36</v>
      </c>
      <c r="H1364" s="61" t="s">
        <v>37</v>
      </c>
      <c r="I1364" s="18" t="s">
        <v>38</v>
      </c>
      <c r="J1364" s="14" t="s">
        <v>39</v>
      </c>
      <c r="K1364" s="62" t="s">
        <v>40</v>
      </c>
      <c r="L1364" s="59" t="s">
        <v>41</v>
      </c>
      <c r="M1364" s="59" t="s">
        <v>42</v>
      </c>
      <c r="N1364" s="60" t="s">
        <v>43</v>
      </c>
      <c r="O1364" s="63" t="s">
        <v>44</v>
      </c>
      <c r="P1364" s="64" t="s">
        <v>45</v>
      </c>
      <c r="Q1364" s="151" t="s">
        <v>46</v>
      </c>
    </row>
    <row r="1365" spans="2:17" ht="25.5" customHeight="1" x14ac:dyDescent="0.3">
      <c r="B1365" s="92">
        <v>0</v>
      </c>
      <c r="C1365" s="93">
        <v>0</v>
      </c>
      <c r="D1365" s="94" t="s">
        <v>64</v>
      </c>
      <c r="E1365" s="94" t="s">
        <v>64</v>
      </c>
      <c r="F1365" s="95">
        <v>0</v>
      </c>
      <c r="G1365" s="94" t="s">
        <v>64</v>
      </c>
      <c r="H1365" s="94" t="s">
        <v>64</v>
      </c>
      <c r="I1365" s="94" t="s">
        <v>66</v>
      </c>
      <c r="J1365" s="94" t="s">
        <v>66</v>
      </c>
      <c r="K1365" s="96">
        <v>0</v>
      </c>
      <c r="L1365" s="96">
        <v>0</v>
      </c>
      <c r="M1365" s="96">
        <v>0</v>
      </c>
      <c r="N1365" s="96">
        <v>0</v>
      </c>
      <c r="O1365" s="96">
        <v>0</v>
      </c>
      <c r="P1365" s="96">
        <v>0</v>
      </c>
      <c r="Q1365" s="96">
        <v>0</v>
      </c>
    </row>
    <row r="1366" spans="2:17" ht="25.5" customHeight="1" x14ac:dyDescent="0.3">
      <c r="B1366" s="66" t="s">
        <v>3111</v>
      </c>
      <c r="C1366" s="67" t="s">
        <v>3112</v>
      </c>
      <c r="D1366" s="68" t="s">
        <v>64</v>
      </c>
      <c r="E1366" s="68" t="s">
        <v>65</v>
      </c>
      <c r="F1366" s="69">
        <v>2835215891019</v>
      </c>
      <c r="G1366" s="68" t="s">
        <v>64</v>
      </c>
      <c r="H1366" s="68" t="s">
        <v>65</v>
      </c>
      <c r="I1366" s="68" t="s">
        <v>66</v>
      </c>
      <c r="J1366" s="68" t="s">
        <v>66</v>
      </c>
      <c r="K1366" s="70">
        <v>0</v>
      </c>
      <c r="L1366" s="70">
        <v>0</v>
      </c>
      <c r="M1366" s="70">
        <v>0</v>
      </c>
      <c r="N1366" s="70" t="s">
        <v>67</v>
      </c>
      <c r="O1366" s="70">
        <v>0</v>
      </c>
      <c r="P1366" s="70" t="s">
        <v>3113</v>
      </c>
      <c r="Q1366" s="70" t="s">
        <v>3114</v>
      </c>
    </row>
    <row r="1367" spans="2:17" ht="25.5" customHeight="1" x14ac:dyDescent="0.3">
      <c r="B1367" s="66" t="s">
        <v>1697</v>
      </c>
      <c r="C1367" s="67" t="s">
        <v>3115</v>
      </c>
      <c r="D1367" s="68" t="s">
        <v>64</v>
      </c>
      <c r="E1367" s="68" t="s">
        <v>65</v>
      </c>
      <c r="F1367" s="69">
        <v>1847650801019</v>
      </c>
      <c r="G1367" s="68" t="s">
        <v>64</v>
      </c>
      <c r="H1367" s="68" t="s">
        <v>64</v>
      </c>
      <c r="I1367" s="68" t="s">
        <v>65</v>
      </c>
      <c r="J1367" s="68" t="s">
        <v>66</v>
      </c>
      <c r="K1367" s="70">
        <v>0</v>
      </c>
      <c r="L1367" s="70">
        <v>0</v>
      </c>
      <c r="M1367" s="70">
        <v>0</v>
      </c>
      <c r="N1367" s="70" t="s">
        <v>67</v>
      </c>
      <c r="O1367" s="70">
        <v>0</v>
      </c>
      <c r="P1367" s="70" t="s">
        <v>3113</v>
      </c>
      <c r="Q1367" s="70" t="s">
        <v>3114</v>
      </c>
    </row>
    <row r="1368" spans="2:17" ht="25.5" customHeight="1" x14ac:dyDescent="0.3">
      <c r="B1368" s="66" t="s">
        <v>364</v>
      </c>
      <c r="C1368" s="67" t="s">
        <v>3116</v>
      </c>
      <c r="D1368" s="68" t="s">
        <v>64</v>
      </c>
      <c r="E1368" s="68" t="s">
        <v>65</v>
      </c>
      <c r="F1368" s="69">
        <v>170811501019</v>
      </c>
      <c r="G1368" s="68" t="s">
        <v>64</v>
      </c>
      <c r="H1368" s="68" t="s">
        <v>65</v>
      </c>
      <c r="I1368" s="68" t="s">
        <v>66</v>
      </c>
      <c r="J1368" s="68" t="s">
        <v>66</v>
      </c>
      <c r="K1368" s="70">
        <v>0</v>
      </c>
      <c r="L1368" s="70">
        <v>0</v>
      </c>
      <c r="M1368" s="70">
        <v>0</v>
      </c>
      <c r="N1368" s="70" t="s">
        <v>67</v>
      </c>
      <c r="O1368" s="70">
        <v>0</v>
      </c>
      <c r="P1368" s="70" t="s">
        <v>3113</v>
      </c>
      <c r="Q1368" s="70" t="s">
        <v>3114</v>
      </c>
    </row>
    <row r="1369" spans="2:17" ht="25.5" customHeight="1" x14ac:dyDescent="0.3">
      <c r="B1369" s="66" t="s">
        <v>303</v>
      </c>
      <c r="C1369" s="67" t="s">
        <v>3117</v>
      </c>
      <c r="D1369" s="68" t="s">
        <v>64</v>
      </c>
      <c r="E1369" s="68" t="s">
        <v>65</v>
      </c>
      <c r="F1369" s="69">
        <v>1927186571019</v>
      </c>
      <c r="G1369" s="68" t="s">
        <v>64</v>
      </c>
      <c r="H1369" s="68" t="s">
        <v>64</v>
      </c>
      <c r="I1369" s="68" t="s">
        <v>65</v>
      </c>
      <c r="J1369" s="68" t="s">
        <v>66</v>
      </c>
      <c r="K1369" s="70">
        <v>0</v>
      </c>
      <c r="L1369" s="70">
        <v>0</v>
      </c>
      <c r="M1369" s="70">
        <v>0</v>
      </c>
      <c r="N1369" s="70" t="s">
        <v>67</v>
      </c>
      <c r="O1369" s="70">
        <v>0</v>
      </c>
      <c r="P1369" s="70" t="s">
        <v>3113</v>
      </c>
      <c r="Q1369" s="70" t="s">
        <v>3114</v>
      </c>
    </row>
    <row r="1370" spans="2:17" ht="25.5" customHeight="1" x14ac:dyDescent="0.3">
      <c r="B1370" s="66" t="s">
        <v>3118</v>
      </c>
      <c r="C1370" s="67" t="s">
        <v>3112</v>
      </c>
      <c r="D1370" s="68" t="s">
        <v>64</v>
      </c>
      <c r="E1370" s="68" t="s">
        <v>65</v>
      </c>
      <c r="F1370" s="69">
        <v>1849207361019</v>
      </c>
      <c r="G1370" s="68" t="s">
        <v>64</v>
      </c>
      <c r="H1370" s="68" t="s">
        <v>65</v>
      </c>
      <c r="I1370" s="68" t="s">
        <v>66</v>
      </c>
      <c r="J1370" s="68" t="s">
        <v>66</v>
      </c>
      <c r="K1370" s="70">
        <v>0</v>
      </c>
      <c r="L1370" s="70">
        <v>0</v>
      </c>
      <c r="M1370" s="70">
        <v>0</v>
      </c>
      <c r="N1370" s="70" t="s">
        <v>67</v>
      </c>
      <c r="O1370" s="70">
        <v>0</v>
      </c>
      <c r="P1370" s="70" t="s">
        <v>3113</v>
      </c>
      <c r="Q1370" s="70" t="s">
        <v>3114</v>
      </c>
    </row>
    <row r="1371" spans="2:17" ht="25.5" customHeight="1" x14ac:dyDescent="0.3">
      <c r="B1371" s="66" t="s">
        <v>316</v>
      </c>
      <c r="C1371" s="67" t="s">
        <v>3119</v>
      </c>
      <c r="D1371" s="68" t="s">
        <v>64</v>
      </c>
      <c r="E1371" s="68" t="s">
        <v>65</v>
      </c>
      <c r="F1371" s="69">
        <v>1918316621019</v>
      </c>
      <c r="G1371" s="68" t="s">
        <v>64</v>
      </c>
      <c r="H1371" s="68" t="s">
        <v>65</v>
      </c>
      <c r="I1371" s="68" t="s">
        <v>66</v>
      </c>
      <c r="J1371" s="68" t="s">
        <v>66</v>
      </c>
      <c r="K1371" s="70">
        <v>0</v>
      </c>
      <c r="L1371" s="70">
        <v>0</v>
      </c>
      <c r="M1371" s="70">
        <v>0</v>
      </c>
      <c r="N1371" s="70" t="s">
        <v>67</v>
      </c>
      <c r="O1371" s="70">
        <v>0</v>
      </c>
      <c r="P1371" s="70" t="s">
        <v>3113</v>
      </c>
      <c r="Q1371" s="70" t="s">
        <v>3114</v>
      </c>
    </row>
    <row r="1372" spans="2:17" ht="25.5" customHeight="1" x14ac:dyDescent="0.3">
      <c r="B1372" s="66" t="s">
        <v>350</v>
      </c>
      <c r="C1372" s="67" t="s">
        <v>3120</v>
      </c>
      <c r="D1372" s="68" t="s">
        <v>64</v>
      </c>
      <c r="E1372" s="68" t="s">
        <v>65</v>
      </c>
      <c r="F1372" s="69">
        <v>1895568971105</v>
      </c>
      <c r="G1372" s="68" t="s">
        <v>64</v>
      </c>
      <c r="H1372" s="68" t="s">
        <v>64</v>
      </c>
      <c r="I1372" s="68" t="s">
        <v>65</v>
      </c>
      <c r="J1372" s="68" t="s">
        <v>66</v>
      </c>
      <c r="K1372" s="70">
        <v>0</v>
      </c>
      <c r="L1372" s="70">
        <v>0</v>
      </c>
      <c r="M1372" s="70">
        <v>0</v>
      </c>
      <c r="N1372" s="70" t="s">
        <v>67</v>
      </c>
      <c r="O1372" s="70">
        <v>0</v>
      </c>
      <c r="P1372" s="70" t="s">
        <v>3113</v>
      </c>
      <c r="Q1372" s="70" t="s">
        <v>3114</v>
      </c>
    </row>
    <row r="1373" spans="2:17" ht="25.5" customHeight="1" x14ac:dyDescent="0.3">
      <c r="B1373" s="66" t="s">
        <v>522</v>
      </c>
      <c r="C1373" s="67" t="s">
        <v>312</v>
      </c>
      <c r="D1373" s="68" t="s">
        <v>65</v>
      </c>
      <c r="E1373" s="68" t="s">
        <v>64</v>
      </c>
      <c r="F1373" s="69">
        <v>1628099211019</v>
      </c>
      <c r="G1373" s="68" t="s">
        <v>64</v>
      </c>
      <c r="H1373" s="68" t="s">
        <v>65</v>
      </c>
      <c r="I1373" s="68" t="s">
        <v>66</v>
      </c>
      <c r="J1373" s="68" t="s">
        <v>66</v>
      </c>
      <c r="K1373" s="70">
        <v>0</v>
      </c>
      <c r="L1373" s="70">
        <v>0</v>
      </c>
      <c r="M1373" s="70">
        <v>0</v>
      </c>
      <c r="N1373" s="70" t="s">
        <v>65</v>
      </c>
      <c r="O1373" s="70">
        <v>0</v>
      </c>
      <c r="P1373" s="70" t="s">
        <v>3113</v>
      </c>
      <c r="Q1373" s="70" t="s">
        <v>3114</v>
      </c>
    </row>
    <row r="1374" spans="2:17" ht="25.5" customHeight="1" x14ac:dyDescent="0.3">
      <c r="B1374" s="66" t="s">
        <v>177</v>
      </c>
      <c r="C1374" s="67" t="s">
        <v>3121</v>
      </c>
      <c r="D1374" s="68" t="s">
        <v>64</v>
      </c>
      <c r="E1374" s="68" t="s">
        <v>65</v>
      </c>
      <c r="F1374" s="69">
        <v>1791851951019</v>
      </c>
      <c r="G1374" s="68" t="s">
        <v>64</v>
      </c>
      <c r="H1374" s="68" t="s">
        <v>64</v>
      </c>
      <c r="I1374" s="68" t="s">
        <v>65</v>
      </c>
      <c r="J1374" s="68" t="s">
        <v>66</v>
      </c>
      <c r="K1374" s="70">
        <v>0</v>
      </c>
      <c r="L1374" s="70">
        <v>0</v>
      </c>
      <c r="M1374" s="70">
        <v>0</v>
      </c>
      <c r="N1374" s="70" t="s">
        <v>67</v>
      </c>
      <c r="O1374" s="70">
        <v>0</v>
      </c>
      <c r="P1374" s="70" t="s">
        <v>3113</v>
      </c>
      <c r="Q1374" s="70" t="s">
        <v>3114</v>
      </c>
    </row>
    <row r="1375" spans="2:17" ht="25.5" customHeight="1" x14ac:dyDescent="0.3">
      <c r="B1375" s="66" t="s">
        <v>331</v>
      </c>
      <c r="C1375" s="67" t="s">
        <v>3122</v>
      </c>
      <c r="D1375" s="68" t="s">
        <v>64</v>
      </c>
      <c r="E1375" s="68" t="s">
        <v>65</v>
      </c>
      <c r="F1375" s="69">
        <v>1995461851019</v>
      </c>
      <c r="G1375" s="68" t="s">
        <v>64</v>
      </c>
      <c r="H1375" s="68" t="s">
        <v>64</v>
      </c>
      <c r="I1375" s="68" t="s">
        <v>65</v>
      </c>
      <c r="J1375" s="68" t="s">
        <v>66</v>
      </c>
      <c r="K1375" s="70">
        <v>0</v>
      </c>
      <c r="L1375" s="70">
        <v>0</v>
      </c>
      <c r="M1375" s="70">
        <v>0</v>
      </c>
      <c r="N1375" s="70" t="s">
        <v>67</v>
      </c>
      <c r="O1375" s="70">
        <v>0</v>
      </c>
      <c r="P1375" s="70" t="s">
        <v>3113</v>
      </c>
      <c r="Q1375" s="70" t="s">
        <v>3114</v>
      </c>
    </row>
    <row r="1376" spans="2:17" ht="25.5" customHeight="1" x14ac:dyDescent="0.3">
      <c r="B1376" s="66" t="s">
        <v>3123</v>
      </c>
      <c r="C1376" s="67" t="s">
        <v>1378</v>
      </c>
      <c r="D1376" s="68" t="s">
        <v>64</v>
      </c>
      <c r="E1376" s="68" t="s">
        <v>65</v>
      </c>
      <c r="F1376" s="69">
        <v>1595468931019</v>
      </c>
      <c r="G1376" s="68" t="s">
        <v>64</v>
      </c>
      <c r="H1376" s="68" t="s">
        <v>64</v>
      </c>
      <c r="I1376" s="68" t="s">
        <v>65</v>
      </c>
      <c r="J1376" s="68" t="s">
        <v>66</v>
      </c>
      <c r="K1376" s="70">
        <v>0</v>
      </c>
      <c r="L1376" s="70">
        <v>0</v>
      </c>
      <c r="M1376" s="70">
        <v>0</v>
      </c>
      <c r="N1376" s="70" t="s">
        <v>67</v>
      </c>
      <c r="O1376" s="70">
        <v>0</v>
      </c>
      <c r="P1376" s="70" t="s">
        <v>3113</v>
      </c>
      <c r="Q1376" s="70" t="s">
        <v>3114</v>
      </c>
    </row>
    <row r="1377" spans="2:17" ht="25.5" customHeight="1" x14ac:dyDescent="0.3">
      <c r="B1377" s="66" t="s">
        <v>334</v>
      </c>
      <c r="C1377" s="67" t="s">
        <v>173</v>
      </c>
      <c r="D1377" s="68" t="s">
        <v>64</v>
      </c>
      <c r="E1377" s="68" t="s">
        <v>65</v>
      </c>
      <c r="F1377" s="69">
        <v>3481161951019</v>
      </c>
      <c r="G1377" s="68" t="s">
        <v>64</v>
      </c>
      <c r="H1377" s="68" t="s">
        <v>65</v>
      </c>
      <c r="I1377" s="68" t="s">
        <v>66</v>
      </c>
      <c r="J1377" s="68" t="s">
        <v>66</v>
      </c>
      <c r="K1377" s="70">
        <v>0</v>
      </c>
      <c r="L1377" s="70">
        <v>0</v>
      </c>
      <c r="M1377" s="70">
        <v>0</v>
      </c>
      <c r="N1377" s="70" t="s">
        <v>67</v>
      </c>
      <c r="O1377" s="70">
        <v>0</v>
      </c>
      <c r="P1377" s="70" t="s">
        <v>3113</v>
      </c>
      <c r="Q1377" s="70" t="s">
        <v>3114</v>
      </c>
    </row>
    <row r="1378" spans="2:17" ht="25.5" customHeight="1" x14ac:dyDescent="0.3">
      <c r="B1378" s="66" t="s">
        <v>325</v>
      </c>
      <c r="C1378" s="67" t="s">
        <v>1378</v>
      </c>
      <c r="D1378" s="68" t="s">
        <v>64</v>
      </c>
      <c r="E1378" s="68" t="s">
        <v>65</v>
      </c>
      <c r="F1378" s="69">
        <v>2193848511019</v>
      </c>
      <c r="G1378" s="68" t="s">
        <v>64</v>
      </c>
      <c r="H1378" s="68" t="s">
        <v>65</v>
      </c>
      <c r="I1378" s="68" t="s">
        <v>66</v>
      </c>
      <c r="J1378" s="68" t="s">
        <v>66</v>
      </c>
      <c r="K1378" s="70">
        <v>0</v>
      </c>
      <c r="L1378" s="70">
        <v>0</v>
      </c>
      <c r="M1378" s="70">
        <v>0</v>
      </c>
      <c r="N1378" s="70" t="s">
        <v>67</v>
      </c>
      <c r="O1378" s="70">
        <v>0</v>
      </c>
      <c r="P1378" s="70" t="s">
        <v>3113</v>
      </c>
      <c r="Q1378" s="70" t="s">
        <v>3114</v>
      </c>
    </row>
    <row r="1379" spans="2:17" ht="25.5" customHeight="1" x14ac:dyDescent="0.3">
      <c r="B1379" s="66" t="s">
        <v>3124</v>
      </c>
      <c r="C1379" s="67" t="s">
        <v>1378</v>
      </c>
      <c r="D1379" s="68" t="s">
        <v>64</v>
      </c>
      <c r="E1379" s="68" t="s">
        <v>65</v>
      </c>
      <c r="F1379" s="69">
        <v>2460925991019</v>
      </c>
      <c r="G1379" s="68" t="s">
        <v>64</v>
      </c>
      <c r="H1379" s="68" t="s">
        <v>65</v>
      </c>
      <c r="I1379" s="68" t="s">
        <v>66</v>
      </c>
      <c r="J1379" s="68" t="s">
        <v>66</v>
      </c>
      <c r="K1379" s="70">
        <v>0</v>
      </c>
      <c r="L1379" s="70">
        <v>0</v>
      </c>
      <c r="M1379" s="70">
        <v>0</v>
      </c>
      <c r="N1379" s="70" t="s">
        <v>67</v>
      </c>
      <c r="O1379" s="70">
        <v>0</v>
      </c>
      <c r="P1379" s="70" t="s">
        <v>3113</v>
      </c>
      <c r="Q1379" s="70" t="s">
        <v>3114</v>
      </c>
    </row>
    <row r="1380" spans="2:17" ht="25.5" customHeight="1" x14ac:dyDescent="0.3">
      <c r="B1380" s="66" t="s">
        <v>113</v>
      </c>
      <c r="C1380" s="67" t="s">
        <v>165</v>
      </c>
      <c r="D1380" s="68" t="s">
        <v>64</v>
      </c>
      <c r="E1380" s="68" t="s">
        <v>65</v>
      </c>
      <c r="F1380" s="69">
        <v>1837197941019</v>
      </c>
      <c r="G1380" s="68" t="s">
        <v>64</v>
      </c>
      <c r="H1380" s="68" t="s">
        <v>64</v>
      </c>
      <c r="I1380" s="68" t="s">
        <v>65</v>
      </c>
      <c r="J1380" s="68" t="s">
        <v>66</v>
      </c>
      <c r="K1380" s="70">
        <v>0</v>
      </c>
      <c r="L1380" s="70">
        <v>0</v>
      </c>
      <c r="M1380" s="70">
        <v>0</v>
      </c>
      <c r="N1380" s="70" t="s">
        <v>67</v>
      </c>
      <c r="O1380" s="70">
        <v>0</v>
      </c>
      <c r="P1380" s="70" t="s">
        <v>3113</v>
      </c>
      <c r="Q1380" s="70" t="s">
        <v>3114</v>
      </c>
    </row>
    <row r="1381" spans="2:17" ht="25.5" customHeight="1" x14ac:dyDescent="0.3">
      <c r="B1381" s="66" t="s">
        <v>2892</v>
      </c>
      <c r="C1381" s="67" t="s">
        <v>1378</v>
      </c>
      <c r="D1381" s="68" t="s">
        <v>64</v>
      </c>
      <c r="E1381" s="68" t="s">
        <v>65</v>
      </c>
      <c r="F1381" s="69">
        <v>2150779971019</v>
      </c>
      <c r="G1381" s="68" t="s">
        <v>64</v>
      </c>
      <c r="H1381" s="68" t="s">
        <v>65</v>
      </c>
      <c r="I1381" s="68" t="s">
        <v>66</v>
      </c>
      <c r="J1381" s="68" t="s">
        <v>66</v>
      </c>
      <c r="K1381" s="70">
        <v>0</v>
      </c>
      <c r="L1381" s="70">
        <v>0</v>
      </c>
      <c r="M1381" s="70">
        <v>0</v>
      </c>
      <c r="N1381" s="70" t="s">
        <v>67</v>
      </c>
      <c r="O1381" s="70">
        <v>0</v>
      </c>
      <c r="P1381" s="70" t="s">
        <v>3113</v>
      </c>
      <c r="Q1381" s="70" t="s">
        <v>3114</v>
      </c>
    </row>
    <row r="1382" spans="2:17" ht="25.5" customHeight="1" x14ac:dyDescent="0.3">
      <c r="B1382" s="66" t="s">
        <v>3125</v>
      </c>
      <c r="C1382" s="67" t="s">
        <v>478</v>
      </c>
      <c r="D1382" s="68" t="s">
        <v>64</v>
      </c>
      <c r="E1382" s="68" t="s">
        <v>65</v>
      </c>
      <c r="F1382" s="69">
        <v>1933541281019</v>
      </c>
      <c r="G1382" s="68" t="s">
        <v>64</v>
      </c>
      <c r="H1382" s="68" t="s">
        <v>65</v>
      </c>
      <c r="I1382" s="68" t="s">
        <v>66</v>
      </c>
      <c r="J1382" s="68" t="s">
        <v>66</v>
      </c>
      <c r="K1382" s="70">
        <v>0</v>
      </c>
      <c r="L1382" s="70">
        <v>0</v>
      </c>
      <c r="M1382" s="70">
        <v>0</v>
      </c>
      <c r="N1382" s="70" t="s">
        <v>67</v>
      </c>
      <c r="O1382" s="70">
        <v>0</v>
      </c>
      <c r="P1382" s="70" t="s">
        <v>3113</v>
      </c>
      <c r="Q1382" s="70" t="s">
        <v>3114</v>
      </c>
    </row>
    <row r="1383" spans="2:17" ht="25.5" customHeight="1" x14ac:dyDescent="0.3">
      <c r="B1383" s="66" t="s">
        <v>125</v>
      </c>
      <c r="C1383" s="67" t="s">
        <v>312</v>
      </c>
      <c r="D1383" s="68" t="s">
        <v>64</v>
      </c>
      <c r="E1383" s="68" t="s">
        <v>65</v>
      </c>
      <c r="F1383" s="69">
        <v>2240580371003</v>
      </c>
      <c r="G1383" s="68" t="s">
        <v>64</v>
      </c>
      <c r="H1383" s="68" t="s">
        <v>64</v>
      </c>
      <c r="I1383" s="68" t="s">
        <v>65</v>
      </c>
      <c r="J1383" s="68" t="s">
        <v>66</v>
      </c>
      <c r="K1383" s="70">
        <v>0</v>
      </c>
      <c r="L1383" s="70">
        <v>0</v>
      </c>
      <c r="M1383" s="70">
        <v>0</v>
      </c>
      <c r="N1383" s="70" t="s">
        <v>67</v>
      </c>
      <c r="O1383" s="70">
        <v>0</v>
      </c>
      <c r="P1383" s="70" t="s">
        <v>3113</v>
      </c>
      <c r="Q1383" s="70" t="s">
        <v>3114</v>
      </c>
    </row>
    <row r="1384" spans="2:17" ht="25.5" customHeight="1" x14ac:dyDescent="0.3">
      <c r="B1384" s="66" t="s">
        <v>113</v>
      </c>
      <c r="C1384" s="67" t="s">
        <v>1574</v>
      </c>
      <c r="D1384" s="68" t="s">
        <v>64</v>
      </c>
      <c r="E1384" s="68" t="s">
        <v>65</v>
      </c>
      <c r="F1384" s="69">
        <v>2253558091019</v>
      </c>
      <c r="G1384" s="68" t="s">
        <v>64</v>
      </c>
      <c r="H1384" s="68" t="s">
        <v>64</v>
      </c>
      <c r="I1384" s="68" t="s">
        <v>65</v>
      </c>
      <c r="J1384" s="68" t="s">
        <v>66</v>
      </c>
      <c r="K1384" s="70">
        <v>0</v>
      </c>
      <c r="L1384" s="70">
        <v>0</v>
      </c>
      <c r="M1384" s="70">
        <v>0</v>
      </c>
      <c r="N1384" s="70" t="s">
        <v>67</v>
      </c>
      <c r="O1384" s="70">
        <v>0</v>
      </c>
      <c r="P1384" s="70" t="s">
        <v>3113</v>
      </c>
      <c r="Q1384" s="70" t="s">
        <v>3114</v>
      </c>
    </row>
    <row r="1385" spans="2:17" ht="25.5" customHeight="1" x14ac:dyDescent="0.3">
      <c r="B1385" s="66" t="s">
        <v>2030</v>
      </c>
      <c r="C1385" s="67" t="s">
        <v>163</v>
      </c>
      <c r="D1385" s="68" t="s">
        <v>64</v>
      </c>
      <c r="E1385" s="68" t="s">
        <v>65</v>
      </c>
      <c r="F1385" s="69">
        <v>1916673661019</v>
      </c>
      <c r="G1385" s="68" t="s">
        <v>64</v>
      </c>
      <c r="H1385" s="68" t="s">
        <v>64</v>
      </c>
      <c r="I1385" s="68" t="s">
        <v>65</v>
      </c>
      <c r="J1385" s="68" t="s">
        <v>66</v>
      </c>
      <c r="K1385" s="70">
        <v>0</v>
      </c>
      <c r="L1385" s="70">
        <v>0</v>
      </c>
      <c r="M1385" s="70">
        <v>0</v>
      </c>
      <c r="N1385" s="70" t="s">
        <v>67</v>
      </c>
      <c r="O1385" s="70">
        <v>0</v>
      </c>
      <c r="P1385" s="70" t="s">
        <v>3113</v>
      </c>
      <c r="Q1385" s="70" t="s">
        <v>3114</v>
      </c>
    </row>
    <row r="1386" spans="2:17" ht="25.5" customHeight="1" x14ac:dyDescent="0.3">
      <c r="B1386" s="66" t="s">
        <v>123</v>
      </c>
      <c r="C1386" s="67" t="s">
        <v>2289</v>
      </c>
      <c r="D1386" s="68" t="s">
        <v>64</v>
      </c>
      <c r="E1386" s="68" t="s">
        <v>65</v>
      </c>
      <c r="F1386" s="69">
        <v>1974994651104</v>
      </c>
      <c r="G1386" s="68" t="s">
        <v>64</v>
      </c>
      <c r="H1386" s="68" t="s">
        <v>65</v>
      </c>
      <c r="I1386" s="68" t="s">
        <v>66</v>
      </c>
      <c r="J1386" s="68" t="s">
        <v>66</v>
      </c>
      <c r="K1386" s="70">
        <v>0</v>
      </c>
      <c r="L1386" s="70">
        <v>0</v>
      </c>
      <c r="M1386" s="70">
        <v>0</v>
      </c>
      <c r="N1386" s="70" t="s">
        <v>67</v>
      </c>
      <c r="O1386" s="70">
        <v>0</v>
      </c>
      <c r="P1386" s="70" t="s">
        <v>2277</v>
      </c>
      <c r="Q1386" s="70" t="s">
        <v>2278</v>
      </c>
    </row>
    <row r="1387" spans="2:17" ht="25.5" customHeight="1" x14ac:dyDescent="0.3">
      <c r="B1387" s="66" t="s">
        <v>1935</v>
      </c>
      <c r="C1387" s="67" t="s">
        <v>2290</v>
      </c>
      <c r="D1387" s="68" t="s">
        <v>64</v>
      </c>
      <c r="E1387" s="68" t="s">
        <v>65</v>
      </c>
      <c r="F1387" s="69">
        <v>2588246541104</v>
      </c>
      <c r="G1387" s="68" t="s">
        <v>64</v>
      </c>
      <c r="H1387" s="68" t="s">
        <v>65</v>
      </c>
      <c r="I1387" s="68" t="s">
        <v>66</v>
      </c>
      <c r="J1387" s="68" t="s">
        <v>66</v>
      </c>
      <c r="K1387" s="70">
        <v>0</v>
      </c>
      <c r="L1387" s="70">
        <v>0</v>
      </c>
      <c r="M1387" s="70">
        <v>0</v>
      </c>
      <c r="N1387" s="70" t="s">
        <v>67</v>
      </c>
      <c r="O1387" s="70">
        <v>0</v>
      </c>
      <c r="P1387" s="70" t="s">
        <v>2277</v>
      </c>
      <c r="Q1387" s="70" t="s">
        <v>2278</v>
      </c>
    </row>
    <row r="1388" spans="2:17" ht="25.5" customHeight="1" x14ac:dyDescent="0.3">
      <c r="B1388" s="66" t="s">
        <v>123</v>
      </c>
      <c r="C1388" s="67" t="s">
        <v>2291</v>
      </c>
      <c r="D1388" s="68" t="s">
        <v>64</v>
      </c>
      <c r="E1388" s="68" t="s">
        <v>65</v>
      </c>
      <c r="F1388" s="69">
        <v>2327545781101</v>
      </c>
      <c r="G1388" s="68" t="s">
        <v>64</v>
      </c>
      <c r="H1388" s="68" t="s">
        <v>64</v>
      </c>
      <c r="I1388" s="68" t="s">
        <v>65</v>
      </c>
      <c r="J1388" s="68" t="s">
        <v>66</v>
      </c>
      <c r="K1388" s="70">
        <v>0</v>
      </c>
      <c r="L1388" s="70">
        <v>0</v>
      </c>
      <c r="M1388" s="70">
        <v>0</v>
      </c>
      <c r="N1388" s="70" t="s">
        <v>67</v>
      </c>
      <c r="O1388" s="70">
        <v>0</v>
      </c>
      <c r="P1388" s="70" t="s">
        <v>2277</v>
      </c>
      <c r="Q1388" s="70" t="s">
        <v>2278</v>
      </c>
    </row>
    <row r="1389" spans="2:17" ht="25.5" customHeight="1" x14ac:dyDescent="0.3">
      <c r="B1389" s="66" t="s">
        <v>1520</v>
      </c>
      <c r="C1389" s="67" t="s">
        <v>1378</v>
      </c>
      <c r="D1389" s="68" t="s">
        <v>64</v>
      </c>
      <c r="E1389" s="68" t="s">
        <v>65</v>
      </c>
      <c r="F1389" s="69">
        <v>2098670271104</v>
      </c>
      <c r="G1389" s="68" t="s">
        <v>64</v>
      </c>
      <c r="H1389" s="68" t="s">
        <v>65</v>
      </c>
      <c r="I1389" s="68" t="s">
        <v>66</v>
      </c>
      <c r="J1389" s="68" t="s">
        <v>66</v>
      </c>
      <c r="K1389" s="70">
        <v>0</v>
      </c>
      <c r="L1389" s="70">
        <v>0</v>
      </c>
      <c r="M1389" s="70">
        <v>0</v>
      </c>
      <c r="N1389" s="70" t="s">
        <v>67</v>
      </c>
      <c r="O1389" s="70">
        <v>0</v>
      </c>
      <c r="P1389" s="70" t="s">
        <v>2277</v>
      </c>
      <c r="Q1389" s="70" t="s">
        <v>2278</v>
      </c>
    </row>
    <row r="1390" spans="2:17" ht="25.5" customHeight="1" x14ac:dyDescent="0.3">
      <c r="B1390" s="66" t="s">
        <v>189</v>
      </c>
      <c r="C1390" s="67" t="s">
        <v>2292</v>
      </c>
      <c r="D1390" s="68" t="s">
        <v>64</v>
      </c>
      <c r="E1390" s="68" t="s">
        <v>65</v>
      </c>
      <c r="F1390" s="69">
        <v>3292208531104</v>
      </c>
      <c r="G1390" s="68" t="s">
        <v>64</v>
      </c>
      <c r="H1390" s="68" t="s">
        <v>65</v>
      </c>
      <c r="I1390" s="68" t="s">
        <v>66</v>
      </c>
      <c r="J1390" s="68" t="s">
        <v>66</v>
      </c>
      <c r="K1390" s="70">
        <v>0</v>
      </c>
      <c r="L1390" s="70">
        <v>0</v>
      </c>
      <c r="M1390" s="70">
        <v>0</v>
      </c>
      <c r="N1390" s="70" t="s">
        <v>67</v>
      </c>
      <c r="O1390" s="70">
        <v>0</v>
      </c>
      <c r="P1390" s="70" t="s">
        <v>2277</v>
      </c>
      <c r="Q1390" s="70" t="s">
        <v>2278</v>
      </c>
    </row>
    <row r="1391" spans="2:17" ht="25.5" customHeight="1" x14ac:dyDescent="0.3">
      <c r="B1391" s="66" t="s">
        <v>1506</v>
      </c>
      <c r="C1391" s="67" t="s">
        <v>3126</v>
      </c>
      <c r="D1391" s="68" t="s">
        <v>64</v>
      </c>
      <c r="E1391" s="68" t="s">
        <v>65</v>
      </c>
      <c r="F1391" s="69">
        <v>2052157501104</v>
      </c>
      <c r="G1391" s="68" t="s">
        <v>64</v>
      </c>
      <c r="H1391" s="68" t="s">
        <v>65</v>
      </c>
      <c r="I1391" s="68" t="s">
        <v>66</v>
      </c>
      <c r="J1391" s="68" t="s">
        <v>66</v>
      </c>
      <c r="K1391" s="70">
        <v>0</v>
      </c>
      <c r="L1391" s="70">
        <v>0</v>
      </c>
      <c r="M1391" s="70">
        <v>0</v>
      </c>
      <c r="N1391" s="70" t="s">
        <v>67</v>
      </c>
      <c r="O1391" s="70">
        <v>0</v>
      </c>
      <c r="P1391" s="70" t="s">
        <v>2277</v>
      </c>
      <c r="Q1391" s="70" t="s">
        <v>2278</v>
      </c>
    </row>
    <row r="1392" spans="2:17" ht="25.5" customHeight="1" x14ac:dyDescent="0.3">
      <c r="B1392" s="66" t="s">
        <v>2294</v>
      </c>
      <c r="C1392" s="67" t="s">
        <v>1574</v>
      </c>
      <c r="D1392" s="68" t="s">
        <v>64</v>
      </c>
      <c r="E1392" s="68" t="s">
        <v>65</v>
      </c>
      <c r="F1392" s="69">
        <v>1925703741108</v>
      </c>
      <c r="G1392" s="68" t="s">
        <v>64</v>
      </c>
      <c r="H1392" s="68" t="s">
        <v>65</v>
      </c>
      <c r="I1392" s="68" t="s">
        <v>66</v>
      </c>
      <c r="J1392" s="68" t="s">
        <v>66</v>
      </c>
      <c r="K1392" s="70">
        <v>0</v>
      </c>
      <c r="L1392" s="70">
        <v>0</v>
      </c>
      <c r="M1392" s="70">
        <v>0</v>
      </c>
      <c r="N1392" s="70" t="s">
        <v>67</v>
      </c>
      <c r="O1392" s="70">
        <v>0</v>
      </c>
      <c r="P1392" s="70" t="s">
        <v>2277</v>
      </c>
      <c r="Q1392" s="70" t="s">
        <v>2278</v>
      </c>
    </row>
    <row r="1393" spans="2:17" ht="25.5" customHeight="1" x14ac:dyDescent="0.3">
      <c r="B1393" s="66" t="s">
        <v>427</v>
      </c>
      <c r="C1393" s="67" t="s">
        <v>2216</v>
      </c>
      <c r="D1393" s="68" t="s">
        <v>64</v>
      </c>
      <c r="E1393" s="68" t="s">
        <v>65</v>
      </c>
      <c r="F1393" s="69">
        <v>1740429651103</v>
      </c>
      <c r="G1393" s="68" t="s">
        <v>64</v>
      </c>
      <c r="H1393" s="68" t="s">
        <v>65</v>
      </c>
      <c r="I1393" s="68" t="s">
        <v>66</v>
      </c>
      <c r="J1393" s="68" t="s">
        <v>66</v>
      </c>
      <c r="K1393" s="70">
        <v>0</v>
      </c>
      <c r="L1393" s="70">
        <v>0</v>
      </c>
      <c r="M1393" s="70">
        <v>0</v>
      </c>
      <c r="N1393" s="70" t="s">
        <v>67</v>
      </c>
      <c r="O1393" s="70">
        <v>0</v>
      </c>
      <c r="P1393" s="70" t="s">
        <v>2277</v>
      </c>
      <c r="Q1393" s="70" t="s">
        <v>2278</v>
      </c>
    </row>
    <row r="1394" spans="2:17" ht="25.5" customHeight="1" x14ac:dyDescent="0.3">
      <c r="B1394" s="66" t="s">
        <v>2296</v>
      </c>
      <c r="C1394" s="67" t="s">
        <v>2224</v>
      </c>
      <c r="D1394" s="68" t="s">
        <v>64</v>
      </c>
      <c r="E1394" s="68" t="s">
        <v>65</v>
      </c>
      <c r="F1394" s="69">
        <v>3792270411104</v>
      </c>
      <c r="G1394" s="68" t="s">
        <v>64</v>
      </c>
      <c r="H1394" s="68" t="s">
        <v>65</v>
      </c>
      <c r="I1394" s="68" t="s">
        <v>66</v>
      </c>
      <c r="J1394" s="68" t="s">
        <v>66</v>
      </c>
      <c r="K1394" s="70">
        <v>0</v>
      </c>
      <c r="L1394" s="70">
        <v>0</v>
      </c>
      <c r="M1394" s="70">
        <v>0</v>
      </c>
      <c r="N1394" s="70" t="s">
        <v>67</v>
      </c>
      <c r="O1394" s="70">
        <v>0</v>
      </c>
      <c r="P1394" s="70" t="s">
        <v>2277</v>
      </c>
      <c r="Q1394" s="70" t="s">
        <v>2278</v>
      </c>
    </row>
    <row r="1395" spans="2:17" ht="25.5" customHeight="1" x14ac:dyDescent="0.3">
      <c r="B1395" s="66" t="s">
        <v>2297</v>
      </c>
      <c r="C1395" s="67" t="s">
        <v>2298</v>
      </c>
      <c r="D1395" s="68" t="s">
        <v>64</v>
      </c>
      <c r="E1395" s="68" t="s">
        <v>65</v>
      </c>
      <c r="F1395" s="69">
        <v>2344089281104</v>
      </c>
      <c r="G1395" s="68" t="s">
        <v>64</v>
      </c>
      <c r="H1395" s="68" t="s">
        <v>65</v>
      </c>
      <c r="I1395" s="68" t="s">
        <v>66</v>
      </c>
      <c r="J1395" s="68" t="s">
        <v>66</v>
      </c>
      <c r="K1395" s="70">
        <v>0</v>
      </c>
      <c r="L1395" s="70">
        <v>0</v>
      </c>
      <c r="M1395" s="70">
        <v>0</v>
      </c>
      <c r="N1395" s="70" t="s">
        <v>67</v>
      </c>
      <c r="O1395" s="70">
        <v>0</v>
      </c>
      <c r="P1395" s="70" t="s">
        <v>2277</v>
      </c>
      <c r="Q1395" s="70" t="s">
        <v>2278</v>
      </c>
    </row>
    <row r="1396" spans="2:17" ht="25.5" customHeight="1" x14ac:dyDescent="0.3">
      <c r="B1396" s="66" t="s">
        <v>2275</v>
      </c>
      <c r="C1396" s="67" t="s">
        <v>3127</v>
      </c>
      <c r="D1396" s="68" t="s">
        <v>65</v>
      </c>
      <c r="E1396" s="68" t="s">
        <v>64</v>
      </c>
      <c r="F1396" s="69">
        <v>2225546490001</v>
      </c>
      <c r="G1396" s="68" t="s">
        <v>64</v>
      </c>
      <c r="H1396" s="68" t="s">
        <v>65</v>
      </c>
      <c r="I1396" s="68" t="s">
        <v>66</v>
      </c>
      <c r="J1396" s="68" t="s">
        <v>66</v>
      </c>
      <c r="K1396" s="70">
        <v>0</v>
      </c>
      <c r="L1396" s="70">
        <v>0</v>
      </c>
      <c r="M1396" s="70">
        <v>0</v>
      </c>
      <c r="N1396" s="70" t="s">
        <v>67</v>
      </c>
      <c r="O1396" s="70">
        <v>0</v>
      </c>
      <c r="P1396" s="70" t="s">
        <v>2277</v>
      </c>
      <c r="Q1396" s="70" t="s">
        <v>2278</v>
      </c>
    </row>
    <row r="1397" spans="2:17" ht="25.5" customHeight="1" x14ac:dyDescent="0.3">
      <c r="B1397" s="66" t="s">
        <v>2279</v>
      </c>
      <c r="C1397" s="67" t="s">
        <v>2280</v>
      </c>
      <c r="D1397" s="68" t="s">
        <v>65</v>
      </c>
      <c r="E1397" s="68" t="s">
        <v>64</v>
      </c>
      <c r="F1397" s="69">
        <v>2930678481103</v>
      </c>
      <c r="G1397" s="68" t="s">
        <v>64</v>
      </c>
      <c r="H1397" s="68" t="s">
        <v>64</v>
      </c>
      <c r="I1397" s="68" t="s">
        <v>65</v>
      </c>
      <c r="J1397" s="68" t="s">
        <v>66</v>
      </c>
      <c r="K1397" s="70">
        <v>0</v>
      </c>
      <c r="L1397" s="70">
        <v>0</v>
      </c>
      <c r="M1397" s="70">
        <v>0</v>
      </c>
      <c r="N1397" s="70" t="s">
        <v>67</v>
      </c>
      <c r="O1397" s="70">
        <v>0</v>
      </c>
      <c r="P1397" s="70" t="s">
        <v>2277</v>
      </c>
      <c r="Q1397" s="70" t="s">
        <v>2278</v>
      </c>
    </row>
    <row r="1398" spans="2:17" ht="25.5" customHeight="1" x14ac:dyDescent="0.3">
      <c r="B1398" s="66" t="s">
        <v>340</v>
      </c>
      <c r="C1398" s="67" t="s">
        <v>1760</v>
      </c>
      <c r="D1398" s="68" t="s">
        <v>65</v>
      </c>
      <c r="E1398" s="68" t="s">
        <v>64</v>
      </c>
      <c r="F1398" s="69">
        <v>2181211481104</v>
      </c>
      <c r="G1398" s="68" t="s">
        <v>64</v>
      </c>
      <c r="H1398" s="68" t="s">
        <v>65</v>
      </c>
      <c r="I1398" s="68" t="s">
        <v>66</v>
      </c>
      <c r="J1398" s="68" t="s">
        <v>66</v>
      </c>
      <c r="K1398" s="70">
        <v>0</v>
      </c>
      <c r="L1398" s="70">
        <v>0</v>
      </c>
      <c r="M1398" s="70">
        <v>0</v>
      </c>
      <c r="N1398" s="70" t="s">
        <v>67</v>
      </c>
      <c r="O1398" s="70">
        <v>0</v>
      </c>
      <c r="P1398" s="70" t="s">
        <v>2277</v>
      </c>
      <c r="Q1398" s="70" t="s">
        <v>2278</v>
      </c>
    </row>
    <row r="1399" spans="2:17" ht="25.5" customHeight="1" x14ac:dyDescent="0.3">
      <c r="B1399" s="66" t="s">
        <v>2282</v>
      </c>
      <c r="C1399" s="67" t="s">
        <v>3128</v>
      </c>
      <c r="D1399" s="68" t="s">
        <v>65</v>
      </c>
      <c r="E1399" s="68" t="s">
        <v>64</v>
      </c>
      <c r="F1399" s="69">
        <v>1893690861104</v>
      </c>
      <c r="G1399" s="68" t="s">
        <v>64</v>
      </c>
      <c r="H1399" s="68" t="s">
        <v>65</v>
      </c>
      <c r="I1399" s="68" t="s">
        <v>66</v>
      </c>
      <c r="J1399" s="68" t="s">
        <v>66</v>
      </c>
      <c r="K1399" s="70">
        <v>0</v>
      </c>
      <c r="L1399" s="70">
        <v>0</v>
      </c>
      <c r="M1399" s="70">
        <v>0</v>
      </c>
      <c r="N1399" s="70" t="s">
        <v>67</v>
      </c>
      <c r="O1399" s="70">
        <v>0</v>
      </c>
      <c r="P1399" s="70" t="s">
        <v>2277</v>
      </c>
      <c r="Q1399" s="70" t="s">
        <v>2278</v>
      </c>
    </row>
    <row r="1400" spans="2:17" ht="25.5" customHeight="1" x14ac:dyDescent="0.3">
      <c r="B1400" s="66" t="s">
        <v>2283</v>
      </c>
      <c r="C1400" s="67" t="s">
        <v>3129</v>
      </c>
      <c r="D1400" s="68" t="s">
        <v>65</v>
      </c>
      <c r="E1400" s="68" t="s">
        <v>64</v>
      </c>
      <c r="F1400" s="69">
        <v>2250045500919</v>
      </c>
      <c r="G1400" s="68" t="s">
        <v>64</v>
      </c>
      <c r="H1400" s="68" t="s">
        <v>65</v>
      </c>
      <c r="I1400" s="68" t="s">
        <v>66</v>
      </c>
      <c r="J1400" s="68" t="s">
        <v>66</v>
      </c>
      <c r="K1400" s="70">
        <v>0</v>
      </c>
      <c r="L1400" s="70">
        <v>0</v>
      </c>
      <c r="M1400" s="70">
        <v>0</v>
      </c>
      <c r="N1400" s="70" t="s">
        <v>67</v>
      </c>
      <c r="O1400" s="70">
        <v>0</v>
      </c>
      <c r="P1400" s="70" t="s">
        <v>2277</v>
      </c>
      <c r="Q1400" s="70" t="s">
        <v>2278</v>
      </c>
    </row>
    <row r="1401" spans="2:17" ht="25.5" customHeight="1" x14ac:dyDescent="0.3">
      <c r="B1401" s="66" t="s">
        <v>3130</v>
      </c>
      <c r="C1401" s="67" t="s">
        <v>165</v>
      </c>
      <c r="D1401" s="68" t="s">
        <v>65</v>
      </c>
      <c r="E1401" s="68" t="s">
        <v>64</v>
      </c>
      <c r="F1401" s="69">
        <v>3292812401105</v>
      </c>
      <c r="G1401" s="68" t="s">
        <v>64</v>
      </c>
      <c r="H1401" s="68" t="s">
        <v>65</v>
      </c>
      <c r="I1401" s="68" t="s">
        <v>66</v>
      </c>
      <c r="J1401" s="68" t="s">
        <v>66</v>
      </c>
      <c r="K1401" s="70">
        <v>0</v>
      </c>
      <c r="L1401" s="70">
        <v>0</v>
      </c>
      <c r="M1401" s="70">
        <v>0</v>
      </c>
      <c r="N1401" s="70" t="s">
        <v>67</v>
      </c>
      <c r="O1401" s="70">
        <v>0</v>
      </c>
      <c r="P1401" s="70" t="s">
        <v>2277</v>
      </c>
      <c r="Q1401" s="70" t="s">
        <v>2278</v>
      </c>
    </row>
    <row r="1402" spans="2:17" ht="25.5" customHeight="1" x14ac:dyDescent="0.3">
      <c r="B1402" s="66" t="s">
        <v>3131</v>
      </c>
      <c r="C1402" s="67" t="s">
        <v>3132</v>
      </c>
      <c r="D1402" s="68" t="s">
        <v>65</v>
      </c>
      <c r="E1402" s="68" t="s">
        <v>64</v>
      </c>
      <c r="F1402" s="69">
        <v>2054012361101</v>
      </c>
      <c r="G1402" s="68" t="s">
        <v>64</v>
      </c>
      <c r="H1402" s="68" t="s">
        <v>65</v>
      </c>
      <c r="I1402" s="68" t="s">
        <v>66</v>
      </c>
      <c r="J1402" s="68" t="s">
        <v>66</v>
      </c>
      <c r="K1402" s="70">
        <v>0</v>
      </c>
      <c r="L1402" s="70">
        <v>0</v>
      </c>
      <c r="M1402" s="70">
        <v>0</v>
      </c>
      <c r="N1402" s="70" t="s">
        <v>67</v>
      </c>
      <c r="O1402" s="70">
        <v>0</v>
      </c>
      <c r="P1402" s="70" t="s">
        <v>2277</v>
      </c>
      <c r="Q1402" s="70" t="s">
        <v>2278</v>
      </c>
    </row>
    <row r="1403" spans="2:17" ht="25.5" customHeight="1" x14ac:dyDescent="0.3">
      <c r="B1403" s="66" t="s">
        <v>2287</v>
      </c>
      <c r="C1403" s="67" t="s">
        <v>3133</v>
      </c>
      <c r="D1403" s="68" t="s">
        <v>65</v>
      </c>
      <c r="E1403" s="68" t="s">
        <v>64</v>
      </c>
      <c r="F1403" s="69">
        <v>1822221521104</v>
      </c>
      <c r="G1403" s="68" t="s">
        <v>64</v>
      </c>
      <c r="H1403" s="68" t="s">
        <v>65</v>
      </c>
      <c r="I1403" s="68" t="s">
        <v>66</v>
      </c>
      <c r="J1403" s="68" t="s">
        <v>66</v>
      </c>
      <c r="K1403" s="70">
        <v>0</v>
      </c>
      <c r="L1403" s="70">
        <v>0</v>
      </c>
      <c r="M1403" s="70">
        <v>0</v>
      </c>
      <c r="N1403" s="70" t="s">
        <v>67</v>
      </c>
      <c r="O1403" s="70">
        <v>0</v>
      </c>
      <c r="P1403" s="70" t="s">
        <v>2277</v>
      </c>
      <c r="Q1403" s="70" t="s">
        <v>2278</v>
      </c>
    </row>
    <row r="1404" spans="2:17" ht="25.5" customHeight="1" x14ac:dyDescent="0.3">
      <c r="B1404" s="66" t="s">
        <v>530</v>
      </c>
      <c r="C1404" s="67" t="s">
        <v>163</v>
      </c>
      <c r="D1404" s="68" t="s">
        <v>65</v>
      </c>
      <c r="E1404" s="68" t="s">
        <v>64</v>
      </c>
      <c r="F1404" s="69">
        <v>3292814611105</v>
      </c>
      <c r="G1404" s="68" t="s">
        <v>64</v>
      </c>
      <c r="H1404" s="68" t="s">
        <v>65</v>
      </c>
      <c r="I1404" s="68" t="s">
        <v>66</v>
      </c>
      <c r="J1404" s="68" t="s">
        <v>66</v>
      </c>
      <c r="K1404" s="70">
        <v>0</v>
      </c>
      <c r="L1404" s="70">
        <v>0</v>
      </c>
      <c r="M1404" s="70">
        <v>0</v>
      </c>
      <c r="N1404" s="70" t="s">
        <v>67</v>
      </c>
      <c r="O1404" s="70">
        <v>0</v>
      </c>
      <c r="P1404" s="70" t="s">
        <v>2277</v>
      </c>
      <c r="Q1404" s="70" t="s">
        <v>2278</v>
      </c>
    </row>
    <row r="1405" spans="2:17" ht="25.5" customHeight="1" x14ac:dyDescent="0.3">
      <c r="B1405" s="66" t="s">
        <v>469</v>
      </c>
      <c r="C1405" s="67" t="s">
        <v>2288</v>
      </c>
      <c r="D1405" s="68" t="s">
        <v>65</v>
      </c>
      <c r="E1405" s="68" t="s">
        <v>64</v>
      </c>
      <c r="F1405" s="69">
        <v>3292333191101</v>
      </c>
      <c r="G1405" s="68" t="s">
        <v>64</v>
      </c>
      <c r="H1405" s="68" t="s">
        <v>65</v>
      </c>
      <c r="I1405" s="68" t="s">
        <v>66</v>
      </c>
      <c r="J1405" s="68" t="s">
        <v>66</v>
      </c>
      <c r="K1405" s="70">
        <v>0</v>
      </c>
      <c r="L1405" s="70">
        <v>0</v>
      </c>
      <c r="M1405" s="70">
        <v>0</v>
      </c>
      <c r="N1405" s="70" t="s">
        <v>67</v>
      </c>
      <c r="O1405" s="70">
        <v>0</v>
      </c>
      <c r="P1405" s="70" t="s">
        <v>2277</v>
      </c>
      <c r="Q1405" s="70" t="s">
        <v>2278</v>
      </c>
    </row>
    <row r="1406" spans="2:17" ht="25.5" customHeight="1" x14ac:dyDescent="0.3">
      <c r="B1406" s="66" t="s">
        <v>177</v>
      </c>
      <c r="C1406" s="67" t="s">
        <v>3134</v>
      </c>
      <c r="D1406" s="68" t="s">
        <v>64</v>
      </c>
      <c r="E1406" s="68" t="s">
        <v>65</v>
      </c>
      <c r="F1406" s="69">
        <v>2280835400101</v>
      </c>
      <c r="G1406" s="68" t="s">
        <v>64</v>
      </c>
      <c r="H1406" s="68" t="s">
        <v>64</v>
      </c>
      <c r="I1406" s="68" t="s">
        <v>65</v>
      </c>
      <c r="J1406" s="68" t="s">
        <v>66</v>
      </c>
      <c r="K1406" s="70">
        <v>0</v>
      </c>
      <c r="L1406" s="70">
        <v>0</v>
      </c>
      <c r="M1406" s="70">
        <v>0</v>
      </c>
      <c r="N1406" s="70" t="s">
        <v>67</v>
      </c>
      <c r="O1406" s="70">
        <v>0</v>
      </c>
      <c r="P1406" s="70" t="s">
        <v>68</v>
      </c>
      <c r="Q1406" s="70" t="s">
        <v>68</v>
      </c>
    </row>
    <row r="1407" spans="2:17" ht="25.5" customHeight="1" thickBot="1" x14ac:dyDescent="0.35">
      <c r="B1407" s="10"/>
      <c r="C1407" s="30"/>
      <c r="D1407" s="30"/>
      <c r="E1407" s="30"/>
      <c r="F1407" s="30"/>
      <c r="G1407" s="56"/>
      <c r="H1407" s="20"/>
      <c r="I1407" s="20"/>
      <c r="J1407" s="56"/>
      <c r="K1407" s="30"/>
      <c r="L1407" s="30"/>
      <c r="M1407" s="30"/>
      <c r="N1407" s="30"/>
      <c r="O1407" s="57"/>
      <c r="P1407" s="57"/>
      <c r="Q1407" s="30"/>
    </row>
    <row r="1408" spans="2:17" ht="25.5" customHeight="1" thickBot="1" x14ac:dyDescent="0.35">
      <c r="B1408" s="8"/>
      <c r="C1408" s="423" t="s">
        <v>2777</v>
      </c>
      <c r="D1408" s="424"/>
      <c r="E1408" s="424"/>
      <c r="F1408" s="424"/>
      <c r="G1408" s="424"/>
      <c r="H1408" s="424"/>
      <c r="I1408" s="424"/>
      <c r="J1408" s="424"/>
      <c r="K1408" s="424"/>
      <c r="L1408" s="424"/>
      <c r="M1408" s="424"/>
      <c r="N1408" s="424"/>
      <c r="O1408" s="424"/>
      <c r="P1408" s="424"/>
      <c r="Q1408" s="425"/>
    </row>
    <row r="1409" spans="2:17" ht="25.5" customHeight="1" thickBot="1" x14ac:dyDescent="0.35">
      <c r="B1409" s="10"/>
      <c r="C1409" s="426"/>
      <c r="D1409" s="427"/>
      <c r="E1409" s="427"/>
      <c r="F1409" s="427"/>
      <c r="G1409" s="427"/>
      <c r="H1409" s="427"/>
      <c r="I1409" s="427"/>
      <c r="J1409" s="427"/>
      <c r="K1409" s="427"/>
      <c r="L1409" s="427"/>
      <c r="M1409" s="427"/>
      <c r="N1409" s="427"/>
      <c r="O1409" s="427"/>
      <c r="P1409" s="427"/>
      <c r="Q1409" s="428"/>
    </row>
    <row r="1410" spans="2:17" ht="25.5" customHeight="1" x14ac:dyDescent="0.3">
      <c r="B1410" s="1"/>
      <c r="C1410" s="1"/>
      <c r="D1410" s="1"/>
      <c r="E1410" s="1"/>
      <c r="F1410" s="1"/>
      <c r="G1410" s="185"/>
      <c r="H1410" s="185"/>
      <c r="I1410" s="185"/>
      <c r="J1410" s="185"/>
      <c r="K1410" s="1"/>
      <c r="L1410" s="1"/>
      <c r="M1410" s="1"/>
      <c r="N1410" s="1"/>
      <c r="O1410" s="1"/>
      <c r="P1410" s="1"/>
      <c r="Q1410" s="1"/>
    </row>
    <row r="1411" spans="2:17" ht="25.5" customHeight="1" x14ac:dyDescent="0.3">
      <c r="B1411" s="1"/>
      <c r="C1411" s="429" t="s">
        <v>2778</v>
      </c>
      <c r="D1411" s="430"/>
      <c r="E1411" s="430"/>
      <c r="F1411" s="430"/>
      <c r="G1411" s="430"/>
      <c r="H1411" s="430"/>
      <c r="I1411" s="430"/>
      <c r="J1411" s="430"/>
      <c r="K1411" s="430"/>
      <c r="L1411" s="430"/>
      <c r="M1411" s="430"/>
      <c r="N1411" s="430"/>
      <c r="O1411" s="430"/>
      <c r="P1411" s="430"/>
      <c r="Q1411" s="430"/>
    </row>
    <row r="1412" spans="2:17" ht="25.5" customHeight="1" x14ac:dyDescent="0.3">
      <c r="B1412" s="1"/>
      <c r="C1412" s="431" t="s">
        <v>3007</v>
      </c>
      <c r="D1412" s="432"/>
      <c r="E1412" s="432"/>
      <c r="F1412" s="432"/>
      <c r="G1412" s="432"/>
      <c r="H1412" s="432"/>
      <c r="I1412" s="432"/>
      <c r="J1412" s="432"/>
      <c r="K1412" s="432"/>
      <c r="L1412" s="432"/>
      <c r="M1412" s="432"/>
      <c r="N1412" s="432"/>
      <c r="O1412" s="432"/>
      <c r="P1412" s="432"/>
      <c r="Q1412" s="432"/>
    </row>
    <row r="1413" spans="2:17" ht="25.5" customHeight="1" x14ac:dyDescent="0.3">
      <c r="B1413" s="1"/>
      <c r="C1413" s="191"/>
      <c r="D1413" s="191"/>
      <c r="E1413" s="191"/>
      <c r="F1413" s="191"/>
      <c r="G1413" s="185"/>
      <c r="H1413" s="185"/>
      <c r="I1413" s="185"/>
      <c r="J1413" s="185"/>
      <c r="K1413" s="191"/>
      <c r="L1413" s="191"/>
      <c r="M1413" s="191"/>
      <c r="N1413" s="191"/>
      <c r="O1413" s="191"/>
      <c r="P1413" s="191"/>
      <c r="Q1413" s="191"/>
    </row>
    <row r="1414" spans="2:17" ht="25.5" customHeight="1" x14ac:dyDescent="0.3">
      <c r="C1414" t="s">
        <v>2780</v>
      </c>
    </row>
    <row r="1416" spans="2:17" ht="25.5" customHeight="1" x14ac:dyDescent="0.3">
      <c r="B1416" s="383" t="s">
        <v>0</v>
      </c>
      <c r="C1416" s="383"/>
      <c r="D1416" s="383"/>
      <c r="E1416" s="383"/>
      <c r="F1416" s="383"/>
      <c r="G1416" s="383"/>
      <c r="H1416" s="383"/>
      <c r="I1416" s="383"/>
      <c r="J1416" s="383"/>
      <c r="K1416" s="383"/>
      <c r="L1416" s="383"/>
      <c r="M1416" s="383"/>
      <c r="N1416" s="383"/>
      <c r="O1416" s="383"/>
      <c r="P1416" s="383"/>
    </row>
    <row r="1417" spans="2:17" ht="25.5" customHeight="1" x14ac:dyDescent="0.3">
      <c r="B1417" s="2" t="s">
        <v>1</v>
      </c>
      <c r="C1417" s="384" t="s">
        <v>2781</v>
      </c>
      <c r="D1417" s="384"/>
      <c r="E1417" s="384"/>
      <c r="F1417" s="384"/>
      <c r="G1417" s="384"/>
      <c r="H1417" s="384"/>
      <c r="I1417" s="384"/>
      <c r="J1417" s="384"/>
      <c r="K1417" s="384"/>
      <c r="L1417" s="384"/>
      <c r="M1417" s="384"/>
      <c r="N1417" s="384"/>
      <c r="O1417" s="384"/>
      <c r="P1417" s="3"/>
    </row>
    <row r="1418" spans="2:17" ht="25.5" customHeight="1" x14ac:dyDescent="0.3">
      <c r="B1418" s="4"/>
      <c r="C1418" s="5"/>
      <c r="D1418" s="5"/>
      <c r="E1418" s="5"/>
      <c r="F1418" s="6"/>
      <c r="G1418" s="6"/>
      <c r="H1418" s="6"/>
      <c r="I1418" s="6"/>
      <c r="J1418" s="5"/>
      <c r="K1418" s="5"/>
      <c r="L1418" s="5"/>
      <c r="M1418" s="5"/>
      <c r="N1418" s="5"/>
      <c r="O1418" s="5"/>
      <c r="P1418" s="7"/>
    </row>
    <row r="1419" spans="2:17" ht="25.5" customHeight="1" x14ac:dyDescent="0.3">
      <c r="B1419" s="2" t="s">
        <v>3</v>
      </c>
      <c r="C1419" s="384"/>
      <c r="D1419" s="384"/>
      <c r="E1419" s="384"/>
      <c r="F1419" s="384"/>
      <c r="G1419" s="384"/>
      <c r="H1419" s="384"/>
      <c r="I1419" s="384"/>
      <c r="J1419" s="384"/>
      <c r="K1419" s="384"/>
      <c r="L1419" s="384"/>
      <c r="M1419" s="384"/>
      <c r="N1419" s="384"/>
      <c r="O1419" s="384"/>
      <c r="P1419" s="3"/>
    </row>
    <row r="1420" spans="2:17" ht="25.5" customHeight="1" thickBot="1" x14ac:dyDescent="0.35">
      <c r="B1420" s="385" t="s">
        <v>5</v>
      </c>
      <c r="C1420" s="385"/>
      <c r="D1420" s="385"/>
      <c r="E1420" s="385"/>
      <c r="F1420" s="385"/>
      <c r="G1420" s="385"/>
      <c r="H1420" s="385"/>
      <c r="I1420" s="385"/>
      <c r="J1420" s="385"/>
      <c r="K1420" s="385"/>
      <c r="L1420" s="385"/>
      <c r="M1420" s="385"/>
      <c r="N1420" s="385"/>
      <c r="O1420" s="385"/>
      <c r="P1420" s="9"/>
    </row>
    <row r="1421" spans="2:17" ht="25.5" customHeight="1" thickBot="1" x14ac:dyDescent="0.35">
      <c r="B1421" s="386" t="s">
        <v>6</v>
      </c>
      <c r="C1421" s="387"/>
      <c r="D1421" s="387"/>
      <c r="E1421" s="387"/>
      <c r="F1421" s="387"/>
      <c r="G1421" s="388"/>
      <c r="H1421" s="386" t="s">
        <v>7</v>
      </c>
      <c r="I1421" s="387"/>
      <c r="J1421" s="388"/>
      <c r="K1421" s="389" t="s">
        <v>8</v>
      </c>
      <c r="L1421" s="390"/>
      <c r="M1421" s="390"/>
      <c r="N1421" s="389" t="s">
        <v>9</v>
      </c>
      <c r="O1421" s="391"/>
      <c r="P1421" s="9"/>
    </row>
    <row r="1422" spans="2:17" ht="25.5" customHeight="1" thickBot="1" x14ac:dyDescent="0.35">
      <c r="B1422" s="12" t="s">
        <v>10</v>
      </c>
      <c r="C1422" s="13" t="s">
        <v>11</v>
      </c>
      <c r="D1422" s="13" t="s">
        <v>12</v>
      </c>
      <c r="E1422" s="13" t="s">
        <v>13</v>
      </c>
      <c r="F1422" s="13" t="s">
        <v>14</v>
      </c>
      <c r="G1422" s="14" t="s">
        <v>15</v>
      </c>
      <c r="H1422" s="12" t="s">
        <v>16</v>
      </c>
      <c r="I1422" s="129" t="s">
        <v>17</v>
      </c>
      <c r="J1422" s="14" t="s">
        <v>18</v>
      </c>
      <c r="K1422" s="19" t="s">
        <v>19</v>
      </c>
      <c r="L1422" s="17" t="s">
        <v>20</v>
      </c>
      <c r="M1422" s="18" t="s">
        <v>21</v>
      </c>
      <c r="N1422" s="392" t="s">
        <v>22</v>
      </c>
      <c r="O1422" s="393"/>
      <c r="P1422" s="20"/>
    </row>
    <row r="1423" spans="2:17" ht="25.5" customHeight="1" x14ac:dyDescent="0.3">
      <c r="B1423" s="106" t="s">
        <v>59</v>
      </c>
      <c r="C1423" s="22"/>
      <c r="D1423" s="22"/>
      <c r="E1423" s="27" t="s">
        <v>384</v>
      </c>
      <c r="F1423" s="24"/>
      <c r="G1423" s="25"/>
      <c r="H1423" s="26"/>
      <c r="I1423" s="27"/>
      <c r="J1423" s="28"/>
      <c r="K1423" s="33"/>
      <c r="L1423" s="34"/>
      <c r="M1423" s="35"/>
      <c r="N1423" s="394"/>
      <c r="O1423" s="395"/>
      <c r="P1423" s="30"/>
    </row>
    <row r="1424" spans="2:17" ht="25.5" customHeight="1" x14ac:dyDescent="0.3">
      <c r="B1424" s="31"/>
      <c r="C1424" s="32"/>
      <c r="D1424" s="32"/>
      <c r="E1424" s="23"/>
      <c r="F1424" s="24"/>
      <c r="G1424" s="25"/>
      <c r="H1424" s="26"/>
      <c r="I1424" s="27"/>
      <c r="J1424" s="28"/>
      <c r="K1424" s="33"/>
      <c r="L1424" s="34"/>
      <c r="M1424" s="35"/>
      <c r="N1424" s="381"/>
      <c r="O1424" s="382"/>
      <c r="P1424" s="30"/>
    </row>
    <row r="1425" spans="2:17" ht="25.5" customHeight="1" x14ac:dyDescent="0.3">
      <c r="B1425" s="31"/>
      <c r="C1425" s="32"/>
      <c r="D1425" s="32"/>
      <c r="E1425" s="23"/>
      <c r="F1425" s="24"/>
      <c r="G1425" s="25"/>
      <c r="H1425" s="26"/>
      <c r="I1425" s="27"/>
      <c r="J1425" s="28"/>
      <c r="K1425" s="33"/>
      <c r="L1425" s="34"/>
      <c r="M1425" s="35"/>
      <c r="N1425" s="381"/>
      <c r="O1425" s="382"/>
      <c r="P1425" s="30"/>
    </row>
    <row r="1426" spans="2:17" ht="25.5" customHeight="1" x14ac:dyDescent="0.3">
      <c r="B1426" s="31"/>
      <c r="C1426" s="32"/>
      <c r="D1426" s="32"/>
      <c r="E1426" s="23"/>
      <c r="F1426" s="24"/>
      <c r="G1426" s="25"/>
      <c r="H1426" s="26"/>
      <c r="I1426" s="27"/>
      <c r="J1426" s="28"/>
      <c r="K1426" s="33"/>
      <c r="L1426" s="34"/>
      <c r="M1426" s="35"/>
      <c r="N1426" s="381"/>
      <c r="O1426" s="382"/>
      <c r="P1426" s="30"/>
    </row>
    <row r="1427" spans="2:17" ht="25.5" customHeight="1" x14ac:dyDescent="0.3">
      <c r="B1427" s="31"/>
      <c r="C1427" s="32"/>
      <c r="D1427" s="32"/>
      <c r="E1427" s="36"/>
      <c r="F1427" s="37"/>
      <c r="G1427" s="38"/>
      <c r="H1427" s="39"/>
      <c r="I1427" s="40"/>
      <c r="J1427" s="41"/>
      <c r="K1427" s="42"/>
      <c r="L1427" s="43"/>
      <c r="M1427" s="44"/>
      <c r="N1427" s="381"/>
      <c r="O1427" s="382"/>
      <c r="P1427" s="30"/>
    </row>
    <row r="1428" spans="2:17" ht="25.5" customHeight="1" thickBot="1" x14ac:dyDescent="0.35">
      <c r="B1428" s="45"/>
      <c r="C1428" s="46"/>
      <c r="D1428" s="46"/>
      <c r="E1428" s="47"/>
      <c r="F1428" s="48"/>
      <c r="G1428" s="49"/>
      <c r="H1428" s="50"/>
      <c r="I1428" s="51"/>
      <c r="J1428" s="52"/>
      <c r="K1428" s="53"/>
      <c r="L1428" s="54"/>
      <c r="M1428" s="55"/>
      <c r="N1428" s="396"/>
      <c r="O1428" s="397"/>
      <c r="P1428" s="30"/>
    </row>
    <row r="1430" spans="2:17" ht="25.5" customHeight="1" x14ac:dyDescent="0.3">
      <c r="B1430" s="58"/>
      <c r="C1430" s="398" t="s">
        <v>26</v>
      </c>
      <c r="D1430" s="398"/>
      <c r="E1430" s="398"/>
      <c r="F1430" s="398"/>
      <c r="G1430" s="398"/>
      <c r="H1430" s="398"/>
      <c r="I1430" s="398"/>
      <c r="J1430" s="398"/>
      <c r="K1430" s="398"/>
      <c r="L1430" s="398"/>
      <c r="M1430" s="398"/>
      <c r="N1430" s="398"/>
      <c r="O1430" s="398"/>
      <c r="P1430" s="398"/>
      <c r="Q1430" s="398"/>
    </row>
    <row r="1431" spans="2:17" ht="25.5" customHeight="1" thickBot="1" x14ac:dyDescent="0.35">
      <c r="B1431" s="399" t="s">
        <v>27</v>
      </c>
      <c r="C1431" s="399"/>
      <c r="D1431" s="399"/>
      <c r="E1431" s="399"/>
      <c r="F1431" s="399"/>
      <c r="G1431" s="399"/>
      <c r="H1431" s="399"/>
      <c r="I1431" s="399"/>
      <c r="J1431" s="399"/>
      <c r="K1431" s="399"/>
      <c r="L1431" s="399"/>
      <c r="M1431" s="399"/>
      <c r="N1431" s="399"/>
      <c r="O1431" s="399"/>
      <c r="P1431" s="399"/>
      <c r="Q1431" s="399"/>
    </row>
    <row r="1432" spans="2:17" ht="25.5" customHeight="1" thickBot="1" x14ac:dyDescent="0.35">
      <c r="B1432" s="400" t="s">
        <v>28</v>
      </c>
      <c r="C1432" s="400"/>
      <c r="D1432" s="400"/>
      <c r="E1432" s="400"/>
      <c r="F1432" s="401"/>
      <c r="G1432" s="386" t="s">
        <v>29</v>
      </c>
      <c r="H1432" s="387"/>
      <c r="I1432" s="387"/>
      <c r="J1432" s="388"/>
      <c r="K1432" s="387" t="s">
        <v>30</v>
      </c>
      <c r="L1432" s="387"/>
      <c r="M1432" s="387"/>
      <c r="N1432" s="387"/>
      <c r="O1432" s="388"/>
      <c r="P1432" s="386" t="s">
        <v>31</v>
      </c>
      <c r="Q1432" s="388"/>
    </row>
    <row r="1433" spans="2:17" ht="25.5" customHeight="1" thickBot="1" x14ac:dyDescent="0.35">
      <c r="B1433" s="402" t="s">
        <v>32</v>
      </c>
      <c r="C1433" s="403"/>
      <c r="D1433" s="59" t="s">
        <v>33</v>
      </c>
      <c r="E1433" s="60" t="s">
        <v>34</v>
      </c>
      <c r="F1433" s="14" t="s">
        <v>35</v>
      </c>
      <c r="G1433" s="12" t="s">
        <v>36</v>
      </c>
      <c r="H1433" s="61" t="s">
        <v>37</v>
      </c>
      <c r="I1433" s="18" t="s">
        <v>38</v>
      </c>
      <c r="J1433" s="14" t="s">
        <v>39</v>
      </c>
      <c r="K1433" s="62" t="s">
        <v>40</v>
      </c>
      <c r="L1433" s="59" t="s">
        <v>41</v>
      </c>
      <c r="M1433" s="59" t="s">
        <v>42</v>
      </c>
      <c r="N1433" s="60" t="s">
        <v>43</v>
      </c>
      <c r="O1433" s="63" t="s">
        <v>44</v>
      </c>
      <c r="P1433" s="64" t="s">
        <v>45</v>
      </c>
      <c r="Q1433" s="151" t="s">
        <v>46</v>
      </c>
    </row>
    <row r="1434" spans="2:17" ht="25.5" customHeight="1" x14ac:dyDescent="0.3">
      <c r="B1434" s="92" t="s">
        <v>3135</v>
      </c>
      <c r="C1434" s="93" t="s">
        <v>3136</v>
      </c>
      <c r="D1434" s="203" t="s">
        <v>64</v>
      </c>
      <c r="E1434" s="203" t="s">
        <v>65</v>
      </c>
      <c r="F1434" s="204">
        <v>3040069470110</v>
      </c>
      <c r="G1434" s="203" t="s">
        <v>65</v>
      </c>
      <c r="H1434" s="203" t="s">
        <v>65</v>
      </c>
      <c r="I1434" s="203" t="s">
        <v>66</v>
      </c>
      <c r="J1434" s="203" t="s">
        <v>66</v>
      </c>
      <c r="K1434" s="205">
        <v>0</v>
      </c>
      <c r="L1434" s="205">
        <v>0</v>
      </c>
      <c r="M1434" s="205">
        <v>0</v>
      </c>
      <c r="N1434" s="205" t="s">
        <v>65</v>
      </c>
      <c r="O1434" s="205">
        <v>0</v>
      </c>
      <c r="P1434" s="205" t="s">
        <v>68</v>
      </c>
      <c r="Q1434" s="205" t="s">
        <v>68</v>
      </c>
    </row>
    <row r="1435" spans="2:17" ht="25.5" customHeight="1" x14ac:dyDescent="0.3">
      <c r="B1435" s="66" t="s">
        <v>1913</v>
      </c>
      <c r="C1435" s="67" t="s">
        <v>387</v>
      </c>
      <c r="D1435" s="68" t="s">
        <v>64</v>
      </c>
      <c r="E1435" s="68" t="s">
        <v>65</v>
      </c>
      <c r="F1435" s="69">
        <v>3023479920101</v>
      </c>
      <c r="G1435" s="68" t="s">
        <v>65</v>
      </c>
      <c r="H1435" s="68" t="s">
        <v>64</v>
      </c>
      <c r="I1435" s="68" t="s">
        <v>66</v>
      </c>
      <c r="J1435" s="68" t="s">
        <v>66</v>
      </c>
      <c r="K1435" s="70">
        <v>0</v>
      </c>
      <c r="L1435" s="70">
        <v>0</v>
      </c>
      <c r="M1435" s="70">
        <v>0</v>
      </c>
      <c r="N1435" s="70" t="s">
        <v>65</v>
      </c>
      <c r="O1435" s="70">
        <v>0</v>
      </c>
      <c r="P1435" s="70" t="s">
        <v>68</v>
      </c>
      <c r="Q1435" s="70" t="s">
        <v>68</v>
      </c>
    </row>
    <row r="1436" spans="2:17" ht="25.5" customHeight="1" x14ac:dyDescent="0.3">
      <c r="B1436" s="66" t="s">
        <v>3137</v>
      </c>
      <c r="C1436" s="67" t="s">
        <v>202</v>
      </c>
      <c r="D1436" s="68" t="s">
        <v>64</v>
      </c>
      <c r="E1436" s="68" t="s">
        <v>65</v>
      </c>
      <c r="F1436" s="69">
        <v>3099707411212</v>
      </c>
      <c r="G1436" s="68" t="s">
        <v>65</v>
      </c>
      <c r="H1436" s="68" t="s">
        <v>64</v>
      </c>
      <c r="I1436" s="68" t="s">
        <v>66</v>
      </c>
      <c r="J1436" s="68" t="s">
        <v>66</v>
      </c>
      <c r="K1436" s="70">
        <v>0</v>
      </c>
      <c r="L1436" s="70">
        <v>0</v>
      </c>
      <c r="M1436" s="70">
        <v>0</v>
      </c>
      <c r="N1436" s="70" t="s">
        <v>65</v>
      </c>
      <c r="O1436" s="70">
        <v>0</v>
      </c>
      <c r="P1436" s="70" t="s">
        <v>68</v>
      </c>
      <c r="Q1436" s="70" t="s">
        <v>68</v>
      </c>
    </row>
    <row r="1437" spans="2:17" ht="25.5" customHeight="1" x14ac:dyDescent="0.3">
      <c r="B1437" s="66" t="s">
        <v>374</v>
      </c>
      <c r="C1437" s="67" t="s">
        <v>368</v>
      </c>
      <c r="D1437" s="68" t="s">
        <v>64</v>
      </c>
      <c r="E1437" s="68" t="s">
        <v>65</v>
      </c>
      <c r="F1437" s="69">
        <v>3005455250101</v>
      </c>
      <c r="G1437" s="68" t="s">
        <v>64</v>
      </c>
      <c r="H1437" s="68" t="s">
        <v>65</v>
      </c>
      <c r="I1437" s="68" t="s">
        <v>66</v>
      </c>
      <c r="J1437" s="68" t="s">
        <v>66</v>
      </c>
      <c r="K1437" s="70">
        <v>0</v>
      </c>
      <c r="L1437" s="70">
        <v>0</v>
      </c>
      <c r="M1437" s="70">
        <v>0</v>
      </c>
      <c r="N1437" s="70" t="s">
        <v>65</v>
      </c>
      <c r="O1437" s="70">
        <v>0</v>
      </c>
      <c r="P1437" s="70" t="s">
        <v>68</v>
      </c>
      <c r="Q1437" s="70" t="s">
        <v>68</v>
      </c>
    </row>
    <row r="1438" spans="2:17" ht="25.5" customHeight="1" x14ac:dyDescent="0.3">
      <c r="B1438" s="66" t="s">
        <v>2864</v>
      </c>
      <c r="C1438" s="67" t="s">
        <v>1653</v>
      </c>
      <c r="D1438" s="68" t="s">
        <v>64</v>
      </c>
      <c r="E1438" s="68" t="s">
        <v>65</v>
      </c>
      <c r="F1438" s="69">
        <v>3032136200108</v>
      </c>
      <c r="G1438" s="68" t="s">
        <v>65</v>
      </c>
      <c r="H1438" s="68" t="s">
        <v>64</v>
      </c>
      <c r="I1438" s="68" t="s">
        <v>66</v>
      </c>
      <c r="J1438" s="68" t="s">
        <v>66</v>
      </c>
      <c r="K1438" s="70">
        <v>0</v>
      </c>
      <c r="L1438" s="70">
        <v>0</v>
      </c>
      <c r="M1438" s="70">
        <v>0</v>
      </c>
      <c r="N1438" s="70" t="s">
        <v>65</v>
      </c>
      <c r="O1438" s="70">
        <v>0</v>
      </c>
      <c r="P1438" s="70" t="s">
        <v>68</v>
      </c>
      <c r="Q1438" s="70" t="s">
        <v>68</v>
      </c>
    </row>
    <row r="1439" spans="2:17" ht="25.5" customHeight="1" x14ac:dyDescent="0.3">
      <c r="B1439" s="66" t="s">
        <v>181</v>
      </c>
      <c r="C1439" s="67" t="s">
        <v>2804</v>
      </c>
      <c r="D1439" s="68" t="s">
        <v>64</v>
      </c>
      <c r="E1439" s="68" t="s">
        <v>65</v>
      </c>
      <c r="F1439" s="69">
        <v>3699086000101</v>
      </c>
      <c r="G1439" s="68" t="s">
        <v>65</v>
      </c>
      <c r="H1439" s="68" t="s">
        <v>64</v>
      </c>
      <c r="I1439" s="68" t="s">
        <v>66</v>
      </c>
      <c r="J1439" s="68" t="s">
        <v>66</v>
      </c>
      <c r="K1439" s="70">
        <v>0</v>
      </c>
      <c r="L1439" s="70">
        <v>0</v>
      </c>
      <c r="M1439" s="70">
        <v>0</v>
      </c>
      <c r="N1439" s="70" t="s">
        <v>65</v>
      </c>
      <c r="O1439" s="70">
        <v>0</v>
      </c>
      <c r="P1439" s="70" t="s">
        <v>68</v>
      </c>
      <c r="Q1439" s="70" t="s">
        <v>68</v>
      </c>
    </row>
    <row r="1440" spans="2:17" ht="25.5" customHeight="1" x14ac:dyDescent="0.3">
      <c r="B1440" s="66" t="s">
        <v>3138</v>
      </c>
      <c r="C1440" s="67" t="s">
        <v>198</v>
      </c>
      <c r="D1440" s="68" t="s">
        <v>64</v>
      </c>
      <c r="E1440" s="68" t="s">
        <v>65</v>
      </c>
      <c r="F1440" s="69">
        <v>3717513730101</v>
      </c>
      <c r="G1440" s="68" t="s">
        <v>64</v>
      </c>
      <c r="H1440" s="68" t="s">
        <v>65</v>
      </c>
      <c r="I1440" s="68" t="s">
        <v>66</v>
      </c>
      <c r="J1440" s="68" t="s">
        <v>66</v>
      </c>
      <c r="K1440" s="70">
        <v>0</v>
      </c>
      <c r="L1440" s="70">
        <v>0</v>
      </c>
      <c r="M1440" s="70">
        <v>0</v>
      </c>
      <c r="N1440" s="70" t="s">
        <v>65</v>
      </c>
      <c r="O1440" s="70">
        <v>0</v>
      </c>
      <c r="P1440" s="70" t="s">
        <v>68</v>
      </c>
      <c r="Q1440" s="70" t="s">
        <v>68</v>
      </c>
    </row>
    <row r="1441" spans="2:17" ht="25.5" customHeight="1" x14ac:dyDescent="0.3">
      <c r="B1441" s="66" t="s">
        <v>1567</v>
      </c>
      <c r="C1441" s="67" t="s">
        <v>507</v>
      </c>
      <c r="D1441" s="68" t="s">
        <v>64</v>
      </c>
      <c r="E1441" s="68" t="s">
        <v>65</v>
      </c>
      <c r="F1441" s="69">
        <v>3643060760101</v>
      </c>
      <c r="G1441" s="68" t="s">
        <v>65</v>
      </c>
      <c r="H1441" s="68" t="s">
        <v>64</v>
      </c>
      <c r="I1441" s="68" t="s">
        <v>66</v>
      </c>
      <c r="J1441" s="68" t="s">
        <v>66</v>
      </c>
      <c r="K1441" s="70">
        <v>0</v>
      </c>
      <c r="L1441" s="70">
        <v>0</v>
      </c>
      <c r="M1441" s="70">
        <v>0</v>
      </c>
      <c r="N1441" s="70" t="s">
        <v>65</v>
      </c>
      <c r="O1441" s="70">
        <v>0</v>
      </c>
      <c r="P1441" s="70" t="s">
        <v>68</v>
      </c>
      <c r="Q1441" s="70" t="s">
        <v>68</v>
      </c>
    </row>
    <row r="1442" spans="2:17" ht="25.5" customHeight="1" x14ac:dyDescent="0.3">
      <c r="B1442" s="66" t="s">
        <v>1698</v>
      </c>
      <c r="C1442" s="67" t="s">
        <v>2886</v>
      </c>
      <c r="D1442" s="68" t="s">
        <v>64</v>
      </c>
      <c r="E1442" s="68" t="s">
        <v>65</v>
      </c>
      <c r="F1442" s="69">
        <v>3457817670101</v>
      </c>
      <c r="G1442" s="68" t="s">
        <v>65</v>
      </c>
      <c r="H1442" s="68" t="s">
        <v>64</v>
      </c>
      <c r="I1442" s="68" t="s">
        <v>66</v>
      </c>
      <c r="J1442" s="68" t="s">
        <v>66</v>
      </c>
      <c r="K1442" s="70">
        <v>0</v>
      </c>
      <c r="L1442" s="70">
        <v>0</v>
      </c>
      <c r="M1442" s="70">
        <v>0</v>
      </c>
      <c r="N1442" s="70" t="s">
        <v>65</v>
      </c>
      <c r="O1442" s="70">
        <v>0</v>
      </c>
      <c r="P1442" s="70" t="s">
        <v>68</v>
      </c>
      <c r="Q1442" s="70" t="s">
        <v>68</v>
      </c>
    </row>
    <row r="1443" spans="2:17" ht="25.5" customHeight="1" x14ac:dyDescent="0.3">
      <c r="B1443" s="66" t="s">
        <v>558</v>
      </c>
      <c r="C1443" s="67" t="s">
        <v>3139</v>
      </c>
      <c r="D1443" s="68" t="s">
        <v>64</v>
      </c>
      <c r="E1443" s="68" t="s">
        <v>65</v>
      </c>
      <c r="F1443" s="69">
        <v>3000070510101</v>
      </c>
      <c r="G1443" s="68" t="s">
        <v>64</v>
      </c>
      <c r="H1443" s="68" t="s">
        <v>65</v>
      </c>
      <c r="I1443" s="68" t="s">
        <v>66</v>
      </c>
      <c r="J1443" s="68" t="s">
        <v>66</v>
      </c>
      <c r="K1443" s="70">
        <v>0</v>
      </c>
      <c r="L1443" s="70">
        <v>0</v>
      </c>
      <c r="M1443" s="70">
        <v>0</v>
      </c>
      <c r="N1443" s="70" t="s">
        <v>65</v>
      </c>
      <c r="O1443" s="70">
        <v>0</v>
      </c>
      <c r="P1443" s="70" t="s">
        <v>68</v>
      </c>
      <c r="Q1443" s="70" t="s">
        <v>68</v>
      </c>
    </row>
    <row r="1444" spans="2:17" ht="25.5" customHeight="1" x14ac:dyDescent="0.3">
      <c r="B1444" s="66" t="s">
        <v>3140</v>
      </c>
      <c r="C1444" s="67" t="s">
        <v>2725</v>
      </c>
      <c r="D1444" s="68" t="s">
        <v>64</v>
      </c>
      <c r="E1444" s="68" t="s">
        <v>65</v>
      </c>
      <c r="F1444" s="69">
        <v>2911655310101</v>
      </c>
      <c r="G1444" s="68" t="s">
        <v>65</v>
      </c>
      <c r="H1444" s="68" t="s">
        <v>64</v>
      </c>
      <c r="I1444" s="68" t="s">
        <v>66</v>
      </c>
      <c r="J1444" s="68" t="s">
        <v>66</v>
      </c>
      <c r="K1444" s="70">
        <v>0</v>
      </c>
      <c r="L1444" s="70">
        <v>0</v>
      </c>
      <c r="M1444" s="70">
        <v>0</v>
      </c>
      <c r="N1444" s="70" t="s">
        <v>65</v>
      </c>
      <c r="O1444" s="70">
        <v>0</v>
      </c>
      <c r="P1444" s="70" t="s">
        <v>68</v>
      </c>
      <c r="Q1444" s="70" t="s">
        <v>68</v>
      </c>
    </row>
    <row r="1445" spans="2:17" ht="25.5" customHeight="1" x14ac:dyDescent="0.3">
      <c r="B1445" s="66" t="s">
        <v>3141</v>
      </c>
      <c r="C1445" s="67" t="s">
        <v>308</v>
      </c>
      <c r="D1445" s="68" t="s">
        <v>64</v>
      </c>
      <c r="E1445" s="68" t="s">
        <v>65</v>
      </c>
      <c r="F1445" s="69">
        <v>3650919790101</v>
      </c>
      <c r="G1445" s="68" t="s">
        <v>65</v>
      </c>
      <c r="H1445" s="68" t="s">
        <v>64</v>
      </c>
      <c r="I1445" s="68" t="s">
        <v>66</v>
      </c>
      <c r="J1445" s="68" t="s">
        <v>66</v>
      </c>
      <c r="K1445" s="70">
        <v>0</v>
      </c>
      <c r="L1445" s="70">
        <v>0</v>
      </c>
      <c r="M1445" s="70">
        <v>0</v>
      </c>
      <c r="N1445" s="70" t="s">
        <v>65</v>
      </c>
      <c r="O1445" s="70">
        <v>0</v>
      </c>
      <c r="P1445" s="70" t="s">
        <v>68</v>
      </c>
      <c r="Q1445" s="70" t="s">
        <v>68</v>
      </c>
    </row>
    <row r="1446" spans="2:17" ht="25.5" customHeight="1" x14ac:dyDescent="0.3">
      <c r="B1446" s="66" t="s">
        <v>3142</v>
      </c>
      <c r="C1446" s="67" t="s">
        <v>2782</v>
      </c>
      <c r="D1446" s="68" t="s">
        <v>65</v>
      </c>
      <c r="E1446" s="68" t="s">
        <v>64</v>
      </c>
      <c r="F1446" s="69">
        <v>2888959160407</v>
      </c>
      <c r="G1446" s="68" t="s">
        <v>64</v>
      </c>
      <c r="H1446" s="68" t="s">
        <v>65</v>
      </c>
      <c r="I1446" s="68" t="s">
        <v>66</v>
      </c>
      <c r="J1446" s="68" t="s">
        <v>66</v>
      </c>
      <c r="K1446" s="70">
        <v>0</v>
      </c>
      <c r="L1446" s="70">
        <v>0</v>
      </c>
      <c r="M1446" s="70">
        <v>0</v>
      </c>
      <c r="N1446" s="70" t="s">
        <v>65</v>
      </c>
      <c r="O1446" s="70">
        <v>0</v>
      </c>
      <c r="P1446" s="70" t="s">
        <v>68</v>
      </c>
      <c r="Q1446" s="70" t="s">
        <v>68</v>
      </c>
    </row>
    <row r="1447" spans="2:17" ht="25.5" customHeight="1" x14ac:dyDescent="0.3">
      <c r="B1447" s="66" t="s">
        <v>481</v>
      </c>
      <c r="C1447" s="67" t="s">
        <v>205</v>
      </c>
      <c r="D1447" s="68" t="s">
        <v>65</v>
      </c>
      <c r="E1447" s="68" t="s">
        <v>64</v>
      </c>
      <c r="F1447" s="69">
        <v>3307990961801</v>
      </c>
      <c r="G1447" s="68" t="s">
        <v>65</v>
      </c>
      <c r="H1447" s="68" t="s">
        <v>64</v>
      </c>
      <c r="I1447" s="68" t="s">
        <v>66</v>
      </c>
      <c r="J1447" s="68" t="s">
        <v>66</v>
      </c>
      <c r="K1447" s="70">
        <v>0</v>
      </c>
      <c r="L1447" s="70">
        <v>0</v>
      </c>
      <c r="M1447" s="70">
        <v>0</v>
      </c>
      <c r="N1447" s="70" t="s">
        <v>65</v>
      </c>
      <c r="O1447" s="70">
        <v>0</v>
      </c>
      <c r="P1447" s="70" t="s">
        <v>68</v>
      </c>
      <c r="Q1447" s="70" t="s">
        <v>68</v>
      </c>
    </row>
    <row r="1448" spans="2:17" ht="25.5" customHeight="1" x14ac:dyDescent="0.3">
      <c r="B1448" s="66" t="s">
        <v>3143</v>
      </c>
      <c r="C1448" s="67" t="s">
        <v>3144</v>
      </c>
      <c r="D1448" s="68" t="s">
        <v>65</v>
      </c>
      <c r="E1448" s="68" t="s">
        <v>64</v>
      </c>
      <c r="F1448" s="69">
        <v>3053490230205</v>
      </c>
      <c r="G1448" s="68" t="s">
        <v>65</v>
      </c>
      <c r="H1448" s="68" t="s">
        <v>64</v>
      </c>
      <c r="I1448" s="68" t="s">
        <v>66</v>
      </c>
      <c r="J1448" s="68" t="s">
        <v>66</v>
      </c>
      <c r="K1448" s="70">
        <v>0</v>
      </c>
      <c r="L1448" s="70">
        <v>0</v>
      </c>
      <c r="M1448" s="70">
        <v>0</v>
      </c>
      <c r="N1448" s="70" t="s">
        <v>65</v>
      </c>
      <c r="O1448" s="70">
        <v>0</v>
      </c>
      <c r="P1448" s="70" t="s">
        <v>68</v>
      </c>
      <c r="Q1448" s="70" t="s">
        <v>68</v>
      </c>
    </row>
    <row r="1449" spans="2:17" ht="25.5" customHeight="1" x14ac:dyDescent="0.3">
      <c r="B1449" s="66" t="s">
        <v>3145</v>
      </c>
      <c r="C1449" s="67" t="s">
        <v>2284</v>
      </c>
      <c r="D1449" s="68" t="s">
        <v>65</v>
      </c>
      <c r="E1449" s="68" t="s">
        <v>64</v>
      </c>
      <c r="F1449" s="69">
        <v>2655437970101</v>
      </c>
      <c r="G1449" s="68" t="s">
        <v>64</v>
      </c>
      <c r="H1449" s="68" t="s">
        <v>64</v>
      </c>
      <c r="I1449" s="68" t="s">
        <v>65</v>
      </c>
      <c r="J1449" s="68" t="s">
        <v>66</v>
      </c>
      <c r="K1449" s="70">
        <v>0</v>
      </c>
      <c r="L1449" s="70">
        <v>0</v>
      </c>
      <c r="M1449" s="70">
        <v>0</v>
      </c>
      <c r="N1449" s="70" t="s">
        <v>65</v>
      </c>
      <c r="O1449" s="70">
        <v>0</v>
      </c>
      <c r="P1449" s="70" t="s">
        <v>68</v>
      </c>
      <c r="Q1449" s="70" t="s">
        <v>68</v>
      </c>
    </row>
    <row r="1450" spans="2:17" ht="25.5" customHeight="1" x14ac:dyDescent="0.3">
      <c r="B1450" s="66" t="s">
        <v>472</v>
      </c>
      <c r="C1450" s="67" t="s">
        <v>123</v>
      </c>
      <c r="D1450" s="68" t="s">
        <v>65</v>
      </c>
      <c r="E1450" s="68" t="s">
        <v>64</v>
      </c>
      <c r="F1450" s="69">
        <v>1612158231503</v>
      </c>
      <c r="G1450" s="68" t="s">
        <v>64</v>
      </c>
      <c r="H1450" s="68" t="s">
        <v>64</v>
      </c>
      <c r="I1450" s="68" t="s">
        <v>65</v>
      </c>
      <c r="J1450" s="68" t="s">
        <v>66</v>
      </c>
      <c r="K1450" s="70">
        <v>0</v>
      </c>
      <c r="L1450" s="70">
        <v>0</v>
      </c>
      <c r="M1450" s="70">
        <v>0</v>
      </c>
      <c r="N1450" s="70" t="s">
        <v>65</v>
      </c>
      <c r="O1450" s="70">
        <v>0</v>
      </c>
      <c r="P1450" s="70" t="s">
        <v>68</v>
      </c>
      <c r="Q1450" s="70" t="s">
        <v>68</v>
      </c>
    </row>
    <row r="1451" spans="2:17" ht="25.5" customHeight="1" x14ac:dyDescent="0.3">
      <c r="B1451" s="66" t="s">
        <v>1428</v>
      </c>
      <c r="C1451" s="67" t="s">
        <v>3146</v>
      </c>
      <c r="D1451" s="68" t="s">
        <v>65</v>
      </c>
      <c r="E1451" s="68" t="s">
        <v>64</v>
      </c>
      <c r="F1451" s="69">
        <v>1867056110101</v>
      </c>
      <c r="G1451" s="68" t="s">
        <v>64</v>
      </c>
      <c r="H1451" s="68" t="s">
        <v>64</v>
      </c>
      <c r="I1451" s="68" t="s">
        <v>65</v>
      </c>
      <c r="J1451" s="68" t="s">
        <v>66</v>
      </c>
      <c r="K1451" s="70">
        <v>0</v>
      </c>
      <c r="L1451" s="70">
        <v>0</v>
      </c>
      <c r="M1451" s="70">
        <v>0</v>
      </c>
      <c r="N1451" s="70" t="s">
        <v>65</v>
      </c>
      <c r="O1451" s="70">
        <v>0</v>
      </c>
      <c r="P1451" s="70" t="s">
        <v>68</v>
      </c>
      <c r="Q1451" s="70" t="s">
        <v>68</v>
      </c>
    </row>
    <row r="1452" spans="2:17" ht="25.5" customHeight="1" x14ac:dyDescent="0.3">
      <c r="B1452" s="66" t="s">
        <v>220</v>
      </c>
      <c r="C1452" s="67" t="s">
        <v>1866</v>
      </c>
      <c r="D1452" s="68" t="s">
        <v>65</v>
      </c>
      <c r="E1452" s="68" t="s">
        <v>64</v>
      </c>
      <c r="F1452" s="69">
        <v>2301367960101</v>
      </c>
      <c r="G1452" s="68" t="s">
        <v>64</v>
      </c>
      <c r="H1452" s="68" t="s">
        <v>64</v>
      </c>
      <c r="I1452" s="68" t="s">
        <v>65</v>
      </c>
      <c r="J1452" s="68" t="s">
        <v>66</v>
      </c>
      <c r="K1452" s="70">
        <v>0</v>
      </c>
      <c r="L1452" s="70">
        <v>0</v>
      </c>
      <c r="M1452" s="70">
        <v>0</v>
      </c>
      <c r="N1452" s="70" t="s">
        <v>65</v>
      </c>
      <c r="O1452" s="70">
        <v>0</v>
      </c>
      <c r="P1452" s="70" t="s">
        <v>68</v>
      </c>
      <c r="Q1452" s="70" t="s">
        <v>68</v>
      </c>
    </row>
    <row r="1453" spans="2:17" ht="25.5" customHeight="1" x14ac:dyDescent="0.3">
      <c r="B1453" s="66" t="s">
        <v>1453</v>
      </c>
      <c r="C1453" s="67" t="s">
        <v>312</v>
      </c>
      <c r="D1453" s="68" t="s">
        <v>65</v>
      </c>
      <c r="E1453" s="68" t="s">
        <v>64</v>
      </c>
      <c r="F1453" s="69">
        <v>2594705110105</v>
      </c>
      <c r="G1453" s="68" t="s">
        <v>64</v>
      </c>
      <c r="H1453" s="68" t="s">
        <v>64</v>
      </c>
      <c r="I1453" s="68" t="s">
        <v>65</v>
      </c>
      <c r="J1453" s="68" t="s">
        <v>66</v>
      </c>
      <c r="K1453" s="70">
        <v>0</v>
      </c>
      <c r="L1453" s="70">
        <v>0</v>
      </c>
      <c r="M1453" s="70">
        <v>0</v>
      </c>
      <c r="N1453" s="70" t="s">
        <v>65</v>
      </c>
      <c r="O1453" s="70">
        <v>0</v>
      </c>
      <c r="P1453" s="70" t="s">
        <v>68</v>
      </c>
      <c r="Q1453" s="70" t="s">
        <v>68</v>
      </c>
    </row>
    <row r="1454" spans="2:17" ht="25.5" customHeight="1" x14ac:dyDescent="0.3">
      <c r="B1454" s="66" t="s">
        <v>1950</v>
      </c>
      <c r="C1454" s="67" t="s">
        <v>3147</v>
      </c>
      <c r="D1454" s="68" t="s">
        <v>65</v>
      </c>
      <c r="E1454" s="68" t="s">
        <v>64</v>
      </c>
      <c r="F1454" s="69">
        <v>2341253220101</v>
      </c>
      <c r="G1454" s="68" t="s">
        <v>64</v>
      </c>
      <c r="H1454" s="68" t="s">
        <v>65</v>
      </c>
      <c r="I1454" s="68" t="s">
        <v>66</v>
      </c>
      <c r="J1454" s="68" t="s">
        <v>66</v>
      </c>
      <c r="K1454" s="70">
        <v>0</v>
      </c>
      <c r="L1454" s="70">
        <v>0</v>
      </c>
      <c r="M1454" s="70">
        <v>0</v>
      </c>
      <c r="N1454" s="70" t="s">
        <v>65</v>
      </c>
      <c r="O1454" s="70">
        <v>0</v>
      </c>
      <c r="P1454" s="70" t="s">
        <v>68</v>
      </c>
      <c r="Q1454" s="70" t="s">
        <v>68</v>
      </c>
    </row>
    <row r="1455" spans="2:17" ht="25.5" customHeight="1" x14ac:dyDescent="0.3">
      <c r="B1455" s="66" t="s">
        <v>3148</v>
      </c>
      <c r="C1455" s="67" t="s">
        <v>3149</v>
      </c>
      <c r="D1455" s="68" t="s">
        <v>65</v>
      </c>
      <c r="E1455" s="68" t="s">
        <v>64</v>
      </c>
      <c r="F1455" s="69">
        <v>2321228810101</v>
      </c>
      <c r="G1455" s="68" t="s">
        <v>64</v>
      </c>
      <c r="H1455" s="68" t="s">
        <v>64</v>
      </c>
      <c r="I1455" s="68" t="s">
        <v>65</v>
      </c>
      <c r="J1455" s="68" t="s">
        <v>66</v>
      </c>
      <c r="K1455" s="70">
        <v>0</v>
      </c>
      <c r="L1455" s="70">
        <v>0</v>
      </c>
      <c r="M1455" s="70">
        <v>0</v>
      </c>
      <c r="N1455" s="70" t="s">
        <v>65</v>
      </c>
      <c r="O1455" s="70">
        <v>0</v>
      </c>
      <c r="P1455" s="70" t="s">
        <v>68</v>
      </c>
      <c r="Q1455" s="70" t="s">
        <v>68</v>
      </c>
    </row>
    <row r="1456" spans="2:17" ht="25.5" customHeight="1" x14ac:dyDescent="0.3">
      <c r="B1456" s="66" t="s">
        <v>3150</v>
      </c>
      <c r="C1456" s="67" t="s">
        <v>177</v>
      </c>
      <c r="D1456" s="68" t="s">
        <v>65</v>
      </c>
      <c r="E1456" s="68" t="s">
        <v>64</v>
      </c>
      <c r="F1456" s="69">
        <v>2657035220101</v>
      </c>
      <c r="G1456" s="68" t="s">
        <v>64</v>
      </c>
      <c r="H1456" s="68" t="s">
        <v>64</v>
      </c>
      <c r="I1456" s="68" t="s">
        <v>65</v>
      </c>
      <c r="J1456" s="68" t="s">
        <v>66</v>
      </c>
      <c r="K1456" s="70">
        <v>0</v>
      </c>
      <c r="L1456" s="70">
        <v>0</v>
      </c>
      <c r="M1456" s="70">
        <v>0</v>
      </c>
      <c r="N1456" s="70" t="s">
        <v>65</v>
      </c>
      <c r="O1456" s="70">
        <v>0</v>
      </c>
      <c r="P1456" s="70" t="s">
        <v>68</v>
      </c>
      <c r="Q1456" s="70" t="s">
        <v>68</v>
      </c>
    </row>
    <row r="1457" spans="2:17" ht="25.5" customHeight="1" x14ac:dyDescent="0.3">
      <c r="B1457" s="66" t="s">
        <v>3151</v>
      </c>
      <c r="C1457" s="67" t="s">
        <v>1808</v>
      </c>
      <c r="D1457" s="68" t="s">
        <v>65</v>
      </c>
      <c r="E1457" s="68" t="s">
        <v>64</v>
      </c>
      <c r="F1457" s="69">
        <v>2513321010101</v>
      </c>
      <c r="G1457" s="68" t="s">
        <v>64</v>
      </c>
      <c r="H1457" s="68" t="s">
        <v>64</v>
      </c>
      <c r="I1457" s="68" t="s">
        <v>65</v>
      </c>
      <c r="J1457" s="68" t="s">
        <v>66</v>
      </c>
      <c r="K1457" s="70">
        <v>0</v>
      </c>
      <c r="L1457" s="70">
        <v>0</v>
      </c>
      <c r="M1457" s="70">
        <v>0</v>
      </c>
      <c r="N1457" s="70" t="s">
        <v>65</v>
      </c>
      <c r="O1457" s="70">
        <v>0</v>
      </c>
      <c r="P1457" s="70" t="s">
        <v>68</v>
      </c>
      <c r="Q1457" s="70" t="s">
        <v>68</v>
      </c>
    </row>
    <row r="1458" spans="2:17" ht="25.5" customHeight="1" x14ac:dyDescent="0.3">
      <c r="B1458" s="66" t="s">
        <v>472</v>
      </c>
      <c r="C1458" s="67" t="s">
        <v>3152</v>
      </c>
      <c r="D1458" s="68" t="s">
        <v>65</v>
      </c>
      <c r="E1458" s="68" t="s">
        <v>64</v>
      </c>
      <c r="F1458" s="69">
        <v>2746687422201</v>
      </c>
      <c r="G1458" s="68" t="s">
        <v>64</v>
      </c>
      <c r="H1458" s="68" t="s">
        <v>64</v>
      </c>
      <c r="I1458" s="68" t="s">
        <v>65</v>
      </c>
      <c r="J1458" s="68" t="s">
        <v>66</v>
      </c>
      <c r="K1458" s="70">
        <v>0</v>
      </c>
      <c r="L1458" s="70">
        <v>0</v>
      </c>
      <c r="M1458" s="70">
        <v>0</v>
      </c>
      <c r="N1458" s="70" t="s">
        <v>65</v>
      </c>
      <c r="O1458" s="70">
        <v>0</v>
      </c>
      <c r="P1458" s="70" t="s">
        <v>68</v>
      </c>
      <c r="Q1458" s="70" t="s">
        <v>68</v>
      </c>
    </row>
    <row r="1459" spans="2:17" ht="25.5" customHeight="1" x14ac:dyDescent="0.3">
      <c r="B1459" s="66" t="s">
        <v>3153</v>
      </c>
      <c r="C1459" s="67" t="s">
        <v>2014</v>
      </c>
      <c r="D1459" s="68" t="s">
        <v>65</v>
      </c>
      <c r="E1459" s="68" t="s">
        <v>64</v>
      </c>
      <c r="F1459" s="69">
        <v>2618001912106</v>
      </c>
      <c r="G1459" s="68" t="s">
        <v>64</v>
      </c>
      <c r="H1459" s="68" t="s">
        <v>64</v>
      </c>
      <c r="I1459" s="68" t="s">
        <v>65</v>
      </c>
      <c r="J1459" s="68" t="s">
        <v>66</v>
      </c>
      <c r="K1459" s="70">
        <v>0</v>
      </c>
      <c r="L1459" s="70">
        <v>0</v>
      </c>
      <c r="M1459" s="70">
        <v>0</v>
      </c>
      <c r="N1459" s="70" t="s">
        <v>65</v>
      </c>
      <c r="O1459" s="70">
        <v>0</v>
      </c>
      <c r="P1459" s="70" t="s">
        <v>68</v>
      </c>
      <c r="Q1459" s="70" t="s">
        <v>68</v>
      </c>
    </row>
    <row r="1460" spans="2:17" ht="25.5" customHeight="1" x14ac:dyDescent="0.3">
      <c r="B1460" s="66" t="s">
        <v>3154</v>
      </c>
      <c r="C1460" s="67" t="s">
        <v>198</v>
      </c>
      <c r="D1460" s="68" t="s">
        <v>64</v>
      </c>
      <c r="E1460" s="68" t="s">
        <v>65</v>
      </c>
      <c r="F1460" s="69">
        <v>0</v>
      </c>
      <c r="G1460" s="68" t="s">
        <v>65</v>
      </c>
      <c r="H1460" s="68" t="s">
        <v>65</v>
      </c>
      <c r="I1460" s="68" t="s">
        <v>66</v>
      </c>
      <c r="J1460" s="68" t="s">
        <v>66</v>
      </c>
      <c r="K1460" s="70">
        <v>0</v>
      </c>
      <c r="L1460" s="70">
        <v>0</v>
      </c>
      <c r="M1460" s="70">
        <v>0</v>
      </c>
      <c r="N1460" s="70" t="s">
        <v>65</v>
      </c>
      <c r="O1460" s="70">
        <v>0</v>
      </c>
      <c r="P1460" s="70" t="s">
        <v>68</v>
      </c>
      <c r="Q1460" s="70" t="s">
        <v>68</v>
      </c>
    </row>
    <row r="1461" spans="2:17" ht="25.5" customHeight="1" x14ac:dyDescent="0.3">
      <c r="B1461" s="66" t="s">
        <v>1913</v>
      </c>
      <c r="C1461" s="67" t="s">
        <v>3155</v>
      </c>
      <c r="D1461" s="68" t="s">
        <v>64</v>
      </c>
      <c r="E1461" s="68" t="s">
        <v>65</v>
      </c>
      <c r="F1461" s="69">
        <v>0</v>
      </c>
      <c r="G1461" s="68" t="s">
        <v>65</v>
      </c>
      <c r="H1461" s="68" t="s">
        <v>65</v>
      </c>
      <c r="I1461" s="68" t="s">
        <v>66</v>
      </c>
      <c r="J1461" s="68" t="s">
        <v>66</v>
      </c>
      <c r="K1461" s="70">
        <v>0</v>
      </c>
      <c r="L1461" s="70">
        <v>0</v>
      </c>
      <c r="M1461" s="70">
        <v>0</v>
      </c>
      <c r="N1461" s="70" t="s">
        <v>65</v>
      </c>
      <c r="O1461" s="70">
        <v>0</v>
      </c>
      <c r="P1461" s="70" t="s">
        <v>68</v>
      </c>
      <c r="Q1461" s="70" t="s">
        <v>68</v>
      </c>
    </row>
    <row r="1462" spans="2:17" ht="25.5" customHeight="1" x14ac:dyDescent="0.3">
      <c r="B1462" s="66" t="s">
        <v>121</v>
      </c>
      <c r="C1462" s="67" t="s">
        <v>3156</v>
      </c>
      <c r="D1462" s="68" t="s">
        <v>64</v>
      </c>
      <c r="E1462" s="68" t="s">
        <v>65</v>
      </c>
      <c r="F1462" s="69">
        <v>0</v>
      </c>
      <c r="G1462" s="68" t="s">
        <v>65</v>
      </c>
      <c r="H1462" s="68" t="s">
        <v>65</v>
      </c>
      <c r="I1462" s="68" t="s">
        <v>66</v>
      </c>
      <c r="J1462" s="68" t="s">
        <v>66</v>
      </c>
      <c r="K1462" s="70">
        <v>0</v>
      </c>
      <c r="L1462" s="70">
        <v>0</v>
      </c>
      <c r="M1462" s="70">
        <v>0</v>
      </c>
      <c r="N1462" s="70" t="s">
        <v>65</v>
      </c>
      <c r="O1462" s="70">
        <v>0</v>
      </c>
      <c r="P1462" s="70" t="s">
        <v>68</v>
      </c>
      <c r="Q1462" s="70" t="s">
        <v>68</v>
      </c>
    </row>
    <row r="1463" spans="2:17" ht="25.5" customHeight="1" x14ac:dyDescent="0.3">
      <c r="B1463" s="66" t="s">
        <v>3157</v>
      </c>
      <c r="C1463" s="67" t="s">
        <v>298</v>
      </c>
      <c r="D1463" s="68" t="s">
        <v>64</v>
      </c>
      <c r="E1463" s="68" t="s">
        <v>65</v>
      </c>
      <c r="F1463" s="69">
        <v>0</v>
      </c>
      <c r="G1463" s="68" t="s">
        <v>64</v>
      </c>
      <c r="H1463" s="68" t="s">
        <v>65</v>
      </c>
      <c r="I1463" s="68" t="s">
        <v>66</v>
      </c>
      <c r="J1463" s="68" t="s">
        <v>66</v>
      </c>
      <c r="K1463" s="70">
        <v>0</v>
      </c>
      <c r="L1463" s="70">
        <v>0</v>
      </c>
      <c r="M1463" s="70">
        <v>0</v>
      </c>
      <c r="N1463" s="70" t="s">
        <v>65</v>
      </c>
      <c r="O1463" s="70">
        <v>0</v>
      </c>
      <c r="P1463" s="70" t="s">
        <v>68</v>
      </c>
      <c r="Q1463" s="70" t="s">
        <v>68</v>
      </c>
    </row>
    <row r="1464" spans="2:17" ht="25.5" customHeight="1" x14ac:dyDescent="0.3">
      <c r="B1464" s="66" t="s">
        <v>555</v>
      </c>
      <c r="C1464" s="67" t="s">
        <v>202</v>
      </c>
      <c r="D1464" s="68" t="s">
        <v>65</v>
      </c>
      <c r="E1464" s="68" t="s">
        <v>64</v>
      </c>
      <c r="F1464" s="69">
        <v>0</v>
      </c>
      <c r="G1464" s="68" t="s">
        <v>65</v>
      </c>
      <c r="H1464" s="68" t="s">
        <v>65</v>
      </c>
      <c r="I1464" s="68" t="s">
        <v>66</v>
      </c>
      <c r="J1464" s="68" t="s">
        <v>66</v>
      </c>
      <c r="K1464" s="70">
        <v>0</v>
      </c>
      <c r="L1464" s="70">
        <v>0</v>
      </c>
      <c r="M1464" s="70">
        <v>0</v>
      </c>
      <c r="N1464" s="70" t="s">
        <v>65</v>
      </c>
      <c r="O1464" s="70">
        <v>0</v>
      </c>
      <c r="P1464" s="70" t="s">
        <v>68</v>
      </c>
      <c r="Q1464" s="70" t="s">
        <v>68</v>
      </c>
    </row>
    <row r="1465" spans="2:17" ht="25.5" customHeight="1" x14ac:dyDescent="0.3">
      <c r="B1465" s="66" t="s">
        <v>1727</v>
      </c>
      <c r="C1465" s="67" t="s">
        <v>1580</v>
      </c>
      <c r="D1465" s="68" t="s">
        <v>64</v>
      </c>
      <c r="E1465" s="68" t="s">
        <v>65</v>
      </c>
      <c r="F1465" s="69">
        <v>0</v>
      </c>
      <c r="G1465" s="68" t="s">
        <v>64</v>
      </c>
      <c r="H1465" s="68" t="s">
        <v>65</v>
      </c>
      <c r="I1465" s="68" t="s">
        <v>66</v>
      </c>
      <c r="J1465" s="68" t="s">
        <v>66</v>
      </c>
      <c r="K1465" s="70">
        <v>0</v>
      </c>
      <c r="L1465" s="70">
        <v>0</v>
      </c>
      <c r="M1465" s="70">
        <v>0</v>
      </c>
      <c r="N1465" s="70" t="s">
        <v>65</v>
      </c>
      <c r="O1465" s="70">
        <v>0</v>
      </c>
      <c r="P1465" s="70" t="s">
        <v>68</v>
      </c>
      <c r="Q1465" s="70" t="s">
        <v>68</v>
      </c>
    </row>
    <row r="1466" spans="2:17" ht="25.5" customHeight="1" x14ac:dyDescent="0.3">
      <c r="B1466" s="66" t="s">
        <v>325</v>
      </c>
      <c r="C1466" s="67" t="s">
        <v>335</v>
      </c>
      <c r="D1466" s="68" t="s">
        <v>64</v>
      </c>
      <c r="E1466" s="68" t="s">
        <v>65</v>
      </c>
      <c r="F1466" s="69">
        <v>0</v>
      </c>
      <c r="G1466" s="68" t="s">
        <v>64</v>
      </c>
      <c r="H1466" s="68" t="s">
        <v>65</v>
      </c>
      <c r="I1466" s="68" t="s">
        <v>66</v>
      </c>
      <c r="J1466" s="68" t="s">
        <v>66</v>
      </c>
      <c r="K1466" s="70">
        <v>0</v>
      </c>
      <c r="L1466" s="70">
        <v>0</v>
      </c>
      <c r="M1466" s="70">
        <v>0</v>
      </c>
      <c r="N1466" s="70" t="s">
        <v>65</v>
      </c>
      <c r="O1466" s="70">
        <v>0</v>
      </c>
      <c r="P1466" s="70" t="s">
        <v>68</v>
      </c>
      <c r="Q1466" s="70" t="s">
        <v>68</v>
      </c>
    </row>
    <row r="1467" spans="2:17" ht="25.5" customHeight="1" x14ac:dyDescent="0.3">
      <c r="B1467" s="66" t="s">
        <v>499</v>
      </c>
      <c r="C1467" s="67" t="s">
        <v>317</v>
      </c>
      <c r="D1467" s="68" t="s">
        <v>65</v>
      </c>
      <c r="E1467" s="68" t="s">
        <v>64</v>
      </c>
      <c r="F1467" s="69">
        <v>0</v>
      </c>
      <c r="G1467" s="68" t="s">
        <v>64</v>
      </c>
      <c r="H1467" s="68" t="s">
        <v>65</v>
      </c>
      <c r="I1467" s="68" t="s">
        <v>66</v>
      </c>
      <c r="J1467" s="68" t="s">
        <v>66</v>
      </c>
      <c r="K1467" s="70">
        <v>0</v>
      </c>
      <c r="L1467" s="70">
        <v>0</v>
      </c>
      <c r="M1467" s="70">
        <v>0</v>
      </c>
      <c r="N1467" s="70" t="s">
        <v>65</v>
      </c>
      <c r="O1467" s="70">
        <v>0</v>
      </c>
      <c r="P1467" s="70" t="s">
        <v>68</v>
      </c>
      <c r="Q1467" s="70" t="s">
        <v>68</v>
      </c>
    </row>
    <row r="1468" spans="2:17" ht="25.5" customHeight="1" x14ac:dyDescent="0.3">
      <c r="B1468" s="66" t="s">
        <v>121</v>
      </c>
      <c r="C1468" s="67" t="s">
        <v>549</v>
      </c>
      <c r="D1468" s="68" t="s">
        <v>64</v>
      </c>
      <c r="E1468" s="68" t="s">
        <v>65</v>
      </c>
      <c r="F1468" s="69">
        <v>3151912441301</v>
      </c>
      <c r="G1468" s="68" t="s">
        <v>65</v>
      </c>
      <c r="H1468" s="68" t="s">
        <v>64</v>
      </c>
      <c r="I1468" s="68" t="s">
        <v>66</v>
      </c>
      <c r="J1468" s="68" t="s">
        <v>66</v>
      </c>
      <c r="K1468" s="70">
        <v>0</v>
      </c>
      <c r="L1468" s="70">
        <v>0</v>
      </c>
      <c r="M1468" s="70">
        <v>0</v>
      </c>
      <c r="N1468" s="70" t="s">
        <v>65</v>
      </c>
      <c r="O1468" s="70">
        <v>0</v>
      </c>
      <c r="P1468" s="70" t="s">
        <v>68</v>
      </c>
      <c r="Q1468" s="70" t="s">
        <v>68</v>
      </c>
    </row>
    <row r="1469" spans="2:17" ht="25.5" customHeight="1" x14ac:dyDescent="0.3">
      <c r="B1469" s="66" t="s">
        <v>2821</v>
      </c>
      <c r="C1469" s="67" t="s">
        <v>3158</v>
      </c>
      <c r="D1469" s="68" t="s">
        <v>64</v>
      </c>
      <c r="E1469" s="68" t="s">
        <v>65</v>
      </c>
      <c r="F1469" s="69">
        <v>2070179210101</v>
      </c>
      <c r="G1469" s="68" t="s">
        <v>65</v>
      </c>
      <c r="H1469" s="68" t="s">
        <v>65</v>
      </c>
      <c r="I1469" s="68" t="s">
        <v>66</v>
      </c>
      <c r="J1469" s="68" t="s">
        <v>66</v>
      </c>
      <c r="K1469" s="70">
        <v>0</v>
      </c>
      <c r="L1469" s="70">
        <v>0</v>
      </c>
      <c r="M1469" s="70">
        <v>0</v>
      </c>
      <c r="N1469" s="70" t="s">
        <v>65</v>
      </c>
      <c r="O1469" s="70">
        <v>0</v>
      </c>
      <c r="P1469" s="70" t="s">
        <v>68</v>
      </c>
      <c r="Q1469" s="70" t="s">
        <v>68</v>
      </c>
    </row>
    <row r="1470" spans="2:17" ht="25.5" customHeight="1" x14ac:dyDescent="0.3">
      <c r="B1470" s="66" t="s">
        <v>121</v>
      </c>
      <c r="C1470" s="67" t="s">
        <v>3159</v>
      </c>
      <c r="D1470" s="68" t="s">
        <v>64</v>
      </c>
      <c r="E1470" s="68" t="s">
        <v>65</v>
      </c>
      <c r="F1470" s="69">
        <v>3699496250101</v>
      </c>
      <c r="G1470" s="68" t="s">
        <v>65</v>
      </c>
      <c r="H1470" s="68" t="s">
        <v>64</v>
      </c>
      <c r="I1470" s="68" t="s">
        <v>66</v>
      </c>
      <c r="J1470" s="68" t="s">
        <v>66</v>
      </c>
      <c r="K1470" s="70">
        <v>0</v>
      </c>
      <c r="L1470" s="70">
        <v>0</v>
      </c>
      <c r="M1470" s="70">
        <v>0</v>
      </c>
      <c r="N1470" s="70" t="s">
        <v>65</v>
      </c>
      <c r="O1470" s="70">
        <v>0</v>
      </c>
      <c r="P1470" s="70" t="s">
        <v>68</v>
      </c>
      <c r="Q1470" s="70" t="s">
        <v>68</v>
      </c>
    </row>
    <row r="1471" spans="2:17" ht="25.5" customHeight="1" x14ac:dyDescent="0.3">
      <c r="B1471" s="66" t="s">
        <v>386</v>
      </c>
      <c r="C1471" s="67" t="s">
        <v>160</v>
      </c>
      <c r="D1471" s="68" t="s">
        <v>65</v>
      </c>
      <c r="E1471" s="68" t="s">
        <v>64</v>
      </c>
      <c r="F1471" s="69">
        <v>0</v>
      </c>
      <c r="G1471" s="68" t="s">
        <v>64</v>
      </c>
      <c r="H1471" s="68" t="s">
        <v>65</v>
      </c>
      <c r="I1471" s="68" t="s">
        <v>66</v>
      </c>
      <c r="J1471" s="68" t="s">
        <v>66</v>
      </c>
      <c r="K1471" s="70">
        <v>0</v>
      </c>
      <c r="L1471" s="70">
        <v>0</v>
      </c>
      <c r="M1471" s="70">
        <v>0</v>
      </c>
      <c r="N1471" s="70" t="s">
        <v>65</v>
      </c>
      <c r="O1471" s="70">
        <v>0</v>
      </c>
      <c r="P1471" s="70" t="s">
        <v>68</v>
      </c>
      <c r="Q1471" s="70" t="s">
        <v>68</v>
      </c>
    </row>
    <row r="1472" spans="2:17" ht="25.5" customHeight="1" x14ac:dyDescent="0.3">
      <c r="B1472" s="66" t="s">
        <v>1880</v>
      </c>
      <c r="C1472" s="67" t="s">
        <v>3160</v>
      </c>
      <c r="D1472" s="68" t="s">
        <v>65</v>
      </c>
      <c r="E1472" s="68" t="s">
        <v>64</v>
      </c>
      <c r="F1472" s="69">
        <v>0</v>
      </c>
      <c r="G1472" s="68" t="s">
        <v>64</v>
      </c>
      <c r="H1472" s="68" t="s">
        <v>65</v>
      </c>
      <c r="I1472" s="68" t="s">
        <v>66</v>
      </c>
      <c r="J1472" s="68" t="s">
        <v>66</v>
      </c>
      <c r="K1472" s="70">
        <v>0</v>
      </c>
      <c r="L1472" s="70">
        <v>0</v>
      </c>
      <c r="M1472" s="70">
        <v>0</v>
      </c>
      <c r="N1472" s="70" t="s">
        <v>65</v>
      </c>
      <c r="O1472" s="70">
        <v>0</v>
      </c>
      <c r="P1472" s="70" t="s">
        <v>68</v>
      </c>
      <c r="Q1472" s="70" t="s">
        <v>68</v>
      </c>
    </row>
    <row r="1473" spans="2:17" ht="25.5" customHeight="1" x14ac:dyDescent="0.3">
      <c r="B1473" s="66" t="s">
        <v>3161</v>
      </c>
      <c r="C1473" s="67" t="s">
        <v>2039</v>
      </c>
      <c r="D1473" s="68" t="s">
        <v>65</v>
      </c>
      <c r="E1473" s="68" t="s">
        <v>64</v>
      </c>
      <c r="F1473" s="69">
        <v>0</v>
      </c>
      <c r="G1473" s="68" t="s">
        <v>64</v>
      </c>
      <c r="H1473" s="68" t="s">
        <v>65</v>
      </c>
      <c r="I1473" s="68" t="s">
        <v>66</v>
      </c>
      <c r="J1473" s="68" t="s">
        <v>66</v>
      </c>
      <c r="K1473" s="70">
        <v>0</v>
      </c>
      <c r="L1473" s="70">
        <v>0</v>
      </c>
      <c r="M1473" s="70">
        <v>0</v>
      </c>
      <c r="N1473" s="70" t="s">
        <v>65</v>
      </c>
      <c r="O1473" s="70">
        <v>0</v>
      </c>
      <c r="P1473" s="70" t="s">
        <v>68</v>
      </c>
      <c r="Q1473" s="70" t="s">
        <v>68</v>
      </c>
    </row>
    <row r="1474" spans="2:17" ht="25.5" customHeight="1" x14ac:dyDescent="0.3">
      <c r="B1474" s="66" t="s">
        <v>1487</v>
      </c>
      <c r="C1474" s="67" t="s">
        <v>3162</v>
      </c>
      <c r="D1474" s="68" t="s">
        <v>65</v>
      </c>
      <c r="E1474" s="68" t="s">
        <v>64</v>
      </c>
      <c r="F1474" s="69">
        <v>0</v>
      </c>
      <c r="G1474" s="68" t="s">
        <v>64</v>
      </c>
      <c r="H1474" s="68" t="s">
        <v>65</v>
      </c>
      <c r="I1474" s="68" t="s">
        <v>66</v>
      </c>
      <c r="J1474" s="68" t="s">
        <v>66</v>
      </c>
      <c r="K1474" s="70">
        <v>0</v>
      </c>
      <c r="L1474" s="70">
        <v>0</v>
      </c>
      <c r="M1474" s="70">
        <v>0</v>
      </c>
      <c r="N1474" s="70" t="s">
        <v>65</v>
      </c>
      <c r="O1474" s="70">
        <v>0</v>
      </c>
      <c r="P1474" s="70" t="s">
        <v>68</v>
      </c>
      <c r="Q1474" s="70" t="s">
        <v>68</v>
      </c>
    </row>
    <row r="1475" spans="2:17" ht="25.5" customHeight="1" x14ac:dyDescent="0.3">
      <c r="B1475" s="66" t="s">
        <v>1681</v>
      </c>
      <c r="C1475" s="67" t="s">
        <v>1698</v>
      </c>
      <c r="D1475" s="68" t="s">
        <v>64</v>
      </c>
      <c r="E1475" s="68" t="s">
        <v>65</v>
      </c>
      <c r="F1475" s="69">
        <v>3030909280108</v>
      </c>
      <c r="G1475" s="68" t="s">
        <v>64</v>
      </c>
      <c r="H1475" s="68" t="s">
        <v>65</v>
      </c>
      <c r="I1475" s="68" t="s">
        <v>66</v>
      </c>
      <c r="J1475" s="68" t="s">
        <v>66</v>
      </c>
      <c r="K1475" s="70">
        <v>0</v>
      </c>
      <c r="L1475" s="70">
        <v>0</v>
      </c>
      <c r="M1475" s="70">
        <v>0</v>
      </c>
      <c r="N1475" s="70" t="s">
        <v>65</v>
      </c>
      <c r="O1475" s="70">
        <v>0</v>
      </c>
      <c r="P1475" s="70" t="s">
        <v>68</v>
      </c>
      <c r="Q1475" s="70" t="s">
        <v>68</v>
      </c>
    </row>
    <row r="1476" spans="2:17" ht="25.5" customHeight="1" x14ac:dyDescent="0.3">
      <c r="B1476" s="66" t="s">
        <v>3163</v>
      </c>
      <c r="C1476" s="67" t="s">
        <v>165</v>
      </c>
      <c r="D1476" s="68" t="s">
        <v>64</v>
      </c>
      <c r="E1476" s="68" t="s">
        <v>65</v>
      </c>
      <c r="F1476" s="69">
        <v>0</v>
      </c>
      <c r="G1476" s="68" t="s">
        <v>65</v>
      </c>
      <c r="H1476" s="68" t="s">
        <v>64</v>
      </c>
      <c r="I1476" s="68" t="s">
        <v>66</v>
      </c>
      <c r="J1476" s="68" t="s">
        <v>66</v>
      </c>
      <c r="K1476" s="70">
        <v>0</v>
      </c>
      <c r="L1476" s="70">
        <v>0</v>
      </c>
      <c r="M1476" s="70">
        <v>0</v>
      </c>
      <c r="N1476" s="70" t="s">
        <v>65</v>
      </c>
      <c r="O1476" s="70">
        <v>0</v>
      </c>
      <c r="P1476" s="70" t="s">
        <v>68</v>
      </c>
      <c r="Q1476" s="70" t="s">
        <v>68</v>
      </c>
    </row>
    <row r="1477" spans="2:17" ht="25.5" customHeight="1" x14ac:dyDescent="0.3">
      <c r="B1477" s="66" t="s">
        <v>131</v>
      </c>
      <c r="C1477" s="67" t="s">
        <v>165</v>
      </c>
      <c r="D1477" s="68" t="s">
        <v>64</v>
      </c>
      <c r="E1477" s="68" t="s">
        <v>65</v>
      </c>
      <c r="F1477" s="69">
        <v>3010116560101</v>
      </c>
      <c r="G1477" s="68" t="s">
        <v>65</v>
      </c>
      <c r="H1477" s="68" t="s">
        <v>65</v>
      </c>
      <c r="I1477" s="68" t="s">
        <v>66</v>
      </c>
      <c r="J1477" s="68" t="s">
        <v>66</v>
      </c>
      <c r="K1477" s="70">
        <v>0</v>
      </c>
      <c r="L1477" s="70">
        <v>0</v>
      </c>
      <c r="M1477" s="70">
        <v>0</v>
      </c>
      <c r="N1477" s="70" t="s">
        <v>65</v>
      </c>
      <c r="O1477" s="70">
        <v>0</v>
      </c>
      <c r="P1477" s="70" t="s">
        <v>68</v>
      </c>
      <c r="Q1477" s="70" t="s">
        <v>68</v>
      </c>
    </row>
    <row r="1478" spans="2:17" ht="25.5" customHeight="1" x14ac:dyDescent="0.3">
      <c r="B1478" s="66" t="s">
        <v>515</v>
      </c>
      <c r="C1478" s="67" t="s">
        <v>3164</v>
      </c>
      <c r="D1478" s="68" t="s">
        <v>64</v>
      </c>
      <c r="E1478" s="68" t="s">
        <v>65</v>
      </c>
      <c r="F1478" s="69">
        <v>0</v>
      </c>
      <c r="G1478" s="68" t="s">
        <v>64</v>
      </c>
      <c r="H1478" s="68" t="s">
        <v>65</v>
      </c>
      <c r="I1478" s="68" t="s">
        <v>66</v>
      </c>
      <c r="J1478" s="68" t="s">
        <v>66</v>
      </c>
      <c r="K1478" s="70">
        <v>0</v>
      </c>
      <c r="L1478" s="70">
        <v>0</v>
      </c>
      <c r="M1478" s="70">
        <v>0</v>
      </c>
      <c r="N1478" s="70" t="s">
        <v>65</v>
      </c>
      <c r="O1478" s="70">
        <v>0</v>
      </c>
      <c r="P1478" s="70" t="s">
        <v>68</v>
      </c>
      <c r="Q1478" s="70" t="s">
        <v>68</v>
      </c>
    </row>
    <row r="1479" spans="2:17" ht="25.5" customHeight="1" x14ac:dyDescent="0.3">
      <c r="B1479" s="66" t="s">
        <v>481</v>
      </c>
      <c r="C1479" s="67" t="s">
        <v>190</v>
      </c>
      <c r="D1479" s="68" t="s">
        <v>65</v>
      </c>
      <c r="E1479" s="68" t="s">
        <v>64</v>
      </c>
      <c r="F1479" s="69">
        <v>3078942821406</v>
      </c>
      <c r="G1479" s="68" t="s">
        <v>65</v>
      </c>
      <c r="H1479" s="68" t="s">
        <v>64</v>
      </c>
      <c r="I1479" s="68" t="s">
        <v>66</v>
      </c>
      <c r="J1479" s="68" t="s">
        <v>66</v>
      </c>
      <c r="K1479" s="70">
        <v>0</v>
      </c>
      <c r="L1479" s="70">
        <v>0</v>
      </c>
      <c r="M1479" s="70">
        <v>0</v>
      </c>
      <c r="N1479" s="70" t="s">
        <v>65</v>
      </c>
      <c r="O1479" s="70">
        <v>0</v>
      </c>
      <c r="P1479" s="70" t="s">
        <v>68</v>
      </c>
      <c r="Q1479" s="70" t="s">
        <v>68</v>
      </c>
    </row>
    <row r="1480" spans="2:17" ht="25.5" customHeight="1" x14ac:dyDescent="0.3">
      <c r="B1480" s="66" t="s">
        <v>3165</v>
      </c>
      <c r="C1480" s="67" t="s">
        <v>1369</v>
      </c>
      <c r="D1480" s="68" t="s">
        <v>65</v>
      </c>
      <c r="E1480" s="68" t="s">
        <v>64</v>
      </c>
      <c r="F1480" s="69">
        <v>3623065320101</v>
      </c>
      <c r="G1480" s="68" t="s">
        <v>65</v>
      </c>
      <c r="H1480" s="68" t="s">
        <v>64</v>
      </c>
      <c r="I1480" s="68" t="s">
        <v>66</v>
      </c>
      <c r="J1480" s="68" t="s">
        <v>66</v>
      </c>
      <c r="K1480" s="70">
        <v>0</v>
      </c>
      <c r="L1480" s="70">
        <v>0</v>
      </c>
      <c r="M1480" s="70">
        <v>0</v>
      </c>
      <c r="N1480" s="70" t="s">
        <v>65</v>
      </c>
      <c r="O1480" s="70">
        <v>0</v>
      </c>
      <c r="P1480" s="70" t="s">
        <v>68</v>
      </c>
      <c r="Q1480" s="70" t="s">
        <v>68</v>
      </c>
    </row>
    <row r="1481" spans="2:17" ht="25.5" customHeight="1" x14ac:dyDescent="0.3">
      <c r="B1481" s="66" t="s">
        <v>2424</v>
      </c>
      <c r="C1481" s="67" t="s">
        <v>3166</v>
      </c>
      <c r="D1481" s="68" t="s">
        <v>65</v>
      </c>
      <c r="E1481" s="68" t="s">
        <v>64</v>
      </c>
      <c r="F1481" s="69">
        <v>0</v>
      </c>
      <c r="G1481" s="68" t="s">
        <v>64</v>
      </c>
      <c r="H1481" s="68" t="s">
        <v>65</v>
      </c>
      <c r="I1481" s="68" t="s">
        <v>66</v>
      </c>
      <c r="J1481" s="68" t="s">
        <v>66</v>
      </c>
      <c r="K1481" s="70">
        <v>0</v>
      </c>
      <c r="L1481" s="70">
        <v>0</v>
      </c>
      <c r="M1481" s="70">
        <v>0</v>
      </c>
      <c r="N1481" s="70" t="s">
        <v>65</v>
      </c>
      <c r="O1481" s="70">
        <v>0</v>
      </c>
      <c r="P1481" s="70" t="s">
        <v>68</v>
      </c>
      <c r="Q1481" s="70" t="s">
        <v>68</v>
      </c>
    </row>
    <row r="1482" spans="2:17" ht="25.5" customHeight="1" x14ac:dyDescent="0.3">
      <c r="B1482" s="66" t="s">
        <v>2891</v>
      </c>
      <c r="C1482" s="67" t="s">
        <v>3167</v>
      </c>
      <c r="D1482" s="68" t="s">
        <v>65</v>
      </c>
      <c r="E1482" s="68" t="s">
        <v>64</v>
      </c>
      <c r="F1482" s="69">
        <v>0</v>
      </c>
      <c r="G1482" s="68" t="s">
        <v>64</v>
      </c>
      <c r="H1482" s="68" t="s">
        <v>65</v>
      </c>
      <c r="I1482" s="68" t="s">
        <v>66</v>
      </c>
      <c r="J1482" s="68" t="s">
        <v>66</v>
      </c>
      <c r="K1482" s="70">
        <v>0</v>
      </c>
      <c r="L1482" s="70">
        <v>0</v>
      </c>
      <c r="M1482" s="70">
        <v>0</v>
      </c>
      <c r="N1482" s="70" t="s">
        <v>65</v>
      </c>
      <c r="O1482" s="70">
        <v>0</v>
      </c>
      <c r="P1482" s="70" t="s">
        <v>68</v>
      </c>
      <c r="Q1482" s="70" t="s">
        <v>68</v>
      </c>
    </row>
    <row r="1483" spans="2:17" ht="25.5" customHeight="1" x14ac:dyDescent="0.3">
      <c r="B1483" s="66" t="s">
        <v>194</v>
      </c>
      <c r="C1483" s="67" t="s">
        <v>308</v>
      </c>
      <c r="D1483" s="68" t="s">
        <v>64</v>
      </c>
      <c r="E1483" s="68" t="s">
        <v>65</v>
      </c>
      <c r="F1483" s="69">
        <v>2984874540101</v>
      </c>
      <c r="G1483" s="68" t="s">
        <v>64</v>
      </c>
      <c r="H1483" s="68" t="s">
        <v>65</v>
      </c>
      <c r="I1483" s="68" t="s">
        <v>66</v>
      </c>
      <c r="J1483" s="68" t="s">
        <v>66</v>
      </c>
      <c r="K1483" s="70">
        <v>0</v>
      </c>
      <c r="L1483" s="70">
        <v>0</v>
      </c>
      <c r="M1483" s="70">
        <v>0</v>
      </c>
      <c r="N1483" s="70" t="s">
        <v>65</v>
      </c>
      <c r="O1483" s="70">
        <v>0</v>
      </c>
      <c r="P1483" s="70" t="s">
        <v>68</v>
      </c>
      <c r="Q1483" s="70" t="s">
        <v>68</v>
      </c>
    </row>
    <row r="1484" spans="2:17" ht="25.5" customHeight="1" x14ac:dyDescent="0.3">
      <c r="B1484" s="66" t="s">
        <v>3168</v>
      </c>
      <c r="C1484" s="67" t="s">
        <v>3169</v>
      </c>
      <c r="D1484" s="68" t="s">
        <v>65</v>
      </c>
      <c r="E1484" s="68" t="s">
        <v>64</v>
      </c>
      <c r="F1484" s="69">
        <v>3004370480101</v>
      </c>
      <c r="G1484" s="68" t="s">
        <v>64</v>
      </c>
      <c r="H1484" s="68" t="s">
        <v>65</v>
      </c>
      <c r="I1484" s="68" t="s">
        <v>66</v>
      </c>
      <c r="J1484" s="68" t="s">
        <v>66</v>
      </c>
      <c r="K1484" s="70">
        <v>0</v>
      </c>
      <c r="L1484" s="70">
        <v>0</v>
      </c>
      <c r="M1484" s="70">
        <v>0</v>
      </c>
      <c r="N1484" s="70" t="s">
        <v>65</v>
      </c>
      <c r="O1484" s="70">
        <v>0</v>
      </c>
      <c r="P1484" s="70" t="s">
        <v>68</v>
      </c>
      <c r="Q1484" s="70" t="s">
        <v>68</v>
      </c>
    </row>
    <row r="1485" spans="2:17" ht="25.5" customHeight="1" x14ac:dyDescent="0.3">
      <c r="B1485" s="66" t="s">
        <v>3170</v>
      </c>
      <c r="C1485" s="67" t="s">
        <v>1653</v>
      </c>
      <c r="D1485" s="68" t="s">
        <v>64</v>
      </c>
      <c r="E1485" s="68" t="s">
        <v>65</v>
      </c>
      <c r="F1485" s="69">
        <v>3513091440101</v>
      </c>
      <c r="G1485" s="68" t="s">
        <v>64</v>
      </c>
      <c r="H1485" s="68" t="s">
        <v>65</v>
      </c>
      <c r="I1485" s="68" t="s">
        <v>66</v>
      </c>
      <c r="J1485" s="68" t="s">
        <v>66</v>
      </c>
      <c r="K1485" s="70">
        <v>0</v>
      </c>
      <c r="L1485" s="70">
        <v>0</v>
      </c>
      <c r="M1485" s="70">
        <v>0</v>
      </c>
      <c r="N1485" s="70" t="s">
        <v>65</v>
      </c>
      <c r="O1485" s="70">
        <v>0</v>
      </c>
      <c r="P1485" s="70" t="s">
        <v>68</v>
      </c>
      <c r="Q1485" s="70" t="s">
        <v>68</v>
      </c>
    </row>
    <row r="1486" spans="2:17" ht="25.5" customHeight="1" x14ac:dyDescent="0.3">
      <c r="B1486" s="66" t="s">
        <v>3171</v>
      </c>
      <c r="C1486" s="67" t="s">
        <v>163</v>
      </c>
      <c r="D1486" s="68" t="s">
        <v>64</v>
      </c>
      <c r="E1486" s="68" t="s">
        <v>65</v>
      </c>
      <c r="F1486" s="69">
        <v>0</v>
      </c>
      <c r="G1486" s="68" t="s">
        <v>64</v>
      </c>
      <c r="H1486" s="68" t="s">
        <v>65</v>
      </c>
      <c r="I1486" s="68" t="s">
        <v>66</v>
      </c>
      <c r="J1486" s="68" t="s">
        <v>66</v>
      </c>
      <c r="K1486" s="70">
        <v>0</v>
      </c>
      <c r="L1486" s="70">
        <v>0</v>
      </c>
      <c r="M1486" s="70">
        <v>0</v>
      </c>
      <c r="N1486" s="70" t="s">
        <v>65</v>
      </c>
      <c r="O1486" s="70">
        <v>0</v>
      </c>
      <c r="P1486" s="70" t="s">
        <v>68</v>
      </c>
      <c r="Q1486" s="70" t="s">
        <v>68</v>
      </c>
    </row>
    <row r="1487" spans="2:17" ht="25.5" customHeight="1" x14ac:dyDescent="0.3">
      <c r="B1487" s="66" t="s">
        <v>3172</v>
      </c>
      <c r="C1487" s="67" t="s">
        <v>3152</v>
      </c>
      <c r="D1487" s="68" t="s">
        <v>64</v>
      </c>
      <c r="E1487" s="68" t="s">
        <v>65</v>
      </c>
      <c r="F1487" s="69">
        <v>3031341000108</v>
      </c>
      <c r="G1487" s="68" t="s">
        <v>64</v>
      </c>
      <c r="H1487" s="68" t="s">
        <v>65</v>
      </c>
      <c r="I1487" s="68" t="s">
        <v>66</v>
      </c>
      <c r="J1487" s="68" t="s">
        <v>66</v>
      </c>
      <c r="K1487" s="70">
        <v>0</v>
      </c>
      <c r="L1487" s="70">
        <v>0</v>
      </c>
      <c r="M1487" s="70">
        <v>0</v>
      </c>
      <c r="N1487" s="70" t="s">
        <v>65</v>
      </c>
      <c r="O1487" s="70">
        <v>0</v>
      </c>
      <c r="P1487" s="70" t="s">
        <v>68</v>
      </c>
      <c r="Q1487" s="70" t="s">
        <v>68</v>
      </c>
    </row>
    <row r="1488" spans="2:17" ht="25.5" customHeight="1" x14ac:dyDescent="0.3">
      <c r="B1488" s="66" t="s">
        <v>1441</v>
      </c>
      <c r="C1488" s="67" t="s">
        <v>1442</v>
      </c>
      <c r="D1488" s="68" t="s">
        <v>64</v>
      </c>
      <c r="E1488" s="68" t="s">
        <v>65</v>
      </c>
      <c r="F1488" s="69">
        <v>3618531060101</v>
      </c>
      <c r="G1488" s="68" t="s">
        <v>65</v>
      </c>
      <c r="H1488" s="68" t="s">
        <v>64</v>
      </c>
      <c r="I1488" s="68" t="s">
        <v>66</v>
      </c>
      <c r="J1488" s="68" t="s">
        <v>66</v>
      </c>
      <c r="K1488" s="70">
        <v>0</v>
      </c>
      <c r="L1488" s="70">
        <v>0</v>
      </c>
      <c r="M1488" s="70">
        <v>0</v>
      </c>
      <c r="N1488" s="70" t="s">
        <v>65</v>
      </c>
      <c r="O1488" s="70">
        <v>0</v>
      </c>
      <c r="P1488" s="70" t="s">
        <v>68</v>
      </c>
      <c r="Q1488" s="70" t="s">
        <v>68</v>
      </c>
    </row>
    <row r="1489" spans="2:17" ht="25.5" customHeight="1" x14ac:dyDescent="0.3">
      <c r="B1489" s="66" t="s">
        <v>177</v>
      </c>
      <c r="C1489" s="67" t="s">
        <v>428</v>
      </c>
      <c r="D1489" s="68" t="s">
        <v>64</v>
      </c>
      <c r="E1489" s="68" t="s">
        <v>65</v>
      </c>
      <c r="F1489" s="69">
        <v>3683582080101</v>
      </c>
      <c r="G1489" s="68" t="s">
        <v>65</v>
      </c>
      <c r="H1489" s="68" t="s">
        <v>64</v>
      </c>
      <c r="I1489" s="68" t="s">
        <v>66</v>
      </c>
      <c r="J1489" s="68" t="s">
        <v>66</v>
      </c>
      <c r="K1489" s="70">
        <v>0</v>
      </c>
      <c r="L1489" s="70">
        <v>0</v>
      </c>
      <c r="M1489" s="70">
        <v>0</v>
      </c>
      <c r="N1489" s="70" t="s">
        <v>65</v>
      </c>
      <c r="O1489" s="70">
        <v>0</v>
      </c>
      <c r="P1489" s="70" t="s">
        <v>68</v>
      </c>
      <c r="Q1489" s="70" t="s">
        <v>68</v>
      </c>
    </row>
    <row r="1490" spans="2:17" ht="25.5" customHeight="1" x14ac:dyDescent="0.3">
      <c r="B1490" s="66" t="s">
        <v>3173</v>
      </c>
      <c r="C1490" s="67" t="s">
        <v>202</v>
      </c>
      <c r="D1490" s="68" t="s">
        <v>64</v>
      </c>
      <c r="E1490" s="68" t="s">
        <v>65</v>
      </c>
      <c r="F1490" s="69">
        <v>2989911280101</v>
      </c>
      <c r="G1490" s="68" t="s">
        <v>64</v>
      </c>
      <c r="H1490" s="68" t="s">
        <v>65</v>
      </c>
      <c r="I1490" s="68" t="s">
        <v>66</v>
      </c>
      <c r="J1490" s="68" t="s">
        <v>66</v>
      </c>
      <c r="K1490" s="70">
        <v>0</v>
      </c>
      <c r="L1490" s="70">
        <v>0</v>
      </c>
      <c r="M1490" s="70">
        <v>0</v>
      </c>
      <c r="N1490" s="70" t="s">
        <v>65</v>
      </c>
      <c r="O1490" s="70">
        <v>0</v>
      </c>
      <c r="P1490" s="70" t="s">
        <v>68</v>
      </c>
      <c r="Q1490" s="70" t="s">
        <v>68</v>
      </c>
    </row>
    <row r="1491" spans="2:17" ht="25.5" customHeight="1" x14ac:dyDescent="0.3">
      <c r="B1491" s="66" t="s">
        <v>3174</v>
      </c>
      <c r="C1491" s="67" t="s">
        <v>308</v>
      </c>
      <c r="D1491" s="68" t="s">
        <v>65</v>
      </c>
      <c r="E1491" s="68" t="s">
        <v>64</v>
      </c>
      <c r="F1491" s="69">
        <v>3120361401215</v>
      </c>
      <c r="G1491" s="68" t="s">
        <v>64</v>
      </c>
      <c r="H1491" s="68" t="s">
        <v>65</v>
      </c>
      <c r="I1491" s="68" t="s">
        <v>66</v>
      </c>
      <c r="J1491" s="68" t="s">
        <v>66</v>
      </c>
      <c r="K1491" s="70">
        <v>0</v>
      </c>
      <c r="L1491" s="70">
        <v>0</v>
      </c>
      <c r="M1491" s="70">
        <v>0</v>
      </c>
      <c r="N1491" s="70" t="s">
        <v>65</v>
      </c>
      <c r="O1491" s="70">
        <v>0</v>
      </c>
      <c r="P1491" s="70" t="s">
        <v>68</v>
      </c>
      <c r="Q1491" s="70" t="s">
        <v>68</v>
      </c>
    </row>
    <row r="1492" spans="2:17" ht="25.5" customHeight="1" x14ac:dyDescent="0.3">
      <c r="B1492" s="66" t="s">
        <v>176</v>
      </c>
      <c r="C1492" s="67" t="s">
        <v>163</v>
      </c>
      <c r="D1492" s="68" t="s">
        <v>64</v>
      </c>
      <c r="E1492" s="68" t="s">
        <v>65</v>
      </c>
      <c r="F1492" s="69">
        <v>3017805360101</v>
      </c>
      <c r="G1492" s="68" t="s">
        <v>64</v>
      </c>
      <c r="H1492" s="68" t="s">
        <v>65</v>
      </c>
      <c r="I1492" s="68" t="s">
        <v>66</v>
      </c>
      <c r="J1492" s="68" t="s">
        <v>66</v>
      </c>
      <c r="K1492" s="70">
        <v>0</v>
      </c>
      <c r="L1492" s="70">
        <v>0</v>
      </c>
      <c r="M1492" s="70">
        <v>0</v>
      </c>
      <c r="N1492" s="70" t="s">
        <v>65</v>
      </c>
      <c r="O1492" s="70">
        <v>0</v>
      </c>
      <c r="P1492" s="70" t="s">
        <v>68</v>
      </c>
      <c r="Q1492" s="70" t="s">
        <v>68</v>
      </c>
    </row>
    <row r="1493" spans="2:17" ht="25.5" customHeight="1" x14ac:dyDescent="0.3">
      <c r="B1493" s="66" t="s">
        <v>3175</v>
      </c>
      <c r="C1493" s="67" t="s">
        <v>1947</v>
      </c>
      <c r="D1493" s="68" t="s">
        <v>64</v>
      </c>
      <c r="E1493" s="68" t="s">
        <v>65</v>
      </c>
      <c r="F1493" s="69">
        <v>0</v>
      </c>
      <c r="G1493" s="68" t="s">
        <v>64</v>
      </c>
      <c r="H1493" s="68" t="s">
        <v>65</v>
      </c>
      <c r="I1493" s="68" t="s">
        <v>66</v>
      </c>
      <c r="J1493" s="68" t="s">
        <v>66</v>
      </c>
      <c r="K1493" s="70">
        <v>0</v>
      </c>
      <c r="L1493" s="70">
        <v>0</v>
      </c>
      <c r="M1493" s="70">
        <v>0</v>
      </c>
      <c r="N1493" s="70" t="s">
        <v>65</v>
      </c>
      <c r="O1493" s="70">
        <v>0</v>
      </c>
      <c r="P1493" s="70" t="s">
        <v>68</v>
      </c>
      <c r="Q1493" s="70" t="s">
        <v>68</v>
      </c>
    </row>
    <row r="1494" spans="2:17" ht="25.5" customHeight="1" x14ac:dyDescent="0.3">
      <c r="B1494" s="66" t="s">
        <v>3176</v>
      </c>
      <c r="C1494" s="67" t="s">
        <v>1653</v>
      </c>
      <c r="D1494" s="68" t="s">
        <v>64</v>
      </c>
      <c r="E1494" s="68" t="s">
        <v>65</v>
      </c>
      <c r="F1494" s="69">
        <v>3019882420101</v>
      </c>
      <c r="G1494" s="68" t="s">
        <v>64</v>
      </c>
      <c r="H1494" s="68" t="s">
        <v>65</v>
      </c>
      <c r="I1494" s="68" t="s">
        <v>66</v>
      </c>
      <c r="J1494" s="68" t="s">
        <v>66</v>
      </c>
      <c r="K1494" s="70">
        <v>0</v>
      </c>
      <c r="L1494" s="70">
        <v>0</v>
      </c>
      <c r="M1494" s="70">
        <v>0</v>
      </c>
      <c r="N1494" s="70" t="s">
        <v>65</v>
      </c>
      <c r="O1494" s="70">
        <v>0</v>
      </c>
      <c r="P1494" s="70" t="s">
        <v>68</v>
      </c>
      <c r="Q1494" s="70" t="s">
        <v>68</v>
      </c>
    </row>
    <row r="1495" spans="2:17" ht="25.5" customHeight="1" x14ac:dyDescent="0.3">
      <c r="B1495" s="66" t="s">
        <v>1415</v>
      </c>
      <c r="C1495" s="67" t="s">
        <v>419</v>
      </c>
      <c r="D1495" s="68" t="s">
        <v>65</v>
      </c>
      <c r="E1495" s="68" t="s">
        <v>64</v>
      </c>
      <c r="F1495" s="69">
        <v>0</v>
      </c>
      <c r="G1495" s="68" t="s">
        <v>64</v>
      </c>
      <c r="H1495" s="68" t="s">
        <v>65</v>
      </c>
      <c r="I1495" s="68" t="s">
        <v>66</v>
      </c>
      <c r="J1495" s="68" t="s">
        <v>66</v>
      </c>
      <c r="K1495" s="70">
        <v>0</v>
      </c>
      <c r="L1495" s="70">
        <v>0</v>
      </c>
      <c r="M1495" s="70">
        <v>0</v>
      </c>
      <c r="N1495" s="70" t="s">
        <v>65</v>
      </c>
      <c r="O1495" s="70">
        <v>0</v>
      </c>
      <c r="P1495" s="70" t="s">
        <v>68</v>
      </c>
      <c r="Q1495" s="70" t="s">
        <v>68</v>
      </c>
    </row>
    <row r="1496" spans="2:17" ht="25.5" customHeight="1" x14ac:dyDescent="0.3">
      <c r="B1496" s="66" t="s">
        <v>3177</v>
      </c>
      <c r="C1496" s="67" t="s">
        <v>3178</v>
      </c>
      <c r="D1496" s="68" t="s">
        <v>65</v>
      </c>
      <c r="E1496" s="68" t="s">
        <v>64</v>
      </c>
      <c r="F1496" s="69">
        <v>3004850850101</v>
      </c>
      <c r="G1496" s="68" t="s">
        <v>64</v>
      </c>
      <c r="H1496" s="68" t="s">
        <v>65</v>
      </c>
      <c r="I1496" s="68" t="s">
        <v>66</v>
      </c>
      <c r="J1496" s="68" t="s">
        <v>66</v>
      </c>
      <c r="K1496" s="70">
        <v>0</v>
      </c>
      <c r="L1496" s="70">
        <v>0</v>
      </c>
      <c r="M1496" s="70">
        <v>0</v>
      </c>
      <c r="N1496" s="70" t="s">
        <v>65</v>
      </c>
      <c r="O1496" s="70">
        <v>0</v>
      </c>
      <c r="P1496" s="70" t="s">
        <v>68</v>
      </c>
      <c r="Q1496" s="70" t="s">
        <v>68</v>
      </c>
    </row>
    <row r="1497" spans="2:17" ht="25.5" customHeight="1" x14ac:dyDescent="0.3">
      <c r="B1497" s="66" t="s">
        <v>172</v>
      </c>
      <c r="C1497" s="67" t="s">
        <v>2284</v>
      </c>
      <c r="D1497" s="68" t="s">
        <v>65</v>
      </c>
      <c r="E1497" s="68" t="s">
        <v>64</v>
      </c>
      <c r="F1497" s="69">
        <v>0</v>
      </c>
      <c r="G1497" s="68" t="s">
        <v>65</v>
      </c>
      <c r="H1497" s="68" t="s">
        <v>64</v>
      </c>
      <c r="I1497" s="68" t="s">
        <v>66</v>
      </c>
      <c r="J1497" s="68" t="s">
        <v>66</v>
      </c>
      <c r="K1497" s="70">
        <v>0</v>
      </c>
      <c r="L1497" s="70">
        <v>0</v>
      </c>
      <c r="M1497" s="70">
        <v>0</v>
      </c>
      <c r="N1497" s="70" t="s">
        <v>65</v>
      </c>
      <c r="O1497" s="70">
        <v>0</v>
      </c>
      <c r="P1497" s="70" t="s">
        <v>68</v>
      </c>
      <c r="Q1497" s="70" t="s">
        <v>68</v>
      </c>
    </row>
    <row r="1498" spans="2:17" ht="25.5" customHeight="1" x14ac:dyDescent="0.3">
      <c r="B1498" s="66" t="s">
        <v>3179</v>
      </c>
      <c r="C1498" s="67" t="s">
        <v>304</v>
      </c>
      <c r="D1498" s="68" t="s">
        <v>65</v>
      </c>
      <c r="E1498" s="68" t="s">
        <v>64</v>
      </c>
      <c r="F1498" s="69">
        <v>3224945830507</v>
      </c>
      <c r="G1498" s="68" t="s">
        <v>65</v>
      </c>
      <c r="H1498" s="68" t="s">
        <v>65</v>
      </c>
      <c r="I1498" s="68" t="s">
        <v>66</v>
      </c>
      <c r="J1498" s="68" t="s">
        <v>66</v>
      </c>
      <c r="K1498" s="70">
        <v>0</v>
      </c>
      <c r="L1498" s="70">
        <v>0</v>
      </c>
      <c r="M1498" s="70">
        <v>0</v>
      </c>
      <c r="N1498" s="70" t="s">
        <v>65</v>
      </c>
      <c r="O1498" s="70">
        <v>0</v>
      </c>
      <c r="P1498" s="70" t="s">
        <v>68</v>
      </c>
      <c r="Q1498" s="70" t="s">
        <v>68</v>
      </c>
    </row>
    <row r="1499" spans="2:17" ht="25.5" customHeight="1" x14ac:dyDescent="0.3">
      <c r="B1499" s="66" t="s">
        <v>3180</v>
      </c>
      <c r="C1499" s="67" t="s">
        <v>1808</v>
      </c>
      <c r="D1499" s="68" t="s">
        <v>65</v>
      </c>
      <c r="E1499" s="68" t="s">
        <v>64</v>
      </c>
      <c r="F1499" s="69">
        <v>3008718050101</v>
      </c>
      <c r="G1499" s="68" t="s">
        <v>64</v>
      </c>
      <c r="H1499" s="68" t="s">
        <v>65</v>
      </c>
      <c r="I1499" s="68" t="s">
        <v>66</v>
      </c>
      <c r="J1499" s="68" t="s">
        <v>66</v>
      </c>
      <c r="K1499" s="70">
        <v>0</v>
      </c>
      <c r="L1499" s="70">
        <v>0</v>
      </c>
      <c r="M1499" s="70">
        <v>0</v>
      </c>
      <c r="N1499" s="70" t="s">
        <v>65</v>
      </c>
      <c r="O1499" s="70">
        <v>0</v>
      </c>
      <c r="P1499" s="70" t="s">
        <v>68</v>
      </c>
      <c r="Q1499" s="70" t="s">
        <v>68</v>
      </c>
    </row>
    <row r="1500" spans="2:17" ht="25.5" customHeight="1" x14ac:dyDescent="0.3">
      <c r="B1500" s="66" t="s">
        <v>596</v>
      </c>
      <c r="C1500" s="67" t="s">
        <v>173</v>
      </c>
      <c r="D1500" s="68" t="s">
        <v>65</v>
      </c>
      <c r="E1500" s="68" t="s">
        <v>64</v>
      </c>
      <c r="F1500" s="69">
        <v>0</v>
      </c>
      <c r="G1500" s="68" t="s">
        <v>65</v>
      </c>
      <c r="H1500" s="68" t="s">
        <v>64</v>
      </c>
      <c r="I1500" s="68" t="s">
        <v>66</v>
      </c>
      <c r="J1500" s="68" t="s">
        <v>66</v>
      </c>
      <c r="K1500" s="70">
        <v>0</v>
      </c>
      <c r="L1500" s="70">
        <v>0</v>
      </c>
      <c r="M1500" s="70">
        <v>0</v>
      </c>
      <c r="N1500" s="70" t="s">
        <v>67</v>
      </c>
      <c r="O1500" s="70">
        <v>0</v>
      </c>
      <c r="P1500" s="70" t="s">
        <v>68</v>
      </c>
      <c r="Q1500" s="70" t="s">
        <v>68</v>
      </c>
    </row>
    <row r="1501" spans="2:17" ht="25.5" customHeight="1" x14ac:dyDescent="0.3">
      <c r="B1501" s="66" t="s">
        <v>3181</v>
      </c>
      <c r="C1501" s="67" t="s">
        <v>1457</v>
      </c>
      <c r="D1501" s="68" t="s">
        <v>65</v>
      </c>
      <c r="E1501" s="68" t="s">
        <v>64</v>
      </c>
      <c r="F1501" s="69">
        <v>0</v>
      </c>
      <c r="G1501" s="68" t="s">
        <v>65</v>
      </c>
      <c r="H1501" s="68" t="s">
        <v>64</v>
      </c>
      <c r="I1501" s="68" t="s">
        <v>66</v>
      </c>
      <c r="J1501" s="68" t="s">
        <v>66</v>
      </c>
      <c r="K1501" s="70">
        <v>0</v>
      </c>
      <c r="L1501" s="70">
        <v>0</v>
      </c>
      <c r="M1501" s="70">
        <v>0</v>
      </c>
      <c r="N1501" s="70" t="s">
        <v>67</v>
      </c>
      <c r="O1501" s="70">
        <v>0</v>
      </c>
      <c r="P1501" s="70" t="s">
        <v>68</v>
      </c>
      <c r="Q1501" s="70" t="s">
        <v>68</v>
      </c>
    </row>
    <row r="1502" spans="2:17" ht="25.5" customHeight="1" x14ac:dyDescent="0.3">
      <c r="B1502" s="66" t="s">
        <v>62</v>
      </c>
      <c r="C1502" s="67" t="s">
        <v>63</v>
      </c>
      <c r="D1502" s="68" t="s">
        <v>64</v>
      </c>
      <c r="E1502" s="68" t="s">
        <v>65</v>
      </c>
      <c r="F1502" s="69">
        <v>2903819400610</v>
      </c>
      <c r="G1502" s="68" t="s">
        <v>64</v>
      </c>
      <c r="H1502" s="68" t="s">
        <v>65</v>
      </c>
      <c r="I1502" s="68" t="s">
        <v>66</v>
      </c>
      <c r="J1502" s="68" t="s">
        <v>66</v>
      </c>
      <c r="K1502" s="70">
        <v>0</v>
      </c>
      <c r="L1502" s="70">
        <v>0</v>
      </c>
      <c r="M1502" s="70">
        <v>0</v>
      </c>
      <c r="N1502" s="70" t="s">
        <v>67</v>
      </c>
      <c r="O1502" s="70">
        <v>0</v>
      </c>
      <c r="P1502" s="70" t="s">
        <v>68</v>
      </c>
      <c r="Q1502" s="70" t="s">
        <v>68</v>
      </c>
    </row>
    <row r="1503" spans="2:17" ht="25.5" customHeight="1" x14ac:dyDescent="0.3">
      <c r="B1503" s="66" t="s">
        <v>69</v>
      </c>
      <c r="C1503" s="67" t="s">
        <v>70</v>
      </c>
      <c r="D1503" s="68" t="s">
        <v>64</v>
      </c>
      <c r="E1503" s="68" t="s">
        <v>65</v>
      </c>
      <c r="F1503" s="69">
        <v>2052249850168</v>
      </c>
      <c r="G1503" s="68" t="s">
        <v>64</v>
      </c>
      <c r="H1503" s="68" t="s">
        <v>65</v>
      </c>
      <c r="I1503" s="68" t="s">
        <v>66</v>
      </c>
      <c r="J1503" s="68" t="s">
        <v>66</v>
      </c>
      <c r="K1503" s="70">
        <v>0</v>
      </c>
      <c r="L1503" s="70">
        <v>0</v>
      </c>
      <c r="M1503" s="70">
        <v>0</v>
      </c>
      <c r="N1503" s="70" t="s">
        <v>67</v>
      </c>
      <c r="O1503" s="70">
        <v>0</v>
      </c>
      <c r="P1503" s="70" t="s">
        <v>68</v>
      </c>
      <c r="Q1503" s="70" t="s">
        <v>68</v>
      </c>
    </row>
    <row r="1504" spans="2:17" ht="25.5" customHeight="1" x14ac:dyDescent="0.3">
      <c r="B1504" s="66" t="s">
        <v>3182</v>
      </c>
      <c r="C1504" s="67" t="s">
        <v>3183</v>
      </c>
      <c r="D1504" s="68" t="s">
        <v>64</v>
      </c>
      <c r="E1504" s="68" t="s">
        <v>65</v>
      </c>
      <c r="F1504" s="69">
        <v>0</v>
      </c>
      <c r="G1504" s="68" t="s">
        <v>64</v>
      </c>
      <c r="H1504" s="68" t="s">
        <v>65</v>
      </c>
      <c r="I1504" s="68" t="s">
        <v>66</v>
      </c>
      <c r="J1504" s="68" t="s">
        <v>66</v>
      </c>
      <c r="K1504" s="70">
        <v>0</v>
      </c>
      <c r="L1504" s="70">
        <v>0</v>
      </c>
      <c r="M1504" s="70">
        <v>0</v>
      </c>
      <c r="N1504" s="70" t="s">
        <v>67</v>
      </c>
      <c r="O1504" s="70">
        <v>0</v>
      </c>
      <c r="P1504" s="70" t="s">
        <v>68</v>
      </c>
      <c r="Q1504" s="70" t="s">
        <v>68</v>
      </c>
    </row>
    <row r="1505" spans="2:17" ht="25.5" customHeight="1" x14ac:dyDescent="0.3">
      <c r="B1505" s="66" t="s">
        <v>3184</v>
      </c>
      <c r="C1505" s="67" t="s">
        <v>3185</v>
      </c>
      <c r="D1505" s="68" t="s">
        <v>64</v>
      </c>
      <c r="E1505" s="68" t="s">
        <v>65</v>
      </c>
      <c r="F1505" s="69">
        <v>0</v>
      </c>
      <c r="G1505" s="68" t="s">
        <v>64</v>
      </c>
      <c r="H1505" s="68" t="s">
        <v>65</v>
      </c>
      <c r="I1505" s="68" t="s">
        <v>66</v>
      </c>
      <c r="J1505" s="68" t="s">
        <v>66</v>
      </c>
      <c r="K1505" s="70">
        <v>0</v>
      </c>
      <c r="L1505" s="70">
        <v>0</v>
      </c>
      <c r="M1505" s="70">
        <v>0</v>
      </c>
      <c r="N1505" s="70" t="s">
        <v>67</v>
      </c>
      <c r="O1505" s="70">
        <v>0</v>
      </c>
      <c r="P1505" s="70" t="s">
        <v>68</v>
      </c>
      <c r="Q1505" s="70" t="s">
        <v>68</v>
      </c>
    </row>
    <row r="1506" spans="2:17" ht="25.5" customHeight="1" x14ac:dyDescent="0.3">
      <c r="B1506" s="66" t="s">
        <v>3186</v>
      </c>
      <c r="C1506" s="67" t="s">
        <v>3187</v>
      </c>
      <c r="D1506" s="68" t="s">
        <v>64</v>
      </c>
      <c r="E1506" s="68" t="s">
        <v>65</v>
      </c>
      <c r="F1506" s="69">
        <v>0</v>
      </c>
      <c r="G1506" s="68" t="s">
        <v>64</v>
      </c>
      <c r="H1506" s="68" t="s">
        <v>65</v>
      </c>
      <c r="I1506" s="68" t="s">
        <v>66</v>
      </c>
      <c r="J1506" s="68" t="s">
        <v>66</v>
      </c>
      <c r="K1506" s="70">
        <v>0</v>
      </c>
      <c r="L1506" s="70">
        <v>0</v>
      </c>
      <c r="M1506" s="70">
        <v>0</v>
      </c>
      <c r="N1506" s="70" t="s">
        <v>67</v>
      </c>
      <c r="O1506" s="70">
        <v>0</v>
      </c>
      <c r="P1506" s="70" t="s">
        <v>68</v>
      </c>
      <c r="Q1506" s="70" t="s">
        <v>68</v>
      </c>
    </row>
    <row r="1507" spans="2:17" ht="25.5" customHeight="1" x14ac:dyDescent="0.3">
      <c r="B1507" s="66" t="s">
        <v>3188</v>
      </c>
      <c r="C1507" s="67" t="s">
        <v>3189</v>
      </c>
      <c r="D1507" s="68" t="s">
        <v>64</v>
      </c>
      <c r="E1507" s="68" t="s">
        <v>65</v>
      </c>
      <c r="F1507" s="69">
        <v>0</v>
      </c>
      <c r="G1507" s="68" t="s">
        <v>65</v>
      </c>
      <c r="H1507" s="68" t="s">
        <v>64</v>
      </c>
      <c r="I1507" s="68" t="s">
        <v>66</v>
      </c>
      <c r="J1507" s="68" t="s">
        <v>66</v>
      </c>
      <c r="K1507" s="70">
        <v>0</v>
      </c>
      <c r="L1507" s="70">
        <v>0</v>
      </c>
      <c r="M1507" s="70">
        <v>0</v>
      </c>
      <c r="N1507" s="70" t="s">
        <v>67</v>
      </c>
      <c r="O1507" s="70">
        <v>0</v>
      </c>
      <c r="P1507" s="70" t="s">
        <v>68</v>
      </c>
      <c r="Q1507" s="70" t="s">
        <v>68</v>
      </c>
    </row>
    <row r="1508" spans="2:17" ht="25.5" customHeight="1" x14ac:dyDescent="0.3">
      <c r="B1508" s="66" t="s">
        <v>3190</v>
      </c>
      <c r="C1508" s="67" t="s">
        <v>3189</v>
      </c>
      <c r="D1508" s="68" t="s">
        <v>64</v>
      </c>
      <c r="E1508" s="68" t="s">
        <v>65</v>
      </c>
      <c r="F1508" s="69">
        <v>0</v>
      </c>
      <c r="G1508" s="68" t="s">
        <v>65</v>
      </c>
      <c r="H1508" s="68" t="s">
        <v>65</v>
      </c>
      <c r="I1508" s="68" t="s">
        <v>66</v>
      </c>
      <c r="J1508" s="68" t="s">
        <v>66</v>
      </c>
      <c r="K1508" s="70">
        <v>0</v>
      </c>
      <c r="L1508" s="70">
        <v>0</v>
      </c>
      <c r="M1508" s="70">
        <v>0</v>
      </c>
      <c r="N1508" s="70" t="s">
        <v>67</v>
      </c>
      <c r="O1508" s="70">
        <v>0</v>
      </c>
      <c r="P1508" s="70" t="s">
        <v>68</v>
      </c>
      <c r="Q1508" s="70" t="s">
        <v>68</v>
      </c>
    </row>
    <row r="1509" spans="2:17" ht="25.5" customHeight="1" x14ac:dyDescent="0.3">
      <c r="B1509" s="66" t="s">
        <v>71</v>
      </c>
      <c r="C1509" s="67" t="s">
        <v>72</v>
      </c>
      <c r="D1509" s="68" t="s">
        <v>64</v>
      </c>
      <c r="E1509" s="68" t="s">
        <v>65</v>
      </c>
      <c r="F1509" s="69">
        <v>1914919420101</v>
      </c>
      <c r="G1509" s="68" t="s">
        <v>64</v>
      </c>
      <c r="H1509" s="68" t="s">
        <v>64</v>
      </c>
      <c r="I1509" s="68" t="s">
        <v>65</v>
      </c>
      <c r="J1509" s="68" t="s">
        <v>66</v>
      </c>
      <c r="K1509" s="70">
        <v>0</v>
      </c>
      <c r="L1509" s="70">
        <v>0</v>
      </c>
      <c r="M1509" s="70">
        <v>0</v>
      </c>
      <c r="N1509" s="70" t="s">
        <v>67</v>
      </c>
      <c r="O1509" s="70">
        <v>0</v>
      </c>
      <c r="P1509" s="70" t="s">
        <v>68</v>
      </c>
      <c r="Q1509" s="70" t="s">
        <v>68</v>
      </c>
    </row>
    <row r="1510" spans="2:17" ht="25.5" customHeight="1" thickBot="1" x14ac:dyDescent="0.35">
      <c r="B1510" s="10"/>
      <c r="C1510" s="30"/>
      <c r="D1510" s="30"/>
      <c r="E1510" s="30"/>
      <c r="F1510" s="30"/>
      <c r="G1510" s="56"/>
      <c r="H1510" s="20"/>
      <c r="I1510" s="20"/>
      <c r="J1510" s="56"/>
      <c r="K1510" s="30"/>
      <c r="L1510" s="30"/>
      <c r="M1510" s="30"/>
      <c r="N1510" s="30"/>
      <c r="O1510" s="57"/>
      <c r="P1510" s="57"/>
      <c r="Q1510" s="30"/>
    </row>
    <row r="1511" spans="2:17" ht="25.5" customHeight="1" thickBot="1" x14ac:dyDescent="0.35">
      <c r="B1511" s="8"/>
      <c r="C1511" s="423" t="s">
        <v>2777</v>
      </c>
      <c r="D1511" s="424"/>
      <c r="E1511" s="424"/>
      <c r="F1511" s="424"/>
      <c r="G1511" s="424"/>
      <c r="H1511" s="424"/>
      <c r="I1511" s="424"/>
      <c r="J1511" s="424"/>
      <c r="K1511" s="424"/>
      <c r="L1511" s="424"/>
      <c r="M1511" s="424"/>
      <c r="N1511" s="424"/>
      <c r="O1511" s="424"/>
      <c r="P1511" s="424"/>
      <c r="Q1511" s="425"/>
    </row>
    <row r="1512" spans="2:17" ht="25.5" customHeight="1" thickBot="1" x14ac:dyDescent="0.35">
      <c r="B1512" s="10"/>
      <c r="C1512" s="426"/>
      <c r="D1512" s="427"/>
      <c r="E1512" s="427"/>
      <c r="F1512" s="427"/>
      <c r="G1512" s="427"/>
      <c r="H1512" s="427"/>
      <c r="I1512" s="427"/>
      <c r="J1512" s="427"/>
      <c r="K1512" s="427"/>
      <c r="L1512" s="427"/>
      <c r="M1512" s="427"/>
      <c r="N1512" s="427"/>
      <c r="O1512" s="427"/>
      <c r="P1512" s="427"/>
      <c r="Q1512" s="428"/>
    </row>
    <row r="1513" spans="2:17" ht="25.5" customHeight="1" x14ac:dyDescent="0.3">
      <c r="B1513" s="1"/>
      <c r="C1513" s="1"/>
      <c r="D1513" s="1"/>
      <c r="E1513" s="1"/>
      <c r="F1513" s="1"/>
      <c r="G1513" s="185"/>
      <c r="H1513" s="185"/>
      <c r="I1513" s="185"/>
      <c r="J1513" s="185"/>
      <c r="K1513" s="1"/>
      <c r="L1513" s="1"/>
      <c r="M1513" s="1"/>
      <c r="N1513" s="1"/>
      <c r="O1513" s="1"/>
      <c r="P1513" s="1"/>
      <c r="Q1513" s="1"/>
    </row>
    <row r="1514" spans="2:17" ht="25.5" customHeight="1" x14ac:dyDescent="0.3">
      <c r="B1514" s="1"/>
      <c r="C1514" s="429" t="s">
        <v>2778</v>
      </c>
      <c r="D1514" s="430"/>
      <c r="E1514" s="430"/>
      <c r="F1514" s="430"/>
      <c r="G1514" s="430"/>
      <c r="H1514" s="430"/>
      <c r="I1514" s="430"/>
      <c r="J1514" s="430"/>
      <c r="K1514" s="430"/>
      <c r="L1514" s="430"/>
      <c r="M1514" s="430"/>
      <c r="N1514" s="430"/>
      <c r="O1514" s="430"/>
      <c r="P1514" s="430"/>
      <c r="Q1514" s="430"/>
    </row>
    <row r="1515" spans="2:17" ht="25.5" customHeight="1" x14ac:dyDescent="0.3">
      <c r="B1515" s="1"/>
      <c r="C1515" s="431" t="s">
        <v>3007</v>
      </c>
      <c r="D1515" s="432"/>
      <c r="E1515" s="432"/>
      <c r="F1515" s="432"/>
      <c r="G1515" s="432"/>
      <c r="H1515" s="432"/>
      <c r="I1515" s="432"/>
      <c r="J1515" s="432"/>
      <c r="K1515" s="432"/>
      <c r="L1515" s="432"/>
      <c r="M1515" s="432"/>
      <c r="N1515" s="432"/>
      <c r="O1515" s="432"/>
      <c r="P1515" s="432"/>
      <c r="Q1515" s="432"/>
    </row>
    <row r="1516" spans="2:17" ht="25.5" customHeight="1" x14ac:dyDescent="0.3">
      <c r="B1516" s="1"/>
      <c r="C1516" s="191"/>
      <c r="D1516" s="191"/>
      <c r="E1516" s="191"/>
      <c r="F1516" s="191"/>
      <c r="G1516" s="185"/>
      <c r="H1516" s="185"/>
      <c r="I1516" s="185"/>
      <c r="J1516" s="185"/>
      <c r="K1516" s="191"/>
      <c r="L1516" s="191"/>
      <c r="M1516" s="191"/>
      <c r="N1516" s="191"/>
      <c r="O1516" s="191"/>
      <c r="P1516" s="191"/>
      <c r="Q1516" s="191"/>
    </row>
    <row r="1517" spans="2:17" ht="25.5" customHeight="1" x14ac:dyDescent="0.4">
      <c r="B1517" s="1"/>
      <c r="C1517" s="192" t="s">
        <v>2780</v>
      </c>
      <c r="D1517" s="191"/>
      <c r="E1517" s="191"/>
      <c r="F1517" s="191"/>
      <c r="G1517" s="185"/>
      <c r="H1517" s="185"/>
      <c r="I1517" s="185"/>
      <c r="J1517" s="185"/>
      <c r="K1517" s="191"/>
      <c r="L1517" s="191"/>
      <c r="M1517" s="191"/>
      <c r="N1517" s="191"/>
      <c r="O1517" s="191"/>
      <c r="P1517" s="191"/>
      <c r="Q1517" s="191"/>
    </row>
  </sheetData>
  <mergeCells count="129">
    <mergeCell ref="O8:P8"/>
    <mergeCell ref="O9:P9"/>
    <mergeCell ref="O10:P10"/>
    <mergeCell ref="O11:P11"/>
    <mergeCell ref="O12:P12"/>
    <mergeCell ref="O13:P13"/>
    <mergeCell ref="C2:Q2"/>
    <mergeCell ref="D3:P3"/>
    <mergeCell ref="D5:P5"/>
    <mergeCell ref="C6:P6"/>
    <mergeCell ref="C7:H7"/>
    <mergeCell ref="I7:K7"/>
    <mergeCell ref="L7:N7"/>
    <mergeCell ref="O7:P7"/>
    <mergeCell ref="B19:C19"/>
    <mergeCell ref="C107:Q107"/>
    <mergeCell ref="C108:Q108"/>
    <mergeCell ref="C110:Q110"/>
    <mergeCell ref="C111:Q111"/>
    <mergeCell ref="B115:P115"/>
    <mergeCell ref="C116:O116"/>
    <mergeCell ref="O14:P14"/>
    <mergeCell ref="C16:Q16"/>
    <mergeCell ref="B17:Q17"/>
    <mergeCell ref="B18:F18"/>
    <mergeCell ref="G18:J18"/>
    <mergeCell ref="K18:O18"/>
    <mergeCell ref="P18:Q18"/>
    <mergeCell ref="G131:J131"/>
    <mergeCell ref="K131:O131"/>
    <mergeCell ref="B132:C132"/>
    <mergeCell ref="C1165:P1165"/>
    <mergeCell ref="C1166:P1166"/>
    <mergeCell ref="C1168:P1168"/>
    <mergeCell ref="B131:F131"/>
    <mergeCell ref="N125:O125"/>
    <mergeCell ref="N126:O126"/>
    <mergeCell ref="N127:O127"/>
    <mergeCell ref="K120:M120"/>
    <mergeCell ref="N120:O120"/>
    <mergeCell ref="N121:O121"/>
    <mergeCell ref="N122:O122"/>
    <mergeCell ref="N123:O123"/>
    <mergeCell ref="N124:O124"/>
    <mergeCell ref="C129:P129"/>
    <mergeCell ref="B130:P130"/>
    <mergeCell ref="C118:O118"/>
    <mergeCell ref="B119:O119"/>
    <mergeCell ref="B120:G120"/>
    <mergeCell ref="H120:J120"/>
    <mergeCell ref="N1179:O1179"/>
    <mergeCell ref="N1180:O1180"/>
    <mergeCell ref="N1181:O1181"/>
    <mergeCell ref="N1182:O1182"/>
    <mergeCell ref="N1183:O1183"/>
    <mergeCell ref="N1184:O1184"/>
    <mergeCell ref="C1169:P1169"/>
    <mergeCell ref="B1173:P1173"/>
    <mergeCell ref="C1174:O1174"/>
    <mergeCell ref="C1176:O1176"/>
    <mergeCell ref="B1177:O1177"/>
    <mergeCell ref="B1178:G1178"/>
    <mergeCell ref="H1178:J1178"/>
    <mergeCell ref="K1178:M1178"/>
    <mergeCell ref="N1178:O1178"/>
    <mergeCell ref="B1190:C1190"/>
    <mergeCell ref="C1339:Q1339"/>
    <mergeCell ref="C1340:Q1340"/>
    <mergeCell ref="C1342:Q1342"/>
    <mergeCell ref="C1343:Q1343"/>
    <mergeCell ref="B1347:P1347"/>
    <mergeCell ref="N1185:O1185"/>
    <mergeCell ref="C1187:Q1187"/>
    <mergeCell ref="B1188:Q1188"/>
    <mergeCell ref="B1189:F1189"/>
    <mergeCell ref="G1189:J1189"/>
    <mergeCell ref="K1189:O1189"/>
    <mergeCell ref="P1189:Q1189"/>
    <mergeCell ref="N1353:O1353"/>
    <mergeCell ref="N1354:O1354"/>
    <mergeCell ref="N1355:O1355"/>
    <mergeCell ref="N1356:O1356"/>
    <mergeCell ref="N1357:O1357"/>
    <mergeCell ref="N1358:O1358"/>
    <mergeCell ref="C1348:O1348"/>
    <mergeCell ref="C1350:O1350"/>
    <mergeCell ref="B1351:O1351"/>
    <mergeCell ref="B1352:G1352"/>
    <mergeCell ref="H1352:J1352"/>
    <mergeCell ref="K1352:M1352"/>
    <mergeCell ref="N1352:O1352"/>
    <mergeCell ref="B1364:C1364"/>
    <mergeCell ref="C1408:Q1408"/>
    <mergeCell ref="C1409:Q1409"/>
    <mergeCell ref="C1411:Q1411"/>
    <mergeCell ref="C1412:Q1412"/>
    <mergeCell ref="B1416:P1416"/>
    <mergeCell ref="N1359:O1359"/>
    <mergeCell ref="C1361:Q1361"/>
    <mergeCell ref="B1362:Q1362"/>
    <mergeCell ref="B1363:F1363"/>
    <mergeCell ref="G1363:J1363"/>
    <mergeCell ref="K1363:O1363"/>
    <mergeCell ref="P1363:Q1363"/>
    <mergeCell ref="N1422:O1422"/>
    <mergeCell ref="N1423:O1423"/>
    <mergeCell ref="N1424:O1424"/>
    <mergeCell ref="N1425:O1425"/>
    <mergeCell ref="N1426:O1426"/>
    <mergeCell ref="N1427:O1427"/>
    <mergeCell ref="C1417:O1417"/>
    <mergeCell ref="C1419:O1419"/>
    <mergeCell ref="B1420:O1420"/>
    <mergeCell ref="B1421:G1421"/>
    <mergeCell ref="H1421:J1421"/>
    <mergeCell ref="K1421:M1421"/>
    <mergeCell ref="N1421:O1421"/>
    <mergeCell ref="B1433:C1433"/>
    <mergeCell ref="C1511:Q1511"/>
    <mergeCell ref="C1512:Q1512"/>
    <mergeCell ref="C1514:Q1514"/>
    <mergeCell ref="C1515:Q1515"/>
    <mergeCell ref="N1428:O1428"/>
    <mergeCell ref="C1430:Q1430"/>
    <mergeCell ref="B1431:Q1431"/>
    <mergeCell ref="B1432:F1432"/>
    <mergeCell ref="G1432:J1432"/>
    <mergeCell ref="K1432:O1432"/>
    <mergeCell ref="P1432:Q1432"/>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646"/>
  <sheetViews>
    <sheetView zoomScale="80" zoomScaleNormal="80" workbookViewId="0">
      <selection activeCell="H1656" sqref="H1656"/>
    </sheetView>
  </sheetViews>
  <sheetFormatPr baseColWidth="10" defaultColWidth="11.44140625" defaultRowHeight="13.8" x14ac:dyDescent="0.3"/>
  <cols>
    <col min="1" max="1" width="11.44140625" style="206"/>
    <col min="2" max="2" width="20.6640625" style="206" bestFit="1" customWidth="1"/>
    <col min="3" max="3" width="16.6640625" style="282" bestFit="1" customWidth="1"/>
    <col min="4" max="4" width="20" style="282" bestFit="1" customWidth="1"/>
    <col min="5" max="5" width="4.44140625" style="282" bestFit="1" customWidth="1"/>
    <col min="6" max="6" width="3.44140625" style="282" bestFit="1" customWidth="1"/>
    <col min="7" max="7" width="26.44140625" style="206" bestFit="1" customWidth="1"/>
    <col min="8" max="8" width="17.44140625" style="212" bestFit="1" customWidth="1"/>
    <col min="9" max="9" width="21.6640625" style="212" bestFit="1" customWidth="1"/>
    <col min="10" max="10" width="14.88671875" style="212" bestFit="1" customWidth="1"/>
    <col min="11" max="11" width="17.6640625" style="212" bestFit="1" customWidth="1"/>
    <col min="12" max="12" width="13.6640625" style="282" bestFit="1" customWidth="1"/>
    <col min="13" max="14" width="9.88671875" style="282" bestFit="1" customWidth="1"/>
    <col min="15" max="15" width="9.33203125" style="282" bestFit="1" customWidth="1"/>
    <col min="16" max="16" width="5" style="282" bestFit="1" customWidth="1"/>
    <col min="17" max="17" width="17.88671875" style="282" bestFit="1" customWidth="1"/>
    <col min="18" max="18" width="20.88671875" style="212" bestFit="1" customWidth="1"/>
    <col min="19" max="16384" width="11.44140625" style="206"/>
  </cols>
  <sheetData>
    <row r="1" spans="2:26" x14ac:dyDescent="0.3">
      <c r="C1" s="207"/>
      <c r="D1" s="208"/>
      <c r="E1" s="207"/>
      <c r="F1" s="207"/>
      <c r="G1" s="209"/>
      <c r="H1" s="210"/>
      <c r="I1" s="210"/>
      <c r="J1" s="210"/>
      <c r="K1" s="210"/>
      <c r="L1" s="207"/>
      <c r="M1" s="207"/>
      <c r="N1" s="207"/>
      <c r="O1" s="207"/>
      <c r="P1" s="207"/>
      <c r="Q1" s="207"/>
      <c r="R1" s="210"/>
      <c r="S1" s="209"/>
      <c r="T1" s="209"/>
      <c r="U1" s="209"/>
      <c r="V1" s="209"/>
      <c r="W1" s="209"/>
      <c r="X1" s="209"/>
      <c r="Y1" s="209"/>
      <c r="Z1" s="209"/>
    </row>
    <row r="2" spans="2:26" x14ac:dyDescent="0.3">
      <c r="C2" s="207"/>
      <c r="D2" s="449" t="s">
        <v>0</v>
      </c>
      <c r="E2" s="449"/>
      <c r="F2" s="449"/>
      <c r="G2" s="449"/>
      <c r="H2" s="449"/>
      <c r="I2" s="449"/>
      <c r="J2" s="449"/>
      <c r="K2" s="449"/>
      <c r="L2" s="449"/>
      <c r="M2" s="449"/>
      <c r="N2" s="449"/>
      <c r="O2" s="449"/>
      <c r="P2" s="449"/>
      <c r="Q2" s="449"/>
      <c r="R2" s="449"/>
      <c r="S2" s="209"/>
      <c r="T2" s="209"/>
      <c r="U2" s="209"/>
      <c r="V2" s="209"/>
      <c r="W2" s="209"/>
      <c r="X2" s="209"/>
      <c r="Y2" s="209"/>
      <c r="Z2" s="209"/>
    </row>
    <row r="3" spans="2:26" x14ac:dyDescent="0.3">
      <c r="C3" s="207"/>
      <c r="D3" s="211" t="s">
        <v>1</v>
      </c>
      <c r="E3" s="450" t="s">
        <v>3191</v>
      </c>
      <c r="F3" s="450"/>
      <c r="G3" s="450"/>
      <c r="H3" s="450"/>
      <c r="I3" s="450"/>
      <c r="J3" s="450"/>
      <c r="K3" s="450"/>
      <c r="L3" s="450"/>
      <c r="M3" s="450"/>
      <c r="N3" s="450"/>
      <c r="O3" s="450"/>
      <c r="P3" s="450"/>
      <c r="Q3" s="450"/>
      <c r="S3" s="209"/>
      <c r="T3" s="209"/>
      <c r="U3" s="209"/>
      <c r="V3" s="209"/>
      <c r="W3" s="209"/>
      <c r="X3" s="209"/>
      <c r="Y3" s="209"/>
      <c r="Z3" s="209"/>
    </row>
    <row r="4" spans="2:26" x14ac:dyDescent="0.3">
      <c r="C4" s="207"/>
      <c r="D4" s="208"/>
      <c r="E4" s="213"/>
      <c r="F4" s="213"/>
      <c r="G4" s="214"/>
      <c r="H4" s="215"/>
      <c r="I4" s="215"/>
      <c r="J4" s="215"/>
      <c r="K4" s="215"/>
      <c r="L4" s="213"/>
      <c r="M4" s="213"/>
      <c r="N4" s="213"/>
      <c r="O4" s="213"/>
      <c r="P4" s="213"/>
      <c r="Q4" s="213"/>
      <c r="R4" s="210"/>
      <c r="S4" s="209"/>
      <c r="T4" s="209"/>
      <c r="U4" s="209"/>
      <c r="V4" s="209"/>
      <c r="W4" s="209"/>
      <c r="X4" s="209"/>
      <c r="Y4" s="209"/>
      <c r="Z4" s="209"/>
    </row>
    <row r="5" spans="2:26" x14ac:dyDescent="0.3">
      <c r="C5" s="207"/>
      <c r="D5" s="211" t="s">
        <v>3</v>
      </c>
      <c r="E5" s="450" t="s">
        <v>3192</v>
      </c>
      <c r="F5" s="450"/>
      <c r="G5" s="450"/>
      <c r="H5" s="450"/>
      <c r="I5" s="450"/>
      <c r="J5" s="450"/>
      <c r="K5" s="450"/>
      <c r="L5" s="450"/>
      <c r="M5" s="450"/>
      <c r="N5" s="450"/>
      <c r="O5" s="450"/>
      <c r="P5" s="450"/>
      <c r="Q5" s="450"/>
      <c r="S5" s="209"/>
      <c r="T5" s="209"/>
      <c r="U5" s="209"/>
      <c r="V5" s="209"/>
      <c r="W5" s="209"/>
      <c r="X5" s="209"/>
      <c r="Y5" s="209"/>
      <c r="Z5" s="209"/>
    </row>
    <row r="6" spans="2:26" ht="14.4" thickBot="1" x14ac:dyDescent="0.35">
      <c r="C6" s="208"/>
      <c r="D6" s="451" t="s">
        <v>5</v>
      </c>
      <c r="E6" s="451"/>
      <c r="F6" s="451"/>
      <c r="G6" s="451"/>
      <c r="H6" s="451"/>
      <c r="I6" s="451"/>
      <c r="J6" s="451"/>
      <c r="K6" s="451"/>
      <c r="L6" s="451"/>
      <c r="M6" s="451"/>
      <c r="N6" s="451"/>
      <c r="O6" s="451"/>
      <c r="P6" s="451"/>
      <c r="Q6" s="451"/>
      <c r="S6" s="216"/>
      <c r="T6" s="216"/>
      <c r="U6" s="216"/>
      <c r="V6" s="216"/>
      <c r="W6" s="216"/>
      <c r="X6" s="216"/>
      <c r="Y6" s="216"/>
      <c r="Z6" s="216"/>
    </row>
    <row r="7" spans="2:26" ht="14.4" thickBot="1" x14ac:dyDescent="0.35">
      <c r="C7" s="217"/>
      <c r="D7" s="440" t="s">
        <v>6</v>
      </c>
      <c r="E7" s="441"/>
      <c r="F7" s="441"/>
      <c r="G7" s="441"/>
      <c r="H7" s="441"/>
      <c r="I7" s="442"/>
      <c r="J7" s="440" t="s">
        <v>7</v>
      </c>
      <c r="K7" s="441"/>
      <c r="L7" s="442"/>
      <c r="M7" s="452" t="s">
        <v>8</v>
      </c>
      <c r="N7" s="453"/>
      <c r="O7" s="453"/>
      <c r="P7" s="452" t="s">
        <v>9</v>
      </c>
      <c r="Q7" s="454"/>
      <c r="S7" s="218"/>
      <c r="T7" s="218"/>
      <c r="U7" s="218"/>
      <c r="V7" s="218"/>
      <c r="W7" s="218"/>
      <c r="X7" s="218"/>
      <c r="Y7" s="218"/>
      <c r="Z7" s="218"/>
    </row>
    <row r="8" spans="2:26" ht="42" thickBot="1" x14ac:dyDescent="0.35">
      <c r="C8" s="217"/>
      <c r="D8" s="219" t="s">
        <v>10</v>
      </c>
      <c r="E8" s="220" t="s">
        <v>11</v>
      </c>
      <c r="F8" s="220" t="s">
        <v>12</v>
      </c>
      <c r="G8" s="220" t="s">
        <v>13</v>
      </c>
      <c r="H8" s="220" t="s">
        <v>14</v>
      </c>
      <c r="I8" s="221" t="s">
        <v>15</v>
      </c>
      <c r="J8" s="219" t="s">
        <v>16</v>
      </c>
      <c r="K8" s="222" t="s">
        <v>17</v>
      </c>
      <c r="L8" s="221" t="s">
        <v>18</v>
      </c>
      <c r="M8" s="223" t="s">
        <v>19</v>
      </c>
      <c r="N8" s="224" t="s">
        <v>3193</v>
      </c>
      <c r="O8" s="225" t="s">
        <v>21</v>
      </c>
      <c r="P8" s="455" t="s">
        <v>22</v>
      </c>
      <c r="Q8" s="456"/>
      <c r="R8" s="226"/>
      <c r="S8" s="218"/>
      <c r="T8" s="218"/>
      <c r="U8" s="218"/>
      <c r="V8" s="218"/>
      <c r="W8" s="218"/>
      <c r="X8" s="218"/>
      <c r="Y8" s="218"/>
      <c r="Z8" s="218"/>
    </row>
    <row r="9" spans="2:26" s="212" customFormat="1" ht="63.75" customHeight="1" thickBot="1" x14ac:dyDescent="0.35">
      <c r="C9" s="227"/>
      <c r="D9" s="228">
        <v>13</v>
      </c>
      <c r="E9" s="229" t="s">
        <v>3194</v>
      </c>
      <c r="F9" s="229" t="s">
        <v>3194</v>
      </c>
      <c r="G9" s="229" t="s">
        <v>2006</v>
      </c>
      <c r="H9" s="229" t="s">
        <v>3195</v>
      </c>
      <c r="I9" s="230" t="s">
        <v>3196</v>
      </c>
      <c r="J9" s="231">
        <v>51880323</v>
      </c>
      <c r="K9" s="232">
        <v>46615292</v>
      </c>
      <c r="L9" s="233">
        <v>9996398.8399999999</v>
      </c>
      <c r="M9" s="234">
        <v>386368</v>
      </c>
      <c r="N9" s="235">
        <v>148012</v>
      </c>
      <c r="O9" s="236">
        <v>14417</v>
      </c>
      <c r="P9" s="457" t="s">
        <v>3197</v>
      </c>
      <c r="Q9" s="458"/>
      <c r="R9" s="227"/>
      <c r="S9" s="227"/>
      <c r="T9" s="227"/>
      <c r="U9" s="227"/>
      <c r="V9" s="227"/>
      <c r="W9" s="227"/>
      <c r="X9" s="227"/>
      <c r="Y9" s="227"/>
      <c r="Z9" s="227"/>
    </row>
    <row r="10" spans="2:26" s="212" customFormat="1" ht="63.75" customHeight="1" thickBot="1" x14ac:dyDescent="0.35">
      <c r="C10" s="227"/>
      <c r="D10" s="237">
        <v>13</v>
      </c>
      <c r="E10" s="238" t="s">
        <v>3194</v>
      </c>
      <c r="F10" s="238" t="s">
        <v>3194</v>
      </c>
      <c r="G10" s="238" t="s">
        <v>23</v>
      </c>
      <c r="H10" s="238" t="s">
        <v>3195</v>
      </c>
      <c r="I10" s="239" t="s">
        <v>3198</v>
      </c>
      <c r="J10" s="240" t="s">
        <v>3199</v>
      </c>
      <c r="K10" s="229" t="s">
        <v>3200</v>
      </c>
      <c r="L10" s="241">
        <v>10043681.26</v>
      </c>
      <c r="M10" s="234">
        <v>4679988</v>
      </c>
      <c r="N10" s="235">
        <v>5170788</v>
      </c>
      <c r="O10" s="242">
        <v>372383</v>
      </c>
      <c r="P10" s="457" t="s">
        <v>3201</v>
      </c>
      <c r="Q10" s="458"/>
      <c r="R10" s="227"/>
      <c r="S10" s="227"/>
      <c r="T10" s="227"/>
      <c r="U10" s="227"/>
      <c r="V10" s="227"/>
      <c r="W10" s="227"/>
      <c r="X10" s="227"/>
      <c r="Y10" s="227"/>
      <c r="Z10" s="227"/>
    </row>
    <row r="11" spans="2:26" s="212" customFormat="1" ht="63.75" customHeight="1" thickBot="1" x14ac:dyDescent="0.35">
      <c r="C11" s="227"/>
      <c r="D11" s="237">
        <v>13</v>
      </c>
      <c r="E11" s="238" t="s">
        <v>3194</v>
      </c>
      <c r="F11" s="238" t="s">
        <v>3194</v>
      </c>
      <c r="G11" s="238" t="s">
        <v>1362</v>
      </c>
      <c r="H11" s="238" t="s">
        <v>3195</v>
      </c>
      <c r="I11" s="243" t="s">
        <v>3202</v>
      </c>
      <c r="J11" s="244">
        <v>8308720</v>
      </c>
      <c r="K11" s="245" t="s">
        <v>3203</v>
      </c>
      <c r="L11" s="246">
        <v>530843</v>
      </c>
      <c r="M11" s="234">
        <v>105758</v>
      </c>
      <c r="N11" s="235">
        <v>203650</v>
      </c>
      <c r="O11" s="236">
        <v>194</v>
      </c>
      <c r="P11" s="457" t="s">
        <v>3204</v>
      </c>
      <c r="Q11" s="458"/>
      <c r="R11" s="227"/>
      <c r="S11" s="227"/>
      <c r="T11" s="227"/>
      <c r="U11" s="227"/>
      <c r="V11" s="227"/>
      <c r="W11" s="227"/>
      <c r="X11" s="227"/>
      <c r="Y11" s="227"/>
      <c r="Z11" s="227"/>
    </row>
    <row r="12" spans="2:26" x14ac:dyDescent="0.3">
      <c r="C12" s="217"/>
      <c r="D12" s="217"/>
      <c r="E12" s="217"/>
      <c r="F12" s="217"/>
      <c r="G12" s="218"/>
      <c r="H12" s="227"/>
      <c r="I12" s="227"/>
      <c r="J12" s="227"/>
      <c r="K12" s="227"/>
      <c r="L12" s="217"/>
      <c r="M12" s="217"/>
      <c r="N12" s="217"/>
      <c r="O12" s="217"/>
      <c r="P12" s="208"/>
      <c r="Q12" s="208"/>
      <c r="R12" s="227"/>
      <c r="S12" s="218"/>
      <c r="T12" s="218"/>
      <c r="U12" s="218"/>
      <c r="V12" s="218"/>
      <c r="W12" s="218"/>
      <c r="X12" s="218"/>
      <c r="Y12" s="218"/>
      <c r="Z12" s="218"/>
    </row>
    <row r="13" spans="2:26" x14ac:dyDescent="0.3">
      <c r="C13" s="217"/>
      <c r="D13" s="459" t="s">
        <v>26</v>
      </c>
      <c r="E13" s="459"/>
      <c r="F13" s="459"/>
      <c r="G13" s="459"/>
      <c r="H13" s="459"/>
      <c r="I13" s="459"/>
      <c r="J13" s="459"/>
      <c r="K13" s="459"/>
      <c r="L13" s="459"/>
      <c r="M13" s="459"/>
      <c r="N13" s="459"/>
      <c r="O13" s="459"/>
      <c r="P13" s="459"/>
      <c r="Q13" s="459"/>
      <c r="R13" s="459"/>
      <c r="S13" s="218"/>
      <c r="T13" s="218"/>
      <c r="U13" s="218"/>
      <c r="V13" s="218"/>
      <c r="W13" s="218"/>
      <c r="X13" s="218"/>
      <c r="Y13" s="218"/>
      <c r="Z13" s="218"/>
    </row>
    <row r="14" spans="2:26" ht="14.4" thickBot="1" x14ac:dyDescent="0.35">
      <c r="B14" s="448" t="s">
        <v>27</v>
      </c>
      <c r="C14" s="448"/>
      <c r="D14" s="448"/>
      <c r="E14" s="448"/>
      <c r="F14" s="448"/>
      <c r="G14" s="448"/>
      <c r="H14" s="448"/>
      <c r="I14" s="448"/>
      <c r="J14" s="448"/>
      <c r="K14" s="448"/>
      <c r="L14" s="448"/>
      <c r="M14" s="448"/>
      <c r="N14" s="448"/>
      <c r="O14" s="448"/>
      <c r="P14" s="448"/>
      <c r="Q14" s="448"/>
      <c r="R14" s="448"/>
      <c r="S14" s="218"/>
      <c r="T14" s="218"/>
      <c r="U14" s="218"/>
      <c r="V14" s="218"/>
      <c r="W14" s="218"/>
      <c r="X14" s="218"/>
      <c r="Y14" s="218"/>
      <c r="Z14" s="218"/>
    </row>
    <row r="15" spans="2:26" ht="14.4" thickBot="1" x14ac:dyDescent="0.35">
      <c r="B15" s="247"/>
      <c r="C15" s="438" t="s">
        <v>28</v>
      </c>
      <c r="D15" s="438"/>
      <c r="E15" s="438"/>
      <c r="F15" s="438"/>
      <c r="G15" s="439"/>
      <c r="H15" s="440" t="s">
        <v>29</v>
      </c>
      <c r="I15" s="441"/>
      <c r="J15" s="441"/>
      <c r="K15" s="442"/>
      <c r="L15" s="441" t="s">
        <v>30</v>
      </c>
      <c r="M15" s="441"/>
      <c r="N15" s="441"/>
      <c r="O15" s="441"/>
      <c r="P15" s="442"/>
      <c r="Q15" s="440" t="s">
        <v>31</v>
      </c>
      <c r="R15" s="442"/>
      <c r="S15" s="218"/>
      <c r="T15" s="218"/>
      <c r="U15" s="218"/>
      <c r="V15" s="218"/>
      <c r="W15" s="218"/>
      <c r="X15" s="218"/>
      <c r="Y15" s="218"/>
      <c r="Z15" s="218"/>
    </row>
    <row r="16" spans="2:26" ht="42" thickBot="1" x14ac:dyDescent="0.35">
      <c r="B16" s="248" t="s">
        <v>3205</v>
      </c>
      <c r="C16" s="443" t="s">
        <v>32</v>
      </c>
      <c r="D16" s="444"/>
      <c r="E16" s="249" t="s">
        <v>33</v>
      </c>
      <c r="F16" s="250" t="s">
        <v>34</v>
      </c>
      <c r="G16" s="251" t="s">
        <v>35</v>
      </c>
      <c r="H16" s="252" t="s">
        <v>36</v>
      </c>
      <c r="I16" s="253" t="s">
        <v>37</v>
      </c>
      <c r="J16" s="254" t="s">
        <v>38</v>
      </c>
      <c r="K16" s="251" t="s">
        <v>39</v>
      </c>
      <c r="L16" s="255" t="s">
        <v>40</v>
      </c>
      <c r="M16" s="249" t="s">
        <v>41</v>
      </c>
      <c r="N16" s="249" t="s">
        <v>42</v>
      </c>
      <c r="O16" s="250" t="s">
        <v>43</v>
      </c>
      <c r="P16" s="256" t="s">
        <v>44</v>
      </c>
      <c r="Q16" s="257" t="s">
        <v>45</v>
      </c>
      <c r="R16" s="258" t="s">
        <v>46</v>
      </c>
      <c r="S16" s="227"/>
      <c r="T16" s="218"/>
      <c r="U16" s="218"/>
      <c r="V16" s="218"/>
      <c r="W16" s="218"/>
      <c r="X16" s="218"/>
      <c r="Y16" s="218"/>
      <c r="Z16" s="218"/>
    </row>
    <row r="17" spans="2:26" ht="14.4" thickBot="1" x14ac:dyDescent="0.35">
      <c r="B17" s="445" t="s">
        <v>3206</v>
      </c>
      <c r="C17" s="259" t="str">
        <f>[6]Mides!D6</f>
        <v>MARÍA</v>
      </c>
      <c r="D17" s="260" t="str">
        <f>[6]Mides!C6</f>
        <v>CHANAX</v>
      </c>
      <c r="E17" s="261" t="str">
        <f>IF([6]Mides!E6=1,"X"," ")</f>
        <v>X</v>
      </c>
      <c r="F17" s="261" t="str">
        <f>IF([6]Mides!E6=2,"X"," ")</f>
        <v xml:space="preserve"> </v>
      </c>
      <c r="G17" s="262">
        <f>[6]Mides!B6</f>
        <v>2284639470802</v>
      </c>
      <c r="H17" s="261" t="str">
        <f>IF(AND([6]Mides!G6&gt;=1,[6]Mides!G6&lt;=14),"X"," ")</f>
        <v xml:space="preserve"> </v>
      </c>
      <c r="I17" s="261" t="str">
        <f>IF(AND([6]Mides!G6&gt;=14,[6]Mides!G6&lt;=30),"X"," ")</f>
        <v>X</v>
      </c>
      <c r="J17" s="261" t="str">
        <f>IF(AND([6]Mides!G6&gt;=31,[6]Mides!G6&lt;=60),"X","  ")</f>
        <v xml:space="preserve">  </v>
      </c>
      <c r="K17" s="261" t="str">
        <f>IF([6]Mides!G6&gt;60,"X", "  ")</f>
        <v xml:space="preserve">  </v>
      </c>
      <c r="L17" s="263" t="str">
        <f>[6]Mides!M6</f>
        <v>X</v>
      </c>
      <c r="M17" s="263">
        <f>[6]Mides!J6</f>
        <v>0</v>
      </c>
      <c r="N17" s="263">
        <f>[6]Mides!K6</f>
        <v>0</v>
      </c>
      <c r="O17" s="263">
        <f>[6]Mides!L6</f>
        <v>0</v>
      </c>
      <c r="P17" s="263">
        <f>SUM(L17:O17)</f>
        <v>0</v>
      </c>
      <c r="Q17" s="263" t="str">
        <f>[6]Mides!R6</f>
        <v>Guatemala</v>
      </c>
      <c r="R17" s="262" t="str">
        <f>[6]Mides!Q6</f>
        <v>Guatemala</v>
      </c>
      <c r="S17" s="218"/>
      <c r="T17" s="218"/>
      <c r="U17" s="218"/>
      <c r="V17" s="218"/>
      <c r="W17" s="218"/>
      <c r="X17" s="218"/>
      <c r="Y17" s="218"/>
      <c r="Z17" s="218"/>
    </row>
    <row r="18" spans="2:26" ht="14.4" thickBot="1" x14ac:dyDescent="0.35">
      <c r="B18" s="446"/>
      <c r="C18" s="259" t="str">
        <f>[6]Mides!D7</f>
        <v>MARÍA</v>
      </c>
      <c r="D18" s="260" t="str">
        <f>[6]Mides!C7</f>
        <v>OSORIO</v>
      </c>
      <c r="E18" s="261" t="str">
        <f>IF([6]Mides!E7=1,"X"," ")</f>
        <v>X</v>
      </c>
      <c r="F18" s="261" t="str">
        <f>IF([6]Mides!E7=2,"X"," ")</f>
        <v xml:space="preserve"> </v>
      </c>
      <c r="G18" s="262">
        <f>[6]Mides!B7</f>
        <v>2448009950117</v>
      </c>
      <c r="H18" s="261" t="str">
        <f>IF(AND([6]Mides!G7&gt;=1,[6]Mides!G7&lt;=14),"X"," ")</f>
        <v xml:space="preserve"> </v>
      </c>
      <c r="I18" s="261" t="str">
        <f>IF(AND([6]Mides!G7&gt;=14,[6]Mides!G7&lt;=30),"X"," ")</f>
        <v>X</v>
      </c>
      <c r="J18" s="261" t="str">
        <f>IF(AND([6]Mides!G7&gt;=31,[6]Mides!G7&lt;=60),"X","  ")</f>
        <v xml:space="preserve">  </v>
      </c>
      <c r="K18" s="261" t="str">
        <f>IF([6]Mides!G7&gt;60,"X", "  ")</f>
        <v xml:space="preserve">  </v>
      </c>
      <c r="L18" s="263">
        <f>[6]Mides!M7</f>
        <v>0</v>
      </c>
      <c r="M18" s="263">
        <f>[6]Mides!J7</f>
        <v>0</v>
      </c>
      <c r="N18" s="263">
        <f>[6]Mides!K7</f>
        <v>0</v>
      </c>
      <c r="O18" s="263" t="str">
        <f>[6]Mides!L7</f>
        <v>X</v>
      </c>
      <c r="P18" s="264">
        <f t="shared" ref="P18:P81" si="0">SUM(L18:O18)</f>
        <v>0</v>
      </c>
      <c r="Q18" s="263" t="str">
        <f>[6]Mides!R7</f>
        <v>Guatemala</v>
      </c>
      <c r="R18" s="262" t="str">
        <f>[6]Mides!Q7</f>
        <v>Guatemala</v>
      </c>
      <c r="S18" s="218"/>
      <c r="T18" s="218"/>
      <c r="U18" s="218"/>
      <c r="V18" s="218"/>
      <c r="W18" s="218"/>
      <c r="X18" s="218"/>
      <c r="Y18" s="218"/>
      <c r="Z18" s="218"/>
    </row>
    <row r="19" spans="2:26" ht="14.4" thickBot="1" x14ac:dyDescent="0.35">
      <c r="B19" s="446"/>
      <c r="C19" s="259" t="str">
        <f>[6]Mides!D8</f>
        <v>MARÍA</v>
      </c>
      <c r="D19" s="260" t="str">
        <f>[6]Mides!C8</f>
        <v>SAMAYOA</v>
      </c>
      <c r="E19" s="261" t="str">
        <f>IF([6]Mides!E8=1,"X"," ")</f>
        <v>X</v>
      </c>
      <c r="F19" s="261" t="str">
        <f>IF([6]Mides!E8=2,"X"," ")</f>
        <v xml:space="preserve"> </v>
      </c>
      <c r="G19" s="262">
        <f>[6]Mides!B8</f>
        <v>2514291560101</v>
      </c>
      <c r="H19" s="261" t="str">
        <f>IF(AND([6]Mides!G8&gt;=1,[6]Mides!G8&lt;=14),"X"," ")</f>
        <v xml:space="preserve"> </v>
      </c>
      <c r="I19" s="261" t="str">
        <f>IF(AND([6]Mides!G8&gt;=14,[6]Mides!G8&lt;=30),"X"," ")</f>
        <v>X</v>
      </c>
      <c r="J19" s="261" t="str">
        <f>IF(AND([6]Mides!G8&gt;=31,[6]Mides!G8&lt;=60),"X","  ")</f>
        <v xml:space="preserve">  </v>
      </c>
      <c r="K19" s="261" t="str">
        <f>IF([6]Mides!G8&gt;60,"X", "  ")</f>
        <v xml:space="preserve">  </v>
      </c>
      <c r="L19" s="263">
        <f>[6]Mides!M8</f>
        <v>0</v>
      </c>
      <c r="M19" s="263">
        <f>[6]Mides!J8</f>
        <v>0</v>
      </c>
      <c r="N19" s="263">
        <f>[6]Mides!K8</f>
        <v>0</v>
      </c>
      <c r="O19" s="263" t="str">
        <f>[6]Mides!L8</f>
        <v>X</v>
      </c>
      <c r="P19" s="264">
        <f t="shared" si="0"/>
        <v>0</v>
      </c>
      <c r="Q19" s="263" t="str">
        <f>[6]Mides!R8</f>
        <v>Guatemala</v>
      </c>
      <c r="R19" s="262" t="str">
        <f>[6]Mides!Q8</f>
        <v>Guatemala</v>
      </c>
      <c r="S19" s="218"/>
      <c r="T19" s="218"/>
      <c r="U19" s="218"/>
      <c r="V19" s="218"/>
      <c r="W19" s="218"/>
      <c r="X19" s="218"/>
      <c r="Y19" s="218"/>
      <c r="Z19" s="218"/>
    </row>
    <row r="20" spans="2:26" ht="14.4" thickBot="1" x14ac:dyDescent="0.35">
      <c r="B20" s="446"/>
      <c r="C20" s="259" t="str">
        <f>[6]Mides!D9</f>
        <v>MARIO</v>
      </c>
      <c r="D20" s="260" t="str">
        <f>[6]Mides!C9</f>
        <v>CÚMEZ</v>
      </c>
      <c r="E20" s="261" t="str">
        <f>IF([6]Mides!E9=1,"X"," ")</f>
        <v xml:space="preserve"> </v>
      </c>
      <c r="F20" s="261" t="str">
        <f>IF([6]Mides!E9=2,"X"," ")</f>
        <v>X</v>
      </c>
      <c r="G20" s="262">
        <f>[6]Mides!B9</f>
        <v>3087775731406</v>
      </c>
      <c r="H20" s="261" t="str">
        <f>IF(AND([6]Mides!G9&gt;=1,[6]Mides!G9&lt;=14),"X"," ")</f>
        <v xml:space="preserve"> </v>
      </c>
      <c r="I20" s="261" t="str">
        <f>IF(AND([6]Mides!G9&gt;=14,[6]Mides!G9&lt;=30),"X"," ")</f>
        <v>X</v>
      </c>
      <c r="J20" s="261" t="str">
        <f>IF(AND([6]Mides!G9&gt;=31,[6]Mides!G9&lt;=60),"X","  ")</f>
        <v xml:space="preserve">  </v>
      </c>
      <c r="K20" s="261" t="str">
        <f>IF([6]Mides!G9&gt;60,"X", "  ")</f>
        <v xml:space="preserve">  </v>
      </c>
      <c r="L20" s="263" t="str">
        <f>[6]Mides!M9</f>
        <v>X</v>
      </c>
      <c r="M20" s="263">
        <f>[6]Mides!J9</f>
        <v>0</v>
      </c>
      <c r="N20" s="263">
        <f>[6]Mides!K9</f>
        <v>0</v>
      </c>
      <c r="O20" s="263">
        <f>[6]Mides!L9</f>
        <v>0</v>
      </c>
      <c r="P20" s="264">
        <f t="shared" si="0"/>
        <v>0</v>
      </c>
      <c r="Q20" s="263" t="str">
        <f>[6]Mides!R9</f>
        <v>Guatemala</v>
      </c>
      <c r="R20" s="262" t="str">
        <f>[6]Mides!Q9</f>
        <v>Guatemala</v>
      </c>
      <c r="S20" s="218"/>
      <c r="T20" s="218"/>
      <c r="U20" s="218"/>
      <c r="V20" s="218"/>
      <c r="W20" s="218"/>
      <c r="X20" s="218"/>
      <c r="Y20" s="218"/>
      <c r="Z20" s="218"/>
    </row>
    <row r="21" spans="2:26" ht="14.4" thickBot="1" x14ac:dyDescent="0.35">
      <c r="B21" s="446"/>
      <c r="C21" s="259" t="str">
        <f>[6]Mides!D10</f>
        <v>MARIO</v>
      </c>
      <c r="D21" s="260" t="str">
        <f>[6]Mides!C10</f>
        <v>YAT</v>
      </c>
      <c r="E21" s="261" t="str">
        <f>IF([6]Mides!E10=1,"X"," ")</f>
        <v xml:space="preserve"> </v>
      </c>
      <c r="F21" s="261" t="str">
        <f>IF([6]Mides!E10=2,"X"," ")</f>
        <v>X</v>
      </c>
      <c r="G21" s="262">
        <f>[6]Mides!B10</f>
        <v>1857332631605</v>
      </c>
      <c r="H21" s="261" t="str">
        <f>IF(AND([6]Mides!G10&gt;=1,[6]Mides!G10&lt;=14),"X"," ")</f>
        <v xml:space="preserve"> </v>
      </c>
      <c r="I21" s="261" t="str">
        <f>IF(AND([6]Mides!G10&gt;=14,[6]Mides!G10&lt;=30),"X"," ")</f>
        <v xml:space="preserve"> </v>
      </c>
      <c r="J21" s="261" t="str">
        <f>IF(AND([6]Mides!G10&gt;=31,[6]Mides!G10&lt;=60),"X","  ")</f>
        <v>X</v>
      </c>
      <c r="K21" s="261" t="str">
        <f>IF([6]Mides!G10&gt;60,"X", "  ")</f>
        <v xml:space="preserve">  </v>
      </c>
      <c r="L21" s="263" t="str">
        <f>[6]Mides!M10</f>
        <v>X</v>
      </c>
      <c r="M21" s="263">
        <f>[6]Mides!J10</f>
        <v>0</v>
      </c>
      <c r="N21" s="263">
        <f>[6]Mides!K10</f>
        <v>0</v>
      </c>
      <c r="O21" s="263">
        <f>[6]Mides!L10</f>
        <v>0</v>
      </c>
      <c r="P21" s="264">
        <f t="shared" si="0"/>
        <v>0</v>
      </c>
      <c r="Q21" s="263" t="str">
        <f>[6]Mides!R10</f>
        <v>Guatemala</v>
      </c>
      <c r="R21" s="262" t="str">
        <f>[6]Mides!Q10</f>
        <v>Guatemala</v>
      </c>
      <c r="S21" s="218"/>
      <c r="T21" s="218"/>
      <c r="U21" s="218"/>
      <c r="V21" s="218"/>
      <c r="W21" s="218"/>
      <c r="X21" s="218"/>
      <c r="Y21" s="218"/>
      <c r="Z21" s="218"/>
    </row>
    <row r="22" spans="2:26" ht="14.4" thickBot="1" x14ac:dyDescent="0.35">
      <c r="B22" s="446"/>
      <c r="C22" s="259" t="str">
        <f>[6]Mides!D11</f>
        <v>MARIO</v>
      </c>
      <c r="D22" s="260" t="str">
        <f>[6]Mides!C11</f>
        <v>ROSALES</v>
      </c>
      <c r="E22" s="261" t="str">
        <f>IF([6]Mides!E11=1,"X"," ")</f>
        <v xml:space="preserve"> </v>
      </c>
      <c r="F22" s="261" t="str">
        <f>IF([6]Mides!E11=2,"X"," ")</f>
        <v>X</v>
      </c>
      <c r="G22" s="262">
        <f>[6]Mides!B11</f>
        <v>1580891620101</v>
      </c>
      <c r="H22" s="261" t="str">
        <f>IF(AND([6]Mides!G11&gt;=1,[6]Mides!G11&lt;=14),"X"," ")</f>
        <v xml:space="preserve"> </v>
      </c>
      <c r="I22" s="261" t="str">
        <f>IF(AND([6]Mides!G11&gt;=14,[6]Mides!G11&lt;=30),"X"," ")</f>
        <v xml:space="preserve"> </v>
      </c>
      <c r="J22" s="261" t="str">
        <f>IF(AND([6]Mides!G11&gt;=31,[6]Mides!G11&lt;=60),"X","  ")</f>
        <v xml:space="preserve">  </v>
      </c>
      <c r="K22" s="261" t="str">
        <f>IF([6]Mides!G11&gt;60,"X", "  ")</f>
        <v>X</v>
      </c>
      <c r="L22" s="263">
        <f>[6]Mides!M11</f>
        <v>0</v>
      </c>
      <c r="M22" s="263">
        <f>[6]Mides!J11</f>
        <v>0</v>
      </c>
      <c r="N22" s="263">
        <f>[6]Mides!K11</f>
        <v>0</v>
      </c>
      <c r="O22" s="263" t="str">
        <f>[6]Mides!L11</f>
        <v>X</v>
      </c>
      <c r="P22" s="264">
        <f t="shared" si="0"/>
        <v>0</v>
      </c>
      <c r="Q22" s="263" t="str">
        <f>[6]Mides!R11</f>
        <v>Guatemala</v>
      </c>
      <c r="R22" s="262" t="str">
        <f>[6]Mides!Q11</f>
        <v>Guatemala</v>
      </c>
      <c r="S22" s="218"/>
      <c r="T22" s="218"/>
      <c r="U22" s="218"/>
      <c r="V22" s="218"/>
      <c r="W22" s="218"/>
      <c r="X22" s="218"/>
      <c r="Y22" s="218"/>
      <c r="Z22" s="218"/>
    </row>
    <row r="23" spans="2:26" ht="14.4" thickBot="1" x14ac:dyDescent="0.35">
      <c r="B23" s="446"/>
      <c r="C23" s="259" t="str">
        <f>[6]Mides!D12</f>
        <v>MARLON</v>
      </c>
      <c r="D23" s="260" t="str">
        <f>[6]Mides!C12</f>
        <v>GARCÍA</v>
      </c>
      <c r="E23" s="261" t="str">
        <f>IF([6]Mides!E12=1,"X"," ")</f>
        <v xml:space="preserve"> </v>
      </c>
      <c r="F23" s="261" t="str">
        <f>IF([6]Mides!E12=2,"X"," ")</f>
        <v>X</v>
      </c>
      <c r="G23" s="262">
        <f>[6]Mides!B12</f>
        <v>2605177470101</v>
      </c>
      <c r="H23" s="261" t="str">
        <f>IF(AND([6]Mides!G12&gt;=1,[6]Mides!G12&lt;=14),"X"," ")</f>
        <v xml:space="preserve"> </v>
      </c>
      <c r="I23" s="261" t="str">
        <f>IF(AND([6]Mides!G12&gt;=14,[6]Mides!G12&lt;=30),"X"," ")</f>
        <v xml:space="preserve"> </v>
      </c>
      <c r="J23" s="261" t="str">
        <f>IF(AND([6]Mides!G12&gt;=31,[6]Mides!G12&lt;=60),"X","  ")</f>
        <v>X</v>
      </c>
      <c r="K23" s="261" t="str">
        <f>IF([6]Mides!G12&gt;60,"X", "  ")</f>
        <v xml:space="preserve">  </v>
      </c>
      <c r="L23" s="263">
        <f>[6]Mides!M12</f>
        <v>0</v>
      </c>
      <c r="M23" s="263">
        <f>[6]Mides!J12</f>
        <v>0</v>
      </c>
      <c r="N23" s="263">
        <f>[6]Mides!K12</f>
        <v>0</v>
      </c>
      <c r="O23" s="263" t="str">
        <f>[6]Mides!L12</f>
        <v>X</v>
      </c>
      <c r="P23" s="264">
        <f t="shared" si="0"/>
        <v>0</v>
      </c>
      <c r="Q23" s="263" t="str">
        <f>[6]Mides!R12</f>
        <v>Guatemala</v>
      </c>
      <c r="R23" s="262" t="str">
        <f>[6]Mides!Q12</f>
        <v>Guatemala</v>
      </c>
      <c r="S23" s="218"/>
      <c r="T23" s="218"/>
      <c r="U23" s="218"/>
      <c r="V23" s="218"/>
      <c r="W23" s="218"/>
      <c r="X23" s="218"/>
      <c r="Y23" s="218"/>
      <c r="Z23" s="218"/>
    </row>
    <row r="24" spans="2:26" ht="14.4" thickBot="1" x14ac:dyDescent="0.35">
      <c r="B24" s="446"/>
      <c r="C24" s="259" t="str">
        <f>[6]Mides!D13</f>
        <v>MARY</v>
      </c>
      <c r="D24" s="260" t="str">
        <f>[6]Mides!C13</f>
        <v>PEDROZA</v>
      </c>
      <c r="E24" s="261" t="str">
        <f>IF([6]Mides!E13=1,"X"," ")</f>
        <v>X</v>
      </c>
      <c r="F24" s="261" t="str">
        <f>IF([6]Mides!E13=2,"X"," ")</f>
        <v xml:space="preserve"> </v>
      </c>
      <c r="G24" s="262">
        <f>[6]Mides!B13</f>
        <v>1593159800101</v>
      </c>
      <c r="H24" s="261" t="str">
        <f>IF(AND([6]Mides!G13&gt;=1,[6]Mides!G13&lt;=14),"X"," ")</f>
        <v xml:space="preserve"> </v>
      </c>
      <c r="I24" s="261" t="str">
        <f>IF(AND([6]Mides!G13&gt;=14,[6]Mides!G13&lt;=30),"X"," ")</f>
        <v xml:space="preserve"> </v>
      </c>
      <c r="J24" s="261" t="str">
        <f>IF(AND([6]Mides!G13&gt;=31,[6]Mides!G13&lt;=60),"X","  ")</f>
        <v>X</v>
      </c>
      <c r="K24" s="261" t="str">
        <f>IF([6]Mides!G13&gt;60,"X", "  ")</f>
        <v xml:space="preserve">  </v>
      </c>
      <c r="L24" s="263">
        <f>[6]Mides!M13</f>
        <v>0</v>
      </c>
      <c r="M24" s="263">
        <f>[6]Mides!J13</f>
        <v>0</v>
      </c>
      <c r="N24" s="263">
        <f>[6]Mides!K13</f>
        <v>0</v>
      </c>
      <c r="O24" s="263" t="str">
        <f>[6]Mides!L13</f>
        <v>X</v>
      </c>
      <c r="P24" s="264">
        <f t="shared" si="0"/>
        <v>0</v>
      </c>
      <c r="Q24" s="263" t="str">
        <f>[6]Mides!R13</f>
        <v>Guatemala</v>
      </c>
      <c r="R24" s="262" t="str">
        <f>[6]Mides!Q13</f>
        <v>Guatemala</v>
      </c>
      <c r="S24" s="218"/>
      <c r="T24" s="218"/>
      <c r="U24" s="218"/>
      <c r="V24" s="218"/>
      <c r="W24" s="218"/>
      <c r="X24" s="218"/>
      <c r="Y24" s="218"/>
      <c r="Z24" s="218"/>
    </row>
    <row r="25" spans="2:26" ht="14.4" thickBot="1" x14ac:dyDescent="0.35">
      <c r="B25" s="446"/>
      <c r="C25" s="259" t="str">
        <f>[6]Mides!D14</f>
        <v>MAURICIO</v>
      </c>
      <c r="D25" s="260" t="str">
        <f>[6]Mides!C14</f>
        <v>GIRÓN</v>
      </c>
      <c r="E25" s="261" t="str">
        <f>IF([6]Mides!E14=1,"X"," ")</f>
        <v xml:space="preserve"> </v>
      </c>
      <c r="F25" s="261" t="str">
        <f>IF([6]Mides!E14=2,"X"," ")</f>
        <v>X</v>
      </c>
      <c r="G25" s="262">
        <f>[6]Mides!B14</f>
        <v>1969907690101</v>
      </c>
      <c r="H25" s="261" t="str">
        <f>IF(AND([6]Mides!G14&gt;=1,[6]Mides!G14&lt;=14),"X"," ")</f>
        <v xml:space="preserve"> </v>
      </c>
      <c r="I25" s="261" t="str">
        <f>IF(AND([6]Mides!G14&gt;=14,[6]Mides!G14&lt;=30),"X"," ")</f>
        <v xml:space="preserve"> </v>
      </c>
      <c r="J25" s="261" t="str">
        <f>IF(AND([6]Mides!G14&gt;=31,[6]Mides!G14&lt;=60),"X","  ")</f>
        <v>X</v>
      </c>
      <c r="K25" s="261" t="str">
        <f>IF([6]Mides!G14&gt;60,"X", "  ")</f>
        <v xml:space="preserve">  </v>
      </c>
      <c r="L25" s="263">
        <f>[6]Mides!M14</f>
        <v>0</v>
      </c>
      <c r="M25" s="263">
        <f>[6]Mides!J14</f>
        <v>0</v>
      </c>
      <c r="N25" s="263">
        <f>[6]Mides!K14</f>
        <v>0</v>
      </c>
      <c r="O25" s="263" t="str">
        <f>[6]Mides!L14</f>
        <v>X</v>
      </c>
      <c r="P25" s="264">
        <f t="shared" si="0"/>
        <v>0</v>
      </c>
      <c r="Q25" s="263" t="str">
        <f>[6]Mides!R14</f>
        <v>Guatemala</v>
      </c>
      <c r="R25" s="262" t="str">
        <f>[6]Mides!Q14</f>
        <v>Guatemala</v>
      </c>
      <c r="S25" s="218"/>
      <c r="T25" s="218"/>
      <c r="U25" s="218"/>
      <c r="V25" s="218"/>
      <c r="W25" s="218"/>
      <c r="X25" s="218"/>
      <c r="Y25" s="218"/>
      <c r="Z25" s="218"/>
    </row>
    <row r="26" spans="2:26" ht="14.4" thickBot="1" x14ac:dyDescent="0.35">
      <c r="B26" s="446"/>
      <c r="C26" s="259" t="str">
        <f>[6]Mides!D15</f>
        <v>MAYRA</v>
      </c>
      <c r="D26" s="260" t="str">
        <f>[6]Mides!C15</f>
        <v>HERNÁNDEZ</v>
      </c>
      <c r="E26" s="261" t="str">
        <f>IF([6]Mides!E15=1,"X"," ")</f>
        <v>X</v>
      </c>
      <c r="F26" s="261" t="str">
        <f>IF([6]Mides!E15=2,"X"," ")</f>
        <v xml:space="preserve"> </v>
      </c>
      <c r="G26" s="262">
        <f>[6]Mides!B15</f>
        <v>2257245101501</v>
      </c>
      <c r="H26" s="261" t="str">
        <f>IF(AND([6]Mides!G15&gt;=1,[6]Mides!G15&lt;=14),"X"," ")</f>
        <v xml:space="preserve"> </v>
      </c>
      <c r="I26" s="261" t="str">
        <f>IF(AND([6]Mides!G15&gt;=14,[6]Mides!G15&lt;=30),"X"," ")</f>
        <v xml:space="preserve"> </v>
      </c>
      <c r="J26" s="261" t="str">
        <f>IF(AND([6]Mides!G15&gt;=31,[6]Mides!G15&lt;=60),"X","  ")</f>
        <v>X</v>
      </c>
      <c r="K26" s="261" t="str">
        <f>IF([6]Mides!G15&gt;60,"X", "  ")</f>
        <v xml:space="preserve">  </v>
      </c>
      <c r="L26" s="263">
        <f>[6]Mides!M15</f>
        <v>0</v>
      </c>
      <c r="M26" s="263">
        <f>[6]Mides!J15</f>
        <v>0</v>
      </c>
      <c r="N26" s="263">
        <f>[6]Mides!K15</f>
        <v>0</v>
      </c>
      <c r="O26" s="263" t="str">
        <f>[6]Mides!L15</f>
        <v>X</v>
      </c>
      <c r="P26" s="264">
        <f t="shared" si="0"/>
        <v>0</v>
      </c>
      <c r="Q26" s="263" t="str">
        <f>[6]Mides!R15</f>
        <v>Guatemala</v>
      </c>
      <c r="R26" s="262" t="str">
        <f>[6]Mides!Q15</f>
        <v>Guatemala</v>
      </c>
      <c r="S26" s="218"/>
      <c r="T26" s="218"/>
      <c r="U26" s="218"/>
      <c r="V26" s="218"/>
      <c r="W26" s="218"/>
      <c r="X26" s="218"/>
      <c r="Y26" s="218"/>
      <c r="Z26" s="218"/>
    </row>
    <row r="27" spans="2:26" ht="14.4" thickBot="1" x14ac:dyDescent="0.35">
      <c r="B27" s="446"/>
      <c r="C27" s="259" t="str">
        <f>[6]Mides!D16</f>
        <v>ABEL</v>
      </c>
      <c r="D27" s="260" t="str">
        <f>[6]Mides!C16</f>
        <v>MAZARIEGOS</v>
      </c>
      <c r="E27" s="261" t="str">
        <f>IF([6]Mides!E16=1,"X"," ")</f>
        <v xml:space="preserve"> </v>
      </c>
      <c r="F27" s="261" t="str">
        <f>IF([6]Mides!E16=2,"X"," ")</f>
        <v>X</v>
      </c>
      <c r="G27" s="262">
        <f>[6]Mides!B16</f>
        <v>2547627781213</v>
      </c>
      <c r="H27" s="261" t="str">
        <f>IF(AND([6]Mides!G16&gt;=1,[6]Mides!G16&lt;=14),"X"," ")</f>
        <v xml:space="preserve"> </v>
      </c>
      <c r="I27" s="261" t="str">
        <f>IF(AND([6]Mides!G16&gt;=14,[6]Mides!G16&lt;=30),"X"," ")</f>
        <v xml:space="preserve"> </v>
      </c>
      <c r="J27" s="261" t="str">
        <f>IF(AND([6]Mides!G16&gt;=31,[6]Mides!G16&lt;=60),"X","  ")</f>
        <v>X</v>
      </c>
      <c r="K27" s="261" t="str">
        <f>IF([6]Mides!G16&gt;60,"X", "  ")</f>
        <v xml:space="preserve">  </v>
      </c>
      <c r="L27" s="263">
        <f>[6]Mides!M16</f>
        <v>0</v>
      </c>
      <c r="M27" s="263">
        <f>[6]Mides!J16</f>
        <v>0</v>
      </c>
      <c r="N27" s="263">
        <f>[6]Mides!K16</f>
        <v>0</v>
      </c>
      <c r="O27" s="263" t="str">
        <f>[6]Mides!L16</f>
        <v>X</v>
      </c>
      <c r="P27" s="264">
        <f t="shared" si="0"/>
        <v>0</v>
      </c>
      <c r="Q27" s="263" t="str">
        <f>[6]Mides!R16</f>
        <v>Guatemala</v>
      </c>
      <c r="R27" s="262" t="str">
        <f>[6]Mides!Q16</f>
        <v>Guatemala</v>
      </c>
      <c r="S27" s="218"/>
      <c r="T27" s="218"/>
      <c r="U27" s="218"/>
      <c r="V27" s="218"/>
      <c r="W27" s="218"/>
      <c r="X27" s="218"/>
      <c r="Y27" s="218"/>
      <c r="Z27" s="218"/>
    </row>
    <row r="28" spans="2:26" ht="14.4" thickBot="1" x14ac:dyDescent="0.35">
      <c r="B28" s="446"/>
      <c r="C28" s="259" t="str">
        <f>[6]Mides!D17</f>
        <v>ADALBERTO</v>
      </c>
      <c r="D28" s="260" t="str">
        <f>[6]Mides!C17</f>
        <v>AGUSTÍN</v>
      </c>
      <c r="E28" s="261" t="str">
        <f>IF([6]Mides!E17=1,"X"," ")</f>
        <v xml:space="preserve"> </v>
      </c>
      <c r="F28" s="261" t="str">
        <f>IF([6]Mides!E17=2,"X"," ")</f>
        <v>X</v>
      </c>
      <c r="G28" s="262">
        <f>[6]Mides!B17</f>
        <v>2488990072206</v>
      </c>
      <c r="H28" s="261" t="str">
        <f>IF(AND([6]Mides!G17&gt;=1,[6]Mides!G17&lt;=14),"X"," ")</f>
        <v xml:space="preserve"> </v>
      </c>
      <c r="I28" s="261" t="str">
        <f>IF(AND([6]Mides!G17&gt;=14,[6]Mides!G17&lt;=30),"X"," ")</f>
        <v xml:space="preserve"> </v>
      </c>
      <c r="J28" s="261" t="str">
        <f>IF(AND([6]Mides!G17&gt;=31,[6]Mides!G17&lt;=60),"X","  ")</f>
        <v>X</v>
      </c>
      <c r="K28" s="261" t="str">
        <f>IF([6]Mides!G17&gt;60,"X", "  ")</f>
        <v xml:space="preserve">  </v>
      </c>
      <c r="L28" s="263">
        <f>[6]Mides!M17</f>
        <v>0</v>
      </c>
      <c r="M28" s="263">
        <f>[6]Mides!J17</f>
        <v>0</v>
      </c>
      <c r="N28" s="263">
        <f>[6]Mides!K17</f>
        <v>0</v>
      </c>
      <c r="O28" s="263" t="str">
        <f>[6]Mides!L17</f>
        <v>X</v>
      </c>
      <c r="P28" s="264">
        <f t="shared" si="0"/>
        <v>0</v>
      </c>
      <c r="Q28" s="263" t="str">
        <f>[6]Mides!R17</f>
        <v>Guatemala</v>
      </c>
      <c r="R28" s="262" t="str">
        <f>[6]Mides!Q17</f>
        <v>Guatemala</v>
      </c>
      <c r="S28" s="218"/>
      <c r="T28" s="218"/>
      <c r="U28" s="218"/>
      <c r="V28" s="218"/>
      <c r="W28" s="218"/>
      <c r="X28" s="218"/>
      <c r="Y28" s="218"/>
      <c r="Z28" s="218"/>
    </row>
    <row r="29" spans="2:26" ht="14.4" thickBot="1" x14ac:dyDescent="0.35">
      <c r="B29" s="446"/>
      <c r="C29" s="259" t="str">
        <f>[6]Mides!D18</f>
        <v>ALMA</v>
      </c>
      <c r="D29" s="260" t="str">
        <f>[6]Mides!C18</f>
        <v>ALVA</v>
      </c>
      <c r="E29" s="261" t="str">
        <f>IF([6]Mides!E18=1,"X"," ")</f>
        <v>X</v>
      </c>
      <c r="F29" s="261" t="str">
        <f>IF([6]Mides!E18=2,"X"," ")</f>
        <v xml:space="preserve"> </v>
      </c>
      <c r="G29" s="262">
        <f>[6]Mides!B18</f>
        <v>2448003670101</v>
      </c>
      <c r="H29" s="261" t="str">
        <f>IF(AND([6]Mides!G18&gt;=1,[6]Mides!G18&lt;=14),"X"," ")</f>
        <v xml:space="preserve"> </v>
      </c>
      <c r="I29" s="261" t="str">
        <f>IF(AND([6]Mides!G18&gt;=14,[6]Mides!G18&lt;=30),"X"," ")</f>
        <v xml:space="preserve"> </v>
      </c>
      <c r="J29" s="261" t="str">
        <f>IF(AND([6]Mides!G18&gt;=31,[6]Mides!G18&lt;=60),"X","  ")</f>
        <v>X</v>
      </c>
      <c r="K29" s="261" t="str">
        <f>IF([6]Mides!G18&gt;60,"X", "  ")</f>
        <v xml:space="preserve">  </v>
      </c>
      <c r="L29" s="263">
        <f>[6]Mides!M18</f>
        <v>0</v>
      </c>
      <c r="M29" s="263">
        <f>[6]Mides!J18</f>
        <v>0</v>
      </c>
      <c r="N29" s="263">
        <f>[6]Mides!K18</f>
        <v>0</v>
      </c>
      <c r="O29" s="263" t="str">
        <f>[6]Mides!L18</f>
        <v>X</v>
      </c>
      <c r="P29" s="264">
        <f t="shared" si="0"/>
        <v>0</v>
      </c>
      <c r="Q29" s="263" t="str">
        <f>[6]Mides!R18</f>
        <v>Guatemala</v>
      </c>
      <c r="R29" s="262" t="str">
        <f>[6]Mides!Q18</f>
        <v>Guatemala</v>
      </c>
      <c r="S29" s="218"/>
      <c r="T29" s="218"/>
      <c r="U29" s="218"/>
      <c r="V29" s="218"/>
      <c r="W29" s="218"/>
      <c r="X29" s="218"/>
      <c r="Y29" s="218"/>
      <c r="Z29" s="218"/>
    </row>
    <row r="30" spans="2:26" ht="14.4" thickBot="1" x14ac:dyDescent="0.35">
      <c r="B30" s="446"/>
      <c r="C30" s="259" t="str">
        <f>[6]Mides!D19</f>
        <v>ÁLVARO</v>
      </c>
      <c r="D30" s="260" t="str">
        <f>[6]Mides!C19</f>
        <v>LEONARDO</v>
      </c>
      <c r="E30" s="261" t="str">
        <f>IF([6]Mides!E19=1,"X"," ")</f>
        <v xml:space="preserve"> </v>
      </c>
      <c r="F30" s="261" t="str">
        <f>IF([6]Mides!E19=2,"X"," ")</f>
        <v>X</v>
      </c>
      <c r="G30" s="262">
        <f>[6]Mides!B19</f>
        <v>1705529420101</v>
      </c>
      <c r="H30" s="261" t="str">
        <f>IF(AND([6]Mides!G19&gt;=1,[6]Mides!G19&lt;=14),"X"," ")</f>
        <v xml:space="preserve"> </v>
      </c>
      <c r="I30" s="261" t="str">
        <f>IF(AND([6]Mides!G19&gt;=14,[6]Mides!G19&lt;=30),"X"," ")</f>
        <v xml:space="preserve"> </v>
      </c>
      <c r="J30" s="261" t="str">
        <f>IF(AND([6]Mides!G19&gt;=31,[6]Mides!G19&lt;=60),"X","  ")</f>
        <v>X</v>
      </c>
      <c r="K30" s="261" t="str">
        <f>IF([6]Mides!G19&gt;60,"X", "  ")</f>
        <v xml:space="preserve">  </v>
      </c>
      <c r="L30" s="263">
        <f>[6]Mides!M19</f>
        <v>0</v>
      </c>
      <c r="M30" s="263">
        <f>[6]Mides!J19</f>
        <v>0</v>
      </c>
      <c r="N30" s="263">
        <f>[6]Mides!K19</f>
        <v>0</v>
      </c>
      <c r="O30" s="263" t="str">
        <f>[6]Mides!L19</f>
        <v>X</v>
      </c>
      <c r="P30" s="264">
        <f t="shared" si="0"/>
        <v>0</v>
      </c>
      <c r="Q30" s="263" t="str">
        <f>[6]Mides!R19</f>
        <v>Guatemala</v>
      </c>
      <c r="R30" s="262" t="str">
        <f>[6]Mides!Q19</f>
        <v>Guatemala</v>
      </c>
      <c r="S30" s="218"/>
      <c r="T30" s="218"/>
      <c r="U30" s="218"/>
      <c r="V30" s="218"/>
      <c r="W30" s="218"/>
      <c r="X30" s="218"/>
      <c r="Y30" s="218"/>
      <c r="Z30" s="218"/>
    </row>
    <row r="31" spans="2:26" ht="14.4" thickBot="1" x14ac:dyDescent="0.35">
      <c r="B31" s="446"/>
      <c r="C31" s="259" t="str">
        <f>[6]Mides!D20</f>
        <v>ANA</v>
      </c>
      <c r="D31" s="260" t="str">
        <f>[6]Mides!C20</f>
        <v>LEMUS</v>
      </c>
      <c r="E31" s="261" t="str">
        <f>IF([6]Mides!E20=1,"X"," ")</f>
        <v>X</v>
      </c>
      <c r="F31" s="261" t="str">
        <f>IF([6]Mides!E20=2,"X"," ")</f>
        <v xml:space="preserve"> </v>
      </c>
      <c r="G31" s="262">
        <f>[6]Mides!B20</f>
        <v>1864602791908</v>
      </c>
      <c r="H31" s="261" t="str">
        <f>IF(AND([6]Mides!G20&gt;=1,[6]Mides!G20&lt;=14),"X"," ")</f>
        <v xml:space="preserve"> </v>
      </c>
      <c r="I31" s="261" t="str">
        <f>IF(AND([6]Mides!G20&gt;=14,[6]Mides!G20&lt;=30),"X"," ")</f>
        <v xml:space="preserve"> </v>
      </c>
      <c r="J31" s="261" t="str">
        <f>IF(AND([6]Mides!G20&gt;=31,[6]Mides!G20&lt;=60),"X","  ")</f>
        <v>X</v>
      </c>
      <c r="K31" s="261" t="str">
        <f>IF([6]Mides!G20&gt;60,"X", "  ")</f>
        <v xml:space="preserve">  </v>
      </c>
      <c r="L31" s="263">
        <f>[6]Mides!M20</f>
        <v>0</v>
      </c>
      <c r="M31" s="263">
        <f>[6]Mides!J20</f>
        <v>0</v>
      </c>
      <c r="N31" s="263">
        <f>[6]Mides!K20</f>
        <v>0</v>
      </c>
      <c r="O31" s="263" t="str">
        <f>[6]Mides!L20</f>
        <v>X</v>
      </c>
      <c r="P31" s="264">
        <f t="shared" si="0"/>
        <v>0</v>
      </c>
      <c r="Q31" s="263" t="str">
        <f>[6]Mides!R20</f>
        <v>Guatemala</v>
      </c>
      <c r="R31" s="262" t="str">
        <f>[6]Mides!Q20</f>
        <v>Guatemala</v>
      </c>
      <c r="S31" s="218"/>
      <c r="T31" s="218"/>
      <c r="U31" s="218"/>
      <c r="V31" s="218"/>
      <c r="W31" s="218"/>
      <c r="X31" s="218"/>
      <c r="Y31" s="218"/>
      <c r="Z31" s="218"/>
    </row>
    <row r="32" spans="2:26" ht="14.4" thickBot="1" x14ac:dyDescent="0.35">
      <c r="B32" s="446"/>
      <c r="C32" s="259" t="str">
        <f>[6]Mides!D21</f>
        <v>ANALUCÍA</v>
      </c>
      <c r="D32" s="260" t="str">
        <f>[6]Mides!C21</f>
        <v>MARTÍNEZ</v>
      </c>
      <c r="E32" s="261" t="str">
        <f>IF([6]Mides!E21=1,"X"," ")</f>
        <v>X</v>
      </c>
      <c r="F32" s="261" t="str">
        <f>IF([6]Mides!E21=2,"X"," ")</f>
        <v xml:space="preserve"> </v>
      </c>
      <c r="G32" s="262">
        <f>[6]Mides!B21</f>
        <v>2354254000101</v>
      </c>
      <c r="H32" s="261" t="str">
        <f>IF(AND([6]Mides!G21&gt;=1,[6]Mides!G21&lt;=14),"X"," ")</f>
        <v xml:space="preserve"> </v>
      </c>
      <c r="I32" s="261" t="str">
        <f>IF(AND([6]Mides!G21&gt;=14,[6]Mides!G21&lt;=30),"X"," ")</f>
        <v xml:space="preserve"> </v>
      </c>
      <c r="J32" s="261" t="str">
        <f>IF(AND([6]Mides!G21&gt;=31,[6]Mides!G21&lt;=60),"X","  ")</f>
        <v>X</v>
      </c>
      <c r="K32" s="261" t="str">
        <f>IF([6]Mides!G21&gt;60,"X", "  ")</f>
        <v xml:space="preserve">  </v>
      </c>
      <c r="L32" s="263">
        <f>[6]Mides!M21</f>
        <v>0</v>
      </c>
      <c r="M32" s="263">
        <f>[6]Mides!J21</f>
        <v>0</v>
      </c>
      <c r="N32" s="263">
        <f>[6]Mides!K21</f>
        <v>0</v>
      </c>
      <c r="O32" s="263" t="str">
        <f>[6]Mides!L21</f>
        <v>X</v>
      </c>
      <c r="P32" s="264">
        <f t="shared" si="0"/>
        <v>0</v>
      </c>
      <c r="Q32" s="263" t="str">
        <f>[6]Mides!R21</f>
        <v>Guatemala</v>
      </c>
      <c r="R32" s="262" t="str">
        <f>[6]Mides!Q21</f>
        <v>Guatemala</v>
      </c>
      <c r="S32" s="218"/>
      <c r="T32" s="218"/>
      <c r="U32" s="218"/>
      <c r="V32" s="218"/>
      <c r="W32" s="218"/>
      <c r="X32" s="218"/>
      <c r="Y32" s="218"/>
      <c r="Z32" s="218"/>
    </row>
    <row r="33" spans="2:26" ht="14.4" thickBot="1" x14ac:dyDescent="0.35">
      <c r="B33" s="446"/>
      <c r="C33" s="259" t="str">
        <f>[6]Mides!D22</f>
        <v>ANDRÉS</v>
      </c>
      <c r="D33" s="260" t="str">
        <f>[6]Mides!C22</f>
        <v>SAZO</v>
      </c>
      <c r="E33" s="261" t="str">
        <f>IF([6]Mides!E22=1,"X"," ")</f>
        <v xml:space="preserve"> </v>
      </c>
      <c r="F33" s="261" t="str">
        <f>IF([6]Mides!E22=2,"X"," ")</f>
        <v>X</v>
      </c>
      <c r="G33" s="262">
        <f>[6]Mides!B22</f>
        <v>2573834091013</v>
      </c>
      <c r="H33" s="261" t="str">
        <f>IF(AND([6]Mides!G22&gt;=1,[6]Mides!G22&lt;=14),"X"," ")</f>
        <v xml:space="preserve"> </v>
      </c>
      <c r="I33" s="261" t="str">
        <f>IF(AND([6]Mides!G22&gt;=14,[6]Mides!G22&lt;=30),"X"," ")</f>
        <v xml:space="preserve"> </v>
      </c>
      <c r="J33" s="261" t="str">
        <f>IF(AND([6]Mides!G22&gt;=31,[6]Mides!G22&lt;=60),"X","  ")</f>
        <v>X</v>
      </c>
      <c r="K33" s="261" t="str">
        <f>IF([6]Mides!G22&gt;60,"X", "  ")</f>
        <v xml:space="preserve">  </v>
      </c>
      <c r="L33" s="263" t="str">
        <f>[6]Mides!M22</f>
        <v>X</v>
      </c>
      <c r="M33" s="263">
        <f>[6]Mides!J22</f>
        <v>0</v>
      </c>
      <c r="N33" s="263">
        <f>[6]Mides!K22</f>
        <v>0</v>
      </c>
      <c r="O33" s="263" t="str">
        <f>[6]Mides!L22</f>
        <v>X</v>
      </c>
      <c r="P33" s="264">
        <f t="shared" si="0"/>
        <v>0</v>
      </c>
      <c r="Q33" s="263" t="str">
        <f>[6]Mides!R22</f>
        <v>Guatemala</v>
      </c>
      <c r="R33" s="262" t="str">
        <f>[6]Mides!Q22</f>
        <v>Guatemala</v>
      </c>
      <c r="S33" s="218"/>
      <c r="T33" s="218"/>
      <c r="U33" s="218"/>
      <c r="V33" s="218"/>
      <c r="W33" s="218"/>
      <c r="X33" s="218"/>
      <c r="Y33" s="218"/>
      <c r="Z33" s="218"/>
    </row>
    <row r="34" spans="2:26" ht="14.4" thickBot="1" x14ac:dyDescent="0.35">
      <c r="B34" s="446"/>
      <c r="C34" s="259" t="str">
        <f>[6]Mides!D23</f>
        <v>ARMANDO</v>
      </c>
      <c r="D34" s="260" t="str">
        <f>[6]Mides!C23</f>
        <v>TOCAY</v>
      </c>
      <c r="E34" s="261" t="str">
        <f>IF([6]Mides!E23=1,"X"," ")</f>
        <v xml:space="preserve"> </v>
      </c>
      <c r="F34" s="261" t="str">
        <f>IF([6]Mides!E23=2,"X"," ")</f>
        <v>X</v>
      </c>
      <c r="G34" s="262">
        <f>[6]Mides!B23</f>
        <v>2449850140101</v>
      </c>
      <c r="H34" s="261" t="str">
        <f>IF(AND([6]Mides!G23&gt;=1,[6]Mides!G23&lt;=14),"X"," ")</f>
        <v xml:space="preserve"> </v>
      </c>
      <c r="I34" s="261" t="str">
        <f>IF(AND([6]Mides!G23&gt;=14,[6]Mides!G23&lt;=30),"X"," ")</f>
        <v xml:space="preserve"> </v>
      </c>
      <c r="J34" s="261" t="str">
        <f>IF(AND([6]Mides!G23&gt;=31,[6]Mides!G23&lt;=60),"X","  ")</f>
        <v>X</v>
      </c>
      <c r="K34" s="261" t="str">
        <f>IF([6]Mides!G23&gt;60,"X", "  ")</f>
        <v xml:space="preserve">  </v>
      </c>
      <c r="L34" s="263">
        <f>[6]Mides!M23</f>
        <v>0</v>
      </c>
      <c r="M34" s="263">
        <f>[6]Mides!J23</f>
        <v>0</v>
      </c>
      <c r="N34" s="263">
        <f>[6]Mides!K23</f>
        <v>0</v>
      </c>
      <c r="O34" s="263">
        <f>[6]Mides!L23</f>
        <v>0</v>
      </c>
      <c r="P34" s="264">
        <f t="shared" si="0"/>
        <v>0</v>
      </c>
      <c r="Q34" s="263" t="str">
        <f>[6]Mides!R23</f>
        <v>Guatemala</v>
      </c>
      <c r="R34" s="262" t="str">
        <f>[6]Mides!Q23</f>
        <v>Guatemala</v>
      </c>
      <c r="S34" s="218"/>
      <c r="T34" s="218"/>
      <c r="U34" s="218"/>
      <c r="V34" s="218"/>
      <c r="W34" s="218"/>
      <c r="X34" s="218"/>
      <c r="Y34" s="218"/>
      <c r="Z34" s="218"/>
    </row>
    <row r="35" spans="2:26" ht="14.4" thickBot="1" x14ac:dyDescent="0.35">
      <c r="B35" s="446"/>
      <c r="C35" s="259" t="str">
        <f>[6]Mides!D24</f>
        <v>AUGUSTO</v>
      </c>
      <c r="D35" s="260" t="str">
        <f>[6]Mides!C24</f>
        <v>MONTENEGRO</v>
      </c>
      <c r="E35" s="261" t="str">
        <f>IF([6]Mides!E24=1,"X"," ")</f>
        <v xml:space="preserve"> </v>
      </c>
      <c r="F35" s="261" t="str">
        <f>IF([6]Mides!E24=2,"X"," ")</f>
        <v>X</v>
      </c>
      <c r="G35" s="262">
        <f>[6]Mides!B24</f>
        <v>2226187870101</v>
      </c>
      <c r="H35" s="261" t="str">
        <f>IF(AND([6]Mides!G24&gt;=1,[6]Mides!G24&lt;=14),"X"," ")</f>
        <v xml:space="preserve"> </v>
      </c>
      <c r="I35" s="261" t="str">
        <f>IF(AND([6]Mides!G24&gt;=14,[6]Mides!G24&lt;=30),"X"," ")</f>
        <v xml:space="preserve"> </v>
      </c>
      <c r="J35" s="261" t="str">
        <f>IF(AND([6]Mides!G24&gt;=31,[6]Mides!G24&lt;=60),"X","  ")</f>
        <v>X</v>
      </c>
      <c r="K35" s="261" t="str">
        <f>IF([6]Mides!G24&gt;60,"X", "  ")</f>
        <v xml:space="preserve">  </v>
      </c>
      <c r="L35" s="263" t="str">
        <f>[6]Mides!M24</f>
        <v>X</v>
      </c>
      <c r="M35" s="263">
        <f>[6]Mides!J24</f>
        <v>0</v>
      </c>
      <c r="N35" s="263">
        <f>[6]Mides!K24</f>
        <v>0</v>
      </c>
      <c r="O35" s="263" t="str">
        <f>[6]Mides!L24</f>
        <v>X</v>
      </c>
      <c r="P35" s="264">
        <f t="shared" si="0"/>
        <v>0</v>
      </c>
      <c r="Q35" s="263" t="str">
        <f>[6]Mides!R24</f>
        <v>Guatemala</v>
      </c>
      <c r="R35" s="262" t="str">
        <f>[6]Mides!Q24</f>
        <v>Guatemala</v>
      </c>
      <c r="S35" s="218"/>
      <c r="T35" s="218"/>
      <c r="U35" s="218"/>
      <c r="V35" s="218"/>
      <c r="W35" s="218"/>
      <c r="X35" s="218"/>
      <c r="Y35" s="218"/>
      <c r="Z35" s="218"/>
    </row>
    <row r="36" spans="2:26" ht="14.4" thickBot="1" x14ac:dyDescent="0.35">
      <c r="B36" s="446"/>
      <c r="C36" s="259" t="str">
        <f>[6]Mides!D25</f>
        <v>AUGUSTO</v>
      </c>
      <c r="D36" s="260" t="str">
        <f>[6]Mides!C25</f>
        <v>CHACÓM</v>
      </c>
      <c r="E36" s="261" t="str">
        <f>IF([6]Mides!E25=1,"X"," ")</f>
        <v xml:space="preserve"> </v>
      </c>
      <c r="F36" s="261" t="str">
        <f>IF([6]Mides!E25=2,"X"," ")</f>
        <v>X</v>
      </c>
      <c r="G36" s="262">
        <f>[6]Mides!B25</f>
        <v>2560924940707</v>
      </c>
      <c r="H36" s="261" t="str">
        <f>IF(AND([6]Mides!G25&gt;=1,[6]Mides!G25&lt;=14),"X"," ")</f>
        <v xml:space="preserve"> </v>
      </c>
      <c r="I36" s="261" t="str">
        <f>IF(AND([6]Mides!G25&gt;=14,[6]Mides!G25&lt;=30),"X"," ")</f>
        <v xml:space="preserve"> </v>
      </c>
      <c r="J36" s="261" t="str">
        <f>IF(AND([6]Mides!G25&gt;=31,[6]Mides!G25&lt;=60),"X","  ")</f>
        <v>X</v>
      </c>
      <c r="K36" s="261" t="str">
        <f>IF([6]Mides!G25&gt;60,"X", "  ")</f>
        <v xml:space="preserve">  </v>
      </c>
      <c r="L36" s="263">
        <f>[6]Mides!M25</f>
        <v>0</v>
      </c>
      <c r="M36" s="263">
        <f>[6]Mides!J25</f>
        <v>0</v>
      </c>
      <c r="N36" s="263">
        <f>[6]Mides!K25</f>
        <v>0</v>
      </c>
      <c r="O36" s="263">
        <f>[6]Mides!L25</f>
        <v>0</v>
      </c>
      <c r="P36" s="264">
        <f t="shared" si="0"/>
        <v>0</v>
      </c>
      <c r="Q36" s="263" t="str">
        <f>[6]Mides!R25</f>
        <v>Guatemala</v>
      </c>
      <c r="R36" s="262" t="str">
        <f>[6]Mides!Q25</f>
        <v>Guatemala</v>
      </c>
      <c r="S36" s="218"/>
      <c r="T36" s="218"/>
      <c r="U36" s="218"/>
      <c r="V36" s="218"/>
      <c r="W36" s="218"/>
      <c r="X36" s="218"/>
      <c r="Y36" s="218"/>
      <c r="Z36" s="218"/>
    </row>
    <row r="37" spans="2:26" ht="14.4" thickBot="1" x14ac:dyDescent="0.35">
      <c r="B37" s="446"/>
      <c r="C37" s="259" t="str">
        <f>[6]Mides!D26</f>
        <v>AURA</v>
      </c>
      <c r="D37" s="260" t="str">
        <f>[6]Mides!C26</f>
        <v>GALICIA</v>
      </c>
      <c r="E37" s="261" t="str">
        <f>IF([6]Mides!E26=1,"X"," ")</f>
        <v>X</v>
      </c>
      <c r="F37" s="261" t="str">
        <f>IF([6]Mides!E26=2,"X"," ")</f>
        <v xml:space="preserve"> </v>
      </c>
      <c r="G37" s="262">
        <f>[6]Mides!B26</f>
        <v>2184146842214</v>
      </c>
      <c r="H37" s="261" t="str">
        <f>IF(AND([6]Mides!G26&gt;=1,[6]Mides!G26&lt;=14),"X"," ")</f>
        <v xml:space="preserve"> </v>
      </c>
      <c r="I37" s="261" t="str">
        <f>IF(AND([6]Mides!G26&gt;=14,[6]Mides!G26&lt;=30),"X"," ")</f>
        <v>X</v>
      </c>
      <c r="J37" s="261" t="str">
        <f>IF(AND([6]Mides!G26&gt;=31,[6]Mides!G26&lt;=60),"X","  ")</f>
        <v xml:space="preserve">  </v>
      </c>
      <c r="K37" s="261" t="str">
        <f>IF([6]Mides!G26&gt;60,"X", "  ")</f>
        <v xml:space="preserve">  </v>
      </c>
      <c r="L37" s="263">
        <f>[6]Mides!M26</f>
        <v>0</v>
      </c>
      <c r="M37" s="263">
        <f>[6]Mides!J26</f>
        <v>0</v>
      </c>
      <c r="N37" s="263">
        <f>[6]Mides!K26</f>
        <v>0</v>
      </c>
      <c r="O37" s="263" t="str">
        <f>[6]Mides!L26</f>
        <v>X</v>
      </c>
      <c r="P37" s="264">
        <f t="shared" si="0"/>
        <v>0</v>
      </c>
      <c r="Q37" s="263" t="str">
        <f>[6]Mides!R26</f>
        <v>Guatemala</v>
      </c>
      <c r="R37" s="262" t="str">
        <f>[6]Mides!Q26</f>
        <v>Guatemala</v>
      </c>
      <c r="S37" s="218"/>
      <c r="T37" s="218"/>
      <c r="U37" s="218"/>
      <c r="V37" s="218"/>
      <c r="W37" s="218"/>
      <c r="X37" s="218"/>
      <c r="Y37" s="218"/>
      <c r="Z37" s="218"/>
    </row>
    <row r="38" spans="2:26" ht="14.4" thickBot="1" x14ac:dyDescent="0.35">
      <c r="B38" s="446"/>
      <c r="C38" s="259" t="str">
        <f>[6]Mides!D27</f>
        <v>AURA</v>
      </c>
      <c r="D38" s="260" t="str">
        <f>[6]Mides!C27</f>
        <v>MOLINA</v>
      </c>
      <c r="E38" s="261" t="str">
        <f>IF([6]Mides!E27=1,"X"," ")</f>
        <v>X</v>
      </c>
      <c r="F38" s="261" t="str">
        <f>IF([6]Mides!E27=2,"X"," ")</f>
        <v xml:space="preserve"> </v>
      </c>
      <c r="G38" s="262">
        <f>[6]Mides!B27</f>
        <v>2448014950101</v>
      </c>
      <c r="H38" s="261" t="str">
        <f>IF(AND([6]Mides!G27&gt;=1,[6]Mides!G27&lt;=14),"X"," ")</f>
        <v xml:space="preserve"> </v>
      </c>
      <c r="I38" s="261" t="str">
        <f>IF(AND([6]Mides!G27&gt;=14,[6]Mides!G27&lt;=30),"X"," ")</f>
        <v xml:space="preserve"> </v>
      </c>
      <c r="J38" s="261" t="str">
        <f>IF(AND([6]Mides!G27&gt;=31,[6]Mides!G27&lt;=60),"X","  ")</f>
        <v>X</v>
      </c>
      <c r="K38" s="261" t="str">
        <f>IF([6]Mides!G27&gt;60,"X", "  ")</f>
        <v xml:space="preserve">  </v>
      </c>
      <c r="L38" s="263" t="str">
        <f>[6]Mides!M27</f>
        <v>X</v>
      </c>
      <c r="M38" s="263">
        <f>[6]Mides!J27</f>
        <v>0</v>
      </c>
      <c r="N38" s="263">
        <f>[6]Mides!K27</f>
        <v>0</v>
      </c>
      <c r="O38" s="263" t="str">
        <f>[6]Mides!L27</f>
        <v>X</v>
      </c>
      <c r="P38" s="264">
        <f t="shared" si="0"/>
        <v>0</v>
      </c>
      <c r="Q38" s="263" t="str">
        <f>[6]Mides!R27</f>
        <v>Guatemala</v>
      </c>
      <c r="R38" s="262" t="str">
        <f>[6]Mides!Q27</f>
        <v>Guatemala</v>
      </c>
      <c r="S38" s="218"/>
      <c r="T38" s="218"/>
      <c r="U38" s="218"/>
      <c r="V38" s="218"/>
      <c r="W38" s="218"/>
      <c r="X38" s="218"/>
      <c r="Y38" s="218"/>
      <c r="Z38" s="218"/>
    </row>
    <row r="39" spans="2:26" ht="14.4" thickBot="1" x14ac:dyDescent="0.35">
      <c r="B39" s="446"/>
      <c r="C39" s="259" t="str">
        <f>[6]Mides!D28</f>
        <v>BRISNA</v>
      </c>
      <c r="D39" s="260" t="str">
        <f>[6]Mides!C28</f>
        <v>BOY</v>
      </c>
      <c r="E39" s="261" t="str">
        <f>IF([6]Mides!E28=1,"X"," ")</f>
        <v>X</v>
      </c>
      <c r="F39" s="261" t="str">
        <f>IF([6]Mides!E28=2,"X"," ")</f>
        <v xml:space="preserve"> </v>
      </c>
      <c r="G39" s="262">
        <f>[6]Mides!B28</f>
        <v>2457780391001</v>
      </c>
      <c r="H39" s="261" t="str">
        <f>IF(AND([6]Mides!G28&gt;=1,[6]Mides!G28&lt;=14),"X"," ")</f>
        <v xml:space="preserve"> </v>
      </c>
      <c r="I39" s="261" t="str">
        <f>IF(AND([6]Mides!G28&gt;=14,[6]Mides!G28&lt;=30),"X"," ")</f>
        <v xml:space="preserve"> </v>
      </c>
      <c r="J39" s="261" t="str">
        <f>IF(AND([6]Mides!G28&gt;=31,[6]Mides!G28&lt;=60),"X","  ")</f>
        <v>X</v>
      </c>
      <c r="K39" s="261" t="str">
        <f>IF([6]Mides!G28&gt;60,"X", "  ")</f>
        <v xml:space="preserve">  </v>
      </c>
      <c r="L39" s="263">
        <f>[6]Mides!M28</f>
        <v>0</v>
      </c>
      <c r="M39" s="263">
        <f>[6]Mides!J28</f>
        <v>0</v>
      </c>
      <c r="N39" s="263">
        <f>[6]Mides!K28</f>
        <v>0</v>
      </c>
      <c r="O39" s="263">
        <f>[6]Mides!L28</f>
        <v>0</v>
      </c>
      <c r="P39" s="264">
        <f t="shared" si="0"/>
        <v>0</v>
      </c>
      <c r="Q39" s="263" t="str">
        <f>[6]Mides!R28</f>
        <v>Guatemala</v>
      </c>
      <c r="R39" s="262" t="str">
        <f>[6]Mides!Q28</f>
        <v>Guatemala</v>
      </c>
      <c r="S39" s="218"/>
      <c r="T39" s="218"/>
      <c r="U39" s="218"/>
      <c r="V39" s="218"/>
      <c r="W39" s="218"/>
      <c r="X39" s="218"/>
      <c r="Y39" s="218"/>
      <c r="Z39" s="218"/>
    </row>
    <row r="40" spans="2:26" ht="14.4" thickBot="1" x14ac:dyDescent="0.35">
      <c r="B40" s="446"/>
      <c r="C40" s="259" t="str">
        <f>[6]Mides!D29</f>
        <v>BYRON</v>
      </c>
      <c r="D40" s="260" t="str">
        <f>[6]Mides!C29</f>
        <v>PÉREZ</v>
      </c>
      <c r="E40" s="261" t="str">
        <f>IF([6]Mides!E29=1,"X"," ")</f>
        <v xml:space="preserve"> </v>
      </c>
      <c r="F40" s="261" t="str">
        <f>IF([6]Mides!E29=2,"X"," ")</f>
        <v>X</v>
      </c>
      <c r="G40" s="262">
        <f>[6]Mides!B29</f>
        <v>1857228140101</v>
      </c>
      <c r="H40" s="261" t="str">
        <f>IF(AND([6]Mides!G29&gt;=1,[6]Mides!G29&lt;=14),"X"," ")</f>
        <v xml:space="preserve"> </v>
      </c>
      <c r="I40" s="261" t="str">
        <f>IF(AND([6]Mides!G29&gt;=14,[6]Mides!G29&lt;=30),"X"," ")</f>
        <v xml:space="preserve"> </v>
      </c>
      <c r="J40" s="261" t="str">
        <f>IF(AND([6]Mides!G29&gt;=31,[6]Mides!G29&lt;=60),"X","  ")</f>
        <v>X</v>
      </c>
      <c r="K40" s="261" t="str">
        <f>IF([6]Mides!G29&gt;60,"X", "  ")</f>
        <v xml:space="preserve">  </v>
      </c>
      <c r="L40" s="263">
        <f>[6]Mides!M29</f>
        <v>0</v>
      </c>
      <c r="M40" s="263">
        <f>[6]Mides!J29</f>
        <v>0</v>
      </c>
      <c r="N40" s="263">
        <f>[6]Mides!K29</f>
        <v>0</v>
      </c>
      <c r="O40" s="263" t="str">
        <f>[6]Mides!L29</f>
        <v>X</v>
      </c>
      <c r="P40" s="264">
        <f t="shared" si="0"/>
        <v>0</v>
      </c>
      <c r="Q40" s="263" t="str">
        <f>[6]Mides!R29</f>
        <v>Guatemala</v>
      </c>
      <c r="R40" s="262" t="str">
        <f>[6]Mides!Q29</f>
        <v>Guatemala</v>
      </c>
      <c r="S40" s="218"/>
      <c r="T40" s="218"/>
      <c r="U40" s="218"/>
      <c r="V40" s="218"/>
      <c r="W40" s="218"/>
      <c r="X40" s="218"/>
      <c r="Y40" s="218"/>
      <c r="Z40" s="218"/>
    </row>
    <row r="41" spans="2:26" ht="14.4" thickBot="1" x14ac:dyDescent="0.35">
      <c r="B41" s="446"/>
      <c r="C41" s="259" t="str">
        <f>[6]Mides!D30</f>
        <v>CARLOS</v>
      </c>
      <c r="D41" s="260" t="str">
        <f>[6]Mides!C30</f>
        <v>MÉNDEZ</v>
      </c>
      <c r="E41" s="261" t="str">
        <f>IF([6]Mides!E30=1,"X"," ")</f>
        <v xml:space="preserve"> </v>
      </c>
      <c r="F41" s="261" t="str">
        <f>IF([6]Mides!E30=2,"X"," ")</f>
        <v>X</v>
      </c>
      <c r="G41" s="262">
        <f>[6]Mides!B30</f>
        <v>1674207550101</v>
      </c>
      <c r="H41" s="261" t="str">
        <f>IF(AND([6]Mides!G30&gt;=1,[6]Mides!G30&lt;=14),"X"," ")</f>
        <v xml:space="preserve"> </v>
      </c>
      <c r="I41" s="261" t="str">
        <f>IF(AND([6]Mides!G30&gt;=14,[6]Mides!G30&lt;=30),"X"," ")</f>
        <v xml:space="preserve"> </v>
      </c>
      <c r="J41" s="261" t="str">
        <f>IF(AND([6]Mides!G30&gt;=31,[6]Mides!G30&lt;=60),"X","  ")</f>
        <v xml:space="preserve">  </v>
      </c>
      <c r="K41" s="261" t="str">
        <f>IF([6]Mides!G30&gt;60,"X", "  ")</f>
        <v>X</v>
      </c>
      <c r="L41" s="263">
        <f>[6]Mides!M30</f>
        <v>0</v>
      </c>
      <c r="M41" s="263">
        <f>[6]Mides!J30</f>
        <v>0</v>
      </c>
      <c r="N41" s="263">
        <f>[6]Mides!K30</f>
        <v>0</v>
      </c>
      <c r="O41" s="263" t="str">
        <f>[6]Mides!L30</f>
        <v>X</v>
      </c>
      <c r="P41" s="264">
        <f t="shared" si="0"/>
        <v>0</v>
      </c>
      <c r="Q41" s="263" t="str">
        <f>[6]Mides!R30</f>
        <v>Guatemala</v>
      </c>
      <c r="R41" s="262" t="str">
        <f>[6]Mides!Q30</f>
        <v>Guatemala</v>
      </c>
      <c r="S41" s="218"/>
      <c r="T41" s="218"/>
      <c r="U41" s="218"/>
      <c r="V41" s="218"/>
      <c r="W41" s="218"/>
      <c r="X41" s="218"/>
      <c r="Y41" s="218"/>
      <c r="Z41" s="218"/>
    </row>
    <row r="42" spans="2:26" ht="14.4" thickBot="1" x14ac:dyDescent="0.35">
      <c r="B42" s="446"/>
      <c r="C42" s="259" t="str">
        <f>[6]Mides!D31</f>
        <v>CARLOS</v>
      </c>
      <c r="D42" s="260" t="str">
        <f>[6]Mides!C31</f>
        <v>JIMÉNEZ</v>
      </c>
      <c r="E42" s="261" t="str">
        <f>IF([6]Mides!E31=1,"X"," ")</f>
        <v xml:space="preserve"> </v>
      </c>
      <c r="F42" s="261" t="str">
        <f>IF([6]Mides!E31=2,"X"," ")</f>
        <v>X</v>
      </c>
      <c r="G42" s="262">
        <f>[6]Mides!B31</f>
        <v>2236366650301</v>
      </c>
      <c r="H42" s="261" t="str">
        <f>IF(AND([6]Mides!G31&gt;=1,[6]Mides!G31&lt;=14),"X"," ")</f>
        <v xml:space="preserve"> </v>
      </c>
      <c r="I42" s="261" t="str">
        <f>IF(AND([6]Mides!G31&gt;=14,[6]Mides!G31&lt;=30),"X"," ")</f>
        <v xml:space="preserve"> </v>
      </c>
      <c r="J42" s="261" t="str">
        <f>IF(AND([6]Mides!G31&gt;=31,[6]Mides!G31&lt;=60),"X","  ")</f>
        <v>X</v>
      </c>
      <c r="K42" s="261" t="str">
        <f>IF([6]Mides!G31&gt;60,"X", "  ")</f>
        <v xml:space="preserve">  </v>
      </c>
      <c r="L42" s="263">
        <f>[6]Mides!M31</f>
        <v>0</v>
      </c>
      <c r="M42" s="263">
        <f>[6]Mides!J31</f>
        <v>0</v>
      </c>
      <c r="N42" s="263">
        <f>[6]Mides!K31</f>
        <v>0</v>
      </c>
      <c r="O42" s="263" t="str">
        <f>[6]Mides!L31</f>
        <v>X</v>
      </c>
      <c r="P42" s="264">
        <f t="shared" si="0"/>
        <v>0</v>
      </c>
      <c r="Q42" s="263" t="str">
        <f>[6]Mides!R31</f>
        <v>Guatemala</v>
      </c>
      <c r="R42" s="262" t="str">
        <f>[6]Mides!Q31</f>
        <v>Guatemala</v>
      </c>
      <c r="S42" s="218"/>
      <c r="T42" s="218"/>
      <c r="U42" s="218"/>
      <c r="V42" s="218"/>
      <c r="W42" s="218"/>
      <c r="X42" s="218"/>
      <c r="Y42" s="218"/>
      <c r="Z42" s="218"/>
    </row>
    <row r="43" spans="2:26" ht="14.4" thickBot="1" x14ac:dyDescent="0.35">
      <c r="B43" s="446"/>
      <c r="C43" s="259" t="str">
        <f>[6]Mides!D32</f>
        <v>CARLOS</v>
      </c>
      <c r="D43" s="260" t="str">
        <f>[6]Mides!C32</f>
        <v>PÉREZ</v>
      </c>
      <c r="E43" s="261" t="str">
        <f>IF([6]Mides!E32=1,"X"," ")</f>
        <v xml:space="preserve"> </v>
      </c>
      <c r="F43" s="261" t="str">
        <f>IF([6]Mides!E32=2,"X"," ")</f>
        <v>X</v>
      </c>
      <c r="G43" s="262">
        <f>[6]Mides!B32</f>
        <v>1844652811703</v>
      </c>
      <c r="H43" s="261" t="str">
        <f>IF(AND([6]Mides!G32&gt;=1,[6]Mides!G32&lt;=14),"X"," ")</f>
        <v xml:space="preserve"> </v>
      </c>
      <c r="I43" s="261" t="str">
        <f>IF(AND([6]Mides!G32&gt;=14,[6]Mides!G32&lt;=30),"X"," ")</f>
        <v xml:space="preserve"> </v>
      </c>
      <c r="J43" s="261" t="str">
        <f>IF(AND([6]Mides!G32&gt;=31,[6]Mides!G32&lt;=60),"X","  ")</f>
        <v>X</v>
      </c>
      <c r="K43" s="261" t="str">
        <f>IF([6]Mides!G32&gt;60,"X", "  ")</f>
        <v xml:space="preserve">  </v>
      </c>
      <c r="L43" s="263">
        <f>[6]Mides!M32</f>
        <v>0</v>
      </c>
      <c r="M43" s="263">
        <f>[6]Mides!J32</f>
        <v>0</v>
      </c>
      <c r="N43" s="263">
        <f>[6]Mides!K32</f>
        <v>0</v>
      </c>
      <c r="O43" s="263" t="str">
        <f>[6]Mides!L32</f>
        <v>X</v>
      </c>
      <c r="P43" s="264">
        <f t="shared" si="0"/>
        <v>0</v>
      </c>
      <c r="Q43" s="263" t="str">
        <f>[6]Mides!R32</f>
        <v>Guatemala</v>
      </c>
      <c r="R43" s="262" t="str">
        <f>[6]Mides!Q32</f>
        <v>Guatemala</v>
      </c>
      <c r="S43" s="218"/>
      <c r="T43" s="218"/>
      <c r="U43" s="218"/>
      <c r="V43" s="218"/>
      <c r="W43" s="218"/>
      <c r="X43" s="218"/>
      <c r="Y43" s="218"/>
      <c r="Z43" s="218"/>
    </row>
    <row r="44" spans="2:26" ht="14.4" thickBot="1" x14ac:dyDescent="0.35">
      <c r="B44" s="446"/>
      <c r="C44" s="259" t="str">
        <f>[6]Mides!D33</f>
        <v>CARLOS</v>
      </c>
      <c r="D44" s="260" t="str">
        <f>[6]Mides!C33</f>
        <v>GUZMÁN</v>
      </c>
      <c r="E44" s="261" t="str">
        <f>IF([6]Mides!E33=1,"X"," ")</f>
        <v xml:space="preserve"> </v>
      </c>
      <c r="F44" s="261" t="str">
        <f>IF([6]Mides!E33=2,"X"," ")</f>
        <v>X</v>
      </c>
      <c r="G44" s="262">
        <f>[6]Mides!B33</f>
        <v>2327402751901</v>
      </c>
      <c r="H44" s="261" t="str">
        <f>IF(AND([6]Mides!G33&gt;=1,[6]Mides!G33&lt;=14),"X"," ")</f>
        <v xml:space="preserve"> </v>
      </c>
      <c r="I44" s="261" t="str">
        <f>IF(AND([6]Mides!G33&gt;=14,[6]Mides!G33&lt;=30),"X"," ")</f>
        <v>X</v>
      </c>
      <c r="J44" s="261" t="str">
        <f>IF(AND([6]Mides!G33&gt;=31,[6]Mides!G33&lt;=60),"X","  ")</f>
        <v xml:space="preserve">  </v>
      </c>
      <c r="K44" s="261" t="str">
        <f>IF([6]Mides!G33&gt;60,"X", "  ")</f>
        <v xml:space="preserve">  </v>
      </c>
      <c r="L44" s="263">
        <f>[6]Mides!M33</f>
        <v>0</v>
      </c>
      <c r="M44" s="263">
        <f>[6]Mides!J33</f>
        <v>0</v>
      </c>
      <c r="N44" s="263">
        <f>[6]Mides!K33</f>
        <v>0</v>
      </c>
      <c r="O44" s="263" t="str">
        <f>[6]Mides!L33</f>
        <v>X</v>
      </c>
      <c r="P44" s="264">
        <f t="shared" si="0"/>
        <v>0</v>
      </c>
      <c r="Q44" s="263" t="str">
        <f>[6]Mides!R33</f>
        <v>Guatemala</v>
      </c>
      <c r="R44" s="262" t="str">
        <f>[6]Mides!Q33</f>
        <v>Guatemala</v>
      </c>
      <c r="S44" s="218"/>
      <c r="T44" s="218"/>
      <c r="U44" s="218"/>
      <c r="V44" s="218"/>
      <c r="W44" s="218"/>
      <c r="X44" s="218"/>
      <c r="Y44" s="218"/>
      <c r="Z44" s="218"/>
    </row>
    <row r="45" spans="2:26" ht="14.4" thickBot="1" x14ac:dyDescent="0.35">
      <c r="B45" s="446"/>
      <c r="C45" s="259" t="str">
        <f>[6]Mides!D34</f>
        <v>CARLOS</v>
      </c>
      <c r="D45" s="260" t="str">
        <f>[6]Mides!C34</f>
        <v>SAMAYOA</v>
      </c>
      <c r="E45" s="261" t="str">
        <f>IF([6]Mides!E34=1,"X"," ")</f>
        <v xml:space="preserve"> </v>
      </c>
      <c r="F45" s="261" t="str">
        <f>IF([6]Mides!E34=2,"X"," ")</f>
        <v>X</v>
      </c>
      <c r="G45" s="262">
        <f>[6]Mides!B34</f>
        <v>2449853400101</v>
      </c>
      <c r="H45" s="261" t="str">
        <f>IF(AND([6]Mides!G34&gt;=1,[6]Mides!G34&lt;=14),"X"," ")</f>
        <v xml:space="preserve"> </v>
      </c>
      <c r="I45" s="261" t="str">
        <f>IF(AND([6]Mides!G34&gt;=14,[6]Mides!G34&lt;=30),"X"," ")</f>
        <v xml:space="preserve"> </v>
      </c>
      <c r="J45" s="261" t="str">
        <f>IF(AND([6]Mides!G34&gt;=31,[6]Mides!G34&lt;=60),"X","  ")</f>
        <v>X</v>
      </c>
      <c r="K45" s="261" t="str">
        <f>IF([6]Mides!G34&gt;60,"X", "  ")</f>
        <v xml:space="preserve">  </v>
      </c>
      <c r="L45" s="263">
        <f>[6]Mides!M34</f>
        <v>0</v>
      </c>
      <c r="M45" s="263">
        <f>[6]Mides!J34</f>
        <v>0</v>
      </c>
      <c r="N45" s="263">
        <f>[6]Mides!K34</f>
        <v>0</v>
      </c>
      <c r="O45" s="263" t="str">
        <f>[6]Mides!L34</f>
        <v>X</v>
      </c>
      <c r="P45" s="264">
        <f t="shared" si="0"/>
        <v>0</v>
      </c>
      <c r="Q45" s="263" t="str">
        <f>[6]Mides!R34</f>
        <v>Guatemala</v>
      </c>
      <c r="R45" s="262" t="str">
        <f>[6]Mides!Q34</f>
        <v>Guatemala</v>
      </c>
      <c r="S45" s="218"/>
      <c r="T45" s="218"/>
      <c r="U45" s="218"/>
      <c r="V45" s="218"/>
      <c r="W45" s="218"/>
      <c r="X45" s="218"/>
      <c r="Y45" s="218"/>
      <c r="Z45" s="218"/>
    </row>
    <row r="46" spans="2:26" ht="14.4" thickBot="1" x14ac:dyDescent="0.35">
      <c r="B46" s="446"/>
      <c r="C46" s="259" t="str">
        <f>[6]Mides!D35</f>
        <v>CÉSAR</v>
      </c>
      <c r="D46" s="260" t="str">
        <f>[6]Mides!C35</f>
        <v>GUTIÉRREZ</v>
      </c>
      <c r="E46" s="261" t="str">
        <f>IF([6]Mides!E35=1,"X"," ")</f>
        <v xml:space="preserve"> </v>
      </c>
      <c r="F46" s="261" t="str">
        <f>IF([6]Mides!E35=2,"X"," ")</f>
        <v>X</v>
      </c>
      <c r="G46" s="262">
        <f>[6]Mides!B35</f>
        <v>2199659780509</v>
      </c>
      <c r="H46" s="261" t="str">
        <f>IF(AND([6]Mides!G35&gt;=1,[6]Mides!G35&lt;=14),"X"," ")</f>
        <v xml:space="preserve"> </v>
      </c>
      <c r="I46" s="261" t="str">
        <f>IF(AND([6]Mides!G35&gt;=14,[6]Mides!G35&lt;=30),"X"," ")</f>
        <v xml:space="preserve"> </v>
      </c>
      <c r="J46" s="261" t="str">
        <f>IF(AND([6]Mides!G35&gt;=31,[6]Mides!G35&lt;=60),"X","  ")</f>
        <v xml:space="preserve">  </v>
      </c>
      <c r="K46" s="261" t="str">
        <f>IF([6]Mides!G35&gt;60,"X", "  ")</f>
        <v>X</v>
      </c>
      <c r="L46" s="263">
        <f>[6]Mides!M35</f>
        <v>0</v>
      </c>
      <c r="M46" s="263">
        <f>[6]Mides!J35</f>
        <v>0</v>
      </c>
      <c r="N46" s="263">
        <f>[6]Mides!K35</f>
        <v>0</v>
      </c>
      <c r="O46" s="263" t="str">
        <f>[6]Mides!L35</f>
        <v>X</v>
      </c>
      <c r="P46" s="264">
        <f t="shared" si="0"/>
        <v>0</v>
      </c>
      <c r="Q46" s="263" t="str">
        <f>[6]Mides!R35</f>
        <v>Guatemala</v>
      </c>
      <c r="R46" s="262" t="str">
        <f>[6]Mides!Q35</f>
        <v>Guatemala</v>
      </c>
      <c r="S46" s="218"/>
      <c r="T46" s="218"/>
      <c r="U46" s="218"/>
      <c r="V46" s="218"/>
      <c r="W46" s="218"/>
      <c r="X46" s="218"/>
      <c r="Y46" s="218"/>
      <c r="Z46" s="218"/>
    </row>
    <row r="47" spans="2:26" ht="14.4" thickBot="1" x14ac:dyDescent="0.35">
      <c r="B47" s="446"/>
      <c r="C47" s="259" t="str">
        <f>[6]Mides!D36</f>
        <v>CLAUDIA</v>
      </c>
      <c r="D47" s="260" t="str">
        <f>[6]Mides!C36</f>
        <v>TAX</v>
      </c>
      <c r="E47" s="261" t="str">
        <f>IF([6]Mides!E36=1,"X"," ")</f>
        <v>X</v>
      </c>
      <c r="F47" s="261" t="str">
        <f>IF([6]Mides!E36=2,"X"," ")</f>
        <v xml:space="preserve"> </v>
      </c>
      <c r="G47" s="262">
        <f>[6]Mides!B36</f>
        <v>1783907391503</v>
      </c>
      <c r="H47" s="261" t="str">
        <f>IF(AND([6]Mides!G36&gt;=1,[6]Mides!G36&lt;=14),"X"," ")</f>
        <v xml:space="preserve"> </v>
      </c>
      <c r="I47" s="261" t="str">
        <f>IF(AND([6]Mides!G36&gt;=14,[6]Mides!G36&lt;=30),"X"," ")</f>
        <v xml:space="preserve"> </v>
      </c>
      <c r="J47" s="261" t="str">
        <f>IF(AND([6]Mides!G36&gt;=31,[6]Mides!G36&lt;=60),"X","  ")</f>
        <v>X</v>
      </c>
      <c r="K47" s="261" t="str">
        <f>IF([6]Mides!G36&gt;60,"X", "  ")</f>
        <v xml:space="preserve">  </v>
      </c>
      <c r="L47" s="263" t="str">
        <f>[6]Mides!M36</f>
        <v>X</v>
      </c>
      <c r="M47" s="263">
        <f>[6]Mides!J36</f>
        <v>0</v>
      </c>
      <c r="N47" s="263">
        <f>[6]Mides!K36</f>
        <v>0</v>
      </c>
      <c r="O47" s="263">
        <f>[6]Mides!L36</f>
        <v>0</v>
      </c>
      <c r="P47" s="264">
        <f t="shared" si="0"/>
        <v>0</v>
      </c>
      <c r="Q47" s="263" t="str">
        <f>[6]Mides!R36</f>
        <v>Guatemala</v>
      </c>
      <c r="R47" s="262" t="str">
        <f>[6]Mides!Q36</f>
        <v>Guatemala</v>
      </c>
      <c r="S47" s="218"/>
      <c r="T47" s="218"/>
      <c r="U47" s="218"/>
      <c r="V47" s="218"/>
      <c r="W47" s="218"/>
      <c r="X47" s="218"/>
      <c r="Y47" s="218"/>
      <c r="Z47" s="218"/>
    </row>
    <row r="48" spans="2:26" ht="14.4" thickBot="1" x14ac:dyDescent="0.35">
      <c r="B48" s="446"/>
      <c r="C48" s="259" t="str">
        <f>[6]Mides!D37</f>
        <v>CLAUDIA</v>
      </c>
      <c r="D48" s="260" t="str">
        <f>[6]Mides!C37</f>
        <v>MADRID</v>
      </c>
      <c r="E48" s="261" t="str">
        <f>IF([6]Mides!E37=1,"X"," ")</f>
        <v>X</v>
      </c>
      <c r="F48" s="261" t="str">
        <f>IF([6]Mides!E37=2,"X"," ")</f>
        <v xml:space="preserve"> </v>
      </c>
      <c r="G48" s="262">
        <f>[6]Mides!B37</f>
        <v>2292069211010</v>
      </c>
      <c r="H48" s="261" t="str">
        <f>IF(AND([6]Mides!G37&gt;=1,[6]Mides!G37&lt;=14),"X"," ")</f>
        <v xml:space="preserve"> </v>
      </c>
      <c r="I48" s="261" t="str">
        <f>IF(AND([6]Mides!G37&gt;=14,[6]Mides!G37&lt;=30),"X"," ")</f>
        <v xml:space="preserve"> </v>
      </c>
      <c r="J48" s="261" t="str">
        <f>IF(AND([6]Mides!G37&gt;=31,[6]Mides!G37&lt;=60),"X","  ")</f>
        <v>X</v>
      </c>
      <c r="K48" s="261" t="str">
        <f>IF([6]Mides!G37&gt;60,"X", "  ")</f>
        <v xml:space="preserve">  </v>
      </c>
      <c r="L48" s="263">
        <f>[6]Mides!M37</f>
        <v>0</v>
      </c>
      <c r="M48" s="263">
        <f>[6]Mides!J37</f>
        <v>0</v>
      </c>
      <c r="N48" s="263">
        <f>[6]Mides!K37</f>
        <v>0</v>
      </c>
      <c r="O48" s="263" t="str">
        <f>[6]Mides!L37</f>
        <v>X</v>
      </c>
      <c r="P48" s="264">
        <f t="shared" si="0"/>
        <v>0</v>
      </c>
      <c r="Q48" s="263" t="str">
        <f>[6]Mides!R37</f>
        <v>Guatemala</v>
      </c>
      <c r="R48" s="262" t="str">
        <f>[6]Mides!Q37</f>
        <v>Guatemala</v>
      </c>
      <c r="S48" s="218"/>
      <c r="T48" s="218"/>
      <c r="U48" s="218"/>
      <c r="V48" s="218"/>
      <c r="W48" s="218"/>
      <c r="X48" s="218"/>
      <c r="Y48" s="218"/>
      <c r="Z48" s="218"/>
    </row>
    <row r="49" spans="2:26" ht="14.4" thickBot="1" x14ac:dyDescent="0.35">
      <c r="B49" s="446"/>
      <c r="C49" s="259" t="str">
        <f>[6]Mides!D38</f>
        <v>CRISTIAN</v>
      </c>
      <c r="D49" s="260" t="str">
        <f>[6]Mides!C38</f>
        <v>MAYÉN</v>
      </c>
      <c r="E49" s="261" t="str">
        <f>IF([6]Mides!E38=1,"X"," ")</f>
        <v xml:space="preserve"> </v>
      </c>
      <c r="F49" s="261" t="str">
        <f>IF([6]Mides!E38=2,"X"," ")</f>
        <v>X</v>
      </c>
      <c r="G49" s="262">
        <f>[6]Mides!B38</f>
        <v>2510195350801</v>
      </c>
      <c r="H49" s="261" t="str">
        <f>IF(AND([6]Mides!G38&gt;=1,[6]Mides!G38&lt;=14),"X"," ")</f>
        <v xml:space="preserve"> </v>
      </c>
      <c r="I49" s="261" t="str">
        <f>IF(AND([6]Mides!G38&gt;=14,[6]Mides!G38&lt;=30),"X"," ")</f>
        <v xml:space="preserve"> </v>
      </c>
      <c r="J49" s="261" t="str">
        <f>IF(AND([6]Mides!G38&gt;=31,[6]Mides!G38&lt;=60),"X","  ")</f>
        <v>X</v>
      </c>
      <c r="K49" s="261" t="str">
        <f>IF([6]Mides!G38&gt;60,"X", "  ")</f>
        <v xml:space="preserve">  </v>
      </c>
      <c r="L49" s="263">
        <f>[6]Mides!M38</f>
        <v>0</v>
      </c>
      <c r="M49" s="263">
        <f>[6]Mides!J38</f>
        <v>0</v>
      </c>
      <c r="N49" s="263">
        <f>[6]Mides!K38</f>
        <v>0</v>
      </c>
      <c r="O49" s="263" t="str">
        <f>[6]Mides!L38</f>
        <v>X</v>
      </c>
      <c r="P49" s="264">
        <f t="shared" si="0"/>
        <v>0</v>
      </c>
      <c r="Q49" s="263" t="str">
        <f>[6]Mides!R38</f>
        <v>Guatemala</v>
      </c>
      <c r="R49" s="262" t="str">
        <f>[6]Mides!Q38</f>
        <v>Guatemala</v>
      </c>
      <c r="S49" s="218"/>
      <c r="T49" s="218"/>
      <c r="U49" s="218"/>
      <c r="V49" s="218"/>
      <c r="W49" s="218"/>
      <c r="X49" s="218"/>
      <c r="Y49" s="218"/>
      <c r="Z49" s="218"/>
    </row>
    <row r="50" spans="2:26" ht="14.4" thickBot="1" x14ac:dyDescent="0.35">
      <c r="B50" s="446"/>
      <c r="C50" s="259" t="str">
        <f>[6]Mides!D39</f>
        <v>DALILA</v>
      </c>
      <c r="D50" s="260" t="str">
        <f>[6]Mides!C39</f>
        <v>ENRÍQUEZ</v>
      </c>
      <c r="E50" s="261" t="str">
        <f>IF([6]Mides!E39=1,"X"," ")</f>
        <v>X</v>
      </c>
      <c r="F50" s="261" t="str">
        <f>IF([6]Mides!E39=2,"X"," ")</f>
        <v xml:space="preserve"> </v>
      </c>
      <c r="G50" s="262">
        <f>[6]Mides!B39</f>
        <v>2448014870607</v>
      </c>
      <c r="H50" s="261" t="str">
        <f>IF(AND([6]Mides!G39&gt;=1,[6]Mides!G39&lt;=14),"X"," ")</f>
        <v xml:space="preserve"> </v>
      </c>
      <c r="I50" s="261" t="str">
        <f>IF(AND([6]Mides!G39&gt;=14,[6]Mides!G39&lt;=30),"X"," ")</f>
        <v xml:space="preserve"> </v>
      </c>
      <c r="J50" s="261" t="str">
        <f>IF(AND([6]Mides!G39&gt;=31,[6]Mides!G39&lt;=60),"X","  ")</f>
        <v>X</v>
      </c>
      <c r="K50" s="261" t="str">
        <f>IF([6]Mides!G39&gt;60,"X", "  ")</f>
        <v xml:space="preserve">  </v>
      </c>
      <c r="L50" s="263">
        <f>[6]Mides!M39</f>
        <v>0</v>
      </c>
      <c r="M50" s="263">
        <f>[6]Mides!J39</f>
        <v>0</v>
      </c>
      <c r="N50" s="263">
        <f>[6]Mides!K39</f>
        <v>0</v>
      </c>
      <c r="O50" s="263" t="str">
        <f>[6]Mides!L39</f>
        <v>X</v>
      </c>
      <c r="P50" s="264">
        <f t="shared" si="0"/>
        <v>0</v>
      </c>
      <c r="Q50" s="263" t="str">
        <f>[6]Mides!R39</f>
        <v>Guatemala</v>
      </c>
      <c r="R50" s="262" t="str">
        <f>[6]Mides!Q39</f>
        <v>Guatemala</v>
      </c>
      <c r="S50" s="218"/>
      <c r="T50" s="218"/>
      <c r="U50" s="218"/>
      <c r="V50" s="218"/>
      <c r="W50" s="218"/>
      <c r="X50" s="218"/>
      <c r="Y50" s="218"/>
      <c r="Z50" s="218"/>
    </row>
    <row r="51" spans="2:26" ht="14.4" thickBot="1" x14ac:dyDescent="0.35">
      <c r="B51" s="446"/>
      <c r="C51" s="259" t="str">
        <f>[6]Mides!D40</f>
        <v>DANIEL</v>
      </c>
      <c r="D51" s="260" t="str">
        <f>[6]Mides!C40</f>
        <v>LÓPEZ</v>
      </c>
      <c r="E51" s="261" t="str">
        <f>IF([6]Mides!E40=1,"X"," ")</f>
        <v xml:space="preserve"> </v>
      </c>
      <c r="F51" s="261" t="str">
        <f>IF([6]Mides!E40=2,"X"," ")</f>
        <v>X</v>
      </c>
      <c r="G51" s="262">
        <f>[6]Mides!B40</f>
        <v>2337393431328</v>
      </c>
      <c r="H51" s="261" t="str">
        <f>IF(AND([6]Mides!G40&gt;=1,[6]Mides!G40&lt;=14),"X"," ")</f>
        <v xml:space="preserve"> </v>
      </c>
      <c r="I51" s="261" t="str">
        <f>IF(AND([6]Mides!G40&gt;=14,[6]Mides!G40&lt;=30),"X"," ")</f>
        <v xml:space="preserve"> </v>
      </c>
      <c r="J51" s="261" t="str">
        <f>IF(AND([6]Mides!G40&gt;=31,[6]Mides!G40&lt;=60),"X","  ")</f>
        <v>X</v>
      </c>
      <c r="K51" s="261" t="str">
        <f>IF([6]Mides!G40&gt;60,"X", "  ")</f>
        <v xml:space="preserve">  </v>
      </c>
      <c r="L51" s="263">
        <f>[6]Mides!M40</f>
        <v>0</v>
      </c>
      <c r="M51" s="263">
        <f>[6]Mides!J40</f>
        <v>0</v>
      </c>
      <c r="N51" s="263">
        <f>[6]Mides!K40</f>
        <v>0</v>
      </c>
      <c r="O51" s="263" t="str">
        <f>[6]Mides!L40</f>
        <v>X</v>
      </c>
      <c r="P51" s="264">
        <f t="shared" si="0"/>
        <v>0</v>
      </c>
      <c r="Q51" s="263" t="str">
        <f>[6]Mides!R40</f>
        <v>Guatemala</v>
      </c>
      <c r="R51" s="262" t="str">
        <f>[6]Mides!Q40</f>
        <v>Guatemala</v>
      </c>
      <c r="S51" s="218"/>
      <c r="T51" s="218"/>
      <c r="U51" s="218"/>
      <c r="V51" s="218"/>
      <c r="W51" s="218"/>
      <c r="X51" s="218"/>
      <c r="Y51" s="218"/>
      <c r="Z51" s="218"/>
    </row>
    <row r="52" spans="2:26" ht="14.4" thickBot="1" x14ac:dyDescent="0.35">
      <c r="B52" s="446"/>
      <c r="C52" s="259" t="str">
        <f>[6]Mides!D41</f>
        <v>DARWIN</v>
      </c>
      <c r="D52" s="260" t="str">
        <f>[6]Mides!C41</f>
        <v>VELÁSQUEZ</v>
      </c>
      <c r="E52" s="261" t="str">
        <f>IF([6]Mides!E41=1,"X"," ")</f>
        <v xml:space="preserve"> </v>
      </c>
      <c r="F52" s="261" t="str">
        <f>IF([6]Mides!E41=2,"X"," ")</f>
        <v>X</v>
      </c>
      <c r="G52" s="262">
        <f>[6]Mides!B41</f>
        <v>2486716341202</v>
      </c>
      <c r="H52" s="261" t="str">
        <f>IF(AND([6]Mides!G41&gt;=1,[6]Mides!G41&lt;=14),"X"," ")</f>
        <v xml:space="preserve"> </v>
      </c>
      <c r="I52" s="261" t="str">
        <f>IF(AND([6]Mides!G41&gt;=14,[6]Mides!G41&lt;=30),"X"," ")</f>
        <v xml:space="preserve"> </v>
      </c>
      <c r="J52" s="261" t="str">
        <f>IF(AND([6]Mides!G41&gt;=31,[6]Mides!G41&lt;=60),"X","  ")</f>
        <v>X</v>
      </c>
      <c r="K52" s="261" t="str">
        <f>IF([6]Mides!G41&gt;60,"X", "  ")</f>
        <v xml:space="preserve">  </v>
      </c>
      <c r="L52" s="263">
        <f>[6]Mides!M41</f>
        <v>0</v>
      </c>
      <c r="M52" s="263">
        <f>[6]Mides!J41</f>
        <v>0</v>
      </c>
      <c r="N52" s="263">
        <f>[6]Mides!K41</f>
        <v>0</v>
      </c>
      <c r="O52" s="263" t="str">
        <f>[6]Mides!L41</f>
        <v>X</v>
      </c>
      <c r="P52" s="264">
        <f t="shared" si="0"/>
        <v>0</v>
      </c>
      <c r="Q52" s="263" t="str">
        <f>[6]Mides!R41</f>
        <v>Guatemala</v>
      </c>
      <c r="R52" s="262" t="str">
        <f>[6]Mides!Q41</f>
        <v>Guatemala</v>
      </c>
      <c r="S52" s="218"/>
      <c r="T52" s="218"/>
      <c r="U52" s="218"/>
      <c r="V52" s="218"/>
      <c r="W52" s="218"/>
      <c r="X52" s="218"/>
      <c r="Y52" s="218"/>
      <c r="Z52" s="218"/>
    </row>
    <row r="53" spans="2:26" ht="14.4" thickBot="1" x14ac:dyDescent="0.35">
      <c r="B53" s="446"/>
      <c r="C53" s="259" t="str">
        <f>[6]Mides!D42</f>
        <v>DARYL</v>
      </c>
      <c r="D53" s="260" t="str">
        <f>[6]Mides!C42</f>
        <v>MELGAR</v>
      </c>
      <c r="E53" s="261" t="str">
        <f>IF([6]Mides!E42=1,"X"," ")</f>
        <v xml:space="preserve"> </v>
      </c>
      <c r="F53" s="261" t="str">
        <f>IF([6]Mides!E42=2,"X"," ")</f>
        <v>X</v>
      </c>
      <c r="G53" s="262">
        <f>[6]Mides!B42</f>
        <v>2196574160101</v>
      </c>
      <c r="H53" s="261" t="str">
        <f>IF(AND([6]Mides!G42&gt;=1,[6]Mides!G42&lt;=14),"X"," ")</f>
        <v xml:space="preserve"> </v>
      </c>
      <c r="I53" s="261" t="str">
        <f>IF(AND([6]Mides!G42&gt;=14,[6]Mides!G42&lt;=30),"X"," ")</f>
        <v>X</v>
      </c>
      <c r="J53" s="261" t="str">
        <f>IF(AND([6]Mides!G42&gt;=31,[6]Mides!G42&lt;=60),"X","  ")</f>
        <v xml:space="preserve">  </v>
      </c>
      <c r="K53" s="261" t="str">
        <f>IF([6]Mides!G42&gt;60,"X", "  ")</f>
        <v xml:space="preserve">  </v>
      </c>
      <c r="L53" s="263">
        <f>[6]Mides!M42</f>
        <v>0</v>
      </c>
      <c r="M53" s="263">
        <f>[6]Mides!J42</f>
        <v>0</v>
      </c>
      <c r="N53" s="263">
        <f>[6]Mides!K42</f>
        <v>0</v>
      </c>
      <c r="O53" s="263" t="str">
        <f>[6]Mides!L42</f>
        <v>X</v>
      </c>
      <c r="P53" s="264">
        <f t="shared" si="0"/>
        <v>0</v>
      </c>
      <c r="Q53" s="263" t="str">
        <f>[6]Mides!R42</f>
        <v>Guatemala</v>
      </c>
      <c r="R53" s="262" t="str">
        <f>[6]Mides!Q42</f>
        <v>Guatemala</v>
      </c>
      <c r="S53" s="218"/>
      <c r="T53" s="218"/>
      <c r="U53" s="218"/>
      <c r="V53" s="218"/>
      <c r="W53" s="218"/>
      <c r="X53" s="218"/>
      <c r="Y53" s="218"/>
      <c r="Z53" s="218"/>
    </row>
    <row r="54" spans="2:26" ht="14.4" thickBot="1" x14ac:dyDescent="0.35">
      <c r="B54" s="446"/>
      <c r="C54" s="259" t="str">
        <f>[6]Mides!D43</f>
        <v>DIEGO</v>
      </c>
      <c r="D54" s="260" t="str">
        <f>[6]Mides!C43</f>
        <v>VÁSQUEZ</v>
      </c>
      <c r="E54" s="261" t="str">
        <f>IF([6]Mides!E43=1,"X"," ")</f>
        <v xml:space="preserve"> </v>
      </c>
      <c r="F54" s="261" t="str">
        <f>IF([6]Mides!E43=2,"X"," ")</f>
        <v>X</v>
      </c>
      <c r="G54" s="262">
        <f>[6]Mides!B43</f>
        <v>1774802380920</v>
      </c>
      <c r="H54" s="261" t="str">
        <f>IF(AND([6]Mides!G43&gt;=1,[6]Mides!G43&lt;=14),"X"," ")</f>
        <v xml:space="preserve"> </v>
      </c>
      <c r="I54" s="261" t="str">
        <f>IF(AND([6]Mides!G43&gt;=14,[6]Mides!G43&lt;=30),"X"," ")</f>
        <v>X</v>
      </c>
      <c r="J54" s="261" t="str">
        <f>IF(AND([6]Mides!G43&gt;=31,[6]Mides!G43&lt;=60),"X","  ")</f>
        <v xml:space="preserve">  </v>
      </c>
      <c r="K54" s="261" t="str">
        <f>IF([6]Mides!G43&gt;60,"X", "  ")</f>
        <v xml:space="preserve">  </v>
      </c>
      <c r="L54" s="263">
        <f>[6]Mides!M43</f>
        <v>0</v>
      </c>
      <c r="M54" s="263">
        <f>[6]Mides!J43</f>
        <v>0</v>
      </c>
      <c r="N54" s="263">
        <f>[6]Mides!K43</f>
        <v>0</v>
      </c>
      <c r="O54" s="263" t="str">
        <f>[6]Mides!L43</f>
        <v>X</v>
      </c>
      <c r="P54" s="264">
        <f t="shared" si="0"/>
        <v>0</v>
      </c>
      <c r="Q54" s="263" t="str">
        <f>[6]Mides!R43</f>
        <v>Guatemala</v>
      </c>
      <c r="R54" s="262" t="str">
        <f>[6]Mides!Q43</f>
        <v>Guatemala</v>
      </c>
      <c r="S54" s="218"/>
      <c r="T54" s="218"/>
      <c r="U54" s="218"/>
      <c r="V54" s="218"/>
      <c r="W54" s="218"/>
      <c r="X54" s="218"/>
      <c r="Y54" s="218"/>
      <c r="Z54" s="218"/>
    </row>
    <row r="55" spans="2:26" ht="14.4" thickBot="1" x14ac:dyDescent="0.35">
      <c r="B55" s="446"/>
      <c r="C55" s="259" t="str">
        <f>[6]Mides!D44</f>
        <v>DORA</v>
      </c>
      <c r="D55" s="260" t="str">
        <f>[6]Mides!C44</f>
        <v>FUENTES</v>
      </c>
      <c r="E55" s="261" t="str">
        <f>IF([6]Mides!E44=1,"X"," ")</f>
        <v>X</v>
      </c>
      <c r="F55" s="261" t="str">
        <f>IF([6]Mides!E44=2,"X"," ")</f>
        <v xml:space="preserve"> </v>
      </c>
      <c r="G55" s="262">
        <f>[6]Mides!B44</f>
        <v>2342116871216</v>
      </c>
      <c r="H55" s="261" t="str">
        <f>IF(AND([6]Mides!G44&gt;=1,[6]Mides!G44&lt;=14),"X"," ")</f>
        <v xml:space="preserve"> </v>
      </c>
      <c r="I55" s="261" t="str">
        <f>IF(AND([6]Mides!G44&gt;=14,[6]Mides!G44&lt;=30),"X"," ")</f>
        <v xml:space="preserve"> </v>
      </c>
      <c r="J55" s="261" t="str">
        <f>IF(AND([6]Mides!G44&gt;=31,[6]Mides!G44&lt;=60),"X","  ")</f>
        <v>X</v>
      </c>
      <c r="K55" s="261" t="str">
        <f>IF([6]Mides!G44&gt;60,"X", "  ")</f>
        <v xml:space="preserve">  </v>
      </c>
      <c r="L55" s="263">
        <f>[6]Mides!M44</f>
        <v>0</v>
      </c>
      <c r="M55" s="263">
        <f>[6]Mides!J44</f>
        <v>0</v>
      </c>
      <c r="N55" s="263">
        <f>[6]Mides!K44</f>
        <v>0</v>
      </c>
      <c r="O55" s="263" t="str">
        <f>[6]Mides!L44</f>
        <v>X</v>
      </c>
      <c r="P55" s="264">
        <f t="shared" si="0"/>
        <v>0</v>
      </c>
      <c r="Q55" s="263" t="str">
        <f>[6]Mides!R44</f>
        <v>Guatemala</v>
      </c>
      <c r="R55" s="262" t="str">
        <f>[6]Mides!Q44</f>
        <v>Guatemala</v>
      </c>
      <c r="S55" s="218"/>
      <c r="T55" s="218"/>
      <c r="U55" s="218"/>
      <c r="V55" s="218"/>
      <c r="W55" s="218"/>
      <c r="X55" s="218"/>
      <c r="Y55" s="218"/>
      <c r="Z55" s="218"/>
    </row>
    <row r="56" spans="2:26" ht="14.4" thickBot="1" x14ac:dyDescent="0.35">
      <c r="B56" s="446"/>
      <c r="C56" s="259" t="str">
        <f>[6]Mides!D45</f>
        <v>DORA</v>
      </c>
      <c r="D56" s="260" t="str">
        <f>[6]Mides!C45</f>
        <v>REYES</v>
      </c>
      <c r="E56" s="261" t="str">
        <f>IF([6]Mides!E45=1,"X"," ")</f>
        <v>X</v>
      </c>
      <c r="F56" s="261" t="str">
        <f>IF([6]Mides!E45=2,"X"," ")</f>
        <v xml:space="preserve"> </v>
      </c>
      <c r="G56" s="262">
        <f>[6]Mides!B45</f>
        <v>2356958150101</v>
      </c>
      <c r="H56" s="261" t="str">
        <f>IF(AND([6]Mides!G45&gt;=1,[6]Mides!G45&lt;=14),"X"," ")</f>
        <v xml:space="preserve"> </v>
      </c>
      <c r="I56" s="261" t="str">
        <f>IF(AND([6]Mides!G45&gt;=14,[6]Mides!G45&lt;=30),"X"," ")</f>
        <v xml:space="preserve"> </v>
      </c>
      <c r="J56" s="261" t="str">
        <f>IF(AND([6]Mides!G45&gt;=31,[6]Mides!G45&lt;=60),"X","  ")</f>
        <v>X</v>
      </c>
      <c r="K56" s="261" t="str">
        <f>IF([6]Mides!G45&gt;60,"X", "  ")</f>
        <v xml:space="preserve">  </v>
      </c>
      <c r="L56" s="263">
        <f>[6]Mides!M45</f>
        <v>0</v>
      </c>
      <c r="M56" s="263">
        <f>[6]Mides!J45</f>
        <v>0</v>
      </c>
      <c r="N56" s="263">
        <f>[6]Mides!K45</f>
        <v>0</v>
      </c>
      <c r="O56" s="263" t="str">
        <f>[6]Mides!L45</f>
        <v>X</v>
      </c>
      <c r="P56" s="264">
        <f t="shared" si="0"/>
        <v>0</v>
      </c>
      <c r="Q56" s="263" t="str">
        <f>[6]Mides!R45</f>
        <v>Guatemala</v>
      </c>
      <c r="R56" s="262" t="str">
        <f>[6]Mides!Q45</f>
        <v>Guatemala</v>
      </c>
      <c r="S56" s="218"/>
      <c r="T56" s="218"/>
      <c r="U56" s="218"/>
      <c r="V56" s="218"/>
      <c r="W56" s="218"/>
      <c r="X56" s="218"/>
      <c r="Y56" s="218"/>
      <c r="Z56" s="218"/>
    </row>
    <row r="57" spans="2:26" ht="14.4" thickBot="1" x14ac:dyDescent="0.35">
      <c r="B57" s="446"/>
      <c r="C57" s="259" t="str">
        <f>[6]Mides!D46</f>
        <v>DORA</v>
      </c>
      <c r="D57" s="260" t="str">
        <f>[6]Mides!C46</f>
        <v>TOVAR</v>
      </c>
      <c r="E57" s="261" t="str">
        <f>IF([6]Mides!E46=1,"X"," ")</f>
        <v>X</v>
      </c>
      <c r="F57" s="261" t="str">
        <f>IF([6]Mides!E46=2,"X"," ")</f>
        <v xml:space="preserve"> </v>
      </c>
      <c r="G57" s="262">
        <f>[6]Mides!B46</f>
        <v>1577027662011</v>
      </c>
      <c r="H57" s="261" t="str">
        <f>IF(AND([6]Mides!G46&gt;=1,[6]Mides!G46&lt;=14),"X"," ")</f>
        <v xml:space="preserve"> </v>
      </c>
      <c r="I57" s="261" t="str">
        <f>IF(AND([6]Mides!G46&gt;=14,[6]Mides!G46&lt;=30),"X"," ")</f>
        <v xml:space="preserve"> </v>
      </c>
      <c r="J57" s="261" t="str">
        <f>IF(AND([6]Mides!G46&gt;=31,[6]Mides!G46&lt;=60),"X","  ")</f>
        <v xml:space="preserve">  </v>
      </c>
      <c r="K57" s="261" t="str">
        <f>IF([6]Mides!G46&gt;60,"X", "  ")</f>
        <v>X</v>
      </c>
      <c r="L57" s="263">
        <f>[6]Mides!M46</f>
        <v>0</v>
      </c>
      <c r="M57" s="263">
        <f>[6]Mides!J46</f>
        <v>0</v>
      </c>
      <c r="N57" s="263">
        <f>[6]Mides!K46</f>
        <v>0</v>
      </c>
      <c r="O57" s="263" t="str">
        <f>[6]Mides!L46</f>
        <v>X</v>
      </c>
      <c r="P57" s="264">
        <f t="shared" si="0"/>
        <v>0</v>
      </c>
      <c r="Q57" s="263" t="str">
        <f>[6]Mides!R46</f>
        <v>Guatemala</v>
      </c>
      <c r="R57" s="262" t="str">
        <f>[6]Mides!Q46</f>
        <v>Guatemala</v>
      </c>
      <c r="S57" s="218"/>
      <c r="T57" s="218"/>
      <c r="U57" s="218"/>
      <c r="V57" s="218"/>
      <c r="W57" s="218"/>
      <c r="X57" s="218"/>
      <c r="Y57" s="218"/>
      <c r="Z57" s="218"/>
    </row>
    <row r="58" spans="2:26" ht="14.4" thickBot="1" x14ac:dyDescent="0.35">
      <c r="B58" s="446"/>
      <c r="C58" s="259" t="str">
        <f>[6]Mides!D47</f>
        <v>DORA</v>
      </c>
      <c r="D58" s="260" t="str">
        <f>[6]Mides!C47</f>
        <v>CANO</v>
      </c>
      <c r="E58" s="261" t="str">
        <f>IF([6]Mides!E47=1,"X"," ")</f>
        <v>X</v>
      </c>
      <c r="F58" s="261" t="str">
        <f>IF([6]Mides!E47=2,"X"," ")</f>
        <v xml:space="preserve"> </v>
      </c>
      <c r="G58" s="262">
        <f>[6]Mides!B47</f>
        <v>2485122180101</v>
      </c>
      <c r="H58" s="261" t="str">
        <f>IF(AND([6]Mides!G47&gt;=1,[6]Mides!G47&lt;=14),"X"," ")</f>
        <v xml:space="preserve"> </v>
      </c>
      <c r="I58" s="261" t="str">
        <f>IF(AND([6]Mides!G47&gt;=14,[6]Mides!G47&lt;=30),"X"," ")</f>
        <v xml:space="preserve"> </v>
      </c>
      <c r="J58" s="261" t="str">
        <f>IF(AND([6]Mides!G47&gt;=31,[6]Mides!G47&lt;=60),"X","  ")</f>
        <v>X</v>
      </c>
      <c r="K58" s="261" t="str">
        <f>IF([6]Mides!G47&gt;60,"X", "  ")</f>
        <v xml:space="preserve">  </v>
      </c>
      <c r="L58" s="263">
        <f>[6]Mides!M47</f>
        <v>0</v>
      </c>
      <c r="M58" s="263">
        <f>[6]Mides!J47</f>
        <v>0</v>
      </c>
      <c r="N58" s="263">
        <f>[6]Mides!K47</f>
        <v>0</v>
      </c>
      <c r="O58" s="263" t="str">
        <f>[6]Mides!L47</f>
        <v>X</v>
      </c>
      <c r="P58" s="264">
        <f t="shared" si="0"/>
        <v>0</v>
      </c>
      <c r="Q58" s="263" t="str">
        <f>[6]Mides!R47</f>
        <v>Guatemala</v>
      </c>
      <c r="R58" s="262" t="str">
        <f>[6]Mides!Q47</f>
        <v>Guatemala</v>
      </c>
      <c r="S58" s="218"/>
      <c r="T58" s="218"/>
      <c r="U58" s="218"/>
      <c r="V58" s="218"/>
      <c r="W58" s="218"/>
      <c r="X58" s="218"/>
      <c r="Y58" s="218"/>
      <c r="Z58" s="218"/>
    </row>
    <row r="59" spans="2:26" ht="14.4" thickBot="1" x14ac:dyDescent="0.35">
      <c r="B59" s="446"/>
      <c r="C59" s="259" t="str">
        <f>[6]Mides!D48</f>
        <v>EDDY</v>
      </c>
      <c r="D59" s="260" t="str">
        <f>[6]Mides!C48</f>
        <v>MAZARIEGOS</v>
      </c>
      <c r="E59" s="261" t="str">
        <f>IF([6]Mides!E48=1,"X"," ")</f>
        <v xml:space="preserve"> </v>
      </c>
      <c r="F59" s="261" t="str">
        <f>IF([6]Mides!E48=2,"X"," ")</f>
        <v>X</v>
      </c>
      <c r="G59" s="262">
        <f>[6]Mides!B48</f>
        <v>1831426751101</v>
      </c>
      <c r="H59" s="261" t="str">
        <f>IF(AND([6]Mides!G48&gt;=1,[6]Mides!G48&lt;=14),"X"," ")</f>
        <v xml:space="preserve"> </v>
      </c>
      <c r="I59" s="261" t="str">
        <f>IF(AND([6]Mides!G48&gt;=14,[6]Mides!G48&lt;=30),"X"," ")</f>
        <v xml:space="preserve"> </v>
      </c>
      <c r="J59" s="261" t="str">
        <f>IF(AND([6]Mides!G48&gt;=31,[6]Mides!G48&lt;=60),"X","  ")</f>
        <v>X</v>
      </c>
      <c r="K59" s="261" t="str">
        <f>IF([6]Mides!G48&gt;60,"X", "  ")</f>
        <v xml:space="preserve">  </v>
      </c>
      <c r="L59" s="263">
        <f>[6]Mides!M48</f>
        <v>0</v>
      </c>
      <c r="M59" s="263">
        <f>[6]Mides!J48</f>
        <v>0</v>
      </c>
      <c r="N59" s="263">
        <f>[6]Mides!K48</f>
        <v>0</v>
      </c>
      <c r="O59" s="263" t="str">
        <f>[6]Mides!L48</f>
        <v>X</v>
      </c>
      <c r="P59" s="264">
        <f t="shared" si="0"/>
        <v>0</v>
      </c>
      <c r="Q59" s="263" t="str">
        <f>[6]Mides!R48</f>
        <v>Guatemala</v>
      </c>
      <c r="R59" s="262" t="str">
        <f>[6]Mides!Q48</f>
        <v>Guatemala</v>
      </c>
      <c r="S59" s="218"/>
      <c r="T59" s="218"/>
      <c r="U59" s="218"/>
      <c r="V59" s="218"/>
      <c r="W59" s="218"/>
      <c r="X59" s="218"/>
      <c r="Y59" s="218"/>
      <c r="Z59" s="218"/>
    </row>
    <row r="60" spans="2:26" ht="14.4" thickBot="1" x14ac:dyDescent="0.35">
      <c r="B60" s="446"/>
      <c r="C60" s="259" t="str">
        <f>[6]Mides!D49</f>
        <v>EDGAR</v>
      </c>
      <c r="D60" s="260" t="str">
        <f>[6]Mides!C49</f>
        <v>CHINCHILLA</v>
      </c>
      <c r="E60" s="261" t="str">
        <f>IF([6]Mides!E49=1,"X"," ")</f>
        <v xml:space="preserve"> </v>
      </c>
      <c r="F60" s="261" t="str">
        <f>IF([6]Mides!E49=2,"X"," ")</f>
        <v>X</v>
      </c>
      <c r="G60" s="262">
        <f>[6]Mides!B49</f>
        <v>2433204182007</v>
      </c>
      <c r="H60" s="261" t="str">
        <f>IF(AND([6]Mides!G49&gt;=1,[6]Mides!G49&lt;=14),"X"," ")</f>
        <v xml:space="preserve"> </v>
      </c>
      <c r="I60" s="261" t="str">
        <f>IF(AND([6]Mides!G49&gt;=14,[6]Mides!G49&lt;=30),"X"," ")</f>
        <v xml:space="preserve"> </v>
      </c>
      <c r="J60" s="261" t="str">
        <f>IF(AND([6]Mides!G49&gt;=31,[6]Mides!G49&lt;=60),"X","  ")</f>
        <v>X</v>
      </c>
      <c r="K60" s="261" t="str">
        <f>IF([6]Mides!G49&gt;60,"X", "  ")</f>
        <v xml:space="preserve">  </v>
      </c>
      <c r="L60" s="263">
        <f>[6]Mides!M49</f>
        <v>0</v>
      </c>
      <c r="M60" s="263">
        <f>[6]Mides!J49</f>
        <v>0</v>
      </c>
      <c r="N60" s="263">
        <f>[6]Mides!K49</f>
        <v>0</v>
      </c>
      <c r="O60" s="263" t="str">
        <f>[6]Mides!L49</f>
        <v>X</v>
      </c>
      <c r="P60" s="264">
        <f t="shared" si="0"/>
        <v>0</v>
      </c>
      <c r="Q60" s="263" t="str">
        <f>[6]Mides!R49</f>
        <v>Guatemala</v>
      </c>
      <c r="R60" s="262" t="str">
        <f>[6]Mides!Q49</f>
        <v>Guatemala</v>
      </c>
      <c r="S60" s="218"/>
      <c r="T60" s="218"/>
      <c r="U60" s="218"/>
      <c r="V60" s="218"/>
      <c r="W60" s="218"/>
      <c r="X60" s="218"/>
      <c r="Y60" s="218"/>
      <c r="Z60" s="218"/>
    </row>
    <row r="61" spans="2:26" ht="14.4" thickBot="1" x14ac:dyDescent="0.35">
      <c r="B61" s="446"/>
      <c r="C61" s="259" t="str">
        <f>[6]Mides!D50</f>
        <v>EDGAR</v>
      </c>
      <c r="D61" s="260" t="str">
        <f>[6]Mides!C50</f>
        <v>MORALES</v>
      </c>
      <c r="E61" s="261" t="str">
        <f>IF([6]Mides!E50=1,"X"," ")</f>
        <v xml:space="preserve"> </v>
      </c>
      <c r="F61" s="261" t="str">
        <f>IF([6]Mides!E50=2,"X"," ")</f>
        <v>X</v>
      </c>
      <c r="G61" s="262">
        <f>[6]Mides!B50</f>
        <v>1605008260114</v>
      </c>
      <c r="H61" s="261" t="str">
        <f>IF(AND([6]Mides!G50&gt;=1,[6]Mides!G50&lt;=14),"X"," ")</f>
        <v xml:space="preserve"> </v>
      </c>
      <c r="I61" s="261" t="str">
        <f>IF(AND([6]Mides!G50&gt;=14,[6]Mides!G50&lt;=30),"X"," ")</f>
        <v xml:space="preserve"> </v>
      </c>
      <c r="J61" s="261" t="str">
        <f>IF(AND([6]Mides!G50&gt;=31,[6]Mides!G50&lt;=60),"X","  ")</f>
        <v>X</v>
      </c>
      <c r="K61" s="261" t="str">
        <f>IF([6]Mides!G50&gt;60,"X", "  ")</f>
        <v xml:space="preserve">  </v>
      </c>
      <c r="L61" s="263">
        <f>[6]Mides!M50</f>
        <v>0</v>
      </c>
      <c r="M61" s="263">
        <f>[6]Mides!J50</f>
        <v>0</v>
      </c>
      <c r="N61" s="263">
        <f>[6]Mides!K50</f>
        <v>0</v>
      </c>
      <c r="O61" s="263" t="str">
        <f>[6]Mides!L50</f>
        <v>X</v>
      </c>
      <c r="P61" s="264">
        <f t="shared" si="0"/>
        <v>0</v>
      </c>
      <c r="Q61" s="263" t="str">
        <f>[6]Mides!R50</f>
        <v>Guatemala</v>
      </c>
      <c r="R61" s="262" t="str">
        <f>[6]Mides!Q50</f>
        <v>Guatemala</v>
      </c>
      <c r="S61" s="218"/>
      <c r="T61" s="218"/>
      <c r="U61" s="218"/>
      <c r="V61" s="218"/>
      <c r="W61" s="218"/>
      <c r="X61" s="218"/>
      <c r="Y61" s="218"/>
      <c r="Z61" s="218"/>
    </row>
    <row r="62" spans="2:26" ht="14.4" thickBot="1" x14ac:dyDescent="0.35">
      <c r="B62" s="446"/>
      <c r="C62" s="259" t="str">
        <f>[6]Mides!D51</f>
        <v>EDGAR</v>
      </c>
      <c r="D62" s="260" t="str">
        <f>[6]Mides!C51</f>
        <v>COSTOP</v>
      </c>
      <c r="E62" s="261" t="str">
        <f>IF([6]Mides!E51=1,"X"," ")</f>
        <v xml:space="preserve"> </v>
      </c>
      <c r="F62" s="261" t="str">
        <f>IF([6]Mides!E51=2,"X"," ")</f>
        <v>X</v>
      </c>
      <c r="G62" s="262">
        <f>[6]Mides!B51</f>
        <v>1818946610406</v>
      </c>
      <c r="H62" s="261" t="str">
        <f>IF(AND([6]Mides!G51&gt;=1,[6]Mides!G51&lt;=14),"X"," ")</f>
        <v xml:space="preserve"> </v>
      </c>
      <c r="I62" s="261" t="str">
        <f>IF(AND([6]Mides!G51&gt;=14,[6]Mides!G51&lt;=30),"X"," ")</f>
        <v xml:space="preserve"> </v>
      </c>
      <c r="J62" s="261" t="str">
        <f>IF(AND([6]Mides!G51&gt;=31,[6]Mides!G51&lt;=60),"X","  ")</f>
        <v>X</v>
      </c>
      <c r="K62" s="261" t="str">
        <f>IF([6]Mides!G51&gt;60,"X", "  ")</f>
        <v xml:space="preserve">  </v>
      </c>
      <c r="L62" s="263" t="str">
        <f>[6]Mides!M51</f>
        <v>X</v>
      </c>
      <c r="M62" s="263">
        <f>[6]Mides!J51</f>
        <v>0</v>
      </c>
      <c r="N62" s="263">
        <f>[6]Mides!K51</f>
        <v>0</v>
      </c>
      <c r="O62" s="263">
        <f>[6]Mides!L51</f>
        <v>0</v>
      </c>
      <c r="P62" s="264">
        <f t="shared" si="0"/>
        <v>0</v>
      </c>
      <c r="Q62" s="263" t="str">
        <f>[6]Mides!R51</f>
        <v>Guatemala</v>
      </c>
      <c r="R62" s="262" t="str">
        <f>[6]Mides!Q51</f>
        <v>Guatemala</v>
      </c>
      <c r="S62" s="218"/>
      <c r="T62" s="218"/>
      <c r="U62" s="218"/>
      <c r="V62" s="218"/>
      <c r="W62" s="218"/>
      <c r="X62" s="218"/>
      <c r="Y62" s="218"/>
      <c r="Z62" s="218"/>
    </row>
    <row r="63" spans="2:26" ht="14.4" thickBot="1" x14ac:dyDescent="0.35">
      <c r="B63" s="446"/>
      <c r="C63" s="259" t="str">
        <f>[6]Mides!D52</f>
        <v>EDGAR</v>
      </c>
      <c r="D63" s="260" t="str">
        <f>[6]Mides!C52</f>
        <v>DE LEÓN</v>
      </c>
      <c r="E63" s="261" t="str">
        <f>IF([6]Mides!E52=1,"X"," ")</f>
        <v xml:space="preserve"> </v>
      </c>
      <c r="F63" s="261" t="str">
        <f>IF([6]Mides!E52=2,"X"," ")</f>
        <v>X</v>
      </c>
      <c r="G63" s="262">
        <f>[6]Mides!B52</f>
        <v>1835637351301</v>
      </c>
      <c r="H63" s="261" t="str">
        <f>IF(AND([6]Mides!G52&gt;=1,[6]Mides!G52&lt;=14),"X"," ")</f>
        <v xml:space="preserve"> </v>
      </c>
      <c r="I63" s="261" t="str">
        <f>IF(AND([6]Mides!G52&gt;=14,[6]Mides!G52&lt;=30),"X"," ")</f>
        <v xml:space="preserve"> </v>
      </c>
      <c r="J63" s="261" t="str">
        <f>IF(AND([6]Mides!G52&gt;=31,[6]Mides!G52&lt;=60),"X","  ")</f>
        <v>X</v>
      </c>
      <c r="K63" s="261" t="str">
        <f>IF([6]Mides!G52&gt;60,"X", "  ")</f>
        <v xml:space="preserve">  </v>
      </c>
      <c r="L63" s="263">
        <f>[6]Mides!M52</f>
        <v>0</v>
      </c>
      <c r="M63" s="263">
        <f>[6]Mides!J52</f>
        <v>0</v>
      </c>
      <c r="N63" s="263">
        <f>[6]Mides!K52</f>
        <v>0</v>
      </c>
      <c r="O63" s="263" t="str">
        <f>[6]Mides!L52</f>
        <v>X</v>
      </c>
      <c r="P63" s="264">
        <f t="shared" si="0"/>
        <v>0</v>
      </c>
      <c r="Q63" s="263" t="str">
        <f>[6]Mides!R52</f>
        <v>Guatemala</v>
      </c>
      <c r="R63" s="262" t="str">
        <f>[6]Mides!Q52</f>
        <v>Guatemala</v>
      </c>
      <c r="S63" s="218"/>
      <c r="T63" s="218"/>
      <c r="U63" s="218"/>
      <c r="V63" s="218"/>
      <c r="W63" s="218"/>
      <c r="X63" s="218"/>
      <c r="Y63" s="218"/>
      <c r="Z63" s="218"/>
    </row>
    <row r="64" spans="2:26" ht="14.4" thickBot="1" x14ac:dyDescent="0.35">
      <c r="B64" s="446"/>
      <c r="C64" s="259" t="str">
        <f>[6]Mides!D53</f>
        <v>EDIT</v>
      </c>
      <c r="D64" s="260" t="str">
        <f>[6]Mides!C53</f>
        <v>VEGA</v>
      </c>
      <c r="E64" s="261" t="str">
        <f>IF([6]Mides!E53=1,"X"," ")</f>
        <v>X</v>
      </c>
      <c r="F64" s="261" t="str">
        <f>IF([6]Mides!E53=2,"X"," ")</f>
        <v xml:space="preserve"> </v>
      </c>
      <c r="G64" s="262">
        <f>[6]Mides!B53</f>
        <v>2446129191709</v>
      </c>
      <c r="H64" s="261" t="str">
        <f>IF(AND([6]Mides!G53&gt;=1,[6]Mides!G53&lt;=14),"X"," ")</f>
        <v xml:space="preserve"> </v>
      </c>
      <c r="I64" s="261" t="str">
        <f>IF(AND([6]Mides!G53&gt;=14,[6]Mides!G53&lt;=30),"X"," ")</f>
        <v xml:space="preserve"> </v>
      </c>
      <c r="J64" s="261" t="str">
        <f>IF(AND([6]Mides!G53&gt;=31,[6]Mides!G53&lt;=60),"X","  ")</f>
        <v>X</v>
      </c>
      <c r="K64" s="261" t="str">
        <f>IF([6]Mides!G53&gt;60,"X", "  ")</f>
        <v xml:space="preserve">  </v>
      </c>
      <c r="L64" s="263">
        <f>[6]Mides!M53</f>
        <v>0</v>
      </c>
      <c r="M64" s="263">
        <f>[6]Mides!J53</f>
        <v>0</v>
      </c>
      <c r="N64" s="263">
        <f>[6]Mides!K53</f>
        <v>0</v>
      </c>
      <c r="O64" s="263" t="str">
        <f>[6]Mides!L53</f>
        <v>X</v>
      </c>
      <c r="P64" s="264">
        <f t="shared" si="0"/>
        <v>0</v>
      </c>
      <c r="Q64" s="263" t="str">
        <f>[6]Mides!R53</f>
        <v>Guatemala</v>
      </c>
      <c r="R64" s="262" t="str">
        <f>[6]Mides!Q53</f>
        <v>Guatemala</v>
      </c>
      <c r="S64" s="218"/>
      <c r="T64" s="218"/>
      <c r="U64" s="218"/>
      <c r="V64" s="218"/>
      <c r="W64" s="218"/>
      <c r="X64" s="218"/>
      <c r="Y64" s="218"/>
      <c r="Z64" s="218"/>
    </row>
    <row r="65" spans="2:26" ht="14.4" thickBot="1" x14ac:dyDescent="0.35">
      <c r="B65" s="446"/>
      <c r="C65" s="259" t="str">
        <f>[6]Mides!D54</f>
        <v>EDWIN</v>
      </c>
      <c r="D65" s="260" t="str">
        <f>[6]Mides!C54</f>
        <v>XOL</v>
      </c>
      <c r="E65" s="261" t="str">
        <f>IF([6]Mides!E54=1,"X"," ")</f>
        <v xml:space="preserve"> </v>
      </c>
      <c r="F65" s="261" t="str">
        <f>IF([6]Mides!E54=2,"X"," ")</f>
        <v>X</v>
      </c>
      <c r="G65" s="262">
        <f>[6]Mides!B54</f>
        <v>2738011471805</v>
      </c>
      <c r="H65" s="261" t="str">
        <f>IF(AND([6]Mides!G54&gt;=1,[6]Mides!G54&lt;=14),"X"," ")</f>
        <v xml:space="preserve"> </v>
      </c>
      <c r="I65" s="261" t="str">
        <f>IF(AND([6]Mides!G54&gt;=14,[6]Mides!G54&lt;=30),"X"," ")</f>
        <v xml:space="preserve"> </v>
      </c>
      <c r="J65" s="261" t="str">
        <f>IF(AND([6]Mides!G54&gt;=31,[6]Mides!G54&lt;=60),"X","  ")</f>
        <v>X</v>
      </c>
      <c r="K65" s="261" t="str">
        <f>IF([6]Mides!G54&gt;60,"X", "  ")</f>
        <v xml:space="preserve">  </v>
      </c>
      <c r="L65" s="263" t="str">
        <f>[6]Mides!M54</f>
        <v>X</v>
      </c>
      <c r="M65" s="263">
        <f>[6]Mides!J54</f>
        <v>0</v>
      </c>
      <c r="N65" s="263">
        <f>[6]Mides!K54</f>
        <v>0</v>
      </c>
      <c r="O65" s="263">
        <f>[6]Mides!L54</f>
        <v>0</v>
      </c>
      <c r="P65" s="264">
        <f t="shared" si="0"/>
        <v>0</v>
      </c>
      <c r="Q65" s="263" t="str">
        <f>[6]Mides!R54</f>
        <v>Guatemala</v>
      </c>
      <c r="R65" s="262" t="str">
        <f>[6]Mides!Q54</f>
        <v>Guatemala</v>
      </c>
      <c r="S65" s="218"/>
      <c r="T65" s="218"/>
      <c r="U65" s="218"/>
      <c r="V65" s="218"/>
      <c r="W65" s="218"/>
      <c r="X65" s="218"/>
      <c r="Y65" s="218"/>
      <c r="Z65" s="218"/>
    </row>
    <row r="66" spans="2:26" ht="14.4" thickBot="1" x14ac:dyDescent="0.35">
      <c r="B66" s="446"/>
      <c r="C66" s="259" t="str">
        <f>[6]Mides!D55</f>
        <v>ELICEO</v>
      </c>
      <c r="D66" s="260" t="str">
        <f>[6]Mides!C55</f>
        <v>AGUILAR</v>
      </c>
      <c r="E66" s="261" t="str">
        <f>IF([6]Mides!E55=1,"X"," ")</f>
        <v xml:space="preserve"> </v>
      </c>
      <c r="F66" s="261" t="str">
        <f>IF([6]Mides!E55=2,"X"," ")</f>
        <v>X</v>
      </c>
      <c r="G66" s="262">
        <f>[6]Mides!B55</f>
        <v>2487136121106</v>
      </c>
      <c r="H66" s="261" t="str">
        <f>IF(AND([6]Mides!G55&gt;=1,[6]Mides!G55&lt;=14),"X"," ")</f>
        <v xml:space="preserve"> </v>
      </c>
      <c r="I66" s="261" t="str">
        <f>IF(AND([6]Mides!G55&gt;=14,[6]Mides!G55&lt;=30),"X"," ")</f>
        <v xml:space="preserve"> </v>
      </c>
      <c r="J66" s="261" t="str">
        <f>IF(AND([6]Mides!G55&gt;=31,[6]Mides!G55&lt;=60),"X","  ")</f>
        <v>X</v>
      </c>
      <c r="K66" s="261" t="str">
        <f>IF([6]Mides!G55&gt;60,"X", "  ")</f>
        <v xml:space="preserve">  </v>
      </c>
      <c r="L66" s="263">
        <f>[6]Mides!M55</f>
        <v>0</v>
      </c>
      <c r="M66" s="263">
        <f>[6]Mides!J55</f>
        <v>0</v>
      </c>
      <c r="N66" s="263">
        <f>[6]Mides!K55</f>
        <v>0</v>
      </c>
      <c r="O66" s="263" t="str">
        <f>[6]Mides!L55</f>
        <v>X</v>
      </c>
      <c r="P66" s="264">
        <f t="shared" si="0"/>
        <v>0</v>
      </c>
      <c r="Q66" s="263" t="str">
        <f>[6]Mides!R55</f>
        <v>Guatemala</v>
      </c>
      <c r="R66" s="262" t="str">
        <f>[6]Mides!Q55</f>
        <v>Guatemala</v>
      </c>
      <c r="S66" s="218"/>
      <c r="T66" s="218"/>
      <c r="U66" s="218"/>
      <c r="V66" s="218"/>
      <c r="W66" s="218"/>
      <c r="X66" s="218"/>
      <c r="Y66" s="218"/>
      <c r="Z66" s="218"/>
    </row>
    <row r="67" spans="2:26" ht="14.4" thickBot="1" x14ac:dyDescent="0.35">
      <c r="B67" s="446"/>
      <c r="C67" s="259" t="str">
        <f>[6]Mides!D56</f>
        <v>ELIEZER</v>
      </c>
      <c r="D67" s="260" t="str">
        <f>[6]Mides!C56</f>
        <v>ZAPETA</v>
      </c>
      <c r="E67" s="261" t="str">
        <f>IF([6]Mides!E56=1,"X"," ")</f>
        <v xml:space="preserve"> </v>
      </c>
      <c r="F67" s="261" t="str">
        <f>IF([6]Mides!E56=2,"X"," ")</f>
        <v>X</v>
      </c>
      <c r="G67" s="262">
        <f>[6]Mides!B56</f>
        <v>1995222940101</v>
      </c>
      <c r="H67" s="261" t="str">
        <f>IF(AND([6]Mides!G56&gt;=1,[6]Mides!G56&lt;=14),"X"," ")</f>
        <v xml:space="preserve"> </v>
      </c>
      <c r="I67" s="261" t="str">
        <f>IF(AND([6]Mides!G56&gt;=14,[6]Mides!G56&lt;=30),"X"," ")</f>
        <v>X</v>
      </c>
      <c r="J67" s="261" t="str">
        <f>IF(AND([6]Mides!G56&gt;=31,[6]Mides!G56&lt;=60),"X","  ")</f>
        <v xml:space="preserve">  </v>
      </c>
      <c r="K67" s="261" t="str">
        <f>IF([6]Mides!G56&gt;60,"X", "  ")</f>
        <v xml:space="preserve">  </v>
      </c>
      <c r="L67" s="263">
        <f>[6]Mides!M56</f>
        <v>0</v>
      </c>
      <c r="M67" s="263">
        <f>[6]Mides!J56</f>
        <v>0</v>
      </c>
      <c r="N67" s="263">
        <f>[6]Mides!K56</f>
        <v>0</v>
      </c>
      <c r="O67" s="263" t="str">
        <f>[6]Mides!L56</f>
        <v>X</v>
      </c>
      <c r="P67" s="264">
        <f t="shared" si="0"/>
        <v>0</v>
      </c>
      <c r="Q67" s="263" t="str">
        <f>[6]Mides!R56</f>
        <v>Guatemala</v>
      </c>
      <c r="R67" s="262" t="str">
        <f>[6]Mides!Q56</f>
        <v>Guatemala</v>
      </c>
      <c r="S67" s="218"/>
      <c r="T67" s="218"/>
      <c r="U67" s="218"/>
      <c r="V67" s="218"/>
      <c r="W67" s="218"/>
      <c r="X67" s="218"/>
      <c r="Y67" s="218"/>
      <c r="Z67" s="218"/>
    </row>
    <row r="68" spans="2:26" ht="14.4" thickBot="1" x14ac:dyDescent="0.35">
      <c r="B68" s="446"/>
      <c r="C68" s="259" t="str">
        <f>[6]Mides!D57</f>
        <v>ELODIA</v>
      </c>
      <c r="D68" s="260" t="str">
        <f>[6]Mides!C57</f>
        <v>GONZÁLEZ</v>
      </c>
      <c r="E68" s="261" t="str">
        <f>IF([6]Mides!E57=1,"X"," ")</f>
        <v>X</v>
      </c>
      <c r="F68" s="261" t="str">
        <f>IF([6]Mides!E57=2,"X"," ")</f>
        <v xml:space="preserve"> </v>
      </c>
      <c r="G68" s="262">
        <f>[6]Mides!B57</f>
        <v>1785622971207</v>
      </c>
      <c r="H68" s="261" t="str">
        <f>IF(AND([6]Mides!G57&gt;=1,[6]Mides!G57&lt;=14),"X"," ")</f>
        <v xml:space="preserve"> </v>
      </c>
      <c r="I68" s="261" t="str">
        <f>IF(AND([6]Mides!G57&gt;=14,[6]Mides!G57&lt;=30),"X"," ")</f>
        <v xml:space="preserve"> </v>
      </c>
      <c r="J68" s="261" t="str">
        <f>IF(AND([6]Mides!G57&gt;=31,[6]Mides!G57&lt;=60),"X","  ")</f>
        <v>X</v>
      </c>
      <c r="K68" s="261" t="str">
        <f>IF([6]Mides!G57&gt;60,"X", "  ")</f>
        <v xml:space="preserve">  </v>
      </c>
      <c r="L68" s="263">
        <f>[6]Mides!M57</f>
        <v>0</v>
      </c>
      <c r="M68" s="263">
        <f>[6]Mides!J57</f>
        <v>0</v>
      </c>
      <c r="N68" s="263">
        <f>[6]Mides!K57</f>
        <v>0</v>
      </c>
      <c r="O68" s="263" t="str">
        <f>[6]Mides!L57</f>
        <v>X</v>
      </c>
      <c r="P68" s="264">
        <f t="shared" si="0"/>
        <v>0</v>
      </c>
      <c r="Q68" s="263" t="str">
        <f>[6]Mides!R57</f>
        <v>Guatemala</v>
      </c>
      <c r="R68" s="262" t="str">
        <f>[6]Mides!Q57</f>
        <v>Guatemala</v>
      </c>
      <c r="S68" s="218"/>
      <c r="T68" s="218"/>
      <c r="U68" s="218"/>
      <c r="V68" s="218"/>
      <c r="W68" s="218"/>
      <c r="X68" s="218"/>
      <c r="Y68" s="218"/>
      <c r="Z68" s="218"/>
    </row>
    <row r="69" spans="2:26" ht="14.4" thickBot="1" x14ac:dyDescent="0.35">
      <c r="B69" s="446"/>
      <c r="C69" s="259" t="str">
        <f>[6]Mides!D58</f>
        <v>ELVIRA</v>
      </c>
      <c r="D69" s="260" t="str">
        <f>[6]Mides!C58</f>
        <v>HERRERA</v>
      </c>
      <c r="E69" s="261" t="str">
        <f>IF([6]Mides!E58=1,"X"," ")</f>
        <v>X</v>
      </c>
      <c r="F69" s="261" t="str">
        <f>IF([6]Mides!E58=2,"X"," ")</f>
        <v xml:space="preserve"> </v>
      </c>
      <c r="G69" s="262">
        <f>[6]Mides!B58</f>
        <v>2352822001010</v>
      </c>
      <c r="H69" s="261" t="str">
        <f>IF(AND([6]Mides!G58&gt;=1,[6]Mides!G58&lt;=14),"X"," ")</f>
        <v xml:space="preserve"> </v>
      </c>
      <c r="I69" s="261" t="str">
        <f>IF(AND([6]Mides!G58&gt;=14,[6]Mides!G58&lt;=30),"X"," ")</f>
        <v xml:space="preserve"> </v>
      </c>
      <c r="J69" s="261" t="str">
        <f>IF(AND([6]Mides!G58&gt;=31,[6]Mides!G58&lt;=60),"X","  ")</f>
        <v xml:space="preserve">  </v>
      </c>
      <c r="K69" s="261" t="str">
        <f>IF([6]Mides!G58&gt;60,"X", "  ")</f>
        <v>X</v>
      </c>
      <c r="L69" s="263">
        <f>[6]Mides!M58</f>
        <v>0</v>
      </c>
      <c r="M69" s="263">
        <f>[6]Mides!J58</f>
        <v>0</v>
      </c>
      <c r="N69" s="263">
        <f>[6]Mides!K58</f>
        <v>0</v>
      </c>
      <c r="O69" s="263" t="str">
        <f>[6]Mides!L58</f>
        <v>X</v>
      </c>
      <c r="P69" s="264">
        <f t="shared" si="0"/>
        <v>0</v>
      </c>
      <c r="Q69" s="263" t="str">
        <f>[6]Mides!R58</f>
        <v>Guatemala</v>
      </c>
      <c r="R69" s="262" t="str">
        <f>[6]Mides!Q58</f>
        <v>Guatemala</v>
      </c>
      <c r="S69" s="218"/>
      <c r="T69" s="218"/>
      <c r="U69" s="218"/>
      <c r="V69" s="218"/>
      <c r="W69" s="218"/>
      <c r="X69" s="218"/>
      <c r="Y69" s="218"/>
      <c r="Z69" s="218"/>
    </row>
    <row r="70" spans="2:26" ht="14.4" thickBot="1" x14ac:dyDescent="0.35">
      <c r="B70" s="446"/>
      <c r="C70" s="259" t="str">
        <f>[6]Mides!D59</f>
        <v>ELVIS</v>
      </c>
      <c r="D70" s="260" t="str">
        <f>[6]Mides!C59</f>
        <v>PEQUE</v>
      </c>
      <c r="E70" s="261" t="str">
        <f>IF([6]Mides!E59=1,"X"," ")</f>
        <v xml:space="preserve"> </v>
      </c>
      <c r="F70" s="261" t="str">
        <f>IF([6]Mides!E59=2,"X"," ")</f>
        <v>X</v>
      </c>
      <c r="G70" s="262">
        <f>[6]Mides!B59</f>
        <v>2448004212106</v>
      </c>
      <c r="H70" s="261" t="str">
        <f>IF(AND([6]Mides!G59&gt;=1,[6]Mides!G59&lt;=14),"X"," ")</f>
        <v xml:space="preserve"> </v>
      </c>
      <c r="I70" s="261" t="str">
        <f>IF(AND([6]Mides!G59&gt;=14,[6]Mides!G59&lt;=30),"X"," ")</f>
        <v xml:space="preserve"> </v>
      </c>
      <c r="J70" s="261" t="str">
        <f>IF(AND([6]Mides!G59&gt;=31,[6]Mides!G59&lt;=60),"X","  ")</f>
        <v>X</v>
      </c>
      <c r="K70" s="261" t="str">
        <f>IF([6]Mides!G59&gt;60,"X", "  ")</f>
        <v xml:space="preserve">  </v>
      </c>
      <c r="L70" s="263" t="str">
        <f>[6]Mides!M59</f>
        <v>X</v>
      </c>
      <c r="M70" s="263">
        <f>[6]Mides!J59</f>
        <v>0</v>
      </c>
      <c r="N70" s="263">
        <f>[6]Mides!K59</f>
        <v>0</v>
      </c>
      <c r="O70" s="263">
        <f>[6]Mides!L59</f>
        <v>0</v>
      </c>
      <c r="P70" s="264">
        <f t="shared" si="0"/>
        <v>0</v>
      </c>
      <c r="Q70" s="263" t="str">
        <f>[6]Mides!R59</f>
        <v>Guatemala</v>
      </c>
      <c r="R70" s="262" t="str">
        <f>[6]Mides!Q59</f>
        <v>Guatemala</v>
      </c>
      <c r="S70" s="218"/>
      <c r="T70" s="218"/>
      <c r="U70" s="218"/>
      <c r="V70" s="218"/>
      <c r="W70" s="218"/>
      <c r="X70" s="218"/>
      <c r="Y70" s="218"/>
      <c r="Z70" s="218"/>
    </row>
    <row r="71" spans="2:26" ht="14.4" thickBot="1" x14ac:dyDescent="0.35">
      <c r="B71" s="446"/>
      <c r="C71" s="259" t="str">
        <f>[6]Mides!D60</f>
        <v>ELVIS</v>
      </c>
      <c r="D71" s="260" t="str">
        <f>[6]Mides!C60</f>
        <v>GONZÁLEZ</v>
      </c>
      <c r="E71" s="261" t="str">
        <f>IF([6]Mides!E60=1,"X"," ")</f>
        <v xml:space="preserve"> </v>
      </c>
      <c r="F71" s="261" t="str">
        <f>IF([6]Mides!E60=2,"X"," ")</f>
        <v>X</v>
      </c>
      <c r="G71" s="262">
        <f>[6]Mides!B60</f>
        <v>1756244290603</v>
      </c>
      <c r="H71" s="261" t="str">
        <f>IF(AND([6]Mides!G60&gt;=1,[6]Mides!G60&lt;=14),"X"," ")</f>
        <v xml:space="preserve"> </v>
      </c>
      <c r="I71" s="261" t="str">
        <f>IF(AND([6]Mides!G60&gt;=14,[6]Mides!G60&lt;=30),"X"," ")</f>
        <v xml:space="preserve"> </v>
      </c>
      <c r="J71" s="261" t="str">
        <f>IF(AND([6]Mides!G60&gt;=31,[6]Mides!G60&lt;=60),"X","  ")</f>
        <v>X</v>
      </c>
      <c r="K71" s="261" t="str">
        <f>IF([6]Mides!G60&gt;60,"X", "  ")</f>
        <v xml:space="preserve">  </v>
      </c>
      <c r="L71" s="263">
        <f>[6]Mides!M60</f>
        <v>0</v>
      </c>
      <c r="M71" s="263">
        <f>[6]Mides!J60</f>
        <v>0</v>
      </c>
      <c r="N71" s="263">
        <f>[6]Mides!K60</f>
        <v>0</v>
      </c>
      <c r="O71" s="263" t="str">
        <f>[6]Mides!L60</f>
        <v>X</v>
      </c>
      <c r="P71" s="264">
        <f t="shared" si="0"/>
        <v>0</v>
      </c>
      <c r="Q71" s="263" t="str">
        <f>[6]Mides!R60</f>
        <v>Guatemala</v>
      </c>
      <c r="R71" s="262" t="str">
        <f>[6]Mides!Q60</f>
        <v>Guatemala</v>
      </c>
      <c r="S71" s="218"/>
      <c r="T71" s="218"/>
      <c r="U71" s="218"/>
      <c r="V71" s="218"/>
      <c r="W71" s="218"/>
      <c r="X71" s="218"/>
      <c r="Y71" s="218"/>
      <c r="Z71" s="218"/>
    </row>
    <row r="72" spans="2:26" ht="14.4" thickBot="1" x14ac:dyDescent="0.35">
      <c r="B72" s="446"/>
      <c r="C72" s="259" t="str">
        <f>[6]Mides!D61</f>
        <v>ENRIQUE</v>
      </c>
      <c r="D72" s="260" t="str">
        <f>[6]Mides!C61</f>
        <v>MENDOZA</v>
      </c>
      <c r="E72" s="261" t="str">
        <f>IF([6]Mides!E61=1,"X"," ")</f>
        <v xml:space="preserve"> </v>
      </c>
      <c r="F72" s="261" t="str">
        <f>IF([6]Mides!E61=2,"X"," ")</f>
        <v>X</v>
      </c>
      <c r="G72" s="262">
        <f>[6]Mides!B61</f>
        <v>2311329800101</v>
      </c>
      <c r="H72" s="261" t="str">
        <f>IF(AND([6]Mides!G61&gt;=1,[6]Mides!G61&lt;=14),"X"," ")</f>
        <v xml:space="preserve"> </v>
      </c>
      <c r="I72" s="261" t="str">
        <f>IF(AND([6]Mides!G61&gt;=14,[6]Mides!G61&lt;=30),"X"," ")</f>
        <v xml:space="preserve"> </v>
      </c>
      <c r="J72" s="261" t="str">
        <f>IF(AND([6]Mides!G61&gt;=31,[6]Mides!G61&lt;=60),"X","  ")</f>
        <v xml:space="preserve">  </v>
      </c>
      <c r="K72" s="261" t="str">
        <f>IF([6]Mides!G61&gt;60,"X", "  ")</f>
        <v>X</v>
      </c>
      <c r="L72" s="263">
        <f>[6]Mides!M61</f>
        <v>0</v>
      </c>
      <c r="M72" s="263">
        <f>[6]Mides!J61</f>
        <v>0</v>
      </c>
      <c r="N72" s="263">
        <f>[6]Mides!K61</f>
        <v>0</v>
      </c>
      <c r="O72" s="263" t="str">
        <f>[6]Mides!L61</f>
        <v>X</v>
      </c>
      <c r="P72" s="264">
        <f t="shared" si="0"/>
        <v>0</v>
      </c>
      <c r="Q72" s="263" t="str">
        <f>[6]Mides!R61</f>
        <v>Guatemala</v>
      </c>
      <c r="R72" s="262" t="str">
        <f>[6]Mides!Q61</f>
        <v>Guatemala</v>
      </c>
      <c r="S72" s="218"/>
      <c r="T72" s="218"/>
      <c r="U72" s="218"/>
      <c r="V72" s="218"/>
      <c r="W72" s="218"/>
      <c r="X72" s="218"/>
      <c r="Y72" s="218"/>
      <c r="Z72" s="218"/>
    </row>
    <row r="73" spans="2:26" ht="14.4" thickBot="1" x14ac:dyDescent="0.35">
      <c r="B73" s="446"/>
      <c r="C73" s="259" t="str">
        <f>[6]Mides!D62</f>
        <v>ERICK</v>
      </c>
      <c r="D73" s="260" t="str">
        <f>[6]Mides!C62</f>
        <v>GARCÍA</v>
      </c>
      <c r="E73" s="261" t="str">
        <f>IF([6]Mides!E62=1,"X"," ")</f>
        <v xml:space="preserve"> </v>
      </c>
      <c r="F73" s="261" t="str">
        <f>IF([6]Mides!E62=2,"X"," ")</f>
        <v>X</v>
      </c>
      <c r="G73" s="262">
        <f>[6]Mides!B62</f>
        <v>1800347230101</v>
      </c>
      <c r="H73" s="261" t="str">
        <f>IF(AND([6]Mides!G62&gt;=1,[6]Mides!G62&lt;=14),"X"," ")</f>
        <v xml:space="preserve"> </v>
      </c>
      <c r="I73" s="261" t="str">
        <f>IF(AND([6]Mides!G62&gt;=14,[6]Mides!G62&lt;=30),"X"," ")</f>
        <v xml:space="preserve"> </v>
      </c>
      <c r="J73" s="261" t="str">
        <f>IF(AND([6]Mides!G62&gt;=31,[6]Mides!G62&lt;=60),"X","  ")</f>
        <v>X</v>
      </c>
      <c r="K73" s="261" t="str">
        <f>IF([6]Mides!G62&gt;60,"X", "  ")</f>
        <v xml:space="preserve">  </v>
      </c>
      <c r="L73" s="263">
        <f>[6]Mides!M62</f>
        <v>0</v>
      </c>
      <c r="M73" s="263">
        <f>[6]Mides!J62</f>
        <v>0</v>
      </c>
      <c r="N73" s="263">
        <f>[6]Mides!K62</f>
        <v>0</v>
      </c>
      <c r="O73" s="263" t="str">
        <f>[6]Mides!L62</f>
        <v>X</v>
      </c>
      <c r="P73" s="264">
        <f t="shared" si="0"/>
        <v>0</v>
      </c>
      <c r="Q73" s="263" t="str">
        <f>[6]Mides!R62</f>
        <v>Guatemala</v>
      </c>
      <c r="R73" s="262" t="str">
        <f>[6]Mides!Q62</f>
        <v>Guatemala</v>
      </c>
      <c r="S73" s="218"/>
      <c r="T73" s="218"/>
      <c r="U73" s="218"/>
      <c r="V73" s="218"/>
      <c r="W73" s="218"/>
      <c r="X73" s="218"/>
      <c r="Y73" s="218"/>
      <c r="Z73" s="218"/>
    </row>
    <row r="74" spans="2:26" ht="14.4" thickBot="1" x14ac:dyDescent="0.35">
      <c r="B74" s="446"/>
      <c r="C74" s="259" t="str">
        <f>[6]Mides!D63</f>
        <v>ERICK</v>
      </c>
      <c r="D74" s="260" t="str">
        <f>[6]Mides!C63</f>
        <v>PÉREZ</v>
      </c>
      <c r="E74" s="261" t="str">
        <f>IF([6]Mides!E63=1,"X"," ")</f>
        <v xml:space="preserve"> </v>
      </c>
      <c r="F74" s="261" t="str">
        <f>IF([6]Mides!E63=2,"X"," ")</f>
        <v>X</v>
      </c>
      <c r="G74" s="262">
        <f>[6]Mides!B63</f>
        <v>1893493440901</v>
      </c>
      <c r="H74" s="261" t="str">
        <f>IF(AND([6]Mides!G63&gt;=1,[6]Mides!G63&lt;=14),"X"," ")</f>
        <v xml:space="preserve"> </v>
      </c>
      <c r="I74" s="261" t="str">
        <f>IF(AND([6]Mides!G63&gt;=14,[6]Mides!G63&lt;=30),"X"," ")</f>
        <v xml:space="preserve"> </v>
      </c>
      <c r="J74" s="261" t="str">
        <f>IF(AND([6]Mides!G63&gt;=31,[6]Mides!G63&lt;=60),"X","  ")</f>
        <v>X</v>
      </c>
      <c r="K74" s="261" t="str">
        <f>IF([6]Mides!G63&gt;60,"X", "  ")</f>
        <v xml:space="preserve">  </v>
      </c>
      <c r="L74" s="263">
        <f>[6]Mides!M63</f>
        <v>0</v>
      </c>
      <c r="M74" s="263">
        <f>[6]Mides!J63</f>
        <v>0</v>
      </c>
      <c r="N74" s="263">
        <f>[6]Mides!K63</f>
        <v>0</v>
      </c>
      <c r="O74" s="263" t="str">
        <f>[6]Mides!L63</f>
        <v>X</v>
      </c>
      <c r="P74" s="264">
        <f t="shared" si="0"/>
        <v>0</v>
      </c>
      <c r="Q74" s="263" t="str">
        <f>[6]Mides!R63</f>
        <v>Guatemala</v>
      </c>
      <c r="R74" s="262" t="str">
        <f>[6]Mides!Q63</f>
        <v>Guatemala</v>
      </c>
      <c r="S74" s="218"/>
      <c r="T74" s="218"/>
      <c r="U74" s="218"/>
      <c r="V74" s="218"/>
      <c r="W74" s="218"/>
      <c r="X74" s="218"/>
      <c r="Y74" s="218"/>
      <c r="Z74" s="218"/>
    </row>
    <row r="75" spans="2:26" ht="14.4" thickBot="1" x14ac:dyDescent="0.35">
      <c r="B75" s="446"/>
      <c r="C75" s="259" t="str">
        <f>[6]Mides!D64</f>
        <v>ERICK</v>
      </c>
      <c r="D75" s="260" t="str">
        <f>[6]Mides!C64</f>
        <v>FLORES</v>
      </c>
      <c r="E75" s="261" t="str">
        <f>IF([6]Mides!E64=1,"X"," ")</f>
        <v xml:space="preserve"> </v>
      </c>
      <c r="F75" s="261" t="str">
        <f>IF([6]Mides!E64=2,"X"," ")</f>
        <v>X</v>
      </c>
      <c r="G75" s="262">
        <f>[6]Mides!B64</f>
        <v>2552605390101</v>
      </c>
      <c r="H75" s="261" t="str">
        <f>IF(AND([6]Mides!G64&gt;=1,[6]Mides!G64&lt;=14),"X"," ")</f>
        <v xml:space="preserve"> </v>
      </c>
      <c r="I75" s="261" t="str">
        <f>IF(AND([6]Mides!G64&gt;=14,[6]Mides!G64&lt;=30),"X"," ")</f>
        <v xml:space="preserve"> </v>
      </c>
      <c r="J75" s="261" t="str">
        <f>IF(AND([6]Mides!G64&gt;=31,[6]Mides!G64&lt;=60),"X","  ")</f>
        <v>X</v>
      </c>
      <c r="K75" s="261" t="str">
        <f>IF([6]Mides!G64&gt;60,"X", "  ")</f>
        <v xml:space="preserve">  </v>
      </c>
      <c r="L75" s="263">
        <f>[6]Mides!M64</f>
        <v>0</v>
      </c>
      <c r="M75" s="263">
        <f>[6]Mides!J64</f>
        <v>0</v>
      </c>
      <c r="N75" s="263">
        <f>[6]Mides!K64</f>
        <v>0</v>
      </c>
      <c r="O75" s="263" t="str">
        <f>[6]Mides!L64</f>
        <v>X</v>
      </c>
      <c r="P75" s="264">
        <f t="shared" si="0"/>
        <v>0</v>
      </c>
      <c r="Q75" s="263" t="str">
        <f>[6]Mides!R64</f>
        <v>Guatemala</v>
      </c>
      <c r="R75" s="262" t="str">
        <f>[6]Mides!Q64</f>
        <v>Guatemala</v>
      </c>
      <c r="S75" s="218"/>
      <c r="T75" s="218"/>
      <c r="U75" s="218"/>
      <c r="V75" s="218"/>
      <c r="W75" s="218"/>
      <c r="X75" s="218"/>
      <c r="Y75" s="218"/>
      <c r="Z75" s="218"/>
    </row>
    <row r="76" spans="2:26" ht="14.4" thickBot="1" x14ac:dyDescent="0.35">
      <c r="B76" s="446"/>
      <c r="C76" s="259" t="str">
        <f>[6]Mides!D65</f>
        <v>ERICKA</v>
      </c>
      <c r="D76" s="260" t="str">
        <f>[6]Mides!C65</f>
        <v>RAMÍREZ</v>
      </c>
      <c r="E76" s="261" t="str">
        <f>IF([6]Mides!E65=1,"X"," ")</f>
        <v>X</v>
      </c>
      <c r="F76" s="261" t="str">
        <f>IF([6]Mides!E65=2,"X"," ")</f>
        <v xml:space="preserve"> </v>
      </c>
      <c r="G76" s="262">
        <f>[6]Mides!B65</f>
        <v>2278662820101</v>
      </c>
      <c r="H76" s="261" t="str">
        <f>IF(AND([6]Mides!G65&gt;=1,[6]Mides!G65&lt;=14),"X"," ")</f>
        <v xml:space="preserve"> </v>
      </c>
      <c r="I76" s="261" t="str">
        <f>IF(AND([6]Mides!G65&gt;=14,[6]Mides!G65&lt;=30),"X"," ")</f>
        <v xml:space="preserve"> </v>
      </c>
      <c r="J76" s="261" t="str">
        <f>IF(AND([6]Mides!G65&gt;=31,[6]Mides!G65&lt;=60),"X","  ")</f>
        <v>X</v>
      </c>
      <c r="K76" s="261" t="str">
        <f>IF([6]Mides!G65&gt;60,"X", "  ")</f>
        <v xml:space="preserve">  </v>
      </c>
      <c r="L76" s="263">
        <f>[6]Mides!M65</f>
        <v>0</v>
      </c>
      <c r="M76" s="263">
        <f>[6]Mides!J65</f>
        <v>0</v>
      </c>
      <c r="N76" s="263">
        <f>[6]Mides!K65</f>
        <v>0</v>
      </c>
      <c r="O76" s="263" t="str">
        <f>[6]Mides!L65</f>
        <v>X</v>
      </c>
      <c r="P76" s="264">
        <f t="shared" si="0"/>
        <v>0</v>
      </c>
      <c r="Q76" s="263" t="str">
        <f>[6]Mides!R65</f>
        <v>Guatemala</v>
      </c>
      <c r="R76" s="262" t="str">
        <f>[6]Mides!Q65</f>
        <v>Guatemala</v>
      </c>
      <c r="S76" s="218"/>
      <c r="T76" s="218"/>
      <c r="U76" s="218"/>
      <c r="V76" s="218"/>
      <c r="W76" s="218"/>
      <c r="X76" s="218"/>
      <c r="Y76" s="218"/>
      <c r="Z76" s="218"/>
    </row>
    <row r="77" spans="2:26" ht="14.4" thickBot="1" x14ac:dyDescent="0.35">
      <c r="B77" s="446"/>
      <c r="C77" s="259" t="str">
        <f>[6]Mides!D66</f>
        <v>ERVIN</v>
      </c>
      <c r="D77" s="260" t="str">
        <f>[6]Mides!C66</f>
        <v>RIVAS</v>
      </c>
      <c r="E77" s="261" t="str">
        <f>IF([6]Mides!E66=1,"X"," ")</f>
        <v xml:space="preserve"> </v>
      </c>
      <c r="F77" s="261" t="str">
        <f>IF([6]Mides!E66=2,"X"," ")</f>
        <v>X</v>
      </c>
      <c r="G77" s="262">
        <f>[6]Mides!B66</f>
        <v>2538428752212</v>
      </c>
      <c r="H77" s="261" t="str">
        <f>IF(AND([6]Mides!G66&gt;=1,[6]Mides!G66&lt;=14),"X"," ")</f>
        <v xml:space="preserve"> </v>
      </c>
      <c r="I77" s="261" t="str">
        <f>IF(AND([6]Mides!G66&gt;=14,[6]Mides!G66&lt;=30),"X"," ")</f>
        <v xml:space="preserve"> </v>
      </c>
      <c r="J77" s="261" t="str">
        <f>IF(AND([6]Mides!G66&gt;=31,[6]Mides!G66&lt;=60),"X","  ")</f>
        <v>X</v>
      </c>
      <c r="K77" s="261" t="str">
        <f>IF([6]Mides!G66&gt;60,"X", "  ")</f>
        <v xml:space="preserve">  </v>
      </c>
      <c r="L77" s="263">
        <f>[6]Mides!M66</f>
        <v>0</v>
      </c>
      <c r="M77" s="263">
        <f>[6]Mides!J66</f>
        <v>0</v>
      </c>
      <c r="N77" s="263">
        <f>[6]Mides!K66</f>
        <v>0</v>
      </c>
      <c r="O77" s="263" t="str">
        <f>[6]Mides!L66</f>
        <v>X</v>
      </c>
      <c r="P77" s="264">
        <f t="shared" si="0"/>
        <v>0</v>
      </c>
      <c r="Q77" s="263" t="str">
        <f>[6]Mides!R66</f>
        <v>Guatemala</v>
      </c>
      <c r="R77" s="262" t="str">
        <f>[6]Mides!Q66</f>
        <v>Guatemala</v>
      </c>
      <c r="S77" s="218"/>
      <c r="T77" s="218"/>
      <c r="U77" s="218"/>
      <c r="V77" s="218"/>
      <c r="W77" s="218"/>
      <c r="X77" s="218"/>
      <c r="Y77" s="218"/>
      <c r="Z77" s="218"/>
    </row>
    <row r="78" spans="2:26" ht="14.4" thickBot="1" x14ac:dyDescent="0.35">
      <c r="B78" s="446"/>
      <c r="C78" s="259" t="str">
        <f>[6]Mides!D67</f>
        <v>ERVIN</v>
      </c>
      <c r="D78" s="260" t="str">
        <f>[6]Mides!C67</f>
        <v>MENDOZA</v>
      </c>
      <c r="E78" s="261" t="str">
        <f>IF([6]Mides!E67=1,"X"," ")</f>
        <v xml:space="preserve"> </v>
      </c>
      <c r="F78" s="261" t="str">
        <f>IF([6]Mides!E67=2,"X"," ")</f>
        <v>X</v>
      </c>
      <c r="G78" s="262">
        <f>[6]Mides!B67</f>
        <v>2449150670413</v>
      </c>
      <c r="H78" s="261" t="str">
        <f>IF(AND([6]Mides!G67&gt;=1,[6]Mides!G67&lt;=14),"X"," ")</f>
        <v xml:space="preserve"> </v>
      </c>
      <c r="I78" s="261" t="str">
        <f>IF(AND([6]Mides!G67&gt;=14,[6]Mides!G67&lt;=30),"X"," ")</f>
        <v>X</v>
      </c>
      <c r="J78" s="261" t="str">
        <f>IF(AND([6]Mides!G67&gt;=31,[6]Mides!G67&lt;=60),"X","  ")</f>
        <v xml:space="preserve">  </v>
      </c>
      <c r="K78" s="261" t="str">
        <f>IF([6]Mides!G67&gt;60,"X", "  ")</f>
        <v xml:space="preserve">  </v>
      </c>
      <c r="L78" s="263">
        <f>[6]Mides!M67</f>
        <v>0</v>
      </c>
      <c r="M78" s="263">
        <f>[6]Mides!J67</f>
        <v>0</v>
      </c>
      <c r="N78" s="263">
        <f>[6]Mides!K67</f>
        <v>0</v>
      </c>
      <c r="O78" s="263" t="str">
        <f>[6]Mides!L67</f>
        <v>X</v>
      </c>
      <c r="P78" s="264">
        <f t="shared" si="0"/>
        <v>0</v>
      </c>
      <c r="Q78" s="263" t="str">
        <f>[6]Mides!R67</f>
        <v>Guatemala</v>
      </c>
      <c r="R78" s="262" t="str">
        <f>[6]Mides!Q67</f>
        <v>Guatemala</v>
      </c>
      <c r="S78" s="218"/>
      <c r="T78" s="218"/>
      <c r="U78" s="218"/>
      <c r="V78" s="218"/>
      <c r="W78" s="218"/>
      <c r="X78" s="218"/>
      <c r="Y78" s="218"/>
      <c r="Z78" s="218"/>
    </row>
    <row r="79" spans="2:26" ht="14.4" thickBot="1" x14ac:dyDescent="0.35">
      <c r="B79" s="446"/>
      <c r="C79" s="259" t="str">
        <f>[6]Mides!D68</f>
        <v>ERVIN</v>
      </c>
      <c r="D79" s="260" t="str">
        <f>[6]Mides!C68</f>
        <v>LÓPEZ</v>
      </c>
      <c r="E79" s="261" t="str">
        <f>IF([6]Mides!E68=1,"X"," ")</f>
        <v xml:space="preserve"> </v>
      </c>
      <c r="F79" s="261" t="str">
        <f>IF([6]Mides!E68=2,"X"," ")</f>
        <v>X</v>
      </c>
      <c r="G79" s="262">
        <f>[6]Mides!B68</f>
        <v>1913774490609</v>
      </c>
      <c r="H79" s="261" t="str">
        <f>IF(AND([6]Mides!G68&gt;=1,[6]Mides!G68&lt;=14),"X"," ")</f>
        <v xml:space="preserve"> </v>
      </c>
      <c r="I79" s="261" t="str">
        <f>IF(AND([6]Mides!G68&gt;=14,[6]Mides!G68&lt;=30),"X"," ")</f>
        <v xml:space="preserve"> </v>
      </c>
      <c r="J79" s="261" t="str">
        <f>IF(AND([6]Mides!G68&gt;=31,[6]Mides!G68&lt;=60),"X","  ")</f>
        <v>X</v>
      </c>
      <c r="K79" s="261" t="str">
        <f>IF([6]Mides!G68&gt;60,"X", "  ")</f>
        <v xml:space="preserve">  </v>
      </c>
      <c r="L79" s="263">
        <f>[6]Mides!M68</f>
        <v>0</v>
      </c>
      <c r="M79" s="263">
        <f>[6]Mides!J68</f>
        <v>0</v>
      </c>
      <c r="N79" s="263">
        <f>[6]Mides!K68</f>
        <v>0</v>
      </c>
      <c r="O79" s="263" t="str">
        <f>[6]Mides!L68</f>
        <v>X</v>
      </c>
      <c r="P79" s="264">
        <f t="shared" si="0"/>
        <v>0</v>
      </c>
      <c r="Q79" s="263" t="str">
        <f>[6]Mides!R68</f>
        <v>Guatemala</v>
      </c>
      <c r="R79" s="262" t="str">
        <f>[6]Mides!Q68</f>
        <v>Guatemala</v>
      </c>
      <c r="S79" s="218"/>
      <c r="T79" s="218"/>
      <c r="U79" s="218"/>
      <c r="V79" s="218"/>
      <c r="W79" s="218"/>
      <c r="X79" s="218"/>
      <c r="Y79" s="218"/>
      <c r="Z79" s="218"/>
    </row>
    <row r="80" spans="2:26" ht="14.4" thickBot="1" x14ac:dyDescent="0.35">
      <c r="B80" s="446"/>
      <c r="C80" s="259" t="str">
        <f>[6]Mides!D69</f>
        <v>ESTUARDO</v>
      </c>
      <c r="D80" s="260" t="str">
        <f>[6]Mides!C69</f>
        <v>CÚMEZ</v>
      </c>
      <c r="E80" s="261" t="str">
        <f>IF([6]Mides!E69=1,"X"," ")</f>
        <v xml:space="preserve"> </v>
      </c>
      <c r="F80" s="261" t="str">
        <f>IF([6]Mides!E69=2,"X"," ")</f>
        <v>X</v>
      </c>
      <c r="G80" s="262">
        <f>[6]Mides!B69</f>
        <v>1874974940101</v>
      </c>
      <c r="H80" s="261" t="str">
        <f>IF(AND([6]Mides!G69&gt;=1,[6]Mides!G69&lt;=14),"X"," ")</f>
        <v xml:space="preserve"> </v>
      </c>
      <c r="I80" s="261" t="str">
        <f>IF(AND([6]Mides!G69&gt;=14,[6]Mides!G69&lt;=30),"X"," ")</f>
        <v xml:space="preserve"> </v>
      </c>
      <c r="J80" s="261" t="str">
        <f>IF(AND([6]Mides!G69&gt;=31,[6]Mides!G69&lt;=60),"X","  ")</f>
        <v>X</v>
      </c>
      <c r="K80" s="261" t="str">
        <f>IF([6]Mides!G69&gt;60,"X", "  ")</f>
        <v xml:space="preserve">  </v>
      </c>
      <c r="L80" s="263" t="str">
        <f>[6]Mides!M69</f>
        <v>X</v>
      </c>
      <c r="M80" s="263">
        <f>[6]Mides!J69</f>
        <v>0</v>
      </c>
      <c r="N80" s="263">
        <f>[6]Mides!K69</f>
        <v>0</v>
      </c>
      <c r="O80" s="263">
        <f>[6]Mides!L69</f>
        <v>0</v>
      </c>
      <c r="P80" s="264">
        <f t="shared" si="0"/>
        <v>0</v>
      </c>
      <c r="Q80" s="263" t="str">
        <f>[6]Mides!R69</f>
        <v>Guatemala</v>
      </c>
      <c r="R80" s="262" t="str">
        <f>[6]Mides!Q69</f>
        <v>Guatemala</v>
      </c>
      <c r="S80" s="218"/>
      <c r="T80" s="218"/>
      <c r="U80" s="218"/>
      <c r="V80" s="218"/>
      <c r="W80" s="218"/>
      <c r="X80" s="218"/>
      <c r="Y80" s="218"/>
      <c r="Z80" s="218"/>
    </row>
    <row r="81" spans="2:26" ht="14.4" thickBot="1" x14ac:dyDescent="0.35">
      <c r="B81" s="446"/>
      <c r="C81" s="259" t="str">
        <f>[6]Mides!D70</f>
        <v>ESVIN</v>
      </c>
      <c r="D81" s="260" t="str">
        <f>[6]Mides!C70</f>
        <v>CHÚN</v>
      </c>
      <c r="E81" s="261" t="str">
        <f>IF([6]Mides!E70=1,"X"," ")</f>
        <v xml:space="preserve"> </v>
      </c>
      <c r="F81" s="261" t="str">
        <f>IF([6]Mides!E70=2,"X"," ")</f>
        <v>X</v>
      </c>
      <c r="G81" s="262">
        <f>[6]Mides!B70</f>
        <v>1801835910919</v>
      </c>
      <c r="H81" s="261" t="str">
        <f>IF(AND([6]Mides!G70&gt;=1,[6]Mides!G70&lt;=14),"X"," ")</f>
        <v xml:space="preserve"> </v>
      </c>
      <c r="I81" s="261" t="str">
        <f>IF(AND([6]Mides!G70&gt;=14,[6]Mides!G70&lt;=30),"X"," ")</f>
        <v xml:space="preserve"> </v>
      </c>
      <c r="J81" s="261" t="str">
        <f>IF(AND([6]Mides!G70&gt;=31,[6]Mides!G70&lt;=60),"X","  ")</f>
        <v>X</v>
      </c>
      <c r="K81" s="261" t="str">
        <f>IF([6]Mides!G70&gt;60,"X", "  ")</f>
        <v xml:space="preserve">  </v>
      </c>
      <c r="L81" s="263" t="str">
        <f>[6]Mides!M70</f>
        <v>X</v>
      </c>
      <c r="M81" s="263">
        <f>[6]Mides!J70</f>
        <v>0</v>
      </c>
      <c r="N81" s="263">
        <f>[6]Mides!K70</f>
        <v>0</v>
      </c>
      <c r="O81" s="263">
        <f>[6]Mides!L70</f>
        <v>0</v>
      </c>
      <c r="P81" s="264">
        <f t="shared" si="0"/>
        <v>0</v>
      </c>
      <c r="Q81" s="263" t="str">
        <f>[6]Mides!R70</f>
        <v>Guatemala</v>
      </c>
      <c r="R81" s="262" t="str">
        <f>[6]Mides!Q70</f>
        <v>Guatemala</v>
      </c>
      <c r="S81" s="218"/>
      <c r="T81" s="218"/>
      <c r="U81" s="218"/>
      <c r="V81" s="218"/>
      <c r="W81" s="218"/>
      <c r="X81" s="218"/>
      <c r="Y81" s="218"/>
      <c r="Z81" s="218"/>
    </row>
    <row r="82" spans="2:26" ht="14.4" thickBot="1" x14ac:dyDescent="0.35">
      <c r="B82" s="446"/>
      <c r="C82" s="259" t="str">
        <f>[6]Mides!D71</f>
        <v>EVELYN</v>
      </c>
      <c r="D82" s="260" t="str">
        <f>[6]Mides!C71</f>
        <v>SAZO</v>
      </c>
      <c r="E82" s="261" t="str">
        <f>IF([6]Mides!E71=1,"X"," ")</f>
        <v>X</v>
      </c>
      <c r="F82" s="261" t="str">
        <f>IF([6]Mides!E71=2,"X"," ")</f>
        <v xml:space="preserve"> </v>
      </c>
      <c r="G82" s="262">
        <f>[6]Mides!B71</f>
        <v>1965332280101</v>
      </c>
      <c r="H82" s="261" t="str">
        <f>IF(AND([6]Mides!G71&gt;=1,[6]Mides!G71&lt;=14),"X"," ")</f>
        <v xml:space="preserve"> </v>
      </c>
      <c r="I82" s="261" t="str">
        <f>IF(AND([6]Mides!G71&gt;=14,[6]Mides!G71&lt;=30),"X"," ")</f>
        <v xml:space="preserve"> </v>
      </c>
      <c r="J82" s="261" t="str">
        <f>IF(AND([6]Mides!G71&gt;=31,[6]Mides!G71&lt;=60),"X","  ")</f>
        <v>X</v>
      </c>
      <c r="K82" s="261" t="str">
        <f>IF([6]Mides!G71&gt;60,"X", "  ")</f>
        <v xml:space="preserve">  </v>
      </c>
      <c r="L82" s="263">
        <f>[6]Mides!M71</f>
        <v>0</v>
      </c>
      <c r="M82" s="263">
        <f>[6]Mides!J71</f>
        <v>0</v>
      </c>
      <c r="N82" s="263">
        <f>[6]Mides!K71</f>
        <v>0</v>
      </c>
      <c r="O82" s="263" t="str">
        <f>[6]Mides!L71</f>
        <v>X</v>
      </c>
      <c r="P82" s="264">
        <f t="shared" ref="P82:P116" si="1">SUM(L82:O82)</f>
        <v>0</v>
      </c>
      <c r="Q82" s="263" t="str">
        <f>[6]Mides!R71</f>
        <v>Guatemala</v>
      </c>
      <c r="R82" s="262" t="str">
        <f>[6]Mides!Q71</f>
        <v>Guatemala</v>
      </c>
      <c r="S82" s="218"/>
      <c r="T82" s="218"/>
      <c r="U82" s="218"/>
      <c r="V82" s="218"/>
      <c r="W82" s="218"/>
      <c r="X82" s="218"/>
      <c r="Y82" s="218"/>
      <c r="Z82" s="218"/>
    </row>
    <row r="83" spans="2:26" ht="14.4" thickBot="1" x14ac:dyDescent="0.35">
      <c r="B83" s="446"/>
      <c r="C83" s="259" t="str">
        <f>[6]Mides!D72</f>
        <v xml:space="preserve">FLOR </v>
      </c>
      <c r="D83" s="260" t="str">
        <f>[6]Mides!C72</f>
        <v>CASTAÑEDA</v>
      </c>
      <c r="E83" s="261" t="str">
        <f>IF([6]Mides!E72=1,"X"," ")</f>
        <v>X</v>
      </c>
      <c r="F83" s="261" t="str">
        <f>IF([6]Mides!E72=2,"X"," ")</f>
        <v xml:space="preserve"> </v>
      </c>
      <c r="G83" s="262">
        <f>[6]Mides!B72</f>
        <v>2466025030202</v>
      </c>
      <c r="H83" s="261" t="str">
        <f>IF(AND([6]Mides!G72&gt;=1,[6]Mides!G72&lt;=14),"X"," ")</f>
        <v xml:space="preserve"> </v>
      </c>
      <c r="I83" s="261" t="str">
        <f>IF(AND([6]Mides!G72&gt;=14,[6]Mides!G72&lt;=30),"X"," ")</f>
        <v xml:space="preserve"> </v>
      </c>
      <c r="J83" s="261" t="str">
        <f>IF(AND([6]Mides!G72&gt;=31,[6]Mides!G72&lt;=60),"X","  ")</f>
        <v>X</v>
      </c>
      <c r="K83" s="261" t="str">
        <f>IF([6]Mides!G72&gt;60,"X", "  ")</f>
        <v xml:space="preserve">  </v>
      </c>
      <c r="L83" s="263">
        <f>[6]Mides!M72</f>
        <v>0</v>
      </c>
      <c r="M83" s="263">
        <f>[6]Mides!J72</f>
        <v>0</v>
      </c>
      <c r="N83" s="263">
        <f>[6]Mides!K72</f>
        <v>0</v>
      </c>
      <c r="O83" s="263" t="str">
        <f>[6]Mides!L72</f>
        <v>X</v>
      </c>
      <c r="P83" s="264">
        <f t="shared" si="1"/>
        <v>0</v>
      </c>
      <c r="Q83" s="263" t="str">
        <f>[6]Mides!R72</f>
        <v>Guatemala</v>
      </c>
      <c r="R83" s="262" t="str">
        <f>[6]Mides!Q72</f>
        <v>Guatemala</v>
      </c>
      <c r="S83" s="218"/>
      <c r="T83" s="218"/>
      <c r="U83" s="218"/>
      <c r="V83" s="218"/>
      <c r="W83" s="218"/>
      <c r="X83" s="218"/>
      <c r="Y83" s="218"/>
      <c r="Z83" s="218"/>
    </row>
    <row r="84" spans="2:26" ht="14.4" thickBot="1" x14ac:dyDescent="0.35">
      <c r="B84" s="446"/>
      <c r="C84" s="259" t="str">
        <f>[6]Mides!D73</f>
        <v>FLORIDALMA</v>
      </c>
      <c r="D84" s="260" t="str">
        <f>[6]Mides!C73</f>
        <v>GARCÍA</v>
      </c>
      <c r="E84" s="261" t="str">
        <f>IF([6]Mides!E73=1,"X"," ")</f>
        <v>X</v>
      </c>
      <c r="F84" s="261" t="str">
        <f>IF([6]Mides!E73=2,"X"," ")</f>
        <v xml:space="preserve"> </v>
      </c>
      <c r="G84" s="262">
        <f>[6]Mides!B73</f>
        <v>1750810422205</v>
      </c>
      <c r="H84" s="261" t="str">
        <f>IF(AND([6]Mides!G73&gt;=1,[6]Mides!G73&lt;=14),"X"," ")</f>
        <v xml:space="preserve"> </v>
      </c>
      <c r="I84" s="261" t="str">
        <f>IF(AND([6]Mides!G73&gt;=14,[6]Mides!G73&lt;=30),"X"," ")</f>
        <v xml:space="preserve"> </v>
      </c>
      <c r="J84" s="261" t="str">
        <f>IF(AND([6]Mides!G73&gt;=31,[6]Mides!G73&lt;=60),"X","  ")</f>
        <v>X</v>
      </c>
      <c r="K84" s="261" t="str">
        <f>IF([6]Mides!G73&gt;60,"X", "  ")</f>
        <v xml:space="preserve">  </v>
      </c>
      <c r="L84" s="263">
        <f>[6]Mides!M73</f>
        <v>0</v>
      </c>
      <c r="M84" s="263">
        <f>[6]Mides!J73</f>
        <v>0</v>
      </c>
      <c r="N84" s="263">
        <f>[6]Mides!K73</f>
        <v>0</v>
      </c>
      <c r="O84" s="263" t="str">
        <f>[6]Mides!L73</f>
        <v>X</v>
      </c>
      <c r="P84" s="264">
        <f t="shared" si="1"/>
        <v>0</v>
      </c>
      <c r="Q84" s="263" t="str">
        <f>[6]Mides!R73</f>
        <v>Guatemala</v>
      </c>
      <c r="R84" s="262" t="str">
        <f>[6]Mides!Q73</f>
        <v>Guatemala</v>
      </c>
      <c r="S84" s="218"/>
      <c r="T84" s="218"/>
      <c r="U84" s="218"/>
      <c r="V84" s="218"/>
      <c r="W84" s="218"/>
      <c r="X84" s="218"/>
      <c r="Y84" s="218"/>
      <c r="Z84" s="218"/>
    </row>
    <row r="85" spans="2:26" ht="14.4" thickBot="1" x14ac:dyDescent="0.35">
      <c r="B85" s="446"/>
      <c r="C85" s="259" t="str">
        <f>[6]Mides!D74</f>
        <v>FRANCISCO</v>
      </c>
      <c r="D85" s="260" t="str">
        <f>[6]Mides!C74</f>
        <v>LÓPEZ</v>
      </c>
      <c r="E85" s="261" t="str">
        <f>IF([6]Mides!E74=1,"X"," ")</f>
        <v xml:space="preserve"> </v>
      </c>
      <c r="F85" s="261" t="str">
        <f>IF([6]Mides!E74=2,"X"," ")</f>
        <v>X</v>
      </c>
      <c r="G85" s="262">
        <f>[6]Mides!B74</f>
        <v>1931062721401</v>
      </c>
      <c r="H85" s="261" t="str">
        <f>IF(AND([6]Mides!G74&gt;=1,[6]Mides!G74&lt;=14),"X"," ")</f>
        <v xml:space="preserve"> </v>
      </c>
      <c r="I85" s="261" t="str">
        <f>IF(AND([6]Mides!G74&gt;=14,[6]Mides!G74&lt;=30),"X"," ")</f>
        <v xml:space="preserve"> </v>
      </c>
      <c r="J85" s="261" t="str">
        <f>IF(AND([6]Mides!G74&gt;=31,[6]Mides!G74&lt;=60),"X","  ")</f>
        <v xml:space="preserve">  </v>
      </c>
      <c r="K85" s="261" t="str">
        <f>IF([6]Mides!G74&gt;60,"X", "  ")</f>
        <v>X</v>
      </c>
      <c r="L85" s="263">
        <f>[6]Mides!M74</f>
        <v>0</v>
      </c>
      <c r="M85" s="263">
        <f>[6]Mides!J74</f>
        <v>0</v>
      </c>
      <c r="N85" s="263">
        <f>[6]Mides!K74</f>
        <v>0</v>
      </c>
      <c r="O85" s="263" t="str">
        <f>[6]Mides!L74</f>
        <v>X</v>
      </c>
      <c r="P85" s="264">
        <f t="shared" si="1"/>
        <v>0</v>
      </c>
      <c r="Q85" s="263" t="str">
        <f>[6]Mides!R74</f>
        <v>Guatemala</v>
      </c>
      <c r="R85" s="262" t="str">
        <f>[6]Mides!Q74</f>
        <v>Guatemala</v>
      </c>
      <c r="S85" s="218"/>
      <c r="T85" s="218"/>
      <c r="U85" s="218"/>
      <c r="V85" s="218"/>
      <c r="W85" s="218"/>
      <c r="X85" s="218"/>
      <c r="Y85" s="218"/>
      <c r="Z85" s="218"/>
    </row>
    <row r="86" spans="2:26" ht="14.4" thickBot="1" x14ac:dyDescent="0.35">
      <c r="B86" s="446"/>
      <c r="C86" s="259" t="str">
        <f>[6]Mides!D75</f>
        <v>GERARDO</v>
      </c>
      <c r="D86" s="260" t="str">
        <f>[6]Mides!C75</f>
        <v>SOLARES</v>
      </c>
      <c r="E86" s="261" t="str">
        <f>IF([6]Mides!E75=1,"X"," ")</f>
        <v xml:space="preserve"> </v>
      </c>
      <c r="F86" s="261" t="str">
        <f>IF([6]Mides!E75=2,"X"," ")</f>
        <v>X</v>
      </c>
      <c r="G86" s="262">
        <f>[6]Mides!B75</f>
        <v>2185231570101</v>
      </c>
      <c r="H86" s="261" t="str">
        <f>IF(AND([6]Mides!G75&gt;=1,[6]Mides!G75&lt;=14),"X"," ")</f>
        <v xml:space="preserve"> </v>
      </c>
      <c r="I86" s="261" t="str">
        <f>IF(AND([6]Mides!G75&gt;=14,[6]Mides!G75&lt;=30),"X"," ")</f>
        <v xml:space="preserve"> </v>
      </c>
      <c r="J86" s="261" t="str">
        <f>IF(AND([6]Mides!G75&gt;=31,[6]Mides!G75&lt;=60),"X","  ")</f>
        <v>X</v>
      </c>
      <c r="K86" s="261" t="str">
        <f>IF([6]Mides!G75&gt;60,"X", "  ")</f>
        <v xml:space="preserve">  </v>
      </c>
      <c r="L86" s="263">
        <f>[6]Mides!M75</f>
        <v>0</v>
      </c>
      <c r="M86" s="263">
        <f>[6]Mides!J75</f>
        <v>0</v>
      </c>
      <c r="N86" s="263">
        <f>[6]Mides!K75</f>
        <v>0</v>
      </c>
      <c r="O86" s="263" t="str">
        <f>[6]Mides!L75</f>
        <v>X</v>
      </c>
      <c r="P86" s="264">
        <f t="shared" si="1"/>
        <v>0</v>
      </c>
      <c r="Q86" s="263" t="str">
        <f>[6]Mides!R75</f>
        <v>Guatemala</v>
      </c>
      <c r="R86" s="262" t="str">
        <f>[6]Mides!Q75</f>
        <v>Guatemala</v>
      </c>
      <c r="S86" s="218"/>
      <c r="T86" s="218"/>
      <c r="U86" s="218"/>
      <c r="V86" s="218"/>
      <c r="W86" s="218"/>
      <c r="X86" s="218"/>
      <c r="Y86" s="218"/>
      <c r="Z86" s="218"/>
    </row>
    <row r="87" spans="2:26" ht="14.4" thickBot="1" x14ac:dyDescent="0.35">
      <c r="B87" s="446"/>
      <c r="C87" s="259" t="str">
        <f>[6]Mides!D76</f>
        <v>GÉRSON</v>
      </c>
      <c r="D87" s="260" t="str">
        <f>[6]Mides!C76</f>
        <v>SONTAY</v>
      </c>
      <c r="E87" s="261" t="str">
        <f>IF([6]Mides!E76=1,"X"," ")</f>
        <v xml:space="preserve"> </v>
      </c>
      <c r="F87" s="261" t="str">
        <f>IF([6]Mides!E76=2,"X"," ")</f>
        <v>X</v>
      </c>
      <c r="G87" s="262">
        <f>[6]Mides!B76</f>
        <v>1739026850808</v>
      </c>
      <c r="H87" s="261" t="str">
        <f>IF(AND([6]Mides!G76&gt;=1,[6]Mides!G76&lt;=14),"X"," ")</f>
        <v xml:space="preserve"> </v>
      </c>
      <c r="I87" s="261" t="str">
        <f>IF(AND([6]Mides!G76&gt;=14,[6]Mides!G76&lt;=30),"X"," ")</f>
        <v xml:space="preserve"> </v>
      </c>
      <c r="J87" s="261" t="str">
        <f>IF(AND([6]Mides!G76&gt;=31,[6]Mides!G76&lt;=60),"X","  ")</f>
        <v>X</v>
      </c>
      <c r="K87" s="261" t="str">
        <f>IF([6]Mides!G76&gt;60,"X", "  ")</f>
        <v xml:space="preserve">  </v>
      </c>
      <c r="L87" s="263" t="str">
        <f>[6]Mides!M76</f>
        <v>X</v>
      </c>
      <c r="M87" s="263">
        <f>[6]Mides!J76</f>
        <v>0</v>
      </c>
      <c r="N87" s="263">
        <f>[6]Mides!K76</f>
        <v>0</v>
      </c>
      <c r="O87" s="263">
        <f>[6]Mides!L76</f>
        <v>0</v>
      </c>
      <c r="P87" s="264">
        <f t="shared" si="1"/>
        <v>0</v>
      </c>
      <c r="Q87" s="263" t="str">
        <f>[6]Mides!R76</f>
        <v>Guatemala</v>
      </c>
      <c r="R87" s="262" t="str">
        <f>[6]Mides!Q76</f>
        <v>Guatemala</v>
      </c>
      <c r="S87" s="218"/>
      <c r="T87" s="218"/>
      <c r="U87" s="218"/>
      <c r="V87" s="218"/>
      <c r="W87" s="218"/>
      <c r="X87" s="218"/>
      <c r="Y87" s="218"/>
      <c r="Z87" s="218"/>
    </row>
    <row r="88" spans="2:26" ht="14.4" thickBot="1" x14ac:dyDescent="0.35">
      <c r="B88" s="446"/>
      <c r="C88" s="259" t="str">
        <f>[6]Mides!D77</f>
        <v>GIOMARA</v>
      </c>
      <c r="D88" s="260" t="str">
        <f>[6]Mides!C77</f>
        <v>LEMUS</v>
      </c>
      <c r="E88" s="261" t="str">
        <f>IF([6]Mides!E77=1,"X"," ")</f>
        <v>X</v>
      </c>
      <c r="F88" s="261" t="str">
        <f>IF([6]Mides!E77=2,"X"," ")</f>
        <v xml:space="preserve"> </v>
      </c>
      <c r="G88" s="262">
        <f>[6]Mides!B77</f>
        <v>2176403970101</v>
      </c>
      <c r="H88" s="261" t="str">
        <f>IF(AND([6]Mides!G77&gt;=1,[6]Mides!G77&lt;=14),"X"," ")</f>
        <v xml:space="preserve"> </v>
      </c>
      <c r="I88" s="261" t="str">
        <f>IF(AND([6]Mides!G77&gt;=14,[6]Mides!G77&lt;=30),"X"," ")</f>
        <v xml:space="preserve"> </v>
      </c>
      <c r="J88" s="261" t="str">
        <f>IF(AND([6]Mides!G77&gt;=31,[6]Mides!G77&lt;=60),"X","  ")</f>
        <v>X</v>
      </c>
      <c r="K88" s="261" t="str">
        <f>IF([6]Mides!G77&gt;60,"X", "  ")</f>
        <v xml:space="preserve">  </v>
      </c>
      <c r="L88" s="263">
        <f>[6]Mides!M77</f>
        <v>0</v>
      </c>
      <c r="M88" s="263">
        <f>[6]Mides!J77</f>
        <v>0</v>
      </c>
      <c r="N88" s="263">
        <f>[6]Mides!K77</f>
        <v>0</v>
      </c>
      <c r="O88" s="263" t="str">
        <f>[6]Mides!L77</f>
        <v>X</v>
      </c>
      <c r="P88" s="264">
        <f t="shared" si="1"/>
        <v>0</v>
      </c>
      <c r="Q88" s="263" t="str">
        <f>[6]Mides!R77</f>
        <v>Guatemala</v>
      </c>
      <c r="R88" s="262" t="str">
        <f>[6]Mides!Q77</f>
        <v>Guatemala</v>
      </c>
      <c r="S88" s="218"/>
      <c r="T88" s="218"/>
      <c r="U88" s="218"/>
      <c r="V88" s="218"/>
      <c r="W88" s="218"/>
      <c r="X88" s="218"/>
      <c r="Y88" s="218"/>
      <c r="Z88" s="218"/>
    </row>
    <row r="89" spans="2:26" ht="14.4" thickBot="1" x14ac:dyDescent="0.35">
      <c r="B89" s="446"/>
      <c r="C89" s="259" t="str">
        <f>[6]Mides!D78</f>
        <v>GLENDI</v>
      </c>
      <c r="D89" s="260" t="str">
        <f>[6]Mides!C78</f>
        <v>MÉRIDA</v>
      </c>
      <c r="E89" s="261" t="str">
        <f>IF([6]Mides!E78=1,"X"," ")</f>
        <v>X</v>
      </c>
      <c r="F89" s="261" t="str">
        <f>IF([6]Mides!E78=2,"X"," ")</f>
        <v xml:space="preserve"> </v>
      </c>
      <c r="G89" s="262">
        <f>[6]Mides!B78</f>
        <v>2564729470101</v>
      </c>
      <c r="H89" s="261" t="str">
        <f>IF(AND([6]Mides!G78&gt;=1,[6]Mides!G78&lt;=14),"X"," ")</f>
        <v xml:space="preserve"> </v>
      </c>
      <c r="I89" s="261" t="str">
        <f>IF(AND([6]Mides!G78&gt;=14,[6]Mides!G78&lt;=30),"X"," ")</f>
        <v xml:space="preserve"> </v>
      </c>
      <c r="J89" s="261" t="str">
        <f>IF(AND([6]Mides!G78&gt;=31,[6]Mides!G78&lt;=60),"X","  ")</f>
        <v>X</v>
      </c>
      <c r="K89" s="261" t="str">
        <f>IF([6]Mides!G78&gt;60,"X", "  ")</f>
        <v xml:space="preserve">  </v>
      </c>
      <c r="L89" s="263">
        <f>[6]Mides!M78</f>
        <v>0</v>
      </c>
      <c r="M89" s="263">
        <f>[6]Mides!J78</f>
        <v>0</v>
      </c>
      <c r="N89" s="263">
        <f>[6]Mides!K78</f>
        <v>0</v>
      </c>
      <c r="O89" s="263" t="str">
        <f>[6]Mides!L78</f>
        <v>X</v>
      </c>
      <c r="P89" s="264">
        <f t="shared" si="1"/>
        <v>0</v>
      </c>
      <c r="Q89" s="263" t="str">
        <f>[6]Mides!R78</f>
        <v>Guatemala</v>
      </c>
      <c r="R89" s="262" t="str">
        <f>[6]Mides!Q78</f>
        <v>Guatemala</v>
      </c>
      <c r="S89" s="218"/>
      <c r="T89" s="218"/>
      <c r="U89" s="218"/>
      <c r="V89" s="218"/>
      <c r="W89" s="218"/>
      <c r="X89" s="218"/>
      <c r="Y89" s="218"/>
      <c r="Z89" s="218"/>
    </row>
    <row r="90" spans="2:26" ht="14.4" thickBot="1" x14ac:dyDescent="0.35">
      <c r="B90" s="446"/>
      <c r="C90" s="259" t="str">
        <f>[6]Mides!D79</f>
        <v>GRACIELA</v>
      </c>
      <c r="D90" s="260" t="str">
        <f>[6]Mides!C79</f>
        <v>SARCEÑO</v>
      </c>
      <c r="E90" s="261" t="str">
        <f>IF([6]Mides!E79=1,"X"," ")</f>
        <v>X</v>
      </c>
      <c r="F90" s="261" t="str">
        <f>IF([6]Mides!E79=2,"X"," ")</f>
        <v xml:space="preserve"> </v>
      </c>
      <c r="G90" s="262">
        <f>[6]Mides!B79</f>
        <v>2448010962214</v>
      </c>
      <c r="H90" s="261" t="str">
        <f>IF(AND([6]Mides!G79&gt;=1,[6]Mides!G79&lt;=14),"X"," ")</f>
        <v xml:space="preserve"> </v>
      </c>
      <c r="I90" s="261" t="str">
        <f>IF(AND([6]Mides!G79&gt;=14,[6]Mides!G79&lt;=30),"X"," ")</f>
        <v xml:space="preserve"> </v>
      </c>
      <c r="J90" s="261" t="str">
        <f>IF(AND([6]Mides!G79&gt;=31,[6]Mides!G79&lt;=60),"X","  ")</f>
        <v>X</v>
      </c>
      <c r="K90" s="261" t="str">
        <f>IF([6]Mides!G79&gt;60,"X", "  ")</f>
        <v xml:space="preserve">  </v>
      </c>
      <c r="L90" s="263">
        <f>[6]Mides!M79</f>
        <v>0</v>
      </c>
      <c r="M90" s="263">
        <f>[6]Mides!J79</f>
        <v>0</v>
      </c>
      <c r="N90" s="263">
        <f>[6]Mides!K79</f>
        <v>0</v>
      </c>
      <c r="O90" s="263" t="str">
        <f>[6]Mides!L79</f>
        <v>X</v>
      </c>
      <c r="P90" s="264">
        <f t="shared" si="1"/>
        <v>0</v>
      </c>
      <c r="Q90" s="263" t="str">
        <f>[6]Mides!R79</f>
        <v>Guatemala</v>
      </c>
      <c r="R90" s="262" t="str">
        <f>[6]Mides!Q79</f>
        <v>Guatemala</v>
      </c>
      <c r="S90" s="218"/>
      <c r="T90" s="218"/>
      <c r="U90" s="218"/>
      <c r="V90" s="218"/>
      <c r="W90" s="218"/>
      <c r="X90" s="218"/>
      <c r="Y90" s="218"/>
      <c r="Z90" s="218"/>
    </row>
    <row r="91" spans="2:26" ht="14.4" thickBot="1" x14ac:dyDescent="0.35">
      <c r="B91" s="446"/>
      <c r="C91" s="259" t="str">
        <f>[6]Mides!D80</f>
        <v>ABRAHAM</v>
      </c>
      <c r="D91" s="260" t="str">
        <f>[6]Mides!C80</f>
        <v>RIVERA</v>
      </c>
      <c r="E91" s="261" t="str">
        <f>IF([6]Mides!E80=1,"X"," ")</f>
        <v xml:space="preserve"> </v>
      </c>
      <c r="F91" s="261" t="str">
        <f>IF([6]Mides!E80=2,"X"," ")</f>
        <v>X</v>
      </c>
      <c r="G91" s="262">
        <f>[6]Mides!B80</f>
        <v>2301749730101</v>
      </c>
      <c r="H91" s="261" t="str">
        <f>IF(AND([6]Mides!G80&gt;=1,[6]Mides!G80&lt;=14),"X"," ")</f>
        <v xml:space="preserve"> </v>
      </c>
      <c r="I91" s="261" t="str">
        <f>IF(AND([6]Mides!G80&gt;=14,[6]Mides!G80&lt;=30),"X"," ")</f>
        <v xml:space="preserve"> </v>
      </c>
      <c r="J91" s="261" t="str">
        <f>IF(AND([6]Mides!G80&gt;=31,[6]Mides!G80&lt;=60),"X","  ")</f>
        <v>X</v>
      </c>
      <c r="K91" s="261" t="str">
        <f>IF([6]Mides!G80&gt;60,"X", "  ")</f>
        <v xml:space="preserve">  </v>
      </c>
      <c r="L91" s="263">
        <f>[6]Mides!M80</f>
        <v>0</v>
      </c>
      <c r="M91" s="263">
        <f>[6]Mides!J80</f>
        <v>0</v>
      </c>
      <c r="N91" s="263">
        <f>[6]Mides!K80</f>
        <v>0</v>
      </c>
      <c r="O91" s="263" t="str">
        <f>[6]Mides!L80</f>
        <v>X</v>
      </c>
      <c r="P91" s="264">
        <f t="shared" si="1"/>
        <v>0</v>
      </c>
      <c r="Q91" s="263" t="str">
        <f>[6]Mides!R80</f>
        <v>Guatemala</v>
      </c>
      <c r="R91" s="262" t="str">
        <f>[6]Mides!Q80</f>
        <v>Guatemala</v>
      </c>
      <c r="S91" s="218"/>
      <c r="T91" s="218"/>
      <c r="U91" s="218"/>
      <c r="V91" s="218"/>
      <c r="W91" s="218"/>
      <c r="X91" s="218"/>
      <c r="Y91" s="218"/>
      <c r="Z91" s="218"/>
    </row>
    <row r="92" spans="2:26" ht="14.4" thickBot="1" x14ac:dyDescent="0.35">
      <c r="B92" s="446"/>
      <c r="C92" s="259" t="str">
        <f>[6]Mides!D81</f>
        <v>WALTER</v>
      </c>
      <c r="D92" s="260" t="str">
        <f>[6]Mides!C81</f>
        <v>VÁSQUEZ</v>
      </c>
      <c r="E92" s="261" t="str">
        <f>IF([6]Mides!E81=1,"X"," ")</f>
        <v xml:space="preserve"> </v>
      </c>
      <c r="F92" s="261" t="str">
        <f>IF([6]Mides!E81=2,"X"," ")</f>
        <v>X</v>
      </c>
      <c r="G92" s="262">
        <f>[6]Mides!B81</f>
        <v>1894553300101</v>
      </c>
      <c r="H92" s="261" t="str">
        <f>IF(AND([6]Mides!G81&gt;=1,[6]Mides!G81&lt;=14),"X"," ")</f>
        <v xml:space="preserve"> </v>
      </c>
      <c r="I92" s="261" t="str">
        <f>IF(AND([6]Mides!G81&gt;=14,[6]Mides!G81&lt;=30),"X"," ")</f>
        <v xml:space="preserve"> </v>
      </c>
      <c r="J92" s="261" t="str">
        <f>IF(AND([6]Mides!G81&gt;=31,[6]Mides!G81&lt;=60),"X","  ")</f>
        <v>X</v>
      </c>
      <c r="K92" s="261" t="str">
        <f>IF([6]Mides!G81&gt;60,"X", "  ")</f>
        <v xml:space="preserve">  </v>
      </c>
      <c r="L92" s="263">
        <f>[6]Mides!M81</f>
        <v>0</v>
      </c>
      <c r="M92" s="263">
        <f>[6]Mides!J81</f>
        <v>0</v>
      </c>
      <c r="N92" s="263">
        <f>[6]Mides!K81</f>
        <v>0</v>
      </c>
      <c r="O92" s="263" t="str">
        <f>[6]Mides!L81</f>
        <v>X</v>
      </c>
      <c r="P92" s="264">
        <f t="shared" si="1"/>
        <v>0</v>
      </c>
      <c r="Q92" s="263" t="str">
        <f>[6]Mides!R81</f>
        <v>Guatemala</v>
      </c>
      <c r="R92" s="262" t="str">
        <f>[6]Mides!Q81</f>
        <v>Guatemala</v>
      </c>
      <c r="S92" s="218"/>
      <c r="T92" s="218"/>
      <c r="U92" s="218"/>
      <c r="V92" s="218"/>
      <c r="W92" s="218"/>
      <c r="X92" s="218"/>
      <c r="Y92" s="218"/>
      <c r="Z92" s="218"/>
    </row>
    <row r="93" spans="2:26" ht="14.4" thickBot="1" x14ac:dyDescent="0.35">
      <c r="B93" s="446"/>
      <c r="C93" s="259" t="str">
        <f>[6]Mides!D82</f>
        <v>ÁLVARO</v>
      </c>
      <c r="D93" s="260" t="str">
        <f>[6]Mides!C82</f>
        <v>MORALES</v>
      </c>
      <c r="E93" s="261" t="str">
        <f>IF([6]Mides!E82=1,"X"," ")</f>
        <v xml:space="preserve"> </v>
      </c>
      <c r="F93" s="261" t="str">
        <f>IF([6]Mides!E82=2,"X"," ")</f>
        <v>X</v>
      </c>
      <c r="G93" s="262">
        <f>[6]Mides!B82</f>
        <v>2339076880101</v>
      </c>
      <c r="H93" s="261" t="str">
        <f>IF(AND([6]Mides!G82&gt;=1,[6]Mides!G82&lt;=14),"X"," ")</f>
        <v xml:space="preserve"> </v>
      </c>
      <c r="I93" s="261" t="str">
        <f>IF(AND([6]Mides!G82&gt;=14,[6]Mides!G82&lt;=30),"X"," ")</f>
        <v xml:space="preserve"> </v>
      </c>
      <c r="J93" s="261" t="str">
        <f>IF(AND([6]Mides!G82&gt;=31,[6]Mides!G82&lt;=60),"X","  ")</f>
        <v>X</v>
      </c>
      <c r="K93" s="261" t="str">
        <f>IF([6]Mides!G82&gt;60,"X", "  ")</f>
        <v xml:space="preserve">  </v>
      </c>
      <c r="L93" s="263">
        <f>[6]Mides!M82</f>
        <v>0</v>
      </c>
      <c r="M93" s="263">
        <f>[6]Mides!J82</f>
        <v>0</v>
      </c>
      <c r="N93" s="263">
        <f>[6]Mides!K82</f>
        <v>0</v>
      </c>
      <c r="O93" s="263" t="str">
        <f>[6]Mides!L82</f>
        <v>X</v>
      </c>
      <c r="P93" s="264">
        <f t="shared" si="1"/>
        <v>0</v>
      </c>
      <c r="Q93" s="263" t="str">
        <f>[6]Mides!R82</f>
        <v>Guatemala</v>
      </c>
      <c r="R93" s="262" t="str">
        <f>[6]Mides!Q82</f>
        <v>Guatemala</v>
      </c>
      <c r="S93" s="218"/>
      <c r="T93" s="218"/>
      <c r="U93" s="218"/>
      <c r="V93" s="218"/>
      <c r="W93" s="218"/>
      <c r="X93" s="218"/>
      <c r="Y93" s="218"/>
      <c r="Z93" s="218"/>
    </row>
    <row r="94" spans="2:26" ht="14.4" thickBot="1" x14ac:dyDescent="0.35">
      <c r="B94" s="446"/>
      <c r="C94" s="259" t="str">
        <f>[6]Mides!D83</f>
        <v>ANA</v>
      </c>
      <c r="D94" s="260" t="str">
        <f>[6]Mides!C83</f>
        <v>PÉREZ</v>
      </c>
      <c r="E94" s="261" t="str">
        <f>IF([6]Mides!E83=1,"X"," ")</f>
        <v>X</v>
      </c>
      <c r="F94" s="261" t="str">
        <f>IF([6]Mides!E83=2,"X"," ")</f>
        <v xml:space="preserve"> </v>
      </c>
      <c r="G94" s="262">
        <f>[6]Mides!B83</f>
        <v>2461206220718</v>
      </c>
      <c r="H94" s="261" t="str">
        <f>IF(AND([6]Mides!G83&gt;=1,[6]Mides!G83&lt;=14),"X"," ")</f>
        <v xml:space="preserve"> </v>
      </c>
      <c r="I94" s="261" t="str">
        <f>IF(AND([6]Mides!G83&gt;=14,[6]Mides!G83&lt;=30),"X"," ")</f>
        <v xml:space="preserve"> </v>
      </c>
      <c r="J94" s="261" t="str">
        <f>IF(AND([6]Mides!G83&gt;=31,[6]Mides!G83&lt;=60),"X","  ")</f>
        <v>X</v>
      </c>
      <c r="K94" s="261" t="str">
        <f>IF([6]Mides!G83&gt;60,"X", "  ")</f>
        <v xml:space="preserve">  </v>
      </c>
      <c r="L94" s="263">
        <f>[6]Mides!M83</f>
        <v>0</v>
      </c>
      <c r="M94" s="263">
        <f>[6]Mides!J83</f>
        <v>0</v>
      </c>
      <c r="N94" s="263">
        <f>[6]Mides!K83</f>
        <v>0</v>
      </c>
      <c r="O94" s="263" t="str">
        <f>[6]Mides!L83</f>
        <v>X</v>
      </c>
      <c r="P94" s="264">
        <f t="shared" si="1"/>
        <v>0</v>
      </c>
      <c r="Q94" s="263" t="str">
        <f>[6]Mides!R83</f>
        <v>Guatemala</v>
      </c>
      <c r="R94" s="262" t="str">
        <f>[6]Mides!Q83</f>
        <v>Guatemala</v>
      </c>
      <c r="S94" s="218"/>
      <c r="T94" s="218"/>
      <c r="U94" s="218"/>
      <c r="V94" s="218"/>
      <c r="W94" s="218"/>
      <c r="X94" s="218"/>
      <c r="Y94" s="218"/>
      <c r="Z94" s="218"/>
    </row>
    <row r="95" spans="2:26" ht="14.4" thickBot="1" x14ac:dyDescent="0.35">
      <c r="B95" s="446"/>
      <c r="C95" s="259" t="str">
        <f>[6]Mides!D84</f>
        <v>ANDRÉS</v>
      </c>
      <c r="D95" s="260" t="str">
        <f>[6]Mides!C84</f>
        <v>UBEDA</v>
      </c>
      <c r="E95" s="261" t="str">
        <f>IF([6]Mides!E84=1,"X"," ")</f>
        <v xml:space="preserve"> </v>
      </c>
      <c r="F95" s="261" t="str">
        <f>IF([6]Mides!E84=2,"X"," ")</f>
        <v>X</v>
      </c>
      <c r="G95" s="262">
        <f>[6]Mides!B84</f>
        <v>2449856690101</v>
      </c>
      <c r="H95" s="261" t="str">
        <f>IF(AND([6]Mides!G84&gt;=1,[6]Mides!G84&lt;=14),"X"," ")</f>
        <v xml:space="preserve"> </v>
      </c>
      <c r="I95" s="261" t="str">
        <f>IF(AND([6]Mides!G84&gt;=14,[6]Mides!G84&lt;=30),"X"," ")</f>
        <v xml:space="preserve"> </v>
      </c>
      <c r="J95" s="261" t="str">
        <f>IF(AND([6]Mides!G84&gt;=31,[6]Mides!G84&lt;=60),"X","  ")</f>
        <v>X</v>
      </c>
      <c r="K95" s="261" t="str">
        <f>IF([6]Mides!G84&gt;60,"X", "  ")</f>
        <v xml:space="preserve">  </v>
      </c>
      <c r="L95" s="263">
        <f>[6]Mides!M84</f>
        <v>0</v>
      </c>
      <c r="M95" s="263">
        <f>[6]Mides!J84</f>
        <v>0</v>
      </c>
      <c r="N95" s="263">
        <f>[6]Mides!K84</f>
        <v>0</v>
      </c>
      <c r="O95" s="263" t="str">
        <f>[6]Mides!L84</f>
        <v>X</v>
      </c>
      <c r="P95" s="264">
        <f t="shared" si="1"/>
        <v>0</v>
      </c>
      <c r="Q95" s="263" t="str">
        <f>[6]Mides!R84</f>
        <v>Guatemala</v>
      </c>
      <c r="R95" s="262" t="str">
        <f>[6]Mides!Q84</f>
        <v>Guatemala</v>
      </c>
      <c r="S95" s="218"/>
      <c r="T95" s="218"/>
      <c r="U95" s="218"/>
      <c r="V95" s="218"/>
      <c r="W95" s="218"/>
      <c r="X95" s="218"/>
      <c r="Y95" s="218"/>
      <c r="Z95" s="218"/>
    </row>
    <row r="96" spans="2:26" ht="14.4" thickBot="1" x14ac:dyDescent="0.35">
      <c r="B96" s="446"/>
      <c r="C96" s="259" t="str">
        <f>[6]Mides!D85</f>
        <v>BEISY</v>
      </c>
      <c r="D96" s="260" t="str">
        <f>[6]Mides!C85</f>
        <v>GARCÍA</v>
      </c>
      <c r="E96" s="261" t="str">
        <f>IF([6]Mides!E85=1,"X"," ")</f>
        <v>X</v>
      </c>
      <c r="F96" s="261" t="str">
        <f>IF([6]Mides!E85=2,"X"," ")</f>
        <v xml:space="preserve"> </v>
      </c>
      <c r="G96" s="262">
        <f>[6]Mides!B85</f>
        <v>1766225002201</v>
      </c>
      <c r="H96" s="261" t="str">
        <f>IF(AND([6]Mides!G85&gt;=1,[6]Mides!G85&lt;=14),"X"," ")</f>
        <v xml:space="preserve"> </v>
      </c>
      <c r="I96" s="261" t="str">
        <f>IF(AND([6]Mides!G85&gt;=14,[6]Mides!G85&lt;=30),"X"," ")</f>
        <v>X</v>
      </c>
      <c r="J96" s="261" t="str">
        <f>IF(AND([6]Mides!G85&gt;=31,[6]Mides!G85&lt;=60),"X","  ")</f>
        <v xml:space="preserve">  </v>
      </c>
      <c r="K96" s="261" t="str">
        <f>IF([6]Mides!G85&gt;60,"X", "  ")</f>
        <v xml:space="preserve">  </v>
      </c>
      <c r="L96" s="263">
        <f>[6]Mides!M85</f>
        <v>0</v>
      </c>
      <c r="M96" s="263">
        <f>[6]Mides!J85</f>
        <v>0</v>
      </c>
      <c r="N96" s="263">
        <f>[6]Mides!K85</f>
        <v>0</v>
      </c>
      <c r="O96" s="263" t="str">
        <f>[6]Mides!L85</f>
        <v>X</v>
      </c>
      <c r="P96" s="264">
        <f t="shared" si="1"/>
        <v>0</v>
      </c>
      <c r="Q96" s="263" t="str">
        <f>[6]Mides!R85</f>
        <v>Guatemala</v>
      </c>
      <c r="R96" s="262" t="str">
        <f>[6]Mides!Q85</f>
        <v>Guatemala</v>
      </c>
      <c r="S96" s="218"/>
      <c r="T96" s="218"/>
      <c r="U96" s="218"/>
      <c r="V96" s="218"/>
      <c r="W96" s="218"/>
      <c r="X96" s="218"/>
      <c r="Y96" s="218"/>
      <c r="Z96" s="218"/>
    </row>
    <row r="97" spans="2:26" ht="14.4" thickBot="1" x14ac:dyDescent="0.35">
      <c r="B97" s="446"/>
      <c r="C97" s="259" t="str">
        <f>[6]Mides!D86</f>
        <v>BORIS</v>
      </c>
      <c r="D97" s="260" t="str">
        <f>[6]Mides!C86</f>
        <v>MÉNDEZ</v>
      </c>
      <c r="E97" s="261" t="str">
        <f>IF([6]Mides!E86=1,"X"," ")</f>
        <v xml:space="preserve"> </v>
      </c>
      <c r="F97" s="261" t="str">
        <f>IF([6]Mides!E86=2,"X"," ")</f>
        <v>X</v>
      </c>
      <c r="G97" s="262">
        <f>[6]Mides!B86</f>
        <v>2449850810101</v>
      </c>
      <c r="H97" s="261" t="str">
        <f>IF(AND([6]Mides!G86&gt;=1,[6]Mides!G86&lt;=14),"X"," ")</f>
        <v xml:space="preserve"> </v>
      </c>
      <c r="I97" s="261" t="str">
        <f>IF(AND([6]Mides!G86&gt;=14,[6]Mides!G86&lt;=30),"X"," ")</f>
        <v xml:space="preserve"> </v>
      </c>
      <c r="J97" s="261" t="str">
        <f>IF(AND([6]Mides!G86&gt;=31,[6]Mides!G86&lt;=60),"X","  ")</f>
        <v>X</v>
      </c>
      <c r="K97" s="261" t="str">
        <f>IF([6]Mides!G86&gt;60,"X", "  ")</f>
        <v xml:space="preserve">  </v>
      </c>
      <c r="L97" s="263">
        <f>[6]Mides!M86</f>
        <v>0</v>
      </c>
      <c r="M97" s="263">
        <f>[6]Mides!J86</f>
        <v>0</v>
      </c>
      <c r="N97" s="263">
        <f>[6]Mides!K86</f>
        <v>0</v>
      </c>
      <c r="O97" s="263" t="str">
        <f>[6]Mides!L86</f>
        <v>X</v>
      </c>
      <c r="P97" s="264">
        <f t="shared" si="1"/>
        <v>0</v>
      </c>
      <c r="Q97" s="263" t="str">
        <f>[6]Mides!R86</f>
        <v>Guatemala</v>
      </c>
      <c r="R97" s="262" t="str">
        <f>[6]Mides!Q86</f>
        <v>Guatemala</v>
      </c>
      <c r="S97" s="218"/>
      <c r="T97" s="218"/>
      <c r="U97" s="218"/>
      <c r="V97" s="218"/>
      <c r="W97" s="218"/>
      <c r="X97" s="218"/>
      <c r="Y97" s="218"/>
      <c r="Z97" s="218"/>
    </row>
    <row r="98" spans="2:26" ht="14.4" thickBot="1" x14ac:dyDescent="0.35">
      <c r="B98" s="446"/>
      <c r="C98" s="259" t="str">
        <f>[6]Mides!D87</f>
        <v>CARLOS</v>
      </c>
      <c r="D98" s="260" t="str">
        <f>[6]Mides!C87</f>
        <v>TEZO</v>
      </c>
      <c r="E98" s="261" t="str">
        <f>IF([6]Mides!E87=1,"X"," ")</f>
        <v xml:space="preserve"> </v>
      </c>
      <c r="F98" s="261" t="str">
        <f>IF([6]Mides!E87=2,"X"," ")</f>
        <v>X</v>
      </c>
      <c r="G98" s="262">
        <f>[6]Mides!B87</f>
        <v>2424248560201</v>
      </c>
      <c r="H98" s="261" t="str">
        <f>IF(AND([6]Mides!G87&gt;=1,[6]Mides!G87&lt;=14),"X"," ")</f>
        <v xml:space="preserve"> </v>
      </c>
      <c r="I98" s="261" t="str">
        <f>IF(AND([6]Mides!G87&gt;=14,[6]Mides!G87&lt;=30),"X"," ")</f>
        <v xml:space="preserve"> </v>
      </c>
      <c r="J98" s="261" t="str">
        <f>IF(AND([6]Mides!G87&gt;=31,[6]Mides!G87&lt;=60),"X","  ")</f>
        <v>X</v>
      </c>
      <c r="K98" s="261" t="str">
        <f>IF([6]Mides!G87&gt;60,"X", "  ")</f>
        <v xml:space="preserve">  </v>
      </c>
      <c r="L98" s="263">
        <f>[6]Mides!M87</f>
        <v>0</v>
      </c>
      <c r="M98" s="263">
        <f>[6]Mides!J87</f>
        <v>0</v>
      </c>
      <c r="N98" s="263">
        <f>[6]Mides!K87</f>
        <v>0</v>
      </c>
      <c r="O98" s="263" t="str">
        <f>[6]Mides!L87</f>
        <v>X</v>
      </c>
      <c r="P98" s="264">
        <f t="shared" si="1"/>
        <v>0</v>
      </c>
      <c r="Q98" s="263" t="str">
        <f>[6]Mides!R87</f>
        <v>Guatemala</v>
      </c>
      <c r="R98" s="262" t="str">
        <f>[6]Mides!Q87</f>
        <v>Guatemala</v>
      </c>
      <c r="S98" s="218"/>
      <c r="T98" s="218"/>
      <c r="U98" s="218"/>
      <c r="V98" s="218"/>
      <c r="W98" s="218"/>
      <c r="X98" s="218"/>
      <c r="Y98" s="218"/>
      <c r="Z98" s="218"/>
    </row>
    <row r="99" spans="2:26" ht="14.4" thickBot="1" x14ac:dyDescent="0.35">
      <c r="B99" s="446"/>
      <c r="C99" s="259" t="str">
        <f>[6]Mides!D88</f>
        <v>CARLOS</v>
      </c>
      <c r="D99" s="260" t="str">
        <f>[6]Mides!C88</f>
        <v>GUZMÁN</v>
      </c>
      <c r="E99" s="261" t="str">
        <f>IF([6]Mides!E88=1,"X"," ")</f>
        <v xml:space="preserve"> </v>
      </c>
      <c r="F99" s="261" t="str">
        <f>IF([6]Mides!E88=2,"X"," ")</f>
        <v>X</v>
      </c>
      <c r="G99" s="262">
        <f>[6]Mides!B88</f>
        <v>2499233430101</v>
      </c>
      <c r="H99" s="261" t="str">
        <f>IF(AND([6]Mides!G88&gt;=1,[6]Mides!G88&lt;=14),"X"," ")</f>
        <v xml:space="preserve"> </v>
      </c>
      <c r="I99" s="261" t="str">
        <f>IF(AND([6]Mides!G88&gt;=14,[6]Mides!G88&lt;=30),"X"," ")</f>
        <v xml:space="preserve"> </v>
      </c>
      <c r="J99" s="261" t="str">
        <f>IF(AND([6]Mides!G88&gt;=31,[6]Mides!G88&lt;=60),"X","  ")</f>
        <v>X</v>
      </c>
      <c r="K99" s="261" t="str">
        <f>IF([6]Mides!G88&gt;60,"X", "  ")</f>
        <v xml:space="preserve">  </v>
      </c>
      <c r="L99" s="263">
        <f>[6]Mides!M88</f>
        <v>0</v>
      </c>
      <c r="M99" s="263">
        <f>[6]Mides!J88</f>
        <v>0</v>
      </c>
      <c r="N99" s="263">
        <f>[6]Mides!K88</f>
        <v>0</v>
      </c>
      <c r="O99" s="263" t="str">
        <f>[6]Mides!L88</f>
        <v>X</v>
      </c>
      <c r="P99" s="264">
        <f t="shared" si="1"/>
        <v>0</v>
      </c>
      <c r="Q99" s="263" t="str">
        <f>[6]Mides!R88</f>
        <v>Guatemala</v>
      </c>
      <c r="R99" s="262" t="str">
        <f>[6]Mides!Q88</f>
        <v>Guatemala</v>
      </c>
      <c r="S99" s="218"/>
      <c r="T99" s="218"/>
      <c r="U99" s="218"/>
      <c r="V99" s="218"/>
      <c r="W99" s="218"/>
      <c r="X99" s="218"/>
      <c r="Y99" s="218"/>
      <c r="Z99" s="218"/>
    </row>
    <row r="100" spans="2:26" ht="14.4" thickBot="1" x14ac:dyDescent="0.35">
      <c r="B100" s="446"/>
      <c r="C100" s="259" t="str">
        <f>[6]Mides!D89</f>
        <v>CARLOS</v>
      </c>
      <c r="D100" s="260" t="str">
        <f>[6]Mides!C89</f>
        <v>CERÉN</v>
      </c>
      <c r="E100" s="261" t="str">
        <f>IF([6]Mides!E89=1,"X"," ")</f>
        <v xml:space="preserve"> </v>
      </c>
      <c r="F100" s="261" t="str">
        <f>IF([6]Mides!E89=2,"X"," ")</f>
        <v>X</v>
      </c>
      <c r="G100" s="262">
        <f>[6]Mides!B89</f>
        <v>2248103160101</v>
      </c>
      <c r="H100" s="261" t="str">
        <f>IF(AND([6]Mides!G89&gt;=1,[6]Mides!G89&lt;=14),"X"," ")</f>
        <v xml:space="preserve"> </v>
      </c>
      <c r="I100" s="261" t="str">
        <f>IF(AND([6]Mides!G89&gt;=14,[6]Mides!G89&lt;=30),"X"," ")</f>
        <v xml:space="preserve"> </v>
      </c>
      <c r="J100" s="261" t="str">
        <f>IF(AND([6]Mides!G89&gt;=31,[6]Mides!G89&lt;=60),"X","  ")</f>
        <v>X</v>
      </c>
      <c r="K100" s="261" t="str">
        <f>IF([6]Mides!G89&gt;60,"X", "  ")</f>
        <v xml:space="preserve">  </v>
      </c>
      <c r="L100" s="263" t="str">
        <f>[6]Mides!M89</f>
        <v>X</v>
      </c>
      <c r="M100" s="263">
        <f>[6]Mides!J89</f>
        <v>0</v>
      </c>
      <c r="N100" s="263">
        <f>[6]Mides!K89</f>
        <v>0</v>
      </c>
      <c r="O100" s="263">
        <f>[6]Mides!L89</f>
        <v>0</v>
      </c>
      <c r="P100" s="264">
        <f t="shared" si="1"/>
        <v>0</v>
      </c>
      <c r="Q100" s="263" t="str">
        <f>[6]Mides!R89</f>
        <v>Guatemala</v>
      </c>
      <c r="R100" s="262" t="str">
        <f>[6]Mides!Q89</f>
        <v>Guatemala</v>
      </c>
      <c r="S100" s="218"/>
      <c r="T100" s="218"/>
      <c r="U100" s="218"/>
      <c r="V100" s="218"/>
      <c r="W100" s="218"/>
      <c r="X100" s="218"/>
      <c r="Y100" s="218"/>
      <c r="Z100" s="218"/>
    </row>
    <row r="101" spans="2:26" ht="14.4" thickBot="1" x14ac:dyDescent="0.35">
      <c r="B101" s="446"/>
      <c r="C101" s="259" t="str">
        <f>[6]Mides!D90</f>
        <v>CLARISA</v>
      </c>
      <c r="D101" s="260" t="str">
        <f>[6]Mides!C90</f>
        <v>BARILLAS</v>
      </c>
      <c r="E101" s="261" t="str">
        <f>IF([6]Mides!E90=1,"X"," ")</f>
        <v>X</v>
      </c>
      <c r="F101" s="261" t="str">
        <f>IF([6]Mides!E90=2,"X"," ")</f>
        <v xml:space="preserve"> </v>
      </c>
      <c r="G101" s="262">
        <f>[6]Mides!B90</f>
        <v>2258878190101</v>
      </c>
      <c r="H101" s="261" t="str">
        <f>IF(AND([6]Mides!G90&gt;=1,[6]Mides!G90&lt;=14),"X"," ")</f>
        <v xml:space="preserve"> </v>
      </c>
      <c r="I101" s="261" t="str">
        <f>IF(AND([6]Mides!G90&gt;=14,[6]Mides!G90&lt;=30),"X"," ")</f>
        <v>X</v>
      </c>
      <c r="J101" s="261" t="str">
        <f>IF(AND([6]Mides!G90&gt;=31,[6]Mides!G90&lt;=60),"X","  ")</f>
        <v xml:space="preserve">  </v>
      </c>
      <c r="K101" s="261" t="str">
        <f>IF([6]Mides!G90&gt;60,"X", "  ")</f>
        <v xml:space="preserve">  </v>
      </c>
      <c r="L101" s="263">
        <f>[6]Mides!M90</f>
        <v>0</v>
      </c>
      <c r="M101" s="263">
        <f>[6]Mides!J90</f>
        <v>0</v>
      </c>
      <c r="N101" s="263">
        <f>[6]Mides!K90</f>
        <v>0</v>
      </c>
      <c r="O101" s="263" t="str">
        <f>[6]Mides!L90</f>
        <v>X</v>
      </c>
      <c r="P101" s="264">
        <f t="shared" si="1"/>
        <v>0</v>
      </c>
      <c r="Q101" s="263" t="str">
        <f>[6]Mides!R90</f>
        <v>Guatemala</v>
      </c>
      <c r="R101" s="262" t="str">
        <f>[6]Mides!Q90</f>
        <v>Guatemala</v>
      </c>
      <c r="S101" s="218"/>
      <c r="T101" s="218"/>
      <c r="U101" s="218"/>
      <c r="V101" s="218"/>
      <c r="W101" s="218"/>
      <c r="X101" s="218"/>
      <c r="Y101" s="218"/>
      <c r="Z101" s="218"/>
    </row>
    <row r="102" spans="2:26" ht="14.4" thickBot="1" x14ac:dyDescent="0.35">
      <c r="B102" s="446"/>
      <c r="C102" s="259" t="str">
        <f>[6]Mides!D91</f>
        <v>DAVID</v>
      </c>
      <c r="D102" s="260" t="str">
        <f>[6]Mides!C91</f>
        <v>JUÍ</v>
      </c>
      <c r="E102" s="261" t="str">
        <f>IF([6]Mides!E91=1,"X"," ")</f>
        <v xml:space="preserve"> </v>
      </c>
      <c r="F102" s="261" t="str">
        <f>IF([6]Mides!E91=2,"X"," ")</f>
        <v>X</v>
      </c>
      <c r="G102" s="262">
        <f>[6]Mides!B91</f>
        <v>1827521511201</v>
      </c>
      <c r="H102" s="261" t="str">
        <f>IF(AND([6]Mides!G91&gt;=1,[6]Mides!G91&lt;=14),"X"," ")</f>
        <v xml:space="preserve"> </v>
      </c>
      <c r="I102" s="261" t="str">
        <f>IF(AND([6]Mides!G91&gt;=14,[6]Mides!G91&lt;=30),"X"," ")</f>
        <v xml:space="preserve"> </v>
      </c>
      <c r="J102" s="261" t="str">
        <f>IF(AND([6]Mides!G91&gt;=31,[6]Mides!G91&lt;=60),"X","  ")</f>
        <v>X</v>
      </c>
      <c r="K102" s="261" t="str">
        <f>IF([6]Mides!G91&gt;60,"X", "  ")</f>
        <v xml:space="preserve">  </v>
      </c>
      <c r="L102" s="263" t="str">
        <f>[6]Mides!M91</f>
        <v>X</v>
      </c>
      <c r="M102" s="263">
        <f>[6]Mides!J91</f>
        <v>0</v>
      </c>
      <c r="N102" s="263">
        <f>[6]Mides!K91</f>
        <v>0</v>
      </c>
      <c r="O102" s="263">
        <f>[6]Mides!L91</f>
        <v>0</v>
      </c>
      <c r="P102" s="264">
        <f t="shared" si="1"/>
        <v>0</v>
      </c>
      <c r="Q102" s="263" t="str">
        <f>[6]Mides!R91</f>
        <v>Guatemala</v>
      </c>
      <c r="R102" s="262" t="str">
        <f>[6]Mides!Q91</f>
        <v>Guatemala</v>
      </c>
      <c r="S102" s="218"/>
      <c r="T102" s="218"/>
      <c r="U102" s="218"/>
      <c r="V102" s="218"/>
      <c r="W102" s="218"/>
      <c r="X102" s="218"/>
      <c r="Y102" s="218"/>
      <c r="Z102" s="218"/>
    </row>
    <row r="103" spans="2:26" ht="14.4" thickBot="1" x14ac:dyDescent="0.35">
      <c r="B103" s="446"/>
      <c r="C103" s="259" t="str">
        <f>[6]Mides!D92</f>
        <v>EDGAR</v>
      </c>
      <c r="D103" s="260" t="str">
        <f>[6]Mides!C92</f>
        <v>CAJBÓN</v>
      </c>
      <c r="E103" s="261" t="str">
        <f>IF([6]Mides!E92=1,"X"," ")</f>
        <v xml:space="preserve"> </v>
      </c>
      <c r="F103" s="261" t="str">
        <f>IF([6]Mides!E92=2,"X"," ")</f>
        <v>X</v>
      </c>
      <c r="G103" s="262">
        <f>[6]Mides!B92</f>
        <v>2452338490304</v>
      </c>
      <c r="H103" s="261" t="str">
        <f>IF(AND([6]Mides!G92&gt;=1,[6]Mides!G92&lt;=14),"X"," ")</f>
        <v xml:space="preserve"> </v>
      </c>
      <c r="I103" s="261" t="str">
        <f>IF(AND([6]Mides!G92&gt;=14,[6]Mides!G92&lt;=30),"X"," ")</f>
        <v xml:space="preserve"> </v>
      </c>
      <c r="J103" s="261" t="str">
        <f>IF(AND([6]Mides!G92&gt;=31,[6]Mides!G92&lt;=60),"X","  ")</f>
        <v>X</v>
      </c>
      <c r="K103" s="261" t="str">
        <f>IF([6]Mides!G92&gt;60,"X", "  ")</f>
        <v xml:space="preserve">  </v>
      </c>
      <c r="L103" s="263" t="str">
        <f>[6]Mides!M92</f>
        <v>X</v>
      </c>
      <c r="M103" s="263">
        <f>[6]Mides!J92</f>
        <v>0</v>
      </c>
      <c r="N103" s="263">
        <f>[6]Mides!K92</f>
        <v>0</v>
      </c>
      <c r="O103" s="263">
        <f>[6]Mides!L92</f>
        <v>0</v>
      </c>
      <c r="P103" s="264">
        <f t="shared" si="1"/>
        <v>0</v>
      </c>
      <c r="Q103" s="263" t="str">
        <f>[6]Mides!R92</f>
        <v>Guatemala</v>
      </c>
      <c r="R103" s="262" t="str">
        <f>[6]Mides!Q92</f>
        <v>Guatemala</v>
      </c>
      <c r="S103" s="218"/>
      <c r="T103" s="218"/>
      <c r="U103" s="218"/>
      <c r="V103" s="218"/>
      <c r="W103" s="218"/>
      <c r="X103" s="218"/>
      <c r="Y103" s="218"/>
      <c r="Z103" s="218"/>
    </row>
    <row r="104" spans="2:26" ht="14.4" thickBot="1" x14ac:dyDescent="0.35">
      <c r="B104" s="446"/>
      <c r="C104" s="259" t="str">
        <f>[6]Mides!D93</f>
        <v>EDGAR</v>
      </c>
      <c r="D104" s="260" t="str">
        <f>[6]Mides!C93</f>
        <v>LÓPEZ</v>
      </c>
      <c r="E104" s="261" t="str">
        <f>IF([6]Mides!E93=1,"X"," ")</f>
        <v xml:space="preserve"> </v>
      </c>
      <c r="F104" s="261" t="str">
        <f>IF([6]Mides!E93=2,"X"," ")</f>
        <v>X</v>
      </c>
      <c r="G104" s="262">
        <f>[6]Mides!B93</f>
        <v>1746410010101</v>
      </c>
      <c r="H104" s="261" t="str">
        <f>IF(AND([6]Mides!G93&gt;=1,[6]Mides!G93&lt;=14),"X"," ")</f>
        <v xml:space="preserve"> </v>
      </c>
      <c r="I104" s="261" t="str">
        <f>IF(AND([6]Mides!G93&gt;=14,[6]Mides!G93&lt;=30),"X"," ")</f>
        <v xml:space="preserve"> </v>
      </c>
      <c r="J104" s="261" t="str">
        <f>IF(AND([6]Mides!G93&gt;=31,[6]Mides!G93&lt;=60),"X","  ")</f>
        <v>X</v>
      </c>
      <c r="K104" s="261" t="str">
        <f>IF([6]Mides!G93&gt;60,"X", "  ")</f>
        <v xml:space="preserve">  </v>
      </c>
      <c r="L104" s="263">
        <f>[6]Mides!M93</f>
        <v>0</v>
      </c>
      <c r="M104" s="263">
        <f>[6]Mides!J93</f>
        <v>0</v>
      </c>
      <c r="N104" s="263">
        <f>[6]Mides!K93</f>
        <v>0</v>
      </c>
      <c r="O104" s="263" t="str">
        <f>[6]Mides!L93</f>
        <v>X</v>
      </c>
      <c r="P104" s="264">
        <f t="shared" si="1"/>
        <v>0</v>
      </c>
      <c r="Q104" s="263" t="str">
        <f>[6]Mides!R93</f>
        <v>Guatemala</v>
      </c>
      <c r="R104" s="262" t="str">
        <f>[6]Mides!Q93</f>
        <v>Guatemala</v>
      </c>
      <c r="S104" s="218"/>
      <c r="T104" s="218"/>
      <c r="U104" s="218"/>
      <c r="V104" s="218"/>
      <c r="W104" s="218"/>
      <c r="X104" s="218"/>
      <c r="Y104" s="218"/>
      <c r="Z104" s="218"/>
    </row>
    <row r="105" spans="2:26" ht="14.4" thickBot="1" x14ac:dyDescent="0.35">
      <c r="B105" s="446"/>
      <c r="C105" s="259" t="str">
        <f>[6]Mides!D94</f>
        <v>EDGAR</v>
      </c>
      <c r="D105" s="260" t="str">
        <f>[6]Mides!C94</f>
        <v>RIVAS</v>
      </c>
      <c r="E105" s="261" t="str">
        <f>IF([6]Mides!E94=1,"X"," ")</f>
        <v xml:space="preserve"> </v>
      </c>
      <c r="F105" s="261" t="str">
        <f>IF([6]Mides!E94=2,"X"," ")</f>
        <v>X</v>
      </c>
      <c r="G105" s="262">
        <f>[6]Mides!B94</f>
        <v>2449848910101</v>
      </c>
      <c r="H105" s="261" t="str">
        <f>IF(AND([6]Mides!G94&gt;=1,[6]Mides!G94&lt;=14),"X"," ")</f>
        <v xml:space="preserve"> </v>
      </c>
      <c r="I105" s="261" t="str">
        <f>IF(AND([6]Mides!G94&gt;=14,[6]Mides!G94&lt;=30),"X"," ")</f>
        <v xml:space="preserve"> </v>
      </c>
      <c r="J105" s="261" t="str">
        <f>IF(AND([6]Mides!G94&gt;=31,[6]Mides!G94&lt;=60),"X","  ")</f>
        <v>X</v>
      </c>
      <c r="K105" s="261" t="str">
        <f>IF([6]Mides!G94&gt;60,"X", "  ")</f>
        <v xml:space="preserve">  </v>
      </c>
      <c r="L105" s="263">
        <f>[6]Mides!M94</f>
        <v>0</v>
      </c>
      <c r="M105" s="263">
        <f>[6]Mides!J94</f>
        <v>0</v>
      </c>
      <c r="N105" s="263">
        <f>[6]Mides!K94</f>
        <v>0</v>
      </c>
      <c r="O105" s="263" t="str">
        <f>[6]Mides!L94</f>
        <v>X</v>
      </c>
      <c r="P105" s="264">
        <f t="shared" si="1"/>
        <v>0</v>
      </c>
      <c r="Q105" s="263" t="str">
        <f>[6]Mides!R94</f>
        <v>Guatemala</v>
      </c>
      <c r="R105" s="262" t="str">
        <f>[6]Mides!Q94</f>
        <v>Guatemala</v>
      </c>
      <c r="S105" s="218"/>
      <c r="T105" s="218"/>
      <c r="U105" s="218"/>
      <c r="V105" s="218"/>
      <c r="W105" s="218"/>
      <c r="X105" s="218"/>
      <c r="Y105" s="218"/>
      <c r="Z105" s="218"/>
    </row>
    <row r="106" spans="2:26" ht="14.4" thickBot="1" x14ac:dyDescent="0.35">
      <c r="B106" s="446"/>
      <c r="C106" s="259" t="str">
        <f>[6]Mides!D95</f>
        <v>EDUARDO</v>
      </c>
      <c r="D106" s="260" t="str">
        <f>[6]Mides!C95</f>
        <v>VILLAGRÁN</v>
      </c>
      <c r="E106" s="261" t="str">
        <f>IF([6]Mides!E95=1,"X"," ")</f>
        <v xml:space="preserve"> </v>
      </c>
      <c r="F106" s="261" t="str">
        <f>IF([6]Mides!E95=2,"X"," ")</f>
        <v>X</v>
      </c>
      <c r="G106" s="262">
        <f>[6]Mides!B95</f>
        <v>1575906232001</v>
      </c>
      <c r="H106" s="261" t="str">
        <f>IF(AND([6]Mides!G95&gt;=1,[6]Mides!G95&lt;=14),"X"," ")</f>
        <v xml:space="preserve"> </v>
      </c>
      <c r="I106" s="261" t="str">
        <f>IF(AND([6]Mides!G95&gt;=14,[6]Mides!G95&lt;=30),"X"," ")</f>
        <v xml:space="preserve"> </v>
      </c>
      <c r="J106" s="261" t="str">
        <f>IF(AND([6]Mides!G95&gt;=31,[6]Mides!G95&lt;=60),"X","  ")</f>
        <v>X</v>
      </c>
      <c r="K106" s="261" t="str">
        <f>IF([6]Mides!G95&gt;60,"X", "  ")</f>
        <v xml:space="preserve">  </v>
      </c>
      <c r="L106" s="263">
        <f>[6]Mides!M95</f>
        <v>0</v>
      </c>
      <c r="M106" s="263">
        <f>[6]Mides!J95</f>
        <v>0</v>
      </c>
      <c r="N106" s="263">
        <f>[6]Mides!K95</f>
        <v>0</v>
      </c>
      <c r="O106" s="263" t="str">
        <f>[6]Mides!L95</f>
        <v>X</v>
      </c>
      <c r="P106" s="264">
        <f t="shared" si="1"/>
        <v>0</v>
      </c>
      <c r="Q106" s="263" t="str">
        <f>[6]Mides!R95</f>
        <v>Guatemala</v>
      </c>
      <c r="R106" s="262" t="str">
        <f>[6]Mides!Q95</f>
        <v>Guatemala</v>
      </c>
      <c r="S106" s="218"/>
      <c r="T106" s="218"/>
      <c r="U106" s="218"/>
      <c r="V106" s="218"/>
      <c r="W106" s="218"/>
      <c r="X106" s="218"/>
      <c r="Y106" s="218"/>
      <c r="Z106" s="218"/>
    </row>
    <row r="107" spans="2:26" ht="14.4" thickBot="1" x14ac:dyDescent="0.35">
      <c r="B107" s="446"/>
      <c r="C107" s="259" t="str">
        <f>[6]Mides!D96</f>
        <v>ESTUARDO</v>
      </c>
      <c r="D107" s="260" t="str">
        <f>[6]Mides!C96</f>
        <v>MORENO</v>
      </c>
      <c r="E107" s="261" t="str">
        <f>IF([6]Mides!E96=1,"X"," ")</f>
        <v xml:space="preserve"> </v>
      </c>
      <c r="F107" s="261" t="str">
        <f>IF([6]Mides!E96=2,"X"," ")</f>
        <v>X</v>
      </c>
      <c r="G107" s="262">
        <f>[6]Mides!B96</f>
        <v>2240340060101</v>
      </c>
      <c r="H107" s="261" t="str">
        <f>IF(AND([6]Mides!G96&gt;=1,[6]Mides!G96&lt;=14),"X"," ")</f>
        <v xml:space="preserve"> </v>
      </c>
      <c r="I107" s="261" t="str">
        <f>IF(AND([6]Mides!G96&gt;=14,[6]Mides!G96&lt;=30),"X"," ")</f>
        <v xml:space="preserve"> </v>
      </c>
      <c r="J107" s="261" t="str">
        <f>IF(AND([6]Mides!G96&gt;=31,[6]Mides!G96&lt;=60),"X","  ")</f>
        <v>X</v>
      </c>
      <c r="K107" s="261" t="str">
        <f>IF([6]Mides!G96&gt;60,"X", "  ")</f>
        <v xml:space="preserve">  </v>
      </c>
      <c r="L107" s="263">
        <f>[6]Mides!M96</f>
        <v>0</v>
      </c>
      <c r="M107" s="263">
        <f>[6]Mides!J96</f>
        <v>0</v>
      </c>
      <c r="N107" s="263">
        <f>[6]Mides!K96</f>
        <v>0</v>
      </c>
      <c r="O107" s="263" t="str">
        <f>[6]Mides!L96</f>
        <v>X</v>
      </c>
      <c r="P107" s="264">
        <f t="shared" si="1"/>
        <v>0</v>
      </c>
      <c r="Q107" s="263" t="str">
        <f>[6]Mides!R96</f>
        <v>Guatemala</v>
      </c>
      <c r="R107" s="262" t="str">
        <f>[6]Mides!Q96</f>
        <v>Guatemala</v>
      </c>
      <c r="S107" s="218"/>
      <c r="T107" s="218"/>
      <c r="U107" s="218"/>
      <c r="V107" s="218"/>
      <c r="W107" s="218"/>
      <c r="X107" s="218"/>
      <c r="Y107" s="218"/>
      <c r="Z107" s="218"/>
    </row>
    <row r="108" spans="2:26" ht="14.4" thickBot="1" x14ac:dyDescent="0.35">
      <c r="B108" s="446"/>
      <c r="C108" s="259" t="str">
        <f>[6]Mides!D97</f>
        <v>EYMER</v>
      </c>
      <c r="D108" s="260" t="str">
        <f>[6]Mides!C97</f>
        <v>JUÁREZ</v>
      </c>
      <c r="E108" s="261" t="str">
        <f>IF([6]Mides!E97=1,"X"," ")</f>
        <v xml:space="preserve"> </v>
      </c>
      <c r="F108" s="261" t="str">
        <f>IF([6]Mides!E97=2,"X"," ")</f>
        <v>X</v>
      </c>
      <c r="G108" s="262">
        <f>[6]Mides!B97</f>
        <v>2448003910101</v>
      </c>
      <c r="H108" s="261" t="str">
        <f>IF(AND([6]Mides!G97&gt;=1,[6]Mides!G97&lt;=14),"X"," ")</f>
        <v xml:space="preserve"> </v>
      </c>
      <c r="I108" s="261" t="str">
        <f>IF(AND([6]Mides!G97&gt;=14,[6]Mides!G97&lt;=30),"X"," ")</f>
        <v xml:space="preserve"> </v>
      </c>
      <c r="J108" s="261" t="str">
        <f>IF(AND([6]Mides!G97&gt;=31,[6]Mides!G97&lt;=60),"X","  ")</f>
        <v>X</v>
      </c>
      <c r="K108" s="261" t="str">
        <f>IF([6]Mides!G97&gt;60,"X", "  ")</f>
        <v xml:space="preserve">  </v>
      </c>
      <c r="L108" s="263">
        <f>[6]Mides!M97</f>
        <v>0</v>
      </c>
      <c r="M108" s="263">
        <f>[6]Mides!J97</f>
        <v>0</v>
      </c>
      <c r="N108" s="263">
        <f>[6]Mides!K97</f>
        <v>0</v>
      </c>
      <c r="O108" s="263" t="str">
        <f>[6]Mides!L97</f>
        <v>X</v>
      </c>
      <c r="P108" s="264">
        <f t="shared" si="1"/>
        <v>0</v>
      </c>
      <c r="Q108" s="263" t="str">
        <f>[6]Mides!R97</f>
        <v>Guatemala</v>
      </c>
      <c r="R108" s="262" t="str">
        <f>[6]Mides!Q97</f>
        <v>Guatemala</v>
      </c>
      <c r="S108" s="218"/>
      <c r="T108" s="218"/>
      <c r="U108" s="218"/>
      <c r="V108" s="218"/>
      <c r="W108" s="218"/>
      <c r="X108" s="218"/>
      <c r="Y108" s="218"/>
      <c r="Z108" s="218"/>
    </row>
    <row r="109" spans="2:26" ht="14.4" thickBot="1" x14ac:dyDescent="0.35">
      <c r="B109" s="446"/>
      <c r="C109" s="259" t="str">
        <f>[6]Mides!D98</f>
        <v>GÉRSON</v>
      </c>
      <c r="D109" s="260" t="str">
        <f>[6]Mides!C98</f>
        <v>SALAZAR</v>
      </c>
      <c r="E109" s="261" t="str">
        <f>IF([6]Mides!E98=1,"X"," ")</f>
        <v xml:space="preserve"> </v>
      </c>
      <c r="F109" s="261" t="str">
        <f>IF([6]Mides!E98=2,"X"," ")</f>
        <v>X</v>
      </c>
      <c r="G109" s="262">
        <f>[6]Mides!B98</f>
        <v>2336370360101</v>
      </c>
      <c r="H109" s="261" t="str">
        <f>IF(AND([6]Mides!G98&gt;=1,[6]Mides!G98&lt;=14),"X"," ")</f>
        <v xml:space="preserve"> </v>
      </c>
      <c r="I109" s="261" t="str">
        <f>IF(AND([6]Mides!G98&gt;=14,[6]Mides!G98&lt;=30),"X"," ")</f>
        <v xml:space="preserve"> </v>
      </c>
      <c r="J109" s="261" t="str">
        <f>IF(AND([6]Mides!G98&gt;=31,[6]Mides!G98&lt;=60),"X","  ")</f>
        <v>X</v>
      </c>
      <c r="K109" s="261" t="str">
        <f>IF([6]Mides!G98&gt;60,"X", "  ")</f>
        <v xml:space="preserve">  </v>
      </c>
      <c r="L109" s="263">
        <f>[6]Mides!M98</f>
        <v>0</v>
      </c>
      <c r="M109" s="263">
        <f>[6]Mides!J98</f>
        <v>0</v>
      </c>
      <c r="N109" s="263">
        <f>[6]Mides!K98</f>
        <v>0</v>
      </c>
      <c r="O109" s="263" t="str">
        <f>[6]Mides!L98</f>
        <v>X</v>
      </c>
      <c r="P109" s="264">
        <f t="shared" si="1"/>
        <v>0</v>
      </c>
      <c r="Q109" s="263" t="str">
        <f>[6]Mides!R98</f>
        <v>Guatemala</v>
      </c>
      <c r="R109" s="262" t="str">
        <f>[6]Mides!Q98</f>
        <v>Guatemala</v>
      </c>
      <c r="S109" s="218"/>
      <c r="T109" s="218"/>
      <c r="U109" s="218"/>
      <c r="V109" s="218"/>
      <c r="W109" s="218"/>
      <c r="X109" s="218"/>
      <c r="Y109" s="218"/>
      <c r="Z109" s="218"/>
    </row>
    <row r="110" spans="2:26" ht="14.4" thickBot="1" x14ac:dyDescent="0.35">
      <c r="B110" s="446"/>
      <c r="C110" s="259" t="str">
        <f>[6]Mides!D99</f>
        <v>ILEANA</v>
      </c>
      <c r="D110" s="260" t="str">
        <f>[6]Mides!C99</f>
        <v>VÉLIZ</v>
      </c>
      <c r="E110" s="261" t="str">
        <f>IF([6]Mides!E99=1,"X"," ")</f>
        <v>X</v>
      </c>
      <c r="F110" s="261" t="str">
        <f>IF([6]Mides!E99=2,"X"," ")</f>
        <v xml:space="preserve"> </v>
      </c>
      <c r="G110" s="262">
        <f>[6]Mides!B99</f>
        <v>1783198560101</v>
      </c>
      <c r="H110" s="261" t="str">
        <f>IF(AND([6]Mides!G99&gt;=1,[6]Mides!G99&lt;=14),"X"," ")</f>
        <v xml:space="preserve"> </v>
      </c>
      <c r="I110" s="261" t="str">
        <f>IF(AND([6]Mides!G99&gt;=14,[6]Mides!G99&lt;=30),"X"," ")</f>
        <v xml:space="preserve"> </v>
      </c>
      <c r="J110" s="261" t="str">
        <f>IF(AND([6]Mides!G99&gt;=31,[6]Mides!G99&lt;=60),"X","  ")</f>
        <v>X</v>
      </c>
      <c r="K110" s="261" t="str">
        <f>IF([6]Mides!G99&gt;60,"X", "  ")</f>
        <v xml:space="preserve">  </v>
      </c>
      <c r="L110" s="263">
        <f>[6]Mides!M99</f>
        <v>0</v>
      </c>
      <c r="M110" s="263">
        <f>[6]Mides!J99</f>
        <v>0</v>
      </c>
      <c r="N110" s="263">
        <f>[6]Mides!K99</f>
        <v>0</v>
      </c>
      <c r="O110" s="263" t="str">
        <f>[6]Mides!L99</f>
        <v>X</v>
      </c>
      <c r="P110" s="264">
        <f t="shared" si="1"/>
        <v>0</v>
      </c>
      <c r="Q110" s="263" t="str">
        <f>[6]Mides!R99</f>
        <v>Guatemala</v>
      </c>
      <c r="R110" s="262" t="str">
        <f>[6]Mides!Q99</f>
        <v>Guatemala</v>
      </c>
      <c r="S110" s="218"/>
      <c r="T110" s="218"/>
      <c r="U110" s="218"/>
      <c r="V110" s="218"/>
      <c r="W110" s="218"/>
      <c r="X110" s="218"/>
      <c r="Y110" s="218"/>
      <c r="Z110" s="218"/>
    </row>
    <row r="111" spans="2:26" ht="14.4" thickBot="1" x14ac:dyDescent="0.35">
      <c r="B111" s="446"/>
      <c r="C111" s="259" t="str">
        <f>[6]Mides!D100</f>
        <v>JOSÉ</v>
      </c>
      <c r="D111" s="260" t="str">
        <f>[6]Mides!C100</f>
        <v>XUYÁ</v>
      </c>
      <c r="E111" s="261" t="str">
        <f>IF([6]Mides!E100=1,"X"," ")</f>
        <v xml:space="preserve"> </v>
      </c>
      <c r="F111" s="261" t="str">
        <f>IF([6]Mides!E100=2,"X"," ")</f>
        <v>X</v>
      </c>
      <c r="G111" s="262">
        <f>[6]Mides!B100</f>
        <v>1888973990308</v>
      </c>
      <c r="H111" s="261" t="str">
        <f>IF(AND([6]Mides!G100&gt;=1,[6]Mides!G100&lt;=14),"X"," ")</f>
        <v xml:space="preserve"> </v>
      </c>
      <c r="I111" s="261" t="str">
        <f>IF(AND([6]Mides!G100&gt;=14,[6]Mides!G100&lt;=30),"X"," ")</f>
        <v xml:space="preserve"> </v>
      </c>
      <c r="J111" s="261" t="str">
        <f>IF(AND([6]Mides!G100&gt;=31,[6]Mides!G100&lt;=60),"X","  ")</f>
        <v>X</v>
      </c>
      <c r="K111" s="261" t="str">
        <f>IF([6]Mides!G100&gt;60,"X", "  ")</f>
        <v xml:space="preserve">  </v>
      </c>
      <c r="L111" s="263" t="str">
        <f>[6]Mides!M100</f>
        <v>X</v>
      </c>
      <c r="M111" s="263">
        <f>[6]Mides!J100</f>
        <v>0</v>
      </c>
      <c r="N111" s="263">
        <f>[6]Mides!K100</f>
        <v>0</v>
      </c>
      <c r="O111" s="263">
        <f>[6]Mides!L100</f>
        <v>0</v>
      </c>
      <c r="P111" s="264">
        <f t="shared" si="1"/>
        <v>0</v>
      </c>
      <c r="Q111" s="263" t="str">
        <f>[6]Mides!R100</f>
        <v>Guatemala</v>
      </c>
      <c r="R111" s="262" t="str">
        <f>[6]Mides!Q100</f>
        <v>Guatemala</v>
      </c>
      <c r="S111" s="218"/>
      <c r="T111" s="218"/>
      <c r="U111" s="218"/>
      <c r="V111" s="218"/>
      <c r="W111" s="218"/>
      <c r="X111" s="218"/>
      <c r="Y111" s="218"/>
      <c r="Z111" s="218"/>
    </row>
    <row r="112" spans="2:26" ht="14.4" thickBot="1" x14ac:dyDescent="0.35">
      <c r="B112" s="446"/>
      <c r="C112" s="259" t="str">
        <f>[6]Mides!D101</f>
        <v>JOSÉ</v>
      </c>
      <c r="D112" s="260" t="str">
        <f>[6]Mides!C101</f>
        <v>SÁNCHEZ</v>
      </c>
      <c r="E112" s="261" t="str">
        <f>IF([6]Mides!E101=1,"X"," ")</f>
        <v xml:space="preserve"> </v>
      </c>
      <c r="F112" s="261" t="str">
        <f>IF([6]Mides!E101=2,"X"," ")</f>
        <v>X</v>
      </c>
      <c r="G112" s="262">
        <f>[6]Mides!B101</f>
        <v>2531305650101</v>
      </c>
      <c r="H112" s="261" t="str">
        <f>IF(AND([6]Mides!G101&gt;=1,[6]Mides!G101&lt;=14),"X"," ")</f>
        <v xml:space="preserve"> </v>
      </c>
      <c r="I112" s="261" t="str">
        <f>IF(AND([6]Mides!G101&gt;=14,[6]Mides!G101&lt;=30),"X"," ")</f>
        <v xml:space="preserve"> </v>
      </c>
      <c r="J112" s="261" t="str">
        <f>IF(AND([6]Mides!G101&gt;=31,[6]Mides!G101&lt;=60),"X","  ")</f>
        <v>X</v>
      </c>
      <c r="K112" s="261" t="str">
        <f>IF([6]Mides!G101&gt;60,"X", "  ")</f>
        <v xml:space="preserve">  </v>
      </c>
      <c r="L112" s="263">
        <f>[6]Mides!M101</f>
        <v>0</v>
      </c>
      <c r="M112" s="263">
        <f>[6]Mides!J101</f>
        <v>0</v>
      </c>
      <c r="N112" s="263">
        <f>[6]Mides!K101</f>
        <v>0</v>
      </c>
      <c r="O112" s="263" t="str">
        <f>[6]Mides!L101</f>
        <v>X</v>
      </c>
      <c r="P112" s="264">
        <f t="shared" si="1"/>
        <v>0</v>
      </c>
      <c r="Q112" s="263" t="str">
        <f>[6]Mides!R101</f>
        <v>Guatemala</v>
      </c>
      <c r="R112" s="262" t="str">
        <f>[6]Mides!Q101</f>
        <v>Guatemala</v>
      </c>
      <c r="S112" s="218"/>
      <c r="T112" s="218"/>
      <c r="U112" s="218"/>
      <c r="V112" s="218"/>
      <c r="W112" s="218"/>
      <c r="X112" s="218"/>
      <c r="Y112" s="218"/>
      <c r="Z112" s="218"/>
    </row>
    <row r="113" spans="2:26" ht="14.4" thickBot="1" x14ac:dyDescent="0.35">
      <c r="B113" s="446"/>
      <c r="C113" s="259" t="str">
        <f>[6]Mides!D102</f>
        <v>JOSÉ</v>
      </c>
      <c r="D113" s="260" t="str">
        <f>[6]Mides!C102</f>
        <v>ROMÁN</v>
      </c>
      <c r="E113" s="261" t="str">
        <f>IF([6]Mides!E102=1,"X"," ")</f>
        <v xml:space="preserve"> </v>
      </c>
      <c r="F113" s="261" t="str">
        <f>IF([6]Mides!E102=2,"X"," ")</f>
        <v>X</v>
      </c>
      <c r="G113" s="262">
        <f>[6]Mides!B102</f>
        <v>1816579960101</v>
      </c>
      <c r="H113" s="261" t="str">
        <f>IF(AND([6]Mides!G102&gt;=1,[6]Mides!G102&lt;=14),"X"," ")</f>
        <v xml:space="preserve"> </v>
      </c>
      <c r="I113" s="261" t="str">
        <f>IF(AND([6]Mides!G102&gt;=14,[6]Mides!G102&lt;=30),"X"," ")</f>
        <v>X</v>
      </c>
      <c r="J113" s="261" t="str">
        <f>IF(AND([6]Mides!G102&gt;=31,[6]Mides!G102&lt;=60),"X","  ")</f>
        <v xml:space="preserve">  </v>
      </c>
      <c r="K113" s="261" t="str">
        <f>IF([6]Mides!G102&gt;60,"X", "  ")</f>
        <v xml:space="preserve">  </v>
      </c>
      <c r="L113" s="263">
        <f>[6]Mides!M102</f>
        <v>0</v>
      </c>
      <c r="M113" s="263">
        <f>[6]Mides!J102</f>
        <v>0</v>
      </c>
      <c r="N113" s="263">
        <f>[6]Mides!K102</f>
        <v>0</v>
      </c>
      <c r="O113" s="263" t="str">
        <f>[6]Mides!L102</f>
        <v>X</v>
      </c>
      <c r="P113" s="264">
        <f t="shared" si="1"/>
        <v>0</v>
      </c>
      <c r="Q113" s="263" t="str">
        <f>[6]Mides!R102</f>
        <v>Guatemala</v>
      </c>
      <c r="R113" s="262" t="str">
        <f>[6]Mides!Q102</f>
        <v>Guatemala</v>
      </c>
      <c r="S113" s="218"/>
      <c r="T113" s="218"/>
      <c r="U113" s="218"/>
      <c r="V113" s="218"/>
      <c r="W113" s="218"/>
      <c r="X113" s="218"/>
      <c r="Y113" s="218"/>
      <c r="Z113" s="218"/>
    </row>
    <row r="114" spans="2:26" ht="14.4" thickBot="1" x14ac:dyDescent="0.35">
      <c r="B114" s="446"/>
      <c r="C114" s="259" t="str">
        <f>[6]Mides!D103</f>
        <v>JUAN</v>
      </c>
      <c r="D114" s="260" t="str">
        <f>[6]Mides!C103</f>
        <v>GUERRERO</v>
      </c>
      <c r="E114" s="261" t="str">
        <f>IF([6]Mides!E103=1,"X"," ")</f>
        <v xml:space="preserve"> </v>
      </c>
      <c r="F114" s="261" t="str">
        <f>IF([6]Mides!E103=2,"X"," ")</f>
        <v>X</v>
      </c>
      <c r="G114" s="262">
        <f>[6]Mides!B103</f>
        <v>2457426030101</v>
      </c>
      <c r="H114" s="261" t="str">
        <f>IF(AND([6]Mides!G103&gt;=1,[6]Mides!G103&lt;=14),"X"," ")</f>
        <v xml:space="preserve"> </v>
      </c>
      <c r="I114" s="261" t="str">
        <f>IF(AND([6]Mides!G103&gt;=14,[6]Mides!G103&lt;=30),"X"," ")</f>
        <v xml:space="preserve"> </v>
      </c>
      <c r="J114" s="261" t="str">
        <f>IF(AND([6]Mides!G103&gt;=31,[6]Mides!G103&lt;=60),"X","  ")</f>
        <v>X</v>
      </c>
      <c r="K114" s="261" t="str">
        <f>IF([6]Mides!G103&gt;60,"X", "  ")</f>
        <v xml:space="preserve">  </v>
      </c>
      <c r="L114" s="263">
        <f>[6]Mides!M103</f>
        <v>0</v>
      </c>
      <c r="M114" s="263">
        <f>[6]Mides!J103</f>
        <v>0</v>
      </c>
      <c r="N114" s="263">
        <f>[6]Mides!K103</f>
        <v>0</v>
      </c>
      <c r="O114" s="263" t="str">
        <f>[6]Mides!L103</f>
        <v>X</v>
      </c>
      <c r="P114" s="264">
        <f t="shared" si="1"/>
        <v>0</v>
      </c>
      <c r="Q114" s="263" t="str">
        <f>[6]Mides!R103</f>
        <v>Guatemala</v>
      </c>
      <c r="R114" s="262" t="str">
        <f>[6]Mides!Q103</f>
        <v>Guatemala</v>
      </c>
      <c r="S114" s="218"/>
      <c r="T114" s="218"/>
      <c r="U114" s="218"/>
      <c r="V114" s="218"/>
      <c r="W114" s="218"/>
      <c r="X114" s="218"/>
      <c r="Y114" s="218"/>
      <c r="Z114" s="218"/>
    </row>
    <row r="115" spans="2:26" ht="14.4" thickBot="1" x14ac:dyDescent="0.35">
      <c r="B115" s="446"/>
      <c r="C115" s="259" t="str">
        <f>[6]Mides!D104</f>
        <v>JUAN</v>
      </c>
      <c r="D115" s="260" t="str">
        <f>[6]Mides!C104</f>
        <v>RUSTRIÁN</v>
      </c>
      <c r="E115" s="261" t="str">
        <f>IF([6]Mides!E104=1,"X"," ")</f>
        <v xml:space="preserve"> </v>
      </c>
      <c r="F115" s="261" t="str">
        <f>IF([6]Mides!E104=2,"X"," ")</f>
        <v>X</v>
      </c>
      <c r="G115" s="262">
        <f>[6]Mides!B104</f>
        <v>2249383980101</v>
      </c>
      <c r="H115" s="261" t="str">
        <f>IF(AND([6]Mides!G104&gt;=1,[6]Mides!G104&lt;=14),"X"," ")</f>
        <v xml:space="preserve"> </v>
      </c>
      <c r="I115" s="261" t="str">
        <f>IF(AND([6]Mides!G104&gt;=14,[6]Mides!G104&lt;=30),"X"," ")</f>
        <v xml:space="preserve"> </v>
      </c>
      <c r="J115" s="261" t="str">
        <f>IF(AND([6]Mides!G104&gt;=31,[6]Mides!G104&lt;=60),"X","  ")</f>
        <v>X</v>
      </c>
      <c r="K115" s="261" t="str">
        <f>IF([6]Mides!G104&gt;60,"X", "  ")</f>
        <v xml:space="preserve">  </v>
      </c>
      <c r="L115" s="263">
        <f>[6]Mides!M104</f>
        <v>0</v>
      </c>
      <c r="M115" s="263">
        <f>[6]Mides!J104</f>
        <v>0</v>
      </c>
      <c r="N115" s="263">
        <f>[6]Mides!K104</f>
        <v>0</v>
      </c>
      <c r="O115" s="263" t="str">
        <f>[6]Mides!L104</f>
        <v>X</v>
      </c>
      <c r="P115" s="264">
        <f t="shared" si="1"/>
        <v>0</v>
      </c>
      <c r="Q115" s="263" t="str">
        <f>[6]Mides!R104</f>
        <v>Guatemala</v>
      </c>
      <c r="R115" s="262" t="str">
        <f>[6]Mides!Q104</f>
        <v>Guatemala</v>
      </c>
      <c r="S115" s="218"/>
      <c r="T115" s="218"/>
      <c r="U115" s="218"/>
      <c r="V115" s="218"/>
      <c r="W115" s="218"/>
      <c r="X115" s="218"/>
      <c r="Y115" s="218"/>
      <c r="Z115" s="218"/>
    </row>
    <row r="116" spans="2:26" ht="14.4" thickBot="1" x14ac:dyDescent="0.35">
      <c r="B116" s="447"/>
      <c r="C116" s="259" t="str">
        <f>[6]Mides!D105</f>
        <v>JUAN</v>
      </c>
      <c r="D116" s="260" t="str">
        <f>[6]Mides!C105</f>
        <v>KRINGS</v>
      </c>
      <c r="E116" s="261" t="str">
        <f>IF([6]Mides!E105=1,"X"," ")</f>
        <v xml:space="preserve"> </v>
      </c>
      <c r="F116" s="261" t="str">
        <f>IF([6]Mides!E105=2,"X"," ")</f>
        <v>X</v>
      </c>
      <c r="G116" s="262">
        <f>[6]Mides!B105</f>
        <v>1951876950605</v>
      </c>
      <c r="H116" s="261" t="str">
        <f>IF(AND([6]Mides!G105&gt;=1,[6]Mides!G105&lt;=14),"X"," ")</f>
        <v xml:space="preserve"> </v>
      </c>
      <c r="I116" s="261" t="str">
        <f>IF(AND([6]Mides!G105&gt;=14,[6]Mides!G105&lt;=30),"X"," ")</f>
        <v xml:space="preserve"> </v>
      </c>
      <c r="J116" s="261" t="str">
        <f>IF(AND([6]Mides!G105&gt;=31,[6]Mides!G105&lt;=60),"X","  ")</f>
        <v>X</v>
      </c>
      <c r="K116" s="261" t="str">
        <f>IF([6]Mides!G105&gt;60,"X", "  ")</f>
        <v xml:space="preserve">  </v>
      </c>
      <c r="L116" s="263">
        <f>[6]Mides!M105</f>
        <v>0</v>
      </c>
      <c r="M116" s="263">
        <f>[6]Mides!J105</f>
        <v>0</v>
      </c>
      <c r="N116" s="263">
        <f>[6]Mides!K105</f>
        <v>0</v>
      </c>
      <c r="O116" s="263" t="str">
        <f>[6]Mides!L105</f>
        <v>X</v>
      </c>
      <c r="P116" s="264">
        <f t="shared" si="1"/>
        <v>0</v>
      </c>
      <c r="Q116" s="263" t="str">
        <f>[6]Mides!R105</f>
        <v>Guatemala</v>
      </c>
      <c r="R116" s="262" t="str">
        <f>[6]Mides!Q105</f>
        <v>Guatemala</v>
      </c>
      <c r="S116" s="218"/>
      <c r="T116" s="218"/>
      <c r="U116" s="218"/>
      <c r="V116" s="218"/>
      <c r="W116" s="218"/>
      <c r="X116" s="218"/>
      <c r="Y116" s="218"/>
      <c r="Z116" s="218"/>
    </row>
    <row r="117" spans="2:26" ht="14.4" thickBot="1" x14ac:dyDescent="0.35">
      <c r="B117" s="445" t="s">
        <v>3207</v>
      </c>
      <c r="C117" s="265" t="s">
        <v>3208</v>
      </c>
      <c r="D117" s="266" t="s">
        <v>548</v>
      </c>
      <c r="E117" s="267" t="s">
        <v>65</v>
      </c>
      <c r="F117" s="267" t="s">
        <v>64</v>
      </c>
      <c r="G117" s="268">
        <v>2551662240101</v>
      </c>
      <c r="H117" s="267" t="s">
        <v>64</v>
      </c>
      <c r="I117" s="267" t="s">
        <v>64</v>
      </c>
      <c r="J117" s="267" t="s">
        <v>66</v>
      </c>
      <c r="K117" s="267" t="s">
        <v>65</v>
      </c>
      <c r="L117" s="269">
        <v>0</v>
      </c>
      <c r="M117" s="269">
        <v>0</v>
      </c>
      <c r="N117" s="269">
        <v>0</v>
      </c>
      <c r="O117" s="269" t="s">
        <v>65</v>
      </c>
      <c r="P117" s="269">
        <v>0</v>
      </c>
      <c r="Q117" s="269" t="s">
        <v>224</v>
      </c>
      <c r="R117" s="268" t="s">
        <v>224</v>
      </c>
      <c r="S117" s="218"/>
      <c r="T117" s="218"/>
      <c r="U117" s="218"/>
      <c r="V117" s="218"/>
      <c r="W117" s="218"/>
      <c r="X117" s="218"/>
      <c r="Y117" s="218"/>
      <c r="Z117" s="218"/>
    </row>
    <row r="118" spans="2:26" ht="14.4" thickBot="1" x14ac:dyDescent="0.35">
      <c r="B118" s="446"/>
      <c r="C118" s="265" t="s">
        <v>3209</v>
      </c>
      <c r="D118" s="266" t="s">
        <v>3210</v>
      </c>
      <c r="E118" s="267" t="s">
        <v>65</v>
      </c>
      <c r="F118" s="267" t="s">
        <v>64</v>
      </c>
      <c r="G118" s="268">
        <v>2505005150101</v>
      </c>
      <c r="H118" s="267" t="s">
        <v>64</v>
      </c>
      <c r="I118" s="267" t="s">
        <v>64</v>
      </c>
      <c r="J118" s="267" t="s">
        <v>66</v>
      </c>
      <c r="K118" s="267" t="s">
        <v>65</v>
      </c>
      <c r="L118" s="269">
        <v>0</v>
      </c>
      <c r="M118" s="269">
        <v>0</v>
      </c>
      <c r="N118" s="269">
        <v>0</v>
      </c>
      <c r="O118" s="269" t="s">
        <v>65</v>
      </c>
      <c r="P118" s="269">
        <v>0</v>
      </c>
      <c r="Q118" s="269" t="s">
        <v>224</v>
      </c>
      <c r="R118" s="268" t="s">
        <v>224</v>
      </c>
      <c r="S118" s="218"/>
      <c r="T118" s="218"/>
      <c r="U118" s="218"/>
      <c r="V118" s="218"/>
      <c r="W118" s="218"/>
      <c r="X118" s="218"/>
      <c r="Y118" s="218"/>
      <c r="Z118" s="218"/>
    </row>
    <row r="119" spans="2:26" ht="14.4" thickBot="1" x14ac:dyDescent="0.35">
      <c r="B119" s="446"/>
      <c r="C119" s="265" t="s">
        <v>3211</v>
      </c>
      <c r="D119" s="266" t="s">
        <v>3212</v>
      </c>
      <c r="E119" s="267" t="s">
        <v>65</v>
      </c>
      <c r="F119" s="267" t="s">
        <v>64</v>
      </c>
      <c r="G119" s="268">
        <v>1215638260101</v>
      </c>
      <c r="H119" s="267" t="s">
        <v>64</v>
      </c>
      <c r="I119" s="267" t="s">
        <v>64</v>
      </c>
      <c r="J119" s="267" t="s">
        <v>66</v>
      </c>
      <c r="K119" s="267" t="s">
        <v>65</v>
      </c>
      <c r="L119" s="269">
        <v>0</v>
      </c>
      <c r="M119" s="269">
        <v>0</v>
      </c>
      <c r="N119" s="269">
        <v>0</v>
      </c>
      <c r="O119" s="269" t="s">
        <v>65</v>
      </c>
      <c r="P119" s="269">
        <v>0</v>
      </c>
      <c r="Q119" s="269" t="s">
        <v>224</v>
      </c>
      <c r="R119" s="268" t="s">
        <v>224</v>
      </c>
      <c r="S119" s="218"/>
      <c r="T119" s="218"/>
      <c r="U119" s="218"/>
      <c r="V119" s="218"/>
      <c r="W119" s="218"/>
      <c r="X119" s="218"/>
      <c r="Y119" s="218"/>
      <c r="Z119" s="218"/>
    </row>
    <row r="120" spans="2:26" ht="14.4" thickBot="1" x14ac:dyDescent="0.35">
      <c r="B120" s="446"/>
      <c r="C120" s="265" t="s">
        <v>472</v>
      </c>
      <c r="D120" s="266" t="s">
        <v>3213</v>
      </c>
      <c r="E120" s="267" t="s">
        <v>65</v>
      </c>
      <c r="F120" s="267" t="s">
        <v>64</v>
      </c>
      <c r="G120" s="268">
        <v>1777758820101</v>
      </c>
      <c r="H120" s="267" t="s">
        <v>64</v>
      </c>
      <c r="I120" s="267" t="s">
        <v>64</v>
      </c>
      <c r="J120" s="267" t="s">
        <v>66</v>
      </c>
      <c r="K120" s="267" t="s">
        <v>65</v>
      </c>
      <c r="L120" s="269">
        <v>0</v>
      </c>
      <c r="M120" s="269">
        <v>0</v>
      </c>
      <c r="N120" s="269">
        <v>0</v>
      </c>
      <c r="O120" s="269" t="s">
        <v>65</v>
      </c>
      <c r="P120" s="269">
        <v>0</v>
      </c>
      <c r="Q120" s="269" t="s">
        <v>224</v>
      </c>
      <c r="R120" s="268" t="s">
        <v>224</v>
      </c>
      <c r="S120" s="218"/>
      <c r="T120" s="218"/>
      <c r="U120" s="218"/>
      <c r="V120" s="218"/>
      <c r="W120" s="218"/>
      <c r="X120" s="218"/>
      <c r="Y120" s="218"/>
      <c r="Z120" s="218"/>
    </row>
    <row r="121" spans="2:26" ht="14.4" thickBot="1" x14ac:dyDescent="0.35">
      <c r="B121" s="446"/>
      <c r="C121" s="265" t="s">
        <v>3214</v>
      </c>
      <c r="D121" s="266" t="s">
        <v>1616</v>
      </c>
      <c r="E121" s="267" t="s">
        <v>65</v>
      </c>
      <c r="F121" s="267" t="s">
        <v>64</v>
      </c>
      <c r="G121" s="268">
        <v>1639105160101</v>
      </c>
      <c r="H121" s="267" t="s">
        <v>64</v>
      </c>
      <c r="I121" s="267" t="s">
        <v>64</v>
      </c>
      <c r="J121" s="267" t="s">
        <v>66</v>
      </c>
      <c r="K121" s="267" t="s">
        <v>65</v>
      </c>
      <c r="L121" s="269">
        <v>0</v>
      </c>
      <c r="M121" s="269">
        <v>0</v>
      </c>
      <c r="N121" s="269">
        <v>0</v>
      </c>
      <c r="O121" s="269" t="s">
        <v>65</v>
      </c>
      <c r="P121" s="269">
        <v>0</v>
      </c>
      <c r="Q121" s="269" t="s">
        <v>224</v>
      </c>
      <c r="R121" s="268" t="s">
        <v>224</v>
      </c>
      <c r="S121" s="218"/>
      <c r="T121" s="218"/>
      <c r="U121" s="218"/>
      <c r="V121" s="218"/>
      <c r="W121" s="218"/>
      <c r="X121" s="218"/>
      <c r="Y121" s="218"/>
      <c r="Z121" s="218"/>
    </row>
    <row r="122" spans="2:26" ht="14.4" thickBot="1" x14ac:dyDescent="0.35">
      <c r="B122" s="446"/>
      <c r="C122" s="265" t="s">
        <v>3215</v>
      </c>
      <c r="D122" s="266" t="s">
        <v>190</v>
      </c>
      <c r="E122" s="267" t="s">
        <v>65</v>
      </c>
      <c r="F122" s="267" t="s">
        <v>64</v>
      </c>
      <c r="G122" s="268">
        <v>1695483760101</v>
      </c>
      <c r="H122" s="267" t="s">
        <v>64</v>
      </c>
      <c r="I122" s="267" t="s">
        <v>64</v>
      </c>
      <c r="J122" s="267" t="s">
        <v>66</v>
      </c>
      <c r="K122" s="267" t="s">
        <v>65</v>
      </c>
      <c r="L122" s="269">
        <v>0</v>
      </c>
      <c r="M122" s="269">
        <v>0</v>
      </c>
      <c r="N122" s="269">
        <v>0</v>
      </c>
      <c r="O122" s="269" t="s">
        <v>65</v>
      </c>
      <c r="P122" s="269">
        <v>0</v>
      </c>
      <c r="Q122" s="269" t="s">
        <v>224</v>
      </c>
      <c r="R122" s="268" t="s">
        <v>224</v>
      </c>
      <c r="S122" s="218"/>
      <c r="T122" s="218"/>
      <c r="U122" s="218"/>
      <c r="V122" s="218"/>
      <c r="W122" s="218"/>
      <c r="X122" s="218"/>
      <c r="Y122" s="218"/>
      <c r="Z122" s="218"/>
    </row>
    <row r="123" spans="2:26" ht="14.4" thickBot="1" x14ac:dyDescent="0.35">
      <c r="B123" s="446"/>
      <c r="C123" s="265" t="s">
        <v>3216</v>
      </c>
      <c r="D123" s="266" t="s">
        <v>3217</v>
      </c>
      <c r="E123" s="267" t="s">
        <v>65</v>
      </c>
      <c r="F123" s="267" t="s">
        <v>64</v>
      </c>
      <c r="G123" s="268">
        <v>2271569430101</v>
      </c>
      <c r="H123" s="267" t="s">
        <v>64</v>
      </c>
      <c r="I123" s="267" t="s">
        <v>64</v>
      </c>
      <c r="J123" s="267" t="s">
        <v>66</v>
      </c>
      <c r="K123" s="267" t="s">
        <v>65</v>
      </c>
      <c r="L123" s="269">
        <v>0</v>
      </c>
      <c r="M123" s="269">
        <v>0</v>
      </c>
      <c r="N123" s="269">
        <v>0</v>
      </c>
      <c r="O123" s="269" t="s">
        <v>65</v>
      </c>
      <c r="P123" s="269">
        <v>0</v>
      </c>
      <c r="Q123" s="269" t="s">
        <v>224</v>
      </c>
      <c r="R123" s="268" t="s">
        <v>224</v>
      </c>
      <c r="S123" s="218"/>
      <c r="T123" s="218"/>
      <c r="U123" s="218"/>
      <c r="V123" s="218"/>
      <c r="W123" s="218"/>
      <c r="X123" s="218"/>
      <c r="Y123" s="218"/>
      <c r="Z123" s="218"/>
    </row>
    <row r="124" spans="2:26" ht="14.4" thickBot="1" x14ac:dyDescent="0.35">
      <c r="B124" s="446"/>
      <c r="C124" s="265" t="s">
        <v>3218</v>
      </c>
      <c r="D124" s="266" t="s">
        <v>180</v>
      </c>
      <c r="E124" s="267" t="s">
        <v>65</v>
      </c>
      <c r="F124" s="267" t="s">
        <v>64</v>
      </c>
      <c r="G124" s="268">
        <v>1756487890101</v>
      </c>
      <c r="H124" s="267" t="s">
        <v>64</v>
      </c>
      <c r="I124" s="267" t="s">
        <v>64</v>
      </c>
      <c r="J124" s="267" t="s">
        <v>66</v>
      </c>
      <c r="K124" s="267" t="s">
        <v>65</v>
      </c>
      <c r="L124" s="269">
        <v>0</v>
      </c>
      <c r="M124" s="269">
        <v>0</v>
      </c>
      <c r="N124" s="269">
        <v>0</v>
      </c>
      <c r="O124" s="269" t="s">
        <v>65</v>
      </c>
      <c r="P124" s="269">
        <v>0</v>
      </c>
      <c r="Q124" s="269" t="s">
        <v>224</v>
      </c>
      <c r="R124" s="268" t="s">
        <v>224</v>
      </c>
      <c r="S124" s="218"/>
      <c r="T124" s="218"/>
      <c r="U124" s="218"/>
      <c r="V124" s="218"/>
      <c r="W124" s="218"/>
      <c r="X124" s="218"/>
      <c r="Y124" s="218"/>
      <c r="Z124" s="218"/>
    </row>
    <row r="125" spans="2:26" ht="14.4" thickBot="1" x14ac:dyDescent="0.35">
      <c r="B125" s="446"/>
      <c r="C125" s="265" t="s">
        <v>2803</v>
      </c>
      <c r="D125" s="266" t="s">
        <v>3219</v>
      </c>
      <c r="E125" s="267" t="s">
        <v>65</v>
      </c>
      <c r="F125" s="267" t="s">
        <v>64</v>
      </c>
      <c r="G125" s="268">
        <v>1722644110101</v>
      </c>
      <c r="H125" s="267" t="s">
        <v>64</v>
      </c>
      <c r="I125" s="267" t="s">
        <v>64</v>
      </c>
      <c r="J125" s="267" t="s">
        <v>66</v>
      </c>
      <c r="K125" s="267" t="s">
        <v>65</v>
      </c>
      <c r="L125" s="269">
        <v>0</v>
      </c>
      <c r="M125" s="269">
        <v>0</v>
      </c>
      <c r="N125" s="269">
        <v>0</v>
      </c>
      <c r="O125" s="269" t="s">
        <v>65</v>
      </c>
      <c r="P125" s="269">
        <v>0</v>
      </c>
      <c r="Q125" s="269" t="s">
        <v>224</v>
      </c>
      <c r="R125" s="268" t="s">
        <v>224</v>
      </c>
      <c r="S125" s="218"/>
      <c r="T125" s="218"/>
      <c r="U125" s="218"/>
      <c r="V125" s="218"/>
      <c r="W125" s="218"/>
      <c r="X125" s="218"/>
      <c r="Y125" s="218"/>
      <c r="Z125" s="218"/>
    </row>
    <row r="126" spans="2:26" ht="14.4" thickBot="1" x14ac:dyDescent="0.35">
      <c r="B126" s="446"/>
      <c r="C126" s="265" t="s">
        <v>3220</v>
      </c>
      <c r="D126" s="266" t="s">
        <v>442</v>
      </c>
      <c r="E126" s="267" t="s">
        <v>65</v>
      </c>
      <c r="F126" s="267" t="s">
        <v>64</v>
      </c>
      <c r="G126" s="268">
        <v>2354168160101</v>
      </c>
      <c r="H126" s="267" t="s">
        <v>64</v>
      </c>
      <c r="I126" s="267" t="s">
        <v>64</v>
      </c>
      <c r="J126" s="267" t="s">
        <v>66</v>
      </c>
      <c r="K126" s="267" t="s">
        <v>65</v>
      </c>
      <c r="L126" s="269">
        <v>0</v>
      </c>
      <c r="M126" s="269">
        <v>0</v>
      </c>
      <c r="N126" s="269">
        <v>0</v>
      </c>
      <c r="O126" s="269" t="s">
        <v>65</v>
      </c>
      <c r="P126" s="269">
        <v>0</v>
      </c>
      <c r="Q126" s="269" t="s">
        <v>224</v>
      </c>
      <c r="R126" s="268" t="s">
        <v>224</v>
      </c>
      <c r="S126" s="218"/>
      <c r="T126" s="218"/>
      <c r="U126" s="218"/>
      <c r="V126" s="218"/>
      <c r="W126" s="218"/>
      <c r="X126" s="218"/>
      <c r="Y126" s="218"/>
      <c r="Z126" s="218"/>
    </row>
    <row r="127" spans="2:26" ht="14.4" thickBot="1" x14ac:dyDescent="0.35">
      <c r="B127" s="446"/>
      <c r="C127" s="265" t="s">
        <v>3168</v>
      </c>
      <c r="D127" s="266" t="s">
        <v>3221</v>
      </c>
      <c r="E127" s="267" t="s">
        <v>65</v>
      </c>
      <c r="F127" s="267" t="s">
        <v>64</v>
      </c>
      <c r="G127" s="268">
        <v>1654369220101</v>
      </c>
      <c r="H127" s="267" t="s">
        <v>64</v>
      </c>
      <c r="I127" s="267" t="s">
        <v>64</v>
      </c>
      <c r="J127" s="267" t="s">
        <v>66</v>
      </c>
      <c r="K127" s="267" t="s">
        <v>65</v>
      </c>
      <c r="L127" s="269">
        <v>0</v>
      </c>
      <c r="M127" s="269">
        <v>0</v>
      </c>
      <c r="N127" s="269">
        <v>0</v>
      </c>
      <c r="O127" s="269" t="s">
        <v>65</v>
      </c>
      <c r="P127" s="269">
        <v>0</v>
      </c>
      <c r="Q127" s="269" t="s">
        <v>224</v>
      </c>
      <c r="R127" s="268" t="s">
        <v>224</v>
      </c>
      <c r="S127" s="218"/>
      <c r="T127" s="218"/>
      <c r="U127" s="218"/>
      <c r="V127" s="218"/>
      <c r="W127" s="218"/>
      <c r="X127" s="218"/>
      <c r="Y127" s="218"/>
      <c r="Z127" s="218"/>
    </row>
    <row r="128" spans="2:26" ht="14.4" thickBot="1" x14ac:dyDescent="0.35">
      <c r="B128" s="446"/>
      <c r="C128" s="265" t="s">
        <v>3222</v>
      </c>
      <c r="D128" s="266" t="s">
        <v>549</v>
      </c>
      <c r="E128" s="267" t="s">
        <v>65</v>
      </c>
      <c r="F128" s="267" t="s">
        <v>64</v>
      </c>
      <c r="G128" s="268">
        <v>1928853400101</v>
      </c>
      <c r="H128" s="267" t="s">
        <v>64</v>
      </c>
      <c r="I128" s="267" t="s">
        <v>64</v>
      </c>
      <c r="J128" s="267" t="s">
        <v>66</v>
      </c>
      <c r="K128" s="267" t="s">
        <v>65</v>
      </c>
      <c r="L128" s="269">
        <v>0</v>
      </c>
      <c r="M128" s="269">
        <v>0</v>
      </c>
      <c r="N128" s="269">
        <v>0</v>
      </c>
      <c r="O128" s="269" t="s">
        <v>65</v>
      </c>
      <c r="P128" s="269">
        <v>0</v>
      </c>
      <c r="Q128" s="269" t="s">
        <v>224</v>
      </c>
      <c r="R128" s="268" t="s">
        <v>224</v>
      </c>
      <c r="S128" s="218"/>
      <c r="T128" s="218"/>
      <c r="U128" s="218"/>
      <c r="V128" s="218"/>
      <c r="W128" s="218"/>
      <c r="X128" s="218"/>
      <c r="Y128" s="218"/>
      <c r="Z128" s="218"/>
    </row>
    <row r="129" spans="2:26" ht="14.4" thickBot="1" x14ac:dyDescent="0.35">
      <c r="B129" s="446"/>
      <c r="C129" s="265" t="s">
        <v>2524</v>
      </c>
      <c r="D129" s="266" t="s">
        <v>3223</v>
      </c>
      <c r="E129" s="267" t="s">
        <v>65</v>
      </c>
      <c r="F129" s="267" t="s">
        <v>64</v>
      </c>
      <c r="G129" s="268">
        <v>1651364420101</v>
      </c>
      <c r="H129" s="267" t="s">
        <v>64</v>
      </c>
      <c r="I129" s="267" t="s">
        <v>64</v>
      </c>
      <c r="J129" s="267" t="s">
        <v>66</v>
      </c>
      <c r="K129" s="267" t="s">
        <v>65</v>
      </c>
      <c r="L129" s="269">
        <v>0</v>
      </c>
      <c r="M129" s="269">
        <v>0</v>
      </c>
      <c r="N129" s="269">
        <v>0</v>
      </c>
      <c r="O129" s="269" t="s">
        <v>65</v>
      </c>
      <c r="P129" s="269">
        <v>0</v>
      </c>
      <c r="Q129" s="269" t="s">
        <v>2071</v>
      </c>
      <c r="R129" s="268" t="s">
        <v>224</v>
      </c>
      <c r="S129" s="218"/>
      <c r="T129" s="218"/>
      <c r="U129" s="218"/>
      <c r="V129" s="218"/>
      <c r="W129" s="218"/>
      <c r="X129" s="218"/>
      <c r="Y129" s="218"/>
      <c r="Z129" s="218"/>
    </row>
    <row r="130" spans="2:26" ht="14.4" thickBot="1" x14ac:dyDescent="0.35">
      <c r="B130" s="446"/>
      <c r="C130" s="265" t="s">
        <v>3224</v>
      </c>
      <c r="D130" s="266" t="s">
        <v>3225</v>
      </c>
      <c r="E130" s="267" t="s">
        <v>65</v>
      </c>
      <c r="F130" s="267" t="s">
        <v>64</v>
      </c>
      <c r="G130" s="268">
        <v>2230808170101</v>
      </c>
      <c r="H130" s="267" t="s">
        <v>64</v>
      </c>
      <c r="I130" s="267" t="s">
        <v>64</v>
      </c>
      <c r="J130" s="267" t="s">
        <v>66</v>
      </c>
      <c r="K130" s="267" t="s">
        <v>65</v>
      </c>
      <c r="L130" s="269">
        <v>0</v>
      </c>
      <c r="M130" s="269">
        <v>0</v>
      </c>
      <c r="N130" s="269">
        <v>0</v>
      </c>
      <c r="O130" s="269" t="s">
        <v>65</v>
      </c>
      <c r="P130" s="269">
        <v>0</v>
      </c>
      <c r="Q130" s="269" t="s">
        <v>2071</v>
      </c>
      <c r="R130" s="268" t="s">
        <v>224</v>
      </c>
      <c r="S130" s="218"/>
      <c r="T130" s="218"/>
      <c r="U130" s="218"/>
      <c r="V130" s="218"/>
      <c r="W130" s="218"/>
      <c r="X130" s="218"/>
      <c r="Y130" s="218"/>
      <c r="Z130" s="218"/>
    </row>
    <row r="131" spans="2:26" ht="14.4" thickBot="1" x14ac:dyDescent="0.35">
      <c r="B131" s="446"/>
      <c r="C131" s="265" t="s">
        <v>3226</v>
      </c>
      <c r="D131" s="266" t="s">
        <v>339</v>
      </c>
      <c r="E131" s="267" t="s">
        <v>65</v>
      </c>
      <c r="F131" s="267" t="s">
        <v>64</v>
      </c>
      <c r="G131" s="268">
        <v>1889624280101</v>
      </c>
      <c r="H131" s="267" t="s">
        <v>64</v>
      </c>
      <c r="I131" s="267" t="s">
        <v>64</v>
      </c>
      <c r="J131" s="267" t="s">
        <v>66</v>
      </c>
      <c r="K131" s="267" t="s">
        <v>65</v>
      </c>
      <c r="L131" s="269">
        <v>0</v>
      </c>
      <c r="M131" s="269">
        <v>0</v>
      </c>
      <c r="N131" s="269">
        <v>0</v>
      </c>
      <c r="O131" s="269" t="s">
        <v>65</v>
      </c>
      <c r="P131" s="269">
        <v>0</v>
      </c>
      <c r="Q131" s="269" t="s">
        <v>2071</v>
      </c>
      <c r="R131" s="268" t="s">
        <v>224</v>
      </c>
      <c r="S131" s="218"/>
      <c r="T131" s="218"/>
      <c r="U131" s="218"/>
      <c r="V131" s="218"/>
      <c r="W131" s="218"/>
      <c r="X131" s="218"/>
      <c r="Y131" s="218"/>
      <c r="Z131" s="218"/>
    </row>
    <row r="132" spans="2:26" ht="14.4" thickBot="1" x14ac:dyDescent="0.35">
      <c r="B132" s="446"/>
      <c r="C132" s="265" t="s">
        <v>3227</v>
      </c>
      <c r="D132" s="266" t="s">
        <v>3228</v>
      </c>
      <c r="E132" s="267" t="s">
        <v>64</v>
      </c>
      <c r="F132" s="267" t="s">
        <v>65</v>
      </c>
      <c r="G132" s="268">
        <v>2368342901202</v>
      </c>
      <c r="H132" s="267" t="s">
        <v>64</v>
      </c>
      <c r="I132" s="267" t="s">
        <v>64</v>
      </c>
      <c r="J132" s="267" t="s">
        <v>66</v>
      </c>
      <c r="K132" s="267" t="s">
        <v>65</v>
      </c>
      <c r="L132" s="269">
        <v>0</v>
      </c>
      <c r="M132" s="269">
        <v>0</v>
      </c>
      <c r="N132" s="269">
        <v>0</v>
      </c>
      <c r="O132" s="269" t="s">
        <v>65</v>
      </c>
      <c r="P132" s="269">
        <v>0</v>
      </c>
      <c r="Q132" s="269" t="s">
        <v>2071</v>
      </c>
      <c r="R132" s="268" t="s">
        <v>224</v>
      </c>
      <c r="S132" s="218"/>
      <c r="T132" s="218"/>
      <c r="U132" s="218"/>
      <c r="V132" s="218"/>
      <c r="W132" s="218"/>
      <c r="X132" s="218"/>
      <c r="Y132" s="218"/>
      <c r="Z132" s="218"/>
    </row>
    <row r="133" spans="2:26" ht="14.4" thickBot="1" x14ac:dyDescent="0.35">
      <c r="B133" s="446"/>
      <c r="C133" s="265" t="s">
        <v>2642</v>
      </c>
      <c r="D133" s="266" t="s">
        <v>3229</v>
      </c>
      <c r="E133" s="267" t="s">
        <v>65</v>
      </c>
      <c r="F133" s="267" t="s">
        <v>64</v>
      </c>
      <c r="G133" s="268">
        <v>1583002380101</v>
      </c>
      <c r="H133" s="267" t="s">
        <v>64</v>
      </c>
      <c r="I133" s="267" t="s">
        <v>64</v>
      </c>
      <c r="J133" s="267" t="s">
        <v>66</v>
      </c>
      <c r="K133" s="267" t="s">
        <v>65</v>
      </c>
      <c r="L133" s="269">
        <v>0</v>
      </c>
      <c r="M133" s="269">
        <v>0</v>
      </c>
      <c r="N133" s="269">
        <v>0</v>
      </c>
      <c r="O133" s="269" t="s">
        <v>65</v>
      </c>
      <c r="P133" s="269">
        <v>0</v>
      </c>
      <c r="Q133" s="269" t="s">
        <v>224</v>
      </c>
      <c r="R133" s="268" t="s">
        <v>224</v>
      </c>
      <c r="S133" s="218"/>
      <c r="T133" s="218"/>
      <c r="U133" s="218"/>
      <c r="V133" s="218"/>
      <c r="W133" s="218"/>
      <c r="X133" s="218"/>
      <c r="Y133" s="218"/>
      <c r="Z133" s="218"/>
    </row>
    <row r="134" spans="2:26" ht="14.4" thickBot="1" x14ac:dyDescent="0.35">
      <c r="B134" s="446"/>
      <c r="C134" s="265" t="s">
        <v>3230</v>
      </c>
      <c r="D134" s="266" t="s">
        <v>444</v>
      </c>
      <c r="E134" s="267" t="s">
        <v>65</v>
      </c>
      <c r="F134" s="267" t="s">
        <v>64</v>
      </c>
      <c r="G134" s="268">
        <v>2386916160101</v>
      </c>
      <c r="H134" s="267" t="s">
        <v>64</v>
      </c>
      <c r="I134" s="267" t="s">
        <v>64</v>
      </c>
      <c r="J134" s="267" t="s">
        <v>66</v>
      </c>
      <c r="K134" s="267" t="s">
        <v>65</v>
      </c>
      <c r="L134" s="269">
        <v>0</v>
      </c>
      <c r="M134" s="269">
        <v>0</v>
      </c>
      <c r="N134" s="269">
        <v>0</v>
      </c>
      <c r="O134" s="269" t="s">
        <v>65</v>
      </c>
      <c r="P134" s="269">
        <v>0</v>
      </c>
      <c r="Q134" s="269" t="s">
        <v>224</v>
      </c>
      <c r="R134" s="268" t="s">
        <v>224</v>
      </c>
      <c r="S134" s="218"/>
      <c r="T134" s="218"/>
      <c r="U134" s="218"/>
      <c r="V134" s="218"/>
      <c r="W134" s="218"/>
      <c r="X134" s="218"/>
      <c r="Y134" s="218"/>
      <c r="Z134" s="218"/>
    </row>
    <row r="135" spans="2:26" ht="14.4" thickBot="1" x14ac:dyDescent="0.35">
      <c r="B135" s="446"/>
      <c r="C135" s="265" t="s">
        <v>3231</v>
      </c>
      <c r="D135" s="266" t="s">
        <v>490</v>
      </c>
      <c r="E135" s="267" t="s">
        <v>65</v>
      </c>
      <c r="F135" s="267" t="s">
        <v>64</v>
      </c>
      <c r="G135" s="268">
        <v>2354887640101</v>
      </c>
      <c r="H135" s="267" t="s">
        <v>64</v>
      </c>
      <c r="I135" s="267" t="s">
        <v>64</v>
      </c>
      <c r="J135" s="267" t="s">
        <v>66</v>
      </c>
      <c r="K135" s="267" t="s">
        <v>65</v>
      </c>
      <c r="L135" s="269">
        <v>0</v>
      </c>
      <c r="M135" s="269">
        <v>0</v>
      </c>
      <c r="N135" s="269">
        <v>0</v>
      </c>
      <c r="O135" s="269" t="s">
        <v>65</v>
      </c>
      <c r="P135" s="269">
        <v>0</v>
      </c>
      <c r="Q135" s="269" t="s">
        <v>224</v>
      </c>
      <c r="R135" s="268" t="s">
        <v>224</v>
      </c>
      <c r="S135" s="218"/>
      <c r="T135" s="218"/>
      <c r="U135" s="218"/>
      <c r="V135" s="218"/>
      <c r="W135" s="218"/>
      <c r="X135" s="218"/>
      <c r="Y135" s="218"/>
      <c r="Z135" s="218"/>
    </row>
    <row r="136" spans="2:26" ht="14.4" thickBot="1" x14ac:dyDescent="0.35">
      <c r="B136" s="446"/>
      <c r="C136" s="265" t="s">
        <v>2872</v>
      </c>
      <c r="D136" s="266" t="s">
        <v>3232</v>
      </c>
      <c r="E136" s="267" t="s">
        <v>65</v>
      </c>
      <c r="F136" s="267" t="s">
        <v>64</v>
      </c>
      <c r="G136" s="268">
        <v>1758569430101</v>
      </c>
      <c r="H136" s="267" t="s">
        <v>64</v>
      </c>
      <c r="I136" s="267" t="s">
        <v>64</v>
      </c>
      <c r="J136" s="267" t="s">
        <v>66</v>
      </c>
      <c r="K136" s="267" t="s">
        <v>65</v>
      </c>
      <c r="L136" s="269">
        <v>0</v>
      </c>
      <c r="M136" s="269">
        <v>0</v>
      </c>
      <c r="N136" s="269">
        <v>0</v>
      </c>
      <c r="O136" s="269" t="s">
        <v>65</v>
      </c>
      <c r="P136" s="269">
        <v>0</v>
      </c>
      <c r="Q136" s="269" t="s">
        <v>224</v>
      </c>
      <c r="R136" s="268" t="s">
        <v>224</v>
      </c>
      <c r="S136" s="218"/>
      <c r="T136" s="218"/>
      <c r="U136" s="218"/>
      <c r="V136" s="218"/>
      <c r="W136" s="218"/>
      <c r="X136" s="218"/>
      <c r="Y136" s="218"/>
      <c r="Z136" s="218"/>
    </row>
    <row r="137" spans="2:26" ht="14.4" thickBot="1" x14ac:dyDescent="0.35">
      <c r="B137" s="446"/>
      <c r="C137" s="265" t="s">
        <v>3233</v>
      </c>
      <c r="D137" s="266" t="s">
        <v>2902</v>
      </c>
      <c r="E137" s="267" t="s">
        <v>65</v>
      </c>
      <c r="F137" s="267" t="s">
        <v>64</v>
      </c>
      <c r="G137" s="268">
        <v>1654836711418</v>
      </c>
      <c r="H137" s="267" t="s">
        <v>64</v>
      </c>
      <c r="I137" s="267" t="s">
        <v>64</v>
      </c>
      <c r="J137" s="267" t="s">
        <v>66</v>
      </c>
      <c r="K137" s="267" t="s">
        <v>65</v>
      </c>
      <c r="L137" s="269">
        <v>0</v>
      </c>
      <c r="M137" s="269">
        <v>0</v>
      </c>
      <c r="N137" s="269">
        <v>0</v>
      </c>
      <c r="O137" s="269" t="s">
        <v>65</v>
      </c>
      <c r="P137" s="269">
        <v>0</v>
      </c>
      <c r="Q137" s="269" t="s">
        <v>224</v>
      </c>
      <c r="R137" s="268" t="s">
        <v>224</v>
      </c>
      <c r="S137" s="218"/>
      <c r="T137" s="218"/>
      <c r="U137" s="218"/>
      <c r="V137" s="218"/>
      <c r="W137" s="218"/>
      <c r="X137" s="218"/>
      <c r="Y137" s="218"/>
      <c r="Z137" s="218"/>
    </row>
    <row r="138" spans="2:26" ht="14.4" thickBot="1" x14ac:dyDescent="0.35">
      <c r="B138" s="446"/>
      <c r="C138" s="265" t="s">
        <v>1587</v>
      </c>
      <c r="D138" s="266" t="s">
        <v>3234</v>
      </c>
      <c r="E138" s="267" t="s">
        <v>65</v>
      </c>
      <c r="F138" s="267" t="s">
        <v>64</v>
      </c>
      <c r="G138" s="268">
        <v>1691365420101</v>
      </c>
      <c r="H138" s="267" t="s">
        <v>64</v>
      </c>
      <c r="I138" s="267" t="s">
        <v>64</v>
      </c>
      <c r="J138" s="267" t="s">
        <v>66</v>
      </c>
      <c r="K138" s="267" t="s">
        <v>65</v>
      </c>
      <c r="L138" s="269">
        <v>0</v>
      </c>
      <c r="M138" s="269">
        <v>0</v>
      </c>
      <c r="N138" s="269">
        <v>0</v>
      </c>
      <c r="O138" s="269" t="s">
        <v>65</v>
      </c>
      <c r="P138" s="269">
        <v>0</v>
      </c>
      <c r="Q138" s="269" t="s">
        <v>224</v>
      </c>
      <c r="R138" s="268" t="s">
        <v>224</v>
      </c>
      <c r="S138" s="218"/>
      <c r="T138" s="218"/>
      <c r="U138" s="218"/>
      <c r="V138" s="218"/>
      <c r="W138" s="218"/>
      <c r="X138" s="218"/>
      <c r="Y138" s="218"/>
      <c r="Z138" s="218"/>
    </row>
    <row r="139" spans="2:26" ht="14.4" thickBot="1" x14ac:dyDescent="0.35">
      <c r="B139" s="446"/>
      <c r="C139" s="265" t="s">
        <v>3235</v>
      </c>
      <c r="D139" s="266" t="s">
        <v>3236</v>
      </c>
      <c r="E139" s="267" t="s">
        <v>65</v>
      </c>
      <c r="F139" s="267" t="s">
        <v>64</v>
      </c>
      <c r="G139" s="268">
        <v>2396548620101</v>
      </c>
      <c r="H139" s="267" t="s">
        <v>64</v>
      </c>
      <c r="I139" s="267" t="s">
        <v>64</v>
      </c>
      <c r="J139" s="267" t="s">
        <v>66</v>
      </c>
      <c r="K139" s="267" t="s">
        <v>65</v>
      </c>
      <c r="L139" s="269">
        <v>0</v>
      </c>
      <c r="M139" s="269">
        <v>0</v>
      </c>
      <c r="N139" s="269">
        <v>0</v>
      </c>
      <c r="O139" s="269" t="s">
        <v>65</v>
      </c>
      <c r="P139" s="269">
        <v>0</v>
      </c>
      <c r="Q139" s="269" t="s">
        <v>224</v>
      </c>
      <c r="R139" s="268" t="s">
        <v>224</v>
      </c>
      <c r="S139" s="218"/>
      <c r="T139" s="218"/>
      <c r="U139" s="218"/>
      <c r="V139" s="218"/>
      <c r="W139" s="218"/>
      <c r="X139" s="218"/>
      <c r="Y139" s="218"/>
      <c r="Z139" s="218"/>
    </row>
    <row r="140" spans="2:26" ht="14.4" thickBot="1" x14ac:dyDescent="0.35">
      <c r="B140" s="446"/>
      <c r="C140" s="265" t="s">
        <v>3237</v>
      </c>
      <c r="D140" s="266" t="s">
        <v>3238</v>
      </c>
      <c r="E140" s="267" t="s">
        <v>65</v>
      </c>
      <c r="F140" s="267" t="s">
        <v>64</v>
      </c>
      <c r="G140" s="268">
        <v>2254263140101</v>
      </c>
      <c r="H140" s="267" t="s">
        <v>64</v>
      </c>
      <c r="I140" s="267" t="s">
        <v>64</v>
      </c>
      <c r="J140" s="267" t="s">
        <v>66</v>
      </c>
      <c r="K140" s="267" t="s">
        <v>65</v>
      </c>
      <c r="L140" s="269">
        <v>0</v>
      </c>
      <c r="M140" s="269">
        <v>0</v>
      </c>
      <c r="N140" s="269">
        <v>0</v>
      </c>
      <c r="O140" s="269" t="s">
        <v>65</v>
      </c>
      <c r="P140" s="269">
        <v>0</v>
      </c>
      <c r="Q140" s="269" t="s">
        <v>224</v>
      </c>
      <c r="R140" s="268" t="s">
        <v>224</v>
      </c>
      <c r="S140" s="218"/>
      <c r="T140" s="218"/>
      <c r="U140" s="218"/>
      <c r="V140" s="218"/>
      <c r="W140" s="218"/>
      <c r="X140" s="218"/>
      <c r="Y140" s="218"/>
      <c r="Z140" s="218"/>
    </row>
    <row r="141" spans="2:26" ht="14.4" thickBot="1" x14ac:dyDescent="0.35">
      <c r="B141" s="446"/>
      <c r="C141" s="265" t="s">
        <v>406</v>
      </c>
      <c r="D141" s="266" t="s">
        <v>379</v>
      </c>
      <c r="E141" s="267" t="s">
        <v>65</v>
      </c>
      <c r="F141" s="267" t="s">
        <v>64</v>
      </c>
      <c r="G141" s="268">
        <v>1791561840101</v>
      </c>
      <c r="H141" s="267" t="s">
        <v>64</v>
      </c>
      <c r="I141" s="267" t="s">
        <v>64</v>
      </c>
      <c r="J141" s="267" t="s">
        <v>66</v>
      </c>
      <c r="K141" s="267" t="s">
        <v>65</v>
      </c>
      <c r="L141" s="269">
        <v>0</v>
      </c>
      <c r="M141" s="269">
        <v>0</v>
      </c>
      <c r="N141" s="269">
        <v>0</v>
      </c>
      <c r="O141" s="269" t="s">
        <v>65</v>
      </c>
      <c r="P141" s="269">
        <v>0</v>
      </c>
      <c r="Q141" s="269" t="s">
        <v>224</v>
      </c>
      <c r="R141" s="268" t="s">
        <v>224</v>
      </c>
      <c r="S141" s="218"/>
      <c r="T141" s="218"/>
      <c r="U141" s="218"/>
      <c r="V141" s="218"/>
      <c r="W141" s="218"/>
      <c r="X141" s="218"/>
      <c r="Y141" s="218"/>
      <c r="Z141" s="218"/>
    </row>
    <row r="142" spans="2:26" ht="14.4" thickBot="1" x14ac:dyDescent="0.35">
      <c r="B142" s="446"/>
      <c r="C142" s="265" t="s">
        <v>410</v>
      </c>
      <c r="D142" s="266" t="s">
        <v>3239</v>
      </c>
      <c r="E142" s="267" t="s">
        <v>65</v>
      </c>
      <c r="F142" s="267" t="s">
        <v>64</v>
      </c>
      <c r="G142" s="268">
        <v>1644283620101</v>
      </c>
      <c r="H142" s="267" t="s">
        <v>64</v>
      </c>
      <c r="I142" s="267" t="s">
        <v>64</v>
      </c>
      <c r="J142" s="267" t="s">
        <v>66</v>
      </c>
      <c r="K142" s="267" t="s">
        <v>65</v>
      </c>
      <c r="L142" s="269">
        <v>0</v>
      </c>
      <c r="M142" s="269">
        <v>0</v>
      </c>
      <c r="N142" s="269">
        <v>0</v>
      </c>
      <c r="O142" s="269" t="s">
        <v>65</v>
      </c>
      <c r="P142" s="269">
        <v>0</v>
      </c>
      <c r="Q142" s="269" t="s">
        <v>224</v>
      </c>
      <c r="R142" s="268" t="s">
        <v>224</v>
      </c>
      <c r="S142" s="218"/>
      <c r="T142" s="218"/>
      <c r="U142" s="218"/>
      <c r="V142" s="218"/>
      <c r="W142" s="218"/>
      <c r="X142" s="218"/>
      <c r="Y142" s="218"/>
      <c r="Z142" s="218"/>
    </row>
    <row r="143" spans="2:26" ht="14.4" thickBot="1" x14ac:dyDescent="0.35">
      <c r="B143" s="446"/>
      <c r="C143" s="265" t="s">
        <v>3240</v>
      </c>
      <c r="D143" s="266" t="s">
        <v>1517</v>
      </c>
      <c r="E143" s="267" t="s">
        <v>65</v>
      </c>
      <c r="F143" s="267" t="s">
        <v>64</v>
      </c>
      <c r="G143" s="268">
        <v>1723324380101</v>
      </c>
      <c r="H143" s="267" t="s">
        <v>64</v>
      </c>
      <c r="I143" s="267" t="s">
        <v>64</v>
      </c>
      <c r="J143" s="267" t="s">
        <v>66</v>
      </c>
      <c r="K143" s="267" t="s">
        <v>65</v>
      </c>
      <c r="L143" s="269">
        <v>0</v>
      </c>
      <c r="M143" s="269">
        <v>0</v>
      </c>
      <c r="N143" s="269">
        <v>0</v>
      </c>
      <c r="O143" s="269" t="s">
        <v>65</v>
      </c>
      <c r="P143" s="269">
        <v>0</v>
      </c>
      <c r="Q143" s="269" t="s">
        <v>2078</v>
      </c>
      <c r="R143" s="268" t="s">
        <v>224</v>
      </c>
      <c r="S143" s="218"/>
      <c r="T143" s="218"/>
      <c r="U143" s="218"/>
      <c r="V143" s="218"/>
      <c r="W143" s="218"/>
      <c r="X143" s="218"/>
      <c r="Y143" s="218"/>
      <c r="Z143" s="218"/>
    </row>
    <row r="144" spans="2:26" ht="14.4" thickBot="1" x14ac:dyDescent="0.35">
      <c r="B144" s="447"/>
      <c r="C144" s="265" t="s">
        <v>3241</v>
      </c>
      <c r="D144" s="266" t="s">
        <v>1803</v>
      </c>
      <c r="E144" s="267" t="s">
        <v>65</v>
      </c>
      <c r="F144" s="267" t="s">
        <v>64</v>
      </c>
      <c r="G144" s="268">
        <v>1869041260101</v>
      </c>
      <c r="H144" s="267" t="s">
        <v>64</v>
      </c>
      <c r="I144" s="267" t="s">
        <v>64</v>
      </c>
      <c r="J144" s="267" t="s">
        <v>66</v>
      </c>
      <c r="K144" s="267" t="s">
        <v>65</v>
      </c>
      <c r="L144" s="269">
        <v>0</v>
      </c>
      <c r="M144" s="269">
        <v>0</v>
      </c>
      <c r="N144" s="269">
        <v>0</v>
      </c>
      <c r="O144" s="269" t="s">
        <v>65</v>
      </c>
      <c r="P144" s="269">
        <v>0</v>
      </c>
      <c r="Q144" s="269" t="s">
        <v>2078</v>
      </c>
      <c r="R144" s="268" t="s">
        <v>224</v>
      </c>
      <c r="S144" s="218"/>
      <c r="T144" s="218"/>
      <c r="U144" s="218"/>
      <c r="V144" s="218"/>
      <c r="W144" s="218"/>
      <c r="X144" s="218"/>
      <c r="Y144" s="218"/>
      <c r="Z144" s="218"/>
    </row>
    <row r="145" spans="2:26" x14ac:dyDescent="0.3">
      <c r="B145" s="270"/>
      <c r="C145" s="271"/>
      <c r="D145" s="271"/>
      <c r="E145" s="272"/>
      <c r="F145" s="272"/>
      <c r="G145" s="271"/>
      <c r="H145" s="272"/>
      <c r="I145" s="272"/>
      <c r="J145" s="272"/>
      <c r="K145" s="272"/>
      <c r="L145" s="273"/>
      <c r="M145" s="273"/>
      <c r="N145" s="273"/>
      <c r="O145" s="273"/>
      <c r="P145" s="273"/>
      <c r="Q145" s="273"/>
      <c r="R145" s="271"/>
      <c r="S145" s="218"/>
      <c r="T145" s="218"/>
      <c r="U145" s="218"/>
      <c r="V145" s="218"/>
      <c r="W145" s="218"/>
      <c r="X145" s="218"/>
      <c r="Y145" s="218"/>
      <c r="Z145" s="218"/>
    </row>
    <row r="146" spans="2:26" x14ac:dyDescent="0.3">
      <c r="B146" s="435" t="s">
        <v>3242</v>
      </c>
      <c r="C146" s="274" t="s">
        <v>386</v>
      </c>
      <c r="D146" s="274" t="s">
        <v>387</v>
      </c>
      <c r="E146" s="274" t="s">
        <v>65</v>
      </c>
      <c r="F146" s="274" t="s">
        <v>64</v>
      </c>
      <c r="G146" s="275">
        <v>3206645381318</v>
      </c>
      <c r="H146" s="274" t="s">
        <v>64</v>
      </c>
      <c r="I146" s="274" t="s">
        <v>64</v>
      </c>
      <c r="J146" s="274" t="s">
        <v>66</v>
      </c>
      <c r="K146" s="274" t="s">
        <v>65</v>
      </c>
      <c r="L146" s="274" t="s">
        <v>65</v>
      </c>
      <c r="M146" s="274">
        <v>0</v>
      </c>
      <c r="N146" s="274">
        <v>0</v>
      </c>
      <c r="O146" s="274">
        <v>0</v>
      </c>
      <c r="P146" s="274">
        <v>0</v>
      </c>
      <c r="Q146" s="274" t="s">
        <v>68</v>
      </c>
      <c r="R146" s="274" t="s">
        <v>68</v>
      </c>
      <c r="S146" s="209"/>
      <c r="T146" s="209"/>
      <c r="U146" s="209"/>
      <c r="V146" s="209"/>
      <c r="W146" s="209"/>
      <c r="X146" s="209"/>
      <c r="Y146" s="209"/>
      <c r="Z146" s="209"/>
    </row>
    <row r="147" spans="2:26" x14ac:dyDescent="0.3">
      <c r="B147" s="436"/>
      <c r="C147" s="274" t="s">
        <v>388</v>
      </c>
      <c r="D147" s="274" t="s">
        <v>389</v>
      </c>
      <c r="E147" s="274" t="s">
        <v>64</v>
      </c>
      <c r="F147" s="274" t="s">
        <v>65</v>
      </c>
      <c r="G147" s="275">
        <v>2319122530917</v>
      </c>
      <c r="H147" s="274" t="s">
        <v>64</v>
      </c>
      <c r="I147" s="274" t="s">
        <v>64</v>
      </c>
      <c r="J147" s="274" t="s">
        <v>66</v>
      </c>
      <c r="K147" s="274" t="s">
        <v>65</v>
      </c>
      <c r="L147" s="274">
        <v>0</v>
      </c>
      <c r="M147" s="274">
        <v>0</v>
      </c>
      <c r="N147" s="274">
        <v>0</v>
      </c>
      <c r="O147" s="274" t="s">
        <v>65</v>
      </c>
      <c r="P147" s="274">
        <v>0</v>
      </c>
      <c r="Q147" s="274" t="s">
        <v>68</v>
      </c>
      <c r="R147" s="274" t="s">
        <v>68</v>
      </c>
      <c r="S147" s="209"/>
      <c r="T147" s="209"/>
      <c r="U147" s="209"/>
      <c r="V147" s="209"/>
      <c r="W147" s="209"/>
      <c r="X147" s="209"/>
      <c r="Y147" s="209"/>
      <c r="Z147" s="209"/>
    </row>
    <row r="148" spans="2:26" x14ac:dyDescent="0.3">
      <c r="B148" s="436"/>
      <c r="C148" s="274" t="s">
        <v>89</v>
      </c>
      <c r="D148" s="274" t="s">
        <v>390</v>
      </c>
      <c r="E148" s="274" t="s">
        <v>64</v>
      </c>
      <c r="F148" s="274" t="s">
        <v>65</v>
      </c>
      <c r="G148" s="275">
        <v>1737990510116</v>
      </c>
      <c r="H148" s="274" t="s">
        <v>64</v>
      </c>
      <c r="I148" s="274" t="s">
        <v>64</v>
      </c>
      <c r="J148" s="274" t="s">
        <v>66</v>
      </c>
      <c r="K148" s="274" t="s">
        <v>65</v>
      </c>
      <c r="L148" s="274">
        <v>0</v>
      </c>
      <c r="M148" s="274">
        <v>0</v>
      </c>
      <c r="N148" s="274">
        <v>0</v>
      </c>
      <c r="O148" s="274" t="s">
        <v>65</v>
      </c>
      <c r="P148" s="274">
        <v>0</v>
      </c>
      <c r="Q148" s="274" t="s">
        <v>68</v>
      </c>
      <c r="R148" s="274" t="s">
        <v>68</v>
      </c>
      <c r="S148" s="209"/>
      <c r="T148" s="209"/>
      <c r="U148" s="209"/>
      <c r="V148" s="209"/>
      <c r="W148" s="209"/>
      <c r="X148" s="209"/>
      <c r="Y148" s="209"/>
      <c r="Z148" s="209"/>
    </row>
    <row r="149" spans="2:26" x14ac:dyDescent="0.3">
      <c r="B149" s="436"/>
      <c r="C149" s="274" t="s">
        <v>185</v>
      </c>
      <c r="D149" s="274" t="s">
        <v>391</v>
      </c>
      <c r="E149" s="274" t="s">
        <v>64</v>
      </c>
      <c r="F149" s="274" t="s">
        <v>65</v>
      </c>
      <c r="G149" s="275">
        <v>2324834690710</v>
      </c>
      <c r="H149" s="274" t="s">
        <v>64</v>
      </c>
      <c r="I149" s="274" t="s">
        <v>64</v>
      </c>
      <c r="J149" s="274" t="s">
        <v>66</v>
      </c>
      <c r="K149" s="274" t="s">
        <v>65</v>
      </c>
      <c r="L149" s="274">
        <v>0</v>
      </c>
      <c r="M149" s="274">
        <v>0</v>
      </c>
      <c r="N149" s="274">
        <v>0</v>
      </c>
      <c r="O149" s="274" t="s">
        <v>65</v>
      </c>
      <c r="P149" s="274">
        <v>0</v>
      </c>
      <c r="Q149" s="274" t="s">
        <v>68</v>
      </c>
      <c r="R149" s="274" t="s">
        <v>68</v>
      </c>
      <c r="S149" s="209"/>
      <c r="T149" s="209"/>
      <c r="U149" s="209"/>
      <c r="V149" s="209"/>
      <c r="W149" s="209"/>
      <c r="X149" s="209"/>
      <c r="Y149" s="209"/>
      <c r="Z149" s="209"/>
    </row>
    <row r="150" spans="2:26" x14ac:dyDescent="0.3">
      <c r="B150" s="436"/>
      <c r="C150" s="274" t="s">
        <v>392</v>
      </c>
      <c r="D150" s="274" t="s">
        <v>393</v>
      </c>
      <c r="E150" s="274" t="s">
        <v>65</v>
      </c>
      <c r="F150" s="274" t="s">
        <v>64</v>
      </c>
      <c r="G150" s="275">
        <v>2351945490101</v>
      </c>
      <c r="H150" s="274" t="s">
        <v>64</v>
      </c>
      <c r="I150" s="274" t="s">
        <v>64</v>
      </c>
      <c r="J150" s="274" t="s">
        <v>66</v>
      </c>
      <c r="K150" s="274" t="s">
        <v>65</v>
      </c>
      <c r="L150" s="274">
        <v>0</v>
      </c>
      <c r="M150" s="274">
        <v>0</v>
      </c>
      <c r="N150" s="274">
        <v>0</v>
      </c>
      <c r="O150" s="274" t="s">
        <v>65</v>
      </c>
      <c r="P150" s="274">
        <v>0</v>
      </c>
      <c r="Q150" s="274" t="s">
        <v>68</v>
      </c>
      <c r="R150" s="274" t="s">
        <v>68</v>
      </c>
      <c r="S150" s="209"/>
      <c r="T150" s="209"/>
      <c r="U150" s="209"/>
      <c r="V150" s="209"/>
      <c r="W150" s="209"/>
      <c r="X150" s="209"/>
      <c r="Y150" s="209"/>
      <c r="Z150" s="209"/>
    </row>
    <row r="151" spans="2:26" x14ac:dyDescent="0.3">
      <c r="B151" s="436"/>
      <c r="C151" s="274" t="s">
        <v>214</v>
      </c>
      <c r="D151" s="274" t="s">
        <v>1401</v>
      </c>
      <c r="E151" s="274" t="s">
        <v>64</v>
      </c>
      <c r="F151" s="274" t="s">
        <v>65</v>
      </c>
      <c r="G151" s="275" t="s">
        <v>1402</v>
      </c>
      <c r="H151" s="274" t="s">
        <v>64</v>
      </c>
      <c r="I151" s="274" t="s">
        <v>64</v>
      </c>
      <c r="J151" s="274" t="s">
        <v>66</v>
      </c>
      <c r="K151" s="274" t="s">
        <v>65</v>
      </c>
      <c r="L151" s="274">
        <v>0</v>
      </c>
      <c r="M151" s="274">
        <v>0</v>
      </c>
      <c r="N151" s="274">
        <v>0</v>
      </c>
      <c r="O151" s="274" t="s">
        <v>65</v>
      </c>
      <c r="P151" s="274">
        <v>0</v>
      </c>
      <c r="Q151" s="274" t="s">
        <v>68</v>
      </c>
      <c r="R151" s="274" t="s">
        <v>68</v>
      </c>
      <c r="S151" s="209"/>
      <c r="T151" s="209"/>
      <c r="U151" s="209"/>
      <c r="V151" s="209"/>
      <c r="W151" s="209"/>
      <c r="X151" s="209"/>
      <c r="Y151" s="209"/>
      <c r="Z151" s="209"/>
    </row>
    <row r="152" spans="2:26" x14ac:dyDescent="0.3">
      <c r="B152" s="436"/>
      <c r="C152" s="274" t="s">
        <v>1403</v>
      </c>
      <c r="D152" s="274" t="s">
        <v>1401</v>
      </c>
      <c r="E152" s="274" t="s">
        <v>65</v>
      </c>
      <c r="F152" s="274" t="s">
        <v>64</v>
      </c>
      <c r="G152" s="275" t="s">
        <v>1402</v>
      </c>
      <c r="H152" s="274" t="s">
        <v>64</v>
      </c>
      <c r="I152" s="274" t="s">
        <v>64</v>
      </c>
      <c r="J152" s="274" t="s">
        <v>66</v>
      </c>
      <c r="K152" s="274" t="s">
        <v>65</v>
      </c>
      <c r="L152" s="274">
        <v>0</v>
      </c>
      <c r="M152" s="274">
        <v>0</v>
      </c>
      <c r="N152" s="274">
        <v>0</v>
      </c>
      <c r="O152" s="274" t="s">
        <v>65</v>
      </c>
      <c r="P152" s="274">
        <v>0</v>
      </c>
      <c r="Q152" s="274" t="s">
        <v>68</v>
      </c>
      <c r="R152" s="274" t="s">
        <v>68</v>
      </c>
      <c r="S152" s="209"/>
      <c r="T152" s="209"/>
      <c r="U152" s="209"/>
      <c r="V152" s="209"/>
      <c r="W152" s="209"/>
      <c r="X152" s="209"/>
      <c r="Y152" s="209"/>
      <c r="Z152" s="209"/>
    </row>
    <row r="153" spans="2:26" x14ac:dyDescent="0.3">
      <c r="B153" s="436"/>
      <c r="C153" s="274" t="s">
        <v>1404</v>
      </c>
      <c r="D153" s="274" t="s">
        <v>1405</v>
      </c>
      <c r="E153" s="274" t="s">
        <v>65</v>
      </c>
      <c r="F153" s="274" t="s">
        <v>64</v>
      </c>
      <c r="G153" s="275" t="s">
        <v>1402</v>
      </c>
      <c r="H153" s="274" t="s">
        <v>64</v>
      </c>
      <c r="I153" s="274" t="s">
        <v>64</v>
      </c>
      <c r="J153" s="274" t="s">
        <v>66</v>
      </c>
      <c r="K153" s="274" t="s">
        <v>65</v>
      </c>
      <c r="L153" s="274">
        <v>0</v>
      </c>
      <c r="M153" s="274">
        <v>0</v>
      </c>
      <c r="N153" s="274">
        <v>0</v>
      </c>
      <c r="O153" s="274" t="s">
        <v>65</v>
      </c>
      <c r="P153" s="274">
        <v>0</v>
      </c>
      <c r="Q153" s="274" t="s">
        <v>68</v>
      </c>
      <c r="R153" s="274" t="s">
        <v>68</v>
      </c>
      <c r="S153" s="209"/>
      <c r="T153" s="209"/>
      <c r="U153" s="209"/>
      <c r="V153" s="209"/>
      <c r="W153" s="209"/>
      <c r="X153" s="209"/>
      <c r="Y153" s="209"/>
      <c r="Z153" s="209"/>
    </row>
    <row r="154" spans="2:26" x14ac:dyDescent="0.3">
      <c r="B154" s="436"/>
      <c r="C154" s="274" t="s">
        <v>394</v>
      </c>
      <c r="D154" s="274" t="s">
        <v>395</v>
      </c>
      <c r="E154" s="274" t="s">
        <v>65</v>
      </c>
      <c r="F154" s="274" t="s">
        <v>64</v>
      </c>
      <c r="G154" s="275">
        <v>1970415820101</v>
      </c>
      <c r="H154" s="274" t="s">
        <v>64</v>
      </c>
      <c r="I154" s="274" t="s">
        <v>64</v>
      </c>
      <c r="J154" s="274" t="s">
        <v>66</v>
      </c>
      <c r="K154" s="274" t="s">
        <v>65</v>
      </c>
      <c r="L154" s="274">
        <v>0</v>
      </c>
      <c r="M154" s="274">
        <v>0</v>
      </c>
      <c r="N154" s="274">
        <v>0</v>
      </c>
      <c r="O154" s="274" t="s">
        <v>65</v>
      </c>
      <c r="P154" s="274">
        <v>0</v>
      </c>
      <c r="Q154" s="274" t="s">
        <v>68</v>
      </c>
      <c r="R154" s="274" t="s">
        <v>68</v>
      </c>
      <c r="S154" s="209"/>
      <c r="T154" s="209"/>
      <c r="U154" s="209"/>
      <c r="V154" s="209"/>
      <c r="W154" s="209"/>
      <c r="X154" s="209"/>
      <c r="Y154" s="209"/>
      <c r="Z154" s="209"/>
    </row>
    <row r="155" spans="2:26" x14ac:dyDescent="0.3">
      <c r="B155" s="436"/>
      <c r="C155" s="274" t="s">
        <v>1389</v>
      </c>
      <c r="D155" s="274" t="s">
        <v>1406</v>
      </c>
      <c r="E155" s="274" t="s">
        <v>65</v>
      </c>
      <c r="F155" s="274" t="s">
        <v>64</v>
      </c>
      <c r="G155" s="275" t="s">
        <v>1402</v>
      </c>
      <c r="H155" s="274" t="s">
        <v>64</v>
      </c>
      <c r="I155" s="274" t="s">
        <v>64</v>
      </c>
      <c r="J155" s="274" t="s">
        <v>66</v>
      </c>
      <c r="K155" s="274" t="s">
        <v>65</v>
      </c>
      <c r="L155" s="274">
        <v>0</v>
      </c>
      <c r="M155" s="274">
        <v>0</v>
      </c>
      <c r="N155" s="274">
        <v>0</v>
      </c>
      <c r="O155" s="274" t="s">
        <v>65</v>
      </c>
      <c r="P155" s="274">
        <v>0</v>
      </c>
      <c r="Q155" s="274" t="s">
        <v>68</v>
      </c>
      <c r="R155" s="274" t="s">
        <v>68</v>
      </c>
      <c r="S155" s="209"/>
      <c r="T155" s="209"/>
      <c r="U155" s="209"/>
      <c r="V155" s="209"/>
      <c r="W155" s="209"/>
      <c r="X155" s="209"/>
      <c r="Y155" s="209"/>
      <c r="Z155" s="209"/>
    </row>
    <row r="156" spans="2:26" x14ac:dyDescent="0.3">
      <c r="B156" s="436"/>
      <c r="C156" s="274" t="s">
        <v>348</v>
      </c>
      <c r="D156" s="274" t="s">
        <v>186</v>
      </c>
      <c r="E156" s="274" t="s">
        <v>64</v>
      </c>
      <c r="F156" s="274" t="s">
        <v>65</v>
      </c>
      <c r="G156" s="275">
        <v>1844690740506</v>
      </c>
      <c r="H156" s="274" t="s">
        <v>64</v>
      </c>
      <c r="I156" s="274" t="s">
        <v>64</v>
      </c>
      <c r="J156" s="274" t="s">
        <v>66</v>
      </c>
      <c r="K156" s="274" t="s">
        <v>65</v>
      </c>
      <c r="L156" s="274">
        <v>0</v>
      </c>
      <c r="M156" s="274">
        <v>0</v>
      </c>
      <c r="N156" s="274">
        <v>0</v>
      </c>
      <c r="O156" s="274" t="s">
        <v>65</v>
      </c>
      <c r="P156" s="274">
        <v>0</v>
      </c>
      <c r="Q156" s="274" t="s">
        <v>68</v>
      </c>
      <c r="R156" s="274" t="s">
        <v>68</v>
      </c>
      <c r="S156" s="209"/>
      <c r="T156" s="209"/>
      <c r="U156" s="209"/>
      <c r="V156" s="209"/>
      <c r="W156" s="209"/>
      <c r="X156" s="209"/>
      <c r="Y156" s="209"/>
      <c r="Z156" s="209"/>
    </row>
    <row r="157" spans="2:26" x14ac:dyDescent="0.3">
      <c r="B157" s="436"/>
      <c r="C157" s="274" t="s">
        <v>396</v>
      </c>
      <c r="D157" s="274" t="s">
        <v>202</v>
      </c>
      <c r="E157" s="274" t="s">
        <v>64</v>
      </c>
      <c r="F157" s="274" t="s">
        <v>65</v>
      </c>
      <c r="G157" s="275">
        <v>2437185191013</v>
      </c>
      <c r="H157" s="274" t="s">
        <v>64</v>
      </c>
      <c r="I157" s="274" t="s">
        <v>64</v>
      </c>
      <c r="J157" s="274" t="s">
        <v>66</v>
      </c>
      <c r="K157" s="274" t="s">
        <v>65</v>
      </c>
      <c r="L157" s="274" t="s">
        <v>65</v>
      </c>
      <c r="M157" s="274">
        <v>0</v>
      </c>
      <c r="N157" s="274">
        <v>0</v>
      </c>
      <c r="O157" s="274">
        <v>0</v>
      </c>
      <c r="P157" s="274">
        <v>0</v>
      </c>
      <c r="Q157" s="274" t="s">
        <v>68</v>
      </c>
      <c r="R157" s="274" t="s">
        <v>68</v>
      </c>
      <c r="S157" s="209"/>
      <c r="T157" s="209"/>
      <c r="U157" s="209"/>
      <c r="V157" s="209"/>
      <c r="W157" s="209"/>
      <c r="X157" s="209"/>
      <c r="Y157" s="209"/>
      <c r="Z157" s="209"/>
    </row>
    <row r="158" spans="2:26" x14ac:dyDescent="0.3">
      <c r="B158" s="436"/>
      <c r="C158" s="274" t="s">
        <v>303</v>
      </c>
      <c r="D158" s="274" t="s">
        <v>215</v>
      </c>
      <c r="E158" s="274" t="s">
        <v>64</v>
      </c>
      <c r="F158" s="274" t="s">
        <v>65</v>
      </c>
      <c r="G158" s="275">
        <v>2868783560101</v>
      </c>
      <c r="H158" s="274" t="s">
        <v>64</v>
      </c>
      <c r="I158" s="274" t="s">
        <v>64</v>
      </c>
      <c r="J158" s="274" t="s">
        <v>66</v>
      </c>
      <c r="K158" s="274" t="s">
        <v>65</v>
      </c>
      <c r="L158" s="274">
        <v>0</v>
      </c>
      <c r="M158" s="274">
        <v>0</v>
      </c>
      <c r="N158" s="274">
        <v>0</v>
      </c>
      <c r="O158" s="274" t="s">
        <v>65</v>
      </c>
      <c r="P158" s="274">
        <v>0</v>
      </c>
      <c r="Q158" s="274" t="s">
        <v>68</v>
      </c>
      <c r="R158" s="274" t="s">
        <v>68</v>
      </c>
      <c r="S158" s="209"/>
      <c r="T158" s="209"/>
      <c r="U158" s="209"/>
      <c r="V158" s="209"/>
      <c r="W158" s="209"/>
      <c r="X158" s="209"/>
      <c r="Y158" s="209"/>
      <c r="Z158" s="209"/>
    </row>
    <row r="159" spans="2:26" x14ac:dyDescent="0.3">
      <c r="B159" s="436"/>
      <c r="C159" s="274" t="s">
        <v>89</v>
      </c>
      <c r="D159" s="274" t="s">
        <v>397</v>
      </c>
      <c r="E159" s="274" t="s">
        <v>64</v>
      </c>
      <c r="F159" s="274" t="s">
        <v>65</v>
      </c>
      <c r="G159" s="275">
        <v>2666052570101</v>
      </c>
      <c r="H159" s="274" t="s">
        <v>64</v>
      </c>
      <c r="I159" s="274" t="s">
        <v>64</v>
      </c>
      <c r="J159" s="274" t="s">
        <v>66</v>
      </c>
      <c r="K159" s="274" t="s">
        <v>65</v>
      </c>
      <c r="L159" s="274">
        <v>0</v>
      </c>
      <c r="M159" s="274">
        <v>0</v>
      </c>
      <c r="N159" s="274">
        <v>0</v>
      </c>
      <c r="O159" s="274" t="s">
        <v>65</v>
      </c>
      <c r="P159" s="274">
        <v>0</v>
      </c>
      <c r="Q159" s="274" t="s">
        <v>68</v>
      </c>
      <c r="R159" s="274" t="s">
        <v>68</v>
      </c>
      <c r="S159" s="209"/>
      <c r="T159" s="209"/>
      <c r="U159" s="209"/>
      <c r="V159" s="209"/>
      <c r="W159" s="209"/>
      <c r="X159" s="209"/>
      <c r="Y159" s="209"/>
      <c r="Z159" s="209"/>
    </row>
    <row r="160" spans="2:26" x14ac:dyDescent="0.3">
      <c r="B160" s="436"/>
      <c r="C160" s="274" t="s">
        <v>125</v>
      </c>
      <c r="D160" s="274" t="s">
        <v>398</v>
      </c>
      <c r="E160" s="274" t="s">
        <v>64</v>
      </c>
      <c r="F160" s="274" t="s">
        <v>65</v>
      </c>
      <c r="G160" s="275">
        <v>1822850730208</v>
      </c>
      <c r="H160" s="274" t="s">
        <v>64</v>
      </c>
      <c r="I160" s="274" t="s">
        <v>64</v>
      </c>
      <c r="J160" s="274" t="s">
        <v>66</v>
      </c>
      <c r="K160" s="274" t="s">
        <v>65</v>
      </c>
      <c r="L160" s="274">
        <v>0</v>
      </c>
      <c r="M160" s="274">
        <v>0</v>
      </c>
      <c r="N160" s="274">
        <v>0</v>
      </c>
      <c r="O160" s="274" t="s">
        <v>65</v>
      </c>
      <c r="P160" s="274">
        <v>0</v>
      </c>
      <c r="Q160" s="274" t="s">
        <v>68</v>
      </c>
      <c r="R160" s="274" t="s">
        <v>68</v>
      </c>
      <c r="S160" s="209"/>
      <c r="T160" s="209"/>
      <c r="U160" s="209"/>
      <c r="V160" s="209"/>
      <c r="W160" s="209"/>
      <c r="X160" s="209"/>
      <c r="Y160" s="209"/>
      <c r="Z160" s="209"/>
    </row>
    <row r="161" spans="2:26" x14ac:dyDescent="0.3">
      <c r="B161" s="436"/>
      <c r="C161" s="274" t="s">
        <v>399</v>
      </c>
      <c r="D161" s="274" t="s">
        <v>400</v>
      </c>
      <c r="E161" s="274" t="s">
        <v>64</v>
      </c>
      <c r="F161" s="274" t="s">
        <v>65</v>
      </c>
      <c r="G161" s="275">
        <v>1996003920101</v>
      </c>
      <c r="H161" s="274" t="s">
        <v>64</v>
      </c>
      <c r="I161" s="274" t="s">
        <v>64</v>
      </c>
      <c r="J161" s="274" t="s">
        <v>66</v>
      </c>
      <c r="K161" s="274" t="s">
        <v>65</v>
      </c>
      <c r="L161" s="274">
        <v>0</v>
      </c>
      <c r="M161" s="274">
        <v>0</v>
      </c>
      <c r="N161" s="274">
        <v>0</v>
      </c>
      <c r="O161" s="274" t="s">
        <v>65</v>
      </c>
      <c r="P161" s="274">
        <v>0</v>
      </c>
      <c r="Q161" s="274" t="s">
        <v>68</v>
      </c>
      <c r="R161" s="274" t="s">
        <v>68</v>
      </c>
      <c r="S161" s="209"/>
      <c r="T161" s="209"/>
      <c r="U161" s="209"/>
      <c r="V161" s="209"/>
      <c r="W161" s="209"/>
      <c r="X161" s="209"/>
      <c r="Y161" s="209"/>
      <c r="Z161" s="209"/>
    </row>
    <row r="162" spans="2:26" x14ac:dyDescent="0.3">
      <c r="B162" s="436"/>
      <c r="C162" s="274" t="s">
        <v>401</v>
      </c>
      <c r="D162" s="274" t="s">
        <v>402</v>
      </c>
      <c r="E162" s="274" t="s">
        <v>64</v>
      </c>
      <c r="F162" s="274" t="s">
        <v>65</v>
      </c>
      <c r="G162" s="275">
        <v>2280565781801</v>
      </c>
      <c r="H162" s="274" t="s">
        <v>64</v>
      </c>
      <c r="I162" s="274" t="s">
        <v>64</v>
      </c>
      <c r="J162" s="274" t="s">
        <v>66</v>
      </c>
      <c r="K162" s="274" t="s">
        <v>65</v>
      </c>
      <c r="L162" s="274">
        <v>0</v>
      </c>
      <c r="M162" s="274">
        <v>0</v>
      </c>
      <c r="N162" s="274">
        <v>0</v>
      </c>
      <c r="O162" s="274" t="s">
        <v>65</v>
      </c>
      <c r="P162" s="274">
        <v>0</v>
      </c>
      <c r="Q162" s="274" t="s">
        <v>68</v>
      </c>
      <c r="R162" s="274" t="s">
        <v>68</v>
      </c>
      <c r="S162" s="209"/>
      <c r="T162" s="209"/>
      <c r="U162" s="209"/>
      <c r="V162" s="209"/>
      <c r="W162" s="209"/>
      <c r="X162" s="209"/>
      <c r="Y162" s="209"/>
      <c r="Z162" s="209"/>
    </row>
    <row r="163" spans="2:26" x14ac:dyDescent="0.3">
      <c r="B163" s="436"/>
      <c r="C163" s="274" t="s">
        <v>403</v>
      </c>
      <c r="D163" s="274" t="s">
        <v>404</v>
      </c>
      <c r="E163" s="274" t="s">
        <v>65</v>
      </c>
      <c r="F163" s="274" t="s">
        <v>64</v>
      </c>
      <c r="G163" s="275">
        <v>2200722210101</v>
      </c>
      <c r="H163" s="274" t="s">
        <v>64</v>
      </c>
      <c r="I163" s="274" t="s">
        <v>64</v>
      </c>
      <c r="J163" s="274" t="s">
        <v>66</v>
      </c>
      <c r="K163" s="274" t="s">
        <v>65</v>
      </c>
      <c r="L163" s="274">
        <v>0</v>
      </c>
      <c r="M163" s="274">
        <v>0</v>
      </c>
      <c r="N163" s="274">
        <v>0</v>
      </c>
      <c r="O163" s="274" t="s">
        <v>65</v>
      </c>
      <c r="P163" s="274">
        <v>0</v>
      </c>
      <c r="Q163" s="274" t="s">
        <v>68</v>
      </c>
      <c r="R163" s="274" t="s">
        <v>68</v>
      </c>
      <c r="S163" s="209"/>
      <c r="T163" s="209"/>
      <c r="U163" s="209"/>
      <c r="V163" s="209"/>
      <c r="W163" s="209"/>
      <c r="X163" s="209"/>
      <c r="Y163" s="209"/>
      <c r="Z163" s="209"/>
    </row>
    <row r="164" spans="2:26" x14ac:dyDescent="0.3">
      <c r="B164" s="436"/>
      <c r="C164" s="274" t="s">
        <v>388</v>
      </c>
      <c r="D164" s="274" t="s">
        <v>1407</v>
      </c>
      <c r="E164" s="274" t="s">
        <v>64</v>
      </c>
      <c r="F164" s="274" t="s">
        <v>65</v>
      </c>
      <c r="G164" s="275" t="s">
        <v>1402</v>
      </c>
      <c r="H164" s="274" t="s">
        <v>64</v>
      </c>
      <c r="I164" s="274" t="s">
        <v>64</v>
      </c>
      <c r="J164" s="274" t="s">
        <v>66</v>
      </c>
      <c r="K164" s="274" t="s">
        <v>65</v>
      </c>
      <c r="L164" s="274">
        <v>0</v>
      </c>
      <c r="M164" s="274">
        <v>0</v>
      </c>
      <c r="N164" s="274">
        <v>0</v>
      </c>
      <c r="O164" s="274" t="s">
        <v>65</v>
      </c>
      <c r="P164" s="274">
        <v>0</v>
      </c>
      <c r="Q164" s="274" t="s">
        <v>68</v>
      </c>
      <c r="R164" s="274" t="s">
        <v>68</v>
      </c>
      <c r="S164" s="209"/>
      <c r="T164" s="209"/>
      <c r="U164" s="209"/>
      <c r="V164" s="209"/>
      <c r="W164" s="209"/>
      <c r="X164" s="209"/>
      <c r="Y164" s="209"/>
      <c r="Z164" s="209"/>
    </row>
    <row r="165" spans="2:26" x14ac:dyDescent="0.3">
      <c r="B165" s="436"/>
      <c r="C165" s="274" t="s">
        <v>1408</v>
      </c>
      <c r="D165" s="274" t="s">
        <v>1407</v>
      </c>
      <c r="E165" s="274" t="s">
        <v>64</v>
      </c>
      <c r="F165" s="274" t="s">
        <v>65</v>
      </c>
      <c r="G165" s="275" t="s">
        <v>1402</v>
      </c>
      <c r="H165" s="274" t="s">
        <v>64</v>
      </c>
      <c r="I165" s="274" t="s">
        <v>64</v>
      </c>
      <c r="J165" s="274" t="s">
        <v>66</v>
      </c>
      <c r="K165" s="274" t="s">
        <v>65</v>
      </c>
      <c r="L165" s="274">
        <v>0</v>
      </c>
      <c r="M165" s="274">
        <v>0</v>
      </c>
      <c r="N165" s="274">
        <v>0</v>
      </c>
      <c r="O165" s="274" t="s">
        <v>65</v>
      </c>
      <c r="P165" s="274">
        <v>0</v>
      </c>
      <c r="Q165" s="274" t="s">
        <v>68</v>
      </c>
      <c r="R165" s="274" t="s">
        <v>68</v>
      </c>
      <c r="S165" s="209"/>
      <c r="T165" s="209"/>
      <c r="U165" s="209"/>
      <c r="V165" s="209"/>
      <c r="W165" s="209"/>
      <c r="X165" s="209"/>
      <c r="Y165" s="209"/>
      <c r="Z165" s="209"/>
    </row>
    <row r="166" spans="2:26" x14ac:dyDescent="0.3">
      <c r="B166" s="436"/>
      <c r="C166" s="274" t="s">
        <v>405</v>
      </c>
      <c r="D166" s="274" t="s">
        <v>406</v>
      </c>
      <c r="E166" s="274" t="s">
        <v>65</v>
      </c>
      <c r="F166" s="274" t="s">
        <v>64</v>
      </c>
      <c r="G166" s="275">
        <v>2594316050101</v>
      </c>
      <c r="H166" s="274" t="s">
        <v>64</v>
      </c>
      <c r="I166" s="274" t="s">
        <v>64</v>
      </c>
      <c r="J166" s="274" t="s">
        <v>66</v>
      </c>
      <c r="K166" s="274" t="s">
        <v>65</v>
      </c>
      <c r="L166" s="274">
        <v>0</v>
      </c>
      <c r="M166" s="274">
        <v>0</v>
      </c>
      <c r="N166" s="274">
        <v>0</v>
      </c>
      <c r="O166" s="274" t="s">
        <v>65</v>
      </c>
      <c r="P166" s="274">
        <v>0</v>
      </c>
      <c r="Q166" s="274" t="s">
        <v>68</v>
      </c>
      <c r="R166" s="274" t="s">
        <v>68</v>
      </c>
      <c r="S166" s="209"/>
      <c r="T166" s="209"/>
      <c r="U166" s="209"/>
      <c r="V166" s="209"/>
      <c r="W166" s="209"/>
      <c r="X166" s="209"/>
      <c r="Y166" s="209"/>
      <c r="Z166" s="209"/>
    </row>
    <row r="167" spans="2:26" x14ac:dyDescent="0.3">
      <c r="B167" s="436"/>
      <c r="C167" s="274" t="s">
        <v>495</v>
      </c>
      <c r="D167" s="274" t="s">
        <v>496</v>
      </c>
      <c r="E167" s="274" t="s">
        <v>64</v>
      </c>
      <c r="F167" s="274" t="s">
        <v>65</v>
      </c>
      <c r="G167" s="275" t="s">
        <v>1402</v>
      </c>
      <c r="H167" s="274" t="s">
        <v>64</v>
      </c>
      <c r="I167" s="274" t="s">
        <v>64</v>
      </c>
      <c r="J167" s="274" t="s">
        <v>66</v>
      </c>
      <c r="K167" s="274" t="s">
        <v>65</v>
      </c>
      <c r="L167" s="274">
        <v>0</v>
      </c>
      <c r="M167" s="274">
        <v>0</v>
      </c>
      <c r="N167" s="274">
        <v>0</v>
      </c>
      <c r="O167" s="274" t="s">
        <v>65</v>
      </c>
      <c r="P167" s="274">
        <v>0</v>
      </c>
      <c r="Q167" s="274" t="s">
        <v>68</v>
      </c>
      <c r="R167" s="274" t="s">
        <v>68</v>
      </c>
      <c r="S167" s="209"/>
      <c r="T167" s="209"/>
      <c r="U167" s="209"/>
      <c r="V167" s="209"/>
      <c r="W167" s="209"/>
      <c r="X167" s="209"/>
      <c r="Y167" s="209"/>
      <c r="Z167" s="209"/>
    </row>
    <row r="168" spans="2:26" x14ac:dyDescent="0.3">
      <c r="B168" s="436"/>
      <c r="C168" s="274" t="s">
        <v>359</v>
      </c>
      <c r="D168" s="274" t="s">
        <v>496</v>
      </c>
      <c r="E168" s="274" t="s">
        <v>64</v>
      </c>
      <c r="F168" s="274" t="s">
        <v>65</v>
      </c>
      <c r="G168" s="275" t="s">
        <v>1402</v>
      </c>
      <c r="H168" s="274" t="s">
        <v>64</v>
      </c>
      <c r="I168" s="274" t="s">
        <v>64</v>
      </c>
      <c r="J168" s="274" t="s">
        <v>66</v>
      </c>
      <c r="K168" s="274" t="s">
        <v>65</v>
      </c>
      <c r="L168" s="274">
        <v>0</v>
      </c>
      <c r="M168" s="274">
        <v>0</v>
      </c>
      <c r="N168" s="274">
        <v>0</v>
      </c>
      <c r="O168" s="274" t="s">
        <v>65</v>
      </c>
      <c r="P168" s="274">
        <v>0</v>
      </c>
      <c r="Q168" s="274" t="s">
        <v>68</v>
      </c>
      <c r="R168" s="274" t="s">
        <v>68</v>
      </c>
      <c r="S168" s="209"/>
      <c r="T168" s="209"/>
      <c r="U168" s="209"/>
      <c r="V168" s="209"/>
      <c r="W168" s="209"/>
      <c r="X168" s="209"/>
      <c r="Y168" s="209"/>
      <c r="Z168" s="209"/>
    </row>
    <row r="169" spans="2:26" x14ac:dyDescent="0.3">
      <c r="B169" s="436"/>
      <c r="C169" s="274" t="s">
        <v>177</v>
      </c>
      <c r="D169" s="274" t="s">
        <v>496</v>
      </c>
      <c r="E169" s="274" t="s">
        <v>64</v>
      </c>
      <c r="F169" s="274" t="s">
        <v>65</v>
      </c>
      <c r="G169" s="275" t="s">
        <v>1402</v>
      </c>
      <c r="H169" s="274" t="s">
        <v>64</v>
      </c>
      <c r="I169" s="274" t="s">
        <v>64</v>
      </c>
      <c r="J169" s="274" t="s">
        <v>66</v>
      </c>
      <c r="K169" s="274" t="s">
        <v>65</v>
      </c>
      <c r="L169" s="274">
        <v>0</v>
      </c>
      <c r="M169" s="274">
        <v>0</v>
      </c>
      <c r="N169" s="274">
        <v>0</v>
      </c>
      <c r="O169" s="274" t="s">
        <v>65</v>
      </c>
      <c r="P169" s="274">
        <v>0</v>
      </c>
      <c r="Q169" s="274" t="s">
        <v>68</v>
      </c>
      <c r="R169" s="274" t="s">
        <v>68</v>
      </c>
      <c r="S169" s="209"/>
      <c r="T169" s="209"/>
      <c r="U169" s="209"/>
      <c r="V169" s="209"/>
      <c r="W169" s="209"/>
      <c r="X169" s="209"/>
      <c r="Y169" s="209"/>
      <c r="Z169" s="209"/>
    </row>
    <row r="170" spans="2:26" x14ac:dyDescent="0.3">
      <c r="B170" s="436"/>
      <c r="C170" s="274" t="s">
        <v>407</v>
      </c>
      <c r="D170" s="274" t="s">
        <v>408</v>
      </c>
      <c r="E170" s="274" t="s">
        <v>65</v>
      </c>
      <c r="F170" s="274" t="s">
        <v>64</v>
      </c>
      <c r="G170" s="275">
        <v>2273453980101</v>
      </c>
      <c r="H170" s="274" t="s">
        <v>64</v>
      </c>
      <c r="I170" s="274" t="s">
        <v>64</v>
      </c>
      <c r="J170" s="274" t="s">
        <v>66</v>
      </c>
      <c r="K170" s="274" t="s">
        <v>65</v>
      </c>
      <c r="L170" s="274">
        <v>0</v>
      </c>
      <c r="M170" s="274">
        <v>0</v>
      </c>
      <c r="N170" s="274">
        <v>0</v>
      </c>
      <c r="O170" s="274" t="s">
        <v>65</v>
      </c>
      <c r="P170" s="274">
        <v>0</v>
      </c>
      <c r="Q170" s="274" t="s">
        <v>68</v>
      </c>
      <c r="R170" s="274" t="s">
        <v>68</v>
      </c>
      <c r="S170" s="209"/>
      <c r="T170" s="209"/>
      <c r="U170" s="209"/>
      <c r="V170" s="209"/>
      <c r="W170" s="209"/>
      <c r="X170" s="209"/>
      <c r="Y170" s="209"/>
      <c r="Z170" s="209"/>
    </row>
    <row r="171" spans="2:26" x14ac:dyDescent="0.3">
      <c r="B171" s="436"/>
      <c r="C171" s="274" t="s">
        <v>409</v>
      </c>
      <c r="D171" s="274" t="s">
        <v>389</v>
      </c>
      <c r="E171" s="274" t="s">
        <v>65</v>
      </c>
      <c r="F171" s="274" t="s">
        <v>64</v>
      </c>
      <c r="G171" s="275">
        <v>1669234511221</v>
      </c>
      <c r="H171" s="274" t="s">
        <v>64</v>
      </c>
      <c r="I171" s="274" t="s">
        <v>64</v>
      </c>
      <c r="J171" s="274" t="s">
        <v>66</v>
      </c>
      <c r="K171" s="274" t="s">
        <v>65</v>
      </c>
      <c r="L171" s="274">
        <v>0</v>
      </c>
      <c r="M171" s="274">
        <v>0</v>
      </c>
      <c r="N171" s="274">
        <v>0</v>
      </c>
      <c r="O171" s="274" t="s">
        <v>65</v>
      </c>
      <c r="P171" s="274">
        <v>0</v>
      </c>
      <c r="Q171" s="274" t="s">
        <v>68</v>
      </c>
      <c r="R171" s="274" t="s">
        <v>68</v>
      </c>
      <c r="S171" s="209"/>
      <c r="T171" s="209"/>
      <c r="U171" s="209"/>
      <c r="V171" s="209"/>
      <c r="W171" s="209"/>
      <c r="X171" s="209"/>
      <c r="Y171" s="209"/>
      <c r="Z171" s="209"/>
    </row>
    <row r="172" spans="2:26" x14ac:dyDescent="0.3">
      <c r="B172" s="436"/>
      <c r="C172" s="274" t="s">
        <v>1409</v>
      </c>
      <c r="D172" s="274" t="s">
        <v>1410</v>
      </c>
      <c r="E172" s="274" t="s">
        <v>64</v>
      </c>
      <c r="F172" s="274" t="s">
        <v>65</v>
      </c>
      <c r="G172" s="275" t="s">
        <v>1402</v>
      </c>
      <c r="H172" s="274" t="s">
        <v>64</v>
      </c>
      <c r="I172" s="274" t="s">
        <v>64</v>
      </c>
      <c r="J172" s="274" t="s">
        <v>66</v>
      </c>
      <c r="K172" s="274" t="s">
        <v>65</v>
      </c>
      <c r="L172" s="274">
        <v>0</v>
      </c>
      <c r="M172" s="274">
        <v>0</v>
      </c>
      <c r="N172" s="274">
        <v>0</v>
      </c>
      <c r="O172" s="274" t="s">
        <v>65</v>
      </c>
      <c r="P172" s="274">
        <v>0</v>
      </c>
      <c r="Q172" s="274" t="s">
        <v>68</v>
      </c>
      <c r="R172" s="274" t="s">
        <v>68</v>
      </c>
      <c r="S172" s="209"/>
      <c r="T172" s="209"/>
      <c r="U172" s="209"/>
      <c r="V172" s="209"/>
      <c r="W172" s="209"/>
      <c r="X172" s="209"/>
      <c r="Y172" s="209"/>
      <c r="Z172" s="209"/>
    </row>
    <row r="173" spans="2:26" x14ac:dyDescent="0.3">
      <c r="B173" s="436"/>
      <c r="C173" s="274" t="s">
        <v>1411</v>
      </c>
      <c r="D173" s="274" t="s">
        <v>411</v>
      </c>
      <c r="E173" s="274" t="s">
        <v>64</v>
      </c>
      <c r="F173" s="274" t="s">
        <v>65</v>
      </c>
      <c r="G173" s="275" t="s">
        <v>1402</v>
      </c>
      <c r="H173" s="274" t="s">
        <v>64</v>
      </c>
      <c r="I173" s="274" t="s">
        <v>64</v>
      </c>
      <c r="J173" s="274" t="s">
        <v>66</v>
      </c>
      <c r="K173" s="274" t="s">
        <v>65</v>
      </c>
      <c r="L173" s="274">
        <v>0</v>
      </c>
      <c r="M173" s="274">
        <v>0</v>
      </c>
      <c r="N173" s="274">
        <v>0</v>
      </c>
      <c r="O173" s="274" t="s">
        <v>65</v>
      </c>
      <c r="P173" s="274">
        <v>0</v>
      </c>
      <c r="Q173" s="274" t="s">
        <v>68</v>
      </c>
      <c r="R173" s="274" t="s">
        <v>68</v>
      </c>
      <c r="S173" s="209"/>
      <c r="T173" s="209"/>
      <c r="U173" s="209"/>
      <c r="V173" s="209"/>
      <c r="W173" s="209"/>
      <c r="X173" s="209"/>
      <c r="Y173" s="209"/>
      <c r="Z173" s="209"/>
    </row>
    <row r="174" spans="2:26" x14ac:dyDescent="0.3">
      <c r="B174" s="436"/>
      <c r="C174" s="274" t="s">
        <v>464</v>
      </c>
      <c r="D174" s="274" t="s">
        <v>1412</v>
      </c>
      <c r="E174" s="274" t="s">
        <v>64</v>
      </c>
      <c r="F174" s="274" t="s">
        <v>65</v>
      </c>
      <c r="G174" s="275" t="s">
        <v>1402</v>
      </c>
      <c r="H174" s="274" t="s">
        <v>64</v>
      </c>
      <c r="I174" s="274" t="s">
        <v>64</v>
      </c>
      <c r="J174" s="274" t="s">
        <v>66</v>
      </c>
      <c r="K174" s="274" t="s">
        <v>65</v>
      </c>
      <c r="L174" s="274">
        <v>0</v>
      </c>
      <c r="M174" s="274">
        <v>0</v>
      </c>
      <c r="N174" s="274">
        <v>0</v>
      </c>
      <c r="O174" s="274" t="s">
        <v>65</v>
      </c>
      <c r="P174" s="274">
        <v>0</v>
      </c>
      <c r="Q174" s="274" t="s">
        <v>68</v>
      </c>
      <c r="R174" s="274" t="s">
        <v>68</v>
      </c>
      <c r="S174" s="209"/>
      <c r="T174" s="209"/>
      <c r="U174" s="209"/>
      <c r="V174" s="209"/>
      <c r="W174" s="209"/>
      <c r="X174" s="209"/>
      <c r="Y174" s="209"/>
      <c r="Z174" s="209"/>
    </row>
    <row r="175" spans="2:26" x14ac:dyDescent="0.3">
      <c r="B175" s="436"/>
      <c r="C175" s="276" t="s">
        <v>1413</v>
      </c>
      <c r="D175" s="276" t="s">
        <v>1412</v>
      </c>
      <c r="E175" s="276" t="s">
        <v>64</v>
      </c>
      <c r="F175" s="276" t="s">
        <v>65</v>
      </c>
      <c r="G175" s="277" t="s">
        <v>1414</v>
      </c>
      <c r="H175" s="276" t="s">
        <v>64</v>
      </c>
      <c r="I175" s="276" t="s">
        <v>64</v>
      </c>
      <c r="J175" s="276" t="s">
        <v>66</v>
      </c>
      <c r="K175" s="276" t="s">
        <v>65</v>
      </c>
      <c r="L175" s="276">
        <v>0</v>
      </c>
      <c r="M175" s="276">
        <v>0</v>
      </c>
      <c r="N175" s="276">
        <v>0</v>
      </c>
      <c r="O175" s="276" t="s">
        <v>65</v>
      </c>
      <c r="P175" s="276">
        <v>0</v>
      </c>
      <c r="Q175" s="276" t="s">
        <v>68</v>
      </c>
      <c r="R175" s="276" t="s">
        <v>68</v>
      </c>
    </row>
    <row r="176" spans="2:26" x14ac:dyDescent="0.3">
      <c r="B176" s="436"/>
      <c r="C176" s="276" t="s">
        <v>410</v>
      </c>
      <c r="D176" s="276" t="s">
        <v>411</v>
      </c>
      <c r="E176" s="276" t="s">
        <v>65</v>
      </c>
      <c r="F176" s="276" t="s">
        <v>64</v>
      </c>
      <c r="G176" s="277">
        <v>2457699270102</v>
      </c>
      <c r="H176" s="276" t="s">
        <v>64</v>
      </c>
      <c r="I176" s="276" t="s">
        <v>64</v>
      </c>
      <c r="J176" s="276" t="s">
        <v>66</v>
      </c>
      <c r="K176" s="276" t="s">
        <v>65</v>
      </c>
      <c r="L176" s="276">
        <v>0</v>
      </c>
      <c r="M176" s="276">
        <v>0</v>
      </c>
      <c r="N176" s="276">
        <v>0</v>
      </c>
      <c r="O176" s="276" t="s">
        <v>65</v>
      </c>
      <c r="P176" s="276">
        <v>0</v>
      </c>
      <c r="Q176" s="276" t="s">
        <v>68</v>
      </c>
      <c r="R176" s="276" t="s">
        <v>68</v>
      </c>
    </row>
    <row r="177" spans="2:18" x14ac:dyDescent="0.3">
      <c r="B177" s="436"/>
      <c r="C177" s="276" t="s">
        <v>412</v>
      </c>
      <c r="D177" s="276" t="s">
        <v>202</v>
      </c>
      <c r="E177" s="276" t="s">
        <v>65</v>
      </c>
      <c r="F177" s="276" t="s">
        <v>64</v>
      </c>
      <c r="G177" s="277">
        <v>2817591380101</v>
      </c>
      <c r="H177" s="276" t="s">
        <v>64</v>
      </c>
      <c r="I177" s="276" t="s">
        <v>65</v>
      </c>
      <c r="J177" s="276" t="s">
        <v>66</v>
      </c>
      <c r="K177" s="276" t="s">
        <v>66</v>
      </c>
      <c r="L177" s="276">
        <v>0</v>
      </c>
      <c r="M177" s="276">
        <v>0</v>
      </c>
      <c r="N177" s="276">
        <v>0</v>
      </c>
      <c r="O177" s="276" t="s">
        <v>65</v>
      </c>
      <c r="P177" s="276">
        <v>0</v>
      </c>
      <c r="Q177" s="276" t="s">
        <v>68</v>
      </c>
      <c r="R177" s="276" t="s">
        <v>68</v>
      </c>
    </row>
    <row r="178" spans="2:18" x14ac:dyDescent="0.3">
      <c r="B178" s="436"/>
      <c r="C178" s="276" t="s">
        <v>1415</v>
      </c>
      <c r="D178" s="276" t="s">
        <v>180</v>
      </c>
      <c r="E178" s="276" t="s">
        <v>65</v>
      </c>
      <c r="F178" s="276" t="s">
        <v>64</v>
      </c>
      <c r="G178" s="277" t="s">
        <v>1402</v>
      </c>
      <c r="H178" s="276" t="s">
        <v>65</v>
      </c>
      <c r="I178" s="276" t="s">
        <v>64</v>
      </c>
      <c r="J178" s="276" t="s">
        <v>66</v>
      </c>
      <c r="K178" s="276" t="s">
        <v>66</v>
      </c>
      <c r="L178" s="276">
        <v>0</v>
      </c>
      <c r="M178" s="276">
        <v>0</v>
      </c>
      <c r="N178" s="276">
        <v>0</v>
      </c>
      <c r="O178" s="276" t="s">
        <v>65</v>
      </c>
      <c r="P178" s="276">
        <v>0</v>
      </c>
      <c r="Q178" s="276" t="s">
        <v>68</v>
      </c>
      <c r="R178" s="276" t="s">
        <v>68</v>
      </c>
    </row>
    <row r="179" spans="2:18" x14ac:dyDescent="0.3">
      <c r="B179" s="436"/>
      <c r="C179" s="276" t="s">
        <v>1416</v>
      </c>
      <c r="D179" s="276" t="s">
        <v>180</v>
      </c>
      <c r="E179" s="276" t="s">
        <v>65</v>
      </c>
      <c r="F179" s="276" t="s">
        <v>64</v>
      </c>
      <c r="G179" s="277" t="s">
        <v>1402</v>
      </c>
      <c r="H179" s="276" t="s">
        <v>65</v>
      </c>
      <c r="I179" s="276" t="s">
        <v>64</v>
      </c>
      <c r="J179" s="276" t="s">
        <v>66</v>
      </c>
      <c r="K179" s="276" t="s">
        <v>66</v>
      </c>
      <c r="L179" s="276">
        <v>0</v>
      </c>
      <c r="M179" s="276">
        <v>0</v>
      </c>
      <c r="N179" s="276">
        <v>0</v>
      </c>
      <c r="O179" s="276" t="s">
        <v>65</v>
      </c>
      <c r="P179" s="276">
        <v>0</v>
      </c>
      <c r="Q179" s="276" t="s">
        <v>68</v>
      </c>
      <c r="R179" s="276" t="s">
        <v>68</v>
      </c>
    </row>
    <row r="180" spans="2:18" x14ac:dyDescent="0.3">
      <c r="B180" s="436"/>
      <c r="C180" s="276" t="s">
        <v>413</v>
      </c>
      <c r="D180" s="276" t="s">
        <v>414</v>
      </c>
      <c r="E180" s="276" t="s">
        <v>65</v>
      </c>
      <c r="F180" s="276" t="s">
        <v>64</v>
      </c>
      <c r="G180" s="277">
        <v>1662198860101</v>
      </c>
      <c r="H180" s="276" t="s">
        <v>64</v>
      </c>
      <c r="I180" s="276" t="s">
        <v>64</v>
      </c>
      <c r="J180" s="276" t="s">
        <v>66</v>
      </c>
      <c r="K180" s="276" t="s">
        <v>65</v>
      </c>
      <c r="L180" s="276">
        <v>0</v>
      </c>
      <c r="M180" s="276">
        <v>0</v>
      </c>
      <c r="N180" s="276">
        <v>0</v>
      </c>
      <c r="O180" s="276" t="s">
        <v>65</v>
      </c>
      <c r="P180" s="276">
        <v>0</v>
      </c>
      <c r="Q180" s="276" t="s">
        <v>68</v>
      </c>
      <c r="R180" s="276" t="s">
        <v>68</v>
      </c>
    </row>
    <row r="181" spans="2:18" x14ac:dyDescent="0.3">
      <c r="B181" s="436"/>
      <c r="C181" s="276" t="s">
        <v>415</v>
      </c>
      <c r="D181" s="276" t="s">
        <v>416</v>
      </c>
      <c r="E181" s="276" t="s">
        <v>65</v>
      </c>
      <c r="F181" s="276" t="s">
        <v>64</v>
      </c>
      <c r="G181" s="277">
        <v>2598889820101</v>
      </c>
      <c r="H181" s="276" t="s">
        <v>64</v>
      </c>
      <c r="I181" s="276" t="s">
        <v>64</v>
      </c>
      <c r="J181" s="276" t="s">
        <v>65</v>
      </c>
      <c r="K181" s="276" t="s">
        <v>66</v>
      </c>
      <c r="L181" s="276">
        <v>0</v>
      </c>
      <c r="M181" s="276">
        <v>0</v>
      </c>
      <c r="N181" s="276">
        <v>0</v>
      </c>
      <c r="O181" s="276" t="s">
        <v>65</v>
      </c>
      <c r="P181" s="276">
        <v>0</v>
      </c>
      <c r="Q181" s="276" t="s">
        <v>68</v>
      </c>
      <c r="R181" s="276" t="s">
        <v>68</v>
      </c>
    </row>
    <row r="182" spans="2:18" x14ac:dyDescent="0.3">
      <c r="B182" s="436"/>
      <c r="C182" s="276" t="s">
        <v>1417</v>
      </c>
      <c r="D182" s="276" t="s">
        <v>204</v>
      </c>
      <c r="E182" s="276" t="s">
        <v>64</v>
      </c>
      <c r="F182" s="276" t="s">
        <v>65</v>
      </c>
      <c r="G182" s="277" t="s">
        <v>1402</v>
      </c>
      <c r="H182" s="276" t="s">
        <v>65</v>
      </c>
      <c r="I182" s="276" t="s">
        <v>64</v>
      </c>
      <c r="J182" s="276" t="s">
        <v>66</v>
      </c>
      <c r="K182" s="276" t="s">
        <v>66</v>
      </c>
      <c r="L182" s="276">
        <v>0</v>
      </c>
      <c r="M182" s="276">
        <v>0</v>
      </c>
      <c r="N182" s="276">
        <v>0</v>
      </c>
      <c r="O182" s="276" t="s">
        <v>65</v>
      </c>
      <c r="P182" s="276">
        <v>0</v>
      </c>
      <c r="Q182" s="276" t="s">
        <v>68</v>
      </c>
      <c r="R182" s="276" t="s">
        <v>68</v>
      </c>
    </row>
    <row r="183" spans="2:18" x14ac:dyDescent="0.3">
      <c r="B183" s="436"/>
      <c r="C183" s="276" t="s">
        <v>417</v>
      </c>
      <c r="D183" s="276" t="s">
        <v>116</v>
      </c>
      <c r="E183" s="276" t="s">
        <v>65</v>
      </c>
      <c r="F183" s="276" t="s">
        <v>64</v>
      </c>
      <c r="G183" s="277">
        <v>2435182850611</v>
      </c>
      <c r="H183" s="276" t="s">
        <v>64</v>
      </c>
      <c r="I183" s="276" t="s">
        <v>64</v>
      </c>
      <c r="J183" s="276" t="s">
        <v>66</v>
      </c>
      <c r="K183" s="276" t="s">
        <v>65</v>
      </c>
      <c r="L183" s="276">
        <v>0</v>
      </c>
      <c r="M183" s="276">
        <v>0</v>
      </c>
      <c r="N183" s="276">
        <v>0</v>
      </c>
      <c r="O183" s="276" t="s">
        <v>65</v>
      </c>
      <c r="P183" s="276">
        <v>0</v>
      </c>
      <c r="Q183" s="276" t="s">
        <v>68</v>
      </c>
      <c r="R183" s="276" t="s">
        <v>68</v>
      </c>
    </row>
    <row r="184" spans="2:18" x14ac:dyDescent="0.3">
      <c r="B184" s="436"/>
      <c r="C184" s="276" t="s">
        <v>407</v>
      </c>
      <c r="D184" s="276" t="s">
        <v>408</v>
      </c>
      <c r="E184" s="276" t="s">
        <v>65</v>
      </c>
      <c r="F184" s="276" t="s">
        <v>64</v>
      </c>
      <c r="G184" s="277">
        <v>2273453980101</v>
      </c>
      <c r="H184" s="276" t="s">
        <v>64</v>
      </c>
      <c r="I184" s="276" t="s">
        <v>64</v>
      </c>
      <c r="J184" s="276" t="s">
        <v>65</v>
      </c>
      <c r="K184" s="276" t="s">
        <v>66</v>
      </c>
      <c r="L184" s="276">
        <v>0</v>
      </c>
      <c r="M184" s="276">
        <v>0</v>
      </c>
      <c r="N184" s="276">
        <v>0</v>
      </c>
      <c r="O184" s="276" t="s">
        <v>65</v>
      </c>
      <c r="P184" s="276">
        <v>0</v>
      </c>
      <c r="Q184" s="276" t="s">
        <v>68</v>
      </c>
      <c r="R184" s="276" t="s">
        <v>68</v>
      </c>
    </row>
    <row r="185" spans="2:18" x14ac:dyDescent="0.3">
      <c r="B185" s="436"/>
      <c r="C185" s="276" t="s">
        <v>201</v>
      </c>
      <c r="D185" s="276" t="s">
        <v>202</v>
      </c>
      <c r="E185" s="276" t="s">
        <v>64</v>
      </c>
      <c r="F185" s="276" t="s">
        <v>65</v>
      </c>
      <c r="G185" s="277">
        <v>2976826951420</v>
      </c>
      <c r="H185" s="276" t="s">
        <v>64</v>
      </c>
      <c r="I185" s="276" t="s">
        <v>65</v>
      </c>
      <c r="J185" s="276" t="s">
        <v>66</v>
      </c>
      <c r="K185" s="276" t="s">
        <v>66</v>
      </c>
      <c r="L185" s="276" t="s">
        <v>65</v>
      </c>
      <c r="M185" s="276">
        <v>0</v>
      </c>
      <c r="N185" s="276">
        <v>0</v>
      </c>
      <c r="O185" s="276">
        <v>0</v>
      </c>
      <c r="P185" s="276">
        <v>0</v>
      </c>
      <c r="Q185" s="276" t="s">
        <v>68</v>
      </c>
      <c r="R185" s="276" t="s">
        <v>68</v>
      </c>
    </row>
    <row r="186" spans="2:18" x14ac:dyDescent="0.3">
      <c r="B186" s="436"/>
      <c r="C186" s="276" t="s">
        <v>418</v>
      </c>
      <c r="D186" s="276" t="s">
        <v>419</v>
      </c>
      <c r="E186" s="276" t="s">
        <v>65</v>
      </c>
      <c r="F186" s="276" t="s">
        <v>64</v>
      </c>
      <c r="G186" s="277">
        <v>2527033590509</v>
      </c>
      <c r="H186" s="276" t="s">
        <v>64</v>
      </c>
      <c r="I186" s="276" t="s">
        <v>64</v>
      </c>
      <c r="J186" s="276" t="s">
        <v>65</v>
      </c>
      <c r="K186" s="276" t="s">
        <v>66</v>
      </c>
      <c r="L186" s="276">
        <v>0</v>
      </c>
      <c r="M186" s="276">
        <v>0</v>
      </c>
      <c r="N186" s="276">
        <v>0</v>
      </c>
      <c r="O186" s="276" t="s">
        <v>65</v>
      </c>
      <c r="P186" s="276">
        <v>0</v>
      </c>
      <c r="Q186" s="276" t="s">
        <v>68</v>
      </c>
      <c r="R186" s="276" t="s">
        <v>68</v>
      </c>
    </row>
    <row r="187" spans="2:18" x14ac:dyDescent="0.3">
      <c r="B187" s="436"/>
      <c r="C187" s="276" t="s">
        <v>369</v>
      </c>
      <c r="D187" s="276" t="s">
        <v>165</v>
      </c>
      <c r="E187" s="276" t="s">
        <v>64</v>
      </c>
      <c r="F187" s="276" t="s">
        <v>65</v>
      </c>
      <c r="G187" s="277">
        <v>1996275411001</v>
      </c>
      <c r="H187" s="276" t="s">
        <v>64</v>
      </c>
      <c r="I187" s="276" t="s">
        <v>64</v>
      </c>
      <c r="J187" s="276" t="s">
        <v>65</v>
      </c>
      <c r="K187" s="276" t="s">
        <v>66</v>
      </c>
      <c r="L187" s="276">
        <v>0</v>
      </c>
      <c r="M187" s="276">
        <v>0</v>
      </c>
      <c r="N187" s="276">
        <v>0</v>
      </c>
      <c r="O187" s="276" t="s">
        <v>65</v>
      </c>
      <c r="P187" s="276">
        <v>0</v>
      </c>
      <c r="Q187" s="276" t="s">
        <v>68</v>
      </c>
      <c r="R187" s="276" t="s">
        <v>68</v>
      </c>
    </row>
    <row r="188" spans="2:18" x14ac:dyDescent="0.3">
      <c r="B188" s="436"/>
      <c r="C188" s="276" t="s">
        <v>420</v>
      </c>
      <c r="D188" s="276" t="s">
        <v>205</v>
      </c>
      <c r="E188" s="276" t="s">
        <v>64</v>
      </c>
      <c r="F188" s="276" t="s">
        <v>65</v>
      </c>
      <c r="G188" s="277">
        <v>1949555160101</v>
      </c>
      <c r="H188" s="276" t="s">
        <v>64</v>
      </c>
      <c r="I188" s="276" t="s">
        <v>64</v>
      </c>
      <c r="J188" s="276" t="s">
        <v>65</v>
      </c>
      <c r="K188" s="276" t="s">
        <v>66</v>
      </c>
      <c r="L188" s="276">
        <v>0</v>
      </c>
      <c r="M188" s="276">
        <v>0</v>
      </c>
      <c r="N188" s="276">
        <v>0</v>
      </c>
      <c r="O188" s="276" t="s">
        <v>65</v>
      </c>
      <c r="P188" s="276">
        <v>0</v>
      </c>
      <c r="Q188" s="276" t="s">
        <v>68</v>
      </c>
      <c r="R188" s="276" t="s">
        <v>68</v>
      </c>
    </row>
    <row r="189" spans="2:18" x14ac:dyDescent="0.3">
      <c r="B189" s="436"/>
      <c r="C189" s="276" t="s">
        <v>413</v>
      </c>
      <c r="D189" s="276" t="s">
        <v>442</v>
      </c>
      <c r="E189" s="276" t="s">
        <v>65</v>
      </c>
      <c r="F189" s="276" t="s">
        <v>64</v>
      </c>
      <c r="G189" s="277" t="s">
        <v>1418</v>
      </c>
      <c r="H189" s="276" t="s">
        <v>64</v>
      </c>
      <c r="I189" s="276" t="s">
        <v>64</v>
      </c>
      <c r="J189" s="276" t="s">
        <v>66</v>
      </c>
      <c r="K189" s="276" t="s">
        <v>65</v>
      </c>
      <c r="L189" s="276">
        <v>0</v>
      </c>
      <c r="M189" s="276">
        <v>0</v>
      </c>
      <c r="N189" s="276">
        <v>0</v>
      </c>
      <c r="O189" s="276" t="s">
        <v>65</v>
      </c>
      <c r="P189" s="276">
        <v>0</v>
      </c>
      <c r="Q189" s="276" t="s">
        <v>68</v>
      </c>
      <c r="R189" s="276" t="s">
        <v>68</v>
      </c>
    </row>
    <row r="190" spans="2:18" x14ac:dyDescent="0.3">
      <c r="B190" s="436"/>
      <c r="C190" s="276" t="s">
        <v>1419</v>
      </c>
      <c r="D190" s="276" t="s">
        <v>1405</v>
      </c>
      <c r="E190" s="276" t="s">
        <v>65</v>
      </c>
      <c r="F190" s="276" t="s">
        <v>64</v>
      </c>
      <c r="G190" s="277" t="s">
        <v>1402</v>
      </c>
      <c r="H190" s="276" t="s">
        <v>65</v>
      </c>
      <c r="I190" s="276" t="s">
        <v>64</v>
      </c>
      <c r="J190" s="276" t="s">
        <v>66</v>
      </c>
      <c r="K190" s="276" t="s">
        <v>66</v>
      </c>
      <c r="L190" s="276">
        <v>0</v>
      </c>
      <c r="M190" s="276">
        <v>0</v>
      </c>
      <c r="N190" s="276">
        <v>0</v>
      </c>
      <c r="O190" s="276" t="s">
        <v>65</v>
      </c>
      <c r="P190" s="276">
        <v>0</v>
      </c>
      <c r="Q190" s="276" t="s">
        <v>68</v>
      </c>
      <c r="R190" s="276" t="s">
        <v>68</v>
      </c>
    </row>
    <row r="191" spans="2:18" x14ac:dyDescent="0.3">
      <c r="B191" s="436"/>
      <c r="C191" s="276" t="s">
        <v>1420</v>
      </c>
      <c r="D191" s="276" t="s">
        <v>1405</v>
      </c>
      <c r="E191" s="276" t="s">
        <v>64</v>
      </c>
      <c r="F191" s="276" t="s">
        <v>65</v>
      </c>
      <c r="G191" s="277" t="s">
        <v>1402</v>
      </c>
      <c r="H191" s="276" t="s">
        <v>65</v>
      </c>
      <c r="I191" s="276" t="s">
        <v>64</v>
      </c>
      <c r="J191" s="276" t="s">
        <v>66</v>
      </c>
      <c r="K191" s="276" t="s">
        <v>66</v>
      </c>
      <c r="L191" s="276">
        <v>0</v>
      </c>
      <c r="M191" s="276">
        <v>0</v>
      </c>
      <c r="N191" s="276">
        <v>0</v>
      </c>
      <c r="O191" s="276" t="s">
        <v>65</v>
      </c>
      <c r="P191" s="276">
        <v>0</v>
      </c>
      <c r="Q191" s="276" t="s">
        <v>68</v>
      </c>
      <c r="R191" s="276" t="s">
        <v>68</v>
      </c>
    </row>
    <row r="192" spans="2:18" x14ac:dyDescent="0.3">
      <c r="B192" s="436"/>
      <c r="C192" s="276" t="s">
        <v>1421</v>
      </c>
      <c r="D192" s="276" t="s">
        <v>465</v>
      </c>
      <c r="E192" s="276" t="s">
        <v>64</v>
      </c>
      <c r="F192" s="276" t="s">
        <v>65</v>
      </c>
      <c r="G192" s="277" t="s">
        <v>1402</v>
      </c>
      <c r="H192" s="276" t="s">
        <v>65</v>
      </c>
      <c r="I192" s="276" t="s">
        <v>64</v>
      </c>
      <c r="J192" s="276" t="s">
        <v>66</v>
      </c>
      <c r="K192" s="276" t="s">
        <v>66</v>
      </c>
      <c r="L192" s="276">
        <v>0</v>
      </c>
      <c r="M192" s="276">
        <v>0</v>
      </c>
      <c r="N192" s="276">
        <v>0</v>
      </c>
      <c r="O192" s="276" t="s">
        <v>65</v>
      </c>
      <c r="P192" s="276">
        <v>0</v>
      </c>
      <c r="Q192" s="276" t="s">
        <v>68</v>
      </c>
      <c r="R192" s="276" t="s">
        <v>68</v>
      </c>
    </row>
    <row r="193" spans="2:18" x14ac:dyDescent="0.3">
      <c r="B193" s="436"/>
      <c r="C193" s="276" t="s">
        <v>1422</v>
      </c>
      <c r="D193" s="276" t="s">
        <v>1423</v>
      </c>
      <c r="E193" s="276" t="s">
        <v>65</v>
      </c>
      <c r="F193" s="276" t="s">
        <v>64</v>
      </c>
      <c r="G193" s="277" t="s">
        <v>1402</v>
      </c>
      <c r="H193" s="276" t="s">
        <v>65</v>
      </c>
      <c r="I193" s="276" t="s">
        <v>64</v>
      </c>
      <c r="J193" s="276" t="s">
        <v>66</v>
      </c>
      <c r="K193" s="276" t="s">
        <v>66</v>
      </c>
      <c r="L193" s="276">
        <v>0</v>
      </c>
      <c r="M193" s="276">
        <v>0</v>
      </c>
      <c r="N193" s="276">
        <v>0</v>
      </c>
      <c r="O193" s="276" t="s">
        <v>65</v>
      </c>
      <c r="P193" s="276">
        <v>0</v>
      </c>
      <c r="Q193" s="276" t="s">
        <v>68</v>
      </c>
      <c r="R193" s="276" t="s">
        <v>68</v>
      </c>
    </row>
    <row r="194" spans="2:18" x14ac:dyDescent="0.3">
      <c r="B194" s="436"/>
      <c r="C194" s="276" t="s">
        <v>367</v>
      </c>
      <c r="D194" s="276" t="s">
        <v>502</v>
      </c>
      <c r="E194" s="276" t="s">
        <v>65</v>
      </c>
      <c r="F194" s="276" t="s">
        <v>64</v>
      </c>
      <c r="G194" s="277" t="s">
        <v>1402</v>
      </c>
      <c r="H194" s="276" t="s">
        <v>65</v>
      </c>
      <c r="I194" s="276" t="s">
        <v>64</v>
      </c>
      <c r="J194" s="276" t="s">
        <v>66</v>
      </c>
      <c r="K194" s="276" t="s">
        <v>66</v>
      </c>
      <c r="L194" s="276">
        <v>0</v>
      </c>
      <c r="M194" s="276">
        <v>0</v>
      </c>
      <c r="N194" s="276">
        <v>0</v>
      </c>
      <c r="O194" s="276" t="s">
        <v>65</v>
      </c>
      <c r="P194" s="276">
        <v>0</v>
      </c>
      <c r="Q194" s="276" t="s">
        <v>68</v>
      </c>
      <c r="R194" s="276" t="s">
        <v>68</v>
      </c>
    </row>
    <row r="195" spans="2:18" x14ac:dyDescent="0.3">
      <c r="B195" s="436"/>
      <c r="C195" s="276" t="s">
        <v>499</v>
      </c>
      <c r="D195" s="276" t="s">
        <v>1423</v>
      </c>
      <c r="E195" s="276" t="s">
        <v>65</v>
      </c>
      <c r="F195" s="276" t="s">
        <v>64</v>
      </c>
      <c r="G195" s="277" t="s">
        <v>1402</v>
      </c>
      <c r="H195" s="276" t="s">
        <v>65</v>
      </c>
      <c r="I195" s="276" t="s">
        <v>64</v>
      </c>
      <c r="J195" s="276" t="s">
        <v>66</v>
      </c>
      <c r="K195" s="276" t="s">
        <v>66</v>
      </c>
      <c r="L195" s="276">
        <v>0</v>
      </c>
      <c r="M195" s="276">
        <v>0</v>
      </c>
      <c r="N195" s="276">
        <v>0</v>
      </c>
      <c r="O195" s="276" t="s">
        <v>65</v>
      </c>
      <c r="P195" s="276">
        <v>0</v>
      </c>
      <c r="Q195" s="276" t="s">
        <v>68</v>
      </c>
      <c r="R195" s="276" t="s">
        <v>68</v>
      </c>
    </row>
    <row r="196" spans="2:18" x14ac:dyDescent="0.3">
      <c r="B196" s="436"/>
      <c r="C196" s="276" t="s">
        <v>421</v>
      </c>
      <c r="D196" s="276" t="s">
        <v>204</v>
      </c>
      <c r="E196" s="276" t="s">
        <v>65</v>
      </c>
      <c r="F196" s="276" t="s">
        <v>64</v>
      </c>
      <c r="G196" s="277">
        <v>2226173061015</v>
      </c>
      <c r="H196" s="276" t="s">
        <v>64</v>
      </c>
      <c r="I196" s="276" t="s">
        <v>65</v>
      </c>
      <c r="J196" s="276" t="s">
        <v>66</v>
      </c>
      <c r="K196" s="276" t="s">
        <v>66</v>
      </c>
      <c r="L196" s="276">
        <v>0</v>
      </c>
      <c r="M196" s="276">
        <v>0</v>
      </c>
      <c r="N196" s="276">
        <v>0</v>
      </c>
      <c r="O196" s="276" t="s">
        <v>65</v>
      </c>
      <c r="P196" s="276">
        <v>0</v>
      </c>
      <c r="Q196" s="276" t="s">
        <v>68</v>
      </c>
      <c r="R196" s="276" t="s">
        <v>68</v>
      </c>
    </row>
    <row r="197" spans="2:18" x14ac:dyDescent="0.3">
      <c r="B197" s="436"/>
      <c r="C197" s="276" t="s">
        <v>413</v>
      </c>
      <c r="D197" s="276" t="s">
        <v>422</v>
      </c>
      <c r="E197" s="276" t="s">
        <v>65</v>
      </c>
      <c r="F197" s="276" t="s">
        <v>64</v>
      </c>
      <c r="G197" s="277">
        <v>1732630380101</v>
      </c>
      <c r="H197" s="276" t="s">
        <v>64</v>
      </c>
      <c r="I197" s="276" t="s">
        <v>64</v>
      </c>
      <c r="J197" s="276" t="s">
        <v>65</v>
      </c>
      <c r="K197" s="276" t="s">
        <v>66</v>
      </c>
      <c r="L197" s="276">
        <v>0</v>
      </c>
      <c r="M197" s="276">
        <v>0</v>
      </c>
      <c r="N197" s="276">
        <v>0</v>
      </c>
      <c r="O197" s="276" t="s">
        <v>65</v>
      </c>
      <c r="P197" s="276">
        <v>0</v>
      </c>
      <c r="Q197" s="276" t="s">
        <v>68</v>
      </c>
      <c r="R197" s="276" t="s">
        <v>68</v>
      </c>
    </row>
    <row r="198" spans="2:18" x14ac:dyDescent="0.3">
      <c r="B198" s="436"/>
      <c r="C198" s="276" t="s">
        <v>423</v>
      </c>
      <c r="D198" s="276" t="s">
        <v>424</v>
      </c>
      <c r="E198" s="276" t="s">
        <v>65</v>
      </c>
      <c r="F198" s="276" t="s">
        <v>64</v>
      </c>
      <c r="G198" s="277">
        <v>1007176880101</v>
      </c>
      <c r="H198" s="276" t="s">
        <v>64</v>
      </c>
      <c r="I198" s="276" t="s">
        <v>65</v>
      </c>
      <c r="J198" s="276" t="s">
        <v>66</v>
      </c>
      <c r="K198" s="276" t="s">
        <v>66</v>
      </c>
      <c r="L198" s="276">
        <v>0</v>
      </c>
      <c r="M198" s="276">
        <v>0</v>
      </c>
      <c r="N198" s="276">
        <v>0</v>
      </c>
      <c r="O198" s="276" t="s">
        <v>65</v>
      </c>
      <c r="P198" s="276">
        <v>0</v>
      </c>
      <c r="Q198" s="276" t="s">
        <v>68</v>
      </c>
      <c r="R198" s="276" t="s">
        <v>68</v>
      </c>
    </row>
    <row r="199" spans="2:18" x14ac:dyDescent="0.3">
      <c r="B199" s="436"/>
      <c r="C199" s="276" t="s">
        <v>425</v>
      </c>
      <c r="D199" s="276" t="s">
        <v>426</v>
      </c>
      <c r="E199" s="276" t="s">
        <v>65</v>
      </c>
      <c r="F199" s="276" t="s">
        <v>64</v>
      </c>
      <c r="G199" s="277">
        <v>2184266901601</v>
      </c>
      <c r="H199" s="276" t="s">
        <v>64</v>
      </c>
      <c r="I199" s="276" t="s">
        <v>64</v>
      </c>
      <c r="J199" s="276" t="s">
        <v>66</v>
      </c>
      <c r="K199" s="276" t="s">
        <v>65</v>
      </c>
      <c r="L199" s="276" t="s">
        <v>65</v>
      </c>
      <c r="M199" s="276">
        <v>0</v>
      </c>
      <c r="N199" s="276">
        <v>0</v>
      </c>
      <c r="O199" s="276">
        <v>0</v>
      </c>
      <c r="P199" s="276">
        <v>0</v>
      </c>
      <c r="Q199" s="276" t="s">
        <v>68</v>
      </c>
      <c r="R199" s="276" t="s">
        <v>68</v>
      </c>
    </row>
    <row r="200" spans="2:18" x14ac:dyDescent="0.3">
      <c r="B200" s="436"/>
      <c r="C200" s="276" t="s">
        <v>407</v>
      </c>
      <c r="D200" s="276" t="s">
        <v>408</v>
      </c>
      <c r="E200" s="276" t="s">
        <v>65</v>
      </c>
      <c r="F200" s="276" t="s">
        <v>64</v>
      </c>
      <c r="G200" s="277">
        <v>2273453980101</v>
      </c>
      <c r="H200" s="276" t="s">
        <v>64</v>
      </c>
      <c r="I200" s="276" t="s">
        <v>64</v>
      </c>
      <c r="J200" s="276" t="s">
        <v>65</v>
      </c>
      <c r="K200" s="276" t="s">
        <v>66</v>
      </c>
      <c r="L200" s="276">
        <v>0</v>
      </c>
      <c r="M200" s="276">
        <v>0</v>
      </c>
      <c r="N200" s="276">
        <v>0</v>
      </c>
      <c r="O200" s="276" t="s">
        <v>65</v>
      </c>
      <c r="P200" s="276">
        <v>0</v>
      </c>
      <c r="Q200" s="276" t="s">
        <v>68</v>
      </c>
      <c r="R200" s="276" t="s">
        <v>68</v>
      </c>
    </row>
    <row r="201" spans="2:18" x14ac:dyDescent="0.3">
      <c r="B201" s="436"/>
      <c r="C201" s="276" t="s">
        <v>121</v>
      </c>
      <c r="D201" s="276" t="s">
        <v>299</v>
      </c>
      <c r="E201" s="276" t="s">
        <v>64</v>
      </c>
      <c r="F201" s="276" t="s">
        <v>65</v>
      </c>
      <c r="G201" s="277" t="s">
        <v>1402</v>
      </c>
      <c r="H201" s="276" t="s">
        <v>64</v>
      </c>
      <c r="I201" s="276" t="s">
        <v>64</v>
      </c>
      <c r="J201" s="276" t="s">
        <v>66</v>
      </c>
      <c r="K201" s="276" t="s">
        <v>65</v>
      </c>
      <c r="L201" s="276">
        <v>0</v>
      </c>
      <c r="M201" s="276">
        <v>0</v>
      </c>
      <c r="N201" s="276">
        <v>0</v>
      </c>
      <c r="O201" s="276" t="s">
        <v>65</v>
      </c>
      <c r="P201" s="276">
        <v>0</v>
      </c>
      <c r="Q201" s="276" t="s">
        <v>68</v>
      </c>
      <c r="R201" s="276" t="s">
        <v>68</v>
      </c>
    </row>
    <row r="202" spans="2:18" x14ac:dyDescent="0.3">
      <c r="B202" s="436"/>
      <c r="C202" s="276" t="s">
        <v>1424</v>
      </c>
      <c r="D202" s="276" t="s">
        <v>299</v>
      </c>
      <c r="E202" s="276" t="s">
        <v>64</v>
      </c>
      <c r="F202" s="276" t="s">
        <v>65</v>
      </c>
      <c r="G202" s="277" t="s">
        <v>1402</v>
      </c>
      <c r="H202" s="276" t="s">
        <v>65</v>
      </c>
      <c r="I202" s="276" t="s">
        <v>64</v>
      </c>
      <c r="J202" s="276" t="s">
        <v>66</v>
      </c>
      <c r="K202" s="276" t="s">
        <v>66</v>
      </c>
      <c r="L202" s="276">
        <v>0</v>
      </c>
      <c r="M202" s="276">
        <v>0</v>
      </c>
      <c r="N202" s="276">
        <v>0</v>
      </c>
      <c r="O202" s="276" t="s">
        <v>65</v>
      </c>
      <c r="P202" s="276">
        <v>0</v>
      </c>
      <c r="Q202" s="276" t="s">
        <v>68</v>
      </c>
      <c r="R202" s="276" t="s">
        <v>68</v>
      </c>
    </row>
    <row r="203" spans="2:18" x14ac:dyDescent="0.3">
      <c r="B203" s="436"/>
      <c r="C203" s="276" t="s">
        <v>421</v>
      </c>
      <c r="D203" s="276" t="s">
        <v>204</v>
      </c>
      <c r="E203" s="276" t="s">
        <v>65</v>
      </c>
      <c r="F203" s="276" t="s">
        <v>64</v>
      </c>
      <c r="G203" s="277">
        <v>2226173061015</v>
      </c>
      <c r="H203" s="276" t="s">
        <v>64</v>
      </c>
      <c r="I203" s="276" t="s">
        <v>65</v>
      </c>
      <c r="J203" s="276" t="s">
        <v>66</v>
      </c>
      <c r="K203" s="276" t="s">
        <v>66</v>
      </c>
      <c r="L203" s="276">
        <v>0</v>
      </c>
      <c r="M203" s="276">
        <v>0</v>
      </c>
      <c r="N203" s="276">
        <v>0</v>
      </c>
      <c r="O203" s="276" t="s">
        <v>65</v>
      </c>
      <c r="P203" s="276">
        <v>0</v>
      </c>
      <c r="Q203" s="276" t="s">
        <v>68</v>
      </c>
      <c r="R203" s="276" t="s">
        <v>68</v>
      </c>
    </row>
    <row r="204" spans="2:18" x14ac:dyDescent="0.3">
      <c r="B204" s="436"/>
      <c r="C204" s="276" t="s">
        <v>413</v>
      </c>
      <c r="D204" s="276" t="s">
        <v>422</v>
      </c>
      <c r="E204" s="276" t="s">
        <v>65</v>
      </c>
      <c r="F204" s="276" t="s">
        <v>64</v>
      </c>
      <c r="G204" s="277">
        <v>1732630380101</v>
      </c>
      <c r="H204" s="276" t="s">
        <v>64</v>
      </c>
      <c r="I204" s="276" t="s">
        <v>64</v>
      </c>
      <c r="J204" s="276" t="s">
        <v>65</v>
      </c>
      <c r="K204" s="276" t="s">
        <v>66</v>
      </c>
      <c r="L204" s="276">
        <v>0</v>
      </c>
      <c r="M204" s="276">
        <v>0</v>
      </c>
      <c r="N204" s="276">
        <v>0</v>
      </c>
      <c r="O204" s="276" t="s">
        <v>65</v>
      </c>
      <c r="P204" s="276">
        <v>0</v>
      </c>
      <c r="Q204" s="276" t="s">
        <v>68</v>
      </c>
      <c r="R204" s="276" t="s">
        <v>68</v>
      </c>
    </row>
    <row r="205" spans="2:18" x14ac:dyDescent="0.3">
      <c r="B205" s="436"/>
      <c r="C205" s="276" t="s">
        <v>423</v>
      </c>
      <c r="D205" s="276" t="s">
        <v>424</v>
      </c>
      <c r="E205" s="276" t="s">
        <v>65</v>
      </c>
      <c r="F205" s="276" t="s">
        <v>64</v>
      </c>
      <c r="G205" s="277">
        <v>1007176880101</v>
      </c>
      <c r="H205" s="276" t="s">
        <v>64</v>
      </c>
      <c r="I205" s="276" t="s">
        <v>65</v>
      </c>
      <c r="J205" s="276" t="s">
        <v>66</v>
      </c>
      <c r="K205" s="276" t="s">
        <v>66</v>
      </c>
      <c r="L205" s="276">
        <v>0</v>
      </c>
      <c r="M205" s="276">
        <v>0</v>
      </c>
      <c r="N205" s="276">
        <v>0</v>
      </c>
      <c r="O205" s="276" t="s">
        <v>65</v>
      </c>
      <c r="P205" s="276">
        <v>0</v>
      </c>
      <c r="Q205" s="276" t="s">
        <v>68</v>
      </c>
      <c r="R205" s="276" t="s">
        <v>68</v>
      </c>
    </row>
    <row r="206" spans="2:18" x14ac:dyDescent="0.3">
      <c r="B206" s="436"/>
      <c r="C206" s="276" t="s">
        <v>425</v>
      </c>
      <c r="D206" s="276" t="s">
        <v>426</v>
      </c>
      <c r="E206" s="276" t="s">
        <v>65</v>
      </c>
      <c r="F206" s="276" t="s">
        <v>64</v>
      </c>
      <c r="G206" s="277">
        <v>2184266901601</v>
      </c>
      <c r="H206" s="276" t="s">
        <v>64</v>
      </c>
      <c r="I206" s="276" t="s">
        <v>64</v>
      </c>
      <c r="J206" s="276" t="s">
        <v>66</v>
      </c>
      <c r="K206" s="276" t="s">
        <v>65</v>
      </c>
      <c r="L206" s="276" t="s">
        <v>65</v>
      </c>
      <c r="M206" s="276">
        <v>0</v>
      </c>
      <c r="N206" s="276">
        <v>0</v>
      </c>
      <c r="O206" s="276">
        <v>0</v>
      </c>
      <c r="P206" s="276">
        <v>0</v>
      </c>
      <c r="Q206" s="276" t="s">
        <v>68</v>
      </c>
      <c r="R206" s="276" t="s">
        <v>68</v>
      </c>
    </row>
    <row r="207" spans="2:18" x14ac:dyDescent="0.3">
      <c r="B207" s="436"/>
      <c r="C207" s="276" t="s">
        <v>407</v>
      </c>
      <c r="D207" s="276" t="s">
        <v>408</v>
      </c>
      <c r="E207" s="276" t="s">
        <v>65</v>
      </c>
      <c r="F207" s="276" t="s">
        <v>64</v>
      </c>
      <c r="G207" s="277">
        <v>2273453980101</v>
      </c>
      <c r="H207" s="276" t="s">
        <v>64</v>
      </c>
      <c r="I207" s="276" t="s">
        <v>64</v>
      </c>
      <c r="J207" s="276" t="s">
        <v>65</v>
      </c>
      <c r="K207" s="276" t="s">
        <v>66</v>
      </c>
      <c r="L207" s="276">
        <v>0</v>
      </c>
      <c r="M207" s="276">
        <v>0</v>
      </c>
      <c r="N207" s="276">
        <v>0</v>
      </c>
      <c r="O207" s="276" t="s">
        <v>65</v>
      </c>
      <c r="P207" s="276">
        <v>0</v>
      </c>
      <c r="Q207" s="276" t="s">
        <v>68</v>
      </c>
      <c r="R207" s="276" t="s">
        <v>68</v>
      </c>
    </row>
    <row r="208" spans="2:18" x14ac:dyDescent="0.3">
      <c r="B208" s="436"/>
      <c r="C208" s="276" t="s">
        <v>121</v>
      </c>
      <c r="D208" s="276" t="s">
        <v>299</v>
      </c>
      <c r="E208" s="276" t="s">
        <v>64</v>
      </c>
      <c r="F208" s="276" t="s">
        <v>65</v>
      </c>
      <c r="G208" s="277" t="s">
        <v>1402</v>
      </c>
      <c r="H208" s="276" t="s">
        <v>64</v>
      </c>
      <c r="I208" s="276" t="s">
        <v>64</v>
      </c>
      <c r="J208" s="276" t="s">
        <v>66</v>
      </c>
      <c r="K208" s="276" t="s">
        <v>65</v>
      </c>
      <c r="L208" s="276">
        <v>0</v>
      </c>
      <c r="M208" s="276">
        <v>0</v>
      </c>
      <c r="N208" s="276">
        <v>0</v>
      </c>
      <c r="O208" s="276" t="s">
        <v>65</v>
      </c>
      <c r="P208" s="276">
        <v>0</v>
      </c>
      <c r="Q208" s="276" t="s">
        <v>68</v>
      </c>
      <c r="R208" s="276" t="s">
        <v>68</v>
      </c>
    </row>
    <row r="209" spans="2:18" x14ac:dyDescent="0.3">
      <c r="B209" s="436"/>
      <c r="C209" s="276" t="s">
        <v>1424</v>
      </c>
      <c r="D209" s="276" t="s">
        <v>299</v>
      </c>
      <c r="E209" s="276" t="s">
        <v>64</v>
      </c>
      <c r="F209" s="276" t="s">
        <v>65</v>
      </c>
      <c r="G209" s="277" t="s">
        <v>1402</v>
      </c>
      <c r="H209" s="276" t="s">
        <v>65</v>
      </c>
      <c r="I209" s="276" t="s">
        <v>64</v>
      </c>
      <c r="J209" s="276" t="s">
        <v>66</v>
      </c>
      <c r="K209" s="276" t="s">
        <v>66</v>
      </c>
      <c r="L209" s="276">
        <v>0</v>
      </c>
      <c r="M209" s="276">
        <v>0</v>
      </c>
      <c r="N209" s="276">
        <v>0</v>
      </c>
      <c r="O209" s="276" t="s">
        <v>65</v>
      </c>
      <c r="P209" s="276">
        <v>0</v>
      </c>
      <c r="Q209" s="276" t="s">
        <v>68</v>
      </c>
      <c r="R209" s="276" t="s">
        <v>68</v>
      </c>
    </row>
    <row r="210" spans="2:18" x14ac:dyDescent="0.3">
      <c r="B210" s="436"/>
      <c r="C210" s="276" t="s">
        <v>427</v>
      </c>
      <c r="D210" s="276" t="s">
        <v>428</v>
      </c>
      <c r="E210" s="276" t="s">
        <v>64</v>
      </c>
      <c r="F210" s="276" t="s">
        <v>65</v>
      </c>
      <c r="G210" s="277">
        <v>2204932350101</v>
      </c>
      <c r="H210" s="276" t="s">
        <v>64</v>
      </c>
      <c r="I210" s="276" t="s">
        <v>64</v>
      </c>
      <c r="J210" s="276" t="s">
        <v>65</v>
      </c>
      <c r="K210" s="276" t="s">
        <v>66</v>
      </c>
      <c r="L210" s="276">
        <v>0</v>
      </c>
      <c r="M210" s="276">
        <v>0</v>
      </c>
      <c r="N210" s="276">
        <v>0</v>
      </c>
      <c r="O210" s="276" t="s">
        <v>65</v>
      </c>
      <c r="P210" s="276">
        <v>0</v>
      </c>
      <c r="Q210" s="276" t="s">
        <v>68</v>
      </c>
      <c r="R210" s="276" t="s">
        <v>68</v>
      </c>
    </row>
    <row r="211" spans="2:18" x14ac:dyDescent="0.3">
      <c r="B211" s="436"/>
      <c r="C211" s="276" t="s">
        <v>429</v>
      </c>
      <c r="D211" s="276" t="s">
        <v>430</v>
      </c>
      <c r="E211" s="276" t="s">
        <v>65</v>
      </c>
      <c r="F211" s="276" t="s">
        <v>64</v>
      </c>
      <c r="G211" s="277">
        <v>2634358220101</v>
      </c>
      <c r="H211" s="276" t="s">
        <v>64</v>
      </c>
      <c r="I211" s="276" t="s">
        <v>65</v>
      </c>
      <c r="J211" s="276" t="s">
        <v>66</v>
      </c>
      <c r="K211" s="276" t="s">
        <v>66</v>
      </c>
      <c r="L211" s="276">
        <v>0</v>
      </c>
      <c r="M211" s="276">
        <v>0</v>
      </c>
      <c r="N211" s="276">
        <v>0</v>
      </c>
      <c r="O211" s="276" t="s">
        <v>65</v>
      </c>
      <c r="P211" s="276">
        <v>0</v>
      </c>
      <c r="Q211" s="276" t="s">
        <v>68</v>
      </c>
      <c r="R211" s="276" t="s">
        <v>68</v>
      </c>
    </row>
    <row r="212" spans="2:18" x14ac:dyDescent="0.3">
      <c r="B212" s="436"/>
      <c r="C212" s="276" t="s">
        <v>194</v>
      </c>
      <c r="D212" s="276" t="s">
        <v>431</v>
      </c>
      <c r="E212" s="276" t="s">
        <v>64</v>
      </c>
      <c r="F212" s="276" t="s">
        <v>65</v>
      </c>
      <c r="G212" s="277">
        <v>2234018031601</v>
      </c>
      <c r="H212" s="276" t="s">
        <v>64</v>
      </c>
      <c r="I212" s="276" t="s">
        <v>64</v>
      </c>
      <c r="J212" s="276" t="s">
        <v>65</v>
      </c>
      <c r="K212" s="276" t="s">
        <v>66</v>
      </c>
      <c r="L212" s="276">
        <v>0</v>
      </c>
      <c r="M212" s="276">
        <v>0</v>
      </c>
      <c r="N212" s="276">
        <v>0</v>
      </c>
      <c r="O212" s="276" t="s">
        <v>65</v>
      </c>
      <c r="P212" s="276">
        <v>0</v>
      </c>
      <c r="Q212" s="276" t="s">
        <v>68</v>
      </c>
      <c r="R212" s="276" t="s">
        <v>68</v>
      </c>
    </row>
    <row r="213" spans="2:18" x14ac:dyDescent="0.3">
      <c r="B213" s="436"/>
      <c r="C213" s="276" t="s">
        <v>154</v>
      </c>
      <c r="D213" s="276" t="s">
        <v>432</v>
      </c>
      <c r="E213" s="276" t="s">
        <v>64</v>
      </c>
      <c r="F213" s="276" t="s">
        <v>65</v>
      </c>
      <c r="G213" s="277">
        <v>2575172780101</v>
      </c>
      <c r="H213" s="276" t="s">
        <v>64</v>
      </c>
      <c r="I213" s="276" t="s">
        <v>65</v>
      </c>
      <c r="J213" s="276" t="s">
        <v>66</v>
      </c>
      <c r="K213" s="276" t="s">
        <v>66</v>
      </c>
      <c r="L213" s="276">
        <v>0</v>
      </c>
      <c r="M213" s="276">
        <v>0</v>
      </c>
      <c r="N213" s="276">
        <v>0</v>
      </c>
      <c r="O213" s="276" t="s">
        <v>65</v>
      </c>
      <c r="P213" s="276">
        <v>0</v>
      </c>
      <c r="Q213" s="276" t="s">
        <v>68</v>
      </c>
      <c r="R213" s="276" t="s">
        <v>68</v>
      </c>
    </row>
    <row r="214" spans="2:18" x14ac:dyDescent="0.3">
      <c r="B214" s="436"/>
      <c r="C214" s="276" t="s">
        <v>369</v>
      </c>
      <c r="D214" s="276" t="s">
        <v>433</v>
      </c>
      <c r="E214" s="276" t="s">
        <v>64</v>
      </c>
      <c r="F214" s="276" t="s">
        <v>65</v>
      </c>
      <c r="G214" s="277">
        <v>2236818491705</v>
      </c>
      <c r="H214" s="276" t="s">
        <v>64</v>
      </c>
      <c r="I214" s="276" t="s">
        <v>65</v>
      </c>
      <c r="J214" s="276" t="s">
        <v>66</v>
      </c>
      <c r="K214" s="276" t="s">
        <v>66</v>
      </c>
      <c r="L214" s="276">
        <v>0</v>
      </c>
      <c r="M214" s="276">
        <v>0</v>
      </c>
      <c r="N214" s="276">
        <v>0</v>
      </c>
      <c r="O214" s="276" t="s">
        <v>65</v>
      </c>
      <c r="P214" s="276">
        <v>0</v>
      </c>
      <c r="Q214" s="276" t="s">
        <v>68</v>
      </c>
      <c r="R214" s="276" t="s">
        <v>68</v>
      </c>
    </row>
    <row r="215" spans="2:18" x14ac:dyDescent="0.3">
      <c r="B215" s="436"/>
      <c r="C215" s="276" t="s">
        <v>434</v>
      </c>
      <c r="D215" s="276" t="s">
        <v>435</v>
      </c>
      <c r="E215" s="276" t="s">
        <v>64</v>
      </c>
      <c r="F215" s="276" t="s">
        <v>65</v>
      </c>
      <c r="G215" s="277">
        <v>2429530930101</v>
      </c>
      <c r="H215" s="276" t="s">
        <v>64</v>
      </c>
      <c r="I215" s="276" t="s">
        <v>64</v>
      </c>
      <c r="J215" s="276" t="s">
        <v>65</v>
      </c>
      <c r="K215" s="276" t="s">
        <v>66</v>
      </c>
      <c r="L215" s="276">
        <v>0</v>
      </c>
      <c r="M215" s="276">
        <v>0</v>
      </c>
      <c r="N215" s="276">
        <v>0</v>
      </c>
      <c r="O215" s="276" t="s">
        <v>65</v>
      </c>
      <c r="P215" s="276">
        <v>0</v>
      </c>
      <c r="Q215" s="276" t="s">
        <v>68</v>
      </c>
      <c r="R215" s="276" t="s">
        <v>68</v>
      </c>
    </row>
    <row r="216" spans="2:18" x14ac:dyDescent="0.3">
      <c r="B216" s="436"/>
      <c r="C216" s="276" t="s">
        <v>177</v>
      </c>
      <c r="D216" s="276" t="s">
        <v>1425</v>
      </c>
      <c r="E216" s="276" t="s">
        <v>64</v>
      </c>
      <c r="F216" s="276" t="s">
        <v>65</v>
      </c>
      <c r="G216" s="277" t="s">
        <v>1402</v>
      </c>
      <c r="H216" s="276" t="s">
        <v>64</v>
      </c>
      <c r="I216" s="276" t="s">
        <v>65</v>
      </c>
      <c r="J216" s="276" t="s">
        <v>66</v>
      </c>
      <c r="K216" s="276" t="s">
        <v>66</v>
      </c>
      <c r="L216" s="276">
        <v>0</v>
      </c>
      <c r="M216" s="276">
        <v>0</v>
      </c>
      <c r="N216" s="276">
        <v>0</v>
      </c>
      <c r="O216" s="276" t="s">
        <v>65</v>
      </c>
      <c r="P216" s="276">
        <v>0</v>
      </c>
      <c r="Q216" s="276" t="s">
        <v>68</v>
      </c>
      <c r="R216" s="276" t="s">
        <v>68</v>
      </c>
    </row>
    <row r="217" spans="2:18" x14ac:dyDescent="0.3">
      <c r="B217" s="436"/>
      <c r="C217" s="276" t="s">
        <v>436</v>
      </c>
      <c r="D217" s="276" t="s">
        <v>437</v>
      </c>
      <c r="E217" s="276" t="s">
        <v>65</v>
      </c>
      <c r="F217" s="276" t="s">
        <v>64</v>
      </c>
      <c r="G217" s="277">
        <v>1662198860101</v>
      </c>
      <c r="H217" s="276" t="s">
        <v>64</v>
      </c>
      <c r="I217" s="276" t="s">
        <v>64</v>
      </c>
      <c r="J217" s="276" t="s">
        <v>66</v>
      </c>
      <c r="K217" s="276" t="s">
        <v>65</v>
      </c>
      <c r="L217" s="276">
        <v>0</v>
      </c>
      <c r="M217" s="276">
        <v>0</v>
      </c>
      <c r="N217" s="276">
        <v>0</v>
      </c>
      <c r="O217" s="276" t="s">
        <v>65</v>
      </c>
      <c r="P217" s="276">
        <v>0</v>
      </c>
      <c r="Q217" s="276" t="s">
        <v>68</v>
      </c>
      <c r="R217" s="276" t="s">
        <v>68</v>
      </c>
    </row>
    <row r="218" spans="2:18" x14ac:dyDescent="0.3">
      <c r="B218" s="436"/>
      <c r="C218" s="276" t="s">
        <v>1426</v>
      </c>
      <c r="D218" s="276" t="s">
        <v>1427</v>
      </c>
      <c r="E218" s="276" t="s">
        <v>65</v>
      </c>
      <c r="F218" s="276" t="s">
        <v>64</v>
      </c>
      <c r="G218" s="277" t="s">
        <v>1402</v>
      </c>
      <c r="H218" s="276" t="s">
        <v>65</v>
      </c>
      <c r="I218" s="276" t="s">
        <v>64</v>
      </c>
      <c r="J218" s="276" t="s">
        <v>66</v>
      </c>
      <c r="K218" s="276" t="s">
        <v>66</v>
      </c>
      <c r="L218" s="276">
        <v>0</v>
      </c>
      <c r="M218" s="276">
        <v>0</v>
      </c>
      <c r="N218" s="276">
        <v>0</v>
      </c>
      <c r="O218" s="276" t="s">
        <v>65</v>
      </c>
      <c r="P218" s="276">
        <v>0</v>
      </c>
      <c r="Q218" s="276" t="s">
        <v>68</v>
      </c>
      <c r="R218" s="276" t="s">
        <v>68</v>
      </c>
    </row>
    <row r="219" spans="2:18" x14ac:dyDescent="0.3">
      <c r="B219" s="436"/>
      <c r="C219" s="276" t="s">
        <v>438</v>
      </c>
      <c r="D219" s="276" t="s">
        <v>439</v>
      </c>
      <c r="E219" s="276" t="s">
        <v>65</v>
      </c>
      <c r="F219" s="276" t="s">
        <v>64</v>
      </c>
      <c r="G219" s="277">
        <v>1969946830101</v>
      </c>
      <c r="H219" s="276" t="s">
        <v>64</v>
      </c>
      <c r="I219" s="276" t="s">
        <v>64</v>
      </c>
      <c r="J219" s="276" t="s">
        <v>66</v>
      </c>
      <c r="K219" s="276" t="s">
        <v>65</v>
      </c>
      <c r="L219" s="276">
        <v>0</v>
      </c>
      <c r="M219" s="276">
        <v>0</v>
      </c>
      <c r="N219" s="276">
        <v>0</v>
      </c>
      <c r="O219" s="276" t="s">
        <v>65</v>
      </c>
      <c r="P219" s="276">
        <v>0</v>
      </c>
      <c r="Q219" s="276" t="s">
        <v>68</v>
      </c>
      <c r="R219" s="276" t="s">
        <v>68</v>
      </c>
    </row>
    <row r="220" spans="2:18" x14ac:dyDescent="0.3">
      <c r="B220" s="436"/>
      <c r="C220" s="276" t="s">
        <v>440</v>
      </c>
      <c r="D220" s="276" t="s">
        <v>441</v>
      </c>
      <c r="E220" s="276" t="s">
        <v>65</v>
      </c>
      <c r="F220" s="276" t="s">
        <v>64</v>
      </c>
      <c r="G220" s="277">
        <v>2528272600101</v>
      </c>
      <c r="H220" s="276" t="s">
        <v>64</v>
      </c>
      <c r="I220" s="276" t="s">
        <v>64</v>
      </c>
      <c r="J220" s="276" t="s">
        <v>65</v>
      </c>
      <c r="K220" s="276" t="s">
        <v>66</v>
      </c>
      <c r="L220" s="276">
        <v>0</v>
      </c>
      <c r="M220" s="276">
        <v>0</v>
      </c>
      <c r="N220" s="276">
        <v>0</v>
      </c>
      <c r="O220" s="276" t="s">
        <v>65</v>
      </c>
      <c r="P220" s="276">
        <v>0</v>
      </c>
      <c r="Q220" s="276" t="s">
        <v>68</v>
      </c>
      <c r="R220" s="276" t="s">
        <v>68</v>
      </c>
    </row>
    <row r="221" spans="2:18" x14ac:dyDescent="0.3">
      <c r="B221" s="436"/>
      <c r="C221" s="276" t="s">
        <v>407</v>
      </c>
      <c r="D221" s="276" t="s">
        <v>442</v>
      </c>
      <c r="E221" s="276" t="s">
        <v>64</v>
      </c>
      <c r="F221" s="276" t="s">
        <v>65</v>
      </c>
      <c r="G221" s="277">
        <v>2467029902217</v>
      </c>
      <c r="H221" s="276" t="s">
        <v>64</v>
      </c>
      <c r="I221" s="276" t="s">
        <v>64</v>
      </c>
      <c r="J221" s="276" t="s">
        <v>65</v>
      </c>
      <c r="K221" s="276" t="s">
        <v>66</v>
      </c>
      <c r="L221" s="276">
        <v>0</v>
      </c>
      <c r="M221" s="276">
        <v>0</v>
      </c>
      <c r="N221" s="276">
        <v>0</v>
      </c>
      <c r="O221" s="276" t="s">
        <v>65</v>
      </c>
      <c r="P221" s="276">
        <v>0</v>
      </c>
      <c r="Q221" s="276" t="s">
        <v>68</v>
      </c>
      <c r="R221" s="276" t="s">
        <v>68</v>
      </c>
    </row>
    <row r="222" spans="2:18" x14ac:dyDescent="0.3">
      <c r="B222" s="436"/>
      <c r="C222" s="276" t="s">
        <v>443</v>
      </c>
      <c r="D222" s="276" t="s">
        <v>444</v>
      </c>
      <c r="E222" s="276" t="s">
        <v>65</v>
      </c>
      <c r="F222" s="276" t="s">
        <v>64</v>
      </c>
      <c r="G222" s="277">
        <v>1783739310101</v>
      </c>
      <c r="H222" s="276" t="s">
        <v>64</v>
      </c>
      <c r="I222" s="276" t="s">
        <v>64</v>
      </c>
      <c r="J222" s="276" t="s">
        <v>65</v>
      </c>
      <c r="K222" s="276" t="s">
        <v>66</v>
      </c>
      <c r="L222" s="276">
        <v>0</v>
      </c>
      <c r="M222" s="276">
        <v>0</v>
      </c>
      <c r="N222" s="276">
        <v>0</v>
      </c>
      <c r="O222" s="276" t="s">
        <v>65</v>
      </c>
      <c r="P222" s="276">
        <v>0</v>
      </c>
      <c r="Q222" s="276" t="s">
        <v>68</v>
      </c>
      <c r="R222" s="276" t="s">
        <v>68</v>
      </c>
    </row>
    <row r="223" spans="2:18" x14ac:dyDescent="0.3">
      <c r="B223" s="436"/>
      <c r="C223" s="276" t="s">
        <v>1428</v>
      </c>
      <c r="D223" s="276" t="s">
        <v>1429</v>
      </c>
      <c r="E223" s="276" t="s">
        <v>65</v>
      </c>
      <c r="F223" s="276" t="s">
        <v>64</v>
      </c>
      <c r="G223" s="277" t="s">
        <v>1430</v>
      </c>
      <c r="H223" s="276" t="s">
        <v>65</v>
      </c>
      <c r="I223" s="276" t="s">
        <v>64</v>
      </c>
      <c r="J223" s="276" t="s">
        <v>66</v>
      </c>
      <c r="K223" s="276" t="s">
        <v>66</v>
      </c>
      <c r="L223" s="276">
        <v>0</v>
      </c>
      <c r="M223" s="276">
        <v>0</v>
      </c>
      <c r="N223" s="276">
        <v>0</v>
      </c>
      <c r="O223" s="276" t="s">
        <v>65</v>
      </c>
      <c r="P223" s="276">
        <v>0</v>
      </c>
      <c r="Q223" s="276" t="s">
        <v>68</v>
      </c>
      <c r="R223" s="276" t="s">
        <v>68</v>
      </c>
    </row>
    <row r="224" spans="2:18" x14ac:dyDescent="0.3">
      <c r="B224" s="436"/>
      <c r="C224" s="276" t="s">
        <v>517</v>
      </c>
      <c r="D224" s="276" t="s">
        <v>360</v>
      </c>
      <c r="E224" s="276" t="s">
        <v>64</v>
      </c>
      <c r="F224" s="276" t="s">
        <v>65</v>
      </c>
      <c r="G224" s="277" t="s">
        <v>1402</v>
      </c>
      <c r="H224" s="276" t="s">
        <v>64</v>
      </c>
      <c r="I224" s="276" t="s">
        <v>65</v>
      </c>
      <c r="J224" s="276" t="s">
        <v>66</v>
      </c>
      <c r="K224" s="276" t="s">
        <v>66</v>
      </c>
      <c r="L224" s="276">
        <v>0</v>
      </c>
      <c r="M224" s="276">
        <v>0</v>
      </c>
      <c r="N224" s="276">
        <v>0</v>
      </c>
      <c r="O224" s="276" t="s">
        <v>65</v>
      </c>
      <c r="P224" s="276">
        <v>0</v>
      </c>
      <c r="Q224" s="276" t="s">
        <v>68</v>
      </c>
      <c r="R224" s="276" t="s">
        <v>68</v>
      </c>
    </row>
    <row r="225" spans="2:18" x14ac:dyDescent="0.3">
      <c r="B225" s="436"/>
      <c r="C225" s="276" t="s">
        <v>179</v>
      </c>
      <c r="D225" s="276" t="s">
        <v>1431</v>
      </c>
      <c r="E225" s="276" t="s">
        <v>64</v>
      </c>
      <c r="F225" s="276" t="s">
        <v>65</v>
      </c>
      <c r="G225" s="277">
        <v>2421657880101</v>
      </c>
      <c r="H225" s="276" t="s">
        <v>64</v>
      </c>
      <c r="I225" s="276" t="s">
        <v>65</v>
      </c>
      <c r="J225" s="276" t="s">
        <v>66</v>
      </c>
      <c r="K225" s="276" t="s">
        <v>66</v>
      </c>
      <c r="L225" s="276">
        <v>0</v>
      </c>
      <c r="M225" s="276">
        <v>0</v>
      </c>
      <c r="N225" s="276">
        <v>0</v>
      </c>
      <c r="O225" s="276" t="s">
        <v>65</v>
      </c>
      <c r="P225" s="276">
        <v>0</v>
      </c>
      <c r="Q225" s="276" t="s">
        <v>68</v>
      </c>
      <c r="R225" s="276" t="s">
        <v>68</v>
      </c>
    </row>
    <row r="226" spans="2:18" x14ac:dyDescent="0.3">
      <c r="B226" s="436"/>
      <c r="C226" s="276" t="s">
        <v>515</v>
      </c>
      <c r="D226" s="276" t="s">
        <v>1432</v>
      </c>
      <c r="E226" s="276" t="s">
        <v>64</v>
      </c>
      <c r="F226" s="276" t="s">
        <v>65</v>
      </c>
      <c r="G226" s="277">
        <v>2938378030101</v>
      </c>
      <c r="H226" s="276" t="s">
        <v>64</v>
      </c>
      <c r="I226" s="276" t="s">
        <v>65</v>
      </c>
      <c r="J226" s="276" t="s">
        <v>66</v>
      </c>
      <c r="K226" s="276" t="s">
        <v>66</v>
      </c>
      <c r="L226" s="276">
        <v>0</v>
      </c>
      <c r="M226" s="276">
        <v>0</v>
      </c>
      <c r="N226" s="276">
        <v>0</v>
      </c>
      <c r="O226" s="276" t="s">
        <v>65</v>
      </c>
      <c r="P226" s="276">
        <v>0</v>
      </c>
      <c r="Q226" s="276" t="s">
        <v>68</v>
      </c>
      <c r="R226" s="276" t="s">
        <v>68</v>
      </c>
    </row>
    <row r="227" spans="2:18" x14ac:dyDescent="0.3">
      <c r="B227" s="436"/>
      <c r="C227" s="276" t="s">
        <v>436</v>
      </c>
      <c r="D227" s="276" t="s">
        <v>414</v>
      </c>
      <c r="E227" s="276" t="s">
        <v>65</v>
      </c>
      <c r="F227" s="276" t="s">
        <v>64</v>
      </c>
      <c r="G227" s="277">
        <v>1662198860101</v>
      </c>
      <c r="H227" s="276" t="s">
        <v>64</v>
      </c>
      <c r="I227" s="276" t="s">
        <v>64</v>
      </c>
      <c r="J227" s="276" t="s">
        <v>66</v>
      </c>
      <c r="K227" s="276" t="s">
        <v>65</v>
      </c>
      <c r="L227" s="276">
        <v>0</v>
      </c>
      <c r="M227" s="276">
        <v>0</v>
      </c>
      <c r="N227" s="276">
        <v>0</v>
      </c>
      <c r="O227" s="276" t="s">
        <v>65</v>
      </c>
      <c r="P227" s="276">
        <v>0</v>
      </c>
      <c r="Q227" s="276" t="s">
        <v>68</v>
      </c>
      <c r="R227" s="276" t="s">
        <v>68</v>
      </c>
    </row>
    <row r="228" spans="2:18" x14ac:dyDescent="0.3">
      <c r="B228" s="436"/>
      <c r="C228" s="276" t="s">
        <v>1433</v>
      </c>
      <c r="D228" s="276" t="s">
        <v>1434</v>
      </c>
      <c r="E228" s="276" t="s">
        <v>64</v>
      </c>
      <c r="F228" s="276" t="s">
        <v>65</v>
      </c>
      <c r="G228" s="277">
        <v>2646505060610</v>
      </c>
      <c r="H228" s="276" t="s">
        <v>64</v>
      </c>
      <c r="I228" s="276" t="s">
        <v>65</v>
      </c>
      <c r="J228" s="276" t="s">
        <v>66</v>
      </c>
      <c r="K228" s="276" t="s">
        <v>66</v>
      </c>
      <c r="L228" s="276">
        <v>0</v>
      </c>
      <c r="M228" s="276">
        <v>0</v>
      </c>
      <c r="N228" s="276">
        <v>0</v>
      </c>
      <c r="O228" s="276" t="s">
        <v>65</v>
      </c>
      <c r="P228" s="276">
        <v>0</v>
      </c>
      <c r="Q228" s="276" t="s">
        <v>68</v>
      </c>
      <c r="R228" s="276" t="s">
        <v>68</v>
      </c>
    </row>
    <row r="229" spans="2:18" x14ac:dyDescent="0.3">
      <c r="B229" s="436"/>
      <c r="C229" s="276" t="s">
        <v>1420</v>
      </c>
      <c r="D229" s="276" t="s">
        <v>1435</v>
      </c>
      <c r="E229" s="276" t="s">
        <v>64</v>
      </c>
      <c r="F229" s="276" t="s">
        <v>65</v>
      </c>
      <c r="G229" s="277" t="s">
        <v>1402</v>
      </c>
      <c r="H229" s="276" t="s">
        <v>64</v>
      </c>
      <c r="I229" s="276" t="s">
        <v>65</v>
      </c>
      <c r="J229" s="276" t="s">
        <v>66</v>
      </c>
      <c r="K229" s="276" t="s">
        <v>66</v>
      </c>
      <c r="L229" s="276">
        <v>0</v>
      </c>
      <c r="M229" s="276">
        <v>0</v>
      </c>
      <c r="N229" s="276">
        <v>0</v>
      </c>
      <c r="O229" s="276" t="s">
        <v>65</v>
      </c>
      <c r="P229" s="276">
        <v>0</v>
      </c>
      <c r="Q229" s="276" t="s">
        <v>68</v>
      </c>
      <c r="R229" s="276" t="s">
        <v>68</v>
      </c>
    </row>
    <row r="230" spans="2:18" x14ac:dyDescent="0.3">
      <c r="B230" s="436"/>
      <c r="C230" s="276" t="s">
        <v>1436</v>
      </c>
      <c r="D230" s="276" t="s">
        <v>1437</v>
      </c>
      <c r="E230" s="276" t="s">
        <v>65</v>
      </c>
      <c r="F230" s="276" t="s">
        <v>64</v>
      </c>
      <c r="G230" s="277" t="s">
        <v>1402</v>
      </c>
      <c r="H230" s="276" t="s">
        <v>64</v>
      </c>
      <c r="I230" s="276" t="s">
        <v>65</v>
      </c>
      <c r="J230" s="276" t="s">
        <v>66</v>
      </c>
      <c r="K230" s="276" t="s">
        <v>66</v>
      </c>
      <c r="L230" s="276">
        <v>0</v>
      </c>
      <c r="M230" s="276">
        <v>0</v>
      </c>
      <c r="N230" s="276">
        <v>0</v>
      </c>
      <c r="O230" s="276" t="s">
        <v>65</v>
      </c>
      <c r="P230" s="276">
        <v>0</v>
      </c>
      <c r="Q230" s="276" t="s">
        <v>68</v>
      </c>
      <c r="R230" s="276" t="s">
        <v>68</v>
      </c>
    </row>
    <row r="231" spans="2:18" x14ac:dyDescent="0.3">
      <c r="B231" s="436"/>
      <c r="C231" s="276" t="s">
        <v>1438</v>
      </c>
      <c r="D231" s="276" t="s">
        <v>163</v>
      </c>
      <c r="E231" s="276" t="s">
        <v>64</v>
      </c>
      <c r="F231" s="276" t="s">
        <v>65</v>
      </c>
      <c r="G231" s="277" t="s">
        <v>1402</v>
      </c>
      <c r="H231" s="276" t="s">
        <v>64</v>
      </c>
      <c r="I231" s="276" t="s">
        <v>65</v>
      </c>
      <c r="J231" s="276" t="s">
        <v>66</v>
      </c>
      <c r="K231" s="276" t="s">
        <v>66</v>
      </c>
      <c r="L231" s="276">
        <v>0</v>
      </c>
      <c r="M231" s="276">
        <v>0</v>
      </c>
      <c r="N231" s="276">
        <v>0</v>
      </c>
      <c r="O231" s="276" t="s">
        <v>65</v>
      </c>
      <c r="P231" s="276">
        <v>0</v>
      </c>
      <c r="Q231" s="276" t="s">
        <v>68</v>
      </c>
      <c r="R231" s="276" t="s">
        <v>68</v>
      </c>
    </row>
    <row r="232" spans="2:18" x14ac:dyDescent="0.3">
      <c r="B232" s="436"/>
      <c r="C232" s="276" t="s">
        <v>495</v>
      </c>
      <c r="D232" s="276" t="s">
        <v>163</v>
      </c>
      <c r="E232" s="276" t="s">
        <v>64</v>
      </c>
      <c r="F232" s="276" t="s">
        <v>65</v>
      </c>
      <c r="G232" s="277">
        <v>3030873310108</v>
      </c>
      <c r="H232" s="276" t="s">
        <v>64</v>
      </c>
      <c r="I232" s="276" t="s">
        <v>65</v>
      </c>
      <c r="J232" s="276" t="s">
        <v>66</v>
      </c>
      <c r="K232" s="276" t="s">
        <v>66</v>
      </c>
      <c r="L232" s="276">
        <v>0</v>
      </c>
      <c r="M232" s="276">
        <v>0</v>
      </c>
      <c r="N232" s="276">
        <v>0</v>
      </c>
      <c r="O232" s="276" t="s">
        <v>65</v>
      </c>
      <c r="P232" s="276">
        <v>0</v>
      </c>
      <c r="Q232" s="276" t="s">
        <v>68</v>
      </c>
      <c r="R232" s="276" t="s">
        <v>68</v>
      </c>
    </row>
    <row r="233" spans="2:18" x14ac:dyDescent="0.3">
      <c r="B233" s="436"/>
      <c r="C233" s="276" t="s">
        <v>407</v>
      </c>
      <c r="D233" s="276" t="s">
        <v>442</v>
      </c>
      <c r="E233" s="276" t="s">
        <v>65</v>
      </c>
      <c r="F233" s="276" t="s">
        <v>64</v>
      </c>
      <c r="G233" s="277">
        <v>2467029902217</v>
      </c>
      <c r="H233" s="276" t="s">
        <v>64</v>
      </c>
      <c r="I233" s="276" t="s">
        <v>64</v>
      </c>
      <c r="J233" s="276" t="s">
        <v>65</v>
      </c>
      <c r="K233" s="276" t="s">
        <v>66</v>
      </c>
      <c r="L233" s="276">
        <v>0</v>
      </c>
      <c r="M233" s="276">
        <v>0</v>
      </c>
      <c r="N233" s="276">
        <v>0</v>
      </c>
      <c r="O233" s="276" t="s">
        <v>65</v>
      </c>
      <c r="P233" s="276">
        <v>0</v>
      </c>
      <c r="Q233" s="276" t="s">
        <v>68</v>
      </c>
      <c r="R233" s="276" t="s">
        <v>68</v>
      </c>
    </row>
    <row r="234" spans="2:18" x14ac:dyDescent="0.3">
      <c r="B234" s="436"/>
      <c r="C234" s="276" t="s">
        <v>1439</v>
      </c>
      <c r="D234" s="276" t="s">
        <v>1440</v>
      </c>
      <c r="E234" s="276" t="s">
        <v>65</v>
      </c>
      <c r="F234" s="276" t="s">
        <v>64</v>
      </c>
      <c r="G234" s="277" t="s">
        <v>1402</v>
      </c>
      <c r="H234" s="276" t="s">
        <v>64</v>
      </c>
      <c r="I234" s="276" t="s">
        <v>65</v>
      </c>
      <c r="J234" s="276" t="s">
        <v>66</v>
      </c>
      <c r="K234" s="276" t="s">
        <v>66</v>
      </c>
      <c r="L234" s="276">
        <v>0</v>
      </c>
      <c r="M234" s="276">
        <v>0</v>
      </c>
      <c r="N234" s="276">
        <v>0</v>
      </c>
      <c r="O234" s="276" t="s">
        <v>65</v>
      </c>
      <c r="P234" s="276">
        <v>0</v>
      </c>
      <c r="Q234" s="276" t="s">
        <v>68</v>
      </c>
      <c r="R234" s="276" t="s">
        <v>68</v>
      </c>
    </row>
    <row r="235" spans="2:18" x14ac:dyDescent="0.3">
      <c r="B235" s="436"/>
      <c r="C235" s="276" t="s">
        <v>1441</v>
      </c>
      <c r="D235" s="276" t="s">
        <v>1442</v>
      </c>
      <c r="E235" s="276" t="s">
        <v>64</v>
      </c>
      <c r="F235" s="276" t="s">
        <v>65</v>
      </c>
      <c r="G235" s="277">
        <v>2348318042212</v>
      </c>
      <c r="H235" s="276" t="s">
        <v>64</v>
      </c>
      <c r="I235" s="276" t="s">
        <v>65</v>
      </c>
      <c r="J235" s="276" t="s">
        <v>66</v>
      </c>
      <c r="K235" s="276" t="s">
        <v>66</v>
      </c>
      <c r="L235" s="276">
        <v>0</v>
      </c>
      <c r="M235" s="276">
        <v>0</v>
      </c>
      <c r="N235" s="276">
        <v>0</v>
      </c>
      <c r="O235" s="276" t="s">
        <v>65</v>
      </c>
      <c r="P235" s="276">
        <v>0</v>
      </c>
      <c r="Q235" s="276" t="s">
        <v>68</v>
      </c>
      <c r="R235" s="276" t="s">
        <v>68</v>
      </c>
    </row>
    <row r="236" spans="2:18" x14ac:dyDescent="0.3">
      <c r="B236" s="436"/>
      <c r="C236" s="276" t="s">
        <v>1428</v>
      </c>
      <c r="D236" s="276" t="s">
        <v>1443</v>
      </c>
      <c r="E236" s="276" t="s">
        <v>65</v>
      </c>
      <c r="F236" s="276" t="s">
        <v>64</v>
      </c>
      <c r="G236" s="277" t="s">
        <v>1402</v>
      </c>
      <c r="H236" s="276" t="s">
        <v>65</v>
      </c>
      <c r="I236" s="276" t="s">
        <v>64</v>
      </c>
      <c r="J236" s="276" t="s">
        <v>66</v>
      </c>
      <c r="K236" s="276" t="s">
        <v>66</v>
      </c>
      <c r="L236" s="276">
        <v>0</v>
      </c>
      <c r="M236" s="276">
        <v>0</v>
      </c>
      <c r="N236" s="276">
        <v>0</v>
      </c>
      <c r="O236" s="276" t="s">
        <v>65</v>
      </c>
      <c r="P236" s="276">
        <v>0</v>
      </c>
      <c r="Q236" s="276" t="s">
        <v>68</v>
      </c>
      <c r="R236" s="276" t="s">
        <v>68</v>
      </c>
    </row>
    <row r="237" spans="2:18" x14ac:dyDescent="0.3">
      <c r="B237" s="436"/>
      <c r="C237" s="276" t="s">
        <v>394</v>
      </c>
      <c r="D237" s="276" t="s">
        <v>1444</v>
      </c>
      <c r="E237" s="276" t="s">
        <v>65</v>
      </c>
      <c r="F237" s="276" t="s">
        <v>64</v>
      </c>
      <c r="G237" s="277">
        <v>2153941511801</v>
      </c>
      <c r="H237" s="276" t="s">
        <v>64</v>
      </c>
      <c r="I237" s="276" t="s">
        <v>65</v>
      </c>
      <c r="J237" s="276" t="s">
        <v>66</v>
      </c>
      <c r="K237" s="276" t="s">
        <v>66</v>
      </c>
      <c r="L237" s="276">
        <v>0</v>
      </c>
      <c r="M237" s="276">
        <v>0</v>
      </c>
      <c r="N237" s="276">
        <v>0</v>
      </c>
      <c r="O237" s="276" t="s">
        <v>65</v>
      </c>
      <c r="P237" s="276">
        <v>0</v>
      </c>
      <c r="Q237" s="276" t="s">
        <v>68</v>
      </c>
      <c r="R237" s="276" t="s">
        <v>68</v>
      </c>
    </row>
    <row r="238" spans="2:18" x14ac:dyDescent="0.3">
      <c r="B238" s="436"/>
      <c r="C238" s="276" t="s">
        <v>1445</v>
      </c>
      <c r="D238" s="276" t="s">
        <v>1446</v>
      </c>
      <c r="E238" s="276" t="s">
        <v>64</v>
      </c>
      <c r="F238" s="276" t="s">
        <v>65</v>
      </c>
      <c r="G238" s="277">
        <v>3033037000108</v>
      </c>
      <c r="H238" s="276" t="s">
        <v>64</v>
      </c>
      <c r="I238" s="276" t="s">
        <v>65</v>
      </c>
      <c r="J238" s="276" t="s">
        <v>66</v>
      </c>
      <c r="K238" s="276" t="s">
        <v>66</v>
      </c>
      <c r="L238" s="276">
        <v>0</v>
      </c>
      <c r="M238" s="276">
        <v>0</v>
      </c>
      <c r="N238" s="276">
        <v>0</v>
      </c>
      <c r="O238" s="276" t="s">
        <v>65</v>
      </c>
      <c r="P238" s="276">
        <v>0</v>
      </c>
      <c r="Q238" s="276" t="s">
        <v>68</v>
      </c>
      <c r="R238" s="276" t="s">
        <v>68</v>
      </c>
    </row>
    <row r="239" spans="2:18" x14ac:dyDescent="0.3">
      <c r="B239" s="436"/>
      <c r="C239" s="276" t="s">
        <v>1447</v>
      </c>
      <c r="D239" s="276" t="s">
        <v>1448</v>
      </c>
      <c r="E239" s="276" t="s">
        <v>65</v>
      </c>
      <c r="F239" s="276" t="s">
        <v>64</v>
      </c>
      <c r="G239" s="277">
        <v>2484329660101</v>
      </c>
      <c r="H239" s="276" t="s">
        <v>64</v>
      </c>
      <c r="I239" s="276" t="s">
        <v>64</v>
      </c>
      <c r="J239" s="276" t="s">
        <v>65</v>
      </c>
      <c r="K239" s="276" t="s">
        <v>66</v>
      </c>
      <c r="L239" s="276">
        <v>0</v>
      </c>
      <c r="M239" s="276">
        <v>0</v>
      </c>
      <c r="N239" s="276">
        <v>0</v>
      </c>
      <c r="O239" s="276" t="s">
        <v>65</v>
      </c>
      <c r="P239" s="276">
        <v>0</v>
      </c>
      <c r="Q239" s="276" t="s">
        <v>68</v>
      </c>
      <c r="R239" s="276" t="s">
        <v>68</v>
      </c>
    </row>
    <row r="240" spans="2:18" x14ac:dyDescent="0.3">
      <c r="B240" s="436"/>
      <c r="C240" s="276" t="s">
        <v>1449</v>
      </c>
      <c r="D240" s="276" t="s">
        <v>204</v>
      </c>
      <c r="E240" s="276" t="s">
        <v>64</v>
      </c>
      <c r="F240" s="276" t="s">
        <v>65</v>
      </c>
      <c r="G240" s="277">
        <v>1990666550101</v>
      </c>
      <c r="H240" s="276" t="s">
        <v>64</v>
      </c>
      <c r="I240" s="276" t="s">
        <v>64</v>
      </c>
      <c r="J240" s="276" t="s">
        <v>65</v>
      </c>
      <c r="K240" s="276" t="s">
        <v>66</v>
      </c>
      <c r="L240" s="276">
        <v>0</v>
      </c>
      <c r="M240" s="276">
        <v>0</v>
      </c>
      <c r="N240" s="276">
        <v>0</v>
      </c>
      <c r="O240" s="276" t="s">
        <v>65</v>
      </c>
      <c r="P240" s="276">
        <v>0</v>
      </c>
      <c r="Q240" s="276" t="s">
        <v>68</v>
      </c>
      <c r="R240" s="276" t="s">
        <v>68</v>
      </c>
    </row>
    <row r="241" spans="2:18" x14ac:dyDescent="0.3">
      <c r="B241" s="436"/>
      <c r="C241" s="276" t="s">
        <v>1450</v>
      </c>
      <c r="D241" s="276" t="s">
        <v>1451</v>
      </c>
      <c r="E241" s="276" t="s">
        <v>64</v>
      </c>
      <c r="F241" s="276" t="s">
        <v>65</v>
      </c>
      <c r="G241" s="277">
        <v>1614349750101</v>
      </c>
      <c r="H241" s="276" t="s">
        <v>64</v>
      </c>
      <c r="I241" s="276" t="s">
        <v>64</v>
      </c>
      <c r="J241" s="276" t="s">
        <v>65</v>
      </c>
      <c r="K241" s="276" t="s">
        <v>66</v>
      </c>
      <c r="L241" s="276">
        <v>0</v>
      </c>
      <c r="M241" s="276">
        <v>0</v>
      </c>
      <c r="N241" s="276">
        <v>0</v>
      </c>
      <c r="O241" s="276" t="s">
        <v>65</v>
      </c>
      <c r="P241" s="276">
        <v>0</v>
      </c>
      <c r="Q241" s="276" t="s">
        <v>68</v>
      </c>
      <c r="R241" s="276" t="s">
        <v>68</v>
      </c>
    </row>
    <row r="242" spans="2:18" x14ac:dyDescent="0.3">
      <c r="B242" s="436"/>
      <c r="C242" s="276" t="s">
        <v>1452</v>
      </c>
      <c r="D242" s="276" t="s">
        <v>165</v>
      </c>
      <c r="E242" s="276" t="s">
        <v>65</v>
      </c>
      <c r="F242" s="276" t="s">
        <v>64</v>
      </c>
      <c r="G242" s="277">
        <v>1643801671210</v>
      </c>
      <c r="H242" s="276" t="s">
        <v>64</v>
      </c>
      <c r="I242" s="276" t="s">
        <v>65</v>
      </c>
      <c r="J242" s="276" t="s">
        <v>66</v>
      </c>
      <c r="K242" s="276" t="s">
        <v>66</v>
      </c>
      <c r="L242" s="276">
        <v>0</v>
      </c>
      <c r="M242" s="276">
        <v>0</v>
      </c>
      <c r="N242" s="276">
        <v>0</v>
      </c>
      <c r="O242" s="276" t="s">
        <v>65</v>
      </c>
      <c r="P242" s="276">
        <v>0</v>
      </c>
      <c r="Q242" s="276" t="s">
        <v>68</v>
      </c>
      <c r="R242" s="276" t="s">
        <v>68</v>
      </c>
    </row>
    <row r="243" spans="2:18" x14ac:dyDescent="0.3">
      <c r="B243" s="436"/>
      <c r="C243" s="276" t="s">
        <v>1453</v>
      </c>
      <c r="D243" s="276" t="s">
        <v>605</v>
      </c>
      <c r="E243" s="276" t="s">
        <v>65</v>
      </c>
      <c r="F243" s="276" t="s">
        <v>64</v>
      </c>
      <c r="G243" s="277">
        <v>1783278750101</v>
      </c>
      <c r="H243" s="276" t="s">
        <v>64</v>
      </c>
      <c r="I243" s="276" t="s">
        <v>64</v>
      </c>
      <c r="J243" s="276" t="s">
        <v>65</v>
      </c>
      <c r="K243" s="276" t="s">
        <v>66</v>
      </c>
      <c r="L243" s="276">
        <v>0</v>
      </c>
      <c r="M243" s="276">
        <v>0</v>
      </c>
      <c r="N243" s="276">
        <v>0</v>
      </c>
      <c r="O243" s="276" t="s">
        <v>65</v>
      </c>
      <c r="P243" s="276">
        <v>0</v>
      </c>
      <c r="Q243" s="276" t="s">
        <v>68</v>
      </c>
      <c r="R243" s="276" t="s">
        <v>68</v>
      </c>
    </row>
    <row r="244" spans="2:18" x14ac:dyDescent="0.3">
      <c r="B244" s="436"/>
      <c r="C244" s="276" t="s">
        <v>413</v>
      </c>
      <c r="D244" s="276" t="s">
        <v>414</v>
      </c>
      <c r="E244" s="276" t="s">
        <v>65</v>
      </c>
      <c r="F244" s="276" t="s">
        <v>64</v>
      </c>
      <c r="G244" s="277">
        <v>1662198860101</v>
      </c>
      <c r="H244" s="276" t="s">
        <v>64</v>
      </c>
      <c r="I244" s="276" t="s">
        <v>64</v>
      </c>
      <c r="J244" s="276" t="s">
        <v>66</v>
      </c>
      <c r="K244" s="276" t="s">
        <v>65</v>
      </c>
      <c r="L244" s="276">
        <v>0</v>
      </c>
      <c r="M244" s="276">
        <v>0</v>
      </c>
      <c r="N244" s="276">
        <v>0</v>
      </c>
      <c r="O244" s="276" t="s">
        <v>65</v>
      </c>
      <c r="P244" s="276">
        <v>0</v>
      </c>
      <c r="Q244" s="276" t="s">
        <v>68</v>
      </c>
      <c r="R244" s="276" t="s">
        <v>68</v>
      </c>
    </row>
    <row r="245" spans="2:18" x14ac:dyDescent="0.3">
      <c r="B245" s="436"/>
      <c r="C245" s="276" t="s">
        <v>185</v>
      </c>
      <c r="D245" s="276" t="s">
        <v>1454</v>
      </c>
      <c r="E245" s="276" t="s">
        <v>64</v>
      </c>
      <c r="F245" s="276" t="s">
        <v>65</v>
      </c>
      <c r="G245" s="277">
        <v>3019472190101</v>
      </c>
      <c r="H245" s="276" t="s">
        <v>64</v>
      </c>
      <c r="I245" s="276" t="s">
        <v>65</v>
      </c>
      <c r="J245" s="276" t="s">
        <v>66</v>
      </c>
      <c r="K245" s="276" t="s">
        <v>66</v>
      </c>
      <c r="L245" s="276">
        <v>0</v>
      </c>
      <c r="M245" s="276">
        <v>0</v>
      </c>
      <c r="N245" s="276">
        <v>0</v>
      </c>
      <c r="O245" s="276" t="s">
        <v>65</v>
      </c>
      <c r="P245" s="276">
        <v>0</v>
      </c>
      <c r="Q245" s="276" t="s">
        <v>68</v>
      </c>
      <c r="R245" s="276" t="s">
        <v>68</v>
      </c>
    </row>
    <row r="246" spans="2:18" x14ac:dyDescent="0.3">
      <c r="B246" s="436"/>
      <c r="C246" s="276" t="s">
        <v>425</v>
      </c>
      <c r="D246" s="276" t="s">
        <v>1455</v>
      </c>
      <c r="E246" s="276" t="s">
        <v>65</v>
      </c>
      <c r="F246" s="276" t="s">
        <v>64</v>
      </c>
      <c r="G246" s="277">
        <v>2496345031204</v>
      </c>
      <c r="H246" s="276" t="s">
        <v>64</v>
      </c>
      <c r="I246" s="276" t="s">
        <v>64</v>
      </c>
      <c r="J246" s="276" t="s">
        <v>65</v>
      </c>
      <c r="K246" s="276" t="s">
        <v>66</v>
      </c>
      <c r="L246" s="276" t="s">
        <v>65</v>
      </c>
      <c r="M246" s="276">
        <v>0</v>
      </c>
      <c r="N246" s="276">
        <v>0</v>
      </c>
      <c r="O246" s="276">
        <v>0</v>
      </c>
      <c r="P246" s="276">
        <v>0</v>
      </c>
      <c r="Q246" s="276" t="s">
        <v>68</v>
      </c>
      <c r="R246" s="276" t="s">
        <v>68</v>
      </c>
    </row>
    <row r="247" spans="2:18" x14ac:dyDescent="0.3">
      <c r="B247" s="436"/>
      <c r="C247" s="276" t="s">
        <v>1456</v>
      </c>
      <c r="D247" s="276" t="s">
        <v>1457</v>
      </c>
      <c r="E247" s="276" t="s">
        <v>65</v>
      </c>
      <c r="F247" s="276" t="s">
        <v>64</v>
      </c>
      <c r="G247" s="277">
        <v>2338066950101</v>
      </c>
      <c r="H247" s="276" t="s">
        <v>64</v>
      </c>
      <c r="I247" s="276" t="s">
        <v>64</v>
      </c>
      <c r="J247" s="276" t="s">
        <v>65</v>
      </c>
      <c r="K247" s="276" t="s">
        <v>66</v>
      </c>
      <c r="L247" s="276">
        <v>0</v>
      </c>
      <c r="M247" s="276">
        <v>0</v>
      </c>
      <c r="N247" s="276">
        <v>0</v>
      </c>
      <c r="O247" s="276" t="s">
        <v>65</v>
      </c>
      <c r="P247" s="276">
        <v>0</v>
      </c>
      <c r="Q247" s="276" t="s">
        <v>68</v>
      </c>
      <c r="R247" s="276" t="s">
        <v>68</v>
      </c>
    </row>
    <row r="248" spans="2:18" x14ac:dyDescent="0.3">
      <c r="B248" s="436"/>
      <c r="C248" s="276" t="s">
        <v>445</v>
      </c>
      <c r="D248" s="276" t="s">
        <v>1458</v>
      </c>
      <c r="E248" s="276" t="s">
        <v>65</v>
      </c>
      <c r="F248" s="276" t="s">
        <v>64</v>
      </c>
      <c r="G248" s="277">
        <v>2572049540101</v>
      </c>
      <c r="H248" s="276" t="s">
        <v>64</v>
      </c>
      <c r="I248" s="276" t="s">
        <v>65</v>
      </c>
      <c r="J248" s="276" t="s">
        <v>66</v>
      </c>
      <c r="K248" s="276" t="s">
        <v>66</v>
      </c>
      <c r="L248" s="276">
        <v>0</v>
      </c>
      <c r="M248" s="276">
        <v>0</v>
      </c>
      <c r="N248" s="276">
        <v>0</v>
      </c>
      <c r="O248" s="276" t="s">
        <v>65</v>
      </c>
      <c r="P248" s="276">
        <v>0</v>
      </c>
      <c r="Q248" s="276" t="s">
        <v>68</v>
      </c>
      <c r="R248" s="276" t="s">
        <v>68</v>
      </c>
    </row>
    <row r="249" spans="2:18" x14ac:dyDescent="0.3">
      <c r="B249" s="436"/>
      <c r="C249" s="276" t="s">
        <v>1459</v>
      </c>
      <c r="D249" s="276" t="s">
        <v>1407</v>
      </c>
      <c r="E249" s="276" t="s">
        <v>65</v>
      </c>
      <c r="F249" s="276" t="s">
        <v>64</v>
      </c>
      <c r="G249" s="277" t="s">
        <v>1460</v>
      </c>
      <c r="H249" s="276" t="s">
        <v>65</v>
      </c>
      <c r="I249" s="276" t="s">
        <v>64</v>
      </c>
      <c r="J249" s="276" t="s">
        <v>66</v>
      </c>
      <c r="K249" s="276" t="s">
        <v>66</v>
      </c>
      <c r="L249" s="276">
        <v>0</v>
      </c>
      <c r="M249" s="276">
        <v>0</v>
      </c>
      <c r="N249" s="276">
        <v>0</v>
      </c>
      <c r="O249" s="276" t="s">
        <v>65</v>
      </c>
      <c r="P249" s="276">
        <v>0</v>
      </c>
      <c r="Q249" s="276" t="s">
        <v>68</v>
      </c>
      <c r="R249" s="276" t="s">
        <v>68</v>
      </c>
    </row>
    <row r="250" spans="2:18" x14ac:dyDescent="0.3">
      <c r="B250" s="436"/>
      <c r="C250" s="276" t="s">
        <v>1461</v>
      </c>
      <c r="D250" s="276" t="s">
        <v>1462</v>
      </c>
      <c r="E250" s="276" t="s">
        <v>64</v>
      </c>
      <c r="F250" s="276" t="s">
        <v>65</v>
      </c>
      <c r="G250" s="277" t="s">
        <v>1460</v>
      </c>
      <c r="H250" s="276" t="s">
        <v>65</v>
      </c>
      <c r="I250" s="276" t="s">
        <v>64</v>
      </c>
      <c r="J250" s="276" t="s">
        <v>66</v>
      </c>
      <c r="K250" s="276" t="s">
        <v>66</v>
      </c>
      <c r="L250" s="276">
        <v>0</v>
      </c>
      <c r="M250" s="276">
        <v>0</v>
      </c>
      <c r="N250" s="276">
        <v>0</v>
      </c>
      <c r="O250" s="276" t="s">
        <v>65</v>
      </c>
      <c r="P250" s="276">
        <v>0</v>
      </c>
      <c r="Q250" s="276" t="s">
        <v>68</v>
      </c>
      <c r="R250" s="276" t="s">
        <v>68</v>
      </c>
    </row>
    <row r="251" spans="2:18" x14ac:dyDescent="0.3">
      <c r="B251" s="436"/>
      <c r="C251" s="276" t="s">
        <v>394</v>
      </c>
      <c r="D251" s="276" t="s">
        <v>1463</v>
      </c>
      <c r="E251" s="276" t="s">
        <v>65</v>
      </c>
      <c r="F251" s="276" t="s">
        <v>64</v>
      </c>
      <c r="G251" s="277" t="s">
        <v>1460</v>
      </c>
      <c r="H251" s="276" t="s">
        <v>65</v>
      </c>
      <c r="I251" s="276" t="s">
        <v>64</v>
      </c>
      <c r="J251" s="276" t="s">
        <v>66</v>
      </c>
      <c r="K251" s="276" t="s">
        <v>66</v>
      </c>
      <c r="L251" s="276">
        <v>0</v>
      </c>
      <c r="M251" s="276">
        <v>0</v>
      </c>
      <c r="N251" s="276">
        <v>0</v>
      </c>
      <c r="O251" s="276" t="s">
        <v>65</v>
      </c>
      <c r="P251" s="276">
        <v>0</v>
      </c>
      <c r="Q251" s="276" t="s">
        <v>68</v>
      </c>
      <c r="R251" s="276" t="s">
        <v>68</v>
      </c>
    </row>
    <row r="252" spans="2:18" x14ac:dyDescent="0.3">
      <c r="B252" s="436"/>
      <c r="C252" s="276" t="s">
        <v>1464</v>
      </c>
      <c r="D252" s="276" t="s">
        <v>1463</v>
      </c>
      <c r="E252" s="276" t="s">
        <v>65</v>
      </c>
      <c r="F252" s="276" t="s">
        <v>64</v>
      </c>
      <c r="G252" s="277" t="s">
        <v>1460</v>
      </c>
      <c r="H252" s="276" t="s">
        <v>65</v>
      </c>
      <c r="I252" s="276" t="s">
        <v>64</v>
      </c>
      <c r="J252" s="276" t="s">
        <v>66</v>
      </c>
      <c r="K252" s="276" t="s">
        <v>66</v>
      </c>
      <c r="L252" s="276">
        <v>0</v>
      </c>
      <c r="M252" s="276">
        <v>0</v>
      </c>
      <c r="N252" s="276">
        <v>0</v>
      </c>
      <c r="O252" s="276" t="s">
        <v>65</v>
      </c>
      <c r="P252" s="276">
        <v>0</v>
      </c>
      <c r="Q252" s="276" t="s">
        <v>68</v>
      </c>
      <c r="R252" s="276" t="s">
        <v>68</v>
      </c>
    </row>
    <row r="253" spans="2:18" x14ac:dyDescent="0.3">
      <c r="B253" s="436"/>
      <c r="C253" s="276" t="s">
        <v>1465</v>
      </c>
      <c r="D253" s="276" t="s">
        <v>1463</v>
      </c>
      <c r="E253" s="276" t="s">
        <v>65</v>
      </c>
      <c r="F253" s="276" t="s">
        <v>64</v>
      </c>
      <c r="G253" s="277" t="s">
        <v>1460</v>
      </c>
      <c r="H253" s="276" t="s">
        <v>65</v>
      </c>
      <c r="I253" s="276" t="s">
        <v>64</v>
      </c>
      <c r="J253" s="276" t="s">
        <v>66</v>
      </c>
      <c r="K253" s="276" t="s">
        <v>66</v>
      </c>
      <c r="L253" s="276">
        <v>0</v>
      </c>
      <c r="M253" s="276">
        <v>0</v>
      </c>
      <c r="N253" s="276">
        <v>0</v>
      </c>
      <c r="O253" s="276">
        <v>0</v>
      </c>
      <c r="P253" s="276">
        <v>0</v>
      </c>
      <c r="Q253" s="276">
        <v>0</v>
      </c>
      <c r="R253" s="276">
        <v>0</v>
      </c>
    </row>
    <row r="254" spans="2:18" x14ac:dyDescent="0.3">
      <c r="B254" s="436"/>
      <c r="C254" s="276">
        <v>0</v>
      </c>
      <c r="D254" s="276">
        <v>0</v>
      </c>
      <c r="E254" s="276" t="s">
        <v>64</v>
      </c>
      <c r="F254" s="276" t="s">
        <v>64</v>
      </c>
      <c r="G254" s="277" t="s">
        <v>214</v>
      </c>
      <c r="H254" s="276" t="s">
        <v>64</v>
      </c>
      <c r="I254" s="276" t="s">
        <v>64</v>
      </c>
      <c r="J254" s="276" t="s">
        <v>66</v>
      </c>
      <c r="K254" s="276" t="s">
        <v>66</v>
      </c>
      <c r="L254" s="276">
        <v>0</v>
      </c>
      <c r="M254" s="276">
        <v>0</v>
      </c>
      <c r="N254" s="276">
        <v>0</v>
      </c>
      <c r="O254" s="276">
        <v>0</v>
      </c>
      <c r="P254" s="276">
        <v>0</v>
      </c>
      <c r="Q254" s="276">
        <v>0</v>
      </c>
      <c r="R254" s="276">
        <v>0</v>
      </c>
    </row>
    <row r="255" spans="2:18" x14ac:dyDescent="0.3">
      <c r="B255" s="436"/>
      <c r="C255" s="276" t="s">
        <v>1466</v>
      </c>
      <c r="D255" s="276" t="s">
        <v>1467</v>
      </c>
      <c r="E255" s="276" t="s">
        <v>64</v>
      </c>
      <c r="F255" s="276" t="s">
        <v>65</v>
      </c>
      <c r="G255" s="277">
        <v>1991371711502</v>
      </c>
      <c r="H255" s="276" t="s">
        <v>64</v>
      </c>
      <c r="I255" s="276" t="s">
        <v>64</v>
      </c>
      <c r="J255" s="276" t="s">
        <v>65</v>
      </c>
      <c r="K255" s="276" t="s">
        <v>66</v>
      </c>
      <c r="L255" s="276">
        <v>0</v>
      </c>
      <c r="M255" s="276">
        <v>0</v>
      </c>
      <c r="N255" s="276">
        <v>0</v>
      </c>
      <c r="O255" s="276">
        <v>0</v>
      </c>
      <c r="P255" s="276">
        <v>0</v>
      </c>
      <c r="Q255" s="276">
        <v>0</v>
      </c>
      <c r="R255" s="276">
        <v>0</v>
      </c>
    </row>
    <row r="256" spans="2:18" x14ac:dyDescent="0.3">
      <c r="B256" s="436"/>
      <c r="C256" s="276" t="s">
        <v>1450</v>
      </c>
      <c r="D256" s="276" t="s">
        <v>1451</v>
      </c>
      <c r="E256" s="276" t="s">
        <v>64</v>
      </c>
      <c r="F256" s="276" t="s">
        <v>65</v>
      </c>
      <c r="G256" s="277">
        <v>0</v>
      </c>
      <c r="H256" s="276" t="s">
        <v>64</v>
      </c>
      <c r="I256" s="276" t="s">
        <v>64</v>
      </c>
      <c r="J256" s="276" t="s">
        <v>65</v>
      </c>
      <c r="K256" s="276" t="s">
        <v>66</v>
      </c>
      <c r="L256" s="276">
        <v>0</v>
      </c>
      <c r="M256" s="276">
        <v>0</v>
      </c>
      <c r="N256" s="276">
        <v>0</v>
      </c>
      <c r="O256" s="276" t="s">
        <v>65</v>
      </c>
      <c r="P256" s="276">
        <v>0</v>
      </c>
      <c r="Q256" s="276" t="s">
        <v>68</v>
      </c>
      <c r="R256" s="276" t="s">
        <v>68</v>
      </c>
    </row>
    <row r="257" spans="2:18" x14ac:dyDescent="0.3">
      <c r="B257" s="436"/>
      <c r="C257" s="276" t="s">
        <v>562</v>
      </c>
      <c r="D257" s="276" t="s">
        <v>1468</v>
      </c>
      <c r="E257" s="276" t="s">
        <v>65</v>
      </c>
      <c r="F257" s="276" t="s">
        <v>64</v>
      </c>
      <c r="G257" s="277" t="s">
        <v>1469</v>
      </c>
      <c r="H257" s="276" t="s">
        <v>64</v>
      </c>
      <c r="I257" s="276" t="s">
        <v>65</v>
      </c>
      <c r="J257" s="276" t="s">
        <v>66</v>
      </c>
      <c r="K257" s="276" t="s">
        <v>66</v>
      </c>
      <c r="L257" s="276">
        <v>0</v>
      </c>
      <c r="M257" s="276">
        <v>0</v>
      </c>
      <c r="N257" s="276">
        <v>0</v>
      </c>
      <c r="O257" s="276" t="s">
        <v>65</v>
      </c>
      <c r="P257" s="276">
        <v>0</v>
      </c>
      <c r="Q257" s="276" t="s">
        <v>68</v>
      </c>
      <c r="R257" s="276" t="s">
        <v>68</v>
      </c>
    </row>
    <row r="258" spans="2:18" x14ac:dyDescent="0.3">
      <c r="B258" s="436"/>
      <c r="C258" s="276" t="s">
        <v>523</v>
      </c>
      <c r="D258" s="276" t="s">
        <v>1470</v>
      </c>
      <c r="E258" s="276" t="s">
        <v>64</v>
      </c>
      <c r="F258" s="276" t="s">
        <v>65</v>
      </c>
      <c r="G258" s="277">
        <v>2509800450917</v>
      </c>
      <c r="H258" s="276" t="s">
        <v>64</v>
      </c>
      <c r="I258" s="276" t="s">
        <v>64</v>
      </c>
      <c r="J258" s="276" t="s">
        <v>66</v>
      </c>
      <c r="K258" s="276" t="s">
        <v>65</v>
      </c>
      <c r="L258" s="276">
        <v>0</v>
      </c>
      <c r="M258" s="276">
        <v>0</v>
      </c>
      <c r="N258" s="276">
        <v>0</v>
      </c>
      <c r="O258" s="276" t="s">
        <v>65</v>
      </c>
      <c r="P258" s="276">
        <v>0</v>
      </c>
      <c r="Q258" s="276" t="s">
        <v>68</v>
      </c>
      <c r="R258" s="276" t="s">
        <v>68</v>
      </c>
    </row>
    <row r="259" spans="2:18" x14ac:dyDescent="0.3">
      <c r="B259" s="436"/>
      <c r="C259" s="276" t="s">
        <v>1471</v>
      </c>
      <c r="D259" s="276" t="s">
        <v>1369</v>
      </c>
      <c r="E259" s="276" t="s">
        <v>64</v>
      </c>
      <c r="F259" s="276" t="s">
        <v>65</v>
      </c>
      <c r="G259" s="277">
        <v>2996330040101</v>
      </c>
      <c r="H259" s="276" t="s">
        <v>64</v>
      </c>
      <c r="I259" s="276" t="s">
        <v>65</v>
      </c>
      <c r="J259" s="276" t="s">
        <v>66</v>
      </c>
      <c r="K259" s="276" t="s">
        <v>66</v>
      </c>
      <c r="L259" s="276">
        <v>0</v>
      </c>
      <c r="M259" s="276">
        <v>0</v>
      </c>
      <c r="N259" s="276">
        <v>0</v>
      </c>
      <c r="O259" s="276" t="s">
        <v>65</v>
      </c>
      <c r="P259" s="276">
        <v>0</v>
      </c>
      <c r="Q259" s="276" t="s">
        <v>68</v>
      </c>
      <c r="R259" s="276" t="s">
        <v>68</v>
      </c>
    </row>
    <row r="260" spans="2:18" x14ac:dyDescent="0.3">
      <c r="B260" s="436"/>
      <c r="C260" s="276" t="s">
        <v>481</v>
      </c>
      <c r="D260" s="276" t="s">
        <v>1472</v>
      </c>
      <c r="E260" s="276" t="s">
        <v>65</v>
      </c>
      <c r="F260" s="276" t="s">
        <v>64</v>
      </c>
      <c r="G260" s="277">
        <v>2314251710101</v>
      </c>
      <c r="H260" s="276" t="s">
        <v>64</v>
      </c>
      <c r="I260" s="276" t="s">
        <v>64</v>
      </c>
      <c r="J260" s="276" t="s">
        <v>65</v>
      </c>
      <c r="K260" s="276" t="s">
        <v>66</v>
      </c>
      <c r="L260" s="276">
        <v>0</v>
      </c>
      <c r="M260" s="276">
        <v>0</v>
      </c>
      <c r="N260" s="276">
        <v>0</v>
      </c>
      <c r="O260" s="276" t="s">
        <v>65</v>
      </c>
      <c r="P260" s="276">
        <v>0</v>
      </c>
      <c r="Q260" s="276" t="s">
        <v>68</v>
      </c>
      <c r="R260" s="276" t="s">
        <v>68</v>
      </c>
    </row>
    <row r="261" spans="2:18" x14ac:dyDescent="0.3">
      <c r="B261" s="436"/>
      <c r="C261" s="276" t="s">
        <v>1436</v>
      </c>
      <c r="D261" s="276" t="s">
        <v>1473</v>
      </c>
      <c r="E261" s="276" t="s">
        <v>65</v>
      </c>
      <c r="F261" s="276" t="s">
        <v>64</v>
      </c>
      <c r="G261" s="277" t="s">
        <v>1469</v>
      </c>
      <c r="H261" s="276" t="s">
        <v>64</v>
      </c>
      <c r="I261" s="276" t="s">
        <v>65</v>
      </c>
      <c r="J261" s="276" t="s">
        <v>66</v>
      </c>
      <c r="K261" s="276" t="s">
        <v>66</v>
      </c>
      <c r="L261" s="276">
        <v>0</v>
      </c>
      <c r="M261" s="276">
        <v>0</v>
      </c>
      <c r="N261" s="276">
        <v>0</v>
      </c>
      <c r="O261" s="276" t="s">
        <v>65</v>
      </c>
      <c r="P261" s="276">
        <v>0</v>
      </c>
      <c r="Q261" s="276" t="s">
        <v>68</v>
      </c>
      <c r="R261" s="276" t="s">
        <v>68</v>
      </c>
    </row>
    <row r="262" spans="2:18" x14ac:dyDescent="0.3">
      <c r="B262" s="436"/>
      <c r="C262" s="276" t="s">
        <v>131</v>
      </c>
      <c r="D262" s="276" t="s">
        <v>516</v>
      </c>
      <c r="E262" s="276" t="s">
        <v>64</v>
      </c>
      <c r="F262" s="276" t="s">
        <v>65</v>
      </c>
      <c r="G262" s="277" t="s">
        <v>1469</v>
      </c>
      <c r="H262" s="276" t="s">
        <v>65</v>
      </c>
      <c r="I262" s="276" t="s">
        <v>64</v>
      </c>
      <c r="J262" s="276" t="s">
        <v>66</v>
      </c>
      <c r="K262" s="276" t="s">
        <v>66</v>
      </c>
      <c r="L262" s="276">
        <v>0</v>
      </c>
      <c r="M262" s="276">
        <v>0</v>
      </c>
      <c r="N262" s="276">
        <v>0</v>
      </c>
      <c r="O262" s="276" t="s">
        <v>65</v>
      </c>
      <c r="P262" s="276">
        <v>0</v>
      </c>
      <c r="Q262" s="276" t="s">
        <v>68</v>
      </c>
      <c r="R262" s="276" t="s">
        <v>68</v>
      </c>
    </row>
    <row r="263" spans="2:18" x14ac:dyDescent="0.3">
      <c r="B263" s="436"/>
      <c r="C263" s="276" t="s">
        <v>413</v>
      </c>
      <c r="D263" s="276" t="s">
        <v>1376</v>
      </c>
      <c r="E263" s="276" t="s">
        <v>65</v>
      </c>
      <c r="F263" s="276" t="s">
        <v>64</v>
      </c>
      <c r="G263" s="277" t="s">
        <v>1474</v>
      </c>
      <c r="H263" s="276" t="s">
        <v>64</v>
      </c>
      <c r="I263" s="276" t="s">
        <v>64</v>
      </c>
      <c r="J263" s="276" t="s">
        <v>66</v>
      </c>
      <c r="K263" s="276" t="s">
        <v>65</v>
      </c>
      <c r="L263" s="276">
        <v>0</v>
      </c>
      <c r="M263" s="276">
        <v>0</v>
      </c>
      <c r="N263" s="276">
        <v>0</v>
      </c>
      <c r="O263" s="276" t="s">
        <v>65</v>
      </c>
      <c r="P263" s="276">
        <v>0</v>
      </c>
      <c r="Q263" s="276" t="s">
        <v>68</v>
      </c>
      <c r="R263" s="276" t="s">
        <v>68</v>
      </c>
    </row>
    <row r="264" spans="2:18" x14ac:dyDescent="0.3">
      <c r="B264" s="436"/>
      <c r="C264" s="276" t="s">
        <v>1475</v>
      </c>
      <c r="D264" s="276" t="s">
        <v>369</v>
      </c>
      <c r="E264" s="276" t="s">
        <v>64</v>
      </c>
      <c r="F264" s="276" t="s">
        <v>65</v>
      </c>
      <c r="G264" s="277" t="s">
        <v>1469</v>
      </c>
      <c r="H264" s="276" t="s">
        <v>65</v>
      </c>
      <c r="I264" s="276" t="s">
        <v>64</v>
      </c>
      <c r="J264" s="276" t="s">
        <v>66</v>
      </c>
      <c r="K264" s="276" t="s">
        <v>66</v>
      </c>
      <c r="L264" s="276">
        <v>0</v>
      </c>
      <c r="M264" s="276">
        <v>0</v>
      </c>
      <c r="N264" s="276">
        <v>0</v>
      </c>
      <c r="O264" s="276" t="s">
        <v>65</v>
      </c>
      <c r="P264" s="276">
        <v>0</v>
      </c>
      <c r="Q264" s="276" t="s">
        <v>68</v>
      </c>
      <c r="R264" s="276" t="s">
        <v>68</v>
      </c>
    </row>
    <row r="265" spans="2:18" x14ac:dyDescent="0.3">
      <c r="B265" s="436"/>
      <c r="C265" s="276" t="s">
        <v>1476</v>
      </c>
      <c r="D265" s="276" t="s">
        <v>1477</v>
      </c>
      <c r="E265" s="276" t="s">
        <v>65</v>
      </c>
      <c r="F265" s="276" t="s">
        <v>64</v>
      </c>
      <c r="G265" s="277" t="s">
        <v>1469</v>
      </c>
      <c r="H265" s="276" t="s">
        <v>65</v>
      </c>
      <c r="I265" s="276" t="s">
        <v>64</v>
      </c>
      <c r="J265" s="276" t="s">
        <v>66</v>
      </c>
      <c r="K265" s="276" t="s">
        <v>66</v>
      </c>
      <c r="L265" s="276">
        <v>0</v>
      </c>
      <c r="M265" s="276">
        <v>0</v>
      </c>
      <c r="N265" s="276">
        <v>0</v>
      </c>
      <c r="O265" s="276" t="s">
        <v>65</v>
      </c>
      <c r="P265" s="276">
        <v>0</v>
      </c>
      <c r="Q265" s="276" t="s">
        <v>68</v>
      </c>
      <c r="R265" s="276" t="s">
        <v>68</v>
      </c>
    </row>
    <row r="266" spans="2:18" x14ac:dyDescent="0.3">
      <c r="B266" s="436"/>
      <c r="C266" s="276" t="s">
        <v>1478</v>
      </c>
      <c r="D266" s="276" t="s">
        <v>414</v>
      </c>
      <c r="E266" s="276" t="s">
        <v>65</v>
      </c>
      <c r="F266" s="276" t="s">
        <v>64</v>
      </c>
      <c r="G266" s="277">
        <v>1662198260101</v>
      </c>
      <c r="H266" s="276" t="s">
        <v>64</v>
      </c>
      <c r="I266" s="276" t="s">
        <v>64</v>
      </c>
      <c r="J266" s="276" t="s">
        <v>66</v>
      </c>
      <c r="K266" s="276" t="s">
        <v>65</v>
      </c>
      <c r="L266" s="276">
        <v>0</v>
      </c>
      <c r="M266" s="276">
        <v>0</v>
      </c>
      <c r="N266" s="276">
        <v>0</v>
      </c>
      <c r="O266" s="276" t="s">
        <v>65</v>
      </c>
      <c r="P266" s="276">
        <v>0</v>
      </c>
      <c r="Q266" s="276" t="s">
        <v>68</v>
      </c>
      <c r="R266" s="276" t="s">
        <v>68</v>
      </c>
    </row>
    <row r="267" spans="2:18" x14ac:dyDescent="0.3">
      <c r="B267" s="436"/>
      <c r="C267" s="276" t="s">
        <v>588</v>
      </c>
      <c r="D267" s="276" t="s">
        <v>190</v>
      </c>
      <c r="E267" s="276" t="s">
        <v>64</v>
      </c>
      <c r="F267" s="276" t="s">
        <v>65</v>
      </c>
      <c r="G267" s="277" t="s">
        <v>1469</v>
      </c>
      <c r="H267" s="276" t="s">
        <v>65</v>
      </c>
      <c r="I267" s="276" t="s">
        <v>64</v>
      </c>
      <c r="J267" s="276" t="s">
        <v>66</v>
      </c>
      <c r="K267" s="276" t="s">
        <v>66</v>
      </c>
      <c r="L267" s="276">
        <v>0</v>
      </c>
      <c r="M267" s="276">
        <v>0</v>
      </c>
      <c r="N267" s="276">
        <v>0</v>
      </c>
      <c r="O267" s="276" t="s">
        <v>65</v>
      </c>
      <c r="P267" s="276">
        <v>0</v>
      </c>
      <c r="Q267" s="276" t="s">
        <v>68</v>
      </c>
      <c r="R267" s="276" t="s">
        <v>68</v>
      </c>
    </row>
    <row r="268" spans="2:18" x14ac:dyDescent="0.3">
      <c r="B268" s="436"/>
      <c r="C268" s="276" t="s">
        <v>1479</v>
      </c>
      <c r="D268" s="276" t="s">
        <v>1480</v>
      </c>
      <c r="E268" s="276" t="s">
        <v>65</v>
      </c>
      <c r="F268" s="276" t="s">
        <v>64</v>
      </c>
      <c r="G268" s="277">
        <v>249453620206</v>
      </c>
      <c r="H268" s="276" t="s">
        <v>64</v>
      </c>
      <c r="I268" s="276" t="s">
        <v>64</v>
      </c>
      <c r="J268" s="276" t="s">
        <v>65</v>
      </c>
      <c r="K268" s="276" t="s">
        <v>66</v>
      </c>
      <c r="L268" s="276">
        <v>0</v>
      </c>
      <c r="M268" s="276">
        <v>0</v>
      </c>
      <c r="N268" s="276">
        <v>0</v>
      </c>
      <c r="O268" s="276" t="s">
        <v>65</v>
      </c>
      <c r="P268" s="276">
        <v>0</v>
      </c>
      <c r="Q268" s="276" t="s">
        <v>68</v>
      </c>
      <c r="R268" s="276" t="s">
        <v>68</v>
      </c>
    </row>
    <row r="269" spans="2:18" x14ac:dyDescent="0.3">
      <c r="B269" s="436"/>
      <c r="C269" s="276" t="s">
        <v>179</v>
      </c>
      <c r="D269" s="276" t="s">
        <v>204</v>
      </c>
      <c r="E269" s="276" t="s">
        <v>64</v>
      </c>
      <c r="F269" s="276" t="s">
        <v>65</v>
      </c>
      <c r="G269" s="277">
        <v>2998734200101</v>
      </c>
      <c r="H269" s="276" t="s">
        <v>64</v>
      </c>
      <c r="I269" s="276" t="s">
        <v>65</v>
      </c>
      <c r="J269" s="276" t="s">
        <v>66</v>
      </c>
      <c r="K269" s="276" t="s">
        <v>66</v>
      </c>
      <c r="L269" s="276">
        <v>0</v>
      </c>
      <c r="M269" s="276">
        <v>0</v>
      </c>
      <c r="N269" s="276">
        <v>0</v>
      </c>
      <c r="O269" s="276" t="s">
        <v>65</v>
      </c>
      <c r="P269" s="276">
        <v>0</v>
      </c>
      <c r="Q269" s="276" t="s">
        <v>68</v>
      </c>
      <c r="R269" s="276" t="s">
        <v>68</v>
      </c>
    </row>
    <row r="270" spans="2:18" x14ac:dyDescent="0.3">
      <c r="B270" s="436"/>
      <c r="C270" s="276" t="s">
        <v>550</v>
      </c>
      <c r="D270" s="276" t="s">
        <v>1393</v>
      </c>
      <c r="E270" s="276" t="s">
        <v>65</v>
      </c>
      <c r="F270" s="276" t="s">
        <v>64</v>
      </c>
      <c r="G270" s="277" t="s">
        <v>1469</v>
      </c>
      <c r="H270" s="276" t="s">
        <v>64</v>
      </c>
      <c r="I270" s="276" t="s">
        <v>65</v>
      </c>
      <c r="J270" s="276" t="s">
        <v>66</v>
      </c>
      <c r="K270" s="276" t="s">
        <v>66</v>
      </c>
      <c r="L270" s="276" t="s">
        <v>65</v>
      </c>
      <c r="M270" s="276">
        <v>0</v>
      </c>
      <c r="N270" s="276">
        <v>0</v>
      </c>
      <c r="O270" s="276">
        <v>0</v>
      </c>
      <c r="P270" s="276">
        <v>0</v>
      </c>
      <c r="Q270" s="276" t="s">
        <v>68</v>
      </c>
      <c r="R270" s="276" t="s">
        <v>68</v>
      </c>
    </row>
    <row r="271" spans="2:18" x14ac:dyDescent="0.3">
      <c r="B271" s="436"/>
      <c r="C271" s="276" t="s">
        <v>205</v>
      </c>
      <c r="D271" s="276" t="s">
        <v>420</v>
      </c>
      <c r="E271" s="276" t="s">
        <v>64</v>
      </c>
      <c r="F271" s="276" t="s">
        <v>65</v>
      </c>
      <c r="G271" s="277">
        <v>1949555160101</v>
      </c>
      <c r="H271" s="276" t="s">
        <v>64</v>
      </c>
      <c r="I271" s="276" t="s">
        <v>64</v>
      </c>
      <c r="J271" s="276" t="s">
        <v>65</v>
      </c>
      <c r="K271" s="276" t="s">
        <v>66</v>
      </c>
      <c r="L271" s="276">
        <v>0</v>
      </c>
      <c r="M271" s="276">
        <v>0</v>
      </c>
      <c r="N271" s="276">
        <v>0</v>
      </c>
      <c r="O271" s="276" t="s">
        <v>65</v>
      </c>
      <c r="P271" s="276">
        <v>0</v>
      </c>
      <c r="Q271" s="276" t="s">
        <v>68</v>
      </c>
      <c r="R271" s="276" t="s">
        <v>68</v>
      </c>
    </row>
    <row r="272" spans="2:18" x14ac:dyDescent="0.3">
      <c r="B272" s="436"/>
      <c r="C272" s="276" t="s">
        <v>214</v>
      </c>
      <c r="D272" s="276" t="s">
        <v>215</v>
      </c>
      <c r="E272" s="276" t="s">
        <v>64</v>
      </c>
      <c r="F272" s="276" t="s">
        <v>65</v>
      </c>
      <c r="G272" s="277">
        <v>1615288990920</v>
      </c>
      <c r="H272" s="276" t="s">
        <v>64</v>
      </c>
      <c r="I272" s="276" t="s">
        <v>64</v>
      </c>
      <c r="J272" s="276" t="s">
        <v>65</v>
      </c>
      <c r="K272" s="276" t="s">
        <v>66</v>
      </c>
      <c r="L272" s="276">
        <v>0</v>
      </c>
      <c r="M272" s="276">
        <v>0</v>
      </c>
      <c r="N272" s="276">
        <v>0</v>
      </c>
      <c r="O272" s="276" t="s">
        <v>65</v>
      </c>
      <c r="P272" s="276">
        <v>0</v>
      </c>
      <c r="Q272" s="276" t="s">
        <v>68</v>
      </c>
      <c r="R272" s="276" t="s">
        <v>68</v>
      </c>
    </row>
    <row r="273" spans="2:18" x14ac:dyDescent="0.3">
      <c r="B273" s="436"/>
      <c r="C273" s="276" t="s">
        <v>1481</v>
      </c>
      <c r="D273" s="276" t="s">
        <v>424</v>
      </c>
      <c r="E273" s="276" t="s">
        <v>65</v>
      </c>
      <c r="F273" s="276" t="s">
        <v>64</v>
      </c>
      <c r="G273" s="277">
        <v>22212607320101</v>
      </c>
      <c r="H273" s="276" t="s">
        <v>64</v>
      </c>
      <c r="I273" s="276" t="s">
        <v>65</v>
      </c>
      <c r="J273" s="276" t="s">
        <v>66</v>
      </c>
      <c r="K273" s="276" t="s">
        <v>66</v>
      </c>
      <c r="L273" s="276">
        <v>0</v>
      </c>
      <c r="M273" s="276">
        <v>0</v>
      </c>
      <c r="N273" s="276">
        <v>0</v>
      </c>
      <c r="O273" s="276" t="s">
        <v>65</v>
      </c>
      <c r="P273" s="276">
        <v>0</v>
      </c>
      <c r="Q273" s="276" t="s">
        <v>68</v>
      </c>
      <c r="R273" s="276" t="s">
        <v>68</v>
      </c>
    </row>
    <row r="274" spans="2:18" x14ac:dyDescent="0.3">
      <c r="B274" s="436"/>
      <c r="C274" s="276" t="s">
        <v>1482</v>
      </c>
      <c r="D274" s="276" t="s">
        <v>1483</v>
      </c>
      <c r="E274" s="276" t="s">
        <v>65</v>
      </c>
      <c r="F274" s="276" t="s">
        <v>64</v>
      </c>
      <c r="G274" s="277" t="s">
        <v>1402</v>
      </c>
      <c r="H274" s="276" t="s">
        <v>65</v>
      </c>
      <c r="I274" s="276" t="s">
        <v>64</v>
      </c>
      <c r="J274" s="276" t="s">
        <v>66</v>
      </c>
      <c r="K274" s="276" t="s">
        <v>66</v>
      </c>
      <c r="L274" s="276">
        <v>0</v>
      </c>
      <c r="M274" s="276">
        <v>0</v>
      </c>
      <c r="N274" s="276">
        <v>0</v>
      </c>
      <c r="O274" s="276" t="s">
        <v>65</v>
      </c>
      <c r="P274" s="276">
        <v>0</v>
      </c>
      <c r="Q274" s="276" t="s">
        <v>68</v>
      </c>
      <c r="R274" s="276" t="s">
        <v>68</v>
      </c>
    </row>
    <row r="275" spans="2:18" x14ac:dyDescent="0.3">
      <c r="B275" s="436"/>
      <c r="C275" s="276" t="s">
        <v>1484</v>
      </c>
      <c r="D275" s="276" t="s">
        <v>389</v>
      </c>
      <c r="E275" s="276" t="s">
        <v>65</v>
      </c>
      <c r="F275" s="276" t="s">
        <v>64</v>
      </c>
      <c r="G275" s="277">
        <v>1662427050611</v>
      </c>
      <c r="H275" s="276" t="s">
        <v>64</v>
      </c>
      <c r="I275" s="276" t="s">
        <v>64</v>
      </c>
      <c r="J275" s="276" t="s">
        <v>65</v>
      </c>
      <c r="K275" s="276" t="s">
        <v>66</v>
      </c>
      <c r="L275" s="276">
        <v>0</v>
      </c>
      <c r="M275" s="276">
        <v>0</v>
      </c>
      <c r="N275" s="276">
        <v>0</v>
      </c>
      <c r="O275" s="276" t="s">
        <v>65</v>
      </c>
      <c r="P275" s="276">
        <v>0</v>
      </c>
      <c r="Q275" s="276" t="s">
        <v>1485</v>
      </c>
      <c r="R275" s="276" t="s">
        <v>1486</v>
      </c>
    </row>
    <row r="276" spans="2:18" x14ac:dyDescent="0.3">
      <c r="B276" s="436"/>
      <c r="C276" s="276" t="s">
        <v>1487</v>
      </c>
      <c r="D276" s="276" t="s">
        <v>1488</v>
      </c>
      <c r="E276" s="276" t="s">
        <v>65</v>
      </c>
      <c r="F276" s="276" t="s">
        <v>64</v>
      </c>
      <c r="G276" s="277" t="s">
        <v>1402</v>
      </c>
      <c r="H276" s="276" t="s">
        <v>64</v>
      </c>
      <c r="I276" s="276" t="s">
        <v>65</v>
      </c>
      <c r="J276" s="276" t="s">
        <v>66</v>
      </c>
      <c r="K276" s="276" t="s">
        <v>66</v>
      </c>
      <c r="L276" s="276">
        <v>0</v>
      </c>
      <c r="M276" s="276">
        <v>0</v>
      </c>
      <c r="N276" s="276">
        <v>0</v>
      </c>
      <c r="O276" s="276" t="s">
        <v>65</v>
      </c>
      <c r="P276" s="276">
        <v>0</v>
      </c>
      <c r="Q276" s="276" t="s">
        <v>68</v>
      </c>
      <c r="R276" s="276" t="s">
        <v>68</v>
      </c>
    </row>
    <row r="277" spans="2:18" x14ac:dyDescent="0.3">
      <c r="B277" s="436"/>
      <c r="C277" s="276" t="s">
        <v>558</v>
      </c>
      <c r="D277" s="276" t="s">
        <v>1489</v>
      </c>
      <c r="E277" s="276" t="s">
        <v>64</v>
      </c>
      <c r="F277" s="276" t="s">
        <v>65</v>
      </c>
      <c r="G277" s="277">
        <v>2975831230101</v>
      </c>
      <c r="H277" s="276" t="s">
        <v>64</v>
      </c>
      <c r="I277" s="276" t="s">
        <v>65</v>
      </c>
      <c r="J277" s="276" t="s">
        <v>66</v>
      </c>
      <c r="K277" s="276" t="s">
        <v>66</v>
      </c>
      <c r="L277" s="276">
        <v>0</v>
      </c>
      <c r="M277" s="276">
        <v>0</v>
      </c>
      <c r="N277" s="276">
        <v>0</v>
      </c>
      <c r="O277" s="276" t="s">
        <v>65</v>
      </c>
      <c r="P277" s="276">
        <v>0</v>
      </c>
      <c r="Q277" s="276" t="s">
        <v>68</v>
      </c>
      <c r="R277" s="276" t="s">
        <v>68</v>
      </c>
    </row>
    <row r="278" spans="2:18" x14ac:dyDescent="0.3">
      <c r="B278" s="436"/>
      <c r="C278" s="276" t="s">
        <v>1490</v>
      </c>
      <c r="D278" s="276" t="s">
        <v>173</v>
      </c>
      <c r="E278" s="276" t="s">
        <v>65</v>
      </c>
      <c r="F278" s="276" t="s">
        <v>64</v>
      </c>
      <c r="G278" s="277" t="s">
        <v>1402</v>
      </c>
      <c r="H278" s="276" t="s">
        <v>65</v>
      </c>
      <c r="I278" s="276" t="s">
        <v>64</v>
      </c>
      <c r="J278" s="276" t="s">
        <v>66</v>
      </c>
      <c r="K278" s="276" t="s">
        <v>66</v>
      </c>
      <c r="L278" s="276">
        <v>0</v>
      </c>
      <c r="M278" s="276">
        <v>0</v>
      </c>
      <c r="N278" s="276">
        <v>0</v>
      </c>
      <c r="O278" s="276" t="s">
        <v>65</v>
      </c>
      <c r="P278" s="276">
        <v>0</v>
      </c>
      <c r="Q278" s="276" t="s">
        <v>68</v>
      </c>
      <c r="R278" s="276" t="s">
        <v>68</v>
      </c>
    </row>
    <row r="279" spans="2:18" x14ac:dyDescent="0.3">
      <c r="B279" s="436"/>
      <c r="C279" s="276" t="s">
        <v>355</v>
      </c>
      <c r="D279" s="276" t="s">
        <v>205</v>
      </c>
      <c r="E279" s="276" t="s">
        <v>64</v>
      </c>
      <c r="F279" s="276" t="s">
        <v>65</v>
      </c>
      <c r="G279" s="277">
        <v>0</v>
      </c>
      <c r="H279" s="276" t="s">
        <v>64</v>
      </c>
      <c r="I279" s="276" t="s">
        <v>65</v>
      </c>
      <c r="J279" s="276" t="s">
        <v>66</v>
      </c>
      <c r="K279" s="276" t="s">
        <v>66</v>
      </c>
      <c r="L279" s="276">
        <v>0</v>
      </c>
      <c r="M279" s="276">
        <v>0</v>
      </c>
      <c r="N279" s="276">
        <v>0</v>
      </c>
      <c r="O279" s="276" t="s">
        <v>65</v>
      </c>
      <c r="P279" s="276">
        <v>0</v>
      </c>
      <c r="Q279" s="276" t="s">
        <v>68</v>
      </c>
      <c r="R279" s="276" t="s">
        <v>68</v>
      </c>
    </row>
    <row r="280" spans="2:18" x14ac:dyDescent="0.3">
      <c r="B280" s="436"/>
      <c r="C280" s="276" t="s">
        <v>1491</v>
      </c>
      <c r="D280" s="276" t="s">
        <v>1492</v>
      </c>
      <c r="E280" s="276" t="s">
        <v>65</v>
      </c>
      <c r="F280" s="276" t="s">
        <v>64</v>
      </c>
      <c r="G280" s="277">
        <v>1816706820101</v>
      </c>
      <c r="H280" s="276" t="s">
        <v>64</v>
      </c>
      <c r="I280" s="276" t="s">
        <v>64</v>
      </c>
      <c r="J280" s="276" t="s">
        <v>65</v>
      </c>
      <c r="K280" s="276" t="s">
        <v>66</v>
      </c>
      <c r="L280" s="276">
        <v>0</v>
      </c>
      <c r="M280" s="276">
        <v>0</v>
      </c>
      <c r="N280" s="276">
        <v>0</v>
      </c>
      <c r="O280" s="276" t="s">
        <v>65</v>
      </c>
      <c r="P280" s="276">
        <v>0</v>
      </c>
      <c r="Q280" s="276" t="s">
        <v>68</v>
      </c>
      <c r="R280" s="276" t="s">
        <v>68</v>
      </c>
    </row>
    <row r="281" spans="2:18" x14ac:dyDescent="0.3">
      <c r="B281" s="436"/>
      <c r="C281" s="276" t="s">
        <v>1493</v>
      </c>
      <c r="D281" s="276" t="s">
        <v>1494</v>
      </c>
      <c r="E281" s="276" t="s">
        <v>64</v>
      </c>
      <c r="F281" s="276" t="s">
        <v>65</v>
      </c>
      <c r="G281" s="277" t="s">
        <v>1495</v>
      </c>
      <c r="H281" s="276" t="s">
        <v>65</v>
      </c>
      <c r="I281" s="276" t="s">
        <v>64</v>
      </c>
      <c r="J281" s="276" t="s">
        <v>66</v>
      </c>
      <c r="K281" s="276" t="s">
        <v>66</v>
      </c>
      <c r="L281" s="276">
        <v>0</v>
      </c>
      <c r="M281" s="276">
        <v>0</v>
      </c>
      <c r="N281" s="276">
        <v>0</v>
      </c>
      <c r="O281" s="276" t="s">
        <v>65</v>
      </c>
      <c r="P281" s="276">
        <v>0</v>
      </c>
      <c r="Q281" s="276" t="s">
        <v>68</v>
      </c>
      <c r="R281" s="276" t="s">
        <v>68</v>
      </c>
    </row>
    <row r="282" spans="2:18" x14ac:dyDescent="0.3">
      <c r="B282" s="436"/>
      <c r="C282" s="276" t="s">
        <v>436</v>
      </c>
      <c r="D282" s="276" t="s">
        <v>414</v>
      </c>
      <c r="E282" s="276" t="s">
        <v>65</v>
      </c>
      <c r="F282" s="276" t="s">
        <v>64</v>
      </c>
      <c r="G282" s="277">
        <v>1662198860101</v>
      </c>
      <c r="H282" s="276" t="s">
        <v>64</v>
      </c>
      <c r="I282" s="276" t="s">
        <v>64</v>
      </c>
      <c r="J282" s="276" t="s">
        <v>66</v>
      </c>
      <c r="K282" s="276" t="s">
        <v>65</v>
      </c>
      <c r="L282" s="276">
        <v>0</v>
      </c>
      <c r="M282" s="276">
        <v>0</v>
      </c>
      <c r="N282" s="276">
        <v>0</v>
      </c>
      <c r="O282" s="276" t="s">
        <v>65</v>
      </c>
      <c r="P282" s="276">
        <v>0</v>
      </c>
      <c r="Q282" s="276" t="s">
        <v>68</v>
      </c>
      <c r="R282" s="276" t="s">
        <v>68</v>
      </c>
    </row>
    <row r="283" spans="2:18" x14ac:dyDescent="0.3">
      <c r="B283" s="436"/>
      <c r="C283" s="276" t="s">
        <v>1496</v>
      </c>
      <c r="D283" s="276" t="s">
        <v>1497</v>
      </c>
      <c r="E283" s="276" t="s">
        <v>64</v>
      </c>
      <c r="F283" s="276" t="s">
        <v>65</v>
      </c>
      <c r="G283" s="277" t="s">
        <v>1495</v>
      </c>
      <c r="H283" s="276" t="s">
        <v>65</v>
      </c>
      <c r="I283" s="276" t="s">
        <v>64</v>
      </c>
      <c r="J283" s="276" t="s">
        <v>66</v>
      </c>
      <c r="K283" s="276" t="s">
        <v>66</v>
      </c>
      <c r="L283" s="276">
        <v>0</v>
      </c>
      <c r="M283" s="276">
        <v>0</v>
      </c>
      <c r="N283" s="276">
        <v>0</v>
      </c>
      <c r="O283" s="276" t="s">
        <v>65</v>
      </c>
      <c r="P283" s="276">
        <v>0</v>
      </c>
      <c r="Q283" s="276" t="s">
        <v>68</v>
      </c>
      <c r="R283" s="276" t="s">
        <v>68</v>
      </c>
    </row>
    <row r="284" spans="2:18" x14ac:dyDescent="0.3">
      <c r="B284" s="436"/>
      <c r="C284" s="276" t="s">
        <v>1498</v>
      </c>
      <c r="D284" s="276" t="s">
        <v>202</v>
      </c>
      <c r="E284" s="276" t="s">
        <v>64</v>
      </c>
      <c r="F284" s="276" t="s">
        <v>65</v>
      </c>
      <c r="G284" s="277" t="s">
        <v>1495</v>
      </c>
      <c r="H284" s="276" t="s">
        <v>65</v>
      </c>
      <c r="I284" s="276" t="s">
        <v>64</v>
      </c>
      <c r="J284" s="276" t="s">
        <v>66</v>
      </c>
      <c r="K284" s="276" t="s">
        <v>66</v>
      </c>
      <c r="L284" s="276">
        <v>0</v>
      </c>
      <c r="M284" s="276">
        <v>0</v>
      </c>
      <c r="N284" s="276">
        <v>0</v>
      </c>
      <c r="O284" s="276" t="s">
        <v>65</v>
      </c>
      <c r="P284" s="276">
        <v>0</v>
      </c>
      <c r="Q284" s="276" t="s">
        <v>68</v>
      </c>
      <c r="R284" s="276" t="s">
        <v>68</v>
      </c>
    </row>
    <row r="285" spans="2:18" x14ac:dyDescent="0.3">
      <c r="B285" s="436"/>
      <c r="C285" s="276" t="s">
        <v>1499</v>
      </c>
      <c r="D285" s="276" t="s">
        <v>428</v>
      </c>
      <c r="E285" s="276" t="s">
        <v>65</v>
      </c>
      <c r="F285" s="276" t="s">
        <v>64</v>
      </c>
      <c r="G285" s="277" t="s">
        <v>1495</v>
      </c>
      <c r="H285" s="276" t="s">
        <v>65</v>
      </c>
      <c r="I285" s="276" t="s">
        <v>64</v>
      </c>
      <c r="J285" s="276" t="s">
        <v>66</v>
      </c>
      <c r="K285" s="276" t="s">
        <v>66</v>
      </c>
      <c r="L285" s="276">
        <v>0</v>
      </c>
      <c r="M285" s="276">
        <v>0</v>
      </c>
      <c r="N285" s="276">
        <v>0</v>
      </c>
      <c r="O285" s="276" t="s">
        <v>65</v>
      </c>
      <c r="P285" s="276">
        <v>0</v>
      </c>
      <c r="Q285" s="276" t="s">
        <v>68</v>
      </c>
      <c r="R285" s="276" t="s">
        <v>68</v>
      </c>
    </row>
    <row r="286" spans="2:18" x14ac:dyDescent="0.3">
      <c r="B286" s="436"/>
      <c r="C286" s="276" t="s">
        <v>1500</v>
      </c>
      <c r="D286" s="276" t="s">
        <v>317</v>
      </c>
      <c r="E286" s="276" t="s">
        <v>65</v>
      </c>
      <c r="F286" s="276" t="s">
        <v>64</v>
      </c>
      <c r="G286" s="277" t="s">
        <v>1495</v>
      </c>
      <c r="H286" s="276" t="s">
        <v>65</v>
      </c>
      <c r="I286" s="276" t="s">
        <v>64</v>
      </c>
      <c r="J286" s="276" t="s">
        <v>66</v>
      </c>
      <c r="K286" s="276" t="s">
        <v>66</v>
      </c>
      <c r="L286" s="276">
        <v>0</v>
      </c>
      <c r="M286" s="276">
        <v>0</v>
      </c>
      <c r="N286" s="276">
        <v>0</v>
      </c>
      <c r="O286" s="276" t="s">
        <v>65</v>
      </c>
      <c r="P286" s="276">
        <v>0</v>
      </c>
      <c r="Q286" s="276" t="s">
        <v>68</v>
      </c>
      <c r="R286" s="276" t="s">
        <v>68</v>
      </c>
    </row>
    <row r="287" spans="2:18" x14ac:dyDescent="0.3">
      <c r="B287" s="436"/>
      <c r="C287" s="276" t="s">
        <v>491</v>
      </c>
      <c r="D287" s="276" t="s">
        <v>1501</v>
      </c>
      <c r="E287" s="276" t="s">
        <v>65</v>
      </c>
      <c r="F287" s="276" t="s">
        <v>64</v>
      </c>
      <c r="G287" s="277">
        <v>2541656640101</v>
      </c>
      <c r="H287" s="276" t="s">
        <v>64</v>
      </c>
      <c r="I287" s="276" t="s">
        <v>64</v>
      </c>
      <c r="J287" s="276" t="s">
        <v>65</v>
      </c>
      <c r="K287" s="276" t="s">
        <v>66</v>
      </c>
      <c r="L287" s="276">
        <v>0</v>
      </c>
      <c r="M287" s="276">
        <v>0</v>
      </c>
      <c r="N287" s="276">
        <v>0</v>
      </c>
      <c r="O287" s="276" t="s">
        <v>65</v>
      </c>
      <c r="P287" s="276">
        <v>0</v>
      </c>
      <c r="Q287" s="276" t="s">
        <v>68</v>
      </c>
      <c r="R287" s="276" t="s">
        <v>68</v>
      </c>
    </row>
    <row r="288" spans="2:18" x14ac:dyDescent="0.3">
      <c r="B288" s="436"/>
      <c r="C288" s="276" t="s">
        <v>1403</v>
      </c>
      <c r="D288" s="276" t="s">
        <v>192</v>
      </c>
      <c r="E288" s="276" t="s">
        <v>65</v>
      </c>
      <c r="F288" s="276" t="s">
        <v>64</v>
      </c>
      <c r="G288" s="277" t="s">
        <v>1495</v>
      </c>
      <c r="H288" s="276" t="s">
        <v>64</v>
      </c>
      <c r="I288" s="276" t="s">
        <v>65</v>
      </c>
      <c r="J288" s="276" t="s">
        <v>66</v>
      </c>
      <c r="K288" s="276" t="s">
        <v>66</v>
      </c>
      <c r="L288" s="276">
        <v>0</v>
      </c>
      <c r="M288" s="276">
        <v>0</v>
      </c>
      <c r="N288" s="276">
        <v>0</v>
      </c>
      <c r="O288" s="276" t="s">
        <v>65</v>
      </c>
      <c r="P288" s="276">
        <v>0</v>
      </c>
      <c r="Q288" s="276" t="s">
        <v>68</v>
      </c>
      <c r="R288" s="276" t="s">
        <v>68</v>
      </c>
    </row>
    <row r="289" spans="2:18" x14ac:dyDescent="0.3">
      <c r="B289" s="436"/>
      <c r="C289" s="276" t="s">
        <v>499</v>
      </c>
      <c r="D289" s="276" t="s">
        <v>163</v>
      </c>
      <c r="E289" s="276" t="s">
        <v>65</v>
      </c>
      <c r="F289" s="276" t="s">
        <v>64</v>
      </c>
      <c r="G289" s="277" t="s">
        <v>1495</v>
      </c>
      <c r="H289" s="276" t="s">
        <v>64</v>
      </c>
      <c r="I289" s="276" t="s">
        <v>65</v>
      </c>
      <c r="J289" s="276" t="s">
        <v>66</v>
      </c>
      <c r="K289" s="276" t="s">
        <v>66</v>
      </c>
      <c r="L289" s="276">
        <v>0</v>
      </c>
      <c r="M289" s="276">
        <v>0</v>
      </c>
      <c r="N289" s="276">
        <v>0</v>
      </c>
      <c r="O289" s="276" t="s">
        <v>65</v>
      </c>
      <c r="P289" s="276">
        <v>0</v>
      </c>
      <c r="Q289" s="276" t="s">
        <v>68</v>
      </c>
      <c r="R289" s="276" t="s">
        <v>68</v>
      </c>
    </row>
    <row r="290" spans="2:18" x14ac:dyDescent="0.3">
      <c r="B290" s="436"/>
      <c r="C290" s="276" t="s">
        <v>481</v>
      </c>
      <c r="D290" s="276" t="s">
        <v>490</v>
      </c>
      <c r="E290" s="276" t="s">
        <v>65</v>
      </c>
      <c r="F290" s="276" t="s">
        <v>64</v>
      </c>
      <c r="G290" s="277">
        <v>2395596730102</v>
      </c>
      <c r="H290" s="276" t="s">
        <v>64</v>
      </c>
      <c r="I290" s="276" t="s">
        <v>64</v>
      </c>
      <c r="J290" s="276" t="s">
        <v>65</v>
      </c>
      <c r="K290" s="276" t="s">
        <v>66</v>
      </c>
      <c r="L290" s="276">
        <v>0</v>
      </c>
      <c r="M290" s="276">
        <v>0</v>
      </c>
      <c r="N290" s="276">
        <v>0</v>
      </c>
      <c r="O290" s="276" t="s">
        <v>65</v>
      </c>
      <c r="P290" s="276">
        <v>0</v>
      </c>
      <c r="Q290" s="276" t="s">
        <v>68</v>
      </c>
      <c r="R290" s="276" t="s">
        <v>68</v>
      </c>
    </row>
    <row r="291" spans="2:18" x14ac:dyDescent="0.3">
      <c r="B291" s="436"/>
      <c r="C291" s="276" t="s">
        <v>1502</v>
      </c>
      <c r="D291" s="276" t="s">
        <v>190</v>
      </c>
      <c r="E291" s="276" t="s">
        <v>65</v>
      </c>
      <c r="F291" s="276" t="s">
        <v>64</v>
      </c>
      <c r="G291" s="277">
        <v>2247961780101</v>
      </c>
      <c r="H291" s="276" t="s">
        <v>64</v>
      </c>
      <c r="I291" s="276" t="s">
        <v>65</v>
      </c>
      <c r="J291" s="276" t="s">
        <v>66</v>
      </c>
      <c r="K291" s="276" t="s">
        <v>66</v>
      </c>
      <c r="L291" s="276">
        <v>0</v>
      </c>
      <c r="M291" s="276">
        <v>0</v>
      </c>
      <c r="N291" s="276">
        <v>0</v>
      </c>
      <c r="O291" s="276" t="s">
        <v>65</v>
      </c>
      <c r="P291" s="276">
        <v>0</v>
      </c>
      <c r="Q291" s="276" t="s">
        <v>68</v>
      </c>
      <c r="R291" s="276" t="s">
        <v>68</v>
      </c>
    </row>
    <row r="292" spans="2:18" x14ac:dyDescent="0.3">
      <c r="B292" s="436"/>
      <c r="C292" s="276" t="s">
        <v>1503</v>
      </c>
      <c r="D292" s="276" t="s">
        <v>1442</v>
      </c>
      <c r="E292" s="276" t="s">
        <v>65</v>
      </c>
      <c r="F292" s="276" t="s">
        <v>64</v>
      </c>
      <c r="G292" s="277">
        <v>2345994640917</v>
      </c>
      <c r="H292" s="276" t="s">
        <v>64</v>
      </c>
      <c r="I292" s="276" t="s">
        <v>64</v>
      </c>
      <c r="J292" s="276" t="s">
        <v>65</v>
      </c>
      <c r="K292" s="276" t="s">
        <v>66</v>
      </c>
      <c r="L292" s="276">
        <v>0</v>
      </c>
      <c r="M292" s="276">
        <v>0</v>
      </c>
      <c r="N292" s="276">
        <v>0</v>
      </c>
      <c r="O292" s="276" t="s">
        <v>65</v>
      </c>
      <c r="P292" s="276">
        <v>0</v>
      </c>
      <c r="Q292" s="276" t="s">
        <v>1395</v>
      </c>
      <c r="R292" s="276" t="s">
        <v>1504</v>
      </c>
    </row>
    <row r="293" spans="2:18" x14ac:dyDescent="0.3">
      <c r="B293" s="436"/>
      <c r="C293" s="276" t="s">
        <v>1505</v>
      </c>
      <c r="D293" s="276" t="s">
        <v>389</v>
      </c>
      <c r="E293" s="276" t="s">
        <v>64</v>
      </c>
      <c r="F293" s="276" t="s">
        <v>65</v>
      </c>
      <c r="G293" s="277" t="s">
        <v>1495</v>
      </c>
      <c r="H293" s="276" t="s">
        <v>65</v>
      </c>
      <c r="I293" s="276" t="s">
        <v>64</v>
      </c>
      <c r="J293" s="276" t="s">
        <v>66</v>
      </c>
      <c r="K293" s="276" t="s">
        <v>66</v>
      </c>
      <c r="L293" s="276">
        <v>0</v>
      </c>
      <c r="M293" s="276">
        <v>0</v>
      </c>
      <c r="N293" s="276">
        <v>0</v>
      </c>
      <c r="O293" s="276" t="s">
        <v>65</v>
      </c>
      <c r="P293" s="276">
        <v>0</v>
      </c>
      <c r="Q293" s="276" t="s">
        <v>68</v>
      </c>
      <c r="R293" s="276" t="s">
        <v>68</v>
      </c>
    </row>
    <row r="294" spans="2:18" x14ac:dyDescent="0.3">
      <c r="B294" s="436"/>
      <c r="C294" s="276" t="s">
        <v>1506</v>
      </c>
      <c r="D294" s="276" t="s">
        <v>1507</v>
      </c>
      <c r="E294" s="276" t="s">
        <v>64</v>
      </c>
      <c r="F294" s="276" t="s">
        <v>65</v>
      </c>
      <c r="G294" s="277" t="s">
        <v>1495</v>
      </c>
      <c r="H294" s="276" t="s">
        <v>64</v>
      </c>
      <c r="I294" s="276" t="s">
        <v>65</v>
      </c>
      <c r="J294" s="276" t="s">
        <v>66</v>
      </c>
      <c r="K294" s="276" t="s">
        <v>66</v>
      </c>
      <c r="L294" s="276">
        <v>0</v>
      </c>
      <c r="M294" s="276">
        <v>0</v>
      </c>
      <c r="N294" s="276">
        <v>0</v>
      </c>
      <c r="O294" s="276" t="s">
        <v>65</v>
      </c>
      <c r="P294" s="276">
        <v>0</v>
      </c>
      <c r="Q294" s="276" t="s">
        <v>68</v>
      </c>
      <c r="R294" s="276" t="s">
        <v>68</v>
      </c>
    </row>
    <row r="295" spans="2:18" x14ac:dyDescent="0.3">
      <c r="B295" s="436"/>
      <c r="C295" s="276" t="s">
        <v>415</v>
      </c>
      <c r="D295" s="276" t="s">
        <v>1508</v>
      </c>
      <c r="E295" s="276" t="s">
        <v>65</v>
      </c>
      <c r="F295" s="276" t="s">
        <v>64</v>
      </c>
      <c r="G295" s="277">
        <v>2598889820101</v>
      </c>
      <c r="H295" s="276" t="s">
        <v>64</v>
      </c>
      <c r="I295" s="276" t="s">
        <v>64</v>
      </c>
      <c r="J295" s="276" t="s">
        <v>65</v>
      </c>
      <c r="K295" s="276" t="s">
        <v>66</v>
      </c>
      <c r="L295" s="276">
        <v>0</v>
      </c>
      <c r="M295" s="276">
        <v>0</v>
      </c>
      <c r="N295" s="276">
        <v>0</v>
      </c>
      <c r="O295" s="276" t="s">
        <v>65</v>
      </c>
      <c r="P295" s="276">
        <v>0</v>
      </c>
      <c r="Q295" s="276" t="s">
        <v>68</v>
      </c>
      <c r="R295" s="276" t="s">
        <v>68</v>
      </c>
    </row>
    <row r="296" spans="2:18" x14ac:dyDescent="0.3">
      <c r="B296" s="436"/>
      <c r="C296" s="276" t="s">
        <v>1509</v>
      </c>
      <c r="D296" s="276" t="s">
        <v>1510</v>
      </c>
      <c r="E296" s="276" t="s">
        <v>65</v>
      </c>
      <c r="F296" s="276" t="s">
        <v>64</v>
      </c>
      <c r="G296" s="277">
        <v>1627809660101</v>
      </c>
      <c r="H296" s="276" t="s">
        <v>64</v>
      </c>
      <c r="I296" s="276" t="s">
        <v>64</v>
      </c>
      <c r="J296" s="276" t="s">
        <v>65</v>
      </c>
      <c r="K296" s="276" t="s">
        <v>66</v>
      </c>
      <c r="L296" s="276">
        <v>0</v>
      </c>
      <c r="M296" s="276">
        <v>0</v>
      </c>
      <c r="N296" s="276">
        <v>0</v>
      </c>
      <c r="O296" s="276" t="s">
        <v>65</v>
      </c>
      <c r="P296" s="276">
        <v>0</v>
      </c>
      <c r="Q296" s="276" t="s">
        <v>68</v>
      </c>
      <c r="R296" s="276" t="s">
        <v>68</v>
      </c>
    </row>
    <row r="297" spans="2:18" x14ac:dyDescent="0.3">
      <c r="B297" s="436"/>
      <c r="C297" s="276" t="s">
        <v>323</v>
      </c>
      <c r="D297" s="276" t="s">
        <v>1511</v>
      </c>
      <c r="E297" s="276" t="s">
        <v>64</v>
      </c>
      <c r="F297" s="276" t="s">
        <v>65</v>
      </c>
      <c r="G297" s="277">
        <v>2423094290101</v>
      </c>
      <c r="H297" s="276" t="s">
        <v>64</v>
      </c>
      <c r="I297" s="276" t="s">
        <v>64</v>
      </c>
      <c r="J297" s="276" t="s">
        <v>66</v>
      </c>
      <c r="K297" s="276" t="s">
        <v>65</v>
      </c>
      <c r="L297" s="276">
        <v>0</v>
      </c>
      <c r="M297" s="276">
        <v>0</v>
      </c>
      <c r="N297" s="276">
        <v>0</v>
      </c>
      <c r="O297" s="276" t="s">
        <v>65</v>
      </c>
      <c r="P297" s="276">
        <v>0</v>
      </c>
      <c r="Q297" s="276" t="s">
        <v>68</v>
      </c>
      <c r="R297" s="276" t="s">
        <v>68</v>
      </c>
    </row>
    <row r="298" spans="2:18" x14ac:dyDescent="0.3">
      <c r="B298" s="436"/>
      <c r="C298" s="276" t="s">
        <v>394</v>
      </c>
      <c r="D298" s="276" t="s">
        <v>1444</v>
      </c>
      <c r="E298" s="276" t="s">
        <v>65</v>
      </c>
      <c r="F298" s="276" t="s">
        <v>64</v>
      </c>
      <c r="G298" s="277">
        <v>2153941511801</v>
      </c>
      <c r="H298" s="276" t="s">
        <v>64</v>
      </c>
      <c r="I298" s="276" t="s">
        <v>65</v>
      </c>
      <c r="J298" s="276" t="s">
        <v>66</v>
      </c>
      <c r="K298" s="276" t="s">
        <v>66</v>
      </c>
      <c r="L298" s="276">
        <v>0</v>
      </c>
      <c r="M298" s="276">
        <v>0</v>
      </c>
      <c r="N298" s="276">
        <v>0</v>
      </c>
      <c r="O298" s="276" t="s">
        <v>65</v>
      </c>
      <c r="P298" s="276">
        <v>0</v>
      </c>
      <c r="Q298" s="276" t="s">
        <v>68</v>
      </c>
      <c r="R298" s="276" t="s">
        <v>68</v>
      </c>
    </row>
    <row r="299" spans="2:18" x14ac:dyDescent="0.3">
      <c r="B299" s="436"/>
      <c r="C299" s="276" t="s">
        <v>1512</v>
      </c>
      <c r="D299" s="276" t="s">
        <v>1513</v>
      </c>
      <c r="E299" s="276" t="s">
        <v>65</v>
      </c>
      <c r="F299" s="276" t="s">
        <v>64</v>
      </c>
      <c r="G299" s="277" t="s">
        <v>1402</v>
      </c>
      <c r="H299" s="276" t="s">
        <v>64</v>
      </c>
      <c r="I299" s="276" t="s">
        <v>65</v>
      </c>
      <c r="J299" s="276" t="s">
        <v>66</v>
      </c>
      <c r="K299" s="276" t="s">
        <v>66</v>
      </c>
      <c r="L299" s="276">
        <v>0</v>
      </c>
      <c r="M299" s="276">
        <v>0</v>
      </c>
      <c r="N299" s="276">
        <v>0</v>
      </c>
      <c r="O299" s="276" t="s">
        <v>65</v>
      </c>
      <c r="P299" s="276">
        <v>0</v>
      </c>
      <c r="Q299" s="276" t="s">
        <v>68</v>
      </c>
      <c r="R299" s="276" t="s">
        <v>68</v>
      </c>
    </row>
    <row r="300" spans="2:18" x14ac:dyDescent="0.3">
      <c r="B300" s="436"/>
      <c r="C300" s="276" t="s">
        <v>1490</v>
      </c>
      <c r="D300" s="276" t="s">
        <v>1514</v>
      </c>
      <c r="E300" s="276" t="s">
        <v>65</v>
      </c>
      <c r="F300" s="276" t="s">
        <v>64</v>
      </c>
      <c r="G300" s="277" t="s">
        <v>1402</v>
      </c>
      <c r="H300" s="276" t="s">
        <v>65</v>
      </c>
      <c r="I300" s="276" t="s">
        <v>65</v>
      </c>
      <c r="J300" s="276" t="s">
        <v>66</v>
      </c>
      <c r="K300" s="276" t="s">
        <v>66</v>
      </c>
      <c r="L300" s="276">
        <v>0</v>
      </c>
      <c r="M300" s="276">
        <v>0</v>
      </c>
      <c r="N300" s="276">
        <v>0</v>
      </c>
      <c r="O300" s="276" t="s">
        <v>65</v>
      </c>
      <c r="P300" s="276">
        <v>0</v>
      </c>
      <c r="Q300" s="276" t="s">
        <v>68</v>
      </c>
      <c r="R300" s="276" t="s">
        <v>68</v>
      </c>
    </row>
    <row r="301" spans="2:18" x14ac:dyDescent="0.3">
      <c r="B301" s="436"/>
      <c r="C301" s="276" t="s">
        <v>192</v>
      </c>
      <c r="D301" s="276" t="s">
        <v>1515</v>
      </c>
      <c r="E301" s="276" t="s">
        <v>65</v>
      </c>
      <c r="F301" s="276" t="s">
        <v>64</v>
      </c>
      <c r="G301" s="277">
        <v>2766150340101</v>
      </c>
      <c r="H301" s="276" t="s">
        <v>64</v>
      </c>
      <c r="I301" s="276" t="s">
        <v>64</v>
      </c>
      <c r="J301" s="276" t="s">
        <v>65</v>
      </c>
      <c r="K301" s="276" t="s">
        <v>66</v>
      </c>
      <c r="L301" s="276">
        <v>0</v>
      </c>
      <c r="M301" s="276">
        <v>0</v>
      </c>
      <c r="N301" s="276">
        <v>0</v>
      </c>
      <c r="O301" s="276" t="s">
        <v>65</v>
      </c>
      <c r="P301" s="276">
        <v>0</v>
      </c>
      <c r="Q301" s="276" t="s">
        <v>68</v>
      </c>
      <c r="R301" s="276" t="s">
        <v>68</v>
      </c>
    </row>
    <row r="302" spans="2:18" x14ac:dyDescent="0.3">
      <c r="B302" s="436"/>
      <c r="C302" s="276" t="s">
        <v>1516</v>
      </c>
      <c r="D302" s="276" t="s">
        <v>1517</v>
      </c>
      <c r="E302" s="276" t="s">
        <v>64</v>
      </c>
      <c r="F302" s="276" t="s">
        <v>65</v>
      </c>
      <c r="G302" s="277">
        <v>2676262580101</v>
      </c>
      <c r="H302" s="276" t="s">
        <v>64</v>
      </c>
      <c r="I302" s="276" t="s">
        <v>65</v>
      </c>
      <c r="J302" s="276" t="s">
        <v>66</v>
      </c>
      <c r="K302" s="276" t="s">
        <v>66</v>
      </c>
      <c r="L302" s="276">
        <v>0</v>
      </c>
      <c r="M302" s="276">
        <v>0</v>
      </c>
      <c r="N302" s="276">
        <v>0</v>
      </c>
      <c r="O302" s="276" t="s">
        <v>65</v>
      </c>
      <c r="P302" s="276">
        <v>0</v>
      </c>
      <c r="Q302" s="276" t="s">
        <v>68</v>
      </c>
      <c r="R302" s="276" t="s">
        <v>68</v>
      </c>
    </row>
    <row r="303" spans="2:18" x14ac:dyDescent="0.3">
      <c r="B303" s="436"/>
      <c r="C303" s="276" t="s">
        <v>1518</v>
      </c>
      <c r="D303" s="276" t="s">
        <v>1519</v>
      </c>
      <c r="E303" s="276" t="s">
        <v>65</v>
      </c>
      <c r="F303" s="276" t="s">
        <v>64</v>
      </c>
      <c r="G303" s="277" t="s">
        <v>1402</v>
      </c>
      <c r="H303" s="276" t="s">
        <v>65</v>
      </c>
      <c r="I303" s="276" t="s">
        <v>64</v>
      </c>
      <c r="J303" s="276" t="s">
        <v>66</v>
      </c>
      <c r="K303" s="276" t="s">
        <v>66</v>
      </c>
      <c r="L303" s="276">
        <v>0</v>
      </c>
      <c r="M303" s="276">
        <v>0</v>
      </c>
      <c r="N303" s="276">
        <v>0</v>
      </c>
      <c r="O303" s="276" t="s">
        <v>65</v>
      </c>
      <c r="P303" s="276">
        <v>0</v>
      </c>
      <c r="Q303" s="276" t="s">
        <v>68</v>
      </c>
      <c r="R303" s="276" t="s">
        <v>68</v>
      </c>
    </row>
    <row r="304" spans="2:18" x14ac:dyDescent="0.3">
      <c r="B304" s="436"/>
      <c r="C304" s="276" t="s">
        <v>1520</v>
      </c>
      <c r="D304" s="276" t="s">
        <v>1521</v>
      </c>
      <c r="E304" s="276" t="s">
        <v>64</v>
      </c>
      <c r="F304" s="276" t="s">
        <v>65</v>
      </c>
      <c r="G304" s="277">
        <v>1827425390101</v>
      </c>
      <c r="H304" s="276" t="s">
        <v>64</v>
      </c>
      <c r="I304" s="276" t="s">
        <v>64</v>
      </c>
      <c r="J304" s="276" t="s">
        <v>65</v>
      </c>
      <c r="K304" s="276" t="s">
        <v>66</v>
      </c>
      <c r="L304" s="276">
        <v>0</v>
      </c>
      <c r="M304" s="276">
        <v>0</v>
      </c>
      <c r="N304" s="276">
        <v>0</v>
      </c>
      <c r="O304" s="276" t="s">
        <v>65</v>
      </c>
      <c r="P304" s="276">
        <v>0</v>
      </c>
      <c r="Q304" s="276" t="s">
        <v>68</v>
      </c>
      <c r="R304" s="276" t="s">
        <v>68</v>
      </c>
    </row>
    <row r="305" spans="2:18" x14ac:dyDescent="0.3">
      <c r="B305" s="436"/>
      <c r="C305" s="276" t="s">
        <v>1433</v>
      </c>
      <c r="D305" s="276" t="s">
        <v>1457</v>
      </c>
      <c r="E305" s="276" t="s">
        <v>64</v>
      </c>
      <c r="F305" s="276" t="s">
        <v>65</v>
      </c>
      <c r="G305" s="277">
        <v>2326857150101</v>
      </c>
      <c r="H305" s="276" t="s">
        <v>64</v>
      </c>
      <c r="I305" s="276" t="s">
        <v>65</v>
      </c>
      <c r="J305" s="276" t="s">
        <v>66</v>
      </c>
      <c r="K305" s="276" t="s">
        <v>66</v>
      </c>
      <c r="L305" s="276">
        <v>0</v>
      </c>
      <c r="M305" s="276">
        <v>0</v>
      </c>
      <c r="N305" s="276">
        <v>0</v>
      </c>
      <c r="O305" s="276" t="s">
        <v>67</v>
      </c>
      <c r="P305" s="276">
        <v>0</v>
      </c>
      <c r="Q305" s="276" t="s">
        <v>68</v>
      </c>
      <c r="R305" s="276" t="s">
        <v>68</v>
      </c>
    </row>
    <row r="306" spans="2:18" x14ac:dyDescent="0.3">
      <c r="B306" s="436"/>
      <c r="C306" s="276" t="s">
        <v>185</v>
      </c>
      <c r="D306" s="276" t="s">
        <v>304</v>
      </c>
      <c r="E306" s="276" t="s">
        <v>64</v>
      </c>
      <c r="F306" s="276" t="s">
        <v>65</v>
      </c>
      <c r="G306" s="277" t="s">
        <v>1522</v>
      </c>
      <c r="H306" s="276" t="s">
        <v>65</v>
      </c>
      <c r="I306" s="276" t="s">
        <v>64</v>
      </c>
      <c r="J306" s="276" t="s">
        <v>66</v>
      </c>
      <c r="K306" s="276" t="s">
        <v>66</v>
      </c>
      <c r="L306" s="276">
        <v>0</v>
      </c>
      <c r="M306" s="276">
        <v>0</v>
      </c>
      <c r="N306" s="276">
        <v>0</v>
      </c>
      <c r="O306" s="276" t="s">
        <v>67</v>
      </c>
      <c r="P306" s="276">
        <v>0</v>
      </c>
      <c r="Q306" s="276" t="s">
        <v>68</v>
      </c>
      <c r="R306" s="276" t="s">
        <v>68</v>
      </c>
    </row>
    <row r="307" spans="2:18" x14ac:dyDescent="0.3">
      <c r="B307" s="436"/>
      <c r="C307" s="276" t="s">
        <v>1523</v>
      </c>
      <c r="D307" s="276" t="s">
        <v>304</v>
      </c>
      <c r="E307" s="276" t="s">
        <v>64</v>
      </c>
      <c r="F307" s="276" t="s">
        <v>65</v>
      </c>
      <c r="G307" s="277" t="s">
        <v>1522</v>
      </c>
      <c r="H307" s="276" t="s">
        <v>65</v>
      </c>
      <c r="I307" s="276" t="s">
        <v>64</v>
      </c>
      <c r="J307" s="276" t="s">
        <v>66</v>
      </c>
      <c r="K307" s="276" t="s">
        <v>66</v>
      </c>
      <c r="L307" s="276">
        <v>0</v>
      </c>
      <c r="M307" s="276">
        <v>0</v>
      </c>
      <c r="N307" s="276">
        <v>0</v>
      </c>
      <c r="O307" s="276" t="s">
        <v>67</v>
      </c>
      <c r="P307" s="276">
        <v>0</v>
      </c>
      <c r="Q307" s="276" t="s">
        <v>68</v>
      </c>
      <c r="R307" s="276" t="s">
        <v>68</v>
      </c>
    </row>
    <row r="308" spans="2:18" x14ac:dyDescent="0.3">
      <c r="B308" s="436"/>
      <c r="C308" s="276" t="s">
        <v>1478</v>
      </c>
      <c r="D308" s="276" t="s">
        <v>414</v>
      </c>
      <c r="E308" s="276" t="s">
        <v>65</v>
      </c>
      <c r="F308" s="276" t="s">
        <v>64</v>
      </c>
      <c r="G308" s="277">
        <v>1662198860101</v>
      </c>
      <c r="H308" s="276" t="s">
        <v>64</v>
      </c>
      <c r="I308" s="276" t="s">
        <v>64</v>
      </c>
      <c r="J308" s="276" t="s">
        <v>66</v>
      </c>
      <c r="K308" s="276" t="s">
        <v>65</v>
      </c>
      <c r="L308" s="276">
        <v>0</v>
      </c>
      <c r="M308" s="276">
        <v>0</v>
      </c>
      <c r="N308" s="276">
        <v>0</v>
      </c>
      <c r="O308" s="276" t="s">
        <v>67</v>
      </c>
      <c r="P308" s="276">
        <v>0</v>
      </c>
      <c r="Q308" s="276" t="s">
        <v>68</v>
      </c>
      <c r="R308" s="276" t="s">
        <v>68</v>
      </c>
    </row>
    <row r="309" spans="2:18" x14ac:dyDescent="0.3">
      <c r="B309" s="436"/>
      <c r="C309" s="276" t="s">
        <v>1524</v>
      </c>
      <c r="D309" s="276" t="s">
        <v>1525</v>
      </c>
      <c r="E309" s="276" t="s">
        <v>65</v>
      </c>
      <c r="F309" s="276" t="s">
        <v>64</v>
      </c>
      <c r="G309" s="277" t="s">
        <v>1526</v>
      </c>
      <c r="H309" s="276" t="s">
        <v>64</v>
      </c>
      <c r="I309" s="276" t="s">
        <v>65</v>
      </c>
      <c r="J309" s="276" t="s">
        <v>66</v>
      </c>
      <c r="K309" s="276" t="s">
        <v>66</v>
      </c>
      <c r="L309" s="276">
        <v>0</v>
      </c>
      <c r="M309" s="276">
        <v>0</v>
      </c>
      <c r="N309" s="276">
        <v>0</v>
      </c>
      <c r="O309" s="276" t="s">
        <v>67</v>
      </c>
      <c r="P309" s="276">
        <v>0</v>
      </c>
      <c r="Q309" s="276" t="s">
        <v>68</v>
      </c>
      <c r="R309" s="276" t="s">
        <v>68</v>
      </c>
    </row>
    <row r="310" spans="2:18" x14ac:dyDescent="0.3">
      <c r="B310" s="436"/>
      <c r="C310" s="276" t="s">
        <v>1527</v>
      </c>
      <c r="D310" s="276" t="s">
        <v>1528</v>
      </c>
      <c r="E310" s="276" t="s">
        <v>65</v>
      </c>
      <c r="F310" s="276" t="s">
        <v>64</v>
      </c>
      <c r="G310" s="277" t="s">
        <v>1522</v>
      </c>
      <c r="H310" s="276" t="s">
        <v>64</v>
      </c>
      <c r="I310" s="276" t="s">
        <v>65</v>
      </c>
      <c r="J310" s="276" t="s">
        <v>66</v>
      </c>
      <c r="K310" s="276" t="s">
        <v>66</v>
      </c>
      <c r="L310" s="276">
        <v>0</v>
      </c>
      <c r="M310" s="276">
        <v>0</v>
      </c>
      <c r="N310" s="276">
        <v>0</v>
      </c>
      <c r="O310" s="276" t="s">
        <v>67</v>
      </c>
      <c r="P310" s="276">
        <v>0</v>
      </c>
      <c r="Q310" s="276" t="s">
        <v>68</v>
      </c>
      <c r="R310" s="276" t="s">
        <v>68</v>
      </c>
    </row>
    <row r="311" spans="2:18" x14ac:dyDescent="0.3">
      <c r="B311" s="436"/>
      <c r="C311" s="276" t="s">
        <v>1524</v>
      </c>
      <c r="D311" s="276" t="s">
        <v>1529</v>
      </c>
      <c r="E311" s="276" t="s">
        <v>65</v>
      </c>
      <c r="F311" s="276" t="s">
        <v>64</v>
      </c>
      <c r="G311" s="277">
        <v>1696490320101</v>
      </c>
      <c r="H311" s="276" t="s">
        <v>64</v>
      </c>
      <c r="I311" s="276" t="s">
        <v>64</v>
      </c>
      <c r="J311" s="276" t="s">
        <v>65</v>
      </c>
      <c r="K311" s="276" t="s">
        <v>66</v>
      </c>
      <c r="L311" s="276">
        <v>0</v>
      </c>
      <c r="M311" s="276">
        <v>0</v>
      </c>
      <c r="N311" s="276">
        <v>0</v>
      </c>
      <c r="O311" s="276" t="s">
        <v>67</v>
      </c>
      <c r="P311" s="276">
        <v>0</v>
      </c>
      <c r="Q311" s="276" t="s">
        <v>68</v>
      </c>
      <c r="R311" s="276" t="s">
        <v>68</v>
      </c>
    </row>
    <row r="312" spans="2:18" x14ac:dyDescent="0.3">
      <c r="B312" s="436"/>
      <c r="C312" s="276" t="s">
        <v>443</v>
      </c>
      <c r="D312" s="276" t="s">
        <v>444</v>
      </c>
      <c r="E312" s="276" t="s">
        <v>65</v>
      </c>
      <c r="F312" s="276" t="s">
        <v>64</v>
      </c>
      <c r="G312" s="277">
        <v>1783739310101</v>
      </c>
      <c r="H312" s="276" t="s">
        <v>64</v>
      </c>
      <c r="I312" s="276" t="s">
        <v>64</v>
      </c>
      <c r="J312" s="276" t="s">
        <v>65</v>
      </c>
      <c r="K312" s="276" t="s">
        <v>66</v>
      </c>
      <c r="L312" s="276">
        <v>0</v>
      </c>
      <c r="M312" s="276">
        <v>0</v>
      </c>
      <c r="N312" s="276">
        <v>0</v>
      </c>
      <c r="O312" s="276" t="s">
        <v>67</v>
      </c>
      <c r="P312" s="276">
        <v>0</v>
      </c>
      <c r="Q312" s="276" t="s">
        <v>68</v>
      </c>
      <c r="R312" s="276" t="s">
        <v>68</v>
      </c>
    </row>
    <row r="313" spans="2:18" x14ac:dyDescent="0.3">
      <c r="B313" s="436"/>
      <c r="C313" s="276" t="s">
        <v>1530</v>
      </c>
      <c r="D313" s="276" t="s">
        <v>1531</v>
      </c>
      <c r="E313" s="276" t="s">
        <v>65</v>
      </c>
      <c r="F313" s="276" t="s">
        <v>64</v>
      </c>
      <c r="G313" s="277" t="s">
        <v>1460</v>
      </c>
      <c r="H313" s="276" t="s">
        <v>64</v>
      </c>
      <c r="I313" s="276" t="s">
        <v>64</v>
      </c>
      <c r="J313" s="276" t="s">
        <v>66</v>
      </c>
      <c r="K313" s="276" t="s">
        <v>65</v>
      </c>
      <c r="L313" s="276">
        <v>0</v>
      </c>
      <c r="M313" s="276">
        <v>0</v>
      </c>
      <c r="N313" s="276">
        <v>0</v>
      </c>
      <c r="O313" s="276" t="s">
        <v>67</v>
      </c>
      <c r="P313" s="276">
        <v>0</v>
      </c>
      <c r="Q313" s="276" t="s">
        <v>68</v>
      </c>
      <c r="R313" s="276" t="s">
        <v>68</v>
      </c>
    </row>
    <row r="314" spans="2:18" x14ac:dyDescent="0.3">
      <c r="B314" s="436"/>
      <c r="C314" s="276" t="s">
        <v>1397</v>
      </c>
      <c r="D314" s="276" t="s">
        <v>1531</v>
      </c>
      <c r="E314" s="276" t="s">
        <v>64</v>
      </c>
      <c r="F314" s="276" t="s">
        <v>65</v>
      </c>
      <c r="G314" s="277" t="s">
        <v>1460</v>
      </c>
      <c r="H314" s="276" t="s">
        <v>65</v>
      </c>
      <c r="I314" s="276" t="s">
        <v>64</v>
      </c>
      <c r="J314" s="276" t="s">
        <v>66</v>
      </c>
      <c r="K314" s="276" t="s">
        <v>66</v>
      </c>
      <c r="L314" s="276">
        <v>0</v>
      </c>
      <c r="M314" s="276">
        <v>0</v>
      </c>
      <c r="N314" s="276">
        <v>0</v>
      </c>
      <c r="O314" s="276" t="s">
        <v>67</v>
      </c>
      <c r="P314" s="276">
        <v>0</v>
      </c>
      <c r="Q314" s="276" t="s">
        <v>68</v>
      </c>
      <c r="R314" s="276" t="s">
        <v>68</v>
      </c>
    </row>
    <row r="315" spans="2:18" x14ac:dyDescent="0.3">
      <c r="B315" s="436"/>
      <c r="C315" s="276" t="s">
        <v>1532</v>
      </c>
      <c r="D315" s="276" t="s">
        <v>190</v>
      </c>
      <c r="E315" s="276" t="s">
        <v>65</v>
      </c>
      <c r="F315" s="276" t="s">
        <v>64</v>
      </c>
      <c r="G315" s="277" t="s">
        <v>1460</v>
      </c>
      <c r="H315" s="276" t="s">
        <v>65</v>
      </c>
      <c r="I315" s="276" t="s">
        <v>64</v>
      </c>
      <c r="J315" s="276" t="s">
        <v>66</v>
      </c>
      <c r="K315" s="276" t="s">
        <v>66</v>
      </c>
      <c r="L315" s="276">
        <v>0</v>
      </c>
      <c r="M315" s="276">
        <v>0</v>
      </c>
      <c r="N315" s="276">
        <v>0</v>
      </c>
      <c r="O315" s="276" t="s">
        <v>67</v>
      </c>
      <c r="P315" s="276">
        <v>0</v>
      </c>
      <c r="Q315" s="276" t="s">
        <v>68</v>
      </c>
      <c r="R315" s="276" t="s">
        <v>68</v>
      </c>
    </row>
    <row r="316" spans="2:18" x14ac:dyDescent="0.3">
      <c r="B316" s="436"/>
      <c r="C316" s="276" t="s">
        <v>1533</v>
      </c>
      <c r="D316" s="276" t="s">
        <v>1534</v>
      </c>
      <c r="E316" s="276" t="s">
        <v>65</v>
      </c>
      <c r="F316" s="276" t="s">
        <v>64</v>
      </c>
      <c r="G316" s="277" t="s">
        <v>1460</v>
      </c>
      <c r="H316" s="276" t="s">
        <v>65</v>
      </c>
      <c r="I316" s="276" t="s">
        <v>65</v>
      </c>
      <c r="J316" s="276" t="s">
        <v>66</v>
      </c>
      <c r="K316" s="276" t="s">
        <v>66</v>
      </c>
      <c r="L316" s="276">
        <v>0</v>
      </c>
      <c r="M316" s="276">
        <v>0</v>
      </c>
      <c r="N316" s="276">
        <v>0</v>
      </c>
      <c r="O316" s="276" t="s">
        <v>67</v>
      </c>
      <c r="P316" s="276">
        <v>0</v>
      </c>
      <c r="Q316" s="276" t="s">
        <v>68</v>
      </c>
      <c r="R316" s="276" t="s">
        <v>68</v>
      </c>
    </row>
    <row r="317" spans="2:18" x14ac:dyDescent="0.3">
      <c r="B317" s="436"/>
      <c r="C317" s="276" t="s">
        <v>1535</v>
      </c>
      <c r="D317" s="276" t="s">
        <v>1536</v>
      </c>
      <c r="E317" s="276" t="s">
        <v>65</v>
      </c>
      <c r="F317" s="276" t="s">
        <v>64</v>
      </c>
      <c r="G317" s="277">
        <v>1797945820101</v>
      </c>
      <c r="H317" s="276" t="s">
        <v>64</v>
      </c>
      <c r="I317" s="276" t="s">
        <v>64</v>
      </c>
      <c r="J317" s="276" t="s">
        <v>65</v>
      </c>
      <c r="K317" s="276" t="s">
        <v>66</v>
      </c>
      <c r="L317" s="276">
        <v>0</v>
      </c>
      <c r="M317" s="276">
        <v>0</v>
      </c>
      <c r="N317" s="276">
        <v>0</v>
      </c>
      <c r="O317" s="276" t="s">
        <v>67</v>
      </c>
      <c r="P317" s="276">
        <v>0</v>
      </c>
      <c r="Q317" s="276" t="s">
        <v>68</v>
      </c>
      <c r="R317" s="276" t="s">
        <v>68</v>
      </c>
    </row>
    <row r="318" spans="2:18" x14ac:dyDescent="0.3">
      <c r="B318" s="436"/>
      <c r="C318" s="276" t="s">
        <v>1491</v>
      </c>
      <c r="D318" s="276" t="s">
        <v>1537</v>
      </c>
      <c r="E318" s="276" t="s">
        <v>65</v>
      </c>
      <c r="F318" s="276" t="s">
        <v>64</v>
      </c>
      <c r="G318" s="277">
        <v>1816706820101</v>
      </c>
      <c r="H318" s="276" t="s">
        <v>64</v>
      </c>
      <c r="I318" s="276" t="s">
        <v>64</v>
      </c>
      <c r="J318" s="276" t="s">
        <v>65</v>
      </c>
      <c r="K318" s="276" t="s">
        <v>66</v>
      </c>
      <c r="L318" s="276">
        <v>0</v>
      </c>
      <c r="M318" s="276">
        <v>0</v>
      </c>
      <c r="N318" s="276">
        <v>0</v>
      </c>
      <c r="O318" s="276" t="s">
        <v>65</v>
      </c>
      <c r="P318" s="276">
        <v>0</v>
      </c>
      <c r="Q318" s="276" t="s">
        <v>68</v>
      </c>
      <c r="R318" s="276" t="s">
        <v>68</v>
      </c>
    </row>
    <row r="319" spans="2:18" x14ac:dyDescent="0.3">
      <c r="B319" s="436"/>
      <c r="C319" s="276" t="s">
        <v>472</v>
      </c>
      <c r="D319" s="276" t="s">
        <v>414</v>
      </c>
      <c r="E319" s="276" t="s">
        <v>65</v>
      </c>
      <c r="F319" s="276" t="s">
        <v>64</v>
      </c>
      <c r="G319" s="277">
        <v>1662198860101</v>
      </c>
      <c r="H319" s="276" t="s">
        <v>64</v>
      </c>
      <c r="I319" s="276" t="s">
        <v>64</v>
      </c>
      <c r="J319" s="276" t="s">
        <v>66</v>
      </c>
      <c r="K319" s="276" t="s">
        <v>65</v>
      </c>
      <c r="L319" s="276">
        <v>0</v>
      </c>
      <c r="M319" s="276">
        <v>0</v>
      </c>
      <c r="N319" s="276">
        <v>0</v>
      </c>
      <c r="O319" s="276" t="s">
        <v>67</v>
      </c>
      <c r="P319" s="276">
        <v>0</v>
      </c>
      <c r="Q319" s="276" t="s">
        <v>68</v>
      </c>
      <c r="R319" s="276" t="s">
        <v>68</v>
      </c>
    </row>
    <row r="320" spans="2:18" x14ac:dyDescent="0.3">
      <c r="B320" s="436"/>
      <c r="C320" s="276" t="s">
        <v>1538</v>
      </c>
      <c r="D320" s="276" t="s">
        <v>1539</v>
      </c>
      <c r="E320" s="276" t="s">
        <v>65</v>
      </c>
      <c r="F320" s="276" t="s">
        <v>64</v>
      </c>
      <c r="G320" s="277">
        <v>3662769560115</v>
      </c>
      <c r="H320" s="276" t="s">
        <v>64</v>
      </c>
      <c r="I320" s="276" t="s">
        <v>65</v>
      </c>
      <c r="J320" s="276" t="s">
        <v>66</v>
      </c>
      <c r="K320" s="276" t="s">
        <v>66</v>
      </c>
      <c r="L320" s="276">
        <v>0</v>
      </c>
      <c r="M320" s="276">
        <v>0</v>
      </c>
      <c r="N320" s="276">
        <v>0</v>
      </c>
      <c r="O320" s="276" t="s">
        <v>65</v>
      </c>
      <c r="P320" s="276">
        <v>0</v>
      </c>
      <c r="Q320" s="276" t="s">
        <v>68</v>
      </c>
      <c r="R320" s="276" t="s">
        <v>68</v>
      </c>
    </row>
    <row r="321" spans="2:18" x14ac:dyDescent="0.3">
      <c r="B321" s="436"/>
      <c r="C321" s="276" t="s">
        <v>1540</v>
      </c>
      <c r="D321" s="276" t="s">
        <v>1541</v>
      </c>
      <c r="E321" s="276" t="s">
        <v>65</v>
      </c>
      <c r="F321" s="276" t="s">
        <v>64</v>
      </c>
      <c r="G321" s="277">
        <v>2603669940101</v>
      </c>
      <c r="H321" s="276" t="s">
        <v>64</v>
      </c>
      <c r="I321" s="276" t="s">
        <v>64</v>
      </c>
      <c r="J321" s="276" t="s">
        <v>65</v>
      </c>
      <c r="K321" s="276" t="s">
        <v>66</v>
      </c>
      <c r="L321" s="276">
        <v>0</v>
      </c>
      <c r="M321" s="276">
        <v>0</v>
      </c>
      <c r="N321" s="276">
        <v>0</v>
      </c>
      <c r="O321" s="276" t="s">
        <v>65</v>
      </c>
      <c r="P321" s="276">
        <v>0</v>
      </c>
      <c r="Q321" s="276" t="s">
        <v>68</v>
      </c>
      <c r="R321" s="276" t="s">
        <v>68</v>
      </c>
    </row>
    <row r="322" spans="2:18" x14ac:dyDescent="0.3">
      <c r="B322" s="436"/>
      <c r="C322" s="276" t="s">
        <v>1542</v>
      </c>
      <c r="D322" s="276" t="s">
        <v>533</v>
      </c>
      <c r="E322" s="276" t="s">
        <v>65</v>
      </c>
      <c r="F322" s="276" t="s">
        <v>64</v>
      </c>
      <c r="G322" s="277">
        <v>2433393132005</v>
      </c>
      <c r="H322" s="276" t="s">
        <v>64</v>
      </c>
      <c r="I322" s="276" t="s">
        <v>64</v>
      </c>
      <c r="J322" s="276" t="s">
        <v>66</v>
      </c>
      <c r="K322" s="276" t="s">
        <v>65</v>
      </c>
      <c r="L322" s="276">
        <v>0</v>
      </c>
      <c r="M322" s="276">
        <v>0</v>
      </c>
      <c r="N322" s="276">
        <v>0</v>
      </c>
      <c r="O322" s="276" t="s">
        <v>67</v>
      </c>
      <c r="P322" s="276">
        <v>0</v>
      </c>
      <c r="Q322" s="276" t="s">
        <v>68</v>
      </c>
      <c r="R322" s="276" t="s">
        <v>68</v>
      </c>
    </row>
    <row r="323" spans="2:18" x14ac:dyDescent="0.3">
      <c r="B323" s="436"/>
      <c r="C323" s="276" t="s">
        <v>1502</v>
      </c>
      <c r="D323" s="276" t="s">
        <v>1543</v>
      </c>
      <c r="E323" s="276" t="s">
        <v>65</v>
      </c>
      <c r="F323" s="276" t="s">
        <v>64</v>
      </c>
      <c r="G323" s="277">
        <v>2247961780101</v>
      </c>
      <c r="H323" s="276" t="s">
        <v>64</v>
      </c>
      <c r="I323" s="276" t="s">
        <v>65</v>
      </c>
      <c r="J323" s="276" t="s">
        <v>66</v>
      </c>
      <c r="K323" s="276" t="s">
        <v>66</v>
      </c>
      <c r="L323" s="276">
        <v>0</v>
      </c>
      <c r="M323" s="276">
        <v>0</v>
      </c>
      <c r="N323" s="276">
        <v>0</v>
      </c>
      <c r="O323" s="276" t="s">
        <v>67</v>
      </c>
      <c r="P323" s="276">
        <v>0</v>
      </c>
      <c r="Q323" s="276" t="s">
        <v>68</v>
      </c>
      <c r="R323" s="276" t="s">
        <v>68</v>
      </c>
    </row>
    <row r="324" spans="2:18" x14ac:dyDescent="0.3">
      <c r="B324" s="436"/>
      <c r="C324" s="276" t="s">
        <v>415</v>
      </c>
      <c r="D324" s="276" t="s">
        <v>1525</v>
      </c>
      <c r="E324" s="276" t="s">
        <v>65</v>
      </c>
      <c r="F324" s="276" t="s">
        <v>64</v>
      </c>
      <c r="G324" s="277">
        <v>2598889820101</v>
      </c>
      <c r="H324" s="276" t="s">
        <v>64</v>
      </c>
      <c r="I324" s="276" t="s">
        <v>64</v>
      </c>
      <c r="J324" s="276" t="s">
        <v>65</v>
      </c>
      <c r="K324" s="276" t="s">
        <v>66</v>
      </c>
      <c r="L324" s="276">
        <v>0</v>
      </c>
      <c r="M324" s="276">
        <v>0</v>
      </c>
      <c r="N324" s="276">
        <v>0</v>
      </c>
      <c r="O324" s="276" t="s">
        <v>67</v>
      </c>
      <c r="P324" s="276">
        <v>0</v>
      </c>
      <c r="Q324" s="276" t="s">
        <v>68</v>
      </c>
      <c r="R324" s="276" t="s">
        <v>68</v>
      </c>
    </row>
    <row r="325" spans="2:18" x14ac:dyDescent="0.3">
      <c r="B325" s="436"/>
      <c r="C325" s="276" t="s">
        <v>1533</v>
      </c>
      <c r="D325" s="276" t="s">
        <v>1544</v>
      </c>
      <c r="E325" s="276" t="s">
        <v>65</v>
      </c>
      <c r="F325" s="276" t="s">
        <v>64</v>
      </c>
      <c r="G325" s="277">
        <v>1604755540101</v>
      </c>
      <c r="H325" s="276" t="s">
        <v>64</v>
      </c>
      <c r="I325" s="276" t="s">
        <v>65</v>
      </c>
      <c r="J325" s="276" t="s">
        <v>66</v>
      </c>
      <c r="K325" s="276" t="s">
        <v>66</v>
      </c>
      <c r="L325" s="276">
        <v>0</v>
      </c>
      <c r="M325" s="276">
        <v>0</v>
      </c>
      <c r="N325" s="276">
        <v>0</v>
      </c>
      <c r="O325" s="276" t="s">
        <v>67</v>
      </c>
      <c r="P325" s="276">
        <v>0</v>
      </c>
      <c r="Q325" s="276" t="s">
        <v>68</v>
      </c>
      <c r="R325" s="276" t="s">
        <v>68</v>
      </c>
    </row>
    <row r="326" spans="2:18" x14ac:dyDescent="0.3">
      <c r="B326" s="436"/>
      <c r="C326" s="276" t="s">
        <v>1478</v>
      </c>
      <c r="D326" s="276" t="s">
        <v>414</v>
      </c>
      <c r="E326" s="276" t="s">
        <v>65</v>
      </c>
      <c r="F326" s="276" t="s">
        <v>64</v>
      </c>
      <c r="G326" s="277">
        <v>1662198860101</v>
      </c>
      <c r="H326" s="276" t="s">
        <v>64</v>
      </c>
      <c r="I326" s="276" t="s">
        <v>64</v>
      </c>
      <c r="J326" s="276" t="s">
        <v>66</v>
      </c>
      <c r="K326" s="276" t="s">
        <v>65</v>
      </c>
      <c r="L326" s="276">
        <v>0</v>
      </c>
      <c r="M326" s="276">
        <v>0</v>
      </c>
      <c r="N326" s="276">
        <v>0</v>
      </c>
      <c r="O326" s="276" t="s">
        <v>65</v>
      </c>
      <c r="P326" s="276">
        <v>0</v>
      </c>
      <c r="Q326" s="276" t="s">
        <v>68</v>
      </c>
      <c r="R326" s="276" t="s">
        <v>68</v>
      </c>
    </row>
    <row r="327" spans="2:18" x14ac:dyDescent="0.3">
      <c r="B327" s="436"/>
      <c r="C327" s="276" t="s">
        <v>1403</v>
      </c>
      <c r="D327" s="276" t="s">
        <v>173</v>
      </c>
      <c r="E327" s="276" t="s">
        <v>65</v>
      </c>
      <c r="F327" s="276" t="s">
        <v>64</v>
      </c>
      <c r="G327" s="277" t="s">
        <v>1495</v>
      </c>
      <c r="H327" s="276" t="s">
        <v>64</v>
      </c>
      <c r="I327" s="276" t="s">
        <v>65</v>
      </c>
      <c r="J327" s="276" t="s">
        <v>66</v>
      </c>
      <c r="K327" s="276" t="s">
        <v>66</v>
      </c>
      <c r="L327" s="276">
        <v>0</v>
      </c>
      <c r="M327" s="276">
        <v>0</v>
      </c>
      <c r="N327" s="276">
        <v>0</v>
      </c>
      <c r="O327" s="276" t="s">
        <v>67</v>
      </c>
      <c r="P327" s="276">
        <v>0</v>
      </c>
      <c r="Q327" s="276" t="s">
        <v>68</v>
      </c>
      <c r="R327" s="276" t="s">
        <v>68</v>
      </c>
    </row>
    <row r="328" spans="2:18" x14ac:dyDescent="0.3">
      <c r="B328" s="436"/>
      <c r="C328" s="276" t="s">
        <v>1491</v>
      </c>
      <c r="D328" s="276" t="s">
        <v>1545</v>
      </c>
      <c r="E328" s="276" t="s">
        <v>65</v>
      </c>
      <c r="F328" s="276" t="s">
        <v>64</v>
      </c>
      <c r="G328" s="277">
        <v>1816706820101</v>
      </c>
      <c r="H328" s="276" t="s">
        <v>64</v>
      </c>
      <c r="I328" s="276" t="s">
        <v>64</v>
      </c>
      <c r="J328" s="276" t="s">
        <v>65</v>
      </c>
      <c r="K328" s="276" t="s">
        <v>66</v>
      </c>
      <c r="L328" s="276">
        <v>0</v>
      </c>
      <c r="M328" s="276">
        <v>0</v>
      </c>
      <c r="N328" s="276">
        <v>0</v>
      </c>
      <c r="O328" s="276" t="s">
        <v>67</v>
      </c>
      <c r="P328" s="276">
        <v>0</v>
      </c>
      <c r="Q328" s="276" t="s">
        <v>68</v>
      </c>
      <c r="R328" s="276" t="s">
        <v>68</v>
      </c>
    </row>
    <row r="329" spans="2:18" x14ac:dyDescent="0.3">
      <c r="B329" s="436"/>
      <c r="C329" s="276" t="s">
        <v>472</v>
      </c>
      <c r="D329" s="276" t="s">
        <v>173</v>
      </c>
      <c r="E329" s="276" t="s">
        <v>65</v>
      </c>
      <c r="F329" s="276" t="s">
        <v>64</v>
      </c>
      <c r="G329" s="277">
        <v>1615273531416</v>
      </c>
      <c r="H329" s="276" t="s">
        <v>64</v>
      </c>
      <c r="I329" s="276" t="s">
        <v>64</v>
      </c>
      <c r="J329" s="276" t="s">
        <v>65</v>
      </c>
      <c r="K329" s="276" t="s">
        <v>66</v>
      </c>
      <c r="L329" s="276">
        <v>0</v>
      </c>
      <c r="M329" s="276">
        <v>0</v>
      </c>
      <c r="N329" s="276">
        <v>0</v>
      </c>
      <c r="O329" s="276" t="s">
        <v>67</v>
      </c>
      <c r="P329" s="276">
        <v>0</v>
      </c>
      <c r="Q329" s="276" t="s">
        <v>68</v>
      </c>
      <c r="R329" s="276" t="s">
        <v>68</v>
      </c>
    </row>
    <row r="330" spans="2:18" x14ac:dyDescent="0.3">
      <c r="B330" s="436"/>
      <c r="C330" s="276" t="s">
        <v>189</v>
      </c>
      <c r="D330" s="276" t="s">
        <v>202</v>
      </c>
      <c r="E330" s="276" t="s">
        <v>64</v>
      </c>
      <c r="F330" s="276" t="s">
        <v>65</v>
      </c>
      <c r="G330" s="277" t="s">
        <v>1402</v>
      </c>
      <c r="H330" s="276" t="s">
        <v>65</v>
      </c>
      <c r="I330" s="276" t="s">
        <v>64</v>
      </c>
      <c r="J330" s="276" t="s">
        <v>66</v>
      </c>
      <c r="K330" s="276" t="s">
        <v>66</v>
      </c>
      <c r="L330" s="276">
        <v>0</v>
      </c>
      <c r="M330" s="276">
        <v>0</v>
      </c>
      <c r="N330" s="276">
        <v>0</v>
      </c>
      <c r="O330" s="276" t="s">
        <v>65</v>
      </c>
      <c r="P330" s="276">
        <v>0</v>
      </c>
      <c r="Q330" s="276" t="s">
        <v>68</v>
      </c>
      <c r="R330" s="276" t="s">
        <v>68</v>
      </c>
    </row>
    <row r="331" spans="2:18" x14ac:dyDescent="0.3">
      <c r="B331" s="436"/>
      <c r="C331" s="276" t="s">
        <v>121</v>
      </c>
      <c r="D331" s="276" t="s">
        <v>180</v>
      </c>
      <c r="E331" s="276" t="s">
        <v>64</v>
      </c>
      <c r="F331" s="276" t="s">
        <v>65</v>
      </c>
      <c r="G331" s="277" t="s">
        <v>1402</v>
      </c>
      <c r="H331" s="276" t="s">
        <v>65</v>
      </c>
      <c r="I331" s="276" t="s">
        <v>64</v>
      </c>
      <c r="J331" s="276" t="s">
        <v>66</v>
      </c>
      <c r="K331" s="276" t="s">
        <v>66</v>
      </c>
      <c r="L331" s="276">
        <v>0</v>
      </c>
      <c r="M331" s="276">
        <v>0</v>
      </c>
      <c r="N331" s="276">
        <v>0</v>
      </c>
      <c r="O331" s="276" t="s">
        <v>65</v>
      </c>
      <c r="P331" s="276">
        <v>0</v>
      </c>
      <c r="Q331" s="276" t="s">
        <v>68</v>
      </c>
      <c r="R331" s="276" t="s">
        <v>68</v>
      </c>
    </row>
    <row r="332" spans="2:18" x14ac:dyDescent="0.3">
      <c r="B332" s="436"/>
      <c r="C332" s="276" t="s">
        <v>1416</v>
      </c>
      <c r="D332" s="276" t="s">
        <v>180</v>
      </c>
      <c r="E332" s="276" t="s">
        <v>65</v>
      </c>
      <c r="F332" s="276" t="s">
        <v>64</v>
      </c>
      <c r="G332" s="277" t="s">
        <v>1402</v>
      </c>
      <c r="H332" s="276" t="s">
        <v>65</v>
      </c>
      <c r="I332" s="276" t="s">
        <v>64</v>
      </c>
      <c r="J332" s="276" t="s">
        <v>66</v>
      </c>
      <c r="K332" s="276" t="s">
        <v>66</v>
      </c>
      <c r="L332" s="276">
        <v>0</v>
      </c>
      <c r="M332" s="276">
        <v>0</v>
      </c>
      <c r="N332" s="276">
        <v>0</v>
      </c>
      <c r="O332" s="276" t="s">
        <v>65</v>
      </c>
      <c r="P332" s="276">
        <v>0</v>
      </c>
      <c r="Q332" s="276" t="s">
        <v>68</v>
      </c>
      <c r="R332" s="276" t="s">
        <v>68</v>
      </c>
    </row>
    <row r="333" spans="2:18" x14ac:dyDescent="0.3">
      <c r="B333" s="436"/>
      <c r="C333" s="276" t="s">
        <v>412</v>
      </c>
      <c r="D333" s="276" t="s">
        <v>202</v>
      </c>
      <c r="E333" s="276" t="s">
        <v>65</v>
      </c>
      <c r="F333" s="276" t="s">
        <v>64</v>
      </c>
      <c r="G333" s="277">
        <v>2817591380101</v>
      </c>
      <c r="H333" s="276" t="s">
        <v>64</v>
      </c>
      <c r="I333" s="276" t="s">
        <v>65</v>
      </c>
      <c r="J333" s="276" t="s">
        <v>66</v>
      </c>
      <c r="K333" s="276" t="s">
        <v>66</v>
      </c>
      <c r="L333" s="276">
        <v>0</v>
      </c>
      <c r="M333" s="276">
        <v>0</v>
      </c>
      <c r="N333" s="276">
        <v>0</v>
      </c>
      <c r="O333" s="276" t="s">
        <v>65</v>
      </c>
      <c r="P333" s="276">
        <v>0</v>
      </c>
      <c r="Q333" s="276" t="s">
        <v>68</v>
      </c>
      <c r="R333" s="276" t="s">
        <v>68</v>
      </c>
    </row>
    <row r="334" spans="2:18" x14ac:dyDescent="0.3">
      <c r="B334" s="436"/>
      <c r="C334" s="276" t="s">
        <v>457</v>
      </c>
      <c r="D334" s="276" t="s">
        <v>416</v>
      </c>
      <c r="E334" s="276" t="s">
        <v>65</v>
      </c>
      <c r="F334" s="276" t="s">
        <v>64</v>
      </c>
      <c r="G334" s="277">
        <v>1638752000101</v>
      </c>
      <c r="H334" s="276" t="s">
        <v>64</v>
      </c>
      <c r="I334" s="276" t="s">
        <v>64</v>
      </c>
      <c r="J334" s="276" t="s">
        <v>65</v>
      </c>
      <c r="K334" s="276" t="s">
        <v>66</v>
      </c>
      <c r="L334" s="276">
        <v>0</v>
      </c>
      <c r="M334" s="276">
        <v>0</v>
      </c>
      <c r="N334" s="276">
        <v>0</v>
      </c>
      <c r="O334" s="276" t="s">
        <v>65</v>
      </c>
      <c r="P334" s="276">
        <v>0</v>
      </c>
      <c r="Q334" s="276" t="s">
        <v>68</v>
      </c>
      <c r="R334" s="276" t="s">
        <v>68</v>
      </c>
    </row>
    <row r="335" spans="2:18" x14ac:dyDescent="0.3">
      <c r="B335" s="436"/>
      <c r="C335" s="276" t="s">
        <v>458</v>
      </c>
      <c r="D335" s="276" t="s">
        <v>116</v>
      </c>
      <c r="E335" s="276" t="s">
        <v>65</v>
      </c>
      <c r="F335" s="276" t="s">
        <v>64</v>
      </c>
      <c r="G335" s="277">
        <v>2435182850611</v>
      </c>
      <c r="H335" s="276" t="s">
        <v>64</v>
      </c>
      <c r="I335" s="276" t="s">
        <v>64</v>
      </c>
      <c r="J335" s="276" t="s">
        <v>66</v>
      </c>
      <c r="K335" s="276" t="s">
        <v>65</v>
      </c>
      <c r="L335" s="276">
        <v>0</v>
      </c>
      <c r="M335" s="276">
        <v>0</v>
      </c>
      <c r="N335" s="276">
        <v>0</v>
      </c>
      <c r="O335" s="276" t="s">
        <v>65</v>
      </c>
      <c r="P335" s="276">
        <v>0</v>
      </c>
      <c r="Q335" s="276" t="s">
        <v>68</v>
      </c>
      <c r="R335" s="276" t="s">
        <v>68</v>
      </c>
    </row>
    <row r="336" spans="2:18" x14ac:dyDescent="0.3">
      <c r="B336" s="436"/>
      <c r="C336" s="276" t="s">
        <v>417</v>
      </c>
      <c r="D336" s="276" t="s">
        <v>459</v>
      </c>
      <c r="E336" s="276" t="s">
        <v>65</v>
      </c>
      <c r="F336" s="276" t="s">
        <v>64</v>
      </c>
      <c r="G336" s="277">
        <v>2400379601006</v>
      </c>
      <c r="H336" s="276" t="s">
        <v>64</v>
      </c>
      <c r="I336" s="276" t="s">
        <v>64</v>
      </c>
      <c r="J336" s="276" t="s">
        <v>65</v>
      </c>
      <c r="K336" s="276" t="s">
        <v>66</v>
      </c>
      <c r="L336" s="276">
        <v>0</v>
      </c>
      <c r="M336" s="276">
        <v>0</v>
      </c>
      <c r="N336" s="276">
        <v>0</v>
      </c>
      <c r="O336" s="276" t="s">
        <v>65</v>
      </c>
      <c r="P336" s="276">
        <v>0</v>
      </c>
      <c r="Q336" s="276" t="s">
        <v>68</v>
      </c>
      <c r="R336" s="276" t="s">
        <v>68</v>
      </c>
    </row>
    <row r="337" spans="2:18" x14ac:dyDescent="0.3">
      <c r="B337" s="436"/>
      <c r="C337" s="276" t="s">
        <v>348</v>
      </c>
      <c r="D337" s="276" t="s">
        <v>460</v>
      </c>
      <c r="E337" s="276" t="s">
        <v>64</v>
      </c>
      <c r="F337" s="276" t="s">
        <v>65</v>
      </c>
      <c r="G337" s="277">
        <v>1637806840101</v>
      </c>
      <c r="H337" s="276" t="s">
        <v>64</v>
      </c>
      <c r="I337" s="276" t="s">
        <v>64</v>
      </c>
      <c r="J337" s="276" t="s">
        <v>65</v>
      </c>
      <c r="K337" s="276" t="s">
        <v>66</v>
      </c>
      <c r="L337" s="276">
        <v>0</v>
      </c>
      <c r="M337" s="276">
        <v>0</v>
      </c>
      <c r="N337" s="276">
        <v>0</v>
      </c>
      <c r="O337" s="276" t="s">
        <v>65</v>
      </c>
      <c r="P337" s="276">
        <v>0</v>
      </c>
      <c r="Q337" s="276" t="s">
        <v>68</v>
      </c>
      <c r="R337" s="276" t="s">
        <v>68</v>
      </c>
    </row>
    <row r="338" spans="2:18" x14ac:dyDescent="0.3">
      <c r="B338" s="436"/>
      <c r="C338" s="276" t="s">
        <v>413</v>
      </c>
      <c r="D338" s="276" t="s">
        <v>461</v>
      </c>
      <c r="E338" s="276" t="s">
        <v>65</v>
      </c>
      <c r="F338" s="276" t="s">
        <v>64</v>
      </c>
      <c r="G338" s="277">
        <v>2508357540101</v>
      </c>
      <c r="H338" s="276" t="s">
        <v>64</v>
      </c>
      <c r="I338" s="276" t="s">
        <v>64</v>
      </c>
      <c r="J338" s="276" t="s">
        <v>65</v>
      </c>
      <c r="K338" s="276" t="s">
        <v>66</v>
      </c>
      <c r="L338" s="276">
        <v>0</v>
      </c>
      <c r="M338" s="276">
        <v>0</v>
      </c>
      <c r="N338" s="276">
        <v>0</v>
      </c>
      <c r="O338" s="276" t="s">
        <v>65</v>
      </c>
      <c r="P338" s="276">
        <v>0</v>
      </c>
      <c r="Q338" s="276" t="s">
        <v>68</v>
      </c>
      <c r="R338" s="276" t="s">
        <v>68</v>
      </c>
    </row>
    <row r="339" spans="2:18" x14ac:dyDescent="0.3">
      <c r="B339" s="436"/>
      <c r="C339" s="276" t="s">
        <v>154</v>
      </c>
      <c r="D339" s="276" t="s">
        <v>1546</v>
      </c>
      <c r="E339" s="276" t="s">
        <v>64</v>
      </c>
      <c r="F339" s="276" t="s">
        <v>65</v>
      </c>
      <c r="G339" s="277" t="s">
        <v>1547</v>
      </c>
      <c r="H339" s="276" t="s">
        <v>65</v>
      </c>
      <c r="I339" s="276" t="s">
        <v>64</v>
      </c>
      <c r="J339" s="276" t="s">
        <v>66</v>
      </c>
      <c r="K339" s="276" t="s">
        <v>66</v>
      </c>
      <c r="L339" s="276">
        <v>0</v>
      </c>
      <c r="M339" s="276">
        <v>0</v>
      </c>
      <c r="N339" s="276">
        <v>0</v>
      </c>
      <c r="O339" s="276">
        <v>0</v>
      </c>
      <c r="P339" s="276">
        <v>0</v>
      </c>
      <c r="Q339" s="276" t="s">
        <v>68</v>
      </c>
      <c r="R339" s="276" t="s">
        <v>68</v>
      </c>
    </row>
    <row r="340" spans="2:18" x14ac:dyDescent="0.3">
      <c r="B340" s="436"/>
      <c r="C340" s="276" t="s">
        <v>1548</v>
      </c>
      <c r="D340" s="276" t="s">
        <v>1546</v>
      </c>
      <c r="E340" s="276" t="s">
        <v>65</v>
      </c>
      <c r="F340" s="276" t="s">
        <v>64</v>
      </c>
      <c r="G340" s="277" t="s">
        <v>1547</v>
      </c>
      <c r="H340" s="276" t="s">
        <v>65</v>
      </c>
      <c r="I340" s="276" t="s">
        <v>64</v>
      </c>
      <c r="J340" s="276" t="s">
        <v>66</v>
      </c>
      <c r="K340" s="276" t="s">
        <v>66</v>
      </c>
      <c r="L340" s="276">
        <v>0</v>
      </c>
      <c r="M340" s="276">
        <v>0</v>
      </c>
      <c r="N340" s="276">
        <v>0</v>
      </c>
      <c r="O340" s="276">
        <v>0</v>
      </c>
      <c r="P340" s="276">
        <v>0</v>
      </c>
      <c r="Q340" s="276" t="s">
        <v>68</v>
      </c>
      <c r="R340" s="276" t="s">
        <v>68</v>
      </c>
    </row>
    <row r="341" spans="2:18" x14ac:dyDescent="0.3">
      <c r="B341" s="436"/>
      <c r="C341" s="276" t="s">
        <v>1549</v>
      </c>
      <c r="D341" s="276" t="s">
        <v>1546</v>
      </c>
      <c r="E341" s="276" t="s">
        <v>65</v>
      </c>
      <c r="F341" s="276" t="s">
        <v>64</v>
      </c>
      <c r="G341" s="277" t="s">
        <v>1402</v>
      </c>
      <c r="H341" s="276" t="s">
        <v>65</v>
      </c>
      <c r="I341" s="276" t="s">
        <v>64</v>
      </c>
      <c r="J341" s="276" t="s">
        <v>66</v>
      </c>
      <c r="K341" s="276" t="s">
        <v>66</v>
      </c>
      <c r="L341" s="276">
        <v>0</v>
      </c>
      <c r="M341" s="276">
        <v>0</v>
      </c>
      <c r="N341" s="276">
        <v>0</v>
      </c>
      <c r="O341" s="276" t="s">
        <v>65</v>
      </c>
      <c r="P341" s="276">
        <v>0</v>
      </c>
      <c r="Q341" s="276" t="s">
        <v>68</v>
      </c>
      <c r="R341" s="276" t="s">
        <v>68</v>
      </c>
    </row>
    <row r="342" spans="2:18" x14ac:dyDescent="0.3">
      <c r="B342" s="436"/>
      <c r="C342" s="276" t="s">
        <v>462</v>
      </c>
      <c r="D342" s="276" t="s">
        <v>463</v>
      </c>
      <c r="E342" s="276" t="s">
        <v>64</v>
      </c>
      <c r="F342" s="276" t="s">
        <v>65</v>
      </c>
      <c r="G342" s="277">
        <v>1998087751803</v>
      </c>
      <c r="H342" s="276" t="s">
        <v>64</v>
      </c>
      <c r="I342" s="276" t="s">
        <v>64</v>
      </c>
      <c r="J342" s="276" t="s">
        <v>65</v>
      </c>
      <c r="K342" s="276" t="s">
        <v>66</v>
      </c>
      <c r="L342" s="276">
        <v>0</v>
      </c>
      <c r="M342" s="276">
        <v>0</v>
      </c>
      <c r="N342" s="276">
        <v>0</v>
      </c>
      <c r="O342" s="276" t="s">
        <v>65</v>
      </c>
      <c r="P342" s="276">
        <v>0</v>
      </c>
      <c r="Q342" s="276" t="s">
        <v>68</v>
      </c>
      <c r="R342" s="276" t="s">
        <v>68</v>
      </c>
    </row>
    <row r="343" spans="2:18" x14ac:dyDescent="0.3">
      <c r="B343" s="436"/>
      <c r="C343" s="276" t="s">
        <v>476</v>
      </c>
      <c r="D343" s="276" t="s">
        <v>1550</v>
      </c>
      <c r="E343" s="276" t="s">
        <v>64</v>
      </c>
      <c r="F343" s="276" t="s">
        <v>65</v>
      </c>
      <c r="G343" s="277" t="s">
        <v>1551</v>
      </c>
      <c r="H343" s="276" t="s">
        <v>64</v>
      </c>
      <c r="I343" s="276" t="s">
        <v>65</v>
      </c>
      <c r="J343" s="276" t="s">
        <v>66</v>
      </c>
      <c r="K343" s="276" t="s">
        <v>66</v>
      </c>
      <c r="L343" s="276">
        <v>0</v>
      </c>
      <c r="M343" s="276">
        <v>0</v>
      </c>
      <c r="N343" s="276">
        <v>0</v>
      </c>
      <c r="O343" s="276" t="s">
        <v>65</v>
      </c>
      <c r="P343" s="276">
        <v>0</v>
      </c>
      <c r="Q343" s="276" t="s">
        <v>68</v>
      </c>
      <c r="R343" s="276" t="s">
        <v>68</v>
      </c>
    </row>
    <row r="344" spans="2:18" x14ac:dyDescent="0.3">
      <c r="B344" s="436"/>
      <c r="C344" s="276" t="s">
        <v>1552</v>
      </c>
      <c r="D344" s="276" t="s">
        <v>1553</v>
      </c>
      <c r="E344" s="276" t="s">
        <v>65</v>
      </c>
      <c r="F344" s="276" t="s">
        <v>64</v>
      </c>
      <c r="G344" s="277" t="s">
        <v>1554</v>
      </c>
      <c r="H344" s="276" t="s">
        <v>64</v>
      </c>
      <c r="I344" s="276" t="s">
        <v>65</v>
      </c>
      <c r="J344" s="276" t="s">
        <v>66</v>
      </c>
      <c r="K344" s="276" t="s">
        <v>66</v>
      </c>
      <c r="L344" s="276">
        <v>0</v>
      </c>
      <c r="M344" s="276">
        <v>0</v>
      </c>
      <c r="N344" s="276">
        <v>0</v>
      </c>
      <c r="O344" s="276" t="s">
        <v>65</v>
      </c>
      <c r="P344" s="276">
        <v>0</v>
      </c>
      <c r="Q344" s="276" t="s">
        <v>68</v>
      </c>
      <c r="R344" s="276" t="s">
        <v>68</v>
      </c>
    </row>
    <row r="345" spans="2:18" x14ac:dyDescent="0.3">
      <c r="B345" s="436"/>
      <c r="C345" s="276" t="s">
        <v>464</v>
      </c>
      <c r="D345" s="276" t="s">
        <v>465</v>
      </c>
      <c r="E345" s="276" t="s">
        <v>64</v>
      </c>
      <c r="F345" s="276" t="s">
        <v>65</v>
      </c>
      <c r="G345" s="277">
        <v>1603554511904</v>
      </c>
      <c r="H345" s="276" t="s">
        <v>64</v>
      </c>
      <c r="I345" s="276" t="s">
        <v>64</v>
      </c>
      <c r="J345" s="276" t="s">
        <v>65</v>
      </c>
      <c r="K345" s="276" t="s">
        <v>66</v>
      </c>
      <c r="L345" s="276">
        <v>0</v>
      </c>
      <c r="M345" s="276">
        <v>0</v>
      </c>
      <c r="N345" s="276">
        <v>0</v>
      </c>
      <c r="O345" s="276" t="s">
        <v>65</v>
      </c>
      <c r="P345" s="276">
        <v>0</v>
      </c>
      <c r="Q345" s="276" t="s">
        <v>68</v>
      </c>
      <c r="R345" s="276" t="s">
        <v>68</v>
      </c>
    </row>
    <row r="346" spans="2:18" x14ac:dyDescent="0.3">
      <c r="B346" s="436"/>
      <c r="C346" s="276" t="s">
        <v>466</v>
      </c>
      <c r="D346" s="276" t="s">
        <v>467</v>
      </c>
      <c r="E346" s="276" t="s">
        <v>64</v>
      </c>
      <c r="F346" s="276" t="s">
        <v>65</v>
      </c>
      <c r="G346" s="277">
        <v>2375539020101</v>
      </c>
      <c r="H346" s="276" t="s">
        <v>64</v>
      </c>
      <c r="I346" s="276" t="s">
        <v>64</v>
      </c>
      <c r="J346" s="276" t="s">
        <v>65</v>
      </c>
      <c r="K346" s="276" t="s">
        <v>66</v>
      </c>
      <c r="L346" s="276">
        <v>0</v>
      </c>
      <c r="M346" s="276">
        <v>0</v>
      </c>
      <c r="N346" s="276">
        <v>0</v>
      </c>
      <c r="O346" s="276" t="s">
        <v>65</v>
      </c>
      <c r="P346" s="276">
        <v>0</v>
      </c>
      <c r="Q346" s="276" t="s">
        <v>68</v>
      </c>
      <c r="R346" s="276" t="s">
        <v>68</v>
      </c>
    </row>
    <row r="347" spans="2:18" x14ac:dyDescent="0.3">
      <c r="B347" s="436"/>
      <c r="C347" s="276" t="s">
        <v>189</v>
      </c>
      <c r="D347" s="276" t="s">
        <v>468</v>
      </c>
      <c r="E347" s="276" t="s">
        <v>64</v>
      </c>
      <c r="F347" s="276" t="s">
        <v>65</v>
      </c>
      <c r="G347" s="277">
        <v>2314383460101</v>
      </c>
      <c r="H347" s="276" t="s">
        <v>64</v>
      </c>
      <c r="I347" s="276" t="s">
        <v>64</v>
      </c>
      <c r="J347" s="276" t="s">
        <v>65</v>
      </c>
      <c r="K347" s="276" t="s">
        <v>66</v>
      </c>
      <c r="L347" s="276">
        <v>0</v>
      </c>
      <c r="M347" s="276">
        <v>0</v>
      </c>
      <c r="N347" s="276">
        <v>0</v>
      </c>
      <c r="O347" s="276" t="s">
        <v>65</v>
      </c>
      <c r="P347" s="276">
        <v>0</v>
      </c>
      <c r="Q347" s="276" t="s">
        <v>68</v>
      </c>
      <c r="R347" s="276" t="s">
        <v>68</v>
      </c>
    </row>
    <row r="348" spans="2:18" x14ac:dyDescent="0.3">
      <c r="B348" s="436"/>
      <c r="C348" s="276" t="s">
        <v>1555</v>
      </c>
      <c r="D348" s="276" t="s">
        <v>468</v>
      </c>
      <c r="E348" s="276" t="s">
        <v>64</v>
      </c>
      <c r="F348" s="276" t="s">
        <v>65</v>
      </c>
      <c r="G348" s="277" t="s">
        <v>1556</v>
      </c>
      <c r="H348" s="276" t="s">
        <v>65</v>
      </c>
      <c r="I348" s="276" t="s">
        <v>64</v>
      </c>
      <c r="J348" s="276" t="s">
        <v>66</v>
      </c>
      <c r="K348" s="276" t="s">
        <v>66</v>
      </c>
      <c r="L348" s="276">
        <v>0</v>
      </c>
      <c r="M348" s="276">
        <v>0</v>
      </c>
      <c r="N348" s="276">
        <v>0</v>
      </c>
      <c r="O348" s="276" t="s">
        <v>65</v>
      </c>
      <c r="P348" s="276">
        <v>0</v>
      </c>
      <c r="Q348" s="276" t="s">
        <v>68</v>
      </c>
      <c r="R348" s="276" t="s">
        <v>68</v>
      </c>
    </row>
    <row r="349" spans="2:18" x14ac:dyDescent="0.3">
      <c r="B349" s="436"/>
      <c r="C349" s="276" t="s">
        <v>1557</v>
      </c>
      <c r="D349" s="276" t="s">
        <v>1558</v>
      </c>
      <c r="E349" s="276" t="s">
        <v>64</v>
      </c>
      <c r="F349" s="276" t="s">
        <v>65</v>
      </c>
      <c r="G349" s="277" t="s">
        <v>1402</v>
      </c>
      <c r="H349" s="276" t="s">
        <v>65</v>
      </c>
      <c r="I349" s="276" t="s">
        <v>64</v>
      </c>
      <c r="J349" s="276" t="s">
        <v>66</v>
      </c>
      <c r="K349" s="276" t="s">
        <v>66</v>
      </c>
      <c r="L349" s="276">
        <v>0</v>
      </c>
      <c r="M349" s="276">
        <v>0</v>
      </c>
      <c r="N349" s="276">
        <v>0</v>
      </c>
      <c r="O349" s="276" t="s">
        <v>65</v>
      </c>
      <c r="P349" s="276">
        <v>0</v>
      </c>
      <c r="Q349" s="276" t="s">
        <v>68</v>
      </c>
      <c r="R349" s="276" t="s">
        <v>68</v>
      </c>
    </row>
    <row r="350" spans="2:18" x14ac:dyDescent="0.3">
      <c r="B350" s="436"/>
      <c r="C350" s="276" t="s">
        <v>469</v>
      </c>
      <c r="D350" s="276" t="s">
        <v>389</v>
      </c>
      <c r="E350" s="276" t="s">
        <v>65</v>
      </c>
      <c r="F350" s="276" t="s">
        <v>64</v>
      </c>
      <c r="G350" s="277">
        <v>2256066230101</v>
      </c>
      <c r="H350" s="276" t="s">
        <v>64</v>
      </c>
      <c r="I350" s="276" t="s">
        <v>65</v>
      </c>
      <c r="J350" s="276" t="s">
        <v>66</v>
      </c>
      <c r="K350" s="276" t="s">
        <v>66</v>
      </c>
      <c r="L350" s="276">
        <v>0</v>
      </c>
      <c r="M350" s="276">
        <v>0</v>
      </c>
      <c r="N350" s="276">
        <v>0</v>
      </c>
      <c r="O350" s="276" t="s">
        <v>65</v>
      </c>
      <c r="P350" s="276">
        <v>0</v>
      </c>
      <c r="Q350" s="276" t="s">
        <v>68</v>
      </c>
      <c r="R350" s="276" t="s">
        <v>68</v>
      </c>
    </row>
    <row r="351" spans="2:18" x14ac:dyDescent="0.3">
      <c r="B351" s="436"/>
      <c r="C351" s="276" t="s">
        <v>470</v>
      </c>
      <c r="D351" s="276" t="s">
        <v>471</v>
      </c>
      <c r="E351" s="276" t="s">
        <v>65</v>
      </c>
      <c r="F351" s="276" t="s">
        <v>64</v>
      </c>
      <c r="G351" s="277">
        <v>1853011850101</v>
      </c>
      <c r="H351" s="276" t="s">
        <v>64</v>
      </c>
      <c r="I351" s="276" t="s">
        <v>64</v>
      </c>
      <c r="J351" s="276" t="s">
        <v>65</v>
      </c>
      <c r="K351" s="276" t="s">
        <v>66</v>
      </c>
      <c r="L351" s="276">
        <v>0</v>
      </c>
      <c r="M351" s="276">
        <v>0</v>
      </c>
      <c r="N351" s="276">
        <v>0</v>
      </c>
      <c r="O351" s="276" t="s">
        <v>65</v>
      </c>
      <c r="P351" s="276">
        <v>0</v>
      </c>
      <c r="Q351" s="276" t="s">
        <v>68</v>
      </c>
      <c r="R351" s="276" t="s">
        <v>68</v>
      </c>
    </row>
    <row r="352" spans="2:18" x14ac:dyDescent="0.3">
      <c r="B352" s="436"/>
      <c r="C352" s="276" t="s">
        <v>472</v>
      </c>
      <c r="D352" s="276" t="s">
        <v>473</v>
      </c>
      <c r="E352" s="276" t="s">
        <v>65</v>
      </c>
      <c r="F352" s="276" t="s">
        <v>64</v>
      </c>
      <c r="G352" s="277">
        <v>1642926080106</v>
      </c>
      <c r="H352" s="276" t="s">
        <v>64</v>
      </c>
      <c r="I352" s="276" t="s">
        <v>64</v>
      </c>
      <c r="J352" s="276" t="s">
        <v>65</v>
      </c>
      <c r="K352" s="276" t="s">
        <v>66</v>
      </c>
      <c r="L352" s="276">
        <v>0</v>
      </c>
      <c r="M352" s="276">
        <v>0</v>
      </c>
      <c r="N352" s="276">
        <v>0</v>
      </c>
      <c r="O352" s="276" t="s">
        <v>67</v>
      </c>
      <c r="P352" s="276">
        <v>0</v>
      </c>
      <c r="Q352" s="276" t="s">
        <v>68</v>
      </c>
      <c r="R352" s="276" t="s">
        <v>68</v>
      </c>
    </row>
    <row r="353" spans="2:18" x14ac:dyDescent="0.3">
      <c r="B353" s="436"/>
      <c r="C353" s="276" t="s">
        <v>427</v>
      </c>
      <c r="D353" s="276" t="s">
        <v>1559</v>
      </c>
      <c r="E353" s="276" t="s">
        <v>64</v>
      </c>
      <c r="F353" s="276" t="s">
        <v>65</v>
      </c>
      <c r="G353" s="277">
        <v>2185059060101</v>
      </c>
      <c r="H353" s="276" t="s">
        <v>64</v>
      </c>
      <c r="I353" s="276" t="s">
        <v>64</v>
      </c>
      <c r="J353" s="276" t="s">
        <v>65</v>
      </c>
      <c r="K353" s="276" t="s">
        <v>66</v>
      </c>
      <c r="L353" s="276">
        <v>0</v>
      </c>
      <c r="M353" s="276">
        <v>0</v>
      </c>
      <c r="N353" s="276">
        <v>0</v>
      </c>
      <c r="O353" s="276" t="s">
        <v>65</v>
      </c>
      <c r="P353" s="276">
        <v>0</v>
      </c>
      <c r="Q353" s="276" t="s">
        <v>68</v>
      </c>
      <c r="R353" s="276" t="s">
        <v>68</v>
      </c>
    </row>
    <row r="354" spans="2:18" x14ac:dyDescent="0.3">
      <c r="B354" s="436"/>
      <c r="C354" s="276" t="s">
        <v>1560</v>
      </c>
      <c r="D354" s="276" t="s">
        <v>202</v>
      </c>
      <c r="E354" s="276" t="s">
        <v>64</v>
      </c>
      <c r="F354" s="276" t="s">
        <v>65</v>
      </c>
      <c r="G354" s="277">
        <v>1587538360101</v>
      </c>
      <c r="H354" s="276" t="s">
        <v>64</v>
      </c>
      <c r="I354" s="276" t="s">
        <v>64</v>
      </c>
      <c r="J354" s="276" t="s">
        <v>65</v>
      </c>
      <c r="K354" s="276" t="s">
        <v>66</v>
      </c>
      <c r="L354" s="276">
        <v>0</v>
      </c>
      <c r="M354" s="276">
        <v>0</v>
      </c>
      <c r="N354" s="276">
        <v>0</v>
      </c>
      <c r="O354" s="276" t="s">
        <v>65</v>
      </c>
      <c r="P354" s="276">
        <v>0</v>
      </c>
      <c r="Q354" s="276" t="s">
        <v>68</v>
      </c>
      <c r="R354" s="276" t="s">
        <v>68</v>
      </c>
    </row>
    <row r="355" spans="2:18" x14ac:dyDescent="0.3">
      <c r="B355" s="436"/>
      <c r="C355" s="276" t="s">
        <v>1561</v>
      </c>
      <c r="D355" s="276" t="s">
        <v>1562</v>
      </c>
      <c r="E355" s="276" t="s">
        <v>65</v>
      </c>
      <c r="F355" s="276" t="s">
        <v>64</v>
      </c>
      <c r="G355" s="277">
        <v>2692612220101</v>
      </c>
      <c r="H355" s="276" t="s">
        <v>64</v>
      </c>
      <c r="I355" s="276" t="s">
        <v>64</v>
      </c>
      <c r="J355" s="276" t="s">
        <v>65</v>
      </c>
      <c r="K355" s="276" t="s">
        <v>66</v>
      </c>
      <c r="L355" s="276">
        <v>0</v>
      </c>
      <c r="M355" s="276">
        <v>0</v>
      </c>
      <c r="N355" s="276">
        <v>0</v>
      </c>
      <c r="O355" s="276" t="s">
        <v>65</v>
      </c>
      <c r="P355" s="276">
        <v>0</v>
      </c>
      <c r="Q355" s="276" t="s">
        <v>68</v>
      </c>
      <c r="R355" s="276" t="s">
        <v>68</v>
      </c>
    </row>
    <row r="356" spans="2:18" x14ac:dyDescent="0.3">
      <c r="B356" s="436"/>
      <c r="C356" s="276" t="s">
        <v>125</v>
      </c>
      <c r="D356" s="276" t="s">
        <v>1563</v>
      </c>
      <c r="E356" s="276" t="s">
        <v>64</v>
      </c>
      <c r="F356" s="276" t="s">
        <v>65</v>
      </c>
      <c r="G356" s="277">
        <v>2316675150116</v>
      </c>
      <c r="H356" s="276" t="s">
        <v>64</v>
      </c>
      <c r="I356" s="276" t="s">
        <v>64</v>
      </c>
      <c r="J356" s="276" t="s">
        <v>65</v>
      </c>
      <c r="K356" s="276" t="s">
        <v>66</v>
      </c>
      <c r="L356" s="276">
        <v>0</v>
      </c>
      <c r="M356" s="276">
        <v>0</v>
      </c>
      <c r="N356" s="276">
        <v>0</v>
      </c>
      <c r="O356" s="276" t="s">
        <v>65</v>
      </c>
      <c r="P356" s="276">
        <v>0</v>
      </c>
      <c r="Q356" s="276" t="s">
        <v>68</v>
      </c>
      <c r="R356" s="276" t="s">
        <v>68</v>
      </c>
    </row>
    <row r="357" spans="2:18" x14ac:dyDescent="0.3">
      <c r="B357" s="436"/>
      <c r="C357" s="276" t="s">
        <v>89</v>
      </c>
      <c r="D357" s="276" t="s">
        <v>1564</v>
      </c>
      <c r="E357" s="276" t="s">
        <v>64</v>
      </c>
      <c r="F357" s="276" t="s">
        <v>65</v>
      </c>
      <c r="G357" s="277">
        <v>2553349580101</v>
      </c>
      <c r="H357" s="276" t="s">
        <v>64</v>
      </c>
      <c r="I357" s="276" t="s">
        <v>65</v>
      </c>
      <c r="J357" s="276" t="s">
        <v>66</v>
      </c>
      <c r="K357" s="276" t="s">
        <v>66</v>
      </c>
      <c r="L357" s="276">
        <v>0</v>
      </c>
      <c r="M357" s="276">
        <v>0</v>
      </c>
      <c r="N357" s="276">
        <v>0</v>
      </c>
      <c r="O357" s="276" t="s">
        <v>65</v>
      </c>
      <c r="P357" s="276">
        <v>0</v>
      </c>
      <c r="Q357" s="276" t="s">
        <v>68</v>
      </c>
      <c r="R357" s="276" t="s">
        <v>68</v>
      </c>
    </row>
    <row r="358" spans="2:18" x14ac:dyDescent="0.3">
      <c r="B358" s="436"/>
      <c r="C358" s="276" t="s">
        <v>179</v>
      </c>
      <c r="D358" s="276" t="s">
        <v>217</v>
      </c>
      <c r="E358" s="276" t="s">
        <v>64</v>
      </c>
      <c r="F358" s="276" t="s">
        <v>65</v>
      </c>
      <c r="G358" s="277" t="s">
        <v>1565</v>
      </c>
      <c r="H358" s="276" t="s">
        <v>65</v>
      </c>
      <c r="I358" s="276" t="s">
        <v>64</v>
      </c>
      <c r="J358" s="276" t="s">
        <v>66</v>
      </c>
      <c r="K358" s="276" t="s">
        <v>66</v>
      </c>
      <c r="L358" s="276">
        <v>0</v>
      </c>
      <c r="M358" s="276">
        <v>0</v>
      </c>
      <c r="N358" s="276">
        <v>0</v>
      </c>
      <c r="O358" s="276" t="s">
        <v>65</v>
      </c>
      <c r="P358" s="276">
        <v>0</v>
      </c>
      <c r="Q358" s="276" t="s">
        <v>68</v>
      </c>
      <c r="R358" s="276" t="s">
        <v>68</v>
      </c>
    </row>
    <row r="359" spans="2:18" x14ac:dyDescent="0.3">
      <c r="B359" s="436"/>
      <c r="C359" s="276" t="s">
        <v>1566</v>
      </c>
      <c r="D359" s="276" t="s">
        <v>101</v>
      </c>
      <c r="E359" s="276" t="s">
        <v>65</v>
      </c>
      <c r="F359" s="276" t="s">
        <v>64</v>
      </c>
      <c r="G359" s="277">
        <v>1961378881802</v>
      </c>
      <c r="H359" s="276" t="s">
        <v>64</v>
      </c>
      <c r="I359" s="276" t="s">
        <v>64</v>
      </c>
      <c r="J359" s="276" t="s">
        <v>65</v>
      </c>
      <c r="K359" s="276" t="s">
        <v>66</v>
      </c>
      <c r="L359" s="276">
        <v>0</v>
      </c>
      <c r="M359" s="276">
        <v>0</v>
      </c>
      <c r="N359" s="276" t="s">
        <v>65</v>
      </c>
      <c r="O359" s="276">
        <v>0</v>
      </c>
      <c r="P359" s="276">
        <v>0</v>
      </c>
      <c r="Q359" s="276" t="s">
        <v>68</v>
      </c>
      <c r="R359" s="276" t="s">
        <v>68</v>
      </c>
    </row>
    <row r="360" spans="2:18" x14ac:dyDescent="0.3">
      <c r="B360" s="436"/>
      <c r="C360" s="276" t="s">
        <v>1567</v>
      </c>
      <c r="D360" s="276" t="s">
        <v>1568</v>
      </c>
      <c r="E360" s="276" t="s">
        <v>64</v>
      </c>
      <c r="F360" s="276" t="s">
        <v>65</v>
      </c>
      <c r="G360" s="277" t="s">
        <v>1569</v>
      </c>
      <c r="H360" s="276" t="s">
        <v>65</v>
      </c>
      <c r="I360" s="276" t="s">
        <v>64</v>
      </c>
      <c r="J360" s="276" t="s">
        <v>66</v>
      </c>
      <c r="K360" s="276" t="s">
        <v>66</v>
      </c>
      <c r="L360" s="276">
        <v>0</v>
      </c>
      <c r="M360" s="276">
        <v>0</v>
      </c>
      <c r="N360" s="276">
        <v>0</v>
      </c>
      <c r="O360" s="276" t="s">
        <v>65</v>
      </c>
      <c r="P360" s="276">
        <v>0</v>
      </c>
      <c r="Q360" s="276" t="s">
        <v>68</v>
      </c>
      <c r="R360" s="276" t="s">
        <v>68</v>
      </c>
    </row>
    <row r="361" spans="2:18" x14ac:dyDescent="0.3">
      <c r="B361" s="436"/>
      <c r="C361" s="276" t="s">
        <v>1570</v>
      </c>
      <c r="D361" s="276" t="s">
        <v>1571</v>
      </c>
      <c r="E361" s="276" t="s">
        <v>65</v>
      </c>
      <c r="F361" s="276" t="s">
        <v>64</v>
      </c>
      <c r="G361" s="277" t="s">
        <v>1402</v>
      </c>
      <c r="H361" s="276" t="s">
        <v>64</v>
      </c>
      <c r="I361" s="276" t="s">
        <v>65</v>
      </c>
      <c r="J361" s="276" t="s">
        <v>66</v>
      </c>
      <c r="K361" s="276" t="s">
        <v>66</v>
      </c>
      <c r="L361" s="276">
        <v>0</v>
      </c>
      <c r="M361" s="276">
        <v>0</v>
      </c>
      <c r="N361" s="276">
        <v>0</v>
      </c>
      <c r="O361" s="276" t="s">
        <v>65</v>
      </c>
      <c r="P361" s="276">
        <v>0</v>
      </c>
      <c r="Q361" s="276" t="s">
        <v>68</v>
      </c>
      <c r="R361" s="276" t="s">
        <v>68</v>
      </c>
    </row>
    <row r="362" spans="2:18" x14ac:dyDescent="0.3">
      <c r="B362" s="436"/>
      <c r="C362" s="276" t="s">
        <v>369</v>
      </c>
      <c r="D362" s="276" t="s">
        <v>1571</v>
      </c>
      <c r="E362" s="276" t="s">
        <v>64</v>
      </c>
      <c r="F362" s="276" t="s">
        <v>65</v>
      </c>
      <c r="G362" s="277" t="s">
        <v>1569</v>
      </c>
      <c r="H362" s="276" t="s">
        <v>65</v>
      </c>
      <c r="I362" s="276" t="s">
        <v>64</v>
      </c>
      <c r="J362" s="276" t="s">
        <v>66</v>
      </c>
      <c r="K362" s="276" t="s">
        <v>66</v>
      </c>
      <c r="L362" s="276">
        <v>0</v>
      </c>
      <c r="M362" s="276">
        <v>0</v>
      </c>
      <c r="N362" s="276">
        <v>0</v>
      </c>
      <c r="O362" s="276" t="s">
        <v>65</v>
      </c>
      <c r="P362" s="276">
        <v>0</v>
      </c>
      <c r="Q362" s="276" t="s">
        <v>68</v>
      </c>
      <c r="R362" s="276" t="s">
        <v>68</v>
      </c>
    </row>
    <row r="363" spans="2:18" x14ac:dyDescent="0.3">
      <c r="B363" s="436"/>
      <c r="C363" s="276" t="s">
        <v>359</v>
      </c>
      <c r="D363" s="276" t="s">
        <v>1572</v>
      </c>
      <c r="E363" s="276" t="s">
        <v>64</v>
      </c>
      <c r="F363" s="276" t="s">
        <v>65</v>
      </c>
      <c r="G363" s="277" t="s">
        <v>1569</v>
      </c>
      <c r="H363" s="276" t="s">
        <v>65</v>
      </c>
      <c r="I363" s="276" t="s">
        <v>64</v>
      </c>
      <c r="J363" s="276" t="s">
        <v>66</v>
      </c>
      <c r="K363" s="276" t="s">
        <v>66</v>
      </c>
      <c r="L363" s="276">
        <v>0</v>
      </c>
      <c r="M363" s="276">
        <v>0</v>
      </c>
      <c r="N363" s="276">
        <v>0</v>
      </c>
      <c r="O363" s="276" t="s">
        <v>65</v>
      </c>
      <c r="P363" s="276">
        <v>0</v>
      </c>
      <c r="Q363" s="276" t="s">
        <v>68</v>
      </c>
      <c r="R363" s="276" t="s">
        <v>68</v>
      </c>
    </row>
    <row r="364" spans="2:18" x14ac:dyDescent="0.3">
      <c r="B364" s="436"/>
      <c r="C364" s="276" t="s">
        <v>1561</v>
      </c>
      <c r="D364" s="276" t="s">
        <v>490</v>
      </c>
      <c r="E364" s="276" t="s">
        <v>65</v>
      </c>
      <c r="F364" s="276" t="s">
        <v>64</v>
      </c>
      <c r="G364" s="277">
        <v>1958864290101</v>
      </c>
      <c r="H364" s="276" t="s">
        <v>64</v>
      </c>
      <c r="I364" s="276" t="s">
        <v>64</v>
      </c>
      <c r="J364" s="276" t="s">
        <v>65</v>
      </c>
      <c r="K364" s="276" t="s">
        <v>66</v>
      </c>
      <c r="L364" s="276">
        <v>0</v>
      </c>
      <c r="M364" s="276">
        <v>0</v>
      </c>
      <c r="N364" s="276">
        <v>0</v>
      </c>
      <c r="O364" s="276" t="s">
        <v>65</v>
      </c>
      <c r="P364" s="276">
        <v>0</v>
      </c>
      <c r="Q364" s="276" t="s">
        <v>68</v>
      </c>
      <c r="R364" s="276" t="s">
        <v>68</v>
      </c>
    </row>
    <row r="365" spans="2:18" x14ac:dyDescent="0.3">
      <c r="B365" s="436"/>
      <c r="C365" s="276" t="s">
        <v>1573</v>
      </c>
      <c r="D365" s="276" t="s">
        <v>1574</v>
      </c>
      <c r="E365" s="276" t="s">
        <v>65</v>
      </c>
      <c r="F365" s="276" t="s">
        <v>64</v>
      </c>
      <c r="G365" s="277">
        <v>2223309222214</v>
      </c>
      <c r="H365" s="276" t="s">
        <v>64</v>
      </c>
      <c r="I365" s="276" t="s">
        <v>64</v>
      </c>
      <c r="J365" s="276" t="s">
        <v>65</v>
      </c>
      <c r="K365" s="276" t="s">
        <v>66</v>
      </c>
      <c r="L365" s="276">
        <v>0</v>
      </c>
      <c r="M365" s="276">
        <v>0</v>
      </c>
      <c r="N365" s="276">
        <v>0</v>
      </c>
      <c r="O365" s="276" t="s">
        <v>65</v>
      </c>
      <c r="P365" s="276">
        <v>0</v>
      </c>
      <c r="Q365" s="276" t="s">
        <v>68</v>
      </c>
      <c r="R365" s="276" t="s">
        <v>68</v>
      </c>
    </row>
    <row r="366" spans="2:18" x14ac:dyDescent="0.3">
      <c r="B366" s="436"/>
      <c r="C366" s="276" t="s">
        <v>481</v>
      </c>
      <c r="D366" s="276" t="s">
        <v>1472</v>
      </c>
      <c r="E366" s="276" t="s">
        <v>65</v>
      </c>
      <c r="F366" s="276" t="s">
        <v>64</v>
      </c>
      <c r="G366" s="277">
        <v>2314251710101</v>
      </c>
      <c r="H366" s="276" t="s">
        <v>64</v>
      </c>
      <c r="I366" s="276" t="s">
        <v>64</v>
      </c>
      <c r="J366" s="276" t="s">
        <v>65</v>
      </c>
      <c r="K366" s="276" t="s">
        <v>66</v>
      </c>
      <c r="L366" s="276">
        <v>0</v>
      </c>
      <c r="M366" s="276">
        <v>0</v>
      </c>
      <c r="N366" s="276">
        <v>0</v>
      </c>
      <c r="O366" s="276" t="s">
        <v>65</v>
      </c>
      <c r="P366" s="276">
        <v>0</v>
      </c>
      <c r="Q366" s="276" t="s">
        <v>68</v>
      </c>
      <c r="R366" s="276" t="s">
        <v>68</v>
      </c>
    </row>
    <row r="367" spans="2:18" x14ac:dyDescent="0.3">
      <c r="B367" s="436"/>
      <c r="C367" s="276" t="s">
        <v>177</v>
      </c>
      <c r="D367" s="276" t="s">
        <v>343</v>
      </c>
      <c r="E367" s="276" t="s">
        <v>64</v>
      </c>
      <c r="F367" s="276" t="s">
        <v>65</v>
      </c>
      <c r="G367" s="277">
        <v>1820760080101</v>
      </c>
      <c r="H367" s="276" t="s">
        <v>64</v>
      </c>
      <c r="I367" s="276" t="s">
        <v>64</v>
      </c>
      <c r="J367" s="276" t="s">
        <v>65</v>
      </c>
      <c r="K367" s="276" t="s">
        <v>66</v>
      </c>
      <c r="L367" s="276">
        <v>0</v>
      </c>
      <c r="M367" s="276">
        <v>0</v>
      </c>
      <c r="N367" s="276">
        <v>0</v>
      </c>
      <c r="O367" s="276" t="s">
        <v>65</v>
      </c>
      <c r="P367" s="276">
        <v>0</v>
      </c>
      <c r="Q367" s="276" t="s">
        <v>68</v>
      </c>
      <c r="R367" s="276" t="s">
        <v>68</v>
      </c>
    </row>
    <row r="368" spans="2:18" x14ac:dyDescent="0.3">
      <c r="B368" s="436"/>
      <c r="C368" s="276" t="s">
        <v>452</v>
      </c>
      <c r="D368" s="276" t="s">
        <v>1575</v>
      </c>
      <c r="E368" s="276" t="s">
        <v>65</v>
      </c>
      <c r="F368" s="276" t="s">
        <v>64</v>
      </c>
      <c r="G368" s="277">
        <v>2085484910101</v>
      </c>
      <c r="H368" s="276" t="s">
        <v>64</v>
      </c>
      <c r="I368" s="276" t="s">
        <v>65</v>
      </c>
      <c r="J368" s="276" t="s">
        <v>66</v>
      </c>
      <c r="K368" s="276" t="s">
        <v>66</v>
      </c>
      <c r="L368" s="276">
        <v>0</v>
      </c>
      <c r="M368" s="276">
        <v>0</v>
      </c>
      <c r="N368" s="276">
        <v>0</v>
      </c>
      <c r="O368" s="276" t="s">
        <v>65</v>
      </c>
      <c r="P368" s="276">
        <v>0</v>
      </c>
      <c r="Q368" s="276" t="s">
        <v>68</v>
      </c>
      <c r="R368" s="276" t="s">
        <v>68</v>
      </c>
    </row>
    <row r="369" spans="2:18" x14ac:dyDescent="0.3">
      <c r="B369" s="436"/>
      <c r="C369" s="276" t="s">
        <v>1570</v>
      </c>
      <c r="D369" s="276" t="s">
        <v>1571</v>
      </c>
      <c r="E369" s="276" t="s">
        <v>65</v>
      </c>
      <c r="F369" s="276" t="s">
        <v>64</v>
      </c>
      <c r="G369" s="277" t="s">
        <v>1402</v>
      </c>
      <c r="H369" s="276" t="s">
        <v>65</v>
      </c>
      <c r="I369" s="276" t="s">
        <v>64</v>
      </c>
      <c r="J369" s="276" t="s">
        <v>66</v>
      </c>
      <c r="K369" s="276" t="s">
        <v>66</v>
      </c>
      <c r="L369" s="276">
        <v>0</v>
      </c>
      <c r="M369" s="276">
        <v>0</v>
      </c>
      <c r="N369" s="276">
        <v>0</v>
      </c>
      <c r="O369" s="276" t="s">
        <v>65</v>
      </c>
      <c r="P369" s="276">
        <v>0</v>
      </c>
      <c r="Q369" s="276" t="s">
        <v>68</v>
      </c>
      <c r="R369" s="276" t="s">
        <v>68</v>
      </c>
    </row>
    <row r="370" spans="2:18" x14ac:dyDescent="0.3">
      <c r="B370" s="436"/>
      <c r="C370" s="276" t="s">
        <v>369</v>
      </c>
      <c r="D370" s="276" t="s">
        <v>1571</v>
      </c>
      <c r="E370" s="276" t="s">
        <v>64</v>
      </c>
      <c r="F370" s="276" t="s">
        <v>65</v>
      </c>
      <c r="G370" s="277" t="s">
        <v>1402</v>
      </c>
      <c r="H370" s="276" t="s">
        <v>65</v>
      </c>
      <c r="I370" s="276" t="s">
        <v>65</v>
      </c>
      <c r="J370" s="276" t="s">
        <v>66</v>
      </c>
      <c r="K370" s="276" t="s">
        <v>66</v>
      </c>
      <c r="L370" s="276">
        <v>0</v>
      </c>
      <c r="M370" s="276">
        <v>0</v>
      </c>
      <c r="N370" s="276">
        <v>0</v>
      </c>
      <c r="O370" s="276" t="s">
        <v>65</v>
      </c>
      <c r="P370" s="276">
        <v>0</v>
      </c>
      <c r="Q370" s="276" t="s">
        <v>68</v>
      </c>
      <c r="R370" s="276" t="s">
        <v>68</v>
      </c>
    </row>
    <row r="371" spans="2:18" x14ac:dyDescent="0.3">
      <c r="B371" s="436"/>
      <c r="C371" s="276" t="s">
        <v>1561</v>
      </c>
      <c r="D371" s="276" t="s">
        <v>490</v>
      </c>
      <c r="E371" s="276" t="s">
        <v>65</v>
      </c>
      <c r="F371" s="276" t="s">
        <v>64</v>
      </c>
      <c r="G371" s="277">
        <v>2692612220101</v>
      </c>
      <c r="H371" s="276" t="s">
        <v>64</v>
      </c>
      <c r="I371" s="276" t="s">
        <v>64</v>
      </c>
      <c r="J371" s="276" t="s">
        <v>65</v>
      </c>
      <c r="K371" s="276" t="s">
        <v>66</v>
      </c>
      <c r="L371" s="276">
        <v>0</v>
      </c>
      <c r="M371" s="276">
        <v>0</v>
      </c>
      <c r="N371" s="276">
        <v>0</v>
      </c>
      <c r="O371" s="276" t="s">
        <v>65</v>
      </c>
      <c r="P371" s="276">
        <v>0</v>
      </c>
      <c r="Q371" s="276" t="s">
        <v>68</v>
      </c>
      <c r="R371" s="276" t="s">
        <v>68</v>
      </c>
    </row>
    <row r="372" spans="2:18" x14ac:dyDescent="0.3">
      <c r="B372" s="436"/>
      <c r="C372" s="276" t="s">
        <v>1576</v>
      </c>
      <c r="D372" s="276" t="s">
        <v>1577</v>
      </c>
      <c r="E372" s="276" t="s">
        <v>65</v>
      </c>
      <c r="F372" s="276" t="s">
        <v>64</v>
      </c>
      <c r="G372" s="277">
        <v>2523254000403</v>
      </c>
      <c r="H372" s="276" t="s">
        <v>64</v>
      </c>
      <c r="I372" s="276" t="s">
        <v>65</v>
      </c>
      <c r="J372" s="276" t="s">
        <v>66</v>
      </c>
      <c r="K372" s="276" t="s">
        <v>66</v>
      </c>
      <c r="L372" s="276">
        <v>0</v>
      </c>
      <c r="M372" s="276">
        <v>0</v>
      </c>
      <c r="N372" s="276">
        <v>0</v>
      </c>
      <c r="O372" s="276" t="s">
        <v>65</v>
      </c>
      <c r="P372" s="276">
        <v>0</v>
      </c>
      <c r="Q372" s="276" t="s">
        <v>1578</v>
      </c>
      <c r="R372" s="276" t="s">
        <v>1579</v>
      </c>
    </row>
    <row r="373" spans="2:18" x14ac:dyDescent="0.3">
      <c r="B373" s="436"/>
      <c r="C373" s="276" t="s">
        <v>194</v>
      </c>
      <c r="D373" s="276" t="s">
        <v>1580</v>
      </c>
      <c r="E373" s="276" t="s">
        <v>64</v>
      </c>
      <c r="F373" s="276" t="s">
        <v>65</v>
      </c>
      <c r="G373" s="277" t="s">
        <v>1556</v>
      </c>
      <c r="H373" s="276" t="s">
        <v>65</v>
      </c>
      <c r="I373" s="276" t="s">
        <v>64</v>
      </c>
      <c r="J373" s="276" t="s">
        <v>66</v>
      </c>
      <c r="K373" s="276" t="s">
        <v>66</v>
      </c>
      <c r="L373" s="276">
        <v>0</v>
      </c>
      <c r="M373" s="276">
        <v>0</v>
      </c>
      <c r="N373" s="276">
        <v>0</v>
      </c>
      <c r="O373" s="276" t="s">
        <v>65</v>
      </c>
      <c r="P373" s="276">
        <v>0</v>
      </c>
      <c r="Q373" s="276" t="s">
        <v>68</v>
      </c>
      <c r="R373" s="276" t="s">
        <v>68</v>
      </c>
    </row>
    <row r="374" spans="2:18" x14ac:dyDescent="0.3">
      <c r="B374" s="436"/>
      <c r="C374" s="276" t="s">
        <v>532</v>
      </c>
      <c r="D374" s="276" t="s">
        <v>1580</v>
      </c>
      <c r="E374" s="276" t="s">
        <v>65</v>
      </c>
      <c r="F374" s="276" t="s">
        <v>64</v>
      </c>
      <c r="G374" s="277" t="s">
        <v>1556</v>
      </c>
      <c r="H374" s="276" t="s">
        <v>65</v>
      </c>
      <c r="I374" s="276" t="s">
        <v>64</v>
      </c>
      <c r="J374" s="276" t="s">
        <v>66</v>
      </c>
      <c r="K374" s="276" t="s">
        <v>66</v>
      </c>
      <c r="L374" s="276">
        <v>0</v>
      </c>
      <c r="M374" s="276">
        <v>0</v>
      </c>
      <c r="N374" s="276">
        <v>0</v>
      </c>
      <c r="O374" s="276" t="s">
        <v>65</v>
      </c>
      <c r="P374" s="276">
        <v>0</v>
      </c>
      <c r="Q374" s="276" t="s">
        <v>68</v>
      </c>
      <c r="R374" s="276" t="s">
        <v>68</v>
      </c>
    </row>
    <row r="375" spans="2:18" x14ac:dyDescent="0.3">
      <c r="B375" s="436"/>
      <c r="C375" s="276" t="s">
        <v>121</v>
      </c>
      <c r="D375" s="276" t="s">
        <v>1580</v>
      </c>
      <c r="E375" s="276" t="s">
        <v>64</v>
      </c>
      <c r="F375" s="276" t="s">
        <v>65</v>
      </c>
      <c r="G375" s="277" t="s">
        <v>1556</v>
      </c>
      <c r="H375" s="276" t="s">
        <v>65</v>
      </c>
      <c r="I375" s="276" t="s">
        <v>64</v>
      </c>
      <c r="J375" s="276" t="s">
        <v>66</v>
      </c>
      <c r="K375" s="276" t="s">
        <v>66</v>
      </c>
      <c r="L375" s="276">
        <v>0</v>
      </c>
      <c r="M375" s="276">
        <v>0</v>
      </c>
      <c r="N375" s="276">
        <v>0</v>
      </c>
      <c r="O375" s="276" t="s">
        <v>65</v>
      </c>
      <c r="P375" s="276">
        <v>0</v>
      </c>
      <c r="Q375" s="276" t="s">
        <v>68</v>
      </c>
      <c r="R375" s="276" t="s">
        <v>68</v>
      </c>
    </row>
    <row r="376" spans="2:18" x14ac:dyDescent="0.3">
      <c r="B376" s="436"/>
      <c r="C376" s="276" t="s">
        <v>1581</v>
      </c>
      <c r="D376" s="276" t="s">
        <v>1582</v>
      </c>
      <c r="E376" s="276" t="s">
        <v>64</v>
      </c>
      <c r="F376" s="276" t="s">
        <v>65</v>
      </c>
      <c r="G376" s="277">
        <v>2247961780101</v>
      </c>
      <c r="H376" s="276" t="s">
        <v>64</v>
      </c>
      <c r="I376" s="276" t="s">
        <v>64</v>
      </c>
      <c r="J376" s="276" t="s">
        <v>66</v>
      </c>
      <c r="K376" s="276" t="s">
        <v>65</v>
      </c>
      <c r="L376" s="276">
        <v>0</v>
      </c>
      <c r="M376" s="276">
        <v>0</v>
      </c>
      <c r="N376" s="276">
        <v>0</v>
      </c>
      <c r="O376" s="276" t="s">
        <v>65</v>
      </c>
      <c r="P376" s="276">
        <v>0</v>
      </c>
      <c r="Q376" s="276" t="s">
        <v>1583</v>
      </c>
      <c r="R376" s="276" t="s">
        <v>68</v>
      </c>
    </row>
    <row r="377" spans="2:18" x14ac:dyDescent="0.3">
      <c r="B377" s="436"/>
      <c r="C377" s="276" t="s">
        <v>1503</v>
      </c>
      <c r="D377" s="276" t="s">
        <v>1442</v>
      </c>
      <c r="E377" s="276" t="s">
        <v>65</v>
      </c>
      <c r="F377" s="276" t="s">
        <v>64</v>
      </c>
      <c r="G377" s="277">
        <v>2345994640917</v>
      </c>
      <c r="H377" s="276" t="s">
        <v>64</v>
      </c>
      <c r="I377" s="276" t="s">
        <v>64</v>
      </c>
      <c r="J377" s="276" t="s">
        <v>65</v>
      </c>
      <c r="K377" s="276" t="s">
        <v>66</v>
      </c>
      <c r="L377" s="276">
        <v>0</v>
      </c>
      <c r="M377" s="276">
        <v>0</v>
      </c>
      <c r="N377" s="276">
        <v>0</v>
      </c>
      <c r="O377" s="276" t="s">
        <v>65</v>
      </c>
      <c r="P377" s="276">
        <v>0</v>
      </c>
      <c r="Q377" s="276" t="s">
        <v>1395</v>
      </c>
      <c r="R377" s="276" t="s">
        <v>1504</v>
      </c>
    </row>
    <row r="378" spans="2:18" x14ac:dyDescent="0.3">
      <c r="B378" s="436"/>
      <c r="C378" s="276" t="s">
        <v>481</v>
      </c>
      <c r="D378" s="276" t="s">
        <v>1584</v>
      </c>
      <c r="E378" s="276" t="s">
        <v>65</v>
      </c>
      <c r="F378" s="276" t="s">
        <v>64</v>
      </c>
      <c r="G378" s="277">
        <v>2177534422007</v>
      </c>
      <c r="H378" s="276" t="s">
        <v>64</v>
      </c>
      <c r="I378" s="276" t="s">
        <v>65</v>
      </c>
      <c r="J378" s="276" t="s">
        <v>66</v>
      </c>
      <c r="K378" s="276" t="s">
        <v>66</v>
      </c>
      <c r="L378" s="276">
        <v>0</v>
      </c>
      <c r="M378" s="276">
        <v>0</v>
      </c>
      <c r="N378" s="276">
        <v>0</v>
      </c>
      <c r="O378" s="276" t="s">
        <v>65</v>
      </c>
      <c r="P378" s="276">
        <v>0</v>
      </c>
      <c r="Q378" s="276" t="s">
        <v>68</v>
      </c>
      <c r="R378" s="276" t="s">
        <v>68</v>
      </c>
    </row>
    <row r="379" spans="2:18" x14ac:dyDescent="0.3">
      <c r="B379" s="436"/>
      <c r="C379" s="276" t="s">
        <v>1573</v>
      </c>
      <c r="D379" s="276" t="s">
        <v>1574</v>
      </c>
      <c r="E379" s="276" t="s">
        <v>65</v>
      </c>
      <c r="F379" s="276" t="s">
        <v>64</v>
      </c>
      <c r="G379" s="277">
        <v>2223309222214</v>
      </c>
      <c r="H379" s="276" t="s">
        <v>64</v>
      </c>
      <c r="I379" s="276" t="s">
        <v>64</v>
      </c>
      <c r="J379" s="276" t="s">
        <v>65</v>
      </c>
      <c r="K379" s="276" t="s">
        <v>66</v>
      </c>
      <c r="L379" s="276">
        <v>0</v>
      </c>
      <c r="M379" s="276">
        <v>0</v>
      </c>
      <c r="N379" s="276">
        <v>0</v>
      </c>
      <c r="O379" s="276" t="s">
        <v>65</v>
      </c>
      <c r="P379" s="276">
        <v>0</v>
      </c>
      <c r="Q379" s="276" t="s">
        <v>68</v>
      </c>
      <c r="R379" s="276" t="s">
        <v>68</v>
      </c>
    </row>
    <row r="380" spans="2:18" x14ac:dyDescent="0.3">
      <c r="B380" s="436"/>
      <c r="C380" s="276" t="s">
        <v>1585</v>
      </c>
      <c r="D380" s="276" t="s">
        <v>1574</v>
      </c>
      <c r="E380" s="276" t="s">
        <v>65</v>
      </c>
      <c r="F380" s="276" t="s">
        <v>64</v>
      </c>
      <c r="G380" s="277" t="s">
        <v>1556</v>
      </c>
      <c r="H380" s="276" t="s">
        <v>65</v>
      </c>
      <c r="I380" s="276" t="s">
        <v>64</v>
      </c>
      <c r="J380" s="276" t="s">
        <v>66</v>
      </c>
      <c r="K380" s="276" t="s">
        <v>66</v>
      </c>
      <c r="L380" s="276">
        <v>0</v>
      </c>
      <c r="M380" s="276">
        <v>0</v>
      </c>
      <c r="N380" s="276">
        <v>0</v>
      </c>
      <c r="O380" s="276" t="s">
        <v>65</v>
      </c>
      <c r="P380" s="276">
        <v>0</v>
      </c>
      <c r="Q380" s="276" t="s">
        <v>68</v>
      </c>
      <c r="R380" s="276" t="s">
        <v>68</v>
      </c>
    </row>
    <row r="381" spans="2:18" x14ac:dyDescent="0.3">
      <c r="B381" s="436"/>
      <c r="C381" s="276" t="s">
        <v>101</v>
      </c>
      <c r="D381" s="276" t="s">
        <v>1586</v>
      </c>
      <c r="E381" s="276" t="s">
        <v>65</v>
      </c>
      <c r="F381" s="276" t="s">
        <v>64</v>
      </c>
      <c r="G381" s="277">
        <v>0</v>
      </c>
      <c r="H381" s="276" t="s">
        <v>64</v>
      </c>
      <c r="I381" s="276" t="s">
        <v>64</v>
      </c>
      <c r="J381" s="276" t="s">
        <v>65</v>
      </c>
      <c r="K381" s="276" t="s">
        <v>66</v>
      </c>
      <c r="L381" s="276">
        <v>0</v>
      </c>
      <c r="M381" s="276">
        <v>0</v>
      </c>
      <c r="N381" s="276" t="s">
        <v>65</v>
      </c>
      <c r="O381" s="276">
        <v>0</v>
      </c>
      <c r="P381" s="276">
        <v>0</v>
      </c>
      <c r="Q381" s="276" t="s">
        <v>68</v>
      </c>
      <c r="R381" s="276" t="s">
        <v>68</v>
      </c>
    </row>
    <row r="382" spans="2:18" x14ac:dyDescent="0.3">
      <c r="B382" s="436"/>
      <c r="C382" s="276" t="s">
        <v>177</v>
      </c>
      <c r="D382" s="276" t="s">
        <v>343</v>
      </c>
      <c r="E382" s="276" t="s">
        <v>64</v>
      </c>
      <c r="F382" s="276" t="s">
        <v>65</v>
      </c>
      <c r="G382" s="277">
        <v>1820760080101</v>
      </c>
      <c r="H382" s="276" t="s">
        <v>64</v>
      </c>
      <c r="I382" s="276" t="s">
        <v>64</v>
      </c>
      <c r="J382" s="276" t="s">
        <v>65</v>
      </c>
      <c r="K382" s="276" t="s">
        <v>66</v>
      </c>
      <c r="L382" s="276">
        <v>0</v>
      </c>
      <c r="M382" s="276">
        <v>0</v>
      </c>
      <c r="N382" s="276" t="s">
        <v>65</v>
      </c>
      <c r="O382" s="276">
        <v>0</v>
      </c>
      <c r="P382" s="276">
        <v>0</v>
      </c>
      <c r="Q382" s="276" t="s">
        <v>68</v>
      </c>
      <c r="R382" s="276" t="s">
        <v>68</v>
      </c>
    </row>
    <row r="383" spans="2:18" x14ac:dyDescent="0.3">
      <c r="B383" s="436"/>
      <c r="C383" s="276" t="s">
        <v>1587</v>
      </c>
      <c r="D383" s="276" t="s">
        <v>402</v>
      </c>
      <c r="E383" s="276" t="s">
        <v>65</v>
      </c>
      <c r="F383" s="276" t="s">
        <v>64</v>
      </c>
      <c r="G383" s="277" t="s">
        <v>1588</v>
      </c>
      <c r="H383" s="276" t="s">
        <v>64</v>
      </c>
      <c r="I383" s="276" t="s">
        <v>64</v>
      </c>
      <c r="J383" s="276" t="s">
        <v>65</v>
      </c>
      <c r="K383" s="276" t="s">
        <v>66</v>
      </c>
      <c r="L383" s="276">
        <v>0</v>
      </c>
      <c r="M383" s="276">
        <v>0</v>
      </c>
      <c r="N383" s="276">
        <v>0</v>
      </c>
      <c r="O383" s="276" t="s">
        <v>65</v>
      </c>
      <c r="P383" s="276">
        <v>0</v>
      </c>
      <c r="Q383" s="276">
        <v>0</v>
      </c>
      <c r="R383" s="276">
        <v>0</v>
      </c>
    </row>
    <row r="384" spans="2:18" x14ac:dyDescent="0.3">
      <c r="B384" s="436"/>
      <c r="C384" s="276" t="s">
        <v>1589</v>
      </c>
      <c r="D384" s="276" t="s">
        <v>376</v>
      </c>
      <c r="E384" s="276" t="s">
        <v>65</v>
      </c>
      <c r="F384" s="276" t="s">
        <v>64</v>
      </c>
      <c r="G384" s="277">
        <v>2565426510101</v>
      </c>
      <c r="H384" s="276" t="s">
        <v>64</v>
      </c>
      <c r="I384" s="276" t="s">
        <v>64</v>
      </c>
      <c r="J384" s="276" t="s">
        <v>65</v>
      </c>
      <c r="K384" s="276" t="s">
        <v>66</v>
      </c>
      <c r="L384" s="276">
        <v>0</v>
      </c>
      <c r="M384" s="276">
        <v>0</v>
      </c>
      <c r="N384" s="276">
        <v>0</v>
      </c>
      <c r="O384" s="276" t="s">
        <v>65</v>
      </c>
      <c r="P384" s="276">
        <v>0</v>
      </c>
      <c r="Q384" s="276" t="s">
        <v>68</v>
      </c>
      <c r="R384" s="276" t="s">
        <v>68</v>
      </c>
    </row>
    <row r="385" spans="2:18" x14ac:dyDescent="0.3">
      <c r="B385" s="436"/>
      <c r="C385" s="276" t="s">
        <v>1570</v>
      </c>
      <c r="D385" s="276" t="s">
        <v>1571</v>
      </c>
      <c r="E385" s="276" t="s">
        <v>65</v>
      </c>
      <c r="F385" s="276" t="s">
        <v>64</v>
      </c>
      <c r="G385" s="277" t="s">
        <v>1402</v>
      </c>
      <c r="H385" s="276" t="s">
        <v>65</v>
      </c>
      <c r="I385" s="276" t="s">
        <v>65</v>
      </c>
      <c r="J385" s="276" t="s">
        <v>66</v>
      </c>
      <c r="K385" s="276" t="s">
        <v>66</v>
      </c>
      <c r="L385" s="276">
        <v>0</v>
      </c>
      <c r="M385" s="276">
        <v>0</v>
      </c>
      <c r="N385" s="276">
        <v>0</v>
      </c>
      <c r="O385" s="276" t="s">
        <v>65</v>
      </c>
      <c r="P385" s="276">
        <v>0</v>
      </c>
      <c r="Q385" s="276" t="s">
        <v>68</v>
      </c>
      <c r="R385" s="276" t="s">
        <v>68</v>
      </c>
    </row>
    <row r="386" spans="2:18" x14ac:dyDescent="0.3">
      <c r="B386" s="436"/>
      <c r="C386" s="276" t="s">
        <v>179</v>
      </c>
      <c r="D386" s="276" t="s">
        <v>1571</v>
      </c>
      <c r="E386" s="276" t="s">
        <v>64</v>
      </c>
      <c r="F386" s="276" t="s">
        <v>65</v>
      </c>
      <c r="G386" s="277" t="s">
        <v>1402</v>
      </c>
      <c r="H386" s="276" t="s">
        <v>65</v>
      </c>
      <c r="I386" s="276" t="s">
        <v>64</v>
      </c>
      <c r="J386" s="276" t="s">
        <v>66</v>
      </c>
      <c r="K386" s="276" t="s">
        <v>66</v>
      </c>
      <c r="L386" s="276">
        <v>0</v>
      </c>
      <c r="M386" s="276">
        <v>0</v>
      </c>
      <c r="N386" s="276">
        <v>0</v>
      </c>
      <c r="O386" s="276" t="s">
        <v>65</v>
      </c>
      <c r="P386" s="276">
        <v>0</v>
      </c>
      <c r="Q386" s="276" t="s">
        <v>68</v>
      </c>
      <c r="R386" s="276" t="s">
        <v>68</v>
      </c>
    </row>
    <row r="387" spans="2:18" x14ac:dyDescent="0.3">
      <c r="B387" s="436"/>
      <c r="C387" s="276" t="s">
        <v>1590</v>
      </c>
      <c r="D387" s="276" t="s">
        <v>186</v>
      </c>
      <c r="E387" s="276" t="s">
        <v>64</v>
      </c>
      <c r="F387" s="276" t="s">
        <v>65</v>
      </c>
      <c r="G387" s="277">
        <v>1795070360101</v>
      </c>
      <c r="H387" s="276" t="s">
        <v>64</v>
      </c>
      <c r="I387" s="276" t="s">
        <v>64</v>
      </c>
      <c r="J387" s="276" t="s">
        <v>65</v>
      </c>
      <c r="K387" s="276" t="s">
        <v>66</v>
      </c>
      <c r="L387" s="276">
        <v>0</v>
      </c>
      <c r="M387" s="276">
        <v>0</v>
      </c>
      <c r="N387" s="276">
        <v>0</v>
      </c>
      <c r="O387" s="276" t="s">
        <v>65</v>
      </c>
      <c r="P387" s="276">
        <v>0</v>
      </c>
      <c r="Q387" s="276" t="s">
        <v>68</v>
      </c>
      <c r="R387" s="276" t="s">
        <v>68</v>
      </c>
    </row>
    <row r="388" spans="2:18" x14ac:dyDescent="0.3">
      <c r="B388" s="436"/>
      <c r="C388" s="276" t="s">
        <v>1591</v>
      </c>
      <c r="D388" s="276" t="s">
        <v>1592</v>
      </c>
      <c r="E388" s="276" t="s">
        <v>64</v>
      </c>
      <c r="F388" s="276" t="s">
        <v>65</v>
      </c>
      <c r="G388" s="277" t="s">
        <v>1495</v>
      </c>
      <c r="H388" s="276" t="s">
        <v>65</v>
      </c>
      <c r="I388" s="276" t="s">
        <v>64</v>
      </c>
      <c r="J388" s="276" t="s">
        <v>66</v>
      </c>
      <c r="K388" s="276" t="s">
        <v>66</v>
      </c>
      <c r="L388" s="276">
        <v>0</v>
      </c>
      <c r="M388" s="276">
        <v>0</v>
      </c>
      <c r="N388" s="276">
        <v>0</v>
      </c>
      <c r="O388" s="276" t="s">
        <v>67</v>
      </c>
      <c r="P388" s="276">
        <v>0</v>
      </c>
      <c r="Q388" s="276" t="s">
        <v>68</v>
      </c>
      <c r="R388" s="276" t="s">
        <v>68</v>
      </c>
    </row>
    <row r="389" spans="2:18" x14ac:dyDescent="0.3">
      <c r="B389" s="436"/>
      <c r="C389" s="276" t="s">
        <v>1593</v>
      </c>
      <c r="D389" s="276" t="s">
        <v>545</v>
      </c>
      <c r="E389" s="276" t="s">
        <v>65</v>
      </c>
      <c r="F389" s="276" t="s">
        <v>64</v>
      </c>
      <c r="G389" s="277">
        <v>2337475830101</v>
      </c>
      <c r="H389" s="276" t="s">
        <v>64</v>
      </c>
      <c r="I389" s="276" t="s">
        <v>65</v>
      </c>
      <c r="J389" s="276" t="s">
        <v>66</v>
      </c>
      <c r="K389" s="276" t="s">
        <v>66</v>
      </c>
      <c r="L389" s="276">
        <v>0</v>
      </c>
      <c r="M389" s="276">
        <v>0</v>
      </c>
      <c r="N389" s="276">
        <v>0</v>
      </c>
      <c r="O389" s="276" t="s">
        <v>67</v>
      </c>
      <c r="P389" s="276">
        <v>0</v>
      </c>
      <c r="Q389" s="276" t="s">
        <v>68</v>
      </c>
      <c r="R389" s="276" t="s">
        <v>68</v>
      </c>
    </row>
    <row r="390" spans="2:18" x14ac:dyDescent="0.3">
      <c r="B390" s="436"/>
      <c r="C390" s="276" t="s">
        <v>1594</v>
      </c>
      <c r="D390" s="276" t="s">
        <v>1595</v>
      </c>
      <c r="E390" s="276" t="s">
        <v>65</v>
      </c>
      <c r="F390" s="276" t="s">
        <v>64</v>
      </c>
      <c r="G390" s="277">
        <v>2636585890101</v>
      </c>
      <c r="H390" s="276" t="s">
        <v>64</v>
      </c>
      <c r="I390" s="276" t="s">
        <v>65</v>
      </c>
      <c r="J390" s="276" t="s">
        <v>66</v>
      </c>
      <c r="K390" s="276" t="s">
        <v>66</v>
      </c>
      <c r="L390" s="276">
        <v>0</v>
      </c>
      <c r="M390" s="276">
        <v>0</v>
      </c>
      <c r="N390" s="276">
        <v>0</v>
      </c>
      <c r="O390" s="276" t="s">
        <v>67</v>
      </c>
      <c r="P390" s="276">
        <v>0</v>
      </c>
      <c r="Q390" s="276" t="s">
        <v>68</v>
      </c>
      <c r="R390" s="276" t="s">
        <v>68</v>
      </c>
    </row>
    <row r="391" spans="2:18" x14ac:dyDescent="0.3">
      <c r="B391" s="436"/>
      <c r="C391" s="276" t="s">
        <v>532</v>
      </c>
      <c r="D391" s="276" t="s">
        <v>516</v>
      </c>
      <c r="E391" s="276" t="s">
        <v>65</v>
      </c>
      <c r="F391" s="276" t="s">
        <v>64</v>
      </c>
      <c r="G391" s="277">
        <v>2370597380101</v>
      </c>
      <c r="H391" s="276" t="s">
        <v>64</v>
      </c>
      <c r="I391" s="276" t="s">
        <v>64</v>
      </c>
      <c r="J391" s="276" t="s">
        <v>65</v>
      </c>
      <c r="K391" s="276" t="s">
        <v>66</v>
      </c>
      <c r="L391" s="276">
        <v>0</v>
      </c>
      <c r="M391" s="276">
        <v>0</v>
      </c>
      <c r="N391" s="276">
        <v>0</v>
      </c>
      <c r="O391" s="276" t="s">
        <v>67</v>
      </c>
      <c r="P391" s="276">
        <v>0</v>
      </c>
      <c r="Q391" s="276" t="s">
        <v>68</v>
      </c>
      <c r="R391" s="276" t="s">
        <v>68</v>
      </c>
    </row>
    <row r="392" spans="2:18" x14ac:dyDescent="0.3">
      <c r="B392" s="436"/>
      <c r="C392" s="276" t="s">
        <v>539</v>
      </c>
      <c r="D392" s="276" t="s">
        <v>1596</v>
      </c>
      <c r="E392" s="276" t="s">
        <v>65</v>
      </c>
      <c r="F392" s="276" t="s">
        <v>64</v>
      </c>
      <c r="G392" s="277">
        <v>3472288600101</v>
      </c>
      <c r="H392" s="276" t="s">
        <v>64</v>
      </c>
      <c r="I392" s="276" t="s">
        <v>65</v>
      </c>
      <c r="J392" s="276" t="s">
        <v>66</v>
      </c>
      <c r="K392" s="276" t="s">
        <v>66</v>
      </c>
      <c r="L392" s="276">
        <v>0</v>
      </c>
      <c r="M392" s="276">
        <v>0</v>
      </c>
      <c r="N392" s="276">
        <v>0</v>
      </c>
      <c r="O392" s="276" t="s">
        <v>67</v>
      </c>
      <c r="P392" s="276">
        <v>0</v>
      </c>
      <c r="Q392" s="276" t="s">
        <v>68</v>
      </c>
      <c r="R392" s="276" t="s">
        <v>68</v>
      </c>
    </row>
    <row r="393" spans="2:18" x14ac:dyDescent="0.3">
      <c r="B393" s="436"/>
      <c r="C393" s="276" t="s">
        <v>1597</v>
      </c>
      <c r="D393" s="276" t="s">
        <v>1596</v>
      </c>
      <c r="E393" s="276" t="s">
        <v>65</v>
      </c>
      <c r="F393" s="276" t="s">
        <v>64</v>
      </c>
      <c r="G393" s="277">
        <v>1741895240101</v>
      </c>
      <c r="H393" s="276" t="s">
        <v>64</v>
      </c>
      <c r="I393" s="276" t="s">
        <v>65</v>
      </c>
      <c r="J393" s="276" t="s">
        <v>66</v>
      </c>
      <c r="K393" s="276" t="s">
        <v>66</v>
      </c>
      <c r="L393" s="276">
        <v>0</v>
      </c>
      <c r="M393" s="276">
        <v>0</v>
      </c>
      <c r="N393" s="276">
        <v>0</v>
      </c>
      <c r="O393" s="276" t="s">
        <v>67</v>
      </c>
      <c r="P393" s="276">
        <v>0</v>
      </c>
      <c r="Q393" s="276" t="s">
        <v>68</v>
      </c>
      <c r="R393" s="276" t="s">
        <v>68</v>
      </c>
    </row>
    <row r="394" spans="2:18" x14ac:dyDescent="0.3">
      <c r="B394" s="436"/>
      <c r="C394" s="276" t="s">
        <v>476</v>
      </c>
      <c r="D394" s="276" t="s">
        <v>173</v>
      </c>
      <c r="E394" s="276" t="s">
        <v>64</v>
      </c>
      <c r="F394" s="276" t="s">
        <v>65</v>
      </c>
      <c r="G394" s="277" t="s">
        <v>1495</v>
      </c>
      <c r="H394" s="276" t="s">
        <v>64</v>
      </c>
      <c r="I394" s="276" t="s">
        <v>65</v>
      </c>
      <c r="J394" s="276" t="s">
        <v>66</v>
      </c>
      <c r="K394" s="276" t="s">
        <v>66</v>
      </c>
      <c r="L394" s="276">
        <v>0</v>
      </c>
      <c r="M394" s="276">
        <v>0</v>
      </c>
      <c r="N394" s="276">
        <v>0</v>
      </c>
      <c r="O394" s="276" t="s">
        <v>67</v>
      </c>
      <c r="P394" s="276">
        <v>0</v>
      </c>
      <c r="Q394" s="276" t="s">
        <v>68</v>
      </c>
      <c r="R394" s="276" t="s">
        <v>68</v>
      </c>
    </row>
    <row r="395" spans="2:18" x14ac:dyDescent="0.3">
      <c r="B395" s="436"/>
      <c r="C395" s="276" t="s">
        <v>1570</v>
      </c>
      <c r="D395" s="276" t="s">
        <v>1571</v>
      </c>
      <c r="E395" s="276" t="s">
        <v>65</v>
      </c>
      <c r="F395" s="276" t="s">
        <v>64</v>
      </c>
      <c r="G395" s="277" t="s">
        <v>1495</v>
      </c>
      <c r="H395" s="276" t="s">
        <v>65</v>
      </c>
      <c r="I395" s="276" t="s">
        <v>65</v>
      </c>
      <c r="J395" s="276" t="s">
        <v>66</v>
      </c>
      <c r="K395" s="276" t="s">
        <v>66</v>
      </c>
      <c r="L395" s="276">
        <v>0</v>
      </c>
      <c r="M395" s="276">
        <v>0</v>
      </c>
      <c r="N395" s="276">
        <v>0</v>
      </c>
      <c r="O395" s="276" t="s">
        <v>67</v>
      </c>
      <c r="P395" s="276">
        <v>0</v>
      </c>
      <c r="Q395" s="276" t="s">
        <v>68</v>
      </c>
      <c r="R395" s="276" t="s">
        <v>68</v>
      </c>
    </row>
    <row r="396" spans="2:18" x14ac:dyDescent="0.3">
      <c r="B396" s="436"/>
      <c r="C396" s="276" t="s">
        <v>121</v>
      </c>
      <c r="D396" s="276" t="s">
        <v>1571</v>
      </c>
      <c r="E396" s="276" t="s">
        <v>64</v>
      </c>
      <c r="F396" s="276" t="s">
        <v>65</v>
      </c>
      <c r="G396" s="277" t="s">
        <v>1495</v>
      </c>
      <c r="H396" s="276" t="s">
        <v>65</v>
      </c>
      <c r="I396" s="276" t="s">
        <v>64</v>
      </c>
      <c r="J396" s="276" t="s">
        <v>66</v>
      </c>
      <c r="K396" s="276" t="s">
        <v>66</v>
      </c>
      <c r="L396" s="276">
        <v>0</v>
      </c>
      <c r="M396" s="276">
        <v>0</v>
      </c>
      <c r="N396" s="276">
        <v>0</v>
      </c>
      <c r="O396" s="276" t="s">
        <v>67</v>
      </c>
      <c r="P396" s="276">
        <v>0</v>
      </c>
      <c r="Q396" s="276" t="s">
        <v>68</v>
      </c>
      <c r="R396" s="276" t="s">
        <v>68</v>
      </c>
    </row>
    <row r="397" spans="2:18" x14ac:dyDescent="0.3">
      <c r="B397" s="436"/>
      <c r="C397" s="276" t="s">
        <v>1598</v>
      </c>
      <c r="D397" s="276" t="s">
        <v>336</v>
      </c>
      <c r="E397" s="276" t="s">
        <v>64</v>
      </c>
      <c r="F397" s="276" t="s">
        <v>65</v>
      </c>
      <c r="G397" s="277" t="s">
        <v>1495</v>
      </c>
      <c r="H397" s="276" t="s">
        <v>65</v>
      </c>
      <c r="I397" s="276" t="s">
        <v>64</v>
      </c>
      <c r="J397" s="276" t="s">
        <v>66</v>
      </c>
      <c r="K397" s="276" t="s">
        <v>66</v>
      </c>
      <c r="L397" s="276">
        <v>0</v>
      </c>
      <c r="M397" s="276">
        <v>0</v>
      </c>
      <c r="N397" s="276">
        <v>0</v>
      </c>
      <c r="O397" s="276" t="s">
        <v>67</v>
      </c>
      <c r="P397" s="276">
        <v>0</v>
      </c>
      <c r="Q397" s="276" t="s">
        <v>68</v>
      </c>
      <c r="R397" s="276" t="s">
        <v>68</v>
      </c>
    </row>
    <row r="398" spans="2:18" x14ac:dyDescent="0.3">
      <c r="B398" s="436"/>
      <c r="C398" s="276" t="s">
        <v>474</v>
      </c>
      <c r="D398" s="276" t="s">
        <v>368</v>
      </c>
      <c r="E398" s="276" t="s">
        <v>64</v>
      </c>
      <c r="F398" s="276" t="s">
        <v>65</v>
      </c>
      <c r="G398" s="277">
        <v>2753056510101</v>
      </c>
      <c r="H398" s="276" t="s">
        <v>64</v>
      </c>
      <c r="I398" s="276" t="s">
        <v>64</v>
      </c>
      <c r="J398" s="276" t="s">
        <v>66</v>
      </c>
      <c r="K398" s="276" t="s">
        <v>65</v>
      </c>
      <c r="L398" s="276">
        <v>0</v>
      </c>
      <c r="M398" s="276">
        <v>0</v>
      </c>
      <c r="N398" s="276">
        <v>0</v>
      </c>
      <c r="O398" s="276" t="s">
        <v>65</v>
      </c>
      <c r="P398" s="276">
        <v>0</v>
      </c>
      <c r="Q398" s="276" t="s">
        <v>68</v>
      </c>
      <c r="R398" s="276" t="s">
        <v>68</v>
      </c>
    </row>
    <row r="399" spans="2:18" x14ac:dyDescent="0.3">
      <c r="B399" s="436"/>
      <c r="C399" s="276" t="s">
        <v>475</v>
      </c>
      <c r="D399" s="276" t="s">
        <v>204</v>
      </c>
      <c r="E399" s="276" t="s">
        <v>65</v>
      </c>
      <c r="F399" s="276" t="s">
        <v>64</v>
      </c>
      <c r="G399" s="277">
        <v>1710919140608</v>
      </c>
      <c r="H399" s="276" t="s">
        <v>64</v>
      </c>
      <c r="I399" s="276" t="s">
        <v>64</v>
      </c>
      <c r="J399" s="276" t="s">
        <v>66</v>
      </c>
      <c r="K399" s="276" t="s">
        <v>65</v>
      </c>
      <c r="L399" s="276">
        <v>0</v>
      </c>
      <c r="M399" s="276">
        <v>0</v>
      </c>
      <c r="N399" s="276">
        <v>0</v>
      </c>
      <c r="O399" s="276" t="s">
        <v>65</v>
      </c>
      <c r="P399" s="276">
        <v>0</v>
      </c>
      <c r="Q399" s="276" t="s">
        <v>68</v>
      </c>
      <c r="R399" s="276" t="s">
        <v>68</v>
      </c>
    </row>
    <row r="400" spans="2:18" x14ac:dyDescent="0.3">
      <c r="B400" s="436"/>
      <c r="C400" s="276" t="s">
        <v>359</v>
      </c>
      <c r="D400" s="276" t="s">
        <v>496</v>
      </c>
      <c r="E400" s="276" t="s">
        <v>65</v>
      </c>
      <c r="F400" s="276" t="s">
        <v>64</v>
      </c>
      <c r="G400" s="277" t="s">
        <v>1402</v>
      </c>
      <c r="H400" s="276" t="s">
        <v>64</v>
      </c>
      <c r="I400" s="276" t="s">
        <v>64</v>
      </c>
      <c r="J400" s="276" t="s">
        <v>66</v>
      </c>
      <c r="K400" s="276" t="s">
        <v>65</v>
      </c>
      <c r="L400" s="276">
        <v>0</v>
      </c>
      <c r="M400" s="276">
        <v>0</v>
      </c>
      <c r="N400" s="276">
        <v>0</v>
      </c>
      <c r="O400" s="276" t="s">
        <v>65</v>
      </c>
      <c r="P400" s="276">
        <v>0</v>
      </c>
      <c r="Q400" s="276" t="s">
        <v>68</v>
      </c>
      <c r="R400" s="276" t="s">
        <v>68</v>
      </c>
    </row>
    <row r="401" spans="2:18" x14ac:dyDescent="0.3">
      <c r="B401" s="436"/>
      <c r="C401" s="276" t="s">
        <v>1599</v>
      </c>
      <c r="D401" s="276" t="s">
        <v>477</v>
      </c>
      <c r="E401" s="276" t="s">
        <v>65</v>
      </c>
      <c r="F401" s="276" t="s">
        <v>64</v>
      </c>
      <c r="G401" s="277" t="s">
        <v>1402</v>
      </c>
      <c r="H401" s="276" t="s">
        <v>64</v>
      </c>
      <c r="I401" s="276" t="s">
        <v>64</v>
      </c>
      <c r="J401" s="276" t="s">
        <v>66</v>
      </c>
      <c r="K401" s="276" t="s">
        <v>65</v>
      </c>
      <c r="L401" s="276">
        <v>0</v>
      </c>
      <c r="M401" s="276">
        <v>0</v>
      </c>
      <c r="N401" s="276">
        <v>0</v>
      </c>
      <c r="O401" s="276" t="s">
        <v>65</v>
      </c>
      <c r="P401" s="276">
        <v>0</v>
      </c>
      <c r="Q401" s="276" t="s">
        <v>68</v>
      </c>
      <c r="R401" s="276" t="s">
        <v>68</v>
      </c>
    </row>
    <row r="402" spans="2:18" x14ac:dyDescent="0.3">
      <c r="B402" s="436"/>
      <c r="C402" s="276" t="s">
        <v>476</v>
      </c>
      <c r="D402" s="276" t="s">
        <v>477</v>
      </c>
      <c r="E402" s="276" t="s">
        <v>64</v>
      </c>
      <c r="F402" s="276" t="s">
        <v>65</v>
      </c>
      <c r="G402" s="277">
        <v>2294813960101</v>
      </c>
      <c r="H402" s="276" t="s">
        <v>64</v>
      </c>
      <c r="I402" s="276" t="s">
        <v>64</v>
      </c>
      <c r="J402" s="276" t="s">
        <v>66</v>
      </c>
      <c r="K402" s="276" t="s">
        <v>65</v>
      </c>
      <c r="L402" s="276">
        <v>0</v>
      </c>
      <c r="M402" s="276">
        <v>0</v>
      </c>
      <c r="N402" s="276">
        <v>0</v>
      </c>
      <c r="O402" s="276" t="s">
        <v>65</v>
      </c>
      <c r="P402" s="276">
        <v>0</v>
      </c>
      <c r="Q402" s="276" t="s">
        <v>68</v>
      </c>
      <c r="R402" s="276" t="s">
        <v>68</v>
      </c>
    </row>
    <row r="403" spans="2:18" x14ac:dyDescent="0.3">
      <c r="B403" s="436"/>
      <c r="C403" s="276" t="s">
        <v>105</v>
      </c>
      <c r="D403" s="276" t="s">
        <v>478</v>
      </c>
      <c r="E403" s="276" t="s">
        <v>64</v>
      </c>
      <c r="F403" s="276" t="s">
        <v>65</v>
      </c>
      <c r="G403" s="277">
        <v>2636995790101</v>
      </c>
      <c r="H403" s="276" t="s">
        <v>64</v>
      </c>
      <c r="I403" s="276" t="s">
        <v>65</v>
      </c>
      <c r="J403" s="276" t="s">
        <v>66</v>
      </c>
      <c r="K403" s="276" t="s">
        <v>66</v>
      </c>
      <c r="L403" s="276">
        <v>0</v>
      </c>
      <c r="M403" s="276">
        <v>0</v>
      </c>
      <c r="N403" s="276">
        <v>0</v>
      </c>
      <c r="O403" s="276" t="s">
        <v>65</v>
      </c>
      <c r="P403" s="276">
        <v>0</v>
      </c>
      <c r="Q403" s="276" t="s">
        <v>68</v>
      </c>
      <c r="R403" s="276" t="s">
        <v>68</v>
      </c>
    </row>
    <row r="404" spans="2:18" x14ac:dyDescent="0.3">
      <c r="B404" s="436"/>
      <c r="C404" s="276" t="s">
        <v>479</v>
      </c>
      <c r="D404" s="276" t="s">
        <v>480</v>
      </c>
      <c r="E404" s="276" t="s">
        <v>65</v>
      </c>
      <c r="F404" s="276" t="s">
        <v>64</v>
      </c>
      <c r="G404" s="277">
        <v>1645639700101</v>
      </c>
      <c r="H404" s="276" t="s">
        <v>64</v>
      </c>
      <c r="I404" s="276" t="s">
        <v>64</v>
      </c>
      <c r="J404" s="276" t="s">
        <v>65</v>
      </c>
      <c r="K404" s="276" t="s">
        <v>66</v>
      </c>
      <c r="L404" s="276">
        <v>0</v>
      </c>
      <c r="M404" s="276">
        <v>0</v>
      </c>
      <c r="N404" s="276">
        <v>0</v>
      </c>
      <c r="O404" s="276" t="s">
        <v>65</v>
      </c>
      <c r="P404" s="276">
        <v>0</v>
      </c>
      <c r="Q404" s="276" t="s">
        <v>68</v>
      </c>
      <c r="R404" s="276" t="s">
        <v>68</v>
      </c>
    </row>
    <row r="405" spans="2:18" x14ac:dyDescent="0.3">
      <c r="B405" s="436"/>
      <c r="C405" s="276" t="s">
        <v>412</v>
      </c>
      <c r="D405" s="276" t="s">
        <v>198</v>
      </c>
      <c r="E405" s="276" t="s">
        <v>65</v>
      </c>
      <c r="F405" s="276" t="s">
        <v>64</v>
      </c>
      <c r="G405" s="277" t="s">
        <v>1469</v>
      </c>
      <c r="H405" s="276" t="s">
        <v>65</v>
      </c>
      <c r="I405" s="276" t="s">
        <v>64</v>
      </c>
      <c r="J405" s="276" t="s">
        <v>66</v>
      </c>
      <c r="K405" s="276" t="s">
        <v>66</v>
      </c>
      <c r="L405" s="276">
        <v>0</v>
      </c>
      <c r="M405" s="276">
        <v>0</v>
      </c>
      <c r="N405" s="276">
        <v>0</v>
      </c>
      <c r="O405" s="276" t="s">
        <v>65</v>
      </c>
      <c r="P405" s="276">
        <v>0</v>
      </c>
      <c r="Q405" s="276" t="s">
        <v>68</v>
      </c>
      <c r="R405" s="276" t="s">
        <v>68</v>
      </c>
    </row>
    <row r="406" spans="2:18" x14ac:dyDescent="0.3">
      <c r="B406" s="436"/>
      <c r="C406" s="276" t="s">
        <v>558</v>
      </c>
      <c r="D406" s="276" t="s">
        <v>198</v>
      </c>
      <c r="E406" s="276" t="s">
        <v>64</v>
      </c>
      <c r="F406" s="276" t="s">
        <v>65</v>
      </c>
      <c r="G406" s="277" t="s">
        <v>1469</v>
      </c>
      <c r="H406" s="276" t="s">
        <v>65</v>
      </c>
      <c r="I406" s="276" t="s">
        <v>64</v>
      </c>
      <c r="J406" s="276" t="s">
        <v>66</v>
      </c>
      <c r="K406" s="276" t="s">
        <v>66</v>
      </c>
      <c r="L406" s="276">
        <v>0</v>
      </c>
      <c r="M406" s="276">
        <v>0</v>
      </c>
      <c r="N406" s="276">
        <v>0</v>
      </c>
      <c r="O406" s="276" t="s">
        <v>65</v>
      </c>
      <c r="P406" s="276">
        <v>0</v>
      </c>
      <c r="Q406" s="276" t="s">
        <v>68</v>
      </c>
      <c r="R406" s="276" t="s">
        <v>68</v>
      </c>
    </row>
    <row r="407" spans="2:18" x14ac:dyDescent="0.3">
      <c r="B407" s="436"/>
      <c r="C407" s="276" t="s">
        <v>1600</v>
      </c>
      <c r="D407" s="276" t="s">
        <v>198</v>
      </c>
      <c r="E407" s="276" t="s">
        <v>64</v>
      </c>
      <c r="F407" s="276" t="s">
        <v>65</v>
      </c>
      <c r="G407" s="277" t="s">
        <v>1469</v>
      </c>
      <c r="H407" s="276" t="s">
        <v>65</v>
      </c>
      <c r="I407" s="276" t="s">
        <v>64</v>
      </c>
      <c r="J407" s="276" t="s">
        <v>66</v>
      </c>
      <c r="K407" s="276" t="s">
        <v>66</v>
      </c>
      <c r="L407" s="276">
        <v>0</v>
      </c>
      <c r="M407" s="276">
        <v>0</v>
      </c>
      <c r="N407" s="276">
        <v>0</v>
      </c>
      <c r="O407" s="276" t="s">
        <v>65</v>
      </c>
      <c r="P407" s="276">
        <v>0</v>
      </c>
      <c r="Q407" s="276" t="s">
        <v>68</v>
      </c>
      <c r="R407" s="276" t="s">
        <v>68</v>
      </c>
    </row>
    <row r="408" spans="2:18" x14ac:dyDescent="0.3">
      <c r="B408" s="436"/>
      <c r="C408" s="276" t="s">
        <v>481</v>
      </c>
      <c r="D408" s="276" t="s">
        <v>482</v>
      </c>
      <c r="E408" s="276" t="s">
        <v>65</v>
      </c>
      <c r="F408" s="276" t="s">
        <v>64</v>
      </c>
      <c r="G408" s="277">
        <v>2086713070110</v>
      </c>
      <c r="H408" s="276" t="s">
        <v>64</v>
      </c>
      <c r="I408" s="276" t="s">
        <v>65</v>
      </c>
      <c r="J408" s="276" t="s">
        <v>66</v>
      </c>
      <c r="K408" s="276" t="s">
        <v>66</v>
      </c>
      <c r="L408" s="276">
        <v>0</v>
      </c>
      <c r="M408" s="276">
        <v>0</v>
      </c>
      <c r="N408" s="276">
        <v>0</v>
      </c>
      <c r="O408" s="276" t="s">
        <v>65</v>
      </c>
      <c r="P408" s="276">
        <v>0</v>
      </c>
      <c r="Q408" s="276" t="s">
        <v>68</v>
      </c>
      <c r="R408" s="276" t="s">
        <v>68</v>
      </c>
    </row>
    <row r="409" spans="2:18" x14ac:dyDescent="0.3">
      <c r="B409" s="436"/>
      <c r="C409" s="276" t="s">
        <v>161</v>
      </c>
      <c r="D409" s="276" t="s">
        <v>158</v>
      </c>
      <c r="E409" s="276" t="s">
        <v>65</v>
      </c>
      <c r="F409" s="276" t="s">
        <v>64</v>
      </c>
      <c r="G409" s="277">
        <v>1811705312010</v>
      </c>
      <c r="H409" s="276" t="s">
        <v>64</v>
      </c>
      <c r="I409" s="276" t="s">
        <v>65</v>
      </c>
      <c r="J409" s="276" t="s">
        <v>66</v>
      </c>
      <c r="K409" s="276" t="s">
        <v>66</v>
      </c>
      <c r="L409" s="276">
        <v>0</v>
      </c>
      <c r="M409" s="276">
        <v>0</v>
      </c>
      <c r="N409" s="276">
        <v>0</v>
      </c>
      <c r="O409" s="276" t="s">
        <v>65</v>
      </c>
      <c r="P409" s="276">
        <v>0</v>
      </c>
      <c r="Q409" s="276" t="s">
        <v>68</v>
      </c>
      <c r="R409" s="276" t="s">
        <v>68</v>
      </c>
    </row>
    <row r="410" spans="2:18" x14ac:dyDescent="0.3">
      <c r="B410" s="436"/>
      <c r="C410" s="276" t="s">
        <v>511</v>
      </c>
      <c r="D410" s="276" t="s">
        <v>217</v>
      </c>
      <c r="E410" s="276" t="s">
        <v>64</v>
      </c>
      <c r="F410" s="276" t="s">
        <v>65</v>
      </c>
      <c r="G410" s="277" t="s">
        <v>1556</v>
      </c>
      <c r="H410" s="276" t="s">
        <v>65</v>
      </c>
      <c r="I410" s="276" t="s">
        <v>64</v>
      </c>
      <c r="J410" s="276" t="s">
        <v>66</v>
      </c>
      <c r="K410" s="276" t="s">
        <v>66</v>
      </c>
      <c r="L410" s="276">
        <v>0</v>
      </c>
      <c r="M410" s="276">
        <v>0</v>
      </c>
      <c r="N410" s="276">
        <v>0</v>
      </c>
      <c r="O410" s="276" t="s">
        <v>65</v>
      </c>
      <c r="P410" s="276">
        <v>0</v>
      </c>
      <c r="Q410" s="276" t="s">
        <v>68</v>
      </c>
      <c r="R410" s="276" t="s">
        <v>68</v>
      </c>
    </row>
    <row r="411" spans="2:18" x14ac:dyDescent="0.3">
      <c r="B411" s="436"/>
      <c r="C411" s="276" t="s">
        <v>558</v>
      </c>
      <c r="D411" s="276" t="s">
        <v>217</v>
      </c>
      <c r="E411" s="276" t="s">
        <v>64</v>
      </c>
      <c r="F411" s="276" t="s">
        <v>65</v>
      </c>
      <c r="G411" s="277" t="s">
        <v>1556</v>
      </c>
      <c r="H411" s="276" t="s">
        <v>65</v>
      </c>
      <c r="I411" s="276" t="s">
        <v>64</v>
      </c>
      <c r="J411" s="276" t="s">
        <v>66</v>
      </c>
      <c r="K411" s="276" t="s">
        <v>66</v>
      </c>
      <c r="L411" s="276">
        <v>0</v>
      </c>
      <c r="M411" s="276">
        <v>0</v>
      </c>
      <c r="N411" s="276">
        <v>0</v>
      </c>
      <c r="O411" s="276" t="s">
        <v>65</v>
      </c>
      <c r="P411" s="276">
        <v>0</v>
      </c>
      <c r="Q411" s="276" t="s">
        <v>68</v>
      </c>
      <c r="R411" s="276" t="s">
        <v>68</v>
      </c>
    </row>
    <row r="412" spans="2:18" x14ac:dyDescent="0.3">
      <c r="B412" s="436"/>
      <c r="C412" s="276" t="s">
        <v>1420</v>
      </c>
      <c r="D412" s="276" t="s">
        <v>1601</v>
      </c>
      <c r="E412" s="276" t="s">
        <v>64</v>
      </c>
      <c r="F412" s="276" t="s">
        <v>65</v>
      </c>
      <c r="G412" s="277" t="s">
        <v>1556</v>
      </c>
      <c r="H412" s="276" t="s">
        <v>65</v>
      </c>
      <c r="I412" s="276" t="s">
        <v>64</v>
      </c>
      <c r="J412" s="276" t="s">
        <v>66</v>
      </c>
      <c r="K412" s="276" t="s">
        <v>66</v>
      </c>
      <c r="L412" s="276">
        <v>0</v>
      </c>
      <c r="M412" s="276">
        <v>0</v>
      </c>
      <c r="N412" s="276">
        <v>0</v>
      </c>
      <c r="O412" s="276" t="s">
        <v>65</v>
      </c>
      <c r="P412" s="276">
        <v>0</v>
      </c>
      <c r="Q412" s="276" t="s">
        <v>68</v>
      </c>
      <c r="R412" s="276" t="s">
        <v>68</v>
      </c>
    </row>
    <row r="413" spans="2:18" x14ac:dyDescent="0.3">
      <c r="B413" s="436"/>
      <c r="C413" s="276" t="s">
        <v>483</v>
      </c>
      <c r="D413" s="276" t="s">
        <v>165</v>
      </c>
      <c r="E413" s="276" t="s">
        <v>65</v>
      </c>
      <c r="F413" s="276" t="s">
        <v>64</v>
      </c>
      <c r="G413" s="277">
        <v>2553292290101</v>
      </c>
      <c r="H413" s="276" t="s">
        <v>64</v>
      </c>
      <c r="I413" s="276" t="s">
        <v>65</v>
      </c>
      <c r="J413" s="276" t="s">
        <v>66</v>
      </c>
      <c r="K413" s="276" t="s">
        <v>66</v>
      </c>
      <c r="L413" s="276">
        <v>0</v>
      </c>
      <c r="M413" s="276">
        <v>0</v>
      </c>
      <c r="N413" s="276">
        <v>0</v>
      </c>
      <c r="O413" s="276" t="s">
        <v>65</v>
      </c>
      <c r="P413" s="276">
        <v>0</v>
      </c>
      <c r="Q413" s="276" t="s">
        <v>68</v>
      </c>
      <c r="R413" s="276" t="s">
        <v>68</v>
      </c>
    </row>
    <row r="414" spans="2:18" x14ac:dyDescent="0.3">
      <c r="B414" s="436"/>
      <c r="C414" s="276" t="s">
        <v>1449</v>
      </c>
      <c r="D414" s="276" t="s">
        <v>188</v>
      </c>
      <c r="E414" s="276" t="s">
        <v>64</v>
      </c>
      <c r="F414" s="276" t="s">
        <v>65</v>
      </c>
      <c r="G414" s="277" t="s">
        <v>1556</v>
      </c>
      <c r="H414" s="276" t="s">
        <v>65</v>
      </c>
      <c r="I414" s="276" t="s">
        <v>64</v>
      </c>
      <c r="J414" s="276" t="s">
        <v>66</v>
      </c>
      <c r="K414" s="276" t="s">
        <v>66</v>
      </c>
      <c r="L414" s="276">
        <v>0</v>
      </c>
      <c r="M414" s="276">
        <v>0</v>
      </c>
      <c r="N414" s="276">
        <v>0</v>
      </c>
      <c r="O414" s="276" t="s">
        <v>65</v>
      </c>
      <c r="P414" s="276">
        <v>0</v>
      </c>
      <c r="Q414" s="276" t="s">
        <v>68</v>
      </c>
      <c r="R414" s="276" t="s">
        <v>68</v>
      </c>
    </row>
    <row r="415" spans="2:18" x14ac:dyDescent="0.3">
      <c r="B415" s="436"/>
      <c r="C415" s="276" t="s">
        <v>484</v>
      </c>
      <c r="D415" s="276" t="s">
        <v>485</v>
      </c>
      <c r="E415" s="276" t="s">
        <v>65</v>
      </c>
      <c r="F415" s="276" t="s">
        <v>64</v>
      </c>
      <c r="G415" s="277">
        <v>1814209201712</v>
      </c>
      <c r="H415" s="276" t="s">
        <v>64</v>
      </c>
      <c r="I415" s="276" t="s">
        <v>64</v>
      </c>
      <c r="J415" s="276" t="s">
        <v>65</v>
      </c>
      <c r="K415" s="276" t="s">
        <v>66</v>
      </c>
      <c r="L415" s="276">
        <v>0</v>
      </c>
      <c r="M415" s="276">
        <v>0</v>
      </c>
      <c r="N415" s="276">
        <v>0</v>
      </c>
      <c r="O415" s="276" t="s">
        <v>65</v>
      </c>
      <c r="P415" s="276">
        <v>0</v>
      </c>
      <c r="Q415" s="276" t="s">
        <v>68</v>
      </c>
      <c r="R415" s="276" t="s">
        <v>68</v>
      </c>
    </row>
    <row r="416" spans="2:18" x14ac:dyDescent="0.3">
      <c r="B416" s="436"/>
      <c r="C416" s="276" t="s">
        <v>179</v>
      </c>
      <c r="D416" s="276" t="s">
        <v>605</v>
      </c>
      <c r="E416" s="276" t="s">
        <v>64</v>
      </c>
      <c r="F416" s="276" t="s">
        <v>65</v>
      </c>
      <c r="G416" s="277" t="s">
        <v>1556</v>
      </c>
      <c r="H416" s="276" t="s">
        <v>65</v>
      </c>
      <c r="I416" s="276" t="s">
        <v>64</v>
      </c>
      <c r="J416" s="276" t="s">
        <v>66</v>
      </c>
      <c r="K416" s="276" t="s">
        <v>66</v>
      </c>
      <c r="L416" s="276">
        <v>0</v>
      </c>
      <c r="M416" s="276">
        <v>0</v>
      </c>
      <c r="N416" s="276">
        <v>0</v>
      </c>
      <c r="O416" s="276" t="s">
        <v>65</v>
      </c>
      <c r="P416" s="276">
        <v>0</v>
      </c>
      <c r="Q416" s="276" t="s">
        <v>68</v>
      </c>
      <c r="R416" s="276" t="s">
        <v>68</v>
      </c>
    </row>
    <row r="417" spans="2:18" x14ac:dyDescent="0.3">
      <c r="B417" s="436"/>
      <c r="C417" s="276" t="s">
        <v>421</v>
      </c>
      <c r="D417" s="276" t="s">
        <v>204</v>
      </c>
      <c r="E417" s="276" t="s">
        <v>65</v>
      </c>
      <c r="F417" s="276" t="s">
        <v>64</v>
      </c>
      <c r="G417" s="277">
        <v>2226173061015</v>
      </c>
      <c r="H417" s="276" t="s">
        <v>64</v>
      </c>
      <c r="I417" s="276" t="s">
        <v>65</v>
      </c>
      <c r="J417" s="276" t="s">
        <v>66</v>
      </c>
      <c r="K417" s="276" t="s">
        <v>66</v>
      </c>
      <c r="L417" s="276">
        <v>0</v>
      </c>
      <c r="M417" s="276">
        <v>0</v>
      </c>
      <c r="N417" s="276">
        <v>0</v>
      </c>
      <c r="O417" s="276" t="s">
        <v>65</v>
      </c>
      <c r="P417" s="276">
        <v>0</v>
      </c>
      <c r="Q417" s="276" t="s">
        <v>68</v>
      </c>
      <c r="R417" s="276" t="s">
        <v>68</v>
      </c>
    </row>
    <row r="418" spans="2:18" x14ac:dyDescent="0.3">
      <c r="B418" s="436"/>
      <c r="C418" s="276" t="s">
        <v>483</v>
      </c>
      <c r="D418" s="276" t="s">
        <v>389</v>
      </c>
      <c r="E418" s="276" t="s">
        <v>65</v>
      </c>
      <c r="F418" s="276" t="s">
        <v>64</v>
      </c>
      <c r="G418" s="277">
        <v>2553292290101</v>
      </c>
      <c r="H418" s="276" t="s">
        <v>64</v>
      </c>
      <c r="I418" s="276" t="s">
        <v>65</v>
      </c>
      <c r="J418" s="276" t="s">
        <v>66</v>
      </c>
      <c r="K418" s="276" t="s">
        <v>66</v>
      </c>
      <c r="L418" s="276">
        <v>0</v>
      </c>
      <c r="M418" s="276">
        <v>0</v>
      </c>
      <c r="N418" s="276">
        <v>0</v>
      </c>
      <c r="O418" s="276" t="s">
        <v>65</v>
      </c>
      <c r="P418" s="276">
        <v>0</v>
      </c>
      <c r="Q418" s="276" t="s">
        <v>68</v>
      </c>
      <c r="R418" s="276" t="s">
        <v>68</v>
      </c>
    </row>
    <row r="419" spans="2:18" x14ac:dyDescent="0.3">
      <c r="B419" s="436"/>
      <c r="C419" s="276" t="s">
        <v>189</v>
      </c>
      <c r="D419" s="276" t="s">
        <v>468</v>
      </c>
      <c r="E419" s="276" t="s">
        <v>65</v>
      </c>
      <c r="F419" s="276" t="s">
        <v>64</v>
      </c>
      <c r="G419" s="277">
        <v>2314383460101</v>
      </c>
      <c r="H419" s="276" t="s">
        <v>64</v>
      </c>
      <c r="I419" s="276" t="s">
        <v>65</v>
      </c>
      <c r="J419" s="276" t="s">
        <v>66</v>
      </c>
      <c r="K419" s="276" t="s">
        <v>66</v>
      </c>
      <c r="L419" s="276">
        <v>0</v>
      </c>
      <c r="M419" s="276">
        <v>0</v>
      </c>
      <c r="N419" s="276">
        <v>0</v>
      </c>
      <c r="O419" s="276" t="s">
        <v>65</v>
      </c>
      <c r="P419" s="276">
        <v>0</v>
      </c>
      <c r="Q419" s="276" t="s">
        <v>68</v>
      </c>
      <c r="R419" s="276" t="s">
        <v>68</v>
      </c>
    </row>
    <row r="420" spans="2:18" x14ac:dyDescent="0.3">
      <c r="B420" s="436"/>
      <c r="C420" s="276" t="s">
        <v>1602</v>
      </c>
      <c r="D420" s="276" t="s">
        <v>1603</v>
      </c>
      <c r="E420" s="276" t="s">
        <v>64</v>
      </c>
      <c r="F420" s="276" t="s">
        <v>65</v>
      </c>
      <c r="G420" s="277" t="s">
        <v>1556</v>
      </c>
      <c r="H420" s="276" t="s">
        <v>65</v>
      </c>
      <c r="I420" s="276" t="s">
        <v>64</v>
      </c>
      <c r="J420" s="276" t="s">
        <v>66</v>
      </c>
      <c r="K420" s="276" t="s">
        <v>66</v>
      </c>
      <c r="L420" s="276">
        <v>0</v>
      </c>
      <c r="M420" s="276">
        <v>0</v>
      </c>
      <c r="N420" s="276">
        <v>0</v>
      </c>
      <c r="O420" s="276" t="s">
        <v>65</v>
      </c>
      <c r="P420" s="276">
        <v>0</v>
      </c>
      <c r="Q420" s="276" t="s">
        <v>68</v>
      </c>
      <c r="R420" s="276" t="s">
        <v>68</v>
      </c>
    </row>
    <row r="421" spans="2:18" x14ac:dyDescent="0.3">
      <c r="B421" s="436"/>
      <c r="C421" s="276" t="s">
        <v>511</v>
      </c>
      <c r="D421" s="276" t="s">
        <v>1604</v>
      </c>
      <c r="E421" s="276" t="s">
        <v>64</v>
      </c>
      <c r="F421" s="276" t="s">
        <v>65</v>
      </c>
      <c r="G421" s="277" t="s">
        <v>1556</v>
      </c>
      <c r="H421" s="276" t="s">
        <v>65</v>
      </c>
      <c r="I421" s="276" t="s">
        <v>64</v>
      </c>
      <c r="J421" s="276" t="s">
        <v>66</v>
      </c>
      <c r="K421" s="276" t="s">
        <v>66</v>
      </c>
      <c r="L421" s="276">
        <v>0</v>
      </c>
      <c r="M421" s="276">
        <v>0</v>
      </c>
      <c r="N421" s="276">
        <v>0</v>
      </c>
      <c r="O421" s="276" t="s">
        <v>65</v>
      </c>
      <c r="P421" s="276">
        <v>0</v>
      </c>
      <c r="Q421" s="276" t="s">
        <v>68</v>
      </c>
      <c r="R421" s="276" t="s">
        <v>68</v>
      </c>
    </row>
    <row r="422" spans="2:18" x14ac:dyDescent="0.3">
      <c r="B422" s="436"/>
      <c r="C422" s="276" t="s">
        <v>486</v>
      </c>
      <c r="D422" s="276" t="s">
        <v>204</v>
      </c>
      <c r="E422" s="276" t="s">
        <v>65</v>
      </c>
      <c r="F422" s="276" t="s">
        <v>64</v>
      </c>
      <c r="G422" s="277">
        <v>2215065430408</v>
      </c>
      <c r="H422" s="276" t="s">
        <v>64</v>
      </c>
      <c r="I422" s="276" t="s">
        <v>64</v>
      </c>
      <c r="J422" s="276" t="s">
        <v>65</v>
      </c>
      <c r="K422" s="276" t="s">
        <v>66</v>
      </c>
      <c r="L422" s="276">
        <v>0</v>
      </c>
      <c r="M422" s="276">
        <v>0</v>
      </c>
      <c r="N422" s="276">
        <v>0</v>
      </c>
      <c r="O422" s="276" t="s">
        <v>65</v>
      </c>
      <c r="P422" s="276">
        <v>0</v>
      </c>
      <c r="Q422" s="276" t="s">
        <v>68</v>
      </c>
      <c r="R422" s="276" t="s">
        <v>68</v>
      </c>
    </row>
    <row r="423" spans="2:18" x14ac:dyDescent="0.3">
      <c r="B423" s="436"/>
      <c r="C423" s="276" t="s">
        <v>487</v>
      </c>
      <c r="D423" s="276" t="s">
        <v>488</v>
      </c>
      <c r="E423" s="276" t="s">
        <v>65</v>
      </c>
      <c r="F423" s="276" t="s">
        <v>64</v>
      </c>
      <c r="G423" s="277">
        <v>2433337300101</v>
      </c>
      <c r="H423" s="276" t="s">
        <v>64</v>
      </c>
      <c r="I423" s="276" t="s">
        <v>64</v>
      </c>
      <c r="J423" s="276" t="s">
        <v>65</v>
      </c>
      <c r="K423" s="276" t="s">
        <v>66</v>
      </c>
      <c r="L423" s="276">
        <v>0</v>
      </c>
      <c r="M423" s="276">
        <v>0</v>
      </c>
      <c r="N423" s="276">
        <v>0</v>
      </c>
      <c r="O423" s="276" t="s">
        <v>65</v>
      </c>
      <c r="P423" s="276">
        <v>0</v>
      </c>
      <c r="Q423" s="276" t="s">
        <v>68</v>
      </c>
      <c r="R423" s="276" t="s">
        <v>68</v>
      </c>
    </row>
    <row r="424" spans="2:18" x14ac:dyDescent="0.3">
      <c r="B424" s="436"/>
      <c r="C424" s="276" t="s">
        <v>350</v>
      </c>
      <c r="D424" s="276" t="s">
        <v>1605</v>
      </c>
      <c r="E424" s="276" t="s">
        <v>64</v>
      </c>
      <c r="F424" s="276" t="s">
        <v>65</v>
      </c>
      <c r="G424" s="277" t="s">
        <v>1402</v>
      </c>
      <c r="H424" s="276" t="s">
        <v>65</v>
      </c>
      <c r="I424" s="276" t="s">
        <v>64</v>
      </c>
      <c r="J424" s="276" t="s">
        <v>66</v>
      </c>
      <c r="K424" s="276" t="s">
        <v>66</v>
      </c>
      <c r="L424" s="276">
        <v>0</v>
      </c>
      <c r="M424" s="276">
        <v>0</v>
      </c>
      <c r="N424" s="276">
        <v>0</v>
      </c>
      <c r="O424" s="276" t="s">
        <v>65</v>
      </c>
      <c r="P424" s="276">
        <v>0</v>
      </c>
      <c r="Q424" s="276" t="s">
        <v>68</v>
      </c>
      <c r="R424" s="276" t="s">
        <v>68</v>
      </c>
    </row>
    <row r="425" spans="2:18" x14ac:dyDescent="0.3">
      <c r="B425" s="436"/>
      <c r="C425" s="276" t="s">
        <v>1606</v>
      </c>
      <c r="D425" s="276" t="s">
        <v>605</v>
      </c>
      <c r="E425" s="276" t="s">
        <v>65</v>
      </c>
      <c r="F425" s="276" t="s">
        <v>64</v>
      </c>
      <c r="G425" s="277" t="s">
        <v>1402</v>
      </c>
      <c r="H425" s="276" t="s">
        <v>64</v>
      </c>
      <c r="I425" s="276" t="s">
        <v>65</v>
      </c>
      <c r="J425" s="276" t="s">
        <v>66</v>
      </c>
      <c r="K425" s="276" t="s">
        <v>66</v>
      </c>
      <c r="L425" s="276">
        <v>0</v>
      </c>
      <c r="M425" s="276">
        <v>0</v>
      </c>
      <c r="N425" s="276">
        <v>0</v>
      </c>
      <c r="O425" s="276" t="s">
        <v>65</v>
      </c>
      <c r="P425" s="276">
        <v>0</v>
      </c>
      <c r="Q425" s="276" t="s">
        <v>68</v>
      </c>
      <c r="R425" s="276" t="s">
        <v>68</v>
      </c>
    </row>
    <row r="426" spans="2:18" x14ac:dyDescent="0.3">
      <c r="B426" s="436"/>
      <c r="C426" s="276" t="s">
        <v>484</v>
      </c>
      <c r="D426" s="276" t="s">
        <v>489</v>
      </c>
      <c r="E426" s="276" t="s">
        <v>65</v>
      </c>
      <c r="F426" s="276" t="s">
        <v>64</v>
      </c>
      <c r="G426" s="277">
        <v>1814209101712</v>
      </c>
      <c r="H426" s="276" t="s">
        <v>64</v>
      </c>
      <c r="I426" s="276" t="s">
        <v>64</v>
      </c>
      <c r="J426" s="276" t="s">
        <v>65</v>
      </c>
      <c r="K426" s="276" t="s">
        <v>66</v>
      </c>
      <c r="L426" s="276">
        <v>0</v>
      </c>
      <c r="M426" s="276">
        <v>0</v>
      </c>
      <c r="N426" s="276">
        <v>0</v>
      </c>
      <c r="O426" s="276" t="s">
        <v>65</v>
      </c>
      <c r="P426" s="276">
        <v>0</v>
      </c>
      <c r="Q426" s="276" t="s">
        <v>68</v>
      </c>
      <c r="R426" s="276" t="s">
        <v>68</v>
      </c>
    </row>
    <row r="427" spans="2:18" x14ac:dyDescent="0.3">
      <c r="B427" s="436"/>
      <c r="C427" s="276" t="s">
        <v>121</v>
      </c>
      <c r="D427" s="276" t="s">
        <v>1607</v>
      </c>
      <c r="E427" s="276" t="s">
        <v>64</v>
      </c>
      <c r="F427" s="276" t="s">
        <v>65</v>
      </c>
      <c r="G427" s="277" t="s">
        <v>1402</v>
      </c>
      <c r="H427" s="276" t="s">
        <v>65</v>
      </c>
      <c r="I427" s="276" t="s">
        <v>64</v>
      </c>
      <c r="J427" s="276" t="s">
        <v>66</v>
      </c>
      <c r="K427" s="276" t="s">
        <v>66</v>
      </c>
      <c r="L427" s="276">
        <v>0</v>
      </c>
      <c r="M427" s="276">
        <v>0</v>
      </c>
      <c r="N427" s="276">
        <v>0</v>
      </c>
      <c r="O427" s="276" t="s">
        <v>65</v>
      </c>
      <c r="P427" s="276">
        <v>0</v>
      </c>
      <c r="Q427" s="276" t="s">
        <v>68</v>
      </c>
      <c r="R427" s="276" t="s">
        <v>68</v>
      </c>
    </row>
    <row r="428" spans="2:18" x14ac:dyDescent="0.3">
      <c r="B428" s="436"/>
      <c r="C428" s="276" t="s">
        <v>440</v>
      </c>
      <c r="D428" s="276" t="s">
        <v>441</v>
      </c>
      <c r="E428" s="276" t="s">
        <v>65</v>
      </c>
      <c r="F428" s="276" t="s">
        <v>64</v>
      </c>
      <c r="G428" s="277">
        <v>2528272600101</v>
      </c>
      <c r="H428" s="276" t="s">
        <v>64</v>
      </c>
      <c r="I428" s="276" t="s">
        <v>64</v>
      </c>
      <c r="J428" s="276" t="s">
        <v>65</v>
      </c>
      <c r="K428" s="276" t="s">
        <v>66</v>
      </c>
      <c r="L428" s="276">
        <v>0</v>
      </c>
      <c r="M428" s="276">
        <v>0</v>
      </c>
      <c r="N428" s="276">
        <v>0</v>
      </c>
      <c r="O428" s="276" t="s">
        <v>65</v>
      </c>
      <c r="P428" s="276">
        <v>0</v>
      </c>
      <c r="Q428" s="276" t="s">
        <v>68</v>
      </c>
      <c r="R428" s="276" t="s">
        <v>68</v>
      </c>
    </row>
    <row r="429" spans="2:18" x14ac:dyDescent="0.3">
      <c r="B429" s="436"/>
      <c r="C429" s="276" t="s">
        <v>460</v>
      </c>
      <c r="D429" s="276" t="s">
        <v>1608</v>
      </c>
      <c r="E429" s="276" t="s">
        <v>64</v>
      </c>
      <c r="F429" s="276" t="s">
        <v>65</v>
      </c>
      <c r="G429" s="277" t="s">
        <v>1402</v>
      </c>
      <c r="H429" s="276" t="s">
        <v>65</v>
      </c>
      <c r="I429" s="276" t="s">
        <v>64</v>
      </c>
      <c r="J429" s="276" t="s">
        <v>66</v>
      </c>
      <c r="K429" s="276" t="s">
        <v>66</v>
      </c>
      <c r="L429" s="276">
        <v>0</v>
      </c>
      <c r="M429" s="276">
        <v>0</v>
      </c>
      <c r="N429" s="276">
        <v>0</v>
      </c>
      <c r="O429" s="276" t="s">
        <v>65</v>
      </c>
      <c r="P429" s="276">
        <v>0</v>
      </c>
      <c r="Q429" s="276" t="s">
        <v>68</v>
      </c>
      <c r="R429" s="276" t="s">
        <v>68</v>
      </c>
    </row>
    <row r="430" spans="2:18" x14ac:dyDescent="0.3">
      <c r="B430" s="436"/>
      <c r="C430" s="276" t="s">
        <v>460</v>
      </c>
      <c r="D430" s="276" t="s">
        <v>1609</v>
      </c>
      <c r="E430" s="276" t="s">
        <v>64</v>
      </c>
      <c r="F430" s="276" t="s">
        <v>65</v>
      </c>
      <c r="G430" s="277" t="s">
        <v>1402</v>
      </c>
      <c r="H430" s="276" t="s">
        <v>65</v>
      </c>
      <c r="I430" s="276" t="s">
        <v>64</v>
      </c>
      <c r="J430" s="276" t="s">
        <v>66</v>
      </c>
      <c r="K430" s="276" t="s">
        <v>66</v>
      </c>
      <c r="L430" s="276">
        <v>0</v>
      </c>
      <c r="M430" s="276">
        <v>0</v>
      </c>
      <c r="N430" s="276">
        <v>0</v>
      </c>
      <c r="O430" s="276" t="s">
        <v>65</v>
      </c>
      <c r="P430" s="276">
        <v>0</v>
      </c>
      <c r="Q430" s="276" t="s">
        <v>68</v>
      </c>
      <c r="R430" s="276" t="s">
        <v>68</v>
      </c>
    </row>
    <row r="431" spans="2:18" x14ac:dyDescent="0.3">
      <c r="B431" s="436"/>
      <c r="C431" s="276" t="s">
        <v>490</v>
      </c>
      <c r="D431" s="276" t="s">
        <v>491</v>
      </c>
      <c r="E431" s="276" t="s">
        <v>65</v>
      </c>
      <c r="F431" s="276" t="s">
        <v>64</v>
      </c>
      <c r="G431" s="277">
        <v>2696064670101</v>
      </c>
      <c r="H431" s="276" t="s">
        <v>64</v>
      </c>
      <c r="I431" s="276" t="s">
        <v>64</v>
      </c>
      <c r="J431" s="276" t="s">
        <v>65</v>
      </c>
      <c r="K431" s="276" t="s">
        <v>66</v>
      </c>
      <c r="L431" s="276">
        <v>0</v>
      </c>
      <c r="M431" s="276">
        <v>0</v>
      </c>
      <c r="N431" s="276">
        <v>0</v>
      </c>
      <c r="O431" s="276" t="s">
        <v>65</v>
      </c>
      <c r="P431" s="276">
        <v>0</v>
      </c>
      <c r="Q431" s="276" t="s">
        <v>68</v>
      </c>
      <c r="R431" s="276" t="s">
        <v>68</v>
      </c>
    </row>
    <row r="432" spans="2:18" x14ac:dyDescent="0.3">
      <c r="B432" s="436"/>
      <c r="C432" s="276" t="s">
        <v>481</v>
      </c>
      <c r="D432" s="276" t="s">
        <v>204</v>
      </c>
      <c r="E432" s="276" t="s">
        <v>65</v>
      </c>
      <c r="F432" s="276" t="s">
        <v>64</v>
      </c>
      <c r="G432" s="277">
        <v>2674584790101</v>
      </c>
      <c r="H432" s="276" t="s">
        <v>64</v>
      </c>
      <c r="I432" s="276" t="s">
        <v>64</v>
      </c>
      <c r="J432" s="276" t="s">
        <v>65</v>
      </c>
      <c r="K432" s="276" t="s">
        <v>66</v>
      </c>
      <c r="L432" s="276">
        <v>0</v>
      </c>
      <c r="M432" s="276">
        <v>0</v>
      </c>
      <c r="N432" s="276">
        <v>0</v>
      </c>
      <c r="O432" s="276" t="s">
        <v>65</v>
      </c>
      <c r="P432" s="276">
        <v>0</v>
      </c>
      <c r="Q432" s="276" t="s">
        <v>68</v>
      </c>
      <c r="R432" s="276" t="s">
        <v>68</v>
      </c>
    </row>
    <row r="433" spans="2:18" x14ac:dyDescent="0.3">
      <c r="B433" s="436"/>
      <c r="C433" s="276" t="s">
        <v>1518</v>
      </c>
      <c r="D433" s="276" t="s">
        <v>1610</v>
      </c>
      <c r="E433" s="276" t="s">
        <v>65</v>
      </c>
      <c r="F433" s="276" t="s">
        <v>64</v>
      </c>
      <c r="G433" s="277" t="s">
        <v>1556</v>
      </c>
      <c r="H433" s="276" t="s">
        <v>65</v>
      </c>
      <c r="I433" s="276" t="s">
        <v>64</v>
      </c>
      <c r="J433" s="276" t="s">
        <v>66</v>
      </c>
      <c r="K433" s="276" t="s">
        <v>66</v>
      </c>
      <c r="L433" s="276">
        <v>0</v>
      </c>
      <c r="M433" s="276">
        <v>0</v>
      </c>
      <c r="N433" s="276">
        <v>0</v>
      </c>
      <c r="O433" s="276" t="s">
        <v>65</v>
      </c>
      <c r="P433" s="276">
        <v>0</v>
      </c>
      <c r="Q433" s="276" t="s">
        <v>68</v>
      </c>
      <c r="R433" s="276" t="s">
        <v>68</v>
      </c>
    </row>
    <row r="434" spans="2:18" x14ac:dyDescent="0.3">
      <c r="B434" s="436"/>
      <c r="C434" s="276" t="s">
        <v>105</v>
      </c>
      <c r="D434" s="276" t="s">
        <v>1611</v>
      </c>
      <c r="E434" s="276" t="s">
        <v>64</v>
      </c>
      <c r="F434" s="276" t="s">
        <v>65</v>
      </c>
      <c r="G434" s="277">
        <v>2636995790101</v>
      </c>
      <c r="H434" s="276" t="s">
        <v>64</v>
      </c>
      <c r="I434" s="276" t="s">
        <v>65</v>
      </c>
      <c r="J434" s="276" t="s">
        <v>66</v>
      </c>
      <c r="K434" s="276" t="s">
        <v>66</v>
      </c>
      <c r="L434" s="276">
        <v>0</v>
      </c>
      <c r="M434" s="276">
        <v>0</v>
      </c>
      <c r="N434" s="276">
        <v>0</v>
      </c>
      <c r="O434" s="276" t="s">
        <v>65</v>
      </c>
      <c r="P434" s="276">
        <v>0</v>
      </c>
      <c r="Q434" s="276" t="s">
        <v>68</v>
      </c>
      <c r="R434" s="276" t="s">
        <v>68</v>
      </c>
    </row>
    <row r="435" spans="2:18" x14ac:dyDescent="0.3">
      <c r="B435" s="436"/>
      <c r="C435" s="276" t="s">
        <v>202</v>
      </c>
      <c r="D435" s="276" t="s">
        <v>1612</v>
      </c>
      <c r="E435" s="276" t="s">
        <v>64</v>
      </c>
      <c r="F435" s="276" t="s">
        <v>65</v>
      </c>
      <c r="G435" s="277">
        <v>2240044090101</v>
      </c>
      <c r="H435" s="276" t="s">
        <v>64</v>
      </c>
      <c r="I435" s="276" t="s">
        <v>65</v>
      </c>
      <c r="J435" s="276" t="s">
        <v>66</v>
      </c>
      <c r="K435" s="276" t="s">
        <v>66</v>
      </c>
      <c r="L435" s="276">
        <v>0</v>
      </c>
      <c r="M435" s="276">
        <v>0</v>
      </c>
      <c r="N435" s="276">
        <v>0</v>
      </c>
      <c r="O435" s="276" t="s">
        <v>65</v>
      </c>
      <c r="P435" s="276">
        <v>0</v>
      </c>
      <c r="Q435" s="276" t="s">
        <v>68</v>
      </c>
      <c r="R435" s="276" t="s">
        <v>68</v>
      </c>
    </row>
    <row r="436" spans="2:18" x14ac:dyDescent="0.3">
      <c r="B436" s="436"/>
      <c r="C436" s="276" t="s">
        <v>161</v>
      </c>
      <c r="D436" s="276" t="s">
        <v>1613</v>
      </c>
      <c r="E436" s="276" t="s">
        <v>65</v>
      </c>
      <c r="F436" s="276" t="s">
        <v>64</v>
      </c>
      <c r="G436" s="277">
        <v>1811705312010</v>
      </c>
      <c r="H436" s="276" t="s">
        <v>64</v>
      </c>
      <c r="I436" s="276" t="s">
        <v>65</v>
      </c>
      <c r="J436" s="276" t="s">
        <v>66</v>
      </c>
      <c r="K436" s="276" t="s">
        <v>66</v>
      </c>
      <c r="L436" s="276">
        <v>0</v>
      </c>
      <c r="M436" s="276">
        <v>0</v>
      </c>
      <c r="N436" s="276">
        <v>0</v>
      </c>
      <c r="O436" s="276" t="s">
        <v>65</v>
      </c>
      <c r="P436" s="276">
        <v>0</v>
      </c>
      <c r="Q436" s="276" t="s">
        <v>68</v>
      </c>
      <c r="R436" s="276" t="s">
        <v>68</v>
      </c>
    </row>
    <row r="437" spans="2:18" x14ac:dyDescent="0.3">
      <c r="B437" s="436"/>
      <c r="C437" s="276" t="s">
        <v>511</v>
      </c>
      <c r="D437" s="276" t="s">
        <v>217</v>
      </c>
      <c r="E437" s="276" t="s">
        <v>64</v>
      </c>
      <c r="F437" s="276" t="s">
        <v>65</v>
      </c>
      <c r="G437" s="277" t="s">
        <v>1556</v>
      </c>
      <c r="H437" s="276" t="s">
        <v>65</v>
      </c>
      <c r="I437" s="276" t="s">
        <v>64</v>
      </c>
      <c r="J437" s="276" t="s">
        <v>66</v>
      </c>
      <c r="K437" s="276" t="s">
        <v>66</v>
      </c>
      <c r="L437" s="276">
        <v>0</v>
      </c>
      <c r="M437" s="276">
        <v>0</v>
      </c>
      <c r="N437" s="276">
        <v>0</v>
      </c>
      <c r="O437" s="276" t="s">
        <v>65</v>
      </c>
      <c r="P437" s="276">
        <v>0</v>
      </c>
      <c r="Q437" s="276" t="s">
        <v>68</v>
      </c>
      <c r="R437" s="276" t="s">
        <v>68</v>
      </c>
    </row>
    <row r="438" spans="2:18" x14ac:dyDescent="0.3">
      <c r="B438" s="436"/>
      <c r="C438" s="276" t="s">
        <v>558</v>
      </c>
      <c r="D438" s="276" t="s">
        <v>217</v>
      </c>
      <c r="E438" s="276" t="s">
        <v>64</v>
      </c>
      <c r="F438" s="276" t="s">
        <v>65</v>
      </c>
      <c r="G438" s="277" t="s">
        <v>1556</v>
      </c>
      <c r="H438" s="276" t="s">
        <v>65</v>
      </c>
      <c r="I438" s="276" t="s">
        <v>64</v>
      </c>
      <c r="J438" s="276" t="s">
        <v>66</v>
      </c>
      <c r="K438" s="276" t="s">
        <v>66</v>
      </c>
      <c r="L438" s="276">
        <v>0</v>
      </c>
      <c r="M438" s="276">
        <v>0</v>
      </c>
      <c r="N438" s="276">
        <v>0</v>
      </c>
      <c r="O438" s="276" t="s">
        <v>65</v>
      </c>
      <c r="P438" s="276">
        <v>0</v>
      </c>
      <c r="Q438" s="276" t="s">
        <v>68</v>
      </c>
      <c r="R438" s="276" t="s">
        <v>68</v>
      </c>
    </row>
    <row r="439" spans="2:18" x14ac:dyDescent="0.3">
      <c r="B439" s="436"/>
      <c r="C439" s="276" t="s">
        <v>1614</v>
      </c>
      <c r="D439" s="276" t="s">
        <v>163</v>
      </c>
      <c r="E439" s="276" t="s">
        <v>64</v>
      </c>
      <c r="F439" s="276" t="s">
        <v>65</v>
      </c>
      <c r="G439" s="277">
        <v>2567397810194</v>
      </c>
      <c r="H439" s="276" t="s">
        <v>64</v>
      </c>
      <c r="I439" s="276" t="s">
        <v>65</v>
      </c>
      <c r="J439" s="276" t="s">
        <v>66</v>
      </c>
      <c r="K439" s="276" t="s">
        <v>66</v>
      </c>
      <c r="L439" s="276">
        <v>0</v>
      </c>
      <c r="M439" s="276">
        <v>0</v>
      </c>
      <c r="N439" s="276">
        <v>0</v>
      </c>
      <c r="O439" s="276" t="s">
        <v>65</v>
      </c>
      <c r="P439" s="276">
        <v>0</v>
      </c>
      <c r="Q439" s="276" t="s">
        <v>68</v>
      </c>
      <c r="R439" s="276" t="s">
        <v>68</v>
      </c>
    </row>
    <row r="440" spans="2:18" x14ac:dyDescent="0.3">
      <c r="B440" s="436"/>
      <c r="C440" s="276" t="s">
        <v>413</v>
      </c>
      <c r="D440" s="276" t="s">
        <v>461</v>
      </c>
      <c r="E440" s="276" t="s">
        <v>65</v>
      </c>
      <c r="F440" s="276" t="s">
        <v>64</v>
      </c>
      <c r="G440" s="277" t="s">
        <v>1556</v>
      </c>
      <c r="H440" s="276" t="s">
        <v>65</v>
      </c>
      <c r="I440" s="276" t="s">
        <v>64</v>
      </c>
      <c r="J440" s="276" t="s">
        <v>66</v>
      </c>
      <c r="K440" s="276" t="s">
        <v>66</v>
      </c>
      <c r="L440" s="276">
        <v>0</v>
      </c>
      <c r="M440" s="276">
        <v>0</v>
      </c>
      <c r="N440" s="276">
        <v>0</v>
      </c>
      <c r="O440" s="276" t="s">
        <v>65</v>
      </c>
      <c r="P440" s="276">
        <v>0</v>
      </c>
      <c r="Q440" s="276" t="s">
        <v>68</v>
      </c>
      <c r="R440" s="276" t="s">
        <v>68</v>
      </c>
    </row>
    <row r="441" spans="2:18" x14ac:dyDescent="0.3">
      <c r="B441" s="436"/>
      <c r="C441" s="276" t="s">
        <v>161</v>
      </c>
      <c r="D441" s="276" t="s">
        <v>461</v>
      </c>
      <c r="E441" s="276" t="s">
        <v>65</v>
      </c>
      <c r="F441" s="276" t="s">
        <v>64</v>
      </c>
      <c r="G441" s="277" t="s">
        <v>1556</v>
      </c>
      <c r="H441" s="276" t="s">
        <v>65</v>
      </c>
      <c r="I441" s="276" t="s">
        <v>64</v>
      </c>
      <c r="J441" s="276" t="s">
        <v>66</v>
      </c>
      <c r="K441" s="276" t="s">
        <v>66</v>
      </c>
      <c r="L441" s="276">
        <v>0</v>
      </c>
      <c r="M441" s="276">
        <v>0</v>
      </c>
      <c r="N441" s="276">
        <v>0</v>
      </c>
      <c r="O441" s="276" t="s">
        <v>65</v>
      </c>
      <c r="P441" s="276">
        <v>0</v>
      </c>
      <c r="Q441" s="276" t="s">
        <v>68</v>
      </c>
      <c r="R441" s="276" t="s">
        <v>68</v>
      </c>
    </row>
    <row r="442" spans="2:18" x14ac:dyDescent="0.3">
      <c r="B442" s="436"/>
      <c r="C442" s="276" t="s">
        <v>1615</v>
      </c>
      <c r="D442" s="276" t="s">
        <v>1616</v>
      </c>
      <c r="E442" s="276" t="s">
        <v>64</v>
      </c>
      <c r="F442" s="276" t="s">
        <v>65</v>
      </c>
      <c r="G442" s="277">
        <v>1958864290101</v>
      </c>
      <c r="H442" s="276" t="s">
        <v>64</v>
      </c>
      <c r="I442" s="276" t="s">
        <v>65</v>
      </c>
      <c r="J442" s="276" t="s">
        <v>66</v>
      </c>
      <c r="K442" s="276" t="s">
        <v>66</v>
      </c>
      <c r="L442" s="276">
        <v>0</v>
      </c>
      <c r="M442" s="276">
        <v>0</v>
      </c>
      <c r="N442" s="276">
        <v>0</v>
      </c>
      <c r="O442" s="276" t="s">
        <v>65</v>
      </c>
      <c r="P442" s="276">
        <v>0</v>
      </c>
      <c r="Q442" s="276" t="s">
        <v>68</v>
      </c>
      <c r="R442" s="276" t="s">
        <v>68</v>
      </c>
    </row>
    <row r="443" spans="2:18" x14ac:dyDescent="0.3">
      <c r="B443" s="436"/>
      <c r="C443" s="276" t="s">
        <v>1464</v>
      </c>
      <c r="D443" s="276" t="s">
        <v>1617</v>
      </c>
      <c r="E443" s="276" t="s">
        <v>65</v>
      </c>
      <c r="F443" s="276" t="s">
        <v>64</v>
      </c>
      <c r="G443" s="277" t="s">
        <v>1414</v>
      </c>
      <c r="H443" s="276" t="s">
        <v>65</v>
      </c>
      <c r="I443" s="276" t="s">
        <v>64</v>
      </c>
      <c r="J443" s="276" t="s">
        <v>66</v>
      </c>
      <c r="K443" s="276" t="s">
        <v>66</v>
      </c>
      <c r="L443" s="276">
        <v>0</v>
      </c>
      <c r="M443" s="276">
        <v>0</v>
      </c>
      <c r="N443" s="276">
        <v>0</v>
      </c>
      <c r="O443" s="276" t="s">
        <v>65</v>
      </c>
      <c r="P443" s="276">
        <v>0</v>
      </c>
      <c r="Q443" s="276" t="s">
        <v>68</v>
      </c>
      <c r="R443" s="276" t="s">
        <v>68</v>
      </c>
    </row>
    <row r="444" spans="2:18" x14ac:dyDescent="0.3">
      <c r="B444" s="436"/>
      <c r="C444" s="276" t="s">
        <v>1618</v>
      </c>
      <c r="D444" s="276" t="s">
        <v>1617</v>
      </c>
      <c r="E444" s="276" t="s">
        <v>65</v>
      </c>
      <c r="F444" s="276" t="s">
        <v>64</v>
      </c>
      <c r="G444" s="277">
        <v>3018779980101</v>
      </c>
      <c r="H444" s="276" t="s">
        <v>64</v>
      </c>
      <c r="I444" s="276" t="s">
        <v>65</v>
      </c>
      <c r="J444" s="276" t="s">
        <v>66</v>
      </c>
      <c r="K444" s="276" t="s">
        <v>66</v>
      </c>
      <c r="L444" s="276">
        <v>0</v>
      </c>
      <c r="M444" s="276">
        <v>0</v>
      </c>
      <c r="N444" s="276">
        <v>0</v>
      </c>
      <c r="O444" s="276" t="s">
        <v>65</v>
      </c>
      <c r="P444" s="276">
        <v>0</v>
      </c>
      <c r="Q444" s="276" t="s">
        <v>68</v>
      </c>
      <c r="R444" s="276" t="s">
        <v>68</v>
      </c>
    </row>
    <row r="445" spans="2:18" x14ac:dyDescent="0.3">
      <c r="B445" s="436"/>
      <c r="C445" s="276" t="s">
        <v>481</v>
      </c>
      <c r="D445" s="276" t="s">
        <v>482</v>
      </c>
      <c r="E445" s="276" t="s">
        <v>65</v>
      </c>
      <c r="F445" s="276" t="s">
        <v>64</v>
      </c>
      <c r="G445" s="277">
        <v>2086713070110</v>
      </c>
      <c r="H445" s="276" t="s">
        <v>64</v>
      </c>
      <c r="I445" s="276" t="s">
        <v>65</v>
      </c>
      <c r="J445" s="276" t="s">
        <v>66</v>
      </c>
      <c r="K445" s="276" t="s">
        <v>66</v>
      </c>
      <c r="L445" s="276">
        <v>0</v>
      </c>
      <c r="M445" s="276">
        <v>0</v>
      </c>
      <c r="N445" s="276">
        <v>0</v>
      </c>
      <c r="O445" s="276" t="s">
        <v>65</v>
      </c>
      <c r="P445" s="276">
        <v>0</v>
      </c>
      <c r="Q445" s="276" t="s">
        <v>68</v>
      </c>
      <c r="R445" s="276" t="s">
        <v>68</v>
      </c>
    </row>
    <row r="446" spans="2:18" x14ac:dyDescent="0.3">
      <c r="B446" s="436"/>
      <c r="C446" s="276" t="s">
        <v>425</v>
      </c>
      <c r="D446" s="276" t="s">
        <v>190</v>
      </c>
      <c r="E446" s="276" t="s">
        <v>65</v>
      </c>
      <c r="F446" s="276" t="s">
        <v>64</v>
      </c>
      <c r="G446" s="277">
        <v>2237460100101</v>
      </c>
      <c r="H446" s="276" t="s">
        <v>64</v>
      </c>
      <c r="I446" s="276" t="s">
        <v>64</v>
      </c>
      <c r="J446" s="276" t="s">
        <v>66</v>
      </c>
      <c r="K446" s="276" t="s">
        <v>65</v>
      </c>
      <c r="L446" s="276">
        <v>0</v>
      </c>
      <c r="M446" s="276">
        <v>0</v>
      </c>
      <c r="N446" s="276">
        <v>0</v>
      </c>
      <c r="O446" s="276" t="s">
        <v>65</v>
      </c>
      <c r="P446" s="276">
        <v>0</v>
      </c>
      <c r="Q446" s="276" t="s">
        <v>68</v>
      </c>
      <c r="R446" s="276" t="s">
        <v>68</v>
      </c>
    </row>
    <row r="447" spans="2:18" x14ac:dyDescent="0.3">
      <c r="B447" s="436"/>
      <c r="C447" s="276" t="s">
        <v>1608</v>
      </c>
      <c r="D447" s="276" t="s">
        <v>460</v>
      </c>
      <c r="E447" s="276" t="s">
        <v>64</v>
      </c>
      <c r="F447" s="276" t="s">
        <v>65</v>
      </c>
      <c r="G447" s="277" t="s">
        <v>1402</v>
      </c>
      <c r="H447" s="276" t="s">
        <v>65</v>
      </c>
      <c r="I447" s="276" t="s">
        <v>64</v>
      </c>
      <c r="J447" s="276" t="s">
        <v>66</v>
      </c>
      <c r="K447" s="276" t="s">
        <v>66</v>
      </c>
      <c r="L447" s="276">
        <v>0</v>
      </c>
      <c r="M447" s="276">
        <v>0</v>
      </c>
      <c r="N447" s="276">
        <v>0</v>
      </c>
      <c r="O447" s="276" t="s">
        <v>65</v>
      </c>
      <c r="P447" s="276">
        <v>0</v>
      </c>
      <c r="Q447" s="276" t="s">
        <v>68</v>
      </c>
      <c r="R447" s="276" t="s">
        <v>68</v>
      </c>
    </row>
    <row r="448" spans="2:18" x14ac:dyDescent="0.3">
      <c r="B448" s="436"/>
      <c r="C448" s="276" t="s">
        <v>179</v>
      </c>
      <c r="D448" s="276" t="s">
        <v>1604</v>
      </c>
      <c r="E448" s="276" t="s">
        <v>64</v>
      </c>
      <c r="F448" s="276" t="s">
        <v>65</v>
      </c>
      <c r="G448" s="277" t="s">
        <v>1402</v>
      </c>
      <c r="H448" s="276" t="s">
        <v>64</v>
      </c>
      <c r="I448" s="276" t="s">
        <v>65</v>
      </c>
      <c r="J448" s="276" t="s">
        <v>66</v>
      </c>
      <c r="K448" s="276" t="s">
        <v>66</v>
      </c>
      <c r="L448" s="276">
        <v>0</v>
      </c>
      <c r="M448" s="276">
        <v>0</v>
      </c>
      <c r="N448" s="276">
        <v>0</v>
      </c>
      <c r="O448" s="276" t="s">
        <v>65</v>
      </c>
      <c r="P448" s="276">
        <v>0</v>
      </c>
      <c r="Q448" s="276" t="s">
        <v>68</v>
      </c>
      <c r="R448" s="276" t="s">
        <v>68</v>
      </c>
    </row>
    <row r="449" spans="2:18" x14ac:dyDescent="0.3">
      <c r="B449" s="436"/>
      <c r="C449" s="276" t="s">
        <v>1420</v>
      </c>
      <c r="D449" s="276" t="s">
        <v>1405</v>
      </c>
      <c r="E449" s="276" t="s">
        <v>64</v>
      </c>
      <c r="F449" s="276" t="s">
        <v>65</v>
      </c>
      <c r="G449" s="277" t="s">
        <v>1569</v>
      </c>
      <c r="H449" s="276" t="s">
        <v>65</v>
      </c>
      <c r="I449" s="276" t="s">
        <v>64</v>
      </c>
      <c r="J449" s="276" t="s">
        <v>66</v>
      </c>
      <c r="K449" s="276" t="s">
        <v>66</v>
      </c>
      <c r="L449" s="276">
        <v>0</v>
      </c>
      <c r="M449" s="276">
        <v>0</v>
      </c>
      <c r="N449" s="276">
        <v>0</v>
      </c>
      <c r="O449" s="276" t="s">
        <v>65</v>
      </c>
      <c r="P449" s="276">
        <v>0</v>
      </c>
      <c r="Q449" s="276" t="s">
        <v>68</v>
      </c>
      <c r="R449" s="276" t="s">
        <v>68</v>
      </c>
    </row>
    <row r="450" spans="2:18" x14ac:dyDescent="0.3">
      <c r="B450" s="436"/>
      <c r="C450" s="276" t="s">
        <v>1619</v>
      </c>
      <c r="D450" s="276" t="s">
        <v>1620</v>
      </c>
      <c r="E450" s="276" t="s">
        <v>65</v>
      </c>
      <c r="F450" s="276" t="s">
        <v>64</v>
      </c>
      <c r="G450" s="277">
        <v>2464915160701</v>
      </c>
      <c r="H450" s="276" t="s">
        <v>64</v>
      </c>
      <c r="I450" s="276" t="s">
        <v>64</v>
      </c>
      <c r="J450" s="276" t="s">
        <v>65</v>
      </c>
      <c r="K450" s="276" t="s">
        <v>66</v>
      </c>
      <c r="L450" s="276">
        <v>0</v>
      </c>
      <c r="M450" s="276">
        <v>0</v>
      </c>
      <c r="N450" s="276">
        <v>0</v>
      </c>
      <c r="O450" s="276" t="s">
        <v>65</v>
      </c>
      <c r="P450" s="276">
        <v>0</v>
      </c>
      <c r="Q450" s="276" t="s">
        <v>68</v>
      </c>
      <c r="R450" s="276" t="s">
        <v>68</v>
      </c>
    </row>
    <row r="451" spans="2:18" x14ac:dyDescent="0.3">
      <c r="B451" s="436"/>
      <c r="C451" s="276" t="s">
        <v>1621</v>
      </c>
      <c r="D451" s="276" t="s">
        <v>389</v>
      </c>
      <c r="E451" s="276" t="s">
        <v>65</v>
      </c>
      <c r="F451" s="276" t="s">
        <v>64</v>
      </c>
      <c r="G451" s="277">
        <v>2553292290101</v>
      </c>
      <c r="H451" s="276" t="s">
        <v>64</v>
      </c>
      <c r="I451" s="276" t="s">
        <v>65</v>
      </c>
      <c r="J451" s="276" t="s">
        <v>66</v>
      </c>
      <c r="K451" s="276" t="s">
        <v>66</v>
      </c>
      <c r="L451" s="276">
        <v>0</v>
      </c>
      <c r="M451" s="276">
        <v>0</v>
      </c>
      <c r="N451" s="276">
        <v>0</v>
      </c>
      <c r="O451" s="276" t="s">
        <v>65</v>
      </c>
      <c r="P451" s="276">
        <v>0</v>
      </c>
      <c r="Q451" s="276" t="s">
        <v>68</v>
      </c>
      <c r="R451" s="276" t="s">
        <v>68</v>
      </c>
    </row>
    <row r="452" spans="2:18" x14ac:dyDescent="0.3">
      <c r="B452" s="436"/>
      <c r="C452" s="276" t="s">
        <v>1622</v>
      </c>
      <c r="D452" s="276" t="s">
        <v>204</v>
      </c>
      <c r="E452" s="276" t="s">
        <v>65</v>
      </c>
      <c r="F452" s="276" t="s">
        <v>64</v>
      </c>
      <c r="G452" s="277">
        <v>2215065430401</v>
      </c>
      <c r="H452" s="276" t="s">
        <v>64</v>
      </c>
      <c r="I452" s="276" t="s">
        <v>64</v>
      </c>
      <c r="J452" s="276" t="s">
        <v>65</v>
      </c>
      <c r="K452" s="276" t="s">
        <v>66</v>
      </c>
      <c r="L452" s="276">
        <v>0</v>
      </c>
      <c r="M452" s="276">
        <v>0</v>
      </c>
      <c r="N452" s="276">
        <v>0</v>
      </c>
      <c r="O452" s="276" t="s">
        <v>65</v>
      </c>
      <c r="P452" s="276">
        <v>0</v>
      </c>
      <c r="Q452" s="276" t="s">
        <v>68</v>
      </c>
      <c r="R452" s="276" t="s">
        <v>68</v>
      </c>
    </row>
    <row r="453" spans="2:18" x14ac:dyDescent="0.3">
      <c r="B453" s="436"/>
      <c r="C453" s="276" t="s">
        <v>1609</v>
      </c>
      <c r="D453" s="276" t="s">
        <v>460</v>
      </c>
      <c r="E453" s="276" t="s">
        <v>64</v>
      </c>
      <c r="F453" s="276" t="s">
        <v>65</v>
      </c>
      <c r="G453" s="277" t="s">
        <v>1402</v>
      </c>
      <c r="H453" s="276" t="s">
        <v>65</v>
      </c>
      <c r="I453" s="276" t="s">
        <v>64</v>
      </c>
      <c r="J453" s="276" t="s">
        <v>66</v>
      </c>
      <c r="K453" s="276" t="s">
        <v>66</v>
      </c>
      <c r="L453" s="276">
        <v>0</v>
      </c>
      <c r="M453" s="276">
        <v>0</v>
      </c>
      <c r="N453" s="276">
        <v>0</v>
      </c>
      <c r="O453" s="276" t="s">
        <v>65</v>
      </c>
      <c r="P453" s="276">
        <v>0</v>
      </c>
      <c r="Q453" s="276" t="s">
        <v>68</v>
      </c>
      <c r="R453" s="276" t="s">
        <v>68</v>
      </c>
    </row>
    <row r="454" spans="2:18" x14ac:dyDescent="0.3">
      <c r="B454" s="436"/>
      <c r="C454" s="276" t="s">
        <v>1516</v>
      </c>
      <c r="D454" s="276" t="s">
        <v>1623</v>
      </c>
      <c r="E454" s="276" t="s">
        <v>64</v>
      </c>
      <c r="F454" s="276" t="s">
        <v>65</v>
      </c>
      <c r="G454" s="277" t="s">
        <v>1554</v>
      </c>
      <c r="H454" s="276" t="s">
        <v>64</v>
      </c>
      <c r="I454" s="276" t="s">
        <v>65</v>
      </c>
      <c r="J454" s="276" t="s">
        <v>66</v>
      </c>
      <c r="K454" s="276" t="s">
        <v>66</v>
      </c>
      <c r="L454" s="276">
        <v>0</v>
      </c>
      <c r="M454" s="276">
        <v>0</v>
      </c>
      <c r="N454" s="276">
        <v>0</v>
      </c>
      <c r="O454" s="276">
        <v>0</v>
      </c>
      <c r="P454" s="276">
        <v>0</v>
      </c>
      <c r="Q454" s="276">
        <v>0</v>
      </c>
      <c r="R454" s="276">
        <v>0</v>
      </c>
    </row>
    <row r="455" spans="2:18" x14ac:dyDescent="0.3">
      <c r="B455" s="436"/>
      <c r="C455" s="276" t="s">
        <v>1624</v>
      </c>
      <c r="D455" s="276" t="s">
        <v>1625</v>
      </c>
      <c r="E455" s="276" t="s">
        <v>65</v>
      </c>
      <c r="F455" s="276" t="s">
        <v>64</v>
      </c>
      <c r="G455" s="277">
        <v>2604073560101</v>
      </c>
      <c r="H455" s="276" t="s">
        <v>64</v>
      </c>
      <c r="I455" s="276" t="s">
        <v>64</v>
      </c>
      <c r="J455" s="276" t="s">
        <v>65</v>
      </c>
      <c r="K455" s="276" t="s">
        <v>66</v>
      </c>
      <c r="L455" s="276">
        <v>0</v>
      </c>
      <c r="M455" s="276">
        <v>0</v>
      </c>
      <c r="N455" s="276">
        <v>0</v>
      </c>
      <c r="O455" s="276" t="s">
        <v>65</v>
      </c>
      <c r="P455" s="276">
        <v>0</v>
      </c>
      <c r="Q455" s="276" t="s">
        <v>68</v>
      </c>
      <c r="R455" s="276" t="s">
        <v>68</v>
      </c>
    </row>
    <row r="456" spans="2:18" x14ac:dyDescent="0.3">
      <c r="B456" s="436"/>
      <c r="C456" s="276" t="s">
        <v>1626</v>
      </c>
      <c r="D456" s="276" t="s">
        <v>1625</v>
      </c>
      <c r="E456" s="276" t="s">
        <v>65</v>
      </c>
      <c r="F456" s="276" t="s">
        <v>64</v>
      </c>
      <c r="G456" s="277" t="s">
        <v>1402</v>
      </c>
      <c r="H456" s="276" t="s">
        <v>65</v>
      </c>
      <c r="I456" s="276" t="s">
        <v>64</v>
      </c>
      <c r="J456" s="276" t="s">
        <v>66</v>
      </c>
      <c r="K456" s="276" t="s">
        <v>66</v>
      </c>
      <c r="L456" s="276">
        <v>0</v>
      </c>
      <c r="M456" s="276">
        <v>0</v>
      </c>
      <c r="N456" s="276">
        <v>0</v>
      </c>
      <c r="O456" s="276" t="s">
        <v>65</v>
      </c>
      <c r="P456" s="276">
        <v>0</v>
      </c>
      <c r="Q456" s="276" t="s">
        <v>68</v>
      </c>
      <c r="R456" s="276" t="s">
        <v>68</v>
      </c>
    </row>
    <row r="457" spans="2:18" x14ac:dyDescent="0.3">
      <c r="B457" s="436"/>
      <c r="C457" s="276" t="s">
        <v>161</v>
      </c>
      <c r="D457" s="276" t="s">
        <v>158</v>
      </c>
      <c r="E457" s="276" t="s">
        <v>65</v>
      </c>
      <c r="F457" s="276" t="s">
        <v>64</v>
      </c>
      <c r="G457" s="277">
        <v>1811705312010</v>
      </c>
      <c r="H457" s="276" t="s">
        <v>64</v>
      </c>
      <c r="I457" s="276" t="s">
        <v>65</v>
      </c>
      <c r="J457" s="276" t="s">
        <v>66</v>
      </c>
      <c r="K457" s="276" t="s">
        <v>66</v>
      </c>
      <c r="L457" s="276">
        <v>0</v>
      </c>
      <c r="M457" s="276">
        <v>0</v>
      </c>
      <c r="N457" s="276">
        <v>0</v>
      </c>
      <c r="O457" s="276" t="s">
        <v>65</v>
      </c>
      <c r="P457" s="276">
        <v>0</v>
      </c>
      <c r="Q457" s="276" t="s">
        <v>68</v>
      </c>
      <c r="R457" s="276" t="s">
        <v>68</v>
      </c>
    </row>
    <row r="458" spans="2:18" x14ac:dyDescent="0.3">
      <c r="B458" s="436"/>
      <c r="C458" s="276" t="s">
        <v>179</v>
      </c>
      <c r="D458" s="276" t="s">
        <v>217</v>
      </c>
      <c r="E458" s="276" t="s">
        <v>64</v>
      </c>
      <c r="F458" s="276" t="s">
        <v>65</v>
      </c>
      <c r="G458" s="277" t="s">
        <v>1402</v>
      </c>
      <c r="H458" s="276" t="s">
        <v>65</v>
      </c>
      <c r="I458" s="276" t="s">
        <v>64</v>
      </c>
      <c r="J458" s="276" t="s">
        <v>66</v>
      </c>
      <c r="K458" s="276" t="s">
        <v>66</v>
      </c>
      <c r="L458" s="276">
        <v>0</v>
      </c>
      <c r="M458" s="276">
        <v>0</v>
      </c>
      <c r="N458" s="276">
        <v>0</v>
      </c>
      <c r="O458" s="276" t="s">
        <v>65</v>
      </c>
      <c r="P458" s="276">
        <v>0</v>
      </c>
      <c r="Q458" s="276" t="s">
        <v>68</v>
      </c>
      <c r="R458" s="276" t="s">
        <v>68</v>
      </c>
    </row>
    <row r="459" spans="2:18" x14ac:dyDescent="0.3">
      <c r="B459" s="436"/>
      <c r="C459" s="276" t="s">
        <v>558</v>
      </c>
      <c r="D459" s="276" t="s">
        <v>217</v>
      </c>
      <c r="E459" s="276" t="s">
        <v>64</v>
      </c>
      <c r="F459" s="276" t="s">
        <v>65</v>
      </c>
      <c r="G459" s="277" t="s">
        <v>1402</v>
      </c>
      <c r="H459" s="276" t="s">
        <v>65</v>
      </c>
      <c r="I459" s="276" t="s">
        <v>64</v>
      </c>
      <c r="J459" s="276" t="s">
        <v>66</v>
      </c>
      <c r="K459" s="276" t="s">
        <v>66</v>
      </c>
      <c r="L459" s="276">
        <v>0</v>
      </c>
      <c r="M459" s="276">
        <v>0</v>
      </c>
      <c r="N459" s="276">
        <v>0</v>
      </c>
      <c r="O459" s="276" t="s">
        <v>65</v>
      </c>
      <c r="P459" s="276">
        <v>0</v>
      </c>
      <c r="Q459" s="276" t="s">
        <v>68</v>
      </c>
      <c r="R459" s="276" t="s">
        <v>68</v>
      </c>
    </row>
    <row r="460" spans="2:18" x14ac:dyDescent="0.3">
      <c r="B460" s="436"/>
      <c r="C460" s="276" t="s">
        <v>1627</v>
      </c>
      <c r="D460" s="276" t="s">
        <v>1616</v>
      </c>
      <c r="E460" s="276" t="s">
        <v>64</v>
      </c>
      <c r="F460" s="276" t="s">
        <v>65</v>
      </c>
      <c r="G460" s="277">
        <v>1958864290101</v>
      </c>
      <c r="H460" s="276" t="s">
        <v>64</v>
      </c>
      <c r="I460" s="276" t="s">
        <v>65</v>
      </c>
      <c r="J460" s="276" t="s">
        <v>66</v>
      </c>
      <c r="K460" s="276" t="s">
        <v>66</v>
      </c>
      <c r="L460" s="276">
        <v>0</v>
      </c>
      <c r="M460" s="276">
        <v>0</v>
      </c>
      <c r="N460" s="276">
        <v>0</v>
      </c>
      <c r="O460" s="276" t="s">
        <v>65</v>
      </c>
      <c r="P460" s="276">
        <v>0</v>
      </c>
      <c r="Q460" s="276" t="s">
        <v>68</v>
      </c>
      <c r="R460" s="276" t="s">
        <v>68</v>
      </c>
    </row>
    <row r="461" spans="2:18" x14ac:dyDescent="0.3">
      <c r="B461" s="436"/>
      <c r="C461" s="276" t="s">
        <v>1481</v>
      </c>
      <c r="D461" s="276" t="s">
        <v>424</v>
      </c>
      <c r="E461" s="276" t="s">
        <v>64</v>
      </c>
      <c r="F461" s="276" t="s">
        <v>65</v>
      </c>
      <c r="G461" s="277">
        <v>2221261360101</v>
      </c>
      <c r="H461" s="276" t="s">
        <v>64</v>
      </c>
      <c r="I461" s="276" t="s">
        <v>65</v>
      </c>
      <c r="J461" s="276" t="s">
        <v>66</v>
      </c>
      <c r="K461" s="276" t="s">
        <v>66</v>
      </c>
      <c r="L461" s="276">
        <v>0</v>
      </c>
      <c r="M461" s="276">
        <v>0</v>
      </c>
      <c r="N461" s="276">
        <v>0</v>
      </c>
      <c r="O461" s="276" t="s">
        <v>65</v>
      </c>
      <c r="P461" s="276">
        <v>0</v>
      </c>
      <c r="Q461" s="276" t="s">
        <v>68</v>
      </c>
      <c r="R461" s="276" t="s">
        <v>68</v>
      </c>
    </row>
    <row r="462" spans="2:18" x14ac:dyDescent="0.3">
      <c r="B462" s="436"/>
      <c r="C462" s="276" t="s">
        <v>1516</v>
      </c>
      <c r="D462" s="276" t="s">
        <v>1623</v>
      </c>
      <c r="E462" s="276" t="s">
        <v>64</v>
      </c>
      <c r="F462" s="276" t="s">
        <v>65</v>
      </c>
      <c r="G462" s="277">
        <v>0</v>
      </c>
      <c r="H462" s="276" t="s">
        <v>64</v>
      </c>
      <c r="I462" s="276" t="s">
        <v>65</v>
      </c>
      <c r="J462" s="276" t="s">
        <v>66</v>
      </c>
      <c r="K462" s="276" t="s">
        <v>66</v>
      </c>
      <c r="L462" s="276">
        <v>0</v>
      </c>
      <c r="M462" s="276">
        <v>0</v>
      </c>
      <c r="N462" s="276">
        <v>0</v>
      </c>
      <c r="O462" s="276">
        <v>0</v>
      </c>
      <c r="P462" s="276">
        <v>0</v>
      </c>
      <c r="Q462" s="276">
        <v>0</v>
      </c>
      <c r="R462" s="276">
        <v>0</v>
      </c>
    </row>
    <row r="463" spans="2:18" x14ac:dyDescent="0.3">
      <c r="B463" s="436"/>
      <c r="C463" s="276" t="s">
        <v>1628</v>
      </c>
      <c r="D463" s="276" t="s">
        <v>1629</v>
      </c>
      <c r="E463" s="276" t="s">
        <v>64</v>
      </c>
      <c r="F463" s="276" t="s">
        <v>65</v>
      </c>
      <c r="G463" s="277" t="s">
        <v>1402</v>
      </c>
      <c r="H463" s="276" t="s">
        <v>64</v>
      </c>
      <c r="I463" s="276" t="s">
        <v>65</v>
      </c>
      <c r="J463" s="276" t="s">
        <v>66</v>
      </c>
      <c r="K463" s="276" t="s">
        <v>66</v>
      </c>
      <c r="L463" s="276">
        <v>0</v>
      </c>
      <c r="M463" s="276">
        <v>0</v>
      </c>
      <c r="N463" s="276">
        <v>0</v>
      </c>
      <c r="O463" s="276" t="s">
        <v>65</v>
      </c>
      <c r="P463" s="276">
        <v>0</v>
      </c>
      <c r="Q463" s="276" t="s">
        <v>68</v>
      </c>
      <c r="R463" s="276" t="s">
        <v>68</v>
      </c>
    </row>
    <row r="464" spans="2:18" x14ac:dyDescent="0.3">
      <c r="B464" s="436"/>
      <c r="C464" s="276" t="s">
        <v>506</v>
      </c>
      <c r="D464" s="276" t="s">
        <v>507</v>
      </c>
      <c r="E464" s="276" t="s">
        <v>65</v>
      </c>
      <c r="F464" s="276" t="s">
        <v>64</v>
      </c>
      <c r="G464" s="277">
        <v>2422783961301</v>
      </c>
      <c r="H464" s="276" t="s">
        <v>64</v>
      </c>
      <c r="I464" s="276" t="s">
        <v>64</v>
      </c>
      <c r="J464" s="276" t="s">
        <v>65</v>
      </c>
      <c r="K464" s="276" t="s">
        <v>66</v>
      </c>
      <c r="L464" s="276">
        <v>0</v>
      </c>
      <c r="M464" s="276">
        <v>0</v>
      </c>
      <c r="N464" s="276">
        <v>0</v>
      </c>
      <c r="O464" s="276" t="s">
        <v>65</v>
      </c>
      <c r="P464" s="276">
        <v>0</v>
      </c>
      <c r="Q464" s="276" t="s">
        <v>68</v>
      </c>
      <c r="R464" s="276" t="s">
        <v>68</v>
      </c>
    </row>
    <row r="465" spans="2:18" x14ac:dyDescent="0.3">
      <c r="B465" s="436"/>
      <c r="C465" s="276" t="s">
        <v>1630</v>
      </c>
      <c r="D465" s="276" t="s">
        <v>605</v>
      </c>
      <c r="E465" s="276" t="s">
        <v>64</v>
      </c>
      <c r="F465" s="276" t="s">
        <v>65</v>
      </c>
      <c r="G465" s="277" t="s">
        <v>1402</v>
      </c>
      <c r="H465" s="276" t="s">
        <v>65</v>
      </c>
      <c r="I465" s="276" t="s">
        <v>64</v>
      </c>
      <c r="J465" s="276" t="s">
        <v>66</v>
      </c>
      <c r="K465" s="276" t="s">
        <v>66</v>
      </c>
      <c r="L465" s="276">
        <v>0</v>
      </c>
      <c r="M465" s="276">
        <v>0</v>
      </c>
      <c r="N465" s="276">
        <v>0</v>
      </c>
      <c r="O465" s="276" t="s">
        <v>65</v>
      </c>
      <c r="P465" s="276">
        <v>0</v>
      </c>
      <c r="Q465" s="276" t="s">
        <v>68</v>
      </c>
      <c r="R465" s="276" t="s">
        <v>68</v>
      </c>
    </row>
    <row r="466" spans="2:18" x14ac:dyDescent="0.3">
      <c r="B466" s="436"/>
      <c r="C466" s="276" t="s">
        <v>1484</v>
      </c>
      <c r="D466" s="276" t="s">
        <v>389</v>
      </c>
      <c r="E466" s="276" t="s">
        <v>65</v>
      </c>
      <c r="F466" s="276" t="s">
        <v>64</v>
      </c>
      <c r="G466" s="277">
        <v>1662427050611</v>
      </c>
      <c r="H466" s="276" t="s">
        <v>64</v>
      </c>
      <c r="I466" s="276" t="s">
        <v>64</v>
      </c>
      <c r="J466" s="276" t="s">
        <v>65</v>
      </c>
      <c r="K466" s="276" t="s">
        <v>66</v>
      </c>
      <c r="L466" s="276">
        <v>0</v>
      </c>
      <c r="M466" s="276">
        <v>0</v>
      </c>
      <c r="N466" s="276">
        <v>0</v>
      </c>
      <c r="O466" s="276" t="s">
        <v>65</v>
      </c>
      <c r="P466" s="276">
        <v>0</v>
      </c>
      <c r="Q466" s="276" t="s">
        <v>68</v>
      </c>
      <c r="R466" s="276" t="s">
        <v>68</v>
      </c>
    </row>
    <row r="467" spans="2:18" x14ac:dyDescent="0.3">
      <c r="B467" s="436"/>
      <c r="C467" s="276" t="s">
        <v>1602</v>
      </c>
      <c r="D467" s="276" t="s">
        <v>368</v>
      </c>
      <c r="E467" s="276" t="s">
        <v>64</v>
      </c>
      <c r="F467" s="276" t="s">
        <v>65</v>
      </c>
      <c r="G467" s="277" t="s">
        <v>1402</v>
      </c>
      <c r="H467" s="276" t="s">
        <v>64</v>
      </c>
      <c r="I467" s="276" t="s">
        <v>64</v>
      </c>
      <c r="J467" s="276" t="s">
        <v>65</v>
      </c>
      <c r="K467" s="276" t="s">
        <v>66</v>
      </c>
      <c r="L467" s="276">
        <v>0</v>
      </c>
      <c r="M467" s="276">
        <v>0</v>
      </c>
      <c r="N467" s="276">
        <v>0</v>
      </c>
      <c r="O467" s="276" t="s">
        <v>65</v>
      </c>
      <c r="P467" s="276">
        <v>0</v>
      </c>
      <c r="Q467" s="276" t="s">
        <v>68</v>
      </c>
      <c r="R467" s="276" t="s">
        <v>68</v>
      </c>
    </row>
    <row r="468" spans="2:18" x14ac:dyDescent="0.3">
      <c r="B468" s="436"/>
      <c r="C468" s="276" t="s">
        <v>1602</v>
      </c>
      <c r="D468" s="276" t="s">
        <v>368</v>
      </c>
      <c r="E468" s="276" t="s">
        <v>64</v>
      </c>
      <c r="F468" s="276" t="s">
        <v>65</v>
      </c>
      <c r="G468" s="277">
        <v>2753056510101</v>
      </c>
      <c r="H468" s="276" t="s">
        <v>65</v>
      </c>
      <c r="I468" s="276" t="s">
        <v>64</v>
      </c>
      <c r="J468" s="276" t="s">
        <v>66</v>
      </c>
      <c r="K468" s="276" t="s">
        <v>66</v>
      </c>
      <c r="L468" s="276">
        <v>0</v>
      </c>
      <c r="M468" s="276">
        <v>0</v>
      </c>
      <c r="N468" s="276">
        <v>0</v>
      </c>
      <c r="O468" s="276" t="s">
        <v>65</v>
      </c>
      <c r="P468" s="276">
        <v>0</v>
      </c>
      <c r="Q468" s="276" t="s">
        <v>68</v>
      </c>
      <c r="R468" s="276" t="s">
        <v>68</v>
      </c>
    </row>
    <row r="469" spans="2:18" x14ac:dyDescent="0.3">
      <c r="B469" s="436"/>
      <c r="C469" s="276" t="s">
        <v>121</v>
      </c>
      <c r="D469" s="276" t="s">
        <v>605</v>
      </c>
      <c r="E469" s="276" t="s">
        <v>64</v>
      </c>
      <c r="F469" s="276" t="s">
        <v>65</v>
      </c>
      <c r="G469" s="277" t="s">
        <v>1402</v>
      </c>
      <c r="H469" s="276" t="s">
        <v>65</v>
      </c>
      <c r="I469" s="276" t="s">
        <v>64</v>
      </c>
      <c r="J469" s="276" t="s">
        <v>66</v>
      </c>
      <c r="K469" s="276" t="s">
        <v>66</v>
      </c>
      <c r="L469" s="276">
        <v>0</v>
      </c>
      <c r="M469" s="276">
        <v>0</v>
      </c>
      <c r="N469" s="276">
        <v>0</v>
      </c>
      <c r="O469" s="276" t="s">
        <v>65</v>
      </c>
      <c r="P469" s="276">
        <v>0</v>
      </c>
      <c r="Q469" s="276" t="s">
        <v>68</v>
      </c>
      <c r="R469" s="276" t="s">
        <v>68</v>
      </c>
    </row>
    <row r="470" spans="2:18" x14ac:dyDescent="0.3">
      <c r="B470" s="436"/>
      <c r="C470" s="276" t="s">
        <v>484</v>
      </c>
      <c r="D470" s="276" t="s">
        <v>605</v>
      </c>
      <c r="E470" s="276" t="s">
        <v>65</v>
      </c>
      <c r="F470" s="276" t="s">
        <v>64</v>
      </c>
      <c r="G470" s="277" t="s">
        <v>1402</v>
      </c>
      <c r="H470" s="276" t="s">
        <v>65</v>
      </c>
      <c r="I470" s="276" t="s">
        <v>64</v>
      </c>
      <c r="J470" s="276" t="s">
        <v>66</v>
      </c>
      <c r="K470" s="276" t="s">
        <v>66</v>
      </c>
      <c r="L470" s="276">
        <v>0</v>
      </c>
      <c r="M470" s="276">
        <v>0</v>
      </c>
      <c r="N470" s="276">
        <v>0</v>
      </c>
      <c r="O470" s="276" t="s">
        <v>65</v>
      </c>
      <c r="P470" s="276">
        <v>0</v>
      </c>
      <c r="Q470" s="276" t="s">
        <v>68</v>
      </c>
      <c r="R470" s="276" t="s">
        <v>68</v>
      </c>
    </row>
    <row r="471" spans="2:18" x14ac:dyDescent="0.3">
      <c r="B471" s="436"/>
      <c r="C471" s="276" t="s">
        <v>484</v>
      </c>
      <c r="D471" s="276" t="s">
        <v>485</v>
      </c>
      <c r="E471" s="276" t="s">
        <v>65</v>
      </c>
      <c r="F471" s="276" t="s">
        <v>64</v>
      </c>
      <c r="G471" s="277">
        <v>1814209101712</v>
      </c>
      <c r="H471" s="276" t="s">
        <v>64</v>
      </c>
      <c r="I471" s="276" t="s">
        <v>64</v>
      </c>
      <c r="J471" s="276" t="s">
        <v>65</v>
      </c>
      <c r="K471" s="276" t="s">
        <v>66</v>
      </c>
      <c r="L471" s="276">
        <v>0</v>
      </c>
      <c r="M471" s="276">
        <v>0</v>
      </c>
      <c r="N471" s="276">
        <v>0</v>
      </c>
      <c r="O471" s="276" t="s">
        <v>65</v>
      </c>
      <c r="P471" s="276">
        <v>0</v>
      </c>
      <c r="Q471" s="276" t="s">
        <v>1631</v>
      </c>
      <c r="R471" s="276" t="s">
        <v>1632</v>
      </c>
    </row>
    <row r="472" spans="2:18" x14ac:dyDescent="0.3">
      <c r="B472" s="436"/>
      <c r="C472" s="276" t="s">
        <v>1633</v>
      </c>
      <c r="D472" s="276" t="s">
        <v>1623</v>
      </c>
      <c r="E472" s="276" t="s">
        <v>65</v>
      </c>
      <c r="F472" s="276" t="s">
        <v>64</v>
      </c>
      <c r="G472" s="277">
        <v>1866110990101</v>
      </c>
      <c r="H472" s="276" t="s">
        <v>64</v>
      </c>
      <c r="I472" s="276" t="s">
        <v>64</v>
      </c>
      <c r="J472" s="276" t="s">
        <v>65</v>
      </c>
      <c r="K472" s="276" t="s">
        <v>66</v>
      </c>
      <c r="L472" s="276">
        <v>0</v>
      </c>
      <c r="M472" s="276">
        <v>0</v>
      </c>
      <c r="N472" s="276">
        <v>0</v>
      </c>
      <c r="O472" s="276" t="s">
        <v>65</v>
      </c>
      <c r="P472" s="276">
        <v>0</v>
      </c>
      <c r="Q472" s="276" t="s">
        <v>68</v>
      </c>
      <c r="R472" s="276" t="s">
        <v>68</v>
      </c>
    </row>
    <row r="473" spans="2:18" x14ac:dyDescent="0.3">
      <c r="B473" s="436"/>
      <c r="C473" s="276" t="s">
        <v>1634</v>
      </c>
      <c r="D473" s="276" t="s">
        <v>317</v>
      </c>
      <c r="E473" s="276" t="s">
        <v>65</v>
      </c>
      <c r="F473" s="276" t="s">
        <v>64</v>
      </c>
      <c r="G473" s="277" t="s">
        <v>1402</v>
      </c>
      <c r="H473" s="276" t="s">
        <v>64</v>
      </c>
      <c r="I473" s="276" t="s">
        <v>65</v>
      </c>
      <c r="J473" s="276" t="s">
        <v>66</v>
      </c>
      <c r="K473" s="276" t="s">
        <v>66</v>
      </c>
      <c r="L473" s="276">
        <v>0</v>
      </c>
      <c r="M473" s="276">
        <v>0</v>
      </c>
      <c r="N473" s="276">
        <v>0</v>
      </c>
      <c r="O473" s="276" t="s">
        <v>65</v>
      </c>
      <c r="P473" s="276">
        <v>0</v>
      </c>
      <c r="Q473" s="276" t="s">
        <v>68</v>
      </c>
      <c r="R473" s="276" t="s">
        <v>68</v>
      </c>
    </row>
    <row r="474" spans="2:18" x14ac:dyDescent="0.3">
      <c r="B474" s="436"/>
      <c r="C474" s="276" t="s">
        <v>1518</v>
      </c>
      <c r="D474" s="276" t="s">
        <v>192</v>
      </c>
      <c r="E474" s="276" t="s">
        <v>65</v>
      </c>
      <c r="F474" s="276" t="s">
        <v>64</v>
      </c>
      <c r="G474" s="277" t="s">
        <v>1402</v>
      </c>
      <c r="H474" s="276" t="s">
        <v>64</v>
      </c>
      <c r="I474" s="276" t="s">
        <v>65</v>
      </c>
      <c r="J474" s="276" t="s">
        <v>66</v>
      </c>
      <c r="K474" s="276" t="s">
        <v>66</v>
      </c>
      <c r="L474" s="276">
        <v>0</v>
      </c>
      <c r="M474" s="276">
        <v>0</v>
      </c>
      <c r="N474" s="276">
        <v>0</v>
      </c>
      <c r="O474" s="276" t="s">
        <v>65</v>
      </c>
      <c r="P474" s="276">
        <v>0</v>
      </c>
      <c r="Q474" s="276" t="s">
        <v>68</v>
      </c>
      <c r="R474" s="276" t="s">
        <v>68</v>
      </c>
    </row>
    <row r="475" spans="2:18" x14ac:dyDescent="0.3">
      <c r="B475" s="436"/>
      <c r="C475" s="276" t="s">
        <v>481</v>
      </c>
      <c r="D475" s="276" t="s">
        <v>1584</v>
      </c>
      <c r="E475" s="276" t="s">
        <v>65</v>
      </c>
      <c r="F475" s="276" t="s">
        <v>64</v>
      </c>
      <c r="G475" s="277">
        <v>2177534422007</v>
      </c>
      <c r="H475" s="276" t="s">
        <v>64</v>
      </c>
      <c r="I475" s="276" t="s">
        <v>65</v>
      </c>
      <c r="J475" s="276" t="s">
        <v>66</v>
      </c>
      <c r="K475" s="276" t="s">
        <v>66</v>
      </c>
      <c r="L475" s="276">
        <v>0</v>
      </c>
      <c r="M475" s="276">
        <v>0</v>
      </c>
      <c r="N475" s="276">
        <v>0</v>
      </c>
      <c r="O475" s="276" t="s">
        <v>65</v>
      </c>
      <c r="P475" s="276">
        <v>0</v>
      </c>
      <c r="Q475" s="276" t="s">
        <v>68</v>
      </c>
      <c r="R475" s="276" t="s">
        <v>68</v>
      </c>
    </row>
    <row r="476" spans="2:18" x14ac:dyDescent="0.3">
      <c r="B476" s="436"/>
      <c r="C476" s="276" t="s">
        <v>1602</v>
      </c>
      <c r="D476" s="276" t="s">
        <v>1603</v>
      </c>
      <c r="E476" s="276" t="s">
        <v>64</v>
      </c>
      <c r="F476" s="276" t="s">
        <v>65</v>
      </c>
      <c r="G476" s="277" t="s">
        <v>1402</v>
      </c>
      <c r="H476" s="276" t="s">
        <v>65</v>
      </c>
      <c r="I476" s="276" t="s">
        <v>64</v>
      </c>
      <c r="J476" s="276" t="s">
        <v>66</v>
      </c>
      <c r="K476" s="276" t="s">
        <v>66</v>
      </c>
      <c r="L476" s="276">
        <v>0</v>
      </c>
      <c r="M476" s="276">
        <v>0</v>
      </c>
      <c r="N476" s="276">
        <v>0</v>
      </c>
      <c r="O476" s="276" t="s">
        <v>65</v>
      </c>
      <c r="P476" s="276">
        <v>0</v>
      </c>
      <c r="Q476" s="276" t="s">
        <v>68</v>
      </c>
      <c r="R476" s="276" t="s">
        <v>68</v>
      </c>
    </row>
    <row r="477" spans="2:18" x14ac:dyDescent="0.3">
      <c r="B477" s="436"/>
      <c r="C477" s="276" t="s">
        <v>1581</v>
      </c>
      <c r="D477" s="276" t="s">
        <v>163</v>
      </c>
      <c r="E477" s="276" t="s">
        <v>65</v>
      </c>
      <c r="F477" s="276" t="s">
        <v>64</v>
      </c>
      <c r="G477" s="277" t="s">
        <v>1402</v>
      </c>
      <c r="H477" s="276" t="s">
        <v>65</v>
      </c>
      <c r="I477" s="276" t="s">
        <v>64</v>
      </c>
      <c r="J477" s="276" t="s">
        <v>66</v>
      </c>
      <c r="K477" s="276" t="s">
        <v>66</v>
      </c>
      <c r="L477" s="276">
        <v>0</v>
      </c>
      <c r="M477" s="276">
        <v>0</v>
      </c>
      <c r="N477" s="276">
        <v>0</v>
      </c>
      <c r="O477" s="276" t="s">
        <v>65</v>
      </c>
      <c r="P477" s="276">
        <v>0</v>
      </c>
      <c r="Q477" s="276" t="s">
        <v>68</v>
      </c>
      <c r="R477" s="276" t="s">
        <v>68</v>
      </c>
    </row>
    <row r="478" spans="2:18" x14ac:dyDescent="0.3">
      <c r="B478" s="436"/>
      <c r="C478" s="276" t="s">
        <v>1635</v>
      </c>
      <c r="D478" s="276" t="s">
        <v>163</v>
      </c>
      <c r="E478" s="276" t="s">
        <v>64</v>
      </c>
      <c r="F478" s="276" t="s">
        <v>65</v>
      </c>
      <c r="G478" s="277">
        <v>1615273611416</v>
      </c>
      <c r="H478" s="276" t="s">
        <v>64</v>
      </c>
      <c r="I478" s="276" t="s">
        <v>64</v>
      </c>
      <c r="J478" s="276" t="s">
        <v>65</v>
      </c>
      <c r="K478" s="276" t="s">
        <v>66</v>
      </c>
      <c r="L478" s="276">
        <v>0</v>
      </c>
      <c r="M478" s="276">
        <v>0</v>
      </c>
      <c r="N478" s="276">
        <v>0</v>
      </c>
      <c r="O478" s="276" t="s">
        <v>65</v>
      </c>
      <c r="P478" s="276">
        <v>0</v>
      </c>
      <c r="Q478" s="276" t="s">
        <v>1636</v>
      </c>
      <c r="R478" s="276" t="s">
        <v>1637</v>
      </c>
    </row>
    <row r="479" spans="2:18" x14ac:dyDescent="0.3">
      <c r="B479" s="436"/>
      <c r="C479" s="276" t="s">
        <v>479</v>
      </c>
      <c r="D479" s="276" t="s">
        <v>480</v>
      </c>
      <c r="E479" s="276" t="s">
        <v>65</v>
      </c>
      <c r="F479" s="276" t="s">
        <v>64</v>
      </c>
      <c r="G479" s="277">
        <v>1645639700101</v>
      </c>
      <c r="H479" s="276" t="s">
        <v>64</v>
      </c>
      <c r="I479" s="276" t="s">
        <v>64</v>
      </c>
      <c r="J479" s="276" t="s">
        <v>65</v>
      </c>
      <c r="K479" s="276" t="s">
        <v>66</v>
      </c>
      <c r="L479" s="276">
        <v>0</v>
      </c>
      <c r="M479" s="276">
        <v>0</v>
      </c>
      <c r="N479" s="276">
        <v>0</v>
      </c>
      <c r="O479" s="276" t="s">
        <v>65</v>
      </c>
      <c r="P479" s="276">
        <v>0</v>
      </c>
      <c r="Q479" s="276" t="s">
        <v>68</v>
      </c>
      <c r="R479" s="276" t="s">
        <v>68</v>
      </c>
    </row>
    <row r="480" spans="2:18" x14ac:dyDescent="0.3">
      <c r="B480" s="436"/>
      <c r="C480" s="276" t="s">
        <v>412</v>
      </c>
      <c r="D480" s="276" t="s">
        <v>198</v>
      </c>
      <c r="E480" s="276" t="s">
        <v>65</v>
      </c>
      <c r="F480" s="276" t="s">
        <v>64</v>
      </c>
      <c r="G480" s="277" t="s">
        <v>1402</v>
      </c>
      <c r="H480" s="276" t="s">
        <v>65</v>
      </c>
      <c r="I480" s="276" t="s">
        <v>64</v>
      </c>
      <c r="J480" s="276" t="s">
        <v>66</v>
      </c>
      <c r="K480" s="276" t="s">
        <v>66</v>
      </c>
      <c r="L480" s="276">
        <v>0</v>
      </c>
      <c r="M480" s="276">
        <v>0</v>
      </c>
      <c r="N480" s="276">
        <v>0</v>
      </c>
      <c r="O480" s="276" t="s">
        <v>65</v>
      </c>
      <c r="P480" s="276">
        <v>0</v>
      </c>
      <c r="Q480" s="276" t="s">
        <v>68</v>
      </c>
      <c r="R480" s="276" t="s">
        <v>68</v>
      </c>
    </row>
    <row r="481" spans="2:18" x14ac:dyDescent="0.3">
      <c r="B481" s="436"/>
      <c r="C481" s="276" t="s">
        <v>1600</v>
      </c>
      <c r="D481" s="276" t="s">
        <v>198</v>
      </c>
      <c r="E481" s="276" t="s">
        <v>64</v>
      </c>
      <c r="F481" s="276" t="s">
        <v>65</v>
      </c>
      <c r="G481" s="277" t="s">
        <v>1402</v>
      </c>
      <c r="H481" s="276" t="s">
        <v>65</v>
      </c>
      <c r="I481" s="276" t="s">
        <v>64</v>
      </c>
      <c r="J481" s="276" t="s">
        <v>66</v>
      </c>
      <c r="K481" s="276" t="s">
        <v>66</v>
      </c>
      <c r="L481" s="276">
        <v>0</v>
      </c>
      <c r="M481" s="276">
        <v>0</v>
      </c>
      <c r="N481" s="276">
        <v>0</v>
      </c>
      <c r="O481" s="276" t="s">
        <v>65</v>
      </c>
      <c r="P481" s="276">
        <v>0</v>
      </c>
      <c r="Q481" s="276" t="s">
        <v>68</v>
      </c>
      <c r="R481" s="276" t="s">
        <v>68</v>
      </c>
    </row>
    <row r="482" spans="2:18" x14ac:dyDescent="0.3">
      <c r="B482" s="436"/>
      <c r="C482" s="276" t="s">
        <v>558</v>
      </c>
      <c r="D482" s="276" t="s">
        <v>198</v>
      </c>
      <c r="E482" s="276" t="s">
        <v>64</v>
      </c>
      <c r="F482" s="276" t="s">
        <v>65</v>
      </c>
      <c r="G482" s="277" t="s">
        <v>1402</v>
      </c>
      <c r="H482" s="276" t="s">
        <v>65</v>
      </c>
      <c r="I482" s="276" t="s">
        <v>64</v>
      </c>
      <c r="J482" s="276" t="s">
        <v>66</v>
      </c>
      <c r="K482" s="276" t="s">
        <v>66</v>
      </c>
      <c r="L482" s="276">
        <v>0</v>
      </c>
      <c r="M482" s="276">
        <v>0</v>
      </c>
      <c r="N482" s="276">
        <v>0</v>
      </c>
      <c r="O482" s="276" t="s">
        <v>65</v>
      </c>
      <c r="P482" s="276">
        <v>0</v>
      </c>
      <c r="Q482" s="276" t="s">
        <v>68</v>
      </c>
      <c r="R482" s="276" t="s">
        <v>68</v>
      </c>
    </row>
    <row r="483" spans="2:18" x14ac:dyDescent="0.3">
      <c r="B483" s="436"/>
      <c r="C483" s="276" t="s">
        <v>472</v>
      </c>
      <c r="D483" s="276" t="s">
        <v>461</v>
      </c>
      <c r="E483" s="276" t="s">
        <v>65</v>
      </c>
      <c r="F483" s="276" t="s">
        <v>64</v>
      </c>
      <c r="G483" s="277" t="s">
        <v>1402</v>
      </c>
      <c r="H483" s="276" t="s">
        <v>65</v>
      </c>
      <c r="I483" s="276" t="s">
        <v>64</v>
      </c>
      <c r="J483" s="276" t="s">
        <v>66</v>
      </c>
      <c r="K483" s="276" t="s">
        <v>66</v>
      </c>
      <c r="L483" s="276">
        <v>0</v>
      </c>
      <c r="M483" s="276">
        <v>0</v>
      </c>
      <c r="N483" s="276">
        <v>0</v>
      </c>
      <c r="O483" s="276" t="s">
        <v>65</v>
      </c>
      <c r="P483" s="276">
        <v>0</v>
      </c>
      <c r="Q483" s="276" t="s">
        <v>68</v>
      </c>
      <c r="R483" s="276" t="s">
        <v>68</v>
      </c>
    </row>
    <row r="484" spans="2:18" x14ac:dyDescent="0.3">
      <c r="B484" s="436"/>
      <c r="C484" s="276" t="s">
        <v>161</v>
      </c>
      <c r="D484" s="276" t="s">
        <v>461</v>
      </c>
      <c r="E484" s="276" t="s">
        <v>65</v>
      </c>
      <c r="F484" s="276" t="s">
        <v>64</v>
      </c>
      <c r="G484" s="277" t="s">
        <v>1402</v>
      </c>
      <c r="H484" s="276" t="s">
        <v>65</v>
      </c>
      <c r="I484" s="276" t="s">
        <v>64</v>
      </c>
      <c r="J484" s="276" t="s">
        <v>66</v>
      </c>
      <c r="K484" s="276" t="s">
        <v>66</v>
      </c>
      <c r="L484" s="276">
        <v>0</v>
      </c>
      <c r="M484" s="276">
        <v>0</v>
      </c>
      <c r="N484" s="276">
        <v>0</v>
      </c>
      <c r="O484" s="276" t="s">
        <v>65</v>
      </c>
      <c r="P484" s="276">
        <v>0</v>
      </c>
      <c r="Q484" s="276" t="s">
        <v>68</v>
      </c>
      <c r="R484" s="276" t="s">
        <v>68</v>
      </c>
    </row>
    <row r="485" spans="2:18" x14ac:dyDescent="0.3">
      <c r="B485" s="436"/>
      <c r="C485" s="276" t="s">
        <v>1614</v>
      </c>
      <c r="D485" s="276" t="s">
        <v>163</v>
      </c>
      <c r="E485" s="276" t="s">
        <v>64</v>
      </c>
      <c r="F485" s="276" t="s">
        <v>65</v>
      </c>
      <c r="G485" s="277">
        <v>2567397810114</v>
      </c>
      <c r="H485" s="276" t="s">
        <v>64</v>
      </c>
      <c r="I485" s="276" t="s">
        <v>65</v>
      </c>
      <c r="J485" s="276" t="s">
        <v>66</v>
      </c>
      <c r="K485" s="276" t="s">
        <v>66</v>
      </c>
      <c r="L485" s="276">
        <v>0</v>
      </c>
      <c r="M485" s="276">
        <v>0</v>
      </c>
      <c r="N485" s="276">
        <v>0</v>
      </c>
      <c r="O485" s="276" t="s">
        <v>65</v>
      </c>
      <c r="P485" s="276">
        <v>0</v>
      </c>
      <c r="Q485" s="276" t="s">
        <v>68</v>
      </c>
      <c r="R485" s="276" t="s">
        <v>68</v>
      </c>
    </row>
    <row r="486" spans="2:18" x14ac:dyDescent="0.3">
      <c r="B486" s="436"/>
      <c r="C486" s="276" t="s">
        <v>1638</v>
      </c>
      <c r="D486" s="276" t="s">
        <v>1508</v>
      </c>
      <c r="E486" s="276" t="s">
        <v>65</v>
      </c>
      <c r="F486" s="276" t="s">
        <v>64</v>
      </c>
      <c r="G486" s="277">
        <v>2598889820101</v>
      </c>
      <c r="H486" s="276" t="s">
        <v>64</v>
      </c>
      <c r="I486" s="276" t="s">
        <v>64</v>
      </c>
      <c r="J486" s="276" t="s">
        <v>65</v>
      </c>
      <c r="K486" s="276" t="s">
        <v>66</v>
      </c>
      <c r="L486" s="276">
        <v>0</v>
      </c>
      <c r="M486" s="276">
        <v>0</v>
      </c>
      <c r="N486" s="276">
        <v>0</v>
      </c>
      <c r="O486" s="276" t="s">
        <v>65</v>
      </c>
      <c r="P486" s="276">
        <v>0</v>
      </c>
      <c r="Q486" s="276" t="s">
        <v>68</v>
      </c>
      <c r="R486" s="276" t="s">
        <v>68</v>
      </c>
    </row>
    <row r="487" spans="2:18" x14ac:dyDescent="0.3">
      <c r="B487" s="436"/>
      <c r="C487" s="276" t="s">
        <v>1484</v>
      </c>
      <c r="D487" s="276" t="s">
        <v>1519</v>
      </c>
      <c r="E487" s="276" t="s">
        <v>65</v>
      </c>
      <c r="F487" s="276" t="s">
        <v>64</v>
      </c>
      <c r="G487" s="277">
        <v>1662427050611</v>
      </c>
      <c r="H487" s="276" t="s">
        <v>64</v>
      </c>
      <c r="I487" s="276" t="s">
        <v>64</v>
      </c>
      <c r="J487" s="276" t="s">
        <v>65</v>
      </c>
      <c r="K487" s="276" t="s">
        <v>66</v>
      </c>
      <c r="L487" s="276">
        <v>0</v>
      </c>
      <c r="M487" s="276">
        <v>0</v>
      </c>
      <c r="N487" s="276">
        <v>0</v>
      </c>
      <c r="O487" s="276" t="s">
        <v>65</v>
      </c>
      <c r="P487" s="276">
        <v>0</v>
      </c>
      <c r="Q487" s="276" t="s">
        <v>1639</v>
      </c>
      <c r="R487" s="276" t="s">
        <v>1486</v>
      </c>
    </row>
    <row r="488" spans="2:18" x14ac:dyDescent="0.3">
      <c r="B488" s="436"/>
      <c r="C488" s="276" t="s">
        <v>1518</v>
      </c>
      <c r="D488" s="276" t="s">
        <v>1519</v>
      </c>
      <c r="E488" s="276" t="s">
        <v>65</v>
      </c>
      <c r="F488" s="276" t="s">
        <v>64</v>
      </c>
      <c r="G488" s="277" t="s">
        <v>1469</v>
      </c>
      <c r="H488" s="276" t="s">
        <v>65</v>
      </c>
      <c r="I488" s="276" t="s">
        <v>64</v>
      </c>
      <c r="J488" s="276" t="s">
        <v>66</v>
      </c>
      <c r="K488" s="276" t="s">
        <v>66</v>
      </c>
      <c r="L488" s="276">
        <v>0</v>
      </c>
      <c r="M488" s="276">
        <v>0</v>
      </c>
      <c r="N488" s="276">
        <v>0</v>
      </c>
      <c r="O488" s="276" t="s">
        <v>65</v>
      </c>
      <c r="P488" s="276">
        <v>0</v>
      </c>
      <c r="Q488" s="276" t="s">
        <v>1639</v>
      </c>
      <c r="R488" s="276" t="s">
        <v>1486</v>
      </c>
    </row>
    <row r="489" spans="2:18" x14ac:dyDescent="0.3">
      <c r="B489" s="436"/>
      <c r="C489" s="276" t="s">
        <v>161</v>
      </c>
      <c r="D489" s="276" t="s">
        <v>1640</v>
      </c>
      <c r="E489" s="276" t="s">
        <v>65</v>
      </c>
      <c r="F489" s="276" t="s">
        <v>64</v>
      </c>
      <c r="G489" s="277">
        <v>1811705312010</v>
      </c>
      <c r="H489" s="276" t="s">
        <v>64</v>
      </c>
      <c r="I489" s="276" t="s">
        <v>65</v>
      </c>
      <c r="J489" s="276" t="s">
        <v>66</v>
      </c>
      <c r="K489" s="276" t="s">
        <v>66</v>
      </c>
      <c r="L489" s="276">
        <v>0</v>
      </c>
      <c r="M489" s="276">
        <v>0</v>
      </c>
      <c r="N489" s="276">
        <v>0</v>
      </c>
      <c r="O489" s="276" t="s">
        <v>65</v>
      </c>
      <c r="P489" s="276">
        <v>0</v>
      </c>
      <c r="Q489" s="276" t="s">
        <v>68</v>
      </c>
      <c r="R489" s="276" t="s">
        <v>68</v>
      </c>
    </row>
    <row r="490" spans="2:18" x14ac:dyDescent="0.3">
      <c r="B490" s="436"/>
      <c r="C490" s="276" t="s">
        <v>179</v>
      </c>
      <c r="D490" s="276" t="s">
        <v>217</v>
      </c>
      <c r="E490" s="276" t="s">
        <v>64</v>
      </c>
      <c r="F490" s="276" t="s">
        <v>65</v>
      </c>
      <c r="G490" s="277" t="s">
        <v>1469</v>
      </c>
      <c r="H490" s="276" t="s">
        <v>65</v>
      </c>
      <c r="I490" s="276" t="s">
        <v>64</v>
      </c>
      <c r="J490" s="276" t="s">
        <v>66</v>
      </c>
      <c r="K490" s="276" t="s">
        <v>66</v>
      </c>
      <c r="L490" s="276">
        <v>0</v>
      </c>
      <c r="M490" s="276">
        <v>0</v>
      </c>
      <c r="N490" s="276">
        <v>0</v>
      </c>
      <c r="O490" s="276" t="s">
        <v>65</v>
      </c>
      <c r="P490" s="276">
        <v>0</v>
      </c>
      <c r="Q490" s="276" t="s">
        <v>68</v>
      </c>
      <c r="R490" s="276" t="s">
        <v>68</v>
      </c>
    </row>
    <row r="491" spans="2:18" x14ac:dyDescent="0.3">
      <c r="B491" s="436"/>
      <c r="C491" s="276" t="s">
        <v>1641</v>
      </c>
      <c r="D491" s="276" t="s">
        <v>217</v>
      </c>
      <c r="E491" s="276" t="s">
        <v>64</v>
      </c>
      <c r="F491" s="276" t="s">
        <v>65</v>
      </c>
      <c r="G491" s="277" t="s">
        <v>1469</v>
      </c>
      <c r="H491" s="276" t="s">
        <v>65</v>
      </c>
      <c r="I491" s="276" t="s">
        <v>64</v>
      </c>
      <c r="J491" s="276" t="s">
        <v>66</v>
      </c>
      <c r="K491" s="276" t="s">
        <v>66</v>
      </c>
      <c r="L491" s="276">
        <v>0</v>
      </c>
      <c r="M491" s="276">
        <v>0</v>
      </c>
      <c r="N491" s="276">
        <v>0</v>
      </c>
      <c r="O491" s="276" t="s">
        <v>65</v>
      </c>
      <c r="P491" s="276">
        <v>0</v>
      </c>
      <c r="Q491" s="276" t="s">
        <v>68</v>
      </c>
      <c r="R491" s="276" t="s">
        <v>68</v>
      </c>
    </row>
    <row r="492" spans="2:18" x14ac:dyDescent="0.3">
      <c r="B492" s="436"/>
      <c r="C492" s="276" t="s">
        <v>1619</v>
      </c>
      <c r="D492" s="276" t="s">
        <v>1620</v>
      </c>
      <c r="E492" s="276" t="s">
        <v>65</v>
      </c>
      <c r="F492" s="276" t="s">
        <v>64</v>
      </c>
      <c r="G492" s="277">
        <v>2471591507011</v>
      </c>
      <c r="H492" s="276" t="s">
        <v>64</v>
      </c>
      <c r="I492" s="276" t="s">
        <v>64</v>
      </c>
      <c r="J492" s="276" t="s">
        <v>65</v>
      </c>
      <c r="K492" s="276" t="s">
        <v>66</v>
      </c>
      <c r="L492" s="276">
        <v>0</v>
      </c>
      <c r="M492" s="276">
        <v>0</v>
      </c>
      <c r="N492" s="276">
        <v>0</v>
      </c>
      <c r="O492" s="276" t="s">
        <v>65</v>
      </c>
      <c r="P492" s="276">
        <v>0</v>
      </c>
      <c r="Q492" s="276" t="s">
        <v>68</v>
      </c>
      <c r="R492" s="276" t="s">
        <v>68</v>
      </c>
    </row>
    <row r="493" spans="2:18" x14ac:dyDescent="0.3">
      <c r="B493" s="436"/>
      <c r="C493" s="276" t="s">
        <v>1420</v>
      </c>
      <c r="D493" s="276" t="s">
        <v>1405</v>
      </c>
      <c r="E493" s="276" t="s">
        <v>64</v>
      </c>
      <c r="F493" s="276" t="s">
        <v>65</v>
      </c>
      <c r="G493" s="277" t="s">
        <v>1469</v>
      </c>
      <c r="H493" s="276" t="s">
        <v>65</v>
      </c>
      <c r="I493" s="276" t="s">
        <v>64</v>
      </c>
      <c r="J493" s="276" t="s">
        <v>66</v>
      </c>
      <c r="K493" s="276" t="s">
        <v>66</v>
      </c>
      <c r="L493" s="276">
        <v>0</v>
      </c>
      <c r="M493" s="276">
        <v>0</v>
      </c>
      <c r="N493" s="276">
        <v>0</v>
      </c>
      <c r="O493" s="276" t="s">
        <v>65</v>
      </c>
      <c r="P493" s="276">
        <v>0</v>
      </c>
      <c r="Q493" s="276" t="s">
        <v>68</v>
      </c>
      <c r="R493" s="276" t="s">
        <v>68</v>
      </c>
    </row>
    <row r="494" spans="2:18" x14ac:dyDescent="0.3">
      <c r="B494" s="436"/>
      <c r="C494" s="276" t="s">
        <v>506</v>
      </c>
      <c r="D494" s="276" t="s">
        <v>1642</v>
      </c>
      <c r="E494" s="276" t="s">
        <v>65</v>
      </c>
      <c r="F494" s="276" t="s">
        <v>64</v>
      </c>
      <c r="G494" s="277">
        <v>2422783961301</v>
      </c>
      <c r="H494" s="276" t="s">
        <v>64</v>
      </c>
      <c r="I494" s="276" t="s">
        <v>64</v>
      </c>
      <c r="J494" s="276" t="s">
        <v>65</v>
      </c>
      <c r="K494" s="276" t="s">
        <v>66</v>
      </c>
      <c r="L494" s="276">
        <v>0</v>
      </c>
      <c r="M494" s="276">
        <v>0</v>
      </c>
      <c r="N494" s="276">
        <v>0</v>
      </c>
      <c r="O494" s="276" t="s">
        <v>65</v>
      </c>
      <c r="P494" s="276">
        <v>0</v>
      </c>
      <c r="Q494" s="276" t="s">
        <v>68</v>
      </c>
      <c r="R494" s="276" t="s">
        <v>68</v>
      </c>
    </row>
    <row r="495" spans="2:18" x14ac:dyDescent="0.3">
      <c r="B495" s="436"/>
      <c r="C495" s="276" t="s">
        <v>1630</v>
      </c>
      <c r="D495" s="276" t="s">
        <v>605</v>
      </c>
      <c r="E495" s="276" t="s">
        <v>64</v>
      </c>
      <c r="F495" s="276" t="s">
        <v>65</v>
      </c>
      <c r="G495" s="277" t="s">
        <v>1469</v>
      </c>
      <c r="H495" s="276" t="s">
        <v>65</v>
      </c>
      <c r="I495" s="276" t="s">
        <v>64</v>
      </c>
      <c r="J495" s="276" t="s">
        <v>66</v>
      </c>
      <c r="K495" s="276" t="s">
        <v>66</v>
      </c>
      <c r="L495" s="276">
        <v>0</v>
      </c>
      <c r="M495" s="276">
        <v>0</v>
      </c>
      <c r="N495" s="276">
        <v>0</v>
      </c>
      <c r="O495" s="276" t="s">
        <v>65</v>
      </c>
      <c r="P495" s="276">
        <v>0</v>
      </c>
      <c r="Q495" s="276" t="s">
        <v>68</v>
      </c>
      <c r="R495" s="276" t="s">
        <v>68</v>
      </c>
    </row>
    <row r="496" spans="2:18" x14ac:dyDescent="0.3">
      <c r="B496" s="436"/>
      <c r="C496" s="276" t="s">
        <v>1379</v>
      </c>
      <c r="D496" s="276" t="s">
        <v>173</v>
      </c>
      <c r="E496" s="276" t="s">
        <v>65</v>
      </c>
      <c r="F496" s="276" t="s">
        <v>64</v>
      </c>
      <c r="G496" s="277">
        <v>2529080150101</v>
      </c>
      <c r="H496" s="276" t="s">
        <v>64</v>
      </c>
      <c r="I496" s="276" t="s">
        <v>64</v>
      </c>
      <c r="J496" s="276" t="s">
        <v>65</v>
      </c>
      <c r="K496" s="276" t="s">
        <v>66</v>
      </c>
      <c r="L496" s="276">
        <v>0</v>
      </c>
      <c r="M496" s="276">
        <v>0</v>
      </c>
      <c r="N496" s="276">
        <v>0</v>
      </c>
      <c r="O496" s="276" t="s">
        <v>67</v>
      </c>
      <c r="P496" s="276">
        <v>0</v>
      </c>
      <c r="Q496" s="276" t="s">
        <v>68</v>
      </c>
      <c r="R496" s="276" t="s">
        <v>68</v>
      </c>
    </row>
    <row r="497" spans="2:18" x14ac:dyDescent="0.3">
      <c r="B497" s="436"/>
      <c r="C497" s="276" t="s">
        <v>1622</v>
      </c>
      <c r="D497" s="276" t="s">
        <v>564</v>
      </c>
      <c r="E497" s="276" t="s">
        <v>65</v>
      </c>
      <c r="F497" s="276" t="s">
        <v>64</v>
      </c>
      <c r="G497" s="277">
        <v>2215065430408</v>
      </c>
      <c r="H497" s="276" t="s">
        <v>64</v>
      </c>
      <c r="I497" s="276" t="s">
        <v>64</v>
      </c>
      <c r="J497" s="276" t="s">
        <v>65</v>
      </c>
      <c r="K497" s="276" t="s">
        <v>66</v>
      </c>
      <c r="L497" s="276">
        <v>0</v>
      </c>
      <c r="M497" s="276">
        <v>0</v>
      </c>
      <c r="N497" s="276">
        <v>0</v>
      </c>
      <c r="O497" s="276" t="s">
        <v>67</v>
      </c>
      <c r="P497" s="276">
        <v>0</v>
      </c>
      <c r="Q497" s="276" t="s">
        <v>68</v>
      </c>
      <c r="R497" s="276" t="s">
        <v>68</v>
      </c>
    </row>
    <row r="498" spans="2:18" x14ac:dyDescent="0.3">
      <c r="B498" s="436"/>
      <c r="C498" s="276" t="s">
        <v>1614</v>
      </c>
      <c r="D498" s="276" t="s">
        <v>444</v>
      </c>
      <c r="E498" s="276" t="s">
        <v>64</v>
      </c>
      <c r="F498" s="276" t="s">
        <v>65</v>
      </c>
      <c r="G498" s="277">
        <v>2567397810114</v>
      </c>
      <c r="H498" s="276" t="s">
        <v>64</v>
      </c>
      <c r="I498" s="276" t="s">
        <v>65</v>
      </c>
      <c r="J498" s="276" t="s">
        <v>66</v>
      </c>
      <c r="K498" s="276" t="s">
        <v>66</v>
      </c>
      <c r="L498" s="276">
        <v>0</v>
      </c>
      <c r="M498" s="276">
        <v>0</v>
      </c>
      <c r="N498" s="276">
        <v>0</v>
      </c>
      <c r="O498" s="276" t="s">
        <v>67</v>
      </c>
      <c r="P498" s="276">
        <v>0</v>
      </c>
      <c r="Q498" s="276" t="s">
        <v>68</v>
      </c>
      <c r="R498" s="276" t="s">
        <v>68</v>
      </c>
    </row>
    <row r="499" spans="2:18" x14ac:dyDescent="0.3">
      <c r="B499" s="436"/>
      <c r="C499" s="276" t="s">
        <v>1643</v>
      </c>
      <c r="D499" s="276" t="s">
        <v>1521</v>
      </c>
      <c r="E499" s="276" t="s">
        <v>64</v>
      </c>
      <c r="F499" s="276" t="s">
        <v>65</v>
      </c>
      <c r="G499" s="277" t="s">
        <v>1460</v>
      </c>
      <c r="H499" s="276" t="s">
        <v>65</v>
      </c>
      <c r="I499" s="276" t="s">
        <v>64</v>
      </c>
      <c r="J499" s="276" t="s">
        <v>66</v>
      </c>
      <c r="K499" s="276" t="s">
        <v>66</v>
      </c>
      <c r="L499" s="276">
        <v>0</v>
      </c>
      <c r="M499" s="276">
        <v>0</v>
      </c>
      <c r="N499" s="276">
        <v>0</v>
      </c>
      <c r="O499" s="276" t="s">
        <v>67</v>
      </c>
      <c r="P499" s="276">
        <v>0</v>
      </c>
      <c r="Q499" s="276" t="s">
        <v>68</v>
      </c>
      <c r="R499" s="276" t="s">
        <v>68</v>
      </c>
    </row>
    <row r="500" spans="2:18" x14ac:dyDescent="0.3">
      <c r="B500" s="436"/>
      <c r="C500" s="276" t="s">
        <v>1608</v>
      </c>
      <c r="D500" s="276" t="s">
        <v>460</v>
      </c>
      <c r="E500" s="276" t="s">
        <v>64</v>
      </c>
      <c r="F500" s="276" t="s">
        <v>65</v>
      </c>
      <c r="G500" s="277" t="s">
        <v>1460</v>
      </c>
      <c r="H500" s="276" t="s">
        <v>65</v>
      </c>
      <c r="I500" s="276" t="s">
        <v>64</v>
      </c>
      <c r="J500" s="276" t="s">
        <v>66</v>
      </c>
      <c r="K500" s="276" t="s">
        <v>66</v>
      </c>
      <c r="L500" s="276">
        <v>0</v>
      </c>
      <c r="M500" s="276">
        <v>0</v>
      </c>
      <c r="N500" s="276">
        <v>0</v>
      </c>
      <c r="O500" s="276" t="s">
        <v>67</v>
      </c>
      <c r="P500" s="276">
        <v>0</v>
      </c>
      <c r="Q500" s="276" t="s">
        <v>68</v>
      </c>
      <c r="R500" s="276" t="s">
        <v>68</v>
      </c>
    </row>
    <row r="501" spans="2:18" x14ac:dyDescent="0.3">
      <c r="B501" s="436"/>
      <c r="C501" s="276" t="s">
        <v>1609</v>
      </c>
      <c r="D501" s="276" t="s">
        <v>460</v>
      </c>
      <c r="E501" s="276" t="s">
        <v>64</v>
      </c>
      <c r="F501" s="276" t="s">
        <v>65</v>
      </c>
      <c r="G501" s="277" t="s">
        <v>1460</v>
      </c>
      <c r="H501" s="276" t="s">
        <v>65</v>
      </c>
      <c r="I501" s="276" t="s">
        <v>64</v>
      </c>
      <c r="J501" s="276" t="s">
        <v>66</v>
      </c>
      <c r="K501" s="276" t="s">
        <v>66</v>
      </c>
      <c r="L501" s="276">
        <v>0</v>
      </c>
      <c r="M501" s="276">
        <v>0</v>
      </c>
      <c r="N501" s="276">
        <v>0</v>
      </c>
      <c r="O501" s="276" t="s">
        <v>67</v>
      </c>
      <c r="P501" s="276">
        <v>0</v>
      </c>
      <c r="Q501" s="276" t="s">
        <v>68</v>
      </c>
      <c r="R501" s="276" t="s">
        <v>68</v>
      </c>
    </row>
    <row r="502" spans="2:18" x14ac:dyDescent="0.3">
      <c r="B502" s="436"/>
      <c r="C502" s="276" t="s">
        <v>484</v>
      </c>
      <c r="D502" s="276" t="s">
        <v>605</v>
      </c>
      <c r="E502" s="276" t="s">
        <v>64</v>
      </c>
      <c r="F502" s="276" t="s">
        <v>65</v>
      </c>
      <c r="G502" s="277" t="s">
        <v>1460</v>
      </c>
      <c r="H502" s="276" t="s">
        <v>65</v>
      </c>
      <c r="I502" s="276" t="s">
        <v>64</v>
      </c>
      <c r="J502" s="276" t="s">
        <v>66</v>
      </c>
      <c r="K502" s="276" t="s">
        <v>66</v>
      </c>
      <c r="L502" s="276">
        <v>0</v>
      </c>
      <c r="M502" s="276">
        <v>0</v>
      </c>
      <c r="N502" s="276">
        <v>0</v>
      </c>
      <c r="O502" s="276" t="s">
        <v>67</v>
      </c>
      <c r="P502" s="276">
        <v>0</v>
      </c>
      <c r="Q502" s="276" t="s">
        <v>68</v>
      </c>
      <c r="R502" s="276" t="s">
        <v>68</v>
      </c>
    </row>
    <row r="503" spans="2:18" x14ac:dyDescent="0.3">
      <c r="B503" s="436"/>
      <c r="C503" s="276" t="s">
        <v>121</v>
      </c>
      <c r="D503" s="276" t="s">
        <v>605</v>
      </c>
      <c r="E503" s="276" t="s">
        <v>65</v>
      </c>
      <c r="F503" s="276" t="s">
        <v>64</v>
      </c>
      <c r="G503" s="277" t="s">
        <v>1460</v>
      </c>
      <c r="H503" s="276" t="s">
        <v>65</v>
      </c>
      <c r="I503" s="276" t="s">
        <v>64</v>
      </c>
      <c r="J503" s="276" t="s">
        <v>66</v>
      </c>
      <c r="K503" s="276" t="s">
        <v>66</v>
      </c>
      <c r="L503" s="276">
        <v>0</v>
      </c>
      <c r="M503" s="276">
        <v>0</v>
      </c>
      <c r="N503" s="276">
        <v>0</v>
      </c>
      <c r="O503" s="276" t="s">
        <v>67</v>
      </c>
      <c r="P503" s="276">
        <v>0</v>
      </c>
      <c r="Q503" s="276" t="s">
        <v>68</v>
      </c>
      <c r="R503" s="276" t="s">
        <v>68</v>
      </c>
    </row>
    <row r="504" spans="2:18" x14ac:dyDescent="0.3">
      <c r="B504" s="436"/>
      <c r="C504" s="276" t="s">
        <v>1644</v>
      </c>
      <c r="D504" s="276" t="s">
        <v>1645</v>
      </c>
      <c r="E504" s="276" t="s">
        <v>64</v>
      </c>
      <c r="F504" s="276" t="s">
        <v>65</v>
      </c>
      <c r="G504" s="277" t="s">
        <v>1495</v>
      </c>
      <c r="H504" s="276" t="s">
        <v>64</v>
      </c>
      <c r="I504" s="276" t="s">
        <v>65</v>
      </c>
      <c r="J504" s="276" t="s">
        <v>66</v>
      </c>
      <c r="K504" s="276" t="s">
        <v>66</v>
      </c>
      <c r="L504" s="276">
        <v>0</v>
      </c>
      <c r="M504" s="276">
        <v>0</v>
      </c>
      <c r="N504" s="276">
        <v>0</v>
      </c>
      <c r="O504" s="276" t="s">
        <v>67</v>
      </c>
      <c r="P504" s="276">
        <v>0</v>
      </c>
      <c r="Q504" s="276" t="s">
        <v>68</v>
      </c>
      <c r="R504" s="276" t="s">
        <v>68</v>
      </c>
    </row>
    <row r="505" spans="2:18" x14ac:dyDescent="0.3">
      <c r="B505" s="436"/>
      <c r="C505" s="276" t="s">
        <v>1602</v>
      </c>
      <c r="D505" s="276" t="s">
        <v>368</v>
      </c>
      <c r="E505" s="276" t="s">
        <v>64</v>
      </c>
      <c r="F505" s="276" t="s">
        <v>65</v>
      </c>
      <c r="G505" s="277">
        <v>2753056510101</v>
      </c>
      <c r="H505" s="276" t="s">
        <v>64</v>
      </c>
      <c r="I505" s="276" t="s">
        <v>65</v>
      </c>
      <c r="J505" s="276" t="s">
        <v>66</v>
      </c>
      <c r="K505" s="276" t="s">
        <v>66</v>
      </c>
      <c r="L505" s="276">
        <v>0</v>
      </c>
      <c r="M505" s="276">
        <v>0</v>
      </c>
      <c r="N505" s="276">
        <v>0</v>
      </c>
      <c r="O505" s="276" t="s">
        <v>67</v>
      </c>
      <c r="P505" s="276">
        <v>0</v>
      </c>
      <c r="Q505" s="276" t="s">
        <v>68</v>
      </c>
      <c r="R505" s="276" t="s">
        <v>68</v>
      </c>
    </row>
    <row r="506" spans="2:18" x14ac:dyDescent="0.3">
      <c r="B506" s="436"/>
      <c r="C506" s="276" t="s">
        <v>415</v>
      </c>
      <c r="D506" s="276" t="s">
        <v>190</v>
      </c>
      <c r="E506" s="276" t="s">
        <v>65</v>
      </c>
      <c r="F506" s="276" t="s">
        <v>64</v>
      </c>
      <c r="G506" s="277">
        <v>2376489890101</v>
      </c>
      <c r="H506" s="276" t="s">
        <v>64</v>
      </c>
      <c r="I506" s="276" t="s">
        <v>64</v>
      </c>
      <c r="J506" s="276" t="s">
        <v>65</v>
      </c>
      <c r="K506" s="276" t="s">
        <v>66</v>
      </c>
      <c r="L506" s="276">
        <v>0</v>
      </c>
      <c r="M506" s="276">
        <v>0</v>
      </c>
      <c r="N506" s="276">
        <v>0</v>
      </c>
      <c r="O506" s="276" t="s">
        <v>67</v>
      </c>
      <c r="P506" s="276">
        <v>0</v>
      </c>
      <c r="Q506" s="276" t="s">
        <v>68</v>
      </c>
      <c r="R506" s="276" t="s">
        <v>68</v>
      </c>
    </row>
    <row r="507" spans="2:18" x14ac:dyDescent="0.3">
      <c r="B507" s="436"/>
      <c r="C507" s="276" t="s">
        <v>350</v>
      </c>
      <c r="D507" s="276" t="s">
        <v>1646</v>
      </c>
      <c r="E507" s="276" t="s">
        <v>64</v>
      </c>
      <c r="F507" s="276" t="s">
        <v>65</v>
      </c>
      <c r="G507" s="277" t="s">
        <v>1495</v>
      </c>
      <c r="H507" s="276" t="s">
        <v>65</v>
      </c>
      <c r="I507" s="276" t="s">
        <v>64</v>
      </c>
      <c r="J507" s="276" t="s">
        <v>66</v>
      </c>
      <c r="K507" s="276" t="s">
        <v>66</v>
      </c>
      <c r="L507" s="276">
        <v>0</v>
      </c>
      <c r="M507" s="276">
        <v>0</v>
      </c>
      <c r="N507" s="276">
        <v>0</v>
      </c>
      <c r="O507" s="276" t="s">
        <v>67</v>
      </c>
      <c r="P507" s="276">
        <v>0</v>
      </c>
      <c r="Q507" s="276" t="s">
        <v>68</v>
      </c>
      <c r="R507" s="276" t="s">
        <v>68</v>
      </c>
    </row>
    <row r="508" spans="2:18" x14ac:dyDescent="0.3">
      <c r="B508" s="436"/>
      <c r="C508" s="276" t="s">
        <v>1647</v>
      </c>
      <c r="D508" s="276" t="s">
        <v>188</v>
      </c>
      <c r="E508" s="276" t="s">
        <v>64</v>
      </c>
      <c r="F508" s="276" t="s">
        <v>65</v>
      </c>
      <c r="G508" s="277" t="s">
        <v>1495</v>
      </c>
      <c r="H508" s="276" t="s">
        <v>65</v>
      </c>
      <c r="I508" s="276" t="s">
        <v>64</v>
      </c>
      <c r="J508" s="276" t="s">
        <v>66</v>
      </c>
      <c r="K508" s="276" t="s">
        <v>66</v>
      </c>
      <c r="L508" s="276">
        <v>0</v>
      </c>
      <c r="M508" s="276">
        <v>0</v>
      </c>
      <c r="N508" s="276">
        <v>0</v>
      </c>
      <c r="O508" s="276" t="s">
        <v>67</v>
      </c>
      <c r="P508" s="276">
        <v>0</v>
      </c>
      <c r="Q508" s="276" t="s">
        <v>68</v>
      </c>
      <c r="R508" s="276" t="s">
        <v>68</v>
      </c>
    </row>
    <row r="509" spans="2:18" x14ac:dyDescent="0.3">
      <c r="B509" s="436"/>
      <c r="C509" s="276" t="s">
        <v>1648</v>
      </c>
      <c r="D509" s="276" t="s">
        <v>1649</v>
      </c>
      <c r="E509" s="276" t="s">
        <v>64</v>
      </c>
      <c r="F509" s="276" t="s">
        <v>65</v>
      </c>
      <c r="G509" s="277">
        <v>2451292270101</v>
      </c>
      <c r="H509" s="276" t="s">
        <v>64</v>
      </c>
      <c r="I509" s="276" t="s">
        <v>64</v>
      </c>
      <c r="J509" s="276" t="s">
        <v>65</v>
      </c>
      <c r="K509" s="276" t="s">
        <v>66</v>
      </c>
      <c r="L509" s="276">
        <v>0</v>
      </c>
      <c r="M509" s="276">
        <v>0</v>
      </c>
      <c r="N509" s="276">
        <v>0</v>
      </c>
      <c r="O509" s="276" t="s">
        <v>67</v>
      </c>
      <c r="P509" s="276">
        <v>0</v>
      </c>
      <c r="Q509" s="276" t="s">
        <v>68</v>
      </c>
      <c r="R509" s="276" t="s">
        <v>68</v>
      </c>
    </row>
    <row r="510" spans="2:18" x14ac:dyDescent="0.3">
      <c r="B510" s="436"/>
      <c r="C510" s="276" t="s">
        <v>1650</v>
      </c>
      <c r="D510" s="276" t="s">
        <v>1603</v>
      </c>
      <c r="E510" s="276" t="s">
        <v>65</v>
      </c>
      <c r="F510" s="276" t="s">
        <v>64</v>
      </c>
      <c r="G510" s="277" t="s">
        <v>1460</v>
      </c>
      <c r="H510" s="276" t="s">
        <v>64</v>
      </c>
      <c r="I510" s="276" t="s">
        <v>65</v>
      </c>
      <c r="J510" s="276" t="s">
        <v>66</v>
      </c>
      <c r="K510" s="276" t="s">
        <v>66</v>
      </c>
      <c r="L510" s="276">
        <v>0</v>
      </c>
      <c r="M510" s="276">
        <v>0</v>
      </c>
      <c r="N510" s="276">
        <v>0</v>
      </c>
      <c r="O510" s="276" t="s">
        <v>67</v>
      </c>
      <c r="P510" s="276">
        <v>0</v>
      </c>
      <c r="Q510" s="276" t="s">
        <v>68</v>
      </c>
      <c r="R510" s="276" t="s">
        <v>68</v>
      </c>
    </row>
    <row r="511" spans="2:18" x14ac:dyDescent="0.3">
      <c r="B511" s="436"/>
      <c r="C511" s="276" t="s">
        <v>121</v>
      </c>
      <c r="D511" s="276" t="s">
        <v>1651</v>
      </c>
      <c r="E511" s="276" t="s">
        <v>64</v>
      </c>
      <c r="F511" s="276" t="s">
        <v>65</v>
      </c>
      <c r="G511" s="277" t="s">
        <v>1460</v>
      </c>
      <c r="H511" s="276" t="s">
        <v>65</v>
      </c>
      <c r="I511" s="276" t="s">
        <v>65</v>
      </c>
      <c r="J511" s="276" t="s">
        <v>66</v>
      </c>
      <c r="K511" s="276" t="s">
        <v>66</v>
      </c>
      <c r="L511" s="276">
        <v>0</v>
      </c>
      <c r="M511" s="276">
        <v>0</v>
      </c>
      <c r="N511" s="276">
        <v>0</v>
      </c>
      <c r="O511" s="276" t="s">
        <v>67</v>
      </c>
      <c r="P511" s="276">
        <v>0</v>
      </c>
      <c r="Q511" s="276" t="s">
        <v>68</v>
      </c>
      <c r="R511" s="276" t="s">
        <v>68</v>
      </c>
    </row>
    <row r="512" spans="2:18" x14ac:dyDescent="0.3">
      <c r="B512" s="436"/>
      <c r="C512" s="276" t="s">
        <v>1652</v>
      </c>
      <c r="D512" s="276" t="s">
        <v>1653</v>
      </c>
      <c r="E512" s="276" t="s">
        <v>64</v>
      </c>
      <c r="F512" s="276" t="s">
        <v>65</v>
      </c>
      <c r="G512" s="277" t="s">
        <v>1460</v>
      </c>
      <c r="H512" s="276" t="s">
        <v>65</v>
      </c>
      <c r="I512" s="276" t="s">
        <v>64</v>
      </c>
      <c r="J512" s="276" t="s">
        <v>66</v>
      </c>
      <c r="K512" s="276" t="s">
        <v>66</v>
      </c>
      <c r="L512" s="276">
        <v>0</v>
      </c>
      <c r="M512" s="276">
        <v>0</v>
      </c>
      <c r="N512" s="276">
        <v>0</v>
      </c>
      <c r="O512" s="276" t="s">
        <v>67</v>
      </c>
      <c r="P512" s="276">
        <v>0</v>
      </c>
      <c r="Q512" s="276" t="s">
        <v>68</v>
      </c>
      <c r="R512" s="276" t="s">
        <v>68</v>
      </c>
    </row>
    <row r="513" spans="2:18" x14ac:dyDescent="0.3">
      <c r="B513" s="436"/>
      <c r="C513" s="276" t="s">
        <v>1654</v>
      </c>
      <c r="D513" s="276" t="s">
        <v>1655</v>
      </c>
      <c r="E513" s="276" t="s">
        <v>65</v>
      </c>
      <c r="F513" s="276" t="s">
        <v>64</v>
      </c>
      <c r="G513" s="277" t="s">
        <v>1460</v>
      </c>
      <c r="H513" s="276" t="s">
        <v>65</v>
      </c>
      <c r="I513" s="276" t="s">
        <v>64</v>
      </c>
      <c r="J513" s="276" t="s">
        <v>66</v>
      </c>
      <c r="K513" s="276" t="s">
        <v>66</v>
      </c>
      <c r="L513" s="276">
        <v>0</v>
      </c>
      <c r="M513" s="276">
        <v>0</v>
      </c>
      <c r="N513" s="276">
        <v>0</v>
      </c>
      <c r="O513" s="276" t="s">
        <v>67</v>
      </c>
      <c r="P513" s="276">
        <v>0</v>
      </c>
      <c r="Q513" s="276" t="s">
        <v>68</v>
      </c>
      <c r="R513" s="276" t="s">
        <v>68</v>
      </c>
    </row>
    <row r="514" spans="2:18" x14ac:dyDescent="0.3">
      <c r="B514" s="436"/>
      <c r="C514" s="276" t="s">
        <v>1633</v>
      </c>
      <c r="D514" s="276" t="s">
        <v>1655</v>
      </c>
      <c r="E514" s="276" t="s">
        <v>65</v>
      </c>
      <c r="F514" s="276" t="s">
        <v>64</v>
      </c>
      <c r="G514" s="277">
        <v>1934662280101</v>
      </c>
      <c r="H514" s="276" t="s">
        <v>64</v>
      </c>
      <c r="I514" s="276" t="s">
        <v>65</v>
      </c>
      <c r="J514" s="276" t="s">
        <v>66</v>
      </c>
      <c r="K514" s="276" t="s">
        <v>66</v>
      </c>
      <c r="L514" s="276">
        <v>0</v>
      </c>
      <c r="M514" s="276">
        <v>0</v>
      </c>
      <c r="N514" s="276">
        <v>0</v>
      </c>
      <c r="O514" s="276" t="s">
        <v>67</v>
      </c>
      <c r="P514" s="276">
        <v>0</v>
      </c>
      <c r="Q514" s="276" t="s">
        <v>68</v>
      </c>
      <c r="R514" s="276" t="s">
        <v>68</v>
      </c>
    </row>
    <row r="515" spans="2:18" x14ac:dyDescent="0.3">
      <c r="B515" s="436"/>
      <c r="C515" s="276" t="s">
        <v>410</v>
      </c>
      <c r="D515" s="276" t="s">
        <v>411</v>
      </c>
      <c r="E515" s="276" t="s">
        <v>65</v>
      </c>
      <c r="F515" s="276" t="s">
        <v>64</v>
      </c>
      <c r="G515" s="277">
        <v>2457699270102</v>
      </c>
      <c r="H515" s="276" t="s">
        <v>64</v>
      </c>
      <c r="I515" s="276" t="s">
        <v>64</v>
      </c>
      <c r="J515" s="276" t="s">
        <v>65</v>
      </c>
      <c r="K515" s="276" t="s">
        <v>66</v>
      </c>
      <c r="L515" s="276">
        <v>0</v>
      </c>
      <c r="M515" s="276">
        <v>0</v>
      </c>
      <c r="N515" s="276">
        <v>0</v>
      </c>
      <c r="O515" s="276" t="s">
        <v>67</v>
      </c>
      <c r="P515" s="276">
        <v>0</v>
      </c>
      <c r="Q515" s="276" t="s">
        <v>68</v>
      </c>
      <c r="R515" s="276" t="s">
        <v>68</v>
      </c>
    </row>
    <row r="516" spans="2:18" x14ac:dyDescent="0.3">
      <c r="B516" s="436"/>
      <c r="C516" s="276" t="s">
        <v>492</v>
      </c>
      <c r="D516" s="276" t="s">
        <v>493</v>
      </c>
      <c r="E516" s="276" t="s">
        <v>64</v>
      </c>
      <c r="F516" s="276" t="s">
        <v>65</v>
      </c>
      <c r="G516" s="277">
        <v>3493774560101</v>
      </c>
      <c r="H516" s="276" t="s">
        <v>65</v>
      </c>
      <c r="I516" s="276" t="s">
        <v>64</v>
      </c>
      <c r="J516" s="276" t="s">
        <v>66</v>
      </c>
      <c r="K516" s="276" t="s">
        <v>66</v>
      </c>
      <c r="L516" s="276">
        <v>0</v>
      </c>
      <c r="M516" s="276">
        <v>0</v>
      </c>
      <c r="N516" s="276">
        <v>0</v>
      </c>
      <c r="O516" s="276" t="s">
        <v>67</v>
      </c>
      <c r="P516" s="276">
        <v>0</v>
      </c>
      <c r="Q516" s="276" t="s">
        <v>68</v>
      </c>
      <c r="R516" s="276" t="s">
        <v>68</v>
      </c>
    </row>
    <row r="517" spans="2:18" x14ac:dyDescent="0.3">
      <c r="B517" s="436"/>
      <c r="C517" s="276" t="s">
        <v>494</v>
      </c>
      <c r="D517" s="276" t="s">
        <v>411</v>
      </c>
      <c r="E517" s="276" t="s">
        <v>64</v>
      </c>
      <c r="F517" s="276" t="s">
        <v>65</v>
      </c>
      <c r="G517" s="277">
        <v>2044526000108</v>
      </c>
      <c r="H517" s="276" t="s">
        <v>65</v>
      </c>
      <c r="I517" s="276" t="s">
        <v>64</v>
      </c>
      <c r="J517" s="276" t="s">
        <v>66</v>
      </c>
      <c r="K517" s="276" t="s">
        <v>66</v>
      </c>
      <c r="L517" s="276">
        <v>0</v>
      </c>
      <c r="M517" s="276">
        <v>0</v>
      </c>
      <c r="N517" s="276">
        <v>0</v>
      </c>
      <c r="O517" s="276" t="s">
        <v>67</v>
      </c>
      <c r="P517" s="276">
        <v>0</v>
      </c>
      <c r="Q517" s="276" t="s">
        <v>68</v>
      </c>
      <c r="R517" s="276" t="s">
        <v>68</v>
      </c>
    </row>
    <row r="518" spans="2:18" x14ac:dyDescent="0.3">
      <c r="B518" s="436"/>
      <c r="C518" s="276" t="s">
        <v>1656</v>
      </c>
      <c r="D518" s="276" t="s">
        <v>493</v>
      </c>
      <c r="E518" s="276" t="s">
        <v>64</v>
      </c>
      <c r="F518" s="276" t="s">
        <v>65</v>
      </c>
      <c r="G518" s="277">
        <v>0</v>
      </c>
      <c r="H518" s="276" t="s">
        <v>65</v>
      </c>
      <c r="I518" s="276" t="s">
        <v>64</v>
      </c>
      <c r="J518" s="276" t="s">
        <v>66</v>
      </c>
      <c r="K518" s="276" t="s">
        <v>66</v>
      </c>
      <c r="L518" s="276">
        <v>0</v>
      </c>
      <c r="M518" s="276">
        <v>0</v>
      </c>
      <c r="N518" s="276">
        <v>0</v>
      </c>
      <c r="O518" s="276" t="s">
        <v>67</v>
      </c>
      <c r="P518" s="276">
        <v>0</v>
      </c>
      <c r="Q518" s="276" t="s">
        <v>68</v>
      </c>
      <c r="R518" s="276" t="s">
        <v>68</v>
      </c>
    </row>
    <row r="519" spans="2:18" x14ac:dyDescent="0.3">
      <c r="B519" s="436"/>
      <c r="C519" s="276" t="s">
        <v>359</v>
      </c>
      <c r="D519" s="276" t="s">
        <v>496</v>
      </c>
      <c r="E519" s="276" t="s">
        <v>64</v>
      </c>
      <c r="F519" s="276" t="s">
        <v>65</v>
      </c>
      <c r="G519" s="277">
        <v>0</v>
      </c>
      <c r="H519" s="276" t="s">
        <v>65</v>
      </c>
      <c r="I519" s="276" t="s">
        <v>64</v>
      </c>
      <c r="J519" s="276" t="s">
        <v>66</v>
      </c>
      <c r="K519" s="276" t="s">
        <v>66</v>
      </c>
      <c r="L519" s="276">
        <v>0</v>
      </c>
      <c r="M519" s="276">
        <v>0</v>
      </c>
      <c r="N519" s="276">
        <v>0</v>
      </c>
      <c r="O519" s="276" t="s">
        <v>67</v>
      </c>
      <c r="P519" s="276">
        <v>0</v>
      </c>
      <c r="Q519" s="276" t="s">
        <v>68</v>
      </c>
      <c r="R519" s="276" t="s">
        <v>68</v>
      </c>
    </row>
    <row r="520" spans="2:18" x14ac:dyDescent="0.3">
      <c r="B520" s="436"/>
      <c r="C520" s="276" t="s">
        <v>495</v>
      </c>
      <c r="D520" s="276" t="s">
        <v>496</v>
      </c>
      <c r="E520" s="276" t="s">
        <v>64</v>
      </c>
      <c r="F520" s="276" t="s">
        <v>65</v>
      </c>
      <c r="G520" s="277">
        <v>3010776140101</v>
      </c>
      <c r="H520" s="276" t="s">
        <v>65</v>
      </c>
      <c r="I520" s="276" t="s">
        <v>65</v>
      </c>
      <c r="J520" s="276" t="s">
        <v>66</v>
      </c>
      <c r="K520" s="276" t="s">
        <v>66</v>
      </c>
      <c r="L520" s="276">
        <v>0</v>
      </c>
      <c r="M520" s="276">
        <v>0</v>
      </c>
      <c r="N520" s="276">
        <v>0</v>
      </c>
      <c r="O520" s="276" t="s">
        <v>67</v>
      </c>
      <c r="P520" s="276">
        <v>0</v>
      </c>
      <c r="Q520" s="276" t="s">
        <v>68</v>
      </c>
      <c r="R520" s="276" t="s">
        <v>68</v>
      </c>
    </row>
    <row r="521" spans="2:18" x14ac:dyDescent="0.3">
      <c r="B521" s="436"/>
      <c r="C521" s="276" t="s">
        <v>359</v>
      </c>
      <c r="D521" s="276" t="s">
        <v>496</v>
      </c>
      <c r="E521" s="276" t="s">
        <v>64</v>
      </c>
      <c r="F521" s="276" t="s">
        <v>65</v>
      </c>
      <c r="G521" s="277">
        <v>0</v>
      </c>
      <c r="H521" s="276" t="s">
        <v>65</v>
      </c>
      <c r="I521" s="276" t="s">
        <v>64</v>
      </c>
      <c r="J521" s="276" t="s">
        <v>66</v>
      </c>
      <c r="K521" s="276" t="s">
        <v>66</v>
      </c>
      <c r="L521" s="276">
        <v>0</v>
      </c>
      <c r="M521" s="276">
        <v>0</v>
      </c>
      <c r="N521" s="276">
        <v>0</v>
      </c>
      <c r="O521" s="276" t="s">
        <v>67</v>
      </c>
      <c r="P521" s="276">
        <v>0</v>
      </c>
      <c r="Q521" s="276" t="s">
        <v>68</v>
      </c>
      <c r="R521" s="276" t="s">
        <v>68</v>
      </c>
    </row>
    <row r="522" spans="2:18" x14ac:dyDescent="0.3">
      <c r="B522" s="436"/>
      <c r="C522" s="276" t="s">
        <v>177</v>
      </c>
      <c r="D522" s="276" t="s">
        <v>496</v>
      </c>
      <c r="E522" s="276" t="s">
        <v>64</v>
      </c>
      <c r="F522" s="276" t="s">
        <v>65</v>
      </c>
      <c r="G522" s="277">
        <v>2009656970101</v>
      </c>
      <c r="H522" s="276" t="s">
        <v>65</v>
      </c>
      <c r="I522" s="276" t="s">
        <v>64</v>
      </c>
      <c r="J522" s="276" t="s">
        <v>66</v>
      </c>
      <c r="K522" s="276" t="s">
        <v>66</v>
      </c>
      <c r="L522" s="276">
        <v>0</v>
      </c>
      <c r="M522" s="276">
        <v>0</v>
      </c>
      <c r="N522" s="276">
        <v>0</v>
      </c>
      <c r="O522" s="276" t="s">
        <v>67</v>
      </c>
      <c r="P522" s="276">
        <v>0</v>
      </c>
      <c r="Q522" s="276" t="s">
        <v>68</v>
      </c>
      <c r="R522" s="276" t="s">
        <v>68</v>
      </c>
    </row>
    <row r="523" spans="2:18" x14ac:dyDescent="0.3">
      <c r="B523" s="436"/>
      <c r="C523" s="276" t="s">
        <v>177</v>
      </c>
      <c r="D523" s="276" t="s">
        <v>496</v>
      </c>
      <c r="E523" s="276" t="s">
        <v>64</v>
      </c>
      <c r="F523" s="276" t="s">
        <v>65</v>
      </c>
      <c r="G523" s="277">
        <v>2009656970101</v>
      </c>
      <c r="H523" s="276" t="s">
        <v>65</v>
      </c>
      <c r="I523" s="276" t="s">
        <v>64</v>
      </c>
      <c r="J523" s="276" t="s">
        <v>66</v>
      </c>
      <c r="K523" s="276" t="s">
        <v>66</v>
      </c>
      <c r="L523" s="276">
        <v>0</v>
      </c>
      <c r="M523" s="276">
        <v>0</v>
      </c>
      <c r="N523" s="276">
        <v>0</v>
      </c>
      <c r="O523" s="276" t="s">
        <v>67</v>
      </c>
      <c r="P523" s="276">
        <v>0</v>
      </c>
      <c r="Q523" s="276" t="s">
        <v>68</v>
      </c>
      <c r="R523" s="276" t="s">
        <v>68</v>
      </c>
    </row>
    <row r="524" spans="2:18" x14ac:dyDescent="0.3">
      <c r="B524" s="436"/>
      <c r="C524" s="276" t="s">
        <v>495</v>
      </c>
      <c r="D524" s="276" t="s">
        <v>496</v>
      </c>
      <c r="E524" s="276" t="s">
        <v>64</v>
      </c>
      <c r="F524" s="276" t="s">
        <v>65</v>
      </c>
      <c r="G524" s="277">
        <v>3010776140101</v>
      </c>
      <c r="H524" s="276" t="s">
        <v>65</v>
      </c>
      <c r="I524" s="276" t="s">
        <v>65</v>
      </c>
      <c r="J524" s="276" t="s">
        <v>66</v>
      </c>
      <c r="K524" s="276" t="s">
        <v>66</v>
      </c>
      <c r="L524" s="276">
        <v>0</v>
      </c>
      <c r="M524" s="276">
        <v>0</v>
      </c>
      <c r="N524" s="276">
        <v>0</v>
      </c>
      <c r="O524" s="276" t="s">
        <v>67</v>
      </c>
      <c r="P524" s="276">
        <v>0</v>
      </c>
      <c r="Q524" s="276" t="s">
        <v>68</v>
      </c>
      <c r="R524" s="276" t="s">
        <v>68</v>
      </c>
    </row>
    <row r="525" spans="2:18" x14ac:dyDescent="0.3">
      <c r="B525" s="436"/>
      <c r="C525" s="276" t="s">
        <v>174</v>
      </c>
      <c r="D525" s="276" t="s">
        <v>510</v>
      </c>
      <c r="E525" s="276" t="s">
        <v>64</v>
      </c>
      <c r="F525" s="276" t="s">
        <v>65</v>
      </c>
      <c r="G525" s="277">
        <v>512200601364</v>
      </c>
      <c r="H525" s="276" t="s">
        <v>65</v>
      </c>
      <c r="I525" s="276" t="s">
        <v>64</v>
      </c>
      <c r="J525" s="276" t="s">
        <v>66</v>
      </c>
      <c r="K525" s="276" t="s">
        <v>66</v>
      </c>
      <c r="L525" s="276">
        <v>0</v>
      </c>
      <c r="M525" s="276">
        <v>0</v>
      </c>
      <c r="N525" s="276">
        <v>0</v>
      </c>
      <c r="O525" s="276" t="s">
        <v>67</v>
      </c>
      <c r="P525" s="276">
        <v>0</v>
      </c>
      <c r="Q525" s="276" t="s">
        <v>68</v>
      </c>
      <c r="R525" s="276" t="s">
        <v>68</v>
      </c>
    </row>
    <row r="526" spans="2:18" x14ac:dyDescent="0.3">
      <c r="B526" s="436"/>
      <c r="C526" s="276" t="s">
        <v>497</v>
      </c>
      <c r="D526" s="276" t="s">
        <v>498</v>
      </c>
      <c r="E526" s="276" t="s">
        <v>64</v>
      </c>
      <c r="F526" s="276" t="s">
        <v>65</v>
      </c>
      <c r="G526" s="277">
        <v>2081157490101</v>
      </c>
      <c r="H526" s="276" t="s">
        <v>64</v>
      </c>
      <c r="I526" s="276" t="s">
        <v>65</v>
      </c>
      <c r="J526" s="276" t="s">
        <v>66</v>
      </c>
      <c r="K526" s="276" t="s">
        <v>66</v>
      </c>
      <c r="L526" s="276">
        <v>0</v>
      </c>
      <c r="M526" s="276">
        <v>0</v>
      </c>
      <c r="N526" s="276">
        <v>0</v>
      </c>
      <c r="O526" s="276" t="s">
        <v>67</v>
      </c>
      <c r="P526" s="276">
        <v>0</v>
      </c>
      <c r="Q526" s="276" t="s">
        <v>68</v>
      </c>
      <c r="R526" s="276" t="s">
        <v>68</v>
      </c>
    </row>
    <row r="527" spans="2:18" x14ac:dyDescent="0.3">
      <c r="B527" s="436"/>
      <c r="C527" s="276" t="s">
        <v>499</v>
      </c>
      <c r="D527" s="276" t="s">
        <v>500</v>
      </c>
      <c r="E527" s="276" t="s">
        <v>65</v>
      </c>
      <c r="F527" s="276" t="s">
        <v>64</v>
      </c>
      <c r="G527" s="277">
        <v>2802026600101</v>
      </c>
      <c r="H527" s="276" t="s">
        <v>65</v>
      </c>
      <c r="I527" s="276" t="s">
        <v>64</v>
      </c>
      <c r="J527" s="276" t="s">
        <v>66</v>
      </c>
      <c r="K527" s="276" t="s">
        <v>66</v>
      </c>
      <c r="L527" s="276">
        <v>0</v>
      </c>
      <c r="M527" s="276">
        <v>0</v>
      </c>
      <c r="N527" s="276">
        <v>0</v>
      </c>
      <c r="O527" s="276" t="s">
        <v>67</v>
      </c>
      <c r="P527" s="276">
        <v>0</v>
      </c>
      <c r="Q527" s="276" t="s">
        <v>68</v>
      </c>
      <c r="R527" s="276" t="s">
        <v>68</v>
      </c>
    </row>
    <row r="528" spans="2:18" x14ac:dyDescent="0.3">
      <c r="B528" s="436"/>
      <c r="C528" s="276" t="s">
        <v>1422</v>
      </c>
      <c r="D528" s="276" t="s">
        <v>1423</v>
      </c>
      <c r="E528" s="276" t="s">
        <v>65</v>
      </c>
      <c r="F528" s="276" t="s">
        <v>64</v>
      </c>
      <c r="G528" s="277">
        <v>0</v>
      </c>
      <c r="H528" s="276" t="s">
        <v>65</v>
      </c>
      <c r="I528" s="276" t="s">
        <v>64</v>
      </c>
      <c r="J528" s="276" t="s">
        <v>66</v>
      </c>
      <c r="K528" s="276" t="s">
        <v>66</v>
      </c>
      <c r="L528" s="276">
        <v>0</v>
      </c>
      <c r="M528" s="276">
        <v>0</v>
      </c>
      <c r="N528" s="276">
        <v>0</v>
      </c>
      <c r="O528" s="276" t="s">
        <v>67</v>
      </c>
      <c r="P528" s="276">
        <v>0</v>
      </c>
      <c r="Q528" s="276" t="s">
        <v>68</v>
      </c>
      <c r="R528" s="276" t="s">
        <v>68</v>
      </c>
    </row>
    <row r="529" spans="2:18" x14ac:dyDescent="0.3">
      <c r="B529" s="436"/>
      <c r="C529" s="276" t="s">
        <v>501</v>
      </c>
      <c r="D529" s="276" t="s">
        <v>502</v>
      </c>
      <c r="E529" s="276" t="s">
        <v>65</v>
      </c>
      <c r="F529" s="276" t="s">
        <v>64</v>
      </c>
      <c r="G529" s="277">
        <v>2084922160108</v>
      </c>
      <c r="H529" s="276" t="s">
        <v>65</v>
      </c>
      <c r="I529" s="276" t="s">
        <v>64</v>
      </c>
      <c r="J529" s="276" t="s">
        <v>66</v>
      </c>
      <c r="K529" s="276" t="s">
        <v>66</v>
      </c>
      <c r="L529" s="276">
        <v>0</v>
      </c>
      <c r="M529" s="276">
        <v>0</v>
      </c>
      <c r="N529" s="276">
        <v>0</v>
      </c>
      <c r="O529" s="276" t="s">
        <v>67</v>
      </c>
      <c r="P529" s="276">
        <v>0</v>
      </c>
      <c r="Q529" s="276" t="s">
        <v>68</v>
      </c>
      <c r="R529" s="276" t="s">
        <v>68</v>
      </c>
    </row>
    <row r="530" spans="2:18" x14ac:dyDescent="0.3">
      <c r="B530" s="436"/>
      <c r="C530" s="276" t="s">
        <v>201</v>
      </c>
      <c r="D530" s="276" t="s">
        <v>202</v>
      </c>
      <c r="E530" s="276" t="s">
        <v>64</v>
      </c>
      <c r="F530" s="276" t="s">
        <v>65</v>
      </c>
      <c r="G530" s="277">
        <v>2976826951420</v>
      </c>
      <c r="H530" s="276" t="s">
        <v>64</v>
      </c>
      <c r="I530" s="276" t="s">
        <v>65</v>
      </c>
      <c r="J530" s="276" t="s">
        <v>66</v>
      </c>
      <c r="K530" s="276" t="s">
        <v>66</v>
      </c>
      <c r="L530" s="276" t="s">
        <v>67</v>
      </c>
      <c r="M530" s="276">
        <v>0</v>
      </c>
      <c r="N530" s="276">
        <v>0</v>
      </c>
      <c r="O530" s="276">
        <v>0</v>
      </c>
      <c r="P530" s="276">
        <v>0</v>
      </c>
      <c r="Q530" s="276" t="s">
        <v>68</v>
      </c>
      <c r="R530" s="276" t="s">
        <v>68</v>
      </c>
    </row>
    <row r="531" spans="2:18" x14ac:dyDescent="0.3">
      <c r="B531" s="436"/>
      <c r="C531" s="276" t="s">
        <v>194</v>
      </c>
      <c r="D531" s="276" t="s">
        <v>503</v>
      </c>
      <c r="E531" s="276" t="s">
        <v>64</v>
      </c>
      <c r="F531" s="276" t="s">
        <v>65</v>
      </c>
      <c r="G531" s="277">
        <v>2234018031601</v>
      </c>
      <c r="H531" s="276" t="s">
        <v>64</v>
      </c>
      <c r="I531" s="276" t="s">
        <v>64</v>
      </c>
      <c r="J531" s="276" t="s">
        <v>65</v>
      </c>
      <c r="K531" s="276" t="s">
        <v>66</v>
      </c>
      <c r="L531" s="276" t="s">
        <v>67</v>
      </c>
      <c r="M531" s="276">
        <v>0</v>
      </c>
      <c r="N531" s="276">
        <v>0</v>
      </c>
      <c r="O531" s="276" t="s">
        <v>67</v>
      </c>
      <c r="P531" s="276">
        <v>0</v>
      </c>
      <c r="Q531" s="276" t="s">
        <v>68</v>
      </c>
      <c r="R531" s="276" t="s">
        <v>68</v>
      </c>
    </row>
    <row r="532" spans="2:18" x14ac:dyDescent="0.3">
      <c r="B532" s="436"/>
      <c r="C532" s="276" t="s">
        <v>434</v>
      </c>
      <c r="D532" s="276" t="s">
        <v>504</v>
      </c>
      <c r="E532" s="276" t="s">
        <v>64</v>
      </c>
      <c r="F532" s="276" t="s">
        <v>65</v>
      </c>
      <c r="G532" s="277">
        <v>2429530930101</v>
      </c>
      <c r="H532" s="276" t="s">
        <v>64</v>
      </c>
      <c r="I532" s="276" t="s">
        <v>64</v>
      </c>
      <c r="J532" s="276" t="s">
        <v>65</v>
      </c>
      <c r="K532" s="276" t="s">
        <v>66</v>
      </c>
      <c r="L532" s="276">
        <v>0</v>
      </c>
      <c r="M532" s="276">
        <v>0</v>
      </c>
      <c r="N532" s="276">
        <v>0</v>
      </c>
      <c r="O532" s="276" t="s">
        <v>67</v>
      </c>
      <c r="P532" s="276">
        <v>0</v>
      </c>
      <c r="Q532" s="276" t="s">
        <v>68</v>
      </c>
      <c r="R532" s="276" t="s">
        <v>68</v>
      </c>
    </row>
    <row r="533" spans="2:18" x14ac:dyDescent="0.3">
      <c r="B533" s="436"/>
      <c r="C533" s="276" t="s">
        <v>369</v>
      </c>
      <c r="D533" s="276" t="s">
        <v>505</v>
      </c>
      <c r="E533" s="276" t="s">
        <v>64</v>
      </c>
      <c r="F533" s="276" t="s">
        <v>65</v>
      </c>
      <c r="G533" s="277">
        <v>2236818491705</v>
      </c>
      <c r="H533" s="276" t="s">
        <v>64</v>
      </c>
      <c r="I533" s="276" t="s">
        <v>65</v>
      </c>
      <c r="J533" s="276" t="s">
        <v>66</v>
      </c>
      <c r="K533" s="276" t="s">
        <v>66</v>
      </c>
      <c r="L533" s="276">
        <v>0</v>
      </c>
      <c r="M533" s="276">
        <v>0</v>
      </c>
      <c r="N533" s="276">
        <v>0</v>
      </c>
      <c r="O533" s="276" t="s">
        <v>67</v>
      </c>
      <c r="P533" s="276">
        <v>0</v>
      </c>
      <c r="Q533" s="276" t="s">
        <v>68</v>
      </c>
      <c r="R533" s="276" t="s">
        <v>68</v>
      </c>
    </row>
    <row r="534" spans="2:18" x14ac:dyDescent="0.3">
      <c r="B534" s="436"/>
      <c r="C534" s="276" t="s">
        <v>506</v>
      </c>
      <c r="D534" s="276" t="s">
        <v>507</v>
      </c>
      <c r="E534" s="276" t="s">
        <v>65</v>
      </c>
      <c r="F534" s="276" t="s">
        <v>64</v>
      </c>
      <c r="G534" s="277">
        <v>2422783961301</v>
      </c>
      <c r="H534" s="276" t="s">
        <v>64</v>
      </c>
      <c r="I534" s="276" t="s">
        <v>64</v>
      </c>
      <c r="J534" s="276" t="s">
        <v>65</v>
      </c>
      <c r="K534" s="276" t="s">
        <v>66</v>
      </c>
      <c r="L534" s="276">
        <v>0</v>
      </c>
      <c r="M534" s="276">
        <v>0</v>
      </c>
      <c r="N534" s="276">
        <v>0</v>
      </c>
      <c r="O534" s="276" t="s">
        <v>67</v>
      </c>
      <c r="P534" s="276">
        <v>0</v>
      </c>
      <c r="Q534" s="276" t="s">
        <v>68</v>
      </c>
      <c r="R534" s="276" t="s">
        <v>68</v>
      </c>
    </row>
    <row r="535" spans="2:18" x14ac:dyDescent="0.3">
      <c r="B535" s="436"/>
      <c r="C535" s="276" t="s">
        <v>508</v>
      </c>
      <c r="D535" s="276" t="s">
        <v>509</v>
      </c>
      <c r="E535" s="276" t="s">
        <v>64</v>
      </c>
      <c r="F535" s="276" t="s">
        <v>65</v>
      </c>
      <c r="G535" s="277">
        <v>2117560320101</v>
      </c>
      <c r="H535" s="276" t="s">
        <v>64</v>
      </c>
      <c r="I535" s="276" t="s">
        <v>65</v>
      </c>
      <c r="J535" s="276" t="s">
        <v>66</v>
      </c>
      <c r="K535" s="276" t="s">
        <v>66</v>
      </c>
      <c r="L535" s="276">
        <v>0</v>
      </c>
      <c r="M535" s="276">
        <v>0</v>
      </c>
      <c r="N535" s="276">
        <v>0</v>
      </c>
      <c r="O535" s="276" t="s">
        <v>67</v>
      </c>
      <c r="P535" s="276">
        <v>0</v>
      </c>
      <c r="Q535" s="276" t="s">
        <v>68</v>
      </c>
      <c r="R535" s="276" t="s">
        <v>68</v>
      </c>
    </row>
    <row r="536" spans="2:18" x14ac:dyDescent="0.3">
      <c r="B536" s="436"/>
      <c r="C536" s="276" t="s">
        <v>177</v>
      </c>
      <c r="D536" s="276" t="s">
        <v>510</v>
      </c>
      <c r="E536" s="276" t="s">
        <v>64</v>
      </c>
      <c r="F536" s="276" t="s">
        <v>65</v>
      </c>
      <c r="G536" s="277">
        <v>3183670331506</v>
      </c>
      <c r="H536" s="276" t="s">
        <v>64</v>
      </c>
      <c r="I536" s="276" t="s">
        <v>65</v>
      </c>
      <c r="J536" s="276" t="s">
        <v>66</v>
      </c>
      <c r="K536" s="276" t="s">
        <v>66</v>
      </c>
      <c r="L536" s="276">
        <v>0</v>
      </c>
      <c r="M536" s="276">
        <v>0</v>
      </c>
      <c r="N536" s="276">
        <v>0</v>
      </c>
      <c r="O536" s="276" t="s">
        <v>67</v>
      </c>
      <c r="P536" s="276">
        <v>0</v>
      </c>
      <c r="Q536" s="276" t="s">
        <v>68</v>
      </c>
      <c r="R536" s="276" t="s">
        <v>68</v>
      </c>
    </row>
    <row r="537" spans="2:18" x14ac:dyDescent="0.3">
      <c r="B537" s="436"/>
      <c r="C537" s="276" t="s">
        <v>1657</v>
      </c>
      <c r="D537" s="276" t="s">
        <v>461</v>
      </c>
      <c r="E537" s="276" t="s">
        <v>64</v>
      </c>
      <c r="F537" s="276" t="s">
        <v>65</v>
      </c>
      <c r="G537" s="277">
        <v>0</v>
      </c>
      <c r="H537" s="276" t="s">
        <v>65</v>
      </c>
      <c r="I537" s="276" t="s">
        <v>64</v>
      </c>
      <c r="J537" s="276" t="s">
        <v>66</v>
      </c>
      <c r="K537" s="276" t="s">
        <v>66</v>
      </c>
      <c r="L537" s="276">
        <v>0</v>
      </c>
      <c r="M537" s="276">
        <v>0</v>
      </c>
      <c r="N537" s="276">
        <v>0</v>
      </c>
      <c r="O537" s="276" t="s">
        <v>67</v>
      </c>
      <c r="P537" s="276">
        <v>0</v>
      </c>
      <c r="Q537" s="276" t="s">
        <v>68</v>
      </c>
      <c r="R537" s="276" t="s">
        <v>68</v>
      </c>
    </row>
    <row r="538" spans="2:18" x14ac:dyDescent="0.3">
      <c r="B538" s="436"/>
      <c r="C538" s="276" t="s">
        <v>511</v>
      </c>
      <c r="D538" s="276" t="s">
        <v>512</v>
      </c>
      <c r="E538" s="276" t="s">
        <v>64</v>
      </c>
      <c r="F538" s="276" t="s">
        <v>65</v>
      </c>
      <c r="G538" s="277">
        <v>2421657880101</v>
      </c>
      <c r="H538" s="276" t="s">
        <v>64</v>
      </c>
      <c r="I538" s="276" t="s">
        <v>65</v>
      </c>
      <c r="J538" s="276" t="s">
        <v>66</v>
      </c>
      <c r="K538" s="276" t="s">
        <v>66</v>
      </c>
      <c r="L538" s="276">
        <v>0</v>
      </c>
      <c r="M538" s="276">
        <v>0</v>
      </c>
      <c r="N538" s="276">
        <v>0</v>
      </c>
      <c r="O538" s="276" t="s">
        <v>67</v>
      </c>
      <c r="P538" s="276">
        <v>0</v>
      </c>
      <c r="Q538" s="276" t="s">
        <v>68</v>
      </c>
      <c r="R538" s="276" t="s">
        <v>68</v>
      </c>
    </row>
    <row r="539" spans="2:18" x14ac:dyDescent="0.3">
      <c r="B539" s="436"/>
      <c r="C539" s="276" t="s">
        <v>513</v>
      </c>
      <c r="D539" s="276" t="s">
        <v>514</v>
      </c>
      <c r="E539" s="276" t="s">
        <v>64</v>
      </c>
      <c r="F539" s="276" t="s">
        <v>65</v>
      </c>
      <c r="G539" s="277">
        <v>2994557260101</v>
      </c>
      <c r="H539" s="276" t="s">
        <v>64</v>
      </c>
      <c r="I539" s="276" t="s">
        <v>65</v>
      </c>
      <c r="J539" s="276" t="s">
        <v>66</v>
      </c>
      <c r="K539" s="276" t="s">
        <v>66</v>
      </c>
      <c r="L539" s="276">
        <v>0</v>
      </c>
      <c r="M539" s="276">
        <v>0</v>
      </c>
      <c r="N539" s="276">
        <v>0</v>
      </c>
      <c r="O539" s="276" t="s">
        <v>67</v>
      </c>
      <c r="P539" s="276">
        <v>0</v>
      </c>
      <c r="Q539" s="276" t="s">
        <v>68</v>
      </c>
      <c r="R539" s="276" t="s">
        <v>68</v>
      </c>
    </row>
    <row r="540" spans="2:18" x14ac:dyDescent="0.3">
      <c r="B540" s="436"/>
      <c r="C540" s="276" t="s">
        <v>515</v>
      </c>
      <c r="D540" s="276" t="s">
        <v>516</v>
      </c>
      <c r="E540" s="276" t="s">
        <v>64</v>
      </c>
      <c r="F540" s="276" t="s">
        <v>65</v>
      </c>
      <c r="G540" s="277">
        <v>3017846040101</v>
      </c>
      <c r="H540" s="276" t="s">
        <v>64</v>
      </c>
      <c r="I540" s="276" t="s">
        <v>65</v>
      </c>
      <c r="J540" s="276" t="s">
        <v>66</v>
      </c>
      <c r="K540" s="276" t="s">
        <v>66</v>
      </c>
      <c r="L540" s="276">
        <v>0</v>
      </c>
      <c r="M540" s="276">
        <v>0</v>
      </c>
      <c r="N540" s="276">
        <v>0</v>
      </c>
      <c r="O540" s="276" t="s">
        <v>67</v>
      </c>
      <c r="P540" s="276">
        <v>0</v>
      </c>
      <c r="Q540" s="276" t="s">
        <v>68</v>
      </c>
      <c r="R540" s="276" t="s">
        <v>68</v>
      </c>
    </row>
    <row r="541" spans="2:18" x14ac:dyDescent="0.3">
      <c r="B541" s="436"/>
      <c r="C541" s="276" t="s">
        <v>517</v>
      </c>
      <c r="D541" s="276" t="s">
        <v>518</v>
      </c>
      <c r="E541" s="276" t="s">
        <v>64</v>
      </c>
      <c r="F541" s="276" t="s">
        <v>65</v>
      </c>
      <c r="G541" s="277">
        <v>2717377510108</v>
      </c>
      <c r="H541" s="276" t="s">
        <v>64</v>
      </c>
      <c r="I541" s="276" t="s">
        <v>65</v>
      </c>
      <c r="J541" s="276" t="s">
        <v>66</v>
      </c>
      <c r="K541" s="276" t="s">
        <v>66</v>
      </c>
      <c r="L541" s="276">
        <v>0</v>
      </c>
      <c r="M541" s="276">
        <v>0</v>
      </c>
      <c r="N541" s="276">
        <v>0</v>
      </c>
      <c r="O541" s="276" t="s">
        <v>67</v>
      </c>
      <c r="P541" s="276">
        <v>0</v>
      </c>
      <c r="Q541" s="276" t="s">
        <v>68</v>
      </c>
      <c r="R541" s="276" t="s">
        <v>68</v>
      </c>
    </row>
    <row r="542" spans="2:18" x14ac:dyDescent="0.3">
      <c r="B542" s="436"/>
      <c r="C542" s="276" t="s">
        <v>429</v>
      </c>
      <c r="D542" s="276" t="s">
        <v>519</v>
      </c>
      <c r="E542" s="276" t="s">
        <v>64</v>
      </c>
      <c r="F542" s="276" t="s">
        <v>65</v>
      </c>
      <c r="G542" s="277">
        <v>2634358220101</v>
      </c>
      <c r="H542" s="276" t="s">
        <v>64</v>
      </c>
      <c r="I542" s="276" t="s">
        <v>65</v>
      </c>
      <c r="J542" s="276" t="s">
        <v>66</v>
      </c>
      <c r="K542" s="276" t="s">
        <v>66</v>
      </c>
      <c r="L542" s="276">
        <v>0</v>
      </c>
      <c r="M542" s="276">
        <v>0</v>
      </c>
      <c r="N542" s="276">
        <v>0</v>
      </c>
      <c r="O542" s="276" t="s">
        <v>67</v>
      </c>
      <c r="P542" s="276">
        <v>0</v>
      </c>
      <c r="Q542" s="276" t="s">
        <v>68</v>
      </c>
      <c r="R542" s="276" t="s">
        <v>68</v>
      </c>
    </row>
    <row r="543" spans="2:18" x14ac:dyDescent="0.3">
      <c r="B543" s="436"/>
      <c r="C543" s="276" t="s">
        <v>154</v>
      </c>
      <c r="D543" s="276" t="s">
        <v>520</v>
      </c>
      <c r="E543" s="276" t="s">
        <v>64</v>
      </c>
      <c r="F543" s="276" t="s">
        <v>65</v>
      </c>
      <c r="G543" s="277">
        <v>2575172780101</v>
      </c>
      <c r="H543" s="276" t="s">
        <v>64</v>
      </c>
      <c r="I543" s="276" t="s">
        <v>65</v>
      </c>
      <c r="J543" s="276" t="s">
        <v>66</v>
      </c>
      <c r="K543" s="276" t="s">
        <v>66</v>
      </c>
      <c r="L543" s="276">
        <v>0</v>
      </c>
      <c r="M543" s="276">
        <v>0</v>
      </c>
      <c r="N543" s="276">
        <v>0</v>
      </c>
      <c r="O543" s="276" t="s">
        <v>67</v>
      </c>
      <c r="P543" s="276">
        <v>0</v>
      </c>
      <c r="Q543" s="276" t="s">
        <v>68</v>
      </c>
      <c r="R543" s="276" t="s">
        <v>68</v>
      </c>
    </row>
    <row r="544" spans="2:18" x14ac:dyDescent="0.3">
      <c r="B544" s="436"/>
      <c r="C544" s="276" t="s">
        <v>495</v>
      </c>
      <c r="D544" s="276" t="s">
        <v>163</v>
      </c>
      <c r="E544" s="276" t="s">
        <v>64</v>
      </c>
      <c r="F544" s="276" t="s">
        <v>65</v>
      </c>
      <c r="G544" s="277">
        <v>3030873310108</v>
      </c>
      <c r="H544" s="276" t="s">
        <v>64</v>
      </c>
      <c r="I544" s="276" t="s">
        <v>65</v>
      </c>
      <c r="J544" s="276" t="s">
        <v>66</v>
      </c>
      <c r="K544" s="276" t="s">
        <v>66</v>
      </c>
      <c r="L544" s="276">
        <v>0</v>
      </c>
      <c r="M544" s="276">
        <v>0</v>
      </c>
      <c r="N544" s="276">
        <v>0</v>
      </c>
      <c r="O544" s="276" t="s">
        <v>67</v>
      </c>
      <c r="P544" s="276">
        <v>0</v>
      </c>
      <c r="Q544" s="276" t="s">
        <v>68</v>
      </c>
      <c r="R544" s="276" t="s">
        <v>68</v>
      </c>
    </row>
    <row r="545" spans="2:18" x14ac:dyDescent="0.3">
      <c r="B545" s="436"/>
      <c r="C545" s="276" t="s">
        <v>1726</v>
      </c>
      <c r="D545" s="276" t="s">
        <v>1434</v>
      </c>
      <c r="E545" s="276" t="s">
        <v>64</v>
      </c>
      <c r="F545" s="276" t="s">
        <v>65</v>
      </c>
      <c r="G545" s="277">
        <v>2646505060610</v>
      </c>
      <c r="H545" s="276" t="s">
        <v>64</v>
      </c>
      <c r="I545" s="276" t="s">
        <v>65</v>
      </c>
      <c r="J545" s="276" t="s">
        <v>66</v>
      </c>
      <c r="K545" s="276" t="s">
        <v>66</v>
      </c>
      <c r="L545" s="276">
        <v>0</v>
      </c>
      <c r="M545" s="276">
        <v>0</v>
      </c>
      <c r="N545" s="276">
        <v>0</v>
      </c>
      <c r="O545" s="276" t="s">
        <v>67</v>
      </c>
      <c r="P545" s="276">
        <v>0</v>
      </c>
      <c r="Q545" s="276" t="s">
        <v>68</v>
      </c>
      <c r="R545" s="276" t="s">
        <v>68</v>
      </c>
    </row>
    <row r="546" spans="2:18" x14ac:dyDescent="0.3">
      <c r="B546" s="436"/>
      <c r="C546" s="276" t="s">
        <v>1727</v>
      </c>
      <c r="D546" s="276" t="s">
        <v>528</v>
      </c>
      <c r="E546" s="276" t="s">
        <v>64</v>
      </c>
      <c r="F546" s="276" t="s">
        <v>65</v>
      </c>
      <c r="G546" s="277">
        <v>0</v>
      </c>
      <c r="H546" s="276" t="s">
        <v>65</v>
      </c>
      <c r="I546" s="276" t="s">
        <v>64</v>
      </c>
      <c r="J546" s="276" t="s">
        <v>66</v>
      </c>
      <c r="K546" s="276" t="s">
        <v>66</v>
      </c>
      <c r="L546" s="276">
        <v>0</v>
      </c>
      <c r="M546" s="276">
        <v>0</v>
      </c>
      <c r="N546" s="276">
        <v>0</v>
      </c>
      <c r="O546" s="276" t="s">
        <v>67</v>
      </c>
      <c r="P546" s="276">
        <v>0</v>
      </c>
      <c r="Q546" s="276" t="s">
        <v>68</v>
      </c>
      <c r="R546" s="276" t="s">
        <v>68</v>
      </c>
    </row>
    <row r="547" spans="2:18" x14ac:dyDescent="0.3">
      <c r="B547" s="436"/>
      <c r="C547" s="276" t="s">
        <v>1465</v>
      </c>
      <c r="D547" s="276" t="s">
        <v>1728</v>
      </c>
      <c r="E547" s="276" t="s">
        <v>65</v>
      </c>
      <c r="F547" s="276" t="s">
        <v>64</v>
      </c>
      <c r="G547" s="277">
        <v>1611383060101</v>
      </c>
      <c r="H547" s="276" t="s">
        <v>64</v>
      </c>
      <c r="I547" s="276" t="s">
        <v>65</v>
      </c>
      <c r="J547" s="276" t="s">
        <v>66</v>
      </c>
      <c r="K547" s="276" t="s">
        <v>66</v>
      </c>
      <c r="L547" s="276">
        <v>0</v>
      </c>
      <c r="M547" s="276">
        <v>0</v>
      </c>
      <c r="N547" s="276">
        <v>0</v>
      </c>
      <c r="O547" s="276" t="s">
        <v>67</v>
      </c>
      <c r="P547" s="276">
        <v>0</v>
      </c>
      <c r="Q547" s="276" t="s">
        <v>68</v>
      </c>
      <c r="R547" s="276" t="s">
        <v>68</v>
      </c>
    </row>
    <row r="548" spans="2:18" x14ac:dyDescent="0.3">
      <c r="B548" s="436"/>
      <c r="C548" s="276" t="s">
        <v>481</v>
      </c>
      <c r="D548" s="276" t="s">
        <v>1443</v>
      </c>
      <c r="E548" s="276" t="s">
        <v>65</v>
      </c>
      <c r="F548" s="276" t="s">
        <v>64</v>
      </c>
      <c r="G548" s="277">
        <v>2999146580101</v>
      </c>
      <c r="H548" s="276" t="s">
        <v>65</v>
      </c>
      <c r="I548" s="276" t="s">
        <v>64</v>
      </c>
      <c r="J548" s="276" t="s">
        <v>66</v>
      </c>
      <c r="K548" s="276" t="s">
        <v>66</v>
      </c>
      <c r="L548" s="276">
        <v>0</v>
      </c>
      <c r="M548" s="276">
        <v>0</v>
      </c>
      <c r="N548" s="276">
        <v>0</v>
      </c>
      <c r="O548" s="276" t="s">
        <v>67</v>
      </c>
      <c r="P548" s="276">
        <v>0</v>
      </c>
      <c r="Q548" s="276" t="s">
        <v>68</v>
      </c>
      <c r="R548" s="276" t="s">
        <v>68</v>
      </c>
    </row>
    <row r="549" spans="2:18" x14ac:dyDescent="0.3">
      <c r="B549" s="436"/>
      <c r="C549" s="276" t="s">
        <v>1729</v>
      </c>
      <c r="D549" s="276" t="s">
        <v>444</v>
      </c>
      <c r="E549" s="276" t="s">
        <v>64</v>
      </c>
      <c r="F549" s="276" t="s">
        <v>65</v>
      </c>
      <c r="G549" s="277">
        <v>0</v>
      </c>
      <c r="H549" s="276" t="s">
        <v>64</v>
      </c>
      <c r="I549" s="276" t="s">
        <v>65</v>
      </c>
      <c r="J549" s="276" t="s">
        <v>66</v>
      </c>
      <c r="K549" s="276" t="s">
        <v>66</v>
      </c>
      <c r="L549" s="276">
        <v>0</v>
      </c>
      <c r="M549" s="276">
        <v>0</v>
      </c>
      <c r="N549" s="276">
        <v>0</v>
      </c>
      <c r="O549" s="276" t="s">
        <v>67</v>
      </c>
      <c r="P549" s="276">
        <v>0</v>
      </c>
      <c r="Q549" s="276" t="s">
        <v>68</v>
      </c>
      <c r="R549" s="276" t="s">
        <v>68</v>
      </c>
    </row>
    <row r="550" spans="2:18" x14ac:dyDescent="0.3">
      <c r="B550" s="436"/>
      <c r="C550" s="276" t="s">
        <v>386</v>
      </c>
      <c r="D550" s="276" t="s">
        <v>163</v>
      </c>
      <c r="E550" s="276" t="s">
        <v>64</v>
      </c>
      <c r="F550" s="276" t="s">
        <v>65</v>
      </c>
      <c r="G550" s="277">
        <v>3206645381318</v>
      </c>
      <c r="H550" s="276" t="s">
        <v>64</v>
      </c>
      <c r="I550" s="276" t="s">
        <v>65</v>
      </c>
      <c r="J550" s="276" t="s">
        <v>66</v>
      </c>
      <c r="K550" s="276" t="s">
        <v>66</v>
      </c>
      <c r="L550" s="276">
        <v>0</v>
      </c>
      <c r="M550" s="276">
        <v>0</v>
      </c>
      <c r="N550" s="276">
        <v>0</v>
      </c>
      <c r="O550" s="276" t="s">
        <v>67</v>
      </c>
      <c r="P550" s="276">
        <v>0</v>
      </c>
      <c r="Q550" s="276" t="s">
        <v>68</v>
      </c>
      <c r="R550" s="276" t="s">
        <v>68</v>
      </c>
    </row>
    <row r="551" spans="2:18" x14ac:dyDescent="0.3">
      <c r="B551" s="436"/>
      <c r="C551" s="276" t="s">
        <v>346</v>
      </c>
      <c r="D551" s="276" t="s">
        <v>548</v>
      </c>
      <c r="E551" s="276" t="s">
        <v>64</v>
      </c>
      <c r="F551" s="276" t="s">
        <v>65</v>
      </c>
      <c r="G551" s="277">
        <v>2996106400101</v>
      </c>
      <c r="H551" s="276" t="s">
        <v>64</v>
      </c>
      <c r="I551" s="276" t="s">
        <v>65</v>
      </c>
      <c r="J551" s="276" t="s">
        <v>66</v>
      </c>
      <c r="K551" s="276" t="s">
        <v>66</v>
      </c>
      <c r="L551" s="276">
        <v>0</v>
      </c>
      <c r="M551" s="276">
        <v>0</v>
      </c>
      <c r="N551" s="276">
        <v>0</v>
      </c>
      <c r="O551" s="276" t="s">
        <v>67</v>
      </c>
      <c r="P551" s="276">
        <v>0</v>
      </c>
      <c r="Q551" s="276" t="s">
        <v>68</v>
      </c>
      <c r="R551" s="276" t="s">
        <v>68</v>
      </c>
    </row>
    <row r="552" spans="2:18" x14ac:dyDescent="0.3">
      <c r="B552" s="436"/>
      <c r="C552" s="276" t="s">
        <v>1409</v>
      </c>
      <c r="D552" s="276" t="s">
        <v>1730</v>
      </c>
      <c r="E552" s="276" t="s">
        <v>64</v>
      </c>
      <c r="F552" s="276" t="s">
        <v>65</v>
      </c>
      <c r="G552" s="277">
        <v>1850584690101</v>
      </c>
      <c r="H552" s="276" t="s">
        <v>64</v>
      </c>
      <c r="I552" s="276" t="s">
        <v>65</v>
      </c>
      <c r="J552" s="276" t="s">
        <v>66</v>
      </c>
      <c r="K552" s="276" t="s">
        <v>66</v>
      </c>
      <c r="L552" s="276">
        <v>0</v>
      </c>
      <c r="M552" s="276">
        <v>0</v>
      </c>
      <c r="N552" s="276">
        <v>0</v>
      </c>
      <c r="O552" s="276" t="s">
        <v>67</v>
      </c>
      <c r="P552" s="276">
        <v>0</v>
      </c>
      <c r="Q552" s="276" t="s">
        <v>68</v>
      </c>
      <c r="R552" s="276" t="s">
        <v>68</v>
      </c>
    </row>
    <row r="553" spans="2:18" x14ac:dyDescent="0.3">
      <c r="B553" s="436"/>
      <c r="C553" s="276" t="s">
        <v>472</v>
      </c>
      <c r="D553" s="276" t="s">
        <v>1731</v>
      </c>
      <c r="E553" s="276" t="s">
        <v>64</v>
      </c>
      <c r="F553" s="276" t="s">
        <v>65</v>
      </c>
      <c r="G553" s="277">
        <v>2012288660101</v>
      </c>
      <c r="H553" s="276" t="s">
        <v>65</v>
      </c>
      <c r="I553" s="276" t="s">
        <v>64</v>
      </c>
      <c r="J553" s="276" t="s">
        <v>66</v>
      </c>
      <c r="K553" s="276" t="s">
        <v>66</v>
      </c>
      <c r="L553" s="276">
        <v>0</v>
      </c>
      <c r="M553" s="276">
        <v>0</v>
      </c>
      <c r="N553" s="276">
        <v>0</v>
      </c>
      <c r="O553" s="276" t="s">
        <v>67</v>
      </c>
      <c r="P553" s="276">
        <v>0</v>
      </c>
      <c r="Q553" s="276" t="s">
        <v>68</v>
      </c>
      <c r="R553" s="276" t="s">
        <v>68</v>
      </c>
    </row>
    <row r="554" spans="2:18" x14ac:dyDescent="0.3">
      <c r="B554" s="436"/>
      <c r="C554" s="276" t="s">
        <v>320</v>
      </c>
      <c r="D554" s="276" t="s">
        <v>1731</v>
      </c>
      <c r="E554" s="276" t="s">
        <v>64</v>
      </c>
      <c r="F554" s="276" t="s">
        <v>65</v>
      </c>
      <c r="G554" s="277">
        <v>2159453950101</v>
      </c>
      <c r="H554" s="276" t="s">
        <v>65</v>
      </c>
      <c r="I554" s="276" t="s">
        <v>64</v>
      </c>
      <c r="J554" s="276" t="s">
        <v>66</v>
      </c>
      <c r="K554" s="276" t="s">
        <v>66</v>
      </c>
      <c r="L554" s="276">
        <v>0</v>
      </c>
      <c r="M554" s="276">
        <v>0</v>
      </c>
      <c r="N554" s="276">
        <v>0</v>
      </c>
      <c r="O554" s="276" t="s">
        <v>67</v>
      </c>
      <c r="P554" s="276">
        <v>0</v>
      </c>
      <c r="Q554" s="276" t="s">
        <v>68</v>
      </c>
      <c r="R554" s="276" t="s">
        <v>68</v>
      </c>
    </row>
    <row r="555" spans="2:18" x14ac:dyDescent="0.3">
      <c r="B555" s="436"/>
      <c r="C555" s="276" t="s">
        <v>1490</v>
      </c>
      <c r="D555" s="276" t="s">
        <v>1458</v>
      </c>
      <c r="E555" s="276" t="s">
        <v>64</v>
      </c>
      <c r="F555" s="276" t="s">
        <v>65</v>
      </c>
      <c r="G555" s="277">
        <v>2572049540101</v>
      </c>
      <c r="H555" s="276" t="s">
        <v>64</v>
      </c>
      <c r="I555" s="276" t="s">
        <v>65</v>
      </c>
      <c r="J555" s="276" t="s">
        <v>66</v>
      </c>
      <c r="K555" s="276" t="s">
        <v>66</v>
      </c>
      <c r="L555" s="276">
        <v>0</v>
      </c>
      <c r="M555" s="276">
        <v>0</v>
      </c>
      <c r="N555" s="276">
        <v>0</v>
      </c>
      <c r="O555" s="276" t="s">
        <v>67</v>
      </c>
      <c r="P555" s="276">
        <v>0</v>
      </c>
      <c r="Q555" s="276" t="s">
        <v>68</v>
      </c>
      <c r="R555" s="276" t="s">
        <v>68</v>
      </c>
    </row>
    <row r="556" spans="2:18" x14ac:dyDescent="0.3">
      <c r="B556" s="436"/>
      <c r="C556" s="276" t="s">
        <v>1732</v>
      </c>
      <c r="D556" s="276" t="s">
        <v>1733</v>
      </c>
      <c r="E556" s="276" t="s">
        <v>64</v>
      </c>
      <c r="F556" s="276" t="s">
        <v>65</v>
      </c>
      <c r="G556" s="277">
        <v>2170454800101</v>
      </c>
      <c r="H556" s="276" t="s">
        <v>65</v>
      </c>
      <c r="I556" s="276" t="s">
        <v>64</v>
      </c>
      <c r="J556" s="276" t="s">
        <v>66</v>
      </c>
      <c r="K556" s="276" t="s">
        <v>66</v>
      </c>
      <c r="L556" s="276">
        <v>0</v>
      </c>
      <c r="M556" s="276">
        <v>0</v>
      </c>
      <c r="N556" s="276">
        <v>0</v>
      </c>
      <c r="O556" s="276" t="s">
        <v>67</v>
      </c>
      <c r="P556" s="276">
        <v>0</v>
      </c>
      <c r="Q556" s="276" t="s">
        <v>68</v>
      </c>
      <c r="R556" s="276" t="s">
        <v>68</v>
      </c>
    </row>
    <row r="557" spans="2:18" x14ac:dyDescent="0.3">
      <c r="B557" s="436"/>
      <c r="C557" s="276" t="s">
        <v>1459</v>
      </c>
      <c r="D557" s="276" t="s">
        <v>1733</v>
      </c>
      <c r="E557" s="276" t="s">
        <v>65</v>
      </c>
      <c r="F557" s="276" t="s">
        <v>64</v>
      </c>
      <c r="G557" s="277">
        <v>3529777950101</v>
      </c>
      <c r="H557" s="276" t="s">
        <v>65</v>
      </c>
      <c r="I557" s="276" t="s">
        <v>64</v>
      </c>
      <c r="J557" s="276" t="s">
        <v>66</v>
      </c>
      <c r="K557" s="276" t="s">
        <v>66</v>
      </c>
      <c r="L557" s="276">
        <v>0</v>
      </c>
      <c r="M557" s="276">
        <v>0</v>
      </c>
      <c r="N557" s="276">
        <v>0</v>
      </c>
      <c r="O557" s="276" t="s">
        <v>67</v>
      </c>
      <c r="P557" s="276">
        <v>0</v>
      </c>
      <c r="Q557" s="276" t="s">
        <v>68</v>
      </c>
      <c r="R557" s="276" t="s">
        <v>68</v>
      </c>
    </row>
    <row r="558" spans="2:18" x14ac:dyDescent="0.3">
      <c r="B558" s="436"/>
      <c r="C558" s="276" t="s">
        <v>1734</v>
      </c>
      <c r="D558" s="276" t="s">
        <v>190</v>
      </c>
      <c r="E558" s="276" t="s">
        <v>64</v>
      </c>
      <c r="F558" s="276" t="s">
        <v>65</v>
      </c>
      <c r="G558" s="277">
        <v>0</v>
      </c>
      <c r="H558" s="276" t="s">
        <v>65</v>
      </c>
      <c r="I558" s="276" t="s">
        <v>64</v>
      </c>
      <c r="J558" s="276" t="s">
        <v>66</v>
      </c>
      <c r="K558" s="276" t="s">
        <v>66</v>
      </c>
      <c r="L558" s="276">
        <v>0</v>
      </c>
      <c r="M558" s="276">
        <v>0</v>
      </c>
      <c r="N558" s="276">
        <v>0</v>
      </c>
      <c r="O558" s="276" t="s">
        <v>67</v>
      </c>
      <c r="P558" s="276">
        <v>0</v>
      </c>
      <c r="Q558" s="276" t="s">
        <v>68</v>
      </c>
      <c r="R558" s="276" t="s">
        <v>68</v>
      </c>
    </row>
    <row r="559" spans="2:18" x14ac:dyDescent="0.3">
      <c r="B559" s="436"/>
      <c r="C559" s="276" t="s">
        <v>511</v>
      </c>
      <c r="D559" s="276" t="s">
        <v>510</v>
      </c>
      <c r="E559" s="276" t="s">
        <v>64</v>
      </c>
      <c r="F559" s="276" t="s">
        <v>65</v>
      </c>
      <c r="G559" s="277">
        <v>2998734200101</v>
      </c>
      <c r="H559" s="276" t="s">
        <v>64</v>
      </c>
      <c r="I559" s="276" t="s">
        <v>65</v>
      </c>
      <c r="J559" s="276" t="s">
        <v>66</v>
      </c>
      <c r="K559" s="276" t="s">
        <v>66</v>
      </c>
      <c r="L559" s="276">
        <v>0</v>
      </c>
      <c r="M559" s="276">
        <v>0</v>
      </c>
      <c r="N559" s="276">
        <v>0</v>
      </c>
      <c r="O559" s="276" t="s">
        <v>67</v>
      </c>
      <c r="P559" s="276">
        <v>0</v>
      </c>
      <c r="Q559" s="276" t="s">
        <v>68</v>
      </c>
      <c r="R559" s="276" t="s">
        <v>68</v>
      </c>
    </row>
    <row r="560" spans="2:18" x14ac:dyDescent="0.3">
      <c r="B560" s="436"/>
      <c r="C560" s="276" t="s">
        <v>511</v>
      </c>
      <c r="D560" s="276" t="s">
        <v>510</v>
      </c>
      <c r="E560" s="276" t="s">
        <v>64</v>
      </c>
      <c r="F560" s="276" t="s">
        <v>65</v>
      </c>
      <c r="G560" s="277">
        <v>2998734200101</v>
      </c>
      <c r="H560" s="276" t="s">
        <v>64</v>
      </c>
      <c r="I560" s="276" t="s">
        <v>65</v>
      </c>
      <c r="J560" s="276" t="s">
        <v>66</v>
      </c>
      <c r="K560" s="276" t="s">
        <v>66</v>
      </c>
      <c r="L560" s="276">
        <v>0</v>
      </c>
      <c r="M560" s="276">
        <v>0</v>
      </c>
      <c r="N560" s="276">
        <v>0</v>
      </c>
      <c r="O560" s="276" t="s">
        <v>67</v>
      </c>
      <c r="P560" s="276">
        <v>0</v>
      </c>
      <c r="Q560" s="276" t="s">
        <v>68</v>
      </c>
      <c r="R560" s="276" t="s">
        <v>68</v>
      </c>
    </row>
    <row r="561" spans="2:18" x14ac:dyDescent="0.3">
      <c r="B561" s="436"/>
      <c r="C561" s="276" t="s">
        <v>1735</v>
      </c>
      <c r="D561" s="276" t="s">
        <v>1736</v>
      </c>
      <c r="E561" s="276" t="s">
        <v>65</v>
      </c>
      <c r="F561" s="276" t="s">
        <v>64</v>
      </c>
      <c r="G561" s="277">
        <v>3006470340101</v>
      </c>
      <c r="H561" s="276" t="s">
        <v>64</v>
      </c>
      <c r="I561" s="276" t="s">
        <v>65</v>
      </c>
      <c r="J561" s="276" t="s">
        <v>66</v>
      </c>
      <c r="K561" s="276" t="s">
        <v>66</v>
      </c>
      <c r="L561" s="276">
        <v>0</v>
      </c>
      <c r="M561" s="276">
        <v>0</v>
      </c>
      <c r="N561" s="276">
        <v>0</v>
      </c>
      <c r="O561" s="276" t="s">
        <v>67</v>
      </c>
      <c r="P561" s="276">
        <v>0</v>
      </c>
      <c r="Q561" s="276" t="s">
        <v>68</v>
      </c>
      <c r="R561" s="276" t="s">
        <v>68</v>
      </c>
    </row>
    <row r="562" spans="2:18" x14ac:dyDescent="0.3">
      <c r="B562" s="436"/>
      <c r="C562" s="276" t="s">
        <v>558</v>
      </c>
      <c r="D562" s="276" t="s">
        <v>1489</v>
      </c>
      <c r="E562" s="276" t="s">
        <v>64</v>
      </c>
      <c r="F562" s="276" t="s">
        <v>65</v>
      </c>
      <c r="G562" s="277">
        <v>2975831230101</v>
      </c>
      <c r="H562" s="276" t="s">
        <v>64</v>
      </c>
      <c r="I562" s="276" t="s">
        <v>65</v>
      </c>
      <c r="J562" s="276" t="s">
        <v>66</v>
      </c>
      <c r="K562" s="276" t="s">
        <v>66</v>
      </c>
      <c r="L562" s="276">
        <v>0</v>
      </c>
      <c r="M562" s="276">
        <v>0</v>
      </c>
      <c r="N562" s="276">
        <v>0</v>
      </c>
      <c r="O562" s="276" t="s">
        <v>67</v>
      </c>
      <c r="P562" s="276">
        <v>0</v>
      </c>
      <c r="Q562" s="276" t="s">
        <v>68</v>
      </c>
      <c r="R562" s="276" t="s">
        <v>68</v>
      </c>
    </row>
    <row r="563" spans="2:18" x14ac:dyDescent="0.3">
      <c r="B563" s="436"/>
      <c r="C563" s="276" t="s">
        <v>481</v>
      </c>
      <c r="D563" s="276" t="s">
        <v>482</v>
      </c>
      <c r="E563" s="276" t="s">
        <v>65</v>
      </c>
      <c r="F563" s="276" t="s">
        <v>64</v>
      </c>
      <c r="G563" s="277">
        <v>2086713070110</v>
      </c>
      <c r="H563" s="276" t="s">
        <v>64</v>
      </c>
      <c r="I563" s="276" t="s">
        <v>65</v>
      </c>
      <c r="J563" s="276" t="s">
        <v>66</v>
      </c>
      <c r="K563" s="276" t="s">
        <v>66</v>
      </c>
      <c r="L563" s="276">
        <v>0</v>
      </c>
      <c r="M563" s="276">
        <v>0</v>
      </c>
      <c r="N563" s="276">
        <v>0</v>
      </c>
      <c r="O563" s="276" t="s">
        <v>67</v>
      </c>
      <c r="P563" s="276">
        <v>0</v>
      </c>
      <c r="Q563" s="276" t="s">
        <v>68</v>
      </c>
      <c r="R563" s="276" t="s">
        <v>68</v>
      </c>
    </row>
    <row r="564" spans="2:18" x14ac:dyDescent="0.3">
      <c r="B564" s="436"/>
      <c r="C564" s="276" t="s">
        <v>1737</v>
      </c>
      <c r="D564" s="276" t="s">
        <v>1738</v>
      </c>
      <c r="E564" s="276" t="s">
        <v>65</v>
      </c>
      <c r="F564" s="276" t="s">
        <v>64</v>
      </c>
      <c r="G564" s="277" t="s">
        <v>1739</v>
      </c>
      <c r="H564" s="276" t="s">
        <v>64</v>
      </c>
      <c r="I564" s="276" t="s">
        <v>65</v>
      </c>
      <c r="J564" s="276" t="s">
        <v>66</v>
      </c>
      <c r="K564" s="276" t="s">
        <v>66</v>
      </c>
      <c r="L564" s="276">
        <v>0</v>
      </c>
      <c r="M564" s="276">
        <v>0</v>
      </c>
      <c r="N564" s="276">
        <v>0</v>
      </c>
      <c r="O564" s="276" t="s">
        <v>67</v>
      </c>
      <c r="P564" s="276">
        <v>0</v>
      </c>
      <c r="Q564" s="276">
        <v>0</v>
      </c>
      <c r="R564" s="276">
        <v>0</v>
      </c>
    </row>
    <row r="565" spans="2:18" x14ac:dyDescent="0.3">
      <c r="B565" s="436"/>
      <c r="C565" s="276" t="s">
        <v>1740</v>
      </c>
      <c r="D565" s="276" t="s">
        <v>1741</v>
      </c>
      <c r="E565" s="276" t="s">
        <v>65</v>
      </c>
      <c r="F565" s="276" t="s">
        <v>64</v>
      </c>
      <c r="G565" s="277">
        <v>2633001100101</v>
      </c>
      <c r="H565" s="276" t="s">
        <v>64</v>
      </c>
      <c r="I565" s="276" t="s">
        <v>64</v>
      </c>
      <c r="J565" s="276" t="s">
        <v>65</v>
      </c>
      <c r="K565" s="276" t="s">
        <v>66</v>
      </c>
      <c r="L565" s="276">
        <v>0</v>
      </c>
      <c r="M565" s="276">
        <v>0</v>
      </c>
      <c r="N565" s="276">
        <v>0</v>
      </c>
      <c r="O565" s="276" t="s">
        <v>67</v>
      </c>
      <c r="P565" s="276">
        <v>0</v>
      </c>
      <c r="Q565" s="276" t="s">
        <v>68</v>
      </c>
      <c r="R565" s="276" t="s">
        <v>68</v>
      </c>
    </row>
    <row r="566" spans="2:18" x14ac:dyDescent="0.3">
      <c r="B566" s="436"/>
      <c r="C566" s="276" t="s">
        <v>1742</v>
      </c>
      <c r="D566" s="276" t="s">
        <v>450</v>
      </c>
      <c r="E566" s="276" t="s">
        <v>65</v>
      </c>
      <c r="F566" s="276" t="s">
        <v>64</v>
      </c>
      <c r="G566" s="277">
        <v>1837127140108</v>
      </c>
      <c r="H566" s="276" t="s">
        <v>64</v>
      </c>
      <c r="I566" s="276" t="s">
        <v>64</v>
      </c>
      <c r="J566" s="276" t="s">
        <v>65</v>
      </c>
      <c r="K566" s="276" t="s">
        <v>66</v>
      </c>
      <c r="L566" s="276">
        <v>0</v>
      </c>
      <c r="M566" s="276">
        <v>0</v>
      </c>
      <c r="N566" s="276">
        <v>0</v>
      </c>
      <c r="O566" s="276" t="s">
        <v>67</v>
      </c>
      <c r="P566" s="276">
        <v>0</v>
      </c>
      <c r="Q566" s="276" t="s">
        <v>68</v>
      </c>
      <c r="R566" s="276" t="s">
        <v>68</v>
      </c>
    </row>
    <row r="567" spans="2:18" x14ac:dyDescent="0.3">
      <c r="B567" s="436"/>
      <c r="C567" s="276" t="s">
        <v>511</v>
      </c>
      <c r="D567" s="276" t="s">
        <v>160</v>
      </c>
      <c r="E567" s="276" t="s">
        <v>64</v>
      </c>
      <c r="F567" s="276" t="s">
        <v>65</v>
      </c>
      <c r="G567" s="277">
        <v>0</v>
      </c>
      <c r="H567" s="276" t="s">
        <v>65</v>
      </c>
      <c r="I567" s="276" t="s">
        <v>64</v>
      </c>
      <c r="J567" s="276" t="s">
        <v>66</v>
      </c>
      <c r="K567" s="276" t="s">
        <v>66</v>
      </c>
      <c r="L567" s="276">
        <v>0</v>
      </c>
      <c r="M567" s="276">
        <v>0</v>
      </c>
      <c r="N567" s="276">
        <v>0</v>
      </c>
      <c r="O567" s="276" t="s">
        <v>67</v>
      </c>
      <c r="P567" s="276">
        <v>0</v>
      </c>
      <c r="Q567" s="276" t="s">
        <v>68</v>
      </c>
      <c r="R567" s="276" t="s">
        <v>68</v>
      </c>
    </row>
    <row r="568" spans="2:18" x14ac:dyDescent="0.3">
      <c r="B568" s="436"/>
      <c r="C568" s="276" t="s">
        <v>1743</v>
      </c>
      <c r="D568" s="276" t="s">
        <v>1435</v>
      </c>
      <c r="E568" s="276" t="s">
        <v>64</v>
      </c>
      <c r="F568" s="276" t="s">
        <v>65</v>
      </c>
      <c r="G568" s="277">
        <v>0</v>
      </c>
      <c r="H568" s="276" t="s">
        <v>65</v>
      </c>
      <c r="I568" s="276" t="s">
        <v>64</v>
      </c>
      <c r="J568" s="276" t="s">
        <v>66</v>
      </c>
      <c r="K568" s="276" t="s">
        <v>66</v>
      </c>
      <c r="L568" s="276">
        <v>0</v>
      </c>
      <c r="M568" s="276">
        <v>0</v>
      </c>
      <c r="N568" s="276">
        <v>0</v>
      </c>
      <c r="O568" s="276" t="s">
        <v>67</v>
      </c>
      <c r="P568" s="276">
        <v>0</v>
      </c>
      <c r="Q568" s="276" t="s">
        <v>68</v>
      </c>
      <c r="R568" s="276" t="s">
        <v>68</v>
      </c>
    </row>
    <row r="569" spans="2:18" x14ac:dyDescent="0.3">
      <c r="B569" s="436"/>
      <c r="C569" s="276" t="s">
        <v>1744</v>
      </c>
      <c r="D569" s="276" t="s">
        <v>163</v>
      </c>
      <c r="E569" s="276" t="s">
        <v>65</v>
      </c>
      <c r="F569" s="276" t="s">
        <v>64</v>
      </c>
      <c r="G569" s="277">
        <v>3719688790101</v>
      </c>
      <c r="H569" s="276" t="s">
        <v>64</v>
      </c>
      <c r="I569" s="276" t="s">
        <v>65</v>
      </c>
      <c r="J569" s="276" t="s">
        <v>66</v>
      </c>
      <c r="K569" s="276" t="s">
        <v>66</v>
      </c>
      <c r="L569" s="276">
        <v>0</v>
      </c>
      <c r="M569" s="276">
        <v>0</v>
      </c>
      <c r="N569" s="276">
        <v>0</v>
      </c>
      <c r="O569" s="276" t="s">
        <v>67</v>
      </c>
      <c r="P569" s="276">
        <v>0</v>
      </c>
      <c r="Q569" s="276" t="s">
        <v>68</v>
      </c>
      <c r="R569" s="276" t="s">
        <v>68</v>
      </c>
    </row>
    <row r="570" spans="2:18" x14ac:dyDescent="0.3">
      <c r="B570" s="436"/>
      <c r="C570" s="276" t="s">
        <v>1518</v>
      </c>
      <c r="D570" s="276" t="s">
        <v>165</v>
      </c>
      <c r="E570" s="276" t="s">
        <v>65</v>
      </c>
      <c r="F570" s="276" t="s">
        <v>64</v>
      </c>
      <c r="G570" s="277">
        <v>0</v>
      </c>
      <c r="H570" s="276" t="s">
        <v>65</v>
      </c>
      <c r="I570" s="276" t="s">
        <v>64</v>
      </c>
      <c r="J570" s="276" t="s">
        <v>66</v>
      </c>
      <c r="K570" s="276" t="s">
        <v>66</v>
      </c>
      <c r="L570" s="276">
        <v>0</v>
      </c>
      <c r="M570" s="276">
        <v>0</v>
      </c>
      <c r="N570" s="276">
        <v>0</v>
      </c>
      <c r="O570" s="276" t="s">
        <v>67</v>
      </c>
      <c r="P570" s="276">
        <v>0</v>
      </c>
      <c r="Q570" s="276" t="s">
        <v>68</v>
      </c>
      <c r="R570" s="276" t="s">
        <v>68</v>
      </c>
    </row>
    <row r="571" spans="2:18" x14ac:dyDescent="0.3">
      <c r="B571" s="436"/>
      <c r="C571" s="276" t="s">
        <v>413</v>
      </c>
      <c r="D571" s="276" t="s">
        <v>312</v>
      </c>
      <c r="E571" s="276" t="s">
        <v>65</v>
      </c>
      <c r="F571" s="276" t="s">
        <v>64</v>
      </c>
      <c r="G571" s="277">
        <v>0</v>
      </c>
      <c r="H571" s="276" t="s">
        <v>65</v>
      </c>
      <c r="I571" s="276" t="s">
        <v>64</v>
      </c>
      <c r="J571" s="276" t="s">
        <v>66</v>
      </c>
      <c r="K571" s="276" t="s">
        <v>66</v>
      </c>
      <c r="L571" s="276">
        <v>0</v>
      </c>
      <c r="M571" s="276">
        <v>0</v>
      </c>
      <c r="N571" s="276">
        <v>0</v>
      </c>
      <c r="O571" s="276" t="s">
        <v>67</v>
      </c>
      <c r="P571" s="276">
        <v>0</v>
      </c>
      <c r="Q571" s="276" t="s">
        <v>68</v>
      </c>
      <c r="R571" s="276" t="s">
        <v>68</v>
      </c>
    </row>
    <row r="572" spans="2:18" x14ac:dyDescent="0.3">
      <c r="B572" s="436"/>
      <c r="C572" s="276" t="s">
        <v>1745</v>
      </c>
      <c r="D572" s="276" t="s">
        <v>1746</v>
      </c>
      <c r="E572" s="276" t="s">
        <v>65</v>
      </c>
      <c r="F572" s="276" t="s">
        <v>64</v>
      </c>
      <c r="G572" s="277">
        <v>2810784320101</v>
      </c>
      <c r="H572" s="276" t="s">
        <v>64</v>
      </c>
      <c r="I572" s="276" t="s">
        <v>65</v>
      </c>
      <c r="J572" s="276" t="s">
        <v>66</v>
      </c>
      <c r="K572" s="276" t="s">
        <v>66</v>
      </c>
      <c r="L572" s="276">
        <v>0</v>
      </c>
      <c r="M572" s="276">
        <v>0</v>
      </c>
      <c r="N572" s="276">
        <v>0</v>
      </c>
      <c r="O572" s="276" t="s">
        <v>67</v>
      </c>
      <c r="P572" s="276">
        <v>0</v>
      </c>
      <c r="Q572" s="276" t="s">
        <v>68</v>
      </c>
      <c r="R572" s="276" t="s">
        <v>68</v>
      </c>
    </row>
    <row r="573" spans="2:18" x14ac:dyDescent="0.3">
      <c r="B573" s="436"/>
      <c r="C573" s="276" t="s">
        <v>1747</v>
      </c>
      <c r="D573" s="276" t="s">
        <v>1746</v>
      </c>
      <c r="E573" s="276" t="s">
        <v>65</v>
      </c>
      <c r="F573" s="276" t="s">
        <v>64</v>
      </c>
      <c r="G573" s="277">
        <v>2810785210101</v>
      </c>
      <c r="H573" s="276" t="s">
        <v>65</v>
      </c>
      <c r="I573" s="276" t="s">
        <v>64</v>
      </c>
      <c r="J573" s="276" t="s">
        <v>66</v>
      </c>
      <c r="K573" s="276" t="s">
        <v>66</v>
      </c>
      <c r="L573" s="276">
        <v>0</v>
      </c>
      <c r="M573" s="276">
        <v>0</v>
      </c>
      <c r="N573" s="276">
        <v>0</v>
      </c>
      <c r="O573" s="276" t="s">
        <v>67</v>
      </c>
      <c r="P573" s="276">
        <v>0</v>
      </c>
      <c r="Q573" s="276" t="s">
        <v>68</v>
      </c>
      <c r="R573" s="276" t="s">
        <v>68</v>
      </c>
    </row>
    <row r="574" spans="2:18" x14ac:dyDescent="0.3">
      <c r="B574" s="436"/>
      <c r="C574" s="276" t="s">
        <v>1748</v>
      </c>
      <c r="D574" s="276" t="s">
        <v>1749</v>
      </c>
      <c r="E574" s="276" t="s">
        <v>64</v>
      </c>
      <c r="F574" s="276" t="s">
        <v>65</v>
      </c>
      <c r="G574" s="277">
        <v>0</v>
      </c>
      <c r="H574" s="276" t="s">
        <v>65</v>
      </c>
      <c r="I574" s="276" t="s">
        <v>64</v>
      </c>
      <c r="J574" s="276" t="s">
        <v>66</v>
      </c>
      <c r="K574" s="276" t="s">
        <v>66</v>
      </c>
      <c r="L574" s="276">
        <v>0</v>
      </c>
      <c r="M574" s="276">
        <v>0</v>
      </c>
      <c r="N574" s="276">
        <v>0</v>
      </c>
      <c r="O574" s="276" t="s">
        <v>67</v>
      </c>
      <c r="P574" s="276">
        <v>0</v>
      </c>
      <c r="Q574" s="276" t="s">
        <v>68</v>
      </c>
      <c r="R574" s="276" t="s">
        <v>68</v>
      </c>
    </row>
    <row r="575" spans="2:18" x14ac:dyDescent="0.3">
      <c r="B575" s="436"/>
      <c r="C575" s="276" t="s">
        <v>1750</v>
      </c>
      <c r="D575" s="276" t="s">
        <v>317</v>
      </c>
      <c r="E575" s="276" t="s">
        <v>64</v>
      </c>
      <c r="F575" s="276" t="s">
        <v>65</v>
      </c>
      <c r="G575" s="277">
        <v>3626923350101</v>
      </c>
      <c r="H575" s="276" t="s">
        <v>64</v>
      </c>
      <c r="I575" s="276" t="s">
        <v>65</v>
      </c>
      <c r="J575" s="276" t="s">
        <v>66</v>
      </c>
      <c r="K575" s="276" t="s">
        <v>66</v>
      </c>
      <c r="L575" s="276">
        <v>0</v>
      </c>
      <c r="M575" s="276">
        <v>0</v>
      </c>
      <c r="N575" s="276">
        <v>0</v>
      </c>
      <c r="O575" s="276" t="s">
        <v>67</v>
      </c>
      <c r="P575" s="276">
        <v>0</v>
      </c>
      <c r="Q575" s="276" t="s">
        <v>68</v>
      </c>
      <c r="R575" s="276" t="s">
        <v>68</v>
      </c>
    </row>
    <row r="576" spans="2:18" x14ac:dyDescent="0.3">
      <c r="B576" s="436"/>
      <c r="C576" s="276" t="s">
        <v>1751</v>
      </c>
      <c r="D576" s="276" t="s">
        <v>202</v>
      </c>
      <c r="E576" s="276" t="s">
        <v>64</v>
      </c>
      <c r="F576" s="276" t="s">
        <v>65</v>
      </c>
      <c r="G576" s="277">
        <v>0</v>
      </c>
      <c r="H576" s="276" t="s">
        <v>64</v>
      </c>
      <c r="I576" s="276" t="s">
        <v>65</v>
      </c>
      <c r="J576" s="276" t="s">
        <v>66</v>
      </c>
      <c r="K576" s="276" t="s">
        <v>66</v>
      </c>
      <c r="L576" s="276">
        <v>0</v>
      </c>
      <c r="M576" s="276">
        <v>0</v>
      </c>
      <c r="N576" s="276">
        <v>0</v>
      </c>
      <c r="O576" s="276" t="s">
        <v>67</v>
      </c>
      <c r="P576" s="276">
        <v>0</v>
      </c>
      <c r="Q576" s="276" t="s">
        <v>68</v>
      </c>
      <c r="R576" s="276" t="s">
        <v>68</v>
      </c>
    </row>
    <row r="577" spans="2:18" x14ac:dyDescent="0.3">
      <c r="B577" s="436"/>
      <c r="C577" s="276" t="s">
        <v>1752</v>
      </c>
      <c r="D577" s="276" t="s">
        <v>1753</v>
      </c>
      <c r="E577" s="276" t="s">
        <v>65</v>
      </c>
      <c r="F577" s="276" t="s">
        <v>64</v>
      </c>
      <c r="G577" s="277">
        <v>0</v>
      </c>
      <c r="H577" s="276" t="s">
        <v>64</v>
      </c>
      <c r="I577" s="276" t="s">
        <v>65</v>
      </c>
      <c r="J577" s="276" t="s">
        <v>66</v>
      </c>
      <c r="K577" s="276" t="s">
        <v>66</v>
      </c>
      <c r="L577" s="276">
        <v>0</v>
      </c>
      <c r="M577" s="276">
        <v>0</v>
      </c>
      <c r="N577" s="276">
        <v>0</v>
      </c>
      <c r="O577" s="276" t="s">
        <v>67</v>
      </c>
      <c r="P577" s="276">
        <v>0</v>
      </c>
      <c r="Q577" s="276" t="s">
        <v>68</v>
      </c>
      <c r="R577" s="276" t="s">
        <v>68</v>
      </c>
    </row>
    <row r="578" spans="2:18" x14ac:dyDescent="0.3">
      <c r="B578" s="436"/>
      <c r="C578" s="276" t="s">
        <v>1754</v>
      </c>
      <c r="D578" s="276" t="s">
        <v>1755</v>
      </c>
      <c r="E578" s="276" t="s">
        <v>65</v>
      </c>
      <c r="F578" s="276" t="s">
        <v>64</v>
      </c>
      <c r="G578" s="277">
        <v>0</v>
      </c>
      <c r="H578" s="276" t="s">
        <v>65</v>
      </c>
      <c r="I578" s="276" t="s">
        <v>64</v>
      </c>
      <c r="J578" s="276" t="s">
        <v>66</v>
      </c>
      <c r="K578" s="276" t="s">
        <v>66</v>
      </c>
      <c r="L578" s="276">
        <v>0</v>
      </c>
      <c r="M578" s="276">
        <v>0</v>
      </c>
      <c r="N578" s="276">
        <v>0</v>
      </c>
      <c r="O578" s="276" t="s">
        <v>67</v>
      </c>
      <c r="P578" s="276">
        <v>0</v>
      </c>
      <c r="Q578" s="276" t="s">
        <v>68</v>
      </c>
      <c r="R578" s="276" t="s">
        <v>68</v>
      </c>
    </row>
    <row r="579" spans="2:18" x14ac:dyDescent="0.3">
      <c r="B579" s="436"/>
      <c r="C579" s="276" t="s">
        <v>2910</v>
      </c>
      <c r="D579" s="276" t="s">
        <v>2911</v>
      </c>
      <c r="E579" s="276" t="s">
        <v>65</v>
      </c>
      <c r="F579" s="276" t="s">
        <v>64</v>
      </c>
      <c r="G579" s="277" t="s">
        <v>1460</v>
      </c>
      <c r="H579" s="276" t="s">
        <v>65</v>
      </c>
      <c r="I579" s="276" t="s">
        <v>64</v>
      </c>
      <c r="J579" s="276" t="s">
        <v>66</v>
      </c>
      <c r="K579" s="276" t="s">
        <v>66</v>
      </c>
      <c r="L579" s="276">
        <v>0</v>
      </c>
      <c r="M579" s="276">
        <v>0</v>
      </c>
      <c r="N579" s="276">
        <v>0</v>
      </c>
      <c r="O579" s="276" t="s">
        <v>67</v>
      </c>
      <c r="P579" s="276">
        <v>0</v>
      </c>
      <c r="Q579" s="276" t="s">
        <v>68</v>
      </c>
      <c r="R579" s="276" t="s">
        <v>68</v>
      </c>
    </row>
    <row r="580" spans="2:18" x14ac:dyDescent="0.3">
      <c r="B580" s="436"/>
      <c r="C580" s="276" t="s">
        <v>340</v>
      </c>
      <c r="D580" s="276" t="s">
        <v>444</v>
      </c>
      <c r="E580" s="276" t="s">
        <v>65</v>
      </c>
      <c r="F580" s="276" t="s">
        <v>64</v>
      </c>
      <c r="G580" s="277">
        <v>1783739310101</v>
      </c>
      <c r="H580" s="276" t="s">
        <v>64</v>
      </c>
      <c r="I580" s="276" t="s">
        <v>64</v>
      </c>
      <c r="J580" s="276" t="s">
        <v>65</v>
      </c>
      <c r="K580" s="276" t="s">
        <v>66</v>
      </c>
      <c r="L580" s="276">
        <v>0</v>
      </c>
      <c r="M580" s="276">
        <v>0</v>
      </c>
      <c r="N580" s="276">
        <v>0</v>
      </c>
      <c r="O580" s="276" t="s">
        <v>67</v>
      </c>
      <c r="P580" s="276">
        <v>0</v>
      </c>
      <c r="Q580" s="276" t="s">
        <v>68</v>
      </c>
      <c r="R580" s="276" t="s">
        <v>68</v>
      </c>
    </row>
    <row r="581" spans="2:18" x14ac:dyDescent="0.3">
      <c r="B581" s="436"/>
      <c r="C581" s="276" t="s">
        <v>1422</v>
      </c>
      <c r="D581" s="276" t="s">
        <v>1457</v>
      </c>
      <c r="E581" s="276" t="s">
        <v>65</v>
      </c>
      <c r="F581" s="276" t="s">
        <v>64</v>
      </c>
      <c r="G581" s="277" t="s">
        <v>1460</v>
      </c>
      <c r="H581" s="276" t="s">
        <v>64</v>
      </c>
      <c r="I581" s="276" t="s">
        <v>65</v>
      </c>
      <c r="J581" s="276" t="s">
        <v>66</v>
      </c>
      <c r="K581" s="276" t="s">
        <v>66</v>
      </c>
      <c r="L581" s="276">
        <v>0</v>
      </c>
      <c r="M581" s="276">
        <v>0</v>
      </c>
      <c r="N581" s="276">
        <v>0</v>
      </c>
      <c r="O581" s="276" t="s">
        <v>67</v>
      </c>
      <c r="P581" s="276">
        <v>0</v>
      </c>
      <c r="Q581" s="276" t="s">
        <v>68</v>
      </c>
      <c r="R581" s="276" t="s">
        <v>68</v>
      </c>
    </row>
    <row r="582" spans="2:18" x14ac:dyDescent="0.3">
      <c r="B582" s="436"/>
      <c r="C582" s="276" t="s">
        <v>2912</v>
      </c>
      <c r="D582" s="276" t="s">
        <v>333</v>
      </c>
      <c r="E582" s="276" t="s">
        <v>65</v>
      </c>
      <c r="F582" s="276" t="s">
        <v>64</v>
      </c>
      <c r="G582" s="277" t="s">
        <v>2913</v>
      </c>
      <c r="H582" s="276" t="s">
        <v>64</v>
      </c>
      <c r="I582" s="276" t="s">
        <v>64</v>
      </c>
      <c r="J582" s="276" t="s">
        <v>65</v>
      </c>
      <c r="K582" s="276" t="s">
        <v>66</v>
      </c>
      <c r="L582" s="276">
        <v>0</v>
      </c>
      <c r="M582" s="276">
        <v>0</v>
      </c>
      <c r="N582" s="276">
        <v>0</v>
      </c>
      <c r="O582" s="276" t="s">
        <v>67</v>
      </c>
      <c r="P582" s="276">
        <v>0</v>
      </c>
      <c r="Q582" s="276" t="s">
        <v>68</v>
      </c>
      <c r="R582" s="276" t="s">
        <v>68</v>
      </c>
    </row>
    <row r="583" spans="2:18" x14ac:dyDescent="0.3">
      <c r="B583" s="436"/>
      <c r="C583" s="276" t="s">
        <v>2914</v>
      </c>
      <c r="D583" s="276" t="s">
        <v>2915</v>
      </c>
      <c r="E583" s="276" t="s">
        <v>64</v>
      </c>
      <c r="F583" s="276" t="s">
        <v>65</v>
      </c>
      <c r="G583" s="277" t="s">
        <v>1723</v>
      </c>
      <c r="H583" s="276" t="s">
        <v>64</v>
      </c>
      <c r="I583" s="276" t="s">
        <v>64</v>
      </c>
      <c r="J583" s="276" t="s">
        <v>65</v>
      </c>
      <c r="K583" s="276" t="s">
        <v>66</v>
      </c>
      <c r="L583" s="276">
        <v>0</v>
      </c>
      <c r="M583" s="276">
        <v>0</v>
      </c>
      <c r="N583" s="276">
        <v>0</v>
      </c>
      <c r="O583" s="276" t="s">
        <v>67</v>
      </c>
      <c r="P583" s="276">
        <v>0</v>
      </c>
      <c r="Q583" s="276" t="s">
        <v>68</v>
      </c>
      <c r="R583" s="276" t="s">
        <v>68</v>
      </c>
    </row>
    <row r="584" spans="2:18" x14ac:dyDescent="0.3">
      <c r="B584" s="436"/>
      <c r="C584" s="276" t="s">
        <v>179</v>
      </c>
      <c r="D584" s="276" t="s">
        <v>198</v>
      </c>
      <c r="E584" s="276" t="s">
        <v>64</v>
      </c>
      <c r="F584" s="276" t="s">
        <v>65</v>
      </c>
      <c r="G584" s="277">
        <v>2093163140101</v>
      </c>
      <c r="H584" s="276" t="s">
        <v>64</v>
      </c>
      <c r="I584" s="276" t="s">
        <v>65</v>
      </c>
      <c r="J584" s="276" t="s">
        <v>66</v>
      </c>
      <c r="K584" s="276" t="s">
        <v>66</v>
      </c>
      <c r="L584" s="276">
        <v>0</v>
      </c>
      <c r="M584" s="276">
        <v>0</v>
      </c>
      <c r="N584" s="276">
        <v>0</v>
      </c>
      <c r="O584" s="276" t="s">
        <v>67</v>
      </c>
      <c r="P584" s="276">
        <v>0</v>
      </c>
      <c r="Q584" s="276" t="s">
        <v>68</v>
      </c>
      <c r="R584" s="276" t="s">
        <v>68</v>
      </c>
    </row>
    <row r="585" spans="2:18" x14ac:dyDescent="0.3">
      <c r="B585" s="436"/>
      <c r="C585" s="276" t="s">
        <v>2797</v>
      </c>
      <c r="D585" s="276" t="s">
        <v>460</v>
      </c>
      <c r="E585" s="276" t="s">
        <v>65</v>
      </c>
      <c r="F585" s="276" t="s">
        <v>64</v>
      </c>
      <c r="G585" s="277">
        <v>2554350022001</v>
      </c>
      <c r="H585" s="276" t="s">
        <v>64</v>
      </c>
      <c r="I585" s="276" t="s">
        <v>64</v>
      </c>
      <c r="J585" s="276" t="s">
        <v>65</v>
      </c>
      <c r="K585" s="276" t="s">
        <v>66</v>
      </c>
      <c r="L585" s="276">
        <v>0</v>
      </c>
      <c r="M585" s="276">
        <v>0</v>
      </c>
      <c r="N585" s="276">
        <v>0</v>
      </c>
      <c r="O585" s="276" t="s">
        <v>67</v>
      </c>
      <c r="P585" s="276">
        <v>0</v>
      </c>
      <c r="Q585" s="276" t="s">
        <v>68</v>
      </c>
      <c r="R585" s="276" t="s">
        <v>68</v>
      </c>
    </row>
    <row r="586" spans="2:18" x14ac:dyDescent="0.3">
      <c r="B586" s="436"/>
      <c r="C586" s="276" t="s">
        <v>2916</v>
      </c>
      <c r="D586" s="276" t="s">
        <v>2917</v>
      </c>
      <c r="E586" s="276" t="s">
        <v>64</v>
      </c>
      <c r="F586" s="276" t="s">
        <v>65</v>
      </c>
      <c r="G586" s="277" t="s">
        <v>1668</v>
      </c>
      <c r="H586" s="276" t="s">
        <v>65</v>
      </c>
      <c r="I586" s="276" t="s">
        <v>65</v>
      </c>
      <c r="J586" s="276" t="s">
        <v>66</v>
      </c>
      <c r="K586" s="276" t="s">
        <v>66</v>
      </c>
      <c r="L586" s="276">
        <v>0</v>
      </c>
      <c r="M586" s="276">
        <v>0</v>
      </c>
      <c r="N586" s="276">
        <v>0</v>
      </c>
      <c r="O586" s="276" t="s">
        <v>67</v>
      </c>
      <c r="P586" s="276">
        <v>0</v>
      </c>
      <c r="Q586" s="276" t="s">
        <v>68</v>
      </c>
      <c r="R586" s="276" t="s">
        <v>68</v>
      </c>
    </row>
    <row r="587" spans="2:18" x14ac:dyDescent="0.3">
      <c r="B587" s="436"/>
      <c r="C587" s="276" t="s">
        <v>121</v>
      </c>
      <c r="D587" s="276" t="s">
        <v>296</v>
      </c>
      <c r="E587" s="276" t="s">
        <v>64</v>
      </c>
      <c r="F587" s="276" t="s">
        <v>65</v>
      </c>
      <c r="G587" s="277">
        <v>1631221130613</v>
      </c>
      <c r="H587" s="276" t="s">
        <v>64</v>
      </c>
      <c r="I587" s="276" t="s">
        <v>65</v>
      </c>
      <c r="J587" s="276" t="s">
        <v>66</v>
      </c>
      <c r="K587" s="276" t="s">
        <v>66</v>
      </c>
      <c r="L587" s="276">
        <v>0</v>
      </c>
      <c r="M587" s="276">
        <v>0</v>
      </c>
      <c r="N587" s="276">
        <v>0</v>
      </c>
      <c r="O587" s="276" t="s">
        <v>67</v>
      </c>
      <c r="P587" s="276">
        <v>0</v>
      </c>
      <c r="Q587" s="276" t="s">
        <v>68</v>
      </c>
      <c r="R587" s="276" t="s">
        <v>68</v>
      </c>
    </row>
    <row r="588" spans="2:18" x14ac:dyDescent="0.3">
      <c r="B588" s="436"/>
      <c r="C588" s="276" t="s">
        <v>323</v>
      </c>
      <c r="D588" s="276" t="s">
        <v>3243</v>
      </c>
      <c r="E588" s="276" t="s">
        <v>64</v>
      </c>
      <c r="F588" s="276" t="s">
        <v>65</v>
      </c>
      <c r="G588" s="277">
        <v>1579905400101</v>
      </c>
      <c r="H588" s="276" t="s">
        <v>64</v>
      </c>
      <c r="I588" s="276" t="s">
        <v>64</v>
      </c>
      <c r="J588" s="276" t="s">
        <v>65</v>
      </c>
      <c r="K588" s="276" t="s">
        <v>66</v>
      </c>
      <c r="L588" s="276">
        <v>0</v>
      </c>
      <c r="M588" s="276">
        <v>0</v>
      </c>
      <c r="N588" s="276">
        <v>0</v>
      </c>
      <c r="O588" s="276" t="s">
        <v>67</v>
      </c>
      <c r="P588" s="276">
        <v>0</v>
      </c>
      <c r="Q588" s="276" t="s">
        <v>68</v>
      </c>
      <c r="R588" s="276" t="s">
        <v>68</v>
      </c>
    </row>
    <row r="589" spans="2:18" x14ac:dyDescent="0.3">
      <c r="B589" s="436"/>
      <c r="C589" s="276" t="s">
        <v>214</v>
      </c>
      <c r="D589" s="276" t="s">
        <v>360</v>
      </c>
      <c r="E589" s="276" t="s">
        <v>65</v>
      </c>
      <c r="F589" s="276" t="s">
        <v>64</v>
      </c>
      <c r="G589" s="277">
        <v>2693975740401</v>
      </c>
      <c r="H589" s="276" t="s">
        <v>64</v>
      </c>
      <c r="I589" s="276" t="s">
        <v>65</v>
      </c>
      <c r="J589" s="276" t="s">
        <v>66</v>
      </c>
      <c r="K589" s="276" t="s">
        <v>66</v>
      </c>
      <c r="L589" s="276">
        <v>0</v>
      </c>
      <c r="M589" s="276">
        <v>0</v>
      </c>
      <c r="N589" s="276">
        <v>0</v>
      </c>
      <c r="O589" s="276" t="s">
        <v>67</v>
      </c>
      <c r="P589" s="276">
        <v>0</v>
      </c>
      <c r="Q589" s="276" t="s">
        <v>68</v>
      </c>
      <c r="R589" s="276" t="s">
        <v>68</v>
      </c>
    </row>
    <row r="590" spans="2:18" x14ac:dyDescent="0.3">
      <c r="B590" s="436"/>
      <c r="C590" s="276" t="s">
        <v>3244</v>
      </c>
      <c r="D590" s="276" t="s">
        <v>3245</v>
      </c>
      <c r="E590" s="276" t="s">
        <v>65</v>
      </c>
      <c r="F590" s="276" t="s">
        <v>64</v>
      </c>
      <c r="G590" s="277" t="s">
        <v>1460</v>
      </c>
      <c r="H590" s="276" t="s">
        <v>65</v>
      </c>
      <c r="I590" s="276" t="s">
        <v>64</v>
      </c>
      <c r="J590" s="276" t="s">
        <v>66</v>
      </c>
      <c r="K590" s="276" t="s">
        <v>66</v>
      </c>
      <c r="L590" s="276">
        <v>0</v>
      </c>
      <c r="M590" s="276">
        <v>0</v>
      </c>
      <c r="N590" s="276">
        <v>0</v>
      </c>
      <c r="O590" s="276" t="s">
        <v>67</v>
      </c>
      <c r="P590" s="276">
        <v>0</v>
      </c>
      <c r="Q590" s="276" t="s">
        <v>68</v>
      </c>
      <c r="R590" s="276" t="s">
        <v>68</v>
      </c>
    </row>
    <row r="591" spans="2:18" x14ac:dyDescent="0.3">
      <c r="B591" s="436"/>
      <c r="C591" s="276" t="s">
        <v>1672</v>
      </c>
      <c r="D591" s="276" t="s">
        <v>3246</v>
      </c>
      <c r="E591" s="276" t="s">
        <v>65</v>
      </c>
      <c r="F591" s="276" t="s">
        <v>64</v>
      </c>
      <c r="G591" s="277" t="s">
        <v>1460</v>
      </c>
      <c r="H591" s="276" t="s">
        <v>65</v>
      </c>
      <c r="I591" s="276" t="s">
        <v>64</v>
      </c>
      <c r="J591" s="276" t="s">
        <v>66</v>
      </c>
      <c r="K591" s="276" t="s">
        <v>66</v>
      </c>
      <c r="L591" s="276">
        <v>0</v>
      </c>
      <c r="M591" s="276">
        <v>0</v>
      </c>
      <c r="N591" s="276">
        <v>0</v>
      </c>
      <c r="O591" s="276" t="s">
        <v>67</v>
      </c>
      <c r="P591" s="276">
        <v>0</v>
      </c>
      <c r="Q591" s="276" t="s">
        <v>68</v>
      </c>
      <c r="R591" s="276" t="s">
        <v>68</v>
      </c>
    </row>
    <row r="592" spans="2:18" x14ac:dyDescent="0.3">
      <c r="B592" s="436"/>
      <c r="C592" s="276" t="s">
        <v>2279</v>
      </c>
      <c r="D592" s="276" t="s">
        <v>3246</v>
      </c>
      <c r="E592" s="276" t="s">
        <v>64</v>
      </c>
      <c r="F592" s="276" t="s">
        <v>65</v>
      </c>
      <c r="G592" s="277" t="s">
        <v>1460</v>
      </c>
      <c r="H592" s="276" t="s">
        <v>64</v>
      </c>
      <c r="I592" s="276" t="s">
        <v>64</v>
      </c>
      <c r="J592" s="276" t="s">
        <v>66</v>
      </c>
      <c r="K592" s="276" t="s">
        <v>65</v>
      </c>
      <c r="L592" s="276">
        <v>0</v>
      </c>
      <c r="M592" s="276">
        <v>0</v>
      </c>
      <c r="N592" s="276">
        <v>0</v>
      </c>
      <c r="O592" s="276" t="s">
        <v>67</v>
      </c>
      <c r="P592" s="276">
        <v>0</v>
      </c>
      <c r="Q592" s="276" t="s">
        <v>68</v>
      </c>
      <c r="R592" s="276" t="s">
        <v>68</v>
      </c>
    </row>
    <row r="593" spans="2:18" x14ac:dyDescent="0.3">
      <c r="B593" s="436"/>
      <c r="C593" s="276" t="s">
        <v>293</v>
      </c>
      <c r="D593" s="276" t="s">
        <v>198</v>
      </c>
      <c r="E593" s="276" t="s">
        <v>65</v>
      </c>
      <c r="F593" s="276" t="s">
        <v>64</v>
      </c>
      <c r="G593" s="277" t="s">
        <v>1460</v>
      </c>
      <c r="H593" s="276" t="s">
        <v>65</v>
      </c>
      <c r="I593" s="276" t="s">
        <v>64</v>
      </c>
      <c r="J593" s="276" t="s">
        <v>66</v>
      </c>
      <c r="K593" s="276" t="s">
        <v>66</v>
      </c>
      <c r="L593" s="276">
        <v>0</v>
      </c>
      <c r="M593" s="276">
        <v>0</v>
      </c>
      <c r="N593" s="276">
        <v>0</v>
      </c>
      <c r="O593" s="276" t="s">
        <v>67</v>
      </c>
      <c r="P593" s="276">
        <v>0</v>
      </c>
      <c r="Q593" s="276" t="s">
        <v>68</v>
      </c>
      <c r="R593" s="276" t="s">
        <v>68</v>
      </c>
    </row>
    <row r="594" spans="2:18" x14ac:dyDescent="0.3">
      <c r="B594" s="436"/>
      <c r="C594" s="276" t="s">
        <v>3247</v>
      </c>
      <c r="D594" s="276" t="s">
        <v>1887</v>
      </c>
      <c r="E594" s="276" t="s">
        <v>64</v>
      </c>
      <c r="F594" s="276" t="s">
        <v>65</v>
      </c>
      <c r="G594" s="277" t="s">
        <v>1495</v>
      </c>
      <c r="H594" s="276" t="s">
        <v>65</v>
      </c>
      <c r="I594" s="276" t="s">
        <v>64</v>
      </c>
      <c r="J594" s="276" t="s">
        <v>66</v>
      </c>
      <c r="K594" s="276" t="s">
        <v>66</v>
      </c>
      <c r="L594" s="276">
        <v>0</v>
      </c>
      <c r="M594" s="276">
        <v>0</v>
      </c>
      <c r="N594" s="276">
        <v>0</v>
      </c>
      <c r="O594" s="276" t="s">
        <v>67</v>
      </c>
      <c r="P594" s="276">
        <v>0</v>
      </c>
      <c r="Q594" s="276" t="s">
        <v>68</v>
      </c>
      <c r="R594" s="276" t="s">
        <v>68</v>
      </c>
    </row>
    <row r="595" spans="2:18" x14ac:dyDescent="0.3">
      <c r="B595" s="436"/>
      <c r="C595" s="276" t="s">
        <v>546</v>
      </c>
      <c r="D595" s="276" t="s">
        <v>2014</v>
      </c>
      <c r="E595" s="276" t="s">
        <v>65</v>
      </c>
      <c r="F595" s="276" t="s">
        <v>64</v>
      </c>
      <c r="G595" s="277">
        <v>2630977730101</v>
      </c>
      <c r="H595" s="276" t="s">
        <v>64</v>
      </c>
      <c r="I595" s="276" t="s">
        <v>64</v>
      </c>
      <c r="J595" s="276" t="s">
        <v>65</v>
      </c>
      <c r="K595" s="276" t="s">
        <v>66</v>
      </c>
      <c r="L595" s="276">
        <v>0</v>
      </c>
      <c r="M595" s="276">
        <v>0</v>
      </c>
      <c r="N595" s="276">
        <v>0</v>
      </c>
      <c r="O595" s="276" t="s">
        <v>67</v>
      </c>
      <c r="P595" s="276">
        <v>0</v>
      </c>
      <c r="Q595" s="276" t="s">
        <v>68</v>
      </c>
      <c r="R595" s="276" t="s">
        <v>68</v>
      </c>
    </row>
    <row r="596" spans="2:18" x14ac:dyDescent="0.3">
      <c r="B596" s="436"/>
      <c r="C596" s="276" t="s">
        <v>3248</v>
      </c>
      <c r="D596" s="276" t="s">
        <v>3249</v>
      </c>
      <c r="E596" s="276" t="s">
        <v>65</v>
      </c>
      <c r="F596" s="276" t="s">
        <v>64</v>
      </c>
      <c r="G596" s="277" t="s">
        <v>1460</v>
      </c>
      <c r="H596" s="276" t="s">
        <v>64</v>
      </c>
      <c r="I596" s="276" t="s">
        <v>65</v>
      </c>
      <c r="J596" s="276" t="s">
        <v>66</v>
      </c>
      <c r="K596" s="276" t="s">
        <v>66</v>
      </c>
      <c r="L596" s="276">
        <v>0</v>
      </c>
      <c r="M596" s="276">
        <v>0</v>
      </c>
      <c r="N596" s="276">
        <v>0</v>
      </c>
      <c r="O596" s="276" t="s">
        <v>67</v>
      </c>
      <c r="P596" s="276">
        <v>0</v>
      </c>
      <c r="Q596" s="276" t="s">
        <v>68</v>
      </c>
      <c r="R596" s="276" t="s">
        <v>68</v>
      </c>
    </row>
    <row r="597" spans="2:18" x14ac:dyDescent="0.3">
      <c r="B597" s="436"/>
      <c r="C597" s="276" t="s">
        <v>374</v>
      </c>
      <c r="D597" s="276" t="s">
        <v>317</v>
      </c>
      <c r="E597" s="276" t="s">
        <v>64</v>
      </c>
      <c r="F597" s="276" t="s">
        <v>65</v>
      </c>
      <c r="G597" s="277" t="s">
        <v>1460</v>
      </c>
      <c r="H597" s="276" t="s">
        <v>64</v>
      </c>
      <c r="I597" s="276" t="s">
        <v>65</v>
      </c>
      <c r="J597" s="276" t="s">
        <v>66</v>
      </c>
      <c r="K597" s="276" t="s">
        <v>66</v>
      </c>
      <c r="L597" s="276">
        <v>0</v>
      </c>
      <c r="M597" s="276">
        <v>0</v>
      </c>
      <c r="N597" s="276">
        <v>0</v>
      </c>
      <c r="O597" s="276" t="s">
        <v>67</v>
      </c>
      <c r="P597" s="276">
        <v>0</v>
      </c>
      <c r="Q597" s="276" t="s">
        <v>68</v>
      </c>
      <c r="R597" s="276" t="s">
        <v>68</v>
      </c>
    </row>
    <row r="598" spans="2:18" x14ac:dyDescent="0.3">
      <c r="B598" s="436"/>
      <c r="C598" s="276" t="s">
        <v>1420</v>
      </c>
      <c r="D598" s="276" t="s">
        <v>1405</v>
      </c>
      <c r="E598" s="276" t="s">
        <v>64</v>
      </c>
      <c r="F598" s="276" t="s">
        <v>65</v>
      </c>
      <c r="G598" s="277" t="s">
        <v>1460</v>
      </c>
      <c r="H598" s="276" t="s">
        <v>65</v>
      </c>
      <c r="I598" s="276" t="s">
        <v>64</v>
      </c>
      <c r="J598" s="276" t="s">
        <v>66</v>
      </c>
      <c r="K598" s="276" t="s">
        <v>66</v>
      </c>
      <c r="L598" s="276">
        <v>0</v>
      </c>
      <c r="M598" s="276">
        <v>0</v>
      </c>
      <c r="N598" s="276">
        <v>0</v>
      </c>
      <c r="O598" s="276" t="s">
        <v>67</v>
      </c>
      <c r="P598" s="276">
        <v>0</v>
      </c>
      <c r="Q598" s="276" t="s">
        <v>68</v>
      </c>
      <c r="R598" s="276" t="s">
        <v>68</v>
      </c>
    </row>
    <row r="599" spans="2:18" x14ac:dyDescent="0.3">
      <c r="B599" s="436"/>
      <c r="C599" s="276" t="s">
        <v>1946</v>
      </c>
      <c r="D599" s="276" t="s">
        <v>3250</v>
      </c>
      <c r="E599" s="276" t="s">
        <v>65</v>
      </c>
      <c r="F599" s="276" t="s">
        <v>64</v>
      </c>
      <c r="G599" s="277" t="s">
        <v>1460</v>
      </c>
      <c r="H599" s="276" t="s">
        <v>65</v>
      </c>
      <c r="I599" s="276" t="s">
        <v>64</v>
      </c>
      <c r="J599" s="276" t="s">
        <v>66</v>
      </c>
      <c r="K599" s="276" t="s">
        <v>66</v>
      </c>
      <c r="L599" s="276">
        <v>0</v>
      </c>
      <c r="M599" s="276">
        <v>0</v>
      </c>
      <c r="N599" s="276">
        <v>0</v>
      </c>
      <c r="O599" s="276" t="s">
        <v>67</v>
      </c>
      <c r="P599" s="276">
        <v>0</v>
      </c>
      <c r="Q599" s="276" t="s">
        <v>68</v>
      </c>
      <c r="R599" s="276" t="s">
        <v>68</v>
      </c>
    </row>
    <row r="600" spans="2:18" x14ac:dyDescent="0.3">
      <c r="B600" s="436"/>
      <c r="C600" s="276" t="s">
        <v>1422</v>
      </c>
      <c r="D600" s="276" t="s">
        <v>1423</v>
      </c>
      <c r="E600" s="276" t="s">
        <v>65</v>
      </c>
      <c r="F600" s="276" t="s">
        <v>64</v>
      </c>
      <c r="G600" s="277" t="s">
        <v>1460</v>
      </c>
      <c r="H600" s="276" t="s">
        <v>65</v>
      </c>
      <c r="I600" s="276" t="s">
        <v>64</v>
      </c>
      <c r="J600" s="276" t="s">
        <v>66</v>
      </c>
      <c r="K600" s="276" t="s">
        <v>66</v>
      </c>
      <c r="L600" s="276">
        <v>0</v>
      </c>
      <c r="M600" s="276">
        <v>0</v>
      </c>
      <c r="N600" s="276">
        <v>0</v>
      </c>
      <c r="O600" s="276" t="s">
        <v>67</v>
      </c>
      <c r="P600" s="276">
        <v>0</v>
      </c>
      <c r="Q600" s="276" t="s">
        <v>68</v>
      </c>
      <c r="R600" s="276" t="s">
        <v>68</v>
      </c>
    </row>
    <row r="601" spans="2:18" x14ac:dyDescent="0.3">
      <c r="B601" s="436"/>
      <c r="C601" s="276" t="s">
        <v>1540</v>
      </c>
      <c r="D601" s="276" t="s">
        <v>1541</v>
      </c>
      <c r="E601" s="276" t="s">
        <v>65</v>
      </c>
      <c r="F601" s="276" t="s">
        <v>64</v>
      </c>
      <c r="G601" s="277">
        <v>2603669940101</v>
      </c>
      <c r="H601" s="276" t="s">
        <v>64</v>
      </c>
      <c r="I601" s="276" t="s">
        <v>64</v>
      </c>
      <c r="J601" s="276" t="s">
        <v>65</v>
      </c>
      <c r="K601" s="276" t="s">
        <v>66</v>
      </c>
      <c r="L601" s="276">
        <v>0</v>
      </c>
      <c r="M601" s="276">
        <v>0</v>
      </c>
      <c r="N601" s="276">
        <v>0</v>
      </c>
      <c r="O601" s="276" t="s">
        <v>67</v>
      </c>
      <c r="P601" s="276">
        <v>0</v>
      </c>
      <c r="Q601" s="276" t="s">
        <v>68</v>
      </c>
      <c r="R601" s="276" t="s">
        <v>68</v>
      </c>
    </row>
    <row r="602" spans="2:18" x14ac:dyDescent="0.3">
      <c r="B602" s="436"/>
      <c r="C602" s="276" t="s">
        <v>121</v>
      </c>
      <c r="D602" s="276" t="s">
        <v>198</v>
      </c>
      <c r="E602" s="276" t="s">
        <v>64</v>
      </c>
      <c r="F602" s="276" t="s">
        <v>65</v>
      </c>
      <c r="G602" s="277">
        <v>1945191120101</v>
      </c>
      <c r="H602" s="276" t="s">
        <v>64</v>
      </c>
      <c r="I602" s="276" t="s">
        <v>65</v>
      </c>
      <c r="J602" s="276" t="s">
        <v>66</v>
      </c>
      <c r="K602" s="276" t="s">
        <v>66</v>
      </c>
      <c r="L602" s="276">
        <v>0</v>
      </c>
      <c r="M602" s="276">
        <v>0</v>
      </c>
      <c r="N602" s="276">
        <v>0</v>
      </c>
      <c r="O602" s="276" t="s">
        <v>67</v>
      </c>
      <c r="P602" s="276">
        <v>0</v>
      </c>
      <c r="Q602" s="276" t="s">
        <v>68</v>
      </c>
      <c r="R602" s="276" t="s">
        <v>68</v>
      </c>
    </row>
    <row r="603" spans="2:18" x14ac:dyDescent="0.3">
      <c r="B603" s="436"/>
      <c r="C603" s="276" t="s">
        <v>1535</v>
      </c>
      <c r="D603" s="276" t="s">
        <v>1536</v>
      </c>
      <c r="E603" s="276" t="s">
        <v>65</v>
      </c>
      <c r="F603" s="276" t="s">
        <v>64</v>
      </c>
      <c r="G603" s="277">
        <v>1797945820101</v>
      </c>
      <c r="H603" s="276" t="s">
        <v>64</v>
      </c>
      <c r="I603" s="276" t="s">
        <v>64</v>
      </c>
      <c r="J603" s="276" t="s">
        <v>65</v>
      </c>
      <c r="K603" s="276" t="s">
        <v>66</v>
      </c>
      <c r="L603" s="276">
        <v>0</v>
      </c>
      <c r="M603" s="276">
        <v>0</v>
      </c>
      <c r="N603" s="276">
        <v>0</v>
      </c>
      <c r="O603" s="276" t="s">
        <v>67</v>
      </c>
      <c r="P603" s="276">
        <v>0</v>
      </c>
      <c r="Q603" s="276" t="s">
        <v>68</v>
      </c>
      <c r="R603" s="276" t="s">
        <v>68</v>
      </c>
    </row>
    <row r="604" spans="2:18" x14ac:dyDescent="0.3">
      <c r="B604" s="436"/>
      <c r="C604" s="276" t="s">
        <v>325</v>
      </c>
      <c r="D604" s="276" t="s">
        <v>160</v>
      </c>
      <c r="E604" s="276" t="s">
        <v>64</v>
      </c>
      <c r="F604" s="276" t="s">
        <v>65</v>
      </c>
      <c r="G604" s="277">
        <v>1794926740101</v>
      </c>
      <c r="H604" s="276" t="s">
        <v>64</v>
      </c>
      <c r="I604" s="276" t="s">
        <v>64</v>
      </c>
      <c r="J604" s="276" t="s">
        <v>65</v>
      </c>
      <c r="K604" s="276" t="s">
        <v>66</v>
      </c>
      <c r="L604" s="276">
        <v>0</v>
      </c>
      <c r="M604" s="276">
        <v>0</v>
      </c>
      <c r="N604" s="276">
        <v>0</v>
      </c>
      <c r="O604" s="276" t="s">
        <v>67</v>
      </c>
      <c r="P604" s="276">
        <v>0</v>
      </c>
      <c r="Q604" s="276" t="s">
        <v>68</v>
      </c>
      <c r="R604" s="276" t="s">
        <v>68</v>
      </c>
    </row>
    <row r="605" spans="2:18" x14ac:dyDescent="0.3">
      <c r="B605" s="436"/>
      <c r="C605" s="276" t="s">
        <v>3251</v>
      </c>
      <c r="D605" s="276" t="s">
        <v>158</v>
      </c>
      <c r="E605" s="276" t="s">
        <v>65</v>
      </c>
      <c r="F605" s="276" t="s">
        <v>64</v>
      </c>
      <c r="G605" s="277">
        <v>2338676272004</v>
      </c>
      <c r="H605" s="276" t="s">
        <v>64</v>
      </c>
      <c r="I605" s="276" t="s">
        <v>64</v>
      </c>
      <c r="J605" s="276" t="s">
        <v>66</v>
      </c>
      <c r="K605" s="276" t="s">
        <v>65</v>
      </c>
      <c r="L605" s="276">
        <v>0</v>
      </c>
      <c r="M605" s="276">
        <v>0</v>
      </c>
      <c r="N605" s="276">
        <v>0</v>
      </c>
      <c r="O605" s="276" t="s">
        <v>67</v>
      </c>
      <c r="P605" s="276">
        <v>0</v>
      </c>
      <c r="Q605" s="276" t="s">
        <v>68</v>
      </c>
      <c r="R605" s="276" t="s">
        <v>68</v>
      </c>
    </row>
    <row r="606" spans="2:18" x14ac:dyDescent="0.3">
      <c r="B606" s="436"/>
      <c r="C606" s="276" t="s">
        <v>1540</v>
      </c>
      <c r="D606" s="276" t="s">
        <v>1541</v>
      </c>
      <c r="E606" s="276" t="s">
        <v>65</v>
      </c>
      <c r="F606" s="276" t="s">
        <v>64</v>
      </c>
      <c r="G606" s="277">
        <v>2603669940101</v>
      </c>
      <c r="H606" s="276" t="s">
        <v>64</v>
      </c>
      <c r="I606" s="276" t="s">
        <v>64</v>
      </c>
      <c r="J606" s="276" t="s">
        <v>65</v>
      </c>
      <c r="K606" s="276" t="s">
        <v>66</v>
      </c>
      <c r="L606" s="276">
        <v>0</v>
      </c>
      <c r="M606" s="276">
        <v>0</v>
      </c>
      <c r="N606" s="276">
        <v>0</v>
      </c>
      <c r="O606" s="276" t="s">
        <v>67</v>
      </c>
      <c r="P606" s="276">
        <v>0</v>
      </c>
      <c r="Q606" s="276" t="s">
        <v>68</v>
      </c>
      <c r="R606" s="276" t="s">
        <v>68</v>
      </c>
    </row>
    <row r="607" spans="2:18" x14ac:dyDescent="0.3">
      <c r="B607" s="436"/>
      <c r="C607" s="276" t="s">
        <v>3252</v>
      </c>
      <c r="D607" s="276" t="s">
        <v>3253</v>
      </c>
      <c r="E607" s="276" t="s">
        <v>64</v>
      </c>
      <c r="F607" s="276" t="s">
        <v>65</v>
      </c>
      <c r="G607" s="277" t="s">
        <v>1460</v>
      </c>
      <c r="H607" s="276" t="s">
        <v>65</v>
      </c>
      <c r="I607" s="276" t="s">
        <v>64</v>
      </c>
      <c r="J607" s="276" t="s">
        <v>66</v>
      </c>
      <c r="K607" s="276" t="s">
        <v>66</v>
      </c>
      <c r="L607" s="276">
        <v>0</v>
      </c>
      <c r="M607" s="276">
        <v>0</v>
      </c>
      <c r="N607" s="276">
        <v>0</v>
      </c>
      <c r="O607" s="276" t="s">
        <v>67</v>
      </c>
      <c r="P607" s="276">
        <v>0</v>
      </c>
      <c r="Q607" s="276" t="s">
        <v>68</v>
      </c>
      <c r="R607" s="276" t="s">
        <v>68</v>
      </c>
    </row>
    <row r="608" spans="2:18" x14ac:dyDescent="0.3">
      <c r="B608" s="436"/>
      <c r="C608" s="276" t="s">
        <v>331</v>
      </c>
      <c r="D608" s="276" t="s">
        <v>196</v>
      </c>
      <c r="E608" s="276" t="s">
        <v>64</v>
      </c>
      <c r="F608" s="276" t="s">
        <v>65</v>
      </c>
      <c r="G608" s="277" t="s">
        <v>1460</v>
      </c>
      <c r="H608" s="276" t="s">
        <v>65</v>
      </c>
      <c r="I608" s="276" t="s">
        <v>64</v>
      </c>
      <c r="J608" s="276" t="s">
        <v>66</v>
      </c>
      <c r="K608" s="276" t="s">
        <v>66</v>
      </c>
      <c r="L608" s="276">
        <v>0</v>
      </c>
      <c r="M608" s="276">
        <v>0</v>
      </c>
      <c r="N608" s="276">
        <v>0</v>
      </c>
      <c r="O608" s="276" t="s">
        <v>67</v>
      </c>
      <c r="P608" s="276">
        <v>0</v>
      </c>
      <c r="Q608" s="276" t="s">
        <v>68</v>
      </c>
      <c r="R608" s="276" t="s">
        <v>68</v>
      </c>
    </row>
    <row r="609" spans="2:18" x14ac:dyDescent="0.3">
      <c r="B609" s="436"/>
      <c r="C609" s="276" t="s">
        <v>1648</v>
      </c>
      <c r="D609" s="276" t="s">
        <v>3254</v>
      </c>
      <c r="E609" s="276" t="s">
        <v>64</v>
      </c>
      <c r="F609" s="276" t="s">
        <v>65</v>
      </c>
      <c r="G609" s="277">
        <v>1996308010101</v>
      </c>
      <c r="H609" s="276" t="s">
        <v>64</v>
      </c>
      <c r="I609" s="276" t="s">
        <v>64</v>
      </c>
      <c r="J609" s="276" t="s">
        <v>65</v>
      </c>
      <c r="K609" s="276" t="s">
        <v>66</v>
      </c>
      <c r="L609" s="276">
        <v>0</v>
      </c>
      <c r="M609" s="276">
        <v>0</v>
      </c>
      <c r="N609" s="276">
        <v>0</v>
      </c>
      <c r="O609" s="276" t="s">
        <v>67</v>
      </c>
      <c r="P609" s="276">
        <v>0</v>
      </c>
      <c r="Q609" s="276" t="s">
        <v>68</v>
      </c>
      <c r="R609" s="276" t="s">
        <v>68</v>
      </c>
    </row>
    <row r="610" spans="2:18" x14ac:dyDescent="0.3">
      <c r="B610" s="436"/>
      <c r="C610" s="276" t="s">
        <v>346</v>
      </c>
      <c r="D610" s="276" t="s">
        <v>548</v>
      </c>
      <c r="E610" s="276" t="s">
        <v>64</v>
      </c>
      <c r="F610" s="276" t="s">
        <v>65</v>
      </c>
      <c r="G610" s="277">
        <v>2996106400101</v>
      </c>
      <c r="H610" s="276" t="s">
        <v>64</v>
      </c>
      <c r="I610" s="276" t="s">
        <v>65</v>
      </c>
      <c r="J610" s="276" t="s">
        <v>66</v>
      </c>
      <c r="K610" s="276" t="s">
        <v>66</v>
      </c>
      <c r="L610" s="276">
        <v>0</v>
      </c>
      <c r="M610" s="276">
        <v>0</v>
      </c>
      <c r="N610" s="276">
        <v>0</v>
      </c>
      <c r="O610" s="276" t="s">
        <v>67</v>
      </c>
      <c r="P610" s="276">
        <v>0</v>
      </c>
      <c r="Q610" s="276" t="s">
        <v>68</v>
      </c>
      <c r="R610" s="276" t="s">
        <v>68</v>
      </c>
    </row>
    <row r="611" spans="2:18" x14ac:dyDescent="0.3">
      <c r="B611" s="436"/>
      <c r="C611" s="276" t="s">
        <v>1520</v>
      </c>
      <c r="D611" s="276" t="s">
        <v>205</v>
      </c>
      <c r="E611" s="276" t="s">
        <v>64</v>
      </c>
      <c r="F611" s="276" t="s">
        <v>65</v>
      </c>
      <c r="G611" s="277">
        <v>2723697560101</v>
      </c>
      <c r="H611" s="276" t="s">
        <v>64</v>
      </c>
      <c r="I611" s="276" t="s">
        <v>65</v>
      </c>
      <c r="J611" s="276" t="s">
        <v>66</v>
      </c>
      <c r="K611" s="276" t="s">
        <v>66</v>
      </c>
      <c r="L611" s="276">
        <v>0</v>
      </c>
      <c r="M611" s="276">
        <v>0</v>
      </c>
      <c r="N611" s="276">
        <v>0</v>
      </c>
      <c r="O611" s="276" t="s">
        <v>67</v>
      </c>
      <c r="P611" s="276">
        <v>0</v>
      </c>
      <c r="Q611" s="276" t="s">
        <v>68</v>
      </c>
      <c r="R611" s="276" t="s">
        <v>68</v>
      </c>
    </row>
    <row r="612" spans="2:18" x14ac:dyDescent="0.3">
      <c r="B612" s="436"/>
      <c r="C612" s="276" t="s">
        <v>333</v>
      </c>
      <c r="D612" s="276" t="s">
        <v>3254</v>
      </c>
      <c r="E612" s="276" t="s">
        <v>64</v>
      </c>
      <c r="F612" s="276" t="s">
        <v>65</v>
      </c>
      <c r="G612" s="277" t="s">
        <v>1460</v>
      </c>
      <c r="H612" s="276" t="s">
        <v>65</v>
      </c>
      <c r="I612" s="276" t="s">
        <v>65</v>
      </c>
      <c r="J612" s="276" t="s">
        <v>66</v>
      </c>
      <c r="K612" s="276" t="s">
        <v>66</v>
      </c>
      <c r="L612" s="276">
        <v>0</v>
      </c>
      <c r="M612" s="276">
        <v>0</v>
      </c>
      <c r="N612" s="276">
        <v>0</v>
      </c>
      <c r="O612" s="276" t="s">
        <v>67</v>
      </c>
      <c r="P612" s="276">
        <v>0</v>
      </c>
      <c r="Q612" s="276" t="s">
        <v>68</v>
      </c>
      <c r="R612" s="276" t="s">
        <v>68</v>
      </c>
    </row>
    <row r="613" spans="2:18" x14ac:dyDescent="0.3">
      <c r="B613" s="436"/>
      <c r="C613" s="276" t="s">
        <v>113</v>
      </c>
      <c r="D613" s="276" t="s">
        <v>545</v>
      </c>
      <c r="E613" s="276" t="s">
        <v>64</v>
      </c>
      <c r="F613" s="276" t="s">
        <v>65</v>
      </c>
      <c r="G613" s="277">
        <v>2337799570101</v>
      </c>
      <c r="H613" s="276" t="s">
        <v>64</v>
      </c>
      <c r="I613" s="276" t="s">
        <v>65</v>
      </c>
      <c r="J613" s="276" t="s">
        <v>66</v>
      </c>
      <c r="K613" s="276" t="s">
        <v>66</v>
      </c>
      <c r="L613" s="276">
        <v>0</v>
      </c>
      <c r="M613" s="276">
        <v>0</v>
      </c>
      <c r="N613" s="276">
        <v>0</v>
      </c>
      <c r="O613" s="276" t="s">
        <v>67</v>
      </c>
      <c r="P613" s="276">
        <v>0</v>
      </c>
      <c r="Q613" s="276" t="s">
        <v>68</v>
      </c>
      <c r="R613" s="276" t="s">
        <v>68</v>
      </c>
    </row>
    <row r="614" spans="2:18" x14ac:dyDescent="0.3">
      <c r="B614" s="436"/>
      <c r="C614" s="276" t="s">
        <v>1450</v>
      </c>
      <c r="D614" s="276" t="s">
        <v>1451</v>
      </c>
      <c r="E614" s="276" t="s">
        <v>64</v>
      </c>
      <c r="F614" s="276" t="s">
        <v>65</v>
      </c>
      <c r="G614" s="277">
        <v>1614349750101</v>
      </c>
      <c r="H614" s="276" t="s">
        <v>64</v>
      </c>
      <c r="I614" s="276" t="s">
        <v>64</v>
      </c>
      <c r="J614" s="276" t="s">
        <v>65</v>
      </c>
      <c r="K614" s="276" t="s">
        <v>66</v>
      </c>
      <c r="L614" s="276">
        <v>0</v>
      </c>
      <c r="M614" s="276">
        <v>0</v>
      </c>
      <c r="N614" s="276">
        <v>0</v>
      </c>
      <c r="O614" s="276" t="s">
        <v>67</v>
      </c>
      <c r="P614" s="276">
        <v>0</v>
      </c>
      <c r="Q614" s="276" t="s">
        <v>68</v>
      </c>
      <c r="R614" s="276" t="s">
        <v>68</v>
      </c>
    </row>
    <row r="615" spans="2:18" x14ac:dyDescent="0.3">
      <c r="B615" s="436"/>
      <c r="C615" s="276" t="s">
        <v>1540</v>
      </c>
      <c r="D615" s="276" t="s">
        <v>1541</v>
      </c>
      <c r="E615" s="276" t="s">
        <v>65</v>
      </c>
      <c r="F615" s="276" t="s">
        <v>64</v>
      </c>
      <c r="G615" s="277">
        <v>2603669940101</v>
      </c>
      <c r="H615" s="276" t="s">
        <v>64</v>
      </c>
      <c r="I615" s="276" t="s">
        <v>64</v>
      </c>
      <c r="J615" s="276" t="s">
        <v>66</v>
      </c>
      <c r="K615" s="276" t="s">
        <v>66</v>
      </c>
      <c r="L615" s="276">
        <v>0</v>
      </c>
      <c r="M615" s="276">
        <v>0</v>
      </c>
      <c r="N615" s="276">
        <v>0</v>
      </c>
      <c r="O615" s="276" t="s">
        <v>67</v>
      </c>
      <c r="P615" s="276">
        <v>0</v>
      </c>
      <c r="Q615" s="276" t="s">
        <v>68</v>
      </c>
      <c r="R615" s="276" t="s">
        <v>68</v>
      </c>
    </row>
    <row r="616" spans="2:18" x14ac:dyDescent="0.3">
      <c r="B616" s="436"/>
      <c r="C616" s="276" t="s">
        <v>1478</v>
      </c>
      <c r="D616" s="276" t="s">
        <v>414</v>
      </c>
      <c r="E616" s="276" t="s">
        <v>65</v>
      </c>
      <c r="F616" s="276" t="s">
        <v>64</v>
      </c>
      <c r="G616" s="277">
        <v>1662198860101</v>
      </c>
      <c r="H616" s="276" t="s">
        <v>64</v>
      </c>
      <c r="I616" s="276" t="s">
        <v>64</v>
      </c>
      <c r="J616" s="276" t="s">
        <v>66</v>
      </c>
      <c r="K616" s="276" t="s">
        <v>65</v>
      </c>
      <c r="L616" s="276">
        <v>0</v>
      </c>
      <c r="M616" s="276">
        <v>0</v>
      </c>
      <c r="N616" s="276">
        <v>0</v>
      </c>
      <c r="O616" s="276" t="s">
        <v>67</v>
      </c>
      <c r="P616" s="276">
        <v>0</v>
      </c>
      <c r="Q616" s="276" t="s">
        <v>68</v>
      </c>
      <c r="R616" s="276" t="s">
        <v>68</v>
      </c>
    </row>
    <row r="617" spans="2:18" x14ac:dyDescent="0.3">
      <c r="B617" s="436"/>
      <c r="C617" s="276" t="s">
        <v>1505</v>
      </c>
      <c r="D617" s="276" t="s">
        <v>516</v>
      </c>
      <c r="E617" s="276" t="s">
        <v>64</v>
      </c>
      <c r="F617" s="276" t="s">
        <v>65</v>
      </c>
      <c r="G617" s="277" t="s">
        <v>1460</v>
      </c>
      <c r="H617" s="276" t="s">
        <v>65</v>
      </c>
      <c r="I617" s="276" t="s">
        <v>64</v>
      </c>
      <c r="J617" s="276" t="s">
        <v>66</v>
      </c>
      <c r="K617" s="276" t="s">
        <v>66</v>
      </c>
      <c r="L617" s="276">
        <v>0</v>
      </c>
      <c r="M617" s="276">
        <v>0</v>
      </c>
      <c r="N617" s="276">
        <v>0</v>
      </c>
      <c r="O617" s="276" t="s">
        <v>67</v>
      </c>
      <c r="P617" s="276">
        <v>0</v>
      </c>
      <c r="Q617" s="276" t="s">
        <v>68</v>
      </c>
      <c r="R617" s="276" t="s">
        <v>68</v>
      </c>
    </row>
    <row r="618" spans="2:18" x14ac:dyDescent="0.3">
      <c r="B618" s="436"/>
      <c r="C618" s="276" t="s">
        <v>1880</v>
      </c>
      <c r="D618" s="276" t="s">
        <v>516</v>
      </c>
      <c r="E618" s="276" t="s">
        <v>65</v>
      </c>
      <c r="F618" s="276" t="s">
        <v>64</v>
      </c>
      <c r="G618" s="277" t="s">
        <v>1460</v>
      </c>
      <c r="H618" s="276" t="s">
        <v>65</v>
      </c>
      <c r="I618" s="276" t="s">
        <v>64</v>
      </c>
      <c r="J618" s="276" t="s">
        <v>66</v>
      </c>
      <c r="K618" s="276" t="s">
        <v>66</v>
      </c>
      <c r="L618" s="276">
        <v>0</v>
      </c>
      <c r="M618" s="276">
        <v>0</v>
      </c>
      <c r="N618" s="276">
        <v>0</v>
      </c>
      <c r="O618" s="276" t="s">
        <v>67</v>
      </c>
      <c r="P618" s="276">
        <v>0</v>
      </c>
      <c r="Q618" s="276" t="s">
        <v>68</v>
      </c>
      <c r="R618" s="276" t="s">
        <v>68</v>
      </c>
    </row>
    <row r="619" spans="2:18" x14ac:dyDescent="0.3">
      <c r="B619" s="436"/>
      <c r="C619" s="276" t="s">
        <v>329</v>
      </c>
      <c r="D619" s="276" t="s">
        <v>186</v>
      </c>
      <c r="E619" s="276" t="s">
        <v>64</v>
      </c>
      <c r="F619" s="276" t="s">
        <v>65</v>
      </c>
      <c r="G619" s="277">
        <v>2307370990101</v>
      </c>
      <c r="H619" s="276" t="s">
        <v>64</v>
      </c>
      <c r="I619" s="276" t="s">
        <v>64</v>
      </c>
      <c r="J619" s="276" t="s">
        <v>66</v>
      </c>
      <c r="K619" s="276" t="s">
        <v>65</v>
      </c>
      <c r="L619" s="276">
        <v>0</v>
      </c>
      <c r="M619" s="276">
        <v>0</v>
      </c>
      <c r="N619" s="276">
        <v>0</v>
      </c>
      <c r="O619" s="276" t="s">
        <v>67</v>
      </c>
      <c r="P619" s="276">
        <v>0</v>
      </c>
      <c r="Q619" s="276" t="s">
        <v>68</v>
      </c>
      <c r="R619" s="276" t="s">
        <v>68</v>
      </c>
    </row>
    <row r="620" spans="2:18" x14ac:dyDescent="0.3">
      <c r="B620" s="436"/>
      <c r="C620" s="276" t="s">
        <v>2822</v>
      </c>
      <c r="D620" s="276" t="s">
        <v>3255</v>
      </c>
      <c r="E620" s="276" t="s">
        <v>65</v>
      </c>
      <c r="F620" s="276" t="s">
        <v>64</v>
      </c>
      <c r="G620" s="277">
        <v>1632967070101</v>
      </c>
      <c r="H620" s="276" t="s">
        <v>64</v>
      </c>
      <c r="I620" s="276" t="s">
        <v>64</v>
      </c>
      <c r="J620" s="276" t="s">
        <v>65</v>
      </c>
      <c r="K620" s="276" t="s">
        <v>66</v>
      </c>
      <c r="L620" s="276">
        <v>0</v>
      </c>
      <c r="M620" s="276">
        <v>0</v>
      </c>
      <c r="N620" s="276">
        <v>0</v>
      </c>
      <c r="O620" s="276" t="s">
        <v>67</v>
      </c>
      <c r="P620" s="276">
        <v>0</v>
      </c>
      <c r="Q620" s="276" t="s">
        <v>68</v>
      </c>
      <c r="R620" s="276" t="s">
        <v>68</v>
      </c>
    </row>
    <row r="621" spans="2:18" x14ac:dyDescent="0.3">
      <c r="B621" s="436"/>
      <c r="C621" s="276" t="s">
        <v>438</v>
      </c>
      <c r="D621" s="276" t="s">
        <v>3256</v>
      </c>
      <c r="E621" s="276" t="s">
        <v>65</v>
      </c>
      <c r="F621" s="276" t="s">
        <v>64</v>
      </c>
      <c r="G621" s="277" t="s">
        <v>3257</v>
      </c>
      <c r="H621" s="276" t="s">
        <v>64</v>
      </c>
      <c r="I621" s="276" t="s">
        <v>64</v>
      </c>
      <c r="J621" s="276" t="s">
        <v>66</v>
      </c>
      <c r="K621" s="276" t="s">
        <v>65</v>
      </c>
      <c r="L621" s="276">
        <v>0</v>
      </c>
      <c r="M621" s="276">
        <v>0</v>
      </c>
      <c r="N621" s="276">
        <v>0</v>
      </c>
      <c r="O621" s="276" t="s">
        <v>67</v>
      </c>
      <c r="P621" s="276">
        <v>0</v>
      </c>
      <c r="Q621" s="276" t="s">
        <v>68</v>
      </c>
      <c r="R621" s="276" t="s">
        <v>68</v>
      </c>
    </row>
    <row r="622" spans="2:18" x14ac:dyDescent="0.3">
      <c r="B622" s="436"/>
      <c r="C622" s="276" t="s">
        <v>3258</v>
      </c>
      <c r="D622" s="276" t="s">
        <v>2284</v>
      </c>
      <c r="E622" s="276" t="s">
        <v>64</v>
      </c>
      <c r="F622" s="276" t="s">
        <v>65</v>
      </c>
      <c r="G622" s="277" t="s">
        <v>1460</v>
      </c>
      <c r="H622" s="276" t="s">
        <v>64</v>
      </c>
      <c r="I622" s="276" t="s">
        <v>65</v>
      </c>
      <c r="J622" s="276" t="s">
        <v>66</v>
      </c>
      <c r="K622" s="276" t="s">
        <v>66</v>
      </c>
      <c r="L622" s="276">
        <v>0</v>
      </c>
      <c r="M622" s="276">
        <v>0</v>
      </c>
      <c r="N622" s="276">
        <v>0</v>
      </c>
      <c r="O622" s="276" t="s">
        <v>67</v>
      </c>
      <c r="P622" s="276">
        <v>0</v>
      </c>
      <c r="Q622" s="276" t="s">
        <v>68</v>
      </c>
      <c r="R622" s="276" t="s">
        <v>68</v>
      </c>
    </row>
    <row r="623" spans="2:18" x14ac:dyDescent="0.3">
      <c r="B623" s="436"/>
      <c r="C623" s="276" t="s">
        <v>3259</v>
      </c>
      <c r="D623" s="276" t="s">
        <v>1406</v>
      </c>
      <c r="E623" s="276" t="s">
        <v>64</v>
      </c>
      <c r="F623" s="276" t="s">
        <v>65</v>
      </c>
      <c r="G623" s="277">
        <v>1984001600917</v>
      </c>
      <c r="H623" s="276" t="s">
        <v>64</v>
      </c>
      <c r="I623" s="276" t="s">
        <v>64</v>
      </c>
      <c r="J623" s="276" t="s">
        <v>65</v>
      </c>
      <c r="K623" s="276" t="s">
        <v>66</v>
      </c>
      <c r="L623" s="276">
        <v>0</v>
      </c>
      <c r="M623" s="276">
        <v>0</v>
      </c>
      <c r="N623" s="276">
        <v>0</v>
      </c>
      <c r="O623" s="276" t="s">
        <v>67</v>
      </c>
      <c r="P623" s="276">
        <v>0</v>
      </c>
      <c r="Q623" s="276" t="s">
        <v>68</v>
      </c>
      <c r="R623" s="276" t="s">
        <v>68</v>
      </c>
    </row>
    <row r="624" spans="2:18" x14ac:dyDescent="0.3">
      <c r="B624" s="436"/>
      <c r="C624" s="276" t="s">
        <v>1540</v>
      </c>
      <c r="D624" s="276" t="s">
        <v>1541</v>
      </c>
      <c r="E624" s="276" t="s">
        <v>65</v>
      </c>
      <c r="F624" s="276" t="s">
        <v>64</v>
      </c>
      <c r="G624" s="277">
        <v>2603669940101</v>
      </c>
      <c r="H624" s="276" t="s">
        <v>64</v>
      </c>
      <c r="I624" s="276" t="s">
        <v>64</v>
      </c>
      <c r="J624" s="276" t="s">
        <v>65</v>
      </c>
      <c r="K624" s="276" t="s">
        <v>66</v>
      </c>
      <c r="L624" s="276">
        <v>0</v>
      </c>
      <c r="M624" s="276">
        <v>0</v>
      </c>
      <c r="N624" s="276">
        <v>0</v>
      </c>
      <c r="O624" s="276" t="s">
        <v>67</v>
      </c>
      <c r="P624" s="276">
        <v>0</v>
      </c>
      <c r="Q624" s="276" t="s">
        <v>68</v>
      </c>
      <c r="R624" s="276" t="s">
        <v>68</v>
      </c>
    </row>
    <row r="625" spans="2:18" x14ac:dyDescent="0.3">
      <c r="B625" s="436"/>
      <c r="C625" s="276" t="s">
        <v>121</v>
      </c>
      <c r="D625" s="276" t="s">
        <v>3260</v>
      </c>
      <c r="E625" s="276" t="s">
        <v>64</v>
      </c>
      <c r="F625" s="276" t="s">
        <v>65</v>
      </c>
      <c r="G625" s="277" t="s">
        <v>1460</v>
      </c>
      <c r="H625" s="276" t="s">
        <v>64</v>
      </c>
      <c r="I625" s="276" t="s">
        <v>65</v>
      </c>
      <c r="J625" s="276" t="s">
        <v>66</v>
      </c>
      <c r="K625" s="276" t="s">
        <v>66</v>
      </c>
      <c r="L625" s="276">
        <v>0</v>
      </c>
      <c r="M625" s="276">
        <v>0</v>
      </c>
      <c r="N625" s="276">
        <v>0</v>
      </c>
      <c r="O625" s="276" t="s">
        <v>67</v>
      </c>
      <c r="P625" s="276">
        <v>0</v>
      </c>
      <c r="Q625" s="276" t="s">
        <v>68</v>
      </c>
      <c r="R625" s="276" t="s">
        <v>68</v>
      </c>
    </row>
    <row r="626" spans="2:18" x14ac:dyDescent="0.3">
      <c r="B626" s="436"/>
      <c r="C626" s="276" t="s">
        <v>495</v>
      </c>
      <c r="D626" s="276" t="s">
        <v>2044</v>
      </c>
      <c r="E626" s="276" t="s">
        <v>64</v>
      </c>
      <c r="F626" s="276" t="s">
        <v>65</v>
      </c>
      <c r="G626" s="277" t="s">
        <v>1495</v>
      </c>
      <c r="H626" s="276" t="s">
        <v>64</v>
      </c>
      <c r="I626" s="276" t="s">
        <v>65</v>
      </c>
      <c r="J626" s="276" t="s">
        <v>66</v>
      </c>
      <c r="K626" s="276" t="s">
        <v>66</v>
      </c>
      <c r="L626" s="276">
        <v>0</v>
      </c>
      <c r="M626" s="276">
        <v>0</v>
      </c>
      <c r="N626" s="276">
        <v>0</v>
      </c>
      <c r="O626" s="276" t="s">
        <v>67</v>
      </c>
      <c r="P626" s="276">
        <v>0</v>
      </c>
      <c r="Q626" s="276" t="s">
        <v>68</v>
      </c>
      <c r="R626" s="276" t="s">
        <v>68</v>
      </c>
    </row>
    <row r="627" spans="2:18" x14ac:dyDescent="0.3">
      <c r="B627" s="436"/>
      <c r="C627" s="276" t="s">
        <v>174</v>
      </c>
      <c r="D627" s="276" t="s">
        <v>317</v>
      </c>
      <c r="E627" s="276" t="s">
        <v>64</v>
      </c>
      <c r="F627" s="276" t="s">
        <v>65</v>
      </c>
      <c r="G627" s="277">
        <v>1664197530101</v>
      </c>
      <c r="H627" s="276" t="s">
        <v>64</v>
      </c>
      <c r="I627" s="276" t="s">
        <v>65</v>
      </c>
      <c r="J627" s="276" t="s">
        <v>66</v>
      </c>
      <c r="K627" s="276" t="s">
        <v>66</v>
      </c>
      <c r="L627" s="276">
        <v>0</v>
      </c>
      <c r="M627" s="276">
        <v>0</v>
      </c>
      <c r="N627" s="276">
        <v>0</v>
      </c>
      <c r="O627" s="276" t="s">
        <v>67</v>
      </c>
      <c r="P627" s="276">
        <v>0</v>
      </c>
      <c r="Q627" s="276" t="s">
        <v>68</v>
      </c>
      <c r="R627" s="276" t="s">
        <v>68</v>
      </c>
    </row>
    <row r="628" spans="2:18" x14ac:dyDescent="0.3">
      <c r="B628" s="436"/>
      <c r="C628" s="276" t="s">
        <v>1718</v>
      </c>
      <c r="D628" s="276" t="s">
        <v>173</v>
      </c>
      <c r="E628" s="276" t="s">
        <v>65</v>
      </c>
      <c r="F628" s="276" t="s">
        <v>64</v>
      </c>
      <c r="G628" s="277">
        <v>2245135240101</v>
      </c>
      <c r="H628" s="276" t="s">
        <v>64</v>
      </c>
      <c r="I628" s="276" t="s">
        <v>65</v>
      </c>
      <c r="J628" s="276" t="s">
        <v>66</v>
      </c>
      <c r="K628" s="276" t="s">
        <v>66</v>
      </c>
      <c r="L628" s="276">
        <v>0</v>
      </c>
      <c r="M628" s="276">
        <v>0</v>
      </c>
      <c r="N628" s="276">
        <v>0</v>
      </c>
      <c r="O628" s="276" t="s">
        <v>67</v>
      </c>
      <c r="P628" s="276">
        <v>0</v>
      </c>
      <c r="Q628" s="276" t="s">
        <v>68</v>
      </c>
      <c r="R628" s="276" t="s">
        <v>68</v>
      </c>
    </row>
    <row r="629" spans="2:18" x14ac:dyDescent="0.3">
      <c r="B629" s="436"/>
      <c r="C629" s="276" t="s">
        <v>3261</v>
      </c>
      <c r="D629" s="276" t="s">
        <v>173</v>
      </c>
      <c r="E629" s="276" t="s">
        <v>65</v>
      </c>
      <c r="F629" s="276" t="s">
        <v>64</v>
      </c>
      <c r="G629" s="277">
        <v>2966749070101</v>
      </c>
      <c r="H629" s="276" t="s">
        <v>64</v>
      </c>
      <c r="I629" s="276" t="s">
        <v>65</v>
      </c>
      <c r="J629" s="276" t="s">
        <v>66</v>
      </c>
      <c r="K629" s="276" t="s">
        <v>66</v>
      </c>
      <c r="L629" s="276">
        <v>0</v>
      </c>
      <c r="M629" s="276">
        <v>0</v>
      </c>
      <c r="N629" s="276">
        <v>0</v>
      </c>
      <c r="O629" s="276" t="s">
        <v>67</v>
      </c>
      <c r="P629" s="276">
        <v>0</v>
      </c>
      <c r="Q629" s="276" t="s">
        <v>68</v>
      </c>
      <c r="R629" s="276" t="s">
        <v>68</v>
      </c>
    </row>
    <row r="630" spans="2:18" x14ac:dyDescent="0.3">
      <c r="B630" s="436"/>
      <c r="C630" s="276" t="s">
        <v>523</v>
      </c>
      <c r="D630" s="276" t="s">
        <v>3262</v>
      </c>
      <c r="E630" s="276" t="s">
        <v>64</v>
      </c>
      <c r="F630" s="276" t="s">
        <v>65</v>
      </c>
      <c r="G630" s="277">
        <v>3098265940612</v>
      </c>
      <c r="H630" s="276" t="s">
        <v>64</v>
      </c>
      <c r="I630" s="276" t="s">
        <v>65</v>
      </c>
      <c r="J630" s="276" t="s">
        <v>66</v>
      </c>
      <c r="K630" s="276" t="s">
        <v>66</v>
      </c>
      <c r="L630" s="276">
        <v>0</v>
      </c>
      <c r="M630" s="276">
        <v>0</v>
      </c>
      <c r="N630" s="276">
        <v>0</v>
      </c>
      <c r="O630" s="276" t="s">
        <v>67</v>
      </c>
      <c r="P630" s="276">
        <v>0</v>
      </c>
      <c r="Q630" s="276" t="s">
        <v>68</v>
      </c>
      <c r="R630" s="276" t="s">
        <v>68</v>
      </c>
    </row>
    <row r="631" spans="2:18" x14ac:dyDescent="0.3">
      <c r="B631" s="436"/>
      <c r="C631" s="276" t="s">
        <v>3263</v>
      </c>
      <c r="D631" s="276" t="s">
        <v>2635</v>
      </c>
      <c r="E631" s="276" t="s">
        <v>65</v>
      </c>
      <c r="F631" s="276" t="s">
        <v>64</v>
      </c>
      <c r="G631" s="277">
        <v>2565163910101</v>
      </c>
      <c r="H631" s="276" t="s">
        <v>64</v>
      </c>
      <c r="I631" s="276" t="s">
        <v>65</v>
      </c>
      <c r="J631" s="276" t="s">
        <v>66</v>
      </c>
      <c r="K631" s="276" t="s">
        <v>66</v>
      </c>
      <c r="L631" s="276">
        <v>0</v>
      </c>
      <c r="M631" s="276">
        <v>0</v>
      </c>
      <c r="N631" s="276">
        <v>0</v>
      </c>
      <c r="O631" s="276" t="s">
        <v>67</v>
      </c>
      <c r="P631" s="276">
        <v>0</v>
      </c>
      <c r="Q631" s="276" t="s">
        <v>68</v>
      </c>
      <c r="R631" s="276" t="s">
        <v>68</v>
      </c>
    </row>
    <row r="632" spans="2:18" x14ac:dyDescent="0.3">
      <c r="B632" s="436"/>
      <c r="C632" s="276">
        <v>0</v>
      </c>
      <c r="D632" s="276">
        <v>0</v>
      </c>
      <c r="E632" s="276" t="s">
        <v>64</v>
      </c>
      <c r="F632" s="276" t="s">
        <v>64</v>
      </c>
      <c r="G632" s="277">
        <v>0</v>
      </c>
      <c r="H632" s="276" t="s">
        <v>64</v>
      </c>
      <c r="I632" s="276" t="s">
        <v>64</v>
      </c>
      <c r="J632" s="276" t="s">
        <v>66</v>
      </c>
      <c r="K632" s="276" t="s">
        <v>66</v>
      </c>
      <c r="L632" s="276">
        <v>0</v>
      </c>
      <c r="M632" s="276">
        <v>0</v>
      </c>
      <c r="N632" s="276">
        <v>0</v>
      </c>
      <c r="O632" s="276" t="s">
        <v>67</v>
      </c>
      <c r="P632" s="276">
        <v>0</v>
      </c>
      <c r="Q632" s="276" t="s">
        <v>68</v>
      </c>
      <c r="R632" s="276" t="s">
        <v>68</v>
      </c>
    </row>
    <row r="633" spans="2:18" x14ac:dyDescent="0.3">
      <c r="B633" s="436"/>
      <c r="C633" s="276" t="s">
        <v>3264</v>
      </c>
      <c r="D633" s="276" t="s">
        <v>564</v>
      </c>
      <c r="E633" s="276" t="s">
        <v>64</v>
      </c>
      <c r="F633" s="276" t="s">
        <v>65</v>
      </c>
      <c r="G633" s="277" t="s">
        <v>1460</v>
      </c>
      <c r="H633" s="276" t="s">
        <v>65</v>
      </c>
      <c r="I633" s="276" t="s">
        <v>64</v>
      </c>
      <c r="J633" s="276" t="s">
        <v>66</v>
      </c>
      <c r="K633" s="276" t="s">
        <v>66</v>
      </c>
      <c r="L633" s="276">
        <v>0</v>
      </c>
      <c r="M633" s="276">
        <v>0</v>
      </c>
      <c r="N633" s="276">
        <v>0</v>
      </c>
      <c r="O633" s="276" t="s">
        <v>67</v>
      </c>
      <c r="P633" s="276">
        <v>0</v>
      </c>
      <c r="Q633" s="276" t="s">
        <v>68</v>
      </c>
      <c r="R633" s="276" t="s">
        <v>68</v>
      </c>
    </row>
    <row r="634" spans="2:18" x14ac:dyDescent="0.3">
      <c r="B634" s="436"/>
      <c r="C634" s="276" t="s">
        <v>1540</v>
      </c>
      <c r="D634" s="276" t="s">
        <v>1803</v>
      </c>
      <c r="E634" s="276" t="s">
        <v>65</v>
      </c>
      <c r="F634" s="276" t="s">
        <v>64</v>
      </c>
      <c r="G634" s="277">
        <v>2489056270919</v>
      </c>
      <c r="H634" s="276" t="s">
        <v>64</v>
      </c>
      <c r="I634" s="276" t="s">
        <v>64</v>
      </c>
      <c r="J634" s="276" t="s">
        <v>65</v>
      </c>
      <c r="K634" s="276" t="s">
        <v>66</v>
      </c>
      <c r="L634" s="276">
        <v>0</v>
      </c>
      <c r="M634" s="276">
        <v>0</v>
      </c>
      <c r="N634" s="276">
        <v>0</v>
      </c>
      <c r="O634" s="276" t="s">
        <v>67</v>
      </c>
      <c r="P634" s="276">
        <v>0</v>
      </c>
      <c r="Q634" s="276" t="s">
        <v>68</v>
      </c>
      <c r="R634" s="276" t="s">
        <v>68</v>
      </c>
    </row>
    <row r="635" spans="2:18" x14ac:dyDescent="0.3">
      <c r="B635" s="436"/>
      <c r="C635" s="276" t="s">
        <v>394</v>
      </c>
      <c r="D635" s="276" t="s">
        <v>1664</v>
      </c>
      <c r="E635" s="276" t="s">
        <v>65</v>
      </c>
      <c r="F635" s="276" t="s">
        <v>64</v>
      </c>
      <c r="G635" s="277">
        <v>2227845390101</v>
      </c>
      <c r="H635" s="276" t="s">
        <v>64</v>
      </c>
      <c r="I635" s="276" t="s">
        <v>64</v>
      </c>
      <c r="J635" s="276" t="s">
        <v>65</v>
      </c>
      <c r="K635" s="276" t="s">
        <v>66</v>
      </c>
      <c r="L635" s="276">
        <v>0</v>
      </c>
      <c r="M635" s="276">
        <v>0</v>
      </c>
      <c r="N635" s="276">
        <v>0</v>
      </c>
      <c r="O635" s="276" t="s">
        <v>67</v>
      </c>
      <c r="P635" s="276">
        <v>0</v>
      </c>
      <c r="Q635" s="276" t="s">
        <v>68</v>
      </c>
      <c r="R635" s="276" t="s">
        <v>68</v>
      </c>
    </row>
    <row r="636" spans="2:18" x14ac:dyDescent="0.3">
      <c r="B636" s="436"/>
      <c r="C636" s="276" t="s">
        <v>2813</v>
      </c>
      <c r="D636" s="276" t="s">
        <v>3265</v>
      </c>
      <c r="E636" s="276" t="s">
        <v>64</v>
      </c>
      <c r="F636" s="276" t="s">
        <v>65</v>
      </c>
      <c r="G636" s="277" t="s">
        <v>1460</v>
      </c>
      <c r="H636" s="276" t="s">
        <v>65</v>
      </c>
      <c r="I636" s="276" t="s">
        <v>64</v>
      </c>
      <c r="J636" s="276" t="s">
        <v>66</v>
      </c>
      <c r="K636" s="276" t="s">
        <v>66</v>
      </c>
      <c r="L636" s="276">
        <v>0</v>
      </c>
      <c r="M636" s="276">
        <v>0</v>
      </c>
      <c r="N636" s="276">
        <v>0</v>
      </c>
      <c r="O636" s="276" t="s">
        <v>67</v>
      </c>
      <c r="P636" s="276">
        <v>0</v>
      </c>
      <c r="Q636" s="276" t="s">
        <v>68</v>
      </c>
      <c r="R636" s="276" t="s">
        <v>68</v>
      </c>
    </row>
    <row r="637" spans="2:18" x14ac:dyDescent="0.3">
      <c r="B637" s="436"/>
      <c r="C637" s="276" t="s">
        <v>185</v>
      </c>
      <c r="D637" s="276" t="s">
        <v>299</v>
      </c>
      <c r="E637" s="276" t="s">
        <v>64</v>
      </c>
      <c r="F637" s="276" t="s">
        <v>65</v>
      </c>
      <c r="G637" s="277" t="s">
        <v>1460</v>
      </c>
      <c r="H637" s="276" t="s">
        <v>64</v>
      </c>
      <c r="I637" s="276" t="s">
        <v>65</v>
      </c>
      <c r="J637" s="276" t="s">
        <v>66</v>
      </c>
      <c r="K637" s="276" t="s">
        <v>66</v>
      </c>
      <c r="L637" s="276">
        <v>0</v>
      </c>
      <c r="M637" s="276">
        <v>0</v>
      </c>
      <c r="N637" s="276">
        <v>0</v>
      </c>
      <c r="O637" s="276" t="s">
        <v>67</v>
      </c>
      <c r="P637" s="276">
        <v>0</v>
      </c>
      <c r="Q637" s="276" t="s">
        <v>68</v>
      </c>
      <c r="R637" s="276" t="s">
        <v>68</v>
      </c>
    </row>
    <row r="638" spans="2:18" x14ac:dyDescent="0.3">
      <c r="B638" s="436"/>
      <c r="C638" s="276" t="s">
        <v>394</v>
      </c>
      <c r="D638" s="276" t="s">
        <v>1664</v>
      </c>
      <c r="E638" s="276" t="s">
        <v>65</v>
      </c>
      <c r="F638" s="276" t="s">
        <v>64</v>
      </c>
      <c r="G638" s="277">
        <v>2227845390101</v>
      </c>
      <c r="H638" s="276" t="s">
        <v>64</v>
      </c>
      <c r="I638" s="276" t="s">
        <v>64</v>
      </c>
      <c r="J638" s="276" t="s">
        <v>65</v>
      </c>
      <c r="K638" s="276" t="s">
        <v>66</v>
      </c>
      <c r="L638" s="276">
        <v>0</v>
      </c>
      <c r="M638" s="276">
        <v>0</v>
      </c>
      <c r="N638" s="276">
        <v>0</v>
      </c>
      <c r="O638" s="276" t="s">
        <v>67</v>
      </c>
      <c r="P638" s="276">
        <v>0</v>
      </c>
      <c r="Q638" s="276" t="s">
        <v>68</v>
      </c>
      <c r="R638" s="276" t="s">
        <v>68</v>
      </c>
    </row>
    <row r="639" spans="2:18" x14ac:dyDescent="0.3">
      <c r="B639" s="436"/>
      <c r="C639" s="276" t="s">
        <v>1851</v>
      </c>
      <c r="D639" s="276" t="s">
        <v>3266</v>
      </c>
      <c r="E639" s="276" t="s">
        <v>65</v>
      </c>
      <c r="F639" s="276" t="s">
        <v>64</v>
      </c>
      <c r="G639" s="277">
        <v>2754888610101</v>
      </c>
      <c r="H639" s="276" t="s">
        <v>64</v>
      </c>
      <c r="I639" s="276" t="s">
        <v>64</v>
      </c>
      <c r="J639" s="276" t="s">
        <v>65</v>
      </c>
      <c r="K639" s="276" t="s">
        <v>66</v>
      </c>
      <c r="L639" s="276">
        <v>0</v>
      </c>
      <c r="M639" s="276">
        <v>0</v>
      </c>
      <c r="N639" s="276">
        <v>0</v>
      </c>
      <c r="O639" s="276" t="s">
        <v>67</v>
      </c>
      <c r="P639" s="276">
        <v>0</v>
      </c>
      <c r="Q639" s="276" t="s">
        <v>68</v>
      </c>
      <c r="R639" s="276" t="s">
        <v>68</v>
      </c>
    </row>
    <row r="640" spans="2:18" x14ac:dyDescent="0.3">
      <c r="B640" s="436"/>
      <c r="C640" s="276" t="s">
        <v>2800</v>
      </c>
      <c r="D640" s="276" t="s">
        <v>2284</v>
      </c>
      <c r="E640" s="276" t="s">
        <v>65</v>
      </c>
      <c r="F640" s="276" t="s">
        <v>64</v>
      </c>
      <c r="G640" s="277">
        <v>2130109170101</v>
      </c>
      <c r="H640" s="276" t="s">
        <v>64</v>
      </c>
      <c r="I640" s="276" t="s">
        <v>65</v>
      </c>
      <c r="J640" s="276" t="s">
        <v>66</v>
      </c>
      <c r="K640" s="276" t="s">
        <v>66</v>
      </c>
      <c r="L640" s="276">
        <v>0</v>
      </c>
      <c r="M640" s="276">
        <v>0</v>
      </c>
      <c r="N640" s="276">
        <v>0</v>
      </c>
      <c r="O640" s="276" t="s">
        <v>67</v>
      </c>
      <c r="P640" s="276">
        <v>0</v>
      </c>
      <c r="Q640" s="276" t="s">
        <v>68</v>
      </c>
      <c r="R640" s="276" t="s">
        <v>68</v>
      </c>
    </row>
    <row r="641" spans="2:18" x14ac:dyDescent="0.3">
      <c r="B641" s="436"/>
      <c r="C641" s="276">
        <v>0</v>
      </c>
      <c r="D641" s="276">
        <v>0</v>
      </c>
      <c r="E641" s="276" t="s">
        <v>64</v>
      </c>
      <c r="F641" s="276" t="s">
        <v>64</v>
      </c>
      <c r="G641" s="277">
        <v>0</v>
      </c>
      <c r="H641" s="276" t="s">
        <v>64</v>
      </c>
      <c r="I641" s="276" t="s">
        <v>64</v>
      </c>
      <c r="J641" s="276" t="s">
        <v>66</v>
      </c>
      <c r="K641" s="276" t="s">
        <v>66</v>
      </c>
      <c r="L641" s="276">
        <v>0</v>
      </c>
      <c r="M641" s="276">
        <v>0</v>
      </c>
      <c r="N641" s="276">
        <v>0</v>
      </c>
      <c r="O641" s="276" t="s">
        <v>67</v>
      </c>
      <c r="P641" s="276">
        <v>0</v>
      </c>
      <c r="Q641" s="276" t="s">
        <v>68</v>
      </c>
      <c r="R641" s="276" t="s">
        <v>68</v>
      </c>
    </row>
    <row r="642" spans="2:18" x14ac:dyDescent="0.3">
      <c r="B642" s="436"/>
      <c r="C642" s="276" t="s">
        <v>3267</v>
      </c>
      <c r="D642" s="276" t="s">
        <v>2801</v>
      </c>
      <c r="E642" s="276" t="s">
        <v>65</v>
      </c>
      <c r="F642" s="276" t="s">
        <v>64</v>
      </c>
      <c r="G642" s="277">
        <v>2130109170101</v>
      </c>
      <c r="H642" s="276" t="s">
        <v>64</v>
      </c>
      <c r="I642" s="276" t="s">
        <v>65</v>
      </c>
      <c r="J642" s="276" t="s">
        <v>66</v>
      </c>
      <c r="K642" s="276" t="s">
        <v>66</v>
      </c>
      <c r="L642" s="276">
        <v>0</v>
      </c>
      <c r="M642" s="276">
        <v>0</v>
      </c>
      <c r="N642" s="276">
        <v>0</v>
      </c>
      <c r="O642" s="276" t="s">
        <v>67</v>
      </c>
      <c r="P642" s="276">
        <v>0</v>
      </c>
      <c r="Q642" s="276" t="s">
        <v>68</v>
      </c>
      <c r="R642" s="276" t="s">
        <v>68</v>
      </c>
    </row>
    <row r="643" spans="2:18" x14ac:dyDescent="0.3">
      <c r="B643" s="436"/>
      <c r="C643" s="276" t="s">
        <v>1633</v>
      </c>
      <c r="D643" s="276" t="s">
        <v>1435</v>
      </c>
      <c r="E643" s="276" t="s">
        <v>65</v>
      </c>
      <c r="F643" s="276" t="s">
        <v>64</v>
      </c>
      <c r="G643" s="277">
        <v>2269210850101</v>
      </c>
      <c r="H643" s="276" t="s">
        <v>64</v>
      </c>
      <c r="I643" s="276" t="s">
        <v>64</v>
      </c>
      <c r="J643" s="276" t="s">
        <v>65</v>
      </c>
      <c r="K643" s="276" t="s">
        <v>66</v>
      </c>
      <c r="L643" s="276">
        <v>0</v>
      </c>
      <c r="M643" s="276">
        <v>0</v>
      </c>
      <c r="N643" s="276">
        <v>0</v>
      </c>
      <c r="O643" s="276" t="s">
        <v>67</v>
      </c>
      <c r="P643" s="276">
        <v>0</v>
      </c>
      <c r="Q643" s="276" t="s">
        <v>68</v>
      </c>
      <c r="R643" s="276" t="s">
        <v>68</v>
      </c>
    </row>
    <row r="644" spans="2:18" x14ac:dyDescent="0.3">
      <c r="B644" s="436"/>
      <c r="C644" s="276" t="s">
        <v>1682</v>
      </c>
      <c r="D644" s="276" t="s">
        <v>1808</v>
      </c>
      <c r="E644" s="276" t="s">
        <v>65</v>
      </c>
      <c r="F644" s="276" t="s">
        <v>64</v>
      </c>
      <c r="G644" s="277">
        <v>2680473670101</v>
      </c>
      <c r="H644" s="276" t="s">
        <v>64</v>
      </c>
      <c r="I644" s="276" t="s">
        <v>65</v>
      </c>
      <c r="J644" s="276" t="s">
        <v>66</v>
      </c>
      <c r="K644" s="276" t="s">
        <v>66</v>
      </c>
      <c r="L644" s="276">
        <v>0</v>
      </c>
      <c r="M644" s="276">
        <v>0</v>
      </c>
      <c r="N644" s="276">
        <v>0</v>
      </c>
      <c r="O644" s="276" t="s">
        <v>67</v>
      </c>
      <c r="P644" s="276">
        <v>0</v>
      </c>
      <c r="Q644" s="276" t="s">
        <v>68</v>
      </c>
      <c r="R644" s="276" t="s">
        <v>68</v>
      </c>
    </row>
    <row r="645" spans="2:18" x14ac:dyDescent="0.3">
      <c r="B645" s="436"/>
      <c r="C645" s="276" t="s">
        <v>2797</v>
      </c>
      <c r="D645" s="276" t="s">
        <v>460</v>
      </c>
      <c r="E645" s="276" t="s">
        <v>65</v>
      </c>
      <c r="F645" s="276" t="s">
        <v>64</v>
      </c>
      <c r="G645" s="277">
        <v>2554350022001</v>
      </c>
      <c r="H645" s="276" t="s">
        <v>64</v>
      </c>
      <c r="I645" s="276" t="s">
        <v>64</v>
      </c>
      <c r="J645" s="276" t="s">
        <v>65</v>
      </c>
      <c r="K645" s="276" t="s">
        <v>66</v>
      </c>
      <c r="L645" s="276">
        <v>0</v>
      </c>
      <c r="M645" s="276">
        <v>0</v>
      </c>
      <c r="N645" s="276">
        <v>0</v>
      </c>
      <c r="O645" s="276" t="s">
        <v>67</v>
      </c>
      <c r="P645" s="276">
        <v>0</v>
      </c>
      <c r="Q645" s="276" t="s">
        <v>68</v>
      </c>
      <c r="R645" s="276" t="s">
        <v>68</v>
      </c>
    </row>
    <row r="646" spans="2:18" x14ac:dyDescent="0.3">
      <c r="B646" s="436"/>
      <c r="C646" s="276" t="s">
        <v>3268</v>
      </c>
      <c r="D646" s="276" t="s">
        <v>460</v>
      </c>
      <c r="E646" s="276" t="s">
        <v>64</v>
      </c>
      <c r="F646" s="276" t="s">
        <v>65</v>
      </c>
      <c r="G646" s="277" t="s">
        <v>1460</v>
      </c>
      <c r="H646" s="276" t="s">
        <v>65</v>
      </c>
      <c r="I646" s="276" t="s">
        <v>64</v>
      </c>
      <c r="J646" s="276" t="s">
        <v>66</v>
      </c>
      <c r="K646" s="276" t="s">
        <v>66</v>
      </c>
      <c r="L646" s="276">
        <v>0</v>
      </c>
      <c r="M646" s="276">
        <v>0</v>
      </c>
      <c r="N646" s="276">
        <v>0</v>
      </c>
      <c r="O646" s="276" t="s">
        <v>67</v>
      </c>
      <c r="P646" s="276">
        <v>0</v>
      </c>
      <c r="Q646" s="276" t="s">
        <v>68</v>
      </c>
      <c r="R646" s="276" t="s">
        <v>68</v>
      </c>
    </row>
    <row r="647" spans="2:18" x14ac:dyDescent="0.3">
      <c r="B647" s="436"/>
      <c r="C647" s="276" t="s">
        <v>1609</v>
      </c>
      <c r="D647" s="276" t="s">
        <v>460</v>
      </c>
      <c r="E647" s="276" t="s">
        <v>64</v>
      </c>
      <c r="F647" s="276" t="s">
        <v>65</v>
      </c>
      <c r="G647" s="277" t="s">
        <v>1460</v>
      </c>
      <c r="H647" s="276" t="s">
        <v>65</v>
      </c>
      <c r="I647" s="276" t="s">
        <v>64</v>
      </c>
      <c r="J647" s="276" t="s">
        <v>66</v>
      </c>
      <c r="K647" s="276" t="s">
        <v>66</v>
      </c>
      <c r="L647" s="276">
        <v>0</v>
      </c>
      <c r="M647" s="276">
        <v>0</v>
      </c>
      <c r="N647" s="276">
        <v>0</v>
      </c>
      <c r="O647" s="276" t="s">
        <v>67</v>
      </c>
      <c r="P647" s="276">
        <v>0</v>
      </c>
      <c r="Q647" s="276" t="s">
        <v>68</v>
      </c>
      <c r="R647" s="276" t="s">
        <v>68</v>
      </c>
    </row>
    <row r="648" spans="2:18" x14ac:dyDescent="0.3">
      <c r="B648" s="436"/>
      <c r="C648" s="276" t="s">
        <v>121</v>
      </c>
      <c r="D648" s="276" t="s">
        <v>2907</v>
      </c>
      <c r="E648" s="276" t="s">
        <v>65</v>
      </c>
      <c r="F648" s="276" t="s">
        <v>64</v>
      </c>
      <c r="G648" s="277">
        <v>2365427961001</v>
      </c>
      <c r="H648" s="276" t="s">
        <v>64</v>
      </c>
      <c r="I648" s="276" t="s">
        <v>64</v>
      </c>
      <c r="J648" s="276" t="s">
        <v>65</v>
      </c>
      <c r="K648" s="276" t="s">
        <v>66</v>
      </c>
      <c r="L648" s="276">
        <v>0</v>
      </c>
      <c r="M648" s="276">
        <v>0</v>
      </c>
      <c r="N648" s="276">
        <v>0</v>
      </c>
      <c r="O648" s="276" t="s">
        <v>67</v>
      </c>
      <c r="P648" s="276">
        <v>0</v>
      </c>
      <c r="Q648" s="276" t="s">
        <v>68</v>
      </c>
      <c r="R648" s="276" t="s">
        <v>68</v>
      </c>
    </row>
    <row r="649" spans="2:18" x14ac:dyDescent="0.3">
      <c r="B649" s="436"/>
      <c r="C649" s="276" t="s">
        <v>185</v>
      </c>
      <c r="D649" s="276" t="s">
        <v>2790</v>
      </c>
      <c r="E649" s="276" t="s">
        <v>64</v>
      </c>
      <c r="F649" s="276" t="s">
        <v>65</v>
      </c>
      <c r="G649" s="277" t="s">
        <v>1460</v>
      </c>
      <c r="H649" s="276" t="s">
        <v>65</v>
      </c>
      <c r="I649" s="276" t="s">
        <v>64</v>
      </c>
      <c r="J649" s="276" t="s">
        <v>66</v>
      </c>
      <c r="K649" s="276" t="s">
        <v>66</v>
      </c>
      <c r="L649" s="276">
        <v>0</v>
      </c>
      <c r="M649" s="276">
        <v>0</v>
      </c>
      <c r="N649" s="276">
        <v>0</v>
      </c>
      <c r="O649" s="276" t="s">
        <v>67</v>
      </c>
      <c r="P649" s="276">
        <v>0</v>
      </c>
      <c r="Q649" s="276" t="s">
        <v>68</v>
      </c>
      <c r="R649" s="276" t="s">
        <v>68</v>
      </c>
    </row>
    <row r="650" spans="2:18" x14ac:dyDescent="0.3">
      <c r="B650" s="436"/>
      <c r="C650" s="276" t="s">
        <v>3269</v>
      </c>
      <c r="D650" s="276" t="s">
        <v>2790</v>
      </c>
      <c r="E650" s="276" t="s">
        <v>65</v>
      </c>
      <c r="F650" s="276" t="s">
        <v>64</v>
      </c>
      <c r="G650" s="277" t="s">
        <v>1460</v>
      </c>
      <c r="H650" s="276" t="s">
        <v>65</v>
      </c>
      <c r="I650" s="276" t="s">
        <v>64</v>
      </c>
      <c r="J650" s="276" t="s">
        <v>66</v>
      </c>
      <c r="K650" s="276" t="s">
        <v>66</v>
      </c>
      <c r="L650" s="276">
        <v>0</v>
      </c>
      <c r="M650" s="276">
        <v>0</v>
      </c>
      <c r="N650" s="276">
        <v>0</v>
      </c>
      <c r="O650" s="276" t="s">
        <v>67</v>
      </c>
      <c r="P650" s="276">
        <v>0</v>
      </c>
      <c r="Q650" s="276" t="s">
        <v>68</v>
      </c>
      <c r="R650" s="276" t="s">
        <v>68</v>
      </c>
    </row>
    <row r="651" spans="2:18" x14ac:dyDescent="0.3">
      <c r="B651" s="436"/>
      <c r="C651" s="276" t="s">
        <v>472</v>
      </c>
      <c r="D651" s="276" t="s">
        <v>3270</v>
      </c>
      <c r="E651" s="276" t="s">
        <v>65</v>
      </c>
      <c r="F651" s="276" t="s">
        <v>64</v>
      </c>
      <c r="G651" s="277">
        <v>2546158800101</v>
      </c>
      <c r="H651" s="276" t="s">
        <v>64</v>
      </c>
      <c r="I651" s="276" t="s">
        <v>64</v>
      </c>
      <c r="J651" s="276" t="s">
        <v>65</v>
      </c>
      <c r="K651" s="276" t="s">
        <v>66</v>
      </c>
      <c r="L651" s="276">
        <v>0</v>
      </c>
      <c r="M651" s="276">
        <v>0</v>
      </c>
      <c r="N651" s="276">
        <v>0</v>
      </c>
      <c r="O651" s="276" t="s">
        <v>67</v>
      </c>
      <c r="P651" s="276">
        <v>0</v>
      </c>
      <c r="Q651" s="276" t="s">
        <v>68</v>
      </c>
      <c r="R651" s="276" t="s">
        <v>68</v>
      </c>
    </row>
    <row r="652" spans="2:18" x14ac:dyDescent="0.3">
      <c r="B652" s="436"/>
      <c r="C652" s="276" t="s">
        <v>3271</v>
      </c>
      <c r="D652" s="276" t="s">
        <v>460</v>
      </c>
      <c r="E652" s="276" t="s">
        <v>65</v>
      </c>
      <c r="F652" s="276" t="s">
        <v>64</v>
      </c>
      <c r="G652" s="277" t="s">
        <v>1460</v>
      </c>
      <c r="H652" s="276" t="s">
        <v>65</v>
      </c>
      <c r="I652" s="276" t="s">
        <v>64</v>
      </c>
      <c r="J652" s="276" t="s">
        <v>66</v>
      </c>
      <c r="K652" s="276" t="s">
        <v>66</v>
      </c>
      <c r="L652" s="276">
        <v>0</v>
      </c>
      <c r="M652" s="276">
        <v>0</v>
      </c>
      <c r="N652" s="276">
        <v>0</v>
      </c>
      <c r="O652" s="276" t="s">
        <v>67</v>
      </c>
      <c r="P652" s="276">
        <v>0</v>
      </c>
      <c r="Q652" s="276" t="s">
        <v>68</v>
      </c>
      <c r="R652" s="276" t="s">
        <v>68</v>
      </c>
    </row>
    <row r="653" spans="2:18" x14ac:dyDescent="0.3">
      <c r="B653" s="436"/>
      <c r="C653" s="276" t="s">
        <v>1641</v>
      </c>
      <c r="D653" s="276" t="s">
        <v>460</v>
      </c>
      <c r="E653" s="276" t="s">
        <v>64</v>
      </c>
      <c r="F653" s="276" t="s">
        <v>65</v>
      </c>
      <c r="G653" s="277">
        <v>0</v>
      </c>
      <c r="H653" s="276" t="s">
        <v>64</v>
      </c>
      <c r="I653" s="276" t="s">
        <v>64</v>
      </c>
      <c r="J653" s="276" t="s">
        <v>66</v>
      </c>
      <c r="K653" s="276" t="s">
        <v>65</v>
      </c>
      <c r="L653" s="276">
        <v>0</v>
      </c>
      <c r="M653" s="276">
        <v>0</v>
      </c>
      <c r="N653" s="276">
        <v>0</v>
      </c>
      <c r="O653" s="276" t="s">
        <v>67</v>
      </c>
      <c r="P653" s="276">
        <v>0</v>
      </c>
      <c r="Q653" s="276" t="s">
        <v>68</v>
      </c>
      <c r="R653" s="276" t="s">
        <v>68</v>
      </c>
    </row>
    <row r="654" spans="2:18" x14ac:dyDescent="0.3">
      <c r="B654" s="436"/>
      <c r="C654" s="276" t="s">
        <v>2797</v>
      </c>
      <c r="D654" s="276" t="s">
        <v>3272</v>
      </c>
      <c r="E654" s="276" t="s">
        <v>65</v>
      </c>
      <c r="F654" s="276" t="s">
        <v>64</v>
      </c>
      <c r="G654" s="277">
        <v>2554350022001</v>
      </c>
      <c r="H654" s="276" t="s">
        <v>64</v>
      </c>
      <c r="I654" s="276" t="s">
        <v>64</v>
      </c>
      <c r="J654" s="276" t="s">
        <v>65</v>
      </c>
      <c r="K654" s="276" t="s">
        <v>66</v>
      </c>
      <c r="L654" s="276">
        <v>0</v>
      </c>
      <c r="M654" s="276">
        <v>0</v>
      </c>
      <c r="N654" s="276">
        <v>0</v>
      </c>
      <c r="O654" s="276" t="s">
        <v>67</v>
      </c>
      <c r="P654" s="276">
        <v>0</v>
      </c>
      <c r="Q654" s="276" t="s">
        <v>68</v>
      </c>
      <c r="R654" s="276" t="s">
        <v>68</v>
      </c>
    </row>
    <row r="655" spans="2:18" x14ac:dyDescent="0.3">
      <c r="B655" s="436"/>
      <c r="C655" s="276" t="s">
        <v>3259</v>
      </c>
      <c r="D655" s="276" t="s">
        <v>1406</v>
      </c>
      <c r="E655" s="276" t="s">
        <v>64</v>
      </c>
      <c r="F655" s="276" t="s">
        <v>65</v>
      </c>
      <c r="G655" s="277">
        <v>1984001600917</v>
      </c>
      <c r="H655" s="276" t="s">
        <v>64</v>
      </c>
      <c r="I655" s="276" t="s">
        <v>64</v>
      </c>
      <c r="J655" s="276" t="s">
        <v>65</v>
      </c>
      <c r="K655" s="276" t="s">
        <v>66</v>
      </c>
      <c r="L655" s="276">
        <v>0</v>
      </c>
      <c r="M655" s="276">
        <v>0</v>
      </c>
      <c r="N655" s="276">
        <v>0</v>
      </c>
      <c r="O655" s="276" t="s">
        <v>67</v>
      </c>
      <c r="P655" s="276">
        <v>0</v>
      </c>
      <c r="Q655" s="276" t="s">
        <v>68</v>
      </c>
      <c r="R655" s="276" t="s">
        <v>68</v>
      </c>
    </row>
    <row r="656" spans="2:18" x14ac:dyDescent="0.3">
      <c r="B656" s="436"/>
      <c r="C656" s="276" t="s">
        <v>2522</v>
      </c>
      <c r="D656" s="276" t="s">
        <v>2811</v>
      </c>
      <c r="E656" s="276" t="s">
        <v>65</v>
      </c>
      <c r="F656" s="276" t="s">
        <v>64</v>
      </c>
      <c r="G656" s="277">
        <v>2780055000101</v>
      </c>
      <c r="H656" s="276" t="s">
        <v>64</v>
      </c>
      <c r="I656" s="276" t="s">
        <v>65</v>
      </c>
      <c r="J656" s="276" t="s">
        <v>66</v>
      </c>
      <c r="K656" s="276" t="s">
        <v>66</v>
      </c>
      <c r="L656" s="276">
        <v>0</v>
      </c>
      <c r="M656" s="276">
        <v>0</v>
      </c>
      <c r="N656" s="276">
        <v>0</v>
      </c>
      <c r="O656" s="276" t="s">
        <v>67</v>
      </c>
      <c r="P656" s="276">
        <v>0</v>
      </c>
      <c r="Q656" s="276" t="s">
        <v>68</v>
      </c>
      <c r="R656" s="276" t="s">
        <v>68</v>
      </c>
    </row>
    <row r="657" spans="2:18" x14ac:dyDescent="0.3">
      <c r="B657" s="436"/>
      <c r="C657" s="276" t="s">
        <v>1487</v>
      </c>
      <c r="D657" s="276" t="s">
        <v>2253</v>
      </c>
      <c r="E657" s="276" t="s">
        <v>65</v>
      </c>
      <c r="F657" s="276" t="s">
        <v>64</v>
      </c>
      <c r="G657" s="277">
        <v>2156372320105</v>
      </c>
      <c r="H657" s="276" t="s">
        <v>64</v>
      </c>
      <c r="I657" s="276" t="s">
        <v>65</v>
      </c>
      <c r="J657" s="276" t="s">
        <v>66</v>
      </c>
      <c r="K657" s="276" t="s">
        <v>66</v>
      </c>
      <c r="L657" s="276">
        <v>0</v>
      </c>
      <c r="M657" s="276">
        <v>0</v>
      </c>
      <c r="N657" s="276">
        <v>0</v>
      </c>
      <c r="O657" s="276" t="s">
        <v>67</v>
      </c>
      <c r="P657" s="276">
        <v>0</v>
      </c>
      <c r="Q657" s="276" t="s">
        <v>68</v>
      </c>
      <c r="R657" s="276" t="s">
        <v>68</v>
      </c>
    </row>
    <row r="658" spans="2:18" x14ac:dyDescent="0.3">
      <c r="B658" s="436"/>
      <c r="C658" s="276" t="s">
        <v>2903</v>
      </c>
      <c r="D658" s="276" t="s">
        <v>2904</v>
      </c>
      <c r="E658" s="276" t="s">
        <v>65</v>
      </c>
      <c r="F658" s="276" t="s">
        <v>64</v>
      </c>
      <c r="G658" s="277">
        <v>1907176880101</v>
      </c>
      <c r="H658" s="276" t="s">
        <v>64</v>
      </c>
      <c r="I658" s="276" t="s">
        <v>65</v>
      </c>
      <c r="J658" s="276" t="s">
        <v>66</v>
      </c>
      <c r="K658" s="276" t="s">
        <v>66</v>
      </c>
      <c r="L658" s="276">
        <v>0</v>
      </c>
      <c r="M658" s="276">
        <v>0</v>
      </c>
      <c r="N658" s="276">
        <v>0</v>
      </c>
      <c r="O658" s="276" t="s">
        <v>67</v>
      </c>
      <c r="P658" s="276">
        <v>0</v>
      </c>
      <c r="Q658" s="276" t="s">
        <v>68</v>
      </c>
      <c r="R658" s="276" t="s">
        <v>68</v>
      </c>
    </row>
    <row r="659" spans="2:18" x14ac:dyDescent="0.3">
      <c r="B659" s="436"/>
      <c r="C659" s="276" t="s">
        <v>121</v>
      </c>
      <c r="D659" s="276" t="s">
        <v>559</v>
      </c>
      <c r="E659" s="276" t="s">
        <v>64</v>
      </c>
      <c r="F659" s="276" t="s">
        <v>65</v>
      </c>
      <c r="G659" s="277">
        <v>2365427961001</v>
      </c>
      <c r="H659" s="276" t="s">
        <v>64</v>
      </c>
      <c r="I659" s="276" t="s">
        <v>64</v>
      </c>
      <c r="J659" s="276" t="s">
        <v>65</v>
      </c>
      <c r="K659" s="276" t="s">
        <v>66</v>
      </c>
      <c r="L659" s="276">
        <v>0</v>
      </c>
      <c r="M659" s="276">
        <v>0</v>
      </c>
      <c r="N659" s="276">
        <v>0</v>
      </c>
      <c r="O659" s="276" t="s">
        <v>67</v>
      </c>
      <c r="P659" s="276">
        <v>0</v>
      </c>
      <c r="Q659" s="276" t="s">
        <v>68</v>
      </c>
      <c r="R659" s="276" t="s">
        <v>68</v>
      </c>
    </row>
    <row r="660" spans="2:18" x14ac:dyDescent="0.3">
      <c r="B660" s="436"/>
      <c r="C660" s="276" t="s">
        <v>174</v>
      </c>
      <c r="D660" s="276" t="s">
        <v>317</v>
      </c>
      <c r="E660" s="276" t="s">
        <v>64</v>
      </c>
      <c r="F660" s="276" t="s">
        <v>65</v>
      </c>
      <c r="G660" s="277">
        <v>1664197530101</v>
      </c>
      <c r="H660" s="276" t="s">
        <v>64</v>
      </c>
      <c r="I660" s="276" t="s">
        <v>65</v>
      </c>
      <c r="J660" s="276" t="s">
        <v>66</v>
      </c>
      <c r="K660" s="276" t="s">
        <v>66</v>
      </c>
      <c r="L660" s="276">
        <v>0</v>
      </c>
      <c r="M660" s="276">
        <v>0</v>
      </c>
      <c r="N660" s="276">
        <v>0</v>
      </c>
      <c r="O660" s="276" t="s">
        <v>67</v>
      </c>
      <c r="P660" s="276">
        <v>0</v>
      </c>
      <c r="Q660" s="276" t="s">
        <v>68</v>
      </c>
      <c r="R660" s="276" t="s">
        <v>68</v>
      </c>
    </row>
    <row r="661" spans="2:18" x14ac:dyDescent="0.3">
      <c r="B661" s="436"/>
      <c r="C661" s="276" t="s">
        <v>527</v>
      </c>
      <c r="D661" s="276" t="s">
        <v>526</v>
      </c>
      <c r="E661" s="276" t="s">
        <v>65</v>
      </c>
      <c r="F661" s="276" t="s">
        <v>64</v>
      </c>
      <c r="G661" s="277">
        <v>2531043430101</v>
      </c>
      <c r="H661" s="276" t="s">
        <v>64</v>
      </c>
      <c r="I661" s="276" t="s">
        <v>64</v>
      </c>
      <c r="J661" s="276" t="s">
        <v>65</v>
      </c>
      <c r="K661" s="276" t="s">
        <v>66</v>
      </c>
      <c r="L661" s="276">
        <v>0</v>
      </c>
      <c r="M661" s="276">
        <v>0</v>
      </c>
      <c r="N661" s="276">
        <v>0</v>
      </c>
      <c r="O661" s="276" t="s">
        <v>67</v>
      </c>
      <c r="P661" s="276">
        <v>0</v>
      </c>
      <c r="Q661" s="276" t="s">
        <v>68</v>
      </c>
      <c r="R661" s="276" t="s">
        <v>68</v>
      </c>
    </row>
    <row r="662" spans="2:18" x14ac:dyDescent="0.3">
      <c r="B662" s="436"/>
      <c r="C662" s="276" t="s">
        <v>1381</v>
      </c>
      <c r="D662" s="276" t="s">
        <v>173</v>
      </c>
      <c r="E662" s="276" t="s">
        <v>65</v>
      </c>
      <c r="F662" s="276" t="s">
        <v>64</v>
      </c>
      <c r="G662" s="277">
        <v>2626518660101</v>
      </c>
      <c r="H662" s="276" t="s">
        <v>64</v>
      </c>
      <c r="I662" s="276" t="s">
        <v>64</v>
      </c>
      <c r="J662" s="276" t="s">
        <v>65</v>
      </c>
      <c r="K662" s="276" t="s">
        <v>66</v>
      </c>
      <c r="L662" s="276">
        <v>0</v>
      </c>
      <c r="M662" s="276">
        <v>0</v>
      </c>
      <c r="N662" s="276">
        <v>0</v>
      </c>
      <c r="O662" s="276" t="s">
        <v>67</v>
      </c>
      <c r="P662" s="276">
        <v>0</v>
      </c>
      <c r="Q662" s="276" t="s">
        <v>68</v>
      </c>
      <c r="R662" s="276" t="s">
        <v>68</v>
      </c>
    </row>
    <row r="663" spans="2:18" x14ac:dyDescent="0.3">
      <c r="B663" s="436"/>
      <c r="C663" s="276" t="s">
        <v>3273</v>
      </c>
      <c r="D663" s="276" t="s">
        <v>1887</v>
      </c>
      <c r="E663" s="276" t="s">
        <v>64</v>
      </c>
      <c r="F663" s="276" t="s">
        <v>65</v>
      </c>
      <c r="G663" s="277">
        <v>2987672790101</v>
      </c>
      <c r="H663" s="276" t="s">
        <v>64</v>
      </c>
      <c r="I663" s="276" t="s">
        <v>65</v>
      </c>
      <c r="J663" s="276" t="s">
        <v>66</v>
      </c>
      <c r="K663" s="276" t="s">
        <v>66</v>
      </c>
      <c r="L663" s="276">
        <v>0</v>
      </c>
      <c r="M663" s="276">
        <v>0</v>
      </c>
      <c r="N663" s="276">
        <v>0</v>
      </c>
      <c r="O663" s="276" t="s">
        <v>67</v>
      </c>
      <c r="P663" s="276">
        <v>0</v>
      </c>
      <c r="Q663" s="276" t="s">
        <v>68</v>
      </c>
      <c r="R663" s="276" t="s">
        <v>68</v>
      </c>
    </row>
    <row r="664" spans="2:18" x14ac:dyDescent="0.3">
      <c r="B664" s="436"/>
      <c r="C664" s="276" t="s">
        <v>1766</v>
      </c>
      <c r="D664" s="276" t="s">
        <v>3274</v>
      </c>
      <c r="E664" s="276" t="s">
        <v>65</v>
      </c>
      <c r="F664" s="276" t="s">
        <v>64</v>
      </c>
      <c r="G664" s="277">
        <v>2603669940101</v>
      </c>
      <c r="H664" s="276" t="s">
        <v>64</v>
      </c>
      <c r="I664" s="276" t="s">
        <v>64</v>
      </c>
      <c r="J664" s="276" t="s">
        <v>65</v>
      </c>
      <c r="K664" s="276" t="s">
        <v>66</v>
      </c>
      <c r="L664" s="276">
        <v>0</v>
      </c>
      <c r="M664" s="276">
        <v>0</v>
      </c>
      <c r="N664" s="276">
        <v>0</v>
      </c>
      <c r="O664" s="276" t="s">
        <v>67</v>
      </c>
      <c r="P664" s="276">
        <v>0</v>
      </c>
      <c r="Q664" s="276" t="s">
        <v>68</v>
      </c>
      <c r="R664" s="276" t="s">
        <v>68</v>
      </c>
    </row>
    <row r="665" spans="2:18" x14ac:dyDescent="0.3">
      <c r="B665" s="436"/>
      <c r="C665" s="276" t="s">
        <v>388</v>
      </c>
      <c r="D665" s="276" t="s">
        <v>516</v>
      </c>
      <c r="E665" s="276" t="s">
        <v>64</v>
      </c>
      <c r="F665" s="276" t="s">
        <v>65</v>
      </c>
      <c r="G665" s="277">
        <v>2319121530917</v>
      </c>
      <c r="H665" s="276" t="s">
        <v>64</v>
      </c>
      <c r="I665" s="276" t="s">
        <v>64</v>
      </c>
      <c r="J665" s="276" t="s">
        <v>65</v>
      </c>
      <c r="K665" s="276" t="s">
        <v>66</v>
      </c>
      <c r="L665" s="276">
        <v>0</v>
      </c>
      <c r="M665" s="276">
        <v>0</v>
      </c>
      <c r="N665" s="276">
        <v>0</v>
      </c>
      <c r="O665" s="276" t="s">
        <v>67</v>
      </c>
      <c r="P665" s="276">
        <v>0</v>
      </c>
      <c r="Q665" s="276" t="s">
        <v>68</v>
      </c>
      <c r="R665" s="276" t="s">
        <v>68</v>
      </c>
    </row>
    <row r="666" spans="2:18" x14ac:dyDescent="0.3">
      <c r="B666" s="436"/>
      <c r="C666" s="276" t="s">
        <v>3275</v>
      </c>
      <c r="D666" s="276" t="s">
        <v>1898</v>
      </c>
      <c r="E666" s="276" t="s">
        <v>64</v>
      </c>
      <c r="F666" s="276" t="s">
        <v>65</v>
      </c>
      <c r="G666" s="277">
        <v>3511943630101</v>
      </c>
      <c r="H666" s="276" t="s">
        <v>64</v>
      </c>
      <c r="I666" s="276" t="s">
        <v>65</v>
      </c>
      <c r="J666" s="276" t="s">
        <v>66</v>
      </c>
      <c r="K666" s="276" t="s">
        <v>66</v>
      </c>
      <c r="L666" s="276">
        <v>0</v>
      </c>
      <c r="M666" s="276">
        <v>0</v>
      </c>
      <c r="N666" s="276">
        <v>0</v>
      </c>
      <c r="O666" s="276" t="s">
        <v>67</v>
      </c>
      <c r="P666" s="276">
        <v>0</v>
      </c>
      <c r="Q666" s="276" t="s">
        <v>68</v>
      </c>
      <c r="R666" s="276" t="s">
        <v>68</v>
      </c>
    </row>
    <row r="667" spans="2:18" x14ac:dyDescent="0.3">
      <c r="B667" s="436"/>
      <c r="C667" s="276" t="s">
        <v>1935</v>
      </c>
      <c r="D667" s="276" t="s">
        <v>3276</v>
      </c>
      <c r="E667" s="276" t="s">
        <v>64</v>
      </c>
      <c r="F667" s="276" t="s">
        <v>65</v>
      </c>
      <c r="G667" s="277" t="s">
        <v>1460</v>
      </c>
      <c r="H667" s="276" t="s">
        <v>65</v>
      </c>
      <c r="I667" s="276" t="s">
        <v>65</v>
      </c>
      <c r="J667" s="276" t="s">
        <v>66</v>
      </c>
      <c r="K667" s="276" t="s">
        <v>66</v>
      </c>
      <c r="L667" s="276">
        <v>0</v>
      </c>
      <c r="M667" s="276">
        <v>0</v>
      </c>
      <c r="N667" s="276">
        <v>0</v>
      </c>
      <c r="O667" s="276" t="s">
        <v>67</v>
      </c>
      <c r="P667" s="276">
        <v>0</v>
      </c>
      <c r="Q667" s="276" t="s">
        <v>68</v>
      </c>
      <c r="R667" s="276" t="s">
        <v>68</v>
      </c>
    </row>
    <row r="668" spans="2:18" x14ac:dyDescent="0.3">
      <c r="B668" s="436"/>
      <c r="C668" s="276" t="s">
        <v>2233</v>
      </c>
      <c r="D668" s="276" t="s">
        <v>3277</v>
      </c>
      <c r="E668" s="276" t="s">
        <v>65</v>
      </c>
      <c r="F668" s="276" t="s">
        <v>64</v>
      </c>
      <c r="G668" s="277">
        <v>2531213370101</v>
      </c>
      <c r="H668" s="276" t="s">
        <v>64</v>
      </c>
      <c r="I668" s="276" t="s">
        <v>64</v>
      </c>
      <c r="J668" s="276" t="s">
        <v>65</v>
      </c>
      <c r="K668" s="276" t="s">
        <v>66</v>
      </c>
      <c r="L668" s="276">
        <v>0</v>
      </c>
      <c r="M668" s="276">
        <v>0</v>
      </c>
      <c r="N668" s="276">
        <v>0</v>
      </c>
      <c r="O668" s="276" t="s">
        <v>67</v>
      </c>
      <c r="P668" s="276">
        <v>0</v>
      </c>
      <c r="Q668" s="276" t="s">
        <v>68</v>
      </c>
      <c r="R668" s="276" t="s">
        <v>68</v>
      </c>
    </row>
    <row r="669" spans="2:18" x14ac:dyDescent="0.3">
      <c r="B669" s="436"/>
      <c r="C669" s="276" t="s">
        <v>121</v>
      </c>
      <c r="D669" s="276" t="s">
        <v>2907</v>
      </c>
      <c r="E669" s="276" t="s">
        <v>64</v>
      </c>
      <c r="F669" s="276" t="s">
        <v>65</v>
      </c>
      <c r="G669" s="277">
        <v>23654279610101</v>
      </c>
      <c r="H669" s="276" t="s">
        <v>64</v>
      </c>
      <c r="I669" s="276" t="s">
        <v>64</v>
      </c>
      <c r="J669" s="276" t="s">
        <v>65</v>
      </c>
      <c r="K669" s="276" t="s">
        <v>66</v>
      </c>
      <c r="L669" s="276">
        <v>0</v>
      </c>
      <c r="M669" s="276">
        <v>0</v>
      </c>
      <c r="N669" s="276">
        <v>0</v>
      </c>
      <c r="O669" s="276" t="s">
        <v>67</v>
      </c>
      <c r="P669" s="276">
        <v>0</v>
      </c>
      <c r="Q669" s="276" t="s">
        <v>68</v>
      </c>
      <c r="R669" s="276" t="s">
        <v>68</v>
      </c>
    </row>
    <row r="670" spans="2:18" x14ac:dyDescent="0.3">
      <c r="B670" s="436"/>
      <c r="C670" s="276" t="s">
        <v>3278</v>
      </c>
      <c r="D670" s="276" t="s">
        <v>1405</v>
      </c>
      <c r="E670" s="276" t="s">
        <v>65</v>
      </c>
      <c r="F670" s="276" t="s">
        <v>64</v>
      </c>
      <c r="G670" s="277" t="s">
        <v>1460</v>
      </c>
      <c r="H670" s="276" t="s">
        <v>65</v>
      </c>
      <c r="I670" s="276" t="s">
        <v>64</v>
      </c>
      <c r="J670" s="276" t="s">
        <v>66</v>
      </c>
      <c r="K670" s="276" t="s">
        <v>66</v>
      </c>
      <c r="L670" s="276">
        <v>0</v>
      </c>
      <c r="M670" s="276">
        <v>0</v>
      </c>
      <c r="N670" s="276">
        <v>0</v>
      </c>
      <c r="O670" s="276" t="s">
        <v>67</v>
      </c>
      <c r="P670" s="276">
        <v>0</v>
      </c>
      <c r="Q670" s="276" t="s">
        <v>68</v>
      </c>
      <c r="R670" s="276" t="s">
        <v>68</v>
      </c>
    </row>
    <row r="671" spans="2:18" x14ac:dyDescent="0.3">
      <c r="B671" s="436"/>
      <c r="C671" s="276" t="s">
        <v>121</v>
      </c>
      <c r="D671" s="276" t="s">
        <v>299</v>
      </c>
      <c r="E671" s="276" t="s">
        <v>64</v>
      </c>
      <c r="F671" s="276" t="s">
        <v>65</v>
      </c>
      <c r="G671" s="277" t="s">
        <v>1460</v>
      </c>
      <c r="H671" s="276" t="s">
        <v>65</v>
      </c>
      <c r="I671" s="276" t="s">
        <v>64</v>
      </c>
      <c r="J671" s="276" t="s">
        <v>66</v>
      </c>
      <c r="K671" s="276" t="s">
        <v>66</v>
      </c>
      <c r="L671" s="276">
        <v>0</v>
      </c>
      <c r="M671" s="276">
        <v>0</v>
      </c>
      <c r="N671" s="276">
        <v>0</v>
      </c>
      <c r="O671" s="276" t="s">
        <v>67</v>
      </c>
      <c r="P671" s="276">
        <v>0</v>
      </c>
      <c r="Q671" s="276" t="s">
        <v>68</v>
      </c>
      <c r="R671" s="276" t="s">
        <v>68</v>
      </c>
    </row>
    <row r="672" spans="2:18" x14ac:dyDescent="0.3">
      <c r="B672" s="436"/>
      <c r="C672" s="276" t="s">
        <v>3279</v>
      </c>
      <c r="D672" s="276" t="s">
        <v>1405</v>
      </c>
      <c r="E672" s="276" t="s">
        <v>65</v>
      </c>
      <c r="F672" s="276" t="s">
        <v>64</v>
      </c>
      <c r="G672" s="277">
        <v>2345722720101</v>
      </c>
      <c r="H672" s="276" t="s">
        <v>64</v>
      </c>
      <c r="I672" s="276" t="s">
        <v>64</v>
      </c>
      <c r="J672" s="276" t="s">
        <v>66</v>
      </c>
      <c r="K672" s="276" t="s">
        <v>65</v>
      </c>
      <c r="L672" s="276">
        <v>0</v>
      </c>
      <c r="M672" s="276">
        <v>0</v>
      </c>
      <c r="N672" s="276">
        <v>0</v>
      </c>
      <c r="O672" s="276" t="s">
        <v>67</v>
      </c>
      <c r="P672" s="276">
        <v>0</v>
      </c>
      <c r="Q672" s="276" t="s">
        <v>68</v>
      </c>
      <c r="R672" s="276" t="s">
        <v>68</v>
      </c>
    </row>
    <row r="673" spans="2:18" x14ac:dyDescent="0.3">
      <c r="B673" s="436"/>
      <c r="C673" s="276" t="s">
        <v>194</v>
      </c>
      <c r="D673" s="276" t="s">
        <v>2786</v>
      </c>
      <c r="E673" s="276" t="s">
        <v>64</v>
      </c>
      <c r="F673" s="276" t="s">
        <v>65</v>
      </c>
      <c r="G673" s="277">
        <v>2278840270101</v>
      </c>
      <c r="H673" s="276" t="s">
        <v>64</v>
      </c>
      <c r="I673" s="276" t="s">
        <v>64</v>
      </c>
      <c r="J673" s="276" t="s">
        <v>65</v>
      </c>
      <c r="K673" s="276" t="s">
        <v>66</v>
      </c>
      <c r="L673" s="276">
        <v>0</v>
      </c>
      <c r="M673" s="276">
        <v>0</v>
      </c>
      <c r="N673" s="276">
        <v>0</v>
      </c>
      <c r="O673" s="276" t="s">
        <v>67</v>
      </c>
      <c r="P673" s="276">
        <v>0</v>
      </c>
      <c r="Q673" s="276" t="s">
        <v>68</v>
      </c>
      <c r="R673" s="276" t="s">
        <v>68</v>
      </c>
    </row>
    <row r="674" spans="2:18" x14ac:dyDescent="0.3">
      <c r="B674" s="436"/>
      <c r="C674" s="276" t="s">
        <v>3280</v>
      </c>
      <c r="D674" s="276" t="s">
        <v>1405</v>
      </c>
      <c r="E674" s="276" t="s">
        <v>65</v>
      </c>
      <c r="F674" s="276" t="s">
        <v>64</v>
      </c>
      <c r="G674" s="277" t="s">
        <v>1460</v>
      </c>
      <c r="H674" s="276" t="s">
        <v>64</v>
      </c>
      <c r="I674" s="276" t="s">
        <v>64</v>
      </c>
      <c r="J674" s="276" t="s">
        <v>66</v>
      </c>
      <c r="K674" s="276" t="s">
        <v>65</v>
      </c>
      <c r="L674" s="276">
        <v>0</v>
      </c>
      <c r="M674" s="276">
        <v>0</v>
      </c>
      <c r="N674" s="276">
        <v>0</v>
      </c>
      <c r="O674" s="276" t="s">
        <v>67</v>
      </c>
      <c r="P674" s="276">
        <v>0</v>
      </c>
      <c r="Q674" s="276" t="s">
        <v>68</v>
      </c>
      <c r="R674" s="276" t="s">
        <v>68</v>
      </c>
    </row>
    <row r="675" spans="2:18" x14ac:dyDescent="0.3">
      <c r="B675" s="436"/>
      <c r="C675" s="276" t="s">
        <v>176</v>
      </c>
      <c r="D675" s="276" t="s">
        <v>3281</v>
      </c>
      <c r="E675" s="276" t="s">
        <v>65</v>
      </c>
      <c r="F675" s="276" t="s">
        <v>64</v>
      </c>
      <c r="G675" s="277">
        <v>2200169680101</v>
      </c>
      <c r="H675" s="276" t="s">
        <v>64</v>
      </c>
      <c r="I675" s="276" t="s">
        <v>65</v>
      </c>
      <c r="J675" s="276" t="s">
        <v>66</v>
      </c>
      <c r="K675" s="276" t="s">
        <v>66</v>
      </c>
      <c r="L675" s="276">
        <v>0</v>
      </c>
      <c r="M675" s="276">
        <v>0</v>
      </c>
      <c r="N675" s="276">
        <v>0</v>
      </c>
      <c r="O675" s="276" t="s">
        <v>67</v>
      </c>
      <c r="P675" s="276">
        <v>0</v>
      </c>
      <c r="Q675" s="276" t="s">
        <v>68</v>
      </c>
      <c r="R675" s="276" t="s">
        <v>68</v>
      </c>
    </row>
    <row r="676" spans="2:18" x14ac:dyDescent="0.3">
      <c r="B676" s="436"/>
      <c r="C676" s="276" t="s">
        <v>3282</v>
      </c>
      <c r="D676" s="276" t="s">
        <v>3283</v>
      </c>
      <c r="E676" s="276" t="s">
        <v>64</v>
      </c>
      <c r="F676" s="276" t="s">
        <v>65</v>
      </c>
      <c r="G676" s="277">
        <v>1594503651613</v>
      </c>
      <c r="H676" s="276" t="s">
        <v>64</v>
      </c>
      <c r="I676" s="276" t="s">
        <v>65</v>
      </c>
      <c r="J676" s="276" t="s">
        <v>66</v>
      </c>
      <c r="K676" s="276" t="s">
        <v>66</v>
      </c>
      <c r="L676" s="276">
        <v>0</v>
      </c>
      <c r="M676" s="276">
        <v>0</v>
      </c>
      <c r="N676" s="276">
        <v>0</v>
      </c>
      <c r="O676" s="276" t="s">
        <v>67</v>
      </c>
      <c r="P676" s="276">
        <v>0</v>
      </c>
      <c r="Q676" s="276" t="s">
        <v>68</v>
      </c>
      <c r="R676" s="276" t="s">
        <v>68</v>
      </c>
    </row>
    <row r="677" spans="2:18" x14ac:dyDescent="0.3">
      <c r="B677" s="436"/>
      <c r="C677" s="276" t="s">
        <v>3284</v>
      </c>
      <c r="D677" s="276" t="s">
        <v>3285</v>
      </c>
      <c r="E677" s="276" t="s">
        <v>65</v>
      </c>
      <c r="F677" s="276" t="s">
        <v>64</v>
      </c>
      <c r="G677" s="277">
        <v>1671482221109</v>
      </c>
      <c r="H677" s="276" t="s">
        <v>64</v>
      </c>
      <c r="I677" s="276" t="s">
        <v>64</v>
      </c>
      <c r="J677" s="276" t="s">
        <v>66</v>
      </c>
      <c r="K677" s="276" t="s">
        <v>65</v>
      </c>
      <c r="L677" s="276">
        <v>0</v>
      </c>
      <c r="M677" s="276">
        <v>0</v>
      </c>
      <c r="N677" s="276">
        <v>0</v>
      </c>
      <c r="O677" s="276" t="s">
        <v>67</v>
      </c>
      <c r="P677" s="276">
        <v>0</v>
      </c>
      <c r="Q677" s="276" t="s">
        <v>68</v>
      </c>
      <c r="R677" s="276" t="s">
        <v>68</v>
      </c>
    </row>
    <row r="678" spans="2:18" x14ac:dyDescent="0.3">
      <c r="B678" s="436"/>
      <c r="C678" s="276" t="s">
        <v>3286</v>
      </c>
      <c r="D678" s="276" t="s">
        <v>186</v>
      </c>
      <c r="E678" s="276" t="s">
        <v>64</v>
      </c>
      <c r="F678" s="276" t="s">
        <v>65</v>
      </c>
      <c r="G678" s="277">
        <v>2988378540101</v>
      </c>
      <c r="H678" s="276" t="s">
        <v>64</v>
      </c>
      <c r="I678" s="276" t="s">
        <v>65</v>
      </c>
      <c r="J678" s="276" t="s">
        <v>66</v>
      </c>
      <c r="K678" s="276" t="s">
        <v>66</v>
      </c>
      <c r="L678" s="276">
        <v>0</v>
      </c>
      <c r="M678" s="276">
        <v>0</v>
      </c>
      <c r="N678" s="276">
        <v>0</v>
      </c>
      <c r="O678" s="276" t="s">
        <v>67</v>
      </c>
      <c r="P678" s="276">
        <v>0</v>
      </c>
      <c r="Q678" s="276" t="s">
        <v>68</v>
      </c>
      <c r="R678" s="276" t="s">
        <v>68</v>
      </c>
    </row>
    <row r="679" spans="2:18" x14ac:dyDescent="0.3">
      <c r="B679" s="436"/>
      <c r="C679" s="276" t="s">
        <v>214</v>
      </c>
      <c r="D679" s="276" t="s">
        <v>215</v>
      </c>
      <c r="E679" s="276" t="s">
        <v>64</v>
      </c>
      <c r="F679" s="276" t="s">
        <v>65</v>
      </c>
      <c r="G679" s="277">
        <v>1615288990920</v>
      </c>
      <c r="H679" s="276" t="s">
        <v>64</v>
      </c>
      <c r="I679" s="276" t="s">
        <v>65</v>
      </c>
      <c r="J679" s="276" t="s">
        <v>66</v>
      </c>
      <c r="K679" s="276" t="s">
        <v>66</v>
      </c>
      <c r="L679" s="276">
        <v>0</v>
      </c>
      <c r="M679" s="276">
        <v>0</v>
      </c>
      <c r="N679" s="276">
        <v>0</v>
      </c>
      <c r="O679" s="276" t="s">
        <v>67</v>
      </c>
      <c r="P679" s="276">
        <v>0</v>
      </c>
      <c r="Q679" s="276" t="s">
        <v>68</v>
      </c>
      <c r="R679" s="276" t="s">
        <v>68</v>
      </c>
    </row>
    <row r="680" spans="2:18" x14ac:dyDescent="0.3">
      <c r="B680" s="436"/>
      <c r="C680" s="276" t="s">
        <v>1647</v>
      </c>
      <c r="D680" s="276" t="s">
        <v>2510</v>
      </c>
      <c r="E680" s="276" t="s">
        <v>64</v>
      </c>
      <c r="F680" s="276" t="s">
        <v>65</v>
      </c>
      <c r="G680" s="277">
        <v>3453192140101</v>
      </c>
      <c r="H680" s="276" t="s">
        <v>64</v>
      </c>
      <c r="I680" s="276" t="s">
        <v>65</v>
      </c>
      <c r="J680" s="276" t="s">
        <v>66</v>
      </c>
      <c r="K680" s="276" t="s">
        <v>66</v>
      </c>
      <c r="L680" s="276">
        <v>0</v>
      </c>
      <c r="M680" s="276">
        <v>0</v>
      </c>
      <c r="N680" s="276">
        <v>0</v>
      </c>
      <c r="O680" s="276" t="s">
        <v>67</v>
      </c>
      <c r="P680" s="276">
        <v>0</v>
      </c>
      <c r="Q680" s="276" t="s">
        <v>68</v>
      </c>
      <c r="R680" s="276" t="s">
        <v>68</v>
      </c>
    </row>
    <row r="681" spans="2:18" x14ac:dyDescent="0.3">
      <c r="B681" s="436"/>
      <c r="C681" s="276" t="s">
        <v>2896</v>
      </c>
      <c r="D681" s="276" t="s">
        <v>212</v>
      </c>
      <c r="E681" s="276" t="s">
        <v>64</v>
      </c>
      <c r="F681" s="276" t="s">
        <v>65</v>
      </c>
      <c r="G681" s="277" t="s">
        <v>1460</v>
      </c>
      <c r="H681" s="276" t="s">
        <v>65</v>
      </c>
      <c r="I681" s="276" t="s">
        <v>64</v>
      </c>
      <c r="J681" s="276" t="s">
        <v>66</v>
      </c>
      <c r="K681" s="276" t="s">
        <v>66</v>
      </c>
      <c r="L681" s="276">
        <v>0</v>
      </c>
      <c r="M681" s="276">
        <v>0</v>
      </c>
      <c r="N681" s="276">
        <v>0</v>
      </c>
      <c r="O681" s="276" t="s">
        <v>67</v>
      </c>
      <c r="P681" s="276">
        <v>0</v>
      </c>
      <c r="Q681" s="276" t="s">
        <v>68</v>
      </c>
      <c r="R681" s="276" t="s">
        <v>68</v>
      </c>
    </row>
    <row r="682" spans="2:18" x14ac:dyDescent="0.3">
      <c r="B682" s="436"/>
      <c r="C682" s="276" t="s">
        <v>3244</v>
      </c>
      <c r="D682" s="276" t="s">
        <v>3287</v>
      </c>
      <c r="E682" s="276" t="s">
        <v>65</v>
      </c>
      <c r="F682" s="276" t="s">
        <v>64</v>
      </c>
      <c r="G682" s="277" t="s">
        <v>3288</v>
      </c>
      <c r="H682" s="276" t="s">
        <v>65</v>
      </c>
      <c r="I682" s="276" t="s">
        <v>64</v>
      </c>
      <c r="J682" s="276" t="s">
        <v>66</v>
      </c>
      <c r="K682" s="276" t="s">
        <v>66</v>
      </c>
      <c r="L682" s="276">
        <v>0</v>
      </c>
      <c r="M682" s="276">
        <v>0</v>
      </c>
      <c r="N682" s="276">
        <v>0</v>
      </c>
      <c r="O682" s="276" t="s">
        <v>67</v>
      </c>
      <c r="P682" s="276">
        <v>0</v>
      </c>
      <c r="Q682" s="276" t="s">
        <v>68</v>
      </c>
      <c r="R682" s="276" t="s">
        <v>68</v>
      </c>
    </row>
    <row r="683" spans="2:18" x14ac:dyDescent="0.3">
      <c r="B683" s="436"/>
      <c r="C683" s="276" t="s">
        <v>1641</v>
      </c>
      <c r="D683" s="276" t="s">
        <v>3287</v>
      </c>
      <c r="E683" s="276" t="s">
        <v>64</v>
      </c>
      <c r="F683" s="276" t="s">
        <v>65</v>
      </c>
      <c r="G683" s="277" t="s">
        <v>1460</v>
      </c>
      <c r="H683" s="276" t="s">
        <v>65</v>
      </c>
      <c r="I683" s="276" t="s">
        <v>64</v>
      </c>
      <c r="J683" s="276" t="s">
        <v>66</v>
      </c>
      <c r="K683" s="276" t="s">
        <v>66</v>
      </c>
      <c r="L683" s="276">
        <v>0</v>
      </c>
      <c r="M683" s="276">
        <v>0</v>
      </c>
      <c r="N683" s="276">
        <v>0</v>
      </c>
      <c r="O683" s="276" t="s">
        <v>67</v>
      </c>
      <c r="P683" s="276">
        <v>0</v>
      </c>
      <c r="Q683" s="276" t="s">
        <v>68</v>
      </c>
      <c r="R683" s="276" t="s">
        <v>68</v>
      </c>
    </row>
    <row r="684" spans="2:18" x14ac:dyDescent="0.3">
      <c r="B684" s="436"/>
      <c r="C684" s="276" t="s">
        <v>3289</v>
      </c>
      <c r="D684" s="276" t="s">
        <v>304</v>
      </c>
      <c r="E684" s="276" t="s">
        <v>65</v>
      </c>
      <c r="F684" s="276" t="s">
        <v>64</v>
      </c>
      <c r="G684" s="277">
        <v>2383126070206</v>
      </c>
      <c r="H684" s="276" t="s">
        <v>64</v>
      </c>
      <c r="I684" s="276" t="s">
        <v>64</v>
      </c>
      <c r="J684" s="276" t="s">
        <v>65</v>
      </c>
      <c r="K684" s="276" t="s">
        <v>66</v>
      </c>
      <c r="L684" s="276">
        <v>0</v>
      </c>
      <c r="M684" s="276">
        <v>0</v>
      </c>
      <c r="N684" s="276">
        <v>0</v>
      </c>
      <c r="O684" s="276" t="s">
        <v>67</v>
      </c>
      <c r="P684" s="276">
        <v>0</v>
      </c>
      <c r="Q684" s="276" t="s">
        <v>68</v>
      </c>
      <c r="R684" s="276" t="s">
        <v>68</v>
      </c>
    </row>
    <row r="685" spans="2:18" x14ac:dyDescent="0.3">
      <c r="B685" s="436"/>
      <c r="C685" s="276" t="s">
        <v>3264</v>
      </c>
      <c r="D685" s="276" t="s">
        <v>3290</v>
      </c>
      <c r="E685" s="276" t="s">
        <v>64</v>
      </c>
      <c r="F685" s="276" t="s">
        <v>65</v>
      </c>
      <c r="G685" s="277" t="s">
        <v>1460</v>
      </c>
      <c r="H685" s="276" t="s">
        <v>65</v>
      </c>
      <c r="I685" s="276" t="s">
        <v>64</v>
      </c>
      <c r="J685" s="276" t="s">
        <v>66</v>
      </c>
      <c r="K685" s="276" t="s">
        <v>66</v>
      </c>
      <c r="L685" s="276">
        <v>0</v>
      </c>
      <c r="M685" s="276">
        <v>0</v>
      </c>
      <c r="N685" s="276">
        <v>0</v>
      </c>
      <c r="O685" s="276" t="s">
        <v>67</v>
      </c>
      <c r="P685" s="276">
        <v>0</v>
      </c>
      <c r="Q685" s="276" t="s">
        <v>68</v>
      </c>
      <c r="R685" s="276" t="s">
        <v>68</v>
      </c>
    </row>
    <row r="686" spans="2:18" x14ac:dyDescent="0.3">
      <c r="B686" s="436"/>
      <c r="C686" s="276" t="s">
        <v>123</v>
      </c>
      <c r="D686" s="276" t="s">
        <v>2965</v>
      </c>
      <c r="E686" s="276" t="s">
        <v>64</v>
      </c>
      <c r="F686" s="276" t="s">
        <v>65</v>
      </c>
      <c r="G686" s="277">
        <v>1632711421410</v>
      </c>
      <c r="H686" s="276" t="s">
        <v>64</v>
      </c>
      <c r="I686" s="276" t="s">
        <v>64</v>
      </c>
      <c r="J686" s="276" t="s">
        <v>65</v>
      </c>
      <c r="K686" s="276" t="s">
        <v>66</v>
      </c>
      <c r="L686" s="276">
        <v>0</v>
      </c>
      <c r="M686" s="276">
        <v>0</v>
      </c>
      <c r="N686" s="276">
        <v>0</v>
      </c>
      <c r="O686" s="276" t="s">
        <v>67</v>
      </c>
      <c r="P686" s="276">
        <v>0</v>
      </c>
      <c r="Q686" s="276" t="s">
        <v>68</v>
      </c>
      <c r="R686" s="276" t="s">
        <v>68</v>
      </c>
    </row>
    <row r="687" spans="2:18" x14ac:dyDescent="0.3">
      <c r="B687" s="436"/>
      <c r="C687" s="276" t="s">
        <v>325</v>
      </c>
      <c r="D687" s="276" t="s">
        <v>3291</v>
      </c>
      <c r="E687" s="276" t="s">
        <v>64</v>
      </c>
      <c r="F687" s="276" t="s">
        <v>65</v>
      </c>
      <c r="G687" s="277" t="s">
        <v>1460</v>
      </c>
      <c r="H687" s="276" t="s">
        <v>65</v>
      </c>
      <c r="I687" s="276" t="s">
        <v>64</v>
      </c>
      <c r="J687" s="276" t="s">
        <v>66</v>
      </c>
      <c r="K687" s="276" t="s">
        <v>66</v>
      </c>
      <c r="L687" s="276">
        <v>0</v>
      </c>
      <c r="M687" s="276">
        <v>0</v>
      </c>
      <c r="N687" s="276">
        <v>0</v>
      </c>
      <c r="O687" s="276" t="s">
        <v>67</v>
      </c>
      <c r="P687" s="276">
        <v>0</v>
      </c>
      <c r="Q687" s="276" t="s">
        <v>68</v>
      </c>
      <c r="R687" s="276" t="s">
        <v>68</v>
      </c>
    </row>
    <row r="688" spans="2:18" x14ac:dyDescent="0.3">
      <c r="B688" s="436"/>
      <c r="C688" s="276" t="s">
        <v>3292</v>
      </c>
      <c r="D688" s="276" t="s">
        <v>3283</v>
      </c>
      <c r="E688" s="276" t="s">
        <v>64</v>
      </c>
      <c r="F688" s="276" t="s">
        <v>65</v>
      </c>
      <c r="G688" s="277">
        <v>1594503651613</v>
      </c>
      <c r="H688" s="276" t="s">
        <v>64</v>
      </c>
      <c r="I688" s="276" t="s">
        <v>65</v>
      </c>
      <c r="J688" s="276" t="s">
        <v>66</v>
      </c>
      <c r="K688" s="276" t="s">
        <v>66</v>
      </c>
      <c r="L688" s="276">
        <v>0</v>
      </c>
      <c r="M688" s="276">
        <v>0</v>
      </c>
      <c r="N688" s="276">
        <v>0</v>
      </c>
      <c r="O688" s="276" t="s">
        <v>67</v>
      </c>
      <c r="P688" s="276">
        <v>0</v>
      </c>
      <c r="Q688" s="276" t="s">
        <v>68</v>
      </c>
      <c r="R688" s="276" t="s">
        <v>68</v>
      </c>
    </row>
    <row r="689" spans="2:18" x14ac:dyDescent="0.3">
      <c r="B689" s="436"/>
      <c r="C689" s="276" t="s">
        <v>407</v>
      </c>
      <c r="D689" s="276" t="s">
        <v>1655</v>
      </c>
      <c r="E689" s="276" t="s">
        <v>65</v>
      </c>
      <c r="F689" s="276" t="s">
        <v>64</v>
      </c>
      <c r="G689" s="277">
        <v>2544387760101</v>
      </c>
      <c r="H689" s="276" t="s">
        <v>64</v>
      </c>
      <c r="I689" s="276" t="s">
        <v>64</v>
      </c>
      <c r="J689" s="276" t="s">
        <v>66</v>
      </c>
      <c r="K689" s="276" t="s">
        <v>65</v>
      </c>
      <c r="L689" s="276">
        <v>0</v>
      </c>
      <c r="M689" s="276">
        <v>0</v>
      </c>
      <c r="N689" s="276">
        <v>0</v>
      </c>
      <c r="O689" s="276" t="s">
        <v>67</v>
      </c>
      <c r="P689" s="276">
        <v>0</v>
      </c>
      <c r="Q689" s="276" t="s">
        <v>68</v>
      </c>
      <c r="R689" s="276" t="s">
        <v>68</v>
      </c>
    </row>
    <row r="690" spans="2:18" x14ac:dyDescent="0.3">
      <c r="B690" s="436"/>
      <c r="C690" s="276" t="s">
        <v>3125</v>
      </c>
      <c r="D690" s="276" t="s">
        <v>1462</v>
      </c>
      <c r="E690" s="276" t="s">
        <v>64</v>
      </c>
      <c r="F690" s="276" t="s">
        <v>65</v>
      </c>
      <c r="G690" s="277" t="s">
        <v>1460</v>
      </c>
      <c r="H690" s="276" t="s">
        <v>65</v>
      </c>
      <c r="I690" s="276" t="s">
        <v>64</v>
      </c>
      <c r="J690" s="276" t="s">
        <v>66</v>
      </c>
      <c r="K690" s="276" t="s">
        <v>66</v>
      </c>
      <c r="L690" s="276">
        <v>0</v>
      </c>
      <c r="M690" s="276">
        <v>0</v>
      </c>
      <c r="N690" s="276">
        <v>0</v>
      </c>
      <c r="O690" s="276" t="s">
        <v>67</v>
      </c>
      <c r="P690" s="276">
        <v>0</v>
      </c>
      <c r="Q690" s="276" t="s">
        <v>68</v>
      </c>
      <c r="R690" s="276" t="s">
        <v>68</v>
      </c>
    </row>
    <row r="691" spans="2:18" x14ac:dyDescent="0.3">
      <c r="B691" s="436"/>
      <c r="C691" s="276" t="s">
        <v>179</v>
      </c>
      <c r="D691" s="276" t="s">
        <v>1462</v>
      </c>
      <c r="E691" s="276" t="s">
        <v>64</v>
      </c>
      <c r="F691" s="276" t="s">
        <v>65</v>
      </c>
      <c r="G691" s="277" t="s">
        <v>1460</v>
      </c>
      <c r="H691" s="276" t="s">
        <v>65</v>
      </c>
      <c r="I691" s="276" t="s">
        <v>64</v>
      </c>
      <c r="J691" s="276" t="s">
        <v>66</v>
      </c>
      <c r="K691" s="276" t="s">
        <v>66</v>
      </c>
      <c r="L691" s="276">
        <v>0</v>
      </c>
      <c r="M691" s="276">
        <v>0</v>
      </c>
      <c r="N691" s="276">
        <v>0</v>
      </c>
      <c r="O691" s="276" t="s">
        <v>67</v>
      </c>
      <c r="P691" s="276">
        <v>0</v>
      </c>
      <c r="Q691" s="276" t="s">
        <v>68</v>
      </c>
      <c r="R691" s="276" t="s">
        <v>68</v>
      </c>
    </row>
    <row r="692" spans="2:18" x14ac:dyDescent="0.3">
      <c r="B692" s="436"/>
      <c r="C692" s="276" t="s">
        <v>3293</v>
      </c>
      <c r="D692" s="276" t="s">
        <v>2792</v>
      </c>
      <c r="E692" s="276" t="s">
        <v>65</v>
      </c>
      <c r="F692" s="276" t="s">
        <v>64</v>
      </c>
      <c r="G692" s="277" t="s">
        <v>1460</v>
      </c>
      <c r="H692" s="276" t="s">
        <v>65</v>
      </c>
      <c r="I692" s="276" t="s">
        <v>64</v>
      </c>
      <c r="J692" s="276" t="s">
        <v>66</v>
      </c>
      <c r="K692" s="276" t="s">
        <v>66</v>
      </c>
      <c r="L692" s="276">
        <v>0</v>
      </c>
      <c r="M692" s="276">
        <v>0</v>
      </c>
      <c r="N692" s="276">
        <v>0</v>
      </c>
      <c r="O692" s="276" t="s">
        <v>67</v>
      </c>
      <c r="P692" s="276">
        <v>0</v>
      </c>
      <c r="Q692" s="276" t="s">
        <v>68</v>
      </c>
      <c r="R692" s="276" t="s">
        <v>68</v>
      </c>
    </row>
    <row r="693" spans="2:18" x14ac:dyDescent="0.3">
      <c r="B693" s="436"/>
      <c r="C693" s="276" t="s">
        <v>2541</v>
      </c>
      <c r="D693" s="276" t="s">
        <v>559</v>
      </c>
      <c r="E693" s="276" t="s">
        <v>65</v>
      </c>
      <c r="F693" s="276" t="s">
        <v>64</v>
      </c>
      <c r="G693" s="277">
        <v>2329611901205</v>
      </c>
      <c r="H693" s="276" t="s">
        <v>64</v>
      </c>
      <c r="I693" s="276" t="s">
        <v>65</v>
      </c>
      <c r="J693" s="276" t="s">
        <v>66</v>
      </c>
      <c r="K693" s="276" t="s">
        <v>66</v>
      </c>
      <c r="L693" s="276">
        <v>0</v>
      </c>
      <c r="M693" s="276">
        <v>0</v>
      </c>
      <c r="N693" s="276">
        <v>0</v>
      </c>
      <c r="O693" s="276" t="s">
        <v>67</v>
      </c>
      <c r="P693" s="276">
        <v>0</v>
      </c>
      <c r="Q693" s="276" t="s">
        <v>68</v>
      </c>
      <c r="R693" s="276" t="s">
        <v>68</v>
      </c>
    </row>
    <row r="694" spans="2:18" x14ac:dyDescent="0.3">
      <c r="B694" s="436"/>
      <c r="C694" s="276" t="s">
        <v>3294</v>
      </c>
      <c r="D694" s="276" t="s">
        <v>215</v>
      </c>
      <c r="E694" s="276" t="s">
        <v>65</v>
      </c>
      <c r="F694" s="276" t="s">
        <v>64</v>
      </c>
      <c r="G694" s="277">
        <v>1739809020101</v>
      </c>
      <c r="H694" s="276" t="s">
        <v>64</v>
      </c>
      <c r="I694" s="276" t="s">
        <v>64</v>
      </c>
      <c r="J694" s="276" t="s">
        <v>65</v>
      </c>
      <c r="K694" s="276" t="s">
        <v>66</v>
      </c>
      <c r="L694" s="276">
        <v>0</v>
      </c>
      <c r="M694" s="276">
        <v>0</v>
      </c>
      <c r="N694" s="276">
        <v>0</v>
      </c>
      <c r="O694" s="276" t="s">
        <v>67</v>
      </c>
      <c r="P694" s="276">
        <v>0</v>
      </c>
      <c r="Q694" s="276" t="s">
        <v>68</v>
      </c>
      <c r="R694" s="276" t="s">
        <v>68</v>
      </c>
    </row>
    <row r="695" spans="2:18" x14ac:dyDescent="0.3">
      <c r="B695" s="436"/>
      <c r="C695" s="276" t="s">
        <v>3295</v>
      </c>
      <c r="D695" s="276" t="s">
        <v>1457</v>
      </c>
      <c r="E695" s="276" t="s">
        <v>64</v>
      </c>
      <c r="F695" s="276" t="s">
        <v>65</v>
      </c>
      <c r="G695" s="277">
        <v>1789557870408</v>
      </c>
      <c r="H695" s="276" t="s">
        <v>64</v>
      </c>
      <c r="I695" s="276" t="s">
        <v>64</v>
      </c>
      <c r="J695" s="276" t="s">
        <v>66</v>
      </c>
      <c r="K695" s="276" t="s">
        <v>65</v>
      </c>
      <c r="L695" s="276">
        <v>0</v>
      </c>
      <c r="M695" s="276">
        <v>0</v>
      </c>
      <c r="N695" s="276">
        <v>0</v>
      </c>
      <c r="O695" s="276" t="s">
        <v>67</v>
      </c>
      <c r="P695" s="276">
        <v>0</v>
      </c>
      <c r="Q695" s="276" t="s">
        <v>68</v>
      </c>
      <c r="R695" s="276" t="s">
        <v>68</v>
      </c>
    </row>
    <row r="696" spans="2:18" x14ac:dyDescent="0.3">
      <c r="B696" s="436"/>
      <c r="C696" s="276" t="s">
        <v>394</v>
      </c>
      <c r="D696" s="276" t="s">
        <v>1444</v>
      </c>
      <c r="E696" s="276" t="s">
        <v>65</v>
      </c>
      <c r="F696" s="276" t="s">
        <v>64</v>
      </c>
      <c r="G696" s="277">
        <v>2153941511801</v>
      </c>
      <c r="H696" s="276" t="s">
        <v>64</v>
      </c>
      <c r="I696" s="276" t="s">
        <v>65</v>
      </c>
      <c r="J696" s="276" t="s">
        <v>66</v>
      </c>
      <c r="K696" s="276" t="s">
        <v>66</v>
      </c>
      <c r="L696" s="276">
        <v>0</v>
      </c>
      <c r="M696" s="276">
        <v>0</v>
      </c>
      <c r="N696" s="276">
        <v>0</v>
      </c>
      <c r="O696" s="276" t="s">
        <v>67</v>
      </c>
      <c r="P696" s="276">
        <v>0</v>
      </c>
      <c r="Q696" s="276" t="s">
        <v>68</v>
      </c>
      <c r="R696" s="276" t="s">
        <v>68</v>
      </c>
    </row>
    <row r="697" spans="2:18" x14ac:dyDescent="0.3">
      <c r="B697" s="436"/>
      <c r="C697" s="276" t="s">
        <v>1602</v>
      </c>
      <c r="D697" s="276" t="s">
        <v>516</v>
      </c>
      <c r="E697" s="276" t="s">
        <v>64</v>
      </c>
      <c r="F697" s="276" t="s">
        <v>65</v>
      </c>
      <c r="G697" s="277" t="s">
        <v>1460</v>
      </c>
      <c r="H697" s="276" t="s">
        <v>64</v>
      </c>
      <c r="I697" s="276" t="s">
        <v>65</v>
      </c>
      <c r="J697" s="276" t="s">
        <v>66</v>
      </c>
      <c r="K697" s="276" t="s">
        <v>66</v>
      </c>
      <c r="L697" s="276">
        <v>0</v>
      </c>
      <c r="M697" s="276">
        <v>0</v>
      </c>
      <c r="N697" s="276">
        <v>0</v>
      </c>
      <c r="O697" s="276" t="s">
        <v>67</v>
      </c>
      <c r="P697" s="276">
        <v>0</v>
      </c>
      <c r="Q697" s="276" t="s">
        <v>68</v>
      </c>
      <c r="R697" s="276" t="s">
        <v>68</v>
      </c>
    </row>
    <row r="698" spans="2:18" x14ac:dyDescent="0.3">
      <c r="B698" s="436"/>
      <c r="C698" s="276" t="s">
        <v>536</v>
      </c>
      <c r="D698" s="276" t="s">
        <v>1859</v>
      </c>
      <c r="E698" s="276" t="s">
        <v>65</v>
      </c>
      <c r="F698" s="276" t="s">
        <v>64</v>
      </c>
      <c r="G698" s="277">
        <v>1611011270401</v>
      </c>
      <c r="H698" s="276" t="s">
        <v>64</v>
      </c>
      <c r="I698" s="276" t="s">
        <v>64</v>
      </c>
      <c r="J698" s="276" t="s">
        <v>65</v>
      </c>
      <c r="K698" s="276" t="s">
        <v>66</v>
      </c>
      <c r="L698" s="276">
        <v>0</v>
      </c>
      <c r="M698" s="276">
        <v>0</v>
      </c>
      <c r="N698" s="276">
        <v>0</v>
      </c>
      <c r="O698" s="276" t="s">
        <v>67</v>
      </c>
      <c r="P698" s="276">
        <v>0</v>
      </c>
      <c r="Q698" s="276" t="s">
        <v>68</v>
      </c>
      <c r="R698" s="276" t="s">
        <v>68</v>
      </c>
    </row>
    <row r="699" spans="2:18" x14ac:dyDescent="0.3">
      <c r="B699" s="436"/>
      <c r="C699" s="276" t="s">
        <v>121</v>
      </c>
      <c r="D699" s="276" t="s">
        <v>299</v>
      </c>
      <c r="E699" s="276" t="s">
        <v>64</v>
      </c>
      <c r="F699" s="276" t="s">
        <v>65</v>
      </c>
      <c r="G699" s="277" t="s">
        <v>1460</v>
      </c>
      <c r="H699" s="276" t="s">
        <v>65</v>
      </c>
      <c r="I699" s="276" t="s">
        <v>64</v>
      </c>
      <c r="J699" s="276" t="s">
        <v>66</v>
      </c>
      <c r="K699" s="276" t="s">
        <v>66</v>
      </c>
      <c r="L699" s="276">
        <v>0</v>
      </c>
      <c r="M699" s="276">
        <v>0</v>
      </c>
      <c r="N699" s="276">
        <v>0</v>
      </c>
      <c r="O699" s="276" t="s">
        <v>67</v>
      </c>
      <c r="P699" s="276">
        <v>0</v>
      </c>
      <c r="Q699" s="276" t="s">
        <v>68</v>
      </c>
      <c r="R699" s="276" t="s">
        <v>68</v>
      </c>
    </row>
    <row r="700" spans="2:18" x14ac:dyDescent="0.3">
      <c r="B700" s="436"/>
      <c r="C700" s="276" t="s">
        <v>3296</v>
      </c>
      <c r="D700" s="276" t="s">
        <v>3297</v>
      </c>
      <c r="E700" s="276" t="s">
        <v>65</v>
      </c>
      <c r="F700" s="276" t="s">
        <v>64</v>
      </c>
      <c r="G700" s="277">
        <v>232961901205</v>
      </c>
      <c r="H700" s="276" t="s">
        <v>64</v>
      </c>
      <c r="I700" s="276" t="s">
        <v>65</v>
      </c>
      <c r="J700" s="276" t="s">
        <v>66</v>
      </c>
      <c r="K700" s="276" t="s">
        <v>66</v>
      </c>
      <c r="L700" s="276">
        <v>0</v>
      </c>
      <c r="M700" s="276">
        <v>0</v>
      </c>
      <c r="N700" s="276">
        <v>0</v>
      </c>
      <c r="O700" s="276" t="s">
        <v>67</v>
      </c>
      <c r="P700" s="276">
        <v>0</v>
      </c>
      <c r="Q700" s="276" t="s">
        <v>68</v>
      </c>
      <c r="R700" s="276" t="s">
        <v>68</v>
      </c>
    </row>
    <row r="701" spans="2:18" x14ac:dyDescent="0.3">
      <c r="B701" s="436"/>
      <c r="C701" s="276" t="s">
        <v>3298</v>
      </c>
      <c r="D701" s="276" t="s">
        <v>3299</v>
      </c>
      <c r="E701" s="276" t="s">
        <v>64</v>
      </c>
      <c r="F701" s="276" t="s">
        <v>65</v>
      </c>
      <c r="G701" s="277">
        <v>1739809020101</v>
      </c>
      <c r="H701" s="276" t="s">
        <v>64</v>
      </c>
      <c r="I701" s="276" t="s">
        <v>64</v>
      </c>
      <c r="J701" s="276" t="s">
        <v>65</v>
      </c>
      <c r="K701" s="276" t="s">
        <v>66</v>
      </c>
      <c r="L701" s="276">
        <v>0</v>
      </c>
      <c r="M701" s="276">
        <v>0</v>
      </c>
      <c r="N701" s="276">
        <v>0</v>
      </c>
      <c r="O701" s="276" t="s">
        <v>67</v>
      </c>
      <c r="P701" s="276">
        <v>0</v>
      </c>
      <c r="Q701" s="276" t="s">
        <v>68</v>
      </c>
      <c r="R701" s="276" t="s">
        <v>68</v>
      </c>
    </row>
    <row r="702" spans="2:18" x14ac:dyDescent="0.3">
      <c r="B702" s="436"/>
      <c r="C702" s="276" t="s">
        <v>3300</v>
      </c>
      <c r="D702" s="276" t="s">
        <v>1457</v>
      </c>
      <c r="E702" s="276" t="s">
        <v>64</v>
      </c>
      <c r="F702" s="276" t="s">
        <v>65</v>
      </c>
      <c r="G702" s="277">
        <v>1789557870408</v>
      </c>
      <c r="H702" s="276" t="s">
        <v>64</v>
      </c>
      <c r="I702" s="276" t="s">
        <v>64</v>
      </c>
      <c r="J702" s="276" t="s">
        <v>66</v>
      </c>
      <c r="K702" s="276" t="s">
        <v>65</v>
      </c>
      <c r="L702" s="276">
        <v>0</v>
      </c>
      <c r="M702" s="276">
        <v>0</v>
      </c>
      <c r="N702" s="276">
        <v>0</v>
      </c>
      <c r="O702" s="276" t="s">
        <v>67</v>
      </c>
      <c r="P702" s="276">
        <v>0</v>
      </c>
      <c r="Q702" s="276" t="s">
        <v>68</v>
      </c>
      <c r="R702" s="276" t="s">
        <v>68</v>
      </c>
    </row>
    <row r="703" spans="2:18" x14ac:dyDescent="0.3">
      <c r="B703" s="436"/>
      <c r="C703" s="276" t="s">
        <v>536</v>
      </c>
      <c r="D703" s="276" t="s">
        <v>1859</v>
      </c>
      <c r="E703" s="276" t="s">
        <v>65</v>
      </c>
      <c r="F703" s="276" t="s">
        <v>64</v>
      </c>
      <c r="G703" s="277">
        <v>1611011270408</v>
      </c>
      <c r="H703" s="276" t="s">
        <v>64</v>
      </c>
      <c r="I703" s="276" t="s">
        <v>64</v>
      </c>
      <c r="J703" s="276" t="s">
        <v>65</v>
      </c>
      <c r="K703" s="276" t="s">
        <v>66</v>
      </c>
      <c r="L703" s="276">
        <v>0</v>
      </c>
      <c r="M703" s="276">
        <v>0</v>
      </c>
      <c r="N703" s="276">
        <v>0</v>
      </c>
      <c r="O703" s="276" t="s">
        <v>67</v>
      </c>
      <c r="P703" s="276">
        <v>0</v>
      </c>
      <c r="Q703" s="276" t="s">
        <v>68</v>
      </c>
      <c r="R703" s="276" t="s">
        <v>68</v>
      </c>
    </row>
    <row r="704" spans="2:18" x14ac:dyDescent="0.3">
      <c r="B704" s="436"/>
      <c r="C704" s="276" t="s">
        <v>394</v>
      </c>
      <c r="D704" s="276" t="s">
        <v>1444</v>
      </c>
      <c r="E704" s="276" t="s">
        <v>65</v>
      </c>
      <c r="F704" s="276" t="s">
        <v>64</v>
      </c>
      <c r="G704" s="277">
        <v>2153941511801</v>
      </c>
      <c r="H704" s="276" t="s">
        <v>64</v>
      </c>
      <c r="I704" s="276" t="s">
        <v>65</v>
      </c>
      <c r="J704" s="276" t="s">
        <v>66</v>
      </c>
      <c r="K704" s="276" t="s">
        <v>66</v>
      </c>
      <c r="L704" s="276">
        <v>0</v>
      </c>
      <c r="M704" s="276">
        <v>0</v>
      </c>
      <c r="N704" s="276">
        <v>0</v>
      </c>
      <c r="O704" s="276" t="s">
        <v>67</v>
      </c>
      <c r="P704" s="276">
        <v>0</v>
      </c>
      <c r="Q704" s="276" t="s">
        <v>68</v>
      </c>
      <c r="R704" s="276" t="s">
        <v>68</v>
      </c>
    </row>
    <row r="705" spans="2:18" x14ac:dyDescent="0.3">
      <c r="B705" s="436"/>
      <c r="C705" s="276" t="s">
        <v>1763</v>
      </c>
      <c r="D705" s="276" t="s">
        <v>2563</v>
      </c>
      <c r="E705" s="276" t="s">
        <v>64</v>
      </c>
      <c r="F705" s="276" t="s">
        <v>65</v>
      </c>
      <c r="G705" s="277" t="s">
        <v>1460</v>
      </c>
      <c r="H705" s="276" t="s">
        <v>65</v>
      </c>
      <c r="I705" s="276" t="s">
        <v>64</v>
      </c>
      <c r="J705" s="276" t="s">
        <v>66</v>
      </c>
      <c r="K705" s="276" t="s">
        <v>66</v>
      </c>
      <c r="L705" s="276">
        <v>0</v>
      </c>
      <c r="M705" s="276">
        <v>0</v>
      </c>
      <c r="N705" s="276">
        <v>0</v>
      </c>
      <c r="O705" s="276" t="s">
        <v>67</v>
      </c>
      <c r="P705" s="276">
        <v>0</v>
      </c>
      <c r="Q705" s="276" t="s">
        <v>68</v>
      </c>
      <c r="R705" s="276" t="s">
        <v>68</v>
      </c>
    </row>
    <row r="706" spans="2:18" x14ac:dyDescent="0.3">
      <c r="B706" s="436"/>
      <c r="C706" s="276" t="s">
        <v>1698</v>
      </c>
      <c r="D706" s="276" t="s">
        <v>376</v>
      </c>
      <c r="E706" s="276" t="s">
        <v>64</v>
      </c>
      <c r="F706" s="276" t="s">
        <v>65</v>
      </c>
      <c r="G706" s="277" t="s">
        <v>1460</v>
      </c>
      <c r="H706" s="276" t="s">
        <v>65</v>
      </c>
      <c r="I706" s="276" t="s">
        <v>64</v>
      </c>
      <c r="J706" s="276" t="s">
        <v>66</v>
      </c>
      <c r="K706" s="276" t="s">
        <v>66</v>
      </c>
      <c r="L706" s="276">
        <v>0</v>
      </c>
      <c r="M706" s="276">
        <v>0</v>
      </c>
      <c r="N706" s="276">
        <v>0</v>
      </c>
      <c r="O706" s="276" t="s">
        <v>67</v>
      </c>
      <c r="P706" s="276">
        <v>0</v>
      </c>
      <c r="Q706" s="276" t="s">
        <v>68</v>
      </c>
      <c r="R706" s="276" t="s">
        <v>68</v>
      </c>
    </row>
    <row r="707" spans="2:18" x14ac:dyDescent="0.3">
      <c r="B707" s="436"/>
      <c r="C707" s="276" t="s">
        <v>1650</v>
      </c>
      <c r="D707" s="276" t="s">
        <v>3301</v>
      </c>
      <c r="E707" s="276" t="s">
        <v>65</v>
      </c>
      <c r="F707" s="276" t="s">
        <v>64</v>
      </c>
      <c r="G707" s="277">
        <v>2050839430101</v>
      </c>
      <c r="H707" s="276" t="s">
        <v>64</v>
      </c>
      <c r="I707" s="276" t="s">
        <v>65</v>
      </c>
      <c r="J707" s="276" t="s">
        <v>66</v>
      </c>
      <c r="K707" s="276" t="s">
        <v>66</v>
      </c>
      <c r="L707" s="276">
        <v>0</v>
      </c>
      <c r="M707" s="276">
        <v>0</v>
      </c>
      <c r="N707" s="276">
        <v>0</v>
      </c>
      <c r="O707" s="276" t="s">
        <v>67</v>
      </c>
      <c r="P707" s="276">
        <v>0</v>
      </c>
      <c r="Q707" s="276" t="s">
        <v>68</v>
      </c>
      <c r="R707" s="276" t="s">
        <v>68</v>
      </c>
    </row>
    <row r="708" spans="2:18" x14ac:dyDescent="0.3">
      <c r="B708" s="436"/>
      <c r="C708" s="276" t="s">
        <v>506</v>
      </c>
      <c r="D708" s="276" t="s">
        <v>376</v>
      </c>
      <c r="E708" s="276" t="s">
        <v>65</v>
      </c>
      <c r="F708" s="276" t="s">
        <v>64</v>
      </c>
      <c r="G708" s="277">
        <v>2579679640101</v>
      </c>
      <c r="H708" s="276" t="s">
        <v>64</v>
      </c>
      <c r="I708" s="276" t="s">
        <v>64</v>
      </c>
      <c r="J708" s="276" t="s">
        <v>65</v>
      </c>
      <c r="K708" s="276" t="s">
        <v>66</v>
      </c>
      <c r="L708" s="276">
        <v>0</v>
      </c>
      <c r="M708" s="276">
        <v>0</v>
      </c>
      <c r="N708" s="276">
        <v>0</v>
      </c>
      <c r="O708" s="276" t="s">
        <v>67</v>
      </c>
      <c r="P708" s="276">
        <v>0</v>
      </c>
      <c r="Q708" s="276" t="s">
        <v>68</v>
      </c>
      <c r="R708" s="276" t="s">
        <v>68</v>
      </c>
    </row>
    <row r="709" spans="2:18" x14ac:dyDescent="0.3">
      <c r="B709" s="436"/>
      <c r="C709" s="276" t="s">
        <v>177</v>
      </c>
      <c r="D709" s="276" t="s">
        <v>3302</v>
      </c>
      <c r="E709" s="276" t="s">
        <v>64</v>
      </c>
      <c r="F709" s="276" t="s">
        <v>65</v>
      </c>
      <c r="G709" s="277" t="s">
        <v>1460</v>
      </c>
      <c r="H709" s="276" t="s">
        <v>65</v>
      </c>
      <c r="I709" s="276" t="s">
        <v>64</v>
      </c>
      <c r="J709" s="276" t="s">
        <v>66</v>
      </c>
      <c r="K709" s="276" t="s">
        <v>66</v>
      </c>
      <c r="L709" s="276">
        <v>0</v>
      </c>
      <c r="M709" s="276">
        <v>0</v>
      </c>
      <c r="N709" s="276">
        <v>0</v>
      </c>
      <c r="O709" s="276" t="s">
        <v>67</v>
      </c>
      <c r="P709" s="276">
        <v>0</v>
      </c>
      <c r="Q709" s="276" t="s">
        <v>68</v>
      </c>
      <c r="R709" s="276" t="s">
        <v>68</v>
      </c>
    </row>
    <row r="710" spans="2:18" x14ac:dyDescent="0.3">
      <c r="B710" s="436"/>
      <c r="C710" s="276" t="s">
        <v>3300</v>
      </c>
      <c r="D710" s="276" t="s">
        <v>1457</v>
      </c>
      <c r="E710" s="276" t="s">
        <v>64</v>
      </c>
      <c r="F710" s="276" t="s">
        <v>65</v>
      </c>
      <c r="G710" s="277">
        <v>1789557870408</v>
      </c>
      <c r="H710" s="276" t="s">
        <v>64</v>
      </c>
      <c r="I710" s="276" t="s">
        <v>64</v>
      </c>
      <c r="J710" s="276" t="s">
        <v>65</v>
      </c>
      <c r="K710" s="276" t="s">
        <v>66</v>
      </c>
      <c r="L710" s="276">
        <v>0</v>
      </c>
      <c r="M710" s="276">
        <v>0</v>
      </c>
      <c r="N710" s="276">
        <v>0</v>
      </c>
      <c r="O710" s="276" t="s">
        <v>67</v>
      </c>
      <c r="P710" s="276">
        <v>0</v>
      </c>
      <c r="Q710" s="276" t="s">
        <v>68</v>
      </c>
      <c r="R710" s="276" t="s">
        <v>68</v>
      </c>
    </row>
    <row r="711" spans="2:18" x14ac:dyDescent="0.3">
      <c r="B711" s="436"/>
      <c r="C711" s="276" t="s">
        <v>3303</v>
      </c>
      <c r="D711" s="276" t="s">
        <v>307</v>
      </c>
      <c r="E711" s="276" t="s">
        <v>65</v>
      </c>
      <c r="F711" s="276" t="s">
        <v>64</v>
      </c>
      <c r="G711" s="277">
        <v>1797561920101</v>
      </c>
      <c r="H711" s="276" t="s">
        <v>64</v>
      </c>
      <c r="I711" s="276" t="s">
        <v>64</v>
      </c>
      <c r="J711" s="276" t="s">
        <v>65</v>
      </c>
      <c r="K711" s="276" t="s">
        <v>66</v>
      </c>
      <c r="L711" s="276">
        <v>0</v>
      </c>
      <c r="M711" s="276">
        <v>0</v>
      </c>
      <c r="N711" s="276">
        <v>0</v>
      </c>
      <c r="O711" s="276" t="s">
        <v>67</v>
      </c>
      <c r="P711" s="276">
        <v>0</v>
      </c>
      <c r="Q711" s="276" t="s">
        <v>68</v>
      </c>
      <c r="R711" s="276" t="s">
        <v>68</v>
      </c>
    </row>
    <row r="712" spans="2:18" x14ac:dyDescent="0.3">
      <c r="B712" s="436"/>
      <c r="C712" s="276" t="s">
        <v>1540</v>
      </c>
      <c r="D712" s="276" t="s">
        <v>3304</v>
      </c>
      <c r="E712" s="276" t="s">
        <v>65</v>
      </c>
      <c r="F712" s="276" t="s">
        <v>64</v>
      </c>
      <c r="G712" s="277">
        <v>2489056270919</v>
      </c>
      <c r="H712" s="276" t="s">
        <v>64</v>
      </c>
      <c r="I712" s="276" t="s">
        <v>64</v>
      </c>
      <c r="J712" s="276" t="s">
        <v>65</v>
      </c>
      <c r="K712" s="276" t="s">
        <v>66</v>
      </c>
      <c r="L712" s="276">
        <v>0</v>
      </c>
      <c r="M712" s="276">
        <v>0</v>
      </c>
      <c r="N712" s="276">
        <v>0</v>
      </c>
      <c r="O712" s="276" t="s">
        <v>67</v>
      </c>
      <c r="P712" s="276">
        <v>0</v>
      </c>
      <c r="Q712" s="276" t="s">
        <v>68</v>
      </c>
      <c r="R712" s="276" t="s">
        <v>68</v>
      </c>
    </row>
    <row r="713" spans="2:18" x14ac:dyDescent="0.3">
      <c r="B713" s="436"/>
      <c r="C713" s="276" t="s">
        <v>495</v>
      </c>
      <c r="D713" s="276" t="s">
        <v>2044</v>
      </c>
      <c r="E713" s="276" t="s">
        <v>64</v>
      </c>
      <c r="F713" s="276" t="s">
        <v>65</v>
      </c>
      <c r="G713" s="277" t="s">
        <v>1495</v>
      </c>
      <c r="H713" s="276" t="s">
        <v>64</v>
      </c>
      <c r="I713" s="276" t="s">
        <v>65</v>
      </c>
      <c r="J713" s="276" t="s">
        <v>66</v>
      </c>
      <c r="K713" s="276" t="s">
        <v>66</v>
      </c>
      <c r="L713" s="276">
        <v>0</v>
      </c>
      <c r="M713" s="276">
        <v>0</v>
      </c>
      <c r="N713" s="276">
        <v>0</v>
      </c>
      <c r="O713" s="276" t="s">
        <v>67</v>
      </c>
      <c r="P713" s="276">
        <v>0</v>
      </c>
      <c r="Q713" s="276" t="s">
        <v>68</v>
      </c>
      <c r="R713" s="276" t="s">
        <v>68</v>
      </c>
    </row>
    <row r="714" spans="2:18" x14ac:dyDescent="0.3">
      <c r="B714" s="436"/>
      <c r="C714" s="276" t="s">
        <v>374</v>
      </c>
      <c r="D714" s="276" t="s">
        <v>173</v>
      </c>
      <c r="E714" s="276" t="s">
        <v>64</v>
      </c>
      <c r="F714" s="276" t="s">
        <v>65</v>
      </c>
      <c r="G714" s="277">
        <v>2765439040101</v>
      </c>
      <c r="H714" s="276" t="s">
        <v>64</v>
      </c>
      <c r="I714" s="276" t="s">
        <v>65</v>
      </c>
      <c r="J714" s="276" t="s">
        <v>66</v>
      </c>
      <c r="K714" s="276" t="s">
        <v>66</v>
      </c>
      <c r="L714" s="276">
        <v>0</v>
      </c>
      <c r="M714" s="276">
        <v>0</v>
      </c>
      <c r="N714" s="276">
        <v>0</v>
      </c>
      <c r="O714" s="276" t="s">
        <v>67</v>
      </c>
      <c r="P714" s="276">
        <v>0</v>
      </c>
      <c r="Q714" s="276" t="s">
        <v>68</v>
      </c>
      <c r="R714" s="276" t="s">
        <v>68</v>
      </c>
    </row>
    <row r="715" spans="2:18" x14ac:dyDescent="0.3">
      <c r="B715" s="436"/>
      <c r="C715" s="276" t="s">
        <v>464</v>
      </c>
      <c r="D715" s="276" t="s">
        <v>3305</v>
      </c>
      <c r="E715" s="276" t="s">
        <v>64</v>
      </c>
      <c r="F715" s="276" t="s">
        <v>65</v>
      </c>
      <c r="G715" s="277" t="s">
        <v>1495</v>
      </c>
      <c r="H715" s="276" t="s">
        <v>64</v>
      </c>
      <c r="I715" s="276" t="s">
        <v>65</v>
      </c>
      <c r="J715" s="276" t="s">
        <v>66</v>
      </c>
      <c r="K715" s="276" t="s">
        <v>66</v>
      </c>
      <c r="L715" s="276">
        <v>0</v>
      </c>
      <c r="M715" s="276">
        <v>0</v>
      </c>
      <c r="N715" s="276">
        <v>0</v>
      </c>
      <c r="O715" s="276" t="s">
        <v>67</v>
      </c>
      <c r="P715" s="276">
        <v>0</v>
      </c>
      <c r="Q715" s="276" t="s">
        <v>68</v>
      </c>
      <c r="R715" s="276" t="s">
        <v>68</v>
      </c>
    </row>
    <row r="716" spans="2:18" x14ac:dyDescent="0.3">
      <c r="B716" s="436"/>
      <c r="C716" s="276" t="s">
        <v>333</v>
      </c>
      <c r="D716" s="276" t="s">
        <v>1671</v>
      </c>
      <c r="E716" s="276" t="s">
        <v>64</v>
      </c>
      <c r="F716" s="276" t="s">
        <v>65</v>
      </c>
      <c r="G716" s="277" t="s">
        <v>1460</v>
      </c>
      <c r="H716" s="276" t="s">
        <v>65</v>
      </c>
      <c r="I716" s="276" t="s">
        <v>65</v>
      </c>
      <c r="J716" s="276" t="s">
        <v>66</v>
      </c>
      <c r="K716" s="276" t="s">
        <v>66</v>
      </c>
      <c r="L716" s="276">
        <v>0</v>
      </c>
      <c r="M716" s="276">
        <v>0</v>
      </c>
      <c r="N716" s="276">
        <v>0</v>
      </c>
      <c r="O716" s="276" t="s">
        <v>67</v>
      </c>
      <c r="P716" s="276">
        <v>0</v>
      </c>
      <c r="Q716" s="276" t="s">
        <v>68</v>
      </c>
      <c r="R716" s="276" t="s">
        <v>68</v>
      </c>
    </row>
    <row r="717" spans="2:18" x14ac:dyDescent="0.3">
      <c r="B717" s="436"/>
      <c r="C717" s="276" t="s">
        <v>3306</v>
      </c>
      <c r="D717" s="276" t="s">
        <v>2044</v>
      </c>
      <c r="E717" s="276" t="s">
        <v>64</v>
      </c>
      <c r="F717" s="276" t="s">
        <v>65</v>
      </c>
      <c r="G717" s="277" t="s">
        <v>1460</v>
      </c>
      <c r="H717" s="276" t="s">
        <v>64</v>
      </c>
      <c r="I717" s="276" t="s">
        <v>65</v>
      </c>
      <c r="J717" s="276" t="s">
        <v>66</v>
      </c>
      <c r="K717" s="276" t="s">
        <v>66</v>
      </c>
      <c r="L717" s="276">
        <v>0</v>
      </c>
      <c r="M717" s="276">
        <v>0</v>
      </c>
      <c r="N717" s="276">
        <v>0</v>
      </c>
      <c r="O717" s="276" t="s">
        <v>67</v>
      </c>
      <c r="P717" s="276">
        <v>0</v>
      </c>
      <c r="Q717" s="276" t="s">
        <v>68</v>
      </c>
      <c r="R717" s="276" t="s">
        <v>68</v>
      </c>
    </row>
    <row r="718" spans="2:18" x14ac:dyDescent="0.3">
      <c r="B718" s="436"/>
      <c r="C718" s="276" t="s">
        <v>362</v>
      </c>
      <c r="D718" s="276" t="s">
        <v>3307</v>
      </c>
      <c r="E718" s="276" t="s">
        <v>64</v>
      </c>
      <c r="F718" s="276" t="s">
        <v>65</v>
      </c>
      <c r="G718" s="277" t="s">
        <v>1495</v>
      </c>
      <c r="H718" s="276" t="s">
        <v>65</v>
      </c>
      <c r="I718" s="276" t="s">
        <v>64</v>
      </c>
      <c r="J718" s="276" t="s">
        <v>66</v>
      </c>
      <c r="K718" s="276" t="s">
        <v>66</v>
      </c>
      <c r="L718" s="276">
        <v>0</v>
      </c>
      <c r="M718" s="276">
        <v>0</v>
      </c>
      <c r="N718" s="276">
        <v>0</v>
      </c>
      <c r="O718" s="276" t="s">
        <v>67</v>
      </c>
      <c r="P718" s="276">
        <v>0</v>
      </c>
      <c r="Q718" s="276" t="s">
        <v>68</v>
      </c>
      <c r="R718" s="276" t="s">
        <v>68</v>
      </c>
    </row>
    <row r="719" spans="2:18" x14ac:dyDescent="0.3">
      <c r="B719" s="436"/>
      <c r="C719" s="276" t="s">
        <v>113</v>
      </c>
      <c r="D719" s="276" t="s">
        <v>1710</v>
      </c>
      <c r="E719" s="276" t="s">
        <v>64</v>
      </c>
      <c r="F719" s="276" t="s">
        <v>65</v>
      </c>
      <c r="G719" s="277" t="s">
        <v>1495</v>
      </c>
      <c r="H719" s="276" t="s">
        <v>64</v>
      </c>
      <c r="I719" s="276" t="s">
        <v>65</v>
      </c>
      <c r="J719" s="276" t="s">
        <v>66</v>
      </c>
      <c r="K719" s="276" t="s">
        <v>66</v>
      </c>
      <c r="L719" s="276">
        <v>0</v>
      </c>
      <c r="M719" s="276">
        <v>0</v>
      </c>
      <c r="N719" s="276">
        <v>0</v>
      </c>
      <c r="O719" s="276" t="s">
        <v>67</v>
      </c>
      <c r="P719" s="276">
        <v>0</v>
      </c>
      <c r="Q719" s="276" t="s">
        <v>68</v>
      </c>
      <c r="R719" s="276" t="s">
        <v>68</v>
      </c>
    </row>
    <row r="720" spans="2:18" x14ac:dyDescent="0.3">
      <c r="B720" s="436"/>
      <c r="C720" s="276" t="s">
        <v>3308</v>
      </c>
      <c r="D720" s="276" t="s">
        <v>3309</v>
      </c>
      <c r="E720" s="276" t="s">
        <v>64</v>
      </c>
      <c r="F720" s="276" t="s">
        <v>65</v>
      </c>
      <c r="G720" s="277" t="s">
        <v>1495</v>
      </c>
      <c r="H720" s="276" t="s">
        <v>64</v>
      </c>
      <c r="I720" s="276" t="s">
        <v>65</v>
      </c>
      <c r="J720" s="276" t="s">
        <v>66</v>
      </c>
      <c r="K720" s="276" t="s">
        <v>66</v>
      </c>
      <c r="L720" s="276">
        <v>0</v>
      </c>
      <c r="M720" s="276">
        <v>0</v>
      </c>
      <c r="N720" s="276">
        <v>0</v>
      </c>
      <c r="O720" s="276" t="s">
        <v>67</v>
      </c>
      <c r="P720" s="276">
        <v>0</v>
      </c>
      <c r="Q720" s="276" t="s">
        <v>68</v>
      </c>
      <c r="R720" s="276" t="s">
        <v>68</v>
      </c>
    </row>
    <row r="721" spans="2:18" x14ac:dyDescent="0.3">
      <c r="B721" s="436"/>
      <c r="C721" s="276" t="s">
        <v>3308</v>
      </c>
      <c r="D721" s="276" t="s">
        <v>1660</v>
      </c>
      <c r="E721" s="276" t="s">
        <v>64</v>
      </c>
      <c r="F721" s="276" t="s">
        <v>65</v>
      </c>
      <c r="G721" s="277" t="s">
        <v>1495</v>
      </c>
      <c r="H721" s="276" t="s">
        <v>64</v>
      </c>
      <c r="I721" s="276" t="s">
        <v>65</v>
      </c>
      <c r="J721" s="276" t="s">
        <v>66</v>
      </c>
      <c r="K721" s="276" t="s">
        <v>66</v>
      </c>
      <c r="L721" s="276">
        <v>0</v>
      </c>
      <c r="M721" s="276">
        <v>0</v>
      </c>
      <c r="N721" s="276">
        <v>0</v>
      </c>
      <c r="O721" s="276" t="s">
        <v>67</v>
      </c>
      <c r="P721" s="276">
        <v>0</v>
      </c>
      <c r="Q721" s="276" t="s">
        <v>68</v>
      </c>
      <c r="R721" s="276" t="s">
        <v>68</v>
      </c>
    </row>
    <row r="722" spans="2:18" x14ac:dyDescent="0.3">
      <c r="B722" s="436"/>
      <c r="C722" s="276" t="s">
        <v>3310</v>
      </c>
      <c r="D722" s="276" t="s">
        <v>564</v>
      </c>
      <c r="E722" s="276" t="s">
        <v>64</v>
      </c>
      <c r="F722" s="276" t="s">
        <v>65</v>
      </c>
      <c r="G722" s="277" t="s">
        <v>1495</v>
      </c>
      <c r="H722" s="276" t="s">
        <v>65</v>
      </c>
      <c r="I722" s="276" t="s">
        <v>65</v>
      </c>
      <c r="J722" s="276" t="s">
        <v>66</v>
      </c>
      <c r="K722" s="276" t="s">
        <v>66</v>
      </c>
      <c r="L722" s="276">
        <v>0</v>
      </c>
      <c r="M722" s="276">
        <v>0</v>
      </c>
      <c r="N722" s="276">
        <v>0</v>
      </c>
      <c r="O722" s="276" t="s">
        <v>67</v>
      </c>
      <c r="P722" s="276">
        <v>0</v>
      </c>
      <c r="Q722" s="276" t="s">
        <v>68</v>
      </c>
      <c r="R722" s="276" t="s">
        <v>68</v>
      </c>
    </row>
    <row r="723" spans="2:18" x14ac:dyDescent="0.3">
      <c r="B723" s="436"/>
      <c r="C723" s="276" t="s">
        <v>3310</v>
      </c>
      <c r="D723" s="276" t="s">
        <v>564</v>
      </c>
      <c r="E723" s="276" t="s">
        <v>64</v>
      </c>
      <c r="F723" s="276" t="s">
        <v>65</v>
      </c>
      <c r="G723" s="277" t="s">
        <v>1460</v>
      </c>
      <c r="H723" s="276" t="s">
        <v>65</v>
      </c>
      <c r="I723" s="276" t="s">
        <v>65</v>
      </c>
      <c r="J723" s="276" t="s">
        <v>66</v>
      </c>
      <c r="K723" s="276" t="s">
        <v>66</v>
      </c>
      <c r="L723" s="276">
        <v>0</v>
      </c>
      <c r="M723" s="276">
        <v>0</v>
      </c>
      <c r="N723" s="276">
        <v>0</v>
      </c>
      <c r="O723" s="276" t="s">
        <v>67</v>
      </c>
      <c r="P723" s="276">
        <v>0</v>
      </c>
      <c r="Q723" s="276" t="s">
        <v>68</v>
      </c>
      <c r="R723" s="276" t="s">
        <v>68</v>
      </c>
    </row>
    <row r="724" spans="2:18" x14ac:dyDescent="0.3">
      <c r="B724" s="436"/>
      <c r="C724" s="276" t="s">
        <v>113</v>
      </c>
      <c r="D724" s="276" t="s">
        <v>545</v>
      </c>
      <c r="E724" s="276" t="s">
        <v>64</v>
      </c>
      <c r="F724" s="276" t="s">
        <v>65</v>
      </c>
      <c r="G724" s="277">
        <v>2337799570101</v>
      </c>
      <c r="H724" s="276" t="s">
        <v>64</v>
      </c>
      <c r="I724" s="276" t="s">
        <v>65</v>
      </c>
      <c r="J724" s="276" t="s">
        <v>66</v>
      </c>
      <c r="K724" s="276" t="s">
        <v>66</v>
      </c>
      <c r="L724" s="276">
        <v>0</v>
      </c>
      <c r="M724" s="276">
        <v>0</v>
      </c>
      <c r="N724" s="276">
        <v>0</v>
      </c>
      <c r="O724" s="276" t="s">
        <v>67</v>
      </c>
      <c r="P724" s="276">
        <v>0</v>
      </c>
      <c r="Q724" s="276" t="s">
        <v>68</v>
      </c>
      <c r="R724" s="276" t="s">
        <v>68</v>
      </c>
    </row>
    <row r="725" spans="2:18" x14ac:dyDescent="0.3">
      <c r="B725" s="436"/>
      <c r="C725" s="276" t="s">
        <v>2800</v>
      </c>
      <c r="D725" s="276" t="s">
        <v>3311</v>
      </c>
      <c r="E725" s="276" t="s">
        <v>65</v>
      </c>
      <c r="F725" s="276" t="s">
        <v>64</v>
      </c>
      <c r="G725" s="277" t="s">
        <v>1460</v>
      </c>
      <c r="H725" s="276" t="s">
        <v>65</v>
      </c>
      <c r="I725" s="276" t="s">
        <v>64</v>
      </c>
      <c r="J725" s="276" t="s">
        <v>66</v>
      </c>
      <c r="K725" s="276" t="s">
        <v>66</v>
      </c>
      <c r="L725" s="276">
        <v>0</v>
      </c>
      <c r="M725" s="276">
        <v>0</v>
      </c>
      <c r="N725" s="276">
        <v>0</v>
      </c>
      <c r="O725" s="276" t="s">
        <v>67</v>
      </c>
      <c r="P725" s="276">
        <v>0</v>
      </c>
      <c r="Q725" s="276" t="s">
        <v>68</v>
      </c>
      <c r="R725" s="276" t="s">
        <v>68</v>
      </c>
    </row>
    <row r="726" spans="2:18" x14ac:dyDescent="0.3">
      <c r="B726" s="436"/>
      <c r="C726" s="276" t="s">
        <v>472</v>
      </c>
      <c r="D726" s="276" t="s">
        <v>3156</v>
      </c>
      <c r="E726" s="276" t="s">
        <v>65</v>
      </c>
      <c r="F726" s="276" t="s">
        <v>64</v>
      </c>
      <c r="G726" s="277">
        <v>2199591291020</v>
      </c>
      <c r="H726" s="276" t="s">
        <v>64</v>
      </c>
      <c r="I726" s="276" t="s">
        <v>64</v>
      </c>
      <c r="J726" s="276" t="s">
        <v>65</v>
      </c>
      <c r="K726" s="276" t="s">
        <v>66</v>
      </c>
      <c r="L726" s="276">
        <v>0</v>
      </c>
      <c r="M726" s="276">
        <v>0</v>
      </c>
      <c r="N726" s="276">
        <v>0</v>
      </c>
      <c r="O726" s="276" t="s">
        <v>67</v>
      </c>
      <c r="P726" s="276">
        <v>0</v>
      </c>
      <c r="Q726" s="276" t="s">
        <v>68</v>
      </c>
      <c r="R726" s="276" t="s">
        <v>68</v>
      </c>
    </row>
    <row r="727" spans="2:18" x14ac:dyDescent="0.3">
      <c r="B727" s="436"/>
      <c r="C727" s="276" t="s">
        <v>1478</v>
      </c>
      <c r="D727" s="276" t="s">
        <v>3312</v>
      </c>
      <c r="E727" s="276" t="s">
        <v>65</v>
      </c>
      <c r="F727" s="276" t="s">
        <v>64</v>
      </c>
      <c r="G727" s="277">
        <v>0</v>
      </c>
      <c r="H727" s="276" t="s">
        <v>64</v>
      </c>
      <c r="I727" s="276" t="s">
        <v>64</v>
      </c>
      <c r="J727" s="276" t="s">
        <v>66</v>
      </c>
      <c r="K727" s="276" t="s">
        <v>66</v>
      </c>
      <c r="L727" s="276">
        <v>0</v>
      </c>
      <c r="M727" s="276">
        <v>0</v>
      </c>
      <c r="N727" s="276">
        <v>0</v>
      </c>
      <c r="O727" s="276" t="s">
        <v>67</v>
      </c>
      <c r="P727" s="276">
        <v>0</v>
      </c>
      <c r="Q727" s="276" t="s">
        <v>68</v>
      </c>
      <c r="R727" s="276" t="s">
        <v>68</v>
      </c>
    </row>
    <row r="728" spans="2:18" x14ac:dyDescent="0.3">
      <c r="B728" s="436"/>
      <c r="C728" s="276" t="s">
        <v>484</v>
      </c>
      <c r="D728" s="276" t="s">
        <v>2563</v>
      </c>
      <c r="E728" s="276" t="s">
        <v>65</v>
      </c>
      <c r="F728" s="276" t="s">
        <v>64</v>
      </c>
      <c r="G728" s="277" t="s">
        <v>1460</v>
      </c>
      <c r="H728" s="276" t="s">
        <v>65</v>
      </c>
      <c r="I728" s="276" t="s">
        <v>64</v>
      </c>
      <c r="J728" s="276" t="s">
        <v>66</v>
      </c>
      <c r="K728" s="276" t="s">
        <v>66</v>
      </c>
      <c r="L728" s="276">
        <v>0</v>
      </c>
      <c r="M728" s="276">
        <v>0</v>
      </c>
      <c r="N728" s="276">
        <v>0</v>
      </c>
      <c r="O728" s="276" t="s">
        <v>67</v>
      </c>
      <c r="P728" s="276">
        <v>0</v>
      </c>
      <c r="Q728" s="276" t="s">
        <v>68</v>
      </c>
      <c r="R728" s="276" t="s">
        <v>68</v>
      </c>
    </row>
    <row r="729" spans="2:18" x14ac:dyDescent="0.3">
      <c r="B729" s="436"/>
      <c r="C729" s="276" t="s">
        <v>2282</v>
      </c>
      <c r="D729" s="276" t="s">
        <v>327</v>
      </c>
      <c r="E729" s="276" t="s">
        <v>65</v>
      </c>
      <c r="F729" s="276" t="s">
        <v>64</v>
      </c>
      <c r="G729" s="277">
        <v>25055270011006</v>
      </c>
      <c r="H729" s="276" t="s">
        <v>64</v>
      </c>
      <c r="I729" s="276" t="s">
        <v>65</v>
      </c>
      <c r="J729" s="276" t="s">
        <v>66</v>
      </c>
      <c r="K729" s="276" t="s">
        <v>66</v>
      </c>
      <c r="L729" s="276">
        <v>0</v>
      </c>
      <c r="M729" s="276">
        <v>0</v>
      </c>
      <c r="N729" s="276">
        <v>0</v>
      </c>
      <c r="O729" s="276" t="s">
        <v>67</v>
      </c>
      <c r="P729" s="276">
        <v>0</v>
      </c>
      <c r="Q729" s="276" t="s">
        <v>68</v>
      </c>
      <c r="R729" s="276" t="s">
        <v>68</v>
      </c>
    </row>
    <row r="730" spans="2:18" x14ac:dyDescent="0.3">
      <c r="B730" s="436"/>
      <c r="C730" s="276" t="s">
        <v>508</v>
      </c>
      <c r="D730" s="276" t="s">
        <v>3309</v>
      </c>
      <c r="E730" s="276" t="s">
        <v>64</v>
      </c>
      <c r="F730" s="276" t="s">
        <v>65</v>
      </c>
      <c r="G730" s="277">
        <v>559889880901</v>
      </c>
      <c r="H730" s="276" t="s">
        <v>64</v>
      </c>
      <c r="I730" s="276" t="s">
        <v>64</v>
      </c>
      <c r="J730" s="276" t="s">
        <v>65</v>
      </c>
      <c r="K730" s="276" t="s">
        <v>66</v>
      </c>
      <c r="L730" s="276">
        <v>0</v>
      </c>
      <c r="M730" s="276">
        <v>0</v>
      </c>
      <c r="N730" s="276">
        <v>0</v>
      </c>
      <c r="O730" s="276" t="s">
        <v>67</v>
      </c>
      <c r="P730" s="276">
        <v>0</v>
      </c>
      <c r="Q730" s="276" t="s">
        <v>68</v>
      </c>
      <c r="R730" s="276" t="s">
        <v>68</v>
      </c>
    </row>
    <row r="731" spans="2:18" x14ac:dyDescent="0.3">
      <c r="B731" s="436"/>
      <c r="C731" s="276" t="s">
        <v>1368</v>
      </c>
      <c r="D731" s="276" t="s">
        <v>1435</v>
      </c>
      <c r="E731" s="276" t="s">
        <v>65</v>
      </c>
      <c r="F731" s="276" t="s">
        <v>64</v>
      </c>
      <c r="G731" s="277">
        <v>2624102141309</v>
      </c>
      <c r="H731" s="276" t="s">
        <v>64</v>
      </c>
      <c r="I731" s="276" t="s">
        <v>64</v>
      </c>
      <c r="J731" s="276" t="s">
        <v>65</v>
      </c>
      <c r="K731" s="276" t="s">
        <v>66</v>
      </c>
      <c r="L731" s="276">
        <v>0</v>
      </c>
      <c r="M731" s="276">
        <v>0</v>
      </c>
      <c r="N731" s="276">
        <v>0</v>
      </c>
      <c r="O731" s="276" t="s">
        <v>67</v>
      </c>
      <c r="P731" s="276">
        <v>0</v>
      </c>
      <c r="Q731" s="276" t="s">
        <v>68</v>
      </c>
      <c r="R731" s="276" t="s">
        <v>68</v>
      </c>
    </row>
    <row r="732" spans="2:18" x14ac:dyDescent="0.3">
      <c r="B732" s="436"/>
      <c r="C732" s="276" t="s">
        <v>1368</v>
      </c>
      <c r="D732" s="276" t="s">
        <v>1435</v>
      </c>
      <c r="E732" s="276" t="s">
        <v>65</v>
      </c>
      <c r="F732" s="276" t="s">
        <v>64</v>
      </c>
      <c r="G732" s="277" t="s">
        <v>1460</v>
      </c>
      <c r="H732" s="276" t="s">
        <v>64</v>
      </c>
      <c r="I732" s="276" t="s">
        <v>64</v>
      </c>
      <c r="J732" s="276" t="s">
        <v>65</v>
      </c>
      <c r="K732" s="276" t="s">
        <v>66</v>
      </c>
      <c r="L732" s="276">
        <v>0</v>
      </c>
      <c r="M732" s="276">
        <v>0</v>
      </c>
      <c r="N732" s="276">
        <v>0</v>
      </c>
      <c r="O732" s="276" t="s">
        <v>67</v>
      </c>
      <c r="P732" s="276">
        <v>0</v>
      </c>
      <c r="Q732" s="276" t="s">
        <v>68</v>
      </c>
      <c r="R732" s="276" t="s">
        <v>68</v>
      </c>
    </row>
    <row r="733" spans="2:18" x14ac:dyDescent="0.3">
      <c r="B733" s="436"/>
      <c r="C733" s="276" t="s">
        <v>3313</v>
      </c>
      <c r="D733" s="276" t="s">
        <v>3314</v>
      </c>
      <c r="E733" s="276" t="s">
        <v>64</v>
      </c>
      <c r="F733" s="276" t="s">
        <v>65</v>
      </c>
      <c r="G733" s="277" t="s">
        <v>1460</v>
      </c>
      <c r="H733" s="276" t="s">
        <v>65</v>
      </c>
      <c r="I733" s="276" t="s">
        <v>64</v>
      </c>
      <c r="J733" s="276" t="s">
        <v>66</v>
      </c>
      <c r="K733" s="276" t="s">
        <v>66</v>
      </c>
      <c r="L733" s="276">
        <v>0</v>
      </c>
      <c r="M733" s="276">
        <v>0</v>
      </c>
      <c r="N733" s="276">
        <v>0</v>
      </c>
      <c r="O733" s="276" t="s">
        <v>67</v>
      </c>
      <c r="P733" s="276">
        <v>0</v>
      </c>
      <c r="Q733" s="276" t="s">
        <v>68</v>
      </c>
      <c r="R733" s="276" t="s">
        <v>68</v>
      </c>
    </row>
    <row r="734" spans="2:18" x14ac:dyDescent="0.3">
      <c r="B734" s="436"/>
      <c r="C734" s="276" t="s">
        <v>1478</v>
      </c>
      <c r="D734" s="276" t="s">
        <v>3312</v>
      </c>
      <c r="E734" s="276" t="s">
        <v>65</v>
      </c>
      <c r="F734" s="276" t="s">
        <v>64</v>
      </c>
      <c r="G734" s="277">
        <v>1662198860101</v>
      </c>
      <c r="H734" s="276" t="s">
        <v>64</v>
      </c>
      <c r="I734" s="276" t="s">
        <v>64</v>
      </c>
      <c r="J734" s="276" t="s">
        <v>66</v>
      </c>
      <c r="K734" s="276" t="s">
        <v>65</v>
      </c>
      <c r="L734" s="276">
        <v>0</v>
      </c>
      <c r="M734" s="276">
        <v>0</v>
      </c>
      <c r="N734" s="276">
        <v>0</v>
      </c>
      <c r="O734" s="276" t="s">
        <v>67</v>
      </c>
      <c r="P734" s="276">
        <v>0</v>
      </c>
      <c r="Q734" s="276" t="s">
        <v>68</v>
      </c>
      <c r="R734" s="276" t="s">
        <v>68</v>
      </c>
    </row>
    <row r="735" spans="2:18" x14ac:dyDescent="0.3">
      <c r="B735" s="436"/>
      <c r="C735" s="276" t="s">
        <v>472</v>
      </c>
      <c r="D735" s="276" t="s">
        <v>3156</v>
      </c>
      <c r="E735" s="276" t="s">
        <v>65</v>
      </c>
      <c r="F735" s="276" t="s">
        <v>64</v>
      </c>
      <c r="G735" s="277">
        <v>2199591291020</v>
      </c>
      <c r="H735" s="276" t="s">
        <v>64</v>
      </c>
      <c r="I735" s="276" t="s">
        <v>64</v>
      </c>
      <c r="J735" s="276" t="s">
        <v>65</v>
      </c>
      <c r="K735" s="276" t="s">
        <v>66</v>
      </c>
      <c r="L735" s="276">
        <v>0</v>
      </c>
      <c r="M735" s="276">
        <v>0</v>
      </c>
      <c r="N735" s="276">
        <v>0</v>
      </c>
      <c r="O735" s="276" t="s">
        <v>67</v>
      </c>
      <c r="P735" s="276">
        <v>0</v>
      </c>
      <c r="Q735" s="276" t="s">
        <v>68</v>
      </c>
      <c r="R735" s="276" t="s">
        <v>68</v>
      </c>
    </row>
    <row r="736" spans="2:18" x14ac:dyDescent="0.3">
      <c r="B736" s="436"/>
      <c r="C736" s="276" t="s">
        <v>174</v>
      </c>
      <c r="D736" s="276" t="s">
        <v>317</v>
      </c>
      <c r="E736" s="276" t="s">
        <v>64</v>
      </c>
      <c r="F736" s="276" t="s">
        <v>65</v>
      </c>
      <c r="G736" s="277">
        <v>1664197530101</v>
      </c>
      <c r="H736" s="276" t="s">
        <v>64</v>
      </c>
      <c r="I736" s="276" t="s">
        <v>65</v>
      </c>
      <c r="J736" s="276" t="s">
        <v>66</v>
      </c>
      <c r="K736" s="276" t="s">
        <v>66</v>
      </c>
      <c r="L736" s="276">
        <v>0</v>
      </c>
      <c r="M736" s="276">
        <v>0</v>
      </c>
      <c r="N736" s="276">
        <v>0</v>
      </c>
      <c r="O736" s="276" t="s">
        <v>67</v>
      </c>
      <c r="P736" s="276">
        <v>0</v>
      </c>
      <c r="Q736" s="276" t="s">
        <v>68</v>
      </c>
      <c r="R736" s="276" t="s">
        <v>68</v>
      </c>
    </row>
    <row r="737" spans="2:18" x14ac:dyDescent="0.3">
      <c r="B737" s="436"/>
      <c r="C737" s="276" t="s">
        <v>1748</v>
      </c>
      <c r="D737" s="276" t="s">
        <v>1678</v>
      </c>
      <c r="E737" s="276" t="s">
        <v>64</v>
      </c>
      <c r="F737" s="276" t="s">
        <v>65</v>
      </c>
      <c r="G737" s="277" t="s">
        <v>1460</v>
      </c>
      <c r="H737" s="276" t="s">
        <v>65</v>
      </c>
      <c r="I737" s="276" t="s">
        <v>64</v>
      </c>
      <c r="J737" s="276" t="s">
        <v>66</v>
      </c>
      <c r="K737" s="276" t="s">
        <v>66</v>
      </c>
      <c r="L737" s="276">
        <v>0</v>
      </c>
      <c r="M737" s="276">
        <v>0</v>
      </c>
      <c r="N737" s="276">
        <v>0</v>
      </c>
      <c r="O737" s="276" t="s">
        <v>67</v>
      </c>
      <c r="P737" s="276">
        <v>0</v>
      </c>
      <c r="Q737" s="276" t="s">
        <v>68</v>
      </c>
      <c r="R737" s="276" t="s">
        <v>68</v>
      </c>
    </row>
    <row r="738" spans="2:18" x14ac:dyDescent="0.3">
      <c r="B738" s="436"/>
      <c r="C738" s="276" t="s">
        <v>3315</v>
      </c>
      <c r="D738" s="276" t="s">
        <v>1462</v>
      </c>
      <c r="E738" s="276" t="s">
        <v>64</v>
      </c>
      <c r="F738" s="276" t="s">
        <v>65</v>
      </c>
      <c r="G738" s="277" t="s">
        <v>1460</v>
      </c>
      <c r="H738" s="276" t="s">
        <v>65</v>
      </c>
      <c r="I738" s="276" t="s">
        <v>64</v>
      </c>
      <c r="J738" s="276" t="s">
        <v>66</v>
      </c>
      <c r="K738" s="276" t="s">
        <v>66</v>
      </c>
      <c r="L738" s="276">
        <v>0</v>
      </c>
      <c r="M738" s="276">
        <v>0</v>
      </c>
      <c r="N738" s="276">
        <v>0</v>
      </c>
      <c r="O738" s="276" t="s">
        <v>67</v>
      </c>
      <c r="P738" s="276">
        <v>0</v>
      </c>
      <c r="Q738" s="276" t="s">
        <v>68</v>
      </c>
      <c r="R738" s="276" t="s">
        <v>68</v>
      </c>
    </row>
    <row r="739" spans="2:18" x14ac:dyDescent="0.3">
      <c r="B739" s="436"/>
      <c r="C739" s="276" t="s">
        <v>484</v>
      </c>
      <c r="D739" s="276" t="s">
        <v>3316</v>
      </c>
      <c r="E739" s="276" t="s">
        <v>65</v>
      </c>
      <c r="F739" s="276" t="s">
        <v>64</v>
      </c>
      <c r="G739" s="277" t="s">
        <v>1460</v>
      </c>
      <c r="H739" s="276" t="s">
        <v>65</v>
      </c>
      <c r="I739" s="276" t="s">
        <v>64</v>
      </c>
      <c r="J739" s="276" t="s">
        <v>66</v>
      </c>
      <c r="K739" s="276" t="s">
        <v>66</v>
      </c>
      <c r="L739" s="276">
        <v>0</v>
      </c>
      <c r="M739" s="276">
        <v>0</v>
      </c>
      <c r="N739" s="276">
        <v>0</v>
      </c>
      <c r="O739" s="276" t="s">
        <v>67</v>
      </c>
      <c r="P739" s="276">
        <v>0</v>
      </c>
      <c r="Q739" s="276" t="s">
        <v>68</v>
      </c>
      <c r="R739" s="276" t="s">
        <v>68</v>
      </c>
    </row>
    <row r="740" spans="2:18" x14ac:dyDescent="0.3">
      <c r="B740" s="436"/>
      <c r="C740" s="276" t="s">
        <v>1478</v>
      </c>
      <c r="D740" s="276" t="s">
        <v>3312</v>
      </c>
      <c r="E740" s="276" t="s">
        <v>65</v>
      </c>
      <c r="F740" s="276" t="s">
        <v>64</v>
      </c>
      <c r="G740" s="277">
        <v>1662198860101</v>
      </c>
      <c r="H740" s="276" t="s">
        <v>64</v>
      </c>
      <c r="I740" s="276" t="s">
        <v>64</v>
      </c>
      <c r="J740" s="276" t="s">
        <v>66</v>
      </c>
      <c r="K740" s="276" t="s">
        <v>65</v>
      </c>
      <c r="L740" s="276">
        <v>0</v>
      </c>
      <c r="M740" s="276">
        <v>0</v>
      </c>
      <c r="N740" s="276">
        <v>0</v>
      </c>
      <c r="O740" s="276" t="s">
        <v>67</v>
      </c>
      <c r="P740" s="276">
        <v>0</v>
      </c>
      <c r="Q740" s="276" t="s">
        <v>68</v>
      </c>
      <c r="R740" s="276" t="s">
        <v>68</v>
      </c>
    </row>
    <row r="741" spans="2:18" x14ac:dyDescent="0.3">
      <c r="B741" s="436"/>
      <c r="C741" s="276" t="s">
        <v>2282</v>
      </c>
      <c r="D741" s="276" t="s">
        <v>1372</v>
      </c>
      <c r="E741" s="276" t="s">
        <v>65</v>
      </c>
      <c r="F741" s="276" t="s">
        <v>64</v>
      </c>
      <c r="G741" s="277">
        <v>2505527011006</v>
      </c>
      <c r="H741" s="276" t="s">
        <v>64</v>
      </c>
      <c r="I741" s="276" t="s">
        <v>65</v>
      </c>
      <c r="J741" s="276" t="s">
        <v>66</v>
      </c>
      <c r="K741" s="276" t="s">
        <v>66</v>
      </c>
      <c r="L741" s="276">
        <v>0</v>
      </c>
      <c r="M741" s="276">
        <v>0</v>
      </c>
      <c r="N741" s="276">
        <v>0</v>
      </c>
      <c r="O741" s="276" t="s">
        <v>67</v>
      </c>
      <c r="P741" s="276">
        <v>0</v>
      </c>
      <c r="Q741" s="276" t="s">
        <v>68</v>
      </c>
      <c r="R741" s="276" t="s">
        <v>68</v>
      </c>
    </row>
    <row r="742" spans="2:18" x14ac:dyDescent="0.3">
      <c r="B742" s="436"/>
      <c r="C742" s="276" t="s">
        <v>1368</v>
      </c>
      <c r="D742" s="276" t="s">
        <v>1435</v>
      </c>
      <c r="E742" s="276" t="s">
        <v>65</v>
      </c>
      <c r="F742" s="276" t="s">
        <v>64</v>
      </c>
      <c r="G742" s="277">
        <v>2624102141309</v>
      </c>
      <c r="H742" s="276" t="s">
        <v>64</v>
      </c>
      <c r="I742" s="276" t="s">
        <v>64</v>
      </c>
      <c r="J742" s="276" t="s">
        <v>65</v>
      </c>
      <c r="K742" s="276" t="s">
        <v>66</v>
      </c>
      <c r="L742" s="276">
        <v>0</v>
      </c>
      <c r="M742" s="276">
        <v>0</v>
      </c>
      <c r="N742" s="276">
        <v>0</v>
      </c>
      <c r="O742" s="276" t="s">
        <v>67</v>
      </c>
      <c r="P742" s="276">
        <v>0</v>
      </c>
      <c r="Q742" s="276" t="s">
        <v>68</v>
      </c>
      <c r="R742" s="276" t="s">
        <v>68</v>
      </c>
    </row>
    <row r="743" spans="2:18" x14ac:dyDescent="0.3">
      <c r="B743" s="436"/>
      <c r="C743" s="276" t="s">
        <v>1766</v>
      </c>
      <c r="D743" s="276" t="s">
        <v>3274</v>
      </c>
      <c r="E743" s="276" t="s">
        <v>64</v>
      </c>
      <c r="F743" s="276" t="s">
        <v>64</v>
      </c>
      <c r="G743" s="277">
        <v>0</v>
      </c>
      <c r="H743" s="276" t="s">
        <v>64</v>
      </c>
      <c r="I743" s="276" t="s">
        <v>64</v>
      </c>
      <c r="J743" s="276" t="s">
        <v>66</v>
      </c>
      <c r="K743" s="276" t="s">
        <v>66</v>
      </c>
      <c r="L743" s="276">
        <v>0</v>
      </c>
      <c r="M743" s="276">
        <v>0</v>
      </c>
      <c r="N743" s="276">
        <v>0</v>
      </c>
      <c r="O743" s="276" t="s">
        <v>67</v>
      </c>
      <c r="P743" s="276">
        <v>0</v>
      </c>
      <c r="Q743" s="276" t="s">
        <v>68</v>
      </c>
      <c r="R743" s="276" t="s">
        <v>68</v>
      </c>
    </row>
    <row r="744" spans="2:18" x14ac:dyDescent="0.3">
      <c r="B744" s="436"/>
      <c r="C744" s="276" t="s">
        <v>3317</v>
      </c>
      <c r="D744" s="276" t="s">
        <v>2833</v>
      </c>
      <c r="E744" s="276" t="s">
        <v>65</v>
      </c>
      <c r="F744" s="276" t="s">
        <v>64</v>
      </c>
      <c r="G744" s="277" t="s">
        <v>1460</v>
      </c>
      <c r="H744" s="276" t="s">
        <v>65</v>
      </c>
      <c r="I744" s="276" t="s">
        <v>64</v>
      </c>
      <c r="J744" s="276" t="s">
        <v>66</v>
      </c>
      <c r="K744" s="276" t="s">
        <v>66</v>
      </c>
      <c r="L744" s="276">
        <v>0</v>
      </c>
      <c r="M744" s="276">
        <v>0</v>
      </c>
      <c r="N744" s="276">
        <v>0</v>
      </c>
      <c r="O744" s="276" t="s">
        <v>67</v>
      </c>
      <c r="P744" s="276">
        <v>0</v>
      </c>
      <c r="Q744" s="276" t="s">
        <v>68</v>
      </c>
      <c r="R744" s="276" t="s">
        <v>68</v>
      </c>
    </row>
    <row r="745" spans="2:18" x14ac:dyDescent="0.3">
      <c r="B745" s="436"/>
      <c r="C745" s="276" t="s">
        <v>3318</v>
      </c>
      <c r="D745" s="276" t="s">
        <v>480</v>
      </c>
      <c r="E745" s="276" t="s">
        <v>65</v>
      </c>
      <c r="F745" s="276" t="s">
        <v>64</v>
      </c>
      <c r="G745" s="277" t="s">
        <v>1495</v>
      </c>
      <c r="H745" s="276" t="s">
        <v>65</v>
      </c>
      <c r="I745" s="276" t="s">
        <v>64</v>
      </c>
      <c r="J745" s="276" t="s">
        <v>66</v>
      </c>
      <c r="K745" s="276" t="s">
        <v>66</v>
      </c>
      <c r="L745" s="276">
        <v>0</v>
      </c>
      <c r="M745" s="276">
        <v>0</v>
      </c>
      <c r="N745" s="276">
        <v>0</v>
      </c>
      <c r="O745" s="276" t="s">
        <v>67</v>
      </c>
      <c r="P745" s="276">
        <v>0</v>
      </c>
      <c r="Q745" s="276" t="s">
        <v>68</v>
      </c>
      <c r="R745" s="276" t="s">
        <v>68</v>
      </c>
    </row>
    <row r="746" spans="2:18" x14ac:dyDescent="0.3">
      <c r="B746" s="436"/>
      <c r="C746" s="276" t="s">
        <v>1766</v>
      </c>
      <c r="D746" s="276" t="s">
        <v>1541</v>
      </c>
      <c r="E746" s="276" t="s">
        <v>65</v>
      </c>
      <c r="F746" s="276" t="s">
        <v>64</v>
      </c>
      <c r="G746" s="277" t="s">
        <v>1723</v>
      </c>
      <c r="H746" s="276" t="s">
        <v>64</v>
      </c>
      <c r="I746" s="276" t="s">
        <v>64</v>
      </c>
      <c r="J746" s="276" t="s">
        <v>65</v>
      </c>
      <c r="K746" s="276" t="s">
        <v>66</v>
      </c>
      <c r="L746" s="276">
        <v>0</v>
      </c>
      <c r="M746" s="276">
        <v>0</v>
      </c>
      <c r="N746" s="276">
        <v>0</v>
      </c>
      <c r="O746" s="276" t="s">
        <v>67</v>
      </c>
      <c r="P746" s="276">
        <v>0</v>
      </c>
      <c r="Q746" s="276" t="s">
        <v>68</v>
      </c>
      <c r="R746" s="276" t="s">
        <v>68</v>
      </c>
    </row>
    <row r="747" spans="2:18" x14ac:dyDescent="0.3">
      <c r="B747" s="436"/>
      <c r="C747" s="276" t="s">
        <v>187</v>
      </c>
      <c r="D747" s="276" t="s">
        <v>3319</v>
      </c>
      <c r="E747" s="276" t="s">
        <v>64</v>
      </c>
      <c r="F747" s="276" t="s">
        <v>65</v>
      </c>
      <c r="G747" s="277">
        <v>2468976510101</v>
      </c>
      <c r="H747" s="276" t="s">
        <v>64</v>
      </c>
      <c r="I747" s="276" t="s">
        <v>64</v>
      </c>
      <c r="J747" s="276" t="s">
        <v>65</v>
      </c>
      <c r="K747" s="276" t="s">
        <v>66</v>
      </c>
      <c r="L747" s="276">
        <v>0</v>
      </c>
      <c r="M747" s="276">
        <v>0</v>
      </c>
      <c r="N747" s="276">
        <v>0</v>
      </c>
      <c r="O747" s="276" t="s">
        <v>67</v>
      </c>
      <c r="P747" s="276">
        <v>0</v>
      </c>
      <c r="Q747" s="276" t="s">
        <v>68</v>
      </c>
      <c r="R747" s="276" t="s">
        <v>68</v>
      </c>
    </row>
    <row r="748" spans="2:18" x14ac:dyDescent="0.3">
      <c r="B748" s="436"/>
      <c r="C748" s="276" t="s">
        <v>1487</v>
      </c>
      <c r="D748" s="276" t="s">
        <v>480</v>
      </c>
      <c r="E748" s="276" t="s">
        <v>65</v>
      </c>
      <c r="F748" s="276" t="s">
        <v>64</v>
      </c>
      <c r="G748" s="277" t="s">
        <v>1495</v>
      </c>
      <c r="H748" s="276" t="s">
        <v>65</v>
      </c>
      <c r="I748" s="276" t="s">
        <v>65</v>
      </c>
      <c r="J748" s="276" t="s">
        <v>66</v>
      </c>
      <c r="K748" s="276" t="s">
        <v>66</v>
      </c>
      <c r="L748" s="276">
        <v>0</v>
      </c>
      <c r="M748" s="276">
        <v>0</v>
      </c>
      <c r="N748" s="276">
        <v>0</v>
      </c>
      <c r="O748" s="276" t="s">
        <v>67</v>
      </c>
      <c r="P748" s="276">
        <v>0</v>
      </c>
      <c r="Q748" s="276" t="s">
        <v>68</v>
      </c>
      <c r="R748" s="276" t="s">
        <v>68</v>
      </c>
    </row>
    <row r="749" spans="2:18" x14ac:dyDescent="0.3">
      <c r="B749" s="436"/>
      <c r="C749" s="276" t="s">
        <v>481</v>
      </c>
      <c r="D749" s="276" t="s">
        <v>482</v>
      </c>
      <c r="E749" s="276" t="s">
        <v>65</v>
      </c>
      <c r="F749" s="276" t="s">
        <v>64</v>
      </c>
      <c r="G749" s="277">
        <v>2086713070110</v>
      </c>
      <c r="H749" s="276" t="s">
        <v>64</v>
      </c>
      <c r="I749" s="276" t="s">
        <v>65</v>
      </c>
      <c r="J749" s="276" t="s">
        <v>66</v>
      </c>
      <c r="K749" s="276" t="s">
        <v>66</v>
      </c>
      <c r="L749" s="276">
        <v>0</v>
      </c>
      <c r="M749" s="276">
        <v>0</v>
      </c>
      <c r="N749" s="276">
        <v>0</v>
      </c>
      <c r="O749" s="276" t="s">
        <v>67</v>
      </c>
      <c r="P749" s="276">
        <v>0</v>
      </c>
      <c r="Q749" s="276" t="s">
        <v>68</v>
      </c>
      <c r="R749" s="276" t="s">
        <v>68</v>
      </c>
    </row>
    <row r="750" spans="2:18" x14ac:dyDescent="0.3">
      <c r="B750" s="436"/>
      <c r="C750" s="276" t="s">
        <v>2664</v>
      </c>
      <c r="D750" s="276" t="s">
        <v>480</v>
      </c>
      <c r="E750" s="276" t="s">
        <v>65</v>
      </c>
      <c r="F750" s="276" t="s">
        <v>64</v>
      </c>
      <c r="G750" s="277" t="s">
        <v>1460</v>
      </c>
      <c r="H750" s="276" t="s">
        <v>65</v>
      </c>
      <c r="I750" s="276" t="s">
        <v>64</v>
      </c>
      <c r="J750" s="276" t="s">
        <v>66</v>
      </c>
      <c r="K750" s="276" t="s">
        <v>66</v>
      </c>
      <c r="L750" s="276">
        <v>0</v>
      </c>
      <c r="M750" s="276">
        <v>0</v>
      </c>
      <c r="N750" s="276">
        <v>0</v>
      </c>
      <c r="O750" s="276" t="s">
        <v>67</v>
      </c>
      <c r="P750" s="276">
        <v>0</v>
      </c>
      <c r="Q750" s="276" t="s">
        <v>68</v>
      </c>
      <c r="R750" s="276" t="s">
        <v>68</v>
      </c>
    </row>
    <row r="751" spans="2:18" x14ac:dyDescent="0.3">
      <c r="B751" s="436"/>
      <c r="C751" s="276" t="s">
        <v>3320</v>
      </c>
      <c r="D751" s="276" t="s">
        <v>380</v>
      </c>
      <c r="E751" s="276" t="s">
        <v>65</v>
      </c>
      <c r="F751" s="276" t="s">
        <v>64</v>
      </c>
      <c r="G751" s="277">
        <v>2363665990101</v>
      </c>
      <c r="H751" s="276" t="s">
        <v>64</v>
      </c>
      <c r="I751" s="276" t="s">
        <v>65</v>
      </c>
      <c r="J751" s="276" t="s">
        <v>66</v>
      </c>
      <c r="K751" s="276" t="s">
        <v>66</v>
      </c>
      <c r="L751" s="276">
        <v>0</v>
      </c>
      <c r="M751" s="276">
        <v>0</v>
      </c>
      <c r="N751" s="276">
        <v>0</v>
      </c>
      <c r="O751" s="276" t="s">
        <v>67</v>
      </c>
      <c r="P751" s="276">
        <v>0</v>
      </c>
      <c r="Q751" s="276" t="s">
        <v>68</v>
      </c>
      <c r="R751" s="276" t="s">
        <v>68</v>
      </c>
    </row>
    <row r="752" spans="2:18" x14ac:dyDescent="0.3">
      <c r="B752" s="436"/>
      <c r="C752" s="276" t="s">
        <v>113</v>
      </c>
      <c r="D752" s="276" t="s">
        <v>545</v>
      </c>
      <c r="E752" s="276" t="s">
        <v>64</v>
      </c>
      <c r="F752" s="276" t="s">
        <v>65</v>
      </c>
      <c r="G752" s="277">
        <v>2337799570101</v>
      </c>
      <c r="H752" s="276" t="s">
        <v>64</v>
      </c>
      <c r="I752" s="276" t="s">
        <v>65</v>
      </c>
      <c r="J752" s="276" t="s">
        <v>66</v>
      </c>
      <c r="K752" s="276" t="s">
        <v>66</v>
      </c>
      <c r="L752" s="276">
        <v>0</v>
      </c>
      <c r="M752" s="276">
        <v>0</v>
      </c>
      <c r="N752" s="276">
        <v>0</v>
      </c>
      <c r="O752" s="276" t="s">
        <v>67</v>
      </c>
      <c r="P752" s="276">
        <v>0</v>
      </c>
      <c r="Q752" s="276" t="s">
        <v>68</v>
      </c>
      <c r="R752" s="276" t="s">
        <v>68</v>
      </c>
    </row>
    <row r="753" spans="2:18" x14ac:dyDescent="0.3">
      <c r="B753" s="436"/>
      <c r="C753" s="276" t="s">
        <v>3321</v>
      </c>
      <c r="D753" s="276" t="s">
        <v>3322</v>
      </c>
      <c r="E753" s="276" t="s">
        <v>65</v>
      </c>
      <c r="F753" s="276" t="s">
        <v>64</v>
      </c>
      <c r="G753" s="277">
        <v>3005481920101</v>
      </c>
      <c r="H753" s="276" t="s">
        <v>65</v>
      </c>
      <c r="I753" s="276" t="s">
        <v>64</v>
      </c>
      <c r="J753" s="276" t="s">
        <v>66</v>
      </c>
      <c r="K753" s="276" t="s">
        <v>66</v>
      </c>
      <c r="L753" s="276">
        <v>0</v>
      </c>
      <c r="M753" s="276">
        <v>0</v>
      </c>
      <c r="N753" s="276">
        <v>0</v>
      </c>
      <c r="O753" s="276" t="s">
        <v>67</v>
      </c>
      <c r="P753" s="276">
        <v>0</v>
      </c>
      <c r="Q753" s="276" t="s">
        <v>68</v>
      </c>
      <c r="R753" s="276" t="s">
        <v>68</v>
      </c>
    </row>
    <row r="754" spans="2:18" x14ac:dyDescent="0.3">
      <c r="B754" s="436"/>
      <c r="C754" s="276" t="s">
        <v>2848</v>
      </c>
      <c r="D754" s="276" t="s">
        <v>3322</v>
      </c>
      <c r="E754" s="276" t="s">
        <v>65</v>
      </c>
      <c r="F754" s="276" t="s">
        <v>64</v>
      </c>
      <c r="G754" s="277" t="s">
        <v>1460</v>
      </c>
      <c r="H754" s="276" t="s">
        <v>65</v>
      </c>
      <c r="I754" s="276" t="s">
        <v>64</v>
      </c>
      <c r="J754" s="276" t="s">
        <v>66</v>
      </c>
      <c r="K754" s="276" t="s">
        <v>66</v>
      </c>
      <c r="L754" s="276">
        <v>0</v>
      </c>
      <c r="M754" s="276">
        <v>0</v>
      </c>
      <c r="N754" s="276">
        <v>0</v>
      </c>
      <c r="O754" s="276" t="s">
        <v>67</v>
      </c>
      <c r="P754" s="276">
        <v>0</v>
      </c>
      <c r="Q754" s="276" t="s">
        <v>68</v>
      </c>
      <c r="R754" s="276" t="s">
        <v>68</v>
      </c>
    </row>
    <row r="755" spans="2:18" x14ac:dyDescent="0.3">
      <c r="B755" s="436"/>
      <c r="C755" s="276" t="s">
        <v>3323</v>
      </c>
      <c r="D755" s="276" t="s">
        <v>1980</v>
      </c>
      <c r="E755" s="276" t="s">
        <v>64</v>
      </c>
      <c r="F755" s="276" t="s">
        <v>65</v>
      </c>
      <c r="G755" s="277">
        <v>3005481920101</v>
      </c>
      <c r="H755" s="276" t="s">
        <v>64</v>
      </c>
      <c r="I755" s="276" t="s">
        <v>65</v>
      </c>
      <c r="J755" s="276" t="s">
        <v>66</v>
      </c>
      <c r="K755" s="276" t="s">
        <v>66</v>
      </c>
      <c r="L755" s="276">
        <v>0</v>
      </c>
      <c r="M755" s="276">
        <v>0</v>
      </c>
      <c r="N755" s="276">
        <v>0</v>
      </c>
      <c r="O755" s="276" t="s">
        <v>67</v>
      </c>
      <c r="P755" s="276">
        <v>0</v>
      </c>
      <c r="Q755" s="276" t="s">
        <v>68</v>
      </c>
      <c r="R755" s="276" t="s">
        <v>68</v>
      </c>
    </row>
    <row r="756" spans="2:18" x14ac:dyDescent="0.3">
      <c r="B756" s="436"/>
      <c r="C756" s="276" t="s">
        <v>187</v>
      </c>
      <c r="D756" s="276" t="s">
        <v>3319</v>
      </c>
      <c r="E756" s="276" t="s">
        <v>64</v>
      </c>
      <c r="F756" s="276" t="s">
        <v>65</v>
      </c>
      <c r="G756" s="277">
        <v>2468976510101</v>
      </c>
      <c r="H756" s="276" t="s">
        <v>64</v>
      </c>
      <c r="I756" s="276" t="s">
        <v>64</v>
      </c>
      <c r="J756" s="276" t="s">
        <v>65</v>
      </c>
      <c r="K756" s="276" t="s">
        <v>66</v>
      </c>
      <c r="L756" s="276">
        <v>0</v>
      </c>
      <c r="M756" s="276">
        <v>0</v>
      </c>
      <c r="N756" s="276">
        <v>0</v>
      </c>
      <c r="O756" s="276" t="s">
        <v>67</v>
      </c>
      <c r="P756" s="276">
        <v>0</v>
      </c>
      <c r="Q756" s="276" t="s">
        <v>68</v>
      </c>
      <c r="R756" s="276" t="s">
        <v>68</v>
      </c>
    </row>
    <row r="757" spans="2:18" x14ac:dyDescent="0.3">
      <c r="B757" s="436"/>
      <c r="C757" s="276" t="s">
        <v>1478</v>
      </c>
      <c r="D757" s="276" t="s">
        <v>3312</v>
      </c>
      <c r="E757" s="276" t="s">
        <v>65</v>
      </c>
      <c r="F757" s="276" t="s">
        <v>64</v>
      </c>
      <c r="G757" s="277">
        <v>1662198860101</v>
      </c>
      <c r="H757" s="276" t="s">
        <v>64</v>
      </c>
      <c r="I757" s="276" t="s">
        <v>64</v>
      </c>
      <c r="J757" s="276" t="s">
        <v>66</v>
      </c>
      <c r="K757" s="276" t="s">
        <v>65</v>
      </c>
      <c r="L757" s="276">
        <v>0</v>
      </c>
      <c r="M757" s="276">
        <v>0</v>
      </c>
      <c r="N757" s="276">
        <v>0</v>
      </c>
      <c r="O757" s="276" t="s">
        <v>67</v>
      </c>
      <c r="P757" s="276">
        <v>0</v>
      </c>
      <c r="Q757" s="276" t="s">
        <v>68</v>
      </c>
      <c r="R757" s="276" t="s">
        <v>68</v>
      </c>
    </row>
    <row r="758" spans="2:18" x14ac:dyDescent="0.3">
      <c r="B758" s="436"/>
      <c r="C758" s="276" t="s">
        <v>2849</v>
      </c>
      <c r="D758" s="276" t="s">
        <v>3324</v>
      </c>
      <c r="E758" s="276" t="s">
        <v>65</v>
      </c>
      <c r="F758" s="276" t="s">
        <v>64</v>
      </c>
      <c r="G758" s="277">
        <v>2331581031301</v>
      </c>
      <c r="H758" s="276" t="s">
        <v>64</v>
      </c>
      <c r="I758" s="276" t="s">
        <v>64</v>
      </c>
      <c r="J758" s="276" t="s">
        <v>66</v>
      </c>
      <c r="K758" s="276" t="s">
        <v>65</v>
      </c>
      <c r="L758" s="276">
        <v>0</v>
      </c>
      <c r="M758" s="276">
        <v>0</v>
      </c>
      <c r="N758" s="276">
        <v>0</v>
      </c>
      <c r="O758" s="276" t="s">
        <v>67</v>
      </c>
      <c r="P758" s="276">
        <v>0</v>
      </c>
      <c r="Q758" s="276" t="s">
        <v>68</v>
      </c>
      <c r="R758" s="276" t="s">
        <v>68</v>
      </c>
    </row>
    <row r="759" spans="2:18" x14ac:dyDescent="0.3">
      <c r="B759" s="436"/>
      <c r="C759" s="276" t="s">
        <v>3325</v>
      </c>
      <c r="D759" s="276" t="s">
        <v>2815</v>
      </c>
      <c r="E759" s="276" t="s">
        <v>65</v>
      </c>
      <c r="F759" s="276" t="s">
        <v>64</v>
      </c>
      <c r="G759" s="277" t="s">
        <v>1460</v>
      </c>
      <c r="H759" s="276" t="s">
        <v>65</v>
      </c>
      <c r="I759" s="276" t="s">
        <v>64</v>
      </c>
      <c r="J759" s="276" t="s">
        <v>66</v>
      </c>
      <c r="K759" s="276" t="s">
        <v>66</v>
      </c>
      <c r="L759" s="276">
        <v>0</v>
      </c>
      <c r="M759" s="276">
        <v>0</v>
      </c>
      <c r="N759" s="276">
        <v>0</v>
      </c>
      <c r="O759" s="276" t="s">
        <v>67</v>
      </c>
      <c r="P759" s="276">
        <v>0</v>
      </c>
      <c r="Q759" s="276" t="s">
        <v>68</v>
      </c>
      <c r="R759" s="276" t="s">
        <v>68</v>
      </c>
    </row>
    <row r="760" spans="2:18" x14ac:dyDescent="0.3">
      <c r="B760" s="436"/>
      <c r="C760" s="276" t="s">
        <v>407</v>
      </c>
      <c r="D760" s="276" t="s">
        <v>3326</v>
      </c>
      <c r="E760" s="276" t="s">
        <v>65</v>
      </c>
      <c r="F760" s="276" t="s">
        <v>64</v>
      </c>
      <c r="G760" s="277">
        <v>2527057850101</v>
      </c>
      <c r="H760" s="276" t="s">
        <v>64</v>
      </c>
      <c r="I760" s="276" t="s">
        <v>64</v>
      </c>
      <c r="J760" s="276" t="s">
        <v>65</v>
      </c>
      <c r="K760" s="276" t="s">
        <v>66</v>
      </c>
      <c r="L760" s="276">
        <v>0</v>
      </c>
      <c r="M760" s="276">
        <v>0</v>
      </c>
      <c r="N760" s="276">
        <v>0</v>
      </c>
      <c r="O760" s="276" t="s">
        <v>67</v>
      </c>
      <c r="P760" s="276">
        <v>0</v>
      </c>
      <c r="Q760" s="276" t="s">
        <v>68</v>
      </c>
      <c r="R760" s="276" t="s">
        <v>68</v>
      </c>
    </row>
    <row r="761" spans="2:18" x14ac:dyDescent="0.3">
      <c r="B761" s="436"/>
      <c r="C761" s="276" t="s">
        <v>555</v>
      </c>
      <c r="D761" s="276" t="s">
        <v>3327</v>
      </c>
      <c r="E761" s="276" t="s">
        <v>65</v>
      </c>
      <c r="F761" s="276" t="s">
        <v>64</v>
      </c>
      <c r="G761" s="277">
        <v>2565163910101</v>
      </c>
      <c r="H761" s="276" t="s">
        <v>64</v>
      </c>
      <c r="I761" s="276" t="s">
        <v>65</v>
      </c>
      <c r="J761" s="276" t="s">
        <v>66</v>
      </c>
      <c r="K761" s="276" t="s">
        <v>66</v>
      </c>
      <c r="L761" s="276">
        <v>0</v>
      </c>
      <c r="M761" s="276">
        <v>0</v>
      </c>
      <c r="N761" s="276">
        <v>0</v>
      </c>
      <c r="O761" s="276" t="s">
        <v>67</v>
      </c>
      <c r="P761" s="276">
        <v>0</v>
      </c>
      <c r="Q761" s="276" t="s">
        <v>68</v>
      </c>
      <c r="R761" s="276" t="s">
        <v>68</v>
      </c>
    </row>
    <row r="762" spans="2:18" x14ac:dyDescent="0.3">
      <c r="B762" s="436"/>
      <c r="C762" s="276" t="s">
        <v>3328</v>
      </c>
      <c r="D762" s="276" t="s">
        <v>2967</v>
      </c>
      <c r="E762" s="276" t="s">
        <v>65</v>
      </c>
      <c r="F762" s="276" t="s">
        <v>64</v>
      </c>
      <c r="G762" s="277">
        <v>1606438720101</v>
      </c>
      <c r="H762" s="276" t="s">
        <v>64</v>
      </c>
      <c r="I762" s="276" t="s">
        <v>64</v>
      </c>
      <c r="J762" s="276" t="s">
        <v>65</v>
      </c>
      <c r="K762" s="276" t="s">
        <v>66</v>
      </c>
      <c r="L762" s="276">
        <v>0</v>
      </c>
      <c r="M762" s="276">
        <v>0</v>
      </c>
      <c r="N762" s="276">
        <v>0</v>
      </c>
      <c r="O762" s="276" t="s">
        <v>67</v>
      </c>
      <c r="P762" s="276">
        <v>0</v>
      </c>
      <c r="Q762" s="276" t="s">
        <v>68</v>
      </c>
      <c r="R762" s="276" t="s">
        <v>68</v>
      </c>
    </row>
    <row r="763" spans="2:18" x14ac:dyDescent="0.3">
      <c r="B763" s="436"/>
      <c r="C763" s="276" t="s">
        <v>2980</v>
      </c>
      <c r="D763" s="276" t="s">
        <v>549</v>
      </c>
      <c r="E763" s="276" t="s">
        <v>64</v>
      </c>
      <c r="F763" s="276" t="s">
        <v>65</v>
      </c>
      <c r="G763" s="277">
        <v>1781727580101</v>
      </c>
      <c r="H763" s="276" t="s">
        <v>64</v>
      </c>
      <c r="I763" s="276" t="s">
        <v>64</v>
      </c>
      <c r="J763" s="276" t="s">
        <v>65</v>
      </c>
      <c r="K763" s="276" t="s">
        <v>66</v>
      </c>
      <c r="L763" s="276">
        <v>0</v>
      </c>
      <c r="M763" s="276">
        <v>0</v>
      </c>
      <c r="N763" s="276">
        <v>0</v>
      </c>
      <c r="O763" s="276" t="s">
        <v>67</v>
      </c>
      <c r="P763" s="276">
        <v>0</v>
      </c>
      <c r="Q763" s="276" t="s">
        <v>68</v>
      </c>
      <c r="R763" s="276" t="s">
        <v>68</v>
      </c>
    </row>
    <row r="764" spans="2:18" x14ac:dyDescent="0.3">
      <c r="B764" s="436"/>
      <c r="C764" s="276" t="s">
        <v>388</v>
      </c>
      <c r="D764" s="276" t="s">
        <v>516</v>
      </c>
      <c r="E764" s="276" t="s">
        <v>64</v>
      </c>
      <c r="F764" s="276" t="s">
        <v>65</v>
      </c>
      <c r="G764" s="277">
        <v>2319121530917</v>
      </c>
      <c r="H764" s="276" t="s">
        <v>64</v>
      </c>
      <c r="I764" s="276" t="s">
        <v>64</v>
      </c>
      <c r="J764" s="276" t="s">
        <v>65</v>
      </c>
      <c r="K764" s="276" t="s">
        <v>66</v>
      </c>
      <c r="L764" s="276">
        <v>0</v>
      </c>
      <c r="M764" s="276">
        <v>0</v>
      </c>
      <c r="N764" s="276">
        <v>0</v>
      </c>
      <c r="O764" s="276" t="s">
        <v>67</v>
      </c>
      <c r="P764" s="276">
        <v>0</v>
      </c>
      <c r="Q764" s="276" t="s">
        <v>68</v>
      </c>
      <c r="R764" s="276" t="s">
        <v>68</v>
      </c>
    </row>
    <row r="765" spans="2:18" x14ac:dyDescent="0.3">
      <c r="B765" s="436"/>
      <c r="C765" s="276" t="s">
        <v>3329</v>
      </c>
      <c r="D765" s="276" t="s">
        <v>2563</v>
      </c>
      <c r="E765" s="276" t="s">
        <v>64</v>
      </c>
      <c r="F765" s="276" t="s">
        <v>65</v>
      </c>
      <c r="G765" s="277" t="s">
        <v>1460</v>
      </c>
      <c r="H765" s="276" t="s">
        <v>65</v>
      </c>
      <c r="I765" s="276" t="s">
        <v>64</v>
      </c>
      <c r="J765" s="276" t="s">
        <v>66</v>
      </c>
      <c r="K765" s="276" t="s">
        <v>66</v>
      </c>
      <c r="L765" s="276">
        <v>0</v>
      </c>
      <c r="M765" s="276">
        <v>0</v>
      </c>
      <c r="N765" s="276">
        <v>0</v>
      </c>
      <c r="O765" s="276" t="s">
        <v>67</v>
      </c>
      <c r="P765" s="276">
        <v>0</v>
      </c>
      <c r="Q765" s="276" t="s">
        <v>68</v>
      </c>
      <c r="R765" s="276" t="s">
        <v>68</v>
      </c>
    </row>
    <row r="766" spans="2:18" x14ac:dyDescent="0.3">
      <c r="B766" s="436"/>
      <c r="C766" s="276" t="s">
        <v>443</v>
      </c>
      <c r="D766" s="276" t="s">
        <v>116</v>
      </c>
      <c r="E766" s="276" t="s">
        <v>65</v>
      </c>
      <c r="F766" s="276" t="s">
        <v>64</v>
      </c>
      <c r="G766" s="277">
        <v>2283997420101</v>
      </c>
      <c r="H766" s="276" t="s">
        <v>64</v>
      </c>
      <c r="I766" s="276" t="s">
        <v>64</v>
      </c>
      <c r="J766" s="276" t="s">
        <v>65</v>
      </c>
      <c r="K766" s="276" t="s">
        <v>66</v>
      </c>
      <c r="L766" s="276">
        <v>0</v>
      </c>
      <c r="M766" s="276">
        <v>0</v>
      </c>
      <c r="N766" s="276">
        <v>0</v>
      </c>
      <c r="O766" s="276" t="s">
        <v>67</v>
      </c>
      <c r="P766" s="276">
        <v>0</v>
      </c>
      <c r="Q766" s="276" t="s">
        <v>68</v>
      </c>
      <c r="R766" s="276" t="s">
        <v>68</v>
      </c>
    </row>
    <row r="767" spans="2:18" x14ac:dyDescent="0.3">
      <c r="B767" s="436"/>
      <c r="C767" s="276" t="s">
        <v>187</v>
      </c>
      <c r="D767" s="276" t="s">
        <v>3319</v>
      </c>
      <c r="E767" s="276" t="s">
        <v>64</v>
      </c>
      <c r="F767" s="276" t="s">
        <v>65</v>
      </c>
      <c r="G767" s="277">
        <v>2468976510101</v>
      </c>
      <c r="H767" s="276" t="s">
        <v>64</v>
      </c>
      <c r="I767" s="276" t="s">
        <v>64</v>
      </c>
      <c r="J767" s="276" t="s">
        <v>65</v>
      </c>
      <c r="K767" s="276" t="s">
        <v>66</v>
      </c>
      <c r="L767" s="276">
        <v>0</v>
      </c>
      <c r="M767" s="276">
        <v>0</v>
      </c>
      <c r="N767" s="276">
        <v>0</v>
      </c>
      <c r="O767" s="276" t="s">
        <v>67</v>
      </c>
      <c r="P767" s="276">
        <v>0</v>
      </c>
      <c r="Q767" s="276" t="s">
        <v>68</v>
      </c>
      <c r="R767" s="276" t="s">
        <v>68</v>
      </c>
    </row>
    <row r="768" spans="2:18" x14ac:dyDescent="0.3">
      <c r="B768" s="436"/>
      <c r="C768" s="276" t="s">
        <v>2864</v>
      </c>
      <c r="D768" s="276" t="s">
        <v>307</v>
      </c>
      <c r="E768" s="276" t="s">
        <v>64</v>
      </c>
      <c r="F768" s="276" t="s">
        <v>65</v>
      </c>
      <c r="G768" s="277" t="s">
        <v>1402</v>
      </c>
      <c r="H768" s="276" t="s">
        <v>64</v>
      </c>
      <c r="I768" s="276" t="s">
        <v>64</v>
      </c>
      <c r="J768" s="276" t="s">
        <v>66</v>
      </c>
      <c r="K768" s="276" t="s">
        <v>65</v>
      </c>
      <c r="L768" s="276">
        <v>0</v>
      </c>
      <c r="M768" s="276">
        <v>0</v>
      </c>
      <c r="N768" s="276">
        <v>0</v>
      </c>
      <c r="O768" s="276" t="s">
        <v>67</v>
      </c>
      <c r="P768" s="276">
        <v>0</v>
      </c>
      <c r="Q768" s="276" t="s">
        <v>68</v>
      </c>
      <c r="R768" s="276" t="s">
        <v>68</v>
      </c>
    </row>
    <row r="769" spans="2:18" x14ac:dyDescent="0.3">
      <c r="B769" s="436"/>
      <c r="C769" s="276" t="s">
        <v>2867</v>
      </c>
      <c r="D769" s="276" t="s">
        <v>516</v>
      </c>
      <c r="E769" s="276" t="s">
        <v>65</v>
      </c>
      <c r="F769" s="276" t="s">
        <v>64</v>
      </c>
      <c r="G769" s="277">
        <v>2191851071204</v>
      </c>
      <c r="H769" s="276" t="s">
        <v>64</v>
      </c>
      <c r="I769" s="276" t="s">
        <v>64</v>
      </c>
      <c r="J769" s="276" t="s">
        <v>65</v>
      </c>
      <c r="K769" s="276" t="s">
        <v>66</v>
      </c>
      <c r="L769" s="276">
        <v>0</v>
      </c>
      <c r="M769" s="276">
        <v>0</v>
      </c>
      <c r="N769" s="276">
        <v>0</v>
      </c>
      <c r="O769" s="276" t="s">
        <v>67</v>
      </c>
      <c r="P769" s="276">
        <v>0</v>
      </c>
      <c r="Q769" s="276" t="s">
        <v>68</v>
      </c>
      <c r="R769" s="276" t="s">
        <v>68</v>
      </c>
    </row>
    <row r="770" spans="2:18" x14ac:dyDescent="0.3">
      <c r="B770" s="436"/>
      <c r="C770" s="276" t="s">
        <v>1478</v>
      </c>
      <c r="D770" s="276" t="s">
        <v>3312</v>
      </c>
      <c r="E770" s="276" t="s">
        <v>65</v>
      </c>
      <c r="F770" s="276" t="s">
        <v>64</v>
      </c>
      <c r="G770" s="277">
        <v>1662198860101</v>
      </c>
      <c r="H770" s="276" t="s">
        <v>64</v>
      </c>
      <c r="I770" s="276" t="s">
        <v>64</v>
      </c>
      <c r="J770" s="276" t="s">
        <v>66</v>
      </c>
      <c r="K770" s="276" t="s">
        <v>65</v>
      </c>
      <c r="L770" s="276">
        <v>0</v>
      </c>
      <c r="M770" s="276">
        <v>0</v>
      </c>
      <c r="N770" s="276">
        <v>0</v>
      </c>
      <c r="O770" s="276" t="s">
        <v>67</v>
      </c>
      <c r="P770" s="276">
        <v>0</v>
      </c>
      <c r="Q770" s="276" t="s">
        <v>68</v>
      </c>
      <c r="R770" s="276" t="s">
        <v>68</v>
      </c>
    </row>
    <row r="771" spans="2:18" x14ac:dyDescent="0.3">
      <c r="B771" s="436"/>
      <c r="C771" s="276" t="s">
        <v>1766</v>
      </c>
      <c r="D771" s="276" t="s">
        <v>1541</v>
      </c>
      <c r="E771" s="276" t="s">
        <v>65</v>
      </c>
      <c r="F771" s="276" t="s">
        <v>64</v>
      </c>
      <c r="G771" s="277">
        <v>2603669940101</v>
      </c>
      <c r="H771" s="276" t="s">
        <v>64</v>
      </c>
      <c r="I771" s="276" t="s">
        <v>64</v>
      </c>
      <c r="J771" s="276" t="s">
        <v>65</v>
      </c>
      <c r="K771" s="276" t="s">
        <v>66</v>
      </c>
      <c r="L771" s="276">
        <v>0</v>
      </c>
      <c r="M771" s="276">
        <v>0</v>
      </c>
      <c r="N771" s="276">
        <v>0</v>
      </c>
      <c r="O771" s="276" t="s">
        <v>67</v>
      </c>
      <c r="P771" s="276">
        <v>0</v>
      </c>
      <c r="Q771" s="276" t="s">
        <v>68</v>
      </c>
      <c r="R771" s="276" t="s">
        <v>68</v>
      </c>
    </row>
    <row r="772" spans="2:18" x14ac:dyDescent="0.3">
      <c r="B772" s="436"/>
      <c r="C772" s="276" t="s">
        <v>181</v>
      </c>
      <c r="D772" s="276" t="s">
        <v>3330</v>
      </c>
      <c r="E772" s="276" t="s">
        <v>64</v>
      </c>
      <c r="F772" s="276" t="s">
        <v>65</v>
      </c>
      <c r="G772" s="277" t="s">
        <v>1460</v>
      </c>
      <c r="H772" s="276" t="s">
        <v>64</v>
      </c>
      <c r="I772" s="276" t="s">
        <v>65</v>
      </c>
      <c r="J772" s="276" t="s">
        <v>66</v>
      </c>
      <c r="K772" s="276" t="s">
        <v>66</v>
      </c>
      <c r="L772" s="276">
        <v>0</v>
      </c>
      <c r="M772" s="276">
        <v>0</v>
      </c>
      <c r="N772" s="276">
        <v>0</v>
      </c>
      <c r="O772" s="276" t="s">
        <v>67</v>
      </c>
      <c r="P772" s="276">
        <v>0</v>
      </c>
      <c r="Q772" s="276" t="s">
        <v>68</v>
      </c>
      <c r="R772" s="276" t="s">
        <v>68</v>
      </c>
    </row>
    <row r="773" spans="2:18" x14ac:dyDescent="0.3">
      <c r="B773" s="436"/>
      <c r="C773" s="276" t="s">
        <v>1548</v>
      </c>
      <c r="D773" s="276" t="s">
        <v>3331</v>
      </c>
      <c r="E773" s="276" t="s">
        <v>65</v>
      </c>
      <c r="F773" s="276" t="s">
        <v>64</v>
      </c>
      <c r="G773" s="277" t="s">
        <v>1460</v>
      </c>
      <c r="H773" s="276" t="s">
        <v>65</v>
      </c>
      <c r="I773" s="276" t="s">
        <v>64</v>
      </c>
      <c r="J773" s="276" t="s">
        <v>66</v>
      </c>
      <c r="K773" s="276" t="s">
        <v>66</v>
      </c>
      <c r="L773" s="276">
        <v>0</v>
      </c>
      <c r="M773" s="276">
        <v>0</v>
      </c>
      <c r="N773" s="276">
        <v>0</v>
      </c>
      <c r="O773" s="276" t="s">
        <v>67</v>
      </c>
      <c r="P773" s="276">
        <v>0</v>
      </c>
      <c r="Q773" s="276" t="s">
        <v>68</v>
      </c>
      <c r="R773" s="276" t="s">
        <v>68</v>
      </c>
    </row>
    <row r="774" spans="2:18" x14ac:dyDescent="0.3">
      <c r="B774" s="436"/>
      <c r="C774" s="276" t="s">
        <v>3332</v>
      </c>
      <c r="D774" s="276" t="s">
        <v>3333</v>
      </c>
      <c r="E774" s="276" t="s">
        <v>64</v>
      </c>
      <c r="F774" s="276" t="s">
        <v>65</v>
      </c>
      <c r="G774" s="277" t="s">
        <v>1460</v>
      </c>
      <c r="H774" s="276" t="s">
        <v>65</v>
      </c>
      <c r="I774" s="276" t="s">
        <v>65</v>
      </c>
      <c r="J774" s="276" t="s">
        <v>66</v>
      </c>
      <c r="K774" s="276" t="s">
        <v>66</v>
      </c>
      <c r="L774" s="276">
        <v>0</v>
      </c>
      <c r="M774" s="276">
        <v>0</v>
      </c>
      <c r="N774" s="276">
        <v>0</v>
      </c>
      <c r="O774" s="276" t="s">
        <v>67</v>
      </c>
      <c r="P774" s="276">
        <v>0</v>
      </c>
      <c r="Q774" s="276" t="s">
        <v>68</v>
      </c>
      <c r="R774" s="276" t="s">
        <v>68</v>
      </c>
    </row>
    <row r="775" spans="2:18" x14ac:dyDescent="0.3">
      <c r="B775" s="436"/>
      <c r="C775" s="276" t="s">
        <v>403</v>
      </c>
      <c r="D775" s="276" t="s">
        <v>1658</v>
      </c>
      <c r="E775" s="276" t="s">
        <v>65</v>
      </c>
      <c r="F775" s="276" t="s">
        <v>64</v>
      </c>
      <c r="G775" s="277" t="s">
        <v>3334</v>
      </c>
      <c r="H775" s="276" t="s">
        <v>64</v>
      </c>
      <c r="I775" s="276" t="s">
        <v>64</v>
      </c>
      <c r="J775" s="276" t="s">
        <v>65</v>
      </c>
      <c r="K775" s="276" t="s">
        <v>66</v>
      </c>
      <c r="L775" s="276">
        <v>0</v>
      </c>
      <c r="M775" s="276">
        <v>0</v>
      </c>
      <c r="N775" s="276">
        <v>0</v>
      </c>
      <c r="O775" s="276" t="s">
        <v>67</v>
      </c>
      <c r="P775" s="276">
        <v>0</v>
      </c>
      <c r="Q775" s="276" t="s">
        <v>68</v>
      </c>
      <c r="R775" s="276" t="s">
        <v>68</v>
      </c>
    </row>
    <row r="776" spans="2:18" x14ac:dyDescent="0.3">
      <c r="B776" s="436"/>
      <c r="C776" s="276" t="s">
        <v>3335</v>
      </c>
      <c r="D776" s="276" t="s">
        <v>3336</v>
      </c>
      <c r="E776" s="276" t="s">
        <v>65</v>
      </c>
      <c r="F776" s="276" t="s">
        <v>64</v>
      </c>
      <c r="G776" s="277">
        <v>2698957650101</v>
      </c>
      <c r="H776" s="276" t="s">
        <v>64</v>
      </c>
      <c r="I776" s="276" t="s">
        <v>64</v>
      </c>
      <c r="J776" s="276" t="s">
        <v>65</v>
      </c>
      <c r="K776" s="276" t="s">
        <v>66</v>
      </c>
      <c r="L776" s="276">
        <v>0</v>
      </c>
      <c r="M776" s="276">
        <v>0</v>
      </c>
      <c r="N776" s="276">
        <v>0</v>
      </c>
      <c r="O776" s="276" t="s">
        <v>67</v>
      </c>
      <c r="P776" s="276">
        <v>0</v>
      </c>
      <c r="Q776" s="276" t="s">
        <v>68</v>
      </c>
      <c r="R776" s="276" t="s">
        <v>68</v>
      </c>
    </row>
    <row r="777" spans="2:18" x14ac:dyDescent="0.3">
      <c r="B777" s="436"/>
      <c r="C777" s="276" t="s">
        <v>3244</v>
      </c>
      <c r="D777" s="276" t="s">
        <v>3337</v>
      </c>
      <c r="E777" s="276" t="s">
        <v>65</v>
      </c>
      <c r="F777" s="276" t="s">
        <v>64</v>
      </c>
      <c r="G777" s="277" t="s">
        <v>1460</v>
      </c>
      <c r="H777" s="276" t="s">
        <v>65</v>
      </c>
      <c r="I777" s="276" t="s">
        <v>64</v>
      </c>
      <c r="J777" s="276" t="s">
        <v>66</v>
      </c>
      <c r="K777" s="276" t="s">
        <v>66</v>
      </c>
      <c r="L777" s="276">
        <v>0</v>
      </c>
      <c r="M777" s="276">
        <v>0</v>
      </c>
      <c r="N777" s="276">
        <v>0</v>
      </c>
      <c r="O777" s="276" t="s">
        <v>67</v>
      </c>
      <c r="P777" s="276">
        <v>0</v>
      </c>
      <c r="Q777" s="276" t="s">
        <v>68</v>
      </c>
      <c r="R777" s="276" t="s">
        <v>68</v>
      </c>
    </row>
    <row r="778" spans="2:18" x14ac:dyDescent="0.3">
      <c r="B778" s="436"/>
      <c r="C778" s="276" t="s">
        <v>1641</v>
      </c>
      <c r="D778" s="276" t="s">
        <v>3337</v>
      </c>
      <c r="E778" s="276" t="s">
        <v>64</v>
      </c>
      <c r="F778" s="276" t="s">
        <v>65</v>
      </c>
      <c r="G778" s="277" t="s">
        <v>1460</v>
      </c>
      <c r="H778" s="276" t="s">
        <v>65</v>
      </c>
      <c r="I778" s="276" t="s">
        <v>64</v>
      </c>
      <c r="J778" s="276" t="s">
        <v>66</v>
      </c>
      <c r="K778" s="276" t="s">
        <v>66</v>
      </c>
      <c r="L778" s="276">
        <v>0</v>
      </c>
      <c r="M778" s="276">
        <v>0</v>
      </c>
      <c r="N778" s="276">
        <v>0</v>
      </c>
      <c r="O778" s="276" t="s">
        <v>67</v>
      </c>
      <c r="P778" s="276">
        <v>0</v>
      </c>
      <c r="Q778" s="276" t="s">
        <v>68</v>
      </c>
      <c r="R778" s="276" t="s">
        <v>68</v>
      </c>
    </row>
    <row r="779" spans="2:18" x14ac:dyDescent="0.3">
      <c r="B779" s="436"/>
      <c r="C779" s="276" t="s">
        <v>3338</v>
      </c>
      <c r="D779" s="276" t="s">
        <v>1462</v>
      </c>
      <c r="E779" s="276" t="s">
        <v>64</v>
      </c>
      <c r="F779" s="276" t="s">
        <v>65</v>
      </c>
      <c r="G779" s="277" t="s">
        <v>1460</v>
      </c>
      <c r="H779" s="276" t="s">
        <v>65</v>
      </c>
      <c r="I779" s="276" t="s">
        <v>64</v>
      </c>
      <c r="J779" s="276" t="s">
        <v>66</v>
      </c>
      <c r="K779" s="276" t="s">
        <v>66</v>
      </c>
      <c r="L779" s="276">
        <v>0</v>
      </c>
      <c r="M779" s="276">
        <v>0</v>
      </c>
      <c r="N779" s="276">
        <v>0</v>
      </c>
      <c r="O779" s="276" t="s">
        <v>67</v>
      </c>
      <c r="P779" s="276">
        <v>0</v>
      </c>
      <c r="Q779" s="276" t="s">
        <v>68</v>
      </c>
      <c r="R779" s="276" t="s">
        <v>68</v>
      </c>
    </row>
    <row r="780" spans="2:18" x14ac:dyDescent="0.3">
      <c r="B780" s="436"/>
      <c r="C780" s="276" t="s">
        <v>3339</v>
      </c>
      <c r="D780" s="276" t="s">
        <v>1462</v>
      </c>
      <c r="E780" s="276" t="s">
        <v>64</v>
      </c>
      <c r="F780" s="276" t="s">
        <v>65</v>
      </c>
      <c r="G780" s="277" t="s">
        <v>1460</v>
      </c>
      <c r="H780" s="276" t="s">
        <v>65</v>
      </c>
      <c r="I780" s="276" t="s">
        <v>64</v>
      </c>
      <c r="J780" s="276" t="s">
        <v>66</v>
      </c>
      <c r="K780" s="276" t="s">
        <v>66</v>
      </c>
      <c r="L780" s="276">
        <v>0</v>
      </c>
      <c r="M780" s="276">
        <v>0</v>
      </c>
      <c r="N780" s="276">
        <v>0</v>
      </c>
      <c r="O780" s="276" t="s">
        <v>67</v>
      </c>
      <c r="P780" s="276">
        <v>0</v>
      </c>
      <c r="Q780" s="276" t="s">
        <v>68</v>
      </c>
      <c r="R780" s="276" t="s">
        <v>68</v>
      </c>
    </row>
    <row r="781" spans="2:18" x14ac:dyDescent="0.3">
      <c r="B781" s="436"/>
      <c r="C781" s="276" t="s">
        <v>1468</v>
      </c>
      <c r="D781" s="276" t="s">
        <v>3340</v>
      </c>
      <c r="E781" s="276" t="s">
        <v>64</v>
      </c>
      <c r="F781" s="276" t="s">
        <v>65</v>
      </c>
      <c r="G781" s="277" t="s">
        <v>1460</v>
      </c>
      <c r="H781" s="276" t="s">
        <v>64</v>
      </c>
      <c r="I781" s="276" t="s">
        <v>65</v>
      </c>
      <c r="J781" s="276" t="s">
        <v>66</v>
      </c>
      <c r="K781" s="276" t="s">
        <v>66</v>
      </c>
      <c r="L781" s="276">
        <v>0</v>
      </c>
      <c r="M781" s="276">
        <v>0</v>
      </c>
      <c r="N781" s="276">
        <v>0</v>
      </c>
      <c r="O781" s="276" t="s">
        <v>67</v>
      </c>
      <c r="P781" s="276">
        <v>0</v>
      </c>
      <c r="Q781" s="276" t="s">
        <v>68</v>
      </c>
      <c r="R781" s="276" t="s">
        <v>68</v>
      </c>
    </row>
    <row r="782" spans="2:18" x14ac:dyDescent="0.3">
      <c r="B782" s="436"/>
      <c r="C782" s="276" t="s">
        <v>3341</v>
      </c>
      <c r="D782" s="276" t="s">
        <v>444</v>
      </c>
      <c r="E782" s="276" t="s">
        <v>64</v>
      </c>
      <c r="F782" s="276" t="s">
        <v>65</v>
      </c>
      <c r="G782" s="277" t="s">
        <v>1460</v>
      </c>
      <c r="H782" s="276" t="s">
        <v>64</v>
      </c>
      <c r="I782" s="276" t="s">
        <v>65</v>
      </c>
      <c r="J782" s="276" t="s">
        <v>66</v>
      </c>
      <c r="K782" s="276" t="s">
        <v>66</v>
      </c>
      <c r="L782" s="276">
        <v>0</v>
      </c>
      <c r="M782" s="276">
        <v>0</v>
      </c>
      <c r="N782" s="276">
        <v>0</v>
      </c>
      <c r="O782" s="276" t="s">
        <v>67</v>
      </c>
      <c r="P782" s="276">
        <v>0</v>
      </c>
      <c r="Q782" s="276" t="s">
        <v>68</v>
      </c>
      <c r="R782" s="276" t="s">
        <v>68</v>
      </c>
    </row>
    <row r="783" spans="2:18" x14ac:dyDescent="0.3">
      <c r="B783" s="436"/>
      <c r="C783" s="276" t="s">
        <v>2849</v>
      </c>
      <c r="D783" s="276" t="s">
        <v>2833</v>
      </c>
      <c r="E783" s="276" t="s">
        <v>65</v>
      </c>
      <c r="F783" s="276" t="s">
        <v>64</v>
      </c>
      <c r="G783" s="277">
        <v>2331561131301</v>
      </c>
      <c r="H783" s="276" t="s">
        <v>64</v>
      </c>
      <c r="I783" s="276" t="s">
        <v>64</v>
      </c>
      <c r="J783" s="276" t="s">
        <v>66</v>
      </c>
      <c r="K783" s="276" t="s">
        <v>65</v>
      </c>
      <c r="L783" s="276">
        <v>0</v>
      </c>
      <c r="M783" s="276">
        <v>0</v>
      </c>
      <c r="N783" s="276">
        <v>0</v>
      </c>
      <c r="O783" s="276" t="s">
        <v>67</v>
      </c>
      <c r="P783" s="276">
        <v>0</v>
      </c>
      <c r="Q783" s="276" t="s">
        <v>68</v>
      </c>
      <c r="R783" s="276" t="s">
        <v>68</v>
      </c>
    </row>
    <row r="784" spans="2:18" x14ac:dyDescent="0.3">
      <c r="B784" s="436"/>
      <c r="C784" s="276" t="s">
        <v>1386</v>
      </c>
      <c r="D784" s="276" t="s">
        <v>2653</v>
      </c>
      <c r="E784" s="276" t="s">
        <v>65</v>
      </c>
      <c r="F784" s="276" t="s">
        <v>64</v>
      </c>
      <c r="G784" s="277">
        <v>2299997190101</v>
      </c>
      <c r="H784" s="276" t="s">
        <v>64</v>
      </c>
      <c r="I784" s="276" t="s">
        <v>64</v>
      </c>
      <c r="J784" s="276" t="s">
        <v>65</v>
      </c>
      <c r="K784" s="276" t="s">
        <v>66</v>
      </c>
      <c r="L784" s="276">
        <v>0</v>
      </c>
      <c r="M784" s="276">
        <v>0</v>
      </c>
      <c r="N784" s="276">
        <v>0</v>
      </c>
      <c r="O784" s="276" t="s">
        <v>67</v>
      </c>
      <c r="P784" s="276">
        <v>0</v>
      </c>
      <c r="Q784" s="276" t="s">
        <v>68</v>
      </c>
      <c r="R784" s="276" t="s">
        <v>68</v>
      </c>
    </row>
    <row r="785" spans="2:18" x14ac:dyDescent="0.3">
      <c r="B785" s="436"/>
      <c r="C785" s="276" t="s">
        <v>2897</v>
      </c>
      <c r="D785" s="276" t="s">
        <v>1478</v>
      </c>
      <c r="E785" s="276" t="s">
        <v>65</v>
      </c>
      <c r="F785" s="276" t="s">
        <v>64</v>
      </c>
      <c r="G785" s="277">
        <v>2154256690101</v>
      </c>
      <c r="H785" s="276" t="s">
        <v>64</v>
      </c>
      <c r="I785" s="276" t="s">
        <v>65</v>
      </c>
      <c r="J785" s="276" t="s">
        <v>66</v>
      </c>
      <c r="K785" s="276" t="s">
        <v>66</v>
      </c>
      <c r="L785" s="276">
        <v>0</v>
      </c>
      <c r="M785" s="276">
        <v>0</v>
      </c>
      <c r="N785" s="276">
        <v>0</v>
      </c>
      <c r="O785" s="276" t="s">
        <v>67</v>
      </c>
      <c r="P785" s="276">
        <v>0</v>
      </c>
      <c r="Q785" s="276" t="s">
        <v>68</v>
      </c>
      <c r="R785" s="276" t="s">
        <v>68</v>
      </c>
    </row>
    <row r="786" spans="2:18" x14ac:dyDescent="0.3">
      <c r="B786" s="436"/>
      <c r="C786" s="276" t="s">
        <v>3342</v>
      </c>
      <c r="D786" s="276" t="s">
        <v>441</v>
      </c>
      <c r="E786" s="276" t="s">
        <v>65</v>
      </c>
      <c r="F786" s="276" t="s">
        <v>64</v>
      </c>
      <c r="G786" s="277">
        <v>186026850101</v>
      </c>
      <c r="H786" s="276" t="s">
        <v>64</v>
      </c>
      <c r="I786" s="276" t="s">
        <v>64</v>
      </c>
      <c r="J786" s="276" t="s">
        <v>65</v>
      </c>
      <c r="K786" s="276" t="s">
        <v>66</v>
      </c>
      <c r="L786" s="276">
        <v>0</v>
      </c>
      <c r="M786" s="276">
        <v>0</v>
      </c>
      <c r="N786" s="276">
        <v>0</v>
      </c>
      <c r="O786" s="276" t="s">
        <v>67</v>
      </c>
      <c r="P786" s="276">
        <v>0</v>
      </c>
      <c r="Q786" s="276" t="s">
        <v>68</v>
      </c>
      <c r="R786" s="276" t="s">
        <v>68</v>
      </c>
    </row>
    <row r="787" spans="2:18" x14ac:dyDescent="0.3">
      <c r="B787" s="436"/>
      <c r="C787" s="276" t="s">
        <v>2849</v>
      </c>
      <c r="D787" s="276" t="s">
        <v>3343</v>
      </c>
      <c r="E787" s="276" t="s">
        <v>65</v>
      </c>
      <c r="F787" s="276" t="s">
        <v>64</v>
      </c>
      <c r="G787" s="277">
        <v>2331581031301</v>
      </c>
      <c r="H787" s="276" t="s">
        <v>64</v>
      </c>
      <c r="I787" s="276" t="s">
        <v>64</v>
      </c>
      <c r="J787" s="276" t="s">
        <v>66</v>
      </c>
      <c r="K787" s="276" t="s">
        <v>65</v>
      </c>
      <c r="L787" s="276">
        <v>0</v>
      </c>
      <c r="M787" s="276">
        <v>0</v>
      </c>
      <c r="N787" s="276">
        <v>0</v>
      </c>
      <c r="O787" s="276" t="s">
        <v>67</v>
      </c>
      <c r="P787" s="276">
        <v>0</v>
      </c>
      <c r="Q787" s="276" t="s">
        <v>68</v>
      </c>
      <c r="R787" s="276" t="s">
        <v>68</v>
      </c>
    </row>
    <row r="788" spans="2:18" x14ac:dyDescent="0.3">
      <c r="B788" s="436"/>
      <c r="C788" s="276" t="s">
        <v>355</v>
      </c>
      <c r="D788" s="276" t="s">
        <v>3344</v>
      </c>
      <c r="E788" s="276" t="s">
        <v>64</v>
      </c>
      <c r="F788" s="276" t="s">
        <v>65</v>
      </c>
      <c r="G788" s="277" t="s">
        <v>1460</v>
      </c>
      <c r="H788" s="276" t="s">
        <v>64</v>
      </c>
      <c r="I788" s="276" t="s">
        <v>65</v>
      </c>
      <c r="J788" s="276" t="s">
        <v>66</v>
      </c>
      <c r="K788" s="276" t="s">
        <v>66</v>
      </c>
      <c r="L788" s="276">
        <v>0</v>
      </c>
      <c r="M788" s="276">
        <v>0</v>
      </c>
      <c r="N788" s="276">
        <v>0</v>
      </c>
      <c r="O788" s="276" t="s">
        <v>67</v>
      </c>
      <c r="P788" s="276">
        <v>0</v>
      </c>
      <c r="Q788" s="276" t="s">
        <v>68</v>
      </c>
      <c r="R788" s="276" t="s">
        <v>68</v>
      </c>
    </row>
    <row r="789" spans="2:18" x14ac:dyDescent="0.3">
      <c r="B789" s="436"/>
      <c r="C789" s="276" t="s">
        <v>3345</v>
      </c>
      <c r="D789" s="276" t="s">
        <v>3299</v>
      </c>
      <c r="E789" s="276" t="s">
        <v>65</v>
      </c>
      <c r="F789" s="276" t="s">
        <v>64</v>
      </c>
      <c r="G789" s="277">
        <v>31896184911305</v>
      </c>
      <c r="H789" s="276" t="s">
        <v>64</v>
      </c>
      <c r="I789" s="276" t="s">
        <v>65</v>
      </c>
      <c r="J789" s="276" t="s">
        <v>66</v>
      </c>
      <c r="K789" s="276" t="s">
        <v>66</v>
      </c>
      <c r="L789" s="276">
        <v>0</v>
      </c>
      <c r="M789" s="276">
        <v>0</v>
      </c>
      <c r="N789" s="276">
        <v>0</v>
      </c>
      <c r="O789" s="276" t="s">
        <v>67</v>
      </c>
      <c r="P789" s="276">
        <v>0</v>
      </c>
      <c r="Q789" s="276" t="s">
        <v>68</v>
      </c>
      <c r="R789" s="276" t="s">
        <v>68</v>
      </c>
    </row>
    <row r="790" spans="2:18" x14ac:dyDescent="0.3">
      <c r="B790" s="436"/>
      <c r="C790" s="276" t="s">
        <v>3346</v>
      </c>
      <c r="D790" s="276" t="s">
        <v>1405</v>
      </c>
      <c r="E790" s="276" t="s">
        <v>65</v>
      </c>
      <c r="F790" s="276" t="s">
        <v>64</v>
      </c>
      <c r="G790" s="277" t="s">
        <v>1460</v>
      </c>
      <c r="H790" s="276" t="s">
        <v>65</v>
      </c>
      <c r="I790" s="276" t="s">
        <v>64</v>
      </c>
      <c r="J790" s="276" t="s">
        <v>66</v>
      </c>
      <c r="K790" s="276" t="s">
        <v>66</v>
      </c>
      <c r="L790" s="276">
        <v>0</v>
      </c>
      <c r="M790" s="276">
        <v>0</v>
      </c>
      <c r="N790" s="276">
        <v>0</v>
      </c>
      <c r="O790" s="276" t="s">
        <v>67</v>
      </c>
      <c r="P790" s="276">
        <v>0</v>
      </c>
      <c r="Q790" s="276" t="s">
        <v>68</v>
      </c>
      <c r="R790" s="276" t="s">
        <v>68</v>
      </c>
    </row>
    <row r="791" spans="2:18" x14ac:dyDescent="0.3">
      <c r="B791" s="436"/>
      <c r="C791" s="276" t="s">
        <v>1791</v>
      </c>
      <c r="D791" s="276" t="s">
        <v>548</v>
      </c>
      <c r="E791" s="276" t="s">
        <v>65</v>
      </c>
      <c r="F791" s="276" t="s">
        <v>64</v>
      </c>
      <c r="G791" s="277">
        <v>1581476181401</v>
      </c>
      <c r="H791" s="276" t="s">
        <v>65</v>
      </c>
      <c r="I791" s="276" t="s">
        <v>64</v>
      </c>
      <c r="J791" s="276" t="s">
        <v>66</v>
      </c>
      <c r="K791" s="276" t="s">
        <v>66</v>
      </c>
      <c r="L791" s="276">
        <v>0</v>
      </c>
      <c r="M791" s="276">
        <v>0</v>
      </c>
      <c r="N791" s="276">
        <v>0</v>
      </c>
      <c r="O791" s="276" t="s">
        <v>67</v>
      </c>
      <c r="P791" s="276">
        <v>0</v>
      </c>
      <c r="Q791" s="276" t="s">
        <v>68</v>
      </c>
      <c r="R791" s="276" t="s">
        <v>68</v>
      </c>
    </row>
    <row r="792" spans="2:18" x14ac:dyDescent="0.3">
      <c r="B792" s="436"/>
      <c r="C792" s="276" t="s">
        <v>3347</v>
      </c>
      <c r="D792" s="276" t="s">
        <v>444</v>
      </c>
      <c r="E792" s="276" t="s">
        <v>64</v>
      </c>
      <c r="F792" s="276" t="s">
        <v>65</v>
      </c>
      <c r="G792" s="277" t="s">
        <v>1460</v>
      </c>
      <c r="H792" s="276" t="s">
        <v>64</v>
      </c>
      <c r="I792" s="276" t="s">
        <v>65</v>
      </c>
      <c r="J792" s="276" t="s">
        <v>66</v>
      </c>
      <c r="K792" s="276" t="s">
        <v>66</v>
      </c>
      <c r="L792" s="276">
        <v>0</v>
      </c>
      <c r="M792" s="276">
        <v>0</v>
      </c>
      <c r="N792" s="276">
        <v>0</v>
      </c>
      <c r="O792" s="276" t="s">
        <v>67</v>
      </c>
      <c r="P792" s="276">
        <v>0</v>
      </c>
      <c r="Q792" s="276" t="s">
        <v>68</v>
      </c>
      <c r="R792" s="276" t="s">
        <v>68</v>
      </c>
    </row>
    <row r="793" spans="2:18" x14ac:dyDescent="0.3">
      <c r="B793" s="436"/>
      <c r="C793" s="276" t="s">
        <v>1692</v>
      </c>
      <c r="D793" s="276" t="s">
        <v>548</v>
      </c>
      <c r="E793" s="276" t="s">
        <v>65</v>
      </c>
      <c r="F793" s="276" t="s">
        <v>64</v>
      </c>
      <c r="G793" s="277">
        <v>1581476181401</v>
      </c>
      <c r="H793" s="276" t="s">
        <v>64</v>
      </c>
      <c r="I793" s="276" t="s">
        <v>64</v>
      </c>
      <c r="J793" s="276" t="s">
        <v>66</v>
      </c>
      <c r="K793" s="276" t="s">
        <v>65</v>
      </c>
      <c r="L793" s="276">
        <v>0</v>
      </c>
      <c r="M793" s="276">
        <v>0</v>
      </c>
      <c r="N793" s="276">
        <v>0</v>
      </c>
      <c r="O793" s="276" t="s">
        <v>67</v>
      </c>
      <c r="P793" s="276">
        <v>0</v>
      </c>
      <c r="Q793" s="276" t="s">
        <v>68</v>
      </c>
      <c r="R793" s="276" t="s">
        <v>68</v>
      </c>
    </row>
    <row r="794" spans="2:18" x14ac:dyDescent="0.3">
      <c r="B794" s="436"/>
      <c r="C794" s="276" t="s">
        <v>379</v>
      </c>
      <c r="D794" s="276" t="s">
        <v>1457</v>
      </c>
      <c r="E794" s="276" t="s">
        <v>64</v>
      </c>
      <c r="F794" s="276" t="s">
        <v>65</v>
      </c>
      <c r="G794" s="277">
        <v>2670428840010</v>
      </c>
      <c r="H794" s="276" t="s">
        <v>65</v>
      </c>
      <c r="I794" s="276" t="s">
        <v>64</v>
      </c>
      <c r="J794" s="276" t="s">
        <v>66</v>
      </c>
      <c r="K794" s="276" t="s">
        <v>66</v>
      </c>
      <c r="L794" s="276">
        <v>0</v>
      </c>
      <c r="M794" s="276">
        <v>0</v>
      </c>
      <c r="N794" s="276">
        <v>0</v>
      </c>
      <c r="O794" s="276" t="s">
        <v>67</v>
      </c>
      <c r="P794" s="276">
        <v>0</v>
      </c>
      <c r="Q794" s="276" t="s">
        <v>68</v>
      </c>
      <c r="R794" s="276" t="s">
        <v>68</v>
      </c>
    </row>
    <row r="795" spans="2:18" x14ac:dyDescent="0.3">
      <c r="B795" s="436"/>
      <c r="C795" s="276" t="s">
        <v>313</v>
      </c>
      <c r="D795" s="276" t="s">
        <v>3331</v>
      </c>
      <c r="E795" s="276" t="s">
        <v>64</v>
      </c>
      <c r="F795" s="276" t="s">
        <v>65</v>
      </c>
      <c r="G795" s="277" t="s">
        <v>1460</v>
      </c>
      <c r="H795" s="276" t="s">
        <v>65</v>
      </c>
      <c r="I795" s="276" t="s">
        <v>64</v>
      </c>
      <c r="J795" s="276" t="s">
        <v>66</v>
      </c>
      <c r="K795" s="276" t="s">
        <v>66</v>
      </c>
      <c r="L795" s="276">
        <v>0</v>
      </c>
      <c r="M795" s="276">
        <v>0</v>
      </c>
      <c r="N795" s="276">
        <v>0</v>
      </c>
      <c r="O795" s="276" t="s">
        <v>67</v>
      </c>
      <c r="P795" s="276">
        <v>0</v>
      </c>
      <c r="Q795" s="276" t="s">
        <v>68</v>
      </c>
      <c r="R795" s="276" t="s">
        <v>68</v>
      </c>
    </row>
    <row r="796" spans="2:18" x14ac:dyDescent="0.3">
      <c r="B796" s="436"/>
      <c r="C796" s="276">
        <v>0</v>
      </c>
      <c r="D796" s="276">
        <v>0</v>
      </c>
      <c r="E796" s="276" t="s">
        <v>64</v>
      </c>
      <c r="F796" s="276" t="s">
        <v>64</v>
      </c>
      <c r="G796" s="277">
        <v>0</v>
      </c>
      <c r="H796" s="276" t="s">
        <v>64</v>
      </c>
      <c r="I796" s="276" t="s">
        <v>64</v>
      </c>
      <c r="J796" s="276" t="s">
        <v>66</v>
      </c>
      <c r="K796" s="276" t="s">
        <v>66</v>
      </c>
      <c r="L796" s="276">
        <v>0</v>
      </c>
      <c r="M796" s="276">
        <v>0</v>
      </c>
      <c r="N796" s="276">
        <v>0</v>
      </c>
      <c r="O796" s="276" t="s">
        <v>67</v>
      </c>
      <c r="P796" s="276">
        <v>0</v>
      </c>
      <c r="Q796" s="276" t="s">
        <v>68</v>
      </c>
      <c r="R796" s="276" t="s">
        <v>68</v>
      </c>
    </row>
    <row r="797" spans="2:18" x14ac:dyDescent="0.3">
      <c r="B797" s="436"/>
      <c r="C797" s="276" t="s">
        <v>3348</v>
      </c>
      <c r="D797" s="276" t="s">
        <v>444</v>
      </c>
      <c r="E797" s="276" t="s">
        <v>64</v>
      </c>
      <c r="F797" s="276" t="s">
        <v>65</v>
      </c>
      <c r="G797" s="277" t="s">
        <v>1460</v>
      </c>
      <c r="H797" s="276" t="s">
        <v>64</v>
      </c>
      <c r="I797" s="276" t="s">
        <v>65</v>
      </c>
      <c r="J797" s="276" t="s">
        <v>66</v>
      </c>
      <c r="K797" s="276" t="s">
        <v>66</v>
      </c>
      <c r="L797" s="276">
        <v>0</v>
      </c>
      <c r="M797" s="276">
        <v>0</v>
      </c>
      <c r="N797" s="276">
        <v>0</v>
      </c>
      <c r="O797" s="276" t="s">
        <v>67</v>
      </c>
      <c r="P797" s="276">
        <v>0</v>
      </c>
      <c r="Q797" s="276" t="s">
        <v>68</v>
      </c>
      <c r="R797" s="276" t="s">
        <v>68</v>
      </c>
    </row>
    <row r="798" spans="2:18" x14ac:dyDescent="0.3">
      <c r="B798" s="436"/>
      <c r="C798" s="276" t="s">
        <v>427</v>
      </c>
      <c r="D798" s="276" t="s">
        <v>1457</v>
      </c>
      <c r="E798" s="276" t="s">
        <v>64</v>
      </c>
      <c r="F798" s="276" t="s">
        <v>65</v>
      </c>
      <c r="G798" s="277">
        <v>2670428840101</v>
      </c>
      <c r="H798" s="276" t="s">
        <v>64</v>
      </c>
      <c r="I798" s="276" t="s">
        <v>65</v>
      </c>
      <c r="J798" s="276" t="s">
        <v>66</v>
      </c>
      <c r="K798" s="276" t="s">
        <v>66</v>
      </c>
      <c r="L798" s="276">
        <v>0</v>
      </c>
      <c r="M798" s="276">
        <v>0</v>
      </c>
      <c r="N798" s="276">
        <v>0</v>
      </c>
      <c r="O798" s="276" t="s">
        <v>67</v>
      </c>
      <c r="P798" s="276">
        <v>0</v>
      </c>
      <c r="Q798" s="276" t="s">
        <v>68</v>
      </c>
      <c r="R798" s="276" t="s">
        <v>68</v>
      </c>
    </row>
    <row r="799" spans="2:18" x14ac:dyDescent="0.3">
      <c r="B799" s="436"/>
      <c r="C799" s="276" t="s">
        <v>3349</v>
      </c>
      <c r="D799" s="276" t="s">
        <v>3350</v>
      </c>
      <c r="E799" s="276" t="s">
        <v>64</v>
      </c>
      <c r="F799" s="276" t="s">
        <v>65</v>
      </c>
      <c r="G799" s="277" t="s">
        <v>1495</v>
      </c>
      <c r="H799" s="276" t="s">
        <v>65</v>
      </c>
      <c r="I799" s="276" t="s">
        <v>64</v>
      </c>
      <c r="J799" s="276" t="s">
        <v>66</v>
      </c>
      <c r="K799" s="276" t="s">
        <v>66</v>
      </c>
      <c r="L799" s="276">
        <v>0</v>
      </c>
      <c r="M799" s="276">
        <v>0</v>
      </c>
      <c r="N799" s="276">
        <v>0</v>
      </c>
      <c r="O799" s="276" t="s">
        <v>67</v>
      </c>
      <c r="P799" s="276">
        <v>0</v>
      </c>
      <c r="Q799" s="276" t="s">
        <v>68</v>
      </c>
      <c r="R799" s="276" t="s">
        <v>68</v>
      </c>
    </row>
    <row r="800" spans="2:18" x14ac:dyDescent="0.3">
      <c r="B800" s="436"/>
      <c r="C800" s="276" t="s">
        <v>495</v>
      </c>
      <c r="D800" s="276" t="s">
        <v>2044</v>
      </c>
      <c r="E800" s="276" t="s">
        <v>64</v>
      </c>
      <c r="F800" s="276" t="s">
        <v>65</v>
      </c>
      <c r="G800" s="277" t="s">
        <v>1460</v>
      </c>
      <c r="H800" s="276" t="s">
        <v>64</v>
      </c>
      <c r="I800" s="276" t="s">
        <v>65</v>
      </c>
      <c r="J800" s="276" t="s">
        <v>66</v>
      </c>
      <c r="K800" s="276" t="s">
        <v>66</v>
      </c>
      <c r="L800" s="276">
        <v>0</v>
      </c>
      <c r="M800" s="276">
        <v>0</v>
      </c>
      <c r="N800" s="276">
        <v>0</v>
      </c>
      <c r="O800" s="276" t="s">
        <v>67</v>
      </c>
      <c r="P800" s="276">
        <v>0</v>
      </c>
      <c r="Q800" s="276" t="s">
        <v>68</v>
      </c>
      <c r="R800" s="276" t="s">
        <v>68</v>
      </c>
    </row>
    <row r="801" spans="2:18" x14ac:dyDescent="0.3">
      <c r="B801" s="436"/>
      <c r="C801" s="276" t="s">
        <v>3351</v>
      </c>
      <c r="D801" s="276" t="s">
        <v>2481</v>
      </c>
      <c r="E801" s="276" t="s">
        <v>65</v>
      </c>
      <c r="F801" s="276" t="s">
        <v>64</v>
      </c>
      <c r="G801" s="277" t="s">
        <v>1460</v>
      </c>
      <c r="H801" s="276" t="s">
        <v>65</v>
      </c>
      <c r="I801" s="276" t="s">
        <v>64</v>
      </c>
      <c r="J801" s="276" t="s">
        <v>66</v>
      </c>
      <c r="K801" s="276" t="s">
        <v>66</v>
      </c>
      <c r="L801" s="276">
        <v>0</v>
      </c>
      <c r="M801" s="276">
        <v>0</v>
      </c>
      <c r="N801" s="276">
        <v>0</v>
      </c>
      <c r="O801" s="276" t="s">
        <v>67</v>
      </c>
      <c r="P801" s="276">
        <v>0</v>
      </c>
      <c r="Q801" s="276" t="s">
        <v>68</v>
      </c>
      <c r="R801" s="276" t="s">
        <v>68</v>
      </c>
    </row>
    <row r="802" spans="2:18" x14ac:dyDescent="0.3">
      <c r="B802" s="436"/>
      <c r="C802" s="276" t="s">
        <v>3296</v>
      </c>
      <c r="D802" s="276" t="s">
        <v>3352</v>
      </c>
      <c r="E802" s="276" t="s">
        <v>65</v>
      </c>
      <c r="F802" s="276" t="s">
        <v>64</v>
      </c>
      <c r="G802" s="277">
        <v>1894333530101</v>
      </c>
      <c r="H802" s="276" t="s">
        <v>64</v>
      </c>
      <c r="I802" s="276" t="s">
        <v>64</v>
      </c>
      <c r="J802" s="276" t="s">
        <v>66</v>
      </c>
      <c r="K802" s="276" t="s">
        <v>65</v>
      </c>
      <c r="L802" s="276">
        <v>0</v>
      </c>
      <c r="M802" s="276">
        <v>0</v>
      </c>
      <c r="N802" s="276">
        <v>0</v>
      </c>
      <c r="O802" s="276" t="s">
        <v>67</v>
      </c>
      <c r="P802" s="276">
        <v>0</v>
      </c>
      <c r="Q802" s="276" t="s">
        <v>68</v>
      </c>
      <c r="R802" s="276" t="s">
        <v>68</v>
      </c>
    </row>
    <row r="803" spans="2:18" x14ac:dyDescent="0.3">
      <c r="B803" s="436"/>
      <c r="C803" s="276" t="s">
        <v>3353</v>
      </c>
      <c r="D803" s="276" t="s">
        <v>317</v>
      </c>
      <c r="E803" s="276" t="s">
        <v>65</v>
      </c>
      <c r="F803" s="276" t="s">
        <v>64</v>
      </c>
      <c r="G803" s="277">
        <v>1618414301908</v>
      </c>
      <c r="H803" s="276" t="s">
        <v>64</v>
      </c>
      <c r="I803" s="276" t="s">
        <v>64</v>
      </c>
      <c r="J803" s="276" t="s">
        <v>65</v>
      </c>
      <c r="K803" s="276" t="s">
        <v>66</v>
      </c>
      <c r="L803" s="276">
        <v>0</v>
      </c>
      <c r="M803" s="276">
        <v>0</v>
      </c>
      <c r="N803" s="276">
        <v>0</v>
      </c>
      <c r="O803" s="276" t="s">
        <v>67</v>
      </c>
      <c r="P803" s="276">
        <v>0</v>
      </c>
      <c r="Q803" s="276" t="s">
        <v>68</v>
      </c>
      <c r="R803" s="276" t="s">
        <v>68</v>
      </c>
    </row>
    <row r="804" spans="2:18" x14ac:dyDescent="0.3">
      <c r="B804" s="436"/>
      <c r="C804" s="276" t="s">
        <v>121</v>
      </c>
      <c r="D804" s="276" t="s">
        <v>2542</v>
      </c>
      <c r="E804" s="276" t="s">
        <v>64</v>
      </c>
      <c r="F804" s="276" t="s">
        <v>65</v>
      </c>
      <c r="G804" s="277">
        <v>3005260910101</v>
      </c>
      <c r="H804" s="276" t="s">
        <v>64</v>
      </c>
      <c r="I804" s="276" t="s">
        <v>65</v>
      </c>
      <c r="J804" s="276" t="s">
        <v>66</v>
      </c>
      <c r="K804" s="276" t="s">
        <v>66</v>
      </c>
      <c r="L804" s="276">
        <v>0</v>
      </c>
      <c r="M804" s="276">
        <v>0</v>
      </c>
      <c r="N804" s="276">
        <v>0</v>
      </c>
      <c r="O804" s="276" t="s">
        <v>67</v>
      </c>
      <c r="P804" s="276">
        <v>0</v>
      </c>
      <c r="Q804" s="276" t="s">
        <v>68</v>
      </c>
      <c r="R804" s="276" t="s">
        <v>68</v>
      </c>
    </row>
    <row r="805" spans="2:18" x14ac:dyDescent="0.3">
      <c r="B805" s="436"/>
      <c r="C805" s="276" t="s">
        <v>3271</v>
      </c>
      <c r="D805" s="276" t="s">
        <v>3354</v>
      </c>
      <c r="E805" s="276" t="s">
        <v>65</v>
      </c>
      <c r="F805" s="276" t="s">
        <v>64</v>
      </c>
      <c r="G805" s="277" t="s">
        <v>1460</v>
      </c>
      <c r="H805" s="276" t="s">
        <v>65</v>
      </c>
      <c r="I805" s="276" t="s">
        <v>64</v>
      </c>
      <c r="J805" s="276" t="s">
        <v>66</v>
      </c>
      <c r="K805" s="276" t="s">
        <v>66</v>
      </c>
      <c r="L805" s="276">
        <v>0</v>
      </c>
      <c r="M805" s="276">
        <v>0</v>
      </c>
      <c r="N805" s="276">
        <v>0</v>
      </c>
      <c r="O805" s="276" t="s">
        <v>67</v>
      </c>
      <c r="P805" s="276">
        <v>0</v>
      </c>
      <c r="Q805" s="276" t="s">
        <v>68</v>
      </c>
      <c r="R805" s="276" t="s">
        <v>68</v>
      </c>
    </row>
    <row r="806" spans="2:18" x14ac:dyDescent="0.3">
      <c r="B806" s="436"/>
      <c r="C806" s="276" t="s">
        <v>3176</v>
      </c>
      <c r="D806" s="276" t="s">
        <v>1655</v>
      </c>
      <c r="E806" s="276" t="s">
        <v>64</v>
      </c>
      <c r="F806" s="276" t="s">
        <v>65</v>
      </c>
      <c r="G806" s="277">
        <v>3005260910101</v>
      </c>
      <c r="H806" s="276" t="s">
        <v>64</v>
      </c>
      <c r="I806" s="276" t="s">
        <v>65</v>
      </c>
      <c r="J806" s="276" t="s">
        <v>66</v>
      </c>
      <c r="K806" s="276" t="s">
        <v>66</v>
      </c>
      <c r="L806" s="276">
        <v>0</v>
      </c>
      <c r="M806" s="276">
        <v>0</v>
      </c>
      <c r="N806" s="276">
        <v>0</v>
      </c>
      <c r="O806" s="276" t="s">
        <v>67</v>
      </c>
      <c r="P806" s="276">
        <v>0</v>
      </c>
      <c r="Q806" s="276" t="s">
        <v>68</v>
      </c>
      <c r="R806" s="276" t="s">
        <v>68</v>
      </c>
    </row>
    <row r="807" spans="2:18" x14ac:dyDescent="0.3">
      <c r="B807" s="436"/>
      <c r="C807" s="276" t="s">
        <v>3355</v>
      </c>
      <c r="D807" s="276" t="s">
        <v>1457</v>
      </c>
      <c r="E807" s="276" t="s">
        <v>65</v>
      </c>
      <c r="F807" s="276" t="s">
        <v>64</v>
      </c>
      <c r="G807" s="277" t="s">
        <v>1460</v>
      </c>
      <c r="H807" s="276" t="s">
        <v>64</v>
      </c>
      <c r="I807" s="276" t="s">
        <v>65</v>
      </c>
      <c r="J807" s="276" t="s">
        <v>66</v>
      </c>
      <c r="K807" s="276" t="s">
        <v>66</v>
      </c>
      <c r="L807" s="276">
        <v>0</v>
      </c>
      <c r="M807" s="276">
        <v>0</v>
      </c>
      <c r="N807" s="276">
        <v>0</v>
      </c>
      <c r="O807" s="276" t="s">
        <v>67</v>
      </c>
      <c r="P807" s="276">
        <v>0</v>
      </c>
      <c r="Q807" s="276" t="s">
        <v>68</v>
      </c>
      <c r="R807" s="276" t="s">
        <v>68</v>
      </c>
    </row>
    <row r="808" spans="2:18" x14ac:dyDescent="0.3">
      <c r="B808" s="436"/>
      <c r="C808" s="276" t="s">
        <v>3356</v>
      </c>
      <c r="D808" s="276" t="s">
        <v>380</v>
      </c>
      <c r="E808" s="276" t="s">
        <v>65</v>
      </c>
      <c r="F808" s="276" t="s">
        <v>64</v>
      </c>
      <c r="G808" s="277" t="s">
        <v>1460</v>
      </c>
      <c r="H808" s="276" t="s">
        <v>65</v>
      </c>
      <c r="I808" s="276" t="s">
        <v>64</v>
      </c>
      <c r="J808" s="276" t="s">
        <v>66</v>
      </c>
      <c r="K808" s="276" t="s">
        <v>66</v>
      </c>
      <c r="L808" s="276">
        <v>0</v>
      </c>
      <c r="M808" s="276">
        <v>0</v>
      </c>
      <c r="N808" s="276">
        <v>0</v>
      </c>
      <c r="O808" s="276" t="s">
        <v>67</v>
      </c>
      <c r="P808" s="276">
        <v>0</v>
      </c>
      <c r="Q808" s="276" t="s">
        <v>68</v>
      </c>
      <c r="R808" s="276" t="s">
        <v>68</v>
      </c>
    </row>
    <row r="809" spans="2:18" x14ac:dyDescent="0.3">
      <c r="B809" s="436"/>
      <c r="C809" s="276" t="s">
        <v>495</v>
      </c>
      <c r="D809" s="276" t="s">
        <v>2792</v>
      </c>
      <c r="E809" s="276" t="s">
        <v>64</v>
      </c>
      <c r="F809" s="276" t="s">
        <v>65</v>
      </c>
      <c r="G809" s="277" t="s">
        <v>1460</v>
      </c>
      <c r="H809" s="276" t="s">
        <v>65</v>
      </c>
      <c r="I809" s="276" t="s">
        <v>64</v>
      </c>
      <c r="J809" s="276" t="s">
        <v>66</v>
      </c>
      <c r="K809" s="276" t="s">
        <v>66</v>
      </c>
      <c r="L809" s="276">
        <v>0</v>
      </c>
      <c r="M809" s="276">
        <v>0</v>
      </c>
      <c r="N809" s="276">
        <v>0</v>
      </c>
      <c r="O809" s="276" t="s">
        <v>67</v>
      </c>
      <c r="P809" s="276">
        <v>0</v>
      </c>
      <c r="Q809" s="276" t="s">
        <v>68</v>
      </c>
      <c r="R809" s="276" t="s">
        <v>68</v>
      </c>
    </row>
    <row r="810" spans="2:18" x14ac:dyDescent="0.3">
      <c r="B810" s="436"/>
      <c r="C810" s="276" t="s">
        <v>174</v>
      </c>
      <c r="D810" s="276" t="s">
        <v>317</v>
      </c>
      <c r="E810" s="276" t="s">
        <v>64</v>
      </c>
      <c r="F810" s="276" t="s">
        <v>65</v>
      </c>
      <c r="G810" s="277" t="s">
        <v>1460</v>
      </c>
      <c r="H810" s="276" t="s">
        <v>65</v>
      </c>
      <c r="I810" s="276" t="s">
        <v>64</v>
      </c>
      <c r="J810" s="276" t="s">
        <v>66</v>
      </c>
      <c r="K810" s="276" t="s">
        <v>66</v>
      </c>
      <c r="L810" s="276">
        <v>0</v>
      </c>
      <c r="M810" s="276">
        <v>0</v>
      </c>
      <c r="N810" s="276">
        <v>0</v>
      </c>
      <c r="O810" s="276" t="s">
        <v>67</v>
      </c>
      <c r="P810" s="276">
        <v>0</v>
      </c>
      <c r="Q810" s="276" t="s">
        <v>68</v>
      </c>
      <c r="R810" s="276" t="s">
        <v>68</v>
      </c>
    </row>
    <row r="811" spans="2:18" x14ac:dyDescent="0.3">
      <c r="B811" s="436"/>
      <c r="C811" s="276" t="s">
        <v>1659</v>
      </c>
      <c r="D811" s="276" t="s">
        <v>3357</v>
      </c>
      <c r="E811" s="276" t="s">
        <v>64</v>
      </c>
      <c r="F811" s="276" t="s">
        <v>65</v>
      </c>
      <c r="G811" s="277" t="s">
        <v>1460</v>
      </c>
      <c r="H811" s="276" t="s">
        <v>64</v>
      </c>
      <c r="I811" s="276" t="s">
        <v>65</v>
      </c>
      <c r="J811" s="276" t="s">
        <v>66</v>
      </c>
      <c r="K811" s="276" t="s">
        <v>66</v>
      </c>
      <c r="L811" s="276">
        <v>0</v>
      </c>
      <c r="M811" s="276">
        <v>0</v>
      </c>
      <c r="N811" s="276">
        <v>0</v>
      </c>
      <c r="O811" s="276" t="s">
        <v>67</v>
      </c>
      <c r="P811" s="276">
        <v>0</v>
      </c>
      <c r="Q811" s="276" t="s">
        <v>68</v>
      </c>
      <c r="R811" s="276" t="s">
        <v>68</v>
      </c>
    </row>
    <row r="812" spans="2:18" x14ac:dyDescent="0.3">
      <c r="B812" s="436"/>
      <c r="C812" s="276" t="s">
        <v>1763</v>
      </c>
      <c r="D812" s="276" t="s">
        <v>2434</v>
      </c>
      <c r="E812" s="276" t="s">
        <v>64</v>
      </c>
      <c r="F812" s="276" t="s">
        <v>65</v>
      </c>
      <c r="G812" s="277" t="s">
        <v>3358</v>
      </c>
      <c r="H812" s="276" t="s">
        <v>65</v>
      </c>
      <c r="I812" s="276" t="s">
        <v>64</v>
      </c>
      <c r="J812" s="276" t="s">
        <v>66</v>
      </c>
      <c r="K812" s="276" t="s">
        <v>66</v>
      </c>
      <c r="L812" s="276">
        <v>0</v>
      </c>
      <c r="M812" s="276">
        <v>0</v>
      </c>
      <c r="N812" s="276">
        <v>0</v>
      </c>
      <c r="O812" s="276" t="s">
        <v>67</v>
      </c>
      <c r="P812" s="276">
        <v>0</v>
      </c>
      <c r="Q812" s="276" t="s">
        <v>68</v>
      </c>
      <c r="R812" s="276" t="s">
        <v>68</v>
      </c>
    </row>
    <row r="813" spans="2:18" x14ac:dyDescent="0.3">
      <c r="B813" s="436"/>
      <c r="C813" s="276" t="s">
        <v>3294</v>
      </c>
      <c r="D813" s="276" t="s">
        <v>3299</v>
      </c>
      <c r="E813" s="276" t="s">
        <v>65</v>
      </c>
      <c r="F813" s="276" t="s">
        <v>64</v>
      </c>
      <c r="G813" s="277">
        <v>1739809020101</v>
      </c>
      <c r="H813" s="276" t="s">
        <v>64</v>
      </c>
      <c r="I813" s="276" t="s">
        <v>64</v>
      </c>
      <c r="J813" s="276" t="s">
        <v>65</v>
      </c>
      <c r="K813" s="276" t="s">
        <v>66</v>
      </c>
      <c r="L813" s="276">
        <v>0</v>
      </c>
      <c r="M813" s="276">
        <v>0</v>
      </c>
      <c r="N813" s="276">
        <v>0</v>
      </c>
      <c r="O813" s="276" t="s">
        <v>67</v>
      </c>
      <c r="P813" s="276">
        <v>0</v>
      </c>
      <c r="Q813" s="276" t="s">
        <v>68</v>
      </c>
      <c r="R813" s="276" t="s">
        <v>68</v>
      </c>
    </row>
    <row r="814" spans="2:18" x14ac:dyDescent="0.3">
      <c r="B814" s="436"/>
      <c r="C814" s="276" t="s">
        <v>2896</v>
      </c>
      <c r="D814" s="276" t="s">
        <v>2576</v>
      </c>
      <c r="E814" s="276" t="s">
        <v>64</v>
      </c>
      <c r="F814" s="276" t="s">
        <v>65</v>
      </c>
      <c r="G814" s="277" t="s">
        <v>1460</v>
      </c>
      <c r="H814" s="276" t="s">
        <v>65</v>
      </c>
      <c r="I814" s="276" t="s">
        <v>64</v>
      </c>
      <c r="J814" s="276" t="s">
        <v>66</v>
      </c>
      <c r="K814" s="276" t="s">
        <v>66</v>
      </c>
      <c r="L814" s="276">
        <v>0</v>
      </c>
      <c r="M814" s="276">
        <v>0</v>
      </c>
      <c r="N814" s="276">
        <v>0</v>
      </c>
      <c r="O814" s="276" t="s">
        <v>67</v>
      </c>
      <c r="P814" s="276">
        <v>0</v>
      </c>
      <c r="Q814" s="276" t="s">
        <v>68</v>
      </c>
      <c r="R814" s="276" t="s">
        <v>68</v>
      </c>
    </row>
    <row r="815" spans="2:18" x14ac:dyDescent="0.3">
      <c r="B815" s="436"/>
      <c r="C815" s="276" t="s">
        <v>3359</v>
      </c>
      <c r="D815" s="276" t="s">
        <v>1405</v>
      </c>
      <c r="E815" s="276" t="s">
        <v>65</v>
      </c>
      <c r="F815" s="276" t="s">
        <v>64</v>
      </c>
      <c r="G815" s="277" t="s">
        <v>1460</v>
      </c>
      <c r="H815" s="276" t="s">
        <v>65</v>
      </c>
      <c r="I815" s="276" t="s">
        <v>64</v>
      </c>
      <c r="J815" s="276" t="s">
        <v>66</v>
      </c>
      <c r="K815" s="276" t="s">
        <v>66</v>
      </c>
      <c r="L815" s="276">
        <v>0</v>
      </c>
      <c r="M815" s="276">
        <v>0</v>
      </c>
      <c r="N815" s="276">
        <v>0</v>
      </c>
      <c r="O815" s="276" t="s">
        <v>67</v>
      </c>
      <c r="P815" s="276">
        <v>0</v>
      </c>
      <c r="Q815" s="276" t="s">
        <v>68</v>
      </c>
      <c r="R815" s="276" t="s">
        <v>68</v>
      </c>
    </row>
    <row r="816" spans="2:18" x14ac:dyDescent="0.3">
      <c r="B816" s="436"/>
      <c r="C816" s="276" t="s">
        <v>508</v>
      </c>
      <c r="D816" s="276" t="s">
        <v>1405</v>
      </c>
      <c r="E816" s="276" t="s">
        <v>64</v>
      </c>
      <c r="F816" s="276" t="s">
        <v>65</v>
      </c>
      <c r="G816" s="277" t="s">
        <v>1460</v>
      </c>
      <c r="H816" s="276" t="s">
        <v>65</v>
      </c>
      <c r="I816" s="276" t="s">
        <v>64</v>
      </c>
      <c r="J816" s="276" t="s">
        <v>66</v>
      </c>
      <c r="K816" s="276" t="s">
        <v>66</v>
      </c>
      <c r="L816" s="276">
        <v>0</v>
      </c>
      <c r="M816" s="276">
        <v>0</v>
      </c>
      <c r="N816" s="276">
        <v>0</v>
      </c>
      <c r="O816" s="276" t="s">
        <v>67</v>
      </c>
      <c r="P816" s="276">
        <v>0</v>
      </c>
      <c r="Q816" s="276" t="s">
        <v>68</v>
      </c>
      <c r="R816" s="276" t="s">
        <v>68</v>
      </c>
    </row>
    <row r="817" spans="2:18" x14ac:dyDescent="0.3">
      <c r="B817" s="436"/>
      <c r="C817" s="276" t="s">
        <v>3360</v>
      </c>
      <c r="D817" s="276" t="s">
        <v>186</v>
      </c>
      <c r="E817" s="276" t="s">
        <v>64</v>
      </c>
      <c r="F817" s="276" t="s">
        <v>65</v>
      </c>
      <c r="G817" s="277">
        <v>1929623450101</v>
      </c>
      <c r="H817" s="276" t="s">
        <v>64</v>
      </c>
      <c r="I817" s="276" t="s">
        <v>64</v>
      </c>
      <c r="J817" s="276" t="s">
        <v>65</v>
      </c>
      <c r="K817" s="276" t="s">
        <v>66</v>
      </c>
      <c r="L817" s="276">
        <v>0</v>
      </c>
      <c r="M817" s="276">
        <v>0</v>
      </c>
      <c r="N817" s="276">
        <v>0</v>
      </c>
      <c r="O817" s="276" t="s">
        <v>67</v>
      </c>
      <c r="P817" s="276">
        <v>0</v>
      </c>
      <c r="Q817" s="276" t="s">
        <v>68</v>
      </c>
      <c r="R817" s="276" t="s">
        <v>68</v>
      </c>
    </row>
    <row r="818" spans="2:18" x14ac:dyDescent="0.3">
      <c r="B818" s="436"/>
      <c r="C818" s="276" t="s">
        <v>3361</v>
      </c>
      <c r="D818" s="276" t="s">
        <v>1764</v>
      </c>
      <c r="E818" s="276" t="s">
        <v>64</v>
      </c>
      <c r="F818" s="276" t="s">
        <v>65</v>
      </c>
      <c r="G818" s="277">
        <v>2623973230502</v>
      </c>
      <c r="H818" s="276" t="s">
        <v>64</v>
      </c>
      <c r="I818" s="276" t="s">
        <v>64</v>
      </c>
      <c r="J818" s="276" t="s">
        <v>65</v>
      </c>
      <c r="K818" s="276" t="s">
        <v>66</v>
      </c>
      <c r="L818" s="276">
        <v>0</v>
      </c>
      <c r="M818" s="276">
        <v>0</v>
      </c>
      <c r="N818" s="276">
        <v>0</v>
      </c>
      <c r="O818" s="276" t="s">
        <v>67</v>
      </c>
      <c r="P818" s="276">
        <v>0</v>
      </c>
      <c r="Q818" s="276" t="s">
        <v>68</v>
      </c>
      <c r="R818" s="276" t="s">
        <v>68</v>
      </c>
    </row>
    <row r="819" spans="2:18" x14ac:dyDescent="0.3">
      <c r="B819" s="436"/>
      <c r="C819" s="276" t="s">
        <v>205</v>
      </c>
      <c r="D819" s="276" t="s">
        <v>3311</v>
      </c>
      <c r="E819" s="276" t="s">
        <v>65</v>
      </c>
      <c r="F819" s="276" t="s">
        <v>64</v>
      </c>
      <c r="G819" s="277" t="s">
        <v>1460</v>
      </c>
      <c r="H819" s="276" t="s">
        <v>64</v>
      </c>
      <c r="I819" s="276" t="s">
        <v>64</v>
      </c>
      <c r="J819" s="276" t="s">
        <v>66</v>
      </c>
      <c r="K819" s="276" t="s">
        <v>65</v>
      </c>
      <c r="L819" s="276">
        <v>0</v>
      </c>
      <c r="M819" s="276">
        <v>0</v>
      </c>
      <c r="N819" s="276">
        <v>0</v>
      </c>
      <c r="O819" s="276" t="s">
        <v>67</v>
      </c>
      <c r="P819" s="276">
        <v>0</v>
      </c>
      <c r="Q819" s="276" t="s">
        <v>68</v>
      </c>
      <c r="R819" s="276" t="s">
        <v>68</v>
      </c>
    </row>
    <row r="820" spans="2:18" x14ac:dyDescent="0.3">
      <c r="B820" s="436"/>
      <c r="C820" s="276" t="s">
        <v>189</v>
      </c>
      <c r="D820" s="276" t="s">
        <v>444</v>
      </c>
      <c r="E820" s="276" t="s">
        <v>64</v>
      </c>
      <c r="F820" s="276" t="s">
        <v>65</v>
      </c>
      <c r="G820" s="277">
        <v>2420855550602</v>
      </c>
      <c r="H820" s="276" t="s">
        <v>64</v>
      </c>
      <c r="I820" s="276" t="s">
        <v>64</v>
      </c>
      <c r="J820" s="276" t="s">
        <v>66</v>
      </c>
      <c r="K820" s="276" t="s">
        <v>65</v>
      </c>
      <c r="L820" s="276">
        <v>0</v>
      </c>
      <c r="M820" s="276">
        <v>0</v>
      </c>
      <c r="N820" s="276">
        <v>0</v>
      </c>
      <c r="O820" s="276" t="s">
        <v>67</v>
      </c>
      <c r="P820" s="276">
        <v>0</v>
      </c>
      <c r="Q820" s="276" t="s">
        <v>68</v>
      </c>
      <c r="R820" s="276" t="s">
        <v>68</v>
      </c>
    </row>
    <row r="821" spans="2:18" x14ac:dyDescent="0.3">
      <c r="B821" s="436"/>
      <c r="C821" s="276" t="s">
        <v>495</v>
      </c>
      <c r="D821" s="276" t="s">
        <v>2523</v>
      </c>
      <c r="E821" s="276" t="s">
        <v>64</v>
      </c>
      <c r="F821" s="276" t="s">
        <v>65</v>
      </c>
      <c r="G821" s="277">
        <v>2297304180101</v>
      </c>
      <c r="H821" s="276" t="s">
        <v>64</v>
      </c>
      <c r="I821" s="276" t="s">
        <v>65</v>
      </c>
      <c r="J821" s="276" t="s">
        <v>66</v>
      </c>
      <c r="K821" s="276" t="s">
        <v>66</v>
      </c>
      <c r="L821" s="276">
        <v>0</v>
      </c>
      <c r="M821" s="276">
        <v>0</v>
      </c>
      <c r="N821" s="276">
        <v>0</v>
      </c>
      <c r="O821" s="276" t="s">
        <v>67</v>
      </c>
      <c r="P821" s="276">
        <v>0</v>
      </c>
      <c r="Q821" s="276" t="s">
        <v>68</v>
      </c>
      <c r="R821" s="276" t="s">
        <v>68</v>
      </c>
    </row>
    <row r="822" spans="2:18" x14ac:dyDescent="0.3">
      <c r="B822" s="436"/>
      <c r="C822" s="276" t="s">
        <v>448</v>
      </c>
      <c r="D822" s="276" t="s">
        <v>1405</v>
      </c>
      <c r="E822" s="276" t="s">
        <v>64</v>
      </c>
      <c r="F822" s="276" t="s">
        <v>65</v>
      </c>
      <c r="G822" s="277">
        <v>2588130670101</v>
      </c>
      <c r="H822" s="276" t="s">
        <v>64</v>
      </c>
      <c r="I822" s="276" t="s">
        <v>65</v>
      </c>
      <c r="J822" s="276" t="s">
        <v>66</v>
      </c>
      <c r="K822" s="276" t="s">
        <v>66</v>
      </c>
      <c r="L822" s="276">
        <v>0</v>
      </c>
      <c r="M822" s="276">
        <v>0</v>
      </c>
      <c r="N822" s="276">
        <v>0</v>
      </c>
      <c r="O822" s="276" t="s">
        <v>67</v>
      </c>
      <c r="P822" s="276">
        <v>0</v>
      </c>
      <c r="Q822" s="276" t="s">
        <v>68</v>
      </c>
      <c r="R822" s="276" t="s">
        <v>68</v>
      </c>
    </row>
    <row r="823" spans="2:18" x14ac:dyDescent="0.3">
      <c r="B823" s="436"/>
      <c r="C823" s="276" t="s">
        <v>189</v>
      </c>
      <c r="D823" s="276" t="s">
        <v>444</v>
      </c>
      <c r="E823" s="276" t="s">
        <v>64</v>
      </c>
      <c r="F823" s="276" t="s">
        <v>65</v>
      </c>
      <c r="G823" s="277">
        <v>1775784081904</v>
      </c>
      <c r="H823" s="276" t="s">
        <v>64</v>
      </c>
      <c r="I823" s="276" t="s">
        <v>64</v>
      </c>
      <c r="J823" s="276" t="s">
        <v>66</v>
      </c>
      <c r="K823" s="276" t="s">
        <v>65</v>
      </c>
      <c r="L823" s="276">
        <v>0</v>
      </c>
      <c r="M823" s="276">
        <v>0</v>
      </c>
      <c r="N823" s="276">
        <v>0</v>
      </c>
      <c r="O823" s="276" t="s">
        <v>67</v>
      </c>
      <c r="P823" s="276">
        <v>0</v>
      </c>
      <c r="Q823" s="276" t="s">
        <v>68</v>
      </c>
      <c r="R823" s="276" t="s">
        <v>68</v>
      </c>
    </row>
    <row r="824" spans="2:18" x14ac:dyDescent="0.3">
      <c r="B824" s="436"/>
      <c r="C824" s="276" t="s">
        <v>3362</v>
      </c>
      <c r="D824" s="276" t="s">
        <v>3363</v>
      </c>
      <c r="E824" s="276" t="s">
        <v>64</v>
      </c>
      <c r="F824" s="276" t="s">
        <v>65</v>
      </c>
      <c r="G824" s="277" t="s">
        <v>1460</v>
      </c>
      <c r="H824" s="276" t="s">
        <v>65</v>
      </c>
      <c r="I824" s="276" t="s">
        <v>64</v>
      </c>
      <c r="J824" s="276" t="s">
        <v>66</v>
      </c>
      <c r="K824" s="276" t="s">
        <v>66</v>
      </c>
      <c r="L824" s="276">
        <v>0</v>
      </c>
      <c r="M824" s="276">
        <v>0</v>
      </c>
      <c r="N824" s="276">
        <v>0</v>
      </c>
      <c r="O824" s="276" t="s">
        <v>67</v>
      </c>
      <c r="P824" s="276">
        <v>0</v>
      </c>
      <c r="Q824" s="276" t="s">
        <v>68</v>
      </c>
      <c r="R824" s="276" t="s">
        <v>68</v>
      </c>
    </row>
    <row r="825" spans="2:18" x14ac:dyDescent="0.3">
      <c r="B825" s="436"/>
      <c r="C825" s="276" t="s">
        <v>1548</v>
      </c>
      <c r="D825" s="276" t="s">
        <v>3364</v>
      </c>
      <c r="E825" s="276" t="s">
        <v>65</v>
      </c>
      <c r="F825" s="276" t="s">
        <v>64</v>
      </c>
      <c r="G825" s="277" t="s">
        <v>1460</v>
      </c>
      <c r="H825" s="276" t="s">
        <v>65</v>
      </c>
      <c r="I825" s="276" t="s">
        <v>64</v>
      </c>
      <c r="J825" s="276" t="s">
        <v>66</v>
      </c>
      <c r="K825" s="276" t="s">
        <v>66</v>
      </c>
      <c r="L825" s="276">
        <v>0</v>
      </c>
      <c r="M825" s="276">
        <v>0</v>
      </c>
      <c r="N825" s="276">
        <v>0</v>
      </c>
      <c r="O825" s="276" t="s">
        <v>67</v>
      </c>
      <c r="P825" s="276">
        <v>0</v>
      </c>
      <c r="Q825" s="276" t="s">
        <v>68</v>
      </c>
      <c r="R825" s="276" t="s">
        <v>68</v>
      </c>
    </row>
    <row r="826" spans="2:18" x14ac:dyDescent="0.3">
      <c r="B826" s="436"/>
      <c r="C826" s="276" t="s">
        <v>3339</v>
      </c>
      <c r="D826" s="276" t="s">
        <v>2481</v>
      </c>
      <c r="E826" s="276" t="s">
        <v>64</v>
      </c>
      <c r="F826" s="276" t="s">
        <v>65</v>
      </c>
      <c r="G826" s="277" t="s">
        <v>3358</v>
      </c>
      <c r="H826" s="276" t="s">
        <v>65</v>
      </c>
      <c r="I826" s="276" t="s">
        <v>64</v>
      </c>
      <c r="J826" s="276" t="s">
        <v>66</v>
      </c>
      <c r="K826" s="276" t="s">
        <v>66</v>
      </c>
      <c r="L826" s="276">
        <v>0</v>
      </c>
      <c r="M826" s="276">
        <v>0</v>
      </c>
      <c r="N826" s="276">
        <v>0</v>
      </c>
      <c r="O826" s="276" t="s">
        <v>67</v>
      </c>
      <c r="P826" s="276">
        <v>0</v>
      </c>
      <c r="Q826" s="276" t="s">
        <v>68</v>
      </c>
      <c r="R826" s="276" t="s">
        <v>68</v>
      </c>
    </row>
    <row r="827" spans="2:18" x14ac:dyDescent="0.3">
      <c r="B827" s="436"/>
      <c r="C827" s="276" t="s">
        <v>2923</v>
      </c>
      <c r="D827" s="276" t="s">
        <v>173</v>
      </c>
      <c r="E827" s="276" t="s">
        <v>64</v>
      </c>
      <c r="F827" s="276" t="s">
        <v>65</v>
      </c>
      <c r="G827" s="277" t="s">
        <v>1460</v>
      </c>
      <c r="H827" s="276" t="s">
        <v>65</v>
      </c>
      <c r="I827" s="276" t="s">
        <v>64</v>
      </c>
      <c r="J827" s="276" t="s">
        <v>66</v>
      </c>
      <c r="K827" s="276" t="s">
        <v>66</v>
      </c>
      <c r="L827" s="276">
        <v>0</v>
      </c>
      <c r="M827" s="276">
        <v>0</v>
      </c>
      <c r="N827" s="276">
        <v>0</v>
      </c>
      <c r="O827" s="276" t="s">
        <v>67</v>
      </c>
      <c r="P827" s="276">
        <v>0</v>
      </c>
      <c r="Q827" s="276" t="s">
        <v>68</v>
      </c>
      <c r="R827" s="276" t="s">
        <v>68</v>
      </c>
    </row>
    <row r="828" spans="2:18" x14ac:dyDescent="0.3">
      <c r="B828" s="436"/>
      <c r="C828" s="276" t="s">
        <v>3365</v>
      </c>
      <c r="D828" s="276" t="s">
        <v>380</v>
      </c>
      <c r="E828" s="276" t="s">
        <v>64</v>
      </c>
      <c r="F828" s="276" t="s">
        <v>65</v>
      </c>
      <c r="G828" s="277">
        <v>2717914971220</v>
      </c>
      <c r="H828" s="276" t="s">
        <v>64</v>
      </c>
      <c r="I828" s="276" t="s">
        <v>65</v>
      </c>
      <c r="J828" s="276" t="s">
        <v>66</v>
      </c>
      <c r="K828" s="276" t="s">
        <v>66</v>
      </c>
      <c r="L828" s="276">
        <v>0</v>
      </c>
      <c r="M828" s="276">
        <v>0</v>
      </c>
      <c r="N828" s="276">
        <v>0</v>
      </c>
      <c r="O828" s="276" t="s">
        <v>67</v>
      </c>
      <c r="P828" s="276">
        <v>0</v>
      </c>
      <c r="Q828" s="276" t="s">
        <v>68</v>
      </c>
      <c r="R828" s="276" t="s">
        <v>68</v>
      </c>
    </row>
    <row r="829" spans="2:18" x14ac:dyDescent="0.3">
      <c r="B829" s="436"/>
      <c r="C829" s="276" t="s">
        <v>1570</v>
      </c>
      <c r="D829" s="276" t="s">
        <v>340</v>
      </c>
      <c r="E829" s="276" t="s">
        <v>65</v>
      </c>
      <c r="F829" s="276" t="s">
        <v>64</v>
      </c>
      <c r="G829" s="277">
        <v>2181772172101</v>
      </c>
      <c r="H829" s="276" t="s">
        <v>64</v>
      </c>
      <c r="I829" s="276" t="s">
        <v>64</v>
      </c>
      <c r="J829" s="276" t="s">
        <v>65</v>
      </c>
      <c r="K829" s="276" t="s">
        <v>66</v>
      </c>
      <c r="L829" s="276">
        <v>0</v>
      </c>
      <c r="M829" s="276">
        <v>0</v>
      </c>
      <c r="N829" s="276">
        <v>0</v>
      </c>
      <c r="O829" s="276" t="s">
        <v>67</v>
      </c>
      <c r="P829" s="276">
        <v>0</v>
      </c>
      <c r="Q829" s="276" t="s">
        <v>68</v>
      </c>
      <c r="R829" s="276" t="s">
        <v>68</v>
      </c>
    </row>
    <row r="830" spans="2:18" x14ac:dyDescent="0.3">
      <c r="B830" s="436"/>
      <c r="C830" s="276" t="s">
        <v>409</v>
      </c>
      <c r="D830" s="276" t="s">
        <v>3366</v>
      </c>
      <c r="E830" s="276" t="s">
        <v>65</v>
      </c>
      <c r="F830" s="276" t="s">
        <v>64</v>
      </c>
      <c r="G830" s="277">
        <v>1669434511221</v>
      </c>
      <c r="H830" s="276" t="s">
        <v>64</v>
      </c>
      <c r="I830" s="276" t="s">
        <v>64</v>
      </c>
      <c r="J830" s="276" t="s">
        <v>65</v>
      </c>
      <c r="K830" s="276" t="s">
        <v>66</v>
      </c>
      <c r="L830" s="276">
        <v>0</v>
      </c>
      <c r="M830" s="276">
        <v>0</v>
      </c>
      <c r="N830" s="276">
        <v>0</v>
      </c>
      <c r="O830" s="276" t="s">
        <v>67</v>
      </c>
      <c r="P830" s="276">
        <v>0</v>
      </c>
      <c r="Q830" s="276" t="s">
        <v>68</v>
      </c>
      <c r="R830" s="276" t="s">
        <v>68</v>
      </c>
    </row>
    <row r="831" spans="2:18" x14ac:dyDescent="0.3">
      <c r="B831" s="436"/>
      <c r="C831" s="276" t="s">
        <v>3294</v>
      </c>
      <c r="D831" s="276" t="s">
        <v>3299</v>
      </c>
      <c r="E831" s="276" t="s">
        <v>65</v>
      </c>
      <c r="F831" s="276" t="s">
        <v>64</v>
      </c>
      <c r="G831" s="277">
        <v>1739809020101</v>
      </c>
      <c r="H831" s="276" t="s">
        <v>64</v>
      </c>
      <c r="I831" s="276" t="s">
        <v>64</v>
      </c>
      <c r="J831" s="276" t="s">
        <v>65</v>
      </c>
      <c r="K831" s="276" t="s">
        <v>66</v>
      </c>
      <c r="L831" s="276">
        <v>0</v>
      </c>
      <c r="M831" s="276">
        <v>0</v>
      </c>
      <c r="N831" s="276">
        <v>0</v>
      </c>
      <c r="O831" s="276" t="s">
        <v>67</v>
      </c>
      <c r="P831" s="276">
        <v>0</v>
      </c>
      <c r="Q831" s="276" t="s">
        <v>68</v>
      </c>
      <c r="R831" s="276" t="s">
        <v>68</v>
      </c>
    </row>
    <row r="832" spans="2:18" x14ac:dyDescent="0.3">
      <c r="B832" s="436"/>
      <c r="C832" s="276" t="s">
        <v>1612</v>
      </c>
      <c r="D832" s="276" t="s">
        <v>3367</v>
      </c>
      <c r="E832" s="276" t="s">
        <v>64</v>
      </c>
      <c r="F832" s="276" t="s">
        <v>65</v>
      </c>
      <c r="G832" s="277" t="s">
        <v>1460</v>
      </c>
      <c r="H832" s="276" t="s">
        <v>65</v>
      </c>
      <c r="I832" s="276" t="s">
        <v>64</v>
      </c>
      <c r="J832" s="276" t="s">
        <v>66</v>
      </c>
      <c r="K832" s="276" t="s">
        <v>66</v>
      </c>
      <c r="L832" s="276">
        <v>0</v>
      </c>
      <c r="M832" s="276">
        <v>0</v>
      </c>
      <c r="N832" s="276">
        <v>0</v>
      </c>
      <c r="O832" s="276" t="s">
        <v>67</v>
      </c>
      <c r="P832" s="276">
        <v>0</v>
      </c>
      <c r="Q832" s="276" t="s">
        <v>68</v>
      </c>
      <c r="R832" s="276" t="s">
        <v>68</v>
      </c>
    </row>
    <row r="833" spans="2:18" x14ac:dyDescent="0.3">
      <c r="B833" s="436"/>
      <c r="C833" s="276" t="s">
        <v>1593</v>
      </c>
      <c r="D833" s="276" t="s">
        <v>2967</v>
      </c>
      <c r="E833" s="276" t="s">
        <v>65</v>
      </c>
      <c r="F833" s="276" t="s">
        <v>64</v>
      </c>
      <c r="G833" s="277">
        <v>1606438720101</v>
      </c>
      <c r="H833" s="276" t="s">
        <v>64</v>
      </c>
      <c r="I833" s="276" t="s">
        <v>64</v>
      </c>
      <c r="J833" s="276" t="s">
        <v>65</v>
      </c>
      <c r="K833" s="276" t="s">
        <v>66</v>
      </c>
      <c r="L833" s="276">
        <v>0</v>
      </c>
      <c r="M833" s="276">
        <v>0</v>
      </c>
      <c r="N833" s="276">
        <v>0</v>
      </c>
      <c r="O833" s="276" t="s">
        <v>67</v>
      </c>
      <c r="P833" s="276">
        <v>0</v>
      </c>
      <c r="Q833" s="276" t="s">
        <v>68</v>
      </c>
      <c r="R833" s="276" t="s">
        <v>68</v>
      </c>
    </row>
    <row r="834" spans="2:18" x14ac:dyDescent="0.3">
      <c r="B834" s="436"/>
      <c r="C834" s="276" t="s">
        <v>3368</v>
      </c>
      <c r="D834" s="276" t="s">
        <v>516</v>
      </c>
      <c r="E834" s="276" t="s">
        <v>65</v>
      </c>
      <c r="F834" s="276" t="s">
        <v>64</v>
      </c>
      <c r="G834" s="277" t="s">
        <v>1460</v>
      </c>
      <c r="H834" s="276" t="s">
        <v>65</v>
      </c>
      <c r="I834" s="276" t="s">
        <v>64</v>
      </c>
      <c r="J834" s="276" t="s">
        <v>66</v>
      </c>
      <c r="K834" s="276" t="s">
        <v>66</v>
      </c>
      <c r="L834" s="276">
        <v>0</v>
      </c>
      <c r="M834" s="276">
        <v>0</v>
      </c>
      <c r="N834" s="276">
        <v>0</v>
      </c>
      <c r="O834" s="276" t="s">
        <v>67</v>
      </c>
      <c r="P834" s="276">
        <v>0</v>
      </c>
      <c r="Q834" s="276" t="s">
        <v>68</v>
      </c>
      <c r="R834" s="276" t="s">
        <v>68</v>
      </c>
    </row>
    <row r="835" spans="2:18" x14ac:dyDescent="0.3">
      <c r="B835" s="436"/>
      <c r="C835" s="276" t="s">
        <v>1478</v>
      </c>
      <c r="D835" s="276" t="s">
        <v>3312</v>
      </c>
      <c r="E835" s="276" t="s">
        <v>65</v>
      </c>
      <c r="F835" s="276" t="s">
        <v>64</v>
      </c>
      <c r="G835" s="277">
        <v>1662198860101</v>
      </c>
      <c r="H835" s="276" t="s">
        <v>64</v>
      </c>
      <c r="I835" s="276" t="s">
        <v>64</v>
      </c>
      <c r="J835" s="276" t="s">
        <v>66</v>
      </c>
      <c r="K835" s="276" t="s">
        <v>65</v>
      </c>
      <c r="L835" s="276">
        <v>0</v>
      </c>
      <c r="M835" s="276">
        <v>0</v>
      </c>
      <c r="N835" s="276">
        <v>0</v>
      </c>
      <c r="O835" s="276" t="s">
        <v>67</v>
      </c>
      <c r="P835" s="276">
        <v>0</v>
      </c>
      <c r="Q835" s="276" t="s">
        <v>68</v>
      </c>
      <c r="R835" s="276" t="s">
        <v>68</v>
      </c>
    </row>
    <row r="836" spans="2:18" x14ac:dyDescent="0.3">
      <c r="B836" s="436"/>
      <c r="C836" s="276" t="s">
        <v>536</v>
      </c>
      <c r="D836" s="276" t="s">
        <v>2014</v>
      </c>
      <c r="E836" s="276" t="s">
        <v>65</v>
      </c>
      <c r="F836" s="276" t="s">
        <v>64</v>
      </c>
      <c r="G836" s="277">
        <v>2442003430102</v>
      </c>
      <c r="H836" s="276" t="s">
        <v>64</v>
      </c>
      <c r="I836" s="276" t="s">
        <v>64</v>
      </c>
      <c r="J836" s="276" t="s">
        <v>65</v>
      </c>
      <c r="K836" s="276" t="s">
        <v>66</v>
      </c>
      <c r="L836" s="276">
        <v>0</v>
      </c>
      <c r="M836" s="276">
        <v>0</v>
      </c>
      <c r="N836" s="276">
        <v>0</v>
      </c>
      <c r="O836" s="276" t="s">
        <v>67</v>
      </c>
      <c r="P836" s="276">
        <v>0</v>
      </c>
      <c r="Q836" s="276" t="s">
        <v>68</v>
      </c>
      <c r="R836" s="276" t="s">
        <v>68</v>
      </c>
    </row>
    <row r="837" spans="2:18" x14ac:dyDescent="0.3">
      <c r="B837" s="436"/>
      <c r="C837" s="276" t="s">
        <v>189</v>
      </c>
      <c r="D837" s="276" t="s">
        <v>444</v>
      </c>
      <c r="E837" s="276" t="s">
        <v>64</v>
      </c>
      <c r="F837" s="276" t="s">
        <v>65</v>
      </c>
      <c r="G837" s="277">
        <v>242085550602</v>
      </c>
      <c r="H837" s="276" t="s">
        <v>64</v>
      </c>
      <c r="I837" s="276" t="s">
        <v>64</v>
      </c>
      <c r="J837" s="276" t="s">
        <v>66</v>
      </c>
      <c r="K837" s="276" t="s">
        <v>65</v>
      </c>
      <c r="L837" s="276">
        <v>0</v>
      </c>
      <c r="M837" s="276">
        <v>0</v>
      </c>
      <c r="N837" s="276">
        <v>0</v>
      </c>
      <c r="O837" s="276" t="s">
        <v>67</v>
      </c>
      <c r="P837" s="276">
        <v>0</v>
      </c>
      <c r="Q837" s="276" t="s">
        <v>68</v>
      </c>
      <c r="R837" s="276" t="s">
        <v>68</v>
      </c>
    </row>
    <row r="838" spans="2:18" x14ac:dyDescent="0.3">
      <c r="B838" s="436"/>
      <c r="C838" s="276" t="s">
        <v>1931</v>
      </c>
      <c r="D838" s="276" t="s">
        <v>2811</v>
      </c>
      <c r="E838" s="276" t="s">
        <v>65</v>
      </c>
      <c r="F838" s="276" t="s">
        <v>64</v>
      </c>
      <c r="G838" s="277" t="s">
        <v>1460</v>
      </c>
      <c r="H838" s="276" t="s">
        <v>65</v>
      </c>
      <c r="I838" s="276" t="s">
        <v>64</v>
      </c>
      <c r="J838" s="276" t="s">
        <v>66</v>
      </c>
      <c r="K838" s="276" t="s">
        <v>66</v>
      </c>
      <c r="L838" s="276">
        <v>0</v>
      </c>
      <c r="M838" s="276">
        <v>0</v>
      </c>
      <c r="N838" s="276">
        <v>0</v>
      </c>
      <c r="O838" s="276" t="s">
        <v>67</v>
      </c>
      <c r="P838" s="276">
        <v>0</v>
      </c>
      <c r="Q838" s="276" t="s">
        <v>68</v>
      </c>
      <c r="R838" s="276" t="s">
        <v>68</v>
      </c>
    </row>
    <row r="839" spans="2:18" x14ac:dyDescent="0.3">
      <c r="B839" s="436"/>
      <c r="C839" s="276" t="s">
        <v>177</v>
      </c>
      <c r="D839" s="276" t="s">
        <v>3369</v>
      </c>
      <c r="E839" s="276" t="s">
        <v>64</v>
      </c>
      <c r="F839" s="276" t="s">
        <v>65</v>
      </c>
      <c r="G839" s="277">
        <v>2303399120101</v>
      </c>
      <c r="H839" s="276" t="s">
        <v>64</v>
      </c>
      <c r="I839" s="276" t="s">
        <v>64</v>
      </c>
      <c r="J839" s="276" t="s">
        <v>65</v>
      </c>
      <c r="K839" s="276" t="s">
        <v>66</v>
      </c>
      <c r="L839" s="276">
        <v>0</v>
      </c>
      <c r="M839" s="276">
        <v>0</v>
      </c>
      <c r="N839" s="276">
        <v>0</v>
      </c>
      <c r="O839" s="276" t="s">
        <v>67</v>
      </c>
      <c r="P839" s="276">
        <v>0</v>
      </c>
      <c r="Q839" s="276" t="s">
        <v>68</v>
      </c>
      <c r="R839" s="276" t="s">
        <v>68</v>
      </c>
    </row>
    <row r="840" spans="2:18" x14ac:dyDescent="0.3">
      <c r="B840" s="436"/>
      <c r="C840" s="276" t="s">
        <v>189</v>
      </c>
      <c r="D840" s="276" t="s">
        <v>1457</v>
      </c>
      <c r="E840" s="276" t="s">
        <v>64</v>
      </c>
      <c r="F840" s="276" t="s">
        <v>65</v>
      </c>
      <c r="G840" s="277">
        <v>2425661700101</v>
      </c>
      <c r="H840" s="276" t="s">
        <v>64</v>
      </c>
      <c r="I840" s="276" t="s">
        <v>64</v>
      </c>
      <c r="J840" s="276" t="s">
        <v>66</v>
      </c>
      <c r="K840" s="276" t="s">
        <v>65</v>
      </c>
      <c r="L840" s="276">
        <v>0</v>
      </c>
      <c r="M840" s="276">
        <v>0</v>
      </c>
      <c r="N840" s="276">
        <v>0</v>
      </c>
      <c r="O840" s="276" t="s">
        <v>67</v>
      </c>
      <c r="P840" s="276">
        <v>0</v>
      </c>
      <c r="Q840" s="276" t="s">
        <v>68</v>
      </c>
      <c r="R840" s="276" t="s">
        <v>68</v>
      </c>
    </row>
    <row r="841" spans="2:18" x14ac:dyDescent="0.3">
      <c r="B841" s="436"/>
      <c r="C841" s="276" t="s">
        <v>355</v>
      </c>
      <c r="D841" s="276" t="s">
        <v>3367</v>
      </c>
      <c r="E841" s="276" t="s">
        <v>64</v>
      </c>
      <c r="F841" s="276" t="s">
        <v>65</v>
      </c>
      <c r="G841" s="277" t="s">
        <v>1460</v>
      </c>
      <c r="H841" s="276" t="s">
        <v>65</v>
      </c>
      <c r="I841" s="276" t="s">
        <v>64</v>
      </c>
      <c r="J841" s="276" t="s">
        <v>66</v>
      </c>
      <c r="K841" s="276" t="s">
        <v>66</v>
      </c>
      <c r="L841" s="276">
        <v>0</v>
      </c>
      <c r="M841" s="276">
        <v>0</v>
      </c>
      <c r="N841" s="276">
        <v>0</v>
      </c>
      <c r="O841" s="276" t="s">
        <v>67</v>
      </c>
      <c r="P841" s="276">
        <v>0</v>
      </c>
      <c r="Q841" s="276" t="s">
        <v>68</v>
      </c>
      <c r="R841" s="276" t="s">
        <v>68</v>
      </c>
    </row>
    <row r="842" spans="2:18" x14ac:dyDescent="0.3">
      <c r="B842" s="436"/>
      <c r="C842" s="276" t="s">
        <v>3370</v>
      </c>
      <c r="D842" s="276" t="s">
        <v>2838</v>
      </c>
      <c r="E842" s="276" t="s">
        <v>65</v>
      </c>
      <c r="F842" s="276" t="s">
        <v>64</v>
      </c>
      <c r="G842" s="277">
        <v>1808342660717</v>
      </c>
      <c r="H842" s="276" t="s">
        <v>64</v>
      </c>
      <c r="I842" s="276" t="s">
        <v>64</v>
      </c>
      <c r="J842" s="276" t="s">
        <v>65</v>
      </c>
      <c r="K842" s="276" t="s">
        <v>66</v>
      </c>
      <c r="L842" s="276">
        <v>0</v>
      </c>
      <c r="M842" s="276">
        <v>0</v>
      </c>
      <c r="N842" s="276">
        <v>0</v>
      </c>
      <c r="O842" s="276" t="s">
        <v>67</v>
      </c>
      <c r="P842" s="276">
        <v>0</v>
      </c>
      <c r="Q842" s="276" t="s">
        <v>68</v>
      </c>
      <c r="R842" s="276" t="s">
        <v>68</v>
      </c>
    </row>
    <row r="843" spans="2:18" x14ac:dyDescent="0.3">
      <c r="B843" s="436"/>
      <c r="C843" s="276" t="s">
        <v>189</v>
      </c>
      <c r="D843" s="276" t="s">
        <v>444</v>
      </c>
      <c r="E843" s="276" t="s">
        <v>64</v>
      </c>
      <c r="F843" s="276" t="s">
        <v>65</v>
      </c>
      <c r="G843" s="277">
        <v>1775784081904</v>
      </c>
      <c r="H843" s="276" t="s">
        <v>64</v>
      </c>
      <c r="I843" s="276" t="s">
        <v>64</v>
      </c>
      <c r="J843" s="276" t="s">
        <v>66</v>
      </c>
      <c r="K843" s="276" t="s">
        <v>65</v>
      </c>
      <c r="L843" s="276">
        <v>0</v>
      </c>
      <c r="M843" s="276">
        <v>0</v>
      </c>
      <c r="N843" s="276">
        <v>0</v>
      </c>
      <c r="O843" s="276" t="s">
        <v>67</v>
      </c>
      <c r="P843" s="276">
        <v>0</v>
      </c>
      <c r="Q843" s="276" t="s">
        <v>68</v>
      </c>
      <c r="R843" s="276" t="s">
        <v>68</v>
      </c>
    </row>
    <row r="844" spans="2:18" x14ac:dyDescent="0.3">
      <c r="B844" s="436"/>
      <c r="C844" s="276" t="s">
        <v>1608</v>
      </c>
      <c r="D844" s="276" t="s">
        <v>460</v>
      </c>
      <c r="E844" s="276" t="s">
        <v>64</v>
      </c>
      <c r="F844" s="276" t="s">
        <v>65</v>
      </c>
      <c r="G844" s="277" t="s">
        <v>1460</v>
      </c>
      <c r="H844" s="276" t="s">
        <v>65</v>
      </c>
      <c r="I844" s="276" t="s">
        <v>64</v>
      </c>
      <c r="J844" s="276" t="s">
        <v>66</v>
      </c>
      <c r="K844" s="276" t="s">
        <v>66</v>
      </c>
      <c r="L844" s="276">
        <v>0</v>
      </c>
      <c r="M844" s="276">
        <v>0</v>
      </c>
      <c r="N844" s="276">
        <v>0</v>
      </c>
      <c r="O844" s="276" t="s">
        <v>67</v>
      </c>
      <c r="P844" s="276">
        <v>0</v>
      </c>
      <c r="Q844" s="276" t="s">
        <v>68</v>
      </c>
      <c r="R844" s="276" t="s">
        <v>68</v>
      </c>
    </row>
    <row r="845" spans="2:18" x14ac:dyDescent="0.3">
      <c r="B845" s="436"/>
      <c r="C845" s="276" t="s">
        <v>1609</v>
      </c>
      <c r="D845" s="276" t="s">
        <v>460</v>
      </c>
      <c r="E845" s="276" t="s">
        <v>64</v>
      </c>
      <c r="F845" s="276" t="s">
        <v>65</v>
      </c>
      <c r="G845" s="277" t="s">
        <v>1460</v>
      </c>
      <c r="H845" s="276" t="s">
        <v>65</v>
      </c>
      <c r="I845" s="276" t="s">
        <v>64</v>
      </c>
      <c r="J845" s="276" t="s">
        <v>66</v>
      </c>
      <c r="K845" s="276" t="s">
        <v>66</v>
      </c>
      <c r="L845" s="276">
        <v>0</v>
      </c>
      <c r="M845" s="276">
        <v>0</v>
      </c>
      <c r="N845" s="276">
        <v>0</v>
      </c>
      <c r="O845" s="276" t="s">
        <v>67</v>
      </c>
      <c r="P845" s="276">
        <v>0</v>
      </c>
      <c r="Q845" s="276" t="s">
        <v>68</v>
      </c>
      <c r="R845" s="276" t="s">
        <v>68</v>
      </c>
    </row>
    <row r="846" spans="2:18" x14ac:dyDescent="0.3">
      <c r="B846" s="436"/>
      <c r="C846" s="276" t="s">
        <v>2831</v>
      </c>
      <c r="D846" s="276" t="s">
        <v>1405</v>
      </c>
      <c r="E846" s="276" t="s">
        <v>64</v>
      </c>
      <c r="F846" s="276" t="s">
        <v>65</v>
      </c>
      <c r="G846" s="277">
        <v>2670728210101</v>
      </c>
      <c r="H846" s="276" t="s">
        <v>64</v>
      </c>
      <c r="I846" s="276" t="s">
        <v>64</v>
      </c>
      <c r="J846" s="276" t="s">
        <v>66</v>
      </c>
      <c r="K846" s="276" t="s">
        <v>65</v>
      </c>
      <c r="L846" s="276">
        <v>0</v>
      </c>
      <c r="M846" s="276">
        <v>0</v>
      </c>
      <c r="N846" s="276">
        <v>0</v>
      </c>
      <c r="O846" s="276" t="s">
        <v>67</v>
      </c>
      <c r="P846" s="276">
        <v>0</v>
      </c>
      <c r="Q846" s="276" t="s">
        <v>68</v>
      </c>
      <c r="R846" s="276" t="s">
        <v>68</v>
      </c>
    </row>
    <row r="847" spans="2:18" x14ac:dyDescent="0.3">
      <c r="B847" s="436"/>
      <c r="C847" s="276" t="s">
        <v>220</v>
      </c>
      <c r="D847" s="276" t="s">
        <v>1457</v>
      </c>
      <c r="E847" s="276" t="s">
        <v>65</v>
      </c>
      <c r="F847" s="276" t="s">
        <v>64</v>
      </c>
      <c r="G847" s="277" t="s">
        <v>1723</v>
      </c>
      <c r="H847" s="276" t="s">
        <v>64</v>
      </c>
      <c r="I847" s="276" t="s">
        <v>64</v>
      </c>
      <c r="J847" s="276" t="s">
        <v>65</v>
      </c>
      <c r="K847" s="276" t="s">
        <v>66</v>
      </c>
      <c r="L847" s="276">
        <v>0</v>
      </c>
      <c r="M847" s="276">
        <v>0</v>
      </c>
      <c r="N847" s="276">
        <v>0</v>
      </c>
      <c r="O847" s="276" t="s">
        <v>67</v>
      </c>
      <c r="P847" s="276">
        <v>0</v>
      </c>
      <c r="Q847" s="276" t="s">
        <v>68</v>
      </c>
      <c r="R847" s="276" t="s">
        <v>68</v>
      </c>
    </row>
    <row r="848" spans="2:18" x14ac:dyDescent="0.3">
      <c r="B848" s="436"/>
      <c r="C848" s="276" t="s">
        <v>2896</v>
      </c>
      <c r="D848" s="276" t="s">
        <v>212</v>
      </c>
      <c r="E848" s="276" t="s">
        <v>64</v>
      </c>
      <c r="F848" s="276" t="s">
        <v>65</v>
      </c>
      <c r="G848" s="277" t="s">
        <v>1460</v>
      </c>
      <c r="H848" s="276" t="s">
        <v>65</v>
      </c>
      <c r="I848" s="276" t="s">
        <v>64</v>
      </c>
      <c r="J848" s="276" t="s">
        <v>66</v>
      </c>
      <c r="K848" s="276" t="s">
        <v>66</v>
      </c>
      <c r="L848" s="276">
        <v>0</v>
      </c>
      <c r="M848" s="276">
        <v>0</v>
      </c>
      <c r="N848" s="276">
        <v>0</v>
      </c>
      <c r="O848" s="276" t="s">
        <v>67</v>
      </c>
      <c r="P848" s="276">
        <v>0</v>
      </c>
      <c r="Q848" s="276" t="s">
        <v>68</v>
      </c>
      <c r="R848" s="276" t="s">
        <v>68</v>
      </c>
    </row>
    <row r="849" spans="2:18" x14ac:dyDescent="0.3">
      <c r="B849" s="436"/>
      <c r="C849" s="276" t="s">
        <v>407</v>
      </c>
      <c r="D849" s="276" t="s">
        <v>2876</v>
      </c>
      <c r="E849" s="276" t="s">
        <v>65</v>
      </c>
      <c r="F849" s="276" t="s">
        <v>64</v>
      </c>
      <c r="G849" s="277">
        <v>1696005800101</v>
      </c>
      <c r="H849" s="276" t="s">
        <v>64</v>
      </c>
      <c r="I849" s="276" t="s">
        <v>64</v>
      </c>
      <c r="J849" s="276" t="s">
        <v>65</v>
      </c>
      <c r="K849" s="276" t="s">
        <v>66</v>
      </c>
      <c r="L849" s="276">
        <v>0</v>
      </c>
      <c r="M849" s="276">
        <v>0</v>
      </c>
      <c r="N849" s="276">
        <v>0</v>
      </c>
      <c r="O849" s="276" t="s">
        <v>67</v>
      </c>
      <c r="P849" s="276">
        <v>0</v>
      </c>
      <c r="Q849" s="276" t="s">
        <v>68</v>
      </c>
      <c r="R849" s="276" t="s">
        <v>68</v>
      </c>
    </row>
    <row r="850" spans="2:18" x14ac:dyDescent="0.3">
      <c r="B850" s="436"/>
      <c r="C850" s="276" t="s">
        <v>1672</v>
      </c>
      <c r="D850" s="276" t="s">
        <v>212</v>
      </c>
      <c r="E850" s="276" t="s">
        <v>65</v>
      </c>
      <c r="F850" s="276" t="s">
        <v>64</v>
      </c>
      <c r="G850" s="277">
        <v>2449494410602</v>
      </c>
      <c r="H850" s="276" t="s">
        <v>64</v>
      </c>
      <c r="I850" s="276" t="s">
        <v>65</v>
      </c>
      <c r="J850" s="276" t="s">
        <v>66</v>
      </c>
      <c r="K850" s="276" t="s">
        <v>66</v>
      </c>
      <c r="L850" s="276">
        <v>0</v>
      </c>
      <c r="M850" s="276">
        <v>0</v>
      </c>
      <c r="N850" s="276">
        <v>0</v>
      </c>
      <c r="O850" s="276" t="s">
        <v>67</v>
      </c>
      <c r="P850" s="276">
        <v>0</v>
      </c>
      <c r="Q850" s="276" t="s">
        <v>68</v>
      </c>
      <c r="R850" s="276" t="s">
        <v>68</v>
      </c>
    </row>
    <row r="851" spans="2:18" x14ac:dyDescent="0.3">
      <c r="B851" s="436"/>
      <c r="C851" s="276" t="s">
        <v>2963</v>
      </c>
      <c r="D851" s="276" t="s">
        <v>549</v>
      </c>
      <c r="E851" s="276" t="s">
        <v>64</v>
      </c>
      <c r="F851" s="276" t="s">
        <v>65</v>
      </c>
      <c r="G851" s="277">
        <v>1781587270101</v>
      </c>
      <c r="H851" s="276" t="s">
        <v>64</v>
      </c>
      <c r="I851" s="276" t="s">
        <v>64</v>
      </c>
      <c r="J851" s="276" t="s">
        <v>65</v>
      </c>
      <c r="K851" s="276" t="s">
        <v>66</v>
      </c>
      <c r="L851" s="276">
        <v>0</v>
      </c>
      <c r="M851" s="276">
        <v>0</v>
      </c>
      <c r="N851" s="276">
        <v>0</v>
      </c>
      <c r="O851" s="276" t="s">
        <v>67</v>
      </c>
      <c r="P851" s="276">
        <v>0</v>
      </c>
      <c r="Q851" s="276" t="s">
        <v>68</v>
      </c>
      <c r="R851" s="276" t="s">
        <v>68</v>
      </c>
    </row>
    <row r="852" spans="2:18" x14ac:dyDescent="0.3">
      <c r="B852" s="436"/>
      <c r="C852" s="276" t="s">
        <v>546</v>
      </c>
      <c r="D852" s="276" t="s">
        <v>2014</v>
      </c>
      <c r="E852" s="276" t="s">
        <v>65</v>
      </c>
      <c r="F852" s="276" t="s">
        <v>64</v>
      </c>
      <c r="G852" s="277">
        <v>2630977730101</v>
      </c>
      <c r="H852" s="276" t="s">
        <v>64</v>
      </c>
      <c r="I852" s="276" t="s">
        <v>64</v>
      </c>
      <c r="J852" s="276" t="s">
        <v>65</v>
      </c>
      <c r="K852" s="276" t="s">
        <v>66</v>
      </c>
      <c r="L852" s="276">
        <v>0</v>
      </c>
      <c r="M852" s="276">
        <v>0</v>
      </c>
      <c r="N852" s="276">
        <v>0</v>
      </c>
      <c r="O852" s="276" t="s">
        <v>67</v>
      </c>
      <c r="P852" s="276">
        <v>0</v>
      </c>
      <c r="Q852" s="276" t="s">
        <v>68</v>
      </c>
      <c r="R852" s="276" t="s">
        <v>68</v>
      </c>
    </row>
    <row r="853" spans="2:18" x14ac:dyDescent="0.3">
      <c r="B853" s="436"/>
      <c r="C853" s="276" t="s">
        <v>1374</v>
      </c>
      <c r="D853" s="276" t="s">
        <v>1730</v>
      </c>
      <c r="E853" s="276" t="s">
        <v>65</v>
      </c>
      <c r="F853" s="276" t="s">
        <v>64</v>
      </c>
      <c r="G853" s="277" t="s">
        <v>3371</v>
      </c>
      <c r="H853" s="276" t="s">
        <v>64</v>
      </c>
      <c r="I853" s="276" t="s">
        <v>64</v>
      </c>
      <c r="J853" s="276" t="s">
        <v>66</v>
      </c>
      <c r="K853" s="276" t="s">
        <v>65</v>
      </c>
      <c r="L853" s="276">
        <v>0</v>
      </c>
      <c r="M853" s="276">
        <v>0</v>
      </c>
      <c r="N853" s="276">
        <v>0</v>
      </c>
      <c r="O853" s="276" t="s">
        <v>67</v>
      </c>
      <c r="P853" s="276">
        <v>0</v>
      </c>
      <c r="Q853" s="276" t="s">
        <v>68</v>
      </c>
      <c r="R853" s="276" t="s">
        <v>68</v>
      </c>
    </row>
    <row r="854" spans="2:18" x14ac:dyDescent="0.3">
      <c r="B854" s="436"/>
      <c r="C854" s="276" t="s">
        <v>121</v>
      </c>
      <c r="D854" s="276" t="s">
        <v>3372</v>
      </c>
      <c r="E854" s="276" t="s">
        <v>64</v>
      </c>
      <c r="F854" s="276" t="s">
        <v>65</v>
      </c>
      <c r="G854" s="277" t="s">
        <v>1460</v>
      </c>
      <c r="H854" s="276" t="s">
        <v>65</v>
      </c>
      <c r="I854" s="276" t="s">
        <v>64</v>
      </c>
      <c r="J854" s="276" t="s">
        <v>66</v>
      </c>
      <c r="K854" s="276" t="s">
        <v>66</v>
      </c>
      <c r="L854" s="276">
        <v>0</v>
      </c>
      <c r="M854" s="276">
        <v>0</v>
      </c>
      <c r="N854" s="276">
        <v>0</v>
      </c>
      <c r="O854" s="276" t="s">
        <v>67</v>
      </c>
      <c r="P854" s="276">
        <v>0</v>
      </c>
      <c r="Q854" s="276" t="s">
        <v>68</v>
      </c>
      <c r="R854" s="276" t="s">
        <v>68</v>
      </c>
    </row>
    <row r="855" spans="2:18" x14ac:dyDescent="0.3">
      <c r="B855" s="436"/>
      <c r="C855" s="276" t="s">
        <v>546</v>
      </c>
      <c r="D855" s="276" t="s">
        <v>3372</v>
      </c>
      <c r="E855" s="276" t="s">
        <v>65</v>
      </c>
      <c r="F855" s="276" t="s">
        <v>64</v>
      </c>
      <c r="G855" s="277">
        <v>2632170000116</v>
      </c>
      <c r="H855" s="276" t="s">
        <v>64</v>
      </c>
      <c r="I855" s="276" t="s">
        <v>64</v>
      </c>
      <c r="J855" s="276" t="s">
        <v>65</v>
      </c>
      <c r="K855" s="276" t="s">
        <v>66</v>
      </c>
      <c r="L855" s="276">
        <v>0</v>
      </c>
      <c r="M855" s="276">
        <v>0</v>
      </c>
      <c r="N855" s="276">
        <v>0</v>
      </c>
      <c r="O855" s="276" t="s">
        <v>67</v>
      </c>
      <c r="P855" s="276">
        <v>0</v>
      </c>
      <c r="Q855" s="276" t="s">
        <v>68</v>
      </c>
      <c r="R855" s="276" t="s">
        <v>68</v>
      </c>
    </row>
    <row r="856" spans="2:18" x14ac:dyDescent="0.3">
      <c r="B856" s="436"/>
      <c r="C856" s="276" t="s">
        <v>472</v>
      </c>
      <c r="D856" s="276" t="s">
        <v>304</v>
      </c>
      <c r="E856" s="276" t="s">
        <v>65</v>
      </c>
      <c r="F856" s="276" t="s">
        <v>64</v>
      </c>
      <c r="G856" s="277">
        <v>3002577910101</v>
      </c>
      <c r="H856" s="276" t="s">
        <v>64</v>
      </c>
      <c r="I856" s="276" t="s">
        <v>65</v>
      </c>
      <c r="J856" s="276" t="s">
        <v>66</v>
      </c>
      <c r="K856" s="276" t="s">
        <v>66</v>
      </c>
      <c r="L856" s="276">
        <v>0</v>
      </c>
      <c r="M856" s="276">
        <v>0</v>
      </c>
      <c r="N856" s="276">
        <v>0</v>
      </c>
      <c r="O856" s="276" t="s">
        <v>67</v>
      </c>
      <c r="P856" s="276">
        <v>0</v>
      </c>
      <c r="Q856" s="276" t="s">
        <v>68</v>
      </c>
      <c r="R856" s="276" t="s">
        <v>68</v>
      </c>
    </row>
    <row r="857" spans="2:18" x14ac:dyDescent="0.3">
      <c r="B857" s="436"/>
      <c r="C857" s="276" t="s">
        <v>506</v>
      </c>
      <c r="D857" s="276" t="s">
        <v>507</v>
      </c>
      <c r="E857" s="276" t="s">
        <v>65</v>
      </c>
      <c r="F857" s="276" t="s">
        <v>64</v>
      </c>
      <c r="G857" s="277">
        <v>2422783961301</v>
      </c>
      <c r="H857" s="276" t="s">
        <v>64</v>
      </c>
      <c r="I857" s="276" t="s">
        <v>64</v>
      </c>
      <c r="J857" s="276" t="s">
        <v>65</v>
      </c>
      <c r="K857" s="276" t="s">
        <v>66</v>
      </c>
      <c r="L857" s="276">
        <v>0</v>
      </c>
      <c r="M857" s="276">
        <v>0</v>
      </c>
      <c r="N857" s="276">
        <v>0</v>
      </c>
      <c r="O857" s="276" t="s">
        <v>67</v>
      </c>
      <c r="P857" s="276">
        <v>0</v>
      </c>
      <c r="Q857" s="276" t="s">
        <v>68</v>
      </c>
      <c r="R857" s="276" t="s">
        <v>68</v>
      </c>
    </row>
    <row r="858" spans="2:18" x14ac:dyDescent="0.3">
      <c r="B858" s="436"/>
      <c r="C858" s="276" t="s">
        <v>1630</v>
      </c>
      <c r="D858" s="276" t="s">
        <v>605</v>
      </c>
      <c r="E858" s="276" t="s">
        <v>64</v>
      </c>
      <c r="F858" s="276" t="s">
        <v>65</v>
      </c>
      <c r="G858" s="277" t="s">
        <v>1460</v>
      </c>
      <c r="H858" s="276" t="s">
        <v>65</v>
      </c>
      <c r="I858" s="276" t="s">
        <v>64</v>
      </c>
      <c r="J858" s="276" t="s">
        <v>66</v>
      </c>
      <c r="K858" s="276" t="s">
        <v>66</v>
      </c>
      <c r="L858" s="276">
        <v>0</v>
      </c>
      <c r="M858" s="276">
        <v>0</v>
      </c>
      <c r="N858" s="276">
        <v>0</v>
      </c>
      <c r="O858" s="276" t="s">
        <v>67</v>
      </c>
      <c r="P858" s="276">
        <v>0</v>
      </c>
      <c r="Q858" s="276" t="s">
        <v>68</v>
      </c>
      <c r="R858" s="276" t="s">
        <v>68</v>
      </c>
    </row>
    <row r="859" spans="2:18" x14ac:dyDescent="0.3">
      <c r="B859" s="436"/>
      <c r="C859" s="276" t="s">
        <v>2999</v>
      </c>
      <c r="D859" s="276" t="s">
        <v>444</v>
      </c>
      <c r="E859" s="276" t="s">
        <v>65</v>
      </c>
      <c r="F859" s="276" t="s">
        <v>64</v>
      </c>
      <c r="G859" s="277" t="s">
        <v>1460</v>
      </c>
      <c r="H859" s="276" t="s">
        <v>65</v>
      </c>
      <c r="I859" s="276" t="s">
        <v>64</v>
      </c>
      <c r="J859" s="276" t="s">
        <v>66</v>
      </c>
      <c r="K859" s="276" t="s">
        <v>66</v>
      </c>
      <c r="L859" s="276">
        <v>0</v>
      </c>
      <c r="M859" s="276">
        <v>0</v>
      </c>
      <c r="N859" s="276">
        <v>0</v>
      </c>
      <c r="O859" s="276" t="s">
        <v>67</v>
      </c>
      <c r="P859" s="276">
        <v>0</v>
      </c>
      <c r="Q859" s="276" t="s">
        <v>68</v>
      </c>
      <c r="R859" s="276" t="s">
        <v>68</v>
      </c>
    </row>
    <row r="860" spans="2:18" x14ac:dyDescent="0.3">
      <c r="B860" s="436"/>
      <c r="C860" s="276" t="s">
        <v>2998</v>
      </c>
      <c r="D860" s="276" t="s">
        <v>444</v>
      </c>
      <c r="E860" s="276" t="s">
        <v>65</v>
      </c>
      <c r="F860" s="276" t="s">
        <v>64</v>
      </c>
      <c r="G860" s="277" t="s">
        <v>1460</v>
      </c>
      <c r="H860" s="276" t="s">
        <v>65</v>
      </c>
      <c r="I860" s="276" t="s">
        <v>64</v>
      </c>
      <c r="J860" s="276" t="s">
        <v>66</v>
      </c>
      <c r="K860" s="276" t="s">
        <v>66</v>
      </c>
      <c r="L860" s="276">
        <v>0</v>
      </c>
      <c r="M860" s="276">
        <v>0</v>
      </c>
      <c r="N860" s="276">
        <v>0</v>
      </c>
      <c r="O860" s="276" t="s">
        <v>67</v>
      </c>
      <c r="P860" s="276">
        <v>0</v>
      </c>
      <c r="Q860" s="276" t="s">
        <v>68</v>
      </c>
      <c r="R860" s="276" t="s">
        <v>68</v>
      </c>
    </row>
    <row r="861" spans="2:18" x14ac:dyDescent="0.3">
      <c r="B861" s="436"/>
      <c r="C861" s="276" t="s">
        <v>3373</v>
      </c>
      <c r="D861" s="276" t="s">
        <v>444</v>
      </c>
      <c r="E861" s="276" t="s">
        <v>64</v>
      </c>
      <c r="F861" s="276" t="s">
        <v>65</v>
      </c>
      <c r="G861" s="277">
        <v>1615273611416</v>
      </c>
      <c r="H861" s="276" t="s">
        <v>64</v>
      </c>
      <c r="I861" s="276" t="s">
        <v>64</v>
      </c>
      <c r="J861" s="276" t="s">
        <v>65</v>
      </c>
      <c r="K861" s="276" t="s">
        <v>66</v>
      </c>
      <c r="L861" s="276">
        <v>0</v>
      </c>
      <c r="M861" s="276">
        <v>0</v>
      </c>
      <c r="N861" s="276">
        <v>0</v>
      </c>
      <c r="O861" s="276" t="s">
        <v>67</v>
      </c>
      <c r="P861" s="276">
        <v>0</v>
      </c>
      <c r="Q861" s="276" t="s">
        <v>68</v>
      </c>
      <c r="R861" s="276" t="s">
        <v>68</v>
      </c>
    </row>
    <row r="862" spans="2:18" x14ac:dyDescent="0.3">
      <c r="B862" s="436"/>
      <c r="C862" s="276" t="s">
        <v>2976</v>
      </c>
      <c r="D862" s="276" t="s">
        <v>480</v>
      </c>
      <c r="E862" s="276" t="s">
        <v>65</v>
      </c>
      <c r="F862" s="276" t="s">
        <v>64</v>
      </c>
      <c r="G862" s="277">
        <v>1645639700101</v>
      </c>
      <c r="H862" s="276" t="s">
        <v>64</v>
      </c>
      <c r="I862" s="276" t="s">
        <v>64</v>
      </c>
      <c r="J862" s="276" t="s">
        <v>65</v>
      </c>
      <c r="K862" s="276" t="s">
        <v>66</v>
      </c>
      <c r="L862" s="276">
        <v>0</v>
      </c>
      <c r="M862" s="276">
        <v>0</v>
      </c>
      <c r="N862" s="276">
        <v>0</v>
      </c>
      <c r="O862" s="276" t="s">
        <v>67</v>
      </c>
      <c r="P862" s="276">
        <v>0</v>
      </c>
      <c r="Q862" s="276" t="s">
        <v>68</v>
      </c>
      <c r="R862" s="276" t="s">
        <v>68</v>
      </c>
    </row>
    <row r="863" spans="2:18" x14ac:dyDescent="0.3">
      <c r="B863" s="436"/>
      <c r="C863" s="276" t="s">
        <v>472</v>
      </c>
      <c r="D863" s="276" t="s">
        <v>304</v>
      </c>
      <c r="E863" s="276" t="s">
        <v>65</v>
      </c>
      <c r="F863" s="276" t="s">
        <v>64</v>
      </c>
      <c r="G863" s="277">
        <v>3002577910101</v>
      </c>
      <c r="H863" s="276" t="s">
        <v>64</v>
      </c>
      <c r="I863" s="276" t="s">
        <v>65</v>
      </c>
      <c r="J863" s="276" t="s">
        <v>66</v>
      </c>
      <c r="K863" s="276" t="s">
        <v>66</v>
      </c>
      <c r="L863" s="276">
        <v>0</v>
      </c>
      <c r="M863" s="276">
        <v>0</v>
      </c>
      <c r="N863" s="276">
        <v>0</v>
      </c>
      <c r="O863" s="276" t="s">
        <v>67</v>
      </c>
      <c r="P863" s="276">
        <v>0</v>
      </c>
      <c r="Q863" s="276" t="s">
        <v>68</v>
      </c>
      <c r="R863" s="276" t="s">
        <v>68</v>
      </c>
    </row>
    <row r="864" spans="2:18" x14ac:dyDescent="0.3">
      <c r="B864" s="436"/>
      <c r="C864" s="276" t="s">
        <v>121</v>
      </c>
      <c r="D864" s="276" t="s">
        <v>198</v>
      </c>
      <c r="E864" s="276" t="s">
        <v>64</v>
      </c>
      <c r="F864" s="276" t="s">
        <v>65</v>
      </c>
      <c r="G864" s="277">
        <v>1945191120101</v>
      </c>
      <c r="H864" s="276" t="s">
        <v>64</v>
      </c>
      <c r="I864" s="276" t="s">
        <v>65</v>
      </c>
      <c r="J864" s="276" t="s">
        <v>66</v>
      </c>
      <c r="K864" s="276" t="s">
        <v>66</v>
      </c>
      <c r="L864" s="276">
        <v>0</v>
      </c>
      <c r="M864" s="276">
        <v>0</v>
      </c>
      <c r="N864" s="276">
        <v>0</v>
      </c>
      <c r="O864" s="276" t="s">
        <v>67</v>
      </c>
      <c r="P864" s="276">
        <v>0</v>
      </c>
      <c r="Q864" s="276" t="s">
        <v>68</v>
      </c>
      <c r="R864" s="276" t="s">
        <v>68</v>
      </c>
    </row>
    <row r="865" spans="2:18" x14ac:dyDescent="0.3">
      <c r="B865" s="436"/>
      <c r="C865" s="276" t="s">
        <v>3374</v>
      </c>
      <c r="D865" s="276" t="s">
        <v>1649</v>
      </c>
      <c r="E865" s="276" t="s">
        <v>64</v>
      </c>
      <c r="F865" s="276" t="s">
        <v>65</v>
      </c>
      <c r="G865" s="277" t="s">
        <v>1460</v>
      </c>
      <c r="H865" s="276" t="s">
        <v>64</v>
      </c>
      <c r="I865" s="276" t="s">
        <v>65</v>
      </c>
      <c r="J865" s="276" t="s">
        <v>66</v>
      </c>
      <c r="K865" s="276" t="s">
        <v>66</v>
      </c>
      <c r="L865" s="276">
        <v>0</v>
      </c>
      <c r="M865" s="276">
        <v>0</v>
      </c>
      <c r="N865" s="276">
        <v>0</v>
      </c>
      <c r="O865" s="276" t="s">
        <v>67</v>
      </c>
      <c r="P865" s="276">
        <v>0</v>
      </c>
      <c r="Q865" s="276" t="s">
        <v>68</v>
      </c>
      <c r="R865" s="276" t="s">
        <v>68</v>
      </c>
    </row>
    <row r="866" spans="2:18" x14ac:dyDescent="0.3">
      <c r="B866" s="436"/>
      <c r="C866" s="276" t="s">
        <v>1567</v>
      </c>
      <c r="D866" s="276" t="s">
        <v>186</v>
      </c>
      <c r="E866" s="276" t="s">
        <v>64</v>
      </c>
      <c r="F866" s="276" t="s">
        <v>65</v>
      </c>
      <c r="G866" s="277" t="s">
        <v>1460</v>
      </c>
      <c r="H866" s="276" t="s">
        <v>65</v>
      </c>
      <c r="I866" s="276" t="s">
        <v>64</v>
      </c>
      <c r="J866" s="276" t="s">
        <v>66</v>
      </c>
      <c r="K866" s="276" t="s">
        <v>66</v>
      </c>
      <c r="L866" s="276">
        <v>0</v>
      </c>
      <c r="M866" s="276">
        <v>0</v>
      </c>
      <c r="N866" s="276">
        <v>0</v>
      </c>
      <c r="O866" s="276" t="s">
        <v>67</v>
      </c>
      <c r="P866" s="276">
        <v>0</v>
      </c>
      <c r="Q866" s="276" t="s">
        <v>68</v>
      </c>
      <c r="R866" s="276" t="s">
        <v>68</v>
      </c>
    </row>
    <row r="867" spans="2:18" x14ac:dyDescent="0.3">
      <c r="B867" s="436"/>
      <c r="C867" s="276" t="s">
        <v>1634</v>
      </c>
      <c r="D867" s="276" t="s">
        <v>1457</v>
      </c>
      <c r="E867" s="276" t="s">
        <v>65</v>
      </c>
      <c r="F867" s="276" t="s">
        <v>64</v>
      </c>
      <c r="G867" s="277">
        <v>2338066950101</v>
      </c>
      <c r="H867" s="276" t="s">
        <v>64</v>
      </c>
      <c r="I867" s="276" t="s">
        <v>64</v>
      </c>
      <c r="J867" s="276" t="s">
        <v>65</v>
      </c>
      <c r="K867" s="276" t="s">
        <v>66</v>
      </c>
      <c r="L867" s="276">
        <v>0</v>
      </c>
      <c r="M867" s="276">
        <v>0</v>
      </c>
      <c r="N867" s="276">
        <v>0</v>
      </c>
      <c r="O867" s="276" t="s">
        <v>67</v>
      </c>
      <c r="P867" s="276">
        <v>0</v>
      </c>
      <c r="Q867" s="276" t="s">
        <v>68</v>
      </c>
      <c r="R867" s="276" t="s">
        <v>68</v>
      </c>
    </row>
    <row r="868" spans="2:18" x14ac:dyDescent="0.3">
      <c r="B868" s="436"/>
      <c r="C868" s="276" t="s">
        <v>1650</v>
      </c>
      <c r="D868" s="276" t="s">
        <v>1603</v>
      </c>
      <c r="E868" s="276" t="s">
        <v>65</v>
      </c>
      <c r="F868" s="276" t="s">
        <v>64</v>
      </c>
      <c r="G868" s="277" t="s">
        <v>1460</v>
      </c>
      <c r="H868" s="276" t="s">
        <v>64</v>
      </c>
      <c r="I868" s="276" t="s">
        <v>65</v>
      </c>
      <c r="J868" s="276" t="s">
        <v>66</v>
      </c>
      <c r="K868" s="276" t="s">
        <v>66</v>
      </c>
      <c r="L868" s="276">
        <v>0</v>
      </c>
      <c r="M868" s="276">
        <v>0</v>
      </c>
      <c r="N868" s="276">
        <v>0</v>
      </c>
      <c r="O868" s="276" t="s">
        <v>67</v>
      </c>
      <c r="P868" s="276">
        <v>0</v>
      </c>
      <c r="Q868" s="276" t="s">
        <v>68</v>
      </c>
      <c r="R868" s="276" t="s">
        <v>68</v>
      </c>
    </row>
    <row r="869" spans="2:18" x14ac:dyDescent="0.3">
      <c r="B869" s="436"/>
      <c r="C869" s="276" t="s">
        <v>1599</v>
      </c>
      <c r="D869" s="276" t="s">
        <v>2982</v>
      </c>
      <c r="E869" s="276" t="s">
        <v>65</v>
      </c>
      <c r="F869" s="276" t="s">
        <v>64</v>
      </c>
      <c r="G869" s="277" t="s">
        <v>1460</v>
      </c>
      <c r="H869" s="276" t="s">
        <v>65</v>
      </c>
      <c r="I869" s="276" t="s">
        <v>64</v>
      </c>
      <c r="J869" s="276" t="s">
        <v>66</v>
      </c>
      <c r="K869" s="276" t="s">
        <v>66</v>
      </c>
      <c r="L869" s="276">
        <v>0</v>
      </c>
      <c r="M869" s="276">
        <v>0</v>
      </c>
      <c r="N869" s="276">
        <v>0</v>
      </c>
      <c r="O869" s="276" t="s">
        <v>67</v>
      </c>
      <c r="P869" s="276">
        <v>0</v>
      </c>
      <c r="Q869" s="276" t="s">
        <v>68</v>
      </c>
      <c r="R869" s="276" t="s">
        <v>68</v>
      </c>
    </row>
    <row r="870" spans="2:18" x14ac:dyDescent="0.3">
      <c r="B870" s="436"/>
      <c r="C870" s="276" t="s">
        <v>1490</v>
      </c>
      <c r="D870" s="276" t="s">
        <v>3375</v>
      </c>
      <c r="E870" s="276" t="s">
        <v>65</v>
      </c>
      <c r="F870" s="276" t="s">
        <v>64</v>
      </c>
      <c r="G870" s="277" t="s">
        <v>1460</v>
      </c>
      <c r="H870" s="276" t="s">
        <v>64</v>
      </c>
      <c r="I870" s="276" t="s">
        <v>65</v>
      </c>
      <c r="J870" s="276" t="s">
        <v>66</v>
      </c>
      <c r="K870" s="276" t="s">
        <v>66</v>
      </c>
      <c r="L870" s="276">
        <v>0</v>
      </c>
      <c r="M870" s="276">
        <v>0</v>
      </c>
      <c r="N870" s="276">
        <v>0</v>
      </c>
      <c r="O870" s="276" t="s">
        <v>67</v>
      </c>
      <c r="P870" s="276">
        <v>0</v>
      </c>
      <c r="Q870" s="276" t="s">
        <v>68</v>
      </c>
      <c r="R870" s="276" t="s">
        <v>68</v>
      </c>
    </row>
    <row r="871" spans="2:18" x14ac:dyDescent="0.3">
      <c r="B871" s="436"/>
      <c r="C871" s="276" t="s">
        <v>394</v>
      </c>
      <c r="D871" s="276" t="s">
        <v>1664</v>
      </c>
      <c r="E871" s="276" t="s">
        <v>65</v>
      </c>
      <c r="F871" s="276" t="s">
        <v>64</v>
      </c>
      <c r="G871" s="277">
        <v>2227845390101</v>
      </c>
      <c r="H871" s="276" t="s">
        <v>64</v>
      </c>
      <c r="I871" s="276" t="s">
        <v>64</v>
      </c>
      <c r="J871" s="276" t="s">
        <v>65</v>
      </c>
      <c r="K871" s="276" t="s">
        <v>66</v>
      </c>
      <c r="L871" s="276">
        <v>0</v>
      </c>
      <c r="M871" s="276">
        <v>0</v>
      </c>
      <c r="N871" s="276">
        <v>0</v>
      </c>
      <c r="O871" s="276" t="s">
        <v>67</v>
      </c>
      <c r="P871" s="276">
        <v>0</v>
      </c>
      <c r="Q871" s="276" t="s">
        <v>68</v>
      </c>
      <c r="R871" s="276" t="s">
        <v>68</v>
      </c>
    </row>
    <row r="872" spans="2:18" x14ac:dyDescent="0.3">
      <c r="B872" s="436"/>
      <c r="C872" s="276" t="s">
        <v>1622</v>
      </c>
      <c r="D872" s="276" t="s">
        <v>564</v>
      </c>
      <c r="E872" s="276" t="s">
        <v>65</v>
      </c>
      <c r="F872" s="276" t="s">
        <v>64</v>
      </c>
      <c r="G872" s="277">
        <v>2215065430408</v>
      </c>
      <c r="H872" s="276" t="s">
        <v>64</v>
      </c>
      <c r="I872" s="276" t="s">
        <v>64</v>
      </c>
      <c r="J872" s="276" t="s">
        <v>65</v>
      </c>
      <c r="K872" s="276" t="s">
        <v>66</v>
      </c>
      <c r="L872" s="276">
        <v>0</v>
      </c>
      <c r="M872" s="276">
        <v>0</v>
      </c>
      <c r="N872" s="276">
        <v>0</v>
      </c>
      <c r="O872" s="276" t="s">
        <v>67</v>
      </c>
      <c r="P872" s="276">
        <v>0</v>
      </c>
      <c r="Q872" s="276" t="s">
        <v>68</v>
      </c>
      <c r="R872" s="276" t="s">
        <v>68</v>
      </c>
    </row>
    <row r="873" spans="2:18" x14ac:dyDescent="0.3">
      <c r="B873" s="436"/>
      <c r="C873" s="276" t="s">
        <v>2797</v>
      </c>
      <c r="D873" s="276" t="s">
        <v>460</v>
      </c>
      <c r="E873" s="276" t="s">
        <v>65</v>
      </c>
      <c r="F873" s="276" t="s">
        <v>64</v>
      </c>
      <c r="G873" s="277">
        <v>2554350022001</v>
      </c>
      <c r="H873" s="276" t="s">
        <v>64</v>
      </c>
      <c r="I873" s="276" t="s">
        <v>64</v>
      </c>
      <c r="J873" s="276" t="s">
        <v>65</v>
      </c>
      <c r="K873" s="276" t="s">
        <v>66</v>
      </c>
      <c r="L873" s="276">
        <v>0</v>
      </c>
      <c r="M873" s="276">
        <v>0</v>
      </c>
      <c r="N873" s="276">
        <v>0</v>
      </c>
      <c r="O873" s="276" t="s">
        <v>67</v>
      </c>
      <c r="P873" s="276">
        <v>0</v>
      </c>
      <c r="Q873" s="276" t="s">
        <v>68</v>
      </c>
      <c r="R873" s="276" t="s">
        <v>68</v>
      </c>
    </row>
    <row r="874" spans="2:18" x14ac:dyDescent="0.3">
      <c r="B874" s="436"/>
      <c r="C874" s="276" t="s">
        <v>3268</v>
      </c>
      <c r="D874" s="276" t="s">
        <v>460</v>
      </c>
      <c r="E874" s="276" t="s">
        <v>64</v>
      </c>
      <c r="F874" s="276" t="s">
        <v>65</v>
      </c>
      <c r="G874" s="277" t="s">
        <v>1460</v>
      </c>
      <c r="H874" s="276" t="s">
        <v>65</v>
      </c>
      <c r="I874" s="276" t="s">
        <v>64</v>
      </c>
      <c r="J874" s="276" t="s">
        <v>66</v>
      </c>
      <c r="K874" s="276" t="s">
        <v>66</v>
      </c>
      <c r="L874" s="276">
        <v>0</v>
      </c>
      <c r="M874" s="276">
        <v>0</v>
      </c>
      <c r="N874" s="276">
        <v>0</v>
      </c>
      <c r="O874" s="276" t="s">
        <v>67</v>
      </c>
      <c r="P874" s="276">
        <v>0</v>
      </c>
      <c r="Q874" s="276" t="s">
        <v>68</v>
      </c>
      <c r="R874" s="276" t="s">
        <v>68</v>
      </c>
    </row>
    <row r="875" spans="2:18" x14ac:dyDescent="0.3">
      <c r="B875" s="436"/>
      <c r="C875" s="276" t="s">
        <v>1609</v>
      </c>
      <c r="D875" s="276" t="s">
        <v>460</v>
      </c>
      <c r="E875" s="276" t="s">
        <v>64</v>
      </c>
      <c r="F875" s="276" t="s">
        <v>65</v>
      </c>
      <c r="G875" s="277" t="s">
        <v>1460</v>
      </c>
      <c r="H875" s="276" t="s">
        <v>65</v>
      </c>
      <c r="I875" s="276" t="s">
        <v>64</v>
      </c>
      <c r="J875" s="276" t="s">
        <v>66</v>
      </c>
      <c r="K875" s="276" t="s">
        <v>66</v>
      </c>
      <c r="L875" s="276">
        <v>0</v>
      </c>
      <c r="M875" s="276">
        <v>0</v>
      </c>
      <c r="N875" s="276">
        <v>0</v>
      </c>
      <c r="O875" s="276" t="s">
        <v>67</v>
      </c>
      <c r="P875" s="276">
        <v>0</v>
      </c>
      <c r="Q875" s="276" t="s">
        <v>68</v>
      </c>
      <c r="R875" s="276" t="s">
        <v>68</v>
      </c>
    </row>
    <row r="876" spans="2:18" x14ac:dyDescent="0.3">
      <c r="B876" s="436"/>
      <c r="C876" s="276" t="s">
        <v>472</v>
      </c>
      <c r="D876" s="276" t="s">
        <v>2878</v>
      </c>
      <c r="E876" s="276" t="s">
        <v>65</v>
      </c>
      <c r="F876" s="276" t="s">
        <v>64</v>
      </c>
      <c r="G876" s="277" t="s">
        <v>3376</v>
      </c>
      <c r="H876" s="276" t="s">
        <v>64</v>
      </c>
      <c r="I876" s="276" t="s">
        <v>64</v>
      </c>
      <c r="J876" s="276" t="s">
        <v>65</v>
      </c>
      <c r="K876" s="276" t="s">
        <v>66</v>
      </c>
      <c r="L876" s="276">
        <v>0</v>
      </c>
      <c r="M876" s="276">
        <v>0</v>
      </c>
      <c r="N876" s="276">
        <v>0</v>
      </c>
      <c r="O876" s="276" t="s">
        <v>67</v>
      </c>
      <c r="P876" s="276">
        <v>0</v>
      </c>
      <c r="Q876" s="276" t="s">
        <v>68</v>
      </c>
      <c r="R876" s="276" t="s">
        <v>68</v>
      </c>
    </row>
    <row r="877" spans="2:18" x14ac:dyDescent="0.3">
      <c r="B877" s="436"/>
      <c r="C877" s="276" t="s">
        <v>1913</v>
      </c>
      <c r="D877" s="276" t="s">
        <v>3377</v>
      </c>
      <c r="E877" s="276" t="s">
        <v>64</v>
      </c>
      <c r="F877" s="276" t="s">
        <v>65</v>
      </c>
      <c r="G877" s="277" t="s">
        <v>1460</v>
      </c>
      <c r="H877" s="276" t="s">
        <v>65</v>
      </c>
      <c r="I877" s="276" t="s">
        <v>64</v>
      </c>
      <c r="J877" s="276" t="s">
        <v>66</v>
      </c>
      <c r="K877" s="276" t="s">
        <v>66</v>
      </c>
      <c r="L877" s="276">
        <v>0</v>
      </c>
      <c r="M877" s="276">
        <v>0</v>
      </c>
      <c r="N877" s="276">
        <v>0</v>
      </c>
      <c r="O877" s="276" t="s">
        <v>67</v>
      </c>
      <c r="P877" s="276">
        <v>0</v>
      </c>
      <c r="Q877" s="276" t="s">
        <v>68</v>
      </c>
      <c r="R877" s="276" t="s">
        <v>68</v>
      </c>
    </row>
    <row r="878" spans="2:18" x14ac:dyDescent="0.3">
      <c r="B878" s="436"/>
      <c r="C878" s="276" t="s">
        <v>1465</v>
      </c>
      <c r="D878" s="276" t="s">
        <v>352</v>
      </c>
      <c r="E878" s="276" t="s">
        <v>65</v>
      </c>
      <c r="F878" s="276" t="s">
        <v>64</v>
      </c>
      <c r="G878" s="277" t="s">
        <v>1460</v>
      </c>
      <c r="H878" s="276" t="s">
        <v>65</v>
      </c>
      <c r="I878" s="276" t="s">
        <v>64</v>
      </c>
      <c r="J878" s="276" t="s">
        <v>66</v>
      </c>
      <c r="K878" s="276" t="s">
        <v>66</v>
      </c>
      <c r="L878" s="276">
        <v>0</v>
      </c>
      <c r="M878" s="276">
        <v>0</v>
      </c>
      <c r="N878" s="276">
        <v>0</v>
      </c>
      <c r="O878" s="276" t="s">
        <v>67</v>
      </c>
      <c r="P878" s="276">
        <v>0</v>
      </c>
      <c r="Q878" s="276" t="s">
        <v>68</v>
      </c>
      <c r="R878" s="276" t="s">
        <v>68</v>
      </c>
    </row>
    <row r="879" spans="2:18" x14ac:dyDescent="0.3">
      <c r="B879" s="436"/>
      <c r="C879" s="276" t="s">
        <v>3378</v>
      </c>
      <c r="D879" s="276" t="s">
        <v>2921</v>
      </c>
      <c r="E879" s="276" t="s">
        <v>65</v>
      </c>
      <c r="F879" s="276" t="s">
        <v>64</v>
      </c>
      <c r="G879" s="277">
        <v>2520534430513</v>
      </c>
      <c r="H879" s="276" t="s">
        <v>64</v>
      </c>
      <c r="I879" s="276" t="s">
        <v>64</v>
      </c>
      <c r="J879" s="276" t="s">
        <v>65</v>
      </c>
      <c r="K879" s="276" t="s">
        <v>66</v>
      </c>
      <c r="L879" s="276">
        <v>0</v>
      </c>
      <c r="M879" s="276">
        <v>0</v>
      </c>
      <c r="N879" s="276">
        <v>0</v>
      </c>
      <c r="O879" s="276" t="s">
        <v>67</v>
      </c>
      <c r="P879" s="276">
        <v>0</v>
      </c>
      <c r="Q879" s="276" t="s">
        <v>68</v>
      </c>
      <c r="R879" s="276" t="s">
        <v>68</v>
      </c>
    </row>
    <row r="880" spans="2:18" x14ac:dyDescent="0.3">
      <c r="B880" s="436"/>
      <c r="C880" s="276" t="s">
        <v>3379</v>
      </c>
      <c r="D880" s="276" t="s">
        <v>190</v>
      </c>
      <c r="E880" s="276" t="s">
        <v>64</v>
      </c>
      <c r="F880" s="276" t="s">
        <v>65</v>
      </c>
      <c r="G880" s="277" t="s">
        <v>1460</v>
      </c>
      <c r="H880" s="276" t="s">
        <v>65</v>
      </c>
      <c r="I880" s="276" t="s">
        <v>64</v>
      </c>
      <c r="J880" s="276" t="s">
        <v>66</v>
      </c>
      <c r="K880" s="276" t="s">
        <v>66</v>
      </c>
      <c r="L880" s="276">
        <v>0</v>
      </c>
      <c r="M880" s="276">
        <v>0</v>
      </c>
      <c r="N880" s="276">
        <v>0</v>
      </c>
      <c r="O880" s="276" t="s">
        <v>67</v>
      </c>
      <c r="P880" s="276">
        <v>0</v>
      </c>
      <c r="Q880" s="276" t="s">
        <v>68</v>
      </c>
      <c r="R880" s="276" t="s">
        <v>68</v>
      </c>
    </row>
    <row r="881" spans="2:18" x14ac:dyDescent="0.3">
      <c r="B881" s="436"/>
      <c r="C881" s="276" t="s">
        <v>1633</v>
      </c>
      <c r="D881" s="276" t="s">
        <v>1517</v>
      </c>
      <c r="E881" s="276" t="s">
        <v>65</v>
      </c>
      <c r="F881" s="276" t="s">
        <v>64</v>
      </c>
      <c r="G881" s="277">
        <v>2630977730101</v>
      </c>
      <c r="H881" s="276" t="s">
        <v>64</v>
      </c>
      <c r="I881" s="276" t="s">
        <v>64</v>
      </c>
      <c r="J881" s="276" t="s">
        <v>65</v>
      </c>
      <c r="K881" s="276" t="s">
        <v>66</v>
      </c>
      <c r="L881" s="276">
        <v>0</v>
      </c>
      <c r="M881" s="276">
        <v>0</v>
      </c>
      <c r="N881" s="276">
        <v>0</v>
      </c>
      <c r="O881" s="276" t="s">
        <v>67</v>
      </c>
      <c r="P881" s="276">
        <v>0</v>
      </c>
      <c r="Q881" s="276" t="s">
        <v>68</v>
      </c>
      <c r="R881" s="276" t="s">
        <v>68</v>
      </c>
    </row>
    <row r="882" spans="2:18" x14ac:dyDescent="0.3">
      <c r="B882" s="436"/>
      <c r="C882" s="276" t="s">
        <v>1763</v>
      </c>
      <c r="D882" s="276" t="s">
        <v>605</v>
      </c>
      <c r="E882" s="276" t="s">
        <v>64</v>
      </c>
      <c r="F882" s="276" t="s">
        <v>65</v>
      </c>
      <c r="G882" s="277" t="s">
        <v>1460</v>
      </c>
      <c r="H882" s="276" t="s">
        <v>65</v>
      </c>
      <c r="I882" s="276" t="s">
        <v>64</v>
      </c>
      <c r="J882" s="276" t="s">
        <v>66</v>
      </c>
      <c r="K882" s="276" t="s">
        <v>66</v>
      </c>
      <c r="L882" s="276">
        <v>0</v>
      </c>
      <c r="M882" s="276">
        <v>0</v>
      </c>
      <c r="N882" s="276">
        <v>0</v>
      </c>
      <c r="O882" s="276" t="s">
        <v>67</v>
      </c>
      <c r="P882" s="276">
        <v>0</v>
      </c>
      <c r="Q882" s="276" t="s">
        <v>68</v>
      </c>
      <c r="R882" s="276" t="s">
        <v>68</v>
      </c>
    </row>
    <row r="883" spans="2:18" x14ac:dyDescent="0.3">
      <c r="B883" s="436"/>
      <c r="C883" s="276" t="s">
        <v>484</v>
      </c>
      <c r="D883" s="276" t="s">
        <v>605</v>
      </c>
      <c r="E883" s="276" t="s">
        <v>65</v>
      </c>
      <c r="F883" s="276" t="s">
        <v>64</v>
      </c>
      <c r="G883" s="277" t="s">
        <v>1460</v>
      </c>
      <c r="H883" s="276" t="s">
        <v>65</v>
      </c>
      <c r="I883" s="276" t="s">
        <v>64</v>
      </c>
      <c r="J883" s="276" t="s">
        <v>66</v>
      </c>
      <c r="K883" s="276" t="s">
        <v>66</v>
      </c>
      <c r="L883" s="276">
        <v>0</v>
      </c>
      <c r="M883" s="276">
        <v>0</v>
      </c>
      <c r="N883" s="276">
        <v>0</v>
      </c>
      <c r="O883" s="276" t="s">
        <v>67</v>
      </c>
      <c r="P883" s="276">
        <v>0</v>
      </c>
      <c r="Q883" s="276" t="s">
        <v>68</v>
      </c>
      <c r="R883" s="276" t="s">
        <v>68</v>
      </c>
    </row>
    <row r="884" spans="2:18" x14ac:dyDescent="0.3">
      <c r="B884" s="436"/>
      <c r="C884" s="276" t="s">
        <v>350</v>
      </c>
      <c r="D884" s="276" t="s">
        <v>1605</v>
      </c>
      <c r="E884" s="276" t="s">
        <v>64</v>
      </c>
      <c r="F884" s="276" t="s">
        <v>65</v>
      </c>
      <c r="G884" s="277" t="s">
        <v>1460</v>
      </c>
      <c r="H884" s="276" t="s">
        <v>65</v>
      </c>
      <c r="I884" s="276" t="s">
        <v>64</v>
      </c>
      <c r="J884" s="276" t="s">
        <v>66</v>
      </c>
      <c r="K884" s="276" t="s">
        <v>66</v>
      </c>
      <c r="L884" s="276">
        <v>0</v>
      </c>
      <c r="M884" s="276">
        <v>0</v>
      </c>
      <c r="N884" s="276">
        <v>0</v>
      </c>
      <c r="O884" s="276" t="s">
        <v>67</v>
      </c>
      <c r="P884" s="276">
        <v>0</v>
      </c>
      <c r="Q884" s="276" t="s">
        <v>68</v>
      </c>
      <c r="R884" s="276" t="s">
        <v>68</v>
      </c>
    </row>
    <row r="885" spans="2:18" x14ac:dyDescent="0.3">
      <c r="B885" s="436"/>
      <c r="C885" s="276" t="s">
        <v>1748</v>
      </c>
      <c r="D885" s="276" t="s">
        <v>1603</v>
      </c>
      <c r="E885" s="276" t="s">
        <v>64</v>
      </c>
      <c r="F885" s="276" t="s">
        <v>65</v>
      </c>
      <c r="G885" s="277" t="s">
        <v>1460</v>
      </c>
      <c r="H885" s="276" t="s">
        <v>65</v>
      </c>
      <c r="I885" s="276" t="s">
        <v>64</v>
      </c>
      <c r="J885" s="276" t="s">
        <v>66</v>
      </c>
      <c r="K885" s="276" t="s">
        <v>66</v>
      </c>
      <c r="L885" s="276">
        <v>0</v>
      </c>
      <c r="M885" s="276">
        <v>0</v>
      </c>
      <c r="N885" s="276">
        <v>0</v>
      </c>
      <c r="O885" s="276" t="s">
        <v>67</v>
      </c>
      <c r="P885" s="276">
        <v>0</v>
      </c>
      <c r="Q885" s="276" t="s">
        <v>68</v>
      </c>
      <c r="R885" s="276" t="s">
        <v>68</v>
      </c>
    </row>
    <row r="886" spans="2:18" x14ac:dyDescent="0.3">
      <c r="B886" s="436"/>
      <c r="C886" s="276" t="s">
        <v>546</v>
      </c>
      <c r="D886" s="276" t="s">
        <v>540</v>
      </c>
      <c r="E886" s="276" t="s">
        <v>65</v>
      </c>
      <c r="F886" s="276" t="s">
        <v>64</v>
      </c>
      <c r="G886" s="277">
        <v>217753442207</v>
      </c>
      <c r="H886" s="276" t="s">
        <v>64</v>
      </c>
      <c r="I886" s="276" t="s">
        <v>65</v>
      </c>
      <c r="J886" s="276" t="s">
        <v>66</v>
      </c>
      <c r="K886" s="276" t="s">
        <v>66</v>
      </c>
      <c r="L886" s="276">
        <v>0</v>
      </c>
      <c r="M886" s="276">
        <v>0</v>
      </c>
      <c r="N886" s="276">
        <v>0</v>
      </c>
      <c r="O886" s="276" t="s">
        <v>67</v>
      </c>
      <c r="P886" s="276">
        <v>0</v>
      </c>
      <c r="Q886" s="276" t="s">
        <v>68</v>
      </c>
      <c r="R886" s="276" t="s">
        <v>68</v>
      </c>
    </row>
    <row r="887" spans="2:18" x14ac:dyDescent="0.3">
      <c r="B887" s="436"/>
      <c r="C887" s="276" t="s">
        <v>1630</v>
      </c>
      <c r="D887" s="276" t="s">
        <v>605</v>
      </c>
      <c r="E887" s="276" t="s">
        <v>65</v>
      </c>
      <c r="F887" s="276" t="s">
        <v>64</v>
      </c>
      <c r="G887" s="277" t="s">
        <v>1460</v>
      </c>
      <c r="H887" s="276" t="s">
        <v>65</v>
      </c>
      <c r="I887" s="276" t="s">
        <v>64</v>
      </c>
      <c r="J887" s="276" t="s">
        <v>66</v>
      </c>
      <c r="K887" s="276" t="s">
        <v>66</v>
      </c>
      <c r="L887" s="276">
        <v>0</v>
      </c>
      <c r="M887" s="276">
        <v>0</v>
      </c>
      <c r="N887" s="276">
        <v>0</v>
      </c>
      <c r="O887" s="276" t="s">
        <v>67</v>
      </c>
      <c r="P887" s="276">
        <v>0</v>
      </c>
      <c r="Q887" s="276" t="s">
        <v>68</v>
      </c>
      <c r="R887" s="276" t="s">
        <v>68</v>
      </c>
    </row>
    <row r="888" spans="2:18" x14ac:dyDescent="0.3">
      <c r="B888" s="436"/>
      <c r="C888" s="276" t="s">
        <v>1641</v>
      </c>
      <c r="D888" s="276" t="s">
        <v>3287</v>
      </c>
      <c r="E888" s="276" t="s">
        <v>64</v>
      </c>
      <c r="F888" s="276" t="s">
        <v>65</v>
      </c>
      <c r="G888" s="277" t="s">
        <v>1460</v>
      </c>
      <c r="H888" s="276" t="s">
        <v>65</v>
      </c>
      <c r="I888" s="276" t="s">
        <v>64</v>
      </c>
      <c r="J888" s="276" t="s">
        <v>66</v>
      </c>
      <c r="K888" s="276" t="s">
        <v>66</v>
      </c>
      <c r="L888" s="276">
        <v>0</v>
      </c>
      <c r="M888" s="276">
        <v>0</v>
      </c>
      <c r="N888" s="276">
        <v>0</v>
      </c>
      <c r="O888" s="276" t="s">
        <v>67</v>
      </c>
      <c r="P888" s="276">
        <v>0</v>
      </c>
      <c r="Q888" s="276" t="s">
        <v>68</v>
      </c>
      <c r="R888" s="276" t="s">
        <v>68</v>
      </c>
    </row>
    <row r="889" spans="2:18" x14ac:dyDescent="0.3">
      <c r="B889" s="436"/>
      <c r="C889" s="276" t="s">
        <v>3380</v>
      </c>
      <c r="D889" s="276" t="s">
        <v>3381</v>
      </c>
      <c r="E889" s="276" t="s">
        <v>65</v>
      </c>
      <c r="F889" s="276" t="s">
        <v>64</v>
      </c>
      <c r="G889" s="277">
        <v>268261740101</v>
      </c>
      <c r="H889" s="276" t="s">
        <v>64</v>
      </c>
      <c r="I889" s="276" t="s">
        <v>64</v>
      </c>
      <c r="J889" s="276" t="s">
        <v>65</v>
      </c>
      <c r="K889" s="276" t="s">
        <v>66</v>
      </c>
      <c r="L889" s="276">
        <v>0</v>
      </c>
      <c r="M889" s="276">
        <v>0</v>
      </c>
      <c r="N889" s="276">
        <v>0</v>
      </c>
      <c r="O889" s="276" t="s">
        <v>67</v>
      </c>
      <c r="P889" s="276">
        <v>0</v>
      </c>
      <c r="Q889" s="276" t="s">
        <v>68</v>
      </c>
      <c r="R889" s="276" t="s">
        <v>68</v>
      </c>
    </row>
    <row r="890" spans="2:18" x14ac:dyDescent="0.3">
      <c r="B890" s="436"/>
      <c r="C890" s="276" t="s">
        <v>89</v>
      </c>
      <c r="D890" s="276" t="s">
        <v>190</v>
      </c>
      <c r="E890" s="276" t="s">
        <v>64</v>
      </c>
      <c r="F890" s="276" t="s">
        <v>65</v>
      </c>
      <c r="G890" s="277">
        <v>1875075380101</v>
      </c>
      <c r="H890" s="276" t="s">
        <v>64</v>
      </c>
      <c r="I890" s="276" t="s">
        <v>64</v>
      </c>
      <c r="J890" s="276" t="s">
        <v>65</v>
      </c>
      <c r="K890" s="276" t="s">
        <v>66</v>
      </c>
      <c r="L890" s="276">
        <v>0</v>
      </c>
      <c r="M890" s="276">
        <v>0</v>
      </c>
      <c r="N890" s="276">
        <v>0</v>
      </c>
      <c r="O890" s="276" t="s">
        <v>67</v>
      </c>
      <c r="P890" s="276">
        <v>0</v>
      </c>
      <c r="Q890" s="276" t="s">
        <v>68</v>
      </c>
      <c r="R890" s="276" t="s">
        <v>68</v>
      </c>
    </row>
    <row r="891" spans="2:18" x14ac:dyDescent="0.3">
      <c r="B891" s="436"/>
      <c r="C891" s="276" t="s">
        <v>2979</v>
      </c>
      <c r="D891" s="276" t="s">
        <v>533</v>
      </c>
      <c r="E891" s="276" t="s">
        <v>65</v>
      </c>
      <c r="F891" s="276" t="s">
        <v>64</v>
      </c>
      <c r="G891" s="277" t="s">
        <v>1460</v>
      </c>
      <c r="H891" s="276" t="s">
        <v>65</v>
      </c>
      <c r="I891" s="276" t="s">
        <v>64</v>
      </c>
      <c r="J891" s="276" t="s">
        <v>66</v>
      </c>
      <c r="K891" s="276" t="s">
        <v>66</v>
      </c>
      <c r="L891" s="276">
        <v>0</v>
      </c>
      <c r="M891" s="276">
        <v>0</v>
      </c>
      <c r="N891" s="276">
        <v>0</v>
      </c>
      <c r="O891" s="276" t="s">
        <v>67</v>
      </c>
      <c r="P891" s="276">
        <v>0</v>
      </c>
      <c r="Q891" s="276" t="s">
        <v>68</v>
      </c>
      <c r="R891" s="276" t="s">
        <v>68</v>
      </c>
    </row>
    <row r="892" spans="2:18" x14ac:dyDescent="0.3">
      <c r="B892" s="436"/>
      <c r="C892" s="276" t="s">
        <v>148</v>
      </c>
      <c r="D892" s="276" t="s">
        <v>533</v>
      </c>
      <c r="E892" s="276" t="s">
        <v>65</v>
      </c>
      <c r="F892" s="276" t="s">
        <v>64</v>
      </c>
      <c r="G892" s="277" t="s">
        <v>1460</v>
      </c>
      <c r="H892" s="276" t="s">
        <v>65</v>
      </c>
      <c r="I892" s="276" t="s">
        <v>64</v>
      </c>
      <c r="J892" s="276" t="s">
        <v>66</v>
      </c>
      <c r="K892" s="276" t="s">
        <v>66</v>
      </c>
      <c r="L892" s="276">
        <v>0</v>
      </c>
      <c r="M892" s="276">
        <v>0</v>
      </c>
      <c r="N892" s="276">
        <v>0</v>
      </c>
      <c r="O892" s="276" t="s">
        <v>67</v>
      </c>
      <c r="P892" s="276">
        <v>0</v>
      </c>
      <c r="Q892" s="276" t="s">
        <v>68</v>
      </c>
      <c r="R892" s="276" t="s">
        <v>68</v>
      </c>
    </row>
    <row r="893" spans="2:18" x14ac:dyDescent="0.3">
      <c r="B893" s="436"/>
      <c r="C893" s="276" t="s">
        <v>415</v>
      </c>
      <c r="D893" s="276" t="s">
        <v>190</v>
      </c>
      <c r="E893" s="276" t="s">
        <v>65</v>
      </c>
      <c r="F893" s="276" t="s">
        <v>64</v>
      </c>
      <c r="G893" s="277">
        <v>2376489890101</v>
      </c>
      <c r="H893" s="276" t="s">
        <v>64</v>
      </c>
      <c r="I893" s="276" t="s">
        <v>64</v>
      </c>
      <c r="J893" s="276" t="s">
        <v>65</v>
      </c>
      <c r="K893" s="276" t="s">
        <v>66</v>
      </c>
      <c r="L893" s="276">
        <v>0</v>
      </c>
      <c r="M893" s="276">
        <v>0</v>
      </c>
      <c r="N893" s="276">
        <v>0</v>
      </c>
      <c r="O893" s="276" t="s">
        <v>67</v>
      </c>
      <c r="P893" s="276">
        <v>0</v>
      </c>
      <c r="Q893" s="276" t="s">
        <v>68</v>
      </c>
      <c r="R893" s="276" t="s">
        <v>68</v>
      </c>
    </row>
    <row r="894" spans="2:18" x14ac:dyDescent="0.3">
      <c r="B894" s="436"/>
      <c r="C894" s="276" t="s">
        <v>479</v>
      </c>
      <c r="D894" s="276" t="s">
        <v>480</v>
      </c>
      <c r="E894" s="276" t="s">
        <v>65</v>
      </c>
      <c r="F894" s="276" t="s">
        <v>64</v>
      </c>
      <c r="G894" s="277">
        <v>1645639700101</v>
      </c>
      <c r="H894" s="276" t="s">
        <v>64</v>
      </c>
      <c r="I894" s="276" t="s">
        <v>64</v>
      </c>
      <c r="J894" s="276" t="s">
        <v>65</v>
      </c>
      <c r="K894" s="276" t="s">
        <v>66</v>
      </c>
      <c r="L894" s="276">
        <v>0</v>
      </c>
      <c r="M894" s="276">
        <v>0</v>
      </c>
      <c r="N894" s="276">
        <v>0</v>
      </c>
      <c r="O894" s="276" t="s">
        <v>67</v>
      </c>
      <c r="P894" s="276">
        <v>0</v>
      </c>
      <c r="Q894" s="276" t="s">
        <v>68</v>
      </c>
      <c r="R894" s="276" t="s">
        <v>68</v>
      </c>
    </row>
    <row r="895" spans="2:18" x14ac:dyDescent="0.3">
      <c r="B895" s="436"/>
      <c r="C895" s="276" t="s">
        <v>412</v>
      </c>
      <c r="D895" s="276" t="s">
        <v>198</v>
      </c>
      <c r="E895" s="276" t="s">
        <v>65</v>
      </c>
      <c r="F895" s="276" t="s">
        <v>64</v>
      </c>
      <c r="G895" s="277" t="s">
        <v>1460</v>
      </c>
      <c r="H895" s="276" t="s">
        <v>65</v>
      </c>
      <c r="I895" s="276" t="s">
        <v>65</v>
      </c>
      <c r="J895" s="276" t="s">
        <v>66</v>
      </c>
      <c r="K895" s="276" t="s">
        <v>66</v>
      </c>
      <c r="L895" s="276">
        <v>0</v>
      </c>
      <c r="M895" s="276">
        <v>0</v>
      </c>
      <c r="N895" s="276">
        <v>0</v>
      </c>
      <c r="O895" s="276" t="s">
        <v>67</v>
      </c>
      <c r="P895" s="276">
        <v>0</v>
      </c>
      <c r="Q895" s="276" t="s">
        <v>68</v>
      </c>
      <c r="R895" s="276" t="s">
        <v>68</v>
      </c>
    </row>
    <row r="896" spans="2:18" x14ac:dyDescent="0.3">
      <c r="B896" s="436"/>
      <c r="C896" s="276" t="s">
        <v>2977</v>
      </c>
      <c r="D896" s="276" t="s">
        <v>198</v>
      </c>
      <c r="E896" s="276" t="s">
        <v>64</v>
      </c>
      <c r="F896" s="276" t="s">
        <v>65</v>
      </c>
      <c r="G896" s="277" t="s">
        <v>1460</v>
      </c>
      <c r="H896" s="276" t="s">
        <v>65</v>
      </c>
      <c r="I896" s="276" t="s">
        <v>64</v>
      </c>
      <c r="J896" s="276" t="s">
        <v>66</v>
      </c>
      <c r="K896" s="276" t="s">
        <v>66</v>
      </c>
      <c r="L896" s="276">
        <v>0</v>
      </c>
      <c r="M896" s="276">
        <v>0</v>
      </c>
      <c r="N896" s="276">
        <v>0</v>
      </c>
      <c r="O896" s="276" t="s">
        <v>67</v>
      </c>
      <c r="P896" s="276">
        <v>0</v>
      </c>
      <c r="Q896" s="276" t="s">
        <v>68</v>
      </c>
      <c r="R896" s="276" t="s">
        <v>68</v>
      </c>
    </row>
    <row r="897" spans="2:18" x14ac:dyDescent="0.3">
      <c r="B897" s="436"/>
      <c r="C897" s="276" t="s">
        <v>2978</v>
      </c>
      <c r="D897" s="276" t="s">
        <v>198</v>
      </c>
      <c r="E897" s="276" t="s">
        <v>64</v>
      </c>
      <c r="F897" s="276" t="s">
        <v>65</v>
      </c>
      <c r="G897" s="277" t="s">
        <v>1460</v>
      </c>
      <c r="H897" s="276" t="s">
        <v>65</v>
      </c>
      <c r="I897" s="276" t="s">
        <v>64</v>
      </c>
      <c r="J897" s="276" t="s">
        <v>66</v>
      </c>
      <c r="K897" s="276" t="s">
        <v>66</v>
      </c>
      <c r="L897" s="276">
        <v>0</v>
      </c>
      <c r="M897" s="276">
        <v>0</v>
      </c>
      <c r="N897" s="276">
        <v>0</v>
      </c>
      <c r="O897" s="276" t="s">
        <v>67</v>
      </c>
      <c r="P897" s="276">
        <v>0</v>
      </c>
      <c r="Q897" s="276" t="s">
        <v>68</v>
      </c>
      <c r="R897" s="276" t="s">
        <v>68</v>
      </c>
    </row>
    <row r="898" spans="2:18" x14ac:dyDescent="0.3">
      <c r="B898" s="436"/>
      <c r="C898" s="276" t="s">
        <v>1567</v>
      </c>
      <c r="D898" s="276" t="s">
        <v>186</v>
      </c>
      <c r="E898" s="276" t="s">
        <v>64</v>
      </c>
      <c r="F898" s="276" t="s">
        <v>65</v>
      </c>
      <c r="G898" s="277" t="s">
        <v>1460</v>
      </c>
      <c r="H898" s="276" t="s">
        <v>65</v>
      </c>
      <c r="I898" s="276" t="s">
        <v>64</v>
      </c>
      <c r="J898" s="276" t="s">
        <v>66</v>
      </c>
      <c r="K898" s="276" t="s">
        <v>66</v>
      </c>
      <c r="L898" s="276">
        <v>0</v>
      </c>
      <c r="M898" s="276">
        <v>0</v>
      </c>
      <c r="N898" s="276">
        <v>0</v>
      </c>
      <c r="O898" s="276" t="s">
        <v>67</v>
      </c>
      <c r="P898" s="276">
        <v>0</v>
      </c>
      <c r="Q898" s="276" t="s">
        <v>68</v>
      </c>
      <c r="R898" s="276" t="s">
        <v>68</v>
      </c>
    </row>
    <row r="899" spans="2:18" x14ac:dyDescent="0.3">
      <c r="B899" s="436"/>
      <c r="C899" s="276" t="s">
        <v>1634</v>
      </c>
      <c r="D899" s="276" t="s">
        <v>1457</v>
      </c>
      <c r="E899" s="276" t="s">
        <v>65</v>
      </c>
      <c r="F899" s="276" t="s">
        <v>64</v>
      </c>
      <c r="G899" s="277">
        <v>2338066950101</v>
      </c>
      <c r="H899" s="276" t="s">
        <v>64</v>
      </c>
      <c r="I899" s="276" t="s">
        <v>64</v>
      </c>
      <c r="J899" s="276" t="s">
        <v>65</v>
      </c>
      <c r="K899" s="276" t="s">
        <v>66</v>
      </c>
      <c r="L899" s="276">
        <v>0</v>
      </c>
      <c r="M899" s="276">
        <v>0</v>
      </c>
      <c r="N899" s="276">
        <v>0</v>
      </c>
      <c r="O899" s="276" t="s">
        <v>67</v>
      </c>
      <c r="P899" s="276">
        <v>0</v>
      </c>
      <c r="Q899" s="276" t="s">
        <v>68</v>
      </c>
      <c r="R899" s="276" t="s">
        <v>68</v>
      </c>
    </row>
    <row r="900" spans="2:18" x14ac:dyDescent="0.3">
      <c r="B900" s="436"/>
      <c r="C900" s="276" t="s">
        <v>177</v>
      </c>
      <c r="D900" s="276" t="s">
        <v>564</v>
      </c>
      <c r="E900" s="276" t="s">
        <v>64</v>
      </c>
      <c r="F900" s="276" t="s">
        <v>65</v>
      </c>
      <c r="G900" s="277" t="s">
        <v>1460</v>
      </c>
      <c r="H900" s="276" t="s">
        <v>64</v>
      </c>
      <c r="I900" s="276" t="s">
        <v>64</v>
      </c>
      <c r="J900" s="276" t="s">
        <v>66</v>
      </c>
      <c r="K900" s="276" t="s">
        <v>66</v>
      </c>
      <c r="L900" s="276">
        <v>0</v>
      </c>
      <c r="M900" s="276">
        <v>0</v>
      </c>
      <c r="N900" s="276">
        <v>0</v>
      </c>
      <c r="O900" s="276" t="s">
        <v>67</v>
      </c>
      <c r="P900" s="276">
        <v>0</v>
      </c>
      <c r="Q900" s="276" t="s">
        <v>68</v>
      </c>
      <c r="R900" s="276" t="s">
        <v>68</v>
      </c>
    </row>
    <row r="901" spans="2:18" x14ac:dyDescent="0.3">
      <c r="B901" s="436"/>
      <c r="C901" s="276" t="s">
        <v>1622</v>
      </c>
      <c r="D901" s="276" t="s">
        <v>564</v>
      </c>
      <c r="E901" s="276" t="s">
        <v>65</v>
      </c>
      <c r="F901" s="276" t="s">
        <v>64</v>
      </c>
      <c r="G901" s="277">
        <v>2215065430408</v>
      </c>
      <c r="H901" s="276" t="s">
        <v>64</v>
      </c>
      <c r="I901" s="276" t="s">
        <v>64</v>
      </c>
      <c r="J901" s="276" t="s">
        <v>65</v>
      </c>
      <c r="K901" s="276" t="s">
        <v>66</v>
      </c>
      <c r="L901" s="276">
        <v>0</v>
      </c>
      <c r="M901" s="276">
        <v>0</v>
      </c>
      <c r="N901" s="276">
        <v>0</v>
      </c>
      <c r="O901" s="276" t="s">
        <v>67</v>
      </c>
      <c r="P901" s="276">
        <v>0</v>
      </c>
      <c r="Q901" s="276" t="s">
        <v>68</v>
      </c>
      <c r="R901" s="276" t="s">
        <v>68</v>
      </c>
    </row>
    <row r="902" spans="2:18" x14ac:dyDescent="0.3">
      <c r="B902" s="436"/>
      <c r="C902" s="276" t="s">
        <v>121</v>
      </c>
      <c r="D902" s="276" t="s">
        <v>1604</v>
      </c>
      <c r="E902" s="276" t="s">
        <v>64</v>
      </c>
      <c r="F902" s="276" t="s">
        <v>65</v>
      </c>
      <c r="G902" s="277" t="s">
        <v>1460</v>
      </c>
      <c r="H902" s="276" t="s">
        <v>65</v>
      </c>
      <c r="I902" s="276" t="s">
        <v>64</v>
      </c>
      <c r="J902" s="276" t="s">
        <v>66</v>
      </c>
      <c r="K902" s="276" t="s">
        <v>66</v>
      </c>
      <c r="L902" s="276">
        <v>0</v>
      </c>
      <c r="M902" s="276">
        <v>0</v>
      </c>
      <c r="N902" s="276">
        <v>0</v>
      </c>
      <c r="O902" s="276" t="s">
        <v>67</v>
      </c>
      <c r="P902" s="276">
        <v>0</v>
      </c>
      <c r="Q902" s="276" t="s">
        <v>68</v>
      </c>
      <c r="R902" s="276" t="s">
        <v>68</v>
      </c>
    </row>
    <row r="903" spans="2:18" x14ac:dyDescent="0.3">
      <c r="B903" s="436"/>
      <c r="C903" s="276" t="s">
        <v>3125</v>
      </c>
      <c r="D903" s="276" t="s">
        <v>1462</v>
      </c>
      <c r="E903" s="276" t="s">
        <v>64</v>
      </c>
      <c r="F903" s="276" t="s">
        <v>65</v>
      </c>
      <c r="G903" s="277" t="s">
        <v>1460</v>
      </c>
      <c r="H903" s="276" t="s">
        <v>65</v>
      </c>
      <c r="I903" s="276" t="s">
        <v>64</v>
      </c>
      <c r="J903" s="276" t="s">
        <v>66</v>
      </c>
      <c r="K903" s="276" t="s">
        <v>66</v>
      </c>
      <c r="L903" s="276">
        <v>0</v>
      </c>
      <c r="M903" s="276">
        <v>0</v>
      </c>
      <c r="N903" s="276">
        <v>0</v>
      </c>
      <c r="O903" s="276" t="s">
        <v>67</v>
      </c>
      <c r="P903" s="276">
        <v>0</v>
      </c>
      <c r="Q903" s="276" t="s">
        <v>68</v>
      </c>
      <c r="R903" s="276" t="s">
        <v>68</v>
      </c>
    </row>
    <row r="904" spans="2:18" x14ac:dyDescent="0.3">
      <c r="B904" s="436"/>
      <c r="C904" s="276" t="s">
        <v>179</v>
      </c>
      <c r="D904" s="276" t="s">
        <v>1462</v>
      </c>
      <c r="E904" s="276" t="s">
        <v>64</v>
      </c>
      <c r="F904" s="276" t="s">
        <v>65</v>
      </c>
      <c r="G904" s="277" t="s">
        <v>1460</v>
      </c>
      <c r="H904" s="276" t="s">
        <v>65</v>
      </c>
      <c r="I904" s="276" t="s">
        <v>64</v>
      </c>
      <c r="J904" s="276" t="s">
        <v>66</v>
      </c>
      <c r="K904" s="276" t="s">
        <v>66</v>
      </c>
      <c r="L904" s="276">
        <v>0</v>
      </c>
      <c r="M904" s="276">
        <v>0</v>
      </c>
      <c r="N904" s="276">
        <v>0</v>
      </c>
      <c r="O904" s="276" t="s">
        <v>67</v>
      </c>
      <c r="P904" s="276">
        <v>0</v>
      </c>
      <c r="Q904" s="276" t="s">
        <v>68</v>
      </c>
      <c r="R904" s="276" t="s">
        <v>68</v>
      </c>
    </row>
    <row r="905" spans="2:18" x14ac:dyDescent="0.3">
      <c r="B905" s="436"/>
      <c r="C905" s="276" t="s">
        <v>1698</v>
      </c>
      <c r="D905" s="276" t="s">
        <v>1769</v>
      </c>
      <c r="E905" s="276" t="s">
        <v>64</v>
      </c>
      <c r="F905" s="276" t="s">
        <v>65</v>
      </c>
      <c r="G905" s="277" t="s">
        <v>1460</v>
      </c>
      <c r="H905" s="276" t="s">
        <v>65</v>
      </c>
      <c r="I905" s="276" t="s">
        <v>64</v>
      </c>
      <c r="J905" s="276" t="s">
        <v>66</v>
      </c>
      <c r="K905" s="276" t="s">
        <v>66</v>
      </c>
      <c r="L905" s="276">
        <v>0</v>
      </c>
      <c r="M905" s="276">
        <v>0</v>
      </c>
      <c r="N905" s="276">
        <v>0</v>
      </c>
      <c r="O905" s="276" t="s">
        <v>67</v>
      </c>
      <c r="P905" s="276">
        <v>0</v>
      </c>
      <c r="Q905" s="276" t="s">
        <v>68</v>
      </c>
      <c r="R905" s="276" t="s">
        <v>68</v>
      </c>
    </row>
    <row r="906" spans="2:18" x14ac:dyDescent="0.3">
      <c r="B906" s="436"/>
      <c r="C906" s="276" t="s">
        <v>346</v>
      </c>
      <c r="D906" s="276" t="s">
        <v>1769</v>
      </c>
      <c r="E906" s="276" t="s">
        <v>64</v>
      </c>
      <c r="F906" s="276" t="s">
        <v>65</v>
      </c>
      <c r="G906" s="277" t="s">
        <v>1460</v>
      </c>
      <c r="H906" s="276" t="s">
        <v>65</v>
      </c>
      <c r="I906" s="276" t="s">
        <v>64</v>
      </c>
      <c r="J906" s="276" t="s">
        <v>66</v>
      </c>
      <c r="K906" s="276" t="s">
        <v>66</v>
      </c>
      <c r="L906" s="276">
        <v>0</v>
      </c>
      <c r="M906" s="276">
        <v>0</v>
      </c>
      <c r="N906" s="276">
        <v>0</v>
      </c>
      <c r="O906" s="276" t="s">
        <v>67</v>
      </c>
      <c r="P906" s="276">
        <v>0</v>
      </c>
      <c r="Q906" s="276" t="s">
        <v>68</v>
      </c>
      <c r="R906" s="276" t="s">
        <v>68</v>
      </c>
    </row>
    <row r="907" spans="2:18" x14ac:dyDescent="0.3">
      <c r="B907" s="436"/>
      <c r="C907" s="276" t="s">
        <v>3382</v>
      </c>
      <c r="D907" s="276" t="s">
        <v>1769</v>
      </c>
      <c r="E907" s="276" t="s">
        <v>65</v>
      </c>
      <c r="F907" s="276" t="s">
        <v>64</v>
      </c>
      <c r="G907" s="277" t="s">
        <v>1460</v>
      </c>
      <c r="H907" s="276" t="s">
        <v>65</v>
      </c>
      <c r="I907" s="276" t="s">
        <v>64</v>
      </c>
      <c r="J907" s="276" t="s">
        <v>66</v>
      </c>
      <c r="K907" s="276" t="s">
        <v>66</v>
      </c>
      <c r="L907" s="276">
        <v>0</v>
      </c>
      <c r="M907" s="276">
        <v>0</v>
      </c>
      <c r="N907" s="276">
        <v>0</v>
      </c>
      <c r="O907" s="276" t="s">
        <v>67</v>
      </c>
      <c r="P907" s="276">
        <v>0</v>
      </c>
      <c r="Q907" s="276" t="s">
        <v>68</v>
      </c>
      <c r="R907" s="276" t="s">
        <v>68</v>
      </c>
    </row>
    <row r="908" spans="2:18" x14ac:dyDescent="0.3">
      <c r="B908" s="436"/>
      <c r="C908" s="276" t="s">
        <v>3383</v>
      </c>
      <c r="D908" s="276" t="s">
        <v>3384</v>
      </c>
      <c r="E908" s="276" t="s">
        <v>64</v>
      </c>
      <c r="F908" s="276" t="s">
        <v>65</v>
      </c>
      <c r="G908" s="277" t="s">
        <v>1460</v>
      </c>
      <c r="H908" s="276" t="s">
        <v>65</v>
      </c>
      <c r="I908" s="276" t="s">
        <v>64</v>
      </c>
      <c r="J908" s="276" t="s">
        <v>66</v>
      </c>
      <c r="K908" s="276" t="s">
        <v>66</v>
      </c>
      <c r="L908" s="276">
        <v>0</v>
      </c>
      <c r="M908" s="276">
        <v>0</v>
      </c>
      <c r="N908" s="276">
        <v>0</v>
      </c>
      <c r="O908" s="276" t="s">
        <v>67</v>
      </c>
      <c r="P908" s="276">
        <v>0</v>
      </c>
      <c r="Q908" s="276" t="s">
        <v>68</v>
      </c>
      <c r="R908" s="276" t="s">
        <v>68</v>
      </c>
    </row>
    <row r="909" spans="2:18" x14ac:dyDescent="0.3">
      <c r="B909" s="436"/>
      <c r="C909" s="276" t="s">
        <v>1650</v>
      </c>
      <c r="D909" s="276" t="s">
        <v>1603</v>
      </c>
      <c r="E909" s="276" t="s">
        <v>65</v>
      </c>
      <c r="F909" s="276" t="s">
        <v>64</v>
      </c>
      <c r="G909" s="277" t="s">
        <v>1460</v>
      </c>
      <c r="H909" s="276" t="s">
        <v>64</v>
      </c>
      <c r="I909" s="276" t="s">
        <v>65</v>
      </c>
      <c r="J909" s="276" t="s">
        <v>66</v>
      </c>
      <c r="K909" s="276" t="s">
        <v>66</v>
      </c>
      <c r="L909" s="276">
        <v>0</v>
      </c>
      <c r="M909" s="276">
        <v>0</v>
      </c>
      <c r="N909" s="276">
        <v>0</v>
      </c>
      <c r="O909" s="276" t="s">
        <v>67</v>
      </c>
      <c r="P909" s="276">
        <v>0</v>
      </c>
      <c r="Q909" s="276" t="s">
        <v>68</v>
      </c>
      <c r="R909" s="276" t="s">
        <v>68</v>
      </c>
    </row>
    <row r="910" spans="2:18" x14ac:dyDescent="0.3">
      <c r="B910" s="436"/>
      <c r="C910" s="276" t="s">
        <v>1371</v>
      </c>
      <c r="D910" s="276" t="s">
        <v>1730</v>
      </c>
      <c r="E910" s="276" t="s">
        <v>65</v>
      </c>
      <c r="F910" s="276" t="s">
        <v>64</v>
      </c>
      <c r="G910" s="277">
        <v>1638680182106</v>
      </c>
      <c r="H910" s="276" t="s">
        <v>64</v>
      </c>
      <c r="I910" s="276" t="s">
        <v>64</v>
      </c>
      <c r="J910" s="276" t="s">
        <v>66</v>
      </c>
      <c r="K910" s="276" t="s">
        <v>65</v>
      </c>
      <c r="L910" s="276">
        <v>0</v>
      </c>
      <c r="M910" s="276">
        <v>0</v>
      </c>
      <c r="N910" s="276">
        <v>0</v>
      </c>
      <c r="O910" s="276" t="s">
        <v>67</v>
      </c>
      <c r="P910" s="276">
        <v>0</v>
      </c>
      <c r="Q910" s="276" t="s">
        <v>68</v>
      </c>
      <c r="R910" s="276" t="s">
        <v>68</v>
      </c>
    </row>
    <row r="911" spans="2:18" x14ac:dyDescent="0.3">
      <c r="B911" s="436"/>
      <c r="C911" s="276" t="s">
        <v>2896</v>
      </c>
      <c r="D911" s="276" t="s">
        <v>212</v>
      </c>
      <c r="E911" s="276" t="s">
        <v>64</v>
      </c>
      <c r="F911" s="276" t="s">
        <v>65</v>
      </c>
      <c r="G911" s="277" t="s">
        <v>1460</v>
      </c>
      <c r="H911" s="276" t="s">
        <v>65</v>
      </c>
      <c r="I911" s="276" t="s">
        <v>64</v>
      </c>
      <c r="J911" s="276" t="s">
        <v>66</v>
      </c>
      <c r="K911" s="276" t="s">
        <v>66</v>
      </c>
      <c r="L911" s="276">
        <v>0</v>
      </c>
      <c r="M911" s="276">
        <v>0</v>
      </c>
      <c r="N911" s="276">
        <v>0</v>
      </c>
      <c r="O911" s="276" t="s">
        <v>67</v>
      </c>
      <c r="P911" s="276">
        <v>0</v>
      </c>
      <c r="Q911" s="276" t="s">
        <v>68</v>
      </c>
      <c r="R911" s="276" t="s">
        <v>68</v>
      </c>
    </row>
    <row r="912" spans="2:18" x14ac:dyDescent="0.3">
      <c r="B912" s="436"/>
      <c r="C912" s="276" t="s">
        <v>1593</v>
      </c>
      <c r="D912" s="276" t="s">
        <v>444</v>
      </c>
      <c r="E912" s="276" t="s">
        <v>65</v>
      </c>
      <c r="F912" s="276" t="s">
        <v>64</v>
      </c>
      <c r="G912" s="277" t="s">
        <v>1723</v>
      </c>
      <c r="H912" s="276" t="s">
        <v>64</v>
      </c>
      <c r="I912" s="276" t="s">
        <v>64</v>
      </c>
      <c r="J912" s="276" t="s">
        <v>65</v>
      </c>
      <c r="K912" s="276" t="s">
        <v>66</v>
      </c>
      <c r="L912" s="276">
        <v>0</v>
      </c>
      <c r="M912" s="276">
        <v>0</v>
      </c>
      <c r="N912" s="276">
        <v>0</v>
      </c>
      <c r="O912" s="276" t="s">
        <v>67</v>
      </c>
      <c r="P912" s="276">
        <v>0</v>
      </c>
      <c r="Q912" s="276" t="s">
        <v>68</v>
      </c>
      <c r="R912" s="276" t="s">
        <v>68</v>
      </c>
    </row>
    <row r="913" spans="2:18" x14ac:dyDescent="0.3">
      <c r="B913" s="436"/>
      <c r="C913" s="276" t="s">
        <v>3385</v>
      </c>
      <c r="D913" s="276" t="s">
        <v>444</v>
      </c>
      <c r="E913" s="276" t="s">
        <v>64</v>
      </c>
      <c r="F913" s="276" t="s">
        <v>65</v>
      </c>
      <c r="G913" s="277" t="s">
        <v>1460</v>
      </c>
      <c r="H913" s="276" t="s">
        <v>65</v>
      </c>
      <c r="I913" s="276" t="s">
        <v>64</v>
      </c>
      <c r="J913" s="276" t="s">
        <v>66</v>
      </c>
      <c r="K913" s="276" t="s">
        <v>66</v>
      </c>
      <c r="L913" s="276">
        <v>0</v>
      </c>
      <c r="M913" s="276">
        <v>0</v>
      </c>
      <c r="N913" s="276">
        <v>0</v>
      </c>
      <c r="O913" s="276" t="s">
        <v>67</v>
      </c>
      <c r="P913" s="276">
        <v>0</v>
      </c>
      <c r="Q913" s="276" t="s">
        <v>68</v>
      </c>
      <c r="R913" s="276" t="s">
        <v>68</v>
      </c>
    </row>
    <row r="914" spans="2:18" x14ac:dyDescent="0.3">
      <c r="B914" s="436"/>
      <c r="C914" s="276" t="s">
        <v>3386</v>
      </c>
      <c r="D914" s="276" t="s">
        <v>116</v>
      </c>
      <c r="E914" s="276" t="s">
        <v>65</v>
      </c>
      <c r="F914" s="276" t="s">
        <v>64</v>
      </c>
      <c r="G914" s="277">
        <v>2940566020101</v>
      </c>
      <c r="H914" s="276" t="s">
        <v>64</v>
      </c>
      <c r="I914" s="276" t="s">
        <v>64</v>
      </c>
      <c r="J914" s="276" t="s">
        <v>65</v>
      </c>
      <c r="K914" s="276" t="s">
        <v>66</v>
      </c>
      <c r="L914" s="276">
        <v>0</v>
      </c>
      <c r="M914" s="276">
        <v>0</v>
      </c>
      <c r="N914" s="276">
        <v>0</v>
      </c>
      <c r="O914" s="276" t="s">
        <v>67</v>
      </c>
      <c r="P914" s="276">
        <v>0</v>
      </c>
      <c r="Q914" s="276" t="s">
        <v>68</v>
      </c>
      <c r="R914" s="276" t="s">
        <v>68</v>
      </c>
    </row>
    <row r="915" spans="2:18" x14ac:dyDescent="0.3">
      <c r="B915" s="436"/>
      <c r="C915" s="276" t="s">
        <v>386</v>
      </c>
      <c r="D915" s="276" t="s">
        <v>2485</v>
      </c>
      <c r="E915" s="276" t="s">
        <v>65</v>
      </c>
      <c r="F915" s="276" t="s">
        <v>64</v>
      </c>
      <c r="G915" s="277">
        <v>2632170000116</v>
      </c>
      <c r="H915" s="276" t="s">
        <v>64</v>
      </c>
      <c r="I915" s="276" t="s">
        <v>64</v>
      </c>
      <c r="J915" s="276" t="s">
        <v>65</v>
      </c>
      <c r="K915" s="276" t="s">
        <v>66</v>
      </c>
      <c r="L915" s="276">
        <v>0</v>
      </c>
      <c r="M915" s="276">
        <v>0</v>
      </c>
      <c r="N915" s="276">
        <v>0</v>
      </c>
      <c r="O915" s="276" t="s">
        <v>67</v>
      </c>
      <c r="P915" s="276">
        <v>0</v>
      </c>
      <c r="Q915" s="276" t="s">
        <v>68</v>
      </c>
      <c r="R915" s="276" t="s">
        <v>68</v>
      </c>
    </row>
    <row r="916" spans="2:18" x14ac:dyDescent="0.3">
      <c r="B916" s="436"/>
      <c r="C916" s="276" t="s">
        <v>1599</v>
      </c>
      <c r="D916" s="276" t="s">
        <v>1603</v>
      </c>
      <c r="E916" s="276" t="s">
        <v>65</v>
      </c>
      <c r="F916" s="276" t="s">
        <v>64</v>
      </c>
      <c r="G916" s="277" t="s">
        <v>1460</v>
      </c>
      <c r="H916" s="276" t="s">
        <v>65</v>
      </c>
      <c r="I916" s="276" t="s">
        <v>64</v>
      </c>
      <c r="J916" s="276" t="s">
        <v>66</v>
      </c>
      <c r="K916" s="276" t="s">
        <v>66</v>
      </c>
      <c r="L916" s="276">
        <v>0</v>
      </c>
      <c r="M916" s="276">
        <v>0</v>
      </c>
      <c r="N916" s="276">
        <v>0</v>
      </c>
      <c r="O916" s="276" t="s">
        <v>67</v>
      </c>
      <c r="P916" s="276">
        <v>0</v>
      </c>
      <c r="Q916" s="276" t="s">
        <v>68</v>
      </c>
      <c r="R916" s="276" t="s">
        <v>68</v>
      </c>
    </row>
    <row r="917" spans="2:18" x14ac:dyDescent="0.3">
      <c r="B917" s="436"/>
      <c r="C917" s="276" t="s">
        <v>3378</v>
      </c>
      <c r="D917" s="276" t="s">
        <v>2921</v>
      </c>
      <c r="E917" s="276" t="s">
        <v>65</v>
      </c>
      <c r="F917" s="276" t="s">
        <v>64</v>
      </c>
      <c r="G917" s="277">
        <v>2520534430513</v>
      </c>
      <c r="H917" s="276" t="s">
        <v>64</v>
      </c>
      <c r="I917" s="276" t="s">
        <v>64</v>
      </c>
      <c r="J917" s="276" t="s">
        <v>65</v>
      </c>
      <c r="K917" s="276" t="s">
        <v>66</v>
      </c>
      <c r="L917" s="276">
        <v>0</v>
      </c>
      <c r="M917" s="276">
        <v>0</v>
      </c>
      <c r="N917" s="276">
        <v>0</v>
      </c>
      <c r="O917" s="276" t="s">
        <v>67</v>
      </c>
      <c r="P917" s="276">
        <v>0</v>
      </c>
      <c r="Q917" s="276" t="s">
        <v>68</v>
      </c>
      <c r="R917" s="276" t="s">
        <v>68</v>
      </c>
    </row>
    <row r="918" spans="2:18" x14ac:dyDescent="0.3">
      <c r="B918" s="436"/>
      <c r="C918" s="276" t="s">
        <v>187</v>
      </c>
      <c r="D918" s="276" t="s">
        <v>3387</v>
      </c>
      <c r="E918" s="276" t="s">
        <v>64</v>
      </c>
      <c r="F918" s="276" t="s">
        <v>65</v>
      </c>
      <c r="G918" s="277">
        <v>2468976510101</v>
      </c>
      <c r="H918" s="276" t="s">
        <v>64</v>
      </c>
      <c r="I918" s="276" t="s">
        <v>64</v>
      </c>
      <c r="J918" s="276" t="s">
        <v>65</v>
      </c>
      <c r="K918" s="276" t="s">
        <v>66</v>
      </c>
      <c r="L918" s="276">
        <v>0</v>
      </c>
      <c r="M918" s="276">
        <v>0</v>
      </c>
      <c r="N918" s="276">
        <v>0</v>
      </c>
      <c r="O918" s="276" t="s">
        <v>67</v>
      </c>
      <c r="P918" s="276">
        <v>0</v>
      </c>
      <c r="Q918" s="276" t="s">
        <v>68</v>
      </c>
      <c r="R918" s="276" t="s">
        <v>68</v>
      </c>
    </row>
    <row r="919" spans="2:18" x14ac:dyDescent="0.3">
      <c r="B919" s="436"/>
      <c r="C919" s="276" t="s">
        <v>1633</v>
      </c>
      <c r="D919" s="276" t="s">
        <v>2014</v>
      </c>
      <c r="E919" s="276" t="s">
        <v>65</v>
      </c>
      <c r="F919" s="276" t="s">
        <v>64</v>
      </c>
      <c r="G919" s="277">
        <v>263097730101</v>
      </c>
      <c r="H919" s="276" t="s">
        <v>64</v>
      </c>
      <c r="I919" s="276" t="s">
        <v>64</v>
      </c>
      <c r="J919" s="276" t="s">
        <v>65</v>
      </c>
      <c r="K919" s="276" t="s">
        <v>66</v>
      </c>
      <c r="L919" s="276">
        <v>0</v>
      </c>
      <c r="M919" s="276">
        <v>0</v>
      </c>
      <c r="N919" s="276">
        <v>0</v>
      </c>
      <c r="O919" s="276" t="s">
        <v>67</v>
      </c>
      <c r="P919" s="276">
        <v>0</v>
      </c>
      <c r="Q919" s="276" t="s">
        <v>68</v>
      </c>
      <c r="R919" s="276" t="s">
        <v>68</v>
      </c>
    </row>
    <row r="920" spans="2:18" x14ac:dyDescent="0.3">
      <c r="B920" s="436"/>
      <c r="C920" s="276" t="s">
        <v>350</v>
      </c>
      <c r="D920" s="276" t="s">
        <v>1605</v>
      </c>
      <c r="E920" s="276" t="s">
        <v>64</v>
      </c>
      <c r="F920" s="276" t="s">
        <v>65</v>
      </c>
      <c r="G920" s="277" t="s">
        <v>1723</v>
      </c>
      <c r="H920" s="276" t="s">
        <v>65</v>
      </c>
      <c r="I920" s="276" t="s">
        <v>64</v>
      </c>
      <c r="J920" s="276" t="s">
        <v>66</v>
      </c>
      <c r="K920" s="276" t="s">
        <v>66</v>
      </c>
      <c r="L920" s="276">
        <v>0</v>
      </c>
      <c r="M920" s="276">
        <v>0</v>
      </c>
      <c r="N920" s="276">
        <v>0</v>
      </c>
      <c r="O920" s="276" t="s">
        <v>67</v>
      </c>
      <c r="P920" s="276">
        <v>0</v>
      </c>
      <c r="Q920" s="276" t="s">
        <v>68</v>
      </c>
      <c r="R920" s="276" t="s">
        <v>68</v>
      </c>
    </row>
    <row r="921" spans="2:18" x14ac:dyDescent="0.3">
      <c r="B921" s="436"/>
      <c r="C921" s="276" t="s">
        <v>1622</v>
      </c>
      <c r="D921" s="276" t="s">
        <v>564</v>
      </c>
      <c r="E921" s="276" t="s">
        <v>65</v>
      </c>
      <c r="F921" s="276" t="s">
        <v>64</v>
      </c>
      <c r="G921" s="277">
        <v>0</v>
      </c>
      <c r="H921" s="276" t="s">
        <v>64</v>
      </c>
      <c r="I921" s="276" t="s">
        <v>64</v>
      </c>
      <c r="J921" s="276" t="s">
        <v>65</v>
      </c>
      <c r="K921" s="276" t="s">
        <v>66</v>
      </c>
      <c r="L921" s="276">
        <v>0</v>
      </c>
      <c r="M921" s="276">
        <v>0</v>
      </c>
      <c r="N921" s="276">
        <v>0</v>
      </c>
      <c r="O921" s="276" t="s">
        <v>67</v>
      </c>
      <c r="P921" s="276">
        <v>0</v>
      </c>
      <c r="Q921" s="276" t="s">
        <v>68</v>
      </c>
      <c r="R921" s="276" t="s">
        <v>68</v>
      </c>
    </row>
    <row r="922" spans="2:18" x14ac:dyDescent="0.3">
      <c r="B922" s="436"/>
      <c r="C922" s="276" t="s">
        <v>2896</v>
      </c>
      <c r="D922" s="276" t="s">
        <v>212</v>
      </c>
      <c r="E922" s="276" t="s">
        <v>64</v>
      </c>
      <c r="F922" s="276" t="s">
        <v>65</v>
      </c>
      <c r="G922" s="277" t="s">
        <v>1460</v>
      </c>
      <c r="H922" s="276" t="s">
        <v>65</v>
      </c>
      <c r="I922" s="276" t="s">
        <v>64</v>
      </c>
      <c r="J922" s="276" t="s">
        <v>66</v>
      </c>
      <c r="K922" s="276" t="s">
        <v>66</v>
      </c>
      <c r="L922" s="276">
        <v>0</v>
      </c>
      <c r="M922" s="276">
        <v>0</v>
      </c>
      <c r="N922" s="276">
        <v>0</v>
      </c>
      <c r="O922" s="276" t="s">
        <v>67</v>
      </c>
      <c r="P922" s="276">
        <v>0</v>
      </c>
      <c r="Q922" s="276" t="s">
        <v>68</v>
      </c>
      <c r="R922" s="276" t="s">
        <v>68</v>
      </c>
    </row>
    <row r="923" spans="2:18" x14ac:dyDescent="0.3">
      <c r="B923" s="436"/>
      <c r="C923" s="276" t="s">
        <v>506</v>
      </c>
      <c r="D923" s="276" t="s">
        <v>507</v>
      </c>
      <c r="E923" s="276" t="s">
        <v>65</v>
      </c>
      <c r="F923" s="276" t="s">
        <v>64</v>
      </c>
      <c r="G923" s="277">
        <v>2422783961301</v>
      </c>
      <c r="H923" s="276" t="s">
        <v>64</v>
      </c>
      <c r="I923" s="276" t="s">
        <v>64</v>
      </c>
      <c r="J923" s="276" t="s">
        <v>65</v>
      </c>
      <c r="K923" s="276" t="s">
        <v>66</v>
      </c>
      <c r="L923" s="276">
        <v>0</v>
      </c>
      <c r="M923" s="276">
        <v>0</v>
      </c>
      <c r="N923" s="276">
        <v>0</v>
      </c>
      <c r="O923" s="276" t="s">
        <v>67</v>
      </c>
      <c r="P923" s="276">
        <v>0</v>
      </c>
      <c r="Q923" s="276" t="s">
        <v>68</v>
      </c>
      <c r="R923" s="276" t="s">
        <v>68</v>
      </c>
    </row>
    <row r="924" spans="2:18" x14ac:dyDescent="0.3">
      <c r="B924" s="436"/>
      <c r="C924" s="276" t="s">
        <v>3388</v>
      </c>
      <c r="D924" s="276" t="s">
        <v>3389</v>
      </c>
      <c r="E924" s="276" t="s">
        <v>64</v>
      </c>
      <c r="F924" s="276" t="s">
        <v>65</v>
      </c>
      <c r="G924" s="277">
        <v>0</v>
      </c>
      <c r="H924" s="276" t="s">
        <v>64</v>
      </c>
      <c r="I924" s="276" t="s">
        <v>65</v>
      </c>
      <c r="J924" s="276" t="s">
        <v>66</v>
      </c>
      <c r="K924" s="276" t="s">
        <v>66</v>
      </c>
      <c r="L924" s="276">
        <v>0</v>
      </c>
      <c r="M924" s="276">
        <v>0</v>
      </c>
      <c r="N924" s="276">
        <v>0</v>
      </c>
      <c r="O924" s="276" t="s">
        <v>67</v>
      </c>
      <c r="P924" s="276">
        <v>0</v>
      </c>
      <c r="Q924" s="276" t="s">
        <v>68</v>
      </c>
      <c r="R924" s="276" t="s">
        <v>68</v>
      </c>
    </row>
    <row r="925" spans="2:18" x14ac:dyDescent="0.3">
      <c r="B925" s="436"/>
      <c r="C925" s="276" t="s">
        <v>1633</v>
      </c>
      <c r="D925" s="276" t="s">
        <v>1517</v>
      </c>
      <c r="E925" s="276" t="s">
        <v>65</v>
      </c>
      <c r="F925" s="276" t="s">
        <v>64</v>
      </c>
      <c r="G925" s="277">
        <v>2630977730101</v>
      </c>
      <c r="H925" s="276" t="s">
        <v>64</v>
      </c>
      <c r="I925" s="276" t="s">
        <v>64</v>
      </c>
      <c r="J925" s="276" t="s">
        <v>65</v>
      </c>
      <c r="K925" s="276" t="s">
        <v>66</v>
      </c>
      <c r="L925" s="276">
        <v>0</v>
      </c>
      <c r="M925" s="276">
        <v>0</v>
      </c>
      <c r="N925" s="276">
        <v>0</v>
      </c>
      <c r="O925" s="276" t="s">
        <v>67</v>
      </c>
      <c r="P925" s="276">
        <v>0</v>
      </c>
      <c r="Q925" s="276" t="s">
        <v>68</v>
      </c>
      <c r="R925" s="276" t="s">
        <v>68</v>
      </c>
    </row>
    <row r="926" spans="2:18" x14ac:dyDescent="0.3">
      <c r="B926" s="436"/>
      <c r="C926" s="276" t="s">
        <v>1630</v>
      </c>
      <c r="D926" s="276" t="s">
        <v>605</v>
      </c>
      <c r="E926" s="276" t="s">
        <v>64</v>
      </c>
      <c r="F926" s="276" t="s">
        <v>65</v>
      </c>
      <c r="G926" s="277" t="s">
        <v>1460</v>
      </c>
      <c r="H926" s="276" t="s">
        <v>65</v>
      </c>
      <c r="I926" s="276" t="s">
        <v>64</v>
      </c>
      <c r="J926" s="276" t="s">
        <v>66</v>
      </c>
      <c r="K926" s="276" t="s">
        <v>66</v>
      </c>
      <c r="L926" s="276">
        <v>0</v>
      </c>
      <c r="M926" s="276">
        <v>0</v>
      </c>
      <c r="N926" s="276">
        <v>0</v>
      </c>
      <c r="O926" s="276" t="s">
        <v>67</v>
      </c>
      <c r="P926" s="276">
        <v>0</v>
      </c>
      <c r="Q926" s="276" t="s">
        <v>68</v>
      </c>
      <c r="R926" s="276" t="s">
        <v>68</v>
      </c>
    </row>
    <row r="927" spans="2:18" x14ac:dyDescent="0.3">
      <c r="B927" s="436"/>
      <c r="C927" s="276" t="s">
        <v>3390</v>
      </c>
      <c r="D927" s="276" t="s">
        <v>379</v>
      </c>
      <c r="E927" s="276" t="s">
        <v>65</v>
      </c>
      <c r="F927" s="276" t="s">
        <v>64</v>
      </c>
      <c r="G927" s="277" t="s">
        <v>1460</v>
      </c>
      <c r="H927" s="276" t="s">
        <v>65</v>
      </c>
      <c r="I927" s="276" t="s">
        <v>65</v>
      </c>
      <c r="J927" s="276" t="s">
        <v>66</v>
      </c>
      <c r="K927" s="276" t="s">
        <v>66</v>
      </c>
      <c r="L927" s="276">
        <v>0</v>
      </c>
      <c r="M927" s="276">
        <v>0</v>
      </c>
      <c r="N927" s="276">
        <v>0</v>
      </c>
      <c r="O927" s="276" t="s">
        <v>67</v>
      </c>
      <c r="P927" s="276">
        <v>0</v>
      </c>
      <c r="Q927" s="276" t="s">
        <v>68</v>
      </c>
      <c r="R927" s="276" t="s">
        <v>68</v>
      </c>
    </row>
    <row r="928" spans="2:18" x14ac:dyDescent="0.3">
      <c r="B928" s="436"/>
      <c r="C928" s="276" t="s">
        <v>2973</v>
      </c>
      <c r="D928" s="276" t="s">
        <v>3336</v>
      </c>
      <c r="E928" s="276" t="s">
        <v>65</v>
      </c>
      <c r="F928" s="276" t="s">
        <v>64</v>
      </c>
      <c r="G928" s="277" t="s">
        <v>1723</v>
      </c>
      <c r="H928" s="276" t="s">
        <v>64</v>
      </c>
      <c r="I928" s="276" t="s">
        <v>65</v>
      </c>
      <c r="J928" s="276" t="s">
        <v>66</v>
      </c>
      <c r="K928" s="276" t="s">
        <v>66</v>
      </c>
      <c r="L928" s="276">
        <v>0</v>
      </c>
      <c r="M928" s="276">
        <v>0</v>
      </c>
      <c r="N928" s="276">
        <v>0</v>
      </c>
      <c r="O928" s="276" t="s">
        <v>67</v>
      </c>
      <c r="P928" s="276">
        <v>0</v>
      </c>
      <c r="Q928" s="276" t="s">
        <v>68</v>
      </c>
      <c r="R928" s="276" t="s">
        <v>68</v>
      </c>
    </row>
    <row r="929" spans="2:18" x14ac:dyDescent="0.3">
      <c r="B929" s="436"/>
      <c r="C929" s="276" t="s">
        <v>3391</v>
      </c>
      <c r="D929" s="276" t="s">
        <v>3392</v>
      </c>
      <c r="E929" s="276" t="s">
        <v>65</v>
      </c>
      <c r="F929" s="276" t="s">
        <v>64</v>
      </c>
      <c r="G929" s="277" t="s">
        <v>1723</v>
      </c>
      <c r="H929" s="276" t="s">
        <v>64</v>
      </c>
      <c r="I929" s="276" t="s">
        <v>64</v>
      </c>
      <c r="J929" s="276" t="s">
        <v>66</v>
      </c>
      <c r="K929" s="276" t="s">
        <v>66</v>
      </c>
      <c r="L929" s="276">
        <v>0</v>
      </c>
      <c r="M929" s="276">
        <v>0</v>
      </c>
      <c r="N929" s="276">
        <v>0</v>
      </c>
      <c r="O929" s="276" t="s">
        <v>67</v>
      </c>
      <c r="P929" s="276">
        <v>0</v>
      </c>
      <c r="Q929" s="276" t="s">
        <v>68</v>
      </c>
      <c r="R929" s="276" t="s">
        <v>68</v>
      </c>
    </row>
    <row r="930" spans="2:18" x14ac:dyDescent="0.3">
      <c r="B930" s="436"/>
      <c r="C930" s="276" t="s">
        <v>1567</v>
      </c>
      <c r="D930" s="276" t="s">
        <v>186</v>
      </c>
      <c r="E930" s="276" t="s">
        <v>64</v>
      </c>
      <c r="F930" s="276" t="s">
        <v>65</v>
      </c>
      <c r="G930" s="277" t="s">
        <v>1460</v>
      </c>
      <c r="H930" s="276" t="s">
        <v>65</v>
      </c>
      <c r="I930" s="276" t="s">
        <v>64</v>
      </c>
      <c r="J930" s="276" t="s">
        <v>66</v>
      </c>
      <c r="K930" s="276" t="s">
        <v>66</v>
      </c>
      <c r="L930" s="276">
        <v>0</v>
      </c>
      <c r="M930" s="276">
        <v>0</v>
      </c>
      <c r="N930" s="276">
        <v>0</v>
      </c>
      <c r="O930" s="276" t="s">
        <v>67</v>
      </c>
      <c r="P930" s="276">
        <v>0</v>
      </c>
      <c r="Q930" s="276" t="s">
        <v>68</v>
      </c>
      <c r="R930" s="276" t="s">
        <v>68</v>
      </c>
    </row>
    <row r="931" spans="2:18" x14ac:dyDescent="0.3">
      <c r="B931" s="436"/>
      <c r="C931" s="276" t="s">
        <v>1634</v>
      </c>
      <c r="D931" s="276" t="s">
        <v>1457</v>
      </c>
      <c r="E931" s="276" t="s">
        <v>65</v>
      </c>
      <c r="F931" s="276" t="s">
        <v>64</v>
      </c>
      <c r="G931" s="277">
        <v>2338066950101</v>
      </c>
      <c r="H931" s="276" t="s">
        <v>64</v>
      </c>
      <c r="I931" s="276" t="s">
        <v>64</v>
      </c>
      <c r="J931" s="276" t="s">
        <v>65</v>
      </c>
      <c r="K931" s="276" t="s">
        <v>66</v>
      </c>
      <c r="L931" s="276">
        <v>0</v>
      </c>
      <c r="M931" s="276">
        <v>0</v>
      </c>
      <c r="N931" s="276">
        <v>0</v>
      </c>
      <c r="O931" s="276" t="s">
        <v>67</v>
      </c>
      <c r="P931" s="276">
        <v>0</v>
      </c>
      <c r="Q931" s="276" t="s">
        <v>68</v>
      </c>
      <c r="R931" s="276" t="s">
        <v>68</v>
      </c>
    </row>
    <row r="932" spans="2:18" x14ac:dyDescent="0.3">
      <c r="B932" s="436"/>
      <c r="C932" s="276" t="s">
        <v>3393</v>
      </c>
      <c r="D932" s="276" t="s">
        <v>1405</v>
      </c>
      <c r="E932" s="276" t="s">
        <v>64</v>
      </c>
      <c r="F932" s="276" t="s">
        <v>65</v>
      </c>
      <c r="G932" s="277" t="s">
        <v>1460</v>
      </c>
      <c r="H932" s="276" t="s">
        <v>65</v>
      </c>
      <c r="I932" s="276" t="s">
        <v>64</v>
      </c>
      <c r="J932" s="276" t="s">
        <v>66</v>
      </c>
      <c r="K932" s="276" t="s">
        <v>66</v>
      </c>
      <c r="L932" s="276">
        <v>0</v>
      </c>
      <c r="M932" s="276">
        <v>0</v>
      </c>
      <c r="N932" s="276">
        <v>0</v>
      </c>
      <c r="O932" s="276" t="s">
        <v>67</v>
      </c>
      <c r="P932" s="276">
        <v>0</v>
      </c>
      <c r="Q932" s="276" t="s">
        <v>68</v>
      </c>
      <c r="R932" s="276" t="s">
        <v>68</v>
      </c>
    </row>
    <row r="933" spans="2:18" x14ac:dyDescent="0.3">
      <c r="B933" s="436"/>
      <c r="C933" s="276" t="s">
        <v>220</v>
      </c>
      <c r="D933" s="276" t="s">
        <v>1405</v>
      </c>
      <c r="E933" s="276" t="s">
        <v>65</v>
      </c>
      <c r="F933" s="276" t="s">
        <v>64</v>
      </c>
      <c r="G933" s="277" t="s">
        <v>1460</v>
      </c>
      <c r="H933" s="276" t="s">
        <v>65</v>
      </c>
      <c r="I933" s="276" t="s">
        <v>64</v>
      </c>
      <c r="J933" s="276" t="s">
        <v>66</v>
      </c>
      <c r="K933" s="276" t="s">
        <v>66</v>
      </c>
      <c r="L933" s="276">
        <v>0</v>
      </c>
      <c r="M933" s="276">
        <v>0</v>
      </c>
      <c r="N933" s="276">
        <v>0</v>
      </c>
      <c r="O933" s="276" t="s">
        <v>67</v>
      </c>
      <c r="P933" s="276">
        <v>0</v>
      </c>
      <c r="Q933" s="276" t="s">
        <v>68</v>
      </c>
      <c r="R933" s="276" t="s">
        <v>68</v>
      </c>
    </row>
    <row r="934" spans="2:18" x14ac:dyDescent="0.3">
      <c r="B934" s="436"/>
      <c r="C934" s="276" t="s">
        <v>1735</v>
      </c>
      <c r="D934" s="276" t="s">
        <v>360</v>
      </c>
      <c r="E934" s="276" t="s">
        <v>65</v>
      </c>
      <c r="F934" s="276" t="s">
        <v>64</v>
      </c>
      <c r="G934" s="277" t="s">
        <v>1460</v>
      </c>
      <c r="H934" s="276" t="s">
        <v>65</v>
      </c>
      <c r="I934" s="276" t="s">
        <v>64</v>
      </c>
      <c r="J934" s="276" t="s">
        <v>66</v>
      </c>
      <c r="K934" s="276" t="s">
        <v>66</v>
      </c>
      <c r="L934" s="276">
        <v>0</v>
      </c>
      <c r="M934" s="276">
        <v>0</v>
      </c>
      <c r="N934" s="276">
        <v>0</v>
      </c>
      <c r="O934" s="276" t="s">
        <v>67</v>
      </c>
      <c r="P934" s="276">
        <v>0</v>
      </c>
      <c r="Q934" s="276" t="s">
        <v>68</v>
      </c>
      <c r="R934" s="276" t="s">
        <v>68</v>
      </c>
    </row>
    <row r="935" spans="2:18" x14ac:dyDescent="0.3">
      <c r="B935" s="436"/>
      <c r="C935" s="276" t="s">
        <v>3394</v>
      </c>
      <c r="D935" s="276">
        <v>0</v>
      </c>
      <c r="E935" s="276" t="s">
        <v>65</v>
      </c>
      <c r="F935" s="276" t="s">
        <v>64</v>
      </c>
      <c r="G935" s="277" t="s">
        <v>1460</v>
      </c>
      <c r="H935" s="276" t="s">
        <v>65</v>
      </c>
      <c r="I935" s="276" t="s">
        <v>64</v>
      </c>
      <c r="J935" s="276" t="s">
        <v>66</v>
      </c>
      <c r="K935" s="276" t="s">
        <v>66</v>
      </c>
      <c r="L935" s="276">
        <v>0</v>
      </c>
      <c r="M935" s="276">
        <v>0</v>
      </c>
      <c r="N935" s="276">
        <v>0</v>
      </c>
      <c r="O935" s="276" t="s">
        <v>67</v>
      </c>
      <c r="P935" s="276">
        <v>0</v>
      </c>
      <c r="Q935" s="276" t="s">
        <v>68</v>
      </c>
      <c r="R935" s="276" t="s">
        <v>68</v>
      </c>
    </row>
    <row r="936" spans="2:18" x14ac:dyDescent="0.3">
      <c r="B936" s="436"/>
      <c r="C936" s="276" t="s">
        <v>2275</v>
      </c>
      <c r="D936" s="276" t="s">
        <v>1866</v>
      </c>
      <c r="E936" s="276" t="s">
        <v>65</v>
      </c>
      <c r="F936" s="276" t="s">
        <v>64</v>
      </c>
      <c r="G936" s="277" t="s">
        <v>1460</v>
      </c>
      <c r="H936" s="276" t="s">
        <v>65</v>
      </c>
      <c r="I936" s="276" t="s">
        <v>64</v>
      </c>
      <c r="J936" s="276" t="s">
        <v>66</v>
      </c>
      <c r="K936" s="276" t="s">
        <v>66</v>
      </c>
      <c r="L936" s="276">
        <v>0</v>
      </c>
      <c r="M936" s="276">
        <v>0</v>
      </c>
      <c r="N936" s="276">
        <v>0</v>
      </c>
      <c r="O936" s="276" t="s">
        <v>67</v>
      </c>
      <c r="P936" s="276">
        <v>0</v>
      </c>
      <c r="Q936" s="276" t="s">
        <v>68</v>
      </c>
      <c r="R936" s="276" t="s">
        <v>68</v>
      </c>
    </row>
    <row r="937" spans="2:18" x14ac:dyDescent="0.3">
      <c r="B937" s="436"/>
      <c r="C937" s="276" t="s">
        <v>206</v>
      </c>
      <c r="D937" s="276" t="s">
        <v>516</v>
      </c>
      <c r="E937" s="276" t="s">
        <v>65</v>
      </c>
      <c r="F937" s="276" t="s">
        <v>64</v>
      </c>
      <c r="G937" s="277">
        <v>0</v>
      </c>
      <c r="H937" s="276" t="s">
        <v>64</v>
      </c>
      <c r="I937" s="276" t="s">
        <v>64</v>
      </c>
      <c r="J937" s="276" t="s">
        <v>66</v>
      </c>
      <c r="K937" s="276" t="s">
        <v>66</v>
      </c>
      <c r="L937" s="276">
        <v>0</v>
      </c>
      <c r="M937" s="276">
        <v>0</v>
      </c>
      <c r="N937" s="276">
        <v>0</v>
      </c>
      <c r="O937" s="276" t="s">
        <v>67</v>
      </c>
      <c r="P937" s="276">
        <v>0</v>
      </c>
      <c r="Q937" s="276" t="s">
        <v>68</v>
      </c>
      <c r="R937" s="276" t="s">
        <v>68</v>
      </c>
    </row>
    <row r="938" spans="2:18" x14ac:dyDescent="0.3">
      <c r="B938" s="436"/>
      <c r="C938" s="276" t="s">
        <v>508</v>
      </c>
      <c r="D938" s="276" t="s">
        <v>516</v>
      </c>
      <c r="E938" s="276" t="s">
        <v>64</v>
      </c>
      <c r="F938" s="276" t="s">
        <v>65</v>
      </c>
      <c r="G938" s="277">
        <v>0</v>
      </c>
      <c r="H938" s="276" t="s">
        <v>64</v>
      </c>
      <c r="I938" s="276" t="s">
        <v>64</v>
      </c>
      <c r="J938" s="276" t="s">
        <v>66</v>
      </c>
      <c r="K938" s="276" t="s">
        <v>66</v>
      </c>
      <c r="L938" s="276">
        <v>0</v>
      </c>
      <c r="M938" s="276">
        <v>0</v>
      </c>
      <c r="N938" s="276">
        <v>0</v>
      </c>
      <c r="O938" s="276" t="s">
        <v>67</v>
      </c>
      <c r="P938" s="276">
        <v>0</v>
      </c>
      <c r="Q938" s="276" t="s">
        <v>68</v>
      </c>
      <c r="R938" s="276" t="s">
        <v>68</v>
      </c>
    </row>
    <row r="939" spans="2:18" x14ac:dyDescent="0.3">
      <c r="B939" s="436"/>
      <c r="C939" s="276" t="s">
        <v>3395</v>
      </c>
      <c r="D939" s="276" t="s">
        <v>516</v>
      </c>
      <c r="E939" s="276" t="s">
        <v>65</v>
      </c>
      <c r="F939" s="276" t="s">
        <v>64</v>
      </c>
      <c r="G939" s="277">
        <v>0</v>
      </c>
      <c r="H939" s="276" t="s">
        <v>64</v>
      </c>
      <c r="I939" s="276" t="s">
        <v>64</v>
      </c>
      <c r="J939" s="276" t="s">
        <v>66</v>
      </c>
      <c r="K939" s="276" t="s">
        <v>66</v>
      </c>
      <c r="L939" s="276">
        <v>0</v>
      </c>
      <c r="M939" s="276">
        <v>0</v>
      </c>
      <c r="N939" s="276">
        <v>0</v>
      </c>
      <c r="O939" s="276" t="s">
        <v>67</v>
      </c>
      <c r="P939" s="276">
        <v>0</v>
      </c>
      <c r="Q939" s="276" t="s">
        <v>68</v>
      </c>
      <c r="R939" s="276" t="s">
        <v>68</v>
      </c>
    </row>
    <row r="940" spans="2:18" x14ac:dyDescent="0.3">
      <c r="B940" s="436"/>
      <c r="C940" s="276" t="s">
        <v>3396</v>
      </c>
      <c r="D940" s="276" t="s">
        <v>116</v>
      </c>
      <c r="E940" s="276" t="s">
        <v>65</v>
      </c>
      <c r="F940" s="276" t="s">
        <v>64</v>
      </c>
      <c r="G940" s="277">
        <v>0</v>
      </c>
      <c r="H940" s="276" t="s">
        <v>64</v>
      </c>
      <c r="I940" s="276" t="s">
        <v>64</v>
      </c>
      <c r="J940" s="276" t="s">
        <v>66</v>
      </c>
      <c r="K940" s="276" t="s">
        <v>66</v>
      </c>
      <c r="L940" s="276">
        <v>0</v>
      </c>
      <c r="M940" s="276">
        <v>0</v>
      </c>
      <c r="N940" s="276">
        <v>0</v>
      </c>
      <c r="O940" s="276" t="s">
        <v>67</v>
      </c>
      <c r="P940" s="276">
        <v>0</v>
      </c>
      <c r="Q940" s="276" t="s">
        <v>68</v>
      </c>
      <c r="R940" s="276" t="s">
        <v>68</v>
      </c>
    </row>
    <row r="941" spans="2:18" x14ac:dyDescent="0.3">
      <c r="B941" s="436"/>
      <c r="C941" s="276" t="s">
        <v>481</v>
      </c>
      <c r="D941" s="276" t="s">
        <v>482</v>
      </c>
      <c r="E941" s="276" t="s">
        <v>65</v>
      </c>
      <c r="F941" s="276" t="s">
        <v>64</v>
      </c>
      <c r="G941" s="277">
        <v>2086713070110</v>
      </c>
      <c r="H941" s="276" t="s">
        <v>64</v>
      </c>
      <c r="I941" s="276" t="s">
        <v>65</v>
      </c>
      <c r="J941" s="276" t="s">
        <v>66</v>
      </c>
      <c r="K941" s="276" t="s">
        <v>66</v>
      </c>
      <c r="L941" s="276">
        <v>0</v>
      </c>
      <c r="M941" s="276">
        <v>0</v>
      </c>
      <c r="N941" s="276">
        <v>0</v>
      </c>
      <c r="O941" s="276" t="s">
        <v>67</v>
      </c>
      <c r="P941" s="276">
        <v>0</v>
      </c>
      <c r="Q941" s="276" t="s">
        <v>68</v>
      </c>
      <c r="R941" s="276" t="s">
        <v>68</v>
      </c>
    </row>
    <row r="942" spans="2:18" x14ac:dyDescent="0.3">
      <c r="B942" s="436"/>
      <c r="C942" s="276" t="s">
        <v>123</v>
      </c>
      <c r="D942" s="276">
        <v>0</v>
      </c>
      <c r="E942" s="276" t="s">
        <v>64</v>
      </c>
      <c r="F942" s="276" t="s">
        <v>65</v>
      </c>
      <c r="G942" s="277">
        <v>0</v>
      </c>
      <c r="H942" s="276" t="s">
        <v>64</v>
      </c>
      <c r="I942" s="276" t="s">
        <v>64</v>
      </c>
      <c r="J942" s="276" t="s">
        <v>66</v>
      </c>
      <c r="K942" s="276" t="s">
        <v>66</v>
      </c>
      <c r="L942" s="276">
        <v>0</v>
      </c>
      <c r="M942" s="276">
        <v>0</v>
      </c>
      <c r="N942" s="276">
        <v>0</v>
      </c>
      <c r="O942" s="276" t="s">
        <v>67</v>
      </c>
      <c r="P942" s="276">
        <v>0</v>
      </c>
      <c r="Q942" s="276" t="s">
        <v>68</v>
      </c>
      <c r="R942" s="276" t="s">
        <v>68</v>
      </c>
    </row>
    <row r="943" spans="2:18" x14ac:dyDescent="0.3">
      <c r="B943" s="436"/>
      <c r="C943" s="276" t="s">
        <v>1602</v>
      </c>
      <c r="D943" s="276">
        <v>0</v>
      </c>
      <c r="E943" s="276" t="s">
        <v>64</v>
      </c>
      <c r="F943" s="276" t="s">
        <v>65</v>
      </c>
      <c r="G943" s="277">
        <v>0</v>
      </c>
      <c r="H943" s="276" t="s">
        <v>64</v>
      </c>
      <c r="I943" s="276" t="s">
        <v>64</v>
      </c>
      <c r="J943" s="276" t="s">
        <v>66</v>
      </c>
      <c r="K943" s="276" t="s">
        <v>66</v>
      </c>
      <c r="L943" s="276">
        <v>0</v>
      </c>
      <c r="M943" s="276">
        <v>0</v>
      </c>
      <c r="N943" s="276">
        <v>0</v>
      </c>
      <c r="O943" s="276" t="s">
        <v>67</v>
      </c>
      <c r="P943" s="276">
        <v>0</v>
      </c>
      <c r="Q943" s="276" t="s">
        <v>68</v>
      </c>
      <c r="R943" s="276" t="s">
        <v>68</v>
      </c>
    </row>
    <row r="944" spans="2:18" x14ac:dyDescent="0.3">
      <c r="B944" s="436"/>
      <c r="C944" s="276" t="s">
        <v>154</v>
      </c>
      <c r="D944" s="276" t="s">
        <v>2248</v>
      </c>
      <c r="E944" s="276" t="s">
        <v>64</v>
      </c>
      <c r="F944" s="276" t="s">
        <v>65</v>
      </c>
      <c r="G944" s="277">
        <v>0</v>
      </c>
      <c r="H944" s="276" t="s">
        <v>64</v>
      </c>
      <c r="I944" s="276" t="s">
        <v>64</v>
      </c>
      <c r="J944" s="276" t="s">
        <v>66</v>
      </c>
      <c r="K944" s="276" t="s">
        <v>66</v>
      </c>
      <c r="L944" s="276">
        <v>0</v>
      </c>
      <c r="M944" s="276">
        <v>0</v>
      </c>
      <c r="N944" s="276">
        <v>0</v>
      </c>
      <c r="O944" s="276" t="s">
        <v>67</v>
      </c>
      <c r="P944" s="276">
        <v>0</v>
      </c>
      <c r="Q944" s="276" t="s">
        <v>68</v>
      </c>
      <c r="R944" s="276" t="s">
        <v>68</v>
      </c>
    </row>
    <row r="945" spans="2:18" x14ac:dyDescent="0.3">
      <c r="B945" s="436"/>
      <c r="C945" s="276" t="s">
        <v>121</v>
      </c>
      <c r="D945" s="276" t="s">
        <v>1604</v>
      </c>
      <c r="E945" s="276" t="s">
        <v>64</v>
      </c>
      <c r="F945" s="276" t="s">
        <v>65</v>
      </c>
      <c r="G945" s="277" t="s">
        <v>1460</v>
      </c>
      <c r="H945" s="276" t="s">
        <v>65</v>
      </c>
      <c r="I945" s="276" t="s">
        <v>64</v>
      </c>
      <c r="J945" s="276" t="s">
        <v>66</v>
      </c>
      <c r="K945" s="276" t="s">
        <v>66</v>
      </c>
      <c r="L945" s="276">
        <v>0</v>
      </c>
      <c r="M945" s="276">
        <v>0</v>
      </c>
      <c r="N945" s="276">
        <v>0</v>
      </c>
      <c r="O945" s="276" t="s">
        <v>67</v>
      </c>
      <c r="P945" s="276">
        <v>0</v>
      </c>
      <c r="Q945" s="276" t="s">
        <v>68</v>
      </c>
      <c r="R945" s="276" t="s">
        <v>68</v>
      </c>
    </row>
    <row r="946" spans="2:18" x14ac:dyDescent="0.3">
      <c r="B946" s="436"/>
      <c r="C946" s="276" t="s">
        <v>3388</v>
      </c>
      <c r="D946" s="276" t="s">
        <v>1517</v>
      </c>
      <c r="E946" s="276" t="s">
        <v>64</v>
      </c>
      <c r="F946" s="276" t="s">
        <v>65</v>
      </c>
      <c r="G946" s="277">
        <v>0</v>
      </c>
      <c r="H946" s="276" t="s">
        <v>64</v>
      </c>
      <c r="I946" s="276" t="s">
        <v>64</v>
      </c>
      <c r="J946" s="276" t="s">
        <v>66</v>
      </c>
      <c r="K946" s="276" t="s">
        <v>66</v>
      </c>
      <c r="L946" s="276">
        <v>0</v>
      </c>
      <c r="M946" s="276">
        <v>0</v>
      </c>
      <c r="N946" s="276">
        <v>0</v>
      </c>
      <c r="O946" s="276" t="s">
        <v>67</v>
      </c>
      <c r="P946" s="276">
        <v>0</v>
      </c>
      <c r="Q946" s="276" t="s">
        <v>68</v>
      </c>
      <c r="R946" s="276" t="s">
        <v>68</v>
      </c>
    </row>
    <row r="947" spans="2:18" x14ac:dyDescent="0.3">
      <c r="B947" s="436"/>
      <c r="C947" s="276" t="s">
        <v>187</v>
      </c>
      <c r="D947" s="276" t="s">
        <v>3387</v>
      </c>
      <c r="E947" s="276" t="s">
        <v>64</v>
      </c>
      <c r="F947" s="276" t="s">
        <v>65</v>
      </c>
      <c r="G947" s="277">
        <v>2468976510101</v>
      </c>
      <c r="H947" s="276" t="s">
        <v>64</v>
      </c>
      <c r="I947" s="276" t="s">
        <v>64</v>
      </c>
      <c r="J947" s="276" t="s">
        <v>65</v>
      </c>
      <c r="K947" s="276" t="s">
        <v>66</v>
      </c>
      <c r="L947" s="276">
        <v>0</v>
      </c>
      <c r="M947" s="276">
        <v>0</v>
      </c>
      <c r="N947" s="276">
        <v>0</v>
      </c>
      <c r="O947" s="276" t="s">
        <v>67</v>
      </c>
      <c r="P947" s="276">
        <v>0</v>
      </c>
      <c r="Q947" s="276" t="s">
        <v>68</v>
      </c>
      <c r="R947" s="276" t="s">
        <v>68</v>
      </c>
    </row>
    <row r="948" spans="2:18" x14ac:dyDescent="0.3">
      <c r="B948" s="436"/>
      <c r="C948" s="276" t="s">
        <v>3397</v>
      </c>
      <c r="D948" s="276">
        <v>0</v>
      </c>
      <c r="E948" s="276" t="s">
        <v>65</v>
      </c>
      <c r="F948" s="276" t="s">
        <v>64</v>
      </c>
      <c r="G948" s="277" t="s">
        <v>1460</v>
      </c>
      <c r="H948" s="276" t="s">
        <v>65</v>
      </c>
      <c r="I948" s="276" t="s">
        <v>64</v>
      </c>
      <c r="J948" s="276" t="s">
        <v>66</v>
      </c>
      <c r="K948" s="276" t="s">
        <v>66</v>
      </c>
      <c r="L948" s="276">
        <v>0</v>
      </c>
      <c r="M948" s="276">
        <v>0</v>
      </c>
      <c r="N948" s="276">
        <v>0</v>
      </c>
      <c r="O948" s="276" t="s">
        <v>67</v>
      </c>
      <c r="P948" s="276">
        <v>0</v>
      </c>
      <c r="Q948" s="276" t="s">
        <v>68</v>
      </c>
      <c r="R948" s="276" t="s">
        <v>68</v>
      </c>
    </row>
    <row r="949" spans="2:18" x14ac:dyDescent="0.3">
      <c r="B949" s="436"/>
      <c r="C949" s="276" t="s">
        <v>3398</v>
      </c>
      <c r="D949" s="276">
        <v>0</v>
      </c>
      <c r="E949" s="276" t="s">
        <v>65</v>
      </c>
      <c r="F949" s="276" t="s">
        <v>64</v>
      </c>
      <c r="G949" s="277" t="s">
        <v>1460</v>
      </c>
      <c r="H949" s="276" t="s">
        <v>65</v>
      </c>
      <c r="I949" s="276" t="s">
        <v>64</v>
      </c>
      <c r="J949" s="276" t="s">
        <v>66</v>
      </c>
      <c r="K949" s="276" t="s">
        <v>66</v>
      </c>
      <c r="L949" s="276">
        <v>0</v>
      </c>
      <c r="M949" s="276">
        <v>0</v>
      </c>
      <c r="N949" s="276">
        <v>0</v>
      </c>
      <c r="O949" s="276" t="s">
        <v>67</v>
      </c>
      <c r="P949" s="276">
        <v>0</v>
      </c>
      <c r="Q949" s="276" t="s">
        <v>68</v>
      </c>
      <c r="R949" s="276" t="s">
        <v>68</v>
      </c>
    </row>
    <row r="950" spans="2:18" x14ac:dyDescent="0.3">
      <c r="B950" s="436"/>
      <c r="C950" s="276" t="s">
        <v>472</v>
      </c>
      <c r="D950" s="276">
        <v>0</v>
      </c>
      <c r="E950" s="276" t="s">
        <v>65</v>
      </c>
      <c r="F950" s="276" t="s">
        <v>64</v>
      </c>
      <c r="G950" s="277">
        <v>0</v>
      </c>
      <c r="H950" s="276" t="s">
        <v>64</v>
      </c>
      <c r="I950" s="276" t="s">
        <v>64</v>
      </c>
      <c r="J950" s="276" t="s">
        <v>66</v>
      </c>
      <c r="K950" s="276" t="s">
        <v>66</v>
      </c>
      <c r="L950" s="276">
        <v>0</v>
      </c>
      <c r="M950" s="276">
        <v>0</v>
      </c>
      <c r="N950" s="276">
        <v>0</v>
      </c>
      <c r="O950" s="276" t="s">
        <v>67</v>
      </c>
      <c r="P950" s="276">
        <v>0</v>
      </c>
      <c r="Q950" s="276" t="s">
        <v>68</v>
      </c>
      <c r="R950" s="276" t="s">
        <v>68</v>
      </c>
    </row>
    <row r="951" spans="2:18" x14ac:dyDescent="0.3">
      <c r="B951" s="436"/>
      <c r="C951" s="276" t="s">
        <v>1593</v>
      </c>
      <c r="D951" s="276" t="s">
        <v>444</v>
      </c>
      <c r="E951" s="276" t="s">
        <v>65</v>
      </c>
      <c r="F951" s="276" t="s">
        <v>64</v>
      </c>
      <c r="G951" s="277" t="s">
        <v>1723</v>
      </c>
      <c r="H951" s="276" t="s">
        <v>64</v>
      </c>
      <c r="I951" s="276" t="s">
        <v>64</v>
      </c>
      <c r="J951" s="276" t="s">
        <v>65</v>
      </c>
      <c r="K951" s="276" t="s">
        <v>66</v>
      </c>
      <c r="L951" s="276">
        <v>0</v>
      </c>
      <c r="M951" s="276">
        <v>0</v>
      </c>
      <c r="N951" s="276">
        <v>0</v>
      </c>
      <c r="O951" s="276" t="s">
        <v>67</v>
      </c>
      <c r="P951" s="276">
        <v>0</v>
      </c>
      <c r="Q951" s="276" t="s">
        <v>68</v>
      </c>
      <c r="R951" s="276" t="s">
        <v>68</v>
      </c>
    </row>
    <row r="952" spans="2:18" x14ac:dyDescent="0.3">
      <c r="B952" s="436"/>
      <c r="C952" s="276" t="s">
        <v>3383</v>
      </c>
      <c r="D952" s="276">
        <v>0</v>
      </c>
      <c r="E952" s="276" t="s">
        <v>64</v>
      </c>
      <c r="F952" s="276" t="s">
        <v>65</v>
      </c>
      <c r="G952" s="277">
        <v>0</v>
      </c>
      <c r="H952" s="276" t="s">
        <v>64</v>
      </c>
      <c r="I952" s="276" t="s">
        <v>64</v>
      </c>
      <c r="J952" s="276" t="s">
        <v>66</v>
      </c>
      <c r="K952" s="276" t="s">
        <v>66</v>
      </c>
      <c r="L952" s="276">
        <v>0</v>
      </c>
      <c r="M952" s="276">
        <v>0</v>
      </c>
      <c r="N952" s="276">
        <v>0</v>
      </c>
      <c r="O952" s="276" t="s">
        <v>67</v>
      </c>
      <c r="P952" s="276">
        <v>0</v>
      </c>
      <c r="Q952" s="276" t="s">
        <v>68</v>
      </c>
      <c r="R952" s="276" t="s">
        <v>68</v>
      </c>
    </row>
    <row r="953" spans="2:18" x14ac:dyDescent="0.3">
      <c r="B953" s="436"/>
      <c r="C953" s="276" t="s">
        <v>386</v>
      </c>
      <c r="D953" s="276" t="s">
        <v>2485</v>
      </c>
      <c r="E953" s="276" t="s">
        <v>65</v>
      </c>
      <c r="F953" s="276" t="s">
        <v>64</v>
      </c>
      <c r="G953" s="277">
        <v>2632170000116</v>
      </c>
      <c r="H953" s="276" t="s">
        <v>64</v>
      </c>
      <c r="I953" s="276" t="s">
        <v>64</v>
      </c>
      <c r="J953" s="276" t="s">
        <v>65</v>
      </c>
      <c r="K953" s="276" t="s">
        <v>66</v>
      </c>
      <c r="L953" s="276">
        <v>0</v>
      </c>
      <c r="M953" s="276">
        <v>0</v>
      </c>
      <c r="N953" s="276">
        <v>0</v>
      </c>
      <c r="O953" s="276" t="s">
        <v>67</v>
      </c>
      <c r="P953" s="276">
        <v>0</v>
      </c>
      <c r="Q953" s="276" t="s">
        <v>68</v>
      </c>
      <c r="R953" s="276" t="s">
        <v>68</v>
      </c>
    </row>
    <row r="954" spans="2:18" x14ac:dyDescent="0.3">
      <c r="B954" s="436"/>
      <c r="C954" s="276" t="s">
        <v>3390</v>
      </c>
      <c r="D954" s="276" t="s">
        <v>379</v>
      </c>
      <c r="E954" s="276" t="s">
        <v>65</v>
      </c>
      <c r="F954" s="276" t="s">
        <v>64</v>
      </c>
      <c r="G954" s="277">
        <v>0</v>
      </c>
      <c r="H954" s="276" t="s">
        <v>64</v>
      </c>
      <c r="I954" s="276" t="s">
        <v>64</v>
      </c>
      <c r="J954" s="276" t="s">
        <v>66</v>
      </c>
      <c r="K954" s="276" t="s">
        <v>66</v>
      </c>
      <c r="L954" s="276">
        <v>0</v>
      </c>
      <c r="M954" s="276">
        <v>0</v>
      </c>
      <c r="N954" s="276">
        <v>0</v>
      </c>
      <c r="O954" s="276" t="s">
        <v>67</v>
      </c>
      <c r="P954" s="276">
        <v>0</v>
      </c>
      <c r="Q954" s="276" t="s">
        <v>68</v>
      </c>
      <c r="R954" s="276" t="s">
        <v>68</v>
      </c>
    </row>
    <row r="955" spans="2:18" x14ac:dyDescent="0.3">
      <c r="B955" s="436"/>
      <c r="C955" s="276" t="s">
        <v>2998</v>
      </c>
      <c r="D955" s="276" t="s">
        <v>444</v>
      </c>
      <c r="E955" s="276" t="s">
        <v>65</v>
      </c>
      <c r="F955" s="276" t="s">
        <v>64</v>
      </c>
      <c r="G955" s="277" t="s">
        <v>1460</v>
      </c>
      <c r="H955" s="276" t="s">
        <v>65</v>
      </c>
      <c r="I955" s="276" t="s">
        <v>64</v>
      </c>
      <c r="J955" s="276" t="s">
        <v>66</v>
      </c>
      <c r="K955" s="276" t="s">
        <v>66</v>
      </c>
      <c r="L955" s="276">
        <v>0</v>
      </c>
      <c r="M955" s="276">
        <v>0</v>
      </c>
      <c r="N955" s="276">
        <v>0</v>
      </c>
      <c r="O955" s="276" t="s">
        <v>67</v>
      </c>
      <c r="P955" s="276">
        <v>0</v>
      </c>
      <c r="Q955" s="276" t="s">
        <v>68</v>
      </c>
      <c r="R955" s="276" t="s">
        <v>68</v>
      </c>
    </row>
    <row r="956" spans="2:18" x14ac:dyDescent="0.3">
      <c r="B956" s="436"/>
      <c r="C956" s="276" t="s">
        <v>2999</v>
      </c>
      <c r="D956" s="276" t="s">
        <v>444</v>
      </c>
      <c r="E956" s="276" t="s">
        <v>65</v>
      </c>
      <c r="F956" s="276" t="s">
        <v>64</v>
      </c>
      <c r="G956" s="277" t="s">
        <v>1460</v>
      </c>
      <c r="H956" s="276" t="s">
        <v>65</v>
      </c>
      <c r="I956" s="276" t="s">
        <v>64</v>
      </c>
      <c r="J956" s="276" t="s">
        <v>66</v>
      </c>
      <c r="K956" s="276" t="s">
        <v>66</v>
      </c>
      <c r="L956" s="276">
        <v>0</v>
      </c>
      <c r="M956" s="276">
        <v>0</v>
      </c>
      <c r="N956" s="276">
        <v>0</v>
      </c>
      <c r="O956" s="276" t="s">
        <v>67</v>
      </c>
      <c r="P956" s="276">
        <v>0</v>
      </c>
      <c r="Q956" s="276" t="s">
        <v>68</v>
      </c>
      <c r="R956" s="276" t="s">
        <v>68</v>
      </c>
    </row>
    <row r="957" spans="2:18" x14ac:dyDescent="0.3">
      <c r="B957" s="436"/>
      <c r="C957" s="276" t="s">
        <v>196</v>
      </c>
      <c r="D957" s="276" t="s">
        <v>2027</v>
      </c>
      <c r="E957" s="276" t="s">
        <v>65</v>
      </c>
      <c r="F957" s="276" t="s">
        <v>64</v>
      </c>
      <c r="G957" s="277">
        <v>0</v>
      </c>
      <c r="H957" s="276" t="s">
        <v>64</v>
      </c>
      <c r="I957" s="276" t="s">
        <v>64</v>
      </c>
      <c r="J957" s="276" t="s">
        <v>66</v>
      </c>
      <c r="K957" s="276" t="s">
        <v>66</v>
      </c>
      <c r="L957" s="276">
        <v>0</v>
      </c>
      <c r="M957" s="276">
        <v>0</v>
      </c>
      <c r="N957" s="276">
        <v>0</v>
      </c>
      <c r="O957" s="276" t="s">
        <v>67</v>
      </c>
      <c r="P957" s="276">
        <v>0</v>
      </c>
      <c r="Q957" s="276" t="s">
        <v>68</v>
      </c>
      <c r="R957" s="276" t="s">
        <v>68</v>
      </c>
    </row>
    <row r="958" spans="2:18" x14ac:dyDescent="0.3">
      <c r="B958" s="436"/>
      <c r="C958" s="276" t="s">
        <v>1602</v>
      </c>
      <c r="D958" s="276" t="s">
        <v>173</v>
      </c>
      <c r="E958" s="276" t="s">
        <v>64</v>
      </c>
      <c r="F958" s="276" t="s">
        <v>65</v>
      </c>
      <c r="G958" s="277">
        <v>0</v>
      </c>
      <c r="H958" s="276" t="s">
        <v>64</v>
      </c>
      <c r="I958" s="276" t="s">
        <v>64</v>
      </c>
      <c r="J958" s="276" t="s">
        <v>66</v>
      </c>
      <c r="K958" s="276" t="s">
        <v>66</v>
      </c>
      <c r="L958" s="276">
        <v>0</v>
      </c>
      <c r="M958" s="276">
        <v>0</v>
      </c>
      <c r="N958" s="276">
        <v>0</v>
      </c>
      <c r="O958" s="276" t="s">
        <v>67</v>
      </c>
      <c r="P958" s="276">
        <v>0</v>
      </c>
      <c r="Q958" s="276" t="s">
        <v>68</v>
      </c>
      <c r="R958" s="276" t="s">
        <v>68</v>
      </c>
    </row>
    <row r="959" spans="2:18" x14ac:dyDescent="0.3">
      <c r="B959" s="436"/>
      <c r="C959" s="276" t="s">
        <v>508</v>
      </c>
      <c r="D959" s="276" t="s">
        <v>2248</v>
      </c>
      <c r="E959" s="276" t="s">
        <v>64</v>
      </c>
      <c r="F959" s="276" t="s">
        <v>65</v>
      </c>
      <c r="G959" s="277" t="s">
        <v>1460</v>
      </c>
      <c r="H959" s="276" t="s">
        <v>65</v>
      </c>
      <c r="I959" s="276" t="s">
        <v>64</v>
      </c>
      <c r="J959" s="276" t="s">
        <v>66</v>
      </c>
      <c r="K959" s="276" t="s">
        <v>66</v>
      </c>
      <c r="L959" s="276">
        <v>0</v>
      </c>
      <c r="M959" s="276">
        <v>0</v>
      </c>
      <c r="N959" s="276">
        <v>0</v>
      </c>
      <c r="O959" s="276" t="s">
        <v>67</v>
      </c>
      <c r="P959" s="276">
        <v>0</v>
      </c>
      <c r="Q959" s="276" t="s">
        <v>68</v>
      </c>
      <c r="R959" s="276" t="s">
        <v>68</v>
      </c>
    </row>
    <row r="960" spans="2:18" x14ac:dyDescent="0.3">
      <c r="B960" s="436"/>
      <c r="C960" s="276" t="s">
        <v>2831</v>
      </c>
      <c r="D960" s="276" t="s">
        <v>2248</v>
      </c>
      <c r="E960" s="276" t="s">
        <v>64</v>
      </c>
      <c r="F960" s="276" t="s">
        <v>65</v>
      </c>
      <c r="G960" s="277" t="s">
        <v>1460</v>
      </c>
      <c r="H960" s="276" t="s">
        <v>64</v>
      </c>
      <c r="I960" s="276" t="s">
        <v>65</v>
      </c>
      <c r="J960" s="276" t="s">
        <v>66</v>
      </c>
      <c r="K960" s="276" t="s">
        <v>66</v>
      </c>
      <c r="L960" s="276">
        <v>0</v>
      </c>
      <c r="M960" s="276">
        <v>0</v>
      </c>
      <c r="N960" s="276">
        <v>0</v>
      </c>
      <c r="O960" s="276" t="s">
        <v>67</v>
      </c>
      <c r="P960" s="276">
        <v>0</v>
      </c>
      <c r="Q960" s="276" t="s">
        <v>68</v>
      </c>
      <c r="R960" s="276" t="s">
        <v>68</v>
      </c>
    </row>
    <row r="961" spans="2:18" x14ac:dyDescent="0.3">
      <c r="B961" s="436"/>
      <c r="C961" s="276" t="s">
        <v>3399</v>
      </c>
      <c r="D961" s="276" t="s">
        <v>2248</v>
      </c>
      <c r="E961" s="276" t="s">
        <v>64</v>
      </c>
      <c r="F961" s="276" t="s">
        <v>65</v>
      </c>
      <c r="G961" s="277" t="s">
        <v>1460</v>
      </c>
      <c r="H961" s="276" t="s">
        <v>65</v>
      </c>
      <c r="I961" s="276" t="s">
        <v>64</v>
      </c>
      <c r="J961" s="276" t="s">
        <v>66</v>
      </c>
      <c r="K961" s="276" t="s">
        <v>66</v>
      </c>
      <c r="L961" s="276">
        <v>0</v>
      </c>
      <c r="M961" s="276">
        <v>0</v>
      </c>
      <c r="N961" s="276">
        <v>0</v>
      </c>
      <c r="O961" s="276" t="s">
        <v>67</v>
      </c>
      <c r="P961" s="276">
        <v>0</v>
      </c>
      <c r="Q961" s="276" t="s">
        <v>68</v>
      </c>
      <c r="R961" s="276" t="s">
        <v>68</v>
      </c>
    </row>
    <row r="962" spans="2:18" x14ac:dyDescent="0.3">
      <c r="B962" s="436"/>
      <c r="C962" s="276" t="s">
        <v>3400</v>
      </c>
      <c r="D962" s="276" t="s">
        <v>2248</v>
      </c>
      <c r="E962" s="276" t="s">
        <v>65</v>
      </c>
      <c r="F962" s="276" t="s">
        <v>64</v>
      </c>
      <c r="G962" s="277" t="s">
        <v>1460</v>
      </c>
      <c r="H962" s="276" t="s">
        <v>65</v>
      </c>
      <c r="I962" s="276" t="s">
        <v>64</v>
      </c>
      <c r="J962" s="276" t="s">
        <v>66</v>
      </c>
      <c r="K962" s="276" t="s">
        <v>66</v>
      </c>
      <c r="L962" s="276">
        <v>0</v>
      </c>
      <c r="M962" s="276">
        <v>0</v>
      </c>
      <c r="N962" s="276">
        <v>0</v>
      </c>
      <c r="O962" s="276" t="s">
        <v>67</v>
      </c>
      <c r="P962" s="276">
        <v>0</v>
      </c>
      <c r="Q962" s="276" t="s">
        <v>68</v>
      </c>
      <c r="R962" s="276" t="s">
        <v>68</v>
      </c>
    </row>
    <row r="963" spans="2:18" x14ac:dyDescent="0.3">
      <c r="B963" s="436"/>
      <c r="C963" s="276" t="s">
        <v>208</v>
      </c>
      <c r="D963" s="276" t="s">
        <v>2635</v>
      </c>
      <c r="E963" s="276" t="s">
        <v>64</v>
      </c>
      <c r="F963" s="276" t="s">
        <v>65</v>
      </c>
      <c r="G963" s="277">
        <v>2310888090101</v>
      </c>
      <c r="H963" s="276" t="s">
        <v>64</v>
      </c>
      <c r="I963" s="276" t="s">
        <v>64</v>
      </c>
      <c r="J963" s="276" t="s">
        <v>65</v>
      </c>
      <c r="K963" s="276" t="s">
        <v>66</v>
      </c>
      <c r="L963" s="276">
        <v>0</v>
      </c>
      <c r="M963" s="276">
        <v>0</v>
      </c>
      <c r="N963" s="276">
        <v>0</v>
      </c>
      <c r="O963" s="276" t="s">
        <v>67</v>
      </c>
      <c r="P963" s="276">
        <v>0</v>
      </c>
      <c r="Q963" s="276" t="s">
        <v>68</v>
      </c>
      <c r="R963" s="276" t="s">
        <v>68</v>
      </c>
    </row>
    <row r="964" spans="2:18" x14ac:dyDescent="0.3">
      <c r="B964" s="436"/>
      <c r="C964" s="276" t="s">
        <v>472</v>
      </c>
      <c r="D964" s="276" t="s">
        <v>336</v>
      </c>
      <c r="E964" s="276" t="s">
        <v>65</v>
      </c>
      <c r="F964" s="276" t="s">
        <v>64</v>
      </c>
      <c r="G964" s="277" t="s">
        <v>2962</v>
      </c>
      <c r="H964" s="276" t="s">
        <v>64</v>
      </c>
      <c r="I964" s="276" t="s">
        <v>64</v>
      </c>
      <c r="J964" s="276" t="s">
        <v>65</v>
      </c>
      <c r="K964" s="276" t="s">
        <v>66</v>
      </c>
      <c r="L964" s="276">
        <v>0</v>
      </c>
      <c r="M964" s="276">
        <v>0</v>
      </c>
      <c r="N964" s="276">
        <v>0</v>
      </c>
      <c r="O964" s="276" t="s">
        <v>67</v>
      </c>
      <c r="P964" s="276">
        <v>0</v>
      </c>
      <c r="Q964" s="276" t="s">
        <v>68</v>
      </c>
      <c r="R964" s="276" t="s">
        <v>68</v>
      </c>
    </row>
    <row r="965" spans="2:18" x14ac:dyDescent="0.3">
      <c r="B965" s="436"/>
      <c r="C965" s="276" t="s">
        <v>189</v>
      </c>
      <c r="D965" s="276" t="s">
        <v>605</v>
      </c>
      <c r="E965" s="276" t="s">
        <v>64</v>
      </c>
      <c r="F965" s="276" t="s">
        <v>65</v>
      </c>
      <c r="G965" s="277">
        <v>2425661700101</v>
      </c>
      <c r="H965" s="276" t="s">
        <v>64</v>
      </c>
      <c r="I965" s="276" t="s">
        <v>64</v>
      </c>
      <c r="J965" s="276" t="s">
        <v>66</v>
      </c>
      <c r="K965" s="276" t="s">
        <v>65</v>
      </c>
      <c r="L965" s="276">
        <v>0</v>
      </c>
      <c r="M965" s="276">
        <v>0</v>
      </c>
      <c r="N965" s="276">
        <v>0</v>
      </c>
      <c r="O965" s="276" t="s">
        <v>67</v>
      </c>
      <c r="P965" s="276">
        <v>0</v>
      </c>
      <c r="Q965" s="276" t="s">
        <v>68</v>
      </c>
      <c r="R965" s="276" t="s">
        <v>68</v>
      </c>
    </row>
    <row r="966" spans="2:18" x14ac:dyDescent="0.3">
      <c r="B966" s="436"/>
      <c r="C966" s="276" t="s">
        <v>2963</v>
      </c>
      <c r="D966" s="276" t="s">
        <v>1806</v>
      </c>
      <c r="E966" s="276" t="s">
        <v>65</v>
      </c>
      <c r="F966" s="276" t="s">
        <v>64</v>
      </c>
      <c r="G966" s="277" t="s">
        <v>1460</v>
      </c>
      <c r="H966" s="276" t="s">
        <v>65</v>
      </c>
      <c r="I966" s="276" t="s">
        <v>64</v>
      </c>
      <c r="J966" s="276" t="s">
        <v>66</v>
      </c>
      <c r="K966" s="276" t="s">
        <v>66</v>
      </c>
      <c r="L966" s="276">
        <v>0</v>
      </c>
      <c r="M966" s="276">
        <v>0</v>
      </c>
      <c r="N966" s="276">
        <v>0</v>
      </c>
      <c r="O966" s="276" t="s">
        <v>67</v>
      </c>
      <c r="P966" s="276">
        <v>0</v>
      </c>
      <c r="Q966" s="276" t="s">
        <v>68</v>
      </c>
      <c r="R966" s="276" t="s">
        <v>68</v>
      </c>
    </row>
    <row r="967" spans="2:18" x14ac:dyDescent="0.3">
      <c r="B967" s="436"/>
      <c r="C967" s="276" t="s">
        <v>2924</v>
      </c>
      <c r="D967" s="276" t="s">
        <v>2964</v>
      </c>
      <c r="E967" s="276" t="s">
        <v>64</v>
      </c>
      <c r="F967" s="276" t="s">
        <v>65</v>
      </c>
      <c r="G967" s="277" t="s">
        <v>1460</v>
      </c>
      <c r="H967" s="276" t="s">
        <v>64</v>
      </c>
      <c r="I967" s="276" t="s">
        <v>65</v>
      </c>
      <c r="J967" s="276" t="s">
        <v>66</v>
      </c>
      <c r="K967" s="276" t="s">
        <v>66</v>
      </c>
      <c r="L967" s="276">
        <v>0</v>
      </c>
      <c r="M967" s="276">
        <v>0</v>
      </c>
      <c r="N967" s="276">
        <v>0</v>
      </c>
      <c r="O967" s="276" t="s">
        <v>67</v>
      </c>
      <c r="P967" s="276">
        <v>0</v>
      </c>
      <c r="Q967" s="276" t="s">
        <v>68</v>
      </c>
      <c r="R967" s="276" t="s">
        <v>68</v>
      </c>
    </row>
    <row r="968" spans="2:18" x14ac:dyDescent="0.3">
      <c r="B968" s="436"/>
      <c r="C968" s="276" t="s">
        <v>1573</v>
      </c>
      <c r="D968" s="276" t="s">
        <v>2526</v>
      </c>
      <c r="E968" s="276" t="s">
        <v>65</v>
      </c>
      <c r="F968" s="276" t="s">
        <v>64</v>
      </c>
      <c r="G968" s="277" t="s">
        <v>1723</v>
      </c>
      <c r="H968" s="276" t="s">
        <v>64</v>
      </c>
      <c r="I968" s="276" t="s">
        <v>65</v>
      </c>
      <c r="J968" s="276" t="s">
        <v>66</v>
      </c>
      <c r="K968" s="276" t="s">
        <v>66</v>
      </c>
      <c r="L968" s="276">
        <v>0</v>
      </c>
      <c r="M968" s="276">
        <v>0</v>
      </c>
      <c r="N968" s="276">
        <v>0</v>
      </c>
      <c r="O968" s="276" t="s">
        <v>67</v>
      </c>
      <c r="P968" s="276">
        <v>0</v>
      </c>
      <c r="Q968" s="276" t="s">
        <v>68</v>
      </c>
      <c r="R968" s="276" t="s">
        <v>68</v>
      </c>
    </row>
    <row r="969" spans="2:18" x14ac:dyDescent="0.3">
      <c r="B969" s="436"/>
      <c r="C969" s="276" t="s">
        <v>306</v>
      </c>
      <c r="D969" s="276" t="s">
        <v>190</v>
      </c>
      <c r="E969" s="276" t="s">
        <v>64</v>
      </c>
      <c r="F969" s="276" t="s">
        <v>65</v>
      </c>
      <c r="G969" s="277" t="s">
        <v>1460</v>
      </c>
      <c r="H969" s="276" t="s">
        <v>65</v>
      </c>
      <c r="I969" s="276" t="s">
        <v>64</v>
      </c>
      <c r="J969" s="276" t="s">
        <v>66</v>
      </c>
      <c r="K969" s="276" t="s">
        <v>66</v>
      </c>
      <c r="L969" s="276">
        <v>0</v>
      </c>
      <c r="M969" s="276">
        <v>0</v>
      </c>
      <c r="N969" s="276">
        <v>0</v>
      </c>
      <c r="O969" s="276" t="s">
        <v>67</v>
      </c>
      <c r="P969" s="276">
        <v>0</v>
      </c>
      <c r="Q969" s="276" t="s">
        <v>68</v>
      </c>
      <c r="R969" s="276" t="s">
        <v>68</v>
      </c>
    </row>
    <row r="970" spans="2:18" x14ac:dyDescent="0.3">
      <c r="B970" s="436"/>
      <c r="C970" s="276" t="s">
        <v>1705</v>
      </c>
      <c r="D970" s="276" t="s">
        <v>190</v>
      </c>
      <c r="E970" s="276" t="s">
        <v>65</v>
      </c>
      <c r="F970" s="276" t="s">
        <v>64</v>
      </c>
      <c r="G970" s="277" t="s">
        <v>1460</v>
      </c>
      <c r="H970" s="276" t="s">
        <v>65</v>
      </c>
      <c r="I970" s="276" t="s">
        <v>64</v>
      </c>
      <c r="J970" s="276" t="s">
        <v>66</v>
      </c>
      <c r="K970" s="276" t="s">
        <v>66</v>
      </c>
      <c r="L970" s="276">
        <v>0</v>
      </c>
      <c r="M970" s="276">
        <v>0</v>
      </c>
      <c r="N970" s="276">
        <v>0</v>
      </c>
      <c r="O970" s="276" t="s">
        <v>67</v>
      </c>
      <c r="P970" s="276">
        <v>0</v>
      </c>
      <c r="Q970" s="276" t="s">
        <v>68</v>
      </c>
      <c r="R970" s="276" t="s">
        <v>68</v>
      </c>
    </row>
    <row r="971" spans="2:18" x14ac:dyDescent="0.3">
      <c r="B971" s="436"/>
      <c r="C971" s="276" t="s">
        <v>2963</v>
      </c>
      <c r="D971" s="276" t="s">
        <v>3401</v>
      </c>
      <c r="E971" s="276" t="s">
        <v>64</v>
      </c>
      <c r="F971" s="276" t="s">
        <v>65</v>
      </c>
      <c r="G971" s="277">
        <v>178127580101</v>
      </c>
      <c r="H971" s="276" t="s">
        <v>64</v>
      </c>
      <c r="I971" s="276" t="s">
        <v>64</v>
      </c>
      <c r="J971" s="276" t="s">
        <v>65</v>
      </c>
      <c r="K971" s="276" t="s">
        <v>66</v>
      </c>
      <c r="L971" s="276">
        <v>0</v>
      </c>
      <c r="M971" s="276">
        <v>0</v>
      </c>
      <c r="N971" s="276">
        <v>0</v>
      </c>
      <c r="O971" s="276" t="s">
        <v>67</v>
      </c>
      <c r="P971" s="276">
        <v>0</v>
      </c>
      <c r="Q971" s="276" t="s">
        <v>68</v>
      </c>
      <c r="R971" s="276" t="s">
        <v>68</v>
      </c>
    </row>
    <row r="972" spans="2:18" x14ac:dyDescent="0.3">
      <c r="B972" s="436"/>
      <c r="C972" s="276" t="s">
        <v>539</v>
      </c>
      <c r="D972" s="276" t="s">
        <v>1596</v>
      </c>
      <c r="E972" s="276" t="s">
        <v>65</v>
      </c>
      <c r="F972" s="276" t="s">
        <v>64</v>
      </c>
      <c r="G972" s="277">
        <v>3472288600101</v>
      </c>
      <c r="H972" s="276" t="s">
        <v>64</v>
      </c>
      <c r="I972" s="276" t="s">
        <v>65</v>
      </c>
      <c r="J972" s="276" t="s">
        <v>66</v>
      </c>
      <c r="K972" s="276" t="s">
        <v>66</v>
      </c>
      <c r="L972" s="276">
        <v>0</v>
      </c>
      <c r="M972" s="276">
        <v>0</v>
      </c>
      <c r="N972" s="276">
        <v>0</v>
      </c>
      <c r="O972" s="276" t="s">
        <v>67</v>
      </c>
      <c r="P972" s="276">
        <v>0</v>
      </c>
      <c r="Q972" s="276" t="s">
        <v>68</v>
      </c>
      <c r="R972" s="276" t="s">
        <v>68</v>
      </c>
    </row>
    <row r="973" spans="2:18" x14ac:dyDescent="0.3">
      <c r="B973" s="436"/>
      <c r="C973" s="276" t="s">
        <v>121</v>
      </c>
      <c r="D973" s="276" t="s">
        <v>212</v>
      </c>
      <c r="E973" s="276" t="s">
        <v>64</v>
      </c>
      <c r="F973" s="276" t="s">
        <v>65</v>
      </c>
      <c r="G973" s="277" t="s">
        <v>1460</v>
      </c>
      <c r="H973" s="276" t="s">
        <v>64</v>
      </c>
      <c r="I973" s="276" t="s">
        <v>65</v>
      </c>
      <c r="J973" s="276" t="s">
        <v>66</v>
      </c>
      <c r="K973" s="276" t="s">
        <v>66</v>
      </c>
      <c r="L973" s="276">
        <v>0</v>
      </c>
      <c r="M973" s="276">
        <v>0</v>
      </c>
      <c r="N973" s="276">
        <v>0</v>
      </c>
      <c r="O973" s="276" t="s">
        <v>67</v>
      </c>
      <c r="P973" s="276">
        <v>0</v>
      </c>
      <c r="Q973" s="276" t="s">
        <v>68</v>
      </c>
      <c r="R973" s="276" t="s">
        <v>68</v>
      </c>
    </row>
    <row r="974" spans="2:18" x14ac:dyDescent="0.3">
      <c r="B974" s="436"/>
      <c r="C974" s="276" t="s">
        <v>121</v>
      </c>
      <c r="D974" s="276" t="s">
        <v>2249</v>
      </c>
      <c r="E974" s="276" t="s">
        <v>64</v>
      </c>
      <c r="F974" s="276" t="s">
        <v>65</v>
      </c>
      <c r="G974" s="277" t="s">
        <v>1460</v>
      </c>
      <c r="H974" s="276" t="s">
        <v>64</v>
      </c>
      <c r="I974" s="276" t="s">
        <v>65</v>
      </c>
      <c r="J974" s="276" t="s">
        <v>66</v>
      </c>
      <c r="K974" s="276" t="s">
        <v>66</v>
      </c>
      <c r="L974" s="276">
        <v>0</v>
      </c>
      <c r="M974" s="276">
        <v>0</v>
      </c>
      <c r="N974" s="276">
        <v>0</v>
      </c>
      <c r="O974" s="276" t="s">
        <v>67</v>
      </c>
      <c r="P974" s="276">
        <v>0</v>
      </c>
      <c r="Q974" s="276" t="s">
        <v>68</v>
      </c>
      <c r="R974" s="276" t="s">
        <v>68</v>
      </c>
    </row>
    <row r="975" spans="2:18" x14ac:dyDescent="0.3">
      <c r="B975" s="436"/>
      <c r="C975" s="276" t="s">
        <v>508</v>
      </c>
      <c r="D975" s="276" t="s">
        <v>3402</v>
      </c>
      <c r="E975" s="276" t="s">
        <v>64</v>
      </c>
      <c r="F975" s="276" t="s">
        <v>65</v>
      </c>
      <c r="G975" s="277" t="s">
        <v>1460</v>
      </c>
      <c r="H975" s="276" t="s">
        <v>65</v>
      </c>
      <c r="I975" s="276" t="s">
        <v>64</v>
      </c>
      <c r="J975" s="276" t="s">
        <v>66</v>
      </c>
      <c r="K975" s="276" t="s">
        <v>66</v>
      </c>
      <c r="L975" s="276">
        <v>0</v>
      </c>
      <c r="M975" s="276">
        <v>0</v>
      </c>
      <c r="N975" s="276">
        <v>0</v>
      </c>
      <c r="O975" s="276" t="s">
        <v>67</v>
      </c>
      <c r="P975" s="276">
        <v>0</v>
      </c>
      <c r="Q975" s="276" t="s">
        <v>68</v>
      </c>
      <c r="R975" s="276" t="s">
        <v>68</v>
      </c>
    </row>
    <row r="976" spans="2:18" x14ac:dyDescent="0.3">
      <c r="B976" s="436"/>
      <c r="C976" s="276" t="s">
        <v>1697</v>
      </c>
      <c r="D976" s="276" t="s">
        <v>3403</v>
      </c>
      <c r="E976" s="276" t="s">
        <v>64</v>
      </c>
      <c r="F976" s="276" t="s">
        <v>65</v>
      </c>
      <c r="G976" s="277" t="s">
        <v>1460</v>
      </c>
      <c r="H976" s="276" t="s">
        <v>64</v>
      </c>
      <c r="I976" s="276" t="s">
        <v>65</v>
      </c>
      <c r="J976" s="276" t="s">
        <v>66</v>
      </c>
      <c r="K976" s="276" t="s">
        <v>66</v>
      </c>
      <c r="L976" s="276">
        <v>0</v>
      </c>
      <c r="M976" s="276">
        <v>0</v>
      </c>
      <c r="N976" s="276">
        <v>0</v>
      </c>
      <c r="O976" s="276" t="s">
        <v>67</v>
      </c>
      <c r="P976" s="276">
        <v>0</v>
      </c>
      <c r="Q976" s="276" t="s">
        <v>68</v>
      </c>
      <c r="R976" s="276" t="s">
        <v>68</v>
      </c>
    </row>
    <row r="977" spans="2:18" x14ac:dyDescent="0.3">
      <c r="B977" s="436"/>
      <c r="C977" s="276" t="s">
        <v>1648</v>
      </c>
      <c r="D977" s="276" t="s">
        <v>173</v>
      </c>
      <c r="E977" s="276" t="s">
        <v>64</v>
      </c>
      <c r="F977" s="276" t="s">
        <v>65</v>
      </c>
      <c r="G977" s="277">
        <v>1587538360101</v>
      </c>
      <c r="H977" s="276" t="s">
        <v>64</v>
      </c>
      <c r="I977" s="276" t="s">
        <v>64</v>
      </c>
      <c r="J977" s="276" t="s">
        <v>65</v>
      </c>
      <c r="K977" s="276" t="s">
        <v>66</v>
      </c>
      <c r="L977" s="276">
        <v>0</v>
      </c>
      <c r="M977" s="276">
        <v>0</v>
      </c>
      <c r="N977" s="276">
        <v>0</v>
      </c>
      <c r="O977" s="276" t="s">
        <v>67</v>
      </c>
      <c r="P977" s="276">
        <v>0</v>
      </c>
      <c r="Q977" s="276" t="s">
        <v>68</v>
      </c>
      <c r="R977" s="276" t="s">
        <v>68</v>
      </c>
    </row>
    <row r="978" spans="2:18" x14ac:dyDescent="0.3">
      <c r="B978" s="436"/>
      <c r="C978" s="276" t="s">
        <v>2963</v>
      </c>
      <c r="D978" s="276" t="s">
        <v>549</v>
      </c>
      <c r="E978" s="276" t="s">
        <v>64</v>
      </c>
      <c r="F978" s="276" t="s">
        <v>65</v>
      </c>
      <c r="G978" s="277">
        <v>1781587270101</v>
      </c>
      <c r="H978" s="276" t="s">
        <v>64</v>
      </c>
      <c r="I978" s="276" t="s">
        <v>64</v>
      </c>
      <c r="J978" s="276" t="s">
        <v>65</v>
      </c>
      <c r="K978" s="276" t="s">
        <v>66</v>
      </c>
      <c r="L978" s="276">
        <v>0</v>
      </c>
      <c r="M978" s="276">
        <v>0</v>
      </c>
      <c r="N978" s="276">
        <v>0</v>
      </c>
      <c r="O978" s="276" t="s">
        <v>67</v>
      </c>
      <c r="P978" s="276">
        <v>0</v>
      </c>
      <c r="Q978" s="276" t="s">
        <v>68</v>
      </c>
      <c r="R978" s="276" t="s">
        <v>68</v>
      </c>
    </row>
    <row r="979" spans="2:18" x14ac:dyDescent="0.3">
      <c r="B979" s="436"/>
      <c r="C979" s="276" t="s">
        <v>1374</v>
      </c>
      <c r="D979" s="276" t="s">
        <v>1730</v>
      </c>
      <c r="E979" s="276" t="s">
        <v>65</v>
      </c>
      <c r="F979" s="276" t="s">
        <v>64</v>
      </c>
      <c r="G979" s="277" t="s">
        <v>3371</v>
      </c>
      <c r="H979" s="276" t="s">
        <v>64</v>
      </c>
      <c r="I979" s="276" t="s">
        <v>64</v>
      </c>
      <c r="J979" s="276" t="s">
        <v>66</v>
      </c>
      <c r="K979" s="276" t="s">
        <v>65</v>
      </c>
      <c r="L979" s="276">
        <v>0</v>
      </c>
      <c r="M979" s="276">
        <v>0</v>
      </c>
      <c r="N979" s="276">
        <v>0</v>
      </c>
      <c r="O979" s="276" t="s">
        <v>67</v>
      </c>
      <c r="P979" s="276">
        <v>0</v>
      </c>
      <c r="Q979" s="276" t="s">
        <v>68</v>
      </c>
      <c r="R979" s="276" t="s">
        <v>68</v>
      </c>
    </row>
    <row r="980" spans="2:18" x14ac:dyDescent="0.3">
      <c r="B980" s="436"/>
      <c r="C980" s="276" t="s">
        <v>472</v>
      </c>
      <c r="D980" s="276" t="s">
        <v>3404</v>
      </c>
      <c r="E980" s="276" t="s">
        <v>65</v>
      </c>
      <c r="F980" s="276" t="s">
        <v>64</v>
      </c>
      <c r="G980" s="277">
        <v>3489927340506</v>
      </c>
      <c r="H980" s="276" t="s">
        <v>64</v>
      </c>
      <c r="I980" s="276" t="s">
        <v>65</v>
      </c>
      <c r="J980" s="276" t="s">
        <v>66</v>
      </c>
      <c r="K980" s="276" t="s">
        <v>66</v>
      </c>
      <c r="L980" s="276">
        <v>0</v>
      </c>
      <c r="M980" s="276">
        <v>0</v>
      </c>
      <c r="N980" s="276">
        <v>0</v>
      </c>
      <c r="O980" s="276" t="s">
        <v>67</v>
      </c>
      <c r="P980" s="276">
        <v>0</v>
      </c>
      <c r="Q980" s="276" t="s">
        <v>68</v>
      </c>
      <c r="R980" s="276" t="s">
        <v>68</v>
      </c>
    </row>
    <row r="981" spans="2:18" x14ac:dyDescent="0.3">
      <c r="B981" s="436"/>
      <c r="C981" s="276" t="s">
        <v>325</v>
      </c>
      <c r="D981" s="276" t="s">
        <v>160</v>
      </c>
      <c r="E981" s="276" t="s">
        <v>64</v>
      </c>
      <c r="F981" s="276" t="s">
        <v>65</v>
      </c>
      <c r="G981" s="277">
        <v>1794926750101</v>
      </c>
      <c r="H981" s="276" t="s">
        <v>64</v>
      </c>
      <c r="I981" s="276" t="s">
        <v>64</v>
      </c>
      <c r="J981" s="276" t="s">
        <v>65</v>
      </c>
      <c r="K981" s="276" t="s">
        <v>66</v>
      </c>
      <c r="L981" s="276">
        <v>0</v>
      </c>
      <c r="M981" s="276">
        <v>0</v>
      </c>
      <c r="N981" s="276">
        <v>0</v>
      </c>
      <c r="O981" s="276" t="s">
        <v>67</v>
      </c>
      <c r="P981" s="276">
        <v>0</v>
      </c>
      <c r="Q981" s="276" t="s">
        <v>68</v>
      </c>
      <c r="R981" s="276" t="s">
        <v>68</v>
      </c>
    </row>
    <row r="982" spans="2:18" x14ac:dyDescent="0.3">
      <c r="B982" s="436"/>
      <c r="C982" s="276" t="s">
        <v>3405</v>
      </c>
      <c r="D982" s="276" t="s">
        <v>198</v>
      </c>
      <c r="E982" s="276" t="s">
        <v>65</v>
      </c>
      <c r="F982" s="276" t="s">
        <v>64</v>
      </c>
      <c r="G982" s="277">
        <v>1679281040101</v>
      </c>
      <c r="H982" s="276" t="s">
        <v>64</v>
      </c>
      <c r="I982" s="276" t="s">
        <v>65</v>
      </c>
      <c r="J982" s="276" t="s">
        <v>66</v>
      </c>
      <c r="K982" s="276" t="s">
        <v>66</v>
      </c>
      <c r="L982" s="276">
        <v>0</v>
      </c>
      <c r="M982" s="276">
        <v>0</v>
      </c>
      <c r="N982" s="276">
        <v>0</v>
      </c>
      <c r="O982" s="276" t="s">
        <v>67</v>
      </c>
      <c r="P982" s="276">
        <v>0</v>
      </c>
      <c r="Q982" s="276" t="s">
        <v>68</v>
      </c>
      <c r="R982" s="276" t="s">
        <v>68</v>
      </c>
    </row>
    <row r="983" spans="2:18" x14ac:dyDescent="0.3">
      <c r="B983" s="436"/>
      <c r="C983" s="276" t="s">
        <v>2953</v>
      </c>
      <c r="D983" s="276" t="s">
        <v>1571</v>
      </c>
      <c r="E983" s="276" t="s">
        <v>65</v>
      </c>
      <c r="F983" s="276" t="s">
        <v>64</v>
      </c>
      <c r="G983" s="277" t="s">
        <v>1460</v>
      </c>
      <c r="H983" s="276" t="s">
        <v>65</v>
      </c>
      <c r="I983" s="276" t="s">
        <v>64</v>
      </c>
      <c r="J983" s="276" t="s">
        <v>66</v>
      </c>
      <c r="K983" s="276" t="s">
        <v>66</v>
      </c>
      <c r="L983" s="276">
        <v>0</v>
      </c>
      <c r="M983" s="276">
        <v>0</v>
      </c>
      <c r="N983" s="276">
        <v>0</v>
      </c>
      <c r="O983" s="276" t="s">
        <v>67</v>
      </c>
      <c r="P983" s="276">
        <v>0</v>
      </c>
      <c r="Q983" s="276" t="s">
        <v>68</v>
      </c>
      <c r="R983" s="276" t="s">
        <v>68</v>
      </c>
    </row>
    <row r="984" spans="2:18" x14ac:dyDescent="0.3">
      <c r="B984" s="436"/>
      <c r="C984" s="276" t="s">
        <v>1648</v>
      </c>
      <c r="D984" s="276" t="s">
        <v>2936</v>
      </c>
      <c r="E984" s="276" t="s">
        <v>64</v>
      </c>
      <c r="F984" s="276" t="s">
        <v>65</v>
      </c>
      <c r="G984" s="277">
        <v>1782451861606</v>
      </c>
      <c r="H984" s="276" t="s">
        <v>64</v>
      </c>
      <c r="I984" s="276" t="s">
        <v>64</v>
      </c>
      <c r="J984" s="276" t="s">
        <v>65</v>
      </c>
      <c r="K984" s="276" t="s">
        <v>66</v>
      </c>
      <c r="L984" s="276">
        <v>0</v>
      </c>
      <c r="M984" s="276">
        <v>0</v>
      </c>
      <c r="N984" s="276">
        <v>0</v>
      </c>
      <c r="O984" s="276" t="s">
        <v>67</v>
      </c>
      <c r="P984" s="276">
        <v>0</v>
      </c>
      <c r="Q984" s="276" t="s">
        <v>68</v>
      </c>
      <c r="R984" s="276" t="s">
        <v>68</v>
      </c>
    </row>
    <row r="985" spans="2:18" x14ac:dyDescent="0.3">
      <c r="B985" s="436"/>
      <c r="C985" s="276" t="s">
        <v>438</v>
      </c>
      <c r="D985" s="276" t="s">
        <v>3256</v>
      </c>
      <c r="E985" s="276" t="s">
        <v>65</v>
      </c>
      <c r="F985" s="276" t="s">
        <v>64</v>
      </c>
      <c r="G985" s="277" t="s">
        <v>3257</v>
      </c>
      <c r="H985" s="276" t="s">
        <v>64</v>
      </c>
      <c r="I985" s="276" t="s">
        <v>64</v>
      </c>
      <c r="J985" s="276" t="s">
        <v>66</v>
      </c>
      <c r="K985" s="276" t="s">
        <v>66</v>
      </c>
      <c r="L985" s="276">
        <v>0</v>
      </c>
      <c r="M985" s="276">
        <v>0</v>
      </c>
      <c r="N985" s="276">
        <v>0</v>
      </c>
      <c r="O985" s="276" t="s">
        <v>67</v>
      </c>
      <c r="P985" s="276">
        <v>0</v>
      </c>
      <c r="Q985" s="276" t="s">
        <v>68</v>
      </c>
      <c r="R985" s="276" t="s">
        <v>68</v>
      </c>
    </row>
    <row r="986" spans="2:18" x14ac:dyDescent="0.3">
      <c r="B986" s="436"/>
      <c r="C986" s="276" t="s">
        <v>1422</v>
      </c>
      <c r="D986" s="276" t="s">
        <v>3406</v>
      </c>
      <c r="E986" s="276" t="s">
        <v>65</v>
      </c>
      <c r="F986" s="276" t="s">
        <v>64</v>
      </c>
      <c r="G986" s="277" t="s">
        <v>1460</v>
      </c>
      <c r="H986" s="276" t="s">
        <v>65</v>
      </c>
      <c r="I986" s="276" t="s">
        <v>64</v>
      </c>
      <c r="J986" s="276" t="s">
        <v>66</v>
      </c>
      <c r="K986" s="276" t="s">
        <v>66</v>
      </c>
      <c r="L986" s="276">
        <v>0</v>
      </c>
      <c r="M986" s="276">
        <v>0</v>
      </c>
      <c r="N986" s="276">
        <v>0</v>
      </c>
      <c r="O986" s="276" t="s">
        <v>67</v>
      </c>
      <c r="P986" s="276">
        <v>0</v>
      </c>
      <c r="Q986" s="276" t="s">
        <v>68</v>
      </c>
      <c r="R986" s="276" t="s">
        <v>68</v>
      </c>
    </row>
    <row r="987" spans="2:18" x14ac:dyDescent="0.3">
      <c r="B987" s="436"/>
      <c r="C987" s="276" t="s">
        <v>3407</v>
      </c>
      <c r="D987" s="276" t="s">
        <v>2957</v>
      </c>
      <c r="E987" s="276" t="s">
        <v>64</v>
      </c>
      <c r="F987" s="276" t="s">
        <v>65</v>
      </c>
      <c r="G987" s="277">
        <v>2550425070613</v>
      </c>
      <c r="H987" s="276" t="s">
        <v>64</v>
      </c>
      <c r="I987" s="276" t="s">
        <v>64</v>
      </c>
      <c r="J987" s="276" t="s">
        <v>65</v>
      </c>
      <c r="K987" s="276" t="s">
        <v>66</v>
      </c>
      <c r="L987" s="276">
        <v>0</v>
      </c>
      <c r="M987" s="276">
        <v>0</v>
      </c>
      <c r="N987" s="276">
        <v>0</v>
      </c>
      <c r="O987" s="276" t="s">
        <v>67</v>
      </c>
      <c r="P987" s="276">
        <v>0</v>
      </c>
      <c r="Q987" s="276" t="s">
        <v>68</v>
      </c>
      <c r="R987" s="276" t="s">
        <v>68</v>
      </c>
    </row>
    <row r="988" spans="2:18" x14ac:dyDescent="0.3">
      <c r="B988" s="436"/>
      <c r="C988" s="276" t="s">
        <v>1752</v>
      </c>
      <c r="D988" s="276" t="s">
        <v>3408</v>
      </c>
      <c r="E988" s="276" t="s">
        <v>65</v>
      </c>
      <c r="F988" s="276" t="s">
        <v>64</v>
      </c>
      <c r="G988" s="277">
        <v>2964997300101</v>
      </c>
      <c r="H988" s="276" t="s">
        <v>64</v>
      </c>
      <c r="I988" s="276" t="s">
        <v>65</v>
      </c>
      <c r="J988" s="276" t="s">
        <v>66</v>
      </c>
      <c r="K988" s="276" t="s">
        <v>66</v>
      </c>
      <c r="L988" s="276">
        <v>0</v>
      </c>
      <c r="M988" s="276">
        <v>0</v>
      </c>
      <c r="N988" s="276">
        <v>0</v>
      </c>
      <c r="O988" s="276" t="s">
        <v>67</v>
      </c>
      <c r="P988" s="276">
        <v>0</v>
      </c>
      <c r="Q988" s="276" t="s">
        <v>68</v>
      </c>
      <c r="R988" s="276" t="s">
        <v>68</v>
      </c>
    </row>
    <row r="989" spans="2:18" x14ac:dyDescent="0.3">
      <c r="B989" s="436"/>
      <c r="C989" s="276" t="s">
        <v>177</v>
      </c>
      <c r="D989" s="276" t="s">
        <v>465</v>
      </c>
      <c r="E989" s="276" t="s">
        <v>64</v>
      </c>
      <c r="F989" s="276" t="s">
        <v>65</v>
      </c>
      <c r="G989" s="277" t="s">
        <v>1460</v>
      </c>
      <c r="H989" s="276" t="s">
        <v>65</v>
      </c>
      <c r="I989" s="276" t="s">
        <v>64</v>
      </c>
      <c r="J989" s="276" t="s">
        <v>66</v>
      </c>
      <c r="K989" s="276" t="s">
        <v>66</v>
      </c>
      <c r="L989" s="276">
        <v>0</v>
      </c>
      <c r="M989" s="276">
        <v>0</v>
      </c>
      <c r="N989" s="276">
        <v>0</v>
      </c>
      <c r="O989" s="276" t="s">
        <v>67</v>
      </c>
      <c r="P989" s="276">
        <v>0</v>
      </c>
      <c r="Q989" s="276" t="s">
        <v>68</v>
      </c>
      <c r="R989" s="276" t="s">
        <v>68</v>
      </c>
    </row>
    <row r="990" spans="2:18" x14ac:dyDescent="0.3">
      <c r="B990" s="436"/>
      <c r="C990" s="276" t="s">
        <v>1696</v>
      </c>
      <c r="D990" s="276" t="s">
        <v>3409</v>
      </c>
      <c r="E990" s="276" t="s">
        <v>65</v>
      </c>
      <c r="F990" s="276" t="s">
        <v>64</v>
      </c>
      <c r="G990" s="277">
        <v>1997266200101</v>
      </c>
      <c r="H990" s="276" t="s">
        <v>64</v>
      </c>
      <c r="I990" s="276" t="s">
        <v>64</v>
      </c>
      <c r="J990" s="276" t="s">
        <v>65</v>
      </c>
      <c r="K990" s="276" t="s">
        <v>66</v>
      </c>
      <c r="L990" s="276">
        <v>0</v>
      </c>
      <c r="M990" s="276">
        <v>0</v>
      </c>
      <c r="N990" s="276">
        <v>0</v>
      </c>
      <c r="O990" s="276" t="s">
        <v>67</v>
      </c>
      <c r="P990" s="276">
        <v>0</v>
      </c>
      <c r="Q990" s="276" t="s">
        <v>68</v>
      </c>
      <c r="R990" s="276" t="s">
        <v>68</v>
      </c>
    </row>
    <row r="991" spans="2:18" x14ac:dyDescent="0.3">
      <c r="B991" s="436"/>
      <c r="C991" s="276" t="s">
        <v>1374</v>
      </c>
      <c r="D991" s="276" t="s">
        <v>402</v>
      </c>
      <c r="E991" s="276" t="s">
        <v>65</v>
      </c>
      <c r="F991" s="276" t="s">
        <v>64</v>
      </c>
      <c r="G991" s="277" t="s">
        <v>3410</v>
      </c>
      <c r="H991" s="276" t="s">
        <v>64</v>
      </c>
      <c r="I991" s="276" t="s">
        <v>64</v>
      </c>
      <c r="J991" s="276" t="s">
        <v>65</v>
      </c>
      <c r="K991" s="276" t="s">
        <v>66</v>
      </c>
      <c r="L991" s="276">
        <v>0</v>
      </c>
      <c r="M991" s="276">
        <v>0</v>
      </c>
      <c r="N991" s="276">
        <v>0</v>
      </c>
      <c r="O991" s="276" t="s">
        <v>67</v>
      </c>
      <c r="P991" s="276">
        <v>0</v>
      </c>
      <c r="Q991" s="276" t="s">
        <v>68</v>
      </c>
      <c r="R991" s="276" t="s">
        <v>68</v>
      </c>
    </row>
    <row r="992" spans="2:18" x14ac:dyDescent="0.3">
      <c r="B992" s="436"/>
      <c r="C992" s="276" t="s">
        <v>174</v>
      </c>
      <c r="D992" s="276" t="s">
        <v>317</v>
      </c>
      <c r="E992" s="276" t="s">
        <v>64</v>
      </c>
      <c r="F992" s="276" t="s">
        <v>65</v>
      </c>
      <c r="G992" s="277">
        <v>1664197530101</v>
      </c>
      <c r="H992" s="276" t="s">
        <v>64</v>
      </c>
      <c r="I992" s="276" t="s">
        <v>65</v>
      </c>
      <c r="J992" s="276" t="s">
        <v>66</v>
      </c>
      <c r="K992" s="276" t="s">
        <v>66</v>
      </c>
      <c r="L992" s="276">
        <v>0</v>
      </c>
      <c r="M992" s="276">
        <v>0</v>
      </c>
      <c r="N992" s="276">
        <v>0</v>
      </c>
      <c r="O992" s="276" t="s">
        <v>67</v>
      </c>
      <c r="P992" s="276">
        <v>0</v>
      </c>
      <c r="Q992" s="276" t="s">
        <v>68</v>
      </c>
      <c r="R992" s="276" t="s">
        <v>68</v>
      </c>
    </row>
    <row r="993" spans="2:18" x14ac:dyDescent="0.3">
      <c r="B993" s="436"/>
      <c r="C993" s="276" t="s">
        <v>394</v>
      </c>
      <c r="D993" s="276" t="s">
        <v>1728</v>
      </c>
      <c r="E993" s="276" t="s">
        <v>65</v>
      </c>
      <c r="F993" s="276" t="s">
        <v>64</v>
      </c>
      <c r="G993" s="277" t="s">
        <v>1460</v>
      </c>
      <c r="H993" s="276" t="s">
        <v>64</v>
      </c>
      <c r="I993" s="276" t="s">
        <v>65</v>
      </c>
      <c r="J993" s="276" t="s">
        <v>66</v>
      </c>
      <c r="K993" s="276" t="s">
        <v>66</v>
      </c>
      <c r="L993" s="276">
        <v>0</v>
      </c>
      <c r="M993" s="276">
        <v>0</v>
      </c>
      <c r="N993" s="276">
        <v>0</v>
      </c>
      <c r="O993" s="276" t="s">
        <v>67</v>
      </c>
      <c r="P993" s="276">
        <v>0</v>
      </c>
      <c r="Q993" s="276" t="s">
        <v>68</v>
      </c>
      <c r="R993" s="276" t="s">
        <v>68</v>
      </c>
    </row>
    <row r="994" spans="2:18" x14ac:dyDescent="0.3">
      <c r="B994" s="436"/>
      <c r="C994" s="276" t="s">
        <v>2226</v>
      </c>
      <c r="D994" s="276" t="s">
        <v>3411</v>
      </c>
      <c r="E994" s="276" t="s">
        <v>65</v>
      </c>
      <c r="F994" s="276" t="s">
        <v>64</v>
      </c>
      <c r="G994" s="277" t="s">
        <v>1460</v>
      </c>
      <c r="H994" s="276" t="s">
        <v>65</v>
      </c>
      <c r="I994" s="276" t="s">
        <v>64</v>
      </c>
      <c r="J994" s="276" t="s">
        <v>66</v>
      </c>
      <c r="K994" s="276" t="s">
        <v>66</v>
      </c>
      <c r="L994" s="276">
        <v>0</v>
      </c>
      <c r="M994" s="276">
        <v>0</v>
      </c>
      <c r="N994" s="276">
        <v>0</v>
      </c>
      <c r="O994" s="276" t="s">
        <v>67</v>
      </c>
      <c r="P994" s="276">
        <v>0</v>
      </c>
      <c r="Q994" s="276" t="s">
        <v>68</v>
      </c>
      <c r="R994" s="276" t="s">
        <v>68</v>
      </c>
    </row>
    <row r="995" spans="2:18" x14ac:dyDescent="0.3">
      <c r="B995" s="436"/>
      <c r="C995" s="276" t="s">
        <v>3412</v>
      </c>
      <c r="D995" s="276" t="s">
        <v>3411</v>
      </c>
      <c r="E995" s="276" t="s">
        <v>65</v>
      </c>
      <c r="F995" s="276" t="s">
        <v>64</v>
      </c>
      <c r="G995" s="277" t="s">
        <v>1460</v>
      </c>
      <c r="H995" s="276" t="s">
        <v>65</v>
      </c>
      <c r="I995" s="276" t="s">
        <v>64</v>
      </c>
      <c r="J995" s="276" t="s">
        <v>66</v>
      </c>
      <c r="K995" s="276" t="s">
        <v>66</v>
      </c>
      <c r="L995" s="276">
        <v>0</v>
      </c>
      <c r="M995" s="276">
        <v>0</v>
      </c>
      <c r="N995" s="276">
        <v>0</v>
      </c>
      <c r="O995" s="276" t="s">
        <v>67</v>
      </c>
      <c r="P995" s="276">
        <v>0</v>
      </c>
      <c r="Q995" s="276" t="s">
        <v>68</v>
      </c>
      <c r="R995" s="276" t="s">
        <v>68</v>
      </c>
    </row>
    <row r="996" spans="2:18" x14ac:dyDescent="0.3">
      <c r="B996" s="436"/>
      <c r="C996" s="276" t="s">
        <v>121</v>
      </c>
      <c r="D996" s="276" t="s">
        <v>419</v>
      </c>
      <c r="E996" s="276" t="s">
        <v>64</v>
      </c>
      <c r="F996" s="276" t="s">
        <v>65</v>
      </c>
      <c r="G996" s="277">
        <v>3478380220501</v>
      </c>
      <c r="H996" s="276" t="s">
        <v>64</v>
      </c>
      <c r="I996" s="276" t="s">
        <v>65</v>
      </c>
      <c r="J996" s="276" t="s">
        <v>66</v>
      </c>
      <c r="K996" s="276" t="s">
        <v>66</v>
      </c>
      <c r="L996" s="276">
        <v>0</v>
      </c>
      <c r="M996" s="276">
        <v>0</v>
      </c>
      <c r="N996" s="276">
        <v>0</v>
      </c>
      <c r="O996" s="276" t="s">
        <v>67</v>
      </c>
      <c r="P996" s="276">
        <v>0</v>
      </c>
      <c r="Q996" s="276" t="s">
        <v>68</v>
      </c>
      <c r="R996" s="276" t="s">
        <v>68</v>
      </c>
    </row>
    <row r="997" spans="2:18" x14ac:dyDescent="0.3">
      <c r="B997" s="436"/>
      <c r="C997" s="276" t="s">
        <v>472</v>
      </c>
      <c r="D997" s="276" t="s">
        <v>2902</v>
      </c>
      <c r="E997" s="276" t="s">
        <v>65</v>
      </c>
      <c r="F997" s="276" t="s">
        <v>64</v>
      </c>
      <c r="G997" s="277" t="s">
        <v>1460</v>
      </c>
      <c r="H997" s="276" t="s">
        <v>65</v>
      </c>
      <c r="I997" s="276" t="s">
        <v>64</v>
      </c>
      <c r="J997" s="276" t="s">
        <v>66</v>
      </c>
      <c r="K997" s="276" t="s">
        <v>66</v>
      </c>
      <c r="L997" s="276">
        <v>0</v>
      </c>
      <c r="M997" s="276">
        <v>0</v>
      </c>
      <c r="N997" s="276">
        <v>0</v>
      </c>
      <c r="O997" s="276" t="s">
        <v>67</v>
      </c>
      <c r="P997" s="276">
        <v>0</v>
      </c>
      <c r="Q997" s="276" t="s">
        <v>68</v>
      </c>
      <c r="R997" s="276" t="s">
        <v>68</v>
      </c>
    </row>
    <row r="998" spans="2:18" x14ac:dyDescent="0.3">
      <c r="B998" s="436"/>
      <c r="C998" s="276" t="s">
        <v>1535</v>
      </c>
      <c r="D998" s="276" t="s">
        <v>1967</v>
      </c>
      <c r="E998" s="276" t="s">
        <v>65</v>
      </c>
      <c r="F998" s="276" t="s">
        <v>64</v>
      </c>
      <c r="G998" s="277">
        <v>1794789150101</v>
      </c>
      <c r="H998" s="276" t="s">
        <v>64</v>
      </c>
      <c r="I998" s="276" t="s">
        <v>64</v>
      </c>
      <c r="J998" s="276" t="s">
        <v>65</v>
      </c>
      <c r="K998" s="276" t="s">
        <v>66</v>
      </c>
      <c r="L998" s="276">
        <v>0</v>
      </c>
      <c r="M998" s="276">
        <v>0</v>
      </c>
      <c r="N998" s="276">
        <v>0</v>
      </c>
      <c r="O998" s="276" t="s">
        <v>67</v>
      </c>
      <c r="P998" s="276">
        <v>0</v>
      </c>
      <c r="Q998" s="276" t="s">
        <v>68</v>
      </c>
      <c r="R998" s="276" t="s">
        <v>68</v>
      </c>
    </row>
    <row r="999" spans="2:18" x14ac:dyDescent="0.3">
      <c r="B999" s="436"/>
      <c r="C999" s="276" t="s">
        <v>154</v>
      </c>
      <c r="D999" s="276" t="s">
        <v>2902</v>
      </c>
      <c r="E999" s="276" t="s">
        <v>64</v>
      </c>
      <c r="F999" s="276" t="s">
        <v>65</v>
      </c>
      <c r="G999" s="277">
        <v>2435825600101</v>
      </c>
      <c r="H999" s="276" t="s">
        <v>64</v>
      </c>
      <c r="I999" s="276" t="s">
        <v>64</v>
      </c>
      <c r="J999" s="276" t="s">
        <v>65</v>
      </c>
      <c r="K999" s="276" t="s">
        <v>66</v>
      </c>
      <c r="L999" s="276">
        <v>0</v>
      </c>
      <c r="M999" s="276">
        <v>0</v>
      </c>
      <c r="N999" s="276">
        <v>0</v>
      </c>
      <c r="O999" s="276" t="s">
        <v>67</v>
      </c>
      <c r="P999" s="276">
        <v>0</v>
      </c>
      <c r="Q999" s="276" t="s">
        <v>68</v>
      </c>
      <c r="R999" s="276" t="s">
        <v>68</v>
      </c>
    </row>
    <row r="1000" spans="2:18" x14ac:dyDescent="0.3">
      <c r="B1000" s="436"/>
      <c r="C1000" s="276" t="s">
        <v>1648</v>
      </c>
      <c r="D1000" s="276" t="s">
        <v>2936</v>
      </c>
      <c r="E1000" s="276" t="s">
        <v>64</v>
      </c>
      <c r="F1000" s="276" t="s">
        <v>65</v>
      </c>
      <c r="G1000" s="277">
        <v>1782451861606</v>
      </c>
      <c r="H1000" s="276" t="s">
        <v>64</v>
      </c>
      <c r="I1000" s="276" t="s">
        <v>64</v>
      </c>
      <c r="J1000" s="276" t="s">
        <v>65</v>
      </c>
      <c r="K1000" s="276" t="s">
        <v>66</v>
      </c>
      <c r="L1000" s="276">
        <v>0</v>
      </c>
      <c r="M1000" s="276">
        <v>0</v>
      </c>
      <c r="N1000" s="276">
        <v>0</v>
      </c>
      <c r="O1000" s="276" t="s">
        <v>67</v>
      </c>
      <c r="P1000" s="276">
        <v>0</v>
      </c>
      <c r="Q1000" s="276" t="s">
        <v>68</v>
      </c>
      <c r="R1000" s="276" t="s">
        <v>68</v>
      </c>
    </row>
    <row r="1001" spans="2:18" x14ac:dyDescent="0.3">
      <c r="B1001" s="436"/>
      <c r="C1001" s="276" t="s">
        <v>2941</v>
      </c>
      <c r="D1001" s="276" t="s">
        <v>463</v>
      </c>
      <c r="E1001" s="276" t="s">
        <v>64</v>
      </c>
      <c r="F1001" s="276" t="s">
        <v>65</v>
      </c>
      <c r="G1001" s="277">
        <v>3160145830503</v>
      </c>
      <c r="H1001" s="276" t="s">
        <v>64</v>
      </c>
      <c r="I1001" s="276" t="s">
        <v>65</v>
      </c>
      <c r="J1001" s="276" t="s">
        <v>66</v>
      </c>
      <c r="K1001" s="276" t="s">
        <v>66</v>
      </c>
      <c r="L1001" s="276">
        <v>0</v>
      </c>
      <c r="M1001" s="276">
        <v>0</v>
      </c>
      <c r="N1001" s="276">
        <v>0</v>
      </c>
      <c r="O1001" s="276" t="s">
        <v>67</v>
      </c>
      <c r="P1001" s="276">
        <v>0</v>
      </c>
      <c r="Q1001" s="276" t="s">
        <v>68</v>
      </c>
      <c r="R1001" s="276" t="s">
        <v>68</v>
      </c>
    </row>
    <row r="1002" spans="2:18" x14ac:dyDescent="0.3">
      <c r="B1002" s="436"/>
      <c r="C1002" s="276" t="s">
        <v>407</v>
      </c>
      <c r="D1002" s="276" t="s">
        <v>490</v>
      </c>
      <c r="E1002" s="276" t="s">
        <v>65</v>
      </c>
      <c r="F1002" s="276" t="s">
        <v>64</v>
      </c>
      <c r="G1002" s="277">
        <v>3055086950208</v>
      </c>
      <c r="H1002" s="276" t="s">
        <v>64</v>
      </c>
      <c r="I1002" s="276" t="s">
        <v>65</v>
      </c>
      <c r="J1002" s="276" t="s">
        <v>66</v>
      </c>
      <c r="K1002" s="276" t="s">
        <v>66</v>
      </c>
      <c r="L1002" s="276">
        <v>0</v>
      </c>
      <c r="M1002" s="276">
        <v>0</v>
      </c>
      <c r="N1002" s="276">
        <v>0</v>
      </c>
      <c r="O1002" s="276" t="s">
        <v>67</v>
      </c>
      <c r="P1002" s="276">
        <v>0</v>
      </c>
      <c r="Q1002" s="276" t="s">
        <v>68</v>
      </c>
      <c r="R1002" s="276" t="s">
        <v>68</v>
      </c>
    </row>
    <row r="1003" spans="2:18" x14ac:dyDescent="0.3">
      <c r="B1003" s="436"/>
      <c r="C1003" s="276" t="s">
        <v>2903</v>
      </c>
      <c r="D1003" s="276" t="s">
        <v>2904</v>
      </c>
      <c r="E1003" s="276" t="s">
        <v>65</v>
      </c>
      <c r="F1003" s="276" t="s">
        <v>64</v>
      </c>
      <c r="G1003" s="277">
        <v>1907176880101</v>
      </c>
      <c r="H1003" s="276" t="s">
        <v>64</v>
      </c>
      <c r="I1003" s="276" t="s">
        <v>65</v>
      </c>
      <c r="J1003" s="276" t="s">
        <v>66</v>
      </c>
      <c r="K1003" s="276" t="s">
        <v>66</v>
      </c>
      <c r="L1003" s="276">
        <v>0</v>
      </c>
      <c r="M1003" s="276">
        <v>0</v>
      </c>
      <c r="N1003" s="276">
        <v>0</v>
      </c>
      <c r="O1003" s="276" t="s">
        <v>67</v>
      </c>
      <c r="P1003" s="276">
        <v>0</v>
      </c>
      <c r="Q1003" s="276" t="s">
        <v>68</v>
      </c>
      <c r="R1003" s="276" t="s">
        <v>68</v>
      </c>
    </row>
    <row r="1004" spans="2:18" x14ac:dyDescent="0.3">
      <c r="B1004" s="436"/>
      <c r="C1004" s="276" t="s">
        <v>1892</v>
      </c>
      <c r="D1004" s="276" t="s">
        <v>2886</v>
      </c>
      <c r="E1004" s="276" t="s">
        <v>65</v>
      </c>
      <c r="F1004" s="276" t="s">
        <v>64</v>
      </c>
      <c r="G1004" s="277">
        <v>2212140460101</v>
      </c>
      <c r="H1004" s="276" t="s">
        <v>64</v>
      </c>
      <c r="I1004" s="276" t="s">
        <v>65</v>
      </c>
      <c r="J1004" s="276" t="s">
        <v>66</v>
      </c>
      <c r="K1004" s="276" t="s">
        <v>66</v>
      </c>
      <c r="L1004" s="276">
        <v>0</v>
      </c>
      <c r="M1004" s="276">
        <v>0</v>
      </c>
      <c r="N1004" s="276">
        <v>0</v>
      </c>
      <c r="O1004" s="276" t="s">
        <v>67</v>
      </c>
      <c r="P1004" s="276">
        <v>0</v>
      </c>
      <c r="Q1004" s="276" t="s">
        <v>68</v>
      </c>
      <c r="R1004" s="276" t="s">
        <v>68</v>
      </c>
    </row>
    <row r="1005" spans="2:18" x14ac:dyDescent="0.3">
      <c r="B1005" s="436"/>
      <c r="C1005" s="276" t="s">
        <v>206</v>
      </c>
      <c r="D1005" s="276" t="s">
        <v>190</v>
      </c>
      <c r="E1005" s="276" t="s">
        <v>65</v>
      </c>
      <c r="F1005" s="276" t="s">
        <v>64</v>
      </c>
      <c r="G1005" s="277">
        <v>2708652240101</v>
      </c>
      <c r="H1005" s="276" t="s">
        <v>64</v>
      </c>
      <c r="I1005" s="276" t="s">
        <v>64</v>
      </c>
      <c r="J1005" s="276" t="s">
        <v>65</v>
      </c>
      <c r="K1005" s="276" t="s">
        <v>66</v>
      </c>
      <c r="L1005" s="276">
        <v>0</v>
      </c>
      <c r="M1005" s="276">
        <v>0</v>
      </c>
      <c r="N1005" s="276">
        <v>0</v>
      </c>
      <c r="O1005" s="276" t="s">
        <v>67</v>
      </c>
      <c r="P1005" s="276">
        <v>0</v>
      </c>
      <c r="Q1005" s="276" t="s">
        <v>68</v>
      </c>
      <c r="R1005" s="276" t="s">
        <v>68</v>
      </c>
    </row>
    <row r="1006" spans="2:18" x14ac:dyDescent="0.3">
      <c r="B1006" s="436"/>
      <c r="C1006" s="276" t="s">
        <v>3413</v>
      </c>
      <c r="D1006" s="276" t="s">
        <v>2563</v>
      </c>
      <c r="E1006" s="276" t="s">
        <v>65</v>
      </c>
      <c r="F1006" s="276" t="s">
        <v>64</v>
      </c>
      <c r="G1006" s="277" t="s">
        <v>1460</v>
      </c>
      <c r="H1006" s="276" t="s">
        <v>65</v>
      </c>
      <c r="I1006" s="276" t="s">
        <v>64</v>
      </c>
      <c r="J1006" s="276" t="s">
        <v>66</v>
      </c>
      <c r="K1006" s="276" t="s">
        <v>66</v>
      </c>
      <c r="L1006" s="276">
        <v>0</v>
      </c>
      <c r="M1006" s="276">
        <v>0</v>
      </c>
      <c r="N1006" s="276">
        <v>0</v>
      </c>
      <c r="O1006" s="276" t="s">
        <v>67</v>
      </c>
      <c r="P1006" s="276">
        <v>0</v>
      </c>
      <c r="Q1006" s="276" t="s">
        <v>68</v>
      </c>
      <c r="R1006" s="276" t="s">
        <v>68</v>
      </c>
    </row>
    <row r="1007" spans="2:18" x14ac:dyDescent="0.3">
      <c r="B1007" s="436"/>
      <c r="C1007" s="276" t="s">
        <v>3414</v>
      </c>
      <c r="D1007" s="276" t="s">
        <v>3285</v>
      </c>
      <c r="E1007" s="276" t="s">
        <v>65</v>
      </c>
      <c r="F1007" s="276" t="s">
        <v>64</v>
      </c>
      <c r="G1007" s="277">
        <v>1671482221109</v>
      </c>
      <c r="H1007" s="276" t="s">
        <v>64</v>
      </c>
      <c r="I1007" s="276" t="s">
        <v>64</v>
      </c>
      <c r="J1007" s="276" t="s">
        <v>65</v>
      </c>
      <c r="K1007" s="276" t="s">
        <v>66</v>
      </c>
      <c r="L1007" s="276">
        <v>0</v>
      </c>
      <c r="M1007" s="276">
        <v>0</v>
      </c>
      <c r="N1007" s="276">
        <v>0</v>
      </c>
      <c r="O1007" s="276" t="s">
        <v>67</v>
      </c>
      <c r="P1007" s="276">
        <v>0</v>
      </c>
      <c r="Q1007" s="276" t="s">
        <v>68</v>
      </c>
      <c r="R1007" s="276" t="s">
        <v>68</v>
      </c>
    </row>
    <row r="1008" spans="2:18" x14ac:dyDescent="0.3">
      <c r="B1008" s="436"/>
      <c r="C1008" s="276" t="s">
        <v>2805</v>
      </c>
      <c r="D1008" s="276" t="s">
        <v>3415</v>
      </c>
      <c r="E1008" s="276" t="s">
        <v>65</v>
      </c>
      <c r="F1008" s="276" t="s">
        <v>64</v>
      </c>
      <c r="G1008" s="277">
        <v>199722670101</v>
      </c>
      <c r="H1008" s="276" t="s">
        <v>64</v>
      </c>
      <c r="I1008" s="276" t="s">
        <v>64</v>
      </c>
      <c r="J1008" s="276" t="s">
        <v>65</v>
      </c>
      <c r="K1008" s="276" t="s">
        <v>66</v>
      </c>
      <c r="L1008" s="276">
        <v>0</v>
      </c>
      <c r="M1008" s="276">
        <v>0</v>
      </c>
      <c r="N1008" s="276">
        <v>0</v>
      </c>
      <c r="O1008" s="276" t="s">
        <v>67</v>
      </c>
      <c r="P1008" s="276">
        <v>0</v>
      </c>
      <c r="Q1008" s="276" t="s">
        <v>68</v>
      </c>
      <c r="R1008" s="276" t="s">
        <v>68</v>
      </c>
    </row>
    <row r="1009" spans="2:18" x14ac:dyDescent="0.3">
      <c r="B1009" s="436"/>
      <c r="C1009" s="276" t="s">
        <v>2252</v>
      </c>
      <c r="D1009" s="276" t="s">
        <v>2450</v>
      </c>
      <c r="E1009" s="276" t="s">
        <v>65</v>
      </c>
      <c r="F1009" s="276" t="s">
        <v>64</v>
      </c>
      <c r="G1009" s="277" t="s">
        <v>1723</v>
      </c>
      <c r="H1009" s="276" t="s">
        <v>64</v>
      </c>
      <c r="I1009" s="276" t="s">
        <v>65</v>
      </c>
      <c r="J1009" s="276" t="s">
        <v>66</v>
      </c>
      <c r="K1009" s="276" t="s">
        <v>66</v>
      </c>
      <c r="L1009" s="276">
        <v>0</v>
      </c>
      <c r="M1009" s="276">
        <v>0</v>
      </c>
      <c r="N1009" s="276">
        <v>0</v>
      </c>
      <c r="O1009" s="276" t="s">
        <v>67</v>
      </c>
      <c r="P1009" s="276">
        <v>0</v>
      </c>
      <c r="Q1009" s="276" t="s">
        <v>68</v>
      </c>
      <c r="R1009" s="276" t="s">
        <v>68</v>
      </c>
    </row>
    <row r="1010" spans="2:18" x14ac:dyDescent="0.3">
      <c r="B1010" s="436"/>
      <c r="C1010" s="276" t="s">
        <v>2664</v>
      </c>
      <c r="D1010" s="276" t="s">
        <v>1365</v>
      </c>
      <c r="E1010" s="276" t="s">
        <v>65</v>
      </c>
      <c r="F1010" s="276" t="s">
        <v>64</v>
      </c>
      <c r="G1010" s="277" t="s">
        <v>1723</v>
      </c>
      <c r="H1010" s="276" t="s">
        <v>64</v>
      </c>
      <c r="I1010" s="276" t="s">
        <v>65</v>
      </c>
      <c r="J1010" s="276" t="s">
        <v>66</v>
      </c>
      <c r="K1010" s="276" t="s">
        <v>66</v>
      </c>
      <c r="L1010" s="276">
        <v>0</v>
      </c>
      <c r="M1010" s="276">
        <v>0</v>
      </c>
      <c r="N1010" s="276">
        <v>0</v>
      </c>
      <c r="O1010" s="276" t="s">
        <v>67</v>
      </c>
      <c r="P1010" s="276">
        <v>0</v>
      </c>
      <c r="Q1010" s="276" t="s">
        <v>68</v>
      </c>
      <c r="R1010" s="276" t="s">
        <v>68</v>
      </c>
    </row>
    <row r="1011" spans="2:18" x14ac:dyDescent="0.3">
      <c r="B1011" s="436"/>
      <c r="C1011" s="276" t="s">
        <v>189</v>
      </c>
      <c r="D1011" s="276" t="s">
        <v>502</v>
      </c>
      <c r="E1011" s="276" t="s">
        <v>64</v>
      </c>
      <c r="F1011" s="276" t="s">
        <v>65</v>
      </c>
      <c r="G1011" s="277" t="s">
        <v>1723</v>
      </c>
      <c r="H1011" s="276" t="s">
        <v>64</v>
      </c>
      <c r="I1011" s="276" t="s">
        <v>64</v>
      </c>
      <c r="J1011" s="276" t="s">
        <v>65</v>
      </c>
      <c r="K1011" s="276" t="s">
        <v>66</v>
      </c>
      <c r="L1011" s="276">
        <v>0</v>
      </c>
      <c r="M1011" s="276">
        <v>0</v>
      </c>
      <c r="N1011" s="276">
        <v>0</v>
      </c>
      <c r="O1011" s="276" t="s">
        <v>67</v>
      </c>
      <c r="P1011" s="276">
        <v>0</v>
      </c>
      <c r="Q1011" s="276" t="s">
        <v>68</v>
      </c>
      <c r="R1011" s="276" t="s">
        <v>68</v>
      </c>
    </row>
    <row r="1012" spans="2:18" x14ac:dyDescent="0.3">
      <c r="B1012" s="436"/>
      <c r="C1012" s="276" t="s">
        <v>2924</v>
      </c>
      <c r="D1012" s="276" t="s">
        <v>3416</v>
      </c>
      <c r="E1012" s="276" t="s">
        <v>64</v>
      </c>
      <c r="F1012" s="276" t="s">
        <v>65</v>
      </c>
      <c r="G1012" s="277" t="s">
        <v>1460</v>
      </c>
      <c r="H1012" s="276" t="s">
        <v>65</v>
      </c>
      <c r="I1012" s="276" t="s">
        <v>64</v>
      </c>
      <c r="J1012" s="276" t="s">
        <v>66</v>
      </c>
      <c r="K1012" s="276" t="s">
        <v>66</v>
      </c>
      <c r="L1012" s="276">
        <v>0</v>
      </c>
      <c r="M1012" s="276">
        <v>0</v>
      </c>
      <c r="N1012" s="276">
        <v>0</v>
      </c>
      <c r="O1012" s="276" t="s">
        <v>67</v>
      </c>
      <c r="P1012" s="276">
        <v>0</v>
      </c>
      <c r="Q1012" s="276" t="s">
        <v>68</v>
      </c>
      <c r="R1012" s="276" t="s">
        <v>68</v>
      </c>
    </row>
    <row r="1013" spans="2:18" x14ac:dyDescent="0.3">
      <c r="B1013" s="436"/>
      <c r="C1013" s="276" t="s">
        <v>3417</v>
      </c>
      <c r="D1013" s="276" t="s">
        <v>3416</v>
      </c>
      <c r="E1013" s="276" t="s">
        <v>64</v>
      </c>
      <c r="F1013" s="276" t="s">
        <v>65</v>
      </c>
      <c r="G1013" s="277" t="s">
        <v>1723</v>
      </c>
      <c r="H1013" s="276" t="s">
        <v>65</v>
      </c>
      <c r="I1013" s="276" t="s">
        <v>64</v>
      </c>
      <c r="J1013" s="276" t="s">
        <v>66</v>
      </c>
      <c r="K1013" s="276" t="s">
        <v>66</v>
      </c>
      <c r="L1013" s="276">
        <v>0</v>
      </c>
      <c r="M1013" s="276">
        <v>0</v>
      </c>
      <c r="N1013" s="276">
        <v>0</v>
      </c>
      <c r="O1013" s="276" t="s">
        <v>67</v>
      </c>
      <c r="P1013" s="276">
        <v>0</v>
      </c>
      <c r="Q1013" s="276" t="s">
        <v>68</v>
      </c>
      <c r="R1013" s="276" t="s">
        <v>68</v>
      </c>
    </row>
    <row r="1014" spans="2:18" x14ac:dyDescent="0.3">
      <c r="B1014" s="436"/>
      <c r="C1014" s="276" t="s">
        <v>3154</v>
      </c>
      <c r="D1014" s="276" t="s">
        <v>3416</v>
      </c>
      <c r="E1014" s="276" t="s">
        <v>64</v>
      </c>
      <c r="F1014" s="276" t="s">
        <v>65</v>
      </c>
      <c r="G1014" s="277">
        <v>2425200810101</v>
      </c>
      <c r="H1014" s="276" t="s">
        <v>64</v>
      </c>
      <c r="I1014" s="276" t="s">
        <v>64</v>
      </c>
      <c r="J1014" s="276" t="s">
        <v>65</v>
      </c>
      <c r="K1014" s="276" t="s">
        <v>66</v>
      </c>
      <c r="L1014" s="276">
        <v>0</v>
      </c>
      <c r="M1014" s="276">
        <v>0</v>
      </c>
      <c r="N1014" s="276">
        <v>0</v>
      </c>
      <c r="O1014" s="276" t="s">
        <v>67</v>
      </c>
      <c r="P1014" s="276">
        <v>0</v>
      </c>
      <c r="Q1014" s="276" t="s">
        <v>68</v>
      </c>
      <c r="R1014" s="276" t="s">
        <v>68</v>
      </c>
    </row>
    <row r="1015" spans="2:18" x14ac:dyDescent="0.3">
      <c r="B1015" s="436"/>
      <c r="C1015" s="276" t="s">
        <v>89</v>
      </c>
      <c r="D1015" s="276" t="s">
        <v>190</v>
      </c>
      <c r="E1015" s="276" t="s">
        <v>64</v>
      </c>
      <c r="F1015" s="276" t="s">
        <v>65</v>
      </c>
      <c r="G1015" s="277" t="s">
        <v>1723</v>
      </c>
      <c r="H1015" s="276" t="s">
        <v>64</v>
      </c>
      <c r="I1015" s="276" t="s">
        <v>64</v>
      </c>
      <c r="J1015" s="276" t="s">
        <v>65</v>
      </c>
      <c r="K1015" s="276" t="s">
        <v>66</v>
      </c>
      <c r="L1015" s="276">
        <v>0</v>
      </c>
      <c r="M1015" s="276">
        <v>0</v>
      </c>
      <c r="N1015" s="276">
        <v>0</v>
      </c>
      <c r="O1015" s="276" t="s">
        <v>67</v>
      </c>
      <c r="P1015" s="276">
        <v>0</v>
      </c>
      <c r="Q1015" s="276" t="s">
        <v>68</v>
      </c>
      <c r="R1015" s="276" t="s">
        <v>68</v>
      </c>
    </row>
    <row r="1016" spans="2:18" x14ac:dyDescent="0.3">
      <c r="B1016" s="436"/>
      <c r="C1016" s="276" t="s">
        <v>3418</v>
      </c>
      <c r="D1016" s="276" t="s">
        <v>1967</v>
      </c>
      <c r="E1016" s="276" t="s">
        <v>65</v>
      </c>
      <c r="F1016" s="276" t="s">
        <v>64</v>
      </c>
      <c r="G1016" s="277">
        <v>1794789150101</v>
      </c>
      <c r="H1016" s="276" t="s">
        <v>64</v>
      </c>
      <c r="I1016" s="276" t="s">
        <v>64</v>
      </c>
      <c r="J1016" s="276" t="s">
        <v>65</v>
      </c>
      <c r="K1016" s="276" t="s">
        <v>66</v>
      </c>
      <c r="L1016" s="276">
        <v>0</v>
      </c>
      <c r="M1016" s="276">
        <v>0</v>
      </c>
      <c r="N1016" s="276">
        <v>0</v>
      </c>
      <c r="O1016" s="276" t="s">
        <v>67</v>
      </c>
      <c r="P1016" s="276">
        <v>0</v>
      </c>
      <c r="Q1016" s="276" t="s">
        <v>68</v>
      </c>
      <c r="R1016" s="276" t="s">
        <v>68</v>
      </c>
    </row>
    <row r="1017" spans="2:18" x14ac:dyDescent="0.3">
      <c r="B1017" s="436"/>
      <c r="C1017" s="276" t="s">
        <v>3419</v>
      </c>
      <c r="D1017" s="276" t="s">
        <v>490</v>
      </c>
      <c r="E1017" s="276" t="s">
        <v>65</v>
      </c>
      <c r="F1017" s="276" t="s">
        <v>64</v>
      </c>
      <c r="G1017" s="277" t="s">
        <v>1460</v>
      </c>
      <c r="H1017" s="276" t="s">
        <v>64</v>
      </c>
      <c r="I1017" s="276" t="s">
        <v>65</v>
      </c>
      <c r="J1017" s="276" t="s">
        <v>66</v>
      </c>
      <c r="K1017" s="276" t="s">
        <v>66</v>
      </c>
      <c r="L1017" s="276">
        <v>0</v>
      </c>
      <c r="M1017" s="276">
        <v>0</v>
      </c>
      <c r="N1017" s="276">
        <v>0</v>
      </c>
      <c r="O1017" s="276" t="s">
        <v>67</v>
      </c>
      <c r="P1017" s="276">
        <v>0</v>
      </c>
      <c r="Q1017" s="276" t="s">
        <v>68</v>
      </c>
      <c r="R1017" s="276" t="s">
        <v>68</v>
      </c>
    </row>
    <row r="1018" spans="2:18" x14ac:dyDescent="0.3">
      <c r="B1018" s="436"/>
      <c r="C1018" s="276" t="s">
        <v>161</v>
      </c>
      <c r="D1018" s="276" t="s">
        <v>3420</v>
      </c>
      <c r="E1018" s="276" t="s">
        <v>65</v>
      </c>
      <c r="F1018" s="276" t="s">
        <v>64</v>
      </c>
      <c r="G1018" s="277">
        <v>3018248000101</v>
      </c>
      <c r="H1018" s="276" t="s">
        <v>64</v>
      </c>
      <c r="I1018" s="276" t="s">
        <v>65</v>
      </c>
      <c r="J1018" s="276" t="s">
        <v>66</v>
      </c>
      <c r="K1018" s="276" t="s">
        <v>66</v>
      </c>
      <c r="L1018" s="276">
        <v>0</v>
      </c>
      <c r="M1018" s="276">
        <v>0</v>
      </c>
      <c r="N1018" s="276">
        <v>0</v>
      </c>
      <c r="O1018" s="276" t="s">
        <v>67</v>
      </c>
      <c r="P1018" s="276">
        <v>0</v>
      </c>
      <c r="Q1018" s="276" t="s">
        <v>68</v>
      </c>
      <c r="R1018" s="276" t="s">
        <v>68</v>
      </c>
    </row>
    <row r="1019" spans="2:18" x14ac:dyDescent="0.3">
      <c r="B1019" s="436"/>
      <c r="C1019" s="276" t="s">
        <v>3421</v>
      </c>
      <c r="D1019" s="276" t="s">
        <v>3422</v>
      </c>
      <c r="E1019" s="276" t="s">
        <v>64</v>
      </c>
      <c r="F1019" s="276" t="s">
        <v>65</v>
      </c>
      <c r="G1019" s="277" t="s">
        <v>1460</v>
      </c>
      <c r="H1019" s="276" t="s">
        <v>64</v>
      </c>
      <c r="I1019" s="276" t="s">
        <v>65</v>
      </c>
      <c r="J1019" s="276" t="s">
        <v>66</v>
      </c>
      <c r="K1019" s="276" t="s">
        <v>66</v>
      </c>
      <c r="L1019" s="276">
        <v>0</v>
      </c>
      <c r="M1019" s="276">
        <v>0</v>
      </c>
      <c r="N1019" s="276">
        <v>0</v>
      </c>
      <c r="O1019" s="276" t="s">
        <v>67</v>
      </c>
      <c r="P1019" s="276">
        <v>0</v>
      </c>
      <c r="Q1019" s="276" t="s">
        <v>68</v>
      </c>
      <c r="R1019" s="276" t="s">
        <v>68</v>
      </c>
    </row>
    <row r="1020" spans="2:18" x14ac:dyDescent="0.3">
      <c r="B1020" s="436"/>
      <c r="C1020" s="276" t="s">
        <v>344</v>
      </c>
      <c r="D1020" s="276" t="s">
        <v>444</v>
      </c>
      <c r="E1020" s="276" t="s">
        <v>64</v>
      </c>
      <c r="F1020" s="276" t="s">
        <v>65</v>
      </c>
      <c r="G1020" s="277">
        <v>3673102010115</v>
      </c>
      <c r="H1020" s="276" t="s">
        <v>64</v>
      </c>
      <c r="I1020" s="276" t="s">
        <v>65</v>
      </c>
      <c r="J1020" s="276" t="s">
        <v>66</v>
      </c>
      <c r="K1020" s="276" t="s">
        <v>66</v>
      </c>
      <c r="L1020" s="276">
        <v>0</v>
      </c>
      <c r="M1020" s="276">
        <v>0</v>
      </c>
      <c r="N1020" s="276">
        <v>0</v>
      </c>
      <c r="O1020" s="276" t="s">
        <v>67</v>
      </c>
      <c r="P1020" s="276">
        <v>0</v>
      </c>
      <c r="Q1020" s="276" t="s">
        <v>68</v>
      </c>
      <c r="R1020" s="276" t="s">
        <v>68</v>
      </c>
    </row>
    <row r="1021" spans="2:18" x14ac:dyDescent="0.3">
      <c r="B1021" s="436"/>
      <c r="C1021" s="276" t="s">
        <v>177</v>
      </c>
      <c r="D1021" s="276" t="s">
        <v>3423</v>
      </c>
      <c r="E1021" s="276" t="s">
        <v>64</v>
      </c>
      <c r="F1021" s="276" t="s">
        <v>65</v>
      </c>
      <c r="G1021" s="277" t="s">
        <v>1460</v>
      </c>
      <c r="H1021" s="276" t="s">
        <v>64</v>
      </c>
      <c r="I1021" s="276" t="s">
        <v>64</v>
      </c>
      <c r="J1021" s="276" t="s">
        <v>66</v>
      </c>
      <c r="K1021" s="276" t="s">
        <v>66</v>
      </c>
      <c r="L1021" s="276">
        <v>0</v>
      </c>
      <c r="M1021" s="276">
        <v>0</v>
      </c>
      <c r="N1021" s="276">
        <v>0</v>
      </c>
      <c r="O1021" s="276" t="s">
        <v>67</v>
      </c>
      <c r="P1021" s="276">
        <v>0</v>
      </c>
      <c r="Q1021" s="276" t="s">
        <v>68</v>
      </c>
      <c r="R1021" s="276" t="s">
        <v>68</v>
      </c>
    </row>
    <row r="1022" spans="2:18" x14ac:dyDescent="0.3">
      <c r="B1022" s="436"/>
      <c r="C1022" s="276" t="s">
        <v>2948</v>
      </c>
      <c r="D1022" s="276" t="s">
        <v>2425</v>
      </c>
      <c r="E1022" s="276" t="s">
        <v>64</v>
      </c>
      <c r="F1022" s="276" t="s">
        <v>65</v>
      </c>
      <c r="G1022" s="277">
        <v>0</v>
      </c>
      <c r="H1022" s="276" t="s">
        <v>64</v>
      </c>
      <c r="I1022" s="276" t="s">
        <v>65</v>
      </c>
      <c r="J1022" s="276" t="s">
        <v>66</v>
      </c>
      <c r="K1022" s="276" t="s">
        <v>66</v>
      </c>
      <c r="L1022" s="276">
        <v>0</v>
      </c>
      <c r="M1022" s="276">
        <v>0</v>
      </c>
      <c r="N1022" s="276">
        <v>0</v>
      </c>
      <c r="O1022" s="276" t="s">
        <v>67</v>
      </c>
      <c r="P1022" s="276">
        <v>0</v>
      </c>
      <c r="Q1022" s="276" t="s">
        <v>68</v>
      </c>
      <c r="R1022" s="276" t="s">
        <v>68</v>
      </c>
    </row>
    <row r="1023" spans="2:18" x14ac:dyDescent="0.3">
      <c r="B1023" s="436"/>
      <c r="C1023" s="276" t="s">
        <v>3414</v>
      </c>
      <c r="D1023" s="276" t="s">
        <v>3424</v>
      </c>
      <c r="E1023" s="276" t="s">
        <v>65</v>
      </c>
      <c r="F1023" s="276" t="s">
        <v>64</v>
      </c>
      <c r="G1023" s="277">
        <v>1671482221109</v>
      </c>
      <c r="H1023" s="276" t="s">
        <v>64</v>
      </c>
      <c r="I1023" s="276" t="s">
        <v>64</v>
      </c>
      <c r="J1023" s="276" t="s">
        <v>65</v>
      </c>
      <c r="K1023" s="276" t="s">
        <v>66</v>
      </c>
      <c r="L1023" s="276">
        <v>0</v>
      </c>
      <c r="M1023" s="276">
        <v>0</v>
      </c>
      <c r="N1023" s="276">
        <v>0</v>
      </c>
      <c r="O1023" s="276" t="s">
        <v>67</v>
      </c>
      <c r="P1023" s="276">
        <v>0</v>
      </c>
      <c r="Q1023" s="276" t="s">
        <v>68</v>
      </c>
      <c r="R1023" s="276" t="s">
        <v>68</v>
      </c>
    </row>
    <row r="1024" spans="2:18" x14ac:dyDescent="0.3">
      <c r="B1024" s="436"/>
      <c r="C1024" s="276" t="s">
        <v>1707</v>
      </c>
      <c r="D1024" s="276" t="s">
        <v>3424</v>
      </c>
      <c r="E1024" s="276" t="s">
        <v>64</v>
      </c>
      <c r="F1024" s="276" t="s">
        <v>65</v>
      </c>
      <c r="G1024" s="277" t="s">
        <v>3425</v>
      </c>
      <c r="H1024" s="276" t="s">
        <v>64</v>
      </c>
      <c r="I1024" s="276" t="s">
        <v>65</v>
      </c>
      <c r="J1024" s="276" t="s">
        <v>66</v>
      </c>
      <c r="K1024" s="276" t="s">
        <v>66</v>
      </c>
      <c r="L1024" s="276">
        <v>0</v>
      </c>
      <c r="M1024" s="276">
        <v>0</v>
      </c>
      <c r="N1024" s="276">
        <v>0</v>
      </c>
      <c r="O1024" s="276" t="s">
        <v>67</v>
      </c>
      <c r="P1024" s="276">
        <v>0</v>
      </c>
      <c r="Q1024" s="276" t="s">
        <v>68</v>
      </c>
      <c r="R1024" s="276" t="s">
        <v>68</v>
      </c>
    </row>
    <row r="1025" spans="2:18" x14ac:dyDescent="0.3">
      <c r="B1025" s="436"/>
      <c r="C1025" s="276" t="s">
        <v>3426</v>
      </c>
      <c r="D1025" s="276" t="s">
        <v>1458</v>
      </c>
      <c r="E1025" s="276" t="s">
        <v>64</v>
      </c>
      <c r="F1025" s="276" t="s">
        <v>65</v>
      </c>
      <c r="G1025" s="277" t="s">
        <v>1723</v>
      </c>
      <c r="H1025" s="276" t="s">
        <v>65</v>
      </c>
      <c r="I1025" s="276" t="s">
        <v>64</v>
      </c>
      <c r="J1025" s="276" t="s">
        <v>66</v>
      </c>
      <c r="K1025" s="276" t="s">
        <v>66</v>
      </c>
      <c r="L1025" s="276">
        <v>0</v>
      </c>
      <c r="M1025" s="276">
        <v>0</v>
      </c>
      <c r="N1025" s="276">
        <v>0</v>
      </c>
      <c r="O1025" s="276" t="s">
        <v>67</v>
      </c>
      <c r="P1025" s="276">
        <v>0</v>
      </c>
      <c r="Q1025" s="276" t="s">
        <v>68</v>
      </c>
      <c r="R1025" s="276" t="s">
        <v>68</v>
      </c>
    </row>
    <row r="1026" spans="2:18" x14ac:dyDescent="0.3">
      <c r="B1026" s="436"/>
      <c r="C1026" s="276" t="s">
        <v>350</v>
      </c>
      <c r="D1026" s="276" t="s">
        <v>3427</v>
      </c>
      <c r="E1026" s="276" t="s">
        <v>64</v>
      </c>
      <c r="F1026" s="276" t="s">
        <v>65</v>
      </c>
      <c r="G1026" s="277">
        <v>0</v>
      </c>
      <c r="H1026" s="276" t="s">
        <v>64</v>
      </c>
      <c r="I1026" s="276" t="s">
        <v>64</v>
      </c>
      <c r="J1026" s="276" t="s">
        <v>65</v>
      </c>
      <c r="K1026" s="276" t="s">
        <v>66</v>
      </c>
      <c r="L1026" s="276">
        <v>0</v>
      </c>
      <c r="M1026" s="276">
        <v>0</v>
      </c>
      <c r="N1026" s="276">
        <v>0</v>
      </c>
      <c r="O1026" s="276" t="s">
        <v>67</v>
      </c>
      <c r="P1026" s="276">
        <v>0</v>
      </c>
      <c r="Q1026" s="276" t="s">
        <v>68</v>
      </c>
      <c r="R1026" s="276" t="s">
        <v>68</v>
      </c>
    </row>
    <row r="1027" spans="2:18" x14ac:dyDescent="0.3">
      <c r="B1027" s="436"/>
      <c r="C1027" s="276" t="s">
        <v>2664</v>
      </c>
      <c r="D1027" s="276" t="s">
        <v>1365</v>
      </c>
      <c r="E1027" s="276" t="s">
        <v>65</v>
      </c>
      <c r="F1027" s="276" t="s">
        <v>64</v>
      </c>
      <c r="G1027" s="277">
        <v>0</v>
      </c>
      <c r="H1027" s="276" t="s">
        <v>64</v>
      </c>
      <c r="I1027" s="276" t="s">
        <v>65</v>
      </c>
      <c r="J1027" s="276" t="s">
        <v>66</v>
      </c>
      <c r="K1027" s="276" t="s">
        <v>66</v>
      </c>
      <c r="L1027" s="276">
        <v>0</v>
      </c>
      <c r="M1027" s="276">
        <v>0</v>
      </c>
      <c r="N1027" s="276">
        <v>0</v>
      </c>
      <c r="O1027" s="276" t="s">
        <v>67</v>
      </c>
      <c r="P1027" s="276">
        <v>0</v>
      </c>
      <c r="Q1027" s="276" t="s">
        <v>68</v>
      </c>
      <c r="R1027" s="276" t="s">
        <v>68</v>
      </c>
    </row>
    <row r="1028" spans="2:18" x14ac:dyDescent="0.3">
      <c r="B1028" s="436"/>
      <c r="C1028" s="276" t="s">
        <v>125</v>
      </c>
      <c r="D1028" s="276" t="s">
        <v>3428</v>
      </c>
      <c r="E1028" s="276" t="s">
        <v>64</v>
      </c>
      <c r="F1028" s="276" t="s">
        <v>65</v>
      </c>
      <c r="G1028" s="277">
        <v>0</v>
      </c>
      <c r="H1028" s="276" t="s">
        <v>64</v>
      </c>
      <c r="I1028" s="276" t="s">
        <v>65</v>
      </c>
      <c r="J1028" s="276" t="s">
        <v>66</v>
      </c>
      <c r="K1028" s="276" t="s">
        <v>66</v>
      </c>
      <c r="L1028" s="276">
        <v>0</v>
      </c>
      <c r="M1028" s="276">
        <v>0</v>
      </c>
      <c r="N1028" s="276">
        <v>0</v>
      </c>
      <c r="O1028" s="276" t="s">
        <v>67</v>
      </c>
      <c r="P1028" s="276">
        <v>0</v>
      </c>
      <c r="Q1028" s="276" t="s">
        <v>68</v>
      </c>
      <c r="R1028" s="276" t="s">
        <v>68</v>
      </c>
    </row>
    <row r="1029" spans="2:18" x14ac:dyDescent="0.3">
      <c r="B1029" s="436"/>
      <c r="C1029" s="276" t="s">
        <v>2301</v>
      </c>
      <c r="D1029" s="276" t="s">
        <v>198</v>
      </c>
      <c r="E1029" s="276" t="s">
        <v>64</v>
      </c>
      <c r="F1029" s="276" t="s">
        <v>65</v>
      </c>
      <c r="G1029" s="277">
        <v>0</v>
      </c>
      <c r="H1029" s="276" t="s">
        <v>64</v>
      </c>
      <c r="I1029" s="276" t="s">
        <v>65</v>
      </c>
      <c r="J1029" s="276" t="s">
        <v>66</v>
      </c>
      <c r="K1029" s="276" t="s">
        <v>66</v>
      </c>
      <c r="L1029" s="276">
        <v>0</v>
      </c>
      <c r="M1029" s="276">
        <v>0</v>
      </c>
      <c r="N1029" s="276">
        <v>0</v>
      </c>
      <c r="O1029" s="276" t="s">
        <v>67</v>
      </c>
      <c r="P1029" s="276">
        <v>0</v>
      </c>
      <c r="Q1029" s="276" t="s">
        <v>68</v>
      </c>
      <c r="R1029" s="276" t="s">
        <v>68</v>
      </c>
    </row>
    <row r="1030" spans="2:18" x14ac:dyDescent="0.3">
      <c r="B1030" s="436"/>
      <c r="C1030" s="276" t="s">
        <v>346</v>
      </c>
      <c r="D1030" s="276" t="s">
        <v>3416</v>
      </c>
      <c r="E1030" s="276" t="s">
        <v>64</v>
      </c>
      <c r="F1030" s="276" t="s">
        <v>65</v>
      </c>
      <c r="G1030" s="277">
        <v>2425200810101</v>
      </c>
      <c r="H1030" s="276" t="s">
        <v>64</v>
      </c>
      <c r="I1030" s="276" t="s">
        <v>64</v>
      </c>
      <c r="J1030" s="276" t="s">
        <v>65</v>
      </c>
      <c r="K1030" s="276" t="s">
        <v>66</v>
      </c>
      <c r="L1030" s="276">
        <v>0</v>
      </c>
      <c r="M1030" s="276">
        <v>0</v>
      </c>
      <c r="N1030" s="276">
        <v>0</v>
      </c>
      <c r="O1030" s="276" t="s">
        <v>67</v>
      </c>
      <c r="P1030" s="276">
        <v>0</v>
      </c>
      <c r="Q1030" s="276" t="s">
        <v>68</v>
      </c>
      <c r="R1030" s="276" t="s">
        <v>68</v>
      </c>
    </row>
    <row r="1031" spans="2:18" x14ac:dyDescent="0.3">
      <c r="B1031" s="436"/>
      <c r="C1031" s="276" t="s">
        <v>1548</v>
      </c>
      <c r="D1031" s="276" t="s">
        <v>2280</v>
      </c>
      <c r="E1031" s="276" t="s">
        <v>65</v>
      </c>
      <c r="F1031" s="276" t="s">
        <v>64</v>
      </c>
      <c r="G1031" s="277" t="s">
        <v>1460</v>
      </c>
      <c r="H1031" s="276" t="s">
        <v>65</v>
      </c>
      <c r="I1031" s="276" t="s">
        <v>64</v>
      </c>
      <c r="J1031" s="276" t="s">
        <v>66</v>
      </c>
      <c r="K1031" s="276" t="s">
        <v>66</v>
      </c>
      <c r="L1031" s="276">
        <v>0</v>
      </c>
      <c r="M1031" s="276">
        <v>0</v>
      </c>
      <c r="N1031" s="276">
        <v>0</v>
      </c>
      <c r="O1031" s="276" t="s">
        <v>67</v>
      </c>
      <c r="P1031" s="276">
        <v>0</v>
      </c>
      <c r="Q1031" s="276" t="s">
        <v>68</v>
      </c>
      <c r="R1031" s="276" t="s">
        <v>68</v>
      </c>
    </row>
    <row r="1032" spans="2:18" x14ac:dyDescent="0.3">
      <c r="B1032" s="436"/>
      <c r="C1032" s="276" t="s">
        <v>556</v>
      </c>
      <c r="D1032" s="276" t="s">
        <v>1913</v>
      </c>
      <c r="E1032" s="276" t="s">
        <v>64</v>
      </c>
      <c r="F1032" s="276" t="s">
        <v>65</v>
      </c>
      <c r="G1032" s="277" t="s">
        <v>1460</v>
      </c>
      <c r="H1032" s="276" t="s">
        <v>65</v>
      </c>
      <c r="I1032" s="276" t="s">
        <v>64</v>
      </c>
      <c r="J1032" s="276" t="s">
        <v>66</v>
      </c>
      <c r="K1032" s="276" t="s">
        <v>66</v>
      </c>
      <c r="L1032" s="276">
        <v>0</v>
      </c>
      <c r="M1032" s="276">
        <v>0</v>
      </c>
      <c r="N1032" s="276">
        <v>0</v>
      </c>
      <c r="O1032" s="276" t="s">
        <v>67</v>
      </c>
      <c r="P1032" s="276">
        <v>0</v>
      </c>
      <c r="Q1032" s="276" t="s">
        <v>68</v>
      </c>
      <c r="R1032" s="276" t="s">
        <v>68</v>
      </c>
    </row>
    <row r="1033" spans="2:18" x14ac:dyDescent="0.3">
      <c r="B1033" s="436"/>
      <c r="C1033" s="276" t="s">
        <v>123</v>
      </c>
      <c r="D1033" s="276" t="s">
        <v>3429</v>
      </c>
      <c r="E1033" s="276" t="s">
        <v>64</v>
      </c>
      <c r="F1033" s="276" t="s">
        <v>65</v>
      </c>
      <c r="G1033" s="277">
        <v>2274925520502</v>
      </c>
      <c r="H1033" s="276" t="s">
        <v>64</v>
      </c>
      <c r="I1033" s="276" t="s">
        <v>64</v>
      </c>
      <c r="J1033" s="276" t="s">
        <v>65</v>
      </c>
      <c r="K1033" s="276" t="s">
        <v>66</v>
      </c>
      <c r="L1033" s="276">
        <v>0</v>
      </c>
      <c r="M1033" s="276">
        <v>0</v>
      </c>
      <c r="N1033" s="276">
        <v>0</v>
      </c>
      <c r="O1033" s="276" t="s">
        <v>67</v>
      </c>
      <c r="P1033" s="276">
        <v>0</v>
      </c>
      <c r="Q1033" s="276" t="s">
        <v>68</v>
      </c>
      <c r="R1033" s="276" t="s">
        <v>68</v>
      </c>
    </row>
    <row r="1034" spans="2:18" x14ac:dyDescent="0.3">
      <c r="B1034" s="436"/>
      <c r="C1034" s="276" t="s">
        <v>1946</v>
      </c>
      <c r="D1034" s="276" t="s">
        <v>3430</v>
      </c>
      <c r="E1034" s="276" t="s">
        <v>65</v>
      </c>
      <c r="F1034" s="276" t="s">
        <v>64</v>
      </c>
      <c r="G1034" s="277">
        <v>0</v>
      </c>
      <c r="H1034" s="276" t="s">
        <v>64</v>
      </c>
      <c r="I1034" s="276" t="s">
        <v>65</v>
      </c>
      <c r="J1034" s="276" t="s">
        <v>66</v>
      </c>
      <c r="K1034" s="276" t="s">
        <v>66</v>
      </c>
      <c r="L1034" s="276">
        <v>0</v>
      </c>
      <c r="M1034" s="276">
        <v>0</v>
      </c>
      <c r="N1034" s="276">
        <v>0</v>
      </c>
      <c r="O1034" s="276" t="s">
        <v>67</v>
      </c>
      <c r="P1034" s="276">
        <v>0</v>
      </c>
      <c r="Q1034" s="276" t="s">
        <v>68</v>
      </c>
      <c r="R1034" s="276" t="s">
        <v>68</v>
      </c>
    </row>
    <row r="1035" spans="2:18" x14ac:dyDescent="0.3">
      <c r="B1035" s="436"/>
      <c r="C1035" s="276" t="s">
        <v>3431</v>
      </c>
      <c r="D1035" s="276" t="s">
        <v>3408</v>
      </c>
      <c r="E1035" s="276" t="s">
        <v>65</v>
      </c>
      <c r="F1035" s="276" t="s">
        <v>64</v>
      </c>
      <c r="G1035" s="277">
        <v>0</v>
      </c>
      <c r="H1035" s="276" t="s">
        <v>64</v>
      </c>
      <c r="I1035" s="276" t="s">
        <v>65</v>
      </c>
      <c r="J1035" s="276" t="s">
        <v>66</v>
      </c>
      <c r="K1035" s="276" t="s">
        <v>66</v>
      </c>
      <c r="L1035" s="276">
        <v>0</v>
      </c>
      <c r="M1035" s="276">
        <v>0</v>
      </c>
      <c r="N1035" s="276">
        <v>0</v>
      </c>
      <c r="O1035" s="276" t="s">
        <v>67</v>
      </c>
      <c r="P1035" s="276">
        <v>0</v>
      </c>
      <c r="Q1035" s="276" t="s">
        <v>68</v>
      </c>
      <c r="R1035" s="276" t="s">
        <v>68</v>
      </c>
    </row>
    <row r="1036" spans="2:18" x14ac:dyDescent="0.3">
      <c r="B1036" s="436"/>
      <c r="C1036" s="276" t="s">
        <v>508</v>
      </c>
      <c r="D1036" s="276" t="s">
        <v>1970</v>
      </c>
      <c r="E1036" s="276" t="s">
        <v>64</v>
      </c>
      <c r="F1036" s="276" t="s">
        <v>65</v>
      </c>
      <c r="G1036" s="277">
        <v>0</v>
      </c>
      <c r="H1036" s="276" t="s">
        <v>64</v>
      </c>
      <c r="I1036" s="276" t="s">
        <v>64</v>
      </c>
      <c r="J1036" s="276" t="s">
        <v>65</v>
      </c>
      <c r="K1036" s="276" t="s">
        <v>66</v>
      </c>
      <c r="L1036" s="276">
        <v>0</v>
      </c>
      <c r="M1036" s="276">
        <v>0</v>
      </c>
      <c r="N1036" s="276">
        <v>0</v>
      </c>
      <c r="O1036" s="276" t="s">
        <v>67</v>
      </c>
      <c r="P1036" s="276">
        <v>0</v>
      </c>
      <c r="Q1036" s="276" t="s">
        <v>68</v>
      </c>
      <c r="R1036" s="276" t="s">
        <v>68</v>
      </c>
    </row>
    <row r="1037" spans="2:18" x14ac:dyDescent="0.3">
      <c r="B1037" s="436"/>
      <c r="C1037" s="276" t="s">
        <v>1433</v>
      </c>
      <c r="D1037" s="276" t="s">
        <v>186</v>
      </c>
      <c r="E1037" s="276" t="s">
        <v>64</v>
      </c>
      <c r="F1037" s="276" t="s">
        <v>65</v>
      </c>
      <c r="G1037" s="277">
        <v>0</v>
      </c>
      <c r="H1037" s="276" t="s">
        <v>64</v>
      </c>
      <c r="I1037" s="276" t="s">
        <v>64</v>
      </c>
      <c r="J1037" s="276" t="s">
        <v>65</v>
      </c>
      <c r="K1037" s="276" t="s">
        <v>66</v>
      </c>
      <c r="L1037" s="276">
        <v>0</v>
      </c>
      <c r="M1037" s="276">
        <v>0</v>
      </c>
      <c r="N1037" s="276">
        <v>0</v>
      </c>
      <c r="O1037" s="276" t="s">
        <v>67</v>
      </c>
      <c r="P1037" s="276">
        <v>0</v>
      </c>
      <c r="Q1037" s="276" t="s">
        <v>68</v>
      </c>
      <c r="R1037" s="276" t="s">
        <v>68</v>
      </c>
    </row>
    <row r="1038" spans="2:18" x14ac:dyDescent="0.3">
      <c r="B1038" s="436"/>
      <c r="C1038" s="276" t="s">
        <v>495</v>
      </c>
      <c r="D1038" s="276" t="s">
        <v>173</v>
      </c>
      <c r="E1038" s="276" t="s">
        <v>64</v>
      </c>
      <c r="F1038" s="276" t="s">
        <v>65</v>
      </c>
      <c r="G1038" s="277">
        <v>0</v>
      </c>
      <c r="H1038" s="276" t="s">
        <v>65</v>
      </c>
      <c r="I1038" s="276" t="s">
        <v>64</v>
      </c>
      <c r="J1038" s="276" t="s">
        <v>66</v>
      </c>
      <c r="K1038" s="276" t="s">
        <v>66</v>
      </c>
      <c r="L1038" s="276">
        <v>0</v>
      </c>
      <c r="M1038" s="276">
        <v>0</v>
      </c>
      <c r="N1038" s="276">
        <v>0</v>
      </c>
      <c r="O1038" s="276" t="s">
        <v>67</v>
      </c>
      <c r="P1038" s="276">
        <v>0</v>
      </c>
      <c r="Q1038" s="276" t="s">
        <v>68</v>
      </c>
      <c r="R1038" s="276" t="s">
        <v>68</v>
      </c>
    </row>
    <row r="1039" spans="2:18" x14ac:dyDescent="0.3">
      <c r="B1039" s="436"/>
      <c r="C1039" s="276" t="s">
        <v>189</v>
      </c>
      <c r="D1039" s="276" t="s">
        <v>2957</v>
      </c>
      <c r="E1039" s="276" t="s">
        <v>64</v>
      </c>
      <c r="F1039" s="276" t="s">
        <v>65</v>
      </c>
      <c r="G1039" s="277">
        <v>2550425070613</v>
      </c>
      <c r="H1039" s="276" t="s">
        <v>64</v>
      </c>
      <c r="I1039" s="276" t="s">
        <v>64</v>
      </c>
      <c r="J1039" s="276" t="s">
        <v>66</v>
      </c>
      <c r="K1039" s="276" t="s">
        <v>66</v>
      </c>
      <c r="L1039" s="276">
        <v>0</v>
      </c>
      <c r="M1039" s="276">
        <v>0</v>
      </c>
      <c r="N1039" s="276">
        <v>0</v>
      </c>
      <c r="O1039" s="276" t="s">
        <v>67</v>
      </c>
      <c r="P1039" s="276">
        <v>0</v>
      </c>
      <c r="Q1039" s="276" t="s">
        <v>68</v>
      </c>
      <c r="R1039" s="276" t="s">
        <v>68</v>
      </c>
    </row>
    <row r="1040" spans="2:18" x14ac:dyDescent="0.3">
      <c r="B1040" s="436"/>
      <c r="C1040" s="276" t="s">
        <v>415</v>
      </c>
      <c r="D1040" s="276" t="s">
        <v>490</v>
      </c>
      <c r="E1040" s="276" t="s">
        <v>65</v>
      </c>
      <c r="F1040" s="276" t="s">
        <v>64</v>
      </c>
      <c r="G1040" s="277">
        <v>2991064110101</v>
      </c>
      <c r="H1040" s="276" t="s">
        <v>64</v>
      </c>
      <c r="I1040" s="276" t="s">
        <v>65</v>
      </c>
      <c r="J1040" s="276" t="s">
        <v>66</v>
      </c>
      <c r="K1040" s="276" t="s">
        <v>66</v>
      </c>
      <c r="L1040" s="276">
        <v>0</v>
      </c>
      <c r="M1040" s="276">
        <v>0</v>
      </c>
      <c r="N1040" s="276">
        <v>0</v>
      </c>
      <c r="O1040" s="276" t="s">
        <v>67</v>
      </c>
      <c r="P1040" s="276">
        <v>0</v>
      </c>
      <c r="Q1040" s="276" t="s">
        <v>68</v>
      </c>
      <c r="R1040" s="276" t="s">
        <v>68</v>
      </c>
    </row>
    <row r="1041" spans="2:18" x14ac:dyDescent="0.3">
      <c r="B1041" s="436"/>
      <c r="C1041" s="276" t="s">
        <v>350</v>
      </c>
      <c r="D1041" s="276" t="s">
        <v>3427</v>
      </c>
      <c r="E1041" s="276" t="s">
        <v>64</v>
      </c>
      <c r="F1041" s="276" t="s">
        <v>65</v>
      </c>
      <c r="G1041" s="277">
        <v>0</v>
      </c>
      <c r="H1041" s="276" t="s">
        <v>64</v>
      </c>
      <c r="I1041" s="276" t="s">
        <v>64</v>
      </c>
      <c r="J1041" s="276" t="s">
        <v>65</v>
      </c>
      <c r="K1041" s="276" t="s">
        <v>66</v>
      </c>
      <c r="L1041" s="276">
        <v>0</v>
      </c>
      <c r="M1041" s="276">
        <v>0</v>
      </c>
      <c r="N1041" s="276">
        <v>0</v>
      </c>
      <c r="O1041" s="276" t="s">
        <v>67</v>
      </c>
      <c r="P1041" s="276">
        <v>0</v>
      </c>
      <c r="Q1041" s="276" t="s">
        <v>68</v>
      </c>
      <c r="R1041" s="276" t="s">
        <v>68</v>
      </c>
    </row>
    <row r="1042" spans="2:18" x14ac:dyDescent="0.3">
      <c r="B1042" s="436"/>
      <c r="C1042" s="276" t="s">
        <v>3432</v>
      </c>
      <c r="D1042" s="276" t="s">
        <v>1967</v>
      </c>
      <c r="E1042" s="276" t="s">
        <v>65</v>
      </c>
      <c r="F1042" s="276" t="s">
        <v>64</v>
      </c>
      <c r="G1042" s="277">
        <v>0</v>
      </c>
      <c r="H1042" s="276" t="s">
        <v>64</v>
      </c>
      <c r="I1042" s="276" t="s">
        <v>64</v>
      </c>
      <c r="J1042" s="276" t="s">
        <v>65</v>
      </c>
      <c r="K1042" s="276" t="s">
        <v>66</v>
      </c>
      <c r="L1042" s="276">
        <v>0</v>
      </c>
      <c r="M1042" s="276">
        <v>0</v>
      </c>
      <c r="N1042" s="276">
        <v>0</v>
      </c>
      <c r="O1042" s="276" t="s">
        <v>67</v>
      </c>
      <c r="P1042" s="276">
        <v>0</v>
      </c>
      <c r="Q1042" s="276" t="s">
        <v>68</v>
      </c>
      <c r="R1042" s="276" t="s">
        <v>68</v>
      </c>
    </row>
    <row r="1043" spans="2:18" x14ac:dyDescent="0.3">
      <c r="B1043" s="436"/>
      <c r="C1043" s="276" t="s">
        <v>1477</v>
      </c>
      <c r="D1043" s="276" t="s">
        <v>2280</v>
      </c>
      <c r="E1043" s="276" t="s">
        <v>65</v>
      </c>
      <c r="F1043" s="276" t="s">
        <v>64</v>
      </c>
      <c r="G1043" s="277">
        <v>0</v>
      </c>
      <c r="H1043" s="276" t="s">
        <v>65</v>
      </c>
      <c r="I1043" s="276" t="s">
        <v>64</v>
      </c>
      <c r="J1043" s="276" t="s">
        <v>66</v>
      </c>
      <c r="K1043" s="276" t="s">
        <v>66</v>
      </c>
      <c r="L1043" s="276">
        <v>0</v>
      </c>
      <c r="M1043" s="276">
        <v>0</v>
      </c>
      <c r="N1043" s="276">
        <v>0</v>
      </c>
      <c r="O1043" s="276" t="s">
        <v>67</v>
      </c>
      <c r="P1043" s="276">
        <v>0</v>
      </c>
      <c r="Q1043" s="276" t="s">
        <v>68</v>
      </c>
      <c r="R1043" s="276" t="s">
        <v>68</v>
      </c>
    </row>
    <row r="1044" spans="2:18" x14ac:dyDescent="0.3">
      <c r="B1044" s="436"/>
      <c r="C1044" s="276" t="s">
        <v>556</v>
      </c>
      <c r="D1044" s="276" t="s">
        <v>3433</v>
      </c>
      <c r="E1044" s="276" t="s">
        <v>64</v>
      </c>
      <c r="F1044" s="276" t="s">
        <v>65</v>
      </c>
      <c r="G1044" s="277">
        <v>0</v>
      </c>
      <c r="H1044" s="276" t="s">
        <v>65</v>
      </c>
      <c r="I1044" s="276" t="s">
        <v>64</v>
      </c>
      <c r="J1044" s="276" t="s">
        <v>66</v>
      </c>
      <c r="K1044" s="276" t="s">
        <v>66</v>
      </c>
      <c r="L1044" s="276">
        <v>0</v>
      </c>
      <c r="M1044" s="276">
        <v>0</v>
      </c>
      <c r="N1044" s="276">
        <v>0</v>
      </c>
      <c r="O1044" s="276" t="s">
        <v>67</v>
      </c>
      <c r="P1044" s="276">
        <v>0</v>
      </c>
      <c r="Q1044" s="276" t="s">
        <v>68</v>
      </c>
      <c r="R1044" s="276" t="s">
        <v>68</v>
      </c>
    </row>
    <row r="1045" spans="2:18" x14ac:dyDescent="0.3">
      <c r="B1045" s="436"/>
      <c r="C1045" s="276" t="s">
        <v>1593</v>
      </c>
      <c r="D1045" s="276" t="s">
        <v>1365</v>
      </c>
      <c r="E1045" s="276" t="s">
        <v>65</v>
      </c>
      <c r="F1045" s="276" t="s">
        <v>64</v>
      </c>
      <c r="G1045" s="277">
        <v>22288749110101</v>
      </c>
      <c r="H1045" s="276" t="s">
        <v>64</v>
      </c>
      <c r="I1045" s="276" t="s">
        <v>64</v>
      </c>
      <c r="J1045" s="276" t="s">
        <v>65</v>
      </c>
      <c r="K1045" s="276" t="s">
        <v>66</v>
      </c>
      <c r="L1045" s="276">
        <v>0</v>
      </c>
      <c r="M1045" s="276">
        <v>0</v>
      </c>
      <c r="N1045" s="276">
        <v>0</v>
      </c>
      <c r="O1045" s="276" t="s">
        <v>67</v>
      </c>
      <c r="P1045" s="276">
        <v>0</v>
      </c>
      <c r="Q1045" s="276" t="s">
        <v>68</v>
      </c>
      <c r="R1045" s="276" t="s">
        <v>68</v>
      </c>
    </row>
    <row r="1046" spans="2:18" x14ac:dyDescent="0.3">
      <c r="B1046" s="436"/>
      <c r="C1046" s="276" t="s">
        <v>417</v>
      </c>
      <c r="D1046" s="276" t="s">
        <v>3434</v>
      </c>
      <c r="E1046" s="276" t="s">
        <v>65</v>
      </c>
      <c r="F1046" s="276" t="s">
        <v>64</v>
      </c>
      <c r="G1046" s="277">
        <v>2431767360101</v>
      </c>
      <c r="H1046" s="276" t="s">
        <v>64</v>
      </c>
      <c r="I1046" s="276" t="s">
        <v>64</v>
      </c>
      <c r="J1046" s="276" t="s">
        <v>65</v>
      </c>
      <c r="K1046" s="276" t="s">
        <v>66</v>
      </c>
      <c r="L1046" s="276">
        <v>0</v>
      </c>
      <c r="M1046" s="276">
        <v>0</v>
      </c>
      <c r="N1046" s="276">
        <v>0</v>
      </c>
      <c r="O1046" s="276" t="s">
        <v>67</v>
      </c>
      <c r="P1046" s="276">
        <v>0</v>
      </c>
      <c r="Q1046" s="276" t="s">
        <v>68</v>
      </c>
      <c r="R1046" s="276" t="s">
        <v>68</v>
      </c>
    </row>
    <row r="1047" spans="2:18" x14ac:dyDescent="0.3">
      <c r="B1047" s="436"/>
      <c r="C1047" s="276" t="s">
        <v>3435</v>
      </c>
      <c r="D1047" s="276" t="s">
        <v>190</v>
      </c>
      <c r="E1047" s="276" t="s">
        <v>64</v>
      </c>
      <c r="F1047" s="276" t="s">
        <v>65</v>
      </c>
      <c r="G1047" s="277">
        <v>1842357822214</v>
      </c>
      <c r="H1047" s="276" t="s">
        <v>64</v>
      </c>
      <c r="I1047" s="276" t="s">
        <v>64</v>
      </c>
      <c r="J1047" s="276" t="s">
        <v>65</v>
      </c>
      <c r="K1047" s="276" t="s">
        <v>66</v>
      </c>
      <c r="L1047" s="276">
        <v>0</v>
      </c>
      <c r="M1047" s="276">
        <v>0</v>
      </c>
      <c r="N1047" s="276">
        <v>0</v>
      </c>
      <c r="O1047" s="276" t="s">
        <v>67</v>
      </c>
      <c r="P1047" s="276">
        <v>0</v>
      </c>
      <c r="Q1047" s="276" t="s">
        <v>68</v>
      </c>
      <c r="R1047" s="276" t="s">
        <v>68</v>
      </c>
    </row>
    <row r="1048" spans="2:18" x14ac:dyDescent="0.3">
      <c r="B1048" s="436"/>
      <c r="C1048" s="276" t="s">
        <v>2973</v>
      </c>
      <c r="D1048" s="276" t="s">
        <v>3336</v>
      </c>
      <c r="E1048" s="276" t="s">
        <v>65</v>
      </c>
      <c r="F1048" s="276" t="s">
        <v>64</v>
      </c>
      <c r="G1048" s="277">
        <v>2073150430101</v>
      </c>
      <c r="H1048" s="276" t="s">
        <v>64</v>
      </c>
      <c r="I1048" s="276" t="s">
        <v>65</v>
      </c>
      <c r="J1048" s="276" t="s">
        <v>66</v>
      </c>
      <c r="K1048" s="276" t="s">
        <v>66</v>
      </c>
      <c r="L1048" s="276">
        <v>0</v>
      </c>
      <c r="M1048" s="276">
        <v>0</v>
      </c>
      <c r="N1048" s="276">
        <v>0</v>
      </c>
      <c r="O1048" s="276" t="s">
        <v>67</v>
      </c>
      <c r="P1048" s="276">
        <v>0</v>
      </c>
      <c r="Q1048" s="276" t="s">
        <v>68</v>
      </c>
      <c r="R1048" s="276" t="s">
        <v>68</v>
      </c>
    </row>
    <row r="1049" spans="2:18" x14ac:dyDescent="0.3">
      <c r="B1049" s="436"/>
      <c r="C1049" s="276" t="s">
        <v>201</v>
      </c>
      <c r="D1049" s="276" t="s">
        <v>1764</v>
      </c>
      <c r="E1049" s="276" t="s">
        <v>64</v>
      </c>
      <c r="F1049" s="276" t="s">
        <v>65</v>
      </c>
      <c r="G1049" s="277">
        <v>2623973230502</v>
      </c>
      <c r="H1049" s="276" t="s">
        <v>64</v>
      </c>
      <c r="I1049" s="276" t="s">
        <v>64</v>
      </c>
      <c r="J1049" s="276" t="s">
        <v>65</v>
      </c>
      <c r="K1049" s="276" t="s">
        <v>66</v>
      </c>
      <c r="L1049" s="276">
        <v>0</v>
      </c>
      <c r="M1049" s="276">
        <v>0</v>
      </c>
      <c r="N1049" s="276">
        <v>0</v>
      </c>
      <c r="O1049" s="276" t="s">
        <v>67</v>
      </c>
      <c r="P1049" s="276">
        <v>0</v>
      </c>
      <c r="Q1049" s="276" t="s">
        <v>68</v>
      </c>
      <c r="R1049" s="276" t="s">
        <v>68</v>
      </c>
    </row>
    <row r="1050" spans="2:18" x14ac:dyDescent="0.3">
      <c r="B1050" s="436"/>
      <c r="C1050" s="276" t="s">
        <v>1386</v>
      </c>
      <c r="D1050" s="276" t="s">
        <v>2653</v>
      </c>
      <c r="E1050" s="276" t="s">
        <v>65</v>
      </c>
      <c r="F1050" s="276" t="s">
        <v>64</v>
      </c>
      <c r="G1050" s="277">
        <v>2299997190101</v>
      </c>
      <c r="H1050" s="276" t="s">
        <v>64</v>
      </c>
      <c r="I1050" s="276" t="s">
        <v>64</v>
      </c>
      <c r="J1050" s="276" t="s">
        <v>65</v>
      </c>
      <c r="K1050" s="276" t="s">
        <v>66</v>
      </c>
      <c r="L1050" s="276">
        <v>0</v>
      </c>
      <c r="M1050" s="276">
        <v>0</v>
      </c>
      <c r="N1050" s="276">
        <v>0</v>
      </c>
      <c r="O1050" s="276" t="s">
        <v>67</v>
      </c>
      <c r="P1050" s="276">
        <v>0</v>
      </c>
      <c r="Q1050" s="276" t="s">
        <v>68</v>
      </c>
      <c r="R1050" s="276" t="s">
        <v>68</v>
      </c>
    </row>
    <row r="1051" spans="2:18" x14ac:dyDescent="0.3">
      <c r="B1051" s="436"/>
      <c r="C1051" s="276" t="s">
        <v>3436</v>
      </c>
      <c r="D1051" s="276" t="s">
        <v>2917</v>
      </c>
      <c r="E1051" s="276" t="s">
        <v>64</v>
      </c>
      <c r="F1051" s="276" t="s">
        <v>65</v>
      </c>
      <c r="G1051" s="277">
        <v>1985716580502</v>
      </c>
      <c r="H1051" s="276" t="s">
        <v>64</v>
      </c>
      <c r="I1051" s="276" t="s">
        <v>64</v>
      </c>
      <c r="J1051" s="276" t="s">
        <v>66</v>
      </c>
      <c r="K1051" s="276" t="s">
        <v>65</v>
      </c>
      <c r="L1051" s="276">
        <v>0</v>
      </c>
      <c r="M1051" s="276">
        <v>0</v>
      </c>
      <c r="N1051" s="276">
        <v>0</v>
      </c>
      <c r="O1051" s="276" t="s">
        <v>67</v>
      </c>
      <c r="P1051" s="276">
        <v>0</v>
      </c>
      <c r="Q1051" s="276" t="s">
        <v>68</v>
      </c>
      <c r="R1051" s="276" t="s">
        <v>68</v>
      </c>
    </row>
    <row r="1052" spans="2:18" x14ac:dyDescent="0.3">
      <c r="B1052" s="436"/>
      <c r="C1052" s="276" t="s">
        <v>3437</v>
      </c>
      <c r="D1052" s="276" t="s">
        <v>2871</v>
      </c>
      <c r="E1052" s="276" t="s">
        <v>65</v>
      </c>
      <c r="F1052" s="276" t="s">
        <v>64</v>
      </c>
      <c r="G1052" s="277">
        <v>2565426510101</v>
      </c>
      <c r="H1052" s="276" t="s">
        <v>64</v>
      </c>
      <c r="I1052" s="276" t="s">
        <v>64</v>
      </c>
      <c r="J1052" s="276" t="s">
        <v>65</v>
      </c>
      <c r="K1052" s="276" t="s">
        <v>66</v>
      </c>
      <c r="L1052" s="276">
        <v>0</v>
      </c>
      <c r="M1052" s="276">
        <v>0</v>
      </c>
      <c r="N1052" s="276">
        <v>0</v>
      </c>
      <c r="O1052" s="276" t="s">
        <v>67</v>
      </c>
      <c r="P1052" s="276">
        <v>0</v>
      </c>
      <c r="Q1052" s="276" t="s">
        <v>68</v>
      </c>
      <c r="R1052" s="276" t="s">
        <v>68</v>
      </c>
    </row>
    <row r="1053" spans="2:18" x14ac:dyDescent="0.3">
      <c r="B1053" s="436"/>
      <c r="C1053" s="276" t="s">
        <v>177</v>
      </c>
      <c r="D1053" s="276" t="s">
        <v>3438</v>
      </c>
      <c r="E1053" s="276" t="s">
        <v>64</v>
      </c>
      <c r="F1053" s="276" t="s">
        <v>65</v>
      </c>
      <c r="G1053" s="277">
        <v>212020269101</v>
      </c>
      <c r="H1053" s="276" t="s">
        <v>64</v>
      </c>
      <c r="I1053" s="276" t="s">
        <v>65</v>
      </c>
      <c r="J1053" s="276" t="s">
        <v>66</v>
      </c>
      <c r="K1053" s="276" t="s">
        <v>66</v>
      </c>
      <c r="L1053" s="276">
        <v>0</v>
      </c>
      <c r="M1053" s="276">
        <v>0</v>
      </c>
      <c r="N1053" s="276">
        <v>0</v>
      </c>
      <c r="O1053" s="276" t="s">
        <v>67</v>
      </c>
      <c r="P1053" s="276">
        <v>0</v>
      </c>
      <c r="Q1053" s="276" t="s">
        <v>68</v>
      </c>
      <c r="R1053" s="276" t="s">
        <v>68</v>
      </c>
    </row>
    <row r="1054" spans="2:18" x14ac:dyDescent="0.3">
      <c r="B1054" s="436"/>
      <c r="C1054" s="276" t="s">
        <v>3439</v>
      </c>
      <c r="D1054" s="276" t="s">
        <v>304</v>
      </c>
      <c r="E1054" s="276" t="s">
        <v>65</v>
      </c>
      <c r="F1054" s="276" t="s">
        <v>64</v>
      </c>
      <c r="G1054" s="277" t="s">
        <v>1460</v>
      </c>
      <c r="H1054" s="276" t="s">
        <v>64</v>
      </c>
      <c r="I1054" s="276" t="s">
        <v>65</v>
      </c>
      <c r="J1054" s="276" t="s">
        <v>66</v>
      </c>
      <c r="K1054" s="276" t="s">
        <v>66</v>
      </c>
      <c r="L1054" s="276">
        <v>0</v>
      </c>
      <c r="M1054" s="276">
        <v>0</v>
      </c>
      <c r="N1054" s="276">
        <v>0</v>
      </c>
      <c r="O1054" s="276" t="s">
        <v>67</v>
      </c>
      <c r="P1054" s="276">
        <v>0</v>
      </c>
      <c r="Q1054" s="276" t="s">
        <v>68</v>
      </c>
      <c r="R1054" s="276" t="s">
        <v>68</v>
      </c>
    </row>
    <row r="1055" spans="2:18" x14ac:dyDescent="0.3">
      <c r="B1055" s="436"/>
      <c r="C1055" s="276" t="s">
        <v>1487</v>
      </c>
      <c r="D1055" s="276" t="s">
        <v>2236</v>
      </c>
      <c r="E1055" s="276" t="s">
        <v>65</v>
      </c>
      <c r="F1055" s="276" t="s">
        <v>64</v>
      </c>
      <c r="G1055" s="277" t="s">
        <v>1460</v>
      </c>
      <c r="H1055" s="276" t="s">
        <v>65</v>
      </c>
      <c r="I1055" s="276" t="s">
        <v>64</v>
      </c>
      <c r="J1055" s="276" t="s">
        <v>66</v>
      </c>
      <c r="K1055" s="276" t="s">
        <v>66</v>
      </c>
      <c r="L1055" s="276">
        <v>0</v>
      </c>
      <c r="M1055" s="276">
        <v>0</v>
      </c>
      <c r="N1055" s="276">
        <v>0</v>
      </c>
      <c r="O1055" s="276" t="s">
        <v>67</v>
      </c>
      <c r="P1055" s="276">
        <v>0</v>
      </c>
      <c r="Q1055" s="276" t="s">
        <v>68</v>
      </c>
      <c r="R1055" s="276" t="s">
        <v>68</v>
      </c>
    </row>
    <row r="1056" spans="2:18" x14ac:dyDescent="0.3">
      <c r="B1056" s="436"/>
      <c r="C1056" s="276" t="s">
        <v>201</v>
      </c>
      <c r="D1056" s="276" t="s">
        <v>1764</v>
      </c>
      <c r="E1056" s="276" t="s">
        <v>64</v>
      </c>
      <c r="F1056" s="276" t="s">
        <v>65</v>
      </c>
      <c r="G1056" s="277">
        <v>2623973230502</v>
      </c>
      <c r="H1056" s="276" t="s">
        <v>64</v>
      </c>
      <c r="I1056" s="276" t="s">
        <v>64</v>
      </c>
      <c r="J1056" s="276" t="s">
        <v>65</v>
      </c>
      <c r="K1056" s="276" t="s">
        <v>66</v>
      </c>
      <c r="L1056" s="276">
        <v>0</v>
      </c>
      <c r="M1056" s="276">
        <v>0</v>
      </c>
      <c r="N1056" s="276">
        <v>0</v>
      </c>
      <c r="O1056" s="276" t="s">
        <v>67</v>
      </c>
      <c r="P1056" s="276">
        <v>0</v>
      </c>
      <c r="Q1056" s="276" t="s">
        <v>68</v>
      </c>
      <c r="R1056" s="276" t="s">
        <v>68</v>
      </c>
    </row>
    <row r="1057" spans="2:18" x14ac:dyDescent="0.3">
      <c r="B1057" s="436"/>
      <c r="C1057" s="276" t="s">
        <v>3436</v>
      </c>
      <c r="D1057" s="276" t="s">
        <v>2917</v>
      </c>
      <c r="E1057" s="276" t="s">
        <v>64</v>
      </c>
      <c r="F1057" s="276" t="s">
        <v>65</v>
      </c>
      <c r="G1057" s="277">
        <v>1985716580502</v>
      </c>
      <c r="H1057" s="276" t="s">
        <v>64</v>
      </c>
      <c r="I1057" s="276" t="s">
        <v>64</v>
      </c>
      <c r="J1057" s="276" t="s">
        <v>66</v>
      </c>
      <c r="K1057" s="276" t="s">
        <v>65</v>
      </c>
      <c r="L1057" s="276">
        <v>0</v>
      </c>
      <c r="M1057" s="276">
        <v>0</v>
      </c>
      <c r="N1057" s="276">
        <v>0</v>
      </c>
      <c r="O1057" s="276" t="s">
        <v>67</v>
      </c>
      <c r="P1057" s="276">
        <v>0</v>
      </c>
      <c r="Q1057" s="276" t="s">
        <v>68</v>
      </c>
      <c r="R1057" s="276" t="s">
        <v>68</v>
      </c>
    </row>
    <row r="1058" spans="2:18" x14ac:dyDescent="0.3">
      <c r="B1058" s="436"/>
      <c r="C1058" s="276" t="s">
        <v>532</v>
      </c>
      <c r="D1058" s="276" t="s">
        <v>3440</v>
      </c>
      <c r="E1058" s="276" t="s">
        <v>65</v>
      </c>
      <c r="F1058" s="276" t="s">
        <v>64</v>
      </c>
      <c r="G1058" s="277">
        <v>2345572650101</v>
      </c>
      <c r="H1058" s="276" t="s">
        <v>64</v>
      </c>
      <c r="I1058" s="276" t="s">
        <v>65</v>
      </c>
      <c r="J1058" s="276" t="s">
        <v>66</v>
      </c>
      <c r="K1058" s="276" t="s">
        <v>66</v>
      </c>
      <c r="L1058" s="276">
        <v>0</v>
      </c>
      <c r="M1058" s="276">
        <v>0</v>
      </c>
      <c r="N1058" s="276">
        <v>0</v>
      </c>
      <c r="O1058" s="276" t="s">
        <v>67</v>
      </c>
      <c r="P1058" s="276">
        <v>0</v>
      </c>
      <c r="Q1058" s="276" t="s">
        <v>68</v>
      </c>
      <c r="R1058" s="276" t="s">
        <v>68</v>
      </c>
    </row>
    <row r="1059" spans="2:18" x14ac:dyDescent="0.3">
      <c r="B1059" s="436"/>
      <c r="C1059" s="276" t="s">
        <v>3397</v>
      </c>
      <c r="D1059" s="276" t="s">
        <v>1666</v>
      </c>
      <c r="E1059" s="276" t="s">
        <v>65</v>
      </c>
      <c r="F1059" s="276" t="s">
        <v>64</v>
      </c>
      <c r="G1059" s="277" t="s">
        <v>1723</v>
      </c>
      <c r="H1059" s="276" t="s">
        <v>64</v>
      </c>
      <c r="I1059" s="276" t="s">
        <v>65</v>
      </c>
      <c r="J1059" s="276" t="s">
        <v>66</v>
      </c>
      <c r="K1059" s="276" t="s">
        <v>66</v>
      </c>
      <c r="L1059" s="276">
        <v>0</v>
      </c>
      <c r="M1059" s="276">
        <v>0</v>
      </c>
      <c r="N1059" s="276">
        <v>0</v>
      </c>
      <c r="O1059" s="276" t="s">
        <v>67</v>
      </c>
      <c r="P1059" s="276">
        <v>0</v>
      </c>
      <c r="Q1059" s="276" t="s">
        <v>68</v>
      </c>
      <c r="R1059" s="276" t="s">
        <v>68</v>
      </c>
    </row>
    <row r="1060" spans="2:18" x14ac:dyDescent="0.3">
      <c r="B1060" s="436"/>
      <c r="C1060" s="276" t="s">
        <v>201</v>
      </c>
      <c r="D1060" s="276" t="s">
        <v>1764</v>
      </c>
      <c r="E1060" s="276" t="s">
        <v>64</v>
      </c>
      <c r="F1060" s="276" t="s">
        <v>65</v>
      </c>
      <c r="G1060" s="277">
        <v>2623973230502</v>
      </c>
      <c r="H1060" s="276" t="s">
        <v>64</v>
      </c>
      <c r="I1060" s="276" t="s">
        <v>64</v>
      </c>
      <c r="J1060" s="276" t="s">
        <v>65</v>
      </c>
      <c r="K1060" s="276" t="s">
        <v>66</v>
      </c>
      <c r="L1060" s="276">
        <v>0</v>
      </c>
      <c r="M1060" s="276">
        <v>0</v>
      </c>
      <c r="N1060" s="276">
        <v>0</v>
      </c>
      <c r="O1060" s="276" t="s">
        <v>67</v>
      </c>
      <c r="P1060" s="276">
        <v>0</v>
      </c>
      <c r="Q1060" s="276" t="s">
        <v>68</v>
      </c>
      <c r="R1060" s="276" t="s">
        <v>68</v>
      </c>
    </row>
    <row r="1061" spans="2:18" x14ac:dyDescent="0.3">
      <c r="B1061" s="436"/>
      <c r="C1061" s="276" t="s">
        <v>121</v>
      </c>
      <c r="D1061" s="276" t="s">
        <v>419</v>
      </c>
      <c r="E1061" s="276" t="s">
        <v>64</v>
      </c>
      <c r="F1061" s="276" t="s">
        <v>65</v>
      </c>
      <c r="G1061" s="277">
        <v>3478380220501</v>
      </c>
      <c r="H1061" s="276" t="s">
        <v>64</v>
      </c>
      <c r="I1061" s="276" t="s">
        <v>65</v>
      </c>
      <c r="J1061" s="276" t="s">
        <v>66</v>
      </c>
      <c r="K1061" s="276" t="s">
        <v>66</v>
      </c>
      <c r="L1061" s="276">
        <v>0</v>
      </c>
      <c r="M1061" s="276">
        <v>0</v>
      </c>
      <c r="N1061" s="276">
        <v>0</v>
      </c>
      <c r="O1061" s="276" t="s">
        <v>67</v>
      </c>
      <c r="P1061" s="276">
        <v>0</v>
      </c>
      <c r="Q1061" s="276" t="s">
        <v>68</v>
      </c>
      <c r="R1061" s="276" t="s">
        <v>68</v>
      </c>
    </row>
    <row r="1062" spans="2:18" x14ac:dyDescent="0.3">
      <c r="B1062" s="436"/>
      <c r="C1062" s="276" t="s">
        <v>1538</v>
      </c>
      <c r="D1062" s="276" t="s">
        <v>2261</v>
      </c>
      <c r="E1062" s="276" t="s">
        <v>65</v>
      </c>
      <c r="F1062" s="276" t="s">
        <v>64</v>
      </c>
      <c r="G1062" s="277">
        <v>3662769560115</v>
      </c>
      <c r="H1062" s="276" t="s">
        <v>64</v>
      </c>
      <c r="I1062" s="276" t="s">
        <v>65</v>
      </c>
      <c r="J1062" s="276" t="s">
        <v>66</v>
      </c>
      <c r="K1062" s="276" t="s">
        <v>66</v>
      </c>
      <c r="L1062" s="276">
        <v>0</v>
      </c>
      <c r="M1062" s="276">
        <v>0</v>
      </c>
      <c r="N1062" s="276">
        <v>0</v>
      </c>
      <c r="O1062" s="276" t="s">
        <v>67</v>
      </c>
      <c r="P1062" s="276">
        <v>0</v>
      </c>
      <c r="Q1062" s="276" t="s">
        <v>68</v>
      </c>
      <c r="R1062" s="276" t="s">
        <v>68</v>
      </c>
    </row>
    <row r="1063" spans="2:18" x14ac:dyDescent="0.3">
      <c r="B1063" s="436"/>
      <c r="C1063" s="276" t="s">
        <v>331</v>
      </c>
      <c r="D1063" s="276" t="s">
        <v>516</v>
      </c>
      <c r="E1063" s="276" t="s">
        <v>64</v>
      </c>
      <c r="F1063" s="276" t="s">
        <v>65</v>
      </c>
      <c r="G1063" s="277">
        <v>1621661251411</v>
      </c>
      <c r="H1063" s="276" t="s">
        <v>64</v>
      </c>
      <c r="I1063" s="276" t="s">
        <v>65</v>
      </c>
      <c r="J1063" s="276" t="s">
        <v>66</v>
      </c>
      <c r="K1063" s="276" t="s">
        <v>66</v>
      </c>
      <c r="L1063" s="276">
        <v>0</v>
      </c>
      <c r="M1063" s="276">
        <v>0</v>
      </c>
      <c r="N1063" s="276">
        <v>0</v>
      </c>
      <c r="O1063" s="276" t="s">
        <v>67</v>
      </c>
      <c r="P1063" s="276">
        <v>0</v>
      </c>
      <c r="Q1063" s="276" t="s">
        <v>68</v>
      </c>
      <c r="R1063" s="276" t="s">
        <v>68</v>
      </c>
    </row>
    <row r="1064" spans="2:18" x14ac:dyDescent="0.3">
      <c r="B1064" s="436"/>
      <c r="C1064" s="276" t="s">
        <v>3436</v>
      </c>
      <c r="D1064" s="276" t="s">
        <v>2917</v>
      </c>
      <c r="E1064" s="276" t="s">
        <v>64</v>
      </c>
      <c r="F1064" s="276" t="s">
        <v>65</v>
      </c>
      <c r="G1064" s="277">
        <v>1985716580502</v>
      </c>
      <c r="H1064" s="276" t="s">
        <v>64</v>
      </c>
      <c r="I1064" s="276" t="s">
        <v>64</v>
      </c>
      <c r="J1064" s="276" t="s">
        <v>66</v>
      </c>
      <c r="K1064" s="276" t="s">
        <v>65</v>
      </c>
      <c r="L1064" s="276">
        <v>0</v>
      </c>
      <c r="M1064" s="276">
        <v>0</v>
      </c>
      <c r="N1064" s="276">
        <v>0</v>
      </c>
      <c r="O1064" s="276" t="s">
        <v>67</v>
      </c>
      <c r="P1064" s="276">
        <v>0</v>
      </c>
      <c r="Q1064" s="276" t="s">
        <v>68</v>
      </c>
      <c r="R1064" s="276" t="s">
        <v>68</v>
      </c>
    </row>
    <row r="1065" spans="2:18" x14ac:dyDescent="0.3">
      <c r="B1065" s="436"/>
      <c r="C1065" s="276" t="s">
        <v>1383</v>
      </c>
      <c r="D1065" s="276" t="s">
        <v>3441</v>
      </c>
      <c r="E1065" s="276" t="s">
        <v>65</v>
      </c>
      <c r="F1065" s="276" t="s">
        <v>64</v>
      </c>
      <c r="G1065" s="277">
        <v>2250545230101</v>
      </c>
      <c r="H1065" s="276" t="s">
        <v>64</v>
      </c>
      <c r="I1065" s="276" t="s">
        <v>64</v>
      </c>
      <c r="J1065" s="276" t="s">
        <v>65</v>
      </c>
      <c r="K1065" s="276" t="s">
        <v>66</v>
      </c>
      <c r="L1065" s="276">
        <v>0</v>
      </c>
      <c r="M1065" s="276">
        <v>0</v>
      </c>
      <c r="N1065" s="276">
        <v>0</v>
      </c>
      <c r="O1065" s="276" t="s">
        <v>67</v>
      </c>
      <c r="P1065" s="276">
        <v>0</v>
      </c>
      <c r="Q1065" s="276" t="s">
        <v>68</v>
      </c>
      <c r="R1065" s="276" t="s">
        <v>68</v>
      </c>
    </row>
    <row r="1066" spans="2:18" x14ac:dyDescent="0.3">
      <c r="B1066" s="436"/>
      <c r="C1066" s="276" t="s">
        <v>1518</v>
      </c>
      <c r="D1066" s="276" t="s">
        <v>173</v>
      </c>
      <c r="E1066" s="276" t="s">
        <v>65</v>
      </c>
      <c r="F1066" s="276" t="s">
        <v>64</v>
      </c>
      <c r="G1066" s="277" t="s">
        <v>1460</v>
      </c>
      <c r="H1066" s="276" t="s">
        <v>65</v>
      </c>
      <c r="I1066" s="276" t="s">
        <v>65</v>
      </c>
      <c r="J1066" s="276" t="s">
        <v>66</v>
      </c>
      <c r="K1066" s="276" t="s">
        <v>66</v>
      </c>
      <c r="L1066" s="276">
        <v>0</v>
      </c>
      <c r="M1066" s="276">
        <v>0</v>
      </c>
      <c r="N1066" s="276">
        <v>0</v>
      </c>
      <c r="O1066" s="276" t="s">
        <v>67</v>
      </c>
      <c r="P1066" s="276">
        <v>0</v>
      </c>
      <c r="Q1066" s="276" t="s">
        <v>68</v>
      </c>
      <c r="R1066" s="276" t="s">
        <v>68</v>
      </c>
    </row>
    <row r="1067" spans="2:18" x14ac:dyDescent="0.3">
      <c r="B1067" s="436"/>
      <c r="C1067" s="276" t="s">
        <v>3258</v>
      </c>
      <c r="D1067" s="276" t="s">
        <v>351</v>
      </c>
      <c r="E1067" s="276" t="s">
        <v>64</v>
      </c>
      <c r="F1067" s="276" t="s">
        <v>65</v>
      </c>
      <c r="G1067" s="277">
        <v>2581582121415</v>
      </c>
      <c r="H1067" s="276" t="s">
        <v>64</v>
      </c>
      <c r="I1067" s="276" t="s">
        <v>64</v>
      </c>
      <c r="J1067" s="276" t="s">
        <v>65</v>
      </c>
      <c r="K1067" s="276" t="s">
        <v>66</v>
      </c>
      <c r="L1067" s="276">
        <v>0</v>
      </c>
      <c r="M1067" s="276">
        <v>0</v>
      </c>
      <c r="N1067" s="276">
        <v>0</v>
      </c>
      <c r="O1067" s="276" t="s">
        <v>67</v>
      </c>
      <c r="P1067" s="276">
        <v>0</v>
      </c>
      <c r="Q1067" s="276" t="s">
        <v>68</v>
      </c>
      <c r="R1067" s="276" t="s">
        <v>68</v>
      </c>
    </row>
    <row r="1068" spans="2:18" x14ac:dyDescent="0.3">
      <c r="B1068" s="436"/>
      <c r="C1068" s="276" t="s">
        <v>1561</v>
      </c>
      <c r="D1068" s="276" t="s">
        <v>335</v>
      </c>
      <c r="E1068" s="276" t="s">
        <v>65</v>
      </c>
      <c r="F1068" s="276" t="s">
        <v>64</v>
      </c>
      <c r="G1068" s="277" t="s">
        <v>1460</v>
      </c>
      <c r="H1068" s="276" t="s">
        <v>64</v>
      </c>
      <c r="I1068" s="276" t="s">
        <v>65</v>
      </c>
      <c r="J1068" s="276" t="s">
        <v>66</v>
      </c>
      <c r="K1068" s="276" t="s">
        <v>66</v>
      </c>
      <c r="L1068" s="276">
        <v>0</v>
      </c>
      <c r="M1068" s="276">
        <v>0</v>
      </c>
      <c r="N1068" s="276">
        <v>0</v>
      </c>
      <c r="O1068" s="276" t="s">
        <v>67</v>
      </c>
      <c r="P1068" s="276">
        <v>0</v>
      </c>
      <c r="Q1068" s="276" t="s">
        <v>68</v>
      </c>
      <c r="R1068" s="276" t="s">
        <v>68</v>
      </c>
    </row>
    <row r="1069" spans="2:18" x14ac:dyDescent="0.3">
      <c r="B1069" s="436"/>
      <c r="C1069" s="276" t="s">
        <v>1422</v>
      </c>
      <c r="D1069" s="276" t="s">
        <v>173</v>
      </c>
      <c r="E1069" s="276" t="s">
        <v>65</v>
      </c>
      <c r="F1069" s="276" t="s">
        <v>64</v>
      </c>
      <c r="G1069" s="277" t="s">
        <v>1723</v>
      </c>
      <c r="H1069" s="276" t="s">
        <v>64</v>
      </c>
      <c r="I1069" s="276" t="s">
        <v>64</v>
      </c>
      <c r="J1069" s="276" t="s">
        <v>65</v>
      </c>
      <c r="K1069" s="276" t="s">
        <v>66</v>
      </c>
      <c r="L1069" s="276">
        <v>0</v>
      </c>
      <c r="M1069" s="276">
        <v>0</v>
      </c>
      <c r="N1069" s="276">
        <v>0</v>
      </c>
      <c r="O1069" s="276" t="s">
        <v>67</v>
      </c>
      <c r="P1069" s="276">
        <v>0</v>
      </c>
      <c r="Q1069" s="276" t="s">
        <v>68</v>
      </c>
      <c r="R1069" s="276" t="s">
        <v>68</v>
      </c>
    </row>
    <row r="1070" spans="2:18" x14ac:dyDescent="0.3">
      <c r="B1070" s="436"/>
      <c r="C1070" s="276" t="s">
        <v>472</v>
      </c>
      <c r="D1070" s="276" t="s">
        <v>564</v>
      </c>
      <c r="E1070" s="276" t="s">
        <v>65</v>
      </c>
      <c r="F1070" s="276" t="s">
        <v>64</v>
      </c>
      <c r="G1070" s="277">
        <v>1586352801227</v>
      </c>
      <c r="H1070" s="276" t="s">
        <v>64</v>
      </c>
      <c r="I1070" s="276" t="s">
        <v>64</v>
      </c>
      <c r="J1070" s="276" t="s">
        <v>65</v>
      </c>
      <c r="K1070" s="276" t="s">
        <v>66</v>
      </c>
      <c r="L1070" s="276">
        <v>0</v>
      </c>
      <c r="M1070" s="276">
        <v>0</v>
      </c>
      <c r="N1070" s="276">
        <v>0</v>
      </c>
      <c r="O1070" s="276" t="s">
        <v>67</v>
      </c>
      <c r="P1070" s="276">
        <v>0</v>
      </c>
      <c r="Q1070" s="276" t="s">
        <v>68</v>
      </c>
      <c r="R1070" s="276" t="s">
        <v>68</v>
      </c>
    </row>
    <row r="1071" spans="2:18" x14ac:dyDescent="0.3">
      <c r="B1071" s="436"/>
      <c r="C1071" s="276" t="s">
        <v>3442</v>
      </c>
      <c r="D1071" s="276" t="s">
        <v>480</v>
      </c>
      <c r="E1071" s="276" t="s">
        <v>65</v>
      </c>
      <c r="F1071" s="276" t="s">
        <v>64</v>
      </c>
      <c r="G1071" s="277" t="s">
        <v>1460</v>
      </c>
      <c r="H1071" s="276" t="s">
        <v>65</v>
      </c>
      <c r="I1071" s="276" t="s">
        <v>64</v>
      </c>
      <c r="J1071" s="276" t="s">
        <v>66</v>
      </c>
      <c r="K1071" s="276" t="s">
        <v>66</v>
      </c>
      <c r="L1071" s="276">
        <v>0</v>
      </c>
      <c r="M1071" s="276">
        <v>0</v>
      </c>
      <c r="N1071" s="276">
        <v>0</v>
      </c>
      <c r="O1071" s="276" t="s">
        <v>67</v>
      </c>
      <c r="P1071" s="276">
        <v>0</v>
      </c>
      <c r="Q1071" s="276" t="s">
        <v>68</v>
      </c>
      <c r="R1071" s="276" t="s">
        <v>68</v>
      </c>
    </row>
    <row r="1072" spans="2:18" x14ac:dyDescent="0.3">
      <c r="B1072" s="436"/>
      <c r="C1072" s="276" t="s">
        <v>177</v>
      </c>
      <c r="D1072" s="276" t="s">
        <v>2845</v>
      </c>
      <c r="E1072" s="276" t="s">
        <v>64</v>
      </c>
      <c r="F1072" s="276" t="s">
        <v>65</v>
      </c>
      <c r="G1072" s="277">
        <v>1667480800101</v>
      </c>
      <c r="H1072" s="276" t="s">
        <v>64</v>
      </c>
      <c r="I1072" s="276" t="s">
        <v>64</v>
      </c>
      <c r="J1072" s="276" t="s">
        <v>65</v>
      </c>
      <c r="K1072" s="276" t="s">
        <v>66</v>
      </c>
      <c r="L1072" s="276">
        <v>0</v>
      </c>
      <c r="M1072" s="276">
        <v>0</v>
      </c>
      <c r="N1072" s="276">
        <v>0</v>
      </c>
      <c r="O1072" s="276" t="s">
        <v>67</v>
      </c>
      <c r="P1072" s="276">
        <v>0</v>
      </c>
      <c r="Q1072" s="276" t="s">
        <v>68</v>
      </c>
      <c r="R1072" s="276" t="s">
        <v>68</v>
      </c>
    </row>
    <row r="1073" spans="2:18" x14ac:dyDescent="0.3">
      <c r="B1073" s="436"/>
      <c r="C1073" s="276" t="s">
        <v>348</v>
      </c>
      <c r="D1073" s="276" t="s">
        <v>190</v>
      </c>
      <c r="E1073" s="276" t="s">
        <v>64</v>
      </c>
      <c r="F1073" s="276" t="s">
        <v>65</v>
      </c>
      <c r="G1073" s="277">
        <v>1637806840101</v>
      </c>
      <c r="H1073" s="276" t="s">
        <v>64</v>
      </c>
      <c r="I1073" s="276" t="s">
        <v>64</v>
      </c>
      <c r="J1073" s="276" t="s">
        <v>65</v>
      </c>
      <c r="K1073" s="276" t="s">
        <v>66</v>
      </c>
      <c r="L1073" s="276">
        <v>0</v>
      </c>
      <c r="M1073" s="276">
        <v>0</v>
      </c>
      <c r="N1073" s="276">
        <v>0</v>
      </c>
      <c r="O1073" s="276" t="s">
        <v>67</v>
      </c>
      <c r="P1073" s="276">
        <v>0</v>
      </c>
      <c r="Q1073" s="276" t="s">
        <v>68</v>
      </c>
      <c r="R1073" s="276" t="s">
        <v>68</v>
      </c>
    </row>
    <row r="1074" spans="2:18" x14ac:dyDescent="0.3">
      <c r="B1074" s="436"/>
      <c r="C1074" s="276" t="s">
        <v>3443</v>
      </c>
      <c r="D1074" s="276" t="s">
        <v>173</v>
      </c>
      <c r="E1074" s="276" t="s">
        <v>65</v>
      </c>
      <c r="F1074" s="276" t="s">
        <v>64</v>
      </c>
      <c r="G1074" s="277" t="s">
        <v>1460</v>
      </c>
      <c r="H1074" s="276" t="s">
        <v>65</v>
      </c>
      <c r="I1074" s="276" t="s">
        <v>64</v>
      </c>
      <c r="J1074" s="276" t="s">
        <v>66</v>
      </c>
      <c r="K1074" s="276" t="s">
        <v>66</v>
      </c>
      <c r="L1074" s="276">
        <v>0</v>
      </c>
      <c r="M1074" s="276">
        <v>0</v>
      </c>
      <c r="N1074" s="276">
        <v>0</v>
      </c>
      <c r="O1074" s="276" t="s">
        <v>67</v>
      </c>
      <c r="P1074" s="276">
        <v>0</v>
      </c>
      <c r="Q1074" s="276" t="s">
        <v>68</v>
      </c>
      <c r="R1074" s="276" t="s">
        <v>68</v>
      </c>
    </row>
    <row r="1075" spans="2:18" x14ac:dyDescent="0.3">
      <c r="B1075" s="436"/>
      <c r="C1075" s="276" t="s">
        <v>1561</v>
      </c>
      <c r="D1075" s="276" t="s">
        <v>1365</v>
      </c>
      <c r="E1075" s="276" t="s">
        <v>65</v>
      </c>
      <c r="F1075" s="276" t="s">
        <v>64</v>
      </c>
      <c r="G1075" s="277">
        <v>2573114670101</v>
      </c>
      <c r="H1075" s="276" t="s">
        <v>64</v>
      </c>
      <c r="I1075" s="276" t="s">
        <v>64</v>
      </c>
      <c r="J1075" s="276" t="s">
        <v>65</v>
      </c>
      <c r="K1075" s="276" t="s">
        <v>66</v>
      </c>
      <c r="L1075" s="276">
        <v>0</v>
      </c>
      <c r="M1075" s="276">
        <v>0</v>
      </c>
      <c r="N1075" s="276">
        <v>0</v>
      </c>
      <c r="O1075" s="276" t="s">
        <v>67</v>
      </c>
      <c r="P1075" s="276">
        <v>0</v>
      </c>
      <c r="Q1075" s="276" t="s">
        <v>68</v>
      </c>
      <c r="R1075" s="276" t="s">
        <v>68</v>
      </c>
    </row>
    <row r="1076" spans="2:18" x14ac:dyDescent="0.3">
      <c r="B1076" s="436"/>
      <c r="C1076" s="276" t="s">
        <v>1383</v>
      </c>
      <c r="D1076" s="276" t="s">
        <v>564</v>
      </c>
      <c r="E1076" s="276" t="s">
        <v>65</v>
      </c>
      <c r="F1076" s="276" t="s">
        <v>64</v>
      </c>
      <c r="G1076" s="277">
        <v>2250545230101</v>
      </c>
      <c r="H1076" s="276" t="s">
        <v>64</v>
      </c>
      <c r="I1076" s="276" t="s">
        <v>64</v>
      </c>
      <c r="J1076" s="276" t="s">
        <v>65</v>
      </c>
      <c r="K1076" s="276" t="s">
        <v>66</v>
      </c>
      <c r="L1076" s="276">
        <v>0</v>
      </c>
      <c r="M1076" s="276">
        <v>0</v>
      </c>
      <c r="N1076" s="276">
        <v>0</v>
      </c>
      <c r="O1076" s="276" t="s">
        <v>67</v>
      </c>
      <c r="P1076" s="276">
        <v>0</v>
      </c>
      <c r="Q1076" s="276" t="s">
        <v>68</v>
      </c>
      <c r="R1076" s="276" t="s">
        <v>68</v>
      </c>
    </row>
    <row r="1077" spans="2:18" x14ac:dyDescent="0.3">
      <c r="B1077" s="436"/>
      <c r="C1077" s="276" t="s">
        <v>1627</v>
      </c>
      <c r="D1077" s="276" t="s">
        <v>3444</v>
      </c>
      <c r="E1077" s="276" t="s">
        <v>64</v>
      </c>
      <c r="F1077" s="276" t="s">
        <v>65</v>
      </c>
      <c r="G1077" s="277">
        <v>2531671751601</v>
      </c>
      <c r="H1077" s="276" t="s">
        <v>64</v>
      </c>
      <c r="I1077" s="276" t="s">
        <v>65</v>
      </c>
      <c r="J1077" s="276" t="s">
        <v>66</v>
      </c>
      <c r="K1077" s="276" t="s">
        <v>66</v>
      </c>
      <c r="L1077" s="276">
        <v>0</v>
      </c>
      <c r="M1077" s="276">
        <v>0</v>
      </c>
      <c r="N1077" s="276">
        <v>0</v>
      </c>
      <c r="O1077" s="276" t="s">
        <v>67</v>
      </c>
      <c r="P1077" s="276">
        <v>0</v>
      </c>
      <c r="Q1077" s="276" t="s">
        <v>68</v>
      </c>
      <c r="R1077" s="276" t="s">
        <v>68</v>
      </c>
    </row>
    <row r="1078" spans="2:18" x14ac:dyDescent="0.3">
      <c r="B1078" s="436"/>
      <c r="C1078" s="276" t="s">
        <v>2302</v>
      </c>
      <c r="D1078" s="276" t="s">
        <v>1660</v>
      </c>
      <c r="E1078" s="276" t="s">
        <v>64</v>
      </c>
      <c r="F1078" s="276" t="s">
        <v>65</v>
      </c>
      <c r="G1078" s="277">
        <v>3013800150101</v>
      </c>
      <c r="H1078" s="276" t="s">
        <v>64</v>
      </c>
      <c r="I1078" s="276" t="s">
        <v>65</v>
      </c>
      <c r="J1078" s="276" t="s">
        <v>66</v>
      </c>
      <c r="K1078" s="276" t="s">
        <v>66</v>
      </c>
      <c r="L1078" s="276">
        <v>0</v>
      </c>
      <c r="M1078" s="276">
        <v>0</v>
      </c>
      <c r="N1078" s="276">
        <v>0</v>
      </c>
      <c r="O1078" s="276" t="s">
        <v>67</v>
      </c>
      <c r="P1078" s="276">
        <v>0</v>
      </c>
      <c r="Q1078" s="276" t="s">
        <v>68</v>
      </c>
      <c r="R1078" s="276" t="s">
        <v>68</v>
      </c>
    </row>
    <row r="1079" spans="2:18" x14ac:dyDescent="0.3">
      <c r="B1079" s="436"/>
      <c r="C1079" s="276" t="s">
        <v>3445</v>
      </c>
      <c r="D1079" s="276" t="s">
        <v>3446</v>
      </c>
      <c r="E1079" s="276" t="s">
        <v>65</v>
      </c>
      <c r="F1079" s="276" t="s">
        <v>64</v>
      </c>
      <c r="G1079" s="277">
        <v>2997021110101</v>
      </c>
      <c r="H1079" s="276" t="s">
        <v>64</v>
      </c>
      <c r="I1079" s="276" t="s">
        <v>65</v>
      </c>
      <c r="J1079" s="276" t="s">
        <v>66</v>
      </c>
      <c r="K1079" s="276" t="s">
        <v>66</v>
      </c>
      <c r="L1079" s="276">
        <v>0</v>
      </c>
      <c r="M1079" s="276">
        <v>0</v>
      </c>
      <c r="N1079" s="276">
        <v>0</v>
      </c>
      <c r="O1079" s="276" t="s">
        <v>67</v>
      </c>
      <c r="P1079" s="276">
        <v>0</v>
      </c>
      <c r="Q1079" s="276" t="s">
        <v>68</v>
      </c>
      <c r="R1079" s="276" t="s">
        <v>68</v>
      </c>
    </row>
    <row r="1080" spans="2:18" x14ac:dyDescent="0.3">
      <c r="B1080" s="436"/>
      <c r="C1080" s="276" t="s">
        <v>495</v>
      </c>
      <c r="D1080" s="276" t="s">
        <v>3447</v>
      </c>
      <c r="E1080" s="276" t="s">
        <v>64</v>
      </c>
      <c r="F1080" s="276" t="s">
        <v>65</v>
      </c>
      <c r="G1080" s="277">
        <v>2660372750101</v>
      </c>
      <c r="H1080" s="276" t="s">
        <v>64</v>
      </c>
      <c r="I1080" s="276" t="s">
        <v>65</v>
      </c>
      <c r="J1080" s="276" t="s">
        <v>66</v>
      </c>
      <c r="K1080" s="276" t="s">
        <v>66</v>
      </c>
      <c r="L1080" s="276">
        <v>0</v>
      </c>
      <c r="M1080" s="276">
        <v>0</v>
      </c>
      <c r="N1080" s="276">
        <v>0</v>
      </c>
      <c r="O1080" s="276" t="s">
        <v>67</v>
      </c>
      <c r="P1080" s="276">
        <v>0</v>
      </c>
      <c r="Q1080" s="276" t="s">
        <v>68</v>
      </c>
      <c r="R1080" s="276" t="s">
        <v>68</v>
      </c>
    </row>
    <row r="1081" spans="2:18" x14ac:dyDescent="0.3">
      <c r="B1081" s="436"/>
      <c r="C1081" s="276" t="s">
        <v>508</v>
      </c>
      <c r="D1081" s="276" t="s">
        <v>173</v>
      </c>
      <c r="E1081" s="276" t="s">
        <v>64</v>
      </c>
      <c r="F1081" s="276" t="s">
        <v>65</v>
      </c>
      <c r="G1081" s="277">
        <v>3266783601014</v>
      </c>
      <c r="H1081" s="276" t="s">
        <v>64</v>
      </c>
      <c r="I1081" s="276" t="s">
        <v>65</v>
      </c>
      <c r="J1081" s="276" t="s">
        <v>66</v>
      </c>
      <c r="K1081" s="276" t="s">
        <v>66</v>
      </c>
      <c r="L1081" s="276">
        <v>0</v>
      </c>
      <c r="M1081" s="276">
        <v>0</v>
      </c>
      <c r="N1081" s="276">
        <v>0</v>
      </c>
      <c r="O1081" s="276" t="s">
        <v>67</v>
      </c>
      <c r="P1081" s="276">
        <v>0</v>
      </c>
      <c r="Q1081" s="276" t="s">
        <v>68</v>
      </c>
      <c r="R1081" s="276" t="s">
        <v>68</v>
      </c>
    </row>
    <row r="1082" spans="2:18" x14ac:dyDescent="0.3">
      <c r="B1082" s="436"/>
      <c r="C1082" s="276" t="s">
        <v>508</v>
      </c>
      <c r="D1082" s="276" t="s">
        <v>173</v>
      </c>
      <c r="E1082" s="276" t="s">
        <v>64</v>
      </c>
      <c r="F1082" s="276" t="s">
        <v>65</v>
      </c>
      <c r="G1082" s="277">
        <v>3266783601014</v>
      </c>
      <c r="H1082" s="276" t="s">
        <v>64</v>
      </c>
      <c r="I1082" s="276" t="s">
        <v>65</v>
      </c>
      <c r="J1082" s="276" t="s">
        <v>66</v>
      </c>
      <c r="K1082" s="276" t="s">
        <v>66</v>
      </c>
      <c r="L1082" s="276">
        <v>0</v>
      </c>
      <c r="M1082" s="276">
        <v>0</v>
      </c>
      <c r="N1082" s="276">
        <v>0</v>
      </c>
      <c r="O1082" s="276" t="s">
        <v>67</v>
      </c>
      <c r="P1082" s="276">
        <v>0</v>
      </c>
      <c r="Q1082" s="276" t="s">
        <v>68</v>
      </c>
      <c r="R1082" s="276" t="s">
        <v>68</v>
      </c>
    </row>
    <row r="1083" spans="2:18" x14ac:dyDescent="0.3">
      <c r="B1083" s="436"/>
      <c r="C1083" s="276" t="s">
        <v>2892</v>
      </c>
      <c r="D1083" s="276" t="s">
        <v>3448</v>
      </c>
      <c r="E1083" s="276" t="s">
        <v>64</v>
      </c>
      <c r="F1083" s="276" t="s">
        <v>65</v>
      </c>
      <c r="G1083" s="277">
        <v>3094555370610</v>
      </c>
      <c r="H1083" s="276" t="s">
        <v>64</v>
      </c>
      <c r="I1083" s="276" t="s">
        <v>65</v>
      </c>
      <c r="J1083" s="276" t="s">
        <v>66</v>
      </c>
      <c r="K1083" s="276" t="s">
        <v>66</v>
      </c>
      <c r="L1083" s="276">
        <v>0</v>
      </c>
      <c r="M1083" s="276">
        <v>0</v>
      </c>
      <c r="N1083" s="276">
        <v>0</v>
      </c>
      <c r="O1083" s="276" t="s">
        <v>67</v>
      </c>
      <c r="P1083" s="276">
        <v>0</v>
      </c>
      <c r="Q1083" s="276" t="s">
        <v>68</v>
      </c>
      <c r="R1083" s="276" t="s">
        <v>68</v>
      </c>
    </row>
    <row r="1084" spans="2:18" x14ac:dyDescent="0.3">
      <c r="B1084" s="436"/>
      <c r="C1084" s="276" t="s">
        <v>546</v>
      </c>
      <c r="D1084" s="276" t="s">
        <v>2887</v>
      </c>
      <c r="E1084" s="276" t="s">
        <v>65</v>
      </c>
      <c r="F1084" s="276" t="s">
        <v>64</v>
      </c>
      <c r="G1084" s="277">
        <v>2491989320101</v>
      </c>
      <c r="H1084" s="276" t="s">
        <v>64</v>
      </c>
      <c r="I1084" s="276" t="s">
        <v>65</v>
      </c>
      <c r="J1084" s="276" t="s">
        <v>66</v>
      </c>
      <c r="K1084" s="276" t="s">
        <v>66</v>
      </c>
      <c r="L1084" s="276">
        <v>0</v>
      </c>
      <c r="M1084" s="276">
        <v>0</v>
      </c>
      <c r="N1084" s="276">
        <v>0</v>
      </c>
      <c r="O1084" s="276" t="s">
        <v>67</v>
      </c>
      <c r="P1084" s="276">
        <v>0</v>
      </c>
      <c r="Q1084" s="276" t="s">
        <v>68</v>
      </c>
      <c r="R1084" s="276" t="s">
        <v>68</v>
      </c>
    </row>
    <row r="1085" spans="2:18" x14ac:dyDescent="0.3">
      <c r="B1085" s="436"/>
      <c r="C1085" s="276" t="s">
        <v>1602</v>
      </c>
      <c r="D1085" s="276" t="s">
        <v>3448</v>
      </c>
      <c r="E1085" s="276" t="s">
        <v>64</v>
      </c>
      <c r="F1085" s="276" t="s">
        <v>65</v>
      </c>
      <c r="G1085" s="277">
        <v>0</v>
      </c>
      <c r="H1085" s="276" t="s">
        <v>64</v>
      </c>
      <c r="I1085" s="276" t="s">
        <v>65</v>
      </c>
      <c r="J1085" s="276" t="s">
        <v>66</v>
      </c>
      <c r="K1085" s="276" t="s">
        <v>66</v>
      </c>
      <c r="L1085" s="276">
        <v>0</v>
      </c>
      <c r="M1085" s="276">
        <v>0</v>
      </c>
      <c r="N1085" s="276">
        <v>0</v>
      </c>
      <c r="O1085" s="276" t="s">
        <v>67</v>
      </c>
      <c r="P1085" s="276">
        <v>0</v>
      </c>
      <c r="Q1085" s="276" t="s">
        <v>68</v>
      </c>
      <c r="R1085" s="276" t="s">
        <v>68</v>
      </c>
    </row>
    <row r="1086" spans="2:18" x14ac:dyDescent="0.3">
      <c r="B1086" s="436"/>
      <c r="C1086" s="276" t="s">
        <v>189</v>
      </c>
      <c r="D1086" s="276" t="s">
        <v>3449</v>
      </c>
      <c r="E1086" s="276" t="s">
        <v>64</v>
      </c>
      <c r="F1086" s="276" t="s">
        <v>65</v>
      </c>
      <c r="G1086" s="277">
        <v>3541538700101</v>
      </c>
      <c r="H1086" s="276" t="s">
        <v>64</v>
      </c>
      <c r="I1086" s="276" t="s">
        <v>65</v>
      </c>
      <c r="J1086" s="276" t="s">
        <v>66</v>
      </c>
      <c r="K1086" s="276" t="s">
        <v>66</v>
      </c>
      <c r="L1086" s="276">
        <v>0</v>
      </c>
      <c r="M1086" s="276">
        <v>0</v>
      </c>
      <c r="N1086" s="276">
        <v>0</v>
      </c>
      <c r="O1086" s="276" t="s">
        <v>67</v>
      </c>
      <c r="P1086" s="276">
        <v>0</v>
      </c>
      <c r="Q1086" s="276" t="s">
        <v>68</v>
      </c>
      <c r="R1086" s="276" t="s">
        <v>68</v>
      </c>
    </row>
    <row r="1087" spans="2:18" x14ac:dyDescent="0.3">
      <c r="B1087" s="436"/>
      <c r="C1087" s="276" t="s">
        <v>1422</v>
      </c>
      <c r="D1087" s="276" t="s">
        <v>173</v>
      </c>
      <c r="E1087" s="276" t="s">
        <v>65</v>
      </c>
      <c r="F1087" s="276" t="s">
        <v>64</v>
      </c>
      <c r="G1087" s="277">
        <v>2415778100114</v>
      </c>
      <c r="H1087" s="276" t="s">
        <v>64</v>
      </c>
      <c r="I1087" s="276" t="s">
        <v>64</v>
      </c>
      <c r="J1087" s="276" t="s">
        <v>65</v>
      </c>
      <c r="K1087" s="276" t="s">
        <v>66</v>
      </c>
      <c r="L1087" s="276">
        <v>0</v>
      </c>
      <c r="M1087" s="276">
        <v>0</v>
      </c>
      <c r="N1087" s="276">
        <v>0</v>
      </c>
      <c r="O1087" s="276" t="s">
        <v>67</v>
      </c>
      <c r="P1087" s="276">
        <v>0</v>
      </c>
      <c r="Q1087" s="276" t="s">
        <v>68</v>
      </c>
      <c r="R1087" s="276" t="s">
        <v>68</v>
      </c>
    </row>
    <row r="1088" spans="2:18" x14ac:dyDescent="0.3">
      <c r="B1088" s="436"/>
      <c r="C1088" s="276" t="s">
        <v>333</v>
      </c>
      <c r="D1088" s="276" t="s">
        <v>1671</v>
      </c>
      <c r="E1088" s="276" t="s">
        <v>64</v>
      </c>
      <c r="F1088" s="276" t="s">
        <v>65</v>
      </c>
      <c r="G1088" s="277">
        <v>0</v>
      </c>
      <c r="H1088" s="276" t="s">
        <v>65</v>
      </c>
      <c r="I1088" s="276" t="s">
        <v>65</v>
      </c>
      <c r="J1088" s="276" t="s">
        <v>66</v>
      </c>
      <c r="K1088" s="276" t="s">
        <v>66</v>
      </c>
      <c r="L1088" s="276">
        <v>0</v>
      </c>
      <c r="M1088" s="276">
        <v>0</v>
      </c>
      <c r="N1088" s="276">
        <v>0</v>
      </c>
      <c r="O1088" s="276" t="s">
        <v>67</v>
      </c>
      <c r="P1088" s="276">
        <v>0</v>
      </c>
      <c r="Q1088" s="276" t="s">
        <v>68</v>
      </c>
      <c r="R1088" s="276" t="s">
        <v>68</v>
      </c>
    </row>
    <row r="1089" spans="2:18" x14ac:dyDescent="0.3">
      <c r="B1089" s="436"/>
      <c r="C1089" s="276" t="s">
        <v>113</v>
      </c>
      <c r="D1089" s="276" t="s">
        <v>3450</v>
      </c>
      <c r="E1089" s="276" t="s">
        <v>64</v>
      </c>
      <c r="F1089" s="276" t="s">
        <v>65</v>
      </c>
      <c r="G1089" s="277">
        <v>2998695980101</v>
      </c>
      <c r="H1089" s="276" t="s">
        <v>64</v>
      </c>
      <c r="I1089" s="276" t="s">
        <v>65</v>
      </c>
      <c r="J1089" s="276" t="s">
        <v>66</v>
      </c>
      <c r="K1089" s="276" t="s">
        <v>66</v>
      </c>
      <c r="L1089" s="276">
        <v>0</v>
      </c>
      <c r="M1089" s="276">
        <v>0</v>
      </c>
      <c r="N1089" s="276">
        <v>0</v>
      </c>
      <c r="O1089" s="276" t="s">
        <v>67</v>
      </c>
      <c r="P1089" s="276">
        <v>0</v>
      </c>
      <c r="Q1089" s="276" t="s">
        <v>68</v>
      </c>
      <c r="R1089" s="276" t="s">
        <v>68</v>
      </c>
    </row>
    <row r="1090" spans="2:18" x14ac:dyDescent="0.3">
      <c r="B1090" s="436"/>
      <c r="C1090" s="276" t="s">
        <v>3451</v>
      </c>
      <c r="D1090" s="276" t="s">
        <v>198</v>
      </c>
      <c r="E1090" s="276" t="s">
        <v>64</v>
      </c>
      <c r="F1090" s="276" t="s">
        <v>65</v>
      </c>
      <c r="G1090" s="277">
        <v>2093163140101</v>
      </c>
      <c r="H1090" s="276" t="s">
        <v>64</v>
      </c>
      <c r="I1090" s="276" t="s">
        <v>65</v>
      </c>
      <c r="J1090" s="276" t="s">
        <v>66</v>
      </c>
      <c r="K1090" s="276" t="s">
        <v>66</v>
      </c>
      <c r="L1090" s="276">
        <v>0</v>
      </c>
      <c r="M1090" s="276">
        <v>0</v>
      </c>
      <c r="N1090" s="276">
        <v>0</v>
      </c>
      <c r="O1090" s="276" t="s">
        <v>67</v>
      </c>
      <c r="P1090" s="276">
        <v>0</v>
      </c>
      <c r="Q1090" s="276" t="s">
        <v>68</v>
      </c>
      <c r="R1090" s="276" t="s">
        <v>68</v>
      </c>
    </row>
    <row r="1091" spans="2:18" x14ac:dyDescent="0.3">
      <c r="B1091" s="436"/>
      <c r="C1091" s="276" t="s">
        <v>1946</v>
      </c>
      <c r="D1091" s="276" t="s">
        <v>3250</v>
      </c>
      <c r="E1091" s="276" t="s">
        <v>65</v>
      </c>
      <c r="F1091" s="276" t="s">
        <v>64</v>
      </c>
      <c r="G1091" s="277">
        <v>2289728090101</v>
      </c>
      <c r="H1091" s="276" t="s">
        <v>65</v>
      </c>
      <c r="I1091" s="276" t="s">
        <v>64</v>
      </c>
      <c r="J1091" s="276" t="s">
        <v>66</v>
      </c>
      <c r="K1091" s="276" t="s">
        <v>66</v>
      </c>
      <c r="L1091" s="276">
        <v>0</v>
      </c>
      <c r="M1091" s="276">
        <v>0</v>
      </c>
      <c r="N1091" s="276">
        <v>0</v>
      </c>
      <c r="O1091" s="276" t="s">
        <v>67</v>
      </c>
      <c r="P1091" s="276">
        <v>0</v>
      </c>
      <c r="Q1091" s="276" t="s">
        <v>68</v>
      </c>
      <c r="R1091" s="276" t="s">
        <v>68</v>
      </c>
    </row>
    <row r="1092" spans="2:18" x14ac:dyDescent="0.3">
      <c r="B1092" s="436"/>
      <c r="C1092" s="276" t="s">
        <v>2785</v>
      </c>
      <c r="D1092" s="276" t="s">
        <v>2786</v>
      </c>
      <c r="E1092" s="276" t="s">
        <v>65</v>
      </c>
      <c r="F1092" s="276" t="s">
        <v>64</v>
      </c>
      <c r="G1092" s="277">
        <v>2107545910115</v>
      </c>
      <c r="H1092" s="276" t="s">
        <v>65</v>
      </c>
      <c r="I1092" s="276" t="s">
        <v>64</v>
      </c>
      <c r="J1092" s="276" t="s">
        <v>66</v>
      </c>
      <c r="K1092" s="276" t="s">
        <v>66</v>
      </c>
      <c r="L1092" s="276">
        <v>0</v>
      </c>
      <c r="M1092" s="276">
        <v>0</v>
      </c>
      <c r="N1092" s="276">
        <v>0</v>
      </c>
      <c r="O1092" s="276" t="s">
        <v>67</v>
      </c>
      <c r="P1092" s="276">
        <v>0</v>
      </c>
      <c r="Q1092" s="276" t="s">
        <v>68</v>
      </c>
      <c r="R1092" s="276" t="s">
        <v>68</v>
      </c>
    </row>
    <row r="1093" spans="2:18" x14ac:dyDescent="0.3">
      <c r="B1093" s="436"/>
      <c r="C1093" s="276" t="s">
        <v>299</v>
      </c>
      <c r="D1093" s="276" t="s">
        <v>185</v>
      </c>
      <c r="E1093" s="276" t="s">
        <v>64</v>
      </c>
      <c r="F1093" s="276" t="s">
        <v>65</v>
      </c>
      <c r="G1093" s="277">
        <v>0</v>
      </c>
      <c r="H1093" s="276" t="s">
        <v>64</v>
      </c>
      <c r="I1093" s="276" t="s">
        <v>65</v>
      </c>
      <c r="J1093" s="276" t="s">
        <v>66</v>
      </c>
      <c r="K1093" s="276" t="s">
        <v>66</v>
      </c>
      <c r="L1093" s="276">
        <v>0</v>
      </c>
      <c r="M1093" s="276">
        <v>0</v>
      </c>
      <c r="N1093" s="276">
        <v>0</v>
      </c>
      <c r="O1093" s="276" t="s">
        <v>67</v>
      </c>
      <c r="P1093" s="276">
        <v>0</v>
      </c>
      <c r="Q1093" s="276" t="s">
        <v>68</v>
      </c>
      <c r="R1093" s="276" t="s">
        <v>68</v>
      </c>
    </row>
    <row r="1094" spans="2:18" x14ac:dyDescent="0.3">
      <c r="B1094" s="436"/>
      <c r="C1094" s="276" t="s">
        <v>523</v>
      </c>
      <c r="D1094" s="276" t="s">
        <v>3262</v>
      </c>
      <c r="E1094" s="276" t="s">
        <v>64</v>
      </c>
      <c r="F1094" s="276" t="s">
        <v>65</v>
      </c>
      <c r="G1094" s="277">
        <v>3098265940612</v>
      </c>
      <c r="H1094" s="276" t="s">
        <v>64</v>
      </c>
      <c r="I1094" s="276" t="s">
        <v>65</v>
      </c>
      <c r="J1094" s="276" t="s">
        <v>66</v>
      </c>
      <c r="K1094" s="276" t="s">
        <v>66</v>
      </c>
      <c r="L1094" s="276">
        <v>0</v>
      </c>
      <c r="M1094" s="276">
        <v>0</v>
      </c>
      <c r="N1094" s="276">
        <v>0</v>
      </c>
      <c r="O1094" s="276" t="s">
        <v>67</v>
      </c>
      <c r="P1094" s="276">
        <v>0</v>
      </c>
      <c r="Q1094" s="276" t="s">
        <v>68</v>
      </c>
      <c r="R1094" s="276" t="s">
        <v>68</v>
      </c>
    </row>
    <row r="1095" spans="2:18" x14ac:dyDescent="0.3">
      <c r="B1095" s="436"/>
      <c r="C1095" s="276" t="s">
        <v>3452</v>
      </c>
      <c r="D1095" s="276" t="s">
        <v>173</v>
      </c>
      <c r="E1095" s="276" t="s">
        <v>65</v>
      </c>
      <c r="F1095" s="276" t="s">
        <v>64</v>
      </c>
      <c r="G1095" s="277">
        <v>2966749070101</v>
      </c>
      <c r="H1095" s="276" t="s">
        <v>64</v>
      </c>
      <c r="I1095" s="276" t="s">
        <v>65</v>
      </c>
      <c r="J1095" s="276" t="s">
        <v>66</v>
      </c>
      <c r="K1095" s="276" t="s">
        <v>66</v>
      </c>
      <c r="L1095" s="276">
        <v>0</v>
      </c>
      <c r="M1095" s="276">
        <v>0</v>
      </c>
      <c r="N1095" s="276">
        <v>0</v>
      </c>
      <c r="O1095" s="276" t="s">
        <v>67</v>
      </c>
      <c r="P1095" s="276">
        <v>0</v>
      </c>
      <c r="Q1095" s="276" t="s">
        <v>68</v>
      </c>
      <c r="R1095" s="276" t="s">
        <v>68</v>
      </c>
    </row>
    <row r="1096" spans="2:18" x14ac:dyDescent="0.3">
      <c r="B1096" s="436"/>
      <c r="C1096" s="276" t="s">
        <v>3453</v>
      </c>
      <c r="D1096" s="276" t="s">
        <v>2688</v>
      </c>
      <c r="E1096" s="276" t="s">
        <v>64</v>
      </c>
      <c r="F1096" s="276" t="s">
        <v>65</v>
      </c>
      <c r="G1096" s="277">
        <v>356354791013</v>
      </c>
      <c r="H1096" s="276" t="s">
        <v>64</v>
      </c>
      <c r="I1096" s="276" t="s">
        <v>65</v>
      </c>
      <c r="J1096" s="276" t="s">
        <v>66</v>
      </c>
      <c r="K1096" s="276" t="s">
        <v>66</v>
      </c>
      <c r="L1096" s="276">
        <v>0</v>
      </c>
      <c r="M1096" s="276">
        <v>0</v>
      </c>
      <c r="N1096" s="276">
        <v>0</v>
      </c>
      <c r="O1096" s="276" t="s">
        <v>67</v>
      </c>
      <c r="P1096" s="276">
        <v>0</v>
      </c>
      <c r="Q1096" s="276" t="s">
        <v>68</v>
      </c>
      <c r="R1096" s="276" t="s">
        <v>68</v>
      </c>
    </row>
    <row r="1097" spans="2:18" x14ac:dyDescent="0.3">
      <c r="B1097" s="436"/>
      <c r="C1097" s="276" t="s">
        <v>173</v>
      </c>
      <c r="D1097" s="276" t="s">
        <v>1718</v>
      </c>
      <c r="E1097" s="276" t="s">
        <v>65</v>
      </c>
      <c r="F1097" s="276" t="s">
        <v>64</v>
      </c>
      <c r="G1097" s="277">
        <v>2245135240101</v>
      </c>
      <c r="H1097" s="276" t="s">
        <v>64</v>
      </c>
      <c r="I1097" s="276" t="s">
        <v>65</v>
      </c>
      <c r="J1097" s="276" t="s">
        <v>66</v>
      </c>
      <c r="K1097" s="276" t="s">
        <v>66</v>
      </c>
      <c r="L1097" s="276">
        <v>0</v>
      </c>
      <c r="M1097" s="276">
        <v>0</v>
      </c>
      <c r="N1097" s="276">
        <v>0</v>
      </c>
      <c r="O1097" s="276" t="s">
        <v>67</v>
      </c>
      <c r="P1097" s="276">
        <v>0</v>
      </c>
      <c r="Q1097" s="276" t="s">
        <v>68</v>
      </c>
      <c r="R1097" s="276" t="s">
        <v>68</v>
      </c>
    </row>
    <row r="1098" spans="2:18" x14ac:dyDescent="0.3">
      <c r="B1098" s="436"/>
      <c r="C1098" s="276" t="s">
        <v>1633</v>
      </c>
      <c r="D1098" s="276" t="s">
        <v>1435</v>
      </c>
      <c r="E1098" s="276" t="s">
        <v>64</v>
      </c>
      <c r="F1098" s="276" t="s">
        <v>65</v>
      </c>
      <c r="G1098" s="277">
        <v>2269210850101</v>
      </c>
      <c r="H1098" s="276" t="s">
        <v>64</v>
      </c>
      <c r="I1098" s="276" t="s">
        <v>64</v>
      </c>
      <c r="J1098" s="276" t="s">
        <v>65</v>
      </c>
      <c r="K1098" s="276" t="s">
        <v>66</v>
      </c>
      <c r="L1098" s="276">
        <v>0</v>
      </c>
      <c r="M1098" s="276">
        <v>0</v>
      </c>
      <c r="N1098" s="276">
        <v>0</v>
      </c>
      <c r="O1098" s="276" t="s">
        <v>67</v>
      </c>
      <c r="P1098" s="276">
        <v>0</v>
      </c>
      <c r="Q1098" s="276" t="s">
        <v>68</v>
      </c>
      <c r="R1098" s="276" t="s">
        <v>68</v>
      </c>
    </row>
    <row r="1099" spans="2:18" x14ac:dyDescent="0.3">
      <c r="B1099" s="436"/>
      <c r="C1099" s="276" t="s">
        <v>532</v>
      </c>
      <c r="D1099" s="276" t="s">
        <v>1808</v>
      </c>
      <c r="E1099" s="276" t="s">
        <v>65</v>
      </c>
      <c r="F1099" s="276" t="s">
        <v>64</v>
      </c>
      <c r="G1099" s="277">
        <v>2680473670101</v>
      </c>
      <c r="H1099" s="276" t="s">
        <v>64</v>
      </c>
      <c r="I1099" s="276" t="s">
        <v>65</v>
      </c>
      <c r="J1099" s="276" t="s">
        <v>66</v>
      </c>
      <c r="K1099" s="276" t="s">
        <v>66</v>
      </c>
      <c r="L1099" s="276">
        <v>0</v>
      </c>
      <c r="M1099" s="276">
        <v>0</v>
      </c>
      <c r="N1099" s="276">
        <v>0</v>
      </c>
      <c r="O1099" s="276" t="s">
        <v>67</v>
      </c>
      <c r="P1099" s="276">
        <v>0</v>
      </c>
      <c r="Q1099" s="276" t="s">
        <v>68</v>
      </c>
      <c r="R1099" s="276" t="s">
        <v>68</v>
      </c>
    </row>
    <row r="1100" spans="2:18" x14ac:dyDescent="0.3">
      <c r="B1100" s="436"/>
      <c r="C1100" s="276" t="s">
        <v>3454</v>
      </c>
      <c r="D1100" s="276" t="s">
        <v>1898</v>
      </c>
      <c r="E1100" s="276" t="s">
        <v>64</v>
      </c>
      <c r="F1100" s="276" t="s">
        <v>65</v>
      </c>
      <c r="G1100" s="277">
        <v>3511943630101</v>
      </c>
      <c r="H1100" s="276" t="s">
        <v>64</v>
      </c>
      <c r="I1100" s="276" t="s">
        <v>65</v>
      </c>
      <c r="J1100" s="276" t="s">
        <v>66</v>
      </c>
      <c r="K1100" s="276" t="s">
        <v>66</v>
      </c>
      <c r="L1100" s="276">
        <v>0</v>
      </c>
      <c r="M1100" s="276">
        <v>0</v>
      </c>
      <c r="N1100" s="276">
        <v>0</v>
      </c>
      <c r="O1100" s="276" t="s">
        <v>67</v>
      </c>
      <c r="P1100" s="276">
        <v>0</v>
      </c>
      <c r="Q1100" s="276" t="s">
        <v>68</v>
      </c>
      <c r="R1100" s="276" t="s">
        <v>68</v>
      </c>
    </row>
    <row r="1101" spans="2:18" x14ac:dyDescent="0.3">
      <c r="B1101" s="436"/>
      <c r="C1101" s="276" t="s">
        <v>3286</v>
      </c>
      <c r="D1101" s="276" t="s">
        <v>186</v>
      </c>
      <c r="E1101" s="276" t="s">
        <v>64</v>
      </c>
      <c r="F1101" s="276" t="s">
        <v>65</v>
      </c>
      <c r="G1101" s="277">
        <v>2988378540101</v>
      </c>
      <c r="H1101" s="276" t="s">
        <v>64</v>
      </c>
      <c r="I1101" s="276" t="s">
        <v>65</v>
      </c>
      <c r="J1101" s="276" t="s">
        <v>66</v>
      </c>
      <c r="K1101" s="276" t="s">
        <v>66</v>
      </c>
      <c r="L1101" s="276">
        <v>0</v>
      </c>
      <c r="M1101" s="276">
        <v>0</v>
      </c>
      <c r="N1101" s="276">
        <v>0</v>
      </c>
      <c r="O1101" s="276" t="s">
        <v>67</v>
      </c>
      <c r="P1101" s="276">
        <v>0</v>
      </c>
      <c r="Q1101" s="276" t="s">
        <v>68</v>
      </c>
      <c r="R1101" s="276" t="s">
        <v>68</v>
      </c>
    </row>
    <row r="1102" spans="2:18" x14ac:dyDescent="0.3">
      <c r="B1102" s="436"/>
      <c r="C1102" s="276" t="s">
        <v>1647</v>
      </c>
      <c r="D1102" s="276" t="s">
        <v>336</v>
      </c>
      <c r="E1102" s="276" t="s">
        <v>64</v>
      </c>
      <c r="F1102" s="276" t="s">
        <v>65</v>
      </c>
      <c r="G1102" s="277">
        <v>3453192140101</v>
      </c>
      <c r="H1102" s="276" t="s">
        <v>64</v>
      </c>
      <c r="I1102" s="276" t="s">
        <v>65</v>
      </c>
      <c r="J1102" s="276" t="s">
        <v>66</v>
      </c>
      <c r="K1102" s="276" t="s">
        <v>66</v>
      </c>
      <c r="L1102" s="276">
        <v>0</v>
      </c>
      <c r="M1102" s="276">
        <v>0</v>
      </c>
      <c r="N1102" s="276">
        <v>0</v>
      </c>
      <c r="O1102" s="276" t="s">
        <v>67</v>
      </c>
      <c r="P1102" s="276">
        <v>0</v>
      </c>
      <c r="Q1102" s="276" t="s">
        <v>68</v>
      </c>
      <c r="R1102" s="276" t="s">
        <v>68</v>
      </c>
    </row>
    <row r="1103" spans="2:18" x14ac:dyDescent="0.3">
      <c r="B1103" s="436"/>
      <c r="C1103" s="276" t="s">
        <v>176</v>
      </c>
      <c r="D1103" s="276" t="s">
        <v>3455</v>
      </c>
      <c r="E1103" s="276" t="s">
        <v>64</v>
      </c>
      <c r="F1103" s="276" t="s">
        <v>65</v>
      </c>
      <c r="G1103" s="277">
        <v>2200169680101</v>
      </c>
      <c r="H1103" s="276" t="s">
        <v>64</v>
      </c>
      <c r="I1103" s="276" t="s">
        <v>65</v>
      </c>
      <c r="J1103" s="276" t="s">
        <v>66</v>
      </c>
      <c r="K1103" s="276" t="s">
        <v>66</v>
      </c>
      <c r="L1103" s="276">
        <v>0</v>
      </c>
      <c r="M1103" s="276">
        <v>0</v>
      </c>
      <c r="N1103" s="276">
        <v>0</v>
      </c>
      <c r="O1103" s="276" t="s">
        <v>67</v>
      </c>
      <c r="P1103" s="276">
        <v>0</v>
      </c>
      <c r="Q1103" s="276" t="s">
        <v>68</v>
      </c>
      <c r="R1103" s="276" t="s">
        <v>68</v>
      </c>
    </row>
    <row r="1104" spans="2:18" x14ac:dyDescent="0.3">
      <c r="B1104" s="436"/>
      <c r="C1104" s="276" t="s">
        <v>374</v>
      </c>
      <c r="D1104" s="276" t="s">
        <v>173</v>
      </c>
      <c r="E1104" s="276" t="s">
        <v>64</v>
      </c>
      <c r="F1104" s="276" t="s">
        <v>65</v>
      </c>
      <c r="G1104" s="277">
        <v>2765439040101</v>
      </c>
      <c r="H1104" s="276" t="s">
        <v>64</v>
      </c>
      <c r="I1104" s="276" t="s">
        <v>65</v>
      </c>
      <c r="J1104" s="276" t="s">
        <v>66</v>
      </c>
      <c r="K1104" s="276" t="s">
        <v>66</v>
      </c>
      <c r="L1104" s="276">
        <v>0</v>
      </c>
      <c r="M1104" s="276">
        <v>0</v>
      </c>
      <c r="N1104" s="276">
        <v>0</v>
      </c>
      <c r="O1104" s="276" t="s">
        <v>67</v>
      </c>
      <c r="P1104" s="276">
        <v>0</v>
      </c>
      <c r="Q1104" s="276" t="s">
        <v>68</v>
      </c>
      <c r="R1104" s="276" t="s">
        <v>68</v>
      </c>
    </row>
    <row r="1105" spans="2:18" x14ac:dyDescent="0.3">
      <c r="B1105" s="436"/>
      <c r="C1105" s="276" t="s">
        <v>342</v>
      </c>
      <c r="D1105" s="276" t="s">
        <v>1757</v>
      </c>
      <c r="E1105" s="276" t="s">
        <v>64</v>
      </c>
      <c r="F1105" s="276" t="s">
        <v>65</v>
      </c>
      <c r="G1105" s="277">
        <v>2136820950101</v>
      </c>
      <c r="H1105" s="276" t="s">
        <v>65</v>
      </c>
      <c r="I1105" s="276" t="s">
        <v>64</v>
      </c>
      <c r="J1105" s="276" t="s">
        <v>66</v>
      </c>
      <c r="K1105" s="276" t="s">
        <v>66</v>
      </c>
      <c r="L1105" s="276">
        <v>0</v>
      </c>
      <c r="M1105" s="276">
        <v>0</v>
      </c>
      <c r="N1105" s="276">
        <v>0</v>
      </c>
      <c r="O1105" s="276" t="s">
        <v>67</v>
      </c>
      <c r="P1105" s="276">
        <v>0</v>
      </c>
      <c r="Q1105" s="276" t="s">
        <v>68</v>
      </c>
      <c r="R1105" s="276" t="s">
        <v>68</v>
      </c>
    </row>
    <row r="1106" spans="2:18" x14ac:dyDescent="0.3">
      <c r="B1106" s="436"/>
      <c r="C1106" s="276" t="s">
        <v>388</v>
      </c>
      <c r="D1106" s="276" t="s">
        <v>1757</v>
      </c>
      <c r="E1106" s="276" t="s">
        <v>64</v>
      </c>
      <c r="F1106" s="276" t="s">
        <v>65</v>
      </c>
      <c r="G1106" s="277">
        <v>2136821090101</v>
      </c>
      <c r="H1106" s="276" t="s">
        <v>65</v>
      </c>
      <c r="I1106" s="276" t="s">
        <v>64</v>
      </c>
      <c r="J1106" s="276" t="s">
        <v>66</v>
      </c>
      <c r="K1106" s="276" t="s">
        <v>66</v>
      </c>
      <c r="L1106" s="276">
        <v>0</v>
      </c>
      <c r="M1106" s="276">
        <v>0</v>
      </c>
      <c r="N1106" s="276">
        <v>0</v>
      </c>
      <c r="O1106" s="276" t="s">
        <v>67</v>
      </c>
      <c r="P1106" s="276">
        <v>0</v>
      </c>
      <c r="Q1106" s="276" t="s">
        <v>68</v>
      </c>
      <c r="R1106" s="276" t="s">
        <v>68</v>
      </c>
    </row>
    <row r="1107" spans="2:18" x14ac:dyDescent="0.3">
      <c r="B1107" s="436"/>
      <c r="C1107" s="276" t="s">
        <v>1487</v>
      </c>
      <c r="D1107" s="276" t="s">
        <v>480</v>
      </c>
      <c r="E1107" s="276" t="s">
        <v>65</v>
      </c>
      <c r="F1107" s="276" t="s">
        <v>64</v>
      </c>
      <c r="G1107" s="277">
        <v>3604457480101</v>
      </c>
      <c r="H1107" s="276" t="s">
        <v>65</v>
      </c>
      <c r="I1107" s="276" t="s">
        <v>65</v>
      </c>
      <c r="J1107" s="276" t="s">
        <v>66</v>
      </c>
      <c r="K1107" s="276" t="s">
        <v>66</v>
      </c>
      <c r="L1107" s="276">
        <v>0</v>
      </c>
      <c r="M1107" s="276">
        <v>0</v>
      </c>
      <c r="N1107" s="276">
        <v>0</v>
      </c>
      <c r="O1107" s="276" t="s">
        <v>67</v>
      </c>
      <c r="P1107" s="276">
        <v>0</v>
      </c>
      <c r="Q1107" s="276" t="s">
        <v>68</v>
      </c>
      <c r="R1107" s="276" t="s">
        <v>68</v>
      </c>
    </row>
    <row r="1108" spans="2:18" x14ac:dyDescent="0.3">
      <c r="B1108" s="436"/>
      <c r="C1108" s="276" t="s">
        <v>2664</v>
      </c>
      <c r="D1108" s="276" t="s">
        <v>480</v>
      </c>
      <c r="E1108" s="276" t="s">
        <v>65</v>
      </c>
      <c r="F1108" s="276" t="s">
        <v>64</v>
      </c>
      <c r="G1108" s="277">
        <v>2297090600101</v>
      </c>
      <c r="H1108" s="276" t="s">
        <v>64</v>
      </c>
      <c r="I1108" s="276" t="s">
        <v>65</v>
      </c>
      <c r="J1108" s="276" t="s">
        <v>66</v>
      </c>
      <c r="K1108" s="276" t="s">
        <v>66</v>
      </c>
      <c r="L1108" s="276">
        <v>0</v>
      </c>
      <c r="M1108" s="276">
        <v>0</v>
      </c>
      <c r="N1108" s="276">
        <v>0</v>
      </c>
      <c r="O1108" s="276" t="s">
        <v>67</v>
      </c>
      <c r="P1108" s="276">
        <v>0</v>
      </c>
      <c r="Q1108" s="276" t="s">
        <v>68</v>
      </c>
      <c r="R1108" s="276" t="s">
        <v>68</v>
      </c>
    </row>
    <row r="1109" spans="2:18" x14ac:dyDescent="0.3">
      <c r="B1109" s="436"/>
      <c r="C1109" s="276" t="s">
        <v>3456</v>
      </c>
      <c r="D1109" s="276" t="s">
        <v>480</v>
      </c>
      <c r="E1109" s="276" t="s">
        <v>65</v>
      </c>
      <c r="F1109" s="276" t="s">
        <v>64</v>
      </c>
      <c r="G1109" s="277">
        <v>3023286020101</v>
      </c>
      <c r="H1109" s="276" t="s">
        <v>65</v>
      </c>
      <c r="I1109" s="276" t="s">
        <v>64</v>
      </c>
      <c r="J1109" s="276" t="s">
        <v>66</v>
      </c>
      <c r="K1109" s="276" t="s">
        <v>66</v>
      </c>
      <c r="L1109" s="276">
        <v>0</v>
      </c>
      <c r="M1109" s="276">
        <v>0</v>
      </c>
      <c r="N1109" s="276">
        <v>0</v>
      </c>
      <c r="O1109" s="276" t="s">
        <v>67</v>
      </c>
      <c r="P1109" s="276">
        <v>0</v>
      </c>
      <c r="Q1109" s="276" t="s">
        <v>68</v>
      </c>
      <c r="R1109" s="276" t="s">
        <v>68</v>
      </c>
    </row>
    <row r="1110" spans="2:18" x14ac:dyDescent="0.3">
      <c r="B1110" s="436"/>
      <c r="C1110" s="276" t="s">
        <v>2664</v>
      </c>
      <c r="D1110" s="276" t="s">
        <v>480</v>
      </c>
      <c r="E1110" s="276" t="s">
        <v>65</v>
      </c>
      <c r="F1110" s="276" t="s">
        <v>64</v>
      </c>
      <c r="G1110" s="277">
        <v>2363665990101</v>
      </c>
      <c r="H1110" s="276" t="s">
        <v>64</v>
      </c>
      <c r="I1110" s="276" t="s">
        <v>65</v>
      </c>
      <c r="J1110" s="276" t="s">
        <v>66</v>
      </c>
      <c r="K1110" s="276" t="s">
        <v>66</v>
      </c>
      <c r="L1110" s="276">
        <v>0</v>
      </c>
      <c r="M1110" s="276">
        <v>0</v>
      </c>
      <c r="N1110" s="276">
        <v>0</v>
      </c>
      <c r="O1110" s="276" t="s">
        <v>67</v>
      </c>
      <c r="P1110" s="276">
        <v>0</v>
      </c>
      <c r="Q1110" s="276" t="s">
        <v>68</v>
      </c>
      <c r="R1110" s="276" t="s">
        <v>68</v>
      </c>
    </row>
    <row r="1111" spans="2:18" x14ac:dyDescent="0.3">
      <c r="B1111" s="436"/>
      <c r="C1111" s="276" t="s">
        <v>3457</v>
      </c>
      <c r="D1111" s="276" t="s">
        <v>1662</v>
      </c>
      <c r="E1111" s="276" t="s">
        <v>65</v>
      </c>
      <c r="F1111" s="276" t="s">
        <v>64</v>
      </c>
      <c r="G1111" s="277">
        <v>2490969781318</v>
      </c>
      <c r="H1111" s="276" t="s">
        <v>64</v>
      </c>
      <c r="I1111" s="276" t="s">
        <v>64</v>
      </c>
      <c r="J1111" s="276" t="s">
        <v>66</v>
      </c>
      <c r="K1111" s="276" t="s">
        <v>65</v>
      </c>
      <c r="L1111" s="276">
        <v>0</v>
      </c>
      <c r="M1111" s="276">
        <v>0</v>
      </c>
      <c r="N1111" s="276">
        <v>0</v>
      </c>
      <c r="O1111" s="276" t="s">
        <v>67</v>
      </c>
      <c r="P1111" s="276">
        <v>0</v>
      </c>
      <c r="Q1111" s="276" t="s">
        <v>68</v>
      </c>
      <c r="R1111" s="276" t="s">
        <v>68</v>
      </c>
    </row>
    <row r="1112" spans="2:18" x14ac:dyDescent="0.3">
      <c r="B1112" s="436"/>
      <c r="C1112" s="276" t="s">
        <v>1468</v>
      </c>
      <c r="D1112" s="276" t="s">
        <v>3458</v>
      </c>
      <c r="E1112" s="276" t="s">
        <v>64</v>
      </c>
      <c r="F1112" s="276" t="s">
        <v>65</v>
      </c>
      <c r="G1112" s="277">
        <v>2991592050101</v>
      </c>
      <c r="H1112" s="276" t="s">
        <v>64</v>
      </c>
      <c r="I1112" s="276" t="s">
        <v>65</v>
      </c>
      <c r="J1112" s="276" t="s">
        <v>66</v>
      </c>
      <c r="K1112" s="276" t="s">
        <v>66</v>
      </c>
      <c r="L1112" s="276">
        <v>0</v>
      </c>
      <c r="M1112" s="276">
        <v>0</v>
      </c>
      <c r="N1112" s="276">
        <v>0</v>
      </c>
      <c r="O1112" s="276" t="s">
        <v>67</v>
      </c>
      <c r="P1112" s="276">
        <v>0</v>
      </c>
      <c r="Q1112" s="276" t="s">
        <v>68</v>
      </c>
      <c r="R1112" s="276" t="s">
        <v>68</v>
      </c>
    </row>
    <row r="1113" spans="2:18" x14ac:dyDescent="0.3">
      <c r="B1113" s="436"/>
      <c r="C1113" s="276" t="s">
        <v>3341</v>
      </c>
      <c r="D1113" s="276" t="s">
        <v>444</v>
      </c>
      <c r="E1113" s="276" t="s">
        <v>64</v>
      </c>
      <c r="F1113" s="276" t="s">
        <v>65</v>
      </c>
      <c r="G1113" s="277">
        <v>3447614940116</v>
      </c>
      <c r="H1113" s="276" t="s">
        <v>64</v>
      </c>
      <c r="I1113" s="276" t="s">
        <v>65</v>
      </c>
      <c r="J1113" s="276" t="s">
        <v>66</v>
      </c>
      <c r="K1113" s="276" t="s">
        <v>66</v>
      </c>
      <c r="L1113" s="276">
        <v>0</v>
      </c>
      <c r="M1113" s="276">
        <v>0</v>
      </c>
      <c r="N1113" s="276">
        <v>0</v>
      </c>
      <c r="O1113" s="276" t="s">
        <v>67</v>
      </c>
      <c r="P1113" s="276">
        <v>0</v>
      </c>
      <c r="Q1113" s="276" t="s">
        <v>68</v>
      </c>
      <c r="R1113" s="276" t="s">
        <v>68</v>
      </c>
    </row>
    <row r="1114" spans="2:18" x14ac:dyDescent="0.3">
      <c r="B1114" s="436"/>
      <c r="C1114" s="276" t="s">
        <v>3459</v>
      </c>
      <c r="D1114" s="276" t="s">
        <v>2039</v>
      </c>
      <c r="E1114" s="276" t="s">
        <v>64</v>
      </c>
      <c r="F1114" s="276" t="s">
        <v>65</v>
      </c>
      <c r="G1114" s="277">
        <v>2670428840101</v>
      </c>
      <c r="H1114" s="276" t="s">
        <v>64</v>
      </c>
      <c r="I1114" s="276" t="s">
        <v>65</v>
      </c>
      <c r="J1114" s="276" t="s">
        <v>66</v>
      </c>
      <c r="K1114" s="276" t="s">
        <v>66</v>
      </c>
      <c r="L1114" s="276">
        <v>0</v>
      </c>
      <c r="M1114" s="276">
        <v>0</v>
      </c>
      <c r="N1114" s="276">
        <v>0</v>
      </c>
      <c r="O1114" s="276" t="s">
        <v>67</v>
      </c>
      <c r="P1114" s="276">
        <v>0</v>
      </c>
      <c r="Q1114" s="276" t="s">
        <v>68</v>
      </c>
      <c r="R1114" s="276" t="s">
        <v>68</v>
      </c>
    </row>
    <row r="1115" spans="2:18" x14ac:dyDescent="0.3">
      <c r="B1115" s="436"/>
      <c r="C1115" s="276" t="s">
        <v>3349</v>
      </c>
      <c r="D1115" s="276" t="s">
        <v>3460</v>
      </c>
      <c r="E1115" s="276" t="s">
        <v>64</v>
      </c>
      <c r="F1115" s="276" t="s">
        <v>65</v>
      </c>
      <c r="G1115" s="277">
        <v>2101534820101</v>
      </c>
      <c r="H1115" s="276" t="s">
        <v>65</v>
      </c>
      <c r="I1115" s="276" t="s">
        <v>64</v>
      </c>
      <c r="J1115" s="276" t="s">
        <v>66</v>
      </c>
      <c r="K1115" s="276" t="s">
        <v>66</v>
      </c>
      <c r="L1115" s="276">
        <v>0</v>
      </c>
      <c r="M1115" s="276">
        <v>0</v>
      </c>
      <c r="N1115" s="276">
        <v>0</v>
      </c>
      <c r="O1115" s="276" t="s">
        <v>67</v>
      </c>
      <c r="P1115" s="276">
        <v>0</v>
      </c>
      <c r="Q1115" s="276" t="s">
        <v>68</v>
      </c>
      <c r="R1115" s="276" t="s">
        <v>68</v>
      </c>
    </row>
    <row r="1116" spans="2:18" x14ac:dyDescent="0.3">
      <c r="B1116" s="436"/>
      <c r="C1116" s="276" t="s">
        <v>1969</v>
      </c>
      <c r="D1116" s="276" t="s">
        <v>173</v>
      </c>
      <c r="E1116" s="276" t="s">
        <v>65</v>
      </c>
      <c r="F1116" s="276" t="s">
        <v>64</v>
      </c>
      <c r="G1116" s="277">
        <v>3032895110108</v>
      </c>
      <c r="H1116" s="276" t="s">
        <v>65</v>
      </c>
      <c r="I1116" s="276" t="s">
        <v>65</v>
      </c>
      <c r="J1116" s="276" t="s">
        <v>66</v>
      </c>
      <c r="K1116" s="276" t="s">
        <v>66</v>
      </c>
      <c r="L1116" s="276">
        <v>0</v>
      </c>
      <c r="M1116" s="276">
        <v>0</v>
      </c>
      <c r="N1116" s="276">
        <v>0</v>
      </c>
      <c r="O1116" s="276" t="s">
        <v>67</v>
      </c>
      <c r="P1116" s="276">
        <v>0</v>
      </c>
      <c r="Q1116" s="276" t="s">
        <v>68</v>
      </c>
      <c r="R1116" s="276" t="s">
        <v>68</v>
      </c>
    </row>
    <row r="1117" spans="2:18" x14ac:dyDescent="0.3">
      <c r="B1117" s="437"/>
      <c r="C1117" s="276" t="s">
        <v>3461</v>
      </c>
      <c r="D1117" s="276" t="s">
        <v>215</v>
      </c>
      <c r="E1117" s="276" t="s">
        <v>65</v>
      </c>
      <c r="F1117" s="276" t="s">
        <v>64</v>
      </c>
      <c r="G1117" s="277">
        <v>3189618491305</v>
      </c>
      <c r="H1117" s="276" t="s">
        <v>64</v>
      </c>
      <c r="I1117" s="276" t="s">
        <v>65</v>
      </c>
      <c r="J1117" s="276" t="s">
        <v>66</v>
      </c>
      <c r="K1117" s="276" t="s">
        <v>66</v>
      </c>
      <c r="L1117" s="276">
        <v>0</v>
      </c>
      <c r="M1117" s="276">
        <v>0</v>
      </c>
      <c r="N1117" s="276">
        <v>0</v>
      </c>
      <c r="O1117" s="276" t="s">
        <v>67</v>
      </c>
      <c r="P1117" s="276">
        <v>0</v>
      </c>
      <c r="Q1117" s="276" t="s">
        <v>68</v>
      </c>
      <c r="R1117" s="276" t="s">
        <v>68</v>
      </c>
    </row>
    <row r="1118" spans="2:18" x14ac:dyDescent="0.3">
      <c r="B1118" s="435" t="s">
        <v>3462</v>
      </c>
      <c r="C1118" s="276" t="s">
        <v>121</v>
      </c>
      <c r="D1118" s="276" t="s">
        <v>3463</v>
      </c>
      <c r="E1118" s="276" t="s">
        <v>64</v>
      </c>
      <c r="F1118" s="276" t="s">
        <v>65</v>
      </c>
      <c r="G1118" s="277">
        <v>2663734610101</v>
      </c>
      <c r="H1118" s="276" t="s">
        <v>64</v>
      </c>
      <c r="I1118" s="276" t="s">
        <v>65</v>
      </c>
      <c r="J1118" s="276" t="s">
        <v>66</v>
      </c>
      <c r="K1118" s="276" t="s">
        <v>66</v>
      </c>
      <c r="L1118" s="276">
        <v>0</v>
      </c>
      <c r="M1118" s="276">
        <v>0</v>
      </c>
      <c r="N1118" s="276">
        <v>0</v>
      </c>
      <c r="O1118" s="276" t="s">
        <v>65</v>
      </c>
      <c r="P1118" s="276">
        <v>0</v>
      </c>
      <c r="Q1118" s="276" t="s">
        <v>68</v>
      </c>
      <c r="R1118" s="276" t="s">
        <v>68</v>
      </c>
    </row>
    <row r="1119" spans="2:18" x14ac:dyDescent="0.3">
      <c r="B1119" s="436"/>
      <c r="C1119" s="276" t="s">
        <v>3464</v>
      </c>
      <c r="D1119" s="276" t="s">
        <v>3465</v>
      </c>
      <c r="E1119" s="276" t="s">
        <v>64</v>
      </c>
      <c r="F1119" s="276" t="s">
        <v>65</v>
      </c>
      <c r="G1119" s="277">
        <v>0</v>
      </c>
      <c r="H1119" s="276" t="s">
        <v>65</v>
      </c>
      <c r="I1119" s="276" t="s">
        <v>64</v>
      </c>
      <c r="J1119" s="276" t="s">
        <v>66</v>
      </c>
      <c r="K1119" s="276" t="s">
        <v>66</v>
      </c>
      <c r="L1119" s="276">
        <v>0</v>
      </c>
      <c r="M1119" s="276">
        <v>0</v>
      </c>
      <c r="N1119" s="276">
        <v>0</v>
      </c>
      <c r="O1119" s="276" t="s">
        <v>65</v>
      </c>
      <c r="P1119" s="276">
        <v>0</v>
      </c>
      <c r="Q1119" s="276" t="s">
        <v>68</v>
      </c>
      <c r="R1119" s="276" t="s">
        <v>68</v>
      </c>
    </row>
    <row r="1120" spans="2:18" x14ac:dyDescent="0.3">
      <c r="B1120" s="436"/>
      <c r="C1120" s="276" t="s">
        <v>1950</v>
      </c>
      <c r="D1120" s="276" t="s">
        <v>3466</v>
      </c>
      <c r="E1120" s="276" t="s">
        <v>65</v>
      </c>
      <c r="F1120" s="276" t="s">
        <v>64</v>
      </c>
      <c r="G1120" s="277">
        <v>0</v>
      </c>
      <c r="H1120" s="276" t="s">
        <v>65</v>
      </c>
      <c r="I1120" s="276" t="s">
        <v>64</v>
      </c>
      <c r="J1120" s="276" t="s">
        <v>66</v>
      </c>
      <c r="K1120" s="276" t="s">
        <v>66</v>
      </c>
      <c r="L1120" s="276">
        <v>0</v>
      </c>
      <c r="M1120" s="276">
        <v>0</v>
      </c>
      <c r="N1120" s="276">
        <v>0</v>
      </c>
      <c r="O1120" s="276" t="s">
        <v>65</v>
      </c>
      <c r="P1120" s="276">
        <v>0</v>
      </c>
      <c r="Q1120" s="276" t="s">
        <v>68</v>
      </c>
      <c r="R1120" s="276" t="s">
        <v>68</v>
      </c>
    </row>
    <row r="1121" spans="2:18" x14ac:dyDescent="0.3">
      <c r="B1121" s="436"/>
      <c r="C1121" s="276" t="s">
        <v>3467</v>
      </c>
      <c r="D1121" s="276" t="s">
        <v>202</v>
      </c>
      <c r="E1121" s="276" t="s">
        <v>64</v>
      </c>
      <c r="F1121" s="276" t="s">
        <v>65</v>
      </c>
      <c r="G1121" s="277">
        <v>0</v>
      </c>
      <c r="H1121" s="276" t="s">
        <v>65</v>
      </c>
      <c r="I1121" s="276" t="s">
        <v>64</v>
      </c>
      <c r="J1121" s="276" t="s">
        <v>66</v>
      </c>
      <c r="K1121" s="276" t="s">
        <v>66</v>
      </c>
      <c r="L1121" s="276">
        <v>0</v>
      </c>
      <c r="M1121" s="276">
        <v>0</v>
      </c>
      <c r="N1121" s="276">
        <v>0</v>
      </c>
      <c r="O1121" s="276" t="s">
        <v>65</v>
      </c>
      <c r="P1121" s="276">
        <v>0</v>
      </c>
      <c r="Q1121" s="276" t="s">
        <v>68</v>
      </c>
      <c r="R1121" s="276" t="s">
        <v>68</v>
      </c>
    </row>
    <row r="1122" spans="2:18" x14ac:dyDescent="0.3">
      <c r="B1122" s="436"/>
      <c r="C1122" s="276" t="s">
        <v>2304</v>
      </c>
      <c r="D1122" s="276" t="s">
        <v>3309</v>
      </c>
      <c r="E1122" s="276" t="s">
        <v>65</v>
      </c>
      <c r="F1122" s="276" t="s">
        <v>64</v>
      </c>
      <c r="G1122" s="277">
        <v>0</v>
      </c>
      <c r="H1122" s="276" t="s">
        <v>64</v>
      </c>
      <c r="I1122" s="276" t="s">
        <v>65</v>
      </c>
      <c r="J1122" s="276" t="s">
        <v>66</v>
      </c>
      <c r="K1122" s="276" t="s">
        <v>66</v>
      </c>
      <c r="L1122" s="276">
        <v>0</v>
      </c>
      <c r="M1122" s="276">
        <v>0</v>
      </c>
      <c r="N1122" s="276">
        <v>0</v>
      </c>
      <c r="O1122" s="276" t="s">
        <v>65</v>
      </c>
      <c r="P1122" s="276">
        <v>0</v>
      </c>
      <c r="Q1122" s="276" t="s">
        <v>68</v>
      </c>
      <c r="R1122" s="276" t="s">
        <v>68</v>
      </c>
    </row>
    <row r="1123" spans="2:18" x14ac:dyDescent="0.3">
      <c r="B1123" s="436"/>
      <c r="C1123" s="276" t="s">
        <v>3280</v>
      </c>
      <c r="D1123" s="276" t="s">
        <v>3468</v>
      </c>
      <c r="E1123" s="276" t="s">
        <v>65</v>
      </c>
      <c r="F1123" s="276" t="s">
        <v>64</v>
      </c>
      <c r="G1123" s="277">
        <v>0</v>
      </c>
      <c r="H1123" s="276" t="s">
        <v>65</v>
      </c>
      <c r="I1123" s="276" t="s">
        <v>64</v>
      </c>
      <c r="J1123" s="276" t="s">
        <v>66</v>
      </c>
      <c r="K1123" s="276" t="s">
        <v>66</v>
      </c>
      <c r="L1123" s="276">
        <v>0</v>
      </c>
      <c r="M1123" s="276">
        <v>0</v>
      </c>
      <c r="N1123" s="276">
        <v>0</v>
      </c>
      <c r="O1123" s="276" t="s">
        <v>65</v>
      </c>
      <c r="P1123" s="276">
        <v>0</v>
      </c>
      <c r="Q1123" s="276" t="s">
        <v>68</v>
      </c>
      <c r="R1123" s="276" t="s">
        <v>68</v>
      </c>
    </row>
    <row r="1124" spans="2:18" x14ac:dyDescent="0.3">
      <c r="B1124" s="436"/>
      <c r="C1124" s="276" t="s">
        <v>123</v>
      </c>
      <c r="D1124" s="276" t="s">
        <v>3469</v>
      </c>
      <c r="E1124" s="276" t="s">
        <v>64</v>
      </c>
      <c r="F1124" s="276" t="s">
        <v>65</v>
      </c>
      <c r="G1124" s="277" t="s">
        <v>3470</v>
      </c>
      <c r="H1124" s="276" t="s">
        <v>64</v>
      </c>
      <c r="I1124" s="276" t="s">
        <v>64</v>
      </c>
      <c r="J1124" s="276" t="s">
        <v>66</v>
      </c>
      <c r="K1124" s="276" t="s">
        <v>65</v>
      </c>
      <c r="L1124" s="276">
        <v>0</v>
      </c>
      <c r="M1124" s="276">
        <v>0</v>
      </c>
      <c r="N1124" s="276">
        <v>0</v>
      </c>
      <c r="O1124" s="276" t="s">
        <v>65</v>
      </c>
      <c r="P1124" s="276">
        <v>0</v>
      </c>
      <c r="Q1124" s="276" t="s">
        <v>68</v>
      </c>
      <c r="R1124" s="276" t="s">
        <v>68</v>
      </c>
    </row>
    <row r="1125" spans="2:18" x14ac:dyDescent="0.3">
      <c r="B1125" s="436"/>
      <c r="C1125" s="276" t="s">
        <v>3471</v>
      </c>
      <c r="D1125" s="276" t="s">
        <v>1904</v>
      </c>
      <c r="E1125" s="276" t="s">
        <v>64</v>
      </c>
      <c r="F1125" s="276" t="s">
        <v>65</v>
      </c>
      <c r="G1125" s="277">
        <v>0</v>
      </c>
      <c r="H1125" s="276" t="s">
        <v>65</v>
      </c>
      <c r="I1125" s="276" t="s">
        <v>64</v>
      </c>
      <c r="J1125" s="276" t="s">
        <v>66</v>
      </c>
      <c r="K1125" s="276" t="s">
        <v>66</v>
      </c>
      <c r="L1125" s="276">
        <v>0</v>
      </c>
      <c r="M1125" s="276">
        <v>0</v>
      </c>
      <c r="N1125" s="276">
        <v>0</v>
      </c>
      <c r="O1125" s="276" t="s">
        <v>65</v>
      </c>
      <c r="P1125" s="276">
        <v>0</v>
      </c>
      <c r="Q1125" s="276" t="s">
        <v>68</v>
      </c>
      <c r="R1125" s="276" t="s">
        <v>68</v>
      </c>
    </row>
    <row r="1126" spans="2:18" x14ac:dyDescent="0.3">
      <c r="B1126" s="436"/>
      <c r="C1126" s="276" t="s">
        <v>3472</v>
      </c>
      <c r="D1126" s="276" t="s">
        <v>1369</v>
      </c>
      <c r="E1126" s="276" t="s">
        <v>64</v>
      </c>
      <c r="F1126" s="276" t="s">
        <v>65</v>
      </c>
      <c r="G1126" s="277">
        <v>0</v>
      </c>
      <c r="H1126" s="276" t="s">
        <v>64</v>
      </c>
      <c r="I1126" s="276" t="s">
        <v>65</v>
      </c>
      <c r="J1126" s="276" t="s">
        <v>66</v>
      </c>
      <c r="K1126" s="276" t="s">
        <v>66</v>
      </c>
      <c r="L1126" s="276">
        <v>0</v>
      </c>
      <c r="M1126" s="276">
        <v>0</v>
      </c>
      <c r="N1126" s="276">
        <v>0</v>
      </c>
      <c r="O1126" s="276" t="s">
        <v>65</v>
      </c>
      <c r="P1126" s="276">
        <v>0</v>
      </c>
      <c r="Q1126" s="276" t="s">
        <v>68</v>
      </c>
      <c r="R1126" s="276" t="s">
        <v>68</v>
      </c>
    </row>
    <row r="1127" spans="2:18" x14ac:dyDescent="0.3">
      <c r="B1127" s="436"/>
      <c r="C1127" s="276" t="s">
        <v>320</v>
      </c>
      <c r="D1127" s="276" t="s">
        <v>1730</v>
      </c>
      <c r="E1127" s="276" t="s">
        <v>64</v>
      </c>
      <c r="F1127" s="276" t="s">
        <v>65</v>
      </c>
      <c r="G1127" s="277">
        <v>0</v>
      </c>
      <c r="H1127" s="276" t="s">
        <v>64</v>
      </c>
      <c r="I1127" s="276" t="s">
        <v>64</v>
      </c>
      <c r="J1127" s="276" t="s">
        <v>65</v>
      </c>
      <c r="K1127" s="276" t="s">
        <v>66</v>
      </c>
      <c r="L1127" s="276">
        <v>0</v>
      </c>
      <c r="M1127" s="276">
        <v>0</v>
      </c>
      <c r="N1127" s="276">
        <v>0</v>
      </c>
      <c r="O1127" s="276" t="s">
        <v>65</v>
      </c>
      <c r="P1127" s="276">
        <v>0</v>
      </c>
      <c r="Q1127" s="276" t="s">
        <v>68</v>
      </c>
      <c r="R1127" s="276" t="s">
        <v>68</v>
      </c>
    </row>
    <row r="1128" spans="2:18" x14ac:dyDescent="0.3">
      <c r="B1128" s="436"/>
      <c r="C1128" s="276" t="s">
        <v>3282</v>
      </c>
      <c r="D1128" s="276" t="s">
        <v>3473</v>
      </c>
      <c r="E1128" s="276" t="s">
        <v>64</v>
      </c>
      <c r="F1128" s="276" t="s">
        <v>65</v>
      </c>
      <c r="G1128" s="277">
        <v>0</v>
      </c>
      <c r="H1128" s="276" t="s">
        <v>64</v>
      </c>
      <c r="I1128" s="276" t="s">
        <v>64</v>
      </c>
      <c r="J1128" s="276" t="s">
        <v>66</v>
      </c>
      <c r="K1128" s="276" t="s">
        <v>65</v>
      </c>
      <c r="L1128" s="276">
        <v>0</v>
      </c>
      <c r="M1128" s="276">
        <v>0</v>
      </c>
      <c r="N1128" s="276">
        <v>0</v>
      </c>
      <c r="O1128" s="276" t="s">
        <v>65</v>
      </c>
      <c r="P1128" s="276">
        <v>0</v>
      </c>
      <c r="Q1128" s="276" t="s">
        <v>68</v>
      </c>
      <c r="R1128" s="276" t="s">
        <v>68</v>
      </c>
    </row>
    <row r="1129" spans="2:18" x14ac:dyDescent="0.3">
      <c r="B1129" s="436"/>
      <c r="C1129" s="276" t="s">
        <v>2891</v>
      </c>
      <c r="D1129" s="276" t="s">
        <v>1772</v>
      </c>
      <c r="E1129" s="276" t="s">
        <v>65</v>
      </c>
      <c r="F1129" s="276" t="s">
        <v>64</v>
      </c>
      <c r="G1129" s="277">
        <v>0</v>
      </c>
      <c r="H1129" s="276" t="s">
        <v>64</v>
      </c>
      <c r="I1129" s="276" t="s">
        <v>64</v>
      </c>
      <c r="J1129" s="276" t="s">
        <v>66</v>
      </c>
      <c r="K1129" s="276" t="s">
        <v>65</v>
      </c>
      <c r="L1129" s="276">
        <v>0</v>
      </c>
      <c r="M1129" s="276">
        <v>0</v>
      </c>
      <c r="N1129" s="276">
        <v>0</v>
      </c>
      <c r="O1129" s="276" t="s">
        <v>65</v>
      </c>
      <c r="P1129" s="276">
        <v>0</v>
      </c>
      <c r="Q1129" s="276" t="s">
        <v>68</v>
      </c>
      <c r="R1129" s="276" t="s">
        <v>68</v>
      </c>
    </row>
    <row r="1130" spans="2:18" x14ac:dyDescent="0.3">
      <c r="B1130" s="436"/>
      <c r="C1130" s="276" t="s">
        <v>412</v>
      </c>
      <c r="D1130" s="276" t="s">
        <v>444</v>
      </c>
      <c r="E1130" s="276" t="s">
        <v>65</v>
      </c>
      <c r="F1130" s="276" t="s">
        <v>64</v>
      </c>
      <c r="G1130" s="277">
        <v>0</v>
      </c>
      <c r="H1130" s="276" t="s">
        <v>64</v>
      </c>
      <c r="I1130" s="276" t="s">
        <v>65</v>
      </c>
      <c r="J1130" s="276" t="s">
        <v>66</v>
      </c>
      <c r="K1130" s="276" t="s">
        <v>66</v>
      </c>
      <c r="L1130" s="276">
        <v>0</v>
      </c>
      <c r="M1130" s="276">
        <v>0</v>
      </c>
      <c r="N1130" s="276">
        <v>0</v>
      </c>
      <c r="O1130" s="276" t="s">
        <v>65</v>
      </c>
      <c r="P1130" s="276">
        <v>0</v>
      </c>
      <c r="Q1130" s="276" t="s">
        <v>68</v>
      </c>
      <c r="R1130" s="276" t="s">
        <v>68</v>
      </c>
    </row>
    <row r="1131" spans="2:18" x14ac:dyDescent="0.3">
      <c r="B1131" s="436"/>
      <c r="C1131" s="276" t="s">
        <v>443</v>
      </c>
      <c r="D1131" s="276" t="s">
        <v>1369</v>
      </c>
      <c r="E1131" s="276" t="s">
        <v>65</v>
      </c>
      <c r="F1131" s="276" t="s">
        <v>64</v>
      </c>
      <c r="G1131" s="277">
        <v>0</v>
      </c>
      <c r="H1131" s="276" t="s">
        <v>64</v>
      </c>
      <c r="I1131" s="276" t="s">
        <v>64</v>
      </c>
      <c r="J1131" s="276" t="s">
        <v>65</v>
      </c>
      <c r="K1131" s="276" t="s">
        <v>66</v>
      </c>
      <c r="L1131" s="276">
        <v>0</v>
      </c>
      <c r="M1131" s="276">
        <v>0</v>
      </c>
      <c r="N1131" s="276">
        <v>0</v>
      </c>
      <c r="O1131" s="276" t="s">
        <v>65</v>
      </c>
      <c r="P1131" s="276">
        <v>0</v>
      </c>
      <c r="Q1131" s="276" t="s">
        <v>68</v>
      </c>
      <c r="R1131" s="276" t="s">
        <v>68</v>
      </c>
    </row>
    <row r="1132" spans="2:18" x14ac:dyDescent="0.3">
      <c r="B1132" s="436"/>
      <c r="C1132" s="276" t="s">
        <v>3474</v>
      </c>
      <c r="D1132" s="276" t="s">
        <v>1834</v>
      </c>
      <c r="E1132" s="276" t="s">
        <v>65</v>
      </c>
      <c r="F1132" s="276" t="s">
        <v>64</v>
      </c>
      <c r="G1132" s="277">
        <v>0</v>
      </c>
      <c r="H1132" s="276" t="s">
        <v>64</v>
      </c>
      <c r="I1132" s="276" t="s">
        <v>65</v>
      </c>
      <c r="J1132" s="276" t="s">
        <v>66</v>
      </c>
      <c r="K1132" s="276" t="s">
        <v>66</v>
      </c>
      <c r="L1132" s="276">
        <v>0</v>
      </c>
      <c r="M1132" s="276">
        <v>0</v>
      </c>
      <c r="N1132" s="276">
        <v>0</v>
      </c>
      <c r="O1132" s="276" t="s">
        <v>65</v>
      </c>
      <c r="P1132" s="276">
        <v>0</v>
      </c>
      <c r="Q1132" s="276" t="s">
        <v>68</v>
      </c>
      <c r="R1132" s="276" t="s">
        <v>68</v>
      </c>
    </row>
    <row r="1133" spans="2:18" x14ac:dyDescent="0.3">
      <c r="B1133" s="436"/>
      <c r="C1133" s="276" t="s">
        <v>3475</v>
      </c>
      <c r="D1133" s="276" t="s">
        <v>1728</v>
      </c>
      <c r="E1133" s="276" t="s">
        <v>65</v>
      </c>
      <c r="F1133" s="276" t="s">
        <v>64</v>
      </c>
      <c r="G1133" s="277">
        <v>0</v>
      </c>
      <c r="H1133" s="276" t="s">
        <v>64</v>
      </c>
      <c r="I1133" s="276" t="s">
        <v>65</v>
      </c>
      <c r="J1133" s="276" t="s">
        <v>66</v>
      </c>
      <c r="K1133" s="276" t="s">
        <v>66</v>
      </c>
      <c r="L1133" s="276">
        <v>0</v>
      </c>
      <c r="M1133" s="276">
        <v>0</v>
      </c>
      <c r="N1133" s="276">
        <v>0</v>
      </c>
      <c r="O1133" s="276" t="s">
        <v>65</v>
      </c>
      <c r="P1133" s="276">
        <v>0</v>
      </c>
      <c r="Q1133" s="276" t="s">
        <v>68</v>
      </c>
      <c r="R1133" s="276" t="s">
        <v>68</v>
      </c>
    </row>
    <row r="1134" spans="2:18" x14ac:dyDescent="0.3">
      <c r="B1134" s="436"/>
      <c r="C1134" s="276" t="s">
        <v>154</v>
      </c>
      <c r="D1134" s="276" t="s">
        <v>3476</v>
      </c>
      <c r="E1134" s="276" t="s">
        <v>64</v>
      </c>
      <c r="F1134" s="276" t="s">
        <v>65</v>
      </c>
      <c r="G1134" s="277">
        <v>0</v>
      </c>
      <c r="H1134" s="276" t="s">
        <v>65</v>
      </c>
      <c r="I1134" s="276" t="s">
        <v>64</v>
      </c>
      <c r="J1134" s="276" t="s">
        <v>66</v>
      </c>
      <c r="K1134" s="276" t="s">
        <v>66</v>
      </c>
      <c r="L1134" s="276">
        <v>0</v>
      </c>
      <c r="M1134" s="276">
        <v>0</v>
      </c>
      <c r="N1134" s="276">
        <v>0</v>
      </c>
      <c r="O1134" s="276" t="s">
        <v>65</v>
      </c>
      <c r="P1134" s="276">
        <v>0</v>
      </c>
      <c r="Q1134" s="276" t="s">
        <v>68</v>
      </c>
      <c r="R1134" s="276" t="s">
        <v>68</v>
      </c>
    </row>
    <row r="1135" spans="2:18" x14ac:dyDescent="0.3">
      <c r="B1135" s="436"/>
      <c r="C1135" s="276" t="s">
        <v>3477</v>
      </c>
      <c r="D1135" s="276" t="s">
        <v>444</v>
      </c>
      <c r="E1135" s="276" t="s">
        <v>64</v>
      </c>
      <c r="F1135" s="276" t="s">
        <v>65</v>
      </c>
      <c r="G1135" s="277">
        <v>0</v>
      </c>
      <c r="H1135" s="276" t="s">
        <v>64</v>
      </c>
      <c r="I1135" s="276" t="s">
        <v>64</v>
      </c>
      <c r="J1135" s="276" t="s">
        <v>65</v>
      </c>
      <c r="K1135" s="276" t="s">
        <v>66</v>
      </c>
      <c r="L1135" s="276">
        <v>0</v>
      </c>
      <c r="M1135" s="276">
        <v>0</v>
      </c>
      <c r="N1135" s="276">
        <v>0</v>
      </c>
      <c r="O1135" s="276" t="s">
        <v>65</v>
      </c>
      <c r="P1135" s="276">
        <v>0</v>
      </c>
      <c r="Q1135" s="276" t="s">
        <v>68</v>
      </c>
      <c r="R1135" s="276" t="s">
        <v>68</v>
      </c>
    </row>
    <row r="1136" spans="2:18" x14ac:dyDescent="0.3">
      <c r="B1136" s="436"/>
      <c r="C1136" s="276" t="s">
        <v>1478</v>
      </c>
      <c r="D1136" s="276" t="s">
        <v>3478</v>
      </c>
      <c r="E1136" s="276" t="s">
        <v>65</v>
      </c>
      <c r="F1136" s="276" t="s">
        <v>64</v>
      </c>
      <c r="G1136" s="277">
        <v>0</v>
      </c>
      <c r="H1136" s="276" t="s">
        <v>64</v>
      </c>
      <c r="I1136" s="276" t="s">
        <v>64</v>
      </c>
      <c r="J1136" s="276" t="s">
        <v>66</v>
      </c>
      <c r="K1136" s="276" t="s">
        <v>65</v>
      </c>
      <c r="L1136" s="276">
        <v>0</v>
      </c>
      <c r="M1136" s="276">
        <v>0</v>
      </c>
      <c r="N1136" s="276">
        <v>0</v>
      </c>
      <c r="O1136" s="276" t="s">
        <v>65</v>
      </c>
      <c r="P1136" s="276">
        <v>0</v>
      </c>
      <c r="Q1136" s="276" t="s">
        <v>68</v>
      </c>
      <c r="R1136" s="276" t="s">
        <v>68</v>
      </c>
    </row>
    <row r="1137" spans="2:18" x14ac:dyDescent="0.3">
      <c r="B1137" s="436"/>
      <c r="C1137" s="276" t="s">
        <v>1950</v>
      </c>
      <c r="D1137" s="276" t="s">
        <v>444</v>
      </c>
      <c r="E1137" s="276" t="s">
        <v>65</v>
      </c>
      <c r="F1137" s="276" t="s">
        <v>64</v>
      </c>
      <c r="G1137" s="277">
        <v>0</v>
      </c>
      <c r="H1137" s="276" t="s">
        <v>64</v>
      </c>
      <c r="I1137" s="276" t="s">
        <v>64</v>
      </c>
      <c r="J1137" s="276" t="s">
        <v>65</v>
      </c>
      <c r="K1137" s="276" t="s">
        <v>66</v>
      </c>
      <c r="L1137" s="276">
        <v>0</v>
      </c>
      <c r="M1137" s="276">
        <v>0</v>
      </c>
      <c r="N1137" s="276">
        <v>0</v>
      </c>
      <c r="O1137" s="276" t="s">
        <v>65</v>
      </c>
      <c r="P1137" s="276">
        <v>0</v>
      </c>
      <c r="Q1137" s="276" t="s">
        <v>68</v>
      </c>
      <c r="R1137" s="276" t="s">
        <v>68</v>
      </c>
    </row>
    <row r="1138" spans="2:18" x14ac:dyDescent="0.3">
      <c r="B1138" s="436"/>
      <c r="C1138" s="276" t="s">
        <v>1388</v>
      </c>
      <c r="D1138" s="276" t="s">
        <v>428</v>
      </c>
      <c r="E1138" s="276" t="s">
        <v>65</v>
      </c>
      <c r="F1138" s="276" t="s">
        <v>64</v>
      </c>
      <c r="G1138" s="277">
        <v>0</v>
      </c>
      <c r="H1138" s="276" t="s">
        <v>64</v>
      </c>
      <c r="I1138" s="276" t="s">
        <v>65</v>
      </c>
      <c r="J1138" s="276" t="s">
        <v>66</v>
      </c>
      <c r="K1138" s="276" t="s">
        <v>66</v>
      </c>
      <c r="L1138" s="276">
        <v>0</v>
      </c>
      <c r="M1138" s="276">
        <v>0</v>
      </c>
      <c r="N1138" s="276">
        <v>0</v>
      </c>
      <c r="O1138" s="276" t="s">
        <v>65</v>
      </c>
      <c r="P1138" s="276">
        <v>0</v>
      </c>
      <c r="Q1138" s="276" t="s">
        <v>68</v>
      </c>
      <c r="R1138" s="276" t="s">
        <v>68</v>
      </c>
    </row>
    <row r="1139" spans="2:18" x14ac:dyDescent="0.3">
      <c r="B1139" s="436"/>
      <c r="C1139" s="276" t="s">
        <v>1573</v>
      </c>
      <c r="D1139" s="276" t="s">
        <v>173</v>
      </c>
      <c r="E1139" s="276" t="s">
        <v>65</v>
      </c>
      <c r="F1139" s="276" t="s">
        <v>64</v>
      </c>
      <c r="G1139" s="277">
        <v>0</v>
      </c>
      <c r="H1139" s="276" t="s">
        <v>64</v>
      </c>
      <c r="I1139" s="276" t="s">
        <v>65</v>
      </c>
      <c r="J1139" s="276" t="s">
        <v>66</v>
      </c>
      <c r="K1139" s="276" t="s">
        <v>66</v>
      </c>
      <c r="L1139" s="276">
        <v>0</v>
      </c>
      <c r="M1139" s="276">
        <v>0</v>
      </c>
      <c r="N1139" s="276">
        <v>0</v>
      </c>
      <c r="O1139" s="276" t="s">
        <v>65</v>
      </c>
      <c r="P1139" s="276">
        <v>0</v>
      </c>
      <c r="Q1139" s="276" t="s">
        <v>68</v>
      </c>
      <c r="R1139" s="276" t="s">
        <v>68</v>
      </c>
    </row>
    <row r="1140" spans="2:18" x14ac:dyDescent="0.3">
      <c r="B1140" s="436"/>
      <c r="C1140" s="276" t="s">
        <v>3479</v>
      </c>
      <c r="D1140" s="276" t="s">
        <v>3480</v>
      </c>
      <c r="E1140" s="276" t="s">
        <v>64</v>
      </c>
      <c r="F1140" s="276" t="s">
        <v>65</v>
      </c>
      <c r="G1140" s="277">
        <v>0</v>
      </c>
      <c r="H1140" s="276" t="s">
        <v>65</v>
      </c>
      <c r="I1140" s="276" t="s">
        <v>64</v>
      </c>
      <c r="J1140" s="276" t="s">
        <v>66</v>
      </c>
      <c r="K1140" s="276" t="s">
        <v>66</v>
      </c>
      <c r="L1140" s="276">
        <v>0</v>
      </c>
      <c r="M1140" s="276">
        <v>0</v>
      </c>
      <c r="N1140" s="276">
        <v>0</v>
      </c>
      <c r="O1140" s="276" t="s">
        <v>65</v>
      </c>
      <c r="P1140" s="276">
        <v>0</v>
      </c>
      <c r="Q1140" s="276" t="s">
        <v>68</v>
      </c>
      <c r="R1140" s="276" t="s">
        <v>68</v>
      </c>
    </row>
    <row r="1141" spans="2:18" x14ac:dyDescent="0.3">
      <c r="B1141" s="436"/>
      <c r="C1141" s="276" t="s">
        <v>369</v>
      </c>
      <c r="D1141" s="276" t="s">
        <v>1435</v>
      </c>
      <c r="E1141" s="276" t="s">
        <v>64</v>
      </c>
      <c r="F1141" s="276" t="s">
        <v>65</v>
      </c>
      <c r="G1141" s="277">
        <v>0</v>
      </c>
      <c r="H1141" s="276" t="s">
        <v>64</v>
      </c>
      <c r="I1141" s="276" t="s">
        <v>65</v>
      </c>
      <c r="J1141" s="276" t="s">
        <v>66</v>
      </c>
      <c r="K1141" s="276" t="s">
        <v>66</v>
      </c>
      <c r="L1141" s="276">
        <v>0</v>
      </c>
      <c r="M1141" s="276">
        <v>0</v>
      </c>
      <c r="N1141" s="276">
        <v>0</v>
      </c>
      <c r="O1141" s="276" t="s">
        <v>65</v>
      </c>
      <c r="P1141" s="276">
        <v>0</v>
      </c>
      <c r="Q1141" s="276" t="s">
        <v>68</v>
      </c>
      <c r="R1141" s="276" t="s">
        <v>68</v>
      </c>
    </row>
    <row r="1142" spans="2:18" x14ac:dyDescent="0.3">
      <c r="B1142" s="436"/>
      <c r="C1142" s="276" t="s">
        <v>472</v>
      </c>
      <c r="D1142" s="276" t="s">
        <v>3481</v>
      </c>
      <c r="E1142" s="276" t="s">
        <v>65</v>
      </c>
      <c r="F1142" s="276" t="s">
        <v>64</v>
      </c>
      <c r="G1142" s="277">
        <v>0</v>
      </c>
      <c r="H1142" s="276" t="s">
        <v>64</v>
      </c>
      <c r="I1142" s="276" t="s">
        <v>64</v>
      </c>
      <c r="J1142" s="276" t="s">
        <v>65</v>
      </c>
      <c r="K1142" s="276" t="s">
        <v>66</v>
      </c>
      <c r="L1142" s="276">
        <v>0</v>
      </c>
      <c r="M1142" s="276">
        <v>0</v>
      </c>
      <c r="N1142" s="276">
        <v>0</v>
      </c>
      <c r="O1142" s="276" t="s">
        <v>65</v>
      </c>
      <c r="P1142" s="276">
        <v>0</v>
      </c>
      <c r="Q1142" s="276" t="s">
        <v>68</v>
      </c>
      <c r="R1142" s="276" t="s">
        <v>68</v>
      </c>
    </row>
    <row r="1143" spans="2:18" x14ac:dyDescent="0.3">
      <c r="B1143" s="436"/>
      <c r="C1143" s="276" t="s">
        <v>3482</v>
      </c>
      <c r="D1143" s="276" t="s">
        <v>158</v>
      </c>
      <c r="E1143" s="276" t="s">
        <v>64</v>
      </c>
      <c r="F1143" s="276" t="s">
        <v>65</v>
      </c>
      <c r="G1143" s="277">
        <v>0</v>
      </c>
      <c r="H1143" s="276" t="s">
        <v>64</v>
      </c>
      <c r="I1143" s="276" t="s">
        <v>65</v>
      </c>
      <c r="J1143" s="276" t="s">
        <v>66</v>
      </c>
      <c r="K1143" s="276" t="s">
        <v>66</v>
      </c>
      <c r="L1143" s="276">
        <v>0</v>
      </c>
      <c r="M1143" s="276">
        <v>0</v>
      </c>
      <c r="N1143" s="276">
        <v>0</v>
      </c>
      <c r="O1143" s="276" t="s">
        <v>65</v>
      </c>
      <c r="P1143" s="276">
        <v>0</v>
      </c>
      <c r="Q1143" s="276" t="s">
        <v>68</v>
      </c>
      <c r="R1143" s="276" t="s">
        <v>68</v>
      </c>
    </row>
    <row r="1144" spans="2:18" x14ac:dyDescent="0.3">
      <c r="B1144" s="436"/>
      <c r="C1144" s="276" t="s">
        <v>1566</v>
      </c>
      <c r="D1144" s="276" t="s">
        <v>459</v>
      </c>
      <c r="E1144" s="276" t="s">
        <v>65</v>
      </c>
      <c r="F1144" s="276" t="s">
        <v>64</v>
      </c>
      <c r="G1144" s="277">
        <v>0</v>
      </c>
      <c r="H1144" s="276" t="s">
        <v>64</v>
      </c>
      <c r="I1144" s="276" t="s">
        <v>64</v>
      </c>
      <c r="J1144" s="276" t="s">
        <v>66</v>
      </c>
      <c r="K1144" s="276" t="s">
        <v>65</v>
      </c>
      <c r="L1144" s="276">
        <v>0</v>
      </c>
      <c r="M1144" s="276">
        <v>0</v>
      </c>
      <c r="N1144" s="276">
        <v>0</v>
      </c>
      <c r="O1144" s="276" t="s">
        <v>65</v>
      </c>
      <c r="P1144" s="276">
        <v>0</v>
      </c>
      <c r="Q1144" s="276" t="s">
        <v>68</v>
      </c>
      <c r="R1144" s="276" t="s">
        <v>68</v>
      </c>
    </row>
    <row r="1145" spans="2:18" x14ac:dyDescent="0.3">
      <c r="B1145" s="436"/>
      <c r="C1145" s="276" t="s">
        <v>3483</v>
      </c>
      <c r="D1145" s="276" t="s">
        <v>533</v>
      </c>
      <c r="E1145" s="276" t="s">
        <v>64</v>
      </c>
      <c r="F1145" s="276" t="s">
        <v>65</v>
      </c>
      <c r="G1145" s="277">
        <v>0</v>
      </c>
      <c r="H1145" s="276" t="s">
        <v>64</v>
      </c>
      <c r="I1145" s="276" t="s">
        <v>64</v>
      </c>
      <c r="J1145" s="276" t="s">
        <v>65</v>
      </c>
      <c r="K1145" s="276" t="s">
        <v>66</v>
      </c>
      <c r="L1145" s="276">
        <v>0</v>
      </c>
      <c r="M1145" s="276">
        <v>0</v>
      </c>
      <c r="N1145" s="276">
        <v>0</v>
      </c>
      <c r="O1145" s="276" t="s">
        <v>65</v>
      </c>
      <c r="P1145" s="276">
        <v>0</v>
      </c>
      <c r="Q1145" s="276" t="s">
        <v>68</v>
      </c>
      <c r="R1145" s="276" t="s">
        <v>68</v>
      </c>
    </row>
    <row r="1146" spans="2:18" x14ac:dyDescent="0.3">
      <c r="B1146" s="436"/>
      <c r="C1146" s="276" t="s">
        <v>123</v>
      </c>
      <c r="D1146" s="276" t="s">
        <v>3484</v>
      </c>
      <c r="E1146" s="276" t="s">
        <v>64</v>
      </c>
      <c r="F1146" s="276" t="s">
        <v>65</v>
      </c>
      <c r="G1146" s="277">
        <v>0</v>
      </c>
      <c r="H1146" s="276" t="s">
        <v>64</v>
      </c>
      <c r="I1146" s="276" t="s">
        <v>65</v>
      </c>
      <c r="J1146" s="276" t="s">
        <v>66</v>
      </c>
      <c r="K1146" s="276" t="s">
        <v>66</v>
      </c>
      <c r="L1146" s="276">
        <v>0</v>
      </c>
      <c r="M1146" s="276">
        <v>0</v>
      </c>
      <c r="N1146" s="276">
        <v>0</v>
      </c>
      <c r="O1146" s="276" t="s">
        <v>65</v>
      </c>
      <c r="P1146" s="276">
        <v>0</v>
      </c>
      <c r="Q1146" s="276" t="s">
        <v>68</v>
      </c>
      <c r="R1146" s="276" t="s">
        <v>68</v>
      </c>
    </row>
    <row r="1147" spans="2:18" x14ac:dyDescent="0.3">
      <c r="B1147" s="436"/>
      <c r="C1147" s="276" t="s">
        <v>3485</v>
      </c>
      <c r="D1147" s="276" t="s">
        <v>1489</v>
      </c>
      <c r="E1147" s="276" t="s">
        <v>65</v>
      </c>
      <c r="F1147" s="276" t="s">
        <v>64</v>
      </c>
      <c r="G1147" s="277">
        <v>0</v>
      </c>
      <c r="H1147" s="276" t="s">
        <v>64</v>
      </c>
      <c r="I1147" s="276" t="s">
        <v>64</v>
      </c>
      <c r="J1147" s="276" t="s">
        <v>65</v>
      </c>
      <c r="K1147" s="276" t="s">
        <v>66</v>
      </c>
      <c r="L1147" s="276">
        <v>0</v>
      </c>
      <c r="M1147" s="276">
        <v>0</v>
      </c>
      <c r="N1147" s="276">
        <v>0</v>
      </c>
      <c r="O1147" s="276" t="s">
        <v>65</v>
      </c>
      <c r="P1147" s="276">
        <v>0</v>
      </c>
      <c r="Q1147" s="276" t="s">
        <v>68</v>
      </c>
      <c r="R1147" s="276" t="s">
        <v>68</v>
      </c>
    </row>
    <row r="1148" spans="2:18" x14ac:dyDescent="0.3">
      <c r="B1148" s="436"/>
      <c r="C1148" s="276" t="s">
        <v>3486</v>
      </c>
      <c r="D1148" s="276" t="s">
        <v>215</v>
      </c>
      <c r="E1148" s="276" t="s">
        <v>64</v>
      </c>
      <c r="F1148" s="276" t="s">
        <v>65</v>
      </c>
      <c r="G1148" s="277">
        <v>0</v>
      </c>
      <c r="H1148" s="276" t="s">
        <v>64</v>
      </c>
      <c r="I1148" s="276" t="s">
        <v>64</v>
      </c>
      <c r="J1148" s="276" t="s">
        <v>65</v>
      </c>
      <c r="K1148" s="276" t="s">
        <v>66</v>
      </c>
      <c r="L1148" s="276">
        <v>0</v>
      </c>
      <c r="M1148" s="276">
        <v>0</v>
      </c>
      <c r="N1148" s="276">
        <v>0</v>
      </c>
      <c r="O1148" s="276" t="s">
        <v>65</v>
      </c>
      <c r="P1148" s="276">
        <v>0</v>
      </c>
      <c r="Q1148" s="276" t="s">
        <v>68</v>
      </c>
      <c r="R1148" s="276" t="s">
        <v>68</v>
      </c>
    </row>
    <row r="1149" spans="2:18" x14ac:dyDescent="0.3">
      <c r="B1149" s="436"/>
      <c r="C1149" s="276" t="s">
        <v>296</v>
      </c>
      <c r="D1149" s="276" t="s">
        <v>1435</v>
      </c>
      <c r="E1149" s="276" t="s">
        <v>64</v>
      </c>
      <c r="F1149" s="276" t="s">
        <v>65</v>
      </c>
      <c r="G1149" s="277">
        <v>0</v>
      </c>
      <c r="H1149" s="276" t="s">
        <v>64</v>
      </c>
      <c r="I1149" s="276" t="s">
        <v>65</v>
      </c>
      <c r="J1149" s="276" t="s">
        <v>66</v>
      </c>
      <c r="K1149" s="276" t="s">
        <v>66</v>
      </c>
      <c r="L1149" s="276">
        <v>0</v>
      </c>
      <c r="M1149" s="276">
        <v>0</v>
      </c>
      <c r="N1149" s="276">
        <v>0</v>
      </c>
      <c r="O1149" s="276" t="s">
        <v>65</v>
      </c>
      <c r="P1149" s="276">
        <v>0</v>
      </c>
      <c r="Q1149" s="276" t="s">
        <v>68</v>
      </c>
      <c r="R1149" s="276" t="s">
        <v>68</v>
      </c>
    </row>
    <row r="1150" spans="2:18" x14ac:dyDescent="0.3">
      <c r="B1150" s="436"/>
      <c r="C1150" s="276" t="s">
        <v>214</v>
      </c>
      <c r="D1150" s="276" t="s">
        <v>531</v>
      </c>
      <c r="E1150" s="276" t="s">
        <v>64</v>
      </c>
      <c r="F1150" s="276" t="s">
        <v>65</v>
      </c>
      <c r="G1150" s="277">
        <v>0</v>
      </c>
      <c r="H1150" s="276" t="s">
        <v>64</v>
      </c>
      <c r="I1150" s="276" t="s">
        <v>64</v>
      </c>
      <c r="J1150" s="276" t="s">
        <v>65</v>
      </c>
      <c r="K1150" s="276" t="s">
        <v>66</v>
      </c>
      <c r="L1150" s="276">
        <v>0</v>
      </c>
      <c r="M1150" s="276">
        <v>0</v>
      </c>
      <c r="N1150" s="276">
        <v>0</v>
      </c>
      <c r="O1150" s="276" t="s">
        <v>65</v>
      </c>
      <c r="P1150" s="276">
        <v>0</v>
      </c>
      <c r="Q1150" s="276" t="s">
        <v>68</v>
      </c>
      <c r="R1150" s="276" t="s">
        <v>68</v>
      </c>
    </row>
    <row r="1151" spans="2:18" x14ac:dyDescent="0.3">
      <c r="B1151" s="436"/>
      <c r="C1151" s="276" t="s">
        <v>3280</v>
      </c>
      <c r="D1151" s="276" t="s">
        <v>2804</v>
      </c>
      <c r="E1151" s="276" t="s">
        <v>65</v>
      </c>
      <c r="F1151" s="276" t="s">
        <v>64</v>
      </c>
      <c r="G1151" s="277">
        <v>0</v>
      </c>
      <c r="H1151" s="276" t="s">
        <v>64</v>
      </c>
      <c r="I1151" s="276" t="s">
        <v>64</v>
      </c>
      <c r="J1151" s="276" t="s">
        <v>65</v>
      </c>
      <c r="K1151" s="276" t="s">
        <v>66</v>
      </c>
      <c r="L1151" s="276">
        <v>0</v>
      </c>
      <c r="M1151" s="276">
        <v>0</v>
      </c>
      <c r="N1151" s="276">
        <v>0</v>
      </c>
      <c r="O1151" s="276" t="s">
        <v>65</v>
      </c>
      <c r="P1151" s="276">
        <v>0</v>
      </c>
      <c r="Q1151" s="276" t="s">
        <v>68</v>
      </c>
      <c r="R1151" s="276" t="s">
        <v>68</v>
      </c>
    </row>
    <row r="1152" spans="2:18" x14ac:dyDescent="0.3">
      <c r="B1152" s="436"/>
      <c r="C1152" s="276" t="s">
        <v>2896</v>
      </c>
      <c r="D1152" s="276" t="s">
        <v>1369</v>
      </c>
      <c r="E1152" s="276" t="s">
        <v>64</v>
      </c>
      <c r="F1152" s="276" t="s">
        <v>65</v>
      </c>
      <c r="G1152" s="277">
        <v>0</v>
      </c>
      <c r="H1152" s="276" t="s">
        <v>64</v>
      </c>
      <c r="I1152" s="276" t="s">
        <v>65</v>
      </c>
      <c r="J1152" s="276" t="s">
        <v>66</v>
      </c>
      <c r="K1152" s="276" t="s">
        <v>66</v>
      </c>
      <c r="L1152" s="276">
        <v>0</v>
      </c>
      <c r="M1152" s="276">
        <v>0</v>
      </c>
      <c r="N1152" s="276">
        <v>0</v>
      </c>
      <c r="O1152" s="276" t="s">
        <v>65</v>
      </c>
      <c r="P1152" s="276">
        <v>0</v>
      </c>
      <c r="Q1152" s="276" t="s">
        <v>68</v>
      </c>
      <c r="R1152" s="276" t="s">
        <v>68</v>
      </c>
    </row>
    <row r="1153" spans="2:18" x14ac:dyDescent="0.3">
      <c r="B1153" s="436"/>
      <c r="C1153" s="276" t="s">
        <v>206</v>
      </c>
      <c r="D1153" s="276" t="s">
        <v>1815</v>
      </c>
      <c r="E1153" s="276" t="s">
        <v>65</v>
      </c>
      <c r="F1153" s="276" t="s">
        <v>64</v>
      </c>
      <c r="G1153" s="277">
        <v>0</v>
      </c>
      <c r="H1153" s="276" t="s">
        <v>65</v>
      </c>
      <c r="I1153" s="276" t="s">
        <v>64</v>
      </c>
      <c r="J1153" s="276" t="s">
        <v>66</v>
      </c>
      <c r="K1153" s="276" t="s">
        <v>66</v>
      </c>
      <c r="L1153" s="276">
        <v>0</v>
      </c>
      <c r="M1153" s="276">
        <v>0</v>
      </c>
      <c r="N1153" s="276">
        <v>0</v>
      </c>
      <c r="O1153" s="276" t="s">
        <v>65</v>
      </c>
      <c r="P1153" s="276">
        <v>0</v>
      </c>
      <c r="Q1153" s="276" t="s">
        <v>68</v>
      </c>
      <c r="R1153" s="276" t="s">
        <v>68</v>
      </c>
    </row>
    <row r="1154" spans="2:18" x14ac:dyDescent="0.3">
      <c r="B1154" s="436"/>
      <c r="C1154" s="276" t="s">
        <v>1450</v>
      </c>
      <c r="D1154" s="276" t="s">
        <v>3487</v>
      </c>
      <c r="E1154" s="276" t="s">
        <v>64</v>
      </c>
      <c r="F1154" s="276" t="s">
        <v>65</v>
      </c>
      <c r="G1154" s="277">
        <v>0</v>
      </c>
      <c r="H1154" s="276" t="s">
        <v>64</v>
      </c>
      <c r="I1154" s="276" t="s">
        <v>65</v>
      </c>
      <c r="J1154" s="276" t="s">
        <v>66</v>
      </c>
      <c r="K1154" s="276" t="s">
        <v>66</v>
      </c>
      <c r="L1154" s="276">
        <v>0</v>
      </c>
      <c r="M1154" s="276">
        <v>0</v>
      </c>
      <c r="N1154" s="276">
        <v>0</v>
      </c>
      <c r="O1154" s="276" t="s">
        <v>65</v>
      </c>
      <c r="P1154" s="276">
        <v>0</v>
      </c>
      <c r="Q1154" s="276" t="s">
        <v>68</v>
      </c>
      <c r="R1154" s="276" t="s">
        <v>68</v>
      </c>
    </row>
    <row r="1155" spans="2:18" x14ac:dyDescent="0.3">
      <c r="B1155" s="436"/>
      <c r="C1155" s="276" t="s">
        <v>154</v>
      </c>
      <c r="D1155" s="276" t="s">
        <v>3488</v>
      </c>
      <c r="E1155" s="276" t="s">
        <v>64</v>
      </c>
      <c r="F1155" s="276" t="s">
        <v>65</v>
      </c>
      <c r="G1155" s="277">
        <v>0</v>
      </c>
      <c r="H1155" s="276" t="s">
        <v>64</v>
      </c>
      <c r="I1155" s="276" t="s">
        <v>65</v>
      </c>
      <c r="J1155" s="276" t="s">
        <v>66</v>
      </c>
      <c r="K1155" s="276" t="s">
        <v>66</v>
      </c>
      <c r="L1155" s="276">
        <v>0</v>
      </c>
      <c r="M1155" s="276">
        <v>0</v>
      </c>
      <c r="N1155" s="276">
        <v>0</v>
      </c>
      <c r="O1155" s="276" t="s">
        <v>65</v>
      </c>
      <c r="P1155" s="276">
        <v>0</v>
      </c>
      <c r="Q1155" s="276" t="s">
        <v>68</v>
      </c>
      <c r="R1155" s="276" t="s">
        <v>68</v>
      </c>
    </row>
    <row r="1156" spans="2:18" x14ac:dyDescent="0.3">
      <c r="B1156" s="436"/>
      <c r="C1156" s="276" t="s">
        <v>3489</v>
      </c>
      <c r="D1156" s="276" t="s">
        <v>180</v>
      </c>
      <c r="E1156" s="276" t="s">
        <v>64</v>
      </c>
      <c r="F1156" s="276" t="s">
        <v>65</v>
      </c>
      <c r="G1156" s="277">
        <v>0</v>
      </c>
      <c r="H1156" s="276" t="s">
        <v>64</v>
      </c>
      <c r="I1156" s="276" t="s">
        <v>64</v>
      </c>
      <c r="J1156" s="276" t="s">
        <v>66</v>
      </c>
      <c r="K1156" s="276" t="s">
        <v>65</v>
      </c>
      <c r="L1156" s="276">
        <v>0</v>
      </c>
      <c r="M1156" s="276">
        <v>0</v>
      </c>
      <c r="N1156" s="276">
        <v>0</v>
      </c>
      <c r="O1156" s="276" t="s">
        <v>65</v>
      </c>
      <c r="P1156" s="276">
        <v>0</v>
      </c>
      <c r="Q1156" s="276" t="s">
        <v>68</v>
      </c>
      <c r="R1156" s="276" t="s">
        <v>68</v>
      </c>
    </row>
    <row r="1157" spans="2:18" x14ac:dyDescent="0.3">
      <c r="B1157" s="436"/>
      <c r="C1157" s="276" t="s">
        <v>406</v>
      </c>
      <c r="D1157" s="276" t="s">
        <v>3490</v>
      </c>
      <c r="E1157" s="276" t="s">
        <v>65</v>
      </c>
      <c r="F1157" s="276" t="s">
        <v>64</v>
      </c>
      <c r="G1157" s="277">
        <v>0</v>
      </c>
      <c r="H1157" s="276" t="s">
        <v>64</v>
      </c>
      <c r="I1157" s="276" t="s">
        <v>64</v>
      </c>
      <c r="J1157" s="276" t="s">
        <v>66</v>
      </c>
      <c r="K1157" s="276" t="s">
        <v>65</v>
      </c>
      <c r="L1157" s="276">
        <v>0</v>
      </c>
      <c r="M1157" s="276">
        <v>0</v>
      </c>
      <c r="N1157" s="276">
        <v>0</v>
      </c>
      <c r="O1157" s="276" t="s">
        <v>65</v>
      </c>
      <c r="P1157" s="276">
        <v>0</v>
      </c>
      <c r="Q1157" s="276" t="s">
        <v>68</v>
      </c>
      <c r="R1157" s="276" t="s">
        <v>68</v>
      </c>
    </row>
    <row r="1158" spans="2:18" x14ac:dyDescent="0.3">
      <c r="B1158" s="436"/>
      <c r="C1158" s="276" t="s">
        <v>3491</v>
      </c>
      <c r="D1158" s="276" t="s">
        <v>3492</v>
      </c>
      <c r="E1158" s="276" t="s">
        <v>65</v>
      </c>
      <c r="F1158" s="276" t="s">
        <v>64</v>
      </c>
      <c r="G1158" s="277">
        <v>0</v>
      </c>
      <c r="H1158" s="276" t="s">
        <v>64</v>
      </c>
      <c r="I1158" s="276" t="s">
        <v>64</v>
      </c>
      <c r="J1158" s="276" t="s">
        <v>65</v>
      </c>
      <c r="K1158" s="276" t="s">
        <v>66</v>
      </c>
      <c r="L1158" s="276">
        <v>0</v>
      </c>
      <c r="M1158" s="276">
        <v>0</v>
      </c>
      <c r="N1158" s="276">
        <v>0</v>
      </c>
      <c r="O1158" s="276" t="s">
        <v>65</v>
      </c>
      <c r="P1158" s="276">
        <v>0</v>
      </c>
      <c r="Q1158" s="276" t="s">
        <v>68</v>
      </c>
      <c r="R1158" s="276" t="s">
        <v>68</v>
      </c>
    </row>
    <row r="1159" spans="2:18" x14ac:dyDescent="0.3">
      <c r="B1159" s="436"/>
      <c r="C1159" s="276" t="s">
        <v>3472</v>
      </c>
      <c r="D1159" s="276" t="s">
        <v>317</v>
      </c>
      <c r="E1159" s="276" t="s">
        <v>64</v>
      </c>
      <c r="F1159" s="276" t="s">
        <v>65</v>
      </c>
      <c r="G1159" s="277">
        <v>0</v>
      </c>
      <c r="H1159" s="276" t="s">
        <v>64</v>
      </c>
      <c r="I1159" s="276" t="s">
        <v>65</v>
      </c>
      <c r="J1159" s="276" t="s">
        <v>66</v>
      </c>
      <c r="K1159" s="276" t="s">
        <v>66</v>
      </c>
      <c r="L1159" s="276">
        <v>0</v>
      </c>
      <c r="M1159" s="276">
        <v>0</v>
      </c>
      <c r="N1159" s="276">
        <v>0</v>
      </c>
      <c r="O1159" s="276" t="s">
        <v>65</v>
      </c>
      <c r="P1159" s="276">
        <v>0</v>
      </c>
      <c r="Q1159" s="276" t="s">
        <v>68</v>
      </c>
      <c r="R1159" s="276" t="s">
        <v>68</v>
      </c>
    </row>
    <row r="1160" spans="2:18" x14ac:dyDescent="0.3">
      <c r="B1160" s="436"/>
      <c r="C1160" s="276" t="s">
        <v>3378</v>
      </c>
      <c r="D1160" s="276" t="s">
        <v>444</v>
      </c>
      <c r="E1160" s="276" t="s">
        <v>65</v>
      </c>
      <c r="F1160" s="276" t="s">
        <v>64</v>
      </c>
      <c r="G1160" s="277">
        <v>0</v>
      </c>
      <c r="H1160" s="276" t="s">
        <v>64</v>
      </c>
      <c r="I1160" s="276" t="s">
        <v>65</v>
      </c>
      <c r="J1160" s="276" t="s">
        <v>66</v>
      </c>
      <c r="K1160" s="276" t="s">
        <v>66</v>
      </c>
      <c r="L1160" s="276">
        <v>0</v>
      </c>
      <c r="M1160" s="276">
        <v>0</v>
      </c>
      <c r="N1160" s="276">
        <v>0</v>
      </c>
      <c r="O1160" s="276" t="s">
        <v>65</v>
      </c>
      <c r="P1160" s="276">
        <v>0</v>
      </c>
      <c r="Q1160" s="276" t="s">
        <v>68</v>
      </c>
      <c r="R1160" s="276" t="s">
        <v>68</v>
      </c>
    </row>
    <row r="1161" spans="2:18" x14ac:dyDescent="0.3">
      <c r="B1161" s="436"/>
      <c r="C1161" s="276" t="s">
        <v>1774</v>
      </c>
      <c r="D1161" s="276" t="s">
        <v>3493</v>
      </c>
      <c r="E1161" s="276" t="s">
        <v>64</v>
      </c>
      <c r="F1161" s="276" t="s">
        <v>65</v>
      </c>
      <c r="G1161" s="277">
        <v>0</v>
      </c>
      <c r="H1161" s="276" t="s">
        <v>64</v>
      </c>
      <c r="I1161" s="276" t="s">
        <v>65</v>
      </c>
      <c r="J1161" s="276" t="s">
        <v>66</v>
      </c>
      <c r="K1161" s="276" t="s">
        <v>66</v>
      </c>
      <c r="L1161" s="276">
        <v>0</v>
      </c>
      <c r="M1161" s="276">
        <v>0</v>
      </c>
      <c r="N1161" s="276">
        <v>0</v>
      </c>
      <c r="O1161" s="276" t="s">
        <v>65</v>
      </c>
      <c r="P1161" s="276">
        <v>0</v>
      </c>
      <c r="Q1161" s="276" t="s">
        <v>68</v>
      </c>
      <c r="R1161" s="276" t="s">
        <v>68</v>
      </c>
    </row>
    <row r="1162" spans="2:18" x14ac:dyDescent="0.3">
      <c r="B1162" s="436"/>
      <c r="C1162" s="276" t="s">
        <v>3467</v>
      </c>
      <c r="D1162" s="276" t="s">
        <v>3494</v>
      </c>
      <c r="E1162" s="276" t="s">
        <v>64</v>
      </c>
      <c r="F1162" s="276" t="s">
        <v>65</v>
      </c>
      <c r="G1162" s="277">
        <v>0</v>
      </c>
      <c r="H1162" s="276" t="s">
        <v>65</v>
      </c>
      <c r="I1162" s="276" t="s">
        <v>64</v>
      </c>
      <c r="J1162" s="276" t="s">
        <v>66</v>
      </c>
      <c r="K1162" s="276" t="s">
        <v>66</v>
      </c>
      <c r="L1162" s="276">
        <v>0</v>
      </c>
      <c r="M1162" s="276">
        <v>0</v>
      </c>
      <c r="N1162" s="276">
        <v>0</v>
      </c>
      <c r="O1162" s="276" t="s">
        <v>65</v>
      </c>
      <c r="P1162" s="276">
        <v>0</v>
      </c>
      <c r="Q1162" s="276" t="s">
        <v>68</v>
      </c>
      <c r="R1162" s="276" t="s">
        <v>68</v>
      </c>
    </row>
    <row r="1163" spans="2:18" x14ac:dyDescent="0.3">
      <c r="B1163" s="436"/>
      <c r="C1163" s="276" t="s">
        <v>1433</v>
      </c>
      <c r="D1163" s="276" t="s">
        <v>215</v>
      </c>
      <c r="E1163" s="276" t="s">
        <v>64</v>
      </c>
      <c r="F1163" s="276" t="s">
        <v>65</v>
      </c>
      <c r="G1163" s="277">
        <v>0</v>
      </c>
      <c r="H1163" s="276" t="s">
        <v>64</v>
      </c>
      <c r="I1163" s="276" t="s">
        <v>65</v>
      </c>
      <c r="J1163" s="276" t="s">
        <v>66</v>
      </c>
      <c r="K1163" s="276" t="s">
        <v>66</v>
      </c>
      <c r="L1163" s="276">
        <v>0</v>
      </c>
      <c r="M1163" s="276">
        <v>0</v>
      </c>
      <c r="N1163" s="276">
        <v>0</v>
      </c>
      <c r="O1163" s="276" t="s">
        <v>65</v>
      </c>
      <c r="P1163" s="276">
        <v>0</v>
      </c>
      <c r="Q1163" s="276" t="s">
        <v>68</v>
      </c>
      <c r="R1163" s="276" t="s">
        <v>68</v>
      </c>
    </row>
    <row r="1164" spans="2:18" x14ac:dyDescent="0.3">
      <c r="B1164" s="436"/>
      <c r="C1164" s="276" t="s">
        <v>185</v>
      </c>
      <c r="D1164" s="276" t="s">
        <v>158</v>
      </c>
      <c r="E1164" s="276" t="s">
        <v>64</v>
      </c>
      <c r="F1164" s="276" t="s">
        <v>65</v>
      </c>
      <c r="G1164" s="277">
        <v>0</v>
      </c>
      <c r="H1164" s="276" t="s">
        <v>64</v>
      </c>
      <c r="I1164" s="276" t="s">
        <v>64</v>
      </c>
      <c r="J1164" s="276" t="s">
        <v>65</v>
      </c>
      <c r="K1164" s="276" t="s">
        <v>66</v>
      </c>
      <c r="L1164" s="276">
        <v>0</v>
      </c>
      <c r="M1164" s="276">
        <v>0</v>
      </c>
      <c r="N1164" s="276">
        <v>0</v>
      </c>
      <c r="O1164" s="276" t="s">
        <v>65</v>
      </c>
      <c r="P1164" s="276">
        <v>0</v>
      </c>
      <c r="Q1164" s="276" t="s">
        <v>68</v>
      </c>
      <c r="R1164" s="276" t="s">
        <v>68</v>
      </c>
    </row>
    <row r="1165" spans="2:18" x14ac:dyDescent="0.3">
      <c r="B1165" s="436"/>
      <c r="C1165" s="276" t="s">
        <v>3378</v>
      </c>
      <c r="D1165" s="276" t="s">
        <v>3495</v>
      </c>
      <c r="E1165" s="276" t="s">
        <v>65</v>
      </c>
      <c r="F1165" s="276" t="s">
        <v>64</v>
      </c>
      <c r="G1165" s="277">
        <v>0</v>
      </c>
      <c r="H1165" s="276" t="s">
        <v>64</v>
      </c>
      <c r="I1165" s="276" t="s">
        <v>65</v>
      </c>
      <c r="J1165" s="276" t="s">
        <v>66</v>
      </c>
      <c r="K1165" s="276" t="s">
        <v>66</v>
      </c>
      <c r="L1165" s="276">
        <v>0</v>
      </c>
      <c r="M1165" s="276">
        <v>0</v>
      </c>
      <c r="N1165" s="276">
        <v>0</v>
      </c>
      <c r="O1165" s="276" t="s">
        <v>65</v>
      </c>
      <c r="P1165" s="276">
        <v>0</v>
      </c>
      <c r="Q1165" s="276" t="s">
        <v>68</v>
      </c>
      <c r="R1165" s="276" t="s">
        <v>68</v>
      </c>
    </row>
    <row r="1166" spans="2:18" x14ac:dyDescent="0.3">
      <c r="B1166" s="436"/>
      <c r="C1166" s="276" t="s">
        <v>1450</v>
      </c>
      <c r="D1166" s="276" t="s">
        <v>2546</v>
      </c>
      <c r="E1166" s="276" t="s">
        <v>64</v>
      </c>
      <c r="F1166" s="276" t="s">
        <v>65</v>
      </c>
      <c r="G1166" s="277">
        <v>0</v>
      </c>
      <c r="H1166" s="276" t="s">
        <v>65</v>
      </c>
      <c r="I1166" s="276" t="s">
        <v>64</v>
      </c>
      <c r="J1166" s="276" t="s">
        <v>66</v>
      </c>
      <c r="K1166" s="276" t="s">
        <v>66</v>
      </c>
      <c r="L1166" s="276">
        <v>0</v>
      </c>
      <c r="M1166" s="276">
        <v>0</v>
      </c>
      <c r="N1166" s="276">
        <v>0</v>
      </c>
      <c r="O1166" s="276" t="s">
        <v>65</v>
      </c>
      <c r="P1166" s="276">
        <v>0</v>
      </c>
      <c r="Q1166" s="276" t="s">
        <v>68</v>
      </c>
      <c r="R1166" s="276" t="s">
        <v>68</v>
      </c>
    </row>
    <row r="1167" spans="2:18" x14ac:dyDescent="0.3">
      <c r="B1167" s="436"/>
      <c r="C1167" s="276" t="s">
        <v>1567</v>
      </c>
      <c r="D1167" s="276" t="s">
        <v>3496</v>
      </c>
      <c r="E1167" s="276" t="s">
        <v>64</v>
      </c>
      <c r="F1167" s="276" t="s">
        <v>65</v>
      </c>
      <c r="G1167" s="277">
        <v>0</v>
      </c>
      <c r="H1167" s="276" t="s">
        <v>64</v>
      </c>
      <c r="I1167" s="276" t="s">
        <v>65</v>
      </c>
      <c r="J1167" s="276" t="s">
        <v>66</v>
      </c>
      <c r="K1167" s="276" t="s">
        <v>66</v>
      </c>
      <c r="L1167" s="276">
        <v>0</v>
      </c>
      <c r="M1167" s="276">
        <v>0</v>
      </c>
      <c r="N1167" s="276">
        <v>0</v>
      </c>
      <c r="O1167" s="276" t="s">
        <v>65</v>
      </c>
      <c r="P1167" s="276">
        <v>0</v>
      </c>
      <c r="Q1167" s="276" t="s">
        <v>68</v>
      </c>
      <c r="R1167" s="276" t="s">
        <v>68</v>
      </c>
    </row>
    <row r="1168" spans="2:18" x14ac:dyDescent="0.3">
      <c r="B1168" s="436"/>
      <c r="C1168" s="276" t="s">
        <v>3497</v>
      </c>
      <c r="D1168" s="276" t="s">
        <v>1764</v>
      </c>
      <c r="E1168" s="276" t="s">
        <v>65</v>
      </c>
      <c r="F1168" s="276" t="s">
        <v>64</v>
      </c>
      <c r="G1168" s="277">
        <v>0</v>
      </c>
      <c r="H1168" s="276" t="s">
        <v>64</v>
      </c>
      <c r="I1168" s="276" t="s">
        <v>65</v>
      </c>
      <c r="J1168" s="276" t="s">
        <v>66</v>
      </c>
      <c r="K1168" s="276" t="s">
        <v>66</v>
      </c>
      <c r="L1168" s="276">
        <v>0</v>
      </c>
      <c r="M1168" s="276">
        <v>0</v>
      </c>
      <c r="N1168" s="276">
        <v>0</v>
      </c>
      <c r="O1168" s="276" t="s">
        <v>65</v>
      </c>
      <c r="P1168" s="276">
        <v>0</v>
      </c>
      <c r="Q1168" s="276" t="s">
        <v>68</v>
      </c>
      <c r="R1168" s="276" t="s">
        <v>68</v>
      </c>
    </row>
    <row r="1169" spans="2:18" x14ac:dyDescent="0.3">
      <c r="B1169" s="436"/>
      <c r="C1169" s="276" t="s">
        <v>189</v>
      </c>
      <c r="D1169" s="276" t="s">
        <v>504</v>
      </c>
      <c r="E1169" s="276" t="s">
        <v>64</v>
      </c>
      <c r="F1169" s="276" t="s">
        <v>65</v>
      </c>
      <c r="G1169" s="277">
        <v>0</v>
      </c>
      <c r="H1169" s="276" t="s">
        <v>64</v>
      </c>
      <c r="I1169" s="276" t="s">
        <v>65</v>
      </c>
      <c r="J1169" s="276" t="s">
        <v>66</v>
      </c>
      <c r="K1169" s="276" t="s">
        <v>66</v>
      </c>
      <c r="L1169" s="276">
        <v>0</v>
      </c>
      <c r="M1169" s="276">
        <v>0</v>
      </c>
      <c r="N1169" s="276">
        <v>0</v>
      </c>
      <c r="O1169" s="276" t="s">
        <v>65</v>
      </c>
      <c r="P1169" s="276">
        <v>0</v>
      </c>
      <c r="Q1169" s="276" t="s">
        <v>68</v>
      </c>
      <c r="R1169" s="276" t="s">
        <v>68</v>
      </c>
    </row>
    <row r="1170" spans="2:18" x14ac:dyDescent="0.3">
      <c r="B1170" s="436"/>
      <c r="C1170" s="276" t="s">
        <v>1923</v>
      </c>
      <c r="D1170" s="276" t="s">
        <v>3498</v>
      </c>
      <c r="E1170" s="276" t="s">
        <v>65</v>
      </c>
      <c r="F1170" s="276" t="s">
        <v>64</v>
      </c>
      <c r="G1170" s="277">
        <v>0</v>
      </c>
      <c r="H1170" s="276" t="s">
        <v>64</v>
      </c>
      <c r="I1170" s="276" t="s">
        <v>65</v>
      </c>
      <c r="J1170" s="276" t="s">
        <v>66</v>
      </c>
      <c r="K1170" s="276" t="s">
        <v>66</v>
      </c>
      <c r="L1170" s="276">
        <v>0</v>
      </c>
      <c r="M1170" s="276">
        <v>0</v>
      </c>
      <c r="N1170" s="276">
        <v>0</v>
      </c>
      <c r="O1170" s="276" t="s">
        <v>65</v>
      </c>
      <c r="P1170" s="276">
        <v>0</v>
      </c>
      <c r="Q1170" s="276" t="s">
        <v>68</v>
      </c>
      <c r="R1170" s="276" t="s">
        <v>68</v>
      </c>
    </row>
    <row r="1171" spans="2:18" x14ac:dyDescent="0.3">
      <c r="B1171" s="436"/>
      <c r="C1171" s="276" t="s">
        <v>3499</v>
      </c>
      <c r="D1171" s="276" t="s">
        <v>444</v>
      </c>
      <c r="E1171" s="276" t="s">
        <v>65</v>
      </c>
      <c r="F1171" s="276" t="s">
        <v>64</v>
      </c>
      <c r="G1171" s="277">
        <v>0</v>
      </c>
      <c r="H1171" s="276" t="s">
        <v>65</v>
      </c>
      <c r="I1171" s="276" t="s">
        <v>65</v>
      </c>
      <c r="J1171" s="276" t="s">
        <v>66</v>
      </c>
      <c r="K1171" s="276" t="s">
        <v>66</v>
      </c>
      <c r="L1171" s="276">
        <v>0</v>
      </c>
      <c r="M1171" s="276">
        <v>0</v>
      </c>
      <c r="N1171" s="276">
        <v>0</v>
      </c>
      <c r="O1171" s="276" t="s">
        <v>65</v>
      </c>
      <c r="P1171" s="276">
        <v>0</v>
      </c>
      <c r="Q1171" s="276" t="s">
        <v>68</v>
      </c>
      <c r="R1171" s="276" t="s">
        <v>68</v>
      </c>
    </row>
    <row r="1172" spans="2:18" x14ac:dyDescent="0.3">
      <c r="B1172" s="436"/>
      <c r="C1172" s="276" t="s">
        <v>3471</v>
      </c>
      <c r="D1172" s="276" t="s">
        <v>3500</v>
      </c>
      <c r="E1172" s="276" t="s">
        <v>64</v>
      </c>
      <c r="F1172" s="276" t="s">
        <v>65</v>
      </c>
      <c r="G1172" s="277">
        <v>0</v>
      </c>
      <c r="H1172" s="276" t="s">
        <v>64</v>
      </c>
      <c r="I1172" s="276" t="s">
        <v>65</v>
      </c>
      <c r="J1172" s="276" t="s">
        <v>66</v>
      </c>
      <c r="K1172" s="276" t="s">
        <v>66</v>
      </c>
      <c r="L1172" s="276">
        <v>0</v>
      </c>
      <c r="M1172" s="276">
        <v>0</v>
      </c>
      <c r="N1172" s="276">
        <v>0</v>
      </c>
      <c r="O1172" s="276" t="s">
        <v>65</v>
      </c>
      <c r="P1172" s="276">
        <v>0</v>
      </c>
      <c r="Q1172" s="276" t="s">
        <v>68</v>
      </c>
      <c r="R1172" s="276" t="s">
        <v>68</v>
      </c>
    </row>
    <row r="1173" spans="2:18" x14ac:dyDescent="0.3">
      <c r="B1173" s="436"/>
      <c r="C1173" s="276" t="s">
        <v>2999</v>
      </c>
      <c r="D1173" s="276" t="s">
        <v>3501</v>
      </c>
      <c r="E1173" s="276" t="s">
        <v>65</v>
      </c>
      <c r="F1173" s="276" t="s">
        <v>64</v>
      </c>
      <c r="G1173" s="277">
        <v>0</v>
      </c>
      <c r="H1173" s="276" t="s">
        <v>64</v>
      </c>
      <c r="I1173" s="276" t="s">
        <v>65</v>
      </c>
      <c r="J1173" s="276" t="s">
        <v>66</v>
      </c>
      <c r="K1173" s="276" t="s">
        <v>66</v>
      </c>
      <c r="L1173" s="276">
        <v>0</v>
      </c>
      <c r="M1173" s="276">
        <v>0</v>
      </c>
      <c r="N1173" s="276">
        <v>0</v>
      </c>
      <c r="O1173" s="276" t="s">
        <v>65</v>
      </c>
      <c r="P1173" s="276">
        <v>0</v>
      </c>
      <c r="Q1173" s="276" t="s">
        <v>68</v>
      </c>
      <c r="R1173" s="276" t="s">
        <v>68</v>
      </c>
    </row>
    <row r="1174" spans="2:18" x14ac:dyDescent="0.3">
      <c r="B1174" s="436"/>
      <c r="C1174" s="276" t="s">
        <v>189</v>
      </c>
      <c r="D1174" s="276" t="s">
        <v>1435</v>
      </c>
      <c r="E1174" s="276" t="s">
        <v>64</v>
      </c>
      <c r="F1174" s="276" t="s">
        <v>65</v>
      </c>
      <c r="G1174" s="277">
        <v>0</v>
      </c>
      <c r="H1174" s="276" t="s">
        <v>65</v>
      </c>
      <c r="I1174" s="276" t="s">
        <v>64</v>
      </c>
      <c r="J1174" s="276" t="s">
        <v>66</v>
      </c>
      <c r="K1174" s="276" t="s">
        <v>66</v>
      </c>
      <c r="L1174" s="276">
        <v>0</v>
      </c>
      <c r="M1174" s="276">
        <v>0</v>
      </c>
      <c r="N1174" s="276">
        <v>0</v>
      </c>
      <c r="O1174" s="276" t="s">
        <v>65</v>
      </c>
      <c r="P1174" s="276">
        <v>0</v>
      </c>
      <c r="Q1174" s="276" t="s">
        <v>68</v>
      </c>
      <c r="R1174" s="276" t="s">
        <v>68</v>
      </c>
    </row>
    <row r="1175" spans="2:18" x14ac:dyDescent="0.3">
      <c r="B1175" s="436"/>
      <c r="C1175" s="276" t="s">
        <v>555</v>
      </c>
      <c r="D1175" s="276" t="s">
        <v>3502</v>
      </c>
      <c r="E1175" s="276" t="s">
        <v>65</v>
      </c>
      <c r="F1175" s="276" t="s">
        <v>64</v>
      </c>
      <c r="G1175" s="277">
        <v>0</v>
      </c>
      <c r="H1175" s="276" t="s">
        <v>65</v>
      </c>
      <c r="I1175" s="276" t="s">
        <v>64</v>
      </c>
      <c r="J1175" s="276" t="s">
        <v>66</v>
      </c>
      <c r="K1175" s="276" t="s">
        <v>66</v>
      </c>
      <c r="L1175" s="276">
        <v>0</v>
      </c>
      <c r="M1175" s="276">
        <v>0</v>
      </c>
      <c r="N1175" s="276">
        <v>0</v>
      </c>
      <c r="O1175" s="276" t="s">
        <v>65</v>
      </c>
      <c r="P1175" s="276">
        <v>0</v>
      </c>
      <c r="Q1175" s="276" t="s">
        <v>68</v>
      </c>
      <c r="R1175" s="276" t="s">
        <v>68</v>
      </c>
    </row>
    <row r="1176" spans="2:18" x14ac:dyDescent="0.3">
      <c r="B1176" s="436"/>
      <c r="C1176" s="276" t="s">
        <v>3503</v>
      </c>
      <c r="D1176" s="276" t="s">
        <v>460</v>
      </c>
      <c r="E1176" s="276" t="s">
        <v>64</v>
      </c>
      <c r="F1176" s="276" t="s">
        <v>65</v>
      </c>
      <c r="G1176" s="277">
        <v>0</v>
      </c>
      <c r="H1176" s="276" t="s">
        <v>64</v>
      </c>
      <c r="I1176" s="276" t="s">
        <v>65</v>
      </c>
      <c r="J1176" s="276" t="s">
        <v>66</v>
      </c>
      <c r="K1176" s="276" t="s">
        <v>66</v>
      </c>
      <c r="L1176" s="276">
        <v>0</v>
      </c>
      <c r="M1176" s="276">
        <v>0</v>
      </c>
      <c r="N1176" s="276">
        <v>0</v>
      </c>
      <c r="O1176" s="276" t="s">
        <v>65</v>
      </c>
      <c r="P1176" s="276">
        <v>0</v>
      </c>
      <c r="Q1176" s="276" t="s">
        <v>68</v>
      </c>
      <c r="R1176" s="276" t="s">
        <v>68</v>
      </c>
    </row>
    <row r="1177" spans="2:18" x14ac:dyDescent="0.3">
      <c r="B1177" s="436"/>
      <c r="C1177" s="276" t="s">
        <v>3504</v>
      </c>
      <c r="D1177" s="276" t="s">
        <v>516</v>
      </c>
      <c r="E1177" s="276" t="s">
        <v>65</v>
      </c>
      <c r="F1177" s="276" t="s">
        <v>64</v>
      </c>
      <c r="G1177" s="277">
        <v>0</v>
      </c>
      <c r="H1177" s="276" t="s">
        <v>64</v>
      </c>
      <c r="I1177" s="276" t="s">
        <v>64</v>
      </c>
      <c r="J1177" s="276" t="s">
        <v>65</v>
      </c>
      <c r="K1177" s="276" t="s">
        <v>66</v>
      </c>
      <c r="L1177" s="276">
        <v>0</v>
      </c>
      <c r="M1177" s="276">
        <v>0</v>
      </c>
      <c r="N1177" s="276">
        <v>0</v>
      </c>
      <c r="O1177" s="276" t="s">
        <v>65</v>
      </c>
      <c r="P1177" s="276">
        <v>0</v>
      </c>
      <c r="Q1177" s="276" t="s">
        <v>68</v>
      </c>
      <c r="R1177" s="276" t="s">
        <v>68</v>
      </c>
    </row>
    <row r="1178" spans="2:18" x14ac:dyDescent="0.3">
      <c r="B1178" s="436"/>
      <c r="C1178" s="276" t="s">
        <v>154</v>
      </c>
      <c r="D1178" s="276" t="s">
        <v>3505</v>
      </c>
      <c r="E1178" s="276" t="s">
        <v>64</v>
      </c>
      <c r="F1178" s="276" t="s">
        <v>65</v>
      </c>
      <c r="G1178" s="277">
        <v>0</v>
      </c>
      <c r="H1178" s="276" t="s">
        <v>64</v>
      </c>
      <c r="I1178" s="276" t="s">
        <v>64</v>
      </c>
      <c r="J1178" s="276" t="s">
        <v>65</v>
      </c>
      <c r="K1178" s="276" t="s">
        <v>66</v>
      </c>
      <c r="L1178" s="276">
        <v>0</v>
      </c>
      <c r="M1178" s="276">
        <v>0</v>
      </c>
      <c r="N1178" s="276">
        <v>0</v>
      </c>
      <c r="O1178" s="276" t="s">
        <v>65</v>
      </c>
      <c r="P1178" s="276">
        <v>0</v>
      </c>
      <c r="Q1178" s="276" t="s">
        <v>68</v>
      </c>
      <c r="R1178" s="276" t="s">
        <v>68</v>
      </c>
    </row>
    <row r="1179" spans="2:18" x14ac:dyDescent="0.3">
      <c r="B1179" s="436"/>
      <c r="C1179" s="276" t="s">
        <v>1520</v>
      </c>
      <c r="D1179" s="276" t="s">
        <v>3506</v>
      </c>
      <c r="E1179" s="276" t="s">
        <v>64</v>
      </c>
      <c r="F1179" s="276" t="s">
        <v>65</v>
      </c>
      <c r="G1179" s="277">
        <v>0</v>
      </c>
      <c r="H1179" s="276" t="s">
        <v>65</v>
      </c>
      <c r="I1179" s="276" t="s">
        <v>64</v>
      </c>
      <c r="J1179" s="276" t="s">
        <v>66</v>
      </c>
      <c r="K1179" s="276" t="s">
        <v>66</v>
      </c>
      <c r="L1179" s="276">
        <v>0</v>
      </c>
      <c r="M1179" s="276">
        <v>0</v>
      </c>
      <c r="N1179" s="276">
        <v>0</v>
      </c>
      <c r="O1179" s="276" t="s">
        <v>65</v>
      </c>
      <c r="P1179" s="276">
        <v>0</v>
      </c>
      <c r="Q1179" s="276" t="s">
        <v>68</v>
      </c>
      <c r="R1179" s="276" t="s">
        <v>68</v>
      </c>
    </row>
    <row r="1180" spans="2:18" x14ac:dyDescent="0.3">
      <c r="B1180" s="436"/>
      <c r="C1180" s="276" t="s">
        <v>3507</v>
      </c>
      <c r="D1180" s="276" t="s">
        <v>1536</v>
      </c>
      <c r="E1180" s="276" t="s">
        <v>64</v>
      </c>
      <c r="F1180" s="276" t="s">
        <v>65</v>
      </c>
      <c r="G1180" s="277">
        <v>0</v>
      </c>
      <c r="H1180" s="276" t="s">
        <v>64</v>
      </c>
      <c r="I1180" s="276" t="s">
        <v>65</v>
      </c>
      <c r="J1180" s="276" t="s">
        <v>66</v>
      </c>
      <c r="K1180" s="276" t="s">
        <v>66</v>
      </c>
      <c r="L1180" s="276">
        <v>0</v>
      </c>
      <c r="M1180" s="276">
        <v>0</v>
      </c>
      <c r="N1180" s="276">
        <v>0</v>
      </c>
      <c r="O1180" s="276" t="s">
        <v>65</v>
      </c>
      <c r="P1180" s="276">
        <v>0</v>
      </c>
      <c r="Q1180" s="276" t="s">
        <v>68</v>
      </c>
      <c r="R1180" s="276" t="s">
        <v>68</v>
      </c>
    </row>
    <row r="1181" spans="2:18" x14ac:dyDescent="0.3">
      <c r="B1181" s="436"/>
      <c r="C1181" s="276" t="s">
        <v>187</v>
      </c>
      <c r="D1181" s="276" t="s">
        <v>516</v>
      </c>
      <c r="E1181" s="276" t="s">
        <v>64</v>
      </c>
      <c r="F1181" s="276" t="s">
        <v>65</v>
      </c>
      <c r="G1181" s="277">
        <v>0</v>
      </c>
      <c r="H1181" s="276" t="s">
        <v>65</v>
      </c>
      <c r="I1181" s="276" t="s">
        <v>64</v>
      </c>
      <c r="J1181" s="276" t="s">
        <v>66</v>
      </c>
      <c r="K1181" s="276" t="s">
        <v>66</v>
      </c>
      <c r="L1181" s="276">
        <v>0</v>
      </c>
      <c r="M1181" s="276">
        <v>0</v>
      </c>
      <c r="N1181" s="276">
        <v>0</v>
      </c>
      <c r="O1181" s="276" t="s">
        <v>65</v>
      </c>
      <c r="P1181" s="276">
        <v>0</v>
      </c>
      <c r="Q1181" s="276" t="s">
        <v>68</v>
      </c>
      <c r="R1181" s="276" t="s">
        <v>68</v>
      </c>
    </row>
    <row r="1182" spans="2:18" x14ac:dyDescent="0.3">
      <c r="B1182" s="436"/>
      <c r="C1182" s="276" t="s">
        <v>1729</v>
      </c>
      <c r="D1182" s="276" t="s">
        <v>186</v>
      </c>
      <c r="E1182" s="276" t="s">
        <v>64</v>
      </c>
      <c r="F1182" s="276" t="s">
        <v>65</v>
      </c>
      <c r="G1182" s="277">
        <v>0</v>
      </c>
      <c r="H1182" s="276" t="s">
        <v>64</v>
      </c>
      <c r="I1182" s="276" t="s">
        <v>65</v>
      </c>
      <c r="J1182" s="276" t="s">
        <v>66</v>
      </c>
      <c r="K1182" s="276" t="s">
        <v>66</v>
      </c>
      <c r="L1182" s="276">
        <v>0</v>
      </c>
      <c r="M1182" s="276">
        <v>0</v>
      </c>
      <c r="N1182" s="276">
        <v>0</v>
      </c>
      <c r="O1182" s="276" t="s">
        <v>65</v>
      </c>
      <c r="P1182" s="276">
        <v>0</v>
      </c>
      <c r="Q1182" s="276" t="s">
        <v>68</v>
      </c>
      <c r="R1182" s="276" t="s">
        <v>68</v>
      </c>
    </row>
    <row r="1183" spans="2:18" x14ac:dyDescent="0.3">
      <c r="B1183" s="436"/>
      <c r="C1183" s="276" t="s">
        <v>197</v>
      </c>
      <c r="D1183" s="276" t="s">
        <v>212</v>
      </c>
      <c r="E1183" s="276" t="s">
        <v>64</v>
      </c>
      <c r="F1183" s="276" t="s">
        <v>65</v>
      </c>
      <c r="G1183" s="277">
        <v>0</v>
      </c>
      <c r="H1183" s="276" t="s">
        <v>64</v>
      </c>
      <c r="I1183" s="276" t="s">
        <v>65</v>
      </c>
      <c r="J1183" s="276" t="s">
        <v>66</v>
      </c>
      <c r="K1183" s="276" t="s">
        <v>66</v>
      </c>
      <c r="L1183" s="276">
        <v>0</v>
      </c>
      <c r="M1183" s="276">
        <v>0</v>
      </c>
      <c r="N1183" s="276">
        <v>0</v>
      </c>
      <c r="O1183" s="276" t="s">
        <v>65</v>
      </c>
      <c r="P1183" s="276">
        <v>0</v>
      </c>
      <c r="Q1183" s="276" t="s">
        <v>68</v>
      </c>
      <c r="R1183" s="276" t="s">
        <v>68</v>
      </c>
    </row>
    <row r="1184" spans="2:18" x14ac:dyDescent="0.3">
      <c r="B1184" s="436"/>
      <c r="C1184" s="276" t="s">
        <v>3508</v>
      </c>
      <c r="D1184" s="276" t="s">
        <v>3509</v>
      </c>
      <c r="E1184" s="276" t="s">
        <v>64</v>
      </c>
      <c r="F1184" s="276" t="s">
        <v>65</v>
      </c>
      <c r="G1184" s="277">
        <v>0</v>
      </c>
      <c r="H1184" s="276" t="s">
        <v>64</v>
      </c>
      <c r="I1184" s="276" t="s">
        <v>65</v>
      </c>
      <c r="J1184" s="276" t="s">
        <v>66</v>
      </c>
      <c r="K1184" s="276" t="s">
        <v>66</v>
      </c>
      <c r="L1184" s="276">
        <v>0</v>
      </c>
      <c r="M1184" s="276">
        <v>0</v>
      </c>
      <c r="N1184" s="276">
        <v>0</v>
      </c>
      <c r="O1184" s="276" t="s">
        <v>65</v>
      </c>
      <c r="P1184" s="276">
        <v>0</v>
      </c>
      <c r="Q1184" s="276" t="s">
        <v>68</v>
      </c>
      <c r="R1184" s="276" t="s">
        <v>68</v>
      </c>
    </row>
    <row r="1185" spans="2:18" x14ac:dyDescent="0.3">
      <c r="B1185" s="436"/>
      <c r="C1185" s="276" t="s">
        <v>125</v>
      </c>
      <c r="D1185" s="276" t="s">
        <v>1401</v>
      </c>
      <c r="E1185" s="276" t="s">
        <v>64</v>
      </c>
      <c r="F1185" s="276" t="s">
        <v>65</v>
      </c>
      <c r="G1185" s="277">
        <v>2498961410921</v>
      </c>
      <c r="H1185" s="276" t="s">
        <v>64</v>
      </c>
      <c r="I1185" s="276" t="s">
        <v>64</v>
      </c>
      <c r="J1185" s="276" t="s">
        <v>66</v>
      </c>
      <c r="K1185" s="276" t="s">
        <v>65</v>
      </c>
      <c r="L1185" s="276">
        <v>0</v>
      </c>
      <c r="M1185" s="276">
        <v>0</v>
      </c>
      <c r="N1185" s="276">
        <v>0</v>
      </c>
      <c r="O1185" s="276" t="s">
        <v>65</v>
      </c>
      <c r="P1185" s="276">
        <v>0</v>
      </c>
      <c r="Q1185" s="276" t="s">
        <v>68</v>
      </c>
      <c r="R1185" s="276" t="s">
        <v>68</v>
      </c>
    </row>
    <row r="1186" spans="2:18" x14ac:dyDescent="0.3">
      <c r="B1186" s="436"/>
      <c r="C1186" s="276" t="s">
        <v>2222</v>
      </c>
      <c r="D1186" s="276" t="s">
        <v>3510</v>
      </c>
      <c r="E1186" s="276" t="s">
        <v>65</v>
      </c>
      <c r="F1186" s="276" t="s">
        <v>64</v>
      </c>
      <c r="G1186" s="277">
        <v>0</v>
      </c>
      <c r="H1186" s="276" t="s">
        <v>64</v>
      </c>
      <c r="I1186" s="276" t="s">
        <v>65</v>
      </c>
      <c r="J1186" s="276" t="s">
        <v>66</v>
      </c>
      <c r="K1186" s="276" t="s">
        <v>66</v>
      </c>
      <c r="L1186" s="276">
        <v>0</v>
      </c>
      <c r="M1186" s="276">
        <v>0</v>
      </c>
      <c r="N1186" s="276">
        <v>0</v>
      </c>
      <c r="O1186" s="276" t="s">
        <v>65</v>
      </c>
      <c r="P1186" s="276">
        <v>0</v>
      </c>
      <c r="Q1186" s="276" t="s">
        <v>68</v>
      </c>
      <c r="R1186" s="276" t="s">
        <v>68</v>
      </c>
    </row>
    <row r="1187" spans="2:18" x14ac:dyDescent="0.3">
      <c r="B1187" s="436"/>
      <c r="C1187" s="276" t="s">
        <v>1948</v>
      </c>
      <c r="D1187" s="276" t="s">
        <v>173</v>
      </c>
      <c r="E1187" s="276" t="s">
        <v>65</v>
      </c>
      <c r="F1187" s="276" t="s">
        <v>64</v>
      </c>
      <c r="G1187" s="277">
        <v>0</v>
      </c>
      <c r="H1187" s="276" t="s">
        <v>64</v>
      </c>
      <c r="I1187" s="276" t="s">
        <v>65</v>
      </c>
      <c r="J1187" s="276" t="s">
        <v>66</v>
      </c>
      <c r="K1187" s="276" t="s">
        <v>66</v>
      </c>
      <c r="L1187" s="276">
        <v>0</v>
      </c>
      <c r="M1187" s="276">
        <v>0</v>
      </c>
      <c r="N1187" s="276">
        <v>0</v>
      </c>
      <c r="O1187" s="276" t="s">
        <v>65</v>
      </c>
      <c r="P1187" s="276">
        <v>0</v>
      </c>
      <c r="Q1187" s="276" t="s">
        <v>68</v>
      </c>
      <c r="R1187" s="276" t="s">
        <v>68</v>
      </c>
    </row>
    <row r="1188" spans="2:18" x14ac:dyDescent="0.3">
      <c r="B1188" s="436"/>
      <c r="C1188" s="276" t="s">
        <v>3511</v>
      </c>
      <c r="D1188" s="276" t="s">
        <v>307</v>
      </c>
      <c r="E1188" s="276" t="s">
        <v>64</v>
      </c>
      <c r="F1188" s="276" t="s">
        <v>65</v>
      </c>
      <c r="G1188" s="277">
        <v>0</v>
      </c>
      <c r="H1188" s="276" t="s">
        <v>64</v>
      </c>
      <c r="I1188" s="276" t="s">
        <v>65</v>
      </c>
      <c r="J1188" s="276" t="s">
        <v>66</v>
      </c>
      <c r="K1188" s="276" t="s">
        <v>66</v>
      </c>
      <c r="L1188" s="276">
        <v>0</v>
      </c>
      <c r="M1188" s="276">
        <v>0</v>
      </c>
      <c r="N1188" s="276">
        <v>0</v>
      </c>
      <c r="O1188" s="276" t="s">
        <v>65</v>
      </c>
      <c r="P1188" s="276">
        <v>0</v>
      </c>
      <c r="Q1188" s="276" t="s">
        <v>68</v>
      </c>
      <c r="R1188" s="276" t="s">
        <v>68</v>
      </c>
    </row>
    <row r="1189" spans="2:18" x14ac:dyDescent="0.3">
      <c r="B1189" s="436"/>
      <c r="C1189" s="276" t="s">
        <v>3512</v>
      </c>
      <c r="D1189" s="276" t="s">
        <v>1568</v>
      </c>
      <c r="E1189" s="276" t="s">
        <v>64</v>
      </c>
      <c r="F1189" s="276" t="s">
        <v>65</v>
      </c>
      <c r="G1189" s="277">
        <v>0</v>
      </c>
      <c r="H1189" s="276" t="s">
        <v>65</v>
      </c>
      <c r="I1189" s="276" t="s">
        <v>64</v>
      </c>
      <c r="J1189" s="276" t="s">
        <v>66</v>
      </c>
      <c r="K1189" s="276" t="s">
        <v>66</v>
      </c>
      <c r="L1189" s="276">
        <v>0</v>
      </c>
      <c r="M1189" s="276">
        <v>0</v>
      </c>
      <c r="N1189" s="276">
        <v>0</v>
      </c>
      <c r="O1189" s="276" t="s">
        <v>65</v>
      </c>
      <c r="P1189" s="276">
        <v>0</v>
      </c>
      <c r="Q1189" s="276" t="s">
        <v>68</v>
      </c>
      <c r="R1189" s="276" t="s">
        <v>68</v>
      </c>
    </row>
    <row r="1190" spans="2:18" x14ac:dyDescent="0.3">
      <c r="B1190" s="436"/>
      <c r="C1190" s="276" t="s">
        <v>1506</v>
      </c>
      <c r="D1190" s="276" t="s">
        <v>186</v>
      </c>
      <c r="E1190" s="276" t="s">
        <v>64</v>
      </c>
      <c r="F1190" s="276" t="s">
        <v>65</v>
      </c>
      <c r="G1190" s="277">
        <v>0</v>
      </c>
      <c r="H1190" s="276" t="s">
        <v>65</v>
      </c>
      <c r="I1190" s="276" t="s">
        <v>65</v>
      </c>
      <c r="J1190" s="276" t="s">
        <v>66</v>
      </c>
      <c r="K1190" s="276" t="s">
        <v>66</v>
      </c>
      <c r="L1190" s="276">
        <v>0</v>
      </c>
      <c r="M1190" s="276">
        <v>0</v>
      </c>
      <c r="N1190" s="276">
        <v>0</v>
      </c>
      <c r="O1190" s="276" t="s">
        <v>65</v>
      </c>
      <c r="P1190" s="276">
        <v>0</v>
      </c>
      <c r="Q1190" s="276" t="s">
        <v>68</v>
      </c>
      <c r="R1190" s="276" t="s">
        <v>68</v>
      </c>
    </row>
    <row r="1191" spans="2:18" x14ac:dyDescent="0.3">
      <c r="B1191" s="436"/>
      <c r="C1191" s="276" t="s">
        <v>2800</v>
      </c>
      <c r="D1191" s="276" t="s">
        <v>1785</v>
      </c>
      <c r="E1191" s="276" t="s">
        <v>65</v>
      </c>
      <c r="F1191" s="276" t="s">
        <v>64</v>
      </c>
      <c r="G1191" s="277">
        <v>0</v>
      </c>
      <c r="H1191" s="276" t="s">
        <v>64</v>
      </c>
      <c r="I1191" s="276" t="s">
        <v>65</v>
      </c>
      <c r="J1191" s="276" t="s">
        <v>66</v>
      </c>
      <c r="K1191" s="276" t="s">
        <v>66</v>
      </c>
      <c r="L1191" s="276">
        <v>0</v>
      </c>
      <c r="M1191" s="276">
        <v>0</v>
      </c>
      <c r="N1191" s="276">
        <v>0</v>
      </c>
      <c r="O1191" s="276" t="s">
        <v>65</v>
      </c>
      <c r="P1191" s="276">
        <v>0</v>
      </c>
      <c r="Q1191" s="276" t="s">
        <v>68</v>
      </c>
      <c r="R1191" s="276" t="s">
        <v>68</v>
      </c>
    </row>
    <row r="1192" spans="2:18" x14ac:dyDescent="0.3">
      <c r="B1192" s="436"/>
      <c r="C1192" s="276" t="s">
        <v>476</v>
      </c>
      <c r="D1192" s="276" t="s">
        <v>3513</v>
      </c>
      <c r="E1192" s="276" t="s">
        <v>64</v>
      </c>
      <c r="F1192" s="276" t="s">
        <v>65</v>
      </c>
      <c r="G1192" s="277">
        <v>0</v>
      </c>
      <c r="H1192" s="276" t="s">
        <v>65</v>
      </c>
      <c r="I1192" s="276" t="s">
        <v>64</v>
      </c>
      <c r="J1192" s="276" t="s">
        <v>66</v>
      </c>
      <c r="K1192" s="276" t="s">
        <v>66</v>
      </c>
      <c r="L1192" s="276">
        <v>0</v>
      </c>
      <c r="M1192" s="276">
        <v>0</v>
      </c>
      <c r="N1192" s="276">
        <v>0</v>
      </c>
      <c r="O1192" s="276" t="s">
        <v>65</v>
      </c>
      <c r="P1192" s="276">
        <v>0</v>
      </c>
      <c r="Q1192" s="276" t="s">
        <v>68</v>
      </c>
      <c r="R1192" s="276" t="s">
        <v>68</v>
      </c>
    </row>
    <row r="1193" spans="2:18" x14ac:dyDescent="0.3">
      <c r="B1193" s="436"/>
      <c r="C1193" s="276" t="s">
        <v>125</v>
      </c>
      <c r="D1193" s="276" t="s">
        <v>3514</v>
      </c>
      <c r="E1193" s="276" t="s">
        <v>64</v>
      </c>
      <c r="F1193" s="276" t="s">
        <v>65</v>
      </c>
      <c r="G1193" s="277">
        <v>0</v>
      </c>
      <c r="H1193" s="276" t="s">
        <v>64</v>
      </c>
      <c r="I1193" s="276" t="s">
        <v>65</v>
      </c>
      <c r="J1193" s="276" t="s">
        <v>66</v>
      </c>
      <c r="K1193" s="276" t="s">
        <v>66</v>
      </c>
      <c r="L1193" s="276">
        <v>0</v>
      </c>
      <c r="M1193" s="276">
        <v>0</v>
      </c>
      <c r="N1193" s="276">
        <v>0</v>
      </c>
      <c r="O1193" s="276" t="s">
        <v>65</v>
      </c>
      <c r="P1193" s="276">
        <v>0</v>
      </c>
      <c r="Q1193" s="276" t="s">
        <v>68</v>
      </c>
      <c r="R1193" s="276" t="s">
        <v>68</v>
      </c>
    </row>
    <row r="1194" spans="2:18" x14ac:dyDescent="0.3">
      <c r="B1194" s="436"/>
      <c r="C1194" s="276" t="s">
        <v>1506</v>
      </c>
      <c r="D1194" s="276" t="s">
        <v>2546</v>
      </c>
      <c r="E1194" s="276" t="s">
        <v>64</v>
      </c>
      <c r="F1194" s="276" t="s">
        <v>65</v>
      </c>
      <c r="G1194" s="277">
        <v>1744061340101</v>
      </c>
      <c r="H1194" s="276" t="s">
        <v>64</v>
      </c>
      <c r="I1194" s="276" t="s">
        <v>64</v>
      </c>
      <c r="J1194" s="276" t="s">
        <v>65</v>
      </c>
      <c r="K1194" s="276" t="s">
        <v>66</v>
      </c>
      <c r="L1194" s="276">
        <v>0</v>
      </c>
      <c r="M1194" s="276">
        <v>0</v>
      </c>
      <c r="N1194" s="276">
        <v>0</v>
      </c>
      <c r="O1194" s="276" t="s">
        <v>65</v>
      </c>
      <c r="P1194" s="276">
        <v>0</v>
      </c>
      <c r="Q1194" s="276" t="s">
        <v>68</v>
      </c>
      <c r="R1194" s="276" t="s">
        <v>68</v>
      </c>
    </row>
    <row r="1195" spans="2:18" x14ac:dyDescent="0.3">
      <c r="B1195" s="436"/>
      <c r="C1195" s="276" t="s">
        <v>362</v>
      </c>
      <c r="D1195" s="276" t="s">
        <v>1457</v>
      </c>
      <c r="E1195" s="276" t="s">
        <v>64</v>
      </c>
      <c r="F1195" s="276" t="s">
        <v>65</v>
      </c>
      <c r="G1195" s="277">
        <v>0</v>
      </c>
      <c r="H1195" s="276" t="s">
        <v>65</v>
      </c>
      <c r="I1195" s="276" t="s">
        <v>64</v>
      </c>
      <c r="J1195" s="276" t="s">
        <v>66</v>
      </c>
      <c r="K1195" s="276" t="s">
        <v>66</v>
      </c>
      <c r="L1195" s="276">
        <v>0</v>
      </c>
      <c r="M1195" s="276">
        <v>0</v>
      </c>
      <c r="N1195" s="276">
        <v>0</v>
      </c>
      <c r="O1195" s="276" t="s">
        <v>65</v>
      </c>
      <c r="P1195" s="276">
        <v>0</v>
      </c>
      <c r="Q1195" s="276" t="s">
        <v>68</v>
      </c>
      <c r="R1195" s="276" t="s">
        <v>68</v>
      </c>
    </row>
    <row r="1196" spans="2:18" x14ac:dyDescent="0.3">
      <c r="B1196" s="436"/>
      <c r="C1196" s="276" t="s">
        <v>1397</v>
      </c>
      <c r="D1196" s="276" t="s">
        <v>3515</v>
      </c>
      <c r="E1196" s="276" t="s">
        <v>64</v>
      </c>
      <c r="F1196" s="276" t="s">
        <v>65</v>
      </c>
      <c r="G1196" s="277">
        <v>0</v>
      </c>
      <c r="H1196" s="276" t="s">
        <v>64</v>
      </c>
      <c r="I1196" s="276" t="s">
        <v>65</v>
      </c>
      <c r="J1196" s="276" t="s">
        <v>66</v>
      </c>
      <c r="K1196" s="276" t="s">
        <v>66</v>
      </c>
      <c r="L1196" s="276">
        <v>0</v>
      </c>
      <c r="M1196" s="276">
        <v>0</v>
      </c>
      <c r="N1196" s="276">
        <v>0</v>
      </c>
      <c r="O1196" s="276" t="s">
        <v>65</v>
      </c>
      <c r="P1196" s="276">
        <v>0</v>
      </c>
      <c r="Q1196" s="276" t="s">
        <v>68</v>
      </c>
      <c r="R1196" s="276" t="s">
        <v>68</v>
      </c>
    </row>
    <row r="1197" spans="2:18" x14ac:dyDescent="0.3">
      <c r="B1197" s="436"/>
      <c r="C1197" s="276" t="s">
        <v>3516</v>
      </c>
      <c r="D1197" s="276" t="s">
        <v>186</v>
      </c>
      <c r="E1197" s="276" t="s">
        <v>65</v>
      </c>
      <c r="F1197" s="276" t="s">
        <v>64</v>
      </c>
      <c r="G1197" s="277">
        <v>0</v>
      </c>
      <c r="H1197" s="276" t="s">
        <v>65</v>
      </c>
      <c r="I1197" s="276" t="s">
        <v>64</v>
      </c>
      <c r="J1197" s="276" t="s">
        <v>66</v>
      </c>
      <c r="K1197" s="276" t="s">
        <v>66</v>
      </c>
      <c r="L1197" s="276">
        <v>0</v>
      </c>
      <c r="M1197" s="276">
        <v>0</v>
      </c>
      <c r="N1197" s="276">
        <v>0</v>
      </c>
      <c r="O1197" s="276" t="s">
        <v>65</v>
      </c>
      <c r="P1197" s="276">
        <v>0</v>
      </c>
      <c r="Q1197" s="276" t="s">
        <v>68</v>
      </c>
      <c r="R1197" s="276" t="s">
        <v>68</v>
      </c>
    </row>
    <row r="1198" spans="2:18" x14ac:dyDescent="0.3">
      <c r="B1198" s="436"/>
      <c r="C1198" s="276" t="s">
        <v>194</v>
      </c>
      <c r="D1198" s="276" t="s">
        <v>516</v>
      </c>
      <c r="E1198" s="276" t="s">
        <v>64</v>
      </c>
      <c r="F1198" s="276" t="s">
        <v>65</v>
      </c>
      <c r="G1198" s="277">
        <v>0</v>
      </c>
      <c r="H1198" s="276" t="s">
        <v>65</v>
      </c>
      <c r="I1198" s="276" t="s">
        <v>64</v>
      </c>
      <c r="J1198" s="276" t="s">
        <v>66</v>
      </c>
      <c r="K1198" s="276" t="s">
        <v>66</v>
      </c>
      <c r="L1198" s="276">
        <v>0</v>
      </c>
      <c r="M1198" s="276">
        <v>0</v>
      </c>
      <c r="N1198" s="276">
        <v>0</v>
      </c>
      <c r="O1198" s="276" t="s">
        <v>65</v>
      </c>
      <c r="P1198" s="276">
        <v>0</v>
      </c>
      <c r="Q1198" s="276" t="s">
        <v>68</v>
      </c>
      <c r="R1198" s="276" t="s">
        <v>68</v>
      </c>
    </row>
    <row r="1199" spans="2:18" x14ac:dyDescent="0.3">
      <c r="B1199" s="436"/>
      <c r="C1199" s="276" t="s">
        <v>369</v>
      </c>
      <c r="D1199" s="276" t="s">
        <v>1775</v>
      </c>
      <c r="E1199" s="276" t="s">
        <v>64</v>
      </c>
      <c r="F1199" s="276" t="s">
        <v>65</v>
      </c>
      <c r="G1199" s="277">
        <v>2163206900101</v>
      </c>
      <c r="H1199" s="276" t="s">
        <v>64</v>
      </c>
      <c r="I1199" s="276" t="s">
        <v>65</v>
      </c>
      <c r="J1199" s="276" t="s">
        <v>66</v>
      </c>
      <c r="K1199" s="276" t="s">
        <v>66</v>
      </c>
      <c r="L1199" s="276">
        <v>0</v>
      </c>
      <c r="M1199" s="276">
        <v>0</v>
      </c>
      <c r="N1199" s="276">
        <v>0</v>
      </c>
      <c r="O1199" s="276" t="s">
        <v>65</v>
      </c>
      <c r="P1199" s="276">
        <v>0</v>
      </c>
      <c r="Q1199" s="276" t="s">
        <v>68</v>
      </c>
      <c r="R1199" s="276" t="s">
        <v>68</v>
      </c>
    </row>
    <row r="1200" spans="2:18" x14ac:dyDescent="0.3">
      <c r="B1200" s="436"/>
      <c r="C1200" s="276" t="s">
        <v>350</v>
      </c>
      <c r="D1200" s="276" t="s">
        <v>1731</v>
      </c>
      <c r="E1200" s="276" t="s">
        <v>64</v>
      </c>
      <c r="F1200" s="276" t="s">
        <v>65</v>
      </c>
      <c r="G1200" s="277">
        <v>0</v>
      </c>
      <c r="H1200" s="276" t="s">
        <v>64</v>
      </c>
      <c r="I1200" s="276" t="s">
        <v>65</v>
      </c>
      <c r="J1200" s="276" t="s">
        <v>66</v>
      </c>
      <c r="K1200" s="276" t="s">
        <v>66</v>
      </c>
      <c r="L1200" s="276">
        <v>0</v>
      </c>
      <c r="M1200" s="276">
        <v>0</v>
      </c>
      <c r="N1200" s="276">
        <v>0</v>
      </c>
      <c r="O1200" s="276" t="s">
        <v>65</v>
      </c>
      <c r="P1200" s="276">
        <v>0</v>
      </c>
      <c r="Q1200" s="276" t="s">
        <v>68</v>
      </c>
      <c r="R1200" s="276" t="s">
        <v>68</v>
      </c>
    </row>
    <row r="1201" spans="2:18" x14ac:dyDescent="0.3">
      <c r="B1201" s="436"/>
      <c r="C1201" s="276" t="s">
        <v>2664</v>
      </c>
      <c r="D1201" s="276" t="s">
        <v>205</v>
      </c>
      <c r="E1201" s="276" t="s">
        <v>65</v>
      </c>
      <c r="F1201" s="276" t="s">
        <v>64</v>
      </c>
      <c r="G1201" s="277">
        <v>0</v>
      </c>
      <c r="H1201" s="276" t="s">
        <v>64</v>
      </c>
      <c r="I1201" s="276" t="s">
        <v>65</v>
      </c>
      <c r="J1201" s="276" t="s">
        <v>66</v>
      </c>
      <c r="K1201" s="276" t="s">
        <v>66</v>
      </c>
      <c r="L1201" s="276">
        <v>0</v>
      </c>
      <c r="M1201" s="276">
        <v>0</v>
      </c>
      <c r="N1201" s="276">
        <v>0</v>
      </c>
      <c r="O1201" s="276" t="s">
        <v>65</v>
      </c>
      <c r="P1201" s="276">
        <v>0</v>
      </c>
      <c r="Q1201" s="276" t="s">
        <v>68</v>
      </c>
      <c r="R1201" s="276" t="s">
        <v>68</v>
      </c>
    </row>
    <row r="1202" spans="2:18" x14ac:dyDescent="0.3">
      <c r="B1202" s="436"/>
      <c r="C1202" s="276" t="s">
        <v>148</v>
      </c>
      <c r="D1202" s="276" t="s">
        <v>490</v>
      </c>
      <c r="E1202" s="276" t="s">
        <v>64</v>
      </c>
      <c r="F1202" s="276" t="s">
        <v>65</v>
      </c>
      <c r="G1202" s="277">
        <v>2938937212105</v>
      </c>
      <c r="H1202" s="276" t="s">
        <v>64</v>
      </c>
      <c r="I1202" s="276" t="s">
        <v>64</v>
      </c>
      <c r="J1202" s="276" t="s">
        <v>65</v>
      </c>
      <c r="K1202" s="276" t="s">
        <v>66</v>
      </c>
      <c r="L1202" s="276">
        <v>0</v>
      </c>
      <c r="M1202" s="276">
        <v>0</v>
      </c>
      <c r="N1202" s="276">
        <v>0</v>
      </c>
      <c r="O1202" s="276" t="s">
        <v>65</v>
      </c>
      <c r="P1202" s="276">
        <v>0</v>
      </c>
      <c r="Q1202" s="276" t="s">
        <v>68</v>
      </c>
      <c r="R1202" s="276" t="s">
        <v>68</v>
      </c>
    </row>
    <row r="1203" spans="2:18" x14ac:dyDescent="0.3">
      <c r="B1203" s="436"/>
      <c r="C1203" s="276" t="s">
        <v>181</v>
      </c>
      <c r="D1203" s="276" t="s">
        <v>3517</v>
      </c>
      <c r="E1203" s="276" t="s">
        <v>64</v>
      </c>
      <c r="F1203" s="276" t="s">
        <v>65</v>
      </c>
      <c r="G1203" s="277">
        <v>2739626630101</v>
      </c>
      <c r="H1203" s="276" t="s">
        <v>64</v>
      </c>
      <c r="I1203" s="276" t="s">
        <v>64</v>
      </c>
      <c r="J1203" s="276" t="s">
        <v>66</v>
      </c>
      <c r="K1203" s="276" t="s">
        <v>65</v>
      </c>
      <c r="L1203" s="276">
        <v>0</v>
      </c>
      <c r="M1203" s="276">
        <v>0</v>
      </c>
      <c r="N1203" s="276">
        <v>0</v>
      </c>
      <c r="O1203" s="276" t="s">
        <v>65</v>
      </c>
      <c r="P1203" s="276">
        <v>0</v>
      </c>
      <c r="Q1203" s="276" t="s">
        <v>68</v>
      </c>
      <c r="R1203" s="276" t="s">
        <v>68</v>
      </c>
    </row>
    <row r="1204" spans="2:18" x14ac:dyDescent="0.3">
      <c r="B1204" s="436"/>
      <c r="C1204" s="276" t="s">
        <v>348</v>
      </c>
      <c r="D1204" s="276" t="s">
        <v>1457</v>
      </c>
      <c r="E1204" s="276" t="s">
        <v>64</v>
      </c>
      <c r="F1204" s="276" t="s">
        <v>65</v>
      </c>
      <c r="G1204" s="277">
        <v>2989940970101</v>
      </c>
      <c r="H1204" s="276" t="s">
        <v>64</v>
      </c>
      <c r="I1204" s="276" t="s">
        <v>65</v>
      </c>
      <c r="J1204" s="276" t="s">
        <v>66</v>
      </c>
      <c r="K1204" s="276" t="s">
        <v>66</v>
      </c>
      <c r="L1204" s="276">
        <v>0</v>
      </c>
      <c r="M1204" s="276">
        <v>0</v>
      </c>
      <c r="N1204" s="276">
        <v>0</v>
      </c>
      <c r="O1204" s="276" t="s">
        <v>65</v>
      </c>
      <c r="P1204" s="276">
        <v>0</v>
      </c>
      <c r="Q1204" s="276" t="s">
        <v>68</v>
      </c>
      <c r="R1204" s="276" t="s">
        <v>68</v>
      </c>
    </row>
    <row r="1205" spans="2:18" x14ac:dyDescent="0.3">
      <c r="B1205" s="436"/>
      <c r="C1205" s="276" t="s">
        <v>303</v>
      </c>
      <c r="D1205" s="276" t="s">
        <v>1507</v>
      </c>
      <c r="E1205" s="276" t="s">
        <v>64</v>
      </c>
      <c r="F1205" s="276" t="s">
        <v>65</v>
      </c>
      <c r="G1205" s="277">
        <v>0</v>
      </c>
      <c r="H1205" s="276" t="s">
        <v>64</v>
      </c>
      <c r="I1205" s="276" t="s">
        <v>65</v>
      </c>
      <c r="J1205" s="276" t="s">
        <v>66</v>
      </c>
      <c r="K1205" s="276" t="s">
        <v>66</v>
      </c>
      <c r="L1205" s="276">
        <v>0</v>
      </c>
      <c r="M1205" s="276">
        <v>0</v>
      </c>
      <c r="N1205" s="276">
        <v>0</v>
      </c>
      <c r="O1205" s="276" t="s">
        <v>65</v>
      </c>
      <c r="P1205" s="276">
        <v>0</v>
      </c>
      <c r="Q1205" s="276" t="s">
        <v>68</v>
      </c>
      <c r="R1205" s="276" t="s">
        <v>68</v>
      </c>
    </row>
    <row r="1206" spans="2:18" x14ac:dyDescent="0.3">
      <c r="B1206" s="436"/>
      <c r="C1206" s="276" t="s">
        <v>189</v>
      </c>
      <c r="D1206" s="276" t="s">
        <v>3518</v>
      </c>
      <c r="E1206" s="276" t="s">
        <v>64</v>
      </c>
      <c r="F1206" s="276" t="s">
        <v>65</v>
      </c>
      <c r="G1206" s="277">
        <v>3432640052214</v>
      </c>
      <c r="H1206" s="276" t="s">
        <v>64</v>
      </c>
      <c r="I1206" s="276" t="s">
        <v>65</v>
      </c>
      <c r="J1206" s="276" t="s">
        <v>66</v>
      </c>
      <c r="K1206" s="276" t="s">
        <v>66</v>
      </c>
      <c r="L1206" s="276">
        <v>0</v>
      </c>
      <c r="M1206" s="276">
        <v>0</v>
      </c>
      <c r="N1206" s="276">
        <v>0</v>
      </c>
      <c r="O1206" s="276" t="s">
        <v>65</v>
      </c>
      <c r="P1206" s="276">
        <v>0</v>
      </c>
      <c r="Q1206" s="276" t="s">
        <v>68</v>
      </c>
      <c r="R1206" s="276" t="s">
        <v>68</v>
      </c>
    </row>
    <row r="1207" spans="2:18" x14ac:dyDescent="0.3">
      <c r="B1207" s="436"/>
      <c r="C1207" s="276" t="s">
        <v>201</v>
      </c>
      <c r="D1207" s="276" t="s">
        <v>516</v>
      </c>
      <c r="E1207" s="276" t="s">
        <v>64</v>
      </c>
      <c r="F1207" s="276" t="s">
        <v>65</v>
      </c>
      <c r="G1207" s="277">
        <v>0</v>
      </c>
      <c r="H1207" s="276" t="s">
        <v>64</v>
      </c>
      <c r="I1207" s="276" t="s">
        <v>65</v>
      </c>
      <c r="J1207" s="276" t="s">
        <v>66</v>
      </c>
      <c r="K1207" s="276" t="s">
        <v>66</v>
      </c>
      <c r="L1207" s="276">
        <v>0</v>
      </c>
      <c r="M1207" s="276">
        <v>0</v>
      </c>
      <c r="N1207" s="276">
        <v>0</v>
      </c>
      <c r="O1207" s="276" t="s">
        <v>65</v>
      </c>
      <c r="P1207" s="276">
        <v>0</v>
      </c>
      <c r="Q1207" s="276" t="s">
        <v>68</v>
      </c>
      <c r="R1207" s="276" t="s">
        <v>68</v>
      </c>
    </row>
    <row r="1208" spans="2:18" x14ac:dyDescent="0.3">
      <c r="B1208" s="436"/>
      <c r="C1208" s="276" t="s">
        <v>1696</v>
      </c>
      <c r="D1208" s="276" t="s">
        <v>2798</v>
      </c>
      <c r="E1208" s="276" t="s">
        <v>65</v>
      </c>
      <c r="F1208" s="276" t="s">
        <v>64</v>
      </c>
      <c r="G1208" s="277">
        <v>0</v>
      </c>
      <c r="H1208" s="276" t="s">
        <v>64</v>
      </c>
      <c r="I1208" s="276" t="s">
        <v>64</v>
      </c>
      <c r="J1208" s="276" t="s">
        <v>65</v>
      </c>
      <c r="K1208" s="276" t="s">
        <v>66</v>
      </c>
      <c r="L1208" s="276">
        <v>0</v>
      </c>
      <c r="M1208" s="276">
        <v>0</v>
      </c>
      <c r="N1208" s="276">
        <v>0</v>
      </c>
      <c r="O1208" s="276" t="s">
        <v>65</v>
      </c>
      <c r="P1208" s="276">
        <v>0</v>
      </c>
      <c r="Q1208" s="276" t="s">
        <v>68</v>
      </c>
      <c r="R1208" s="276" t="s">
        <v>68</v>
      </c>
    </row>
    <row r="1209" spans="2:18" x14ac:dyDescent="0.3">
      <c r="B1209" s="436"/>
      <c r="C1209" s="276" t="s">
        <v>3519</v>
      </c>
      <c r="D1209" s="276" t="s">
        <v>217</v>
      </c>
      <c r="E1209" s="276" t="s">
        <v>65</v>
      </c>
      <c r="F1209" s="276" t="s">
        <v>64</v>
      </c>
      <c r="G1209" s="277">
        <v>0</v>
      </c>
      <c r="H1209" s="276" t="s">
        <v>65</v>
      </c>
      <c r="I1209" s="276" t="s">
        <v>64</v>
      </c>
      <c r="J1209" s="276" t="s">
        <v>66</v>
      </c>
      <c r="K1209" s="276" t="s">
        <v>66</v>
      </c>
      <c r="L1209" s="276">
        <v>0</v>
      </c>
      <c r="M1209" s="276">
        <v>0</v>
      </c>
      <c r="N1209" s="276">
        <v>0</v>
      </c>
      <c r="O1209" s="276" t="s">
        <v>65</v>
      </c>
      <c r="P1209" s="276">
        <v>0</v>
      </c>
      <c r="Q1209" s="276" t="s">
        <v>68</v>
      </c>
      <c r="R1209" s="276" t="s">
        <v>68</v>
      </c>
    </row>
    <row r="1210" spans="2:18" x14ac:dyDescent="0.3">
      <c r="B1210" s="436"/>
      <c r="C1210" s="276" t="s">
        <v>346</v>
      </c>
      <c r="D1210" s="276" t="s">
        <v>450</v>
      </c>
      <c r="E1210" s="276" t="s">
        <v>64</v>
      </c>
      <c r="F1210" s="276" t="s">
        <v>65</v>
      </c>
      <c r="G1210" s="277">
        <v>0</v>
      </c>
      <c r="H1210" s="276" t="s">
        <v>64</v>
      </c>
      <c r="I1210" s="276" t="s">
        <v>65</v>
      </c>
      <c r="J1210" s="276" t="s">
        <v>66</v>
      </c>
      <c r="K1210" s="276" t="s">
        <v>66</v>
      </c>
      <c r="L1210" s="276">
        <v>0</v>
      </c>
      <c r="M1210" s="276">
        <v>0</v>
      </c>
      <c r="N1210" s="276">
        <v>0</v>
      </c>
      <c r="O1210" s="276" t="s">
        <v>65</v>
      </c>
      <c r="P1210" s="276">
        <v>0</v>
      </c>
      <c r="Q1210" s="276" t="s">
        <v>68</v>
      </c>
      <c r="R1210" s="276" t="s">
        <v>68</v>
      </c>
    </row>
    <row r="1211" spans="2:18" x14ac:dyDescent="0.3">
      <c r="B1211" s="436"/>
      <c r="C1211" s="276" t="s">
        <v>3520</v>
      </c>
      <c r="D1211" s="276" t="s">
        <v>516</v>
      </c>
      <c r="E1211" s="276" t="s">
        <v>65</v>
      </c>
      <c r="F1211" s="276" t="s">
        <v>64</v>
      </c>
      <c r="G1211" s="277">
        <v>0</v>
      </c>
      <c r="H1211" s="276" t="s">
        <v>65</v>
      </c>
      <c r="I1211" s="276" t="s">
        <v>65</v>
      </c>
      <c r="J1211" s="276" t="s">
        <v>66</v>
      </c>
      <c r="K1211" s="276" t="s">
        <v>66</v>
      </c>
      <c r="L1211" s="276">
        <v>0</v>
      </c>
      <c r="M1211" s="276">
        <v>0</v>
      </c>
      <c r="N1211" s="276">
        <v>0</v>
      </c>
      <c r="O1211" s="276" t="s">
        <v>65</v>
      </c>
      <c r="P1211" s="276">
        <v>0</v>
      </c>
      <c r="Q1211" s="276" t="s">
        <v>68</v>
      </c>
      <c r="R1211" s="276" t="s">
        <v>68</v>
      </c>
    </row>
    <row r="1212" spans="2:18" x14ac:dyDescent="0.3">
      <c r="B1212" s="436"/>
      <c r="C1212" s="276" t="s">
        <v>325</v>
      </c>
      <c r="D1212" s="276" t="s">
        <v>1872</v>
      </c>
      <c r="E1212" s="276" t="s">
        <v>64</v>
      </c>
      <c r="F1212" s="276" t="s">
        <v>65</v>
      </c>
      <c r="G1212" s="277">
        <v>2756737580101</v>
      </c>
      <c r="H1212" s="276" t="s">
        <v>64</v>
      </c>
      <c r="I1212" s="276" t="s">
        <v>65</v>
      </c>
      <c r="J1212" s="276" t="s">
        <v>66</v>
      </c>
      <c r="K1212" s="276" t="s">
        <v>66</v>
      </c>
      <c r="L1212" s="276">
        <v>0</v>
      </c>
      <c r="M1212" s="276">
        <v>0</v>
      </c>
      <c r="N1212" s="276">
        <v>0</v>
      </c>
      <c r="O1212" s="276" t="s">
        <v>65</v>
      </c>
      <c r="P1212" s="276">
        <v>0</v>
      </c>
      <c r="Q1212" s="276" t="s">
        <v>68</v>
      </c>
      <c r="R1212" s="276" t="s">
        <v>68</v>
      </c>
    </row>
    <row r="1213" spans="2:18" x14ac:dyDescent="0.3">
      <c r="B1213" s="436"/>
      <c r="C1213" s="276" t="s">
        <v>3511</v>
      </c>
      <c r="D1213" s="276" t="s">
        <v>1489</v>
      </c>
      <c r="E1213" s="276" t="s">
        <v>64</v>
      </c>
      <c r="F1213" s="276" t="s">
        <v>65</v>
      </c>
      <c r="G1213" s="277">
        <v>0</v>
      </c>
      <c r="H1213" s="276" t="s">
        <v>65</v>
      </c>
      <c r="I1213" s="276" t="s">
        <v>64</v>
      </c>
      <c r="J1213" s="276" t="s">
        <v>66</v>
      </c>
      <c r="K1213" s="276" t="s">
        <v>66</v>
      </c>
      <c r="L1213" s="276">
        <v>0</v>
      </c>
      <c r="M1213" s="276">
        <v>0</v>
      </c>
      <c r="N1213" s="276">
        <v>0</v>
      </c>
      <c r="O1213" s="276" t="s">
        <v>65</v>
      </c>
      <c r="P1213" s="276">
        <v>0</v>
      </c>
      <c r="Q1213" s="276" t="s">
        <v>68</v>
      </c>
      <c r="R1213" s="276" t="s">
        <v>68</v>
      </c>
    </row>
    <row r="1214" spans="2:18" x14ac:dyDescent="0.3">
      <c r="B1214" s="436"/>
      <c r="C1214" s="276" t="s">
        <v>3521</v>
      </c>
      <c r="D1214" s="276" t="s">
        <v>531</v>
      </c>
      <c r="E1214" s="276" t="s">
        <v>65</v>
      </c>
      <c r="F1214" s="276" t="s">
        <v>64</v>
      </c>
      <c r="G1214" s="277">
        <v>0</v>
      </c>
      <c r="H1214" s="276" t="s">
        <v>64</v>
      </c>
      <c r="I1214" s="276" t="s">
        <v>64</v>
      </c>
      <c r="J1214" s="276" t="s">
        <v>66</v>
      </c>
      <c r="K1214" s="276" t="s">
        <v>65</v>
      </c>
      <c r="L1214" s="276">
        <v>0</v>
      </c>
      <c r="M1214" s="276">
        <v>0</v>
      </c>
      <c r="N1214" s="276">
        <v>0</v>
      </c>
      <c r="O1214" s="276" t="s">
        <v>65</v>
      </c>
      <c r="P1214" s="276">
        <v>0</v>
      </c>
      <c r="Q1214" s="276" t="s">
        <v>68</v>
      </c>
      <c r="R1214" s="276" t="s">
        <v>68</v>
      </c>
    </row>
    <row r="1215" spans="2:18" x14ac:dyDescent="0.3">
      <c r="B1215" s="436"/>
      <c r="C1215" s="276" t="s">
        <v>3522</v>
      </c>
      <c r="D1215" s="276" t="s">
        <v>1666</v>
      </c>
      <c r="E1215" s="276" t="s">
        <v>65</v>
      </c>
      <c r="F1215" s="276" t="s">
        <v>64</v>
      </c>
      <c r="G1215" s="277">
        <v>0</v>
      </c>
      <c r="H1215" s="276" t="s">
        <v>64</v>
      </c>
      <c r="I1215" s="276" t="s">
        <v>65</v>
      </c>
      <c r="J1215" s="276" t="s">
        <v>66</v>
      </c>
      <c r="K1215" s="276" t="s">
        <v>66</v>
      </c>
      <c r="L1215" s="276">
        <v>0</v>
      </c>
      <c r="M1215" s="276">
        <v>0</v>
      </c>
      <c r="N1215" s="276">
        <v>0</v>
      </c>
      <c r="O1215" s="276" t="s">
        <v>65</v>
      </c>
      <c r="P1215" s="276">
        <v>0</v>
      </c>
      <c r="Q1215" s="276" t="s">
        <v>68</v>
      </c>
      <c r="R1215" s="276" t="s">
        <v>68</v>
      </c>
    </row>
    <row r="1216" spans="2:18" x14ac:dyDescent="0.3">
      <c r="B1216" s="436"/>
      <c r="C1216" s="276" t="s">
        <v>522</v>
      </c>
      <c r="D1216" s="276" t="s">
        <v>2795</v>
      </c>
      <c r="E1216" s="276" t="s">
        <v>65</v>
      </c>
      <c r="F1216" s="276" t="s">
        <v>64</v>
      </c>
      <c r="G1216" s="277">
        <v>0</v>
      </c>
      <c r="H1216" s="276" t="s">
        <v>64</v>
      </c>
      <c r="I1216" s="276" t="s">
        <v>65</v>
      </c>
      <c r="J1216" s="276" t="s">
        <v>66</v>
      </c>
      <c r="K1216" s="276" t="s">
        <v>66</v>
      </c>
      <c r="L1216" s="276">
        <v>0</v>
      </c>
      <c r="M1216" s="276">
        <v>0</v>
      </c>
      <c r="N1216" s="276">
        <v>0</v>
      </c>
      <c r="O1216" s="276" t="s">
        <v>65</v>
      </c>
      <c r="P1216" s="276">
        <v>0</v>
      </c>
      <c r="Q1216" s="276" t="s">
        <v>68</v>
      </c>
      <c r="R1216" s="276" t="s">
        <v>68</v>
      </c>
    </row>
    <row r="1217" spans="2:18" x14ac:dyDescent="0.3">
      <c r="B1217" s="436"/>
      <c r="C1217" s="276" t="s">
        <v>1800</v>
      </c>
      <c r="D1217" s="276" t="s">
        <v>1730</v>
      </c>
      <c r="E1217" s="276" t="s">
        <v>64</v>
      </c>
      <c r="F1217" s="276" t="s">
        <v>65</v>
      </c>
      <c r="G1217" s="277">
        <v>0</v>
      </c>
      <c r="H1217" s="276" t="s">
        <v>64</v>
      </c>
      <c r="I1217" s="276" t="s">
        <v>65</v>
      </c>
      <c r="J1217" s="276" t="s">
        <v>66</v>
      </c>
      <c r="K1217" s="276" t="s">
        <v>66</v>
      </c>
      <c r="L1217" s="276">
        <v>0</v>
      </c>
      <c r="M1217" s="276">
        <v>0</v>
      </c>
      <c r="N1217" s="276">
        <v>0</v>
      </c>
      <c r="O1217" s="276" t="s">
        <v>65</v>
      </c>
      <c r="P1217" s="276">
        <v>0</v>
      </c>
      <c r="Q1217" s="276" t="s">
        <v>68</v>
      </c>
      <c r="R1217" s="276" t="s">
        <v>68</v>
      </c>
    </row>
    <row r="1218" spans="2:18" x14ac:dyDescent="0.3">
      <c r="B1218" s="436"/>
      <c r="C1218" s="276" t="s">
        <v>2831</v>
      </c>
      <c r="D1218" s="276" t="s">
        <v>3517</v>
      </c>
      <c r="E1218" s="276" t="s">
        <v>64</v>
      </c>
      <c r="F1218" s="276" t="s">
        <v>65</v>
      </c>
      <c r="G1218" s="277">
        <v>0</v>
      </c>
      <c r="H1218" s="276" t="s">
        <v>65</v>
      </c>
      <c r="I1218" s="276" t="s">
        <v>64</v>
      </c>
      <c r="J1218" s="276" t="s">
        <v>66</v>
      </c>
      <c r="K1218" s="276" t="s">
        <v>66</v>
      </c>
      <c r="L1218" s="276">
        <v>0</v>
      </c>
      <c r="M1218" s="276">
        <v>0</v>
      </c>
      <c r="N1218" s="276">
        <v>0</v>
      </c>
      <c r="O1218" s="276" t="s">
        <v>65</v>
      </c>
      <c r="P1218" s="276">
        <v>0</v>
      </c>
      <c r="Q1218" s="276" t="s">
        <v>68</v>
      </c>
      <c r="R1218" s="276" t="s">
        <v>68</v>
      </c>
    </row>
    <row r="1219" spans="2:18" x14ac:dyDescent="0.3">
      <c r="B1219" s="436"/>
      <c r="C1219" s="276" t="s">
        <v>3523</v>
      </c>
      <c r="D1219" s="276" t="s">
        <v>186</v>
      </c>
      <c r="E1219" s="276" t="s">
        <v>64</v>
      </c>
      <c r="F1219" s="276" t="s">
        <v>65</v>
      </c>
      <c r="G1219" s="277">
        <v>0</v>
      </c>
      <c r="H1219" s="276" t="s">
        <v>64</v>
      </c>
      <c r="I1219" s="276" t="s">
        <v>65</v>
      </c>
      <c r="J1219" s="276" t="s">
        <v>66</v>
      </c>
      <c r="K1219" s="276" t="s">
        <v>66</v>
      </c>
      <c r="L1219" s="276">
        <v>0</v>
      </c>
      <c r="M1219" s="276">
        <v>0</v>
      </c>
      <c r="N1219" s="276">
        <v>0</v>
      </c>
      <c r="O1219" s="276" t="s">
        <v>65</v>
      </c>
      <c r="P1219" s="276">
        <v>0</v>
      </c>
      <c r="Q1219" s="276" t="s">
        <v>68</v>
      </c>
      <c r="R1219" s="276" t="s">
        <v>68</v>
      </c>
    </row>
    <row r="1220" spans="2:18" x14ac:dyDescent="0.3">
      <c r="B1220" s="436"/>
      <c r="C1220" s="276" t="s">
        <v>1798</v>
      </c>
      <c r="D1220" s="276" t="s">
        <v>490</v>
      </c>
      <c r="E1220" s="276" t="s">
        <v>65</v>
      </c>
      <c r="F1220" s="276" t="s">
        <v>64</v>
      </c>
      <c r="G1220" s="277">
        <v>2681120370101</v>
      </c>
      <c r="H1220" s="276" t="s">
        <v>64</v>
      </c>
      <c r="I1220" s="276" t="s">
        <v>65</v>
      </c>
      <c r="J1220" s="276" t="s">
        <v>66</v>
      </c>
      <c r="K1220" s="276" t="s">
        <v>66</v>
      </c>
      <c r="L1220" s="276">
        <v>0</v>
      </c>
      <c r="M1220" s="276">
        <v>0</v>
      </c>
      <c r="N1220" s="276">
        <v>0</v>
      </c>
      <c r="O1220" s="276" t="s">
        <v>65</v>
      </c>
      <c r="P1220" s="276">
        <v>0</v>
      </c>
      <c r="Q1220" s="276" t="s">
        <v>68</v>
      </c>
      <c r="R1220" s="276" t="s">
        <v>68</v>
      </c>
    </row>
    <row r="1221" spans="2:18" x14ac:dyDescent="0.3">
      <c r="B1221" s="436"/>
      <c r="C1221" s="276" t="s">
        <v>1796</v>
      </c>
      <c r="D1221" s="276" t="s">
        <v>2974</v>
      </c>
      <c r="E1221" s="276" t="s">
        <v>65</v>
      </c>
      <c r="F1221" s="276" t="s">
        <v>64</v>
      </c>
      <c r="G1221" s="277">
        <v>0</v>
      </c>
      <c r="H1221" s="276" t="s">
        <v>65</v>
      </c>
      <c r="I1221" s="276" t="s">
        <v>64</v>
      </c>
      <c r="J1221" s="276" t="s">
        <v>66</v>
      </c>
      <c r="K1221" s="276" t="s">
        <v>66</v>
      </c>
      <c r="L1221" s="276">
        <v>0</v>
      </c>
      <c r="M1221" s="276">
        <v>0</v>
      </c>
      <c r="N1221" s="276">
        <v>0</v>
      </c>
      <c r="O1221" s="276" t="s">
        <v>65</v>
      </c>
      <c r="P1221" s="276">
        <v>0</v>
      </c>
      <c r="Q1221" s="276" t="s">
        <v>68</v>
      </c>
      <c r="R1221" s="276" t="s">
        <v>68</v>
      </c>
    </row>
    <row r="1222" spans="2:18" x14ac:dyDescent="0.3">
      <c r="B1222" s="436"/>
      <c r="C1222" s="276" t="s">
        <v>181</v>
      </c>
      <c r="D1222" s="276" t="s">
        <v>516</v>
      </c>
      <c r="E1222" s="276" t="s">
        <v>64</v>
      </c>
      <c r="F1222" s="276" t="s">
        <v>65</v>
      </c>
      <c r="G1222" s="277">
        <v>0</v>
      </c>
      <c r="H1222" s="276" t="s">
        <v>64</v>
      </c>
      <c r="I1222" s="276" t="s">
        <v>65</v>
      </c>
      <c r="J1222" s="276" t="s">
        <v>66</v>
      </c>
      <c r="K1222" s="276" t="s">
        <v>66</v>
      </c>
      <c r="L1222" s="276">
        <v>0</v>
      </c>
      <c r="M1222" s="276">
        <v>0</v>
      </c>
      <c r="N1222" s="276">
        <v>0</v>
      </c>
      <c r="O1222" s="276" t="s">
        <v>65</v>
      </c>
      <c r="P1222" s="276">
        <v>0</v>
      </c>
      <c r="Q1222" s="276" t="s">
        <v>68</v>
      </c>
      <c r="R1222" s="276" t="s">
        <v>68</v>
      </c>
    </row>
    <row r="1223" spans="2:18" x14ac:dyDescent="0.3">
      <c r="B1223" s="436"/>
      <c r="C1223" s="276" t="s">
        <v>427</v>
      </c>
      <c r="D1223" s="276" t="s">
        <v>3524</v>
      </c>
      <c r="E1223" s="276" t="s">
        <v>64</v>
      </c>
      <c r="F1223" s="276" t="s">
        <v>65</v>
      </c>
      <c r="G1223" s="277">
        <v>0</v>
      </c>
      <c r="H1223" s="276" t="s">
        <v>64</v>
      </c>
      <c r="I1223" s="276" t="s">
        <v>64</v>
      </c>
      <c r="J1223" s="276" t="s">
        <v>65</v>
      </c>
      <c r="K1223" s="276" t="s">
        <v>66</v>
      </c>
      <c r="L1223" s="276">
        <v>0</v>
      </c>
      <c r="M1223" s="276">
        <v>0</v>
      </c>
      <c r="N1223" s="276">
        <v>0</v>
      </c>
      <c r="O1223" s="276" t="s">
        <v>65</v>
      </c>
      <c r="P1223" s="276">
        <v>0</v>
      </c>
      <c r="Q1223" s="276" t="s">
        <v>68</v>
      </c>
      <c r="R1223" s="276" t="s">
        <v>68</v>
      </c>
    </row>
    <row r="1224" spans="2:18" x14ac:dyDescent="0.3">
      <c r="B1224" s="436"/>
      <c r="C1224" s="276" t="s">
        <v>1948</v>
      </c>
      <c r="D1224" s="276" t="s">
        <v>3525</v>
      </c>
      <c r="E1224" s="276" t="s">
        <v>65</v>
      </c>
      <c r="F1224" s="276" t="s">
        <v>64</v>
      </c>
      <c r="G1224" s="277">
        <v>0</v>
      </c>
      <c r="H1224" s="276" t="s">
        <v>64</v>
      </c>
      <c r="I1224" s="276" t="s">
        <v>65</v>
      </c>
      <c r="J1224" s="276" t="s">
        <v>66</v>
      </c>
      <c r="K1224" s="276" t="s">
        <v>66</v>
      </c>
      <c r="L1224" s="276">
        <v>0</v>
      </c>
      <c r="M1224" s="276">
        <v>0</v>
      </c>
      <c r="N1224" s="276">
        <v>0</v>
      </c>
      <c r="O1224" s="276" t="s">
        <v>65</v>
      </c>
      <c r="P1224" s="276">
        <v>0</v>
      </c>
      <c r="Q1224" s="276" t="s">
        <v>68</v>
      </c>
      <c r="R1224" s="276" t="s">
        <v>68</v>
      </c>
    </row>
    <row r="1225" spans="2:18" x14ac:dyDescent="0.3">
      <c r="B1225" s="436"/>
      <c r="C1225" s="276" t="s">
        <v>3526</v>
      </c>
      <c r="D1225" s="276" t="s">
        <v>3527</v>
      </c>
      <c r="E1225" s="276" t="s">
        <v>64</v>
      </c>
      <c r="F1225" s="276" t="s">
        <v>65</v>
      </c>
      <c r="G1225" s="277">
        <v>0</v>
      </c>
      <c r="H1225" s="276" t="s">
        <v>65</v>
      </c>
      <c r="I1225" s="276" t="s">
        <v>64</v>
      </c>
      <c r="J1225" s="276" t="s">
        <v>66</v>
      </c>
      <c r="K1225" s="276" t="s">
        <v>66</v>
      </c>
      <c r="L1225" s="276">
        <v>0</v>
      </c>
      <c r="M1225" s="276">
        <v>0</v>
      </c>
      <c r="N1225" s="276">
        <v>0</v>
      </c>
      <c r="O1225" s="276" t="s">
        <v>65</v>
      </c>
      <c r="P1225" s="276">
        <v>0</v>
      </c>
      <c r="Q1225" s="276" t="s">
        <v>68</v>
      </c>
      <c r="R1225" s="276" t="s">
        <v>68</v>
      </c>
    </row>
    <row r="1226" spans="2:18" x14ac:dyDescent="0.3">
      <c r="B1226" s="437"/>
      <c r="C1226" s="276" t="s">
        <v>3528</v>
      </c>
      <c r="D1226" s="276" t="s">
        <v>3529</v>
      </c>
      <c r="E1226" s="276" t="s">
        <v>64</v>
      </c>
      <c r="F1226" s="276" t="s">
        <v>65</v>
      </c>
      <c r="G1226" s="277">
        <v>2503838960101</v>
      </c>
      <c r="H1226" s="276" t="s">
        <v>64</v>
      </c>
      <c r="I1226" s="276" t="s">
        <v>65</v>
      </c>
      <c r="J1226" s="276" t="s">
        <v>66</v>
      </c>
      <c r="K1226" s="276" t="s">
        <v>66</v>
      </c>
      <c r="L1226" s="276">
        <v>0</v>
      </c>
      <c r="M1226" s="276">
        <v>0</v>
      </c>
      <c r="N1226" s="276">
        <v>0</v>
      </c>
      <c r="O1226" s="276" t="s">
        <v>65</v>
      </c>
      <c r="P1226" s="276">
        <v>0</v>
      </c>
      <c r="Q1226" s="276" t="s">
        <v>68</v>
      </c>
      <c r="R1226" s="276" t="s">
        <v>68</v>
      </c>
    </row>
    <row r="1227" spans="2:18" x14ac:dyDescent="0.3">
      <c r="B1227" s="435" t="s">
        <v>3530</v>
      </c>
      <c r="C1227" s="276" t="s">
        <v>369</v>
      </c>
      <c r="D1227" s="276" t="s">
        <v>545</v>
      </c>
      <c r="E1227" s="276" t="s">
        <v>64</v>
      </c>
      <c r="F1227" s="276" t="s">
        <v>65</v>
      </c>
      <c r="G1227" s="277">
        <v>2713925250101</v>
      </c>
      <c r="H1227" s="276" t="s">
        <v>64</v>
      </c>
      <c r="I1227" s="276" t="s">
        <v>65</v>
      </c>
      <c r="J1227" s="276" t="s">
        <v>66</v>
      </c>
      <c r="K1227" s="276" t="s">
        <v>66</v>
      </c>
      <c r="L1227" s="276">
        <v>0</v>
      </c>
      <c r="M1227" s="276">
        <v>0</v>
      </c>
      <c r="N1227" s="276">
        <v>0</v>
      </c>
      <c r="O1227" s="276" t="s">
        <v>65</v>
      </c>
      <c r="P1227" s="276">
        <v>0</v>
      </c>
      <c r="Q1227" s="276" t="s">
        <v>68</v>
      </c>
      <c r="R1227" s="276" t="s">
        <v>68</v>
      </c>
    </row>
    <row r="1228" spans="2:18" x14ac:dyDescent="0.3">
      <c r="B1228" s="436"/>
      <c r="C1228" s="276" t="s">
        <v>472</v>
      </c>
      <c r="D1228" s="276" t="s">
        <v>545</v>
      </c>
      <c r="E1228" s="276" t="s">
        <v>65</v>
      </c>
      <c r="F1228" s="276" t="s">
        <v>64</v>
      </c>
      <c r="G1228" s="277">
        <v>2312880180101</v>
      </c>
      <c r="H1228" s="276" t="s">
        <v>64</v>
      </c>
      <c r="I1228" s="276" t="s">
        <v>65</v>
      </c>
      <c r="J1228" s="276" t="s">
        <v>66</v>
      </c>
      <c r="K1228" s="276" t="s">
        <v>66</v>
      </c>
      <c r="L1228" s="276">
        <v>0</v>
      </c>
      <c r="M1228" s="276">
        <v>0</v>
      </c>
      <c r="N1228" s="276">
        <v>0</v>
      </c>
      <c r="O1228" s="276" t="s">
        <v>65</v>
      </c>
      <c r="P1228" s="276">
        <v>0</v>
      </c>
      <c r="Q1228" s="276" t="s">
        <v>68</v>
      </c>
      <c r="R1228" s="276" t="s">
        <v>68</v>
      </c>
    </row>
    <row r="1229" spans="2:18" x14ac:dyDescent="0.3">
      <c r="B1229" s="436"/>
      <c r="C1229" s="276" t="s">
        <v>197</v>
      </c>
      <c r="D1229" s="276" t="s">
        <v>1616</v>
      </c>
      <c r="E1229" s="276" t="s">
        <v>64</v>
      </c>
      <c r="F1229" s="276" t="s">
        <v>65</v>
      </c>
      <c r="G1229" s="277">
        <v>2777959662214</v>
      </c>
      <c r="H1229" s="276" t="s">
        <v>64</v>
      </c>
      <c r="I1229" s="276" t="s">
        <v>65</v>
      </c>
      <c r="J1229" s="276" t="s">
        <v>66</v>
      </c>
      <c r="K1229" s="276" t="s">
        <v>66</v>
      </c>
      <c r="L1229" s="276">
        <v>0</v>
      </c>
      <c r="M1229" s="276">
        <v>0</v>
      </c>
      <c r="N1229" s="276">
        <v>0</v>
      </c>
      <c r="O1229" s="276" t="s">
        <v>65</v>
      </c>
      <c r="P1229" s="276">
        <v>0</v>
      </c>
      <c r="Q1229" s="276" t="s">
        <v>68</v>
      </c>
      <c r="R1229" s="276" t="s">
        <v>68</v>
      </c>
    </row>
    <row r="1230" spans="2:18" x14ac:dyDescent="0.3">
      <c r="B1230" s="436"/>
      <c r="C1230" s="276" t="s">
        <v>556</v>
      </c>
      <c r="D1230" s="276" t="s">
        <v>298</v>
      </c>
      <c r="E1230" s="276" t="s">
        <v>64</v>
      </c>
      <c r="F1230" s="276" t="s">
        <v>65</v>
      </c>
      <c r="G1230" s="277">
        <v>2054263280101</v>
      </c>
      <c r="H1230" s="276" t="s">
        <v>65</v>
      </c>
      <c r="I1230" s="276" t="s">
        <v>64</v>
      </c>
      <c r="J1230" s="276" t="s">
        <v>66</v>
      </c>
      <c r="K1230" s="276" t="s">
        <v>66</v>
      </c>
      <c r="L1230" s="276">
        <v>0</v>
      </c>
      <c r="M1230" s="276">
        <v>0</v>
      </c>
      <c r="N1230" s="276">
        <v>0</v>
      </c>
      <c r="O1230" s="276" t="s">
        <v>65</v>
      </c>
      <c r="P1230" s="276">
        <v>0</v>
      </c>
      <c r="Q1230" s="276" t="s">
        <v>68</v>
      </c>
      <c r="R1230" s="276" t="s">
        <v>68</v>
      </c>
    </row>
    <row r="1231" spans="2:18" x14ac:dyDescent="0.3">
      <c r="B1231" s="436"/>
      <c r="C1231" s="276" t="s">
        <v>3531</v>
      </c>
      <c r="D1231" s="276" t="s">
        <v>202</v>
      </c>
      <c r="E1231" s="276" t="s">
        <v>64</v>
      </c>
      <c r="F1231" s="276" t="s">
        <v>65</v>
      </c>
      <c r="G1231" s="277">
        <v>3031123790108</v>
      </c>
      <c r="H1231" s="276" t="s">
        <v>64</v>
      </c>
      <c r="I1231" s="276" t="s">
        <v>65</v>
      </c>
      <c r="J1231" s="276" t="s">
        <v>66</v>
      </c>
      <c r="K1231" s="276" t="s">
        <v>66</v>
      </c>
      <c r="L1231" s="276">
        <v>0</v>
      </c>
      <c r="M1231" s="276">
        <v>0</v>
      </c>
      <c r="N1231" s="276">
        <v>0</v>
      </c>
      <c r="O1231" s="276" t="s">
        <v>65</v>
      </c>
      <c r="P1231" s="276">
        <v>0</v>
      </c>
      <c r="Q1231" s="276" t="s">
        <v>68</v>
      </c>
      <c r="R1231" s="276" t="s">
        <v>68</v>
      </c>
    </row>
    <row r="1232" spans="2:18" x14ac:dyDescent="0.3">
      <c r="B1232" s="436"/>
      <c r="C1232" s="276" t="s">
        <v>2908</v>
      </c>
      <c r="D1232" s="276" t="s">
        <v>3532</v>
      </c>
      <c r="E1232" s="276" t="s">
        <v>64</v>
      </c>
      <c r="F1232" s="276" t="s">
        <v>65</v>
      </c>
      <c r="G1232" s="277">
        <v>0</v>
      </c>
      <c r="H1232" s="276" t="s">
        <v>64</v>
      </c>
      <c r="I1232" s="276" t="s">
        <v>65</v>
      </c>
      <c r="J1232" s="276" t="s">
        <v>66</v>
      </c>
      <c r="K1232" s="276" t="s">
        <v>66</v>
      </c>
      <c r="L1232" s="276">
        <v>0</v>
      </c>
      <c r="M1232" s="276">
        <v>0</v>
      </c>
      <c r="N1232" s="276">
        <v>0</v>
      </c>
      <c r="O1232" s="276" t="s">
        <v>65</v>
      </c>
      <c r="P1232" s="276">
        <v>0</v>
      </c>
      <c r="Q1232" s="276" t="s">
        <v>68</v>
      </c>
      <c r="R1232" s="276" t="s">
        <v>68</v>
      </c>
    </row>
    <row r="1233" spans="2:18" x14ac:dyDescent="0.3">
      <c r="B1233" s="436"/>
      <c r="C1233" s="276" t="s">
        <v>3533</v>
      </c>
      <c r="D1233" s="276" t="s">
        <v>1507</v>
      </c>
      <c r="E1233" s="276" t="s">
        <v>64</v>
      </c>
      <c r="F1233" s="276" t="s">
        <v>65</v>
      </c>
      <c r="G1233" s="277">
        <v>0</v>
      </c>
      <c r="H1233" s="276" t="s">
        <v>64</v>
      </c>
      <c r="I1233" s="276" t="s">
        <v>65</v>
      </c>
      <c r="J1233" s="276" t="s">
        <v>66</v>
      </c>
      <c r="K1233" s="276" t="s">
        <v>66</v>
      </c>
      <c r="L1233" s="276">
        <v>0</v>
      </c>
      <c r="M1233" s="276">
        <v>0</v>
      </c>
      <c r="N1233" s="276">
        <v>0</v>
      </c>
      <c r="O1233" s="276" t="s">
        <v>65</v>
      </c>
      <c r="P1233" s="276">
        <v>0</v>
      </c>
      <c r="Q1233" s="276" t="s">
        <v>68</v>
      </c>
      <c r="R1233" s="276" t="s">
        <v>68</v>
      </c>
    </row>
    <row r="1234" spans="2:18" x14ac:dyDescent="0.3">
      <c r="B1234" s="436"/>
      <c r="C1234" s="276" t="s">
        <v>3534</v>
      </c>
      <c r="D1234" s="276" t="s">
        <v>2039</v>
      </c>
      <c r="E1234" s="276" t="s">
        <v>64</v>
      </c>
      <c r="F1234" s="276" t="s">
        <v>65</v>
      </c>
      <c r="G1234" s="277">
        <v>3014467250101</v>
      </c>
      <c r="H1234" s="276" t="s">
        <v>64</v>
      </c>
      <c r="I1234" s="276" t="s">
        <v>65</v>
      </c>
      <c r="J1234" s="276" t="s">
        <v>66</v>
      </c>
      <c r="K1234" s="276" t="s">
        <v>66</v>
      </c>
      <c r="L1234" s="276">
        <v>0</v>
      </c>
      <c r="M1234" s="276">
        <v>0</v>
      </c>
      <c r="N1234" s="276">
        <v>0</v>
      </c>
      <c r="O1234" s="276" t="s">
        <v>65</v>
      </c>
      <c r="P1234" s="276">
        <v>0</v>
      </c>
      <c r="Q1234" s="276" t="s">
        <v>68</v>
      </c>
      <c r="R1234" s="276" t="s">
        <v>68</v>
      </c>
    </row>
    <row r="1235" spans="2:18" x14ac:dyDescent="0.3">
      <c r="B1235" s="436"/>
      <c r="C1235" s="276" t="s">
        <v>89</v>
      </c>
      <c r="D1235" s="276" t="s">
        <v>2756</v>
      </c>
      <c r="E1235" s="276" t="s">
        <v>64</v>
      </c>
      <c r="F1235" s="276" t="s">
        <v>65</v>
      </c>
      <c r="G1235" s="277">
        <v>3017704170101</v>
      </c>
      <c r="H1235" s="276" t="s">
        <v>64</v>
      </c>
      <c r="I1235" s="276" t="s">
        <v>65</v>
      </c>
      <c r="J1235" s="276" t="s">
        <v>66</v>
      </c>
      <c r="K1235" s="276" t="s">
        <v>66</v>
      </c>
      <c r="L1235" s="276">
        <v>0</v>
      </c>
      <c r="M1235" s="276">
        <v>0</v>
      </c>
      <c r="N1235" s="276">
        <v>0</v>
      </c>
      <c r="O1235" s="276" t="s">
        <v>65</v>
      </c>
      <c r="P1235" s="276">
        <v>0</v>
      </c>
      <c r="Q1235" s="276" t="s">
        <v>68</v>
      </c>
      <c r="R1235" s="276" t="s">
        <v>68</v>
      </c>
    </row>
    <row r="1236" spans="2:18" x14ac:dyDescent="0.3">
      <c r="B1236" s="436"/>
      <c r="C1236" s="276" t="s">
        <v>508</v>
      </c>
      <c r="D1236" s="276" t="s">
        <v>3535</v>
      </c>
      <c r="E1236" s="276" t="s">
        <v>64</v>
      </c>
      <c r="F1236" s="276" t="s">
        <v>65</v>
      </c>
      <c r="G1236" s="277">
        <v>0</v>
      </c>
      <c r="H1236" s="276" t="s">
        <v>64</v>
      </c>
      <c r="I1236" s="276" t="s">
        <v>65</v>
      </c>
      <c r="J1236" s="276" t="s">
        <v>66</v>
      </c>
      <c r="K1236" s="276" t="s">
        <v>66</v>
      </c>
      <c r="L1236" s="276">
        <v>0</v>
      </c>
      <c r="M1236" s="276">
        <v>0</v>
      </c>
      <c r="N1236" s="276">
        <v>0</v>
      </c>
      <c r="O1236" s="276" t="s">
        <v>65</v>
      </c>
      <c r="P1236" s="276">
        <v>0</v>
      </c>
      <c r="Q1236" s="276" t="s">
        <v>68</v>
      </c>
      <c r="R1236" s="276" t="s">
        <v>68</v>
      </c>
    </row>
    <row r="1237" spans="2:18" x14ac:dyDescent="0.3">
      <c r="B1237" s="436"/>
      <c r="C1237" s="276" t="s">
        <v>3536</v>
      </c>
      <c r="D1237" s="276" t="s">
        <v>1660</v>
      </c>
      <c r="E1237" s="276" t="s">
        <v>65</v>
      </c>
      <c r="F1237" s="276" t="s">
        <v>64</v>
      </c>
      <c r="G1237" s="277">
        <v>0</v>
      </c>
      <c r="H1237" s="276" t="s">
        <v>65</v>
      </c>
      <c r="I1237" s="276" t="s">
        <v>65</v>
      </c>
      <c r="J1237" s="276" t="s">
        <v>66</v>
      </c>
      <c r="K1237" s="276" t="s">
        <v>66</v>
      </c>
      <c r="L1237" s="276">
        <v>0</v>
      </c>
      <c r="M1237" s="276">
        <v>0</v>
      </c>
      <c r="N1237" s="276">
        <v>0</v>
      </c>
      <c r="O1237" s="276" t="s">
        <v>65</v>
      </c>
      <c r="P1237" s="276">
        <v>0</v>
      </c>
      <c r="Q1237" s="276" t="s">
        <v>68</v>
      </c>
      <c r="R1237" s="276" t="s">
        <v>68</v>
      </c>
    </row>
    <row r="1238" spans="2:18" x14ac:dyDescent="0.3">
      <c r="B1238" s="436"/>
      <c r="C1238" s="276" t="s">
        <v>1449</v>
      </c>
      <c r="D1238" s="276" t="s">
        <v>3537</v>
      </c>
      <c r="E1238" s="276" t="s">
        <v>64</v>
      </c>
      <c r="F1238" s="276" t="s">
        <v>65</v>
      </c>
      <c r="G1238" s="277">
        <v>3003941010101</v>
      </c>
      <c r="H1238" s="276" t="s">
        <v>64</v>
      </c>
      <c r="I1238" s="276" t="s">
        <v>65</v>
      </c>
      <c r="J1238" s="276" t="s">
        <v>66</v>
      </c>
      <c r="K1238" s="276" t="s">
        <v>66</v>
      </c>
      <c r="L1238" s="276">
        <v>0</v>
      </c>
      <c r="M1238" s="276">
        <v>0</v>
      </c>
      <c r="N1238" s="276">
        <v>0</v>
      </c>
      <c r="O1238" s="276" t="s">
        <v>65</v>
      </c>
      <c r="P1238" s="276">
        <v>0</v>
      </c>
      <c r="Q1238" s="276" t="s">
        <v>68</v>
      </c>
      <c r="R1238" s="276" t="s">
        <v>68</v>
      </c>
    </row>
    <row r="1239" spans="2:18" x14ac:dyDescent="0.3">
      <c r="B1239" s="436"/>
      <c r="C1239" s="276" t="s">
        <v>3538</v>
      </c>
      <c r="D1239" s="276" t="s">
        <v>3539</v>
      </c>
      <c r="E1239" s="276" t="s">
        <v>64</v>
      </c>
      <c r="F1239" s="276" t="s">
        <v>65</v>
      </c>
      <c r="G1239" s="277">
        <v>3531157110101</v>
      </c>
      <c r="H1239" s="276" t="s">
        <v>65</v>
      </c>
      <c r="I1239" s="276" t="s">
        <v>64</v>
      </c>
      <c r="J1239" s="276" t="s">
        <v>66</v>
      </c>
      <c r="K1239" s="276" t="s">
        <v>66</v>
      </c>
      <c r="L1239" s="276">
        <v>0</v>
      </c>
      <c r="M1239" s="276">
        <v>0</v>
      </c>
      <c r="N1239" s="276">
        <v>0</v>
      </c>
      <c r="O1239" s="276" t="s">
        <v>65</v>
      </c>
      <c r="P1239" s="276">
        <v>0</v>
      </c>
      <c r="Q1239" s="276" t="s">
        <v>68</v>
      </c>
      <c r="R1239" s="276" t="s">
        <v>68</v>
      </c>
    </row>
    <row r="1240" spans="2:18" x14ac:dyDescent="0.3">
      <c r="B1240" s="436"/>
      <c r="C1240" s="276" t="s">
        <v>495</v>
      </c>
      <c r="D1240" s="276" t="s">
        <v>335</v>
      </c>
      <c r="E1240" s="276" t="s">
        <v>64</v>
      </c>
      <c r="F1240" s="276" t="s">
        <v>65</v>
      </c>
      <c r="G1240" s="277">
        <v>0</v>
      </c>
      <c r="H1240" s="276" t="s">
        <v>65</v>
      </c>
      <c r="I1240" s="276" t="s">
        <v>65</v>
      </c>
      <c r="J1240" s="276" t="s">
        <v>66</v>
      </c>
      <c r="K1240" s="276" t="s">
        <v>66</v>
      </c>
      <c r="L1240" s="276">
        <v>0</v>
      </c>
      <c r="M1240" s="276">
        <v>0</v>
      </c>
      <c r="N1240" s="276">
        <v>0</v>
      </c>
      <c r="O1240" s="276" t="s">
        <v>65</v>
      </c>
      <c r="P1240" s="276">
        <v>0</v>
      </c>
      <c r="Q1240" s="276" t="s">
        <v>68</v>
      </c>
      <c r="R1240" s="276" t="s">
        <v>68</v>
      </c>
    </row>
    <row r="1241" spans="2:18" x14ac:dyDescent="0.3">
      <c r="B1241" s="436"/>
      <c r="C1241" s="276" t="s">
        <v>3540</v>
      </c>
      <c r="D1241" s="276" t="s">
        <v>3384</v>
      </c>
      <c r="E1241" s="276" t="s">
        <v>65</v>
      </c>
      <c r="F1241" s="276" t="s">
        <v>64</v>
      </c>
      <c r="G1241" s="277">
        <v>0</v>
      </c>
      <c r="H1241" s="276" t="s">
        <v>64</v>
      </c>
      <c r="I1241" s="276" t="s">
        <v>65</v>
      </c>
      <c r="J1241" s="276" t="s">
        <v>66</v>
      </c>
      <c r="K1241" s="276" t="s">
        <v>66</v>
      </c>
      <c r="L1241" s="276">
        <v>0</v>
      </c>
      <c r="M1241" s="276">
        <v>0</v>
      </c>
      <c r="N1241" s="276">
        <v>0</v>
      </c>
      <c r="O1241" s="276" t="s">
        <v>65</v>
      </c>
      <c r="P1241" s="276">
        <v>0</v>
      </c>
      <c r="Q1241" s="276" t="s">
        <v>68</v>
      </c>
      <c r="R1241" s="276" t="s">
        <v>68</v>
      </c>
    </row>
    <row r="1242" spans="2:18" x14ac:dyDescent="0.3">
      <c r="B1242" s="436"/>
      <c r="C1242" s="276" t="s">
        <v>1581</v>
      </c>
      <c r="D1242" s="276" t="s">
        <v>2811</v>
      </c>
      <c r="E1242" s="276" t="s">
        <v>65</v>
      </c>
      <c r="F1242" s="276" t="s">
        <v>64</v>
      </c>
      <c r="G1242" s="277">
        <v>0</v>
      </c>
      <c r="H1242" s="276" t="s">
        <v>65</v>
      </c>
      <c r="I1242" s="276" t="s">
        <v>65</v>
      </c>
      <c r="J1242" s="276" t="s">
        <v>66</v>
      </c>
      <c r="K1242" s="276" t="s">
        <v>66</v>
      </c>
      <c r="L1242" s="276">
        <v>0</v>
      </c>
      <c r="M1242" s="276">
        <v>0</v>
      </c>
      <c r="N1242" s="276">
        <v>0</v>
      </c>
      <c r="O1242" s="276" t="s">
        <v>65</v>
      </c>
      <c r="P1242" s="276">
        <v>0</v>
      </c>
      <c r="Q1242" s="276" t="s">
        <v>68</v>
      </c>
      <c r="R1242" s="276" t="s">
        <v>68</v>
      </c>
    </row>
    <row r="1243" spans="2:18" x14ac:dyDescent="0.3">
      <c r="B1243" s="436"/>
      <c r="C1243" s="276" t="s">
        <v>1641</v>
      </c>
      <c r="D1243" s="276" t="s">
        <v>1675</v>
      </c>
      <c r="E1243" s="276" t="s">
        <v>64</v>
      </c>
      <c r="F1243" s="276" t="s">
        <v>65</v>
      </c>
      <c r="G1243" s="277">
        <v>3042939460114</v>
      </c>
      <c r="H1243" s="276" t="s">
        <v>65</v>
      </c>
      <c r="I1243" s="276" t="s">
        <v>65</v>
      </c>
      <c r="J1243" s="276" t="s">
        <v>66</v>
      </c>
      <c r="K1243" s="276" t="s">
        <v>66</v>
      </c>
      <c r="L1243" s="276">
        <v>0</v>
      </c>
      <c r="M1243" s="276">
        <v>0</v>
      </c>
      <c r="N1243" s="276">
        <v>0</v>
      </c>
      <c r="O1243" s="276" t="s">
        <v>65</v>
      </c>
      <c r="P1243" s="276">
        <v>0</v>
      </c>
      <c r="Q1243" s="276" t="s">
        <v>68</v>
      </c>
      <c r="R1243" s="276" t="s">
        <v>68</v>
      </c>
    </row>
    <row r="1244" spans="2:18" x14ac:dyDescent="0.3">
      <c r="B1244" s="436"/>
      <c r="C1244" s="276" t="s">
        <v>3541</v>
      </c>
      <c r="D1244" s="276" t="s">
        <v>3169</v>
      </c>
      <c r="E1244" s="276" t="s">
        <v>64</v>
      </c>
      <c r="F1244" s="276" t="s">
        <v>65</v>
      </c>
      <c r="G1244" s="277">
        <v>0</v>
      </c>
      <c r="H1244" s="276" t="s">
        <v>65</v>
      </c>
      <c r="I1244" s="276" t="s">
        <v>64</v>
      </c>
      <c r="J1244" s="276" t="s">
        <v>66</v>
      </c>
      <c r="K1244" s="276" t="s">
        <v>66</v>
      </c>
      <c r="L1244" s="276">
        <v>0</v>
      </c>
      <c r="M1244" s="276">
        <v>0</v>
      </c>
      <c r="N1244" s="276">
        <v>0</v>
      </c>
      <c r="O1244" s="276" t="s">
        <v>65</v>
      </c>
      <c r="P1244" s="276">
        <v>0</v>
      </c>
      <c r="Q1244" s="276" t="s">
        <v>68</v>
      </c>
      <c r="R1244" s="276" t="s">
        <v>68</v>
      </c>
    </row>
    <row r="1245" spans="2:18" x14ac:dyDescent="0.3">
      <c r="B1245" s="436"/>
      <c r="C1245" s="276" t="s">
        <v>3542</v>
      </c>
      <c r="D1245" s="276" t="s">
        <v>190</v>
      </c>
      <c r="E1245" s="276" t="s">
        <v>64</v>
      </c>
      <c r="F1245" s="276" t="s">
        <v>65</v>
      </c>
      <c r="G1245" s="277">
        <v>3078942901406</v>
      </c>
      <c r="H1245" s="276" t="s">
        <v>65</v>
      </c>
      <c r="I1245" s="276" t="s">
        <v>65</v>
      </c>
      <c r="J1245" s="276" t="s">
        <v>66</v>
      </c>
      <c r="K1245" s="276" t="s">
        <v>66</v>
      </c>
      <c r="L1245" s="276">
        <v>0</v>
      </c>
      <c r="M1245" s="276">
        <v>0</v>
      </c>
      <c r="N1245" s="276">
        <v>0</v>
      </c>
      <c r="O1245" s="276" t="s">
        <v>65</v>
      </c>
      <c r="P1245" s="276">
        <v>0</v>
      </c>
      <c r="Q1245" s="276" t="s">
        <v>68</v>
      </c>
      <c r="R1245" s="276" t="s">
        <v>68</v>
      </c>
    </row>
    <row r="1246" spans="2:18" x14ac:dyDescent="0.3">
      <c r="B1246" s="436"/>
      <c r="C1246" s="276" t="s">
        <v>3543</v>
      </c>
      <c r="D1246" s="276" t="s">
        <v>3544</v>
      </c>
      <c r="E1246" s="276" t="s">
        <v>65</v>
      </c>
      <c r="F1246" s="276" t="s">
        <v>64</v>
      </c>
      <c r="G1246" s="277">
        <v>0</v>
      </c>
      <c r="H1246" s="276" t="s">
        <v>65</v>
      </c>
      <c r="I1246" s="276" t="s">
        <v>65</v>
      </c>
      <c r="J1246" s="276" t="s">
        <v>66</v>
      </c>
      <c r="K1246" s="276" t="s">
        <v>66</v>
      </c>
      <c r="L1246" s="276">
        <v>0</v>
      </c>
      <c r="M1246" s="276">
        <v>0</v>
      </c>
      <c r="N1246" s="276">
        <v>0</v>
      </c>
      <c r="O1246" s="276" t="s">
        <v>65</v>
      </c>
      <c r="P1246" s="276">
        <v>0</v>
      </c>
      <c r="Q1246" s="276" t="s">
        <v>68</v>
      </c>
      <c r="R1246" s="276" t="s">
        <v>68</v>
      </c>
    </row>
    <row r="1247" spans="2:18" x14ac:dyDescent="0.3">
      <c r="B1247" s="436"/>
      <c r="C1247" s="276" t="s">
        <v>2302</v>
      </c>
      <c r="D1247" s="276" t="s">
        <v>3545</v>
      </c>
      <c r="E1247" s="276" t="s">
        <v>64</v>
      </c>
      <c r="F1247" s="276" t="s">
        <v>65</v>
      </c>
      <c r="G1247" s="277">
        <v>0</v>
      </c>
      <c r="H1247" s="276" t="s">
        <v>64</v>
      </c>
      <c r="I1247" s="276" t="s">
        <v>65</v>
      </c>
      <c r="J1247" s="276" t="s">
        <v>66</v>
      </c>
      <c r="K1247" s="276" t="s">
        <v>66</v>
      </c>
      <c r="L1247" s="276">
        <v>0</v>
      </c>
      <c r="M1247" s="276">
        <v>0</v>
      </c>
      <c r="N1247" s="276">
        <v>0</v>
      </c>
      <c r="O1247" s="276" t="s">
        <v>65</v>
      </c>
      <c r="P1247" s="276">
        <v>0</v>
      </c>
      <c r="Q1247" s="276" t="s">
        <v>68</v>
      </c>
      <c r="R1247" s="276" t="s">
        <v>68</v>
      </c>
    </row>
    <row r="1248" spans="2:18" x14ac:dyDescent="0.3">
      <c r="B1248" s="436"/>
      <c r="C1248" s="276" t="s">
        <v>3546</v>
      </c>
      <c r="D1248" s="276" t="s">
        <v>190</v>
      </c>
      <c r="E1248" s="276" t="s">
        <v>64</v>
      </c>
      <c r="F1248" s="276" t="s">
        <v>65</v>
      </c>
      <c r="G1248" s="277">
        <v>0</v>
      </c>
      <c r="H1248" s="276" t="s">
        <v>64</v>
      </c>
      <c r="I1248" s="276" t="s">
        <v>65</v>
      </c>
      <c r="J1248" s="276" t="s">
        <v>66</v>
      </c>
      <c r="K1248" s="276" t="s">
        <v>66</v>
      </c>
      <c r="L1248" s="276">
        <v>0</v>
      </c>
      <c r="M1248" s="276">
        <v>0</v>
      </c>
      <c r="N1248" s="276">
        <v>0</v>
      </c>
      <c r="O1248" s="276" t="s">
        <v>65</v>
      </c>
      <c r="P1248" s="276">
        <v>0</v>
      </c>
      <c r="Q1248" s="276" t="s">
        <v>68</v>
      </c>
      <c r="R1248" s="276" t="s">
        <v>68</v>
      </c>
    </row>
    <row r="1249" spans="2:18" x14ac:dyDescent="0.3">
      <c r="B1249" s="436"/>
      <c r="C1249" s="276" t="s">
        <v>121</v>
      </c>
      <c r="D1249" s="276" t="s">
        <v>3547</v>
      </c>
      <c r="E1249" s="276" t="s">
        <v>64</v>
      </c>
      <c r="F1249" s="276" t="s">
        <v>65</v>
      </c>
      <c r="G1249" s="277">
        <v>3018108500101</v>
      </c>
      <c r="H1249" s="276" t="s">
        <v>64</v>
      </c>
      <c r="I1249" s="276" t="s">
        <v>65</v>
      </c>
      <c r="J1249" s="276" t="s">
        <v>66</v>
      </c>
      <c r="K1249" s="276" t="s">
        <v>66</v>
      </c>
      <c r="L1249" s="276">
        <v>0</v>
      </c>
      <c r="M1249" s="276">
        <v>0</v>
      </c>
      <c r="N1249" s="276">
        <v>0</v>
      </c>
      <c r="O1249" s="276" t="s">
        <v>65</v>
      </c>
      <c r="P1249" s="276">
        <v>0</v>
      </c>
      <c r="Q1249" s="276" t="s">
        <v>68</v>
      </c>
      <c r="R1249" s="276" t="s">
        <v>68</v>
      </c>
    </row>
    <row r="1250" spans="2:18" x14ac:dyDescent="0.3">
      <c r="B1250" s="436"/>
      <c r="C1250" s="276" t="s">
        <v>189</v>
      </c>
      <c r="D1250" s="276" t="s">
        <v>3548</v>
      </c>
      <c r="E1250" s="276" t="s">
        <v>64</v>
      </c>
      <c r="F1250" s="276" t="s">
        <v>65</v>
      </c>
      <c r="G1250" s="277">
        <v>3458302290101</v>
      </c>
      <c r="H1250" s="276" t="s">
        <v>64</v>
      </c>
      <c r="I1250" s="276" t="s">
        <v>65</v>
      </c>
      <c r="J1250" s="276" t="s">
        <v>66</v>
      </c>
      <c r="K1250" s="276" t="s">
        <v>66</v>
      </c>
      <c r="L1250" s="276">
        <v>0</v>
      </c>
      <c r="M1250" s="276">
        <v>0</v>
      </c>
      <c r="N1250" s="276">
        <v>0</v>
      </c>
      <c r="O1250" s="276" t="s">
        <v>65</v>
      </c>
      <c r="P1250" s="276">
        <v>0</v>
      </c>
      <c r="Q1250" s="276" t="s">
        <v>68</v>
      </c>
      <c r="R1250" s="276" t="s">
        <v>68</v>
      </c>
    </row>
    <row r="1251" spans="2:18" x14ac:dyDescent="0.3">
      <c r="B1251" s="436"/>
      <c r="C1251" s="276" t="s">
        <v>1698</v>
      </c>
      <c r="D1251" s="276" t="s">
        <v>3549</v>
      </c>
      <c r="E1251" s="276" t="s">
        <v>64</v>
      </c>
      <c r="F1251" s="276" t="s">
        <v>65</v>
      </c>
      <c r="G1251" s="277">
        <v>3457824610101</v>
      </c>
      <c r="H1251" s="276" t="s">
        <v>65</v>
      </c>
      <c r="I1251" s="276" t="s">
        <v>64</v>
      </c>
      <c r="J1251" s="276" t="s">
        <v>66</v>
      </c>
      <c r="K1251" s="276" t="s">
        <v>66</v>
      </c>
      <c r="L1251" s="276">
        <v>0</v>
      </c>
      <c r="M1251" s="276">
        <v>0</v>
      </c>
      <c r="N1251" s="276">
        <v>0</v>
      </c>
      <c r="O1251" s="276" t="s">
        <v>65</v>
      </c>
      <c r="P1251" s="276">
        <v>0</v>
      </c>
      <c r="Q1251" s="276" t="s">
        <v>68</v>
      </c>
      <c r="R1251" s="276" t="s">
        <v>68</v>
      </c>
    </row>
    <row r="1252" spans="2:18" x14ac:dyDescent="0.3">
      <c r="B1252" s="436"/>
      <c r="C1252" s="276" t="s">
        <v>3550</v>
      </c>
      <c r="D1252" s="276" t="s">
        <v>3551</v>
      </c>
      <c r="E1252" s="276" t="s">
        <v>65</v>
      </c>
      <c r="F1252" s="276" t="s">
        <v>64</v>
      </c>
      <c r="G1252" s="277">
        <v>0</v>
      </c>
      <c r="H1252" s="276" t="s">
        <v>65</v>
      </c>
      <c r="I1252" s="276" t="s">
        <v>65</v>
      </c>
      <c r="J1252" s="276" t="s">
        <v>66</v>
      </c>
      <c r="K1252" s="276" t="s">
        <v>66</v>
      </c>
      <c r="L1252" s="276">
        <v>0</v>
      </c>
      <c r="M1252" s="276">
        <v>0</v>
      </c>
      <c r="N1252" s="276">
        <v>0</v>
      </c>
      <c r="O1252" s="276" t="s">
        <v>65</v>
      </c>
      <c r="P1252" s="276">
        <v>0</v>
      </c>
      <c r="Q1252" s="276" t="s">
        <v>68</v>
      </c>
      <c r="R1252" s="276" t="s">
        <v>68</v>
      </c>
    </row>
    <row r="1253" spans="2:18" x14ac:dyDescent="0.3">
      <c r="B1253" s="436"/>
      <c r="C1253" s="276" t="s">
        <v>1500</v>
      </c>
      <c r="D1253" s="276" t="s">
        <v>3539</v>
      </c>
      <c r="E1253" s="276" t="s">
        <v>65</v>
      </c>
      <c r="F1253" s="276" t="s">
        <v>64</v>
      </c>
      <c r="G1253" s="277">
        <v>3531407240101</v>
      </c>
      <c r="H1253" s="276" t="s">
        <v>65</v>
      </c>
      <c r="I1253" s="276" t="s">
        <v>64</v>
      </c>
      <c r="J1253" s="276" t="s">
        <v>66</v>
      </c>
      <c r="K1253" s="276" t="s">
        <v>66</v>
      </c>
      <c r="L1253" s="276">
        <v>0</v>
      </c>
      <c r="M1253" s="276">
        <v>0</v>
      </c>
      <c r="N1253" s="276">
        <v>0</v>
      </c>
      <c r="O1253" s="276" t="s">
        <v>65</v>
      </c>
      <c r="P1253" s="276">
        <v>0</v>
      </c>
      <c r="Q1253" s="276" t="s">
        <v>68</v>
      </c>
      <c r="R1253" s="276" t="s">
        <v>68</v>
      </c>
    </row>
    <row r="1254" spans="2:18" x14ac:dyDescent="0.3">
      <c r="B1254" s="436"/>
      <c r="C1254" s="276" t="s">
        <v>481</v>
      </c>
      <c r="D1254" s="276" t="s">
        <v>3552</v>
      </c>
      <c r="E1254" s="276" t="s">
        <v>65</v>
      </c>
      <c r="F1254" s="276" t="s">
        <v>64</v>
      </c>
      <c r="G1254" s="277">
        <v>0</v>
      </c>
      <c r="H1254" s="276" t="s">
        <v>65</v>
      </c>
      <c r="I1254" s="276" t="s">
        <v>64</v>
      </c>
      <c r="J1254" s="276" t="s">
        <v>66</v>
      </c>
      <c r="K1254" s="276" t="s">
        <v>66</v>
      </c>
      <c r="L1254" s="276">
        <v>0</v>
      </c>
      <c r="M1254" s="276">
        <v>0</v>
      </c>
      <c r="N1254" s="276">
        <v>0</v>
      </c>
      <c r="O1254" s="276" t="s">
        <v>65</v>
      </c>
      <c r="P1254" s="276">
        <v>0</v>
      </c>
      <c r="Q1254" s="276" t="s">
        <v>68</v>
      </c>
      <c r="R1254" s="276" t="s">
        <v>68</v>
      </c>
    </row>
    <row r="1255" spans="2:18" x14ac:dyDescent="0.3">
      <c r="B1255" s="436"/>
      <c r="C1255" s="276" t="s">
        <v>369</v>
      </c>
      <c r="D1255" s="276" t="s">
        <v>1970</v>
      </c>
      <c r="E1255" s="276" t="s">
        <v>64</v>
      </c>
      <c r="F1255" s="276" t="s">
        <v>65</v>
      </c>
      <c r="G1255" s="277">
        <v>0</v>
      </c>
      <c r="H1255" s="276" t="s">
        <v>65</v>
      </c>
      <c r="I1255" s="276" t="s">
        <v>64</v>
      </c>
      <c r="J1255" s="276" t="s">
        <v>66</v>
      </c>
      <c r="K1255" s="276" t="s">
        <v>66</v>
      </c>
      <c r="L1255" s="276">
        <v>0</v>
      </c>
      <c r="M1255" s="276">
        <v>0</v>
      </c>
      <c r="N1255" s="276">
        <v>0</v>
      </c>
      <c r="O1255" s="276" t="s">
        <v>65</v>
      </c>
      <c r="P1255" s="276">
        <v>0</v>
      </c>
      <c r="Q1255" s="276" t="s">
        <v>68</v>
      </c>
      <c r="R1255" s="276" t="s">
        <v>68</v>
      </c>
    </row>
    <row r="1256" spans="2:18" x14ac:dyDescent="0.3">
      <c r="B1256" s="436"/>
      <c r="C1256" s="276" t="s">
        <v>3553</v>
      </c>
      <c r="D1256" s="276" t="s">
        <v>205</v>
      </c>
      <c r="E1256" s="276" t="s">
        <v>65</v>
      </c>
      <c r="F1256" s="276" t="s">
        <v>64</v>
      </c>
      <c r="G1256" s="277">
        <v>3000606020101</v>
      </c>
      <c r="H1256" s="276" t="s">
        <v>65</v>
      </c>
      <c r="I1256" s="276" t="s">
        <v>64</v>
      </c>
      <c r="J1256" s="276" t="s">
        <v>66</v>
      </c>
      <c r="K1256" s="276" t="s">
        <v>66</v>
      </c>
      <c r="L1256" s="276">
        <v>0</v>
      </c>
      <c r="M1256" s="276">
        <v>0</v>
      </c>
      <c r="N1256" s="276">
        <v>0</v>
      </c>
      <c r="O1256" s="276" t="s">
        <v>65</v>
      </c>
      <c r="P1256" s="276">
        <v>0</v>
      </c>
      <c r="Q1256" s="276" t="s">
        <v>68</v>
      </c>
      <c r="R1256" s="276" t="s">
        <v>68</v>
      </c>
    </row>
    <row r="1257" spans="2:18" x14ac:dyDescent="0.3">
      <c r="B1257" s="436"/>
      <c r="C1257" s="276" t="s">
        <v>1641</v>
      </c>
      <c r="D1257" s="276" t="s">
        <v>3554</v>
      </c>
      <c r="E1257" s="276" t="s">
        <v>64</v>
      </c>
      <c r="F1257" s="276" t="s">
        <v>65</v>
      </c>
      <c r="G1257" s="277">
        <v>0</v>
      </c>
      <c r="H1257" s="276" t="s">
        <v>65</v>
      </c>
      <c r="I1257" s="276" t="s">
        <v>64</v>
      </c>
      <c r="J1257" s="276" t="s">
        <v>66</v>
      </c>
      <c r="K1257" s="276" t="s">
        <v>66</v>
      </c>
      <c r="L1257" s="276">
        <v>0</v>
      </c>
      <c r="M1257" s="276">
        <v>0</v>
      </c>
      <c r="N1257" s="276">
        <v>0</v>
      </c>
      <c r="O1257" s="276" t="s">
        <v>65</v>
      </c>
      <c r="P1257" s="276">
        <v>0</v>
      </c>
      <c r="Q1257" s="276" t="s">
        <v>68</v>
      </c>
      <c r="R1257" s="276" t="s">
        <v>68</v>
      </c>
    </row>
    <row r="1258" spans="2:18" x14ac:dyDescent="0.3">
      <c r="B1258" s="436"/>
      <c r="C1258" s="276" t="s">
        <v>3555</v>
      </c>
      <c r="D1258" s="276" t="s">
        <v>1970</v>
      </c>
      <c r="E1258" s="276" t="s">
        <v>65</v>
      </c>
      <c r="F1258" s="276" t="s">
        <v>64</v>
      </c>
      <c r="G1258" s="277">
        <v>2202406630101</v>
      </c>
      <c r="H1258" s="276" t="s">
        <v>65</v>
      </c>
      <c r="I1258" s="276" t="s">
        <v>64</v>
      </c>
      <c r="J1258" s="276" t="s">
        <v>66</v>
      </c>
      <c r="K1258" s="276" t="s">
        <v>66</v>
      </c>
      <c r="L1258" s="276">
        <v>0</v>
      </c>
      <c r="M1258" s="276">
        <v>0</v>
      </c>
      <c r="N1258" s="276">
        <v>0</v>
      </c>
      <c r="O1258" s="276" t="s">
        <v>65</v>
      </c>
      <c r="P1258" s="276">
        <v>0</v>
      </c>
      <c r="Q1258" s="276" t="s">
        <v>68</v>
      </c>
      <c r="R1258" s="276" t="s">
        <v>68</v>
      </c>
    </row>
    <row r="1259" spans="2:18" x14ac:dyDescent="0.3">
      <c r="B1259" s="436"/>
      <c r="C1259" s="276" t="s">
        <v>3556</v>
      </c>
      <c r="D1259" s="276" t="s">
        <v>3557</v>
      </c>
      <c r="E1259" s="276" t="s">
        <v>65</v>
      </c>
      <c r="F1259" s="276" t="s">
        <v>64</v>
      </c>
      <c r="G1259" s="277">
        <v>0</v>
      </c>
      <c r="H1259" s="276" t="s">
        <v>65</v>
      </c>
      <c r="I1259" s="276" t="s">
        <v>64</v>
      </c>
      <c r="J1259" s="276" t="s">
        <v>66</v>
      </c>
      <c r="K1259" s="276" t="s">
        <v>66</v>
      </c>
      <c r="L1259" s="276">
        <v>0</v>
      </c>
      <c r="M1259" s="276">
        <v>0</v>
      </c>
      <c r="N1259" s="276">
        <v>0</v>
      </c>
      <c r="O1259" s="276" t="s">
        <v>65</v>
      </c>
      <c r="P1259" s="276">
        <v>0</v>
      </c>
      <c r="Q1259" s="276" t="s">
        <v>68</v>
      </c>
      <c r="R1259" s="276" t="s">
        <v>68</v>
      </c>
    </row>
    <row r="1260" spans="2:18" x14ac:dyDescent="0.3">
      <c r="B1260" s="436"/>
      <c r="C1260" s="276" t="s">
        <v>3558</v>
      </c>
      <c r="D1260" s="276" t="s">
        <v>3559</v>
      </c>
      <c r="E1260" s="276" t="s">
        <v>65</v>
      </c>
      <c r="F1260" s="276" t="s">
        <v>64</v>
      </c>
      <c r="G1260" s="277">
        <v>3594608280101</v>
      </c>
      <c r="H1260" s="276" t="s">
        <v>65</v>
      </c>
      <c r="I1260" s="276" t="s">
        <v>64</v>
      </c>
      <c r="J1260" s="276" t="s">
        <v>66</v>
      </c>
      <c r="K1260" s="276" t="s">
        <v>66</v>
      </c>
      <c r="L1260" s="276">
        <v>0</v>
      </c>
      <c r="M1260" s="276">
        <v>0</v>
      </c>
      <c r="N1260" s="276">
        <v>0</v>
      </c>
      <c r="O1260" s="276" t="s">
        <v>65</v>
      </c>
      <c r="P1260" s="276">
        <v>0</v>
      </c>
      <c r="Q1260" s="276" t="s">
        <v>68</v>
      </c>
      <c r="R1260" s="276" t="s">
        <v>68</v>
      </c>
    </row>
    <row r="1261" spans="2:18" x14ac:dyDescent="0.3">
      <c r="B1261" s="436"/>
      <c r="C1261" s="276" t="s">
        <v>596</v>
      </c>
      <c r="D1261" s="276" t="s">
        <v>173</v>
      </c>
      <c r="E1261" s="276" t="s">
        <v>65</v>
      </c>
      <c r="F1261" s="276" t="s">
        <v>64</v>
      </c>
      <c r="G1261" s="277">
        <v>0</v>
      </c>
      <c r="H1261" s="276" t="s">
        <v>65</v>
      </c>
      <c r="I1261" s="276" t="s">
        <v>64</v>
      </c>
      <c r="J1261" s="276" t="s">
        <v>66</v>
      </c>
      <c r="K1261" s="276" t="s">
        <v>66</v>
      </c>
      <c r="L1261" s="276">
        <v>0</v>
      </c>
      <c r="M1261" s="276">
        <v>0</v>
      </c>
      <c r="N1261" s="276">
        <v>0</v>
      </c>
      <c r="O1261" s="276" t="s">
        <v>67</v>
      </c>
      <c r="P1261" s="276">
        <v>0</v>
      </c>
      <c r="Q1261" s="276" t="s">
        <v>68</v>
      </c>
      <c r="R1261" s="276" t="s">
        <v>68</v>
      </c>
    </row>
    <row r="1262" spans="2:18" x14ac:dyDescent="0.3">
      <c r="B1262" s="436"/>
      <c r="C1262" s="276" t="s">
        <v>3181</v>
      </c>
      <c r="D1262" s="276" t="s">
        <v>1457</v>
      </c>
      <c r="E1262" s="276" t="s">
        <v>65</v>
      </c>
      <c r="F1262" s="276" t="s">
        <v>64</v>
      </c>
      <c r="G1262" s="277">
        <v>0</v>
      </c>
      <c r="H1262" s="276" t="s">
        <v>65</v>
      </c>
      <c r="I1262" s="276" t="s">
        <v>64</v>
      </c>
      <c r="J1262" s="276" t="s">
        <v>66</v>
      </c>
      <c r="K1262" s="276" t="s">
        <v>66</v>
      </c>
      <c r="L1262" s="276">
        <v>0</v>
      </c>
      <c r="M1262" s="276">
        <v>0</v>
      </c>
      <c r="N1262" s="276">
        <v>0</v>
      </c>
      <c r="O1262" s="276" t="s">
        <v>67</v>
      </c>
      <c r="P1262" s="276">
        <v>0</v>
      </c>
      <c r="Q1262" s="276" t="s">
        <v>68</v>
      </c>
      <c r="R1262" s="276" t="s">
        <v>68</v>
      </c>
    </row>
    <row r="1263" spans="2:18" x14ac:dyDescent="0.3">
      <c r="B1263" s="436"/>
      <c r="C1263" s="276" t="s">
        <v>62</v>
      </c>
      <c r="D1263" s="276" t="s">
        <v>63</v>
      </c>
      <c r="E1263" s="276" t="s">
        <v>64</v>
      </c>
      <c r="F1263" s="276" t="s">
        <v>65</v>
      </c>
      <c r="G1263" s="277">
        <v>2903819400610</v>
      </c>
      <c r="H1263" s="276" t="s">
        <v>64</v>
      </c>
      <c r="I1263" s="276" t="s">
        <v>65</v>
      </c>
      <c r="J1263" s="276" t="s">
        <v>66</v>
      </c>
      <c r="K1263" s="276" t="s">
        <v>66</v>
      </c>
      <c r="L1263" s="276">
        <v>0</v>
      </c>
      <c r="M1263" s="276">
        <v>0</v>
      </c>
      <c r="N1263" s="276">
        <v>0</v>
      </c>
      <c r="O1263" s="276" t="s">
        <v>67</v>
      </c>
      <c r="P1263" s="276">
        <v>0</v>
      </c>
      <c r="Q1263" s="276" t="s">
        <v>68</v>
      </c>
      <c r="R1263" s="276" t="s">
        <v>68</v>
      </c>
    </row>
    <row r="1264" spans="2:18" x14ac:dyDescent="0.3">
      <c r="B1264" s="436"/>
      <c r="C1264" s="276" t="s">
        <v>101</v>
      </c>
      <c r="D1264" s="276" t="s">
        <v>102</v>
      </c>
      <c r="E1264" s="276" t="s">
        <v>64</v>
      </c>
      <c r="F1264" s="276" t="s">
        <v>65</v>
      </c>
      <c r="G1264" s="277">
        <v>1939971931406</v>
      </c>
      <c r="H1264" s="276" t="s">
        <v>64</v>
      </c>
      <c r="I1264" s="276" t="s">
        <v>64</v>
      </c>
      <c r="J1264" s="276" t="s">
        <v>65</v>
      </c>
      <c r="K1264" s="276" t="s">
        <v>66</v>
      </c>
      <c r="L1264" s="276">
        <v>0</v>
      </c>
      <c r="M1264" s="276">
        <v>0</v>
      </c>
      <c r="N1264" s="276">
        <v>0</v>
      </c>
      <c r="O1264" s="276" t="s">
        <v>67</v>
      </c>
      <c r="P1264" s="276">
        <v>0</v>
      </c>
      <c r="Q1264" s="276" t="s">
        <v>68</v>
      </c>
      <c r="R1264" s="276" t="s">
        <v>68</v>
      </c>
    </row>
    <row r="1265" spans="2:18" x14ac:dyDescent="0.3">
      <c r="B1265" s="436"/>
      <c r="C1265" s="276" t="s">
        <v>103</v>
      </c>
      <c r="D1265" s="276" t="s">
        <v>104</v>
      </c>
      <c r="E1265" s="276" t="s">
        <v>64</v>
      </c>
      <c r="F1265" s="276" t="s">
        <v>65</v>
      </c>
      <c r="G1265" s="277">
        <v>2310890070114</v>
      </c>
      <c r="H1265" s="276" t="s">
        <v>64</v>
      </c>
      <c r="I1265" s="276" t="s">
        <v>65</v>
      </c>
      <c r="J1265" s="276" t="s">
        <v>66</v>
      </c>
      <c r="K1265" s="276" t="s">
        <v>66</v>
      </c>
      <c r="L1265" s="276">
        <v>0</v>
      </c>
      <c r="M1265" s="276">
        <v>0</v>
      </c>
      <c r="N1265" s="276">
        <v>0</v>
      </c>
      <c r="O1265" s="276" t="s">
        <v>67</v>
      </c>
      <c r="P1265" s="276">
        <v>0</v>
      </c>
      <c r="Q1265" s="276" t="s">
        <v>68</v>
      </c>
      <c r="R1265" s="276" t="s">
        <v>68</v>
      </c>
    </row>
    <row r="1266" spans="2:18" x14ac:dyDescent="0.3">
      <c r="B1266" s="436"/>
      <c r="C1266" s="276" t="s">
        <v>127</v>
      </c>
      <c r="D1266" s="276" t="s">
        <v>128</v>
      </c>
      <c r="E1266" s="276" t="s">
        <v>64</v>
      </c>
      <c r="F1266" s="276" t="s">
        <v>65</v>
      </c>
      <c r="G1266" s="277">
        <v>1595276190805</v>
      </c>
      <c r="H1266" s="276" t="s">
        <v>64</v>
      </c>
      <c r="I1266" s="276" t="s">
        <v>64</v>
      </c>
      <c r="J1266" s="276" t="s">
        <v>65</v>
      </c>
      <c r="K1266" s="276" t="s">
        <v>66</v>
      </c>
      <c r="L1266" s="276">
        <v>0</v>
      </c>
      <c r="M1266" s="276">
        <v>0</v>
      </c>
      <c r="N1266" s="276">
        <v>0</v>
      </c>
      <c r="O1266" s="276" t="s">
        <v>67</v>
      </c>
      <c r="P1266" s="276">
        <v>0</v>
      </c>
      <c r="Q1266" s="276" t="s">
        <v>68</v>
      </c>
      <c r="R1266" s="276" t="s">
        <v>68</v>
      </c>
    </row>
    <row r="1267" spans="2:18" x14ac:dyDescent="0.3">
      <c r="B1267" s="436"/>
      <c r="C1267" s="276" t="s">
        <v>3560</v>
      </c>
      <c r="D1267" s="276" t="s">
        <v>3561</v>
      </c>
      <c r="E1267" s="276" t="s">
        <v>64</v>
      </c>
      <c r="F1267" s="276" t="s">
        <v>65</v>
      </c>
      <c r="G1267" s="277">
        <v>0</v>
      </c>
      <c r="H1267" s="276" t="s">
        <v>65</v>
      </c>
      <c r="I1267" s="276" t="s">
        <v>64</v>
      </c>
      <c r="J1267" s="276" t="s">
        <v>66</v>
      </c>
      <c r="K1267" s="276" t="s">
        <v>66</v>
      </c>
      <c r="L1267" s="276">
        <v>0</v>
      </c>
      <c r="M1267" s="276">
        <v>0</v>
      </c>
      <c r="N1267" s="276">
        <v>0</v>
      </c>
      <c r="O1267" s="276" t="s">
        <v>67</v>
      </c>
      <c r="P1267" s="276">
        <v>0</v>
      </c>
      <c r="Q1267" s="276" t="s">
        <v>68</v>
      </c>
      <c r="R1267" s="276" t="s">
        <v>68</v>
      </c>
    </row>
    <row r="1268" spans="2:18" x14ac:dyDescent="0.3">
      <c r="B1268" s="436"/>
      <c r="C1268" s="276" t="s">
        <v>3562</v>
      </c>
      <c r="D1268" s="276" t="s">
        <v>3563</v>
      </c>
      <c r="E1268" s="276" t="s">
        <v>64</v>
      </c>
      <c r="F1268" s="276" t="s">
        <v>65</v>
      </c>
      <c r="G1268" s="277">
        <v>0</v>
      </c>
      <c r="H1268" s="276" t="s">
        <v>65</v>
      </c>
      <c r="I1268" s="276" t="s">
        <v>65</v>
      </c>
      <c r="J1268" s="276" t="s">
        <v>66</v>
      </c>
      <c r="K1268" s="276" t="s">
        <v>66</v>
      </c>
      <c r="L1268" s="276">
        <v>0</v>
      </c>
      <c r="M1268" s="276">
        <v>0</v>
      </c>
      <c r="N1268" s="276">
        <v>0</v>
      </c>
      <c r="O1268" s="276" t="s">
        <v>67</v>
      </c>
      <c r="P1268" s="276">
        <v>0</v>
      </c>
      <c r="Q1268" s="276" t="s">
        <v>68</v>
      </c>
      <c r="R1268" s="276" t="s">
        <v>68</v>
      </c>
    </row>
    <row r="1269" spans="2:18" x14ac:dyDescent="0.3">
      <c r="B1269" s="436"/>
      <c r="C1269" s="276" t="s">
        <v>3564</v>
      </c>
      <c r="D1269" s="276" t="s">
        <v>3565</v>
      </c>
      <c r="E1269" s="276" t="s">
        <v>64</v>
      </c>
      <c r="F1269" s="276" t="s">
        <v>65</v>
      </c>
      <c r="G1269" s="277">
        <v>1771175321804</v>
      </c>
      <c r="H1269" s="276" t="s">
        <v>64</v>
      </c>
      <c r="I1269" s="276" t="s">
        <v>64</v>
      </c>
      <c r="J1269" s="276" t="s">
        <v>65</v>
      </c>
      <c r="K1269" s="276" t="s">
        <v>66</v>
      </c>
      <c r="L1269" s="276">
        <v>0</v>
      </c>
      <c r="M1269" s="276">
        <v>0</v>
      </c>
      <c r="N1269" s="276">
        <v>0</v>
      </c>
      <c r="O1269" s="276" t="s">
        <v>67</v>
      </c>
      <c r="P1269" s="276">
        <v>0</v>
      </c>
      <c r="Q1269" s="276" t="s">
        <v>68</v>
      </c>
      <c r="R1269" s="276" t="s">
        <v>68</v>
      </c>
    </row>
    <row r="1270" spans="2:18" x14ac:dyDescent="0.3">
      <c r="B1270" s="436"/>
      <c r="C1270" s="276" t="s">
        <v>3566</v>
      </c>
      <c r="D1270" s="276" t="s">
        <v>3567</v>
      </c>
      <c r="E1270" s="276" t="s">
        <v>65</v>
      </c>
      <c r="F1270" s="276" t="s">
        <v>64</v>
      </c>
      <c r="G1270" s="277">
        <v>2312880180101</v>
      </c>
      <c r="H1270" s="276" t="s">
        <v>64</v>
      </c>
      <c r="I1270" s="276" t="s">
        <v>65</v>
      </c>
      <c r="J1270" s="276" t="s">
        <v>66</v>
      </c>
      <c r="K1270" s="276" t="s">
        <v>66</v>
      </c>
      <c r="L1270" s="276">
        <v>0</v>
      </c>
      <c r="M1270" s="276">
        <v>0</v>
      </c>
      <c r="N1270" s="276">
        <v>0</v>
      </c>
      <c r="O1270" s="276" t="s">
        <v>67</v>
      </c>
      <c r="P1270" s="276">
        <v>0</v>
      </c>
      <c r="Q1270" s="276" t="s">
        <v>68</v>
      </c>
      <c r="R1270" s="276" t="s">
        <v>68</v>
      </c>
    </row>
    <row r="1271" spans="2:18" x14ac:dyDescent="0.3">
      <c r="B1271" s="436"/>
      <c r="C1271" s="276" t="s">
        <v>3568</v>
      </c>
      <c r="D1271" s="276" t="s">
        <v>160</v>
      </c>
      <c r="E1271" s="276" t="s">
        <v>65</v>
      </c>
      <c r="F1271" s="276" t="s">
        <v>64</v>
      </c>
      <c r="G1271" s="277">
        <v>2285461680203</v>
      </c>
      <c r="H1271" s="276" t="s">
        <v>64</v>
      </c>
      <c r="I1271" s="276" t="s">
        <v>65</v>
      </c>
      <c r="J1271" s="276" t="s">
        <v>66</v>
      </c>
      <c r="K1271" s="276" t="s">
        <v>66</v>
      </c>
      <c r="L1271" s="276">
        <v>0</v>
      </c>
      <c r="M1271" s="276">
        <v>0</v>
      </c>
      <c r="N1271" s="276">
        <v>0</v>
      </c>
      <c r="O1271" s="276" t="s">
        <v>67</v>
      </c>
      <c r="P1271" s="276">
        <v>0</v>
      </c>
      <c r="Q1271" s="276" t="s">
        <v>68</v>
      </c>
      <c r="R1271" s="276" t="s">
        <v>68</v>
      </c>
    </row>
    <row r="1272" spans="2:18" x14ac:dyDescent="0.3">
      <c r="B1272" s="436"/>
      <c r="C1272" s="276" t="s">
        <v>3564</v>
      </c>
      <c r="D1272" s="276" t="s">
        <v>3569</v>
      </c>
      <c r="E1272" s="276" t="s">
        <v>64</v>
      </c>
      <c r="F1272" s="276" t="s">
        <v>65</v>
      </c>
      <c r="G1272" s="277">
        <v>2378228220506</v>
      </c>
      <c r="H1272" s="276" t="s">
        <v>64</v>
      </c>
      <c r="I1272" s="276" t="s">
        <v>64</v>
      </c>
      <c r="J1272" s="276" t="s">
        <v>66</v>
      </c>
      <c r="K1272" s="276" t="s">
        <v>65</v>
      </c>
      <c r="L1272" s="276">
        <v>0</v>
      </c>
      <c r="M1272" s="276">
        <v>0</v>
      </c>
      <c r="N1272" s="276">
        <v>0</v>
      </c>
      <c r="O1272" s="276" t="s">
        <v>67</v>
      </c>
      <c r="P1272" s="276">
        <v>0</v>
      </c>
      <c r="Q1272" s="276" t="s">
        <v>68</v>
      </c>
      <c r="R1272" s="276" t="s">
        <v>68</v>
      </c>
    </row>
    <row r="1273" spans="2:18" x14ac:dyDescent="0.3">
      <c r="B1273" s="436"/>
      <c r="C1273" s="276" t="s">
        <v>3323</v>
      </c>
      <c r="D1273" s="276" t="s">
        <v>1457</v>
      </c>
      <c r="E1273" s="276" t="s">
        <v>64</v>
      </c>
      <c r="F1273" s="276" t="s">
        <v>65</v>
      </c>
      <c r="G1273" s="277">
        <v>1595808540101</v>
      </c>
      <c r="H1273" s="276" t="s">
        <v>64</v>
      </c>
      <c r="I1273" s="276" t="s">
        <v>65</v>
      </c>
      <c r="J1273" s="276" t="s">
        <v>66</v>
      </c>
      <c r="K1273" s="276" t="s">
        <v>66</v>
      </c>
      <c r="L1273" s="276">
        <v>0</v>
      </c>
      <c r="M1273" s="276">
        <v>0</v>
      </c>
      <c r="N1273" s="276">
        <v>0</v>
      </c>
      <c r="O1273" s="276" t="s">
        <v>67</v>
      </c>
      <c r="P1273" s="276">
        <v>0</v>
      </c>
      <c r="Q1273" s="276" t="s">
        <v>68</v>
      </c>
      <c r="R1273" s="276" t="s">
        <v>68</v>
      </c>
    </row>
    <row r="1274" spans="2:18" x14ac:dyDescent="0.3">
      <c r="B1274" s="436"/>
      <c r="C1274" s="276" t="s">
        <v>3570</v>
      </c>
      <c r="D1274" s="276" t="s">
        <v>3571</v>
      </c>
      <c r="E1274" s="276" t="s">
        <v>64</v>
      </c>
      <c r="F1274" s="276" t="s">
        <v>65</v>
      </c>
      <c r="G1274" s="277">
        <v>0</v>
      </c>
      <c r="H1274" s="276" t="s">
        <v>65</v>
      </c>
      <c r="I1274" s="276" t="s">
        <v>64</v>
      </c>
      <c r="J1274" s="276" t="s">
        <v>66</v>
      </c>
      <c r="K1274" s="276" t="s">
        <v>66</v>
      </c>
      <c r="L1274" s="276">
        <v>0</v>
      </c>
      <c r="M1274" s="276">
        <v>0</v>
      </c>
      <c r="N1274" s="276">
        <v>0</v>
      </c>
      <c r="O1274" s="276" t="s">
        <v>67</v>
      </c>
      <c r="P1274" s="276">
        <v>0</v>
      </c>
      <c r="Q1274" s="276" t="s">
        <v>68</v>
      </c>
      <c r="R1274" s="276" t="s">
        <v>68</v>
      </c>
    </row>
    <row r="1275" spans="2:18" x14ac:dyDescent="0.3">
      <c r="B1275" s="436"/>
      <c r="C1275" s="276" t="s">
        <v>3572</v>
      </c>
      <c r="D1275" s="276" t="s">
        <v>202</v>
      </c>
      <c r="E1275" s="276" t="s">
        <v>64</v>
      </c>
      <c r="F1275" s="276" t="s">
        <v>65</v>
      </c>
      <c r="G1275" s="277">
        <v>0</v>
      </c>
      <c r="H1275" s="276" t="s">
        <v>64</v>
      </c>
      <c r="I1275" s="276" t="s">
        <v>65</v>
      </c>
      <c r="J1275" s="276" t="s">
        <v>66</v>
      </c>
      <c r="K1275" s="276" t="s">
        <v>66</v>
      </c>
      <c r="L1275" s="276">
        <v>0</v>
      </c>
      <c r="M1275" s="276">
        <v>0</v>
      </c>
      <c r="N1275" s="276">
        <v>0</v>
      </c>
      <c r="O1275" s="276" t="s">
        <v>67</v>
      </c>
      <c r="P1275" s="276">
        <v>0</v>
      </c>
      <c r="Q1275" s="276" t="s">
        <v>68</v>
      </c>
      <c r="R1275" s="276" t="s">
        <v>68</v>
      </c>
    </row>
    <row r="1276" spans="2:18" x14ac:dyDescent="0.3">
      <c r="B1276" s="436"/>
      <c r="C1276" s="276" t="s">
        <v>2993</v>
      </c>
      <c r="D1276" s="276" t="s">
        <v>3573</v>
      </c>
      <c r="E1276" s="276" t="s">
        <v>65</v>
      </c>
      <c r="F1276" s="276" t="s">
        <v>64</v>
      </c>
      <c r="G1276" s="277">
        <v>1587702850101</v>
      </c>
      <c r="H1276" s="276" t="s">
        <v>64</v>
      </c>
      <c r="I1276" s="276" t="s">
        <v>64</v>
      </c>
      <c r="J1276" s="276" t="s">
        <v>65</v>
      </c>
      <c r="K1276" s="276" t="s">
        <v>66</v>
      </c>
      <c r="L1276" s="276">
        <v>0</v>
      </c>
      <c r="M1276" s="276">
        <v>0</v>
      </c>
      <c r="N1276" s="276">
        <v>0</v>
      </c>
      <c r="O1276" s="276" t="s">
        <v>67</v>
      </c>
      <c r="P1276" s="276">
        <v>0</v>
      </c>
      <c r="Q1276" s="276" t="s">
        <v>68</v>
      </c>
      <c r="R1276" s="276" t="s">
        <v>68</v>
      </c>
    </row>
    <row r="1277" spans="2:18" x14ac:dyDescent="0.3">
      <c r="B1277" s="436"/>
      <c r="C1277" s="276" t="s">
        <v>3574</v>
      </c>
      <c r="D1277" s="276" t="s">
        <v>3575</v>
      </c>
      <c r="E1277" s="276" t="s">
        <v>64</v>
      </c>
      <c r="F1277" s="276" t="s">
        <v>65</v>
      </c>
      <c r="G1277" s="277">
        <v>0</v>
      </c>
      <c r="H1277" s="276" t="s">
        <v>64</v>
      </c>
      <c r="I1277" s="276" t="s">
        <v>65</v>
      </c>
      <c r="J1277" s="276" t="s">
        <v>66</v>
      </c>
      <c r="K1277" s="276" t="s">
        <v>66</v>
      </c>
      <c r="L1277" s="276">
        <v>0</v>
      </c>
      <c r="M1277" s="276">
        <v>0</v>
      </c>
      <c r="N1277" s="276">
        <v>0</v>
      </c>
      <c r="O1277" s="276" t="s">
        <v>67</v>
      </c>
      <c r="P1277" s="276">
        <v>0</v>
      </c>
      <c r="Q1277" s="276" t="s">
        <v>68</v>
      </c>
      <c r="R1277" s="276" t="s">
        <v>68</v>
      </c>
    </row>
    <row r="1278" spans="2:18" x14ac:dyDescent="0.3">
      <c r="B1278" s="437"/>
      <c r="C1278" s="276" t="s">
        <v>334</v>
      </c>
      <c r="D1278" s="276" t="s">
        <v>528</v>
      </c>
      <c r="E1278" s="276" t="s">
        <v>64</v>
      </c>
      <c r="F1278" s="276" t="s">
        <v>65</v>
      </c>
      <c r="G1278" s="277">
        <v>1788557070101</v>
      </c>
      <c r="H1278" s="276" t="s">
        <v>64</v>
      </c>
      <c r="I1278" s="276" t="s">
        <v>64</v>
      </c>
      <c r="J1278" s="276" t="s">
        <v>66</v>
      </c>
      <c r="K1278" s="276" t="s">
        <v>65</v>
      </c>
      <c r="L1278" s="276">
        <v>0</v>
      </c>
      <c r="M1278" s="276">
        <v>0</v>
      </c>
      <c r="N1278" s="276">
        <v>0</v>
      </c>
      <c r="O1278" s="276" t="s">
        <v>67</v>
      </c>
      <c r="P1278" s="276">
        <v>0</v>
      </c>
      <c r="Q1278" s="276" t="s">
        <v>68</v>
      </c>
      <c r="R1278" s="276" t="s">
        <v>68</v>
      </c>
    </row>
    <row r="1279" spans="2:18" x14ac:dyDescent="0.3">
      <c r="B1279" s="435" t="s">
        <v>3576</v>
      </c>
      <c r="C1279" s="276" t="s">
        <v>154</v>
      </c>
      <c r="D1279" s="276" t="s">
        <v>155</v>
      </c>
      <c r="E1279" s="276" t="s">
        <v>64</v>
      </c>
      <c r="F1279" s="276" t="s">
        <v>65</v>
      </c>
      <c r="G1279" s="277" t="s">
        <v>156</v>
      </c>
      <c r="H1279" s="276" t="s">
        <v>65</v>
      </c>
      <c r="I1279" s="276" t="s">
        <v>65</v>
      </c>
      <c r="J1279" s="276" t="s">
        <v>66</v>
      </c>
      <c r="K1279" s="276" t="s">
        <v>66</v>
      </c>
      <c r="L1279" s="276">
        <v>0</v>
      </c>
      <c r="M1279" s="276">
        <v>0</v>
      </c>
      <c r="N1279" s="276">
        <v>0</v>
      </c>
      <c r="O1279" s="276">
        <v>3</v>
      </c>
      <c r="P1279" s="276">
        <v>3</v>
      </c>
      <c r="Q1279" s="276" t="s">
        <v>68</v>
      </c>
      <c r="R1279" s="276" t="s">
        <v>68</v>
      </c>
    </row>
    <row r="1280" spans="2:18" x14ac:dyDescent="0.3">
      <c r="B1280" s="436"/>
      <c r="C1280" s="276" t="s">
        <v>157</v>
      </c>
      <c r="D1280" s="276" t="s">
        <v>158</v>
      </c>
      <c r="E1280" s="276" t="s">
        <v>65</v>
      </c>
      <c r="F1280" s="276" t="s">
        <v>64</v>
      </c>
      <c r="G1280" s="277" t="s">
        <v>156</v>
      </c>
      <c r="H1280" s="276" t="s">
        <v>64</v>
      </c>
      <c r="I1280" s="276" t="s">
        <v>65</v>
      </c>
      <c r="J1280" s="276" t="s">
        <v>66</v>
      </c>
      <c r="K1280" s="276" t="s">
        <v>66</v>
      </c>
      <c r="L1280" s="276">
        <v>0</v>
      </c>
      <c r="M1280" s="276">
        <v>0</v>
      </c>
      <c r="N1280" s="276">
        <v>0</v>
      </c>
      <c r="O1280" s="276">
        <v>3</v>
      </c>
      <c r="P1280" s="276">
        <v>3</v>
      </c>
      <c r="Q1280" s="276" t="s">
        <v>68</v>
      </c>
      <c r="R1280" s="276" t="s">
        <v>68</v>
      </c>
    </row>
    <row r="1281" spans="2:18" x14ac:dyDescent="0.3">
      <c r="B1281" s="436"/>
      <c r="C1281" s="276" t="s">
        <v>159</v>
      </c>
      <c r="D1281" s="276" t="s">
        <v>160</v>
      </c>
      <c r="E1281" s="276" t="s">
        <v>64</v>
      </c>
      <c r="F1281" s="276" t="s">
        <v>65</v>
      </c>
      <c r="G1281" s="277" t="s">
        <v>156</v>
      </c>
      <c r="H1281" s="276" t="s">
        <v>65</v>
      </c>
      <c r="I1281" s="276" t="s">
        <v>64</v>
      </c>
      <c r="J1281" s="276" t="s">
        <v>66</v>
      </c>
      <c r="K1281" s="276" t="s">
        <v>66</v>
      </c>
      <c r="L1281" s="276">
        <v>0</v>
      </c>
      <c r="M1281" s="276">
        <v>0</v>
      </c>
      <c r="N1281" s="276">
        <v>0</v>
      </c>
      <c r="O1281" s="276">
        <v>3</v>
      </c>
      <c r="P1281" s="276">
        <v>3</v>
      </c>
      <c r="Q1281" s="276" t="s">
        <v>68</v>
      </c>
      <c r="R1281" s="276" t="s">
        <v>68</v>
      </c>
    </row>
    <row r="1282" spans="2:18" x14ac:dyDescent="0.3">
      <c r="B1282" s="436"/>
      <c r="C1282" s="276" t="s">
        <v>161</v>
      </c>
      <c r="D1282" s="276" t="s">
        <v>162</v>
      </c>
      <c r="E1282" s="276" t="s">
        <v>65</v>
      </c>
      <c r="F1282" s="276" t="s">
        <v>64</v>
      </c>
      <c r="G1282" s="277" t="s">
        <v>156</v>
      </c>
      <c r="H1282" s="276" t="s">
        <v>64</v>
      </c>
      <c r="I1282" s="276" t="s">
        <v>65</v>
      </c>
      <c r="J1282" s="276" t="s">
        <v>66</v>
      </c>
      <c r="K1282" s="276" t="s">
        <v>66</v>
      </c>
      <c r="L1282" s="276">
        <v>0</v>
      </c>
      <c r="M1282" s="276">
        <v>0</v>
      </c>
      <c r="N1282" s="276">
        <v>0</v>
      </c>
      <c r="O1282" s="276">
        <v>3</v>
      </c>
      <c r="P1282" s="276">
        <v>3</v>
      </c>
      <c r="Q1282" s="276" t="s">
        <v>68</v>
      </c>
      <c r="R1282" s="276" t="s">
        <v>68</v>
      </c>
    </row>
    <row r="1283" spans="2:18" x14ac:dyDescent="0.3">
      <c r="B1283" s="436"/>
      <c r="C1283" s="276" t="s">
        <v>125</v>
      </c>
      <c r="D1283" s="276" t="s">
        <v>163</v>
      </c>
      <c r="E1283" s="276" t="s">
        <v>64</v>
      </c>
      <c r="F1283" s="276" t="s">
        <v>65</v>
      </c>
      <c r="G1283" s="277" t="s">
        <v>156</v>
      </c>
      <c r="H1283" s="276" t="s">
        <v>64</v>
      </c>
      <c r="I1283" s="276" t="s">
        <v>65</v>
      </c>
      <c r="J1283" s="276" t="s">
        <v>66</v>
      </c>
      <c r="K1283" s="276" t="s">
        <v>66</v>
      </c>
      <c r="L1283" s="276">
        <v>0</v>
      </c>
      <c r="M1283" s="276">
        <v>0</v>
      </c>
      <c r="N1283" s="276">
        <v>0</v>
      </c>
      <c r="O1283" s="276">
        <v>3</v>
      </c>
      <c r="P1283" s="276">
        <v>3</v>
      </c>
      <c r="Q1283" s="276" t="s">
        <v>68</v>
      </c>
      <c r="R1283" s="276" t="s">
        <v>68</v>
      </c>
    </row>
    <row r="1284" spans="2:18" x14ac:dyDescent="0.3">
      <c r="B1284" s="436"/>
      <c r="C1284" s="276" t="s">
        <v>164</v>
      </c>
      <c r="D1284" s="276" t="s">
        <v>165</v>
      </c>
      <c r="E1284" s="276" t="s">
        <v>64</v>
      </c>
      <c r="F1284" s="276" t="s">
        <v>65</v>
      </c>
      <c r="G1284" s="277" t="s">
        <v>156</v>
      </c>
      <c r="H1284" s="276" t="s">
        <v>64</v>
      </c>
      <c r="I1284" s="276" t="s">
        <v>65</v>
      </c>
      <c r="J1284" s="276" t="s">
        <v>66</v>
      </c>
      <c r="K1284" s="276" t="s">
        <v>66</v>
      </c>
      <c r="L1284" s="276">
        <v>0</v>
      </c>
      <c r="M1284" s="276">
        <v>0</v>
      </c>
      <c r="N1284" s="276">
        <v>0</v>
      </c>
      <c r="O1284" s="276">
        <v>3</v>
      </c>
      <c r="P1284" s="276">
        <v>3</v>
      </c>
      <c r="Q1284" s="276" t="s">
        <v>68</v>
      </c>
      <c r="R1284" s="276" t="s">
        <v>68</v>
      </c>
    </row>
    <row r="1285" spans="2:18" x14ac:dyDescent="0.3">
      <c r="B1285" s="436"/>
      <c r="C1285" s="276" t="s">
        <v>166</v>
      </c>
      <c r="D1285" s="276" t="s">
        <v>167</v>
      </c>
      <c r="E1285" s="276" t="s">
        <v>65</v>
      </c>
      <c r="F1285" s="276" t="s">
        <v>64</v>
      </c>
      <c r="G1285" s="277" t="s">
        <v>156</v>
      </c>
      <c r="H1285" s="276" t="s">
        <v>64</v>
      </c>
      <c r="I1285" s="276" t="s">
        <v>64</v>
      </c>
      <c r="J1285" s="276" t="s">
        <v>66</v>
      </c>
      <c r="K1285" s="276" t="s">
        <v>66</v>
      </c>
      <c r="L1285" s="276">
        <v>0</v>
      </c>
      <c r="M1285" s="276">
        <v>0</v>
      </c>
      <c r="N1285" s="276">
        <v>0</v>
      </c>
      <c r="O1285" s="276">
        <v>3</v>
      </c>
      <c r="P1285" s="276">
        <v>3</v>
      </c>
      <c r="Q1285" s="276" t="s">
        <v>68</v>
      </c>
      <c r="R1285" s="276" t="s">
        <v>68</v>
      </c>
    </row>
    <row r="1286" spans="2:18" x14ac:dyDescent="0.3">
      <c r="B1286" s="436"/>
      <c r="C1286" s="276" t="s">
        <v>168</v>
      </c>
      <c r="D1286" s="276" t="s">
        <v>169</v>
      </c>
      <c r="E1286" s="276" t="s">
        <v>65</v>
      </c>
      <c r="F1286" s="276" t="s">
        <v>64</v>
      </c>
      <c r="G1286" s="277" t="s">
        <v>156</v>
      </c>
      <c r="H1286" s="276" t="s">
        <v>64</v>
      </c>
      <c r="I1286" s="276" t="s">
        <v>64</v>
      </c>
      <c r="J1286" s="276" t="s">
        <v>66</v>
      </c>
      <c r="K1286" s="276" t="s">
        <v>66</v>
      </c>
      <c r="L1286" s="276">
        <v>0</v>
      </c>
      <c r="M1286" s="276">
        <v>0</v>
      </c>
      <c r="N1286" s="276">
        <v>0</v>
      </c>
      <c r="O1286" s="276">
        <v>3</v>
      </c>
      <c r="P1286" s="276">
        <v>3</v>
      </c>
      <c r="Q1286" s="276" t="s">
        <v>68</v>
      </c>
      <c r="R1286" s="276" t="s">
        <v>68</v>
      </c>
    </row>
    <row r="1287" spans="2:18" x14ac:dyDescent="0.3">
      <c r="B1287" s="436"/>
      <c r="C1287" s="276" t="s">
        <v>170</v>
      </c>
      <c r="D1287" s="276" t="s">
        <v>171</v>
      </c>
      <c r="E1287" s="276" t="s">
        <v>64</v>
      </c>
      <c r="F1287" s="276" t="s">
        <v>65</v>
      </c>
      <c r="G1287" s="277">
        <v>25176774500101</v>
      </c>
      <c r="H1287" s="276" t="s">
        <v>64</v>
      </c>
      <c r="I1287" s="276" t="s">
        <v>64</v>
      </c>
      <c r="J1287" s="276" t="s">
        <v>65</v>
      </c>
      <c r="K1287" s="276" t="s">
        <v>66</v>
      </c>
      <c r="L1287" s="276">
        <v>0</v>
      </c>
      <c r="M1287" s="276">
        <v>0</v>
      </c>
      <c r="N1287" s="276">
        <v>0</v>
      </c>
      <c r="O1287" s="276">
        <v>3</v>
      </c>
      <c r="P1287" s="276">
        <v>3</v>
      </c>
      <c r="Q1287" s="276" t="s">
        <v>68</v>
      </c>
      <c r="R1287" s="276" t="s">
        <v>68</v>
      </c>
    </row>
    <row r="1288" spans="2:18" x14ac:dyDescent="0.3">
      <c r="B1288" s="436"/>
      <c r="C1288" s="276" t="s">
        <v>172</v>
      </c>
      <c r="D1288" s="276" t="s">
        <v>173</v>
      </c>
      <c r="E1288" s="276" t="s">
        <v>64</v>
      </c>
      <c r="F1288" s="276" t="s">
        <v>65</v>
      </c>
      <c r="G1288" s="277" t="s">
        <v>156</v>
      </c>
      <c r="H1288" s="276" t="s">
        <v>65</v>
      </c>
      <c r="I1288" s="276" t="s">
        <v>64</v>
      </c>
      <c r="J1288" s="276" t="s">
        <v>66</v>
      </c>
      <c r="K1288" s="276" t="s">
        <v>66</v>
      </c>
      <c r="L1288" s="276">
        <v>0</v>
      </c>
      <c r="M1288" s="276">
        <v>0</v>
      </c>
      <c r="N1288" s="276">
        <v>0</v>
      </c>
      <c r="O1288" s="276">
        <v>3</v>
      </c>
      <c r="P1288" s="276">
        <v>3</v>
      </c>
      <c r="Q1288" s="276" t="s">
        <v>68</v>
      </c>
      <c r="R1288" s="276" t="s">
        <v>68</v>
      </c>
    </row>
    <row r="1289" spans="2:18" x14ac:dyDescent="0.3">
      <c r="B1289" s="436"/>
      <c r="C1289" s="276" t="s">
        <v>174</v>
      </c>
      <c r="D1289" s="276" t="s">
        <v>175</v>
      </c>
      <c r="E1289" s="276" t="s">
        <v>64</v>
      </c>
      <c r="F1289" s="276" t="s">
        <v>65</v>
      </c>
      <c r="G1289" s="277" t="s">
        <v>156</v>
      </c>
      <c r="H1289" s="276" t="s">
        <v>65</v>
      </c>
      <c r="I1289" s="276" t="s">
        <v>64</v>
      </c>
      <c r="J1289" s="276" t="s">
        <v>66</v>
      </c>
      <c r="K1289" s="276" t="s">
        <v>66</v>
      </c>
      <c r="L1289" s="276">
        <v>0</v>
      </c>
      <c r="M1289" s="276">
        <v>0</v>
      </c>
      <c r="N1289" s="276">
        <v>0</v>
      </c>
      <c r="O1289" s="276">
        <v>3</v>
      </c>
      <c r="P1289" s="276">
        <v>3</v>
      </c>
      <c r="Q1289" s="276" t="s">
        <v>68</v>
      </c>
      <c r="R1289" s="276" t="s">
        <v>68</v>
      </c>
    </row>
    <row r="1290" spans="2:18" x14ac:dyDescent="0.3">
      <c r="B1290" s="436"/>
      <c r="C1290" s="276" t="s">
        <v>176</v>
      </c>
      <c r="D1290" s="276" t="s">
        <v>175</v>
      </c>
      <c r="E1290" s="276" t="s">
        <v>64</v>
      </c>
      <c r="F1290" s="276" t="s">
        <v>65</v>
      </c>
      <c r="G1290" s="277" t="s">
        <v>156</v>
      </c>
      <c r="H1290" s="276" t="s">
        <v>65</v>
      </c>
      <c r="I1290" s="276" t="s">
        <v>64</v>
      </c>
      <c r="J1290" s="276" t="s">
        <v>66</v>
      </c>
      <c r="K1290" s="276" t="s">
        <v>66</v>
      </c>
      <c r="L1290" s="276">
        <v>0</v>
      </c>
      <c r="M1290" s="276">
        <v>0</v>
      </c>
      <c r="N1290" s="276">
        <v>0</v>
      </c>
      <c r="O1290" s="276">
        <v>3</v>
      </c>
      <c r="P1290" s="276">
        <v>3</v>
      </c>
      <c r="Q1290" s="276" t="s">
        <v>68</v>
      </c>
      <c r="R1290" s="276" t="s">
        <v>68</v>
      </c>
    </row>
    <row r="1291" spans="2:18" x14ac:dyDescent="0.3">
      <c r="B1291" s="436"/>
      <c r="C1291" s="276" t="s">
        <v>176</v>
      </c>
      <c r="D1291" s="276" t="s">
        <v>175</v>
      </c>
      <c r="E1291" s="276" t="s">
        <v>64</v>
      </c>
      <c r="F1291" s="276" t="s">
        <v>65</v>
      </c>
      <c r="G1291" s="277" t="s">
        <v>156</v>
      </c>
      <c r="H1291" s="276" t="s">
        <v>65</v>
      </c>
      <c r="I1291" s="276" t="s">
        <v>64</v>
      </c>
      <c r="J1291" s="276" t="s">
        <v>66</v>
      </c>
      <c r="K1291" s="276" t="s">
        <v>66</v>
      </c>
      <c r="L1291" s="276">
        <v>0</v>
      </c>
      <c r="M1291" s="276">
        <v>0</v>
      </c>
      <c r="N1291" s="276">
        <v>0</v>
      </c>
      <c r="O1291" s="276">
        <v>3</v>
      </c>
      <c r="P1291" s="276">
        <v>3</v>
      </c>
      <c r="Q1291" s="276" t="s">
        <v>68</v>
      </c>
      <c r="R1291" s="276" t="s">
        <v>68</v>
      </c>
    </row>
    <row r="1292" spans="2:18" x14ac:dyDescent="0.3">
      <c r="B1292" s="436"/>
      <c r="C1292" s="276" t="s">
        <v>177</v>
      </c>
      <c r="D1292" s="276" t="s">
        <v>178</v>
      </c>
      <c r="E1292" s="276" t="s">
        <v>64</v>
      </c>
      <c r="F1292" s="276" t="s">
        <v>65</v>
      </c>
      <c r="G1292" s="277" t="s">
        <v>156</v>
      </c>
      <c r="H1292" s="276" t="s">
        <v>64</v>
      </c>
      <c r="I1292" s="276" t="s">
        <v>65</v>
      </c>
      <c r="J1292" s="276" t="s">
        <v>66</v>
      </c>
      <c r="K1292" s="276" t="s">
        <v>66</v>
      </c>
      <c r="L1292" s="276">
        <v>0</v>
      </c>
      <c r="M1292" s="276">
        <v>0</v>
      </c>
      <c r="N1292" s="276">
        <v>0</v>
      </c>
      <c r="O1292" s="276">
        <v>3</v>
      </c>
      <c r="P1292" s="276">
        <v>3</v>
      </c>
      <c r="Q1292" s="276" t="s">
        <v>68</v>
      </c>
      <c r="R1292" s="276" t="s">
        <v>68</v>
      </c>
    </row>
    <row r="1293" spans="2:18" x14ac:dyDescent="0.3">
      <c r="B1293" s="436"/>
      <c r="C1293" s="276" t="s">
        <v>179</v>
      </c>
      <c r="D1293" s="276" t="s">
        <v>180</v>
      </c>
      <c r="E1293" s="276" t="s">
        <v>64</v>
      </c>
      <c r="F1293" s="276" t="s">
        <v>65</v>
      </c>
      <c r="G1293" s="277" t="s">
        <v>156</v>
      </c>
      <c r="H1293" s="276" t="s">
        <v>65</v>
      </c>
      <c r="I1293" s="276" t="s">
        <v>64</v>
      </c>
      <c r="J1293" s="276" t="s">
        <v>66</v>
      </c>
      <c r="K1293" s="276" t="s">
        <v>66</v>
      </c>
      <c r="L1293" s="276">
        <v>0</v>
      </c>
      <c r="M1293" s="276">
        <v>0</v>
      </c>
      <c r="N1293" s="276">
        <v>0</v>
      </c>
      <c r="O1293" s="276">
        <v>3</v>
      </c>
      <c r="P1293" s="276">
        <v>3</v>
      </c>
      <c r="Q1293" s="276" t="s">
        <v>68</v>
      </c>
      <c r="R1293" s="276" t="s">
        <v>68</v>
      </c>
    </row>
    <row r="1294" spans="2:18" x14ac:dyDescent="0.3">
      <c r="B1294" s="436"/>
      <c r="C1294" s="276" t="s">
        <v>206</v>
      </c>
      <c r="D1294" s="276" t="s">
        <v>360</v>
      </c>
      <c r="E1294" s="276" t="s">
        <v>65</v>
      </c>
      <c r="F1294" s="276" t="s">
        <v>64</v>
      </c>
      <c r="G1294" s="277" t="s">
        <v>1762</v>
      </c>
      <c r="H1294" s="276" t="s">
        <v>64</v>
      </c>
      <c r="I1294" s="276" t="s">
        <v>64</v>
      </c>
      <c r="J1294" s="276" t="s">
        <v>66</v>
      </c>
      <c r="K1294" s="276" t="s">
        <v>65</v>
      </c>
      <c r="L1294" s="276">
        <v>0</v>
      </c>
      <c r="M1294" s="276">
        <v>0</v>
      </c>
      <c r="N1294" s="276">
        <v>0</v>
      </c>
      <c r="O1294" s="276">
        <v>3</v>
      </c>
      <c r="P1294" s="276">
        <v>3</v>
      </c>
      <c r="Q1294" s="276" t="s">
        <v>68</v>
      </c>
      <c r="R1294" s="276" t="s">
        <v>68</v>
      </c>
    </row>
    <row r="1295" spans="2:18" x14ac:dyDescent="0.3">
      <c r="B1295" s="436"/>
      <c r="C1295" s="276" t="s">
        <v>1481</v>
      </c>
      <c r="D1295" s="276" t="s">
        <v>192</v>
      </c>
      <c r="E1295" s="276" t="s">
        <v>65</v>
      </c>
      <c r="F1295" s="276" t="s">
        <v>64</v>
      </c>
      <c r="G1295" s="277" t="s">
        <v>156</v>
      </c>
      <c r="H1295" s="276" t="s">
        <v>65</v>
      </c>
      <c r="I1295" s="276" t="s">
        <v>64</v>
      </c>
      <c r="J1295" s="276" t="s">
        <v>66</v>
      </c>
      <c r="K1295" s="276" t="s">
        <v>66</v>
      </c>
      <c r="L1295" s="276">
        <v>0</v>
      </c>
      <c r="M1295" s="276">
        <v>0</v>
      </c>
      <c r="N1295" s="276">
        <v>0</v>
      </c>
      <c r="O1295" s="276">
        <v>3</v>
      </c>
      <c r="P1295" s="276">
        <v>3</v>
      </c>
      <c r="Q1295" s="276" t="s">
        <v>68</v>
      </c>
      <c r="R1295" s="276" t="s">
        <v>68</v>
      </c>
    </row>
    <row r="1296" spans="2:18" x14ac:dyDescent="0.3">
      <c r="B1296" s="436"/>
      <c r="C1296" s="276" t="s">
        <v>1763</v>
      </c>
      <c r="D1296" s="276" t="s">
        <v>1764</v>
      </c>
      <c r="E1296" s="276" t="s">
        <v>64</v>
      </c>
      <c r="F1296" s="276" t="s">
        <v>65</v>
      </c>
      <c r="G1296" s="277" t="s">
        <v>1762</v>
      </c>
      <c r="H1296" s="276" t="s">
        <v>64</v>
      </c>
      <c r="I1296" s="276" t="s">
        <v>64</v>
      </c>
      <c r="J1296" s="276" t="s">
        <v>65</v>
      </c>
      <c r="K1296" s="276" t="s">
        <v>66</v>
      </c>
      <c r="L1296" s="276">
        <v>0</v>
      </c>
      <c r="M1296" s="276">
        <v>0</v>
      </c>
      <c r="N1296" s="276">
        <v>0</v>
      </c>
      <c r="O1296" s="276">
        <v>3</v>
      </c>
      <c r="P1296" s="276">
        <v>3</v>
      </c>
      <c r="Q1296" s="276" t="s">
        <v>68</v>
      </c>
      <c r="R1296" s="276" t="s">
        <v>68</v>
      </c>
    </row>
    <row r="1297" spans="2:18" x14ac:dyDescent="0.3">
      <c r="B1297" s="436"/>
      <c r="C1297" s="276" t="s">
        <v>1765</v>
      </c>
      <c r="D1297" s="276" t="s">
        <v>520</v>
      </c>
      <c r="E1297" s="276" t="s">
        <v>65</v>
      </c>
      <c r="F1297" s="276" t="s">
        <v>64</v>
      </c>
      <c r="G1297" s="277" t="s">
        <v>1762</v>
      </c>
      <c r="H1297" s="276" t="s">
        <v>65</v>
      </c>
      <c r="I1297" s="276" t="s">
        <v>64</v>
      </c>
      <c r="J1297" s="276" t="s">
        <v>66</v>
      </c>
      <c r="K1297" s="276" t="s">
        <v>66</v>
      </c>
      <c r="L1297" s="276">
        <v>0</v>
      </c>
      <c r="M1297" s="276">
        <v>0</v>
      </c>
      <c r="N1297" s="276">
        <v>0</v>
      </c>
      <c r="O1297" s="276">
        <v>3</v>
      </c>
      <c r="P1297" s="276">
        <v>3</v>
      </c>
      <c r="Q1297" s="276" t="s">
        <v>68</v>
      </c>
      <c r="R1297" s="276" t="s">
        <v>68</v>
      </c>
    </row>
    <row r="1298" spans="2:18" x14ac:dyDescent="0.3">
      <c r="B1298" s="436"/>
      <c r="C1298" s="276" t="s">
        <v>1766</v>
      </c>
      <c r="D1298" s="276" t="s">
        <v>507</v>
      </c>
      <c r="E1298" s="276" t="s">
        <v>65</v>
      </c>
      <c r="F1298" s="276" t="s">
        <v>64</v>
      </c>
      <c r="G1298" s="277" t="s">
        <v>1762</v>
      </c>
      <c r="H1298" s="276" t="s">
        <v>64</v>
      </c>
      <c r="I1298" s="276" t="s">
        <v>64</v>
      </c>
      <c r="J1298" s="276" t="s">
        <v>66</v>
      </c>
      <c r="K1298" s="276" t="s">
        <v>65</v>
      </c>
      <c r="L1298" s="276">
        <v>0</v>
      </c>
      <c r="M1298" s="276">
        <v>0</v>
      </c>
      <c r="N1298" s="276">
        <v>0</v>
      </c>
      <c r="O1298" s="276">
        <v>3</v>
      </c>
      <c r="P1298" s="276">
        <v>3</v>
      </c>
      <c r="Q1298" s="276" t="s">
        <v>68</v>
      </c>
      <c r="R1298" s="276" t="s">
        <v>68</v>
      </c>
    </row>
    <row r="1299" spans="2:18" x14ac:dyDescent="0.3">
      <c r="B1299" s="436"/>
      <c r="C1299" s="276" t="s">
        <v>306</v>
      </c>
      <c r="D1299" s="276" t="s">
        <v>1767</v>
      </c>
      <c r="E1299" s="276" t="s">
        <v>64</v>
      </c>
      <c r="F1299" s="276" t="s">
        <v>65</v>
      </c>
      <c r="G1299" s="277" t="s">
        <v>1762</v>
      </c>
      <c r="H1299" s="276" t="s">
        <v>64</v>
      </c>
      <c r="I1299" s="276" t="s">
        <v>64</v>
      </c>
      <c r="J1299" s="276" t="s">
        <v>66</v>
      </c>
      <c r="K1299" s="276" t="s">
        <v>65</v>
      </c>
      <c r="L1299" s="276">
        <v>0</v>
      </c>
      <c r="M1299" s="276">
        <v>0</v>
      </c>
      <c r="N1299" s="276">
        <v>0</v>
      </c>
      <c r="O1299" s="276">
        <v>3</v>
      </c>
      <c r="P1299" s="276">
        <v>3</v>
      </c>
      <c r="Q1299" s="276" t="s">
        <v>68</v>
      </c>
      <c r="R1299" s="276" t="s">
        <v>68</v>
      </c>
    </row>
    <row r="1300" spans="2:18" x14ac:dyDescent="0.3">
      <c r="B1300" s="436"/>
      <c r="C1300" s="276" t="s">
        <v>1768</v>
      </c>
      <c r="D1300" s="276" t="s">
        <v>1769</v>
      </c>
      <c r="E1300" s="276" t="s">
        <v>65</v>
      </c>
      <c r="F1300" s="276" t="s">
        <v>64</v>
      </c>
      <c r="G1300" s="277" t="s">
        <v>1762</v>
      </c>
      <c r="H1300" s="276" t="s">
        <v>64</v>
      </c>
      <c r="I1300" s="276" t="s">
        <v>64</v>
      </c>
      <c r="J1300" s="276" t="s">
        <v>66</v>
      </c>
      <c r="K1300" s="276" t="s">
        <v>65</v>
      </c>
      <c r="L1300" s="276">
        <v>0</v>
      </c>
      <c r="M1300" s="276">
        <v>0</v>
      </c>
      <c r="N1300" s="276">
        <v>0</v>
      </c>
      <c r="O1300" s="276">
        <v>3</v>
      </c>
      <c r="P1300" s="276">
        <v>3</v>
      </c>
      <c r="Q1300" s="276" t="s">
        <v>68</v>
      </c>
      <c r="R1300" s="276" t="s">
        <v>68</v>
      </c>
    </row>
    <row r="1301" spans="2:18" x14ac:dyDescent="0.3">
      <c r="B1301" s="436"/>
      <c r="C1301" s="276" t="s">
        <v>113</v>
      </c>
      <c r="D1301" s="276" t="s">
        <v>1770</v>
      </c>
      <c r="E1301" s="276" t="s">
        <v>64</v>
      </c>
      <c r="F1301" s="276" t="s">
        <v>65</v>
      </c>
      <c r="G1301" s="277" t="s">
        <v>1762</v>
      </c>
      <c r="H1301" s="276" t="s">
        <v>64</v>
      </c>
      <c r="I1301" s="276" t="s">
        <v>64</v>
      </c>
      <c r="J1301" s="276" t="s">
        <v>66</v>
      </c>
      <c r="K1301" s="276" t="s">
        <v>65</v>
      </c>
      <c r="L1301" s="276">
        <v>0</v>
      </c>
      <c r="M1301" s="276">
        <v>0</v>
      </c>
      <c r="N1301" s="276">
        <v>0</v>
      </c>
      <c r="O1301" s="276">
        <v>3</v>
      </c>
      <c r="P1301" s="276">
        <v>3</v>
      </c>
      <c r="Q1301" s="276" t="s">
        <v>68</v>
      </c>
      <c r="R1301" s="276" t="s">
        <v>68</v>
      </c>
    </row>
    <row r="1302" spans="2:18" x14ac:dyDescent="0.3">
      <c r="B1302" s="436"/>
      <c r="C1302" s="276" t="s">
        <v>1771</v>
      </c>
      <c r="D1302" s="276" t="s">
        <v>564</v>
      </c>
      <c r="E1302" s="276" t="s">
        <v>65</v>
      </c>
      <c r="F1302" s="276" t="s">
        <v>64</v>
      </c>
      <c r="G1302" s="277" t="s">
        <v>1762</v>
      </c>
      <c r="H1302" s="276" t="s">
        <v>64</v>
      </c>
      <c r="I1302" s="276" t="s">
        <v>64</v>
      </c>
      <c r="J1302" s="276" t="s">
        <v>66</v>
      </c>
      <c r="K1302" s="276" t="s">
        <v>65</v>
      </c>
      <c r="L1302" s="276">
        <v>0</v>
      </c>
      <c r="M1302" s="276">
        <v>0</v>
      </c>
      <c r="N1302" s="276">
        <v>0</v>
      </c>
      <c r="O1302" s="276">
        <v>3</v>
      </c>
      <c r="P1302" s="276">
        <v>3</v>
      </c>
      <c r="Q1302" s="276" t="s">
        <v>68</v>
      </c>
      <c r="R1302" s="276" t="s">
        <v>68</v>
      </c>
    </row>
    <row r="1303" spans="2:18" x14ac:dyDescent="0.3">
      <c r="B1303" s="436"/>
      <c r="C1303" s="276" t="s">
        <v>189</v>
      </c>
      <c r="D1303" s="276" t="s">
        <v>1772</v>
      </c>
      <c r="E1303" s="276" t="s">
        <v>64</v>
      </c>
      <c r="F1303" s="276" t="s">
        <v>65</v>
      </c>
      <c r="G1303" s="277" t="s">
        <v>1762</v>
      </c>
      <c r="H1303" s="276" t="s">
        <v>64</v>
      </c>
      <c r="I1303" s="276" t="s">
        <v>64</v>
      </c>
      <c r="J1303" s="276" t="s">
        <v>66</v>
      </c>
      <c r="K1303" s="276" t="s">
        <v>65</v>
      </c>
      <c r="L1303" s="276">
        <v>0</v>
      </c>
      <c r="M1303" s="276">
        <v>0</v>
      </c>
      <c r="N1303" s="276">
        <v>0</v>
      </c>
      <c r="O1303" s="276">
        <v>3</v>
      </c>
      <c r="P1303" s="276">
        <v>3</v>
      </c>
      <c r="Q1303" s="276" t="s">
        <v>68</v>
      </c>
      <c r="R1303" s="276" t="s">
        <v>68</v>
      </c>
    </row>
    <row r="1304" spans="2:18" x14ac:dyDescent="0.3">
      <c r="B1304" s="436"/>
      <c r="C1304" s="276" t="s">
        <v>1773</v>
      </c>
      <c r="D1304" s="276" t="s">
        <v>186</v>
      </c>
      <c r="E1304" s="276" t="s">
        <v>65</v>
      </c>
      <c r="F1304" s="276" t="s">
        <v>64</v>
      </c>
      <c r="G1304" s="277" t="s">
        <v>1762</v>
      </c>
      <c r="H1304" s="276" t="s">
        <v>64</v>
      </c>
      <c r="I1304" s="276" t="s">
        <v>64</v>
      </c>
      <c r="J1304" s="276" t="s">
        <v>65</v>
      </c>
      <c r="K1304" s="276" t="s">
        <v>66</v>
      </c>
      <c r="L1304" s="276">
        <v>0</v>
      </c>
      <c r="M1304" s="276">
        <v>0</v>
      </c>
      <c r="N1304" s="276">
        <v>0</v>
      </c>
      <c r="O1304" s="276">
        <v>3</v>
      </c>
      <c r="P1304" s="276">
        <v>3</v>
      </c>
      <c r="Q1304" s="276" t="s">
        <v>68</v>
      </c>
      <c r="R1304" s="276" t="s">
        <v>68</v>
      </c>
    </row>
    <row r="1305" spans="2:18" x14ac:dyDescent="0.3">
      <c r="B1305" s="436"/>
      <c r="C1305" s="276" t="s">
        <v>113</v>
      </c>
      <c r="D1305" s="276" t="s">
        <v>116</v>
      </c>
      <c r="E1305" s="276" t="s">
        <v>64</v>
      </c>
      <c r="F1305" s="276" t="s">
        <v>65</v>
      </c>
      <c r="G1305" s="277" t="s">
        <v>1762</v>
      </c>
      <c r="H1305" s="276" t="s">
        <v>64</v>
      </c>
      <c r="I1305" s="276" t="s">
        <v>64</v>
      </c>
      <c r="J1305" s="276" t="s">
        <v>65</v>
      </c>
      <c r="K1305" s="276" t="s">
        <v>66</v>
      </c>
      <c r="L1305" s="276">
        <v>0</v>
      </c>
      <c r="M1305" s="276">
        <v>0</v>
      </c>
      <c r="N1305" s="276">
        <v>0</v>
      </c>
      <c r="O1305" s="276">
        <v>3</v>
      </c>
      <c r="P1305" s="276">
        <v>3</v>
      </c>
      <c r="Q1305" s="276" t="s">
        <v>68</v>
      </c>
      <c r="R1305" s="276" t="s">
        <v>68</v>
      </c>
    </row>
    <row r="1306" spans="2:18" x14ac:dyDescent="0.3">
      <c r="B1306" s="436"/>
      <c r="C1306" s="276" t="s">
        <v>1774</v>
      </c>
      <c r="D1306" s="276" t="s">
        <v>1775</v>
      </c>
      <c r="E1306" s="276" t="s">
        <v>64</v>
      </c>
      <c r="F1306" s="276" t="s">
        <v>65</v>
      </c>
      <c r="G1306" s="277" t="s">
        <v>1762</v>
      </c>
      <c r="H1306" s="276" t="s">
        <v>64</v>
      </c>
      <c r="I1306" s="276" t="s">
        <v>64</v>
      </c>
      <c r="J1306" s="276" t="s">
        <v>65</v>
      </c>
      <c r="K1306" s="276" t="s">
        <v>66</v>
      </c>
      <c r="L1306" s="276">
        <v>0</v>
      </c>
      <c r="M1306" s="276">
        <v>0</v>
      </c>
      <c r="N1306" s="276">
        <v>0</v>
      </c>
      <c r="O1306" s="276">
        <v>3</v>
      </c>
      <c r="P1306" s="276">
        <v>3</v>
      </c>
      <c r="Q1306" s="276" t="s">
        <v>68</v>
      </c>
      <c r="R1306" s="276" t="s">
        <v>68</v>
      </c>
    </row>
    <row r="1307" spans="2:18" x14ac:dyDescent="0.3">
      <c r="B1307" s="436"/>
      <c r="C1307" s="276" t="s">
        <v>1776</v>
      </c>
      <c r="D1307" s="276" t="s">
        <v>1457</v>
      </c>
      <c r="E1307" s="276" t="s">
        <v>64</v>
      </c>
      <c r="F1307" s="276" t="s">
        <v>65</v>
      </c>
      <c r="G1307" s="277" t="s">
        <v>1762</v>
      </c>
      <c r="H1307" s="276" t="s">
        <v>65</v>
      </c>
      <c r="I1307" s="276" t="s">
        <v>64</v>
      </c>
      <c r="J1307" s="276" t="s">
        <v>66</v>
      </c>
      <c r="K1307" s="276" t="s">
        <v>66</v>
      </c>
      <c r="L1307" s="276">
        <v>0</v>
      </c>
      <c r="M1307" s="276">
        <v>0</v>
      </c>
      <c r="N1307" s="276">
        <v>0</v>
      </c>
      <c r="O1307" s="276">
        <v>3</v>
      </c>
      <c r="P1307" s="276">
        <v>3</v>
      </c>
      <c r="Q1307" s="276" t="s">
        <v>68</v>
      </c>
      <c r="R1307" s="276" t="s">
        <v>68</v>
      </c>
    </row>
    <row r="1308" spans="2:18" x14ac:dyDescent="0.3">
      <c r="B1308" s="436"/>
      <c r="C1308" s="276" t="s">
        <v>472</v>
      </c>
      <c r="D1308" s="276" t="s">
        <v>1777</v>
      </c>
      <c r="E1308" s="276" t="s">
        <v>65</v>
      </c>
      <c r="F1308" s="276" t="s">
        <v>64</v>
      </c>
      <c r="G1308" s="277" t="s">
        <v>1762</v>
      </c>
      <c r="H1308" s="276" t="s">
        <v>64</v>
      </c>
      <c r="I1308" s="276" t="s">
        <v>64</v>
      </c>
      <c r="J1308" s="276" t="s">
        <v>65</v>
      </c>
      <c r="K1308" s="276" t="s">
        <v>66</v>
      </c>
      <c r="L1308" s="276">
        <v>0</v>
      </c>
      <c r="M1308" s="276">
        <v>0</v>
      </c>
      <c r="N1308" s="276">
        <v>0</v>
      </c>
      <c r="O1308" s="276">
        <v>3</v>
      </c>
      <c r="P1308" s="276">
        <v>3</v>
      </c>
      <c r="Q1308" s="276" t="s">
        <v>68</v>
      </c>
      <c r="R1308" s="276" t="s">
        <v>68</v>
      </c>
    </row>
    <row r="1309" spans="2:18" x14ac:dyDescent="0.3">
      <c r="B1309" s="436"/>
      <c r="C1309" s="276" t="s">
        <v>415</v>
      </c>
      <c r="D1309" s="276" t="s">
        <v>196</v>
      </c>
      <c r="E1309" s="276" t="s">
        <v>65</v>
      </c>
      <c r="F1309" s="276" t="s">
        <v>64</v>
      </c>
      <c r="G1309" s="277">
        <v>2758721730101</v>
      </c>
      <c r="H1309" s="276" t="s">
        <v>64</v>
      </c>
      <c r="I1309" s="276" t="s">
        <v>64</v>
      </c>
      <c r="J1309" s="276" t="s">
        <v>65</v>
      </c>
      <c r="K1309" s="276" t="s">
        <v>66</v>
      </c>
      <c r="L1309" s="276">
        <v>0</v>
      </c>
      <c r="M1309" s="276">
        <v>0</v>
      </c>
      <c r="N1309" s="276">
        <v>0</v>
      </c>
      <c r="O1309" s="276">
        <v>3</v>
      </c>
      <c r="P1309" s="276">
        <v>3</v>
      </c>
      <c r="Q1309" s="276" t="s">
        <v>68</v>
      </c>
      <c r="R1309" s="276" t="s">
        <v>68</v>
      </c>
    </row>
    <row r="1310" spans="2:18" x14ac:dyDescent="0.3">
      <c r="B1310" s="436"/>
      <c r="C1310" s="276" t="s">
        <v>522</v>
      </c>
      <c r="D1310" s="276" t="s">
        <v>351</v>
      </c>
      <c r="E1310" s="276" t="s">
        <v>65</v>
      </c>
      <c r="F1310" s="276" t="s">
        <v>64</v>
      </c>
      <c r="G1310" s="277">
        <v>1991856700101</v>
      </c>
      <c r="H1310" s="276" t="s">
        <v>64</v>
      </c>
      <c r="I1310" s="276" t="s">
        <v>64</v>
      </c>
      <c r="J1310" s="276" t="s">
        <v>66</v>
      </c>
      <c r="K1310" s="276" t="s">
        <v>65</v>
      </c>
      <c r="L1310" s="276">
        <v>0</v>
      </c>
      <c r="M1310" s="276">
        <v>0</v>
      </c>
      <c r="N1310" s="276">
        <v>0</v>
      </c>
      <c r="O1310" s="276">
        <v>3</v>
      </c>
      <c r="P1310" s="276">
        <v>3</v>
      </c>
      <c r="Q1310" s="276" t="s">
        <v>68</v>
      </c>
      <c r="R1310" s="276" t="s">
        <v>68</v>
      </c>
    </row>
    <row r="1311" spans="2:18" x14ac:dyDescent="0.3">
      <c r="B1311" s="436"/>
      <c r="C1311" s="276" t="s">
        <v>409</v>
      </c>
      <c r="D1311" s="276" t="s">
        <v>1778</v>
      </c>
      <c r="E1311" s="276" t="s">
        <v>65</v>
      </c>
      <c r="F1311" s="276" t="s">
        <v>64</v>
      </c>
      <c r="G1311" s="277" t="s">
        <v>1762</v>
      </c>
      <c r="H1311" s="276" t="s">
        <v>64</v>
      </c>
      <c r="I1311" s="276" t="s">
        <v>64</v>
      </c>
      <c r="J1311" s="276" t="s">
        <v>65</v>
      </c>
      <c r="K1311" s="276" t="s">
        <v>66</v>
      </c>
      <c r="L1311" s="276">
        <v>0</v>
      </c>
      <c r="M1311" s="276">
        <v>0</v>
      </c>
      <c r="N1311" s="276">
        <v>0</v>
      </c>
      <c r="O1311" s="276">
        <v>3</v>
      </c>
      <c r="P1311" s="276">
        <v>3</v>
      </c>
      <c r="Q1311" s="276" t="s">
        <v>68</v>
      </c>
      <c r="R1311" s="276" t="s">
        <v>68</v>
      </c>
    </row>
    <row r="1312" spans="2:18" x14ac:dyDescent="0.3">
      <c r="B1312" s="436"/>
      <c r="C1312" s="276" t="s">
        <v>458</v>
      </c>
      <c r="D1312" s="276" t="s">
        <v>1779</v>
      </c>
      <c r="E1312" s="276" t="s">
        <v>65</v>
      </c>
      <c r="F1312" s="276" t="s">
        <v>64</v>
      </c>
      <c r="G1312" s="277" t="s">
        <v>1762</v>
      </c>
      <c r="H1312" s="276" t="s">
        <v>64</v>
      </c>
      <c r="I1312" s="276" t="s">
        <v>64</v>
      </c>
      <c r="J1312" s="276" t="s">
        <v>65</v>
      </c>
      <c r="K1312" s="276" t="s">
        <v>66</v>
      </c>
      <c r="L1312" s="276">
        <v>5</v>
      </c>
      <c r="M1312" s="276">
        <v>0</v>
      </c>
      <c r="N1312" s="276">
        <v>0</v>
      </c>
      <c r="O1312" s="276">
        <v>0</v>
      </c>
      <c r="P1312" s="276">
        <v>5</v>
      </c>
      <c r="Q1312" s="276" t="s">
        <v>68</v>
      </c>
      <c r="R1312" s="276" t="s">
        <v>68</v>
      </c>
    </row>
    <row r="1313" spans="2:18" x14ac:dyDescent="0.3">
      <c r="B1313" s="436"/>
      <c r="C1313" s="276" t="s">
        <v>1780</v>
      </c>
      <c r="D1313" s="276" t="s">
        <v>392</v>
      </c>
      <c r="E1313" s="276" t="s">
        <v>65</v>
      </c>
      <c r="F1313" s="276" t="s">
        <v>64</v>
      </c>
      <c r="G1313" s="277" t="s">
        <v>1762</v>
      </c>
      <c r="H1313" s="276" t="s">
        <v>64</v>
      </c>
      <c r="I1313" s="276" t="s">
        <v>65</v>
      </c>
      <c r="J1313" s="276" t="s">
        <v>66</v>
      </c>
      <c r="K1313" s="276" t="s">
        <v>66</v>
      </c>
      <c r="L1313" s="276">
        <v>0</v>
      </c>
      <c r="M1313" s="276">
        <v>0</v>
      </c>
      <c r="N1313" s="276">
        <v>0</v>
      </c>
      <c r="O1313" s="276">
        <v>3</v>
      </c>
      <c r="P1313" s="276">
        <v>3</v>
      </c>
      <c r="Q1313" s="276" t="s">
        <v>68</v>
      </c>
      <c r="R1313" s="276" t="s">
        <v>68</v>
      </c>
    </row>
    <row r="1314" spans="2:18" x14ac:dyDescent="0.3">
      <c r="B1314" s="436"/>
      <c r="C1314" s="276">
        <v>0</v>
      </c>
      <c r="D1314" s="276">
        <v>0</v>
      </c>
      <c r="E1314" s="276" t="s">
        <v>65</v>
      </c>
      <c r="F1314" s="276" t="s">
        <v>64</v>
      </c>
      <c r="G1314" s="277" t="s">
        <v>1762</v>
      </c>
      <c r="H1314" s="276" t="s">
        <v>64</v>
      </c>
      <c r="I1314" s="276" t="s">
        <v>64</v>
      </c>
      <c r="J1314" s="276" t="s">
        <v>65</v>
      </c>
      <c r="K1314" s="276" t="s">
        <v>66</v>
      </c>
      <c r="L1314" s="276">
        <v>5</v>
      </c>
      <c r="M1314" s="276">
        <v>0</v>
      </c>
      <c r="N1314" s="276">
        <v>0</v>
      </c>
      <c r="O1314" s="276">
        <v>0</v>
      </c>
      <c r="P1314" s="276">
        <v>5</v>
      </c>
      <c r="Q1314" s="276" t="s">
        <v>68</v>
      </c>
      <c r="R1314" s="276" t="s">
        <v>68</v>
      </c>
    </row>
    <row r="1315" spans="2:18" x14ac:dyDescent="0.3">
      <c r="B1315" s="436"/>
      <c r="C1315" s="276" t="s">
        <v>506</v>
      </c>
      <c r="D1315" s="276" t="s">
        <v>1781</v>
      </c>
      <c r="E1315" s="276" t="s">
        <v>65</v>
      </c>
      <c r="F1315" s="276" t="s">
        <v>64</v>
      </c>
      <c r="G1315" s="277" t="s">
        <v>1762</v>
      </c>
      <c r="H1315" s="276" t="s">
        <v>64</v>
      </c>
      <c r="I1315" s="276" t="s">
        <v>65</v>
      </c>
      <c r="J1315" s="276" t="s">
        <v>66</v>
      </c>
      <c r="K1315" s="276" t="s">
        <v>66</v>
      </c>
      <c r="L1315" s="276">
        <v>0</v>
      </c>
      <c r="M1315" s="276">
        <v>0</v>
      </c>
      <c r="N1315" s="276">
        <v>0</v>
      </c>
      <c r="O1315" s="276">
        <v>3</v>
      </c>
      <c r="P1315" s="276">
        <v>3</v>
      </c>
      <c r="Q1315" s="276" t="s">
        <v>68</v>
      </c>
      <c r="R1315" s="276" t="s">
        <v>68</v>
      </c>
    </row>
    <row r="1316" spans="2:18" x14ac:dyDescent="0.3">
      <c r="B1316" s="436"/>
      <c r="C1316" s="276" t="s">
        <v>472</v>
      </c>
      <c r="D1316" s="276" t="s">
        <v>1782</v>
      </c>
      <c r="E1316" s="276" t="s">
        <v>65</v>
      </c>
      <c r="F1316" s="276" t="s">
        <v>64</v>
      </c>
      <c r="G1316" s="277" t="s">
        <v>1762</v>
      </c>
      <c r="H1316" s="276" t="s">
        <v>64</v>
      </c>
      <c r="I1316" s="276" t="s">
        <v>64</v>
      </c>
      <c r="J1316" s="276" t="s">
        <v>65</v>
      </c>
      <c r="K1316" s="276" t="s">
        <v>66</v>
      </c>
      <c r="L1316" s="276">
        <v>5</v>
      </c>
      <c r="M1316" s="276">
        <v>0</v>
      </c>
      <c r="N1316" s="276">
        <v>0</v>
      </c>
      <c r="O1316" s="276">
        <v>0</v>
      </c>
      <c r="P1316" s="276">
        <v>5</v>
      </c>
      <c r="Q1316" s="276" t="s">
        <v>68</v>
      </c>
      <c r="R1316" s="276" t="s">
        <v>68</v>
      </c>
    </row>
    <row r="1317" spans="2:18" x14ac:dyDescent="0.3">
      <c r="B1317" s="436"/>
      <c r="C1317" s="276" t="s">
        <v>206</v>
      </c>
      <c r="D1317" s="276" t="s">
        <v>1783</v>
      </c>
      <c r="E1317" s="276" t="s">
        <v>65</v>
      </c>
      <c r="F1317" s="276" t="s">
        <v>64</v>
      </c>
      <c r="G1317" s="277" t="s">
        <v>1762</v>
      </c>
      <c r="H1317" s="276" t="s">
        <v>64</v>
      </c>
      <c r="I1317" s="276" t="s">
        <v>64</v>
      </c>
      <c r="J1317" s="276" t="s">
        <v>66</v>
      </c>
      <c r="K1317" s="276" t="s">
        <v>65</v>
      </c>
      <c r="L1317" s="276">
        <v>0</v>
      </c>
      <c r="M1317" s="276">
        <v>0</v>
      </c>
      <c r="N1317" s="276">
        <v>0</v>
      </c>
      <c r="O1317" s="276">
        <v>3</v>
      </c>
      <c r="P1317" s="276">
        <v>3</v>
      </c>
      <c r="Q1317" s="276" t="s">
        <v>68</v>
      </c>
      <c r="R1317" s="276" t="s">
        <v>68</v>
      </c>
    </row>
    <row r="1318" spans="2:18" x14ac:dyDescent="0.3">
      <c r="B1318" s="436"/>
      <c r="C1318" s="276" t="s">
        <v>1784</v>
      </c>
      <c r="D1318" s="276" t="s">
        <v>1785</v>
      </c>
      <c r="E1318" s="276" t="s">
        <v>65</v>
      </c>
      <c r="F1318" s="276" t="s">
        <v>64</v>
      </c>
      <c r="G1318" s="277" t="s">
        <v>1762</v>
      </c>
      <c r="H1318" s="276" t="s">
        <v>64</v>
      </c>
      <c r="I1318" s="276" t="s">
        <v>65</v>
      </c>
      <c r="J1318" s="276" t="s">
        <v>66</v>
      </c>
      <c r="K1318" s="276" t="s">
        <v>66</v>
      </c>
      <c r="L1318" s="276">
        <v>0</v>
      </c>
      <c r="M1318" s="276">
        <v>0</v>
      </c>
      <c r="N1318" s="276">
        <v>0</v>
      </c>
      <c r="O1318" s="276">
        <v>3</v>
      </c>
      <c r="P1318" s="276">
        <v>3</v>
      </c>
      <c r="Q1318" s="276" t="s">
        <v>68</v>
      </c>
      <c r="R1318" s="276" t="s">
        <v>68</v>
      </c>
    </row>
    <row r="1319" spans="2:18" x14ac:dyDescent="0.3">
      <c r="B1319" s="436"/>
      <c r="C1319" s="276">
        <v>0</v>
      </c>
      <c r="D1319" s="276">
        <v>0</v>
      </c>
      <c r="E1319" s="276" t="s">
        <v>64</v>
      </c>
      <c r="F1319" s="276" t="s">
        <v>64</v>
      </c>
      <c r="G1319" s="277" t="s">
        <v>1762</v>
      </c>
      <c r="H1319" s="276" t="s">
        <v>64</v>
      </c>
      <c r="I1319" s="276" t="s">
        <v>64</v>
      </c>
      <c r="J1319" s="276" t="s">
        <v>66</v>
      </c>
      <c r="K1319" s="276" t="s">
        <v>66</v>
      </c>
      <c r="L1319" s="276">
        <v>0</v>
      </c>
      <c r="M1319" s="276">
        <v>0</v>
      </c>
      <c r="N1319" s="276">
        <v>0</v>
      </c>
      <c r="O1319" s="276">
        <v>0</v>
      </c>
      <c r="P1319" s="276">
        <v>0</v>
      </c>
      <c r="Q1319" s="276">
        <v>0</v>
      </c>
      <c r="R1319" s="276">
        <v>0</v>
      </c>
    </row>
    <row r="1320" spans="2:18" x14ac:dyDescent="0.3">
      <c r="B1320" s="436"/>
      <c r="C1320" s="276" t="s">
        <v>523</v>
      </c>
      <c r="D1320" s="276" t="s">
        <v>524</v>
      </c>
      <c r="E1320" s="276" t="s">
        <v>64</v>
      </c>
      <c r="F1320" s="276" t="s">
        <v>65</v>
      </c>
      <c r="G1320" s="277">
        <v>2670713020101</v>
      </c>
      <c r="H1320" s="276" t="s">
        <v>64</v>
      </c>
      <c r="I1320" s="276" t="s">
        <v>64</v>
      </c>
      <c r="J1320" s="276" t="s">
        <v>65</v>
      </c>
      <c r="K1320" s="276" t="s">
        <v>66</v>
      </c>
      <c r="L1320" s="276">
        <v>0</v>
      </c>
      <c r="M1320" s="276">
        <v>0</v>
      </c>
      <c r="N1320" s="276">
        <v>0</v>
      </c>
      <c r="O1320" s="276">
        <v>3</v>
      </c>
      <c r="P1320" s="276">
        <v>3</v>
      </c>
      <c r="Q1320" s="276" t="s">
        <v>68</v>
      </c>
      <c r="R1320" s="276" t="s">
        <v>68</v>
      </c>
    </row>
    <row r="1321" spans="2:18" x14ac:dyDescent="0.3">
      <c r="B1321" s="436"/>
      <c r="C1321" s="276" t="s">
        <v>189</v>
      </c>
      <c r="D1321" s="276" t="s">
        <v>1666</v>
      </c>
      <c r="E1321" s="276" t="s">
        <v>64</v>
      </c>
      <c r="F1321" s="276" t="s">
        <v>65</v>
      </c>
      <c r="G1321" s="277" t="s">
        <v>1762</v>
      </c>
      <c r="H1321" s="276" t="s">
        <v>64</v>
      </c>
      <c r="I1321" s="276" t="s">
        <v>64</v>
      </c>
      <c r="J1321" s="276" t="s">
        <v>65</v>
      </c>
      <c r="K1321" s="276" t="s">
        <v>66</v>
      </c>
      <c r="L1321" s="276">
        <v>0</v>
      </c>
      <c r="M1321" s="276">
        <v>0</v>
      </c>
      <c r="N1321" s="276">
        <v>0</v>
      </c>
      <c r="O1321" s="276">
        <v>3</v>
      </c>
      <c r="P1321" s="276">
        <v>3</v>
      </c>
      <c r="Q1321" s="276" t="s">
        <v>68</v>
      </c>
      <c r="R1321" s="276" t="s">
        <v>68</v>
      </c>
    </row>
    <row r="1322" spans="2:18" x14ac:dyDescent="0.3">
      <c r="B1322" s="436"/>
      <c r="C1322" s="276" t="s">
        <v>113</v>
      </c>
      <c r="D1322" s="276" t="s">
        <v>1770</v>
      </c>
      <c r="E1322" s="276" t="s">
        <v>64</v>
      </c>
      <c r="F1322" s="276" t="s">
        <v>65</v>
      </c>
      <c r="G1322" s="277" t="s">
        <v>1762</v>
      </c>
      <c r="H1322" s="276" t="s">
        <v>64</v>
      </c>
      <c r="I1322" s="276" t="s">
        <v>64</v>
      </c>
      <c r="J1322" s="276" t="s">
        <v>66</v>
      </c>
      <c r="K1322" s="276" t="s">
        <v>65</v>
      </c>
      <c r="L1322" s="276">
        <v>0</v>
      </c>
      <c r="M1322" s="276">
        <v>0</v>
      </c>
      <c r="N1322" s="276">
        <v>0</v>
      </c>
      <c r="O1322" s="276">
        <v>3</v>
      </c>
      <c r="P1322" s="276">
        <v>3</v>
      </c>
      <c r="Q1322" s="276" t="s">
        <v>68</v>
      </c>
      <c r="R1322" s="276" t="s">
        <v>68</v>
      </c>
    </row>
    <row r="1323" spans="2:18" x14ac:dyDescent="0.3">
      <c r="B1323" s="436"/>
      <c r="C1323" s="276" t="s">
        <v>1786</v>
      </c>
      <c r="D1323" s="276" t="s">
        <v>1787</v>
      </c>
      <c r="E1323" s="276" t="s">
        <v>64</v>
      </c>
      <c r="F1323" s="276" t="s">
        <v>65</v>
      </c>
      <c r="G1323" s="277" t="s">
        <v>1762</v>
      </c>
      <c r="H1323" s="276" t="s">
        <v>64</v>
      </c>
      <c r="I1323" s="276" t="s">
        <v>64</v>
      </c>
      <c r="J1323" s="276" t="s">
        <v>66</v>
      </c>
      <c r="K1323" s="276" t="s">
        <v>65</v>
      </c>
      <c r="L1323" s="276">
        <v>0</v>
      </c>
      <c r="M1323" s="276">
        <v>0</v>
      </c>
      <c r="N1323" s="276">
        <v>0</v>
      </c>
      <c r="O1323" s="276">
        <v>3</v>
      </c>
      <c r="P1323" s="276">
        <v>3</v>
      </c>
      <c r="Q1323" s="276" t="s">
        <v>68</v>
      </c>
      <c r="R1323" s="276" t="s">
        <v>68</v>
      </c>
    </row>
    <row r="1324" spans="2:18" x14ac:dyDescent="0.3">
      <c r="B1324" s="436"/>
      <c r="C1324" s="276" t="s">
        <v>1788</v>
      </c>
      <c r="D1324" s="276" t="s">
        <v>1789</v>
      </c>
      <c r="E1324" s="276" t="s">
        <v>64</v>
      </c>
      <c r="F1324" s="276" t="s">
        <v>65</v>
      </c>
      <c r="G1324" s="277" t="s">
        <v>1762</v>
      </c>
      <c r="H1324" s="276" t="s">
        <v>64</v>
      </c>
      <c r="I1324" s="276" t="s">
        <v>64</v>
      </c>
      <c r="J1324" s="276" t="s">
        <v>66</v>
      </c>
      <c r="K1324" s="276" t="s">
        <v>65</v>
      </c>
      <c r="L1324" s="276">
        <v>0</v>
      </c>
      <c r="M1324" s="276">
        <v>0</v>
      </c>
      <c r="N1324" s="276">
        <v>0</v>
      </c>
      <c r="O1324" s="276">
        <v>3</v>
      </c>
      <c r="P1324" s="276">
        <v>3</v>
      </c>
      <c r="Q1324" s="276" t="s">
        <v>68</v>
      </c>
      <c r="R1324" s="276" t="s">
        <v>68</v>
      </c>
    </row>
    <row r="1325" spans="2:18" x14ac:dyDescent="0.3">
      <c r="B1325" s="436"/>
      <c r="C1325" s="276" t="s">
        <v>1790</v>
      </c>
      <c r="D1325" s="276" t="s">
        <v>104</v>
      </c>
      <c r="E1325" s="276" t="s">
        <v>64</v>
      </c>
      <c r="F1325" s="276" t="s">
        <v>65</v>
      </c>
      <c r="G1325" s="277" t="s">
        <v>156</v>
      </c>
      <c r="H1325" s="276" t="s">
        <v>64</v>
      </c>
      <c r="I1325" s="276" t="s">
        <v>65</v>
      </c>
      <c r="J1325" s="276" t="s">
        <v>66</v>
      </c>
      <c r="K1325" s="276" t="s">
        <v>66</v>
      </c>
      <c r="L1325" s="276">
        <v>0</v>
      </c>
      <c r="M1325" s="276">
        <v>0</v>
      </c>
      <c r="N1325" s="276">
        <v>0</v>
      </c>
      <c r="O1325" s="276">
        <v>3</v>
      </c>
      <c r="P1325" s="276">
        <v>3</v>
      </c>
      <c r="Q1325" s="276" t="s">
        <v>68</v>
      </c>
      <c r="R1325" s="276" t="s">
        <v>68</v>
      </c>
    </row>
    <row r="1326" spans="2:18" x14ac:dyDescent="0.3">
      <c r="B1326" s="436"/>
      <c r="C1326" s="276" t="s">
        <v>418</v>
      </c>
      <c r="D1326" s="276" t="s">
        <v>1769</v>
      </c>
      <c r="E1326" s="276" t="s">
        <v>65</v>
      </c>
      <c r="F1326" s="276" t="s">
        <v>64</v>
      </c>
      <c r="G1326" s="277" t="s">
        <v>1762</v>
      </c>
      <c r="H1326" s="276" t="s">
        <v>64</v>
      </c>
      <c r="I1326" s="276" t="s">
        <v>64</v>
      </c>
      <c r="J1326" s="276" t="s">
        <v>65</v>
      </c>
      <c r="K1326" s="276" t="s">
        <v>66</v>
      </c>
      <c r="L1326" s="276">
        <v>0</v>
      </c>
      <c r="M1326" s="276">
        <v>0</v>
      </c>
      <c r="N1326" s="276">
        <v>0</v>
      </c>
      <c r="O1326" s="276">
        <v>3</v>
      </c>
      <c r="P1326" s="276">
        <v>3</v>
      </c>
      <c r="Q1326" s="276" t="s">
        <v>68</v>
      </c>
      <c r="R1326" s="276" t="s">
        <v>68</v>
      </c>
    </row>
    <row r="1327" spans="2:18" x14ac:dyDescent="0.3">
      <c r="B1327" s="436"/>
      <c r="C1327" s="276" t="s">
        <v>429</v>
      </c>
      <c r="D1327" s="276" t="s">
        <v>116</v>
      </c>
      <c r="E1327" s="276" t="s">
        <v>65</v>
      </c>
      <c r="F1327" s="276" t="s">
        <v>64</v>
      </c>
      <c r="G1327" s="277" t="s">
        <v>1762</v>
      </c>
      <c r="H1327" s="276" t="s">
        <v>65</v>
      </c>
      <c r="I1327" s="276" t="s">
        <v>65</v>
      </c>
      <c r="J1327" s="276" t="s">
        <v>66</v>
      </c>
      <c r="K1327" s="276" t="s">
        <v>66</v>
      </c>
      <c r="L1327" s="276">
        <v>0</v>
      </c>
      <c r="M1327" s="276">
        <v>0</v>
      </c>
      <c r="N1327" s="276">
        <v>0</v>
      </c>
      <c r="O1327" s="276">
        <v>3</v>
      </c>
      <c r="P1327" s="276">
        <v>3</v>
      </c>
      <c r="Q1327" s="276" t="s">
        <v>68</v>
      </c>
      <c r="R1327" s="276" t="s">
        <v>68</v>
      </c>
    </row>
    <row r="1328" spans="2:18" x14ac:dyDescent="0.3">
      <c r="B1328" s="436"/>
      <c r="C1328" s="276" t="s">
        <v>525</v>
      </c>
      <c r="D1328" s="276" t="s">
        <v>526</v>
      </c>
      <c r="E1328" s="276" t="s">
        <v>65</v>
      </c>
      <c r="F1328" s="276" t="s">
        <v>64</v>
      </c>
      <c r="G1328" s="277">
        <v>2888407630506</v>
      </c>
      <c r="H1328" s="276" t="s">
        <v>64</v>
      </c>
      <c r="I1328" s="276" t="s">
        <v>64</v>
      </c>
      <c r="J1328" s="276" t="s">
        <v>65</v>
      </c>
      <c r="K1328" s="276" t="s">
        <v>66</v>
      </c>
      <c r="L1328" s="276">
        <v>0</v>
      </c>
      <c r="M1328" s="276">
        <v>0</v>
      </c>
      <c r="N1328" s="276">
        <v>0</v>
      </c>
      <c r="O1328" s="276">
        <v>3</v>
      </c>
      <c r="P1328" s="276">
        <v>3</v>
      </c>
      <c r="Q1328" s="276" t="s">
        <v>68</v>
      </c>
      <c r="R1328" s="276" t="s">
        <v>68</v>
      </c>
    </row>
    <row r="1329" spans="2:18" x14ac:dyDescent="0.3">
      <c r="B1329" s="436"/>
      <c r="C1329" s="276" t="s">
        <v>189</v>
      </c>
      <c r="D1329" s="276" t="s">
        <v>516</v>
      </c>
      <c r="E1329" s="276" t="s">
        <v>64</v>
      </c>
      <c r="F1329" s="276" t="s">
        <v>65</v>
      </c>
      <c r="G1329" s="277">
        <v>2416486530101</v>
      </c>
      <c r="H1329" s="276" t="s">
        <v>64</v>
      </c>
      <c r="I1329" s="276" t="s">
        <v>64</v>
      </c>
      <c r="J1329" s="276" t="s">
        <v>65</v>
      </c>
      <c r="K1329" s="276" t="s">
        <v>66</v>
      </c>
      <c r="L1329" s="276">
        <v>0</v>
      </c>
      <c r="M1329" s="276">
        <v>0</v>
      </c>
      <c r="N1329" s="276">
        <v>0</v>
      </c>
      <c r="O1329" s="276">
        <v>3</v>
      </c>
      <c r="P1329" s="276">
        <v>3</v>
      </c>
      <c r="Q1329" s="276" t="s">
        <v>68</v>
      </c>
      <c r="R1329" s="276" t="s">
        <v>68</v>
      </c>
    </row>
    <row r="1330" spans="2:18" x14ac:dyDescent="0.3">
      <c r="B1330" s="436"/>
      <c r="C1330" s="276" t="s">
        <v>539</v>
      </c>
      <c r="D1330" s="276" t="s">
        <v>540</v>
      </c>
      <c r="E1330" s="276" t="s">
        <v>65</v>
      </c>
      <c r="F1330" s="276" t="s">
        <v>64</v>
      </c>
      <c r="G1330" s="277" t="s">
        <v>1762</v>
      </c>
      <c r="H1330" s="276" t="s">
        <v>64</v>
      </c>
      <c r="I1330" s="276" t="s">
        <v>64</v>
      </c>
      <c r="J1330" s="276" t="s">
        <v>66</v>
      </c>
      <c r="K1330" s="276" t="s">
        <v>65</v>
      </c>
      <c r="L1330" s="276">
        <v>0</v>
      </c>
      <c r="M1330" s="276">
        <v>0</v>
      </c>
      <c r="N1330" s="276">
        <v>0</v>
      </c>
      <c r="O1330" s="276">
        <v>3</v>
      </c>
      <c r="P1330" s="276">
        <v>3</v>
      </c>
      <c r="Q1330" s="276" t="s">
        <v>68</v>
      </c>
      <c r="R1330" s="276" t="s">
        <v>68</v>
      </c>
    </row>
    <row r="1331" spans="2:18" x14ac:dyDescent="0.3">
      <c r="B1331" s="436"/>
      <c r="C1331" s="276" t="s">
        <v>527</v>
      </c>
      <c r="D1331" s="276" t="s">
        <v>528</v>
      </c>
      <c r="E1331" s="276" t="s">
        <v>65</v>
      </c>
      <c r="F1331" s="276" t="s">
        <v>64</v>
      </c>
      <c r="G1331" s="277">
        <v>2978933430101</v>
      </c>
      <c r="H1331" s="276" t="s">
        <v>64</v>
      </c>
      <c r="I1331" s="276" t="s">
        <v>65</v>
      </c>
      <c r="J1331" s="276" t="s">
        <v>66</v>
      </c>
      <c r="K1331" s="276" t="s">
        <v>66</v>
      </c>
      <c r="L1331" s="276">
        <v>0</v>
      </c>
      <c r="M1331" s="276">
        <v>0</v>
      </c>
      <c r="N1331" s="276">
        <v>0</v>
      </c>
      <c r="O1331" s="276">
        <v>3</v>
      </c>
      <c r="P1331" s="276">
        <v>3</v>
      </c>
      <c r="Q1331" s="276" t="s">
        <v>68</v>
      </c>
      <c r="R1331" s="276" t="s">
        <v>68</v>
      </c>
    </row>
    <row r="1332" spans="2:18" x14ac:dyDescent="0.3">
      <c r="B1332" s="436"/>
      <c r="C1332" s="276" t="s">
        <v>523</v>
      </c>
      <c r="D1332" s="276" t="s">
        <v>524</v>
      </c>
      <c r="E1332" s="276" t="s">
        <v>64</v>
      </c>
      <c r="F1332" s="276" t="s">
        <v>65</v>
      </c>
      <c r="G1332" s="277">
        <v>26707130200101</v>
      </c>
      <c r="H1332" s="276" t="s">
        <v>64</v>
      </c>
      <c r="I1332" s="276" t="s">
        <v>64</v>
      </c>
      <c r="J1332" s="276" t="s">
        <v>65</v>
      </c>
      <c r="K1332" s="276" t="s">
        <v>66</v>
      </c>
      <c r="L1332" s="276">
        <v>0</v>
      </c>
      <c r="M1332" s="276">
        <v>0</v>
      </c>
      <c r="N1332" s="276">
        <v>0</v>
      </c>
      <c r="O1332" s="276">
        <v>3</v>
      </c>
      <c r="P1332" s="276">
        <v>3</v>
      </c>
      <c r="Q1332" s="276" t="s">
        <v>68</v>
      </c>
      <c r="R1332" s="276" t="s">
        <v>68</v>
      </c>
    </row>
    <row r="1333" spans="2:18" x14ac:dyDescent="0.3">
      <c r="B1333" s="436"/>
      <c r="C1333" s="276" t="s">
        <v>394</v>
      </c>
      <c r="D1333" s="276" t="s">
        <v>158</v>
      </c>
      <c r="E1333" s="276" t="s">
        <v>65</v>
      </c>
      <c r="F1333" s="276" t="s">
        <v>64</v>
      </c>
      <c r="G1333" s="277" t="s">
        <v>1762</v>
      </c>
      <c r="H1333" s="276" t="s">
        <v>65</v>
      </c>
      <c r="I1333" s="276" t="s">
        <v>64</v>
      </c>
      <c r="J1333" s="276" t="s">
        <v>66</v>
      </c>
      <c r="K1333" s="276" t="s">
        <v>66</v>
      </c>
      <c r="L1333" s="276">
        <v>0</v>
      </c>
      <c r="M1333" s="276">
        <v>0</v>
      </c>
      <c r="N1333" s="276">
        <v>0</v>
      </c>
      <c r="O1333" s="276">
        <v>3</v>
      </c>
      <c r="P1333" s="276">
        <v>3</v>
      </c>
      <c r="Q1333" s="276" t="s">
        <v>68</v>
      </c>
      <c r="R1333" s="276" t="s">
        <v>68</v>
      </c>
    </row>
    <row r="1334" spans="2:18" x14ac:dyDescent="0.3">
      <c r="B1334" s="436"/>
      <c r="C1334" s="276" t="s">
        <v>189</v>
      </c>
      <c r="D1334" s="276" t="s">
        <v>173</v>
      </c>
      <c r="E1334" s="276" t="s">
        <v>64</v>
      </c>
      <c r="F1334" s="276" t="s">
        <v>65</v>
      </c>
      <c r="G1334" s="277" t="s">
        <v>1762</v>
      </c>
      <c r="H1334" s="276" t="s">
        <v>64</v>
      </c>
      <c r="I1334" s="276" t="s">
        <v>64</v>
      </c>
      <c r="J1334" s="276" t="s">
        <v>66</v>
      </c>
      <c r="K1334" s="276" t="s">
        <v>65</v>
      </c>
      <c r="L1334" s="276">
        <v>0</v>
      </c>
      <c r="M1334" s="276">
        <v>0</v>
      </c>
      <c r="N1334" s="276">
        <v>0</v>
      </c>
      <c r="O1334" s="276">
        <v>3</v>
      </c>
      <c r="P1334" s="276">
        <v>3</v>
      </c>
      <c r="Q1334" s="276" t="s">
        <v>68</v>
      </c>
      <c r="R1334" s="276" t="s">
        <v>68</v>
      </c>
    </row>
    <row r="1335" spans="2:18" x14ac:dyDescent="0.3">
      <c r="B1335" s="436"/>
      <c r="C1335" s="276" t="s">
        <v>530</v>
      </c>
      <c r="D1335" s="276" t="s">
        <v>531</v>
      </c>
      <c r="E1335" s="276" t="s">
        <v>65</v>
      </c>
      <c r="F1335" s="276" t="s">
        <v>64</v>
      </c>
      <c r="G1335" s="277">
        <v>2216028951304</v>
      </c>
      <c r="H1335" s="276" t="s">
        <v>64</v>
      </c>
      <c r="I1335" s="276" t="s">
        <v>64</v>
      </c>
      <c r="J1335" s="276" t="s">
        <v>65</v>
      </c>
      <c r="K1335" s="276" t="s">
        <v>66</v>
      </c>
      <c r="L1335" s="276">
        <v>0</v>
      </c>
      <c r="M1335" s="276">
        <v>0</v>
      </c>
      <c r="N1335" s="276">
        <v>0</v>
      </c>
      <c r="O1335" s="276">
        <v>3</v>
      </c>
      <c r="P1335" s="276">
        <v>3</v>
      </c>
      <c r="Q1335" s="276" t="s">
        <v>68</v>
      </c>
      <c r="R1335" s="276" t="s">
        <v>68</v>
      </c>
    </row>
    <row r="1336" spans="2:18" x14ac:dyDescent="0.3">
      <c r="B1336" s="436"/>
      <c r="C1336" s="276" t="s">
        <v>1791</v>
      </c>
      <c r="D1336" s="276" t="s">
        <v>1792</v>
      </c>
      <c r="E1336" s="276" t="s">
        <v>65</v>
      </c>
      <c r="F1336" s="276" t="s">
        <v>64</v>
      </c>
      <c r="G1336" s="277" t="s">
        <v>1762</v>
      </c>
      <c r="H1336" s="276" t="s">
        <v>65</v>
      </c>
      <c r="I1336" s="276" t="s">
        <v>64</v>
      </c>
      <c r="J1336" s="276" t="s">
        <v>66</v>
      </c>
      <c r="K1336" s="276" t="s">
        <v>66</v>
      </c>
      <c r="L1336" s="276">
        <v>0</v>
      </c>
      <c r="M1336" s="276">
        <v>0</v>
      </c>
      <c r="N1336" s="276">
        <v>0</v>
      </c>
      <c r="O1336" s="276">
        <v>3</v>
      </c>
      <c r="P1336" s="276">
        <v>3</v>
      </c>
      <c r="Q1336" s="276" t="s">
        <v>68</v>
      </c>
      <c r="R1336" s="276" t="s">
        <v>68</v>
      </c>
    </row>
    <row r="1337" spans="2:18" x14ac:dyDescent="0.3">
      <c r="B1337" s="436"/>
      <c r="C1337" s="276" t="s">
        <v>1793</v>
      </c>
      <c r="D1337" s="276" t="s">
        <v>190</v>
      </c>
      <c r="E1337" s="276" t="s">
        <v>65</v>
      </c>
      <c r="F1337" s="276" t="s">
        <v>64</v>
      </c>
      <c r="G1337" s="277" t="s">
        <v>1762</v>
      </c>
      <c r="H1337" s="276" t="s">
        <v>64</v>
      </c>
      <c r="I1337" s="276" t="s">
        <v>64</v>
      </c>
      <c r="J1337" s="276" t="s">
        <v>66</v>
      </c>
      <c r="K1337" s="276" t="s">
        <v>65</v>
      </c>
      <c r="L1337" s="276">
        <v>0</v>
      </c>
      <c r="M1337" s="276">
        <v>0</v>
      </c>
      <c r="N1337" s="276">
        <v>0</v>
      </c>
      <c r="O1337" s="276">
        <v>3</v>
      </c>
      <c r="P1337" s="276">
        <v>3</v>
      </c>
      <c r="Q1337" s="276" t="s">
        <v>68</v>
      </c>
      <c r="R1337" s="276" t="s">
        <v>68</v>
      </c>
    </row>
    <row r="1338" spans="2:18" x14ac:dyDescent="0.3">
      <c r="B1338" s="436"/>
      <c r="C1338" s="276" t="s">
        <v>547</v>
      </c>
      <c r="D1338" s="276" t="s">
        <v>549</v>
      </c>
      <c r="E1338" s="276" t="s">
        <v>65</v>
      </c>
      <c r="F1338" s="276" t="s">
        <v>64</v>
      </c>
      <c r="G1338" s="277" t="s">
        <v>1762</v>
      </c>
      <c r="H1338" s="276" t="s">
        <v>64</v>
      </c>
      <c r="I1338" s="276" t="s">
        <v>64</v>
      </c>
      <c r="J1338" s="276" t="s">
        <v>65</v>
      </c>
      <c r="K1338" s="276" t="s">
        <v>66</v>
      </c>
      <c r="L1338" s="276">
        <v>0</v>
      </c>
      <c r="M1338" s="276">
        <v>0</v>
      </c>
      <c r="N1338" s="276">
        <v>0</v>
      </c>
      <c r="O1338" s="276">
        <v>3</v>
      </c>
      <c r="P1338" s="276">
        <v>3</v>
      </c>
      <c r="Q1338" s="276" t="s">
        <v>68</v>
      </c>
      <c r="R1338" s="276" t="s">
        <v>68</v>
      </c>
    </row>
    <row r="1339" spans="2:18" x14ac:dyDescent="0.3">
      <c r="B1339" s="436"/>
      <c r="C1339" s="276" t="s">
        <v>532</v>
      </c>
      <c r="D1339" s="276" t="s">
        <v>533</v>
      </c>
      <c r="E1339" s="276" t="s">
        <v>65</v>
      </c>
      <c r="F1339" s="276" t="s">
        <v>64</v>
      </c>
      <c r="G1339" s="277">
        <v>1625011292002</v>
      </c>
      <c r="H1339" s="276" t="s">
        <v>64</v>
      </c>
      <c r="I1339" s="276" t="s">
        <v>64</v>
      </c>
      <c r="J1339" s="276" t="s">
        <v>65</v>
      </c>
      <c r="K1339" s="276" t="s">
        <v>66</v>
      </c>
      <c r="L1339" s="276">
        <v>0</v>
      </c>
      <c r="M1339" s="276">
        <v>0</v>
      </c>
      <c r="N1339" s="276">
        <v>0</v>
      </c>
      <c r="O1339" s="276">
        <v>3</v>
      </c>
      <c r="P1339" s="276">
        <v>3</v>
      </c>
      <c r="Q1339" s="276" t="s">
        <v>68</v>
      </c>
      <c r="R1339" s="276" t="s">
        <v>68</v>
      </c>
    </row>
    <row r="1340" spans="2:18" x14ac:dyDescent="0.3">
      <c r="B1340" s="436"/>
      <c r="C1340" s="276" t="s">
        <v>534</v>
      </c>
      <c r="D1340" s="276" t="s">
        <v>535</v>
      </c>
      <c r="E1340" s="276" t="s">
        <v>64</v>
      </c>
      <c r="F1340" s="276" t="s">
        <v>65</v>
      </c>
      <c r="G1340" s="277">
        <v>2695150891013</v>
      </c>
      <c r="H1340" s="276" t="s">
        <v>64</v>
      </c>
      <c r="I1340" s="276" t="s">
        <v>64</v>
      </c>
      <c r="J1340" s="276" t="s">
        <v>66</v>
      </c>
      <c r="K1340" s="276" t="s">
        <v>65</v>
      </c>
      <c r="L1340" s="276">
        <v>0</v>
      </c>
      <c r="M1340" s="276">
        <v>0</v>
      </c>
      <c r="N1340" s="276">
        <v>0</v>
      </c>
      <c r="O1340" s="276">
        <v>3</v>
      </c>
      <c r="P1340" s="276">
        <v>3</v>
      </c>
      <c r="Q1340" s="276" t="s">
        <v>68</v>
      </c>
      <c r="R1340" s="276" t="s">
        <v>68</v>
      </c>
    </row>
    <row r="1341" spans="2:18" x14ac:dyDescent="0.3">
      <c r="B1341" s="436"/>
      <c r="C1341" s="276" t="s">
        <v>536</v>
      </c>
      <c r="D1341" s="276" t="s">
        <v>537</v>
      </c>
      <c r="E1341" s="276" t="s">
        <v>65</v>
      </c>
      <c r="F1341" s="276" t="s">
        <v>64</v>
      </c>
      <c r="G1341" s="277">
        <v>2606334610101</v>
      </c>
      <c r="H1341" s="276" t="s">
        <v>64</v>
      </c>
      <c r="I1341" s="276" t="s">
        <v>64</v>
      </c>
      <c r="J1341" s="276" t="s">
        <v>65</v>
      </c>
      <c r="K1341" s="276" t="s">
        <v>66</v>
      </c>
      <c r="L1341" s="276">
        <v>0</v>
      </c>
      <c r="M1341" s="276">
        <v>0</v>
      </c>
      <c r="N1341" s="276">
        <v>0</v>
      </c>
      <c r="O1341" s="276">
        <v>3</v>
      </c>
      <c r="P1341" s="276">
        <v>3</v>
      </c>
      <c r="Q1341" s="276" t="s">
        <v>68</v>
      </c>
      <c r="R1341" s="276" t="s">
        <v>68</v>
      </c>
    </row>
    <row r="1342" spans="2:18" x14ac:dyDescent="0.3">
      <c r="B1342" s="436"/>
      <c r="C1342" s="276" t="s">
        <v>538</v>
      </c>
      <c r="D1342" s="276" t="s">
        <v>173</v>
      </c>
      <c r="E1342" s="276" t="s">
        <v>65</v>
      </c>
      <c r="F1342" s="276" t="s">
        <v>64</v>
      </c>
      <c r="G1342" s="277">
        <v>2466512610101</v>
      </c>
      <c r="H1342" s="276" t="s">
        <v>64</v>
      </c>
      <c r="I1342" s="276" t="s">
        <v>64</v>
      </c>
      <c r="J1342" s="276" t="s">
        <v>66</v>
      </c>
      <c r="K1342" s="276" t="s">
        <v>65</v>
      </c>
      <c r="L1342" s="276">
        <v>0</v>
      </c>
      <c r="M1342" s="276">
        <v>0</v>
      </c>
      <c r="N1342" s="276">
        <v>0</v>
      </c>
      <c r="O1342" s="276">
        <v>3</v>
      </c>
      <c r="P1342" s="276">
        <v>3</v>
      </c>
      <c r="Q1342" s="276" t="s">
        <v>68</v>
      </c>
      <c r="R1342" s="276" t="s">
        <v>68</v>
      </c>
    </row>
    <row r="1343" spans="2:18" x14ac:dyDescent="0.3">
      <c r="B1343" s="436"/>
      <c r="C1343" s="276" t="s">
        <v>539</v>
      </c>
      <c r="D1343" s="276" t="s">
        <v>540</v>
      </c>
      <c r="E1343" s="276" t="s">
        <v>65</v>
      </c>
      <c r="F1343" s="276" t="s">
        <v>64</v>
      </c>
      <c r="G1343" s="277">
        <v>1637816050101</v>
      </c>
      <c r="H1343" s="276" t="s">
        <v>64</v>
      </c>
      <c r="I1343" s="276" t="s">
        <v>64</v>
      </c>
      <c r="J1343" s="276" t="s">
        <v>66</v>
      </c>
      <c r="K1343" s="276" t="s">
        <v>65</v>
      </c>
      <c r="L1343" s="276">
        <v>0</v>
      </c>
      <c r="M1343" s="276">
        <v>0</v>
      </c>
      <c r="N1343" s="276">
        <v>0</v>
      </c>
      <c r="O1343" s="276">
        <v>3</v>
      </c>
      <c r="P1343" s="276">
        <v>3</v>
      </c>
      <c r="Q1343" s="276" t="s">
        <v>68</v>
      </c>
      <c r="R1343" s="276" t="s">
        <v>68</v>
      </c>
    </row>
    <row r="1344" spans="2:18" x14ac:dyDescent="0.3">
      <c r="B1344" s="436"/>
      <c r="C1344" s="276" t="s">
        <v>541</v>
      </c>
      <c r="D1344" s="276" t="s">
        <v>542</v>
      </c>
      <c r="E1344" s="276" t="s">
        <v>65</v>
      </c>
      <c r="F1344" s="276" t="s">
        <v>64</v>
      </c>
      <c r="G1344" s="277">
        <v>2538148201502</v>
      </c>
      <c r="H1344" s="276" t="s">
        <v>64</v>
      </c>
      <c r="I1344" s="276" t="s">
        <v>65</v>
      </c>
      <c r="J1344" s="276" t="s">
        <v>66</v>
      </c>
      <c r="K1344" s="276" t="s">
        <v>66</v>
      </c>
      <c r="L1344" s="276">
        <v>0</v>
      </c>
      <c r="M1344" s="276">
        <v>0</v>
      </c>
      <c r="N1344" s="276">
        <v>0</v>
      </c>
      <c r="O1344" s="276">
        <v>3</v>
      </c>
      <c r="P1344" s="276">
        <v>3</v>
      </c>
      <c r="Q1344" s="276" t="s">
        <v>68</v>
      </c>
      <c r="R1344" s="276" t="s">
        <v>68</v>
      </c>
    </row>
    <row r="1345" spans="2:18" x14ac:dyDescent="0.3">
      <c r="B1345" s="436"/>
      <c r="C1345" s="276" t="s">
        <v>429</v>
      </c>
      <c r="D1345" s="276" t="s">
        <v>543</v>
      </c>
      <c r="E1345" s="276" t="s">
        <v>65</v>
      </c>
      <c r="F1345" s="276" t="s">
        <v>64</v>
      </c>
      <c r="G1345" s="277">
        <v>1724717881201</v>
      </c>
      <c r="H1345" s="276" t="s">
        <v>64</v>
      </c>
      <c r="I1345" s="276" t="s">
        <v>64</v>
      </c>
      <c r="J1345" s="276" t="s">
        <v>65</v>
      </c>
      <c r="K1345" s="276" t="s">
        <v>66</v>
      </c>
      <c r="L1345" s="276">
        <v>0</v>
      </c>
      <c r="M1345" s="276">
        <v>0</v>
      </c>
      <c r="N1345" s="276">
        <v>0</v>
      </c>
      <c r="O1345" s="276">
        <v>3</v>
      </c>
      <c r="P1345" s="276">
        <v>3</v>
      </c>
      <c r="Q1345" s="276" t="s">
        <v>68</v>
      </c>
      <c r="R1345" s="276" t="s">
        <v>68</v>
      </c>
    </row>
    <row r="1346" spans="2:18" x14ac:dyDescent="0.3">
      <c r="B1346" s="436"/>
      <c r="C1346" s="276" t="s">
        <v>506</v>
      </c>
      <c r="D1346" s="276" t="s">
        <v>173</v>
      </c>
      <c r="E1346" s="276" t="s">
        <v>65</v>
      </c>
      <c r="F1346" s="276" t="s">
        <v>64</v>
      </c>
      <c r="G1346" s="277">
        <v>233868445010</v>
      </c>
      <c r="H1346" s="276" t="s">
        <v>64</v>
      </c>
      <c r="I1346" s="276" t="s">
        <v>64</v>
      </c>
      <c r="J1346" s="276" t="s">
        <v>66</v>
      </c>
      <c r="K1346" s="276" t="s">
        <v>65</v>
      </c>
      <c r="L1346" s="276">
        <v>0</v>
      </c>
      <c r="M1346" s="276">
        <v>0</v>
      </c>
      <c r="N1346" s="276">
        <v>0</v>
      </c>
      <c r="O1346" s="276">
        <v>3</v>
      </c>
      <c r="P1346" s="276">
        <v>3</v>
      </c>
      <c r="Q1346" s="276" t="s">
        <v>68</v>
      </c>
      <c r="R1346" s="276" t="s">
        <v>68</v>
      </c>
    </row>
    <row r="1347" spans="2:18" x14ac:dyDescent="0.3">
      <c r="B1347" s="436"/>
      <c r="C1347" s="276" t="s">
        <v>1794</v>
      </c>
      <c r="D1347" s="276" t="s">
        <v>1795</v>
      </c>
      <c r="E1347" s="276" t="s">
        <v>65</v>
      </c>
      <c r="F1347" s="276" t="s">
        <v>64</v>
      </c>
      <c r="G1347" s="277" t="s">
        <v>1762</v>
      </c>
      <c r="H1347" s="276" t="s">
        <v>65</v>
      </c>
      <c r="I1347" s="276" t="s">
        <v>64</v>
      </c>
      <c r="J1347" s="276" t="s">
        <v>66</v>
      </c>
      <c r="K1347" s="276" t="s">
        <v>66</v>
      </c>
      <c r="L1347" s="276">
        <v>0</v>
      </c>
      <c r="M1347" s="276">
        <v>0</v>
      </c>
      <c r="N1347" s="276">
        <v>0</v>
      </c>
      <c r="O1347" s="276">
        <v>3</v>
      </c>
      <c r="P1347" s="276">
        <v>3</v>
      </c>
      <c r="Q1347" s="276" t="s">
        <v>68</v>
      </c>
      <c r="R1347" s="276" t="s">
        <v>68</v>
      </c>
    </row>
    <row r="1348" spans="2:18" x14ac:dyDescent="0.3">
      <c r="B1348" s="436"/>
      <c r="C1348" s="276" t="s">
        <v>1796</v>
      </c>
      <c r="D1348" s="276" t="s">
        <v>516</v>
      </c>
      <c r="E1348" s="276" t="s">
        <v>65</v>
      </c>
      <c r="F1348" s="276" t="s">
        <v>64</v>
      </c>
      <c r="G1348" s="277" t="s">
        <v>1762</v>
      </c>
      <c r="H1348" s="276" t="s">
        <v>65</v>
      </c>
      <c r="I1348" s="276" t="s">
        <v>64</v>
      </c>
      <c r="J1348" s="276" t="s">
        <v>66</v>
      </c>
      <c r="K1348" s="276" t="s">
        <v>66</v>
      </c>
      <c r="L1348" s="276">
        <v>0</v>
      </c>
      <c r="M1348" s="276">
        <v>0</v>
      </c>
      <c r="N1348" s="276">
        <v>0</v>
      </c>
      <c r="O1348" s="276">
        <v>3</v>
      </c>
      <c r="P1348" s="276">
        <v>3</v>
      </c>
      <c r="Q1348" s="276" t="s">
        <v>68</v>
      </c>
      <c r="R1348" s="276" t="s">
        <v>68</v>
      </c>
    </row>
    <row r="1349" spans="2:18" x14ac:dyDescent="0.3">
      <c r="B1349" s="436"/>
      <c r="C1349" s="276" t="s">
        <v>522</v>
      </c>
      <c r="D1349" s="276" t="s">
        <v>351</v>
      </c>
      <c r="E1349" s="276" t="s">
        <v>65</v>
      </c>
      <c r="F1349" s="276" t="s">
        <v>64</v>
      </c>
      <c r="G1349" s="277">
        <v>19911856700101</v>
      </c>
      <c r="H1349" s="276" t="s">
        <v>64</v>
      </c>
      <c r="I1349" s="276" t="s">
        <v>64</v>
      </c>
      <c r="J1349" s="276" t="s">
        <v>66</v>
      </c>
      <c r="K1349" s="276" t="s">
        <v>65</v>
      </c>
      <c r="L1349" s="276">
        <v>0</v>
      </c>
      <c r="M1349" s="276">
        <v>0</v>
      </c>
      <c r="N1349" s="276">
        <v>0</v>
      </c>
      <c r="O1349" s="276">
        <v>3</v>
      </c>
      <c r="P1349" s="276">
        <v>3</v>
      </c>
      <c r="Q1349" s="276" t="s">
        <v>68</v>
      </c>
      <c r="R1349" s="276" t="s">
        <v>68</v>
      </c>
    </row>
    <row r="1350" spans="2:18" x14ac:dyDescent="0.3">
      <c r="B1350" s="436"/>
      <c r="C1350" s="276" t="s">
        <v>306</v>
      </c>
      <c r="D1350" s="276" t="s">
        <v>1767</v>
      </c>
      <c r="E1350" s="276" t="s">
        <v>64</v>
      </c>
      <c r="F1350" s="276" t="s">
        <v>65</v>
      </c>
      <c r="G1350" s="277" t="s">
        <v>1762</v>
      </c>
      <c r="H1350" s="276" t="s">
        <v>64</v>
      </c>
      <c r="I1350" s="276" t="s">
        <v>64</v>
      </c>
      <c r="J1350" s="276" t="s">
        <v>66</v>
      </c>
      <c r="K1350" s="276" t="s">
        <v>65</v>
      </c>
      <c r="L1350" s="276">
        <v>0</v>
      </c>
      <c r="M1350" s="276">
        <v>0</v>
      </c>
      <c r="N1350" s="276">
        <v>0</v>
      </c>
      <c r="O1350" s="276">
        <v>3</v>
      </c>
      <c r="P1350" s="276">
        <v>3</v>
      </c>
      <c r="Q1350" s="276" t="s">
        <v>68</v>
      </c>
      <c r="R1350" s="276" t="s">
        <v>68</v>
      </c>
    </row>
    <row r="1351" spans="2:18" x14ac:dyDescent="0.3">
      <c r="B1351" s="436"/>
      <c r="C1351" s="276" t="s">
        <v>544</v>
      </c>
      <c r="D1351" s="276" t="s">
        <v>545</v>
      </c>
      <c r="E1351" s="276" t="s">
        <v>65</v>
      </c>
      <c r="F1351" s="276" t="s">
        <v>64</v>
      </c>
      <c r="G1351" s="277">
        <v>2247923420101</v>
      </c>
      <c r="H1351" s="276" t="s">
        <v>64</v>
      </c>
      <c r="I1351" s="276" t="s">
        <v>64</v>
      </c>
      <c r="J1351" s="276" t="s">
        <v>66</v>
      </c>
      <c r="K1351" s="276" t="s">
        <v>65</v>
      </c>
      <c r="L1351" s="276">
        <v>0</v>
      </c>
      <c r="M1351" s="276">
        <v>0</v>
      </c>
      <c r="N1351" s="276">
        <v>0</v>
      </c>
      <c r="O1351" s="276">
        <v>3</v>
      </c>
      <c r="P1351" s="276">
        <v>3</v>
      </c>
      <c r="Q1351" s="276" t="s">
        <v>68</v>
      </c>
      <c r="R1351" s="276" t="s">
        <v>68</v>
      </c>
    </row>
    <row r="1352" spans="2:18" x14ac:dyDescent="0.3">
      <c r="B1352" s="436"/>
      <c r="C1352" s="276" t="s">
        <v>522</v>
      </c>
      <c r="D1352" s="276" t="s">
        <v>180</v>
      </c>
      <c r="E1352" s="276" t="s">
        <v>65</v>
      </c>
      <c r="F1352" s="276" t="s">
        <v>64</v>
      </c>
      <c r="G1352" s="277">
        <v>1784662040205</v>
      </c>
      <c r="H1352" s="276" t="s">
        <v>64</v>
      </c>
      <c r="I1352" s="276" t="s">
        <v>64</v>
      </c>
      <c r="J1352" s="276" t="s">
        <v>66</v>
      </c>
      <c r="K1352" s="276" t="s">
        <v>65</v>
      </c>
      <c r="L1352" s="276">
        <v>0</v>
      </c>
      <c r="M1352" s="276">
        <v>0</v>
      </c>
      <c r="N1352" s="276">
        <v>0</v>
      </c>
      <c r="O1352" s="276">
        <v>3</v>
      </c>
      <c r="P1352" s="276">
        <v>3</v>
      </c>
      <c r="Q1352" s="276" t="s">
        <v>68</v>
      </c>
      <c r="R1352" s="276" t="s">
        <v>68</v>
      </c>
    </row>
    <row r="1353" spans="2:18" x14ac:dyDescent="0.3">
      <c r="B1353" s="436"/>
      <c r="C1353" s="276" t="s">
        <v>530</v>
      </c>
      <c r="D1353" s="276" t="s">
        <v>531</v>
      </c>
      <c r="E1353" s="276" t="s">
        <v>65</v>
      </c>
      <c r="F1353" s="276" t="s">
        <v>64</v>
      </c>
      <c r="G1353" s="277">
        <v>2216028951304</v>
      </c>
      <c r="H1353" s="276" t="s">
        <v>64</v>
      </c>
      <c r="I1353" s="276" t="s">
        <v>64</v>
      </c>
      <c r="J1353" s="276" t="s">
        <v>65</v>
      </c>
      <c r="K1353" s="276" t="s">
        <v>66</v>
      </c>
      <c r="L1353" s="276">
        <v>0</v>
      </c>
      <c r="M1353" s="276">
        <v>0</v>
      </c>
      <c r="N1353" s="276">
        <v>0</v>
      </c>
      <c r="O1353" s="276">
        <v>3</v>
      </c>
      <c r="P1353" s="276">
        <v>3</v>
      </c>
      <c r="Q1353" s="276" t="s">
        <v>68</v>
      </c>
      <c r="R1353" s="276" t="s">
        <v>68</v>
      </c>
    </row>
    <row r="1354" spans="2:18" x14ac:dyDescent="0.3">
      <c r="B1354" s="436"/>
      <c r="C1354" s="276" t="s">
        <v>546</v>
      </c>
      <c r="D1354" s="276" t="s">
        <v>204</v>
      </c>
      <c r="E1354" s="276" t="s">
        <v>65</v>
      </c>
      <c r="F1354" s="276" t="s">
        <v>64</v>
      </c>
      <c r="G1354" s="277">
        <v>2352803560101</v>
      </c>
      <c r="H1354" s="276" t="s">
        <v>64</v>
      </c>
      <c r="I1354" s="276" t="s">
        <v>64</v>
      </c>
      <c r="J1354" s="276" t="s">
        <v>66</v>
      </c>
      <c r="K1354" s="276" t="s">
        <v>65</v>
      </c>
      <c r="L1354" s="276">
        <v>0</v>
      </c>
      <c r="M1354" s="276">
        <v>0</v>
      </c>
      <c r="N1354" s="276">
        <v>0</v>
      </c>
      <c r="O1354" s="276">
        <v>3</v>
      </c>
      <c r="P1354" s="276">
        <v>3</v>
      </c>
      <c r="Q1354" s="276" t="s">
        <v>68</v>
      </c>
      <c r="R1354" s="276" t="s">
        <v>68</v>
      </c>
    </row>
    <row r="1355" spans="2:18" x14ac:dyDescent="0.3">
      <c r="B1355" s="436"/>
      <c r="C1355" s="276" t="s">
        <v>350</v>
      </c>
      <c r="D1355" s="276" t="s">
        <v>104</v>
      </c>
      <c r="E1355" s="276" t="s">
        <v>64</v>
      </c>
      <c r="F1355" s="276" t="s">
        <v>65</v>
      </c>
      <c r="G1355" s="277" t="s">
        <v>1762</v>
      </c>
      <c r="H1355" s="276" t="s">
        <v>64</v>
      </c>
      <c r="I1355" s="276" t="s">
        <v>64</v>
      </c>
      <c r="J1355" s="276" t="s">
        <v>66</v>
      </c>
      <c r="K1355" s="276" t="s">
        <v>65</v>
      </c>
      <c r="L1355" s="276">
        <v>0</v>
      </c>
      <c r="M1355" s="276">
        <v>0</v>
      </c>
      <c r="N1355" s="276">
        <v>0</v>
      </c>
      <c r="O1355" s="276">
        <v>3</v>
      </c>
      <c r="P1355" s="276">
        <v>3</v>
      </c>
      <c r="Q1355" s="276" t="s">
        <v>68</v>
      </c>
      <c r="R1355" s="276" t="s">
        <v>68</v>
      </c>
    </row>
    <row r="1356" spans="2:18" x14ac:dyDescent="0.3">
      <c r="B1356" s="436"/>
      <c r="C1356" s="276" t="s">
        <v>113</v>
      </c>
      <c r="D1356" s="276" t="s">
        <v>1770</v>
      </c>
      <c r="E1356" s="276" t="s">
        <v>64</v>
      </c>
      <c r="F1356" s="276" t="s">
        <v>65</v>
      </c>
      <c r="G1356" s="277" t="s">
        <v>1762</v>
      </c>
      <c r="H1356" s="276" t="s">
        <v>64</v>
      </c>
      <c r="I1356" s="276" t="s">
        <v>64</v>
      </c>
      <c r="J1356" s="276" t="s">
        <v>66</v>
      </c>
      <c r="K1356" s="276" t="s">
        <v>65</v>
      </c>
      <c r="L1356" s="276">
        <v>0</v>
      </c>
      <c r="M1356" s="276">
        <v>0</v>
      </c>
      <c r="N1356" s="276">
        <v>0</v>
      </c>
      <c r="O1356" s="276">
        <v>3</v>
      </c>
      <c r="P1356" s="276">
        <v>3</v>
      </c>
      <c r="Q1356" s="276" t="s">
        <v>68</v>
      </c>
      <c r="R1356" s="276" t="s">
        <v>68</v>
      </c>
    </row>
    <row r="1357" spans="2:18" x14ac:dyDescent="0.3">
      <c r="B1357" s="436"/>
      <c r="C1357" s="276" t="s">
        <v>1797</v>
      </c>
      <c r="D1357" s="276" t="s">
        <v>1405</v>
      </c>
      <c r="E1357" s="276" t="s">
        <v>65</v>
      </c>
      <c r="F1357" s="276" t="s">
        <v>64</v>
      </c>
      <c r="G1357" s="277" t="s">
        <v>1762</v>
      </c>
      <c r="H1357" s="276" t="s">
        <v>64</v>
      </c>
      <c r="I1357" s="276" t="s">
        <v>65</v>
      </c>
      <c r="J1357" s="276" t="s">
        <v>66</v>
      </c>
      <c r="K1357" s="276" t="s">
        <v>66</v>
      </c>
      <c r="L1357" s="276">
        <v>0</v>
      </c>
      <c r="M1357" s="276">
        <v>0</v>
      </c>
      <c r="N1357" s="276">
        <v>0</v>
      </c>
      <c r="O1357" s="276">
        <v>3</v>
      </c>
      <c r="P1357" s="276">
        <v>3</v>
      </c>
      <c r="Q1357" s="276" t="s">
        <v>68</v>
      </c>
      <c r="R1357" s="276" t="s">
        <v>68</v>
      </c>
    </row>
    <row r="1358" spans="2:18" x14ac:dyDescent="0.3">
      <c r="B1358" s="436"/>
      <c r="C1358" s="276" t="s">
        <v>1481</v>
      </c>
      <c r="D1358" s="276" t="s">
        <v>186</v>
      </c>
      <c r="E1358" s="276" t="s">
        <v>65</v>
      </c>
      <c r="F1358" s="276" t="s">
        <v>64</v>
      </c>
      <c r="G1358" s="277" t="s">
        <v>1762</v>
      </c>
      <c r="H1358" s="276" t="s">
        <v>64</v>
      </c>
      <c r="I1358" s="276" t="s">
        <v>65</v>
      </c>
      <c r="J1358" s="276" t="s">
        <v>66</v>
      </c>
      <c r="K1358" s="276" t="s">
        <v>66</v>
      </c>
      <c r="L1358" s="276">
        <v>0</v>
      </c>
      <c r="M1358" s="276">
        <v>0</v>
      </c>
      <c r="N1358" s="276">
        <v>0</v>
      </c>
      <c r="O1358" s="276">
        <v>3</v>
      </c>
      <c r="P1358" s="276">
        <v>3</v>
      </c>
      <c r="Q1358" s="276" t="s">
        <v>68</v>
      </c>
      <c r="R1358" s="276" t="s">
        <v>68</v>
      </c>
    </row>
    <row r="1359" spans="2:18" x14ac:dyDescent="0.3">
      <c r="B1359" s="436"/>
      <c r="C1359" s="276" t="s">
        <v>1798</v>
      </c>
      <c r="D1359" s="276" t="s">
        <v>1799</v>
      </c>
      <c r="E1359" s="276" t="s">
        <v>65</v>
      </c>
      <c r="F1359" s="276" t="s">
        <v>64</v>
      </c>
      <c r="G1359" s="277" t="s">
        <v>1762</v>
      </c>
      <c r="H1359" s="276" t="s">
        <v>65</v>
      </c>
      <c r="I1359" s="276" t="s">
        <v>64</v>
      </c>
      <c r="J1359" s="276" t="s">
        <v>66</v>
      </c>
      <c r="K1359" s="276" t="s">
        <v>66</v>
      </c>
      <c r="L1359" s="276">
        <v>0</v>
      </c>
      <c r="M1359" s="276">
        <v>0</v>
      </c>
      <c r="N1359" s="276">
        <v>0</v>
      </c>
      <c r="O1359" s="276">
        <v>3</v>
      </c>
      <c r="P1359" s="276">
        <v>3</v>
      </c>
      <c r="Q1359" s="276" t="s">
        <v>68</v>
      </c>
      <c r="R1359" s="276" t="s">
        <v>68</v>
      </c>
    </row>
    <row r="1360" spans="2:18" x14ac:dyDescent="0.3">
      <c r="B1360" s="436"/>
      <c r="C1360" s="276" t="s">
        <v>181</v>
      </c>
      <c r="D1360" s="276" t="s">
        <v>504</v>
      </c>
      <c r="E1360" s="276" t="s">
        <v>64</v>
      </c>
      <c r="F1360" s="276" t="s">
        <v>65</v>
      </c>
      <c r="G1360" s="277" t="s">
        <v>1762</v>
      </c>
      <c r="H1360" s="276" t="s">
        <v>64</v>
      </c>
      <c r="I1360" s="276" t="s">
        <v>65</v>
      </c>
      <c r="J1360" s="276" t="s">
        <v>66</v>
      </c>
      <c r="K1360" s="276" t="s">
        <v>66</v>
      </c>
      <c r="L1360" s="276">
        <v>0</v>
      </c>
      <c r="M1360" s="276">
        <v>0</v>
      </c>
      <c r="N1360" s="276">
        <v>0</v>
      </c>
      <c r="O1360" s="276">
        <v>3</v>
      </c>
      <c r="P1360" s="276">
        <v>3</v>
      </c>
      <c r="Q1360" s="276" t="s">
        <v>68</v>
      </c>
      <c r="R1360" s="276" t="s">
        <v>68</v>
      </c>
    </row>
    <row r="1361" spans="2:18" x14ac:dyDescent="0.3">
      <c r="B1361" s="436"/>
      <c r="C1361" s="276" t="s">
        <v>1780</v>
      </c>
      <c r="D1361" s="276" t="s">
        <v>217</v>
      </c>
      <c r="E1361" s="276" t="s">
        <v>65</v>
      </c>
      <c r="F1361" s="276" t="s">
        <v>64</v>
      </c>
      <c r="G1361" s="277" t="s">
        <v>1762</v>
      </c>
      <c r="H1361" s="276" t="s">
        <v>64</v>
      </c>
      <c r="I1361" s="276" t="s">
        <v>65</v>
      </c>
      <c r="J1361" s="276" t="s">
        <v>66</v>
      </c>
      <c r="K1361" s="276" t="s">
        <v>66</v>
      </c>
      <c r="L1361" s="276">
        <v>0</v>
      </c>
      <c r="M1361" s="276">
        <v>0</v>
      </c>
      <c r="N1361" s="276">
        <v>0</v>
      </c>
      <c r="O1361" s="276">
        <v>3</v>
      </c>
      <c r="P1361" s="276">
        <v>3</v>
      </c>
      <c r="Q1361" s="276" t="s">
        <v>68</v>
      </c>
      <c r="R1361" s="276" t="s">
        <v>68</v>
      </c>
    </row>
    <row r="1362" spans="2:18" x14ac:dyDescent="0.3">
      <c r="B1362" s="436"/>
      <c r="C1362" s="276" t="s">
        <v>174</v>
      </c>
      <c r="D1362" s="276" t="s">
        <v>545</v>
      </c>
      <c r="E1362" s="276" t="s">
        <v>64</v>
      </c>
      <c r="F1362" s="276" t="s">
        <v>65</v>
      </c>
      <c r="G1362" s="277" t="s">
        <v>1762</v>
      </c>
      <c r="H1362" s="276" t="s">
        <v>64</v>
      </c>
      <c r="I1362" s="276" t="s">
        <v>65</v>
      </c>
      <c r="J1362" s="276" t="s">
        <v>66</v>
      </c>
      <c r="K1362" s="276" t="s">
        <v>66</v>
      </c>
      <c r="L1362" s="276">
        <v>0</v>
      </c>
      <c r="M1362" s="276">
        <v>0</v>
      </c>
      <c r="N1362" s="276">
        <v>0</v>
      </c>
      <c r="O1362" s="276">
        <v>3</v>
      </c>
      <c r="P1362" s="276">
        <v>3</v>
      </c>
      <c r="Q1362" s="276" t="s">
        <v>68</v>
      </c>
      <c r="R1362" s="276" t="s">
        <v>68</v>
      </c>
    </row>
    <row r="1363" spans="2:18" x14ac:dyDescent="0.3">
      <c r="B1363" s="436"/>
      <c r="C1363" s="276" t="s">
        <v>547</v>
      </c>
      <c r="D1363" s="276" t="s">
        <v>548</v>
      </c>
      <c r="E1363" s="276" t="s">
        <v>65</v>
      </c>
      <c r="F1363" s="276" t="s">
        <v>64</v>
      </c>
      <c r="G1363" s="277">
        <v>18889941700101</v>
      </c>
      <c r="H1363" s="276" t="s">
        <v>64</v>
      </c>
      <c r="I1363" s="276" t="s">
        <v>64</v>
      </c>
      <c r="J1363" s="276" t="s">
        <v>66</v>
      </c>
      <c r="K1363" s="276" t="s">
        <v>65</v>
      </c>
      <c r="L1363" s="276">
        <v>0</v>
      </c>
      <c r="M1363" s="276">
        <v>0</v>
      </c>
      <c r="N1363" s="276">
        <v>0</v>
      </c>
      <c r="O1363" s="276">
        <v>3</v>
      </c>
      <c r="P1363" s="276">
        <v>3</v>
      </c>
      <c r="Q1363" s="276" t="s">
        <v>68</v>
      </c>
      <c r="R1363" s="276" t="s">
        <v>68</v>
      </c>
    </row>
    <row r="1364" spans="2:18" x14ac:dyDescent="0.3">
      <c r="B1364" s="436"/>
      <c r="C1364" s="276" t="s">
        <v>1780</v>
      </c>
      <c r="D1364" s="276" t="s">
        <v>392</v>
      </c>
      <c r="E1364" s="276" t="s">
        <v>65</v>
      </c>
      <c r="F1364" s="276" t="s">
        <v>64</v>
      </c>
      <c r="G1364" s="277" t="s">
        <v>1762</v>
      </c>
      <c r="H1364" s="276" t="s">
        <v>64</v>
      </c>
      <c r="I1364" s="276" t="s">
        <v>65</v>
      </c>
      <c r="J1364" s="276" t="s">
        <v>66</v>
      </c>
      <c r="K1364" s="276" t="s">
        <v>66</v>
      </c>
      <c r="L1364" s="276">
        <v>0</v>
      </c>
      <c r="M1364" s="276">
        <v>0</v>
      </c>
      <c r="N1364" s="276">
        <v>0</v>
      </c>
      <c r="O1364" s="276">
        <v>3</v>
      </c>
      <c r="P1364" s="276">
        <v>3</v>
      </c>
      <c r="Q1364" s="276" t="s">
        <v>68</v>
      </c>
      <c r="R1364" s="276" t="s">
        <v>68</v>
      </c>
    </row>
    <row r="1365" spans="2:18" x14ac:dyDescent="0.3">
      <c r="B1365" s="436"/>
      <c r="C1365" s="276" t="s">
        <v>1800</v>
      </c>
      <c r="D1365" s="276" t="s">
        <v>192</v>
      </c>
      <c r="E1365" s="276" t="s">
        <v>64</v>
      </c>
      <c r="F1365" s="276" t="s">
        <v>65</v>
      </c>
      <c r="G1365" s="277" t="s">
        <v>1762</v>
      </c>
      <c r="H1365" s="276" t="s">
        <v>65</v>
      </c>
      <c r="I1365" s="276" t="s">
        <v>64</v>
      </c>
      <c r="J1365" s="276" t="s">
        <v>66</v>
      </c>
      <c r="K1365" s="276" t="s">
        <v>66</v>
      </c>
      <c r="L1365" s="276">
        <v>0</v>
      </c>
      <c r="M1365" s="276">
        <v>0</v>
      </c>
      <c r="N1365" s="276">
        <v>0</v>
      </c>
      <c r="O1365" s="276">
        <v>3</v>
      </c>
      <c r="P1365" s="276">
        <v>3</v>
      </c>
      <c r="Q1365" s="276" t="s">
        <v>68</v>
      </c>
      <c r="R1365" s="276" t="s">
        <v>68</v>
      </c>
    </row>
    <row r="1366" spans="2:18" x14ac:dyDescent="0.3">
      <c r="B1366" s="436"/>
      <c r="C1366" s="276" t="s">
        <v>1801</v>
      </c>
      <c r="D1366" s="276" t="s">
        <v>192</v>
      </c>
      <c r="E1366" s="276" t="s">
        <v>65</v>
      </c>
      <c r="F1366" s="276" t="s">
        <v>64</v>
      </c>
      <c r="G1366" s="277" t="s">
        <v>1762</v>
      </c>
      <c r="H1366" s="276" t="s">
        <v>65</v>
      </c>
      <c r="I1366" s="276" t="s">
        <v>64</v>
      </c>
      <c r="J1366" s="276" t="s">
        <v>66</v>
      </c>
      <c r="K1366" s="276" t="s">
        <v>66</v>
      </c>
      <c r="L1366" s="276">
        <v>0</v>
      </c>
      <c r="M1366" s="276">
        <v>0</v>
      </c>
      <c r="N1366" s="276">
        <v>0</v>
      </c>
      <c r="O1366" s="276">
        <v>3</v>
      </c>
      <c r="P1366" s="276">
        <v>3</v>
      </c>
      <c r="Q1366" s="276" t="s">
        <v>68</v>
      </c>
      <c r="R1366" s="276" t="s">
        <v>68</v>
      </c>
    </row>
    <row r="1367" spans="2:18" x14ac:dyDescent="0.3">
      <c r="B1367" s="436"/>
      <c r="C1367" s="276" t="s">
        <v>350</v>
      </c>
      <c r="D1367" s="276" t="s">
        <v>1802</v>
      </c>
      <c r="E1367" s="276" t="s">
        <v>64</v>
      </c>
      <c r="F1367" s="276" t="s">
        <v>65</v>
      </c>
      <c r="G1367" s="277" t="s">
        <v>1762</v>
      </c>
      <c r="H1367" s="276" t="s">
        <v>65</v>
      </c>
      <c r="I1367" s="276" t="s">
        <v>64</v>
      </c>
      <c r="J1367" s="276" t="s">
        <v>66</v>
      </c>
      <c r="K1367" s="276" t="s">
        <v>66</v>
      </c>
      <c r="L1367" s="276">
        <v>0</v>
      </c>
      <c r="M1367" s="276">
        <v>0</v>
      </c>
      <c r="N1367" s="276">
        <v>0</v>
      </c>
      <c r="O1367" s="276">
        <v>3</v>
      </c>
      <c r="P1367" s="276">
        <v>3</v>
      </c>
      <c r="Q1367" s="276" t="s">
        <v>68</v>
      </c>
      <c r="R1367" s="276" t="s">
        <v>68</v>
      </c>
    </row>
    <row r="1368" spans="2:18" x14ac:dyDescent="0.3">
      <c r="B1368" s="436"/>
      <c r="C1368" s="276" t="s">
        <v>547</v>
      </c>
      <c r="D1368" s="276" t="s">
        <v>549</v>
      </c>
      <c r="E1368" s="276" t="s">
        <v>65</v>
      </c>
      <c r="F1368" s="276" t="s">
        <v>64</v>
      </c>
      <c r="G1368" s="277">
        <v>2335173911205</v>
      </c>
      <c r="H1368" s="276" t="s">
        <v>64</v>
      </c>
      <c r="I1368" s="276" t="s">
        <v>64</v>
      </c>
      <c r="J1368" s="276" t="s">
        <v>65</v>
      </c>
      <c r="K1368" s="276" t="s">
        <v>66</v>
      </c>
      <c r="L1368" s="276">
        <v>0</v>
      </c>
      <c r="M1368" s="276">
        <v>0</v>
      </c>
      <c r="N1368" s="276">
        <v>0</v>
      </c>
      <c r="O1368" s="276">
        <v>3</v>
      </c>
      <c r="P1368" s="276">
        <v>3</v>
      </c>
      <c r="Q1368" s="276" t="s">
        <v>68</v>
      </c>
      <c r="R1368" s="276" t="s">
        <v>68</v>
      </c>
    </row>
    <row r="1369" spans="2:18" x14ac:dyDescent="0.3">
      <c r="B1369" s="436"/>
      <c r="C1369" s="276" t="s">
        <v>550</v>
      </c>
      <c r="D1369" s="276" t="s">
        <v>444</v>
      </c>
      <c r="E1369" s="276" t="s">
        <v>65</v>
      </c>
      <c r="F1369" s="276" t="s">
        <v>64</v>
      </c>
      <c r="G1369" s="277">
        <v>2469593200101</v>
      </c>
      <c r="H1369" s="276" t="s">
        <v>64</v>
      </c>
      <c r="I1369" s="276" t="s">
        <v>65</v>
      </c>
      <c r="J1369" s="276" t="s">
        <v>66</v>
      </c>
      <c r="K1369" s="276" t="s">
        <v>66</v>
      </c>
      <c r="L1369" s="276">
        <v>0</v>
      </c>
      <c r="M1369" s="276">
        <v>0</v>
      </c>
      <c r="N1369" s="276">
        <v>0</v>
      </c>
      <c r="O1369" s="276">
        <v>3</v>
      </c>
      <c r="P1369" s="276">
        <v>3</v>
      </c>
      <c r="Q1369" s="276" t="s">
        <v>68</v>
      </c>
      <c r="R1369" s="276" t="s">
        <v>68</v>
      </c>
    </row>
    <row r="1370" spans="2:18" x14ac:dyDescent="0.3">
      <c r="B1370" s="436"/>
      <c r="C1370" s="276" t="s">
        <v>1602</v>
      </c>
      <c r="D1370" s="276" t="s">
        <v>1803</v>
      </c>
      <c r="E1370" s="276" t="s">
        <v>64</v>
      </c>
      <c r="F1370" s="276" t="s">
        <v>65</v>
      </c>
      <c r="G1370" s="277" t="s">
        <v>1762</v>
      </c>
      <c r="H1370" s="276" t="s">
        <v>64</v>
      </c>
      <c r="I1370" s="276" t="s">
        <v>64</v>
      </c>
      <c r="J1370" s="276" t="s">
        <v>65</v>
      </c>
      <c r="K1370" s="276" t="s">
        <v>66</v>
      </c>
      <c r="L1370" s="276">
        <v>0</v>
      </c>
      <c r="M1370" s="276">
        <v>0</v>
      </c>
      <c r="N1370" s="276">
        <v>0</v>
      </c>
      <c r="O1370" s="276">
        <v>3</v>
      </c>
      <c r="P1370" s="276">
        <v>3</v>
      </c>
      <c r="Q1370" s="276" t="s">
        <v>68</v>
      </c>
      <c r="R1370" s="276" t="s">
        <v>68</v>
      </c>
    </row>
    <row r="1371" spans="2:18" x14ac:dyDescent="0.3">
      <c r="B1371" s="436"/>
      <c r="C1371" s="276" t="s">
        <v>350</v>
      </c>
      <c r="D1371" s="276" t="s">
        <v>190</v>
      </c>
      <c r="E1371" s="276" t="s">
        <v>64</v>
      </c>
      <c r="F1371" s="276" t="s">
        <v>65</v>
      </c>
      <c r="G1371" s="277" t="s">
        <v>1762</v>
      </c>
      <c r="H1371" s="276" t="s">
        <v>64</v>
      </c>
      <c r="I1371" s="276" t="s">
        <v>64</v>
      </c>
      <c r="J1371" s="276" t="s">
        <v>66</v>
      </c>
      <c r="K1371" s="276" t="s">
        <v>65</v>
      </c>
      <c r="L1371" s="276">
        <v>0</v>
      </c>
      <c r="M1371" s="276">
        <v>0</v>
      </c>
      <c r="N1371" s="276">
        <v>0</v>
      </c>
      <c r="O1371" s="276">
        <v>3</v>
      </c>
      <c r="P1371" s="276">
        <v>3</v>
      </c>
      <c r="Q1371" s="276" t="s">
        <v>68</v>
      </c>
      <c r="R1371" s="276" t="s">
        <v>68</v>
      </c>
    </row>
    <row r="1372" spans="2:18" x14ac:dyDescent="0.3">
      <c r="B1372" s="436"/>
      <c r="C1372" s="276" t="s">
        <v>1804</v>
      </c>
      <c r="D1372" s="276" t="s">
        <v>190</v>
      </c>
      <c r="E1372" s="276" t="s">
        <v>65</v>
      </c>
      <c r="F1372" s="276" t="s">
        <v>64</v>
      </c>
      <c r="G1372" s="277" t="s">
        <v>1762</v>
      </c>
      <c r="H1372" s="276" t="s">
        <v>64</v>
      </c>
      <c r="I1372" s="276" t="s">
        <v>64</v>
      </c>
      <c r="J1372" s="276" t="s">
        <v>66</v>
      </c>
      <c r="K1372" s="276" t="s">
        <v>65</v>
      </c>
      <c r="L1372" s="276">
        <v>0</v>
      </c>
      <c r="M1372" s="276">
        <v>0</v>
      </c>
      <c r="N1372" s="276">
        <v>0</v>
      </c>
      <c r="O1372" s="276">
        <v>3</v>
      </c>
      <c r="P1372" s="276">
        <v>3</v>
      </c>
      <c r="Q1372" s="276" t="s">
        <v>68</v>
      </c>
      <c r="R1372" s="276" t="s">
        <v>68</v>
      </c>
    </row>
    <row r="1373" spans="2:18" x14ac:dyDescent="0.3">
      <c r="B1373" s="436"/>
      <c r="C1373" s="276" t="s">
        <v>220</v>
      </c>
      <c r="D1373" s="276" t="s">
        <v>1805</v>
      </c>
      <c r="E1373" s="276" t="s">
        <v>65</v>
      </c>
      <c r="F1373" s="276" t="s">
        <v>64</v>
      </c>
      <c r="G1373" s="277" t="s">
        <v>1762</v>
      </c>
      <c r="H1373" s="276" t="s">
        <v>64</v>
      </c>
      <c r="I1373" s="276" t="s">
        <v>64</v>
      </c>
      <c r="J1373" s="276" t="s">
        <v>65</v>
      </c>
      <c r="K1373" s="276" t="s">
        <v>66</v>
      </c>
      <c r="L1373" s="276">
        <v>0</v>
      </c>
      <c r="M1373" s="276">
        <v>0</v>
      </c>
      <c r="N1373" s="276">
        <v>0</v>
      </c>
      <c r="O1373" s="276">
        <v>3</v>
      </c>
      <c r="P1373" s="276">
        <v>3</v>
      </c>
      <c r="Q1373" s="276" t="s">
        <v>68</v>
      </c>
      <c r="R1373" s="276" t="s">
        <v>68</v>
      </c>
    </row>
    <row r="1374" spans="2:18" x14ac:dyDescent="0.3">
      <c r="B1374" s="436"/>
      <c r="C1374" s="276" t="s">
        <v>1371</v>
      </c>
      <c r="D1374" s="276" t="s">
        <v>163</v>
      </c>
      <c r="E1374" s="276" t="s">
        <v>65</v>
      </c>
      <c r="F1374" s="276" t="s">
        <v>64</v>
      </c>
      <c r="G1374" s="277" t="s">
        <v>1762</v>
      </c>
      <c r="H1374" s="276" t="s">
        <v>64</v>
      </c>
      <c r="I1374" s="276" t="s">
        <v>64</v>
      </c>
      <c r="J1374" s="276" t="s">
        <v>66</v>
      </c>
      <c r="K1374" s="276" t="s">
        <v>65</v>
      </c>
      <c r="L1374" s="276">
        <v>0</v>
      </c>
      <c r="M1374" s="276">
        <v>0</v>
      </c>
      <c r="N1374" s="276">
        <v>0</v>
      </c>
      <c r="O1374" s="276">
        <v>3</v>
      </c>
      <c r="P1374" s="276">
        <v>3</v>
      </c>
      <c r="Q1374" s="276" t="s">
        <v>68</v>
      </c>
      <c r="R1374" s="276" t="s">
        <v>68</v>
      </c>
    </row>
    <row r="1375" spans="2:18" x14ac:dyDescent="0.3">
      <c r="B1375" s="436"/>
      <c r="C1375" s="276" t="s">
        <v>206</v>
      </c>
      <c r="D1375" s="276" t="s">
        <v>1806</v>
      </c>
      <c r="E1375" s="276" t="s">
        <v>65</v>
      </c>
      <c r="F1375" s="276" t="s">
        <v>64</v>
      </c>
      <c r="G1375" s="277" t="s">
        <v>1762</v>
      </c>
      <c r="H1375" s="276" t="s">
        <v>64</v>
      </c>
      <c r="I1375" s="276" t="s">
        <v>64</v>
      </c>
      <c r="J1375" s="276" t="s">
        <v>66</v>
      </c>
      <c r="K1375" s="276" t="s">
        <v>65</v>
      </c>
      <c r="L1375" s="276">
        <v>0</v>
      </c>
      <c r="M1375" s="276">
        <v>0</v>
      </c>
      <c r="N1375" s="276">
        <v>0</v>
      </c>
      <c r="O1375" s="276">
        <v>3</v>
      </c>
      <c r="P1375" s="276">
        <v>3</v>
      </c>
      <c r="Q1375" s="276" t="s">
        <v>68</v>
      </c>
      <c r="R1375" s="276" t="s">
        <v>68</v>
      </c>
    </row>
    <row r="1376" spans="2:18" x14ac:dyDescent="0.3">
      <c r="B1376" s="436"/>
      <c r="C1376" s="276" t="s">
        <v>1807</v>
      </c>
      <c r="D1376" s="276" t="s">
        <v>1808</v>
      </c>
      <c r="E1376" s="276" t="s">
        <v>64</v>
      </c>
      <c r="F1376" s="276" t="s">
        <v>65</v>
      </c>
      <c r="G1376" s="277" t="s">
        <v>1762</v>
      </c>
      <c r="H1376" s="276" t="s">
        <v>65</v>
      </c>
      <c r="I1376" s="276" t="s">
        <v>65</v>
      </c>
      <c r="J1376" s="276" t="s">
        <v>66</v>
      </c>
      <c r="K1376" s="276" t="s">
        <v>66</v>
      </c>
      <c r="L1376" s="276">
        <v>0</v>
      </c>
      <c r="M1376" s="276">
        <v>0</v>
      </c>
      <c r="N1376" s="276">
        <v>0</v>
      </c>
      <c r="O1376" s="276">
        <v>3</v>
      </c>
      <c r="P1376" s="276">
        <v>3</v>
      </c>
      <c r="Q1376" s="276" t="s">
        <v>68</v>
      </c>
      <c r="R1376" s="276" t="s">
        <v>68</v>
      </c>
    </row>
    <row r="1377" spans="2:18" x14ac:dyDescent="0.3">
      <c r="B1377" s="436"/>
      <c r="C1377" s="276" t="s">
        <v>172</v>
      </c>
      <c r="D1377" s="276" t="s">
        <v>173</v>
      </c>
      <c r="E1377" s="276" t="s">
        <v>64</v>
      </c>
      <c r="F1377" s="276" t="s">
        <v>65</v>
      </c>
      <c r="G1377" s="277" t="s">
        <v>1762</v>
      </c>
      <c r="H1377" s="276" t="s">
        <v>65</v>
      </c>
      <c r="I1377" s="276" t="s">
        <v>64</v>
      </c>
      <c r="J1377" s="276" t="s">
        <v>66</v>
      </c>
      <c r="K1377" s="276" t="s">
        <v>66</v>
      </c>
      <c r="L1377" s="276">
        <v>0</v>
      </c>
      <c r="M1377" s="276">
        <v>0</v>
      </c>
      <c r="N1377" s="276">
        <v>0</v>
      </c>
      <c r="O1377" s="276">
        <v>3</v>
      </c>
      <c r="P1377" s="276">
        <v>3</v>
      </c>
      <c r="Q1377" s="276" t="s">
        <v>68</v>
      </c>
      <c r="R1377" s="276" t="s">
        <v>68</v>
      </c>
    </row>
    <row r="1378" spans="2:18" x14ac:dyDescent="0.3">
      <c r="B1378" s="436"/>
      <c r="C1378" s="276" t="s">
        <v>472</v>
      </c>
      <c r="D1378" s="276" t="s">
        <v>1809</v>
      </c>
      <c r="E1378" s="276" t="s">
        <v>65</v>
      </c>
      <c r="F1378" s="276" t="s">
        <v>64</v>
      </c>
      <c r="G1378" s="277">
        <v>2641091710101</v>
      </c>
      <c r="H1378" s="276" t="s">
        <v>64</v>
      </c>
      <c r="I1378" s="276" t="s">
        <v>64</v>
      </c>
      <c r="J1378" s="276" t="s">
        <v>66</v>
      </c>
      <c r="K1378" s="276" t="s">
        <v>65</v>
      </c>
      <c r="L1378" s="276">
        <v>0</v>
      </c>
      <c r="M1378" s="276">
        <v>0</v>
      </c>
      <c r="N1378" s="276">
        <v>0</v>
      </c>
      <c r="O1378" s="276">
        <v>3</v>
      </c>
      <c r="P1378" s="276">
        <v>3</v>
      </c>
      <c r="Q1378" s="276" t="s">
        <v>68</v>
      </c>
      <c r="R1378" s="276" t="s">
        <v>68</v>
      </c>
    </row>
    <row r="1379" spans="2:18" x14ac:dyDescent="0.3">
      <c r="B1379" s="436"/>
      <c r="C1379" s="276" t="s">
        <v>1810</v>
      </c>
      <c r="D1379" s="276" t="s">
        <v>1802</v>
      </c>
      <c r="E1379" s="276" t="s">
        <v>65</v>
      </c>
      <c r="F1379" s="276" t="s">
        <v>64</v>
      </c>
      <c r="G1379" s="277">
        <v>1658408030101</v>
      </c>
      <c r="H1379" s="276" t="s">
        <v>64</v>
      </c>
      <c r="I1379" s="276" t="s">
        <v>64</v>
      </c>
      <c r="J1379" s="276" t="s">
        <v>65</v>
      </c>
      <c r="K1379" s="276" t="s">
        <v>66</v>
      </c>
      <c r="L1379" s="276">
        <v>0</v>
      </c>
      <c r="M1379" s="276">
        <v>0</v>
      </c>
      <c r="N1379" s="276">
        <v>0</v>
      </c>
      <c r="O1379" s="276">
        <v>3</v>
      </c>
      <c r="P1379" s="276">
        <v>3</v>
      </c>
      <c r="Q1379" s="276" t="s">
        <v>68</v>
      </c>
      <c r="R1379" s="276" t="s">
        <v>68</v>
      </c>
    </row>
    <row r="1380" spans="2:18" x14ac:dyDescent="0.3">
      <c r="B1380" s="436"/>
      <c r="C1380" s="276" t="s">
        <v>369</v>
      </c>
      <c r="D1380" s="276" t="s">
        <v>1811</v>
      </c>
      <c r="E1380" s="276" t="s">
        <v>64</v>
      </c>
      <c r="F1380" s="276" t="s">
        <v>65</v>
      </c>
      <c r="G1380" s="277">
        <v>2481167680111</v>
      </c>
      <c r="H1380" s="276" t="s">
        <v>64</v>
      </c>
      <c r="I1380" s="276" t="s">
        <v>64</v>
      </c>
      <c r="J1380" s="276" t="s">
        <v>65</v>
      </c>
      <c r="K1380" s="276" t="s">
        <v>66</v>
      </c>
      <c r="L1380" s="276">
        <v>0</v>
      </c>
      <c r="M1380" s="276">
        <v>0</v>
      </c>
      <c r="N1380" s="276">
        <v>0</v>
      </c>
      <c r="O1380" s="276">
        <v>3</v>
      </c>
      <c r="P1380" s="276">
        <v>3</v>
      </c>
      <c r="Q1380" s="276" t="s">
        <v>68</v>
      </c>
      <c r="R1380" s="276" t="s">
        <v>68</v>
      </c>
    </row>
    <row r="1381" spans="2:18" x14ac:dyDescent="0.3">
      <c r="B1381" s="436"/>
      <c r="C1381" s="276" t="s">
        <v>530</v>
      </c>
      <c r="D1381" s="276" t="s">
        <v>531</v>
      </c>
      <c r="E1381" s="276" t="s">
        <v>65</v>
      </c>
      <c r="F1381" s="276" t="s">
        <v>64</v>
      </c>
      <c r="G1381" s="277" t="s">
        <v>1762</v>
      </c>
      <c r="H1381" s="276" t="s">
        <v>64</v>
      </c>
      <c r="I1381" s="276" t="s">
        <v>64</v>
      </c>
      <c r="J1381" s="276" t="s">
        <v>65</v>
      </c>
      <c r="K1381" s="276" t="s">
        <v>66</v>
      </c>
      <c r="L1381" s="276">
        <v>0</v>
      </c>
      <c r="M1381" s="276">
        <v>0</v>
      </c>
      <c r="N1381" s="276">
        <v>0</v>
      </c>
      <c r="O1381" s="276">
        <v>3</v>
      </c>
      <c r="P1381" s="276">
        <v>3</v>
      </c>
      <c r="Q1381" s="276" t="s">
        <v>68</v>
      </c>
      <c r="R1381" s="276" t="s">
        <v>68</v>
      </c>
    </row>
    <row r="1382" spans="2:18" x14ac:dyDescent="0.3">
      <c r="B1382" s="436"/>
      <c r="C1382" s="276" t="s">
        <v>121</v>
      </c>
      <c r="D1382" s="276" t="s">
        <v>1812</v>
      </c>
      <c r="E1382" s="276" t="s">
        <v>64</v>
      </c>
      <c r="F1382" s="276" t="s">
        <v>65</v>
      </c>
      <c r="G1382" s="277" t="s">
        <v>1762</v>
      </c>
      <c r="H1382" s="276" t="s">
        <v>64</v>
      </c>
      <c r="I1382" s="276" t="s">
        <v>64</v>
      </c>
      <c r="J1382" s="276" t="s">
        <v>65</v>
      </c>
      <c r="K1382" s="276" t="s">
        <v>66</v>
      </c>
      <c r="L1382" s="276">
        <v>0</v>
      </c>
      <c r="M1382" s="276">
        <v>0</v>
      </c>
      <c r="N1382" s="276">
        <v>0</v>
      </c>
      <c r="O1382" s="276">
        <v>3</v>
      </c>
      <c r="P1382" s="276">
        <v>3</v>
      </c>
      <c r="Q1382" s="276" t="s">
        <v>68</v>
      </c>
      <c r="R1382" s="276" t="s">
        <v>68</v>
      </c>
    </row>
    <row r="1383" spans="2:18" x14ac:dyDescent="0.3">
      <c r="B1383" s="436"/>
      <c r="C1383" s="276" t="s">
        <v>1813</v>
      </c>
      <c r="D1383" s="276" t="s">
        <v>1814</v>
      </c>
      <c r="E1383" s="276" t="s">
        <v>65</v>
      </c>
      <c r="F1383" s="276" t="s">
        <v>64</v>
      </c>
      <c r="G1383" s="277" t="s">
        <v>1762</v>
      </c>
      <c r="H1383" s="276" t="s">
        <v>64</v>
      </c>
      <c r="I1383" s="276" t="s">
        <v>64</v>
      </c>
      <c r="J1383" s="276" t="s">
        <v>65</v>
      </c>
      <c r="K1383" s="276" t="s">
        <v>66</v>
      </c>
      <c r="L1383" s="276">
        <v>0</v>
      </c>
      <c r="M1383" s="276">
        <v>0</v>
      </c>
      <c r="N1383" s="276">
        <v>0</v>
      </c>
      <c r="O1383" s="276">
        <v>3</v>
      </c>
      <c r="P1383" s="276">
        <v>3</v>
      </c>
      <c r="Q1383" s="276" t="s">
        <v>68</v>
      </c>
      <c r="R1383" s="276" t="s">
        <v>68</v>
      </c>
    </row>
    <row r="1384" spans="2:18" x14ac:dyDescent="0.3">
      <c r="B1384" s="436"/>
      <c r="C1384" s="276" t="s">
        <v>340</v>
      </c>
      <c r="D1384" s="276" t="s">
        <v>190</v>
      </c>
      <c r="E1384" s="276" t="s">
        <v>65</v>
      </c>
      <c r="F1384" s="276" t="s">
        <v>64</v>
      </c>
      <c r="G1384" s="277">
        <v>1989248522103</v>
      </c>
      <c r="H1384" s="276" t="s">
        <v>64</v>
      </c>
      <c r="I1384" s="276" t="s">
        <v>64</v>
      </c>
      <c r="J1384" s="276" t="s">
        <v>66</v>
      </c>
      <c r="K1384" s="276" t="s">
        <v>65</v>
      </c>
      <c r="L1384" s="276">
        <v>0</v>
      </c>
      <c r="M1384" s="276">
        <v>0</v>
      </c>
      <c r="N1384" s="276">
        <v>0</v>
      </c>
      <c r="O1384" s="276">
        <v>3</v>
      </c>
      <c r="P1384" s="276">
        <v>3</v>
      </c>
      <c r="Q1384" s="276" t="s">
        <v>68</v>
      </c>
      <c r="R1384" s="276" t="s">
        <v>68</v>
      </c>
    </row>
    <row r="1385" spans="2:18" x14ac:dyDescent="0.3">
      <c r="B1385" s="436"/>
      <c r="C1385" s="276" t="s">
        <v>1561</v>
      </c>
      <c r="D1385" s="276" t="s">
        <v>444</v>
      </c>
      <c r="E1385" s="276" t="s">
        <v>65</v>
      </c>
      <c r="F1385" s="276" t="s">
        <v>64</v>
      </c>
      <c r="G1385" s="277">
        <v>2520624340101</v>
      </c>
      <c r="H1385" s="276" t="s">
        <v>64</v>
      </c>
      <c r="I1385" s="276" t="s">
        <v>64</v>
      </c>
      <c r="J1385" s="276" t="s">
        <v>65</v>
      </c>
      <c r="K1385" s="276" t="s">
        <v>66</v>
      </c>
      <c r="L1385" s="276">
        <v>0</v>
      </c>
      <c r="M1385" s="276">
        <v>0</v>
      </c>
      <c r="N1385" s="276">
        <v>0</v>
      </c>
      <c r="O1385" s="276">
        <v>3</v>
      </c>
      <c r="P1385" s="276">
        <v>3</v>
      </c>
      <c r="Q1385" s="276" t="s">
        <v>68</v>
      </c>
      <c r="R1385" s="276" t="s">
        <v>68</v>
      </c>
    </row>
    <row r="1386" spans="2:18" x14ac:dyDescent="0.3">
      <c r="B1386" s="436"/>
      <c r="C1386" s="276" t="s">
        <v>532</v>
      </c>
      <c r="D1386" s="276" t="s">
        <v>533</v>
      </c>
      <c r="E1386" s="276" t="s">
        <v>65</v>
      </c>
      <c r="F1386" s="276" t="s">
        <v>64</v>
      </c>
      <c r="G1386" s="277">
        <v>1615011292001</v>
      </c>
      <c r="H1386" s="276" t="s">
        <v>64</v>
      </c>
      <c r="I1386" s="276" t="s">
        <v>64</v>
      </c>
      <c r="J1386" s="276" t="s">
        <v>65</v>
      </c>
      <c r="K1386" s="276" t="s">
        <v>66</v>
      </c>
      <c r="L1386" s="276">
        <v>0</v>
      </c>
      <c r="M1386" s="276">
        <v>0</v>
      </c>
      <c r="N1386" s="276">
        <v>0</v>
      </c>
      <c r="O1386" s="276">
        <v>3</v>
      </c>
      <c r="P1386" s="276">
        <v>3</v>
      </c>
      <c r="Q1386" s="276" t="s">
        <v>68</v>
      </c>
      <c r="R1386" s="276" t="s">
        <v>68</v>
      </c>
    </row>
    <row r="1387" spans="2:18" x14ac:dyDescent="0.3">
      <c r="B1387" s="436"/>
      <c r="C1387" s="276" t="s">
        <v>1368</v>
      </c>
      <c r="D1387" s="276" t="s">
        <v>1815</v>
      </c>
      <c r="E1387" s="276" t="s">
        <v>65</v>
      </c>
      <c r="F1387" s="276" t="s">
        <v>64</v>
      </c>
      <c r="G1387" s="277">
        <v>2745770891014</v>
      </c>
      <c r="H1387" s="276" t="s">
        <v>64</v>
      </c>
      <c r="I1387" s="276" t="s">
        <v>64</v>
      </c>
      <c r="J1387" s="276" t="s">
        <v>66</v>
      </c>
      <c r="K1387" s="276" t="s">
        <v>65</v>
      </c>
      <c r="L1387" s="276">
        <v>0</v>
      </c>
      <c r="M1387" s="276">
        <v>0</v>
      </c>
      <c r="N1387" s="276">
        <v>0</v>
      </c>
      <c r="O1387" s="276">
        <v>3</v>
      </c>
      <c r="P1387" s="276">
        <v>3</v>
      </c>
      <c r="Q1387" s="276" t="s">
        <v>68</v>
      </c>
      <c r="R1387" s="276" t="s">
        <v>68</v>
      </c>
    </row>
    <row r="1388" spans="2:18" x14ac:dyDescent="0.3">
      <c r="B1388" s="436"/>
      <c r="C1388" s="276" t="s">
        <v>1816</v>
      </c>
      <c r="D1388" s="276" t="s">
        <v>1817</v>
      </c>
      <c r="E1388" s="276" t="s">
        <v>65</v>
      </c>
      <c r="F1388" s="276" t="s">
        <v>64</v>
      </c>
      <c r="G1388" s="277" t="s">
        <v>1762</v>
      </c>
      <c r="H1388" s="276" t="s">
        <v>64</v>
      </c>
      <c r="I1388" s="276" t="s">
        <v>64</v>
      </c>
      <c r="J1388" s="276" t="s">
        <v>65</v>
      </c>
      <c r="K1388" s="276" t="s">
        <v>66</v>
      </c>
      <c r="L1388" s="276">
        <v>0</v>
      </c>
      <c r="M1388" s="276">
        <v>0</v>
      </c>
      <c r="N1388" s="276">
        <v>0</v>
      </c>
      <c r="O1388" s="276">
        <v>3</v>
      </c>
      <c r="P1388" s="276">
        <v>3</v>
      </c>
      <c r="Q1388" s="276" t="s">
        <v>68</v>
      </c>
      <c r="R1388" s="276" t="s">
        <v>68</v>
      </c>
    </row>
    <row r="1389" spans="2:18" x14ac:dyDescent="0.3">
      <c r="B1389" s="436"/>
      <c r="C1389" s="276" t="s">
        <v>522</v>
      </c>
      <c r="D1389" s="276" t="s">
        <v>351</v>
      </c>
      <c r="E1389" s="276" t="s">
        <v>65</v>
      </c>
      <c r="F1389" s="276" t="s">
        <v>64</v>
      </c>
      <c r="G1389" s="277">
        <v>1991856700101</v>
      </c>
      <c r="H1389" s="276" t="s">
        <v>64</v>
      </c>
      <c r="I1389" s="276" t="s">
        <v>64</v>
      </c>
      <c r="J1389" s="276" t="s">
        <v>66</v>
      </c>
      <c r="K1389" s="276" t="s">
        <v>65</v>
      </c>
      <c r="L1389" s="276">
        <v>0</v>
      </c>
      <c r="M1389" s="276">
        <v>0</v>
      </c>
      <c r="N1389" s="276">
        <v>0</v>
      </c>
      <c r="O1389" s="276">
        <v>3</v>
      </c>
      <c r="P1389" s="276">
        <v>3</v>
      </c>
      <c r="Q1389" s="276" t="s">
        <v>68</v>
      </c>
      <c r="R1389" s="276" t="s">
        <v>68</v>
      </c>
    </row>
    <row r="1390" spans="2:18" x14ac:dyDescent="0.3">
      <c r="B1390" s="436"/>
      <c r="C1390" s="276" t="s">
        <v>547</v>
      </c>
      <c r="D1390" s="276" t="s">
        <v>549</v>
      </c>
      <c r="E1390" s="276" t="s">
        <v>65</v>
      </c>
      <c r="F1390" s="276" t="s">
        <v>64</v>
      </c>
      <c r="G1390" s="277">
        <v>2335173911205</v>
      </c>
      <c r="H1390" s="276" t="s">
        <v>64</v>
      </c>
      <c r="I1390" s="276" t="s">
        <v>64</v>
      </c>
      <c r="J1390" s="276" t="s">
        <v>66</v>
      </c>
      <c r="K1390" s="276" t="s">
        <v>66</v>
      </c>
      <c r="L1390" s="276">
        <v>0</v>
      </c>
      <c r="M1390" s="276">
        <v>0</v>
      </c>
      <c r="N1390" s="276">
        <v>0</v>
      </c>
      <c r="O1390" s="276">
        <v>3</v>
      </c>
      <c r="P1390" s="276">
        <v>3</v>
      </c>
      <c r="Q1390" s="276" t="s">
        <v>68</v>
      </c>
      <c r="R1390" s="276" t="s">
        <v>68</v>
      </c>
    </row>
    <row r="1391" spans="2:18" x14ac:dyDescent="0.3">
      <c r="B1391" s="436"/>
      <c r="C1391" s="276" t="s">
        <v>547</v>
      </c>
      <c r="D1391" s="276" t="s">
        <v>548</v>
      </c>
      <c r="E1391" s="276" t="s">
        <v>65</v>
      </c>
      <c r="F1391" s="276" t="s">
        <v>64</v>
      </c>
      <c r="G1391" s="277">
        <v>1888991700101</v>
      </c>
      <c r="H1391" s="276" t="s">
        <v>64</v>
      </c>
      <c r="I1391" s="276" t="s">
        <v>64</v>
      </c>
      <c r="J1391" s="276" t="s">
        <v>66</v>
      </c>
      <c r="K1391" s="276" t="s">
        <v>65</v>
      </c>
      <c r="L1391" s="276">
        <v>0</v>
      </c>
      <c r="M1391" s="276">
        <v>0</v>
      </c>
      <c r="N1391" s="276">
        <v>0</v>
      </c>
      <c r="O1391" s="276">
        <v>3</v>
      </c>
      <c r="P1391" s="276">
        <v>3</v>
      </c>
      <c r="Q1391" s="276" t="s">
        <v>68</v>
      </c>
      <c r="R1391" s="276" t="s">
        <v>68</v>
      </c>
    </row>
    <row r="1392" spans="2:18" x14ac:dyDescent="0.3">
      <c r="B1392" s="436"/>
      <c r="C1392" s="276" t="s">
        <v>350</v>
      </c>
      <c r="D1392" s="276" t="s">
        <v>1808</v>
      </c>
      <c r="E1392" s="276" t="s">
        <v>64</v>
      </c>
      <c r="F1392" s="276" t="s">
        <v>65</v>
      </c>
      <c r="G1392" s="277">
        <v>1908502560101</v>
      </c>
      <c r="H1392" s="276" t="s">
        <v>64</v>
      </c>
      <c r="I1392" s="276" t="s">
        <v>64</v>
      </c>
      <c r="J1392" s="276" t="s">
        <v>65</v>
      </c>
      <c r="K1392" s="276" t="s">
        <v>66</v>
      </c>
      <c r="L1392" s="276">
        <v>0</v>
      </c>
      <c r="M1392" s="276">
        <v>0</v>
      </c>
      <c r="N1392" s="276">
        <v>0</v>
      </c>
      <c r="O1392" s="276">
        <v>3</v>
      </c>
      <c r="P1392" s="276">
        <v>3</v>
      </c>
      <c r="Q1392" s="276" t="s">
        <v>68</v>
      </c>
      <c r="R1392" s="276" t="s">
        <v>68</v>
      </c>
    </row>
    <row r="1393" spans="2:18" x14ac:dyDescent="0.3">
      <c r="B1393" s="436"/>
      <c r="C1393" s="276">
        <v>0</v>
      </c>
      <c r="D1393" s="276">
        <v>0</v>
      </c>
      <c r="E1393" s="276" t="s">
        <v>65</v>
      </c>
      <c r="F1393" s="276" t="s">
        <v>64</v>
      </c>
      <c r="G1393" s="277">
        <v>1989248522103</v>
      </c>
      <c r="H1393" s="276" t="s">
        <v>64</v>
      </c>
      <c r="I1393" s="276" t="s">
        <v>64</v>
      </c>
      <c r="J1393" s="276" t="s">
        <v>66</v>
      </c>
      <c r="K1393" s="276" t="s">
        <v>65</v>
      </c>
      <c r="L1393" s="276">
        <v>0</v>
      </c>
      <c r="M1393" s="276">
        <v>0</v>
      </c>
      <c r="N1393" s="276">
        <v>0</v>
      </c>
      <c r="O1393" s="276">
        <v>3</v>
      </c>
      <c r="P1393" s="276">
        <v>3</v>
      </c>
      <c r="Q1393" s="276" t="s">
        <v>68</v>
      </c>
      <c r="R1393" s="276" t="s">
        <v>68</v>
      </c>
    </row>
    <row r="1394" spans="2:18" x14ac:dyDescent="0.3">
      <c r="B1394" s="436"/>
      <c r="C1394" s="276" t="s">
        <v>532</v>
      </c>
      <c r="D1394" s="276" t="s">
        <v>533</v>
      </c>
      <c r="E1394" s="276" t="s">
        <v>65</v>
      </c>
      <c r="F1394" s="276" t="s">
        <v>64</v>
      </c>
      <c r="G1394" s="277">
        <v>1625011292002</v>
      </c>
      <c r="H1394" s="276" t="s">
        <v>64</v>
      </c>
      <c r="I1394" s="276" t="s">
        <v>64</v>
      </c>
      <c r="J1394" s="276" t="s">
        <v>65</v>
      </c>
      <c r="K1394" s="276" t="s">
        <v>66</v>
      </c>
      <c r="L1394" s="276">
        <v>0</v>
      </c>
      <c r="M1394" s="276">
        <v>0</v>
      </c>
      <c r="N1394" s="276">
        <v>0</v>
      </c>
      <c r="O1394" s="276">
        <v>3</v>
      </c>
      <c r="P1394" s="276">
        <v>3</v>
      </c>
      <c r="Q1394" s="276" t="s">
        <v>68</v>
      </c>
      <c r="R1394" s="276" t="s">
        <v>68</v>
      </c>
    </row>
    <row r="1395" spans="2:18" x14ac:dyDescent="0.3">
      <c r="B1395" s="436"/>
      <c r="C1395" s="276" t="s">
        <v>1561</v>
      </c>
      <c r="D1395" s="276" t="s">
        <v>444</v>
      </c>
      <c r="E1395" s="276" t="s">
        <v>65</v>
      </c>
      <c r="F1395" s="276" t="s">
        <v>64</v>
      </c>
      <c r="G1395" s="277">
        <v>2520624340101</v>
      </c>
      <c r="H1395" s="276" t="s">
        <v>64</v>
      </c>
      <c r="I1395" s="276" t="s">
        <v>64</v>
      </c>
      <c r="J1395" s="276" t="s">
        <v>65</v>
      </c>
      <c r="K1395" s="276" t="s">
        <v>66</v>
      </c>
      <c r="L1395" s="276">
        <v>0</v>
      </c>
      <c r="M1395" s="276">
        <v>0</v>
      </c>
      <c r="N1395" s="276">
        <v>0</v>
      </c>
      <c r="O1395" s="276">
        <v>3</v>
      </c>
      <c r="P1395" s="276">
        <v>3</v>
      </c>
      <c r="Q1395" s="276" t="s">
        <v>68</v>
      </c>
      <c r="R1395" s="276" t="s">
        <v>68</v>
      </c>
    </row>
    <row r="1396" spans="2:18" x14ac:dyDescent="0.3">
      <c r="B1396" s="436"/>
      <c r="C1396" s="276" t="s">
        <v>336</v>
      </c>
      <c r="D1396" s="276" t="s">
        <v>1818</v>
      </c>
      <c r="E1396" s="276" t="s">
        <v>64</v>
      </c>
      <c r="F1396" s="276" t="s">
        <v>65</v>
      </c>
      <c r="G1396" s="277" t="s">
        <v>1762</v>
      </c>
      <c r="H1396" s="276" t="s">
        <v>64</v>
      </c>
      <c r="I1396" s="276" t="s">
        <v>64</v>
      </c>
      <c r="J1396" s="276" t="s">
        <v>65</v>
      </c>
      <c r="K1396" s="276" t="s">
        <v>66</v>
      </c>
      <c r="L1396" s="276">
        <v>5</v>
      </c>
      <c r="M1396" s="276">
        <v>0</v>
      </c>
      <c r="N1396" s="276">
        <v>0</v>
      </c>
      <c r="O1396" s="276">
        <v>0</v>
      </c>
      <c r="P1396" s="276">
        <v>5</v>
      </c>
      <c r="Q1396" s="276" t="s">
        <v>68</v>
      </c>
      <c r="R1396" s="276" t="s">
        <v>68</v>
      </c>
    </row>
    <row r="1397" spans="2:18" x14ac:dyDescent="0.3">
      <c r="B1397" s="436"/>
      <c r="C1397" s="276" t="s">
        <v>1368</v>
      </c>
      <c r="D1397" s="276" t="s">
        <v>1819</v>
      </c>
      <c r="E1397" s="276" t="s">
        <v>65</v>
      </c>
      <c r="F1397" s="276" t="s">
        <v>64</v>
      </c>
      <c r="G1397" s="277">
        <v>2745770891014</v>
      </c>
      <c r="H1397" s="276" t="s">
        <v>64</v>
      </c>
      <c r="I1397" s="276" t="s">
        <v>64</v>
      </c>
      <c r="J1397" s="276" t="s">
        <v>66</v>
      </c>
      <c r="K1397" s="276" t="s">
        <v>65</v>
      </c>
      <c r="L1397" s="276">
        <v>5</v>
      </c>
      <c r="M1397" s="276">
        <v>0</v>
      </c>
      <c r="N1397" s="276">
        <v>0</v>
      </c>
      <c r="O1397" s="276">
        <v>0</v>
      </c>
      <c r="P1397" s="276">
        <v>5</v>
      </c>
      <c r="Q1397" s="276" t="s">
        <v>68</v>
      </c>
      <c r="R1397" s="276" t="s">
        <v>68</v>
      </c>
    </row>
    <row r="1398" spans="2:18" x14ac:dyDescent="0.3">
      <c r="B1398" s="436"/>
      <c r="C1398" s="276" t="s">
        <v>547</v>
      </c>
      <c r="D1398" s="276" t="s">
        <v>548</v>
      </c>
      <c r="E1398" s="276" t="s">
        <v>65</v>
      </c>
      <c r="F1398" s="276" t="s">
        <v>64</v>
      </c>
      <c r="G1398" s="277">
        <v>1888991700101</v>
      </c>
      <c r="H1398" s="276" t="s">
        <v>64</v>
      </c>
      <c r="I1398" s="276" t="s">
        <v>64</v>
      </c>
      <c r="J1398" s="276" t="s">
        <v>66</v>
      </c>
      <c r="K1398" s="276" t="s">
        <v>65</v>
      </c>
      <c r="L1398" s="276">
        <v>0</v>
      </c>
      <c r="M1398" s="276">
        <v>0</v>
      </c>
      <c r="N1398" s="276">
        <v>0</v>
      </c>
      <c r="O1398" s="276">
        <v>3</v>
      </c>
      <c r="P1398" s="276">
        <v>3</v>
      </c>
      <c r="Q1398" s="276" t="s">
        <v>68</v>
      </c>
      <c r="R1398" s="276" t="s">
        <v>68</v>
      </c>
    </row>
    <row r="1399" spans="2:18" x14ac:dyDescent="0.3">
      <c r="B1399" s="436"/>
      <c r="C1399" s="276" t="s">
        <v>350</v>
      </c>
      <c r="D1399" s="276" t="s">
        <v>1808</v>
      </c>
      <c r="E1399" s="276" t="s">
        <v>64</v>
      </c>
      <c r="F1399" s="276" t="s">
        <v>65</v>
      </c>
      <c r="G1399" s="277">
        <v>1908502560101</v>
      </c>
      <c r="H1399" s="276" t="s">
        <v>64</v>
      </c>
      <c r="I1399" s="276" t="s">
        <v>64</v>
      </c>
      <c r="J1399" s="276" t="s">
        <v>65</v>
      </c>
      <c r="K1399" s="276" t="s">
        <v>66</v>
      </c>
      <c r="L1399" s="276">
        <v>0</v>
      </c>
      <c r="M1399" s="276">
        <v>0</v>
      </c>
      <c r="N1399" s="276">
        <v>0</v>
      </c>
      <c r="O1399" s="276">
        <v>3</v>
      </c>
      <c r="P1399" s="276">
        <v>3</v>
      </c>
      <c r="Q1399" s="276" t="s">
        <v>68</v>
      </c>
      <c r="R1399" s="276" t="s">
        <v>68</v>
      </c>
    </row>
    <row r="1400" spans="2:18" x14ac:dyDescent="0.3">
      <c r="B1400" s="436"/>
      <c r="C1400" s="276" t="s">
        <v>189</v>
      </c>
      <c r="D1400" s="276" t="s">
        <v>516</v>
      </c>
      <c r="E1400" s="276" t="s">
        <v>64</v>
      </c>
      <c r="F1400" s="276" t="s">
        <v>65</v>
      </c>
      <c r="G1400" s="277">
        <v>2416486530101</v>
      </c>
      <c r="H1400" s="276" t="s">
        <v>64</v>
      </c>
      <c r="I1400" s="276" t="s">
        <v>64</v>
      </c>
      <c r="J1400" s="276" t="s">
        <v>65</v>
      </c>
      <c r="K1400" s="276" t="s">
        <v>66</v>
      </c>
      <c r="L1400" s="276">
        <v>0</v>
      </c>
      <c r="M1400" s="276">
        <v>0</v>
      </c>
      <c r="N1400" s="276">
        <v>0</v>
      </c>
      <c r="O1400" s="276">
        <v>3</v>
      </c>
      <c r="P1400" s="276">
        <v>3</v>
      </c>
      <c r="Q1400" s="276" t="s">
        <v>68</v>
      </c>
      <c r="R1400" s="276" t="s">
        <v>68</v>
      </c>
    </row>
    <row r="1401" spans="2:18" x14ac:dyDescent="0.3">
      <c r="B1401" s="436"/>
      <c r="C1401" s="276" t="s">
        <v>1771</v>
      </c>
      <c r="D1401" s="276" t="s">
        <v>564</v>
      </c>
      <c r="E1401" s="276" t="s">
        <v>65</v>
      </c>
      <c r="F1401" s="276" t="s">
        <v>64</v>
      </c>
      <c r="G1401" s="277" t="s">
        <v>1762</v>
      </c>
      <c r="H1401" s="276" t="s">
        <v>64</v>
      </c>
      <c r="I1401" s="276" t="s">
        <v>64</v>
      </c>
      <c r="J1401" s="276" t="s">
        <v>66</v>
      </c>
      <c r="K1401" s="276" t="s">
        <v>65</v>
      </c>
      <c r="L1401" s="276">
        <v>0</v>
      </c>
      <c r="M1401" s="276">
        <v>0</v>
      </c>
      <c r="N1401" s="276">
        <v>0</v>
      </c>
      <c r="O1401" s="276">
        <v>3</v>
      </c>
      <c r="P1401" s="276">
        <v>3</v>
      </c>
      <c r="Q1401" s="276" t="s">
        <v>68</v>
      </c>
      <c r="R1401" s="276" t="s">
        <v>68</v>
      </c>
    </row>
    <row r="1402" spans="2:18" x14ac:dyDescent="0.3">
      <c r="B1402" s="436"/>
      <c r="C1402" s="276" t="s">
        <v>481</v>
      </c>
      <c r="D1402" s="276" t="s">
        <v>1616</v>
      </c>
      <c r="E1402" s="276" t="s">
        <v>65</v>
      </c>
      <c r="F1402" s="276" t="s">
        <v>64</v>
      </c>
      <c r="G1402" s="277" t="s">
        <v>1820</v>
      </c>
      <c r="H1402" s="276" t="s">
        <v>64</v>
      </c>
      <c r="I1402" s="276" t="s">
        <v>64</v>
      </c>
      <c r="J1402" s="276" t="s">
        <v>65</v>
      </c>
      <c r="K1402" s="276" t="s">
        <v>66</v>
      </c>
      <c r="L1402" s="276">
        <v>0</v>
      </c>
      <c r="M1402" s="276">
        <v>0</v>
      </c>
      <c r="N1402" s="276">
        <v>0</v>
      </c>
      <c r="O1402" s="276">
        <v>3</v>
      </c>
      <c r="P1402" s="276">
        <v>3</v>
      </c>
      <c r="Q1402" s="276" t="s">
        <v>68</v>
      </c>
      <c r="R1402" s="276" t="s">
        <v>68</v>
      </c>
    </row>
    <row r="1403" spans="2:18" x14ac:dyDescent="0.3">
      <c r="B1403" s="436"/>
      <c r="C1403" s="276" t="s">
        <v>522</v>
      </c>
      <c r="D1403" s="276" t="s">
        <v>180</v>
      </c>
      <c r="E1403" s="276" t="s">
        <v>65</v>
      </c>
      <c r="F1403" s="276" t="s">
        <v>64</v>
      </c>
      <c r="G1403" s="277" t="s">
        <v>1821</v>
      </c>
      <c r="H1403" s="276" t="s">
        <v>64</v>
      </c>
      <c r="I1403" s="276" t="s">
        <v>64</v>
      </c>
      <c r="J1403" s="276" t="s">
        <v>66</v>
      </c>
      <c r="K1403" s="276" t="s">
        <v>65</v>
      </c>
      <c r="L1403" s="276">
        <v>0</v>
      </c>
      <c r="M1403" s="276">
        <v>0</v>
      </c>
      <c r="N1403" s="276">
        <v>0</v>
      </c>
      <c r="O1403" s="276">
        <v>3</v>
      </c>
      <c r="P1403" s="276">
        <v>3</v>
      </c>
      <c r="Q1403" s="276" t="s">
        <v>68</v>
      </c>
      <c r="R1403" s="276" t="s">
        <v>68</v>
      </c>
    </row>
    <row r="1404" spans="2:18" x14ac:dyDescent="0.3">
      <c r="B1404" s="436"/>
      <c r="C1404" s="276" t="s">
        <v>1822</v>
      </c>
      <c r="D1404" s="276" t="s">
        <v>1823</v>
      </c>
      <c r="E1404" s="276" t="s">
        <v>65</v>
      </c>
      <c r="F1404" s="276" t="s">
        <v>64</v>
      </c>
      <c r="G1404" s="277" t="s">
        <v>1762</v>
      </c>
      <c r="H1404" s="276" t="s">
        <v>65</v>
      </c>
      <c r="I1404" s="276" t="s">
        <v>64</v>
      </c>
      <c r="J1404" s="276" t="s">
        <v>66</v>
      </c>
      <c r="K1404" s="276" t="s">
        <v>66</v>
      </c>
      <c r="L1404" s="276">
        <v>0</v>
      </c>
      <c r="M1404" s="276">
        <v>0</v>
      </c>
      <c r="N1404" s="276">
        <v>0</v>
      </c>
      <c r="O1404" s="276">
        <v>3</v>
      </c>
      <c r="P1404" s="276">
        <v>3</v>
      </c>
      <c r="Q1404" s="276" t="s">
        <v>68</v>
      </c>
      <c r="R1404" s="276" t="s">
        <v>68</v>
      </c>
    </row>
    <row r="1405" spans="2:18" x14ac:dyDescent="0.3">
      <c r="B1405" s="436"/>
      <c r="C1405" s="276" t="s">
        <v>547</v>
      </c>
      <c r="D1405" s="276" t="s">
        <v>548</v>
      </c>
      <c r="E1405" s="276" t="s">
        <v>65</v>
      </c>
      <c r="F1405" s="276" t="s">
        <v>64</v>
      </c>
      <c r="G1405" s="277" t="s">
        <v>1824</v>
      </c>
      <c r="H1405" s="276" t="s">
        <v>64</v>
      </c>
      <c r="I1405" s="276" t="s">
        <v>64</v>
      </c>
      <c r="J1405" s="276" t="s">
        <v>66</v>
      </c>
      <c r="K1405" s="276" t="s">
        <v>65</v>
      </c>
      <c r="L1405" s="276">
        <v>0</v>
      </c>
      <c r="M1405" s="276">
        <v>0</v>
      </c>
      <c r="N1405" s="276">
        <v>0</v>
      </c>
      <c r="O1405" s="276">
        <v>3</v>
      </c>
      <c r="P1405" s="276">
        <v>3</v>
      </c>
      <c r="Q1405" s="276" t="s">
        <v>68</v>
      </c>
      <c r="R1405" s="276" t="s">
        <v>68</v>
      </c>
    </row>
    <row r="1406" spans="2:18" x14ac:dyDescent="0.3">
      <c r="B1406" s="436"/>
      <c r="C1406" s="276" t="s">
        <v>1825</v>
      </c>
      <c r="D1406" s="276" t="s">
        <v>304</v>
      </c>
      <c r="E1406" s="276" t="s">
        <v>64</v>
      </c>
      <c r="F1406" s="276" t="s">
        <v>65</v>
      </c>
      <c r="G1406" s="277" t="s">
        <v>1762</v>
      </c>
      <c r="H1406" s="276" t="s">
        <v>64</v>
      </c>
      <c r="I1406" s="276" t="s">
        <v>65</v>
      </c>
      <c r="J1406" s="276" t="s">
        <v>66</v>
      </c>
      <c r="K1406" s="276" t="s">
        <v>66</v>
      </c>
      <c r="L1406" s="276">
        <v>0</v>
      </c>
      <c r="M1406" s="276">
        <v>0</v>
      </c>
      <c r="N1406" s="276">
        <v>0</v>
      </c>
      <c r="O1406" s="276">
        <v>3</v>
      </c>
      <c r="P1406" s="276">
        <v>3</v>
      </c>
      <c r="Q1406" s="276" t="s">
        <v>68</v>
      </c>
      <c r="R1406" s="276" t="s">
        <v>68</v>
      </c>
    </row>
    <row r="1407" spans="2:18" x14ac:dyDescent="0.3">
      <c r="B1407" s="436"/>
      <c r="C1407" s="276" t="s">
        <v>189</v>
      </c>
      <c r="D1407" s="276" t="s">
        <v>516</v>
      </c>
      <c r="E1407" s="276" t="s">
        <v>64</v>
      </c>
      <c r="F1407" s="276" t="s">
        <v>65</v>
      </c>
      <c r="G1407" s="277" t="s">
        <v>1826</v>
      </c>
      <c r="H1407" s="276" t="s">
        <v>64</v>
      </c>
      <c r="I1407" s="276" t="s">
        <v>64</v>
      </c>
      <c r="J1407" s="276" t="s">
        <v>65</v>
      </c>
      <c r="K1407" s="276" t="s">
        <v>66</v>
      </c>
      <c r="L1407" s="276">
        <v>0</v>
      </c>
      <c r="M1407" s="276">
        <v>0</v>
      </c>
      <c r="N1407" s="276">
        <v>0</v>
      </c>
      <c r="O1407" s="276">
        <v>3</v>
      </c>
      <c r="P1407" s="276">
        <v>3</v>
      </c>
      <c r="Q1407" s="276" t="s">
        <v>68</v>
      </c>
      <c r="R1407" s="276" t="s">
        <v>68</v>
      </c>
    </row>
    <row r="1408" spans="2:18" x14ac:dyDescent="0.3">
      <c r="B1408" s="436"/>
      <c r="C1408" s="276" t="s">
        <v>1771</v>
      </c>
      <c r="D1408" s="276" t="s">
        <v>1827</v>
      </c>
      <c r="E1408" s="276" t="s">
        <v>65</v>
      </c>
      <c r="F1408" s="276" t="s">
        <v>64</v>
      </c>
      <c r="G1408" s="277" t="s">
        <v>1762</v>
      </c>
      <c r="H1408" s="276" t="s">
        <v>64</v>
      </c>
      <c r="I1408" s="276" t="s">
        <v>64</v>
      </c>
      <c r="J1408" s="276" t="s">
        <v>66</v>
      </c>
      <c r="K1408" s="276" t="s">
        <v>65</v>
      </c>
      <c r="L1408" s="276">
        <v>0</v>
      </c>
      <c r="M1408" s="276">
        <v>0</v>
      </c>
      <c r="N1408" s="276">
        <v>0</v>
      </c>
      <c r="O1408" s="276">
        <v>3</v>
      </c>
      <c r="P1408" s="276">
        <v>3</v>
      </c>
      <c r="Q1408" s="276" t="s">
        <v>68</v>
      </c>
      <c r="R1408" s="276" t="s">
        <v>68</v>
      </c>
    </row>
    <row r="1409" spans="2:18" x14ac:dyDescent="0.3">
      <c r="B1409" s="436"/>
      <c r="C1409" s="276" t="s">
        <v>522</v>
      </c>
      <c r="D1409" s="276" t="s">
        <v>180</v>
      </c>
      <c r="E1409" s="276" t="s">
        <v>65</v>
      </c>
      <c r="F1409" s="276" t="s">
        <v>64</v>
      </c>
      <c r="G1409" s="277" t="s">
        <v>1821</v>
      </c>
      <c r="H1409" s="276" t="s">
        <v>64</v>
      </c>
      <c r="I1409" s="276" t="s">
        <v>64</v>
      </c>
      <c r="J1409" s="276" t="s">
        <v>66</v>
      </c>
      <c r="K1409" s="276" t="s">
        <v>65</v>
      </c>
      <c r="L1409" s="276">
        <v>0</v>
      </c>
      <c r="M1409" s="276">
        <v>0</v>
      </c>
      <c r="N1409" s="276">
        <v>0</v>
      </c>
      <c r="O1409" s="276">
        <v>3</v>
      </c>
      <c r="P1409" s="276">
        <v>3</v>
      </c>
      <c r="Q1409" s="276" t="s">
        <v>68</v>
      </c>
      <c r="R1409" s="276" t="s">
        <v>68</v>
      </c>
    </row>
    <row r="1410" spans="2:18" x14ac:dyDescent="0.3">
      <c r="B1410" s="436"/>
      <c r="C1410" s="276" t="s">
        <v>1822</v>
      </c>
      <c r="D1410" s="276" t="s">
        <v>1823</v>
      </c>
      <c r="E1410" s="276" t="s">
        <v>65</v>
      </c>
      <c r="F1410" s="276" t="s">
        <v>64</v>
      </c>
      <c r="G1410" s="277" t="s">
        <v>1762</v>
      </c>
      <c r="H1410" s="276" t="s">
        <v>65</v>
      </c>
      <c r="I1410" s="276" t="s">
        <v>64</v>
      </c>
      <c r="J1410" s="276" t="s">
        <v>66</v>
      </c>
      <c r="K1410" s="276" t="s">
        <v>66</v>
      </c>
      <c r="L1410" s="276">
        <v>0</v>
      </c>
      <c r="M1410" s="276">
        <v>0</v>
      </c>
      <c r="N1410" s="276">
        <v>0</v>
      </c>
      <c r="O1410" s="276">
        <v>3</v>
      </c>
      <c r="P1410" s="276">
        <v>3</v>
      </c>
      <c r="Q1410" s="276" t="s">
        <v>68</v>
      </c>
      <c r="R1410" s="276" t="s">
        <v>68</v>
      </c>
    </row>
    <row r="1411" spans="2:18" x14ac:dyDescent="0.3">
      <c r="B1411" s="436"/>
      <c r="C1411" s="276" t="s">
        <v>481</v>
      </c>
      <c r="D1411" s="276" t="s">
        <v>1616</v>
      </c>
      <c r="E1411" s="276" t="s">
        <v>65</v>
      </c>
      <c r="F1411" s="276" t="s">
        <v>64</v>
      </c>
      <c r="G1411" s="277" t="s">
        <v>1820</v>
      </c>
      <c r="H1411" s="276" t="s">
        <v>64</v>
      </c>
      <c r="I1411" s="276" t="s">
        <v>64</v>
      </c>
      <c r="J1411" s="276" t="s">
        <v>65</v>
      </c>
      <c r="K1411" s="276" t="s">
        <v>66</v>
      </c>
      <c r="L1411" s="276">
        <v>0</v>
      </c>
      <c r="M1411" s="276">
        <v>0</v>
      </c>
      <c r="N1411" s="276">
        <v>0</v>
      </c>
      <c r="O1411" s="276">
        <v>3</v>
      </c>
      <c r="P1411" s="276">
        <v>3</v>
      </c>
      <c r="Q1411" s="276" t="s">
        <v>68</v>
      </c>
      <c r="R1411" s="276" t="s">
        <v>68</v>
      </c>
    </row>
    <row r="1412" spans="2:18" x14ac:dyDescent="0.3">
      <c r="B1412" s="436"/>
      <c r="C1412" s="276" t="s">
        <v>121</v>
      </c>
      <c r="D1412" s="276" t="s">
        <v>304</v>
      </c>
      <c r="E1412" s="276" t="s">
        <v>64</v>
      </c>
      <c r="F1412" s="276" t="s">
        <v>65</v>
      </c>
      <c r="G1412" s="277" t="s">
        <v>1762</v>
      </c>
      <c r="H1412" s="276" t="s">
        <v>64</v>
      </c>
      <c r="I1412" s="276" t="s">
        <v>65</v>
      </c>
      <c r="J1412" s="276" t="s">
        <v>66</v>
      </c>
      <c r="K1412" s="276" t="s">
        <v>66</v>
      </c>
      <c r="L1412" s="276">
        <v>0</v>
      </c>
      <c r="M1412" s="276">
        <v>0</v>
      </c>
      <c r="N1412" s="276">
        <v>0</v>
      </c>
      <c r="O1412" s="276">
        <v>3</v>
      </c>
      <c r="P1412" s="276">
        <v>3</v>
      </c>
      <c r="Q1412" s="276" t="s">
        <v>68</v>
      </c>
      <c r="R1412" s="276" t="s">
        <v>68</v>
      </c>
    </row>
    <row r="1413" spans="2:18" x14ac:dyDescent="0.3">
      <c r="B1413" s="436"/>
      <c r="C1413" s="276" t="s">
        <v>1793</v>
      </c>
      <c r="D1413" s="276" t="s">
        <v>190</v>
      </c>
      <c r="E1413" s="276" t="s">
        <v>65</v>
      </c>
      <c r="F1413" s="276" t="s">
        <v>64</v>
      </c>
      <c r="G1413" s="277" t="s">
        <v>1828</v>
      </c>
      <c r="H1413" s="276" t="s">
        <v>64</v>
      </c>
      <c r="I1413" s="276" t="s">
        <v>64</v>
      </c>
      <c r="J1413" s="276" t="s">
        <v>66</v>
      </c>
      <c r="K1413" s="276" t="s">
        <v>65</v>
      </c>
      <c r="L1413" s="276">
        <v>0</v>
      </c>
      <c r="M1413" s="276">
        <v>0</v>
      </c>
      <c r="N1413" s="276">
        <v>0</v>
      </c>
      <c r="O1413" s="276">
        <v>3</v>
      </c>
      <c r="P1413" s="276">
        <v>3</v>
      </c>
      <c r="Q1413" s="276" t="s">
        <v>68</v>
      </c>
      <c r="R1413" s="276" t="s">
        <v>68</v>
      </c>
    </row>
    <row r="1414" spans="2:18" x14ac:dyDescent="0.3">
      <c r="B1414" s="436"/>
      <c r="C1414" s="276" t="s">
        <v>547</v>
      </c>
      <c r="D1414" s="276" t="s">
        <v>548</v>
      </c>
      <c r="E1414" s="276" t="s">
        <v>65</v>
      </c>
      <c r="F1414" s="276" t="s">
        <v>64</v>
      </c>
      <c r="G1414" s="277" t="s">
        <v>1829</v>
      </c>
      <c r="H1414" s="276" t="s">
        <v>64</v>
      </c>
      <c r="I1414" s="276" t="s">
        <v>64</v>
      </c>
      <c r="J1414" s="276" t="s">
        <v>66</v>
      </c>
      <c r="K1414" s="276" t="s">
        <v>65</v>
      </c>
      <c r="L1414" s="276">
        <v>0</v>
      </c>
      <c r="M1414" s="276">
        <v>0</v>
      </c>
      <c r="N1414" s="276">
        <v>0</v>
      </c>
      <c r="O1414" s="276">
        <v>3</v>
      </c>
      <c r="P1414" s="276">
        <v>3</v>
      </c>
      <c r="Q1414" s="276" t="s">
        <v>68</v>
      </c>
      <c r="R1414" s="276" t="s">
        <v>68</v>
      </c>
    </row>
    <row r="1415" spans="2:18" x14ac:dyDescent="0.3">
      <c r="B1415" s="436"/>
      <c r="C1415" s="276" t="s">
        <v>547</v>
      </c>
      <c r="D1415" s="276" t="s">
        <v>548</v>
      </c>
      <c r="E1415" s="276" t="s">
        <v>65</v>
      </c>
      <c r="F1415" s="276" t="s">
        <v>64</v>
      </c>
      <c r="G1415" s="277" t="s">
        <v>1824</v>
      </c>
      <c r="H1415" s="276" t="s">
        <v>64</v>
      </c>
      <c r="I1415" s="276" t="s">
        <v>64</v>
      </c>
      <c r="J1415" s="276" t="s">
        <v>66</v>
      </c>
      <c r="K1415" s="276" t="s">
        <v>65</v>
      </c>
      <c r="L1415" s="276">
        <v>0</v>
      </c>
      <c r="M1415" s="276">
        <v>0</v>
      </c>
      <c r="N1415" s="276">
        <v>0</v>
      </c>
      <c r="O1415" s="276">
        <v>3</v>
      </c>
      <c r="P1415" s="276">
        <v>3</v>
      </c>
      <c r="Q1415" s="276" t="s">
        <v>68</v>
      </c>
      <c r="R1415" s="276" t="s">
        <v>68</v>
      </c>
    </row>
    <row r="1416" spans="2:18" x14ac:dyDescent="0.3">
      <c r="B1416" s="436"/>
      <c r="C1416" s="276" t="s">
        <v>350</v>
      </c>
      <c r="D1416" s="276" t="s">
        <v>1830</v>
      </c>
      <c r="E1416" s="276" t="s">
        <v>64</v>
      </c>
      <c r="F1416" s="276" t="s">
        <v>65</v>
      </c>
      <c r="G1416" s="277" t="s">
        <v>1831</v>
      </c>
      <c r="H1416" s="276" t="s">
        <v>64</v>
      </c>
      <c r="I1416" s="276" t="s">
        <v>64</v>
      </c>
      <c r="J1416" s="276" t="s">
        <v>65</v>
      </c>
      <c r="K1416" s="276" t="s">
        <v>66</v>
      </c>
      <c r="L1416" s="276">
        <v>0</v>
      </c>
      <c r="M1416" s="276">
        <v>0</v>
      </c>
      <c r="N1416" s="276">
        <v>0</v>
      </c>
      <c r="O1416" s="276">
        <v>3</v>
      </c>
      <c r="P1416" s="276">
        <v>3</v>
      </c>
      <c r="Q1416" s="276" t="s">
        <v>68</v>
      </c>
      <c r="R1416" s="276" t="s">
        <v>68</v>
      </c>
    </row>
    <row r="1417" spans="2:18" x14ac:dyDescent="0.3">
      <c r="B1417" s="436"/>
      <c r="C1417" s="276" t="s">
        <v>1832</v>
      </c>
      <c r="D1417" s="276" t="s">
        <v>180</v>
      </c>
      <c r="E1417" s="276" t="s">
        <v>65</v>
      </c>
      <c r="F1417" s="276" t="s">
        <v>64</v>
      </c>
      <c r="G1417" s="277" t="s">
        <v>1762</v>
      </c>
      <c r="H1417" s="276" t="s">
        <v>65</v>
      </c>
      <c r="I1417" s="276" t="s">
        <v>64</v>
      </c>
      <c r="J1417" s="276" t="s">
        <v>66</v>
      </c>
      <c r="K1417" s="276" t="s">
        <v>66</v>
      </c>
      <c r="L1417" s="276">
        <v>0</v>
      </c>
      <c r="M1417" s="276">
        <v>0</v>
      </c>
      <c r="N1417" s="276">
        <v>0</v>
      </c>
      <c r="O1417" s="276">
        <v>3</v>
      </c>
      <c r="P1417" s="276">
        <v>3</v>
      </c>
      <c r="Q1417" s="276" t="s">
        <v>68</v>
      </c>
      <c r="R1417" s="276" t="s">
        <v>68</v>
      </c>
    </row>
    <row r="1418" spans="2:18" x14ac:dyDescent="0.3">
      <c r="B1418" s="436"/>
      <c r="C1418" s="276" t="s">
        <v>1833</v>
      </c>
      <c r="D1418" s="276" t="s">
        <v>1616</v>
      </c>
      <c r="E1418" s="276" t="s">
        <v>65</v>
      </c>
      <c r="F1418" s="276" t="s">
        <v>64</v>
      </c>
      <c r="G1418" s="277" t="s">
        <v>1820</v>
      </c>
      <c r="H1418" s="276" t="s">
        <v>64</v>
      </c>
      <c r="I1418" s="276" t="s">
        <v>64</v>
      </c>
      <c r="J1418" s="276" t="s">
        <v>65</v>
      </c>
      <c r="K1418" s="276" t="s">
        <v>66</v>
      </c>
      <c r="L1418" s="276">
        <v>0</v>
      </c>
      <c r="M1418" s="276">
        <v>0</v>
      </c>
      <c r="N1418" s="276">
        <v>0</v>
      </c>
      <c r="O1418" s="276">
        <v>3</v>
      </c>
      <c r="P1418" s="276">
        <v>3</v>
      </c>
      <c r="Q1418" s="276" t="s">
        <v>68</v>
      </c>
      <c r="R1418" s="276" t="s">
        <v>68</v>
      </c>
    </row>
    <row r="1419" spans="2:18" x14ac:dyDescent="0.3">
      <c r="B1419" s="436"/>
      <c r="C1419" s="276" t="s">
        <v>1659</v>
      </c>
      <c r="D1419" s="276" t="s">
        <v>1834</v>
      </c>
      <c r="E1419" s="276" t="s">
        <v>64</v>
      </c>
      <c r="F1419" s="276" t="s">
        <v>65</v>
      </c>
      <c r="G1419" s="277" t="s">
        <v>1762</v>
      </c>
      <c r="H1419" s="276" t="s">
        <v>64</v>
      </c>
      <c r="I1419" s="276" t="s">
        <v>65</v>
      </c>
      <c r="J1419" s="276" t="s">
        <v>66</v>
      </c>
      <c r="K1419" s="276" t="s">
        <v>66</v>
      </c>
      <c r="L1419" s="276">
        <v>0</v>
      </c>
      <c r="M1419" s="276">
        <v>0</v>
      </c>
      <c r="N1419" s="276">
        <v>0</v>
      </c>
      <c r="O1419" s="276">
        <v>3</v>
      </c>
      <c r="P1419" s="276">
        <v>3</v>
      </c>
      <c r="Q1419" s="276" t="s">
        <v>68</v>
      </c>
      <c r="R1419" s="276" t="s">
        <v>68</v>
      </c>
    </row>
    <row r="1420" spans="2:18" x14ac:dyDescent="0.3">
      <c r="B1420" s="436"/>
      <c r="C1420" s="276" t="s">
        <v>539</v>
      </c>
      <c r="D1420" s="276" t="s">
        <v>540</v>
      </c>
      <c r="E1420" s="276" t="s">
        <v>65</v>
      </c>
      <c r="F1420" s="276" t="s">
        <v>64</v>
      </c>
      <c r="G1420" s="277" t="s">
        <v>1835</v>
      </c>
      <c r="H1420" s="276" t="s">
        <v>64</v>
      </c>
      <c r="I1420" s="276" t="s">
        <v>64</v>
      </c>
      <c r="J1420" s="276" t="s">
        <v>66</v>
      </c>
      <c r="K1420" s="276" t="s">
        <v>65</v>
      </c>
      <c r="L1420" s="276">
        <v>0</v>
      </c>
      <c r="M1420" s="276">
        <v>0</v>
      </c>
      <c r="N1420" s="276">
        <v>0</v>
      </c>
      <c r="O1420" s="276">
        <v>3</v>
      </c>
      <c r="P1420" s="276">
        <v>3</v>
      </c>
      <c r="Q1420" s="276" t="s">
        <v>68</v>
      </c>
      <c r="R1420" s="276" t="s">
        <v>68</v>
      </c>
    </row>
    <row r="1421" spans="2:18" x14ac:dyDescent="0.3">
      <c r="B1421" s="436"/>
      <c r="C1421" s="276" t="s">
        <v>386</v>
      </c>
      <c r="D1421" s="276" t="s">
        <v>1836</v>
      </c>
      <c r="E1421" s="276" t="s">
        <v>65</v>
      </c>
      <c r="F1421" s="276" t="s">
        <v>64</v>
      </c>
      <c r="G1421" s="277" t="s">
        <v>1837</v>
      </c>
      <c r="H1421" s="276" t="s">
        <v>64</v>
      </c>
      <c r="I1421" s="276" t="s">
        <v>64</v>
      </c>
      <c r="J1421" s="276" t="s">
        <v>65</v>
      </c>
      <c r="K1421" s="276" t="s">
        <v>66</v>
      </c>
      <c r="L1421" s="276">
        <v>0</v>
      </c>
      <c r="M1421" s="276">
        <v>0</v>
      </c>
      <c r="N1421" s="276">
        <v>0</v>
      </c>
      <c r="O1421" s="276">
        <v>3</v>
      </c>
      <c r="P1421" s="276">
        <v>3</v>
      </c>
      <c r="Q1421" s="276" t="s">
        <v>68</v>
      </c>
      <c r="R1421" s="276" t="s">
        <v>68</v>
      </c>
    </row>
    <row r="1422" spans="2:18" x14ac:dyDescent="0.3">
      <c r="B1422" s="436"/>
      <c r="C1422" s="276" t="s">
        <v>193</v>
      </c>
      <c r="D1422" s="276" t="s">
        <v>204</v>
      </c>
      <c r="E1422" s="276" t="s">
        <v>65</v>
      </c>
      <c r="F1422" s="276" t="s">
        <v>64</v>
      </c>
      <c r="G1422" s="277" t="s">
        <v>1762</v>
      </c>
      <c r="H1422" s="276" t="s">
        <v>64</v>
      </c>
      <c r="I1422" s="276" t="s">
        <v>64</v>
      </c>
      <c r="J1422" s="276" t="s">
        <v>66</v>
      </c>
      <c r="K1422" s="276" t="s">
        <v>65</v>
      </c>
      <c r="L1422" s="276">
        <v>0</v>
      </c>
      <c r="M1422" s="276">
        <v>0</v>
      </c>
      <c r="N1422" s="276">
        <v>0</v>
      </c>
      <c r="O1422" s="276">
        <v>3</v>
      </c>
      <c r="P1422" s="276">
        <v>3</v>
      </c>
      <c r="Q1422" s="276" t="s">
        <v>68</v>
      </c>
      <c r="R1422" s="276" t="s">
        <v>68</v>
      </c>
    </row>
    <row r="1423" spans="2:18" x14ac:dyDescent="0.3">
      <c r="B1423" s="436"/>
      <c r="C1423" s="276" t="s">
        <v>1773</v>
      </c>
      <c r="D1423" s="276" t="s">
        <v>186</v>
      </c>
      <c r="E1423" s="276" t="s">
        <v>65</v>
      </c>
      <c r="F1423" s="276" t="s">
        <v>64</v>
      </c>
      <c r="G1423" s="277" t="s">
        <v>1838</v>
      </c>
      <c r="H1423" s="276" t="s">
        <v>64</v>
      </c>
      <c r="I1423" s="276" t="s">
        <v>64</v>
      </c>
      <c r="J1423" s="276" t="s">
        <v>65</v>
      </c>
      <c r="K1423" s="276" t="s">
        <v>66</v>
      </c>
      <c r="L1423" s="276">
        <v>0</v>
      </c>
      <c r="M1423" s="276">
        <v>0</v>
      </c>
      <c r="N1423" s="276">
        <v>0</v>
      </c>
      <c r="O1423" s="276">
        <v>3</v>
      </c>
      <c r="P1423" s="276">
        <v>3</v>
      </c>
      <c r="Q1423" s="276" t="s">
        <v>68</v>
      </c>
      <c r="R1423" s="276" t="s">
        <v>68</v>
      </c>
    </row>
    <row r="1424" spans="2:18" x14ac:dyDescent="0.3">
      <c r="B1424" s="436"/>
      <c r="C1424" s="276" t="s">
        <v>417</v>
      </c>
      <c r="D1424" s="276" t="s">
        <v>1405</v>
      </c>
      <c r="E1424" s="276" t="s">
        <v>65</v>
      </c>
      <c r="F1424" s="276" t="s">
        <v>64</v>
      </c>
      <c r="G1424" s="277" t="s">
        <v>1762</v>
      </c>
      <c r="H1424" s="276" t="s">
        <v>64</v>
      </c>
      <c r="I1424" s="276" t="s">
        <v>64</v>
      </c>
      <c r="J1424" s="276" t="s">
        <v>65</v>
      </c>
      <c r="K1424" s="276" t="s">
        <v>66</v>
      </c>
      <c r="L1424" s="276">
        <v>0</v>
      </c>
      <c r="M1424" s="276">
        <v>0</v>
      </c>
      <c r="N1424" s="276">
        <v>0</v>
      </c>
      <c r="O1424" s="276">
        <v>3</v>
      </c>
      <c r="P1424" s="276">
        <v>3</v>
      </c>
      <c r="Q1424" s="276" t="s">
        <v>68</v>
      </c>
      <c r="R1424" s="276" t="s">
        <v>68</v>
      </c>
    </row>
    <row r="1425" spans="2:18" x14ac:dyDescent="0.3">
      <c r="B1425" s="436"/>
      <c r="C1425" s="276" t="s">
        <v>1561</v>
      </c>
      <c r="D1425" s="276" t="s">
        <v>444</v>
      </c>
      <c r="E1425" s="276" t="s">
        <v>65</v>
      </c>
      <c r="F1425" s="276" t="s">
        <v>64</v>
      </c>
      <c r="G1425" s="277" t="s">
        <v>1839</v>
      </c>
      <c r="H1425" s="276" t="s">
        <v>64</v>
      </c>
      <c r="I1425" s="276" t="s">
        <v>64</v>
      </c>
      <c r="J1425" s="276" t="s">
        <v>65</v>
      </c>
      <c r="K1425" s="276" t="s">
        <v>66</v>
      </c>
      <c r="L1425" s="276">
        <v>0</v>
      </c>
      <c r="M1425" s="276">
        <v>0</v>
      </c>
      <c r="N1425" s="276">
        <v>0</v>
      </c>
      <c r="O1425" s="276">
        <v>3</v>
      </c>
      <c r="P1425" s="276">
        <v>3</v>
      </c>
      <c r="Q1425" s="276" t="s">
        <v>68</v>
      </c>
      <c r="R1425" s="276" t="s">
        <v>68</v>
      </c>
    </row>
    <row r="1426" spans="2:18" x14ac:dyDescent="0.3">
      <c r="B1426" s="436"/>
      <c r="C1426" s="276" t="s">
        <v>1840</v>
      </c>
      <c r="D1426" s="276" t="s">
        <v>116</v>
      </c>
      <c r="E1426" s="276" t="s">
        <v>65</v>
      </c>
      <c r="F1426" s="276" t="s">
        <v>64</v>
      </c>
      <c r="G1426" s="277" t="s">
        <v>1838</v>
      </c>
      <c r="H1426" s="276" t="s">
        <v>64</v>
      </c>
      <c r="I1426" s="276" t="s">
        <v>64</v>
      </c>
      <c r="J1426" s="276" t="s">
        <v>65</v>
      </c>
      <c r="K1426" s="276" t="s">
        <v>66</v>
      </c>
      <c r="L1426" s="276">
        <v>0</v>
      </c>
      <c r="M1426" s="276">
        <v>0</v>
      </c>
      <c r="N1426" s="276">
        <v>0</v>
      </c>
      <c r="O1426" s="276">
        <v>3</v>
      </c>
      <c r="P1426" s="276">
        <v>3</v>
      </c>
      <c r="Q1426" s="276" t="s">
        <v>68</v>
      </c>
      <c r="R1426" s="276" t="s">
        <v>68</v>
      </c>
    </row>
    <row r="1427" spans="2:18" x14ac:dyDescent="0.3">
      <c r="B1427" s="436"/>
      <c r="C1427" s="276" t="s">
        <v>1389</v>
      </c>
      <c r="D1427" s="276" t="s">
        <v>1841</v>
      </c>
      <c r="E1427" s="276" t="s">
        <v>65</v>
      </c>
      <c r="F1427" s="276" t="s">
        <v>64</v>
      </c>
      <c r="G1427" s="277" t="s">
        <v>1762</v>
      </c>
      <c r="H1427" s="276" t="s">
        <v>64</v>
      </c>
      <c r="I1427" s="276" t="s">
        <v>64</v>
      </c>
      <c r="J1427" s="276" t="s">
        <v>66</v>
      </c>
      <c r="K1427" s="276" t="s">
        <v>65</v>
      </c>
      <c r="L1427" s="276">
        <v>0</v>
      </c>
      <c r="M1427" s="276">
        <v>0</v>
      </c>
      <c r="N1427" s="276">
        <v>0</v>
      </c>
      <c r="O1427" s="276">
        <v>3</v>
      </c>
      <c r="P1427" s="276">
        <v>3</v>
      </c>
      <c r="Q1427" s="276" t="s">
        <v>68</v>
      </c>
      <c r="R1427" s="276" t="s">
        <v>68</v>
      </c>
    </row>
    <row r="1428" spans="2:18" x14ac:dyDescent="0.3">
      <c r="B1428" s="436"/>
      <c r="C1428" s="276" t="s">
        <v>348</v>
      </c>
      <c r="D1428" s="276" t="s">
        <v>1842</v>
      </c>
      <c r="E1428" s="276" t="s">
        <v>64</v>
      </c>
      <c r="F1428" s="276" t="s">
        <v>65</v>
      </c>
      <c r="G1428" s="277" t="s">
        <v>1762</v>
      </c>
      <c r="H1428" s="276" t="s">
        <v>64</v>
      </c>
      <c r="I1428" s="276" t="s">
        <v>64</v>
      </c>
      <c r="J1428" s="276" t="s">
        <v>65</v>
      </c>
      <c r="K1428" s="276" t="s">
        <v>66</v>
      </c>
      <c r="L1428" s="276">
        <v>0</v>
      </c>
      <c r="M1428" s="276">
        <v>0</v>
      </c>
      <c r="N1428" s="276">
        <v>0</v>
      </c>
      <c r="O1428" s="276">
        <v>3</v>
      </c>
      <c r="P1428" s="276">
        <v>3</v>
      </c>
      <c r="Q1428" s="276" t="s">
        <v>68</v>
      </c>
      <c r="R1428" s="276" t="s">
        <v>68</v>
      </c>
    </row>
    <row r="1429" spans="2:18" x14ac:dyDescent="0.3">
      <c r="B1429" s="436"/>
      <c r="C1429" s="276" t="s">
        <v>1843</v>
      </c>
      <c r="D1429" s="276" t="s">
        <v>1435</v>
      </c>
      <c r="E1429" s="276" t="s">
        <v>65</v>
      </c>
      <c r="F1429" s="276" t="s">
        <v>64</v>
      </c>
      <c r="G1429" s="277" t="s">
        <v>1844</v>
      </c>
      <c r="H1429" s="276" t="s">
        <v>64</v>
      </c>
      <c r="I1429" s="276" t="s">
        <v>64</v>
      </c>
      <c r="J1429" s="276" t="s">
        <v>65</v>
      </c>
      <c r="K1429" s="276" t="s">
        <v>66</v>
      </c>
      <c r="L1429" s="276">
        <v>0</v>
      </c>
      <c r="M1429" s="276">
        <v>0</v>
      </c>
      <c r="N1429" s="276">
        <v>0</v>
      </c>
      <c r="O1429" s="276">
        <v>3</v>
      </c>
      <c r="P1429" s="276">
        <v>3</v>
      </c>
      <c r="Q1429" s="276" t="s">
        <v>68</v>
      </c>
      <c r="R1429" s="276" t="s">
        <v>68</v>
      </c>
    </row>
    <row r="1430" spans="2:18" x14ac:dyDescent="0.3">
      <c r="B1430" s="436"/>
      <c r="C1430" s="276" t="s">
        <v>1845</v>
      </c>
      <c r="D1430" s="276" t="s">
        <v>605</v>
      </c>
      <c r="E1430" s="276" t="s">
        <v>65</v>
      </c>
      <c r="F1430" s="276" t="s">
        <v>64</v>
      </c>
      <c r="G1430" s="277" t="s">
        <v>1846</v>
      </c>
      <c r="H1430" s="276" t="s">
        <v>64</v>
      </c>
      <c r="I1430" s="276" t="s">
        <v>64</v>
      </c>
      <c r="J1430" s="276" t="s">
        <v>66</v>
      </c>
      <c r="K1430" s="276" t="s">
        <v>65</v>
      </c>
      <c r="L1430" s="276">
        <v>0</v>
      </c>
      <c r="M1430" s="276">
        <v>0</v>
      </c>
      <c r="N1430" s="276">
        <v>0</v>
      </c>
      <c r="O1430" s="276">
        <v>3</v>
      </c>
      <c r="P1430" s="276">
        <v>3</v>
      </c>
      <c r="Q1430" s="276" t="s">
        <v>68</v>
      </c>
      <c r="R1430" s="276" t="s">
        <v>68</v>
      </c>
    </row>
    <row r="1431" spans="2:18" x14ac:dyDescent="0.3">
      <c r="B1431" s="436"/>
      <c r="C1431" s="276" t="s">
        <v>1659</v>
      </c>
      <c r="D1431" s="276" t="s">
        <v>1834</v>
      </c>
      <c r="E1431" s="276" t="s">
        <v>64</v>
      </c>
      <c r="F1431" s="276" t="s">
        <v>65</v>
      </c>
      <c r="G1431" s="277" t="s">
        <v>1762</v>
      </c>
      <c r="H1431" s="276" t="s">
        <v>64</v>
      </c>
      <c r="I1431" s="276" t="s">
        <v>65</v>
      </c>
      <c r="J1431" s="276" t="s">
        <v>66</v>
      </c>
      <c r="K1431" s="276" t="s">
        <v>66</v>
      </c>
      <c r="L1431" s="276">
        <v>0</v>
      </c>
      <c r="M1431" s="276">
        <v>0</v>
      </c>
      <c r="N1431" s="276">
        <v>0</v>
      </c>
      <c r="O1431" s="276">
        <v>3</v>
      </c>
      <c r="P1431" s="276">
        <v>3</v>
      </c>
      <c r="Q1431" s="276" t="s">
        <v>68</v>
      </c>
      <c r="R1431" s="276" t="s">
        <v>68</v>
      </c>
    </row>
    <row r="1432" spans="2:18" x14ac:dyDescent="0.3">
      <c r="B1432" s="436"/>
      <c r="C1432" s="276" t="s">
        <v>547</v>
      </c>
      <c r="D1432" s="276" t="s">
        <v>548</v>
      </c>
      <c r="E1432" s="276" t="s">
        <v>65</v>
      </c>
      <c r="F1432" s="276" t="s">
        <v>64</v>
      </c>
      <c r="G1432" s="277" t="s">
        <v>1824</v>
      </c>
      <c r="H1432" s="276" t="s">
        <v>64</v>
      </c>
      <c r="I1432" s="276" t="s">
        <v>64</v>
      </c>
      <c r="J1432" s="276" t="s">
        <v>66</v>
      </c>
      <c r="K1432" s="276" t="s">
        <v>65</v>
      </c>
      <c r="L1432" s="276">
        <v>0</v>
      </c>
      <c r="M1432" s="276">
        <v>0</v>
      </c>
      <c r="N1432" s="276">
        <v>0</v>
      </c>
      <c r="O1432" s="276">
        <v>3</v>
      </c>
      <c r="P1432" s="276">
        <v>3</v>
      </c>
      <c r="Q1432" s="276" t="s">
        <v>68</v>
      </c>
      <c r="R1432" s="276" t="s">
        <v>68</v>
      </c>
    </row>
    <row r="1433" spans="2:18" x14ac:dyDescent="0.3">
      <c r="B1433" s="436"/>
      <c r="C1433" s="276" t="s">
        <v>350</v>
      </c>
      <c r="D1433" s="276" t="s">
        <v>1830</v>
      </c>
      <c r="E1433" s="276" t="s">
        <v>64</v>
      </c>
      <c r="F1433" s="276" t="s">
        <v>65</v>
      </c>
      <c r="G1433" s="277" t="s">
        <v>1831</v>
      </c>
      <c r="H1433" s="276" t="s">
        <v>64</v>
      </c>
      <c r="I1433" s="276" t="s">
        <v>64</v>
      </c>
      <c r="J1433" s="276" t="s">
        <v>65</v>
      </c>
      <c r="K1433" s="276" t="s">
        <v>66</v>
      </c>
      <c r="L1433" s="276">
        <v>0</v>
      </c>
      <c r="M1433" s="276">
        <v>0</v>
      </c>
      <c r="N1433" s="276">
        <v>0</v>
      </c>
      <c r="O1433" s="276">
        <v>3</v>
      </c>
      <c r="P1433" s="276">
        <v>3</v>
      </c>
      <c r="Q1433" s="276" t="s">
        <v>68</v>
      </c>
      <c r="R1433" s="276" t="s">
        <v>68</v>
      </c>
    </row>
    <row r="1434" spans="2:18" x14ac:dyDescent="0.3">
      <c r="B1434" s="436"/>
      <c r="C1434" s="276" t="s">
        <v>1832</v>
      </c>
      <c r="D1434" s="276" t="s">
        <v>180</v>
      </c>
      <c r="E1434" s="276" t="s">
        <v>65</v>
      </c>
      <c r="F1434" s="276" t="s">
        <v>64</v>
      </c>
      <c r="G1434" s="277" t="s">
        <v>1762</v>
      </c>
      <c r="H1434" s="276" t="s">
        <v>65</v>
      </c>
      <c r="I1434" s="276" t="s">
        <v>64</v>
      </c>
      <c r="J1434" s="276" t="s">
        <v>66</v>
      </c>
      <c r="K1434" s="276" t="s">
        <v>66</v>
      </c>
      <c r="L1434" s="276">
        <v>0</v>
      </c>
      <c r="M1434" s="276">
        <v>0</v>
      </c>
      <c r="N1434" s="276">
        <v>0</v>
      </c>
      <c r="O1434" s="276">
        <v>3</v>
      </c>
      <c r="P1434" s="276">
        <v>3</v>
      </c>
      <c r="Q1434" s="276" t="s">
        <v>68</v>
      </c>
      <c r="R1434" s="276" t="s">
        <v>68</v>
      </c>
    </row>
    <row r="1435" spans="2:18" x14ac:dyDescent="0.3">
      <c r="B1435" s="436"/>
      <c r="C1435" s="276" t="s">
        <v>1833</v>
      </c>
      <c r="D1435" s="276" t="s">
        <v>1616</v>
      </c>
      <c r="E1435" s="276" t="s">
        <v>65</v>
      </c>
      <c r="F1435" s="276" t="s">
        <v>64</v>
      </c>
      <c r="G1435" s="277" t="s">
        <v>1820</v>
      </c>
      <c r="H1435" s="276" t="s">
        <v>64</v>
      </c>
      <c r="I1435" s="276" t="s">
        <v>64</v>
      </c>
      <c r="J1435" s="276" t="s">
        <v>65</v>
      </c>
      <c r="K1435" s="276" t="s">
        <v>66</v>
      </c>
      <c r="L1435" s="276">
        <v>0</v>
      </c>
      <c r="M1435" s="276">
        <v>0</v>
      </c>
      <c r="N1435" s="276">
        <v>0</v>
      </c>
      <c r="O1435" s="276">
        <v>3</v>
      </c>
      <c r="P1435" s="276">
        <v>3</v>
      </c>
      <c r="Q1435" s="276" t="s">
        <v>68</v>
      </c>
      <c r="R1435" s="276" t="s">
        <v>68</v>
      </c>
    </row>
    <row r="1436" spans="2:18" x14ac:dyDescent="0.3">
      <c r="B1436" s="436"/>
      <c r="C1436" s="276" t="s">
        <v>539</v>
      </c>
      <c r="D1436" s="276" t="s">
        <v>1584</v>
      </c>
      <c r="E1436" s="276" t="s">
        <v>65</v>
      </c>
      <c r="F1436" s="276" t="s">
        <v>64</v>
      </c>
      <c r="G1436" s="277" t="s">
        <v>1847</v>
      </c>
      <c r="H1436" s="276" t="s">
        <v>64</v>
      </c>
      <c r="I1436" s="276" t="s">
        <v>64</v>
      </c>
      <c r="J1436" s="276" t="s">
        <v>66</v>
      </c>
      <c r="K1436" s="276" t="s">
        <v>65</v>
      </c>
      <c r="L1436" s="276">
        <v>0</v>
      </c>
      <c r="M1436" s="276">
        <v>0</v>
      </c>
      <c r="N1436" s="276">
        <v>0</v>
      </c>
      <c r="O1436" s="276">
        <v>3</v>
      </c>
      <c r="P1436" s="276">
        <v>3</v>
      </c>
      <c r="Q1436" s="276" t="s">
        <v>68</v>
      </c>
      <c r="R1436" s="276" t="s">
        <v>68</v>
      </c>
    </row>
    <row r="1437" spans="2:18" x14ac:dyDescent="0.3">
      <c r="B1437" s="436"/>
      <c r="C1437" s="276" t="s">
        <v>323</v>
      </c>
      <c r="D1437" s="276" t="s">
        <v>1405</v>
      </c>
      <c r="E1437" s="276" t="s">
        <v>64</v>
      </c>
      <c r="F1437" s="276" t="s">
        <v>65</v>
      </c>
      <c r="G1437" s="277" t="s">
        <v>1848</v>
      </c>
      <c r="H1437" s="276" t="s">
        <v>64</v>
      </c>
      <c r="I1437" s="276" t="s">
        <v>64</v>
      </c>
      <c r="J1437" s="276" t="s">
        <v>65</v>
      </c>
      <c r="K1437" s="276" t="s">
        <v>66</v>
      </c>
      <c r="L1437" s="276">
        <v>0</v>
      </c>
      <c r="M1437" s="276">
        <v>0</v>
      </c>
      <c r="N1437" s="276">
        <v>0</v>
      </c>
      <c r="O1437" s="276">
        <v>3</v>
      </c>
      <c r="P1437" s="276">
        <v>3</v>
      </c>
      <c r="Q1437" s="276" t="s">
        <v>68</v>
      </c>
      <c r="R1437" s="276" t="s">
        <v>68</v>
      </c>
    </row>
    <row r="1438" spans="2:18" x14ac:dyDescent="0.3">
      <c r="B1438" s="436"/>
      <c r="C1438" s="276" t="s">
        <v>1793</v>
      </c>
      <c r="D1438" s="276" t="s">
        <v>190</v>
      </c>
      <c r="E1438" s="276" t="s">
        <v>65</v>
      </c>
      <c r="F1438" s="276" t="s">
        <v>64</v>
      </c>
      <c r="G1438" s="277" t="s">
        <v>1828</v>
      </c>
      <c r="H1438" s="276" t="s">
        <v>64</v>
      </c>
      <c r="I1438" s="276" t="s">
        <v>64</v>
      </c>
      <c r="J1438" s="276" t="s">
        <v>66</v>
      </c>
      <c r="K1438" s="276" t="s">
        <v>66</v>
      </c>
      <c r="L1438" s="276">
        <v>0</v>
      </c>
      <c r="M1438" s="276">
        <v>0</v>
      </c>
      <c r="N1438" s="276">
        <v>0</v>
      </c>
      <c r="O1438" s="276">
        <v>3</v>
      </c>
      <c r="P1438" s="276">
        <v>3</v>
      </c>
      <c r="Q1438" s="276" t="s">
        <v>68</v>
      </c>
      <c r="R1438" s="276" t="s">
        <v>68</v>
      </c>
    </row>
    <row r="1439" spans="2:18" x14ac:dyDescent="0.3">
      <c r="B1439" s="436"/>
      <c r="C1439" s="276" t="s">
        <v>1561</v>
      </c>
      <c r="D1439" s="276" t="s">
        <v>444</v>
      </c>
      <c r="E1439" s="276" t="s">
        <v>65</v>
      </c>
      <c r="F1439" s="276" t="s">
        <v>64</v>
      </c>
      <c r="G1439" s="277" t="s">
        <v>1839</v>
      </c>
      <c r="H1439" s="276" t="s">
        <v>64</v>
      </c>
      <c r="I1439" s="276" t="s">
        <v>64</v>
      </c>
      <c r="J1439" s="276" t="s">
        <v>66</v>
      </c>
      <c r="K1439" s="276" t="s">
        <v>66</v>
      </c>
      <c r="L1439" s="276">
        <v>0</v>
      </c>
      <c r="M1439" s="276">
        <v>0</v>
      </c>
      <c r="N1439" s="276">
        <v>0</v>
      </c>
      <c r="O1439" s="276">
        <v>3</v>
      </c>
      <c r="P1439" s="276">
        <v>3</v>
      </c>
      <c r="Q1439" s="276" t="s">
        <v>68</v>
      </c>
      <c r="R1439" s="276" t="s">
        <v>68</v>
      </c>
    </row>
    <row r="1440" spans="2:18" x14ac:dyDescent="0.3">
      <c r="B1440" s="436"/>
      <c r="C1440" s="276" t="s">
        <v>1849</v>
      </c>
      <c r="D1440" s="276" t="s">
        <v>1850</v>
      </c>
      <c r="E1440" s="276" t="s">
        <v>64</v>
      </c>
      <c r="F1440" s="276" t="s">
        <v>65</v>
      </c>
      <c r="G1440" s="277" t="s">
        <v>1762</v>
      </c>
      <c r="H1440" s="276" t="s">
        <v>64</v>
      </c>
      <c r="I1440" s="276" t="s">
        <v>64</v>
      </c>
      <c r="J1440" s="276" t="s">
        <v>66</v>
      </c>
      <c r="K1440" s="276" t="s">
        <v>66</v>
      </c>
      <c r="L1440" s="276">
        <v>0</v>
      </c>
      <c r="M1440" s="276">
        <v>0</v>
      </c>
      <c r="N1440" s="276">
        <v>0</v>
      </c>
      <c r="O1440" s="276">
        <v>3</v>
      </c>
      <c r="P1440" s="276">
        <v>3</v>
      </c>
      <c r="Q1440" s="276" t="s">
        <v>68</v>
      </c>
      <c r="R1440" s="276" t="s">
        <v>68</v>
      </c>
    </row>
    <row r="1441" spans="2:18" x14ac:dyDescent="0.3">
      <c r="B1441" s="436"/>
      <c r="C1441" s="276" t="s">
        <v>1771</v>
      </c>
      <c r="D1441" s="276" t="s">
        <v>204</v>
      </c>
      <c r="E1441" s="276" t="s">
        <v>65</v>
      </c>
      <c r="F1441" s="276" t="s">
        <v>64</v>
      </c>
      <c r="G1441" s="277" t="s">
        <v>1762</v>
      </c>
      <c r="H1441" s="276" t="s">
        <v>64</v>
      </c>
      <c r="I1441" s="276" t="s">
        <v>64</v>
      </c>
      <c r="J1441" s="276" t="s">
        <v>66</v>
      </c>
      <c r="K1441" s="276" t="s">
        <v>66</v>
      </c>
      <c r="L1441" s="276">
        <v>0</v>
      </c>
      <c r="M1441" s="276">
        <v>0</v>
      </c>
      <c r="N1441" s="276">
        <v>0</v>
      </c>
      <c r="O1441" s="276">
        <v>3</v>
      </c>
      <c r="P1441" s="276">
        <v>3</v>
      </c>
      <c r="Q1441" s="276" t="s">
        <v>68</v>
      </c>
      <c r="R1441" s="276" t="s">
        <v>68</v>
      </c>
    </row>
    <row r="1442" spans="2:18" x14ac:dyDescent="0.3">
      <c r="B1442" s="436"/>
      <c r="C1442" s="276" t="s">
        <v>1851</v>
      </c>
      <c r="D1442" s="276" t="s">
        <v>444</v>
      </c>
      <c r="E1442" s="276" t="s">
        <v>65</v>
      </c>
      <c r="F1442" s="276" t="s">
        <v>64</v>
      </c>
      <c r="G1442" s="277" t="s">
        <v>1762</v>
      </c>
      <c r="H1442" s="276" t="s">
        <v>65</v>
      </c>
      <c r="I1442" s="276" t="s">
        <v>64</v>
      </c>
      <c r="J1442" s="276" t="s">
        <v>66</v>
      </c>
      <c r="K1442" s="276" t="s">
        <v>66</v>
      </c>
      <c r="L1442" s="276">
        <v>0</v>
      </c>
      <c r="M1442" s="276">
        <v>0</v>
      </c>
      <c r="N1442" s="276">
        <v>0</v>
      </c>
      <c r="O1442" s="276">
        <v>3</v>
      </c>
      <c r="P1442" s="276">
        <v>3</v>
      </c>
      <c r="Q1442" s="276" t="s">
        <v>68</v>
      </c>
      <c r="R1442" s="276" t="s">
        <v>68</v>
      </c>
    </row>
    <row r="1443" spans="2:18" x14ac:dyDescent="0.3">
      <c r="B1443" s="436"/>
      <c r="C1443" s="276" t="s">
        <v>325</v>
      </c>
      <c r="D1443" s="276" t="s">
        <v>204</v>
      </c>
      <c r="E1443" s="276" t="s">
        <v>64</v>
      </c>
      <c r="F1443" s="276" t="s">
        <v>65</v>
      </c>
      <c r="G1443" s="277" t="s">
        <v>1852</v>
      </c>
      <c r="H1443" s="276" t="s">
        <v>64</v>
      </c>
      <c r="I1443" s="276" t="s">
        <v>64</v>
      </c>
      <c r="J1443" s="276" t="s">
        <v>65</v>
      </c>
      <c r="K1443" s="276" t="s">
        <v>66</v>
      </c>
      <c r="L1443" s="276">
        <v>0</v>
      </c>
      <c r="M1443" s="276">
        <v>0</v>
      </c>
      <c r="N1443" s="276">
        <v>0</v>
      </c>
      <c r="O1443" s="276">
        <v>3</v>
      </c>
      <c r="P1443" s="276">
        <v>3</v>
      </c>
      <c r="Q1443" s="276" t="s">
        <v>68</v>
      </c>
      <c r="R1443" s="276" t="s">
        <v>68</v>
      </c>
    </row>
    <row r="1444" spans="2:18" x14ac:dyDescent="0.3">
      <c r="B1444" s="436"/>
      <c r="C1444" s="276" t="s">
        <v>1389</v>
      </c>
      <c r="D1444" s="276" t="s">
        <v>1434</v>
      </c>
      <c r="E1444" s="276" t="s">
        <v>65</v>
      </c>
      <c r="F1444" s="276" t="s">
        <v>64</v>
      </c>
      <c r="G1444" s="277" t="s">
        <v>1762</v>
      </c>
      <c r="H1444" s="276" t="s">
        <v>64</v>
      </c>
      <c r="I1444" s="276" t="s">
        <v>64</v>
      </c>
      <c r="J1444" s="276" t="s">
        <v>66</v>
      </c>
      <c r="K1444" s="276" t="s">
        <v>65</v>
      </c>
      <c r="L1444" s="276">
        <v>0</v>
      </c>
      <c r="M1444" s="276">
        <v>0</v>
      </c>
      <c r="N1444" s="276">
        <v>0</v>
      </c>
      <c r="O1444" s="276">
        <v>3</v>
      </c>
      <c r="P1444" s="276">
        <v>3</v>
      </c>
      <c r="Q1444" s="276" t="s">
        <v>68</v>
      </c>
      <c r="R1444" s="276" t="s">
        <v>68</v>
      </c>
    </row>
    <row r="1445" spans="2:18" x14ac:dyDescent="0.3">
      <c r="B1445" s="436"/>
      <c r="C1445" s="276" t="s">
        <v>189</v>
      </c>
      <c r="D1445" s="276" t="s">
        <v>1666</v>
      </c>
      <c r="E1445" s="276" t="s">
        <v>64</v>
      </c>
      <c r="F1445" s="276" t="s">
        <v>65</v>
      </c>
      <c r="G1445" s="277" t="s">
        <v>1853</v>
      </c>
      <c r="H1445" s="276" t="s">
        <v>64</v>
      </c>
      <c r="I1445" s="276" t="s">
        <v>64</v>
      </c>
      <c r="J1445" s="276" t="s">
        <v>65</v>
      </c>
      <c r="K1445" s="276" t="s">
        <v>66</v>
      </c>
      <c r="L1445" s="276">
        <v>0</v>
      </c>
      <c r="M1445" s="276">
        <v>0</v>
      </c>
      <c r="N1445" s="276">
        <v>0</v>
      </c>
      <c r="O1445" s="276">
        <v>3</v>
      </c>
      <c r="P1445" s="276">
        <v>3</v>
      </c>
      <c r="Q1445" s="276" t="s">
        <v>68</v>
      </c>
      <c r="R1445" s="276" t="s">
        <v>68</v>
      </c>
    </row>
    <row r="1446" spans="2:18" x14ac:dyDescent="0.3">
      <c r="B1446" s="436"/>
      <c r="C1446" s="276" t="s">
        <v>1793</v>
      </c>
      <c r="D1446" s="276" t="s">
        <v>1616</v>
      </c>
      <c r="E1446" s="276" t="s">
        <v>65</v>
      </c>
      <c r="F1446" s="276" t="s">
        <v>64</v>
      </c>
      <c r="G1446" s="277" t="s">
        <v>1828</v>
      </c>
      <c r="H1446" s="276" t="s">
        <v>64</v>
      </c>
      <c r="I1446" s="276" t="s">
        <v>64</v>
      </c>
      <c r="J1446" s="276" t="s">
        <v>66</v>
      </c>
      <c r="K1446" s="276" t="s">
        <v>65</v>
      </c>
      <c r="L1446" s="276">
        <v>0</v>
      </c>
      <c r="M1446" s="276">
        <v>0</v>
      </c>
      <c r="N1446" s="276">
        <v>0</v>
      </c>
      <c r="O1446" s="276">
        <v>3</v>
      </c>
      <c r="P1446" s="276">
        <v>3</v>
      </c>
      <c r="Q1446" s="276" t="s">
        <v>68</v>
      </c>
      <c r="R1446" s="276" t="s">
        <v>68</v>
      </c>
    </row>
    <row r="1447" spans="2:18" x14ac:dyDescent="0.3">
      <c r="B1447" s="436"/>
      <c r="C1447" s="276" t="s">
        <v>325</v>
      </c>
      <c r="D1447" s="276" t="s">
        <v>204</v>
      </c>
      <c r="E1447" s="276" t="s">
        <v>64</v>
      </c>
      <c r="F1447" s="276" t="s">
        <v>65</v>
      </c>
      <c r="G1447" s="277" t="s">
        <v>1852</v>
      </c>
      <c r="H1447" s="276" t="s">
        <v>64</v>
      </c>
      <c r="I1447" s="276" t="s">
        <v>64</v>
      </c>
      <c r="J1447" s="276" t="s">
        <v>65</v>
      </c>
      <c r="K1447" s="276" t="s">
        <v>66</v>
      </c>
      <c r="L1447" s="276">
        <v>0</v>
      </c>
      <c r="M1447" s="276">
        <v>0</v>
      </c>
      <c r="N1447" s="276">
        <v>0</v>
      </c>
      <c r="O1447" s="276">
        <v>3</v>
      </c>
      <c r="P1447" s="276">
        <v>3</v>
      </c>
      <c r="Q1447" s="276" t="s">
        <v>68</v>
      </c>
      <c r="R1447" s="276" t="s">
        <v>68</v>
      </c>
    </row>
    <row r="1448" spans="2:18" x14ac:dyDescent="0.3">
      <c r="B1448" s="436"/>
      <c r="C1448" s="276" t="s">
        <v>177</v>
      </c>
      <c r="D1448" s="276" t="s">
        <v>1854</v>
      </c>
      <c r="E1448" s="276" t="s">
        <v>64</v>
      </c>
      <c r="F1448" s="276" t="s">
        <v>65</v>
      </c>
      <c r="G1448" s="277" t="s">
        <v>1855</v>
      </c>
      <c r="H1448" s="276" t="s">
        <v>64</v>
      </c>
      <c r="I1448" s="276" t="s">
        <v>64</v>
      </c>
      <c r="J1448" s="276" t="s">
        <v>66</v>
      </c>
      <c r="K1448" s="276" t="s">
        <v>65</v>
      </c>
      <c r="L1448" s="276">
        <v>0</v>
      </c>
      <c r="M1448" s="276">
        <v>0</v>
      </c>
      <c r="N1448" s="276">
        <v>0</v>
      </c>
      <c r="O1448" s="276">
        <v>3</v>
      </c>
      <c r="P1448" s="276">
        <v>3</v>
      </c>
      <c r="Q1448" s="276" t="s">
        <v>68</v>
      </c>
      <c r="R1448" s="276" t="s">
        <v>68</v>
      </c>
    </row>
    <row r="1449" spans="2:18" x14ac:dyDescent="0.3">
      <c r="B1449" s="436"/>
      <c r="C1449" s="276" t="s">
        <v>532</v>
      </c>
      <c r="D1449" s="276" t="s">
        <v>533</v>
      </c>
      <c r="E1449" s="276" t="s">
        <v>65</v>
      </c>
      <c r="F1449" s="276" t="s">
        <v>64</v>
      </c>
      <c r="G1449" s="277" t="s">
        <v>1856</v>
      </c>
      <c r="H1449" s="276" t="s">
        <v>64</v>
      </c>
      <c r="I1449" s="276" t="s">
        <v>64</v>
      </c>
      <c r="J1449" s="276" t="s">
        <v>65</v>
      </c>
      <c r="K1449" s="276" t="s">
        <v>66</v>
      </c>
      <c r="L1449" s="276">
        <v>0</v>
      </c>
      <c r="M1449" s="276">
        <v>0</v>
      </c>
      <c r="N1449" s="276">
        <v>0</v>
      </c>
      <c r="O1449" s="276">
        <v>3</v>
      </c>
      <c r="P1449" s="276">
        <v>3</v>
      </c>
      <c r="Q1449" s="276" t="s">
        <v>68</v>
      </c>
      <c r="R1449" s="276" t="s">
        <v>68</v>
      </c>
    </row>
    <row r="1450" spans="2:18" x14ac:dyDescent="0.3">
      <c r="B1450" s="436"/>
      <c r="C1450" s="276" t="s">
        <v>547</v>
      </c>
      <c r="D1450" s="276" t="s">
        <v>549</v>
      </c>
      <c r="E1450" s="276" t="s">
        <v>65</v>
      </c>
      <c r="F1450" s="276" t="s">
        <v>64</v>
      </c>
      <c r="G1450" s="277" t="s">
        <v>1829</v>
      </c>
      <c r="H1450" s="276" t="s">
        <v>64</v>
      </c>
      <c r="I1450" s="276" t="s">
        <v>64</v>
      </c>
      <c r="J1450" s="276" t="s">
        <v>65</v>
      </c>
      <c r="K1450" s="276" t="s">
        <v>66</v>
      </c>
      <c r="L1450" s="276">
        <v>0</v>
      </c>
      <c r="M1450" s="276">
        <v>0</v>
      </c>
      <c r="N1450" s="276">
        <v>0</v>
      </c>
      <c r="O1450" s="276">
        <v>3</v>
      </c>
      <c r="P1450" s="276">
        <v>3</v>
      </c>
      <c r="Q1450" s="276" t="s">
        <v>68</v>
      </c>
      <c r="R1450" s="276" t="s">
        <v>68</v>
      </c>
    </row>
    <row r="1451" spans="2:18" x14ac:dyDescent="0.3">
      <c r="B1451" s="436"/>
      <c r="C1451" s="276" t="s">
        <v>1857</v>
      </c>
      <c r="D1451" s="276" t="s">
        <v>605</v>
      </c>
      <c r="E1451" s="276" t="s">
        <v>65</v>
      </c>
      <c r="F1451" s="276" t="s">
        <v>64</v>
      </c>
      <c r="G1451" s="277" t="s">
        <v>1858</v>
      </c>
      <c r="H1451" s="276" t="s">
        <v>64</v>
      </c>
      <c r="I1451" s="276" t="s">
        <v>64</v>
      </c>
      <c r="J1451" s="276" t="s">
        <v>66</v>
      </c>
      <c r="K1451" s="276" t="s">
        <v>65</v>
      </c>
      <c r="L1451" s="276">
        <v>5</v>
      </c>
      <c r="M1451" s="276">
        <v>0</v>
      </c>
      <c r="N1451" s="276">
        <v>0</v>
      </c>
      <c r="O1451" s="276">
        <v>0</v>
      </c>
      <c r="P1451" s="276">
        <v>5</v>
      </c>
      <c r="Q1451" s="276" t="s">
        <v>68</v>
      </c>
      <c r="R1451" s="276" t="s">
        <v>68</v>
      </c>
    </row>
    <row r="1452" spans="2:18" x14ac:dyDescent="0.3">
      <c r="B1452" s="436"/>
      <c r="C1452" s="276" t="s">
        <v>1840</v>
      </c>
      <c r="D1452" s="276" t="s">
        <v>1859</v>
      </c>
      <c r="E1452" s="276" t="s">
        <v>65</v>
      </c>
      <c r="F1452" s="276" t="s">
        <v>64</v>
      </c>
      <c r="G1452" s="277" t="s">
        <v>1860</v>
      </c>
      <c r="H1452" s="276" t="s">
        <v>64</v>
      </c>
      <c r="I1452" s="276" t="s">
        <v>64</v>
      </c>
      <c r="J1452" s="276" t="s">
        <v>65</v>
      </c>
      <c r="K1452" s="276" t="s">
        <v>66</v>
      </c>
      <c r="L1452" s="276">
        <v>0</v>
      </c>
      <c r="M1452" s="276">
        <v>0</v>
      </c>
      <c r="N1452" s="276">
        <v>0</v>
      </c>
      <c r="O1452" s="276">
        <v>3</v>
      </c>
      <c r="P1452" s="276">
        <v>3</v>
      </c>
      <c r="Q1452" s="276" t="s">
        <v>68</v>
      </c>
      <c r="R1452" s="276" t="s">
        <v>68</v>
      </c>
    </row>
    <row r="1453" spans="2:18" x14ac:dyDescent="0.3">
      <c r="B1453" s="436"/>
      <c r="C1453" s="276" t="s">
        <v>547</v>
      </c>
      <c r="D1453" s="276" t="s">
        <v>548</v>
      </c>
      <c r="E1453" s="276" t="s">
        <v>65</v>
      </c>
      <c r="F1453" s="276" t="s">
        <v>64</v>
      </c>
      <c r="G1453" s="277" t="s">
        <v>1824</v>
      </c>
      <c r="H1453" s="276" t="s">
        <v>64</v>
      </c>
      <c r="I1453" s="276" t="s">
        <v>64</v>
      </c>
      <c r="J1453" s="276" t="s">
        <v>66</v>
      </c>
      <c r="K1453" s="276" t="s">
        <v>65</v>
      </c>
      <c r="L1453" s="276">
        <v>0</v>
      </c>
      <c r="M1453" s="276">
        <v>0</v>
      </c>
      <c r="N1453" s="276">
        <v>0</v>
      </c>
      <c r="O1453" s="276">
        <v>3</v>
      </c>
      <c r="P1453" s="276">
        <v>3</v>
      </c>
      <c r="Q1453" s="276" t="s">
        <v>68</v>
      </c>
      <c r="R1453" s="276" t="s">
        <v>68</v>
      </c>
    </row>
    <row r="1454" spans="2:18" x14ac:dyDescent="0.3">
      <c r="B1454" s="436"/>
      <c r="C1454" s="276" t="s">
        <v>1861</v>
      </c>
      <c r="D1454" s="276" t="s">
        <v>1457</v>
      </c>
      <c r="E1454" s="276" t="s">
        <v>65</v>
      </c>
      <c r="F1454" s="276" t="s">
        <v>64</v>
      </c>
      <c r="G1454" s="277" t="s">
        <v>1762</v>
      </c>
      <c r="H1454" s="276" t="s">
        <v>65</v>
      </c>
      <c r="I1454" s="276" t="s">
        <v>65</v>
      </c>
      <c r="J1454" s="276" t="s">
        <v>66</v>
      </c>
      <c r="K1454" s="276" t="s">
        <v>66</v>
      </c>
      <c r="L1454" s="276">
        <v>0</v>
      </c>
      <c r="M1454" s="276">
        <v>0</v>
      </c>
      <c r="N1454" s="276">
        <v>0</v>
      </c>
      <c r="O1454" s="276">
        <v>3</v>
      </c>
      <c r="P1454" s="276">
        <v>3</v>
      </c>
      <c r="Q1454" s="276" t="s">
        <v>68</v>
      </c>
      <c r="R1454" s="276" t="s">
        <v>68</v>
      </c>
    </row>
    <row r="1455" spans="2:18" x14ac:dyDescent="0.3">
      <c r="B1455" s="436"/>
      <c r="C1455" s="276" t="s">
        <v>1862</v>
      </c>
      <c r="D1455" s="276" t="s">
        <v>180</v>
      </c>
      <c r="E1455" s="276" t="s">
        <v>65</v>
      </c>
      <c r="F1455" s="276" t="s">
        <v>64</v>
      </c>
      <c r="G1455" s="277" t="s">
        <v>1863</v>
      </c>
      <c r="H1455" s="276" t="s">
        <v>64</v>
      </c>
      <c r="I1455" s="276" t="s">
        <v>64</v>
      </c>
      <c r="J1455" s="276" t="s">
        <v>66</v>
      </c>
      <c r="K1455" s="276" t="s">
        <v>65</v>
      </c>
      <c r="L1455" s="276">
        <v>0</v>
      </c>
      <c r="M1455" s="276">
        <v>0</v>
      </c>
      <c r="N1455" s="276">
        <v>0</v>
      </c>
      <c r="O1455" s="276">
        <v>3</v>
      </c>
      <c r="P1455" s="276">
        <v>3</v>
      </c>
      <c r="Q1455" s="276" t="s">
        <v>68</v>
      </c>
      <c r="R1455" s="276" t="s">
        <v>68</v>
      </c>
    </row>
    <row r="1456" spans="2:18" x14ac:dyDescent="0.3">
      <c r="B1456" s="436"/>
      <c r="C1456" s="276" t="s">
        <v>1773</v>
      </c>
      <c r="D1456" s="276" t="s">
        <v>186</v>
      </c>
      <c r="E1456" s="276" t="s">
        <v>65</v>
      </c>
      <c r="F1456" s="276" t="s">
        <v>64</v>
      </c>
      <c r="G1456" s="277" t="s">
        <v>1863</v>
      </c>
      <c r="H1456" s="276" t="s">
        <v>64</v>
      </c>
      <c r="I1456" s="276" t="s">
        <v>64</v>
      </c>
      <c r="J1456" s="276" t="s">
        <v>65</v>
      </c>
      <c r="K1456" s="276" t="s">
        <v>66</v>
      </c>
      <c r="L1456" s="276">
        <v>0</v>
      </c>
      <c r="M1456" s="276">
        <v>0</v>
      </c>
      <c r="N1456" s="276">
        <v>0</v>
      </c>
      <c r="O1456" s="276">
        <v>3</v>
      </c>
      <c r="P1456" s="276">
        <v>3</v>
      </c>
      <c r="Q1456" s="276" t="s">
        <v>68</v>
      </c>
      <c r="R1456" s="276" t="s">
        <v>68</v>
      </c>
    </row>
    <row r="1457" spans="2:18" x14ac:dyDescent="0.3">
      <c r="B1457" s="436"/>
      <c r="C1457" s="276" t="s">
        <v>123</v>
      </c>
      <c r="D1457" s="276" t="s">
        <v>1864</v>
      </c>
      <c r="E1457" s="276" t="s">
        <v>64</v>
      </c>
      <c r="F1457" s="276" t="s">
        <v>65</v>
      </c>
      <c r="G1457" s="277" t="s">
        <v>1762</v>
      </c>
      <c r="H1457" s="276" t="s">
        <v>64</v>
      </c>
      <c r="I1457" s="276" t="s">
        <v>64</v>
      </c>
      <c r="J1457" s="276" t="s">
        <v>65</v>
      </c>
      <c r="K1457" s="276" t="s">
        <v>66</v>
      </c>
      <c r="L1457" s="276">
        <v>0</v>
      </c>
      <c r="M1457" s="276">
        <v>0</v>
      </c>
      <c r="N1457" s="276">
        <v>0</v>
      </c>
      <c r="O1457" s="276">
        <v>3</v>
      </c>
      <c r="P1457" s="276">
        <v>3</v>
      </c>
      <c r="Q1457" s="276" t="s">
        <v>68</v>
      </c>
      <c r="R1457" s="276" t="s">
        <v>68</v>
      </c>
    </row>
    <row r="1458" spans="2:18" x14ac:dyDescent="0.3">
      <c r="B1458" s="436"/>
      <c r="C1458" s="276" t="s">
        <v>1865</v>
      </c>
      <c r="D1458" s="276" t="s">
        <v>190</v>
      </c>
      <c r="E1458" s="276" t="s">
        <v>64</v>
      </c>
      <c r="F1458" s="276" t="s">
        <v>65</v>
      </c>
      <c r="G1458" s="277" t="s">
        <v>1762</v>
      </c>
      <c r="H1458" s="276" t="s">
        <v>65</v>
      </c>
      <c r="I1458" s="276" t="s">
        <v>64</v>
      </c>
      <c r="J1458" s="276" t="s">
        <v>66</v>
      </c>
      <c r="K1458" s="276" t="s">
        <v>66</v>
      </c>
      <c r="L1458" s="276">
        <v>0</v>
      </c>
      <c r="M1458" s="276">
        <v>0</v>
      </c>
      <c r="N1458" s="276">
        <v>0</v>
      </c>
      <c r="O1458" s="276">
        <v>3</v>
      </c>
      <c r="P1458" s="276">
        <v>3</v>
      </c>
      <c r="Q1458" s="276" t="s">
        <v>68</v>
      </c>
      <c r="R1458" s="276" t="s">
        <v>68</v>
      </c>
    </row>
    <row r="1459" spans="2:18" x14ac:dyDescent="0.3">
      <c r="B1459" s="436"/>
      <c r="C1459" s="276" t="s">
        <v>1865</v>
      </c>
      <c r="D1459" s="276" t="s">
        <v>531</v>
      </c>
      <c r="E1459" s="276" t="s">
        <v>64</v>
      </c>
      <c r="F1459" s="276" t="s">
        <v>65</v>
      </c>
      <c r="G1459" s="277" t="s">
        <v>1762</v>
      </c>
      <c r="H1459" s="276" t="s">
        <v>64</v>
      </c>
      <c r="I1459" s="276" t="s">
        <v>65</v>
      </c>
      <c r="J1459" s="276" t="s">
        <v>66</v>
      </c>
      <c r="K1459" s="276" t="s">
        <v>66</v>
      </c>
      <c r="L1459" s="276">
        <v>0</v>
      </c>
      <c r="M1459" s="276">
        <v>0</v>
      </c>
      <c r="N1459" s="276">
        <v>0</v>
      </c>
      <c r="O1459" s="276">
        <v>3</v>
      </c>
      <c r="P1459" s="276">
        <v>3</v>
      </c>
      <c r="Q1459" s="276" t="s">
        <v>68</v>
      </c>
      <c r="R1459" s="276" t="s">
        <v>68</v>
      </c>
    </row>
    <row r="1460" spans="2:18" x14ac:dyDescent="0.3">
      <c r="B1460" s="436"/>
      <c r="C1460" s="276" t="s">
        <v>547</v>
      </c>
      <c r="D1460" s="276" t="s">
        <v>548</v>
      </c>
      <c r="E1460" s="276" t="s">
        <v>65</v>
      </c>
      <c r="F1460" s="276" t="s">
        <v>64</v>
      </c>
      <c r="G1460" s="277" t="s">
        <v>1824</v>
      </c>
      <c r="H1460" s="276" t="s">
        <v>64</v>
      </c>
      <c r="I1460" s="276" t="s">
        <v>64</v>
      </c>
      <c r="J1460" s="276" t="s">
        <v>66</v>
      </c>
      <c r="K1460" s="276" t="s">
        <v>65</v>
      </c>
      <c r="L1460" s="276">
        <v>0</v>
      </c>
      <c r="M1460" s="276">
        <v>0</v>
      </c>
      <c r="N1460" s="276">
        <v>0</v>
      </c>
      <c r="O1460" s="276">
        <v>3</v>
      </c>
      <c r="P1460" s="276">
        <v>3</v>
      </c>
      <c r="Q1460" s="276" t="s">
        <v>68</v>
      </c>
      <c r="R1460" s="276" t="s">
        <v>68</v>
      </c>
    </row>
    <row r="1461" spans="2:18" x14ac:dyDescent="0.3">
      <c r="B1461" s="436"/>
      <c r="C1461" s="276" t="s">
        <v>547</v>
      </c>
      <c r="D1461" s="276" t="s">
        <v>549</v>
      </c>
      <c r="E1461" s="276" t="s">
        <v>65</v>
      </c>
      <c r="F1461" s="276" t="s">
        <v>64</v>
      </c>
      <c r="G1461" s="277" t="s">
        <v>1829</v>
      </c>
      <c r="H1461" s="276" t="s">
        <v>64</v>
      </c>
      <c r="I1461" s="276" t="s">
        <v>64</v>
      </c>
      <c r="J1461" s="276" t="s">
        <v>66</v>
      </c>
      <c r="K1461" s="276" t="s">
        <v>66</v>
      </c>
      <c r="L1461" s="276">
        <v>0</v>
      </c>
      <c r="M1461" s="276">
        <v>0</v>
      </c>
      <c r="N1461" s="276">
        <v>0</v>
      </c>
      <c r="O1461" s="276">
        <v>3</v>
      </c>
      <c r="P1461" s="276">
        <v>3</v>
      </c>
      <c r="Q1461" s="276" t="s">
        <v>68</v>
      </c>
      <c r="R1461" s="276" t="s">
        <v>68</v>
      </c>
    </row>
    <row r="1462" spans="2:18" x14ac:dyDescent="0.3">
      <c r="B1462" s="436"/>
      <c r="C1462" s="276" t="s">
        <v>177</v>
      </c>
      <c r="D1462" s="276" t="s">
        <v>1854</v>
      </c>
      <c r="E1462" s="276" t="s">
        <v>64</v>
      </c>
      <c r="F1462" s="276" t="s">
        <v>65</v>
      </c>
      <c r="G1462" s="277" t="s">
        <v>1855</v>
      </c>
      <c r="H1462" s="276" t="s">
        <v>64</v>
      </c>
      <c r="I1462" s="276" t="s">
        <v>64</v>
      </c>
      <c r="J1462" s="276" t="s">
        <v>66</v>
      </c>
      <c r="K1462" s="276" t="s">
        <v>65</v>
      </c>
      <c r="L1462" s="276">
        <v>0</v>
      </c>
      <c r="M1462" s="276">
        <v>0</v>
      </c>
      <c r="N1462" s="276">
        <v>0</v>
      </c>
      <c r="O1462" s="276">
        <v>3</v>
      </c>
      <c r="P1462" s="276">
        <v>3</v>
      </c>
      <c r="Q1462" s="276" t="s">
        <v>68</v>
      </c>
      <c r="R1462" s="276" t="s">
        <v>68</v>
      </c>
    </row>
    <row r="1463" spans="2:18" x14ac:dyDescent="0.3">
      <c r="B1463" s="436"/>
      <c r="C1463" s="276" t="s">
        <v>1810</v>
      </c>
      <c r="D1463" s="276" t="s">
        <v>605</v>
      </c>
      <c r="E1463" s="276" t="s">
        <v>65</v>
      </c>
      <c r="F1463" s="276" t="s">
        <v>64</v>
      </c>
      <c r="G1463" s="277" t="s">
        <v>1858</v>
      </c>
      <c r="H1463" s="276" t="s">
        <v>64</v>
      </c>
      <c r="I1463" s="276" t="s">
        <v>64</v>
      </c>
      <c r="J1463" s="276" t="s">
        <v>66</v>
      </c>
      <c r="K1463" s="276" t="s">
        <v>65</v>
      </c>
      <c r="L1463" s="276">
        <v>0</v>
      </c>
      <c r="M1463" s="276">
        <v>0</v>
      </c>
      <c r="N1463" s="276">
        <v>0</v>
      </c>
      <c r="O1463" s="276">
        <v>3</v>
      </c>
      <c r="P1463" s="276">
        <v>3</v>
      </c>
      <c r="Q1463" s="276" t="s">
        <v>68</v>
      </c>
      <c r="R1463" s="276" t="s">
        <v>68</v>
      </c>
    </row>
    <row r="1464" spans="2:18" x14ac:dyDescent="0.3">
      <c r="B1464" s="436"/>
      <c r="C1464" s="276" t="s">
        <v>1840</v>
      </c>
      <c r="D1464" s="276" t="s">
        <v>1859</v>
      </c>
      <c r="E1464" s="276" t="s">
        <v>65</v>
      </c>
      <c r="F1464" s="276" t="s">
        <v>64</v>
      </c>
      <c r="G1464" s="277" t="s">
        <v>1860</v>
      </c>
      <c r="H1464" s="276" t="s">
        <v>64</v>
      </c>
      <c r="I1464" s="276" t="s">
        <v>64</v>
      </c>
      <c r="J1464" s="276" t="s">
        <v>65</v>
      </c>
      <c r="K1464" s="276" t="s">
        <v>66</v>
      </c>
      <c r="L1464" s="276">
        <v>0</v>
      </c>
      <c r="M1464" s="276">
        <v>0</v>
      </c>
      <c r="N1464" s="276">
        <v>0</v>
      </c>
      <c r="O1464" s="276">
        <v>3</v>
      </c>
      <c r="P1464" s="276">
        <v>3</v>
      </c>
      <c r="Q1464" s="276" t="s">
        <v>68</v>
      </c>
      <c r="R1464" s="276" t="s">
        <v>68</v>
      </c>
    </row>
    <row r="1465" spans="2:18" x14ac:dyDescent="0.3">
      <c r="B1465" s="436"/>
      <c r="C1465" s="276" t="s">
        <v>1865</v>
      </c>
      <c r="D1465" s="276" t="s">
        <v>190</v>
      </c>
      <c r="E1465" s="276" t="s">
        <v>64</v>
      </c>
      <c r="F1465" s="276" t="s">
        <v>65</v>
      </c>
      <c r="G1465" s="277" t="s">
        <v>1762</v>
      </c>
      <c r="H1465" s="276" t="s">
        <v>65</v>
      </c>
      <c r="I1465" s="276" t="s">
        <v>64</v>
      </c>
      <c r="J1465" s="276" t="s">
        <v>66</v>
      </c>
      <c r="K1465" s="276" t="s">
        <v>66</v>
      </c>
      <c r="L1465" s="276">
        <v>0</v>
      </c>
      <c r="M1465" s="276">
        <v>0</v>
      </c>
      <c r="N1465" s="276">
        <v>0</v>
      </c>
      <c r="O1465" s="276">
        <v>3</v>
      </c>
      <c r="P1465" s="276">
        <v>3</v>
      </c>
      <c r="Q1465" s="276" t="s">
        <v>68</v>
      </c>
      <c r="R1465" s="276" t="s">
        <v>68</v>
      </c>
    </row>
    <row r="1466" spans="2:18" x14ac:dyDescent="0.3">
      <c r="B1466" s="436"/>
      <c r="C1466" s="276" t="s">
        <v>123</v>
      </c>
      <c r="D1466" s="276" t="s">
        <v>1866</v>
      </c>
      <c r="E1466" s="276" t="s">
        <v>64</v>
      </c>
      <c r="F1466" s="276" t="s">
        <v>65</v>
      </c>
      <c r="G1466" s="277" t="s">
        <v>1867</v>
      </c>
      <c r="H1466" s="276" t="s">
        <v>64</v>
      </c>
      <c r="I1466" s="276" t="s">
        <v>64</v>
      </c>
      <c r="J1466" s="276" t="s">
        <v>65</v>
      </c>
      <c r="K1466" s="276" t="s">
        <v>66</v>
      </c>
      <c r="L1466" s="276">
        <v>0</v>
      </c>
      <c r="M1466" s="276">
        <v>0</v>
      </c>
      <c r="N1466" s="276">
        <v>0</v>
      </c>
      <c r="O1466" s="276">
        <v>3</v>
      </c>
      <c r="P1466" s="276">
        <v>3</v>
      </c>
      <c r="Q1466" s="276" t="s">
        <v>68</v>
      </c>
      <c r="R1466" s="276" t="s">
        <v>68</v>
      </c>
    </row>
    <row r="1467" spans="2:18" x14ac:dyDescent="0.3">
      <c r="B1467" s="436"/>
      <c r="C1467" s="276" t="s">
        <v>220</v>
      </c>
      <c r="D1467" s="276" t="s">
        <v>1868</v>
      </c>
      <c r="E1467" s="276" t="s">
        <v>65</v>
      </c>
      <c r="F1467" s="276" t="s">
        <v>64</v>
      </c>
      <c r="G1467" s="277" t="s">
        <v>1762</v>
      </c>
      <c r="H1467" s="276" t="s">
        <v>64</v>
      </c>
      <c r="I1467" s="276" t="s">
        <v>64</v>
      </c>
      <c r="J1467" s="276" t="s">
        <v>65</v>
      </c>
      <c r="K1467" s="276" t="s">
        <v>66</v>
      </c>
      <c r="L1467" s="276">
        <v>0</v>
      </c>
      <c r="M1467" s="276">
        <v>0</v>
      </c>
      <c r="N1467" s="276">
        <v>0</v>
      </c>
      <c r="O1467" s="276">
        <v>3</v>
      </c>
      <c r="P1467" s="276">
        <v>3</v>
      </c>
      <c r="Q1467" s="276" t="s">
        <v>68</v>
      </c>
      <c r="R1467" s="276" t="s">
        <v>68</v>
      </c>
    </row>
    <row r="1468" spans="2:18" x14ac:dyDescent="0.3">
      <c r="B1468" s="436"/>
      <c r="C1468" s="276" t="s">
        <v>525</v>
      </c>
      <c r="D1468" s="276" t="s">
        <v>1869</v>
      </c>
      <c r="E1468" s="276" t="s">
        <v>65</v>
      </c>
      <c r="F1468" s="276" t="s">
        <v>64</v>
      </c>
      <c r="G1468" s="277" t="s">
        <v>1870</v>
      </c>
      <c r="H1468" s="276" t="s">
        <v>64</v>
      </c>
      <c r="I1468" s="276" t="s">
        <v>64</v>
      </c>
      <c r="J1468" s="276" t="s">
        <v>65</v>
      </c>
      <c r="K1468" s="276" t="s">
        <v>66</v>
      </c>
      <c r="L1468" s="276">
        <v>0</v>
      </c>
      <c r="M1468" s="276">
        <v>0</v>
      </c>
      <c r="N1468" s="276">
        <v>0</v>
      </c>
      <c r="O1468" s="276">
        <v>3</v>
      </c>
      <c r="P1468" s="276">
        <v>3</v>
      </c>
      <c r="Q1468" s="276" t="s">
        <v>68</v>
      </c>
      <c r="R1468" s="276" t="s">
        <v>68</v>
      </c>
    </row>
    <row r="1469" spans="2:18" x14ac:dyDescent="0.3">
      <c r="B1469" s="436"/>
      <c r="C1469" s="276" t="s">
        <v>1865</v>
      </c>
      <c r="D1469" s="276" t="s">
        <v>531</v>
      </c>
      <c r="E1469" s="276" t="s">
        <v>64</v>
      </c>
      <c r="F1469" s="276" t="s">
        <v>65</v>
      </c>
      <c r="G1469" s="277" t="s">
        <v>1762</v>
      </c>
      <c r="H1469" s="276" t="s">
        <v>64</v>
      </c>
      <c r="I1469" s="276" t="s">
        <v>64</v>
      </c>
      <c r="J1469" s="276" t="s">
        <v>66</v>
      </c>
      <c r="K1469" s="276" t="s">
        <v>66</v>
      </c>
      <c r="L1469" s="276">
        <v>0</v>
      </c>
      <c r="M1469" s="276">
        <v>0</v>
      </c>
      <c r="N1469" s="276">
        <v>0</v>
      </c>
      <c r="O1469" s="276">
        <v>3</v>
      </c>
      <c r="P1469" s="276">
        <v>3</v>
      </c>
      <c r="Q1469" s="276" t="s">
        <v>68</v>
      </c>
      <c r="R1469" s="276" t="s">
        <v>68</v>
      </c>
    </row>
    <row r="1470" spans="2:18" x14ac:dyDescent="0.3">
      <c r="B1470" s="436"/>
      <c r="C1470" s="276" t="s">
        <v>1822</v>
      </c>
      <c r="D1470" s="276" t="s">
        <v>1823</v>
      </c>
      <c r="E1470" s="276" t="s">
        <v>65</v>
      </c>
      <c r="F1470" s="276" t="s">
        <v>64</v>
      </c>
      <c r="G1470" s="277" t="s">
        <v>1762</v>
      </c>
      <c r="H1470" s="276" t="s">
        <v>65</v>
      </c>
      <c r="I1470" s="276" t="s">
        <v>64</v>
      </c>
      <c r="J1470" s="276" t="s">
        <v>66</v>
      </c>
      <c r="K1470" s="276" t="s">
        <v>66</v>
      </c>
      <c r="L1470" s="276">
        <v>0</v>
      </c>
      <c r="M1470" s="276">
        <v>0</v>
      </c>
      <c r="N1470" s="276">
        <v>0</v>
      </c>
      <c r="O1470" s="276">
        <v>3</v>
      </c>
      <c r="P1470" s="276">
        <v>3</v>
      </c>
      <c r="Q1470" s="276" t="s">
        <v>68</v>
      </c>
      <c r="R1470" s="276" t="s">
        <v>68</v>
      </c>
    </row>
    <row r="1471" spans="2:18" x14ac:dyDescent="0.3">
      <c r="B1471" s="436"/>
      <c r="C1471" s="276" t="s">
        <v>220</v>
      </c>
      <c r="D1471" s="276" t="s">
        <v>1868</v>
      </c>
      <c r="E1471" s="276" t="s">
        <v>65</v>
      </c>
      <c r="F1471" s="276" t="s">
        <v>64</v>
      </c>
      <c r="G1471" s="277" t="s">
        <v>1762</v>
      </c>
      <c r="H1471" s="276" t="s">
        <v>64</v>
      </c>
      <c r="I1471" s="276" t="s">
        <v>64</v>
      </c>
      <c r="J1471" s="276" t="s">
        <v>65</v>
      </c>
      <c r="K1471" s="276" t="s">
        <v>66</v>
      </c>
      <c r="L1471" s="276">
        <v>0</v>
      </c>
      <c r="M1471" s="276">
        <v>0</v>
      </c>
      <c r="N1471" s="276">
        <v>0</v>
      </c>
      <c r="O1471" s="276">
        <v>3</v>
      </c>
      <c r="P1471" s="276">
        <v>3</v>
      </c>
      <c r="Q1471" s="276" t="s">
        <v>68</v>
      </c>
      <c r="R1471" s="276" t="s">
        <v>68</v>
      </c>
    </row>
    <row r="1472" spans="2:18" x14ac:dyDescent="0.3">
      <c r="B1472" s="436"/>
      <c r="C1472" s="276" t="s">
        <v>522</v>
      </c>
      <c r="D1472" s="276" t="s">
        <v>215</v>
      </c>
      <c r="E1472" s="276" t="s">
        <v>65</v>
      </c>
      <c r="F1472" s="276" t="s">
        <v>64</v>
      </c>
      <c r="G1472" s="277" t="s">
        <v>1762</v>
      </c>
      <c r="H1472" s="276" t="s">
        <v>64</v>
      </c>
      <c r="I1472" s="276" t="s">
        <v>64</v>
      </c>
      <c r="J1472" s="276" t="s">
        <v>65</v>
      </c>
      <c r="K1472" s="276" t="s">
        <v>66</v>
      </c>
      <c r="L1472" s="276">
        <v>0</v>
      </c>
      <c r="M1472" s="276">
        <v>0</v>
      </c>
      <c r="N1472" s="276">
        <v>0</v>
      </c>
      <c r="O1472" s="276">
        <v>3</v>
      </c>
      <c r="P1472" s="276">
        <v>3</v>
      </c>
      <c r="Q1472" s="276" t="s">
        <v>68</v>
      </c>
      <c r="R1472" s="276" t="s">
        <v>68</v>
      </c>
    </row>
    <row r="1473" spans="2:18" x14ac:dyDescent="0.3">
      <c r="B1473" s="436"/>
      <c r="C1473" s="276" t="s">
        <v>525</v>
      </c>
      <c r="D1473" s="276" t="s">
        <v>526</v>
      </c>
      <c r="E1473" s="276" t="s">
        <v>65</v>
      </c>
      <c r="F1473" s="276" t="s">
        <v>64</v>
      </c>
      <c r="G1473" s="277" t="s">
        <v>1871</v>
      </c>
      <c r="H1473" s="276" t="s">
        <v>64</v>
      </c>
      <c r="I1473" s="276" t="s">
        <v>64</v>
      </c>
      <c r="J1473" s="276" t="s">
        <v>65</v>
      </c>
      <c r="K1473" s="276" t="s">
        <v>66</v>
      </c>
      <c r="L1473" s="276">
        <v>0</v>
      </c>
      <c r="M1473" s="276">
        <v>0</v>
      </c>
      <c r="N1473" s="276">
        <v>0</v>
      </c>
      <c r="O1473" s="276">
        <v>3</v>
      </c>
      <c r="P1473" s="276">
        <v>3</v>
      </c>
      <c r="Q1473" s="276" t="s">
        <v>68</v>
      </c>
      <c r="R1473" s="276" t="s">
        <v>68</v>
      </c>
    </row>
    <row r="1474" spans="2:18" x14ac:dyDescent="0.3">
      <c r="B1474" s="436"/>
      <c r="C1474" s="276" t="s">
        <v>193</v>
      </c>
      <c r="D1474" s="276" t="s">
        <v>1872</v>
      </c>
      <c r="E1474" s="276" t="s">
        <v>65</v>
      </c>
      <c r="F1474" s="276" t="s">
        <v>64</v>
      </c>
      <c r="G1474" s="277" t="s">
        <v>1762</v>
      </c>
      <c r="H1474" s="276" t="s">
        <v>64</v>
      </c>
      <c r="I1474" s="276" t="s">
        <v>64</v>
      </c>
      <c r="J1474" s="276" t="s">
        <v>65</v>
      </c>
      <c r="K1474" s="276" t="s">
        <v>66</v>
      </c>
      <c r="L1474" s="276">
        <v>0</v>
      </c>
      <c r="M1474" s="276">
        <v>0</v>
      </c>
      <c r="N1474" s="276">
        <v>0</v>
      </c>
      <c r="O1474" s="276">
        <v>3</v>
      </c>
      <c r="P1474" s="276">
        <v>3</v>
      </c>
      <c r="Q1474" s="276" t="s">
        <v>68</v>
      </c>
      <c r="R1474" s="276" t="s">
        <v>68</v>
      </c>
    </row>
    <row r="1475" spans="2:18" x14ac:dyDescent="0.3">
      <c r="B1475" s="436"/>
      <c r="C1475" s="276" t="s">
        <v>1388</v>
      </c>
      <c r="D1475" s="276" t="s">
        <v>182</v>
      </c>
      <c r="E1475" s="276" t="s">
        <v>65</v>
      </c>
      <c r="F1475" s="276" t="s">
        <v>64</v>
      </c>
      <c r="G1475" s="277" t="s">
        <v>1762</v>
      </c>
      <c r="H1475" s="276" t="s">
        <v>64</v>
      </c>
      <c r="I1475" s="276" t="s">
        <v>65</v>
      </c>
      <c r="J1475" s="276" t="s">
        <v>66</v>
      </c>
      <c r="K1475" s="276" t="s">
        <v>66</v>
      </c>
      <c r="L1475" s="276">
        <v>0</v>
      </c>
      <c r="M1475" s="276">
        <v>0</v>
      </c>
      <c r="N1475" s="276">
        <v>0</v>
      </c>
      <c r="O1475" s="276">
        <v>3</v>
      </c>
      <c r="P1475" s="276">
        <v>3</v>
      </c>
      <c r="Q1475" s="276" t="s">
        <v>68</v>
      </c>
      <c r="R1475" s="276" t="s">
        <v>68</v>
      </c>
    </row>
    <row r="1476" spans="2:18" x14ac:dyDescent="0.3">
      <c r="B1476" s="436"/>
      <c r="C1476" s="276" t="s">
        <v>1793</v>
      </c>
      <c r="D1476" s="276" t="s">
        <v>190</v>
      </c>
      <c r="E1476" s="276" t="s">
        <v>65</v>
      </c>
      <c r="F1476" s="276" t="s">
        <v>64</v>
      </c>
      <c r="G1476" s="277" t="s">
        <v>1828</v>
      </c>
      <c r="H1476" s="276" t="s">
        <v>64</v>
      </c>
      <c r="I1476" s="276" t="s">
        <v>64</v>
      </c>
      <c r="J1476" s="276" t="s">
        <v>66</v>
      </c>
      <c r="K1476" s="276" t="s">
        <v>65</v>
      </c>
      <c r="L1476" s="276">
        <v>0</v>
      </c>
      <c r="M1476" s="276">
        <v>0</v>
      </c>
      <c r="N1476" s="276">
        <v>0</v>
      </c>
      <c r="O1476" s="276">
        <v>3</v>
      </c>
      <c r="P1476" s="276">
        <v>3</v>
      </c>
      <c r="Q1476" s="276" t="s">
        <v>68</v>
      </c>
      <c r="R1476" s="276" t="s">
        <v>68</v>
      </c>
    </row>
    <row r="1477" spans="2:18" x14ac:dyDescent="0.3">
      <c r="B1477" s="436"/>
      <c r="C1477" s="276" t="s">
        <v>1368</v>
      </c>
      <c r="D1477" s="276" t="s">
        <v>1815</v>
      </c>
      <c r="E1477" s="276" t="s">
        <v>65</v>
      </c>
      <c r="F1477" s="276" t="s">
        <v>64</v>
      </c>
      <c r="G1477" s="277" t="s">
        <v>1873</v>
      </c>
      <c r="H1477" s="276" t="s">
        <v>64</v>
      </c>
      <c r="I1477" s="276" t="s">
        <v>64</v>
      </c>
      <c r="J1477" s="276" t="s">
        <v>66</v>
      </c>
      <c r="K1477" s="276" t="s">
        <v>65</v>
      </c>
      <c r="L1477" s="276">
        <v>0</v>
      </c>
      <c r="M1477" s="276">
        <v>0</v>
      </c>
      <c r="N1477" s="276">
        <v>0</v>
      </c>
      <c r="O1477" s="276">
        <v>3</v>
      </c>
      <c r="P1477" s="276">
        <v>3</v>
      </c>
      <c r="Q1477" s="276" t="s">
        <v>68</v>
      </c>
      <c r="R1477" s="276" t="s">
        <v>68</v>
      </c>
    </row>
    <row r="1478" spans="2:18" x14ac:dyDescent="0.3">
      <c r="B1478" s="436"/>
      <c r="C1478" s="276" t="s">
        <v>189</v>
      </c>
      <c r="D1478" s="276" t="s">
        <v>1789</v>
      </c>
      <c r="E1478" s="276" t="s">
        <v>64</v>
      </c>
      <c r="F1478" s="276" t="s">
        <v>65</v>
      </c>
      <c r="G1478" s="277" t="s">
        <v>1762</v>
      </c>
      <c r="H1478" s="276" t="s">
        <v>64</v>
      </c>
      <c r="I1478" s="276" t="s">
        <v>64</v>
      </c>
      <c r="J1478" s="276" t="s">
        <v>66</v>
      </c>
      <c r="K1478" s="276" t="s">
        <v>65</v>
      </c>
      <c r="L1478" s="276">
        <v>0</v>
      </c>
      <c r="M1478" s="276">
        <v>0</v>
      </c>
      <c r="N1478" s="276">
        <v>0</v>
      </c>
      <c r="O1478" s="276">
        <v>3</v>
      </c>
      <c r="P1478" s="276">
        <v>3</v>
      </c>
      <c r="Q1478" s="276" t="s">
        <v>68</v>
      </c>
      <c r="R1478" s="276" t="s">
        <v>68</v>
      </c>
    </row>
    <row r="1479" spans="2:18" x14ac:dyDescent="0.3">
      <c r="B1479" s="436"/>
      <c r="C1479" s="276" t="s">
        <v>1379</v>
      </c>
      <c r="D1479" s="276" t="s">
        <v>173</v>
      </c>
      <c r="E1479" s="276" t="s">
        <v>65</v>
      </c>
      <c r="F1479" s="276" t="s">
        <v>64</v>
      </c>
      <c r="G1479" s="277" t="s">
        <v>1874</v>
      </c>
      <c r="H1479" s="276" t="s">
        <v>64</v>
      </c>
      <c r="I1479" s="276" t="s">
        <v>64</v>
      </c>
      <c r="J1479" s="276" t="s">
        <v>66</v>
      </c>
      <c r="K1479" s="276" t="s">
        <v>65</v>
      </c>
      <c r="L1479" s="276">
        <v>0</v>
      </c>
      <c r="M1479" s="276">
        <v>0</v>
      </c>
      <c r="N1479" s="276">
        <v>0</v>
      </c>
      <c r="O1479" s="276">
        <v>3</v>
      </c>
      <c r="P1479" s="276">
        <v>3</v>
      </c>
      <c r="Q1479" s="276" t="s">
        <v>68</v>
      </c>
      <c r="R1479" s="276" t="s">
        <v>68</v>
      </c>
    </row>
    <row r="1480" spans="2:18" x14ac:dyDescent="0.3">
      <c r="B1480" s="436"/>
      <c r="C1480" s="276" t="s">
        <v>1875</v>
      </c>
      <c r="D1480" s="276" t="s">
        <v>516</v>
      </c>
      <c r="E1480" s="276" t="s">
        <v>65</v>
      </c>
      <c r="F1480" s="276" t="s">
        <v>64</v>
      </c>
      <c r="G1480" s="277" t="s">
        <v>1762</v>
      </c>
      <c r="H1480" s="276" t="s">
        <v>64</v>
      </c>
      <c r="I1480" s="276" t="s">
        <v>65</v>
      </c>
      <c r="J1480" s="276" t="s">
        <v>66</v>
      </c>
      <c r="K1480" s="276" t="s">
        <v>66</v>
      </c>
      <c r="L1480" s="276">
        <v>0</v>
      </c>
      <c r="M1480" s="276">
        <v>0</v>
      </c>
      <c r="N1480" s="276">
        <v>0</v>
      </c>
      <c r="O1480" s="276">
        <v>3</v>
      </c>
      <c r="P1480" s="276">
        <v>3</v>
      </c>
      <c r="Q1480" s="276" t="s">
        <v>68</v>
      </c>
      <c r="R1480" s="276" t="s">
        <v>68</v>
      </c>
    </row>
    <row r="1481" spans="2:18" x14ac:dyDescent="0.3">
      <c r="B1481" s="436"/>
      <c r="C1481" s="276" t="s">
        <v>532</v>
      </c>
      <c r="D1481" s="276" t="s">
        <v>533</v>
      </c>
      <c r="E1481" s="276" t="s">
        <v>65</v>
      </c>
      <c r="F1481" s="276" t="s">
        <v>64</v>
      </c>
      <c r="G1481" s="277" t="s">
        <v>1856</v>
      </c>
      <c r="H1481" s="276" t="s">
        <v>64</v>
      </c>
      <c r="I1481" s="276" t="s">
        <v>64</v>
      </c>
      <c r="J1481" s="276" t="s">
        <v>65</v>
      </c>
      <c r="K1481" s="276" t="s">
        <v>66</v>
      </c>
      <c r="L1481" s="276">
        <v>0</v>
      </c>
      <c r="M1481" s="276">
        <v>0</v>
      </c>
      <c r="N1481" s="276">
        <v>0</v>
      </c>
      <c r="O1481" s="276">
        <v>3</v>
      </c>
      <c r="P1481" s="276">
        <v>3</v>
      </c>
      <c r="Q1481" s="276" t="s">
        <v>68</v>
      </c>
      <c r="R1481" s="276" t="s">
        <v>68</v>
      </c>
    </row>
    <row r="1482" spans="2:18" x14ac:dyDescent="0.3">
      <c r="B1482" s="436"/>
      <c r="C1482" s="276" t="s">
        <v>325</v>
      </c>
      <c r="D1482" s="276" t="s">
        <v>204</v>
      </c>
      <c r="E1482" s="276" t="s">
        <v>64</v>
      </c>
      <c r="F1482" s="276" t="s">
        <v>65</v>
      </c>
      <c r="G1482" s="277" t="s">
        <v>1852</v>
      </c>
      <c r="H1482" s="276" t="s">
        <v>64</v>
      </c>
      <c r="I1482" s="276" t="s">
        <v>64</v>
      </c>
      <c r="J1482" s="276" t="s">
        <v>65</v>
      </c>
      <c r="K1482" s="276" t="s">
        <v>66</v>
      </c>
      <c r="L1482" s="276">
        <v>0</v>
      </c>
      <c r="M1482" s="276">
        <v>0</v>
      </c>
      <c r="N1482" s="276">
        <v>0</v>
      </c>
      <c r="O1482" s="276">
        <v>3</v>
      </c>
      <c r="P1482" s="276">
        <v>3</v>
      </c>
      <c r="Q1482" s="276" t="s">
        <v>68</v>
      </c>
      <c r="R1482" s="276" t="s">
        <v>68</v>
      </c>
    </row>
    <row r="1483" spans="2:18" x14ac:dyDescent="0.3">
      <c r="B1483" s="436"/>
      <c r="C1483" s="276" t="s">
        <v>1780</v>
      </c>
      <c r="D1483" s="276" t="s">
        <v>392</v>
      </c>
      <c r="E1483" s="276" t="s">
        <v>65</v>
      </c>
      <c r="F1483" s="276" t="s">
        <v>64</v>
      </c>
      <c r="G1483" s="277" t="s">
        <v>1762</v>
      </c>
      <c r="H1483" s="276" t="s">
        <v>64</v>
      </c>
      <c r="I1483" s="276" t="s">
        <v>65</v>
      </c>
      <c r="J1483" s="276" t="s">
        <v>66</v>
      </c>
      <c r="K1483" s="276" t="s">
        <v>66</v>
      </c>
      <c r="L1483" s="276">
        <v>0</v>
      </c>
      <c r="M1483" s="276">
        <v>0</v>
      </c>
      <c r="N1483" s="276">
        <v>0</v>
      </c>
      <c r="O1483" s="276">
        <v>3</v>
      </c>
      <c r="P1483" s="276">
        <v>3</v>
      </c>
      <c r="Q1483" s="276" t="s">
        <v>68</v>
      </c>
      <c r="R1483" s="276" t="s">
        <v>68</v>
      </c>
    </row>
    <row r="1484" spans="2:18" x14ac:dyDescent="0.3">
      <c r="B1484" s="436"/>
      <c r="C1484" s="276" t="s">
        <v>550</v>
      </c>
      <c r="D1484" s="276" t="s">
        <v>551</v>
      </c>
      <c r="E1484" s="276" t="s">
        <v>65</v>
      </c>
      <c r="F1484" s="276" t="s">
        <v>64</v>
      </c>
      <c r="G1484" s="277" t="s">
        <v>1876</v>
      </c>
      <c r="H1484" s="276" t="s">
        <v>64</v>
      </c>
      <c r="I1484" s="276" t="s">
        <v>64</v>
      </c>
      <c r="J1484" s="276" t="s">
        <v>65</v>
      </c>
      <c r="K1484" s="276" t="s">
        <v>66</v>
      </c>
      <c r="L1484" s="276">
        <v>0</v>
      </c>
      <c r="M1484" s="276">
        <v>0</v>
      </c>
      <c r="N1484" s="276">
        <v>0</v>
      </c>
      <c r="O1484" s="276">
        <v>3</v>
      </c>
      <c r="P1484" s="276">
        <v>3</v>
      </c>
      <c r="Q1484" s="276" t="s">
        <v>68</v>
      </c>
      <c r="R1484" s="276" t="s">
        <v>68</v>
      </c>
    </row>
    <row r="1485" spans="2:18" x14ac:dyDescent="0.3">
      <c r="B1485" s="436"/>
      <c r="C1485" s="276" t="s">
        <v>123</v>
      </c>
      <c r="D1485" s="276" t="s">
        <v>1866</v>
      </c>
      <c r="E1485" s="276" t="s">
        <v>64</v>
      </c>
      <c r="F1485" s="276" t="s">
        <v>65</v>
      </c>
      <c r="G1485" s="277" t="s">
        <v>1867</v>
      </c>
      <c r="H1485" s="276" t="s">
        <v>64</v>
      </c>
      <c r="I1485" s="276" t="s">
        <v>64</v>
      </c>
      <c r="J1485" s="276" t="s">
        <v>65</v>
      </c>
      <c r="K1485" s="276" t="s">
        <v>66</v>
      </c>
      <c r="L1485" s="276">
        <v>0</v>
      </c>
      <c r="M1485" s="276">
        <v>0</v>
      </c>
      <c r="N1485" s="276">
        <v>0</v>
      </c>
      <c r="O1485" s="276">
        <v>3</v>
      </c>
      <c r="P1485" s="276">
        <v>3</v>
      </c>
      <c r="Q1485" s="276" t="s">
        <v>68</v>
      </c>
      <c r="R1485" s="276" t="s">
        <v>68</v>
      </c>
    </row>
    <row r="1486" spans="2:18" x14ac:dyDescent="0.3">
      <c r="B1486" s="436"/>
      <c r="C1486" s="276">
        <v>0</v>
      </c>
      <c r="D1486" s="276">
        <v>0</v>
      </c>
      <c r="E1486" s="276" t="s">
        <v>65</v>
      </c>
      <c r="F1486" s="276" t="s">
        <v>64</v>
      </c>
      <c r="G1486" s="277" t="s">
        <v>1879</v>
      </c>
      <c r="H1486" s="276" t="s">
        <v>64</v>
      </c>
      <c r="I1486" s="276" t="s">
        <v>65</v>
      </c>
      <c r="J1486" s="276" t="s">
        <v>66</v>
      </c>
      <c r="K1486" s="276" t="s">
        <v>66</v>
      </c>
      <c r="L1486" s="276">
        <v>0</v>
      </c>
      <c r="M1486" s="276">
        <v>0</v>
      </c>
      <c r="N1486" s="276">
        <v>0</v>
      </c>
      <c r="O1486" s="276">
        <v>3</v>
      </c>
      <c r="P1486" s="276">
        <v>3</v>
      </c>
      <c r="Q1486" s="276" t="s">
        <v>68</v>
      </c>
      <c r="R1486" s="276" t="s">
        <v>68</v>
      </c>
    </row>
    <row r="1487" spans="2:18" x14ac:dyDescent="0.3">
      <c r="B1487" s="436"/>
      <c r="C1487" s="276" t="s">
        <v>532</v>
      </c>
      <c r="D1487" s="276" t="s">
        <v>533</v>
      </c>
      <c r="E1487" s="276" t="s">
        <v>65</v>
      </c>
      <c r="F1487" s="276" t="s">
        <v>64</v>
      </c>
      <c r="G1487" s="277" t="s">
        <v>1877</v>
      </c>
      <c r="H1487" s="276" t="s">
        <v>64</v>
      </c>
      <c r="I1487" s="276" t="s">
        <v>64</v>
      </c>
      <c r="J1487" s="276" t="s">
        <v>65</v>
      </c>
      <c r="K1487" s="276" t="s">
        <v>66</v>
      </c>
      <c r="L1487" s="276">
        <v>0</v>
      </c>
      <c r="M1487" s="276">
        <v>0</v>
      </c>
      <c r="N1487" s="276">
        <v>0</v>
      </c>
      <c r="O1487" s="276">
        <v>3</v>
      </c>
      <c r="P1487" s="276">
        <v>3</v>
      </c>
      <c r="Q1487" s="276" t="s">
        <v>68</v>
      </c>
      <c r="R1487" s="276" t="s">
        <v>68</v>
      </c>
    </row>
    <row r="1488" spans="2:18" x14ac:dyDescent="0.3">
      <c r="B1488" s="436"/>
      <c r="C1488" s="276" t="s">
        <v>1780</v>
      </c>
      <c r="D1488" s="276" t="s">
        <v>392</v>
      </c>
      <c r="E1488" s="276" t="s">
        <v>65</v>
      </c>
      <c r="F1488" s="276" t="s">
        <v>64</v>
      </c>
      <c r="G1488" s="277" t="s">
        <v>1762</v>
      </c>
      <c r="H1488" s="276" t="s">
        <v>64</v>
      </c>
      <c r="I1488" s="276" t="s">
        <v>65</v>
      </c>
      <c r="J1488" s="276" t="s">
        <v>66</v>
      </c>
      <c r="K1488" s="276" t="s">
        <v>66</v>
      </c>
      <c r="L1488" s="276">
        <v>0</v>
      </c>
      <c r="M1488" s="276">
        <v>0</v>
      </c>
      <c r="N1488" s="276">
        <v>0</v>
      </c>
      <c r="O1488" s="276">
        <v>3</v>
      </c>
      <c r="P1488" s="276">
        <v>3</v>
      </c>
      <c r="Q1488" s="276" t="s">
        <v>68</v>
      </c>
      <c r="R1488" s="276" t="s">
        <v>68</v>
      </c>
    </row>
    <row r="1489" spans="2:18" x14ac:dyDescent="0.3">
      <c r="B1489" s="436"/>
      <c r="C1489" s="276" t="s">
        <v>550</v>
      </c>
      <c r="D1489" s="276" t="s">
        <v>551</v>
      </c>
      <c r="E1489" s="276" t="s">
        <v>65</v>
      </c>
      <c r="F1489" s="276" t="s">
        <v>64</v>
      </c>
      <c r="G1489" s="277" t="s">
        <v>1876</v>
      </c>
      <c r="H1489" s="276" t="s">
        <v>64</v>
      </c>
      <c r="I1489" s="276" t="s">
        <v>64</v>
      </c>
      <c r="J1489" s="276" t="s">
        <v>65</v>
      </c>
      <c r="K1489" s="276" t="s">
        <v>66</v>
      </c>
      <c r="L1489" s="276">
        <v>0</v>
      </c>
      <c r="M1489" s="276">
        <v>0</v>
      </c>
      <c r="N1489" s="276">
        <v>0</v>
      </c>
      <c r="O1489" s="276">
        <v>3</v>
      </c>
      <c r="P1489" s="276">
        <v>3</v>
      </c>
      <c r="Q1489" s="276" t="s">
        <v>68</v>
      </c>
      <c r="R1489" s="276" t="s">
        <v>68</v>
      </c>
    </row>
    <row r="1490" spans="2:18" x14ac:dyDescent="0.3">
      <c r="B1490" s="436"/>
      <c r="C1490" s="276" t="s">
        <v>123</v>
      </c>
      <c r="D1490" s="276" t="s">
        <v>1866</v>
      </c>
      <c r="E1490" s="276" t="s">
        <v>64</v>
      </c>
      <c r="F1490" s="276" t="s">
        <v>65</v>
      </c>
      <c r="G1490" s="277" t="s">
        <v>1867</v>
      </c>
      <c r="H1490" s="276" t="s">
        <v>64</v>
      </c>
      <c r="I1490" s="276" t="s">
        <v>64</v>
      </c>
      <c r="J1490" s="276" t="s">
        <v>65</v>
      </c>
      <c r="K1490" s="276" t="s">
        <v>66</v>
      </c>
      <c r="L1490" s="276">
        <v>0</v>
      </c>
      <c r="M1490" s="276">
        <v>0</v>
      </c>
      <c r="N1490" s="276">
        <v>0</v>
      </c>
      <c r="O1490" s="276">
        <v>3</v>
      </c>
      <c r="P1490" s="276">
        <v>3</v>
      </c>
      <c r="Q1490" s="276" t="s">
        <v>68</v>
      </c>
      <c r="R1490" s="276" t="s">
        <v>68</v>
      </c>
    </row>
    <row r="1491" spans="2:18" x14ac:dyDescent="0.3">
      <c r="B1491" s="436"/>
      <c r="C1491" s="276" t="s">
        <v>1878</v>
      </c>
      <c r="D1491" s="276" t="s">
        <v>528</v>
      </c>
      <c r="E1491" s="276" t="s">
        <v>65</v>
      </c>
      <c r="F1491" s="276" t="s">
        <v>64</v>
      </c>
      <c r="G1491" s="277" t="s">
        <v>1879</v>
      </c>
      <c r="H1491" s="276" t="s">
        <v>64</v>
      </c>
      <c r="I1491" s="276" t="s">
        <v>65</v>
      </c>
      <c r="J1491" s="276" t="s">
        <v>66</v>
      </c>
      <c r="K1491" s="276" t="s">
        <v>66</v>
      </c>
      <c r="L1491" s="276">
        <v>0</v>
      </c>
      <c r="M1491" s="276">
        <v>0</v>
      </c>
      <c r="N1491" s="276">
        <v>0</v>
      </c>
      <c r="O1491" s="276">
        <v>3</v>
      </c>
      <c r="P1491" s="276">
        <v>3</v>
      </c>
      <c r="Q1491" s="276" t="s">
        <v>68</v>
      </c>
      <c r="R1491" s="276" t="s">
        <v>68</v>
      </c>
    </row>
    <row r="1492" spans="2:18" x14ac:dyDescent="0.3">
      <c r="B1492" s="436"/>
      <c r="C1492" s="276" t="s">
        <v>1880</v>
      </c>
      <c r="D1492" s="276" t="s">
        <v>215</v>
      </c>
      <c r="E1492" s="276" t="s">
        <v>65</v>
      </c>
      <c r="F1492" s="276" t="s">
        <v>64</v>
      </c>
      <c r="G1492" s="277" t="s">
        <v>1762</v>
      </c>
      <c r="H1492" s="276" t="s">
        <v>65</v>
      </c>
      <c r="I1492" s="276" t="s">
        <v>64</v>
      </c>
      <c r="J1492" s="276" t="s">
        <v>66</v>
      </c>
      <c r="K1492" s="276" t="s">
        <v>66</v>
      </c>
      <c r="L1492" s="276">
        <v>0</v>
      </c>
      <c r="M1492" s="276">
        <v>0</v>
      </c>
      <c r="N1492" s="276">
        <v>0</v>
      </c>
      <c r="O1492" s="276">
        <v>3</v>
      </c>
      <c r="P1492" s="276">
        <v>3</v>
      </c>
      <c r="Q1492" s="276" t="s">
        <v>68</v>
      </c>
      <c r="R1492" s="276" t="s">
        <v>68</v>
      </c>
    </row>
    <row r="1493" spans="2:18" x14ac:dyDescent="0.3">
      <c r="B1493" s="436"/>
      <c r="C1493" s="276" t="s">
        <v>418</v>
      </c>
      <c r="D1493" s="276" t="s">
        <v>1881</v>
      </c>
      <c r="E1493" s="276" t="s">
        <v>65</v>
      </c>
      <c r="F1493" s="276" t="s">
        <v>64</v>
      </c>
      <c r="G1493" s="277" t="s">
        <v>1882</v>
      </c>
      <c r="H1493" s="276" t="s">
        <v>64</v>
      </c>
      <c r="I1493" s="276" t="s">
        <v>64</v>
      </c>
      <c r="J1493" s="276" t="s">
        <v>65</v>
      </c>
      <c r="K1493" s="276" t="s">
        <v>66</v>
      </c>
      <c r="L1493" s="276">
        <v>0</v>
      </c>
      <c r="M1493" s="276">
        <v>0</v>
      </c>
      <c r="N1493" s="276">
        <v>0</v>
      </c>
      <c r="O1493" s="276">
        <v>3</v>
      </c>
      <c r="P1493" s="276">
        <v>3</v>
      </c>
      <c r="Q1493" s="276" t="s">
        <v>68</v>
      </c>
      <c r="R1493" s="276" t="s">
        <v>68</v>
      </c>
    </row>
    <row r="1494" spans="2:18" x14ac:dyDescent="0.3">
      <c r="B1494" s="436"/>
      <c r="C1494" s="276" t="s">
        <v>415</v>
      </c>
      <c r="D1494" s="276" t="s">
        <v>317</v>
      </c>
      <c r="E1494" s="276" t="s">
        <v>65</v>
      </c>
      <c r="F1494" s="276" t="s">
        <v>64</v>
      </c>
      <c r="G1494" s="277" t="s">
        <v>1762</v>
      </c>
      <c r="H1494" s="276" t="s">
        <v>64</v>
      </c>
      <c r="I1494" s="276" t="s">
        <v>64</v>
      </c>
      <c r="J1494" s="276" t="s">
        <v>65</v>
      </c>
      <c r="K1494" s="276" t="s">
        <v>66</v>
      </c>
      <c r="L1494" s="276">
        <v>0</v>
      </c>
      <c r="M1494" s="276">
        <v>0</v>
      </c>
      <c r="N1494" s="276">
        <v>0</v>
      </c>
      <c r="O1494" s="276">
        <v>3</v>
      </c>
      <c r="P1494" s="276">
        <v>3</v>
      </c>
      <c r="Q1494" s="276" t="s">
        <v>68</v>
      </c>
      <c r="R1494" s="276" t="s">
        <v>68</v>
      </c>
    </row>
    <row r="1495" spans="2:18" x14ac:dyDescent="0.3">
      <c r="B1495" s="436"/>
      <c r="C1495" s="276" t="s">
        <v>522</v>
      </c>
      <c r="D1495" s="276" t="s">
        <v>351</v>
      </c>
      <c r="E1495" s="276" t="s">
        <v>65</v>
      </c>
      <c r="F1495" s="276" t="s">
        <v>64</v>
      </c>
      <c r="G1495" s="277" t="s">
        <v>1883</v>
      </c>
      <c r="H1495" s="276" t="s">
        <v>64</v>
      </c>
      <c r="I1495" s="276" t="s">
        <v>64</v>
      </c>
      <c r="J1495" s="276" t="s">
        <v>66</v>
      </c>
      <c r="K1495" s="276" t="s">
        <v>65</v>
      </c>
      <c r="L1495" s="276">
        <v>0</v>
      </c>
      <c r="M1495" s="276">
        <v>0</v>
      </c>
      <c r="N1495" s="276">
        <v>0</v>
      </c>
      <c r="O1495" s="276">
        <v>3</v>
      </c>
      <c r="P1495" s="276">
        <v>3</v>
      </c>
      <c r="Q1495" s="276" t="s">
        <v>68</v>
      </c>
      <c r="R1495" s="276" t="s">
        <v>68</v>
      </c>
    </row>
    <row r="1496" spans="2:18" x14ac:dyDescent="0.3">
      <c r="B1496" s="436"/>
      <c r="C1496" s="276" t="s">
        <v>1884</v>
      </c>
      <c r="D1496" s="276" t="s">
        <v>1885</v>
      </c>
      <c r="E1496" s="276" t="s">
        <v>64</v>
      </c>
      <c r="F1496" s="276" t="s">
        <v>65</v>
      </c>
      <c r="G1496" s="277" t="s">
        <v>1762</v>
      </c>
      <c r="H1496" s="276" t="s">
        <v>65</v>
      </c>
      <c r="I1496" s="276" t="s">
        <v>64</v>
      </c>
      <c r="J1496" s="276" t="s">
        <v>66</v>
      </c>
      <c r="K1496" s="276" t="s">
        <v>66</v>
      </c>
      <c r="L1496" s="276">
        <v>0</v>
      </c>
      <c r="M1496" s="276">
        <v>0</v>
      </c>
      <c r="N1496" s="276">
        <v>0</v>
      </c>
      <c r="O1496" s="276">
        <v>3</v>
      </c>
      <c r="P1496" s="276">
        <v>3</v>
      </c>
      <c r="Q1496" s="276" t="s">
        <v>68</v>
      </c>
      <c r="R1496" s="276" t="s">
        <v>68</v>
      </c>
    </row>
    <row r="1497" spans="2:18" x14ac:dyDescent="0.3">
      <c r="B1497" s="436"/>
      <c r="C1497" s="276" t="s">
        <v>1659</v>
      </c>
      <c r="D1497" s="276" t="s">
        <v>1834</v>
      </c>
      <c r="E1497" s="276" t="s">
        <v>64</v>
      </c>
      <c r="F1497" s="276" t="s">
        <v>65</v>
      </c>
      <c r="G1497" s="277" t="s">
        <v>1762</v>
      </c>
      <c r="H1497" s="276" t="s">
        <v>64</v>
      </c>
      <c r="I1497" s="276" t="s">
        <v>65</v>
      </c>
      <c r="J1497" s="276" t="s">
        <v>66</v>
      </c>
      <c r="K1497" s="276" t="s">
        <v>66</v>
      </c>
      <c r="L1497" s="276">
        <v>0</v>
      </c>
      <c r="M1497" s="276">
        <v>0</v>
      </c>
      <c r="N1497" s="276">
        <v>0</v>
      </c>
      <c r="O1497" s="276">
        <v>3</v>
      </c>
      <c r="P1497" s="276">
        <v>3</v>
      </c>
      <c r="Q1497" s="276" t="s">
        <v>68</v>
      </c>
      <c r="R1497" s="276" t="s">
        <v>68</v>
      </c>
    </row>
    <row r="1498" spans="2:18" x14ac:dyDescent="0.3">
      <c r="B1498" s="436"/>
      <c r="C1498" s="276" t="s">
        <v>174</v>
      </c>
      <c r="D1498" s="276" t="s">
        <v>175</v>
      </c>
      <c r="E1498" s="276" t="s">
        <v>64</v>
      </c>
      <c r="F1498" s="276" t="s">
        <v>65</v>
      </c>
      <c r="G1498" s="277" t="s">
        <v>1762</v>
      </c>
      <c r="H1498" s="276" t="s">
        <v>64</v>
      </c>
      <c r="I1498" s="276" t="s">
        <v>64</v>
      </c>
      <c r="J1498" s="276" t="s">
        <v>65</v>
      </c>
      <c r="K1498" s="276" t="s">
        <v>66</v>
      </c>
      <c r="L1498" s="276">
        <v>0</v>
      </c>
      <c r="M1498" s="276">
        <v>0</v>
      </c>
      <c r="N1498" s="276">
        <v>0</v>
      </c>
      <c r="O1498" s="276">
        <v>3</v>
      </c>
      <c r="P1498" s="276">
        <v>3</v>
      </c>
      <c r="Q1498" s="276" t="s">
        <v>68</v>
      </c>
      <c r="R1498" s="276" t="s">
        <v>68</v>
      </c>
    </row>
    <row r="1499" spans="2:18" x14ac:dyDescent="0.3">
      <c r="B1499" s="436"/>
      <c r="C1499" s="276" t="s">
        <v>1567</v>
      </c>
      <c r="D1499" s="276" t="s">
        <v>186</v>
      </c>
      <c r="E1499" s="276" t="s">
        <v>64</v>
      </c>
      <c r="F1499" s="276" t="s">
        <v>65</v>
      </c>
      <c r="G1499" s="277" t="s">
        <v>1762</v>
      </c>
      <c r="H1499" s="276" t="s">
        <v>64</v>
      </c>
      <c r="I1499" s="276" t="s">
        <v>65</v>
      </c>
      <c r="J1499" s="276" t="s">
        <v>66</v>
      </c>
      <c r="K1499" s="276" t="s">
        <v>66</v>
      </c>
      <c r="L1499" s="276">
        <v>0</v>
      </c>
      <c r="M1499" s="276">
        <v>0</v>
      </c>
      <c r="N1499" s="276">
        <v>0</v>
      </c>
      <c r="O1499" s="276">
        <v>3</v>
      </c>
      <c r="P1499" s="276">
        <v>3</v>
      </c>
      <c r="Q1499" s="276" t="s">
        <v>68</v>
      </c>
      <c r="R1499" s="276" t="s">
        <v>68</v>
      </c>
    </row>
    <row r="1500" spans="2:18" x14ac:dyDescent="0.3">
      <c r="B1500" s="436"/>
      <c r="C1500" s="276" t="s">
        <v>417</v>
      </c>
      <c r="D1500" s="276" t="s">
        <v>1405</v>
      </c>
      <c r="E1500" s="276" t="s">
        <v>65</v>
      </c>
      <c r="F1500" s="276" t="s">
        <v>64</v>
      </c>
      <c r="G1500" s="277" t="s">
        <v>1762</v>
      </c>
      <c r="H1500" s="276" t="s">
        <v>64</v>
      </c>
      <c r="I1500" s="276" t="s">
        <v>64</v>
      </c>
      <c r="J1500" s="276" t="s">
        <v>65</v>
      </c>
      <c r="K1500" s="276" t="s">
        <v>66</v>
      </c>
      <c r="L1500" s="276">
        <v>0</v>
      </c>
      <c r="M1500" s="276">
        <v>0</v>
      </c>
      <c r="N1500" s="276">
        <v>0</v>
      </c>
      <c r="O1500" s="276">
        <v>3</v>
      </c>
      <c r="P1500" s="276">
        <v>3</v>
      </c>
      <c r="Q1500" s="276" t="s">
        <v>68</v>
      </c>
      <c r="R1500" s="276" t="s">
        <v>68</v>
      </c>
    </row>
    <row r="1501" spans="2:18" x14ac:dyDescent="0.3">
      <c r="B1501" s="436"/>
      <c r="C1501" s="276" t="s">
        <v>1886</v>
      </c>
      <c r="D1501" s="276" t="s">
        <v>1887</v>
      </c>
      <c r="E1501" s="276" t="s">
        <v>65</v>
      </c>
      <c r="F1501" s="276" t="s">
        <v>64</v>
      </c>
      <c r="G1501" s="277" t="s">
        <v>1888</v>
      </c>
      <c r="H1501" s="276" t="s">
        <v>64</v>
      </c>
      <c r="I1501" s="276" t="s">
        <v>64</v>
      </c>
      <c r="J1501" s="276" t="s">
        <v>65</v>
      </c>
      <c r="K1501" s="276" t="s">
        <v>66</v>
      </c>
      <c r="L1501" s="276">
        <v>0</v>
      </c>
      <c r="M1501" s="276">
        <v>0</v>
      </c>
      <c r="N1501" s="276">
        <v>0</v>
      </c>
      <c r="O1501" s="276">
        <v>3</v>
      </c>
      <c r="P1501" s="276">
        <v>3</v>
      </c>
      <c r="Q1501" s="276" t="s">
        <v>68</v>
      </c>
      <c r="R1501" s="276" t="s">
        <v>68</v>
      </c>
    </row>
    <row r="1502" spans="2:18" x14ac:dyDescent="0.3">
      <c r="B1502" s="436"/>
      <c r="C1502" s="276" t="s">
        <v>1773</v>
      </c>
      <c r="D1502" s="276" t="s">
        <v>186</v>
      </c>
      <c r="E1502" s="276" t="s">
        <v>65</v>
      </c>
      <c r="F1502" s="276" t="s">
        <v>64</v>
      </c>
      <c r="G1502" s="277" t="s">
        <v>1889</v>
      </c>
      <c r="H1502" s="276" t="s">
        <v>64</v>
      </c>
      <c r="I1502" s="276" t="s">
        <v>64</v>
      </c>
      <c r="J1502" s="276" t="s">
        <v>65</v>
      </c>
      <c r="K1502" s="276" t="s">
        <v>66</v>
      </c>
      <c r="L1502" s="276">
        <v>0</v>
      </c>
      <c r="M1502" s="276">
        <v>0</v>
      </c>
      <c r="N1502" s="276">
        <v>0</v>
      </c>
      <c r="O1502" s="276">
        <v>3</v>
      </c>
      <c r="P1502" s="276">
        <v>3</v>
      </c>
      <c r="Q1502" s="276" t="s">
        <v>68</v>
      </c>
      <c r="R1502" s="276" t="s">
        <v>68</v>
      </c>
    </row>
    <row r="1503" spans="2:18" x14ac:dyDescent="0.3">
      <c r="B1503" s="436"/>
      <c r="C1503" s="276" t="s">
        <v>1884</v>
      </c>
      <c r="D1503" s="276" t="s">
        <v>1885</v>
      </c>
      <c r="E1503" s="276" t="s">
        <v>64</v>
      </c>
      <c r="F1503" s="276" t="s">
        <v>65</v>
      </c>
      <c r="G1503" s="277" t="s">
        <v>1762</v>
      </c>
      <c r="H1503" s="276" t="s">
        <v>65</v>
      </c>
      <c r="I1503" s="276" t="s">
        <v>64</v>
      </c>
      <c r="J1503" s="276" t="s">
        <v>66</v>
      </c>
      <c r="K1503" s="276" t="s">
        <v>66</v>
      </c>
      <c r="L1503" s="276">
        <v>0</v>
      </c>
      <c r="M1503" s="276">
        <v>0</v>
      </c>
      <c r="N1503" s="276">
        <v>0</v>
      </c>
      <c r="O1503" s="276">
        <v>3</v>
      </c>
      <c r="P1503" s="276">
        <v>3</v>
      </c>
      <c r="Q1503" s="276" t="s">
        <v>68</v>
      </c>
      <c r="R1503" s="276" t="s">
        <v>68</v>
      </c>
    </row>
    <row r="1504" spans="2:18" x14ac:dyDescent="0.3">
      <c r="B1504" s="436"/>
      <c r="C1504" s="276" t="s">
        <v>506</v>
      </c>
      <c r="D1504" s="276" t="s">
        <v>360</v>
      </c>
      <c r="E1504" s="276" t="s">
        <v>65</v>
      </c>
      <c r="F1504" s="276" t="s">
        <v>64</v>
      </c>
      <c r="G1504" s="277" t="s">
        <v>1890</v>
      </c>
      <c r="H1504" s="276" t="s">
        <v>64</v>
      </c>
      <c r="I1504" s="276" t="s">
        <v>64</v>
      </c>
      <c r="J1504" s="276" t="s">
        <v>65</v>
      </c>
      <c r="K1504" s="276" t="s">
        <v>66</v>
      </c>
      <c r="L1504" s="276">
        <v>0</v>
      </c>
      <c r="M1504" s="276">
        <v>0</v>
      </c>
      <c r="N1504" s="276">
        <v>0</v>
      </c>
      <c r="O1504" s="276">
        <v>3</v>
      </c>
      <c r="P1504" s="276">
        <v>3</v>
      </c>
      <c r="Q1504" s="276" t="s">
        <v>68</v>
      </c>
      <c r="R1504" s="276" t="s">
        <v>68</v>
      </c>
    </row>
    <row r="1505" spans="2:18" x14ac:dyDescent="0.3">
      <c r="B1505" s="436"/>
      <c r="C1505" s="276" t="s">
        <v>418</v>
      </c>
      <c r="D1505" s="276" t="s">
        <v>192</v>
      </c>
      <c r="E1505" s="276" t="s">
        <v>65</v>
      </c>
      <c r="F1505" s="276" t="s">
        <v>64</v>
      </c>
      <c r="G1505" s="277" t="s">
        <v>1891</v>
      </c>
      <c r="H1505" s="276" t="s">
        <v>64</v>
      </c>
      <c r="I1505" s="276" t="s">
        <v>64</v>
      </c>
      <c r="J1505" s="276" t="s">
        <v>66</v>
      </c>
      <c r="K1505" s="276" t="s">
        <v>65</v>
      </c>
      <c r="L1505" s="276">
        <v>0</v>
      </c>
      <c r="M1505" s="276">
        <v>0</v>
      </c>
      <c r="N1505" s="276">
        <v>0</v>
      </c>
      <c r="O1505" s="276">
        <v>3</v>
      </c>
      <c r="P1505" s="276">
        <v>3</v>
      </c>
      <c r="Q1505" s="276" t="s">
        <v>68</v>
      </c>
      <c r="R1505" s="276" t="s">
        <v>68</v>
      </c>
    </row>
    <row r="1506" spans="2:18" x14ac:dyDescent="0.3">
      <c r="B1506" s="436"/>
      <c r="C1506" s="276" t="s">
        <v>506</v>
      </c>
      <c r="D1506" s="276" t="s">
        <v>360</v>
      </c>
      <c r="E1506" s="276" t="s">
        <v>65</v>
      </c>
      <c r="F1506" s="276" t="s">
        <v>64</v>
      </c>
      <c r="G1506" s="277" t="s">
        <v>1890</v>
      </c>
      <c r="H1506" s="276" t="s">
        <v>64</v>
      </c>
      <c r="I1506" s="276" t="s">
        <v>64</v>
      </c>
      <c r="J1506" s="276" t="s">
        <v>65</v>
      </c>
      <c r="K1506" s="276" t="s">
        <v>66</v>
      </c>
      <c r="L1506" s="276">
        <v>0</v>
      </c>
      <c r="M1506" s="276">
        <v>0</v>
      </c>
      <c r="N1506" s="276">
        <v>0</v>
      </c>
      <c r="O1506" s="276">
        <v>3</v>
      </c>
      <c r="P1506" s="276">
        <v>3</v>
      </c>
      <c r="Q1506" s="276" t="s">
        <v>68</v>
      </c>
      <c r="R1506" s="276" t="s">
        <v>68</v>
      </c>
    </row>
    <row r="1507" spans="2:18" x14ac:dyDescent="0.3">
      <c r="B1507" s="436"/>
      <c r="C1507" s="276" t="s">
        <v>1892</v>
      </c>
      <c r="D1507" s="276" t="s">
        <v>1887</v>
      </c>
      <c r="E1507" s="276" t="s">
        <v>65</v>
      </c>
      <c r="F1507" s="276" t="s">
        <v>64</v>
      </c>
      <c r="G1507" s="277" t="s">
        <v>1893</v>
      </c>
      <c r="H1507" s="276" t="s">
        <v>64</v>
      </c>
      <c r="I1507" s="276" t="s">
        <v>64</v>
      </c>
      <c r="J1507" s="276" t="s">
        <v>65</v>
      </c>
      <c r="K1507" s="276" t="s">
        <v>66</v>
      </c>
      <c r="L1507" s="276">
        <v>0</v>
      </c>
      <c r="M1507" s="276">
        <v>0</v>
      </c>
      <c r="N1507" s="276">
        <v>0</v>
      </c>
      <c r="O1507" s="276">
        <v>3</v>
      </c>
      <c r="P1507" s="276">
        <v>3</v>
      </c>
      <c r="Q1507" s="276" t="s">
        <v>68</v>
      </c>
      <c r="R1507" s="276" t="s">
        <v>68</v>
      </c>
    </row>
    <row r="1508" spans="2:18" x14ac:dyDescent="0.3">
      <c r="B1508" s="436"/>
      <c r="C1508" s="276" t="s">
        <v>1894</v>
      </c>
      <c r="D1508" s="276" t="s">
        <v>1881</v>
      </c>
      <c r="E1508" s="276" t="s">
        <v>65</v>
      </c>
      <c r="F1508" s="276" t="s">
        <v>64</v>
      </c>
      <c r="G1508" s="277" t="s">
        <v>1882</v>
      </c>
      <c r="H1508" s="276" t="s">
        <v>64</v>
      </c>
      <c r="I1508" s="276" t="s">
        <v>64</v>
      </c>
      <c r="J1508" s="276" t="s">
        <v>65</v>
      </c>
      <c r="K1508" s="276" t="s">
        <v>66</v>
      </c>
      <c r="L1508" s="276">
        <v>0</v>
      </c>
      <c r="M1508" s="276">
        <v>0</v>
      </c>
      <c r="N1508" s="276">
        <v>0</v>
      </c>
      <c r="O1508" s="276">
        <v>3</v>
      </c>
      <c r="P1508" s="276">
        <v>3</v>
      </c>
      <c r="Q1508" s="276" t="s">
        <v>68</v>
      </c>
      <c r="R1508" s="276" t="s">
        <v>68</v>
      </c>
    </row>
    <row r="1509" spans="2:18" x14ac:dyDescent="0.3">
      <c r="B1509" s="436"/>
      <c r="C1509" s="276" t="s">
        <v>1895</v>
      </c>
      <c r="D1509" s="276" t="s">
        <v>1710</v>
      </c>
      <c r="E1509" s="276" t="s">
        <v>65</v>
      </c>
      <c r="F1509" s="276" t="s">
        <v>64</v>
      </c>
      <c r="G1509" s="277" t="s">
        <v>1896</v>
      </c>
      <c r="H1509" s="276" t="s">
        <v>64</v>
      </c>
      <c r="I1509" s="276" t="s">
        <v>64</v>
      </c>
      <c r="J1509" s="276" t="s">
        <v>65</v>
      </c>
      <c r="K1509" s="276" t="s">
        <v>66</v>
      </c>
      <c r="L1509" s="276">
        <v>0</v>
      </c>
      <c r="M1509" s="276">
        <v>0</v>
      </c>
      <c r="N1509" s="276">
        <v>0</v>
      </c>
      <c r="O1509" s="276">
        <v>3</v>
      </c>
      <c r="P1509" s="276">
        <v>3</v>
      </c>
      <c r="Q1509" s="276" t="s">
        <v>68</v>
      </c>
      <c r="R1509" s="276" t="s">
        <v>68</v>
      </c>
    </row>
    <row r="1510" spans="2:18" x14ac:dyDescent="0.3">
      <c r="B1510" s="436"/>
      <c r="C1510" s="276" t="s">
        <v>1897</v>
      </c>
      <c r="D1510" s="276" t="s">
        <v>1898</v>
      </c>
      <c r="E1510" s="276" t="s">
        <v>64</v>
      </c>
      <c r="F1510" s="276" t="s">
        <v>65</v>
      </c>
      <c r="G1510" s="277" t="s">
        <v>1762</v>
      </c>
      <c r="H1510" s="276" t="s">
        <v>64</v>
      </c>
      <c r="I1510" s="276" t="s">
        <v>65</v>
      </c>
      <c r="J1510" s="276" t="s">
        <v>66</v>
      </c>
      <c r="K1510" s="276" t="s">
        <v>66</v>
      </c>
      <c r="L1510" s="276">
        <v>0</v>
      </c>
      <c r="M1510" s="276">
        <v>0</v>
      </c>
      <c r="N1510" s="276">
        <v>0</v>
      </c>
      <c r="O1510" s="276">
        <v>3</v>
      </c>
      <c r="P1510" s="276">
        <v>3</v>
      </c>
      <c r="Q1510" s="276" t="s">
        <v>68</v>
      </c>
      <c r="R1510" s="276" t="s">
        <v>68</v>
      </c>
    </row>
    <row r="1511" spans="2:18" x14ac:dyDescent="0.3">
      <c r="B1511" s="436"/>
      <c r="C1511" s="276" t="s">
        <v>406</v>
      </c>
      <c r="D1511" s="276" t="s">
        <v>1783</v>
      </c>
      <c r="E1511" s="276" t="s">
        <v>65</v>
      </c>
      <c r="F1511" s="276" t="s">
        <v>64</v>
      </c>
      <c r="G1511" s="277" t="s">
        <v>1899</v>
      </c>
      <c r="H1511" s="276" t="s">
        <v>64</v>
      </c>
      <c r="I1511" s="276" t="s">
        <v>64</v>
      </c>
      <c r="J1511" s="276" t="s">
        <v>66</v>
      </c>
      <c r="K1511" s="276" t="s">
        <v>65</v>
      </c>
      <c r="L1511" s="276">
        <v>0</v>
      </c>
      <c r="M1511" s="276">
        <v>0</v>
      </c>
      <c r="N1511" s="276">
        <v>0</v>
      </c>
      <c r="O1511" s="276">
        <v>3</v>
      </c>
      <c r="P1511" s="276">
        <v>3</v>
      </c>
      <c r="Q1511" s="276" t="s">
        <v>68</v>
      </c>
      <c r="R1511" s="276" t="s">
        <v>68</v>
      </c>
    </row>
    <row r="1512" spans="2:18" x14ac:dyDescent="0.3">
      <c r="B1512" s="436"/>
      <c r="C1512" s="276" t="s">
        <v>417</v>
      </c>
      <c r="D1512" s="276" t="s">
        <v>1405</v>
      </c>
      <c r="E1512" s="276" t="s">
        <v>65</v>
      </c>
      <c r="F1512" s="276" t="s">
        <v>64</v>
      </c>
      <c r="G1512" s="277" t="s">
        <v>1762</v>
      </c>
      <c r="H1512" s="276" t="s">
        <v>64</v>
      </c>
      <c r="I1512" s="276" t="s">
        <v>64</v>
      </c>
      <c r="J1512" s="276" t="s">
        <v>65</v>
      </c>
      <c r="K1512" s="276" t="s">
        <v>66</v>
      </c>
      <c r="L1512" s="276">
        <v>0</v>
      </c>
      <c r="M1512" s="276">
        <v>0</v>
      </c>
      <c r="N1512" s="276">
        <v>0</v>
      </c>
      <c r="O1512" s="276">
        <v>3</v>
      </c>
      <c r="P1512" s="276">
        <v>3</v>
      </c>
      <c r="Q1512" s="276" t="s">
        <v>68</v>
      </c>
      <c r="R1512" s="276" t="s">
        <v>68</v>
      </c>
    </row>
    <row r="1513" spans="2:18" x14ac:dyDescent="0.3">
      <c r="B1513" s="436"/>
      <c r="C1513" s="276" t="s">
        <v>2849</v>
      </c>
      <c r="D1513" s="276" t="s">
        <v>2280</v>
      </c>
      <c r="E1513" s="276" t="s">
        <v>65</v>
      </c>
      <c r="F1513" s="276" t="s">
        <v>64</v>
      </c>
      <c r="G1513" s="277" t="s">
        <v>3577</v>
      </c>
      <c r="H1513" s="276" t="s">
        <v>64</v>
      </c>
      <c r="I1513" s="276" t="s">
        <v>64</v>
      </c>
      <c r="J1513" s="276" t="s">
        <v>65</v>
      </c>
      <c r="K1513" s="276" t="s">
        <v>66</v>
      </c>
      <c r="L1513" s="276">
        <v>0</v>
      </c>
      <c r="M1513" s="276">
        <v>0</v>
      </c>
      <c r="N1513" s="276">
        <v>0</v>
      </c>
      <c r="O1513" s="276">
        <v>3</v>
      </c>
      <c r="P1513" s="276">
        <v>3</v>
      </c>
      <c r="Q1513" s="276" t="s">
        <v>68</v>
      </c>
      <c r="R1513" s="276" t="s">
        <v>68</v>
      </c>
    </row>
    <row r="1514" spans="2:18" x14ac:dyDescent="0.3">
      <c r="B1514" s="436"/>
      <c r="C1514" s="276" t="s">
        <v>1766</v>
      </c>
      <c r="D1514" s="276" t="s">
        <v>198</v>
      </c>
      <c r="E1514" s="276" t="s">
        <v>65</v>
      </c>
      <c r="F1514" s="276" t="s">
        <v>64</v>
      </c>
      <c r="G1514" s="277" t="s">
        <v>3578</v>
      </c>
      <c r="H1514" s="276" t="s">
        <v>64</v>
      </c>
      <c r="I1514" s="276" t="s">
        <v>64</v>
      </c>
      <c r="J1514" s="276" t="s">
        <v>66</v>
      </c>
      <c r="K1514" s="276" t="s">
        <v>65</v>
      </c>
      <c r="L1514" s="276">
        <v>0</v>
      </c>
      <c r="M1514" s="276">
        <v>0</v>
      </c>
      <c r="N1514" s="276">
        <v>0</v>
      </c>
      <c r="O1514" s="276">
        <v>3</v>
      </c>
      <c r="P1514" s="276">
        <v>3</v>
      </c>
      <c r="Q1514" s="276" t="s">
        <v>68</v>
      </c>
      <c r="R1514" s="276" t="s">
        <v>68</v>
      </c>
    </row>
    <row r="1515" spans="2:18" x14ac:dyDescent="0.3">
      <c r="B1515" s="436"/>
      <c r="C1515" s="276" t="s">
        <v>1810</v>
      </c>
      <c r="D1515" s="276" t="s">
        <v>514</v>
      </c>
      <c r="E1515" s="276" t="s">
        <v>65</v>
      </c>
      <c r="F1515" s="276" t="s">
        <v>64</v>
      </c>
      <c r="G1515" s="277" t="s">
        <v>3579</v>
      </c>
      <c r="H1515" s="276" t="s">
        <v>64</v>
      </c>
      <c r="I1515" s="276" t="s">
        <v>64</v>
      </c>
      <c r="J1515" s="276" t="s">
        <v>66</v>
      </c>
      <c r="K1515" s="276" t="s">
        <v>65</v>
      </c>
      <c r="L1515" s="276">
        <v>0</v>
      </c>
      <c r="M1515" s="276">
        <v>0</v>
      </c>
      <c r="N1515" s="276">
        <v>0</v>
      </c>
      <c r="O1515" s="276">
        <v>3</v>
      </c>
      <c r="P1515" s="276">
        <v>3</v>
      </c>
      <c r="Q1515" s="276" t="s">
        <v>68</v>
      </c>
      <c r="R1515" s="276" t="s">
        <v>68</v>
      </c>
    </row>
    <row r="1516" spans="2:18" x14ac:dyDescent="0.3">
      <c r="B1516" s="436"/>
      <c r="C1516" s="276" t="s">
        <v>3580</v>
      </c>
      <c r="D1516" s="276" t="s">
        <v>186</v>
      </c>
      <c r="E1516" s="276" t="s">
        <v>65</v>
      </c>
      <c r="F1516" s="276" t="s">
        <v>64</v>
      </c>
      <c r="G1516" s="277" t="s">
        <v>3581</v>
      </c>
      <c r="H1516" s="276" t="s">
        <v>64</v>
      </c>
      <c r="I1516" s="276" t="s">
        <v>65</v>
      </c>
      <c r="J1516" s="276" t="s">
        <v>66</v>
      </c>
      <c r="K1516" s="276" t="s">
        <v>66</v>
      </c>
      <c r="L1516" s="276">
        <v>0</v>
      </c>
      <c r="M1516" s="276">
        <v>0</v>
      </c>
      <c r="N1516" s="276">
        <v>0</v>
      </c>
      <c r="O1516" s="276">
        <v>3</v>
      </c>
      <c r="P1516" s="276">
        <v>3</v>
      </c>
      <c r="Q1516" s="276" t="s">
        <v>68</v>
      </c>
      <c r="R1516" s="276" t="s">
        <v>68</v>
      </c>
    </row>
    <row r="1517" spans="2:18" x14ac:dyDescent="0.3">
      <c r="B1517" s="436"/>
      <c r="C1517" s="276" t="s">
        <v>536</v>
      </c>
      <c r="D1517" s="276" t="s">
        <v>1369</v>
      </c>
      <c r="E1517" s="276" t="s">
        <v>65</v>
      </c>
      <c r="F1517" s="276" t="s">
        <v>64</v>
      </c>
      <c r="G1517" s="277" t="s">
        <v>3582</v>
      </c>
      <c r="H1517" s="276" t="s">
        <v>64</v>
      </c>
      <c r="I1517" s="276" t="s">
        <v>64</v>
      </c>
      <c r="J1517" s="276" t="s">
        <v>65</v>
      </c>
      <c r="K1517" s="276" t="s">
        <v>66</v>
      </c>
      <c r="L1517" s="276">
        <v>0</v>
      </c>
      <c r="M1517" s="276">
        <v>0</v>
      </c>
      <c r="N1517" s="276">
        <v>0</v>
      </c>
      <c r="O1517" s="276">
        <v>3</v>
      </c>
      <c r="P1517" s="276">
        <v>3</v>
      </c>
      <c r="Q1517" s="276" t="s">
        <v>68</v>
      </c>
      <c r="R1517" s="276" t="s">
        <v>68</v>
      </c>
    </row>
    <row r="1518" spans="2:18" x14ac:dyDescent="0.3">
      <c r="B1518" s="436"/>
      <c r="C1518" s="276" t="s">
        <v>3583</v>
      </c>
      <c r="D1518" s="276" t="s">
        <v>3584</v>
      </c>
      <c r="E1518" s="276" t="s">
        <v>65</v>
      </c>
      <c r="F1518" s="276" t="s">
        <v>64</v>
      </c>
      <c r="G1518" s="277" t="s">
        <v>1762</v>
      </c>
      <c r="H1518" s="276" t="s">
        <v>65</v>
      </c>
      <c r="I1518" s="276" t="s">
        <v>64</v>
      </c>
      <c r="J1518" s="276" t="s">
        <v>66</v>
      </c>
      <c r="K1518" s="276" t="s">
        <v>66</v>
      </c>
      <c r="L1518" s="276">
        <v>0</v>
      </c>
      <c r="M1518" s="276">
        <v>0</v>
      </c>
      <c r="N1518" s="276">
        <v>0</v>
      </c>
      <c r="O1518" s="276">
        <v>3</v>
      </c>
      <c r="P1518" s="276">
        <v>3</v>
      </c>
      <c r="Q1518" s="276" t="s">
        <v>68</v>
      </c>
      <c r="R1518" s="276" t="s">
        <v>68</v>
      </c>
    </row>
    <row r="1519" spans="2:18" x14ac:dyDescent="0.3">
      <c r="B1519" s="436"/>
      <c r="C1519" s="276" t="s">
        <v>340</v>
      </c>
      <c r="D1519" s="276" t="s">
        <v>173</v>
      </c>
      <c r="E1519" s="276" t="s">
        <v>65</v>
      </c>
      <c r="F1519" s="276" t="s">
        <v>64</v>
      </c>
      <c r="G1519" s="277" t="s">
        <v>3585</v>
      </c>
      <c r="H1519" s="276" t="s">
        <v>64</v>
      </c>
      <c r="I1519" s="276" t="s">
        <v>64</v>
      </c>
      <c r="J1519" s="276" t="s">
        <v>65</v>
      </c>
      <c r="K1519" s="276" t="s">
        <v>66</v>
      </c>
      <c r="L1519" s="276">
        <v>0</v>
      </c>
      <c r="M1519" s="276">
        <v>0</v>
      </c>
      <c r="N1519" s="276">
        <v>0</v>
      </c>
      <c r="O1519" s="276">
        <v>3</v>
      </c>
      <c r="P1519" s="276">
        <v>3</v>
      </c>
      <c r="Q1519" s="276" t="s">
        <v>68</v>
      </c>
      <c r="R1519" s="276" t="s">
        <v>68</v>
      </c>
    </row>
    <row r="1520" spans="2:18" x14ac:dyDescent="0.3">
      <c r="B1520" s="436"/>
      <c r="C1520" s="276" t="s">
        <v>189</v>
      </c>
      <c r="D1520" s="276" t="s">
        <v>3584</v>
      </c>
      <c r="E1520" s="276" t="s">
        <v>64</v>
      </c>
      <c r="F1520" s="276" t="s">
        <v>65</v>
      </c>
      <c r="G1520" s="277" t="s">
        <v>1762</v>
      </c>
      <c r="H1520" s="276" t="s">
        <v>64</v>
      </c>
      <c r="I1520" s="276" t="s">
        <v>65</v>
      </c>
      <c r="J1520" s="276" t="s">
        <v>66</v>
      </c>
      <c r="K1520" s="276" t="s">
        <v>66</v>
      </c>
      <c r="L1520" s="276">
        <v>0</v>
      </c>
      <c r="M1520" s="276">
        <v>0</v>
      </c>
      <c r="N1520" s="276">
        <v>0</v>
      </c>
      <c r="O1520" s="276">
        <v>3</v>
      </c>
      <c r="P1520" s="276">
        <v>3</v>
      </c>
      <c r="Q1520" s="276" t="s">
        <v>68</v>
      </c>
      <c r="R1520" s="276" t="s">
        <v>68</v>
      </c>
    </row>
    <row r="1521" spans="2:18" x14ac:dyDescent="0.3">
      <c r="B1521" s="436"/>
      <c r="C1521" s="276" t="s">
        <v>375</v>
      </c>
      <c r="D1521" s="276" t="s">
        <v>190</v>
      </c>
      <c r="E1521" s="276" t="s">
        <v>64</v>
      </c>
      <c r="F1521" s="276" t="s">
        <v>65</v>
      </c>
      <c r="G1521" s="277" t="s">
        <v>1762</v>
      </c>
      <c r="H1521" s="276" t="s">
        <v>65</v>
      </c>
      <c r="I1521" s="276" t="s">
        <v>64</v>
      </c>
      <c r="J1521" s="276" t="s">
        <v>66</v>
      </c>
      <c r="K1521" s="276" t="s">
        <v>66</v>
      </c>
      <c r="L1521" s="276">
        <v>0</v>
      </c>
      <c r="M1521" s="276">
        <v>0</v>
      </c>
      <c r="N1521" s="276">
        <v>0</v>
      </c>
      <c r="O1521" s="276">
        <v>3</v>
      </c>
      <c r="P1521" s="276">
        <v>3</v>
      </c>
      <c r="Q1521" s="276" t="s">
        <v>68</v>
      </c>
      <c r="R1521" s="276" t="s">
        <v>68</v>
      </c>
    </row>
    <row r="1522" spans="2:18" x14ac:dyDescent="0.3">
      <c r="B1522" s="436"/>
      <c r="C1522" s="276" t="s">
        <v>1946</v>
      </c>
      <c r="D1522" s="276" t="s">
        <v>2520</v>
      </c>
      <c r="E1522" s="276" t="s">
        <v>65</v>
      </c>
      <c r="F1522" s="276" t="s">
        <v>64</v>
      </c>
      <c r="G1522" s="277" t="s">
        <v>1762</v>
      </c>
      <c r="H1522" s="276" t="s">
        <v>65</v>
      </c>
      <c r="I1522" s="276" t="s">
        <v>64</v>
      </c>
      <c r="J1522" s="276" t="s">
        <v>66</v>
      </c>
      <c r="K1522" s="276" t="s">
        <v>66</v>
      </c>
      <c r="L1522" s="276">
        <v>0</v>
      </c>
      <c r="M1522" s="276">
        <v>0</v>
      </c>
      <c r="N1522" s="276">
        <v>0</v>
      </c>
      <c r="O1522" s="276">
        <v>3</v>
      </c>
      <c r="P1522" s="276">
        <v>3</v>
      </c>
      <c r="Q1522" s="276" t="s">
        <v>68</v>
      </c>
      <c r="R1522" s="276" t="s">
        <v>68</v>
      </c>
    </row>
    <row r="1523" spans="2:18" x14ac:dyDescent="0.3">
      <c r="B1523" s="436"/>
      <c r="C1523" s="276" t="s">
        <v>2521</v>
      </c>
      <c r="D1523" s="276" t="s">
        <v>173</v>
      </c>
      <c r="E1523" s="276" t="s">
        <v>65</v>
      </c>
      <c r="F1523" s="276" t="s">
        <v>64</v>
      </c>
      <c r="G1523" s="277" t="s">
        <v>3586</v>
      </c>
      <c r="H1523" s="276" t="s">
        <v>64</v>
      </c>
      <c r="I1523" s="276" t="s">
        <v>64</v>
      </c>
      <c r="J1523" s="276" t="s">
        <v>65</v>
      </c>
      <c r="K1523" s="276" t="s">
        <v>66</v>
      </c>
      <c r="L1523" s="276">
        <v>0</v>
      </c>
      <c r="M1523" s="276">
        <v>0</v>
      </c>
      <c r="N1523" s="276">
        <v>0</v>
      </c>
      <c r="O1523" s="276">
        <v>3</v>
      </c>
      <c r="P1523" s="276">
        <v>3</v>
      </c>
      <c r="Q1523" s="276" t="s">
        <v>68</v>
      </c>
      <c r="R1523" s="276" t="s">
        <v>68</v>
      </c>
    </row>
    <row r="1524" spans="2:18" x14ac:dyDescent="0.3">
      <c r="B1524" s="436"/>
      <c r="C1524" s="276" t="s">
        <v>374</v>
      </c>
      <c r="D1524" s="276" t="s">
        <v>1457</v>
      </c>
      <c r="E1524" s="276" t="s">
        <v>64</v>
      </c>
      <c r="F1524" s="276" t="s">
        <v>65</v>
      </c>
      <c r="G1524" s="277" t="s">
        <v>3587</v>
      </c>
      <c r="H1524" s="276" t="s">
        <v>64</v>
      </c>
      <c r="I1524" s="276" t="s">
        <v>64</v>
      </c>
      <c r="J1524" s="276" t="s">
        <v>65</v>
      </c>
      <c r="K1524" s="276" t="s">
        <v>66</v>
      </c>
      <c r="L1524" s="276">
        <v>0</v>
      </c>
      <c r="M1524" s="276">
        <v>0</v>
      </c>
      <c r="N1524" s="276">
        <v>0</v>
      </c>
      <c r="O1524" s="276">
        <v>3</v>
      </c>
      <c r="P1524" s="276">
        <v>3</v>
      </c>
      <c r="Q1524" s="276" t="s">
        <v>68</v>
      </c>
      <c r="R1524" s="276" t="s">
        <v>68</v>
      </c>
    </row>
    <row r="1525" spans="2:18" x14ac:dyDescent="0.3">
      <c r="B1525" s="436"/>
      <c r="C1525" s="276" t="s">
        <v>3588</v>
      </c>
      <c r="D1525" s="276" t="s">
        <v>1457</v>
      </c>
      <c r="E1525" s="276" t="s">
        <v>64</v>
      </c>
      <c r="F1525" s="276" t="s">
        <v>65</v>
      </c>
      <c r="G1525" s="277" t="s">
        <v>1762</v>
      </c>
      <c r="H1525" s="276" t="s">
        <v>65</v>
      </c>
      <c r="I1525" s="276" t="s">
        <v>64</v>
      </c>
      <c r="J1525" s="276" t="s">
        <v>66</v>
      </c>
      <c r="K1525" s="276" t="s">
        <v>66</v>
      </c>
      <c r="L1525" s="276">
        <v>0</v>
      </c>
      <c r="M1525" s="276">
        <v>0</v>
      </c>
      <c r="N1525" s="276">
        <v>0</v>
      </c>
      <c r="O1525" s="276">
        <v>3</v>
      </c>
      <c r="P1525" s="276">
        <v>3</v>
      </c>
      <c r="Q1525" s="276" t="s">
        <v>68</v>
      </c>
      <c r="R1525" s="276" t="s">
        <v>68</v>
      </c>
    </row>
    <row r="1526" spans="2:18" x14ac:dyDescent="0.3">
      <c r="B1526" s="436"/>
      <c r="C1526" s="276" t="s">
        <v>417</v>
      </c>
      <c r="D1526" s="276" t="s">
        <v>1830</v>
      </c>
      <c r="E1526" s="276" t="s">
        <v>65</v>
      </c>
      <c r="F1526" s="276" t="s">
        <v>64</v>
      </c>
      <c r="G1526" s="277" t="s">
        <v>1762</v>
      </c>
      <c r="H1526" s="276" t="s">
        <v>64</v>
      </c>
      <c r="I1526" s="276" t="s">
        <v>64</v>
      </c>
      <c r="J1526" s="276" t="s">
        <v>65</v>
      </c>
      <c r="K1526" s="276" t="s">
        <v>66</v>
      </c>
      <c r="L1526" s="276">
        <v>0</v>
      </c>
      <c r="M1526" s="276">
        <v>0</v>
      </c>
      <c r="N1526" s="276">
        <v>0</v>
      </c>
      <c r="O1526" s="276">
        <v>3</v>
      </c>
      <c r="P1526" s="276">
        <v>3</v>
      </c>
      <c r="Q1526" s="276" t="s">
        <v>68</v>
      </c>
      <c r="R1526" s="276" t="s">
        <v>68</v>
      </c>
    </row>
    <row r="1527" spans="2:18" x14ac:dyDescent="0.3">
      <c r="B1527" s="436"/>
      <c r="C1527" s="276" t="s">
        <v>407</v>
      </c>
      <c r="D1527" s="276" t="s">
        <v>514</v>
      </c>
      <c r="E1527" s="276" t="s">
        <v>65</v>
      </c>
      <c r="F1527" s="276" t="s">
        <v>64</v>
      </c>
      <c r="G1527" s="277" t="s">
        <v>1762</v>
      </c>
      <c r="H1527" s="276" t="s">
        <v>65</v>
      </c>
      <c r="I1527" s="276" t="s">
        <v>65</v>
      </c>
      <c r="J1527" s="276" t="s">
        <v>66</v>
      </c>
      <c r="K1527" s="276" t="s">
        <v>66</v>
      </c>
      <c r="L1527" s="276">
        <v>0</v>
      </c>
      <c r="M1527" s="276">
        <v>0</v>
      </c>
      <c r="N1527" s="276">
        <v>0</v>
      </c>
      <c r="O1527" s="276">
        <v>3</v>
      </c>
      <c r="P1527" s="276">
        <v>3</v>
      </c>
      <c r="Q1527" s="276" t="s">
        <v>68</v>
      </c>
      <c r="R1527" s="276" t="s">
        <v>68</v>
      </c>
    </row>
    <row r="1528" spans="2:18" x14ac:dyDescent="0.3">
      <c r="B1528" s="436"/>
      <c r="C1528" s="276" t="s">
        <v>1397</v>
      </c>
      <c r="D1528" s="276" t="s">
        <v>545</v>
      </c>
      <c r="E1528" s="276" t="s">
        <v>64</v>
      </c>
      <c r="F1528" s="276" t="s">
        <v>65</v>
      </c>
      <c r="G1528" s="277" t="s">
        <v>3589</v>
      </c>
      <c r="H1528" s="276" t="s">
        <v>64</v>
      </c>
      <c r="I1528" s="276" t="s">
        <v>64</v>
      </c>
      <c r="J1528" s="276" t="s">
        <v>65</v>
      </c>
      <c r="K1528" s="276" t="s">
        <v>66</v>
      </c>
      <c r="L1528" s="276">
        <v>0</v>
      </c>
      <c r="M1528" s="276">
        <v>0</v>
      </c>
      <c r="N1528" s="276">
        <v>0</v>
      </c>
      <c r="O1528" s="276">
        <v>3</v>
      </c>
      <c r="P1528" s="276">
        <v>3</v>
      </c>
      <c r="Q1528" s="276" t="s">
        <v>68</v>
      </c>
      <c r="R1528" s="276" t="s">
        <v>68</v>
      </c>
    </row>
    <row r="1529" spans="2:18" x14ac:dyDescent="0.3">
      <c r="B1529" s="436"/>
      <c r="C1529" s="276" t="s">
        <v>89</v>
      </c>
      <c r="D1529" s="276" t="s">
        <v>514</v>
      </c>
      <c r="E1529" s="276" t="s">
        <v>64</v>
      </c>
      <c r="F1529" s="276" t="s">
        <v>65</v>
      </c>
      <c r="G1529" s="277" t="s">
        <v>3590</v>
      </c>
      <c r="H1529" s="276" t="s">
        <v>64</v>
      </c>
      <c r="I1529" s="276" t="s">
        <v>64</v>
      </c>
      <c r="J1529" s="276" t="s">
        <v>65</v>
      </c>
      <c r="K1529" s="276" t="s">
        <v>66</v>
      </c>
      <c r="L1529" s="276">
        <v>0</v>
      </c>
      <c r="M1529" s="276">
        <v>0</v>
      </c>
      <c r="N1529" s="276">
        <v>0</v>
      </c>
      <c r="O1529" s="276">
        <v>3</v>
      </c>
      <c r="P1529" s="276">
        <v>3</v>
      </c>
      <c r="Q1529" s="276" t="s">
        <v>68</v>
      </c>
      <c r="R1529" s="276" t="s">
        <v>68</v>
      </c>
    </row>
    <row r="1530" spans="2:18" x14ac:dyDescent="0.3">
      <c r="B1530" s="436"/>
      <c r="C1530" s="276" t="s">
        <v>1958</v>
      </c>
      <c r="D1530" s="276" t="s">
        <v>463</v>
      </c>
      <c r="E1530" s="276" t="s">
        <v>65</v>
      </c>
      <c r="F1530" s="276" t="s">
        <v>64</v>
      </c>
      <c r="G1530" s="277" t="s">
        <v>3591</v>
      </c>
      <c r="H1530" s="276" t="s">
        <v>64</v>
      </c>
      <c r="I1530" s="276" t="s">
        <v>64</v>
      </c>
      <c r="J1530" s="276" t="s">
        <v>65</v>
      </c>
      <c r="K1530" s="276" t="s">
        <v>66</v>
      </c>
      <c r="L1530" s="276">
        <v>0</v>
      </c>
      <c r="M1530" s="276">
        <v>0</v>
      </c>
      <c r="N1530" s="276">
        <v>0</v>
      </c>
      <c r="O1530" s="276">
        <v>3</v>
      </c>
      <c r="P1530" s="276">
        <v>3</v>
      </c>
      <c r="Q1530" s="276" t="s">
        <v>68</v>
      </c>
      <c r="R1530" s="276" t="s">
        <v>68</v>
      </c>
    </row>
    <row r="1531" spans="2:18" x14ac:dyDescent="0.3">
      <c r="B1531" s="436"/>
      <c r="C1531" s="276" t="s">
        <v>1634</v>
      </c>
      <c r="D1531" s="276" t="s">
        <v>304</v>
      </c>
      <c r="E1531" s="276" t="s">
        <v>65</v>
      </c>
      <c r="F1531" s="276" t="s">
        <v>64</v>
      </c>
      <c r="G1531" s="277" t="s">
        <v>3592</v>
      </c>
      <c r="H1531" s="276" t="s">
        <v>64</v>
      </c>
      <c r="I1531" s="276" t="s">
        <v>64</v>
      </c>
      <c r="J1531" s="276" t="s">
        <v>66</v>
      </c>
      <c r="K1531" s="276" t="s">
        <v>65</v>
      </c>
      <c r="L1531" s="276">
        <v>0</v>
      </c>
      <c r="M1531" s="276">
        <v>0</v>
      </c>
      <c r="N1531" s="276">
        <v>0</v>
      </c>
      <c r="O1531" s="276">
        <v>3</v>
      </c>
      <c r="P1531" s="276">
        <v>3</v>
      </c>
      <c r="Q1531" s="276" t="s">
        <v>68</v>
      </c>
      <c r="R1531" s="276" t="s">
        <v>68</v>
      </c>
    </row>
    <row r="1532" spans="2:18" x14ac:dyDescent="0.3">
      <c r="B1532" s="436"/>
      <c r="C1532" s="276" t="s">
        <v>350</v>
      </c>
      <c r="D1532" s="276" t="s">
        <v>1764</v>
      </c>
      <c r="E1532" s="276" t="s">
        <v>64</v>
      </c>
      <c r="F1532" s="276" t="s">
        <v>65</v>
      </c>
      <c r="G1532" s="277" t="s">
        <v>3593</v>
      </c>
      <c r="H1532" s="276" t="s">
        <v>64</v>
      </c>
      <c r="I1532" s="276" t="s">
        <v>64</v>
      </c>
      <c r="J1532" s="276" t="s">
        <v>66</v>
      </c>
      <c r="K1532" s="276" t="s">
        <v>65</v>
      </c>
      <c r="L1532" s="276">
        <v>0</v>
      </c>
      <c r="M1532" s="276">
        <v>0</v>
      </c>
      <c r="N1532" s="276">
        <v>0</v>
      </c>
      <c r="O1532" s="276">
        <v>3</v>
      </c>
      <c r="P1532" s="276">
        <v>3</v>
      </c>
      <c r="Q1532" s="276" t="s">
        <v>68</v>
      </c>
      <c r="R1532" s="276" t="s">
        <v>68</v>
      </c>
    </row>
    <row r="1533" spans="2:18" x14ac:dyDescent="0.3">
      <c r="B1533" s="436"/>
      <c r="C1533" s="276" t="s">
        <v>189</v>
      </c>
      <c r="D1533" s="276" t="s">
        <v>3594</v>
      </c>
      <c r="E1533" s="276" t="s">
        <v>64</v>
      </c>
      <c r="F1533" s="276" t="s">
        <v>65</v>
      </c>
      <c r="G1533" s="277" t="s">
        <v>3595</v>
      </c>
      <c r="H1533" s="276" t="s">
        <v>64</v>
      </c>
      <c r="I1533" s="276" t="s">
        <v>64</v>
      </c>
      <c r="J1533" s="276" t="s">
        <v>65</v>
      </c>
      <c r="K1533" s="276" t="s">
        <v>66</v>
      </c>
      <c r="L1533" s="276">
        <v>0</v>
      </c>
      <c r="M1533" s="276">
        <v>0</v>
      </c>
      <c r="N1533" s="276">
        <v>0</v>
      </c>
      <c r="O1533" s="276">
        <v>3</v>
      </c>
      <c r="P1533" s="276">
        <v>3</v>
      </c>
      <c r="Q1533" s="276" t="s">
        <v>68</v>
      </c>
      <c r="R1533" s="276" t="s">
        <v>68</v>
      </c>
    </row>
    <row r="1534" spans="2:18" x14ac:dyDescent="0.3">
      <c r="B1534" s="436"/>
      <c r="C1534" s="276" t="s">
        <v>3596</v>
      </c>
      <c r="D1534" s="276" t="s">
        <v>3458</v>
      </c>
      <c r="E1534" s="276" t="s">
        <v>65</v>
      </c>
      <c r="F1534" s="276" t="s">
        <v>64</v>
      </c>
      <c r="G1534" s="277" t="s">
        <v>1762</v>
      </c>
      <c r="H1534" s="276" t="s">
        <v>64</v>
      </c>
      <c r="I1534" s="276" t="s">
        <v>65</v>
      </c>
      <c r="J1534" s="276" t="s">
        <v>66</v>
      </c>
      <c r="K1534" s="276" t="s">
        <v>66</v>
      </c>
      <c r="L1534" s="276">
        <v>0</v>
      </c>
      <c r="M1534" s="276">
        <v>0</v>
      </c>
      <c r="N1534" s="276">
        <v>0</v>
      </c>
      <c r="O1534" s="276">
        <v>3</v>
      </c>
      <c r="P1534" s="276">
        <v>3</v>
      </c>
      <c r="Q1534" s="276" t="s">
        <v>68</v>
      </c>
      <c r="R1534" s="276" t="s">
        <v>68</v>
      </c>
    </row>
    <row r="1535" spans="2:18" x14ac:dyDescent="0.3">
      <c r="B1535" s="436"/>
      <c r="C1535" s="276" t="s">
        <v>3597</v>
      </c>
      <c r="D1535" s="276" t="s">
        <v>2039</v>
      </c>
      <c r="E1535" s="276" t="s">
        <v>64</v>
      </c>
      <c r="F1535" s="276" t="s">
        <v>65</v>
      </c>
      <c r="G1535" s="277" t="s">
        <v>1762</v>
      </c>
      <c r="H1535" s="276" t="s">
        <v>64</v>
      </c>
      <c r="I1535" s="276" t="s">
        <v>65</v>
      </c>
      <c r="J1535" s="276" t="s">
        <v>66</v>
      </c>
      <c r="K1535" s="276" t="s">
        <v>66</v>
      </c>
      <c r="L1535" s="276">
        <v>0</v>
      </c>
      <c r="M1535" s="276">
        <v>0</v>
      </c>
      <c r="N1535" s="276">
        <v>0</v>
      </c>
      <c r="O1535" s="276">
        <v>3</v>
      </c>
      <c r="P1535" s="276">
        <v>3</v>
      </c>
      <c r="Q1535" s="276" t="s">
        <v>68</v>
      </c>
      <c r="R1535" s="276" t="s">
        <v>68</v>
      </c>
    </row>
    <row r="1536" spans="2:18" x14ac:dyDescent="0.3">
      <c r="B1536" s="436"/>
      <c r="C1536" s="276" t="s">
        <v>3598</v>
      </c>
      <c r="D1536" s="276" t="s">
        <v>202</v>
      </c>
      <c r="E1536" s="276" t="s">
        <v>64</v>
      </c>
      <c r="F1536" s="276" t="s">
        <v>65</v>
      </c>
      <c r="G1536" s="277" t="s">
        <v>1762</v>
      </c>
      <c r="H1536" s="276" t="s">
        <v>64</v>
      </c>
      <c r="I1536" s="276" t="s">
        <v>65</v>
      </c>
      <c r="J1536" s="276" t="s">
        <v>66</v>
      </c>
      <c r="K1536" s="276" t="s">
        <v>66</v>
      </c>
      <c r="L1536" s="276">
        <v>0</v>
      </c>
      <c r="M1536" s="276">
        <v>0</v>
      </c>
      <c r="N1536" s="276">
        <v>0</v>
      </c>
      <c r="O1536" s="276">
        <v>3</v>
      </c>
      <c r="P1536" s="276">
        <v>3</v>
      </c>
      <c r="Q1536" s="276" t="s">
        <v>68</v>
      </c>
      <c r="R1536" s="276" t="s">
        <v>68</v>
      </c>
    </row>
    <row r="1537" spans="2:18" x14ac:dyDescent="0.3">
      <c r="B1537" s="436"/>
      <c r="C1537" s="276" t="s">
        <v>194</v>
      </c>
      <c r="D1537" s="276" t="s">
        <v>3599</v>
      </c>
      <c r="E1537" s="276" t="s">
        <v>65</v>
      </c>
      <c r="F1537" s="276" t="s">
        <v>64</v>
      </c>
      <c r="G1537" s="277" t="s">
        <v>1762</v>
      </c>
      <c r="H1537" s="276" t="s">
        <v>64</v>
      </c>
      <c r="I1537" s="276" t="s">
        <v>65</v>
      </c>
      <c r="J1537" s="276" t="s">
        <v>66</v>
      </c>
      <c r="K1537" s="276" t="s">
        <v>66</v>
      </c>
      <c r="L1537" s="276">
        <v>0</v>
      </c>
      <c r="M1537" s="276">
        <v>0</v>
      </c>
      <c r="N1537" s="276">
        <v>0</v>
      </c>
      <c r="O1537" s="276">
        <v>3</v>
      </c>
      <c r="P1537" s="276">
        <v>3</v>
      </c>
      <c r="Q1537" s="276" t="s">
        <v>68</v>
      </c>
      <c r="R1537" s="276" t="s">
        <v>68</v>
      </c>
    </row>
    <row r="1538" spans="2:18" x14ac:dyDescent="0.3">
      <c r="B1538" s="436"/>
      <c r="C1538" s="276" t="s">
        <v>3600</v>
      </c>
      <c r="D1538" s="276" t="s">
        <v>307</v>
      </c>
      <c r="E1538" s="276" t="s">
        <v>65</v>
      </c>
      <c r="F1538" s="276" t="s">
        <v>64</v>
      </c>
      <c r="G1538" s="277" t="s">
        <v>1762</v>
      </c>
      <c r="H1538" s="276" t="s">
        <v>64</v>
      </c>
      <c r="I1538" s="276" t="s">
        <v>65</v>
      </c>
      <c r="J1538" s="276" t="s">
        <v>66</v>
      </c>
      <c r="K1538" s="276" t="s">
        <v>66</v>
      </c>
      <c r="L1538" s="276">
        <v>0</v>
      </c>
      <c r="M1538" s="276">
        <v>0</v>
      </c>
      <c r="N1538" s="276">
        <v>0</v>
      </c>
      <c r="O1538" s="276">
        <v>3</v>
      </c>
      <c r="P1538" s="276">
        <v>3</v>
      </c>
      <c r="Q1538" s="276" t="s">
        <v>68</v>
      </c>
      <c r="R1538" s="276" t="s">
        <v>68</v>
      </c>
    </row>
    <row r="1539" spans="2:18" x14ac:dyDescent="0.3">
      <c r="B1539" s="436"/>
      <c r="C1539" s="276" t="s">
        <v>3601</v>
      </c>
      <c r="D1539" s="276" t="s">
        <v>202</v>
      </c>
      <c r="E1539" s="276" t="s">
        <v>65</v>
      </c>
      <c r="F1539" s="276" t="s">
        <v>64</v>
      </c>
      <c r="G1539" s="277" t="s">
        <v>1762</v>
      </c>
      <c r="H1539" s="276" t="s">
        <v>64</v>
      </c>
      <c r="I1539" s="276" t="s">
        <v>65</v>
      </c>
      <c r="J1539" s="276" t="s">
        <v>66</v>
      </c>
      <c r="K1539" s="276" t="s">
        <v>66</v>
      </c>
      <c r="L1539" s="276">
        <v>0</v>
      </c>
      <c r="M1539" s="276">
        <v>0</v>
      </c>
      <c r="N1539" s="276">
        <v>0</v>
      </c>
      <c r="O1539" s="276">
        <v>3</v>
      </c>
      <c r="P1539" s="276">
        <v>3</v>
      </c>
      <c r="Q1539" s="276" t="s">
        <v>68</v>
      </c>
      <c r="R1539" s="276" t="s">
        <v>68</v>
      </c>
    </row>
    <row r="1540" spans="2:18" x14ac:dyDescent="0.3">
      <c r="B1540" s="436"/>
      <c r="C1540" s="276" t="s">
        <v>407</v>
      </c>
      <c r="D1540" s="276" t="s">
        <v>188</v>
      </c>
      <c r="E1540" s="276" t="s">
        <v>64</v>
      </c>
      <c r="F1540" s="276" t="s">
        <v>65</v>
      </c>
      <c r="G1540" s="277" t="s">
        <v>1762</v>
      </c>
      <c r="H1540" s="276" t="s">
        <v>64</v>
      </c>
      <c r="I1540" s="276" t="s">
        <v>65</v>
      </c>
      <c r="J1540" s="276" t="s">
        <v>66</v>
      </c>
      <c r="K1540" s="276" t="s">
        <v>66</v>
      </c>
      <c r="L1540" s="276">
        <v>0</v>
      </c>
      <c r="M1540" s="276">
        <v>0</v>
      </c>
      <c r="N1540" s="276">
        <v>0</v>
      </c>
      <c r="O1540" s="276">
        <v>3</v>
      </c>
      <c r="P1540" s="276">
        <v>3</v>
      </c>
      <c r="Q1540" s="276" t="s">
        <v>68</v>
      </c>
      <c r="R1540" s="276" t="s">
        <v>68</v>
      </c>
    </row>
    <row r="1541" spans="2:18" x14ac:dyDescent="0.3">
      <c r="B1541" s="436"/>
      <c r="C1541" s="276" t="s">
        <v>3602</v>
      </c>
      <c r="D1541" s="276" t="s">
        <v>3603</v>
      </c>
      <c r="E1541" s="276" t="s">
        <v>65</v>
      </c>
      <c r="F1541" s="276" t="s">
        <v>64</v>
      </c>
      <c r="G1541" s="277" t="s">
        <v>1762</v>
      </c>
      <c r="H1541" s="276" t="s">
        <v>64</v>
      </c>
      <c r="I1541" s="276" t="s">
        <v>65</v>
      </c>
      <c r="J1541" s="276" t="s">
        <v>66</v>
      </c>
      <c r="K1541" s="276" t="s">
        <v>66</v>
      </c>
      <c r="L1541" s="276">
        <v>0</v>
      </c>
      <c r="M1541" s="276">
        <v>0</v>
      </c>
      <c r="N1541" s="276">
        <v>0</v>
      </c>
      <c r="O1541" s="276">
        <v>3</v>
      </c>
      <c r="P1541" s="276">
        <v>3</v>
      </c>
      <c r="Q1541" s="276" t="s">
        <v>68</v>
      </c>
      <c r="R1541" s="276" t="s">
        <v>68</v>
      </c>
    </row>
    <row r="1542" spans="2:18" x14ac:dyDescent="0.3">
      <c r="B1542" s="436"/>
      <c r="C1542" s="276" t="s">
        <v>3604</v>
      </c>
      <c r="D1542" s="276" t="s">
        <v>198</v>
      </c>
      <c r="E1542" s="276" t="s">
        <v>65</v>
      </c>
      <c r="F1542" s="276" t="s">
        <v>64</v>
      </c>
      <c r="G1542" s="277" t="s">
        <v>1762</v>
      </c>
      <c r="H1542" s="276" t="s">
        <v>64</v>
      </c>
      <c r="I1542" s="276" t="s">
        <v>65</v>
      </c>
      <c r="J1542" s="276" t="s">
        <v>66</v>
      </c>
      <c r="K1542" s="276" t="s">
        <v>66</v>
      </c>
      <c r="L1542" s="276">
        <v>5</v>
      </c>
      <c r="M1542" s="276">
        <v>0</v>
      </c>
      <c r="N1542" s="276">
        <v>0</v>
      </c>
      <c r="O1542" s="276">
        <v>0</v>
      </c>
      <c r="P1542" s="276">
        <v>5</v>
      </c>
      <c r="Q1542" s="276" t="s">
        <v>68</v>
      </c>
      <c r="R1542" s="276" t="s">
        <v>68</v>
      </c>
    </row>
    <row r="1543" spans="2:18" x14ac:dyDescent="0.3">
      <c r="B1543" s="436"/>
      <c r="C1543" s="276" t="s">
        <v>193</v>
      </c>
      <c r="D1543" s="276" t="s">
        <v>3605</v>
      </c>
      <c r="E1543" s="276" t="s">
        <v>65</v>
      </c>
      <c r="F1543" s="276" t="s">
        <v>64</v>
      </c>
      <c r="G1543" s="277" t="s">
        <v>3606</v>
      </c>
      <c r="H1543" s="276" t="s">
        <v>64</v>
      </c>
      <c r="I1543" s="276" t="s">
        <v>64</v>
      </c>
      <c r="J1543" s="276" t="s">
        <v>66</v>
      </c>
      <c r="K1543" s="276" t="s">
        <v>65</v>
      </c>
      <c r="L1543" s="276">
        <v>0</v>
      </c>
      <c r="M1543" s="276">
        <v>0</v>
      </c>
      <c r="N1543" s="276">
        <v>0</v>
      </c>
      <c r="O1543" s="276">
        <v>3</v>
      </c>
      <c r="P1543" s="276">
        <v>3</v>
      </c>
      <c r="Q1543" s="276" t="s">
        <v>68</v>
      </c>
      <c r="R1543" s="276" t="s">
        <v>68</v>
      </c>
    </row>
    <row r="1544" spans="2:18" x14ac:dyDescent="0.3">
      <c r="B1544" s="436"/>
      <c r="C1544" s="276" t="s">
        <v>484</v>
      </c>
      <c r="D1544" s="276" t="s">
        <v>3607</v>
      </c>
      <c r="E1544" s="276" t="s">
        <v>65</v>
      </c>
      <c r="F1544" s="276" t="s">
        <v>64</v>
      </c>
      <c r="G1544" s="277" t="s">
        <v>3608</v>
      </c>
      <c r="H1544" s="276" t="s">
        <v>64</v>
      </c>
      <c r="I1544" s="276" t="s">
        <v>64</v>
      </c>
      <c r="J1544" s="276" t="s">
        <v>66</v>
      </c>
      <c r="K1544" s="276" t="s">
        <v>65</v>
      </c>
      <c r="L1544" s="276">
        <v>0</v>
      </c>
      <c r="M1544" s="276">
        <v>0</v>
      </c>
      <c r="N1544" s="276">
        <v>0</v>
      </c>
      <c r="O1544" s="276">
        <v>3</v>
      </c>
      <c r="P1544" s="276">
        <v>3</v>
      </c>
      <c r="Q1544" s="276" t="s">
        <v>68</v>
      </c>
      <c r="R1544" s="276" t="s">
        <v>68</v>
      </c>
    </row>
    <row r="1545" spans="2:18" x14ac:dyDescent="0.3">
      <c r="B1545" s="436"/>
      <c r="C1545" s="276" t="s">
        <v>1793</v>
      </c>
      <c r="D1545" s="276" t="s">
        <v>192</v>
      </c>
      <c r="E1545" s="276" t="s">
        <v>65</v>
      </c>
      <c r="F1545" s="276" t="s">
        <v>64</v>
      </c>
      <c r="G1545" s="277" t="s">
        <v>3609</v>
      </c>
      <c r="H1545" s="276" t="s">
        <v>64</v>
      </c>
      <c r="I1545" s="276" t="s">
        <v>64</v>
      </c>
      <c r="J1545" s="276" t="s">
        <v>65</v>
      </c>
      <c r="K1545" s="276" t="s">
        <v>66</v>
      </c>
      <c r="L1545" s="276">
        <v>0</v>
      </c>
      <c r="M1545" s="276">
        <v>0</v>
      </c>
      <c r="N1545" s="276">
        <v>0</v>
      </c>
      <c r="O1545" s="276">
        <v>3</v>
      </c>
      <c r="P1545" s="276">
        <v>3</v>
      </c>
      <c r="Q1545" s="276" t="s">
        <v>68</v>
      </c>
      <c r="R1545" s="276" t="s">
        <v>68</v>
      </c>
    </row>
    <row r="1546" spans="2:18" x14ac:dyDescent="0.3">
      <c r="B1546" s="436"/>
      <c r="C1546" s="276" t="s">
        <v>3610</v>
      </c>
      <c r="D1546" s="276" t="s">
        <v>3611</v>
      </c>
      <c r="E1546" s="276" t="s">
        <v>65</v>
      </c>
      <c r="F1546" s="276" t="s">
        <v>64</v>
      </c>
      <c r="G1546" s="277" t="s">
        <v>3612</v>
      </c>
      <c r="H1546" s="276" t="s">
        <v>64</v>
      </c>
      <c r="I1546" s="276" t="s">
        <v>64</v>
      </c>
      <c r="J1546" s="276" t="s">
        <v>65</v>
      </c>
      <c r="K1546" s="276" t="s">
        <v>66</v>
      </c>
      <c r="L1546" s="276">
        <v>0</v>
      </c>
      <c r="M1546" s="276">
        <v>0</v>
      </c>
      <c r="N1546" s="276">
        <v>0</v>
      </c>
      <c r="O1546" s="276">
        <v>3</v>
      </c>
      <c r="P1546" s="276">
        <v>3</v>
      </c>
      <c r="Q1546" s="276" t="s">
        <v>68</v>
      </c>
      <c r="R1546" s="276" t="s">
        <v>68</v>
      </c>
    </row>
    <row r="1547" spans="2:18" x14ac:dyDescent="0.3">
      <c r="B1547" s="436"/>
      <c r="C1547" s="276" t="s">
        <v>3613</v>
      </c>
      <c r="D1547" s="276" t="s">
        <v>2021</v>
      </c>
      <c r="E1547" s="276" t="s">
        <v>65</v>
      </c>
      <c r="F1547" s="276" t="s">
        <v>64</v>
      </c>
      <c r="G1547" s="277" t="s">
        <v>1762</v>
      </c>
      <c r="H1547" s="276" t="s">
        <v>64</v>
      </c>
      <c r="I1547" s="276" t="s">
        <v>65</v>
      </c>
      <c r="J1547" s="276" t="s">
        <v>66</v>
      </c>
      <c r="K1547" s="276" t="s">
        <v>66</v>
      </c>
      <c r="L1547" s="276">
        <v>0</v>
      </c>
      <c r="M1547" s="276">
        <v>0</v>
      </c>
      <c r="N1547" s="276">
        <v>0</v>
      </c>
      <c r="O1547" s="276">
        <v>3</v>
      </c>
      <c r="P1547" s="276">
        <v>3</v>
      </c>
      <c r="Q1547" s="276" t="s">
        <v>68</v>
      </c>
      <c r="R1547" s="276" t="s">
        <v>68</v>
      </c>
    </row>
    <row r="1548" spans="2:18" x14ac:dyDescent="0.3">
      <c r="B1548" s="437"/>
      <c r="C1548" s="276" t="s">
        <v>113</v>
      </c>
      <c r="D1548" s="276" t="s">
        <v>516</v>
      </c>
      <c r="E1548" s="276" t="s">
        <v>64</v>
      </c>
      <c r="F1548" s="276" t="s">
        <v>65</v>
      </c>
      <c r="G1548" s="277" t="s">
        <v>3614</v>
      </c>
      <c r="H1548" s="276" t="s">
        <v>64</v>
      </c>
      <c r="I1548" s="276" t="s">
        <v>64</v>
      </c>
      <c r="J1548" s="276" t="s">
        <v>65</v>
      </c>
      <c r="K1548" s="276" t="s">
        <v>66</v>
      </c>
      <c r="L1548" s="276">
        <v>0</v>
      </c>
      <c r="M1548" s="276">
        <v>0</v>
      </c>
      <c r="N1548" s="276">
        <v>0</v>
      </c>
      <c r="O1548" s="276">
        <v>3</v>
      </c>
      <c r="P1548" s="276">
        <v>3</v>
      </c>
      <c r="Q1548" s="276" t="s">
        <v>68</v>
      </c>
      <c r="R1548" s="276" t="s">
        <v>68</v>
      </c>
    </row>
    <row r="1549" spans="2:18" x14ac:dyDescent="0.3">
      <c r="B1549" s="270"/>
      <c r="C1549" s="278"/>
      <c r="D1549" s="278"/>
      <c r="E1549" s="278"/>
      <c r="F1549" s="278"/>
      <c r="G1549" s="270"/>
      <c r="H1549" s="279"/>
      <c r="I1549" s="279"/>
      <c r="J1549" s="279"/>
      <c r="K1549" s="279"/>
      <c r="L1549" s="278"/>
      <c r="M1549" s="278"/>
      <c r="N1549" s="278"/>
      <c r="O1549" s="278"/>
      <c r="P1549" s="278"/>
      <c r="Q1549" s="278"/>
      <c r="R1549" s="279"/>
    </row>
    <row r="1550" spans="2:18" x14ac:dyDescent="0.3">
      <c r="B1550" s="435" t="s">
        <v>3615</v>
      </c>
      <c r="C1550" s="280" t="s">
        <v>125</v>
      </c>
      <c r="D1550" s="280" t="s">
        <v>3616</v>
      </c>
      <c r="E1550" s="280" t="s">
        <v>64</v>
      </c>
      <c r="F1550" s="280" t="s">
        <v>65</v>
      </c>
      <c r="G1550" s="281">
        <v>2466994180101</v>
      </c>
      <c r="H1550" s="276" t="s">
        <v>64</v>
      </c>
      <c r="I1550" s="276" t="s">
        <v>64</v>
      </c>
      <c r="J1550" s="276" t="s">
        <v>65</v>
      </c>
      <c r="K1550" s="276" t="s">
        <v>66</v>
      </c>
      <c r="L1550" s="280">
        <v>0</v>
      </c>
      <c r="M1550" s="280">
        <v>0</v>
      </c>
      <c r="N1550" s="280">
        <v>0</v>
      </c>
      <c r="O1550" s="280" t="s">
        <v>67</v>
      </c>
      <c r="P1550" s="280">
        <v>0</v>
      </c>
      <c r="Q1550" s="280" t="s">
        <v>3617</v>
      </c>
      <c r="R1550" s="276" t="s">
        <v>3618</v>
      </c>
    </row>
    <row r="1551" spans="2:18" x14ac:dyDescent="0.3">
      <c r="B1551" s="436"/>
      <c r="C1551" s="280" t="s">
        <v>3619</v>
      </c>
      <c r="D1551" s="280" t="s">
        <v>3620</v>
      </c>
      <c r="E1551" s="280" t="s">
        <v>64</v>
      </c>
      <c r="F1551" s="280" t="s">
        <v>65</v>
      </c>
      <c r="G1551" s="281">
        <v>1589533010101</v>
      </c>
      <c r="H1551" s="276" t="s">
        <v>64</v>
      </c>
      <c r="I1551" s="276" t="s">
        <v>64</v>
      </c>
      <c r="J1551" s="276" t="s">
        <v>65</v>
      </c>
      <c r="K1551" s="276" t="s">
        <v>66</v>
      </c>
      <c r="L1551" s="280">
        <v>0</v>
      </c>
      <c r="M1551" s="280">
        <v>0</v>
      </c>
      <c r="N1551" s="280">
        <v>0</v>
      </c>
      <c r="O1551" s="280" t="s">
        <v>67</v>
      </c>
      <c r="P1551" s="280">
        <v>0</v>
      </c>
      <c r="Q1551" s="280" t="s">
        <v>3617</v>
      </c>
      <c r="R1551" s="276" t="s">
        <v>3618</v>
      </c>
    </row>
    <row r="1552" spans="2:18" x14ac:dyDescent="0.3">
      <c r="B1552" s="436"/>
      <c r="C1552" s="280" t="s">
        <v>2793</v>
      </c>
      <c r="D1552" s="280" t="s">
        <v>1435</v>
      </c>
      <c r="E1552" s="280" t="s">
        <v>64</v>
      </c>
      <c r="F1552" s="280" t="s">
        <v>65</v>
      </c>
      <c r="G1552" s="281">
        <v>1673464820203</v>
      </c>
      <c r="H1552" s="276" t="s">
        <v>64</v>
      </c>
      <c r="I1552" s="276" t="s">
        <v>64</v>
      </c>
      <c r="J1552" s="276" t="s">
        <v>65</v>
      </c>
      <c r="K1552" s="276" t="s">
        <v>66</v>
      </c>
      <c r="L1552" s="280">
        <v>0</v>
      </c>
      <c r="M1552" s="280">
        <v>0</v>
      </c>
      <c r="N1552" s="280">
        <v>0</v>
      </c>
      <c r="O1552" s="280" t="s">
        <v>67</v>
      </c>
      <c r="P1552" s="280">
        <v>0</v>
      </c>
      <c r="Q1552" s="280" t="s">
        <v>3617</v>
      </c>
      <c r="R1552" s="276" t="s">
        <v>3618</v>
      </c>
    </row>
    <row r="1553" spans="2:18" x14ac:dyDescent="0.3">
      <c r="B1553" s="436"/>
      <c r="C1553" s="280" t="s">
        <v>464</v>
      </c>
      <c r="D1553" s="280" t="s">
        <v>212</v>
      </c>
      <c r="E1553" s="280" t="s">
        <v>64</v>
      </c>
      <c r="F1553" s="280" t="s">
        <v>65</v>
      </c>
      <c r="G1553" s="281">
        <v>2721377820201</v>
      </c>
      <c r="H1553" s="276" t="s">
        <v>64</v>
      </c>
      <c r="I1553" s="276" t="s">
        <v>65</v>
      </c>
      <c r="J1553" s="276" t="s">
        <v>66</v>
      </c>
      <c r="K1553" s="276" t="s">
        <v>66</v>
      </c>
      <c r="L1553" s="280">
        <v>0</v>
      </c>
      <c r="M1553" s="280">
        <v>0</v>
      </c>
      <c r="N1553" s="280">
        <v>0</v>
      </c>
      <c r="O1553" s="280" t="s">
        <v>67</v>
      </c>
      <c r="P1553" s="280">
        <v>0</v>
      </c>
      <c r="Q1553" s="280" t="s">
        <v>3617</v>
      </c>
      <c r="R1553" s="276" t="s">
        <v>3618</v>
      </c>
    </row>
    <row r="1554" spans="2:18" x14ac:dyDescent="0.3">
      <c r="B1554" s="436"/>
      <c r="C1554" s="280" t="s">
        <v>2890</v>
      </c>
      <c r="D1554" s="280" t="s">
        <v>1405</v>
      </c>
      <c r="E1554" s="280" t="s">
        <v>64</v>
      </c>
      <c r="F1554" s="280" t="s">
        <v>65</v>
      </c>
      <c r="G1554" s="281">
        <v>2661995260203</v>
      </c>
      <c r="H1554" s="276" t="s">
        <v>64</v>
      </c>
      <c r="I1554" s="276" t="s">
        <v>64</v>
      </c>
      <c r="J1554" s="276" t="s">
        <v>65</v>
      </c>
      <c r="K1554" s="276" t="s">
        <v>66</v>
      </c>
      <c r="L1554" s="280">
        <v>0</v>
      </c>
      <c r="M1554" s="280">
        <v>0</v>
      </c>
      <c r="N1554" s="280">
        <v>0</v>
      </c>
      <c r="O1554" s="280" t="s">
        <v>67</v>
      </c>
      <c r="P1554" s="280">
        <v>0</v>
      </c>
      <c r="Q1554" s="280" t="s">
        <v>3617</v>
      </c>
      <c r="R1554" s="276" t="s">
        <v>3618</v>
      </c>
    </row>
    <row r="1555" spans="2:18" x14ac:dyDescent="0.3">
      <c r="B1555" s="436"/>
      <c r="C1555" s="280" t="s">
        <v>508</v>
      </c>
      <c r="D1555" s="280" t="s">
        <v>1872</v>
      </c>
      <c r="E1555" s="280" t="s">
        <v>64</v>
      </c>
      <c r="F1555" s="280" t="s">
        <v>65</v>
      </c>
      <c r="G1555" s="281">
        <v>2030270950201</v>
      </c>
      <c r="H1555" s="276" t="s">
        <v>64</v>
      </c>
      <c r="I1555" s="276" t="s">
        <v>65</v>
      </c>
      <c r="J1555" s="276" t="s">
        <v>66</v>
      </c>
      <c r="K1555" s="276" t="s">
        <v>66</v>
      </c>
      <c r="L1555" s="280">
        <v>0</v>
      </c>
      <c r="M1555" s="280">
        <v>0</v>
      </c>
      <c r="N1555" s="280">
        <v>0</v>
      </c>
      <c r="O1555" s="280" t="s">
        <v>67</v>
      </c>
      <c r="P1555" s="280">
        <v>0</v>
      </c>
      <c r="Q1555" s="280" t="s">
        <v>3617</v>
      </c>
      <c r="R1555" s="276" t="s">
        <v>3618</v>
      </c>
    </row>
    <row r="1556" spans="2:18" x14ac:dyDescent="0.3">
      <c r="B1556" s="436"/>
      <c r="C1556" s="280" t="s">
        <v>2948</v>
      </c>
      <c r="D1556" s="280" t="s">
        <v>116</v>
      </c>
      <c r="E1556" s="280" t="s">
        <v>64</v>
      </c>
      <c r="F1556" s="280" t="s">
        <v>65</v>
      </c>
      <c r="G1556" s="281">
        <v>2372680510101</v>
      </c>
      <c r="H1556" s="276" t="s">
        <v>64</v>
      </c>
      <c r="I1556" s="276" t="s">
        <v>65</v>
      </c>
      <c r="J1556" s="276" t="s">
        <v>66</v>
      </c>
      <c r="K1556" s="276" t="s">
        <v>66</v>
      </c>
      <c r="L1556" s="280">
        <v>0</v>
      </c>
      <c r="M1556" s="280">
        <v>0</v>
      </c>
      <c r="N1556" s="280">
        <v>0</v>
      </c>
      <c r="O1556" s="280" t="s">
        <v>67</v>
      </c>
      <c r="P1556" s="280">
        <v>0</v>
      </c>
      <c r="Q1556" s="280" t="s">
        <v>3617</v>
      </c>
      <c r="R1556" s="276" t="s">
        <v>3618</v>
      </c>
    </row>
    <row r="1557" spans="2:18" x14ac:dyDescent="0.3">
      <c r="B1557" s="436"/>
      <c r="C1557" s="280" t="s">
        <v>3282</v>
      </c>
      <c r="D1557" s="280" t="s">
        <v>1507</v>
      </c>
      <c r="E1557" s="280" t="s">
        <v>64</v>
      </c>
      <c r="F1557" s="280" t="s">
        <v>65</v>
      </c>
      <c r="G1557" s="281">
        <v>1969263350208</v>
      </c>
      <c r="H1557" s="276" t="s">
        <v>64</v>
      </c>
      <c r="I1557" s="276" t="s">
        <v>64</v>
      </c>
      <c r="J1557" s="276" t="s">
        <v>65</v>
      </c>
      <c r="K1557" s="276" t="s">
        <v>66</v>
      </c>
      <c r="L1557" s="280">
        <v>0</v>
      </c>
      <c r="M1557" s="280">
        <v>0</v>
      </c>
      <c r="N1557" s="280">
        <v>0</v>
      </c>
      <c r="O1557" s="280" t="s">
        <v>67</v>
      </c>
      <c r="P1557" s="280">
        <v>0</v>
      </c>
      <c r="Q1557" s="280" t="s">
        <v>3617</v>
      </c>
      <c r="R1557" s="276" t="s">
        <v>3618</v>
      </c>
    </row>
    <row r="1558" spans="2:18" x14ac:dyDescent="0.3">
      <c r="B1558" s="436"/>
      <c r="C1558" s="280" t="s">
        <v>3621</v>
      </c>
      <c r="D1558" s="280" t="s">
        <v>3622</v>
      </c>
      <c r="E1558" s="280" t="s">
        <v>64</v>
      </c>
      <c r="F1558" s="280" t="s">
        <v>65</v>
      </c>
      <c r="G1558" s="281">
        <v>2738649040202</v>
      </c>
      <c r="H1558" s="276" t="s">
        <v>64</v>
      </c>
      <c r="I1558" s="276" t="s">
        <v>65</v>
      </c>
      <c r="J1558" s="276" t="s">
        <v>66</v>
      </c>
      <c r="K1558" s="276" t="s">
        <v>66</v>
      </c>
      <c r="L1558" s="280">
        <v>0</v>
      </c>
      <c r="M1558" s="280">
        <v>0</v>
      </c>
      <c r="N1558" s="280">
        <v>0</v>
      </c>
      <c r="O1558" s="280" t="s">
        <v>67</v>
      </c>
      <c r="P1558" s="280">
        <v>0</v>
      </c>
      <c r="Q1558" s="280" t="s">
        <v>3617</v>
      </c>
      <c r="R1558" s="276" t="s">
        <v>3618</v>
      </c>
    </row>
    <row r="1559" spans="2:18" x14ac:dyDescent="0.3">
      <c r="B1559" s="436"/>
      <c r="C1559" s="280" t="s">
        <v>113</v>
      </c>
      <c r="D1559" s="280" t="s">
        <v>3623</v>
      </c>
      <c r="E1559" s="280" t="s">
        <v>64</v>
      </c>
      <c r="F1559" s="280" t="s">
        <v>65</v>
      </c>
      <c r="G1559" s="281">
        <v>1675903831406</v>
      </c>
      <c r="H1559" s="276" t="s">
        <v>64</v>
      </c>
      <c r="I1559" s="276" t="s">
        <v>64</v>
      </c>
      <c r="J1559" s="276" t="s">
        <v>65</v>
      </c>
      <c r="K1559" s="276" t="s">
        <v>66</v>
      </c>
      <c r="L1559" s="280">
        <v>0</v>
      </c>
      <c r="M1559" s="280">
        <v>0</v>
      </c>
      <c r="N1559" s="280">
        <v>0</v>
      </c>
      <c r="O1559" s="280" t="s">
        <v>67</v>
      </c>
      <c r="P1559" s="280">
        <v>0</v>
      </c>
      <c r="Q1559" s="280" t="s">
        <v>3617</v>
      </c>
      <c r="R1559" s="276" t="s">
        <v>3618</v>
      </c>
    </row>
    <row r="1560" spans="2:18" x14ac:dyDescent="0.3">
      <c r="B1560" s="436"/>
      <c r="C1560" s="280" t="s">
        <v>179</v>
      </c>
      <c r="D1560" s="280" t="s">
        <v>299</v>
      </c>
      <c r="E1560" s="280" t="s">
        <v>64</v>
      </c>
      <c r="F1560" s="280" t="s">
        <v>65</v>
      </c>
      <c r="G1560" s="281">
        <v>2058031800201</v>
      </c>
      <c r="H1560" s="276" t="s">
        <v>64</v>
      </c>
      <c r="I1560" s="276" t="s">
        <v>65</v>
      </c>
      <c r="J1560" s="276" t="s">
        <v>66</v>
      </c>
      <c r="K1560" s="276" t="s">
        <v>66</v>
      </c>
      <c r="L1560" s="280">
        <v>0</v>
      </c>
      <c r="M1560" s="280">
        <v>0</v>
      </c>
      <c r="N1560" s="280">
        <v>0</v>
      </c>
      <c r="O1560" s="280" t="s">
        <v>67</v>
      </c>
      <c r="P1560" s="280">
        <v>0</v>
      </c>
      <c r="Q1560" s="280" t="s">
        <v>3617</v>
      </c>
      <c r="R1560" s="276" t="s">
        <v>3618</v>
      </c>
    </row>
    <row r="1561" spans="2:18" x14ac:dyDescent="0.3">
      <c r="B1561" s="436"/>
      <c r="C1561" s="280" t="s">
        <v>495</v>
      </c>
      <c r="D1561" s="280" t="s">
        <v>1872</v>
      </c>
      <c r="E1561" s="280" t="s">
        <v>64</v>
      </c>
      <c r="F1561" s="280" t="s">
        <v>65</v>
      </c>
      <c r="G1561" s="281">
        <v>2150379520201</v>
      </c>
      <c r="H1561" s="276" t="s">
        <v>64</v>
      </c>
      <c r="I1561" s="276" t="s">
        <v>65</v>
      </c>
      <c r="J1561" s="276" t="s">
        <v>66</v>
      </c>
      <c r="K1561" s="276" t="s">
        <v>66</v>
      </c>
      <c r="L1561" s="280">
        <v>0</v>
      </c>
      <c r="M1561" s="280">
        <v>0</v>
      </c>
      <c r="N1561" s="280">
        <v>0</v>
      </c>
      <c r="O1561" s="280" t="s">
        <v>67</v>
      </c>
      <c r="P1561" s="280">
        <v>0</v>
      </c>
      <c r="Q1561" s="280" t="s">
        <v>3617</v>
      </c>
      <c r="R1561" s="276" t="s">
        <v>3618</v>
      </c>
    </row>
    <row r="1562" spans="2:18" x14ac:dyDescent="0.3">
      <c r="B1562" s="436"/>
      <c r="C1562" s="280" t="s">
        <v>3624</v>
      </c>
      <c r="D1562" s="280" t="s">
        <v>465</v>
      </c>
      <c r="E1562" s="280" t="s">
        <v>64</v>
      </c>
      <c r="F1562" s="280" t="s">
        <v>65</v>
      </c>
      <c r="G1562" s="281">
        <v>3051414730201</v>
      </c>
      <c r="H1562" s="276" t="s">
        <v>64</v>
      </c>
      <c r="I1562" s="276" t="s">
        <v>65</v>
      </c>
      <c r="J1562" s="276" t="s">
        <v>66</v>
      </c>
      <c r="K1562" s="276" t="s">
        <v>66</v>
      </c>
      <c r="L1562" s="280">
        <v>0</v>
      </c>
      <c r="M1562" s="280">
        <v>0</v>
      </c>
      <c r="N1562" s="280">
        <v>0</v>
      </c>
      <c r="O1562" s="280" t="s">
        <v>67</v>
      </c>
      <c r="P1562" s="280">
        <v>0</v>
      </c>
      <c r="Q1562" s="280" t="s">
        <v>3617</v>
      </c>
      <c r="R1562" s="276" t="s">
        <v>3618</v>
      </c>
    </row>
    <row r="1563" spans="2:18" x14ac:dyDescent="0.3">
      <c r="B1563" s="436"/>
      <c r="C1563" s="280" t="s">
        <v>121</v>
      </c>
      <c r="D1563" s="280" t="s">
        <v>1662</v>
      </c>
      <c r="E1563" s="280" t="s">
        <v>64</v>
      </c>
      <c r="F1563" s="280" t="s">
        <v>65</v>
      </c>
      <c r="G1563" s="281">
        <v>1941980490201</v>
      </c>
      <c r="H1563" s="276" t="s">
        <v>64</v>
      </c>
      <c r="I1563" s="276" t="s">
        <v>65</v>
      </c>
      <c r="J1563" s="276" t="s">
        <v>66</v>
      </c>
      <c r="K1563" s="276" t="s">
        <v>66</v>
      </c>
      <c r="L1563" s="280">
        <v>0</v>
      </c>
      <c r="M1563" s="280">
        <v>0</v>
      </c>
      <c r="N1563" s="280">
        <v>0</v>
      </c>
      <c r="O1563" s="280" t="s">
        <v>67</v>
      </c>
      <c r="P1563" s="280">
        <v>0</v>
      </c>
      <c r="Q1563" s="280" t="s">
        <v>3617</v>
      </c>
      <c r="R1563" s="276" t="s">
        <v>3618</v>
      </c>
    </row>
    <row r="1564" spans="2:18" x14ac:dyDescent="0.3">
      <c r="B1564" s="436"/>
      <c r="C1564" s="280" t="s">
        <v>3625</v>
      </c>
      <c r="D1564" s="280" t="s">
        <v>1372</v>
      </c>
      <c r="E1564" s="280" t="s">
        <v>64</v>
      </c>
      <c r="F1564" s="280" t="s">
        <v>65</v>
      </c>
      <c r="G1564" s="281">
        <v>1994570420207</v>
      </c>
      <c r="H1564" s="276" t="s">
        <v>64</v>
      </c>
      <c r="I1564" s="276" t="s">
        <v>64</v>
      </c>
      <c r="J1564" s="276" t="s">
        <v>65</v>
      </c>
      <c r="K1564" s="276" t="s">
        <v>66</v>
      </c>
      <c r="L1564" s="280">
        <v>0</v>
      </c>
      <c r="M1564" s="280">
        <v>0</v>
      </c>
      <c r="N1564" s="280">
        <v>0</v>
      </c>
      <c r="O1564" s="280" t="s">
        <v>67</v>
      </c>
      <c r="P1564" s="280">
        <v>0</v>
      </c>
      <c r="Q1564" s="280" t="s">
        <v>3617</v>
      </c>
      <c r="R1564" s="276" t="s">
        <v>3618</v>
      </c>
    </row>
    <row r="1565" spans="2:18" x14ac:dyDescent="0.3">
      <c r="B1565" s="436"/>
      <c r="C1565" s="280" t="s">
        <v>481</v>
      </c>
      <c r="D1565" s="280" t="s">
        <v>441</v>
      </c>
      <c r="E1565" s="280" t="s">
        <v>65</v>
      </c>
      <c r="F1565" s="280" t="s">
        <v>64</v>
      </c>
      <c r="G1565" s="281">
        <v>2739526680201</v>
      </c>
      <c r="H1565" s="276" t="s">
        <v>64</v>
      </c>
      <c r="I1565" s="276" t="s">
        <v>64</v>
      </c>
      <c r="J1565" s="276" t="s">
        <v>65</v>
      </c>
      <c r="K1565" s="276" t="s">
        <v>66</v>
      </c>
      <c r="L1565" s="280">
        <v>0</v>
      </c>
      <c r="M1565" s="280">
        <v>0</v>
      </c>
      <c r="N1565" s="280">
        <v>0</v>
      </c>
      <c r="O1565" s="280" t="s">
        <v>67</v>
      </c>
      <c r="P1565" s="280">
        <v>0</v>
      </c>
      <c r="Q1565" s="280" t="s">
        <v>3617</v>
      </c>
      <c r="R1565" s="276" t="s">
        <v>3618</v>
      </c>
    </row>
    <row r="1566" spans="2:18" x14ac:dyDescent="0.3">
      <c r="B1566" s="436"/>
      <c r="C1566" s="280" t="s">
        <v>484</v>
      </c>
      <c r="D1566" s="280" t="s">
        <v>3626</v>
      </c>
      <c r="E1566" s="280" t="s">
        <v>65</v>
      </c>
      <c r="F1566" s="280" t="s">
        <v>64</v>
      </c>
      <c r="G1566" s="281">
        <v>2938620601804</v>
      </c>
      <c r="H1566" s="276" t="s">
        <v>64</v>
      </c>
      <c r="I1566" s="276" t="s">
        <v>65</v>
      </c>
      <c r="J1566" s="276" t="s">
        <v>66</v>
      </c>
      <c r="K1566" s="276" t="s">
        <v>66</v>
      </c>
      <c r="L1566" s="280">
        <v>0</v>
      </c>
      <c r="M1566" s="280">
        <v>0</v>
      </c>
      <c r="N1566" s="280">
        <v>0</v>
      </c>
      <c r="O1566" s="280" t="s">
        <v>67</v>
      </c>
      <c r="P1566" s="280">
        <v>0</v>
      </c>
      <c r="Q1566" s="280" t="s">
        <v>3617</v>
      </c>
      <c r="R1566" s="276" t="s">
        <v>3618</v>
      </c>
    </row>
    <row r="1567" spans="2:18" x14ac:dyDescent="0.3">
      <c r="B1567" s="436"/>
      <c r="C1567" s="280" t="s">
        <v>3627</v>
      </c>
      <c r="D1567" s="280" t="s">
        <v>190</v>
      </c>
      <c r="E1567" s="280" t="s">
        <v>65</v>
      </c>
      <c r="F1567" s="280" t="s">
        <v>64</v>
      </c>
      <c r="G1567" s="281">
        <v>3053878200206</v>
      </c>
      <c r="H1567" s="276" t="s">
        <v>64</v>
      </c>
      <c r="I1567" s="276" t="s">
        <v>65</v>
      </c>
      <c r="J1567" s="276" t="s">
        <v>66</v>
      </c>
      <c r="K1567" s="276" t="s">
        <v>66</v>
      </c>
      <c r="L1567" s="280">
        <v>0</v>
      </c>
      <c r="M1567" s="280">
        <v>0</v>
      </c>
      <c r="N1567" s="280">
        <v>0</v>
      </c>
      <c r="O1567" s="280" t="s">
        <v>67</v>
      </c>
      <c r="P1567" s="280">
        <v>0</v>
      </c>
      <c r="Q1567" s="280" t="s">
        <v>3617</v>
      </c>
      <c r="R1567" s="276" t="s">
        <v>3618</v>
      </c>
    </row>
    <row r="1568" spans="2:18" x14ac:dyDescent="0.3">
      <c r="B1568" s="436"/>
      <c r="C1568" s="280" t="s">
        <v>1742</v>
      </c>
      <c r="D1568" s="280" t="s">
        <v>1872</v>
      </c>
      <c r="E1568" s="280" t="s">
        <v>65</v>
      </c>
      <c r="F1568" s="280" t="s">
        <v>64</v>
      </c>
      <c r="G1568" s="281">
        <v>1584183010207</v>
      </c>
      <c r="H1568" s="276" t="s">
        <v>64</v>
      </c>
      <c r="I1568" s="276" t="s">
        <v>64</v>
      </c>
      <c r="J1568" s="276" t="s">
        <v>65</v>
      </c>
      <c r="K1568" s="276" t="s">
        <v>66</v>
      </c>
      <c r="L1568" s="280">
        <v>0</v>
      </c>
      <c r="M1568" s="280">
        <v>0</v>
      </c>
      <c r="N1568" s="280">
        <v>0</v>
      </c>
      <c r="O1568" s="280" t="s">
        <v>67</v>
      </c>
      <c r="P1568" s="280">
        <v>0</v>
      </c>
      <c r="Q1568" s="280" t="s">
        <v>3617</v>
      </c>
      <c r="R1568" s="276" t="s">
        <v>3618</v>
      </c>
    </row>
    <row r="1569" spans="2:18" x14ac:dyDescent="0.3">
      <c r="B1569" s="436"/>
      <c r="C1569" s="280" t="s">
        <v>1766</v>
      </c>
      <c r="D1569" s="280" t="s">
        <v>526</v>
      </c>
      <c r="E1569" s="280" t="s">
        <v>65</v>
      </c>
      <c r="F1569" s="280" t="s">
        <v>64</v>
      </c>
      <c r="G1569" s="281">
        <v>3449972940207</v>
      </c>
      <c r="H1569" s="276" t="s">
        <v>64</v>
      </c>
      <c r="I1569" s="276" t="s">
        <v>65</v>
      </c>
      <c r="J1569" s="276" t="s">
        <v>66</v>
      </c>
      <c r="K1569" s="276" t="s">
        <v>66</v>
      </c>
      <c r="L1569" s="280">
        <v>0</v>
      </c>
      <c r="M1569" s="280">
        <v>0</v>
      </c>
      <c r="N1569" s="280">
        <v>0</v>
      </c>
      <c r="O1569" s="280" t="s">
        <v>67</v>
      </c>
      <c r="P1569" s="280">
        <v>0</v>
      </c>
      <c r="Q1569" s="280" t="s">
        <v>3617</v>
      </c>
      <c r="R1569" s="276" t="s">
        <v>3618</v>
      </c>
    </row>
    <row r="1570" spans="2:18" x14ac:dyDescent="0.3">
      <c r="B1570" s="436"/>
      <c r="C1570" s="280" t="s">
        <v>1696</v>
      </c>
      <c r="D1570" s="280" t="s">
        <v>1872</v>
      </c>
      <c r="E1570" s="280" t="s">
        <v>65</v>
      </c>
      <c r="F1570" s="280" t="s">
        <v>64</v>
      </c>
      <c r="G1570" s="281">
        <v>2130569090207</v>
      </c>
      <c r="H1570" s="276" t="s">
        <v>64</v>
      </c>
      <c r="I1570" s="276" t="s">
        <v>65</v>
      </c>
      <c r="J1570" s="276" t="s">
        <v>66</v>
      </c>
      <c r="K1570" s="276" t="s">
        <v>66</v>
      </c>
      <c r="L1570" s="280">
        <v>0</v>
      </c>
      <c r="M1570" s="280">
        <v>0</v>
      </c>
      <c r="N1570" s="280">
        <v>0</v>
      </c>
      <c r="O1570" s="280" t="s">
        <v>67</v>
      </c>
      <c r="P1570" s="280">
        <v>0</v>
      </c>
      <c r="Q1570" s="280" t="s">
        <v>3617</v>
      </c>
      <c r="R1570" s="276" t="s">
        <v>3618</v>
      </c>
    </row>
    <row r="1571" spans="2:18" x14ac:dyDescent="0.3">
      <c r="B1571" s="436"/>
      <c r="C1571" s="280" t="s">
        <v>166</v>
      </c>
      <c r="D1571" s="280" t="s">
        <v>3628</v>
      </c>
      <c r="E1571" s="280" t="s">
        <v>65</v>
      </c>
      <c r="F1571" s="280" t="s">
        <v>64</v>
      </c>
      <c r="G1571" s="281">
        <v>2737597440201</v>
      </c>
      <c r="H1571" s="276" t="s">
        <v>64</v>
      </c>
      <c r="I1571" s="276" t="s">
        <v>65</v>
      </c>
      <c r="J1571" s="276" t="s">
        <v>66</v>
      </c>
      <c r="K1571" s="276" t="s">
        <v>66</v>
      </c>
      <c r="L1571" s="280">
        <v>0</v>
      </c>
      <c r="M1571" s="280">
        <v>0</v>
      </c>
      <c r="N1571" s="280">
        <v>0</v>
      </c>
      <c r="O1571" s="280" t="s">
        <v>67</v>
      </c>
      <c r="P1571" s="280">
        <v>0</v>
      </c>
      <c r="Q1571" s="280" t="s">
        <v>3617</v>
      </c>
      <c r="R1571" s="276" t="s">
        <v>3618</v>
      </c>
    </row>
    <row r="1572" spans="2:18" x14ac:dyDescent="0.3">
      <c r="B1572" s="436"/>
      <c r="C1572" s="280" t="s">
        <v>1490</v>
      </c>
      <c r="D1572" s="280" t="s">
        <v>1462</v>
      </c>
      <c r="E1572" s="280" t="s">
        <v>65</v>
      </c>
      <c r="F1572" s="280" t="s">
        <v>64</v>
      </c>
      <c r="G1572" s="281">
        <v>2317841710101</v>
      </c>
      <c r="H1572" s="276" t="s">
        <v>64</v>
      </c>
      <c r="I1572" s="276" t="s">
        <v>65</v>
      </c>
      <c r="J1572" s="276" t="s">
        <v>66</v>
      </c>
      <c r="K1572" s="276" t="s">
        <v>66</v>
      </c>
      <c r="L1572" s="280">
        <v>0</v>
      </c>
      <c r="M1572" s="280">
        <v>0</v>
      </c>
      <c r="N1572" s="280">
        <v>0</v>
      </c>
      <c r="O1572" s="280" t="s">
        <v>67</v>
      </c>
      <c r="P1572" s="280">
        <v>0</v>
      </c>
      <c r="Q1572" s="280" t="s">
        <v>3617</v>
      </c>
      <c r="R1572" s="276" t="s">
        <v>3618</v>
      </c>
    </row>
    <row r="1573" spans="2:18" x14ac:dyDescent="0.3">
      <c r="B1573" s="436"/>
      <c r="C1573" s="280" t="s">
        <v>3629</v>
      </c>
      <c r="D1573" s="280" t="s">
        <v>3630</v>
      </c>
      <c r="E1573" s="280" t="s">
        <v>65</v>
      </c>
      <c r="F1573" s="280" t="s">
        <v>64</v>
      </c>
      <c r="G1573" s="281">
        <v>1718588750201</v>
      </c>
      <c r="H1573" s="276" t="s">
        <v>64</v>
      </c>
      <c r="I1573" s="276" t="s">
        <v>64</v>
      </c>
      <c r="J1573" s="276" t="s">
        <v>65</v>
      </c>
      <c r="K1573" s="276" t="s">
        <v>66</v>
      </c>
      <c r="L1573" s="280">
        <v>0</v>
      </c>
      <c r="M1573" s="280">
        <v>0</v>
      </c>
      <c r="N1573" s="280">
        <v>0</v>
      </c>
      <c r="O1573" s="280" t="s">
        <v>67</v>
      </c>
      <c r="P1573" s="280">
        <v>0</v>
      </c>
      <c r="Q1573" s="280" t="s">
        <v>3617</v>
      </c>
      <c r="R1573" s="276" t="s">
        <v>3618</v>
      </c>
    </row>
    <row r="1574" spans="2:18" x14ac:dyDescent="0.3">
      <c r="B1574" s="436"/>
      <c r="C1574" s="280" t="s">
        <v>1478</v>
      </c>
      <c r="D1574" s="280" t="s">
        <v>3631</v>
      </c>
      <c r="E1574" s="280" t="s">
        <v>65</v>
      </c>
      <c r="F1574" s="280" t="s">
        <v>64</v>
      </c>
      <c r="G1574" s="281">
        <v>1691292330207</v>
      </c>
      <c r="H1574" s="276" t="s">
        <v>64</v>
      </c>
      <c r="I1574" s="276" t="s">
        <v>64</v>
      </c>
      <c r="J1574" s="276" t="s">
        <v>65</v>
      </c>
      <c r="K1574" s="276" t="s">
        <v>66</v>
      </c>
      <c r="L1574" s="280">
        <v>0</v>
      </c>
      <c r="M1574" s="280">
        <v>0</v>
      </c>
      <c r="N1574" s="280">
        <v>0</v>
      </c>
      <c r="O1574" s="280" t="s">
        <v>67</v>
      </c>
      <c r="P1574" s="280">
        <v>0</v>
      </c>
      <c r="Q1574" s="280" t="s">
        <v>3617</v>
      </c>
      <c r="R1574" s="276" t="s">
        <v>3618</v>
      </c>
    </row>
    <row r="1575" spans="2:18" x14ac:dyDescent="0.3">
      <c r="B1575" s="436"/>
      <c r="C1575" s="280" t="s">
        <v>3632</v>
      </c>
      <c r="D1575" s="280" t="s">
        <v>1458</v>
      </c>
      <c r="E1575" s="280" t="s">
        <v>65</v>
      </c>
      <c r="F1575" s="280" t="s">
        <v>64</v>
      </c>
      <c r="G1575" s="281">
        <v>2677504390201</v>
      </c>
      <c r="H1575" s="276" t="s">
        <v>64</v>
      </c>
      <c r="I1575" s="276" t="s">
        <v>65</v>
      </c>
      <c r="J1575" s="276" t="s">
        <v>66</v>
      </c>
      <c r="K1575" s="276" t="s">
        <v>66</v>
      </c>
      <c r="L1575" s="280">
        <v>0</v>
      </c>
      <c r="M1575" s="280">
        <v>0</v>
      </c>
      <c r="N1575" s="280">
        <v>0</v>
      </c>
      <c r="O1575" s="280" t="s">
        <v>67</v>
      </c>
      <c r="P1575" s="280">
        <v>0</v>
      </c>
      <c r="Q1575" s="280" t="s">
        <v>3617</v>
      </c>
      <c r="R1575" s="276" t="s">
        <v>3618</v>
      </c>
    </row>
    <row r="1576" spans="2:18" x14ac:dyDescent="0.3">
      <c r="B1576" s="436"/>
      <c r="C1576" s="280" t="s">
        <v>3633</v>
      </c>
      <c r="D1576" s="280" t="s">
        <v>1627</v>
      </c>
      <c r="E1576" s="280" t="s">
        <v>65</v>
      </c>
      <c r="F1576" s="280" t="s">
        <v>64</v>
      </c>
      <c r="G1576" s="281">
        <v>1862105310101</v>
      </c>
      <c r="H1576" s="276" t="s">
        <v>64</v>
      </c>
      <c r="I1576" s="276" t="s">
        <v>65</v>
      </c>
      <c r="J1576" s="276" t="s">
        <v>66</v>
      </c>
      <c r="K1576" s="276" t="s">
        <v>66</v>
      </c>
      <c r="L1576" s="280">
        <v>0</v>
      </c>
      <c r="M1576" s="280">
        <v>0</v>
      </c>
      <c r="N1576" s="280">
        <v>0</v>
      </c>
      <c r="O1576" s="280" t="s">
        <v>67</v>
      </c>
      <c r="P1576" s="280">
        <v>0</v>
      </c>
      <c r="Q1576" s="280" t="s">
        <v>3617</v>
      </c>
      <c r="R1576" s="276" t="s">
        <v>3618</v>
      </c>
    </row>
    <row r="1577" spans="2:18" x14ac:dyDescent="0.3">
      <c r="B1577" s="436"/>
      <c r="C1577" s="280" t="s">
        <v>3634</v>
      </c>
      <c r="D1577" s="280" t="s">
        <v>1872</v>
      </c>
      <c r="E1577" s="280" t="s">
        <v>65</v>
      </c>
      <c r="F1577" s="280" t="s">
        <v>64</v>
      </c>
      <c r="G1577" s="281">
        <v>1977188250201</v>
      </c>
      <c r="H1577" s="276" t="s">
        <v>64</v>
      </c>
      <c r="I1577" s="276" t="s">
        <v>65</v>
      </c>
      <c r="J1577" s="276" t="s">
        <v>66</v>
      </c>
      <c r="K1577" s="276" t="s">
        <v>66</v>
      </c>
      <c r="L1577" s="280">
        <v>0</v>
      </c>
      <c r="M1577" s="280">
        <v>0</v>
      </c>
      <c r="N1577" s="280">
        <v>0</v>
      </c>
      <c r="O1577" s="280" t="s">
        <v>67</v>
      </c>
      <c r="P1577" s="280">
        <v>0</v>
      </c>
      <c r="Q1577" s="280" t="s">
        <v>3617</v>
      </c>
      <c r="R1577" s="276" t="s">
        <v>3618</v>
      </c>
    </row>
    <row r="1578" spans="2:18" x14ac:dyDescent="0.3">
      <c r="B1578" s="436"/>
      <c r="C1578" s="280" t="s">
        <v>3635</v>
      </c>
      <c r="D1578" s="280" t="s">
        <v>2228</v>
      </c>
      <c r="E1578" s="280" t="s">
        <v>65</v>
      </c>
      <c r="F1578" s="280" t="s">
        <v>64</v>
      </c>
      <c r="G1578" s="281">
        <v>3053354480204</v>
      </c>
      <c r="H1578" s="276" t="s">
        <v>64</v>
      </c>
      <c r="I1578" s="276" t="s">
        <v>65</v>
      </c>
      <c r="J1578" s="276" t="s">
        <v>66</v>
      </c>
      <c r="K1578" s="276" t="s">
        <v>66</v>
      </c>
      <c r="L1578" s="280">
        <v>0</v>
      </c>
      <c r="M1578" s="280">
        <v>0</v>
      </c>
      <c r="N1578" s="280">
        <v>0</v>
      </c>
      <c r="O1578" s="280" t="s">
        <v>67</v>
      </c>
      <c r="P1578" s="280">
        <v>0</v>
      </c>
      <c r="Q1578" s="280" t="s">
        <v>3617</v>
      </c>
      <c r="R1578" s="276" t="s">
        <v>3618</v>
      </c>
    </row>
    <row r="1579" spans="2:18" x14ac:dyDescent="0.3">
      <c r="B1579" s="436"/>
      <c r="C1579" s="280" t="s">
        <v>3636</v>
      </c>
      <c r="D1579" s="280" t="s">
        <v>3637</v>
      </c>
      <c r="E1579" s="280" t="s">
        <v>65</v>
      </c>
      <c r="F1579" s="280" t="s">
        <v>64</v>
      </c>
      <c r="G1579" s="281">
        <v>2189638580201</v>
      </c>
      <c r="H1579" s="276" t="s">
        <v>64</v>
      </c>
      <c r="I1579" s="276" t="s">
        <v>64</v>
      </c>
      <c r="J1579" s="276" t="s">
        <v>65</v>
      </c>
      <c r="K1579" s="276" t="s">
        <v>66</v>
      </c>
      <c r="L1579" s="280">
        <v>0</v>
      </c>
      <c r="M1579" s="280">
        <v>0</v>
      </c>
      <c r="N1579" s="280">
        <v>0</v>
      </c>
      <c r="O1579" s="280" t="s">
        <v>67</v>
      </c>
      <c r="P1579" s="280">
        <v>0</v>
      </c>
      <c r="Q1579" s="280" t="s">
        <v>3617</v>
      </c>
      <c r="R1579" s="276" t="s">
        <v>3618</v>
      </c>
    </row>
    <row r="1580" spans="2:18" x14ac:dyDescent="0.3">
      <c r="B1580" s="436"/>
      <c r="C1580" s="280" t="s">
        <v>3638</v>
      </c>
      <c r="D1580" s="280" t="s">
        <v>3639</v>
      </c>
      <c r="E1580" s="280" t="s">
        <v>64</v>
      </c>
      <c r="F1580" s="280" t="s">
        <v>65</v>
      </c>
      <c r="G1580" s="281">
        <v>2215209610101</v>
      </c>
      <c r="H1580" s="276" t="s">
        <v>64</v>
      </c>
      <c r="I1580" s="276" t="s">
        <v>64</v>
      </c>
      <c r="J1580" s="276" t="s">
        <v>65</v>
      </c>
      <c r="K1580" s="276" t="s">
        <v>66</v>
      </c>
      <c r="L1580" s="280">
        <v>0</v>
      </c>
      <c r="M1580" s="280">
        <v>0</v>
      </c>
      <c r="N1580" s="280">
        <v>0</v>
      </c>
      <c r="O1580" s="280" t="s">
        <v>67</v>
      </c>
      <c r="P1580" s="280">
        <v>0</v>
      </c>
      <c r="Q1580" s="280" t="s">
        <v>68</v>
      </c>
      <c r="R1580" s="276" t="s">
        <v>561</v>
      </c>
    </row>
    <row r="1581" spans="2:18" x14ac:dyDescent="0.3">
      <c r="B1581" s="436"/>
      <c r="C1581" s="280" t="s">
        <v>121</v>
      </c>
      <c r="D1581" s="280" t="s">
        <v>173</v>
      </c>
      <c r="E1581" s="280" t="s">
        <v>64</v>
      </c>
      <c r="F1581" s="280" t="s">
        <v>65</v>
      </c>
      <c r="G1581" s="281">
        <v>2232792690108</v>
      </c>
      <c r="H1581" s="276" t="s">
        <v>64</v>
      </c>
      <c r="I1581" s="276" t="s">
        <v>65</v>
      </c>
      <c r="J1581" s="276" t="s">
        <v>66</v>
      </c>
      <c r="K1581" s="276" t="s">
        <v>66</v>
      </c>
      <c r="L1581" s="280">
        <v>0</v>
      </c>
      <c r="M1581" s="280">
        <v>0</v>
      </c>
      <c r="N1581" s="280">
        <v>0</v>
      </c>
      <c r="O1581" s="280" t="s">
        <v>67</v>
      </c>
      <c r="P1581" s="280">
        <v>0</v>
      </c>
      <c r="Q1581" s="280" t="s">
        <v>68</v>
      </c>
      <c r="R1581" s="276" t="s">
        <v>561</v>
      </c>
    </row>
    <row r="1582" spans="2:18" x14ac:dyDescent="0.3">
      <c r="B1582" s="436"/>
      <c r="C1582" s="280" t="s">
        <v>1602</v>
      </c>
      <c r="D1582" s="280" t="s">
        <v>3640</v>
      </c>
      <c r="E1582" s="280" t="s">
        <v>64</v>
      </c>
      <c r="F1582" s="280" t="s">
        <v>65</v>
      </c>
      <c r="G1582" s="281">
        <v>2090590280108</v>
      </c>
      <c r="H1582" s="276" t="s">
        <v>64</v>
      </c>
      <c r="I1582" s="276" t="s">
        <v>65</v>
      </c>
      <c r="J1582" s="276" t="s">
        <v>66</v>
      </c>
      <c r="K1582" s="276" t="s">
        <v>66</v>
      </c>
      <c r="L1582" s="280">
        <v>0</v>
      </c>
      <c r="M1582" s="280">
        <v>0</v>
      </c>
      <c r="N1582" s="280">
        <v>0</v>
      </c>
      <c r="O1582" s="280" t="s">
        <v>67</v>
      </c>
      <c r="P1582" s="280">
        <v>0</v>
      </c>
      <c r="Q1582" s="280" t="s">
        <v>68</v>
      </c>
      <c r="R1582" s="276" t="s">
        <v>561</v>
      </c>
    </row>
    <row r="1583" spans="2:18" x14ac:dyDescent="0.3">
      <c r="B1583" s="436"/>
      <c r="C1583" s="280" t="s">
        <v>427</v>
      </c>
      <c r="D1583" s="280" t="s">
        <v>3641</v>
      </c>
      <c r="E1583" s="280" t="s">
        <v>64</v>
      </c>
      <c r="F1583" s="280" t="s">
        <v>65</v>
      </c>
      <c r="G1583" s="281">
        <v>2646335550108</v>
      </c>
      <c r="H1583" s="276" t="s">
        <v>64</v>
      </c>
      <c r="I1583" s="276" t="s">
        <v>64</v>
      </c>
      <c r="J1583" s="276" t="s">
        <v>65</v>
      </c>
      <c r="K1583" s="276" t="s">
        <v>66</v>
      </c>
      <c r="L1583" s="280">
        <v>0</v>
      </c>
      <c r="M1583" s="280">
        <v>0</v>
      </c>
      <c r="N1583" s="280">
        <v>0</v>
      </c>
      <c r="O1583" s="280" t="s">
        <v>67</v>
      </c>
      <c r="P1583" s="280">
        <v>0</v>
      </c>
      <c r="Q1583" s="280" t="s">
        <v>68</v>
      </c>
      <c r="R1583" s="276" t="s">
        <v>561</v>
      </c>
    </row>
    <row r="1584" spans="2:18" x14ac:dyDescent="0.3">
      <c r="B1584" s="436"/>
      <c r="C1584" s="280" t="s">
        <v>342</v>
      </c>
      <c r="D1584" s="280" t="s">
        <v>1728</v>
      </c>
      <c r="E1584" s="280" t="s">
        <v>64</v>
      </c>
      <c r="F1584" s="280" t="s">
        <v>65</v>
      </c>
      <c r="G1584" s="281">
        <v>2672756840101</v>
      </c>
      <c r="H1584" s="276" t="s">
        <v>64</v>
      </c>
      <c r="I1584" s="276" t="s">
        <v>64</v>
      </c>
      <c r="J1584" s="276" t="s">
        <v>65</v>
      </c>
      <c r="K1584" s="276" t="s">
        <v>66</v>
      </c>
      <c r="L1584" s="280">
        <v>0</v>
      </c>
      <c r="M1584" s="280">
        <v>0</v>
      </c>
      <c r="N1584" s="280">
        <v>0</v>
      </c>
      <c r="O1584" s="280" t="s">
        <v>67</v>
      </c>
      <c r="P1584" s="280">
        <v>0</v>
      </c>
      <c r="Q1584" s="280" t="s">
        <v>68</v>
      </c>
      <c r="R1584" s="276" t="s">
        <v>561</v>
      </c>
    </row>
    <row r="1585" spans="2:18" x14ac:dyDescent="0.3">
      <c r="B1585" s="436"/>
      <c r="C1585" s="280" t="s">
        <v>189</v>
      </c>
      <c r="D1585" s="280" t="s">
        <v>198</v>
      </c>
      <c r="E1585" s="280" t="s">
        <v>64</v>
      </c>
      <c r="F1585" s="280" t="s">
        <v>65</v>
      </c>
      <c r="G1585" s="281">
        <v>2235799710101</v>
      </c>
      <c r="H1585" s="276" t="s">
        <v>64</v>
      </c>
      <c r="I1585" s="276" t="s">
        <v>64</v>
      </c>
      <c r="J1585" s="276" t="s">
        <v>65</v>
      </c>
      <c r="K1585" s="276" t="s">
        <v>66</v>
      </c>
      <c r="L1585" s="280">
        <v>0</v>
      </c>
      <c r="M1585" s="280">
        <v>0</v>
      </c>
      <c r="N1585" s="280">
        <v>0</v>
      </c>
      <c r="O1585" s="280" t="s">
        <v>67</v>
      </c>
      <c r="P1585" s="280">
        <v>0</v>
      </c>
      <c r="Q1585" s="280" t="s">
        <v>68</v>
      </c>
      <c r="R1585" s="276" t="s">
        <v>561</v>
      </c>
    </row>
    <row r="1586" spans="2:18" x14ac:dyDescent="0.3">
      <c r="B1586" s="436"/>
      <c r="C1586" s="280" t="s">
        <v>1766</v>
      </c>
      <c r="D1586" s="280" t="s">
        <v>3642</v>
      </c>
      <c r="E1586" s="280" t="s">
        <v>65</v>
      </c>
      <c r="F1586" s="280" t="s">
        <v>64</v>
      </c>
      <c r="G1586" s="281">
        <v>2548939960108</v>
      </c>
      <c r="H1586" s="276" t="s">
        <v>64</v>
      </c>
      <c r="I1586" s="276" t="s">
        <v>65</v>
      </c>
      <c r="J1586" s="276" t="s">
        <v>66</v>
      </c>
      <c r="K1586" s="276" t="s">
        <v>66</v>
      </c>
      <c r="L1586" s="280">
        <v>0</v>
      </c>
      <c r="M1586" s="280">
        <v>0</v>
      </c>
      <c r="N1586" s="280">
        <v>0</v>
      </c>
      <c r="O1586" s="280" t="s">
        <v>67</v>
      </c>
      <c r="P1586" s="280">
        <v>0</v>
      </c>
      <c r="Q1586" s="280" t="s">
        <v>68</v>
      </c>
      <c r="R1586" s="276" t="s">
        <v>561</v>
      </c>
    </row>
    <row r="1587" spans="2:18" x14ac:dyDescent="0.3">
      <c r="B1587" s="436"/>
      <c r="C1587" s="280" t="s">
        <v>1721</v>
      </c>
      <c r="D1587" s="280" t="s">
        <v>347</v>
      </c>
      <c r="E1587" s="280" t="s">
        <v>64</v>
      </c>
      <c r="F1587" s="280" t="s">
        <v>65</v>
      </c>
      <c r="G1587" s="281">
        <v>2578111091303</v>
      </c>
      <c r="H1587" s="276" t="s">
        <v>64</v>
      </c>
      <c r="I1587" s="276" t="s">
        <v>65</v>
      </c>
      <c r="J1587" s="276" t="s">
        <v>66</v>
      </c>
      <c r="K1587" s="276" t="s">
        <v>66</v>
      </c>
      <c r="L1587" s="280">
        <v>0</v>
      </c>
      <c r="M1587" s="280">
        <v>0</v>
      </c>
      <c r="N1587" s="280">
        <v>0</v>
      </c>
      <c r="O1587" s="280" t="s">
        <v>67</v>
      </c>
      <c r="P1587" s="280">
        <v>0</v>
      </c>
      <c r="Q1587" s="280" t="s">
        <v>68</v>
      </c>
      <c r="R1587" s="276" t="s">
        <v>561</v>
      </c>
    </row>
    <row r="1588" spans="2:18" x14ac:dyDescent="0.3">
      <c r="B1588" s="436"/>
      <c r="C1588" s="280" t="s">
        <v>3643</v>
      </c>
      <c r="D1588" s="280" t="s">
        <v>3644</v>
      </c>
      <c r="E1588" s="280" t="s">
        <v>64</v>
      </c>
      <c r="F1588" s="280" t="s">
        <v>65</v>
      </c>
      <c r="G1588" s="281">
        <v>2322443831202</v>
      </c>
      <c r="H1588" s="276" t="s">
        <v>64</v>
      </c>
      <c r="I1588" s="276" t="s">
        <v>64</v>
      </c>
      <c r="J1588" s="276" t="s">
        <v>65</v>
      </c>
      <c r="K1588" s="276" t="s">
        <v>66</v>
      </c>
      <c r="L1588" s="280">
        <v>0</v>
      </c>
      <c r="M1588" s="280">
        <v>0</v>
      </c>
      <c r="N1588" s="280">
        <v>0</v>
      </c>
      <c r="O1588" s="280" t="s">
        <v>67</v>
      </c>
      <c r="P1588" s="280">
        <v>0</v>
      </c>
      <c r="Q1588" s="280" t="s">
        <v>68</v>
      </c>
      <c r="R1588" s="276" t="s">
        <v>561</v>
      </c>
    </row>
    <row r="1589" spans="2:18" x14ac:dyDescent="0.3">
      <c r="B1589" s="436"/>
      <c r="C1589" s="280" t="s">
        <v>1635</v>
      </c>
      <c r="D1589" s="280" t="s">
        <v>1803</v>
      </c>
      <c r="E1589" s="280" t="s">
        <v>64</v>
      </c>
      <c r="F1589" s="280" t="s">
        <v>65</v>
      </c>
      <c r="G1589" s="281">
        <v>2483982020108</v>
      </c>
      <c r="H1589" s="276" t="s">
        <v>64</v>
      </c>
      <c r="I1589" s="276" t="s">
        <v>64</v>
      </c>
      <c r="J1589" s="276" t="s">
        <v>65</v>
      </c>
      <c r="K1589" s="276" t="s">
        <v>66</v>
      </c>
      <c r="L1589" s="280">
        <v>0</v>
      </c>
      <c r="M1589" s="280">
        <v>0</v>
      </c>
      <c r="N1589" s="280">
        <v>0</v>
      </c>
      <c r="O1589" s="280" t="s">
        <v>67</v>
      </c>
      <c r="P1589" s="280">
        <v>0</v>
      </c>
      <c r="Q1589" s="280" t="s">
        <v>68</v>
      </c>
      <c r="R1589" s="276" t="s">
        <v>561</v>
      </c>
    </row>
    <row r="1590" spans="2:18" x14ac:dyDescent="0.3">
      <c r="B1590" s="436"/>
      <c r="C1590" s="280" t="s">
        <v>1635</v>
      </c>
      <c r="D1590" s="280" t="s">
        <v>3645</v>
      </c>
      <c r="E1590" s="280" t="s">
        <v>64</v>
      </c>
      <c r="F1590" s="280" t="s">
        <v>65</v>
      </c>
      <c r="G1590" s="281">
        <v>2313720940101</v>
      </c>
      <c r="H1590" s="276" t="s">
        <v>64</v>
      </c>
      <c r="I1590" s="276" t="s">
        <v>65</v>
      </c>
      <c r="J1590" s="276" t="s">
        <v>66</v>
      </c>
      <c r="K1590" s="276" t="s">
        <v>66</v>
      </c>
      <c r="L1590" s="280">
        <v>0</v>
      </c>
      <c r="M1590" s="280">
        <v>0</v>
      </c>
      <c r="N1590" s="280">
        <v>0</v>
      </c>
      <c r="O1590" s="280" t="s">
        <v>67</v>
      </c>
      <c r="P1590" s="280">
        <v>0</v>
      </c>
      <c r="Q1590" s="280" t="s">
        <v>68</v>
      </c>
      <c r="R1590" s="276" t="s">
        <v>561</v>
      </c>
    </row>
    <row r="1591" spans="2:18" x14ac:dyDescent="0.3">
      <c r="B1591" s="436"/>
      <c r="C1591" s="280" t="s">
        <v>1672</v>
      </c>
      <c r="D1591" s="280" t="s">
        <v>1458</v>
      </c>
      <c r="E1591" s="280" t="s">
        <v>64</v>
      </c>
      <c r="F1591" s="280" t="s">
        <v>65</v>
      </c>
      <c r="G1591" s="281">
        <v>1858554740101</v>
      </c>
      <c r="H1591" s="276" t="s">
        <v>64</v>
      </c>
      <c r="I1591" s="276" t="s">
        <v>64</v>
      </c>
      <c r="J1591" s="276" t="s">
        <v>65</v>
      </c>
      <c r="K1591" s="276" t="s">
        <v>66</v>
      </c>
      <c r="L1591" s="280">
        <v>0</v>
      </c>
      <c r="M1591" s="280">
        <v>0</v>
      </c>
      <c r="N1591" s="280">
        <v>0</v>
      </c>
      <c r="O1591" s="280" t="s">
        <v>67</v>
      </c>
      <c r="P1591" s="280">
        <v>0</v>
      </c>
      <c r="Q1591" s="280" t="s">
        <v>68</v>
      </c>
      <c r="R1591" s="276" t="s">
        <v>561</v>
      </c>
    </row>
    <row r="1592" spans="2:18" x14ac:dyDescent="0.3">
      <c r="B1592" s="436"/>
      <c r="C1592" s="280" t="s">
        <v>3646</v>
      </c>
      <c r="D1592" s="280" t="s">
        <v>304</v>
      </c>
      <c r="E1592" s="280" t="s">
        <v>65</v>
      </c>
      <c r="F1592" s="280" t="s">
        <v>64</v>
      </c>
      <c r="G1592" s="281">
        <v>2366616980101</v>
      </c>
      <c r="H1592" s="276" t="s">
        <v>64</v>
      </c>
      <c r="I1592" s="276" t="s">
        <v>65</v>
      </c>
      <c r="J1592" s="276" t="s">
        <v>66</v>
      </c>
      <c r="K1592" s="276" t="s">
        <v>66</v>
      </c>
      <c r="L1592" s="280">
        <v>0</v>
      </c>
      <c r="M1592" s="280">
        <v>0</v>
      </c>
      <c r="N1592" s="280">
        <v>0</v>
      </c>
      <c r="O1592" s="280" t="s">
        <v>67</v>
      </c>
      <c r="P1592" s="280">
        <v>0</v>
      </c>
      <c r="Q1592" s="280" t="s">
        <v>68</v>
      </c>
      <c r="R1592" s="276" t="s">
        <v>561</v>
      </c>
    </row>
    <row r="1593" spans="2:18" x14ac:dyDescent="0.3">
      <c r="B1593" s="436"/>
      <c r="C1593" s="280" t="s">
        <v>3179</v>
      </c>
      <c r="D1593" s="280" t="s">
        <v>173</v>
      </c>
      <c r="E1593" s="280" t="s">
        <v>65</v>
      </c>
      <c r="F1593" s="280" t="s">
        <v>64</v>
      </c>
      <c r="G1593" s="281">
        <v>2952615280101</v>
      </c>
      <c r="H1593" s="276" t="s">
        <v>64</v>
      </c>
      <c r="I1593" s="276" t="s">
        <v>65</v>
      </c>
      <c r="J1593" s="276" t="s">
        <v>66</v>
      </c>
      <c r="K1593" s="276" t="s">
        <v>66</v>
      </c>
      <c r="L1593" s="280">
        <v>0</v>
      </c>
      <c r="M1593" s="280">
        <v>0</v>
      </c>
      <c r="N1593" s="280">
        <v>0</v>
      </c>
      <c r="O1593" s="280" t="s">
        <v>67</v>
      </c>
      <c r="P1593" s="280">
        <v>0</v>
      </c>
      <c r="Q1593" s="280" t="s">
        <v>68</v>
      </c>
      <c r="R1593" s="276" t="s">
        <v>561</v>
      </c>
    </row>
    <row r="1594" spans="2:18" x14ac:dyDescent="0.3">
      <c r="B1594" s="436"/>
      <c r="C1594" s="280" t="s">
        <v>481</v>
      </c>
      <c r="D1594" s="280" t="s">
        <v>442</v>
      </c>
      <c r="E1594" s="280" t="s">
        <v>65</v>
      </c>
      <c r="F1594" s="280" t="s">
        <v>64</v>
      </c>
      <c r="G1594" s="281">
        <v>2469014620101</v>
      </c>
      <c r="H1594" s="276" t="s">
        <v>64</v>
      </c>
      <c r="I1594" s="276" t="s">
        <v>64</v>
      </c>
      <c r="J1594" s="276" t="s">
        <v>65</v>
      </c>
      <c r="K1594" s="276" t="s">
        <v>66</v>
      </c>
      <c r="L1594" s="280">
        <v>0</v>
      </c>
      <c r="M1594" s="280">
        <v>0</v>
      </c>
      <c r="N1594" s="280">
        <v>0</v>
      </c>
      <c r="O1594" s="280" t="s">
        <v>67</v>
      </c>
      <c r="P1594" s="280">
        <v>0</v>
      </c>
      <c r="Q1594" s="280" t="s">
        <v>68</v>
      </c>
      <c r="R1594" s="276" t="s">
        <v>561</v>
      </c>
    </row>
    <row r="1595" spans="2:18" x14ac:dyDescent="0.3">
      <c r="B1595" s="436"/>
      <c r="C1595" s="280" t="s">
        <v>346</v>
      </c>
      <c r="D1595" s="280" t="s">
        <v>328</v>
      </c>
      <c r="E1595" s="280" t="s">
        <v>64</v>
      </c>
      <c r="F1595" s="280" t="s">
        <v>65</v>
      </c>
      <c r="G1595" s="281">
        <v>3487484850108</v>
      </c>
      <c r="H1595" s="276" t="s">
        <v>64</v>
      </c>
      <c r="I1595" s="276" t="s">
        <v>65</v>
      </c>
      <c r="J1595" s="276" t="s">
        <v>66</v>
      </c>
      <c r="K1595" s="276" t="s">
        <v>66</v>
      </c>
      <c r="L1595" s="280">
        <v>0</v>
      </c>
      <c r="M1595" s="280">
        <v>0</v>
      </c>
      <c r="N1595" s="280">
        <v>0</v>
      </c>
      <c r="O1595" s="280" t="s">
        <v>67</v>
      </c>
      <c r="P1595" s="280">
        <v>0</v>
      </c>
      <c r="Q1595" s="280" t="s">
        <v>68</v>
      </c>
      <c r="R1595" s="276" t="s">
        <v>561</v>
      </c>
    </row>
    <row r="1596" spans="2:18" x14ac:dyDescent="0.3">
      <c r="B1596" s="436"/>
      <c r="C1596" s="280" t="s">
        <v>121</v>
      </c>
      <c r="D1596" s="280" t="s">
        <v>3647</v>
      </c>
      <c r="E1596" s="280" t="s">
        <v>64</v>
      </c>
      <c r="F1596" s="280" t="s">
        <v>65</v>
      </c>
      <c r="G1596" s="281">
        <v>3002096810101</v>
      </c>
      <c r="H1596" s="276" t="s">
        <v>64</v>
      </c>
      <c r="I1596" s="276" t="s">
        <v>65</v>
      </c>
      <c r="J1596" s="276" t="s">
        <v>66</v>
      </c>
      <c r="K1596" s="276" t="s">
        <v>66</v>
      </c>
      <c r="L1596" s="280">
        <v>0</v>
      </c>
      <c r="M1596" s="280">
        <v>0</v>
      </c>
      <c r="N1596" s="280">
        <v>0</v>
      </c>
      <c r="O1596" s="280" t="s">
        <v>67</v>
      </c>
      <c r="P1596" s="280">
        <v>0</v>
      </c>
      <c r="Q1596" s="280" t="s">
        <v>68</v>
      </c>
      <c r="R1596" s="276" t="s">
        <v>561</v>
      </c>
    </row>
    <row r="1597" spans="2:18" x14ac:dyDescent="0.3">
      <c r="B1597" s="436"/>
      <c r="C1597" s="280" t="s">
        <v>3648</v>
      </c>
      <c r="D1597" s="280" t="s">
        <v>328</v>
      </c>
      <c r="E1597" s="280" t="s">
        <v>64</v>
      </c>
      <c r="F1597" s="280" t="s">
        <v>65</v>
      </c>
      <c r="G1597" s="281">
        <v>2423949570108</v>
      </c>
      <c r="H1597" s="276" t="s">
        <v>64</v>
      </c>
      <c r="I1597" s="276" t="s">
        <v>65</v>
      </c>
      <c r="J1597" s="276" t="s">
        <v>66</v>
      </c>
      <c r="K1597" s="276" t="s">
        <v>66</v>
      </c>
      <c r="L1597" s="280">
        <v>0</v>
      </c>
      <c r="M1597" s="280">
        <v>0</v>
      </c>
      <c r="N1597" s="280">
        <v>0</v>
      </c>
      <c r="O1597" s="280" t="s">
        <v>67</v>
      </c>
      <c r="P1597" s="280">
        <v>0</v>
      </c>
      <c r="Q1597" s="280" t="s">
        <v>68</v>
      </c>
      <c r="R1597" s="276" t="s">
        <v>561</v>
      </c>
    </row>
    <row r="1598" spans="2:18" x14ac:dyDescent="0.3">
      <c r="B1598" s="436"/>
      <c r="C1598" s="280" t="s">
        <v>125</v>
      </c>
      <c r="D1598" s="280" t="s">
        <v>347</v>
      </c>
      <c r="E1598" s="280" t="s">
        <v>64</v>
      </c>
      <c r="F1598" s="280" t="s">
        <v>65</v>
      </c>
      <c r="G1598" s="281">
        <v>1880340051406</v>
      </c>
      <c r="H1598" s="276" t="s">
        <v>64</v>
      </c>
      <c r="I1598" s="276" t="s">
        <v>65</v>
      </c>
      <c r="J1598" s="276" t="s">
        <v>66</v>
      </c>
      <c r="K1598" s="276" t="s">
        <v>66</v>
      </c>
      <c r="L1598" s="280">
        <v>0</v>
      </c>
      <c r="M1598" s="280">
        <v>0</v>
      </c>
      <c r="N1598" s="280">
        <v>0</v>
      </c>
      <c r="O1598" s="280" t="s">
        <v>67</v>
      </c>
      <c r="P1598" s="280">
        <v>0</v>
      </c>
      <c r="Q1598" s="280" t="s">
        <v>68</v>
      </c>
      <c r="R1598" s="276" t="s">
        <v>561</v>
      </c>
    </row>
    <row r="1599" spans="2:18" x14ac:dyDescent="0.3">
      <c r="B1599" s="436"/>
      <c r="C1599" s="280" t="s">
        <v>187</v>
      </c>
      <c r="D1599" s="280" t="s">
        <v>1405</v>
      </c>
      <c r="E1599" s="280" t="s">
        <v>64</v>
      </c>
      <c r="F1599" s="280" t="s">
        <v>65</v>
      </c>
      <c r="G1599" s="281">
        <v>2192779070101</v>
      </c>
      <c r="H1599" s="276" t="s">
        <v>64</v>
      </c>
      <c r="I1599" s="276" t="s">
        <v>65</v>
      </c>
      <c r="J1599" s="276" t="s">
        <v>66</v>
      </c>
      <c r="K1599" s="276" t="s">
        <v>66</v>
      </c>
      <c r="L1599" s="280">
        <v>0</v>
      </c>
      <c r="M1599" s="280">
        <v>0</v>
      </c>
      <c r="N1599" s="280">
        <v>0</v>
      </c>
      <c r="O1599" s="280" t="s">
        <v>67</v>
      </c>
      <c r="P1599" s="280">
        <v>0</v>
      </c>
      <c r="Q1599" s="280" t="s">
        <v>68</v>
      </c>
      <c r="R1599" s="276" t="s">
        <v>561</v>
      </c>
    </row>
    <row r="1600" spans="2:18" x14ac:dyDescent="0.3">
      <c r="B1600" s="436"/>
      <c r="C1600" s="280" t="s">
        <v>1774</v>
      </c>
      <c r="D1600" s="280" t="s">
        <v>3236</v>
      </c>
      <c r="E1600" s="280" t="s">
        <v>64</v>
      </c>
      <c r="F1600" s="280" t="s">
        <v>65</v>
      </c>
      <c r="G1600" s="281">
        <v>2557151880101</v>
      </c>
      <c r="H1600" s="276" t="s">
        <v>64</v>
      </c>
      <c r="I1600" s="276" t="s">
        <v>64</v>
      </c>
      <c r="J1600" s="276" t="s">
        <v>65</v>
      </c>
      <c r="K1600" s="276" t="s">
        <v>66</v>
      </c>
      <c r="L1600" s="280">
        <v>0</v>
      </c>
      <c r="M1600" s="280">
        <v>0</v>
      </c>
      <c r="N1600" s="280">
        <v>0</v>
      </c>
      <c r="O1600" s="280" t="s">
        <v>67</v>
      </c>
      <c r="P1600" s="280">
        <v>0</v>
      </c>
      <c r="Q1600" s="280" t="s">
        <v>68</v>
      </c>
      <c r="R1600" s="276" t="s">
        <v>68</v>
      </c>
    </row>
    <row r="1601" spans="2:18" x14ac:dyDescent="0.3">
      <c r="B1601" s="436"/>
      <c r="C1601" s="280" t="s">
        <v>299</v>
      </c>
      <c r="D1601" s="280" t="s">
        <v>2967</v>
      </c>
      <c r="E1601" s="280" t="s">
        <v>64</v>
      </c>
      <c r="F1601" s="280" t="s">
        <v>65</v>
      </c>
      <c r="G1601" s="281">
        <v>2056293180101</v>
      </c>
      <c r="H1601" s="276" t="s">
        <v>64</v>
      </c>
      <c r="I1601" s="276" t="s">
        <v>65</v>
      </c>
      <c r="J1601" s="276" t="s">
        <v>66</v>
      </c>
      <c r="K1601" s="276" t="s">
        <v>66</v>
      </c>
      <c r="L1601" s="280">
        <v>0</v>
      </c>
      <c r="M1601" s="280">
        <v>0</v>
      </c>
      <c r="N1601" s="280">
        <v>0</v>
      </c>
      <c r="O1601" s="280" t="s">
        <v>67</v>
      </c>
      <c r="P1601" s="280">
        <v>0</v>
      </c>
      <c r="Q1601" s="280" t="s">
        <v>68</v>
      </c>
      <c r="R1601" s="276" t="s">
        <v>68</v>
      </c>
    </row>
    <row r="1602" spans="2:18" x14ac:dyDescent="0.3">
      <c r="B1602" s="436"/>
      <c r="C1602" s="280" t="s">
        <v>350</v>
      </c>
      <c r="D1602" s="280" t="s">
        <v>1728</v>
      </c>
      <c r="E1602" s="280" t="s">
        <v>64</v>
      </c>
      <c r="F1602" s="280" t="s">
        <v>65</v>
      </c>
      <c r="G1602" s="281">
        <v>1737807170101</v>
      </c>
      <c r="H1602" s="276" t="s">
        <v>64</v>
      </c>
      <c r="I1602" s="276" t="s">
        <v>64</v>
      </c>
      <c r="J1602" s="276" t="s">
        <v>65</v>
      </c>
      <c r="K1602" s="276" t="s">
        <v>66</v>
      </c>
      <c r="L1602" s="280">
        <v>0</v>
      </c>
      <c r="M1602" s="280">
        <v>0</v>
      </c>
      <c r="N1602" s="280">
        <v>0</v>
      </c>
      <c r="O1602" s="280" t="s">
        <v>67</v>
      </c>
      <c r="P1602" s="280">
        <v>0</v>
      </c>
      <c r="Q1602" s="280" t="s">
        <v>68</v>
      </c>
      <c r="R1602" s="276" t="s">
        <v>68</v>
      </c>
    </row>
    <row r="1603" spans="2:18" x14ac:dyDescent="0.3">
      <c r="B1603" s="436"/>
      <c r="C1603" s="280" t="s">
        <v>113</v>
      </c>
      <c r="D1603" s="280" t="s">
        <v>1541</v>
      </c>
      <c r="E1603" s="280" t="s">
        <v>64</v>
      </c>
      <c r="F1603" s="280" t="s">
        <v>65</v>
      </c>
      <c r="G1603" s="281">
        <v>1997844500101</v>
      </c>
      <c r="H1603" s="276" t="s">
        <v>64</v>
      </c>
      <c r="I1603" s="276" t="s">
        <v>64</v>
      </c>
      <c r="J1603" s="276" t="s">
        <v>65</v>
      </c>
      <c r="K1603" s="276" t="s">
        <v>66</v>
      </c>
      <c r="L1603" s="280">
        <v>0</v>
      </c>
      <c r="M1603" s="280">
        <v>0</v>
      </c>
      <c r="N1603" s="280">
        <v>0</v>
      </c>
      <c r="O1603" s="280" t="s">
        <v>67</v>
      </c>
      <c r="P1603" s="280">
        <v>0</v>
      </c>
      <c r="Q1603" s="280" t="s">
        <v>68</v>
      </c>
      <c r="R1603" s="276" t="s">
        <v>68</v>
      </c>
    </row>
    <row r="1604" spans="2:18" x14ac:dyDescent="0.3">
      <c r="B1604" s="436"/>
      <c r="C1604" s="280" t="s">
        <v>125</v>
      </c>
      <c r="D1604" s="280" t="s">
        <v>3649</v>
      </c>
      <c r="E1604" s="280" t="s">
        <v>64</v>
      </c>
      <c r="F1604" s="280" t="s">
        <v>65</v>
      </c>
      <c r="G1604" s="281">
        <v>1953019510511</v>
      </c>
      <c r="H1604" s="276" t="s">
        <v>64</v>
      </c>
      <c r="I1604" s="276" t="s">
        <v>64</v>
      </c>
      <c r="J1604" s="276" t="s">
        <v>65</v>
      </c>
      <c r="K1604" s="276" t="s">
        <v>66</v>
      </c>
      <c r="L1604" s="280">
        <v>0</v>
      </c>
      <c r="M1604" s="280">
        <v>0</v>
      </c>
      <c r="N1604" s="280">
        <v>0</v>
      </c>
      <c r="O1604" s="280" t="s">
        <v>67</v>
      </c>
      <c r="P1604" s="280">
        <v>0</v>
      </c>
      <c r="Q1604" s="280" t="s">
        <v>68</v>
      </c>
      <c r="R1604" s="276" t="s">
        <v>68</v>
      </c>
    </row>
    <row r="1605" spans="2:18" x14ac:dyDescent="0.3">
      <c r="B1605" s="436"/>
      <c r="C1605" s="280" t="s">
        <v>350</v>
      </c>
      <c r="D1605" s="280" t="s">
        <v>3650</v>
      </c>
      <c r="E1605" s="280" t="s">
        <v>64</v>
      </c>
      <c r="F1605" s="280" t="s">
        <v>65</v>
      </c>
      <c r="G1605" s="281">
        <v>2113567350202</v>
      </c>
      <c r="H1605" s="276" t="s">
        <v>64</v>
      </c>
      <c r="I1605" s="276" t="s">
        <v>65</v>
      </c>
      <c r="J1605" s="276" t="s">
        <v>66</v>
      </c>
      <c r="K1605" s="276" t="s">
        <v>66</v>
      </c>
      <c r="L1605" s="280">
        <v>0</v>
      </c>
      <c r="M1605" s="280">
        <v>0</v>
      </c>
      <c r="N1605" s="280">
        <v>0</v>
      </c>
      <c r="O1605" s="280" t="s">
        <v>67</v>
      </c>
      <c r="P1605" s="280">
        <v>0</v>
      </c>
      <c r="Q1605" s="280" t="s">
        <v>68</v>
      </c>
      <c r="R1605" s="276" t="s">
        <v>68</v>
      </c>
    </row>
    <row r="1606" spans="2:18" x14ac:dyDescent="0.3">
      <c r="B1606" s="436"/>
      <c r="C1606" s="280" t="s">
        <v>3651</v>
      </c>
      <c r="D1606" s="280" t="s">
        <v>514</v>
      </c>
      <c r="E1606" s="280" t="s">
        <v>65</v>
      </c>
      <c r="F1606" s="280" t="s">
        <v>64</v>
      </c>
      <c r="G1606" s="281">
        <v>2318359810101</v>
      </c>
      <c r="H1606" s="276" t="s">
        <v>64</v>
      </c>
      <c r="I1606" s="276" t="s">
        <v>65</v>
      </c>
      <c r="J1606" s="276" t="s">
        <v>66</v>
      </c>
      <c r="K1606" s="276" t="s">
        <v>66</v>
      </c>
      <c r="L1606" s="280">
        <v>0</v>
      </c>
      <c r="M1606" s="280">
        <v>0</v>
      </c>
      <c r="N1606" s="280">
        <v>0</v>
      </c>
      <c r="O1606" s="280" t="s">
        <v>67</v>
      </c>
      <c r="P1606" s="280">
        <v>0</v>
      </c>
      <c r="Q1606" s="280" t="s">
        <v>68</v>
      </c>
      <c r="R1606" s="276" t="s">
        <v>68</v>
      </c>
    </row>
    <row r="1607" spans="2:18" x14ac:dyDescent="0.3">
      <c r="B1607" s="436"/>
      <c r="C1607" s="280" t="s">
        <v>3652</v>
      </c>
      <c r="D1607" s="280" t="s">
        <v>442</v>
      </c>
      <c r="E1607" s="280" t="s">
        <v>64</v>
      </c>
      <c r="F1607" s="280" t="s">
        <v>65</v>
      </c>
      <c r="G1607" s="281">
        <v>1852475711219</v>
      </c>
      <c r="H1607" s="276" t="s">
        <v>64</v>
      </c>
      <c r="I1607" s="276" t="s">
        <v>64</v>
      </c>
      <c r="J1607" s="276" t="s">
        <v>65</v>
      </c>
      <c r="K1607" s="276" t="s">
        <v>66</v>
      </c>
      <c r="L1607" s="280">
        <v>0</v>
      </c>
      <c r="M1607" s="280">
        <v>0</v>
      </c>
      <c r="N1607" s="280">
        <v>0</v>
      </c>
      <c r="O1607" s="280" t="s">
        <v>67</v>
      </c>
      <c r="P1607" s="280">
        <v>0</v>
      </c>
      <c r="Q1607" s="280" t="s">
        <v>68</v>
      </c>
      <c r="R1607" s="276" t="s">
        <v>68</v>
      </c>
    </row>
    <row r="1608" spans="2:18" x14ac:dyDescent="0.3">
      <c r="B1608" s="436"/>
      <c r="C1608" s="280" t="s">
        <v>325</v>
      </c>
      <c r="D1608" s="280" t="s">
        <v>1472</v>
      </c>
      <c r="E1608" s="280" t="s">
        <v>64</v>
      </c>
      <c r="F1608" s="280" t="s">
        <v>65</v>
      </c>
      <c r="G1608" s="281">
        <v>1685376050403</v>
      </c>
      <c r="H1608" s="276" t="s">
        <v>64</v>
      </c>
      <c r="I1608" s="276" t="s">
        <v>64</v>
      </c>
      <c r="J1608" s="276" t="s">
        <v>65</v>
      </c>
      <c r="K1608" s="276" t="s">
        <v>66</v>
      </c>
      <c r="L1608" s="280">
        <v>0</v>
      </c>
      <c r="M1608" s="280">
        <v>0</v>
      </c>
      <c r="N1608" s="280">
        <v>0</v>
      </c>
      <c r="O1608" s="280" t="s">
        <v>67</v>
      </c>
      <c r="P1608" s="280">
        <v>0</v>
      </c>
      <c r="Q1608" s="280" t="s">
        <v>68</v>
      </c>
      <c r="R1608" s="276" t="s">
        <v>68</v>
      </c>
    </row>
    <row r="1609" spans="2:18" x14ac:dyDescent="0.3">
      <c r="B1609" s="436"/>
      <c r="C1609" s="280" t="s">
        <v>2215</v>
      </c>
      <c r="D1609" s="280" t="s">
        <v>368</v>
      </c>
      <c r="E1609" s="280" t="s">
        <v>65</v>
      </c>
      <c r="F1609" s="280" t="s">
        <v>64</v>
      </c>
      <c r="G1609" s="281">
        <v>2394321420101</v>
      </c>
      <c r="H1609" s="276" t="s">
        <v>64</v>
      </c>
      <c r="I1609" s="276" t="s">
        <v>64</v>
      </c>
      <c r="J1609" s="276" t="s">
        <v>65</v>
      </c>
      <c r="K1609" s="276" t="s">
        <v>66</v>
      </c>
      <c r="L1609" s="280">
        <v>0</v>
      </c>
      <c r="M1609" s="280">
        <v>0</v>
      </c>
      <c r="N1609" s="280">
        <v>0</v>
      </c>
      <c r="O1609" s="280" t="s">
        <v>67</v>
      </c>
      <c r="P1609" s="280">
        <v>0</v>
      </c>
      <c r="Q1609" s="280" t="s">
        <v>68</v>
      </c>
      <c r="R1609" s="276" t="s">
        <v>68</v>
      </c>
    </row>
    <row r="1610" spans="2:18" x14ac:dyDescent="0.3">
      <c r="B1610" s="436"/>
      <c r="C1610" s="280" t="s">
        <v>3653</v>
      </c>
      <c r="D1610" s="280" t="s">
        <v>3654</v>
      </c>
      <c r="E1610" s="280" t="s">
        <v>64</v>
      </c>
      <c r="F1610" s="280" t="s">
        <v>65</v>
      </c>
      <c r="G1610" s="281">
        <v>2585669731804</v>
      </c>
      <c r="H1610" s="276" t="s">
        <v>64</v>
      </c>
      <c r="I1610" s="276" t="s">
        <v>64</v>
      </c>
      <c r="J1610" s="276" t="s">
        <v>65</v>
      </c>
      <c r="K1610" s="276" t="s">
        <v>66</v>
      </c>
      <c r="L1610" s="280">
        <v>0</v>
      </c>
      <c r="M1610" s="280">
        <v>0</v>
      </c>
      <c r="N1610" s="280">
        <v>0</v>
      </c>
      <c r="O1610" s="280" t="s">
        <v>67</v>
      </c>
      <c r="P1610" s="280">
        <v>0</v>
      </c>
      <c r="Q1610" s="280" t="s">
        <v>68</v>
      </c>
      <c r="R1610" s="276" t="s">
        <v>68</v>
      </c>
    </row>
    <row r="1611" spans="2:18" x14ac:dyDescent="0.3">
      <c r="B1611" s="436"/>
      <c r="C1611" s="280" t="s">
        <v>154</v>
      </c>
      <c r="D1611" s="280" t="s">
        <v>205</v>
      </c>
      <c r="E1611" s="280" t="s">
        <v>64</v>
      </c>
      <c r="F1611" s="280" t="s">
        <v>65</v>
      </c>
      <c r="G1611" s="281">
        <v>1729402810501</v>
      </c>
      <c r="H1611" s="276" t="s">
        <v>64</v>
      </c>
      <c r="I1611" s="276" t="s">
        <v>65</v>
      </c>
      <c r="J1611" s="276" t="s">
        <v>66</v>
      </c>
      <c r="K1611" s="276" t="s">
        <v>66</v>
      </c>
      <c r="L1611" s="280">
        <v>0</v>
      </c>
      <c r="M1611" s="280">
        <v>0</v>
      </c>
      <c r="N1611" s="280">
        <v>0</v>
      </c>
      <c r="O1611" s="280" t="s">
        <v>67</v>
      </c>
      <c r="P1611" s="280">
        <v>0</v>
      </c>
      <c r="Q1611" s="280" t="s">
        <v>68</v>
      </c>
      <c r="R1611" s="276" t="s">
        <v>68</v>
      </c>
    </row>
    <row r="1612" spans="2:18" x14ac:dyDescent="0.3">
      <c r="B1612" s="436"/>
      <c r="C1612" s="280" t="s">
        <v>3655</v>
      </c>
      <c r="D1612" s="280" t="s">
        <v>3656</v>
      </c>
      <c r="E1612" s="280" t="s">
        <v>64</v>
      </c>
      <c r="F1612" s="280" t="s">
        <v>65</v>
      </c>
      <c r="G1612" s="281">
        <v>1866112420101</v>
      </c>
      <c r="H1612" s="276" t="s">
        <v>64</v>
      </c>
      <c r="I1612" s="276" t="s">
        <v>64</v>
      </c>
      <c r="J1612" s="276" t="s">
        <v>66</v>
      </c>
      <c r="K1612" s="276" t="s">
        <v>65</v>
      </c>
      <c r="L1612" s="280">
        <v>0</v>
      </c>
      <c r="M1612" s="280">
        <v>0</v>
      </c>
      <c r="N1612" s="280">
        <v>0</v>
      </c>
      <c r="O1612" s="280" t="s">
        <v>67</v>
      </c>
      <c r="P1612" s="280">
        <v>0</v>
      </c>
      <c r="Q1612" s="280" t="s">
        <v>68</v>
      </c>
      <c r="R1612" s="276" t="s">
        <v>68</v>
      </c>
    </row>
    <row r="1613" spans="2:18" x14ac:dyDescent="0.3">
      <c r="B1613" s="436"/>
      <c r="C1613" s="280" t="s">
        <v>154</v>
      </c>
      <c r="D1613" s="280" t="s">
        <v>1405</v>
      </c>
      <c r="E1613" s="280" t="s">
        <v>64</v>
      </c>
      <c r="F1613" s="280" t="s">
        <v>65</v>
      </c>
      <c r="G1613" s="281">
        <v>2235993012209</v>
      </c>
      <c r="H1613" s="276" t="s">
        <v>64</v>
      </c>
      <c r="I1613" s="276" t="s">
        <v>64</v>
      </c>
      <c r="J1613" s="276" t="s">
        <v>65</v>
      </c>
      <c r="K1613" s="276" t="s">
        <v>66</v>
      </c>
      <c r="L1613" s="280">
        <v>0</v>
      </c>
      <c r="M1613" s="280">
        <v>0</v>
      </c>
      <c r="N1613" s="280">
        <v>0</v>
      </c>
      <c r="O1613" s="280" t="s">
        <v>67</v>
      </c>
      <c r="P1613" s="280">
        <v>0</v>
      </c>
      <c r="Q1613" s="280" t="s">
        <v>68</v>
      </c>
      <c r="R1613" s="276" t="s">
        <v>68</v>
      </c>
    </row>
    <row r="1614" spans="2:18" x14ac:dyDescent="0.3">
      <c r="B1614" s="436"/>
      <c r="C1614" s="280" t="s">
        <v>3657</v>
      </c>
      <c r="D1614" s="280" t="s">
        <v>1405</v>
      </c>
      <c r="E1614" s="280" t="s">
        <v>64</v>
      </c>
      <c r="F1614" s="280" t="s">
        <v>65</v>
      </c>
      <c r="G1614" s="281">
        <v>2067602562209</v>
      </c>
      <c r="H1614" s="276" t="s">
        <v>64</v>
      </c>
      <c r="I1614" s="276" t="s">
        <v>65</v>
      </c>
      <c r="J1614" s="276" t="s">
        <v>66</v>
      </c>
      <c r="K1614" s="276" t="s">
        <v>66</v>
      </c>
      <c r="L1614" s="280">
        <v>0</v>
      </c>
      <c r="M1614" s="280">
        <v>0</v>
      </c>
      <c r="N1614" s="280">
        <v>0</v>
      </c>
      <c r="O1614" s="280" t="s">
        <v>67</v>
      </c>
      <c r="P1614" s="280">
        <v>0</v>
      </c>
      <c r="Q1614" s="280" t="s">
        <v>68</v>
      </c>
      <c r="R1614" s="276" t="s">
        <v>68</v>
      </c>
    </row>
    <row r="1615" spans="2:18" x14ac:dyDescent="0.3">
      <c r="B1615" s="436"/>
      <c r="C1615" s="280" t="s">
        <v>113</v>
      </c>
      <c r="D1615" s="280" t="s">
        <v>402</v>
      </c>
      <c r="E1615" s="280" t="s">
        <v>64</v>
      </c>
      <c r="F1615" s="280" t="s">
        <v>65</v>
      </c>
      <c r="G1615" s="281">
        <v>2249294580901</v>
      </c>
      <c r="H1615" s="276" t="s">
        <v>64</v>
      </c>
      <c r="I1615" s="276" t="s">
        <v>64</v>
      </c>
      <c r="J1615" s="276" t="s">
        <v>65</v>
      </c>
      <c r="K1615" s="276" t="s">
        <v>66</v>
      </c>
      <c r="L1615" s="280">
        <v>0</v>
      </c>
      <c r="M1615" s="280">
        <v>0</v>
      </c>
      <c r="N1615" s="280">
        <v>0</v>
      </c>
      <c r="O1615" s="280" t="s">
        <v>67</v>
      </c>
      <c r="P1615" s="280">
        <v>0</v>
      </c>
      <c r="Q1615" s="280" t="s">
        <v>68</v>
      </c>
      <c r="R1615" s="276" t="s">
        <v>68</v>
      </c>
    </row>
    <row r="1616" spans="2:18" x14ac:dyDescent="0.3">
      <c r="B1616" s="436"/>
      <c r="C1616" s="280" t="s">
        <v>176</v>
      </c>
      <c r="D1616" s="280" t="s">
        <v>1457</v>
      </c>
      <c r="E1616" s="280" t="s">
        <v>64</v>
      </c>
      <c r="F1616" s="280" t="s">
        <v>65</v>
      </c>
      <c r="G1616" s="281">
        <v>2439859402212</v>
      </c>
      <c r="H1616" s="276" t="s">
        <v>64</v>
      </c>
      <c r="I1616" s="276" t="s">
        <v>64</v>
      </c>
      <c r="J1616" s="276" t="s">
        <v>65</v>
      </c>
      <c r="K1616" s="276" t="s">
        <v>66</v>
      </c>
      <c r="L1616" s="280">
        <v>0</v>
      </c>
      <c r="M1616" s="280">
        <v>0</v>
      </c>
      <c r="N1616" s="280">
        <v>0</v>
      </c>
      <c r="O1616" s="280" t="s">
        <v>67</v>
      </c>
      <c r="P1616" s="280">
        <v>0</v>
      </c>
      <c r="Q1616" s="280" t="s">
        <v>68</v>
      </c>
      <c r="R1616" s="276" t="s">
        <v>68</v>
      </c>
    </row>
    <row r="1617" spans="2:18" x14ac:dyDescent="0.3">
      <c r="B1617" s="436"/>
      <c r="C1617" s="280" t="s">
        <v>154</v>
      </c>
      <c r="D1617" s="280" t="s">
        <v>3658</v>
      </c>
      <c r="E1617" s="280" t="s">
        <v>64</v>
      </c>
      <c r="F1617" s="280" t="s">
        <v>65</v>
      </c>
      <c r="G1617" s="281">
        <v>1831046842107</v>
      </c>
      <c r="H1617" s="276" t="s">
        <v>64</v>
      </c>
      <c r="I1617" s="276" t="s">
        <v>64</v>
      </c>
      <c r="J1617" s="276" t="s">
        <v>66</v>
      </c>
      <c r="K1617" s="276" t="s">
        <v>65</v>
      </c>
      <c r="L1617" s="280">
        <v>0</v>
      </c>
      <c r="M1617" s="280">
        <v>0</v>
      </c>
      <c r="N1617" s="280">
        <v>0</v>
      </c>
      <c r="O1617" s="280" t="s">
        <v>67</v>
      </c>
      <c r="P1617" s="280">
        <v>0</v>
      </c>
      <c r="Q1617" s="280" t="s">
        <v>3659</v>
      </c>
      <c r="R1617" s="276" t="s">
        <v>3660</v>
      </c>
    </row>
    <row r="1618" spans="2:18" x14ac:dyDescent="0.3">
      <c r="B1618" s="436"/>
      <c r="C1618" s="280" t="s">
        <v>344</v>
      </c>
      <c r="D1618" s="280" t="s">
        <v>2949</v>
      </c>
      <c r="E1618" s="280" t="s">
        <v>64</v>
      </c>
      <c r="F1618" s="280" t="s">
        <v>65</v>
      </c>
      <c r="G1618" s="281">
        <v>1817393562107</v>
      </c>
      <c r="H1618" s="276" t="s">
        <v>64</v>
      </c>
      <c r="I1618" s="276" t="s">
        <v>64</v>
      </c>
      <c r="J1618" s="276" t="s">
        <v>66</v>
      </c>
      <c r="K1618" s="276" t="s">
        <v>65</v>
      </c>
      <c r="L1618" s="280">
        <v>0</v>
      </c>
      <c r="M1618" s="280">
        <v>0</v>
      </c>
      <c r="N1618" s="280">
        <v>0</v>
      </c>
      <c r="O1618" s="280" t="s">
        <v>67</v>
      </c>
      <c r="P1618" s="280">
        <v>0</v>
      </c>
      <c r="Q1618" s="280" t="s">
        <v>3659</v>
      </c>
      <c r="R1618" s="276" t="s">
        <v>3660</v>
      </c>
    </row>
    <row r="1619" spans="2:18" x14ac:dyDescent="0.3">
      <c r="B1619" s="436"/>
      <c r="C1619" s="280" t="s">
        <v>3661</v>
      </c>
      <c r="D1619" s="280" t="s">
        <v>516</v>
      </c>
      <c r="E1619" s="280" t="s">
        <v>64</v>
      </c>
      <c r="F1619" s="280" t="s">
        <v>65</v>
      </c>
      <c r="G1619" s="281">
        <v>1817394532107</v>
      </c>
      <c r="H1619" s="276" t="s">
        <v>64</v>
      </c>
      <c r="I1619" s="276" t="s">
        <v>64</v>
      </c>
      <c r="J1619" s="276" t="s">
        <v>66</v>
      </c>
      <c r="K1619" s="276" t="s">
        <v>65</v>
      </c>
      <c r="L1619" s="280">
        <v>0</v>
      </c>
      <c r="M1619" s="280">
        <v>0</v>
      </c>
      <c r="N1619" s="280">
        <v>0</v>
      </c>
      <c r="O1619" s="280" t="s">
        <v>67</v>
      </c>
      <c r="P1619" s="280">
        <v>0</v>
      </c>
      <c r="Q1619" s="280" t="s">
        <v>3659</v>
      </c>
      <c r="R1619" s="276" t="s">
        <v>3660</v>
      </c>
    </row>
    <row r="1620" spans="2:18" x14ac:dyDescent="0.3">
      <c r="B1620" s="436"/>
      <c r="C1620" s="280" t="s">
        <v>427</v>
      </c>
      <c r="D1620" s="280" t="s">
        <v>516</v>
      </c>
      <c r="E1620" s="280" t="s">
        <v>64</v>
      </c>
      <c r="F1620" s="280" t="s">
        <v>65</v>
      </c>
      <c r="G1620" s="281">
        <v>2048615002107</v>
      </c>
      <c r="H1620" s="276" t="s">
        <v>64</v>
      </c>
      <c r="I1620" s="276" t="s">
        <v>64</v>
      </c>
      <c r="J1620" s="276" t="s">
        <v>66</v>
      </c>
      <c r="K1620" s="276" t="s">
        <v>65</v>
      </c>
      <c r="L1620" s="280">
        <v>0</v>
      </c>
      <c r="M1620" s="280">
        <v>0</v>
      </c>
      <c r="N1620" s="280">
        <v>0</v>
      </c>
      <c r="O1620" s="280" t="s">
        <v>67</v>
      </c>
      <c r="P1620" s="280">
        <v>0</v>
      </c>
      <c r="Q1620" s="280" t="s">
        <v>3659</v>
      </c>
      <c r="R1620" s="276" t="s">
        <v>3660</v>
      </c>
    </row>
    <row r="1621" spans="2:18" x14ac:dyDescent="0.3">
      <c r="B1621" s="436"/>
      <c r="C1621" s="280" t="s">
        <v>1663</v>
      </c>
      <c r="D1621" s="280" t="s">
        <v>428</v>
      </c>
      <c r="E1621" s="280" t="s">
        <v>64</v>
      </c>
      <c r="F1621" s="280" t="s">
        <v>65</v>
      </c>
      <c r="G1621" s="281">
        <v>1828712902107</v>
      </c>
      <c r="H1621" s="276" t="s">
        <v>64</v>
      </c>
      <c r="I1621" s="276" t="s">
        <v>64</v>
      </c>
      <c r="J1621" s="276" t="s">
        <v>66</v>
      </c>
      <c r="K1621" s="276" t="s">
        <v>65</v>
      </c>
      <c r="L1621" s="280">
        <v>0</v>
      </c>
      <c r="M1621" s="280">
        <v>0</v>
      </c>
      <c r="N1621" s="280">
        <v>0</v>
      </c>
      <c r="O1621" s="280" t="s">
        <v>67</v>
      </c>
      <c r="P1621" s="280">
        <v>0</v>
      </c>
      <c r="Q1621" s="280" t="s">
        <v>3659</v>
      </c>
      <c r="R1621" s="276" t="s">
        <v>3660</v>
      </c>
    </row>
    <row r="1622" spans="2:18" x14ac:dyDescent="0.3">
      <c r="B1622" s="436"/>
      <c r="C1622" s="280" t="s">
        <v>369</v>
      </c>
      <c r="D1622" s="280" t="s">
        <v>2790</v>
      </c>
      <c r="E1622" s="280" t="s">
        <v>64</v>
      </c>
      <c r="F1622" s="280" t="s">
        <v>65</v>
      </c>
      <c r="G1622" s="281">
        <v>1824631682107</v>
      </c>
      <c r="H1622" s="276" t="s">
        <v>64</v>
      </c>
      <c r="I1622" s="276" t="s">
        <v>64</v>
      </c>
      <c r="J1622" s="276" t="s">
        <v>66</v>
      </c>
      <c r="K1622" s="276" t="s">
        <v>65</v>
      </c>
      <c r="L1622" s="280">
        <v>0</v>
      </c>
      <c r="M1622" s="280">
        <v>0</v>
      </c>
      <c r="N1622" s="280">
        <v>0</v>
      </c>
      <c r="O1622" s="280" t="s">
        <v>67</v>
      </c>
      <c r="P1622" s="280">
        <v>0</v>
      </c>
      <c r="Q1622" s="280" t="s">
        <v>3659</v>
      </c>
      <c r="R1622" s="276" t="s">
        <v>3660</v>
      </c>
    </row>
    <row r="1623" spans="2:18" x14ac:dyDescent="0.3">
      <c r="B1623" s="436"/>
      <c r="C1623" s="280" t="s">
        <v>559</v>
      </c>
      <c r="D1623" s="280" t="s">
        <v>3662</v>
      </c>
      <c r="E1623" s="280" t="s">
        <v>64</v>
      </c>
      <c r="F1623" s="280" t="s">
        <v>65</v>
      </c>
      <c r="G1623" s="281">
        <v>1817392402107</v>
      </c>
      <c r="H1623" s="276" t="s">
        <v>64</v>
      </c>
      <c r="I1623" s="276" t="s">
        <v>64</v>
      </c>
      <c r="J1623" s="276" t="s">
        <v>66</v>
      </c>
      <c r="K1623" s="276" t="s">
        <v>65</v>
      </c>
      <c r="L1623" s="280">
        <v>0</v>
      </c>
      <c r="M1623" s="280">
        <v>0</v>
      </c>
      <c r="N1623" s="280">
        <v>0</v>
      </c>
      <c r="O1623" s="280" t="s">
        <v>67</v>
      </c>
      <c r="P1623" s="280">
        <v>0</v>
      </c>
      <c r="Q1623" s="280" t="s">
        <v>3659</v>
      </c>
      <c r="R1623" s="276" t="s">
        <v>3660</v>
      </c>
    </row>
    <row r="1624" spans="2:18" x14ac:dyDescent="0.3">
      <c r="B1624" s="436"/>
      <c r="C1624" s="280" t="s">
        <v>559</v>
      </c>
      <c r="D1624" s="280" t="s">
        <v>1774</v>
      </c>
      <c r="E1624" s="280" t="s">
        <v>64</v>
      </c>
      <c r="F1624" s="280" t="s">
        <v>65</v>
      </c>
      <c r="G1624" s="281">
        <v>1831050522107</v>
      </c>
      <c r="H1624" s="276" t="s">
        <v>64</v>
      </c>
      <c r="I1624" s="276" t="s">
        <v>64</v>
      </c>
      <c r="J1624" s="276" t="s">
        <v>66</v>
      </c>
      <c r="K1624" s="276" t="s">
        <v>65</v>
      </c>
      <c r="L1624" s="280">
        <v>0</v>
      </c>
      <c r="M1624" s="280">
        <v>0</v>
      </c>
      <c r="N1624" s="280">
        <v>0</v>
      </c>
      <c r="O1624" s="280" t="s">
        <v>67</v>
      </c>
      <c r="P1624" s="280">
        <v>0</v>
      </c>
      <c r="Q1624" s="280" t="s">
        <v>3659</v>
      </c>
      <c r="R1624" s="276" t="s">
        <v>3660</v>
      </c>
    </row>
    <row r="1625" spans="2:18" x14ac:dyDescent="0.3">
      <c r="B1625" s="436"/>
      <c r="C1625" s="280" t="s">
        <v>369</v>
      </c>
      <c r="D1625" s="280" t="s">
        <v>165</v>
      </c>
      <c r="E1625" s="280" t="s">
        <v>64</v>
      </c>
      <c r="F1625" s="280" t="s">
        <v>65</v>
      </c>
      <c r="G1625" s="281">
        <v>2213920842107</v>
      </c>
      <c r="H1625" s="276" t="s">
        <v>64</v>
      </c>
      <c r="I1625" s="276" t="s">
        <v>64</v>
      </c>
      <c r="J1625" s="276" t="s">
        <v>66</v>
      </c>
      <c r="K1625" s="276" t="s">
        <v>65</v>
      </c>
      <c r="L1625" s="280">
        <v>0</v>
      </c>
      <c r="M1625" s="280">
        <v>0</v>
      </c>
      <c r="N1625" s="280">
        <v>0</v>
      </c>
      <c r="O1625" s="280" t="s">
        <v>67</v>
      </c>
      <c r="P1625" s="280">
        <v>0</v>
      </c>
      <c r="Q1625" s="280" t="s">
        <v>3659</v>
      </c>
      <c r="R1625" s="276" t="s">
        <v>3660</v>
      </c>
    </row>
    <row r="1626" spans="2:18" x14ac:dyDescent="0.3">
      <c r="B1626" s="436"/>
      <c r="C1626" s="280" t="s">
        <v>189</v>
      </c>
      <c r="D1626" s="280" t="s">
        <v>1405</v>
      </c>
      <c r="E1626" s="280" t="s">
        <v>64</v>
      </c>
      <c r="F1626" s="280" t="s">
        <v>65</v>
      </c>
      <c r="G1626" s="281">
        <v>1831050602107</v>
      </c>
      <c r="H1626" s="276" t="s">
        <v>64</v>
      </c>
      <c r="I1626" s="276" t="s">
        <v>64</v>
      </c>
      <c r="J1626" s="276" t="s">
        <v>66</v>
      </c>
      <c r="K1626" s="276" t="s">
        <v>65</v>
      </c>
      <c r="L1626" s="280">
        <v>0</v>
      </c>
      <c r="M1626" s="280">
        <v>0</v>
      </c>
      <c r="N1626" s="280">
        <v>0</v>
      </c>
      <c r="O1626" s="280" t="s">
        <v>67</v>
      </c>
      <c r="P1626" s="280">
        <v>0</v>
      </c>
      <c r="Q1626" s="280" t="s">
        <v>3659</v>
      </c>
      <c r="R1626" s="276" t="s">
        <v>3660</v>
      </c>
    </row>
    <row r="1627" spans="2:18" x14ac:dyDescent="0.3">
      <c r="B1627" s="436"/>
      <c r="C1627" s="280" t="s">
        <v>154</v>
      </c>
      <c r="D1627" s="280" t="s">
        <v>165</v>
      </c>
      <c r="E1627" s="280" t="s">
        <v>64</v>
      </c>
      <c r="F1627" s="280" t="s">
        <v>65</v>
      </c>
      <c r="G1627" s="281">
        <v>2564101192107</v>
      </c>
      <c r="H1627" s="276" t="s">
        <v>64</v>
      </c>
      <c r="I1627" s="276" t="s">
        <v>64</v>
      </c>
      <c r="J1627" s="276" t="s">
        <v>66</v>
      </c>
      <c r="K1627" s="276" t="s">
        <v>65</v>
      </c>
      <c r="L1627" s="280">
        <v>0</v>
      </c>
      <c r="M1627" s="280">
        <v>0</v>
      </c>
      <c r="N1627" s="280">
        <v>0</v>
      </c>
      <c r="O1627" s="280" t="s">
        <v>67</v>
      </c>
      <c r="P1627" s="280">
        <v>0</v>
      </c>
      <c r="Q1627" s="280" t="s">
        <v>3659</v>
      </c>
      <c r="R1627" s="276" t="s">
        <v>3660</v>
      </c>
    </row>
    <row r="1628" spans="2:18" x14ac:dyDescent="0.3">
      <c r="B1628" s="436"/>
      <c r="C1628" s="280" t="s">
        <v>3663</v>
      </c>
      <c r="D1628" s="280" t="s">
        <v>165</v>
      </c>
      <c r="E1628" s="280" t="s">
        <v>64</v>
      </c>
      <c r="F1628" s="280" t="s">
        <v>65</v>
      </c>
      <c r="G1628" s="281">
        <v>1824639152107</v>
      </c>
      <c r="H1628" s="276" t="s">
        <v>64</v>
      </c>
      <c r="I1628" s="276" t="s">
        <v>64</v>
      </c>
      <c r="J1628" s="276" t="s">
        <v>66</v>
      </c>
      <c r="K1628" s="276" t="s">
        <v>65</v>
      </c>
      <c r="L1628" s="280">
        <v>0</v>
      </c>
      <c r="M1628" s="280">
        <v>0</v>
      </c>
      <c r="N1628" s="280">
        <v>0</v>
      </c>
      <c r="O1628" s="280" t="s">
        <v>67</v>
      </c>
      <c r="P1628" s="280">
        <v>0</v>
      </c>
      <c r="Q1628" s="280" t="s">
        <v>3659</v>
      </c>
      <c r="R1628" s="276" t="s">
        <v>3660</v>
      </c>
    </row>
    <row r="1629" spans="2:18" x14ac:dyDescent="0.3">
      <c r="B1629" s="436"/>
      <c r="C1629" s="280" t="s">
        <v>3664</v>
      </c>
      <c r="D1629" s="280" t="s">
        <v>2790</v>
      </c>
      <c r="E1629" s="280" t="s">
        <v>64</v>
      </c>
      <c r="F1629" s="280" t="s">
        <v>65</v>
      </c>
      <c r="G1629" s="281">
        <v>1817403972107</v>
      </c>
      <c r="H1629" s="276" t="s">
        <v>64</v>
      </c>
      <c r="I1629" s="276" t="s">
        <v>64</v>
      </c>
      <c r="J1629" s="276" t="s">
        <v>66</v>
      </c>
      <c r="K1629" s="276" t="s">
        <v>65</v>
      </c>
      <c r="L1629" s="280">
        <v>0</v>
      </c>
      <c r="M1629" s="280">
        <v>0</v>
      </c>
      <c r="N1629" s="280">
        <v>0</v>
      </c>
      <c r="O1629" s="280" t="s">
        <v>67</v>
      </c>
      <c r="P1629" s="280">
        <v>0</v>
      </c>
      <c r="Q1629" s="280" t="s">
        <v>3659</v>
      </c>
      <c r="R1629" s="276" t="s">
        <v>3660</v>
      </c>
    </row>
    <row r="1630" spans="2:18" x14ac:dyDescent="0.3">
      <c r="B1630" s="436"/>
      <c r="C1630" s="280" t="s">
        <v>3665</v>
      </c>
      <c r="D1630" s="280" t="s">
        <v>490</v>
      </c>
      <c r="E1630" s="280" t="s">
        <v>64</v>
      </c>
      <c r="F1630" s="280" t="s">
        <v>65</v>
      </c>
      <c r="G1630" s="281">
        <v>2115494872107</v>
      </c>
      <c r="H1630" s="276" t="s">
        <v>64</v>
      </c>
      <c r="I1630" s="276" t="s">
        <v>64</v>
      </c>
      <c r="J1630" s="276" t="s">
        <v>66</v>
      </c>
      <c r="K1630" s="276" t="s">
        <v>65</v>
      </c>
      <c r="L1630" s="280">
        <v>0</v>
      </c>
      <c r="M1630" s="280">
        <v>0</v>
      </c>
      <c r="N1630" s="280">
        <v>0</v>
      </c>
      <c r="O1630" s="280" t="s">
        <v>67</v>
      </c>
      <c r="P1630" s="280">
        <v>0</v>
      </c>
      <c r="Q1630" s="280" t="s">
        <v>3659</v>
      </c>
      <c r="R1630" s="276" t="s">
        <v>3660</v>
      </c>
    </row>
    <row r="1631" spans="2:18" x14ac:dyDescent="0.3">
      <c r="B1631" s="436"/>
      <c r="C1631" s="280" t="s">
        <v>3619</v>
      </c>
      <c r="D1631" s="280" t="s">
        <v>3658</v>
      </c>
      <c r="E1631" s="280" t="s">
        <v>64</v>
      </c>
      <c r="F1631" s="280" t="s">
        <v>65</v>
      </c>
      <c r="G1631" s="281">
        <v>1831046762107</v>
      </c>
      <c r="H1631" s="276" t="s">
        <v>64</v>
      </c>
      <c r="I1631" s="276" t="s">
        <v>64</v>
      </c>
      <c r="J1631" s="276" t="s">
        <v>66</v>
      </c>
      <c r="K1631" s="276" t="s">
        <v>65</v>
      </c>
      <c r="L1631" s="280">
        <v>0</v>
      </c>
      <c r="M1631" s="280">
        <v>0</v>
      </c>
      <c r="N1631" s="280">
        <v>0</v>
      </c>
      <c r="O1631" s="280" t="s">
        <v>67</v>
      </c>
      <c r="P1631" s="280">
        <v>0</v>
      </c>
      <c r="Q1631" s="280" t="s">
        <v>3659</v>
      </c>
      <c r="R1631" s="276" t="s">
        <v>3660</v>
      </c>
    </row>
    <row r="1632" spans="2:18" x14ac:dyDescent="0.3">
      <c r="B1632" s="436"/>
      <c r="C1632" s="280" t="s">
        <v>1561</v>
      </c>
      <c r="D1632" s="280" t="s">
        <v>3139</v>
      </c>
      <c r="E1632" s="280" t="s">
        <v>65</v>
      </c>
      <c r="F1632" s="280" t="s">
        <v>64</v>
      </c>
      <c r="G1632" s="281">
        <v>1911943522107</v>
      </c>
      <c r="H1632" s="276" t="s">
        <v>64</v>
      </c>
      <c r="I1632" s="276" t="s">
        <v>64</v>
      </c>
      <c r="J1632" s="276" t="s">
        <v>66</v>
      </c>
      <c r="K1632" s="276" t="s">
        <v>65</v>
      </c>
      <c r="L1632" s="280">
        <v>0</v>
      </c>
      <c r="M1632" s="280">
        <v>0</v>
      </c>
      <c r="N1632" s="280">
        <v>0</v>
      </c>
      <c r="O1632" s="280" t="s">
        <v>67</v>
      </c>
      <c r="P1632" s="280">
        <v>0</v>
      </c>
      <c r="Q1632" s="280" t="s">
        <v>3659</v>
      </c>
      <c r="R1632" s="276" t="s">
        <v>3660</v>
      </c>
    </row>
    <row r="1633" spans="2:18" x14ac:dyDescent="0.3">
      <c r="B1633" s="436"/>
      <c r="C1633" s="280" t="s">
        <v>3237</v>
      </c>
      <c r="D1633" s="280" t="s">
        <v>202</v>
      </c>
      <c r="E1633" s="280" t="s">
        <v>65</v>
      </c>
      <c r="F1633" s="280" t="s">
        <v>64</v>
      </c>
      <c r="G1633" s="281">
        <v>1952044792107</v>
      </c>
      <c r="H1633" s="276" t="s">
        <v>64</v>
      </c>
      <c r="I1633" s="276" t="s">
        <v>64</v>
      </c>
      <c r="J1633" s="276" t="s">
        <v>66</v>
      </c>
      <c r="K1633" s="276" t="s">
        <v>65</v>
      </c>
      <c r="L1633" s="280">
        <v>0</v>
      </c>
      <c r="M1633" s="280">
        <v>0</v>
      </c>
      <c r="N1633" s="280">
        <v>0</v>
      </c>
      <c r="O1633" s="280" t="s">
        <v>67</v>
      </c>
      <c r="P1633" s="280">
        <v>0</v>
      </c>
      <c r="Q1633" s="280" t="s">
        <v>3659</v>
      </c>
      <c r="R1633" s="276" t="s">
        <v>3660</v>
      </c>
    </row>
    <row r="1634" spans="2:18" x14ac:dyDescent="0.3">
      <c r="B1634" s="436"/>
      <c r="C1634" s="280" t="s">
        <v>3651</v>
      </c>
      <c r="D1634" s="280" t="s">
        <v>192</v>
      </c>
      <c r="E1634" s="280" t="s">
        <v>65</v>
      </c>
      <c r="F1634" s="280" t="s">
        <v>64</v>
      </c>
      <c r="G1634" s="281">
        <v>1846750652107</v>
      </c>
      <c r="H1634" s="276" t="s">
        <v>64</v>
      </c>
      <c r="I1634" s="276" t="s">
        <v>64</v>
      </c>
      <c r="J1634" s="276" t="s">
        <v>66</v>
      </c>
      <c r="K1634" s="276" t="s">
        <v>65</v>
      </c>
      <c r="L1634" s="280">
        <v>0</v>
      </c>
      <c r="M1634" s="280">
        <v>0</v>
      </c>
      <c r="N1634" s="280">
        <v>0</v>
      </c>
      <c r="O1634" s="280" t="s">
        <v>67</v>
      </c>
      <c r="P1634" s="280">
        <v>0</v>
      </c>
      <c r="Q1634" s="280" t="s">
        <v>3659</v>
      </c>
      <c r="R1634" s="276" t="s">
        <v>3660</v>
      </c>
    </row>
    <row r="1635" spans="2:18" x14ac:dyDescent="0.3">
      <c r="B1635" s="436"/>
      <c r="C1635" s="280" t="s">
        <v>472</v>
      </c>
      <c r="D1635" s="280" t="s">
        <v>1405</v>
      </c>
      <c r="E1635" s="280" t="s">
        <v>65</v>
      </c>
      <c r="F1635" s="280" t="s">
        <v>64</v>
      </c>
      <c r="G1635" s="281">
        <v>15949878972107</v>
      </c>
      <c r="H1635" s="276" t="s">
        <v>64</v>
      </c>
      <c r="I1635" s="276" t="s">
        <v>64</v>
      </c>
      <c r="J1635" s="276" t="s">
        <v>66</v>
      </c>
      <c r="K1635" s="276" t="s">
        <v>65</v>
      </c>
      <c r="L1635" s="280">
        <v>0</v>
      </c>
      <c r="M1635" s="280">
        <v>0</v>
      </c>
      <c r="N1635" s="280">
        <v>0</v>
      </c>
      <c r="O1635" s="280" t="s">
        <v>67</v>
      </c>
      <c r="P1635" s="280">
        <v>0</v>
      </c>
      <c r="Q1635" s="280" t="s">
        <v>3659</v>
      </c>
      <c r="R1635" s="276" t="s">
        <v>3660</v>
      </c>
    </row>
    <row r="1636" spans="2:18" x14ac:dyDescent="0.3">
      <c r="B1636" s="436"/>
      <c r="C1636" s="280" t="s">
        <v>546</v>
      </c>
      <c r="D1636" s="280" t="s">
        <v>1405</v>
      </c>
      <c r="E1636" s="280" t="s">
        <v>65</v>
      </c>
      <c r="F1636" s="280" t="s">
        <v>64</v>
      </c>
      <c r="G1636" s="281">
        <v>2109031042107</v>
      </c>
      <c r="H1636" s="276" t="s">
        <v>64</v>
      </c>
      <c r="I1636" s="276" t="s">
        <v>64</v>
      </c>
      <c r="J1636" s="276" t="s">
        <v>66</v>
      </c>
      <c r="K1636" s="276" t="s">
        <v>65</v>
      </c>
      <c r="L1636" s="280">
        <v>0</v>
      </c>
      <c r="M1636" s="280">
        <v>0</v>
      </c>
      <c r="N1636" s="280">
        <v>0</v>
      </c>
      <c r="O1636" s="280" t="s">
        <v>67</v>
      </c>
      <c r="P1636" s="280">
        <v>0</v>
      </c>
      <c r="Q1636" s="280" t="s">
        <v>3659</v>
      </c>
      <c r="R1636" s="276" t="s">
        <v>3660</v>
      </c>
    </row>
    <row r="1637" spans="2:18" x14ac:dyDescent="0.3">
      <c r="B1637" s="436"/>
      <c r="C1637" s="280" t="s">
        <v>472</v>
      </c>
      <c r="D1637" s="280" t="s">
        <v>3666</v>
      </c>
      <c r="E1637" s="280" t="s">
        <v>65</v>
      </c>
      <c r="F1637" s="280" t="s">
        <v>64</v>
      </c>
      <c r="G1637" s="281">
        <v>1943754392107</v>
      </c>
      <c r="H1637" s="276" t="s">
        <v>64</v>
      </c>
      <c r="I1637" s="276" t="s">
        <v>64</v>
      </c>
      <c r="J1637" s="276" t="s">
        <v>66</v>
      </c>
      <c r="K1637" s="276" t="s">
        <v>65</v>
      </c>
      <c r="L1637" s="280">
        <v>0</v>
      </c>
      <c r="M1637" s="280">
        <v>0</v>
      </c>
      <c r="N1637" s="280">
        <v>0</v>
      </c>
      <c r="O1637" s="280" t="s">
        <v>67</v>
      </c>
      <c r="P1637" s="280">
        <v>0</v>
      </c>
      <c r="Q1637" s="280" t="s">
        <v>3659</v>
      </c>
      <c r="R1637" s="276" t="s">
        <v>3660</v>
      </c>
    </row>
    <row r="1638" spans="2:18" x14ac:dyDescent="0.3">
      <c r="B1638" s="436"/>
      <c r="C1638" s="280" t="s">
        <v>220</v>
      </c>
      <c r="D1638" s="280" t="s">
        <v>3667</v>
      </c>
      <c r="E1638" s="280" t="s">
        <v>65</v>
      </c>
      <c r="F1638" s="280" t="s">
        <v>64</v>
      </c>
      <c r="G1638" s="281">
        <v>2698365432107</v>
      </c>
      <c r="H1638" s="276" t="s">
        <v>64</v>
      </c>
      <c r="I1638" s="276" t="s">
        <v>64</v>
      </c>
      <c r="J1638" s="276" t="s">
        <v>66</v>
      </c>
      <c r="K1638" s="276" t="s">
        <v>65</v>
      </c>
      <c r="L1638" s="280">
        <v>0</v>
      </c>
      <c r="M1638" s="280">
        <v>0</v>
      </c>
      <c r="N1638" s="280">
        <v>0</v>
      </c>
      <c r="O1638" s="280" t="s">
        <v>67</v>
      </c>
      <c r="P1638" s="280">
        <v>0</v>
      </c>
      <c r="Q1638" s="280" t="s">
        <v>3659</v>
      </c>
      <c r="R1638" s="276" t="s">
        <v>3660</v>
      </c>
    </row>
    <row r="1639" spans="2:18" x14ac:dyDescent="0.3">
      <c r="B1639" s="436"/>
      <c r="C1639" s="280" t="s">
        <v>418</v>
      </c>
      <c r="D1639" s="280" t="s">
        <v>2983</v>
      </c>
      <c r="E1639" s="280" t="s">
        <v>65</v>
      </c>
      <c r="F1639" s="280" t="s">
        <v>64</v>
      </c>
      <c r="G1639" s="281">
        <v>2495865092107</v>
      </c>
      <c r="H1639" s="276" t="s">
        <v>64</v>
      </c>
      <c r="I1639" s="276" t="s">
        <v>64</v>
      </c>
      <c r="J1639" s="276" t="s">
        <v>66</v>
      </c>
      <c r="K1639" s="276" t="s">
        <v>65</v>
      </c>
      <c r="L1639" s="280">
        <v>0</v>
      </c>
      <c r="M1639" s="280">
        <v>0</v>
      </c>
      <c r="N1639" s="280">
        <v>0</v>
      </c>
      <c r="O1639" s="280" t="s">
        <v>67</v>
      </c>
      <c r="P1639" s="280">
        <v>0</v>
      </c>
      <c r="Q1639" s="280" t="s">
        <v>3659</v>
      </c>
      <c r="R1639" s="276" t="s">
        <v>3660</v>
      </c>
    </row>
    <row r="1640" spans="2:18" x14ac:dyDescent="0.3">
      <c r="B1640" s="436"/>
      <c r="C1640" s="280" t="s">
        <v>1633</v>
      </c>
      <c r="D1640" s="280" t="s">
        <v>516</v>
      </c>
      <c r="E1640" s="280" t="s">
        <v>65</v>
      </c>
      <c r="F1640" s="280" t="s">
        <v>64</v>
      </c>
      <c r="G1640" s="281">
        <v>1581897792107</v>
      </c>
      <c r="H1640" s="276" t="s">
        <v>64</v>
      </c>
      <c r="I1640" s="276" t="s">
        <v>64</v>
      </c>
      <c r="J1640" s="276" t="s">
        <v>66</v>
      </c>
      <c r="K1640" s="276" t="s">
        <v>65</v>
      </c>
      <c r="L1640" s="280">
        <v>0</v>
      </c>
      <c r="M1640" s="280">
        <v>0</v>
      </c>
      <c r="N1640" s="280">
        <v>0</v>
      </c>
      <c r="O1640" s="280" t="s">
        <v>67</v>
      </c>
      <c r="P1640" s="280">
        <v>0</v>
      </c>
      <c r="Q1640" s="280" t="s">
        <v>3659</v>
      </c>
      <c r="R1640" s="276" t="s">
        <v>3660</v>
      </c>
    </row>
    <row r="1641" spans="2:18" x14ac:dyDescent="0.3">
      <c r="B1641" s="436"/>
      <c r="C1641" s="280" t="s">
        <v>3668</v>
      </c>
      <c r="D1641" s="280" t="s">
        <v>3669</v>
      </c>
      <c r="E1641" s="280" t="s">
        <v>65</v>
      </c>
      <c r="F1641" s="280" t="s">
        <v>64</v>
      </c>
      <c r="G1641" s="281">
        <v>1929001022107</v>
      </c>
      <c r="H1641" s="276" t="s">
        <v>64</v>
      </c>
      <c r="I1641" s="276" t="s">
        <v>64</v>
      </c>
      <c r="J1641" s="276" t="s">
        <v>66</v>
      </c>
      <c r="K1641" s="276" t="s">
        <v>65</v>
      </c>
      <c r="L1641" s="280">
        <v>0</v>
      </c>
      <c r="M1641" s="280">
        <v>0</v>
      </c>
      <c r="N1641" s="280">
        <v>0</v>
      </c>
      <c r="O1641" s="280" t="s">
        <v>67</v>
      </c>
      <c r="P1641" s="280">
        <v>0</v>
      </c>
      <c r="Q1641" s="280" t="s">
        <v>3659</v>
      </c>
      <c r="R1641" s="276" t="s">
        <v>3660</v>
      </c>
    </row>
    <row r="1642" spans="2:18" x14ac:dyDescent="0.3">
      <c r="B1642" s="436"/>
      <c r="C1642" s="280" t="s">
        <v>3670</v>
      </c>
      <c r="D1642" s="280" t="s">
        <v>202</v>
      </c>
      <c r="E1642" s="280" t="s">
        <v>65</v>
      </c>
      <c r="F1642" s="280" t="s">
        <v>64</v>
      </c>
      <c r="G1642" s="281">
        <v>2593866472107</v>
      </c>
      <c r="H1642" s="276" t="s">
        <v>64</v>
      </c>
      <c r="I1642" s="276" t="s">
        <v>64</v>
      </c>
      <c r="J1642" s="276" t="s">
        <v>66</v>
      </c>
      <c r="K1642" s="276" t="s">
        <v>65</v>
      </c>
      <c r="L1642" s="280">
        <v>0</v>
      </c>
      <c r="M1642" s="280">
        <v>0</v>
      </c>
      <c r="N1642" s="280">
        <v>0</v>
      </c>
      <c r="O1642" s="280" t="s">
        <v>67</v>
      </c>
      <c r="P1642" s="280">
        <v>0</v>
      </c>
      <c r="Q1642" s="280" t="s">
        <v>3659</v>
      </c>
      <c r="R1642" s="276" t="s">
        <v>3660</v>
      </c>
    </row>
    <row r="1643" spans="2:18" x14ac:dyDescent="0.3">
      <c r="B1643" s="436"/>
      <c r="C1643" s="280" t="s">
        <v>481</v>
      </c>
      <c r="D1643" s="280" t="s">
        <v>202</v>
      </c>
      <c r="E1643" s="280" t="s">
        <v>65</v>
      </c>
      <c r="F1643" s="280" t="s">
        <v>64</v>
      </c>
      <c r="G1643" s="281">
        <v>2658257172107</v>
      </c>
      <c r="H1643" s="276" t="s">
        <v>64</v>
      </c>
      <c r="I1643" s="276" t="s">
        <v>64</v>
      </c>
      <c r="J1643" s="276" t="s">
        <v>66</v>
      </c>
      <c r="K1643" s="276" t="s">
        <v>65</v>
      </c>
      <c r="L1643" s="280">
        <v>0</v>
      </c>
      <c r="M1643" s="280">
        <v>0</v>
      </c>
      <c r="N1643" s="280">
        <v>0</v>
      </c>
      <c r="O1643" s="280" t="s">
        <v>67</v>
      </c>
      <c r="P1643" s="280">
        <v>0</v>
      </c>
      <c r="Q1643" s="280" t="s">
        <v>3659</v>
      </c>
      <c r="R1643" s="276" t="s">
        <v>3660</v>
      </c>
    </row>
    <row r="1644" spans="2:18" x14ac:dyDescent="0.3">
      <c r="B1644" s="436"/>
      <c r="C1644" s="280" t="s">
        <v>3671</v>
      </c>
      <c r="D1644" s="280" t="s">
        <v>3672</v>
      </c>
      <c r="E1644" s="280" t="s">
        <v>65</v>
      </c>
      <c r="F1644" s="280" t="s">
        <v>64</v>
      </c>
      <c r="G1644" s="281">
        <v>2363780742107</v>
      </c>
      <c r="H1644" s="276" t="s">
        <v>64</v>
      </c>
      <c r="I1644" s="276" t="s">
        <v>64</v>
      </c>
      <c r="J1644" s="276" t="s">
        <v>66</v>
      </c>
      <c r="K1644" s="276" t="s">
        <v>65</v>
      </c>
      <c r="L1644" s="280">
        <v>0</v>
      </c>
      <c r="M1644" s="280">
        <v>0</v>
      </c>
      <c r="N1644" s="280">
        <v>0</v>
      </c>
      <c r="O1644" s="280" t="s">
        <v>67</v>
      </c>
      <c r="P1644" s="280">
        <v>0</v>
      </c>
      <c r="Q1644" s="280" t="s">
        <v>3659</v>
      </c>
      <c r="R1644" s="276" t="s">
        <v>3660</v>
      </c>
    </row>
    <row r="1645" spans="2:18" x14ac:dyDescent="0.3">
      <c r="B1645" s="436"/>
      <c r="C1645" s="280" t="s">
        <v>481</v>
      </c>
      <c r="D1645" s="280" t="s">
        <v>3372</v>
      </c>
      <c r="E1645" s="280" t="s">
        <v>65</v>
      </c>
      <c r="F1645" s="280" t="s">
        <v>64</v>
      </c>
      <c r="G1645" s="281">
        <v>1663931262107</v>
      </c>
      <c r="H1645" s="276" t="s">
        <v>64</v>
      </c>
      <c r="I1645" s="276" t="s">
        <v>64</v>
      </c>
      <c r="J1645" s="276" t="s">
        <v>66</v>
      </c>
      <c r="K1645" s="276" t="s">
        <v>65</v>
      </c>
      <c r="L1645" s="280">
        <v>0</v>
      </c>
      <c r="M1645" s="280">
        <v>0</v>
      </c>
      <c r="N1645" s="280">
        <v>0</v>
      </c>
      <c r="O1645" s="280" t="s">
        <v>67</v>
      </c>
      <c r="P1645" s="280">
        <v>0</v>
      </c>
      <c r="Q1645" s="280" t="s">
        <v>3659</v>
      </c>
      <c r="R1645" s="276" t="s">
        <v>3660</v>
      </c>
    </row>
    <row r="1646" spans="2:18" x14ac:dyDescent="0.3">
      <c r="B1646" s="437"/>
      <c r="C1646" s="280" t="s">
        <v>3673</v>
      </c>
      <c r="D1646" s="280" t="s">
        <v>405</v>
      </c>
      <c r="E1646" s="280" t="s">
        <v>65</v>
      </c>
      <c r="F1646" s="280" t="s">
        <v>64</v>
      </c>
      <c r="G1646" s="281">
        <v>1925618232107</v>
      </c>
      <c r="H1646" s="276" t="s">
        <v>64</v>
      </c>
      <c r="I1646" s="276" t="s">
        <v>64</v>
      </c>
      <c r="J1646" s="276" t="s">
        <v>66</v>
      </c>
      <c r="K1646" s="276" t="s">
        <v>65</v>
      </c>
      <c r="L1646" s="280">
        <v>0</v>
      </c>
      <c r="M1646" s="280">
        <v>0</v>
      </c>
      <c r="N1646" s="280">
        <v>0</v>
      </c>
      <c r="O1646" s="280" t="s">
        <v>67</v>
      </c>
      <c r="P1646" s="280">
        <v>0</v>
      </c>
      <c r="Q1646" s="280" t="s">
        <v>3659</v>
      </c>
      <c r="R1646" s="276" t="s">
        <v>3660</v>
      </c>
    </row>
  </sheetData>
  <mergeCells count="26">
    <mergeCell ref="B14:R14"/>
    <mergeCell ref="D2:R2"/>
    <mergeCell ref="E3:Q3"/>
    <mergeCell ref="E5:Q5"/>
    <mergeCell ref="D6:Q6"/>
    <mergeCell ref="D7:I7"/>
    <mergeCell ref="J7:L7"/>
    <mergeCell ref="M7:O7"/>
    <mergeCell ref="P7:Q7"/>
    <mergeCell ref="P8:Q8"/>
    <mergeCell ref="P9:Q9"/>
    <mergeCell ref="P10:Q10"/>
    <mergeCell ref="P11:Q11"/>
    <mergeCell ref="D13:R13"/>
    <mergeCell ref="B1550:B1646"/>
    <mergeCell ref="C15:G15"/>
    <mergeCell ref="H15:K15"/>
    <mergeCell ref="L15:P15"/>
    <mergeCell ref="Q15:R15"/>
    <mergeCell ref="C16:D16"/>
    <mergeCell ref="B17:B116"/>
    <mergeCell ref="B117:B144"/>
    <mergeCell ref="B146:B1117"/>
    <mergeCell ref="B1118:B1226"/>
    <mergeCell ref="B1227:B1278"/>
    <mergeCell ref="B1279:B1548"/>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Y2021"/>
  <sheetViews>
    <sheetView topLeftCell="A1979" zoomScale="80" zoomScaleNormal="80" workbookViewId="0">
      <selection activeCell="S1739" sqref="S1739"/>
    </sheetView>
  </sheetViews>
  <sheetFormatPr baseColWidth="10" defaultRowHeight="14.4" x14ac:dyDescent="0.3"/>
  <cols>
    <col min="2" max="2" width="15.44140625" bestFit="1" customWidth="1"/>
    <col min="3" max="3" width="27.5546875" bestFit="1" customWidth="1"/>
    <col min="4" max="4" width="13.33203125" bestFit="1" customWidth="1"/>
    <col min="5" max="5" width="14.44140625" bestFit="1" customWidth="1"/>
    <col min="6" max="6" width="34.44140625" bestFit="1" customWidth="1"/>
    <col min="7" max="7" width="11.44140625" style="193"/>
    <col min="8" max="8" width="20.88671875" style="193" customWidth="1"/>
    <col min="9" max="9" width="17" style="193" bestFit="1" customWidth="1"/>
    <col min="10" max="10" width="17.5546875" style="193" bestFit="1" customWidth="1"/>
    <col min="11" max="11" width="16.5546875" bestFit="1" customWidth="1"/>
    <col min="16" max="16" width="19.88671875" bestFit="1" customWidth="1"/>
    <col min="17" max="17" width="27.33203125" bestFit="1" customWidth="1"/>
  </cols>
  <sheetData>
    <row r="1" spans="2:25" x14ac:dyDescent="0.3">
      <c r="B1" s="1"/>
      <c r="C1" s="184"/>
      <c r="D1" s="1"/>
      <c r="E1" s="1"/>
      <c r="F1" s="1"/>
      <c r="G1" s="185"/>
      <c r="H1" s="185"/>
      <c r="I1" s="185"/>
      <c r="J1" s="185"/>
      <c r="K1" s="1"/>
      <c r="L1" s="1"/>
      <c r="M1" s="1"/>
      <c r="N1" s="1"/>
      <c r="O1" s="1"/>
      <c r="P1" s="1"/>
      <c r="Q1" s="1"/>
      <c r="R1" s="1"/>
      <c r="S1" s="1"/>
      <c r="T1" s="1"/>
      <c r="U1" s="1"/>
      <c r="V1" s="1"/>
      <c r="W1" s="1"/>
      <c r="X1" s="1"/>
      <c r="Y1" s="1"/>
    </row>
    <row r="2" spans="2:25" ht="15.6" x14ac:dyDescent="0.3">
      <c r="B2" s="1"/>
      <c r="C2" s="383" t="s">
        <v>0</v>
      </c>
      <c r="D2" s="383"/>
      <c r="E2" s="383"/>
      <c r="F2" s="383"/>
      <c r="G2" s="383"/>
      <c r="H2" s="383"/>
      <c r="I2" s="383"/>
      <c r="J2" s="383"/>
      <c r="K2" s="383"/>
      <c r="L2" s="383"/>
      <c r="M2" s="383"/>
      <c r="N2" s="383"/>
      <c r="O2" s="383"/>
      <c r="P2" s="383"/>
      <c r="Q2" s="383"/>
      <c r="R2" s="1"/>
      <c r="S2" s="1"/>
      <c r="T2" s="1"/>
      <c r="U2" s="1"/>
      <c r="V2" s="1"/>
      <c r="W2" s="1"/>
      <c r="X2" s="1"/>
      <c r="Y2" s="1"/>
    </row>
    <row r="3" spans="2:25" x14ac:dyDescent="0.3">
      <c r="B3" s="1"/>
      <c r="C3" s="2" t="s">
        <v>1</v>
      </c>
      <c r="D3" s="384" t="s">
        <v>2</v>
      </c>
      <c r="E3" s="384"/>
      <c r="F3" s="384"/>
      <c r="G3" s="384"/>
      <c r="H3" s="384"/>
      <c r="I3" s="384"/>
      <c r="J3" s="384"/>
      <c r="K3" s="384"/>
      <c r="L3" s="384"/>
      <c r="M3" s="384"/>
      <c r="N3" s="384"/>
      <c r="O3" s="384"/>
      <c r="P3" s="384"/>
      <c r="Q3" s="3"/>
      <c r="R3" s="1"/>
      <c r="S3" s="1"/>
      <c r="T3" s="1"/>
      <c r="U3" s="1"/>
      <c r="V3" s="1"/>
      <c r="W3" s="1"/>
      <c r="X3" s="1"/>
      <c r="Y3" s="1"/>
    </row>
    <row r="4" spans="2:25" x14ac:dyDescent="0.3">
      <c r="B4" s="1"/>
      <c r="C4" s="4"/>
      <c r="D4" s="5"/>
      <c r="E4" s="5"/>
      <c r="F4" s="5"/>
      <c r="G4" s="6"/>
      <c r="H4" s="6"/>
      <c r="I4" s="6"/>
      <c r="J4" s="6"/>
      <c r="K4" s="5"/>
      <c r="L4" s="5"/>
      <c r="M4" s="5"/>
      <c r="N4" s="5"/>
      <c r="O4" s="5"/>
      <c r="P4" s="5"/>
      <c r="Q4" s="7"/>
      <c r="R4" s="1"/>
      <c r="S4" s="1"/>
      <c r="T4" s="1"/>
      <c r="U4" s="1"/>
      <c r="V4" s="1"/>
      <c r="W4" s="1"/>
      <c r="X4" s="1"/>
      <c r="Y4" s="1"/>
    </row>
    <row r="5" spans="2:25" x14ac:dyDescent="0.3">
      <c r="B5" s="1"/>
      <c r="C5" s="2" t="s">
        <v>3</v>
      </c>
      <c r="D5" s="384" t="s">
        <v>3674</v>
      </c>
      <c r="E5" s="384"/>
      <c r="F5" s="384"/>
      <c r="G5" s="384"/>
      <c r="H5" s="384"/>
      <c r="I5" s="384"/>
      <c r="J5" s="384"/>
      <c r="K5" s="384"/>
      <c r="L5" s="384"/>
      <c r="M5" s="384"/>
      <c r="N5" s="384"/>
      <c r="O5" s="384"/>
      <c r="P5" s="384"/>
      <c r="Q5" s="3"/>
      <c r="R5" s="1"/>
      <c r="S5" s="1"/>
      <c r="T5" s="1"/>
      <c r="U5" s="1"/>
      <c r="V5" s="1"/>
      <c r="W5" s="1"/>
      <c r="X5" s="1"/>
      <c r="Y5" s="1"/>
    </row>
    <row r="6" spans="2:25" ht="15" thickBot="1" x14ac:dyDescent="0.35">
      <c r="B6" s="8"/>
      <c r="C6" s="385" t="s">
        <v>5</v>
      </c>
      <c r="D6" s="385"/>
      <c r="E6" s="385"/>
      <c r="F6" s="385"/>
      <c r="G6" s="385"/>
      <c r="H6" s="385"/>
      <c r="I6" s="385"/>
      <c r="J6" s="385"/>
      <c r="K6" s="385"/>
      <c r="L6" s="385"/>
      <c r="M6" s="385"/>
      <c r="N6" s="385"/>
      <c r="O6" s="385"/>
      <c r="P6" s="385"/>
      <c r="Q6" s="9"/>
      <c r="R6" s="8"/>
      <c r="S6" s="8"/>
      <c r="T6" s="8"/>
      <c r="U6" s="8"/>
      <c r="V6" s="8"/>
      <c r="W6" s="8"/>
      <c r="X6" s="8"/>
      <c r="Y6" s="8"/>
    </row>
    <row r="7" spans="2:25" ht="15" thickBot="1" x14ac:dyDescent="0.35">
      <c r="B7" s="10"/>
      <c r="C7" s="386" t="s">
        <v>6</v>
      </c>
      <c r="D7" s="387"/>
      <c r="E7" s="387"/>
      <c r="F7" s="387"/>
      <c r="G7" s="387"/>
      <c r="H7" s="388"/>
      <c r="I7" s="386" t="s">
        <v>7</v>
      </c>
      <c r="J7" s="387"/>
      <c r="K7" s="388"/>
      <c r="L7" s="389" t="s">
        <v>8</v>
      </c>
      <c r="M7" s="390"/>
      <c r="N7" s="390"/>
      <c r="O7" s="389" t="s">
        <v>9</v>
      </c>
      <c r="P7" s="391"/>
      <c r="Q7" s="9"/>
      <c r="R7" s="10"/>
      <c r="S7" s="10"/>
      <c r="T7" s="10"/>
      <c r="U7" s="10"/>
      <c r="V7" s="10"/>
      <c r="W7" s="10"/>
      <c r="X7" s="10"/>
      <c r="Y7" s="10"/>
    </row>
    <row r="8" spans="2:25" ht="40.200000000000003" thickBot="1" x14ac:dyDescent="0.35">
      <c r="B8" s="10"/>
      <c r="C8" s="12" t="s">
        <v>10</v>
      </c>
      <c r="D8" s="13" t="s">
        <v>11</v>
      </c>
      <c r="E8" s="13" t="s">
        <v>12</v>
      </c>
      <c r="F8" s="13" t="s">
        <v>13</v>
      </c>
      <c r="G8" s="13" t="s">
        <v>14</v>
      </c>
      <c r="H8" s="14" t="s">
        <v>15</v>
      </c>
      <c r="I8" s="74" t="s">
        <v>16</v>
      </c>
      <c r="J8" s="297" t="s">
        <v>17</v>
      </c>
      <c r="K8" s="73" t="s">
        <v>18</v>
      </c>
      <c r="L8" s="298" t="s">
        <v>19</v>
      </c>
      <c r="M8" s="299" t="s">
        <v>20</v>
      </c>
      <c r="N8" s="76" t="s">
        <v>21</v>
      </c>
      <c r="O8" s="392" t="s">
        <v>22</v>
      </c>
      <c r="P8" s="393"/>
      <c r="Q8" s="20"/>
      <c r="R8" s="10"/>
      <c r="S8" s="10"/>
      <c r="T8" s="10"/>
      <c r="U8" s="10"/>
      <c r="V8" s="10"/>
      <c r="W8" s="10"/>
      <c r="X8" s="10"/>
      <c r="Y8" s="10"/>
    </row>
    <row r="9" spans="2:25" s="193" customFormat="1" ht="43.8" thickBot="1" x14ac:dyDescent="0.35">
      <c r="B9" s="186"/>
      <c r="C9" s="300">
        <v>13</v>
      </c>
      <c r="D9" s="301"/>
      <c r="E9" s="301"/>
      <c r="F9" s="302" t="s">
        <v>23</v>
      </c>
      <c r="G9" s="303"/>
      <c r="H9" s="304" t="s">
        <v>3198</v>
      </c>
      <c r="I9" s="305">
        <v>32137716</v>
      </c>
      <c r="J9" s="306">
        <v>50510364</v>
      </c>
      <c r="K9" s="307">
        <v>11334336.810000001</v>
      </c>
      <c r="L9" s="308">
        <v>4679988</v>
      </c>
      <c r="M9" s="309">
        <v>5170788</v>
      </c>
      <c r="N9" s="310">
        <v>2992128</v>
      </c>
      <c r="O9" s="463"/>
      <c r="P9" s="462"/>
      <c r="Q9" s="56"/>
      <c r="R9" s="186"/>
      <c r="S9" s="186"/>
      <c r="T9" s="186"/>
      <c r="U9" s="186"/>
      <c r="V9" s="186"/>
      <c r="W9" s="186"/>
      <c r="X9" s="186"/>
      <c r="Y9" s="186"/>
    </row>
    <row r="10" spans="2:25" x14ac:dyDescent="0.3">
      <c r="B10" s="10"/>
      <c r="C10" s="30"/>
      <c r="D10" s="30"/>
      <c r="E10" s="30"/>
      <c r="F10" s="30"/>
      <c r="G10" s="56"/>
      <c r="H10" s="56"/>
      <c r="I10" s="56"/>
      <c r="J10" s="56"/>
      <c r="K10" s="30"/>
      <c r="L10" s="30"/>
      <c r="M10" s="30"/>
      <c r="N10" s="30"/>
      <c r="O10" s="57"/>
      <c r="P10" s="57"/>
      <c r="Q10" s="30"/>
      <c r="R10" s="10"/>
      <c r="S10" s="10"/>
      <c r="T10" s="10"/>
      <c r="U10" s="10"/>
      <c r="V10" s="10"/>
      <c r="W10" s="10"/>
      <c r="X10" s="10"/>
      <c r="Y10" s="10"/>
    </row>
    <row r="11" spans="2:25" x14ac:dyDescent="0.3">
      <c r="B11" s="58"/>
      <c r="C11" s="398" t="s">
        <v>26</v>
      </c>
      <c r="D11" s="398"/>
      <c r="E11" s="398"/>
      <c r="F11" s="398"/>
      <c r="G11" s="398"/>
      <c r="H11" s="398"/>
      <c r="I11" s="398"/>
      <c r="J11" s="398"/>
      <c r="K11" s="398"/>
      <c r="L11" s="398"/>
      <c r="M11" s="398"/>
      <c r="N11" s="398"/>
      <c r="O11" s="398"/>
      <c r="P11" s="398"/>
      <c r="Q11" s="398"/>
      <c r="R11" s="10"/>
      <c r="S11" s="10"/>
      <c r="T11" s="10"/>
      <c r="U11" s="10"/>
      <c r="V11" s="10"/>
      <c r="W11" s="10"/>
      <c r="X11" s="10"/>
      <c r="Y11" s="10"/>
    </row>
    <row r="12" spans="2:25" ht="15" thickBot="1" x14ac:dyDescent="0.35">
      <c r="B12" s="399" t="s">
        <v>27</v>
      </c>
      <c r="C12" s="399"/>
      <c r="D12" s="399"/>
      <c r="E12" s="399"/>
      <c r="F12" s="399"/>
      <c r="G12" s="399"/>
      <c r="H12" s="399"/>
      <c r="I12" s="399"/>
      <c r="J12" s="399"/>
      <c r="K12" s="399"/>
      <c r="L12" s="399"/>
      <c r="M12" s="399"/>
      <c r="N12" s="399"/>
      <c r="O12" s="399"/>
      <c r="P12" s="399"/>
      <c r="Q12" s="399"/>
      <c r="R12" s="10"/>
      <c r="S12" s="10"/>
      <c r="T12" s="10"/>
      <c r="U12" s="10"/>
      <c r="V12" s="10"/>
      <c r="W12" s="10"/>
      <c r="X12" s="10"/>
      <c r="Y12" s="10"/>
    </row>
    <row r="13" spans="2:25" ht="32.25" customHeight="1" thickBot="1" x14ac:dyDescent="0.35">
      <c r="B13" s="400" t="s">
        <v>28</v>
      </c>
      <c r="C13" s="400"/>
      <c r="D13" s="400"/>
      <c r="E13" s="400"/>
      <c r="F13" s="401"/>
      <c r="G13" s="386" t="s">
        <v>29</v>
      </c>
      <c r="H13" s="387"/>
      <c r="I13" s="387"/>
      <c r="J13" s="388"/>
      <c r="K13" s="387" t="s">
        <v>30</v>
      </c>
      <c r="L13" s="387"/>
      <c r="M13" s="387"/>
      <c r="N13" s="387"/>
      <c r="O13" s="388"/>
      <c r="P13" s="386" t="s">
        <v>31</v>
      </c>
      <c r="Q13" s="388"/>
      <c r="R13" s="10"/>
      <c r="S13" s="10"/>
      <c r="T13" s="10"/>
      <c r="U13" s="10"/>
      <c r="V13" s="10"/>
      <c r="W13" s="10"/>
      <c r="X13" s="10"/>
      <c r="Y13" s="10"/>
    </row>
    <row r="14" spans="2:25" ht="53.4" thickBot="1" x14ac:dyDescent="0.35">
      <c r="B14" s="402" t="s">
        <v>32</v>
      </c>
      <c r="C14" s="403"/>
      <c r="D14" s="59" t="s">
        <v>33</v>
      </c>
      <c r="E14" s="60" t="s">
        <v>34</v>
      </c>
      <c r="F14" s="14" t="s">
        <v>35</v>
      </c>
      <c r="G14" s="12" t="s">
        <v>36</v>
      </c>
      <c r="H14" s="61" t="s">
        <v>37</v>
      </c>
      <c r="I14" s="18" t="s">
        <v>38</v>
      </c>
      <c r="J14" s="14" t="s">
        <v>39</v>
      </c>
      <c r="K14" s="283" t="s">
        <v>40</v>
      </c>
      <c r="L14" s="59" t="s">
        <v>41</v>
      </c>
      <c r="M14" s="59" t="s">
        <v>42</v>
      </c>
      <c r="N14" s="60" t="s">
        <v>43</v>
      </c>
      <c r="O14" s="63" t="s">
        <v>44</v>
      </c>
      <c r="P14" s="64" t="s">
        <v>45</v>
      </c>
      <c r="Q14" s="284" t="s">
        <v>46</v>
      </c>
      <c r="R14" s="186"/>
      <c r="S14" s="10"/>
      <c r="T14" s="10"/>
      <c r="U14" s="10"/>
      <c r="V14" s="10"/>
      <c r="W14" s="10"/>
      <c r="X14" s="10"/>
      <c r="Y14" s="10"/>
    </row>
    <row r="15" spans="2:25" ht="15.6" x14ac:dyDescent="0.3">
      <c r="B15" s="311" t="str">
        <f>[7]Mides!E6</f>
        <v>Carolina</v>
      </c>
      <c r="C15" s="312" t="str">
        <f>[7]Mides!D6</f>
        <v xml:space="preserve">García </v>
      </c>
      <c r="D15" s="313" t="str">
        <f>IF([7]Mides!F6=1,"X"," ")</f>
        <v>X</v>
      </c>
      <c r="E15" s="313" t="str">
        <f>IF([7]Mides!F6=2,"X"," ")</f>
        <v xml:space="preserve"> </v>
      </c>
      <c r="F15" s="314">
        <f>[7]Mides!B6</f>
        <v>3206645381318</v>
      </c>
      <c r="G15" s="313" t="str">
        <f>IF(AND([7]Mides!H6&gt;=1,[7]Mides!H6&lt;=14),"X"," ")</f>
        <v xml:space="preserve"> </v>
      </c>
      <c r="H15" s="313" t="str">
        <f>IF(AND([7]Mides!H6&gt;=14,[7]Mides!H6&lt;=30),"X"," ")</f>
        <v xml:space="preserve"> </v>
      </c>
      <c r="I15" s="313" t="str">
        <f>IF(AND([7]Mides!H6&gt;=31,[7]Mides!H6&lt;=60),"X","  ")</f>
        <v xml:space="preserve">  </v>
      </c>
      <c r="J15" s="313" t="str">
        <f>IF([7]Mides!H6&gt;60,"X", "  ")</f>
        <v>X</v>
      </c>
      <c r="K15" s="315" t="str">
        <f>[7]Mides!N6</f>
        <v>X</v>
      </c>
      <c r="L15" s="315">
        <f>[7]Mides!K6</f>
        <v>0</v>
      </c>
      <c r="M15" s="315">
        <f>[7]Mides!L6</f>
        <v>0</v>
      </c>
      <c r="N15" s="315">
        <f>[7]Mides!M6</f>
        <v>0</v>
      </c>
      <c r="O15" s="315">
        <f t="shared" ref="O15:O78" si="0">SUM(K15:N15)</f>
        <v>0</v>
      </c>
      <c r="P15" s="315" t="str">
        <f>[7]Mides!R6</f>
        <v>Guatemala</v>
      </c>
      <c r="Q15" s="315" t="str">
        <f>[7]Mides!S6</f>
        <v>Guatemala</v>
      </c>
      <c r="R15" s="10"/>
      <c r="S15" s="10"/>
      <c r="T15" s="10"/>
      <c r="U15" s="10"/>
      <c r="V15" s="10"/>
      <c r="W15" s="10"/>
      <c r="X15" s="10"/>
      <c r="Y15" s="10"/>
    </row>
    <row r="16" spans="2:25" ht="15.6" x14ac:dyDescent="0.3">
      <c r="B16" s="311" t="str">
        <f>[7]Mides!E7</f>
        <v>Alejandro</v>
      </c>
      <c r="C16" s="312" t="str">
        <f>[7]Mides!D7</f>
        <v>Peréz</v>
      </c>
      <c r="D16" s="313" t="str">
        <f>IF([7]Mides!F7=1,"X"," ")</f>
        <v xml:space="preserve"> </v>
      </c>
      <c r="E16" s="313" t="str">
        <f>IF([7]Mides!F7=2,"X"," ")</f>
        <v>X</v>
      </c>
      <c r="F16" s="314">
        <f>[7]Mides!B7</f>
        <v>2319122530917</v>
      </c>
      <c r="G16" s="313" t="str">
        <f>IF(AND([7]Mides!H7&gt;=1,[7]Mides!H7&lt;=14),"X"," ")</f>
        <v xml:space="preserve"> </v>
      </c>
      <c r="H16" s="313" t="str">
        <f>IF(AND([7]Mides!H7&gt;=14,[7]Mides!H7&lt;=30),"X"," ")</f>
        <v xml:space="preserve"> </v>
      </c>
      <c r="I16" s="313" t="str">
        <f>IF(AND([7]Mides!H7&gt;=31,[7]Mides!H7&lt;=60),"X","  ")</f>
        <v xml:space="preserve">  </v>
      </c>
      <c r="J16" s="313" t="str">
        <f>IF([7]Mides!H7&gt;60,"X", "  ")</f>
        <v>X</v>
      </c>
      <c r="K16" s="315">
        <f>[7]Mides!N7</f>
        <v>0</v>
      </c>
      <c r="L16" s="315">
        <f>[7]Mides!K7</f>
        <v>0</v>
      </c>
      <c r="M16" s="315">
        <f>[7]Mides!L7</f>
        <v>0</v>
      </c>
      <c r="N16" s="315" t="str">
        <f>[7]Mides!M7</f>
        <v>X</v>
      </c>
      <c r="O16" s="315">
        <f t="shared" si="0"/>
        <v>0</v>
      </c>
      <c r="P16" s="315" t="str">
        <f>[7]Mides!R7</f>
        <v>Guatemala</v>
      </c>
      <c r="Q16" s="315" t="str">
        <f>[7]Mides!S7</f>
        <v>Guatemala</v>
      </c>
      <c r="R16" s="10"/>
      <c r="S16" s="10"/>
      <c r="T16" s="10"/>
      <c r="U16" s="10"/>
      <c r="V16" s="10"/>
      <c r="W16" s="10"/>
      <c r="X16" s="10"/>
      <c r="Y16" s="10"/>
    </row>
    <row r="17" spans="2:25" ht="15.6" x14ac:dyDescent="0.3">
      <c r="B17" s="311" t="str">
        <f>[7]Mides!E8</f>
        <v>Francisco</v>
      </c>
      <c r="C17" s="312" t="str">
        <f>[7]Mides!D8</f>
        <v>Barahona</v>
      </c>
      <c r="D17" s="313" t="str">
        <f>IF([7]Mides!F8=1,"X"," ")</f>
        <v xml:space="preserve"> </v>
      </c>
      <c r="E17" s="313" t="str">
        <f>IF([7]Mides!F8=2,"X"," ")</f>
        <v>X</v>
      </c>
      <c r="F17" s="314">
        <f>[7]Mides!B8</f>
        <v>1737990510116</v>
      </c>
      <c r="G17" s="313" t="str">
        <f>IF(AND([7]Mides!H8&gt;=1,[7]Mides!H8&lt;=14),"X"," ")</f>
        <v xml:space="preserve"> </v>
      </c>
      <c r="H17" s="313" t="str">
        <f>IF(AND([7]Mides!H8&gt;=14,[7]Mides!H8&lt;=30),"X"," ")</f>
        <v xml:space="preserve"> </v>
      </c>
      <c r="I17" s="313" t="str">
        <f>IF(AND([7]Mides!H8&gt;=31,[7]Mides!H8&lt;=60),"X","  ")</f>
        <v xml:space="preserve">  </v>
      </c>
      <c r="J17" s="313" t="str">
        <f>IF([7]Mides!H8&gt;60,"X", "  ")</f>
        <v>X</v>
      </c>
      <c r="K17" s="315">
        <f>[7]Mides!N8</f>
        <v>0</v>
      </c>
      <c r="L17" s="315">
        <f>[7]Mides!K8</f>
        <v>0</v>
      </c>
      <c r="M17" s="315">
        <f>[7]Mides!L8</f>
        <v>0</v>
      </c>
      <c r="N17" s="315" t="str">
        <f>[7]Mides!M8</f>
        <v>X</v>
      </c>
      <c r="O17" s="315">
        <f t="shared" si="0"/>
        <v>0</v>
      </c>
      <c r="P17" s="315" t="str">
        <f>[7]Mides!R8</f>
        <v>Guatemala</v>
      </c>
      <c r="Q17" s="315" t="str">
        <f>[7]Mides!S8</f>
        <v>Guatemala</v>
      </c>
      <c r="R17" s="10"/>
      <c r="S17" s="10"/>
      <c r="T17" s="10"/>
      <c r="U17" s="10"/>
      <c r="V17" s="10"/>
      <c r="W17" s="10"/>
      <c r="X17" s="10"/>
      <c r="Y17" s="10"/>
    </row>
    <row r="18" spans="2:25" ht="15.6" x14ac:dyDescent="0.3">
      <c r="B18" s="311" t="str">
        <f>[7]Mides!E9</f>
        <v>Oscar</v>
      </c>
      <c r="C18" s="312" t="str">
        <f>[7]Mides!D9</f>
        <v>Lebold</v>
      </c>
      <c r="D18" s="313" t="str">
        <f>IF([7]Mides!F9=1,"X"," ")</f>
        <v xml:space="preserve"> </v>
      </c>
      <c r="E18" s="313" t="str">
        <f>IF([7]Mides!F9=2,"X"," ")</f>
        <v>X</v>
      </c>
      <c r="F18" s="314">
        <f>[7]Mides!B9</f>
        <v>2324834690710</v>
      </c>
      <c r="G18" s="313" t="str">
        <f>IF(AND([7]Mides!H9&gt;=1,[7]Mides!H9&lt;=14),"X"," ")</f>
        <v xml:space="preserve"> </v>
      </c>
      <c r="H18" s="313" t="str">
        <f>IF(AND([7]Mides!H9&gt;=14,[7]Mides!H9&lt;=30),"X"," ")</f>
        <v xml:space="preserve"> </v>
      </c>
      <c r="I18" s="313" t="str">
        <f>IF(AND([7]Mides!H9&gt;=31,[7]Mides!H9&lt;=60),"X","  ")</f>
        <v xml:space="preserve">  </v>
      </c>
      <c r="J18" s="313" t="str">
        <f>IF([7]Mides!H9&gt;60,"X", "  ")</f>
        <v>X</v>
      </c>
      <c r="K18" s="315">
        <f>[7]Mides!N9</f>
        <v>0</v>
      </c>
      <c r="L18" s="315">
        <f>[7]Mides!K9</f>
        <v>0</v>
      </c>
      <c r="M18" s="315">
        <f>[7]Mides!L9</f>
        <v>0</v>
      </c>
      <c r="N18" s="315" t="str">
        <f>[7]Mides!M9</f>
        <v>X</v>
      </c>
      <c r="O18" s="315">
        <f t="shared" si="0"/>
        <v>0</v>
      </c>
      <c r="P18" s="315" t="str">
        <f>[7]Mides!R9</f>
        <v>Guatemala</v>
      </c>
      <c r="Q18" s="315" t="str">
        <f>[7]Mides!S9</f>
        <v>Guatemala</v>
      </c>
      <c r="R18" s="10"/>
      <c r="S18" s="10"/>
      <c r="T18" s="10"/>
      <c r="U18" s="10"/>
      <c r="V18" s="10"/>
      <c r="W18" s="10"/>
      <c r="X18" s="10"/>
      <c r="Y18" s="10"/>
    </row>
    <row r="19" spans="2:25" ht="15.6" x14ac:dyDescent="0.3">
      <c r="B19" s="311" t="str">
        <f>[7]Mides!E10</f>
        <v>Mazariegos</v>
      </c>
      <c r="C19" s="312" t="str">
        <f>[7]Mides!D10</f>
        <v>Reina</v>
      </c>
      <c r="D19" s="313" t="str">
        <f>IF([7]Mides!F10=1,"X"," ")</f>
        <v>X</v>
      </c>
      <c r="E19" s="313" t="str">
        <f>IF([7]Mides!F10=2,"X"," ")</f>
        <v xml:space="preserve"> </v>
      </c>
      <c r="F19" s="314">
        <f>[7]Mides!B10</f>
        <v>2351945490101</v>
      </c>
      <c r="G19" s="313" t="str">
        <f>IF(AND([7]Mides!H10&gt;=1,[7]Mides!H10&lt;=14),"X"," ")</f>
        <v xml:space="preserve"> </v>
      </c>
      <c r="H19" s="313" t="str">
        <f>IF(AND([7]Mides!H10&gt;=14,[7]Mides!H10&lt;=30),"X"," ")</f>
        <v xml:space="preserve"> </v>
      </c>
      <c r="I19" s="313" t="str">
        <f>IF(AND([7]Mides!H10&gt;=31,[7]Mides!H10&lt;=60),"X","  ")</f>
        <v xml:space="preserve">  </v>
      </c>
      <c r="J19" s="313" t="str">
        <f>IF([7]Mides!H10&gt;60,"X", "  ")</f>
        <v>X</v>
      </c>
      <c r="K19" s="315">
        <f>[7]Mides!N10</f>
        <v>0</v>
      </c>
      <c r="L19" s="315">
        <f>[7]Mides!K10</f>
        <v>0</v>
      </c>
      <c r="M19" s="315">
        <f>[7]Mides!L10</f>
        <v>0</v>
      </c>
      <c r="N19" s="315" t="str">
        <f>[7]Mides!M10</f>
        <v>X</v>
      </c>
      <c r="O19" s="315">
        <f t="shared" si="0"/>
        <v>0</v>
      </c>
      <c r="P19" s="315" t="str">
        <f>[7]Mides!R10</f>
        <v>Guatemala</v>
      </c>
      <c r="Q19" s="315" t="str">
        <f>[7]Mides!S10</f>
        <v>Guatemala</v>
      </c>
      <c r="R19" s="10"/>
      <c r="S19" s="10"/>
      <c r="T19" s="10"/>
      <c r="U19" s="10"/>
      <c r="V19" s="10"/>
      <c r="W19" s="10"/>
      <c r="X19" s="10"/>
      <c r="Y19" s="10"/>
    </row>
    <row r="20" spans="2:25" ht="15.6" x14ac:dyDescent="0.3">
      <c r="B20" s="311" t="str">
        <f>[7]Mides!E11</f>
        <v>Cesar</v>
      </c>
      <c r="C20" s="312" t="str">
        <f>[7]Mides!D11</f>
        <v>Pacheco</v>
      </c>
      <c r="D20" s="313" t="str">
        <f>IF([7]Mides!F11=1,"X"," ")</f>
        <v xml:space="preserve"> </v>
      </c>
      <c r="E20" s="313" t="str">
        <f>IF([7]Mides!F11=2,"X"," ")</f>
        <v>X</v>
      </c>
      <c r="F20" s="314" t="str">
        <f>[7]Mides!B11</f>
        <v>Menor de Edad</v>
      </c>
      <c r="G20" s="313" t="str">
        <f>IF(AND([7]Mides!H11&gt;=1,[7]Mides!H11&lt;=14),"X"," ")</f>
        <v xml:space="preserve"> </v>
      </c>
      <c r="H20" s="313" t="str">
        <f>IF(AND([7]Mides!H11&gt;=14,[7]Mides!H11&lt;=30),"X"," ")</f>
        <v xml:space="preserve"> </v>
      </c>
      <c r="I20" s="313" t="str">
        <f>IF(AND([7]Mides!H11&gt;=31,[7]Mides!H11&lt;=60),"X","  ")</f>
        <v xml:space="preserve">  </v>
      </c>
      <c r="J20" s="313" t="str">
        <f>IF([7]Mides!H11&gt;60,"X", "  ")</f>
        <v>X</v>
      </c>
      <c r="K20" s="315">
        <f>[7]Mides!N11</f>
        <v>0</v>
      </c>
      <c r="L20" s="315">
        <f>[7]Mides!K11</f>
        <v>0</v>
      </c>
      <c r="M20" s="315">
        <f>[7]Mides!L11</f>
        <v>0</v>
      </c>
      <c r="N20" s="315" t="str">
        <f>[7]Mides!M11</f>
        <v>X</v>
      </c>
      <c r="O20" s="315">
        <f t="shared" si="0"/>
        <v>0</v>
      </c>
      <c r="P20" s="315" t="str">
        <f>[7]Mides!R11</f>
        <v>Guatemala</v>
      </c>
      <c r="Q20" s="315" t="str">
        <f>[7]Mides!S11</f>
        <v>Guatemala</v>
      </c>
      <c r="R20" s="10"/>
      <c r="S20" s="10"/>
      <c r="T20" s="10"/>
      <c r="U20" s="10"/>
      <c r="V20" s="10"/>
      <c r="W20" s="10"/>
      <c r="X20" s="10"/>
      <c r="Y20" s="10"/>
    </row>
    <row r="21" spans="2:25" ht="15.6" x14ac:dyDescent="0.3">
      <c r="B21" s="311" t="str">
        <f>[7]Mides!E12</f>
        <v xml:space="preserve">Daniela </v>
      </c>
      <c r="C21" s="312" t="str">
        <f>[7]Mides!D12</f>
        <v>Pacheco</v>
      </c>
      <c r="D21" s="313" t="str">
        <f>IF([7]Mides!F12=1,"X"," ")</f>
        <v>X</v>
      </c>
      <c r="E21" s="313" t="str">
        <f>IF([7]Mides!F12=2,"X"," ")</f>
        <v xml:space="preserve"> </v>
      </c>
      <c r="F21" s="314" t="str">
        <f>[7]Mides!B12</f>
        <v>Menor de Edad</v>
      </c>
      <c r="G21" s="313" t="str">
        <f>IF(AND([7]Mides!H12&gt;=1,[7]Mides!H12&lt;=14),"X"," ")</f>
        <v xml:space="preserve"> </v>
      </c>
      <c r="H21" s="313" t="str">
        <f>IF(AND([7]Mides!H12&gt;=14,[7]Mides!H12&lt;=30),"X"," ")</f>
        <v xml:space="preserve"> </v>
      </c>
      <c r="I21" s="313" t="str">
        <f>IF(AND([7]Mides!H12&gt;=31,[7]Mides!H12&lt;=60),"X","  ")</f>
        <v xml:space="preserve">  </v>
      </c>
      <c r="J21" s="313" t="str">
        <f>IF([7]Mides!H12&gt;60,"X", "  ")</f>
        <v>X</v>
      </c>
      <c r="K21" s="315">
        <f>[7]Mides!N12</f>
        <v>0</v>
      </c>
      <c r="L21" s="315">
        <f>[7]Mides!K12</f>
        <v>0</v>
      </c>
      <c r="M21" s="315">
        <f>[7]Mides!L12</f>
        <v>0</v>
      </c>
      <c r="N21" s="315" t="str">
        <f>[7]Mides!M12</f>
        <v>X</v>
      </c>
      <c r="O21" s="315">
        <f t="shared" si="0"/>
        <v>0</v>
      </c>
      <c r="P21" s="315" t="str">
        <f>[7]Mides!R12</f>
        <v>Guatemala</v>
      </c>
      <c r="Q21" s="315" t="str">
        <f>[7]Mides!S12</f>
        <v>Guatemala</v>
      </c>
      <c r="R21" s="10"/>
      <c r="S21" s="10"/>
      <c r="T21" s="10"/>
      <c r="U21" s="10"/>
      <c r="V21" s="10"/>
      <c r="W21" s="10"/>
      <c r="X21" s="10"/>
      <c r="Y21" s="10"/>
    </row>
    <row r="22" spans="2:25" ht="15.6" x14ac:dyDescent="0.3">
      <c r="B22" s="311" t="str">
        <f>[7]Mides!E13</f>
        <v>Guadalupe</v>
      </c>
      <c r="C22" s="312" t="str">
        <f>[7]Mides!D13</f>
        <v>Hernandez</v>
      </c>
      <c r="D22" s="313" t="str">
        <f>IF([7]Mides!F13=1,"X"," ")</f>
        <v>X</v>
      </c>
      <c r="E22" s="313" t="str">
        <f>IF([7]Mides!F13=2,"X"," ")</f>
        <v xml:space="preserve"> </v>
      </c>
      <c r="F22" s="314" t="str">
        <f>[7]Mides!B13</f>
        <v>Menor de Edad</v>
      </c>
      <c r="G22" s="313" t="str">
        <f>IF(AND([7]Mides!H13&gt;=1,[7]Mides!H13&lt;=14),"X"," ")</f>
        <v xml:space="preserve"> </v>
      </c>
      <c r="H22" s="313" t="str">
        <f>IF(AND([7]Mides!H13&gt;=14,[7]Mides!H13&lt;=30),"X"," ")</f>
        <v xml:space="preserve"> </v>
      </c>
      <c r="I22" s="313" t="str">
        <f>IF(AND([7]Mides!H13&gt;=31,[7]Mides!H13&lt;=60),"X","  ")</f>
        <v xml:space="preserve">  </v>
      </c>
      <c r="J22" s="313" t="str">
        <f>IF([7]Mides!H13&gt;60,"X", "  ")</f>
        <v>X</v>
      </c>
      <c r="K22" s="315">
        <f>[7]Mides!N13</f>
        <v>0</v>
      </c>
      <c r="L22" s="315">
        <f>[7]Mides!K13</f>
        <v>0</v>
      </c>
      <c r="M22" s="315">
        <f>[7]Mides!L13</f>
        <v>0</v>
      </c>
      <c r="N22" s="315" t="str">
        <f>[7]Mides!M13</f>
        <v>X</v>
      </c>
      <c r="O22" s="315">
        <f t="shared" si="0"/>
        <v>0</v>
      </c>
      <c r="P22" s="315" t="str">
        <f>[7]Mides!R13</f>
        <v>Guatemala</v>
      </c>
      <c r="Q22" s="315" t="str">
        <f>[7]Mides!S13</f>
        <v>Guatemala</v>
      </c>
      <c r="R22" s="10"/>
      <c r="S22" s="10"/>
      <c r="T22" s="10"/>
      <c r="U22" s="10"/>
      <c r="V22" s="10"/>
      <c r="W22" s="10"/>
      <c r="X22" s="10"/>
      <c r="Y22" s="10"/>
    </row>
    <row r="23" spans="2:25" ht="15.6" x14ac:dyDescent="0.3">
      <c r="B23" s="311" t="str">
        <f>[7]Mides!E14</f>
        <v>Karla</v>
      </c>
      <c r="C23" s="312" t="str">
        <f>[7]Mides!D14</f>
        <v>Chacón</v>
      </c>
      <c r="D23" s="313" t="str">
        <f>IF([7]Mides!F14=1,"X"," ")</f>
        <v>X</v>
      </c>
      <c r="E23" s="313" t="str">
        <f>IF([7]Mides!F14=2,"X"," ")</f>
        <v xml:space="preserve"> </v>
      </c>
      <c r="F23" s="314">
        <f>[7]Mides!B14</f>
        <v>1970415820101</v>
      </c>
      <c r="G23" s="313" t="str">
        <f>IF(AND([7]Mides!H14&gt;=1,[7]Mides!H14&lt;=14),"X"," ")</f>
        <v xml:space="preserve"> </v>
      </c>
      <c r="H23" s="313" t="str">
        <f>IF(AND([7]Mides!H14&gt;=14,[7]Mides!H14&lt;=30),"X"," ")</f>
        <v xml:space="preserve"> </v>
      </c>
      <c r="I23" s="313" t="str">
        <f>IF(AND([7]Mides!H14&gt;=31,[7]Mides!H14&lt;=60),"X","  ")</f>
        <v xml:space="preserve">  </v>
      </c>
      <c r="J23" s="313" t="str">
        <f>IF([7]Mides!H14&gt;60,"X", "  ")</f>
        <v>X</v>
      </c>
      <c r="K23" s="315">
        <f>[7]Mides!N14</f>
        <v>0</v>
      </c>
      <c r="L23" s="315">
        <f>[7]Mides!K14</f>
        <v>0</v>
      </c>
      <c r="M23" s="315">
        <f>[7]Mides!L14</f>
        <v>0</v>
      </c>
      <c r="N23" s="315" t="str">
        <f>[7]Mides!M14</f>
        <v>X</v>
      </c>
      <c r="O23" s="315">
        <f t="shared" si="0"/>
        <v>0</v>
      </c>
      <c r="P23" s="315" t="str">
        <f>[7]Mides!R14</f>
        <v>Guatemala</v>
      </c>
      <c r="Q23" s="315" t="str">
        <f>[7]Mides!S14</f>
        <v>Guatemala</v>
      </c>
      <c r="R23" s="10"/>
      <c r="S23" s="10"/>
      <c r="T23" s="10"/>
      <c r="U23" s="10"/>
      <c r="V23" s="10"/>
      <c r="W23" s="10"/>
      <c r="X23" s="10"/>
      <c r="Y23" s="10"/>
    </row>
    <row r="24" spans="2:25" ht="15.6" x14ac:dyDescent="0.3">
      <c r="B24" s="311" t="str">
        <f>[7]Mides!E15</f>
        <v>Esmeralda</v>
      </c>
      <c r="C24" s="312" t="str">
        <f>[7]Mides!D15</f>
        <v>Cabrera</v>
      </c>
      <c r="D24" s="313" t="str">
        <f>IF([7]Mides!F15=1,"X"," ")</f>
        <v>X</v>
      </c>
      <c r="E24" s="313" t="str">
        <f>IF([7]Mides!F15=2,"X"," ")</f>
        <v xml:space="preserve"> </v>
      </c>
      <c r="F24" s="314" t="str">
        <f>[7]Mides!B15</f>
        <v>Menor de Edad</v>
      </c>
      <c r="G24" s="313" t="str">
        <f>IF(AND([7]Mides!H15&gt;=1,[7]Mides!H15&lt;=14),"X"," ")</f>
        <v xml:space="preserve"> </v>
      </c>
      <c r="H24" s="313" t="str">
        <f>IF(AND([7]Mides!H15&gt;=14,[7]Mides!H15&lt;=30),"X"," ")</f>
        <v xml:space="preserve"> </v>
      </c>
      <c r="I24" s="313" t="str">
        <f>IF(AND([7]Mides!H15&gt;=31,[7]Mides!H15&lt;=60),"X","  ")</f>
        <v xml:space="preserve">  </v>
      </c>
      <c r="J24" s="313" t="str">
        <f>IF([7]Mides!H15&gt;60,"X", "  ")</f>
        <v>X</v>
      </c>
      <c r="K24" s="315">
        <f>[7]Mides!N15</f>
        <v>0</v>
      </c>
      <c r="L24" s="315">
        <f>[7]Mides!K15</f>
        <v>0</v>
      </c>
      <c r="M24" s="315">
        <f>[7]Mides!L15</f>
        <v>0</v>
      </c>
      <c r="N24" s="315" t="str">
        <f>[7]Mides!M15</f>
        <v>X</v>
      </c>
      <c r="O24" s="315">
        <f t="shared" si="0"/>
        <v>0</v>
      </c>
      <c r="P24" s="315" t="str">
        <f>[7]Mides!R15</f>
        <v>Guatemala</v>
      </c>
      <c r="Q24" s="315" t="str">
        <f>[7]Mides!S15</f>
        <v>Guatemala</v>
      </c>
      <c r="R24" s="10"/>
      <c r="S24" s="10"/>
      <c r="T24" s="10"/>
      <c r="U24" s="10"/>
      <c r="V24" s="10"/>
      <c r="W24" s="10"/>
      <c r="X24" s="10"/>
      <c r="Y24" s="10"/>
    </row>
    <row r="25" spans="2:25" ht="15.6" x14ac:dyDescent="0.3">
      <c r="B25" s="311" t="str">
        <f>[7]Mides!E16</f>
        <v>Marco</v>
      </c>
      <c r="C25" s="312" t="str">
        <f>[7]Mides!D16</f>
        <v>Ramirez</v>
      </c>
      <c r="D25" s="313" t="str">
        <f>IF([7]Mides!F16=1,"X"," ")</f>
        <v xml:space="preserve"> </v>
      </c>
      <c r="E25" s="313" t="str">
        <f>IF([7]Mides!F16=2,"X"," ")</f>
        <v>X</v>
      </c>
      <c r="F25" s="314">
        <f>[7]Mides!B16</f>
        <v>1844690740506</v>
      </c>
      <c r="G25" s="313" t="str">
        <f>IF(AND([7]Mides!H16&gt;=1,[7]Mides!H16&lt;=14),"X"," ")</f>
        <v xml:space="preserve"> </v>
      </c>
      <c r="H25" s="313" t="str">
        <f>IF(AND([7]Mides!H16&gt;=14,[7]Mides!H16&lt;=30),"X"," ")</f>
        <v xml:space="preserve"> </v>
      </c>
      <c r="I25" s="313" t="str">
        <f>IF(AND([7]Mides!H16&gt;=31,[7]Mides!H16&lt;=60),"X","  ")</f>
        <v xml:space="preserve">  </v>
      </c>
      <c r="J25" s="313" t="str">
        <f>IF([7]Mides!H16&gt;60,"X", "  ")</f>
        <v>X</v>
      </c>
      <c r="K25" s="315">
        <f>[7]Mides!N16</f>
        <v>0</v>
      </c>
      <c r="L25" s="315">
        <f>[7]Mides!K16</f>
        <v>0</v>
      </c>
      <c r="M25" s="315">
        <f>[7]Mides!L16</f>
        <v>0</v>
      </c>
      <c r="N25" s="315" t="str">
        <f>[7]Mides!M16</f>
        <v>X</v>
      </c>
      <c r="O25" s="315">
        <f t="shared" si="0"/>
        <v>0</v>
      </c>
      <c r="P25" s="315" t="str">
        <f>[7]Mides!R16</f>
        <v>Guatemala</v>
      </c>
      <c r="Q25" s="315" t="str">
        <f>[7]Mides!S16</f>
        <v>Guatemala</v>
      </c>
      <c r="R25" s="10"/>
      <c r="S25" s="10"/>
      <c r="T25" s="10"/>
      <c r="U25" s="10"/>
      <c r="V25" s="10"/>
      <c r="W25" s="10"/>
      <c r="X25" s="10"/>
      <c r="Y25" s="10"/>
    </row>
    <row r="26" spans="2:25" ht="15.6" x14ac:dyDescent="0.3">
      <c r="B26" s="311" t="str">
        <f>[7]Mides!E17</f>
        <v>Julián</v>
      </c>
      <c r="C26" s="312" t="str">
        <f>[7]Mides!D17</f>
        <v>López</v>
      </c>
      <c r="D26" s="313" t="str">
        <f>IF([7]Mides!F17=1,"X"," ")</f>
        <v xml:space="preserve"> </v>
      </c>
      <c r="E26" s="313" t="str">
        <f>IF([7]Mides!F17=2,"X"," ")</f>
        <v>X</v>
      </c>
      <c r="F26" s="314">
        <f>[7]Mides!B17</f>
        <v>2437185191013</v>
      </c>
      <c r="G26" s="313" t="str">
        <f>IF(AND([7]Mides!H17&gt;=1,[7]Mides!H17&lt;=14),"X"," ")</f>
        <v xml:space="preserve"> </v>
      </c>
      <c r="H26" s="313" t="str">
        <f>IF(AND([7]Mides!H17&gt;=14,[7]Mides!H17&lt;=30),"X"," ")</f>
        <v xml:space="preserve"> </v>
      </c>
      <c r="I26" s="313" t="str">
        <f>IF(AND([7]Mides!H17&gt;=31,[7]Mides!H17&lt;=60),"X","  ")</f>
        <v xml:space="preserve">  </v>
      </c>
      <c r="J26" s="313" t="str">
        <f>IF([7]Mides!H17&gt;60,"X", "  ")</f>
        <v>X</v>
      </c>
      <c r="K26" s="315" t="str">
        <f>[7]Mides!N17</f>
        <v>X</v>
      </c>
      <c r="L26" s="315">
        <f>[7]Mides!K17</f>
        <v>0</v>
      </c>
      <c r="M26" s="315">
        <f>[7]Mides!L17</f>
        <v>0</v>
      </c>
      <c r="N26" s="315">
        <f>[7]Mides!M17</f>
        <v>0</v>
      </c>
      <c r="O26" s="315">
        <f t="shared" si="0"/>
        <v>0</v>
      </c>
      <c r="P26" s="315" t="str">
        <f>[7]Mides!R17</f>
        <v>Guatemala</v>
      </c>
      <c r="Q26" s="315" t="str">
        <f>[7]Mides!S17</f>
        <v>Guatemala</v>
      </c>
      <c r="R26" s="10"/>
      <c r="S26" s="10"/>
      <c r="T26" s="10"/>
      <c r="U26" s="10"/>
      <c r="V26" s="10"/>
      <c r="W26" s="10"/>
      <c r="X26" s="10"/>
      <c r="Y26" s="10"/>
    </row>
    <row r="27" spans="2:25" ht="15.6" x14ac:dyDescent="0.3">
      <c r="B27" s="311" t="str">
        <f>[7]Mides!E18</f>
        <v>Pablo</v>
      </c>
      <c r="C27" s="312" t="str">
        <f>[7]Mides!D18</f>
        <v>Castillo</v>
      </c>
      <c r="D27" s="313" t="str">
        <f>IF([7]Mides!F18=1,"X"," ")</f>
        <v xml:space="preserve"> </v>
      </c>
      <c r="E27" s="313" t="str">
        <f>IF([7]Mides!F18=2,"X"," ")</f>
        <v>X</v>
      </c>
      <c r="F27" s="314">
        <f>[7]Mides!B18</f>
        <v>2868783560101</v>
      </c>
      <c r="G27" s="313" t="str">
        <f>IF(AND([7]Mides!H18&gt;=1,[7]Mides!H18&lt;=14),"X"," ")</f>
        <v xml:space="preserve"> </v>
      </c>
      <c r="H27" s="313" t="str">
        <f>IF(AND([7]Mides!H18&gt;=14,[7]Mides!H18&lt;=30),"X"," ")</f>
        <v xml:space="preserve"> </v>
      </c>
      <c r="I27" s="313" t="str">
        <f>IF(AND([7]Mides!H18&gt;=31,[7]Mides!H18&lt;=60),"X","  ")</f>
        <v xml:space="preserve">  </v>
      </c>
      <c r="J27" s="313" t="str">
        <f>IF([7]Mides!H18&gt;60,"X", "  ")</f>
        <v>X</v>
      </c>
      <c r="K27" s="315">
        <f>[7]Mides!N18</f>
        <v>0</v>
      </c>
      <c r="L27" s="315">
        <f>[7]Mides!K18</f>
        <v>0</v>
      </c>
      <c r="M27" s="315">
        <f>[7]Mides!L18</f>
        <v>0</v>
      </c>
      <c r="N27" s="315" t="str">
        <f>[7]Mides!M18</f>
        <v>X</v>
      </c>
      <c r="O27" s="315">
        <f t="shared" si="0"/>
        <v>0</v>
      </c>
      <c r="P27" s="315" t="str">
        <f>[7]Mides!R18</f>
        <v>Guatemala</v>
      </c>
      <c r="Q27" s="315" t="str">
        <f>[7]Mides!S18</f>
        <v>Guatemala</v>
      </c>
      <c r="R27" s="10"/>
      <c r="S27" s="10"/>
      <c r="T27" s="10"/>
      <c r="U27" s="10"/>
      <c r="V27" s="10"/>
      <c r="W27" s="10"/>
      <c r="X27" s="10"/>
      <c r="Y27" s="10"/>
    </row>
    <row r="28" spans="2:25" ht="15.6" x14ac:dyDescent="0.3">
      <c r="B28" s="311" t="str">
        <f>[7]Mides!E19</f>
        <v>Francisco</v>
      </c>
      <c r="C28" s="312" t="str">
        <f>[7]Mides!D19</f>
        <v>Mérida</v>
      </c>
      <c r="D28" s="313" t="str">
        <f>IF([7]Mides!F19=1,"X"," ")</f>
        <v xml:space="preserve"> </v>
      </c>
      <c r="E28" s="313" t="str">
        <f>IF([7]Mides!F19=2,"X"," ")</f>
        <v>X</v>
      </c>
      <c r="F28" s="314">
        <f>[7]Mides!B19</f>
        <v>2666052570101</v>
      </c>
      <c r="G28" s="313" t="str">
        <f>IF(AND([7]Mides!H19&gt;=1,[7]Mides!H19&lt;=14),"X"," ")</f>
        <v xml:space="preserve"> </v>
      </c>
      <c r="H28" s="313" t="str">
        <f>IF(AND([7]Mides!H19&gt;=14,[7]Mides!H19&lt;=30),"X"," ")</f>
        <v xml:space="preserve"> </v>
      </c>
      <c r="I28" s="313" t="str">
        <f>IF(AND([7]Mides!H19&gt;=31,[7]Mides!H19&lt;=60),"X","  ")</f>
        <v xml:space="preserve">  </v>
      </c>
      <c r="J28" s="313" t="str">
        <f>IF([7]Mides!H19&gt;60,"X", "  ")</f>
        <v>X</v>
      </c>
      <c r="K28" s="315">
        <f>[7]Mides!N19</f>
        <v>0</v>
      </c>
      <c r="L28" s="315">
        <f>[7]Mides!K19</f>
        <v>0</v>
      </c>
      <c r="M28" s="315">
        <f>[7]Mides!L19</f>
        <v>0</v>
      </c>
      <c r="N28" s="315" t="str">
        <f>[7]Mides!M19</f>
        <v>X</v>
      </c>
      <c r="O28" s="315">
        <f t="shared" si="0"/>
        <v>0</v>
      </c>
      <c r="P28" s="315" t="str">
        <f>[7]Mides!R19</f>
        <v>Guatemala</v>
      </c>
      <c r="Q28" s="315" t="str">
        <f>[7]Mides!S19</f>
        <v>Guatemala</v>
      </c>
      <c r="R28" s="10"/>
      <c r="S28" s="10"/>
      <c r="T28" s="10"/>
      <c r="U28" s="10"/>
      <c r="V28" s="10"/>
      <c r="W28" s="10"/>
      <c r="X28" s="10"/>
      <c r="Y28" s="10"/>
    </row>
    <row r="29" spans="2:25" ht="15.6" x14ac:dyDescent="0.3">
      <c r="B29" s="311" t="str">
        <f>[7]Mides!E20</f>
        <v>Mario</v>
      </c>
      <c r="C29" s="312" t="str">
        <f>[7]Mides!D20</f>
        <v>Godines</v>
      </c>
      <c r="D29" s="313" t="str">
        <f>IF([7]Mides!F20=1,"X"," ")</f>
        <v xml:space="preserve"> </v>
      </c>
      <c r="E29" s="313" t="str">
        <f>IF([7]Mides!F20=2,"X"," ")</f>
        <v>X</v>
      </c>
      <c r="F29" s="314">
        <f>[7]Mides!B20</f>
        <v>1822850730208</v>
      </c>
      <c r="G29" s="313" t="str">
        <f>IF(AND([7]Mides!H20&gt;=1,[7]Mides!H20&lt;=14),"X"," ")</f>
        <v xml:space="preserve"> </v>
      </c>
      <c r="H29" s="313" t="str">
        <f>IF(AND([7]Mides!H20&gt;=14,[7]Mides!H20&lt;=30),"X"," ")</f>
        <v xml:space="preserve"> </v>
      </c>
      <c r="I29" s="313" t="str">
        <f>IF(AND([7]Mides!H20&gt;=31,[7]Mides!H20&lt;=60),"X","  ")</f>
        <v xml:space="preserve">  </v>
      </c>
      <c r="J29" s="313" t="str">
        <f>IF([7]Mides!H20&gt;60,"X", "  ")</f>
        <v>X</v>
      </c>
      <c r="K29" s="315">
        <f>[7]Mides!N20</f>
        <v>0</v>
      </c>
      <c r="L29" s="315">
        <f>[7]Mides!K20</f>
        <v>0</v>
      </c>
      <c r="M29" s="315">
        <f>[7]Mides!L20</f>
        <v>0</v>
      </c>
      <c r="N29" s="315" t="str">
        <f>[7]Mides!M20</f>
        <v>X</v>
      </c>
      <c r="O29" s="315">
        <f t="shared" si="0"/>
        <v>0</v>
      </c>
      <c r="P29" s="315" t="str">
        <f>[7]Mides!R20</f>
        <v>Guatemala</v>
      </c>
      <c r="Q29" s="315" t="str">
        <f>[7]Mides!S20</f>
        <v>Guatemala</v>
      </c>
      <c r="R29" s="10"/>
      <c r="S29" s="10"/>
      <c r="T29" s="10"/>
      <c r="U29" s="10"/>
      <c r="V29" s="10"/>
      <c r="W29" s="10"/>
      <c r="X29" s="10"/>
      <c r="Y29" s="10"/>
    </row>
    <row r="30" spans="2:25" ht="15.6" x14ac:dyDescent="0.3">
      <c r="B30" s="311" t="str">
        <f>[7]Mides!E21</f>
        <v>Ludwin</v>
      </c>
      <c r="C30" s="312" t="str">
        <f>[7]Mides!D21</f>
        <v>Anzueto</v>
      </c>
      <c r="D30" s="313" t="str">
        <f>IF([7]Mides!F21=1,"X"," ")</f>
        <v xml:space="preserve"> </v>
      </c>
      <c r="E30" s="313" t="str">
        <f>IF([7]Mides!F21=2,"X"," ")</f>
        <v>X</v>
      </c>
      <c r="F30" s="314">
        <f>[7]Mides!B21</f>
        <v>1996003920101</v>
      </c>
      <c r="G30" s="313" t="str">
        <f>IF(AND([7]Mides!H21&gt;=1,[7]Mides!H21&lt;=14),"X"," ")</f>
        <v xml:space="preserve"> </v>
      </c>
      <c r="H30" s="313" t="str">
        <f>IF(AND([7]Mides!H21&gt;=14,[7]Mides!H21&lt;=30),"X"," ")</f>
        <v xml:space="preserve"> </v>
      </c>
      <c r="I30" s="313" t="str">
        <f>IF(AND([7]Mides!H21&gt;=31,[7]Mides!H21&lt;=60),"X","  ")</f>
        <v xml:space="preserve">  </v>
      </c>
      <c r="J30" s="313" t="str">
        <f>IF([7]Mides!H21&gt;60,"X", "  ")</f>
        <v>X</v>
      </c>
      <c r="K30" s="315">
        <f>[7]Mides!N21</f>
        <v>0</v>
      </c>
      <c r="L30" s="315">
        <f>[7]Mides!K21</f>
        <v>0</v>
      </c>
      <c r="M30" s="315">
        <f>[7]Mides!L21</f>
        <v>0</v>
      </c>
      <c r="N30" s="315" t="str">
        <f>[7]Mides!M21</f>
        <v>X</v>
      </c>
      <c r="O30" s="315">
        <f t="shared" si="0"/>
        <v>0</v>
      </c>
      <c r="P30" s="315" t="str">
        <f>[7]Mides!R21</f>
        <v>Guatemala</v>
      </c>
      <c r="Q30" s="315" t="str">
        <f>[7]Mides!S21</f>
        <v>Guatemala</v>
      </c>
      <c r="R30" s="10"/>
      <c r="S30" s="10"/>
      <c r="T30" s="10"/>
      <c r="U30" s="10"/>
      <c r="V30" s="10"/>
      <c r="W30" s="10"/>
      <c r="X30" s="10"/>
      <c r="Y30" s="10"/>
    </row>
    <row r="31" spans="2:25" ht="15.6" x14ac:dyDescent="0.3">
      <c r="B31" s="311" t="str">
        <f>[7]Mides!E22</f>
        <v>Selvin</v>
      </c>
      <c r="C31" s="312" t="str">
        <f>[7]Mides!D22</f>
        <v>Rivera</v>
      </c>
      <c r="D31" s="313" t="str">
        <f>IF([7]Mides!F22=1,"X"," ")</f>
        <v xml:space="preserve"> </v>
      </c>
      <c r="E31" s="313" t="str">
        <f>IF([7]Mides!F22=2,"X"," ")</f>
        <v>X</v>
      </c>
      <c r="F31" s="314">
        <f>[7]Mides!B22</f>
        <v>2280565781801</v>
      </c>
      <c r="G31" s="313" t="str">
        <f>IF(AND([7]Mides!H22&gt;=1,[7]Mides!H22&lt;=14),"X"," ")</f>
        <v xml:space="preserve"> </v>
      </c>
      <c r="H31" s="313" t="str">
        <f>IF(AND([7]Mides!H22&gt;=14,[7]Mides!H22&lt;=30),"X"," ")</f>
        <v xml:space="preserve"> </v>
      </c>
      <c r="I31" s="313" t="str">
        <f>IF(AND([7]Mides!H22&gt;=31,[7]Mides!H22&lt;=60),"X","  ")</f>
        <v xml:space="preserve">  </v>
      </c>
      <c r="J31" s="313" t="str">
        <f>IF([7]Mides!H22&gt;60,"X", "  ")</f>
        <v>X</v>
      </c>
      <c r="K31" s="315">
        <f>[7]Mides!N22</f>
        <v>0</v>
      </c>
      <c r="L31" s="315">
        <f>[7]Mides!K22</f>
        <v>0</v>
      </c>
      <c r="M31" s="315">
        <f>[7]Mides!L22</f>
        <v>0</v>
      </c>
      <c r="N31" s="315" t="str">
        <f>[7]Mides!M22</f>
        <v>X</v>
      </c>
      <c r="O31" s="315">
        <f t="shared" si="0"/>
        <v>0</v>
      </c>
      <c r="P31" s="315" t="str">
        <f>[7]Mides!R22</f>
        <v>Guatemala</v>
      </c>
      <c r="Q31" s="315" t="str">
        <f>[7]Mides!S22</f>
        <v>Guatemala</v>
      </c>
      <c r="R31" s="10"/>
      <c r="S31" s="10"/>
      <c r="T31" s="10"/>
      <c r="U31" s="10"/>
      <c r="V31" s="10"/>
      <c r="W31" s="10"/>
      <c r="X31" s="10"/>
      <c r="Y31" s="10"/>
    </row>
    <row r="32" spans="2:25" ht="15.6" x14ac:dyDescent="0.3">
      <c r="B32" s="311" t="str">
        <f>[7]Mides!E23</f>
        <v>Nora</v>
      </c>
      <c r="C32" s="312" t="str">
        <f>[7]Mides!D23</f>
        <v>Grirón</v>
      </c>
      <c r="D32" s="313" t="str">
        <f>IF([7]Mides!F23=1,"X"," ")</f>
        <v>X</v>
      </c>
      <c r="E32" s="313" t="str">
        <f>IF([7]Mides!F23=2,"X"," ")</f>
        <v xml:space="preserve"> </v>
      </c>
      <c r="F32" s="314">
        <f>[7]Mides!B23</f>
        <v>2200722210101</v>
      </c>
      <c r="G32" s="313" t="str">
        <f>IF(AND([7]Mides!H23&gt;=1,[7]Mides!H23&lt;=14),"X"," ")</f>
        <v xml:space="preserve"> </v>
      </c>
      <c r="H32" s="313" t="str">
        <f>IF(AND([7]Mides!H23&gt;=14,[7]Mides!H23&lt;=30),"X"," ")</f>
        <v xml:space="preserve"> </v>
      </c>
      <c r="I32" s="313" t="str">
        <f>IF(AND([7]Mides!H23&gt;=31,[7]Mides!H23&lt;=60),"X","  ")</f>
        <v xml:space="preserve">  </v>
      </c>
      <c r="J32" s="313" t="str">
        <f>IF([7]Mides!H23&gt;60,"X", "  ")</f>
        <v>X</v>
      </c>
      <c r="K32" s="315">
        <f>[7]Mides!N23</f>
        <v>0</v>
      </c>
      <c r="L32" s="315">
        <f>[7]Mides!K23</f>
        <v>0</v>
      </c>
      <c r="M32" s="315">
        <f>[7]Mides!L23</f>
        <v>0</v>
      </c>
      <c r="N32" s="315" t="str">
        <f>[7]Mides!M23</f>
        <v>X</v>
      </c>
      <c r="O32" s="315">
        <f t="shared" si="0"/>
        <v>0</v>
      </c>
      <c r="P32" s="315" t="str">
        <f>[7]Mides!R23</f>
        <v>Guatemala</v>
      </c>
      <c r="Q32" s="315" t="str">
        <f>[7]Mides!S23</f>
        <v>Guatemala</v>
      </c>
      <c r="R32" s="10"/>
      <c r="S32" s="10"/>
      <c r="T32" s="10"/>
      <c r="U32" s="10"/>
      <c r="V32" s="10"/>
      <c r="W32" s="10"/>
      <c r="X32" s="10"/>
      <c r="Y32" s="10"/>
    </row>
    <row r="33" spans="2:25" ht="15.6" x14ac:dyDescent="0.3">
      <c r="B33" s="311" t="str">
        <f>[7]Mides!E24</f>
        <v>Alejandro</v>
      </c>
      <c r="C33" s="312" t="str">
        <f>[7]Mides!D24</f>
        <v>Girón</v>
      </c>
      <c r="D33" s="313" t="str">
        <f>IF([7]Mides!F24=1,"X"," ")</f>
        <v xml:space="preserve"> </v>
      </c>
      <c r="E33" s="313" t="str">
        <f>IF([7]Mides!F24=2,"X"," ")</f>
        <v>X</v>
      </c>
      <c r="F33" s="314" t="str">
        <f>[7]Mides!B24</f>
        <v>Menor de Edad</v>
      </c>
      <c r="G33" s="313" t="str">
        <f>IF(AND([7]Mides!H24&gt;=1,[7]Mides!H24&lt;=14),"X"," ")</f>
        <v xml:space="preserve"> </v>
      </c>
      <c r="H33" s="313" t="str">
        <f>IF(AND([7]Mides!H24&gt;=14,[7]Mides!H24&lt;=30),"X"," ")</f>
        <v xml:space="preserve"> </v>
      </c>
      <c r="I33" s="313" t="str">
        <f>IF(AND([7]Mides!H24&gt;=31,[7]Mides!H24&lt;=60),"X","  ")</f>
        <v xml:space="preserve">  </v>
      </c>
      <c r="J33" s="313" t="str">
        <f>IF([7]Mides!H24&gt;60,"X", "  ")</f>
        <v>X</v>
      </c>
      <c r="K33" s="315">
        <f>[7]Mides!N24</f>
        <v>0</v>
      </c>
      <c r="L33" s="315">
        <f>[7]Mides!K24</f>
        <v>0</v>
      </c>
      <c r="M33" s="315">
        <f>[7]Mides!L24</f>
        <v>0</v>
      </c>
      <c r="N33" s="315" t="str">
        <f>[7]Mides!M24</f>
        <v>X</v>
      </c>
      <c r="O33" s="315">
        <f t="shared" si="0"/>
        <v>0</v>
      </c>
      <c r="P33" s="315" t="str">
        <f>[7]Mides!R24</f>
        <v>Guatemala</v>
      </c>
      <c r="Q33" s="315" t="str">
        <f>[7]Mides!S24</f>
        <v>Guatemala</v>
      </c>
      <c r="R33" s="10"/>
      <c r="S33" s="10"/>
      <c r="T33" s="10"/>
      <c r="U33" s="10"/>
      <c r="V33" s="10"/>
      <c r="W33" s="10"/>
      <c r="X33" s="10"/>
      <c r="Y33" s="10"/>
    </row>
    <row r="34" spans="2:25" ht="15.6" x14ac:dyDescent="0.3">
      <c r="B34" s="311" t="str">
        <f>[7]Mides!E25</f>
        <v>Adrián</v>
      </c>
      <c r="C34" s="312" t="str">
        <f>[7]Mides!D25</f>
        <v>Girón</v>
      </c>
      <c r="D34" s="313" t="str">
        <f>IF([7]Mides!F25=1,"X"," ")</f>
        <v xml:space="preserve"> </v>
      </c>
      <c r="E34" s="313" t="str">
        <f>IF([7]Mides!F25=2,"X"," ")</f>
        <v>X</v>
      </c>
      <c r="F34" s="314" t="str">
        <f>[7]Mides!B25</f>
        <v>Menor de Edad</v>
      </c>
      <c r="G34" s="313" t="str">
        <f>IF(AND([7]Mides!H25&gt;=1,[7]Mides!H25&lt;=14),"X"," ")</f>
        <v xml:space="preserve"> </v>
      </c>
      <c r="H34" s="313" t="str">
        <f>IF(AND([7]Mides!H25&gt;=14,[7]Mides!H25&lt;=30),"X"," ")</f>
        <v xml:space="preserve"> </v>
      </c>
      <c r="I34" s="313" t="str">
        <f>IF(AND([7]Mides!H25&gt;=31,[7]Mides!H25&lt;=60),"X","  ")</f>
        <v xml:space="preserve">  </v>
      </c>
      <c r="J34" s="313" t="str">
        <f>IF([7]Mides!H25&gt;60,"X", "  ")</f>
        <v>X</v>
      </c>
      <c r="K34" s="315">
        <f>[7]Mides!N25</f>
        <v>0</v>
      </c>
      <c r="L34" s="315">
        <f>[7]Mides!K25</f>
        <v>0</v>
      </c>
      <c r="M34" s="315">
        <f>[7]Mides!L25</f>
        <v>0</v>
      </c>
      <c r="N34" s="315" t="str">
        <f>[7]Mides!M25</f>
        <v>X</v>
      </c>
      <c r="O34" s="315">
        <f t="shared" si="0"/>
        <v>0</v>
      </c>
      <c r="P34" s="315" t="str">
        <f>[7]Mides!R25</f>
        <v>Guatemala</v>
      </c>
      <c r="Q34" s="315" t="str">
        <f>[7]Mides!S25</f>
        <v>Guatemala</v>
      </c>
      <c r="R34" s="10"/>
      <c r="S34" s="10"/>
      <c r="T34" s="10"/>
      <c r="U34" s="10"/>
      <c r="V34" s="10"/>
      <c r="W34" s="10"/>
      <c r="X34" s="10"/>
      <c r="Y34" s="10"/>
    </row>
    <row r="35" spans="2:25" ht="15.6" x14ac:dyDescent="0.3">
      <c r="B35" s="311" t="str">
        <f>[7]Mides!E26</f>
        <v>Bran</v>
      </c>
      <c r="C35" s="312" t="str">
        <f>[7]Mides!D26</f>
        <v>Berta</v>
      </c>
      <c r="D35" s="313" t="str">
        <f>IF([7]Mides!F26=1,"X"," ")</f>
        <v>X</v>
      </c>
      <c r="E35" s="313" t="str">
        <f>IF([7]Mides!F26=2,"X"," ")</f>
        <v xml:space="preserve"> </v>
      </c>
      <c r="F35" s="314">
        <f>[7]Mides!B26</f>
        <v>2594316050101</v>
      </c>
      <c r="G35" s="313" t="str">
        <f>IF(AND([7]Mides!H26&gt;=1,[7]Mides!H26&lt;=14),"X"," ")</f>
        <v xml:space="preserve"> </v>
      </c>
      <c r="H35" s="313" t="str">
        <f>IF(AND([7]Mides!H26&gt;=14,[7]Mides!H26&lt;=30),"X"," ")</f>
        <v xml:space="preserve"> </v>
      </c>
      <c r="I35" s="313" t="str">
        <f>IF(AND([7]Mides!H26&gt;=31,[7]Mides!H26&lt;=60),"X","  ")</f>
        <v xml:space="preserve">  </v>
      </c>
      <c r="J35" s="313" t="str">
        <f>IF([7]Mides!H26&gt;60,"X", "  ")</f>
        <v>X</v>
      </c>
      <c r="K35" s="315">
        <f>[7]Mides!N26</f>
        <v>0</v>
      </c>
      <c r="L35" s="315">
        <f>[7]Mides!K26</f>
        <v>0</v>
      </c>
      <c r="M35" s="315">
        <f>[7]Mides!L26</f>
        <v>0</v>
      </c>
      <c r="N35" s="315" t="str">
        <f>[7]Mides!M26</f>
        <v>X</v>
      </c>
      <c r="O35" s="315">
        <f t="shared" si="0"/>
        <v>0</v>
      </c>
      <c r="P35" s="315" t="str">
        <f>[7]Mides!R26</f>
        <v>Guatemala</v>
      </c>
      <c r="Q35" s="315" t="str">
        <f>[7]Mides!S26</f>
        <v>Guatemala</v>
      </c>
      <c r="R35" s="10"/>
      <c r="S35" s="10"/>
      <c r="T35" s="10"/>
      <c r="U35" s="10"/>
      <c r="V35" s="10"/>
      <c r="W35" s="10"/>
      <c r="X35" s="10"/>
      <c r="Y35" s="10"/>
    </row>
    <row r="36" spans="2:25" ht="15.6" x14ac:dyDescent="0.3">
      <c r="B36" s="311" t="str">
        <f>[7]Mides!E27</f>
        <v>Kevin</v>
      </c>
      <c r="C36" s="312" t="str">
        <f>[7]Mides!D27</f>
        <v>Chicas</v>
      </c>
      <c r="D36" s="313" t="str">
        <f>IF([7]Mides!F27=1,"X"," ")</f>
        <v xml:space="preserve"> </v>
      </c>
      <c r="E36" s="313" t="str">
        <f>IF([7]Mides!F27=2,"X"," ")</f>
        <v>X</v>
      </c>
      <c r="F36" s="314" t="str">
        <f>[7]Mides!B27</f>
        <v>Menor de Edad</v>
      </c>
      <c r="G36" s="313" t="str">
        <f>IF(AND([7]Mides!H27&gt;=1,[7]Mides!H27&lt;=14),"X"," ")</f>
        <v xml:space="preserve"> </v>
      </c>
      <c r="H36" s="313" t="str">
        <f>IF(AND([7]Mides!H27&gt;=14,[7]Mides!H27&lt;=30),"X"," ")</f>
        <v xml:space="preserve"> </v>
      </c>
      <c r="I36" s="313" t="str">
        <f>IF(AND([7]Mides!H27&gt;=31,[7]Mides!H27&lt;=60),"X","  ")</f>
        <v xml:space="preserve">  </v>
      </c>
      <c r="J36" s="313" t="str">
        <f>IF([7]Mides!H27&gt;60,"X", "  ")</f>
        <v>X</v>
      </c>
      <c r="K36" s="315">
        <f>[7]Mides!N27</f>
        <v>0</v>
      </c>
      <c r="L36" s="315">
        <f>[7]Mides!K27</f>
        <v>0</v>
      </c>
      <c r="M36" s="315">
        <f>[7]Mides!L27</f>
        <v>0</v>
      </c>
      <c r="N36" s="315" t="str">
        <f>[7]Mides!M27</f>
        <v>X</v>
      </c>
      <c r="O36" s="315">
        <f t="shared" si="0"/>
        <v>0</v>
      </c>
      <c r="P36" s="315" t="str">
        <f>[7]Mides!R27</f>
        <v>Guatemala</v>
      </c>
      <c r="Q36" s="315" t="str">
        <f>[7]Mides!S27</f>
        <v>Guatemala</v>
      </c>
      <c r="R36" s="10"/>
      <c r="S36" s="10"/>
      <c r="T36" s="10"/>
      <c r="U36" s="10"/>
      <c r="V36" s="10"/>
      <c r="W36" s="10"/>
      <c r="X36" s="10"/>
      <c r="Y36" s="10"/>
    </row>
    <row r="37" spans="2:25" ht="15.6" x14ac:dyDescent="0.3">
      <c r="B37" s="311" t="str">
        <f>[7]Mides!E28</f>
        <v>Alex</v>
      </c>
      <c r="C37" s="312" t="str">
        <f>[7]Mides!D28</f>
        <v>Chicas</v>
      </c>
      <c r="D37" s="313" t="str">
        <f>IF([7]Mides!F28=1,"X"," ")</f>
        <v xml:space="preserve"> </v>
      </c>
      <c r="E37" s="313" t="str">
        <f>IF([7]Mides!F28=2,"X"," ")</f>
        <v>X</v>
      </c>
      <c r="F37" s="314" t="str">
        <f>[7]Mides!B28</f>
        <v>Menor de Edad</v>
      </c>
      <c r="G37" s="313" t="str">
        <f>IF(AND([7]Mides!H28&gt;=1,[7]Mides!H28&lt;=14),"X"," ")</f>
        <v xml:space="preserve"> </v>
      </c>
      <c r="H37" s="313" t="str">
        <f>IF(AND([7]Mides!H28&gt;=14,[7]Mides!H28&lt;=30),"X"," ")</f>
        <v xml:space="preserve"> </v>
      </c>
      <c r="I37" s="313" t="str">
        <f>IF(AND([7]Mides!H28&gt;=31,[7]Mides!H28&lt;=60),"X","  ")</f>
        <v xml:space="preserve">  </v>
      </c>
      <c r="J37" s="313" t="str">
        <f>IF([7]Mides!H28&gt;60,"X", "  ")</f>
        <v>X</v>
      </c>
      <c r="K37" s="315">
        <f>[7]Mides!N28</f>
        <v>0</v>
      </c>
      <c r="L37" s="315">
        <f>[7]Mides!K28</f>
        <v>0</v>
      </c>
      <c r="M37" s="315">
        <f>[7]Mides!L28</f>
        <v>0</v>
      </c>
      <c r="N37" s="315" t="str">
        <f>[7]Mides!M28</f>
        <v>X</v>
      </c>
      <c r="O37" s="315">
        <f t="shared" si="0"/>
        <v>0</v>
      </c>
      <c r="P37" s="315" t="str">
        <f>[7]Mides!R28</f>
        <v>Guatemala</v>
      </c>
      <c r="Q37" s="315" t="str">
        <f>[7]Mides!S28</f>
        <v>Guatemala</v>
      </c>
      <c r="R37" s="10"/>
      <c r="S37" s="10"/>
      <c r="T37" s="10"/>
      <c r="U37" s="10"/>
      <c r="V37" s="10"/>
      <c r="W37" s="10"/>
      <c r="X37" s="10"/>
      <c r="Y37" s="10"/>
    </row>
    <row r="38" spans="2:25" ht="15.6" x14ac:dyDescent="0.3">
      <c r="B38" s="311" t="str">
        <f>[7]Mides!E29</f>
        <v>Luis</v>
      </c>
      <c r="C38" s="312" t="str">
        <f>[7]Mides!D29</f>
        <v>Chicas</v>
      </c>
      <c r="D38" s="313" t="str">
        <f>IF([7]Mides!F29=1,"X"," ")</f>
        <v xml:space="preserve"> </v>
      </c>
      <c r="E38" s="313" t="str">
        <f>IF([7]Mides!F29=2,"X"," ")</f>
        <v>X</v>
      </c>
      <c r="F38" s="314" t="str">
        <f>[7]Mides!B29</f>
        <v>Menor de Edad</v>
      </c>
      <c r="G38" s="313" t="str">
        <f>IF(AND([7]Mides!H29&gt;=1,[7]Mides!H29&lt;=14),"X"," ")</f>
        <v xml:space="preserve"> </v>
      </c>
      <c r="H38" s="313" t="str">
        <f>IF(AND([7]Mides!H29&gt;=14,[7]Mides!H29&lt;=30),"X"," ")</f>
        <v xml:space="preserve"> </v>
      </c>
      <c r="I38" s="313" t="str">
        <f>IF(AND([7]Mides!H29&gt;=31,[7]Mides!H29&lt;=60),"X","  ")</f>
        <v xml:space="preserve">  </v>
      </c>
      <c r="J38" s="313" t="str">
        <f>IF([7]Mides!H29&gt;60,"X", "  ")</f>
        <v>X</v>
      </c>
      <c r="K38" s="315">
        <f>[7]Mides!N29</f>
        <v>0</v>
      </c>
      <c r="L38" s="315">
        <f>[7]Mides!K29</f>
        <v>0</v>
      </c>
      <c r="M38" s="315">
        <f>[7]Mides!L29</f>
        <v>0</v>
      </c>
      <c r="N38" s="315" t="str">
        <f>[7]Mides!M29</f>
        <v>X</v>
      </c>
      <c r="O38" s="315">
        <f t="shared" si="0"/>
        <v>0</v>
      </c>
      <c r="P38" s="315" t="str">
        <f>[7]Mides!R29</f>
        <v>Guatemala</v>
      </c>
      <c r="Q38" s="315" t="str">
        <f>[7]Mides!S29</f>
        <v>Guatemala</v>
      </c>
      <c r="R38" s="10"/>
      <c r="S38" s="10"/>
      <c r="T38" s="10"/>
      <c r="U38" s="10"/>
      <c r="V38" s="10"/>
      <c r="W38" s="10"/>
      <c r="X38" s="10"/>
      <c r="Y38" s="10"/>
    </row>
    <row r="39" spans="2:25" ht="15.6" x14ac:dyDescent="0.3">
      <c r="B39" s="311" t="str">
        <f>[7]Mides!E30</f>
        <v>Blanca</v>
      </c>
      <c r="C39" s="312" t="str">
        <f>[7]Mides!D30</f>
        <v>Osoy</v>
      </c>
      <c r="D39" s="313" t="str">
        <f>IF([7]Mides!F30=1,"X"," ")</f>
        <v>X</v>
      </c>
      <c r="E39" s="313" t="str">
        <f>IF([7]Mides!F30=2,"X"," ")</f>
        <v xml:space="preserve"> </v>
      </c>
      <c r="F39" s="314">
        <f>[7]Mides!B30</f>
        <v>2273453980101</v>
      </c>
      <c r="G39" s="313" t="str">
        <f>IF(AND([7]Mides!H30&gt;=1,[7]Mides!H30&lt;=14),"X"," ")</f>
        <v xml:space="preserve"> </v>
      </c>
      <c r="H39" s="313" t="str">
        <f>IF(AND([7]Mides!H30&gt;=14,[7]Mides!H30&lt;=30),"X"," ")</f>
        <v xml:space="preserve"> </v>
      </c>
      <c r="I39" s="313" t="str">
        <f>IF(AND([7]Mides!H30&gt;=31,[7]Mides!H30&lt;=60),"X","  ")</f>
        <v xml:space="preserve">  </v>
      </c>
      <c r="J39" s="313" t="str">
        <f>IF([7]Mides!H30&gt;60,"X", "  ")</f>
        <v>X</v>
      </c>
      <c r="K39" s="315">
        <f>[7]Mides!N30</f>
        <v>0</v>
      </c>
      <c r="L39" s="315">
        <f>[7]Mides!K30</f>
        <v>0</v>
      </c>
      <c r="M39" s="315">
        <f>[7]Mides!L30</f>
        <v>0</v>
      </c>
      <c r="N39" s="315" t="str">
        <f>[7]Mides!M30</f>
        <v>X</v>
      </c>
      <c r="O39" s="315">
        <f t="shared" si="0"/>
        <v>0</v>
      </c>
      <c r="P39" s="315" t="str">
        <f>[7]Mides!R30</f>
        <v>Guatemala</v>
      </c>
      <c r="Q39" s="315" t="str">
        <f>[7]Mides!S30</f>
        <v>Guatemala</v>
      </c>
      <c r="R39" s="10"/>
      <c r="S39" s="10"/>
      <c r="T39" s="10"/>
      <c r="U39" s="10"/>
      <c r="V39" s="10"/>
      <c r="W39" s="10"/>
      <c r="X39" s="10"/>
      <c r="Y39" s="10"/>
    </row>
    <row r="40" spans="2:25" ht="15.6" x14ac:dyDescent="0.3">
      <c r="B40" s="311" t="str">
        <f>[7]Mides!E31</f>
        <v>Esperanza</v>
      </c>
      <c r="C40" s="312" t="str">
        <f>[7]Mides!D31</f>
        <v>Peréz</v>
      </c>
      <c r="D40" s="313" t="str">
        <f>IF([7]Mides!F31=1,"X"," ")</f>
        <v>X</v>
      </c>
      <c r="E40" s="313" t="str">
        <f>IF([7]Mides!F31=2,"X"," ")</f>
        <v xml:space="preserve"> </v>
      </c>
      <c r="F40" s="314">
        <f>[7]Mides!B31</f>
        <v>1669234511221</v>
      </c>
      <c r="G40" s="313" t="str">
        <f>IF(AND([7]Mides!H31&gt;=1,[7]Mides!H31&lt;=14),"X"," ")</f>
        <v xml:space="preserve"> </v>
      </c>
      <c r="H40" s="313" t="str">
        <f>IF(AND([7]Mides!H31&gt;=14,[7]Mides!H31&lt;=30),"X"," ")</f>
        <v xml:space="preserve"> </v>
      </c>
      <c r="I40" s="313" t="str">
        <f>IF(AND([7]Mides!H31&gt;=31,[7]Mides!H31&lt;=60),"X","  ")</f>
        <v xml:space="preserve">  </v>
      </c>
      <c r="J40" s="313" t="str">
        <f>IF([7]Mides!H31&gt;60,"X", "  ")</f>
        <v>X</v>
      </c>
      <c r="K40" s="315">
        <f>[7]Mides!N31</f>
        <v>0</v>
      </c>
      <c r="L40" s="315">
        <f>[7]Mides!K31</f>
        <v>0</v>
      </c>
      <c r="M40" s="315">
        <f>[7]Mides!L31</f>
        <v>0</v>
      </c>
      <c r="N40" s="315" t="str">
        <f>[7]Mides!M31</f>
        <v>X</v>
      </c>
      <c r="O40" s="315">
        <f t="shared" si="0"/>
        <v>0</v>
      </c>
      <c r="P40" s="315" t="str">
        <f>[7]Mides!R31</f>
        <v>Guatemala</v>
      </c>
      <c r="Q40" s="315" t="str">
        <f>[7]Mides!S31</f>
        <v>Guatemala</v>
      </c>
      <c r="R40" s="10"/>
      <c r="S40" s="10"/>
      <c r="T40" s="10"/>
      <c r="U40" s="10"/>
      <c r="V40" s="10"/>
      <c r="W40" s="10"/>
      <c r="X40" s="10"/>
      <c r="Y40" s="10"/>
    </row>
    <row r="41" spans="2:25" ht="15.6" x14ac:dyDescent="0.3">
      <c r="B41" s="311" t="str">
        <f>[7]Mides!E32</f>
        <v>Javier</v>
      </c>
      <c r="C41" s="312" t="str">
        <f>[7]Mides!D32</f>
        <v>Guí</v>
      </c>
      <c r="D41" s="313" t="str">
        <f>IF([7]Mides!F32=1,"X"," ")</f>
        <v xml:space="preserve"> </v>
      </c>
      <c r="E41" s="313" t="str">
        <f>IF([7]Mides!F32=2,"X"," ")</f>
        <v>X</v>
      </c>
      <c r="F41" s="314" t="str">
        <f>[7]Mides!B32</f>
        <v>Menor de Edad</v>
      </c>
      <c r="G41" s="313" t="str">
        <f>IF(AND([7]Mides!H32&gt;=1,[7]Mides!H32&lt;=14),"X"," ")</f>
        <v xml:space="preserve"> </v>
      </c>
      <c r="H41" s="313" t="str">
        <f>IF(AND([7]Mides!H32&gt;=14,[7]Mides!H32&lt;=30),"X"," ")</f>
        <v xml:space="preserve"> </v>
      </c>
      <c r="I41" s="313" t="str">
        <f>IF(AND([7]Mides!H32&gt;=31,[7]Mides!H32&lt;=60),"X","  ")</f>
        <v xml:space="preserve">  </v>
      </c>
      <c r="J41" s="313" t="str">
        <f>IF([7]Mides!H32&gt;60,"X", "  ")</f>
        <v>X</v>
      </c>
      <c r="K41" s="315">
        <f>[7]Mides!N32</f>
        <v>0</v>
      </c>
      <c r="L41" s="315">
        <f>[7]Mides!K32</f>
        <v>0</v>
      </c>
      <c r="M41" s="315">
        <f>[7]Mides!L32</f>
        <v>0</v>
      </c>
      <c r="N41" s="315" t="str">
        <f>[7]Mides!M32</f>
        <v>X</v>
      </c>
      <c r="O41" s="315">
        <f t="shared" si="0"/>
        <v>0</v>
      </c>
      <c r="P41" s="315" t="str">
        <f>[7]Mides!R32</f>
        <v>Guatemala</v>
      </c>
      <c r="Q41" s="315" t="str">
        <f>[7]Mides!S32</f>
        <v>Guatemala</v>
      </c>
      <c r="R41" s="10"/>
      <c r="S41" s="10"/>
      <c r="T41" s="10"/>
      <c r="U41" s="10"/>
      <c r="V41" s="10"/>
      <c r="W41" s="10"/>
      <c r="X41" s="10"/>
      <c r="Y41" s="10"/>
    </row>
    <row r="42" spans="2:25" ht="15.6" x14ac:dyDescent="0.3">
      <c r="B42" s="311" t="str">
        <f>[7]Mides!E33</f>
        <v>Anthony</v>
      </c>
      <c r="C42" s="312" t="str">
        <f>[7]Mides!D33</f>
        <v>Alburez</v>
      </c>
      <c r="D42" s="313" t="str">
        <f>IF([7]Mides!F33=1,"X"," ")</f>
        <v xml:space="preserve"> </v>
      </c>
      <c r="E42" s="313" t="str">
        <f>IF([7]Mides!F33=2,"X"," ")</f>
        <v>X</v>
      </c>
      <c r="F42" s="314" t="str">
        <f>[7]Mides!B33</f>
        <v>Menor de Edad</v>
      </c>
      <c r="G42" s="313" t="str">
        <f>IF(AND([7]Mides!H33&gt;=1,[7]Mides!H33&lt;=14),"X"," ")</f>
        <v xml:space="preserve"> </v>
      </c>
      <c r="H42" s="313" t="str">
        <f>IF(AND([7]Mides!H33&gt;=14,[7]Mides!H33&lt;=30),"X"," ")</f>
        <v xml:space="preserve"> </v>
      </c>
      <c r="I42" s="313" t="str">
        <f>IF(AND([7]Mides!H33&gt;=31,[7]Mides!H33&lt;=60),"X","  ")</f>
        <v xml:space="preserve">  </v>
      </c>
      <c r="J42" s="313" t="str">
        <f>IF([7]Mides!H33&gt;60,"X", "  ")</f>
        <v>X</v>
      </c>
      <c r="K42" s="315">
        <f>[7]Mides!N33</f>
        <v>0</v>
      </c>
      <c r="L42" s="315">
        <f>[7]Mides!K33</f>
        <v>0</v>
      </c>
      <c r="M42" s="315">
        <f>[7]Mides!L33</f>
        <v>0</v>
      </c>
      <c r="N42" s="315" t="str">
        <f>[7]Mides!M33</f>
        <v>X</v>
      </c>
      <c r="O42" s="315">
        <f t="shared" si="0"/>
        <v>0</v>
      </c>
      <c r="P42" s="315" t="str">
        <f>[7]Mides!R33</f>
        <v>Guatemala</v>
      </c>
      <c r="Q42" s="315" t="str">
        <f>[7]Mides!S33</f>
        <v>Guatemala</v>
      </c>
      <c r="R42" s="10"/>
      <c r="S42" s="10"/>
      <c r="T42" s="10"/>
      <c r="U42" s="10"/>
      <c r="V42" s="10"/>
      <c r="W42" s="10"/>
      <c r="X42" s="10"/>
      <c r="Y42" s="10"/>
    </row>
    <row r="43" spans="2:25" ht="15.6" x14ac:dyDescent="0.3">
      <c r="B43" s="311" t="str">
        <f>[7]Mides!E34</f>
        <v>Jonathan</v>
      </c>
      <c r="C43" s="312" t="str">
        <f>[7]Mides!D34</f>
        <v>Cordero</v>
      </c>
      <c r="D43" s="313" t="str">
        <f>IF([7]Mides!F34=1,"X"," ")</f>
        <v xml:space="preserve"> </v>
      </c>
      <c r="E43" s="313" t="str">
        <f>IF([7]Mides!F34=2,"X"," ")</f>
        <v>X</v>
      </c>
      <c r="F43" s="314" t="str">
        <f>[7]Mides!B34</f>
        <v>Menor de Edad</v>
      </c>
      <c r="G43" s="313" t="str">
        <f>IF(AND([7]Mides!H34&gt;=1,[7]Mides!H34&lt;=14),"X"," ")</f>
        <v xml:space="preserve"> </v>
      </c>
      <c r="H43" s="313" t="str">
        <f>IF(AND([7]Mides!H34&gt;=14,[7]Mides!H34&lt;=30),"X"," ")</f>
        <v xml:space="preserve"> </v>
      </c>
      <c r="I43" s="313" t="str">
        <f>IF(AND([7]Mides!H34&gt;=31,[7]Mides!H34&lt;=60),"X","  ")</f>
        <v xml:space="preserve">  </v>
      </c>
      <c r="J43" s="313" t="str">
        <f>IF([7]Mides!H34&gt;60,"X", "  ")</f>
        <v>X</v>
      </c>
      <c r="K43" s="315">
        <f>[7]Mides!N34</f>
        <v>0</v>
      </c>
      <c r="L43" s="315">
        <f>[7]Mides!K34</f>
        <v>0</v>
      </c>
      <c r="M43" s="315">
        <f>[7]Mides!L34</f>
        <v>0</v>
      </c>
      <c r="N43" s="315" t="str">
        <f>[7]Mides!M34</f>
        <v>X</v>
      </c>
      <c r="O43" s="315">
        <f t="shared" si="0"/>
        <v>0</v>
      </c>
      <c r="P43" s="315" t="str">
        <f>[7]Mides!R34</f>
        <v>Guatemala</v>
      </c>
      <c r="Q43" s="315" t="str">
        <f>[7]Mides!S34</f>
        <v>Guatemala</v>
      </c>
      <c r="R43" s="10"/>
      <c r="S43" s="10"/>
      <c r="T43" s="10"/>
      <c r="U43" s="10"/>
      <c r="V43" s="10"/>
      <c r="W43" s="10"/>
      <c r="X43" s="10"/>
      <c r="Y43" s="10"/>
    </row>
    <row r="44" spans="2:25" ht="15.6" x14ac:dyDescent="0.3">
      <c r="B44" s="311" t="str">
        <f>[7]Mides!E35</f>
        <v>Gael</v>
      </c>
      <c r="C44" s="312" t="str">
        <f>[7]Mides!D35</f>
        <v>Cordero</v>
      </c>
      <c r="D44" s="313" t="str">
        <f>IF([7]Mides!F35=1,"X"," ")</f>
        <v xml:space="preserve"> </v>
      </c>
      <c r="E44" s="313" t="str">
        <f>IF([7]Mides!F35=2,"X"," ")</f>
        <v>X</v>
      </c>
      <c r="F44" s="314" t="str">
        <f>[7]Mides!B35</f>
        <v xml:space="preserve">Menor de Edad </v>
      </c>
      <c r="G44" s="313" t="str">
        <f>IF(AND([7]Mides!H35&gt;=1,[7]Mides!H35&lt;=14),"X"," ")</f>
        <v xml:space="preserve"> </v>
      </c>
      <c r="H44" s="313" t="str">
        <f>IF(AND([7]Mides!H35&gt;=14,[7]Mides!H35&lt;=30),"X"," ")</f>
        <v xml:space="preserve"> </v>
      </c>
      <c r="I44" s="313" t="str">
        <f>IF(AND([7]Mides!H35&gt;=31,[7]Mides!H35&lt;=60),"X","  ")</f>
        <v xml:space="preserve">  </v>
      </c>
      <c r="J44" s="313" t="str">
        <f>IF([7]Mides!H35&gt;60,"X", "  ")</f>
        <v>X</v>
      </c>
      <c r="K44" s="315">
        <f>[7]Mides!N35</f>
        <v>0</v>
      </c>
      <c r="L44" s="315">
        <f>[7]Mides!K35</f>
        <v>0</v>
      </c>
      <c r="M44" s="315">
        <f>[7]Mides!L35</f>
        <v>0</v>
      </c>
      <c r="N44" s="315" t="str">
        <f>[7]Mides!M35</f>
        <v>X</v>
      </c>
      <c r="O44" s="315">
        <f t="shared" si="0"/>
        <v>0</v>
      </c>
      <c r="P44" s="315" t="str">
        <f>[7]Mides!R35</f>
        <v>Guatemala</v>
      </c>
      <c r="Q44" s="315" t="str">
        <f>[7]Mides!S35</f>
        <v>Guatemala</v>
      </c>
      <c r="R44" s="10"/>
      <c r="S44" s="10"/>
      <c r="T44" s="10"/>
      <c r="U44" s="10"/>
      <c r="V44" s="10"/>
      <c r="W44" s="10"/>
      <c r="X44" s="10"/>
      <c r="Y44" s="10"/>
    </row>
    <row r="45" spans="2:25" ht="15.6" x14ac:dyDescent="0.3">
      <c r="B45" s="311" t="str">
        <f>[7]Mides!E36</f>
        <v>Miriam</v>
      </c>
      <c r="C45" s="312" t="str">
        <f>[7]Mides!D36</f>
        <v>Alburez</v>
      </c>
      <c r="D45" s="313" t="str">
        <f>IF([7]Mides!F36=1,"X"," ")</f>
        <v>X</v>
      </c>
      <c r="E45" s="313" t="str">
        <f>IF([7]Mides!F36=2,"X"," ")</f>
        <v xml:space="preserve"> </v>
      </c>
      <c r="F45" s="314">
        <f>[7]Mides!B36</f>
        <v>2457699270102</v>
      </c>
      <c r="G45" s="313" t="str">
        <f>IF(AND([7]Mides!H36&gt;=1,[7]Mides!H36&lt;=14),"X"," ")</f>
        <v xml:space="preserve"> </v>
      </c>
      <c r="H45" s="313" t="str">
        <f>IF(AND([7]Mides!H36&gt;=14,[7]Mides!H36&lt;=30),"X"," ")</f>
        <v xml:space="preserve"> </v>
      </c>
      <c r="I45" s="313" t="str">
        <f>IF(AND([7]Mides!H36&gt;=31,[7]Mides!H36&lt;=60),"X","  ")</f>
        <v xml:space="preserve">  </v>
      </c>
      <c r="J45" s="313" t="str">
        <f>IF([7]Mides!H36&gt;60,"X", "  ")</f>
        <v>X</v>
      </c>
      <c r="K45" s="315">
        <f>[7]Mides!N36</f>
        <v>0</v>
      </c>
      <c r="L45" s="315">
        <f>[7]Mides!K36</f>
        <v>0</v>
      </c>
      <c r="M45" s="315">
        <f>[7]Mides!L36</f>
        <v>0</v>
      </c>
      <c r="N45" s="315" t="str">
        <f>[7]Mides!M36</f>
        <v>X</v>
      </c>
      <c r="O45" s="315">
        <f t="shared" si="0"/>
        <v>0</v>
      </c>
      <c r="P45" s="315" t="str">
        <f>[7]Mides!R36</f>
        <v>Guatemala</v>
      </c>
      <c r="Q45" s="315" t="str">
        <f>[7]Mides!S36</f>
        <v>Guatemala</v>
      </c>
      <c r="R45" s="10"/>
      <c r="S45" s="10"/>
      <c r="T45" s="10"/>
      <c r="U45" s="10"/>
      <c r="V45" s="10"/>
      <c r="W45" s="10"/>
      <c r="X45" s="10"/>
      <c r="Y45" s="10"/>
    </row>
    <row r="46" spans="2:25" ht="15.6" x14ac:dyDescent="0.3">
      <c r="B46" s="311" t="str">
        <f>[7]Mides!E37</f>
        <v>Astrid</v>
      </c>
      <c r="C46" s="312" t="str">
        <f>[7]Mides!D37</f>
        <v>López</v>
      </c>
      <c r="D46" s="313" t="str">
        <f>IF([7]Mides!F37=1,"X"," ")</f>
        <v>X</v>
      </c>
      <c r="E46" s="313" t="str">
        <f>IF([7]Mides!F37=2,"X"," ")</f>
        <v xml:space="preserve"> </v>
      </c>
      <c r="F46" s="314">
        <f>[7]Mides!B37</f>
        <v>2817591380101</v>
      </c>
      <c r="G46" s="313" t="str">
        <f>IF(AND([7]Mides!H37&gt;=1,[7]Mides!H37&lt;=14),"X"," ")</f>
        <v xml:space="preserve"> </v>
      </c>
      <c r="H46" s="313" t="str">
        <f>IF(AND([7]Mides!H37&gt;=14,[7]Mides!H37&lt;=30),"X"," ")</f>
        <v>X</v>
      </c>
      <c r="I46" s="313" t="str">
        <f>IF(AND([7]Mides!H37&gt;=31,[7]Mides!H37&lt;=60),"X","  ")</f>
        <v xml:space="preserve">  </v>
      </c>
      <c r="J46" s="313" t="str">
        <f>IF([7]Mides!H37&gt;60,"X", "  ")</f>
        <v xml:space="preserve">  </v>
      </c>
      <c r="K46" s="315">
        <f>[7]Mides!N37</f>
        <v>0</v>
      </c>
      <c r="L46" s="315">
        <f>[7]Mides!K37</f>
        <v>0</v>
      </c>
      <c r="M46" s="315">
        <f>[7]Mides!L37</f>
        <v>0</v>
      </c>
      <c r="N46" s="315" t="str">
        <f>[7]Mides!M37</f>
        <v>X</v>
      </c>
      <c r="O46" s="315">
        <f t="shared" si="0"/>
        <v>0</v>
      </c>
      <c r="P46" s="315" t="str">
        <f>[7]Mides!R37</f>
        <v>Guatemala</v>
      </c>
      <c r="Q46" s="315" t="str">
        <f>[7]Mides!S37</f>
        <v>Guatemala</v>
      </c>
      <c r="R46" s="10"/>
      <c r="S46" s="10"/>
      <c r="T46" s="10"/>
      <c r="U46" s="10"/>
      <c r="V46" s="10"/>
      <c r="W46" s="10"/>
      <c r="X46" s="10"/>
      <c r="Y46" s="10"/>
    </row>
    <row r="47" spans="2:25" ht="15.6" x14ac:dyDescent="0.3">
      <c r="B47" s="311" t="str">
        <f>[7]Mides!E38</f>
        <v>Meylin</v>
      </c>
      <c r="C47" s="312" t="str">
        <f>[7]Mides!D38</f>
        <v>Sandoval</v>
      </c>
      <c r="D47" s="313" t="str">
        <f>IF([7]Mides!F38=1,"X"," ")</f>
        <v>X</v>
      </c>
      <c r="E47" s="313" t="str">
        <f>IF([7]Mides!F38=2,"X"," ")</f>
        <v xml:space="preserve"> </v>
      </c>
      <c r="F47" s="314" t="str">
        <f>[7]Mides!B38</f>
        <v>Menor de Edad</v>
      </c>
      <c r="G47" s="313" t="str">
        <f>IF(AND([7]Mides!H38&gt;=1,[7]Mides!H38&lt;=14),"X"," ")</f>
        <v>X</v>
      </c>
      <c r="H47" s="313" t="str">
        <f>IF(AND([7]Mides!H38&gt;=14,[7]Mides!H38&lt;=30),"X"," ")</f>
        <v xml:space="preserve"> </v>
      </c>
      <c r="I47" s="313" t="str">
        <f>IF(AND([7]Mides!H38&gt;=31,[7]Mides!H38&lt;=60),"X","  ")</f>
        <v xml:space="preserve">  </v>
      </c>
      <c r="J47" s="313" t="str">
        <f>IF([7]Mides!H38&gt;60,"X", "  ")</f>
        <v xml:space="preserve">  </v>
      </c>
      <c r="K47" s="315">
        <f>[7]Mides!N38</f>
        <v>0</v>
      </c>
      <c r="L47" s="315">
        <f>[7]Mides!K38</f>
        <v>0</v>
      </c>
      <c r="M47" s="315">
        <f>[7]Mides!L38</f>
        <v>0</v>
      </c>
      <c r="N47" s="315" t="str">
        <f>[7]Mides!M38</f>
        <v>X</v>
      </c>
      <c r="O47" s="315">
        <f t="shared" si="0"/>
        <v>0</v>
      </c>
      <c r="P47" s="315" t="str">
        <f>[7]Mides!R38</f>
        <v>Guatemala</v>
      </c>
      <c r="Q47" s="315" t="str">
        <f>[7]Mides!S38</f>
        <v>Guatemala</v>
      </c>
      <c r="R47" s="10"/>
      <c r="S47" s="10"/>
      <c r="T47" s="10"/>
      <c r="U47" s="10"/>
      <c r="V47" s="10"/>
      <c r="W47" s="10"/>
      <c r="X47" s="10"/>
      <c r="Y47" s="10"/>
    </row>
    <row r="48" spans="2:25" ht="15.6" x14ac:dyDescent="0.3">
      <c r="B48" s="311" t="str">
        <f>[7]Mides!E39</f>
        <v>Geraldi</v>
      </c>
      <c r="C48" s="312" t="str">
        <f>[7]Mides!D39</f>
        <v>Sandoval</v>
      </c>
      <c r="D48" s="313" t="str">
        <f>IF([7]Mides!F39=1,"X"," ")</f>
        <v>X</v>
      </c>
      <c r="E48" s="313" t="str">
        <f>IF([7]Mides!F39=2,"X"," ")</f>
        <v xml:space="preserve"> </v>
      </c>
      <c r="F48" s="314" t="str">
        <f>[7]Mides!B39</f>
        <v>Menor de Edad</v>
      </c>
      <c r="G48" s="313" t="str">
        <f>IF(AND([7]Mides!H39&gt;=1,[7]Mides!H39&lt;=14),"X"," ")</f>
        <v>X</v>
      </c>
      <c r="H48" s="313" t="str">
        <f>IF(AND([7]Mides!H39&gt;=14,[7]Mides!H39&lt;=30),"X"," ")</f>
        <v xml:space="preserve"> </v>
      </c>
      <c r="I48" s="313" t="str">
        <f>IF(AND([7]Mides!H39&gt;=31,[7]Mides!H39&lt;=60),"X","  ")</f>
        <v xml:space="preserve">  </v>
      </c>
      <c r="J48" s="313" t="str">
        <f>IF([7]Mides!H39&gt;60,"X", "  ")</f>
        <v xml:space="preserve">  </v>
      </c>
      <c r="K48" s="315">
        <f>[7]Mides!N39</f>
        <v>0</v>
      </c>
      <c r="L48" s="315">
        <f>[7]Mides!K39</f>
        <v>0</v>
      </c>
      <c r="M48" s="315">
        <f>[7]Mides!L39</f>
        <v>0</v>
      </c>
      <c r="N48" s="315" t="str">
        <f>[7]Mides!M39</f>
        <v>X</v>
      </c>
      <c r="O48" s="315">
        <f t="shared" si="0"/>
        <v>0</v>
      </c>
      <c r="P48" s="315" t="str">
        <f>[7]Mides!R39</f>
        <v>Guatemala</v>
      </c>
      <c r="Q48" s="315" t="str">
        <f>[7]Mides!S39</f>
        <v>Guatemala</v>
      </c>
      <c r="R48" s="10"/>
      <c r="S48" s="10"/>
      <c r="T48" s="10"/>
      <c r="U48" s="10"/>
      <c r="V48" s="10"/>
      <c r="W48" s="10"/>
      <c r="X48" s="10"/>
      <c r="Y48" s="10"/>
    </row>
    <row r="49" spans="2:25" ht="15.6" x14ac:dyDescent="0.3">
      <c r="B49" s="311" t="str">
        <f>[7]Mides!E40</f>
        <v>María</v>
      </c>
      <c r="C49" s="312" t="str">
        <f>[7]Mides!D40</f>
        <v>Andrino</v>
      </c>
      <c r="D49" s="313" t="str">
        <f>IF([7]Mides!F40=1,"X"," ")</f>
        <v>X</v>
      </c>
      <c r="E49" s="313" t="str">
        <f>IF([7]Mides!F40=2,"X"," ")</f>
        <v xml:space="preserve"> </v>
      </c>
      <c r="F49" s="314">
        <f>[7]Mides!B40</f>
        <v>1662198860101</v>
      </c>
      <c r="G49" s="313" t="str">
        <f>IF(AND([7]Mides!H40&gt;=1,[7]Mides!H40&lt;=14),"X"," ")</f>
        <v xml:space="preserve"> </v>
      </c>
      <c r="H49" s="313" t="str">
        <f>IF(AND([7]Mides!H40&gt;=14,[7]Mides!H40&lt;=30),"X"," ")</f>
        <v xml:space="preserve"> </v>
      </c>
      <c r="I49" s="313" t="str">
        <f>IF(AND([7]Mides!H40&gt;=31,[7]Mides!H40&lt;=60),"X","  ")</f>
        <v xml:space="preserve">  </v>
      </c>
      <c r="J49" s="313" t="str">
        <f>IF([7]Mides!H40&gt;60,"X", "  ")</f>
        <v>X</v>
      </c>
      <c r="K49" s="315">
        <f>[7]Mides!N40</f>
        <v>0</v>
      </c>
      <c r="L49" s="315">
        <f>[7]Mides!K40</f>
        <v>0</v>
      </c>
      <c r="M49" s="315">
        <f>[7]Mides!L40</f>
        <v>0</v>
      </c>
      <c r="N49" s="315" t="str">
        <f>[7]Mides!M40</f>
        <v>X</v>
      </c>
      <c r="O49" s="315">
        <f t="shared" si="0"/>
        <v>0</v>
      </c>
      <c r="P49" s="315" t="str">
        <f>[7]Mides!R40</f>
        <v>Guatemala</v>
      </c>
      <c r="Q49" s="315" t="str">
        <f>[7]Mides!S40</f>
        <v>Guatemala</v>
      </c>
      <c r="R49" s="10"/>
      <c r="S49" s="10"/>
      <c r="T49" s="10"/>
      <c r="U49" s="10"/>
      <c r="V49" s="10"/>
      <c r="W49" s="10"/>
      <c r="X49" s="10"/>
      <c r="Y49" s="10"/>
    </row>
    <row r="50" spans="2:25" ht="15.6" x14ac:dyDescent="0.3">
      <c r="B50" s="311" t="str">
        <f>[7]Mides!E41</f>
        <v>Ingrid</v>
      </c>
      <c r="C50" s="312" t="str">
        <f>[7]Mides!D41</f>
        <v>Zacarías</v>
      </c>
      <c r="D50" s="313" t="str">
        <f>IF([7]Mides!F41=1,"X"," ")</f>
        <v>X</v>
      </c>
      <c r="E50" s="313" t="str">
        <f>IF([7]Mides!F41=2,"X"," ")</f>
        <v xml:space="preserve"> </v>
      </c>
      <c r="F50" s="314">
        <f>[7]Mides!B41</f>
        <v>2598889820101</v>
      </c>
      <c r="G50" s="313" t="str">
        <f>IF(AND([7]Mides!H41&gt;=1,[7]Mides!H41&lt;=14),"X"," ")</f>
        <v xml:space="preserve"> </v>
      </c>
      <c r="H50" s="313" t="str">
        <f>IF(AND([7]Mides!H41&gt;=14,[7]Mides!H41&lt;=30),"X"," ")</f>
        <v xml:space="preserve"> </v>
      </c>
      <c r="I50" s="313" t="str">
        <f>IF(AND([7]Mides!H41&gt;=31,[7]Mides!H41&lt;=60),"X","  ")</f>
        <v>X</v>
      </c>
      <c r="J50" s="313" t="str">
        <f>IF([7]Mides!H41&gt;60,"X", "  ")</f>
        <v xml:space="preserve">  </v>
      </c>
      <c r="K50" s="315">
        <f>[7]Mides!N41</f>
        <v>0</v>
      </c>
      <c r="L50" s="315">
        <f>[7]Mides!K41</f>
        <v>0</v>
      </c>
      <c r="M50" s="315">
        <f>[7]Mides!L41</f>
        <v>0</v>
      </c>
      <c r="N50" s="315" t="str">
        <f>[7]Mides!M41</f>
        <v>X</v>
      </c>
      <c r="O50" s="315">
        <f t="shared" si="0"/>
        <v>0</v>
      </c>
      <c r="P50" s="315" t="str">
        <f>[7]Mides!R41</f>
        <v>Guatemala</v>
      </c>
      <c r="Q50" s="315" t="str">
        <f>[7]Mides!S41</f>
        <v>Guatemala</v>
      </c>
      <c r="R50" s="10"/>
      <c r="S50" s="10"/>
      <c r="T50" s="10"/>
      <c r="U50" s="10"/>
      <c r="V50" s="10"/>
      <c r="W50" s="10"/>
      <c r="X50" s="10"/>
      <c r="Y50" s="10"/>
    </row>
    <row r="51" spans="2:25" ht="15.6" x14ac:dyDescent="0.3">
      <c r="B51" s="311" t="str">
        <f>[7]Mides!E42</f>
        <v xml:space="preserve">Walter </v>
      </c>
      <c r="C51" s="312" t="str">
        <f>[7]Mides!D42</f>
        <v>Gonzales</v>
      </c>
      <c r="D51" s="313" t="str">
        <f>IF([7]Mides!F42=1,"X"," ")</f>
        <v xml:space="preserve"> </v>
      </c>
      <c r="E51" s="313" t="str">
        <f>IF([7]Mides!F42=2,"X"," ")</f>
        <v>X</v>
      </c>
      <c r="F51" s="314" t="str">
        <f>[7]Mides!B42</f>
        <v>Menor de Edad</v>
      </c>
      <c r="G51" s="313" t="str">
        <f>IF(AND([7]Mides!H42&gt;=1,[7]Mides!H42&lt;=14),"X"," ")</f>
        <v>X</v>
      </c>
      <c r="H51" s="313" t="str">
        <f>IF(AND([7]Mides!H42&gt;=14,[7]Mides!H42&lt;=30),"X"," ")</f>
        <v xml:space="preserve"> </v>
      </c>
      <c r="I51" s="313" t="str">
        <f>IF(AND([7]Mides!H42&gt;=31,[7]Mides!H42&lt;=60),"X","  ")</f>
        <v xml:space="preserve">  </v>
      </c>
      <c r="J51" s="313" t="str">
        <f>IF([7]Mides!H42&gt;60,"X", "  ")</f>
        <v xml:space="preserve">  </v>
      </c>
      <c r="K51" s="315">
        <f>[7]Mides!N42</f>
        <v>0</v>
      </c>
      <c r="L51" s="315">
        <f>[7]Mides!K42</f>
        <v>0</v>
      </c>
      <c r="M51" s="315">
        <f>[7]Mides!L42</f>
        <v>0</v>
      </c>
      <c r="N51" s="315" t="str">
        <f>[7]Mides!M42</f>
        <v>X</v>
      </c>
      <c r="O51" s="315">
        <f t="shared" si="0"/>
        <v>0</v>
      </c>
      <c r="P51" s="315" t="str">
        <f>[7]Mides!R42</f>
        <v>Guatemala</v>
      </c>
      <c r="Q51" s="315" t="str">
        <f>[7]Mides!S42</f>
        <v>Guatemala</v>
      </c>
      <c r="R51" s="10"/>
      <c r="S51" s="10"/>
      <c r="T51" s="10"/>
      <c r="U51" s="10"/>
      <c r="V51" s="10"/>
      <c r="W51" s="10"/>
      <c r="X51" s="10"/>
      <c r="Y51" s="10"/>
    </row>
    <row r="52" spans="2:25" ht="15.6" x14ac:dyDescent="0.3">
      <c r="B52" s="311" t="str">
        <f>[7]Mides!E43</f>
        <v>Vilma</v>
      </c>
      <c r="C52" s="312" t="str">
        <f>[7]Mides!D43</f>
        <v>Santos</v>
      </c>
      <c r="D52" s="313" t="str">
        <f>IF([7]Mides!F43=1,"X"," ")</f>
        <v>X</v>
      </c>
      <c r="E52" s="313" t="str">
        <f>IF([7]Mides!F43=2,"X"," ")</f>
        <v xml:space="preserve"> </v>
      </c>
      <c r="F52" s="314">
        <f>[7]Mides!B43</f>
        <v>2435182850611</v>
      </c>
      <c r="G52" s="313" t="str">
        <f>IF(AND([7]Mides!H43&gt;=1,[7]Mides!H43&lt;=14),"X"," ")</f>
        <v xml:space="preserve"> </v>
      </c>
      <c r="H52" s="313" t="str">
        <f>IF(AND([7]Mides!H43&gt;=14,[7]Mides!H43&lt;=30),"X"," ")</f>
        <v xml:space="preserve"> </v>
      </c>
      <c r="I52" s="313" t="str">
        <f>IF(AND([7]Mides!H43&gt;=31,[7]Mides!H43&lt;=60),"X","  ")</f>
        <v xml:space="preserve">  </v>
      </c>
      <c r="J52" s="313" t="str">
        <f>IF([7]Mides!H43&gt;60,"X", "  ")</f>
        <v>X</v>
      </c>
      <c r="K52" s="315">
        <f>[7]Mides!N43</f>
        <v>0</v>
      </c>
      <c r="L52" s="315">
        <f>[7]Mides!K43</f>
        <v>0</v>
      </c>
      <c r="M52" s="315">
        <f>[7]Mides!L43</f>
        <v>0</v>
      </c>
      <c r="N52" s="315" t="str">
        <f>[7]Mides!M43</f>
        <v>X</v>
      </c>
      <c r="O52" s="315">
        <f t="shared" si="0"/>
        <v>0</v>
      </c>
      <c r="P52" s="315" t="str">
        <f>[7]Mides!R43</f>
        <v>Guatemala</v>
      </c>
      <c r="Q52" s="315" t="str">
        <f>[7]Mides!S43</f>
        <v>Guatemala</v>
      </c>
      <c r="R52" s="10"/>
      <c r="S52" s="10"/>
      <c r="T52" s="10"/>
      <c r="U52" s="10"/>
      <c r="V52" s="10"/>
      <c r="W52" s="10"/>
      <c r="X52" s="10"/>
      <c r="Y52" s="10"/>
    </row>
    <row r="53" spans="2:25" ht="15.6" x14ac:dyDescent="0.3">
      <c r="B53" s="311" t="str">
        <f>[7]Mides!E44</f>
        <v>Blanca</v>
      </c>
      <c r="C53" s="312" t="str">
        <f>[7]Mides!D44</f>
        <v>Osoy</v>
      </c>
      <c r="D53" s="313" t="str">
        <f>IF([7]Mides!F44=1,"X"," ")</f>
        <v>X</v>
      </c>
      <c r="E53" s="313" t="str">
        <f>IF([7]Mides!F44=2,"X"," ")</f>
        <v xml:space="preserve"> </v>
      </c>
      <c r="F53" s="314">
        <f>[7]Mides!B44</f>
        <v>2273453980101</v>
      </c>
      <c r="G53" s="313" t="str">
        <f>IF(AND([7]Mides!H44&gt;=1,[7]Mides!H44&lt;=14),"X"," ")</f>
        <v xml:space="preserve"> </v>
      </c>
      <c r="H53" s="313" t="str">
        <f>IF(AND([7]Mides!H44&gt;=14,[7]Mides!H44&lt;=30),"X"," ")</f>
        <v xml:space="preserve"> </v>
      </c>
      <c r="I53" s="313" t="str">
        <f>IF(AND([7]Mides!H44&gt;=31,[7]Mides!H44&lt;=60),"X","  ")</f>
        <v>X</v>
      </c>
      <c r="J53" s="313" t="str">
        <f>IF([7]Mides!H44&gt;60,"X", "  ")</f>
        <v xml:space="preserve">  </v>
      </c>
      <c r="K53" s="315">
        <f>[7]Mides!N44</f>
        <v>0</v>
      </c>
      <c r="L53" s="315">
        <f>[7]Mides!K44</f>
        <v>0</v>
      </c>
      <c r="M53" s="315">
        <f>[7]Mides!L44</f>
        <v>0</v>
      </c>
      <c r="N53" s="315" t="str">
        <f>[7]Mides!M44</f>
        <v>X</v>
      </c>
      <c r="O53" s="315">
        <f t="shared" si="0"/>
        <v>0</v>
      </c>
      <c r="P53" s="315" t="str">
        <f>[7]Mides!R44</f>
        <v>Guatemala</v>
      </c>
      <c r="Q53" s="315" t="str">
        <f>[7]Mides!S44</f>
        <v>Guatemala</v>
      </c>
      <c r="R53" s="10"/>
      <c r="S53" s="10"/>
      <c r="T53" s="10"/>
      <c r="U53" s="10"/>
      <c r="V53" s="10"/>
      <c r="W53" s="10"/>
      <c r="X53" s="10"/>
      <c r="Y53" s="10"/>
    </row>
    <row r="54" spans="2:25" ht="15.6" x14ac:dyDescent="0.3">
      <c r="B54" s="311" t="str">
        <f>[7]Mides!E45</f>
        <v>Esteban</v>
      </c>
      <c r="C54" s="312" t="str">
        <f>[7]Mides!D45</f>
        <v>López</v>
      </c>
      <c r="D54" s="313" t="str">
        <f>IF([7]Mides!F45=1,"X"," ")</f>
        <v xml:space="preserve"> </v>
      </c>
      <c r="E54" s="313" t="str">
        <f>IF([7]Mides!F45=2,"X"," ")</f>
        <v>X</v>
      </c>
      <c r="F54" s="314">
        <f>[7]Mides!B45</f>
        <v>2976826951420</v>
      </c>
      <c r="G54" s="313" t="str">
        <f>IF(AND([7]Mides!H45&gt;=1,[7]Mides!H45&lt;=14),"X"," ")</f>
        <v xml:space="preserve"> </v>
      </c>
      <c r="H54" s="313" t="str">
        <f>IF(AND([7]Mides!H45&gt;=14,[7]Mides!H45&lt;=30),"X"," ")</f>
        <v>X</v>
      </c>
      <c r="I54" s="313" t="str">
        <f>IF(AND([7]Mides!H45&gt;=31,[7]Mides!H45&lt;=60),"X","  ")</f>
        <v xml:space="preserve">  </v>
      </c>
      <c r="J54" s="313" t="str">
        <f>IF([7]Mides!H45&gt;60,"X", "  ")</f>
        <v xml:space="preserve">  </v>
      </c>
      <c r="K54" s="315" t="str">
        <f>[7]Mides!N45</f>
        <v>X</v>
      </c>
      <c r="L54" s="315">
        <f>[7]Mides!K45</f>
        <v>0</v>
      </c>
      <c r="M54" s="315">
        <f>[7]Mides!L45</f>
        <v>0</v>
      </c>
      <c r="N54" s="315">
        <f>[7]Mides!M45</f>
        <v>0</v>
      </c>
      <c r="O54" s="315">
        <f t="shared" si="0"/>
        <v>0</v>
      </c>
      <c r="P54" s="315" t="str">
        <f>[7]Mides!R45</f>
        <v>Guatemala</v>
      </c>
      <c r="Q54" s="315" t="str">
        <f>[7]Mides!S45</f>
        <v>Guatemala</v>
      </c>
      <c r="R54" s="10"/>
      <c r="S54" s="10"/>
      <c r="T54" s="10"/>
      <c r="U54" s="10"/>
      <c r="V54" s="10"/>
      <c r="W54" s="10"/>
      <c r="X54" s="10"/>
      <c r="Y54" s="10"/>
    </row>
    <row r="55" spans="2:25" ht="15.6" x14ac:dyDescent="0.3">
      <c r="B55" s="311" t="str">
        <f>[7]Mides!E46</f>
        <v>Dora</v>
      </c>
      <c r="C55" s="312" t="str">
        <f>[7]Mides!D46</f>
        <v>Moreno</v>
      </c>
      <c r="D55" s="313" t="str">
        <f>IF([7]Mides!F46=1,"X"," ")</f>
        <v>X</v>
      </c>
      <c r="E55" s="313" t="str">
        <f>IF([7]Mides!F46=2,"X"," ")</f>
        <v xml:space="preserve"> </v>
      </c>
      <c r="F55" s="314">
        <f>[7]Mides!B46</f>
        <v>2527033590509</v>
      </c>
      <c r="G55" s="313" t="str">
        <f>IF(AND([7]Mides!H46&gt;=1,[7]Mides!H46&lt;=14),"X"," ")</f>
        <v xml:space="preserve"> </v>
      </c>
      <c r="H55" s="313" t="str">
        <f>IF(AND([7]Mides!H46&gt;=14,[7]Mides!H46&lt;=30),"X"," ")</f>
        <v xml:space="preserve"> </v>
      </c>
      <c r="I55" s="313" t="str">
        <f>IF(AND([7]Mides!H46&gt;=31,[7]Mides!H46&lt;=60),"X","  ")</f>
        <v>X</v>
      </c>
      <c r="J55" s="313" t="str">
        <f>IF([7]Mides!H46&gt;60,"X", "  ")</f>
        <v xml:space="preserve">  </v>
      </c>
      <c r="K55" s="315">
        <f>[7]Mides!N46</f>
        <v>0</v>
      </c>
      <c r="L55" s="315">
        <f>[7]Mides!K46</f>
        <v>0</v>
      </c>
      <c r="M55" s="315">
        <f>[7]Mides!L46</f>
        <v>0</v>
      </c>
      <c r="N55" s="315" t="str">
        <f>[7]Mides!M46</f>
        <v>X</v>
      </c>
      <c r="O55" s="315">
        <f t="shared" si="0"/>
        <v>0</v>
      </c>
      <c r="P55" s="315" t="str">
        <f>[7]Mides!R46</f>
        <v>Guatemala</v>
      </c>
      <c r="Q55" s="315" t="str">
        <f>[7]Mides!S46</f>
        <v>Guatemala</v>
      </c>
      <c r="R55" s="10"/>
      <c r="S55" s="10"/>
      <c r="T55" s="10"/>
      <c r="U55" s="10"/>
      <c r="V55" s="10"/>
      <c r="W55" s="10"/>
      <c r="X55" s="10"/>
      <c r="Y55" s="10"/>
    </row>
    <row r="56" spans="2:25" ht="15.6" x14ac:dyDescent="0.3">
      <c r="B56" s="311" t="str">
        <f>[7]Mides!E47</f>
        <v>José</v>
      </c>
      <c r="C56" s="312" t="str">
        <f>[7]Mides!D47</f>
        <v>Pérez</v>
      </c>
      <c r="D56" s="313" t="str">
        <f>IF([7]Mides!F47=1,"X"," ")</f>
        <v xml:space="preserve"> </v>
      </c>
      <c r="E56" s="313" t="str">
        <f>IF([7]Mides!F47=2,"X"," ")</f>
        <v>X</v>
      </c>
      <c r="F56" s="314">
        <f>[7]Mides!B47</f>
        <v>1996275411001</v>
      </c>
      <c r="G56" s="313" t="str">
        <f>IF(AND([7]Mides!H47&gt;=1,[7]Mides!H47&lt;=14),"X"," ")</f>
        <v xml:space="preserve"> </v>
      </c>
      <c r="H56" s="313" t="str">
        <f>IF(AND([7]Mides!H47&gt;=14,[7]Mides!H47&lt;=30),"X"," ")</f>
        <v xml:space="preserve"> </v>
      </c>
      <c r="I56" s="313" t="str">
        <f>IF(AND([7]Mides!H47&gt;=31,[7]Mides!H47&lt;=60),"X","  ")</f>
        <v>X</v>
      </c>
      <c r="J56" s="313" t="str">
        <f>IF([7]Mides!H47&gt;60,"X", "  ")</f>
        <v xml:space="preserve">  </v>
      </c>
      <c r="K56" s="315">
        <f>[7]Mides!N47</f>
        <v>0</v>
      </c>
      <c r="L56" s="315">
        <f>[7]Mides!K47</f>
        <v>0</v>
      </c>
      <c r="M56" s="315">
        <f>[7]Mides!L47</f>
        <v>0</v>
      </c>
      <c r="N56" s="315" t="str">
        <f>[7]Mides!M47</f>
        <v>X</v>
      </c>
      <c r="O56" s="315">
        <f t="shared" si="0"/>
        <v>0</v>
      </c>
      <c r="P56" s="315" t="str">
        <f>[7]Mides!R47</f>
        <v>Guatemala</v>
      </c>
      <c r="Q56" s="315" t="str">
        <f>[7]Mides!S47</f>
        <v>Guatemala</v>
      </c>
      <c r="R56" s="10"/>
      <c r="S56" s="10"/>
      <c r="T56" s="10"/>
      <c r="U56" s="10"/>
      <c r="V56" s="10"/>
      <c r="W56" s="10"/>
      <c r="X56" s="10"/>
      <c r="Y56" s="10"/>
    </row>
    <row r="57" spans="2:25" ht="15.6" x14ac:dyDescent="0.3">
      <c r="B57" s="311" t="str">
        <f>[7]Mides!E48</f>
        <v>Alexis</v>
      </c>
      <c r="C57" s="312" t="str">
        <f>[7]Mides!D48</f>
        <v>Martinez</v>
      </c>
      <c r="D57" s="313" t="str">
        <f>IF([7]Mides!F48=1,"X"," ")</f>
        <v xml:space="preserve"> </v>
      </c>
      <c r="E57" s="313" t="str">
        <f>IF([7]Mides!F48=2,"X"," ")</f>
        <v>X</v>
      </c>
      <c r="F57" s="314">
        <f>[7]Mides!B48</f>
        <v>1949555160101</v>
      </c>
      <c r="G57" s="313" t="str">
        <f>IF(AND([7]Mides!H48&gt;=1,[7]Mides!H48&lt;=14),"X"," ")</f>
        <v xml:space="preserve"> </v>
      </c>
      <c r="H57" s="313" t="str">
        <f>IF(AND([7]Mides!H48&gt;=14,[7]Mides!H48&lt;=30),"X"," ")</f>
        <v xml:space="preserve"> </v>
      </c>
      <c r="I57" s="313" t="str">
        <f>IF(AND([7]Mides!H48&gt;=31,[7]Mides!H48&lt;=60),"X","  ")</f>
        <v>X</v>
      </c>
      <c r="J57" s="313" t="str">
        <f>IF([7]Mides!H48&gt;60,"X", "  ")</f>
        <v xml:space="preserve">  </v>
      </c>
      <c r="K57" s="315">
        <f>[7]Mides!N48</f>
        <v>0</v>
      </c>
      <c r="L57" s="315">
        <f>[7]Mides!K48</f>
        <v>0</v>
      </c>
      <c r="M57" s="315">
        <f>[7]Mides!L48</f>
        <v>0</v>
      </c>
      <c r="N57" s="315" t="str">
        <f>[7]Mides!M48</f>
        <v>X</v>
      </c>
      <c r="O57" s="315">
        <f t="shared" si="0"/>
        <v>0</v>
      </c>
      <c r="P57" s="315" t="str">
        <f>[7]Mides!R48</f>
        <v>Guatemala</v>
      </c>
      <c r="Q57" s="315" t="str">
        <f>[7]Mides!S48</f>
        <v>Guatemala</v>
      </c>
      <c r="R57" s="10"/>
      <c r="S57" s="10"/>
      <c r="T57" s="10"/>
      <c r="U57" s="10"/>
      <c r="V57" s="10"/>
      <c r="W57" s="10"/>
      <c r="X57" s="10"/>
      <c r="Y57" s="10"/>
    </row>
    <row r="58" spans="2:25" ht="15.6" x14ac:dyDescent="0.3">
      <c r="B58" s="311" t="str">
        <f>[7]Mides!E49</f>
        <v>María</v>
      </c>
      <c r="C58" s="312" t="str">
        <f>[7]Mides!D49</f>
        <v>Escobar</v>
      </c>
      <c r="D58" s="313" t="str">
        <f>IF([7]Mides!F49=1,"X"," ")</f>
        <v>X</v>
      </c>
      <c r="E58" s="313" t="str">
        <f>IF([7]Mides!F49=2,"X"," ")</f>
        <v xml:space="preserve"> </v>
      </c>
      <c r="F58" s="314" t="str">
        <f>[7]Mides!B49</f>
        <v>A1 302088</v>
      </c>
      <c r="G58" s="313" t="str">
        <f>IF(AND([7]Mides!H49&gt;=1,[7]Mides!H49&lt;=14),"X"," ")</f>
        <v xml:space="preserve"> </v>
      </c>
      <c r="H58" s="313" t="str">
        <f>IF(AND([7]Mides!H49&gt;=14,[7]Mides!H49&lt;=30),"X"," ")</f>
        <v xml:space="preserve"> </v>
      </c>
      <c r="I58" s="313" t="str">
        <f>IF(AND([7]Mides!H49&gt;=31,[7]Mides!H49&lt;=60),"X","  ")</f>
        <v xml:space="preserve">  </v>
      </c>
      <c r="J58" s="313" t="str">
        <f>IF([7]Mides!H49&gt;60,"X", "  ")</f>
        <v>X</v>
      </c>
      <c r="K58" s="315">
        <f>[7]Mides!N49</f>
        <v>0</v>
      </c>
      <c r="L58" s="315">
        <f>[7]Mides!K49</f>
        <v>0</v>
      </c>
      <c r="M58" s="315">
        <f>[7]Mides!L49</f>
        <v>0</v>
      </c>
      <c r="N58" s="315" t="str">
        <f>[7]Mides!M49</f>
        <v>X</v>
      </c>
      <c r="O58" s="315">
        <f t="shared" si="0"/>
        <v>0</v>
      </c>
      <c r="P58" s="315" t="str">
        <f>[7]Mides!R49</f>
        <v>Guatemala</v>
      </c>
      <c r="Q58" s="315" t="str">
        <f>[7]Mides!S49</f>
        <v>Guatemala</v>
      </c>
      <c r="R58" s="10"/>
      <c r="S58" s="10"/>
      <c r="T58" s="10"/>
      <c r="U58" s="10"/>
      <c r="V58" s="10"/>
      <c r="W58" s="10"/>
      <c r="X58" s="10"/>
      <c r="Y58" s="10"/>
    </row>
    <row r="59" spans="2:25" ht="15.6" x14ac:dyDescent="0.3">
      <c r="B59" s="311" t="str">
        <f>[7]Mides!E50</f>
        <v>Kerryanne</v>
      </c>
      <c r="C59" s="312" t="str">
        <f>[7]Mides!D50</f>
        <v>Hernandez</v>
      </c>
      <c r="D59" s="313" t="str">
        <f>IF([7]Mides!F50=1,"X"," ")</f>
        <v>X</v>
      </c>
      <c r="E59" s="313" t="str">
        <f>IF([7]Mides!F50=2,"X"," ")</f>
        <v xml:space="preserve"> </v>
      </c>
      <c r="F59" s="314" t="str">
        <f>[7]Mides!B50</f>
        <v>Menor de Edad</v>
      </c>
      <c r="G59" s="313" t="str">
        <f>IF(AND([7]Mides!H50&gt;=1,[7]Mides!H50&lt;=14),"X"," ")</f>
        <v>X</v>
      </c>
      <c r="H59" s="313" t="str">
        <f>IF(AND([7]Mides!H50&gt;=14,[7]Mides!H50&lt;=30),"X"," ")</f>
        <v xml:space="preserve"> </v>
      </c>
      <c r="I59" s="313" t="str">
        <f>IF(AND([7]Mides!H50&gt;=31,[7]Mides!H50&lt;=60),"X","  ")</f>
        <v xml:space="preserve">  </v>
      </c>
      <c r="J59" s="313" t="str">
        <f>IF([7]Mides!H50&gt;60,"X", "  ")</f>
        <v xml:space="preserve">  </v>
      </c>
      <c r="K59" s="315">
        <f>[7]Mides!N50</f>
        <v>0</v>
      </c>
      <c r="L59" s="315">
        <f>[7]Mides!K50</f>
        <v>0</v>
      </c>
      <c r="M59" s="315">
        <f>[7]Mides!L50</f>
        <v>0</v>
      </c>
      <c r="N59" s="315" t="str">
        <f>[7]Mides!M50</f>
        <v>X</v>
      </c>
      <c r="O59" s="315">
        <f t="shared" si="0"/>
        <v>0</v>
      </c>
      <c r="P59" s="315" t="str">
        <f>[7]Mides!R50</f>
        <v>Guatemala</v>
      </c>
      <c r="Q59" s="315" t="str">
        <f>[7]Mides!S50</f>
        <v>Guatemala</v>
      </c>
      <c r="R59" s="10"/>
      <c r="S59" s="10"/>
      <c r="T59" s="10"/>
      <c r="U59" s="10"/>
      <c r="V59" s="10"/>
      <c r="W59" s="10"/>
      <c r="X59" s="10"/>
      <c r="Y59" s="10"/>
    </row>
    <row r="60" spans="2:25" ht="15.6" x14ac:dyDescent="0.3">
      <c r="B60" s="311" t="str">
        <f>[7]Mides!E51</f>
        <v>Dorian</v>
      </c>
      <c r="C60" s="312" t="str">
        <f>[7]Mides!D51</f>
        <v>Hernandez</v>
      </c>
      <c r="D60" s="313" t="str">
        <f>IF([7]Mides!F51=1,"X"," ")</f>
        <v xml:space="preserve"> </v>
      </c>
      <c r="E60" s="313" t="str">
        <f>IF([7]Mides!F51=2,"X"," ")</f>
        <v>X</v>
      </c>
      <c r="F60" s="314" t="str">
        <f>[7]Mides!B51</f>
        <v>Menor de Edad</v>
      </c>
      <c r="G60" s="313" t="str">
        <f>IF(AND([7]Mides!H51&gt;=1,[7]Mides!H51&lt;=14),"X"," ")</f>
        <v>X</v>
      </c>
      <c r="H60" s="313" t="str">
        <f>IF(AND([7]Mides!H51&gt;=14,[7]Mides!H51&lt;=30),"X"," ")</f>
        <v xml:space="preserve"> </v>
      </c>
      <c r="I60" s="313" t="str">
        <f>IF(AND([7]Mides!H51&gt;=31,[7]Mides!H51&lt;=60),"X","  ")</f>
        <v xml:space="preserve">  </v>
      </c>
      <c r="J60" s="313" t="str">
        <f>IF([7]Mides!H51&gt;60,"X", "  ")</f>
        <v xml:space="preserve">  </v>
      </c>
      <c r="K60" s="315">
        <f>[7]Mides!N51</f>
        <v>0</v>
      </c>
      <c r="L60" s="315">
        <f>[7]Mides!K51</f>
        <v>0</v>
      </c>
      <c r="M60" s="315">
        <f>[7]Mides!L51</f>
        <v>0</v>
      </c>
      <c r="N60" s="315" t="str">
        <f>[7]Mides!M51</f>
        <v>X</v>
      </c>
      <c r="O60" s="315">
        <f t="shared" si="0"/>
        <v>0</v>
      </c>
      <c r="P60" s="315" t="str">
        <f>[7]Mides!R51</f>
        <v>Guatemala</v>
      </c>
      <c r="Q60" s="315" t="str">
        <f>[7]Mides!S51</f>
        <v>Guatemala</v>
      </c>
      <c r="R60" s="10"/>
      <c r="S60" s="10"/>
      <c r="T60" s="10"/>
      <c r="U60" s="10"/>
      <c r="V60" s="10"/>
      <c r="W60" s="10"/>
      <c r="X60" s="10"/>
      <c r="Y60" s="10"/>
    </row>
    <row r="61" spans="2:25" ht="15.6" x14ac:dyDescent="0.3">
      <c r="B61" s="311" t="str">
        <f>[7]Mides!E52</f>
        <v xml:space="preserve">Edras </v>
      </c>
      <c r="C61" s="312" t="str">
        <f>[7]Mides!D52</f>
        <v>Archila</v>
      </c>
      <c r="D61" s="313" t="str">
        <f>IF([7]Mides!F52=1,"X"," ")</f>
        <v xml:space="preserve"> </v>
      </c>
      <c r="E61" s="313" t="str">
        <f>IF([7]Mides!F52=2,"X"," ")</f>
        <v>X</v>
      </c>
      <c r="F61" s="314" t="str">
        <f>[7]Mides!B52</f>
        <v>Menor de Edad</v>
      </c>
      <c r="G61" s="313" t="str">
        <f>IF(AND([7]Mides!H52&gt;=1,[7]Mides!H52&lt;=14),"X"," ")</f>
        <v>X</v>
      </c>
      <c r="H61" s="313" t="str">
        <f>IF(AND([7]Mides!H52&gt;=14,[7]Mides!H52&lt;=30),"X"," ")</f>
        <v xml:space="preserve"> </v>
      </c>
      <c r="I61" s="313" t="str">
        <f>IF(AND([7]Mides!H52&gt;=31,[7]Mides!H52&lt;=60),"X","  ")</f>
        <v xml:space="preserve">  </v>
      </c>
      <c r="J61" s="313" t="str">
        <f>IF([7]Mides!H52&gt;60,"X", "  ")</f>
        <v xml:space="preserve">  </v>
      </c>
      <c r="K61" s="315">
        <f>[7]Mides!N52</f>
        <v>0</v>
      </c>
      <c r="L61" s="315">
        <f>[7]Mides!K52</f>
        <v>0</v>
      </c>
      <c r="M61" s="315">
        <f>[7]Mides!L52</f>
        <v>0</v>
      </c>
      <c r="N61" s="315" t="str">
        <f>[7]Mides!M52</f>
        <v>X</v>
      </c>
      <c r="O61" s="315">
        <f t="shared" si="0"/>
        <v>0</v>
      </c>
      <c r="P61" s="315" t="str">
        <f>[7]Mides!R52</f>
        <v>Guatemala</v>
      </c>
      <c r="Q61" s="315" t="str">
        <f>[7]Mides!S52</f>
        <v>Guatemala</v>
      </c>
      <c r="R61" s="10"/>
      <c r="S61" s="10"/>
      <c r="T61" s="10"/>
      <c r="U61" s="10"/>
      <c r="V61" s="10"/>
      <c r="W61" s="10"/>
      <c r="X61" s="10"/>
      <c r="Y61" s="10"/>
    </row>
    <row r="62" spans="2:25" ht="15.6" x14ac:dyDescent="0.3">
      <c r="B62" s="311" t="str">
        <f>[7]Mides!E53</f>
        <v>Jaqueline</v>
      </c>
      <c r="C62" s="312" t="str">
        <f>[7]Mides!D53</f>
        <v>Valdez</v>
      </c>
      <c r="D62" s="313" t="str">
        <f>IF([7]Mides!F53=1,"X"," ")</f>
        <v>X</v>
      </c>
      <c r="E62" s="313" t="str">
        <f>IF([7]Mides!F53=2,"X"," ")</f>
        <v xml:space="preserve"> </v>
      </c>
      <c r="F62" s="314" t="str">
        <f>[7]Mides!B53</f>
        <v>Menor de Edad</v>
      </c>
      <c r="G62" s="313" t="str">
        <f>IF(AND([7]Mides!H53&gt;=1,[7]Mides!H53&lt;=14),"X"," ")</f>
        <v>X</v>
      </c>
      <c r="H62" s="313" t="str">
        <f>IF(AND([7]Mides!H53&gt;=14,[7]Mides!H53&lt;=30),"X"," ")</f>
        <v xml:space="preserve"> </v>
      </c>
      <c r="I62" s="313" t="str">
        <f>IF(AND([7]Mides!H53&gt;=31,[7]Mides!H53&lt;=60),"X","  ")</f>
        <v xml:space="preserve">  </v>
      </c>
      <c r="J62" s="313" t="str">
        <f>IF([7]Mides!H53&gt;60,"X", "  ")</f>
        <v xml:space="preserve">  </v>
      </c>
      <c r="K62" s="315">
        <f>[7]Mides!N53</f>
        <v>0</v>
      </c>
      <c r="L62" s="315">
        <f>[7]Mides!K53</f>
        <v>0</v>
      </c>
      <c r="M62" s="315">
        <f>[7]Mides!L53</f>
        <v>0</v>
      </c>
      <c r="N62" s="315" t="str">
        <f>[7]Mides!M53</f>
        <v>X</v>
      </c>
      <c r="O62" s="315">
        <f t="shared" si="0"/>
        <v>0</v>
      </c>
      <c r="P62" s="315" t="str">
        <f>[7]Mides!R53</f>
        <v>Guatemala</v>
      </c>
      <c r="Q62" s="315" t="str">
        <f>[7]Mides!S53</f>
        <v>Guatemala</v>
      </c>
      <c r="R62" s="10"/>
      <c r="S62" s="10"/>
      <c r="T62" s="10"/>
      <c r="U62" s="10"/>
      <c r="V62" s="10"/>
      <c r="W62" s="10"/>
      <c r="X62" s="10"/>
      <c r="Y62" s="10"/>
    </row>
    <row r="63" spans="2:25" ht="15.6" x14ac:dyDescent="0.3">
      <c r="B63" s="311" t="str">
        <f>[7]Mides!E54</f>
        <v>Barbara</v>
      </c>
      <c r="C63" s="312" t="str">
        <f>[7]Mides!D54</f>
        <v>Samayoa</v>
      </c>
      <c r="D63" s="313" t="str">
        <f>IF([7]Mides!F54=1,"X"," ")</f>
        <v>X</v>
      </c>
      <c r="E63" s="313" t="str">
        <f>IF([7]Mides!F54=2,"X"," ")</f>
        <v xml:space="preserve"> </v>
      </c>
      <c r="F63" s="314" t="str">
        <f>[7]Mides!B54</f>
        <v>Menor de Edad</v>
      </c>
      <c r="G63" s="313" t="str">
        <f>IF(AND([7]Mides!H54&gt;=1,[7]Mides!H54&lt;=14),"X"," ")</f>
        <v>X</v>
      </c>
      <c r="H63" s="313" t="str">
        <f>IF(AND([7]Mides!H54&gt;=14,[7]Mides!H54&lt;=30),"X"," ")</f>
        <v xml:space="preserve"> </v>
      </c>
      <c r="I63" s="313" t="str">
        <f>IF(AND([7]Mides!H54&gt;=31,[7]Mides!H54&lt;=60),"X","  ")</f>
        <v xml:space="preserve">  </v>
      </c>
      <c r="J63" s="313" t="str">
        <f>IF([7]Mides!H54&gt;60,"X", "  ")</f>
        <v xml:space="preserve">  </v>
      </c>
      <c r="K63" s="315">
        <f>[7]Mides!N54</f>
        <v>0</v>
      </c>
      <c r="L63" s="315">
        <f>[7]Mides!K54</f>
        <v>0</v>
      </c>
      <c r="M63" s="315">
        <f>[7]Mides!L54</f>
        <v>0</v>
      </c>
      <c r="N63" s="315" t="str">
        <f>[7]Mides!M54</f>
        <v>X</v>
      </c>
      <c r="O63" s="315">
        <f t="shared" si="0"/>
        <v>0</v>
      </c>
      <c r="P63" s="315" t="str">
        <f>[7]Mides!R54</f>
        <v>Guatemala</v>
      </c>
      <c r="Q63" s="315" t="str">
        <f>[7]Mides!S54</f>
        <v>Guatemala</v>
      </c>
      <c r="R63" s="10"/>
      <c r="S63" s="10"/>
      <c r="T63" s="10"/>
      <c r="U63" s="10"/>
      <c r="V63" s="10"/>
      <c r="W63" s="10"/>
      <c r="X63" s="10"/>
      <c r="Y63" s="10"/>
    </row>
    <row r="64" spans="2:25" ht="15.6" x14ac:dyDescent="0.3">
      <c r="B64" s="311" t="str">
        <f>[7]Mides!E55</f>
        <v>Ashley</v>
      </c>
      <c r="C64" s="312" t="str">
        <f>[7]Mides!D55</f>
        <v>Valdez</v>
      </c>
      <c r="D64" s="313" t="str">
        <f>IF([7]Mides!F55=1,"X"," ")</f>
        <v>X</v>
      </c>
      <c r="E64" s="313" t="str">
        <f>IF([7]Mides!F55=2,"X"," ")</f>
        <v xml:space="preserve"> </v>
      </c>
      <c r="F64" s="314" t="str">
        <f>[7]Mides!B55</f>
        <v>Menor de Edad</v>
      </c>
      <c r="G64" s="313" t="str">
        <f>IF(AND([7]Mides!H55&gt;=1,[7]Mides!H55&lt;=14),"X"," ")</f>
        <v>X</v>
      </c>
      <c r="H64" s="313" t="str">
        <f>IF(AND([7]Mides!H55&gt;=14,[7]Mides!H55&lt;=30),"X"," ")</f>
        <v xml:space="preserve"> </v>
      </c>
      <c r="I64" s="313" t="str">
        <f>IF(AND([7]Mides!H55&gt;=31,[7]Mides!H55&lt;=60),"X","  ")</f>
        <v xml:space="preserve">  </v>
      </c>
      <c r="J64" s="313" t="str">
        <f>IF([7]Mides!H55&gt;60,"X", "  ")</f>
        <v xml:space="preserve">  </v>
      </c>
      <c r="K64" s="315">
        <f>[7]Mides!N55</f>
        <v>0</v>
      </c>
      <c r="L64" s="315">
        <f>[7]Mides!K55</f>
        <v>0</v>
      </c>
      <c r="M64" s="315">
        <f>[7]Mides!L55</f>
        <v>0</v>
      </c>
      <c r="N64" s="315" t="str">
        <f>[7]Mides!M55</f>
        <v>X</v>
      </c>
      <c r="O64" s="315">
        <f t="shared" si="0"/>
        <v>0</v>
      </c>
      <c r="P64" s="315" t="str">
        <f>[7]Mides!R55</f>
        <v>Guatemala</v>
      </c>
      <c r="Q64" s="315" t="str">
        <f>[7]Mides!S55</f>
        <v>Guatemala</v>
      </c>
      <c r="R64" s="10"/>
      <c r="S64" s="10"/>
      <c r="T64" s="10"/>
      <c r="U64" s="10"/>
      <c r="V64" s="10"/>
      <c r="W64" s="10"/>
      <c r="X64" s="10"/>
      <c r="Y64" s="10"/>
    </row>
    <row r="65" spans="2:25" ht="15.6" x14ac:dyDescent="0.3">
      <c r="B65" s="311" t="str">
        <f>[7]Mides!E56</f>
        <v>Cindy</v>
      </c>
      <c r="C65" s="312" t="str">
        <f>[7]Mides!D56</f>
        <v>Gonzales</v>
      </c>
      <c r="D65" s="313" t="str">
        <f>IF([7]Mides!F56=1,"X"," ")</f>
        <v>X</v>
      </c>
      <c r="E65" s="313" t="str">
        <f>IF([7]Mides!F56=2,"X"," ")</f>
        <v xml:space="preserve"> </v>
      </c>
      <c r="F65" s="314">
        <f>[7]Mides!B56</f>
        <v>2226173061015</v>
      </c>
      <c r="G65" s="313" t="str">
        <f>IF(AND([7]Mides!H56&gt;=1,[7]Mides!H56&lt;=14),"X"," ")</f>
        <v xml:space="preserve"> </v>
      </c>
      <c r="H65" s="313" t="str">
        <f>IF(AND([7]Mides!H56&gt;=14,[7]Mides!H56&lt;=30),"X"," ")</f>
        <v>X</v>
      </c>
      <c r="I65" s="313" t="str">
        <f>IF(AND([7]Mides!H56&gt;=31,[7]Mides!H56&lt;=60),"X","  ")</f>
        <v xml:space="preserve">  </v>
      </c>
      <c r="J65" s="313" t="str">
        <f>IF([7]Mides!H56&gt;60,"X", "  ")</f>
        <v xml:space="preserve">  </v>
      </c>
      <c r="K65" s="315">
        <f>[7]Mides!N56</f>
        <v>0</v>
      </c>
      <c r="L65" s="315">
        <f>[7]Mides!K56</f>
        <v>0</v>
      </c>
      <c r="M65" s="315">
        <f>[7]Mides!L56</f>
        <v>0</v>
      </c>
      <c r="N65" s="315" t="str">
        <f>[7]Mides!M56</f>
        <v>X</v>
      </c>
      <c r="O65" s="315">
        <f t="shared" si="0"/>
        <v>0</v>
      </c>
      <c r="P65" s="315" t="str">
        <f>[7]Mides!R56</f>
        <v>Guatemala</v>
      </c>
      <c r="Q65" s="315" t="str">
        <f>[7]Mides!S56</f>
        <v>Guatemala</v>
      </c>
      <c r="R65" s="10"/>
      <c r="S65" s="10"/>
      <c r="T65" s="10"/>
      <c r="U65" s="10"/>
      <c r="V65" s="10"/>
      <c r="W65" s="10"/>
      <c r="X65" s="10"/>
      <c r="Y65" s="10"/>
    </row>
    <row r="66" spans="2:25" ht="15.6" x14ac:dyDescent="0.3">
      <c r="B66" s="311" t="str">
        <f>[7]Mides!E57</f>
        <v>María</v>
      </c>
      <c r="C66" s="312" t="str">
        <f>[7]Mides!D57</f>
        <v>Guamuche</v>
      </c>
      <c r="D66" s="313" t="str">
        <f>IF([7]Mides!F57=1,"X"," ")</f>
        <v>X</v>
      </c>
      <c r="E66" s="313" t="str">
        <f>IF([7]Mides!F57=2,"X"," ")</f>
        <v xml:space="preserve"> </v>
      </c>
      <c r="F66" s="314">
        <f>[7]Mides!B57</f>
        <v>1732630380101</v>
      </c>
      <c r="G66" s="313" t="str">
        <f>IF(AND([7]Mides!H57&gt;=1,[7]Mides!H57&lt;=14),"X"," ")</f>
        <v xml:space="preserve"> </v>
      </c>
      <c r="H66" s="313" t="str">
        <f>IF(AND([7]Mides!H57&gt;=14,[7]Mides!H57&lt;=30),"X"," ")</f>
        <v xml:space="preserve"> </v>
      </c>
      <c r="I66" s="313" t="str">
        <f>IF(AND([7]Mides!H57&gt;=31,[7]Mides!H57&lt;=60),"X","  ")</f>
        <v>X</v>
      </c>
      <c r="J66" s="313" t="str">
        <f>IF([7]Mides!H57&gt;60,"X", "  ")</f>
        <v xml:space="preserve">  </v>
      </c>
      <c r="K66" s="315">
        <f>[7]Mides!N57</f>
        <v>0</v>
      </c>
      <c r="L66" s="315">
        <f>[7]Mides!K57</f>
        <v>0</v>
      </c>
      <c r="M66" s="315">
        <f>[7]Mides!L57</f>
        <v>0</v>
      </c>
      <c r="N66" s="315" t="str">
        <f>[7]Mides!M57</f>
        <v>X</v>
      </c>
      <c r="O66" s="315">
        <f t="shared" si="0"/>
        <v>0</v>
      </c>
      <c r="P66" s="315" t="str">
        <f>[7]Mides!R57</f>
        <v>Guatemala</v>
      </c>
      <c r="Q66" s="315" t="str">
        <f>[7]Mides!S57</f>
        <v>Guatemala</v>
      </c>
      <c r="R66" s="10"/>
      <c r="S66" s="10"/>
      <c r="T66" s="10"/>
      <c r="U66" s="10"/>
      <c r="V66" s="10"/>
      <c r="W66" s="10"/>
      <c r="X66" s="10"/>
      <c r="Y66" s="10"/>
    </row>
    <row r="67" spans="2:25" ht="15.6" x14ac:dyDescent="0.3">
      <c r="B67" s="311" t="str">
        <f>[7]Mides!E58</f>
        <v>Eilyn</v>
      </c>
      <c r="C67" s="312" t="str">
        <f>[7]Mides!D58</f>
        <v>Ariola</v>
      </c>
      <c r="D67" s="313" t="str">
        <f>IF([7]Mides!F58=1,"X"," ")</f>
        <v>X</v>
      </c>
      <c r="E67" s="313" t="str">
        <f>IF([7]Mides!F58=2,"X"," ")</f>
        <v xml:space="preserve"> </v>
      </c>
      <c r="F67" s="314">
        <f>[7]Mides!B58</f>
        <v>1007176880101</v>
      </c>
      <c r="G67" s="313" t="str">
        <f>IF(AND([7]Mides!H58&gt;=1,[7]Mides!H58&lt;=14),"X"," ")</f>
        <v xml:space="preserve"> </v>
      </c>
      <c r="H67" s="313" t="str">
        <f>IF(AND([7]Mides!H58&gt;=14,[7]Mides!H58&lt;=30),"X"," ")</f>
        <v>X</v>
      </c>
      <c r="I67" s="313" t="str">
        <f>IF(AND([7]Mides!H58&gt;=31,[7]Mides!H58&lt;=60),"X","  ")</f>
        <v xml:space="preserve">  </v>
      </c>
      <c r="J67" s="313" t="str">
        <f>IF([7]Mides!H58&gt;60,"X", "  ")</f>
        <v xml:space="preserve">  </v>
      </c>
      <c r="K67" s="315">
        <f>[7]Mides!N58</f>
        <v>0</v>
      </c>
      <c r="L67" s="315">
        <f>[7]Mides!K58</f>
        <v>0</v>
      </c>
      <c r="M67" s="315">
        <f>[7]Mides!L58</f>
        <v>0</v>
      </c>
      <c r="N67" s="315" t="str">
        <f>[7]Mides!M58</f>
        <v>X</v>
      </c>
      <c r="O67" s="315">
        <f t="shared" si="0"/>
        <v>0</v>
      </c>
      <c r="P67" s="315" t="str">
        <f>[7]Mides!R58</f>
        <v>Guatemala</v>
      </c>
      <c r="Q67" s="315" t="str">
        <f>[7]Mides!S58</f>
        <v>Guatemala</v>
      </c>
      <c r="R67" s="10"/>
      <c r="S67" s="10"/>
      <c r="T67" s="10"/>
      <c r="U67" s="10"/>
      <c r="V67" s="10"/>
      <c r="W67" s="10"/>
      <c r="X67" s="10"/>
      <c r="Y67" s="10"/>
    </row>
    <row r="68" spans="2:25" ht="15.6" x14ac:dyDescent="0.3">
      <c r="B68" s="311" t="str">
        <f>[7]Mides!E59</f>
        <v>Isabel</v>
      </c>
      <c r="C68" s="312" t="str">
        <f>[7]Mides!D59</f>
        <v>Ochoa</v>
      </c>
      <c r="D68" s="313" t="str">
        <f>IF([7]Mides!F59=1,"X"," ")</f>
        <v>X</v>
      </c>
      <c r="E68" s="313" t="str">
        <f>IF([7]Mides!F59=2,"X"," ")</f>
        <v xml:space="preserve"> </v>
      </c>
      <c r="F68" s="314">
        <f>[7]Mides!B59</f>
        <v>2184266901601</v>
      </c>
      <c r="G68" s="313" t="str">
        <f>IF(AND([7]Mides!H59&gt;=1,[7]Mides!H59&lt;=14),"X"," ")</f>
        <v xml:space="preserve"> </v>
      </c>
      <c r="H68" s="313" t="str">
        <f>IF(AND([7]Mides!H59&gt;=14,[7]Mides!H59&lt;=30),"X"," ")</f>
        <v xml:space="preserve"> </v>
      </c>
      <c r="I68" s="313" t="str">
        <f>IF(AND([7]Mides!H59&gt;=31,[7]Mides!H59&lt;=60),"X","  ")</f>
        <v xml:space="preserve">  </v>
      </c>
      <c r="J68" s="313" t="str">
        <f>IF([7]Mides!H59&gt;60,"X", "  ")</f>
        <v>X</v>
      </c>
      <c r="K68" s="315" t="str">
        <f>[7]Mides!N59</f>
        <v>X</v>
      </c>
      <c r="L68" s="315">
        <f>[7]Mides!K59</f>
        <v>0</v>
      </c>
      <c r="M68" s="315">
        <f>[7]Mides!L59</f>
        <v>0</v>
      </c>
      <c r="N68" s="315">
        <f>[7]Mides!M59</f>
        <v>0</v>
      </c>
      <c r="O68" s="315">
        <f t="shared" si="0"/>
        <v>0</v>
      </c>
      <c r="P68" s="315" t="str">
        <f>[7]Mides!R59</f>
        <v>Guatemala</v>
      </c>
      <c r="Q68" s="315" t="str">
        <f>[7]Mides!S59</f>
        <v>Guatemala</v>
      </c>
      <c r="R68" s="10"/>
      <c r="S68" s="10"/>
      <c r="T68" s="10"/>
      <c r="U68" s="10"/>
      <c r="V68" s="10"/>
      <c r="W68" s="10"/>
      <c r="X68" s="10"/>
      <c r="Y68" s="10"/>
    </row>
    <row r="69" spans="2:25" ht="15.6" x14ac:dyDescent="0.3">
      <c r="B69" s="311" t="str">
        <f>[7]Mides!E60</f>
        <v>Blanca</v>
      </c>
      <c r="C69" s="312" t="str">
        <f>[7]Mides!D60</f>
        <v>Osoy</v>
      </c>
      <c r="D69" s="313" t="str">
        <f>IF([7]Mides!F60=1,"X"," ")</f>
        <v>X</v>
      </c>
      <c r="E69" s="313" t="str">
        <f>IF([7]Mides!F60=2,"X"," ")</f>
        <v xml:space="preserve"> </v>
      </c>
      <c r="F69" s="314">
        <f>[7]Mides!B60</f>
        <v>2273453980101</v>
      </c>
      <c r="G69" s="313" t="str">
        <f>IF(AND([7]Mides!H60&gt;=1,[7]Mides!H60&lt;=14),"X"," ")</f>
        <v xml:space="preserve"> </v>
      </c>
      <c r="H69" s="313" t="str">
        <f>IF(AND([7]Mides!H60&gt;=14,[7]Mides!H60&lt;=30),"X"," ")</f>
        <v xml:space="preserve"> </v>
      </c>
      <c r="I69" s="313" t="str">
        <f>IF(AND([7]Mides!H60&gt;=31,[7]Mides!H60&lt;=60),"X","  ")</f>
        <v>X</v>
      </c>
      <c r="J69" s="313" t="str">
        <f>IF([7]Mides!H60&gt;60,"X", "  ")</f>
        <v xml:space="preserve">  </v>
      </c>
      <c r="K69" s="315">
        <f>[7]Mides!N60</f>
        <v>0</v>
      </c>
      <c r="L69" s="315">
        <f>[7]Mides!K60</f>
        <v>0</v>
      </c>
      <c r="M69" s="315">
        <f>[7]Mides!L60</f>
        <v>0</v>
      </c>
      <c r="N69" s="315" t="str">
        <f>[7]Mides!M60</f>
        <v>X</v>
      </c>
      <c r="O69" s="315">
        <f t="shared" si="0"/>
        <v>0</v>
      </c>
      <c r="P69" s="315" t="str">
        <f>[7]Mides!R60</f>
        <v>Guatemala</v>
      </c>
      <c r="Q69" s="315" t="str">
        <f>[7]Mides!S60</f>
        <v>Guatemala</v>
      </c>
      <c r="R69" s="10"/>
      <c r="S69" s="10"/>
      <c r="T69" s="10"/>
      <c r="U69" s="10"/>
      <c r="V69" s="10"/>
      <c r="W69" s="10"/>
      <c r="X69" s="10"/>
      <c r="Y69" s="10"/>
    </row>
    <row r="70" spans="2:25" ht="15.6" x14ac:dyDescent="0.3">
      <c r="B70" s="311" t="str">
        <f>[7]Mides!E61</f>
        <v>Jose</v>
      </c>
      <c r="C70" s="312" t="str">
        <f>[7]Mides!D61</f>
        <v>Alvarado</v>
      </c>
      <c r="D70" s="313" t="str">
        <f>IF([7]Mides!F61=1,"X"," ")</f>
        <v xml:space="preserve"> </v>
      </c>
      <c r="E70" s="313" t="str">
        <f>IF([7]Mides!F61=2,"X"," ")</f>
        <v>X</v>
      </c>
      <c r="F70" s="314" t="str">
        <f>[7]Mides!B61</f>
        <v>Menor de Edad</v>
      </c>
      <c r="G70" s="313" t="str">
        <f>IF(AND([7]Mides!H61&gt;=1,[7]Mides!H61&lt;=14),"X"," ")</f>
        <v xml:space="preserve"> </v>
      </c>
      <c r="H70" s="313" t="str">
        <f>IF(AND([7]Mides!H61&gt;=14,[7]Mides!H61&lt;=30),"X"," ")</f>
        <v xml:space="preserve"> </v>
      </c>
      <c r="I70" s="313" t="str">
        <f>IF(AND([7]Mides!H61&gt;=31,[7]Mides!H61&lt;=60),"X","  ")</f>
        <v xml:space="preserve">  </v>
      </c>
      <c r="J70" s="313" t="str">
        <f>IF([7]Mides!H61&gt;60,"X", "  ")</f>
        <v>X</v>
      </c>
      <c r="K70" s="315">
        <f>[7]Mides!N61</f>
        <v>0</v>
      </c>
      <c r="L70" s="315">
        <f>[7]Mides!K61</f>
        <v>0</v>
      </c>
      <c r="M70" s="315">
        <f>[7]Mides!L61</f>
        <v>0</v>
      </c>
      <c r="N70" s="315" t="str">
        <f>[7]Mides!M61</f>
        <v>X</v>
      </c>
      <c r="O70" s="315">
        <f t="shared" si="0"/>
        <v>0</v>
      </c>
      <c r="P70" s="315" t="str">
        <f>[7]Mides!R61</f>
        <v>Guatemala</v>
      </c>
      <c r="Q70" s="315" t="str">
        <f>[7]Mides!S61</f>
        <v>Guatemala</v>
      </c>
      <c r="R70" s="10"/>
      <c r="S70" s="10"/>
      <c r="T70" s="10"/>
      <c r="U70" s="10"/>
      <c r="V70" s="10"/>
      <c r="W70" s="10"/>
      <c r="X70" s="10"/>
      <c r="Y70" s="10"/>
    </row>
    <row r="71" spans="2:25" ht="15.6" x14ac:dyDescent="0.3">
      <c r="B71" s="311" t="str">
        <f>[7]Mides!E62</f>
        <v>Jimmy</v>
      </c>
      <c r="C71" s="312" t="str">
        <f>[7]Mides!D62</f>
        <v>Alvarado</v>
      </c>
      <c r="D71" s="313" t="str">
        <f>IF([7]Mides!F62=1,"X"," ")</f>
        <v xml:space="preserve"> </v>
      </c>
      <c r="E71" s="313" t="str">
        <f>IF([7]Mides!F62=2,"X"," ")</f>
        <v>X</v>
      </c>
      <c r="F71" s="314" t="str">
        <f>[7]Mides!B62</f>
        <v>Menor de Edad</v>
      </c>
      <c r="G71" s="313" t="str">
        <f>IF(AND([7]Mides!H62&gt;=1,[7]Mides!H62&lt;=14),"X"," ")</f>
        <v>X</v>
      </c>
      <c r="H71" s="313" t="str">
        <f>IF(AND([7]Mides!H62&gt;=14,[7]Mides!H62&lt;=30),"X"," ")</f>
        <v xml:space="preserve"> </v>
      </c>
      <c r="I71" s="313" t="str">
        <f>IF(AND([7]Mides!H62&gt;=31,[7]Mides!H62&lt;=60),"X","  ")</f>
        <v xml:space="preserve">  </v>
      </c>
      <c r="J71" s="313" t="str">
        <f>IF([7]Mides!H62&gt;60,"X", "  ")</f>
        <v xml:space="preserve">  </v>
      </c>
      <c r="K71" s="315">
        <f>[7]Mides!N62</f>
        <v>0</v>
      </c>
      <c r="L71" s="315">
        <f>[7]Mides!K62</f>
        <v>0</v>
      </c>
      <c r="M71" s="315">
        <f>[7]Mides!L62</f>
        <v>0</v>
      </c>
      <c r="N71" s="315" t="str">
        <f>[7]Mides!M62</f>
        <v>X</v>
      </c>
      <c r="O71" s="315">
        <f t="shared" si="0"/>
        <v>0</v>
      </c>
      <c r="P71" s="315" t="str">
        <f>[7]Mides!R62</f>
        <v>Guatemala</v>
      </c>
      <c r="Q71" s="315" t="str">
        <f>[7]Mides!S62</f>
        <v>Guatemala</v>
      </c>
      <c r="R71" s="10"/>
      <c r="S71" s="10"/>
      <c r="T71" s="10"/>
      <c r="U71" s="10"/>
      <c r="V71" s="10"/>
      <c r="W71" s="10"/>
      <c r="X71" s="10"/>
      <c r="Y71" s="10"/>
    </row>
    <row r="72" spans="2:25" ht="15.6" x14ac:dyDescent="0.3">
      <c r="B72" s="311" t="str">
        <f>[7]Mides!E63</f>
        <v>Cindy</v>
      </c>
      <c r="C72" s="312" t="str">
        <f>[7]Mides!D63</f>
        <v>Gonzales</v>
      </c>
      <c r="D72" s="313" t="str">
        <f>IF([7]Mides!F63=1,"X"," ")</f>
        <v>X</v>
      </c>
      <c r="E72" s="313" t="str">
        <f>IF([7]Mides!F63=2,"X"," ")</f>
        <v xml:space="preserve"> </v>
      </c>
      <c r="F72" s="314">
        <f>[7]Mides!B63</f>
        <v>2226173061015</v>
      </c>
      <c r="G72" s="313" t="str">
        <f>IF(AND([7]Mides!H63&gt;=1,[7]Mides!H63&lt;=14),"X"," ")</f>
        <v xml:space="preserve"> </v>
      </c>
      <c r="H72" s="313" t="str">
        <f>IF(AND([7]Mides!H63&gt;=14,[7]Mides!H63&lt;=30),"X"," ")</f>
        <v>X</v>
      </c>
      <c r="I72" s="313" t="str">
        <f>IF(AND([7]Mides!H63&gt;=31,[7]Mides!H63&lt;=60),"X","  ")</f>
        <v xml:space="preserve">  </v>
      </c>
      <c r="J72" s="313" t="str">
        <f>IF([7]Mides!H63&gt;60,"X", "  ")</f>
        <v xml:space="preserve">  </v>
      </c>
      <c r="K72" s="315">
        <f>[7]Mides!N63</f>
        <v>0</v>
      </c>
      <c r="L72" s="315">
        <f>[7]Mides!K63</f>
        <v>0</v>
      </c>
      <c r="M72" s="315">
        <f>[7]Mides!L63</f>
        <v>0</v>
      </c>
      <c r="N72" s="315" t="str">
        <f>[7]Mides!M63</f>
        <v>X</v>
      </c>
      <c r="O72" s="315">
        <f t="shared" si="0"/>
        <v>0</v>
      </c>
      <c r="P72" s="315" t="str">
        <f>[7]Mides!R63</f>
        <v>Guatemala</v>
      </c>
      <c r="Q72" s="315" t="str">
        <f>[7]Mides!S63</f>
        <v>Guatemala</v>
      </c>
      <c r="R72" s="10"/>
      <c r="S72" s="10"/>
      <c r="T72" s="10"/>
      <c r="U72" s="10"/>
      <c r="V72" s="10"/>
      <c r="W72" s="10"/>
      <c r="X72" s="10"/>
      <c r="Y72" s="10"/>
    </row>
    <row r="73" spans="2:25" ht="15.6" x14ac:dyDescent="0.3">
      <c r="B73" s="311" t="str">
        <f>[7]Mides!E64</f>
        <v>María</v>
      </c>
      <c r="C73" s="312" t="str">
        <f>[7]Mides!D64</f>
        <v>Guamuche</v>
      </c>
      <c r="D73" s="313" t="str">
        <f>IF([7]Mides!F64=1,"X"," ")</f>
        <v>X</v>
      </c>
      <c r="E73" s="313" t="str">
        <f>IF([7]Mides!F64=2,"X"," ")</f>
        <v xml:space="preserve"> </v>
      </c>
      <c r="F73" s="314">
        <f>[7]Mides!B64</f>
        <v>1732630380101</v>
      </c>
      <c r="G73" s="313" t="str">
        <f>IF(AND([7]Mides!H64&gt;=1,[7]Mides!H64&lt;=14),"X"," ")</f>
        <v xml:space="preserve"> </v>
      </c>
      <c r="H73" s="313" t="str">
        <f>IF(AND([7]Mides!H64&gt;=14,[7]Mides!H64&lt;=30),"X"," ")</f>
        <v xml:space="preserve"> </v>
      </c>
      <c r="I73" s="313" t="str">
        <f>IF(AND([7]Mides!H64&gt;=31,[7]Mides!H64&lt;=60),"X","  ")</f>
        <v>X</v>
      </c>
      <c r="J73" s="313" t="str">
        <f>IF([7]Mides!H64&gt;60,"X", "  ")</f>
        <v xml:space="preserve">  </v>
      </c>
      <c r="K73" s="315">
        <f>[7]Mides!N64</f>
        <v>0</v>
      </c>
      <c r="L73" s="315">
        <f>[7]Mides!K64</f>
        <v>0</v>
      </c>
      <c r="M73" s="315">
        <f>[7]Mides!L64</f>
        <v>0</v>
      </c>
      <c r="N73" s="315" t="str">
        <f>[7]Mides!M64</f>
        <v>X</v>
      </c>
      <c r="O73" s="315">
        <f t="shared" si="0"/>
        <v>0</v>
      </c>
      <c r="P73" s="315" t="str">
        <f>[7]Mides!R64</f>
        <v>Guatemala</v>
      </c>
      <c r="Q73" s="315" t="str">
        <f>[7]Mides!S64</f>
        <v>Guatemala</v>
      </c>
      <c r="R73" s="10"/>
      <c r="S73" s="10"/>
      <c r="T73" s="10"/>
      <c r="U73" s="10"/>
      <c r="V73" s="10"/>
      <c r="W73" s="10"/>
      <c r="X73" s="10"/>
      <c r="Y73" s="10"/>
    </row>
    <row r="74" spans="2:25" ht="15.6" x14ac:dyDescent="0.3">
      <c r="B74" s="311" t="str">
        <f>[7]Mides!E65</f>
        <v>Eilyn</v>
      </c>
      <c r="C74" s="312" t="str">
        <f>[7]Mides!D65</f>
        <v>Ariola</v>
      </c>
      <c r="D74" s="313" t="str">
        <f>IF([7]Mides!F65=1,"X"," ")</f>
        <v>X</v>
      </c>
      <c r="E74" s="313" t="str">
        <f>IF([7]Mides!F65=2,"X"," ")</f>
        <v xml:space="preserve"> </v>
      </c>
      <c r="F74" s="314">
        <f>[7]Mides!B65</f>
        <v>1007176880101</v>
      </c>
      <c r="G74" s="313" t="str">
        <f>IF(AND([7]Mides!H65&gt;=1,[7]Mides!H65&lt;=14),"X"," ")</f>
        <v xml:space="preserve"> </v>
      </c>
      <c r="H74" s="313" t="str">
        <f>IF(AND([7]Mides!H65&gt;=14,[7]Mides!H65&lt;=30),"X"," ")</f>
        <v>X</v>
      </c>
      <c r="I74" s="313" t="str">
        <f>IF(AND([7]Mides!H65&gt;=31,[7]Mides!H65&lt;=60),"X","  ")</f>
        <v xml:space="preserve">  </v>
      </c>
      <c r="J74" s="313" t="str">
        <f>IF([7]Mides!H65&gt;60,"X", "  ")</f>
        <v xml:space="preserve">  </v>
      </c>
      <c r="K74" s="315">
        <f>[7]Mides!N65</f>
        <v>0</v>
      </c>
      <c r="L74" s="315">
        <f>[7]Mides!K65</f>
        <v>0</v>
      </c>
      <c r="M74" s="315">
        <f>[7]Mides!L65</f>
        <v>0</v>
      </c>
      <c r="N74" s="315" t="str">
        <f>[7]Mides!M65</f>
        <v>X</v>
      </c>
      <c r="O74" s="315">
        <f t="shared" si="0"/>
        <v>0</v>
      </c>
      <c r="P74" s="315" t="str">
        <f>[7]Mides!R65</f>
        <v>Guatemala</v>
      </c>
      <c r="Q74" s="315" t="str">
        <f>[7]Mides!S65</f>
        <v>Guatemala</v>
      </c>
      <c r="R74" s="10"/>
      <c r="S74" s="10"/>
      <c r="T74" s="10"/>
      <c r="U74" s="10"/>
      <c r="V74" s="10"/>
      <c r="W74" s="10"/>
      <c r="X74" s="10"/>
      <c r="Y74" s="10"/>
    </row>
    <row r="75" spans="2:25" ht="15.6" x14ac:dyDescent="0.3">
      <c r="B75" s="311" t="str">
        <f>[7]Mides!E66</f>
        <v>Isabel</v>
      </c>
      <c r="C75" s="312" t="str">
        <f>[7]Mides!D66</f>
        <v>Ochoa</v>
      </c>
      <c r="D75" s="313" t="str">
        <f>IF([7]Mides!F66=1,"X"," ")</f>
        <v>X</v>
      </c>
      <c r="E75" s="313" t="str">
        <f>IF([7]Mides!F66=2,"X"," ")</f>
        <v xml:space="preserve"> </v>
      </c>
      <c r="F75" s="314">
        <f>[7]Mides!B66</f>
        <v>2184266901601</v>
      </c>
      <c r="G75" s="313" t="str">
        <f>IF(AND([7]Mides!H66&gt;=1,[7]Mides!H66&lt;=14),"X"," ")</f>
        <v xml:space="preserve"> </v>
      </c>
      <c r="H75" s="313" t="str">
        <f>IF(AND([7]Mides!H66&gt;=14,[7]Mides!H66&lt;=30),"X"," ")</f>
        <v xml:space="preserve"> </v>
      </c>
      <c r="I75" s="313" t="str">
        <f>IF(AND([7]Mides!H66&gt;=31,[7]Mides!H66&lt;=60),"X","  ")</f>
        <v xml:space="preserve">  </v>
      </c>
      <c r="J75" s="313" t="str">
        <f>IF([7]Mides!H66&gt;60,"X", "  ")</f>
        <v>X</v>
      </c>
      <c r="K75" s="315" t="str">
        <f>[7]Mides!N66</f>
        <v>X</v>
      </c>
      <c r="L75" s="315">
        <f>[7]Mides!K66</f>
        <v>0</v>
      </c>
      <c r="M75" s="315">
        <f>[7]Mides!L66</f>
        <v>0</v>
      </c>
      <c r="N75" s="315">
        <f>[7]Mides!M66</f>
        <v>0</v>
      </c>
      <c r="O75" s="315">
        <f t="shared" si="0"/>
        <v>0</v>
      </c>
      <c r="P75" s="315" t="str">
        <f>[7]Mides!R66</f>
        <v>Guatemala</v>
      </c>
      <c r="Q75" s="315" t="str">
        <f>[7]Mides!S66</f>
        <v>Guatemala</v>
      </c>
      <c r="R75" s="10"/>
      <c r="S75" s="10"/>
      <c r="T75" s="10"/>
      <c r="U75" s="10"/>
      <c r="V75" s="10"/>
      <c r="W75" s="10"/>
      <c r="X75" s="10"/>
      <c r="Y75" s="10"/>
    </row>
    <row r="76" spans="2:25" ht="15.6" x14ac:dyDescent="0.3">
      <c r="B76" s="311" t="str">
        <f>[7]Mides!E67</f>
        <v>Blanca</v>
      </c>
      <c r="C76" s="312" t="str">
        <f>[7]Mides!D67</f>
        <v>Osoy</v>
      </c>
      <c r="D76" s="313" t="str">
        <f>IF([7]Mides!F67=1,"X"," ")</f>
        <v>X</v>
      </c>
      <c r="E76" s="313" t="str">
        <f>IF([7]Mides!F67=2,"X"," ")</f>
        <v xml:space="preserve"> </v>
      </c>
      <c r="F76" s="314">
        <f>[7]Mides!B67</f>
        <v>2273453980101</v>
      </c>
      <c r="G76" s="313" t="str">
        <f>IF(AND([7]Mides!H67&gt;=1,[7]Mides!H67&lt;=14),"X"," ")</f>
        <v xml:space="preserve"> </v>
      </c>
      <c r="H76" s="313" t="str">
        <f>IF(AND([7]Mides!H67&gt;=14,[7]Mides!H67&lt;=30),"X"," ")</f>
        <v xml:space="preserve"> </v>
      </c>
      <c r="I76" s="313" t="str">
        <f>IF(AND([7]Mides!H67&gt;=31,[7]Mides!H67&lt;=60),"X","  ")</f>
        <v>X</v>
      </c>
      <c r="J76" s="313" t="str">
        <f>IF([7]Mides!H67&gt;60,"X", "  ")</f>
        <v xml:space="preserve">  </v>
      </c>
      <c r="K76" s="315">
        <f>[7]Mides!N67</f>
        <v>0</v>
      </c>
      <c r="L76" s="315">
        <f>[7]Mides!K67</f>
        <v>0</v>
      </c>
      <c r="M76" s="315">
        <f>[7]Mides!L67</f>
        <v>0</v>
      </c>
      <c r="N76" s="315" t="str">
        <f>[7]Mides!M67</f>
        <v>X</v>
      </c>
      <c r="O76" s="315">
        <f t="shared" si="0"/>
        <v>0</v>
      </c>
      <c r="P76" s="315" t="str">
        <f>[7]Mides!R67</f>
        <v>Guatemala</v>
      </c>
      <c r="Q76" s="315" t="str">
        <f>[7]Mides!S67</f>
        <v>Guatemala</v>
      </c>
      <c r="R76" s="10"/>
      <c r="S76" s="10"/>
      <c r="T76" s="10"/>
      <c r="U76" s="10"/>
      <c r="V76" s="10"/>
      <c r="W76" s="10"/>
      <c r="X76" s="10"/>
      <c r="Y76" s="10"/>
    </row>
    <row r="77" spans="2:25" ht="15.6" x14ac:dyDescent="0.3">
      <c r="B77" s="311" t="str">
        <f>[7]Mides!E68</f>
        <v>Jose</v>
      </c>
      <c r="C77" s="312" t="str">
        <f>[7]Mides!D68</f>
        <v>Alvarado</v>
      </c>
      <c r="D77" s="313" t="str">
        <f>IF([7]Mides!F68=1,"X"," ")</f>
        <v xml:space="preserve"> </v>
      </c>
      <c r="E77" s="313" t="str">
        <f>IF([7]Mides!F68=2,"X"," ")</f>
        <v>X</v>
      </c>
      <c r="F77" s="314" t="str">
        <f>[7]Mides!B68</f>
        <v>Menor de Edad</v>
      </c>
      <c r="G77" s="313" t="str">
        <f>IF(AND([7]Mides!H68&gt;=1,[7]Mides!H68&lt;=14),"X"," ")</f>
        <v xml:space="preserve"> </v>
      </c>
      <c r="H77" s="313" t="str">
        <f>IF(AND([7]Mides!H68&gt;=14,[7]Mides!H68&lt;=30),"X"," ")</f>
        <v xml:space="preserve"> </v>
      </c>
      <c r="I77" s="313" t="str">
        <f>IF(AND([7]Mides!H68&gt;=31,[7]Mides!H68&lt;=60),"X","  ")</f>
        <v xml:space="preserve">  </v>
      </c>
      <c r="J77" s="313" t="str">
        <f>IF([7]Mides!H68&gt;60,"X", "  ")</f>
        <v>X</v>
      </c>
      <c r="K77" s="315">
        <f>[7]Mides!N68</f>
        <v>0</v>
      </c>
      <c r="L77" s="315">
        <f>[7]Mides!K68</f>
        <v>0</v>
      </c>
      <c r="M77" s="315">
        <f>[7]Mides!L68</f>
        <v>0</v>
      </c>
      <c r="N77" s="315" t="str">
        <f>[7]Mides!M68</f>
        <v>X</v>
      </c>
      <c r="O77" s="315">
        <f t="shared" si="0"/>
        <v>0</v>
      </c>
      <c r="P77" s="315" t="str">
        <f>[7]Mides!R68</f>
        <v>Guatemala</v>
      </c>
      <c r="Q77" s="315" t="str">
        <f>[7]Mides!S68</f>
        <v>Guatemala</v>
      </c>
      <c r="R77" s="10"/>
      <c r="S77" s="10"/>
      <c r="T77" s="10"/>
      <c r="U77" s="10"/>
      <c r="V77" s="10"/>
      <c r="W77" s="10"/>
      <c r="X77" s="10"/>
      <c r="Y77" s="10"/>
    </row>
    <row r="78" spans="2:25" ht="15.6" x14ac:dyDescent="0.3">
      <c r="B78" s="311" t="str">
        <f>[7]Mides!E69</f>
        <v>Jimmy</v>
      </c>
      <c r="C78" s="312" t="str">
        <f>[7]Mides!D69</f>
        <v>Alvarado</v>
      </c>
      <c r="D78" s="313" t="str">
        <f>IF([7]Mides!F69=1,"X"," ")</f>
        <v xml:space="preserve"> </v>
      </c>
      <c r="E78" s="313" t="str">
        <f>IF([7]Mides!F69=2,"X"," ")</f>
        <v>X</v>
      </c>
      <c r="F78" s="314" t="str">
        <f>[7]Mides!B69</f>
        <v>Menor de Edad</v>
      </c>
      <c r="G78" s="313" t="str">
        <f>IF(AND([7]Mides!H69&gt;=1,[7]Mides!H69&lt;=14),"X"," ")</f>
        <v>X</v>
      </c>
      <c r="H78" s="313" t="str">
        <f>IF(AND([7]Mides!H69&gt;=14,[7]Mides!H69&lt;=30),"X"," ")</f>
        <v xml:space="preserve"> </v>
      </c>
      <c r="I78" s="313" t="str">
        <f>IF(AND([7]Mides!H69&gt;=31,[7]Mides!H69&lt;=60),"X","  ")</f>
        <v xml:space="preserve">  </v>
      </c>
      <c r="J78" s="313" t="str">
        <f>IF([7]Mides!H69&gt;60,"X", "  ")</f>
        <v xml:space="preserve">  </v>
      </c>
      <c r="K78" s="315">
        <f>[7]Mides!N69</f>
        <v>0</v>
      </c>
      <c r="L78" s="315">
        <f>[7]Mides!K69</f>
        <v>0</v>
      </c>
      <c r="M78" s="315">
        <f>[7]Mides!L69</f>
        <v>0</v>
      </c>
      <c r="N78" s="315" t="str">
        <f>[7]Mides!M69</f>
        <v>X</v>
      </c>
      <c r="O78" s="315">
        <f t="shared" si="0"/>
        <v>0</v>
      </c>
      <c r="P78" s="315" t="str">
        <f>[7]Mides!R69</f>
        <v>Guatemala</v>
      </c>
      <c r="Q78" s="315" t="str">
        <f>[7]Mides!S69</f>
        <v>Guatemala</v>
      </c>
      <c r="R78" s="10"/>
      <c r="S78" s="10"/>
      <c r="T78" s="10"/>
      <c r="U78" s="10"/>
      <c r="V78" s="10"/>
      <c r="W78" s="10"/>
      <c r="X78" s="10"/>
      <c r="Y78" s="10"/>
    </row>
    <row r="79" spans="2:25" ht="15.6" x14ac:dyDescent="0.3">
      <c r="B79" s="311" t="str">
        <f>[7]Mides!E70</f>
        <v>Victor</v>
      </c>
      <c r="C79" s="312" t="str">
        <f>[7]Mides!D70</f>
        <v>Alvarez</v>
      </c>
      <c r="D79" s="313" t="str">
        <f>IF([7]Mides!F70=1,"X"," ")</f>
        <v xml:space="preserve"> </v>
      </c>
      <c r="E79" s="313" t="str">
        <f>IF([7]Mides!F70=2,"X"," ")</f>
        <v>X</v>
      </c>
      <c r="F79" s="314">
        <f>[7]Mides!B70</f>
        <v>2204932350101</v>
      </c>
      <c r="G79" s="313" t="str">
        <f>IF(AND([7]Mides!H70&gt;=1,[7]Mides!H70&lt;=14),"X"," ")</f>
        <v xml:space="preserve"> </v>
      </c>
      <c r="H79" s="313" t="str">
        <f>IF(AND([7]Mides!H70&gt;=14,[7]Mides!H70&lt;=30),"X"," ")</f>
        <v xml:space="preserve"> </v>
      </c>
      <c r="I79" s="313" t="str">
        <f>IF(AND([7]Mides!H70&gt;=31,[7]Mides!H70&lt;=60),"X","  ")</f>
        <v>X</v>
      </c>
      <c r="J79" s="313" t="str">
        <f>IF([7]Mides!H70&gt;60,"X", "  ")</f>
        <v xml:space="preserve">  </v>
      </c>
      <c r="K79" s="315">
        <f>[7]Mides!N70</f>
        <v>0</v>
      </c>
      <c r="L79" s="315">
        <f>[7]Mides!K70</f>
        <v>0</v>
      </c>
      <c r="M79" s="315">
        <f>[7]Mides!L70</f>
        <v>0</v>
      </c>
      <c r="N79" s="315" t="str">
        <f>[7]Mides!M70</f>
        <v>X</v>
      </c>
      <c r="O79" s="315">
        <f t="shared" ref="O79:O142" si="1">SUM(K79:N79)</f>
        <v>0</v>
      </c>
      <c r="P79" s="315" t="str">
        <f>[7]Mides!R70</f>
        <v>Guatemala</v>
      </c>
      <c r="Q79" s="315" t="str">
        <f>[7]Mides!S70</f>
        <v>Guatemala</v>
      </c>
      <c r="R79" s="10"/>
      <c r="S79" s="10"/>
      <c r="T79" s="10"/>
      <c r="U79" s="10"/>
      <c r="V79" s="10"/>
      <c r="W79" s="10"/>
      <c r="X79" s="10"/>
      <c r="Y79" s="10"/>
    </row>
    <row r="80" spans="2:25" ht="15.6" x14ac:dyDescent="0.3">
      <c r="B80" s="311" t="str">
        <f>[7]Mides!E71</f>
        <v>Liliana</v>
      </c>
      <c r="C80" s="312" t="str">
        <f>[7]Mides!D71</f>
        <v>Chalí-Academias</v>
      </c>
      <c r="D80" s="313" t="str">
        <f>IF([7]Mides!F71=1,"X"," ")</f>
        <v>X</v>
      </c>
      <c r="E80" s="313" t="str">
        <f>IF([7]Mides!F71=2,"X"," ")</f>
        <v xml:space="preserve"> </v>
      </c>
      <c r="F80" s="314">
        <f>[7]Mides!B71</f>
        <v>2634358220101</v>
      </c>
      <c r="G80" s="313" t="str">
        <f>IF(AND([7]Mides!H71&gt;=1,[7]Mides!H71&lt;=14),"X"," ")</f>
        <v xml:space="preserve"> </v>
      </c>
      <c r="H80" s="313" t="str">
        <f>IF(AND([7]Mides!H71&gt;=14,[7]Mides!H71&lt;=30),"X"," ")</f>
        <v>X</v>
      </c>
      <c r="I80" s="313" t="str">
        <f>IF(AND([7]Mides!H71&gt;=31,[7]Mides!H71&lt;=60),"X","  ")</f>
        <v xml:space="preserve">  </v>
      </c>
      <c r="J80" s="313" t="str">
        <f>IF([7]Mides!H71&gt;60,"X", "  ")</f>
        <v xml:space="preserve">  </v>
      </c>
      <c r="K80" s="315">
        <f>[7]Mides!N71</f>
        <v>0</v>
      </c>
      <c r="L80" s="315">
        <f>[7]Mides!K71</f>
        <v>0</v>
      </c>
      <c r="M80" s="315">
        <f>[7]Mides!L71</f>
        <v>0</v>
      </c>
      <c r="N80" s="315" t="str">
        <f>[7]Mides!M71</f>
        <v>X</v>
      </c>
      <c r="O80" s="315">
        <f t="shared" si="1"/>
        <v>0</v>
      </c>
      <c r="P80" s="315" t="str">
        <f>[7]Mides!R71</f>
        <v>Guatemala</v>
      </c>
      <c r="Q80" s="315" t="str">
        <f>[7]Mides!S71</f>
        <v>Guatemala</v>
      </c>
      <c r="R80" s="10"/>
      <c r="S80" s="10"/>
      <c r="T80" s="10"/>
      <c r="U80" s="10"/>
      <c r="V80" s="10"/>
      <c r="W80" s="10"/>
      <c r="X80" s="10"/>
      <c r="Y80" s="10"/>
    </row>
    <row r="81" spans="2:25" ht="15.6" x14ac:dyDescent="0.3">
      <c r="B81" s="311" t="str">
        <f>[7]Mides!E72</f>
        <v>Marvin</v>
      </c>
      <c r="C81" s="312" t="str">
        <f>[7]Mides!D72</f>
        <v>Caal-Nuevo</v>
      </c>
      <c r="D81" s="313" t="str">
        <f>IF([7]Mides!F72=1,"X"," ")</f>
        <v xml:space="preserve"> </v>
      </c>
      <c r="E81" s="313" t="str">
        <f>IF([7]Mides!F72=2,"X"," ")</f>
        <v>X</v>
      </c>
      <c r="F81" s="314">
        <f>[7]Mides!B72</f>
        <v>2234018031601</v>
      </c>
      <c r="G81" s="313" t="str">
        <f>IF(AND([7]Mides!H72&gt;=1,[7]Mides!H72&lt;=14),"X"," ")</f>
        <v xml:space="preserve"> </v>
      </c>
      <c r="H81" s="313" t="str">
        <f>IF(AND([7]Mides!H72&gt;=14,[7]Mides!H72&lt;=30),"X"," ")</f>
        <v xml:space="preserve"> </v>
      </c>
      <c r="I81" s="313" t="str">
        <f>IF(AND([7]Mides!H72&gt;=31,[7]Mides!H72&lt;=60),"X","  ")</f>
        <v>X</v>
      </c>
      <c r="J81" s="313" t="str">
        <f>IF([7]Mides!H72&gt;60,"X", "  ")</f>
        <v xml:space="preserve">  </v>
      </c>
      <c r="K81" s="315">
        <f>[7]Mides!N72</f>
        <v>0</v>
      </c>
      <c r="L81" s="315">
        <f>[7]Mides!K72</f>
        <v>0</v>
      </c>
      <c r="M81" s="315">
        <f>[7]Mides!L72</f>
        <v>0</v>
      </c>
      <c r="N81" s="315" t="str">
        <f>[7]Mides!M72</f>
        <v>X</v>
      </c>
      <c r="O81" s="315">
        <f t="shared" si="1"/>
        <v>0</v>
      </c>
      <c r="P81" s="315" t="str">
        <f>[7]Mides!R72</f>
        <v>Guatemala</v>
      </c>
      <c r="Q81" s="315" t="str">
        <f>[7]Mides!S72</f>
        <v>Guatemala</v>
      </c>
      <c r="R81" s="10"/>
      <c r="S81" s="10"/>
      <c r="T81" s="10"/>
      <c r="U81" s="10"/>
      <c r="V81" s="10"/>
      <c r="W81" s="10"/>
      <c r="X81" s="10"/>
      <c r="Y81" s="10"/>
    </row>
    <row r="82" spans="2:25" ht="15.6" x14ac:dyDescent="0.3">
      <c r="B82" s="311" t="str">
        <f>[7]Mides!E73</f>
        <v>Jorge</v>
      </c>
      <c r="C82" s="312" t="str">
        <f>[7]Mides!D73</f>
        <v>Gramajo-Academias</v>
      </c>
      <c r="D82" s="313" t="str">
        <f>IF([7]Mides!F73=1,"X"," ")</f>
        <v xml:space="preserve"> </v>
      </c>
      <c r="E82" s="313" t="str">
        <f>IF([7]Mides!F73=2,"X"," ")</f>
        <v>X</v>
      </c>
      <c r="F82" s="314">
        <f>[7]Mides!B73</f>
        <v>2575172780101</v>
      </c>
      <c r="G82" s="313" t="str">
        <f>IF(AND([7]Mides!H73&gt;=1,[7]Mides!H73&lt;=14),"X"," ")</f>
        <v xml:space="preserve"> </v>
      </c>
      <c r="H82" s="313" t="str">
        <f>IF(AND([7]Mides!H73&gt;=14,[7]Mides!H73&lt;=30),"X"," ")</f>
        <v>X</v>
      </c>
      <c r="I82" s="313" t="str">
        <f>IF(AND([7]Mides!H73&gt;=31,[7]Mides!H73&lt;=60),"X","  ")</f>
        <v xml:space="preserve">  </v>
      </c>
      <c r="J82" s="313" t="str">
        <f>IF([7]Mides!H73&gt;60,"X", "  ")</f>
        <v xml:space="preserve">  </v>
      </c>
      <c r="K82" s="315">
        <f>[7]Mides!N73</f>
        <v>0</v>
      </c>
      <c r="L82" s="315">
        <f>[7]Mides!K73</f>
        <v>0</v>
      </c>
      <c r="M82" s="315">
        <f>[7]Mides!L73</f>
        <v>0</v>
      </c>
      <c r="N82" s="315" t="str">
        <f>[7]Mides!M73</f>
        <v>X</v>
      </c>
      <c r="O82" s="315">
        <f t="shared" si="1"/>
        <v>0</v>
      </c>
      <c r="P82" s="315" t="str">
        <f>[7]Mides!R73</f>
        <v>Guatemala</v>
      </c>
      <c r="Q82" s="315" t="str">
        <f>[7]Mides!S73</f>
        <v>Guatemala</v>
      </c>
      <c r="R82" s="10"/>
      <c r="S82" s="10"/>
      <c r="T82" s="10"/>
      <c r="U82" s="10"/>
      <c r="V82" s="10"/>
      <c r="W82" s="10"/>
      <c r="X82" s="10"/>
      <c r="Y82" s="10"/>
    </row>
    <row r="83" spans="2:25" ht="15.6" x14ac:dyDescent="0.3">
      <c r="B83" s="311" t="str">
        <f>[7]Mides!E74</f>
        <v>José</v>
      </c>
      <c r="C83" s="312" t="str">
        <f>[7]Mides!D74</f>
        <v>Olivarez-Academias</v>
      </c>
      <c r="D83" s="313" t="str">
        <f>IF([7]Mides!F74=1,"X"," ")</f>
        <v xml:space="preserve"> </v>
      </c>
      <c r="E83" s="313" t="str">
        <f>IF([7]Mides!F74=2,"X"," ")</f>
        <v>X</v>
      </c>
      <c r="F83" s="314">
        <f>[7]Mides!B74</f>
        <v>2236818491705</v>
      </c>
      <c r="G83" s="313" t="str">
        <f>IF(AND([7]Mides!H74&gt;=1,[7]Mides!H74&lt;=14),"X"," ")</f>
        <v xml:space="preserve"> </v>
      </c>
      <c r="H83" s="313" t="str">
        <f>IF(AND([7]Mides!H74&gt;=14,[7]Mides!H74&lt;=30),"X"," ")</f>
        <v>X</v>
      </c>
      <c r="I83" s="313" t="str">
        <f>IF(AND([7]Mides!H74&gt;=31,[7]Mides!H74&lt;=60),"X","  ")</f>
        <v xml:space="preserve">  </v>
      </c>
      <c r="J83" s="313" t="str">
        <f>IF([7]Mides!H74&gt;60,"X", "  ")</f>
        <v xml:space="preserve">  </v>
      </c>
      <c r="K83" s="315">
        <f>[7]Mides!N74</f>
        <v>0</v>
      </c>
      <c r="L83" s="315">
        <f>[7]Mides!K74</f>
        <v>0</v>
      </c>
      <c r="M83" s="315">
        <f>[7]Mides!L74</f>
        <v>0</v>
      </c>
      <c r="N83" s="315" t="str">
        <f>[7]Mides!M74</f>
        <v>X</v>
      </c>
      <c r="O83" s="315">
        <f t="shared" si="1"/>
        <v>0</v>
      </c>
      <c r="P83" s="315" t="str">
        <f>[7]Mides!R74</f>
        <v>Guatemala</v>
      </c>
      <c r="Q83" s="315" t="str">
        <f>[7]Mides!S74</f>
        <v>Guatemala</v>
      </c>
      <c r="R83" s="10"/>
      <c r="S83" s="10"/>
      <c r="T83" s="10"/>
      <c r="U83" s="10"/>
      <c r="V83" s="10"/>
      <c r="W83" s="10"/>
      <c r="X83" s="10"/>
      <c r="Y83" s="10"/>
    </row>
    <row r="84" spans="2:25" ht="15.6" x14ac:dyDescent="0.3">
      <c r="B84" s="311" t="str">
        <f>[7]Mides!E75</f>
        <v>Adelfo</v>
      </c>
      <c r="C84" s="312" t="str">
        <f>[7]Mides!D75</f>
        <v>Fernandez-Academias</v>
      </c>
      <c r="D84" s="313" t="str">
        <f>IF([7]Mides!F75=1,"X"," ")</f>
        <v xml:space="preserve"> </v>
      </c>
      <c r="E84" s="313" t="str">
        <f>IF([7]Mides!F75=2,"X"," ")</f>
        <v>X</v>
      </c>
      <c r="F84" s="314">
        <f>[7]Mides!B75</f>
        <v>2429530930101</v>
      </c>
      <c r="G84" s="313" t="str">
        <f>IF(AND([7]Mides!H75&gt;=1,[7]Mides!H75&lt;=14),"X"," ")</f>
        <v xml:space="preserve"> </v>
      </c>
      <c r="H84" s="313" t="str">
        <f>IF(AND([7]Mides!H75&gt;=14,[7]Mides!H75&lt;=30),"X"," ")</f>
        <v xml:space="preserve"> </v>
      </c>
      <c r="I84" s="313" t="str">
        <f>IF(AND([7]Mides!H75&gt;=31,[7]Mides!H75&lt;=60),"X","  ")</f>
        <v>X</v>
      </c>
      <c r="J84" s="313" t="str">
        <f>IF([7]Mides!H75&gt;60,"X", "  ")</f>
        <v xml:space="preserve">  </v>
      </c>
      <c r="K84" s="315">
        <f>[7]Mides!N75</f>
        <v>0</v>
      </c>
      <c r="L84" s="315">
        <f>[7]Mides!K75</f>
        <v>0</v>
      </c>
      <c r="M84" s="315">
        <f>[7]Mides!L75</f>
        <v>0</v>
      </c>
      <c r="N84" s="315" t="str">
        <f>[7]Mides!M75</f>
        <v>X</v>
      </c>
      <c r="O84" s="315">
        <f t="shared" si="1"/>
        <v>0</v>
      </c>
      <c r="P84" s="315" t="str">
        <f>[7]Mides!R75</f>
        <v>Guatemala</v>
      </c>
      <c r="Q84" s="315" t="str">
        <f>[7]Mides!S75</f>
        <v>Guatemala</v>
      </c>
      <c r="R84" s="10"/>
      <c r="S84" s="10"/>
      <c r="T84" s="10"/>
      <c r="U84" s="10"/>
      <c r="V84" s="10"/>
      <c r="W84" s="10"/>
      <c r="X84" s="10"/>
      <c r="Y84" s="10"/>
    </row>
    <row r="85" spans="2:25" ht="15.6" x14ac:dyDescent="0.3">
      <c r="B85" s="311" t="str">
        <f>[7]Mides!E76</f>
        <v>Luis</v>
      </c>
      <c r="C85" s="312" t="str">
        <f>[7]Mides!D76</f>
        <v>Gonzales-Academias</v>
      </c>
      <c r="D85" s="313" t="str">
        <f>IF([7]Mides!F76=1,"X"," ")</f>
        <v xml:space="preserve"> </v>
      </c>
      <c r="E85" s="313" t="str">
        <f>IF([7]Mides!F76=2,"X"," ")</f>
        <v>X</v>
      </c>
      <c r="F85" s="314" t="str">
        <f>[7]Mides!B76</f>
        <v>Menor de Edad</v>
      </c>
      <c r="G85" s="313" t="str">
        <f>IF(AND([7]Mides!H76&gt;=1,[7]Mides!H76&lt;=14),"X"," ")</f>
        <v xml:space="preserve"> </v>
      </c>
      <c r="H85" s="313" t="str">
        <f>IF(AND([7]Mides!H76&gt;=14,[7]Mides!H76&lt;=30),"X"," ")</f>
        <v>X</v>
      </c>
      <c r="I85" s="313" t="str">
        <f>IF(AND([7]Mides!H76&gt;=31,[7]Mides!H76&lt;=60),"X","  ")</f>
        <v xml:space="preserve">  </v>
      </c>
      <c r="J85" s="313" t="str">
        <f>IF([7]Mides!H76&gt;60,"X", "  ")</f>
        <v xml:space="preserve">  </v>
      </c>
      <c r="K85" s="315">
        <f>[7]Mides!N76</f>
        <v>0</v>
      </c>
      <c r="L85" s="315">
        <f>[7]Mides!K76</f>
        <v>0</v>
      </c>
      <c r="M85" s="315">
        <f>[7]Mides!L76</f>
        <v>0</v>
      </c>
      <c r="N85" s="315" t="str">
        <f>[7]Mides!M76</f>
        <v>X</v>
      </c>
      <c r="O85" s="315">
        <f t="shared" si="1"/>
        <v>0</v>
      </c>
      <c r="P85" s="315" t="str">
        <f>[7]Mides!R76</f>
        <v>Guatemala</v>
      </c>
      <c r="Q85" s="315" t="str">
        <f>[7]Mides!S76</f>
        <v>Guatemala</v>
      </c>
      <c r="R85" s="10"/>
      <c r="S85" s="10"/>
      <c r="T85" s="10"/>
      <c r="U85" s="10"/>
      <c r="V85" s="10"/>
      <c r="W85" s="10"/>
      <c r="X85" s="10"/>
      <c r="Y85" s="10"/>
    </row>
    <row r="86" spans="2:25" ht="15.6" x14ac:dyDescent="0.3">
      <c r="B86" s="311" t="str">
        <f>[7]Mides!E77</f>
        <v xml:space="preserve">María </v>
      </c>
      <c r="C86" s="312" t="str">
        <f>[7]Mides!D77</f>
        <v>Andrino-trabajadora</v>
      </c>
      <c r="D86" s="313" t="str">
        <f>IF([7]Mides!F77=1,"X"," ")</f>
        <v>X</v>
      </c>
      <c r="E86" s="313" t="str">
        <f>IF([7]Mides!F77=2,"X"," ")</f>
        <v xml:space="preserve"> </v>
      </c>
      <c r="F86" s="314">
        <f>[7]Mides!B77</f>
        <v>1662198860101</v>
      </c>
      <c r="G86" s="313" t="str">
        <f>IF(AND([7]Mides!H77&gt;=1,[7]Mides!H77&lt;=14),"X"," ")</f>
        <v xml:space="preserve"> </v>
      </c>
      <c r="H86" s="313" t="str">
        <f>IF(AND([7]Mides!H77&gt;=14,[7]Mides!H77&lt;=30),"X"," ")</f>
        <v xml:space="preserve"> </v>
      </c>
      <c r="I86" s="313" t="str">
        <f>IF(AND([7]Mides!H77&gt;=31,[7]Mides!H77&lt;=60),"X","  ")</f>
        <v xml:space="preserve">  </v>
      </c>
      <c r="J86" s="313" t="str">
        <f>IF([7]Mides!H77&gt;60,"X", "  ")</f>
        <v>X</v>
      </c>
      <c r="K86" s="315">
        <f>[7]Mides!N77</f>
        <v>0</v>
      </c>
      <c r="L86" s="315">
        <f>[7]Mides!K77</f>
        <v>0</v>
      </c>
      <c r="M86" s="315">
        <f>[7]Mides!L77</f>
        <v>0</v>
      </c>
      <c r="N86" s="315" t="str">
        <f>[7]Mides!M77</f>
        <v>X</v>
      </c>
      <c r="O86" s="315">
        <f t="shared" si="1"/>
        <v>0</v>
      </c>
      <c r="P86" s="315" t="str">
        <f>[7]Mides!R77</f>
        <v>Guatemala</v>
      </c>
      <c r="Q86" s="315" t="str">
        <f>[7]Mides!S77</f>
        <v>Guatemala</v>
      </c>
      <c r="R86" s="10"/>
      <c r="S86" s="10"/>
      <c r="T86" s="10"/>
      <c r="U86" s="10"/>
      <c r="V86" s="10"/>
      <c r="W86" s="10"/>
      <c r="X86" s="10"/>
      <c r="Y86" s="10"/>
    </row>
    <row r="87" spans="2:25" ht="15.6" x14ac:dyDescent="0.3">
      <c r="B87" s="311" t="str">
        <f>[7]Mides!E78</f>
        <v>Valentina</v>
      </c>
      <c r="C87" s="312" t="str">
        <f>[7]Mides!D78</f>
        <v>Fuentes-Nuevo</v>
      </c>
      <c r="D87" s="313" t="str">
        <f>IF([7]Mides!F78=1,"X"," ")</f>
        <v>X</v>
      </c>
      <c r="E87" s="313" t="str">
        <f>IF([7]Mides!F78=2,"X"," ")</f>
        <v xml:space="preserve"> </v>
      </c>
      <c r="F87" s="314" t="str">
        <f>[7]Mides!B78</f>
        <v>Menor de Edad</v>
      </c>
      <c r="G87" s="313" t="str">
        <f>IF(AND([7]Mides!H78&gt;=1,[7]Mides!H78&lt;=14),"X"," ")</f>
        <v>X</v>
      </c>
      <c r="H87" s="313" t="str">
        <f>IF(AND([7]Mides!H78&gt;=14,[7]Mides!H78&lt;=30),"X"," ")</f>
        <v xml:space="preserve"> </v>
      </c>
      <c r="I87" s="313" t="str">
        <f>IF(AND([7]Mides!H78&gt;=31,[7]Mides!H78&lt;=60),"X","  ")</f>
        <v xml:space="preserve">  </v>
      </c>
      <c r="J87" s="313" t="str">
        <f>IF([7]Mides!H78&gt;60,"X", "  ")</f>
        <v xml:space="preserve">  </v>
      </c>
      <c r="K87" s="315">
        <f>[7]Mides!N78</f>
        <v>0</v>
      </c>
      <c r="L87" s="315">
        <f>[7]Mides!K78</f>
        <v>0</v>
      </c>
      <c r="M87" s="315">
        <f>[7]Mides!L78</f>
        <v>0</v>
      </c>
      <c r="N87" s="315" t="str">
        <f>[7]Mides!M78</f>
        <v>X</v>
      </c>
      <c r="O87" s="315">
        <f t="shared" si="1"/>
        <v>0</v>
      </c>
      <c r="P87" s="315" t="str">
        <f>[7]Mides!R78</f>
        <v>Guatemala</v>
      </c>
      <c r="Q87" s="315" t="str">
        <f>[7]Mides!S78</f>
        <v>Guatemala</v>
      </c>
      <c r="R87" s="10"/>
      <c r="S87" s="10"/>
      <c r="T87" s="10"/>
      <c r="U87" s="10"/>
      <c r="V87" s="10"/>
      <c r="W87" s="10"/>
      <c r="X87" s="10"/>
      <c r="Y87" s="10"/>
    </row>
    <row r="88" spans="2:25" ht="15.6" x14ac:dyDescent="0.3">
      <c r="B88" s="311" t="str">
        <f>[7]Mides!E79</f>
        <v>Estela</v>
      </c>
      <c r="C88" s="312" t="str">
        <f>[7]Mides!D79</f>
        <v>Farfán</v>
      </c>
      <c r="D88" s="313" t="str">
        <f>IF([7]Mides!F79=1,"X"," ")</f>
        <v>X</v>
      </c>
      <c r="E88" s="313" t="str">
        <f>IF([7]Mides!F79=2,"X"," ")</f>
        <v xml:space="preserve"> </v>
      </c>
      <c r="F88" s="314">
        <f>[7]Mides!B79</f>
        <v>1969946830101</v>
      </c>
      <c r="G88" s="313" t="str">
        <f>IF(AND([7]Mides!H79&gt;=1,[7]Mides!H79&lt;=14),"X"," ")</f>
        <v xml:space="preserve"> </v>
      </c>
      <c r="H88" s="313" t="str">
        <f>IF(AND([7]Mides!H79&gt;=14,[7]Mides!H79&lt;=30),"X"," ")</f>
        <v xml:space="preserve"> </v>
      </c>
      <c r="I88" s="313" t="str">
        <f>IF(AND([7]Mides!H79&gt;=31,[7]Mides!H79&lt;=60),"X","  ")</f>
        <v xml:space="preserve">  </v>
      </c>
      <c r="J88" s="313" t="str">
        <f>IF([7]Mides!H79&gt;60,"X", "  ")</f>
        <v>X</v>
      </c>
      <c r="K88" s="315">
        <f>[7]Mides!N79</f>
        <v>0</v>
      </c>
      <c r="L88" s="315">
        <f>[7]Mides!K79</f>
        <v>0</v>
      </c>
      <c r="M88" s="315">
        <f>[7]Mides!L79</f>
        <v>0</v>
      </c>
      <c r="N88" s="315" t="str">
        <f>[7]Mides!M79</f>
        <v>X</v>
      </c>
      <c r="O88" s="315">
        <f t="shared" si="1"/>
        <v>0</v>
      </c>
      <c r="P88" s="315" t="str">
        <f>[7]Mides!R79</f>
        <v>Guatemala</v>
      </c>
      <c r="Q88" s="315" t="str">
        <f>[7]Mides!S79</f>
        <v>Guatemala</v>
      </c>
      <c r="R88" s="10"/>
      <c r="S88" s="10"/>
      <c r="T88" s="10"/>
      <c r="U88" s="10"/>
      <c r="V88" s="10"/>
      <c r="W88" s="10"/>
      <c r="X88" s="10"/>
      <c r="Y88" s="10"/>
    </row>
    <row r="89" spans="2:25" ht="15.6" x14ac:dyDescent="0.3">
      <c r="B89" s="311" t="str">
        <f>[7]Mides!E80</f>
        <v>Candy</v>
      </c>
      <c r="C89" s="312" t="str">
        <f>[7]Mides!D80</f>
        <v>Herrera</v>
      </c>
      <c r="D89" s="313" t="str">
        <f>IF([7]Mides!F80=1,"X"," ")</f>
        <v>X</v>
      </c>
      <c r="E89" s="313" t="str">
        <f>IF([7]Mides!F80=2,"X"," ")</f>
        <v xml:space="preserve"> </v>
      </c>
      <c r="F89" s="314">
        <f>[7]Mides!B80</f>
        <v>2528272600101</v>
      </c>
      <c r="G89" s="313" t="str">
        <f>IF(AND([7]Mides!H80&gt;=1,[7]Mides!H80&lt;=14),"X"," ")</f>
        <v xml:space="preserve"> </v>
      </c>
      <c r="H89" s="313" t="str">
        <f>IF(AND([7]Mides!H80&gt;=14,[7]Mides!H80&lt;=30),"X"," ")</f>
        <v xml:space="preserve"> </v>
      </c>
      <c r="I89" s="313" t="str">
        <f>IF(AND([7]Mides!H80&gt;=31,[7]Mides!H80&lt;=60),"X","  ")</f>
        <v>X</v>
      </c>
      <c r="J89" s="313" t="str">
        <f>IF([7]Mides!H80&gt;60,"X", "  ")</f>
        <v xml:space="preserve">  </v>
      </c>
      <c r="K89" s="315">
        <f>[7]Mides!N80</f>
        <v>0</v>
      </c>
      <c r="L89" s="315">
        <f>[7]Mides!K80</f>
        <v>0</v>
      </c>
      <c r="M89" s="315">
        <f>[7]Mides!L80</f>
        <v>0</v>
      </c>
      <c r="N89" s="315" t="str">
        <f>[7]Mides!M80</f>
        <v>X</v>
      </c>
      <c r="O89" s="315">
        <f t="shared" si="1"/>
        <v>0</v>
      </c>
      <c r="P89" s="315" t="str">
        <f>[7]Mides!R80</f>
        <v>Guatemala</v>
      </c>
      <c r="Q89" s="315" t="str">
        <f>[7]Mides!S80</f>
        <v>Guatemala</v>
      </c>
      <c r="R89" s="10"/>
      <c r="S89" s="10"/>
      <c r="T89" s="10"/>
      <c r="U89" s="10"/>
      <c r="V89" s="10"/>
      <c r="W89" s="10"/>
      <c r="X89" s="10"/>
      <c r="Y89" s="10"/>
    </row>
    <row r="90" spans="2:25" ht="15.6" x14ac:dyDescent="0.3">
      <c r="B90" s="311" t="str">
        <f>[7]Mides!E81</f>
        <v>Blanca</v>
      </c>
      <c r="C90" s="312" t="str">
        <f>[7]Mides!D81</f>
        <v>Escobar</v>
      </c>
      <c r="D90" s="313" t="str">
        <f>IF([7]Mides!F81=1,"X"," ")</f>
        <v xml:space="preserve"> </v>
      </c>
      <c r="E90" s="313" t="str">
        <f>IF([7]Mides!F81=2,"X"," ")</f>
        <v>X</v>
      </c>
      <c r="F90" s="314">
        <f>[7]Mides!B81</f>
        <v>2467029902217</v>
      </c>
      <c r="G90" s="313" t="str">
        <f>IF(AND([7]Mides!H81&gt;=1,[7]Mides!H81&lt;=14),"X"," ")</f>
        <v xml:space="preserve"> </v>
      </c>
      <c r="H90" s="313" t="str">
        <f>IF(AND([7]Mides!H81&gt;=14,[7]Mides!H81&lt;=30),"X"," ")</f>
        <v xml:space="preserve"> </v>
      </c>
      <c r="I90" s="313" t="str">
        <f>IF(AND([7]Mides!H81&gt;=31,[7]Mides!H81&lt;=60),"X","  ")</f>
        <v>X</v>
      </c>
      <c r="J90" s="313" t="str">
        <f>IF([7]Mides!H81&gt;60,"X", "  ")</f>
        <v xml:space="preserve">  </v>
      </c>
      <c r="K90" s="315">
        <f>[7]Mides!N81</f>
        <v>0</v>
      </c>
      <c r="L90" s="315">
        <f>[7]Mides!K81</f>
        <v>0</v>
      </c>
      <c r="M90" s="315">
        <f>[7]Mides!L81</f>
        <v>0</v>
      </c>
      <c r="N90" s="315" t="str">
        <f>[7]Mides!M81</f>
        <v>X</v>
      </c>
      <c r="O90" s="315">
        <f t="shared" si="1"/>
        <v>0</v>
      </c>
      <c r="P90" s="315" t="str">
        <f>[7]Mides!R81</f>
        <v>Guatemala</v>
      </c>
      <c r="Q90" s="315" t="str">
        <f>[7]Mides!S81</f>
        <v>Guatemala</v>
      </c>
      <c r="R90" s="10"/>
      <c r="S90" s="10"/>
      <c r="T90" s="10"/>
      <c r="U90" s="10"/>
      <c r="V90" s="10"/>
      <c r="W90" s="10"/>
      <c r="X90" s="10"/>
      <c r="Y90" s="10"/>
    </row>
    <row r="91" spans="2:25" ht="15.6" x14ac:dyDescent="0.3">
      <c r="B91" s="311" t="str">
        <f>[7]Mides!E82</f>
        <v>Laura</v>
      </c>
      <c r="C91" s="312" t="str">
        <f>[7]Mides!D82</f>
        <v>Garcia</v>
      </c>
      <c r="D91" s="313" t="str">
        <f>IF([7]Mides!F82=1,"X"," ")</f>
        <v>X</v>
      </c>
      <c r="E91" s="313" t="str">
        <f>IF([7]Mides!F82=2,"X"," ")</f>
        <v xml:space="preserve"> </v>
      </c>
      <c r="F91" s="314">
        <f>[7]Mides!B82</f>
        <v>1783739310101</v>
      </c>
      <c r="G91" s="313" t="str">
        <f>IF(AND([7]Mides!H82&gt;=1,[7]Mides!H82&lt;=14),"X"," ")</f>
        <v xml:space="preserve"> </v>
      </c>
      <c r="H91" s="313" t="str">
        <f>IF(AND([7]Mides!H82&gt;=14,[7]Mides!H82&lt;=30),"X"," ")</f>
        <v xml:space="preserve"> </v>
      </c>
      <c r="I91" s="313" t="str">
        <f>IF(AND([7]Mides!H82&gt;=31,[7]Mides!H82&lt;=60),"X","  ")</f>
        <v>X</v>
      </c>
      <c r="J91" s="313" t="str">
        <f>IF([7]Mides!H82&gt;60,"X", "  ")</f>
        <v xml:space="preserve">  </v>
      </c>
      <c r="K91" s="315">
        <f>[7]Mides!N82</f>
        <v>0</v>
      </c>
      <c r="L91" s="315">
        <f>[7]Mides!K82</f>
        <v>0</v>
      </c>
      <c r="M91" s="315">
        <f>[7]Mides!L82</f>
        <v>0</v>
      </c>
      <c r="N91" s="315" t="str">
        <f>[7]Mides!M82</f>
        <v>X</v>
      </c>
      <c r="O91" s="315">
        <f t="shared" si="1"/>
        <v>0</v>
      </c>
      <c r="P91" s="315" t="str">
        <f>[7]Mides!R82</f>
        <v>Guatemala</v>
      </c>
      <c r="Q91" s="315" t="str">
        <f>[7]Mides!S82</f>
        <v>Guatemala</v>
      </c>
      <c r="R91" s="10"/>
      <c r="S91" s="10"/>
      <c r="T91" s="10"/>
      <c r="U91" s="10"/>
      <c r="V91" s="10"/>
      <c r="W91" s="10"/>
      <c r="X91" s="10"/>
      <c r="Y91" s="10"/>
    </row>
    <row r="92" spans="2:25" ht="15.6" x14ac:dyDescent="0.3">
      <c r="B92" s="311" t="str">
        <f>[7]Mides!E83</f>
        <v xml:space="preserve">Ana </v>
      </c>
      <c r="C92" s="312" t="str">
        <f>[7]Mides!D83</f>
        <v xml:space="preserve">Batzín </v>
      </c>
      <c r="D92" s="313" t="str">
        <f>IF([7]Mides!F83=1,"X"," ")</f>
        <v>X</v>
      </c>
      <c r="E92" s="313" t="str">
        <f>IF([7]Mides!F83=2,"X"," ")</f>
        <v xml:space="preserve"> </v>
      </c>
      <c r="F92" s="314" t="str">
        <f>[7]Mides!B83</f>
        <v xml:space="preserve"> Menor de Edad</v>
      </c>
      <c r="G92" s="313" t="str">
        <f>IF(AND([7]Mides!H83&gt;=1,[7]Mides!H83&lt;=14),"X"," ")</f>
        <v>X</v>
      </c>
      <c r="H92" s="313" t="str">
        <f>IF(AND([7]Mides!H83&gt;=14,[7]Mides!H83&lt;=30),"X"," ")</f>
        <v xml:space="preserve"> </v>
      </c>
      <c r="I92" s="313" t="str">
        <f>IF(AND([7]Mides!H83&gt;=31,[7]Mides!H83&lt;=60),"X","  ")</f>
        <v xml:space="preserve">  </v>
      </c>
      <c r="J92" s="313" t="str">
        <f>IF([7]Mides!H83&gt;60,"X", "  ")</f>
        <v xml:space="preserve">  </v>
      </c>
      <c r="K92" s="315">
        <f>[7]Mides!N83</f>
        <v>0</v>
      </c>
      <c r="L92" s="315">
        <f>[7]Mides!K83</f>
        <v>0</v>
      </c>
      <c r="M92" s="315">
        <f>[7]Mides!L83</f>
        <v>0</v>
      </c>
      <c r="N92" s="315" t="str">
        <f>[7]Mides!M83</f>
        <v>X</v>
      </c>
      <c r="O92" s="315">
        <f t="shared" si="1"/>
        <v>0</v>
      </c>
      <c r="P92" s="315" t="str">
        <f>[7]Mides!R83</f>
        <v>Guatemala</v>
      </c>
      <c r="Q92" s="315" t="str">
        <f>[7]Mides!S83</f>
        <v>Guatemala</v>
      </c>
      <c r="R92" s="10"/>
      <c r="S92" s="10"/>
      <c r="T92" s="10"/>
      <c r="U92" s="10"/>
      <c r="V92" s="10"/>
      <c r="W92" s="10"/>
      <c r="X92" s="10"/>
      <c r="Y92" s="10"/>
    </row>
    <row r="93" spans="2:25" ht="15.6" x14ac:dyDescent="0.3">
      <c r="B93" s="311" t="str">
        <f>[7]Mides!E84</f>
        <v>Irvin</v>
      </c>
      <c r="C93" s="312" t="str">
        <f>[7]Mides!D84</f>
        <v>Cifuentes</v>
      </c>
      <c r="D93" s="313" t="str">
        <f>IF([7]Mides!F84=1,"X"," ")</f>
        <v xml:space="preserve"> </v>
      </c>
      <c r="E93" s="313" t="str">
        <f>IF([7]Mides!F84=2,"X"," ")</f>
        <v>X</v>
      </c>
      <c r="F93" s="314" t="str">
        <f>[7]Mides!B84</f>
        <v>Menor de Edad</v>
      </c>
      <c r="G93" s="313" t="str">
        <f>IF(AND([7]Mides!H84&gt;=1,[7]Mides!H84&lt;=14),"X"," ")</f>
        <v xml:space="preserve"> </v>
      </c>
      <c r="H93" s="313" t="str">
        <f>IF(AND([7]Mides!H84&gt;=14,[7]Mides!H84&lt;=30),"X"," ")</f>
        <v>X</v>
      </c>
      <c r="I93" s="313" t="str">
        <f>IF(AND([7]Mides!H84&gt;=31,[7]Mides!H84&lt;=60),"X","  ")</f>
        <v xml:space="preserve">  </v>
      </c>
      <c r="J93" s="313" t="str">
        <f>IF([7]Mides!H84&gt;60,"X", "  ")</f>
        <v xml:space="preserve">  </v>
      </c>
      <c r="K93" s="315">
        <f>[7]Mides!N84</f>
        <v>0</v>
      </c>
      <c r="L93" s="315">
        <f>[7]Mides!K84</f>
        <v>0</v>
      </c>
      <c r="M93" s="315">
        <f>[7]Mides!L84</f>
        <v>0</v>
      </c>
      <c r="N93" s="315" t="str">
        <f>[7]Mides!M84</f>
        <v>X</v>
      </c>
      <c r="O93" s="315">
        <f t="shared" si="1"/>
        <v>0</v>
      </c>
      <c r="P93" s="315" t="str">
        <f>[7]Mides!R84</f>
        <v>Guatemala</v>
      </c>
      <c r="Q93" s="315" t="str">
        <f>[7]Mides!S84</f>
        <v>Guatemala</v>
      </c>
      <c r="R93" s="10"/>
      <c r="S93" s="10"/>
      <c r="T93" s="10"/>
      <c r="U93" s="10"/>
      <c r="V93" s="10"/>
      <c r="W93" s="10"/>
      <c r="X93" s="10"/>
      <c r="Y93" s="10"/>
    </row>
    <row r="94" spans="2:25" ht="15.6" x14ac:dyDescent="0.3">
      <c r="B94" s="311" t="str">
        <f>[7]Mides!E85</f>
        <v>Josue</v>
      </c>
      <c r="C94" s="312" t="str">
        <f>[7]Mides!D85</f>
        <v>Cojón</v>
      </c>
      <c r="D94" s="313" t="str">
        <f>IF([7]Mides!F85=1,"X"," ")</f>
        <v xml:space="preserve"> </v>
      </c>
      <c r="E94" s="313" t="str">
        <f>IF([7]Mides!F85=2,"X"," ")</f>
        <v>X</v>
      </c>
      <c r="F94" s="314">
        <f>[7]Mides!B85</f>
        <v>2421657880101</v>
      </c>
      <c r="G94" s="313" t="str">
        <f>IF(AND([7]Mides!H85&gt;=1,[7]Mides!H85&lt;=14),"X"," ")</f>
        <v xml:space="preserve"> </v>
      </c>
      <c r="H94" s="313" t="str">
        <f>IF(AND([7]Mides!H85&gt;=14,[7]Mides!H85&lt;=30),"X"," ")</f>
        <v>X</v>
      </c>
      <c r="I94" s="313" t="str">
        <f>IF(AND([7]Mides!H85&gt;=31,[7]Mides!H85&lt;=60),"X","  ")</f>
        <v xml:space="preserve">  </v>
      </c>
      <c r="J94" s="313" t="str">
        <f>IF([7]Mides!H85&gt;60,"X", "  ")</f>
        <v xml:space="preserve">  </v>
      </c>
      <c r="K94" s="315">
        <f>[7]Mides!N85</f>
        <v>0</v>
      </c>
      <c r="L94" s="315">
        <f>[7]Mides!K85</f>
        <v>0</v>
      </c>
      <c r="M94" s="315">
        <f>[7]Mides!L85</f>
        <v>0</v>
      </c>
      <c r="N94" s="315" t="str">
        <f>[7]Mides!M85</f>
        <v>X</v>
      </c>
      <c r="O94" s="315">
        <f t="shared" si="1"/>
        <v>0</v>
      </c>
      <c r="P94" s="315" t="str">
        <f>[7]Mides!R85</f>
        <v>Guatemala</v>
      </c>
      <c r="Q94" s="315" t="str">
        <f>[7]Mides!S85</f>
        <v>Guatemala</v>
      </c>
      <c r="R94" s="10"/>
      <c r="S94" s="10"/>
      <c r="T94" s="10"/>
      <c r="U94" s="10"/>
      <c r="V94" s="10"/>
      <c r="W94" s="10"/>
      <c r="X94" s="10"/>
      <c r="Y94" s="10"/>
    </row>
    <row r="95" spans="2:25" ht="15.6" x14ac:dyDescent="0.3">
      <c r="B95" s="311" t="str">
        <f>[7]Mides!E86</f>
        <v>Bryan</v>
      </c>
      <c r="C95" s="312" t="str">
        <f>[7]Mides!D86</f>
        <v>Ajche</v>
      </c>
      <c r="D95" s="313" t="str">
        <f>IF([7]Mides!F86=1,"X"," ")</f>
        <v xml:space="preserve"> </v>
      </c>
      <c r="E95" s="313" t="str">
        <f>IF([7]Mides!F86=2,"X"," ")</f>
        <v>X</v>
      </c>
      <c r="F95" s="314">
        <f>[7]Mides!B86</f>
        <v>2938378030101</v>
      </c>
      <c r="G95" s="313" t="str">
        <f>IF(AND([7]Mides!H86&gt;=1,[7]Mides!H86&lt;=14),"X"," ")</f>
        <v xml:space="preserve"> </v>
      </c>
      <c r="H95" s="313" t="str">
        <f>IF(AND([7]Mides!H86&gt;=14,[7]Mides!H86&lt;=30),"X"," ")</f>
        <v>X</v>
      </c>
      <c r="I95" s="313" t="str">
        <f>IF(AND([7]Mides!H86&gt;=31,[7]Mides!H86&lt;=60),"X","  ")</f>
        <v xml:space="preserve">  </v>
      </c>
      <c r="J95" s="313" t="str">
        <f>IF([7]Mides!H86&gt;60,"X", "  ")</f>
        <v xml:space="preserve">  </v>
      </c>
      <c r="K95" s="315">
        <f>[7]Mides!N86</f>
        <v>0</v>
      </c>
      <c r="L95" s="315">
        <f>[7]Mides!K86</f>
        <v>0</v>
      </c>
      <c r="M95" s="315">
        <f>[7]Mides!L86</f>
        <v>0</v>
      </c>
      <c r="N95" s="315" t="str">
        <f>[7]Mides!M86</f>
        <v>X</v>
      </c>
      <c r="O95" s="315">
        <f t="shared" si="1"/>
        <v>0</v>
      </c>
      <c r="P95" s="315" t="str">
        <f>[7]Mides!R86</f>
        <v>Guatemala</v>
      </c>
      <c r="Q95" s="315" t="str">
        <f>[7]Mides!S86</f>
        <v>Guatemala</v>
      </c>
      <c r="R95" s="10"/>
      <c r="S95" s="10"/>
      <c r="T95" s="10"/>
      <c r="U95" s="10"/>
      <c r="V95" s="10"/>
      <c r="W95" s="10"/>
      <c r="X95" s="10"/>
      <c r="Y95" s="10"/>
    </row>
    <row r="96" spans="2:25" ht="15.6" x14ac:dyDescent="0.3">
      <c r="B96" s="311" t="str">
        <f>[7]Mides!E87</f>
        <v xml:space="preserve">María </v>
      </c>
      <c r="C96" s="312" t="str">
        <f>[7]Mides!D87</f>
        <v>Andrino</v>
      </c>
      <c r="D96" s="313" t="str">
        <f>IF([7]Mides!F87=1,"X"," ")</f>
        <v>X</v>
      </c>
      <c r="E96" s="313" t="str">
        <f>IF([7]Mides!F87=2,"X"," ")</f>
        <v xml:space="preserve"> </v>
      </c>
      <c r="F96" s="314">
        <f>[7]Mides!B87</f>
        <v>1662198860101</v>
      </c>
      <c r="G96" s="313" t="str">
        <f>IF(AND([7]Mides!H87&gt;=1,[7]Mides!H87&lt;=14),"X"," ")</f>
        <v xml:space="preserve"> </v>
      </c>
      <c r="H96" s="313" t="str">
        <f>IF(AND([7]Mides!H87&gt;=14,[7]Mides!H87&lt;=30),"X"," ")</f>
        <v xml:space="preserve"> </v>
      </c>
      <c r="I96" s="313" t="str">
        <f>IF(AND([7]Mides!H87&gt;=31,[7]Mides!H87&lt;=60),"X","  ")</f>
        <v xml:space="preserve">  </v>
      </c>
      <c r="J96" s="313" t="str">
        <f>IF([7]Mides!H87&gt;60,"X", "  ")</f>
        <v>X</v>
      </c>
      <c r="K96" s="315">
        <f>[7]Mides!N87</f>
        <v>0</v>
      </c>
      <c r="L96" s="315">
        <f>[7]Mides!K87</f>
        <v>0</v>
      </c>
      <c r="M96" s="315">
        <f>[7]Mides!L87</f>
        <v>0</v>
      </c>
      <c r="N96" s="315" t="str">
        <f>[7]Mides!M87</f>
        <v>X</v>
      </c>
      <c r="O96" s="315">
        <f t="shared" si="1"/>
        <v>0</v>
      </c>
      <c r="P96" s="315" t="str">
        <f>[7]Mides!R87</f>
        <v>Guatemala</v>
      </c>
      <c r="Q96" s="315" t="str">
        <f>[7]Mides!S87</f>
        <v>Guatemala</v>
      </c>
      <c r="R96" s="10"/>
      <c r="S96" s="10"/>
      <c r="T96" s="10"/>
      <c r="U96" s="10"/>
      <c r="V96" s="10"/>
      <c r="W96" s="10"/>
      <c r="X96" s="10"/>
      <c r="Y96" s="10"/>
    </row>
    <row r="97" spans="2:25" ht="15.6" x14ac:dyDescent="0.3">
      <c r="B97" s="311" t="str">
        <f>[7]Mides!E88</f>
        <v>Jairo</v>
      </c>
      <c r="C97" s="312" t="str">
        <f>[7]Mides!D88</f>
        <v>De Paz</v>
      </c>
      <c r="D97" s="313" t="str">
        <f>IF([7]Mides!F88=1,"X"," ")</f>
        <v xml:space="preserve"> </v>
      </c>
      <c r="E97" s="313" t="str">
        <f>IF([7]Mides!F88=2,"X"," ")</f>
        <v>X</v>
      </c>
      <c r="F97" s="314">
        <f>[7]Mides!B88</f>
        <v>2646505060610</v>
      </c>
      <c r="G97" s="313" t="str">
        <f>IF(AND([7]Mides!H88&gt;=1,[7]Mides!H88&lt;=14),"X"," ")</f>
        <v xml:space="preserve"> </v>
      </c>
      <c r="H97" s="313" t="str">
        <f>IF(AND([7]Mides!H88&gt;=14,[7]Mides!H88&lt;=30),"X"," ")</f>
        <v>X</v>
      </c>
      <c r="I97" s="313" t="str">
        <f>IF(AND([7]Mides!H88&gt;=31,[7]Mides!H88&lt;=60),"X","  ")</f>
        <v xml:space="preserve">  </v>
      </c>
      <c r="J97" s="313" t="str">
        <f>IF([7]Mides!H88&gt;60,"X", "  ")</f>
        <v xml:space="preserve">  </v>
      </c>
      <c r="K97" s="315">
        <f>[7]Mides!N88</f>
        <v>0</v>
      </c>
      <c r="L97" s="315">
        <f>[7]Mides!K88</f>
        <v>0</v>
      </c>
      <c r="M97" s="315">
        <f>[7]Mides!L88</f>
        <v>0</v>
      </c>
      <c r="N97" s="315" t="str">
        <f>[7]Mides!M88</f>
        <v>X</v>
      </c>
      <c r="O97" s="315">
        <f t="shared" si="1"/>
        <v>0</v>
      </c>
      <c r="P97" s="315" t="str">
        <f>[7]Mides!R88</f>
        <v>Guatemala</v>
      </c>
      <c r="Q97" s="315" t="str">
        <f>[7]Mides!S88</f>
        <v>Guatemala</v>
      </c>
      <c r="R97" s="10"/>
      <c r="S97" s="10"/>
      <c r="T97" s="10"/>
      <c r="U97" s="10"/>
      <c r="V97" s="10"/>
      <c r="W97" s="10"/>
      <c r="X97" s="10"/>
      <c r="Y97" s="10"/>
    </row>
    <row r="98" spans="2:25" ht="15.6" x14ac:dyDescent="0.3">
      <c r="B98" s="311" t="str">
        <f>[7]Mides!E89</f>
        <v>Dorian</v>
      </c>
      <c r="C98" s="312" t="str">
        <f>[7]Mides!D89</f>
        <v>Ortiz</v>
      </c>
      <c r="D98" s="313" t="str">
        <f>IF([7]Mides!F89=1,"X"," ")</f>
        <v xml:space="preserve"> </v>
      </c>
      <c r="E98" s="313" t="str">
        <f>IF([7]Mides!F89=2,"X"," ")</f>
        <v>X</v>
      </c>
      <c r="F98" s="314" t="str">
        <f>[7]Mides!B89</f>
        <v>Menor de Edad</v>
      </c>
      <c r="G98" s="313" t="str">
        <f>IF(AND([7]Mides!H89&gt;=1,[7]Mides!H89&lt;=14),"X"," ")</f>
        <v xml:space="preserve"> </v>
      </c>
      <c r="H98" s="313" t="str">
        <f>IF(AND([7]Mides!H89&gt;=14,[7]Mides!H89&lt;=30),"X"," ")</f>
        <v>X</v>
      </c>
      <c r="I98" s="313" t="str">
        <f>IF(AND([7]Mides!H89&gt;=31,[7]Mides!H89&lt;=60),"X","  ")</f>
        <v xml:space="preserve">  </v>
      </c>
      <c r="J98" s="313" t="str">
        <f>IF([7]Mides!H89&gt;60,"X", "  ")</f>
        <v xml:space="preserve">  </v>
      </c>
      <c r="K98" s="315">
        <f>[7]Mides!N89</f>
        <v>0</v>
      </c>
      <c r="L98" s="315">
        <f>[7]Mides!K89</f>
        <v>0</v>
      </c>
      <c r="M98" s="315">
        <f>[7]Mides!L89</f>
        <v>0</v>
      </c>
      <c r="N98" s="315" t="str">
        <f>[7]Mides!M89</f>
        <v>X</v>
      </c>
      <c r="O98" s="315">
        <f t="shared" si="1"/>
        <v>0</v>
      </c>
      <c r="P98" s="315" t="str">
        <f>[7]Mides!R89</f>
        <v>Guatemala</v>
      </c>
      <c r="Q98" s="315" t="str">
        <f>[7]Mides!S89</f>
        <v>Guatemala</v>
      </c>
      <c r="R98" s="10"/>
      <c r="S98" s="10"/>
      <c r="T98" s="10"/>
      <c r="U98" s="10"/>
      <c r="V98" s="10"/>
      <c r="W98" s="10"/>
      <c r="X98" s="10"/>
      <c r="Y98" s="10"/>
    </row>
    <row r="99" spans="2:25" ht="15.6" x14ac:dyDescent="0.3">
      <c r="B99" s="311" t="str">
        <f>[7]Mides!E90</f>
        <v>Clarissa</v>
      </c>
      <c r="C99" s="312" t="str">
        <f>[7]Mides!D90</f>
        <v>Jocoy</v>
      </c>
      <c r="D99" s="313" t="str">
        <f>IF([7]Mides!F90=1,"X"," ")</f>
        <v>X</v>
      </c>
      <c r="E99" s="313" t="str">
        <f>IF([7]Mides!F90=2,"X"," ")</f>
        <v xml:space="preserve"> </v>
      </c>
      <c r="F99" s="314" t="str">
        <f>[7]Mides!B90</f>
        <v>Menor de Edad</v>
      </c>
      <c r="G99" s="313" t="str">
        <f>IF(AND([7]Mides!H90&gt;=1,[7]Mides!H90&lt;=14),"X"," ")</f>
        <v xml:space="preserve"> </v>
      </c>
      <c r="H99" s="313" t="str">
        <f>IF(AND([7]Mides!H90&gt;=14,[7]Mides!H90&lt;=30),"X"," ")</f>
        <v>X</v>
      </c>
      <c r="I99" s="313" t="str">
        <f>IF(AND([7]Mides!H90&gt;=31,[7]Mides!H90&lt;=60),"X","  ")</f>
        <v xml:space="preserve">  </v>
      </c>
      <c r="J99" s="313" t="str">
        <f>IF([7]Mides!H90&gt;60,"X", "  ")</f>
        <v xml:space="preserve">  </v>
      </c>
      <c r="K99" s="315">
        <f>[7]Mides!N90</f>
        <v>0</v>
      </c>
      <c r="L99" s="315">
        <f>[7]Mides!K90</f>
        <v>0</v>
      </c>
      <c r="M99" s="315">
        <f>[7]Mides!L90</f>
        <v>0</v>
      </c>
      <c r="N99" s="315" t="str">
        <f>[7]Mides!M90</f>
        <v>X</v>
      </c>
      <c r="O99" s="315">
        <f t="shared" si="1"/>
        <v>0</v>
      </c>
      <c r="P99" s="315" t="str">
        <f>[7]Mides!R90</f>
        <v>Guatemala</v>
      </c>
      <c r="Q99" s="315" t="str">
        <f>[7]Mides!S90</f>
        <v>Guatemala</v>
      </c>
      <c r="R99" s="10"/>
      <c r="S99" s="10"/>
      <c r="T99" s="10"/>
      <c r="U99" s="10"/>
      <c r="V99" s="10"/>
      <c r="W99" s="10"/>
      <c r="X99" s="10"/>
      <c r="Y99" s="10"/>
    </row>
    <row r="100" spans="2:25" ht="15.6" x14ac:dyDescent="0.3">
      <c r="B100" s="311" t="str">
        <f>[7]Mides!E91</f>
        <v>Leonard</v>
      </c>
      <c r="C100" s="312" t="str">
        <f>[7]Mides!D91</f>
        <v>García</v>
      </c>
      <c r="D100" s="313" t="str">
        <f>IF([7]Mides!F91=1,"X"," ")</f>
        <v xml:space="preserve"> </v>
      </c>
      <c r="E100" s="313" t="str">
        <f>IF([7]Mides!F91=2,"X"," ")</f>
        <v>X</v>
      </c>
      <c r="F100" s="314" t="str">
        <f>[7]Mides!B91</f>
        <v>Menor de Edad</v>
      </c>
      <c r="G100" s="313" t="str">
        <f>IF(AND([7]Mides!H91&gt;=1,[7]Mides!H91&lt;=14),"X"," ")</f>
        <v xml:space="preserve"> </v>
      </c>
      <c r="H100" s="313" t="str">
        <f>IF(AND([7]Mides!H91&gt;=14,[7]Mides!H91&lt;=30),"X"," ")</f>
        <v>X</v>
      </c>
      <c r="I100" s="313" t="str">
        <f>IF(AND([7]Mides!H91&gt;=31,[7]Mides!H91&lt;=60),"X","  ")</f>
        <v xml:space="preserve">  </v>
      </c>
      <c r="J100" s="313" t="str">
        <f>IF([7]Mides!H91&gt;60,"X", "  ")</f>
        <v xml:space="preserve">  </v>
      </c>
      <c r="K100" s="315">
        <f>[7]Mides!N91</f>
        <v>0</v>
      </c>
      <c r="L100" s="315">
        <f>[7]Mides!K91</f>
        <v>0</v>
      </c>
      <c r="M100" s="315">
        <f>[7]Mides!L91</f>
        <v>0</v>
      </c>
      <c r="N100" s="315" t="str">
        <f>[7]Mides!M91</f>
        <v>X</v>
      </c>
      <c r="O100" s="315">
        <f t="shared" si="1"/>
        <v>0</v>
      </c>
      <c r="P100" s="315" t="str">
        <f>[7]Mides!R91</f>
        <v>Guatemala</v>
      </c>
      <c r="Q100" s="315" t="str">
        <f>[7]Mides!S91</f>
        <v>Guatemala</v>
      </c>
      <c r="R100" s="10"/>
      <c r="S100" s="10"/>
      <c r="T100" s="10"/>
      <c r="U100" s="10"/>
      <c r="V100" s="10"/>
      <c r="W100" s="10"/>
      <c r="X100" s="10"/>
      <c r="Y100" s="10"/>
    </row>
    <row r="101" spans="2:25" ht="15.6" x14ac:dyDescent="0.3">
      <c r="B101" s="311" t="str">
        <f>[7]Mides!E92</f>
        <v>Kevin</v>
      </c>
      <c r="C101" s="312" t="str">
        <f>[7]Mides!D92</f>
        <v>García</v>
      </c>
      <c r="D101" s="313" t="str">
        <f>IF([7]Mides!F92=1,"X"," ")</f>
        <v xml:space="preserve"> </v>
      </c>
      <c r="E101" s="313" t="str">
        <f>IF([7]Mides!F92=2,"X"," ")</f>
        <v>X</v>
      </c>
      <c r="F101" s="314">
        <f>[7]Mides!B92</f>
        <v>3030873310108</v>
      </c>
      <c r="G101" s="313" t="str">
        <f>IF(AND([7]Mides!H92&gt;=1,[7]Mides!H92&lt;=14),"X"," ")</f>
        <v xml:space="preserve"> </v>
      </c>
      <c r="H101" s="313" t="str">
        <f>IF(AND([7]Mides!H92&gt;=14,[7]Mides!H92&lt;=30),"X"," ")</f>
        <v>X</v>
      </c>
      <c r="I101" s="313" t="str">
        <f>IF(AND([7]Mides!H92&gt;=31,[7]Mides!H92&lt;=60),"X","  ")</f>
        <v xml:space="preserve">  </v>
      </c>
      <c r="J101" s="313" t="str">
        <f>IF([7]Mides!H92&gt;60,"X", "  ")</f>
        <v xml:space="preserve">  </v>
      </c>
      <c r="K101" s="315">
        <f>[7]Mides!N92</f>
        <v>0</v>
      </c>
      <c r="L101" s="315">
        <f>[7]Mides!K92</f>
        <v>0</v>
      </c>
      <c r="M101" s="315">
        <f>[7]Mides!L92</f>
        <v>0</v>
      </c>
      <c r="N101" s="315" t="str">
        <f>[7]Mides!M92</f>
        <v>X</v>
      </c>
      <c r="O101" s="315">
        <f t="shared" si="1"/>
        <v>0</v>
      </c>
      <c r="P101" s="315" t="str">
        <f>[7]Mides!R92</f>
        <v>Guatemala</v>
      </c>
      <c r="Q101" s="315" t="str">
        <f>[7]Mides!S92</f>
        <v>Guatemala</v>
      </c>
      <c r="R101" s="10"/>
      <c r="S101" s="10"/>
      <c r="T101" s="10"/>
      <c r="U101" s="10"/>
      <c r="V101" s="10"/>
      <c r="W101" s="10"/>
      <c r="X101" s="10"/>
      <c r="Y101" s="10"/>
    </row>
    <row r="102" spans="2:25" ht="15.6" x14ac:dyDescent="0.3">
      <c r="B102" s="311" t="str">
        <f>[7]Mides!E93</f>
        <v>Blanca</v>
      </c>
      <c r="C102" s="312" t="str">
        <f>[7]Mides!D93</f>
        <v>Escobar</v>
      </c>
      <c r="D102" s="313" t="str">
        <f>IF([7]Mides!F93=1,"X"," ")</f>
        <v>X</v>
      </c>
      <c r="E102" s="313" t="str">
        <f>IF([7]Mides!F93=2,"X"," ")</f>
        <v xml:space="preserve"> </v>
      </c>
      <c r="F102" s="314">
        <f>[7]Mides!B93</f>
        <v>2467029902217</v>
      </c>
      <c r="G102" s="313" t="str">
        <f>IF(AND([7]Mides!H93&gt;=1,[7]Mides!H93&lt;=14),"X"," ")</f>
        <v xml:space="preserve"> </v>
      </c>
      <c r="H102" s="313" t="str">
        <f>IF(AND([7]Mides!H93&gt;=14,[7]Mides!H93&lt;=30),"X"," ")</f>
        <v xml:space="preserve"> </v>
      </c>
      <c r="I102" s="313" t="str">
        <f>IF(AND([7]Mides!H93&gt;=31,[7]Mides!H93&lt;=60),"X","  ")</f>
        <v>X</v>
      </c>
      <c r="J102" s="313" t="str">
        <f>IF([7]Mides!H93&gt;60,"X", "  ")</f>
        <v xml:space="preserve">  </v>
      </c>
      <c r="K102" s="315">
        <f>[7]Mides!N93</f>
        <v>0</v>
      </c>
      <c r="L102" s="315">
        <f>[7]Mides!K93</f>
        <v>0</v>
      </c>
      <c r="M102" s="315">
        <f>[7]Mides!L93</f>
        <v>0</v>
      </c>
      <c r="N102" s="315" t="str">
        <f>[7]Mides!M93</f>
        <v>X</v>
      </c>
      <c r="O102" s="315">
        <f t="shared" si="1"/>
        <v>0</v>
      </c>
      <c r="P102" s="315" t="str">
        <f>[7]Mides!R93</f>
        <v>Guatemala</v>
      </c>
      <c r="Q102" s="315" t="str">
        <f>[7]Mides!S93</f>
        <v>Guatemala</v>
      </c>
      <c r="R102" s="10"/>
      <c r="S102" s="10"/>
      <c r="T102" s="10"/>
      <c r="U102" s="10"/>
      <c r="V102" s="10"/>
      <c r="W102" s="10"/>
      <c r="X102" s="10"/>
      <c r="Y102" s="10"/>
    </row>
    <row r="103" spans="2:25" ht="15.6" x14ac:dyDescent="0.3">
      <c r="B103" s="311" t="str">
        <f>[7]Mides!E94</f>
        <v>Marilyn</v>
      </c>
      <c r="C103" s="312" t="str">
        <f>[7]Mides!D94</f>
        <v>Chicol</v>
      </c>
      <c r="D103" s="313" t="str">
        <f>IF([7]Mides!F94=1,"X"," ")</f>
        <v>X</v>
      </c>
      <c r="E103" s="313" t="str">
        <f>IF([7]Mides!F94=2,"X"," ")</f>
        <v xml:space="preserve"> </v>
      </c>
      <c r="F103" s="314" t="str">
        <f>[7]Mides!B94</f>
        <v>Menor de Edad</v>
      </c>
      <c r="G103" s="313" t="str">
        <f>IF(AND([7]Mides!H94&gt;=1,[7]Mides!H94&lt;=14),"X"," ")</f>
        <v xml:space="preserve"> </v>
      </c>
      <c r="H103" s="313" t="str">
        <f>IF(AND([7]Mides!H94&gt;=14,[7]Mides!H94&lt;=30),"X"," ")</f>
        <v>X</v>
      </c>
      <c r="I103" s="313" t="str">
        <f>IF(AND([7]Mides!H94&gt;=31,[7]Mides!H94&lt;=60),"X","  ")</f>
        <v xml:space="preserve">  </v>
      </c>
      <c r="J103" s="313" t="str">
        <f>IF([7]Mides!H94&gt;60,"X", "  ")</f>
        <v xml:space="preserve">  </v>
      </c>
      <c r="K103" s="315">
        <f>[7]Mides!N94</f>
        <v>0</v>
      </c>
      <c r="L103" s="315">
        <f>[7]Mides!K94</f>
        <v>0</v>
      </c>
      <c r="M103" s="315">
        <f>[7]Mides!L94</f>
        <v>0</v>
      </c>
      <c r="N103" s="315" t="str">
        <f>[7]Mides!M94</f>
        <v>X</v>
      </c>
      <c r="O103" s="315">
        <f t="shared" si="1"/>
        <v>0</v>
      </c>
      <c r="P103" s="315" t="str">
        <f>[7]Mides!R94</f>
        <v>Guatemala</v>
      </c>
      <c r="Q103" s="315" t="str">
        <f>[7]Mides!S94</f>
        <v>Guatemala</v>
      </c>
      <c r="R103" s="10"/>
      <c r="S103" s="10"/>
      <c r="T103" s="10"/>
      <c r="U103" s="10"/>
      <c r="V103" s="10"/>
      <c r="W103" s="10"/>
      <c r="X103" s="10"/>
      <c r="Y103" s="10"/>
    </row>
    <row r="104" spans="2:25" ht="15.6" x14ac:dyDescent="0.3">
      <c r="B104" s="311" t="str">
        <f>[7]Mides!E95</f>
        <v>Douglas</v>
      </c>
      <c r="C104" s="312" t="str">
        <f>[7]Mides!D95</f>
        <v>Coronado</v>
      </c>
      <c r="D104" s="313" t="str">
        <f>IF([7]Mides!F95=1,"X"," ")</f>
        <v xml:space="preserve"> </v>
      </c>
      <c r="E104" s="313" t="str">
        <f>IF([7]Mides!F95=2,"X"," ")</f>
        <v>X</v>
      </c>
      <c r="F104" s="314">
        <f>[7]Mides!B95</f>
        <v>2348318042212</v>
      </c>
      <c r="G104" s="313" t="str">
        <f>IF(AND([7]Mides!H95&gt;=1,[7]Mides!H95&lt;=14),"X"," ")</f>
        <v xml:space="preserve"> </v>
      </c>
      <c r="H104" s="313" t="str">
        <f>IF(AND([7]Mides!H95&gt;=14,[7]Mides!H95&lt;=30),"X"," ")</f>
        <v>X</v>
      </c>
      <c r="I104" s="313" t="str">
        <f>IF(AND([7]Mides!H95&gt;=31,[7]Mides!H95&lt;=60),"X","  ")</f>
        <v xml:space="preserve">  </v>
      </c>
      <c r="J104" s="313" t="str">
        <f>IF([7]Mides!H95&gt;60,"X", "  ")</f>
        <v xml:space="preserve">  </v>
      </c>
      <c r="K104" s="315">
        <f>[7]Mides!N95</f>
        <v>0</v>
      </c>
      <c r="L104" s="315">
        <f>[7]Mides!K95</f>
        <v>0</v>
      </c>
      <c r="M104" s="315">
        <f>[7]Mides!L95</f>
        <v>0</v>
      </c>
      <c r="N104" s="315" t="str">
        <f>[7]Mides!M95</f>
        <v>X</v>
      </c>
      <c r="O104" s="315">
        <f t="shared" si="1"/>
        <v>0</v>
      </c>
      <c r="P104" s="315" t="str">
        <f>[7]Mides!R95</f>
        <v>Guatemala</v>
      </c>
      <c r="Q104" s="315" t="str">
        <f>[7]Mides!S95</f>
        <v>Guatemala</v>
      </c>
      <c r="R104" s="10"/>
      <c r="S104" s="10"/>
      <c r="T104" s="10"/>
      <c r="U104" s="10"/>
      <c r="V104" s="10"/>
      <c r="W104" s="10"/>
      <c r="X104" s="10"/>
      <c r="Y104" s="10"/>
    </row>
    <row r="105" spans="2:25" ht="15.6" x14ac:dyDescent="0.3">
      <c r="B105" s="311" t="str">
        <f>[7]Mides!E96</f>
        <v xml:space="preserve">Ana </v>
      </c>
      <c r="C105" s="312" t="str">
        <f>[7]Mides!D96</f>
        <v>Cerna</v>
      </c>
      <c r="D105" s="313" t="str">
        <f>IF([7]Mides!F96=1,"X"," ")</f>
        <v>X</v>
      </c>
      <c r="E105" s="313" t="str">
        <f>IF([7]Mides!F96=2,"X"," ")</f>
        <v xml:space="preserve"> </v>
      </c>
      <c r="F105" s="314" t="str">
        <f>[7]Mides!B96</f>
        <v>Menor de Edad</v>
      </c>
      <c r="G105" s="313" t="str">
        <f>IF(AND([7]Mides!H96&gt;=1,[7]Mides!H96&lt;=14),"X"," ")</f>
        <v>X</v>
      </c>
      <c r="H105" s="313" t="str">
        <f>IF(AND([7]Mides!H96&gt;=14,[7]Mides!H96&lt;=30),"X"," ")</f>
        <v xml:space="preserve"> </v>
      </c>
      <c r="I105" s="313" t="str">
        <f>IF(AND([7]Mides!H96&gt;=31,[7]Mides!H96&lt;=60),"X","  ")</f>
        <v xml:space="preserve">  </v>
      </c>
      <c r="J105" s="313" t="str">
        <f>IF([7]Mides!H96&gt;60,"X", "  ")</f>
        <v xml:space="preserve">  </v>
      </c>
      <c r="K105" s="315">
        <f>[7]Mides!N96</f>
        <v>0</v>
      </c>
      <c r="L105" s="315">
        <f>[7]Mides!K96</f>
        <v>0</v>
      </c>
      <c r="M105" s="315">
        <f>[7]Mides!L96</f>
        <v>0</v>
      </c>
      <c r="N105" s="315" t="str">
        <f>[7]Mides!M96</f>
        <v>X</v>
      </c>
      <c r="O105" s="315">
        <f t="shared" si="1"/>
        <v>0</v>
      </c>
      <c r="P105" s="315" t="str">
        <f>[7]Mides!R96</f>
        <v>Guatemala</v>
      </c>
      <c r="Q105" s="315" t="str">
        <f>[7]Mides!S96</f>
        <v>Guatemala</v>
      </c>
      <c r="R105" s="10"/>
      <c r="S105" s="10"/>
      <c r="T105" s="10"/>
      <c r="U105" s="10"/>
      <c r="V105" s="10"/>
      <c r="W105" s="10"/>
      <c r="X105" s="10"/>
      <c r="Y105" s="10"/>
    </row>
    <row r="106" spans="2:25" ht="15.6" x14ac:dyDescent="0.3">
      <c r="B106" s="311" t="str">
        <f>[7]Mides!E97</f>
        <v>Karla</v>
      </c>
      <c r="C106" s="312" t="str">
        <f>[7]Mides!D97</f>
        <v>Cartagena</v>
      </c>
      <c r="D106" s="313" t="str">
        <f>IF([7]Mides!F97=1,"X"," ")</f>
        <v>X</v>
      </c>
      <c r="E106" s="313" t="str">
        <f>IF([7]Mides!F97=2,"X"," ")</f>
        <v xml:space="preserve"> </v>
      </c>
      <c r="F106" s="314">
        <f>[7]Mides!B97</f>
        <v>2153941511801</v>
      </c>
      <c r="G106" s="313" t="str">
        <f>IF(AND([7]Mides!H97&gt;=1,[7]Mides!H97&lt;=14),"X"," ")</f>
        <v xml:space="preserve"> </v>
      </c>
      <c r="H106" s="313" t="str">
        <f>IF(AND([7]Mides!H97&gt;=14,[7]Mides!H97&lt;=30),"X"," ")</f>
        <v>X</v>
      </c>
      <c r="I106" s="313" t="str">
        <f>IF(AND([7]Mides!H97&gt;=31,[7]Mides!H97&lt;=60),"X","  ")</f>
        <v xml:space="preserve">  </v>
      </c>
      <c r="J106" s="313" t="str">
        <f>IF([7]Mides!H97&gt;60,"X", "  ")</f>
        <v xml:space="preserve">  </v>
      </c>
      <c r="K106" s="315">
        <f>[7]Mides!N97</f>
        <v>0</v>
      </c>
      <c r="L106" s="315">
        <f>[7]Mides!K97</f>
        <v>0</v>
      </c>
      <c r="M106" s="315">
        <f>[7]Mides!L97</f>
        <v>0</v>
      </c>
      <c r="N106" s="315" t="str">
        <f>[7]Mides!M97</f>
        <v>X</v>
      </c>
      <c r="O106" s="315">
        <f t="shared" si="1"/>
        <v>0</v>
      </c>
      <c r="P106" s="315" t="str">
        <f>[7]Mides!R97</f>
        <v>Guatemala</v>
      </c>
      <c r="Q106" s="315" t="str">
        <f>[7]Mides!S97</f>
        <v>Guatemala</v>
      </c>
      <c r="R106" s="10"/>
      <c r="S106" s="10"/>
      <c r="T106" s="10"/>
      <c r="U106" s="10"/>
      <c r="V106" s="10"/>
      <c r="W106" s="10"/>
      <c r="X106" s="10"/>
      <c r="Y106" s="10"/>
    </row>
    <row r="107" spans="2:25" ht="15.6" x14ac:dyDescent="0.3">
      <c r="B107" s="311" t="str">
        <f>[7]Mides!E98</f>
        <v>Nery</v>
      </c>
      <c r="C107" s="312" t="str">
        <f>[7]Mides!D98</f>
        <v>Jocón</v>
      </c>
      <c r="D107" s="313" t="str">
        <f>IF([7]Mides!F98=1,"X"," ")</f>
        <v xml:space="preserve"> </v>
      </c>
      <c r="E107" s="313" t="str">
        <f>IF([7]Mides!F98=2,"X"," ")</f>
        <v>X</v>
      </c>
      <c r="F107" s="314">
        <f>[7]Mides!B98</f>
        <v>3033037000108</v>
      </c>
      <c r="G107" s="313" t="str">
        <f>IF(AND([7]Mides!H98&gt;=1,[7]Mides!H98&lt;=14),"X"," ")</f>
        <v xml:space="preserve"> </v>
      </c>
      <c r="H107" s="313" t="str">
        <f>IF(AND([7]Mides!H98&gt;=14,[7]Mides!H98&lt;=30),"X"," ")</f>
        <v>X</v>
      </c>
      <c r="I107" s="313" t="str">
        <f>IF(AND([7]Mides!H98&gt;=31,[7]Mides!H98&lt;=60),"X","  ")</f>
        <v xml:space="preserve">  </v>
      </c>
      <c r="J107" s="313" t="str">
        <f>IF([7]Mides!H98&gt;60,"X", "  ")</f>
        <v xml:space="preserve">  </v>
      </c>
      <c r="K107" s="315">
        <f>[7]Mides!N98</f>
        <v>0</v>
      </c>
      <c r="L107" s="315">
        <f>[7]Mides!K98</f>
        <v>0</v>
      </c>
      <c r="M107" s="315">
        <f>[7]Mides!L98</f>
        <v>0</v>
      </c>
      <c r="N107" s="315" t="str">
        <f>[7]Mides!M98</f>
        <v>X</v>
      </c>
      <c r="O107" s="315">
        <f t="shared" si="1"/>
        <v>0</v>
      </c>
      <c r="P107" s="315" t="str">
        <f>[7]Mides!R98</f>
        <v>Guatemala</v>
      </c>
      <c r="Q107" s="315" t="str">
        <f>[7]Mides!S98</f>
        <v>Guatemala</v>
      </c>
      <c r="R107" s="10"/>
      <c r="S107" s="10"/>
      <c r="T107" s="10"/>
      <c r="U107" s="10"/>
      <c r="V107" s="10"/>
      <c r="W107" s="10"/>
      <c r="X107" s="10"/>
      <c r="Y107" s="10"/>
    </row>
    <row r="108" spans="2:25" ht="15.6" x14ac:dyDescent="0.3">
      <c r="B108" s="311" t="str">
        <f>[7]Mides!E99</f>
        <v>Mitsy</v>
      </c>
      <c r="C108" s="312" t="str">
        <f>[7]Mides!D99</f>
        <v xml:space="preserve">Recinos </v>
      </c>
      <c r="D108" s="313" t="str">
        <f>IF([7]Mides!F99=1,"X"," ")</f>
        <v>X</v>
      </c>
      <c r="E108" s="313" t="str">
        <f>IF([7]Mides!F99=2,"X"," ")</f>
        <v xml:space="preserve"> </v>
      </c>
      <c r="F108" s="314">
        <f>[7]Mides!B99</f>
        <v>2484329660101</v>
      </c>
      <c r="G108" s="313" t="str">
        <f>IF(AND([7]Mides!H99&gt;=1,[7]Mides!H99&lt;=14),"X"," ")</f>
        <v xml:space="preserve"> </v>
      </c>
      <c r="H108" s="313" t="str">
        <f>IF(AND([7]Mides!H99&gt;=14,[7]Mides!H99&lt;=30),"X"," ")</f>
        <v xml:space="preserve"> </v>
      </c>
      <c r="I108" s="313" t="str">
        <f>IF(AND([7]Mides!H99&gt;=31,[7]Mides!H99&lt;=60),"X","  ")</f>
        <v>X</v>
      </c>
      <c r="J108" s="313" t="str">
        <f>IF([7]Mides!H99&gt;60,"X", "  ")</f>
        <v xml:space="preserve">  </v>
      </c>
      <c r="K108" s="315">
        <f>[7]Mides!N99</f>
        <v>0</v>
      </c>
      <c r="L108" s="315">
        <f>[7]Mides!K99</f>
        <v>0</v>
      </c>
      <c r="M108" s="315">
        <f>[7]Mides!L99</f>
        <v>0</v>
      </c>
      <c r="N108" s="315" t="str">
        <f>[7]Mides!M99</f>
        <v>X</v>
      </c>
      <c r="O108" s="315">
        <f t="shared" si="1"/>
        <v>0</v>
      </c>
      <c r="P108" s="315" t="str">
        <f>[7]Mides!R99</f>
        <v>Guatemala</v>
      </c>
      <c r="Q108" s="315" t="str">
        <f>[7]Mides!S99</f>
        <v>Guatemala</v>
      </c>
      <c r="R108" s="10"/>
      <c r="S108" s="10"/>
      <c r="T108" s="10"/>
      <c r="U108" s="10"/>
      <c r="V108" s="10"/>
      <c r="W108" s="10"/>
      <c r="X108" s="10"/>
      <c r="Y108" s="10"/>
    </row>
    <row r="109" spans="2:25" ht="15.6" x14ac:dyDescent="0.3">
      <c r="B109" s="311" t="str">
        <f>[7]Mides!E100</f>
        <v>Freddy</v>
      </c>
      <c r="C109" s="312" t="str">
        <f>[7]Mides!D100</f>
        <v>Gonzales</v>
      </c>
      <c r="D109" s="313" t="str">
        <f>IF([7]Mides!F100=1,"X"," ")</f>
        <v xml:space="preserve"> </v>
      </c>
      <c r="E109" s="313" t="str">
        <f>IF([7]Mides!F100=2,"X"," ")</f>
        <v>X</v>
      </c>
      <c r="F109" s="314">
        <f>[7]Mides!B100</f>
        <v>1990666550101</v>
      </c>
      <c r="G109" s="313" t="str">
        <f>IF(AND([7]Mides!H100&gt;=1,[7]Mides!H100&lt;=14),"X"," ")</f>
        <v xml:space="preserve"> </v>
      </c>
      <c r="H109" s="313" t="str">
        <f>IF(AND([7]Mides!H100&gt;=14,[7]Mides!H100&lt;=30),"X"," ")</f>
        <v xml:space="preserve"> </v>
      </c>
      <c r="I109" s="313" t="str">
        <f>IF(AND([7]Mides!H100&gt;=31,[7]Mides!H100&lt;=60),"X","  ")</f>
        <v>X</v>
      </c>
      <c r="J109" s="313" t="str">
        <f>IF([7]Mides!H100&gt;60,"X", "  ")</f>
        <v xml:space="preserve">  </v>
      </c>
      <c r="K109" s="315">
        <f>[7]Mides!N100</f>
        <v>0</v>
      </c>
      <c r="L109" s="315">
        <f>[7]Mides!K100</f>
        <v>0</v>
      </c>
      <c r="M109" s="315">
        <f>[7]Mides!L100</f>
        <v>0</v>
      </c>
      <c r="N109" s="315" t="str">
        <f>[7]Mides!M100</f>
        <v>X</v>
      </c>
      <c r="O109" s="315">
        <f t="shared" si="1"/>
        <v>0</v>
      </c>
      <c r="P109" s="315" t="str">
        <f>[7]Mides!R100</f>
        <v>Guatemala</v>
      </c>
      <c r="Q109" s="315" t="str">
        <f>[7]Mides!S100</f>
        <v>Guatemala</v>
      </c>
      <c r="R109" s="10"/>
      <c r="S109" s="10"/>
      <c r="T109" s="10"/>
      <c r="U109" s="10"/>
      <c r="V109" s="10"/>
      <c r="W109" s="10"/>
      <c r="X109" s="10"/>
      <c r="Y109" s="10"/>
    </row>
    <row r="110" spans="2:25" ht="15.6" x14ac:dyDescent="0.3">
      <c r="B110" s="311" t="str">
        <f>[7]Mides!E101</f>
        <v>Arturo</v>
      </c>
      <c r="C110" s="312" t="str">
        <f>[7]Mides!D101</f>
        <v>Marin</v>
      </c>
      <c r="D110" s="313" t="str">
        <f>IF([7]Mides!F101=1,"X"," ")</f>
        <v xml:space="preserve"> </v>
      </c>
      <c r="E110" s="313" t="str">
        <f>IF([7]Mides!F101=2,"X"," ")</f>
        <v>X</v>
      </c>
      <c r="F110" s="314">
        <f>[7]Mides!B101</f>
        <v>1614349750101</v>
      </c>
      <c r="G110" s="313" t="str">
        <f>IF(AND([7]Mides!H101&gt;=1,[7]Mides!H101&lt;=14),"X"," ")</f>
        <v xml:space="preserve"> </v>
      </c>
      <c r="H110" s="313" t="str">
        <f>IF(AND([7]Mides!H101&gt;=14,[7]Mides!H101&lt;=30),"X"," ")</f>
        <v xml:space="preserve"> </v>
      </c>
      <c r="I110" s="313" t="str">
        <f>IF(AND([7]Mides!H101&gt;=31,[7]Mides!H101&lt;=60),"X","  ")</f>
        <v>X</v>
      </c>
      <c r="J110" s="313" t="str">
        <f>IF([7]Mides!H101&gt;60,"X", "  ")</f>
        <v xml:space="preserve">  </v>
      </c>
      <c r="K110" s="315">
        <f>[7]Mides!N101</f>
        <v>0</v>
      </c>
      <c r="L110" s="315">
        <f>[7]Mides!K101</f>
        <v>0</v>
      </c>
      <c r="M110" s="315">
        <f>[7]Mides!L101</f>
        <v>0</v>
      </c>
      <c r="N110" s="315" t="str">
        <f>[7]Mides!M101</f>
        <v>X</v>
      </c>
      <c r="O110" s="315">
        <f t="shared" si="1"/>
        <v>0</v>
      </c>
      <c r="P110" s="315" t="str">
        <f>[7]Mides!R101</f>
        <v>Guatemala</v>
      </c>
      <c r="Q110" s="315" t="str">
        <f>[7]Mides!S101</f>
        <v>Guatemala</v>
      </c>
      <c r="R110" s="10"/>
      <c r="S110" s="10"/>
      <c r="T110" s="10"/>
      <c r="U110" s="10"/>
      <c r="V110" s="10"/>
      <c r="W110" s="10"/>
      <c r="X110" s="10"/>
      <c r="Y110" s="10"/>
    </row>
    <row r="111" spans="2:25" ht="15.6" x14ac:dyDescent="0.3">
      <c r="B111" s="311" t="str">
        <f>[7]Mides!E102</f>
        <v xml:space="preserve">Christina </v>
      </c>
      <c r="C111" s="312" t="str">
        <f>[7]Mides!D102</f>
        <v>Pérez</v>
      </c>
      <c r="D111" s="313" t="str">
        <f>IF([7]Mides!F102=1,"X"," ")</f>
        <v>X</v>
      </c>
      <c r="E111" s="313" t="str">
        <f>IF([7]Mides!F102=2,"X"," ")</f>
        <v xml:space="preserve"> </v>
      </c>
      <c r="F111" s="314">
        <f>[7]Mides!B102</f>
        <v>1643801671210</v>
      </c>
      <c r="G111" s="313" t="str">
        <f>IF(AND([7]Mides!H102&gt;=1,[7]Mides!H102&lt;=14),"X"," ")</f>
        <v xml:space="preserve"> </v>
      </c>
      <c r="H111" s="313" t="str">
        <f>IF(AND([7]Mides!H102&gt;=14,[7]Mides!H102&lt;=30),"X"," ")</f>
        <v>X</v>
      </c>
      <c r="I111" s="313" t="str">
        <f>IF(AND([7]Mides!H102&gt;=31,[7]Mides!H102&lt;=60),"X","  ")</f>
        <v xml:space="preserve">  </v>
      </c>
      <c r="J111" s="313" t="str">
        <f>IF([7]Mides!H102&gt;60,"X", "  ")</f>
        <v xml:space="preserve">  </v>
      </c>
      <c r="K111" s="315">
        <f>[7]Mides!N102</f>
        <v>0</v>
      </c>
      <c r="L111" s="315">
        <f>[7]Mides!K102</f>
        <v>0</v>
      </c>
      <c r="M111" s="315">
        <f>[7]Mides!L102</f>
        <v>0</v>
      </c>
      <c r="N111" s="315" t="str">
        <f>[7]Mides!M102</f>
        <v>X</v>
      </c>
      <c r="O111" s="315">
        <f t="shared" si="1"/>
        <v>0</v>
      </c>
      <c r="P111" s="315" t="str">
        <f>[7]Mides!R102</f>
        <v>Guatemala</v>
      </c>
      <c r="Q111" s="315" t="str">
        <f>[7]Mides!S102</f>
        <v>Guatemala</v>
      </c>
      <c r="R111" s="10"/>
      <c r="S111" s="10"/>
      <c r="T111" s="10"/>
      <c r="U111" s="10"/>
      <c r="V111" s="10"/>
      <c r="W111" s="10"/>
      <c r="X111" s="10"/>
      <c r="Y111" s="10"/>
    </row>
    <row r="112" spans="2:25" ht="15.6" x14ac:dyDescent="0.3">
      <c r="B112" s="311" t="str">
        <f>[7]Mides!E103</f>
        <v>Thelma</v>
      </c>
      <c r="C112" s="312" t="str">
        <f>[7]Mides!D103</f>
        <v>Juarez</v>
      </c>
      <c r="D112" s="313" t="str">
        <f>IF([7]Mides!F103=1,"X"," ")</f>
        <v>X</v>
      </c>
      <c r="E112" s="313" t="str">
        <f>IF([7]Mides!F103=2,"X"," ")</f>
        <v xml:space="preserve"> </v>
      </c>
      <c r="F112" s="314">
        <f>[7]Mides!B103</f>
        <v>1783278750101</v>
      </c>
      <c r="G112" s="313" t="str">
        <f>IF(AND([7]Mides!H103&gt;=1,[7]Mides!H103&lt;=14),"X"," ")</f>
        <v xml:space="preserve"> </v>
      </c>
      <c r="H112" s="313" t="str">
        <f>IF(AND([7]Mides!H103&gt;=14,[7]Mides!H103&lt;=30),"X"," ")</f>
        <v xml:space="preserve"> </v>
      </c>
      <c r="I112" s="313" t="str">
        <f>IF(AND([7]Mides!H103&gt;=31,[7]Mides!H103&lt;=60),"X","  ")</f>
        <v>X</v>
      </c>
      <c r="J112" s="313" t="str">
        <f>IF([7]Mides!H103&gt;60,"X", "  ")</f>
        <v xml:space="preserve">  </v>
      </c>
      <c r="K112" s="315">
        <f>[7]Mides!N103</f>
        <v>0</v>
      </c>
      <c r="L112" s="315">
        <f>[7]Mides!K103</f>
        <v>0</v>
      </c>
      <c r="M112" s="315">
        <f>[7]Mides!L103</f>
        <v>0</v>
      </c>
      <c r="N112" s="315" t="str">
        <f>[7]Mides!M103</f>
        <v>X</v>
      </c>
      <c r="O112" s="315">
        <f t="shared" si="1"/>
        <v>0</v>
      </c>
      <c r="P112" s="315" t="str">
        <f>[7]Mides!R103</f>
        <v>Guatemala</v>
      </c>
      <c r="Q112" s="315" t="str">
        <f>[7]Mides!S103</f>
        <v>Guatemala</v>
      </c>
      <c r="R112" s="10"/>
      <c r="S112" s="10"/>
      <c r="T112" s="10"/>
      <c r="U112" s="10"/>
      <c r="V112" s="10"/>
      <c r="W112" s="10"/>
      <c r="X112" s="10"/>
      <c r="Y112" s="10"/>
    </row>
    <row r="113" spans="2:25" ht="15.6" x14ac:dyDescent="0.3">
      <c r="B113" s="311" t="str">
        <f>[7]Mides!E104</f>
        <v>María</v>
      </c>
      <c r="C113" s="312" t="str">
        <f>[7]Mides!D104</f>
        <v>Andrino</v>
      </c>
      <c r="D113" s="313" t="str">
        <f>IF([7]Mides!F104=1,"X"," ")</f>
        <v>X</v>
      </c>
      <c r="E113" s="313" t="str">
        <f>IF([7]Mides!F104=2,"X"," ")</f>
        <v xml:space="preserve"> </v>
      </c>
      <c r="F113" s="314">
        <f>[7]Mides!B104</f>
        <v>1662198860101</v>
      </c>
      <c r="G113" s="313" t="str">
        <f>IF(AND([7]Mides!H104&gt;=1,[7]Mides!H104&lt;=14),"X"," ")</f>
        <v xml:space="preserve"> </v>
      </c>
      <c r="H113" s="313" t="str">
        <f>IF(AND([7]Mides!H104&gt;=14,[7]Mides!H104&lt;=30),"X"," ")</f>
        <v xml:space="preserve"> </v>
      </c>
      <c r="I113" s="313" t="str">
        <f>IF(AND([7]Mides!H104&gt;=31,[7]Mides!H104&lt;=60),"X","  ")</f>
        <v xml:space="preserve">  </v>
      </c>
      <c r="J113" s="313" t="str">
        <f>IF([7]Mides!H104&gt;60,"X", "  ")</f>
        <v>X</v>
      </c>
      <c r="K113" s="315">
        <f>[7]Mides!N104</f>
        <v>0</v>
      </c>
      <c r="L113" s="315">
        <f>[7]Mides!K104</f>
        <v>0</v>
      </c>
      <c r="M113" s="315">
        <f>[7]Mides!L104</f>
        <v>0</v>
      </c>
      <c r="N113" s="315" t="str">
        <f>[7]Mides!M104</f>
        <v>X</v>
      </c>
      <c r="O113" s="315">
        <f t="shared" si="1"/>
        <v>0</v>
      </c>
      <c r="P113" s="315" t="str">
        <f>[7]Mides!R104</f>
        <v>Guatemala</v>
      </c>
      <c r="Q113" s="315" t="str">
        <f>[7]Mides!S104</f>
        <v>Guatemala</v>
      </c>
      <c r="R113" s="10"/>
      <c r="S113" s="10"/>
      <c r="T113" s="10"/>
      <c r="U113" s="10"/>
      <c r="V113" s="10"/>
      <c r="W113" s="10"/>
      <c r="X113" s="10"/>
      <c r="Y113" s="10"/>
    </row>
    <row r="114" spans="2:25" ht="15.6" x14ac:dyDescent="0.3">
      <c r="B114" s="311" t="str">
        <f>[7]Mides!E105</f>
        <v>Oscar</v>
      </c>
      <c r="C114" s="312" t="str">
        <f>[7]Mides!D105</f>
        <v>Batz</v>
      </c>
      <c r="D114" s="313" t="str">
        <f>IF([7]Mides!F105=1,"X"," ")</f>
        <v xml:space="preserve"> </v>
      </c>
      <c r="E114" s="313" t="str">
        <f>IF([7]Mides!F105=2,"X"," ")</f>
        <v>X</v>
      </c>
      <c r="F114" s="314">
        <f>[7]Mides!B105</f>
        <v>3019472190101</v>
      </c>
      <c r="G114" s="313" t="str">
        <f>IF(AND([7]Mides!H105&gt;=1,[7]Mides!H105&lt;=14),"X"," ")</f>
        <v xml:space="preserve"> </v>
      </c>
      <c r="H114" s="313" t="str">
        <f>IF(AND([7]Mides!H105&gt;=14,[7]Mides!H105&lt;=30),"X"," ")</f>
        <v>X</v>
      </c>
      <c r="I114" s="313" t="str">
        <f>IF(AND([7]Mides!H105&gt;=31,[7]Mides!H105&lt;=60),"X","  ")</f>
        <v xml:space="preserve">  </v>
      </c>
      <c r="J114" s="313" t="str">
        <f>IF([7]Mides!H105&gt;60,"X", "  ")</f>
        <v xml:space="preserve">  </v>
      </c>
      <c r="K114" s="315">
        <f>[7]Mides!N105</f>
        <v>0</v>
      </c>
      <c r="L114" s="315">
        <f>[7]Mides!K105</f>
        <v>0</v>
      </c>
      <c r="M114" s="315">
        <f>[7]Mides!L105</f>
        <v>0</v>
      </c>
      <c r="N114" s="315" t="str">
        <f>[7]Mides!M105</f>
        <v>X</v>
      </c>
      <c r="O114" s="315">
        <f t="shared" si="1"/>
        <v>0</v>
      </c>
      <c r="P114" s="315" t="str">
        <f>[7]Mides!R105</f>
        <v>Guatemala</v>
      </c>
      <c r="Q114" s="315" t="str">
        <f>[7]Mides!S105</f>
        <v>Guatemala</v>
      </c>
      <c r="R114" s="10"/>
      <c r="S114" s="10"/>
      <c r="T114" s="10"/>
      <c r="U114" s="10"/>
      <c r="V114" s="10"/>
      <c r="W114" s="10"/>
      <c r="X114" s="10"/>
      <c r="Y114" s="10"/>
    </row>
    <row r="115" spans="2:25" ht="15.6" x14ac:dyDescent="0.3">
      <c r="B115" s="311" t="str">
        <f>[7]Mides!E106</f>
        <v>Isabel</v>
      </c>
      <c r="C115" s="312" t="str">
        <f>[7]Mides!D106</f>
        <v>Temaj</v>
      </c>
      <c r="D115" s="313" t="str">
        <f>IF([7]Mides!F106=1,"X"," ")</f>
        <v>X</v>
      </c>
      <c r="E115" s="313" t="str">
        <f>IF([7]Mides!F106=2,"X"," ")</f>
        <v xml:space="preserve"> </v>
      </c>
      <c r="F115" s="314">
        <f>[7]Mides!B106</f>
        <v>2496345031204</v>
      </c>
      <c r="G115" s="313" t="str">
        <f>IF(AND([7]Mides!H106&gt;=1,[7]Mides!H106&lt;=14),"X"," ")</f>
        <v xml:space="preserve"> </v>
      </c>
      <c r="H115" s="313" t="str">
        <f>IF(AND([7]Mides!H106&gt;=14,[7]Mides!H106&lt;=30),"X"," ")</f>
        <v xml:space="preserve"> </v>
      </c>
      <c r="I115" s="313" t="str">
        <f>IF(AND([7]Mides!H106&gt;=31,[7]Mides!H106&lt;=60),"X","  ")</f>
        <v>X</v>
      </c>
      <c r="J115" s="313" t="str">
        <f>IF([7]Mides!H106&gt;60,"X", "  ")</f>
        <v xml:space="preserve">  </v>
      </c>
      <c r="K115" s="315" t="str">
        <f>[7]Mides!N106</f>
        <v>X</v>
      </c>
      <c r="L115" s="315">
        <f>[7]Mides!K106</f>
        <v>0</v>
      </c>
      <c r="M115" s="315">
        <f>[7]Mides!L106</f>
        <v>0</v>
      </c>
      <c r="N115" s="315">
        <f>[7]Mides!M106</f>
        <v>0</v>
      </c>
      <c r="O115" s="315">
        <f t="shared" si="1"/>
        <v>0</v>
      </c>
      <c r="P115" s="315" t="str">
        <f>[7]Mides!R106</f>
        <v>Guatemala</v>
      </c>
      <c r="Q115" s="315" t="str">
        <f>[7]Mides!S106</f>
        <v>Guatemala</v>
      </c>
      <c r="R115" s="10"/>
      <c r="S115" s="10"/>
      <c r="T115" s="10"/>
      <c r="U115" s="10"/>
      <c r="V115" s="10"/>
      <c r="W115" s="10"/>
      <c r="X115" s="10"/>
      <c r="Y115" s="10"/>
    </row>
    <row r="116" spans="2:25" ht="15.6" x14ac:dyDescent="0.3">
      <c r="B116" s="311" t="str">
        <f>[7]Mides!E107</f>
        <v>Gladyz</v>
      </c>
      <c r="C116" s="312" t="str">
        <f>[7]Mides!D107</f>
        <v>Gomez</v>
      </c>
      <c r="D116" s="313" t="str">
        <f>IF([7]Mides!F107=1,"X"," ")</f>
        <v>X</v>
      </c>
      <c r="E116" s="313" t="str">
        <f>IF([7]Mides!F107=2,"X"," ")</f>
        <v xml:space="preserve"> </v>
      </c>
      <c r="F116" s="314">
        <f>[7]Mides!B107</f>
        <v>2338066950101</v>
      </c>
      <c r="G116" s="313" t="str">
        <f>IF(AND([7]Mides!H107&gt;=1,[7]Mides!H107&lt;=14),"X"," ")</f>
        <v xml:space="preserve"> </v>
      </c>
      <c r="H116" s="313" t="str">
        <f>IF(AND([7]Mides!H107&gt;=14,[7]Mides!H107&lt;=30),"X"," ")</f>
        <v xml:space="preserve"> </v>
      </c>
      <c r="I116" s="313" t="str">
        <f>IF(AND([7]Mides!H107&gt;=31,[7]Mides!H107&lt;=60),"X","  ")</f>
        <v>X</v>
      </c>
      <c r="J116" s="313" t="str">
        <f>IF([7]Mides!H107&gt;60,"X", "  ")</f>
        <v xml:space="preserve">  </v>
      </c>
      <c r="K116" s="315">
        <f>[7]Mides!N107</f>
        <v>0</v>
      </c>
      <c r="L116" s="315">
        <f>[7]Mides!K107</f>
        <v>0</v>
      </c>
      <c r="M116" s="315">
        <f>[7]Mides!L107</f>
        <v>0</v>
      </c>
      <c r="N116" s="315" t="str">
        <f>[7]Mides!M107</f>
        <v>X</v>
      </c>
      <c r="O116" s="315">
        <f t="shared" si="1"/>
        <v>0</v>
      </c>
      <c r="P116" s="315" t="str">
        <f>[7]Mides!R107</f>
        <v>Guatemala</v>
      </c>
      <c r="Q116" s="315" t="str">
        <f>[7]Mides!S107</f>
        <v>Guatemala</v>
      </c>
      <c r="R116" s="10"/>
      <c r="S116" s="10"/>
      <c r="T116" s="10"/>
      <c r="U116" s="10"/>
      <c r="V116" s="10"/>
      <c r="W116" s="10"/>
      <c r="X116" s="10"/>
      <c r="Y116" s="10"/>
    </row>
    <row r="117" spans="2:25" ht="15.6" x14ac:dyDescent="0.3">
      <c r="B117" s="311" t="str">
        <f>[7]Mides!E108</f>
        <v>Yenifer</v>
      </c>
      <c r="C117" s="312" t="str">
        <f>[7]Mides!D108</f>
        <v>Pineda</v>
      </c>
      <c r="D117" s="313" t="str">
        <f>IF([7]Mides!F108=1,"X"," ")</f>
        <v>X</v>
      </c>
      <c r="E117" s="313" t="str">
        <f>IF([7]Mides!F108=2,"X"," ")</f>
        <v xml:space="preserve"> </v>
      </c>
      <c r="F117" s="314">
        <f>[7]Mides!B108</f>
        <v>2572049540101</v>
      </c>
      <c r="G117" s="313" t="str">
        <f>IF(AND([7]Mides!H108&gt;=1,[7]Mides!H108&lt;=14),"X"," ")</f>
        <v xml:space="preserve"> </v>
      </c>
      <c r="H117" s="313" t="str">
        <f>IF(AND([7]Mides!H108&gt;=14,[7]Mides!H108&lt;=30),"X"," ")</f>
        <v>X</v>
      </c>
      <c r="I117" s="313" t="str">
        <f>IF(AND([7]Mides!H108&gt;=31,[7]Mides!H108&lt;=60),"X","  ")</f>
        <v xml:space="preserve">  </v>
      </c>
      <c r="J117" s="313" t="str">
        <f>IF([7]Mides!H108&gt;60,"X", "  ")</f>
        <v xml:space="preserve">  </v>
      </c>
      <c r="K117" s="315">
        <f>[7]Mides!N108</f>
        <v>0</v>
      </c>
      <c r="L117" s="315">
        <f>[7]Mides!K108</f>
        <v>0</v>
      </c>
      <c r="M117" s="315">
        <f>[7]Mides!L108</f>
        <v>0</v>
      </c>
      <c r="N117" s="315" t="str">
        <f>[7]Mides!M108</f>
        <v>X</v>
      </c>
      <c r="O117" s="315">
        <f t="shared" si="1"/>
        <v>0</v>
      </c>
      <c r="P117" s="315" t="str">
        <f>[7]Mides!R108</f>
        <v>Guatemala</v>
      </c>
      <c r="Q117" s="315" t="str">
        <f>[7]Mides!S108</f>
        <v>Guatemala</v>
      </c>
      <c r="R117" s="10"/>
      <c r="S117" s="10"/>
      <c r="T117" s="10"/>
      <c r="U117" s="10"/>
      <c r="V117" s="10"/>
      <c r="W117" s="10"/>
      <c r="X117" s="10"/>
      <c r="Y117" s="10"/>
    </row>
    <row r="118" spans="2:25" ht="15.6" x14ac:dyDescent="0.3">
      <c r="B118" s="311" t="str">
        <f>[7]Mides!E109</f>
        <v>Valeria</v>
      </c>
      <c r="C118" s="312" t="str">
        <f>[7]Mides!D109</f>
        <v>Girón</v>
      </c>
      <c r="D118" s="313" t="str">
        <f>IF([7]Mides!F109=1,"X"," ")</f>
        <v>X</v>
      </c>
      <c r="E118" s="313" t="str">
        <f>IF([7]Mides!F109=2,"X"," ")</f>
        <v xml:space="preserve"> </v>
      </c>
      <c r="F118" s="314" t="str">
        <f>[7]Mides!B109</f>
        <v>menor de edad</v>
      </c>
      <c r="G118" s="313" t="str">
        <f>IF(AND([7]Mides!H109&gt;=1,[7]Mides!H109&lt;=14),"X"," ")</f>
        <v>X</v>
      </c>
      <c r="H118" s="313" t="str">
        <f>IF(AND([7]Mides!H109&gt;=14,[7]Mides!H109&lt;=30),"X"," ")</f>
        <v xml:space="preserve"> </v>
      </c>
      <c r="I118" s="313" t="str">
        <f>IF(AND([7]Mides!H109&gt;=31,[7]Mides!H109&lt;=60),"X","  ")</f>
        <v xml:space="preserve">  </v>
      </c>
      <c r="J118" s="313" t="str">
        <f>IF([7]Mides!H109&gt;60,"X", "  ")</f>
        <v xml:space="preserve">  </v>
      </c>
      <c r="K118" s="315">
        <f>[7]Mides!N109</f>
        <v>0</v>
      </c>
      <c r="L118" s="315">
        <f>[7]Mides!K109</f>
        <v>0</v>
      </c>
      <c r="M118" s="315">
        <f>[7]Mides!L109</f>
        <v>0</v>
      </c>
      <c r="N118" s="315" t="str">
        <f>[7]Mides!M109</f>
        <v>X</v>
      </c>
      <c r="O118" s="315">
        <f t="shared" si="1"/>
        <v>0</v>
      </c>
      <c r="P118" s="315" t="str">
        <f>[7]Mides!R109</f>
        <v>Guatemala</v>
      </c>
      <c r="Q118" s="315" t="str">
        <f>[7]Mides!S109</f>
        <v>Guatemala</v>
      </c>
      <c r="R118" s="10"/>
      <c r="S118" s="10"/>
      <c r="T118" s="10"/>
      <c r="U118" s="10"/>
      <c r="V118" s="10"/>
      <c r="W118" s="10"/>
      <c r="X118" s="10"/>
      <c r="Y118" s="10"/>
    </row>
    <row r="119" spans="2:25" ht="15.6" x14ac:dyDescent="0.3">
      <c r="B119" s="311" t="str">
        <f>[7]Mides!E110</f>
        <v>Leonardo</v>
      </c>
      <c r="C119" s="312" t="str">
        <f>[7]Mides!D110</f>
        <v>Giron</v>
      </c>
      <c r="D119" s="313" t="str">
        <f>IF([7]Mides!F110=1,"X"," ")</f>
        <v xml:space="preserve"> </v>
      </c>
      <c r="E119" s="313" t="str">
        <f>IF([7]Mides!F110=2,"X"," ")</f>
        <v>X</v>
      </c>
      <c r="F119" s="314" t="str">
        <f>[7]Mides!B110</f>
        <v>menor de edad</v>
      </c>
      <c r="G119" s="313" t="str">
        <f>IF(AND([7]Mides!H110&gt;=1,[7]Mides!H110&lt;=14),"X"," ")</f>
        <v>X</v>
      </c>
      <c r="H119" s="313" t="str">
        <f>IF(AND([7]Mides!H110&gt;=14,[7]Mides!H110&lt;=30),"X"," ")</f>
        <v xml:space="preserve"> </v>
      </c>
      <c r="I119" s="313" t="str">
        <f>IF(AND([7]Mides!H110&gt;=31,[7]Mides!H110&lt;=60),"X","  ")</f>
        <v xml:space="preserve">  </v>
      </c>
      <c r="J119" s="313" t="str">
        <f>IF([7]Mides!H110&gt;60,"X", "  ")</f>
        <v xml:space="preserve">  </v>
      </c>
      <c r="K119" s="315">
        <f>[7]Mides!N110</f>
        <v>0</v>
      </c>
      <c r="L119" s="315">
        <f>[7]Mides!K110</f>
        <v>0</v>
      </c>
      <c r="M119" s="315">
        <f>[7]Mides!L110</f>
        <v>0</v>
      </c>
      <c r="N119" s="315" t="str">
        <f>[7]Mides!M110</f>
        <v>X</v>
      </c>
      <c r="O119" s="315">
        <f t="shared" si="1"/>
        <v>0</v>
      </c>
      <c r="P119" s="315" t="str">
        <f>[7]Mides!R110</f>
        <v>Guatemala</v>
      </c>
      <c r="Q119" s="315" t="str">
        <f>[7]Mides!S110</f>
        <v>Guatemala</v>
      </c>
      <c r="R119" s="10"/>
      <c r="S119" s="10"/>
      <c r="T119" s="10"/>
      <c r="U119" s="10"/>
      <c r="V119" s="10"/>
      <c r="W119" s="10"/>
      <c r="X119" s="10"/>
      <c r="Y119" s="10"/>
    </row>
    <row r="120" spans="2:25" ht="15.6" x14ac:dyDescent="0.3">
      <c r="B120" s="311" t="str">
        <f>[7]Mides!E111</f>
        <v>Karla</v>
      </c>
      <c r="C120" s="312" t="str">
        <f>[7]Mides!D111</f>
        <v>Pec</v>
      </c>
      <c r="D120" s="313" t="str">
        <f>IF([7]Mides!F111=1,"X"," ")</f>
        <v>X</v>
      </c>
      <c r="E120" s="313" t="str">
        <f>IF([7]Mides!F111=2,"X"," ")</f>
        <v xml:space="preserve"> </v>
      </c>
      <c r="F120" s="314" t="str">
        <f>[7]Mides!B111</f>
        <v>menor de edad</v>
      </c>
      <c r="G120" s="313" t="str">
        <f>IF(AND([7]Mides!H111&gt;=1,[7]Mides!H111&lt;=14),"X"," ")</f>
        <v>X</v>
      </c>
      <c r="H120" s="313" t="str">
        <f>IF(AND([7]Mides!H111&gt;=14,[7]Mides!H111&lt;=30),"X"," ")</f>
        <v xml:space="preserve"> </v>
      </c>
      <c r="I120" s="313" t="str">
        <f>IF(AND([7]Mides!H111&gt;=31,[7]Mides!H111&lt;=60),"X","  ")</f>
        <v xml:space="preserve">  </v>
      </c>
      <c r="J120" s="313" t="str">
        <f>IF([7]Mides!H111&gt;60,"X", "  ")</f>
        <v xml:space="preserve">  </v>
      </c>
      <c r="K120" s="315">
        <f>[7]Mides!N111</f>
        <v>0</v>
      </c>
      <c r="L120" s="315">
        <f>[7]Mides!K111</f>
        <v>0</v>
      </c>
      <c r="M120" s="315">
        <f>[7]Mides!L111</f>
        <v>0</v>
      </c>
      <c r="N120" s="315" t="str">
        <f>[7]Mides!M111</f>
        <v>X</v>
      </c>
      <c r="O120" s="315">
        <f t="shared" si="1"/>
        <v>0</v>
      </c>
      <c r="P120" s="315" t="str">
        <f>[7]Mides!R111</f>
        <v>Guatemala</v>
      </c>
      <c r="Q120" s="315" t="str">
        <f>[7]Mides!S111</f>
        <v>Guatemala</v>
      </c>
      <c r="R120" s="10"/>
      <c r="S120" s="10"/>
      <c r="T120" s="10"/>
      <c r="U120" s="10"/>
      <c r="V120" s="10"/>
      <c r="W120" s="10"/>
      <c r="X120" s="10"/>
      <c r="Y120" s="10"/>
    </row>
    <row r="121" spans="2:25" ht="15.6" x14ac:dyDescent="0.3">
      <c r="B121" s="311" t="str">
        <f>[7]Mides!E112</f>
        <v>Dayana</v>
      </c>
      <c r="C121" s="312" t="str">
        <f>[7]Mides!D112</f>
        <v>Pec</v>
      </c>
      <c r="D121" s="313" t="str">
        <f>IF([7]Mides!F112=1,"X"," ")</f>
        <v>X</v>
      </c>
      <c r="E121" s="313" t="str">
        <f>IF([7]Mides!F112=2,"X"," ")</f>
        <v xml:space="preserve"> </v>
      </c>
      <c r="F121" s="314" t="str">
        <f>[7]Mides!B112</f>
        <v>menor de edad</v>
      </c>
      <c r="G121" s="313" t="str">
        <f>IF(AND([7]Mides!H112&gt;=1,[7]Mides!H112&lt;=14),"X"," ")</f>
        <v>X</v>
      </c>
      <c r="H121" s="313" t="str">
        <f>IF(AND([7]Mides!H112&gt;=14,[7]Mides!H112&lt;=30),"X"," ")</f>
        <v xml:space="preserve"> </v>
      </c>
      <c r="I121" s="313" t="str">
        <f>IF(AND([7]Mides!H112&gt;=31,[7]Mides!H112&lt;=60),"X","  ")</f>
        <v xml:space="preserve">  </v>
      </c>
      <c r="J121" s="313" t="str">
        <f>IF([7]Mides!H112&gt;60,"X", "  ")</f>
        <v xml:space="preserve">  </v>
      </c>
      <c r="K121" s="315">
        <f>[7]Mides!N112</f>
        <v>0</v>
      </c>
      <c r="L121" s="315">
        <f>[7]Mides!K112</f>
        <v>0</v>
      </c>
      <c r="M121" s="315">
        <f>[7]Mides!L112</f>
        <v>0</v>
      </c>
      <c r="N121" s="315" t="str">
        <f>[7]Mides!M112</f>
        <v>X</v>
      </c>
      <c r="O121" s="315">
        <f t="shared" si="1"/>
        <v>0</v>
      </c>
      <c r="P121" s="315" t="str">
        <f>[7]Mides!R112</f>
        <v>Guatemala</v>
      </c>
      <c r="Q121" s="315" t="str">
        <f>[7]Mides!S112</f>
        <v>Guatemala</v>
      </c>
      <c r="R121" s="10"/>
      <c r="S121" s="10"/>
      <c r="T121" s="10"/>
      <c r="U121" s="10"/>
      <c r="V121" s="10"/>
      <c r="W121" s="10"/>
      <c r="X121" s="10"/>
      <c r="Y121" s="10"/>
    </row>
    <row r="122" spans="2:25" ht="15.6" x14ac:dyDescent="0.3">
      <c r="B122" s="311" t="str">
        <f>[7]Mides!E113</f>
        <v>Alejandra</v>
      </c>
      <c r="C122" s="312" t="str">
        <f>[7]Mides!D113</f>
        <v>Pec</v>
      </c>
      <c r="D122" s="313" t="str">
        <f>IF([7]Mides!F113=1,"X"," ")</f>
        <v>X</v>
      </c>
      <c r="E122" s="313" t="str">
        <f>IF([7]Mides!F113=2,"X"," ")</f>
        <v xml:space="preserve"> </v>
      </c>
      <c r="F122" s="314" t="str">
        <f>[7]Mides!B113</f>
        <v>menor de edad</v>
      </c>
      <c r="G122" s="313" t="str">
        <f>IF(AND([7]Mides!H113&gt;=1,[7]Mides!H113&lt;=14),"X"," ")</f>
        <v>X</v>
      </c>
      <c r="H122" s="313" t="str">
        <f>IF(AND([7]Mides!H113&gt;=14,[7]Mides!H113&lt;=30),"X"," ")</f>
        <v xml:space="preserve"> </v>
      </c>
      <c r="I122" s="313" t="str">
        <f>IF(AND([7]Mides!H113&gt;=31,[7]Mides!H113&lt;=60),"X","  ")</f>
        <v xml:space="preserve">  </v>
      </c>
      <c r="J122" s="313" t="str">
        <f>IF([7]Mides!H113&gt;60,"X", "  ")</f>
        <v xml:space="preserve">  </v>
      </c>
      <c r="K122" s="315">
        <f>[7]Mides!N113</f>
        <v>0</v>
      </c>
      <c r="L122" s="315">
        <f>[7]Mides!K113</f>
        <v>0</v>
      </c>
      <c r="M122" s="315">
        <f>[7]Mides!L113</f>
        <v>0</v>
      </c>
      <c r="N122" s="315">
        <f>[7]Mides!M113</f>
        <v>0</v>
      </c>
      <c r="O122" s="315">
        <f t="shared" si="1"/>
        <v>0</v>
      </c>
      <c r="P122" s="315">
        <f>[7]Mides!R113</f>
        <v>0</v>
      </c>
      <c r="Q122" s="315">
        <f>[7]Mides!S113</f>
        <v>0</v>
      </c>
      <c r="R122" s="10"/>
      <c r="S122" s="10"/>
      <c r="T122" s="10"/>
      <c r="U122" s="10"/>
      <c r="V122" s="10"/>
      <c r="W122" s="10"/>
      <c r="X122" s="10"/>
      <c r="Y122" s="10"/>
    </row>
    <row r="123" spans="2:25" ht="15.6" x14ac:dyDescent="0.3">
      <c r="B123" s="311" t="str">
        <f>[7]Mides!E115</f>
        <v>Cecilio</v>
      </c>
      <c r="C123" s="312" t="str">
        <f>[7]Mides!D115</f>
        <v>Xetumul</v>
      </c>
      <c r="D123" s="313" t="str">
        <f>IF([7]Mides!F115=1,"X"," ")</f>
        <v xml:space="preserve"> </v>
      </c>
      <c r="E123" s="313" t="str">
        <f>IF([7]Mides!F115=2,"X"," ")</f>
        <v>X</v>
      </c>
      <c r="F123" s="314">
        <f>[7]Mides!B115</f>
        <v>1991371711502</v>
      </c>
      <c r="G123" s="313" t="str">
        <f>IF(AND([7]Mides!H115&gt;=1,[7]Mides!H115&lt;=14),"X"," ")</f>
        <v xml:space="preserve"> </v>
      </c>
      <c r="H123" s="313" t="str">
        <f>IF(AND([7]Mides!H115&gt;=14,[7]Mides!H115&lt;=30),"X"," ")</f>
        <v xml:space="preserve"> </v>
      </c>
      <c r="I123" s="313" t="str">
        <f>IF(AND([7]Mides!H115&gt;=31,[7]Mides!H115&lt;=60),"X","  ")</f>
        <v>X</v>
      </c>
      <c r="J123" s="313" t="str">
        <f>IF([7]Mides!H115&gt;60,"X", "  ")</f>
        <v xml:space="preserve">  </v>
      </c>
      <c r="K123" s="315">
        <f>[7]Mides!N115</f>
        <v>0</v>
      </c>
      <c r="L123" s="315">
        <f>[7]Mides!K115</f>
        <v>0</v>
      </c>
      <c r="M123" s="315">
        <f>[7]Mides!L115</f>
        <v>0</v>
      </c>
      <c r="N123" s="315">
        <f>[7]Mides!M115</f>
        <v>0</v>
      </c>
      <c r="O123" s="315">
        <f t="shared" si="1"/>
        <v>0</v>
      </c>
      <c r="P123" s="315">
        <f>[7]Mides!R115</f>
        <v>0</v>
      </c>
      <c r="Q123" s="315">
        <f>[7]Mides!S115</f>
        <v>0</v>
      </c>
      <c r="R123" s="10"/>
      <c r="S123" s="10"/>
      <c r="T123" s="10"/>
      <c r="U123" s="10"/>
      <c r="V123" s="10"/>
      <c r="W123" s="10"/>
      <c r="X123" s="10"/>
      <c r="Y123" s="10"/>
    </row>
    <row r="124" spans="2:25" ht="15.6" x14ac:dyDescent="0.3">
      <c r="B124" s="311" t="str">
        <f>[7]Mides!E116</f>
        <v>Arturo</v>
      </c>
      <c r="C124" s="312" t="str">
        <f>[7]Mides!D116</f>
        <v>Marin</v>
      </c>
      <c r="D124" s="313" t="str">
        <f>IF([7]Mides!F116=1,"X"," ")</f>
        <v xml:space="preserve"> </v>
      </c>
      <c r="E124" s="313" t="str">
        <f>IF([7]Mides!F116=2,"X"," ")</f>
        <v>X</v>
      </c>
      <c r="F124" s="314">
        <f>[7]Mides!B116</f>
        <v>0</v>
      </c>
      <c r="G124" s="313" t="str">
        <f>IF(AND([7]Mides!H116&gt;=1,[7]Mides!H116&lt;=14),"X"," ")</f>
        <v xml:space="preserve"> </v>
      </c>
      <c r="H124" s="313" t="str">
        <f>IF(AND([7]Mides!H116&gt;=14,[7]Mides!H116&lt;=30),"X"," ")</f>
        <v xml:space="preserve"> </v>
      </c>
      <c r="I124" s="313" t="str">
        <f>IF(AND([7]Mides!H116&gt;=31,[7]Mides!H116&lt;=60),"X","  ")</f>
        <v>X</v>
      </c>
      <c r="J124" s="313" t="str">
        <f>IF([7]Mides!H116&gt;60,"X", "  ")</f>
        <v xml:space="preserve">  </v>
      </c>
      <c r="K124" s="315">
        <f>[7]Mides!N116</f>
        <v>0</v>
      </c>
      <c r="L124" s="315">
        <f>[7]Mides!K116</f>
        <v>0</v>
      </c>
      <c r="M124" s="315">
        <f>[7]Mides!L116</f>
        <v>0</v>
      </c>
      <c r="N124" s="315" t="str">
        <f>[7]Mides!M116</f>
        <v>X</v>
      </c>
      <c r="O124" s="315">
        <f t="shared" si="1"/>
        <v>0</v>
      </c>
      <c r="P124" s="315" t="str">
        <f>[7]Mides!R116</f>
        <v>Guatemala</v>
      </c>
      <c r="Q124" s="315" t="str">
        <f>[7]Mides!S116</f>
        <v>Guatemala</v>
      </c>
      <c r="R124" s="10"/>
      <c r="S124" s="10"/>
      <c r="T124" s="10"/>
      <c r="U124" s="10"/>
      <c r="V124" s="10"/>
      <c r="W124" s="10"/>
      <c r="X124" s="10"/>
      <c r="Y124" s="10"/>
    </row>
    <row r="125" spans="2:25" ht="15.6" x14ac:dyDescent="0.3">
      <c r="B125" s="311" t="str">
        <f>[7]Mides!E117</f>
        <v>Nidia</v>
      </c>
      <c r="C125" s="312" t="str">
        <f>[7]Mides!D117</f>
        <v>Lucas</v>
      </c>
      <c r="D125" s="313" t="str">
        <f>IF([7]Mides!F117=1,"X"," ")</f>
        <v>X</v>
      </c>
      <c r="E125" s="313" t="str">
        <f>IF([7]Mides!F117=2,"X"," ")</f>
        <v xml:space="preserve"> </v>
      </c>
      <c r="F125" s="314" t="str">
        <f>[7]Mides!B117</f>
        <v>Menor de edad</v>
      </c>
      <c r="G125" s="313" t="str">
        <f>IF(AND([7]Mides!H117&gt;=1,[7]Mides!H117&lt;=14),"X"," ")</f>
        <v xml:space="preserve"> </v>
      </c>
      <c r="H125" s="313" t="str">
        <f>IF(AND([7]Mides!H117&gt;=14,[7]Mides!H117&lt;=30),"X"," ")</f>
        <v>X</v>
      </c>
      <c r="I125" s="313" t="str">
        <f>IF(AND([7]Mides!H117&gt;=31,[7]Mides!H117&lt;=60),"X","  ")</f>
        <v xml:space="preserve">  </v>
      </c>
      <c r="J125" s="313" t="str">
        <f>IF([7]Mides!H117&gt;60,"X", "  ")</f>
        <v xml:space="preserve">  </v>
      </c>
      <c r="K125" s="315">
        <f>[7]Mides!N117</f>
        <v>0</v>
      </c>
      <c r="L125" s="315">
        <f>[7]Mides!K117</f>
        <v>0</v>
      </c>
      <c r="M125" s="315">
        <f>[7]Mides!L117</f>
        <v>0</v>
      </c>
      <c r="N125" s="315" t="str">
        <f>[7]Mides!M117</f>
        <v>X</v>
      </c>
      <c r="O125" s="315">
        <f t="shared" si="1"/>
        <v>0</v>
      </c>
      <c r="P125" s="315" t="str">
        <f>[7]Mides!R117</f>
        <v>Guatemala</v>
      </c>
      <c r="Q125" s="315" t="str">
        <f>[7]Mides!S117</f>
        <v>Guatemala</v>
      </c>
      <c r="R125" s="10"/>
      <c r="S125" s="10"/>
      <c r="T125" s="10"/>
      <c r="U125" s="10"/>
      <c r="V125" s="10"/>
      <c r="W125" s="10"/>
      <c r="X125" s="10"/>
      <c r="Y125" s="10"/>
    </row>
    <row r="126" spans="2:25" ht="15.6" x14ac:dyDescent="0.3">
      <c r="B126" s="311" t="str">
        <f>[7]Mides!E118</f>
        <v>Roberto</v>
      </c>
      <c r="C126" s="312" t="str">
        <f>[7]Mides!D118</f>
        <v>Sales</v>
      </c>
      <c r="D126" s="313" t="str">
        <f>IF([7]Mides!F118=1,"X"," ")</f>
        <v xml:space="preserve"> </v>
      </c>
      <c r="E126" s="313" t="str">
        <f>IF([7]Mides!F118=2,"X"," ")</f>
        <v>X</v>
      </c>
      <c r="F126" s="314">
        <f>[7]Mides!B118</f>
        <v>2509800450917</v>
      </c>
      <c r="G126" s="313" t="str">
        <f>IF(AND([7]Mides!H118&gt;=1,[7]Mides!H118&lt;=14),"X"," ")</f>
        <v xml:space="preserve"> </v>
      </c>
      <c r="H126" s="313" t="str">
        <f>IF(AND([7]Mides!H118&gt;=14,[7]Mides!H118&lt;=30),"X"," ")</f>
        <v xml:space="preserve"> </v>
      </c>
      <c r="I126" s="313" t="str">
        <f>IF(AND([7]Mides!H118&gt;=31,[7]Mides!H118&lt;=60),"X","  ")</f>
        <v xml:space="preserve">  </v>
      </c>
      <c r="J126" s="313" t="str">
        <f>IF([7]Mides!H118&gt;60,"X", "  ")</f>
        <v>X</v>
      </c>
      <c r="K126" s="315">
        <f>[7]Mides!N118</f>
        <v>0</v>
      </c>
      <c r="L126" s="315">
        <f>[7]Mides!K118</f>
        <v>0</v>
      </c>
      <c r="M126" s="315">
        <f>[7]Mides!L118</f>
        <v>0</v>
      </c>
      <c r="N126" s="315" t="str">
        <f>[7]Mides!M118</f>
        <v>X</v>
      </c>
      <c r="O126" s="315">
        <f t="shared" si="1"/>
        <v>0</v>
      </c>
      <c r="P126" s="315" t="str">
        <f>[7]Mides!R118</f>
        <v>Guatemala</v>
      </c>
      <c r="Q126" s="315" t="str">
        <f>[7]Mides!S118</f>
        <v>Guatemala</v>
      </c>
      <c r="R126" s="10"/>
      <c r="S126" s="10"/>
      <c r="T126" s="10"/>
      <c r="U126" s="10"/>
      <c r="V126" s="10"/>
      <c r="W126" s="10"/>
      <c r="X126" s="10"/>
      <c r="Y126" s="10"/>
    </row>
    <row r="127" spans="2:25" ht="15.6" x14ac:dyDescent="0.3">
      <c r="B127" s="311" t="str">
        <f>[7]Mides!E119</f>
        <v>Tommy</v>
      </c>
      <c r="C127" s="312" t="str">
        <f>[7]Mides!D119</f>
        <v>Cruz</v>
      </c>
      <c r="D127" s="313" t="str">
        <f>IF([7]Mides!F119=1,"X"," ")</f>
        <v xml:space="preserve"> </v>
      </c>
      <c r="E127" s="313" t="str">
        <f>IF([7]Mides!F119=2,"X"," ")</f>
        <v>X</v>
      </c>
      <c r="F127" s="314">
        <f>[7]Mides!B119</f>
        <v>2996330040101</v>
      </c>
      <c r="G127" s="313" t="str">
        <f>IF(AND([7]Mides!H119&gt;=1,[7]Mides!H119&lt;=14),"X"," ")</f>
        <v xml:space="preserve"> </v>
      </c>
      <c r="H127" s="313" t="str">
        <f>IF(AND([7]Mides!H119&gt;=14,[7]Mides!H119&lt;=30),"X"," ")</f>
        <v>X</v>
      </c>
      <c r="I127" s="313" t="str">
        <f>IF(AND([7]Mides!H119&gt;=31,[7]Mides!H119&lt;=60),"X","  ")</f>
        <v xml:space="preserve">  </v>
      </c>
      <c r="J127" s="313" t="str">
        <f>IF([7]Mides!H119&gt;60,"X", "  ")</f>
        <v xml:space="preserve">  </v>
      </c>
      <c r="K127" s="315">
        <f>[7]Mides!N119</f>
        <v>0</v>
      </c>
      <c r="L127" s="315">
        <f>[7]Mides!K119</f>
        <v>0</v>
      </c>
      <c r="M127" s="315">
        <f>[7]Mides!L119</f>
        <v>0</v>
      </c>
      <c r="N127" s="315" t="str">
        <f>[7]Mides!M119</f>
        <v>X</v>
      </c>
      <c r="O127" s="315">
        <f t="shared" si="1"/>
        <v>0</v>
      </c>
      <c r="P127" s="315" t="str">
        <f>[7]Mides!R119</f>
        <v>Guatemala</v>
      </c>
      <c r="Q127" s="315" t="str">
        <f>[7]Mides!S119</f>
        <v>Guatemala</v>
      </c>
      <c r="R127" s="10"/>
      <c r="S127" s="10"/>
      <c r="T127" s="10"/>
      <c r="U127" s="10"/>
      <c r="V127" s="10"/>
      <c r="W127" s="10"/>
      <c r="X127" s="10"/>
      <c r="Y127" s="10"/>
    </row>
    <row r="128" spans="2:25" ht="15.6" x14ac:dyDescent="0.3">
      <c r="B128" s="311" t="str">
        <f>[7]Mides!E120</f>
        <v>Ana</v>
      </c>
      <c r="C128" s="312" t="str">
        <f>[7]Mides!D120</f>
        <v>Roca</v>
      </c>
      <c r="D128" s="313" t="str">
        <f>IF([7]Mides!F120=1,"X"," ")</f>
        <v>X</v>
      </c>
      <c r="E128" s="313" t="str">
        <f>IF([7]Mides!F120=2,"X"," ")</f>
        <v xml:space="preserve"> </v>
      </c>
      <c r="F128" s="314">
        <f>[7]Mides!B120</f>
        <v>2314251710101</v>
      </c>
      <c r="G128" s="313" t="str">
        <f>IF(AND([7]Mides!H120&gt;=1,[7]Mides!H120&lt;=14),"X"," ")</f>
        <v xml:space="preserve"> </v>
      </c>
      <c r="H128" s="313" t="str">
        <f>IF(AND([7]Mides!H120&gt;=14,[7]Mides!H120&lt;=30),"X"," ")</f>
        <v xml:space="preserve"> </v>
      </c>
      <c r="I128" s="313" t="str">
        <f>IF(AND([7]Mides!H120&gt;=31,[7]Mides!H120&lt;=60),"X","  ")</f>
        <v>X</v>
      </c>
      <c r="J128" s="313" t="str">
        <f>IF([7]Mides!H120&gt;60,"X", "  ")</f>
        <v xml:space="preserve">  </v>
      </c>
      <c r="K128" s="315">
        <f>[7]Mides!N120</f>
        <v>0</v>
      </c>
      <c r="L128" s="315">
        <f>[7]Mides!K120</f>
        <v>0</v>
      </c>
      <c r="M128" s="315">
        <f>[7]Mides!L120</f>
        <v>0</v>
      </c>
      <c r="N128" s="315" t="str">
        <f>[7]Mides!M120</f>
        <v>X</v>
      </c>
      <c r="O128" s="315">
        <f t="shared" si="1"/>
        <v>0</v>
      </c>
      <c r="P128" s="315" t="str">
        <f>[7]Mides!R120</f>
        <v>Guatemala</v>
      </c>
      <c r="Q128" s="315" t="str">
        <f>[7]Mides!S120</f>
        <v>Guatemala</v>
      </c>
      <c r="R128" s="10"/>
      <c r="S128" s="10"/>
      <c r="T128" s="10"/>
      <c r="U128" s="10"/>
      <c r="V128" s="10"/>
      <c r="W128" s="10"/>
      <c r="X128" s="10"/>
      <c r="Y128" s="10"/>
    </row>
    <row r="129" spans="2:25" ht="15.6" x14ac:dyDescent="0.3">
      <c r="B129" s="311" t="str">
        <f>[7]Mides!E121</f>
        <v>Clarissa</v>
      </c>
      <c r="C129" s="312" t="str">
        <f>[7]Mides!D121</f>
        <v>Sipac</v>
      </c>
      <c r="D129" s="313" t="str">
        <f>IF([7]Mides!F121=1,"X"," ")</f>
        <v>X</v>
      </c>
      <c r="E129" s="313" t="str">
        <f>IF([7]Mides!F121=2,"X"," ")</f>
        <v xml:space="preserve"> </v>
      </c>
      <c r="F129" s="314" t="str">
        <f>[7]Mides!B121</f>
        <v>Menor de edad</v>
      </c>
      <c r="G129" s="313" t="str">
        <f>IF(AND([7]Mides!H121&gt;=1,[7]Mides!H121&lt;=14),"X"," ")</f>
        <v xml:space="preserve"> </v>
      </c>
      <c r="H129" s="313" t="str">
        <f>IF(AND([7]Mides!H121&gt;=14,[7]Mides!H121&lt;=30),"X"," ")</f>
        <v>X</v>
      </c>
      <c r="I129" s="313" t="str">
        <f>IF(AND([7]Mides!H121&gt;=31,[7]Mides!H121&lt;=60),"X","  ")</f>
        <v xml:space="preserve">  </v>
      </c>
      <c r="J129" s="313" t="str">
        <f>IF([7]Mides!H121&gt;60,"X", "  ")</f>
        <v xml:space="preserve">  </v>
      </c>
      <c r="K129" s="315">
        <f>[7]Mides!N121</f>
        <v>0</v>
      </c>
      <c r="L129" s="315">
        <f>[7]Mides!K121</f>
        <v>0</v>
      </c>
      <c r="M129" s="315">
        <f>[7]Mides!L121</f>
        <v>0</v>
      </c>
      <c r="N129" s="315" t="str">
        <f>[7]Mides!M121</f>
        <v>X</v>
      </c>
      <c r="O129" s="315">
        <f t="shared" si="1"/>
        <v>0</v>
      </c>
      <c r="P129" s="315" t="str">
        <f>[7]Mides!R121</f>
        <v>Guatemala</v>
      </c>
      <c r="Q129" s="315" t="str">
        <f>[7]Mides!S121</f>
        <v>Guatemala</v>
      </c>
      <c r="R129" s="10"/>
      <c r="S129" s="10"/>
      <c r="T129" s="10"/>
      <c r="U129" s="10"/>
      <c r="V129" s="10"/>
      <c r="W129" s="10"/>
      <c r="X129" s="10"/>
      <c r="Y129" s="10"/>
    </row>
    <row r="130" spans="2:25" ht="15.6" x14ac:dyDescent="0.3">
      <c r="B130" s="311" t="str">
        <f>[7]Mides!E122</f>
        <v>Samuel</v>
      </c>
      <c r="C130" s="312" t="str">
        <f>[7]Mides!D122</f>
        <v>Perez</v>
      </c>
      <c r="D130" s="313" t="str">
        <f>IF([7]Mides!F122=1,"X"," ")</f>
        <v xml:space="preserve"> </v>
      </c>
      <c r="E130" s="313" t="str">
        <f>IF([7]Mides!F122=2,"X"," ")</f>
        <v>X</v>
      </c>
      <c r="F130" s="314" t="str">
        <f>[7]Mides!B122</f>
        <v>Menor de edad</v>
      </c>
      <c r="G130" s="313" t="str">
        <f>IF(AND([7]Mides!H122&gt;=1,[7]Mides!H122&lt;=14),"X"," ")</f>
        <v>X</v>
      </c>
      <c r="H130" s="313" t="str">
        <f>IF(AND([7]Mides!H122&gt;=14,[7]Mides!H122&lt;=30),"X"," ")</f>
        <v xml:space="preserve"> </v>
      </c>
      <c r="I130" s="313" t="str">
        <f>IF(AND([7]Mides!H122&gt;=31,[7]Mides!H122&lt;=60),"X","  ")</f>
        <v xml:space="preserve">  </v>
      </c>
      <c r="J130" s="313" t="str">
        <f>IF([7]Mides!H122&gt;60,"X", "  ")</f>
        <v xml:space="preserve">  </v>
      </c>
      <c r="K130" s="315">
        <f>[7]Mides!N122</f>
        <v>0</v>
      </c>
      <c r="L130" s="315">
        <f>[7]Mides!K122</f>
        <v>0</v>
      </c>
      <c r="M130" s="315">
        <f>[7]Mides!L122</f>
        <v>0</v>
      </c>
      <c r="N130" s="315" t="str">
        <f>[7]Mides!M122</f>
        <v>X</v>
      </c>
      <c r="O130" s="315">
        <f t="shared" si="1"/>
        <v>0</v>
      </c>
      <c r="P130" s="315" t="str">
        <f>[7]Mides!R122</f>
        <v>Guatemala</v>
      </c>
      <c r="Q130" s="315" t="str">
        <f>[7]Mides!S122</f>
        <v>Guatemala</v>
      </c>
      <c r="R130" s="10"/>
      <c r="S130" s="10"/>
      <c r="T130" s="10"/>
      <c r="U130" s="10"/>
      <c r="V130" s="10"/>
      <c r="W130" s="10"/>
      <c r="X130" s="10"/>
      <c r="Y130" s="10"/>
    </row>
    <row r="131" spans="2:25" ht="15.6" x14ac:dyDescent="0.3">
      <c r="B131" s="311" t="str">
        <f>[7]Mides!E123</f>
        <v>María</v>
      </c>
      <c r="C131" s="312" t="str">
        <f>[7]Mides!D123</f>
        <v>Lazo</v>
      </c>
      <c r="D131" s="313" t="str">
        <f>IF([7]Mides!F123=1,"X"," ")</f>
        <v>X</v>
      </c>
      <c r="E131" s="313" t="str">
        <f>IF([7]Mides!F123=2,"X"," ")</f>
        <v xml:space="preserve"> </v>
      </c>
      <c r="F131" s="314" t="str">
        <f>[7]Mides!B123</f>
        <v>A1471994</v>
      </c>
      <c r="G131" s="313" t="str">
        <f>IF(AND([7]Mides!H123&gt;=1,[7]Mides!H123&lt;=14),"X"," ")</f>
        <v xml:space="preserve"> </v>
      </c>
      <c r="H131" s="313" t="str">
        <f>IF(AND([7]Mides!H123&gt;=14,[7]Mides!H123&lt;=30),"X"," ")</f>
        <v xml:space="preserve"> </v>
      </c>
      <c r="I131" s="313" t="str">
        <f>IF(AND([7]Mides!H123&gt;=31,[7]Mides!H123&lt;=60),"X","  ")</f>
        <v xml:space="preserve">  </v>
      </c>
      <c r="J131" s="313" t="str">
        <f>IF([7]Mides!H123&gt;60,"X", "  ")</f>
        <v>X</v>
      </c>
      <c r="K131" s="315">
        <f>[7]Mides!N123</f>
        <v>0</v>
      </c>
      <c r="L131" s="315">
        <f>[7]Mides!K123</f>
        <v>0</v>
      </c>
      <c r="M131" s="315">
        <f>[7]Mides!L123</f>
        <v>0</v>
      </c>
      <c r="N131" s="315" t="str">
        <f>[7]Mides!M123</f>
        <v>X</v>
      </c>
      <c r="O131" s="315">
        <f t="shared" si="1"/>
        <v>0</v>
      </c>
      <c r="P131" s="315" t="str">
        <f>[7]Mides!R123</f>
        <v>Guatemala</v>
      </c>
      <c r="Q131" s="315" t="str">
        <f>[7]Mides!S123</f>
        <v>Guatemala</v>
      </c>
      <c r="R131" s="10"/>
      <c r="S131" s="10"/>
      <c r="T131" s="10"/>
      <c r="U131" s="10"/>
      <c r="V131" s="10"/>
      <c r="W131" s="10"/>
      <c r="X131" s="10"/>
      <c r="Y131" s="10"/>
    </row>
    <row r="132" spans="2:25" ht="15.6" x14ac:dyDescent="0.3">
      <c r="B132" s="311" t="str">
        <f>[7]Mides!E124</f>
        <v xml:space="preserve">Jocó </v>
      </c>
      <c r="C132" s="312" t="str">
        <f>[7]Mides!D124</f>
        <v>José</v>
      </c>
      <c r="D132" s="313" t="str">
        <f>IF([7]Mides!F124=1,"X"," ")</f>
        <v xml:space="preserve"> </v>
      </c>
      <c r="E132" s="313" t="str">
        <f>IF([7]Mides!F124=2,"X"," ")</f>
        <v>X</v>
      </c>
      <c r="F132" s="314" t="str">
        <f>[7]Mides!B124</f>
        <v>Menor de edad</v>
      </c>
      <c r="G132" s="313" t="str">
        <f>IF(AND([7]Mides!H124&gt;=1,[7]Mides!H124&lt;=14),"X"," ")</f>
        <v>X</v>
      </c>
      <c r="H132" s="313" t="str">
        <f>IF(AND([7]Mides!H124&gt;=14,[7]Mides!H124&lt;=30),"X"," ")</f>
        <v xml:space="preserve"> </v>
      </c>
      <c r="I132" s="313" t="str">
        <f>IF(AND([7]Mides!H124&gt;=31,[7]Mides!H124&lt;=60),"X","  ")</f>
        <v xml:space="preserve">  </v>
      </c>
      <c r="J132" s="313" t="str">
        <f>IF([7]Mides!H124&gt;60,"X", "  ")</f>
        <v xml:space="preserve">  </v>
      </c>
      <c r="K132" s="315">
        <f>[7]Mides!N124</f>
        <v>0</v>
      </c>
      <c r="L132" s="315">
        <f>[7]Mides!K124</f>
        <v>0</v>
      </c>
      <c r="M132" s="315">
        <f>[7]Mides!L124</f>
        <v>0</v>
      </c>
      <c r="N132" s="315" t="str">
        <f>[7]Mides!M124</f>
        <v>X</v>
      </c>
      <c r="O132" s="315">
        <f t="shared" si="1"/>
        <v>0</v>
      </c>
      <c r="P132" s="315" t="str">
        <f>[7]Mides!R124</f>
        <v>Guatemala</v>
      </c>
      <c r="Q132" s="315" t="str">
        <f>[7]Mides!S124</f>
        <v>Guatemala</v>
      </c>
      <c r="R132" s="10"/>
      <c r="S132" s="10"/>
      <c r="T132" s="10"/>
      <c r="U132" s="10"/>
      <c r="V132" s="10"/>
      <c r="W132" s="10"/>
      <c r="X132" s="10"/>
      <c r="Y132" s="10"/>
    </row>
    <row r="133" spans="2:25" ht="15.6" x14ac:dyDescent="0.3">
      <c r="B133" s="311" t="str">
        <f>[7]Mides!E125</f>
        <v>Obando</v>
      </c>
      <c r="C133" s="312" t="str">
        <f>[7]Mides!D125</f>
        <v>Ariana</v>
      </c>
      <c r="D133" s="313" t="str">
        <f>IF([7]Mides!F125=1,"X"," ")</f>
        <v>X</v>
      </c>
      <c r="E133" s="313" t="str">
        <f>IF([7]Mides!F125=2,"X"," ")</f>
        <v xml:space="preserve"> </v>
      </c>
      <c r="F133" s="314" t="str">
        <f>[7]Mides!B125</f>
        <v>Menor de edad</v>
      </c>
      <c r="G133" s="313" t="str">
        <f>IF(AND([7]Mides!H125&gt;=1,[7]Mides!H125&lt;=14),"X"," ")</f>
        <v>X</v>
      </c>
      <c r="H133" s="313" t="str">
        <f>IF(AND([7]Mides!H125&gt;=14,[7]Mides!H125&lt;=30),"X"," ")</f>
        <v xml:space="preserve"> </v>
      </c>
      <c r="I133" s="313" t="str">
        <f>IF(AND([7]Mides!H125&gt;=31,[7]Mides!H125&lt;=60),"X","  ")</f>
        <v xml:space="preserve">  </v>
      </c>
      <c r="J133" s="313" t="str">
        <f>IF([7]Mides!H125&gt;60,"X", "  ")</f>
        <v xml:space="preserve">  </v>
      </c>
      <c r="K133" s="315">
        <f>[7]Mides!N125</f>
        <v>0</v>
      </c>
      <c r="L133" s="315">
        <f>[7]Mides!K125</f>
        <v>0</v>
      </c>
      <c r="M133" s="315">
        <f>[7]Mides!L125</f>
        <v>0</v>
      </c>
      <c r="N133" s="315" t="str">
        <f>[7]Mides!M125</f>
        <v>X</v>
      </c>
      <c r="O133" s="315">
        <f t="shared" si="1"/>
        <v>0</v>
      </c>
      <c r="P133" s="315" t="str">
        <f>[7]Mides!R125</f>
        <v>Guatemala</v>
      </c>
      <c r="Q133" s="315" t="str">
        <f>[7]Mides!S125</f>
        <v>Guatemala</v>
      </c>
      <c r="R133" s="10"/>
      <c r="S133" s="10"/>
      <c r="T133" s="10"/>
      <c r="U133" s="10"/>
      <c r="V133" s="10"/>
      <c r="W133" s="10"/>
      <c r="X133" s="10"/>
      <c r="Y133" s="10"/>
    </row>
    <row r="134" spans="2:25" ht="15.6" x14ac:dyDescent="0.3">
      <c r="B134" s="311" t="str">
        <f>[7]Mides!E126</f>
        <v>Rosario</v>
      </c>
      <c r="C134" s="312" t="str">
        <f>[7]Mides!D126</f>
        <v>Andrino</v>
      </c>
      <c r="D134" s="313" t="str">
        <f>IF([7]Mides!F126=1,"X"," ")</f>
        <v>X</v>
      </c>
      <c r="E134" s="313" t="str">
        <f>IF([7]Mides!F126=2,"X"," ")</f>
        <v xml:space="preserve"> </v>
      </c>
      <c r="F134" s="314">
        <f>[7]Mides!B126</f>
        <v>1662198260101</v>
      </c>
      <c r="G134" s="313" t="str">
        <f>IF(AND([7]Mides!H126&gt;=1,[7]Mides!H126&lt;=14),"X"," ")</f>
        <v xml:space="preserve"> </v>
      </c>
      <c r="H134" s="313" t="str">
        <f>IF(AND([7]Mides!H126&gt;=14,[7]Mides!H126&lt;=30),"X"," ")</f>
        <v xml:space="preserve"> </v>
      </c>
      <c r="I134" s="313" t="str">
        <f>IF(AND([7]Mides!H126&gt;=31,[7]Mides!H126&lt;=60),"X","  ")</f>
        <v xml:space="preserve">  </v>
      </c>
      <c r="J134" s="313" t="str">
        <f>IF([7]Mides!H126&gt;60,"X", "  ")</f>
        <v>X</v>
      </c>
      <c r="K134" s="315">
        <f>[7]Mides!N126</f>
        <v>0</v>
      </c>
      <c r="L134" s="315">
        <f>[7]Mides!K126</f>
        <v>0</v>
      </c>
      <c r="M134" s="315">
        <f>[7]Mides!L126</f>
        <v>0</v>
      </c>
      <c r="N134" s="315" t="str">
        <f>[7]Mides!M126</f>
        <v>X</v>
      </c>
      <c r="O134" s="315">
        <f t="shared" si="1"/>
        <v>0</v>
      </c>
      <c r="P134" s="315" t="str">
        <f>[7]Mides!R126</f>
        <v>Guatemala</v>
      </c>
      <c r="Q134" s="315" t="str">
        <f>[7]Mides!S126</f>
        <v>Guatemala</v>
      </c>
      <c r="R134" s="10"/>
      <c r="S134" s="10"/>
      <c r="T134" s="10"/>
      <c r="U134" s="10"/>
      <c r="V134" s="10"/>
      <c r="W134" s="10"/>
      <c r="X134" s="10"/>
      <c r="Y134" s="10"/>
    </row>
    <row r="135" spans="2:25" ht="15.6" x14ac:dyDescent="0.3">
      <c r="B135" s="311" t="str">
        <f>[7]Mides!E127</f>
        <v>Andres</v>
      </c>
      <c r="C135" s="312" t="str">
        <f>[7]Mides!D127</f>
        <v>Morales</v>
      </c>
      <c r="D135" s="313" t="str">
        <f>IF([7]Mides!F127=1,"X"," ")</f>
        <v xml:space="preserve"> </v>
      </c>
      <c r="E135" s="313" t="str">
        <f>IF([7]Mides!F127=2,"X"," ")</f>
        <v>X</v>
      </c>
      <c r="F135" s="314" t="str">
        <f>[7]Mides!B127</f>
        <v>Menor de edad</v>
      </c>
      <c r="G135" s="313" t="str">
        <f>IF(AND([7]Mides!H127&gt;=1,[7]Mides!H127&lt;=14),"X"," ")</f>
        <v>X</v>
      </c>
      <c r="H135" s="313" t="str">
        <f>IF(AND([7]Mides!H127&gt;=14,[7]Mides!H127&lt;=30),"X"," ")</f>
        <v xml:space="preserve"> </v>
      </c>
      <c r="I135" s="313" t="str">
        <f>IF(AND([7]Mides!H127&gt;=31,[7]Mides!H127&lt;=60),"X","  ")</f>
        <v xml:space="preserve">  </v>
      </c>
      <c r="J135" s="313" t="str">
        <f>IF([7]Mides!H127&gt;60,"X", "  ")</f>
        <v xml:space="preserve">  </v>
      </c>
      <c r="K135" s="315">
        <f>[7]Mides!N127</f>
        <v>0</v>
      </c>
      <c r="L135" s="315">
        <f>[7]Mides!K127</f>
        <v>0</v>
      </c>
      <c r="M135" s="315">
        <f>[7]Mides!L127</f>
        <v>0</v>
      </c>
      <c r="N135" s="315" t="str">
        <f>[7]Mides!M127</f>
        <v>X</v>
      </c>
      <c r="O135" s="315">
        <f t="shared" si="1"/>
        <v>0</v>
      </c>
      <c r="P135" s="315" t="str">
        <f>[7]Mides!R127</f>
        <v>Guatemala</v>
      </c>
      <c r="Q135" s="315" t="str">
        <f>[7]Mides!S127</f>
        <v>Guatemala</v>
      </c>
      <c r="R135" s="10"/>
      <c r="S135" s="10"/>
      <c r="T135" s="10"/>
      <c r="U135" s="10"/>
      <c r="V135" s="10"/>
      <c r="W135" s="10"/>
      <c r="X135" s="10"/>
      <c r="Y135" s="10"/>
    </row>
    <row r="136" spans="2:25" ht="15.6" x14ac:dyDescent="0.3">
      <c r="B136" s="311" t="str">
        <f>[7]Mides!E128</f>
        <v>Iracema</v>
      </c>
      <c r="C136" s="312" t="str">
        <f>[7]Mides!D128</f>
        <v>Bocanegra</v>
      </c>
      <c r="D136" s="313" t="str">
        <f>IF([7]Mides!F128=1,"X"," ")</f>
        <v>X</v>
      </c>
      <c r="E136" s="313" t="str">
        <f>IF([7]Mides!F128=2,"X"," ")</f>
        <v xml:space="preserve"> </v>
      </c>
      <c r="F136" s="314">
        <f>[7]Mides!B128</f>
        <v>249453620206</v>
      </c>
      <c r="G136" s="313" t="str">
        <f>IF(AND([7]Mides!H128&gt;=1,[7]Mides!H128&lt;=14),"X"," ")</f>
        <v xml:space="preserve"> </v>
      </c>
      <c r="H136" s="313" t="str">
        <f>IF(AND([7]Mides!H128&gt;=14,[7]Mides!H128&lt;=30),"X"," ")</f>
        <v xml:space="preserve"> </v>
      </c>
      <c r="I136" s="313" t="str">
        <f>IF(AND([7]Mides!H128&gt;=31,[7]Mides!H128&lt;=60),"X","  ")</f>
        <v>X</v>
      </c>
      <c r="J136" s="313" t="str">
        <f>IF([7]Mides!H128&gt;60,"X", "  ")</f>
        <v xml:space="preserve">  </v>
      </c>
      <c r="K136" s="315">
        <f>[7]Mides!N128</f>
        <v>0</v>
      </c>
      <c r="L136" s="315">
        <f>[7]Mides!K128</f>
        <v>0</v>
      </c>
      <c r="M136" s="315">
        <f>[7]Mides!L128</f>
        <v>0</v>
      </c>
      <c r="N136" s="315" t="str">
        <f>[7]Mides!M128</f>
        <v>X</v>
      </c>
      <c r="O136" s="315">
        <f t="shared" si="1"/>
        <v>0</v>
      </c>
      <c r="P136" s="315" t="str">
        <f>[7]Mides!R128</f>
        <v>Guatemala</v>
      </c>
      <c r="Q136" s="315" t="str">
        <f>[7]Mides!S128</f>
        <v>Guatemala</v>
      </c>
      <c r="R136" s="10"/>
      <c r="S136" s="10"/>
      <c r="T136" s="10"/>
      <c r="U136" s="10"/>
      <c r="V136" s="10"/>
      <c r="W136" s="10"/>
      <c r="X136" s="10"/>
      <c r="Y136" s="10"/>
    </row>
    <row r="137" spans="2:25" ht="15.6" x14ac:dyDescent="0.3">
      <c r="B137" s="311" t="str">
        <f>[7]Mides!E129</f>
        <v>Josue</v>
      </c>
      <c r="C137" s="312" t="str">
        <f>[7]Mides!D129</f>
        <v>Gonzales</v>
      </c>
      <c r="D137" s="313" t="str">
        <f>IF([7]Mides!F129=1,"X"," ")</f>
        <v xml:space="preserve"> </v>
      </c>
      <c r="E137" s="313" t="str">
        <f>IF([7]Mides!F129=2,"X"," ")</f>
        <v>X</v>
      </c>
      <c r="F137" s="314">
        <f>[7]Mides!B129</f>
        <v>2998734200101</v>
      </c>
      <c r="G137" s="313" t="str">
        <f>IF(AND([7]Mides!H129&gt;=1,[7]Mides!H129&lt;=14),"X"," ")</f>
        <v xml:space="preserve"> </v>
      </c>
      <c r="H137" s="313" t="str">
        <f>IF(AND([7]Mides!H129&gt;=14,[7]Mides!H129&lt;=30),"X"," ")</f>
        <v>X</v>
      </c>
      <c r="I137" s="313" t="str">
        <f>IF(AND([7]Mides!H129&gt;=31,[7]Mides!H129&lt;=60),"X","  ")</f>
        <v xml:space="preserve">  </v>
      </c>
      <c r="J137" s="313" t="str">
        <f>IF([7]Mides!H129&gt;60,"X", "  ")</f>
        <v xml:space="preserve">  </v>
      </c>
      <c r="K137" s="315">
        <f>[7]Mides!N129</f>
        <v>0</v>
      </c>
      <c r="L137" s="315">
        <f>[7]Mides!K129</f>
        <v>0</v>
      </c>
      <c r="M137" s="315">
        <f>[7]Mides!L129</f>
        <v>0</v>
      </c>
      <c r="N137" s="315" t="str">
        <f>[7]Mides!M129</f>
        <v>X</v>
      </c>
      <c r="O137" s="315">
        <f t="shared" si="1"/>
        <v>0</v>
      </c>
      <c r="P137" s="315" t="str">
        <f>[7]Mides!R129</f>
        <v>Guatemala</v>
      </c>
      <c r="Q137" s="315" t="str">
        <f>[7]Mides!S129</f>
        <v>Guatemala</v>
      </c>
      <c r="R137" s="10"/>
      <c r="S137" s="10"/>
      <c r="T137" s="10"/>
      <c r="U137" s="10"/>
      <c r="V137" s="10"/>
      <c r="W137" s="10"/>
      <c r="X137" s="10"/>
      <c r="Y137" s="10"/>
    </row>
    <row r="138" spans="2:25" ht="15.6" x14ac:dyDescent="0.3">
      <c r="B138" s="311" t="str">
        <f>[7]Mides!E130</f>
        <v>Griselda</v>
      </c>
      <c r="C138" s="312" t="str">
        <f>[7]Mides!D130</f>
        <v>Cristobal</v>
      </c>
      <c r="D138" s="313" t="str">
        <f>IF([7]Mides!F130=1,"X"," ")</f>
        <v>X</v>
      </c>
      <c r="E138" s="313" t="str">
        <f>IF([7]Mides!F130=2,"X"," ")</f>
        <v xml:space="preserve"> </v>
      </c>
      <c r="F138" s="314" t="str">
        <f>[7]Mides!B130</f>
        <v>Menor de edad</v>
      </c>
      <c r="G138" s="313" t="str">
        <f>IF(AND([7]Mides!H130&gt;=1,[7]Mides!H130&lt;=14),"X"," ")</f>
        <v xml:space="preserve"> </v>
      </c>
      <c r="H138" s="313" t="str">
        <f>IF(AND([7]Mides!H130&gt;=14,[7]Mides!H130&lt;=30),"X"," ")</f>
        <v>X</v>
      </c>
      <c r="I138" s="313" t="str">
        <f>IF(AND([7]Mides!H130&gt;=31,[7]Mides!H130&lt;=60),"X","  ")</f>
        <v xml:space="preserve">  </v>
      </c>
      <c r="J138" s="313" t="str">
        <f>IF([7]Mides!H130&gt;60,"X", "  ")</f>
        <v xml:space="preserve">  </v>
      </c>
      <c r="K138" s="315" t="str">
        <f>[7]Mides!N130</f>
        <v>X</v>
      </c>
      <c r="L138" s="315">
        <f>[7]Mides!K130</f>
        <v>0</v>
      </c>
      <c r="M138" s="315">
        <f>[7]Mides!L130</f>
        <v>0</v>
      </c>
      <c r="N138" s="315">
        <f>[7]Mides!M130</f>
        <v>0</v>
      </c>
      <c r="O138" s="315">
        <f t="shared" si="1"/>
        <v>0</v>
      </c>
      <c r="P138" s="315" t="str">
        <f>[7]Mides!R130</f>
        <v>Guatemala</v>
      </c>
      <c r="Q138" s="315" t="str">
        <f>[7]Mides!S130</f>
        <v>Guatemala</v>
      </c>
      <c r="R138" s="10"/>
      <c r="S138" s="10"/>
      <c r="T138" s="10"/>
      <c r="U138" s="10"/>
      <c r="V138" s="10"/>
      <c r="W138" s="10"/>
      <c r="X138" s="10"/>
      <c r="Y138" s="10"/>
    </row>
    <row r="139" spans="2:25" ht="15.6" x14ac:dyDescent="0.3">
      <c r="B139" s="311" t="str">
        <f>[7]Mides!E131</f>
        <v>Martinez</v>
      </c>
      <c r="C139" s="312" t="str">
        <f>[7]Mides!D131</f>
        <v>Alexis</v>
      </c>
      <c r="D139" s="313" t="str">
        <f>IF([7]Mides!F131=1,"X"," ")</f>
        <v xml:space="preserve"> </v>
      </c>
      <c r="E139" s="313" t="str">
        <f>IF([7]Mides!F131=2,"X"," ")</f>
        <v>X</v>
      </c>
      <c r="F139" s="314">
        <f>[7]Mides!B131</f>
        <v>1949555160101</v>
      </c>
      <c r="G139" s="313" t="str">
        <f>IF(AND([7]Mides!H131&gt;=1,[7]Mides!H131&lt;=14),"X"," ")</f>
        <v xml:space="preserve"> </v>
      </c>
      <c r="H139" s="313" t="str">
        <f>IF(AND([7]Mides!H131&gt;=14,[7]Mides!H131&lt;=30),"X"," ")</f>
        <v xml:space="preserve"> </v>
      </c>
      <c r="I139" s="313" t="str">
        <f>IF(AND([7]Mides!H131&gt;=31,[7]Mides!H131&lt;=60),"X","  ")</f>
        <v>X</v>
      </c>
      <c r="J139" s="313" t="str">
        <f>IF([7]Mides!H131&gt;60,"X", "  ")</f>
        <v xml:space="preserve">  </v>
      </c>
      <c r="K139" s="315">
        <f>[7]Mides!N131</f>
        <v>0</v>
      </c>
      <c r="L139" s="315">
        <f>[7]Mides!K131</f>
        <v>0</v>
      </c>
      <c r="M139" s="315">
        <f>[7]Mides!L131</f>
        <v>0</v>
      </c>
      <c r="N139" s="315" t="str">
        <f>[7]Mides!M131</f>
        <v>X</v>
      </c>
      <c r="O139" s="315">
        <f t="shared" si="1"/>
        <v>0</v>
      </c>
      <c r="P139" s="315" t="str">
        <f>[7]Mides!R131</f>
        <v>Guatemala</v>
      </c>
      <c r="Q139" s="315" t="str">
        <f>[7]Mides!S131</f>
        <v>Guatemala</v>
      </c>
      <c r="R139" s="10"/>
      <c r="S139" s="10"/>
      <c r="T139" s="10"/>
      <c r="U139" s="10"/>
      <c r="V139" s="10"/>
      <c r="W139" s="10"/>
      <c r="X139" s="10"/>
      <c r="Y139" s="10"/>
    </row>
    <row r="140" spans="2:25" ht="15.6" x14ac:dyDescent="0.3">
      <c r="B140" s="311" t="str">
        <f>[7]Mides!E132</f>
        <v>Cesar</v>
      </c>
      <c r="C140" s="312" t="str">
        <f>[7]Mides!D132</f>
        <v>Castillo</v>
      </c>
      <c r="D140" s="313" t="str">
        <f>IF([7]Mides!F132=1,"X"," ")</f>
        <v xml:space="preserve"> </v>
      </c>
      <c r="E140" s="313" t="str">
        <f>IF([7]Mides!F132=2,"X"," ")</f>
        <v>X</v>
      </c>
      <c r="F140" s="314">
        <f>[7]Mides!B132</f>
        <v>1615288990920</v>
      </c>
      <c r="G140" s="313" t="str">
        <f>IF(AND([7]Mides!H132&gt;=1,[7]Mides!H132&lt;=14),"X"," ")</f>
        <v xml:space="preserve"> </v>
      </c>
      <c r="H140" s="313" t="str">
        <f>IF(AND([7]Mides!H132&gt;=14,[7]Mides!H132&lt;=30),"X"," ")</f>
        <v xml:space="preserve"> </v>
      </c>
      <c r="I140" s="313" t="str">
        <f>IF(AND([7]Mides!H132&gt;=31,[7]Mides!H132&lt;=60),"X","  ")</f>
        <v>X</v>
      </c>
      <c r="J140" s="313" t="str">
        <f>IF([7]Mides!H132&gt;60,"X", "  ")</f>
        <v xml:space="preserve">  </v>
      </c>
      <c r="K140" s="315">
        <f>[7]Mides!N132</f>
        <v>0</v>
      </c>
      <c r="L140" s="315">
        <f>[7]Mides!K132</f>
        <v>0</v>
      </c>
      <c r="M140" s="315">
        <f>[7]Mides!L132</f>
        <v>0</v>
      </c>
      <c r="N140" s="315" t="str">
        <f>[7]Mides!M132</f>
        <v>X</v>
      </c>
      <c r="O140" s="315">
        <f t="shared" si="1"/>
        <v>0</v>
      </c>
      <c r="P140" s="315" t="str">
        <f>[7]Mides!R132</f>
        <v>Guatemala</v>
      </c>
      <c r="Q140" s="315" t="str">
        <f>[7]Mides!S132</f>
        <v>Guatemala</v>
      </c>
      <c r="R140" s="10"/>
      <c r="S140" s="10"/>
      <c r="T140" s="10"/>
      <c r="U140" s="10"/>
      <c r="V140" s="10"/>
      <c r="W140" s="10"/>
      <c r="X140" s="10"/>
      <c r="Y140" s="10"/>
    </row>
    <row r="141" spans="2:25" ht="15.6" x14ac:dyDescent="0.3">
      <c r="B141" s="311" t="str">
        <f>[7]Mides!E133</f>
        <v>Paola</v>
      </c>
      <c r="C141" s="312" t="str">
        <f>[7]Mides!D133</f>
        <v>Ariola</v>
      </c>
      <c r="D141" s="313" t="str">
        <f>IF([7]Mides!F133=1,"X"," ")</f>
        <v>X</v>
      </c>
      <c r="E141" s="313" t="str">
        <f>IF([7]Mides!F133=2,"X"," ")</f>
        <v xml:space="preserve"> </v>
      </c>
      <c r="F141" s="314">
        <f>[7]Mides!B133</f>
        <v>22212607320101</v>
      </c>
      <c r="G141" s="313" t="str">
        <f>IF(AND([7]Mides!H133&gt;=1,[7]Mides!H133&lt;=14),"X"," ")</f>
        <v xml:space="preserve"> </v>
      </c>
      <c r="H141" s="313" t="str">
        <f>IF(AND([7]Mides!H133&gt;=14,[7]Mides!H133&lt;=30),"X"," ")</f>
        <v>X</v>
      </c>
      <c r="I141" s="313" t="str">
        <f>IF(AND([7]Mides!H133&gt;=31,[7]Mides!H133&lt;=60),"X","  ")</f>
        <v xml:space="preserve">  </v>
      </c>
      <c r="J141" s="313" t="str">
        <f>IF([7]Mides!H133&gt;60,"X", "  ")</f>
        <v xml:space="preserve">  </v>
      </c>
      <c r="K141" s="315">
        <f>[7]Mides!N133</f>
        <v>0</v>
      </c>
      <c r="L141" s="315">
        <f>[7]Mides!K133</f>
        <v>0</v>
      </c>
      <c r="M141" s="315">
        <f>[7]Mides!L133</f>
        <v>0</v>
      </c>
      <c r="N141" s="315" t="str">
        <f>[7]Mides!M133</f>
        <v>X</v>
      </c>
      <c r="O141" s="315">
        <f t="shared" si="1"/>
        <v>0</v>
      </c>
      <c r="P141" s="315" t="str">
        <f>[7]Mides!R133</f>
        <v>Guatemala</v>
      </c>
      <c r="Q141" s="315" t="str">
        <f>[7]Mides!S133</f>
        <v>Guatemala</v>
      </c>
      <c r="R141" s="10"/>
      <c r="S141" s="10"/>
      <c r="T141" s="10"/>
      <c r="U141" s="10"/>
      <c r="V141" s="10"/>
      <c r="W141" s="10"/>
      <c r="X141" s="10"/>
      <c r="Y141" s="10"/>
    </row>
    <row r="142" spans="2:25" ht="15.6" x14ac:dyDescent="0.3">
      <c r="B142" s="311" t="str">
        <f>[7]Mides!E134</f>
        <v>Scarlleth</v>
      </c>
      <c r="C142" s="312" t="str">
        <f>[7]Mides!D134</f>
        <v>Chicai</v>
      </c>
      <c r="D142" s="313" t="str">
        <f>IF([7]Mides!F134=1,"X"," ")</f>
        <v>X</v>
      </c>
      <c r="E142" s="313" t="str">
        <f>IF([7]Mides!F134=2,"X"," ")</f>
        <v xml:space="preserve"> </v>
      </c>
      <c r="F142" s="314" t="str">
        <f>[7]Mides!B134</f>
        <v>Menor de Edad</v>
      </c>
      <c r="G142" s="313" t="str">
        <f>IF(AND([7]Mides!H134&gt;=1,[7]Mides!H134&lt;=14),"X"," ")</f>
        <v>X</v>
      </c>
      <c r="H142" s="313" t="str">
        <f>IF(AND([7]Mides!H134&gt;=14,[7]Mides!H134&lt;=30),"X"," ")</f>
        <v xml:space="preserve"> </v>
      </c>
      <c r="I142" s="313" t="str">
        <f>IF(AND([7]Mides!H134&gt;=31,[7]Mides!H134&lt;=60),"X","  ")</f>
        <v xml:space="preserve">  </v>
      </c>
      <c r="J142" s="313" t="str">
        <f>IF([7]Mides!H134&gt;60,"X", "  ")</f>
        <v xml:space="preserve">  </v>
      </c>
      <c r="K142" s="315">
        <f>[7]Mides!N134</f>
        <v>0</v>
      </c>
      <c r="L142" s="315">
        <f>[7]Mides!K134</f>
        <v>0</v>
      </c>
      <c r="M142" s="315">
        <f>[7]Mides!L134</f>
        <v>0</v>
      </c>
      <c r="N142" s="315" t="str">
        <f>[7]Mides!M134</f>
        <v>X</v>
      </c>
      <c r="O142" s="315">
        <f t="shared" si="1"/>
        <v>0</v>
      </c>
      <c r="P142" s="315" t="str">
        <f>[7]Mides!R134</f>
        <v>Guatemala</v>
      </c>
      <c r="Q142" s="315" t="str">
        <f>[7]Mides!S134</f>
        <v>Guatemala</v>
      </c>
      <c r="R142" s="10"/>
      <c r="S142" s="10"/>
      <c r="T142" s="10"/>
      <c r="U142" s="10"/>
      <c r="V142" s="10"/>
      <c r="W142" s="10"/>
      <c r="X142" s="10"/>
      <c r="Y142" s="10"/>
    </row>
    <row r="143" spans="2:25" ht="15.6" x14ac:dyDescent="0.3">
      <c r="B143" s="311" t="str">
        <f>[7]Mides!E135</f>
        <v>Maura</v>
      </c>
      <c r="C143" s="312" t="str">
        <f>[7]Mides!D135</f>
        <v>Peréz</v>
      </c>
      <c r="D143" s="313" t="str">
        <f>IF([7]Mides!F135=1,"X"," ")</f>
        <v>X</v>
      </c>
      <c r="E143" s="313" t="str">
        <f>IF([7]Mides!F135=2,"X"," ")</f>
        <v xml:space="preserve"> </v>
      </c>
      <c r="F143" s="314">
        <f>[7]Mides!B135</f>
        <v>1662427050611</v>
      </c>
      <c r="G143" s="313" t="str">
        <f>IF(AND([7]Mides!H135&gt;=1,[7]Mides!H135&lt;=14),"X"," ")</f>
        <v xml:space="preserve"> </v>
      </c>
      <c r="H143" s="313" t="str">
        <f>IF(AND([7]Mides!H135&gt;=14,[7]Mides!H135&lt;=30),"X"," ")</f>
        <v xml:space="preserve"> </v>
      </c>
      <c r="I143" s="313" t="str">
        <f>IF(AND([7]Mides!H135&gt;=31,[7]Mides!H135&lt;=60),"X","  ")</f>
        <v>X</v>
      </c>
      <c r="J143" s="313" t="str">
        <f>IF([7]Mides!H135&gt;60,"X", "  ")</f>
        <v xml:space="preserve">  </v>
      </c>
      <c r="K143" s="315">
        <f>[7]Mides!N135</f>
        <v>0</v>
      </c>
      <c r="L143" s="315">
        <f>[7]Mides!K135</f>
        <v>0</v>
      </c>
      <c r="M143" s="315">
        <f>[7]Mides!L135</f>
        <v>0</v>
      </c>
      <c r="N143" s="315" t="str">
        <f>[7]Mides!M135</f>
        <v>X</v>
      </c>
      <c r="O143" s="315">
        <f t="shared" ref="O143:O206" si="2">SUM(K143:N143)</f>
        <v>0</v>
      </c>
      <c r="P143" s="315" t="str">
        <f>[7]Mides!R135</f>
        <v>San Marcos</v>
      </c>
      <c r="Q143" s="315" t="str">
        <f>[7]Mides!S135</f>
        <v>Guazacapán</v>
      </c>
      <c r="R143" s="10"/>
      <c r="S143" s="10"/>
      <c r="T143" s="10"/>
      <c r="U143" s="10"/>
      <c r="V143" s="10"/>
      <c r="W143" s="10"/>
      <c r="X143" s="10"/>
      <c r="Y143" s="10"/>
    </row>
    <row r="144" spans="2:25" ht="15.6" x14ac:dyDescent="0.3">
      <c r="B144" s="311" t="str">
        <f>[7]Mides!E136</f>
        <v>Dulce</v>
      </c>
      <c r="C144" s="312" t="str">
        <f>[7]Mides!D136</f>
        <v>Ramiréz</v>
      </c>
      <c r="D144" s="313" t="str">
        <f>IF([7]Mides!F136=1,"X"," ")</f>
        <v>X</v>
      </c>
      <c r="E144" s="313" t="str">
        <f>IF([7]Mides!F136=2,"X"," ")</f>
        <v xml:space="preserve"> </v>
      </c>
      <c r="F144" s="314" t="str">
        <f>[7]Mides!B136</f>
        <v>Menor de Edad</v>
      </c>
      <c r="G144" s="313" t="str">
        <f>IF(AND([7]Mides!H136&gt;=1,[7]Mides!H136&lt;=14),"X"," ")</f>
        <v xml:space="preserve"> </v>
      </c>
      <c r="H144" s="313" t="str">
        <f>IF(AND([7]Mides!H136&gt;=14,[7]Mides!H136&lt;=30),"X"," ")</f>
        <v>X</v>
      </c>
      <c r="I144" s="313" t="str">
        <f>IF(AND([7]Mides!H136&gt;=31,[7]Mides!H136&lt;=60),"X","  ")</f>
        <v xml:space="preserve">  </v>
      </c>
      <c r="J144" s="313" t="str">
        <f>IF([7]Mides!H136&gt;60,"X", "  ")</f>
        <v xml:space="preserve">  </v>
      </c>
      <c r="K144" s="315">
        <f>[7]Mides!N136</f>
        <v>0</v>
      </c>
      <c r="L144" s="315">
        <f>[7]Mides!K136</f>
        <v>0</v>
      </c>
      <c r="M144" s="315">
        <f>[7]Mides!L136</f>
        <v>0</v>
      </c>
      <c r="N144" s="315" t="str">
        <f>[7]Mides!M136</f>
        <v>X</v>
      </c>
      <c r="O144" s="315">
        <f t="shared" si="2"/>
        <v>0</v>
      </c>
      <c r="P144" s="315" t="str">
        <f>[7]Mides!R136</f>
        <v>Guatemala</v>
      </c>
      <c r="Q144" s="315" t="str">
        <f>[7]Mides!S136</f>
        <v>Guatemala</v>
      </c>
      <c r="R144" s="10"/>
      <c r="S144" s="10"/>
      <c r="T144" s="10"/>
      <c r="U144" s="10"/>
      <c r="V144" s="10"/>
      <c r="W144" s="10"/>
      <c r="X144" s="10"/>
      <c r="Y144" s="10"/>
    </row>
    <row r="145" spans="2:25" ht="15.6" x14ac:dyDescent="0.3">
      <c r="B145" s="311" t="str">
        <f>[7]Mides!E137</f>
        <v>Brayan</v>
      </c>
      <c r="C145" s="312" t="str">
        <f>[7]Mides!D137</f>
        <v>Arreaga</v>
      </c>
      <c r="D145" s="313" t="str">
        <f>IF([7]Mides!F137=1,"X"," ")</f>
        <v xml:space="preserve"> </v>
      </c>
      <c r="E145" s="313" t="str">
        <f>IF([7]Mides!F137=2,"X"," ")</f>
        <v>X</v>
      </c>
      <c r="F145" s="314">
        <f>[7]Mides!B137</f>
        <v>2975831230101</v>
      </c>
      <c r="G145" s="313" t="str">
        <f>IF(AND([7]Mides!H137&gt;=1,[7]Mides!H137&lt;=14),"X"," ")</f>
        <v xml:space="preserve"> </v>
      </c>
      <c r="H145" s="313" t="str">
        <f>IF(AND([7]Mides!H137&gt;=14,[7]Mides!H137&lt;=30),"X"," ")</f>
        <v>X</v>
      </c>
      <c r="I145" s="313" t="str">
        <f>IF(AND([7]Mides!H137&gt;=31,[7]Mides!H137&lt;=60),"X","  ")</f>
        <v xml:space="preserve">  </v>
      </c>
      <c r="J145" s="313" t="str">
        <f>IF([7]Mides!H137&gt;60,"X", "  ")</f>
        <v xml:space="preserve">  </v>
      </c>
      <c r="K145" s="315">
        <f>[7]Mides!N137</f>
        <v>0</v>
      </c>
      <c r="L145" s="315">
        <f>[7]Mides!K137</f>
        <v>0</v>
      </c>
      <c r="M145" s="315">
        <f>[7]Mides!L137</f>
        <v>0</v>
      </c>
      <c r="N145" s="315" t="str">
        <f>[7]Mides!M137</f>
        <v>X</v>
      </c>
      <c r="O145" s="315">
        <f t="shared" si="2"/>
        <v>0</v>
      </c>
      <c r="P145" s="315" t="str">
        <f>[7]Mides!R137</f>
        <v>Guatemala</v>
      </c>
      <c r="Q145" s="315" t="str">
        <f>[7]Mides!S137</f>
        <v>Guatemala</v>
      </c>
      <c r="R145" s="10"/>
      <c r="S145" s="10"/>
      <c r="T145" s="10"/>
      <c r="U145" s="10"/>
      <c r="V145" s="10"/>
      <c r="W145" s="10"/>
      <c r="X145" s="10"/>
      <c r="Y145" s="10"/>
    </row>
    <row r="146" spans="2:25" ht="15.6" x14ac:dyDescent="0.3">
      <c r="B146" s="311" t="str">
        <f>[7]Mides!E138</f>
        <v>Jennifer</v>
      </c>
      <c r="C146" s="312" t="str">
        <f>[7]Mides!D138</f>
        <v>Lopez</v>
      </c>
      <c r="D146" s="313" t="str">
        <f>IF([7]Mides!F138=1,"X"," ")</f>
        <v>X</v>
      </c>
      <c r="E146" s="313" t="str">
        <f>IF([7]Mides!F138=2,"X"," ")</f>
        <v xml:space="preserve"> </v>
      </c>
      <c r="F146" s="314" t="str">
        <f>[7]Mides!B138</f>
        <v>Menor de Edad</v>
      </c>
      <c r="G146" s="313" t="str">
        <f>IF(AND([7]Mides!H138&gt;=1,[7]Mides!H138&lt;=14),"X"," ")</f>
        <v>X</v>
      </c>
      <c r="H146" s="313" t="str">
        <f>IF(AND([7]Mides!H138&gt;=14,[7]Mides!H138&lt;=30),"X"," ")</f>
        <v xml:space="preserve"> </v>
      </c>
      <c r="I146" s="313" t="str">
        <f>IF(AND([7]Mides!H138&gt;=31,[7]Mides!H138&lt;=60),"X","  ")</f>
        <v xml:space="preserve">  </v>
      </c>
      <c r="J146" s="313" t="str">
        <f>IF([7]Mides!H138&gt;60,"X", "  ")</f>
        <v xml:space="preserve">  </v>
      </c>
      <c r="K146" s="315">
        <f>[7]Mides!N138</f>
        <v>0</v>
      </c>
      <c r="L146" s="315">
        <f>[7]Mides!K138</f>
        <v>0</v>
      </c>
      <c r="M146" s="315">
        <f>[7]Mides!L138</f>
        <v>0</v>
      </c>
      <c r="N146" s="315" t="str">
        <f>[7]Mides!M138</f>
        <v>X</v>
      </c>
      <c r="O146" s="315">
        <f t="shared" si="2"/>
        <v>0</v>
      </c>
      <c r="P146" s="315" t="str">
        <f>[7]Mides!R138</f>
        <v>Guatemala</v>
      </c>
      <c r="Q146" s="315" t="str">
        <f>[7]Mides!S138</f>
        <v>Guatemala</v>
      </c>
      <c r="R146" s="10"/>
      <c r="S146" s="10"/>
      <c r="T146" s="10"/>
      <c r="U146" s="10"/>
      <c r="V146" s="10"/>
      <c r="W146" s="10"/>
      <c r="X146" s="10"/>
      <c r="Y146" s="10"/>
    </row>
    <row r="147" spans="2:25" ht="15.6" x14ac:dyDescent="0.3">
      <c r="B147" s="311" t="str">
        <f>[7]Mides!E139</f>
        <v>Emilio</v>
      </c>
      <c r="C147" s="312" t="str">
        <f>[7]Mides!D139</f>
        <v>Martinez</v>
      </c>
      <c r="D147" s="313" t="str">
        <f>IF([7]Mides!F139=1,"X"," ")</f>
        <v xml:space="preserve"> </v>
      </c>
      <c r="E147" s="313" t="str">
        <f>IF([7]Mides!F139=2,"X"," ")</f>
        <v>X</v>
      </c>
      <c r="F147" s="314">
        <f>[7]Mides!B139</f>
        <v>0</v>
      </c>
      <c r="G147" s="313" t="str">
        <f>IF(AND([7]Mides!H139&gt;=1,[7]Mides!H139&lt;=14),"X"," ")</f>
        <v xml:space="preserve"> </v>
      </c>
      <c r="H147" s="313" t="str">
        <f>IF(AND([7]Mides!H139&gt;=14,[7]Mides!H139&lt;=30),"X"," ")</f>
        <v>X</v>
      </c>
      <c r="I147" s="313" t="str">
        <f>IF(AND([7]Mides!H139&gt;=31,[7]Mides!H139&lt;=60),"X","  ")</f>
        <v xml:space="preserve">  </v>
      </c>
      <c r="J147" s="313" t="str">
        <f>IF([7]Mides!H139&gt;60,"X", "  ")</f>
        <v xml:space="preserve">  </v>
      </c>
      <c r="K147" s="315">
        <f>[7]Mides!N139</f>
        <v>0</v>
      </c>
      <c r="L147" s="315">
        <f>[7]Mides!K139</f>
        <v>0</v>
      </c>
      <c r="M147" s="315">
        <f>[7]Mides!L139</f>
        <v>0</v>
      </c>
      <c r="N147" s="315" t="str">
        <f>[7]Mides!M139</f>
        <v>X</v>
      </c>
      <c r="O147" s="315">
        <f t="shared" si="2"/>
        <v>0</v>
      </c>
      <c r="P147" s="315" t="str">
        <f>[7]Mides!R139</f>
        <v>Guatemala</v>
      </c>
      <c r="Q147" s="315" t="str">
        <f>[7]Mides!S139</f>
        <v>Guatemala</v>
      </c>
      <c r="R147" s="10"/>
      <c r="S147" s="10"/>
      <c r="T147" s="10"/>
      <c r="U147" s="10"/>
      <c r="V147" s="10"/>
      <c r="W147" s="10"/>
      <c r="X147" s="10"/>
      <c r="Y147" s="10"/>
    </row>
    <row r="148" spans="2:25" ht="15.6" x14ac:dyDescent="0.3">
      <c r="B148" s="311" t="str">
        <f>[7]Mides!E140</f>
        <v>Amada</v>
      </c>
      <c r="C148" s="312" t="str">
        <f>[7]Mides!D140</f>
        <v>Chavarría</v>
      </c>
      <c r="D148" s="313" t="str">
        <f>IF([7]Mides!F140=1,"X"," ")</f>
        <v>X</v>
      </c>
      <c r="E148" s="313" t="str">
        <f>IF([7]Mides!F140=2,"X"," ")</f>
        <v xml:space="preserve"> </v>
      </c>
      <c r="F148" s="314">
        <f>[7]Mides!B140</f>
        <v>1816706820101</v>
      </c>
      <c r="G148" s="313" t="str">
        <f>IF(AND([7]Mides!H140&gt;=1,[7]Mides!H140&lt;=14),"X"," ")</f>
        <v xml:space="preserve"> </v>
      </c>
      <c r="H148" s="313" t="str">
        <f>IF(AND([7]Mides!H140&gt;=14,[7]Mides!H140&lt;=30),"X"," ")</f>
        <v xml:space="preserve"> </v>
      </c>
      <c r="I148" s="313" t="str">
        <f>IF(AND([7]Mides!H140&gt;=31,[7]Mides!H140&lt;=60),"X","  ")</f>
        <v>X</v>
      </c>
      <c r="J148" s="313" t="str">
        <f>IF([7]Mides!H140&gt;60,"X", "  ")</f>
        <v xml:space="preserve">  </v>
      </c>
      <c r="K148" s="315">
        <f>[7]Mides!N140</f>
        <v>0</v>
      </c>
      <c r="L148" s="315">
        <f>[7]Mides!K140</f>
        <v>0</v>
      </c>
      <c r="M148" s="315">
        <f>[7]Mides!L140</f>
        <v>0</v>
      </c>
      <c r="N148" s="315" t="str">
        <f>[7]Mides!M140</f>
        <v>X</v>
      </c>
      <c r="O148" s="315">
        <f t="shared" si="2"/>
        <v>0</v>
      </c>
      <c r="P148" s="315" t="str">
        <f>[7]Mides!R140</f>
        <v>Guatemala</v>
      </c>
      <c r="Q148" s="315" t="str">
        <f>[7]Mides!S140</f>
        <v>Guatemala</v>
      </c>
      <c r="R148" s="10"/>
      <c r="S148" s="10"/>
      <c r="T148" s="10"/>
      <c r="U148" s="10"/>
      <c r="V148" s="10"/>
      <c r="W148" s="10"/>
      <c r="X148" s="10"/>
      <c r="Y148" s="10"/>
    </row>
    <row r="149" spans="2:25" ht="15.6" x14ac:dyDescent="0.3">
      <c r="B149" s="311" t="str">
        <f>[7]Mides!E141</f>
        <v>James</v>
      </c>
      <c r="C149" s="312" t="str">
        <f>[7]Mides!D141</f>
        <v>Mota</v>
      </c>
      <c r="D149" s="313" t="str">
        <f>IF([7]Mides!F141=1,"X"," ")</f>
        <v xml:space="preserve"> </v>
      </c>
      <c r="E149" s="313" t="str">
        <f>IF([7]Mides!F141=2,"X"," ")</f>
        <v>X</v>
      </c>
      <c r="F149" s="314" t="str">
        <f>[7]Mides!B141</f>
        <v xml:space="preserve">menor de edad </v>
      </c>
      <c r="G149" s="313" t="str">
        <f>IF(AND([7]Mides!H141&gt;=1,[7]Mides!H141&lt;=14),"X"," ")</f>
        <v>X</v>
      </c>
      <c r="H149" s="313" t="str">
        <f>IF(AND([7]Mides!H141&gt;=14,[7]Mides!H141&lt;=30),"X"," ")</f>
        <v xml:space="preserve"> </v>
      </c>
      <c r="I149" s="313" t="str">
        <f>IF(AND([7]Mides!H141&gt;=31,[7]Mides!H141&lt;=60),"X","  ")</f>
        <v xml:space="preserve">  </v>
      </c>
      <c r="J149" s="313" t="str">
        <f>IF([7]Mides!H141&gt;60,"X", "  ")</f>
        <v xml:space="preserve">  </v>
      </c>
      <c r="K149" s="315">
        <f>[7]Mides!N141</f>
        <v>0</v>
      </c>
      <c r="L149" s="315">
        <f>[7]Mides!K141</f>
        <v>0</v>
      </c>
      <c r="M149" s="315">
        <f>[7]Mides!L141</f>
        <v>0</v>
      </c>
      <c r="N149" s="315" t="str">
        <f>[7]Mides!M141</f>
        <v>X</v>
      </c>
      <c r="O149" s="315">
        <f t="shared" si="2"/>
        <v>0</v>
      </c>
      <c r="P149" s="315" t="str">
        <f>[7]Mides!R141</f>
        <v>Guatemala</v>
      </c>
      <c r="Q149" s="315" t="str">
        <f>[7]Mides!S141</f>
        <v>Guatemala</v>
      </c>
      <c r="R149" s="10"/>
      <c r="S149" s="10"/>
      <c r="T149" s="10"/>
      <c r="U149" s="10"/>
      <c r="V149" s="10"/>
      <c r="W149" s="10"/>
      <c r="X149" s="10"/>
      <c r="Y149" s="10"/>
    </row>
    <row r="150" spans="2:25" ht="15.6" x14ac:dyDescent="0.3">
      <c r="B150" s="311" t="str">
        <f>[7]Mides!E142</f>
        <v xml:space="preserve">María </v>
      </c>
      <c r="C150" s="312" t="str">
        <f>[7]Mides!D142</f>
        <v>Andrino</v>
      </c>
      <c r="D150" s="313" t="str">
        <f>IF([7]Mides!F142=1,"X"," ")</f>
        <v>X</v>
      </c>
      <c r="E150" s="313" t="str">
        <f>IF([7]Mides!F142=2,"X"," ")</f>
        <v xml:space="preserve"> </v>
      </c>
      <c r="F150" s="314">
        <f>[7]Mides!B142</f>
        <v>1662198860101</v>
      </c>
      <c r="G150" s="313" t="str">
        <f>IF(AND([7]Mides!H142&gt;=1,[7]Mides!H142&lt;=14),"X"," ")</f>
        <v xml:space="preserve"> </v>
      </c>
      <c r="H150" s="313" t="str">
        <f>IF(AND([7]Mides!H142&gt;=14,[7]Mides!H142&lt;=30),"X"," ")</f>
        <v xml:space="preserve"> </v>
      </c>
      <c r="I150" s="313" t="str">
        <f>IF(AND([7]Mides!H142&gt;=31,[7]Mides!H142&lt;=60),"X","  ")</f>
        <v xml:space="preserve">  </v>
      </c>
      <c r="J150" s="313" t="str">
        <f>IF([7]Mides!H142&gt;60,"X", "  ")</f>
        <v>X</v>
      </c>
      <c r="K150" s="315">
        <f>[7]Mides!N142</f>
        <v>0</v>
      </c>
      <c r="L150" s="315">
        <f>[7]Mides!K142</f>
        <v>0</v>
      </c>
      <c r="M150" s="315">
        <f>[7]Mides!L142</f>
        <v>0</v>
      </c>
      <c r="N150" s="315" t="str">
        <f>[7]Mides!M142</f>
        <v>X</v>
      </c>
      <c r="O150" s="315">
        <f t="shared" si="2"/>
        <v>0</v>
      </c>
      <c r="P150" s="315" t="str">
        <f>[7]Mides!R142</f>
        <v>Guatemala</v>
      </c>
      <c r="Q150" s="315" t="str">
        <f>[7]Mides!S142</f>
        <v>Guatemala</v>
      </c>
      <c r="R150" s="10"/>
      <c r="S150" s="10"/>
      <c r="T150" s="10"/>
      <c r="U150" s="10"/>
      <c r="V150" s="10"/>
      <c r="W150" s="10"/>
      <c r="X150" s="10"/>
      <c r="Y150" s="10"/>
    </row>
    <row r="151" spans="2:25" ht="15.6" x14ac:dyDescent="0.3">
      <c r="B151" s="311" t="str">
        <f>[7]Mides!E143</f>
        <v>Iñaki</v>
      </c>
      <c r="C151" s="312" t="str">
        <f>[7]Mides!D143</f>
        <v>Camey</v>
      </c>
      <c r="D151" s="313" t="str">
        <f>IF([7]Mides!F143=1,"X"," ")</f>
        <v xml:space="preserve"> </v>
      </c>
      <c r="E151" s="313" t="str">
        <f>IF([7]Mides!F143=2,"X"," ")</f>
        <v>X</v>
      </c>
      <c r="F151" s="314" t="str">
        <f>[7]Mides!B143</f>
        <v xml:space="preserve">menor de edad </v>
      </c>
      <c r="G151" s="313" t="str">
        <f>IF(AND([7]Mides!H143&gt;=1,[7]Mides!H143&lt;=14),"X"," ")</f>
        <v>X</v>
      </c>
      <c r="H151" s="313" t="str">
        <f>IF(AND([7]Mides!H143&gt;=14,[7]Mides!H143&lt;=30),"X"," ")</f>
        <v xml:space="preserve"> </v>
      </c>
      <c r="I151" s="313" t="str">
        <f>IF(AND([7]Mides!H143&gt;=31,[7]Mides!H143&lt;=60),"X","  ")</f>
        <v xml:space="preserve">  </v>
      </c>
      <c r="J151" s="313" t="str">
        <f>IF([7]Mides!H143&gt;60,"X", "  ")</f>
        <v xml:space="preserve">  </v>
      </c>
      <c r="K151" s="315">
        <f>[7]Mides!N143</f>
        <v>0</v>
      </c>
      <c r="L151" s="315">
        <f>[7]Mides!K143</f>
        <v>0</v>
      </c>
      <c r="M151" s="315">
        <f>[7]Mides!L143</f>
        <v>0</v>
      </c>
      <c r="N151" s="315" t="str">
        <f>[7]Mides!M143</f>
        <v>X</v>
      </c>
      <c r="O151" s="315">
        <f t="shared" si="2"/>
        <v>0</v>
      </c>
      <c r="P151" s="315" t="str">
        <f>[7]Mides!R143</f>
        <v>Guatemala</v>
      </c>
      <c r="Q151" s="315" t="str">
        <f>[7]Mides!S143</f>
        <v>Guatemala</v>
      </c>
      <c r="R151" s="10"/>
      <c r="S151" s="10"/>
      <c r="T151" s="10"/>
      <c r="U151" s="10"/>
      <c r="V151" s="10"/>
      <c r="W151" s="10"/>
      <c r="X151" s="10"/>
      <c r="Y151" s="10"/>
    </row>
    <row r="152" spans="2:25" ht="15.6" x14ac:dyDescent="0.3">
      <c r="B152" s="311" t="str">
        <f>[7]Mides!E144</f>
        <v>Ian</v>
      </c>
      <c r="C152" s="312" t="str">
        <f>[7]Mides!D144</f>
        <v>López</v>
      </c>
      <c r="D152" s="313" t="str">
        <f>IF([7]Mides!F144=1,"X"," ")</f>
        <v xml:space="preserve"> </v>
      </c>
      <c r="E152" s="313" t="str">
        <f>IF([7]Mides!F144=2,"X"," ")</f>
        <v>X</v>
      </c>
      <c r="F152" s="314" t="str">
        <f>[7]Mides!B144</f>
        <v xml:space="preserve">menor de edad </v>
      </c>
      <c r="G152" s="313" t="str">
        <f>IF(AND([7]Mides!H144&gt;=1,[7]Mides!H144&lt;=14),"X"," ")</f>
        <v>X</v>
      </c>
      <c r="H152" s="313" t="str">
        <f>IF(AND([7]Mides!H144&gt;=14,[7]Mides!H144&lt;=30),"X"," ")</f>
        <v xml:space="preserve"> </v>
      </c>
      <c r="I152" s="313" t="str">
        <f>IF(AND([7]Mides!H144&gt;=31,[7]Mides!H144&lt;=60),"X","  ")</f>
        <v xml:space="preserve">  </v>
      </c>
      <c r="J152" s="313" t="str">
        <f>IF([7]Mides!H144&gt;60,"X", "  ")</f>
        <v xml:space="preserve">  </v>
      </c>
      <c r="K152" s="315">
        <f>[7]Mides!N144</f>
        <v>0</v>
      </c>
      <c r="L152" s="315">
        <f>[7]Mides!K144</f>
        <v>0</v>
      </c>
      <c r="M152" s="315">
        <f>[7]Mides!L144</f>
        <v>0</v>
      </c>
      <c r="N152" s="315" t="str">
        <f>[7]Mides!M144</f>
        <v>X</v>
      </c>
      <c r="O152" s="315">
        <f t="shared" si="2"/>
        <v>0</v>
      </c>
      <c r="P152" s="315" t="str">
        <f>[7]Mides!R144</f>
        <v>Guatemala</v>
      </c>
      <c r="Q152" s="315" t="str">
        <f>[7]Mides!S144</f>
        <v>Guatemala</v>
      </c>
      <c r="R152" s="10"/>
      <c r="S152" s="10"/>
      <c r="T152" s="10"/>
      <c r="U152" s="10"/>
      <c r="V152" s="10"/>
      <c r="W152" s="10"/>
      <c r="X152" s="10"/>
      <c r="Y152" s="10"/>
    </row>
    <row r="153" spans="2:25" ht="15.6" x14ac:dyDescent="0.3">
      <c r="B153" s="311" t="str">
        <f>[7]Mides!E145</f>
        <v>Maryoly</v>
      </c>
      <c r="C153" s="312" t="str">
        <f>[7]Mides!D145</f>
        <v>Alvarez</v>
      </c>
      <c r="D153" s="313" t="str">
        <f>IF([7]Mides!F145=1,"X"," ")</f>
        <v>X</v>
      </c>
      <c r="E153" s="313" t="str">
        <f>IF([7]Mides!F145=2,"X"," ")</f>
        <v xml:space="preserve"> </v>
      </c>
      <c r="F153" s="314" t="str">
        <f>[7]Mides!B145</f>
        <v xml:space="preserve">menor de edad </v>
      </c>
      <c r="G153" s="313" t="str">
        <f>IF(AND([7]Mides!H145&gt;=1,[7]Mides!H145&lt;=14),"X"," ")</f>
        <v>X</v>
      </c>
      <c r="H153" s="313" t="str">
        <f>IF(AND([7]Mides!H145&gt;=14,[7]Mides!H145&lt;=30),"X"," ")</f>
        <v xml:space="preserve"> </v>
      </c>
      <c r="I153" s="313" t="str">
        <f>IF(AND([7]Mides!H145&gt;=31,[7]Mides!H145&lt;=60),"X","  ")</f>
        <v xml:space="preserve">  </v>
      </c>
      <c r="J153" s="313" t="str">
        <f>IF([7]Mides!H145&gt;60,"X", "  ")</f>
        <v xml:space="preserve">  </v>
      </c>
      <c r="K153" s="315">
        <f>[7]Mides!N145</f>
        <v>0</v>
      </c>
      <c r="L153" s="315">
        <f>[7]Mides!K145</f>
        <v>0</v>
      </c>
      <c r="M153" s="315">
        <f>[7]Mides!L145</f>
        <v>0</v>
      </c>
      <c r="N153" s="315" t="str">
        <f>[7]Mides!M145</f>
        <v>X</v>
      </c>
      <c r="O153" s="315">
        <f t="shared" si="2"/>
        <v>0</v>
      </c>
      <c r="P153" s="315" t="str">
        <f>[7]Mides!R145</f>
        <v>Guatemala</v>
      </c>
      <c r="Q153" s="315" t="str">
        <f>[7]Mides!S145</f>
        <v>Guatemala</v>
      </c>
      <c r="R153" s="10"/>
      <c r="S153" s="10"/>
      <c r="T153" s="10"/>
      <c r="U153" s="10"/>
      <c r="V153" s="10"/>
      <c r="W153" s="10"/>
      <c r="X153" s="10"/>
      <c r="Y153" s="10"/>
    </row>
    <row r="154" spans="2:25" ht="15.6" x14ac:dyDescent="0.3">
      <c r="B154" s="311" t="str">
        <f>[7]Mides!E146</f>
        <v xml:space="preserve">Fatima </v>
      </c>
      <c r="C154" s="312" t="str">
        <f>[7]Mides!D146</f>
        <v>Flores</v>
      </c>
      <c r="D154" s="313" t="str">
        <f>IF([7]Mides!F146=1,"X"," ")</f>
        <v>X</v>
      </c>
      <c r="E154" s="313" t="str">
        <f>IF([7]Mides!F146=2,"X"," ")</f>
        <v xml:space="preserve"> </v>
      </c>
      <c r="F154" s="314" t="str">
        <f>[7]Mides!B146</f>
        <v xml:space="preserve">menor de edad </v>
      </c>
      <c r="G154" s="313" t="str">
        <f>IF(AND([7]Mides!H146&gt;=1,[7]Mides!H146&lt;=14),"X"," ")</f>
        <v>X</v>
      </c>
      <c r="H154" s="313" t="str">
        <f>IF(AND([7]Mides!H146&gt;=14,[7]Mides!H146&lt;=30),"X"," ")</f>
        <v xml:space="preserve"> </v>
      </c>
      <c r="I154" s="313" t="str">
        <f>IF(AND([7]Mides!H146&gt;=31,[7]Mides!H146&lt;=60),"X","  ")</f>
        <v xml:space="preserve">  </v>
      </c>
      <c r="J154" s="313" t="str">
        <f>IF([7]Mides!H146&gt;60,"X", "  ")</f>
        <v xml:space="preserve">  </v>
      </c>
      <c r="K154" s="315">
        <f>[7]Mides!N146</f>
        <v>0</v>
      </c>
      <c r="L154" s="315">
        <f>[7]Mides!K146</f>
        <v>0</v>
      </c>
      <c r="M154" s="315">
        <f>[7]Mides!L146</f>
        <v>0</v>
      </c>
      <c r="N154" s="315" t="str">
        <f>[7]Mides!M146</f>
        <v>X</v>
      </c>
      <c r="O154" s="315">
        <f t="shared" si="2"/>
        <v>0</v>
      </c>
      <c r="P154" s="315" t="str">
        <f>[7]Mides!R146</f>
        <v>Guatemala</v>
      </c>
      <c r="Q154" s="315" t="str">
        <f>[7]Mides!S146</f>
        <v>Guatemala</v>
      </c>
      <c r="R154" s="10"/>
      <c r="S154" s="10"/>
      <c r="T154" s="10"/>
      <c r="U154" s="10"/>
      <c r="V154" s="10"/>
      <c r="W154" s="10"/>
      <c r="X154" s="10"/>
      <c r="Y154" s="10"/>
    </row>
    <row r="155" spans="2:25" ht="15.6" x14ac:dyDescent="0.3">
      <c r="B155" s="311" t="str">
        <f>[7]Mides!E147</f>
        <v>Gladiz</v>
      </c>
      <c r="C155" s="312" t="str">
        <f>[7]Mides!D147</f>
        <v>Corado</v>
      </c>
      <c r="D155" s="313" t="str">
        <f>IF([7]Mides!F147=1,"X"," ")</f>
        <v>X</v>
      </c>
      <c r="E155" s="313" t="str">
        <f>IF([7]Mides!F147=2,"X"," ")</f>
        <v xml:space="preserve"> </v>
      </c>
      <c r="F155" s="314">
        <f>[7]Mides!B147</f>
        <v>2541656640101</v>
      </c>
      <c r="G155" s="313" t="str">
        <f>IF(AND([7]Mides!H147&gt;=1,[7]Mides!H147&lt;=14),"X"," ")</f>
        <v xml:space="preserve"> </v>
      </c>
      <c r="H155" s="313" t="str">
        <f>IF(AND([7]Mides!H147&gt;=14,[7]Mides!H147&lt;=30),"X"," ")</f>
        <v xml:space="preserve"> </v>
      </c>
      <c r="I155" s="313" t="str">
        <f>IF(AND([7]Mides!H147&gt;=31,[7]Mides!H147&lt;=60),"X","  ")</f>
        <v>X</v>
      </c>
      <c r="J155" s="313" t="str">
        <f>IF([7]Mides!H147&gt;60,"X", "  ")</f>
        <v xml:space="preserve">  </v>
      </c>
      <c r="K155" s="315">
        <f>[7]Mides!N147</f>
        <v>0</v>
      </c>
      <c r="L155" s="315">
        <f>[7]Mides!K147</f>
        <v>0</v>
      </c>
      <c r="M155" s="315">
        <f>[7]Mides!L147</f>
        <v>0</v>
      </c>
      <c r="N155" s="315" t="str">
        <f>[7]Mides!M147</f>
        <v>X</v>
      </c>
      <c r="O155" s="315">
        <f t="shared" si="2"/>
        <v>0</v>
      </c>
      <c r="P155" s="315" t="str">
        <f>[7]Mides!R147</f>
        <v>Guatemala</v>
      </c>
      <c r="Q155" s="315" t="str">
        <f>[7]Mides!S147</f>
        <v>Guatemala</v>
      </c>
      <c r="R155" s="10"/>
      <c r="S155" s="10"/>
      <c r="T155" s="10"/>
      <c r="U155" s="10"/>
      <c r="V155" s="10"/>
      <c r="W155" s="10"/>
      <c r="X155" s="10"/>
      <c r="Y155" s="10"/>
    </row>
    <row r="156" spans="2:25" ht="15.6" x14ac:dyDescent="0.3">
      <c r="B156" s="311" t="str">
        <f>[7]Mides!E148</f>
        <v xml:space="preserve">Daniela </v>
      </c>
      <c r="C156" s="312" t="str">
        <f>[7]Mides!D148</f>
        <v>Rodriguez</v>
      </c>
      <c r="D156" s="313" t="str">
        <f>IF([7]Mides!F148=1,"X"," ")</f>
        <v>X</v>
      </c>
      <c r="E156" s="313" t="str">
        <f>IF([7]Mides!F148=2,"X"," ")</f>
        <v xml:space="preserve"> </v>
      </c>
      <c r="F156" s="314" t="str">
        <f>[7]Mides!B148</f>
        <v xml:space="preserve">menor de edad </v>
      </c>
      <c r="G156" s="313" t="str">
        <f>IF(AND([7]Mides!H148&gt;=1,[7]Mides!H148&lt;=14),"X"," ")</f>
        <v xml:space="preserve"> </v>
      </c>
      <c r="H156" s="313" t="str">
        <f>IF(AND([7]Mides!H148&gt;=14,[7]Mides!H148&lt;=30),"X"," ")</f>
        <v>X</v>
      </c>
      <c r="I156" s="313" t="str">
        <f>IF(AND([7]Mides!H148&gt;=31,[7]Mides!H148&lt;=60),"X","  ")</f>
        <v xml:space="preserve">  </v>
      </c>
      <c r="J156" s="313" t="str">
        <f>IF([7]Mides!H148&gt;60,"X", "  ")</f>
        <v xml:space="preserve">  </v>
      </c>
      <c r="K156" s="315">
        <f>[7]Mides!N148</f>
        <v>0</v>
      </c>
      <c r="L156" s="315">
        <f>[7]Mides!K148</f>
        <v>0</v>
      </c>
      <c r="M156" s="315">
        <f>[7]Mides!L148</f>
        <v>0</v>
      </c>
      <c r="N156" s="315" t="str">
        <f>[7]Mides!M148</f>
        <v>X</v>
      </c>
      <c r="O156" s="315">
        <f t="shared" si="2"/>
        <v>0</v>
      </c>
      <c r="P156" s="315" t="str">
        <f>[7]Mides!R148</f>
        <v>Guatemala</v>
      </c>
      <c r="Q156" s="315" t="str">
        <f>[7]Mides!S148</f>
        <v>Guatemala</v>
      </c>
      <c r="R156" s="10"/>
      <c r="S156" s="10"/>
      <c r="T156" s="10"/>
      <c r="U156" s="10"/>
      <c r="V156" s="10"/>
      <c r="W156" s="10"/>
      <c r="X156" s="10"/>
      <c r="Y156" s="10"/>
    </row>
    <row r="157" spans="2:25" ht="15.6" x14ac:dyDescent="0.3">
      <c r="B157" s="311" t="str">
        <f>[7]Mides!E149</f>
        <v>Ashley</v>
      </c>
      <c r="C157" s="312" t="str">
        <f>[7]Mides!D149</f>
        <v>García</v>
      </c>
      <c r="D157" s="313" t="str">
        <f>IF([7]Mides!F149=1,"X"," ")</f>
        <v>X</v>
      </c>
      <c r="E157" s="313" t="str">
        <f>IF([7]Mides!F149=2,"X"," ")</f>
        <v xml:space="preserve"> </v>
      </c>
      <c r="F157" s="314" t="str">
        <f>[7]Mides!B149</f>
        <v xml:space="preserve">menor de edad </v>
      </c>
      <c r="G157" s="313" t="str">
        <f>IF(AND([7]Mides!H149&gt;=1,[7]Mides!H149&lt;=14),"X"," ")</f>
        <v xml:space="preserve"> </v>
      </c>
      <c r="H157" s="313" t="str">
        <f>IF(AND([7]Mides!H149&gt;=14,[7]Mides!H149&lt;=30),"X"," ")</f>
        <v>X</v>
      </c>
      <c r="I157" s="313" t="str">
        <f>IF(AND([7]Mides!H149&gt;=31,[7]Mides!H149&lt;=60),"X","  ")</f>
        <v xml:space="preserve">  </v>
      </c>
      <c r="J157" s="313" t="str">
        <f>IF([7]Mides!H149&gt;60,"X", "  ")</f>
        <v xml:space="preserve">  </v>
      </c>
      <c r="K157" s="315">
        <f>[7]Mides!N149</f>
        <v>0</v>
      </c>
      <c r="L157" s="315">
        <f>[7]Mides!K149</f>
        <v>0</v>
      </c>
      <c r="M157" s="315">
        <f>[7]Mides!L149</f>
        <v>0</v>
      </c>
      <c r="N157" s="315" t="str">
        <f>[7]Mides!M149</f>
        <v>X</v>
      </c>
      <c r="O157" s="315">
        <f t="shared" si="2"/>
        <v>0</v>
      </c>
      <c r="P157" s="315" t="str">
        <f>[7]Mides!R149</f>
        <v>Guatemala</v>
      </c>
      <c r="Q157" s="315" t="str">
        <f>[7]Mides!S149</f>
        <v>Guatemala</v>
      </c>
      <c r="R157" s="10"/>
      <c r="S157" s="10"/>
      <c r="T157" s="10"/>
      <c r="U157" s="10"/>
      <c r="V157" s="10"/>
      <c r="W157" s="10"/>
      <c r="X157" s="10"/>
      <c r="Y157" s="10"/>
    </row>
    <row r="158" spans="2:25" ht="15.6" x14ac:dyDescent="0.3">
      <c r="B158" s="311" t="str">
        <f>[7]Mides!E150</f>
        <v>Ana</v>
      </c>
      <c r="C158" s="312" t="str">
        <f>[7]Mides!D150</f>
        <v>Sanchez</v>
      </c>
      <c r="D158" s="313" t="str">
        <f>IF([7]Mides!F150=1,"X"," ")</f>
        <v>X</v>
      </c>
      <c r="E158" s="313" t="str">
        <f>IF([7]Mides!F150=2,"X"," ")</f>
        <v xml:space="preserve"> </v>
      </c>
      <c r="F158" s="314">
        <f>[7]Mides!B150</f>
        <v>2395596730102</v>
      </c>
      <c r="G158" s="313" t="str">
        <f>IF(AND([7]Mides!H150&gt;=1,[7]Mides!H150&lt;=14),"X"," ")</f>
        <v xml:space="preserve"> </v>
      </c>
      <c r="H158" s="313" t="str">
        <f>IF(AND([7]Mides!H150&gt;=14,[7]Mides!H150&lt;=30),"X"," ")</f>
        <v xml:space="preserve"> </v>
      </c>
      <c r="I158" s="313" t="str">
        <f>IF(AND([7]Mides!H150&gt;=31,[7]Mides!H150&lt;=60),"X","  ")</f>
        <v>X</v>
      </c>
      <c r="J158" s="313" t="str">
        <f>IF([7]Mides!H150&gt;60,"X", "  ")</f>
        <v xml:space="preserve">  </v>
      </c>
      <c r="K158" s="315">
        <f>[7]Mides!N150</f>
        <v>0</v>
      </c>
      <c r="L158" s="315">
        <f>[7]Mides!K150</f>
        <v>0</v>
      </c>
      <c r="M158" s="315">
        <f>[7]Mides!L150</f>
        <v>0</v>
      </c>
      <c r="N158" s="315" t="str">
        <f>[7]Mides!M150</f>
        <v>X</v>
      </c>
      <c r="O158" s="315">
        <f t="shared" si="2"/>
        <v>0</v>
      </c>
      <c r="P158" s="315" t="str">
        <f>[7]Mides!R150</f>
        <v>Guatemala</v>
      </c>
      <c r="Q158" s="315" t="str">
        <f>[7]Mides!S150</f>
        <v>Guatemala</v>
      </c>
      <c r="R158" s="10"/>
      <c r="S158" s="10"/>
      <c r="T158" s="10"/>
      <c r="U158" s="10"/>
      <c r="V158" s="10"/>
      <c r="W158" s="10"/>
      <c r="X158" s="10"/>
      <c r="Y158" s="10"/>
    </row>
    <row r="159" spans="2:25" ht="15.6" x14ac:dyDescent="0.3">
      <c r="B159" s="311" t="str">
        <f>[7]Mides!E151</f>
        <v>Melany</v>
      </c>
      <c r="C159" s="312" t="str">
        <f>[7]Mides!D151</f>
        <v>Morales</v>
      </c>
      <c r="D159" s="313" t="str">
        <f>IF([7]Mides!F151=1,"X"," ")</f>
        <v>X</v>
      </c>
      <c r="E159" s="313" t="str">
        <f>IF([7]Mides!F151=2,"X"," ")</f>
        <v xml:space="preserve"> </v>
      </c>
      <c r="F159" s="314">
        <f>[7]Mides!B151</f>
        <v>2247961780101</v>
      </c>
      <c r="G159" s="313" t="str">
        <f>IF(AND([7]Mides!H151&gt;=1,[7]Mides!H151&lt;=14),"X"," ")</f>
        <v xml:space="preserve"> </v>
      </c>
      <c r="H159" s="313" t="str">
        <f>IF(AND([7]Mides!H151&gt;=14,[7]Mides!H151&lt;=30),"X"," ")</f>
        <v>X</v>
      </c>
      <c r="I159" s="313" t="str">
        <f>IF(AND([7]Mides!H151&gt;=31,[7]Mides!H151&lt;=60),"X","  ")</f>
        <v xml:space="preserve">  </v>
      </c>
      <c r="J159" s="313" t="str">
        <f>IF([7]Mides!H151&gt;60,"X", "  ")</f>
        <v xml:space="preserve">  </v>
      </c>
      <c r="K159" s="315">
        <f>[7]Mides!N151</f>
        <v>0</v>
      </c>
      <c r="L159" s="315">
        <f>[7]Mides!K151</f>
        <v>0</v>
      </c>
      <c r="M159" s="315">
        <f>[7]Mides!L151</f>
        <v>0</v>
      </c>
      <c r="N159" s="315" t="str">
        <f>[7]Mides!M151</f>
        <v>X</v>
      </c>
      <c r="O159" s="315">
        <f t="shared" si="2"/>
        <v>0</v>
      </c>
      <c r="P159" s="315" t="str">
        <f>[7]Mides!R151</f>
        <v>Guatemala</v>
      </c>
      <c r="Q159" s="315" t="str">
        <f>[7]Mides!S151</f>
        <v>Guatemala</v>
      </c>
      <c r="R159" s="10"/>
      <c r="S159" s="10"/>
      <c r="T159" s="10"/>
      <c r="U159" s="10"/>
      <c r="V159" s="10"/>
      <c r="W159" s="10"/>
      <c r="X159" s="10"/>
      <c r="Y159" s="10"/>
    </row>
    <row r="160" spans="2:25" ht="15.6" x14ac:dyDescent="0.3">
      <c r="B160" s="311" t="str">
        <f>[7]Mides!E152</f>
        <v>Mamerta</v>
      </c>
      <c r="C160" s="312" t="str">
        <f>[7]Mides!D152</f>
        <v>Coronado</v>
      </c>
      <c r="D160" s="313" t="str">
        <f>IF([7]Mides!F152=1,"X"," ")</f>
        <v>X</v>
      </c>
      <c r="E160" s="313" t="str">
        <f>IF([7]Mides!F152=2,"X"," ")</f>
        <v xml:space="preserve"> </v>
      </c>
      <c r="F160" s="314">
        <f>[7]Mides!B152</f>
        <v>2345994640917</v>
      </c>
      <c r="G160" s="313" t="str">
        <f>IF(AND([7]Mides!H152&gt;=1,[7]Mides!H152&lt;=14),"X"," ")</f>
        <v xml:space="preserve"> </v>
      </c>
      <c r="H160" s="313" t="str">
        <f>IF(AND([7]Mides!H152&gt;=14,[7]Mides!H152&lt;=30),"X"," ")</f>
        <v xml:space="preserve"> </v>
      </c>
      <c r="I160" s="313" t="str">
        <f>IF(AND([7]Mides!H152&gt;=31,[7]Mides!H152&lt;=60),"X","  ")</f>
        <v>X</v>
      </c>
      <c r="J160" s="313" t="str">
        <f>IF([7]Mides!H152&gt;60,"X", "  ")</f>
        <v xml:space="preserve">  </v>
      </c>
      <c r="K160" s="315">
        <f>[7]Mides!N152</f>
        <v>0</v>
      </c>
      <c r="L160" s="315">
        <f>[7]Mides!K152</f>
        <v>0</v>
      </c>
      <c r="M160" s="315">
        <f>[7]Mides!L152</f>
        <v>0</v>
      </c>
      <c r="N160" s="315" t="str">
        <f>[7]Mides!M152</f>
        <v>X</v>
      </c>
      <c r="O160" s="315">
        <f t="shared" si="2"/>
        <v>0</v>
      </c>
      <c r="P160" s="315" t="str">
        <f>[7]Mides!R152</f>
        <v>Quetzaltenango</v>
      </c>
      <c r="Q160" s="315" t="str">
        <f>[7]Mides!S152</f>
        <v>Colomba</v>
      </c>
      <c r="R160" s="10"/>
      <c r="S160" s="10"/>
      <c r="T160" s="10"/>
      <c r="U160" s="10"/>
      <c r="V160" s="10"/>
      <c r="W160" s="10"/>
      <c r="X160" s="10"/>
      <c r="Y160" s="10"/>
    </row>
    <row r="161" spans="2:25" ht="15.6" x14ac:dyDescent="0.3">
      <c r="B161" s="311" t="str">
        <f>[7]Mides!E153</f>
        <v>Alessandro</v>
      </c>
      <c r="C161" s="312" t="str">
        <f>[7]Mides!D153</f>
        <v>Peréz</v>
      </c>
      <c r="D161" s="313" t="str">
        <f>IF([7]Mides!F153=1,"X"," ")</f>
        <v xml:space="preserve"> </v>
      </c>
      <c r="E161" s="313" t="str">
        <f>IF([7]Mides!F153=2,"X"," ")</f>
        <v>X</v>
      </c>
      <c r="F161" s="314" t="str">
        <f>[7]Mides!B153</f>
        <v xml:space="preserve">menor de edad </v>
      </c>
      <c r="G161" s="313" t="str">
        <f>IF(AND([7]Mides!H153&gt;=1,[7]Mides!H153&lt;=14),"X"," ")</f>
        <v>X</v>
      </c>
      <c r="H161" s="313" t="str">
        <f>IF(AND([7]Mides!H153&gt;=14,[7]Mides!H153&lt;=30),"X"," ")</f>
        <v xml:space="preserve"> </v>
      </c>
      <c r="I161" s="313" t="str">
        <f>IF(AND([7]Mides!H153&gt;=31,[7]Mides!H153&lt;=60),"X","  ")</f>
        <v xml:space="preserve">  </v>
      </c>
      <c r="J161" s="313" t="str">
        <f>IF([7]Mides!H153&gt;60,"X", "  ")</f>
        <v xml:space="preserve">  </v>
      </c>
      <c r="K161" s="315">
        <f>[7]Mides!N153</f>
        <v>0</v>
      </c>
      <c r="L161" s="315">
        <f>[7]Mides!K153</f>
        <v>0</v>
      </c>
      <c r="M161" s="315">
        <f>[7]Mides!L153</f>
        <v>0</v>
      </c>
      <c r="N161" s="315" t="str">
        <f>[7]Mides!M153</f>
        <v>X</v>
      </c>
      <c r="O161" s="315">
        <f t="shared" si="2"/>
        <v>0</v>
      </c>
      <c r="P161" s="315" t="str">
        <f>[7]Mides!R153</f>
        <v>Guatemala</v>
      </c>
      <c r="Q161" s="315" t="str">
        <f>[7]Mides!S153</f>
        <v>Guatemala</v>
      </c>
      <c r="R161" s="10"/>
      <c r="S161" s="10"/>
      <c r="T161" s="10"/>
      <c r="U161" s="10"/>
      <c r="V161" s="10"/>
      <c r="W161" s="10"/>
      <c r="X161" s="10"/>
      <c r="Y161" s="10"/>
    </row>
    <row r="162" spans="2:25" ht="15.6" x14ac:dyDescent="0.3">
      <c r="B162" s="311" t="str">
        <f>[7]Mides!E154</f>
        <v>Marlon</v>
      </c>
      <c r="C162" s="312" t="str">
        <f>[7]Mides!D154</f>
        <v>Barrientos</v>
      </c>
      <c r="D162" s="313" t="str">
        <f>IF([7]Mides!F154=1,"X"," ")</f>
        <v xml:space="preserve"> </v>
      </c>
      <c r="E162" s="313" t="str">
        <f>IF([7]Mides!F154=2,"X"," ")</f>
        <v>X</v>
      </c>
      <c r="F162" s="314" t="str">
        <f>[7]Mides!B154</f>
        <v xml:space="preserve">menor de edad </v>
      </c>
      <c r="G162" s="313" t="str">
        <f>IF(AND([7]Mides!H154&gt;=1,[7]Mides!H154&lt;=14),"X"," ")</f>
        <v xml:space="preserve"> </v>
      </c>
      <c r="H162" s="313" t="str">
        <f>IF(AND([7]Mides!H154&gt;=14,[7]Mides!H154&lt;=30),"X"," ")</f>
        <v>X</v>
      </c>
      <c r="I162" s="313" t="str">
        <f>IF(AND([7]Mides!H154&gt;=31,[7]Mides!H154&lt;=60),"X","  ")</f>
        <v xml:space="preserve">  </v>
      </c>
      <c r="J162" s="313" t="str">
        <f>IF([7]Mides!H154&gt;60,"X", "  ")</f>
        <v xml:space="preserve">  </v>
      </c>
      <c r="K162" s="315">
        <f>[7]Mides!N154</f>
        <v>0</v>
      </c>
      <c r="L162" s="315">
        <f>[7]Mides!K154</f>
        <v>0</v>
      </c>
      <c r="M162" s="315">
        <f>[7]Mides!L154</f>
        <v>0</v>
      </c>
      <c r="N162" s="315" t="str">
        <f>[7]Mides!M154</f>
        <v>X</v>
      </c>
      <c r="O162" s="315">
        <f t="shared" si="2"/>
        <v>0</v>
      </c>
      <c r="P162" s="315" t="str">
        <f>[7]Mides!R154</f>
        <v>Guatemala</v>
      </c>
      <c r="Q162" s="315" t="str">
        <f>[7]Mides!S154</f>
        <v>Guatemala</v>
      </c>
      <c r="R162" s="10"/>
      <c r="S162" s="10"/>
      <c r="T162" s="10"/>
      <c r="U162" s="10"/>
      <c r="V162" s="10"/>
      <c r="W162" s="10"/>
      <c r="X162" s="10"/>
      <c r="Y162" s="10"/>
    </row>
    <row r="163" spans="2:25" ht="15.6" x14ac:dyDescent="0.3">
      <c r="B163" s="311" t="str">
        <f>[7]Mides!E155</f>
        <v>Ingrid</v>
      </c>
      <c r="C163" s="312" t="str">
        <f>[7]Mides!D155</f>
        <v xml:space="preserve">Zacarìas </v>
      </c>
      <c r="D163" s="313" t="str">
        <f>IF([7]Mides!F155=1,"X"," ")</f>
        <v>X</v>
      </c>
      <c r="E163" s="313" t="str">
        <f>IF([7]Mides!F155=2,"X"," ")</f>
        <v xml:space="preserve"> </v>
      </c>
      <c r="F163" s="314">
        <f>[7]Mides!B155</f>
        <v>2598889820101</v>
      </c>
      <c r="G163" s="313" t="str">
        <f>IF(AND([7]Mides!H155&gt;=1,[7]Mides!H155&lt;=14),"X"," ")</f>
        <v xml:space="preserve"> </v>
      </c>
      <c r="H163" s="313" t="str">
        <f>IF(AND([7]Mides!H155&gt;=14,[7]Mides!H155&lt;=30),"X"," ")</f>
        <v xml:space="preserve"> </v>
      </c>
      <c r="I163" s="313" t="str">
        <f>IF(AND([7]Mides!H155&gt;=31,[7]Mides!H155&lt;=60),"X","  ")</f>
        <v>X</v>
      </c>
      <c r="J163" s="313" t="str">
        <f>IF([7]Mides!H155&gt;60,"X", "  ")</f>
        <v xml:space="preserve">  </v>
      </c>
      <c r="K163" s="315">
        <f>[7]Mides!N155</f>
        <v>0</v>
      </c>
      <c r="L163" s="315">
        <f>[7]Mides!K155</f>
        <v>0</v>
      </c>
      <c r="M163" s="315">
        <f>[7]Mides!L155</f>
        <v>0</v>
      </c>
      <c r="N163" s="315" t="str">
        <f>[7]Mides!M155</f>
        <v>X</v>
      </c>
      <c r="O163" s="315">
        <f t="shared" si="2"/>
        <v>0</v>
      </c>
      <c r="P163" s="315" t="str">
        <f>[7]Mides!R155</f>
        <v>Guatemala</v>
      </c>
      <c r="Q163" s="315" t="str">
        <f>[7]Mides!S155</f>
        <v>Guatemala</v>
      </c>
      <c r="R163" s="10"/>
      <c r="S163" s="10"/>
      <c r="T163" s="10"/>
      <c r="U163" s="10"/>
      <c r="V163" s="10"/>
      <c r="W163" s="10"/>
      <c r="X163" s="10"/>
      <c r="Y163" s="10"/>
    </row>
    <row r="164" spans="2:25" ht="15.6" x14ac:dyDescent="0.3">
      <c r="B164" s="311" t="str">
        <f>[7]Mides!E156</f>
        <v>Natalì</v>
      </c>
      <c r="C164" s="312" t="str">
        <f>[7]Mides!D156</f>
        <v>Arenales</v>
      </c>
      <c r="D164" s="313" t="str">
        <f>IF([7]Mides!F156=1,"X"," ")</f>
        <v>X</v>
      </c>
      <c r="E164" s="313" t="str">
        <f>IF([7]Mides!F156=2,"X"," ")</f>
        <v xml:space="preserve"> </v>
      </c>
      <c r="F164" s="314">
        <f>[7]Mides!B156</f>
        <v>1627809660101</v>
      </c>
      <c r="G164" s="313" t="str">
        <f>IF(AND([7]Mides!H156&gt;=1,[7]Mides!H156&lt;=14),"X"," ")</f>
        <v xml:space="preserve"> </v>
      </c>
      <c r="H164" s="313" t="str">
        <f>IF(AND([7]Mides!H156&gt;=14,[7]Mides!H156&lt;=30),"X"," ")</f>
        <v xml:space="preserve"> </v>
      </c>
      <c r="I164" s="313" t="str">
        <f>IF(AND([7]Mides!H156&gt;=31,[7]Mides!H156&lt;=60),"X","  ")</f>
        <v>X</v>
      </c>
      <c r="J164" s="313" t="str">
        <f>IF([7]Mides!H156&gt;60,"X", "  ")</f>
        <v xml:space="preserve">  </v>
      </c>
      <c r="K164" s="315">
        <f>[7]Mides!N156</f>
        <v>0</v>
      </c>
      <c r="L164" s="315">
        <f>[7]Mides!K156</f>
        <v>0</v>
      </c>
      <c r="M164" s="315">
        <f>[7]Mides!L156</f>
        <v>0</v>
      </c>
      <c r="N164" s="315" t="str">
        <f>[7]Mides!M156</f>
        <v>X</v>
      </c>
      <c r="O164" s="315">
        <f t="shared" si="2"/>
        <v>0</v>
      </c>
      <c r="P164" s="315" t="str">
        <f>[7]Mides!R156</f>
        <v>Guatemala</v>
      </c>
      <c r="Q164" s="315" t="str">
        <f>[7]Mides!S156</f>
        <v>Guatemala</v>
      </c>
      <c r="R164" s="10"/>
      <c r="S164" s="10"/>
      <c r="T164" s="10"/>
      <c r="U164" s="10"/>
      <c r="V164" s="10"/>
      <c r="W164" s="10"/>
      <c r="X164" s="10"/>
      <c r="Y164" s="10"/>
    </row>
    <row r="165" spans="2:25" ht="15.6" x14ac:dyDescent="0.3">
      <c r="B165" s="311" t="str">
        <f>[7]Mides!E157</f>
        <v>Hugo</v>
      </c>
      <c r="C165" s="312" t="str">
        <f>[7]Mides!D157</f>
        <v>Melgar</v>
      </c>
      <c r="D165" s="313" t="str">
        <f>IF([7]Mides!F157=1,"X"," ")</f>
        <v xml:space="preserve"> </v>
      </c>
      <c r="E165" s="313" t="str">
        <f>IF([7]Mides!F157=2,"X"," ")</f>
        <v>X</v>
      </c>
      <c r="F165" s="314">
        <f>[7]Mides!B157</f>
        <v>2423094290101</v>
      </c>
      <c r="G165" s="313" t="str">
        <f>IF(AND([7]Mides!H157&gt;=1,[7]Mides!H157&lt;=14),"X"," ")</f>
        <v xml:space="preserve"> </v>
      </c>
      <c r="H165" s="313" t="str">
        <f>IF(AND([7]Mides!H157&gt;=14,[7]Mides!H157&lt;=30),"X"," ")</f>
        <v xml:space="preserve"> </v>
      </c>
      <c r="I165" s="313" t="str">
        <f>IF(AND([7]Mides!H157&gt;=31,[7]Mides!H157&lt;=60),"X","  ")</f>
        <v xml:space="preserve">  </v>
      </c>
      <c r="J165" s="313" t="str">
        <f>IF([7]Mides!H157&gt;60,"X", "  ")</f>
        <v>X</v>
      </c>
      <c r="K165" s="315">
        <f>[7]Mides!N157</f>
        <v>0</v>
      </c>
      <c r="L165" s="315">
        <f>[7]Mides!K157</f>
        <v>0</v>
      </c>
      <c r="M165" s="315">
        <f>[7]Mides!L157</f>
        <v>0</v>
      </c>
      <c r="N165" s="315" t="str">
        <f>[7]Mides!M157</f>
        <v>X</v>
      </c>
      <c r="O165" s="315">
        <f t="shared" si="2"/>
        <v>0</v>
      </c>
      <c r="P165" s="315" t="str">
        <f>[7]Mides!R157</f>
        <v>Guatemala</v>
      </c>
      <c r="Q165" s="315" t="str">
        <f>[7]Mides!S157</f>
        <v>Guatemala</v>
      </c>
      <c r="R165" s="10"/>
      <c r="S165" s="10"/>
      <c r="T165" s="10"/>
      <c r="U165" s="10"/>
      <c r="V165" s="10"/>
      <c r="W165" s="10"/>
      <c r="X165" s="10"/>
      <c r="Y165" s="10"/>
    </row>
    <row r="166" spans="2:25" ht="15.6" x14ac:dyDescent="0.3">
      <c r="B166" s="311" t="str">
        <f>[7]Mides!E158</f>
        <v>Karla</v>
      </c>
      <c r="C166" s="312" t="str">
        <f>[7]Mides!D158</f>
        <v>Cartagena</v>
      </c>
      <c r="D166" s="313" t="str">
        <f>IF([7]Mides!F158=1,"X"," ")</f>
        <v>X</v>
      </c>
      <c r="E166" s="313" t="str">
        <f>IF([7]Mides!F158=2,"X"," ")</f>
        <v xml:space="preserve"> </v>
      </c>
      <c r="F166" s="314">
        <f>[7]Mides!B158</f>
        <v>2153941511801</v>
      </c>
      <c r="G166" s="313" t="str">
        <f>IF(AND([7]Mides!H158&gt;=1,[7]Mides!H158&lt;=14),"X"," ")</f>
        <v xml:space="preserve"> </v>
      </c>
      <c r="H166" s="313" t="str">
        <f>IF(AND([7]Mides!H158&gt;=14,[7]Mides!H158&lt;=30),"X"," ")</f>
        <v>X</v>
      </c>
      <c r="I166" s="313" t="str">
        <f>IF(AND([7]Mides!H158&gt;=31,[7]Mides!H158&lt;=60),"X","  ")</f>
        <v xml:space="preserve">  </v>
      </c>
      <c r="J166" s="313" t="str">
        <f>IF([7]Mides!H158&gt;60,"X", "  ")</f>
        <v xml:space="preserve">  </v>
      </c>
      <c r="K166" s="315">
        <f>[7]Mides!N158</f>
        <v>0</v>
      </c>
      <c r="L166" s="315">
        <f>[7]Mides!K158</f>
        <v>0</v>
      </c>
      <c r="M166" s="315">
        <f>[7]Mides!L158</f>
        <v>0</v>
      </c>
      <c r="N166" s="315" t="str">
        <f>[7]Mides!M158</f>
        <v>X</v>
      </c>
      <c r="O166" s="315">
        <f t="shared" si="2"/>
        <v>0</v>
      </c>
      <c r="P166" s="315" t="str">
        <f>[7]Mides!R158</f>
        <v>Guatemala</v>
      </c>
      <c r="Q166" s="315" t="str">
        <f>[7]Mides!S158</f>
        <v>Guatemala</v>
      </c>
      <c r="R166" s="10"/>
      <c r="S166" s="10"/>
      <c r="T166" s="10"/>
      <c r="U166" s="10"/>
      <c r="V166" s="10"/>
      <c r="W166" s="10"/>
      <c r="X166" s="10"/>
      <c r="Y166" s="10"/>
    </row>
    <row r="167" spans="2:25" ht="15.6" x14ac:dyDescent="0.3">
      <c r="B167" s="311" t="str">
        <f>[7]Mides!E159</f>
        <v xml:space="preserve">Cinthìa </v>
      </c>
      <c r="C167" s="312" t="str">
        <f>[7]Mides!D159</f>
        <v>Garcìa</v>
      </c>
      <c r="D167" s="313" t="str">
        <f>IF([7]Mides!F159=1,"X"," ")</f>
        <v>X</v>
      </c>
      <c r="E167" s="313" t="str">
        <f>IF([7]Mides!F159=2,"X"," ")</f>
        <v xml:space="preserve"> </v>
      </c>
      <c r="F167" s="314" t="str">
        <f>[7]Mides!B159</f>
        <v>Menor de Edad</v>
      </c>
      <c r="G167" s="313" t="str">
        <f>IF(AND([7]Mides!H159&gt;=1,[7]Mides!H159&lt;=14),"X"," ")</f>
        <v xml:space="preserve"> </v>
      </c>
      <c r="H167" s="313" t="str">
        <f>IF(AND([7]Mides!H159&gt;=14,[7]Mides!H159&lt;=30),"X"," ")</f>
        <v>X</v>
      </c>
      <c r="I167" s="313" t="str">
        <f>IF(AND([7]Mides!H159&gt;=31,[7]Mides!H159&lt;=60),"X","  ")</f>
        <v xml:space="preserve">  </v>
      </c>
      <c r="J167" s="313" t="str">
        <f>IF([7]Mides!H159&gt;60,"X", "  ")</f>
        <v xml:space="preserve">  </v>
      </c>
      <c r="K167" s="315">
        <f>[7]Mides!N159</f>
        <v>0</v>
      </c>
      <c r="L167" s="315">
        <f>[7]Mides!K159</f>
        <v>0</v>
      </c>
      <c r="M167" s="315">
        <f>[7]Mides!L159</f>
        <v>0</v>
      </c>
      <c r="N167" s="315" t="str">
        <f>[7]Mides!M159</f>
        <v>X</v>
      </c>
      <c r="O167" s="315">
        <f t="shared" si="2"/>
        <v>0</v>
      </c>
      <c r="P167" s="315" t="str">
        <f>[7]Mides!R159</f>
        <v>Guatemala</v>
      </c>
      <c r="Q167" s="315" t="str">
        <f>[7]Mides!S159</f>
        <v>Guatemala</v>
      </c>
      <c r="R167" s="10"/>
      <c r="S167" s="10"/>
      <c r="T167" s="10"/>
      <c r="U167" s="10"/>
      <c r="V167" s="10"/>
      <c r="W167" s="10"/>
      <c r="X167" s="10"/>
      <c r="Y167" s="10"/>
    </row>
    <row r="168" spans="2:25" ht="15.6" x14ac:dyDescent="0.3">
      <c r="B168" s="311" t="str">
        <f>[7]Mides!E160</f>
        <v>Jennifer</v>
      </c>
      <c r="C168" s="312" t="str">
        <f>[7]Mides!D160</f>
        <v>Marroquìn</v>
      </c>
      <c r="D168" s="313" t="str">
        <f>IF([7]Mides!F160=1,"X"," ")</f>
        <v>X</v>
      </c>
      <c r="E168" s="313" t="str">
        <f>IF([7]Mides!F160=2,"X"," ")</f>
        <v xml:space="preserve"> </v>
      </c>
      <c r="F168" s="314" t="str">
        <f>[7]Mides!B160</f>
        <v>Menor de Edad</v>
      </c>
      <c r="G168" s="313" t="str">
        <f>IF(AND([7]Mides!H160&gt;=1,[7]Mides!H160&lt;=14),"X"," ")</f>
        <v>X</v>
      </c>
      <c r="H168" s="313" t="str">
        <f>IF(AND([7]Mides!H160&gt;=14,[7]Mides!H160&lt;=30),"X"," ")</f>
        <v>X</v>
      </c>
      <c r="I168" s="313" t="str">
        <f>IF(AND([7]Mides!H160&gt;=31,[7]Mides!H160&lt;=60),"X","  ")</f>
        <v xml:space="preserve">  </v>
      </c>
      <c r="J168" s="313" t="str">
        <f>IF([7]Mides!H160&gt;60,"X", "  ")</f>
        <v xml:space="preserve">  </v>
      </c>
      <c r="K168" s="315">
        <f>[7]Mides!N160</f>
        <v>0</v>
      </c>
      <c r="L168" s="315">
        <f>[7]Mides!K160</f>
        <v>0</v>
      </c>
      <c r="M168" s="315">
        <f>[7]Mides!L160</f>
        <v>0</v>
      </c>
      <c r="N168" s="315" t="str">
        <f>[7]Mides!M160</f>
        <v>X</v>
      </c>
      <c r="O168" s="315">
        <f t="shared" si="2"/>
        <v>0</v>
      </c>
      <c r="P168" s="315" t="str">
        <f>[7]Mides!R160</f>
        <v>Guatemala</v>
      </c>
      <c r="Q168" s="315" t="str">
        <f>[7]Mides!S160</f>
        <v>Guatemala</v>
      </c>
      <c r="R168" s="10"/>
      <c r="S168" s="10"/>
      <c r="T168" s="10"/>
      <c r="U168" s="10"/>
      <c r="V168" s="10"/>
      <c r="W168" s="10"/>
      <c r="X168" s="10"/>
      <c r="Y168" s="10"/>
    </row>
    <row r="169" spans="2:25" ht="15.6" x14ac:dyDescent="0.3">
      <c r="B169" s="311" t="str">
        <f>[7]Mides!E161</f>
        <v>Rodriguez</v>
      </c>
      <c r="C169" s="312" t="str">
        <f>[7]Mides!D161</f>
        <v>Arriaga</v>
      </c>
      <c r="D169" s="313" t="str">
        <f>IF([7]Mides!F161=1,"X"," ")</f>
        <v>X</v>
      </c>
      <c r="E169" s="313" t="str">
        <f>IF([7]Mides!F161=2,"X"," ")</f>
        <v xml:space="preserve"> </v>
      </c>
      <c r="F169" s="314">
        <f>[7]Mides!B161</f>
        <v>2766150340101</v>
      </c>
      <c r="G169" s="313" t="str">
        <f>IF(AND([7]Mides!H161&gt;=1,[7]Mides!H161&lt;=14),"X"," ")</f>
        <v xml:space="preserve"> </v>
      </c>
      <c r="H169" s="313" t="str">
        <f>IF(AND([7]Mides!H161&gt;=14,[7]Mides!H161&lt;=30),"X"," ")</f>
        <v xml:space="preserve"> </v>
      </c>
      <c r="I169" s="313" t="str">
        <f>IF(AND([7]Mides!H161&gt;=31,[7]Mides!H161&lt;=60),"X","  ")</f>
        <v>X</v>
      </c>
      <c r="J169" s="313" t="str">
        <f>IF([7]Mides!H161&gt;60,"X", "  ")</f>
        <v xml:space="preserve">  </v>
      </c>
      <c r="K169" s="315">
        <f>[7]Mides!N161</f>
        <v>0</v>
      </c>
      <c r="L169" s="315">
        <f>[7]Mides!K161</f>
        <v>0</v>
      </c>
      <c r="M169" s="315">
        <f>[7]Mides!L161</f>
        <v>0</v>
      </c>
      <c r="N169" s="315" t="str">
        <f>[7]Mides!M161</f>
        <v>X</v>
      </c>
      <c r="O169" s="315">
        <f t="shared" si="2"/>
        <v>0</v>
      </c>
      <c r="P169" s="315" t="str">
        <f>[7]Mides!R161</f>
        <v>Guatemala</v>
      </c>
      <c r="Q169" s="315" t="str">
        <f>[7]Mides!S161</f>
        <v>Guatemala</v>
      </c>
      <c r="R169" s="10"/>
      <c r="S169" s="10"/>
      <c r="T169" s="10"/>
      <c r="U169" s="10"/>
      <c r="V169" s="10"/>
      <c r="W169" s="10"/>
      <c r="X169" s="10"/>
      <c r="Y169" s="10"/>
    </row>
    <row r="170" spans="2:25" ht="15.6" x14ac:dyDescent="0.3">
      <c r="B170" s="311" t="str">
        <f>[7]Mides!E162</f>
        <v>Ostin</v>
      </c>
      <c r="C170" s="312" t="str">
        <f>[7]Mides!D162</f>
        <v>Borrayo</v>
      </c>
      <c r="D170" s="313" t="str">
        <f>IF([7]Mides!F162=1,"X"," ")</f>
        <v xml:space="preserve"> </v>
      </c>
      <c r="E170" s="313" t="str">
        <f>IF([7]Mides!F162=2,"X"," ")</f>
        <v>X</v>
      </c>
      <c r="F170" s="314">
        <f>[7]Mides!B162</f>
        <v>2676262580101</v>
      </c>
      <c r="G170" s="313" t="str">
        <f>IF(AND([7]Mides!H162&gt;=1,[7]Mides!H162&lt;=14),"X"," ")</f>
        <v xml:space="preserve"> </v>
      </c>
      <c r="H170" s="313" t="str">
        <f>IF(AND([7]Mides!H162&gt;=14,[7]Mides!H162&lt;=30),"X"," ")</f>
        <v>X</v>
      </c>
      <c r="I170" s="313" t="str">
        <f>IF(AND([7]Mides!H162&gt;=31,[7]Mides!H162&lt;=60),"X","  ")</f>
        <v xml:space="preserve">  </v>
      </c>
      <c r="J170" s="313" t="str">
        <f>IF([7]Mides!H162&gt;60,"X", "  ")</f>
        <v xml:space="preserve">  </v>
      </c>
      <c r="K170" s="315">
        <f>[7]Mides!N162</f>
        <v>0</v>
      </c>
      <c r="L170" s="315">
        <f>[7]Mides!K162</f>
        <v>0</v>
      </c>
      <c r="M170" s="315">
        <f>[7]Mides!L162</f>
        <v>0</v>
      </c>
      <c r="N170" s="315" t="str">
        <f>[7]Mides!M162</f>
        <v>X</v>
      </c>
      <c r="O170" s="315">
        <f t="shared" si="2"/>
        <v>0</v>
      </c>
      <c r="P170" s="315" t="str">
        <f>[7]Mides!R162</f>
        <v>Guatemala</v>
      </c>
      <c r="Q170" s="315" t="str">
        <f>[7]Mides!S162</f>
        <v>Guatemala</v>
      </c>
      <c r="R170" s="10"/>
      <c r="S170" s="10"/>
      <c r="T170" s="10"/>
      <c r="U170" s="10"/>
      <c r="V170" s="10"/>
      <c r="W170" s="10"/>
      <c r="X170" s="10"/>
      <c r="Y170" s="10"/>
    </row>
    <row r="171" spans="2:25" ht="15.6" x14ac:dyDescent="0.3">
      <c r="B171" s="311" t="str">
        <f>[7]Mides!E163</f>
        <v>Daniela</v>
      </c>
      <c r="C171" s="312" t="str">
        <f>[7]Mides!D163</f>
        <v>Perèz</v>
      </c>
      <c r="D171" s="313" t="str">
        <f>IF([7]Mides!F163=1,"X"," ")</f>
        <v>X</v>
      </c>
      <c r="E171" s="313" t="str">
        <f>IF([7]Mides!F163=2,"X"," ")</f>
        <v xml:space="preserve"> </v>
      </c>
      <c r="F171" s="314" t="str">
        <f>[7]Mides!B163</f>
        <v>Menor de Edad</v>
      </c>
      <c r="G171" s="313" t="str">
        <f>IF(AND([7]Mides!H163&gt;=1,[7]Mides!H163&lt;=14),"X"," ")</f>
        <v>X</v>
      </c>
      <c r="H171" s="313" t="str">
        <f>IF(AND([7]Mides!H163&gt;=14,[7]Mides!H163&lt;=30),"X"," ")</f>
        <v xml:space="preserve"> </v>
      </c>
      <c r="I171" s="313" t="str">
        <f>IF(AND([7]Mides!H163&gt;=31,[7]Mides!H163&lt;=60),"X","  ")</f>
        <v xml:space="preserve">  </v>
      </c>
      <c r="J171" s="313" t="str">
        <f>IF([7]Mides!H163&gt;60,"X", "  ")</f>
        <v xml:space="preserve">  </v>
      </c>
      <c r="K171" s="315">
        <f>[7]Mides!N163</f>
        <v>0</v>
      </c>
      <c r="L171" s="315">
        <f>[7]Mides!K163</f>
        <v>0</v>
      </c>
      <c r="M171" s="315">
        <f>[7]Mides!L163</f>
        <v>0</v>
      </c>
      <c r="N171" s="315" t="str">
        <f>[7]Mides!M163</f>
        <v>X</v>
      </c>
      <c r="O171" s="315">
        <f t="shared" si="2"/>
        <v>0</v>
      </c>
      <c r="P171" s="315" t="str">
        <f>[7]Mides!R163</f>
        <v>Guatemala</v>
      </c>
      <c r="Q171" s="315" t="str">
        <f>[7]Mides!S163</f>
        <v>Guatemala</v>
      </c>
      <c r="R171" s="10"/>
      <c r="S171" s="10"/>
      <c r="T171" s="10"/>
      <c r="U171" s="10"/>
      <c r="V171" s="10"/>
      <c r="W171" s="10"/>
      <c r="X171" s="10"/>
      <c r="Y171" s="10"/>
    </row>
    <row r="172" spans="2:25" ht="15.6" x14ac:dyDescent="0.3">
      <c r="B172" s="311" t="str">
        <f>[7]Mides!E164</f>
        <v>Gerson</v>
      </c>
      <c r="C172" s="312" t="str">
        <f>[7]Mides!D164</f>
        <v>Illezcas</v>
      </c>
      <c r="D172" s="313" t="str">
        <f>IF([7]Mides!F164=1,"X"," ")</f>
        <v xml:space="preserve"> </v>
      </c>
      <c r="E172" s="313" t="str">
        <f>IF([7]Mides!F164=2,"X"," ")</f>
        <v>X</v>
      </c>
      <c r="F172" s="314">
        <f>[7]Mides!B164</f>
        <v>1827425390101</v>
      </c>
      <c r="G172" s="313" t="str">
        <f>IF(AND([7]Mides!H164&gt;=1,[7]Mides!H164&lt;=14),"X"," ")</f>
        <v xml:space="preserve"> </v>
      </c>
      <c r="H172" s="313" t="str">
        <f>IF(AND([7]Mides!H164&gt;=14,[7]Mides!H164&lt;=30),"X"," ")</f>
        <v xml:space="preserve"> </v>
      </c>
      <c r="I172" s="313" t="str">
        <f>IF(AND([7]Mides!H164&gt;=31,[7]Mides!H164&lt;=60),"X","  ")</f>
        <v>X</v>
      </c>
      <c r="J172" s="313" t="str">
        <f>IF([7]Mides!H164&gt;60,"X", "  ")</f>
        <v xml:space="preserve">  </v>
      </c>
      <c r="K172" s="315">
        <f>[7]Mides!N164</f>
        <v>0</v>
      </c>
      <c r="L172" s="315">
        <f>[7]Mides!K164</f>
        <v>0</v>
      </c>
      <c r="M172" s="315">
        <f>[7]Mides!L164</f>
        <v>0</v>
      </c>
      <c r="N172" s="315" t="str">
        <f>[7]Mides!M164</f>
        <v>X</v>
      </c>
      <c r="O172" s="315">
        <f t="shared" si="2"/>
        <v>0</v>
      </c>
      <c r="P172" s="315" t="str">
        <f>[7]Mides!R164</f>
        <v>Guatemala</v>
      </c>
      <c r="Q172" s="315" t="str">
        <f>[7]Mides!S164</f>
        <v>Guatemala</v>
      </c>
      <c r="R172" s="10"/>
      <c r="S172" s="10"/>
      <c r="T172" s="10"/>
      <c r="U172" s="10"/>
      <c r="V172" s="10"/>
      <c r="W172" s="10"/>
      <c r="X172" s="10"/>
      <c r="Y172" s="10"/>
    </row>
    <row r="173" spans="2:25" ht="15.6" x14ac:dyDescent="0.3">
      <c r="B173" s="311" t="str">
        <f>[7]Mides!E165</f>
        <v>Jairo</v>
      </c>
      <c r="C173" s="312" t="str">
        <f>[7]Mides!D165</f>
        <v>Gomez</v>
      </c>
      <c r="D173" s="313" t="str">
        <f>IF([7]Mides!F165=1,"X"," ")</f>
        <v xml:space="preserve"> </v>
      </c>
      <c r="E173" s="313" t="str">
        <f>IF([7]Mides!F165=2,"X"," ")</f>
        <v>X</v>
      </c>
      <c r="F173" s="314">
        <f>[7]Mides!B165</f>
        <v>2326857150101</v>
      </c>
      <c r="G173" s="313" t="str">
        <f>IF(AND([7]Mides!H165&gt;=1,[7]Mides!H165&lt;=14),"X"," ")</f>
        <v xml:space="preserve"> </v>
      </c>
      <c r="H173" s="313" t="str">
        <f>IF(AND([7]Mides!H165&gt;=14,[7]Mides!H165&lt;=30),"X"," ")</f>
        <v>X</v>
      </c>
      <c r="I173" s="313" t="str">
        <f>IF(AND([7]Mides!H165&gt;=31,[7]Mides!H165&lt;=60),"X","  ")</f>
        <v xml:space="preserve">  </v>
      </c>
      <c r="J173" s="313" t="str">
        <f>IF([7]Mides!H165&gt;60,"X", "  ")</f>
        <v xml:space="preserve">  </v>
      </c>
      <c r="K173" s="315">
        <f>[7]Mides!N165</f>
        <v>0</v>
      </c>
      <c r="L173" s="315">
        <f>[7]Mides!K165</f>
        <v>0</v>
      </c>
      <c r="M173" s="315">
        <f>[7]Mides!L165</f>
        <v>0</v>
      </c>
      <c r="N173" s="315" t="str">
        <f>[7]Mides!M165</f>
        <v>x</v>
      </c>
      <c r="O173" s="315">
        <f t="shared" si="2"/>
        <v>0</v>
      </c>
      <c r="P173" s="315" t="str">
        <f>[7]Mides!R165</f>
        <v>Guatemala</v>
      </c>
      <c r="Q173" s="315" t="str">
        <f>[7]Mides!S165</f>
        <v>Guatemala</v>
      </c>
      <c r="R173" s="10"/>
      <c r="S173" s="10"/>
      <c r="T173" s="10"/>
      <c r="U173" s="10"/>
      <c r="V173" s="10"/>
      <c r="W173" s="10"/>
      <c r="X173" s="10"/>
      <c r="Y173" s="10"/>
    </row>
    <row r="174" spans="2:25" ht="15.6" x14ac:dyDescent="0.3">
      <c r="B174" s="311" t="str">
        <f>[7]Mides!E166</f>
        <v>Oscar</v>
      </c>
      <c r="C174" s="312" t="str">
        <f>[7]Mides!D166</f>
        <v>Marroquin</v>
      </c>
      <c r="D174" s="313" t="str">
        <f>IF([7]Mides!F166=1,"X"," ")</f>
        <v xml:space="preserve"> </v>
      </c>
      <c r="E174" s="313" t="str">
        <f>IF([7]Mides!F166=2,"X"," ")</f>
        <v>X</v>
      </c>
      <c r="F174" s="314" t="str">
        <f>[7]Mides!B166</f>
        <v xml:space="preserve">menos de edad </v>
      </c>
      <c r="G174" s="313" t="str">
        <f>IF(AND([7]Mides!H166&gt;=1,[7]Mides!H166&lt;=14),"X"," ")</f>
        <v>X</v>
      </c>
      <c r="H174" s="313" t="str">
        <f>IF(AND([7]Mides!H166&gt;=14,[7]Mides!H166&lt;=30),"X"," ")</f>
        <v xml:space="preserve"> </v>
      </c>
      <c r="I174" s="313" t="str">
        <f>IF(AND([7]Mides!H166&gt;=31,[7]Mides!H166&lt;=60),"X","  ")</f>
        <v xml:space="preserve">  </v>
      </c>
      <c r="J174" s="313" t="str">
        <f>IF([7]Mides!H166&gt;60,"X", "  ")</f>
        <v xml:space="preserve">  </v>
      </c>
      <c r="K174" s="315">
        <f>[7]Mides!N166</f>
        <v>0</v>
      </c>
      <c r="L174" s="315">
        <f>[7]Mides!K166</f>
        <v>0</v>
      </c>
      <c r="M174" s="315">
        <f>[7]Mides!L166</f>
        <v>0</v>
      </c>
      <c r="N174" s="315" t="str">
        <f>[7]Mides!M166</f>
        <v>x</v>
      </c>
      <c r="O174" s="315">
        <f t="shared" si="2"/>
        <v>0</v>
      </c>
      <c r="P174" s="315" t="str">
        <f>[7]Mides!R166</f>
        <v>Guatemala</v>
      </c>
      <c r="Q174" s="315" t="str">
        <f>[7]Mides!S166</f>
        <v>Guatemala</v>
      </c>
      <c r="R174" s="10"/>
      <c r="S174" s="10"/>
      <c r="T174" s="10"/>
      <c r="U174" s="10"/>
      <c r="V174" s="10"/>
      <c r="W174" s="10"/>
      <c r="X174" s="10"/>
      <c r="Y174" s="10"/>
    </row>
    <row r="175" spans="2:25" ht="15.6" x14ac:dyDescent="0.3">
      <c r="B175" s="311" t="str">
        <f>[7]Mides!E167</f>
        <v>Salomon</v>
      </c>
      <c r="C175" s="312" t="str">
        <f>[7]Mides!D167</f>
        <v>Marroquin</v>
      </c>
      <c r="D175" s="313" t="str">
        <f>IF([7]Mides!F167=1,"X"," ")</f>
        <v xml:space="preserve"> </v>
      </c>
      <c r="E175" s="313" t="str">
        <f>IF([7]Mides!F167=2,"X"," ")</f>
        <v>X</v>
      </c>
      <c r="F175" s="314" t="str">
        <f>[7]Mides!B167</f>
        <v xml:space="preserve">menos de edad </v>
      </c>
      <c r="G175" s="313" t="str">
        <f>IF(AND([7]Mides!H167&gt;=1,[7]Mides!H167&lt;=14),"X"," ")</f>
        <v>X</v>
      </c>
      <c r="H175" s="313" t="str">
        <f>IF(AND([7]Mides!H167&gt;=14,[7]Mides!H167&lt;=30),"X"," ")</f>
        <v xml:space="preserve"> </v>
      </c>
      <c r="I175" s="313" t="str">
        <f>IF(AND([7]Mides!H167&gt;=31,[7]Mides!H167&lt;=60),"X","  ")</f>
        <v xml:space="preserve">  </v>
      </c>
      <c r="J175" s="313" t="str">
        <f>IF([7]Mides!H167&gt;60,"X", "  ")</f>
        <v xml:space="preserve">  </v>
      </c>
      <c r="K175" s="315">
        <f>[7]Mides!N167</f>
        <v>0</v>
      </c>
      <c r="L175" s="315">
        <f>[7]Mides!K167</f>
        <v>0</v>
      </c>
      <c r="M175" s="315">
        <f>[7]Mides!L167</f>
        <v>0</v>
      </c>
      <c r="N175" s="315" t="str">
        <f>[7]Mides!M167</f>
        <v>x</v>
      </c>
      <c r="O175" s="315">
        <f t="shared" si="2"/>
        <v>0</v>
      </c>
      <c r="P175" s="315" t="str">
        <f>[7]Mides!R167</f>
        <v>Guatemala</v>
      </c>
      <c r="Q175" s="315" t="str">
        <f>[7]Mides!S167</f>
        <v>Guatemala</v>
      </c>
      <c r="R175" s="10"/>
      <c r="S175" s="10"/>
      <c r="T175" s="10"/>
      <c r="U175" s="10"/>
      <c r="V175" s="10"/>
      <c r="W175" s="10"/>
      <c r="X175" s="10"/>
      <c r="Y175" s="10"/>
    </row>
    <row r="176" spans="2:25" ht="15.6" x14ac:dyDescent="0.3">
      <c r="B176" s="311" t="str">
        <f>[7]Mides!E168</f>
        <v>Rosario</v>
      </c>
      <c r="C176" s="312" t="str">
        <f>[7]Mides!D168</f>
        <v>Andrino</v>
      </c>
      <c r="D176" s="313" t="str">
        <f>IF([7]Mides!F168=1,"X"," ")</f>
        <v>X</v>
      </c>
      <c r="E176" s="313" t="str">
        <f>IF([7]Mides!F168=2,"X"," ")</f>
        <v xml:space="preserve"> </v>
      </c>
      <c r="F176" s="314">
        <f>[7]Mides!B168</f>
        <v>1662198860101</v>
      </c>
      <c r="G176" s="313" t="str">
        <f>IF(AND([7]Mides!H168&gt;=1,[7]Mides!H168&lt;=14),"X"," ")</f>
        <v xml:space="preserve"> </v>
      </c>
      <c r="H176" s="313" t="str">
        <f>IF(AND([7]Mides!H168&gt;=14,[7]Mides!H168&lt;=30),"X"," ")</f>
        <v xml:space="preserve"> </v>
      </c>
      <c r="I176" s="313" t="str">
        <f>IF(AND([7]Mides!H168&gt;=31,[7]Mides!H168&lt;=60),"X","  ")</f>
        <v xml:space="preserve">  </v>
      </c>
      <c r="J176" s="313" t="str">
        <f>IF([7]Mides!H168&gt;60,"X", "  ")</f>
        <v>X</v>
      </c>
      <c r="K176" s="315">
        <f>[7]Mides!N168</f>
        <v>0</v>
      </c>
      <c r="L176" s="315">
        <f>[7]Mides!K168</f>
        <v>0</v>
      </c>
      <c r="M176" s="315">
        <f>[7]Mides!L168</f>
        <v>0</v>
      </c>
      <c r="N176" s="315" t="str">
        <f>[7]Mides!M168</f>
        <v>x</v>
      </c>
      <c r="O176" s="315">
        <f t="shared" si="2"/>
        <v>0</v>
      </c>
      <c r="P176" s="315" t="str">
        <f>[7]Mides!R168</f>
        <v>Guatemala</v>
      </c>
      <c r="Q176" s="315" t="str">
        <f>[7]Mides!S168</f>
        <v>Guatemala</v>
      </c>
      <c r="R176" s="10"/>
      <c r="S176" s="10"/>
      <c r="T176" s="10"/>
      <c r="U176" s="10"/>
      <c r="V176" s="10"/>
      <c r="W176" s="10"/>
      <c r="X176" s="10"/>
      <c r="Y176" s="10"/>
    </row>
    <row r="177" spans="2:25" ht="15.6" x14ac:dyDescent="0.3">
      <c r="B177" s="311" t="str">
        <f>[7]Mides!E169</f>
        <v xml:space="preserve">Ingrid </v>
      </c>
      <c r="C177" s="312" t="str">
        <f>[7]Mides!D169</f>
        <v xml:space="preserve">Zacarias </v>
      </c>
      <c r="D177" s="313" t="str">
        <f>IF([7]Mides!F169=1,"X"," ")</f>
        <v>X</v>
      </c>
      <c r="E177" s="313" t="str">
        <f>IF([7]Mides!F169=2,"X"," ")</f>
        <v xml:space="preserve"> </v>
      </c>
      <c r="F177" s="314" t="str">
        <f>[7]Mides!B169</f>
        <v>259888982 0101</v>
      </c>
      <c r="G177" s="313" t="str">
        <f>IF(AND([7]Mides!H169&gt;=1,[7]Mides!H169&lt;=14),"X"," ")</f>
        <v xml:space="preserve"> </v>
      </c>
      <c r="H177" s="313" t="str">
        <f>IF(AND([7]Mides!H169&gt;=14,[7]Mides!H169&lt;=30),"X"," ")</f>
        <v>X</v>
      </c>
      <c r="I177" s="313" t="str">
        <f>IF(AND([7]Mides!H169&gt;=31,[7]Mides!H169&lt;=60),"X","  ")</f>
        <v xml:space="preserve">  </v>
      </c>
      <c r="J177" s="313" t="str">
        <f>IF([7]Mides!H169&gt;60,"X", "  ")</f>
        <v xml:space="preserve">  </v>
      </c>
      <c r="K177" s="315">
        <f>[7]Mides!N169</f>
        <v>0</v>
      </c>
      <c r="L177" s="315">
        <f>[7]Mides!K169</f>
        <v>0</v>
      </c>
      <c r="M177" s="315">
        <f>[7]Mides!L169</f>
        <v>0</v>
      </c>
      <c r="N177" s="315" t="str">
        <f>[7]Mides!M169</f>
        <v>x</v>
      </c>
      <c r="O177" s="315">
        <f t="shared" si="2"/>
        <v>0</v>
      </c>
      <c r="P177" s="315" t="str">
        <f>[7]Mides!R169</f>
        <v>Guatemala</v>
      </c>
      <c r="Q177" s="315" t="str">
        <f>[7]Mides!S169</f>
        <v>Guatemala</v>
      </c>
      <c r="R177" s="10"/>
      <c r="S177" s="10"/>
      <c r="T177" s="10"/>
      <c r="U177" s="10"/>
      <c r="V177" s="10"/>
      <c r="W177" s="10"/>
      <c r="X177" s="10"/>
      <c r="Y177" s="10"/>
    </row>
    <row r="178" spans="2:25" ht="15.6" x14ac:dyDescent="0.3">
      <c r="B178" s="311" t="str">
        <f>[7]Mides!E170</f>
        <v xml:space="preserve">Jaqueline </v>
      </c>
      <c r="C178" s="312" t="str">
        <f>[7]Mides!D170</f>
        <v>Sarapec</v>
      </c>
      <c r="D178" s="313" t="str">
        <f>IF([7]Mides!F170=1,"X"," ")</f>
        <v>X</v>
      </c>
      <c r="E178" s="313" t="str">
        <f>IF([7]Mides!F170=2,"X"," ")</f>
        <v xml:space="preserve"> </v>
      </c>
      <c r="F178" s="314" t="str">
        <f>[7]Mides!B170</f>
        <v xml:space="preserve">menos de edad </v>
      </c>
      <c r="G178" s="313" t="str">
        <f>IF(AND([7]Mides!H170&gt;=1,[7]Mides!H170&lt;=14),"X"," ")</f>
        <v xml:space="preserve"> </v>
      </c>
      <c r="H178" s="313" t="str">
        <f>IF(AND([7]Mides!H170&gt;=14,[7]Mides!H170&lt;=30),"X"," ")</f>
        <v>X</v>
      </c>
      <c r="I178" s="313" t="str">
        <f>IF(AND([7]Mides!H170&gt;=31,[7]Mides!H170&lt;=60),"X","  ")</f>
        <v xml:space="preserve">  </v>
      </c>
      <c r="J178" s="313" t="str">
        <f>IF([7]Mides!H170&gt;60,"X", "  ")</f>
        <v xml:space="preserve">  </v>
      </c>
      <c r="K178" s="315">
        <f>[7]Mides!N170</f>
        <v>0</v>
      </c>
      <c r="L178" s="315">
        <f>[7]Mides!K170</f>
        <v>0</v>
      </c>
      <c r="M178" s="315">
        <f>[7]Mides!L170</f>
        <v>0</v>
      </c>
      <c r="N178" s="315" t="str">
        <f>[7]Mides!M170</f>
        <v>x</v>
      </c>
      <c r="O178" s="315">
        <f t="shared" si="2"/>
        <v>0</v>
      </c>
      <c r="P178" s="315" t="str">
        <f>[7]Mides!R170</f>
        <v>Guatemala</v>
      </c>
      <c r="Q178" s="315" t="str">
        <f>[7]Mides!S170</f>
        <v>Guatemala</v>
      </c>
      <c r="R178" s="10"/>
      <c r="S178" s="10"/>
      <c r="T178" s="10"/>
      <c r="U178" s="10"/>
      <c r="V178" s="10"/>
      <c r="W178" s="10"/>
      <c r="X178" s="10"/>
      <c r="Y178" s="10"/>
    </row>
    <row r="179" spans="2:25" ht="15.6" x14ac:dyDescent="0.3">
      <c r="B179" s="311" t="str">
        <f>[7]Mides!E171</f>
        <v xml:space="preserve">Ingrid </v>
      </c>
      <c r="C179" s="312" t="str">
        <f>[7]Mides!D171</f>
        <v xml:space="preserve">Villatoro </v>
      </c>
      <c r="D179" s="313" t="str">
        <f>IF([7]Mides!F171=1,"X"," ")</f>
        <v>X</v>
      </c>
      <c r="E179" s="313" t="str">
        <f>IF([7]Mides!F171=2,"X"," ")</f>
        <v xml:space="preserve"> </v>
      </c>
      <c r="F179" s="314">
        <f>[7]Mides!B171</f>
        <v>1696490320101</v>
      </c>
      <c r="G179" s="313" t="str">
        <f>IF(AND([7]Mides!H171&gt;=1,[7]Mides!H171&lt;=14),"X"," ")</f>
        <v xml:space="preserve"> </v>
      </c>
      <c r="H179" s="313" t="str">
        <f>IF(AND([7]Mides!H171&gt;=14,[7]Mides!H171&lt;=30),"X"," ")</f>
        <v xml:space="preserve"> </v>
      </c>
      <c r="I179" s="313" t="str">
        <f>IF(AND([7]Mides!H171&gt;=31,[7]Mides!H171&lt;=60),"X","  ")</f>
        <v>X</v>
      </c>
      <c r="J179" s="313" t="str">
        <f>IF([7]Mides!H171&gt;60,"X", "  ")</f>
        <v xml:space="preserve">  </v>
      </c>
      <c r="K179" s="315">
        <f>[7]Mides!N171</f>
        <v>0</v>
      </c>
      <c r="L179" s="315">
        <f>[7]Mides!K171</f>
        <v>0</v>
      </c>
      <c r="M179" s="315">
        <f>[7]Mides!L171</f>
        <v>0</v>
      </c>
      <c r="N179" s="315" t="str">
        <f>[7]Mides!M171</f>
        <v>x</v>
      </c>
      <c r="O179" s="315">
        <f t="shared" si="2"/>
        <v>0</v>
      </c>
      <c r="P179" s="315" t="str">
        <f>[7]Mides!R171</f>
        <v>Guatemala</v>
      </c>
      <c r="Q179" s="315" t="str">
        <f>[7]Mides!S171</f>
        <v>Guatemala</v>
      </c>
      <c r="R179" s="10"/>
      <c r="S179" s="10"/>
      <c r="T179" s="10"/>
      <c r="U179" s="10"/>
      <c r="V179" s="10"/>
      <c r="W179" s="10"/>
      <c r="X179" s="10"/>
      <c r="Y179" s="10"/>
    </row>
    <row r="180" spans="2:25" ht="15.6" x14ac:dyDescent="0.3">
      <c r="B180" s="311" t="str">
        <f>[7]Mides!E172</f>
        <v>Laura</v>
      </c>
      <c r="C180" s="312" t="str">
        <f>[7]Mides!D172</f>
        <v>Garcia</v>
      </c>
      <c r="D180" s="313" t="str">
        <f>IF([7]Mides!F172=1,"X"," ")</f>
        <v>X</v>
      </c>
      <c r="E180" s="313" t="str">
        <f>IF([7]Mides!F172=2,"X"," ")</f>
        <v xml:space="preserve"> </v>
      </c>
      <c r="F180" s="314">
        <f>[7]Mides!B172</f>
        <v>1783739310101</v>
      </c>
      <c r="G180" s="313" t="str">
        <f>IF(AND([7]Mides!H172&gt;=1,[7]Mides!H172&lt;=14),"X"," ")</f>
        <v xml:space="preserve"> </v>
      </c>
      <c r="H180" s="313" t="str">
        <f>IF(AND([7]Mides!H172&gt;=14,[7]Mides!H172&lt;=30),"X"," ")</f>
        <v xml:space="preserve"> </v>
      </c>
      <c r="I180" s="313" t="str">
        <f>IF(AND([7]Mides!H172&gt;=31,[7]Mides!H172&lt;=60),"X","  ")</f>
        <v>X</v>
      </c>
      <c r="J180" s="313" t="str">
        <f>IF([7]Mides!H172&gt;60,"X", "  ")</f>
        <v xml:space="preserve">  </v>
      </c>
      <c r="K180" s="315">
        <f>[7]Mides!N172</f>
        <v>0</v>
      </c>
      <c r="L180" s="315">
        <f>[7]Mides!K172</f>
        <v>0</v>
      </c>
      <c r="M180" s="315">
        <f>[7]Mides!L172</f>
        <v>0</v>
      </c>
      <c r="N180" s="315" t="str">
        <f>[7]Mides!M172</f>
        <v>x</v>
      </c>
      <c r="O180" s="315">
        <f t="shared" si="2"/>
        <v>0</v>
      </c>
      <c r="P180" s="315" t="str">
        <f>[7]Mides!R172</f>
        <v>Guatemala</v>
      </c>
      <c r="Q180" s="315" t="str">
        <f>[7]Mides!S172</f>
        <v>Guatemala</v>
      </c>
      <c r="R180" s="10"/>
      <c r="S180" s="10"/>
      <c r="T180" s="10"/>
      <c r="U180" s="10"/>
      <c r="V180" s="10"/>
      <c r="W180" s="10"/>
      <c r="X180" s="10"/>
      <c r="Y180" s="10"/>
    </row>
    <row r="181" spans="2:25" ht="15.6" x14ac:dyDescent="0.3">
      <c r="B181" s="311" t="str">
        <f>[7]Mides!E173</f>
        <v>Amanda</v>
      </c>
      <c r="C181" s="312" t="str">
        <f>[7]Mides!D173</f>
        <v xml:space="preserve">de Leon </v>
      </c>
      <c r="D181" s="313" t="str">
        <f>IF([7]Mides!F173=1,"X"," ")</f>
        <v>X</v>
      </c>
      <c r="E181" s="313" t="str">
        <f>IF([7]Mides!F173=2,"X"," ")</f>
        <v xml:space="preserve"> </v>
      </c>
      <c r="F181" s="314" t="str">
        <f>[7]Mides!B173</f>
        <v>menor de edad</v>
      </c>
      <c r="G181" s="313" t="str">
        <f>IF(AND([7]Mides!H173&gt;=1,[7]Mides!H173&lt;=14),"X"," ")</f>
        <v xml:space="preserve"> </v>
      </c>
      <c r="H181" s="313" t="str">
        <f>IF(AND([7]Mides!H173&gt;=14,[7]Mides!H173&lt;=30),"X"," ")</f>
        <v xml:space="preserve"> </v>
      </c>
      <c r="I181" s="313" t="str">
        <f>IF(AND([7]Mides!H173&gt;=31,[7]Mides!H173&lt;=60),"X","  ")</f>
        <v xml:space="preserve">  </v>
      </c>
      <c r="J181" s="313" t="str">
        <f>IF([7]Mides!H173&gt;60,"X", "  ")</f>
        <v>X</v>
      </c>
      <c r="K181" s="315">
        <f>[7]Mides!N173</f>
        <v>0</v>
      </c>
      <c r="L181" s="315">
        <f>[7]Mides!K173</f>
        <v>0</v>
      </c>
      <c r="M181" s="315">
        <f>[7]Mides!L173</f>
        <v>0</v>
      </c>
      <c r="N181" s="315" t="str">
        <f>[7]Mides!M173</f>
        <v>x</v>
      </c>
      <c r="O181" s="315">
        <f t="shared" si="2"/>
        <v>0</v>
      </c>
      <c r="P181" s="315" t="str">
        <f>[7]Mides!R173</f>
        <v>Guatemala</v>
      </c>
      <c r="Q181" s="315" t="str">
        <f>[7]Mides!S173</f>
        <v>Guatemala</v>
      </c>
      <c r="R181" s="10"/>
      <c r="S181" s="10"/>
      <c r="T181" s="10"/>
      <c r="U181" s="10"/>
      <c r="V181" s="10"/>
      <c r="W181" s="10"/>
      <c r="X181" s="10"/>
      <c r="Y181" s="10"/>
    </row>
    <row r="182" spans="2:25" ht="15.6" x14ac:dyDescent="0.3">
      <c r="B182" s="311" t="str">
        <f>[7]Mides!E174</f>
        <v>Alexander</v>
      </c>
      <c r="C182" s="312" t="str">
        <f>[7]Mides!D174</f>
        <v xml:space="preserve">de Leon </v>
      </c>
      <c r="D182" s="313" t="str">
        <f>IF([7]Mides!F174=1,"X"," ")</f>
        <v xml:space="preserve"> </v>
      </c>
      <c r="E182" s="313" t="str">
        <f>IF([7]Mides!F174=2,"X"," ")</f>
        <v>X</v>
      </c>
      <c r="F182" s="314" t="str">
        <f>[7]Mides!B174</f>
        <v>menor de edad</v>
      </c>
      <c r="G182" s="313" t="str">
        <f>IF(AND([7]Mides!H174&gt;=1,[7]Mides!H174&lt;=14),"X"," ")</f>
        <v>X</v>
      </c>
      <c r="H182" s="313" t="str">
        <f>IF(AND([7]Mides!H174&gt;=14,[7]Mides!H174&lt;=30),"X"," ")</f>
        <v xml:space="preserve"> </v>
      </c>
      <c r="I182" s="313" t="str">
        <f>IF(AND([7]Mides!H174&gt;=31,[7]Mides!H174&lt;=60),"X","  ")</f>
        <v xml:space="preserve">  </v>
      </c>
      <c r="J182" s="313" t="str">
        <f>IF([7]Mides!H174&gt;60,"X", "  ")</f>
        <v xml:space="preserve">  </v>
      </c>
      <c r="K182" s="315">
        <f>[7]Mides!N174</f>
        <v>0</v>
      </c>
      <c r="L182" s="315">
        <f>[7]Mides!K174</f>
        <v>0</v>
      </c>
      <c r="M182" s="315">
        <f>[7]Mides!L174</f>
        <v>0</v>
      </c>
      <c r="N182" s="315" t="str">
        <f>[7]Mides!M174</f>
        <v>x</v>
      </c>
      <c r="O182" s="315">
        <f t="shared" si="2"/>
        <v>0</v>
      </c>
      <c r="P182" s="315" t="str">
        <f>[7]Mides!R174</f>
        <v>Guatemala</v>
      </c>
      <c r="Q182" s="315" t="str">
        <f>[7]Mides!S174</f>
        <v>Guatemala</v>
      </c>
      <c r="R182" s="10"/>
      <c r="S182" s="10"/>
      <c r="T182" s="10"/>
      <c r="U182" s="10"/>
      <c r="V182" s="10"/>
      <c r="W182" s="10"/>
      <c r="X182" s="10"/>
      <c r="Y182" s="10"/>
    </row>
    <row r="183" spans="2:25" ht="15.6" x14ac:dyDescent="0.3">
      <c r="B183" s="311" t="str">
        <f>[7]Mides!E175</f>
        <v xml:space="preserve">Valeria </v>
      </c>
      <c r="C183" s="312" t="str">
        <f>[7]Mides!D175</f>
        <v>Morales</v>
      </c>
      <c r="D183" s="313" t="str">
        <f>IF([7]Mides!F175=1,"X"," ")</f>
        <v>X</v>
      </c>
      <c r="E183" s="313" t="str">
        <f>IF([7]Mides!F175=2,"X"," ")</f>
        <v xml:space="preserve"> </v>
      </c>
      <c r="F183" s="314" t="str">
        <f>[7]Mides!B175</f>
        <v>menor de edad</v>
      </c>
      <c r="G183" s="313" t="str">
        <f>IF(AND([7]Mides!H175&gt;=1,[7]Mides!H175&lt;=14),"X"," ")</f>
        <v>X</v>
      </c>
      <c r="H183" s="313" t="str">
        <f>IF(AND([7]Mides!H175&gt;=14,[7]Mides!H175&lt;=30),"X"," ")</f>
        <v xml:space="preserve"> </v>
      </c>
      <c r="I183" s="313" t="str">
        <f>IF(AND([7]Mides!H175&gt;=31,[7]Mides!H175&lt;=60),"X","  ")</f>
        <v xml:space="preserve">  </v>
      </c>
      <c r="J183" s="313" t="str">
        <f>IF([7]Mides!H175&gt;60,"X", "  ")</f>
        <v xml:space="preserve">  </v>
      </c>
      <c r="K183" s="315">
        <f>[7]Mides!N175</f>
        <v>0</v>
      </c>
      <c r="L183" s="315">
        <f>[7]Mides!K175</f>
        <v>0</v>
      </c>
      <c r="M183" s="315">
        <f>[7]Mides!L175</f>
        <v>0</v>
      </c>
      <c r="N183" s="315" t="str">
        <f>[7]Mides!M175</f>
        <v>x</v>
      </c>
      <c r="O183" s="315">
        <f t="shared" si="2"/>
        <v>0</v>
      </c>
      <c r="P183" s="315" t="str">
        <f>[7]Mides!R175</f>
        <v>Guatemala</v>
      </c>
      <c r="Q183" s="315" t="str">
        <f>[7]Mides!S175</f>
        <v>Guatemala</v>
      </c>
      <c r="R183" s="10"/>
      <c r="S183" s="10"/>
      <c r="T183" s="10"/>
      <c r="U183" s="10"/>
      <c r="V183" s="10"/>
      <c r="W183" s="10"/>
      <c r="X183" s="10"/>
      <c r="Y183" s="10"/>
    </row>
    <row r="184" spans="2:25" ht="15.6" x14ac:dyDescent="0.3">
      <c r="B184" s="311" t="str">
        <f>[7]Mides!E176</f>
        <v>Lourdes</v>
      </c>
      <c r="C184" s="312" t="str">
        <f>[7]Mides!D176</f>
        <v>Upul</v>
      </c>
      <c r="D184" s="313" t="str">
        <f>IF([7]Mides!F176=1,"X"," ")</f>
        <v>X</v>
      </c>
      <c r="E184" s="313" t="str">
        <f>IF([7]Mides!F176=2,"X"," ")</f>
        <v xml:space="preserve"> </v>
      </c>
      <c r="F184" s="314" t="str">
        <f>[7]Mides!B176</f>
        <v>menor de edad</v>
      </c>
      <c r="G184" s="313" t="str">
        <f>IF(AND([7]Mides!H176&gt;=1,[7]Mides!H176&lt;=14),"X"," ")</f>
        <v>X</v>
      </c>
      <c r="H184" s="313" t="str">
        <f>IF(AND([7]Mides!H176&gt;=14,[7]Mides!H176&lt;=30),"X"," ")</f>
        <v>X</v>
      </c>
      <c r="I184" s="313" t="str">
        <f>IF(AND([7]Mides!H176&gt;=31,[7]Mides!H176&lt;=60),"X","  ")</f>
        <v xml:space="preserve">  </v>
      </c>
      <c r="J184" s="313" t="str">
        <f>IF([7]Mides!H176&gt;60,"X", "  ")</f>
        <v xml:space="preserve">  </v>
      </c>
      <c r="K184" s="315">
        <f>[7]Mides!N176</f>
        <v>0</v>
      </c>
      <c r="L184" s="315">
        <f>[7]Mides!K176</f>
        <v>0</v>
      </c>
      <c r="M184" s="315">
        <f>[7]Mides!L176</f>
        <v>0</v>
      </c>
      <c r="N184" s="315" t="str">
        <f>[7]Mides!M176</f>
        <v>x</v>
      </c>
      <c r="O184" s="315">
        <f t="shared" si="2"/>
        <v>0</v>
      </c>
      <c r="P184" s="315" t="str">
        <f>[7]Mides!R176</f>
        <v>Guatemala</v>
      </c>
      <c r="Q184" s="315" t="str">
        <f>[7]Mides!S176</f>
        <v>Guatemala</v>
      </c>
      <c r="R184" s="10"/>
      <c r="S184" s="10"/>
      <c r="T184" s="10"/>
      <c r="U184" s="10"/>
      <c r="V184" s="10"/>
      <c r="W184" s="10"/>
      <c r="X184" s="10"/>
      <c r="Y184" s="10"/>
    </row>
    <row r="185" spans="2:25" ht="15.6" x14ac:dyDescent="0.3">
      <c r="B185" s="311" t="str">
        <f>[7]Mides!E177</f>
        <v>Jessica</v>
      </c>
      <c r="C185" s="312" t="str">
        <f>[7]Mides!D177</f>
        <v>Davila</v>
      </c>
      <c r="D185" s="313" t="str">
        <f>IF([7]Mides!F177=1,"X"," ")</f>
        <v>X</v>
      </c>
      <c r="E185" s="313" t="str">
        <f>IF([7]Mides!F177=2,"X"," ")</f>
        <v xml:space="preserve"> </v>
      </c>
      <c r="F185" s="314">
        <f>[7]Mides!B177</f>
        <v>1797945820101</v>
      </c>
      <c r="G185" s="313" t="str">
        <f>IF(AND([7]Mides!H177&gt;=1,[7]Mides!H177&lt;=14),"X"," ")</f>
        <v xml:space="preserve"> </v>
      </c>
      <c r="H185" s="313" t="str">
        <f>IF(AND([7]Mides!H177&gt;=14,[7]Mides!H177&lt;=30),"X"," ")</f>
        <v xml:space="preserve"> </v>
      </c>
      <c r="I185" s="313" t="str">
        <f>IF(AND([7]Mides!H177&gt;=31,[7]Mides!H177&lt;=60),"X","  ")</f>
        <v>X</v>
      </c>
      <c r="J185" s="313" t="str">
        <f>IF([7]Mides!H177&gt;60,"X", "  ")</f>
        <v xml:space="preserve">  </v>
      </c>
      <c r="K185" s="315">
        <f>[7]Mides!N177</f>
        <v>0</v>
      </c>
      <c r="L185" s="315">
        <f>[7]Mides!K177</f>
        <v>0</v>
      </c>
      <c r="M185" s="315">
        <f>[7]Mides!L177</f>
        <v>0</v>
      </c>
      <c r="N185" s="315" t="str">
        <f>[7]Mides!M177</f>
        <v>x</v>
      </c>
      <c r="O185" s="315">
        <f t="shared" si="2"/>
        <v>0</v>
      </c>
      <c r="P185" s="315" t="str">
        <f>[7]Mides!R177</f>
        <v>Guatemala</v>
      </c>
      <c r="Q185" s="315" t="str">
        <f>[7]Mides!S177</f>
        <v>Guatemala</v>
      </c>
      <c r="R185" s="10"/>
      <c r="S185" s="10"/>
      <c r="T185" s="10"/>
      <c r="U185" s="10"/>
      <c r="V185" s="10"/>
      <c r="W185" s="10"/>
      <c r="X185" s="10"/>
      <c r="Y185" s="10"/>
    </row>
    <row r="186" spans="2:25" ht="15.6" x14ac:dyDescent="0.3">
      <c r="B186" s="311" t="str">
        <f>[7]Mides!E178</f>
        <v>Amada</v>
      </c>
      <c r="C186" s="312" t="str">
        <f>[7]Mides!D178</f>
        <v>Chavarria</v>
      </c>
      <c r="D186" s="313" t="str">
        <f>IF([7]Mides!F178=1,"X"," ")</f>
        <v>X</v>
      </c>
      <c r="E186" s="313" t="str">
        <f>IF([7]Mides!F178=2,"X"," ")</f>
        <v xml:space="preserve"> </v>
      </c>
      <c r="F186" s="314">
        <f>[7]Mides!B178</f>
        <v>1816706820101</v>
      </c>
      <c r="G186" s="313" t="str">
        <f>IF(AND([7]Mides!H178&gt;=1,[7]Mides!H178&lt;=14),"X"," ")</f>
        <v xml:space="preserve"> </v>
      </c>
      <c r="H186" s="313" t="str">
        <f>IF(AND([7]Mides!H178&gt;=14,[7]Mides!H178&lt;=30),"X"," ")</f>
        <v xml:space="preserve"> </v>
      </c>
      <c r="I186" s="313" t="str">
        <f>IF(AND([7]Mides!H178&gt;=31,[7]Mides!H178&lt;=60),"X","  ")</f>
        <v>X</v>
      </c>
      <c r="J186" s="313" t="str">
        <f>IF([7]Mides!H178&gt;60,"X", "  ")</f>
        <v xml:space="preserve">  </v>
      </c>
      <c r="K186" s="315">
        <f>[7]Mides!N178</f>
        <v>0</v>
      </c>
      <c r="L186" s="315">
        <f>[7]Mides!K178</f>
        <v>0</v>
      </c>
      <c r="M186" s="315">
        <f>[7]Mides!L178</f>
        <v>0</v>
      </c>
      <c r="N186" s="315" t="str">
        <f>[7]Mides!M178</f>
        <v>X</v>
      </c>
      <c r="O186" s="315">
        <f t="shared" si="2"/>
        <v>0</v>
      </c>
      <c r="P186" s="315" t="str">
        <f>[7]Mides!R178</f>
        <v>Guatemala</v>
      </c>
      <c r="Q186" s="315" t="str">
        <f>[7]Mides!S178</f>
        <v>Guatemala</v>
      </c>
      <c r="R186" s="10"/>
      <c r="S186" s="10"/>
      <c r="T186" s="10"/>
      <c r="U186" s="10"/>
      <c r="V186" s="10"/>
      <c r="W186" s="10"/>
      <c r="X186" s="10"/>
      <c r="Y186" s="10"/>
    </row>
    <row r="187" spans="2:25" ht="15.6" x14ac:dyDescent="0.3">
      <c r="B187" s="311" t="str">
        <f>[7]Mides!E179</f>
        <v>Maria</v>
      </c>
      <c r="C187" s="312" t="str">
        <f>[7]Mides!D179</f>
        <v>Andrino</v>
      </c>
      <c r="D187" s="313" t="str">
        <f>IF([7]Mides!F179=1,"X"," ")</f>
        <v>X</v>
      </c>
      <c r="E187" s="313" t="str">
        <f>IF([7]Mides!F179=2,"X"," ")</f>
        <v xml:space="preserve"> </v>
      </c>
      <c r="F187" s="314">
        <f>[7]Mides!B179</f>
        <v>1662198860101</v>
      </c>
      <c r="G187" s="313" t="str">
        <f>IF(AND([7]Mides!H179&gt;=1,[7]Mides!H179&lt;=14),"X"," ")</f>
        <v xml:space="preserve"> </v>
      </c>
      <c r="H187" s="313" t="str">
        <f>IF(AND([7]Mides!H179&gt;=14,[7]Mides!H179&lt;=30),"X"," ")</f>
        <v xml:space="preserve"> </v>
      </c>
      <c r="I187" s="313" t="str">
        <f>IF(AND([7]Mides!H179&gt;=31,[7]Mides!H179&lt;=60),"X","  ")</f>
        <v xml:space="preserve">  </v>
      </c>
      <c r="J187" s="313" t="str">
        <f>IF([7]Mides!H179&gt;60,"X", "  ")</f>
        <v>X</v>
      </c>
      <c r="K187" s="315">
        <f>[7]Mides!N179</f>
        <v>0</v>
      </c>
      <c r="L187" s="315">
        <f>[7]Mides!K179</f>
        <v>0</v>
      </c>
      <c r="M187" s="315">
        <f>[7]Mides!L179</f>
        <v>0</v>
      </c>
      <c r="N187" s="315" t="str">
        <f>[7]Mides!M179</f>
        <v>x</v>
      </c>
      <c r="O187" s="315">
        <f t="shared" si="2"/>
        <v>0</v>
      </c>
      <c r="P187" s="315" t="str">
        <f>[7]Mides!R179</f>
        <v>Guatemala</v>
      </c>
      <c r="Q187" s="315" t="str">
        <f>[7]Mides!S179</f>
        <v>Guatemala</v>
      </c>
      <c r="R187" s="10"/>
      <c r="S187" s="10"/>
      <c r="T187" s="10"/>
      <c r="U187" s="10"/>
      <c r="V187" s="10"/>
      <c r="W187" s="10"/>
      <c r="X187" s="10"/>
      <c r="Y187" s="10"/>
    </row>
    <row r="188" spans="2:25" ht="15.6" x14ac:dyDescent="0.3">
      <c r="B188" s="311" t="str">
        <f>[7]Mides!E180</f>
        <v>Monica</v>
      </c>
      <c r="C188" s="312" t="str">
        <f>[7]Mides!D180</f>
        <v>Tic</v>
      </c>
      <c r="D188" s="313" t="str">
        <f>IF([7]Mides!F180=1,"X"," ")</f>
        <v>X</v>
      </c>
      <c r="E188" s="313" t="str">
        <f>IF([7]Mides!F180=2,"X"," ")</f>
        <v xml:space="preserve"> </v>
      </c>
      <c r="F188" s="314">
        <f>[7]Mides!B180</f>
        <v>3662769560115</v>
      </c>
      <c r="G188" s="313" t="str">
        <f>IF(AND([7]Mides!H180&gt;=1,[7]Mides!H180&lt;=14),"X"," ")</f>
        <v xml:space="preserve"> </v>
      </c>
      <c r="H188" s="313" t="str">
        <f>IF(AND([7]Mides!H180&gt;=14,[7]Mides!H180&lt;=30),"X"," ")</f>
        <v>X</v>
      </c>
      <c r="I188" s="313" t="str">
        <f>IF(AND([7]Mides!H180&gt;=31,[7]Mides!H180&lt;=60),"X","  ")</f>
        <v xml:space="preserve">  </v>
      </c>
      <c r="J188" s="313" t="str">
        <f>IF([7]Mides!H180&gt;60,"X", "  ")</f>
        <v xml:space="preserve">  </v>
      </c>
      <c r="K188" s="315">
        <f>[7]Mides!N180</f>
        <v>0</v>
      </c>
      <c r="L188" s="315">
        <f>[7]Mides!K180</f>
        <v>0</v>
      </c>
      <c r="M188" s="315">
        <f>[7]Mides!L180</f>
        <v>0</v>
      </c>
      <c r="N188" s="315" t="str">
        <f>[7]Mides!M180</f>
        <v>X</v>
      </c>
      <c r="O188" s="315">
        <f t="shared" si="2"/>
        <v>0</v>
      </c>
      <c r="P188" s="315" t="str">
        <f>[7]Mides!R180</f>
        <v>Guatemala</v>
      </c>
      <c r="Q188" s="315" t="str">
        <f>[7]Mides!S180</f>
        <v>Guatemala</v>
      </c>
      <c r="R188" s="10"/>
      <c r="S188" s="10"/>
      <c r="T188" s="10"/>
      <c r="U188" s="10"/>
      <c r="V188" s="10"/>
      <c r="W188" s="10"/>
      <c r="X188" s="10"/>
      <c r="Y188" s="10"/>
    </row>
    <row r="189" spans="2:25" ht="15.6" x14ac:dyDescent="0.3">
      <c r="B189" s="311" t="str">
        <f>[7]Mides!E181</f>
        <v xml:space="preserve">Irma </v>
      </c>
      <c r="C189" s="312" t="str">
        <f>[7]Mides!D181</f>
        <v>Godinez</v>
      </c>
      <c r="D189" s="313" t="str">
        <f>IF([7]Mides!F181=1,"X"," ")</f>
        <v>X</v>
      </c>
      <c r="E189" s="313" t="str">
        <f>IF([7]Mides!F181=2,"X"," ")</f>
        <v xml:space="preserve"> </v>
      </c>
      <c r="F189" s="314">
        <f>[7]Mides!B181</f>
        <v>2603669940101</v>
      </c>
      <c r="G189" s="313" t="str">
        <f>IF(AND([7]Mides!H181&gt;=1,[7]Mides!H181&lt;=14),"X"," ")</f>
        <v xml:space="preserve"> </v>
      </c>
      <c r="H189" s="313" t="str">
        <f>IF(AND([7]Mides!H181&gt;=14,[7]Mides!H181&lt;=30),"X"," ")</f>
        <v xml:space="preserve"> </v>
      </c>
      <c r="I189" s="313" t="str">
        <f>IF(AND([7]Mides!H181&gt;=31,[7]Mides!H181&lt;=60),"X","  ")</f>
        <v>X</v>
      </c>
      <c r="J189" s="313" t="str">
        <f>IF([7]Mides!H181&gt;60,"X", "  ")</f>
        <v xml:space="preserve">  </v>
      </c>
      <c r="K189" s="315">
        <f>[7]Mides!N181</f>
        <v>0</v>
      </c>
      <c r="L189" s="315">
        <f>[7]Mides!K181</f>
        <v>0</v>
      </c>
      <c r="M189" s="315">
        <f>[7]Mides!L181</f>
        <v>0</v>
      </c>
      <c r="N189" s="315" t="str">
        <f>[7]Mides!M181</f>
        <v>X</v>
      </c>
      <c r="O189" s="315">
        <f t="shared" si="2"/>
        <v>0</v>
      </c>
      <c r="P189" s="315" t="str">
        <f>[7]Mides!R181</f>
        <v>Guatemala</v>
      </c>
      <c r="Q189" s="315" t="str">
        <f>[7]Mides!S181</f>
        <v>Guatemala</v>
      </c>
      <c r="R189" s="10"/>
      <c r="S189" s="10"/>
      <c r="T189" s="10"/>
      <c r="U189" s="10"/>
      <c r="V189" s="10"/>
      <c r="W189" s="10"/>
      <c r="X189" s="10"/>
      <c r="Y189" s="10"/>
    </row>
    <row r="190" spans="2:25" ht="15.6" x14ac:dyDescent="0.3">
      <c r="B190" s="311" t="str">
        <f>[7]Mides!E182</f>
        <v>Roselia</v>
      </c>
      <c r="C190" s="312" t="str">
        <f>[7]Mides!D182</f>
        <v>Guerra</v>
      </c>
      <c r="D190" s="313" t="str">
        <f>IF([7]Mides!F182=1,"X"," ")</f>
        <v>X</v>
      </c>
      <c r="E190" s="313" t="str">
        <f>IF([7]Mides!F182=2,"X"," ")</f>
        <v xml:space="preserve"> </v>
      </c>
      <c r="F190" s="314">
        <f>[7]Mides!B182</f>
        <v>2433393132005</v>
      </c>
      <c r="G190" s="313" t="str">
        <f>IF(AND([7]Mides!H182&gt;=1,[7]Mides!H182&lt;=14),"X"," ")</f>
        <v xml:space="preserve"> </v>
      </c>
      <c r="H190" s="313" t="str">
        <f>IF(AND([7]Mides!H182&gt;=14,[7]Mides!H182&lt;=30),"X"," ")</f>
        <v xml:space="preserve"> </v>
      </c>
      <c r="I190" s="313" t="str">
        <f>IF(AND([7]Mides!H182&gt;=31,[7]Mides!H182&lt;=60),"X","  ")</f>
        <v xml:space="preserve">  </v>
      </c>
      <c r="J190" s="313" t="str">
        <f>IF([7]Mides!H182&gt;60,"X", "  ")</f>
        <v>X</v>
      </c>
      <c r="K190" s="315">
        <f>[7]Mides!N182</f>
        <v>0</v>
      </c>
      <c r="L190" s="315">
        <f>[7]Mides!K182</f>
        <v>0</v>
      </c>
      <c r="M190" s="315">
        <f>[7]Mides!L182</f>
        <v>0</v>
      </c>
      <c r="N190" s="315" t="str">
        <f>[7]Mides!M182</f>
        <v>x</v>
      </c>
      <c r="O190" s="315">
        <f t="shared" si="2"/>
        <v>0</v>
      </c>
      <c r="P190" s="315" t="str">
        <f>[7]Mides!R182</f>
        <v>Guatemala</v>
      </c>
      <c r="Q190" s="315" t="str">
        <f>[7]Mides!S182</f>
        <v>Guatemala</v>
      </c>
      <c r="R190" s="10"/>
      <c r="S190" s="10"/>
      <c r="T190" s="10"/>
      <c r="U190" s="10"/>
      <c r="V190" s="10"/>
      <c r="W190" s="10"/>
      <c r="X190" s="10"/>
      <c r="Y190" s="10"/>
    </row>
    <row r="191" spans="2:25" ht="15.6" x14ac:dyDescent="0.3">
      <c r="B191" s="311" t="str">
        <f>[7]Mides!E183</f>
        <v>Melany</v>
      </c>
      <c r="C191" s="312" t="str">
        <f>[7]Mides!D183</f>
        <v xml:space="preserve">Morales </v>
      </c>
      <c r="D191" s="313" t="str">
        <f>IF([7]Mides!F183=1,"X"," ")</f>
        <v>X</v>
      </c>
      <c r="E191" s="313" t="str">
        <f>IF([7]Mides!F183=2,"X"," ")</f>
        <v xml:space="preserve"> </v>
      </c>
      <c r="F191" s="314">
        <f>[7]Mides!B183</f>
        <v>2247961780101</v>
      </c>
      <c r="G191" s="313" t="str">
        <f>IF(AND([7]Mides!H183&gt;=1,[7]Mides!H183&lt;=14),"X"," ")</f>
        <v xml:space="preserve"> </v>
      </c>
      <c r="H191" s="313" t="str">
        <f>IF(AND([7]Mides!H183&gt;=14,[7]Mides!H183&lt;=30),"X"," ")</f>
        <v>X</v>
      </c>
      <c r="I191" s="313" t="str">
        <f>IF(AND([7]Mides!H183&gt;=31,[7]Mides!H183&lt;=60),"X","  ")</f>
        <v xml:space="preserve">  </v>
      </c>
      <c r="J191" s="313" t="str">
        <f>IF([7]Mides!H183&gt;60,"X", "  ")</f>
        <v xml:space="preserve">  </v>
      </c>
      <c r="K191" s="315">
        <f>[7]Mides!N183</f>
        <v>0</v>
      </c>
      <c r="L191" s="315">
        <f>[7]Mides!K183</f>
        <v>0</v>
      </c>
      <c r="M191" s="315">
        <f>[7]Mides!L183</f>
        <v>0</v>
      </c>
      <c r="N191" s="315" t="str">
        <f>[7]Mides!M183</f>
        <v>x</v>
      </c>
      <c r="O191" s="315">
        <f t="shared" si="2"/>
        <v>0</v>
      </c>
      <c r="P191" s="315" t="str">
        <f>[7]Mides!R183</f>
        <v>Guatemala</v>
      </c>
      <c r="Q191" s="315" t="str">
        <f>[7]Mides!S183</f>
        <v>Guatemala</v>
      </c>
      <c r="R191" s="10"/>
      <c r="S191" s="10"/>
      <c r="T191" s="10"/>
      <c r="U191" s="10"/>
      <c r="V191" s="10"/>
      <c r="W191" s="10"/>
      <c r="X191" s="10"/>
      <c r="Y191" s="10"/>
    </row>
    <row r="192" spans="2:25" ht="15.6" x14ac:dyDescent="0.3">
      <c r="B192" s="311" t="str">
        <f>[7]Mides!E184</f>
        <v>Ingrid</v>
      </c>
      <c r="C192" s="312" t="str">
        <f>[7]Mides!D184</f>
        <v xml:space="preserve">Zacarias </v>
      </c>
      <c r="D192" s="313" t="str">
        <f>IF([7]Mides!F184=1,"X"," ")</f>
        <v>X</v>
      </c>
      <c r="E192" s="313" t="str">
        <f>IF([7]Mides!F184=2,"X"," ")</f>
        <v xml:space="preserve"> </v>
      </c>
      <c r="F192" s="314">
        <f>[7]Mides!B184</f>
        <v>2598889820101</v>
      </c>
      <c r="G192" s="313" t="str">
        <f>IF(AND([7]Mides!H184&gt;=1,[7]Mides!H184&lt;=14),"X"," ")</f>
        <v xml:space="preserve"> </v>
      </c>
      <c r="H192" s="313" t="str">
        <f>IF(AND([7]Mides!H184&gt;=14,[7]Mides!H184&lt;=30),"X"," ")</f>
        <v xml:space="preserve"> </v>
      </c>
      <c r="I192" s="313" t="str">
        <f>IF(AND([7]Mides!H184&gt;=31,[7]Mides!H184&lt;=60),"X","  ")</f>
        <v>X</v>
      </c>
      <c r="J192" s="313" t="str">
        <f>IF([7]Mides!H184&gt;60,"X", "  ")</f>
        <v xml:space="preserve">  </v>
      </c>
      <c r="K192" s="315">
        <f>[7]Mides!N184</f>
        <v>0</v>
      </c>
      <c r="L192" s="315">
        <f>[7]Mides!K184</f>
        <v>0</v>
      </c>
      <c r="M192" s="315">
        <f>[7]Mides!L184</f>
        <v>0</v>
      </c>
      <c r="N192" s="315" t="str">
        <f>[7]Mides!M184</f>
        <v>x</v>
      </c>
      <c r="O192" s="315">
        <f t="shared" si="2"/>
        <v>0</v>
      </c>
      <c r="P192" s="315" t="str">
        <f>[7]Mides!R184</f>
        <v>Guatemala</v>
      </c>
      <c r="Q192" s="315" t="str">
        <f>[7]Mides!S184</f>
        <v>Guatemala</v>
      </c>
      <c r="R192" s="10"/>
      <c r="S192" s="10"/>
      <c r="T192" s="10"/>
      <c r="U192" s="10"/>
      <c r="V192" s="10"/>
      <c r="W192" s="10"/>
      <c r="X192" s="10"/>
      <c r="Y192" s="10"/>
    </row>
    <row r="193" spans="2:25" ht="15.6" x14ac:dyDescent="0.3">
      <c r="B193" s="311" t="str">
        <f>[7]Mides!E185</f>
        <v>Lourdes</v>
      </c>
      <c r="C193" s="312" t="str">
        <f>[7]Mides!D185</f>
        <v>Arana</v>
      </c>
      <c r="D193" s="313" t="str">
        <f>IF([7]Mides!F185=1,"X"," ")</f>
        <v>X</v>
      </c>
      <c r="E193" s="313" t="str">
        <f>IF([7]Mides!F185=2,"X"," ")</f>
        <v xml:space="preserve"> </v>
      </c>
      <c r="F193" s="314">
        <f>[7]Mides!B185</f>
        <v>1604755540101</v>
      </c>
      <c r="G193" s="313" t="str">
        <f>IF(AND([7]Mides!H185&gt;=1,[7]Mides!H185&lt;=14),"X"," ")</f>
        <v xml:space="preserve"> </v>
      </c>
      <c r="H193" s="313" t="str">
        <f>IF(AND([7]Mides!H185&gt;=14,[7]Mides!H185&lt;=30),"X"," ")</f>
        <v>X</v>
      </c>
      <c r="I193" s="313" t="str">
        <f>IF(AND([7]Mides!H185&gt;=31,[7]Mides!H185&lt;=60),"X","  ")</f>
        <v xml:space="preserve">  </v>
      </c>
      <c r="J193" s="313" t="str">
        <f>IF([7]Mides!H185&gt;60,"X", "  ")</f>
        <v xml:space="preserve">  </v>
      </c>
      <c r="K193" s="315">
        <f>[7]Mides!N185</f>
        <v>0</v>
      </c>
      <c r="L193" s="315">
        <f>[7]Mides!K185</f>
        <v>0</v>
      </c>
      <c r="M193" s="315">
        <f>[7]Mides!L185</f>
        <v>0</v>
      </c>
      <c r="N193" s="315" t="str">
        <f>[7]Mides!M185</f>
        <v>x</v>
      </c>
      <c r="O193" s="315">
        <f t="shared" si="2"/>
        <v>0</v>
      </c>
      <c r="P193" s="315" t="str">
        <f>[7]Mides!R185</f>
        <v>Guatemala</v>
      </c>
      <c r="Q193" s="315" t="str">
        <f>[7]Mides!S185</f>
        <v>Guatemala</v>
      </c>
      <c r="R193" s="10"/>
      <c r="S193" s="10"/>
      <c r="T193" s="10"/>
      <c r="U193" s="10"/>
      <c r="V193" s="10"/>
      <c r="W193" s="10"/>
      <c r="X193" s="10"/>
      <c r="Y193" s="10"/>
    </row>
    <row r="194" spans="2:25" ht="15.6" x14ac:dyDescent="0.3">
      <c r="B194" s="311" t="str">
        <f>[7]Mides!E186</f>
        <v>Rosario</v>
      </c>
      <c r="C194" s="312" t="str">
        <f>[7]Mides!D186</f>
        <v>Andrino</v>
      </c>
      <c r="D194" s="313" t="str">
        <f>IF([7]Mides!F186=1,"X"," ")</f>
        <v>X</v>
      </c>
      <c r="E194" s="313" t="str">
        <f>IF([7]Mides!F186=2,"X"," ")</f>
        <v xml:space="preserve"> </v>
      </c>
      <c r="F194" s="314">
        <f>[7]Mides!B186</f>
        <v>1662198860101</v>
      </c>
      <c r="G194" s="313" t="str">
        <f>IF(AND([7]Mides!H186&gt;=1,[7]Mides!H186&lt;=14),"X"," ")</f>
        <v xml:space="preserve"> </v>
      </c>
      <c r="H194" s="313" t="str">
        <f>IF(AND([7]Mides!H186&gt;=14,[7]Mides!H186&lt;=30),"X"," ")</f>
        <v xml:space="preserve"> </v>
      </c>
      <c r="I194" s="313" t="str">
        <f>IF(AND([7]Mides!H186&gt;=31,[7]Mides!H186&lt;=60),"X","  ")</f>
        <v xml:space="preserve">  </v>
      </c>
      <c r="J194" s="313" t="str">
        <f>IF([7]Mides!H186&gt;60,"X", "  ")</f>
        <v>X</v>
      </c>
      <c r="K194" s="315">
        <f>[7]Mides!N186</f>
        <v>0</v>
      </c>
      <c r="L194" s="315">
        <f>[7]Mides!K186</f>
        <v>0</v>
      </c>
      <c r="M194" s="315">
        <f>[7]Mides!L186</f>
        <v>0</v>
      </c>
      <c r="N194" s="315" t="str">
        <f>[7]Mides!M186</f>
        <v>X</v>
      </c>
      <c r="O194" s="315">
        <f t="shared" si="2"/>
        <v>0</v>
      </c>
      <c r="P194" s="315" t="str">
        <f>[7]Mides!R186</f>
        <v>Guatemala</v>
      </c>
      <c r="Q194" s="315" t="str">
        <f>[7]Mides!S186</f>
        <v>Guatemala</v>
      </c>
      <c r="R194" s="10"/>
      <c r="S194" s="10"/>
      <c r="T194" s="10"/>
      <c r="U194" s="10"/>
      <c r="V194" s="10"/>
      <c r="W194" s="10"/>
      <c r="X194" s="10"/>
      <c r="Y194" s="10"/>
    </row>
    <row r="195" spans="2:25" ht="15.6" x14ac:dyDescent="0.3">
      <c r="B195" s="311" t="str">
        <f>[7]Mides!E187</f>
        <v xml:space="preserve">Daniela </v>
      </c>
      <c r="C195" s="312" t="str">
        <f>[7]Mides!D187</f>
        <v>Lopez</v>
      </c>
      <c r="D195" s="313" t="str">
        <f>IF([7]Mides!F187=1,"X"," ")</f>
        <v>X</v>
      </c>
      <c r="E195" s="313" t="str">
        <f>IF([7]Mides!F187=2,"X"," ")</f>
        <v xml:space="preserve"> </v>
      </c>
      <c r="F195" s="314" t="str">
        <f>[7]Mides!B187</f>
        <v xml:space="preserve">menor de edad </v>
      </c>
      <c r="G195" s="313" t="str">
        <f>IF(AND([7]Mides!H187&gt;=1,[7]Mides!H187&lt;=14),"X"," ")</f>
        <v xml:space="preserve"> </v>
      </c>
      <c r="H195" s="313" t="str">
        <f>IF(AND([7]Mides!H187&gt;=14,[7]Mides!H187&lt;=30),"X"," ")</f>
        <v>X</v>
      </c>
      <c r="I195" s="313" t="str">
        <f>IF(AND([7]Mides!H187&gt;=31,[7]Mides!H187&lt;=60),"X","  ")</f>
        <v xml:space="preserve">  </v>
      </c>
      <c r="J195" s="313" t="str">
        <f>IF([7]Mides!H187&gt;60,"X", "  ")</f>
        <v xml:space="preserve">  </v>
      </c>
      <c r="K195" s="315">
        <f>[7]Mides!N187</f>
        <v>0</v>
      </c>
      <c r="L195" s="315">
        <f>[7]Mides!K187</f>
        <v>0</v>
      </c>
      <c r="M195" s="315">
        <f>[7]Mides!L187</f>
        <v>0</v>
      </c>
      <c r="N195" s="315" t="str">
        <f>[7]Mides!M187</f>
        <v>x</v>
      </c>
      <c r="O195" s="315">
        <f t="shared" si="2"/>
        <v>0</v>
      </c>
      <c r="P195" s="315" t="str">
        <f>[7]Mides!R187</f>
        <v>Guatemala</v>
      </c>
      <c r="Q195" s="315" t="str">
        <f>[7]Mides!S187</f>
        <v>Guatemala</v>
      </c>
      <c r="R195" s="10"/>
      <c r="S195" s="10"/>
      <c r="T195" s="10"/>
      <c r="U195" s="10"/>
      <c r="V195" s="10"/>
      <c r="W195" s="10"/>
      <c r="X195" s="10"/>
      <c r="Y195" s="10"/>
    </row>
    <row r="196" spans="2:25" ht="15.6" x14ac:dyDescent="0.3">
      <c r="B196" s="311" t="str">
        <f>[7]Mides!E188</f>
        <v>Amada</v>
      </c>
      <c r="C196" s="312" t="str">
        <f>[7]Mides!D188</f>
        <v xml:space="preserve">Chavarria </v>
      </c>
      <c r="D196" s="313" t="str">
        <f>IF([7]Mides!F188=1,"X"," ")</f>
        <v>X</v>
      </c>
      <c r="E196" s="313" t="str">
        <f>IF([7]Mides!F188=2,"X"," ")</f>
        <v xml:space="preserve"> </v>
      </c>
      <c r="F196" s="314">
        <f>[7]Mides!B188</f>
        <v>1816706820101</v>
      </c>
      <c r="G196" s="313" t="str">
        <f>IF(AND([7]Mides!H188&gt;=1,[7]Mides!H188&lt;=14),"X"," ")</f>
        <v xml:space="preserve"> </v>
      </c>
      <c r="H196" s="313" t="str">
        <f>IF(AND([7]Mides!H188&gt;=14,[7]Mides!H188&lt;=30),"X"," ")</f>
        <v xml:space="preserve"> </v>
      </c>
      <c r="I196" s="313" t="str">
        <f>IF(AND([7]Mides!H188&gt;=31,[7]Mides!H188&lt;=60),"X","  ")</f>
        <v>X</v>
      </c>
      <c r="J196" s="313" t="str">
        <f>IF([7]Mides!H188&gt;60,"X", "  ")</f>
        <v xml:space="preserve">  </v>
      </c>
      <c r="K196" s="315">
        <f>[7]Mides!N188</f>
        <v>0</v>
      </c>
      <c r="L196" s="315">
        <f>[7]Mides!K188</f>
        <v>0</v>
      </c>
      <c r="M196" s="315">
        <f>[7]Mides!L188</f>
        <v>0</v>
      </c>
      <c r="N196" s="315" t="str">
        <f>[7]Mides!M188</f>
        <v>x</v>
      </c>
      <c r="O196" s="315">
        <f t="shared" si="2"/>
        <v>0</v>
      </c>
      <c r="P196" s="315" t="str">
        <f>[7]Mides!R188</f>
        <v>Guatemala</v>
      </c>
      <c r="Q196" s="315" t="str">
        <f>[7]Mides!S188</f>
        <v>Guatemala</v>
      </c>
      <c r="R196" s="10"/>
      <c r="S196" s="10"/>
      <c r="T196" s="10"/>
      <c r="U196" s="10"/>
      <c r="V196" s="10"/>
      <c r="W196" s="10"/>
      <c r="X196" s="10"/>
      <c r="Y196" s="10"/>
    </row>
    <row r="197" spans="2:25" ht="15.6" x14ac:dyDescent="0.3">
      <c r="B197" s="311" t="str">
        <f>[7]Mides!E189</f>
        <v>Maria</v>
      </c>
      <c r="C197" s="312" t="str">
        <f>[7]Mides!D189</f>
        <v>Lopez</v>
      </c>
      <c r="D197" s="313" t="str">
        <f>IF([7]Mides!F189=1,"X"," ")</f>
        <v>X</v>
      </c>
      <c r="E197" s="313" t="str">
        <f>IF([7]Mides!F189=2,"X"," ")</f>
        <v xml:space="preserve"> </v>
      </c>
      <c r="F197" s="314">
        <f>[7]Mides!B189</f>
        <v>1615273531416</v>
      </c>
      <c r="G197" s="313" t="str">
        <f>IF(AND([7]Mides!H189&gt;=1,[7]Mides!H189&lt;=14),"X"," ")</f>
        <v xml:space="preserve"> </v>
      </c>
      <c r="H197" s="313" t="str">
        <f>IF(AND([7]Mides!H189&gt;=14,[7]Mides!H189&lt;=30),"X"," ")</f>
        <v xml:space="preserve"> </v>
      </c>
      <c r="I197" s="313" t="str">
        <f>IF(AND([7]Mides!H189&gt;=31,[7]Mides!H189&lt;=60),"X","  ")</f>
        <v>X</v>
      </c>
      <c r="J197" s="313" t="str">
        <f>IF([7]Mides!H189&gt;60,"X", "  ")</f>
        <v xml:space="preserve">  </v>
      </c>
      <c r="K197" s="315">
        <f>[7]Mides!N189</f>
        <v>0</v>
      </c>
      <c r="L197" s="315">
        <f>[7]Mides!K189</f>
        <v>0</v>
      </c>
      <c r="M197" s="315">
        <f>[7]Mides!L189</f>
        <v>0</v>
      </c>
      <c r="N197" s="315" t="str">
        <f>[7]Mides!M189</f>
        <v>x</v>
      </c>
      <c r="O197" s="315">
        <f t="shared" si="2"/>
        <v>0</v>
      </c>
      <c r="P197" s="315" t="str">
        <f>[7]Mides!R189</f>
        <v>Guatemala</v>
      </c>
      <c r="Q197" s="315" t="str">
        <f>[7]Mides!S189</f>
        <v>Guatemala</v>
      </c>
      <c r="R197" s="10"/>
      <c r="S197" s="10"/>
      <c r="T197" s="10"/>
      <c r="U197" s="10"/>
      <c r="V197" s="10"/>
      <c r="W197" s="10"/>
      <c r="X197" s="10"/>
      <c r="Y197" s="10"/>
    </row>
    <row r="198" spans="2:25" ht="15.6" x14ac:dyDescent="0.3">
      <c r="B198" s="311" t="str">
        <f>[7]Mides!E190</f>
        <v>Carlos</v>
      </c>
      <c r="C198" s="312" t="str">
        <f>[7]Mides!D190</f>
        <v>López</v>
      </c>
      <c r="D198" s="313" t="str">
        <f>IF([7]Mides!F190=1,"X"," ")</f>
        <v xml:space="preserve"> </v>
      </c>
      <c r="E198" s="313" t="str">
        <f>IF([7]Mides!F190=2,"X"," ")</f>
        <v>X</v>
      </c>
      <c r="F198" s="314" t="str">
        <f>[7]Mides!B190</f>
        <v>Menor de Edad</v>
      </c>
      <c r="G198" s="313" t="str">
        <f>IF(AND([7]Mides!H190&gt;=1,[7]Mides!H190&lt;=14),"X"," ")</f>
        <v>X</v>
      </c>
      <c r="H198" s="313" t="str">
        <f>IF(AND([7]Mides!H190&gt;=14,[7]Mides!H190&lt;=30),"X"," ")</f>
        <v xml:space="preserve"> </v>
      </c>
      <c r="I198" s="313" t="str">
        <f>IF(AND([7]Mides!H190&gt;=31,[7]Mides!H190&lt;=60),"X","  ")</f>
        <v xml:space="preserve">  </v>
      </c>
      <c r="J198" s="313" t="str">
        <f>IF([7]Mides!H190&gt;60,"X", "  ")</f>
        <v xml:space="preserve">  </v>
      </c>
      <c r="K198" s="315">
        <f>[7]Mides!N190</f>
        <v>0</v>
      </c>
      <c r="L198" s="315">
        <f>[7]Mides!K190</f>
        <v>0</v>
      </c>
      <c r="M198" s="315">
        <f>[7]Mides!L190</f>
        <v>0</v>
      </c>
      <c r="N198" s="315" t="str">
        <f>[7]Mides!M190</f>
        <v>X</v>
      </c>
      <c r="O198" s="315">
        <f t="shared" si="2"/>
        <v>0</v>
      </c>
      <c r="P198" s="315" t="str">
        <f>[7]Mides!R190</f>
        <v>Guatemala</v>
      </c>
      <c r="Q198" s="315" t="str">
        <f>[7]Mides!S190</f>
        <v>Guatemala</v>
      </c>
      <c r="R198" s="10"/>
      <c r="S198" s="10"/>
      <c r="T198" s="10"/>
      <c r="U198" s="10"/>
      <c r="V198" s="10"/>
      <c r="W198" s="10"/>
      <c r="X198" s="10"/>
      <c r="Y198" s="10"/>
    </row>
    <row r="199" spans="2:25" ht="15.6" x14ac:dyDescent="0.3">
      <c r="B199" s="311" t="str">
        <f>[7]Mides!E191</f>
        <v>Jose</v>
      </c>
      <c r="C199" s="312" t="str">
        <f>[7]Mides!D191</f>
        <v>Sandoval</v>
      </c>
      <c r="D199" s="313" t="str">
        <f>IF([7]Mides!F191=1,"X"," ")</f>
        <v xml:space="preserve"> </v>
      </c>
      <c r="E199" s="313" t="str">
        <f>IF([7]Mides!F191=2,"X"," ")</f>
        <v>X</v>
      </c>
      <c r="F199" s="314" t="str">
        <f>[7]Mides!B191</f>
        <v>Menor de Edad</v>
      </c>
      <c r="G199" s="313" t="str">
        <f>IF(AND([7]Mides!H191&gt;=1,[7]Mides!H191&lt;=14),"X"," ")</f>
        <v>X</v>
      </c>
      <c r="H199" s="313" t="str">
        <f>IF(AND([7]Mides!H191&gt;=14,[7]Mides!H191&lt;=30),"X"," ")</f>
        <v xml:space="preserve"> </v>
      </c>
      <c r="I199" s="313" t="str">
        <f>IF(AND([7]Mides!H191&gt;=31,[7]Mides!H191&lt;=60),"X","  ")</f>
        <v xml:space="preserve">  </v>
      </c>
      <c r="J199" s="313" t="str">
        <f>IF([7]Mides!H191&gt;60,"X", "  ")</f>
        <v xml:space="preserve">  </v>
      </c>
      <c r="K199" s="315">
        <f>[7]Mides!N191</f>
        <v>0</v>
      </c>
      <c r="L199" s="315">
        <f>[7]Mides!K191</f>
        <v>0</v>
      </c>
      <c r="M199" s="315">
        <f>[7]Mides!L191</f>
        <v>0</v>
      </c>
      <c r="N199" s="315" t="str">
        <f>[7]Mides!M191</f>
        <v>X</v>
      </c>
      <c r="O199" s="315">
        <f t="shared" si="2"/>
        <v>0</v>
      </c>
      <c r="P199" s="315" t="str">
        <f>[7]Mides!R191</f>
        <v>Guatemala</v>
      </c>
      <c r="Q199" s="315" t="str">
        <f>[7]Mides!S191</f>
        <v>Guatemala</v>
      </c>
      <c r="R199" s="10"/>
      <c r="S199" s="10"/>
      <c r="T199" s="10"/>
      <c r="U199" s="10"/>
      <c r="V199" s="10"/>
      <c r="W199" s="10"/>
      <c r="X199" s="10"/>
      <c r="Y199" s="10"/>
    </row>
    <row r="200" spans="2:25" ht="15.6" x14ac:dyDescent="0.3">
      <c r="B200" s="311" t="str">
        <f>[7]Mides!E192</f>
        <v>Geraldi</v>
      </c>
      <c r="C200" s="312" t="str">
        <f>[7]Mides!D192</f>
        <v>Sandoval</v>
      </c>
      <c r="D200" s="313" t="str">
        <f>IF([7]Mides!F192=1,"X"," ")</f>
        <v>X</v>
      </c>
      <c r="E200" s="313" t="str">
        <f>IF([7]Mides!F192=2,"X"," ")</f>
        <v xml:space="preserve"> </v>
      </c>
      <c r="F200" s="314" t="str">
        <f>[7]Mides!B192</f>
        <v>Menor de Edad</v>
      </c>
      <c r="G200" s="313" t="str">
        <f>IF(AND([7]Mides!H192&gt;=1,[7]Mides!H192&lt;=14),"X"," ")</f>
        <v>X</v>
      </c>
      <c r="H200" s="313" t="str">
        <f>IF(AND([7]Mides!H192&gt;=14,[7]Mides!H192&lt;=30),"X"," ")</f>
        <v xml:space="preserve"> </v>
      </c>
      <c r="I200" s="313" t="str">
        <f>IF(AND([7]Mides!H192&gt;=31,[7]Mides!H192&lt;=60),"X","  ")</f>
        <v xml:space="preserve">  </v>
      </c>
      <c r="J200" s="313" t="str">
        <f>IF([7]Mides!H192&gt;60,"X", "  ")</f>
        <v xml:space="preserve">  </v>
      </c>
      <c r="K200" s="315">
        <f>[7]Mides!N192</f>
        <v>0</v>
      </c>
      <c r="L200" s="315">
        <f>[7]Mides!K192</f>
        <v>0</v>
      </c>
      <c r="M200" s="315">
        <f>[7]Mides!L192</f>
        <v>0</v>
      </c>
      <c r="N200" s="315" t="str">
        <f>[7]Mides!M192</f>
        <v>X</v>
      </c>
      <c r="O200" s="315">
        <f t="shared" si="2"/>
        <v>0</v>
      </c>
      <c r="P200" s="315" t="str">
        <f>[7]Mides!R192</f>
        <v>Guatemala</v>
      </c>
      <c r="Q200" s="315" t="str">
        <f>[7]Mides!S192</f>
        <v>Guatemala</v>
      </c>
      <c r="R200" s="10"/>
      <c r="S200" s="10"/>
      <c r="T200" s="10"/>
      <c r="U200" s="10"/>
      <c r="V200" s="10"/>
      <c r="W200" s="10"/>
      <c r="X200" s="10"/>
      <c r="Y200" s="10"/>
    </row>
    <row r="201" spans="2:25" ht="15.6" x14ac:dyDescent="0.3">
      <c r="B201" s="311" t="str">
        <f>[7]Mides!E193</f>
        <v>Astrid</v>
      </c>
      <c r="C201" s="312" t="str">
        <f>[7]Mides!D193</f>
        <v>López</v>
      </c>
      <c r="D201" s="313" t="str">
        <f>IF([7]Mides!F193=1,"X"," ")</f>
        <v>X</v>
      </c>
      <c r="E201" s="313" t="str">
        <f>IF([7]Mides!F193=2,"X"," ")</f>
        <v xml:space="preserve"> </v>
      </c>
      <c r="F201" s="314">
        <f>[7]Mides!B193</f>
        <v>2817591380101</v>
      </c>
      <c r="G201" s="313" t="str">
        <f>IF(AND([7]Mides!H193&gt;=1,[7]Mides!H193&lt;=14),"X"," ")</f>
        <v xml:space="preserve"> </v>
      </c>
      <c r="H201" s="313" t="str">
        <f>IF(AND([7]Mides!H193&gt;=14,[7]Mides!H193&lt;=30),"X"," ")</f>
        <v>X</v>
      </c>
      <c r="I201" s="313" t="str">
        <f>IF(AND([7]Mides!H193&gt;=31,[7]Mides!H193&lt;=60),"X","  ")</f>
        <v xml:space="preserve">  </v>
      </c>
      <c r="J201" s="313" t="str">
        <f>IF([7]Mides!H193&gt;60,"X", "  ")</f>
        <v xml:space="preserve">  </v>
      </c>
      <c r="K201" s="315">
        <f>[7]Mides!N193</f>
        <v>0</v>
      </c>
      <c r="L201" s="315">
        <f>[7]Mides!K193</f>
        <v>0</v>
      </c>
      <c r="M201" s="315">
        <f>[7]Mides!L193</f>
        <v>0</v>
      </c>
      <c r="N201" s="315" t="str">
        <f>[7]Mides!M193</f>
        <v>X</v>
      </c>
      <c r="O201" s="315">
        <f t="shared" si="2"/>
        <v>0</v>
      </c>
      <c r="P201" s="315" t="str">
        <f>[7]Mides!R193</f>
        <v>Guatemala</v>
      </c>
      <c r="Q201" s="315" t="str">
        <f>[7]Mides!S193</f>
        <v>Guatemala</v>
      </c>
      <c r="R201" s="10"/>
      <c r="S201" s="10"/>
      <c r="T201" s="10"/>
      <c r="U201" s="10"/>
      <c r="V201" s="10"/>
      <c r="W201" s="10"/>
      <c r="X201" s="10"/>
      <c r="Y201" s="10"/>
    </row>
    <row r="202" spans="2:25" ht="15.6" x14ac:dyDescent="0.3">
      <c r="B202" s="311" t="str">
        <f>[7]Mides!E194</f>
        <v>Nancí</v>
      </c>
      <c r="C202" s="312" t="str">
        <f>[7]Mides!D194</f>
        <v>Zacarías</v>
      </c>
      <c r="D202" s="313" t="str">
        <f>IF([7]Mides!F194=1,"X"," ")</f>
        <v>X</v>
      </c>
      <c r="E202" s="313" t="str">
        <f>IF([7]Mides!F194=2,"X"," ")</f>
        <v xml:space="preserve"> </v>
      </c>
      <c r="F202" s="314">
        <f>[7]Mides!B194</f>
        <v>1638752000101</v>
      </c>
      <c r="G202" s="313" t="str">
        <f>IF(AND([7]Mides!H194&gt;=1,[7]Mides!H194&lt;=14),"X"," ")</f>
        <v xml:space="preserve"> </v>
      </c>
      <c r="H202" s="313" t="str">
        <f>IF(AND([7]Mides!H194&gt;=14,[7]Mides!H194&lt;=30),"X"," ")</f>
        <v xml:space="preserve"> </v>
      </c>
      <c r="I202" s="313" t="str">
        <f>IF(AND([7]Mides!H194&gt;=31,[7]Mides!H194&lt;=60),"X","  ")</f>
        <v>X</v>
      </c>
      <c r="J202" s="313" t="str">
        <f>IF([7]Mides!H194&gt;60,"X", "  ")</f>
        <v xml:space="preserve">  </v>
      </c>
      <c r="K202" s="315">
        <f>[7]Mides!N194</f>
        <v>0</v>
      </c>
      <c r="L202" s="315">
        <f>[7]Mides!K194</f>
        <v>0</v>
      </c>
      <c r="M202" s="315">
        <f>[7]Mides!L194</f>
        <v>0</v>
      </c>
      <c r="N202" s="315" t="str">
        <f>[7]Mides!M194</f>
        <v>X</v>
      </c>
      <c r="O202" s="315">
        <f t="shared" si="2"/>
        <v>0</v>
      </c>
      <c r="P202" s="315" t="str">
        <f>[7]Mides!R194</f>
        <v>Guatemala</v>
      </c>
      <c r="Q202" s="315" t="str">
        <f>[7]Mides!S194</f>
        <v>Guatemala</v>
      </c>
      <c r="R202" s="10"/>
      <c r="S202" s="10"/>
      <c r="T202" s="10"/>
      <c r="U202" s="10"/>
      <c r="V202" s="10"/>
      <c r="W202" s="10"/>
      <c r="X202" s="10"/>
      <c r="Y202" s="10"/>
    </row>
    <row r="203" spans="2:25" ht="15.6" x14ac:dyDescent="0.3">
      <c r="B203" s="311" t="str">
        <f>[7]Mides!E195</f>
        <v>Josefina</v>
      </c>
      <c r="C203" s="312" t="str">
        <f>[7]Mides!D195</f>
        <v>Santos</v>
      </c>
      <c r="D203" s="313" t="str">
        <f>IF([7]Mides!F195=1,"X"," ")</f>
        <v>X</v>
      </c>
      <c r="E203" s="313" t="str">
        <f>IF([7]Mides!F195=2,"X"," ")</f>
        <v xml:space="preserve"> </v>
      </c>
      <c r="F203" s="314">
        <f>[7]Mides!B195</f>
        <v>2435182850611</v>
      </c>
      <c r="G203" s="313" t="str">
        <f>IF(AND([7]Mides!H195&gt;=1,[7]Mides!H195&lt;=14),"X"," ")</f>
        <v xml:space="preserve"> </v>
      </c>
      <c r="H203" s="313" t="str">
        <f>IF(AND([7]Mides!H195&gt;=14,[7]Mides!H195&lt;=30),"X"," ")</f>
        <v xml:space="preserve"> </v>
      </c>
      <c r="I203" s="313" t="str">
        <f>IF(AND([7]Mides!H195&gt;=31,[7]Mides!H195&lt;=60),"X","  ")</f>
        <v xml:space="preserve">  </v>
      </c>
      <c r="J203" s="313" t="str">
        <f>IF([7]Mides!H195&gt;60,"X", "  ")</f>
        <v>X</v>
      </c>
      <c r="K203" s="315">
        <f>[7]Mides!N195</f>
        <v>0</v>
      </c>
      <c r="L203" s="315">
        <f>[7]Mides!K195</f>
        <v>0</v>
      </c>
      <c r="M203" s="315">
        <f>[7]Mides!L195</f>
        <v>0</v>
      </c>
      <c r="N203" s="315" t="str">
        <f>[7]Mides!M195</f>
        <v>X</v>
      </c>
      <c r="O203" s="315">
        <f t="shared" si="2"/>
        <v>0</v>
      </c>
      <c r="P203" s="315" t="str">
        <f>[7]Mides!R195</f>
        <v>Guatemala</v>
      </c>
      <c r="Q203" s="315" t="str">
        <f>[7]Mides!S195</f>
        <v>Guatemala</v>
      </c>
      <c r="R203" s="10"/>
      <c r="S203" s="10"/>
      <c r="T203" s="10"/>
      <c r="U203" s="10"/>
      <c r="V203" s="10"/>
      <c r="W203" s="10"/>
      <c r="X203" s="10"/>
      <c r="Y203" s="10"/>
    </row>
    <row r="204" spans="2:25" ht="15.6" x14ac:dyDescent="0.3">
      <c r="B204" s="311" t="str">
        <f>[7]Mides!E196</f>
        <v>Vilma</v>
      </c>
      <c r="C204" s="312" t="str">
        <f>[7]Mides!D196</f>
        <v>Orozco</v>
      </c>
      <c r="D204" s="313" t="str">
        <f>IF([7]Mides!F196=1,"X"," ")</f>
        <v>X</v>
      </c>
      <c r="E204" s="313" t="str">
        <f>IF([7]Mides!F196=2,"X"," ")</f>
        <v xml:space="preserve"> </v>
      </c>
      <c r="F204" s="314">
        <f>[7]Mides!B196</f>
        <v>2400379601006</v>
      </c>
      <c r="G204" s="313" t="str">
        <f>IF(AND([7]Mides!H196&gt;=1,[7]Mides!H196&lt;=14),"X"," ")</f>
        <v xml:space="preserve"> </v>
      </c>
      <c r="H204" s="313" t="str">
        <f>IF(AND([7]Mides!H196&gt;=14,[7]Mides!H196&lt;=30),"X"," ")</f>
        <v xml:space="preserve"> </v>
      </c>
      <c r="I204" s="313" t="str">
        <f>IF(AND([7]Mides!H196&gt;=31,[7]Mides!H196&lt;=60),"X","  ")</f>
        <v>X</v>
      </c>
      <c r="J204" s="313" t="str">
        <f>IF([7]Mides!H196&gt;60,"X", "  ")</f>
        <v xml:space="preserve">  </v>
      </c>
      <c r="K204" s="315">
        <f>[7]Mides!N196</f>
        <v>0</v>
      </c>
      <c r="L204" s="315">
        <f>[7]Mides!K196</f>
        <v>0</v>
      </c>
      <c r="M204" s="315">
        <f>[7]Mides!L196</f>
        <v>0</v>
      </c>
      <c r="N204" s="315" t="str">
        <f>[7]Mides!M196</f>
        <v>X</v>
      </c>
      <c r="O204" s="315">
        <f t="shared" si="2"/>
        <v>0</v>
      </c>
      <c r="P204" s="315" t="str">
        <f>[7]Mides!R196</f>
        <v>Guatemala</v>
      </c>
      <c r="Q204" s="315" t="str">
        <f>[7]Mides!S196</f>
        <v>Guatemala</v>
      </c>
      <c r="R204" s="10"/>
      <c r="S204" s="10"/>
      <c r="T204" s="10"/>
      <c r="U204" s="10"/>
      <c r="V204" s="10"/>
      <c r="W204" s="10"/>
      <c r="X204" s="10"/>
      <c r="Y204" s="10"/>
    </row>
    <row r="205" spans="2:25" ht="15.6" x14ac:dyDescent="0.3">
      <c r="B205" s="311" t="str">
        <f>[7]Mides!E197</f>
        <v>Marco</v>
      </c>
      <c r="C205" s="312" t="str">
        <f>[7]Mides!D197</f>
        <v>Diaz</v>
      </c>
      <c r="D205" s="313" t="str">
        <f>IF([7]Mides!F197=1,"X"," ")</f>
        <v xml:space="preserve"> </v>
      </c>
      <c r="E205" s="313" t="str">
        <f>IF([7]Mides!F197=2,"X"," ")</f>
        <v>X</v>
      </c>
      <c r="F205" s="314">
        <f>[7]Mides!B197</f>
        <v>1637806840101</v>
      </c>
      <c r="G205" s="313" t="str">
        <f>IF(AND([7]Mides!H197&gt;=1,[7]Mides!H197&lt;=14),"X"," ")</f>
        <v xml:space="preserve"> </v>
      </c>
      <c r="H205" s="313" t="str">
        <f>IF(AND([7]Mides!H197&gt;=14,[7]Mides!H197&lt;=30),"X"," ")</f>
        <v xml:space="preserve"> </v>
      </c>
      <c r="I205" s="313" t="str">
        <f>IF(AND([7]Mides!H197&gt;=31,[7]Mides!H197&lt;=60),"X","  ")</f>
        <v>X</v>
      </c>
      <c r="J205" s="313" t="str">
        <f>IF([7]Mides!H197&gt;60,"X", "  ")</f>
        <v xml:space="preserve">  </v>
      </c>
      <c r="K205" s="315">
        <f>[7]Mides!N197</f>
        <v>0</v>
      </c>
      <c r="L205" s="315">
        <f>[7]Mides!K197</f>
        <v>0</v>
      </c>
      <c r="M205" s="315">
        <f>[7]Mides!L197</f>
        <v>0</v>
      </c>
      <c r="N205" s="315" t="str">
        <f>[7]Mides!M197</f>
        <v>X</v>
      </c>
      <c r="O205" s="315">
        <f t="shared" si="2"/>
        <v>0</v>
      </c>
      <c r="P205" s="315" t="str">
        <f>[7]Mides!R197</f>
        <v>Guatemala</v>
      </c>
      <c r="Q205" s="315" t="str">
        <f>[7]Mides!S197</f>
        <v>Guatemala</v>
      </c>
      <c r="R205" s="10"/>
      <c r="S205" s="10"/>
      <c r="T205" s="10"/>
      <c r="U205" s="10"/>
      <c r="V205" s="10"/>
      <c r="W205" s="10"/>
      <c r="X205" s="10"/>
      <c r="Y205" s="10"/>
    </row>
    <row r="206" spans="2:25" ht="15.6" x14ac:dyDescent="0.3">
      <c r="B206" s="311" t="str">
        <f>[7]Mides!E198</f>
        <v>María</v>
      </c>
      <c r="C206" s="312" t="str">
        <f>[7]Mides!D198</f>
        <v>Gil</v>
      </c>
      <c r="D206" s="313" t="str">
        <f>IF([7]Mides!F198=1,"X"," ")</f>
        <v>X</v>
      </c>
      <c r="E206" s="313" t="str">
        <f>IF([7]Mides!F198=2,"X"," ")</f>
        <v xml:space="preserve"> </v>
      </c>
      <c r="F206" s="314">
        <f>[7]Mides!B198</f>
        <v>2508357540101</v>
      </c>
      <c r="G206" s="313" t="str">
        <f>IF(AND([7]Mides!H198&gt;=1,[7]Mides!H198&lt;=14),"X"," ")</f>
        <v xml:space="preserve"> </v>
      </c>
      <c r="H206" s="313" t="str">
        <f>IF(AND([7]Mides!H198&gt;=14,[7]Mides!H198&lt;=30),"X"," ")</f>
        <v xml:space="preserve"> </v>
      </c>
      <c r="I206" s="313" t="str">
        <f>IF(AND([7]Mides!H198&gt;=31,[7]Mides!H198&lt;=60),"X","  ")</f>
        <v>X</v>
      </c>
      <c r="J206" s="313" t="str">
        <f>IF([7]Mides!H198&gt;60,"X", "  ")</f>
        <v xml:space="preserve">  </v>
      </c>
      <c r="K206" s="315">
        <f>[7]Mides!N198</f>
        <v>0</v>
      </c>
      <c r="L206" s="315">
        <f>[7]Mides!K198</f>
        <v>0</v>
      </c>
      <c r="M206" s="315">
        <f>[7]Mides!L198</f>
        <v>0</v>
      </c>
      <c r="N206" s="315" t="str">
        <f>[7]Mides!M198</f>
        <v>X</v>
      </c>
      <c r="O206" s="315">
        <f t="shared" si="2"/>
        <v>0</v>
      </c>
      <c r="P206" s="315" t="str">
        <f>[7]Mides!R198</f>
        <v>Guatemala</v>
      </c>
      <c r="Q206" s="315" t="str">
        <f>[7]Mides!S198</f>
        <v>Guatemala</v>
      </c>
      <c r="R206" s="10"/>
      <c r="S206" s="10"/>
      <c r="T206" s="10"/>
      <c r="U206" s="10"/>
      <c r="V206" s="10"/>
      <c r="W206" s="10"/>
      <c r="X206" s="10"/>
      <c r="Y206" s="10"/>
    </row>
    <row r="207" spans="2:25" ht="15.6" x14ac:dyDescent="0.3">
      <c r="B207" s="311" t="str">
        <f>[7]Mides!E199</f>
        <v>Jorge</v>
      </c>
      <c r="C207" s="312" t="str">
        <f>[7]Mides!D199</f>
        <v>Veato</v>
      </c>
      <c r="D207" s="313" t="str">
        <f>IF([7]Mides!F199=1,"X"," ")</f>
        <v xml:space="preserve"> </v>
      </c>
      <c r="E207" s="313" t="str">
        <f>IF([7]Mides!F199=2,"X"," ")</f>
        <v>X</v>
      </c>
      <c r="F207" s="314" t="str">
        <f>[7]Mides!B199</f>
        <v>Menor de Edas</v>
      </c>
      <c r="G207" s="313" t="str">
        <f>IF(AND([7]Mides!H199&gt;=1,[7]Mides!H199&lt;=14),"X"," ")</f>
        <v>X</v>
      </c>
      <c r="H207" s="313" t="str">
        <f>IF(AND([7]Mides!H199&gt;=14,[7]Mides!H199&lt;=30),"X"," ")</f>
        <v xml:space="preserve"> </v>
      </c>
      <c r="I207" s="313" t="str">
        <f>IF(AND([7]Mides!H199&gt;=31,[7]Mides!H199&lt;=60),"X","  ")</f>
        <v xml:space="preserve">  </v>
      </c>
      <c r="J207" s="313" t="str">
        <f>IF([7]Mides!H199&gt;60,"X", "  ")</f>
        <v xml:space="preserve">  </v>
      </c>
      <c r="K207" s="315">
        <f>[7]Mides!N199</f>
        <v>0</v>
      </c>
      <c r="L207" s="315">
        <f>[7]Mides!K199</f>
        <v>0</v>
      </c>
      <c r="M207" s="315">
        <f>[7]Mides!L199</f>
        <v>0</v>
      </c>
      <c r="N207" s="315">
        <f>[7]Mides!M199</f>
        <v>0</v>
      </c>
      <c r="O207" s="315">
        <f t="shared" ref="O207:O270" si="3">SUM(K207:N207)</f>
        <v>0</v>
      </c>
      <c r="P207" s="315" t="str">
        <f>[7]Mides!R199</f>
        <v>Guatemala</v>
      </c>
      <c r="Q207" s="315" t="str">
        <f>[7]Mides!S199</f>
        <v>Guatemala</v>
      </c>
      <c r="R207" s="10"/>
      <c r="S207" s="10"/>
      <c r="T207" s="10"/>
      <c r="U207" s="10"/>
      <c r="V207" s="10"/>
      <c r="W207" s="10"/>
      <c r="X207" s="10"/>
      <c r="Y207" s="10"/>
    </row>
    <row r="208" spans="2:25" ht="15.6" x14ac:dyDescent="0.3">
      <c r="B208" s="311" t="str">
        <f>[7]Mides!E200</f>
        <v>Jimena</v>
      </c>
      <c r="C208" s="312" t="str">
        <f>[7]Mides!D200</f>
        <v>Veato</v>
      </c>
      <c r="D208" s="313" t="str">
        <f>IF([7]Mides!F200=1,"X"," ")</f>
        <v>X</v>
      </c>
      <c r="E208" s="313" t="str">
        <f>IF([7]Mides!F200=2,"X"," ")</f>
        <v xml:space="preserve"> </v>
      </c>
      <c r="F208" s="314" t="str">
        <f>[7]Mides!B200</f>
        <v>Menor de Edas</v>
      </c>
      <c r="G208" s="313" t="str">
        <f>IF(AND([7]Mides!H200&gt;=1,[7]Mides!H200&lt;=14),"X"," ")</f>
        <v>X</v>
      </c>
      <c r="H208" s="313" t="str">
        <f>IF(AND([7]Mides!H200&gt;=14,[7]Mides!H200&lt;=30),"X"," ")</f>
        <v xml:space="preserve"> </v>
      </c>
      <c r="I208" s="313" t="str">
        <f>IF(AND([7]Mides!H200&gt;=31,[7]Mides!H200&lt;=60),"X","  ")</f>
        <v xml:space="preserve">  </v>
      </c>
      <c r="J208" s="313" t="str">
        <f>IF([7]Mides!H200&gt;60,"X", "  ")</f>
        <v xml:space="preserve">  </v>
      </c>
      <c r="K208" s="315">
        <f>[7]Mides!N200</f>
        <v>0</v>
      </c>
      <c r="L208" s="315">
        <f>[7]Mides!K200</f>
        <v>0</v>
      </c>
      <c r="M208" s="315">
        <f>[7]Mides!L200</f>
        <v>0</v>
      </c>
      <c r="N208" s="315">
        <f>[7]Mides!M200</f>
        <v>0</v>
      </c>
      <c r="O208" s="315">
        <f t="shared" si="3"/>
        <v>0</v>
      </c>
      <c r="P208" s="315" t="str">
        <f>[7]Mides!R200</f>
        <v>Guatemala</v>
      </c>
      <c r="Q208" s="315" t="str">
        <f>[7]Mides!S200</f>
        <v>Guatemala</v>
      </c>
      <c r="R208" s="10"/>
      <c r="S208" s="10"/>
      <c r="T208" s="10"/>
      <c r="U208" s="10"/>
      <c r="V208" s="10"/>
      <c r="W208" s="10"/>
      <c r="X208" s="10"/>
      <c r="Y208" s="10"/>
    </row>
    <row r="209" spans="2:25" ht="15.6" x14ac:dyDescent="0.3">
      <c r="B209" s="311" t="str">
        <f>[7]Mides!E201</f>
        <v>Camila</v>
      </c>
      <c r="C209" s="312" t="str">
        <f>[7]Mides!D201</f>
        <v>Veato</v>
      </c>
      <c r="D209" s="313" t="str">
        <f>IF([7]Mides!F201=1,"X"," ")</f>
        <v>X</v>
      </c>
      <c r="E209" s="313" t="str">
        <f>IF([7]Mides!F201=2,"X"," ")</f>
        <v xml:space="preserve"> </v>
      </c>
      <c r="F209" s="314" t="str">
        <f>[7]Mides!B201</f>
        <v>Menor de Edad</v>
      </c>
      <c r="G209" s="313" t="str">
        <f>IF(AND([7]Mides!H201&gt;=1,[7]Mides!H201&lt;=14),"X"," ")</f>
        <v>X</v>
      </c>
      <c r="H209" s="313" t="str">
        <f>IF(AND([7]Mides!H201&gt;=14,[7]Mides!H201&lt;=30),"X"," ")</f>
        <v xml:space="preserve"> </v>
      </c>
      <c r="I209" s="313" t="str">
        <f>IF(AND([7]Mides!H201&gt;=31,[7]Mides!H201&lt;=60),"X","  ")</f>
        <v xml:space="preserve">  </v>
      </c>
      <c r="J209" s="313" t="str">
        <f>IF([7]Mides!H201&gt;60,"X", "  ")</f>
        <v xml:space="preserve">  </v>
      </c>
      <c r="K209" s="315">
        <f>[7]Mides!N201</f>
        <v>0</v>
      </c>
      <c r="L209" s="315">
        <f>[7]Mides!K201</f>
        <v>0</v>
      </c>
      <c r="M209" s="315">
        <f>[7]Mides!L201</f>
        <v>0</v>
      </c>
      <c r="N209" s="315" t="str">
        <f>[7]Mides!M201</f>
        <v>X</v>
      </c>
      <c r="O209" s="315">
        <f t="shared" si="3"/>
        <v>0</v>
      </c>
      <c r="P209" s="315" t="str">
        <f>[7]Mides!R201</f>
        <v>Guatemala</v>
      </c>
      <c r="Q209" s="315" t="str">
        <f>[7]Mides!S201</f>
        <v>Guatemala</v>
      </c>
      <c r="R209" s="10"/>
      <c r="S209" s="10"/>
      <c r="T209" s="10"/>
      <c r="U209" s="10"/>
      <c r="V209" s="10"/>
      <c r="W209" s="10"/>
      <c r="X209" s="10"/>
      <c r="Y209" s="10"/>
    </row>
    <row r="210" spans="2:25" ht="15.6" x14ac:dyDescent="0.3">
      <c r="B210" s="311" t="str">
        <f>[7]Mides!E202</f>
        <v>Elier</v>
      </c>
      <c r="C210" s="312" t="str">
        <f>[7]Mides!D202</f>
        <v>Barrera</v>
      </c>
      <c r="D210" s="313" t="str">
        <f>IF([7]Mides!F202=1,"X"," ")</f>
        <v xml:space="preserve"> </v>
      </c>
      <c r="E210" s="313" t="str">
        <f>IF([7]Mides!F202=2,"X"," ")</f>
        <v>X</v>
      </c>
      <c r="F210" s="314">
        <f>[7]Mides!B202</f>
        <v>1998087751803</v>
      </c>
      <c r="G210" s="313" t="str">
        <f>IF(AND([7]Mides!H202&gt;=1,[7]Mides!H202&lt;=14),"X"," ")</f>
        <v xml:space="preserve"> </v>
      </c>
      <c r="H210" s="313" t="str">
        <f>IF(AND([7]Mides!H202&gt;=14,[7]Mides!H202&lt;=30),"X"," ")</f>
        <v xml:space="preserve"> </v>
      </c>
      <c r="I210" s="313" t="str">
        <f>IF(AND([7]Mides!H202&gt;=31,[7]Mides!H202&lt;=60),"X","  ")</f>
        <v>X</v>
      </c>
      <c r="J210" s="313" t="str">
        <f>IF([7]Mides!H202&gt;60,"X", "  ")</f>
        <v xml:space="preserve">  </v>
      </c>
      <c r="K210" s="315">
        <f>[7]Mides!N202</f>
        <v>0</v>
      </c>
      <c r="L210" s="315">
        <f>[7]Mides!K202</f>
        <v>0</v>
      </c>
      <c r="M210" s="315">
        <f>[7]Mides!L202</f>
        <v>0</v>
      </c>
      <c r="N210" s="315" t="str">
        <f>[7]Mides!M202</f>
        <v>X</v>
      </c>
      <c r="O210" s="315">
        <f t="shared" si="3"/>
        <v>0</v>
      </c>
      <c r="P210" s="315" t="str">
        <f>[7]Mides!R202</f>
        <v>Guatemala</v>
      </c>
      <c r="Q210" s="315" t="str">
        <f>[7]Mides!S202</f>
        <v>Guatemala</v>
      </c>
      <c r="R210" s="10"/>
      <c r="S210" s="10"/>
      <c r="T210" s="10"/>
      <c r="U210" s="10"/>
      <c r="V210" s="10"/>
      <c r="W210" s="10"/>
      <c r="X210" s="10"/>
      <c r="Y210" s="10"/>
    </row>
    <row r="211" spans="2:25" ht="15.6" x14ac:dyDescent="0.3">
      <c r="B211" s="311" t="str">
        <f>[7]Mides!E203</f>
        <v>Rudy</v>
      </c>
      <c r="C211" s="312" t="str">
        <f>[7]Mides!D203</f>
        <v>Ajbal</v>
      </c>
      <c r="D211" s="313" t="str">
        <f>IF([7]Mides!F203=1,"X"," ")</f>
        <v xml:space="preserve"> </v>
      </c>
      <c r="E211" s="313" t="str">
        <f>IF([7]Mides!F203=2,"X"," ")</f>
        <v>X</v>
      </c>
      <c r="F211" s="314" t="str">
        <f>[7]Mides!B203</f>
        <v>Está en Tramite</v>
      </c>
      <c r="G211" s="313" t="str">
        <f>IF(AND([7]Mides!H203&gt;=1,[7]Mides!H203&lt;=14),"X"," ")</f>
        <v xml:space="preserve"> </v>
      </c>
      <c r="H211" s="313" t="str">
        <f>IF(AND([7]Mides!H203&gt;=14,[7]Mides!H203&lt;=30),"X"," ")</f>
        <v>X</v>
      </c>
      <c r="I211" s="313" t="str">
        <f>IF(AND([7]Mides!H203&gt;=31,[7]Mides!H203&lt;=60),"X","  ")</f>
        <v xml:space="preserve">  </v>
      </c>
      <c r="J211" s="313" t="str">
        <f>IF([7]Mides!H203&gt;60,"X", "  ")</f>
        <v xml:space="preserve">  </v>
      </c>
      <c r="K211" s="315">
        <f>[7]Mides!N203</f>
        <v>0</v>
      </c>
      <c r="L211" s="315">
        <f>[7]Mides!K203</f>
        <v>0</v>
      </c>
      <c r="M211" s="315">
        <f>[7]Mides!L203</f>
        <v>0</v>
      </c>
      <c r="N211" s="315" t="str">
        <f>[7]Mides!M203</f>
        <v>X</v>
      </c>
      <c r="O211" s="315">
        <f t="shared" si="3"/>
        <v>0</v>
      </c>
      <c r="P211" s="315" t="str">
        <f>[7]Mides!R203</f>
        <v>Guatemala</v>
      </c>
      <c r="Q211" s="315" t="str">
        <f>[7]Mides!S203</f>
        <v>Guatemala</v>
      </c>
      <c r="R211" s="10"/>
      <c r="S211" s="10"/>
      <c r="T211" s="10"/>
      <c r="U211" s="10"/>
      <c r="V211" s="10"/>
      <c r="W211" s="10"/>
      <c r="X211" s="10"/>
      <c r="Y211" s="10"/>
    </row>
    <row r="212" spans="2:25" ht="15.6" x14ac:dyDescent="0.3">
      <c r="B212" s="311" t="str">
        <f>[7]Mides!E204</f>
        <v>Eunice</v>
      </c>
      <c r="C212" s="312" t="str">
        <f>[7]Mides!D204</f>
        <v>Patsan</v>
      </c>
      <c r="D212" s="313" t="str">
        <f>IF([7]Mides!F204=1,"X"," ")</f>
        <v>X</v>
      </c>
      <c r="E212" s="313" t="str">
        <f>IF([7]Mides!F204=2,"X"," ")</f>
        <v xml:space="preserve"> </v>
      </c>
      <c r="F212" s="314" t="str">
        <f>[7]Mides!B204</f>
        <v>Pendiente</v>
      </c>
      <c r="G212" s="313" t="str">
        <f>IF(AND([7]Mides!H204&gt;=1,[7]Mides!H204&lt;=14),"X"," ")</f>
        <v xml:space="preserve"> </v>
      </c>
      <c r="H212" s="313" t="str">
        <f>IF(AND([7]Mides!H204&gt;=14,[7]Mides!H204&lt;=30),"X"," ")</f>
        <v>X</v>
      </c>
      <c r="I212" s="313" t="str">
        <f>IF(AND([7]Mides!H204&gt;=31,[7]Mides!H204&lt;=60),"X","  ")</f>
        <v xml:space="preserve">  </v>
      </c>
      <c r="J212" s="313" t="str">
        <f>IF([7]Mides!H204&gt;60,"X", "  ")</f>
        <v xml:space="preserve">  </v>
      </c>
      <c r="K212" s="315">
        <f>[7]Mides!N204</f>
        <v>0</v>
      </c>
      <c r="L212" s="315">
        <f>[7]Mides!K204</f>
        <v>0</v>
      </c>
      <c r="M212" s="315">
        <f>[7]Mides!L204</f>
        <v>0</v>
      </c>
      <c r="N212" s="315" t="str">
        <f>[7]Mides!M204</f>
        <v>X</v>
      </c>
      <c r="O212" s="315">
        <f t="shared" si="3"/>
        <v>0</v>
      </c>
      <c r="P212" s="315" t="str">
        <f>[7]Mides!R204</f>
        <v>Guatemala</v>
      </c>
      <c r="Q212" s="315" t="str">
        <f>[7]Mides!S204</f>
        <v>Guatemala</v>
      </c>
      <c r="R212" s="10"/>
      <c r="S212" s="10"/>
      <c r="T212" s="10"/>
      <c r="U212" s="10"/>
      <c r="V212" s="10"/>
      <c r="W212" s="10"/>
      <c r="X212" s="10"/>
      <c r="Y212" s="10"/>
    </row>
    <row r="213" spans="2:25" ht="15.6" x14ac:dyDescent="0.3">
      <c r="B213" s="311" t="str">
        <f>[7]Mides!E205</f>
        <v>Jonathan</v>
      </c>
      <c r="C213" s="312" t="str">
        <f>[7]Mides!D205</f>
        <v>Archila</v>
      </c>
      <c r="D213" s="313" t="str">
        <f>IF([7]Mides!F205=1,"X"," ")</f>
        <v xml:space="preserve"> </v>
      </c>
      <c r="E213" s="313" t="str">
        <f>IF([7]Mides!F205=2,"X"," ")</f>
        <v>X</v>
      </c>
      <c r="F213" s="314">
        <f>[7]Mides!B205</f>
        <v>1603554511904</v>
      </c>
      <c r="G213" s="313" t="str">
        <f>IF(AND([7]Mides!H205&gt;=1,[7]Mides!H205&lt;=14),"X"," ")</f>
        <v xml:space="preserve"> </v>
      </c>
      <c r="H213" s="313" t="str">
        <f>IF(AND([7]Mides!H205&gt;=14,[7]Mides!H205&lt;=30),"X"," ")</f>
        <v xml:space="preserve"> </v>
      </c>
      <c r="I213" s="313" t="str">
        <f>IF(AND([7]Mides!H205&gt;=31,[7]Mides!H205&lt;=60),"X","  ")</f>
        <v>X</v>
      </c>
      <c r="J213" s="313" t="str">
        <f>IF([7]Mides!H205&gt;60,"X", "  ")</f>
        <v xml:space="preserve">  </v>
      </c>
      <c r="K213" s="315">
        <f>[7]Mides!N205</f>
        <v>0</v>
      </c>
      <c r="L213" s="315">
        <f>[7]Mides!K205</f>
        <v>0</v>
      </c>
      <c r="M213" s="315">
        <f>[7]Mides!L205</f>
        <v>0</v>
      </c>
      <c r="N213" s="315" t="str">
        <f>[7]Mides!M205</f>
        <v>X</v>
      </c>
      <c r="O213" s="315">
        <f t="shared" si="3"/>
        <v>0</v>
      </c>
      <c r="P213" s="315" t="str">
        <f>[7]Mides!R205</f>
        <v>Guatemala</v>
      </c>
      <c r="Q213" s="315" t="str">
        <f>[7]Mides!S205</f>
        <v>Guatemala</v>
      </c>
      <c r="R213" s="10"/>
      <c r="S213" s="10"/>
      <c r="T213" s="10"/>
      <c r="U213" s="10"/>
      <c r="V213" s="10"/>
      <c r="W213" s="10"/>
      <c r="X213" s="10"/>
      <c r="Y213" s="10"/>
    </row>
    <row r="214" spans="2:25" ht="15.6" x14ac:dyDescent="0.3">
      <c r="B214" s="311" t="str">
        <f>[7]Mides!E206</f>
        <v>Gerber</v>
      </c>
      <c r="C214" s="312" t="str">
        <f>[7]Mides!D206</f>
        <v>Kiessner</v>
      </c>
      <c r="D214" s="313" t="str">
        <f>IF([7]Mides!F206=1,"X"," ")</f>
        <v xml:space="preserve"> </v>
      </c>
      <c r="E214" s="313" t="str">
        <f>IF([7]Mides!F206=2,"X"," ")</f>
        <v>X</v>
      </c>
      <c r="F214" s="314">
        <f>[7]Mides!B206</f>
        <v>2375539020101</v>
      </c>
      <c r="G214" s="313" t="str">
        <f>IF(AND([7]Mides!H206&gt;=1,[7]Mides!H206&lt;=14),"X"," ")</f>
        <v xml:space="preserve"> </v>
      </c>
      <c r="H214" s="313" t="str">
        <f>IF(AND([7]Mides!H206&gt;=14,[7]Mides!H206&lt;=30),"X"," ")</f>
        <v xml:space="preserve"> </v>
      </c>
      <c r="I214" s="313" t="str">
        <f>IF(AND([7]Mides!H206&gt;=31,[7]Mides!H206&lt;=60),"X","  ")</f>
        <v>X</v>
      </c>
      <c r="J214" s="313" t="str">
        <f>IF([7]Mides!H206&gt;60,"X", "  ")</f>
        <v xml:space="preserve">  </v>
      </c>
      <c r="K214" s="315">
        <f>[7]Mides!N206</f>
        <v>0</v>
      </c>
      <c r="L214" s="315">
        <f>[7]Mides!K206</f>
        <v>0</v>
      </c>
      <c r="M214" s="315">
        <f>[7]Mides!L206</f>
        <v>0</v>
      </c>
      <c r="N214" s="315" t="str">
        <f>[7]Mides!M206</f>
        <v>X</v>
      </c>
      <c r="O214" s="315">
        <f t="shared" si="3"/>
        <v>0</v>
      </c>
      <c r="P214" s="315" t="str">
        <f>[7]Mides!R206</f>
        <v>Guatemala</v>
      </c>
      <c r="Q214" s="315" t="str">
        <f>[7]Mides!S206</f>
        <v>Guatemala</v>
      </c>
      <c r="R214" s="10"/>
      <c r="S214" s="10"/>
      <c r="T214" s="10"/>
      <c r="U214" s="10"/>
      <c r="V214" s="10"/>
      <c r="W214" s="10"/>
      <c r="X214" s="10"/>
      <c r="Y214" s="10"/>
    </row>
    <row r="215" spans="2:25" ht="15.6" x14ac:dyDescent="0.3">
      <c r="B215" s="311" t="str">
        <f>[7]Mides!E207</f>
        <v>Carlos</v>
      </c>
      <c r="C215" s="312" t="str">
        <f>[7]Mides!D207</f>
        <v>Artola</v>
      </c>
      <c r="D215" s="313" t="str">
        <f>IF([7]Mides!F207=1,"X"," ")</f>
        <v xml:space="preserve"> </v>
      </c>
      <c r="E215" s="313" t="str">
        <f>IF([7]Mides!F207=2,"X"," ")</f>
        <v>X</v>
      </c>
      <c r="F215" s="314">
        <f>[7]Mides!B207</f>
        <v>2314383460101</v>
      </c>
      <c r="G215" s="313" t="str">
        <f>IF(AND([7]Mides!H207&gt;=1,[7]Mides!H207&lt;=14),"X"," ")</f>
        <v xml:space="preserve"> </v>
      </c>
      <c r="H215" s="313" t="str">
        <f>IF(AND([7]Mides!H207&gt;=14,[7]Mides!H207&lt;=30),"X"," ")</f>
        <v xml:space="preserve"> </v>
      </c>
      <c r="I215" s="313" t="str">
        <f>IF(AND([7]Mides!H207&gt;=31,[7]Mides!H207&lt;=60),"X","  ")</f>
        <v>X</v>
      </c>
      <c r="J215" s="313" t="str">
        <f>IF([7]Mides!H207&gt;60,"X", "  ")</f>
        <v xml:space="preserve">  </v>
      </c>
      <c r="K215" s="315">
        <f>[7]Mides!N207</f>
        <v>0</v>
      </c>
      <c r="L215" s="315">
        <f>[7]Mides!K207</f>
        <v>0</v>
      </c>
      <c r="M215" s="315">
        <f>[7]Mides!L207</f>
        <v>0</v>
      </c>
      <c r="N215" s="315" t="str">
        <f>[7]Mides!M207</f>
        <v>X</v>
      </c>
      <c r="O215" s="315">
        <f t="shared" si="3"/>
        <v>0</v>
      </c>
      <c r="P215" s="315" t="str">
        <f>[7]Mides!R207</f>
        <v>Guatemala</v>
      </c>
      <c r="Q215" s="315" t="str">
        <f>[7]Mides!S207</f>
        <v>Guatemala</v>
      </c>
      <c r="R215" s="10"/>
      <c r="S215" s="10"/>
      <c r="T215" s="10"/>
      <c r="U215" s="10"/>
      <c r="V215" s="10"/>
      <c r="W215" s="10"/>
      <c r="X215" s="10"/>
      <c r="Y215" s="10"/>
    </row>
    <row r="216" spans="2:25" ht="15.6" x14ac:dyDescent="0.3">
      <c r="B216" s="311" t="str">
        <f>[7]Mides!E208</f>
        <v>Gerón</v>
      </c>
      <c r="C216" s="312" t="str">
        <f>[7]Mides!D208</f>
        <v>Artola</v>
      </c>
      <c r="D216" s="313" t="str">
        <f>IF([7]Mides!F208=1,"X"," ")</f>
        <v xml:space="preserve"> </v>
      </c>
      <c r="E216" s="313" t="str">
        <f>IF([7]Mides!F208=2,"X"," ")</f>
        <v>X</v>
      </c>
      <c r="F216" s="314" t="str">
        <f>[7]Mides!B208</f>
        <v>Menor De Edad</v>
      </c>
      <c r="G216" s="313" t="str">
        <f>IF(AND([7]Mides!H208&gt;=1,[7]Mides!H208&lt;=14),"X"," ")</f>
        <v>X</v>
      </c>
      <c r="H216" s="313" t="str">
        <f>IF(AND([7]Mides!H208&gt;=14,[7]Mides!H208&lt;=30),"X"," ")</f>
        <v xml:space="preserve"> </v>
      </c>
      <c r="I216" s="313" t="str">
        <f>IF(AND([7]Mides!H208&gt;=31,[7]Mides!H208&lt;=60),"X","  ")</f>
        <v xml:space="preserve">  </v>
      </c>
      <c r="J216" s="313" t="str">
        <f>IF([7]Mides!H208&gt;60,"X", "  ")</f>
        <v xml:space="preserve">  </v>
      </c>
      <c r="K216" s="315">
        <f>[7]Mides!N208</f>
        <v>0</v>
      </c>
      <c r="L216" s="315">
        <f>[7]Mides!K208</f>
        <v>0</v>
      </c>
      <c r="M216" s="315">
        <f>[7]Mides!L208</f>
        <v>0</v>
      </c>
      <c r="N216" s="315" t="str">
        <f>[7]Mides!M208</f>
        <v>X</v>
      </c>
      <c r="O216" s="315">
        <f t="shared" si="3"/>
        <v>0</v>
      </c>
      <c r="P216" s="315" t="str">
        <f>[7]Mides!R208</f>
        <v>Guatemala</v>
      </c>
      <c r="Q216" s="315" t="str">
        <f>[7]Mides!S208</f>
        <v>Guatemala</v>
      </c>
      <c r="R216" s="10"/>
      <c r="S216" s="10"/>
      <c r="T216" s="10"/>
      <c r="U216" s="10"/>
      <c r="V216" s="10"/>
      <c r="W216" s="10"/>
      <c r="X216" s="10"/>
      <c r="Y216" s="10"/>
    </row>
    <row r="217" spans="2:25" ht="15.6" x14ac:dyDescent="0.3">
      <c r="B217" s="311" t="str">
        <f>[7]Mides!E209</f>
        <v xml:space="preserve">Juan </v>
      </c>
      <c r="C217" s="312" t="str">
        <f>[7]Mides!D209</f>
        <v>Carrá</v>
      </c>
      <c r="D217" s="313" t="str">
        <f>IF([7]Mides!F209=1,"X"," ")</f>
        <v xml:space="preserve"> </v>
      </c>
      <c r="E217" s="313" t="str">
        <f>IF([7]Mides!F209=2,"X"," ")</f>
        <v>X</v>
      </c>
      <c r="F217" s="314" t="str">
        <f>[7]Mides!B209</f>
        <v>Menor de Edad</v>
      </c>
      <c r="G217" s="313" t="str">
        <f>IF(AND([7]Mides!H209&gt;=1,[7]Mides!H209&lt;=14),"X"," ")</f>
        <v>X</v>
      </c>
      <c r="H217" s="313" t="str">
        <f>IF(AND([7]Mides!H209&gt;=14,[7]Mides!H209&lt;=30),"X"," ")</f>
        <v xml:space="preserve"> </v>
      </c>
      <c r="I217" s="313" t="str">
        <f>IF(AND([7]Mides!H209&gt;=31,[7]Mides!H209&lt;=60),"X","  ")</f>
        <v xml:space="preserve">  </v>
      </c>
      <c r="J217" s="313" t="str">
        <f>IF([7]Mides!H209&gt;60,"X", "  ")</f>
        <v xml:space="preserve">  </v>
      </c>
      <c r="K217" s="315">
        <f>[7]Mides!N209</f>
        <v>0</v>
      </c>
      <c r="L217" s="315">
        <f>[7]Mides!K209</f>
        <v>0</v>
      </c>
      <c r="M217" s="315">
        <f>[7]Mides!L209</f>
        <v>0</v>
      </c>
      <c r="N217" s="315" t="str">
        <f>[7]Mides!M209</f>
        <v>X</v>
      </c>
      <c r="O217" s="315">
        <f t="shared" si="3"/>
        <v>0</v>
      </c>
      <c r="P217" s="315" t="str">
        <f>[7]Mides!R209</f>
        <v>Guatemala</v>
      </c>
      <c r="Q217" s="315" t="str">
        <f>[7]Mides!S209</f>
        <v>Guatemala</v>
      </c>
      <c r="R217" s="10"/>
      <c r="S217" s="10"/>
      <c r="T217" s="10"/>
      <c r="U217" s="10"/>
      <c r="V217" s="10"/>
      <c r="W217" s="10"/>
      <c r="X217" s="10"/>
      <c r="Y217" s="10"/>
    </row>
    <row r="218" spans="2:25" ht="15.6" x14ac:dyDescent="0.3">
      <c r="B218" s="311" t="str">
        <f>[7]Mides!E210</f>
        <v>Damaris</v>
      </c>
      <c r="C218" s="312" t="str">
        <f>[7]Mides!D210</f>
        <v>Peréz</v>
      </c>
      <c r="D218" s="313" t="str">
        <f>IF([7]Mides!F210=1,"X"," ")</f>
        <v>X</v>
      </c>
      <c r="E218" s="313" t="str">
        <f>IF([7]Mides!F210=2,"X"," ")</f>
        <v xml:space="preserve"> </v>
      </c>
      <c r="F218" s="314">
        <f>[7]Mides!B210</f>
        <v>2256066230101</v>
      </c>
      <c r="G218" s="313" t="str">
        <f>IF(AND([7]Mides!H210&gt;=1,[7]Mides!H210&lt;=14),"X"," ")</f>
        <v xml:space="preserve"> </v>
      </c>
      <c r="H218" s="313" t="str">
        <f>IF(AND([7]Mides!H210&gt;=14,[7]Mides!H210&lt;=30),"X"," ")</f>
        <v>X</v>
      </c>
      <c r="I218" s="313" t="str">
        <f>IF(AND([7]Mides!H210&gt;=31,[7]Mides!H210&lt;=60),"X","  ")</f>
        <v xml:space="preserve">  </v>
      </c>
      <c r="J218" s="313" t="str">
        <f>IF([7]Mides!H210&gt;60,"X", "  ")</f>
        <v xml:space="preserve">  </v>
      </c>
      <c r="K218" s="315">
        <f>[7]Mides!N210</f>
        <v>0</v>
      </c>
      <c r="L218" s="315">
        <f>[7]Mides!K210</f>
        <v>0</v>
      </c>
      <c r="M218" s="315">
        <f>[7]Mides!L210</f>
        <v>0</v>
      </c>
      <c r="N218" s="315" t="str">
        <f>[7]Mides!M210</f>
        <v>X</v>
      </c>
      <c r="O218" s="315">
        <f t="shared" si="3"/>
        <v>0</v>
      </c>
      <c r="P218" s="315" t="str">
        <f>[7]Mides!R210</f>
        <v>Guatemala</v>
      </c>
      <c r="Q218" s="315" t="str">
        <f>[7]Mides!S210</f>
        <v>Guatemala</v>
      </c>
      <c r="R218" s="10"/>
      <c r="S218" s="10"/>
      <c r="T218" s="10"/>
      <c r="U218" s="10"/>
      <c r="V218" s="10"/>
      <c r="W218" s="10"/>
      <c r="X218" s="10"/>
      <c r="Y218" s="10"/>
    </row>
    <row r="219" spans="2:25" ht="15.6" x14ac:dyDescent="0.3">
      <c r="B219" s="311" t="str">
        <f>[7]Mides!E211</f>
        <v>Lilian</v>
      </c>
      <c r="C219" s="312" t="str">
        <f>[7]Mides!D211</f>
        <v>CRUZ</v>
      </c>
      <c r="D219" s="313" t="str">
        <f>IF([7]Mides!F211=1,"X"," ")</f>
        <v>X</v>
      </c>
      <c r="E219" s="313" t="str">
        <f>IF([7]Mides!F211=2,"X"," ")</f>
        <v xml:space="preserve"> </v>
      </c>
      <c r="F219" s="314">
        <f>[7]Mides!B211</f>
        <v>1853011850101</v>
      </c>
      <c r="G219" s="313" t="str">
        <f>IF(AND([7]Mides!H211&gt;=1,[7]Mides!H211&lt;=14),"X"," ")</f>
        <v xml:space="preserve"> </v>
      </c>
      <c r="H219" s="313" t="str">
        <f>IF(AND([7]Mides!H211&gt;=14,[7]Mides!H211&lt;=30),"X"," ")</f>
        <v xml:space="preserve"> </v>
      </c>
      <c r="I219" s="313" t="str">
        <f>IF(AND([7]Mides!H211&gt;=31,[7]Mides!H211&lt;=60),"X","  ")</f>
        <v>X</v>
      </c>
      <c r="J219" s="313" t="str">
        <f>IF([7]Mides!H211&gt;60,"X", "  ")</f>
        <v xml:space="preserve">  </v>
      </c>
      <c r="K219" s="315">
        <f>[7]Mides!N211</f>
        <v>0</v>
      </c>
      <c r="L219" s="315">
        <f>[7]Mides!K211</f>
        <v>0</v>
      </c>
      <c r="M219" s="315">
        <f>[7]Mides!L211</f>
        <v>0</v>
      </c>
      <c r="N219" s="315" t="str">
        <f>[7]Mides!M211</f>
        <v>X</v>
      </c>
      <c r="O219" s="315">
        <f t="shared" si="3"/>
        <v>0</v>
      </c>
      <c r="P219" s="315" t="str">
        <f>[7]Mides!R211</f>
        <v>Guatemala</v>
      </c>
      <c r="Q219" s="315" t="str">
        <f>[7]Mides!S211</f>
        <v>Guatemala</v>
      </c>
      <c r="R219" s="10"/>
      <c r="S219" s="10"/>
      <c r="T219" s="10"/>
      <c r="U219" s="10"/>
      <c r="V219" s="10"/>
      <c r="W219" s="10"/>
      <c r="X219" s="10"/>
      <c r="Y219" s="10"/>
    </row>
    <row r="220" spans="2:25" ht="15.6" x14ac:dyDescent="0.3">
      <c r="B220" s="311" t="str">
        <f>[7]Mides!E212</f>
        <v>Maria</v>
      </c>
      <c r="C220" s="312" t="str">
        <f>[7]Mides!D212</f>
        <v xml:space="preserve">Lic </v>
      </c>
      <c r="D220" s="313" t="str">
        <f>IF([7]Mides!F212=1,"X"," ")</f>
        <v>X</v>
      </c>
      <c r="E220" s="313" t="str">
        <f>IF([7]Mides!F212=2,"X"," ")</f>
        <v xml:space="preserve"> </v>
      </c>
      <c r="F220" s="314">
        <f>[7]Mides!B212</f>
        <v>1642926080106</v>
      </c>
      <c r="G220" s="313" t="str">
        <f>IF(AND([7]Mides!H212&gt;=1,[7]Mides!H212&lt;=14),"X"," ")</f>
        <v xml:space="preserve"> </v>
      </c>
      <c r="H220" s="313" t="str">
        <f>IF(AND([7]Mides!H212&gt;=14,[7]Mides!H212&lt;=30),"X"," ")</f>
        <v xml:space="preserve"> </v>
      </c>
      <c r="I220" s="313" t="str">
        <f>IF(AND([7]Mides!H212&gt;=31,[7]Mides!H212&lt;=60),"X","  ")</f>
        <v>X</v>
      </c>
      <c r="J220" s="313" t="str">
        <f>IF([7]Mides!H212&gt;60,"X", "  ")</f>
        <v xml:space="preserve">  </v>
      </c>
      <c r="K220" s="315">
        <f>[7]Mides!N212</f>
        <v>0</v>
      </c>
      <c r="L220" s="315">
        <f>[7]Mides!K212</f>
        <v>0</v>
      </c>
      <c r="M220" s="315">
        <f>[7]Mides!L212</f>
        <v>0</v>
      </c>
      <c r="N220" s="315" t="str">
        <f>[7]Mides!M212</f>
        <v>x</v>
      </c>
      <c r="O220" s="315">
        <f t="shared" si="3"/>
        <v>0</v>
      </c>
      <c r="P220" s="315" t="str">
        <f>[7]Mides!R212</f>
        <v>Guatemala</v>
      </c>
      <c r="Q220" s="315" t="str">
        <f>[7]Mides!S212</f>
        <v>Guatemala</v>
      </c>
      <c r="R220" s="10"/>
      <c r="S220" s="10"/>
      <c r="T220" s="10"/>
      <c r="U220" s="10"/>
      <c r="V220" s="10"/>
      <c r="W220" s="10"/>
      <c r="X220" s="10"/>
      <c r="Y220" s="10"/>
    </row>
    <row r="221" spans="2:25" ht="15.6" x14ac:dyDescent="0.3">
      <c r="B221" s="311" t="str">
        <f>[7]Mides!E213</f>
        <v>Victor</v>
      </c>
      <c r="C221" s="312" t="str">
        <f>[7]Mides!D213</f>
        <v>Picón</v>
      </c>
      <c r="D221" s="313" t="str">
        <f>IF([7]Mides!F213=1,"X"," ")</f>
        <v xml:space="preserve"> </v>
      </c>
      <c r="E221" s="313" t="str">
        <f>IF([7]Mides!F213=2,"X"," ")</f>
        <v>X</v>
      </c>
      <c r="F221" s="314">
        <f>[7]Mides!B213</f>
        <v>2185059060101</v>
      </c>
      <c r="G221" s="313" t="str">
        <f>IF(AND([7]Mides!H213&gt;=1,[7]Mides!H213&lt;=14),"X"," ")</f>
        <v xml:space="preserve"> </v>
      </c>
      <c r="H221" s="313" t="str">
        <f>IF(AND([7]Mides!H213&gt;=14,[7]Mides!H213&lt;=30),"X"," ")</f>
        <v xml:space="preserve"> </v>
      </c>
      <c r="I221" s="313" t="str">
        <f>IF(AND([7]Mides!H213&gt;=31,[7]Mides!H213&lt;=60),"X","  ")</f>
        <v>X</v>
      </c>
      <c r="J221" s="313" t="str">
        <f>IF([7]Mides!H213&gt;60,"X", "  ")</f>
        <v xml:space="preserve">  </v>
      </c>
      <c r="K221" s="315">
        <f>[7]Mides!N213</f>
        <v>0</v>
      </c>
      <c r="L221" s="315">
        <f>[7]Mides!K213</f>
        <v>0</v>
      </c>
      <c r="M221" s="315">
        <f>[7]Mides!L213</f>
        <v>0</v>
      </c>
      <c r="N221" s="315" t="str">
        <f>[7]Mides!M213</f>
        <v>X</v>
      </c>
      <c r="O221" s="315">
        <f t="shared" si="3"/>
        <v>0</v>
      </c>
      <c r="P221" s="315" t="str">
        <f>[7]Mides!R213</f>
        <v>Guatemala</v>
      </c>
      <c r="Q221" s="315" t="str">
        <f>[7]Mides!S213</f>
        <v>Guatemala</v>
      </c>
      <c r="R221" s="10"/>
      <c r="S221" s="10"/>
      <c r="T221" s="10"/>
      <c r="U221" s="10"/>
      <c r="V221" s="10"/>
      <c r="W221" s="10"/>
      <c r="X221" s="10"/>
      <c r="Y221" s="10"/>
    </row>
    <row r="222" spans="2:25" ht="15.6" x14ac:dyDescent="0.3">
      <c r="B222" s="311" t="str">
        <f>[7]Mides!E214</f>
        <v xml:space="preserve">Byron </v>
      </c>
      <c r="C222" s="312" t="str">
        <f>[7]Mides!D214</f>
        <v>López</v>
      </c>
      <c r="D222" s="313" t="str">
        <f>IF([7]Mides!F214=1,"X"," ")</f>
        <v xml:space="preserve"> </v>
      </c>
      <c r="E222" s="313" t="str">
        <f>IF([7]Mides!F214=2,"X"," ")</f>
        <v>X</v>
      </c>
      <c r="F222" s="314">
        <f>[7]Mides!B214</f>
        <v>1587538360101</v>
      </c>
      <c r="G222" s="313" t="str">
        <f>IF(AND([7]Mides!H214&gt;=1,[7]Mides!H214&lt;=14),"X"," ")</f>
        <v xml:space="preserve"> </v>
      </c>
      <c r="H222" s="313" t="str">
        <f>IF(AND([7]Mides!H214&gt;=14,[7]Mides!H214&lt;=30),"X"," ")</f>
        <v xml:space="preserve"> </v>
      </c>
      <c r="I222" s="313" t="str">
        <f>IF(AND([7]Mides!H214&gt;=31,[7]Mides!H214&lt;=60),"X","  ")</f>
        <v>X</v>
      </c>
      <c r="J222" s="313" t="str">
        <f>IF([7]Mides!H214&gt;60,"X", "  ")</f>
        <v xml:space="preserve">  </v>
      </c>
      <c r="K222" s="315">
        <f>[7]Mides!N214</f>
        <v>0</v>
      </c>
      <c r="L222" s="315">
        <f>[7]Mides!K214</f>
        <v>0</v>
      </c>
      <c r="M222" s="315">
        <f>[7]Mides!L214</f>
        <v>0</v>
      </c>
      <c r="N222" s="315" t="str">
        <f>[7]Mides!M214</f>
        <v>X</v>
      </c>
      <c r="O222" s="315">
        <f t="shared" si="3"/>
        <v>0</v>
      </c>
      <c r="P222" s="315" t="str">
        <f>[7]Mides!R214</f>
        <v>Guatemala</v>
      </c>
      <c r="Q222" s="315" t="str">
        <f>[7]Mides!S214</f>
        <v>Guatemala</v>
      </c>
      <c r="R222" s="10"/>
      <c r="S222" s="10"/>
      <c r="T222" s="10"/>
      <c r="U222" s="10"/>
      <c r="V222" s="10"/>
      <c r="W222" s="10"/>
      <c r="X222" s="10"/>
      <c r="Y222" s="10"/>
    </row>
    <row r="223" spans="2:25" ht="15.6" x14ac:dyDescent="0.3">
      <c r="B223" s="311" t="str">
        <f>[7]Mides!E215</f>
        <v>Sandra</v>
      </c>
      <c r="C223" s="312" t="str">
        <f>[7]Mides!D215</f>
        <v>Sánchez N</v>
      </c>
      <c r="D223" s="313" t="str">
        <f>IF([7]Mides!F215=1,"X"," ")</f>
        <v>X</v>
      </c>
      <c r="E223" s="313" t="str">
        <f>IF([7]Mides!F215=2,"X"," ")</f>
        <v xml:space="preserve"> </v>
      </c>
      <c r="F223" s="314">
        <f>[7]Mides!B215</f>
        <v>2692612220101</v>
      </c>
      <c r="G223" s="313" t="str">
        <f>IF(AND([7]Mides!H215&gt;=1,[7]Mides!H215&lt;=14),"X"," ")</f>
        <v xml:space="preserve"> </v>
      </c>
      <c r="H223" s="313" t="str">
        <f>IF(AND([7]Mides!H215&gt;=14,[7]Mides!H215&lt;=30),"X"," ")</f>
        <v xml:space="preserve"> </v>
      </c>
      <c r="I223" s="313" t="str">
        <f>IF(AND([7]Mides!H215&gt;=31,[7]Mides!H215&lt;=60),"X","  ")</f>
        <v>X</v>
      </c>
      <c r="J223" s="313" t="str">
        <f>IF([7]Mides!H215&gt;60,"X", "  ")</f>
        <v xml:space="preserve">  </v>
      </c>
      <c r="K223" s="315">
        <f>[7]Mides!N215</f>
        <v>0</v>
      </c>
      <c r="L223" s="315">
        <f>[7]Mides!K215</f>
        <v>0</v>
      </c>
      <c r="M223" s="315">
        <f>[7]Mides!L215</f>
        <v>0</v>
      </c>
      <c r="N223" s="315" t="str">
        <f>[7]Mides!M215</f>
        <v>X</v>
      </c>
      <c r="O223" s="315">
        <f t="shared" si="3"/>
        <v>0</v>
      </c>
      <c r="P223" s="315" t="str">
        <f>[7]Mides!R215</f>
        <v>Guatemala</v>
      </c>
      <c r="Q223" s="315" t="str">
        <f>[7]Mides!S215</f>
        <v>Guatemala</v>
      </c>
      <c r="R223" s="10"/>
      <c r="S223" s="10"/>
      <c r="T223" s="10"/>
      <c r="U223" s="10"/>
      <c r="V223" s="10"/>
      <c r="W223" s="10"/>
      <c r="X223" s="10"/>
      <c r="Y223" s="10"/>
    </row>
    <row r="224" spans="2:25" ht="15.6" x14ac:dyDescent="0.3">
      <c r="B224" s="311" t="str">
        <f>[7]Mides!E216</f>
        <v>Mario</v>
      </c>
      <c r="C224" s="312" t="str">
        <f>[7]Mides!D216</f>
        <v>Esquite</v>
      </c>
      <c r="D224" s="313" t="str">
        <f>IF([7]Mides!F216=1,"X"," ")</f>
        <v xml:space="preserve"> </v>
      </c>
      <c r="E224" s="313" t="str">
        <f>IF([7]Mides!F216=2,"X"," ")</f>
        <v>X</v>
      </c>
      <c r="F224" s="314">
        <f>[7]Mides!B216</f>
        <v>2316675150116</v>
      </c>
      <c r="G224" s="313" t="str">
        <f>IF(AND([7]Mides!H216&gt;=1,[7]Mides!H216&lt;=14),"X"," ")</f>
        <v xml:space="preserve"> </v>
      </c>
      <c r="H224" s="313" t="str">
        <f>IF(AND([7]Mides!H216&gt;=14,[7]Mides!H216&lt;=30),"X"," ")</f>
        <v xml:space="preserve"> </v>
      </c>
      <c r="I224" s="313" t="str">
        <f>IF(AND([7]Mides!H216&gt;=31,[7]Mides!H216&lt;=60),"X","  ")</f>
        <v>X</v>
      </c>
      <c r="J224" s="313" t="str">
        <f>IF([7]Mides!H216&gt;60,"X", "  ")</f>
        <v xml:space="preserve">  </v>
      </c>
      <c r="K224" s="315">
        <f>[7]Mides!N216</f>
        <v>0</v>
      </c>
      <c r="L224" s="315">
        <f>[7]Mides!K216</f>
        <v>0</v>
      </c>
      <c r="M224" s="315">
        <f>[7]Mides!L216</f>
        <v>0</v>
      </c>
      <c r="N224" s="315" t="str">
        <f>[7]Mides!M216</f>
        <v>X</v>
      </c>
      <c r="O224" s="315">
        <f t="shared" si="3"/>
        <v>0</v>
      </c>
      <c r="P224" s="315" t="str">
        <f>[7]Mides!R216</f>
        <v>Guatemala</v>
      </c>
      <c r="Q224" s="315" t="str">
        <f>[7]Mides!S216</f>
        <v>Guatemala</v>
      </c>
      <c r="R224" s="10"/>
      <c r="S224" s="10"/>
      <c r="T224" s="10"/>
      <c r="U224" s="10"/>
      <c r="V224" s="10"/>
      <c r="W224" s="10"/>
      <c r="X224" s="10"/>
      <c r="Y224" s="10"/>
    </row>
    <row r="225" spans="2:25" ht="15.6" x14ac:dyDescent="0.3">
      <c r="B225" s="311" t="str">
        <f>[7]Mides!E217</f>
        <v>Francisco</v>
      </c>
      <c r="C225" s="312" t="str">
        <f>[7]Mides!D217</f>
        <v>Mayorga</v>
      </c>
      <c r="D225" s="313" t="str">
        <f>IF([7]Mides!F217=1,"X"," ")</f>
        <v xml:space="preserve"> </v>
      </c>
      <c r="E225" s="313" t="str">
        <f>IF([7]Mides!F217=2,"X"," ")</f>
        <v>X</v>
      </c>
      <c r="F225" s="314">
        <f>[7]Mides!B217</f>
        <v>2553349580101</v>
      </c>
      <c r="G225" s="313" t="str">
        <f>IF(AND([7]Mides!H217&gt;=1,[7]Mides!H217&lt;=14),"X"," ")</f>
        <v xml:space="preserve"> </v>
      </c>
      <c r="H225" s="313" t="str">
        <f>IF(AND([7]Mides!H217&gt;=14,[7]Mides!H217&lt;=30),"X"," ")</f>
        <v>X</v>
      </c>
      <c r="I225" s="313" t="str">
        <f>IF(AND([7]Mides!H217&gt;=31,[7]Mides!H217&lt;=60),"X","  ")</f>
        <v xml:space="preserve">  </v>
      </c>
      <c r="J225" s="313" t="str">
        <f>IF([7]Mides!H217&gt;60,"X", "  ")</f>
        <v xml:space="preserve">  </v>
      </c>
      <c r="K225" s="315">
        <f>[7]Mides!N217</f>
        <v>0</v>
      </c>
      <c r="L225" s="315">
        <f>[7]Mides!K217</f>
        <v>0</v>
      </c>
      <c r="M225" s="315">
        <f>[7]Mides!L217</f>
        <v>0</v>
      </c>
      <c r="N225" s="315" t="str">
        <f>[7]Mides!M217</f>
        <v>X</v>
      </c>
      <c r="O225" s="315">
        <f t="shared" si="3"/>
        <v>0</v>
      </c>
      <c r="P225" s="315" t="str">
        <f>[7]Mides!R217</f>
        <v>Guatemala</v>
      </c>
      <c r="Q225" s="315" t="str">
        <f>[7]Mides!S217</f>
        <v>Guatemala</v>
      </c>
      <c r="R225" s="10"/>
      <c r="S225" s="10"/>
      <c r="T225" s="10"/>
      <c r="U225" s="10"/>
      <c r="V225" s="10"/>
      <c r="W225" s="10"/>
      <c r="X225" s="10"/>
      <c r="Y225" s="10"/>
    </row>
    <row r="226" spans="2:25" ht="15.6" x14ac:dyDescent="0.3">
      <c r="B226" s="311" t="str">
        <f>[7]Mides!E218</f>
        <v>Josue</v>
      </c>
      <c r="C226" s="312" t="str">
        <f>[7]Mides!D218</f>
        <v>Larios</v>
      </c>
      <c r="D226" s="313" t="str">
        <f>IF([7]Mides!F218=1,"X"," ")</f>
        <v xml:space="preserve"> </v>
      </c>
      <c r="E226" s="313" t="str">
        <f>IF([7]Mides!F218=2,"X"," ")</f>
        <v>X</v>
      </c>
      <c r="F226" s="314" t="str">
        <f>[7]Mides!B218</f>
        <v>Menor De edad</v>
      </c>
      <c r="G226" s="313" t="str">
        <f>IF(AND([7]Mides!H218&gt;=1,[7]Mides!H218&lt;=14),"X"," ")</f>
        <v>X</v>
      </c>
      <c r="H226" s="313" t="str">
        <f>IF(AND([7]Mides!H218&gt;=14,[7]Mides!H218&lt;=30),"X"," ")</f>
        <v xml:space="preserve"> </v>
      </c>
      <c r="I226" s="313" t="str">
        <f>IF(AND([7]Mides!H218&gt;=31,[7]Mides!H218&lt;=60),"X","  ")</f>
        <v xml:space="preserve">  </v>
      </c>
      <c r="J226" s="313" t="str">
        <f>IF([7]Mides!H218&gt;60,"X", "  ")</f>
        <v xml:space="preserve">  </v>
      </c>
      <c r="K226" s="315">
        <f>[7]Mides!N218</f>
        <v>0</v>
      </c>
      <c r="L226" s="315">
        <f>[7]Mides!K218</f>
        <v>0</v>
      </c>
      <c r="M226" s="315">
        <f>[7]Mides!L218</f>
        <v>0</v>
      </c>
      <c r="N226" s="315" t="str">
        <f>[7]Mides!M218</f>
        <v>X</v>
      </c>
      <c r="O226" s="315">
        <f t="shared" si="3"/>
        <v>0</v>
      </c>
      <c r="P226" s="315" t="str">
        <f>[7]Mides!R218</f>
        <v>Guatemala</v>
      </c>
      <c r="Q226" s="315" t="str">
        <f>[7]Mides!S218</f>
        <v>Guatemala</v>
      </c>
      <c r="R226" s="10"/>
      <c r="S226" s="10"/>
      <c r="T226" s="10"/>
      <c r="U226" s="10"/>
      <c r="V226" s="10"/>
      <c r="W226" s="10"/>
      <c r="X226" s="10"/>
      <c r="Y226" s="10"/>
    </row>
    <row r="227" spans="2:25" ht="15.6" x14ac:dyDescent="0.3">
      <c r="B227" s="311" t="str">
        <f>[7]Mides!E219</f>
        <v>Mariana</v>
      </c>
      <c r="C227" s="312" t="str">
        <f>[7]Mides!D219</f>
        <v>Baltazar</v>
      </c>
      <c r="D227" s="313" t="str">
        <f>IF([7]Mides!F219=1,"X"," ")</f>
        <v>X</v>
      </c>
      <c r="E227" s="313" t="str">
        <f>IF([7]Mides!F219=2,"X"," ")</f>
        <v xml:space="preserve"> </v>
      </c>
      <c r="F227" s="314">
        <f>[7]Mides!B219</f>
        <v>1961378881802</v>
      </c>
      <c r="G227" s="313" t="str">
        <f>IF(AND([7]Mides!H219&gt;=1,[7]Mides!H219&lt;=14),"X"," ")</f>
        <v xml:space="preserve"> </v>
      </c>
      <c r="H227" s="313" t="str">
        <f>IF(AND([7]Mides!H219&gt;=14,[7]Mides!H219&lt;=30),"X"," ")</f>
        <v xml:space="preserve"> </v>
      </c>
      <c r="I227" s="313" t="str">
        <f>IF(AND([7]Mides!H219&gt;=31,[7]Mides!H219&lt;=60),"X","  ")</f>
        <v>X</v>
      </c>
      <c r="J227" s="313" t="str">
        <f>IF([7]Mides!H219&gt;60,"X", "  ")</f>
        <v xml:space="preserve">  </v>
      </c>
      <c r="K227" s="315">
        <f>[7]Mides!N219</f>
        <v>0</v>
      </c>
      <c r="L227" s="315">
        <f>[7]Mides!K219</f>
        <v>0</v>
      </c>
      <c r="M227" s="315" t="str">
        <f>[7]Mides!L219</f>
        <v>X</v>
      </c>
      <c r="N227" s="315">
        <f>[7]Mides!M219</f>
        <v>0</v>
      </c>
      <c r="O227" s="315">
        <f t="shared" si="3"/>
        <v>0</v>
      </c>
      <c r="P227" s="315" t="str">
        <f>[7]Mides!R219</f>
        <v>Guatemala</v>
      </c>
      <c r="Q227" s="315" t="str">
        <f>[7]Mides!S219</f>
        <v>Guatemala</v>
      </c>
      <c r="R227" s="10"/>
      <c r="S227" s="10"/>
      <c r="T227" s="10"/>
      <c r="U227" s="10"/>
      <c r="V227" s="10"/>
      <c r="W227" s="10"/>
      <c r="X227" s="10"/>
      <c r="Y227" s="10"/>
    </row>
    <row r="228" spans="2:25" ht="15.6" x14ac:dyDescent="0.3">
      <c r="B228" s="311" t="str">
        <f>[7]Mides!E220</f>
        <v>Antony</v>
      </c>
      <c r="C228" s="312" t="str">
        <f>[7]Mides!D220</f>
        <v>Roldan</v>
      </c>
      <c r="D228" s="313" t="str">
        <f>IF([7]Mides!F220=1,"X"," ")</f>
        <v xml:space="preserve"> </v>
      </c>
      <c r="E228" s="313" t="str">
        <f>IF([7]Mides!F220=2,"X"," ")</f>
        <v>X</v>
      </c>
      <c r="F228" s="314" t="str">
        <f>[7]Mides!B220</f>
        <v>menor de Edad</v>
      </c>
      <c r="G228" s="313" t="str">
        <f>IF(AND([7]Mides!H220&gt;=1,[7]Mides!H220&lt;=14),"X"," ")</f>
        <v>X</v>
      </c>
      <c r="H228" s="313" t="str">
        <f>IF(AND([7]Mides!H220&gt;=14,[7]Mides!H220&lt;=30),"X"," ")</f>
        <v xml:space="preserve"> </v>
      </c>
      <c r="I228" s="313" t="str">
        <f>IF(AND([7]Mides!H220&gt;=31,[7]Mides!H220&lt;=60),"X","  ")</f>
        <v xml:space="preserve">  </v>
      </c>
      <c r="J228" s="313" t="str">
        <f>IF([7]Mides!H220&gt;60,"X", "  ")</f>
        <v xml:space="preserve">  </v>
      </c>
      <c r="K228" s="315">
        <f>[7]Mides!N220</f>
        <v>0</v>
      </c>
      <c r="L228" s="315">
        <f>[7]Mides!K220</f>
        <v>0</v>
      </c>
      <c r="M228" s="315">
        <f>[7]Mides!L220</f>
        <v>0</v>
      </c>
      <c r="N228" s="315" t="str">
        <f>[7]Mides!M220</f>
        <v>X</v>
      </c>
      <c r="O228" s="315">
        <f t="shared" si="3"/>
        <v>0</v>
      </c>
      <c r="P228" s="315" t="str">
        <f>[7]Mides!R220</f>
        <v>Guatemala</v>
      </c>
      <c r="Q228" s="315" t="str">
        <f>[7]Mides!S220</f>
        <v>Guatemala</v>
      </c>
      <c r="R228" s="10"/>
      <c r="S228" s="10"/>
      <c r="T228" s="10"/>
      <c r="U228" s="10"/>
      <c r="V228" s="10"/>
      <c r="W228" s="10"/>
      <c r="X228" s="10"/>
      <c r="Y228" s="10"/>
    </row>
    <row r="229" spans="2:25" ht="15.6" x14ac:dyDescent="0.3">
      <c r="B229" s="311" t="str">
        <f>[7]Mides!E221</f>
        <v>Mirna</v>
      </c>
      <c r="C229" s="312" t="str">
        <f>[7]Mides!D221</f>
        <v>Oliva</v>
      </c>
      <c r="D229" s="313" t="str">
        <f>IF([7]Mides!F221=1,"X"," ")</f>
        <v>X</v>
      </c>
      <c r="E229" s="313" t="str">
        <f>IF([7]Mides!F221=2,"X"," ")</f>
        <v xml:space="preserve"> </v>
      </c>
      <c r="F229" s="314" t="str">
        <f>[7]Mides!B221</f>
        <v>Menor de Edad</v>
      </c>
      <c r="G229" s="313" t="str">
        <f>IF(AND([7]Mides!H221&gt;=1,[7]Mides!H221&lt;=14),"X"," ")</f>
        <v xml:space="preserve"> </v>
      </c>
      <c r="H229" s="313" t="str">
        <f>IF(AND([7]Mides!H221&gt;=14,[7]Mides!H221&lt;=30),"X"," ")</f>
        <v>X</v>
      </c>
      <c r="I229" s="313" t="str">
        <f>IF(AND([7]Mides!H221&gt;=31,[7]Mides!H221&lt;=60),"X","  ")</f>
        <v xml:space="preserve">  </v>
      </c>
      <c r="J229" s="313" t="str">
        <f>IF([7]Mides!H221&gt;60,"X", "  ")</f>
        <v xml:space="preserve">  </v>
      </c>
      <c r="K229" s="315">
        <f>[7]Mides!N221</f>
        <v>0</v>
      </c>
      <c r="L229" s="315">
        <f>[7]Mides!K221</f>
        <v>0</v>
      </c>
      <c r="M229" s="315">
        <f>[7]Mides!L221</f>
        <v>0</v>
      </c>
      <c r="N229" s="315" t="str">
        <f>[7]Mides!M221</f>
        <v>X</v>
      </c>
      <c r="O229" s="315">
        <f t="shared" si="3"/>
        <v>0</v>
      </c>
      <c r="P229" s="315" t="str">
        <f>[7]Mides!R221</f>
        <v>Guatemala</v>
      </c>
      <c r="Q229" s="315" t="str">
        <f>[7]Mides!S221</f>
        <v>Guatemala</v>
      </c>
      <c r="R229" s="10"/>
      <c r="S229" s="10"/>
      <c r="T229" s="10"/>
      <c r="U229" s="10"/>
      <c r="V229" s="10"/>
      <c r="W229" s="10"/>
      <c r="X229" s="10"/>
      <c r="Y229" s="10"/>
    </row>
    <row r="230" spans="2:25" ht="15.6" x14ac:dyDescent="0.3">
      <c r="B230" s="311" t="str">
        <f>[7]Mides!E222</f>
        <v>José</v>
      </c>
      <c r="C230" s="312" t="str">
        <f>[7]Mides!D222</f>
        <v>Oliva</v>
      </c>
      <c r="D230" s="313" t="str">
        <f>IF([7]Mides!F222=1,"X"," ")</f>
        <v xml:space="preserve"> </v>
      </c>
      <c r="E230" s="313" t="str">
        <f>IF([7]Mides!F222=2,"X"," ")</f>
        <v>X</v>
      </c>
      <c r="F230" s="314" t="str">
        <f>[7]Mides!B222</f>
        <v>menor de Edad</v>
      </c>
      <c r="G230" s="313" t="str">
        <f>IF(AND([7]Mides!H222&gt;=1,[7]Mides!H222&lt;=14),"X"," ")</f>
        <v>X</v>
      </c>
      <c r="H230" s="313" t="str">
        <f>IF(AND([7]Mides!H222&gt;=14,[7]Mides!H222&lt;=30),"X"," ")</f>
        <v xml:space="preserve"> </v>
      </c>
      <c r="I230" s="313" t="str">
        <f>IF(AND([7]Mides!H222&gt;=31,[7]Mides!H222&lt;=60),"X","  ")</f>
        <v xml:space="preserve">  </v>
      </c>
      <c r="J230" s="313" t="str">
        <f>IF([7]Mides!H222&gt;60,"X", "  ")</f>
        <v xml:space="preserve">  </v>
      </c>
      <c r="K230" s="315">
        <f>[7]Mides!N222</f>
        <v>0</v>
      </c>
      <c r="L230" s="315">
        <f>[7]Mides!K222</f>
        <v>0</v>
      </c>
      <c r="M230" s="315">
        <f>[7]Mides!L222</f>
        <v>0</v>
      </c>
      <c r="N230" s="315" t="str">
        <f>[7]Mides!M222</f>
        <v>X</v>
      </c>
      <c r="O230" s="315">
        <f t="shared" si="3"/>
        <v>0</v>
      </c>
      <c r="P230" s="315" t="str">
        <f>[7]Mides!R222</f>
        <v>Guatemala</v>
      </c>
      <c r="Q230" s="315" t="str">
        <f>[7]Mides!S222</f>
        <v>Guatemala</v>
      </c>
      <c r="R230" s="10"/>
      <c r="S230" s="10"/>
      <c r="T230" s="10"/>
      <c r="U230" s="10"/>
      <c r="V230" s="10"/>
      <c r="W230" s="10"/>
      <c r="X230" s="10"/>
      <c r="Y230" s="10"/>
    </row>
    <row r="231" spans="2:25" ht="15.6" x14ac:dyDescent="0.3">
      <c r="B231" s="311" t="str">
        <f>[7]Mides!E223</f>
        <v>Alex</v>
      </c>
      <c r="C231" s="312" t="str">
        <f>[7]Mides!D223</f>
        <v>Lux</v>
      </c>
      <c r="D231" s="313" t="str">
        <f>IF([7]Mides!F223=1,"X"," ")</f>
        <v xml:space="preserve"> </v>
      </c>
      <c r="E231" s="313" t="str">
        <f>IF([7]Mides!F223=2,"X"," ")</f>
        <v>X</v>
      </c>
      <c r="F231" s="314" t="str">
        <f>[7]Mides!B223</f>
        <v>menor de Edad</v>
      </c>
      <c r="G231" s="313" t="str">
        <f>IF(AND([7]Mides!H223&gt;=1,[7]Mides!H223&lt;=14),"X"," ")</f>
        <v>X</v>
      </c>
      <c r="H231" s="313" t="str">
        <f>IF(AND([7]Mides!H223&gt;=14,[7]Mides!H223&lt;=30),"X"," ")</f>
        <v xml:space="preserve"> </v>
      </c>
      <c r="I231" s="313" t="str">
        <f>IF(AND([7]Mides!H223&gt;=31,[7]Mides!H223&lt;=60),"X","  ")</f>
        <v xml:space="preserve">  </v>
      </c>
      <c r="J231" s="313" t="str">
        <f>IF([7]Mides!H223&gt;60,"X", "  ")</f>
        <v xml:space="preserve">  </v>
      </c>
      <c r="K231" s="315">
        <f>[7]Mides!N223</f>
        <v>0</v>
      </c>
      <c r="L231" s="315">
        <f>[7]Mides!K223</f>
        <v>0</v>
      </c>
      <c r="M231" s="315">
        <f>[7]Mides!L223</f>
        <v>0</v>
      </c>
      <c r="N231" s="315" t="str">
        <f>[7]Mides!M223</f>
        <v>X</v>
      </c>
      <c r="O231" s="315">
        <f t="shared" si="3"/>
        <v>0</v>
      </c>
      <c r="P231" s="315" t="str">
        <f>[7]Mides!R223</f>
        <v>Guatemala</v>
      </c>
      <c r="Q231" s="315" t="str">
        <f>[7]Mides!S223</f>
        <v>Guatemala</v>
      </c>
      <c r="R231" s="10"/>
      <c r="S231" s="10"/>
      <c r="T231" s="10"/>
      <c r="U231" s="10"/>
      <c r="V231" s="10"/>
      <c r="W231" s="10"/>
      <c r="X231" s="10"/>
      <c r="Y231" s="10"/>
    </row>
    <row r="232" spans="2:25" ht="15.6" x14ac:dyDescent="0.3">
      <c r="B232" s="311" t="str">
        <f>[7]Mides!E224</f>
        <v>Sandra</v>
      </c>
      <c r="C232" s="312" t="str">
        <f>[7]Mides!D224</f>
        <v>Sanchez</v>
      </c>
      <c r="D232" s="313" t="str">
        <f>IF([7]Mides!F224=1,"X"," ")</f>
        <v>X</v>
      </c>
      <c r="E232" s="313" t="str">
        <f>IF([7]Mides!F224=2,"X"," ")</f>
        <v xml:space="preserve"> </v>
      </c>
      <c r="F232" s="314">
        <f>[7]Mides!B224</f>
        <v>1958864290101</v>
      </c>
      <c r="G232" s="313" t="str">
        <f>IF(AND([7]Mides!H224&gt;=1,[7]Mides!H224&lt;=14),"X"," ")</f>
        <v xml:space="preserve"> </v>
      </c>
      <c r="H232" s="313" t="str">
        <f>IF(AND([7]Mides!H224&gt;=14,[7]Mides!H224&lt;=30),"X"," ")</f>
        <v xml:space="preserve"> </v>
      </c>
      <c r="I232" s="313" t="str">
        <f>IF(AND([7]Mides!H224&gt;=31,[7]Mides!H224&lt;=60),"X","  ")</f>
        <v>X</v>
      </c>
      <c r="J232" s="313" t="str">
        <f>IF([7]Mides!H224&gt;60,"X", "  ")</f>
        <v xml:space="preserve">  </v>
      </c>
      <c r="K232" s="315">
        <f>[7]Mides!N224</f>
        <v>0</v>
      </c>
      <c r="L232" s="315">
        <f>[7]Mides!K224</f>
        <v>0</v>
      </c>
      <c r="M232" s="315">
        <f>[7]Mides!L224</f>
        <v>0</v>
      </c>
      <c r="N232" s="315" t="str">
        <f>[7]Mides!M224</f>
        <v>X</v>
      </c>
      <c r="O232" s="315">
        <f t="shared" si="3"/>
        <v>0</v>
      </c>
      <c r="P232" s="315" t="str">
        <f>[7]Mides!R224</f>
        <v>Guatemala</v>
      </c>
      <c r="Q232" s="315" t="str">
        <f>[7]Mides!S224</f>
        <v>Guatemala</v>
      </c>
      <c r="R232" s="10"/>
      <c r="S232" s="10"/>
      <c r="T232" s="10"/>
      <c r="U232" s="10"/>
      <c r="V232" s="10"/>
      <c r="W232" s="10"/>
      <c r="X232" s="10"/>
      <c r="Y232" s="10"/>
    </row>
    <row r="233" spans="2:25" ht="15.6" x14ac:dyDescent="0.3">
      <c r="B233" s="311" t="str">
        <f>[7]Mides!E225</f>
        <v>Eva</v>
      </c>
      <c r="C233" s="312" t="str">
        <f>[7]Mides!D225</f>
        <v>De León</v>
      </c>
      <c r="D233" s="313" t="str">
        <f>IF([7]Mides!F225=1,"X"," ")</f>
        <v>X</v>
      </c>
      <c r="E233" s="313" t="str">
        <f>IF([7]Mides!F225=2,"X"," ")</f>
        <v xml:space="preserve"> </v>
      </c>
      <c r="F233" s="314">
        <f>[7]Mides!B225</f>
        <v>2223309222214</v>
      </c>
      <c r="G233" s="313" t="str">
        <f>IF(AND([7]Mides!H225&gt;=1,[7]Mides!H225&lt;=14),"X"," ")</f>
        <v xml:space="preserve"> </v>
      </c>
      <c r="H233" s="313" t="str">
        <f>IF(AND([7]Mides!H225&gt;=14,[7]Mides!H225&lt;=30),"X"," ")</f>
        <v xml:space="preserve"> </v>
      </c>
      <c r="I233" s="313" t="str">
        <f>IF(AND([7]Mides!H225&gt;=31,[7]Mides!H225&lt;=60),"X","  ")</f>
        <v>X</v>
      </c>
      <c r="J233" s="313" t="str">
        <f>IF([7]Mides!H225&gt;60,"X", "  ")</f>
        <v xml:space="preserve">  </v>
      </c>
      <c r="K233" s="315">
        <f>[7]Mides!N225</f>
        <v>0</v>
      </c>
      <c r="L233" s="315">
        <f>[7]Mides!K225</f>
        <v>0</v>
      </c>
      <c r="M233" s="315">
        <f>[7]Mides!L225</f>
        <v>0</v>
      </c>
      <c r="N233" s="315" t="str">
        <f>[7]Mides!M225</f>
        <v>X</v>
      </c>
      <c r="O233" s="315">
        <f t="shared" si="3"/>
        <v>0</v>
      </c>
      <c r="P233" s="315" t="str">
        <f>[7]Mides!R225</f>
        <v>Guatemala</v>
      </c>
      <c r="Q233" s="315" t="str">
        <f>[7]Mides!S225</f>
        <v>Guatemala</v>
      </c>
      <c r="R233" s="10"/>
      <c r="S233" s="10"/>
      <c r="T233" s="10"/>
      <c r="U233" s="10"/>
      <c r="V233" s="10"/>
      <c r="W233" s="10"/>
      <c r="X233" s="10"/>
      <c r="Y233" s="10"/>
    </row>
    <row r="234" spans="2:25" ht="15.6" x14ac:dyDescent="0.3">
      <c r="B234" s="311" t="str">
        <f>[7]Mides!E226</f>
        <v>Ana</v>
      </c>
      <c r="C234" s="312" t="str">
        <f>[7]Mides!D226</f>
        <v>Roca</v>
      </c>
      <c r="D234" s="313" t="str">
        <f>IF([7]Mides!F226=1,"X"," ")</f>
        <v>X</v>
      </c>
      <c r="E234" s="313" t="str">
        <f>IF([7]Mides!F226=2,"X"," ")</f>
        <v xml:space="preserve"> </v>
      </c>
      <c r="F234" s="314">
        <f>[7]Mides!B226</f>
        <v>2314251710101</v>
      </c>
      <c r="G234" s="313" t="str">
        <f>IF(AND([7]Mides!H226&gt;=1,[7]Mides!H226&lt;=14),"X"," ")</f>
        <v xml:space="preserve"> </v>
      </c>
      <c r="H234" s="313" t="str">
        <f>IF(AND([7]Mides!H226&gt;=14,[7]Mides!H226&lt;=30),"X"," ")</f>
        <v xml:space="preserve"> </v>
      </c>
      <c r="I234" s="313" t="str">
        <f>IF(AND([7]Mides!H226&gt;=31,[7]Mides!H226&lt;=60),"X","  ")</f>
        <v>X</v>
      </c>
      <c r="J234" s="313" t="str">
        <f>IF([7]Mides!H226&gt;60,"X", "  ")</f>
        <v xml:space="preserve">  </v>
      </c>
      <c r="K234" s="315">
        <f>[7]Mides!N226</f>
        <v>0</v>
      </c>
      <c r="L234" s="315">
        <f>[7]Mides!K226</f>
        <v>0</v>
      </c>
      <c r="M234" s="315">
        <f>[7]Mides!L226</f>
        <v>0</v>
      </c>
      <c r="N234" s="315" t="str">
        <f>[7]Mides!M226</f>
        <v>X</v>
      </c>
      <c r="O234" s="315">
        <f t="shared" si="3"/>
        <v>0</v>
      </c>
      <c r="P234" s="315" t="str">
        <f>[7]Mides!R226</f>
        <v>Guatemala</v>
      </c>
      <c r="Q234" s="315" t="str">
        <f>[7]Mides!S226</f>
        <v>Guatemala</v>
      </c>
      <c r="R234" s="10"/>
      <c r="S234" s="10"/>
      <c r="T234" s="10"/>
      <c r="U234" s="10"/>
      <c r="V234" s="10"/>
      <c r="W234" s="10"/>
      <c r="X234" s="10"/>
      <c r="Y234" s="10"/>
    </row>
    <row r="235" spans="2:25" ht="15.6" x14ac:dyDescent="0.3">
      <c r="B235" s="311" t="str">
        <f>[7]Mides!E227</f>
        <v>Luis</v>
      </c>
      <c r="C235" s="312" t="str">
        <f>[7]Mides!D227</f>
        <v>Padilla</v>
      </c>
      <c r="D235" s="313" t="str">
        <f>IF([7]Mides!F227=1,"X"," ")</f>
        <v xml:space="preserve"> </v>
      </c>
      <c r="E235" s="313" t="str">
        <f>IF([7]Mides!F227=2,"X"," ")</f>
        <v>X</v>
      </c>
      <c r="F235" s="314">
        <f>[7]Mides!B227</f>
        <v>1820760080101</v>
      </c>
      <c r="G235" s="313" t="str">
        <f>IF(AND([7]Mides!H227&gt;=1,[7]Mides!H227&lt;=14),"X"," ")</f>
        <v xml:space="preserve"> </v>
      </c>
      <c r="H235" s="313" t="str">
        <f>IF(AND([7]Mides!H227&gt;=14,[7]Mides!H227&lt;=30),"X"," ")</f>
        <v xml:space="preserve"> </v>
      </c>
      <c r="I235" s="313" t="str">
        <f>IF(AND([7]Mides!H227&gt;=31,[7]Mides!H227&lt;=60),"X","  ")</f>
        <v>X</v>
      </c>
      <c r="J235" s="313" t="str">
        <f>IF([7]Mides!H227&gt;60,"X", "  ")</f>
        <v xml:space="preserve">  </v>
      </c>
      <c r="K235" s="315">
        <f>[7]Mides!N227</f>
        <v>0</v>
      </c>
      <c r="L235" s="315">
        <f>[7]Mides!K227</f>
        <v>0</v>
      </c>
      <c r="M235" s="315">
        <f>[7]Mides!L227</f>
        <v>0</v>
      </c>
      <c r="N235" s="315" t="str">
        <f>[7]Mides!M227</f>
        <v>X</v>
      </c>
      <c r="O235" s="315">
        <f t="shared" si="3"/>
        <v>0</v>
      </c>
      <c r="P235" s="315" t="str">
        <f>[7]Mides!R227</f>
        <v>Guatemala</v>
      </c>
      <c r="Q235" s="315" t="str">
        <f>[7]Mides!S227</f>
        <v>Guatemala</v>
      </c>
      <c r="R235" s="10"/>
      <c r="S235" s="10"/>
      <c r="T235" s="10"/>
      <c r="U235" s="10"/>
      <c r="V235" s="10"/>
      <c r="W235" s="10"/>
      <c r="X235" s="10"/>
      <c r="Y235" s="10"/>
    </row>
    <row r="236" spans="2:25" ht="15.6" x14ac:dyDescent="0.3">
      <c r="B236" s="311" t="str">
        <f>[7]Mides!E228</f>
        <v>Edilma</v>
      </c>
      <c r="C236" s="312" t="str">
        <f>[7]Mides!D228</f>
        <v>Pirir</v>
      </c>
      <c r="D236" s="313" t="str">
        <f>IF([7]Mides!F228=1,"X"," ")</f>
        <v>X</v>
      </c>
      <c r="E236" s="313" t="str">
        <f>IF([7]Mides!F228=2,"X"," ")</f>
        <v xml:space="preserve"> </v>
      </c>
      <c r="F236" s="314">
        <f>[7]Mides!B228</f>
        <v>2085484910101</v>
      </c>
      <c r="G236" s="313" t="str">
        <f>IF(AND([7]Mides!H228&gt;=1,[7]Mides!H228&lt;=14),"X"," ")</f>
        <v xml:space="preserve"> </v>
      </c>
      <c r="H236" s="313" t="str">
        <f>IF(AND([7]Mides!H228&gt;=14,[7]Mides!H228&lt;=30),"X"," ")</f>
        <v>X</v>
      </c>
      <c r="I236" s="313" t="str">
        <f>IF(AND([7]Mides!H228&gt;=31,[7]Mides!H228&lt;=60),"X","  ")</f>
        <v xml:space="preserve">  </v>
      </c>
      <c r="J236" s="313" t="str">
        <f>IF([7]Mides!H228&gt;60,"X", "  ")</f>
        <v xml:space="preserve">  </v>
      </c>
      <c r="K236" s="315">
        <f>[7]Mides!N228</f>
        <v>0</v>
      </c>
      <c r="L236" s="315">
        <f>[7]Mides!K228</f>
        <v>0</v>
      </c>
      <c r="M236" s="315">
        <f>[7]Mides!L228</f>
        <v>0</v>
      </c>
      <c r="N236" s="315" t="str">
        <f>[7]Mides!M228</f>
        <v>X</v>
      </c>
      <c r="O236" s="315">
        <f t="shared" si="3"/>
        <v>0</v>
      </c>
      <c r="P236" s="315" t="str">
        <f>[7]Mides!R228</f>
        <v>Guatemala</v>
      </c>
      <c r="Q236" s="315" t="str">
        <f>[7]Mides!S228</f>
        <v>Guatemala</v>
      </c>
      <c r="R236" s="10"/>
      <c r="S236" s="10"/>
      <c r="T236" s="10"/>
      <c r="U236" s="10"/>
      <c r="V236" s="10"/>
      <c r="W236" s="10"/>
      <c r="X236" s="10"/>
      <c r="Y236" s="10"/>
    </row>
    <row r="237" spans="2:25" ht="15.6" x14ac:dyDescent="0.3">
      <c r="B237" s="311" t="str">
        <f>[7]Mides!E229</f>
        <v>Mirna</v>
      </c>
      <c r="C237" s="312" t="str">
        <f>[7]Mides!D229</f>
        <v>Oliva</v>
      </c>
      <c r="D237" s="313" t="str">
        <f>IF([7]Mides!F229=1,"X"," ")</f>
        <v>X</v>
      </c>
      <c r="E237" s="313" t="str">
        <f>IF([7]Mides!F229=2,"X"," ")</f>
        <v xml:space="preserve"> </v>
      </c>
      <c r="F237" s="314" t="str">
        <f>[7]Mides!B229</f>
        <v>Menor de Edad</v>
      </c>
      <c r="G237" s="313" t="str">
        <f>IF(AND([7]Mides!H229&gt;=1,[7]Mides!H229&lt;=14),"X"," ")</f>
        <v>X</v>
      </c>
      <c r="H237" s="313" t="str">
        <f>IF(AND([7]Mides!H229&gt;=14,[7]Mides!H229&lt;=30),"X"," ")</f>
        <v xml:space="preserve"> </v>
      </c>
      <c r="I237" s="313" t="str">
        <f>IF(AND([7]Mides!H229&gt;=31,[7]Mides!H229&lt;=60),"X","  ")</f>
        <v xml:space="preserve">  </v>
      </c>
      <c r="J237" s="313" t="str">
        <f>IF([7]Mides!H229&gt;60,"X", "  ")</f>
        <v xml:space="preserve">  </v>
      </c>
      <c r="K237" s="315">
        <f>[7]Mides!N229</f>
        <v>0</v>
      </c>
      <c r="L237" s="315">
        <f>[7]Mides!K229</f>
        <v>0</v>
      </c>
      <c r="M237" s="315">
        <f>[7]Mides!L229</f>
        <v>0</v>
      </c>
      <c r="N237" s="315" t="str">
        <f>[7]Mides!M229</f>
        <v>X</v>
      </c>
      <c r="O237" s="315">
        <f t="shared" si="3"/>
        <v>0</v>
      </c>
      <c r="P237" s="315" t="str">
        <f>[7]Mides!R229</f>
        <v>Guatemala</v>
      </c>
      <c r="Q237" s="315" t="str">
        <f>[7]Mides!S229</f>
        <v>Guatemala</v>
      </c>
      <c r="R237" s="10"/>
      <c r="S237" s="10"/>
      <c r="T237" s="10"/>
      <c r="U237" s="10"/>
      <c r="V237" s="10"/>
      <c r="W237" s="10"/>
      <c r="X237" s="10"/>
      <c r="Y237" s="10"/>
    </row>
    <row r="238" spans="2:25" ht="15.6" x14ac:dyDescent="0.3">
      <c r="B238" s="311" t="str">
        <f>[7]Mides!E230</f>
        <v>José</v>
      </c>
      <c r="C238" s="312" t="str">
        <f>[7]Mides!D230</f>
        <v>Oliva</v>
      </c>
      <c r="D238" s="313" t="str">
        <f>IF([7]Mides!F230=1,"X"," ")</f>
        <v xml:space="preserve"> </v>
      </c>
      <c r="E238" s="313" t="str">
        <f>IF([7]Mides!F230=2,"X"," ")</f>
        <v>X</v>
      </c>
      <c r="F238" s="314" t="str">
        <f>[7]Mides!B230</f>
        <v>Menor de Edad</v>
      </c>
      <c r="G238" s="313" t="str">
        <f>IF(AND([7]Mides!H230&gt;=1,[7]Mides!H230&lt;=14),"X"," ")</f>
        <v>X</v>
      </c>
      <c r="H238" s="313" t="str">
        <f>IF(AND([7]Mides!H230&gt;=14,[7]Mides!H230&lt;=30),"X"," ")</f>
        <v>X</v>
      </c>
      <c r="I238" s="313" t="str">
        <f>IF(AND([7]Mides!H230&gt;=31,[7]Mides!H230&lt;=60),"X","  ")</f>
        <v xml:space="preserve">  </v>
      </c>
      <c r="J238" s="313" t="str">
        <f>IF([7]Mides!H230&gt;60,"X", "  ")</f>
        <v xml:space="preserve">  </v>
      </c>
      <c r="K238" s="315">
        <f>[7]Mides!N230</f>
        <v>0</v>
      </c>
      <c r="L238" s="315">
        <f>[7]Mides!K230</f>
        <v>0</v>
      </c>
      <c r="M238" s="315">
        <f>[7]Mides!L230</f>
        <v>0</v>
      </c>
      <c r="N238" s="315" t="str">
        <f>[7]Mides!M230</f>
        <v>X</v>
      </c>
      <c r="O238" s="315">
        <f t="shared" si="3"/>
        <v>0</v>
      </c>
      <c r="P238" s="315" t="str">
        <f>[7]Mides!R230</f>
        <v>Guatemala</v>
      </c>
      <c r="Q238" s="315" t="str">
        <f>[7]Mides!S230</f>
        <v>Guatemala</v>
      </c>
      <c r="R238" s="10"/>
      <c r="S238" s="10"/>
      <c r="T238" s="10"/>
      <c r="U238" s="10"/>
      <c r="V238" s="10"/>
      <c r="W238" s="10"/>
      <c r="X238" s="10"/>
      <c r="Y238" s="10"/>
    </row>
    <row r="239" spans="2:25" ht="15.6" x14ac:dyDescent="0.3">
      <c r="B239" s="311" t="str">
        <f>[7]Mides!E231</f>
        <v>Sandra</v>
      </c>
      <c r="C239" s="312" t="str">
        <f>[7]Mides!D231</f>
        <v>Sanchez</v>
      </c>
      <c r="D239" s="313" t="str">
        <f>IF([7]Mides!F231=1,"X"," ")</f>
        <v>X</v>
      </c>
      <c r="E239" s="313" t="str">
        <f>IF([7]Mides!F231=2,"X"," ")</f>
        <v xml:space="preserve"> </v>
      </c>
      <c r="F239" s="314">
        <f>[7]Mides!B231</f>
        <v>2692612220101</v>
      </c>
      <c r="G239" s="313" t="str">
        <f>IF(AND([7]Mides!H231&gt;=1,[7]Mides!H231&lt;=14),"X"," ")</f>
        <v xml:space="preserve"> </v>
      </c>
      <c r="H239" s="313" t="str">
        <f>IF(AND([7]Mides!H231&gt;=14,[7]Mides!H231&lt;=30),"X"," ")</f>
        <v xml:space="preserve"> </v>
      </c>
      <c r="I239" s="313" t="str">
        <f>IF(AND([7]Mides!H231&gt;=31,[7]Mides!H231&lt;=60),"X","  ")</f>
        <v>X</v>
      </c>
      <c r="J239" s="313" t="str">
        <f>IF([7]Mides!H231&gt;60,"X", "  ")</f>
        <v xml:space="preserve">  </v>
      </c>
      <c r="K239" s="315">
        <f>[7]Mides!N231</f>
        <v>0</v>
      </c>
      <c r="L239" s="315">
        <f>[7]Mides!K231</f>
        <v>0</v>
      </c>
      <c r="M239" s="315">
        <f>[7]Mides!L231</f>
        <v>0</v>
      </c>
      <c r="N239" s="315" t="str">
        <f>[7]Mides!M231</f>
        <v>X</v>
      </c>
      <c r="O239" s="315">
        <f t="shared" si="3"/>
        <v>0</v>
      </c>
      <c r="P239" s="315" t="str">
        <f>[7]Mides!R231</f>
        <v>Guatemala</v>
      </c>
      <c r="Q239" s="315" t="str">
        <f>[7]Mides!S231</f>
        <v>Guatemala</v>
      </c>
      <c r="R239" s="10"/>
      <c r="S239" s="10"/>
      <c r="T239" s="10"/>
      <c r="U239" s="10"/>
      <c r="V239" s="10"/>
      <c r="W239" s="10"/>
      <c r="X239" s="10"/>
      <c r="Y239" s="10"/>
    </row>
    <row r="240" spans="2:25" ht="15.6" x14ac:dyDescent="0.3">
      <c r="B240" s="311" t="str">
        <f>[7]Mides!E232</f>
        <v>Ericka</v>
      </c>
      <c r="C240" s="312" t="str">
        <f>[7]Mides!D232</f>
        <v>Pichila</v>
      </c>
      <c r="D240" s="313" t="str">
        <f>IF([7]Mides!F232=1,"X"," ")</f>
        <v>X</v>
      </c>
      <c r="E240" s="313" t="str">
        <f>IF([7]Mides!F232=2,"X"," ")</f>
        <v xml:space="preserve"> </v>
      </c>
      <c r="F240" s="314">
        <f>[7]Mides!B232</f>
        <v>2523254000403</v>
      </c>
      <c r="G240" s="313" t="str">
        <f>IF(AND([7]Mides!H232&gt;=1,[7]Mides!H232&lt;=14),"X"," ")</f>
        <v xml:space="preserve"> </v>
      </c>
      <c r="H240" s="313" t="str">
        <f>IF(AND([7]Mides!H232&gt;=14,[7]Mides!H232&lt;=30),"X"," ")</f>
        <v>X</v>
      </c>
      <c r="I240" s="313" t="str">
        <f>IF(AND([7]Mides!H232&gt;=31,[7]Mides!H232&lt;=60),"X","  ")</f>
        <v xml:space="preserve">  </v>
      </c>
      <c r="J240" s="313" t="str">
        <f>IF([7]Mides!H232&gt;60,"X", "  ")</f>
        <v xml:space="preserve">  </v>
      </c>
      <c r="K240" s="315">
        <f>[7]Mides!N232</f>
        <v>0</v>
      </c>
      <c r="L240" s="315">
        <f>[7]Mides!K232</f>
        <v>0</v>
      </c>
      <c r="M240" s="315">
        <f>[7]Mides!L232</f>
        <v>0</v>
      </c>
      <c r="N240" s="315" t="str">
        <f>[7]Mides!M232</f>
        <v>X</v>
      </c>
      <c r="O240" s="315">
        <f t="shared" si="3"/>
        <v>0</v>
      </c>
      <c r="P240" s="315" t="str">
        <f>[7]Mides!R232</f>
        <v>Chimaltenango</v>
      </c>
      <c r="Q240" s="315" t="str">
        <f>[7]Mides!S232</f>
        <v>San Martín Jilotepeque</v>
      </c>
      <c r="R240" s="10"/>
      <c r="S240" s="10"/>
      <c r="T240" s="10"/>
      <c r="U240" s="10"/>
      <c r="V240" s="10"/>
      <c r="W240" s="10"/>
      <c r="X240" s="10"/>
      <c r="Y240" s="10"/>
    </row>
    <row r="241" spans="2:25" ht="15.6" x14ac:dyDescent="0.3">
      <c r="B241" s="311" t="str">
        <f>[7]Mides!E233</f>
        <v>Marvin</v>
      </c>
      <c r="C241" s="312" t="str">
        <f>[7]Mides!D233</f>
        <v>Garrido</v>
      </c>
      <c r="D241" s="313" t="str">
        <f>IF([7]Mides!F233=1,"X"," ")</f>
        <v xml:space="preserve"> </v>
      </c>
      <c r="E241" s="313" t="str">
        <f>IF([7]Mides!F233=2,"X"," ")</f>
        <v>X</v>
      </c>
      <c r="F241" s="314" t="str">
        <f>[7]Mides!B233</f>
        <v>Menor De Edad</v>
      </c>
      <c r="G241" s="313" t="str">
        <f>IF(AND([7]Mides!H233&gt;=1,[7]Mides!H233&lt;=14),"X"," ")</f>
        <v>X</v>
      </c>
      <c r="H241" s="313" t="str">
        <f>IF(AND([7]Mides!H233&gt;=14,[7]Mides!H233&lt;=30),"X"," ")</f>
        <v xml:space="preserve"> </v>
      </c>
      <c r="I241" s="313" t="str">
        <f>IF(AND([7]Mides!H233&gt;=31,[7]Mides!H233&lt;=60),"X","  ")</f>
        <v xml:space="preserve">  </v>
      </c>
      <c r="J241" s="313" t="str">
        <f>IF([7]Mides!H233&gt;60,"X", "  ")</f>
        <v xml:space="preserve">  </v>
      </c>
      <c r="K241" s="315">
        <f>[7]Mides!N233</f>
        <v>0</v>
      </c>
      <c r="L241" s="315">
        <f>[7]Mides!K233</f>
        <v>0</v>
      </c>
      <c r="M241" s="315">
        <f>[7]Mides!L233</f>
        <v>0</v>
      </c>
      <c r="N241" s="315" t="str">
        <f>[7]Mides!M233</f>
        <v>X</v>
      </c>
      <c r="O241" s="315">
        <f t="shared" si="3"/>
        <v>0</v>
      </c>
      <c r="P241" s="315" t="str">
        <f>[7]Mides!R233</f>
        <v>Guatemala</v>
      </c>
      <c r="Q241" s="315" t="str">
        <f>[7]Mides!S233</f>
        <v>Guatemala</v>
      </c>
      <c r="R241" s="10"/>
      <c r="S241" s="10"/>
      <c r="T241" s="10"/>
      <c r="U241" s="10"/>
      <c r="V241" s="10"/>
      <c r="W241" s="10"/>
      <c r="X241" s="10"/>
      <c r="Y241" s="10"/>
    </row>
    <row r="242" spans="2:25" ht="15.6" x14ac:dyDescent="0.3">
      <c r="B242" s="311" t="str">
        <f>[7]Mides!E234</f>
        <v>Lidia</v>
      </c>
      <c r="C242" s="312" t="str">
        <f>[7]Mides!D234</f>
        <v>Garrido</v>
      </c>
      <c r="D242" s="313" t="str">
        <f>IF([7]Mides!F234=1,"X"," ")</f>
        <v>X</v>
      </c>
      <c r="E242" s="313" t="str">
        <f>IF([7]Mides!F234=2,"X"," ")</f>
        <v xml:space="preserve"> </v>
      </c>
      <c r="F242" s="314" t="str">
        <f>[7]Mides!B234</f>
        <v>Menor De Edad</v>
      </c>
      <c r="G242" s="313" t="str">
        <f>IF(AND([7]Mides!H234&gt;=1,[7]Mides!H234&lt;=14),"X"," ")</f>
        <v>X</v>
      </c>
      <c r="H242" s="313" t="str">
        <f>IF(AND([7]Mides!H234&gt;=14,[7]Mides!H234&lt;=30),"X"," ")</f>
        <v xml:space="preserve"> </v>
      </c>
      <c r="I242" s="313" t="str">
        <f>IF(AND([7]Mides!H234&gt;=31,[7]Mides!H234&lt;=60),"X","  ")</f>
        <v xml:space="preserve">  </v>
      </c>
      <c r="J242" s="313" t="str">
        <f>IF([7]Mides!H234&gt;60,"X", "  ")</f>
        <v xml:space="preserve">  </v>
      </c>
      <c r="K242" s="315">
        <f>[7]Mides!N234</f>
        <v>0</v>
      </c>
      <c r="L242" s="315">
        <f>[7]Mides!K234</f>
        <v>0</v>
      </c>
      <c r="M242" s="315">
        <f>[7]Mides!L234</f>
        <v>0</v>
      </c>
      <c r="N242" s="315" t="str">
        <f>[7]Mides!M234</f>
        <v>X</v>
      </c>
      <c r="O242" s="315">
        <f t="shared" si="3"/>
        <v>0</v>
      </c>
      <c r="P242" s="315" t="str">
        <f>[7]Mides!R234</f>
        <v>Guatemala</v>
      </c>
      <c r="Q242" s="315" t="str">
        <f>[7]Mides!S234</f>
        <v>Guatemala</v>
      </c>
      <c r="R242" s="10"/>
      <c r="S242" s="10"/>
      <c r="T242" s="10"/>
      <c r="U242" s="10"/>
      <c r="V242" s="10"/>
      <c r="W242" s="10"/>
      <c r="X242" s="10"/>
      <c r="Y242" s="10"/>
    </row>
    <row r="243" spans="2:25" ht="15.6" x14ac:dyDescent="0.3">
      <c r="B243" s="311" t="str">
        <f>[7]Mides!E235</f>
        <v>Jose</v>
      </c>
      <c r="C243" s="312" t="str">
        <f>[7]Mides!D235</f>
        <v>Garrido</v>
      </c>
      <c r="D243" s="313" t="str">
        <f>IF([7]Mides!F235=1,"X"," ")</f>
        <v xml:space="preserve"> </v>
      </c>
      <c r="E243" s="313" t="str">
        <f>IF([7]Mides!F235=2,"X"," ")</f>
        <v>X</v>
      </c>
      <c r="F243" s="314" t="str">
        <f>[7]Mides!B235</f>
        <v>Menor De Edad</v>
      </c>
      <c r="G243" s="313" t="str">
        <f>IF(AND([7]Mides!H235&gt;=1,[7]Mides!H235&lt;=14),"X"," ")</f>
        <v>X</v>
      </c>
      <c r="H243" s="313" t="str">
        <f>IF(AND([7]Mides!H235&gt;=14,[7]Mides!H235&lt;=30),"X"," ")</f>
        <v xml:space="preserve"> </v>
      </c>
      <c r="I243" s="313" t="str">
        <f>IF(AND([7]Mides!H235&gt;=31,[7]Mides!H235&lt;=60),"X","  ")</f>
        <v xml:space="preserve">  </v>
      </c>
      <c r="J243" s="313" t="str">
        <f>IF([7]Mides!H235&gt;60,"X", "  ")</f>
        <v xml:space="preserve">  </v>
      </c>
      <c r="K243" s="315">
        <f>[7]Mides!N235</f>
        <v>0</v>
      </c>
      <c r="L243" s="315">
        <f>[7]Mides!K235</f>
        <v>0</v>
      </c>
      <c r="M243" s="315">
        <f>[7]Mides!L235</f>
        <v>0</v>
      </c>
      <c r="N243" s="315" t="str">
        <f>[7]Mides!M235</f>
        <v>X</v>
      </c>
      <c r="O243" s="315">
        <f t="shared" si="3"/>
        <v>0</v>
      </c>
      <c r="P243" s="315" t="str">
        <f>[7]Mides!R235</f>
        <v>Guatemala</v>
      </c>
      <c r="Q243" s="315" t="str">
        <f>[7]Mides!S235</f>
        <v>Guatemala</v>
      </c>
      <c r="R243" s="10"/>
      <c r="S243" s="10"/>
      <c r="T243" s="10"/>
      <c r="U243" s="10"/>
      <c r="V243" s="10"/>
      <c r="W243" s="10"/>
      <c r="X243" s="10"/>
      <c r="Y243" s="10"/>
    </row>
    <row r="244" spans="2:25" ht="15.6" x14ac:dyDescent="0.3">
      <c r="B244" s="311" t="str">
        <f>[7]Mides!E236</f>
        <v>Kimberly</v>
      </c>
      <c r="C244" s="312" t="str">
        <f>[7]Mides!D236</f>
        <v>Gordillo</v>
      </c>
      <c r="D244" s="313" t="str">
        <f>IF([7]Mides!F236=1,"X"," ")</f>
        <v xml:space="preserve"> </v>
      </c>
      <c r="E244" s="313" t="str">
        <f>IF([7]Mides!F236=2,"X"," ")</f>
        <v>X</v>
      </c>
      <c r="F244" s="314">
        <f>[7]Mides!B236</f>
        <v>2247961780101</v>
      </c>
      <c r="G244" s="313" t="str">
        <f>IF(AND([7]Mides!H236&gt;=1,[7]Mides!H236&lt;=14),"X"," ")</f>
        <v xml:space="preserve"> </v>
      </c>
      <c r="H244" s="313" t="str">
        <f>IF(AND([7]Mides!H236&gt;=14,[7]Mides!H236&lt;=30),"X"," ")</f>
        <v xml:space="preserve"> </v>
      </c>
      <c r="I244" s="313" t="str">
        <f>IF(AND([7]Mides!H236&gt;=31,[7]Mides!H236&lt;=60),"X","  ")</f>
        <v xml:space="preserve">  </v>
      </c>
      <c r="J244" s="313" t="str">
        <f>IF([7]Mides!H236&gt;60,"X", "  ")</f>
        <v>X</v>
      </c>
      <c r="K244" s="315">
        <f>[7]Mides!N236</f>
        <v>0</v>
      </c>
      <c r="L244" s="315">
        <f>[7]Mides!K236</f>
        <v>0</v>
      </c>
      <c r="M244" s="315">
        <f>[7]Mides!L236</f>
        <v>0</v>
      </c>
      <c r="N244" s="315" t="str">
        <f>[7]Mides!M236</f>
        <v>X</v>
      </c>
      <c r="O244" s="315">
        <f t="shared" si="3"/>
        <v>0</v>
      </c>
      <c r="P244" s="315" t="str">
        <f>[7]Mides!R236</f>
        <v>Huehuetenango</v>
      </c>
      <c r="Q244" s="315" t="str">
        <f>[7]Mides!S236</f>
        <v>Guatemala</v>
      </c>
      <c r="R244" s="10"/>
      <c r="S244" s="10"/>
      <c r="T244" s="10"/>
      <c r="U244" s="10"/>
      <c r="V244" s="10"/>
      <c r="W244" s="10"/>
      <c r="X244" s="10"/>
      <c r="Y244" s="10"/>
    </row>
    <row r="245" spans="2:25" ht="15.6" x14ac:dyDescent="0.3">
      <c r="B245" s="311" t="str">
        <f>[7]Mides!E237</f>
        <v>Mamerta</v>
      </c>
      <c r="C245" s="312" t="str">
        <f>[7]Mides!D237</f>
        <v>Coronado</v>
      </c>
      <c r="D245" s="313" t="str">
        <f>IF([7]Mides!F237=1,"X"," ")</f>
        <v>X</v>
      </c>
      <c r="E245" s="313" t="str">
        <f>IF([7]Mides!F237=2,"X"," ")</f>
        <v xml:space="preserve"> </v>
      </c>
      <c r="F245" s="314">
        <f>[7]Mides!B237</f>
        <v>2345994640917</v>
      </c>
      <c r="G245" s="313" t="str">
        <f>IF(AND([7]Mides!H237&gt;=1,[7]Mides!H237&lt;=14),"X"," ")</f>
        <v xml:space="preserve"> </v>
      </c>
      <c r="H245" s="313" t="str">
        <f>IF(AND([7]Mides!H237&gt;=14,[7]Mides!H237&lt;=30),"X"," ")</f>
        <v xml:space="preserve"> </v>
      </c>
      <c r="I245" s="313" t="str">
        <f>IF(AND([7]Mides!H237&gt;=31,[7]Mides!H237&lt;=60),"X","  ")</f>
        <v>X</v>
      </c>
      <c r="J245" s="313" t="str">
        <f>IF([7]Mides!H237&gt;60,"X", "  ")</f>
        <v xml:space="preserve">  </v>
      </c>
      <c r="K245" s="315">
        <f>[7]Mides!N237</f>
        <v>0</v>
      </c>
      <c r="L245" s="315">
        <f>[7]Mides!K237</f>
        <v>0</v>
      </c>
      <c r="M245" s="315">
        <f>[7]Mides!L237</f>
        <v>0</v>
      </c>
      <c r="N245" s="315" t="str">
        <f>[7]Mides!M237</f>
        <v>X</v>
      </c>
      <c r="O245" s="315">
        <f t="shared" si="3"/>
        <v>0</v>
      </c>
      <c r="P245" s="315" t="str">
        <f>[7]Mides!R237</f>
        <v>Quetzaltenango</v>
      </c>
      <c r="Q245" s="315" t="str">
        <f>[7]Mides!S237</f>
        <v>Colomba</v>
      </c>
      <c r="R245" s="10"/>
      <c r="S245" s="10"/>
      <c r="T245" s="10"/>
      <c r="U245" s="10"/>
      <c r="V245" s="10"/>
      <c r="W245" s="10"/>
      <c r="X245" s="10"/>
      <c r="Y245" s="10"/>
    </row>
    <row r="246" spans="2:25" ht="15.6" x14ac:dyDescent="0.3">
      <c r="B246" s="311" t="str">
        <f>[7]Mides!E238</f>
        <v>Ana</v>
      </c>
      <c r="C246" s="312" t="str">
        <f>[7]Mides!D238</f>
        <v>Alonso</v>
      </c>
      <c r="D246" s="313" t="str">
        <f>IF([7]Mides!F238=1,"X"," ")</f>
        <v>X</v>
      </c>
      <c r="E246" s="313" t="str">
        <f>IF([7]Mides!F238=2,"X"," ")</f>
        <v xml:space="preserve"> </v>
      </c>
      <c r="F246" s="314">
        <f>[7]Mides!B238</f>
        <v>2177534422007</v>
      </c>
      <c r="G246" s="313" t="str">
        <f>IF(AND([7]Mides!H238&gt;=1,[7]Mides!H238&lt;=14),"X"," ")</f>
        <v xml:space="preserve"> </v>
      </c>
      <c r="H246" s="313" t="str">
        <f>IF(AND([7]Mides!H238&gt;=14,[7]Mides!H238&lt;=30),"X"," ")</f>
        <v>X</v>
      </c>
      <c r="I246" s="313" t="str">
        <f>IF(AND([7]Mides!H238&gt;=31,[7]Mides!H238&lt;=60),"X","  ")</f>
        <v xml:space="preserve">  </v>
      </c>
      <c r="J246" s="313" t="str">
        <f>IF([7]Mides!H238&gt;60,"X", "  ")</f>
        <v xml:space="preserve">  </v>
      </c>
      <c r="K246" s="315">
        <f>[7]Mides!N238</f>
        <v>0</v>
      </c>
      <c r="L246" s="315">
        <f>[7]Mides!K238</f>
        <v>0</v>
      </c>
      <c r="M246" s="315">
        <f>[7]Mides!L238</f>
        <v>0</v>
      </c>
      <c r="N246" s="315" t="str">
        <f>[7]Mides!M238</f>
        <v>X</v>
      </c>
      <c r="O246" s="315">
        <f t="shared" si="3"/>
        <v>0</v>
      </c>
      <c r="P246" s="315" t="str">
        <f>[7]Mides!R238</f>
        <v>Guatemala</v>
      </c>
      <c r="Q246" s="315" t="str">
        <f>[7]Mides!S238</f>
        <v>Guatemala</v>
      </c>
      <c r="R246" s="10"/>
      <c r="S246" s="10"/>
      <c r="T246" s="10"/>
      <c r="U246" s="10"/>
      <c r="V246" s="10"/>
      <c r="W246" s="10"/>
      <c r="X246" s="10"/>
      <c r="Y246" s="10"/>
    </row>
    <row r="247" spans="2:25" ht="15.6" x14ac:dyDescent="0.3">
      <c r="B247" s="311" t="str">
        <f>[7]Mides!E239</f>
        <v>Eva</v>
      </c>
      <c r="C247" s="312" t="str">
        <f>[7]Mides!D239</f>
        <v>De León</v>
      </c>
      <c r="D247" s="313" t="str">
        <f>IF([7]Mides!F239=1,"X"," ")</f>
        <v>X</v>
      </c>
      <c r="E247" s="313" t="str">
        <f>IF([7]Mides!F239=2,"X"," ")</f>
        <v xml:space="preserve"> </v>
      </c>
      <c r="F247" s="314">
        <f>[7]Mides!B239</f>
        <v>2223309222214</v>
      </c>
      <c r="G247" s="313" t="str">
        <f>IF(AND([7]Mides!H239&gt;=1,[7]Mides!H239&lt;=14),"X"," ")</f>
        <v xml:space="preserve"> </v>
      </c>
      <c r="H247" s="313" t="str">
        <f>IF(AND([7]Mides!H239&gt;=14,[7]Mides!H239&lt;=30),"X"," ")</f>
        <v xml:space="preserve"> </v>
      </c>
      <c r="I247" s="313" t="str">
        <f>IF(AND([7]Mides!H239&gt;=31,[7]Mides!H239&lt;=60),"X","  ")</f>
        <v>X</v>
      </c>
      <c r="J247" s="313" t="str">
        <f>IF([7]Mides!H239&gt;60,"X", "  ")</f>
        <v xml:space="preserve">  </v>
      </c>
      <c r="K247" s="315">
        <f>[7]Mides!N239</f>
        <v>0</v>
      </c>
      <c r="L247" s="315">
        <f>[7]Mides!K239</f>
        <v>0</v>
      </c>
      <c r="M247" s="315">
        <f>[7]Mides!L239</f>
        <v>0</v>
      </c>
      <c r="N247" s="315" t="str">
        <f>[7]Mides!M239</f>
        <v>X</v>
      </c>
      <c r="O247" s="315">
        <f t="shared" si="3"/>
        <v>0</v>
      </c>
      <c r="P247" s="315" t="str">
        <f>[7]Mides!R239</f>
        <v>Guatemala</v>
      </c>
      <c r="Q247" s="315" t="str">
        <f>[7]Mides!S239</f>
        <v>Guatemala</v>
      </c>
      <c r="R247" s="10"/>
      <c r="S247" s="10"/>
      <c r="T247" s="10"/>
      <c r="U247" s="10"/>
      <c r="V247" s="10"/>
      <c r="W247" s="10"/>
      <c r="X247" s="10"/>
      <c r="Y247" s="10"/>
    </row>
    <row r="248" spans="2:25" ht="15.6" x14ac:dyDescent="0.3">
      <c r="B248" s="311" t="str">
        <f>[7]Mides!E240</f>
        <v>Anahí</v>
      </c>
      <c r="C248" s="312" t="str">
        <f>[7]Mides!D240</f>
        <v>De León</v>
      </c>
      <c r="D248" s="313" t="str">
        <f>IF([7]Mides!F240=1,"X"," ")</f>
        <v>X</v>
      </c>
      <c r="E248" s="313" t="str">
        <f>IF([7]Mides!F240=2,"X"," ")</f>
        <v xml:space="preserve"> </v>
      </c>
      <c r="F248" s="314" t="str">
        <f>[7]Mides!B240</f>
        <v>Menor De Edad</v>
      </c>
      <c r="G248" s="313" t="str">
        <f>IF(AND([7]Mides!H240&gt;=1,[7]Mides!H240&lt;=14),"X"," ")</f>
        <v>X</v>
      </c>
      <c r="H248" s="313" t="str">
        <f>IF(AND([7]Mides!H240&gt;=14,[7]Mides!H240&lt;=30),"X"," ")</f>
        <v xml:space="preserve"> </v>
      </c>
      <c r="I248" s="313" t="str">
        <f>IF(AND([7]Mides!H240&gt;=31,[7]Mides!H240&lt;=60),"X","  ")</f>
        <v xml:space="preserve">  </v>
      </c>
      <c r="J248" s="313" t="str">
        <f>IF([7]Mides!H240&gt;60,"X", "  ")</f>
        <v xml:space="preserve">  </v>
      </c>
      <c r="K248" s="315">
        <f>[7]Mides!N240</f>
        <v>0</v>
      </c>
      <c r="L248" s="315">
        <f>[7]Mides!K240</f>
        <v>0</v>
      </c>
      <c r="M248" s="315">
        <f>[7]Mides!L240</f>
        <v>0</v>
      </c>
      <c r="N248" s="315" t="str">
        <f>[7]Mides!M240</f>
        <v>X</v>
      </c>
      <c r="O248" s="315">
        <f t="shared" si="3"/>
        <v>0</v>
      </c>
      <c r="P248" s="315" t="str">
        <f>[7]Mides!R240</f>
        <v>Guatemala</v>
      </c>
      <c r="Q248" s="315" t="str">
        <f>[7]Mides!S240</f>
        <v>Guatemala</v>
      </c>
      <c r="R248" s="10"/>
      <c r="S248" s="10"/>
      <c r="T248" s="10"/>
      <c r="U248" s="10"/>
      <c r="V248" s="10"/>
      <c r="W248" s="10"/>
      <c r="X248" s="10"/>
      <c r="Y248" s="10"/>
    </row>
    <row r="249" spans="2:25" ht="15.6" x14ac:dyDescent="0.3">
      <c r="B249" s="311" t="str">
        <f>[7]Mides!E241</f>
        <v>Baltazar</v>
      </c>
      <c r="C249" s="312" t="str">
        <f>[7]Mides!D241</f>
        <v>Billafranco</v>
      </c>
      <c r="D249" s="313" t="str">
        <f>IF([7]Mides!F241=1,"X"," ")</f>
        <v>X</v>
      </c>
      <c r="E249" s="313" t="str">
        <f>IF([7]Mides!F241=2,"X"," ")</f>
        <v xml:space="preserve"> </v>
      </c>
      <c r="F249" s="314">
        <f>[7]Mides!B241</f>
        <v>0</v>
      </c>
      <c r="G249" s="313" t="str">
        <f>IF(AND([7]Mides!H241&gt;=1,[7]Mides!H241&lt;=14),"X"," ")</f>
        <v xml:space="preserve"> </v>
      </c>
      <c r="H249" s="313" t="str">
        <f>IF(AND([7]Mides!H241&gt;=14,[7]Mides!H241&lt;=30),"X"," ")</f>
        <v xml:space="preserve"> </v>
      </c>
      <c r="I249" s="313" t="str">
        <f>IF(AND([7]Mides!H241&gt;=31,[7]Mides!H241&lt;=60),"X","  ")</f>
        <v>X</v>
      </c>
      <c r="J249" s="313" t="str">
        <f>IF([7]Mides!H241&gt;60,"X", "  ")</f>
        <v xml:space="preserve">  </v>
      </c>
      <c r="K249" s="315">
        <f>[7]Mides!N241</f>
        <v>0</v>
      </c>
      <c r="L249" s="315">
        <f>[7]Mides!K241</f>
        <v>0</v>
      </c>
      <c r="M249" s="315" t="str">
        <f>[7]Mides!L241</f>
        <v>X</v>
      </c>
      <c r="N249" s="315">
        <f>[7]Mides!M241</f>
        <v>0</v>
      </c>
      <c r="O249" s="315">
        <f t="shared" si="3"/>
        <v>0</v>
      </c>
      <c r="P249" s="315" t="str">
        <f>[7]Mides!R241</f>
        <v>Guatemala</v>
      </c>
      <c r="Q249" s="315" t="str">
        <f>[7]Mides!S241</f>
        <v>Guatemala</v>
      </c>
      <c r="R249" s="10"/>
      <c r="S249" s="10"/>
      <c r="T249" s="10"/>
      <c r="U249" s="10"/>
      <c r="V249" s="10"/>
      <c r="W249" s="10"/>
      <c r="X249" s="10"/>
      <c r="Y249" s="10"/>
    </row>
    <row r="250" spans="2:25" ht="15.6" x14ac:dyDescent="0.3">
      <c r="B250" s="311" t="str">
        <f>[7]Mides!E242</f>
        <v>Luis</v>
      </c>
      <c r="C250" s="312" t="str">
        <f>[7]Mides!D242</f>
        <v>Padilla</v>
      </c>
      <c r="D250" s="313" t="str">
        <f>IF([7]Mides!F242=1,"X"," ")</f>
        <v xml:space="preserve"> </v>
      </c>
      <c r="E250" s="313" t="str">
        <f>IF([7]Mides!F242=2,"X"," ")</f>
        <v>X</v>
      </c>
      <c r="F250" s="314">
        <f>[7]Mides!B242</f>
        <v>1820760080101</v>
      </c>
      <c r="G250" s="313" t="str">
        <f>IF(AND([7]Mides!H242&gt;=1,[7]Mides!H242&lt;=14),"X"," ")</f>
        <v xml:space="preserve"> </v>
      </c>
      <c r="H250" s="313" t="str">
        <f>IF(AND([7]Mides!H242&gt;=14,[7]Mides!H242&lt;=30),"X"," ")</f>
        <v xml:space="preserve"> </v>
      </c>
      <c r="I250" s="313" t="str">
        <f>IF(AND([7]Mides!H242&gt;=31,[7]Mides!H242&lt;=60),"X","  ")</f>
        <v>X</v>
      </c>
      <c r="J250" s="313" t="str">
        <f>IF([7]Mides!H242&gt;60,"X", "  ")</f>
        <v xml:space="preserve">  </v>
      </c>
      <c r="K250" s="315">
        <f>[7]Mides!N242</f>
        <v>0</v>
      </c>
      <c r="L250" s="315">
        <f>[7]Mides!K242</f>
        <v>0</v>
      </c>
      <c r="M250" s="315" t="str">
        <f>[7]Mides!L242</f>
        <v>X</v>
      </c>
      <c r="N250" s="315">
        <f>[7]Mides!M242</f>
        <v>0</v>
      </c>
      <c r="O250" s="315">
        <f t="shared" si="3"/>
        <v>0</v>
      </c>
      <c r="P250" s="315" t="str">
        <f>[7]Mides!R242</f>
        <v>Guatemala</v>
      </c>
      <c r="Q250" s="315" t="str">
        <f>[7]Mides!S242</f>
        <v>Guatemala</v>
      </c>
      <c r="R250" s="10"/>
      <c r="S250" s="10"/>
      <c r="T250" s="10"/>
      <c r="U250" s="10"/>
      <c r="V250" s="10"/>
      <c r="W250" s="10"/>
      <c r="X250" s="10"/>
      <c r="Y250" s="10"/>
    </row>
    <row r="251" spans="2:25" ht="15.6" x14ac:dyDescent="0.3">
      <c r="B251" s="311" t="str">
        <f>[7]Mides!E243</f>
        <v>Consuelo</v>
      </c>
      <c r="C251" s="312" t="str">
        <f>[7]Mides!D243</f>
        <v>Rivera</v>
      </c>
      <c r="D251" s="313" t="str">
        <f>IF([7]Mides!F243=1,"X"," ")</f>
        <v>X</v>
      </c>
      <c r="E251" s="313" t="str">
        <f>IF([7]Mides!F243=2,"X"," ")</f>
        <v xml:space="preserve"> </v>
      </c>
      <c r="F251" s="314" t="str">
        <f>[7]Mides!B243</f>
        <v>0292640-9</v>
      </c>
      <c r="G251" s="313" t="str">
        <f>IF(AND([7]Mides!H243&gt;=1,[7]Mides!H243&lt;=14),"X"," ")</f>
        <v xml:space="preserve"> </v>
      </c>
      <c r="H251" s="313" t="str">
        <f>IF(AND([7]Mides!H243&gt;=14,[7]Mides!H243&lt;=30),"X"," ")</f>
        <v xml:space="preserve"> </v>
      </c>
      <c r="I251" s="313" t="str">
        <f>IF(AND([7]Mides!H243&gt;=31,[7]Mides!H243&lt;=60),"X","  ")</f>
        <v>X</v>
      </c>
      <c r="J251" s="313" t="str">
        <f>IF([7]Mides!H243&gt;60,"X", "  ")</f>
        <v xml:space="preserve">  </v>
      </c>
      <c r="K251" s="315">
        <f>[7]Mides!N243</f>
        <v>0</v>
      </c>
      <c r="L251" s="315">
        <f>[7]Mides!K243</f>
        <v>0</v>
      </c>
      <c r="M251" s="315">
        <f>[7]Mides!L243</f>
        <v>0</v>
      </c>
      <c r="N251" s="315" t="str">
        <f>[7]Mides!M243</f>
        <v>X</v>
      </c>
      <c r="O251" s="315">
        <f t="shared" si="3"/>
        <v>0</v>
      </c>
      <c r="P251" s="315">
        <f>[7]Mides!R243</f>
        <v>0</v>
      </c>
      <c r="Q251" s="315">
        <f>[7]Mides!S243</f>
        <v>0</v>
      </c>
      <c r="R251" s="10"/>
      <c r="S251" s="10"/>
      <c r="T251" s="10"/>
      <c r="U251" s="10"/>
      <c r="V251" s="10"/>
      <c r="W251" s="10"/>
      <c r="X251" s="10"/>
      <c r="Y251" s="10"/>
    </row>
    <row r="252" spans="2:25" ht="15.6" x14ac:dyDescent="0.3">
      <c r="B252" s="311" t="str">
        <f>[7]Mides!E244</f>
        <v>Sharol</v>
      </c>
      <c r="C252" s="312" t="str">
        <f>[7]Mides!D244</f>
        <v>Macario</v>
      </c>
      <c r="D252" s="313" t="str">
        <f>IF([7]Mides!F244=1,"X"," ")</f>
        <v>X</v>
      </c>
      <c r="E252" s="313" t="str">
        <f>IF([7]Mides!F244=2,"X"," ")</f>
        <v xml:space="preserve"> </v>
      </c>
      <c r="F252" s="314">
        <f>[7]Mides!B244</f>
        <v>2565426510101</v>
      </c>
      <c r="G252" s="313" t="str">
        <f>IF(AND([7]Mides!H244&gt;=1,[7]Mides!H244&lt;=14),"X"," ")</f>
        <v xml:space="preserve"> </v>
      </c>
      <c r="H252" s="313" t="str">
        <f>IF(AND([7]Mides!H244&gt;=14,[7]Mides!H244&lt;=30),"X"," ")</f>
        <v xml:space="preserve"> </v>
      </c>
      <c r="I252" s="313" t="str">
        <f>IF(AND([7]Mides!H244&gt;=31,[7]Mides!H244&lt;=60),"X","  ")</f>
        <v>X</v>
      </c>
      <c r="J252" s="313" t="str">
        <f>IF([7]Mides!H244&gt;60,"X", "  ")</f>
        <v xml:space="preserve">  </v>
      </c>
      <c r="K252" s="315">
        <f>[7]Mides!N244</f>
        <v>0</v>
      </c>
      <c r="L252" s="315">
        <f>[7]Mides!K244</f>
        <v>0</v>
      </c>
      <c r="M252" s="315">
        <f>[7]Mides!L244</f>
        <v>0</v>
      </c>
      <c r="N252" s="315" t="str">
        <f>[7]Mides!M244</f>
        <v>X</v>
      </c>
      <c r="O252" s="315">
        <f t="shared" si="3"/>
        <v>0</v>
      </c>
      <c r="P252" s="315" t="str">
        <f>[7]Mides!R244</f>
        <v>Guatemala</v>
      </c>
      <c r="Q252" s="315" t="str">
        <f>[7]Mides!S244</f>
        <v>Guatemala</v>
      </c>
      <c r="R252" s="10"/>
      <c r="S252" s="10"/>
      <c r="T252" s="10"/>
      <c r="U252" s="10"/>
      <c r="V252" s="10"/>
      <c r="W252" s="10"/>
      <c r="X252" s="10"/>
      <c r="Y252" s="10"/>
    </row>
    <row r="253" spans="2:25" ht="15.6" x14ac:dyDescent="0.3">
      <c r="B253" s="311" t="str">
        <f>[7]Mides!E245</f>
        <v>Mirna</v>
      </c>
      <c r="C253" s="312" t="str">
        <f>[7]Mides!D245</f>
        <v>Oliva</v>
      </c>
      <c r="D253" s="313" t="str">
        <f>IF([7]Mides!F245=1,"X"," ")</f>
        <v>X</v>
      </c>
      <c r="E253" s="313" t="str">
        <f>IF([7]Mides!F245=2,"X"," ")</f>
        <v xml:space="preserve"> </v>
      </c>
      <c r="F253" s="314" t="str">
        <f>[7]Mides!B245</f>
        <v>Menor de Edad</v>
      </c>
      <c r="G253" s="313" t="str">
        <f>IF(AND([7]Mides!H245&gt;=1,[7]Mides!H245&lt;=14),"X"," ")</f>
        <v>X</v>
      </c>
      <c r="H253" s="313" t="str">
        <f>IF(AND([7]Mides!H245&gt;=14,[7]Mides!H245&lt;=30),"X"," ")</f>
        <v>X</v>
      </c>
      <c r="I253" s="313" t="str">
        <f>IF(AND([7]Mides!H245&gt;=31,[7]Mides!H245&lt;=60),"X","  ")</f>
        <v xml:space="preserve">  </v>
      </c>
      <c r="J253" s="313" t="str">
        <f>IF([7]Mides!H245&gt;60,"X", "  ")</f>
        <v xml:space="preserve">  </v>
      </c>
      <c r="K253" s="315">
        <f>[7]Mides!N245</f>
        <v>0</v>
      </c>
      <c r="L253" s="315">
        <f>[7]Mides!K245</f>
        <v>0</v>
      </c>
      <c r="M253" s="315">
        <f>[7]Mides!L245</f>
        <v>0</v>
      </c>
      <c r="N253" s="315" t="str">
        <f>[7]Mides!M245</f>
        <v>X</v>
      </c>
      <c r="O253" s="315">
        <f t="shared" si="3"/>
        <v>0</v>
      </c>
      <c r="P253" s="315" t="str">
        <f>[7]Mides!R245</f>
        <v>Guatemala</v>
      </c>
      <c r="Q253" s="315" t="str">
        <f>[7]Mides!S245</f>
        <v>Guatemala</v>
      </c>
      <c r="R253" s="10"/>
      <c r="S253" s="10"/>
      <c r="T253" s="10"/>
      <c r="U253" s="10"/>
      <c r="V253" s="10"/>
      <c r="W253" s="10"/>
      <c r="X253" s="10"/>
      <c r="Y253" s="10"/>
    </row>
    <row r="254" spans="2:25" ht="15.6" x14ac:dyDescent="0.3">
      <c r="B254" s="311" t="str">
        <f>[7]Mides!E246</f>
        <v>Josue</v>
      </c>
      <c r="C254" s="312" t="str">
        <f>[7]Mides!D246</f>
        <v>Oliva</v>
      </c>
      <c r="D254" s="313" t="str">
        <f>IF([7]Mides!F246=1,"X"," ")</f>
        <v xml:space="preserve"> </v>
      </c>
      <c r="E254" s="313" t="str">
        <f>IF([7]Mides!F246=2,"X"," ")</f>
        <v>X</v>
      </c>
      <c r="F254" s="314" t="str">
        <f>[7]Mides!B246</f>
        <v>Menor de Edad</v>
      </c>
      <c r="G254" s="313" t="str">
        <f>IF(AND([7]Mides!H246&gt;=1,[7]Mides!H246&lt;=14),"X"," ")</f>
        <v>X</v>
      </c>
      <c r="H254" s="313" t="str">
        <f>IF(AND([7]Mides!H246&gt;=14,[7]Mides!H246&lt;=30),"X"," ")</f>
        <v xml:space="preserve"> </v>
      </c>
      <c r="I254" s="313" t="str">
        <f>IF(AND([7]Mides!H246&gt;=31,[7]Mides!H246&lt;=60),"X","  ")</f>
        <v xml:space="preserve">  </v>
      </c>
      <c r="J254" s="313" t="str">
        <f>IF([7]Mides!H246&gt;60,"X", "  ")</f>
        <v xml:space="preserve">  </v>
      </c>
      <c r="K254" s="315">
        <f>[7]Mides!N246</f>
        <v>0</v>
      </c>
      <c r="L254" s="315">
        <f>[7]Mides!K246</f>
        <v>0</v>
      </c>
      <c r="M254" s="315">
        <f>[7]Mides!L246</f>
        <v>0</v>
      </c>
      <c r="N254" s="315" t="str">
        <f>[7]Mides!M246</f>
        <v>X</v>
      </c>
      <c r="O254" s="315">
        <f t="shared" si="3"/>
        <v>0</v>
      </c>
      <c r="P254" s="315" t="str">
        <f>[7]Mides!R246</f>
        <v>Guatemala</v>
      </c>
      <c r="Q254" s="315" t="str">
        <f>[7]Mides!S246</f>
        <v>Guatemala</v>
      </c>
      <c r="R254" s="10"/>
      <c r="S254" s="10"/>
      <c r="T254" s="10"/>
      <c r="U254" s="10"/>
      <c r="V254" s="10"/>
      <c r="W254" s="10"/>
      <c r="X254" s="10"/>
      <c r="Y254" s="10"/>
    </row>
    <row r="255" spans="2:25" ht="15.6" x14ac:dyDescent="0.3">
      <c r="B255" s="311" t="str">
        <f>[7]Mides!E247</f>
        <v>Elvin</v>
      </c>
      <c r="C255" s="312" t="str">
        <f>[7]Mides!D247</f>
        <v>Ramirez</v>
      </c>
      <c r="D255" s="313" t="str">
        <f>IF([7]Mides!F247=1,"X"," ")</f>
        <v xml:space="preserve"> </v>
      </c>
      <c r="E255" s="313" t="str">
        <f>IF([7]Mides!F247=2,"X"," ")</f>
        <v>X</v>
      </c>
      <c r="F255" s="314">
        <f>[7]Mides!B247</f>
        <v>1795070360101</v>
      </c>
      <c r="G255" s="313" t="str">
        <f>IF(AND([7]Mides!H247&gt;=1,[7]Mides!H247&lt;=14),"X"," ")</f>
        <v xml:space="preserve"> </v>
      </c>
      <c r="H255" s="313" t="str">
        <f>IF(AND([7]Mides!H247&gt;=14,[7]Mides!H247&lt;=30),"X"," ")</f>
        <v xml:space="preserve"> </v>
      </c>
      <c r="I255" s="313" t="str">
        <f>IF(AND([7]Mides!H247&gt;=31,[7]Mides!H247&lt;=60),"X","  ")</f>
        <v>X</v>
      </c>
      <c r="J255" s="313" t="str">
        <f>IF([7]Mides!H247&gt;60,"X", "  ")</f>
        <v xml:space="preserve">  </v>
      </c>
      <c r="K255" s="315">
        <f>[7]Mides!N247</f>
        <v>0</v>
      </c>
      <c r="L255" s="315">
        <f>[7]Mides!K247</f>
        <v>0</v>
      </c>
      <c r="M255" s="315">
        <f>[7]Mides!L247</f>
        <v>0</v>
      </c>
      <c r="N255" s="315" t="str">
        <f>[7]Mides!M247</f>
        <v>X</v>
      </c>
      <c r="O255" s="315">
        <f t="shared" si="3"/>
        <v>0</v>
      </c>
      <c r="P255" s="315" t="str">
        <f>[7]Mides!R247</f>
        <v>Guatemala</v>
      </c>
      <c r="Q255" s="315" t="str">
        <f>[7]Mides!S247</f>
        <v>Guatemala</v>
      </c>
      <c r="R255" s="10"/>
      <c r="S255" s="10"/>
      <c r="T255" s="10"/>
      <c r="U255" s="10"/>
      <c r="V255" s="10"/>
      <c r="W255" s="10"/>
      <c r="X255" s="10"/>
      <c r="Y255" s="10"/>
    </row>
    <row r="256" spans="2:25" ht="15.6" x14ac:dyDescent="0.3">
      <c r="B256" s="311" t="str">
        <f>[7]Mides!E248</f>
        <v xml:space="preserve">Marvin </v>
      </c>
      <c r="C256" s="312" t="str">
        <f>[7]Mides!D248</f>
        <v xml:space="preserve">Garrido </v>
      </c>
      <c r="D256" s="313" t="str">
        <f>IF([7]Mides!F248=1,"X"," ")</f>
        <v xml:space="preserve"> </v>
      </c>
      <c r="E256" s="313" t="str">
        <f>IF([7]Mides!F248=2,"X"," ")</f>
        <v>X</v>
      </c>
      <c r="F256" s="314" t="str">
        <f>[7]Mides!B248</f>
        <v xml:space="preserve">menor de edad </v>
      </c>
      <c r="G256" s="313" t="str">
        <f>IF(AND([7]Mides!H248&gt;=1,[7]Mides!H248&lt;=14),"X"," ")</f>
        <v>X</v>
      </c>
      <c r="H256" s="313" t="str">
        <f>IF(AND([7]Mides!H248&gt;=14,[7]Mides!H248&lt;=30),"X"," ")</f>
        <v xml:space="preserve"> </v>
      </c>
      <c r="I256" s="313" t="str">
        <f>IF(AND([7]Mides!H248&gt;=31,[7]Mides!H248&lt;=60),"X","  ")</f>
        <v xml:space="preserve">  </v>
      </c>
      <c r="J256" s="313" t="str">
        <f>IF([7]Mides!H248&gt;60,"X", "  ")</f>
        <v xml:space="preserve">  </v>
      </c>
      <c r="K256" s="315">
        <f>[7]Mides!N248</f>
        <v>0</v>
      </c>
      <c r="L256" s="315">
        <f>[7]Mides!K248</f>
        <v>0</v>
      </c>
      <c r="M256" s="315">
        <f>[7]Mides!L248</f>
        <v>0</v>
      </c>
      <c r="N256" s="315" t="str">
        <f>[7]Mides!M248</f>
        <v>x</v>
      </c>
      <c r="O256" s="315">
        <f t="shared" si="3"/>
        <v>0</v>
      </c>
      <c r="P256" s="315" t="str">
        <f>[7]Mides!R248</f>
        <v>Guatemala</v>
      </c>
      <c r="Q256" s="315" t="str">
        <f>[7]Mides!S248</f>
        <v>Guatemala</v>
      </c>
      <c r="R256" s="10"/>
      <c r="S256" s="10"/>
      <c r="T256" s="10"/>
      <c r="U256" s="10"/>
      <c r="V256" s="10"/>
      <c r="W256" s="10"/>
      <c r="X256" s="10"/>
      <c r="Y256" s="10"/>
    </row>
    <row r="257" spans="2:25" ht="15.6" x14ac:dyDescent="0.3">
      <c r="B257" s="311" t="str">
        <f>[7]Mides!E249</f>
        <v>Silvia</v>
      </c>
      <c r="C257" s="312" t="str">
        <f>[7]Mides!D249</f>
        <v>Mendez</v>
      </c>
      <c r="D257" s="313" t="str">
        <f>IF([7]Mides!F249=1,"X"," ")</f>
        <v>X</v>
      </c>
      <c r="E257" s="313" t="str">
        <f>IF([7]Mides!F249=2,"X"," ")</f>
        <v xml:space="preserve"> </v>
      </c>
      <c r="F257" s="314">
        <f>[7]Mides!B249</f>
        <v>2337475830101</v>
      </c>
      <c r="G257" s="313" t="str">
        <f>IF(AND([7]Mides!H249&gt;=1,[7]Mides!H249&lt;=14),"X"," ")</f>
        <v xml:space="preserve"> </v>
      </c>
      <c r="H257" s="313" t="str">
        <f>IF(AND([7]Mides!H249&gt;=14,[7]Mides!H249&lt;=30),"X"," ")</f>
        <v>X</v>
      </c>
      <c r="I257" s="313" t="str">
        <f>IF(AND([7]Mides!H249&gt;=31,[7]Mides!H249&lt;=60),"X","  ")</f>
        <v xml:space="preserve">  </v>
      </c>
      <c r="J257" s="313" t="str">
        <f>IF([7]Mides!H249&gt;60,"X", "  ")</f>
        <v xml:space="preserve">  </v>
      </c>
      <c r="K257" s="315">
        <f>[7]Mides!N249</f>
        <v>0</v>
      </c>
      <c r="L257" s="315">
        <f>[7]Mides!K249</f>
        <v>0</v>
      </c>
      <c r="M257" s="315">
        <f>[7]Mides!L249</f>
        <v>0</v>
      </c>
      <c r="N257" s="315" t="str">
        <f>[7]Mides!M249</f>
        <v>x</v>
      </c>
      <c r="O257" s="315">
        <f t="shared" si="3"/>
        <v>0</v>
      </c>
      <c r="P257" s="315" t="str">
        <f>[7]Mides!R249</f>
        <v>Guatemala</v>
      </c>
      <c r="Q257" s="315" t="str">
        <f>[7]Mides!S249</f>
        <v>Guatemala</v>
      </c>
      <c r="R257" s="10"/>
      <c r="S257" s="10"/>
      <c r="T257" s="10"/>
      <c r="U257" s="10"/>
      <c r="V257" s="10"/>
      <c r="W257" s="10"/>
      <c r="X257" s="10"/>
      <c r="Y257" s="10"/>
    </row>
    <row r="258" spans="2:25" ht="15.6" x14ac:dyDescent="0.3">
      <c r="B258" s="311" t="str">
        <f>[7]Mides!E250</f>
        <v>kimberly</v>
      </c>
      <c r="C258" s="312" t="str">
        <f>[7]Mides!D250</f>
        <v xml:space="preserve">Ticas </v>
      </c>
      <c r="D258" s="313" t="str">
        <f>IF([7]Mides!F250=1,"X"," ")</f>
        <v>X</v>
      </c>
      <c r="E258" s="313" t="str">
        <f>IF([7]Mides!F250=2,"X"," ")</f>
        <v xml:space="preserve"> </v>
      </c>
      <c r="F258" s="314">
        <f>[7]Mides!B250</f>
        <v>2636585890101</v>
      </c>
      <c r="G258" s="313" t="str">
        <f>IF(AND([7]Mides!H250&gt;=1,[7]Mides!H250&lt;=14),"X"," ")</f>
        <v xml:space="preserve"> </v>
      </c>
      <c r="H258" s="313" t="str">
        <f>IF(AND([7]Mides!H250&gt;=14,[7]Mides!H250&lt;=30),"X"," ")</f>
        <v>X</v>
      </c>
      <c r="I258" s="313" t="str">
        <f>IF(AND([7]Mides!H250&gt;=31,[7]Mides!H250&lt;=60),"X","  ")</f>
        <v xml:space="preserve">  </v>
      </c>
      <c r="J258" s="313" t="str">
        <f>IF([7]Mides!H250&gt;60,"X", "  ")</f>
        <v xml:space="preserve">  </v>
      </c>
      <c r="K258" s="315">
        <f>[7]Mides!N250</f>
        <v>0</v>
      </c>
      <c r="L258" s="315">
        <f>[7]Mides!K250</f>
        <v>0</v>
      </c>
      <c r="M258" s="315">
        <f>[7]Mides!L250</f>
        <v>0</v>
      </c>
      <c r="N258" s="315" t="str">
        <f>[7]Mides!M250</f>
        <v>x</v>
      </c>
      <c r="O258" s="315">
        <f t="shared" si="3"/>
        <v>0</v>
      </c>
      <c r="P258" s="315" t="str">
        <f>[7]Mides!R250</f>
        <v>Guatemala</v>
      </c>
      <c r="Q258" s="315" t="str">
        <f>[7]Mides!S250</f>
        <v>Guatemala</v>
      </c>
      <c r="R258" s="10"/>
      <c r="S258" s="10"/>
      <c r="T258" s="10"/>
      <c r="U258" s="10"/>
      <c r="V258" s="10"/>
      <c r="W258" s="10"/>
      <c r="X258" s="10"/>
      <c r="Y258" s="10"/>
    </row>
    <row r="259" spans="2:25" ht="15.6" x14ac:dyDescent="0.3">
      <c r="B259" s="311" t="str">
        <f>[7]Mides!E251</f>
        <v>Lidia</v>
      </c>
      <c r="C259" s="312" t="str">
        <f>[7]Mides!D251</f>
        <v>Perez</v>
      </c>
      <c r="D259" s="313" t="str">
        <f>IF([7]Mides!F251=1,"X"," ")</f>
        <v>X</v>
      </c>
      <c r="E259" s="313" t="str">
        <f>IF([7]Mides!F251=2,"X"," ")</f>
        <v xml:space="preserve"> </v>
      </c>
      <c r="F259" s="314">
        <f>[7]Mides!B251</f>
        <v>2370597380101</v>
      </c>
      <c r="G259" s="313" t="str">
        <f>IF(AND([7]Mides!H251&gt;=1,[7]Mides!H251&lt;=14),"X"," ")</f>
        <v xml:space="preserve"> </v>
      </c>
      <c r="H259" s="313" t="str">
        <f>IF(AND([7]Mides!H251&gt;=14,[7]Mides!H251&lt;=30),"X"," ")</f>
        <v xml:space="preserve"> </v>
      </c>
      <c r="I259" s="313" t="str">
        <f>IF(AND([7]Mides!H251&gt;=31,[7]Mides!H251&lt;=60),"X","  ")</f>
        <v>X</v>
      </c>
      <c r="J259" s="313" t="str">
        <f>IF([7]Mides!H251&gt;60,"X", "  ")</f>
        <v xml:space="preserve">  </v>
      </c>
      <c r="K259" s="315">
        <f>[7]Mides!N251</f>
        <v>0</v>
      </c>
      <c r="L259" s="315">
        <f>[7]Mides!K251</f>
        <v>0</v>
      </c>
      <c r="M259" s="315">
        <f>[7]Mides!L251</f>
        <v>0</v>
      </c>
      <c r="N259" s="315" t="str">
        <f>[7]Mides!M251</f>
        <v>x</v>
      </c>
      <c r="O259" s="315">
        <f t="shared" si="3"/>
        <v>0</v>
      </c>
      <c r="P259" s="315" t="str">
        <f>[7]Mides!R251</f>
        <v>Guatemala</v>
      </c>
      <c r="Q259" s="315" t="str">
        <f>[7]Mides!S251</f>
        <v>Guatemala</v>
      </c>
      <c r="R259" s="10"/>
      <c r="S259" s="10"/>
      <c r="T259" s="10"/>
      <c r="U259" s="10"/>
      <c r="V259" s="10"/>
      <c r="W259" s="10"/>
      <c r="X259" s="10"/>
      <c r="Y259" s="10"/>
    </row>
    <row r="260" spans="2:25" ht="15.6" x14ac:dyDescent="0.3">
      <c r="B260" s="311" t="str">
        <f>[7]Mides!E252</f>
        <v>Clara</v>
      </c>
      <c r="C260" s="312" t="str">
        <f>[7]Mides!D252</f>
        <v xml:space="preserve">Duran </v>
      </c>
      <c r="D260" s="313" t="str">
        <f>IF([7]Mides!F252=1,"X"," ")</f>
        <v>X</v>
      </c>
      <c r="E260" s="313" t="str">
        <f>IF([7]Mides!F252=2,"X"," ")</f>
        <v xml:space="preserve"> </v>
      </c>
      <c r="F260" s="314">
        <f>[7]Mides!B252</f>
        <v>3472288600101</v>
      </c>
      <c r="G260" s="313" t="str">
        <f>IF(AND([7]Mides!H252&gt;=1,[7]Mides!H252&lt;=14),"X"," ")</f>
        <v xml:space="preserve"> </v>
      </c>
      <c r="H260" s="313" t="str">
        <f>IF(AND([7]Mides!H252&gt;=14,[7]Mides!H252&lt;=30),"X"," ")</f>
        <v>X</v>
      </c>
      <c r="I260" s="313" t="str">
        <f>IF(AND([7]Mides!H252&gt;=31,[7]Mides!H252&lt;=60),"X","  ")</f>
        <v xml:space="preserve">  </v>
      </c>
      <c r="J260" s="313" t="str">
        <f>IF([7]Mides!H252&gt;60,"X", "  ")</f>
        <v xml:space="preserve">  </v>
      </c>
      <c r="K260" s="315">
        <f>[7]Mides!N252</f>
        <v>0</v>
      </c>
      <c r="L260" s="315">
        <f>[7]Mides!K252</f>
        <v>0</v>
      </c>
      <c r="M260" s="315">
        <f>[7]Mides!L252</f>
        <v>0</v>
      </c>
      <c r="N260" s="315" t="str">
        <f>[7]Mides!M252</f>
        <v>x</v>
      </c>
      <c r="O260" s="315">
        <f t="shared" si="3"/>
        <v>0</v>
      </c>
      <c r="P260" s="315" t="str">
        <f>[7]Mides!R252</f>
        <v>Guatemala</v>
      </c>
      <c r="Q260" s="315" t="str">
        <f>[7]Mides!S252</f>
        <v>Guatemala</v>
      </c>
      <c r="R260" s="10"/>
      <c r="S260" s="10"/>
      <c r="T260" s="10"/>
      <c r="U260" s="10"/>
      <c r="V260" s="10"/>
      <c r="W260" s="10"/>
      <c r="X260" s="10"/>
      <c r="Y260" s="10"/>
    </row>
    <row r="261" spans="2:25" ht="15.6" x14ac:dyDescent="0.3">
      <c r="B261" s="311" t="str">
        <f>[7]Mides!E253</f>
        <v>Heidi</v>
      </c>
      <c r="C261" s="312" t="str">
        <f>[7]Mides!D253</f>
        <v xml:space="preserve">Duran </v>
      </c>
      <c r="D261" s="313" t="str">
        <f>IF([7]Mides!F253=1,"X"," ")</f>
        <v>X</v>
      </c>
      <c r="E261" s="313" t="str">
        <f>IF([7]Mides!F253=2,"X"," ")</f>
        <v xml:space="preserve"> </v>
      </c>
      <c r="F261" s="314">
        <f>[7]Mides!B253</f>
        <v>1741895240101</v>
      </c>
      <c r="G261" s="313" t="str">
        <f>IF(AND([7]Mides!H253&gt;=1,[7]Mides!H253&lt;=14),"X"," ")</f>
        <v xml:space="preserve"> </v>
      </c>
      <c r="H261" s="313" t="str">
        <f>IF(AND([7]Mides!H253&gt;=14,[7]Mides!H253&lt;=30),"X"," ")</f>
        <v>X</v>
      </c>
      <c r="I261" s="313" t="str">
        <f>IF(AND([7]Mides!H253&gt;=31,[7]Mides!H253&lt;=60),"X","  ")</f>
        <v xml:space="preserve">  </v>
      </c>
      <c r="J261" s="313" t="str">
        <f>IF([7]Mides!H253&gt;60,"X", "  ")</f>
        <v xml:space="preserve">  </v>
      </c>
      <c r="K261" s="315">
        <f>[7]Mides!N253</f>
        <v>0</v>
      </c>
      <c r="L261" s="315">
        <f>[7]Mides!K253</f>
        <v>0</v>
      </c>
      <c r="M261" s="315">
        <f>[7]Mides!L253</f>
        <v>0</v>
      </c>
      <c r="N261" s="315" t="str">
        <f>[7]Mides!M253</f>
        <v>x</v>
      </c>
      <c r="O261" s="315">
        <f t="shared" si="3"/>
        <v>0</v>
      </c>
      <c r="P261" s="315" t="str">
        <f>[7]Mides!R253</f>
        <v>Guatemala</v>
      </c>
      <c r="Q261" s="315" t="str">
        <f>[7]Mides!S253</f>
        <v>Guatemala</v>
      </c>
      <c r="R261" s="10"/>
      <c r="S261" s="10"/>
      <c r="T261" s="10"/>
      <c r="U261" s="10"/>
      <c r="V261" s="10"/>
      <c r="W261" s="10"/>
      <c r="X261" s="10"/>
      <c r="Y261" s="10"/>
    </row>
    <row r="262" spans="2:25" ht="15.6" x14ac:dyDescent="0.3">
      <c r="B262" s="311" t="str">
        <f>[7]Mides!E254</f>
        <v>Rudy</v>
      </c>
      <c r="C262" s="312" t="str">
        <f>[7]Mides!D254</f>
        <v>Lopez</v>
      </c>
      <c r="D262" s="313" t="str">
        <f>IF([7]Mides!F254=1,"X"," ")</f>
        <v xml:space="preserve"> </v>
      </c>
      <c r="E262" s="313" t="str">
        <f>IF([7]Mides!F254=2,"X"," ")</f>
        <v>X</v>
      </c>
      <c r="F262" s="314" t="str">
        <f>[7]Mides!B254</f>
        <v xml:space="preserve">menor de edad </v>
      </c>
      <c r="G262" s="313" t="str">
        <f>IF(AND([7]Mides!H254&gt;=1,[7]Mides!H254&lt;=14),"X"," ")</f>
        <v xml:space="preserve"> </v>
      </c>
      <c r="H262" s="313" t="str">
        <f>IF(AND([7]Mides!H254&gt;=14,[7]Mides!H254&lt;=30),"X"," ")</f>
        <v>X</v>
      </c>
      <c r="I262" s="313" t="str">
        <f>IF(AND([7]Mides!H254&gt;=31,[7]Mides!H254&lt;=60),"X","  ")</f>
        <v xml:space="preserve">  </v>
      </c>
      <c r="J262" s="313" t="str">
        <f>IF([7]Mides!H254&gt;60,"X", "  ")</f>
        <v xml:space="preserve">  </v>
      </c>
      <c r="K262" s="315">
        <f>[7]Mides!N254</f>
        <v>0</v>
      </c>
      <c r="L262" s="315">
        <f>[7]Mides!K254</f>
        <v>0</v>
      </c>
      <c r="M262" s="315">
        <f>[7]Mides!L254</f>
        <v>0</v>
      </c>
      <c r="N262" s="315" t="str">
        <f>[7]Mides!M254</f>
        <v>x</v>
      </c>
      <c r="O262" s="315">
        <f t="shared" si="3"/>
        <v>0</v>
      </c>
      <c r="P262" s="315" t="str">
        <f>[7]Mides!R254</f>
        <v>Guatemala</v>
      </c>
      <c r="Q262" s="315" t="str">
        <f>[7]Mides!S254</f>
        <v>Guatemala</v>
      </c>
      <c r="R262" s="10"/>
      <c r="S262" s="10"/>
      <c r="T262" s="10"/>
      <c r="U262" s="10"/>
      <c r="V262" s="10"/>
      <c r="W262" s="10"/>
      <c r="X262" s="10"/>
      <c r="Y262" s="10"/>
    </row>
    <row r="263" spans="2:25" ht="15.6" x14ac:dyDescent="0.3">
      <c r="B263" s="311" t="str">
        <f>[7]Mides!E255</f>
        <v>Mirna</v>
      </c>
      <c r="C263" s="312" t="str">
        <f>[7]Mides!D255</f>
        <v>Oliva</v>
      </c>
      <c r="D263" s="313" t="str">
        <f>IF([7]Mides!F255=1,"X"," ")</f>
        <v>X</v>
      </c>
      <c r="E263" s="313" t="str">
        <f>IF([7]Mides!F255=2,"X"," ")</f>
        <v xml:space="preserve"> </v>
      </c>
      <c r="F263" s="314" t="str">
        <f>[7]Mides!B255</f>
        <v xml:space="preserve">menor de edad </v>
      </c>
      <c r="G263" s="313" t="str">
        <f>IF(AND([7]Mides!H255&gt;=1,[7]Mides!H255&lt;=14),"X"," ")</f>
        <v>X</v>
      </c>
      <c r="H263" s="313" t="str">
        <f>IF(AND([7]Mides!H255&gt;=14,[7]Mides!H255&lt;=30),"X"," ")</f>
        <v>X</v>
      </c>
      <c r="I263" s="313" t="str">
        <f>IF(AND([7]Mides!H255&gt;=31,[7]Mides!H255&lt;=60),"X","  ")</f>
        <v xml:space="preserve">  </v>
      </c>
      <c r="J263" s="313" t="str">
        <f>IF([7]Mides!H255&gt;60,"X", "  ")</f>
        <v xml:space="preserve">  </v>
      </c>
      <c r="K263" s="315">
        <f>[7]Mides!N255</f>
        <v>0</v>
      </c>
      <c r="L263" s="315">
        <f>[7]Mides!K255</f>
        <v>0</v>
      </c>
      <c r="M263" s="315">
        <f>[7]Mides!L255</f>
        <v>0</v>
      </c>
      <c r="N263" s="315" t="str">
        <f>[7]Mides!M255</f>
        <v>x</v>
      </c>
      <c r="O263" s="315">
        <f t="shared" si="3"/>
        <v>0</v>
      </c>
      <c r="P263" s="315" t="str">
        <f>[7]Mides!R255</f>
        <v>Guatemala</v>
      </c>
      <c r="Q263" s="315" t="str">
        <f>[7]Mides!S255</f>
        <v>Guatemala</v>
      </c>
      <c r="R263" s="10"/>
      <c r="S263" s="10"/>
      <c r="T263" s="10"/>
      <c r="U263" s="10"/>
      <c r="V263" s="10"/>
      <c r="W263" s="10"/>
      <c r="X263" s="10"/>
      <c r="Y263" s="10"/>
    </row>
    <row r="264" spans="2:25" ht="15.6" x14ac:dyDescent="0.3">
      <c r="B264" s="311" t="str">
        <f>[7]Mides!E256</f>
        <v>Jose</v>
      </c>
      <c r="C264" s="312" t="str">
        <f>[7]Mides!D256</f>
        <v>Oliva</v>
      </c>
      <c r="D264" s="313" t="str">
        <f>IF([7]Mides!F256=1,"X"," ")</f>
        <v xml:space="preserve"> </v>
      </c>
      <c r="E264" s="313" t="str">
        <f>IF([7]Mides!F256=2,"X"," ")</f>
        <v>X</v>
      </c>
      <c r="F264" s="314" t="str">
        <f>[7]Mides!B256</f>
        <v xml:space="preserve">menor de edad </v>
      </c>
      <c r="G264" s="313" t="str">
        <f>IF(AND([7]Mides!H256&gt;=1,[7]Mides!H256&lt;=14),"X"," ")</f>
        <v>X</v>
      </c>
      <c r="H264" s="313" t="str">
        <f>IF(AND([7]Mides!H256&gt;=14,[7]Mides!H256&lt;=30),"X"," ")</f>
        <v xml:space="preserve"> </v>
      </c>
      <c r="I264" s="313" t="str">
        <f>IF(AND([7]Mides!H256&gt;=31,[7]Mides!H256&lt;=60),"X","  ")</f>
        <v xml:space="preserve">  </v>
      </c>
      <c r="J264" s="313" t="str">
        <f>IF([7]Mides!H256&gt;60,"X", "  ")</f>
        <v xml:space="preserve">  </v>
      </c>
      <c r="K264" s="315">
        <f>[7]Mides!N256</f>
        <v>0</v>
      </c>
      <c r="L264" s="315">
        <f>[7]Mides!K256</f>
        <v>0</v>
      </c>
      <c r="M264" s="315">
        <f>[7]Mides!L256</f>
        <v>0</v>
      </c>
      <c r="N264" s="315" t="str">
        <f>[7]Mides!M256</f>
        <v>x</v>
      </c>
      <c r="O264" s="315">
        <f t="shared" si="3"/>
        <v>0</v>
      </c>
      <c r="P264" s="315" t="str">
        <f>[7]Mides!R256</f>
        <v>Guatemala</v>
      </c>
      <c r="Q264" s="315" t="str">
        <f>[7]Mides!S256</f>
        <v>Guatemala</v>
      </c>
      <c r="R264" s="10"/>
      <c r="S264" s="10"/>
      <c r="T264" s="10"/>
      <c r="U264" s="10"/>
      <c r="V264" s="10"/>
      <c r="W264" s="10"/>
      <c r="X264" s="10"/>
      <c r="Y264" s="10"/>
    </row>
    <row r="265" spans="2:25" ht="15.6" x14ac:dyDescent="0.3">
      <c r="B265" s="311" t="str">
        <f>[7]Mides!E257</f>
        <v xml:space="preserve">Manuel </v>
      </c>
      <c r="C265" s="312" t="str">
        <f>[7]Mides!D257</f>
        <v>Vicente</v>
      </c>
      <c r="D265" s="313" t="str">
        <f>IF([7]Mides!F257=1,"X"," ")</f>
        <v xml:space="preserve"> </v>
      </c>
      <c r="E265" s="313" t="str">
        <f>IF([7]Mides!F257=2,"X"," ")</f>
        <v>X</v>
      </c>
      <c r="F265" s="314" t="str">
        <f>[7]Mides!B257</f>
        <v xml:space="preserve">menor de edad </v>
      </c>
      <c r="G265" s="313" t="str">
        <f>IF(AND([7]Mides!H257&gt;=1,[7]Mides!H257&lt;=14),"X"," ")</f>
        <v>X</v>
      </c>
      <c r="H265" s="313" t="str">
        <f>IF(AND([7]Mides!H257&gt;=14,[7]Mides!H257&lt;=30),"X"," ")</f>
        <v xml:space="preserve"> </v>
      </c>
      <c r="I265" s="313" t="str">
        <f>IF(AND([7]Mides!H257&gt;=31,[7]Mides!H257&lt;=60),"X","  ")</f>
        <v xml:space="preserve">  </v>
      </c>
      <c r="J265" s="313" t="str">
        <f>IF([7]Mides!H257&gt;60,"X", "  ")</f>
        <v xml:space="preserve">  </v>
      </c>
      <c r="K265" s="315">
        <f>[7]Mides!N257</f>
        <v>0</v>
      </c>
      <c r="L265" s="315">
        <f>[7]Mides!K257</f>
        <v>0</v>
      </c>
      <c r="M265" s="315">
        <f>[7]Mides!L257</f>
        <v>0</v>
      </c>
      <c r="N265" s="315" t="str">
        <f>[7]Mides!M257</f>
        <v>x</v>
      </c>
      <c r="O265" s="315">
        <f t="shared" si="3"/>
        <v>0</v>
      </c>
      <c r="P265" s="315" t="str">
        <f>[7]Mides!R257</f>
        <v>Guatemala</v>
      </c>
      <c r="Q265" s="315" t="str">
        <f>[7]Mides!S257</f>
        <v>Guatemala</v>
      </c>
      <c r="R265" s="10"/>
      <c r="S265" s="10"/>
      <c r="T265" s="10"/>
      <c r="U265" s="10"/>
      <c r="V265" s="10"/>
      <c r="W265" s="10"/>
      <c r="X265" s="10"/>
      <c r="Y265" s="10"/>
    </row>
    <row r="266" spans="2:25" ht="15.6" x14ac:dyDescent="0.3">
      <c r="B266" s="311" t="str">
        <f>[7]Mides!E258</f>
        <v>Orlando</v>
      </c>
      <c r="C266" s="312" t="str">
        <f>[7]Mides!D258</f>
        <v>Rivas</v>
      </c>
      <c r="D266" s="313" t="str">
        <f>IF([7]Mides!F258=1,"X"," ")</f>
        <v xml:space="preserve"> </v>
      </c>
      <c r="E266" s="313" t="str">
        <f>IF([7]Mides!F258=2,"X"," ")</f>
        <v>X</v>
      </c>
      <c r="F266" s="314">
        <f>[7]Mides!B258</f>
        <v>2753056510101</v>
      </c>
      <c r="G266" s="313" t="str">
        <f>IF(AND([7]Mides!H258&gt;=1,[7]Mides!H258&lt;=14),"X"," ")</f>
        <v xml:space="preserve"> </v>
      </c>
      <c r="H266" s="313" t="str">
        <f>IF(AND([7]Mides!H258&gt;=14,[7]Mides!H258&lt;=30),"X"," ")</f>
        <v xml:space="preserve"> </v>
      </c>
      <c r="I266" s="313" t="str">
        <f>IF(AND([7]Mides!H258&gt;=31,[7]Mides!H258&lt;=60),"X","  ")</f>
        <v xml:space="preserve">  </v>
      </c>
      <c r="J266" s="313" t="str">
        <f>IF([7]Mides!H258&gt;60,"X", "  ")</f>
        <v>X</v>
      </c>
      <c r="K266" s="315">
        <f>[7]Mides!N258</f>
        <v>0</v>
      </c>
      <c r="L266" s="315">
        <f>[7]Mides!K258</f>
        <v>0</v>
      </c>
      <c r="M266" s="315">
        <f>[7]Mides!L258</f>
        <v>0</v>
      </c>
      <c r="N266" s="315" t="str">
        <f>[7]Mides!M258</f>
        <v>X</v>
      </c>
      <c r="O266" s="315">
        <f t="shared" si="3"/>
        <v>0</v>
      </c>
      <c r="P266" s="315" t="str">
        <f>[7]Mides!R258</f>
        <v>Guatemala</v>
      </c>
      <c r="Q266" s="315" t="str">
        <f>[7]Mides!S258</f>
        <v>Guatemala</v>
      </c>
      <c r="R266" s="10"/>
      <c r="S266" s="10"/>
      <c r="T266" s="10"/>
      <c r="U266" s="10"/>
      <c r="V266" s="10"/>
      <c r="W266" s="10"/>
      <c r="X266" s="10"/>
      <c r="Y266" s="10"/>
    </row>
    <row r="267" spans="2:25" ht="15.6" x14ac:dyDescent="0.3">
      <c r="B267" s="311" t="str">
        <f>[7]Mides!E259</f>
        <v>Luisa</v>
      </c>
      <c r="C267" s="312" t="str">
        <f>[7]Mides!D259</f>
        <v>Gonzales</v>
      </c>
      <c r="D267" s="313" t="str">
        <f>IF([7]Mides!F259=1,"X"," ")</f>
        <v>X</v>
      </c>
      <c r="E267" s="313" t="str">
        <f>IF([7]Mides!F259=2,"X"," ")</f>
        <v xml:space="preserve"> </v>
      </c>
      <c r="F267" s="314">
        <f>[7]Mides!B259</f>
        <v>1710919140608</v>
      </c>
      <c r="G267" s="313" t="str">
        <f>IF(AND([7]Mides!H259&gt;=1,[7]Mides!H259&lt;=14),"X"," ")</f>
        <v xml:space="preserve"> </v>
      </c>
      <c r="H267" s="313" t="str">
        <f>IF(AND([7]Mides!H259&gt;=14,[7]Mides!H259&lt;=30),"X"," ")</f>
        <v xml:space="preserve"> </v>
      </c>
      <c r="I267" s="313" t="str">
        <f>IF(AND([7]Mides!H259&gt;=31,[7]Mides!H259&lt;=60),"X","  ")</f>
        <v xml:space="preserve">  </v>
      </c>
      <c r="J267" s="313" t="str">
        <f>IF([7]Mides!H259&gt;60,"X", "  ")</f>
        <v>X</v>
      </c>
      <c r="K267" s="315">
        <f>[7]Mides!N259</f>
        <v>0</v>
      </c>
      <c r="L267" s="315">
        <f>[7]Mides!K259</f>
        <v>0</v>
      </c>
      <c r="M267" s="315">
        <f>[7]Mides!L259</f>
        <v>0</v>
      </c>
      <c r="N267" s="315" t="str">
        <f>[7]Mides!M259</f>
        <v>X</v>
      </c>
      <c r="O267" s="315">
        <f t="shared" si="3"/>
        <v>0</v>
      </c>
      <c r="P267" s="315" t="str">
        <f>[7]Mides!R259</f>
        <v>Guatemala</v>
      </c>
      <c r="Q267" s="315" t="str">
        <f>[7]Mides!S259</f>
        <v>Guatemala</v>
      </c>
      <c r="R267" s="10"/>
      <c r="S267" s="10"/>
      <c r="T267" s="10"/>
      <c r="U267" s="10"/>
      <c r="V267" s="10"/>
      <c r="W267" s="10"/>
      <c r="X267" s="10"/>
      <c r="Y267" s="10"/>
    </row>
    <row r="268" spans="2:25" ht="15.6" x14ac:dyDescent="0.3">
      <c r="B268" s="311" t="str">
        <f>[7]Mides!E260</f>
        <v>Alex</v>
      </c>
      <c r="C268" s="312" t="str">
        <f>[7]Mides!D260</f>
        <v>Chicas</v>
      </c>
      <c r="D268" s="313" t="str">
        <f>IF([7]Mides!F260=1,"X"," ")</f>
        <v>X</v>
      </c>
      <c r="E268" s="313" t="str">
        <f>IF([7]Mides!F260=2,"X"," ")</f>
        <v xml:space="preserve"> </v>
      </c>
      <c r="F268" s="314" t="str">
        <f>[7]Mides!B260</f>
        <v>Menor de Edad</v>
      </c>
      <c r="G268" s="313" t="str">
        <f>IF(AND([7]Mides!H260&gt;=1,[7]Mides!H260&lt;=14),"X"," ")</f>
        <v xml:space="preserve"> </v>
      </c>
      <c r="H268" s="313" t="str">
        <f>IF(AND([7]Mides!H260&gt;=14,[7]Mides!H260&lt;=30),"X"," ")</f>
        <v xml:space="preserve"> </v>
      </c>
      <c r="I268" s="313" t="str">
        <f>IF(AND([7]Mides!H260&gt;=31,[7]Mides!H260&lt;=60),"X","  ")</f>
        <v xml:space="preserve">  </v>
      </c>
      <c r="J268" s="313" t="str">
        <f>IF([7]Mides!H260&gt;60,"X", "  ")</f>
        <v>X</v>
      </c>
      <c r="K268" s="315">
        <f>[7]Mides!N260</f>
        <v>0</v>
      </c>
      <c r="L268" s="315">
        <f>[7]Mides!K260</f>
        <v>0</v>
      </c>
      <c r="M268" s="315">
        <f>[7]Mides!L260</f>
        <v>0</v>
      </c>
      <c r="N268" s="315" t="str">
        <f>[7]Mides!M260</f>
        <v>X</v>
      </c>
      <c r="O268" s="315">
        <f t="shared" si="3"/>
        <v>0</v>
      </c>
      <c r="P268" s="315" t="str">
        <f>[7]Mides!R260</f>
        <v>Guatemala</v>
      </c>
      <c r="Q268" s="315" t="str">
        <f>[7]Mides!S260</f>
        <v>Guatemala</v>
      </c>
      <c r="R268" s="10"/>
      <c r="S268" s="10"/>
      <c r="T268" s="10"/>
      <c r="U268" s="10"/>
      <c r="V268" s="10"/>
      <c r="W268" s="10"/>
      <c r="X268" s="10"/>
      <c r="Y268" s="10"/>
    </row>
    <row r="269" spans="2:25" ht="15.6" x14ac:dyDescent="0.3">
      <c r="B269" s="311" t="str">
        <f>[7]Mides!E261</f>
        <v>Diana</v>
      </c>
      <c r="C269" s="312" t="str">
        <f>[7]Mides!D261</f>
        <v xml:space="preserve">Barillas </v>
      </c>
      <c r="D269" s="313" t="str">
        <f>IF([7]Mides!F261=1,"X"," ")</f>
        <v>X</v>
      </c>
      <c r="E269" s="313" t="str">
        <f>IF([7]Mides!F261=2,"X"," ")</f>
        <v xml:space="preserve"> </v>
      </c>
      <c r="F269" s="314" t="str">
        <f>[7]Mides!B261</f>
        <v>Menor de Edad</v>
      </c>
      <c r="G269" s="313" t="str">
        <f>IF(AND([7]Mides!H261&gt;=1,[7]Mides!H261&lt;=14),"X"," ")</f>
        <v xml:space="preserve"> </v>
      </c>
      <c r="H269" s="313" t="str">
        <f>IF(AND([7]Mides!H261&gt;=14,[7]Mides!H261&lt;=30),"X"," ")</f>
        <v xml:space="preserve"> </v>
      </c>
      <c r="I269" s="313" t="str">
        <f>IF(AND([7]Mides!H261&gt;=31,[7]Mides!H261&lt;=60),"X","  ")</f>
        <v xml:space="preserve">  </v>
      </c>
      <c r="J269" s="313" t="str">
        <f>IF([7]Mides!H261&gt;60,"X", "  ")</f>
        <v>X</v>
      </c>
      <c r="K269" s="315">
        <f>[7]Mides!N261</f>
        <v>0</v>
      </c>
      <c r="L269" s="315">
        <f>[7]Mides!K261</f>
        <v>0</v>
      </c>
      <c r="M269" s="315">
        <f>[7]Mides!L261</f>
        <v>0</v>
      </c>
      <c r="N269" s="315" t="str">
        <f>[7]Mides!M261</f>
        <v>X</v>
      </c>
      <c r="O269" s="315">
        <f t="shared" si="3"/>
        <v>0</v>
      </c>
      <c r="P269" s="315" t="str">
        <f>[7]Mides!R261</f>
        <v>Guatemala</v>
      </c>
      <c r="Q269" s="315" t="str">
        <f>[7]Mides!S261</f>
        <v>Guatemala</v>
      </c>
      <c r="R269" s="10"/>
      <c r="S269" s="10"/>
      <c r="T269" s="10"/>
      <c r="U269" s="10"/>
      <c r="V269" s="10"/>
      <c r="W269" s="10"/>
      <c r="X269" s="10"/>
      <c r="Y269" s="10"/>
    </row>
    <row r="270" spans="2:25" ht="15.6" x14ac:dyDescent="0.3">
      <c r="B270" s="311" t="str">
        <f>[7]Mides!E262</f>
        <v>Rudy</v>
      </c>
      <c r="C270" s="312" t="str">
        <f>[7]Mides!D262</f>
        <v xml:space="preserve">Barillas </v>
      </c>
      <c r="D270" s="313" t="str">
        <f>IF([7]Mides!F262=1,"X"," ")</f>
        <v xml:space="preserve"> </v>
      </c>
      <c r="E270" s="313" t="str">
        <f>IF([7]Mides!F262=2,"X"," ")</f>
        <v>X</v>
      </c>
      <c r="F270" s="314">
        <f>[7]Mides!B262</f>
        <v>2294813960101</v>
      </c>
      <c r="G270" s="313" t="str">
        <f>IF(AND([7]Mides!H262&gt;=1,[7]Mides!H262&lt;=14),"X"," ")</f>
        <v xml:space="preserve"> </v>
      </c>
      <c r="H270" s="313" t="str">
        <f>IF(AND([7]Mides!H262&gt;=14,[7]Mides!H262&lt;=30),"X"," ")</f>
        <v xml:space="preserve"> </v>
      </c>
      <c r="I270" s="313" t="str">
        <f>IF(AND([7]Mides!H262&gt;=31,[7]Mides!H262&lt;=60),"X","  ")</f>
        <v xml:space="preserve">  </v>
      </c>
      <c r="J270" s="313" t="str">
        <f>IF([7]Mides!H262&gt;60,"X", "  ")</f>
        <v>X</v>
      </c>
      <c r="K270" s="315">
        <f>[7]Mides!N262</f>
        <v>0</v>
      </c>
      <c r="L270" s="315">
        <f>[7]Mides!K262</f>
        <v>0</v>
      </c>
      <c r="M270" s="315">
        <f>[7]Mides!L262</f>
        <v>0</v>
      </c>
      <c r="N270" s="315" t="str">
        <f>[7]Mides!M262</f>
        <v>X</v>
      </c>
      <c r="O270" s="315">
        <f t="shared" si="3"/>
        <v>0</v>
      </c>
      <c r="P270" s="315" t="str">
        <f>[7]Mides!R262</f>
        <v>Guatemala</v>
      </c>
      <c r="Q270" s="315" t="str">
        <f>[7]Mides!S262</f>
        <v>Guatemala</v>
      </c>
      <c r="R270" s="10"/>
      <c r="S270" s="10"/>
      <c r="T270" s="10"/>
      <c r="U270" s="10"/>
      <c r="V270" s="10"/>
      <c r="W270" s="10"/>
      <c r="X270" s="10"/>
      <c r="Y270" s="10"/>
    </row>
    <row r="271" spans="2:25" ht="15.6" x14ac:dyDescent="0.3">
      <c r="B271" s="311" t="str">
        <f>[7]Mides!E263</f>
        <v>Eduardo</v>
      </c>
      <c r="C271" s="312" t="str">
        <f>[7]Mides!D263</f>
        <v>Matías</v>
      </c>
      <c r="D271" s="313" t="str">
        <f>IF([7]Mides!F263=1,"X"," ")</f>
        <v xml:space="preserve"> </v>
      </c>
      <c r="E271" s="313" t="str">
        <f>IF([7]Mides!F263=2,"X"," ")</f>
        <v>X</v>
      </c>
      <c r="F271" s="314">
        <f>[7]Mides!B263</f>
        <v>2636995790101</v>
      </c>
      <c r="G271" s="313" t="str">
        <f>IF(AND([7]Mides!H263&gt;=1,[7]Mides!H263&lt;=14),"X"," ")</f>
        <v xml:space="preserve"> </v>
      </c>
      <c r="H271" s="313" t="str">
        <f>IF(AND([7]Mides!H263&gt;=14,[7]Mides!H263&lt;=30),"X"," ")</f>
        <v>X</v>
      </c>
      <c r="I271" s="313" t="str">
        <f>IF(AND([7]Mides!H263&gt;=31,[7]Mides!H263&lt;=60),"X","  ")</f>
        <v xml:space="preserve">  </v>
      </c>
      <c r="J271" s="313" t="str">
        <f>IF([7]Mides!H263&gt;60,"X", "  ")</f>
        <v xml:space="preserve">  </v>
      </c>
      <c r="K271" s="315">
        <f>[7]Mides!N263</f>
        <v>0</v>
      </c>
      <c r="L271" s="315">
        <f>[7]Mides!K263</f>
        <v>0</v>
      </c>
      <c r="M271" s="315">
        <f>[7]Mides!L263</f>
        <v>0</v>
      </c>
      <c r="N271" s="315" t="str">
        <f>[7]Mides!M263</f>
        <v>X</v>
      </c>
      <c r="O271" s="315">
        <f t="shared" ref="O271:O334" si="4">SUM(K271:N271)</f>
        <v>0</v>
      </c>
      <c r="P271" s="315" t="str">
        <f>[7]Mides!R263</f>
        <v>Guatemala</v>
      </c>
      <c r="Q271" s="315" t="str">
        <f>[7]Mides!S263</f>
        <v>Guatemala</v>
      </c>
      <c r="R271" s="10"/>
      <c r="S271" s="10"/>
      <c r="T271" s="10"/>
      <c r="U271" s="10"/>
      <c r="V271" s="10"/>
      <c r="W271" s="10"/>
      <c r="X271" s="10"/>
      <c r="Y271" s="10"/>
    </row>
    <row r="272" spans="2:25" ht="15.6" x14ac:dyDescent="0.3">
      <c r="B272" s="311" t="str">
        <f>[7]Mides!E264</f>
        <v>Angeles</v>
      </c>
      <c r="C272" s="312" t="str">
        <f>[7]Mides!D264</f>
        <v>Barrios</v>
      </c>
      <c r="D272" s="313" t="str">
        <f>IF([7]Mides!F264=1,"X"," ")</f>
        <v>X</v>
      </c>
      <c r="E272" s="313" t="str">
        <f>IF([7]Mides!F264=2,"X"," ")</f>
        <v xml:space="preserve"> </v>
      </c>
      <c r="F272" s="314">
        <f>[7]Mides!B264</f>
        <v>1645639700101</v>
      </c>
      <c r="G272" s="313" t="str">
        <f>IF(AND([7]Mides!H264&gt;=1,[7]Mides!H264&lt;=14),"X"," ")</f>
        <v xml:space="preserve"> </v>
      </c>
      <c r="H272" s="313" t="str">
        <f>IF(AND([7]Mides!H264&gt;=14,[7]Mides!H264&lt;=30),"X"," ")</f>
        <v xml:space="preserve"> </v>
      </c>
      <c r="I272" s="313" t="str">
        <f>IF(AND([7]Mides!H264&gt;=31,[7]Mides!H264&lt;=60),"X","  ")</f>
        <v>X</v>
      </c>
      <c r="J272" s="313" t="str">
        <f>IF([7]Mides!H264&gt;60,"X", "  ")</f>
        <v xml:space="preserve">  </v>
      </c>
      <c r="K272" s="315">
        <f>[7]Mides!N264</f>
        <v>0</v>
      </c>
      <c r="L272" s="315">
        <f>[7]Mides!K264</f>
        <v>0</v>
      </c>
      <c r="M272" s="315">
        <f>[7]Mides!L264</f>
        <v>0</v>
      </c>
      <c r="N272" s="315" t="str">
        <f>[7]Mides!M264</f>
        <v>X</v>
      </c>
      <c r="O272" s="315">
        <f t="shared" si="4"/>
        <v>0</v>
      </c>
      <c r="P272" s="315" t="str">
        <f>[7]Mides!R264</f>
        <v>Guatemala</v>
      </c>
      <c r="Q272" s="315" t="str">
        <f>[7]Mides!S264</f>
        <v>Guatemala</v>
      </c>
      <c r="R272" s="10"/>
      <c r="S272" s="10"/>
      <c r="T272" s="10"/>
      <c r="U272" s="10"/>
      <c r="V272" s="10"/>
      <c r="W272" s="10"/>
      <c r="X272" s="10"/>
      <c r="Y272" s="10"/>
    </row>
    <row r="273" spans="2:25" ht="15.6" x14ac:dyDescent="0.3">
      <c r="B273" s="311" t="str">
        <f>[7]Mides!E265</f>
        <v>Astrid</v>
      </c>
      <c r="C273" s="312" t="str">
        <f>[7]Mides!D265</f>
        <v>Reyes</v>
      </c>
      <c r="D273" s="313" t="str">
        <f>IF([7]Mides!F265=1,"X"," ")</f>
        <v>X</v>
      </c>
      <c r="E273" s="313" t="str">
        <f>IF([7]Mides!F265=2,"X"," ")</f>
        <v xml:space="preserve"> </v>
      </c>
      <c r="F273" s="314" t="str">
        <f>[7]Mides!B265</f>
        <v>Menor de edad</v>
      </c>
      <c r="G273" s="313" t="str">
        <f>IF(AND([7]Mides!H265&gt;=1,[7]Mides!H265&lt;=14),"X"," ")</f>
        <v>X</v>
      </c>
      <c r="H273" s="313" t="str">
        <f>IF(AND([7]Mides!H265&gt;=14,[7]Mides!H265&lt;=30),"X"," ")</f>
        <v xml:space="preserve"> </v>
      </c>
      <c r="I273" s="313" t="str">
        <f>IF(AND([7]Mides!H265&gt;=31,[7]Mides!H265&lt;=60),"X","  ")</f>
        <v xml:space="preserve">  </v>
      </c>
      <c r="J273" s="313" t="str">
        <f>IF([7]Mides!H265&gt;60,"X", "  ")</f>
        <v xml:space="preserve">  </v>
      </c>
      <c r="K273" s="315">
        <f>[7]Mides!N265</f>
        <v>0</v>
      </c>
      <c r="L273" s="315">
        <f>[7]Mides!K265</f>
        <v>0</v>
      </c>
      <c r="M273" s="315">
        <f>[7]Mides!L265</f>
        <v>0</v>
      </c>
      <c r="N273" s="315" t="str">
        <f>[7]Mides!M265</f>
        <v>X</v>
      </c>
      <c r="O273" s="315">
        <f t="shared" si="4"/>
        <v>0</v>
      </c>
      <c r="P273" s="315" t="str">
        <f>[7]Mides!R265</f>
        <v>Guatemala</v>
      </c>
      <c r="Q273" s="315" t="str">
        <f>[7]Mides!S265</f>
        <v>Guatemala</v>
      </c>
      <c r="R273" s="10"/>
      <c r="S273" s="10"/>
      <c r="T273" s="10"/>
      <c r="U273" s="10"/>
      <c r="V273" s="10"/>
      <c r="W273" s="10"/>
      <c r="X273" s="10"/>
      <c r="Y273" s="10"/>
    </row>
    <row r="274" spans="2:25" ht="15.6" x14ac:dyDescent="0.3">
      <c r="B274" s="311" t="str">
        <f>[7]Mides!E266</f>
        <v>Brayan</v>
      </c>
      <c r="C274" s="312" t="str">
        <f>[7]Mides!D266</f>
        <v>Reyes</v>
      </c>
      <c r="D274" s="313" t="str">
        <f>IF([7]Mides!F266=1,"X"," ")</f>
        <v xml:space="preserve"> </v>
      </c>
      <c r="E274" s="313" t="str">
        <f>IF([7]Mides!F266=2,"X"," ")</f>
        <v>X</v>
      </c>
      <c r="F274" s="314" t="str">
        <f>[7]Mides!B266</f>
        <v>Menor de edad</v>
      </c>
      <c r="G274" s="313" t="str">
        <f>IF(AND([7]Mides!H266&gt;=1,[7]Mides!H266&lt;=14),"X"," ")</f>
        <v>X</v>
      </c>
      <c r="H274" s="313" t="str">
        <f>IF(AND([7]Mides!H266&gt;=14,[7]Mides!H266&lt;=30),"X"," ")</f>
        <v xml:space="preserve"> </v>
      </c>
      <c r="I274" s="313" t="str">
        <f>IF(AND([7]Mides!H266&gt;=31,[7]Mides!H266&lt;=60),"X","  ")</f>
        <v xml:space="preserve">  </v>
      </c>
      <c r="J274" s="313" t="str">
        <f>IF([7]Mides!H266&gt;60,"X", "  ")</f>
        <v xml:space="preserve">  </v>
      </c>
      <c r="K274" s="315">
        <f>[7]Mides!N266</f>
        <v>0</v>
      </c>
      <c r="L274" s="315">
        <f>[7]Mides!K266</f>
        <v>0</v>
      </c>
      <c r="M274" s="315">
        <f>[7]Mides!L266</f>
        <v>0</v>
      </c>
      <c r="N274" s="315" t="str">
        <f>[7]Mides!M266</f>
        <v>X</v>
      </c>
      <c r="O274" s="315">
        <f t="shared" si="4"/>
        <v>0</v>
      </c>
      <c r="P274" s="315" t="str">
        <f>[7]Mides!R266</f>
        <v>Guatemala</v>
      </c>
      <c r="Q274" s="315" t="str">
        <f>[7]Mides!S266</f>
        <v>Guatemala</v>
      </c>
      <c r="R274" s="10"/>
      <c r="S274" s="10"/>
      <c r="T274" s="10"/>
      <c r="U274" s="10"/>
      <c r="V274" s="10"/>
      <c r="W274" s="10"/>
      <c r="X274" s="10"/>
      <c r="Y274" s="10"/>
    </row>
    <row r="275" spans="2:25" ht="15.6" x14ac:dyDescent="0.3">
      <c r="B275" s="311" t="str">
        <f>[7]Mides!E267</f>
        <v>Alvin</v>
      </c>
      <c r="C275" s="312" t="str">
        <f>[7]Mides!D267</f>
        <v>Reyes</v>
      </c>
      <c r="D275" s="313" t="str">
        <f>IF([7]Mides!F267=1,"X"," ")</f>
        <v xml:space="preserve"> </v>
      </c>
      <c r="E275" s="313" t="str">
        <f>IF([7]Mides!F267=2,"X"," ")</f>
        <v>X</v>
      </c>
      <c r="F275" s="314" t="str">
        <f>[7]Mides!B267</f>
        <v>Menor de edad</v>
      </c>
      <c r="G275" s="313" t="str">
        <f>IF(AND([7]Mides!H267&gt;=1,[7]Mides!H267&lt;=14),"X"," ")</f>
        <v>X</v>
      </c>
      <c r="H275" s="313" t="str">
        <f>IF(AND([7]Mides!H267&gt;=14,[7]Mides!H267&lt;=30),"X"," ")</f>
        <v xml:space="preserve"> </v>
      </c>
      <c r="I275" s="313" t="str">
        <f>IF(AND([7]Mides!H267&gt;=31,[7]Mides!H267&lt;=60),"X","  ")</f>
        <v xml:space="preserve">  </v>
      </c>
      <c r="J275" s="313" t="str">
        <f>IF([7]Mides!H267&gt;60,"X", "  ")</f>
        <v xml:space="preserve">  </v>
      </c>
      <c r="K275" s="315">
        <f>[7]Mides!N267</f>
        <v>0</v>
      </c>
      <c r="L275" s="315">
        <f>[7]Mides!K267</f>
        <v>0</v>
      </c>
      <c r="M275" s="315">
        <f>[7]Mides!L267</f>
        <v>0</v>
      </c>
      <c r="N275" s="315" t="str">
        <f>[7]Mides!M267</f>
        <v>X</v>
      </c>
      <c r="O275" s="315">
        <f t="shared" si="4"/>
        <v>0</v>
      </c>
      <c r="P275" s="315" t="str">
        <f>[7]Mides!R267</f>
        <v>Guatemala</v>
      </c>
      <c r="Q275" s="315" t="str">
        <f>[7]Mides!S267</f>
        <v>Guatemala</v>
      </c>
      <c r="R275" s="10"/>
      <c r="S275" s="10"/>
      <c r="T275" s="10"/>
      <c r="U275" s="10"/>
      <c r="V275" s="10"/>
      <c r="W275" s="10"/>
      <c r="X275" s="10"/>
      <c r="Y275" s="10"/>
    </row>
    <row r="276" spans="2:25" ht="15.6" x14ac:dyDescent="0.3">
      <c r="B276" s="311" t="str">
        <f>[7]Mides!E268</f>
        <v>Ana</v>
      </c>
      <c r="C276" s="312" t="str">
        <f>[7]Mides!D268</f>
        <v>Quinteros</v>
      </c>
      <c r="D276" s="313" t="str">
        <f>IF([7]Mides!F268=1,"X"," ")</f>
        <v>X</v>
      </c>
      <c r="E276" s="313" t="str">
        <f>IF([7]Mides!F268=2,"X"," ")</f>
        <v xml:space="preserve"> </v>
      </c>
      <c r="F276" s="314">
        <f>[7]Mides!B268</f>
        <v>2086713070110</v>
      </c>
      <c r="G276" s="313" t="str">
        <f>IF(AND([7]Mides!H268&gt;=1,[7]Mides!H268&lt;=14),"X"," ")</f>
        <v xml:space="preserve"> </v>
      </c>
      <c r="H276" s="313" t="str">
        <f>IF(AND([7]Mides!H268&gt;=14,[7]Mides!H268&lt;=30),"X"," ")</f>
        <v>X</v>
      </c>
      <c r="I276" s="313" t="str">
        <f>IF(AND([7]Mides!H268&gt;=31,[7]Mides!H268&lt;=60),"X","  ")</f>
        <v xml:space="preserve">  </v>
      </c>
      <c r="J276" s="313" t="str">
        <f>IF([7]Mides!H268&gt;60,"X", "  ")</f>
        <v xml:space="preserve">  </v>
      </c>
      <c r="K276" s="315">
        <f>[7]Mides!N268</f>
        <v>0</v>
      </c>
      <c r="L276" s="315">
        <f>[7]Mides!K268</f>
        <v>0</v>
      </c>
      <c r="M276" s="315">
        <f>[7]Mides!L268</f>
        <v>0</v>
      </c>
      <c r="N276" s="315" t="str">
        <f>[7]Mides!M268</f>
        <v>X</v>
      </c>
      <c r="O276" s="315">
        <f t="shared" si="4"/>
        <v>0</v>
      </c>
      <c r="P276" s="315" t="str">
        <f>[7]Mides!R268</f>
        <v>Guatemala</v>
      </c>
      <c r="Q276" s="315" t="str">
        <f>[7]Mides!S268</f>
        <v>Guatemala</v>
      </c>
      <c r="R276" s="10"/>
      <c r="S276" s="10"/>
      <c r="T276" s="10"/>
      <c r="U276" s="10"/>
      <c r="V276" s="10"/>
      <c r="W276" s="10"/>
      <c r="X276" s="10"/>
      <c r="Y276" s="10"/>
    </row>
    <row r="277" spans="2:25" ht="15.6" x14ac:dyDescent="0.3">
      <c r="B277" s="311" t="str">
        <f>[7]Mides!E269</f>
        <v>Gabriela</v>
      </c>
      <c r="C277" s="312" t="str">
        <f>[7]Mides!D269</f>
        <v>Vasquez</v>
      </c>
      <c r="D277" s="313" t="str">
        <f>IF([7]Mides!F269=1,"X"," ")</f>
        <v>X</v>
      </c>
      <c r="E277" s="313" t="str">
        <f>IF([7]Mides!F269=2,"X"," ")</f>
        <v xml:space="preserve"> </v>
      </c>
      <c r="F277" s="314">
        <f>[7]Mides!B269</f>
        <v>1811705312010</v>
      </c>
      <c r="G277" s="313" t="str">
        <f>IF(AND([7]Mides!H269&gt;=1,[7]Mides!H269&lt;=14),"X"," ")</f>
        <v xml:space="preserve"> </v>
      </c>
      <c r="H277" s="313" t="str">
        <f>IF(AND([7]Mides!H269&gt;=14,[7]Mides!H269&lt;=30),"X"," ")</f>
        <v>X</v>
      </c>
      <c r="I277" s="313" t="str">
        <f>IF(AND([7]Mides!H269&gt;=31,[7]Mides!H269&lt;=60),"X","  ")</f>
        <v xml:space="preserve">  </v>
      </c>
      <c r="J277" s="313" t="str">
        <f>IF([7]Mides!H269&gt;60,"X", "  ")</f>
        <v xml:space="preserve">  </v>
      </c>
      <c r="K277" s="315">
        <f>[7]Mides!N269</f>
        <v>0</v>
      </c>
      <c r="L277" s="315">
        <f>[7]Mides!K269</f>
        <v>0</v>
      </c>
      <c r="M277" s="315">
        <f>[7]Mides!L269</f>
        <v>0</v>
      </c>
      <c r="N277" s="315" t="str">
        <f>[7]Mides!M269</f>
        <v>X</v>
      </c>
      <c r="O277" s="315">
        <f t="shared" si="4"/>
        <v>0</v>
      </c>
      <c r="P277" s="315" t="str">
        <f>[7]Mides!R269</f>
        <v>Guatemala</v>
      </c>
      <c r="Q277" s="315" t="str">
        <f>[7]Mides!S269</f>
        <v>Guatemala</v>
      </c>
      <c r="R277" s="10"/>
      <c r="S277" s="10"/>
      <c r="T277" s="10"/>
      <c r="U277" s="10"/>
      <c r="V277" s="10"/>
      <c r="W277" s="10"/>
      <c r="X277" s="10"/>
      <c r="Y277" s="10"/>
    </row>
    <row r="278" spans="2:25" ht="15.6" x14ac:dyDescent="0.3">
      <c r="B278" s="311" t="str">
        <f>[7]Mides!E270</f>
        <v>Josué</v>
      </c>
      <c r="C278" s="312" t="str">
        <f>[7]Mides!D270</f>
        <v>Larios</v>
      </c>
      <c r="D278" s="313" t="str">
        <f>IF([7]Mides!F270=1,"X"," ")</f>
        <v xml:space="preserve"> </v>
      </c>
      <c r="E278" s="313" t="str">
        <f>IF([7]Mides!F270=2,"X"," ")</f>
        <v>X</v>
      </c>
      <c r="F278" s="314" t="str">
        <f>[7]Mides!B270</f>
        <v>Menor De Edad</v>
      </c>
      <c r="G278" s="313" t="str">
        <f>IF(AND([7]Mides!H270&gt;=1,[7]Mides!H270&lt;=14),"X"," ")</f>
        <v>X</v>
      </c>
      <c r="H278" s="313" t="str">
        <f>IF(AND([7]Mides!H270&gt;=14,[7]Mides!H270&lt;=30),"X"," ")</f>
        <v xml:space="preserve"> </v>
      </c>
      <c r="I278" s="313" t="str">
        <f>IF(AND([7]Mides!H270&gt;=31,[7]Mides!H270&lt;=60),"X","  ")</f>
        <v xml:space="preserve">  </v>
      </c>
      <c r="J278" s="313" t="str">
        <f>IF([7]Mides!H270&gt;60,"X", "  ")</f>
        <v xml:space="preserve">  </v>
      </c>
      <c r="K278" s="315">
        <f>[7]Mides!N270</f>
        <v>0</v>
      </c>
      <c r="L278" s="315">
        <f>[7]Mides!K270</f>
        <v>0</v>
      </c>
      <c r="M278" s="315">
        <f>[7]Mides!L270</f>
        <v>0</v>
      </c>
      <c r="N278" s="315" t="str">
        <f>[7]Mides!M270</f>
        <v>X</v>
      </c>
      <c r="O278" s="315">
        <f t="shared" si="4"/>
        <v>0</v>
      </c>
      <c r="P278" s="315" t="str">
        <f>[7]Mides!R270</f>
        <v>Guatemala</v>
      </c>
      <c r="Q278" s="315" t="str">
        <f>[7]Mides!S270</f>
        <v>Guatemala</v>
      </c>
      <c r="R278" s="10"/>
      <c r="S278" s="10"/>
      <c r="T278" s="10"/>
      <c r="U278" s="10"/>
      <c r="V278" s="10"/>
      <c r="W278" s="10"/>
      <c r="X278" s="10"/>
      <c r="Y278" s="10"/>
    </row>
    <row r="279" spans="2:25" ht="15.6" x14ac:dyDescent="0.3">
      <c r="B279" s="311" t="str">
        <f>[7]Mides!E271</f>
        <v>Brayan</v>
      </c>
      <c r="C279" s="312" t="str">
        <f>[7]Mides!D271</f>
        <v>Larios</v>
      </c>
      <c r="D279" s="313" t="str">
        <f>IF([7]Mides!F271=1,"X"," ")</f>
        <v xml:space="preserve"> </v>
      </c>
      <c r="E279" s="313" t="str">
        <f>IF([7]Mides!F271=2,"X"," ")</f>
        <v>X</v>
      </c>
      <c r="F279" s="314" t="str">
        <f>[7]Mides!B271</f>
        <v>Menor De Edad</v>
      </c>
      <c r="G279" s="313" t="str">
        <f>IF(AND([7]Mides!H271&gt;=1,[7]Mides!H271&lt;=14),"X"," ")</f>
        <v>X</v>
      </c>
      <c r="H279" s="313" t="str">
        <f>IF(AND([7]Mides!H271&gt;=14,[7]Mides!H271&lt;=30),"X"," ")</f>
        <v xml:space="preserve"> </v>
      </c>
      <c r="I279" s="313" t="str">
        <f>IF(AND([7]Mides!H271&gt;=31,[7]Mides!H271&lt;=60),"X","  ")</f>
        <v xml:space="preserve">  </v>
      </c>
      <c r="J279" s="313" t="str">
        <f>IF([7]Mides!H271&gt;60,"X", "  ")</f>
        <v xml:space="preserve">  </v>
      </c>
      <c r="K279" s="315">
        <f>[7]Mides!N271</f>
        <v>0</v>
      </c>
      <c r="L279" s="315">
        <f>[7]Mides!K271</f>
        <v>0</v>
      </c>
      <c r="M279" s="315">
        <f>[7]Mides!L271</f>
        <v>0</v>
      </c>
      <c r="N279" s="315" t="str">
        <f>[7]Mides!M271</f>
        <v>X</v>
      </c>
      <c r="O279" s="315">
        <f t="shared" si="4"/>
        <v>0</v>
      </c>
      <c r="P279" s="315" t="str">
        <f>[7]Mides!R271</f>
        <v>Guatemala</v>
      </c>
      <c r="Q279" s="315" t="str">
        <f>[7]Mides!S271</f>
        <v>Guatemala</v>
      </c>
      <c r="R279" s="10"/>
      <c r="S279" s="10"/>
      <c r="T279" s="10"/>
      <c r="U279" s="10"/>
      <c r="V279" s="10"/>
      <c r="W279" s="10"/>
      <c r="X279" s="10"/>
      <c r="Y279" s="10"/>
    </row>
    <row r="280" spans="2:25" ht="15.6" x14ac:dyDescent="0.3">
      <c r="B280" s="311" t="str">
        <f>[7]Mides!E272</f>
        <v>Dorian</v>
      </c>
      <c r="C280" s="312" t="str">
        <f>[7]Mides!D272</f>
        <v>Hernadez</v>
      </c>
      <c r="D280" s="313" t="str">
        <f>IF([7]Mides!F272=1,"X"," ")</f>
        <v xml:space="preserve"> </v>
      </c>
      <c r="E280" s="313" t="str">
        <f>IF([7]Mides!F272=2,"X"," ")</f>
        <v>X</v>
      </c>
      <c r="F280" s="314" t="str">
        <f>[7]Mides!B272</f>
        <v>Menor De Edad</v>
      </c>
      <c r="G280" s="313" t="str">
        <f>IF(AND([7]Mides!H272&gt;=1,[7]Mides!H272&lt;=14),"X"," ")</f>
        <v>X</v>
      </c>
      <c r="H280" s="313" t="str">
        <f>IF(AND([7]Mides!H272&gt;=14,[7]Mides!H272&lt;=30),"X"," ")</f>
        <v xml:space="preserve"> </v>
      </c>
      <c r="I280" s="313" t="str">
        <f>IF(AND([7]Mides!H272&gt;=31,[7]Mides!H272&lt;=60),"X","  ")</f>
        <v xml:space="preserve">  </v>
      </c>
      <c r="J280" s="313" t="str">
        <f>IF([7]Mides!H272&gt;60,"X", "  ")</f>
        <v xml:space="preserve">  </v>
      </c>
      <c r="K280" s="315">
        <f>[7]Mides!N272</f>
        <v>0</v>
      </c>
      <c r="L280" s="315">
        <f>[7]Mides!K272</f>
        <v>0</v>
      </c>
      <c r="M280" s="315">
        <f>[7]Mides!L272</f>
        <v>0</v>
      </c>
      <c r="N280" s="315" t="str">
        <f>[7]Mides!M272</f>
        <v>X</v>
      </c>
      <c r="O280" s="315">
        <f t="shared" si="4"/>
        <v>0</v>
      </c>
      <c r="P280" s="315" t="str">
        <f>[7]Mides!R272</f>
        <v>Guatemala</v>
      </c>
      <c r="Q280" s="315" t="str">
        <f>[7]Mides!S272</f>
        <v>Guatemala</v>
      </c>
      <c r="R280" s="10"/>
      <c r="S280" s="10"/>
      <c r="T280" s="10"/>
      <c r="U280" s="10"/>
      <c r="V280" s="10"/>
      <c r="W280" s="10"/>
      <c r="X280" s="10"/>
      <c r="Y280" s="10"/>
    </row>
    <row r="281" spans="2:25" ht="15.6" x14ac:dyDescent="0.3">
      <c r="B281" s="311" t="str">
        <f>[7]Mides!E273</f>
        <v>Josselyn</v>
      </c>
      <c r="C281" s="312" t="str">
        <f>[7]Mides!D273</f>
        <v>Pérez</v>
      </c>
      <c r="D281" s="313" t="str">
        <f>IF([7]Mides!F273=1,"X"," ")</f>
        <v>X</v>
      </c>
      <c r="E281" s="313" t="str">
        <f>IF([7]Mides!F273=2,"X"," ")</f>
        <v xml:space="preserve"> </v>
      </c>
      <c r="F281" s="314">
        <f>[7]Mides!B273</f>
        <v>2553292290101</v>
      </c>
      <c r="G281" s="313" t="str">
        <f>IF(AND([7]Mides!H273&gt;=1,[7]Mides!H273&lt;=14),"X"," ")</f>
        <v xml:space="preserve"> </v>
      </c>
      <c r="H281" s="313" t="str">
        <f>IF(AND([7]Mides!H273&gt;=14,[7]Mides!H273&lt;=30),"X"," ")</f>
        <v>X</v>
      </c>
      <c r="I281" s="313" t="str">
        <f>IF(AND([7]Mides!H273&gt;=31,[7]Mides!H273&lt;=60),"X","  ")</f>
        <v xml:space="preserve">  </v>
      </c>
      <c r="J281" s="313" t="str">
        <f>IF([7]Mides!H273&gt;60,"X", "  ")</f>
        <v xml:space="preserve">  </v>
      </c>
      <c r="K281" s="315">
        <f>[7]Mides!N273</f>
        <v>0</v>
      </c>
      <c r="L281" s="315">
        <f>[7]Mides!K273</f>
        <v>0</v>
      </c>
      <c r="M281" s="315">
        <f>[7]Mides!L273</f>
        <v>0</v>
      </c>
      <c r="N281" s="315" t="str">
        <f>[7]Mides!M273</f>
        <v>X</v>
      </c>
      <c r="O281" s="315">
        <f t="shared" si="4"/>
        <v>0</v>
      </c>
      <c r="P281" s="315" t="str">
        <f>[7]Mides!R273</f>
        <v>Guatemala</v>
      </c>
      <c r="Q281" s="315" t="str">
        <f>[7]Mides!S273</f>
        <v>Guatemala</v>
      </c>
      <c r="R281" s="10"/>
      <c r="S281" s="10"/>
      <c r="T281" s="10"/>
      <c r="U281" s="10"/>
      <c r="V281" s="10"/>
      <c r="W281" s="10"/>
      <c r="X281" s="10"/>
      <c r="Y281" s="10"/>
    </row>
    <row r="282" spans="2:25" ht="15.6" x14ac:dyDescent="0.3">
      <c r="B282" s="311" t="str">
        <f>[7]Mides!E274</f>
        <v>Freddy</v>
      </c>
      <c r="C282" s="312" t="str">
        <f>[7]Mides!D274</f>
        <v>Canel</v>
      </c>
      <c r="D282" s="313" t="str">
        <f>IF([7]Mides!F274=1,"X"," ")</f>
        <v xml:space="preserve"> </v>
      </c>
      <c r="E282" s="313" t="str">
        <f>IF([7]Mides!F274=2,"X"," ")</f>
        <v>X</v>
      </c>
      <c r="F282" s="314" t="str">
        <f>[7]Mides!B274</f>
        <v>Menor De Edad</v>
      </c>
      <c r="G282" s="313" t="str">
        <f>IF(AND([7]Mides!H274&gt;=1,[7]Mides!H274&lt;=14),"X"," ")</f>
        <v>X</v>
      </c>
      <c r="H282" s="313" t="str">
        <f>IF(AND([7]Mides!H274&gt;=14,[7]Mides!H274&lt;=30),"X"," ")</f>
        <v xml:space="preserve"> </v>
      </c>
      <c r="I282" s="313" t="str">
        <f>IF(AND([7]Mides!H274&gt;=31,[7]Mides!H274&lt;=60),"X","  ")</f>
        <v xml:space="preserve">  </v>
      </c>
      <c r="J282" s="313" t="str">
        <f>IF([7]Mides!H274&gt;60,"X", "  ")</f>
        <v xml:space="preserve">  </v>
      </c>
      <c r="K282" s="315">
        <f>[7]Mides!N274</f>
        <v>0</v>
      </c>
      <c r="L282" s="315">
        <f>[7]Mides!K274</f>
        <v>0</v>
      </c>
      <c r="M282" s="315">
        <f>[7]Mides!L274</f>
        <v>0</v>
      </c>
      <c r="N282" s="315" t="str">
        <f>[7]Mides!M274</f>
        <v>X</v>
      </c>
      <c r="O282" s="315">
        <f t="shared" si="4"/>
        <v>0</v>
      </c>
      <c r="P282" s="315" t="str">
        <f>[7]Mides!R274</f>
        <v>Guatemala</v>
      </c>
      <c r="Q282" s="315" t="str">
        <f>[7]Mides!S274</f>
        <v>Guatemala</v>
      </c>
      <c r="R282" s="10"/>
      <c r="S282" s="10"/>
      <c r="T282" s="10"/>
      <c r="U282" s="10"/>
      <c r="V282" s="10"/>
      <c r="W282" s="10"/>
      <c r="X282" s="10"/>
      <c r="Y282" s="10"/>
    </row>
    <row r="283" spans="2:25" ht="15.6" x14ac:dyDescent="0.3">
      <c r="B283" s="311" t="str">
        <f>[7]Mides!E275</f>
        <v>Sara</v>
      </c>
      <c r="C283" s="312" t="str">
        <f>[7]Mides!D275</f>
        <v>Mayen</v>
      </c>
      <c r="D283" s="313" t="str">
        <f>IF([7]Mides!F275=1,"X"," ")</f>
        <v>X</v>
      </c>
      <c r="E283" s="313" t="str">
        <f>IF([7]Mides!F275=2,"X"," ")</f>
        <v xml:space="preserve"> </v>
      </c>
      <c r="F283" s="314">
        <f>[7]Mides!B275</f>
        <v>1814209201712</v>
      </c>
      <c r="G283" s="313" t="str">
        <f>IF(AND([7]Mides!H275&gt;=1,[7]Mides!H275&lt;=14),"X"," ")</f>
        <v xml:space="preserve"> </v>
      </c>
      <c r="H283" s="313" t="str">
        <f>IF(AND([7]Mides!H275&gt;=14,[7]Mides!H275&lt;=30),"X"," ")</f>
        <v xml:space="preserve"> </v>
      </c>
      <c r="I283" s="313" t="str">
        <f>IF(AND([7]Mides!H275&gt;=31,[7]Mides!H275&lt;=60),"X","  ")</f>
        <v>X</v>
      </c>
      <c r="J283" s="313" t="str">
        <f>IF([7]Mides!H275&gt;60,"X", "  ")</f>
        <v xml:space="preserve">  </v>
      </c>
      <c r="K283" s="315">
        <f>[7]Mides!N275</f>
        <v>0</v>
      </c>
      <c r="L283" s="315">
        <f>[7]Mides!K275</f>
        <v>0</v>
      </c>
      <c r="M283" s="315">
        <f>[7]Mides!L275</f>
        <v>0</v>
      </c>
      <c r="N283" s="315" t="str">
        <f>[7]Mides!M275</f>
        <v>X</v>
      </c>
      <c r="O283" s="315">
        <f t="shared" si="4"/>
        <v>0</v>
      </c>
      <c r="P283" s="315" t="str">
        <f>[7]Mides!R275</f>
        <v>Guatemala</v>
      </c>
      <c r="Q283" s="315" t="str">
        <f>[7]Mides!S275</f>
        <v>Guatemala</v>
      </c>
      <c r="R283" s="10"/>
      <c r="S283" s="10"/>
      <c r="T283" s="10"/>
      <c r="U283" s="10"/>
      <c r="V283" s="10"/>
      <c r="W283" s="10"/>
      <c r="X283" s="10"/>
      <c r="Y283" s="10"/>
    </row>
    <row r="284" spans="2:25" ht="15.6" x14ac:dyDescent="0.3">
      <c r="B284" s="311" t="str">
        <f>[7]Mides!E276</f>
        <v>Josue</v>
      </c>
      <c r="C284" s="312" t="str">
        <f>[7]Mides!D276</f>
        <v>Juarez</v>
      </c>
      <c r="D284" s="313" t="str">
        <f>IF([7]Mides!F276=1,"X"," ")</f>
        <v xml:space="preserve"> </v>
      </c>
      <c r="E284" s="313" t="str">
        <f>IF([7]Mides!F276=2,"X"," ")</f>
        <v>X</v>
      </c>
      <c r="F284" s="314" t="str">
        <f>[7]Mides!B276</f>
        <v>Menor De Edad</v>
      </c>
      <c r="G284" s="313" t="str">
        <f>IF(AND([7]Mides!H276&gt;=1,[7]Mides!H276&lt;=14),"X"," ")</f>
        <v>X</v>
      </c>
      <c r="H284" s="313" t="str">
        <f>IF(AND([7]Mides!H276&gt;=14,[7]Mides!H276&lt;=30),"X"," ")</f>
        <v xml:space="preserve"> </v>
      </c>
      <c r="I284" s="313" t="str">
        <f>IF(AND([7]Mides!H276&gt;=31,[7]Mides!H276&lt;=60),"X","  ")</f>
        <v xml:space="preserve">  </v>
      </c>
      <c r="J284" s="313" t="str">
        <f>IF([7]Mides!H276&gt;60,"X", "  ")</f>
        <v xml:space="preserve">  </v>
      </c>
      <c r="K284" s="315">
        <f>[7]Mides!N276</f>
        <v>0</v>
      </c>
      <c r="L284" s="315">
        <f>[7]Mides!K276</f>
        <v>0</v>
      </c>
      <c r="M284" s="315">
        <f>[7]Mides!L276</f>
        <v>0</v>
      </c>
      <c r="N284" s="315" t="str">
        <f>[7]Mides!M276</f>
        <v>X</v>
      </c>
      <c r="O284" s="315">
        <f t="shared" si="4"/>
        <v>0</v>
      </c>
      <c r="P284" s="315" t="str">
        <f>[7]Mides!R276</f>
        <v>Guatemala</v>
      </c>
      <c r="Q284" s="315" t="str">
        <f>[7]Mides!S276</f>
        <v>Guatemala</v>
      </c>
      <c r="R284" s="10"/>
      <c r="S284" s="10"/>
      <c r="T284" s="10"/>
      <c r="U284" s="10"/>
      <c r="V284" s="10"/>
      <c r="W284" s="10"/>
      <c r="X284" s="10"/>
      <c r="Y284" s="10"/>
    </row>
    <row r="285" spans="2:25" ht="15.6" x14ac:dyDescent="0.3">
      <c r="B285" s="311" t="str">
        <f>[7]Mides!E277</f>
        <v>Cindy</v>
      </c>
      <c r="C285" s="312" t="str">
        <f>[7]Mides!D277</f>
        <v>Gonzales</v>
      </c>
      <c r="D285" s="313" t="str">
        <f>IF([7]Mides!F277=1,"X"," ")</f>
        <v>X</v>
      </c>
      <c r="E285" s="313" t="str">
        <f>IF([7]Mides!F277=2,"X"," ")</f>
        <v xml:space="preserve"> </v>
      </c>
      <c r="F285" s="314">
        <f>[7]Mides!B277</f>
        <v>2226173061015</v>
      </c>
      <c r="G285" s="313" t="str">
        <f>IF(AND([7]Mides!H277&gt;=1,[7]Mides!H277&lt;=14),"X"," ")</f>
        <v xml:space="preserve"> </v>
      </c>
      <c r="H285" s="313" t="str">
        <f>IF(AND([7]Mides!H277&gt;=14,[7]Mides!H277&lt;=30),"X"," ")</f>
        <v>X</v>
      </c>
      <c r="I285" s="313" t="str">
        <f>IF(AND([7]Mides!H277&gt;=31,[7]Mides!H277&lt;=60),"X","  ")</f>
        <v xml:space="preserve">  </v>
      </c>
      <c r="J285" s="313" t="str">
        <f>IF([7]Mides!H277&gt;60,"X", "  ")</f>
        <v xml:space="preserve">  </v>
      </c>
      <c r="K285" s="315">
        <f>[7]Mides!N277</f>
        <v>0</v>
      </c>
      <c r="L285" s="315">
        <f>[7]Mides!K277</f>
        <v>0</v>
      </c>
      <c r="M285" s="315">
        <f>[7]Mides!L277</f>
        <v>0</v>
      </c>
      <c r="N285" s="315" t="str">
        <f>[7]Mides!M277</f>
        <v>X</v>
      </c>
      <c r="O285" s="315">
        <f t="shared" si="4"/>
        <v>0</v>
      </c>
      <c r="P285" s="315" t="str">
        <f>[7]Mides!R277</f>
        <v>Guatemala</v>
      </c>
      <c r="Q285" s="315" t="str">
        <f>[7]Mides!S277</f>
        <v>Guatemala</v>
      </c>
      <c r="R285" s="10"/>
      <c r="S285" s="10"/>
      <c r="T285" s="10"/>
      <c r="U285" s="10"/>
      <c r="V285" s="10"/>
      <c r="W285" s="10"/>
      <c r="X285" s="10"/>
      <c r="Y285" s="10"/>
    </row>
    <row r="286" spans="2:25" ht="15.6" x14ac:dyDescent="0.3">
      <c r="B286" s="311" t="str">
        <f>[7]Mides!E278</f>
        <v>Josselyn</v>
      </c>
      <c r="C286" s="312" t="str">
        <f>[7]Mides!D278</f>
        <v>Peréz</v>
      </c>
      <c r="D286" s="313" t="str">
        <f>IF([7]Mides!F278=1,"X"," ")</f>
        <v>X</v>
      </c>
      <c r="E286" s="313" t="str">
        <f>IF([7]Mides!F278=2,"X"," ")</f>
        <v xml:space="preserve"> </v>
      </c>
      <c r="F286" s="314">
        <f>[7]Mides!B278</f>
        <v>2553292290101</v>
      </c>
      <c r="G286" s="313" t="str">
        <f>IF(AND([7]Mides!H278&gt;=1,[7]Mides!H278&lt;=14),"X"," ")</f>
        <v xml:space="preserve"> </v>
      </c>
      <c r="H286" s="313" t="str">
        <f>IF(AND([7]Mides!H278&gt;=14,[7]Mides!H278&lt;=30),"X"," ")</f>
        <v>X</v>
      </c>
      <c r="I286" s="313" t="str">
        <f>IF(AND([7]Mides!H278&gt;=31,[7]Mides!H278&lt;=60),"X","  ")</f>
        <v xml:space="preserve">  </v>
      </c>
      <c r="J286" s="313" t="str">
        <f>IF([7]Mides!H278&gt;60,"X", "  ")</f>
        <v xml:space="preserve">  </v>
      </c>
      <c r="K286" s="315">
        <f>[7]Mides!N278</f>
        <v>0</v>
      </c>
      <c r="L286" s="315">
        <f>[7]Mides!K278</f>
        <v>0</v>
      </c>
      <c r="M286" s="315">
        <f>[7]Mides!L278</f>
        <v>0</v>
      </c>
      <c r="N286" s="315" t="str">
        <f>[7]Mides!M278</f>
        <v>X</v>
      </c>
      <c r="O286" s="315">
        <f t="shared" si="4"/>
        <v>0</v>
      </c>
      <c r="P286" s="315" t="str">
        <f>[7]Mides!R278</f>
        <v>Guatemala</v>
      </c>
      <c r="Q286" s="315" t="str">
        <f>[7]Mides!S278</f>
        <v>Guatemala</v>
      </c>
      <c r="R286" s="10"/>
      <c r="S286" s="10"/>
      <c r="T286" s="10"/>
      <c r="U286" s="10"/>
      <c r="V286" s="10"/>
      <c r="W286" s="10"/>
      <c r="X286" s="10"/>
      <c r="Y286" s="10"/>
    </row>
    <row r="287" spans="2:25" ht="15.6" x14ac:dyDescent="0.3">
      <c r="B287" s="311" t="str">
        <f>[7]Mides!E279</f>
        <v>Carlos</v>
      </c>
      <c r="C287" s="312" t="str">
        <f>[7]Mides!D279</f>
        <v>Artola</v>
      </c>
      <c r="D287" s="313" t="str">
        <f>IF([7]Mides!F279=1,"X"," ")</f>
        <v>X</v>
      </c>
      <c r="E287" s="313" t="str">
        <f>IF([7]Mides!F279=2,"X"," ")</f>
        <v xml:space="preserve"> </v>
      </c>
      <c r="F287" s="314">
        <f>[7]Mides!B279</f>
        <v>2314383460101</v>
      </c>
      <c r="G287" s="313" t="str">
        <f>IF(AND([7]Mides!H279&gt;=1,[7]Mides!H279&lt;=14),"X"," ")</f>
        <v xml:space="preserve"> </v>
      </c>
      <c r="H287" s="313" t="str">
        <f>IF(AND([7]Mides!H279&gt;=14,[7]Mides!H279&lt;=30),"X"," ")</f>
        <v>X</v>
      </c>
      <c r="I287" s="313" t="str">
        <f>IF(AND([7]Mides!H279&gt;=31,[7]Mides!H279&lt;=60),"X","  ")</f>
        <v xml:space="preserve">  </v>
      </c>
      <c r="J287" s="313" t="str">
        <f>IF([7]Mides!H279&gt;60,"X", "  ")</f>
        <v xml:space="preserve">  </v>
      </c>
      <c r="K287" s="315">
        <f>[7]Mides!N279</f>
        <v>0</v>
      </c>
      <c r="L287" s="315">
        <f>[7]Mides!K279</f>
        <v>0</v>
      </c>
      <c r="M287" s="315">
        <f>[7]Mides!L279</f>
        <v>0</v>
      </c>
      <c r="N287" s="315" t="str">
        <f>[7]Mides!M279</f>
        <v>X</v>
      </c>
      <c r="O287" s="315">
        <f t="shared" si="4"/>
        <v>0</v>
      </c>
      <c r="P287" s="315" t="str">
        <f>[7]Mides!R279</f>
        <v>Guatemala</v>
      </c>
      <c r="Q287" s="315" t="str">
        <f>[7]Mides!S279</f>
        <v>Guatemala</v>
      </c>
      <c r="R287" s="10"/>
      <c r="S287" s="10"/>
      <c r="T287" s="10"/>
      <c r="U287" s="10"/>
      <c r="V287" s="10"/>
      <c r="W287" s="10"/>
      <c r="X287" s="10"/>
      <c r="Y287" s="10"/>
    </row>
    <row r="288" spans="2:25" ht="15.6" x14ac:dyDescent="0.3">
      <c r="B288" s="311" t="str">
        <f>[7]Mides!E280</f>
        <v>Erick</v>
      </c>
      <c r="C288" s="312" t="str">
        <f>[7]Mides!D280</f>
        <v>Barillas</v>
      </c>
      <c r="D288" s="313" t="str">
        <f>IF([7]Mides!F280=1,"X"," ")</f>
        <v xml:space="preserve"> </v>
      </c>
      <c r="E288" s="313" t="str">
        <f>IF([7]Mides!F280=2,"X"," ")</f>
        <v>X</v>
      </c>
      <c r="F288" s="314" t="str">
        <f>[7]Mides!B280</f>
        <v>Menor De Edad</v>
      </c>
      <c r="G288" s="313" t="str">
        <f>IF(AND([7]Mides!H280&gt;=1,[7]Mides!H280&lt;=14),"X"," ")</f>
        <v>X</v>
      </c>
      <c r="H288" s="313" t="str">
        <f>IF(AND([7]Mides!H280&gt;=14,[7]Mides!H280&lt;=30),"X"," ")</f>
        <v xml:space="preserve"> </v>
      </c>
      <c r="I288" s="313" t="str">
        <f>IF(AND([7]Mides!H280&gt;=31,[7]Mides!H280&lt;=60),"X","  ")</f>
        <v xml:space="preserve">  </v>
      </c>
      <c r="J288" s="313" t="str">
        <f>IF([7]Mides!H280&gt;60,"X", "  ")</f>
        <v xml:space="preserve">  </v>
      </c>
      <c r="K288" s="315">
        <f>[7]Mides!N280</f>
        <v>0</v>
      </c>
      <c r="L288" s="315">
        <f>[7]Mides!K280</f>
        <v>0</v>
      </c>
      <c r="M288" s="315">
        <f>[7]Mides!L280</f>
        <v>0</v>
      </c>
      <c r="N288" s="315" t="str">
        <f>[7]Mides!M280</f>
        <v>X</v>
      </c>
      <c r="O288" s="315">
        <f t="shared" si="4"/>
        <v>0</v>
      </c>
      <c r="P288" s="315" t="str">
        <f>[7]Mides!R280</f>
        <v>Guatemala</v>
      </c>
      <c r="Q288" s="315" t="str">
        <f>[7]Mides!S280</f>
        <v>Guatemala</v>
      </c>
      <c r="R288" s="10"/>
      <c r="S288" s="10"/>
      <c r="T288" s="10"/>
      <c r="U288" s="10"/>
      <c r="V288" s="10"/>
      <c r="W288" s="10"/>
      <c r="X288" s="10"/>
      <c r="Y288" s="10"/>
    </row>
    <row r="289" spans="2:25" ht="15.6" x14ac:dyDescent="0.3">
      <c r="B289" s="311" t="str">
        <f>[7]Mides!E281</f>
        <v>Josué</v>
      </c>
      <c r="C289" s="312" t="str">
        <f>[7]Mides!D281</f>
        <v>Illescas</v>
      </c>
      <c r="D289" s="313" t="str">
        <f>IF([7]Mides!F281=1,"X"," ")</f>
        <v xml:space="preserve"> </v>
      </c>
      <c r="E289" s="313" t="str">
        <f>IF([7]Mides!F281=2,"X"," ")</f>
        <v>X</v>
      </c>
      <c r="F289" s="314" t="str">
        <f>[7]Mides!B281</f>
        <v>Menor De Edad</v>
      </c>
      <c r="G289" s="313" t="str">
        <f>IF(AND([7]Mides!H281&gt;=1,[7]Mides!H281&lt;=14),"X"," ")</f>
        <v>X</v>
      </c>
      <c r="H289" s="313" t="str">
        <f>IF(AND([7]Mides!H281&gt;=14,[7]Mides!H281&lt;=30),"X"," ")</f>
        <v xml:space="preserve"> </v>
      </c>
      <c r="I289" s="313" t="str">
        <f>IF(AND([7]Mides!H281&gt;=31,[7]Mides!H281&lt;=60),"X","  ")</f>
        <v xml:space="preserve">  </v>
      </c>
      <c r="J289" s="313" t="str">
        <f>IF([7]Mides!H281&gt;60,"X", "  ")</f>
        <v xml:space="preserve">  </v>
      </c>
      <c r="K289" s="315">
        <f>[7]Mides!N281</f>
        <v>0</v>
      </c>
      <c r="L289" s="315">
        <f>[7]Mides!K281</f>
        <v>0</v>
      </c>
      <c r="M289" s="315">
        <f>[7]Mides!L281</f>
        <v>0</v>
      </c>
      <c r="N289" s="315" t="str">
        <f>[7]Mides!M281</f>
        <v>X</v>
      </c>
      <c r="O289" s="315">
        <f t="shared" si="4"/>
        <v>0</v>
      </c>
      <c r="P289" s="315" t="str">
        <f>[7]Mides!R281</f>
        <v>Guatemala</v>
      </c>
      <c r="Q289" s="315" t="str">
        <f>[7]Mides!S281</f>
        <v>Guatemala</v>
      </c>
      <c r="R289" s="10"/>
      <c r="S289" s="10"/>
      <c r="T289" s="10"/>
      <c r="U289" s="10"/>
      <c r="V289" s="10"/>
      <c r="W289" s="10"/>
      <c r="X289" s="10"/>
      <c r="Y289" s="10"/>
    </row>
    <row r="290" spans="2:25" ht="15.6" x14ac:dyDescent="0.3">
      <c r="B290" s="311" t="str">
        <f>[7]Mides!E282</f>
        <v>Katya</v>
      </c>
      <c r="C290" s="312" t="str">
        <f>[7]Mides!D282</f>
        <v>Gonzales</v>
      </c>
      <c r="D290" s="313" t="str">
        <f>IF([7]Mides!F282=1,"X"," ")</f>
        <v>X</v>
      </c>
      <c r="E290" s="313" t="str">
        <f>IF([7]Mides!F282=2,"X"," ")</f>
        <v xml:space="preserve"> </v>
      </c>
      <c r="F290" s="314">
        <f>[7]Mides!B282</f>
        <v>2215065430408</v>
      </c>
      <c r="G290" s="313" t="str">
        <f>IF(AND([7]Mides!H282&gt;=1,[7]Mides!H282&lt;=14),"X"," ")</f>
        <v xml:space="preserve"> </v>
      </c>
      <c r="H290" s="313" t="str">
        <f>IF(AND([7]Mides!H282&gt;=14,[7]Mides!H282&lt;=30),"X"," ")</f>
        <v xml:space="preserve"> </v>
      </c>
      <c r="I290" s="313" t="str">
        <f>IF(AND([7]Mides!H282&gt;=31,[7]Mides!H282&lt;=60),"X","  ")</f>
        <v>X</v>
      </c>
      <c r="J290" s="313" t="str">
        <f>IF([7]Mides!H282&gt;60,"X", "  ")</f>
        <v xml:space="preserve">  </v>
      </c>
      <c r="K290" s="315">
        <f>[7]Mides!N282</f>
        <v>0</v>
      </c>
      <c r="L290" s="315">
        <f>[7]Mides!K282</f>
        <v>0</v>
      </c>
      <c r="M290" s="315">
        <f>[7]Mides!L282</f>
        <v>0</v>
      </c>
      <c r="N290" s="315" t="str">
        <f>[7]Mides!M282</f>
        <v>X</v>
      </c>
      <c r="O290" s="315">
        <f t="shared" si="4"/>
        <v>0</v>
      </c>
      <c r="P290" s="315" t="str">
        <f>[7]Mides!R282</f>
        <v>Guatemala</v>
      </c>
      <c r="Q290" s="315" t="str">
        <f>[7]Mides!S282</f>
        <v>Guatemala</v>
      </c>
      <c r="R290" s="10"/>
      <c r="S290" s="10"/>
      <c r="T290" s="10"/>
      <c r="U290" s="10"/>
      <c r="V290" s="10"/>
      <c r="W290" s="10"/>
      <c r="X290" s="10"/>
      <c r="Y290" s="10"/>
    </row>
    <row r="291" spans="2:25" ht="15.6" x14ac:dyDescent="0.3">
      <c r="B291" s="311" t="str">
        <f>[7]Mides!E283</f>
        <v>Marisabel</v>
      </c>
      <c r="C291" s="312" t="str">
        <f>[7]Mides!D283</f>
        <v>Menchú</v>
      </c>
      <c r="D291" s="313" t="str">
        <f>IF([7]Mides!F283=1,"X"," ")</f>
        <v>X</v>
      </c>
      <c r="E291" s="313" t="str">
        <f>IF([7]Mides!F283=2,"X"," ")</f>
        <v xml:space="preserve"> </v>
      </c>
      <c r="F291" s="314">
        <f>[7]Mides!B283</f>
        <v>2433337300101</v>
      </c>
      <c r="G291" s="313" t="str">
        <f>IF(AND([7]Mides!H283&gt;=1,[7]Mides!H283&lt;=14),"X"," ")</f>
        <v xml:space="preserve"> </v>
      </c>
      <c r="H291" s="313" t="str">
        <f>IF(AND([7]Mides!H283&gt;=14,[7]Mides!H283&lt;=30),"X"," ")</f>
        <v xml:space="preserve"> </v>
      </c>
      <c r="I291" s="313" t="str">
        <f>IF(AND([7]Mides!H283&gt;=31,[7]Mides!H283&lt;=60),"X","  ")</f>
        <v>X</v>
      </c>
      <c r="J291" s="313" t="str">
        <f>IF([7]Mides!H283&gt;60,"X", "  ")</f>
        <v xml:space="preserve">  </v>
      </c>
      <c r="K291" s="315">
        <f>[7]Mides!N283</f>
        <v>0</v>
      </c>
      <c r="L291" s="315">
        <f>[7]Mides!K283</f>
        <v>0</v>
      </c>
      <c r="M291" s="315">
        <f>[7]Mides!L283</f>
        <v>0</v>
      </c>
      <c r="N291" s="315" t="str">
        <f>[7]Mides!M283</f>
        <v>X</v>
      </c>
      <c r="O291" s="315">
        <f t="shared" si="4"/>
        <v>0</v>
      </c>
      <c r="P291" s="315" t="str">
        <f>[7]Mides!R283</f>
        <v>Guatemala</v>
      </c>
      <c r="Q291" s="315" t="str">
        <f>[7]Mides!S283</f>
        <v>Guatemala</v>
      </c>
      <c r="R291" s="10"/>
      <c r="S291" s="10"/>
      <c r="T291" s="10"/>
      <c r="U291" s="10"/>
      <c r="V291" s="10"/>
      <c r="W291" s="10"/>
      <c r="X291" s="10"/>
      <c r="Y291" s="10"/>
    </row>
    <row r="292" spans="2:25" ht="15.6" x14ac:dyDescent="0.3">
      <c r="B292" s="311" t="str">
        <f>[7]Mides!E284</f>
        <v>Julio</v>
      </c>
      <c r="C292" s="312" t="str">
        <f>[7]Mides!D284</f>
        <v>Erazo</v>
      </c>
      <c r="D292" s="313" t="str">
        <f>IF([7]Mides!F284=1,"X"," ")</f>
        <v xml:space="preserve"> </v>
      </c>
      <c r="E292" s="313" t="str">
        <f>IF([7]Mides!F284=2,"X"," ")</f>
        <v>X</v>
      </c>
      <c r="F292" s="314" t="str">
        <f>[7]Mides!B284</f>
        <v>Menor de Edad</v>
      </c>
      <c r="G292" s="313" t="str">
        <f>IF(AND([7]Mides!H284&gt;=1,[7]Mides!H284&lt;=14),"X"," ")</f>
        <v>X</v>
      </c>
      <c r="H292" s="313" t="str">
        <f>IF(AND([7]Mides!H284&gt;=14,[7]Mides!H284&lt;=30),"X"," ")</f>
        <v xml:space="preserve"> </v>
      </c>
      <c r="I292" s="313" t="str">
        <f>IF(AND([7]Mides!H284&gt;=31,[7]Mides!H284&lt;=60),"X","  ")</f>
        <v xml:space="preserve">  </v>
      </c>
      <c r="J292" s="313" t="str">
        <f>IF([7]Mides!H284&gt;60,"X", "  ")</f>
        <v xml:space="preserve">  </v>
      </c>
      <c r="K292" s="315">
        <f>[7]Mides!N284</f>
        <v>0</v>
      </c>
      <c r="L292" s="315">
        <f>[7]Mides!K284</f>
        <v>0</v>
      </c>
      <c r="M292" s="315">
        <f>[7]Mides!L284</f>
        <v>0</v>
      </c>
      <c r="N292" s="315" t="str">
        <f>[7]Mides!M284</f>
        <v>X</v>
      </c>
      <c r="O292" s="315">
        <f t="shared" si="4"/>
        <v>0</v>
      </c>
      <c r="P292" s="315" t="str">
        <f>[7]Mides!R284</f>
        <v>Guatemala</v>
      </c>
      <c r="Q292" s="315" t="str">
        <f>[7]Mides!S284</f>
        <v>Guatemala</v>
      </c>
      <c r="R292" s="10"/>
      <c r="S292" s="10"/>
      <c r="T292" s="10"/>
      <c r="U292" s="10"/>
      <c r="V292" s="10"/>
      <c r="W292" s="10"/>
      <c r="X292" s="10"/>
      <c r="Y292" s="10"/>
    </row>
    <row r="293" spans="2:25" ht="15.6" x14ac:dyDescent="0.3">
      <c r="B293" s="311" t="str">
        <f>[7]Mides!E285</f>
        <v>Cesia</v>
      </c>
      <c r="C293" s="312" t="str">
        <f>[7]Mides!D285</f>
        <v>Juarez</v>
      </c>
      <c r="D293" s="313" t="str">
        <f>IF([7]Mides!F285=1,"X"," ")</f>
        <v>X</v>
      </c>
      <c r="E293" s="313" t="str">
        <f>IF([7]Mides!F285=2,"X"," ")</f>
        <v xml:space="preserve"> </v>
      </c>
      <c r="F293" s="314" t="str">
        <f>[7]Mides!B285</f>
        <v>Menor de Edad</v>
      </c>
      <c r="G293" s="313" t="str">
        <f>IF(AND([7]Mides!H285&gt;=1,[7]Mides!H285&lt;=14),"X"," ")</f>
        <v xml:space="preserve"> </v>
      </c>
      <c r="H293" s="313" t="str">
        <f>IF(AND([7]Mides!H285&gt;=14,[7]Mides!H285&lt;=30),"X"," ")</f>
        <v>X</v>
      </c>
      <c r="I293" s="313" t="str">
        <f>IF(AND([7]Mides!H285&gt;=31,[7]Mides!H285&lt;=60),"X","  ")</f>
        <v xml:space="preserve">  </v>
      </c>
      <c r="J293" s="313" t="str">
        <f>IF([7]Mides!H285&gt;60,"X", "  ")</f>
        <v xml:space="preserve">  </v>
      </c>
      <c r="K293" s="315">
        <f>[7]Mides!N285</f>
        <v>0</v>
      </c>
      <c r="L293" s="315">
        <f>[7]Mides!K285</f>
        <v>0</v>
      </c>
      <c r="M293" s="315">
        <f>[7]Mides!L285</f>
        <v>0</v>
      </c>
      <c r="N293" s="315" t="str">
        <f>[7]Mides!M285</f>
        <v>X</v>
      </c>
      <c r="O293" s="315">
        <f t="shared" si="4"/>
        <v>0</v>
      </c>
      <c r="P293" s="315" t="str">
        <f>[7]Mides!R285</f>
        <v>Guatemala</v>
      </c>
      <c r="Q293" s="315" t="str">
        <f>[7]Mides!S285</f>
        <v>Guatemala</v>
      </c>
      <c r="R293" s="10"/>
      <c r="S293" s="10"/>
      <c r="T293" s="10"/>
      <c r="U293" s="10"/>
      <c r="V293" s="10"/>
      <c r="W293" s="10"/>
      <c r="X293" s="10"/>
      <c r="Y293" s="10"/>
    </row>
    <row r="294" spans="2:25" ht="15.6" x14ac:dyDescent="0.3">
      <c r="B294" s="311" t="str">
        <f>[7]Mides!E286</f>
        <v>Sara</v>
      </c>
      <c r="C294" s="312" t="str">
        <f>[7]Mides!D286</f>
        <v>Mayén-Paciente</v>
      </c>
      <c r="D294" s="313" t="str">
        <f>IF([7]Mides!F286=1,"X"," ")</f>
        <v>X</v>
      </c>
      <c r="E294" s="313" t="str">
        <f>IF([7]Mides!F286=2,"X"," ")</f>
        <v xml:space="preserve"> </v>
      </c>
      <c r="F294" s="314">
        <f>[7]Mides!B286</f>
        <v>1814209101712</v>
      </c>
      <c r="G294" s="313" t="str">
        <f>IF(AND([7]Mides!H286&gt;=1,[7]Mides!H286&lt;=14),"X"," ")</f>
        <v xml:space="preserve"> </v>
      </c>
      <c r="H294" s="313" t="str">
        <f>IF(AND([7]Mides!H286&gt;=14,[7]Mides!H286&lt;=30),"X"," ")</f>
        <v xml:space="preserve"> </v>
      </c>
      <c r="I294" s="313" t="str">
        <f>IF(AND([7]Mides!H286&gt;=31,[7]Mides!H286&lt;=60),"X","  ")</f>
        <v>X</v>
      </c>
      <c r="J294" s="313" t="str">
        <f>IF([7]Mides!H286&gt;60,"X", "  ")</f>
        <v xml:space="preserve">  </v>
      </c>
      <c r="K294" s="315">
        <f>[7]Mides!N286</f>
        <v>0</v>
      </c>
      <c r="L294" s="315">
        <f>[7]Mides!K286</f>
        <v>0</v>
      </c>
      <c r="M294" s="315">
        <f>[7]Mides!L286</f>
        <v>0</v>
      </c>
      <c r="N294" s="315" t="str">
        <f>[7]Mides!M286</f>
        <v>X</v>
      </c>
      <c r="O294" s="315">
        <f t="shared" si="4"/>
        <v>0</v>
      </c>
      <c r="P294" s="315" t="str">
        <f>[7]Mides!R286</f>
        <v>Guatemala</v>
      </c>
      <c r="Q294" s="315" t="str">
        <f>[7]Mides!S286</f>
        <v>Guatemala</v>
      </c>
      <c r="R294" s="10"/>
      <c r="S294" s="10"/>
      <c r="T294" s="10"/>
      <c r="U294" s="10"/>
      <c r="V294" s="10"/>
      <c r="W294" s="10"/>
      <c r="X294" s="10"/>
      <c r="Y294" s="10"/>
    </row>
    <row r="295" spans="2:25" ht="15.6" x14ac:dyDescent="0.3">
      <c r="B295" s="311" t="str">
        <f>[7]Mides!E287</f>
        <v>Jose</v>
      </c>
      <c r="C295" s="312" t="str">
        <f>[7]Mides!D287</f>
        <v>Juarez-paciente</v>
      </c>
      <c r="D295" s="313" t="str">
        <f>IF([7]Mides!F287=1,"X"," ")</f>
        <v xml:space="preserve"> </v>
      </c>
      <c r="E295" s="313" t="str">
        <f>IF([7]Mides!F287=2,"X"," ")</f>
        <v>X</v>
      </c>
      <c r="F295" s="314" t="str">
        <f>[7]Mides!B287</f>
        <v>Menor de Edad</v>
      </c>
      <c r="G295" s="313" t="str">
        <f>IF(AND([7]Mides!H287&gt;=1,[7]Mides!H287&lt;=14),"X"," ")</f>
        <v>X</v>
      </c>
      <c r="H295" s="313" t="str">
        <f>IF(AND([7]Mides!H287&gt;=14,[7]Mides!H287&lt;=30),"X"," ")</f>
        <v xml:space="preserve"> </v>
      </c>
      <c r="I295" s="313" t="str">
        <f>IF(AND([7]Mides!H287&gt;=31,[7]Mides!H287&lt;=60),"X","  ")</f>
        <v xml:space="preserve">  </v>
      </c>
      <c r="J295" s="313" t="str">
        <f>IF([7]Mides!H287&gt;60,"X", "  ")</f>
        <v xml:space="preserve">  </v>
      </c>
      <c r="K295" s="315">
        <f>[7]Mides!N287</f>
        <v>0</v>
      </c>
      <c r="L295" s="315">
        <f>[7]Mides!K287</f>
        <v>0</v>
      </c>
      <c r="M295" s="315">
        <f>[7]Mides!L287</f>
        <v>0</v>
      </c>
      <c r="N295" s="315" t="str">
        <f>[7]Mides!M287</f>
        <v>X</v>
      </c>
      <c r="O295" s="315">
        <f t="shared" si="4"/>
        <v>0</v>
      </c>
      <c r="P295" s="315" t="str">
        <f>[7]Mides!R287</f>
        <v>Guatemala</v>
      </c>
      <c r="Q295" s="315" t="str">
        <f>[7]Mides!S287</f>
        <v>Guatemala</v>
      </c>
      <c r="R295" s="10"/>
      <c r="S295" s="10"/>
      <c r="T295" s="10"/>
      <c r="U295" s="10"/>
      <c r="V295" s="10"/>
      <c r="W295" s="10"/>
      <c r="X295" s="10"/>
      <c r="Y295" s="10"/>
    </row>
    <row r="296" spans="2:25" ht="15.6" x14ac:dyDescent="0.3">
      <c r="B296" s="311" t="str">
        <f>[7]Mides!E288</f>
        <v>Candy</v>
      </c>
      <c r="C296" s="312" t="str">
        <f>[7]Mides!D288</f>
        <v>Herrera</v>
      </c>
      <c r="D296" s="313" t="str">
        <f>IF([7]Mides!F288=1,"X"," ")</f>
        <v>X</v>
      </c>
      <c r="E296" s="313" t="str">
        <f>IF([7]Mides!F288=2,"X"," ")</f>
        <v xml:space="preserve"> </v>
      </c>
      <c r="F296" s="314">
        <f>[7]Mides!B288</f>
        <v>2528272600101</v>
      </c>
      <c r="G296" s="313" t="str">
        <f>IF(AND([7]Mides!H288&gt;=1,[7]Mides!H288&lt;=14),"X"," ")</f>
        <v xml:space="preserve"> </v>
      </c>
      <c r="H296" s="313" t="str">
        <f>IF(AND([7]Mides!H288&gt;=14,[7]Mides!H288&lt;=30),"X"," ")</f>
        <v xml:space="preserve"> </v>
      </c>
      <c r="I296" s="313" t="str">
        <f>IF(AND([7]Mides!H288&gt;=31,[7]Mides!H288&lt;=60),"X","  ")</f>
        <v>X</v>
      </c>
      <c r="J296" s="313" t="str">
        <f>IF([7]Mides!H288&gt;60,"X", "  ")</f>
        <v xml:space="preserve">  </v>
      </c>
      <c r="K296" s="315">
        <f>[7]Mides!N288</f>
        <v>0</v>
      </c>
      <c r="L296" s="315">
        <f>[7]Mides!K288</f>
        <v>0</v>
      </c>
      <c r="M296" s="315">
        <f>[7]Mides!L288</f>
        <v>0</v>
      </c>
      <c r="N296" s="315" t="str">
        <f>[7]Mides!M288</f>
        <v>X</v>
      </c>
      <c r="O296" s="315">
        <f t="shared" si="4"/>
        <v>0</v>
      </c>
      <c r="P296" s="315" t="str">
        <f>[7]Mides!R288</f>
        <v>Guatemala</v>
      </c>
      <c r="Q296" s="315" t="str">
        <f>[7]Mides!S288</f>
        <v>Guatemala</v>
      </c>
      <c r="R296" s="10"/>
      <c r="S296" s="10"/>
      <c r="T296" s="10"/>
      <c r="U296" s="10"/>
      <c r="V296" s="10"/>
      <c r="W296" s="10"/>
      <c r="X296" s="10"/>
      <c r="Y296" s="10"/>
    </row>
    <row r="297" spans="2:25" ht="15.6" x14ac:dyDescent="0.3">
      <c r="B297" s="311" t="str">
        <f>[7]Mides!E289</f>
        <v>Diaz</v>
      </c>
      <c r="C297" s="312" t="str">
        <f>[7]Mides!D289</f>
        <v>Franklin</v>
      </c>
      <c r="D297" s="313" t="str">
        <f>IF([7]Mides!F289=1,"X"," ")</f>
        <v xml:space="preserve"> </v>
      </c>
      <c r="E297" s="313" t="str">
        <f>IF([7]Mides!F289=2,"X"," ")</f>
        <v>X</v>
      </c>
      <c r="F297" s="314" t="str">
        <f>[7]Mides!B289</f>
        <v>Menor de Edad</v>
      </c>
      <c r="G297" s="313" t="str">
        <f>IF(AND([7]Mides!H289&gt;=1,[7]Mides!H289&lt;=14),"X"," ")</f>
        <v>X</v>
      </c>
      <c r="H297" s="313" t="str">
        <f>IF(AND([7]Mides!H289&gt;=14,[7]Mides!H289&lt;=30),"X"," ")</f>
        <v xml:space="preserve"> </v>
      </c>
      <c r="I297" s="313" t="str">
        <f>IF(AND([7]Mides!H289&gt;=31,[7]Mides!H289&lt;=60),"X","  ")</f>
        <v xml:space="preserve">  </v>
      </c>
      <c r="J297" s="313" t="str">
        <f>IF([7]Mides!H289&gt;60,"X", "  ")</f>
        <v xml:space="preserve">  </v>
      </c>
      <c r="K297" s="315">
        <f>[7]Mides!N289</f>
        <v>0</v>
      </c>
      <c r="L297" s="315">
        <f>[7]Mides!K289</f>
        <v>0</v>
      </c>
      <c r="M297" s="315">
        <f>[7]Mides!L289</f>
        <v>0</v>
      </c>
      <c r="N297" s="315" t="str">
        <f>[7]Mides!M289</f>
        <v>X</v>
      </c>
      <c r="O297" s="315">
        <f t="shared" si="4"/>
        <v>0</v>
      </c>
      <c r="P297" s="315" t="str">
        <f>[7]Mides!R289</f>
        <v>Guatemala</v>
      </c>
      <c r="Q297" s="315" t="str">
        <f>[7]Mides!S289</f>
        <v>Guatemala</v>
      </c>
      <c r="R297" s="10"/>
      <c r="S297" s="10"/>
      <c r="T297" s="10"/>
      <c r="U297" s="10"/>
      <c r="V297" s="10"/>
      <c r="W297" s="10"/>
      <c r="X297" s="10"/>
      <c r="Y297" s="10"/>
    </row>
    <row r="298" spans="2:25" ht="15.6" x14ac:dyDescent="0.3">
      <c r="B298" s="311" t="str">
        <f>[7]Mides!E290</f>
        <v>Diaz</v>
      </c>
      <c r="C298" s="312" t="str">
        <f>[7]Mides!D290</f>
        <v>Kelver</v>
      </c>
      <c r="D298" s="313" t="str">
        <f>IF([7]Mides!F290=1,"X"," ")</f>
        <v xml:space="preserve"> </v>
      </c>
      <c r="E298" s="313" t="str">
        <f>IF([7]Mides!F290=2,"X"," ")</f>
        <v>X</v>
      </c>
      <c r="F298" s="314" t="str">
        <f>[7]Mides!B290</f>
        <v>Menor de Edad</v>
      </c>
      <c r="G298" s="313" t="str">
        <f>IF(AND([7]Mides!H290&gt;=1,[7]Mides!H290&lt;=14),"X"," ")</f>
        <v>X</v>
      </c>
      <c r="H298" s="313" t="str">
        <f>IF(AND([7]Mides!H290&gt;=14,[7]Mides!H290&lt;=30),"X"," ")</f>
        <v xml:space="preserve"> </v>
      </c>
      <c r="I298" s="313" t="str">
        <f>IF(AND([7]Mides!H290&gt;=31,[7]Mides!H290&lt;=60),"X","  ")</f>
        <v xml:space="preserve">  </v>
      </c>
      <c r="J298" s="313" t="str">
        <f>IF([7]Mides!H290&gt;60,"X", "  ")</f>
        <v xml:space="preserve">  </v>
      </c>
      <c r="K298" s="315">
        <f>[7]Mides!N290</f>
        <v>0</v>
      </c>
      <c r="L298" s="315">
        <f>[7]Mides!K290</f>
        <v>0</v>
      </c>
      <c r="M298" s="315">
        <f>[7]Mides!L290</f>
        <v>0</v>
      </c>
      <c r="N298" s="315" t="str">
        <f>[7]Mides!M290</f>
        <v>X</v>
      </c>
      <c r="O298" s="315">
        <f t="shared" si="4"/>
        <v>0</v>
      </c>
      <c r="P298" s="315" t="str">
        <f>[7]Mides!R290</f>
        <v>Guatemala</v>
      </c>
      <c r="Q298" s="315" t="str">
        <f>[7]Mides!S290</f>
        <v>Guatemala</v>
      </c>
      <c r="R298" s="10"/>
      <c r="S298" s="10"/>
      <c r="T298" s="10"/>
      <c r="U298" s="10"/>
      <c r="V298" s="10"/>
      <c r="W298" s="10"/>
      <c r="X298" s="10"/>
      <c r="Y298" s="10"/>
    </row>
    <row r="299" spans="2:25" ht="15.6" x14ac:dyDescent="0.3">
      <c r="B299" s="311" t="str">
        <f>[7]Mides!E291</f>
        <v>Sanchez</v>
      </c>
      <c r="C299" s="312" t="str">
        <f>[7]Mides!D291</f>
        <v>Gladiz</v>
      </c>
      <c r="D299" s="313" t="str">
        <f>IF([7]Mides!F291=1,"X"," ")</f>
        <v>X</v>
      </c>
      <c r="E299" s="313" t="str">
        <f>IF([7]Mides!F291=2,"X"," ")</f>
        <v xml:space="preserve"> </v>
      </c>
      <c r="F299" s="314">
        <f>[7]Mides!B291</f>
        <v>2696064670101</v>
      </c>
      <c r="G299" s="313" t="str">
        <f>IF(AND([7]Mides!H291&gt;=1,[7]Mides!H291&lt;=14),"X"," ")</f>
        <v xml:space="preserve"> </v>
      </c>
      <c r="H299" s="313" t="str">
        <f>IF(AND([7]Mides!H291&gt;=14,[7]Mides!H291&lt;=30),"X"," ")</f>
        <v xml:space="preserve"> </v>
      </c>
      <c r="I299" s="313" t="str">
        <f>IF(AND([7]Mides!H291&gt;=31,[7]Mides!H291&lt;=60),"X","  ")</f>
        <v>X</v>
      </c>
      <c r="J299" s="313" t="str">
        <f>IF([7]Mides!H291&gt;60,"X", "  ")</f>
        <v xml:space="preserve">  </v>
      </c>
      <c r="K299" s="315">
        <f>[7]Mides!N291</f>
        <v>0</v>
      </c>
      <c r="L299" s="315">
        <f>[7]Mides!K291</f>
        <v>0</v>
      </c>
      <c r="M299" s="315">
        <f>[7]Mides!L291</f>
        <v>0</v>
      </c>
      <c r="N299" s="315" t="str">
        <f>[7]Mides!M291</f>
        <v>X</v>
      </c>
      <c r="O299" s="315">
        <f t="shared" si="4"/>
        <v>0</v>
      </c>
      <c r="P299" s="315" t="str">
        <f>[7]Mides!R291</f>
        <v>Guatemala</v>
      </c>
      <c r="Q299" s="315" t="str">
        <f>[7]Mides!S291</f>
        <v>Guatemala</v>
      </c>
      <c r="R299" s="10"/>
      <c r="S299" s="10"/>
      <c r="T299" s="10"/>
      <c r="U299" s="10"/>
      <c r="V299" s="10"/>
      <c r="W299" s="10"/>
      <c r="X299" s="10"/>
      <c r="Y299" s="10"/>
    </row>
    <row r="300" spans="2:25" ht="15.6" x14ac:dyDescent="0.3">
      <c r="B300" s="311" t="str">
        <f>[7]Mides!E292</f>
        <v>Ana</v>
      </c>
      <c r="C300" s="312" t="str">
        <f>[7]Mides!D292</f>
        <v>Gonzales</v>
      </c>
      <c r="D300" s="313" t="str">
        <f>IF([7]Mides!F292=1,"X"," ")</f>
        <v>X</v>
      </c>
      <c r="E300" s="313" t="str">
        <f>IF([7]Mides!F292=2,"X"," ")</f>
        <v xml:space="preserve"> </v>
      </c>
      <c r="F300" s="314">
        <f>[7]Mides!B292</f>
        <v>2674584790101</v>
      </c>
      <c r="G300" s="313" t="str">
        <f>IF(AND([7]Mides!H292&gt;=1,[7]Mides!H292&lt;=14),"X"," ")</f>
        <v xml:space="preserve"> </v>
      </c>
      <c r="H300" s="313" t="str">
        <f>IF(AND([7]Mides!H292&gt;=14,[7]Mides!H292&lt;=30),"X"," ")</f>
        <v xml:space="preserve"> </v>
      </c>
      <c r="I300" s="313" t="str">
        <f>IF(AND([7]Mides!H292&gt;=31,[7]Mides!H292&lt;=60),"X","  ")</f>
        <v>X</v>
      </c>
      <c r="J300" s="313" t="str">
        <f>IF([7]Mides!H292&gt;60,"X", "  ")</f>
        <v xml:space="preserve">  </v>
      </c>
      <c r="K300" s="315">
        <f>[7]Mides!N292</f>
        <v>0</v>
      </c>
      <c r="L300" s="315">
        <f>[7]Mides!K292</f>
        <v>0</v>
      </c>
      <c r="M300" s="315">
        <f>[7]Mides!L292</f>
        <v>0</v>
      </c>
      <c r="N300" s="315" t="str">
        <f>[7]Mides!M292</f>
        <v>X</v>
      </c>
      <c r="O300" s="315">
        <f t="shared" si="4"/>
        <v>0</v>
      </c>
      <c r="P300" s="315" t="str">
        <f>[7]Mides!R292</f>
        <v>Guatemala</v>
      </c>
      <c r="Q300" s="315" t="str">
        <f>[7]Mides!S292</f>
        <v>Guatemala</v>
      </c>
      <c r="R300" s="10"/>
      <c r="S300" s="10"/>
      <c r="T300" s="10"/>
      <c r="U300" s="10"/>
      <c r="V300" s="10"/>
      <c r="W300" s="10"/>
      <c r="X300" s="10"/>
      <c r="Y300" s="10"/>
    </row>
    <row r="301" spans="2:25" ht="15.6" x14ac:dyDescent="0.3">
      <c r="B301" s="311" t="str">
        <f>[7]Mides!E293</f>
        <v>Daniela</v>
      </c>
      <c r="C301" s="312" t="str">
        <f>[7]Mides!D293</f>
        <v>Tejada</v>
      </c>
      <c r="D301" s="313" t="str">
        <f>IF([7]Mides!F293=1,"X"," ")</f>
        <v>X</v>
      </c>
      <c r="E301" s="313" t="str">
        <f>IF([7]Mides!F293=2,"X"," ")</f>
        <v xml:space="preserve"> </v>
      </c>
      <c r="F301" s="314" t="str">
        <f>[7]Mides!B293</f>
        <v>Menor De Edad</v>
      </c>
      <c r="G301" s="313" t="str">
        <f>IF(AND([7]Mides!H293&gt;=1,[7]Mides!H293&lt;=14),"X"," ")</f>
        <v>X</v>
      </c>
      <c r="H301" s="313" t="str">
        <f>IF(AND([7]Mides!H293&gt;=14,[7]Mides!H293&lt;=30),"X"," ")</f>
        <v xml:space="preserve"> </v>
      </c>
      <c r="I301" s="313" t="str">
        <f>IF(AND([7]Mides!H293&gt;=31,[7]Mides!H293&lt;=60),"X","  ")</f>
        <v xml:space="preserve">  </v>
      </c>
      <c r="J301" s="313" t="str">
        <f>IF([7]Mides!H293&gt;60,"X", "  ")</f>
        <v xml:space="preserve">  </v>
      </c>
      <c r="K301" s="315">
        <f>[7]Mides!N293</f>
        <v>0</v>
      </c>
      <c r="L301" s="315">
        <f>[7]Mides!K293</f>
        <v>0</v>
      </c>
      <c r="M301" s="315">
        <f>[7]Mides!L293</f>
        <v>0</v>
      </c>
      <c r="N301" s="315" t="str">
        <f>[7]Mides!M293</f>
        <v>X</v>
      </c>
      <c r="O301" s="315">
        <f t="shared" si="4"/>
        <v>0</v>
      </c>
      <c r="P301" s="315" t="str">
        <f>[7]Mides!R293</f>
        <v>Guatemala</v>
      </c>
      <c r="Q301" s="315" t="str">
        <f>[7]Mides!S293</f>
        <v>Guatemala</v>
      </c>
      <c r="R301" s="10"/>
      <c r="S301" s="10"/>
      <c r="T301" s="10"/>
      <c r="U301" s="10"/>
      <c r="V301" s="10"/>
      <c r="W301" s="10"/>
      <c r="X301" s="10"/>
      <c r="Y301" s="10"/>
    </row>
    <row r="302" spans="2:25" ht="15.6" x14ac:dyDescent="0.3">
      <c r="B302" s="311" t="str">
        <f>[7]Mides!E294</f>
        <v>Eduardo</v>
      </c>
      <c r="C302" s="312" t="str">
        <f>[7]Mides!D294</f>
        <v xml:space="preserve">Matías </v>
      </c>
      <c r="D302" s="313" t="str">
        <f>IF([7]Mides!F294=1,"X"," ")</f>
        <v xml:space="preserve"> </v>
      </c>
      <c r="E302" s="313" t="str">
        <f>IF([7]Mides!F294=2,"X"," ")</f>
        <v>X</v>
      </c>
      <c r="F302" s="314">
        <f>[7]Mides!B294</f>
        <v>2636995790101</v>
      </c>
      <c r="G302" s="313" t="str">
        <f>IF(AND([7]Mides!H294&gt;=1,[7]Mides!H294&lt;=14),"X"," ")</f>
        <v xml:space="preserve"> </v>
      </c>
      <c r="H302" s="313" t="str">
        <f>IF(AND([7]Mides!H294&gt;=14,[7]Mides!H294&lt;=30),"X"," ")</f>
        <v>X</v>
      </c>
      <c r="I302" s="313" t="str">
        <f>IF(AND([7]Mides!H294&gt;=31,[7]Mides!H294&lt;=60),"X","  ")</f>
        <v xml:space="preserve">  </v>
      </c>
      <c r="J302" s="313" t="str">
        <f>IF([7]Mides!H294&gt;60,"X", "  ")</f>
        <v xml:space="preserve">  </v>
      </c>
      <c r="K302" s="315">
        <f>[7]Mides!N294</f>
        <v>0</v>
      </c>
      <c r="L302" s="315">
        <f>[7]Mides!K294</f>
        <v>0</v>
      </c>
      <c r="M302" s="315">
        <f>[7]Mides!L294</f>
        <v>0</v>
      </c>
      <c r="N302" s="315" t="str">
        <f>[7]Mides!M294</f>
        <v>X</v>
      </c>
      <c r="O302" s="315">
        <f t="shared" si="4"/>
        <v>0</v>
      </c>
      <c r="P302" s="315" t="str">
        <f>[7]Mides!R294</f>
        <v>Guatemala</v>
      </c>
      <c r="Q302" s="315" t="str">
        <f>[7]Mides!S294</f>
        <v>Guatemala</v>
      </c>
      <c r="R302" s="10"/>
      <c r="S302" s="10"/>
      <c r="T302" s="10"/>
      <c r="U302" s="10"/>
      <c r="V302" s="10"/>
      <c r="W302" s="10"/>
      <c r="X302" s="10"/>
      <c r="Y302" s="10"/>
    </row>
    <row r="303" spans="2:25" ht="15.6" x14ac:dyDescent="0.3">
      <c r="B303" s="311" t="str">
        <f>[7]Mides!E295</f>
        <v>López</v>
      </c>
      <c r="C303" s="312" t="str">
        <f>[7]Mides!D295</f>
        <v xml:space="preserve">Erick </v>
      </c>
      <c r="D303" s="313" t="str">
        <f>IF([7]Mides!F295=1,"X"," ")</f>
        <v xml:space="preserve"> </v>
      </c>
      <c r="E303" s="313" t="str">
        <f>IF([7]Mides!F295=2,"X"," ")</f>
        <v>X</v>
      </c>
      <c r="F303" s="314">
        <f>[7]Mides!B295</f>
        <v>2240044090101</v>
      </c>
      <c r="G303" s="313" t="str">
        <f>IF(AND([7]Mides!H295&gt;=1,[7]Mides!H295&lt;=14),"X"," ")</f>
        <v xml:space="preserve"> </v>
      </c>
      <c r="H303" s="313" t="str">
        <f>IF(AND([7]Mides!H295&gt;=14,[7]Mides!H295&lt;=30),"X"," ")</f>
        <v>X</v>
      </c>
      <c r="I303" s="313" t="str">
        <f>IF(AND([7]Mides!H295&gt;=31,[7]Mides!H295&lt;=60),"X","  ")</f>
        <v xml:space="preserve">  </v>
      </c>
      <c r="J303" s="313" t="str">
        <f>IF([7]Mides!H295&gt;60,"X", "  ")</f>
        <v xml:space="preserve">  </v>
      </c>
      <c r="K303" s="315">
        <f>[7]Mides!N295</f>
        <v>0</v>
      </c>
      <c r="L303" s="315">
        <f>[7]Mides!K295</f>
        <v>0</v>
      </c>
      <c r="M303" s="315">
        <f>[7]Mides!L295</f>
        <v>0</v>
      </c>
      <c r="N303" s="315" t="str">
        <f>[7]Mides!M295</f>
        <v>X</v>
      </c>
      <c r="O303" s="315">
        <f t="shared" si="4"/>
        <v>0</v>
      </c>
      <c r="P303" s="315" t="str">
        <f>[7]Mides!R295</f>
        <v>Guatemala</v>
      </c>
      <c r="Q303" s="315" t="str">
        <f>[7]Mides!S295</f>
        <v>Guatemala</v>
      </c>
      <c r="R303" s="10"/>
      <c r="S303" s="10"/>
      <c r="T303" s="10"/>
      <c r="U303" s="10"/>
      <c r="V303" s="10"/>
      <c r="W303" s="10"/>
      <c r="X303" s="10"/>
      <c r="Y303" s="10"/>
    </row>
    <row r="304" spans="2:25" ht="15.6" x14ac:dyDescent="0.3">
      <c r="B304" s="311" t="str">
        <f>[7]Mides!E296</f>
        <v>Gabriela</v>
      </c>
      <c r="C304" s="312" t="str">
        <f>[7]Mides!D296</f>
        <v>Vasquéz</v>
      </c>
      <c r="D304" s="313" t="str">
        <f>IF([7]Mides!F296=1,"X"," ")</f>
        <v>X</v>
      </c>
      <c r="E304" s="313" t="str">
        <f>IF([7]Mides!F296=2,"X"," ")</f>
        <v xml:space="preserve"> </v>
      </c>
      <c r="F304" s="314">
        <f>[7]Mides!B296</f>
        <v>1811705312010</v>
      </c>
      <c r="G304" s="313" t="str">
        <f>IF(AND([7]Mides!H296&gt;=1,[7]Mides!H296&lt;=14),"X"," ")</f>
        <v xml:space="preserve"> </v>
      </c>
      <c r="H304" s="313" t="str">
        <f>IF(AND([7]Mides!H296&gt;=14,[7]Mides!H296&lt;=30),"X"," ")</f>
        <v>X</v>
      </c>
      <c r="I304" s="313" t="str">
        <f>IF(AND([7]Mides!H296&gt;=31,[7]Mides!H296&lt;=60),"X","  ")</f>
        <v xml:space="preserve">  </v>
      </c>
      <c r="J304" s="313" t="str">
        <f>IF([7]Mides!H296&gt;60,"X", "  ")</f>
        <v xml:space="preserve">  </v>
      </c>
      <c r="K304" s="315">
        <f>[7]Mides!N296</f>
        <v>0</v>
      </c>
      <c r="L304" s="315">
        <f>[7]Mides!K296</f>
        <v>0</v>
      </c>
      <c r="M304" s="315">
        <f>[7]Mides!L296</f>
        <v>0</v>
      </c>
      <c r="N304" s="315" t="str">
        <f>[7]Mides!M296</f>
        <v>X</v>
      </c>
      <c r="O304" s="315">
        <f t="shared" si="4"/>
        <v>0</v>
      </c>
      <c r="P304" s="315" t="str">
        <f>[7]Mides!R296</f>
        <v>Guatemala</v>
      </c>
      <c r="Q304" s="315" t="str">
        <f>[7]Mides!S296</f>
        <v>Guatemala</v>
      </c>
      <c r="R304" s="10"/>
      <c r="S304" s="10"/>
      <c r="T304" s="10"/>
      <c r="U304" s="10"/>
      <c r="V304" s="10"/>
      <c r="W304" s="10"/>
      <c r="X304" s="10"/>
      <c r="Y304" s="10"/>
    </row>
    <row r="305" spans="2:25" ht="15.6" x14ac:dyDescent="0.3">
      <c r="B305" s="311" t="str">
        <f>[7]Mides!E297</f>
        <v>Josué</v>
      </c>
      <c r="C305" s="312" t="str">
        <f>[7]Mides!D297</f>
        <v>Larios</v>
      </c>
      <c r="D305" s="313" t="str">
        <f>IF([7]Mides!F297=1,"X"," ")</f>
        <v xml:space="preserve"> </v>
      </c>
      <c r="E305" s="313" t="str">
        <f>IF([7]Mides!F297=2,"X"," ")</f>
        <v>X</v>
      </c>
      <c r="F305" s="314" t="str">
        <f>[7]Mides!B297</f>
        <v>Menor De Edad</v>
      </c>
      <c r="G305" s="313" t="str">
        <f>IF(AND([7]Mides!H297&gt;=1,[7]Mides!H297&lt;=14),"X"," ")</f>
        <v>X</v>
      </c>
      <c r="H305" s="313" t="str">
        <f>IF(AND([7]Mides!H297&gt;=14,[7]Mides!H297&lt;=30),"X"," ")</f>
        <v xml:space="preserve"> </v>
      </c>
      <c r="I305" s="313" t="str">
        <f>IF(AND([7]Mides!H297&gt;=31,[7]Mides!H297&lt;=60),"X","  ")</f>
        <v xml:space="preserve">  </v>
      </c>
      <c r="J305" s="313" t="str">
        <f>IF([7]Mides!H297&gt;60,"X", "  ")</f>
        <v xml:space="preserve">  </v>
      </c>
      <c r="K305" s="315">
        <f>[7]Mides!N297</f>
        <v>0</v>
      </c>
      <c r="L305" s="315">
        <f>[7]Mides!K297</f>
        <v>0</v>
      </c>
      <c r="M305" s="315">
        <f>[7]Mides!L297</f>
        <v>0</v>
      </c>
      <c r="N305" s="315" t="str">
        <f>[7]Mides!M297</f>
        <v>X</v>
      </c>
      <c r="O305" s="315">
        <f t="shared" si="4"/>
        <v>0</v>
      </c>
      <c r="P305" s="315" t="str">
        <f>[7]Mides!R297</f>
        <v>Guatemala</v>
      </c>
      <c r="Q305" s="315" t="str">
        <f>[7]Mides!S297</f>
        <v>Guatemala</v>
      </c>
      <c r="R305" s="10"/>
      <c r="S305" s="10"/>
      <c r="T305" s="10"/>
      <c r="U305" s="10"/>
      <c r="V305" s="10"/>
      <c r="W305" s="10"/>
      <c r="X305" s="10"/>
      <c r="Y305" s="10"/>
    </row>
    <row r="306" spans="2:25" ht="15.6" x14ac:dyDescent="0.3">
      <c r="B306" s="311" t="str">
        <f>[7]Mides!E298</f>
        <v>Brayan</v>
      </c>
      <c r="C306" s="312" t="str">
        <f>[7]Mides!D298</f>
        <v>Larios</v>
      </c>
      <c r="D306" s="313" t="str">
        <f>IF([7]Mides!F298=1,"X"," ")</f>
        <v xml:space="preserve"> </v>
      </c>
      <c r="E306" s="313" t="str">
        <f>IF([7]Mides!F298=2,"X"," ")</f>
        <v>X</v>
      </c>
      <c r="F306" s="314" t="str">
        <f>[7]Mides!B298</f>
        <v>Menor De Edad</v>
      </c>
      <c r="G306" s="313" t="str">
        <f>IF(AND([7]Mides!H298&gt;=1,[7]Mides!H298&lt;=14),"X"," ")</f>
        <v>X</v>
      </c>
      <c r="H306" s="313" t="str">
        <f>IF(AND([7]Mides!H298&gt;=14,[7]Mides!H298&lt;=30),"X"," ")</f>
        <v xml:space="preserve"> </v>
      </c>
      <c r="I306" s="313" t="str">
        <f>IF(AND([7]Mides!H298&gt;=31,[7]Mides!H298&lt;=60),"X","  ")</f>
        <v xml:space="preserve">  </v>
      </c>
      <c r="J306" s="313" t="str">
        <f>IF([7]Mides!H298&gt;60,"X", "  ")</f>
        <v xml:space="preserve">  </v>
      </c>
      <c r="K306" s="315">
        <f>[7]Mides!N298</f>
        <v>0</v>
      </c>
      <c r="L306" s="315">
        <f>[7]Mides!K298</f>
        <v>0</v>
      </c>
      <c r="M306" s="315">
        <f>[7]Mides!L298</f>
        <v>0</v>
      </c>
      <c r="N306" s="315" t="str">
        <f>[7]Mides!M298</f>
        <v>X</v>
      </c>
      <c r="O306" s="315">
        <f t="shared" si="4"/>
        <v>0</v>
      </c>
      <c r="P306" s="315" t="str">
        <f>[7]Mides!R298</f>
        <v>Guatemala</v>
      </c>
      <c r="Q306" s="315" t="str">
        <f>[7]Mides!S298</f>
        <v>Guatemala</v>
      </c>
      <c r="R306" s="10"/>
      <c r="S306" s="10"/>
      <c r="T306" s="10"/>
      <c r="U306" s="10"/>
      <c r="V306" s="10"/>
      <c r="W306" s="10"/>
      <c r="X306" s="10"/>
      <c r="Y306" s="10"/>
    </row>
    <row r="307" spans="2:25" ht="15.6" x14ac:dyDescent="0.3">
      <c r="B307" s="311" t="str">
        <f>[7]Mides!E299</f>
        <v>Wagner</v>
      </c>
      <c r="C307" s="312" t="str">
        <f>[7]Mides!D299</f>
        <v>García</v>
      </c>
      <c r="D307" s="313" t="str">
        <f>IF([7]Mides!F299=1,"X"," ")</f>
        <v xml:space="preserve"> </v>
      </c>
      <c r="E307" s="313" t="str">
        <f>IF([7]Mides!F299=2,"X"," ")</f>
        <v>X</v>
      </c>
      <c r="F307" s="314">
        <f>[7]Mides!B299</f>
        <v>2567397810194</v>
      </c>
      <c r="G307" s="313" t="str">
        <f>IF(AND([7]Mides!H299&gt;=1,[7]Mides!H299&lt;=14),"X"," ")</f>
        <v xml:space="preserve"> </v>
      </c>
      <c r="H307" s="313" t="str">
        <f>IF(AND([7]Mides!H299&gt;=14,[7]Mides!H299&lt;=30),"X"," ")</f>
        <v>X</v>
      </c>
      <c r="I307" s="313" t="str">
        <f>IF(AND([7]Mides!H299&gt;=31,[7]Mides!H299&lt;=60),"X","  ")</f>
        <v xml:space="preserve">  </v>
      </c>
      <c r="J307" s="313" t="str">
        <f>IF([7]Mides!H299&gt;60,"X", "  ")</f>
        <v xml:space="preserve">  </v>
      </c>
      <c r="K307" s="315">
        <f>[7]Mides!N299</f>
        <v>0</v>
      </c>
      <c r="L307" s="315">
        <f>[7]Mides!K299</f>
        <v>0</v>
      </c>
      <c r="M307" s="315">
        <f>[7]Mides!L299</f>
        <v>0</v>
      </c>
      <c r="N307" s="315" t="str">
        <f>[7]Mides!M299</f>
        <v>X</v>
      </c>
      <c r="O307" s="315">
        <f t="shared" si="4"/>
        <v>0</v>
      </c>
      <c r="P307" s="315" t="str">
        <f>[7]Mides!R299</f>
        <v>Guatemala</v>
      </c>
      <c r="Q307" s="315" t="str">
        <f>[7]Mides!S299</f>
        <v>Guatemala</v>
      </c>
      <c r="R307" s="10"/>
      <c r="S307" s="10"/>
      <c r="T307" s="10"/>
      <c r="U307" s="10"/>
      <c r="V307" s="10"/>
      <c r="W307" s="10"/>
      <c r="X307" s="10"/>
      <c r="Y307" s="10"/>
    </row>
    <row r="308" spans="2:25" ht="15.6" x14ac:dyDescent="0.3">
      <c r="B308" s="311" t="str">
        <f>[7]Mides!E300</f>
        <v>María</v>
      </c>
      <c r="C308" s="312" t="str">
        <f>[7]Mides!D300</f>
        <v>Gil</v>
      </c>
      <c r="D308" s="313" t="str">
        <f>IF([7]Mides!F300=1,"X"," ")</f>
        <v>X</v>
      </c>
      <c r="E308" s="313" t="str">
        <f>IF([7]Mides!F300=2,"X"," ")</f>
        <v xml:space="preserve"> </v>
      </c>
      <c r="F308" s="314" t="str">
        <f>[7]Mides!B300</f>
        <v>Menor De Edad</v>
      </c>
      <c r="G308" s="313" t="str">
        <f>IF(AND([7]Mides!H300&gt;=1,[7]Mides!H300&lt;=14),"X"," ")</f>
        <v>X</v>
      </c>
      <c r="H308" s="313" t="str">
        <f>IF(AND([7]Mides!H300&gt;=14,[7]Mides!H300&lt;=30),"X"," ")</f>
        <v xml:space="preserve"> </v>
      </c>
      <c r="I308" s="313" t="str">
        <f>IF(AND([7]Mides!H300&gt;=31,[7]Mides!H300&lt;=60),"X","  ")</f>
        <v xml:space="preserve">  </v>
      </c>
      <c r="J308" s="313" t="str">
        <f>IF([7]Mides!H300&gt;60,"X", "  ")</f>
        <v xml:space="preserve">  </v>
      </c>
      <c r="K308" s="315">
        <f>[7]Mides!N300</f>
        <v>0</v>
      </c>
      <c r="L308" s="315">
        <f>[7]Mides!K300</f>
        <v>0</v>
      </c>
      <c r="M308" s="315">
        <f>[7]Mides!L300</f>
        <v>0</v>
      </c>
      <c r="N308" s="315" t="str">
        <f>[7]Mides!M300</f>
        <v>X</v>
      </c>
      <c r="O308" s="315">
        <f t="shared" si="4"/>
        <v>0</v>
      </c>
      <c r="P308" s="315" t="str">
        <f>[7]Mides!R300</f>
        <v>Guatemala</v>
      </c>
      <c r="Q308" s="315" t="str">
        <f>[7]Mides!S300</f>
        <v>Guatemala</v>
      </c>
      <c r="R308" s="10"/>
      <c r="S308" s="10"/>
      <c r="T308" s="10"/>
      <c r="U308" s="10"/>
      <c r="V308" s="10"/>
      <c r="W308" s="10"/>
      <c r="X308" s="10"/>
      <c r="Y308" s="10"/>
    </row>
    <row r="309" spans="2:25" ht="15.6" x14ac:dyDescent="0.3">
      <c r="B309" s="311" t="str">
        <f>[7]Mides!E301</f>
        <v>Gabriela</v>
      </c>
      <c r="C309" s="312" t="str">
        <f>[7]Mides!D301</f>
        <v>Gil</v>
      </c>
      <c r="D309" s="313" t="str">
        <f>IF([7]Mides!F301=1,"X"," ")</f>
        <v>X</v>
      </c>
      <c r="E309" s="313" t="str">
        <f>IF([7]Mides!F301=2,"X"," ")</f>
        <v xml:space="preserve"> </v>
      </c>
      <c r="F309" s="314" t="str">
        <f>[7]Mides!B301</f>
        <v>Menor De Edad</v>
      </c>
      <c r="G309" s="313" t="str">
        <f>IF(AND([7]Mides!H301&gt;=1,[7]Mides!H301&lt;=14),"X"," ")</f>
        <v>X</v>
      </c>
      <c r="H309" s="313" t="str">
        <f>IF(AND([7]Mides!H301&gt;=14,[7]Mides!H301&lt;=30),"X"," ")</f>
        <v xml:space="preserve"> </v>
      </c>
      <c r="I309" s="313" t="str">
        <f>IF(AND([7]Mides!H301&gt;=31,[7]Mides!H301&lt;=60),"X","  ")</f>
        <v xml:space="preserve">  </v>
      </c>
      <c r="J309" s="313" t="str">
        <f>IF([7]Mides!H301&gt;60,"X", "  ")</f>
        <v xml:space="preserve">  </v>
      </c>
      <c r="K309" s="315">
        <f>[7]Mides!N301</f>
        <v>0</v>
      </c>
      <c r="L309" s="315">
        <f>[7]Mides!K301</f>
        <v>0</v>
      </c>
      <c r="M309" s="315">
        <f>[7]Mides!L301</f>
        <v>0</v>
      </c>
      <c r="N309" s="315" t="str">
        <f>[7]Mides!M301</f>
        <v>X</v>
      </c>
      <c r="O309" s="315">
        <f t="shared" si="4"/>
        <v>0</v>
      </c>
      <c r="P309" s="315" t="str">
        <f>[7]Mides!R301</f>
        <v>Guatemala</v>
      </c>
      <c r="Q309" s="315" t="str">
        <f>[7]Mides!S301</f>
        <v>Guatemala</v>
      </c>
      <c r="R309" s="10"/>
      <c r="S309" s="10"/>
      <c r="T309" s="10"/>
      <c r="U309" s="10"/>
      <c r="V309" s="10"/>
      <c r="W309" s="10"/>
      <c r="X309" s="10"/>
      <c r="Y309" s="10"/>
    </row>
    <row r="310" spans="2:25" ht="15.6" x14ac:dyDescent="0.3">
      <c r="B310" s="311" t="str">
        <f>[7]Mides!E302</f>
        <v>Addler</v>
      </c>
      <c r="C310" s="312" t="str">
        <f>[7]Mides!D302</f>
        <v>Lemus</v>
      </c>
      <c r="D310" s="313" t="str">
        <f>IF([7]Mides!F302=1,"X"," ")</f>
        <v xml:space="preserve"> </v>
      </c>
      <c r="E310" s="313" t="str">
        <f>IF([7]Mides!F302=2,"X"," ")</f>
        <v>X</v>
      </c>
      <c r="F310" s="314">
        <f>[7]Mides!B302</f>
        <v>1958864290101</v>
      </c>
      <c r="G310" s="313" t="str">
        <f>IF(AND([7]Mides!H302&gt;=1,[7]Mides!H302&lt;=14),"X"," ")</f>
        <v xml:space="preserve"> </v>
      </c>
      <c r="H310" s="313" t="str">
        <f>IF(AND([7]Mides!H302&gt;=14,[7]Mides!H302&lt;=30),"X"," ")</f>
        <v>X</v>
      </c>
      <c r="I310" s="313" t="str">
        <f>IF(AND([7]Mides!H302&gt;=31,[7]Mides!H302&lt;=60),"X","  ")</f>
        <v xml:space="preserve">  </v>
      </c>
      <c r="J310" s="313" t="str">
        <f>IF([7]Mides!H302&gt;60,"X", "  ")</f>
        <v xml:space="preserve">  </v>
      </c>
      <c r="K310" s="315">
        <f>[7]Mides!N302</f>
        <v>0</v>
      </c>
      <c r="L310" s="315">
        <f>[7]Mides!K302</f>
        <v>0</v>
      </c>
      <c r="M310" s="315">
        <f>[7]Mides!L302</f>
        <v>0</v>
      </c>
      <c r="N310" s="315" t="str">
        <f>[7]Mides!M302</f>
        <v>X</v>
      </c>
      <c r="O310" s="315">
        <f t="shared" si="4"/>
        <v>0</v>
      </c>
      <c r="P310" s="315" t="str">
        <f>[7]Mides!R302</f>
        <v>Guatemala</v>
      </c>
      <c r="Q310" s="315" t="str">
        <f>[7]Mides!S302</f>
        <v>Guatemala</v>
      </c>
      <c r="R310" s="10"/>
      <c r="S310" s="10"/>
      <c r="T310" s="10"/>
      <c r="U310" s="10"/>
      <c r="V310" s="10"/>
      <c r="W310" s="10"/>
      <c r="X310" s="10"/>
      <c r="Y310" s="10"/>
    </row>
    <row r="311" spans="2:25" ht="15.6" x14ac:dyDescent="0.3">
      <c r="B311" s="311" t="str">
        <f>[7]Mides!E303</f>
        <v>Dayana</v>
      </c>
      <c r="C311" s="312" t="str">
        <f>[7]Mides!D303</f>
        <v>Maldonado N</v>
      </c>
      <c r="D311" s="313" t="str">
        <f>IF([7]Mides!F303=1,"X"," ")</f>
        <v>X</v>
      </c>
      <c r="E311" s="313" t="str">
        <f>IF([7]Mides!F303=2,"X"," ")</f>
        <v xml:space="preserve"> </v>
      </c>
      <c r="F311" s="314" t="str">
        <f>[7]Mides!B303</f>
        <v xml:space="preserve">Menor de Edad </v>
      </c>
      <c r="G311" s="313" t="str">
        <f>IF(AND([7]Mides!H303&gt;=1,[7]Mides!H303&lt;=14),"X"," ")</f>
        <v>X</v>
      </c>
      <c r="H311" s="313" t="str">
        <f>IF(AND([7]Mides!H303&gt;=14,[7]Mides!H303&lt;=30),"X"," ")</f>
        <v xml:space="preserve"> </v>
      </c>
      <c r="I311" s="313" t="str">
        <f>IF(AND([7]Mides!H303&gt;=31,[7]Mides!H303&lt;=60),"X","  ")</f>
        <v xml:space="preserve">  </v>
      </c>
      <c r="J311" s="313" t="str">
        <f>IF([7]Mides!H303&gt;60,"X", "  ")</f>
        <v xml:space="preserve">  </v>
      </c>
      <c r="K311" s="315">
        <f>[7]Mides!N303</f>
        <v>0</v>
      </c>
      <c r="L311" s="315">
        <f>[7]Mides!K303</f>
        <v>0</v>
      </c>
      <c r="M311" s="315">
        <f>[7]Mides!L303</f>
        <v>0</v>
      </c>
      <c r="N311" s="315" t="str">
        <f>[7]Mides!M303</f>
        <v>X</v>
      </c>
      <c r="O311" s="315">
        <f t="shared" si="4"/>
        <v>0</v>
      </c>
      <c r="P311" s="315" t="str">
        <f>[7]Mides!R303</f>
        <v>Guatemala</v>
      </c>
      <c r="Q311" s="315" t="str">
        <f>[7]Mides!S303</f>
        <v>Guatemala</v>
      </c>
      <c r="R311" s="10"/>
      <c r="S311" s="10"/>
      <c r="T311" s="10"/>
      <c r="U311" s="10"/>
      <c r="V311" s="10"/>
      <c r="W311" s="10"/>
      <c r="X311" s="10"/>
      <c r="Y311" s="10"/>
    </row>
    <row r="312" spans="2:25" ht="15.6" x14ac:dyDescent="0.3">
      <c r="B312" s="311" t="str">
        <f>[7]Mides!E304</f>
        <v xml:space="preserve">Yennifer </v>
      </c>
      <c r="C312" s="312" t="str">
        <f>[7]Mides!D304</f>
        <v>Maldonado N</v>
      </c>
      <c r="D312" s="313" t="str">
        <f>IF([7]Mides!F304=1,"X"," ")</f>
        <v>X</v>
      </c>
      <c r="E312" s="313" t="str">
        <f>IF([7]Mides!F304=2,"X"," ")</f>
        <v xml:space="preserve"> </v>
      </c>
      <c r="F312" s="314">
        <f>[7]Mides!B304</f>
        <v>3018779980101</v>
      </c>
      <c r="G312" s="313" t="str">
        <f>IF(AND([7]Mides!H304&gt;=1,[7]Mides!H304&lt;=14),"X"," ")</f>
        <v xml:space="preserve"> </v>
      </c>
      <c r="H312" s="313" t="str">
        <f>IF(AND([7]Mides!H304&gt;=14,[7]Mides!H304&lt;=30),"X"," ")</f>
        <v>X</v>
      </c>
      <c r="I312" s="313" t="str">
        <f>IF(AND([7]Mides!H304&gt;=31,[7]Mides!H304&lt;=60),"X","  ")</f>
        <v xml:space="preserve">  </v>
      </c>
      <c r="J312" s="313" t="str">
        <f>IF([7]Mides!H304&gt;60,"X", "  ")</f>
        <v xml:space="preserve">  </v>
      </c>
      <c r="K312" s="315">
        <f>[7]Mides!N304</f>
        <v>0</v>
      </c>
      <c r="L312" s="315">
        <f>[7]Mides!K304</f>
        <v>0</v>
      </c>
      <c r="M312" s="315">
        <f>[7]Mides!L304</f>
        <v>0</v>
      </c>
      <c r="N312" s="315" t="str">
        <f>[7]Mides!M304</f>
        <v>X</v>
      </c>
      <c r="O312" s="315">
        <f t="shared" si="4"/>
        <v>0</v>
      </c>
      <c r="P312" s="315" t="str">
        <f>[7]Mides!R304</f>
        <v>Guatemala</v>
      </c>
      <c r="Q312" s="315" t="str">
        <f>[7]Mides!S304</f>
        <v>Guatemala</v>
      </c>
      <c r="R312" s="10"/>
      <c r="S312" s="10"/>
      <c r="T312" s="10"/>
      <c r="U312" s="10"/>
      <c r="V312" s="10"/>
      <c r="W312" s="10"/>
      <c r="X312" s="10"/>
      <c r="Y312" s="10"/>
    </row>
    <row r="313" spans="2:25" ht="15.6" x14ac:dyDescent="0.3">
      <c r="B313" s="311" t="str">
        <f>[7]Mides!E305</f>
        <v>Ana</v>
      </c>
      <c r="C313" s="312" t="str">
        <f>[7]Mides!D305</f>
        <v>Quinteros</v>
      </c>
      <c r="D313" s="313" t="str">
        <f>IF([7]Mides!F305=1,"X"," ")</f>
        <v>X</v>
      </c>
      <c r="E313" s="313" t="str">
        <f>IF([7]Mides!F305=2,"X"," ")</f>
        <v xml:space="preserve"> </v>
      </c>
      <c r="F313" s="314">
        <f>[7]Mides!B305</f>
        <v>2086713070110</v>
      </c>
      <c r="G313" s="313" t="str">
        <f>IF(AND([7]Mides!H305&gt;=1,[7]Mides!H305&lt;=14),"X"," ")</f>
        <v xml:space="preserve"> </v>
      </c>
      <c r="H313" s="313" t="str">
        <f>IF(AND([7]Mides!H305&gt;=14,[7]Mides!H305&lt;=30),"X"," ")</f>
        <v>X</v>
      </c>
      <c r="I313" s="313" t="str">
        <f>IF(AND([7]Mides!H305&gt;=31,[7]Mides!H305&lt;=60),"X","  ")</f>
        <v xml:space="preserve">  </v>
      </c>
      <c r="J313" s="313" t="str">
        <f>IF([7]Mides!H305&gt;60,"X", "  ")</f>
        <v xml:space="preserve">  </v>
      </c>
      <c r="K313" s="315">
        <f>[7]Mides!N305</f>
        <v>0</v>
      </c>
      <c r="L313" s="315">
        <f>[7]Mides!K305</f>
        <v>0</v>
      </c>
      <c r="M313" s="315">
        <f>[7]Mides!L305</f>
        <v>0</v>
      </c>
      <c r="N313" s="315" t="str">
        <f>[7]Mides!M305</f>
        <v>X</v>
      </c>
      <c r="O313" s="315">
        <f t="shared" si="4"/>
        <v>0</v>
      </c>
      <c r="P313" s="315" t="str">
        <f>[7]Mides!R305</f>
        <v>Guatemala</v>
      </c>
      <c r="Q313" s="315" t="str">
        <f>[7]Mides!S305</f>
        <v>Guatemala</v>
      </c>
      <c r="R313" s="10"/>
      <c r="S313" s="10"/>
      <c r="T313" s="10"/>
      <c r="U313" s="10"/>
      <c r="V313" s="10"/>
      <c r="W313" s="10"/>
      <c r="X313" s="10"/>
      <c r="Y313" s="10"/>
    </row>
    <row r="314" spans="2:25" ht="15.6" x14ac:dyDescent="0.3">
      <c r="B314" s="311" t="str">
        <f>[7]Mides!E306</f>
        <v>Isabel</v>
      </c>
      <c r="C314" s="312" t="str">
        <f>[7]Mides!D306</f>
        <v>Morales</v>
      </c>
      <c r="D314" s="313" t="str">
        <f>IF([7]Mides!F306=1,"X"," ")</f>
        <v>X</v>
      </c>
      <c r="E314" s="313" t="str">
        <f>IF([7]Mides!F306=2,"X"," ")</f>
        <v xml:space="preserve"> </v>
      </c>
      <c r="F314" s="314">
        <f>[7]Mides!B306</f>
        <v>2237460100101</v>
      </c>
      <c r="G314" s="313" t="str">
        <f>IF(AND([7]Mides!H306&gt;=1,[7]Mides!H306&lt;=14),"X"," ")</f>
        <v xml:space="preserve"> </v>
      </c>
      <c r="H314" s="313" t="str">
        <f>IF(AND([7]Mides!H306&gt;=14,[7]Mides!H306&lt;=30),"X"," ")</f>
        <v xml:space="preserve"> </v>
      </c>
      <c r="I314" s="313" t="str">
        <f>IF(AND([7]Mides!H306&gt;=31,[7]Mides!H306&lt;=60),"X","  ")</f>
        <v xml:space="preserve">  </v>
      </c>
      <c r="J314" s="313" t="str">
        <f>IF([7]Mides!H306&gt;60,"X", "  ")</f>
        <v>X</v>
      </c>
      <c r="K314" s="315">
        <f>[7]Mides!N306</f>
        <v>0</v>
      </c>
      <c r="L314" s="315">
        <f>[7]Mides!K306</f>
        <v>0</v>
      </c>
      <c r="M314" s="315">
        <f>[7]Mides!L306</f>
        <v>0</v>
      </c>
      <c r="N314" s="315" t="str">
        <f>[7]Mides!M306</f>
        <v>X</v>
      </c>
      <c r="O314" s="315">
        <f t="shared" si="4"/>
        <v>0</v>
      </c>
      <c r="P314" s="315" t="str">
        <f>[7]Mides!R306</f>
        <v>Guatemala</v>
      </c>
      <c r="Q314" s="315" t="str">
        <f>[7]Mides!S306</f>
        <v>Guatemala</v>
      </c>
      <c r="R314" s="10"/>
      <c r="S314" s="10"/>
      <c r="T314" s="10"/>
      <c r="U314" s="10"/>
      <c r="V314" s="10"/>
      <c r="W314" s="10"/>
      <c r="X314" s="10"/>
      <c r="Y314" s="10"/>
    </row>
    <row r="315" spans="2:25" ht="15.6" x14ac:dyDescent="0.3">
      <c r="B315" s="311" t="str">
        <f>[7]Mides!E307</f>
        <v>Franklin</v>
      </c>
      <c r="C315" s="312" t="str">
        <f>[7]Mides!D307</f>
        <v>Diaz</v>
      </c>
      <c r="D315" s="313" t="str">
        <f>IF([7]Mides!F307=1,"X"," ")</f>
        <v xml:space="preserve"> </v>
      </c>
      <c r="E315" s="313" t="str">
        <f>IF([7]Mides!F307=2,"X"," ")</f>
        <v>X</v>
      </c>
      <c r="F315" s="314" t="str">
        <f>[7]Mides!B307</f>
        <v>Menor de Edad</v>
      </c>
      <c r="G315" s="313" t="str">
        <f>IF(AND([7]Mides!H307&gt;=1,[7]Mides!H307&lt;=14),"X"," ")</f>
        <v>X</v>
      </c>
      <c r="H315" s="313" t="str">
        <f>IF(AND([7]Mides!H307&gt;=14,[7]Mides!H307&lt;=30),"X"," ")</f>
        <v xml:space="preserve"> </v>
      </c>
      <c r="I315" s="313" t="str">
        <f>IF(AND([7]Mides!H307&gt;=31,[7]Mides!H307&lt;=60),"X","  ")</f>
        <v xml:space="preserve">  </v>
      </c>
      <c r="J315" s="313" t="str">
        <f>IF([7]Mides!H307&gt;60,"X", "  ")</f>
        <v xml:space="preserve">  </v>
      </c>
      <c r="K315" s="315">
        <f>[7]Mides!N307</f>
        <v>0</v>
      </c>
      <c r="L315" s="315">
        <f>[7]Mides!K307</f>
        <v>0</v>
      </c>
      <c r="M315" s="315">
        <f>[7]Mides!L307</f>
        <v>0</v>
      </c>
      <c r="N315" s="315" t="str">
        <f>[7]Mides!M307</f>
        <v>X</v>
      </c>
      <c r="O315" s="315">
        <f t="shared" si="4"/>
        <v>0</v>
      </c>
      <c r="P315" s="315" t="str">
        <f>[7]Mides!R307</f>
        <v>Guatemala</v>
      </c>
      <c r="Q315" s="315" t="str">
        <f>[7]Mides!S307</f>
        <v>Guatemala</v>
      </c>
      <c r="R315" s="10"/>
      <c r="S315" s="10"/>
      <c r="T315" s="10"/>
      <c r="U315" s="10"/>
      <c r="V315" s="10"/>
      <c r="W315" s="10"/>
      <c r="X315" s="10"/>
      <c r="Y315" s="10"/>
    </row>
    <row r="316" spans="2:25" ht="15.6" x14ac:dyDescent="0.3">
      <c r="B316" s="311" t="str">
        <f>[7]Mides!E308</f>
        <v>Josue</v>
      </c>
      <c r="C316" s="312" t="str">
        <f>[7]Mides!D308</f>
        <v>Illescas</v>
      </c>
      <c r="D316" s="313" t="str">
        <f>IF([7]Mides!F308=1,"X"," ")</f>
        <v xml:space="preserve"> </v>
      </c>
      <c r="E316" s="313" t="str">
        <f>IF([7]Mides!F308=2,"X"," ")</f>
        <v>X</v>
      </c>
      <c r="F316" s="314" t="str">
        <f>[7]Mides!B308</f>
        <v>Menor de Edad</v>
      </c>
      <c r="G316" s="313" t="str">
        <f>IF(AND([7]Mides!H308&gt;=1,[7]Mides!H308&lt;=14),"X"," ")</f>
        <v xml:space="preserve"> </v>
      </c>
      <c r="H316" s="313" t="str">
        <f>IF(AND([7]Mides!H308&gt;=14,[7]Mides!H308&lt;=30),"X"," ")</f>
        <v>X</v>
      </c>
      <c r="I316" s="313" t="str">
        <f>IF(AND([7]Mides!H308&gt;=31,[7]Mides!H308&lt;=60),"X","  ")</f>
        <v xml:space="preserve">  </v>
      </c>
      <c r="J316" s="313" t="str">
        <f>IF([7]Mides!H308&gt;60,"X", "  ")</f>
        <v xml:space="preserve">  </v>
      </c>
      <c r="K316" s="315">
        <f>[7]Mides!N308</f>
        <v>0</v>
      </c>
      <c r="L316" s="315">
        <f>[7]Mides!K308</f>
        <v>0</v>
      </c>
      <c r="M316" s="315">
        <f>[7]Mides!L308</f>
        <v>0</v>
      </c>
      <c r="N316" s="315" t="str">
        <f>[7]Mides!M308</f>
        <v>X</v>
      </c>
      <c r="O316" s="315">
        <f t="shared" si="4"/>
        <v>0</v>
      </c>
      <c r="P316" s="315" t="str">
        <f>[7]Mides!R308</f>
        <v>Guatemala</v>
      </c>
      <c r="Q316" s="315" t="str">
        <f>[7]Mides!S308</f>
        <v>Guatemala</v>
      </c>
      <c r="R316" s="10"/>
      <c r="S316" s="10"/>
      <c r="T316" s="10"/>
      <c r="U316" s="10"/>
      <c r="V316" s="10"/>
      <c r="W316" s="10"/>
      <c r="X316" s="10"/>
      <c r="Y316" s="10"/>
    </row>
    <row r="317" spans="2:25" ht="15.6" x14ac:dyDescent="0.3">
      <c r="B317" s="311" t="str">
        <f>[7]Mides!E309</f>
        <v>Dorian</v>
      </c>
      <c r="C317" s="312" t="str">
        <f>[7]Mides!D309</f>
        <v>Hernandez</v>
      </c>
      <c r="D317" s="313" t="str">
        <f>IF([7]Mides!F309=1,"X"," ")</f>
        <v xml:space="preserve"> </v>
      </c>
      <c r="E317" s="313" t="str">
        <f>IF([7]Mides!F309=2,"X"," ")</f>
        <v>X</v>
      </c>
      <c r="F317" s="314" t="str">
        <f>[7]Mides!B309</f>
        <v>menor de Edad</v>
      </c>
      <c r="G317" s="313" t="str">
        <f>IF(AND([7]Mides!H309&gt;=1,[7]Mides!H309&lt;=14),"X"," ")</f>
        <v>X</v>
      </c>
      <c r="H317" s="313" t="str">
        <f>IF(AND([7]Mides!H309&gt;=14,[7]Mides!H309&lt;=30),"X"," ")</f>
        <v xml:space="preserve"> </v>
      </c>
      <c r="I317" s="313" t="str">
        <f>IF(AND([7]Mides!H309&gt;=31,[7]Mides!H309&lt;=60),"X","  ")</f>
        <v xml:space="preserve">  </v>
      </c>
      <c r="J317" s="313" t="str">
        <f>IF([7]Mides!H309&gt;60,"X", "  ")</f>
        <v xml:space="preserve">  </v>
      </c>
      <c r="K317" s="315">
        <f>[7]Mides!N309</f>
        <v>0</v>
      </c>
      <c r="L317" s="315">
        <f>[7]Mides!K309</f>
        <v>0</v>
      </c>
      <c r="M317" s="315">
        <f>[7]Mides!L309</f>
        <v>0</v>
      </c>
      <c r="N317" s="315" t="str">
        <f>[7]Mides!M309</f>
        <v>X</v>
      </c>
      <c r="O317" s="315">
        <f t="shared" si="4"/>
        <v>0</v>
      </c>
      <c r="P317" s="315" t="str">
        <f>[7]Mides!R309</f>
        <v>Guatemala</v>
      </c>
      <c r="Q317" s="315" t="str">
        <f>[7]Mides!S309</f>
        <v>Guatemala</v>
      </c>
      <c r="R317" s="10"/>
      <c r="S317" s="10"/>
      <c r="T317" s="10"/>
      <c r="U317" s="10"/>
      <c r="V317" s="10"/>
      <c r="W317" s="10"/>
      <c r="X317" s="10"/>
      <c r="Y317" s="10"/>
    </row>
    <row r="318" spans="2:25" ht="15.6" x14ac:dyDescent="0.3">
      <c r="B318" s="311" t="str">
        <f>[7]Mides!E310</f>
        <v>Maribel</v>
      </c>
      <c r="C318" s="312" t="str">
        <f>[7]Mides!D310</f>
        <v>Samines</v>
      </c>
      <c r="D318" s="313" t="str">
        <f>IF([7]Mides!F310=1,"X"," ")</f>
        <v>X</v>
      </c>
      <c r="E318" s="313" t="str">
        <f>IF([7]Mides!F310=2,"X"," ")</f>
        <v xml:space="preserve"> </v>
      </c>
      <c r="F318" s="314">
        <f>[7]Mides!B310</f>
        <v>2464915160701</v>
      </c>
      <c r="G318" s="313" t="str">
        <f>IF(AND([7]Mides!H310&gt;=1,[7]Mides!H310&lt;=14),"X"," ")</f>
        <v xml:space="preserve"> </v>
      </c>
      <c r="H318" s="313" t="str">
        <f>IF(AND([7]Mides!H310&gt;=14,[7]Mides!H310&lt;=30),"X"," ")</f>
        <v xml:space="preserve"> </v>
      </c>
      <c r="I318" s="313" t="str">
        <f>IF(AND([7]Mides!H310&gt;=31,[7]Mides!H310&lt;=60),"X","  ")</f>
        <v>X</v>
      </c>
      <c r="J318" s="313" t="str">
        <f>IF([7]Mides!H310&gt;60,"X", "  ")</f>
        <v xml:space="preserve">  </v>
      </c>
      <c r="K318" s="315">
        <f>[7]Mides!N310</f>
        <v>0</v>
      </c>
      <c r="L318" s="315">
        <f>[7]Mides!K310</f>
        <v>0</v>
      </c>
      <c r="M318" s="315">
        <f>[7]Mides!L310</f>
        <v>0</v>
      </c>
      <c r="N318" s="315" t="str">
        <f>[7]Mides!M310</f>
        <v>X</v>
      </c>
      <c r="O318" s="315">
        <f t="shared" si="4"/>
        <v>0</v>
      </c>
      <c r="P318" s="315" t="str">
        <f>[7]Mides!R310</f>
        <v>Guatemala</v>
      </c>
      <c r="Q318" s="315" t="str">
        <f>[7]Mides!S310</f>
        <v>Guatemala</v>
      </c>
      <c r="R318" s="10"/>
      <c r="S318" s="10"/>
      <c r="T318" s="10"/>
      <c r="U318" s="10"/>
      <c r="V318" s="10"/>
      <c r="W318" s="10"/>
      <c r="X318" s="10"/>
      <c r="Y318" s="10"/>
    </row>
    <row r="319" spans="2:25" ht="15.6" x14ac:dyDescent="0.3">
      <c r="B319" s="311" t="str">
        <f>[7]Mides!E311</f>
        <v xml:space="preserve">Yoselin </v>
      </c>
      <c r="C319" s="312" t="str">
        <f>[7]Mides!D311</f>
        <v>Peréz</v>
      </c>
      <c r="D319" s="313" t="str">
        <f>IF([7]Mides!F311=1,"X"," ")</f>
        <v>X</v>
      </c>
      <c r="E319" s="313" t="str">
        <f>IF([7]Mides!F311=2,"X"," ")</f>
        <v xml:space="preserve"> </v>
      </c>
      <c r="F319" s="314">
        <f>[7]Mides!B311</f>
        <v>2553292290101</v>
      </c>
      <c r="G319" s="313" t="str">
        <f>IF(AND([7]Mides!H311&gt;=1,[7]Mides!H311&lt;=14),"X"," ")</f>
        <v xml:space="preserve"> </v>
      </c>
      <c r="H319" s="313" t="str">
        <f>IF(AND([7]Mides!H311&gt;=14,[7]Mides!H311&lt;=30),"X"," ")</f>
        <v>X</v>
      </c>
      <c r="I319" s="313" t="str">
        <f>IF(AND([7]Mides!H311&gt;=31,[7]Mides!H311&lt;=60),"X","  ")</f>
        <v xml:space="preserve">  </v>
      </c>
      <c r="J319" s="313" t="str">
        <f>IF([7]Mides!H311&gt;60,"X", "  ")</f>
        <v xml:space="preserve">  </v>
      </c>
      <c r="K319" s="315">
        <f>[7]Mides!N311</f>
        <v>0</v>
      </c>
      <c r="L319" s="315">
        <f>[7]Mides!K311</f>
        <v>0</v>
      </c>
      <c r="M319" s="315">
        <f>[7]Mides!L311</f>
        <v>0</v>
      </c>
      <c r="N319" s="315" t="str">
        <f>[7]Mides!M311</f>
        <v>X</v>
      </c>
      <c r="O319" s="315">
        <f t="shared" si="4"/>
        <v>0</v>
      </c>
      <c r="P319" s="315" t="str">
        <f>[7]Mides!R311</f>
        <v>Guatemala</v>
      </c>
      <c r="Q319" s="315" t="str">
        <f>[7]Mides!S311</f>
        <v>Guatemala</v>
      </c>
      <c r="R319" s="10"/>
      <c r="S319" s="10"/>
      <c r="T319" s="10"/>
      <c r="U319" s="10"/>
      <c r="V319" s="10"/>
      <c r="W319" s="10"/>
      <c r="X319" s="10"/>
      <c r="Y319" s="10"/>
    </row>
    <row r="320" spans="2:25" ht="15.6" x14ac:dyDescent="0.3">
      <c r="B320" s="311" t="str">
        <f>[7]Mides!E312</f>
        <v>Katia</v>
      </c>
      <c r="C320" s="312" t="str">
        <f>[7]Mides!D312</f>
        <v>Gonzales</v>
      </c>
      <c r="D320" s="313" t="str">
        <f>IF([7]Mides!F312=1,"X"," ")</f>
        <v>X</v>
      </c>
      <c r="E320" s="313" t="str">
        <f>IF([7]Mides!F312=2,"X"," ")</f>
        <v xml:space="preserve"> </v>
      </c>
      <c r="F320" s="314">
        <f>[7]Mides!B312</f>
        <v>2215065430401</v>
      </c>
      <c r="G320" s="313" t="str">
        <f>IF(AND([7]Mides!H312&gt;=1,[7]Mides!H312&lt;=14),"X"," ")</f>
        <v xml:space="preserve"> </v>
      </c>
      <c r="H320" s="313" t="str">
        <f>IF(AND([7]Mides!H312&gt;=14,[7]Mides!H312&lt;=30),"X"," ")</f>
        <v xml:space="preserve"> </v>
      </c>
      <c r="I320" s="313" t="str">
        <f>IF(AND([7]Mides!H312&gt;=31,[7]Mides!H312&lt;=60),"X","  ")</f>
        <v>X</v>
      </c>
      <c r="J320" s="313" t="str">
        <f>IF([7]Mides!H312&gt;60,"X", "  ")</f>
        <v xml:space="preserve">  </v>
      </c>
      <c r="K320" s="315">
        <f>[7]Mides!N312</f>
        <v>0</v>
      </c>
      <c r="L320" s="315">
        <f>[7]Mides!K312</f>
        <v>0</v>
      </c>
      <c r="M320" s="315">
        <f>[7]Mides!L312</f>
        <v>0</v>
      </c>
      <c r="N320" s="315" t="str">
        <f>[7]Mides!M312</f>
        <v>X</v>
      </c>
      <c r="O320" s="315">
        <f t="shared" si="4"/>
        <v>0</v>
      </c>
      <c r="P320" s="315" t="str">
        <f>[7]Mides!R312</f>
        <v>Guatemala</v>
      </c>
      <c r="Q320" s="315" t="str">
        <f>[7]Mides!S312</f>
        <v>Guatemala</v>
      </c>
      <c r="R320" s="10"/>
      <c r="S320" s="10"/>
      <c r="T320" s="10"/>
      <c r="U320" s="10"/>
      <c r="V320" s="10"/>
      <c r="W320" s="10"/>
      <c r="X320" s="10"/>
      <c r="Y320" s="10"/>
    </row>
    <row r="321" spans="2:25" ht="15.6" x14ac:dyDescent="0.3">
      <c r="B321" s="311" t="str">
        <f>[7]Mides!E313</f>
        <v>Kelver</v>
      </c>
      <c r="C321" s="312" t="str">
        <f>[7]Mides!D313</f>
        <v>Diaz</v>
      </c>
      <c r="D321" s="313" t="str">
        <f>IF([7]Mides!F313=1,"X"," ")</f>
        <v xml:space="preserve"> </v>
      </c>
      <c r="E321" s="313" t="str">
        <f>IF([7]Mides!F313=2,"X"," ")</f>
        <v>X</v>
      </c>
      <c r="F321" s="314" t="str">
        <f>[7]Mides!B313</f>
        <v>Menor de Edad</v>
      </c>
      <c r="G321" s="313" t="str">
        <f>IF(AND([7]Mides!H313&gt;=1,[7]Mides!H313&lt;=14),"X"," ")</f>
        <v>X</v>
      </c>
      <c r="H321" s="313" t="str">
        <f>IF(AND([7]Mides!H313&gt;=14,[7]Mides!H313&lt;=30),"X"," ")</f>
        <v xml:space="preserve"> </v>
      </c>
      <c r="I321" s="313" t="str">
        <f>IF(AND([7]Mides!H313&gt;=31,[7]Mides!H313&lt;=60),"X","  ")</f>
        <v xml:space="preserve">  </v>
      </c>
      <c r="J321" s="313" t="str">
        <f>IF([7]Mides!H313&gt;60,"X", "  ")</f>
        <v xml:space="preserve">  </v>
      </c>
      <c r="K321" s="315">
        <f>[7]Mides!N313</f>
        <v>0</v>
      </c>
      <c r="L321" s="315">
        <f>[7]Mides!K313</f>
        <v>0</v>
      </c>
      <c r="M321" s="315">
        <f>[7]Mides!L313</f>
        <v>0</v>
      </c>
      <c r="N321" s="315" t="str">
        <f>[7]Mides!M313</f>
        <v>X</v>
      </c>
      <c r="O321" s="315">
        <f t="shared" si="4"/>
        <v>0</v>
      </c>
      <c r="P321" s="315" t="str">
        <f>[7]Mides!R313</f>
        <v>Guatemala</v>
      </c>
      <c r="Q321" s="315" t="str">
        <f>[7]Mides!S313</f>
        <v>Guatemala</v>
      </c>
      <c r="R321" s="10"/>
      <c r="S321" s="10"/>
      <c r="T321" s="10"/>
      <c r="U321" s="10"/>
      <c r="V321" s="10"/>
      <c r="W321" s="10"/>
      <c r="X321" s="10"/>
      <c r="Y321" s="10"/>
    </row>
    <row r="322" spans="2:25" ht="15.6" x14ac:dyDescent="0.3">
      <c r="B322" s="311" t="str">
        <f>[7]Mides!E314</f>
        <v>Ostin</v>
      </c>
      <c r="C322" s="312" t="str">
        <f>[7]Mides!D314</f>
        <v>Borrallo</v>
      </c>
      <c r="D322" s="313" t="str">
        <f>IF([7]Mides!F314=1,"X"," ")</f>
        <v xml:space="preserve"> </v>
      </c>
      <c r="E322" s="313" t="str">
        <f>IF([7]Mides!F314=2,"X"," ")</f>
        <v>X</v>
      </c>
      <c r="F322" s="314" t="str">
        <f>[7]Mides!B314</f>
        <v>Pendiente</v>
      </c>
      <c r="G322" s="313" t="str">
        <f>IF(AND([7]Mides!H314&gt;=1,[7]Mides!H314&lt;=14),"X"," ")</f>
        <v xml:space="preserve"> </v>
      </c>
      <c r="H322" s="313" t="str">
        <f>IF(AND([7]Mides!H314&gt;=14,[7]Mides!H314&lt;=30),"X"," ")</f>
        <v>X</v>
      </c>
      <c r="I322" s="313" t="str">
        <f>IF(AND([7]Mides!H314&gt;=31,[7]Mides!H314&lt;=60),"X","  ")</f>
        <v xml:space="preserve">  </v>
      </c>
      <c r="J322" s="313" t="str">
        <f>IF([7]Mides!H314&gt;60,"X", "  ")</f>
        <v xml:space="preserve">  </v>
      </c>
      <c r="K322" s="315">
        <f>[7]Mides!N314</f>
        <v>0</v>
      </c>
      <c r="L322" s="315">
        <f>[7]Mides!K314</f>
        <v>0</v>
      </c>
      <c r="M322" s="315">
        <f>[7]Mides!L314</f>
        <v>0</v>
      </c>
      <c r="N322" s="315">
        <f>[7]Mides!M314</f>
        <v>0</v>
      </c>
      <c r="O322" s="315">
        <f t="shared" si="4"/>
        <v>0</v>
      </c>
      <c r="P322" s="315">
        <f>[7]Mides!R314</f>
        <v>0</v>
      </c>
      <c r="Q322" s="315">
        <f>[7]Mides!S314</f>
        <v>0</v>
      </c>
      <c r="R322" s="10"/>
      <c r="S322" s="10"/>
      <c r="T322" s="10"/>
      <c r="U322" s="10"/>
      <c r="V322" s="10"/>
      <c r="W322" s="10"/>
      <c r="X322" s="10"/>
      <c r="Y322" s="10"/>
    </row>
    <row r="323" spans="2:25" ht="15.6" x14ac:dyDescent="0.3">
      <c r="B323" s="311" t="str">
        <f>[7]Mides!E315</f>
        <v>Yeimi</v>
      </c>
      <c r="C323" s="312" t="str">
        <f>[7]Mides!D315</f>
        <v>Yool</v>
      </c>
      <c r="D323" s="313" t="str">
        <f>IF([7]Mides!F315=1,"X"," ")</f>
        <v>X</v>
      </c>
      <c r="E323" s="313" t="str">
        <f>IF([7]Mides!F315=2,"X"," ")</f>
        <v xml:space="preserve"> </v>
      </c>
      <c r="F323" s="314">
        <f>[7]Mides!B315</f>
        <v>2604073560101</v>
      </c>
      <c r="G323" s="313" t="str">
        <f>IF(AND([7]Mides!H315&gt;=1,[7]Mides!H315&lt;=14),"X"," ")</f>
        <v xml:space="preserve"> </v>
      </c>
      <c r="H323" s="313" t="str">
        <f>IF(AND([7]Mides!H315&gt;=14,[7]Mides!H315&lt;=30),"X"," ")</f>
        <v xml:space="preserve"> </v>
      </c>
      <c r="I323" s="313" t="str">
        <f>IF(AND([7]Mides!H315&gt;=31,[7]Mides!H315&lt;=60),"X","  ")</f>
        <v>X</v>
      </c>
      <c r="J323" s="313" t="str">
        <f>IF([7]Mides!H315&gt;60,"X", "  ")</f>
        <v xml:space="preserve">  </v>
      </c>
      <c r="K323" s="315">
        <f>[7]Mides!N315</f>
        <v>0</v>
      </c>
      <c r="L323" s="315">
        <f>[7]Mides!K315</f>
        <v>0</v>
      </c>
      <c r="M323" s="315">
        <f>[7]Mides!L315</f>
        <v>0</v>
      </c>
      <c r="N323" s="315" t="str">
        <f>[7]Mides!M315</f>
        <v>X</v>
      </c>
      <c r="O323" s="315">
        <f t="shared" si="4"/>
        <v>0</v>
      </c>
      <c r="P323" s="315" t="str">
        <f>[7]Mides!R315</f>
        <v>Guatemala</v>
      </c>
      <c r="Q323" s="315" t="str">
        <f>[7]Mides!S315</f>
        <v>Guatemala</v>
      </c>
      <c r="R323" s="10"/>
      <c r="S323" s="10"/>
      <c r="T323" s="10"/>
      <c r="U323" s="10"/>
      <c r="V323" s="10"/>
      <c r="W323" s="10"/>
      <c r="X323" s="10"/>
      <c r="Y323" s="10"/>
    </row>
    <row r="324" spans="2:25" ht="15.6" x14ac:dyDescent="0.3">
      <c r="B324" s="311" t="str">
        <f>[7]Mides!E316</f>
        <v>Mia</v>
      </c>
      <c r="C324" s="312" t="str">
        <f>[7]Mides!D316</f>
        <v>Yool</v>
      </c>
      <c r="D324" s="313" t="str">
        <f>IF([7]Mides!F316=1,"X"," ")</f>
        <v>X</v>
      </c>
      <c r="E324" s="313" t="str">
        <f>IF([7]Mides!F316=2,"X"," ")</f>
        <v xml:space="preserve"> </v>
      </c>
      <c r="F324" s="314" t="str">
        <f>[7]Mides!B316</f>
        <v>Menor de Edad</v>
      </c>
      <c r="G324" s="313" t="str">
        <f>IF(AND([7]Mides!H316&gt;=1,[7]Mides!H316&lt;=14),"X"," ")</f>
        <v>X</v>
      </c>
      <c r="H324" s="313" t="str">
        <f>IF(AND([7]Mides!H316&gt;=14,[7]Mides!H316&lt;=30),"X"," ")</f>
        <v xml:space="preserve"> </v>
      </c>
      <c r="I324" s="313" t="str">
        <f>IF(AND([7]Mides!H316&gt;=31,[7]Mides!H316&lt;=60),"X","  ")</f>
        <v xml:space="preserve">  </v>
      </c>
      <c r="J324" s="313" t="str">
        <f>IF([7]Mides!H316&gt;60,"X", "  ")</f>
        <v xml:space="preserve">  </v>
      </c>
      <c r="K324" s="315">
        <f>[7]Mides!N316</f>
        <v>0</v>
      </c>
      <c r="L324" s="315">
        <f>[7]Mides!K316</f>
        <v>0</v>
      </c>
      <c r="M324" s="315">
        <f>[7]Mides!L316</f>
        <v>0</v>
      </c>
      <c r="N324" s="315" t="str">
        <f>[7]Mides!M316</f>
        <v>X</v>
      </c>
      <c r="O324" s="315">
        <f t="shared" si="4"/>
        <v>0</v>
      </c>
      <c r="P324" s="315" t="str">
        <f>[7]Mides!R316</f>
        <v>Guatemala</v>
      </c>
      <c r="Q324" s="315" t="str">
        <f>[7]Mides!S316</f>
        <v>Guatemala</v>
      </c>
      <c r="R324" s="10"/>
      <c r="S324" s="10"/>
      <c r="T324" s="10"/>
      <c r="U324" s="10"/>
      <c r="V324" s="10"/>
      <c r="W324" s="10"/>
      <c r="X324" s="10"/>
      <c r="Y324" s="10"/>
    </row>
    <row r="325" spans="2:25" ht="15.6" x14ac:dyDescent="0.3">
      <c r="B325" s="311" t="str">
        <f>[7]Mides!E317</f>
        <v>Gabriela</v>
      </c>
      <c r="C325" s="312" t="str">
        <f>[7]Mides!D317</f>
        <v>Vasquez</v>
      </c>
      <c r="D325" s="313" t="str">
        <f>IF([7]Mides!F317=1,"X"," ")</f>
        <v>X</v>
      </c>
      <c r="E325" s="313" t="str">
        <f>IF([7]Mides!F317=2,"X"," ")</f>
        <v xml:space="preserve"> </v>
      </c>
      <c r="F325" s="314">
        <f>[7]Mides!B317</f>
        <v>1811705312010</v>
      </c>
      <c r="G325" s="313" t="str">
        <f>IF(AND([7]Mides!H317&gt;=1,[7]Mides!H317&lt;=14),"X"," ")</f>
        <v xml:space="preserve"> </v>
      </c>
      <c r="H325" s="313" t="str">
        <f>IF(AND([7]Mides!H317&gt;=14,[7]Mides!H317&lt;=30),"X"," ")</f>
        <v>X</v>
      </c>
      <c r="I325" s="313" t="str">
        <f>IF(AND([7]Mides!H317&gt;=31,[7]Mides!H317&lt;=60),"X","  ")</f>
        <v xml:space="preserve">  </v>
      </c>
      <c r="J325" s="313" t="str">
        <f>IF([7]Mides!H317&gt;60,"X", "  ")</f>
        <v xml:space="preserve">  </v>
      </c>
      <c r="K325" s="315">
        <f>[7]Mides!N317</f>
        <v>0</v>
      </c>
      <c r="L325" s="315">
        <f>[7]Mides!K317</f>
        <v>0</v>
      </c>
      <c r="M325" s="315">
        <f>[7]Mides!L317</f>
        <v>0</v>
      </c>
      <c r="N325" s="315" t="str">
        <f>[7]Mides!M317</f>
        <v>X</v>
      </c>
      <c r="O325" s="315">
        <f t="shared" si="4"/>
        <v>0</v>
      </c>
      <c r="P325" s="315" t="str">
        <f>[7]Mides!R317</f>
        <v>Guatemala</v>
      </c>
      <c r="Q325" s="315" t="str">
        <f>[7]Mides!S317</f>
        <v>Guatemala</v>
      </c>
      <c r="R325" s="10"/>
      <c r="S325" s="10"/>
      <c r="T325" s="10"/>
      <c r="U325" s="10"/>
      <c r="V325" s="10"/>
      <c r="W325" s="10"/>
      <c r="X325" s="10"/>
      <c r="Y325" s="10"/>
    </row>
    <row r="326" spans="2:25" ht="15.6" x14ac:dyDescent="0.3">
      <c r="B326" s="311" t="str">
        <f>[7]Mides!E318</f>
        <v>Josue</v>
      </c>
      <c r="C326" s="312" t="str">
        <f>[7]Mides!D318</f>
        <v>Larios</v>
      </c>
      <c r="D326" s="313" t="str">
        <f>IF([7]Mides!F318=1,"X"," ")</f>
        <v xml:space="preserve"> </v>
      </c>
      <c r="E326" s="313" t="str">
        <f>IF([7]Mides!F318=2,"X"," ")</f>
        <v>X</v>
      </c>
      <c r="F326" s="314" t="str">
        <f>[7]Mides!B318</f>
        <v>Menor de Edad</v>
      </c>
      <c r="G326" s="313" t="str">
        <f>IF(AND([7]Mides!H318&gt;=1,[7]Mides!H318&lt;=14),"X"," ")</f>
        <v>X</v>
      </c>
      <c r="H326" s="313" t="str">
        <f>IF(AND([7]Mides!H318&gt;=14,[7]Mides!H318&lt;=30),"X"," ")</f>
        <v xml:space="preserve"> </v>
      </c>
      <c r="I326" s="313" t="str">
        <f>IF(AND([7]Mides!H318&gt;=31,[7]Mides!H318&lt;=60),"X","  ")</f>
        <v xml:space="preserve">  </v>
      </c>
      <c r="J326" s="313" t="str">
        <f>IF([7]Mides!H318&gt;60,"X", "  ")</f>
        <v xml:space="preserve">  </v>
      </c>
      <c r="K326" s="315">
        <f>[7]Mides!N318</f>
        <v>0</v>
      </c>
      <c r="L326" s="315">
        <f>[7]Mides!K318</f>
        <v>0</v>
      </c>
      <c r="M326" s="315">
        <f>[7]Mides!L318</f>
        <v>0</v>
      </c>
      <c r="N326" s="315" t="str">
        <f>[7]Mides!M318</f>
        <v>X</v>
      </c>
      <c r="O326" s="315">
        <f t="shared" si="4"/>
        <v>0</v>
      </c>
      <c r="P326" s="315" t="str">
        <f>[7]Mides!R318</f>
        <v>Guatemala</v>
      </c>
      <c r="Q326" s="315" t="str">
        <f>[7]Mides!S318</f>
        <v>Guatemala</v>
      </c>
      <c r="R326" s="10"/>
      <c r="S326" s="10"/>
      <c r="T326" s="10"/>
      <c r="U326" s="10"/>
      <c r="V326" s="10"/>
      <c r="W326" s="10"/>
      <c r="X326" s="10"/>
      <c r="Y326" s="10"/>
    </row>
    <row r="327" spans="2:25" ht="15.6" x14ac:dyDescent="0.3">
      <c r="B327" s="311" t="str">
        <f>[7]Mides!E319</f>
        <v>Brayan</v>
      </c>
      <c r="C327" s="312" t="str">
        <f>[7]Mides!D319</f>
        <v>Larios</v>
      </c>
      <c r="D327" s="313" t="str">
        <f>IF([7]Mides!F319=1,"X"," ")</f>
        <v xml:space="preserve"> </v>
      </c>
      <c r="E327" s="313" t="str">
        <f>IF([7]Mides!F319=2,"X"," ")</f>
        <v>X</v>
      </c>
      <c r="F327" s="314" t="str">
        <f>[7]Mides!B319</f>
        <v>Menor de Edad</v>
      </c>
      <c r="G327" s="313" t="str">
        <f>IF(AND([7]Mides!H319&gt;=1,[7]Mides!H319&lt;=14),"X"," ")</f>
        <v>X</v>
      </c>
      <c r="H327" s="313" t="str">
        <f>IF(AND([7]Mides!H319&gt;=14,[7]Mides!H319&lt;=30),"X"," ")</f>
        <v xml:space="preserve"> </v>
      </c>
      <c r="I327" s="313" t="str">
        <f>IF(AND([7]Mides!H319&gt;=31,[7]Mides!H319&lt;=60),"X","  ")</f>
        <v xml:space="preserve">  </v>
      </c>
      <c r="J327" s="313" t="str">
        <f>IF([7]Mides!H319&gt;60,"X", "  ")</f>
        <v xml:space="preserve">  </v>
      </c>
      <c r="K327" s="315">
        <f>[7]Mides!N319</f>
        <v>0</v>
      </c>
      <c r="L327" s="315">
        <f>[7]Mides!K319</f>
        <v>0</v>
      </c>
      <c r="M327" s="315">
        <f>[7]Mides!L319</f>
        <v>0</v>
      </c>
      <c r="N327" s="315" t="str">
        <f>[7]Mides!M319</f>
        <v>X</v>
      </c>
      <c r="O327" s="315">
        <f t="shared" si="4"/>
        <v>0</v>
      </c>
      <c r="P327" s="315" t="str">
        <f>[7]Mides!R319</f>
        <v>Guatemala</v>
      </c>
      <c r="Q327" s="315" t="str">
        <f>[7]Mides!S319</f>
        <v>Guatemala</v>
      </c>
      <c r="R327" s="10"/>
      <c r="S327" s="10"/>
      <c r="T327" s="10"/>
      <c r="U327" s="10"/>
      <c r="V327" s="10"/>
      <c r="W327" s="10"/>
      <c r="X327" s="10"/>
      <c r="Y327" s="10"/>
    </row>
    <row r="328" spans="2:25" ht="15.6" x14ac:dyDescent="0.3">
      <c r="B328" s="311" t="str">
        <f>[7]Mides!E320</f>
        <v>Ramiro</v>
      </c>
      <c r="C328" s="312" t="str">
        <f>[7]Mides!D320</f>
        <v>Lemus</v>
      </c>
      <c r="D328" s="313" t="str">
        <f>IF([7]Mides!F320=1,"X"," ")</f>
        <v xml:space="preserve"> </v>
      </c>
      <c r="E328" s="313" t="str">
        <f>IF([7]Mides!F320=2,"X"," ")</f>
        <v>X</v>
      </c>
      <c r="F328" s="314">
        <f>[7]Mides!B320</f>
        <v>1958864290101</v>
      </c>
      <c r="G328" s="313" t="str">
        <f>IF(AND([7]Mides!H320&gt;=1,[7]Mides!H320&lt;=14),"X"," ")</f>
        <v xml:space="preserve"> </v>
      </c>
      <c r="H328" s="313" t="str">
        <f>IF(AND([7]Mides!H320&gt;=14,[7]Mides!H320&lt;=30),"X"," ")</f>
        <v>X</v>
      </c>
      <c r="I328" s="313" t="str">
        <f>IF(AND([7]Mides!H320&gt;=31,[7]Mides!H320&lt;=60),"X","  ")</f>
        <v xml:space="preserve">  </v>
      </c>
      <c r="J328" s="313" t="str">
        <f>IF([7]Mides!H320&gt;60,"X", "  ")</f>
        <v xml:space="preserve">  </v>
      </c>
      <c r="K328" s="315">
        <f>[7]Mides!N320</f>
        <v>0</v>
      </c>
      <c r="L328" s="315">
        <f>[7]Mides!K320</f>
        <v>0</v>
      </c>
      <c r="M328" s="315">
        <f>[7]Mides!L320</f>
        <v>0</v>
      </c>
      <c r="N328" s="315" t="str">
        <f>[7]Mides!M320</f>
        <v>X</v>
      </c>
      <c r="O328" s="315">
        <f t="shared" si="4"/>
        <v>0</v>
      </c>
      <c r="P328" s="315" t="str">
        <f>[7]Mides!R320</f>
        <v>Guatemala</v>
      </c>
      <c r="Q328" s="315" t="str">
        <f>[7]Mides!S320</f>
        <v>Guatemala</v>
      </c>
      <c r="R328" s="10"/>
      <c r="S328" s="10"/>
      <c r="T328" s="10"/>
      <c r="U328" s="10"/>
      <c r="V328" s="10"/>
      <c r="W328" s="10"/>
      <c r="X328" s="10"/>
      <c r="Y328" s="10"/>
    </row>
    <row r="329" spans="2:25" ht="15.6" x14ac:dyDescent="0.3">
      <c r="B329" s="311" t="str">
        <f>[7]Mides!E321</f>
        <v>Paola</v>
      </c>
      <c r="C329" s="312" t="str">
        <f>[7]Mides!D321</f>
        <v>Ariola</v>
      </c>
      <c r="D329" s="313" t="str">
        <f>IF([7]Mides!F321=1,"X"," ")</f>
        <v xml:space="preserve"> </v>
      </c>
      <c r="E329" s="313" t="str">
        <f>IF([7]Mides!F321=2,"X"," ")</f>
        <v>X</v>
      </c>
      <c r="F329" s="314">
        <f>[7]Mides!B321</f>
        <v>2221261360101</v>
      </c>
      <c r="G329" s="313" t="str">
        <f>IF(AND([7]Mides!H321&gt;=1,[7]Mides!H321&lt;=14),"X"," ")</f>
        <v xml:space="preserve"> </v>
      </c>
      <c r="H329" s="313" t="str">
        <f>IF(AND([7]Mides!H321&gt;=14,[7]Mides!H321&lt;=30),"X"," ")</f>
        <v>X</v>
      </c>
      <c r="I329" s="313" t="str">
        <f>IF(AND([7]Mides!H321&gt;=31,[7]Mides!H321&lt;=60),"X","  ")</f>
        <v xml:space="preserve">  </v>
      </c>
      <c r="J329" s="313" t="str">
        <f>IF([7]Mides!H321&gt;60,"X", "  ")</f>
        <v xml:space="preserve">  </v>
      </c>
      <c r="K329" s="315">
        <f>[7]Mides!N321</f>
        <v>0</v>
      </c>
      <c r="L329" s="315">
        <f>[7]Mides!K321</f>
        <v>0</v>
      </c>
      <c r="M329" s="315">
        <f>[7]Mides!L321</f>
        <v>0</v>
      </c>
      <c r="N329" s="315" t="str">
        <f>[7]Mides!M321</f>
        <v>X</v>
      </c>
      <c r="O329" s="315">
        <f t="shared" si="4"/>
        <v>0</v>
      </c>
      <c r="P329" s="315" t="str">
        <f>[7]Mides!R321</f>
        <v>Guatemala</v>
      </c>
      <c r="Q329" s="315" t="str">
        <f>[7]Mides!S321</f>
        <v>Guatemala</v>
      </c>
      <c r="R329" s="10"/>
      <c r="S329" s="10"/>
      <c r="T329" s="10"/>
      <c r="U329" s="10"/>
      <c r="V329" s="10"/>
      <c r="W329" s="10"/>
      <c r="X329" s="10"/>
      <c r="Y329" s="10"/>
    </row>
    <row r="330" spans="2:25" ht="15.6" x14ac:dyDescent="0.3">
      <c r="B330" s="311" t="str">
        <f>[7]Mides!E322</f>
        <v>Ostin</v>
      </c>
      <c r="C330" s="312" t="str">
        <f>[7]Mides!D322</f>
        <v>Borrallo</v>
      </c>
      <c r="D330" s="313" t="str">
        <f>IF([7]Mides!F322=1,"X"," ")</f>
        <v xml:space="preserve"> </v>
      </c>
      <c r="E330" s="313" t="str">
        <f>IF([7]Mides!F322=2,"X"," ")</f>
        <v>X</v>
      </c>
      <c r="F330" s="314">
        <f>[7]Mides!B322</f>
        <v>0</v>
      </c>
      <c r="G330" s="313" t="str">
        <f>IF(AND([7]Mides!H322&gt;=1,[7]Mides!H322&lt;=14),"X"," ")</f>
        <v xml:space="preserve"> </v>
      </c>
      <c r="H330" s="313" t="str">
        <f>IF(AND([7]Mides!H322&gt;=14,[7]Mides!H322&lt;=30),"X"," ")</f>
        <v>X</v>
      </c>
      <c r="I330" s="313" t="str">
        <f>IF(AND([7]Mides!H322&gt;=31,[7]Mides!H322&lt;=60),"X","  ")</f>
        <v xml:space="preserve">  </v>
      </c>
      <c r="J330" s="313" t="str">
        <f>IF([7]Mides!H322&gt;60,"X", "  ")</f>
        <v xml:space="preserve">  </v>
      </c>
      <c r="K330" s="315">
        <f>[7]Mides!N322</f>
        <v>0</v>
      </c>
      <c r="L330" s="315">
        <f>[7]Mides!K322</f>
        <v>0</v>
      </c>
      <c r="M330" s="315">
        <f>[7]Mides!L322</f>
        <v>0</v>
      </c>
      <c r="N330" s="315">
        <f>[7]Mides!M322</f>
        <v>0</v>
      </c>
      <c r="O330" s="315">
        <f t="shared" si="4"/>
        <v>0</v>
      </c>
      <c r="P330" s="315">
        <f>[7]Mides!R322</f>
        <v>0</v>
      </c>
      <c r="Q330" s="315">
        <f>[7]Mides!S322</f>
        <v>0</v>
      </c>
      <c r="R330" s="10"/>
      <c r="S330" s="10"/>
      <c r="T330" s="10"/>
      <c r="U330" s="10"/>
      <c r="V330" s="10"/>
      <c r="W330" s="10"/>
      <c r="X330" s="10"/>
      <c r="Y330" s="10"/>
    </row>
    <row r="331" spans="2:25" ht="15.6" x14ac:dyDescent="0.3">
      <c r="B331" s="311" t="str">
        <f>[7]Mides!E323</f>
        <v>Jefry</v>
      </c>
      <c r="C331" s="312" t="str">
        <f>[7]Mides!D323</f>
        <v>Lopéz</v>
      </c>
      <c r="D331" s="313" t="str">
        <f>IF([7]Mides!F323=1,"X"," ")</f>
        <v xml:space="preserve"> </v>
      </c>
      <c r="E331" s="313" t="str">
        <f>IF([7]Mides!F323=2,"X"," ")</f>
        <v>X</v>
      </c>
      <c r="F331" s="314" t="str">
        <f>[7]Mides!B323</f>
        <v>Menor de Edad</v>
      </c>
      <c r="G331" s="313" t="str">
        <f>IF(AND([7]Mides!H323&gt;=1,[7]Mides!H323&lt;=14),"X"," ")</f>
        <v xml:space="preserve"> </v>
      </c>
      <c r="H331" s="313" t="str">
        <f>IF(AND([7]Mides!H323&gt;=14,[7]Mides!H323&lt;=30),"X"," ")</f>
        <v>X</v>
      </c>
      <c r="I331" s="313" t="str">
        <f>IF(AND([7]Mides!H323&gt;=31,[7]Mides!H323&lt;=60),"X","  ")</f>
        <v xml:space="preserve">  </v>
      </c>
      <c r="J331" s="313" t="str">
        <f>IF([7]Mides!H323&gt;60,"X", "  ")</f>
        <v xml:space="preserve">  </v>
      </c>
      <c r="K331" s="315">
        <f>[7]Mides!N323</f>
        <v>0</v>
      </c>
      <c r="L331" s="315">
        <f>[7]Mides!K323</f>
        <v>0</v>
      </c>
      <c r="M331" s="315">
        <f>[7]Mides!L323</f>
        <v>0</v>
      </c>
      <c r="N331" s="315" t="str">
        <f>[7]Mides!M323</f>
        <v>X</v>
      </c>
      <c r="O331" s="315">
        <f t="shared" si="4"/>
        <v>0</v>
      </c>
      <c r="P331" s="315" t="str">
        <f>[7]Mides!R323</f>
        <v>Guatemala</v>
      </c>
      <c r="Q331" s="315" t="str">
        <f>[7]Mides!S323</f>
        <v>Guatemala</v>
      </c>
      <c r="R331" s="10"/>
      <c r="S331" s="10"/>
      <c r="T331" s="10"/>
      <c r="U331" s="10"/>
      <c r="V331" s="10"/>
      <c r="W331" s="10"/>
      <c r="X331" s="10"/>
      <c r="Y331" s="10"/>
    </row>
    <row r="332" spans="2:25" ht="15.6" x14ac:dyDescent="0.3">
      <c r="B332" s="311" t="str">
        <f>[7]Mides!E324</f>
        <v>Norma</v>
      </c>
      <c r="C332" s="312" t="str">
        <f>[7]Mides!D324</f>
        <v>Cano</v>
      </c>
      <c r="D332" s="313" t="str">
        <f>IF([7]Mides!F324=1,"X"," ")</f>
        <v>X</v>
      </c>
      <c r="E332" s="313" t="str">
        <f>IF([7]Mides!F324=2,"X"," ")</f>
        <v xml:space="preserve"> </v>
      </c>
      <c r="F332" s="314">
        <f>[7]Mides!B324</f>
        <v>2422783961301</v>
      </c>
      <c r="G332" s="313" t="str">
        <f>IF(AND([7]Mides!H324&gt;=1,[7]Mides!H324&lt;=14),"X"," ")</f>
        <v xml:space="preserve"> </v>
      </c>
      <c r="H332" s="313" t="str">
        <f>IF(AND([7]Mides!H324&gt;=14,[7]Mides!H324&lt;=30),"X"," ")</f>
        <v xml:space="preserve"> </v>
      </c>
      <c r="I332" s="313" t="str">
        <f>IF(AND([7]Mides!H324&gt;=31,[7]Mides!H324&lt;=60),"X","  ")</f>
        <v>X</v>
      </c>
      <c r="J332" s="313" t="str">
        <f>IF([7]Mides!H324&gt;60,"X", "  ")</f>
        <v xml:space="preserve">  </v>
      </c>
      <c r="K332" s="315">
        <f>[7]Mides!N324</f>
        <v>0</v>
      </c>
      <c r="L332" s="315">
        <f>[7]Mides!K324</f>
        <v>0</v>
      </c>
      <c r="M332" s="315">
        <f>[7]Mides!L324</f>
        <v>0</v>
      </c>
      <c r="N332" s="315" t="str">
        <f>[7]Mides!M324</f>
        <v>X</v>
      </c>
      <c r="O332" s="315">
        <f t="shared" si="4"/>
        <v>0</v>
      </c>
      <c r="P332" s="315" t="str">
        <f>[7]Mides!R324</f>
        <v>Guatemala</v>
      </c>
      <c r="Q332" s="315" t="str">
        <f>[7]Mides!S324</f>
        <v>Guatemala</v>
      </c>
      <c r="R332" s="10"/>
      <c r="S332" s="10"/>
      <c r="T332" s="10"/>
      <c r="U332" s="10"/>
      <c r="V332" s="10"/>
      <c r="W332" s="10"/>
      <c r="X332" s="10"/>
      <c r="Y332" s="10"/>
    </row>
    <row r="333" spans="2:25" ht="15.6" x14ac:dyDescent="0.3">
      <c r="B333" s="311" t="str">
        <f>[7]Mides!E325</f>
        <v>Hans</v>
      </c>
      <c r="C333" s="312" t="str">
        <f>[7]Mides!D325</f>
        <v>Juarez</v>
      </c>
      <c r="D333" s="313" t="str">
        <f>IF([7]Mides!F325=1,"X"," ")</f>
        <v xml:space="preserve"> </v>
      </c>
      <c r="E333" s="313" t="str">
        <f>IF([7]Mides!F325=2,"X"," ")</f>
        <v>X</v>
      </c>
      <c r="F333" s="314" t="str">
        <f>[7]Mides!B325</f>
        <v>Menor de Edad</v>
      </c>
      <c r="G333" s="313" t="str">
        <f>IF(AND([7]Mides!H325&gt;=1,[7]Mides!H325&lt;=14),"X"," ")</f>
        <v>X</v>
      </c>
      <c r="H333" s="313" t="str">
        <f>IF(AND([7]Mides!H325&gt;=14,[7]Mides!H325&lt;=30),"X"," ")</f>
        <v xml:space="preserve"> </v>
      </c>
      <c r="I333" s="313" t="str">
        <f>IF(AND([7]Mides!H325&gt;=31,[7]Mides!H325&lt;=60),"X","  ")</f>
        <v xml:space="preserve">  </v>
      </c>
      <c r="J333" s="313" t="str">
        <f>IF([7]Mides!H325&gt;60,"X", "  ")</f>
        <v xml:space="preserve">  </v>
      </c>
      <c r="K333" s="315">
        <f>[7]Mides!N325</f>
        <v>0</v>
      </c>
      <c r="L333" s="315">
        <f>[7]Mides!K325</f>
        <v>0</v>
      </c>
      <c r="M333" s="315">
        <f>[7]Mides!L325</f>
        <v>0</v>
      </c>
      <c r="N333" s="315" t="str">
        <f>[7]Mides!M325</f>
        <v>X</v>
      </c>
      <c r="O333" s="315">
        <f t="shared" si="4"/>
        <v>0</v>
      </c>
      <c r="P333" s="315" t="str">
        <f>[7]Mides!R325</f>
        <v>Guatemala</v>
      </c>
      <c r="Q333" s="315" t="str">
        <f>[7]Mides!S325</f>
        <v>Guatemala</v>
      </c>
      <c r="R333" s="10"/>
      <c r="S333" s="10"/>
      <c r="T333" s="10"/>
      <c r="U333" s="10"/>
      <c r="V333" s="10"/>
      <c r="W333" s="10"/>
      <c r="X333" s="10"/>
      <c r="Y333" s="10"/>
    </row>
    <row r="334" spans="2:25" ht="15.6" x14ac:dyDescent="0.3">
      <c r="B334" s="311" t="str">
        <f>[7]Mides!E326</f>
        <v>Maura</v>
      </c>
      <c r="C334" s="312" t="str">
        <f>[7]Mides!D326</f>
        <v>Peréz</v>
      </c>
      <c r="D334" s="313" t="str">
        <f>IF([7]Mides!F326=1,"X"," ")</f>
        <v>X</v>
      </c>
      <c r="E334" s="313" t="str">
        <f>IF([7]Mides!F326=2,"X"," ")</f>
        <v xml:space="preserve"> </v>
      </c>
      <c r="F334" s="314">
        <f>[7]Mides!B326</f>
        <v>1662427050611</v>
      </c>
      <c r="G334" s="313" t="str">
        <f>IF(AND([7]Mides!H326&gt;=1,[7]Mides!H326&lt;=14),"X"," ")</f>
        <v xml:space="preserve"> </v>
      </c>
      <c r="H334" s="313" t="str">
        <f>IF(AND([7]Mides!H326&gt;=14,[7]Mides!H326&lt;=30),"X"," ")</f>
        <v xml:space="preserve"> </v>
      </c>
      <c r="I334" s="313" t="str">
        <f>IF(AND([7]Mides!H326&gt;=31,[7]Mides!H326&lt;=60),"X","  ")</f>
        <v>X</v>
      </c>
      <c r="J334" s="313" t="str">
        <f>IF([7]Mides!H326&gt;60,"X", "  ")</f>
        <v xml:space="preserve">  </v>
      </c>
      <c r="K334" s="315">
        <f>[7]Mides!N326</f>
        <v>0</v>
      </c>
      <c r="L334" s="315">
        <f>[7]Mides!K326</f>
        <v>0</v>
      </c>
      <c r="M334" s="315">
        <f>[7]Mides!L326</f>
        <v>0</v>
      </c>
      <c r="N334" s="315" t="str">
        <f>[7]Mides!M326</f>
        <v>X</v>
      </c>
      <c r="O334" s="315">
        <f t="shared" si="4"/>
        <v>0</v>
      </c>
      <c r="P334" s="315" t="str">
        <f>[7]Mides!R326</f>
        <v>Guatemala</v>
      </c>
      <c r="Q334" s="315" t="str">
        <f>[7]Mides!S326</f>
        <v>Guatemala</v>
      </c>
      <c r="R334" s="10"/>
      <c r="S334" s="10"/>
      <c r="T334" s="10"/>
      <c r="U334" s="10"/>
      <c r="V334" s="10"/>
      <c r="W334" s="10"/>
      <c r="X334" s="10"/>
      <c r="Y334" s="10"/>
    </row>
    <row r="335" spans="2:25" ht="15.6" x14ac:dyDescent="0.3">
      <c r="B335" s="311" t="str">
        <f>[7]Mides!E327</f>
        <v>Erick</v>
      </c>
      <c r="C335" s="312" t="str">
        <f>[7]Mides!D327</f>
        <v>Rivas</v>
      </c>
      <c r="D335" s="313" t="str">
        <f>IF([7]Mides!F327=1,"X"," ")</f>
        <v xml:space="preserve"> </v>
      </c>
      <c r="E335" s="313" t="str">
        <f>IF([7]Mides!F327=2,"X"," ")</f>
        <v>X</v>
      </c>
      <c r="F335" s="314" t="str">
        <f>[7]Mides!B327</f>
        <v>Menor de Edad</v>
      </c>
      <c r="G335" s="313" t="str">
        <f>IF(AND([7]Mides!H327&gt;=1,[7]Mides!H327&lt;=14),"X"," ")</f>
        <v xml:space="preserve"> </v>
      </c>
      <c r="H335" s="313" t="str">
        <f>IF(AND([7]Mides!H327&gt;=14,[7]Mides!H327&lt;=30),"X"," ")</f>
        <v xml:space="preserve"> </v>
      </c>
      <c r="I335" s="313" t="str">
        <f>IF(AND([7]Mides!H327&gt;=31,[7]Mides!H327&lt;=60),"X","  ")</f>
        <v>X</v>
      </c>
      <c r="J335" s="313" t="str">
        <f>IF([7]Mides!H327&gt;60,"X", "  ")</f>
        <v xml:space="preserve">  </v>
      </c>
      <c r="K335" s="315">
        <f>[7]Mides!N327</f>
        <v>0</v>
      </c>
      <c r="L335" s="315">
        <f>[7]Mides!K327</f>
        <v>0</v>
      </c>
      <c r="M335" s="315">
        <f>[7]Mides!L327</f>
        <v>0</v>
      </c>
      <c r="N335" s="315" t="str">
        <f>[7]Mides!M327</f>
        <v>X</v>
      </c>
      <c r="O335" s="315">
        <f t="shared" ref="O335:O398" si="5">SUM(K335:N335)</f>
        <v>0</v>
      </c>
      <c r="P335" s="315" t="str">
        <f>[7]Mides!R327</f>
        <v>Guatemala</v>
      </c>
      <c r="Q335" s="315" t="str">
        <f>[7]Mides!S327</f>
        <v>Guatemala</v>
      </c>
      <c r="R335" s="10"/>
      <c r="S335" s="10"/>
      <c r="T335" s="10"/>
      <c r="U335" s="10"/>
      <c r="V335" s="10"/>
      <c r="W335" s="10"/>
      <c r="X335" s="10"/>
      <c r="Y335" s="10"/>
    </row>
    <row r="336" spans="2:25" ht="15.6" x14ac:dyDescent="0.3">
      <c r="B336" s="311" t="str">
        <f>[7]Mides!E328</f>
        <v>Erick</v>
      </c>
      <c r="C336" s="312" t="str">
        <f>[7]Mides!D328</f>
        <v>Rivas</v>
      </c>
      <c r="D336" s="313" t="str">
        <f>IF([7]Mides!F328=1,"X"," ")</f>
        <v xml:space="preserve"> </v>
      </c>
      <c r="E336" s="313" t="str">
        <f>IF([7]Mides!F328=2,"X"," ")</f>
        <v>X</v>
      </c>
      <c r="F336" s="314">
        <f>[7]Mides!B328</f>
        <v>2753056510101</v>
      </c>
      <c r="G336" s="313" t="str">
        <f>IF(AND([7]Mides!H328&gt;=1,[7]Mides!H328&lt;=14),"X"," ")</f>
        <v>X</v>
      </c>
      <c r="H336" s="313" t="str">
        <f>IF(AND([7]Mides!H328&gt;=14,[7]Mides!H328&lt;=30),"X"," ")</f>
        <v xml:space="preserve"> </v>
      </c>
      <c r="I336" s="313" t="str">
        <f>IF(AND([7]Mides!H328&gt;=31,[7]Mides!H328&lt;=60),"X","  ")</f>
        <v xml:space="preserve">  </v>
      </c>
      <c r="J336" s="313" t="str">
        <f>IF([7]Mides!H328&gt;60,"X", "  ")</f>
        <v xml:space="preserve">  </v>
      </c>
      <c r="K336" s="315">
        <f>[7]Mides!N328</f>
        <v>0</v>
      </c>
      <c r="L336" s="315">
        <f>[7]Mides!K328</f>
        <v>0</v>
      </c>
      <c r="M336" s="315">
        <f>[7]Mides!L328</f>
        <v>0</v>
      </c>
      <c r="N336" s="315" t="str">
        <f>[7]Mides!M328</f>
        <v>X</v>
      </c>
      <c r="O336" s="315">
        <f t="shared" si="5"/>
        <v>0</v>
      </c>
      <c r="P336" s="315" t="str">
        <f>[7]Mides!R328</f>
        <v>Guatemala</v>
      </c>
      <c r="Q336" s="315" t="str">
        <f>[7]Mides!S328</f>
        <v>Guatemala</v>
      </c>
      <c r="R336" s="10"/>
      <c r="S336" s="10"/>
      <c r="T336" s="10"/>
      <c r="U336" s="10"/>
      <c r="V336" s="10"/>
      <c r="W336" s="10"/>
      <c r="X336" s="10"/>
      <c r="Y336" s="10"/>
    </row>
    <row r="337" spans="2:25" ht="15.6" x14ac:dyDescent="0.3">
      <c r="B337" s="311" t="str">
        <f>[7]Mides!E329</f>
        <v>Jose</v>
      </c>
      <c r="C337" s="312" t="str">
        <f>[7]Mides!D329</f>
        <v>Juarez</v>
      </c>
      <c r="D337" s="313" t="str">
        <f>IF([7]Mides!F329=1,"X"," ")</f>
        <v xml:space="preserve"> </v>
      </c>
      <c r="E337" s="313" t="str">
        <f>IF([7]Mides!F329=2,"X"," ")</f>
        <v>X</v>
      </c>
      <c r="F337" s="314" t="str">
        <f>[7]Mides!B329</f>
        <v>Menor de Edad</v>
      </c>
      <c r="G337" s="313" t="str">
        <f>IF(AND([7]Mides!H329&gt;=1,[7]Mides!H329&lt;=14),"X"," ")</f>
        <v>X</v>
      </c>
      <c r="H337" s="313" t="str">
        <f>IF(AND([7]Mides!H329&gt;=14,[7]Mides!H329&lt;=30),"X"," ")</f>
        <v xml:space="preserve"> </v>
      </c>
      <c r="I337" s="313" t="str">
        <f>IF(AND([7]Mides!H329&gt;=31,[7]Mides!H329&lt;=60),"X","  ")</f>
        <v xml:space="preserve">  </v>
      </c>
      <c r="J337" s="313" t="str">
        <f>IF([7]Mides!H329&gt;60,"X", "  ")</f>
        <v xml:space="preserve">  </v>
      </c>
      <c r="K337" s="315">
        <f>[7]Mides!N329</f>
        <v>0</v>
      </c>
      <c r="L337" s="315">
        <f>[7]Mides!K329</f>
        <v>0</v>
      </c>
      <c r="M337" s="315">
        <f>[7]Mides!L329</f>
        <v>0</v>
      </c>
      <c r="N337" s="315" t="str">
        <f>[7]Mides!M329</f>
        <v>X</v>
      </c>
      <c r="O337" s="315">
        <f t="shared" si="5"/>
        <v>0</v>
      </c>
      <c r="P337" s="315" t="str">
        <f>[7]Mides!R329</f>
        <v>Guatemala</v>
      </c>
      <c r="Q337" s="315" t="str">
        <f>[7]Mides!S329</f>
        <v>Guatemala</v>
      </c>
      <c r="R337" s="10"/>
      <c r="S337" s="10"/>
      <c r="T337" s="10"/>
      <c r="U337" s="10"/>
      <c r="V337" s="10"/>
      <c r="W337" s="10"/>
      <c r="X337" s="10"/>
      <c r="Y337" s="10"/>
    </row>
    <row r="338" spans="2:25" ht="15.6" x14ac:dyDescent="0.3">
      <c r="B338" s="311" t="str">
        <f>[7]Mides!E330</f>
        <v>Sara</v>
      </c>
      <c r="C338" s="312" t="str">
        <f>[7]Mides!D330</f>
        <v>Juarez</v>
      </c>
      <c r="D338" s="313" t="str">
        <f>IF([7]Mides!F330=1,"X"," ")</f>
        <v>X</v>
      </c>
      <c r="E338" s="313" t="str">
        <f>IF([7]Mides!F330=2,"X"," ")</f>
        <v xml:space="preserve"> </v>
      </c>
      <c r="F338" s="314" t="str">
        <f>[7]Mides!B330</f>
        <v>Menor de Edad</v>
      </c>
      <c r="G338" s="313" t="str">
        <f>IF(AND([7]Mides!H330&gt;=1,[7]Mides!H330&lt;=14),"X"," ")</f>
        <v>X</v>
      </c>
      <c r="H338" s="313" t="str">
        <f>IF(AND([7]Mides!H330&gt;=14,[7]Mides!H330&lt;=30),"X"," ")</f>
        <v xml:space="preserve"> </v>
      </c>
      <c r="I338" s="313" t="str">
        <f>IF(AND([7]Mides!H330&gt;=31,[7]Mides!H330&lt;=60),"X","  ")</f>
        <v xml:space="preserve">  </v>
      </c>
      <c r="J338" s="313" t="str">
        <f>IF([7]Mides!H330&gt;60,"X", "  ")</f>
        <v xml:space="preserve">  </v>
      </c>
      <c r="K338" s="315">
        <f>[7]Mides!N330</f>
        <v>0</v>
      </c>
      <c r="L338" s="315">
        <f>[7]Mides!K330</f>
        <v>0</v>
      </c>
      <c r="M338" s="315">
        <f>[7]Mides!L330</f>
        <v>0</v>
      </c>
      <c r="N338" s="315" t="str">
        <f>[7]Mides!M330</f>
        <v>X</v>
      </c>
      <c r="O338" s="315">
        <f t="shared" si="5"/>
        <v>0</v>
      </c>
      <c r="P338" s="315" t="str">
        <f>[7]Mides!R330</f>
        <v>Guatemala</v>
      </c>
      <c r="Q338" s="315" t="str">
        <f>[7]Mides!S330</f>
        <v>Guatemala</v>
      </c>
      <c r="R338" s="10"/>
      <c r="S338" s="10"/>
      <c r="T338" s="10"/>
      <c r="U338" s="10"/>
      <c r="V338" s="10"/>
      <c r="W338" s="10"/>
      <c r="X338" s="10"/>
      <c r="Y338" s="10"/>
    </row>
    <row r="339" spans="2:25" ht="15.6" x14ac:dyDescent="0.3">
      <c r="B339" s="311" t="str">
        <f>[7]Mides!E331</f>
        <v>Sara</v>
      </c>
      <c r="C339" s="312" t="str">
        <f>[7]Mides!D331</f>
        <v>Mayen</v>
      </c>
      <c r="D339" s="313" t="str">
        <f>IF([7]Mides!F331=1,"X"," ")</f>
        <v>X</v>
      </c>
      <c r="E339" s="313" t="str">
        <f>IF([7]Mides!F331=2,"X"," ")</f>
        <v xml:space="preserve"> </v>
      </c>
      <c r="F339" s="314">
        <f>[7]Mides!B331</f>
        <v>1814209101712</v>
      </c>
      <c r="G339" s="313" t="str">
        <f>IF(AND([7]Mides!H331&gt;=1,[7]Mides!H331&lt;=14),"X"," ")</f>
        <v xml:space="preserve"> </v>
      </c>
      <c r="H339" s="313" t="str">
        <f>IF(AND([7]Mides!H331&gt;=14,[7]Mides!H331&lt;=30),"X"," ")</f>
        <v xml:space="preserve"> </v>
      </c>
      <c r="I339" s="313" t="str">
        <f>IF(AND([7]Mides!H331&gt;=31,[7]Mides!H331&lt;=60),"X","  ")</f>
        <v>X</v>
      </c>
      <c r="J339" s="313" t="str">
        <f>IF([7]Mides!H331&gt;60,"X", "  ")</f>
        <v xml:space="preserve">  </v>
      </c>
      <c r="K339" s="315">
        <f>[7]Mides!N331</f>
        <v>0</v>
      </c>
      <c r="L339" s="315">
        <f>[7]Mides!K331</f>
        <v>0</v>
      </c>
      <c r="M339" s="315">
        <f>[7]Mides!L331</f>
        <v>0</v>
      </c>
      <c r="N339" s="315" t="str">
        <f>[7]Mides!M331</f>
        <v>X</v>
      </c>
      <c r="O339" s="315">
        <f t="shared" si="5"/>
        <v>0</v>
      </c>
      <c r="P339" s="315" t="str">
        <f>[7]Mides!R331</f>
        <v>Petén</v>
      </c>
      <c r="Q339" s="315" t="str">
        <f>[7]Mides!S331</f>
        <v>Poptún</v>
      </c>
      <c r="R339" s="10"/>
      <c r="S339" s="10"/>
      <c r="T339" s="10"/>
      <c r="U339" s="10"/>
      <c r="V339" s="10"/>
      <c r="W339" s="10"/>
      <c r="X339" s="10"/>
      <c r="Y339" s="10"/>
    </row>
    <row r="340" spans="2:25" ht="15.6" x14ac:dyDescent="0.3">
      <c r="B340" s="311" t="str">
        <f>[7]Mides!E332</f>
        <v>Claudia</v>
      </c>
      <c r="C340" s="312" t="str">
        <f>[7]Mides!D332</f>
        <v>Borrallo</v>
      </c>
      <c r="D340" s="313" t="str">
        <f>IF([7]Mides!F332=1,"X"," ")</f>
        <v>X</v>
      </c>
      <c r="E340" s="313" t="str">
        <f>IF([7]Mides!F332=2,"X"," ")</f>
        <v xml:space="preserve"> </v>
      </c>
      <c r="F340" s="314">
        <f>[7]Mides!B332</f>
        <v>1866110990101</v>
      </c>
      <c r="G340" s="313" t="str">
        <f>IF(AND([7]Mides!H332&gt;=1,[7]Mides!H332&lt;=14),"X"," ")</f>
        <v xml:space="preserve"> </v>
      </c>
      <c r="H340" s="313" t="str">
        <f>IF(AND([7]Mides!H332&gt;=14,[7]Mides!H332&lt;=30),"X"," ")</f>
        <v xml:space="preserve"> </v>
      </c>
      <c r="I340" s="313" t="str">
        <f>IF(AND([7]Mides!H332&gt;=31,[7]Mides!H332&lt;=60),"X","  ")</f>
        <v>X</v>
      </c>
      <c r="J340" s="313" t="str">
        <f>IF([7]Mides!H332&gt;60,"X", "  ")</f>
        <v xml:space="preserve">  </v>
      </c>
      <c r="K340" s="315">
        <f>[7]Mides!N332</f>
        <v>0</v>
      </c>
      <c r="L340" s="315">
        <f>[7]Mides!K332</f>
        <v>0</v>
      </c>
      <c r="M340" s="315">
        <f>[7]Mides!L332</f>
        <v>0</v>
      </c>
      <c r="N340" s="315" t="str">
        <f>[7]Mides!M332</f>
        <v>X</v>
      </c>
      <c r="O340" s="315">
        <f t="shared" si="5"/>
        <v>0</v>
      </c>
      <c r="P340" s="315" t="str">
        <f>[7]Mides!R332</f>
        <v>Guatemala</v>
      </c>
      <c r="Q340" s="315" t="str">
        <f>[7]Mides!S332</f>
        <v>Guatemala</v>
      </c>
      <c r="R340" s="10"/>
      <c r="S340" s="10"/>
      <c r="T340" s="10"/>
      <c r="U340" s="10"/>
      <c r="V340" s="10"/>
      <c r="W340" s="10"/>
      <c r="X340" s="10"/>
      <c r="Y340" s="10"/>
    </row>
    <row r="341" spans="2:25" ht="15.6" x14ac:dyDescent="0.3">
      <c r="B341" s="311" t="str">
        <f>[7]Mides!E333</f>
        <v>Gladys</v>
      </c>
      <c r="C341" s="312" t="str">
        <f>[7]Mides!D333</f>
        <v>Flores</v>
      </c>
      <c r="D341" s="313" t="str">
        <f>IF([7]Mides!F333=1,"X"," ")</f>
        <v>X</v>
      </c>
      <c r="E341" s="313" t="str">
        <f>IF([7]Mides!F333=2,"X"," ")</f>
        <v xml:space="preserve"> </v>
      </c>
      <c r="F341" s="314" t="str">
        <f>[7]Mides!B333</f>
        <v>Menor de Edad</v>
      </c>
      <c r="G341" s="313" t="str">
        <f>IF(AND([7]Mides!H333&gt;=1,[7]Mides!H333&lt;=14),"X"," ")</f>
        <v xml:space="preserve"> </v>
      </c>
      <c r="H341" s="313" t="str">
        <f>IF(AND([7]Mides!H333&gt;=14,[7]Mides!H333&lt;=30),"X"," ")</f>
        <v>X</v>
      </c>
      <c r="I341" s="313" t="str">
        <f>IF(AND([7]Mides!H333&gt;=31,[7]Mides!H333&lt;=60),"X","  ")</f>
        <v xml:space="preserve">  </v>
      </c>
      <c r="J341" s="313" t="str">
        <f>IF([7]Mides!H333&gt;60,"X", "  ")</f>
        <v xml:space="preserve">  </v>
      </c>
      <c r="K341" s="315">
        <f>[7]Mides!N333</f>
        <v>0</v>
      </c>
      <c r="L341" s="315">
        <f>[7]Mides!K333</f>
        <v>0</v>
      </c>
      <c r="M341" s="315">
        <f>[7]Mides!L333</f>
        <v>0</v>
      </c>
      <c r="N341" s="315" t="str">
        <f>[7]Mides!M333</f>
        <v>X</v>
      </c>
      <c r="O341" s="315">
        <f t="shared" si="5"/>
        <v>0</v>
      </c>
      <c r="P341" s="315" t="str">
        <f>[7]Mides!R333</f>
        <v>Guatemala</v>
      </c>
      <c r="Q341" s="315" t="str">
        <f>[7]Mides!S333</f>
        <v>Guatemala</v>
      </c>
      <c r="R341" s="10"/>
      <c r="S341" s="10"/>
      <c r="T341" s="10"/>
      <c r="U341" s="10"/>
      <c r="V341" s="10"/>
      <c r="W341" s="10"/>
      <c r="X341" s="10"/>
      <c r="Y341" s="10"/>
    </row>
    <row r="342" spans="2:25" ht="15.6" x14ac:dyDescent="0.3">
      <c r="B342" s="311" t="str">
        <f>[7]Mides!E334</f>
        <v>Daniela</v>
      </c>
      <c r="C342" s="312" t="str">
        <f>[7]Mides!D334</f>
        <v>Rodriguez</v>
      </c>
      <c r="D342" s="313" t="str">
        <f>IF([7]Mides!F334=1,"X"," ")</f>
        <v>X</v>
      </c>
      <c r="E342" s="313" t="str">
        <f>IF([7]Mides!F334=2,"X"," ")</f>
        <v xml:space="preserve"> </v>
      </c>
      <c r="F342" s="314" t="str">
        <f>[7]Mides!B334</f>
        <v>Menor de Edad</v>
      </c>
      <c r="G342" s="313" t="str">
        <f>IF(AND([7]Mides!H334&gt;=1,[7]Mides!H334&lt;=14),"X"," ")</f>
        <v xml:space="preserve"> </v>
      </c>
      <c r="H342" s="313" t="str">
        <f>IF(AND([7]Mides!H334&gt;=14,[7]Mides!H334&lt;=30),"X"," ")</f>
        <v>X</v>
      </c>
      <c r="I342" s="313" t="str">
        <f>IF(AND([7]Mides!H334&gt;=31,[7]Mides!H334&lt;=60),"X","  ")</f>
        <v xml:space="preserve">  </v>
      </c>
      <c r="J342" s="313" t="str">
        <f>IF([7]Mides!H334&gt;60,"X", "  ")</f>
        <v xml:space="preserve">  </v>
      </c>
      <c r="K342" s="315">
        <f>[7]Mides!N334</f>
        <v>0</v>
      </c>
      <c r="L342" s="315">
        <f>[7]Mides!K334</f>
        <v>0</v>
      </c>
      <c r="M342" s="315">
        <f>[7]Mides!L334</f>
        <v>0</v>
      </c>
      <c r="N342" s="315" t="str">
        <f>[7]Mides!M334</f>
        <v>X</v>
      </c>
      <c r="O342" s="315">
        <f t="shared" si="5"/>
        <v>0</v>
      </c>
      <c r="P342" s="315" t="str">
        <f>[7]Mides!R334</f>
        <v>Guatemala</v>
      </c>
      <c r="Q342" s="315" t="str">
        <f>[7]Mides!S334</f>
        <v>Guatemala</v>
      </c>
      <c r="R342" s="10"/>
      <c r="S342" s="10"/>
      <c r="T342" s="10"/>
      <c r="U342" s="10"/>
      <c r="V342" s="10"/>
      <c r="W342" s="10"/>
      <c r="X342" s="10"/>
      <c r="Y342" s="10"/>
    </row>
    <row r="343" spans="2:25" ht="15.6" x14ac:dyDescent="0.3">
      <c r="B343" s="311" t="str">
        <f>[7]Mides!E335</f>
        <v>Ana</v>
      </c>
      <c r="C343" s="312" t="str">
        <f>[7]Mides!D335</f>
        <v>Alonso</v>
      </c>
      <c r="D343" s="313" t="str">
        <f>IF([7]Mides!F335=1,"X"," ")</f>
        <v>X</v>
      </c>
      <c r="E343" s="313" t="str">
        <f>IF([7]Mides!F335=2,"X"," ")</f>
        <v xml:space="preserve"> </v>
      </c>
      <c r="F343" s="314">
        <f>[7]Mides!B335</f>
        <v>2177534422007</v>
      </c>
      <c r="G343" s="313" t="str">
        <f>IF(AND([7]Mides!H335&gt;=1,[7]Mides!H335&lt;=14),"X"," ")</f>
        <v xml:space="preserve"> </v>
      </c>
      <c r="H343" s="313" t="str">
        <f>IF(AND([7]Mides!H335&gt;=14,[7]Mides!H335&lt;=30),"X"," ")</f>
        <v>X</v>
      </c>
      <c r="I343" s="313" t="str">
        <f>IF(AND([7]Mides!H335&gt;=31,[7]Mides!H335&lt;=60),"X","  ")</f>
        <v xml:space="preserve">  </v>
      </c>
      <c r="J343" s="313" t="str">
        <f>IF([7]Mides!H335&gt;60,"X", "  ")</f>
        <v xml:space="preserve">  </v>
      </c>
      <c r="K343" s="315">
        <f>[7]Mides!N335</f>
        <v>0</v>
      </c>
      <c r="L343" s="315">
        <f>[7]Mides!K335</f>
        <v>0</v>
      </c>
      <c r="M343" s="315">
        <f>[7]Mides!L335</f>
        <v>0</v>
      </c>
      <c r="N343" s="315" t="str">
        <f>[7]Mides!M335</f>
        <v>X</v>
      </c>
      <c r="O343" s="315">
        <f t="shared" si="5"/>
        <v>0</v>
      </c>
      <c r="P343" s="315" t="str">
        <f>[7]Mides!R335</f>
        <v>Guatemala</v>
      </c>
      <c r="Q343" s="315" t="str">
        <f>[7]Mides!S335</f>
        <v>Guatemala</v>
      </c>
      <c r="R343" s="10"/>
      <c r="S343" s="10"/>
      <c r="T343" s="10"/>
      <c r="U343" s="10"/>
      <c r="V343" s="10"/>
      <c r="W343" s="10"/>
      <c r="X343" s="10"/>
      <c r="Y343" s="10"/>
    </row>
    <row r="344" spans="2:25" ht="15.6" x14ac:dyDescent="0.3">
      <c r="B344" s="311" t="str">
        <f>[7]Mides!E336</f>
        <v>Erick</v>
      </c>
      <c r="C344" s="312" t="str">
        <f>[7]Mides!D336</f>
        <v>Barillas</v>
      </c>
      <c r="D344" s="313" t="str">
        <f>IF([7]Mides!F336=1,"X"," ")</f>
        <v xml:space="preserve"> </v>
      </c>
      <c r="E344" s="313" t="str">
        <f>IF([7]Mides!F336=2,"X"," ")</f>
        <v>X</v>
      </c>
      <c r="F344" s="314" t="str">
        <f>[7]Mides!B336</f>
        <v>Menor de Edad</v>
      </c>
      <c r="G344" s="313" t="str">
        <f>IF(AND([7]Mides!H336&gt;=1,[7]Mides!H336&lt;=14),"X"," ")</f>
        <v>X</v>
      </c>
      <c r="H344" s="313" t="str">
        <f>IF(AND([7]Mides!H336&gt;=14,[7]Mides!H336&lt;=30),"X"," ")</f>
        <v xml:space="preserve"> </v>
      </c>
      <c r="I344" s="313" t="str">
        <f>IF(AND([7]Mides!H336&gt;=31,[7]Mides!H336&lt;=60),"X","  ")</f>
        <v xml:space="preserve">  </v>
      </c>
      <c r="J344" s="313" t="str">
        <f>IF([7]Mides!H336&gt;60,"X", "  ")</f>
        <v xml:space="preserve">  </v>
      </c>
      <c r="K344" s="315">
        <f>[7]Mides!N336</f>
        <v>0</v>
      </c>
      <c r="L344" s="315">
        <f>[7]Mides!K336</f>
        <v>0</v>
      </c>
      <c r="M344" s="315">
        <f>[7]Mides!L336</f>
        <v>0</v>
      </c>
      <c r="N344" s="315" t="str">
        <f>[7]Mides!M336</f>
        <v>X</v>
      </c>
      <c r="O344" s="315">
        <f t="shared" si="5"/>
        <v>0</v>
      </c>
      <c r="P344" s="315" t="str">
        <f>[7]Mides!R336</f>
        <v>Guatemala</v>
      </c>
      <c r="Q344" s="315" t="str">
        <f>[7]Mides!S336</f>
        <v>Guatemala</v>
      </c>
      <c r="R344" s="10"/>
      <c r="S344" s="10"/>
      <c r="T344" s="10"/>
      <c r="U344" s="10"/>
      <c r="V344" s="10"/>
      <c r="W344" s="10"/>
      <c r="X344" s="10"/>
      <c r="Y344" s="10"/>
    </row>
    <row r="345" spans="2:25" ht="15.6" x14ac:dyDescent="0.3">
      <c r="B345" s="311" t="str">
        <f>[7]Mides!E337</f>
        <v>Kimberly</v>
      </c>
      <c r="C345" s="312" t="str">
        <f>[7]Mides!D337</f>
        <v>García</v>
      </c>
      <c r="D345" s="313" t="str">
        <f>IF([7]Mides!F337=1,"X"," ")</f>
        <v>X</v>
      </c>
      <c r="E345" s="313" t="str">
        <f>IF([7]Mides!F337=2,"X"," ")</f>
        <v xml:space="preserve"> </v>
      </c>
      <c r="F345" s="314" t="str">
        <f>[7]Mides!B337</f>
        <v>Menor de Edad</v>
      </c>
      <c r="G345" s="313" t="str">
        <f>IF(AND([7]Mides!H337&gt;=1,[7]Mides!H337&lt;=14),"X"," ")</f>
        <v>X</v>
      </c>
      <c r="H345" s="313" t="str">
        <f>IF(AND([7]Mides!H337&gt;=14,[7]Mides!H337&lt;=30),"X"," ")</f>
        <v xml:space="preserve"> </v>
      </c>
      <c r="I345" s="313" t="str">
        <f>IF(AND([7]Mides!H337&gt;=31,[7]Mides!H337&lt;=60),"X","  ")</f>
        <v xml:space="preserve">  </v>
      </c>
      <c r="J345" s="313" t="str">
        <f>IF([7]Mides!H337&gt;60,"X", "  ")</f>
        <v xml:space="preserve">  </v>
      </c>
      <c r="K345" s="315">
        <f>[7]Mides!N337</f>
        <v>0</v>
      </c>
      <c r="L345" s="315">
        <f>[7]Mides!K337</f>
        <v>0</v>
      </c>
      <c r="M345" s="315">
        <f>[7]Mides!L337</f>
        <v>0</v>
      </c>
      <c r="N345" s="315" t="str">
        <f>[7]Mides!M337</f>
        <v>X</v>
      </c>
      <c r="O345" s="315">
        <f t="shared" si="5"/>
        <v>0</v>
      </c>
      <c r="P345" s="315" t="str">
        <f>[7]Mides!R337</f>
        <v>Guatemala</v>
      </c>
      <c r="Q345" s="315" t="str">
        <f>[7]Mides!S337</f>
        <v>Guatemala</v>
      </c>
      <c r="R345" s="10"/>
      <c r="S345" s="10"/>
      <c r="T345" s="10"/>
      <c r="U345" s="10"/>
      <c r="V345" s="10"/>
      <c r="W345" s="10"/>
      <c r="X345" s="10"/>
      <c r="Y345" s="10"/>
    </row>
    <row r="346" spans="2:25" ht="15.6" x14ac:dyDescent="0.3">
      <c r="B346" s="311" t="str">
        <f>[7]Mides!E338</f>
        <v>Calixto</v>
      </c>
      <c r="C346" s="312" t="str">
        <f>[7]Mides!D338</f>
        <v>García</v>
      </c>
      <c r="D346" s="313" t="str">
        <f>IF([7]Mides!F338=1,"X"," ")</f>
        <v xml:space="preserve"> </v>
      </c>
      <c r="E346" s="313" t="str">
        <f>IF([7]Mides!F338=2,"X"," ")</f>
        <v>X</v>
      </c>
      <c r="F346" s="314">
        <f>[7]Mides!B338</f>
        <v>1615273611416</v>
      </c>
      <c r="G346" s="313" t="str">
        <f>IF(AND([7]Mides!H338&gt;=1,[7]Mides!H338&lt;=14),"X"," ")</f>
        <v xml:space="preserve"> </v>
      </c>
      <c r="H346" s="313" t="str">
        <f>IF(AND([7]Mides!H338&gt;=14,[7]Mides!H338&lt;=30),"X"," ")</f>
        <v xml:space="preserve"> </v>
      </c>
      <c r="I346" s="313" t="str">
        <f>IF(AND([7]Mides!H338&gt;=31,[7]Mides!H338&lt;=60),"X","  ")</f>
        <v>X</v>
      </c>
      <c r="J346" s="313" t="str">
        <f>IF([7]Mides!H338&gt;60,"X", "  ")</f>
        <v xml:space="preserve">  </v>
      </c>
      <c r="K346" s="315">
        <f>[7]Mides!N338</f>
        <v>0</v>
      </c>
      <c r="L346" s="315">
        <f>[7]Mides!K338</f>
        <v>0</v>
      </c>
      <c r="M346" s="315">
        <f>[7]Mides!L338</f>
        <v>0</v>
      </c>
      <c r="N346" s="315" t="str">
        <f>[7]Mides!M338</f>
        <v>X</v>
      </c>
      <c r="O346" s="315">
        <f t="shared" si="5"/>
        <v>0</v>
      </c>
      <c r="P346" s="315" t="str">
        <f>[7]Mides!R338</f>
        <v>Quiché</v>
      </c>
      <c r="Q346" s="315" t="str">
        <f>[7]Mides!S338</f>
        <v>Sacapulas</v>
      </c>
      <c r="R346" s="10"/>
      <c r="S346" s="10"/>
      <c r="T346" s="10"/>
      <c r="U346" s="10"/>
      <c r="V346" s="10"/>
      <c r="W346" s="10"/>
      <c r="X346" s="10"/>
      <c r="Y346" s="10"/>
    </row>
    <row r="347" spans="2:25" ht="15.6" x14ac:dyDescent="0.3">
      <c r="B347" s="311" t="str">
        <f>[7]Mides!E339</f>
        <v>Angeles</v>
      </c>
      <c r="C347" s="312" t="str">
        <f>[7]Mides!D339</f>
        <v>Barrios</v>
      </c>
      <c r="D347" s="313" t="str">
        <f>IF([7]Mides!F339=1,"X"," ")</f>
        <v>X</v>
      </c>
      <c r="E347" s="313" t="str">
        <f>IF([7]Mides!F339=2,"X"," ")</f>
        <v xml:space="preserve"> </v>
      </c>
      <c r="F347" s="314">
        <f>[7]Mides!B339</f>
        <v>1645639700101</v>
      </c>
      <c r="G347" s="313" t="str">
        <f>IF(AND([7]Mides!H339&gt;=1,[7]Mides!H339&lt;=14),"X"," ")</f>
        <v xml:space="preserve"> </v>
      </c>
      <c r="H347" s="313" t="str">
        <f>IF(AND([7]Mides!H339&gt;=14,[7]Mides!H339&lt;=30),"X"," ")</f>
        <v xml:space="preserve"> </v>
      </c>
      <c r="I347" s="313" t="str">
        <f>IF(AND([7]Mides!H339&gt;=31,[7]Mides!H339&lt;=60),"X","  ")</f>
        <v>X</v>
      </c>
      <c r="J347" s="313" t="str">
        <f>IF([7]Mides!H339&gt;60,"X", "  ")</f>
        <v xml:space="preserve">  </v>
      </c>
      <c r="K347" s="315">
        <f>[7]Mides!N339</f>
        <v>0</v>
      </c>
      <c r="L347" s="315">
        <f>[7]Mides!K339</f>
        <v>0</v>
      </c>
      <c r="M347" s="315">
        <f>[7]Mides!L339</f>
        <v>0</v>
      </c>
      <c r="N347" s="315" t="str">
        <f>[7]Mides!M339</f>
        <v>X</v>
      </c>
      <c r="O347" s="315">
        <f t="shared" si="5"/>
        <v>0</v>
      </c>
      <c r="P347" s="315" t="str">
        <f>[7]Mides!R339</f>
        <v>Guatemala</v>
      </c>
      <c r="Q347" s="315" t="str">
        <f>[7]Mides!S339</f>
        <v>Guatemala</v>
      </c>
      <c r="R347" s="10"/>
      <c r="S347" s="10"/>
      <c r="T347" s="10"/>
      <c r="U347" s="10"/>
      <c r="V347" s="10"/>
      <c r="W347" s="10"/>
      <c r="X347" s="10"/>
      <c r="Y347" s="10"/>
    </row>
    <row r="348" spans="2:25" ht="15.6" x14ac:dyDescent="0.3">
      <c r="B348" s="311" t="str">
        <f>[7]Mides!E340</f>
        <v>Astrid</v>
      </c>
      <c r="C348" s="312" t="str">
        <f>[7]Mides!D340</f>
        <v>Reyes</v>
      </c>
      <c r="D348" s="313" t="str">
        <f>IF([7]Mides!F340=1,"X"," ")</f>
        <v>X</v>
      </c>
      <c r="E348" s="313" t="str">
        <f>IF([7]Mides!F340=2,"X"," ")</f>
        <v xml:space="preserve"> </v>
      </c>
      <c r="F348" s="314" t="str">
        <f>[7]Mides!B340</f>
        <v>Menor de Edad</v>
      </c>
      <c r="G348" s="313" t="str">
        <f>IF(AND([7]Mides!H340&gt;=1,[7]Mides!H340&lt;=14),"X"," ")</f>
        <v>X</v>
      </c>
      <c r="H348" s="313" t="str">
        <f>IF(AND([7]Mides!H340&gt;=14,[7]Mides!H340&lt;=30),"X"," ")</f>
        <v xml:space="preserve"> </v>
      </c>
      <c r="I348" s="313" t="str">
        <f>IF(AND([7]Mides!H340&gt;=31,[7]Mides!H340&lt;=60),"X","  ")</f>
        <v xml:space="preserve">  </v>
      </c>
      <c r="J348" s="313" t="str">
        <f>IF([7]Mides!H340&gt;60,"X", "  ")</f>
        <v xml:space="preserve">  </v>
      </c>
      <c r="K348" s="315">
        <f>[7]Mides!N340</f>
        <v>0</v>
      </c>
      <c r="L348" s="315">
        <f>[7]Mides!K340</f>
        <v>0</v>
      </c>
      <c r="M348" s="315">
        <f>[7]Mides!L340</f>
        <v>0</v>
      </c>
      <c r="N348" s="315" t="str">
        <f>[7]Mides!M340</f>
        <v>X</v>
      </c>
      <c r="O348" s="315">
        <f t="shared" si="5"/>
        <v>0</v>
      </c>
      <c r="P348" s="315" t="str">
        <f>[7]Mides!R340</f>
        <v>Guatemala</v>
      </c>
      <c r="Q348" s="315" t="str">
        <f>[7]Mides!S340</f>
        <v>Guatemala</v>
      </c>
      <c r="R348" s="10"/>
      <c r="S348" s="10"/>
      <c r="T348" s="10"/>
      <c r="U348" s="10"/>
      <c r="V348" s="10"/>
      <c r="W348" s="10"/>
      <c r="X348" s="10"/>
      <c r="Y348" s="10"/>
    </row>
    <row r="349" spans="2:25" ht="15.6" x14ac:dyDescent="0.3">
      <c r="B349" s="311" t="str">
        <f>[7]Mides!E341</f>
        <v>Alvin</v>
      </c>
      <c r="C349" s="312" t="str">
        <f>[7]Mides!D341</f>
        <v>Reyes</v>
      </c>
      <c r="D349" s="313" t="str">
        <f>IF([7]Mides!F341=1,"X"," ")</f>
        <v xml:space="preserve"> </v>
      </c>
      <c r="E349" s="313" t="str">
        <f>IF([7]Mides!F341=2,"X"," ")</f>
        <v>X</v>
      </c>
      <c r="F349" s="314" t="str">
        <f>[7]Mides!B341</f>
        <v>Menor de Edad</v>
      </c>
      <c r="G349" s="313" t="str">
        <f>IF(AND([7]Mides!H341&gt;=1,[7]Mides!H341&lt;=14),"X"," ")</f>
        <v>X</v>
      </c>
      <c r="H349" s="313" t="str">
        <f>IF(AND([7]Mides!H341&gt;=14,[7]Mides!H341&lt;=30),"X"," ")</f>
        <v xml:space="preserve"> </v>
      </c>
      <c r="I349" s="313" t="str">
        <f>IF(AND([7]Mides!H341&gt;=31,[7]Mides!H341&lt;=60),"X","  ")</f>
        <v xml:space="preserve">  </v>
      </c>
      <c r="J349" s="313" t="str">
        <f>IF([7]Mides!H341&gt;60,"X", "  ")</f>
        <v xml:space="preserve">  </v>
      </c>
      <c r="K349" s="315">
        <f>[7]Mides!N341</f>
        <v>0</v>
      </c>
      <c r="L349" s="315">
        <f>[7]Mides!K341</f>
        <v>0</v>
      </c>
      <c r="M349" s="315">
        <f>[7]Mides!L341</f>
        <v>0</v>
      </c>
      <c r="N349" s="315" t="str">
        <f>[7]Mides!M341</f>
        <v>X</v>
      </c>
      <c r="O349" s="315">
        <f t="shared" si="5"/>
        <v>0</v>
      </c>
      <c r="P349" s="315" t="str">
        <f>[7]Mides!R341</f>
        <v>Guatemala</v>
      </c>
      <c r="Q349" s="315" t="str">
        <f>[7]Mides!S341</f>
        <v>Guatemala</v>
      </c>
      <c r="R349" s="10"/>
      <c r="S349" s="10"/>
      <c r="T349" s="10"/>
      <c r="U349" s="10"/>
      <c r="V349" s="10"/>
      <c r="W349" s="10"/>
      <c r="X349" s="10"/>
      <c r="Y349" s="10"/>
    </row>
    <row r="350" spans="2:25" ht="15.6" x14ac:dyDescent="0.3">
      <c r="B350" s="311" t="str">
        <f>[7]Mides!E342</f>
        <v>Brayan</v>
      </c>
      <c r="C350" s="312" t="str">
        <f>[7]Mides!D342</f>
        <v>Reyes</v>
      </c>
      <c r="D350" s="313" t="str">
        <f>IF([7]Mides!F342=1,"X"," ")</f>
        <v xml:space="preserve"> </v>
      </c>
      <c r="E350" s="313" t="str">
        <f>IF([7]Mides!F342=2,"X"," ")</f>
        <v>X</v>
      </c>
      <c r="F350" s="314" t="str">
        <f>[7]Mides!B342</f>
        <v>Menor de Edad</v>
      </c>
      <c r="G350" s="313" t="str">
        <f>IF(AND([7]Mides!H342&gt;=1,[7]Mides!H342&lt;=14),"X"," ")</f>
        <v>X</v>
      </c>
      <c r="H350" s="313" t="str">
        <f>IF(AND([7]Mides!H342&gt;=14,[7]Mides!H342&lt;=30),"X"," ")</f>
        <v xml:space="preserve"> </v>
      </c>
      <c r="I350" s="313" t="str">
        <f>IF(AND([7]Mides!H342&gt;=31,[7]Mides!H342&lt;=60),"X","  ")</f>
        <v xml:space="preserve">  </v>
      </c>
      <c r="J350" s="313" t="str">
        <f>IF([7]Mides!H342&gt;60,"X", "  ")</f>
        <v xml:space="preserve">  </v>
      </c>
      <c r="K350" s="315">
        <f>[7]Mides!N342</f>
        <v>0</v>
      </c>
      <c r="L350" s="315">
        <f>[7]Mides!K342</f>
        <v>0</v>
      </c>
      <c r="M350" s="315">
        <f>[7]Mides!L342</f>
        <v>0</v>
      </c>
      <c r="N350" s="315" t="str">
        <f>[7]Mides!M342</f>
        <v>X</v>
      </c>
      <c r="O350" s="315">
        <f t="shared" si="5"/>
        <v>0</v>
      </c>
      <c r="P350" s="315" t="str">
        <f>[7]Mides!R342</f>
        <v>Guatemala</v>
      </c>
      <c r="Q350" s="315" t="str">
        <f>[7]Mides!S342</f>
        <v>Guatemala</v>
      </c>
      <c r="R350" s="10"/>
      <c r="S350" s="10"/>
      <c r="T350" s="10"/>
      <c r="U350" s="10"/>
      <c r="V350" s="10"/>
      <c r="W350" s="10"/>
      <c r="X350" s="10"/>
      <c r="Y350" s="10"/>
    </row>
    <row r="351" spans="2:25" ht="15.6" x14ac:dyDescent="0.3">
      <c r="B351" s="311" t="str">
        <f>[7]Mides!E343</f>
        <v>Maria</v>
      </c>
      <c r="C351" s="312" t="str">
        <f>[7]Mides!D343</f>
        <v>Gil</v>
      </c>
      <c r="D351" s="313" t="str">
        <f>IF([7]Mides!F343=1,"X"," ")</f>
        <v>X</v>
      </c>
      <c r="E351" s="313" t="str">
        <f>IF([7]Mides!F343=2,"X"," ")</f>
        <v xml:space="preserve"> </v>
      </c>
      <c r="F351" s="314" t="str">
        <f>[7]Mides!B343</f>
        <v>Menor de Edad</v>
      </c>
      <c r="G351" s="313" t="str">
        <f>IF(AND([7]Mides!H343&gt;=1,[7]Mides!H343&lt;=14),"X"," ")</f>
        <v>X</v>
      </c>
      <c r="H351" s="313" t="str">
        <f>IF(AND([7]Mides!H343&gt;=14,[7]Mides!H343&lt;=30),"X"," ")</f>
        <v xml:space="preserve"> </v>
      </c>
      <c r="I351" s="313" t="str">
        <f>IF(AND([7]Mides!H343&gt;=31,[7]Mides!H343&lt;=60),"X","  ")</f>
        <v xml:space="preserve">  </v>
      </c>
      <c r="J351" s="313" t="str">
        <f>IF([7]Mides!H343&gt;60,"X", "  ")</f>
        <v xml:space="preserve">  </v>
      </c>
      <c r="K351" s="315">
        <f>[7]Mides!N343</f>
        <v>0</v>
      </c>
      <c r="L351" s="315">
        <f>[7]Mides!K343</f>
        <v>0</v>
      </c>
      <c r="M351" s="315">
        <f>[7]Mides!L343</f>
        <v>0</v>
      </c>
      <c r="N351" s="315" t="str">
        <f>[7]Mides!M343</f>
        <v>X</v>
      </c>
      <c r="O351" s="315">
        <f t="shared" si="5"/>
        <v>0</v>
      </c>
      <c r="P351" s="315" t="str">
        <f>[7]Mides!R343</f>
        <v>Guatemala</v>
      </c>
      <c r="Q351" s="315" t="str">
        <f>[7]Mides!S343</f>
        <v>Guatemala</v>
      </c>
      <c r="R351" s="10"/>
      <c r="S351" s="10"/>
      <c r="T351" s="10"/>
      <c r="U351" s="10"/>
      <c r="V351" s="10"/>
      <c r="W351" s="10"/>
      <c r="X351" s="10"/>
      <c r="Y351" s="10"/>
    </row>
    <row r="352" spans="2:25" ht="15.6" x14ac:dyDescent="0.3">
      <c r="B352" s="311" t="str">
        <f>[7]Mides!E344</f>
        <v>Gabriela</v>
      </c>
      <c r="C352" s="312" t="str">
        <f>[7]Mides!D344</f>
        <v>Gil</v>
      </c>
      <c r="D352" s="313" t="str">
        <f>IF([7]Mides!F344=1,"X"," ")</f>
        <v>X</v>
      </c>
      <c r="E352" s="313" t="str">
        <f>IF([7]Mides!F344=2,"X"," ")</f>
        <v xml:space="preserve"> </v>
      </c>
      <c r="F352" s="314" t="str">
        <f>[7]Mides!B344</f>
        <v>Menor de Edad</v>
      </c>
      <c r="G352" s="313" t="str">
        <f>IF(AND([7]Mides!H344&gt;=1,[7]Mides!H344&lt;=14),"X"," ")</f>
        <v>X</v>
      </c>
      <c r="H352" s="313" t="str">
        <f>IF(AND([7]Mides!H344&gt;=14,[7]Mides!H344&lt;=30),"X"," ")</f>
        <v xml:space="preserve"> </v>
      </c>
      <c r="I352" s="313" t="str">
        <f>IF(AND([7]Mides!H344&gt;=31,[7]Mides!H344&lt;=60),"X","  ")</f>
        <v xml:space="preserve">  </v>
      </c>
      <c r="J352" s="313" t="str">
        <f>IF([7]Mides!H344&gt;60,"X", "  ")</f>
        <v xml:space="preserve">  </v>
      </c>
      <c r="K352" s="315">
        <f>[7]Mides!N344</f>
        <v>0</v>
      </c>
      <c r="L352" s="315">
        <f>[7]Mides!K344</f>
        <v>0</v>
      </c>
      <c r="M352" s="315">
        <f>[7]Mides!L344</f>
        <v>0</v>
      </c>
      <c r="N352" s="315" t="str">
        <f>[7]Mides!M344</f>
        <v>X</v>
      </c>
      <c r="O352" s="315">
        <f t="shared" si="5"/>
        <v>0</v>
      </c>
      <c r="P352" s="315" t="str">
        <f>[7]Mides!R344</f>
        <v>Guatemala</v>
      </c>
      <c r="Q352" s="315" t="str">
        <f>[7]Mides!S344</f>
        <v>Guatemala</v>
      </c>
      <c r="R352" s="10"/>
      <c r="S352" s="10"/>
      <c r="T352" s="10"/>
      <c r="U352" s="10"/>
      <c r="V352" s="10"/>
      <c r="W352" s="10"/>
      <c r="X352" s="10"/>
      <c r="Y352" s="10"/>
    </row>
    <row r="353" spans="2:25" ht="15.6" x14ac:dyDescent="0.3">
      <c r="B353" s="311" t="str">
        <f>[7]Mides!E345</f>
        <v>Wagner</v>
      </c>
      <c r="C353" s="312" t="str">
        <f>[7]Mides!D345</f>
        <v>García</v>
      </c>
      <c r="D353" s="313" t="str">
        <f>IF([7]Mides!F345=1,"X"," ")</f>
        <v xml:space="preserve"> </v>
      </c>
      <c r="E353" s="313" t="str">
        <f>IF([7]Mides!F345=2,"X"," ")</f>
        <v>X</v>
      </c>
      <c r="F353" s="314">
        <f>[7]Mides!B345</f>
        <v>2567397810114</v>
      </c>
      <c r="G353" s="313" t="str">
        <f>IF(AND([7]Mides!H345&gt;=1,[7]Mides!H345&lt;=14),"X"," ")</f>
        <v xml:space="preserve"> </v>
      </c>
      <c r="H353" s="313" t="str">
        <f>IF(AND([7]Mides!H345&gt;=14,[7]Mides!H345&lt;=30),"X"," ")</f>
        <v>X</v>
      </c>
      <c r="I353" s="313" t="str">
        <f>IF(AND([7]Mides!H345&gt;=31,[7]Mides!H345&lt;=60),"X","  ")</f>
        <v xml:space="preserve">  </v>
      </c>
      <c r="J353" s="313" t="str">
        <f>IF([7]Mides!H345&gt;60,"X", "  ")</f>
        <v xml:space="preserve">  </v>
      </c>
      <c r="K353" s="315">
        <f>[7]Mides!N345</f>
        <v>0</v>
      </c>
      <c r="L353" s="315">
        <f>[7]Mides!K345</f>
        <v>0</v>
      </c>
      <c r="M353" s="315">
        <f>[7]Mides!L345</f>
        <v>0</v>
      </c>
      <c r="N353" s="315" t="str">
        <f>[7]Mides!M345</f>
        <v>X</v>
      </c>
      <c r="O353" s="315">
        <f t="shared" si="5"/>
        <v>0</v>
      </c>
      <c r="P353" s="315" t="str">
        <f>[7]Mides!R345</f>
        <v>Guatemala</v>
      </c>
      <c r="Q353" s="315" t="str">
        <f>[7]Mides!S345</f>
        <v>Guatemala</v>
      </c>
      <c r="R353" s="10"/>
      <c r="S353" s="10"/>
      <c r="T353" s="10"/>
      <c r="U353" s="10"/>
      <c r="V353" s="10"/>
      <c r="W353" s="10"/>
      <c r="X353" s="10"/>
      <c r="Y353" s="10"/>
    </row>
    <row r="354" spans="2:25" ht="15.6" x14ac:dyDescent="0.3">
      <c r="B354" s="311" t="str">
        <f>[7]Mides!E346</f>
        <v>ingrid</v>
      </c>
      <c r="C354" s="312" t="str">
        <f>[7]Mides!D346</f>
        <v xml:space="preserve">Zacarìas </v>
      </c>
      <c r="D354" s="313" t="str">
        <f>IF([7]Mides!F346=1,"X"," ")</f>
        <v>X</v>
      </c>
      <c r="E354" s="313" t="str">
        <f>IF([7]Mides!F346=2,"X"," ")</f>
        <v xml:space="preserve"> </v>
      </c>
      <c r="F354" s="314">
        <f>[7]Mides!B346</f>
        <v>2598889820101</v>
      </c>
      <c r="G354" s="313" t="str">
        <f>IF(AND([7]Mides!H346&gt;=1,[7]Mides!H346&lt;=14),"X"," ")</f>
        <v xml:space="preserve"> </v>
      </c>
      <c r="H354" s="313" t="str">
        <f>IF(AND([7]Mides!H346&gt;=14,[7]Mides!H346&lt;=30),"X"," ")</f>
        <v xml:space="preserve"> </v>
      </c>
      <c r="I354" s="313" t="str">
        <f>IF(AND([7]Mides!H346&gt;=31,[7]Mides!H346&lt;=60),"X","  ")</f>
        <v>X</v>
      </c>
      <c r="J354" s="313" t="str">
        <f>IF([7]Mides!H346&gt;60,"X", "  ")</f>
        <v xml:space="preserve">  </v>
      </c>
      <c r="K354" s="315">
        <f>[7]Mides!N346</f>
        <v>0</v>
      </c>
      <c r="L354" s="315">
        <f>[7]Mides!K346</f>
        <v>0</v>
      </c>
      <c r="M354" s="315">
        <f>[7]Mides!L346</f>
        <v>0</v>
      </c>
      <c r="N354" s="315" t="str">
        <f>[7]Mides!M346</f>
        <v>X</v>
      </c>
      <c r="O354" s="315">
        <f t="shared" si="5"/>
        <v>0</v>
      </c>
      <c r="P354" s="315" t="str">
        <f>[7]Mides!R346</f>
        <v>Guatemala</v>
      </c>
      <c r="Q354" s="315" t="str">
        <f>[7]Mides!S346</f>
        <v>Guatemala</v>
      </c>
      <c r="R354" s="10"/>
      <c r="S354" s="10"/>
      <c r="T354" s="10"/>
      <c r="U354" s="10"/>
      <c r="V354" s="10"/>
      <c r="W354" s="10"/>
      <c r="X354" s="10"/>
      <c r="Y354" s="10"/>
    </row>
    <row r="355" spans="2:25" ht="15.6" x14ac:dyDescent="0.3">
      <c r="B355" s="311" t="str">
        <f>[7]Mides!E347</f>
        <v>Maura</v>
      </c>
      <c r="C355" s="312" t="str">
        <f>[7]Mides!D347</f>
        <v>Perèz</v>
      </c>
      <c r="D355" s="313" t="str">
        <f>IF([7]Mides!F347=1,"X"," ")</f>
        <v>X</v>
      </c>
      <c r="E355" s="313" t="str">
        <f>IF([7]Mides!F347=2,"X"," ")</f>
        <v xml:space="preserve"> </v>
      </c>
      <c r="F355" s="314">
        <f>[7]Mides!B347</f>
        <v>1662427050611</v>
      </c>
      <c r="G355" s="313" t="str">
        <f>IF(AND([7]Mides!H347&gt;=1,[7]Mides!H347&lt;=14),"X"," ")</f>
        <v xml:space="preserve"> </v>
      </c>
      <c r="H355" s="313" t="str">
        <f>IF(AND([7]Mides!H347&gt;=14,[7]Mides!H347&lt;=30),"X"," ")</f>
        <v xml:space="preserve"> </v>
      </c>
      <c r="I355" s="313" t="str">
        <f>IF(AND([7]Mides!H347&gt;=31,[7]Mides!H347&lt;=60),"X","  ")</f>
        <v>X</v>
      </c>
      <c r="J355" s="313" t="str">
        <f>IF([7]Mides!H347&gt;60,"X", "  ")</f>
        <v xml:space="preserve">  </v>
      </c>
      <c r="K355" s="315">
        <f>[7]Mides!N347</f>
        <v>0</v>
      </c>
      <c r="L355" s="315">
        <f>[7]Mides!K347</f>
        <v>0</v>
      </c>
      <c r="M355" s="315">
        <f>[7]Mides!L347</f>
        <v>0</v>
      </c>
      <c r="N355" s="315" t="str">
        <f>[7]Mides!M347</f>
        <v>X</v>
      </c>
      <c r="O355" s="315">
        <f t="shared" si="5"/>
        <v>0</v>
      </c>
      <c r="P355" s="315" t="str">
        <f>[7]Mides!R347</f>
        <v>Santa Rosa</v>
      </c>
      <c r="Q355" s="315" t="str">
        <f>[7]Mides!S347</f>
        <v>Guazacapán</v>
      </c>
      <c r="R355" s="10"/>
      <c r="S355" s="10"/>
      <c r="T355" s="10"/>
      <c r="U355" s="10"/>
      <c r="V355" s="10"/>
      <c r="W355" s="10"/>
      <c r="X355" s="10"/>
      <c r="Y355" s="10"/>
    </row>
    <row r="356" spans="2:25" ht="15.6" x14ac:dyDescent="0.3">
      <c r="B356" s="311" t="str">
        <f>[7]Mides!E348</f>
        <v>Daniela</v>
      </c>
      <c r="C356" s="312" t="str">
        <f>[7]Mides!D348</f>
        <v>Perèz</v>
      </c>
      <c r="D356" s="313" t="str">
        <f>IF([7]Mides!F348=1,"X"," ")</f>
        <v>X</v>
      </c>
      <c r="E356" s="313" t="str">
        <f>IF([7]Mides!F348=2,"X"," ")</f>
        <v xml:space="preserve"> </v>
      </c>
      <c r="F356" s="314" t="str">
        <f>[7]Mides!B348</f>
        <v>Menor de edad</v>
      </c>
      <c r="G356" s="313" t="str">
        <f>IF(AND([7]Mides!H348&gt;=1,[7]Mides!H348&lt;=14),"X"," ")</f>
        <v>X</v>
      </c>
      <c r="H356" s="313" t="str">
        <f>IF(AND([7]Mides!H348&gt;=14,[7]Mides!H348&lt;=30),"X"," ")</f>
        <v xml:space="preserve"> </v>
      </c>
      <c r="I356" s="313" t="str">
        <f>IF(AND([7]Mides!H348&gt;=31,[7]Mides!H348&lt;=60),"X","  ")</f>
        <v xml:space="preserve">  </v>
      </c>
      <c r="J356" s="313" t="str">
        <f>IF([7]Mides!H348&gt;60,"X", "  ")</f>
        <v xml:space="preserve">  </v>
      </c>
      <c r="K356" s="315">
        <f>[7]Mides!N348</f>
        <v>0</v>
      </c>
      <c r="L356" s="315">
        <f>[7]Mides!K348</f>
        <v>0</v>
      </c>
      <c r="M356" s="315">
        <f>[7]Mides!L348</f>
        <v>0</v>
      </c>
      <c r="N356" s="315" t="str">
        <f>[7]Mides!M348</f>
        <v>X</v>
      </c>
      <c r="O356" s="315">
        <f t="shared" si="5"/>
        <v>0</v>
      </c>
      <c r="P356" s="315" t="str">
        <f>[7]Mides!R348</f>
        <v>Santa Rosa</v>
      </c>
      <c r="Q356" s="315" t="str">
        <f>[7]Mides!S348</f>
        <v>Guazacapán</v>
      </c>
      <c r="R356" s="10"/>
      <c r="S356" s="10"/>
      <c r="T356" s="10"/>
      <c r="U356" s="10"/>
      <c r="V356" s="10"/>
      <c r="W356" s="10"/>
      <c r="X356" s="10"/>
      <c r="Y356" s="10"/>
    </row>
    <row r="357" spans="2:25" ht="15.6" x14ac:dyDescent="0.3">
      <c r="B357" s="311" t="str">
        <f>[7]Mides!E349</f>
        <v>Gabriela</v>
      </c>
      <c r="C357" s="312" t="str">
        <f>[7]Mides!D349</f>
        <v>Vasquèz</v>
      </c>
      <c r="D357" s="313" t="str">
        <f>IF([7]Mides!F349=1,"X"," ")</f>
        <v>X</v>
      </c>
      <c r="E357" s="313" t="str">
        <f>IF([7]Mides!F349=2,"X"," ")</f>
        <v xml:space="preserve"> </v>
      </c>
      <c r="F357" s="314">
        <f>[7]Mides!B349</f>
        <v>1811705312010</v>
      </c>
      <c r="G357" s="313" t="str">
        <f>IF(AND([7]Mides!H349&gt;=1,[7]Mides!H349&lt;=14),"X"," ")</f>
        <v xml:space="preserve"> </v>
      </c>
      <c r="H357" s="313" t="str">
        <f>IF(AND([7]Mides!H349&gt;=14,[7]Mides!H349&lt;=30),"X"," ")</f>
        <v>X</v>
      </c>
      <c r="I357" s="313" t="str">
        <f>IF(AND([7]Mides!H349&gt;=31,[7]Mides!H349&lt;=60),"X","  ")</f>
        <v xml:space="preserve">  </v>
      </c>
      <c r="J357" s="313" t="str">
        <f>IF([7]Mides!H349&gt;60,"X", "  ")</f>
        <v xml:space="preserve">  </v>
      </c>
      <c r="K357" s="315">
        <f>[7]Mides!N349</f>
        <v>0</v>
      </c>
      <c r="L357" s="315">
        <f>[7]Mides!K349</f>
        <v>0</v>
      </c>
      <c r="M357" s="315">
        <f>[7]Mides!L349</f>
        <v>0</v>
      </c>
      <c r="N357" s="315" t="str">
        <f>[7]Mides!M349</f>
        <v>X</v>
      </c>
      <c r="O357" s="315">
        <f t="shared" si="5"/>
        <v>0</v>
      </c>
      <c r="P357" s="315" t="str">
        <f>[7]Mides!R349</f>
        <v>Guatemala</v>
      </c>
      <c r="Q357" s="315" t="str">
        <f>[7]Mides!S349</f>
        <v>Guatemala</v>
      </c>
      <c r="R357" s="10"/>
      <c r="S357" s="10"/>
      <c r="T357" s="10"/>
      <c r="U357" s="10"/>
      <c r="V357" s="10"/>
      <c r="W357" s="10"/>
      <c r="X357" s="10"/>
      <c r="Y357" s="10"/>
    </row>
    <row r="358" spans="2:25" ht="15.6" x14ac:dyDescent="0.3">
      <c r="B358" s="311" t="str">
        <f>[7]Mides!E350</f>
        <v>Josue</v>
      </c>
      <c r="C358" s="312" t="str">
        <f>[7]Mides!D350</f>
        <v>Larios</v>
      </c>
      <c r="D358" s="313" t="str">
        <f>IF([7]Mides!F350=1,"X"," ")</f>
        <v xml:space="preserve"> </v>
      </c>
      <c r="E358" s="313" t="str">
        <f>IF([7]Mides!F350=2,"X"," ")</f>
        <v>X</v>
      </c>
      <c r="F358" s="314" t="str">
        <f>[7]Mides!B350</f>
        <v>Menor de edad</v>
      </c>
      <c r="G358" s="313" t="str">
        <f>IF(AND([7]Mides!H350&gt;=1,[7]Mides!H350&lt;=14),"X"," ")</f>
        <v>X</v>
      </c>
      <c r="H358" s="313" t="str">
        <f>IF(AND([7]Mides!H350&gt;=14,[7]Mides!H350&lt;=30),"X"," ")</f>
        <v xml:space="preserve"> </v>
      </c>
      <c r="I358" s="313" t="str">
        <f>IF(AND([7]Mides!H350&gt;=31,[7]Mides!H350&lt;=60),"X","  ")</f>
        <v xml:space="preserve">  </v>
      </c>
      <c r="J358" s="313" t="str">
        <f>IF([7]Mides!H350&gt;60,"X", "  ")</f>
        <v xml:space="preserve">  </v>
      </c>
      <c r="K358" s="315">
        <f>[7]Mides!N350</f>
        <v>0</v>
      </c>
      <c r="L358" s="315">
        <f>[7]Mides!K350</f>
        <v>0</v>
      </c>
      <c r="M358" s="315">
        <f>[7]Mides!L350</f>
        <v>0</v>
      </c>
      <c r="N358" s="315" t="str">
        <f>[7]Mides!M350</f>
        <v>X</v>
      </c>
      <c r="O358" s="315">
        <f t="shared" si="5"/>
        <v>0</v>
      </c>
      <c r="P358" s="315" t="str">
        <f>[7]Mides!R350</f>
        <v>Guatemala</v>
      </c>
      <c r="Q358" s="315" t="str">
        <f>[7]Mides!S350</f>
        <v>Guatemala</v>
      </c>
      <c r="R358" s="10"/>
      <c r="S358" s="10"/>
      <c r="T358" s="10"/>
      <c r="U358" s="10"/>
      <c r="V358" s="10"/>
      <c r="W358" s="10"/>
      <c r="X358" s="10"/>
      <c r="Y358" s="10"/>
    </row>
    <row r="359" spans="2:25" ht="15.6" x14ac:dyDescent="0.3">
      <c r="B359" s="311" t="str">
        <f>[7]Mides!E351</f>
        <v>David</v>
      </c>
      <c r="C359" s="312" t="str">
        <f>[7]Mides!D351</f>
        <v>Larios</v>
      </c>
      <c r="D359" s="313" t="str">
        <f>IF([7]Mides!F351=1,"X"," ")</f>
        <v xml:space="preserve"> </v>
      </c>
      <c r="E359" s="313" t="str">
        <f>IF([7]Mides!F351=2,"X"," ")</f>
        <v>X</v>
      </c>
      <c r="F359" s="314" t="str">
        <f>[7]Mides!B351</f>
        <v>Menor de edad</v>
      </c>
      <c r="G359" s="313" t="str">
        <f>IF(AND([7]Mides!H351&gt;=1,[7]Mides!H351&lt;=14),"X"," ")</f>
        <v>X</v>
      </c>
      <c r="H359" s="313" t="str">
        <f>IF(AND([7]Mides!H351&gt;=14,[7]Mides!H351&lt;=30),"X"," ")</f>
        <v xml:space="preserve"> </v>
      </c>
      <c r="I359" s="313" t="str">
        <f>IF(AND([7]Mides!H351&gt;=31,[7]Mides!H351&lt;=60),"X","  ")</f>
        <v xml:space="preserve">  </v>
      </c>
      <c r="J359" s="313" t="str">
        <f>IF([7]Mides!H351&gt;60,"X", "  ")</f>
        <v xml:space="preserve">  </v>
      </c>
      <c r="K359" s="315">
        <f>[7]Mides!N351</f>
        <v>0</v>
      </c>
      <c r="L359" s="315">
        <f>[7]Mides!K351</f>
        <v>0</v>
      </c>
      <c r="M359" s="315">
        <f>[7]Mides!L351</f>
        <v>0</v>
      </c>
      <c r="N359" s="315" t="str">
        <f>[7]Mides!M351</f>
        <v>X</v>
      </c>
      <c r="O359" s="315">
        <f t="shared" si="5"/>
        <v>0</v>
      </c>
      <c r="P359" s="315" t="str">
        <f>[7]Mides!R351</f>
        <v>Guatemala</v>
      </c>
      <c r="Q359" s="315" t="str">
        <f>[7]Mides!S351</f>
        <v>Guatemala</v>
      </c>
      <c r="R359" s="10"/>
      <c r="S359" s="10"/>
      <c r="T359" s="10"/>
      <c r="U359" s="10"/>
      <c r="V359" s="10"/>
      <c r="W359" s="10"/>
      <c r="X359" s="10"/>
      <c r="Y359" s="10"/>
    </row>
    <row r="360" spans="2:25" ht="15.6" x14ac:dyDescent="0.3">
      <c r="B360" s="311" t="str">
        <f>[7]Mides!E352</f>
        <v>Maribel</v>
      </c>
      <c r="C360" s="312" t="str">
        <f>[7]Mides!D352</f>
        <v>Samines</v>
      </c>
      <c r="D360" s="313" t="str">
        <f>IF([7]Mides!F352=1,"X"," ")</f>
        <v>X</v>
      </c>
      <c r="E360" s="313" t="str">
        <f>IF([7]Mides!F352=2,"X"," ")</f>
        <v xml:space="preserve"> </v>
      </c>
      <c r="F360" s="314">
        <f>[7]Mides!B352</f>
        <v>2471591507011</v>
      </c>
      <c r="G360" s="313" t="str">
        <f>IF(AND([7]Mides!H352&gt;=1,[7]Mides!H352&lt;=14),"X"," ")</f>
        <v xml:space="preserve"> </v>
      </c>
      <c r="H360" s="313" t="str">
        <f>IF(AND([7]Mides!H352&gt;=14,[7]Mides!H352&lt;=30),"X"," ")</f>
        <v xml:space="preserve"> </v>
      </c>
      <c r="I360" s="313" t="str">
        <f>IF(AND([7]Mides!H352&gt;=31,[7]Mides!H352&lt;=60),"X","  ")</f>
        <v>X</v>
      </c>
      <c r="J360" s="313" t="str">
        <f>IF([7]Mides!H352&gt;60,"X", "  ")</f>
        <v xml:space="preserve">  </v>
      </c>
      <c r="K360" s="315">
        <f>[7]Mides!N352</f>
        <v>0</v>
      </c>
      <c r="L360" s="315">
        <f>[7]Mides!K352</f>
        <v>0</v>
      </c>
      <c r="M360" s="315">
        <f>[7]Mides!L352</f>
        <v>0</v>
      </c>
      <c r="N360" s="315" t="str">
        <f>[7]Mides!M352</f>
        <v>X</v>
      </c>
      <c r="O360" s="315">
        <f t="shared" si="5"/>
        <v>0</v>
      </c>
      <c r="P360" s="315" t="str">
        <f>[7]Mides!R352</f>
        <v>Guatemala</v>
      </c>
      <c r="Q360" s="315" t="str">
        <f>[7]Mides!S352</f>
        <v>Guatemala</v>
      </c>
      <c r="R360" s="10"/>
      <c r="S360" s="10"/>
      <c r="T360" s="10"/>
      <c r="U360" s="10"/>
      <c r="V360" s="10"/>
      <c r="W360" s="10"/>
      <c r="X360" s="10"/>
      <c r="Y360" s="10"/>
    </row>
    <row r="361" spans="2:25" ht="15.6" x14ac:dyDescent="0.3">
      <c r="B361" s="311" t="str">
        <f>[7]Mides!E353</f>
        <v>Dorian</v>
      </c>
      <c r="C361" s="312" t="str">
        <f>[7]Mides!D353</f>
        <v>Hernandez</v>
      </c>
      <c r="D361" s="313" t="str">
        <f>IF([7]Mides!F353=1,"X"," ")</f>
        <v xml:space="preserve"> </v>
      </c>
      <c r="E361" s="313" t="str">
        <f>IF([7]Mides!F353=2,"X"," ")</f>
        <v>X</v>
      </c>
      <c r="F361" s="314" t="str">
        <f>[7]Mides!B353</f>
        <v>Menor de edad</v>
      </c>
      <c r="G361" s="313" t="str">
        <f>IF(AND([7]Mides!H353&gt;=1,[7]Mides!H353&lt;=14),"X"," ")</f>
        <v>X</v>
      </c>
      <c r="H361" s="313" t="str">
        <f>IF(AND([7]Mides!H353&gt;=14,[7]Mides!H353&lt;=30),"X"," ")</f>
        <v xml:space="preserve"> </v>
      </c>
      <c r="I361" s="313" t="str">
        <f>IF(AND([7]Mides!H353&gt;=31,[7]Mides!H353&lt;=60),"X","  ")</f>
        <v xml:space="preserve">  </v>
      </c>
      <c r="J361" s="313" t="str">
        <f>IF([7]Mides!H353&gt;60,"X", "  ")</f>
        <v xml:space="preserve">  </v>
      </c>
      <c r="K361" s="315">
        <f>[7]Mides!N353</f>
        <v>0</v>
      </c>
      <c r="L361" s="315">
        <f>[7]Mides!K353</f>
        <v>0</v>
      </c>
      <c r="M361" s="315">
        <f>[7]Mides!L353</f>
        <v>0</v>
      </c>
      <c r="N361" s="315" t="str">
        <f>[7]Mides!M353</f>
        <v>X</v>
      </c>
      <c r="O361" s="315">
        <f t="shared" si="5"/>
        <v>0</v>
      </c>
      <c r="P361" s="315" t="str">
        <f>[7]Mides!R353</f>
        <v>Guatemala</v>
      </c>
      <c r="Q361" s="315" t="str">
        <f>[7]Mides!S353</f>
        <v>Guatemala</v>
      </c>
      <c r="R361" s="10"/>
      <c r="S361" s="10"/>
      <c r="T361" s="10"/>
      <c r="U361" s="10"/>
      <c r="V361" s="10"/>
      <c r="W361" s="10"/>
      <c r="X361" s="10"/>
      <c r="Y361" s="10"/>
    </row>
    <row r="362" spans="2:25" ht="15.6" x14ac:dyDescent="0.3">
      <c r="B362" s="311" t="str">
        <f>[7]Mides!E354</f>
        <v>Norma</v>
      </c>
      <c r="C362" s="312" t="str">
        <f>[7]Mides!D354</f>
        <v xml:space="preserve">Cano </v>
      </c>
      <c r="D362" s="313" t="str">
        <f>IF([7]Mides!F354=1,"X"," ")</f>
        <v>X</v>
      </c>
      <c r="E362" s="313" t="str">
        <f>IF([7]Mides!F354=2,"X"," ")</f>
        <v xml:space="preserve"> </v>
      </c>
      <c r="F362" s="314">
        <f>[7]Mides!B354</f>
        <v>2422783961301</v>
      </c>
      <c r="G362" s="313" t="str">
        <f>IF(AND([7]Mides!H354&gt;=1,[7]Mides!H354&lt;=14),"X"," ")</f>
        <v xml:space="preserve"> </v>
      </c>
      <c r="H362" s="313" t="str">
        <f>IF(AND([7]Mides!H354&gt;=14,[7]Mides!H354&lt;=30),"X"," ")</f>
        <v xml:space="preserve"> </v>
      </c>
      <c r="I362" s="313" t="str">
        <f>IF(AND([7]Mides!H354&gt;=31,[7]Mides!H354&lt;=60),"X","  ")</f>
        <v>X</v>
      </c>
      <c r="J362" s="313" t="str">
        <f>IF([7]Mides!H354&gt;60,"X", "  ")</f>
        <v xml:space="preserve">  </v>
      </c>
      <c r="K362" s="315">
        <f>[7]Mides!N354</f>
        <v>0</v>
      </c>
      <c r="L362" s="315">
        <f>[7]Mides!K354</f>
        <v>0</v>
      </c>
      <c r="M362" s="315">
        <f>[7]Mides!L354</f>
        <v>0</v>
      </c>
      <c r="N362" s="315" t="str">
        <f>[7]Mides!M354</f>
        <v>X</v>
      </c>
      <c r="O362" s="315">
        <f t="shared" si="5"/>
        <v>0</v>
      </c>
      <c r="P362" s="315" t="str">
        <f>[7]Mides!R354</f>
        <v>Guatemala</v>
      </c>
      <c r="Q362" s="315" t="str">
        <f>[7]Mides!S354</f>
        <v>Guatemala</v>
      </c>
      <c r="R362" s="10"/>
      <c r="S362" s="10"/>
      <c r="T362" s="10"/>
      <c r="U362" s="10"/>
      <c r="V362" s="10"/>
      <c r="W362" s="10"/>
      <c r="X362" s="10"/>
      <c r="Y362" s="10"/>
    </row>
    <row r="363" spans="2:25" ht="15.6" x14ac:dyDescent="0.3">
      <c r="B363" s="311" t="str">
        <f>[7]Mides!E355</f>
        <v>Hans</v>
      </c>
      <c r="C363" s="312" t="str">
        <f>[7]Mides!D355</f>
        <v>Juarez</v>
      </c>
      <c r="D363" s="313" t="str">
        <f>IF([7]Mides!F355=1,"X"," ")</f>
        <v xml:space="preserve"> </v>
      </c>
      <c r="E363" s="313" t="str">
        <f>IF([7]Mides!F355=2,"X"," ")</f>
        <v>X</v>
      </c>
      <c r="F363" s="314" t="str">
        <f>[7]Mides!B355</f>
        <v>Menor de edad</v>
      </c>
      <c r="G363" s="313" t="str">
        <f>IF(AND([7]Mides!H355&gt;=1,[7]Mides!H355&lt;=14),"X"," ")</f>
        <v>X</v>
      </c>
      <c r="H363" s="313" t="str">
        <f>IF(AND([7]Mides!H355&gt;=14,[7]Mides!H355&lt;=30),"X"," ")</f>
        <v xml:space="preserve"> </v>
      </c>
      <c r="I363" s="313" t="str">
        <f>IF(AND([7]Mides!H355&gt;=31,[7]Mides!H355&lt;=60),"X","  ")</f>
        <v xml:space="preserve">  </v>
      </c>
      <c r="J363" s="313" t="str">
        <f>IF([7]Mides!H355&gt;60,"X", "  ")</f>
        <v xml:space="preserve">  </v>
      </c>
      <c r="K363" s="315">
        <f>[7]Mides!N355</f>
        <v>0</v>
      </c>
      <c r="L363" s="315">
        <f>[7]Mides!K355</f>
        <v>0</v>
      </c>
      <c r="M363" s="315">
        <f>[7]Mides!L355</f>
        <v>0</v>
      </c>
      <c r="N363" s="315" t="str">
        <f>[7]Mides!M355</f>
        <v>X</v>
      </c>
      <c r="O363" s="315">
        <f t="shared" si="5"/>
        <v>0</v>
      </c>
      <c r="P363" s="315" t="str">
        <f>[7]Mides!R355</f>
        <v>Guatemala</v>
      </c>
      <c r="Q363" s="315" t="str">
        <f>[7]Mides!S355</f>
        <v>Guatemala</v>
      </c>
      <c r="R363" s="10"/>
      <c r="S363" s="10"/>
      <c r="T363" s="10"/>
      <c r="U363" s="10"/>
      <c r="V363" s="10"/>
      <c r="W363" s="10"/>
      <c r="X363" s="10"/>
      <c r="Y363" s="10"/>
    </row>
    <row r="364" spans="2:25" ht="15.6" x14ac:dyDescent="0.3">
      <c r="B364" s="311" t="str">
        <f>[7]Mides!E356</f>
        <v>Luz</v>
      </c>
      <c r="C364" s="312" t="str">
        <f>[7]Mides!D356</f>
        <v>Lopez</v>
      </c>
      <c r="D364" s="313" t="str">
        <f>IF([7]Mides!F356=1,"X"," ")</f>
        <v>X</v>
      </c>
      <c r="E364" s="313" t="str">
        <f>IF([7]Mides!F356=2,"X"," ")</f>
        <v xml:space="preserve"> </v>
      </c>
      <c r="F364" s="314">
        <f>[7]Mides!B356</f>
        <v>2529080150101</v>
      </c>
      <c r="G364" s="313" t="str">
        <f>IF(AND([7]Mides!H356&gt;=1,[7]Mides!H356&lt;=14),"X"," ")</f>
        <v xml:space="preserve"> </v>
      </c>
      <c r="H364" s="313" t="str">
        <f>IF(AND([7]Mides!H356&gt;=14,[7]Mides!H356&lt;=30),"X"," ")</f>
        <v xml:space="preserve"> </v>
      </c>
      <c r="I364" s="313" t="str">
        <f>IF(AND([7]Mides!H356&gt;=31,[7]Mides!H356&lt;=60),"X","  ")</f>
        <v>X</v>
      </c>
      <c r="J364" s="313" t="str">
        <f>IF([7]Mides!H356&gt;60,"X", "  ")</f>
        <v xml:space="preserve">  </v>
      </c>
      <c r="K364" s="315">
        <f>[7]Mides!N356</f>
        <v>0</v>
      </c>
      <c r="L364" s="315">
        <f>[7]Mides!K356</f>
        <v>0</v>
      </c>
      <c r="M364" s="315">
        <f>[7]Mides!L356</f>
        <v>0</v>
      </c>
      <c r="N364" s="315" t="str">
        <f>[7]Mides!M356</f>
        <v>x</v>
      </c>
      <c r="O364" s="315">
        <f t="shared" si="5"/>
        <v>0</v>
      </c>
      <c r="P364" s="315" t="str">
        <f>[7]Mides!R356</f>
        <v>Guatemala</v>
      </c>
      <c r="Q364" s="315" t="str">
        <f>[7]Mides!S356</f>
        <v>Guatemala</v>
      </c>
      <c r="R364" s="10"/>
      <c r="S364" s="10"/>
      <c r="T364" s="10"/>
      <c r="U364" s="10"/>
      <c r="V364" s="10"/>
      <c r="W364" s="10"/>
      <c r="X364" s="10"/>
      <c r="Y364" s="10"/>
    </row>
    <row r="365" spans="2:25" ht="15.6" x14ac:dyDescent="0.3">
      <c r="B365" s="311" t="str">
        <f>[7]Mides!E357</f>
        <v>Katia</v>
      </c>
      <c r="C365" s="312" t="str">
        <f>[7]Mides!D357</f>
        <v>Gonzalez</v>
      </c>
      <c r="D365" s="313" t="str">
        <f>IF([7]Mides!F357=1,"X"," ")</f>
        <v>X</v>
      </c>
      <c r="E365" s="313" t="str">
        <f>IF([7]Mides!F357=2,"X"," ")</f>
        <v xml:space="preserve"> </v>
      </c>
      <c r="F365" s="314">
        <f>[7]Mides!B357</f>
        <v>2215065430408</v>
      </c>
      <c r="G365" s="313" t="str">
        <f>IF(AND([7]Mides!H357&gt;=1,[7]Mides!H357&lt;=14),"X"," ")</f>
        <v xml:space="preserve"> </v>
      </c>
      <c r="H365" s="313" t="str">
        <f>IF(AND([7]Mides!H357&gt;=14,[7]Mides!H357&lt;=30),"X"," ")</f>
        <v xml:space="preserve"> </v>
      </c>
      <c r="I365" s="313" t="str">
        <f>IF(AND([7]Mides!H357&gt;=31,[7]Mides!H357&lt;=60),"X","  ")</f>
        <v>X</v>
      </c>
      <c r="J365" s="313" t="str">
        <f>IF([7]Mides!H357&gt;60,"X", "  ")</f>
        <v xml:space="preserve">  </v>
      </c>
      <c r="K365" s="315">
        <f>[7]Mides!N357</f>
        <v>0</v>
      </c>
      <c r="L365" s="315">
        <f>[7]Mides!K357</f>
        <v>0</v>
      </c>
      <c r="M365" s="315">
        <f>[7]Mides!L357</f>
        <v>0</v>
      </c>
      <c r="N365" s="315" t="str">
        <f>[7]Mides!M357</f>
        <v>x</v>
      </c>
      <c r="O365" s="315">
        <f t="shared" si="5"/>
        <v>0</v>
      </c>
      <c r="P365" s="315" t="str">
        <f>[7]Mides!R357</f>
        <v>Guatemala</v>
      </c>
      <c r="Q365" s="315" t="str">
        <f>[7]Mides!S357</f>
        <v>Guatemala</v>
      </c>
      <c r="R365" s="10"/>
      <c r="S365" s="10"/>
      <c r="T365" s="10"/>
      <c r="U365" s="10"/>
      <c r="V365" s="10"/>
      <c r="W365" s="10"/>
      <c r="X365" s="10"/>
      <c r="Y365" s="10"/>
    </row>
    <row r="366" spans="2:25" ht="15.6" x14ac:dyDescent="0.3">
      <c r="B366" s="311" t="str">
        <f>[7]Mides!E358</f>
        <v>Wagner</v>
      </c>
      <c r="C366" s="312" t="str">
        <f>[7]Mides!D358</f>
        <v>Garcia</v>
      </c>
      <c r="D366" s="313" t="str">
        <f>IF([7]Mides!F358=1,"X"," ")</f>
        <v xml:space="preserve"> </v>
      </c>
      <c r="E366" s="313" t="str">
        <f>IF([7]Mides!F358=2,"X"," ")</f>
        <v>X</v>
      </c>
      <c r="F366" s="314">
        <f>[7]Mides!B358</f>
        <v>2567397810114</v>
      </c>
      <c r="G366" s="313" t="str">
        <f>IF(AND([7]Mides!H358&gt;=1,[7]Mides!H358&lt;=14),"X"," ")</f>
        <v xml:space="preserve"> </v>
      </c>
      <c r="H366" s="313" t="str">
        <f>IF(AND([7]Mides!H358&gt;=14,[7]Mides!H358&lt;=30),"X"," ")</f>
        <v>X</v>
      </c>
      <c r="I366" s="313" t="str">
        <f>IF(AND([7]Mides!H358&gt;=31,[7]Mides!H358&lt;=60),"X","  ")</f>
        <v xml:space="preserve">  </v>
      </c>
      <c r="J366" s="313" t="str">
        <f>IF([7]Mides!H358&gt;60,"X", "  ")</f>
        <v xml:space="preserve">  </v>
      </c>
      <c r="K366" s="315">
        <f>[7]Mides!N358</f>
        <v>0</v>
      </c>
      <c r="L366" s="315">
        <f>[7]Mides!K358</f>
        <v>0</v>
      </c>
      <c r="M366" s="315">
        <f>[7]Mides!L358</f>
        <v>0</v>
      </c>
      <c r="N366" s="315" t="str">
        <f>[7]Mides!M358</f>
        <v>x</v>
      </c>
      <c r="O366" s="315">
        <f t="shared" si="5"/>
        <v>0</v>
      </c>
      <c r="P366" s="315" t="str">
        <f>[7]Mides!R358</f>
        <v>Guatemala</v>
      </c>
      <c r="Q366" s="315" t="str">
        <f>[7]Mides!S358</f>
        <v>Guatemala</v>
      </c>
      <c r="R366" s="10"/>
      <c r="S366" s="10"/>
      <c r="T366" s="10"/>
      <c r="U366" s="10"/>
      <c r="V366" s="10"/>
      <c r="W366" s="10"/>
      <c r="X366" s="10"/>
      <c r="Y366" s="10"/>
    </row>
    <row r="367" spans="2:25" ht="15.6" x14ac:dyDescent="0.3">
      <c r="B367" s="311" t="str">
        <f>[7]Mides!E359</f>
        <v xml:space="preserve">Josue </v>
      </c>
      <c r="C367" s="312" t="str">
        <f>[7]Mides!D359</f>
        <v>Illezcas</v>
      </c>
      <c r="D367" s="313" t="str">
        <f>IF([7]Mides!F359=1,"X"," ")</f>
        <v xml:space="preserve"> </v>
      </c>
      <c r="E367" s="313" t="str">
        <f>IF([7]Mides!F359=2,"X"," ")</f>
        <v>X</v>
      </c>
      <c r="F367" s="314" t="str">
        <f>[7]Mides!B359</f>
        <v>menor de edad</v>
      </c>
      <c r="G367" s="313" t="str">
        <f>IF(AND([7]Mides!H359&gt;=1,[7]Mides!H359&lt;=14),"X"," ")</f>
        <v>X</v>
      </c>
      <c r="H367" s="313" t="str">
        <f>IF(AND([7]Mides!H359&gt;=14,[7]Mides!H359&lt;=30),"X"," ")</f>
        <v xml:space="preserve"> </v>
      </c>
      <c r="I367" s="313" t="str">
        <f>IF(AND([7]Mides!H359&gt;=31,[7]Mides!H359&lt;=60),"X","  ")</f>
        <v xml:space="preserve">  </v>
      </c>
      <c r="J367" s="313" t="str">
        <f>IF([7]Mides!H359&gt;60,"X", "  ")</f>
        <v xml:space="preserve">  </v>
      </c>
      <c r="K367" s="315">
        <f>[7]Mides!N359</f>
        <v>0</v>
      </c>
      <c r="L367" s="315">
        <f>[7]Mides!K359</f>
        <v>0</v>
      </c>
      <c r="M367" s="315">
        <f>[7]Mides!L359</f>
        <v>0</v>
      </c>
      <c r="N367" s="315" t="str">
        <f>[7]Mides!M359</f>
        <v>x</v>
      </c>
      <c r="O367" s="315">
        <f t="shared" si="5"/>
        <v>0</v>
      </c>
      <c r="P367" s="315" t="str">
        <f>[7]Mides!R359</f>
        <v>Guatemala</v>
      </c>
      <c r="Q367" s="315" t="str">
        <f>[7]Mides!S359</f>
        <v>Guatemala</v>
      </c>
      <c r="R367" s="10"/>
      <c r="S367" s="10"/>
      <c r="T367" s="10"/>
      <c r="U367" s="10"/>
      <c r="V367" s="10"/>
      <c r="W367" s="10"/>
      <c r="X367" s="10"/>
      <c r="Y367" s="10"/>
    </row>
    <row r="368" spans="2:25" ht="15.6" x14ac:dyDescent="0.3">
      <c r="B368" s="311" t="str">
        <f>[7]Mides!E360</f>
        <v>Franklin</v>
      </c>
      <c r="C368" s="312" t="str">
        <f>[7]Mides!D360</f>
        <v>Diaz</v>
      </c>
      <c r="D368" s="313" t="str">
        <f>IF([7]Mides!F360=1,"X"," ")</f>
        <v xml:space="preserve"> </v>
      </c>
      <c r="E368" s="313" t="str">
        <f>IF([7]Mides!F360=2,"X"," ")</f>
        <v>X</v>
      </c>
      <c r="F368" s="314" t="str">
        <f>[7]Mides!B360</f>
        <v>menor de edad</v>
      </c>
      <c r="G368" s="313" t="str">
        <f>IF(AND([7]Mides!H360&gt;=1,[7]Mides!H360&lt;=14),"X"," ")</f>
        <v>X</v>
      </c>
      <c r="H368" s="313" t="str">
        <f>IF(AND([7]Mides!H360&gt;=14,[7]Mides!H360&lt;=30),"X"," ")</f>
        <v xml:space="preserve"> </v>
      </c>
      <c r="I368" s="313" t="str">
        <f>IF(AND([7]Mides!H360&gt;=31,[7]Mides!H360&lt;=60),"X","  ")</f>
        <v xml:space="preserve">  </v>
      </c>
      <c r="J368" s="313" t="str">
        <f>IF([7]Mides!H360&gt;60,"X", "  ")</f>
        <v xml:space="preserve">  </v>
      </c>
      <c r="K368" s="315">
        <f>[7]Mides!N360</f>
        <v>0</v>
      </c>
      <c r="L368" s="315">
        <f>[7]Mides!K360</f>
        <v>0</v>
      </c>
      <c r="M368" s="315">
        <f>[7]Mides!L360</f>
        <v>0</v>
      </c>
      <c r="N368" s="315" t="str">
        <f>[7]Mides!M360</f>
        <v>x</v>
      </c>
      <c r="O368" s="315">
        <f t="shared" si="5"/>
        <v>0</v>
      </c>
      <c r="P368" s="315" t="str">
        <f>[7]Mides!R360</f>
        <v>Guatemala</v>
      </c>
      <c r="Q368" s="315" t="str">
        <f>[7]Mides!S360</f>
        <v>Guatemala</v>
      </c>
      <c r="R368" s="10"/>
      <c r="S368" s="10"/>
      <c r="T368" s="10"/>
      <c r="U368" s="10"/>
      <c r="V368" s="10"/>
      <c r="W368" s="10"/>
      <c r="X368" s="10"/>
      <c r="Y368" s="10"/>
    </row>
    <row r="369" spans="2:25" ht="15.6" x14ac:dyDescent="0.3">
      <c r="B369" s="311" t="str">
        <f>[7]Mides!E361</f>
        <v>Kelver</v>
      </c>
      <c r="C369" s="312" t="str">
        <f>[7]Mides!D361</f>
        <v>Diaz</v>
      </c>
      <c r="D369" s="313" t="str">
        <f>IF([7]Mides!F361=1,"X"," ")</f>
        <v xml:space="preserve"> </v>
      </c>
      <c r="E369" s="313" t="str">
        <f>IF([7]Mides!F361=2,"X"," ")</f>
        <v>X</v>
      </c>
      <c r="F369" s="314" t="str">
        <f>[7]Mides!B361</f>
        <v>menor de edad</v>
      </c>
      <c r="G369" s="313" t="str">
        <f>IF(AND([7]Mides!H361&gt;=1,[7]Mides!H361&lt;=14),"X"," ")</f>
        <v>X</v>
      </c>
      <c r="H369" s="313" t="str">
        <f>IF(AND([7]Mides!H361&gt;=14,[7]Mides!H361&lt;=30),"X"," ")</f>
        <v xml:space="preserve"> </v>
      </c>
      <c r="I369" s="313" t="str">
        <f>IF(AND([7]Mides!H361&gt;=31,[7]Mides!H361&lt;=60),"X","  ")</f>
        <v xml:space="preserve">  </v>
      </c>
      <c r="J369" s="313" t="str">
        <f>IF([7]Mides!H361&gt;60,"X", "  ")</f>
        <v xml:space="preserve">  </v>
      </c>
      <c r="K369" s="315">
        <f>[7]Mides!N361</f>
        <v>0</v>
      </c>
      <c r="L369" s="315">
        <f>[7]Mides!K361</f>
        <v>0</v>
      </c>
      <c r="M369" s="315">
        <f>[7]Mides!L361</f>
        <v>0</v>
      </c>
      <c r="N369" s="315" t="str">
        <f>[7]Mides!M361</f>
        <v>x</v>
      </c>
      <c r="O369" s="315">
        <f t="shared" si="5"/>
        <v>0</v>
      </c>
      <c r="P369" s="315" t="str">
        <f>[7]Mides!R361</f>
        <v>Guatemala</v>
      </c>
      <c r="Q369" s="315" t="str">
        <f>[7]Mides!S361</f>
        <v>Guatemala</v>
      </c>
      <c r="R369" s="10"/>
      <c r="S369" s="10"/>
      <c r="T369" s="10"/>
      <c r="U369" s="10"/>
      <c r="V369" s="10"/>
      <c r="W369" s="10"/>
      <c r="X369" s="10"/>
      <c r="Y369" s="10"/>
    </row>
    <row r="370" spans="2:25" ht="15.6" x14ac:dyDescent="0.3">
      <c r="B370" s="311" t="str">
        <f>[7]Mides!E362</f>
        <v>Sara</v>
      </c>
      <c r="C370" s="312" t="str">
        <f>[7]Mides!D362</f>
        <v>Juarez</v>
      </c>
      <c r="D370" s="313" t="str">
        <f>IF([7]Mides!F362=1,"X"," ")</f>
        <v xml:space="preserve"> </v>
      </c>
      <c r="E370" s="313" t="str">
        <f>IF([7]Mides!F362=2,"X"," ")</f>
        <v>X</v>
      </c>
      <c r="F370" s="314" t="str">
        <f>[7]Mides!B362</f>
        <v>menor de edad</v>
      </c>
      <c r="G370" s="313" t="str">
        <f>IF(AND([7]Mides!H362&gt;=1,[7]Mides!H362&lt;=14),"X"," ")</f>
        <v>X</v>
      </c>
      <c r="H370" s="313" t="str">
        <f>IF(AND([7]Mides!H362&gt;=14,[7]Mides!H362&lt;=30),"X"," ")</f>
        <v xml:space="preserve"> </v>
      </c>
      <c r="I370" s="313" t="str">
        <f>IF(AND([7]Mides!H362&gt;=31,[7]Mides!H362&lt;=60),"X","  ")</f>
        <v xml:space="preserve">  </v>
      </c>
      <c r="J370" s="313" t="str">
        <f>IF([7]Mides!H362&gt;60,"X", "  ")</f>
        <v xml:space="preserve">  </v>
      </c>
      <c r="K370" s="315">
        <f>[7]Mides!N362</f>
        <v>0</v>
      </c>
      <c r="L370" s="315">
        <f>[7]Mides!K362</f>
        <v>0</v>
      </c>
      <c r="M370" s="315">
        <f>[7]Mides!L362</f>
        <v>0</v>
      </c>
      <c r="N370" s="315" t="str">
        <f>[7]Mides!M362</f>
        <v>x</v>
      </c>
      <c r="O370" s="315">
        <f t="shared" si="5"/>
        <v>0</v>
      </c>
      <c r="P370" s="315" t="str">
        <f>[7]Mides!R362</f>
        <v>Guatemala</v>
      </c>
      <c r="Q370" s="315" t="str">
        <f>[7]Mides!S362</f>
        <v>Guatemala</v>
      </c>
      <c r="R370" s="10"/>
      <c r="S370" s="10"/>
      <c r="T370" s="10"/>
      <c r="U370" s="10"/>
      <c r="V370" s="10"/>
      <c r="W370" s="10"/>
      <c r="X370" s="10"/>
      <c r="Y370" s="10"/>
    </row>
    <row r="371" spans="2:25" ht="15.6" x14ac:dyDescent="0.3">
      <c r="B371" s="311" t="str">
        <f>[7]Mides!E363</f>
        <v>Jose</v>
      </c>
      <c r="C371" s="312" t="str">
        <f>[7]Mides!D363</f>
        <v>Juarez</v>
      </c>
      <c r="D371" s="313" t="str">
        <f>IF([7]Mides!F363=1,"X"," ")</f>
        <v>X</v>
      </c>
      <c r="E371" s="313" t="str">
        <f>IF([7]Mides!F363=2,"X"," ")</f>
        <v xml:space="preserve"> </v>
      </c>
      <c r="F371" s="314" t="str">
        <f>[7]Mides!B363</f>
        <v>menor de edad</v>
      </c>
      <c r="G371" s="313" t="str">
        <f>IF(AND([7]Mides!H363&gt;=1,[7]Mides!H363&lt;=14),"X"," ")</f>
        <v>X</v>
      </c>
      <c r="H371" s="313" t="str">
        <f>IF(AND([7]Mides!H363&gt;=14,[7]Mides!H363&lt;=30),"X"," ")</f>
        <v xml:space="preserve"> </v>
      </c>
      <c r="I371" s="313" t="str">
        <f>IF(AND([7]Mides!H363&gt;=31,[7]Mides!H363&lt;=60),"X","  ")</f>
        <v xml:space="preserve">  </v>
      </c>
      <c r="J371" s="313" t="str">
        <f>IF([7]Mides!H363&gt;60,"X", "  ")</f>
        <v xml:space="preserve">  </v>
      </c>
      <c r="K371" s="315">
        <f>[7]Mides!N363</f>
        <v>0</v>
      </c>
      <c r="L371" s="315">
        <f>[7]Mides!K363</f>
        <v>0</v>
      </c>
      <c r="M371" s="315">
        <f>[7]Mides!L363</f>
        <v>0</v>
      </c>
      <c r="N371" s="315" t="str">
        <f>[7]Mides!M363</f>
        <v>x</v>
      </c>
      <c r="O371" s="315">
        <f t="shared" si="5"/>
        <v>0</v>
      </c>
      <c r="P371" s="315" t="str">
        <f>[7]Mides!R363</f>
        <v>Guatemala</v>
      </c>
      <c r="Q371" s="315" t="str">
        <f>[7]Mides!S363</f>
        <v>Guatemala</v>
      </c>
      <c r="R371" s="10"/>
      <c r="S371" s="10"/>
      <c r="T371" s="10"/>
      <c r="U371" s="10"/>
      <c r="V371" s="10"/>
      <c r="W371" s="10"/>
      <c r="X371" s="10"/>
      <c r="Y371" s="10"/>
    </row>
    <row r="372" spans="2:25" ht="15.6" x14ac:dyDescent="0.3">
      <c r="B372" s="311" t="str">
        <f>[7]Mides!E364</f>
        <v>Jefri</v>
      </c>
      <c r="C372" s="312" t="str">
        <f>[7]Mides!D364</f>
        <v xml:space="preserve">Osveli </v>
      </c>
      <c r="D372" s="313" t="str">
        <f>IF([7]Mides!F364=1,"X"," ")</f>
        <v xml:space="preserve"> </v>
      </c>
      <c r="E372" s="313" t="str">
        <f>IF([7]Mides!F364=2,"X"," ")</f>
        <v>X</v>
      </c>
      <c r="F372" s="314" t="str">
        <f>[7]Mides!B364</f>
        <v xml:space="preserve">menor de edad </v>
      </c>
      <c r="G372" s="313" t="str">
        <f>IF(AND([7]Mides!H364&gt;=1,[7]Mides!H364&lt;=14),"X"," ")</f>
        <v xml:space="preserve"> </v>
      </c>
      <c r="H372" s="313" t="str">
        <f>IF(AND([7]Mides!H364&gt;=14,[7]Mides!H364&lt;=30),"X"," ")</f>
        <v>X</v>
      </c>
      <c r="I372" s="313" t="str">
        <f>IF(AND([7]Mides!H364&gt;=31,[7]Mides!H364&lt;=60),"X","  ")</f>
        <v xml:space="preserve">  </v>
      </c>
      <c r="J372" s="313" t="str">
        <f>IF([7]Mides!H364&gt;60,"X", "  ")</f>
        <v xml:space="preserve">  </v>
      </c>
      <c r="K372" s="315">
        <f>[7]Mides!N364</f>
        <v>0</v>
      </c>
      <c r="L372" s="315">
        <f>[7]Mides!K364</f>
        <v>0</v>
      </c>
      <c r="M372" s="315">
        <f>[7]Mides!L364</f>
        <v>0</v>
      </c>
      <c r="N372" s="315" t="str">
        <f>[7]Mides!M364</f>
        <v>x</v>
      </c>
      <c r="O372" s="315">
        <f t="shared" si="5"/>
        <v>0</v>
      </c>
      <c r="P372" s="315" t="str">
        <f>[7]Mides!R364</f>
        <v>Guatemala</v>
      </c>
      <c r="Q372" s="315" t="str">
        <f>[7]Mides!S364</f>
        <v>Guatemala</v>
      </c>
      <c r="R372" s="10"/>
      <c r="S372" s="10"/>
      <c r="T372" s="10"/>
      <c r="U372" s="10"/>
      <c r="V372" s="10"/>
      <c r="W372" s="10"/>
      <c r="X372" s="10"/>
      <c r="Y372" s="10"/>
    </row>
    <row r="373" spans="2:25" ht="15.6" x14ac:dyDescent="0.3">
      <c r="B373" s="311" t="str">
        <f>[7]Mides!E365</f>
        <v>Erick</v>
      </c>
      <c r="C373" s="312" t="str">
        <f>[7]Mides!D365</f>
        <v>Rivas</v>
      </c>
      <c r="D373" s="313" t="str">
        <f>IF([7]Mides!F365=1,"X"," ")</f>
        <v xml:space="preserve"> </v>
      </c>
      <c r="E373" s="313" t="str">
        <f>IF([7]Mides!F365=2,"X"," ")</f>
        <v>X</v>
      </c>
      <c r="F373" s="314">
        <f>[7]Mides!B365</f>
        <v>2753056510101</v>
      </c>
      <c r="G373" s="313" t="str">
        <f>IF(AND([7]Mides!H365&gt;=1,[7]Mides!H365&lt;=14),"X"," ")</f>
        <v xml:space="preserve"> </v>
      </c>
      <c r="H373" s="313" t="str">
        <f>IF(AND([7]Mides!H365&gt;=14,[7]Mides!H365&lt;=30),"X"," ")</f>
        <v>X</v>
      </c>
      <c r="I373" s="313" t="str">
        <f>IF(AND([7]Mides!H365&gt;=31,[7]Mides!H365&lt;=60),"X","  ")</f>
        <v xml:space="preserve">  </v>
      </c>
      <c r="J373" s="313" t="str">
        <f>IF([7]Mides!H365&gt;60,"X", "  ")</f>
        <v xml:space="preserve">  </v>
      </c>
      <c r="K373" s="315">
        <f>[7]Mides!N365</f>
        <v>0</v>
      </c>
      <c r="L373" s="315">
        <f>[7]Mides!K365</f>
        <v>0</v>
      </c>
      <c r="M373" s="315">
        <f>[7]Mides!L365</f>
        <v>0</v>
      </c>
      <c r="N373" s="315" t="str">
        <f>[7]Mides!M365</f>
        <v>x</v>
      </c>
      <c r="O373" s="315">
        <f t="shared" si="5"/>
        <v>0</v>
      </c>
      <c r="P373" s="315" t="str">
        <f>[7]Mides!R365</f>
        <v>Guatemala</v>
      </c>
      <c r="Q373" s="315" t="str">
        <f>[7]Mides!S365</f>
        <v>Guatemala</v>
      </c>
      <c r="R373" s="10"/>
      <c r="S373" s="10"/>
      <c r="T373" s="10"/>
      <c r="U373" s="10"/>
      <c r="V373" s="10"/>
      <c r="W373" s="10"/>
      <c r="X373" s="10"/>
      <c r="Y373" s="10"/>
    </row>
    <row r="374" spans="2:25" ht="15.6" x14ac:dyDescent="0.3">
      <c r="B374" s="311" t="str">
        <f>[7]Mides!E366</f>
        <v>Ingrid</v>
      </c>
      <c r="C374" s="312" t="str">
        <f>[7]Mides!D366</f>
        <v>Morales</v>
      </c>
      <c r="D374" s="313" t="str">
        <f>IF([7]Mides!F366=1,"X"," ")</f>
        <v>X</v>
      </c>
      <c r="E374" s="313" t="str">
        <f>IF([7]Mides!F366=2,"X"," ")</f>
        <v xml:space="preserve"> </v>
      </c>
      <c r="F374" s="314">
        <f>[7]Mides!B366</f>
        <v>2376489890101</v>
      </c>
      <c r="G374" s="313" t="str">
        <f>IF(AND([7]Mides!H366&gt;=1,[7]Mides!H366&lt;=14),"X"," ")</f>
        <v xml:space="preserve"> </v>
      </c>
      <c r="H374" s="313" t="str">
        <f>IF(AND([7]Mides!H366&gt;=14,[7]Mides!H366&lt;=30),"X"," ")</f>
        <v xml:space="preserve"> </v>
      </c>
      <c r="I374" s="313" t="str">
        <f>IF(AND([7]Mides!H366&gt;=31,[7]Mides!H366&lt;=60),"X","  ")</f>
        <v>X</v>
      </c>
      <c r="J374" s="313" t="str">
        <f>IF([7]Mides!H366&gt;60,"X", "  ")</f>
        <v xml:space="preserve">  </v>
      </c>
      <c r="K374" s="315">
        <f>[7]Mides!N366</f>
        <v>0</v>
      </c>
      <c r="L374" s="315">
        <f>[7]Mides!K366</f>
        <v>0</v>
      </c>
      <c r="M374" s="315">
        <f>[7]Mides!L366</f>
        <v>0</v>
      </c>
      <c r="N374" s="315" t="str">
        <f>[7]Mides!M366</f>
        <v>x</v>
      </c>
      <c r="O374" s="315">
        <f t="shared" si="5"/>
        <v>0</v>
      </c>
      <c r="P374" s="315" t="str">
        <f>[7]Mides!R366</f>
        <v>Guatemala</v>
      </c>
      <c r="Q374" s="315" t="str">
        <f>[7]Mides!S366</f>
        <v>Guatemala</v>
      </c>
      <c r="R374" s="10"/>
      <c r="S374" s="10"/>
      <c r="T374" s="10"/>
      <c r="U374" s="10"/>
      <c r="V374" s="10"/>
      <c r="W374" s="10"/>
      <c r="X374" s="10"/>
      <c r="Y374" s="10"/>
    </row>
    <row r="375" spans="2:25" ht="15.6" x14ac:dyDescent="0.3">
      <c r="B375" s="311" t="str">
        <f>[7]Mides!E367</f>
        <v>Julio</v>
      </c>
      <c r="C375" s="312" t="str">
        <f>[7]Mides!D367</f>
        <v>Eraso</v>
      </c>
      <c r="D375" s="313" t="str">
        <f>IF([7]Mides!F367=1,"X"," ")</f>
        <v xml:space="preserve"> </v>
      </c>
      <c r="E375" s="313" t="str">
        <f>IF([7]Mides!F367=2,"X"," ")</f>
        <v>X</v>
      </c>
      <c r="F375" s="314" t="str">
        <f>[7]Mides!B367</f>
        <v xml:space="preserve">menor de edad </v>
      </c>
      <c r="G375" s="313" t="str">
        <f>IF(AND([7]Mides!H367&gt;=1,[7]Mides!H367&lt;=14),"X"," ")</f>
        <v>X</v>
      </c>
      <c r="H375" s="313" t="str">
        <f>IF(AND([7]Mides!H367&gt;=14,[7]Mides!H367&lt;=30),"X"," ")</f>
        <v xml:space="preserve"> </v>
      </c>
      <c r="I375" s="313" t="str">
        <f>IF(AND([7]Mides!H367&gt;=31,[7]Mides!H367&lt;=60),"X","  ")</f>
        <v xml:space="preserve">  </v>
      </c>
      <c r="J375" s="313" t="str">
        <f>IF([7]Mides!H367&gt;60,"X", "  ")</f>
        <v xml:space="preserve">  </v>
      </c>
      <c r="K375" s="315">
        <f>[7]Mides!N367</f>
        <v>0</v>
      </c>
      <c r="L375" s="315">
        <f>[7]Mides!K367</f>
        <v>0</v>
      </c>
      <c r="M375" s="315">
        <f>[7]Mides!L367</f>
        <v>0</v>
      </c>
      <c r="N375" s="315" t="str">
        <f>[7]Mides!M367</f>
        <v>x</v>
      </c>
      <c r="O375" s="315">
        <f t="shared" si="5"/>
        <v>0</v>
      </c>
      <c r="P375" s="315" t="str">
        <f>[7]Mides!R367</f>
        <v>Guatemala</v>
      </c>
      <c r="Q375" s="315" t="str">
        <f>[7]Mides!S367</f>
        <v>Guatemala</v>
      </c>
      <c r="R375" s="10"/>
      <c r="S375" s="10"/>
      <c r="T375" s="10"/>
      <c r="U375" s="10"/>
      <c r="V375" s="10"/>
      <c r="W375" s="10"/>
      <c r="X375" s="10"/>
      <c r="Y375" s="10"/>
    </row>
    <row r="376" spans="2:25" ht="15.6" x14ac:dyDescent="0.3">
      <c r="B376" s="311" t="str">
        <f>[7]Mides!E368</f>
        <v>Fredy</v>
      </c>
      <c r="C376" s="312" t="str">
        <f>[7]Mides!D368</f>
        <v>Canel</v>
      </c>
      <c r="D376" s="313" t="str">
        <f>IF([7]Mides!F368=1,"X"," ")</f>
        <v xml:space="preserve"> </v>
      </c>
      <c r="E376" s="313" t="str">
        <f>IF([7]Mides!F368=2,"X"," ")</f>
        <v>X</v>
      </c>
      <c r="F376" s="314" t="str">
        <f>[7]Mides!B368</f>
        <v xml:space="preserve">menor de edad </v>
      </c>
      <c r="G376" s="313" t="str">
        <f>IF(AND([7]Mides!H368&gt;=1,[7]Mides!H368&lt;=14),"X"," ")</f>
        <v>X</v>
      </c>
      <c r="H376" s="313" t="str">
        <f>IF(AND([7]Mides!H368&gt;=14,[7]Mides!H368&lt;=30),"X"," ")</f>
        <v xml:space="preserve"> </v>
      </c>
      <c r="I376" s="313" t="str">
        <f>IF(AND([7]Mides!H368&gt;=31,[7]Mides!H368&lt;=60),"X","  ")</f>
        <v xml:space="preserve">  </v>
      </c>
      <c r="J376" s="313" t="str">
        <f>IF([7]Mides!H368&gt;60,"X", "  ")</f>
        <v xml:space="preserve">  </v>
      </c>
      <c r="K376" s="315">
        <f>[7]Mides!N368</f>
        <v>0</v>
      </c>
      <c r="L376" s="315">
        <f>[7]Mides!K368</f>
        <v>0</v>
      </c>
      <c r="M376" s="315">
        <f>[7]Mides!L368</f>
        <v>0</v>
      </c>
      <c r="N376" s="315" t="str">
        <f>[7]Mides!M368</f>
        <v>x</v>
      </c>
      <c r="O376" s="315">
        <f t="shared" si="5"/>
        <v>0</v>
      </c>
      <c r="P376" s="315" t="str">
        <f>[7]Mides!R368</f>
        <v>Guatemala</v>
      </c>
      <c r="Q376" s="315" t="str">
        <f>[7]Mides!S368</f>
        <v>Guatemala</v>
      </c>
      <c r="R376" s="10"/>
      <c r="S376" s="10"/>
      <c r="T376" s="10"/>
      <c r="U376" s="10"/>
      <c r="V376" s="10"/>
      <c r="W376" s="10"/>
      <c r="X376" s="10"/>
      <c r="Y376" s="10"/>
    </row>
    <row r="377" spans="2:25" ht="15.6" x14ac:dyDescent="0.3">
      <c r="B377" s="311" t="str">
        <f>[7]Mides!E369</f>
        <v>Byron</v>
      </c>
      <c r="C377" s="312" t="str">
        <f>[7]Mides!D369</f>
        <v>Vidal</v>
      </c>
      <c r="D377" s="313" t="str">
        <f>IF([7]Mides!F369=1,"X"," ")</f>
        <v xml:space="preserve"> </v>
      </c>
      <c r="E377" s="313" t="str">
        <f>IF([7]Mides!F369=2,"X"," ")</f>
        <v>X</v>
      </c>
      <c r="F377" s="314">
        <f>[7]Mides!B369</f>
        <v>2451292270101</v>
      </c>
      <c r="G377" s="313" t="str">
        <f>IF(AND([7]Mides!H369&gt;=1,[7]Mides!H369&lt;=14),"X"," ")</f>
        <v xml:space="preserve"> </v>
      </c>
      <c r="H377" s="313" t="str">
        <f>IF(AND([7]Mides!H369&gt;=14,[7]Mides!H369&lt;=30),"X"," ")</f>
        <v xml:space="preserve"> </v>
      </c>
      <c r="I377" s="313" t="str">
        <f>IF(AND([7]Mides!H369&gt;=31,[7]Mides!H369&lt;=60),"X","  ")</f>
        <v>X</v>
      </c>
      <c r="J377" s="313" t="str">
        <f>IF([7]Mides!H369&gt;60,"X", "  ")</f>
        <v xml:space="preserve">  </v>
      </c>
      <c r="K377" s="315">
        <f>[7]Mides!N369</f>
        <v>0</v>
      </c>
      <c r="L377" s="315">
        <f>[7]Mides!K369</f>
        <v>0</v>
      </c>
      <c r="M377" s="315">
        <f>[7]Mides!L369</f>
        <v>0</v>
      </c>
      <c r="N377" s="315" t="str">
        <f>[7]Mides!M369</f>
        <v>x</v>
      </c>
      <c r="O377" s="315">
        <f t="shared" si="5"/>
        <v>0</v>
      </c>
      <c r="P377" s="315" t="str">
        <f>[7]Mides!R369</f>
        <v>Guatemala</v>
      </c>
      <c r="Q377" s="315" t="str">
        <f>[7]Mides!S369</f>
        <v>Guatemala</v>
      </c>
      <c r="R377" s="10"/>
      <c r="S377" s="10"/>
      <c r="T377" s="10"/>
      <c r="U377" s="10"/>
      <c r="V377" s="10"/>
      <c r="W377" s="10"/>
      <c r="X377" s="10"/>
      <c r="Y377" s="10"/>
    </row>
    <row r="378" spans="2:25" ht="15.6" x14ac:dyDescent="0.3">
      <c r="B378" s="311" t="str">
        <f>[7]Mides!E370</f>
        <v>Abigail</v>
      </c>
      <c r="C378" s="312" t="str">
        <f>[7]Mides!D370</f>
        <v>Barillas</v>
      </c>
      <c r="D378" s="313" t="str">
        <f>IF([7]Mides!F370=1,"X"," ")</f>
        <v>X</v>
      </c>
      <c r="E378" s="313" t="str">
        <f>IF([7]Mides!F370=2,"X"," ")</f>
        <v xml:space="preserve"> </v>
      </c>
      <c r="F378" s="314" t="str">
        <f>[7]Mides!B370</f>
        <v>menor de edad</v>
      </c>
      <c r="G378" s="313" t="str">
        <f>IF(AND([7]Mides!H370&gt;=1,[7]Mides!H370&lt;=14),"X"," ")</f>
        <v xml:space="preserve"> </v>
      </c>
      <c r="H378" s="313" t="str">
        <f>IF(AND([7]Mides!H370&gt;=14,[7]Mides!H370&lt;=30),"X"," ")</f>
        <v>X</v>
      </c>
      <c r="I378" s="313" t="str">
        <f>IF(AND([7]Mides!H370&gt;=31,[7]Mides!H370&lt;=60),"X","  ")</f>
        <v xml:space="preserve">  </v>
      </c>
      <c r="J378" s="313" t="str">
        <f>IF([7]Mides!H370&gt;60,"X", "  ")</f>
        <v xml:space="preserve">  </v>
      </c>
      <c r="K378" s="315">
        <f>[7]Mides!N370</f>
        <v>0</v>
      </c>
      <c r="L378" s="315">
        <f>[7]Mides!K370</f>
        <v>0</v>
      </c>
      <c r="M378" s="315">
        <f>[7]Mides!L370</f>
        <v>0</v>
      </c>
      <c r="N378" s="315" t="str">
        <f>[7]Mides!M370</f>
        <v>x</v>
      </c>
      <c r="O378" s="315">
        <f t="shared" si="5"/>
        <v>0</v>
      </c>
      <c r="P378" s="315" t="str">
        <f>[7]Mides!R370</f>
        <v>Guatemala</v>
      </c>
      <c r="Q378" s="315" t="str">
        <f>[7]Mides!S370</f>
        <v>Guatemala</v>
      </c>
      <c r="R378" s="10"/>
      <c r="S378" s="10"/>
      <c r="T378" s="10"/>
      <c r="U378" s="10"/>
      <c r="V378" s="10"/>
      <c r="W378" s="10"/>
      <c r="X378" s="10"/>
      <c r="Y378" s="10"/>
    </row>
    <row r="379" spans="2:25" ht="15.6" x14ac:dyDescent="0.3">
      <c r="B379" s="311" t="str">
        <f>[7]Mides!E371</f>
        <v>Jose</v>
      </c>
      <c r="C379" s="312" t="str">
        <f>[7]Mides!D371</f>
        <v>Penagos</v>
      </c>
      <c r="D379" s="313" t="str">
        <f>IF([7]Mides!F371=1,"X"," ")</f>
        <v xml:space="preserve"> </v>
      </c>
      <c r="E379" s="313" t="str">
        <f>IF([7]Mides!F371=2,"X"," ")</f>
        <v>X</v>
      </c>
      <c r="F379" s="314" t="str">
        <f>[7]Mides!B371</f>
        <v>menor de edad</v>
      </c>
      <c r="G379" s="313" t="str">
        <f>IF(AND([7]Mides!H371&gt;=1,[7]Mides!H371&lt;=14),"X"," ")</f>
        <v>X</v>
      </c>
      <c r="H379" s="313" t="str">
        <f>IF(AND([7]Mides!H371&gt;=14,[7]Mides!H371&lt;=30),"X"," ")</f>
        <v>X</v>
      </c>
      <c r="I379" s="313" t="str">
        <f>IF(AND([7]Mides!H371&gt;=31,[7]Mides!H371&lt;=60),"X","  ")</f>
        <v xml:space="preserve">  </v>
      </c>
      <c r="J379" s="313" t="str">
        <f>IF([7]Mides!H371&gt;60,"X", "  ")</f>
        <v xml:space="preserve">  </v>
      </c>
      <c r="K379" s="315">
        <f>[7]Mides!N371</f>
        <v>0</v>
      </c>
      <c r="L379" s="315">
        <f>[7]Mides!K371</f>
        <v>0</v>
      </c>
      <c r="M379" s="315">
        <f>[7]Mides!L371</f>
        <v>0</v>
      </c>
      <c r="N379" s="315" t="str">
        <f>[7]Mides!M371</f>
        <v>x</v>
      </c>
      <c r="O379" s="315">
        <f t="shared" si="5"/>
        <v>0</v>
      </c>
      <c r="P379" s="315" t="str">
        <f>[7]Mides!R371</f>
        <v>Guatemala</v>
      </c>
      <c r="Q379" s="315" t="str">
        <f>[7]Mides!S371</f>
        <v>Guatemala</v>
      </c>
      <c r="R379" s="10"/>
      <c r="S379" s="10"/>
      <c r="T379" s="10"/>
      <c r="U379" s="10"/>
      <c r="V379" s="10"/>
      <c r="W379" s="10"/>
      <c r="X379" s="10"/>
      <c r="Y379" s="10"/>
    </row>
    <row r="380" spans="2:25" ht="15.6" x14ac:dyDescent="0.3">
      <c r="B380" s="311" t="str">
        <f>[7]Mides!E372</f>
        <v>Rodrigo</v>
      </c>
      <c r="C380" s="312" t="str">
        <f>[7]Mides!D372</f>
        <v>Solares</v>
      </c>
      <c r="D380" s="313" t="str">
        <f>IF([7]Mides!F372=1,"X"," ")</f>
        <v xml:space="preserve"> </v>
      </c>
      <c r="E380" s="313" t="str">
        <f>IF([7]Mides!F372=2,"X"," ")</f>
        <v>X</v>
      </c>
      <c r="F380" s="314" t="str">
        <f>[7]Mides!B372</f>
        <v>menor de edad</v>
      </c>
      <c r="G380" s="313" t="str">
        <f>IF(AND([7]Mides!H372&gt;=1,[7]Mides!H372&lt;=14),"X"," ")</f>
        <v>X</v>
      </c>
      <c r="H380" s="313" t="str">
        <f>IF(AND([7]Mides!H372&gt;=14,[7]Mides!H372&lt;=30),"X"," ")</f>
        <v xml:space="preserve"> </v>
      </c>
      <c r="I380" s="313" t="str">
        <f>IF(AND([7]Mides!H372&gt;=31,[7]Mides!H372&lt;=60),"X","  ")</f>
        <v xml:space="preserve">  </v>
      </c>
      <c r="J380" s="313" t="str">
        <f>IF([7]Mides!H372&gt;60,"X", "  ")</f>
        <v xml:space="preserve">  </v>
      </c>
      <c r="K380" s="315">
        <f>[7]Mides!N372</f>
        <v>0</v>
      </c>
      <c r="L380" s="315">
        <f>[7]Mides!K372</f>
        <v>0</v>
      </c>
      <c r="M380" s="315">
        <f>[7]Mides!L372</f>
        <v>0</v>
      </c>
      <c r="N380" s="315" t="str">
        <f>[7]Mides!M372</f>
        <v>x</v>
      </c>
      <c r="O380" s="315">
        <f t="shared" si="5"/>
        <v>0</v>
      </c>
      <c r="P380" s="315" t="str">
        <f>[7]Mides!R372</f>
        <v>Guatemala</v>
      </c>
      <c r="Q380" s="315" t="str">
        <f>[7]Mides!S372</f>
        <v>Guatemala</v>
      </c>
      <c r="R380" s="10"/>
      <c r="S380" s="10"/>
      <c r="T380" s="10"/>
      <c r="U380" s="10"/>
      <c r="V380" s="10"/>
      <c r="W380" s="10"/>
      <c r="X380" s="10"/>
      <c r="Y380" s="10"/>
    </row>
    <row r="381" spans="2:25" ht="15.6" x14ac:dyDescent="0.3">
      <c r="B381" s="311" t="str">
        <f>[7]Mides!E373</f>
        <v xml:space="preserve">Kimberli </v>
      </c>
      <c r="C381" s="312" t="str">
        <f>[7]Mides!D373</f>
        <v xml:space="preserve">Garcia </v>
      </c>
      <c r="D381" s="313" t="str">
        <f>IF([7]Mides!F373=1,"X"," ")</f>
        <v>X</v>
      </c>
      <c r="E381" s="313" t="str">
        <f>IF([7]Mides!F373=2,"X"," ")</f>
        <v xml:space="preserve"> </v>
      </c>
      <c r="F381" s="314" t="str">
        <f>[7]Mides!B373</f>
        <v>menor de edad</v>
      </c>
      <c r="G381" s="313" t="str">
        <f>IF(AND([7]Mides!H373&gt;=1,[7]Mides!H373&lt;=14),"X"," ")</f>
        <v>X</v>
      </c>
      <c r="H381" s="313" t="str">
        <f>IF(AND([7]Mides!H373&gt;=14,[7]Mides!H373&lt;=30),"X"," ")</f>
        <v xml:space="preserve"> </v>
      </c>
      <c r="I381" s="313" t="str">
        <f>IF(AND([7]Mides!H373&gt;=31,[7]Mides!H373&lt;=60),"X","  ")</f>
        <v xml:space="preserve">  </v>
      </c>
      <c r="J381" s="313" t="str">
        <f>IF([7]Mides!H373&gt;60,"X", "  ")</f>
        <v xml:space="preserve">  </v>
      </c>
      <c r="K381" s="315">
        <f>[7]Mides!N373</f>
        <v>0</v>
      </c>
      <c r="L381" s="315">
        <f>[7]Mides!K373</f>
        <v>0</v>
      </c>
      <c r="M381" s="315">
        <f>[7]Mides!L373</f>
        <v>0</v>
      </c>
      <c r="N381" s="315" t="str">
        <f>[7]Mides!M373</f>
        <v>x</v>
      </c>
      <c r="O381" s="315">
        <f t="shared" si="5"/>
        <v>0</v>
      </c>
      <c r="P381" s="315" t="str">
        <f>[7]Mides!R373</f>
        <v>Guatemala</v>
      </c>
      <c r="Q381" s="315" t="str">
        <f>[7]Mides!S373</f>
        <v>Guatemala</v>
      </c>
      <c r="R381" s="10"/>
      <c r="S381" s="10"/>
      <c r="T381" s="10"/>
      <c r="U381" s="10"/>
      <c r="V381" s="10"/>
      <c r="W381" s="10"/>
      <c r="X381" s="10"/>
      <c r="Y381" s="10"/>
    </row>
    <row r="382" spans="2:25" ht="15.6" x14ac:dyDescent="0.3">
      <c r="B382" s="311" t="str">
        <f>[7]Mides!E374</f>
        <v>Claudia</v>
      </c>
      <c r="C382" s="312" t="str">
        <f>[7]Mides!D374</f>
        <v xml:space="preserve">Garcia </v>
      </c>
      <c r="D382" s="313" t="str">
        <f>IF([7]Mides!F374=1,"X"," ")</f>
        <v>X</v>
      </c>
      <c r="E382" s="313" t="str">
        <f>IF([7]Mides!F374=2,"X"," ")</f>
        <v xml:space="preserve"> </v>
      </c>
      <c r="F382" s="314">
        <f>[7]Mides!B374</f>
        <v>1934662280101</v>
      </c>
      <c r="G382" s="313" t="str">
        <f>IF(AND([7]Mides!H374&gt;=1,[7]Mides!H374&lt;=14),"X"," ")</f>
        <v xml:space="preserve"> </v>
      </c>
      <c r="H382" s="313" t="str">
        <f>IF(AND([7]Mides!H374&gt;=14,[7]Mides!H374&lt;=30),"X"," ")</f>
        <v>X</v>
      </c>
      <c r="I382" s="313" t="str">
        <f>IF(AND([7]Mides!H374&gt;=31,[7]Mides!H374&lt;=60),"X","  ")</f>
        <v xml:space="preserve">  </v>
      </c>
      <c r="J382" s="313" t="str">
        <f>IF([7]Mides!H374&gt;60,"X", "  ")</f>
        <v xml:space="preserve">  </v>
      </c>
      <c r="K382" s="315">
        <f>[7]Mides!N374</f>
        <v>0</v>
      </c>
      <c r="L382" s="315">
        <f>[7]Mides!K374</f>
        <v>0</v>
      </c>
      <c r="M382" s="315">
        <f>[7]Mides!L374</f>
        <v>0</v>
      </c>
      <c r="N382" s="315" t="str">
        <f>[7]Mides!M374</f>
        <v>x</v>
      </c>
      <c r="O382" s="315">
        <f t="shared" si="5"/>
        <v>0</v>
      </c>
      <c r="P382" s="315" t="str">
        <f>[7]Mides!R374</f>
        <v>Guatemala</v>
      </c>
      <c r="Q382" s="315" t="str">
        <f>[7]Mides!S374</f>
        <v>Guatemala</v>
      </c>
      <c r="R382" s="10"/>
      <c r="S382" s="10"/>
      <c r="T382" s="10"/>
      <c r="U382" s="10"/>
      <c r="V382" s="10"/>
      <c r="W382" s="10"/>
      <c r="X382" s="10"/>
      <c r="Y382" s="10"/>
    </row>
    <row r="383" spans="2:25" ht="15.6" x14ac:dyDescent="0.3">
      <c r="B383" s="311" t="str">
        <f>[7]Mides!E375</f>
        <v>Miriam</v>
      </c>
      <c r="C383" s="312" t="str">
        <f>[7]Mides!D375</f>
        <v>Alburez</v>
      </c>
      <c r="D383" s="313" t="str">
        <f>IF([7]Mides!F375=1,"X"," ")</f>
        <v>X</v>
      </c>
      <c r="E383" s="313" t="str">
        <f>IF([7]Mides!F375=2,"X"," ")</f>
        <v xml:space="preserve"> </v>
      </c>
      <c r="F383" s="314">
        <f>[7]Mides!B375</f>
        <v>2457699270102</v>
      </c>
      <c r="G383" s="313" t="str">
        <f>IF(AND([7]Mides!H375&gt;=1,[7]Mides!H375&lt;=14),"X"," ")</f>
        <v xml:space="preserve"> </v>
      </c>
      <c r="H383" s="313" t="str">
        <f>IF(AND([7]Mides!H375&gt;=14,[7]Mides!H375&lt;=30),"X"," ")</f>
        <v xml:space="preserve"> </v>
      </c>
      <c r="I383" s="313" t="str">
        <f>IF(AND([7]Mides!H375&gt;=31,[7]Mides!H375&lt;=60),"X","  ")</f>
        <v>X</v>
      </c>
      <c r="J383" s="313" t="str">
        <f>IF([7]Mides!H375&gt;60,"X", "  ")</f>
        <v xml:space="preserve">  </v>
      </c>
      <c r="K383" s="315">
        <f>[7]Mides!N375</f>
        <v>0</v>
      </c>
      <c r="L383" s="315">
        <f>[7]Mides!K375</f>
        <v>0</v>
      </c>
      <c r="M383" s="315">
        <f>[7]Mides!L375</f>
        <v>0</v>
      </c>
      <c r="N383" s="315" t="str">
        <f>[7]Mides!M375</f>
        <v>x</v>
      </c>
      <c r="O383" s="315">
        <f t="shared" si="5"/>
        <v>0</v>
      </c>
      <c r="P383" s="315" t="str">
        <f>[7]Mides!R375</f>
        <v>Guatemala</v>
      </c>
      <c r="Q383" s="315" t="str">
        <f>[7]Mides!S375</f>
        <v>Guatemala</v>
      </c>
      <c r="R383" s="10"/>
      <c r="S383" s="10"/>
      <c r="T383" s="10"/>
      <c r="U383" s="10"/>
      <c r="V383" s="10"/>
      <c r="W383" s="10"/>
      <c r="X383" s="10"/>
      <c r="Y383" s="10"/>
    </row>
    <row r="384" spans="2:25" ht="15.6" x14ac:dyDescent="0.3">
      <c r="B384" s="311" t="str">
        <f>[7]Mides!E376</f>
        <v xml:space="preserve">Jhonathan </v>
      </c>
      <c r="C384" s="312" t="str">
        <f>[7]Mides!D376</f>
        <v xml:space="preserve">Cordero </v>
      </c>
      <c r="D384" s="313" t="str">
        <f>IF([7]Mides!F376=1,"X"," ")</f>
        <v xml:space="preserve"> </v>
      </c>
      <c r="E384" s="313" t="str">
        <f>IF([7]Mides!F376=2,"X"," ")</f>
        <v>X</v>
      </c>
      <c r="F384" s="314">
        <f>[7]Mides!B376</f>
        <v>3493774560101</v>
      </c>
      <c r="G384" s="313" t="str">
        <f>IF(AND([7]Mides!H376&gt;=1,[7]Mides!H376&lt;=14),"X"," ")</f>
        <v>X</v>
      </c>
      <c r="H384" s="313" t="str">
        <f>IF(AND([7]Mides!H376&gt;=14,[7]Mides!H376&lt;=30),"X"," ")</f>
        <v xml:space="preserve"> </v>
      </c>
      <c r="I384" s="313" t="str">
        <f>IF(AND([7]Mides!H376&gt;=31,[7]Mides!H376&lt;=60),"X","  ")</f>
        <v xml:space="preserve">  </v>
      </c>
      <c r="J384" s="313" t="str">
        <f>IF([7]Mides!H376&gt;60,"X", "  ")</f>
        <v xml:space="preserve">  </v>
      </c>
      <c r="K384" s="315">
        <f>[7]Mides!N376</f>
        <v>0</v>
      </c>
      <c r="L384" s="315">
        <f>[7]Mides!K376</f>
        <v>0</v>
      </c>
      <c r="M384" s="315">
        <f>[7]Mides!L376</f>
        <v>0</v>
      </c>
      <c r="N384" s="315" t="str">
        <f>[7]Mides!M376</f>
        <v>x</v>
      </c>
      <c r="O384" s="315">
        <f t="shared" si="5"/>
        <v>0</v>
      </c>
      <c r="P384" s="315" t="str">
        <f>[7]Mides!R376</f>
        <v>Guatemala</v>
      </c>
      <c r="Q384" s="315" t="str">
        <f>[7]Mides!S376</f>
        <v>Guatemala</v>
      </c>
      <c r="R384" s="10"/>
      <c r="S384" s="10"/>
      <c r="T384" s="10"/>
      <c r="U384" s="10"/>
      <c r="V384" s="10"/>
      <c r="W384" s="10"/>
      <c r="X384" s="10"/>
      <c r="Y384" s="10"/>
    </row>
    <row r="385" spans="2:25" ht="15.6" x14ac:dyDescent="0.3">
      <c r="B385" s="311" t="str">
        <f>[7]Mides!E377</f>
        <v>Antohny</v>
      </c>
      <c r="C385" s="312" t="str">
        <f>[7]Mides!D377</f>
        <v>Alburez</v>
      </c>
      <c r="D385" s="313" t="str">
        <f>IF([7]Mides!F377=1,"X"," ")</f>
        <v xml:space="preserve"> </v>
      </c>
      <c r="E385" s="313" t="str">
        <f>IF([7]Mides!F377=2,"X"," ")</f>
        <v>X</v>
      </c>
      <c r="F385" s="314">
        <f>[7]Mides!B377</f>
        <v>2044526000108</v>
      </c>
      <c r="G385" s="313" t="str">
        <f>IF(AND([7]Mides!H377&gt;=1,[7]Mides!H377&lt;=14),"X"," ")</f>
        <v>X</v>
      </c>
      <c r="H385" s="313" t="str">
        <f>IF(AND([7]Mides!H377&gt;=14,[7]Mides!H377&lt;=30),"X"," ")</f>
        <v xml:space="preserve"> </v>
      </c>
      <c r="I385" s="313" t="str">
        <f>IF(AND([7]Mides!H377&gt;=31,[7]Mides!H377&lt;=60),"X","  ")</f>
        <v xml:space="preserve">  </v>
      </c>
      <c r="J385" s="313" t="str">
        <f>IF([7]Mides!H377&gt;60,"X", "  ")</f>
        <v xml:space="preserve">  </v>
      </c>
      <c r="K385" s="315">
        <f>[7]Mides!N377</f>
        <v>0</v>
      </c>
      <c r="L385" s="315">
        <f>[7]Mides!K377</f>
        <v>0</v>
      </c>
      <c r="M385" s="315">
        <f>[7]Mides!L377</f>
        <v>0</v>
      </c>
      <c r="N385" s="315" t="str">
        <f>[7]Mides!M377</f>
        <v>x</v>
      </c>
      <c r="O385" s="315">
        <f t="shared" si="5"/>
        <v>0</v>
      </c>
      <c r="P385" s="315" t="str">
        <f>[7]Mides!R377</f>
        <v>Guatemala</v>
      </c>
      <c r="Q385" s="315" t="str">
        <f>[7]Mides!S377</f>
        <v>Guatemala</v>
      </c>
      <c r="R385" s="10"/>
      <c r="S385" s="10"/>
      <c r="T385" s="10"/>
      <c r="U385" s="10"/>
      <c r="V385" s="10"/>
      <c r="W385" s="10"/>
      <c r="X385" s="10"/>
      <c r="Y385" s="10"/>
    </row>
    <row r="386" spans="2:25" ht="15.6" x14ac:dyDescent="0.3">
      <c r="B386" s="311" t="str">
        <f>[7]Mides!E378</f>
        <v>Jurgem</v>
      </c>
      <c r="C386" s="312" t="str">
        <f>[7]Mides!D378</f>
        <v xml:space="preserve">Cordero </v>
      </c>
      <c r="D386" s="313" t="str">
        <f>IF([7]Mides!F378=1,"X"," ")</f>
        <v xml:space="preserve"> </v>
      </c>
      <c r="E386" s="313" t="str">
        <f>IF([7]Mides!F378=2,"X"," ")</f>
        <v>X</v>
      </c>
      <c r="F386" s="314">
        <f>[7]Mides!B378</f>
        <v>0</v>
      </c>
      <c r="G386" s="313" t="str">
        <f>IF(AND([7]Mides!H378&gt;=1,[7]Mides!H378&lt;=14),"X"," ")</f>
        <v>X</v>
      </c>
      <c r="H386" s="313" t="str">
        <f>IF(AND([7]Mides!H378&gt;=14,[7]Mides!H378&lt;=30),"X"," ")</f>
        <v xml:space="preserve"> </v>
      </c>
      <c r="I386" s="313" t="str">
        <f>IF(AND([7]Mides!H378&gt;=31,[7]Mides!H378&lt;=60),"X","  ")</f>
        <v xml:space="preserve">  </v>
      </c>
      <c r="J386" s="313" t="str">
        <f>IF([7]Mides!H378&gt;60,"X", "  ")</f>
        <v xml:space="preserve">  </v>
      </c>
      <c r="K386" s="315">
        <f>[7]Mides!N378</f>
        <v>0</v>
      </c>
      <c r="L386" s="315">
        <f>[7]Mides!K378</f>
        <v>0</v>
      </c>
      <c r="M386" s="315">
        <f>[7]Mides!L378</f>
        <v>0</v>
      </c>
      <c r="N386" s="315" t="str">
        <f>[7]Mides!M378</f>
        <v>x</v>
      </c>
      <c r="O386" s="315">
        <f t="shared" si="5"/>
        <v>0</v>
      </c>
      <c r="P386" s="315" t="str">
        <f>[7]Mides!R378</f>
        <v>Guatemala</v>
      </c>
      <c r="Q386" s="315" t="str">
        <f>[7]Mides!S378</f>
        <v>Guatemala</v>
      </c>
      <c r="R386" s="10"/>
      <c r="S386" s="10"/>
      <c r="T386" s="10"/>
      <c r="U386" s="10"/>
      <c r="V386" s="10"/>
      <c r="W386" s="10"/>
      <c r="X386" s="10"/>
      <c r="Y386" s="10"/>
    </row>
    <row r="387" spans="2:25" ht="15.6" x14ac:dyDescent="0.3">
      <c r="B387" s="311" t="str">
        <f>[7]Mides!E379</f>
        <v>Alex</v>
      </c>
      <c r="C387" s="312" t="str">
        <f>[7]Mides!D379</f>
        <v>Chicas</v>
      </c>
      <c r="D387" s="313" t="str">
        <f>IF([7]Mides!F379=1,"X"," ")</f>
        <v xml:space="preserve"> </v>
      </c>
      <c r="E387" s="313" t="str">
        <f>IF([7]Mides!F379=2,"X"," ")</f>
        <v>X</v>
      </c>
      <c r="F387" s="314">
        <f>[7]Mides!B379</f>
        <v>0</v>
      </c>
      <c r="G387" s="313" t="str">
        <f>IF(AND([7]Mides!H379&gt;=1,[7]Mides!H379&lt;=14),"X"," ")</f>
        <v>X</v>
      </c>
      <c r="H387" s="313" t="str">
        <f>IF(AND([7]Mides!H379&gt;=14,[7]Mides!H379&lt;=30),"X"," ")</f>
        <v xml:space="preserve"> </v>
      </c>
      <c r="I387" s="313" t="str">
        <f>IF(AND([7]Mides!H379&gt;=31,[7]Mides!H379&lt;=60),"X","  ")</f>
        <v xml:space="preserve">  </v>
      </c>
      <c r="J387" s="313" t="str">
        <f>IF([7]Mides!H379&gt;60,"X", "  ")</f>
        <v xml:space="preserve">  </v>
      </c>
      <c r="K387" s="315">
        <f>[7]Mides!N379</f>
        <v>0</v>
      </c>
      <c r="L387" s="315">
        <f>[7]Mides!K379</f>
        <v>0</v>
      </c>
      <c r="M387" s="315">
        <f>[7]Mides!L379</f>
        <v>0</v>
      </c>
      <c r="N387" s="315" t="str">
        <f>[7]Mides!M379</f>
        <v>x</v>
      </c>
      <c r="O387" s="315">
        <f t="shared" si="5"/>
        <v>0</v>
      </c>
      <c r="P387" s="315" t="str">
        <f>[7]Mides!R379</f>
        <v>Guatemala</v>
      </c>
      <c r="Q387" s="315" t="str">
        <f>[7]Mides!S379</f>
        <v>Guatemala</v>
      </c>
      <c r="R387" s="10"/>
      <c r="S387" s="10"/>
      <c r="T387" s="10"/>
      <c r="U387" s="10"/>
      <c r="V387" s="10"/>
      <c r="W387" s="10"/>
      <c r="X387" s="10"/>
      <c r="Y387" s="10"/>
    </row>
    <row r="388" spans="2:25" ht="15.6" x14ac:dyDescent="0.3">
      <c r="B388" s="311" t="str">
        <f>[7]Mides!E380</f>
        <v>Kevin</v>
      </c>
      <c r="C388" s="312" t="str">
        <f>[7]Mides!D380</f>
        <v>Chicas</v>
      </c>
      <c r="D388" s="313" t="str">
        <f>IF([7]Mides!F380=1,"X"," ")</f>
        <v xml:space="preserve"> </v>
      </c>
      <c r="E388" s="313" t="str">
        <f>IF([7]Mides!F380=2,"X"," ")</f>
        <v>X</v>
      </c>
      <c r="F388" s="314">
        <f>[7]Mides!B380</f>
        <v>3010776140101</v>
      </c>
      <c r="G388" s="313" t="str">
        <f>IF(AND([7]Mides!H380&gt;=1,[7]Mides!H380&lt;=14),"X"," ")</f>
        <v>X</v>
      </c>
      <c r="H388" s="313" t="str">
        <f>IF(AND([7]Mides!H380&gt;=14,[7]Mides!H380&lt;=30),"X"," ")</f>
        <v>X</v>
      </c>
      <c r="I388" s="313" t="str">
        <f>IF(AND([7]Mides!H380&gt;=31,[7]Mides!H380&lt;=60),"X","  ")</f>
        <v xml:space="preserve">  </v>
      </c>
      <c r="J388" s="313" t="str">
        <f>IF([7]Mides!H380&gt;60,"X", "  ")</f>
        <v xml:space="preserve">  </v>
      </c>
      <c r="K388" s="315">
        <f>[7]Mides!N380</f>
        <v>0</v>
      </c>
      <c r="L388" s="315">
        <f>[7]Mides!K380</f>
        <v>0</v>
      </c>
      <c r="M388" s="315">
        <f>[7]Mides!L380</f>
        <v>0</v>
      </c>
      <c r="N388" s="315" t="str">
        <f>[7]Mides!M380</f>
        <v>x</v>
      </c>
      <c r="O388" s="315">
        <f t="shared" si="5"/>
        <v>0</v>
      </c>
      <c r="P388" s="315" t="str">
        <f>[7]Mides!R380</f>
        <v>Guatemala</v>
      </c>
      <c r="Q388" s="315" t="str">
        <f>[7]Mides!S380</f>
        <v>Guatemala</v>
      </c>
      <c r="R388" s="10"/>
      <c r="S388" s="10"/>
      <c r="T388" s="10"/>
      <c r="U388" s="10"/>
      <c r="V388" s="10"/>
      <c r="W388" s="10"/>
      <c r="X388" s="10"/>
      <c r="Y388" s="10"/>
    </row>
    <row r="389" spans="2:25" ht="15.6" x14ac:dyDescent="0.3">
      <c r="B389" s="311" t="str">
        <f>[7]Mides!E381</f>
        <v>Alex</v>
      </c>
      <c r="C389" s="312" t="str">
        <f>[7]Mides!D381</f>
        <v>Chicas</v>
      </c>
      <c r="D389" s="313" t="str">
        <f>IF([7]Mides!F381=1,"X"," ")</f>
        <v xml:space="preserve"> </v>
      </c>
      <c r="E389" s="313" t="str">
        <f>IF([7]Mides!F381=2,"X"," ")</f>
        <v>X</v>
      </c>
      <c r="F389" s="314">
        <f>[7]Mides!B381</f>
        <v>0</v>
      </c>
      <c r="G389" s="313" t="str">
        <f>IF(AND([7]Mides!H381&gt;=1,[7]Mides!H381&lt;=14),"X"," ")</f>
        <v>X</v>
      </c>
      <c r="H389" s="313" t="str">
        <f>IF(AND([7]Mides!H381&gt;=14,[7]Mides!H381&lt;=30),"X"," ")</f>
        <v xml:space="preserve"> </v>
      </c>
      <c r="I389" s="313" t="str">
        <f>IF(AND([7]Mides!H381&gt;=31,[7]Mides!H381&lt;=60),"X","  ")</f>
        <v xml:space="preserve">  </v>
      </c>
      <c r="J389" s="313" t="str">
        <f>IF([7]Mides!H381&gt;60,"X", "  ")</f>
        <v xml:space="preserve">  </v>
      </c>
      <c r="K389" s="315">
        <f>[7]Mides!N381</f>
        <v>0</v>
      </c>
      <c r="L389" s="315">
        <f>[7]Mides!K381</f>
        <v>0</v>
      </c>
      <c r="M389" s="315">
        <f>[7]Mides!L381</f>
        <v>0</v>
      </c>
      <c r="N389" s="315" t="str">
        <f>[7]Mides!M381</f>
        <v>x</v>
      </c>
      <c r="O389" s="315">
        <f t="shared" si="5"/>
        <v>0</v>
      </c>
      <c r="P389" s="315" t="str">
        <f>[7]Mides!R381</f>
        <v>Guatemala</v>
      </c>
      <c r="Q389" s="315" t="str">
        <f>[7]Mides!S381</f>
        <v>Guatemala</v>
      </c>
      <c r="R389" s="10"/>
      <c r="S389" s="10"/>
      <c r="T389" s="10"/>
      <c r="U389" s="10"/>
      <c r="V389" s="10"/>
      <c r="W389" s="10"/>
      <c r="X389" s="10"/>
      <c r="Y389" s="10"/>
    </row>
    <row r="390" spans="2:25" ht="15.6" x14ac:dyDescent="0.3">
      <c r="B390" s="311" t="str">
        <f>[7]Mides!E382</f>
        <v>Luis</v>
      </c>
      <c r="C390" s="312" t="str">
        <f>[7]Mides!D382</f>
        <v>Chicas</v>
      </c>
      <c r="D390" s="313" t="str">
        <f>IF([7]Mides!F382=1,"X"," ")</f>
        <v xml:space="preserve"> </v>
      </c>
      <c r="E390" s="313" t="str">
        <f>IF([7]Mides!F382=2,"X"," ")</f>
        <v>X</v>
      </c>
      <c r="F390" s="314">
        <f>[7]Mides!B382</f>
        <v>2009656970101</v>
      </c>
      <c r="G390" s="313" t="str">
        <f>IF(AND([7]Mides!H382&gt;=1,[7]Mides!H382&lt;=14),"X"," ")</f>
        <v>X</v>
      </c>
      <c r="H390" s="313" t="str">
        <f>IF(AND([7]Mides!H382&gt;=14,[7]Mides!H382&lt;=30),"X"," ")</f>
        <v xml:space="preserve"> </v>
      </c>
      <c r="I390" s="313" t="str">
        <f>IF(AND([7]Mides!H382&gt;=31,[7]Mides!H382&lt;=60),"X","  ")</f>
        <v xml:space="preserve">  </v>
      </c>
      <c r="J390" s="313" t="str">
        <f>IF([7]Mides!H382&gt;60,"X", "  ")</f>
        <v xml:space="preserve">  </v>
      </c>
      <c r="K390" s="315">
        <f>[7]Mides!N382</f>
        <v>0</v>
      </c>
      <c r="L390" s="315">
        <f>[7]Mides!K382</f>
        <v>0</v>
      </c>
      <c r="M390" s="315">
        <f>[7]Mides!L382</f>
        <v>0</v>
      </c>
      <c r="N390" s="315" t="str">
        <f>[7]Mides!M382</f>
        <v>x</v>
      </c>
      <c r="O390" s="315">
        <f t="shared" si="5"/>
        <v>0</v>
      </c>
      <c r="P390" s="315" t="str">
        <f>[7]Mides!R382</f>
        <v>Guatemala</v>
      </c>
      <c r="Q390" s="315" t="str">
        <f>[7]Mides!S382</f>
        <v>Guatemala</v>
      </c>
      <c r="R390" s="10"/>
      <c r="S390" s="10"/>
      <c r="T390" s="10"/>
      <c r="U390" s="10"/>
      <c r="V390" s="10"/>
      <c r="W390" s="10"/>
      <c r="X390" s="10"/>
      <c r="Y390" s="10"/>
    </row>
    <row r="391" spans="2:25" ht="15.6" x14ac:dyDescent="0.3">
      <c r="B391" s="311" t="str">
        <f>[7]Mides!E383</f>
        <v>Luis</v>
      </c>
      <c r="C391" s="312" t="str">
        <f>[7]Mides!D383</f>
        <v>Chicas</v>
      </c>
      <c r="D391" s="313" t="str">
        <f>IF([7]Mides!F383=1,"X"," ")</f>
        <v xml:space="preserve"> </v>
      </c>
      <c r="E391" s="313" t="str">
        <f>IF([7]Mides!F383=2,"X"," ")</f>
        <v>X</v>
      </c>
      <c r="F391" s="314">
        <f>[7]Mides!B383</f>
        <v>2009656970101</v>
      </c>
      <c r="G391" s="313" t="str">
        <f>IF(AND([7]Mides!H383&gt;=1,[7]Mides!H383&lt;=14),"X"," ")</f>
        <v>X</v>
      </c>
      <c r="H391" s="313" t="str">
        <f>IF(AND([7]Mides!H383&gt;=14,[7]Mides!H383&lt;=30),"X"," ")</f>
        <v xml:space="preserve"> </v>
      </c>
      <c r="I391" s="313" t="str">
        <f>IF(AND([7]Mides!H383&gt;=31,[7]Mides!H383&lt;=60),"X","  ")</f>
        <v xml:space="preserve">  </v>
      </c>
      <c r="J391" s="313" t="str">
        <f>IF([7]Mides!H383&gt;60,"X", "  ")</f>
        <v xml:space="preserve">  </v>
      </c>
      <c r="K391" s="315">
        <f>[7]Mides!N383</f>
        <v>0</v>
      </c>
      <c r="L391" s="315">
        <f>[7]Mides!K383</f>
        <v>0</v>
      </c>
      <c r="M391" s="315">
        <f>[7]Mides!L383</f>
        <v>0</v>
      </c>
      <c r="N391" s="315" t="str">
        <f>[7]Mides!M383</f>
        <v>x</v>
      </c>
      <c r="O391" s="315">
        <f t="shared" si="5"/>
        <v>0</v>
      </c>
      <c r="P391" s="315" t="str">
        <f>[7]Mides!R383</f>
        <v>Guatemala</v>
      </c>
      <c r="Q391" s="315" t="str">
        <f>[7]Mides!S383</f>
        <v>Guatemala</v>
      </c>
      <c r="R391" s="10"/>
      <c r="S391" s="10"/>
      <c r="T391" s="10"/>
      <c r="U391" s="10"/>
      <c r="V391" s="10"/>
      <c r="W391" s="10"/>
      <c r="X391" s="10"/>
      <c r="Y391" s="10"/>
    </row>
    <row r="392" spans="2:25" ht="15.6" x14ac:dyDescent="0.3">
      <c r="B392" s="311" t="str">
        <f>[7]Mides!E384</f>
        <v>Kevin</v>
      </c>
      <c r="C392" s="312" t="str">
        <f>[7]Mides!D384</f>
        <v>Chicas</v>
      </c>
      <c r="D392" s="313" t="str">
        <f>IF([7]Mides!F384=1,"X"," ")</f>
        <v xml:space="preserve"> </v>
      </c>
      <c r="E392" s="313" t="str">
        <f>IF([7]Mides!F384=2,"X"," ")</f>
        <v>X</v>
      </c>
      <c r="F392" s="314">
        <f>[7]Mides!B384</f>
        <v>3010776140101</v>
      </c>
      <c r="G392" s="313" t="str">
        <f>IF(AND([7]Mides!H384&gt;=1,[7]Mides!H384&lt;=14),"X"," ")</f>
        <v>X</v>
      </c>
      <c r="H392" s="313" t="str">
        <f>IF(AND([7]Mides!H384&gt;=14,[7]Mides!H384&lt;=30),"X"," ")</f>
        <v>X</v>
      </c>
      <c r="I392" s="313" t="str">
        <f>IF(AND([7]Mides!H384&gt;=31,[7]Mides!H384&lt;=60),"X","  ")</f>
        <v xml:space="preserve">  </v>
      </c>
      <c r="J392" s="313" t="str">
        <f>IF([7]Mides!H384&gt;60,"X", "  ")</f>
        <v xml:space="preserve">  </v>
      </c>
      <c r="K392" s="315">
        <f>[7]Mides!N384</f>
        <v>0</v>
      </c>
      <c r="L392" s="315">
        <f>[7]Mides!K384</f>
        <v>0</v>
      </c>
      <c r="M392" s="315">
        <f>[7]Mides!L384</f>
        <v>0</v>
      </c>
      <c r="N392" s="315" t="str">
        <f>[7]Mides!M384</f>
        <v>x</v>
      </c>
      <c r="O392" s="315">
        <f t="shared" si="5"/>
        <v>0</v>
      </c>
      <c r="P392" s="315" t="str">
        <f>[7]Mides!R384</f>
        <v>Guatemala</v>
      </c>
      <c r="Q392" s="315" t="str">
        <f>[7]Mides!S384</f>
        <v>Guatemala</v>
      </c>
      <c r="R392" s="10"/>
      <c r="S392" s="10"/>
      <c r="T392" s="10"/>
      <c r="U392" s="10"/>
      <c r="V392" s="10"/>
      <c r="W392" s="10"/>
      <c r="X392" s="10"/>
      <c r="Y392" s="10"/>
    </row>
    <row r="393" spans="2:25" ht="15.6" x14ac:dyDescent="0.3">
      <c r="B393" s="311" t="str">
        <f>[7]Mides!E385</f>
        <v>Walter</v>
      </c>
      <c r="C393" s="312" t="str">
        <f>[7]Mides!D385</f>
        <v xml:space="preserve">Gonzalez </v>
      </c>
      <c r="D393" s="313" t="str">
        <f>IF([7]Mides!F385=1,"X"," ")</f>
        <v xml:space="preserve"> </v>
      </c>
      <c r="E393" s="313" t="str">
        <f>IF([7]Mides!F385=2,"X"," ")</f>
        <v>X</v>
      </c>
      <c r="F393" s="314">
        <f>[7]Mides!B385</f>
        <v>512200601364</v>
      </c>
      <c r="G393" s="313" t="str">
        <f>IF(AND([7]Mides!H385&gt;=1,[7]Mides!H385&lt;=14),"X"," ")</f>
        <v>X</v>
      </c>
      <c r="H393" s="313" t="str">
        <f>IF(AND([7]Mides!H385&gt;=14,[7]Mides!H385&lt;=30),"X"," ")</f>
        <v xml:space="preserve"> </v>
      </c>
      <c r="I393" s="313" t="str">
        <f>IF(AND([7]Mides!H385&gt;=31,[7]Mides!H385&lt;=60),"X","  ")</f>
        <v xml:space="preserve">  </v>
      </c>
      <c r="J393" s="313" t="str">
        <f>IF([7]Mides!H385&gt;60,"X", "  ")</f>
        <v xml:space="preserve">  </v>
      </c>
      <c r="K393" s="315">
        <f>[7]Mides!N385</f>
        <v>0</v>
      </c>
      <c r="L393" s="315">
        <f>[7]Mides!K385</f>
        <v>0</v>
      </c>
      <c r="M393" s="315">
        <f>[7]Mides!L385</f>
        <v>0</v>
      </c>
      <c r="N393" s="315" t="str">
        <f>[7]Mides!M385</f>
        <v>x</v>
      </c>
      <c r="O393" s="315">
        <f t="shared" si="5"/>
        <v>0</v>
      </c>
      <c r="P393" s="315" t="str">
        <f>[7]Mides!R385</f>
        <v>Guatemala</v>
      </c>
      <c r="Q393" s="315" t="str">
        <f>[7]Mides!S385</f>
        <v>Guatemala</v>
      </c>
      <c r="R393" s="10"/>
      <c r="S393" s="10"/>
      <c r="T393" s="10"/>
      <c r="U393" s="10"/>
      <c r="V393" s="10"/>
      <c r="W393" s="10"/>
      <c r="X393" s="10"/>
      <c r="Y393" s="10"/>
    </row>
    <row r="394" spans="2:25" ht="15.6" x14ac:dyDescent="0.3">
      <c r="B394" s="311" t="str">
        <f>[7]Mides!E386</f>
        <v>Abner</v>
      </c>
      <c r="C394" s="312" t="str">
        <f>[7]Mides!D386</f>
        <v>Crisóstomo</v>
      </c>
      <c r="D394" s="313" t="str">
        <f>IF([7]Mides!F386=1,"X"," ")</f>
        <v xml:space="preserve"> </v>
      </c>
      <c r="E394" s="313" t="str">
        <f>IF([7]Mides!F386=2,"X"," ")</f>
        <v>X</v>
      </c>
      <c r="F394" s="314">
        <f>[7]Mides!B386</f>
        <v>2081157490101</v>
      </c>
      <c r="G394" s="313" t="str">
        <f>IF(AND([7]Mides!H386&gt;=1,[7]Mides!H386&lt;=14),"X"," ")</f>
        <v xml:space="preserve"> </v>
      </c>
      <c r="H394" s="313" t="str">
        <f>IF(AND([7]Mides!H386&gt;=14,[7]Mides!H386&lt;=30),"X"," ")</f>
        <v>X</v>
      </c>
      <c r="I394" s="313" t="str">
        <f>IF(AND([7]Mides!H386&gt;=31,[7]Mides!H386&lt;=60),"X","  ")</f>
        <v xml:space="preserve">  </v>
      </c>
      <c r="J394" s="313" t="str">
        <f>IF([7]Mides!H386&gt;60,"X", "  ")</f>
        <v xml:space="preserve">  </v>
      </c>
      <c r="K394" s="315">
        <f>[7]Mides!N386</f>
        <v>0</v>
      </c>
      <c r="L394" s="315">
        <f>[7]Mides!K386</f>
        <v>0</v>
      </c>
      <c r="M394" s="315">
        <f>[7]Mides!L386</f>
        <v>0</v>
      </c>
      <c r="N394" s="315" t="str">
        <f>[7]Mides!M386</f>
        <v>x</v>
      </c>
      <c r="O394" s="315">
        <f t="shared" si="5"/>
        <v>0</v>
      </c>
      <c r="P394" s="315" t="str">
        <f>[7]Mides!R386</f>
        <v>Guatemala</v>
      </c>
      <c r="Q394" s="315" t="str">
        <f>[7]Mides!S386</f>
        <v>Guatemala</v>
      </c>
      <c r="R394" s="10"/>
      <c r="S394" s="10"/>
      <c r="T394" s="10"/>
      <c r="U394" s="10"/>
      <c r="V394" s="10"/>
      <c r="W394" s="10"/>
      <c r="X394" s="10"/>
      <c r="Y394" s="10"/>
    </row>
    <row r="395" spans="2:25" ht="15.6" x14ac:dyDescent="0.3">
      <c r="B395" s="311" t="str">
        <f>[7]Mides!E387</f>
        <v>Ashley</v>
      </c>
      <c r="C395" s="312" t="str">
        <f>[7]Mides!D387</f>
        <v xml:space="preserve">Valdéz </v>
      </c>
      <c r="D395" s="313" t="str">
        <f>IF([7]Mides!F387=1,"X"," ")</f>
        <v>X</v>
      </c>
      <c r="E395" s="313" t="str">
        <f>IF([7]Mides!F387=2,"X"," ")</f>
        <v xml:space="preserve"> </v>
      </c>
      <c r="F395" s="314">
        <f>[7]Mides!B387</f>
        <v>2802026600101</v>
      </c>
      <c r="G395" s="313" t="str">
        <f>IF(AND([7]Mides!H387&gt;=1,[7]Mides!H387&lt;=14),"X"," ")</f>
        <v>X</v>
      </c>
      <c r="H395" s="313" t="str">
        <f>IF(AND([7]Mides!H387&gt;=14,[7]Mides!H387&lt;=30),"X"," ")</f>
        <v xml:space="preserve"> </v>
      </c>
      <c r="I395" s="313" t="str">
        <f>IF(AND([7]Mides!H387&gt;=31,[7]Mides!H387&lt;=60),"X","  ")</f>
        <v xml:space="preserve">  </v>
      </c>
      <c r="J395" s="313" t="str">
        <f>IF([7]Mides!H387&gt;60,"X", "  ")</f>
        <v xml:space="preserve">  </v>
      </c>
      <c r="K395" s="315">
        <f>[7]Mides!N387</f>
        <v>0</v>
      </c>
      <c r="L395" s="315">
        <f>[7]Mides!K387</f>
        <v>0</v>
      </c>
      <c r="M395" s="315">
        <f>[7]Mides!L387</f>
        <v>0</v>
      </c>
      <c r="N395" s="315" t="str">
        <f>[7]Mides!M387</f>
        <v>x</v>
      </c>
      <c r="O395" s="315">
        <f t="shared" si="5"/>
        <v>0</v>
      </c>
      <c r="P395" s="315" t="str">
        <f>[7]Mides!R387</f>
        <v>Guatemala</v>
      </c>
      <c r="Q395" s="315" t="str">
        <f>[7]Mides!S387</f>
        <v>Guatemala</v>
      </c>
      <c r="R395" s="10"/>
      <c r="S395" s="10"/>
      <c r="T395" s="10"/>
      <c r="U395" s="10"/>
      <c r="V395" s="10"/>
      <c r="W395" s="10"/>
      <c r="X395" s="10"/>
      <c r="Y395" s="10"/>
    </row>
    <row r="396" spans="2:25" ht="15.6" x14ac:dyDescent="0.3">
      <c r="B396" s="311" t="str">
        <f>[7]Mides!E388</f>
        <v>Jaqueline</v>
      </c>
      <c r="C396" s="312" t="str">
        <f>[7]Mides!D388</f>
        <v>Valdez</v>
      </c>
      <c r="D396" s="313" t="str">
        <f>IF([7]Mides!F388=1,"X"," ")</f>
        <v>X</v>
      </c>
      <c r="E396" s="313" t="str">
        <f>IF([7]Mides!F388=2,"X"," ")</f>
        <v xml:space="preserve"> </v>
      </c>
      <c r="F396" s="314">
        <f>[7]Mides!B388</f>
        <v>0</v>
      </c>
      <c r="G396" s="313" t="str">
        <f>IF(AND([7]Mides!H388&gt;=1,[7]Mides!H388&lt;=14),"X"," ")</f>
        <v>X</v>
      </c>
      <c r="H396" s="313" t="str">
        <f>IF(AND([7]Mides!H388&gt;=14,[7]Mides!H388&lt;=30),"X"," ")</f>
        <v xml:space="preserve"> </v>
      </c>
      <c r="I396" s="313" t="str">
        <f>IF(AND([7]Mides!H388&gt;=31,[7]Mides!H388&lt;=60),"X","  ")</f>
        <v xml:space="preserve">  </v>
      </c>
      <c r="J396" s="313" t="str">
        <f>IF([7]Mides!H388&gt;60,"X", "  ")</f>
        <v xml:space="preserve">  </v>
      </c>
      <c r="K396" s="315">
        <f>[7]Mides!N388</f>
        <v>0</v>
      </c>
      <c r="L396" s="315">
        <f>[7]Mides!K388</f>
        <v>0</v>
      </c>
      <c r="M396" s="315">
        <f>[7]Mides!L388</f>
        <v>0</v>
      </c>
      <c r="N396" s="315" t="str">
        <f>[7]Mides!M388</f>
        <v>x</v>
      </c>
      <c r="O396" s="315">
        <f t="shared" si="5"/>
        <v>0</v>
      </c>
      <c r="P396" s="315" t="str">
        <f>[7]Mides!R388</f>
        <v>Guatemala</v>
      </c>
      <c r="Q396" s="315" t="str">
        <f>[7]Mides!S388</f>
        <v>Guatemala</v>
      </c>
      <c r="R396" s="10"/>
      <c r="S396" s="10"/>
      <c r="T396" s="10"/>
      <c r="U396" s="10"/>
      <c r="V396" s="10"/>
      <c r="W396" s="10"/>
      <c r="X396" s="10"/>
      <c r="Y396" s="10"/>
    </row>
    <row r="397" spans="2:25" ht="15.6" x14ac:dyDescent="0.3">
      <c r="B397" s="311" t="str">
        <f>[7]Mides!E389</f>
        <v>Bárbara</v>
      </c>
      <c r="C397" s="312" t="str">
        <f>[7]Mides!D389</f>
        <v>Samayoa</v>
      </c>
      <c r="D397" s="313" t="str">
        <f>IF([7]Mides!F389=1,"X"," ")</f>
        <v>X</v>
      </c>
      <c r="E397" s="313" t="str">
        <f>IF([7]Mides!F389=2,"X"," ")</f>
        <v xml:space="preserve"> </v>
      </c>
      <c r="F397" s="314">
        <f>[7]Mides!B389</f>
        <v>2084922160108</v>
      </c>
      <c r="G397" s="313" t="str">
        <f>IF(AND([7]Mides!H389&gt;=1,[7]Mides!H389&lt;=14),"X"," ")</f>
        <v>X</v>
      </c>
      <c r="H397" s="313" t="str">
        <f>IF(AND([7]Mides!H389&gt;=14,[7]Mides!H389&lt;=30),"X"," ")</f>
        <v xml:space="preserve"> </v>
      </c>
      <c r="I397" s="313" t="str">
        <f>IF(AND([7]Mides!H389&gt;=31,[7]Mides!H389&lt;=60),"X","  ")</f>
        <v xml:space="preserve">  </v>
      </c>
      <c r="J397" s="313" t="str">
        <f>IF([7]Mides!H389&gt;60,"X", "  ")</f>
        <v xml:space="preserve">  </v>
      </c>
      <c r="K397" s="315">
        <f>[7]Mides!N389</f>
        <v>0</v>
      </c>
      <c r="L397" s="315">
        <f>[7]Mides!K389</f>
        <v>0</v>
      </c>
      <c r="M397" s="315">
        <f>[7]Mides!L389</f>
        <v>0</v>
      </c>
      <c r="N397" s="315" t="str">
        <f>[7]Mides!M389</f>
        <v>x</v>
      </c>
      <c r="O397" s="315">
        <f t="shared" si="5"/>
        <v>0</v>
      </c>
      <c r="P397" s="315" t="str">
        <f>[7]Mides!R389</f>
        <v>Guatemala</v>
      </c>
      <c r="Q397" s="315" t="str">
        <f>[7]Mides!S389</f>
        <v>Guatemala</v>
      </c>
      <c r="R397" s="10"/>
      <c r="S397" s="10"/>
      <c r="T397" s="10"/>
      <c r="U397" s="10"/>
      <c r="V397" s="10"/>
      <c r="W397" s="10"/>
      <c r="X397" s="10"/>
      <c r="Y397" s="10"/>
    </row>
    <row r="398" spans="2:25" ht="15.6" x14ac:dyDescent="0.3">
      <c r="B398" s="311" t="str">
        <f>[7]Mides!E390</f>
        <v>Esteban</v>
      </c>
      <c r="C398" s="312" t="str">
        <f>[7]Mides!D390</f>
        <v>López</v>
      </c>
      <c r="D398" s="313" t="str">
        <f>IF([7]Mides!F390=1,"X"," ")</f>
        <v xml:space="preserve"> </v>
      </c>
      <c r="E398" s="313" t="str">
        <f>IF([7]Mides!F390=2,"X"," ")</f>
        <v>X</v>
      </c>
      <c r="F398" s="314">
        <f>[7]Mides!B390</f>
        <v>2976826951420</v>
      </c>
      <c r="G398" s="313" t="str">
        <f>IF(AND([7]Mides!H390&gt;=1,[7]Mides!H390&lt;=14),"X"," ")</f>
        <v xml:space="preserve"> </v>
      </c>
      <c r="H398" s="313" t="str">
        <f>IF(AND([7]Mides!H390&gt;=14,[7]Mides!H390&lt;=30),"X"," ")</f>
        <v>X</v>
      </c>
      <c r="I398" s="313" t="str">
        <f>IF(AND([7]Mides!H390&gt;=31,[7]Mides!H390&lt;=60),"X","  ")</f>
        <v xml:space="preserve">  </v>
      </c>
      <c r="J398" s="313" t="str">
        <f>IF([7]Mides!H390&gt;60,"X", "  ")</f>
        <v xml:space="preserve">  </v>
      </c>
      <c r="K398" s="315" t="str">
        <f>[7]Mides!N390</f>
        <v>x</v>
      </c>
      <c r="L398" s="315">
        <f>[7]Mides!K390</f>
        <v>0</v>
      </c>
      <c r="M398" s="315">
        <f>[7]Mides!L390</f>
        <v>0</v>
      </c>
      <c r="N398" s="315">
        <f>[7]Mides!M390</f>
        <v>0</v>
      </c>
      <c r="O398" s="315">
        <f t="shared" si="5"/>
        <v>0</v>
      </c>
      <c r="P398" s="315" t="str">
        <f>[7]Mides!R390</f>
        <v>Guatemala</v>
      </c>
      <c r="Q398" s="315" t="str">
        <f>[7]Mides!S390</f>
        <v>Guatemala</v>
      </c>
      <c r="R398" s="10"/>
      <c r="S398" s="10"/>
      <c r="T398" s="10"/>
      <c r="U398" s="10"/>
      <c r="V398" s="10"/>
      <c r="W398" s="10"/>
      <c r="X398" s="10"/>
      <c r="Y398" s="10"/>
    </row>
    <row r="399" spans="2:25" ht="15.6" x14ac:dyDescent="0.3">
      <c r="B399" s="311" t="str">
        <f>[7]Mides!E391</f>
        <v>Marvin</v>
      </c>
      <c r="C399" s="312" t="str">
        <f>[7]Mides!D391</f>
        <v xml:space="preserve">Caal </v>
      </c>
      <c r="D399" s="313" t="str">
        <f>IF([7]Mides!F391=1,"X"," ")</f>
        <v xml:space="preserve"> </v>
      </c>
      <c r="E399" s="313" t="str">
        <f>IF([7]Mides!F391=2,"X"," ")</f>
        <v>X</v>
      </c>
      <c r="F399" s="314">
        <f>[7]Mides!B391</f>
        <v>2234018031601</v>
      </c>
      <c r="G399" s="313" t="str">
        <f>IF(AND([7]Mides!H391&gt;=1,[7]Mides!H391&lt;=14),"X"," ")</f>
        <v xml:space="preserve"> </v>
      </c>
      <c r="H399" s="313" t="str">
        <f>IF(AND([7]Mides!H391&gt;=14,[7]Mides!H391&lt;=30),"X"," ")</f>
        <v xml:space="preserve"> </v>
      </c>
      <c r="I399" s="313" t="str">
        <f>IF(AND([7]Mides!H391&gt;=31,[7]Mides!H391&lt;=60),"X","  ")</f>
        <v>X</v>
      </c>
      <c r="J399" s="313" t="str">
        <f>IF([7]Mides!H391&gt;60,"X", "  ")</f>
        <v xml:space="preserve">  </v>
      </c>
      <c r="K399" s="315" t="str">
        <f>[7]Mides!N391</f>
        <v>x</v>
      </c>
      <c r="L399" s="315">
        <f>[7]Mides!K391</f>
        <v>0</v>
      </c>
      <c r="M399" s="315">
        <f>[7]Mides!L391</f>
        <v>0</v>
      </c>
      <c r="N399" s="315" t="str">
        <f>[7]Mides!M391</f>
        <v>x</v>
      </c>
      <c r="O399" s="315">
        <f t="shared" ref="O399:O462" si="6">SUM(K399:N399)</f>
        <v>0</v>
      </c>
      <c r="P399" s="315" t="str">
        <f>[7]Mides!R391</f>
        <v>Guatemala</v>
      </c>
      <c r="Q399" s="315" t="str">
        <f>[7]Mides!S391</f>
        <v>Guatemala</v>
      </c>
      <c r="R399" s="10"/>
      <c r="S399" s="10"/>
      <c r="T399" s="10"/>
      <c r="U399" s="10"/>
      <c r="V399" s="10"/>
      <c r="W399" s="10"/>
      <c r="X399" s="10"/>
      <c r="Y399" s="10"/>
    </row>
    <row r="400" spans="2:25" ht="15.6" x14ac:dyDescent="0.3">
      <c r="B400" s="311" t="str">
        <f>[7]Mides!E392</f>
        <v>Adelfo</v>
      </c>
      <c r="C400" s="312" t="str">
        <f>[7]Mides!D392</f>
        <v>Fernandez</v>
      </c>
      <c r="D400" s="313" t="str">
        <f>IF([7]Mides!F392=1,"X"," ")</f>
        <v xml:space="preserve"> </v>
      </c>
      <c r="E400" s="313" t="str">
        <f>IF([7]Mides!F392=2,"X"," ")</f>
        <v>X</v>
      </c>
      <c r="F400" s="314">
        <f>[7]Mides!B392</f>
        <v>2429530930101</v>
      </c>
      <c r="G400" s="313" t="str">
        <f>IF(AND([7]Mides!H392&gt;=1,[7]Mides!H392&lt;=14),"X"," ")</f>
        <v xml:space="preserve"> </v>
      </c>
      <c r="H400" s="313" t="str">
        <f>IF(AND([7]Mides!H392&gt;=14,[7]Mides!H392&lt;=30),"X"," ")</f>
        <v xml:space="preserve"> </v>
      </c>
      <c r="I400" s="313" t="str">
        <f>IF(AND([7]Mides!H392&gt;=31,[7]Mides!H392&lt;=60),"X","  ")</f>
        <v>X</v>
      </c>
      <c r="J400" s="313" t="str">
        <f>IF([7]Mides!H392&gt;60,"X", "  ")</f>
        <v xml:space="preserve">  </v>
      </c>
      <c r="K400" s="315">
        <f>[7]Mides!N392</f>
        <v>0</v>
      </c>
      <c r="L400" s="315">
        <f>[7]Mides!K392</f>
        <v>0</v>
      </c>
      <c r="M400" s="315">
        <f>[7]Mides!L392</f>
        <v>0</v>
      </c>
      <c r="N400" s="315" t="str">
        <f>[7]Mides!M392</f>
        <v>x</v>
      </c>
      <c r="O400" s="315">
        <f t="shared" si="6"/>
        <v>0</v>
      </c>
      <c r="P400" s="315" t="str">
        <f>[7]Mides!R392</f>
        <v>Guatemala</v>
      </c>
      <c r="Q400" s="315" t="str">
        <f>[7]Mides!S392</f>
        <v>Guatemala</v>
      </c>
      <c r="R400" s="10"/>
      <c r="S400" s="10"/>
      <c r="T400" s="10"/>
      <c r="U400" s="10"/>
      <c r="V400" s="10"/>
      <c r="W400" s="10"/>
      <c r="X400" s="10"/>
      <c r="Y400" s="10"/>
    </row>
    <row r="401" spans="2:25" ht="15.6" x14ac:dyDescent="0.3">
      <c r="B401" s="311" t="str">
        <f>[7]Mides!E393</f>
        <v>José</v>
      </c>
      <c r="C401" s="312" t="str">
        <f>[7]Mides!D393</f>
        <v>Olivarez</v>
      </c>
      <c r="D401" s="313" t="str">
        <f>IF([7]Mides!F393=1,"X"," ")</f>
        <v xml:space="preserve"> </v>
      </c>
      <c r="E401" s="313" t="str">
        <f>IF([7]Mides!F393=2,"X"," ")</f>
        <v>X</v>
      </c>
      <c r="F401" s="314">
        <f>[7]Mides!B393</f>
        <v>2236818491705</v>
      </c>
      <c r="G401" s="313" t="str">
        <f>IF(AND([7]Mides!H393&gt;=1,[7]Mides!H393&lt;=14),"X"," ")</f>
        <v xml:space="preserve"> </v>
      </c>
      <c r="H401" s="313" t="str">
        <f>IF(AND([7]Mides!H393&gt;=14,[7]Mides!H393&lt;=30),"X"," ")</f>
        <v>X</v>
      </c>
      <c r="I401" s="313" t="str">
        <f>IF(AND([7]Mides!H393&gt;=31,[7]Mides!H393&lt;=60),"X","  ")</f>
        <v xml:space="preserve">  </v>
      </c>
      <c r="J401" s="313" t="str">
        <f>IF([7]Mides!H393&gt;60,"X", "  ")</f>
        <v xml:space="preserve">  </v>
      </c>
      <c r="K401" s="315">
        <f>[7]Mides!N393</f>
        <v>0</v>
      </c>
      <c r="L401" s="315">
        <f>[7]Mides!K393</f>
        <v>0</v>
      </c>
      <c r="M401" s="315">
        <f>[7]Mides!L393</f>
        <v>0</v>
      </c>
      <c r="N401" s="315" t="str">
        <f>[7]Mides!M393</f>
        <v>x</v>
      </c>
      <c r="O401" s="315">
        <f t="shared" si="6"/>
        <v>0</v>
      </c>
      <c r="P401" s="315" t="str">
        <f>[7]Mides!R393</f>
        <v>Guatemala</v>
      </c>
      <c r="Q401" s="315" t="str">
        <f>[7]Mides!S393</f>
        <v>Guatemala</v>
      </c>
      <c r="R401" s="10"/>
      <c r="S401" s="10"/>
      <c r="T401" s="10"/>
      <c r="U401" s="10"/>
      <c r="V401" s="10"/>
      <c r="W401" s="10"/>
      <c r="X401" s="10"/>
      <c r="Y401" s="10"/>
    </row>
    <row r="402" spans="2:25" ht="15.6" x14ac:dyDescent="0.3">
      <c r="B402" s="311" t="str">
        <f>[7]Mides!E394</f>
        <v>Norma</v>
      </c>
      <c r="C402" s="312" t="str">
        <f>[7]Mides!D394</f>
        <v>Cano</v>
      </c>
      <c r="D402" s="313" t="str">
        <f>IF([7]Mides!F394=1,"X"," ")</f>
        <v>X</v>
      </c>
      <c r="E402" s="313" t="str">
        <f>IF([7]Mides!F394=2,"X"," ")</f>
        <v xml:space="preserve"> </v>
      </c>
      <c r="F402" s="314">
        <f>[7]Mides!B394</f>
        <v>2422783961301</v>
      </c>
      <c r="G402" s="313" t="str">
        <f>IF(AND([7]Mides!H394&gt;=1,[7]Mides!H394&lt;=14),"X"," ")</f>
        <v xml:space="preserve"> </v>
      </c>
      <c r="H402" s="313" t="str">
        <f>IF(AND([7]Mides!H394&gt;=14,[7]Mides!H394&lt;=30),"X"," ")</f>
        <v xml:space="preserve"> </v>
      </c>
      <c r="I402" s="313" t="str">
        <f>IF(AND([7]Mides!H394&gt;=31,[7]Mides!H394&lt;=60),"X","  ")</f>
        <v>X</v>
      </c>
      <c r="J402" s="313" t="str">
        <f>IF([7]Mides!H394&gt;60,"X", "  ")</f>
        <v xml:space="preserve">  </v>
      </c>
      <c r="K402" s="315">
        <f>[7]Mides!N394</f>
        <v>0</v>
      </c>
      <c r="L402" s="315">
        <f>[7]Mides!K394</f>
        <v>0</v>
      </c>
      <c r="M402" s="315">
        <f>[7]Mides!L394</f>
        <v>0</v>
      </c>
      <c r="N402" s="315" t="str">
        <f>[7]Mides!M394</f>
        <v>x</v>
      </c>
      <c r="O402" s="315">
        <f t="shared" si="6"/>
        <v>0</v>
      </c>
      <c r="P402" s="315" t="str">
        <f>[7]Mides!R394</f>
        <v>Guatemala</v>
      </c>
      <c r="Q402" s="315" t="str">
        <f>[7]Mides!S394</f>
        <v>Guatemala</v>
      </c>
      <c r="R402" s="10"/>
      <c r="S402" s="10"/>
      <c r="T402" s="10"/>
      <c r="U402" s="10"/>
      <c r="V402" s="10"/>
      <c r="W402" s="10"/>
      <c r="X402" s="10"/>
      <c r="Y402" s="10"/>
    </row>
    <row r="403" spans="2:25" ht="15.6" x14ac:dyDescent="0.3">
      <c r="B403" s="311" t="str">
        <f>[7]Mides!E395</f>
        <v>Cristian</v>
      </c>
      <c r="C403" s="312" t="str">
        <f>[7]Mides!D395</f>
        <v>Urbina</v>
      </c>
      <c r="D403" s="313" t="str">
        <f>IF([7]Mides!F395=1,"X"," ")</f>
        <v xml:space="preserve"> </v>
      </c>
      <c r="E403" s="313" t="str">
        <f>IF([7]Mides!F395=2,"X"," ")</f>
        <v>X</v>
      </c>
      <c r="F403" s="314">
        <f>[7]Mides!B395</f>
        <v>2117560320101</v>
      </c>
      <c r="G403" s="313" t="str">
        <f>IF(AND([7]Mides!H395&gt;=1,[7]Mides!H395&lt;=14),"X"," ")</f>
        <v xml:space="preserve"> </v>
      </c>
      <c r="H403" s="313" t="str">
        <f>IF(AND([7]Mides!H395&gt;=14,[7]Mides!H395&lt;=30),"X"," ")</f>
        <v>X</v>
      </c>
      <c r="I403" s="313" t="str">
        <f>IF(AND([7]Mides!H395&gt;=31,[7]Mides!H395&lt;=60),"X","  ")</f>
        <v xml:space="preserve">  </v>
      </c>
      <c r="J403" s="313" t="str">
        <f>IF([7]Mides!H395&gt;60,"X", "  ")</f>
        <v xml:space="preserve">  </v>
      </c>
      <c r="K403" s="315">
        <f>[7]Mides!N395</f>
        <v>0</v>
      </c>
      <c r="L403" s="315">
        <f>[7]Mides!K395</f>
        <v>0</v>
      </c>
      <c r="M403" s="315">
        <f>[7]Mides!L395</f>
        <v>0</v>
      </c>
      <c r="N403" s="315" t="str">
        <f>[7]Mides!M395</f>
        <v>x</v>
      </c>
      <c r="O403" s="315">
        <f t="shared" si="6"/>
        <v>0</v>
      </c>
      <c r="P403" s="315" t="str">
        <f>[7]Mides!R395</f>
        <v>Guatemala</v>
      </c>
      <c r="Q403" s="315" t="str">
        <f>[7]Mides!S395</f>
        <v>Guatemala</v>
      </c>
      <c r="R403" s="10"/>
      <c r="S403" s="10"/>
      <c r="T403" s="10"/>
      <c r="U403" s="10"/>
      <c r="V403" s="10"/>
      <c r="W403" s="10"/>
      <c r="X403" s="10"/>
      <c r="Y403" s="10"/>
    </row>
    <row r="404" spans="2:25" ht="15.6" x14ac:dyDescent="0.3">
      <c r="B404" s="311" t="str">
        <f>[7]Mides!E396</f>
        <v>Luis</v>
      </c>
      <c r="C404" s="312" t="str">
        <f>[7]Mides!D396</f>
        <v xml:space="preserve">Gonzalez </v>
      </c>
      <c r="D404" s="313" t="str">
        <f>IF([7]Mides!F396=1,"X"," ")</f>
        <v xml:space="preserve"> </v>
      </c>
      <c r="E404" s="313" t="str">
        <f>IF([7]Mides!F396=2,"X"," ")</f>
        <v>X</v>
      </c>
      <c r="F404" s="314">
        <f>[7]Mides!B396</f>
        <v>3183670331506</v>
      </c>
      <c r="G404" s="313" t="str">
        <f>IF(AND([7]Mides!H396&gt;=1,[7]Mides!H396&lt;=14),"X"," ")</f>
        <v xml:space="preserve"> </v>
      </c>
      <c r="H404" s="313" t="str">
        <f>IF(AND([7]Mides!H396&gt;=14,[7]Mides!H396&lt;=30),"X"," ")</f>
        <v>X</v>
      </c>
      <c r="I404" s="313" t="str">
        <f>IF(AND([7]Mides!H396&gt;=31,[7]Mides!H396&lt;=60),"X","  ")</f>
        <v xml:space="preserve">  </v>
      </c>
      <c r="J404" s="313" t="str">
        <f>IF([7]Mides!H396&gt;60,"X", "  ")</f>
        <v xml:space="preserve">  </v>
      </c>
      <c r="K404" s="315">
        <f>[7]Mides!N396</f>
        <v>0</v>
      </c>
      <c r="L404" s="315">
        <f>[7]Mides!K396</f>
        <v>0</v>
      </c>
      <c r="M404" s="315">
        <f>[7]Mides!L396</f>
        <v>0</v>
      </c>
      <c r="N404" s="315" t="str">
        <f>[7]Mides!M396</f>
        <v>x</v>
      </c>
      <c r="O404" s="315">
        <f t="shared" si="6"/>
        <v>0</v>
      </c>
      <c r="P404" s="315" t="str">
        <f>[7]Mides!R396</f>
        <v>Guatemala</v>
      </c>
      <c r="Q404" s="315" t="str">
        <f>[7]Mides!S396</f>
        <v>Guatemala</v>
      </c>
      <c r="R404" s="10"/>
      <c r="S404" s="10"/>
      <c r="T404" s="10"/>
      <c r="U404" s="10"/>
      <c r="V404" s="10"/>
      <c r="W404" s="10"/>
      <c r="X404" s="10"/>
      <c r="Y404" s="10"/>
    </row>
    <row r="405" spans="2:25" ht="15.6" x14ac:dyDescent="0.3">
      <c r="B405" s="311" t="str">
        <f>[7]Mides!E397</f>
        <v>Max</v>
      </c>
      <c r="C405" s="312" t="str">
        <f>[7]Mides!D397</f>
        <v>Gil</v>
      </c>
      <c r="D405" s="313" t="str">
        <f>IF([7]Mides!F397=1,"X"," ")</f>
        <v xml:space="preserve"> </v>
      </c>
      <c r="E405" s="313" t="str">
        <f>IF([7]Mides!F397=2,"X"," ")</f>
        <v>X</v>
      </c>
      <c r="F405" s="314">
        <f>[7]Mides!B397</f>
        <v>0</v>
      </c>
      <c r="G405" s="313" t="str">
        <f>IF(AND([7]Mides!H397&gt;=1,[7]Mides!H397&lt;=14),"X"," ")</f>
        <v>X</v>
      </c>
      <c r="H405" s="313" t="str">
        <f>IF(AND([7]Mides!H397&gt;=14,[7]Mides!H397&lt;=30),"X"," ")</f>
        <v xml:space="preserve"> </v>
      </c>
      <c r="I405" s="313" t="str">
        <f>IF(AND([7]Mides!H397&gt;=31,[7]Mides!H397&lt;=60),"X","  ")</f>
        <v xml:space="preserve">  </v>
      </c>
      <c r="J405" s="313" t="str">
        <f>IF([7]Mides!H397&gt;60,"X", "  ")</f>
        <v xml:space="preserve">  </v>
      </c>
      <c r="K405" s="315">
        <f>[7]Mides!N397</f>
        <v>0</v>
      </c>
      <c r="L405" s="315">
        <f>[7]Mides!K397</f>
        <v>0</v>
      </c>
      <c r="M405" s="315">
        <f>[7]Mides!L397</f>
        <v>0</v>
      </c>
      <c r="N405" s="315" t="str">
        <f>[7]Mides!M397</f>
        <v>x</v>
      </c>
      <c r="O405" s="315">
        <f t="shared" si="6"/>
        <v>0</v>
      </c>
      <c r="P405" s="315" t="str">
        <f>[7]Mides!R397</f>
        <v>Guatemala</v>
      </c>
      <c r="Q405" s="315" t="str">
        <f>[7]Mides!S397</f>
        <v>Guatemala</v>
      </c>
      <c r="R405" s="10"/>
      <c r="S405" s="10"/>
      <c r="T405" s="10"/>
      <c r="U405" s="10"/>
      <c r="V405" s="10"/>
      <c r="W405" s="10"/>
      <c r="X405" s="10"/>
      <c r="Y405" s="10"/>
    </row>
    <row r="406" spans="2:25" ht="15.6" x14ac:dyDescent="0.3">
      <c r="B406" s="311" t="str">
        <f>[7]Mides!E398</f>
        <v>Josué</v>
      </c>
      <c r="C406" s="312" t="str">
        <f>[7]Mides!D398</f>
        <v>Cojom</v>
      </c>
      <c r="D406" s="313" t="str">
        <f>IF([7]Mides!F398=1,"X"," ")</f>
        <v xml:space="preserve"> </v>
      </c>
      <c r="E406" s="313" t="str">
        <f>IF([7]Mides!F398=2,"X"," ")</f>
        <v>X</v>
      </c>
      <c r="F406" s="314">
        <f>[7]Mides!B398</f>
        <v>2421657880101</v>
      </c>
      <c r="G406" s="313" t="str">
        <f>IF(AND([7]Mides!H398&gt;=1,[7]Mides!H398&lt;=14),"X"," ")</f>
        <v xml:space="preserve"> </v>
      </c>
      <c r="H406" s="313" t="str">
        <f>IF(AND([7]Mides!H398&gt;=14,[7]Mides!H398&lt;=30),"X"," ")</f>
        <v>X</v>
      </c>
      <c r="I406" s="313" t="str">
        <f>IF(AND([7]Mides!H398&gt;=31,[7]Mides!H398&lt;=60),"X","  ")</f>
        <v xml:space="preserve">  </v>
      </c>
      <c r="J406" s="313" t="str">
        <f>IF([7]Mides!H398&gt;60,"X", "  ")</f>
        <v xml:space="preserve">  </v>
      </c>
      <c r="K406" s="315">
        <f>[7]Mides!N398</f>
        <v>0</v>
      </c>
      <c r="L406" s="315">
        <f>[7]Mides!K398</f>
        <v>0</v>
      </c>
      <c r="M406" s="315">
        <f>[7]Mides!L398</f>
        <v>0</v>
      </c>
      <c r="N406" s="315" t="str">
        <f>[7]Mides!M398</f>
        <v>x</v>
      </c>
      <c r="O406" s="315">
        <f t="shared" si="6"/>
        <v>0</v>
      </c>
      <c r="P406" s="315" t="str">
        <f>[7]Mides!R398</f>
        <v>Guatemala</v>
      </c>
      <c r="Q406" s="315" t="str">
        <f>[7]Mides!S398</f>
        <v>Guatemala</v>
      </c>
      <c r="R406" s="10"/>
      <c r="S406" s="10"/>
      <c r="T406" s="10"/>
      <c r="U406" s="10"/>
      <c r="V406" s="10"/>
      <c r="W406" s="10"/>
      <c r="X406" s="10"/>
      <c r="Y406" s="10"/>
    </row>
    <row r="407" spans="2:25" ht="15.6" x14ac:dyDescent="0.3">
      <c r="B407" s="311" t="str">
        <f>[7]Mides!E399</f>
        <v>Gabri</v>
      </c>
      <c r="C407" s="312" t="str">
        <f>[7]Mides!D399</f>
        <v>Reynoso</v>
      </c>
      <c r="D407" s="313" t="str">
        <f>IF([7]Mides!F399=1,"X"," ")</f>
        <v xml:space="preserve"> </v>
      </c>
      <c r="E407" s="313" t="str">
        <f>IF([7]Mides!F399=2,"X"," ")</f>
        <v>X</v>
      </c>
      <c r="F407" s="314">
        <f>[7]Mides!B399</f>
        <v>2994557260101</v>
      </c>
      <c r="G407" s="313" t="str">
        <f>IF(AND([7]Mides!H399&gt;=1,[7]Mides!H399&lt;=14),"X"," ")</f>
        <v xml:space="preserve"> </v>
      </c>
      <c r="H407" s="313" t="str">
        <f>IF(AND([7]Mides!H399&gt;=14,[7]Mides!H399&lt;=30),"X"," ")</f>
        <v>X</v>
      </c>
      <c r="I407" s="313" t="str">
        <f>IF(AND([7]Mides!H399&gt;=31,[7]Mides!H399&lt;=60),"X","  ")</f>
        <v xml:space="preserve">  </v>
      </c>
      <c r="J407" s="313" t="str">
        <f>IF([7]Mides!H399&gt;60,"X", "  ")</f>
        <v xml:space="preserve">  </v>
      </c>
      <c r="K407" s="315">
        <f>[7]Mides!N399</f>
        <v>0</v>
      </c>
      <c r="L407" s="315">
        <f>[7]Mides!K399</f>
        <v>0</v>
      </c>
      <c r="M407" s="315">
        <f>[7]Mides!L399</f>
        <v>0</v>
      </c>
      <c r="N407" s="315" t="str">
        <f>[7]Mides!M399</f>
        <v>x</v>
      </c>
      <c r="O407" s="315">
        <f t="shared" si="6"/>
        <v>0</v>
      </c>
      <c r="P407" s="315" t="str">
        <f>[7]Mides!R399</f>
        <v>Guatemala</v>
      </c>
      <c r="Q407" s="315" t="str">
        <f>[7]Mides!S399</f>
        <v>Guatemala</v>
      </c>
      <c r="R407" s="10"/>
      <c r="S407" s="10"/>
      <c r="T407" s="10"/>
      <c r="U407" s="10"/>
      <c r="V407" s="10"/>
      <c r="W407" s="10"/>
      <c r="X407" s="10"/>
      <c r="Y407" s="10"/>
    </row>
    <row r="408" spans="2:25" ht="15.6" x14ac:dyDescent="0.3">
      <c r="B408" s="311" t="str">
        <f>[7]Mides!E400</f>
        <v>Bryan</v>
      </c>
      <c r="C408" s="312" t="str">
        <f>[7]Mides!D400</f>
        <v>Perez</v>
      </c>
      <c r="D408" s="313" t="str">
        <f>IF([7]Mides!F400=1,"X"," ")</f>
        <v xml:space="preserve"> </v>
      </c>
      <c r="E408" s="313" t="str">
        <f>IF([7]Mides!F400=2,"X"," ")</f>
        <v>X</v>
      </c>
      <c r="F408" s="314">
        <f>[7]Mides!B400</f>
        <v>3017846040101</v>
      </c>
      <c r="G408" s="313" t="str">
        <f>IF(AND([7]Mides!H400&gt;=1,[7]Mides!H400&lt;=14),"X"," ")</f>
        <v xml:space="preserve"> </v>
      </c>
      <c r="H408" s="313" t="str">
        <f>IF(AND([7]Mides!H400&gt;=14,[7]Mides!H400&lt;=30),"X"," ")</f>
        <v>X</v>
      </c>
      <c r="I408" s="313" t="str">
        <f>IF(AND([7]Mides!H400&gt;=31,[7]Mides!H400&lt;=60),"X","  ")</f>
        <v xml:space="preserve">  </v>
      </c>
      <c r="J408" s="313" t="str">
        <f>IF([7]Mides!H400&gt;60,"X", "  ")</f>
        <v xml:space="preserve">  </v>
      </c>
      <c r="K408" s="315">
        <f>[7]Mides!N400</f>
        <v>0</v>
      </c>
      <c r="L408" s="315">
        <f>[7]Mides!K400</f>
        <v>0</v>
      </c>
      <c r="M408" s="315">
        <f>[7]Mides!L400</f>
        <v>0</v>
      </c>
      <c r="N408" s="315" t="str">
        <f>[7]Mides!M400</f>
        <v>x</v>
      </c>
      <c r="O408" s="315">
        <f t="shared" si="6"/>
        <v>0</v>
      </c>
      <c r="P408" s="315" t="str">
        <f>[7]Mides!R400</f>
        <v>Guatemala</v>
      </c>
      <c r="Q408" s="315" t="str">
        <f>[7]Mides!S400</f>
        <v>Guatemala</v>
      </c>
      <c r="R408" s="10"/>
      <c r="S408" s="10"/>
      <c r="T408" s="10"/>
      <c r="U408" s="10"/>
      <c r="V408" s="10"/>
      <c r="W408" s="10"/>
      <c r="X408" s="10"/>
      <c r="Y408" s="10"/>
    </row>
    <row r="409" spans="2:25" ht="15.6" x14ac:dyDescent="0.3">
      <c r="B409" s="311" t="str">
        <f>[7]Mides!E401</f>
        <v>Irvin</v>
      </c>
      <c r="C409" s="312" t="str">
        <f>[7]Mides!D401</f>
        <v xml:space="preserve">Cifuentes </v>
      </c>
      <c r="D409" s="313" t="str">
        <f>IF([7]Mides!F401=1,"X"," ")</f>
        <v xml:space="preserve"> </v>
      </c>
      <c r="E409" s="313" t="str">
        <f>IF([7]Mides!F401=2,"X"," ")</f>
        <v>X</v>
      </c>
      <c r="F409" s="314">
        <f>[7]Mides!B401</f>
        <v>2717377510108</v>
      </c>
      <c r="G409" s="313" t="str">
        <f>IF(AND([7]Mides!H401&gt;=1,[7]Mides!H401&lt;=14),"X"," ")</f>
        <v xml:space="preserve"> </v>
      </c>
      <c r="H409" s="313" t="str">
        <f>IF(AND([7]Mides!H401&gt;=14,[7]Mides!H401&lt;=30),"X"," ")</f>
        <v>X</v>
      </c>
      <c r="I409" s="313" t="str">
        <f>IF(AND([7]Mides!H401&gt;=31,[7]Mides!H401&lt;=60),"X","  ")</f>
        <v xml:space="preserve">  </v>
      </c>
      <c r="J409" s="313" t="str">
        <f>IF([7]Mides!H401&gt;60,"X", "  ")</f>
        <v xml:space="preserve">  </v>
      </c>
      <c r="K409" s="315">
        <f>[7]Mides!N401</f>
        <v>0</v>
      </c>
      <c r="L409" s="315">
        <f>[7]Mides!K401</f>
        <v>0</v>
      </c>
      <c r="M409" s="315">
        <f>[7]Mides!L401</f>
        <v>0</v>
      </c>
      <c r="N409" s="315" t="str">
        <f>[7]Mides!M401</f>
        <v>x</v>
      </c>
      <c r="O409" s="315">
        <f t="shared" si="6"/>
        <v>0</v>
      </c>
      <c r="P409" s="315" t="str">
        <f>[7]Mides!R401</f>
        <v>Guatemala</v>
      </c>
      <c r="Q409" s="315" t="str">
        <f>[7]Mides!S401</f>
        <v>Guatemala</v>
      </c>
      <c r="R409" s="10"/>
      <c r="S409" s="10"/>
      <c r="T409" s="10"/>
      <c r="U409" s="10"/>
      <c r="V409" s="10"/>
      <c r="W409" s="10"/>
      <c r="X409" s="10"/>
      <c r="Y409" s="10"/>
    </row>
    <row r="410" spans="2:25" ht="15.6" x14ac:dyDescent="0.3">
      <c r="B410" s="311" t="str">
        <f>[7]Mides!E402</f>
        <v>Liliana</v>
      </c>
      <c r="C410" s="312" t="str">
        <f>[7]Mides!D402</f>
        <v>Chali</v>
      </c>
      <c r="D410" s="313" t="str">
        <f>IF([7]Mides!F402=1,"X"," ")</f>
        <v xml:space="preserve"> </v>
      </c>
      <c r="E410" s="313" t="str">
        <f>IF([7]Mides!F402=2,"X"," ")</f>
        <v>X</v>
      </c>
      <c r="F410" s="314">
        <f>[7]Mides!B402</f>
        <v>2634358220101</v>
      </c>
      <c r="G410" s="313" t="str">
        <f>IF(AND([7]Mides!H402&gt;=1,[7]Mides!H402&lt;=14),"X"," ")</f>
        <v xml:space="preserve"> </v>
      </c>
      <c r="H410" s="313" t="str">
        <f>IF(AND([7]Mides!H402&gt;=14,[7]Mides!H402&lt;=30),"X"," ")</f>
        <v>X</v>
      </c>
      <c r="I410" s="313" t="str">
        <f>IF(AND([7]Mides!H402&gt;=31,[7]Mides!H402&lt;=60),"X","  ")</f>
        <v xml:space="preserve">  </v>
      </c>
      <c r="J410" s="313" t="str">
        <f>IF([7]Mides!H402&gt;60,"X", "  ")</f>
        <v xml:space="preserve">  </v>
      </c>
      <c r="K410" s="315">
        <f>[7]Mides!N402</f>
        <v>0</v>
      </c>
      <c r="L410" s="315">
        <f>[7]Mides!K402</f>
        <v>0</v>
      </c>
      <c r="M410" s="315">
        <f>[7]Mides!L402</f>
        <v>0</v>
      </c>
      <c r="N410" s="315" t="str">
        <f>[7]Mides!M402</f>
        <v>x</v>
      </c>
      <c r="O410" s="315">
        <f t="shared" si="6"/>
        <v>0</v>
      </c>
      <c r="P410" s="315" t="str">
        <f>[7]Mides!R402</f>
        <v>Guatemala</v>
      </c>
      <c r="Q410" s="315" t="str">
        <f>[7]Mides!S402</f>
        <v>Guatemala</v>
      </c>
      <c r="R410" s="10"/>
      <c r="S410" s="10"/>
      <c r="T410" s="10"/>
      <c r="U410" s="10"/>
      <c r="V410" s="10"/>
      <c r="W410" s="10"/>
      <c r="X410" s="10"/>
      <c r="Y410" s="10"/>
    </row>
    <row r="411" spans="2:25" ht="15.6" x14ac:dyDescent="0.3">
      <c r="B411" s="311" t="str">
        <f>[7]Mides!E403</f>
        <v>Jorge</v>
      </c>
      <c r="C411" s="312" t="str">
        <f>[7]Mides!D403</f>
        <v>Gramajo</v>
      </c>
      <c r="D411" s="313" t="str">
        <f>IF([7]Mides!F403=1,"X"," ")</f>
        <v xml:space="preserve"> </v>
      </c>
      <c r="E411" s="313" t="str">
        <f>IF([7]Mides!F403=2,"X"," ")</f>
        <v>X</v>
      </c>
      <c r="F411" s="314">
        <f>[7]Mides!B403</f>
        <v>2575172780101</v>
      </c>
      <c r="G411" s="313" t="str">
        <f>IF(AND([7]Mides!H403&gt;=1,[7]Mides!H403&lt;=14),"X"," ")</f>
        <v xml:space="preserve"> </v>
      </c>
      <c r="H411" s="313" t="str">
        <f>IF(AND([7]Mides!H403&gt;=14,[7]Mides!H403&lt;=30),"X"," ")</f>
        <v>X</v>
      </c>
      <c r="I411" s="313" t="str">
        <f>IF(AND([7]Mides!H403&gt;=31,[7]Mides!H403&lt;=60),"X","  ")</f>
        <v xml:space="preserve">  </v>
      </c>
      <c r="J411" s="313" t="str">
        <f>IF([7]Mides!H403&gt;60,"X", "  ")</f>
        <v xml:space="preserve">  </v>
      </c>
      <c r="K411" s="315">
        <f>[7]Mides!N403</f>
        <v>0</v>
      </c>
      <c r="L411" s="315">
        <f>[7]Mides!K403</f>
        <v>0</v>
      </c>
      <c r="M411" s="315">
        <f>[7]Mides!L403</f>
        <v>0</v>
      </c>
      <c r="N411" s="315" t="str">
        <f>[7]Mides!M403</f>
        <v>x</v>
      </c>
      <c r="O411" s="315">
        <f t="shared" si="6"/>
        <v>0</v>
      </c>
      <c r="P411" s="315" t="str">
        <f>[7]Mides!R403</f>
        <v>Guatemala</v>
      </c>
      <c r="Q411" s="315" t="str">
        <f>[7]Mides!S403</f>
        <v>Guatemala</v>
      </c>
      <c r="R411" s="10"/>
      <c r="S411" s="10"/>
      <c r="T411" s="10"/>
      <c r="U411" s="10"/>
      <c r="V411" s="10"/>
      <c r="W411" s="10"/>
      <c r="X411" s="10"/>
      <c r="Y411" s="10"/>
    </row>
    <row r="412" spans="2:25" ht="15.6" x14ac:dyDescent="0.3">
      <c r="B412" s="311" t="str">
        <f>[7]Mides!E404</f>
        <v>Kevin</v>
      </c>
      <c r="C412" s="312" t="str">
        <f>[7]Mides!D404</f>
        <v>García</v>
      </c>
      <c r="D412" s="313" t="str">
        <f>IF([7]Mides!F404=1,"X"," ")</f>
        <v xml:space="preserve"> </v>
      </c>
      <c r="E412" s="313" t="str">
        <f>IF([7]Mides!F404=2,"X"," ")</f>
        <v>X</v>
      </c>
      <c r="F412" s="314">
        <f>[7]Mides!B404</f>
        <v>3030873310108</v>
      </c>
      <c r="G412" s="313" t="str">
        <f>IF(AND([7]Mides!H404&gt;=1,[7]Mides!H404&lt;=14),"X"," ")</f>
        <v xml:space="preserve"> </v>
      </c>
      <c r="H412" s="313" t="str">
        <f>IF(AND([7]Mides!H404&gt;=14,[7]Mides!H404&lt;=30),"X"," ")</f>
        <v>X</v>
      </c>
      <c r="I412" s="313" t="str">
        <f>IF(AND([7]Mides!H404&gt;=31,[7]Mides!H404&lt;=60),"X","  ")</f>
        <v xml:space="preserve">  </v>
      </c>
      <c r="J412" s="313" t="str">
        <f>IF([7]Mides!H404&gt;60,"X", "  ")</f>
        <v xml:space="preserve">  </v>
      </c>
      <c r="K412" s="315">
        <f>[7]Mides!N404</f>
        <v>0</v>
      </c>
      <c r="L412" s="315">
        <f>[7]Mides!K404</f>
        <v>0</v>
      </c>
      <c r="M412" s="315">
        <f>[7]Mides!L404</f>
        <v>0</v>
      </c>
      <c r="N412" s="315" t="str">
        <f>[7]Mides!M404</f>
        <v>x</v>
      </c>
      <c r="O412" s="315">
        <f t="shared" si="6"/>
        <v>0</v>
      </c>
      <c r="P412" s="315" t="str">
        <f>[7]Mides!R404</f>
        <v>Guatemala</v>
      </c>
      <c r="Q412" s="315" t="str">
        <f>[7]Mides!S404</f>
        <v>Guatemala</v>
      </c>
      <c r="R412" s="10"/>
      <c r="S412" s="10"/>
      <c r="T412" s="10"/>
      <c r="U412" s="10"/>
      <c r="V412" s="10"/>
      <c r="W412" s="10"/>
      <c r="X412" s="10"/>
      <c r="Y412" s="10"/>
    </row>
    <row r="413" spans="2:25" ht="15.6" x14ac:dyDescent="0.3">
      <c r="B413" s="311" t="str">
        <f>[7]Mides!E405</f>
        <v>Jairon</v>
      </c>
      <c r="C413" s="312" t="str">
        <f>[7]Mides!D405</f>
        <v>De Paz</v>
      </c>
      <c r="D413" s="313" t="str">
        <f>IF([7]Mides!F405=1,"X"," ")</f>
        <v xml:space="preserve"> </v>
      </c>
      <c r="E413" s="313" t="str">
        <f>IF([7]Mides!F405=2,"X"," ")</f>
        <v>X</v>
      </c>
      <c r="F413" s="314">
        <f>[7]Mides!B405</f>
        <v>2646505060610</v>
      </c>
      <c r="G413" s="313" t="str">
        <f>IF(AND([7]Mides!H405&gt;=1,[7]Mides!H405&lt;=14),"X"," ")</f>
        <v xml:space="preserve"> </v>
      </c>
      <c r="H413" s="313" t="str">
        <f>IF(AND([7]Mides!H405&gt;=14,[7]Mides!H405&lt;=30),"X"," ")</f>
        <v>X</v>
      </c>
      <c r="I413" s="313" t="str">
        <f>IF(AND([7]Mides!H405&gt;=31,[7]Mides!H405&lt;=60),"X","  ")</f>
        <v xml:space="preserve">  </v>
      </c>
      <c r="J413" s="313" t="str">
        <f>IF([7]Mides!H405&gt;60,"X", "  ")</f>
        <v xml:space="preserve">  </v>
      </c>
      <c r="K413" s="315">
        <f>[7]Mides!N405</f>
        <v>0</v>
      </c>
      <c r="L413" s="315">
        <f>[7]Mides!K405</f>
        <v>0</v>
      </c>
      <c r="M413" s="315">
        <f>[7]Mides!L405</f>
        <v>0</v>
      </c>
      <c r="N413" s="315" t="str">
        <f>[7]Mides!M405</f>
        <v>x</v>
      </c>
      <c r="O413" s="315">
        <f t="shared" si="6"/>
        <v>0</v>
      </c>
      <c r="P413" s="315" t="str">
        <f>[7]Mides!R405</f>
        <v>Guatemala</v>
      </c>
      <c r="Q413" s="315" t="str">
        <f>[7]Mides!S405</f>
        <v>Guatemala</v>
      </c>
      <c r="R413" s="10"/>
      <c r="S413" s="10"/>
      <c r="T413" s="10"/>
      <c r="U413" s="10"/>
      <c r="V413" s="10"/>
      <c r="W413" s="10"/>
      <c r="X413" s="10"/>
      <c r="Y413" s="10"/>
    </row>
    <row r="414" spans="2:25" ht="15.6" x14ac:dyDescent="0.3">
      <c r="B414" s="311" t="str">
        <f>[7]Mides!E406</f>
        <v xml:space="preserve">Gabriel </v>
      </c>
      <c r="C414" s="312" t="str">
        <f>[7]Mides!D406</f>
        <v>Quiñonez</v>
      </c>
      <c r="D414" s="313" t="str">
        <f>IF([7]Mides!F406=1,"X"," ")</f>
        <v xml:space="preserve"> </v>
      </c>
      <c r="E414" s="313" t="str">
        <f>IF([7]Mides!F406=2,"X"," ")</f>
        <v>X</v>
      </c>
      <c r="F414" s="314">
        <f>[7]Mides!B406</f>
        <v>0</v>
      </c>
      <c r="G414" s="313" t="str">
        <f>IF(AND([7]Mides!H406&gt;=1,[7]Mides!H406&lt;=14),"X"," ")</f>
        <v>X</v>
      </c>
      <c r="H414" s="313" t="str">
        <f>IF(AND([7]Mides!H406&gt;=14,[7]Mides!H406&lt;=30),"X"," ")</f>
        <v xml:space="preserve"> </v>
      </c>
      <c r="I414" s="313" t="str">
        <f>IF(AND([7]Mides!H406&gt;=31,[7]Mides!H406&lt;=60),"X","  ")</f>
        <v xml:space="preserve">  </v>
      </c>
      <c r="J414" s="313" t="str">
        <f>IF([7]Mides!H406&gt;60,"X", "  ")</f>
        <v xml:space="preserve">  </v>
      </c>
      <c r="K414" s="315">
        <f>[7]Mides!N406</f>
        <v>0</v>
      </c>
      <c r="L414" s="315">
        <f>[7]Mides!K406</f>
        <v>0</v>
      </c>
      <c r="M414" s="315">
        <f>[7]Mides!L406</f>
        <v>0</v>
      </c>
      <c r="N414" s="315" t="str">
        <f>[7]Mides!M406</f>
        <v>x</v>
      </c>
      <c r="O414" s="315">
        <f t="shared" si="6"/>
        <v>0</v>
      </c>
      <c r="P414" s="315" t="str">
        <f>[7]Mides!R406</f>
        <v>Guatemala</v>
      </c>
      <c r="Q414" s="315" t="str">
        <f>[7]Mides!S406</f>
        <v>Guatemala</v>
      </c>
      <c r="R414" s="10"/>
      <c r="S414" s="10"/>
      <c r="T414" s="10"/>
      <c r="U414" s="10"/>
      <c r="V414" s="10"/>
      <c r="W414" s="10"/>
      <c r="X414" s="10"/>
      <c r="Y414" s="10"/>
    </row>
    <row r="415" spans="2:25" ht="15.6" x14ac:dyDescent="0.3">
      <c r="B415" s="311" t="str">
        <f>[7]Mides!E407</f>
        <v>Alejandra</v>
      </c>
      <c r="C415" s="312" t="str">
        <f>[7]Mides!D407</f>
        <v>Estrada</v>
      </c>
      <c r="D415" s="313" t="str">
        <f>IF([7]Mides!F407=1,"X"," ")</f>
        <v>X</v>
      </c>
      <c r="E415" s="313" t="str">
        <f>IF([7]Mides!F407=2,"X"," ")</f>
        <v xml:space="preserve"> </v>
      </c>
      <c r="F415" s="314">
        <f>[7]Mides!B407</f>
        <v>1611383060101</v>
      </c>
      <c r="G415" s="313" t="str">
        <f>IF(AND([7]Mides!H407&gt;=1,[7]Mides!H407&lt;=14),"X"," ")</f>
        <v xml:space="preserve"> </v>
      </c>
      <c r="H415" s="313" t="str">
        <f>IF(AND([7]Mides!H407&gt;=14,[7]Mides!H407&lt;=30),"X"," ")</f>
        <v>X</v>
      </c>
      <c r="I415" s="313" t="str">
        <f>IF(AND([7]Mides!H407&gt;=31,[7]Mides!H407&lt;=60),"X","  ")</f>
        <v xml:space="preserve">  </v>
      </c>
      <c r="J415" s="313" t="str">
        <f>IF([7]Mides!H407&gt;60,"X", "  ")</f>
        <v xml:space="preserve">  </v>
      </c>
      <c r="K415" s="315">
        <f>[7]Mides!N407</f>
        <v>0</v>
      </c>
      <c r="L415" s="315">
        <f>[7]Mides!K407</f>
        <v>0</v>
      </c>
      <c r="M415" s="315">
        <f>[7]Mides!L407</f>
        <v>0</v>
      </c>
      <c r="N415" s="315" t="str">
        <f>[7]Mides!M407</f>
        <v>x</v>
      </c>
      <c r="O415" s="315">
        <f t="shared" si="6"/>
        <v>0</v>
      </c>
      <c r="P415" s="315" t="str">
        <f>[7]Mides!R407</f>
        <v>Guatemala</v>
      </c>
      <c r="Q415" s="315" t="str">
        <f>[7]Mides!S407</f>
        <v>Guatemala</v>
      </c>
      <c r="R415" s="10"/>
      <c r="S415" s="10"/>
      <c r="T415" s="10"/>
      <c r="U415" s="10"/>
      <c r="V415" s="10"/>
      <c r="W415" s="10"/>
      <c r="X415" s="10"/>
      <c r="Y415" s="10"/>
    </row>
    <row r="416" spans="2:25" ht="15.6" x14ac:dyDescent="0.3">
      <c r="B416" s="311" t="str">
        <f>[7]Mides!E408</f>
        <v>Ana</v>
      </c>
      <c r="C416" s="312" t="str">
        <f>[7]Mides!D408</f>
        <v>Cerna</v>
      </c>
      <c r="D416" s="313" t="str">
        <f>IF([7]Mides!F408=1,"X"," ")</f>
        <v>X</v>
      </c>
      <c r="E416" s="313" t="str">
        <f>IF([7]Mides!F408=2,"X"," ")</f>
        <v xml:space="preserve"> </v>
      </c>
      <c r="F416" s="314">
        <f>[7]Mides!B408</f>
        <v>2999146580101</v>
      </c>
      <c r="G416" s="313" t="str">
        <f>IF(AND([7]Mides!H408&gt;=1,[7]Mides!H408&lt;=14),"X"," ")</f>
        <v>X</v>
      </c>
      <c r="H416" s="313" t="str">
        <f>IF(AND([7]Mides!H408&gt;=14,[7]Mides!H408&lt;=30),"X"," ")</f>
        <v xml:space="preserve"> </v>
      </c>
      <c r="I416" s="313" t="str">
        <f>IF(AND([7]Mides!H408&gt;=31,[7]Mides!H408&lt;=60),"X","  ")</f>
        <v xml:space="preserve">  </v>
      </c>
      <c r="J416" s="313" t="str">
        <f>IF([7]Mides!H408&gt;60,"X", "  ")</f>
        <v xml:space="preserve">  </v>
      </c>
      <c r="K416" s="315">
        <f>[7]Mides!N408</f>
        <v>0</v>
      </c>
      <c r="L416" s="315">
        <f>[7]Mides!K408</f>
        <v>0</v>
      </c>
      <c r="M416" s="315">
        <f>[7]Mides!L408</f>
        <v>0</v>
      </c>
      <c r="N416" s="315" t="str">
        <f>[7]Mides!M408</f>
        <v>x</v>
      </c>
      <c r="O416" s="315">
        <f t="shared" si="6"/>
        <v>0</v>
      </c>
      <c r="P416" s="315" t="str">
        <f>[7]Mides!R408</f>
        <v>Guatemala</v>
      </c>
      <c r="Q416" s="315" t="str">
        <f>[7]Mides!S408</f>
        <v>Guatemala</v>
      </c>
      <c r="R416" s="10"/>
      <c r="S416" s="10"/>
      <c r="T416" s="10"/>
      <c r="U416" s="10"/>
      <c r="V416" s="10"/>
      <c r="W416" s="10"/>
      <c r="X416" s="10"/>
      <c r="Y416" s="10"/>
    </row>
    <row r="417" spans="2:25" ht="15.6" x14ac:dyDescent="0.3">
      <c r="B417" s="311" t="str">
        <f>[7]Mides!E409</f>
        <v>Denis</v>
      </c>
      <c r="C417" s="312" t="str">
        <f>[7]Mides!D409</f>
        <v>Garcia</v>
      </c>
      <c r="D417" s="313" t="str">
        <f>IF([7]Mides!F409=1,"X"," ")</f>
        <v xml:space="preserve"> </v>
      </c>
      <c r="E417" s="313" t="str">
        <f>IF([7]Mides!F409=2,"X"," ")</f>
        <v>X</v>
      </c>
      <c r="F417" s="314">
        <f>[7]Mides!B409</f>
        <v>0</v>
      </c>
      <c r="G417" s="313" t="str">
        <f>IF(AND([7]Mides!H409&gt;=1,[7]Mides!H409&lt;=14),"X"," ")</f>
        <v xml:space="preserve"> </v>
      </c>
      <c r="H417" s="313" t="str">
        <f>IF(AND([7]Mides!H409&gt;=14,[7]Mides!H409&lt;=30),"X"," ")</f>
        <v>X</v>
      </c>
      <c r="I417" s="313" t="str">
        <f>IF(AND([7]Mides!H409&gt;=31,[7]Mides!H409&lt;=60),"X","  ")</f>
        <v xml:space="preserve">  </v>
      </c>
      <c r="J417" s="313" t="str">
        <f>IF([7]Mides!H409&gt;60,"X", "  ")</f>
        <v xml:space="preserve">  </v>
      </c>
      <c r="K417" s="315">
        <f>[7]Mides!N409</f>
        <v>0</v>
      </c>
      <c r="L417" s="315">
        <f>[7]Mides!K409</f>
        <v>0</v>
      </c>
      <c r="M417" s="315">
        <f>[7]Mides!L409</f>
        <v>0</v>
      </c>
      <c r="N417" s="315" t="str">
        <f>[7]Mides!M409</f>
        <v>x</v>
      </c>
      <c r="O417" s="315">
        <f t="shared" si="6"/>
        <v>0</v>
      </c>
      <c r="P417" s="315" t="str">
        <f>[7]Mides!R409</f>
        <v>Guatemala</v>
      </c>
      <c r="Q417" s="315" t="str">
        <f>[7]Mides!S409</f>
        <v>Guatemala</v>
      </c>
      <c r="R417" s="10"/>
      <c r="S417" s="10"/>
      <c r="T417" s="10"/>
      <c r="U417" s="10"/>
      <c r="V417" s="10"/>
      <c r="W417" s="10"/>
      <c r="X417" s="10"/>
      <c r="Y417" s="10"/>
    </row>
    <row r="418" spans="2:25" ht="15.6" x14ac:dyDescent="0.3">
      <c r="B418" s="311" t="str">
        <f>[7]Mides!E410</f>
        <v>Carolina</v>
      </c>
      <c r="C418" s="312" t="str">
        <f>[7]Mides!D410</f>
        <v>García</v>
      </c>
      <c r="D418" s="313" t="str">
        <f>IF([7]Mides!F410=1,"X"," ")</f>
        <v xml:space="preserve"> </v>
      </c>
      <c r="E418" s="313" t="str">
        <f>IF([7]Mides!F410=2,"X"," ")</f>
        <v>X</v>
      </c>
      <c r="F418" s="314">
        <f>[7]Mides!B410</f>
        <v>3206645381318</v>
      </c>
      <c r="G418" s="313" t="str">
        <f>IF(AND([7]Mides!H410&gt;=1,[7]Mides!H410&lt;=14),"X"," ")</f>
        <v xml:space="preserve"> </v>
      </c>
      <c r="H418" s="313" t="str">
        <f>IF(AND([7]Mides!H410&gt;=14,[7]Mides!H410&lt;=30),"X"," ")</f>
        <v>X</v>
      </c>
      <c r="I418" s="313" t="str">
        <f>IF(AND([7]Mides!H410&gt;=31,[7]Mides!H410&lt;=60),"X","  ")</f>
        <v xml:space="preserve">  </v>
      </c>
      <c r="J418" s="313" t="str">
        <f>IF([7]Mides!H410&gt;60,"X", "  ")</f>
        <v xml:space="preserve">  </v>
      </c>
      <c r="K418" s="315">
        <f>[7]Mides!N410</f>
        <v>0</v>
      </c>
      <c r="L418" s="315">
        <f>[7]Mides!K410</f>
        <v>0</v>
      </c>
      <c r="M418" s="315">
        <f>[7]Mides!L410</f>
        <v>0</v>
      </c>
      <c r="N418" s="315" t="str">
        <f>[7]Mides!M410</f>
        <v>x</v>
      </c>
      <c r="O418" s="315">
        <f t="shared" si="6"/>
        <v>0</v>
      </c>
      <c r="P418" s="315" t="str">
        <f>[7]Mides!R410</f>
        <v>Guatemala</v>
      </c>
      <c r="Q418" s="315" t="str">
        <f>[7]Mides!S410</f>
        <v>Guatemala</v>
      </c>
      <c r="R418" s="10"/>
      <c r="S418" s="10"/>
      <c r="T418" s="10"/>
      <c r="U418" s="10"/>
      <c r="V418" s="10"/>
      <c r="W418" s="10"/>
      <c r="X418" s="10"/>
      <c r="Y418" s="10"/>
    </row>
    <row r="419" spans="2:25" ht="15.6" x14ac:dyDescent="0.3">
      <c r="B419" s="311" t="str">
        <f>[7]Mides!E411</f>
        <v>Diego</v>
      </c>
      <c r="C419" s="312" t="str">
        <f>[7]Mides!D411</f>
        <v>Velasquez</v>
      </c>
      <c r="D419" s="313" t="str">
        <f>IF([7]Mides!F411=1,"X"," ")</f>
        <v xml:space="preserve"> </v>
      </c>
      <c r="E419" s="313" t="str">
        <f>IF([7]Mides!F411=2,"X"," ")</f>
        <v>X</v>
      </c>
      <c r="F419" s="314">
        <f>[7]Mides!B411</f>
        <v>2996106400101</v>
      </c>
      <c r="G419" s="313" t="str">
        <f>IF(AND([7]Mides!H411&gt;=1,[7]Mides!H411&lt;=14),"X"," ")</f>
        <v xml:space="preserve"> </v>
      </c>
      <c r="H419" s="313" t="str">
        <f>IF(AND([7]Mides!H411&gt;=14,[7]Mides!H411&lt;=30),"X"," ")</f>
        <v>X</v>
      </c>
      <c r="I419" s="313" t="str">
        <f>IF(AND([7]Mides!H411&gt;=31,[7]Mides!H411&lt;=60),"X","  ")</f>
        <v xml:space="preserve">  </v>
      </c>
      <c r="J419" s="313" t="str">
        <f>IF([7]Mides!H411&gt;60,"X", "  ")</f>
        <v xml:space="preserve">  </v>
      </c>
      <c r="K419" s="315">
        <f>[7]Mides!N411</f>
        <v>0</v>
      </c>
      <c r="L419" s="315">
        <f>[7]Mides!K411</f>
        <v>0</v>
      </c>
      <c r="M419" s="315">
        <f>[7]Mides!L411</f>
        <v>0</v>
      </c>
      <c r="N419" s="315" t="str">
        <f>[7]Mides!M411</f>
        <v>x</v>
      </c>
      <c r="O419" s="315">
        <f t="shared" si="6"/>
        <v>0</v>
      </c>
      <c r="P419" s="315" t="str">
        <f>[7]Mides!R411</f>
        <v>Guatemala</v>
      </c>
      <c r="Q419" s="315" t="str">
        <f>[7]Mides!S411</f>
        <v>Guatemala</v>
      </c>
      <c r="R419" s="10"/>
      <c r="S419" s="10"/>
      <c r="T419" s="10"/>
      <c r="U419" s="10"/>
      <c r="V419" s="10"/>
      <c r="W419" s="10"/>
      <c r="X419" s="10"/>
      <c r="Y419" s="10"/>
    </row>
    <row r="420" spans="2:25" ht="15.6" x14ac:dyDescent="0.3">
      <c r="B420" s="311" t="str">
        <f>[7]Mides!E412</f>
        <v>Javier</v>
      </c>
      <c r="C420" s="312" t="str">
        <f>[7]Mides!D412</f>
        <v>Muñoz</v>
      </c>
      <c r="D420" s="313" t="str">
        <f>IF([7]Mides!F412=1,"X"," ")</f>
        <v xml:space="preserve"> </v>
      </c>
      <c r="E420" s="313" t="str">
        <f>IF([7]Mides!F412=2,"X"," ")</f>
        <v>X</v>
      </c>
      <c r="F420" s="314">
        <f>[7]Mides!B412</f>
        <v>1850584690101</v>
      </c>
      <c r="G420" s="313" t="str">
        <f>IF(AND([7]Mides!H412&gt;=1,[7]Mides!H412&lt;=14),"X"," ")</f>
        <v xml:space="preserve"> </v>
      </c>
      <c r="H420" s="313" t="str">
        <f>IF(AND([7]Mides!H412&gt;=14,[7]Mides!H412&lt;=30),"X"," ")</f>
        <v>X</v>
      </c>
      <c r="I420" s="313" t="str">
        <f>IF(AND([7]Mides!H412&gt;=31,[7]Mides!H412&lt;=60),"X","  ")</f>
        <v xml:space="preserve">  </v>
      </c>
      <c r="J420" s="313" t="str">
        <f>IF([7]Mides!H412&gt;60,"X", "  ")</f>
        <v xml:space="preserve">  </v>
      </c>
      <c r="K420" s="315">
        <f>[7]Mides!N412</f>
        <v>0</v>
      </c>
      <c r="L420" s="315">
        <f>[7]Mides!K412</f>
        <v>0</v>
      </c>
      <c r="M420" s="315">
        <f>[7]Mides!L412</f>
        <v>0</v>
      </c>
      <c r="N420" s="315" t="str">
        <f>[7]Mides!M412</f>
        <v>x</v>
      </c>
      <c r="O420" s="315">
        <f t="shared" si="6"/>
        <v>0</v>
      </c>
      <c r="P420" s="315" t="str">
        <f>[7]Mides!R412</f>
        <v>Guatemala</v>
      </c>
      <c r="Q420" s="315" t="str">
        <f>[7]Mides!S412</f>
        <v>Guatemala</v>
      </c>
      <c r="R420" s="10"/>
      <c r="S420" s="10"/>
      <c r="T420" s="10"/>
      <c r="U420" s="10"/>
      <c r="V420" s="10"/>
      <c r="W420" s="10"/>
      <c r="X420" s="10"/>
      <c r="Y420" s="10"/>
    </row>
    <row r="421" spans="2:25" ht="15.6" x14ac:dyDescent="0.3">
      <c r="B421" s="311" t="str">
        <f>[7]Mides!E413</f>
        <v>Maria</v>
      </c>
      <c r="C421" s="312" t="str">
        <f>[7]Mides!D413</f>
        <v>De Leon</v>
      </c>
      <c r="D421" s="313" t="str">
        <f>IF([7]Mides!F413=1,"X"," ")</f>
        <v xml:space="preserve"> </v>
      </c>
      <c r="E421" s="313" t="str">
        <f>IF([7]Mides!F413=2,"X"," ")</f>
        <v>X</v>
      </c>
      <c r="F421" s="314">
        <f>[7]Mides!B413</f>
        <v>2012288660101</v>
      </c>
      <c r="G421" s="313" t="str">
        <f>IF(AND([7]Mides!H413&gt;=1,[7]Mides!H413&lt;=14),"X"," ")</f>
        <v>X</v>
      </c>
      <c r="H421" s="313" t="str">
        <f>IF(AND([7]Mides!H413&gt;=14,[7]Mides!H413&lt;=30),"X"," ")</f>
        <v xml:space="preserve"> </v>
      </c>
      <c r="I421" s="313" t="str">
        <f>IF(AND([7]Mides!H413&gt;=31,[7]Mides!H413&lt;=60),"X","  ")</f>
        <v xml:space="preserve">  </v>
      </c>
      <c r="J421" s="313" t="str">
        <f>IF([7]Mides!H413&gt;60,"X", "  ")</f>
        <v xml:space="preserve">  </v>
      </c>
      <c r="K421" s="315">
        <f>[7]Mides!N413</f>
        <v>0</v>
      </c>
      <c r="L421" s="315">
        <f>[7]Mides!K413</f>
        <v>0</v>
      </c>
      <c r="M421" s="315">
        <f>[7]Mides!L413</f>
        <v>0</v>
      </c>
      <c r="N421" s="315" t="str">
        <f>[7]Mides!M413</f>
        <v>x</v>
      </c>
      <c r="O421" s="315">
        <f t="shared" si="6"/>
        <v>0</v>
      </c>
      <c r="P421" s="315" t="str">
        <f>[7]Mides!R413</f>
        <v>Guatemala</v>
      </c>
      <c r="Q421" s="315" t="str">
        <f>[7]Mides!S413</f>
        <v>Guatemala</v>
      </c>
      <c r="R421" s="10"/>
      <c r="S421" s="10"/>
      <c r="T421" s="10"/>
      <c r="U421" s="10"/>
      <c r="V421" s="10"/>
      <c r="W421" s="10"/>
      <c r="X421" s="10"/>
      <c r="Y421" s="10"/>
    </row>
    <row r="422" spans="2:25" ht="15.6" x14ac:dyDescent="0.3">
      <c r="B422" s="311" t="str">
        <f>[7]Mides!E414</f>
        <v>Elmer</v>
      </c>
      <c r="C422" s="312" t="str">
        <f>[7]Mides!D414</f>
        <v>De Leon</v>
      </c>
      <c r="D422" s="313" t="str">
        <f>IF([7]Mides!F414=1,"X"," ")</f>
        <v xml:space="preserve"> </v>
      </c>
      <c r="E422" s="313" t="str">
        <f>IF([7]Mides!F414=2,"X"," ")</f>
        <v>X</v>
      </c>
      <c r="F422" s="314">
        <f>[7]Mides!B414</f>
        <v>2159453950101</v>
      </c>
      <c r="G422" s="313" t="str">
        <f>IF(AND([7]Mides!H414&gt;=1,[7]Mides!H414&lt;=14),"X"," ")</f>
        <v>X</v>
      </c>
      <c r="H422" s="313" t="str">
        <f>IF(AND([7]Mides!H414&gt;=14,[7]Mides!H414&lt;=30),"X"," ")</f>
        <v xml:space="preserve"> </v>
      </c>
      <c r="I422" s="313" t="str">
        <f>IF(AND([7]Mides!H414&gt;=31,[7]Mides!H414&lt;=60),"X","  ")</f>
        <v xml:space="preserve">  </v>
      </c>
      <c r="J422" s="313" t="str">
        <f>IF([7]Mides!H414&gt;60,"X", "  ")</f>
        <v xml:space="preserve">  </v>
      </c>
      <c r="K422" s="315">
        <f>[7]Mides!N414</f>
        <v>0</v>
      </c>
      <c r="L422" s="315">
        <f>[7]Mides!K414</f>
        <v>0</v>
      </c>
      <c r="M422" s="315">
        <f>[7]Mides!L414</f>
        <v>0</v>
      </c>
      <c r="N422" s="315" t="str">
        <f>[7]Mides!M414</f>
        <v>x</v>
      </c>
      <c r="O422" s="315">
        <f t="shared" si="6"/>
        <v>0</v>
      </c>
      <c r="P422" s="315" t="str">
        <f>[7]Mides!R414</f>
        <v>Guatemala</v>
      </c>
      <c r="Q422" s="315" t="str">
        <f>[7]Mides!S414</f>
        <v>Guatemala</v>
      </c>
      <c r="R422" s="10"/>
      <c r="S422" s="10"/>
      <c r="T422" s="10"/>
      <c r="U422" s="10"/>
      <c r="V422" s="10"/>
      <c r="W422" s="10"/>
      <c r="X422" s="10"/>
      <c r="Y422" s="10"/>
    </row>
    <row r="423" spans="2:25" ht="15.6" x14ac:dyDescent="0.3">
      <c r="B423" s="311" t="str">
        <f>[7]Mides!E415</f>
        <v>Jennifer</v>
      </c>
      <c r="C423" s="312" t="str">
        <f>[7]Mides!D415</f>
        <v>Pineda</v>
      </c>
      <c r="D423" s="313" t="str">
        <f>IF([7]Mides!F415=1,"X"," ")</f>
        <v xml:space="preserve"> </v>
      </c>
      <c r="E423" s="313" t="str">
        <f>IF([7]Mides!F415=2,"X"," ")</f>
        <v>X</v>
      </c>
      <c r="F423" s="314">
        <f>[7]Mides!B415</f>
        <v>2572049540101</v>
      </c>
      <c r="G423" s="313" t="str">
        <f>IF(AND([7]Mides!H415&gt;=1,[7]Mides!H415&lt;=14),"X"," ")</f>
        <v xml:space="preserve"> </v>
      </c>
      <c r="H423" s="313" t="str">
        <f>IF(AND([7]Mides!H415&gt;=14,[7]Mides!H415&lt;=30),"X"," ")</f>
        <v>X</v>
      </c>
      <c r="I423" s="313" t="str">
        <f>IF(AND([7]Mides!H415&gt;=31,[7]Mides!H415&lt;=60),"X","  ")</f>
        <v xml:space="preserve">  </v>
      </c>
      <c r="J423" s="313" t="str">
        <f>IF([7]Mides!H415&gt;60,"X", "  ")</f>
        <v xml:space="preserve">  </v>
      </c>
      <c r="K423" s="315">
        <f>[7]Mides!N415</f>
        <v>0</v>
      </c>
      <c r="L423" s="315">
        <f>[7]Mides!K415</f>
        <v>0</v>
      </c>
      <c r="M423" s="315">
        <f>[7]Mides!L415</f>
        <v>0</v>
      </c>
      <c r="N423" s="315" t="str">
        <f>[7]Mides!M415</f>
        <v>x</v>
      </c>
      <c r="O423" s="315">
        <f t="shared" si="6"/>
        <v>0</v>
      </c>
      <c r="P423" s="315" t="str">
        <f>[7]Mides!R415</f>
        <v>Guatemala</v>
      </c>
      <c r="Q423" s="315" t="str">
        <f>[7]Mides!S415</f>
        <v>Guatemala</v>
      </c>
      <c r="R423" s="10"/>
      <c r="S423" s="10"/>
      <c r="T423" s="10"/>
      <c r="U423" s="10"/>
      <c r="V423" s="10"/>
      <c r="W423" s="10"/>
      <c r="X423" s="10"/>
      <c r="Y423" s="10"/>
    </row>
    <row r="424" spans="2:25" ht="15.6" x14ac:dyDescent="0.3">
      <c r="B424" s="311" t="str">
        <f>[7]Mides!E416</f>
        <v>Iker</v>
      </c>
      <c r="C424" s="312" t="str">
        <f>[7]Mides!D416</f>
        <v xml:space="preserve">Girón </v>
      </c>
      <c r="D424" s="313" t="str">
        <f>IF([7]Mides!F416=1,"X"," ")</f>
        <v xml:space="preserve"> </v>
      </c>
      <c r="E424" s="313" t="str">
        <f>IF([7]Mides!F416=2,"X"," ")</f>
        <v>X</v>
      </c>
      <c r="F424" s="314">
        <f>[7]Mides!B416</f>
        <v>2170454800101</v>
      </c>
      <c r="G424" s="313" t="str">
        <f>IF(AND([7]Mides!H416&gt;=1,[7]Mides!H416&lt;=14),"X"," ")</f>
        <v>X</v>
      </c>
      <c r="H424" s="313" t="str">
        <f>IF(AND([7]Mides!H416&gt;=14,[7]Mides!H416&lt;=30),"X"," ")</f>
        <v xml:space="preserve"> </v>
      </c>
      <c r="I424" s="313" t="str">
        <f>IF(AND([7]Mides!H416&gt;=31,[7]Mides!H416&lt;=60),"X","  ")</f>
        <v xml:space="preserve">  </v>
      </c>
      <c r="J424" s="313" t="str">
        <f>IF([7]Mides!H416&gt;60,"X", "  ")</f>
        <v xml:space="preserve">  </v>
      </c>
      <c r="K424" s="315">
        <f>[7]Mides!N416</f>
        <v>0</v>
      </c>
      <c r="L424" s="315">
        <f>[7]Mides!K416</f>
        <v>0</v>
      </c>
      <c r="M424" s="315">
        <f>[7]Mides!L416</f>
        <v>0</v>
      </c>
      <c r="N424" s="315" t="str">
        <f>[7]Mides!M416</f>
        <v>x</v>
      </c>
      <c r="O424" s="315">
        <f t="shared" si="6"/>
        <v>0</v>
      </c>
      <c r="P424" s="315" t="str">
        <f>[7]Mides!R416</f>
        <v>Guatemala</v>
      </c>
      <c r="Q424" s="315" t="str">
        <f>[7]Mides!S416</f>
        <v>Guatemala</v>
      </c>
      <c r="R424" s="10"/>
      <c r="S424" s="10"/>
      <c r="T424" s="10"/>
      <c r="U424" s="10"/>
      <c r="V424" s="10"/>
      <c r="W424" s="10"/>
      <c r="X424" s="10"/>
      <c r="Y424" s="10"/>
    </row>
    <row r="425" spans="2:25" ht="15.6" x14ac:dyDescent="0.3">
      <c r="B425" s="311" t="str">
        <f>[7]Mides!E417</f>
        <v>Valeria</v>
      </c>
      <c r="C425" s="312" t="str">
        <f>[7]Mides!D417</f>
        <v xml:space="preserve">Girón </v>
      </c>
      <c r="D425" s="313" t="str">
        <f>IF([7]Mides!F417=1,"X"," ")</f>
        <v>X</v>
      </c>
      <c r="E425" s="313" t="str">
        <f>IF([7]Mides!F417=2,"X"," ")</f>
        <v xml:space="preserve"> </v>
      </c>
      <c r="F425" s="314">
        <f>[7]Mides!B417</f>
        <v>3529777950101</v>
      </c>
      <c r="G425" s="313" t="str">
        <f>IF(AND([7]Mides!H417&gt;=1,[7]Mides!H417&lt;=14),"X"," ")</f>
        <v>X</v>
      </c>
      <c r="H425" s="313" t="str">
        <f>IF(AND([7]Mides!H417&gt;=14,[7]Mides!H417&lt;=30),"X"," ")</f>
        <v xml:space="preserve"> </v>
      </c>
      <c r="I425" s="313" t="str">
        <f>IF(AND([7]Mides!H417&gt;=31,[7]Mides!H417&lt;=60),"X","  ")</f>
        <v xml:space="preserve">  </v>
      </c>
      <c r="J425" s="313" t="str">
        <f>IF([7]Mides!H417&gt;60,"X", "  ")</f>
        <v xml:space="preserve">  </v>
      </c>
      <c r="K425" s="315">
        <f>[7]Mides!N417</f>
        <v>0</v>
      </c>
      <c r="L425" s="315">
        <f>[7]Mides!K417</f>
        <v>0</v>
      </c>
      <c r="M425" s="315">
        <f>[7]Mides!L417</f>
        <v>0</v>
      </c>
      <c r="N425" s="315" t="str">
        <f>[7]Mides!M417</f>
        <v>x</v>
      </c>
      <c r="O425" s="315">
        <f t="shared" si="6"/>
        <v>0</v>
      </c>
      <c r="P425" s="315" t="str">
        <f>[7]Mides!R417</f>
        <v>Guatemala</v>
      </c>
      <c r="Q425" s="315" t="str">
        <f>[7]Mides!S417</f>
        <v>Guatemala</v>
      </c>
      <c r="R425" s="10"/>
      <c r="S425" s="10"/>
      <c r="T425" s="10"/>
      <c r="U425" s="10"/>
      <c r="V425" s="10"/>
      <c r="W425" s="10"/>
      <c r="X425" s="10"/>
      <c r="Y425" s="10"/>
    </row>
    <row r="426" spans="2:25" ht="15.6" x14ac:dyDescent="0.3">
      <c r="B426" s="311" t="str">
        <f>[7]Mides!E418</f>
        <v>Andrés</v>
      </c>
      <c r="C426" s="312" t="str">
        <f>[7]Mides!D418</f>
        <v>Morales</v>
      </c>
      <c r="D426" s="313" t="str">
        <f>IF([7]Mides!F418=1,"X"," ")</f>
        <v xml:space="preserve"> </v>
      </c>
      <c r="E426" s="313" t="str">
        <f>IF([7]Mides!F418=2,"X"," ")</f>
        <v>X</v>
      </c>
      <c r="F426" s="314">
        <f>[7]Mides!B418</f>
        <v>0</v>
      </c>
      <c r="G426" s="313" t="str">
        <f>IF(AND([7]Mides!H418&gt;=1,[7]Mides!H418&lt;=14),"X"," ")</f>
        <v>X</v>
      </c>
      <c r="H426" s="313" t="str">
        <f>IF(AND([7]Mides!H418&gt;=14,[7]Mides!H418&lt;=30),"X"," ")</f>
        <v xml:space="preserve"> </v>
      </c>
      <c r="I426" s="313" t="str">
        <f>IF(AND([7]Mides!H418&gt;=31,[7]Mides!H418&lt;=60),"X","  ")</f>
        <v xml:space="preserve">  </v>
      </c>
      <c r="J426" s="313" t="str">
        <f>IF([7]Mides!H418&gt;60,"X", "  ")</f>
        <v xml:space="preserve">  </v>
      </c>
      <c r="K426" s="315">
        <f>[7]Mides!N418</f>
        <v>0</v>
      </c>
      <c r="L426" s="315">
        <f>[7]Mides!K418</f>
        <v>0</v>
      </c>
      <c r="M426" s="315">
        <f>[7]Mides!L418</f>
        <v>0</v>
      </c>
      <c r="N426" s="315" t="str">
        <f>[7]Mides!M418</f>
        <v>x</v>
      </c>
      <c r="O426" s="315">
        <f t="shared" si="6"/>
        <v>0</v>
      </c>
      <c r="P426" s="315" t="str">
        <f>[7]Mides!R418</f>
        <v>Guatemala</v>
      </c>
      <c r="Q426" s="315" t="str">
        <f>[7]Mides!S418</f>
        <v>Guatemala</v>
      </c>
      <c r="R426" s="10"/>
      <c r="S426" s="10"/>
      <c r="T426" s="10"/>
      <c r="U426" s="10"/>
      <c r="V426" s="10"/>
      <c r="W426" s="10"/>
      <c r="X426" s="10"/>
      <c r="Y426" s="10"/>
    </row>
    <row r="427" spans="2:25" ht="15.6" x14ac:dyDescent="0.3">
      <c r="B427" s="311" t="str">
        <f>[7]Mides!E419</f>
        <v>Josué</v>
      </c>
      <c r="C427" s="312" t="str">
        <f>[7]Mides!D419</f>
        <v xml:space="preserve">Gonzalez </v>
      </c>
      <c r="D427" s="313" t="str">
        <f>IF([7]Mides!F419=1,"X"," ")</f>
        <v xml:space="preserve"> </v>
      </c>
      <c r="E427" s="313" t="str">
        <f>IF([7]Mides!F419=2,"X"," ")</f>
        <v>X</v>
      </c>
      <c r="F427" s="314">
        <f>[7]Mides!B419</f>
        <v>2998734200101</v>
      </c>
      <c r="G427" s="313" t="str">
        <f>IF(AND([7]Mides!H419&gt;=1,[7]Mides!H419&lt;=14),"X"," ")</f>
        <v xml:space="preserve"> </v>
      </c>
      <c r="H427" s="313" t="str">
        <f>IF(AND([7]Mides!H419&gt;=14,[7]Mides!H419&lt;=30),"X"," ")</f>
        <v>X</v>
      </c>
      <c r="I427" s="313" t="str">
        <f>IF(AND([7]Mides!H419&gt;=31,[7]Mides!H419&lt;=60),"X","  ")</f>
        <v xml:space="preserve">  </v>
      </c>
      <c r="J427" s="313" t="str">
        <f>IF([7]Mides!H419&gt;60,"X", "  ")</f>
        <v xml:space="preserve">  </v>
      </c>
      <c r="K427" s="315">
        <f>[7]Mides!N419</f>
        <v>0</v>
      </c>
      <c r="L427" s="315">
        <f>[7]Mides!K419</f>
        <v>0</v>
      </c>
      <c r="M427" s="315">
        <f>[7]Mides!L419</f>
        <v>0</v>
      </c>
      <c r="N427" s="315" t="str">
        <f>[7]Mides!M419</f>
        <v>x</v>
      </c>
      <c r="O427" s="315">
        <f t="shared" si="6"/>
        <v>0</v>
      </c>
      <c r="P427" s="315" t="str">
        <f>[7]Mides!R419</f>
        <v>Guatemala</v>
      </c>
      <c r="Q427" s="315" t="str">
        <f>[7]Mides!S419</f>
        <v>Guatemala</v>
      </c>
      <c r="R427" s="10"/>
      <c r="S427" s="10"/>
      <c r="T427" s="10"/>
      <c r="U427" s="10"/>
      <c r="V427" s="10"/>
      <c r="W427" s="10"/>
      <c r="X427" s="10"/>
      <c r="Y427" s="10"/>
    </row>
    <row r="428" spans="2:25" ht="15.6" x14ac:dyDescent="0.3">
      <c r="B428" s="311" t="str">
        <f>[7]Mides!E420</f>
        <v>Josué</v>
      </c>
      <c r="C428" s="312" t="str">
        <f>[7]Mides!D420</f>
        <v xml:space="preserve">Gonzalez </v>
      </c>
      <c r="D428" s="313" t="str">
        <f>IF([7]Mides!F420=1,"X"," ")</f>
        <v xml:space="preserve"> </v>
      </c>
      <c r="E428" s="313" t="str">
        <f>IF([7]Mides!F420=2,"X"," ")</f>
        <v>X</v>
      </c>
      <c r="F428" s="314">
        <f>[7]Mides!B420</f>
        <v>2998734200101</v>
      </c>
      <c r="G428" s="313" t="str">
        <f>IF(AND([7]Mides!H420&gt;=1,[7]Mides!H420&lt;=14),"X"," ")</f>
        <v xml:space="preserve"> </v>
      </c>
      <c r="H428" s="313" t="str">
        <f>IF(AND([7]Mides!H420&gt;=14,[7]Mides!H420&lt;=30),"X"," ")</f>
        <v>X</v>
      </c>
      <c r="I428" s="313" t="str">
        <f>IF(AND([7]Mides!H420&gt;=31,[7]Mides!H420&lt;=60),"X","  ")</f>
        <v xml:space="preserve">  </v>
      </c>
      <c r="J428" s="313" t="str">
        <f>IF([7]Mides!H420&gt;60,"X", "  ")</f>
        <v xml:space="preserve">  </v>
      </c>
      <c r="K428" s="315">
        <f>[7]Mides!N420</f>
        <v>0</v>
      </c>
      <c r="L428" s="315">
        <f>[7]Mides!K420</f>
        <v>0</v>
      </c>
      <c r="M428" s="315">
        <f>[7]Mides!L420</f>
        <v>0</v>
      </c>
      <c r="N428" s="315" t="str">
        <f>[7]Mides!M420</f>
        <v>x</v>
      </c>
      <c r="O428" s="315">
        <f t="shared" si="6"/>
        <v>0</v>
      </c>
      <c r="P428" s="315" t="str">
        <f>[7]Mides!R420</f>
        <v>Guatemala</v>
      </c>
      <c r="Q428" s="315" t="str">
        <f>[7]Mides!S420</f>
        <v>Guatemala</v>
      </c>
      <c r="R428" s="10"/>
      <c r="S428" s="10"/>
      <c r="T428" s="10"/>
      <c r="U428" s="10"/>
      <c r="V428" s="10"/>
      <c r="W428" s="10"/>
      <c r="X428" s="10"/>
      <c r="Y428" s="10"/>
    </row>
    <row r="429" spans="2:25" ht="15.6" x14ac:dyDescent="0.3">
      <c r="B429" s="311" t="str">
        <f>[7]Mides!E421</f>
        <v>Estefani</v>
      </c>
      <c r="C429" s="312" t="str">
        <f>[7]Mides!D421</f>
        <v>Mateo</v>
      </c>
      <c r="D429" s="313" t="str">
        <f>IF([7]Mides!F421=1,"X"," ")</f>
        <v>X</v>
      </c>
      <c r="E429" s="313" t="str">
        <f>IF([7]Mides!F421=2,"X"," ")</f>
        <v xml:space="preserve"> </v>
      </c>
      <c r="F429" s="314">
        <f>[7]Mides!B421</f>
        <v>3006470340101</v>
      </c>
      <c r="G429" s="313" t="str">
        <f>IF(AND([7]Mides!H421&gt;=1,[7]Mides!H421&lt;=14),"X"," ")</f>
        <v xml:space="preserve"> </v>
      </c>
      <c r="H429" s="313" t="str">
        <f>IF(AND([7]Mides!H421&gt;=14,[7]Mides!H421&lt;=30),"X"," ")</f>
        <v>X</v>
      </c>
      <c r="I429" s="313" t="str">
        <f>IF(AND([7]Mides!H421&gt;=31,[7]Mides!H421&lt;=60),"X","  ")</f>
        <v xml:space="preserve">  </v>
      </c>
      <c r="J429" s="313" t="str">
        <f>IF([7]Mides!H421&gt;60,"X", "  ")</f>
        <v xml:space="preserve">  </v>
      </c>
      <c r="K429" s="315">
        <f>[7]Mides!N421</f>
        <v>0</v>
      </c>
      <c r="L429" s="315">
        <f>[7]Mides!K421</f>
        <v>0</v>
      </c>
      <c r="M429" s="315">
        <f>[7]Mides!L421</f>
        <v>0</v>
      </c>
      <c r="N429" s="315" t="str">
        <f>[7]Mides!M421</f>
        <v>x</v>
      </c>
      <c r="O429" s="315">
        <f t="shared" si="6"/>
        <v>0</v>
      </c>
      <c r="P429" s="315" t="str">
        <f>[7]Mides!R421</f>
        <v>Guatemala</v>
      </c>
      <c r="Q429" s="315" t="str">
        <f>[7]Mides!S421</f>
        <v>Guatemala</v>
      </c>
      <c r="R429" s="10"/>
      <c r="S429" s="10"/>
      <c r="T429" s="10"/>
      <c r="U429" s="10"/>
      <c r="V429" s="10"/>
      <c r="W429" s="10"/>
      <c r="X429" s="10"/>
      <c r="Y429" s="10"/>
    </row>
    <row r="430" spans="2:25" ht="15.6" x14ac:dyDescent="0.3">
      <c r="B430" s="311" t="str">
        <f>[7]Mides!E422</f>
        <v>Brayan</v>
      </c>
      <c r="C430" s="312" t="str">
        <f>[7]Mides!D422</f>
        <v>Arreaga</v>
      </c>
      <c r="D430" s="313" t="str">
        <f>IF([7]Mides!F422=1,"X"," ")</f>
        <v xml:space="preserve"> </v>
      </c>
      <c r="E430" s="313" t="str">
        <f>IF([7]Mides!F422=2,"X"," ")</f>
        <v>X</v>
      </c>
      <c r="F430" s="314">
        <f>[7]Mides!B422</f>
        <v>2975831230101</v>
      </c>
      <c r="G430" s="313" t="str">
        <f>IF(AND([7]Mides!H422&gt;=1,[7]Mides!H422&lt;=14),"X"," ")</f>
        <v xml:space="preserve"> </v>
      </c>
      <c r="H430" s="313" t="str">
        <f>IF(AND([7]Mides!H422&gt;=14,[7]Mides!H422&lt;=30),"X"," ")</f>
        <v>X</v>
      </c>
      <c r="I430" s="313" t="str">
        <f>IF(AND([7]Mides!H422&gt;=31,[7]Mides!H422&lt;=60),"X","  ")</f>
        <v xml:space="preserve">  </v>
      </c>
      <c r="J430" s="313" t="str">
        <f>IF([7]Mides!H422&gt;60,"X", "  ")</f>
        <v xml:space="preserve">  </v>
      </c>
      <c r="K430" s="315">
        <f>[7]Mides!N422</f>
        <v>0</v>
      </c>
      <c r="L430" s="315">
        <f>[7]Mides!K422</f>
        <v>0</v>
      </c>
      <c r="M430" s="315">
        <f>[7]Mides!L422</f>
        <v>0</v>
      </c>
      <c r="N430" s="315" t="str">
        <f>[7]Mides!M422</f>
        <v>x</v>
      </c>
      <c r="O430" s="315">
        <f t="shared" si="6"/>
        <v>0</v>
      </c>
      <c r="P430" s="315" t="str">
        <f>[7]Mides!R422</f>
        <v>Guatemala</v>
      </c>
      <c r="Q430" s="315" t="str">
        <f>[7]Mides!S422</f>
        <v>Guatemala</v>
      </c>
      <c r="R430" s="10"/>
      <c r="S430" s="10"/>
      <c r="T430" s="10"/>
      <c r="U430" s="10"/>
      <c r="V430" s="10"/>
      <c r="W430" s="10"/>
      <c r="X430" s="10"/>
      <c r="Y430" s="10"/>
    </row>
    <row r="431" spans="2:25" ht="15.6" x14ac:dyDescent="0.3">
      <c r="B431" s="311" t="str">
        <f>[7]Mides!E423</f>
        <v>Ana</v>
      </c>
      <c r="C431" s="312" t="str">
        <f>[7]Mides!D423</f>
        <v>Quinteros</v>
      </c>
      <c r="D431" s="313" t="str">
        <f>IF([7]Mides!F423=1,"X"," ")</f>
        <v>X</v>
      </c>
      <c r="E431" s="313" t="str">
        <f>IF([7]Mides!F423=2,"X"," ")</f>
        <v xml:space="preserve"> </v>
      </c>
      <c r="F431" s="314">
        <f>[7]Mides!B423</f>
        <v>2086713070110</v>
      </c>
      <c r="G431" s="313" t="str">
        <f>IF(AND([7]Mides!H423&gt;=1,[7]Mides!H423&lt;=14),"X"," ")</f>
        <v xml:space="preserve"> </v>
      </c>
      <c r="H431" s="313" t="str">
        <f>IF(AND([7]Mides!H423&gt;=14,[7]Mides!H423&lt;=30),"X"," ")</f>
        <v>X</v>
      </c>
      <c r="I431" s="313" t="str">
        <f>IF(AND([7]Mides!H423&gt;=31,[7]Mides!H423&lt;=60),"X","  ")</f>
        <v xml:space="preserve">  </v>
      </c>
      <c r="J431" s="313" t="str">
        <f>IF([7]Mides!H423&gt;60,"X", "  ")</f>
        <v xml:space="preserve">  </v>
      </c>
      <c r="K431" s="315">
        <f>[7]Mides!N423</f>
        <v>0</v>
      </c>
      <c r="L431" s="315">
        <f>[7]Mides!K423</f>
        <v>0</v>
      </c>
      <c r="M431" s="315">
        <f>[7]Mides!L423</f>
        <v>0</v>
      </c>
      <c r="N431" s="315" t="str">
        <f>[7]Mides!M423</f>
        <v>x</v>
      </c>
      <c r="O431" s="315">
        <f t="shared" si="6"/>
        <v>0</v>
      </c>
      <c r="P431" s="315" t="str">
        <f>[7]Mides!R423</f>
        <v>Guatemala</v>
      </c>
      <c r="Q431" s="315" t="str">
        <f>[7]Mides!S423</f>
        <v>Guatemala</v>
      </c>
      <c r="R431" s="10"/>
      <c r="S431" s="10"/>
      <c r="T431" s="10"/>
      <c r="U431" s="10"/>
      <c r="V431" s="10"/>
      <c r="W431" s="10"/>
      <c r="X431" s="10"/>
      <c r="Y431" s="10"/>
    </row>
    <row r="432" spans="2:25" ht="15.6" x14ac:dyDescent="0.3">
      <c r="B432" s="311" t="str">
        <f>[7]Mides!E424</f>
        <v xml:space="preserve">Fonseca </v>
      </c>
      <c r="C432" s="312" t="str">
        <f>[7]Mides!D424</f>
        <v>Scarleth</v>
      </c>
      <c r="D432" s="313" t="str">
        <f>IF([7]Mides!F424=1,"X"," ")</f>
        <v>X</v>
      </c>
      <c r="E432" s="313" t="str">
        <f>IF([7]Mides!F424=2,"X"," ")</f>
        <v xml:space="preserve"> </v>
      </c>
      <c r="F432" s="314" t="str">
        <f>[7]Mides!B424</f>
        <v xml:space="preserve"> Nicaragua          01-000321012</v>
      </c>
      <c r="G432" s="313" t="str">
        <f>IF(AND([7]Mides!H424&gt;=1,[7]Mides!H424&lt;=14),"X"," ")</f>
        <v xml:space="preserve"> </v>
      </c>
      <c r="H432" s="313" t="str">
        <f>IF(AND([7]Mides!H424&gt;=14,[7]Mides!H424&lt;=30),"X"," ")</f>
        <v>X</v>
      </c>
      <c r="I432" s="313" t="str">
        <f>IF(AND([7]Mides!H424&gt;=31,[7]Mides!H424&lt;=60),"X","  ")</f>
        <v xml:space="preserve">  </v>
      </c>
      <c r="J432" s="313" t="str">
        <f>IF([7]Mides!H424&gt;60,"X", "  ")</f>
        <v xml:space="preserve">  </v>
      </c>
      <c r="K432" s="315">
        <f>[7]Mides!N424</f>
        <v>0</v>
      </c>
      <c r="L432" s="315">
        <f>[7]Mides!K424</f>
        <v>0</v>
      </c>
      <c r="M432" s="315">
        <f>[7]Mides!L424</f>
        <v>0</v>
      </c>
      <c r="N432" s="315" t="str">
        <f>[7]Mides!M424</f>
        <v>x</v>
      </c>
      <c r="O432" s="315">
        <f t="shared" si="6"/>
        <v>0</v>
      </c>
      <c r="P432" s="315">
        <f>[7]Mides!R424</f>
        <v>0</v>
      </c>
      <c r="Q432" s="315">
        <f>[7]Mides!S424</f>
        <v>0</v>
      </c>
      <c r="R432" s="10"/>
      <c r="S432" s="10"/>
      <c r="T432" s="10"/>
      <c r="U432" s="10"/>
      <c r="V432" s="10"/>
      <c r="W432" s="10"/>
      <c r="X432" s="10"/>
      <c r="Y432" s="10"/>
    </row>
    <row r="433" spans="2:25" ht="15.6" x14ac:dyDescent="0.3">
      <c r="B433" s="311" t="str">
        <f>[7]Mides!E425</f>
        <v xml:space="preserve">Silvia </v>
      </c>
      <c r="C433" s="312" t="str">
        <f>[7]Mides!D425</f>
        <v>Loarca</v>
      </c>
      <c r="D433" s="313" t="str">
        <f>IF([7]Mides!F425=1,"X"," ")</f>
        <v>X</v>
      </c>
      <c r="E433" s="313" t="str">
        <f>IF([7]Mides!F425=2,"X"," ")</f>
        <v xml:space="preserve"> </v>
      </c>
      <c r="F433" s="314">
        <f>[7]Mides!B425</f>
        <v>2633001100101</v>
      </c>
      <c r="G433" s="313" t="str">
        <f>IF(AND([7]Mides!H425&gt;=1,[7]Mides!H425&lt;=14),"X"," ")</f>
        <v xml:space="preserve"> </v>
      </c>
      <c r="H433" s="313" t="str">
        <f>IF(AND([7]Mides!H425&gt;=14,[7]Mides!H425&lt;=30),"X"," ")</f>
        <v xml:space="preserve"> </v>
      </c>
      <c r="I433" s="313" t="str">
        <f>IF(AND([7]Mides!H425&gt;=31,[7]Mides!H425&lt;=60),"X","  ")</f>
        <v>X</v>
      </c>
      <c r="J433" s="313" t="str">
        <f>IF([7]Mides!H425&gt;60,"X", "  ")</f>
        <v xml:space="preserve">  </v>
      </c>
      <c r="K433" s="315">
        <f>[7]Mides!N425</f>
        <v>0</v>
      </c>
      <c r="L433" s="315">
        <f>[7]Mides!K425</f>
        <v>0</v>
      </c>
      <c r="M433" s="315">
        <f>[7]Mides!L425</f>
        <v>0</v>
      </c>
      <c r="N433" s="315" t="str">
        <f>[7]Mides!M425</f>
        <v>x</v>
      </c>
      <c r="O433" s="315">
        <f t="shared" si="6"/>
        <v>0</v>
      </c>
      <c r="P433" s="315" t="str">
        <f>[7]Mides!R425</f>
        <v>Guatemala</v>
      </c>
      <c r="Q433" s="315" t="str">
        <f>[7]Mides!S425</f>
        <v>Guatemala</v>
      </c>
      <c r="R433" s="10"/>
      <c r="S433" s="10"/>
      <c r="T433" s="10"/>
      <c r="U433" s="10"/>
      <c r="V433" s="10"/>
      <c r="W433" s="10"/>
      <c r="X433" s="10"/>
      <c r="Y433" s="10"/>
    </row>
    <row r="434" spans="2:25" ht="15.6" x14ac:dyDescent="0.3">
      <c r="B434" s="311" t="str">
        <f>[7]Mides!E426</f>
        <v>Sofia</v>
      </c>
      <c r="C434" s="312" t="str">
        <f>[7]Mides!D426</f>
        <v>Galvez</v>
      </c>
      <c r="D434" s="313" t="str">
        <f>IF([7]Mides!F426=1,"X"," ")</f>
        <v>X</v>
      </c>
      <c r="E434" s="313" t="str">
        <f>IF([7]Mides!F426=2,"X"," ")</f>
        <v xml:space="preserve"> </v>
      </c>
      <c r="F434" s="314">
        <f>[7]Mides!B426</f>
        <v>1837127140108</v>
      </c>
      <c r="G434" s="313" t="str">
        <f>IF(AND([7]Mides!H426&gt;=1,[7]Mides!H426&lt;=14),"X"," ")</f>
        <v xml:space="preserve"> </v>
      </c>
      <c r="H434" s="313" t="str">
        <f>IF(AND([7]Mides!H426&gt;=14,[7]Mides!H426&lt;=30),"X"," ")</f>
        <v xml:space="preserve"> </v>
      </c>
      <c r="I434" s="313" t="str">
        <f>IF(AND([7]Mides!H426&gt;=31,[7]Mides!H426&lt;=60),"X","  ")</f>
        <v>X</v>
      </c>
      <c r="J434" s="313" t="str">
        <f>IF([7]Mides!H426&gt;60,"X", "  ")</f>
        <v xml:space="preserve">  </v>
      </c>
      <c r="K434" s="315">
        <f>[7]Mides!N426</f>
        <v>0</v>
      </c>
      <c r="L434" s="315">
        <f>[7]Mides!K426</f>
        <v>0</v>
      </c>
      <c r="M434" s="315">
        <f>[7]Mides!L426</f>
        <v>0</v>
      </c>
      <c r="N434" s="315" t="str">
        <f>[7]Mides!M426</f>
        <v>x</v>
      </c>
      <c r="O434" s="315">
        <f t="shared" si="6"/>
        <v>0</v>
      </c>
      <c r="P434" s="315" t="str">
        <f>[7]Mides!R426</f>
        <v>Guatemala</v>
      </c>
      <c r="Q434" s="315" t="str">
        <f>[7]Mides!S426</f>
        <v>Guatemala</v>
      </c>
      <c r="R434" s="10"/>
      <c r="S434" s="10"/>
      <c r="T434" s="10"/>
      <c r="U434" s="10"/>
      <c r="V434" s="10"/>
      <c r="W434" s="10"/>
      <c r="X434" s="10"/>
      <c r="Y434" s="10"/>
    </row>
    <row r="435" spans="2:25" ht="15.6" x14ac:dyDescent="0.3">
      <c r="B435" s="311" t="str">
        <f>[7]Mides!E427</f>
        <v>Josué</v>
      </c>
      <c r="C435" s="312" t="str">
        <f>[7]Mides!D427</f>
        <v>Castro</v>
      </c>
      <c r="D435" s="313" t="str">
        <f>IF([7]Mides!F427=1,"X"," ")</f>
        <v xml:space="preserve"> </v>
      </c>
      <c r="E435" s="313" t="str">
        <f>IF([7]Mides!F427=2,"X"," ")</f>
        <v>X</v>
      </c>
      <c r="F435" s="314">
        <f>[7]Mides!B427</f>
        <v>0</v>
      </c>
      <c r="G435" s="313" t="str">
        <f>IF(AND([7]Mides!H427&gt;=1,[7]Mides!H427&lt;=14),"X"," ")</f>
        <v>X</v>
      </c>
      <c r="H435" s="313" t="str">
        <f>IF(AND([7]Mides!H427&gt;=14,[7]Mides!H427&lt;=30),"X"," ")</f>
        <v xml:space="preserve"> </v>
      </c>
      <c r="I435" s="313" t="str">
        <f>IF(AND([7]Mides!H427&gt;=31,[7]Mides!H427&lt;=60),"X","  ")</f>
        <v xml:space="preserve">  </v>
      </c>
      <c r="J435" s="313" t="str">
        <f>IF([7]Mides!H427&gt;60,"X", "  ")</f>
        <v xml:space="preserve">  </v>
      </c>
      <c r="K435" s="315">
        <f>[7]Mides!N427</f>
        <v>0</v>
      </c>
      <c r="L435" s="315">
        <f>[7]Mides!K427</f>
        <v>0</v>
      </c>
      <c r="M435" s="315">
        <f>[7]Mides!L427</f>
        <v>0</v>
      </c>
      <c r="N435" s="315" t="str">
        <f>[7]Mides!M427</f>
        <v>x</v>
      </c>
      <c r="O435" s="315">
        <f t="shared" si="6"/>
        <v>0</v>
      </c>
      <c r="P435" s="315" t="str">
        <f>[7]Mides!R427</f>
        <v>Guatemala</v>
      </c>
      <c r="Q435" s="315" t="str">
        <f>[7]Mides!S427</f>
        <v>Guatemala</v>
      </c>
      <c r="R435" s="10"/>
      <c r="S435" s="10"/>
      <c r="T435" s="10"/>
      <c r="U435" s="10"/>
      <c r="V435" s="10"/>
      <c r="W435" s="10"/>
      <c r="X435" s="10"/>
      <c r="Y435" s="10"/>
    </row>
    <row r="436" spans="2:25" ht="15.6" x14ac:dyDescent="0.3">
      <c r="B436" s="311" t="str">
        <f>[7]Mides!E428</f>
        <v>Nimrod</v>
      </c>
      <c r="C436" s="312" t="str">
        <f>[7]Mides!D428</f>
        <v>Ortiz</v>
      </c>
      <c r="D436" s="313" t="str">
        <f>IF([7]Mides!F428=1,"X"," ")</f>
        <v xml:space="preserve"> </v>
      </c>
      <c r="E436" s="313" t="str">
        <f>IF([7]Mides!F428=2,"X"," ")</f>
        <v>X</v>
      </c>
      <c r="F436" s="314">
        <f>[7]Mides!B428</f>
        <v>0</v>
      </c>
      <c r="G436" s="313" t="str">
        <f>IF(AND([7]Mides!H428&gt;=1,[7]Mides!H428&lt;=14),"X"," ")</f>
        <v>X</v>
      </c>
      <c r="H436" s="313" t="str">
        <f>IF(AND([7]Mides!H428&gt;=14,[7]Mides!H428&lt;=30),"X"," ")</f>
        <v xml:space="preserve"> </v>
      </c>
      <c r="I436" s="313" t="str">
        <f>IF(AND([7]Mides!H428&gt;=31,[7]Mides!H428&lt;=60),"X","  ")</f>
        <v xml:space="preserve">  </v>
      </c>
      <c r="J436" s="313" t="str">
        <f>IF([7]Mides!H428&gt;60,"X", "  ")</f>
        <v xml:space="preserve">  </v>
      </c>
      <c r="K436" s="315">
        <f>[7]Mides!N428</f>
        <v>0</v>
      </c>
      <c r="L436" s="315">
        <f>[7]Mides!K428</f>
        <v>0</v>
      </c>
      <c r="M436" s="315">
        <f>[7]Mides!L428</f>
        <v>0</v>
      </c>
      <c r="N436" s="315" t="str">
        <f>[7]Mides!M428</f>
        <v>x</v>
      </c>
      <c r="O436" s="315">
        <f t="shared" si="6"/>
        <v>0</v>
      </c>
      <c r="P436" s="315" t="str">
        <f>[7]Mides!R428</f>
        <v>Guatemala</v>
      </c>
      <c r="Q436" s="315" t="str">
        <f>[7]Mides!S428</f>
        <v>Guatemala</v>
      </c>
      <c r="R436" s="10"/>
      <c r="S436" s="10"/>
      <c r="T436" s="10"/>
      <c r="U436" s="10"/>
      <c r="V436" s="10"/>
      <c r="W436" s="10"/>
      <c r="X436" s="10"/>
      <c r="Y436" s="10"/>
    </row>
    <row r="437" spans="2:25" ht="15.6" x14ac:dyDescent="0.3">
      <c r="B437" s="311" t="str">
        <f>[7]Mides!E429</f>
        <v>Cinthya</v>
      </c>
      <c r="C437" s="312" t="str">
        <f>[7]Mides!D429</f>
        <v>García</v>
      </c>
      <c r="D437" s="313" t="str">
        <f>IF([7]Mides!F429=1,"X"," ")</f>
        <v>X</v>
      </c>
      <c r="E437" s="313" t="str">
        <f>IF([7]Mides!F429=2,"X"," ")</f>
        <v xml:space="preserve"> </v>
      </c>
      <c r="F437" s="314">
        <f>[7]Mides!B429</f>
        <v>3719688790101</v>
      </c>
      <c r="G437" s="313" t="str">
        <f>IF(AND([7]Mides!H429&gt;=1,[7]Mides!H429&lt;=14),"X"," ")</f>
        <v xml:space="preserve"> </v>
      </c>
      <c r="H437" s="313" t="str">
        <f>IF(AND([7]Mides!H429&gt;=14,[7]Mides!H429&lt;=30),"X"," ")</f>
        <v>X</v>
      </c>
      <c r="I437" s="313" t="str">
        <f>IF(AND([7]Mides!H429&gt;=31,[7]Mides!H429&lt;=60),"X","  ")</f>
        <v xml:space="preserve">  </v>
      </c>
      <c r="J437" s="313" t="str">
        <f>IF([7]Mides!H429&gt;60,"X", "  ")</f>
        <v xml:space="preserve">  </v>
      </c>
      <c r="K437" s="315">
        <f>[7]Mides!N429</f>
        <v>0</v>
      </c>
      <c r="L437" s="315">
        <f>[7]Mides!K429</f>
        <v>0</v>
      </c>
      <c r="M437" s="315">
        <f>[7]Mides!L429</f>
        <v>0</v>
      </c>
      <c r="N437" s="315" t="str">
        <f>[7]Mides!M429</f>
        <v>x</v>
      </c>
      <c r="O437" s="315">
        <f t="shared" si="6"/>
        <v>0</v>
      </c>
      <c r="P437" s="315" t="str">
        <f>[7]Mides!R429</f>
        <v>Guatemala</v>
      </c>
      <c r="Q437" s="315" t="str">
        <f>[7]Mides!S429</f>
        <v>Guatemala</v>
      </c>
      <c r="R437" s="10"/>
      <c r="S437" s="10"/>
      <c r="T437" s="10"/>
      <c r="U437" s="10"/>
      <c r="V437" s="10"/>
      <c r="W437" s="10"/>
      <c r="X437" s="10"/>
      <c r="Y437" s="10"/>
    </row>
    <row r="438" spans="2:25" ht="15.6" x14ac:dyDescent="0.3">
      <c r="B438" s="311" t="str">
        <f>[7]Mides!E430</f>
        <v>Daniela</v>
      </c>
      <c r="C438" s="312" t="str">
        <f>[7]Mides!D430</f>
        <v>Pérez</v>
      </c>
      <c r="D438" s="313" t="str">
        <f>IF([7]Mides!F430=1,"X"," ")</f>
        <v>X</v>
      </c>
      <c r="E438" s="313" t="str">
        <f>IF([7]Mides!F430=2,"X"," ")</f>
        <v xml:space="preserve"> </v>
      </c>
      <c r="F438" s="314">
        <f>[7]Mides!B430</f>
        <v>0</v>
      </c>
      <c r="G438" s="313" t="str">
        <f>IF(AND([7]Mides!H430&gt;=1,[7]Mides!H430&lt;=14),"X"," ")</f>
        <v>X</v>
      </c>
      <c r="H438" s="313" t="str">
        <f>IF(AND([7]Mides!H430&gt;=14,[7]Mides!H430&lt;=30),"X"," ")</f>
        <v xml:space="preserve"> </v>
      </c>
      <c r="I438" s="313" t="str">
        <f>IF(AND([7]Mides!H430&gt;=31,[7]Mides!H430&lt;=60),"X","  ")</f>
        <v xml:space="preserve">  </v>
      </c>
      <c r="J438" s="313" t="str">
        <f>IF([7]Mides!H430&gt;60,"X", "  ")</f>
        <v xml:space="preserve">  </v>
      </c>
      <c r="K438" s="315">
        <f>[7]Mides!N430</f>
        <v>0</v>
      </c>
      <c r="L438" s="315">
        <f>[7]Mides!K430</f>
        <v>0</v>
      </c>
      <c r="M438" s="315">
        <f>[7]Mides!L430</f>
        <v>0</v>
      </c>
      <c r="N438" s="315" t="str">
        <f>[7]Mides!M430</f>
        <v>x</v>
      </c>
      <c r="O438" s="315">
        <f t="shared" si="6"/>
        <v>0</v>
      </c>
      <c r="P438" s="315" t="str">
        <f>[7]Mides!R430</f>
        <v>Guatemala</v>
      </c>
      <c r="Q438" s="315" t="str">
        <f>[7]Mides!S430</f>
        <v>Guatemala</v>
      </c>
      <c r="R438" s="10"/>
      <c r="S438" s="10"/>
      <c r="T438" s="10"/>
      <c r="U438" s="10"/>
      <c r="V438" s="10"/>
      <c r="W438" s="10"/>
      <c r="X438" s="10"/>
      <c r="Y438" s="10"/>
    </row>
    <row r="439" spans="2:25" ht="15.6" x14ac:dyDescent="0.3">
      <c r="B439" s="311" t="str">
        <f>[7]Mides!E431</f>
        <v>María</v>
      </c>
      <c r="C439" s="312" t="str">
        <f>[7]Mides!D431</f>
        <v>González</v>
      </c>
      <c r="D439" s="313" t="str">
        <f>IF([7]Mides!F431=1,"X"," ")</f>
        <v>X</v>
      </c>
      <c r="E439" s="313" t="str">
        <f>IF([7]Mides!F431=2,"X"," ")</f>
        <v xml:space="preserve"> </v>
      </c>
      <c r="F439" s="314">
        <f>[7]Mides!B431</f>
        <v>0</v>
      </c>
      <c r="G439" s="313" t="str">
        <f>IF(AND([7]Mides!H431&gt;=1,[7]Mides!H431&lt;=14),"X"," ")</f>
        <v>X</v>
      </c>
      <c r="H439" s="313" t="str">
        <f>IF(AND([7]Mides!H431&gt;=14,[7]Mides!H431&lt;=30),"X"," ")</f>
        <v xml:space="preserve"> </v>
      </c>
      <c r="I439" s="313" t="str">
        <f>IF(AND([7]Mides!H431&gt;=31,[7]Mides!H431&lt;=60),"X","  ")</f>
        <v xml:space="preserve">  </v>
      </c>
      <c r="J439" s="313" t="str">
        <f>IF([7]Mides!H431&gt;60,"X", "  ")</f>
        <v xml:space="preserve">  </v>
      </c>
      <c r="K439" s="315">
        <f>[7]Mides!N431</f>
        <v>0</v>
      </c>
      <c r="L439" s="315">
        <f>[7]Mides!K431</f>
        <v>0</v>
      </c>
      <c r="M439" s="315">
        <f>[7]Mides!L431</f>
        <v>0</v>
      </c>
      <c r="N439" s="315" t="str">
        <f>[7]Mides!M431</f>
        <v>x</v>
      </c>
      <c r="O439" s="315">
        <f t="shared" si="6"/>
        <v>0</v>
      </c>
      <c r="P439" s="315" t="str">
        <f>[7]Mides!R431</f>
        <v>Guatemala</v>
      </c>
      <c r="Q439" s="315" t="str">
        <f>[7]Mides!S431</f>
        <v>Guatemala</v>
      </c>
      <c r="R439" s="10"/>
      <c r="S439" s="10"/>
      <c r="T439" s="10"/>
      <c r="U439" s="10"/>
      <c r="V439" s="10"/>
      <c r="W439" s="10"/>
      <c r="X439" s="10"/>
      <c r="Y439" s="10"/>
    </row>
    <row r="440" spans="2:25" ht="15.6" x14ac:dyDescent="0.3">
      <c r="B440" s="311" t="str">
        <f>[7]Mides!E432</f>
        <v>Melida</v>
      </c>
      <c r="C440" s="312" t="str">
        <f>[7]Mides!D432</f>
        <v>Peneleu</v>
      </c>
      <c r="D440" s="313" t="str">
        <f>IF([7]Mides!F432=1,"X"," ")</f>
        <v>X</v>
      </c>
      <c r="E440" s="313" t="str">
        <f>IF([7]Mides!F432=2,"X"," ")</f>
        <v xml:space="preserve"> </v>
      </c>
      <c r="F440" s="314">
        <f>[7]Mides!B432</f>
        <v>2810784320101</v>
      </c>
      <c r="G440" s="313" t="str">
        <f>IF(AND([7]Mides!H432&gt;=1,[7]Mides!H432&lt;=14),"X"," ")</f>
        <v xml:space="preserve"> </v>
      </c>
      <c r="H440" s="313" t="str">
        <f>IF(AND([7]Mides!H432&gt;=14,[7]Mides!H432&lt;=30),"X"," ")</f>
        <v>X</v>
      </c>
      <c r="I440" s="313" t="str">
        <f>IF(AND([7]Mides!H432&gt;=31,[7]Mides!H432&lt;=60),"X","  ")</f>
        <v xml:space="preserve">  </v>
      </c>
      <c r="J440" s="313" t="str">
        <f>IF([7]Mides!H432&gt;60,"X", "  ")</f>
        <v xml:space="preserve">  </v>
      </c>
      <c r="K440" s="315">
        <f>[7]Mides!N432</f>
        <v>0</v>
      </c>
      <c r="L440" s="315">
        <f>[7]Mides!K432</f>
        <v>0</v>
      </c>
      <c r="M440" s="315">
        <f>[7]Mides!L432</f>
        <v>0</v>
      </c>
      <c r="N440" s="315" t="str">
        <f>[7]Mides!M432</f>
        <v>x</v>
      </c>
      <c r="O440" s="315">
        <f t="shared" si="6"/>
        <v>0</v>
      </c>
      <c r="P440" s="315" t="str">
        <f>[7]Mides!R432</f>
        <v>Guatemala</v>
      </c>
      <c r="Q440" s="315" t="str">
        <f>[7]Mides!S432</f>
        <v>Guatemala</v>
      </c>
      <c r="R440" s="10"/>
      <c r="S440" s="10"/>
      <c r="T440" s="10"/>
      <c r="U440" s="10"/>
      <c r="V440" s="10"/>
      <c r="W440" s="10"/>
      <c r="X440" s="10"/>
      <c r="Y440" s="10"/>
    </row>
    <row r="441" spans="2:25" ht="15.6" x14ac:dyDescent="0.3">
      <c r="B441" s="311" t="str">
        <f>[7]Mides!E433</f>
        <v>Ana Marielsy</v>
      </c>
      <c r="C441" s="312" t="str">
        <f>[7]Mides!D433</f>
        <v>Peneleu</v>
      </c>
      <c r="D441" s="313" t="str">
        <f>IF([7]Mides!F433=1,"X"," ")</f>
        <v>X</v>
      </c>
      <c r="E441" s="313" t="str">
        <f>IF([7]Mides!F433=2,"X"," ")</f>
        <v xml:space="preserve"> </v>
      </c>
      <c r="F441" s="314">
        <f>[7]Mides!B433</f>
        <v>2810785210101</v>
      </c>
      <c r="G441" s="313" t="str">
        <f>IF(AND([7]Mides!H433&gt;=1,[7]Mides!H433&lt;=14),"X"," ")</f>
        <v>X</v>
      </c>
      <c r="H441" s="313" t="str">
        <f>IF(AND([7]Mides!H433&gt;=14,[7]Mides!H433&lt;=30),"X"," ")</f>
        <v xml:space="preserve"> </v>
      </c>
      <c r="I441" s="313" t="str">
        <f>IF(AND([7]Mides!H433&gt;=31,[7]Mides!H433&lt;=60),"X","  ")</f>
        <v xml:space="preserve">  </v>
      </c>
      <c r="J441" s="313" t="str">
        <f>IF([7]Mides!H433&gt;60,"X", "  ")</f>
        <v xml:space="preserve">  </v>
      </c>
      <c r="K441" s="315">
        <f>[7]Mides!N433</f>
        <v>0</v>
      </c>
      <c r="L441" s="315">
        <f>[7]Mides!K433</f>
        <v>0</v>
      </c>
      <c r="M441" s="315">
        <f>[7]Mides!L433</f>
        <v>0</v>
      </c>
      <c r="N441" s="315" t="str">
        <f>[7]Mides!M433</f>
        <v>x</v>
      </c>
      <c r="O441" s="315">
        <f t="shared" si="6"/>
        <v>0</v>
      </c>
      <c r="P441" s="315" t="str">
        <f>[7]Mides!R433</f>
        <v>Guatemala</v>
      </c>
      <c r="Q441" s="315" t="str">
        <f>[7]Mides!S433</f>
        <v>Guatemala</v>
      </c>
      <c r="R441" s="10"/>
      <c r="S441" s="10"/>
      <c r="T441" s="10"/>
      <c r="U441" s="10"/>
      <c r="V441" s="10"/>
      <c r="W441" s="10"/>
      <c r="X441" s="10"/>
      <c r="Y441" s="10"/>
    </row>
    <row r="442" spans="2:25" ht="15.6" x14ac:dyDescent="0.3">
      <c r="B442" s="311" t="str">
        <f>[7]Mides!E434</f>
        <v>Adrian</v>
      </c>
      <c r="C442" s="312" t="str">
        <f>[7]Mides!D434</f>
        <v>Yac</v>
      </c>
      <c r="D442" s="313" t="str">
        <f>IF([7]Mides!F434=1,"X"," ")</f>
        <v xml:space="preserve"> </v>
      </c>
      <c r="E442" s="313" t="str">
        <f>IF([7]Mides!F434=2,"X"," ")</f>
        <v>X</v>
      </c>
      <c r="F442" s="314">
        <f>[7]Mides!B434</f>
        <v>0</v>
      </c>
      <c r="G442" s="313" t="str">
        <f>IF(AND([7]Mides!H434&gt;=1,[7]Mides!H434&lt;=14),"X"," ")</f>
        <v>X</v>
      </c>
      <c r="H442" s="313" t="str">
        <f>IF(AND([7]Mides!H434&gt;=14,[7]Mides!H434&lt;=30),"X"," ")</f>
        <v xml:space="preserve"> </v>
      </c>
      <c r="I442" s="313" t="str">
        <f>IF(AND([7]Mides!H434&gt;=31,[7]Mides!H434&lt;=60),"X","  ")</f>
        <v xml:space="preserve">  </v>
      </c>
      <c r="J442" s="313" t="str">
        <f>IF([7]Mides!H434&gt;60,"X", "  ")</f>
        <v xml:space="preserve">  </v>
      </c>
      <c r="K442" s="315">
        <f>[7]Mides!N434</f>
        <v>0</v>
      </c>
      <c r="L442" s="315">
        <f>[7]Mides!K434</f>
        <v>0</v>
      </c>
      <c r="M442" s="315">
        <f>[7]Mides!L434</f>
        <v>0</v>
      </c>
      <c r="N442" s="315" t="str">
        <f>[7]Mides!M434</f>
        <v>x</v>
      </c>
      <c r="O442" s="315">
        <f t="shared" si="6"/>
        <v>0</v>
      </c>
      <c r="P442" s="315" t="str">
        <f>[7]Mides!R434</f>
        <v>Guatemala</v>
      </c>
      <c r="Q442" s="315" t="str">
        <f>[7]Mides!S434</f>
        <v>Guatemala</v>
      </c>
      <c r="R442" s="10"/>
      <c r="S442" s="10"/>
      <c r="T442" s="10"/>
      <c r="U442" s="10"/>
      <c r="V442" s="10"/>
      <c r="W442" s="10"/>
      <c r="X442" s="10"/>
      <c r="Y442" s="10"/>
    </row>
    <row r="443" spans="2:25" ht="15.6" x14ac:dyDescent="0.3">
      <c r="B443" s="311" t="str">
        <f>[7]Mides!E435</f>
        <v>Anderzon</v>
      </c>
      <c r="C443" s="312" t="str">
        <f>[7]Mides!D435</f>
        <v>Flores</v>
      </c>
      <c r="D443" s="313" t="str">
        <f>IF([7]Mides!F435=1,"X"," ")</f>
        <v xml:space="preserve"> </v>
      </c>
      <c r="E443" s="313" t="str">
        <f>IF([7]Mides!F435=2,"X"," ")</f>
        <v>X</v>
      </c>
      <c r="F443" s="314">
        <f>[7]Mides!B435</f>
        <v>3626923350101</v>
      </c>
      <c r="G443" s="313" t="str">
        <f>IF(AND([7]Mides!H435&gt;=1,[7]Mides!H435&lt;=14),"X"," ")</f>
        <v xml:space="preserve"> </v>
      </c>
      <c r="H443" s="313" t="str">
        <f>IF(AND([7]Mides!H435&gt;=14,[7]Mides!H435&lt;=30),"X"," ")</f>
        <v>X</v>
      </c>
      <c r="I443" s="313" t="str">
        <f>IF(AND([7]Mides!H435&gt;=31,[7]Mides!H435&lt;=60),"X","  ")</f>
        <v xml:space="preserve">  </v>
      </c>
      <c r="J443" s="313" t="str">
        <f>IF([7]Mides!H435&gt;60,"X", "  ")</f>
        <v xml:space="preserve">  </v>
      </c>
      <c r="K443" s="315">
        <f>[7]Mides!N435</f>
        <v>0</v>
      </c>
      <c r="L443" s="315">
        <f>[7]Mides!K435</f>
        <v>0</v>
      </c>
      <c r="M443" s="315">
        <f>[7]Mides!L435</f>
        <v>0</v>
      </c>
      <c r="N443" s="315" t="str">
        <f>[7]Mides!M435</f>
        <v>x</v>
      </c>
      <c r="O443" s="315">
        <f t="shared" si="6"/>
        <v>0</v>
      </c>
      <c r="P443" s="315" t="str">
        <f>[7]Mides!R435</f>
        <v>Guatemala</v>
      </c>
      <c r="Q443" s="315" t="str">
        <f>[7]Mides!S435</f>
        <v>Guatemala</v>
      </c>
      <c r="R443" s="10"/>
      <c r="S443" s="10"/>
      <c r="T443" s="10"/>
      <c r="U443" s="10"/>
      <c r="V443" s="10"/>
      <c r="W443" s="10"/>
      <c r="X443" s="10"/>
      <c r="Y443" s="10"/>
    </row>
    <row r="444" spans="2:25" ht="15.6" x14ac:dyDescent="0.3">
      <c r="B444" s="311" t="str">
        <f>[7]Mides!E436</f>
        <v>Ruddy</v>
      </c>
      <c r="C444" s="312" t="str">
        <f>[7]Mides!D436</f>
        <v>López</v>
      </c>
      <c r="D444" s="313" t="str">
        <f>IF([7]Mides!F436=1,"X"," ")</f>
        <v xml:space="preserve"> </v>
      </c>
      <c r="E444" s="313" t="str">
        <f>IF([7]Mides!F436=2,"X"," ")</f>
        <v>X</v>
      </c>
      <c r="F444" s="314">
        <f>[7]Mides!B436</f>
        <v>0</v>
      </c>
      <c r="G444" s="313" t="str">
        <f>IF(AND([7]Mides!H436&gt;=1,[7]Mides!H436&lt;=14),"X"," ")</f>
        <v xml:space="preserve"> </v>
      </c>
      <c r="H444" s="313" t="str">
        <f>IF(AND([7]Mides!H436&gt;=14,[7]Mides!H436&lt;=30),"X"," ")</f>
        <v>X</v>
      </c>
      <c r="I444" s="313" t="str">
        <f>IF(AND([7]Mides!H436&gt;=31,[7]Mides!H436&lt;=60),"X","  ")</f>
        <v xml:space="preserve">  </v>
      </c>
      <c r="J444" s="313" t="str">
        <f>IF([7]Mides!H436&gt;60,"X", "  ")</f>
        <v xml:space="preserve">  </v>
      </c>
      <c r="K444" s="315">
        <f>[7]Mides!N436</f>
        <v>0</v>
      </c>
      <c r="L444" s="315">
        <f>[7]Mides!K436</f>
        <v>0</v>
      </c>
      <c r="M444" s="315">
        <f>[7]Mides!L436</f>
        <v>0</v>
      </c>
      <c r="N444" s="315" t="str">
        <f>[7]Mides!M436</f>
        <v>x</v>
      </c>
      <c r="O444" s="315">
        <f t="shared" si="6"/>
        <v>0</v>
      </c>
      <c r="P444" s="315" t="str">
        <f>[7]Mides!R436</f>
        <v>Guatemala</v>
      </c>
      <c r="Q444" s="315" t="str">
        <f>[7]Mides!S436</f>
        <v>Guatemala</v>
      </c>
      <c r="R444" s="10"/>
      <c r="S444" s="10"/>
      <c r="T444" s="10"/>
      <c r="U444" s="10"/>
      <c r="V444" s="10"/>
      <c r="W444" s="10"/>
      <c r="X444" s="10"/>
      <c r="Y444" s="10"/>
    </row>
    <row r="445" spans="2:25" ht="15.6" x14ac:dyDescent="0.3">
      <c r="B445" s="311" t="str">
        <f>[7]Mides!E437</f>
        <v>Yoselin</v>
      </c>
      <c r="C445" s="312" t="str">
        <f>[7]Mides!D437</f>
        <v>Rucum</v>
      </c>
      <c r="D445" s="313" t="str">
        <f>IF([7]Mides!F437=1,"X"," ")</f>
        <v>X</v>
      </c>
      <c r="E445" s="313" t="str">
        <f>IF([7]Mides!F437=2,"X"," ")</f>
        <v xml:space="preserve"> </v>
      </c>
      <c r="F445" s="314">
        <f>[7]Mides!B437</f>
        <v>0</v>
      </c>
      <c r="G445" s="313" t="str">
        <f>IF(AND([7]Mides!H437&gt;=1,[7]Mides!H437&lt;=14),"X"," ")</f>
        <v xml:space="preserve"> </v>
      </c>
      <c r="H445" s="313" t="str">
        <f>IF(AND([7]Mides!H437&gt;=14,[7]Mides!H437&lt;=30),"X"," ")</f>
        <v>X</v>
      </c>
      <c r="I445" s="313" t="str">
        <f>IF(AND([7]Mides!H437&gt;=31,[7]Mides!H437&lt;=60),"X","  ")</f>
        <v xml:space="preserve">  </v>
      </c>
      <c r="J445" s="313" t="str">
        <f>IF([7]Mides!H437&gt;60,"X", "  ")</f>
        <v xml:space="preserve">  </v>
      </c>
      <c r="K445" s="315">
        <f>[7]Mides!N437</f>
        <v>0</v>
      </c>
      <c r="L445" s="315">
        <f>[7]Mides!K437</f>
        <v>0</v>
      </c>
      <c r="M445" s="315">
        <f>[7]Mides!L437</f>
        <v>0</v>
      </c>
      <c r="N445" s="315" t="str">
        <f>[7]Mides!M437</f>
        <v>x</v>
      </c>
      <c r="O445" s="315">
        <f t="shared" si="6"/>
        <v>0</v>
      </c>
      <c r="P445" s="315" t="str">
        <f>[7]Mides!R437</f>
        <v>Guatemala</v>
      </c>
      <c r="Q445" s="315" t="str">
        <f>[7]Mides!S437</f>
        <v>Guatemala</v>
      </c>
      <c r="R445" s="10"/>
      <c r="S445" s="10"/>
      <c r="T445" s="10"/>
      <c r="U445" s="10"/>
      <c r="V445" s="10"/>
      <c r="W445" s="10"/>
      <c r="X445" s="10"/>
      <c r="Y445" s="10"/>
    </row>
    <row r="446" spans="2:25" ht="15.6" x14ac:dyDescent="0.3">
      <c r="B446" s="311" t="str">
        <f>[7]Mides!E438</f>
        <v>Angélica</v>
      </c>
      <c r="C446" s="312" t="str">
        <f>[7]Mides!D438</f>
        <v>Rucun</v>
      </c>
      <c r="D446" s="313" t="str">
        <f>IF([7]Mides!F438=1,"X"," ")</f>
        <v>X</v>
      </c>
      <c r="E446" s="313" t="str">
        <f>IF([7]Mides!F438=2,"X"," ")</f>
        <v xml:space="preserve"> </v>
      </c>
      <c r="F446" s="314">
        <f>[7]Mides!B438</f>
        <v>0</v>
      </c>
      <c r="G446" s="313" t="str">
        <f>IF(AND([7]Mides!H438&gt;=1,[7]Mides!H438&lt;=14),"X"," ")</f>
        <v>X</v>
      </c>
      <c r="H446" s="313" t="str">
        <f>IF(AND([7]Mides!H438&gt;=14,[7]Mides!H438&lt;=30),"X"," ")</f>
        <v xml:space="preserve"> </v>
      </c>
      <c r="I446" s="313" t="str">
        <f>IF(AND([7]Mides!H438&gt;=31,[7]Mides!H438&lt;=60),"X","  ")</f>
        <v xml:space="preserve">  </v>
      </c>
      <c r="J446" s="313" t="str">
        <f>IF([7]Mides!H438&gt;60,"X", "  ")</f>
        <v xml:space="preserve">  </v>
      </c>
      <c r="K446" s="315">
        <f>[7]Mides!N438</f>
        <v>0</v>
      </c>
      <c r="L446" s="315">
        <f>[7]Mides!K438</f>
        <v>0</v>
      </c>
      <c r="M446" s="315">
        <f>[7]Mides!L438</f>
        <v>0</v>
      </c>
      <c r="N446" s="315" t="str">
        <f>[7]Mides!M438</f>
        <v>x</v>
      </c>
      <c r="O446" s="315">
        <f t="shared" si="6"/>
        <v>0</v>
      </c>
      <c r="P446" s="315" t="str">
        <f>[7]Mides!R438</f>
        <v>Guatemala</v>
      </c>
      <c r="Q446" s="315" t="str">
        <f>[7]Mides!S438</f>
        <v>Guatemala</v>
      </c>
      <c r="R446" s="10"/>
      <c r="S446" s="10"/>
      <c r="T446" s="10"/>
      <c r="U446" s="10"/>
      <c r="V446" s="10"/>
      <c r="W446" s="10"/>
      <c r="X446" s="10"/>
      <c r="Y446" s="10"/>
    </row>
    <row r="447" spans="2:25" ht="15.6" x14ac:dyDescent="0.3">
      <c r="B447" s="311" t="str">
        <f>[7]Mides!E439</f>
        <v>Rosario</v>
      </c>
      <c r="C447" s="312" t="str">
        <f>[7]Mides!D439</f>
        <v>Andrino</v>
      </c>
      <c r="D447" s="313" t="str">
        <f>IF([7]Mides!F439=1,"X"," ")</f>
        <v>X</v>
      </c>
      <c r="E447" s="313" t="str">
        <f>IF([7]Mides!F439=2,"X"," ")</f>
        <v xml:space="preserve"> </v>
      </c>
      <c r="F447" s="314" t="str">
        <f>[7]Mides!B439</f>
        <v>pendiente</v>
      </c>
      <c r="G447" s="313" t="str">
        <f>IF(AND([7]Mides!H439&gt;=1,[7]Mides!H439&lt;=14),"X"," ")</f>
        <v xml:space="preserve"> </v>
      </c>
      <c r="H447" s="313" t="str">
        <f>IF(AND([7]Mides!H439&gt;=14,[7]Mides!H439&lt;=30),"X"," ")</f>
        <v xml:space="preserve"> </v>
      </c>
      <c r="I447" s="313" t="str">
        <f>IF(AND([7]Mides!H439&gt;=31,[7]Mides!H439&lt;=60),"X","  ")</f>
        <v xml:space="preserve">  </v>
      </c>
      <c r="J447" s="313" t="str">
        <f>IF([7]Mides!H439&gt;60,"X", "  ")</f>
        <v xml:space="preserve">  </v>
      </c>
      <c r="K447" s="315">
        <f>[7]Mides!N439</f>
        <v>0</v>
      </c>
      <c r="L447" s="315">
        <f>[7]Mides!K439</f>
        <v>0</v>
      </c>
      <c r="M447" s="315">
        <f>[7]Mides!L439</f>
        <v>0</v>
      </c>
      <c r="N447" s="315" t="str">
        <f>[7]Mides!M439</f>
        <v>x</v>
      </c>
      <c r="O447" s="315">
        <f t="shared" si="6"/>
        <v>0</v>
      </c>
      <c r="P447" s="315" t="str">
        <f>[7]Mides!R439</f>
        <v>Guatemala</v>
      </c>
      <c r="Q447" s="315" t="str">
        <f>[7]Mides!S439</f>
        <v>Guatemala</v>
      </c>
      <c r="R447" s="10"/>
      <c r="S447" s="10"/>
      <c r="T447" s="10"/>
      <c r="U447" s="10"/>
      <c r="V447" s="10"/>
      <c r="W447" s="10"/>
      <c r="X447" s="10"/>
      <c r="Y447" s="10"/>
    </row>
    <row r="448" spans="2:25" ht="15.6" x14ac:dyDescent="0.3">
      <c r="B448" s="311" t="str">
        <f>[7]Mides!E440</f>
        <v>Delia</v>
      </c>
      <c r="C448" s="312" t="str">
        <f>[7]Mides!D440</f>
        <v>Salazar</v>
      </c>
      <c r="D448" s="313" t="str">
        <f>IF([7]Mides!F440=1,"X"," ")</f>
        <v xml:space="preserve"> </v>
      </c>
      <c r="E448" s="313" t="str">
        <f>IF([7]Mides!F440=2,"X"," ")</f>
        <v xml:space="preserve"> </v>
      </c>
      <c r="F448" s="314">
        <f>[7]Mides!B440</f>
        <v>2973150430101</v>
      </c>
      <c r="G448" s="313" t="str">
        <f>IF(AND([7]Mides!H440&gt;=1,[7]Mides!H440&lt;=14),"X"," ")</f>
        <v xml:space="preserve"> </v>
      </c>
      <c r="H448" s="313" t="str">
        <f>IF(AND([7]Mides!H440&gt;=14,[7]Mides!H440&lt;=30),"X"," ")</f>
        <v>X</v>
      </c>
      <c r="I448" s="313" t="str">
        <f>IF(AND([7]Mides!H440&gt;=31,[7]Mides!H440&lt;=60),"X","  ")</f>
        <v xml:space="preserve">  </v>
      </c>
      <c r="J448" s="313" t="str">
        <f>IF([7]Mides!H440&gt;60,"X", "  ")</f>
        <v xml:space="preserve">  </v>
      </c>
      <c r="K448" s="315">
        <f>[7]Mides!N440</f>
        <v>0</v>
      </c>
      <c r="L448" s="315">
        <f>[7]Mides!K440</f>
        <v>0</v>
      </c>
      <c r="M448" s="315">
        <f>[7]Mides!L440</f>
        <v>0</v>
      </c>
      <c r="N448" s="315" t="str">
        <f>[7]Mides!M440</f>
        <v>x</v>
      </c>
      <c r="O448" s="315">
        <f t="shared" si="6"/>
        <v>0</v>
      </c>
      <c r="P448" s="315" t="str">
        <f>[7]Mides!R440</f>
        <v>Guatemala</v>
      </c>
      <c r="Q448" s="315" t="str">
        <f>[7]Mides!S440</f>
        <v>Guatemala</v>
      </c>
      <c r="R448" s="10"/>
      <c r="S448" s="10"/>
      <c r="T448" s="10"/>
      <c r="U448" s="10"/>
      <c r="V448" s="10"/>
      <c r="W448" s="10"/>
      <c r="X448" s="10"/>
      <c r="Y448" s="10"/>
    </row>
    <row r="449" spans="2:25" ht="15.6" x14ac:dyDescent="0.3">
      <c r="B449" s="311" t="str">
        <f>[7]Mides!E441</f>
        <v>Angely</v>
      </c>
      <c r="C449" s="312" t="str">
        <f>[7]Mides!D441</f>
        <v>Gonzalez</v>
      </c>
      <c r="D449" s="313" t="str">
        <f>IF([7]Mides!F441=1,"X"," ")</f>
        <v>X</v>
      </c>
      <c r="E449" s="313" t="str">
        <f>IF([7]Mides!F441=2,"X"," ")</f>
        <v xml:space="preserve"> </v>
      </c>
      <c r="F449" s="314" t="str">
        <f>[7]Mides!B441</f>
        <v>menor de edad</v>
      </c>
      <c r="G449" s="313" t="str">
        <f>IF(AND([7]Mides!H441&gt;=1,[7]Mides!H441&lt;=14),"X"," ")</f>
        <v>X</v>
      </c>
      <c r="H449" s="313" t="str">
        <f>IF(AND([7]Mides!H441&gt;=14,[7]Mides!H441&lt;=30),"X"," ")</f>
        <v xml:space="preserve"> </v>
      </c>
      <c r="I449" s="313" t="str">
        <f>IF(AND([7]Mides!H441&gt;=31,[7]Mides!H441&lt;=60),"X","  ")</f>
        <v xml:space="preserve">  </v>
      </c>
      <c r="J449" s="313" t="str">
        <f>IF([7]Mides!H441&gt;60,"X", "  ")</f>
        <v xml:space="preserve">  </v>
      </c>
      <c r="K449" s="315">
        <f>[7]Mides!N441</f>
        <v>0</v>
      </c>
      <c r="L449" s="315">
        <f>[7]Mides!K441</f>
        <v>0</v>
      </c>
      <c r="M449" s="315">
        <f>[7]Mides!L441</f>
        <v>0</v>
      </c>
      <c r="N449" s="315" t="str">
        <f>[7]Mides!M441</f>
        <v>x</v>
      </c>
      <c r="O449" s="315">
        <f t="shared" si="6"/>
        <v>0</v>
      </c>
      <c r="P449" s="315" t="str">
        <f>[7]Mides!R441</f>
        <v>Guatemala</v>
      </c>
      <c r="Q449" s="315" t="str">
        <f>[7]Mides!S441</f>
        <v>Guatemala</v>
      </c>
      <c r="R449" s="10"/>
      <c r="S449" s="10"/>
      <c r="T449" s="10"/>
      <c r="U449" s="10"/>
      <c r="V449" s="10"/>
      <c r="W449" s="10"/>
      <c r="X449" s="10"/>
      <c r="Y449" s="10"/>
    </row>
    <row r="450" spans="2:25" ht="15.6" x14ac:dyDescent="0.3">
      <c r="B450" s="311" t="str">
        <f>[7]Mides!E442</f>
        <v>Luis</v>
      </c>
      <c r="C450" s="312" t="str">
        <f>[7]Mides!D442</f>
        <v>Yoc</v>
      </c>
      <c r="D450" s="313" t="str">
        <f>IF([7]Mides!F442=1,"X"," ")</f>
        <v xml:space="preserve"> </v>
      </c>
      <c r="E450" s="313" t="str">
        <f>IF([7]Mides!F442=2,"X"," ")</f>
        <v>X</v>
      </c>
      <c r="F450" s="314">
        <f>[7]Mides!B442</f>
        <v>2435137400101</v>
      </c>
      <c r="G450" s="313" t="str">
        <f>IF(AND([7]Mides!H442&gt;=1,[7]Mides!H442&lt;=14),"X"," ")</f>
        <v xml:space="preserve"> </v>
      </c>
      <c r="H450" s="313" t="str">
        <f>IF(AND([7]Mides!H442&gt;=14,[7]Mides!H442&lt;=30),"X"," ")</f>
        <v xml:space="preserve"> </v>
      </c>
      <c r="I450" s="313" t="str">
        <f>IF(AND([7]Mides!H442&gt;=31,[7]Mides!H442&lt;=60),"X","  ")</f>
        <v>X</v>
      </c>
      <c r="J450" s="313" t="str">
        <f>IF([7]Mides!H442&gt;60,"X", "  ")</f>
        <v xml:space="preserve">  </v>
      </c>
      <c r="K450" s="315">
        <f>[7]Mides!N442</f>
        <v>0</v>
      </c>
      <c r="L450" s="315">
        <f>[7]Mides!K442</f>
        <v>0</v>
      </c>
      <c r="M450" s="315">
        <f>[7]Mides!L442</f>
        <v>0</v>
      </c>
      <c r="N450" s="315" t="str">
        <f>[7]Mides!M442</f>
        <v>X</v>
      </c>
      <c r="O450" s="315">
        <f t="shared" si="6"/>
        <v>0</v>
      </c>
      <c r="P450" s="315" t="str">
        <f>[7]Mides!R442</f>
        <v>Guatemala</v>
      </c>
      <c r="Q450" s="315" t="str">
        <f>[7]Mides!S442</f>
        <v>Guatemala</v>
      </c>
      <c r="R450" s="10"/>
      <c r="S450" s="10"/>
      <c r="T450" s="10"/>
      <c r="U450" s="10"/>
      <c r="V450" s="10"/>
      <c r="W450" s="10"/>
      <c r="X450" s="10"/>
      <c r="Y450" s="10"/>
    </row>
    <row r="451" spans="2:25" ht="15.6" x14ac:dyDescent="0.3">
      <c r="B451" s="311" t="str">
        <f>[7]Mides!E443</f>
        <v>Delia</v>
      </c>
      <c r="C451" s="312" t="str">
        <f>[7]Mides!D443</f>
        <v>Arago</v>
      </c>
      <c r="D451" s="313" t="str">
        <f>IF([7]Mides!F443=1,"X"," ")</f>
        <v>X</v>
      </c>
      <c r="E451" s="313" t="str">
        <f>IF([7]Mides!F443=2,"X"," ")</f>
        <v xml:space="preserve"> </v>
      </c>
      <c r="F451" s="314">
        <f>[7]Mides!B443</f>
        <v>2073150430101</v>
      </c>
      <c r="G451" s="313" t="str">
        <f>IF(AND([7]Mides!H443&gt;=1,[7]Mides!H443&lt;=14),"X"," ")</f>
        <v xml:space="preserve"> </v>
      </c>
      <c r="H451" s="313" t="str">
        <f>IF(AND([7]Mides!H443&gt;=14,[7]Mides!H443&lt;=30),"X"," ")</f>
        <v>X</v>
      </c>
      <c r="I451" s="313" t="str">
        <f>IF(AND([7]Mides!H443&gt;=31,[7]Mides!H443&lt;=60),"X","  ")</f>
        <v xml:space="preserve">  </v>
      </c>
      <c r="J451" s="313" t="str">
        <f>IF([7]Mides!H443&gt;60,"X", "  ")</f>
        <v xml:space="preserve">  </v>
      </c>
      <c r="K451" s="315">
        <f>[7]Mides!N443</f>
        <v>0</v>
      </c>
      <c r="L451" s="315">
        <f>[7]Mides!K443</f>
        <v>0</v>
      </c>
      <c r="M451" s="315">
        <f>[7]Mides!L443</f>
        <v>0</v>
      </c>
      <c r="N451" s="315" t="str">
        <f>[7]Mides!M443</f>
        <v>X</v>
      </c>
      <c r="O451" s="315">
        <f t="shared" si="6"/>
        <v>0</v>
      </c>
      <c r="P451" s="315" t="str">
        <f>[7]Mides!R443</f>
        <v>Guatemala</v>
      </c>
      <c r="Q451" s="315" t="str">
        <f>[7]Mides!S443</f>
        <v>Guatemala</v>
      </c>
      <c r="R451" s="10"/>
      <c r="S451" s="10"/>
      <c r="T451" s="10"/>
      <c r="U451" s="10"/>
      <c r="V451" s="10"/>
      <c r="W451" s="10"/>
      <c r="X451" s="10"/>
      <c r="Y451" s="10"/>
    </row>
    <row r="452" spans="2:25" ht="15.6" x14ac:dyDescent="0.3">
      <c r="B452" s="311" t="str">
        <f>[7]Mides!E444</f>
        <v>Maria</v>
      </c>
      <c r="C452" s="312" t="str">
        <f>[7]Mides!D444</f>
        <v>Macario</v>
      </c>
      <c r="D452" s="313" t="str">
        <f>IF([7]Mides!F444=1,"X"," ")</f>
        <v>X</v>
      </c>
      <c r="E452" s="313" t="str">
        <f>IF([7]Mides!F444=2,"X"," ")</f>
        <v xml:space="preserve"> </v>
      </c>
      <c r="F452" s="314">
        <f>[7]Mides!B444</f>
        <v>2735028320101</v>
      </c>
      <c r="G452" s="313" t="str">
        <f>IF(AND([7]Mides!H444&gt;=1,[7]Mides!H444&lt;=14),"X"," ")</f>
        <v xml:space="preserve"> </v>
      </c>
      <c r="H452" s="313" t="str">
        <f>IF(AND([7]Mides!H444&gt;=14,[7]Mides!H444&lt;=30),"X"," ")</f>
        <v>X</v>
      </c>
      <c r="I452" s="313" t="str">
        <f>IF(AND([7]Mides!H444&gt;=31,[7]Mides!H444&lt;=60),"X","  ")</f>
        <v xml:space="preserve">  </v>
      </c>
      <c r="J452" s="313" t="str">
        <f>IF([7]Mides!H444&gt;60,"X", "  ")</f>
        <v xml:space="preserve">  </v>
      </c>
      <c r="K452" s="315">
        <f>[7]Mides!N444</f>
        <v>0</v>
      </c>
      <c r="L452" s="315">
        <f>[7]Mides!K444</f>
        <v>0</v>
      </c>
      <c r="M452" s="315">
        <f>[7]Mides!L444</f>
        <v>0</v>
      </c>
      <c r="N452" s="315" t="str">
        <f>[7]Mides!M444</f>
        <v>X</v>
      </c>
      <c r="O452" s="315">
        <f t="shared" si="6"/>
        <v>0</v>
      </c>
      <c r="P452" s="315" t="str">
        <f>[7]Mides!R444</f>
        <v>Guatemala</v>
      </c>
      <c r="Q452" s="315" t="str">
        <f>[7]Mides!S444</f>
        <v>Guatemala</v>
      </c>
      <c r="R452" s="10"/>
      <c r="S452" s="10"/>
      <c r="T452" s="10"/>
      <c r="U452" s="10"/>
      <c r="V452" s="10"/>
      <c r="W452" s="10"/>
      <c r="X452" s="10"/>
      <c r="Y452" s="10"/>
    </row>
    <row r="453" spans="2:25" ht="15.6" x14ac:dyDescent="0.3">
      <c r="B453" s="311" t="str">
        <f>[7]Mides!E445</f>
        <v xml:space="preserve">Hilario </v>
      </c>
      <c r="C453" s="312" t="str">
        <f>[7]Mides!D445</f>
        <v>Pangan</v>
      </c>
      <c r="D453" s="313" t="str">
        <f>IF([7]Mides!F445=1,"X"," ")</f>
        <v xml:space="preserve"> </v>
      </c>
      <c r="E453" s="313" t="str">
        <f>IF([7]Mides!F445=2,"X"," ")</f>
        <v>X</v>
      </c>
      <c r="F453" s="314">
        <f>[7]Mides!B445</f>
        <v>2226006241503</v>
      </c>
      <c r="G453" s="313" t="str">
        <f>IF(AND([7]Mides!H445&gt;=1,[7]Mides!H445&lt;=14),"X"," ")</f>
        <v xml:space="preserve"> </v>
      </c>
      <c r="H453" s="313" t="str">
        <f>IF(AND([7]Mides!H445&gt;=14,[7]Mides!H445&lt;=30),"X"," ")</f>
        <v xml:space="preserve"> </v>
      </c>
      <c r="I453" s="313" t="str">
        <f>IF(AND([7]Mides!H445&gt;=31,[7]Mides!H445&lt;=60),"X","  ")</f>
        <v xml:space="preserve">  </v>
      </c>
      <c r="J453" s="313" t="str">
        <f>IF([7]Mides!H445&gt;60,"X", "  ")</f>
        <v xml:space="preserve">  </v>
      </c>
      <c r="K453" s="315">
        <f>[7]Mides!N445</f>
        <v>0</v>
      </c>
      <c r="L453" s="315">
        <f>[7]Mides!K445</f>
        <v>0</v>
      </c>
      <c r="M453" s="315">
        <f>[7]Mides!L445</f>
        <v>0</v>
      </c>
      <c r="N453" s="315" t="str">
        <f>[7]Mides!M445</f>
        <v>X</v>
      </c>
      <c r="O453" s="315">
        <f t="shared" si="6"/>
        <v>0</v>
      </c>
      <c r="P453" s="315" t="str">
        <f>[7]Mides!R445</f>
        <v>Guatemala</v>
      </c>
      <c r="Q453" s="315" t="str">
        <f>[7]Mides!S445</f>
        <v>Guatemala</v>
      </c>
      <c r="R453" s="10"/>
      <c r="S453" s="10"/>
      <c r="T453" s="10"/>
      <c r="U453" s="10"/>
      <c r="V453" s="10"/>
      <c r="W453" s="10"/>
      <c r="X453" s="10"/>
      <c r="Y453" s="10"/>
    </row>
    <row r="454" spans="2:25" ht="15.6" x14ac:dyDescent="0.3">
      <c r="B454" s="311" t="str">
        <f>[7]Mides!E446</f>
        <v>Rosario</v>
      </c>
      <c r="C454" s="312" t="str">
        <f>[7]Mides!D446</f>
        <v>Andrino</v>
      </c>
      <c r="D454" s="313" t="str">
        <f>IF([7]Mides!F446=1,"X"," ")</f>
        <v xml:space="preserve"> </v>
      </c>
      <c r="E454" s="313" t="str">
        <f>IF([7]Mides!F446=2,"X"," ")</f>
        <v>X</v>
      </c>
      <c r="F454" s="314" t="str">
        <f>[7]Mides!B446</f>
        <v>menor de edad</v>
      </c>
      <c r="G454" s="313" t="str">
        <f>IF(AND([7]Mides!H446&gt;=1,[7]Mides!H446&lt;=14),"X"," ")</f>
        <v xml:space="preserve"> </v>
      </c>
      <c r="H454" s="313" t="str">
        <f>IF(AND([7]Mides!H446&gt;=14,[7]Mides!H446&lt;=30),"X"," ")</f>
        <v xml:space="preserve"> </v>
      </c>
      <c r="I454" s="313" t="str">
        <f>IF(AND([7]Mides!H446&gt;=31,[7]Mides!H446&lt;=60),"X","  ")</f>
        <v xml:space="preserve">  </v>
      </c>
      <c r="J454" s="313" t="str">
        <f>IF([7]Mides!H446&gt;60,"X", "  ")</f>
        <v xml:space="preserve">  </v>
      </c>
      <c r="K454" s="315">
        <f>[7]Mides!N446</f>
        <v>0</v>
      </c>
      <c r="L454" s="315">
        <f>[7]Mides!K446</f>
        <v>0</v>
      </c>
      <c r="M454" s="315">
        <f>[7]Mides!L446</f>
        <v>0</v>
      </c>
      <c r="N454" s="315" t="str">
        <f>[7]Mides!M446</f>
        <v>X</v>
      </c>
      <c r="O454" s="315">
        <f t="shared" si="6"/>
        <v>0</v>
      </c>
      <c r="P454" s="315" t="str">
        <f>[7]Mides!R446</f>
        <v>Guatemala</v>
      </c>
      <c r="Q454" s="315" t="str">
        <f>[7]Mides!S446</f>
        <v>Guatemala</v>
      </c>
      <c r="R454" s="10"/>
      <c r="S454" s="10"/>
      <c r="T454" s="10"/>
      <c r="U454" s="10"/>
      <c r="V454" s="10"/>
      <c r="W454" s="10"/>
      <c r="X454" s="10"/>
      <c r="Y454" s="10"/>
    </row>
    <row r="455" spans="2:25" ht="15.6" x14ac:dyDescent="0.3">
      <c r="B455" s="311" t="str">
        <f>[7]Mides!E447</f>
        <v>Nancy</v>
      </c>
      <c r="C455" s="312" t="str">
        <f>[7]Mides!D447</f>
        <v>Peña</v>
      </c>
      <c r="D455" s="313" t="str">
        <f>IF([7]Mides!F447=1,"X"," ")</f>
        <v xml:space="preserve"> </v>
      </c>
      <c r="E455" s="313" t="str">
        <f>IF([7]Mides!F447=2,"X"," ")</f>
        <v>X</v>
      </c>
      <c r="F455" s="314" t="str">
        <f>[7]Mides!B447</f>
        <v>pendiente</v>
      </c>
      <c r="G455" s="313" t="str">
        <f>IF(AND([7]Mides!H447&gt;=1,[7]Mides!H447&lt;=14),"X"," ")</f>
        <v xml:space="preserve"> </v>
      </c>
      <c r="H455" s="313" t="str">
        <f>IF(AND([7]Mides!H447&gt;=14,[7]Mides!H447&lt;=30),"X"," ")</f>
        <v>X</v>
      </c>
      <c r="I455" s="313" t="str">
        <f>IF(AND([7]Mides!H447&gt;=31,[7]Mides!H447&lt;=60),"X","  ")</f>
        <v xml:space="preserve">  </v>
      </c>
      <c r="J455" s="313" t="str">
        <f>IF([7]Mides!H447&gt;60,"X", "  ")</f>
        <v xml:space="preserve">  </v>
      </c>
      <c r="K455" s="315">
        <f>[7]Mides!N447</f>
        <v>0</v>
      </c>
      <c r="L455" s="315">
        <f>[7]Mides!K447</f>
        <v>0</v>
      </c>
      <c r="M455" s="315">
        <f>[7]Mides!L447</f>
        <v>0</v>
      </c>
      <c r="N455" s="315" t="str">
        <f>[7]Mides!M447</f>
        <v>X</v>
      </c>
      <c r="O455" s="315">
        <f t="shared" si="6"/>
        <v>0</v>
      </c>
      <c r="P455" s="315" t="str">
        <f>[7]Mides!R447</f>
        <v>Guatemala</v>
      </c>
      <c r="Q455" s="315" t="str">
        <f>[7]Mides!S447</f>
        <v>Guatemala</v>
      </c>
      <c r="R455" s="10"/>
      <c r="S455" s="10"/>
      <c r="T455" s="10"/>
      <c r="U455" s="10"/>
      <c r="V455" s="10"/>
      <c r="W455" s="10"/>
      <c r="X455" s="10"/>
      <c r="Y455" s="10"/>
    </row>
    <row r="456" spans="2:25" ht="15.6" x14ac:dyDescent="0.3">
      <c r="B456" s="311" t="str">
        <f>[7]Mides!E448</f>
        <v>Rene</v>
      </c>
      <c r="C456" s="312" t="str">
        <f>[7]Mides!D448</f>
        <v>Jom</v>
      </c>
      <c r="D456" s="313" t="str">
        <f>IF([7]Mides!F448=1,"X"," ")</f>
        <v>X</v>
      </c>
      <c r="E456" s="313" t="str">
        <f>IF([7]Mides!F448=2,"X"," ")</f>
        <v xml:space="preserve"> </v>
      </c>
      <c r="F456" s="314">
        <f>[7]Mides!B448</f>
        <v>2581582121415</v>
      </c>
      <c r="G456" s="313" t="str">
        <f>IF(AND([7]Mides!H448&gt;=1,[7]Mides!H448&lt;=14),"X"," ")</f>
        <v xml:space="preserve"> </v>
      </c>
      <c r="H456" s="313" t="str">
        <f>IF(AND([7]Mides!H448&gt;=14,[7]Mides!H448&lt;=30),"X"," ")</f>
        <v xml:space="preserve"> </v>
      </c>
      <c r="I456" s="313" t="str">
        <f>IF(AND([7]Mides!H448&gt;=31,[7]Mides!H448&lt;=60),"X","  ")</f>
        <v>X</v>
      </c>
      <c r="J456" s="313" t="str">
        <f>IF([7]Mides!H448&gt;60,"X", "  ")</f>
        <v xml:space="preserve">  </v>
      </c>
      <c r="K456" s="315">
        <f>[7]Mides!N448</f>
        <v>0</v>
      </c>
      <c r="L456" s="315">
        <f>[7]Mides!K448</f>
        <v>0</v>
      </c>
      <c r="M456" s="315">
        <f>[7]Mides!L448</f>
        <v>0</v>
      </c>
      <c r="N456" s="315" t="str">
        <f>[7]Mides!M448</f>
        <v>X</v>
      </c>
      <c r="O456" s="315">
        <f t="shared" si="6"/>
        <v>0</v>
      </c>
      <c r="P456" s="315" t="str">
        <f>[7]Mides!R448</f>
        <v>Guatemala</v>
      </c>
      <c r="Q456" s="315" t="str">
        <f>[7]Mides!S448</f>
        <v>Guatemala</v>
      </c>
      <c r="R456" s="10"/>
      <c r="S456" s="10"/>
      <c r="T456" s="10"/>
      <c r="U456" s="10"/>
      <c r="V456" s="10"/>
      <c r="W456" s="10"/>
      <c r="X456" s="10"/>
      <c r="Y456" s="10"/>
    </row>
    <row r="457" spans="2:25" ht="15.6" x14ac:dyDescent="0.3">
      <c r="B457" s="311" t="str">
        <f>[7]Mides!E449</f>
        <v>Silvia</v>
      </c>
      <c r="C457" s="312" t="str">
        <f>[7]Mides!D449</f>
        <v>Mazariegos</v>
      </c>
      <c r="D457" s="313" t="str">
        <f>IF([7]Mides!F449=1,"X"," ")</f>
        <v>X</v>
      </c>
      <c r="E457" s="313" t="str">
        <f>IF([7]Mides!F449=2,"X"," ")</f>
        <v xml:space="preserve"> </v>
      </c>
      <c r="F457" s="314">
        <f>[7]Mides!B449</f>
        <v>2371279890101</v>
      </c>
      <c r="G457" s="313" t="str">
        <f>IF(AND([7]Mides!H449&gt;=1,[7]Mides!H449&lt;=14),"X"," ")</f>
        <v xml:space="preserve"> </v>
      </c>
      <c r="H457" s="313" t="str">
        <f>IF(AND([7]Mides!H449&gt;=14,[7]Mides!H449&lt;=30),"X"," ")</f>
        <v xml:space="preserve"> </v>
      </c>
      <c r="I457" s="313" t="str">
        <f>IF(AND([7]Mides!H449&gt;=31,[7]Mides!H449&lt;=60),"X","  ")</f>
        <v>X</v>
      </c>
      <c r="J457" s="313" t="str">
        <f>IF([7]Mides!H449&gt;60,"X", "  ")</f>
        <v xml:space="preserve">  </v>
      </c>
      <c r="K457" s="315">
        <f>[7]Mides!N449</f>
        <v>0</v>
      </c>
      <c r="L457" s="315">
        <f>[7]Mides!K449</f>
        <v>0</v>
      </c>
      <c r="M457" s="315">
        <f>[7]Mides!L449</f>
        <v>0</v>
      </c>
      <c r="N457" s="315" t="str">
        <f>[7]Mides!M449</f>
        <v>X</v>
      </c>
      <c r="O457" s="315">
        <f t="shared" si="6"/>
        <v>0</v>
      </c>
      <c r="P457" s="315" t="str">
        <f>[7]Mides!R449</f>
        <v>Guatemala</v>
      </c>
      <c r="Q457" s="315" t="str">
        <f>[7]Mides!S449</f>
        <v>Guatemala</v>
      </c>
      <c r="R457" s="10"/>
      <c r="S457" s="10"/>
      <c r="T457" s="10"/>
      <c r="U457" s="10"/>
      <c r="V457" s="10"/>
      <c r="W457" s="10"/>
      <c r="X457" s="10"/>
      <c r="Y457" s="10"/>
    </row>
    <row r="458" spans="2:25" ht="15.6" x14ac:dyDescent="0.3">
      <c r="B458" s="311" t="str">
        <f>[7]Mides!E450</f>
        <v>Marvin</v>
      </c>
      <c r="C458" s="312" t="str">
        <f>[7]Mides!D450</f>
        <v>Gomez</v>
      </c>
      <c r="D458" s="313" t="str">
        <f>IF([7]Mides!F450=1,"X"," ")</f>
        <v xml:space="preserve"> </v>
      </c>
      <c r="E458" s="313" t="str">
        <f>IF([7]Mides!F450=2,"X"," ")</f>
        <v>X</v>
      </c>
      <c r="F458" s="314" t="str">
        <f>[7]Mides!B450</f>
        <v>menor de edad</v>
      </c>
      <c r="G458" s="313" t="str">
        <f>IF(AND([7]Mides!H450&gt;=1,[7]Mides!H450&lt;=14),"X"," ")</f>
        <v>X</v>
      </c>
      <c r="H458" s="313" t="str">
        <f>IF(AND([7]Mides!H450&gt;=14,[7]Mides!H450&lt;=30),"X"," ")</f>
        <v xml:space="preserve"> </v>
      </c>
      <c r="I458" s="313" t="str">
        <f>IF(AND([7]Mides!H450&gt;=31,[7]Mides!H450&lt;=60),"X","  ")</f>
        <v xml:space="preserve">  </v>
      </c>
      <c r="J458" s="313" t="str">
        <f>IF([7]Mides!H450&gt;60,"X", "  ")</f>
        <v xml:space="preserve">  </v>
      </c>
      <c r="K458" s="315">
        <f>[7]Mides!N450</f>
        <v>0</v>
      </c>
      <c r="L458" s="315">
        <f>[7]Mides!K450</f>
        <v>0</v>
      </c>
      <c r="M458" s="315">
        <f>[7]Mides!L450</f>
        <v>0</v>
      </c>
      <c r="N458" s="315" t="str">
        <f>[7]Mides!M450</f>
        <v>X</v>
      </c>
      <c r="O458" s="315">
        <f t="shared" si="6"/>
        <v>0</v>
      </c>
      <c r="P458" s="315" t="str">
        <f>[7]Mides!R450</f>
        <v>Guatemala</v>
      </c>
      <c r="Q458" s="315" t="str">
        <f>[7]Mides!S450</f>
        <v>Guatemala</v>
      </c>
      <c r="R458" s="10"/>
      <c r="S458" s="10"/>
      <c r="T458" s="10"/>
      <c r="U458" s="10"/>
      <c r="V458" s="10"/>
      <c r="W458" s="10"/>
      <c r="X458" s="10"/>
      <c r="Y458" s="10"/>
    </row>
    <row r="459" spans="2:25" ht="15.6" x14ac:dyDescent="0.3">
      <c r="B459" s="311" t="str">
        <f>[7]Mides!E451</f>
        <v>Jeni</v>
      </c>
      <c r="C459" s="312" t="str">
        <f>[7]Mides!D451</f>
        <v>Ordoñez</v>
      </c>
      <c r="D459" s="313" t="str">
        <f>IF([7]Mides!F451=1,"X"," ")</f>
        <v>X</v>
      </c>
      <c r="E459" s="313" t="str">
        <f>IF([7]Mides!F451=2,"X"," ")</f>
        <v xml:space="preserve"> </v>
      </c>
      <c r="F459" s="314" t="str">
        <f>[7]Mides!B451</f>
        <v xml:space="preserve">menor de edad </v>
      </c>
      <c r="G459" s="313" t="str">
        <f>IF(AND([7]Mides!H451&gt;=1,[7]Mides!H451&lt;=14),"X"," ")</f>
        <v>X</v>
      </c>
      <c r="H459" s="313" t="str">
        <f>IF(AND([7]Mides!H451&gt;=14,[7]Mides!H451&lt;=30),"X"," ")</f>
        <v xml:space="preserve"> </v>
      </c>
      <c r="I459" s="313" t="str">
        <f>IF(AND([7]Mides!H451&gt;=31,[7]Mides!H451&lt;=60),"X","  ")</f>
        <v xml:space="preserve">  </v>
      </c>
      <c r="J459" s="313" t="str">
        <f>IF([7]Mides!H451&gt;60,"X", "  ")</f>
        <v xml:space="preserve">  </v>
      </c>
      <c r="K459" s="315">
        <f>[7]Mides!N451</f>
        <v>0</v>
      </c>
      <c r="L459" s="315">
        <f>[7]Mides!K451</f>
        <v>0</v>
      </c>
      <c r="M459" s="315">
        <f>[7]Mides!L451</f>
        <v>0</v>
      </c>
      <c r="N459" s="315" t="str">
        <f>[7]Mides!M451</f>
        <v>X</v>
      </c>
      <c r="O459" s="315">
        <f t="shared" si="6"/>
        <v>0</v>
      </c>
      <c r="P459" s="315" t="str">
        <f>[7]Mides!R451</f>
        <v>Guatemala</v>
      </c>
      <c r="Q459" s="315" t="str">
        <f>[7]Mides!S451</f>
        <v>Guatemala</v>
      </c>
      <c r="R459" s="10"/>
      <c r="S459" s="10"/>
      <c r="T459" s="10"/>
      <c r="U459" s="10"/>
      <c r="V459" s="10"/>
      <c r="W459" s="10"/>
      <c r="X459" s="10"/>
      <c r="Y459" s="10"/>
    </row>
    <row r="460" spans="2:25" ht="15.6" x14ac:dyDescent="0.3">
      <c r="B460" s="311" t="str">
        <f>[7]Mides!E452</f>
        <v>Rosa</v>
      </c>
      <c r="C460" s="312" t="str">
        <f>[7]Mides!D452</f>
        <v>Ordoñez</v>
      </c>
      <c r="D460" s="313" t="str">
        <f>IF([7]Mides!F452=1,"X"," ")</f>
        <v>X</v>
      </c>
      <c r="E460" s="313" t="str">
        <f>IF([7]Mides!F452=2,"X"," ")</f>
        <v xml:space="preserve"> </v>
      </c>
      <c r="F460" s="314" t="str">
        <f>[7]Mides!B452</f>
        <v>menor de edad</v>
      </c>
      <c r="G460" s="313" t="str">
        <f>IF(AND([7]Mides!H452&gt;=1,[7]Mides!H452&lt;=14),"X"," ")</f>
        <v>X</v>
      </c>
      <c r="H460" s="313" t="str">
        <f>IF(AND([7]Mides!H452&gt;=14,[7]Mides!H452&lt;=30),"X"," ")</f>
        <v xml:space="preserve"> </v>
      </c>
      <c r="I460" s="313" t="str">
        <f>IF(AND([7]Mides!H452&gt;=31,[7]Mides!H452&lt;=60),"X","  ")</f>
        <v xml:space="preserve">  </v>
      </c>
      <c r="J460" s="313" t="str">
        <f>IF([7]Mides!H452&gt;60,"X", "  ")</f>
        <v xml:space="preserve">  </v>
      </c>
      <c r="K460" s="315">
        <f>[7]Mides!N452</f>
        <v>0</v>
      </c>
      <c r="L460" s="315">
        <f>[7]Mides!K452</f>
        <v>0</v>
      </c>
      <c r="M460" s="315">
        <f>[7]Mides!L452</f>
        <v>0</v>
      </c>
      <c r="N460" s="315" t="str">
        <f>[7]Mides!M452</f>
        <v>X</v>
      </c>
      <c r="O460" s="315">
        <f t="shared" si="6"/>
        <v>0</v>
      </c>
      <c r="P460" s="315" t="str">
        <f>[7]Mides!R452</f>
        <v>Guatemala</v>
      </c>
      <c r="Q460" s="315" t="str">
        <f>[7]Mides!S452</f>
        <v>Guatemala</v>
      </c>
      <c r="R460" s="10"/>
      <c r="S460" s="10"/>
      <c r="T460" s="10"/>
      <c r="U460" s="10"/>
      <c r="V460" s="10"/>
      <c r="W460" s="10"/>
      <c r="X460" s="10"/>
      <c r="Y460" s="10"/>
    </row>
    <row r="461" spans="2:25" ht="15.6" x14ac:dyDescent="0.3">
      <c r="B461" s="311" t="str">
        <f>[7]Mides!E453</f>
        <v>Entimo</v>
      </c>
      <c r="C461" s="312" t="str">
        <f>[7]Mides!D453</f>
        <v>Corado</v>
      </c>
      <c r="D461" s="313" t="str">
        <f>IF([7]Mides!F453=1,"X"," ")</f>
        <v>X</v>
      </c>
      <c r="E461" s="313" t="str">
        <f>IF([7]Mides!F453=2,"X"," ")</f>
        <v xml:space="preserve"> </v>
      </c>
      <c r="F461" s="314">
        <f>[7]Mides!B453</f>
        <v>3701701480101</v>
      </c>
      <c r="G461" s="313" t="str">
        <f>IF(AND([7]Mides!H453&gt;=1,[7]Mides!H453&lt;=14),"X"," ")</f>
        <v xml:space="preserve"> </v>
      </c>
      <c r="H461" s="313" t="str">
        <f>IF(AND([7]Mides!H453&gt;=14,[7]Mides!H453&lt;=30),"X"," ")</f>
        <v xml:space="preserve"> </v>
      </c>
      <c r="I461" s="313" t="str">
        <f>IF(AND([7]Mides!H453&gt;=31,[7]Mides!H453&lt;=60),"X","  ")</f>
        <v>X</v>
      </c>
      <c r="J461" s="313" t="str">
        <f>IF([7]Mides!H453&gt;60,"X", "  ")</f>
        <v xml:space="preserve">  </v>
      </c>
      <c r="K461" s="315">
        <f>[7]Mides!N453</f>
        <v>0</v>
      </c>
      <c r="L461" s="315">
        <f>[7]Mides!K453</f>
        <v>0</v>
      </c>
      <c r="M461" s="315">
        <f>[7]Mides!L453</f>
        <v>0</v>
      </c>
      <c r="N461" s="315" t="str">
        <f>[7]Mides!M453</f>
        <v>X</v>
      </c>
      <c r="O461" s="315">
        <f t="shared" si="6"/>
        <v>0</v>
      </c>
      <c r="P461" s="315" t="str">
        <f>[7]Mides!R453</f>
        <v>Guatemala</v>
      </c>
      <c r="Q461" s="315" t="str">
        <f>[7]Mides!S453</f>
        <v>Guatemala</v>
      </c>
      <c r="R461" s="10"/>
      <c r="S461" s="10"/>
      <c r="T461" s="10"/>
      <c r="U461" s="10"/>
      <c r="V461" s="10"/>
      <c r="W461" s="10"/>
      <c r="X461" s="10"/>
      <c r="Y461" s="10"/>
    </row>
    <row r="462" spans="2:25" ht="15.6" x14ac:dyDescent="0.3">
      <c r="B462" s="311" t="str">
        <f>[7]Mides!E454</f>
        <v>Diana</v>
      </c>
      <c r="C462" s="312" t="str">
        <f>[7]Mides!D454</f>
        <v xml:space="preserve">Aceituno </v>
      </c>
      <c r="D462" s="313" t="str">
        <f>IF([7]Mides!F454=1,"X"," ")</f>
        <v>X</v>
      </c>
      <c r="E462" s="313" t="str">
        <f>IF([7]Mides!F454=2,"X"," ")</f>
        <v xml:space="preserve"> </v>
      </c>
      <c r="F462" s="314" t="str">
        <f>[7]Mides!B454</f>
        <v>menor de edad</v>
      </c>
      <c r="G462" s="313" t="str">
        <f>IF(AND([7]Mides!H454&gt;=1,[7]Mides!H454&lt;=14),"X"," ")</f>
        <v>X</v>
      </c>
      <c r="H462" s="313" t="str">
        <f>IF(AND([7]Mides!H454&gt;=14,[7]Mides!H454&lt;=30),"X"," ")</f>
        <v xml:space="preserve"> </v>
      </c>
      <c r="I462" s="313" t="str">
        <f>IF(AND([7]Mides!H454&gt;=31,[7]Mides!H454&lt;=60),"X","  ")</f>
        <v xml:space="preserve">  </v>
      </c>
      <c r="J462" s="313" t="str">
        <f>IF([7]Mides!H454&gt;60,"X", "  ")</f>
        <v xml:space="preserve">  </v>
      </c>
      <c r="K462" s="315">
        <f>[7]Mides!N454</f>
        <v>0</v>
      </c>
      <c r="L462" s="315">
        <f>[7]Mides!K454</f>
        <v>0</v>
      </c>
      <c r="M462" s="315">
        <f>[7]Mides!L454</f>
        <v>0</v>
      </c>
      <c r="N462" s="315" t="str">
        <f>[7]Mides!M454</f>
        <v>X</v>
      </c>
      <c r="O462" s="315">
        <f t="shared" si="6"/>
        <v>0</v>
      </c>
      <c r="P462" s="315" t="str">
        <f>[7]Mides!R454</f>
        <v>Guatemala</v>
      </c>
      <c r="Q462" s="315" t="str">
        <f>[7]Mides!S454</f>
        <v>Guatemala</v>
      </c>
      <c r="R462" s="10"/>
      <c r="S462" s="10"/>
      <c r="T462" s="10"/>
      <c r="U462" s="10"/>
      <c r="V462" s="10"/>
      <c r="W462" s="10"/>
      <c r="X462" s="10"/>
      <c r="Y462" s="10"/>
    </row>
    <row r="463" spans="2:25" ht="15.6" x14ac:dyDescent="0.3">
      <c r="B463" s="311" t="str">
        <f>[7]Mides!E455</f>
        <v>Silvia</v>
      </c>
      <c r="C463" s="312" t="str">
        <f>[7]Mides!D455</f>
        <v>Mazariegos</v>
      </c>
      <c r="D463" s="313" t="str">
        <f>IF([7]Mides!F455=1,"X"," ")</f>
        <v>X</v>
      </c>
      <c r="E463" s="313" t="str">
        <f>IF([7]Mides!F455=2,"X"," ")</f>
        <v xml:space="preserve"> </v>
      </c>
      <c r="F463" s="314">
        <f>[7]Mides!B455</f>
        <v>2371279840114</v>
      </c>
      <c r="G463" s="313" t="str">
        <f>IF(AND([7]Mides!H455&gt;=1,[7]Mides!H455&lt;=14),"X"," ")</f>
        <v xml:space="preserve"> </v>
      </c>
      <c r="H463" s="313" t="str">
        <f>IF(AND([7]Mides!H455&gt;=14,[7]Mides!H455&lt;=30),"X"," ")</f>
        <v xml:space="preserve"> </v>
      </c>
      <c r="I463" s="313" t="str">
        <f>IF(AND([7]Mides!H455&gt;=31,[7]Mides!H455&lt;=60),"X","  ")</f>
        <v>X</v>
      </c>
      <c r="J463" s="313" t="str">
        <f>IF([7]Mides!H455&gt;60,"X", "  ")</f>
        <v xml:space="preserve">  </v>
      </c>
      <c r="K463" s="315">
        <f>[7]Mides!N455</f>
        <v>0</v>
      </c>
      <c r="L463" s="315">
        <f>[7]Mides!K455</f>
        <v>0</v>
      </c>
      <c r="M463" s="315">
        <f>[7]Mides!L455</f>
        <v>0</v>
      </c>
      <c r="N463" s="315" t="str">
        <f>[7]Mides!M455</f>
        <v>X</v>
      </c>
      <c r="O463" s="315">
        <f t="shared" ref="O463:O526" si="7">SUM(K463:N463)</f>
        <v>0</v>
      </c>
      <c r="P463" s="315" t="str">
        <f>[7]Mides!R455</f>
        <v>Guatemala</v>
      </c>
      <c r="Q463" s="315" t="str">
        <f>[7]Mides!S455</f>
        <v>Guatemala</v>
      </c>
      <c r="R463" s="10"/>
      <c r="S463" s="10"/>
      <c r="T463" s="10"/>
      <c r="U463" s="10"/>
      <c r="V463" s="10"/>
      <c r="W463" s="10"/>
      <c r="X463" s="10"/>
      <c r="Y463" s="10"/>
    </row>
    <row r="464" spans="2:25" ht="15.6" x14ac:dyDescent="0.3">
      <c r="B464" s="311" t="str">
        <f>[7]Mides!E456</f>
        <v>Alejandro</v>
      </c>
      <c r="C464" s="312" t="str">
        <f>[7]Mides!D456</f>
        <v>Perez</v>
      </c>
      <c r="D464" s="313" t="str">
        <f>IF([7]Mides!F456=1,"X"," ")</f>
        <v xml:space="preserve"> </v>
      </c>
      <c r="E464" s="313" t="str">
        <f>IF([7]Mides!F456=2,"X"," ")</f>
        <v>X</v>
      </c>
      <c r="F464" s="314">
        <f>[7]Mides!B456</f>
        <v>2319121530917</v>
      </c>
      <c r="G464" s="313" t="str">
        <f>IF(AND([7]Mides!H456&gt;=1,[7]Mides!H456&lt;=14),"X"," ")</f>
        <v xml:space="preserve"> </v>
      </c>
      <c r="H464" s="313" t="str">
        <f>IF(AND([7]Mides!H456&gt;=14,[7]Mides!H456&lt;=30),"X"," ")</f>
        <v xml:space="preserve"> </v>
      </c>
      <c r="I464" s="313" t="str">
        <f>IF(AND([7]Mides!H456&gt;=31,[7]Mides!H456&lt;=60),"X","  ")</f>
        <v>X</v>
      </c>
      <c r="J464" s="313" t="str">
        <f>IF([7]Mides!H456&gt;60,"X", "  ")</f>
        <v xml:space="preserve">  </v>
      </c>
      <c r="K464" s="315">
        <f>[7]Mides!N456</f>
        <v>0</v>
      </c>
      <c r="L464" s="315">
        <f>[7]Mides!K456</f>
        <v>0</v>
      </c>
      <c r="M464" s="315">
        <f>[7]Mides!L456</f>
        <v>0</v>
      </c>
      <c r="N464" s="315" t="str">
        <f>[7]Mides!M456</f>
        <v>X</v>
      </c>
      <c r="O464" s="315">
        <f t="shared" si="7"/>
        <v>0</v>
      </c>
      <c r="P464" s="315" t="str">
        <f>[7]Mides!R456</f>
        <v>Guatemala</v>
      </c>
      <c r="Q464" s="315" t="str">
        <f>[7]Mides!S456</f>
        <v>Guatemala</v>
      </c>
      <c r="R464" s="10"/>
      <c r="S464" s="10"/>
      <c r="T464" s="10"/>
      <c r="U464" s="10"/>
      <c r="V464" s="10"/>
      <c r="W464" s="10"/>
      <c r="X464" s="10"/>
      <c r="Y464" s="10"/>
    </row>
    <row r="465" spans="2:25" ht="15.6" x14ac:dyDescent="0.3">
      <c r="B465" s="311" t="str">
        <f>[7]Mides!E457</f>
        <v>Carmen</v>
      </c>
      <c r="C465" s="312" t="str">
        <f>[7]Mides!D457</f>
        <v>Ortiz</v>
      </c>
      <c r="D465" s="313" t="str">
        <f>IF([7]Mides!F457=1,"X"," ")</f>
        <v>X</v>
      </c>
      <c r="E465" s="313" t="str">
        <f>IF([7]Mides!F457=2,"X"," ")</f>
        <v xml:space="preserve"> </v>
      </c>
      <c r="F465" s="314" t="str">
        <f>[7]Mides!B457</f>
        <v>menor de edad</v>
      </c>
      <c r="G465" s="313" t="str">
        <f>IF(AND([7]Mides!H457&gt;=1,[7]Mides!H457&lt;=14),"X"," ")</f>
        <v>X</v>
      </c>
      <c r="H465" s="313" t="str">
        <f>IF(AND([7]Mides!H457&gt;=14,[7]Mides!H457&lt;=30),"X"," ")</f>
        <v>X</v>
      </c>
      <c r="I465" s="313" t="str">
        <f>IF(AND([7]Mides!H457&gt;=31,[7]Mides!H457&lt;=60),"X","  ")</f>
        <v xml:space="preserve">  </v>
      </c>
      <c r="J465" s="313" t="str">
        <f>IF([7]Mides!H457&gt;60,"X", "  ")</f>
        <v xml:space="preserve">  </v>
      </c>
      <c r="K465" s="315">
        <f>[7]Mides!N457</f>
        <v>0</v>
      </c>
      <c r="L465" s="315">
        <f>[7]Mides!K457</f>
        <v>0</v>
      </c>
      <c r="M465" s="315">
        <f>[7]Mides!L457</f>
        <v>0</v>
      </c>
      <c r="N465" s="315" t="str">
        <f>[7]Mides!M457</f>
        <v>X</v>
      </c>
      <c r="O465" s="315">
        <f t="shared" si="7"/>
        <v>0</v>
      </c>
      <c r="P465" s="315" t="str">
        <f>[7]Mides!R457</f>
        <v>Guatemala</v>
      </c>
      <c r="Q465" s="315" t="str">
        <f>[7]Mides!S457</f>
        <v>Guatemala</v>
      </c>
      <c r="R465" s="10"/>
      <c r="S465" s="10"/>
      <c r="T465" s="10"/>
      <c r="U465" s="10"/>
      <c r="V465" s="10"/>
      <c r="W465" s="10"/>
      <c r="X465" s="10"/>
      <c r="Y465" s="10"/>
    </row>
    <row r="466" spans="2:25" ht="15.6" x14ac:dyDescent="0.3">
      <c r="B466" s="311" t="str">
        <f>[7]Mides!E458</f>
        <v>Karla</v>
      </c>
      <c r="C466" s="312" t="str">
        <f>[7]Mides!D458</f>
        <v>Suret</v>
      </c>
      <c r="D466" s="313" t="str">
        <f>IF([7]Mides!F458=1,"X"," ")</f>
        <v>X</v>
      </c>
      <c r="E466" s="313" t="str">
        <f>IF([7]Mides!F458=2,"X"," ")</f>
        <v xml:space="preserve"> </v>
      </c>
      <c r="F466" s="314">
        <f>[7]Mides!B458</f>
        <v>0</v>
      </c>
      <c r="G466" s="313" t="str">
        <f>IF(AND([7]Mides!H458&gt;=1,[7]Mides!H458&lt;=14),"X"," ")</f>
        <v xml:space="preserve"> </v>
      </c>
      <c r="H466" s="313" t="str">
        <f>IF(AND([7]Mides!H458&gt;=14,[7]Mides!H458&lt;=30),"X"," ")</f>
        <v xml:space="preserve"> </v>
      </c>
      <c r="I466" s="313" t="str">
        <f>IF(AND([7]Mides!H458&gt;=31,[7]Mides!H458&lt;=60),"X","  ")</f>
        <v>X</v>
      </c>
      <c r="J466" s="313" t="str">
        <f>IF([7]Mides!H458&gt;60,"X", "  ")</f>
        <v xml:space="preserve">  </v>
      </c>
      <c r="K466" s="315">
        <f>[7]Mides!N458</f>
        <v>0</v>
      </c>
      <c r="L466" s="315">
        <f>[7]Mides!K458</f>
        <v>0</v>
      </c>
      <c r="M466" s="315">
        <f>[7]Mides!L458</f>
        <v>0</v>
      </c>
      <c r="N466" s="315" t="str">
        <f>[7]Mides!M458</f>
        <v>X</v>
      </c>
      <c r="O466" s="315">
        <f t="shared" si="7"/>
        <v>0</v>
      </c>
      <c r="P466" s="315" t="str">
        <f>[7]Mides!R458</f>
        <v>Guatemala</v>
      </c>
      <c r="Q466" s="315" t="str">
        <f>[7]Mides!S458</f>
        <v>Guatemala</v>
      </c>
      <c r="R466" s="10"/>
      <c r="S466" s="10"/>
      <c r="T466" s="10"/>
      <c r="U466" s="10"/>
      <c r="V466" s="10"/>
      <c r="W466" s="10"/>
      <c r="X466" s="10"/>
      <c r="Y466" s="10"/>
    </row>
    <row r="467" spans="2:25" ht="15.6" x14ac:dyDescent="0.3">
      <c r="B467" s="311" t="str">
        <f>[7]Mides!E459</f>
        <v>Alejandro</v>
      </c>
      <c r="C467" s="312" t="str">
        <f>[7]Mides!D459</f>
        <v>Perez</v>
      </c>
      <c r="D467" s="313" t="str">
        <f>IF([7]Mides!F459=1,"X"," ")</f>
        <v xml:space="preserve"> </v>
      </c>
      <c r="E467" s="313" t="str">
        <f>IF([7]Mides!F459=2,"X"," ")</f>
        <v>X</v>
      </c>
      <c r="F467" s="314">
        <f>[7]Mides!B459</f>
        <v>2319121530917</v>
      </c>
      <c r="G467" s="313" t="str">
        <f>IF(AND([7]Mides!H459&gt;=1,[7]Mides!H459&lt;=14),"X"," ")</f>
        <v xml:space="preserve"> </v>
      </c>
      <c r="H467" s="313" t="str">
        <f>IF(AND([7]Mides!H459&gt;=14,[7]Mides!H459&lt;=30),"X"," ")</f>
        <v xml:space="preserve"> </v>
      </c>
      <c r="I467" s="313" t="str">
        <f>IF(AND([7]Mides!H459&gt;=31,[7]Mides!H459&lt;=60),"X","  ")</f>
        <v>X</v>
      </c>
      <c r="J467" s="313" t="str">
        <f>IF([7]Mides!H459&gt;60,"X", "  ")</f>
        <v xml:space="preserve">  </v>
      </c>
      <c r="K467" s="315">
        <f>[7]Mides!N459</f>
        <v>0</v>
      </c>
      <c r="L467" s="315">
        <f>[7]Mides!K459</f>
        <v>0</v>
      </c>
      <c r="M467" s="315">
        <f>[7]Mides!L459</f>
        <v>0</v>
      </c>
      <c r="N467" s="315" t="str">
        <f>[7]Mides!M459</f>
        <v>X</v>
      </c>
      <c r="O467" s="315">
        <f t="shared" si="7"/>
        <v>0</v>
      </c>
      <c r="P467" s="315" t="str">
        <f>[7]Mides!R459</f>
        <v>Guatemala</v>
      </c>
      <c r="Q467" s="315" t="str">
        <f>[7]Mides!S459</f>
        <v>Guatemala</v>
      </c>
      <c r="R467" s="10"/>
      <c r="S467" s="10"/>
      <c r="T467" s="10"/>
      <c r="U467" s="10"/>
      <c r="V467" s="10"/>
      <c r="W467" s="10"/>
      <c r="X467" s="10"/>
      <c r="Y467" s="10"/>
    </row>
    <row r="468" spans="2:25" ht="15.6" x14ac:dyDescent="0.3">
      <c r="B468" s="311" t="str">
        <f>[7]Mides!E460</f>
        <v>Etimo</v>
      </c>
      <c r="C468" s="312" t="str">
        <f>[7]Mides!D460</f>
        <v>Corado</v>
      </c>
      <c r="D468" s="313" t="str">
        <f>IF([7]Mides!F460=1,"X"," ")</f>
        <v xml:space="preserve"> </v>
      </c>
      <c r="E468" s="313" t="str">
        <f>IF([7]Mides!F460=2,"X"," ")</f>
        <v>X</v>
      </c>
      <c r="F468" s="314">
        <f>[7]Mides!B460</f>
        <v>37011701481323</v>
      </c>
      <c r="G468" s="313" t="str">
        <f>IF(AND([7]Mides!H460&gt;=1,[7]Mides!H460&lt;=14),"X"," ")</f>
        <v xml:space="preserve"> </v>
      </c>
      <c r="H468" s="313" t="str">
        <f>IF(AND([7]Mides!H460&gt;=14,[7]Mides!H460&lt;=30),"X"," ")</f>
        <v xml:space="preserve"> </v>
      </c>
      <c r="I468" s="313" t="str">
        <f>IF(AND([7]Mides!H460&gt;=31,[7]Mides!H460&lt;=60),"X","  ")</f>
        <v>X</v>
      </c>
      <c r="J468" s="313" t="str">
        <f>IF([7]Mides!H460&gt;60,"X", "  ")</f>
        <v xml:space="preserve">  </v>
      </c>
      <c r="K468" s="315">
        <f>[7]Mides!N460</f>
        <v>0</v>
      </c>
      <c r="L468" s="315">
        <f>[7]Mides!K460</f>
        <v>0</v>
      </c>
      <c r="M468" s="315">
        <f>[7]Mides!L460</f>
        <v>0</v>
      </c>
      <c r="N468" s="315" t="str">
        <f>[7]Mides!M460</f>
        <v>X</v>
      </c>
      <c r="O468" s="315">
        <f t="shared" si="7"/>
        <v>0</v>
      </c>
      <c r="P468" s="315" t="str">
        <f>[7]Mides!R460</f>
        <v>Guatemala</v>
      </c>
      <c r="Q468" s="315" t="str">
        <f>[7]Mides!S460</f>
        <v>Guatemala</v>
      </c>
      <c r="R468" s="10"/>
      <c r="S468" s="10"/>
      <c r="T468" s="10"/>
      <c r="U468" s="10"/>
      <c r="V468" s="10"/>
      <c r="W468" s="10"/>
      <c r="X468" s="10"/>
      <c r="Y468" s="10"/>
    </row>
    <row r="469" spans="2:25" ht="15.6" x14ac:dyDescent="0.3">
      <c r="B469" s="311" t="str">
        <f>[7]Mides!E461</f>
        <v>Irma</v>
      </c>
      <c r="C469" s="312" t="str">
        <f>[7]Mides!D461</f>
        <v>Gordinez</v>
      </c>
      <c r="D469" s="313" t="str">
        <f>IF([7]Mides!F461=1,"X"," ")</f>
        <v>X</v>
      </c>
      <c r="E469" s="313" t="str">
        <f>IF([7]Mides!F461=2,"X"," ")</f>
        <v xml:space="preserve"> </v>
      </c>
      <c r="F469" s="314">
        <f>[7]Mides!B461</f>
        <v>2603669940101</v>
      </c>
      <c r="G469" s="313" t="str">
        <f>IF(AND([7]Mides!H461&gt;=1,[7]Mides!H461&lt;=14),"X"," ")</f>
        <v xml:space="preserve"> </v>
      </c>
      <c r="H469" s="313" t="str">
        <f>IF(AND([7]Mides!H461&gt;=14,[7]Mides!H461&lt;=30),"X"," ")</f>
        <v xml:space="preserve"> </v>
      </c>
      <c r="I469" s="313" t="str">
        <f>IF(AND([7]Mides!H461&gt;=31,[7]Mides!H461&lt;=60),"X","  ")</f>
        <v>X</v>
      </c>
      <c r="J469" s="313" t="str">
        <f>IF([7]Mides!H461&gt;60,"X", "  ")</f>
        <v xml:space="preserve">  </v>
      </c>
      <c r="K469" s="315">
        <f>[7]Mides!N461</f>
        <v>0</v>
      </c>
      <c r="L469" s="315">
        <f>[7]Mides!K461</f>
        <v>0</v>
      </c>
      <c r="M469" s="315">
        <f>[7]Mides!L461</f>
        <v>0</v>
      </c>
      <c r="N469" s="315" t="str">
        <f>[7]Mides!M461</f>
        <v>X</v>
      </c>
      <c r="O469" s="315">
        <f t="shared" si="7"/>
        <v>0</v>
      </c>
      <c r="P469" s="315" t="str">
        <f>[7]Mides!R461</f>
        <v>Guatemala</v>
      </c>
      <c r="Q469" s="315" t="str">
        <f>[7]Mides!S461</f>
        <v>Guatemala</v>
      </c>
      <c r="R469" s="10"/>
      <c r="S469" s="10"/>
      <c r="T469" s="10"/>
      <c r="U469" s="10"/>
      <c r="V469" s="10"/>
      <c r="W469" s="10"/>
      <c r="X469" s="10"/>
      <c r="Y469" s="10"/>
    </row>
    <row r="470" spans="2:25" ht="15.6" x14ac:dyDescent="0.3">
      <c r="B470" s="311" t="str">
        <f>[7]Mides!E462</f>
        <v>Jose</v>
      </c>
      <c r="C470" s="312" t="str">
        <f>[7]Mides!D462</f>
        <v>Ovalle</v>
      </c>
      <c r="D470" s="313" t="str">
        <f>IF([7]Mides!F462=1,"X"," ")</f>
        <v xml:space="preserve"> </v>
      </c>
      <c r="E470" s="313" t="str">
        <f>IF([7]Mides!F462=2,"X"," ")</f>
        <v>X</v>
      </c>
      <c r="F470" s="314">
        <f>[7]Mides!B462</f>
        <v>1572964071213</v>
      </c>
      <c r="G470" s="313" t="str">
        <f>IF(AND([7]Mides!H462&gt;=1,[7]Mides!H462&lt;=14),"X"," ")</f>
        <v xml:space="preserve"> </v>
      </c>
      <c r="H470" s="313" t="str">
        <f>IF(AND([7]Mides!H462&gt;=14,[7]Mides!H462&lt;=30),"X"," ")</f>
        <v xml:space="preserve"> </v>
      </c>
      <c r="I470" s="313" t="str">
        <f>IF(AND([7]Mides!H462&gt;=31,[7]Mides!H462&lt;=60),"X","  ")</f>
        <v>X</v>
      </c>
      <c r="J470" s="313" t="str">
        <f>IF([7]Mides!H462&gt;60,"X", "  ")</f>
        <v xml:space="preserve">  </v>
      </c>
      <c r="K470" s="315">
        <f>[7]Mides!N462</f>
        <v>0</v>
      </c>
      <c r="L470" s="315">
        <f>[7]Mides!K462</f>
        <v>0</v>
      </c>
      <c r="M470" s="315">
        <f>[7]Mides!L462</f>
        <v>0</v>
      </c>
      <c r="N470" s="315" t="str">
        <f>[7]Mides!M462</f>
        <v>X</v>
      </c>
      <c r="O470" s="315">
        <f t="shared" si="7"/>
        <v>0</v>
      </c>
      <c r="P470" s="315" t="str">
        <f>[7]Mides!R462</f>
        <v>Guatemala</v>
      </c>
      <c r="Q470" s="315" t="str">
        <f>[7]Mides!S462</f>
        <v>Guatemala</v>
      </c>
      <c r="R470" s="10"/>
      <c r="S470" s="10"/>
      <c r="T470" s="10"/>
      <c r="U470" s="10"/>
      <c r="V470" s="10"/>
      <c r="W470" s="10"/>
      <c r="X470" s="10"/>
      <c r="Y470" s="10"/>
    </row>
    <row r="471" spans="2:25" ht="15.6" x14ac:dyDescent="0.3">
      <c r="B471" s="311" t="str">
        <f>[7]Mides!E463</f>
        <v>Alizon</v>
      </c>
      <c r="C471" s="312" t="str">
        <f>[7]Mides!D463</f>
        <v>Flores</v>
      </c>
      <c r="D471" s="313" t="str">
        <f>IF([7]Mides!F463=1,"X"," ")</f>
        <v>X</v>
      </c>
      <c r="E471" s="313" t="str">
        <f>IF([7]Mides!F463=2,"X"," ")</f>
        <v xml:space="preserve"> </v>
      </c>
      <c r="F471" s="314" t="str">
        <f>[7]Mides!B463</f>
        <v>menor de edad</v>
      </c>
      <c r="G471" s="313" t="str">
        <f>IF(AND([7]Mides!H463&gt;=1,[7]Mides!H463&lt;=14),"X"," ")</f>
        <v xml:space="preserve"> </v>
      </c>
      <c r="H471" s="313" t="str">
        <f>IF(AND([7]Mides!H463&gt;=14,[7]Mides!H463&lt;=30),"X"," ")</f>
        <v>X</v>
      </c>
      <c r="I471" s="313" t="str">
        <f>IF(AND([7]Mides!H463&gt;=31,[7]Mides!H463&lt;=60),"X","  ")</f>
        <v xml:space="preserve">  </v>
      </c>
      <c r="J471" s="313" t="str">
        <f>IF([7]Mides!H463&gt;60,"X", "  ")</f>
        <v xml:space="preserve">  </v>
      </c>
      <c r="K471" s="315">
        <f>[7]Mides!N463</f>
        <v>0</v>
      </c>
      <c r="L471" s="315">
        <f>[7]Mides!K463</f>
        <v>0</v>
      </c>
      <c r="M471" s="315">
        <f>[7]Mides!L463</f>
        <v>0</v>
      </c>
      <c r="N471" s="315" t="str">
        <f>[7]Mides!M463</f>
        <v>X</v>
      </c>
      <c r="O471" s="315">
        <f t="shared" si="7"/>
        <v>0</v>
      </c>
      <c r="P471" s="315" t="str">
        <f>[7]Mides!R463</f>
        <v>Guatemala</v>
      </c>
      <c r="Q471" s="315" t="str">
        <f>[7]Mides!S463</f>
        <v>Guatemala</v>
      </c>
      <c r="R471" s="10"/>
      <c r="S471" s="10"/>
      <c r="T471" s="10"/>
      <c r="U471" s="10"/>
      <c r="V471" s="10"/>
      <c r="W471" s="10"/>
      <c r="X471" s="10"/>
      <c r="Y471" s="10"/>
    </row>
    <row r="472" spans="2:25" ht="15.6" x14ac:dyDescent="0.3">
      <c r="B472" s="311" t="str">
        <f>[7]Mides!E464</f>
        <v>Angel</v>
      </c>
      <c r="C472" s="312" t="str">
        <f>[7]Mides!D464</f>
        <v>Alvarado</v>
      </c>
      <c r="D472" s="313" t="str">
        <f>IF([7]Mides!F464=1,"X"," ")</f>
        <v xml:space="preserve"> </v>
      </c>
      <c r="E472" s="313" t="str">
        <f>IF([7]Mides!F464=2,"X"," ")</f>
        <v>X</v>
      </c>
      <c r="F472" s="314">
        <f>[7]Mides!B464</f>
        <v>2658897580101</v>
      </c>
      <c r="G472" s="313" t="str">
        <f>IF(AND([7]Mides!H464&gt;=1,[7]Mides!H464&lt;=14),"X"," ")</f>
        <v xml:space="preserve"> </v>
      </c>
      <c r="H472" s="313" t="str">
        <f>IF(AND([7]Mides!H464&gt;=14,[7]Mides!H464&lt;=30),"X"," ")</f>
        <v xml:space="preserve"> </v>
      </c>
      <c r="I472" s="313" t="str">
        <f>IF(AND([7]Mides!H464&gt;=31,[7]Mides!H464&lt;=60),"X","  ")</f>
        <v>X</v>
      </c>
      <c r="J472" s="313" t="str">
        <f>IF([7]Mides!H464&gt;60,"X", "  ")</f>
        <v xml:space="preserve">  </v>
      </c>
      <c r="K472" s="315">
        <f>[7]Mides!N464</f>
        <v>0</v>
      </c>
      <c r="L472" s="315">
        <f>[7]Mides!K464</f>
        <v>0</v>
      </c>
      <c r="M472" s="315">
        <f>[7]Mides!L464</f>
        <v>0</v>
      </c>
      <c r="N472" s="315" t="str">
        <f>[7]Mides!M464</f>
        <v>X</v>
      </c>
      <c r="O472" s="315">
        <f t="shared" si="7"/>
        <v>0</v>
      </c>
      <c r="P472" s="315" t="str">
        <f>[7]Mides!R464</f>
        <v>Guatemala</v>
      </c>
      <c r="Q472" s="315" t="str">
        <f>[7]Mides!S464</f>
        <v>Guatemala</v>
      </c>
      <c r="R472" s="10"/>
      <c r="S472" s="10"/>
      <c r="T472" s="10"/>
      <c r="U472" s="10"/>
      <c r="V472" s="10"/>
      <c r="W472" s="10"/>
      <c r="X472" s="10"/>
      <c r="Y472" s="10"/>
    </row>
    <row r="473" spans="2:25" ht="15.6" x14ac:dyDescent="0.3">
      <c r="B473" s="311" t="str">
        <f>[7]Mides!E465</f>
        <v>Angel</v>
      </c>
      <c r="C473" s="312" t="str">
        <f>[7]Mides!D465</f>
        <v>Flores</v>
      </c>
      <c r="D473" s="313" t="str">
        <f>IF([7]Mides!F465=1,"X"," ")</f>
        <v xml:space="preserve"> </v>
      </c>
      <c r="E473" s="313" t="str">
        <f>IF([7]Mides!F465=2,"X"," ")</f>
        <v>X</v>
      </c>
      <c r="F473" s="314">
        <f>[7]Mides!B465</f>
        <v>2393526880101</v>
      </c>
      <c r="G473" s="313" t="str">
        <f>IF(AND([7]Mides!H465&gt;=1,[7]Mides!H465&lt;=14),"X"," ")</f>
        <v xml:space="preserve"> </v>
      </c>
      <c r="H473" s="313" t="str">
        <f>IF(AND([7]Mides!H465&gt;=14,[7]Mides!H465&lt;=30),"X"," ")</f>
        <v xml:space="preserve"> </v>
      </c>
      <c r="I473" s="313" t="str">
        <f>IF(AND([7]Mides!H465&gt;=31,[7]Mides!H465&lt;=60),"X","  ")</f>
        <v>X</v>
      </c>
      <c r="J473" s="313" t="str">
        <f>IF([7]Mides!H465&gt;60,"X", "  ")</f>
        <v xml:space="preserve">  </v>
      </c>
      <c r="K473" s="315">
        <f>[7]Mides!N465</f>
        <v>0</v>
      </c>
      <c r="L473" s="315">
        <f>[7]Mides!K465</f>
        <v>0</v>
      </c>
      <c r="M473" s="315">
        <f>[7]Mides!L465</f>
        <v>0</v>
      </c>
      <c r="N473" s="315" t="str">
        <f>[7]Mides!M465</f>
        <v>X</v>
      </c>
      <c r="O473" s="315">
        <f t="shared" si="7"/>
        <v>0</v>
      </c>
      <c r="P473" s="315" t="str">
        <f>[7]Mides!R465</f>
        <v>Guatemala</v>
      </c>
      <c r="Q473" s="315" t="str">
        <f>[7]Mides!S465</f>
        <v>Guatemala</v>
      </c>
      <c r="R473" s="10"/>
      <c r="S473" s="10"/>
      <c r="T473" s="10"/>
      <c r="U473" s="10"/>
      <c r="V473" s="10"/>
      <c r="W473" s="10"/>
      <c r="X473" s="10"/>
      <c r="Y473" s="10"/>
    </row>
    <row r="474" spans="2:25" ht="15.6" x14ac:dyDescent="0.3">
      <c r="B474" s="311">
        <f>[7]Mides!E466</f>
        <v>0</v>
      </c>
      <c r="C474" s="312">
        <f>[7]Mides!D466</f>
        <v>0</v>
      </c>
      <c r="D474" s="313" t="str">
        <f>IF([7]Mides!F466=1,"X"," ")</f>
        <v xml:space="preserve"> </v>
      </c>
      <c r="E474" s="313" t="str">
        <f>IF([7]Mides!F466=2,"X"," ")</f>
        <v xml:space="preserve"> </v>
      </c>
      <c r="F474" s="314">
        <f>[7]Mides!B466</f>
        <v>0</v>
      </c>
      <c r="G474" s="313" t="str">
        <f>IF(AND([7]Mides!H466&gt;=1,[7]Mides!H466&lt;=14),"X"," ")</f>
        <v xml:space="preserve"> </v>
      </c>
      <c r="H474" s="313" t="str">
        <f>IF(AND([7]Mides!H466&gt;=14,[7]Mides!H466&lt;=30),"X"," ")</f>
        <v xml:space="preserve"> </v>
      </c>
      <c r="I474" s="313" t="str">
        <f>IF(AND([7]Mides!H466&gt;=31,[7]Mides!H466&lt;=60),"X","  ")</f>
        <v xml:space="preserve">  </v>
      </c>
      <c r="J474" s="313" t="str">
        <f>IF([7]Mides!H466&gt;60,"X", "  ")</f>
        <v xml:space="preserve">  </v>
      </c>
      <c r="K474" s="315">
        <f>[7]Mides!N466</f>
        <v>0</v>
      </c>
      <c r="L474" s="315">
        <f>[7]Mides!K466</f>
        <v>0</v>
      </c>
      <c r="M474" s="315">
        <f>[7]Mides!L466</f>
        <v>0</v>
      </c>
      <c r="N474" s="315" t="str">
        <f>[7]Mides!M466</f>
        <v>X</v>
      </c>
      <c r="O474" s="315">
        <f t="shared" si="7"/>
        <v>0</v>
      </c>
      <c r="P474" s="315" t="str">
        <f>[7]Mides!R466</f>
        <v>Guatemala</v>
      </c>
      <c r="Q474" s="315" t="str">
        <f>[7]Mides!S466</f>
        <v>Guatemala</v>
      </c>
      <c r="R474" s="10"/>
      <c r="S474" s="10"/>
      <c r="T474" s="10"/>
      <c r="U474" s="10"/>
      <c r="V474" s="10"/>
      <c r="W474" s="10"/>
      <c r="X474" s="10"/>
      <c r="Y474" s="10"/>
    </row>
    <row r="475" spans="2:25" ht="15.6" x14ac:dyDescent="0.3">
      <c r="B475" s="311" t="str">
        <f>[7]Mides!E467</f>
        <v>Rosario</v>
      </c>
      <c r="C475" s="312" t="str">
        <f>[7]Mides!D467</f>
        <v>Andrino</v>
      </c>
      <c r="D475" s="313" t="str">
        <f>IF([7]Mides!F467=1,"X"," ")</f>
        <v>X</v>
      </c>
      <c r="E475" s="313" t="str">
        <f>IF([7]Mides!F467=2,"X"," ")</f>
        <v xml:space="preserve"> </v>
      </c>
      <c r="F475" s="314">
        <f>[7]Mides!B467</f>
        <v>1662198860101</v>
      </c>
      <c r="G475" s="313" t="str">
        <f>IF(AND([7]Mides!H467&gt;=1,[7]Mides!H467&lt;=14),"X"," ")</f>
        <v xml:space="preserve"> </v>
      </c>
      <c r="H475" s="313" t="str">
        <f>IF(AND([7]Mides!H467&gt;=14,[7]Mides!H467&lt;=30),"X"," ")</f>
        <v xml:space="preserve"> </v>
      </c>
      <c r="I475" s="313" t="str">
        <f>IF(AND([7]Mides!H467&gt;=31,[7]Mides!H467&lt;=60),"X","  ")</f>
        <v xml:space="preserve">  </v>
      </c>
      <c r="J475" s="313" t="str">
        <f>IF([7]Mides!H467&gt;60,"X", "  ")</f>
        <v>X</v>
      </c>
      <c r="K475" s="315">
        <f>[7]Mides!N467</f>
        <v>0</v>
      </c>
      <c r="L475" s="315">
        <f>[7]Mides!K467</f>
        <v>0</v>
      </c>
      <c r="M475" s="315">
        <f>[7]Mides!L467</f>
        <v>0</v>
      </c>
      <c r="N475" s="315" t="str">
        <f>[7]Mides!M467</f>
        <v>X</v>
      </c>
      <c r="O475" s="315">
        <f t="shared" si="7"/>
        <v>0</v>
      </c>
      <c r="P475" s="315" t="str">
        <f>[7]Mides!R467</f>
        <v>Guatemala</v>
      </c>
      <c r="Q475" s="315" t="str">
        <f>[7]Mides!S467</f>
        <v>Guatemala</v>
      </c>
      <c r="R475" s="10"/>
      <c r="S475" s="10"/>
      <c r="T475" s="10"/>
      <c r="U475" s="10"/>
      <c r="V475" s="10"/>
      <c r="W475" s="10"/>
      <c r="X475" s="10"/>
      <c r="Y475" s="10"/>
    </row>
    <row r="476" spans="2:25" ht="15.6" x14ac:dyDescent="0.3">
      <c r="B476" s="311" t="str">
        <f>[7]Mides!E468</f>
        <v>Lucas</v>
      </c>
      <c r="C476" s="312" t="str">
        <f>[7]Mides!D468</f>
        <v xml:space="preserve">Chun </v>
      </c>
      <c r="D476" s="313" t="str">
        <f>IF([7]Mides!F468=1,"X"," ")</f>
        <v xml:space="preserve"> </v>
      </c>
      <c r="E476" s="313" t="str">
        <f>IF([7]Mides!F468=2,"X"," ")</f>
        <v>X</v>
      </c>
      <c r="F476" s="314">
        <f>[7]Mides!B468</f>
        <v>2991592050101</v>
      </c>
      <c r="G476" s="313" t="str">
        <f>IF(AND([7]Mides!H468&gt;=1,[7]Mides!H468&lt;=14),"X"," ")</f>
        <v xml:space="preserve"> </v>
      </c>
      <c r="H476" s="313" t="str">
        <f>IF(AND([7]Mides!H468&gt;=14,[7]Mides!H468&lt;=30),"X"," ")</f>
        <v>X</v>
      </c>
      <c r="I476" s="313" t="str">
        <f>IF(AND([7]Mides!H468&gt;=31,[7]Mides!H468&lt;=60),"X","  ")</f>
        <v xml:space="preserve">  </v>
      </c>
      <c r="J476" s="313" t="str">
        <f>IF([7]Mides!H468&gt;60,"X", "  ")</f>
        <v xml:space="preserve">  </v>
      </c>
      <c r="K476" s="315">
        <f>[7]Mides!N468</f>
        <v>0</v>
      </c>
      <c r="L476" s="315">
        <f>[7]Mides!K468</f>
        <v>0</v>
      </c>
      <c r="M476" s="315">
        <f>[7]Mides!L468</f>
        <v>0</v>
      </c>
      <c r="N476" s="315" t="str">
        <f>[7]Mides!M468</f>
        <v>X</v>
      </c>
      <c r="O476" s="315">
        <f t="shared" si="7"/>
        <v>0</v>
      </c>
      <c r="P476" s="315" t="str">
        <f>[7]Mides!R468</f>
        <v>Guatemala</v>
      </c>
      <c r="Q476" s="315" t="str">
        <f>[7]Mides!S468</f>
        <v>Guatemala</v>
      </c>
      <c r="R476" s="10"/>
      <c r="S476" s="10"/>
      <c r="T476" s="10"/>
      <c r="U476" s="10"/>
      <c r="V476" s="10"/>
      <c r="W476" s="10"/>
      <c r="X476" s="10"/>
      <c r="Y476" s="10"/>
    </row>
    <row r="477" spans="2:25" ht="15.6" x14ac:dyDescent="0.3">
      <c r="B477" s="311" t="str">
        <f>[7]Mides!E469</f>
        <v>Mario</v>
      </c>
      <c r="C477" s="312" t="str">
        <f>[7]Mides!D469</f>
        <v>Godinez</v>
      </c>
      <c r="D477" s="313" t="str">
        <f>IF([7]Mides!F469=1,"X"," ")</f>
        <v xml:space="preserve"> </v>
      </c>
      <c r="E477" s="313" t="str">
        <f>IF([7]Mides!F469=2,"X"," ")</f>
        <v>X</v>
      </c>
      <c r="F477" s="314">
        <f>[7]Mides!B469</f>
        <v>1822850730208</v>
      </c>
      <c r="G477" s="313" t="str">
        <f>IF(AND([7]Mides!H469&gt;=1,[7]Mides!H469&lt;=14),"X"," ")</f>
        <v xml:space="preserve"> </v>
      </c>
      <c r="H477" s="313" t="str">
        <f>IF(AND([7]Mides!H469&gt;=14,[7]Mides!H469&lt;=30),"X"," ")</f>
        <v>X</v>
      </c>
      <c r="I477" s="313" t="str">
        <f>IF(AND([7]Mides!H469&gt;=31,[7]Mides!H469&lt;=60),"X","  ")</f>
        <v xml:space="preserve">  </v>
      </c>
      <c r="J477" s="313" t="str">
        <f>IF([7]Mides!H469&gt;60,"X", "  ")</f>
        <v xml:space="preserve">  </v>
      </c>
      <c r="K477" s="315">
        <f>[7]Mides!N469</f>
        <v>0</v>
      </c>
      <c r="L477" s="315">
        <f>[7]Mides!K469</f>
        <v>0</v>
      </c>
      <c r="M477" s="315">
        <f>[7]Mides!L469</f>
        <v>0</v>
      </c>
      <c r="N477" s="315" t="str">
        <f>[7]Mides!M469</f>
        <v>X</v>
      </c>
      <c r="O477" s="315">
        <f t="shared" si="7"/>
        <v>0</v>
      </c>
      <c r="P477" s="315" t="str">
        <f>[7]Mides!R469</f>
        <v>Guatemala</v>
      </c>
      <c r="Q477" s="315" t="str">
        <f>[7]Mides!S469</f>
        <v>Guatemala</v>
      </c>
      <c r="R477" s="10"/>
      <c r="S477" s="10"/>
      <c r="T477" s="10"/>
      <c r="U477" s="10"/>
      <c r="V477" s="10"/>
      <c r="W477" s="10"/>
      <c r="X477" s="10"/>
      <c r="Y477" s="10"/>
    </row>
    <row r="478" spans="2:25" ht="15.6" x14ac:dyDescent="0.3">
      <c r="B478" s="311" t="str">
        <f>[7]Mides!E470</f>
        <v>Maria</v>
      </c>
      <c r="C478" s="312" t="str">
        <f>[7]Mides!D470</f>
        <v>Rac</v>
      </c>
      <c r="D478" s="313" t="str">
        <f>IF([7]Mides!F470=1,"X"," ")</f>
        <v>X</v>
      </c>
      <c r="E478" s="313" t="str">
        <f>IF([7]Mides!F470=2,"X"," ")</f>
        <v xml:space="preserve"> </v>
      </c>
      <c r="F478" s="314">
        <f>[7]Mides!B470</f>
        <v>2514080510110</v>
      </c>
      <c r="G478" s="313" t="str">
        <f>IF(AND([7]Mides!H470&gt;=1,[7]Mides!H470&lt;=14),"X"," ")</f>
        <v xml:space="preserve"> </v>
      </c>
      <c r="H478" s="313" t="str">
        <f>IF(AND([7]Mides!H470&gt;=14,[7]Mides!H470&lt;=30),"X"," ")</f>
        <v xml:space="preserve"> </v>
      </c>
      <c r="I478" s="313" t="str">
        <f>IF(AND([7]Mides!H470&gt;=31,[7]Mides!H470&lt;=60),"X","  ")</f>
        <v xml:space="preserve">  </v>
      </c>
      <c r="J478" s="313" t="str">
        <f>IF([7]Mides!H470&gt;60,"X", "  ")</f>
        <v>X</v>
      </c>
      <c r="K478" s="315">
        <f>[7]Mides!N470</f>
        <v>0</v>
      </c>
      <c r="L478" s="315">
        <f>[7]Mides!K470</f>
        <v>0</v>
      </c>
      <c r="M478" s="315">
        <f>[7]Mides!L470</f>
        <v>0</v>
      </c>
      <c r="N478" s="315" t="str">
        <f>[7]Mides!M470</f>
        <v>X</v>
      </c>
      <c r="O478" s="315">
        <f t="shared" si="7"/>
        <v>0</v>
      </c>
      <c r="P478" s="315" t="str">
        <f>[7]Mides!R470</f>
        <v>Guatemala</v>
      </c>
      <c r="Q478" s="315" t="str">
        <f>[7]Mides!S470</f>
        <v>Guatemala</v>
      </c>
      <c r="R478" s="10"/>
      <c r="S478" s="10"/>
      <c r="T478" s="10"/>
      <c r="U478" s="10"/>
      <c r="V478" s="10"/>
      <c r="W478" s="10"/>
      <c r="X478" s="10"/>
      <c r="Y478" s="10"/>
    </row>
    <row r="479" spans="2:25" ht="15.6" x14ac:dyDescent="0.3">
      <c r="B479" s="311" t="str">
        <f>[7]Mides!E471</f>
        <v>Estefania</v>
      </c>
      <c r="C479" s="312" t="str">
        <f>[7]Mides!D471</f>
        <v>Stupe</v>
      </c>
      <c r="D479" s="313" t="str">
        <f>IF([7]Mides!F471=1,"X"," ")</f>
        <v>X</v>
      </c>
      <c r="E479" s="313" t="str">
        <f>IF([7]Mides!F471=2,"X"," ")</f>
        <v xml:space="preserve"> </v>
      </c>
      <c r="F479" s="314" t="str">
        <f>[7]Mides!B471</f>
        <v>menor de edad</v>
      </c>
      <c r="G479" s="313" t="str">
        <f>IF(AND([7]Mides!H471&gt;=1,[7]Mides!H471&lt;=14),"X"," ")</f>
        <v>X</v>
      </c>
      <c r="H479" s="313" t="str">
        <f>IF(AND([7]Mides!H471&gt;=14,[7]Mides!H471&lt;=30),"X"," ")</f>
        <v xml:space="preserve"> </v>
      </c>
      <c r="I479" s="313" t="str">
        <f>IF(AND([7]Mides!H471&gt;=31,[7]Mides!H471&lt;=60),"X","  ")</f>
        <v xml:space="preserve">  </v>
      </c>
      <c r="J479" s="313" t="str">
        <f>IF([7]Mides!H471&gt;60,"X", "  ")</f>
        <v xml:space="preserve">  </v>
      </c>
      <c r="K479" s="315">
        <f>[7]Mides!N471</f>
        <v>0</v>
      </c>
      <c r="L479" s="315">
        <f>[7]Mides!K471</f>
        <v>0</v>
      </c>
      <c r="M479" s="315">
        <f>[7]Mides!L471</f>
        <v>0</v>
      </c>
      <c r="N479" s="315" t="str">
        <f>[7]Mides!M471</f>
        <v>X</v>
      </c>
      <c r="O479" s="315">
        <f t="shared" si="7"/>
        <v>0</v>
      </c>
      <c r="P479" s="315" t="str">
        <f>[7]Mides!R471</f>
        <v>Guatemala</v>
      </c>
      <c r="Q479" s="315" t="str">
        <f>[7]Mides!S471</f>
        <v>Guatemala</v>
      </c>
      <c r="R479" s="10"/>
      <c r="S479" s="10"/>
      <c r="T479" s="10"/>
      <c r="U479" s="10"/>
      <c r="V479" s="10"/>
      <c r="W479" s="10"/>
      <c r="X479" s="10"/>
      <c r="Y479" s="10"/>
    </row>
    <row r="480" spans="2:25" ht="15.6" x14ac:dyDescent="0.3">
      <c r="B480" s="311" t="str">
        <f>[7]Mides!E472</f>
        <v>Robin</v>
      </c>
      <c r="C480" s="312" t="str">
        <f>[7]Mides!D472</f>
        <v xml:space="preserve">Aceituno </v>
      </c>
      <c r="D480" s="313" t="str">
        <f>IF([7]Mides!F472=1,"X"," ")</f>
        <v xml:space="preserve"> </v>
      </c>
      <c r="E480" s="313" t="str">
        <f>IF([7]Mides!F472=2,"X"," ")</f>
        <v>X</v>
      </c>
      <c r="F480" s="314" t="str">
        <f>[7]Mides!B472</f>
        <v>menor de edad</v>
      </c>
      <c r="G480" s="313" t="str">
        <f>IF(AND([7]Mides!H472&gt;=1,[7]Mides!H472&lt;=14),"X"," ")</f>
        <v>X</v>
      </c>
      <c r="H480" s="313" t="str">
        <f>IF(AND([7]Mides!H472&gt;=14,[7]Mides!H472&lt;=30),"X"," ")</f>
        <v xml:space="preserve"> </v>
      </c>
      <c r="I480" s="313" t="str">
        <f>IF(AND([7]Mides!H472&gt;=31,[7]Mides!H472&lt;=60),"X","  ")</f>
        <v xml:space="preserve">  </v>
      </c>
      <c r="J480" s="313" t="str">
        <f>IF([7]Mides!H472&gt;60,"X", "  ")</f>
        <v xml:space="preserve">  </v>
      </c>
      <c r="K480" s="315">
        <f>[7]Mides!N472</f>
        <v>0</v>
      </c>
      <c r="L480" s="315">
        <f>[7]Mides!K472</f>
        <v>0</v>
      </c>
      <c r="M480" s="315">
        <f>[7]Mides!L472</f>
        <v>0</v>
      </c>
      <c r="N480" s="315" t="str">
        <f>[7]Mides!M472</f>
        <v>X</v>
      </c>
      <c r="O480" s="315">
        <f t="shared" si="7"/>
        <v>0</v>
      </c>
      <c r="P480" s="315" t="str">
        <f>[7]Mides!R472</f>
        <v>Guatemala</v>
      </c>
      <c r="Q480" s="315" t="str">
        <f>[7]Mides!S472</f>
        <v>Guatemala</v>
      </c>
      <c r="R480" s="10"/>
      <c r="S480" s="10"/>
      <c r="T480" s="10"/>
      <c r="U480" s="10"/>
      <c r="V480" s="10"/>
      <c r="W480" s="10"/>
      <c r="X480" s="10"/>
      <c r="Y480" s="10"/>
    </row>
    <row r="481" spans="2:25" ht="15.6" x14ac:dyDescent="0.3">
      <c r="B481" s="311" t="str">
        <f>[7]Mides!E473</f>
        <v>Samuel</v>
      </c>
      <c r="C481" s="312" t="str">
        <f>[7]Mides!D473</f>
        <v>Montenegro</v>
      </c>
      <c r="D481" s="313" t="str">
        <f>IF([7]Mides!F473=1,"X"," ")</f>
        <v xml:space="preserve"> </v>
      </c>
      <c r="E481" s="313" t="str">
        <f>IF([7]Mides!F473=2,"X"," ")</f>
        <v>X</v>
      </c>
      <c r="F481" s="314" t="str">
        <f>[7]Mides!B473</f>
        <v>menor de edad</v>
      </c>
      <c r="G481" s="313" t="str">
        <f>IF(AND([7]Mides!H473&gt;=1,[7]Mides!H473&lt;=14),"X"," ")</f>
        <v xml:space="preserve"> </v>
      </c>
      <c r="H481" s="313" t="str">
        <f>IF(AND([7]Mides!H473&gt;=14,[7]Mides!H473&lt;=30),"X"," ")</f>
        <v>X</v>
      </c>
      <c r="I481" s="313" t="str">
        <f>IF(AND([7]Mides!H473&gt;=31,[7]Mides!H473&lt;=60),"X","  ")</f>
        <v xml:space="preserve">  </v>
      </c>
      <c r="J481" s="313" t="str">
        <f>IF([7]Mides!H473&gt;60,"X", "  ")</f>
        <v xml:space="preserve">  </v>
      </c>
      <c r="K481" s="315">
        <f>[7]Mides!N473</f>
        <v>0</v>
      </c>
      <c r="L481" s="315">
        <f>[7]Mides!K473</f>
        <v>0</v>
      </c>
      <c r="M481" s="315">
        <f>[7]Mides!L473</f>
        <v>0</v>
      </c>
      <c r="N481" s="315" t="str">
        <f>[7]Mides!M473</f>
        <v>X</v>
      </c>
      <c r="O481" s="315">
        <f t="shared" si="7"/>
        <v>0</v>
      </c>
      <c r="P481" s="315" t="str">
        <f>[7]Mides!R473</f>
        <v>Guatemala</v>
      </c>
      <c r="Q481" s="315" t="str">
        <f>[7]Mides!S473</f>
        <v>Guatemala</v>
      </c>
      <c r="R481" s="10"/>
      <c r="S481" s="10"/>
      <c r="T481" s="10"/>
      <c r="U481" s="10"/>
      <c r="V481" s="10"/>
      <c r="W481" s="10"/>
      <c r="X481" s="10"/>
      <c r="Y481" s="10"/>
    </row>
    <row r="482" spans="2:25" ht="15.6" x14ac:dyDescent="0.3">
      <c r="B482" s="311" t="str">
        <f>[7]Mides!E474</f>
        <v>Samanta</v>
      </c>
      <c r="C482" s="312" t="str">
        <f>[7]Mides!D474</f>
        <v>Tzos</v>
      </c>
      <c r="D482" s="313" t="str">
        <f>IF([7]Mides!F474=1,"X"," ")</f>
        <v>X</v>
      </c>
      <c r="E482" s="313" t="str">
        <f>IF([7]Mides!F474=2,"X"," ")</f>
        <v xml:space="preserve"> </v>
      </c>
      <c r="F482" s="314" t="str">
        <f>[7]Mides!B474</f>
        <v>menor de edad</v>
      </c>
      <c r="G482" s="313" t="str">
        <f>IF(AND([7]Mides!H474&gt;=1,[7]Mides!H474&lt;=14),"X"," ")</f>
        <v>X</v>
      </c>
      <c r="H482" s="313" t="str">
        <f>IF(AND([7]Mides!H474&gt;=14,[7]Mides!H474&lt;=30),"X"," ")</f>
        <v xml:space="preserve"> </v>
      </c>
      <c r="I482" s="313" t="str">
        <f>IF(AND([7]Mides!H474&gt;=31,[7]Mides!H474&lt;=60),"X","  ")</f>
        <v xml:space="preserve">  </v>
      </c>
      <c r="J482" s="313" t="str">
        <f>IF([7]Mides!H474&gt;60,"X", "  ")</f>
        <v xml:space="preserve">  </v>
      </c>
      <c r="K482" s="315">
        <f>[7]Mides!N474</f>
        <v>0</v>
      </c>
      <c r="L482" s="315">
        <f>[7]Mides!K474</f>
        <v>0</v>
      </c>
      <c r="M482" s="315">
        <f>[7]Mides!L474</f>
        <v>0</v>
      </c>
      <c r="N482" s="315" t="str">
        <f>[7]Mides!M474</f>
        <v>X</v>
      </c>
      <c r="O482" s="315">
        <f t="shared" si="7"/>
        <v>0</v>
      </c>
      <c r="P482" s="315" t="str">
        <f>[7]Mides!R474</f>
        <v>Guatemala</v>
      </c>
      <c r="Q482" s="315" t="str">
        <f>[7]Mides!S474</f>
        <v>Guatemala</v>
      </c>
      <c r="R482" s="10"/>
      <c r="S482" s="10"/>
      <c r="T482" s="10"/>
      <c r="U482" s="10"/>
      <c r="V482" s="10"/>
      <c r="W482" s="10"/>
      <c r="X482" s="10"/>
      <c r="Y482" s="10"/>
    </row>
    <row r="483" spans="2:25" ht="15.6" x14ac:dyDescent="0.3">
      <c r="B483" s="311" t="str">
        <f>[7]Mides!E475</f>
        <v>Rachell</v>
      </c>
      <c r="C483" s="312" t="str">
        <f>[7]Mides!D475</f>
        <v>Tzos</v>
      </c>
      <c r="D483" s="313" t="str">
        <f>IF([7]Mides!F475=1,"X"," ")</f>
        <v>X</v>
      </c>
      <c r="E483" s="313" t="str">
        <f>IF([7]Mides!F475=2,"X"," ")</f>
        <v xml:space="preserve"> </v>
      </c>
      <c r="F483" s="314" t="str">
        <f>[7]Mides!B475</f>
        <v>menor de edad</v>
      </c>
      <c r="G483" s="313" t="str">
        <f>IF(AND([7]Mides!H475&gt;=1,[7]Mides!H475&lt;=14),"X"," ")</f>
        <v>X</v>
      </c>
      <c r="H483" s="313" t="str">
        <f>IF(AND([7]Mides!H475&gt;=14,[7]Mides!H475&lt;=30),"X"," ")</f>
        <v xml:space="preserve"> </v>
      </c>
      <c r="I483" s="313" t="str">
        <f>IF(AND([7]Mides!H475&gt;=31,[7]Mides!H475&lt;=60),"X","  ")</f>
        <v xml:space="preserve">  </v>
      </c>
      <c r="J483" s="313" t="str">
        <f>IF([7]Mides!H475&gt;60,"X", "  ")</f>
        <v xml:space="preserve">  </v>
      </c>
      <c r="K483" s="315">
        <f>[7]Mides!N475</f>
        <v>0</v>
      </c>
      <c r="L483" s="315">
        <f>[7]Mides!K475</f>
        <v>0</v>
      </c>
      <c r="M483" s="315">
        <f>[7]Mides!L475</f>
        <v>0</v>
      </c>
      <c r="N483" s="315" t="str">
        <f>[7]Mides!M475</f>
        <v>X</v>
      </c>
      <c r="O483" s="315">
        <f t="shared" si="7"/>
        <v>0</v>
      </c>
      <c r="P483" s="315" t="str">
        <f>[7]Mides!R475</f>
        <v>Guatemala</v>
      </c>
      <c r="Q483" s="315" t="str">
        <f>[7]Mides!S475</f>
        <v>Guatemala</v>
      </c>
      <c r="R483" s="10"/>
      <c r="S483" s="10"/>
      <c r="T483" s="10"/>
      <c r="U483" s="10"/>
      <c r="V483" s="10"/>
      <c r="W483" s="10"/>
      <c r="X483" s="10"/>
      <c r="Y483" s="10"/>
    </row>
    <row r="484" spans="2:25" ht="15.6" x14ac:dyDescent="0.3">
      <c r="B484" s="311" t="str">
        <f>[7]Mides!E476</f>
        <v>Carlos</v>
      </c>
      <c r="C484" s="312" t="str">
        <f>[7]Mides!D476</f>
        <v>Gomez</v>
      </c>
      <c r="D484" s="313" t="str">
        <f>IF([7]Mides!F476=1,"X"," ")</f>
        <v xml:space="preserve"> </v>
      </c>
      <c r="E484" s="313" t="str">
        <f>IF([7]Mides!F476=2,"X"," ")</f>
        <v>X</v>
      </c>
      <c r="F484" s="314">
        <f>[7]Mides!B476</f>
        <v>2425661700101</v>
      </c>
      <c r="G484" s="313" t="str">
        <f>IF(AND([7]Mides!H476&gt;=1,[7]Mides!H476&lt;=14),"X"," ")</f>
        <v xml:space="preserve"> </v>
      </c>
      <c r="H484" s="313" t="str">
        <f>IF(AND([7]Mides!H476&gt;=14,[7]Mides!H476&lt;=30),"X"," ")</f>
        <v xml:space="preserve"> </v>
      </c>
      <c r="I484" s="313" t="str">
        <f>IF(AND([7]Mides!H476&gt;=31,[7]Mides!H476&lt;=60),"X","  ")</f>
        <v xml:space="preserve">  </v>
      </c>
      <c r="J484" s="313" t="str">
        <f>IF([7]Mides!H476&gt;60,"X", "  ")</f>
        <v>X</v>
      </c>
      <c r="K484" s="315">
        <f>[7]Mides!N476</f>
        <v>0</v>
      </c>
      <c r="L484" s="315">
        <f>[7]Mides!K476</f>
        <v>0</v>
      </c>
      <c r="M484" s="315">
        <f>[7]Mides!L476</f>
        <v>0</v>
      </c>
      <c r="N484" s="315" t="str">
        <f>[7]Mides!M476</f>
        <v>X</v>
      </c>
      <c r="O484" s="315">
        <f t="shared" si="7"/>
        <v>0</v>
      </c>
      <c r="P484" s="315" t="str">
        <f>[7]Mides!R476</f>
        <v>Guatemala</v>
      </c>
      <c r="Q484" s="315" t="str">
        <f>[7]Mides!S476</f>
        <v>Guatemala</v>
      </c>
      <c r="R484" s="10"/>
      <c r="S484" s="10"/>
      <c r="T484" s="10"/>
      <c r="U484" s="10"/>
      <c r="V484" s="10"/>
      <c r="W484" s="10"/>
      <c r="X484" s="10"/>
      <c r="Y484" s="10"/>
    </row>
    <row r="485" spans="2:25" ht="15.6" x14ac:dyDescent="0.3">
      <c r="B485" s="311" t="str">
        <f>[7]Mides!E477</f>
        <v>Johana</v>
      </c>
      <c r="C485" s="312" t="str">
        <f>[7]Mides!D477</f>
        <v>Gonzalez</v>
      </c>
      <c r="D485" s="313" t="str">
        <f>IF([7]Mides!F477=1,"X"," ")</f>
        <v>X</v>
      </c>
      <c r="E485" s="313" t="str">
        <f>IF([7]Mides!F477=2,"X"," ")</f>
        <v xml:space="preserve"> </v>
      </c>
      <c r="F485" s="314">
        <f>[7]Mides!B477</f>
        <v>2518214120101</v>
      </c>
      <c r="G485" s="313" t="str">
        <f>IF(AND([7]Mides!H477&gt;=1,[7]Mides!H477&lt;=14),"X"," ")</f>
        <v xml:space="preserve"> </v>
      </c>
      <c r="H485" s="313" t="str">
        <f>IF(AND([7]Mides!H477&gt;=14,[7]Mides!H477&lt;=30),"X"," ")</f>
        <v xml:space="preserve"> </v>
      </c>
      <c r="I485" s="313" t="str">
        <f>IF(AND([7]Mides!H477&gt;=31,[7]Mides!H477&lt;=60),"X","  ")</f>
        <v>X</v>
      </c>
      <c r="J485" s="313" t="str">
        <f>IF([7]Mides!H477&gt;60,"X", "  ")</f>
        <v xml:space="preserve">  </v>
      </c>
      <c r="K485" s="315">
        <f>[7]Mides!N477</f>
        <v>0</v>
      </c>
      <c r="L485" s="315">
        <f>[7]Mides!K477</f>
        <v>0</v>
      </c>
      <c r="M485" s="315">
        <f>[7]Mides!L477</f>
        <v>0</v>
      </c>
      <c r="N485" s="315" t="str">
        <f>[7]Mides!M477</f>
        <v>X</v>
      </c>
      <c r="O485" s="315">
        <f t="shared" si="7"/>
        <v>0</v>
      </c>
      <c r="P485" s="315" t="str">
        <f>[7]Mides!R477</f>
        <v>Guatemala</v>
      </c>
      <c r="Q485" s="315" t="str">
        <f>[7]Mides!S477</f>
        <v>Guatemala</v>
      </c>
      <c r="R485" s="10"/>
      <c r="S485" s="10"/>
      <c r="T485" s="10"/>
      <c r="U485" s="10"/>
      <c r="V485" s="10"/>
      <c r="W485" s="10"/>
      <c r="X485" s="10"/>
      <c r="Y485" s="10"/>
    </row>
    <row r="486" spans="2:25" ht="15.6" x14ac:dyDescent="0.3">
      <c r="B486" s="311" t="str">
        <f>[7]Mides!E478</f>
        <v>Emilio</v>
      </c>
      <c r="C486" s="312" t="str">
        <f>[7]Mides!D478</f>
        <v>Carballo</v>
      </c>
      <c r="D486" s="313" t="str">
        <f>IF([7]Mides!F478=1,"X"," ")</f>
        <v xml:space="preserve"> </v>
      </c>
      <c r="E486" s="313" t="str">
        <f>IF([7]Mides!F478=2,"X"," ")</f>
        <v>X</v>
      </c>
      <c r="F486" s="314">
        <f>[7]Mides!B478</f>
        <v>2416610480101</v>
      </c>
      <c r="G486" s="313" t="str">
        <f>IF(AND([7]Mides!H478&gt;=1,[7]Mides!H478&lt;=14),"X"," ")</f>
        <v xml:space="preserve"> </v>
      </c>
      <c r="H486" s="313" t="str">
        <f>IF(AND([7]Mides!H478&gt;=14,[7]Mides!H478&lt;=30),"X"," ")</f>
        <v>X</v>
      </c>
      <c r="I486" s="313" t="str">
        <f>IF(AND([7]Mides!H478&gt;=31,[7]Mides!H478&lt;=60),"X","  ")</f>
        <v xml:space="preserve">  </v>
      </c>
      <c r="J486" s="313" t="str">
        <f>IF([7]Mides!H478&gt;60,"X", "  ")</f>
        <v xml:space="preserve">  </v>
      </c>
      <c r="K486" s="315">
        <f>[7]Mides!N478</f>
        <v>0</v>
      </c>
      <c r="L486" s="315">
        <f>[7]Mides!K478</f>
        <v>0</v>
      </c>
      <c r="M486" s="315">
        <f>[7]Mides!L478</f>
        <v>0</v>
      </c>
      <c r="N486" s="315" t="str">
        <f>[7]Mides!M478</f>
        <v>X</v>
      </c>
      <c r="O486" s="315">
        <f t="shared" si="7"/>
        <v>0</v>
      </c>
      <c r="P486" s="315" t="str">
        <f>[7]Mides!R478</f>
        <v>Guatemala</v>
      </c>
      <c r="Q486" s="315" t="str">
        <f>[7]Mides!S478</f>
        <v>Guatemala</v>
      </c>
      <c r="R486" s="10"/>
      <c r="S486" s="10"/>
      <c r="T486" s="10"/>
      <c r="U486" s="10"/>
      <c r="V486" s="10"/>
      <c r="W486" s="10"/>
      <c r="X486" s="10"/>
      <c r="Y486" s="10"/>
    </row>
    <row r="487" spans="2:25" ht="15.6" x14ac:dyDescent="0.3">
      <c r="B487" s="311" t="str">
        <f>[7]Mides!E479</f>
        <v>Jorge</v>
      </c>
      <c r="C487" s="312" t="str">
        <f>[7]Mides!D479</f>
        <v>Chocoy</v>
      </c>
      <c r="D487" s="313" t="str">
        <f>IF([7]Mides!F479=1,"X"," ")</f>
        <v xml:space="preserve"> </v>
      </c>
      <c r="E487" s="313" t="str">
        <f>IF([7]Mides!F479=2,"X"," ")</f>
        <v>X</v>
      </c>
      <c r="F487" s="314" t="str">
        <f>[7]Mides!B479</f>
        <v>menor de edad</v>
      </c>
      <c r="G487" s="313" t="str">
        <f>IF(AND([7]Mides!H479&gt;=1,[7]Mides!H479&lt;=14),"X"," ")</f>
        <v xml:space="preserve"> </v>
      </c>
      <c r="H487" s="313" t="str">
        <f>IF(AND([7]Mides!H479&gt;=14,[7]Mides!H479&lt;=30),"X"," ")</f>
        <v>X</v>
      </c>
      <c r="I487" s="313" t="str">
        <f>IF(AND([7]Mides!H479&gt;=31,[7]Mides!H479&lt;=60),"X","  ")</f>
        <v xml:space="preserve">  </v>
      </c>
      <c r="J487" s="313" t="str">
        <f>IF([7]Mides!H479&gt;60,"X", "  ")</f>
        <v xml:space="preserve">  </v>
      </c>
      <c r="K487" s="315">
        <f>[7]Mides!N479</f>
        <v>0</v>
      </c>
      <c r="L487" s="315">
        <f>[7]Mides!K479</f>
        <v>0</v>
      </c>
      <c r="M487" s="315">
        <f>[7]Mides!L479</f>
        <v>0</v>
      </c>
      <c r="N487" s="315" t="str">
        <f>[7]Mides!M479</f>
        <v>X</v>
      </c>
      <c r="O487" s="315">
        <f t="shared" si="7"/>
        <v>0</v>
      </c>
      <c r="P487" s="315" t="str">
        <f>[7]Mides!R479</f>
        <v>Guatemala</v>
      </c>
      <c r="Q487" s="315" t="str">
        <f>[7]Mides!S479</f>
        <v>Guatemala</v>
      </c>
      <c r="R487" s="10"/>
      <c r="S487" s="10"/>
      <c r="T487" s="10"/>
      <c r="U487" s="10"/>
      <c r="V487" s="10"/>
      <c r="W487" s="10"/>
      <c r="X487" s="10"/>
      <c r="Y487" s="10"/>
    </row>
    <row r="488" spans="2:25" ht="15.6" x14ac:dyDescent="0.3">
      <c r="B488" s="311" t="str">
        <f>[7]Mides!E480</f>
        <v>Farfan</v>
      </c>
      <c r="C488" s="312" t="str">
        <f>[7]Mides!D480</f>
        <v>Estela</v>
      </c>
      <c r="D488" s="313" t="str">
        <f>IF([7]Mides!F480=1,"X"," ")</f>
        <v>X</v>
      </c>
      <c r="E488" s="313" t="str">
        <f>IF([7]Mides!F480=2,"X"," ")</f>
        <v xml:space="preserve"> </v>
      </c>
      <c r="F488" s="314">
        <f>[7]Mides!B480</f>
        <v>1969946830101</v>
      </c>
      <c r="G488" s="313" t="str">
        <f>IF(AND([7]Mides!H480&gt;=1,[7]Mides!H480&lt;=14),"X"," ")</f>
        <v xml:space="preserve"> </v>
      </c>
      <c r="H488" s="313" t="str">
        <f>IF(AND([7]Mides!H480&gt;=14,[7]Mides!H480&lt;=30),"X"," ")</f>
        <v xml:space="preserve"> </v>
      </c>
      <c r="I488" s="313" t="str">
        <f>IF(AND([7]Mides!H480&gt;=31,[7]Mides!H480&lt;=60),"X","  ")</f>
        <v xml:space="preserve">  </v>
      </c>
      <c r="J488" s="313" t="str">
        <f>IF([7]Mides!H480&gt;60,"X", "  ")</f>
        <v>X</v>
      </c>
      <c r="K488" s="315">
        <f>[7]Mides!N480</f>
        <v>0</v>
      </c>
      <c r="L488" s="315">
        <f>[7]Mides!K480</f>
        <v>0</v>
      </c>
      <c r="M488" s="315">
        <f>[7]Mides!L480</f>
        <v>0</v>
      </c>
      <c r="N488" s="315" t="str">
        <f>[7]Mides!M480</f>
        <v>X</v>
      </c>
      <c r="O488" s="315">
        <f t="shared" si="7"/>
        <v>0</v>
      </c>
      <c r="P488" s="315" t="str">
        <f>[7]Mides!R480</f>
        <v>Guatemala</v>
      </c>
      <c r="Q488" s="315" t="str">
        <f>[7]Mides!S480</f>
        <v>Guatemala</v>
      </c>
      <c r="R488" s="10"/>
      <c r="S488" s="10"/>
      <c r="T488" s="10"/>
      <c r="U488" s="10"/>
      <c r="V488" s="10"/>
      <c r="W488" s="10"/>
      <c r="X488" s="10"/>
      <c r="Y488" s="10"/>
    </row>
    <row r="489" spans="2:25" ht="15.6" x14ac:dyDescent="0.3">
      <c r="B489" s="311" t="str">
        <f>[7]Mides!E481</f>
        <v>Sergio</v>
      </c>
      <c r="C489" s="312" t="str">
        <f>[7]Mides!D481</f>
        <v>Lem</v>
      </c>
      <c r="D489" s="313" t="str">
        <f>IF([7]Mides!F481=1,"X"," ")</f>
        <v xml:space="preserve"> </v>
      </c>
      <c r="E489" s="313" t="str">
        <f>IF([7]Mides!F481=2,"X"," ")</f>
        <v>X</v>
      </c>
      <c r="F489" s="314">
        <f>[7]Mides!B481</f>
        <v>2100678371603</v>
      </c>
      <c r="G489" s="313" t="str">
        <f>IF(AND([7]Mides!H481&gt;=1,[7]Mides!H481&lt;=14),"X"," ")</f>
        <v xml:space="preserve"> </v>
      </c>
      <c r="H489" s="313" t="str">
        <f>IF(AND([7]Mides!H481&gt;=14,[7]Mides!H481&lt;=30),"X"," ")</f>
        <v>X</v>
      </c>
      <c r="I489" s="313" t="str">
        <f>IF(AND([7]Mides!H481&gt;=31,[7]Mides!H481&lt;=60),"X","  ")</f>
        <v xml:space="preserve">  </v>
      </c>
      <c r="J489" s="313" t="str">
        <f>IF([7]Mides!H481&gt;60,"X", "  ")</f>
        <v xml:space="preserve">  </v>
      </c>
      <c r="K489" s="315">
        <f>[7]Mides!N481</f>
        <v>0</v>
      </c>
      <c r="L489" s="315">
        <f>[7]Mides!K481</f>
        <v>0</v>
      </c>
      <c r="M489" s="315">
        <f>[7]Mides!L481</f>
        <v>0</v>
      </c>
      <c r="N489" s="315" t="str">
        <f>[7]Mides!M481</f>
        <v>X</v>
      </c>
      <c r="O489" s="315">
        <f t="shared" si="7"/>
        <v>0</v>
      </c>
      <c r="P489" s="315" t="str">
        <f>[7]Mides!R481</f>
        <v>Guatemala</v>
      </c>
      <c r="Q489" s="315" t="str">
        <f>[7]Mides!S481</f>
        <v>Guatemala</v>
      </c>
      <c r="R489" s="10"/>
      <c r="S489" s="10"/>
      <c r="T489" s="10"/>
      <c r="U489" s="10"/>
      <c r="V489" s="10"/>
      <c r="W489" s="10"/>
      <c r="X489" s="10"/>
      <c r="Y489" s="10"/>
    </row>
    <row r="490" spans="2:25" ht="15.6" x14ac:dyDescent="0.3">
      <c r="B490" s="311" t="str">
        <f>[7]Mides!E482</f>
        <v>Aleyda</v>
      </c>
      <c r="C490" s="312" t="str">
        <f>[7]Mides!D482</f>
        <v>Julian</v>
      </c>
      <c r="D490" s="313" t="str">
        <f>IF([7]Mides!F482=1,"X"," ")</f>
        <v>X</v>
      </c>
      <c r="E490" s="313" t="str">
        <f>IF([7]Mides!F482=2,"X"," ")</f>
        <v xml:space="preserve"> </v>
      </c>
      <c r="F490" s="314">
        <f>[7]Mides!B482</f>
        <v>2130109170101</v>
      </c>
      <c r="G490" s="313" t="str">
        <f>IF(AND([7]Mides!H482&gt;=1,[7]Mides!H482&lt;=14),"X"," ")</f>
        <v xml:space="preserve"> </v>
      </c>
      <c r="H490" s="313" t="str">
        <f>IF(AND([7]Mides!H482&gt;=14,[7]Mides!H482&lt;=30),"X"," ")</f>
        <v>X</v>
      </c>
      <c r="I490" s="313" t="str">
        <f>IF(AND([7]Mides!H482&gt;=31,[7]Mides!H482&lt;=60),"X","  ")</f>
        <v xml:space="preserve">  </v>
      </c>
      <c r="J490" s="313" t="str">
        <f>IF([7]Mides!H482&gt;60,"X", "  ")</f>
        <v xml:space="preserve">  </v>
      </c>
      <c r="K490" s="315">
        <f>[7]Mides!N482</f>
        <v>0</v>
      </c>
      <c r="L490" s="315">
        <f>[7]Mides!K482</f>
        <v>0</v>
      </c>
      <c r="M490" s="315">
        <f>[7]Mides!L482</f>
        <v>0</v>
      </c>
      <c r="N490" s="315" t="str">
        <f>[7]Mides!M482</f>
        <v>X</v>
      </c>
      <c r="O490" s="315">
        <f t="shared" si="7"/>
        <v>0</v>
      </c>
      <c r="P490" s="315" t="str">
        <f>[7]Mides!R482</f>
        <v>Guatemala</v>
      </c>
      <c r="Q490" s="315" t="str">
        <f>[7]Mides!S482</f>
        <v>Guatemala</v>
      </c>
      <c r="R490" s="10"/>
      <c r="S490" s="10"/>
      <c r="T490" s="10"/>
      <c r="U490" s="10"/>
      <c r="V490" s="10"/>
      <c r="W490" s="10"/>
      <c r="X490" s="10"/>
      <c r="Y490" s="10"/>
    </row>
    <row r="491" spans="2:25" ht="15.6" x14ac:dyDescent="0.3">
      <c r="B491" s="311" t="str">
        <f>[7]Mides!E483</f>
        <v>Glendy</v>
      </c>
      <c r="C491" s="312" t="str">
        <f>[7]Mides!D483</f>
        <v>Castillo</v>
      </c>
      <c r="D491" s="313" t="str">
        <f>IF([7]Mides!F483=1,"X"," ")</f>
        <v>X</v>
      </c>
      <c r="E491" s="313" t="str">
        <f>IF([7]Mides!F483=2,"X"," ")</f>
        <v xml:space="preserve"> </v>
      </c>
      <c r="F491" s="314">
        <f>[7]Mides!B483</f>
        <v>3018104270101</v>
      </c>
      <c r="G491" s="313" t="str">
        <f>IF(AND([7]Mides!H483&gt;=1,[7]Mides!H483&lt;=14),"X"," ")</f>
        <v xml:space="preserve"> </v>
      </c>
      <c r="H491" s="313" t="str">
        <f>IF(AND([7]Mides!H483&gt;=14,[7]Mides!H483&lt;=30),"X"," ")</f>
        <v>X</v>
      </c>
      <c r="I491" s="313" t="str">
        <f>IF(AND([7]Mides!H483&gt;=31,[7]Mides!H483&lt;=60),"X","  ")</f>
        <v xml:space="preserve">  </v>
      </c>
      <c r="J491" s="313" t="str">
        <f>IF([7]Mides!H483&gt;60,"X", "  ")</f>
        <v xml:space="preserve">  </v>
      </c>
      <c r="K491" s="315">
        <f>[7]Mides!N483</f>
        <v>0</v>
      </c>
      <c r="L491" s="315">
        <f>[7]Mides!K483</f>
        <v>0</v>
      </c>
      <c r="M491" s="315">
        <f>[7]Mides!L483</f>
        <v>0</v>
      </c>
      <c r="N491" s="315" t="str">
        <f>[7]Mides!M483</f>
        <v>X</v>
      </c>
      <c r="O491" s="315">
        <f t="shared" si="7"/>
        <v>0</v>
      </c>
      <c r="P491" s="315" t="str">
        <f>[7]Mides!R483</f>
        <v>Guatemala</v>
      </c>
      <c r="Q491" s="315" t="str">
        <f>[7]Mides!S483</f>
        <v>Guatemala</v>
      </c>
      <c r="R491" s="10"/>
      <c r="S491" s="10"/>
      <c r="T491" s="10"/>
      <c r="U491" s="10"/>
      <c r="V491" s="10"/>
      <c r="W491" s="10"/>
      <c r="X491" s="10"/>
      <c r="Y491" s="10"/>
    </row>
    <row r="492" spans="2:25" ht="15.6" x14ac:dyDescent="0.3">
      <c r="B492" s="311" t="str">
        <f>[7]Mides!E484</f>
        <v>Yan</v>
      </c>
      <c r="C492" s="312" t="str">
        <f>[7]Mides!D484</f>
        <v>Pineda</v>
      </c>
      <c r="D492" s="313" t="str">
        <f>IF([7]Mides!F484=1,"X"," ")</f>
        <v xml:space="preserve"> </v>
      </c>
      <c r="E492" s="313" t="str">
        <f>IF([7]Mides!F484=2,"X"," ")</f>
        <v>X</v>
      </c>
      <c r="F492" s="314">
        <f>[7]Mides!B484</f>
        <v>2989866390101</v>
      </c>
      <c r="G492" s="313" t="str">
        <f>IF(AND([7]Mides!H484&gt;=1,[7]Mides!H484&lt;=14),"X"," ")</f>
        <v xml:space="preserve"> </v>
      </c>
      <c r="H492" s="313" t="str">
        <f>IF(AND([7]Mides!H484&gt;=14,[7]Mides!H484&lt;=30),"X"," ")</f>
        <v>X</v>
      </c>
      <c r="I492" s="313" t="str">
        <f>IF(AND([7]Mides!H484&gt;=31,[7]Mides!H484&lt;=60),"X","  ")</f>
        <v xml:space="preserve">  </v>
      </c>
      <c r="J492" s="313" t="str">
        <f>IF([7]Mides!H484&gt;60,"X", "  ")</f>
        <v xml:space="preserve">  </v>
      </c>
      <c r="K492" s="315">
        <f>[7]Mides!N484</f>
        <v>0</v>
      </c>
      <c r="L492" s="315">
        <f>[7]Mides!K484</f>
        <v>0</v>
      </c>
      <c r="M492" s="315">
        <f>[7]Mides!L484</f>
        <v>0</v>
      </c>
      <c r="N492" s="315" t="str">
        <f>[7]Mides!M484</f>
        <v>X</v>
      </c>
      <c r="O492" s="315">
        <f t="shared" si="7"/>
        <v>0</v>
      </c>
      <c r="P492" s="315" t="str">
        <f>[7]Mides!R484</f>
        <v>Guatemala</v>
      </c>
      <c r="Q492" s="315" t="str">
        <f>[7]Mides!S484</f>
        <v>Guatemala</v>
      </c>
      <c r="R492" s="10"/>
      <c r="S492" s="10"/>
      <c r="T492" s="10"/>
      <c r="U492" s="10"/>
      <c r="V492" s="10"/>
      <c r="W492" s="10"/>
      <c r="X492" s="10"/>
      <c r="Y492" s="10"/>
    </row>
    <row r="493" spans="2:25" ht="15.6" x14ac:dyDescent="0.3">
      <c r="B493" s="311" t="str">
        <f>[7]Mides!E485</f>
        <v>Alison</v>
      </c>
      <c r="C493" s="312" t="str">
        <f>[7]Mides!D485</f>
        <v>Cabrera</v>
      </c>
      <c r="D493" s="313" t="str">
        <f>IF([7]Mides!F485=1,"X"," ")</f>
        <v>X</v>
      </c>
      <c r="E493" s="313" t="str">
        <f>IF([7]Mides!F485=2,"X"," ")</f>
        <v xml:space="preserve"> </v>
      </c>
      <c r="F493" s="314">
        <f>[7]Mides!B485</f>
        <v>3006532390101</v>
      </c>
      <c r="G493" s="313" t="str">
        <f>IF(AND([7]Mides!H485&gt;=1,[7]Mides!H485&lt;=14),"X"," ")</f>
        <v xml:space="preserve"> </v>
      </c>
      <c r="H493" s="313" t="str">
        <f>IF(AND([7]Mides!H485&gt;=14,[7]Mides!H485&lt;=30),"X"," ")</f>
        <v>X</v>
      </c>
      <c r="I493" s="313" t="str">
        <f>IF(AND([7]Mides!H485&gt;=31,[7]Mides!H485&lt;=60),"X","  ")</f>
        <v xml:space="preserve">  </v>
      </c>
      <c r="J493" s="313" t="str">
        <f>IF([7]Mides!H485&gt;60,"X", "  ")</f>
        <v xml:space="preserve">  </v>
      </c>
      <c r="K493" s="315">
        <f>[7]Mides!N485</f>
        <v>0</v>
      </c>
      <c r="L493" s="315">
        <f>[7]Mides!K485</f>
        <v>0</v>
      </c>
      <c r="M493" s="315">
        <f>[7]Mides!L485</f>
        <v>0</v>
      </c>
      <c r="N493" s="315" t="str">
        <f>[7]Mides!M485</f>
        <v>x</v>
      </c>
      <c r="O493" s="315">
        <f t="shared" si="7"/>
        <v>0</v>
      </c>
      <c r="P493" s="315" t="str">
        <f>[7]Mides!R485</f>
        <v>Guatemala</v>
      </c>
      <c r="Q493" s="315" t="str">
        <f>[7]Mides!S485</f>
        <v>Guatemala</v>
      </c>
      <c r="R493" s="10"/>
      <c r="S493" s="10"/>
      <c r="T493" s="10"/>
      <c r="U493" s="10"/>
      <c r="V493" s="10"/>
      <c r="W493" s="10"/>
      <c r="X493" s="10"/>
      <c r="Y493" s="10"/>
    </row>
    <row r="494" spans="2:25" ht="15.6" x14ac:dyDescent="0.3">
      <c r="B494" s="311" t="str">
        <f>[7]Mides!E486</f>
        <v>Yuri</v>
      </c>
      <c r="C494" s="312" t="str">
        <f>[7]Mides!D486</f>
        <v>Rivera</v>
      </c>
      <c r="D494" s="313" t="str">
        <f>IF([7]Mides!F486=1,"X"," ")</f>
        <v>X</v>
      </c>
      <c r="E494" s="313" t="str">
        <f>IF([7]Mides!F486=2,"X"," ")</f>
        <v xml:space="preserve"> </v>
      </c>
      <c r="F494" s="314">
        <f>[7]Mides!B486</f>
        <v>2550040360101</v>
      </c>
      <c r="G494" s="313" t="str">
        <f>IF(AND([7]Mides!H486&gt;=1,[7]Mides!H486&lt;=14),"X"," ")</f>
        <v xml:space="preserve"> </v>
      </c>
      <c r="H494" s="313" t="str">
        <f>IF(AND([7]Mides!H486&gt;=14,[7]Mides!H486&lt;=30),"X"," ")</f>
        <v xml:space="preserve"> </v>
      </c>
      <c r="I494" s="313" t="str">
        <f>IF(AND([7]Mides!H486&gt;=31,[7]Mides!H486&lt;=60),"X","  ")</f>
        <v>X</v>
      </c>
      <c r="J494" s="313" t="str">
        <f>IF([7]Mides!H486&gt;60,"X", "  ")</f>
        <v xml:space="preserve">  </v>
      </c>
      <c r="K494" s="315">
        <f>[7]Mides!N486</f>
        <v>0</v>
      </c>
      <c r="L494" s="315">
        <f>[7]Mides!K486</f>
        <v>0</v>
      </c>
      <c r="M494" s="315">
        <f>[7]Mides!L486</f>
        <v>0</v>
      </c>
      <c r="N494" s="315" t="str">
        <f>[7]Mides!M486</f>
        <v>x</v>
      </c>
      <c r="O494" s="315">
        <f t="shared" si="7"/>
        <v>0</v>
      </c>
      <c r="P494" s="315" t="str">
        <f>[7]Mides!R486</f>
        <v>Guatemala</v>
      </c>
      <c r="Q494" s="315" t="str">
        <f>[7]Mides!S486</f>
        <v>Guatemala</v>
      </c>
      <c r="R494" s="10"/>
      <c r="S494" s="10"/>
      <c r="T494" s="10"/>
      <c r="U494" s="10"/>
      <c r="V494" s="10"/>
      <c r="W494" s="10"/>
      <c r="X494" s="10"/>
      <c r="Y494" s="10"/>
    </row>
    <row r="495" spans="2:25" ht="15.6" x14ac:dyDescent="0.3">
      <c r="B495" s="311" t="str">
        <f>[7]Mides!E487</f>
        <v>Khristian</v>
      </c>
      <c r="C495" s="312" t="str">
        <f>[7]Mides!D487</f>
        <v>Catalan</v>
      </c>
      <c r="D495" s="313" t="str">
        <f>IF([7]Mides!F487=1,"X"," ")</f>
        <v xml:space="preserve"> </v>
      </c>
      <c r="E495" s="313" t="str">
        <f>IF([7]Mides!F487=2,"X"," ")</f>
        <v>X</v>
      </c>
      <c r="F495" s="314">
        <f>[7]Mides!B487</f>
        <v>2639341520101</v>
      </c>
      <c r="G495" s="313" t="str">
        <f>IF(AND([7]Mides!H487&gt;=1,[7]Mides!H487&lt;=14),"X"," ")</f>
        <v xml:space="preserve"> </v>
      </c>
      <c r="H495" s="313" t="str">
        <f>IF(AND([7]Mides!H487&gt;=14,[7]Mides!H487&lt;=30),"X"," ")</f>
        <v>X</v>
      </c>
      <c r="I495" s="313" t="str">
        <f>IF(AND([7]Mides!H487&gt;=31,[7]Mides!H487&lt;=60),"X","  ")</f>
        <v xml:space="preserve">  </v>
      </c>
      <c r="J495" s="313" t="str">
        <f>IF([7]Mides!H487&gt;60,"X", "  ")</f>
        <v xml:space="preserve">  </v>
      </c>
      <c r="K495" s="315">
        <f>[7]Mides!N487</f>
        <v>0</v>
      </c>
      <c r="L495" s="315">
        <f>[7]Mides!K487</f>
        <v>0</v>
      </c>
      <c r="M495" s="315">
        <f>[7]Mides!L487</f>
        <v>0</v>
      </c>
      <c r="N495" s="315" t="str">
        <f>[7]Mides!M487</f>
        <v>x</v>
      </c>
      <c r="O495" s="315">
        <f t="shared" si="7"/>
        <v>0</v>
      </c>
      <c r="P495" s="315" t="str">
        <f>[7]Mides!R487</f>
        <v>Guatemala</v>
      </c>
      <c r="Q495" s="315" t="str">
        <f>[7]Mides!S487</f>
        <v>Guatemala</v>
      </c>
      <c r="R495" s="10"/>
      <c r="S495" s="10"/>
      <c r="T495" s="10"/>
      <c r="U495" s="10"/>
      <c r="V495" s="10"/>
      <c r="W495" s="10"/>
      <c r="X495" s="10"/>
      <c r="Y495" s="10"/>
    </row>
    <row r="496" spans="2:25" ht="15.6" x14ac:dyDescent="0.3">
      <c r="B496" s="311" t="str">
        <f>[7]Mides!E488</f>
        <v>Hentimo</v>
      </c>
      <c r="C496" s="312" t="str">
        <f>[7]Mides!D488</f>
        <v>Corado</v>
      </c>
      <c r="D496" s="313" t="str">
        <f>IF([7]Mides!F488=1,"X"," ")</f>
        <v xml:space="preserve"> </v>
      </c>
      <c r="E496" s="313" t="str">
        <f>IF([7]Mides!F488=2,"X"," ")</f>
        <v>X</v>
      </c>
      <c r="F496" s="314">
        <f>[7]Mides!B488</f>
        <v>3701701481323</v>
      </c>
      <c r="G496" s="313" t="str">
        <f>IF(AND([7]Mides!H488&gt;=1,[7]Mides!H488&lt;=14),"X"," ")</f>
        <v xml:space="preserve"> </v>
      </c>
      <c r="H496" s="313" t="str">
        <f>IF(AND([7]Mides!H488&gt;=14,[7]Mides!H488&lt;=30),"X"," ")</f>
        <v xml:space="preserve"> </v>
      </c>
      <c r="I496" s="313" t="str">
        <f>IF(AND([7]Mides!H488&gt;=31,[7]Mides!H488&lt;=60),"X","  ")</f>
        <v>X</v>
      </c>
      <c r="J496" s="313" t="str">
        <f>IF([7]Mides!H488&gt;60,"X", "  ")</f>
        <v xml:space="preserve">  </v>
      </c>
      <c r="K496" s="315">
        <f>[7]Mides!N488</f>
        <v>0</v>
      </c>
      <c r="L496" s="315">
        <f>[7]Mides!K488</f>
        <v>0</v>
      </c>
      <c r="M496" s="315">
        <f>[7]Mides!L488</f>
        <v>0</v>
      </c>
      <c r="N496" s="315" t="str">
        <f>[7]Mides!M488</f>
        <v>x</v>
      </c>
      <c r="O496" s="315">
        <f t="shared" si="7"/>
        <v>0</v>
      </c>
      <c r="P496" s="315" t="str">
        <f>[7]Mides!R488</f>
        <v>Guatemala</v>
      </c>
      <c r="Q496" s="315" t="str">
        <f>[7]Mides!S488</f>
        <v>Guatemala</v>
      </c>
      <c r="R496" s="10"/>
      <c r="S496" s="10"/>
      <c r="T496" s="10"/>
      <c r="U496" s="10"/>
      <c r="V496" s="10"/>
      <c r="W496" s="10"/>
      <c r="X496" s="10"/>
      <c r="Y496" s="10"/>
    </row>
    <row r="497" spans="2:25" ht="15.6" x14ac:dyDescent="0.3">
      <c r="B497" s="311" t="str">
        <f>[7]Mides!E489</f>
        <v>Maria</v>
      </c>
      <c r="C497" s="312" t="str">
        <f>[7]Mides!D489</f>
        <v>Marroquin</v>
      </c>
      <c r="D497" s="313" t="str">
        <f>IF([7]Mides!F489=1,"X"," ")</f>
        <v>X</v>
      </c>
      <c r="E497" s="313" t="str">
        <f>IF([7]Mides!F489=2,"X"," ")</f>
        <v xml:space="preserve"> </v>
      </c>
      <c r="F497" s="314" t="str">
        <f>[7]Mides!B489</f>
        <v>menor de edad</v>
      </c>
      <c r="G497" s="313" t="str">
        <f>IF(AND([7]Mides!H489&gt;=1,[7]Mides!H489&lt;=14),"X"," ")</f>
        <v xml:space="preserve"> </v>
      </c>
      <c r="H497" s="313" t="str">
        <f>IF(AND([7]Mides!H489&gt;=14,[7]Mides!H489&lt;=30),"X"," ")</f>
        <v>X</v>
      </c>
      <c r="I497" s="313" t="str">
        <f>IF(AND([7]Mides!H489&gt;=31,[7]Mides!H489&lt;=60),"X","  ")</f>
        <v xml:space="preserve">  </v>
      </c>
      <c r="J497" s="313" t="str">
        <f>IF([7]Mides!H489&gt;60,"X", "  ")</f>
        <v xml:space="preserve">  </v>
      </c>
      <c r="K497" s="315">
        <f>[7]Mides!N489</f>
        <v>0</v>
      </c>
      <c r="L497" s="315">
        <f>[7]Mides!K489</f>
        <v>0</v>
      </c>
      <c r="M497" s="315">
        <f>[7]Mides!L489</f>
        <v>0</v>
      </c>
      <c r="N497" s="315" t="str">
        <f>[7]Mides!M489</f>
        <v>x</v>
      </c>
      <c r="O497" s="315">
        <f t="shared" si="7"/>
        <v>0</v>
      </c>
      <c r="P497" s="315" t="str">
        <f>[7]Mides!R489</f>
        <v>Guatemala</v>
      </c>
      <c r="Q497" s="315" t="str">
        <f>[7]Mides!S489</f>
        <v>Guatemala</v>
      </c>
      <c r="R497" s="10"/>
      <c r="S497" s="10"/>
      <c r="T497" s="10"/>
      <c r="U497" s="10"/>
      <c r="V497" s="10"/>
      <c r="W497" s="10"/>
      <c r="X497" s="10"/>
      <c r="Y497" s="10"/>
    </row>
    <row r="498" spans="2:25" ht="15.6" x14ac:dyDescent="0.3">
      <c r="B498" s="311" t="str">
        <f>[7]Mides!E490</f>
        <v>Mirna</v>
      </c>
      <c r="C498" s="312" t="str">
        <f>[7]Mides!D490</f>
        <v>Barrientos</v>
      </c>
      <c r="D498" s="313" t="str">
        <f>IF([7]Mides!F490=1,"X"," ")</f>
        <v>X</v>
      </c>
      <c r="E498" s="313" t="str">
        <f>IF([7]Mides!F490=2,"X"," ")</f>
        <v xml:space="preserve"> </v>
      </c>
      <c r="F498" s="314" t="str">
        <f>[7]Mides!B490</f>
        <v>menor de edad</v>
      </c>
      <c r="G498" s="313" t="str">
        <f>IF(AND([7]Mides!H490&gt;=1,[7]Mides!H490&lt;=14),"X"," ")</f>
        <v>X</v>
      </c>
      <c r="H498" s="313" t="str">
        <f>IF(AND([7]Mides!H490&gt;=14,[7]Mides!H490&lt;=30),"X"," ")</f>
        <v xml:space="preserve"> </v>
      </c>
      <c r="I498" s="313" t="str">
        <f>IF(AND([7]Mides!H490&gt;=31,[7]Mides!H490&lt;=60),"X","  ")</f>
        <v xml:space="preserve">  </v>
      </c>
      <c r="J498" s="313" t="str">
        <f>IF([7]Mides!H490&gt;60,"X", "  ")</f>
        <v xml:space="preserve">  </v>
      </c>
      <c r="K498" s="315">
        <f>[7]Mides!N490</f>
        <v>0</v>
      </c>
      <c r="L498" s="315">
        <f>[7]Mides!K490</f>
        <v>0</v>
      </c>
      <c r="M498" s="315">
        <f>[7]Mides!L490</f>
        <v>0</v>
      </c>
      <c r="N498" s="315" t="str">
        <f>[7]Mides!M490</f>
        <v>x</v>
      </c>
      <c r="O498" s="315">
        <f t="shared" si="7"/>
        <v>0</v>
      </c>
      <c r="P498" s="315" t="str">
        <f>[7]Mides!R490</f>
        <v>Guatemala</v>
      </c>
      <c r="Q498" s="315" t="str">
        <f>[7]Mides!S490</f>
        <v>Guatemala</v>
      </c>
      <c r="R498" s="10"/>
      <c r="S498" s="10"/>
      <c r="T498" s="10"/>
      <c r="U498" s="10"/>
      <c r="V498" s="10"/>
      <c r="W498" s="10"/>
      <c r="X498" s="10"/>
      <c r="Y498" s="10"/>
    </row>
    <row r="499" spans="2:25" ht="15.6" x14ac:dyDescent="0.3">
      <c r="B499" s="311" t="str">
        <f>[7]Mides!E491</f>
        <v>Rosario</v>
      </c>
      <c r="C499" s="312" t="str">
        <f>[7]Mides!D491</f>
        <v>Andrino</v>
      </c>
      <c r="D499" s="313" t="str">
        <f>IF([7]Mides!F491=1,"X"," ")</f>
        <v>X</v>
      </c>
      <c r="E499" s="313" t="str">
        <f>IF([7]Mides!F491=2,"X"," ")</f>
        <v xml:space="preserve"> </v>
      </c>
      <c r="F499" s="314">
        <f>[7]Mides!B491</f>
        <v>1662198860101</v>
      </c>
      <c r="G499" s="313" t="str">
        <f>IF(AND([7]Mides!H491&gt;=1,[7]Mides!H491&lt;=14),"X"," ")</f>
        <v xml:space="preserve"> </v>
      </c>
      <c r="H499" s="313" t="str">
        <f>IF(AND([7]Mides!H491&gt;=14,[7]Mides!H491&lt;=30),"X"," ")</f>
        <v xml:space="preserve"> </v>
      </c>
      <c r="I499" s="313" t="str">
        <f>IF(AND([7]Mides!H491&gt;=31,[7]Mides!H491&lt;=60),"X","  ")</f>
        <v xml:space="preserve">  </v>
      </c>
      <c r="J499" s="313" t="str">
        <f>IF([7]Mides!H491&gt;60,"X", "  ")</f>
        <v>X</v>
      </c>
      <c r="K499" s="315">
        <f>[7]Mides!N491</f>
        <v>0</v>
      </c>
      <c r="L499" s="315">
        <f>[7]Mides!K491</f>
        <v>0</v>
      </c>
      <c r="M499" s="315">
        <f>[7]Mides!L491</f>
        <v>0</v>
      </c>
      <c r="N499" s="315" t="str">
        <f>[7]Mides!M491</f>
        <v>x</v>
      </c>
      <c r="O499" s="315">
        <f t="shared" si="7"/>
        <v>0</v>
      </c>
      <c r="P499" s="315" t="str">
        <f>[7]Mides!R491</f>
        <v>Guatemala</v>
      </c>
      <c r="Q499" s="315" t="str">
        <f>[7]Mides!S491</f>
        <v>Guatemala</v>
      </c>
      <c r="R499" s="10"/>
      <c r="S499" s="10"/>
      <c r="T499" s="10"/>
      <c r="U499" s="10"/>
      <c r="V499" s="10"/>
      <c r="W499" s="10"/>
      <c r="X499" s="10"/>
      <c r="Y499" s="10"/>
    </row>
    <row r="500" spans="2:25" ht="15.6" x14ac:dyDescent="0.3">
      <c r="B500" s="311" t="str">
        <f>[7]Mides!E492</f>
        <v>Cristina</v>
      </c>
      <c r="C500" s="312" t="str">
        <f>[7]Mides!D492</f>
        <v>Rustrian</v>
      </c>
      <c r="D500" s="313" t="str">
        <f>IF([7]Mides!F492=1,"X"," ")</f>
        <v>X</v>
      </c>
      <c r="E500" s="313" t="str">
        <f>IF([7]Mides!F492=2,"X"," ")</f>
        <v xml:space="preserve"> </v>
      </c>
      <c r="F500" s="314">
        <f>[7]Mides!B492</f>
        <v>2239015200101</v>
      </c>
      <c r="G500" s="313" t="str">
        <f>IF(AND([7]Mides!H492&gt;=1,[7]Mides!H492&lt;=14),"X"," ")</f>
        <v xml:space="preserve"> </v>
      </c>
      <c r="H500" s="313" t="str">
        <f>IF(AND([7]Mides!H492&gt;=14,[7]Mides!H492&lt;=30),"X"," ")</f>
        <v xml:space="preserve"> </v>
      </c>
      <c r="I500" s="313" t="str">
        <f>IF(AND([7]Mides!H492&gt;=31,[7]Mides!H492&lt;=60),"X","  ")</f>
        <v xml:space="preserve">  </v>
      </c>
      <c r="J500" s="313" t="str">
        <f>IF([7]Mides!H492&gt;60,"X", "  ")</f>
        <v>X</v>
      </c>
      <c r="K500" s="315">
        <f>[7]Mides!N492</f>
        <v>0</v>
      </c>
      <c r="L500" s="315">
        <f>[7]Mides!K492</f>
        <v>0</v>
      </c>
      <c r="M500" s="315">
        <f>[7]Mides!L492</f>
        <v>0</v>
      </c>
      <c r="N500" s="315" t="str">
        <f>[7]Mides!M492</f>
        <v>x</v>
      </c>
      <c r="O500" s="315">
        <f t="shared" si="7"/>
        <v>0</v>
      </c>
      <c r="P500" s="315" t="str">
        <f>[7]Mides!R492</f>
        <v>Guatemala</v>
      </c>
      <c r="Q500" s="315" t="str">
        <f>[7]Mides!S492</f>
        <v>Guatemala</v>
      </c>
      <c r="R500" s="10"/>
      <c r="S500" s="10"/>
      <c r="T500" s="10"/>
      <c r="U500" s="10"/>
      <c r="V500" s="10"/>
      <c r="W500" s="10"/>
      <c r="X500" s="10"/>
      <c r="Y500" s="10"/>
    </row>
    <row r="501" spans="2:25" ht="15.6" x14ac:dyDescent="0.3">
      <c r="B501" s="311" t="str">
        <f>[7]Mides!E493</f>
        <v>Oscar</v>
      </c>
      <c r="C501" s="312" t="str">
        <f>[7]Mides!D493</f>
        <v>Lopez</v>
      </c>
      <c r="D501" s="313" t="str">
        <f>IF([7]Mides!F493=1,"X"," ")</f>
        <v xml:space="preserve"> </v>
      </c>
      <c r="E501" s="313" t="str">
        <f>IF([7]Mides!F493=2,"X"," ")</f>
        <v>X</v>
      </c>
      <c r="F501" s="314" t="str">
        <f>[7]Mides!B493</f>
        <v>menor de edad</v>
      </c>
      <c r="G501" s="313" t="str">
        <f>IF(AND([7]Mides!H493&gt;=1,[7]Mides!H493&lt;=14),"X"," ")</f>
        <v xml:space="preserve"> </v>
      </c>
      <c r="H501" s="313" t="str">
        <f>IF(AND([7]Mides!H493&gt;=14,[7]Mides!H493&lt;=30),"X"," ")</f>
        <v>X</v>
      </c>
      <c r="I501" s="313" t="str">
        <f>IF(AND([7]Mides!H493&gt;=31,[7]Mides!H493&lt;=60),"X","  ")</f>
        <v xml:space="preserve">  </v>
      </c>
      <c r="J501" s="313" t="str">
        <f>IF([7]Mides!H493&gt;60,"X", "  ")</f>
        <v xml:space="preserve">  </v>
      </c>
      <c r="K501" s="315">
        <f>[7]Mides!N493</f>
        <v>0</v>
      </c>
      <c r="L501" s="315">
        <f>[7]Mides!K493</f>
        <v>0</v>
      </c>
      <c r="M501" s="315">
        <f>[7]Mides!L493</f>
        <v>0</v>
      </c>
      <c r="N501" s="315" t="str">
        <f>[7]Mides!M493</f>
        <v>x</v>
      </c>
      <c r="O501" s="315">
        <f t="shared" si="7"/>
        <v>0</v>
      </c>
      <c r="P501" s="315" t="str">
        <f>[7]Mides!R493</f>
        <v>Guatemala</v>
      </c>
      <c r="Q501" s="315" t="str">
        <f>[7]Mides!S493</f>
        <v>Guatemala</v>
      </c>
      <c r="R501" s="10"/>
      <c r="S501" s="10"/>
      <c r="T501" s="10"/>
      <c r="U501" s="10"/>
      <c r="V501" s="10"/>
      <c r="W501" s="10"/>
      <c r="X501" s="10"/>
      <c r="Y501" s="10"/>
    </row>
    <row r="502" spans="2:25" ht="15.6" x14ac:dyDescent="0.3">
      <c r="B502" s="311" t="str">
        <f>[7]Mides!E494</f>
        <v xml:space="preserve">Mariano </v>
      </c>
      <c r="C502" s="312" t="str">
        <f>[7]Mides!D494</f>
        <v>Sierra</v>
      </c>
      <c r="D502" s="313" t="str">
        <f>IF([7]Mides!F494=1,"X"," ")</f>
        <v xml:space="preserve"> </v>
      </c>
      <c r="E502" s="313" t="str">
        <f>IF([7]Mides!F494=2,"X"," ")</f>
        <v>X</v>
      </c>
      <c r="F502" s="314" t="str">
        <f>[7]Mides!B494</f>
        <v>menor de edad</v>
      </c>
      <c r="G502" s="313" t="str">
        <f>IF(AND([7]Mides!H494&gt;=1,[7]Mides!H494&lt;=14),"X"," ")</f>
        <v xml:space="preserve"> </v>
      </c>
      <c r="H502" s="313" t="str">
        <f>IF(AND([7]Mides!H494&gt;=14,[7]Mides!H494&lt;=30),"X"," ")</f>
        <v>X</v>
      </c>
      <c r="I502" s="313" t="str">
        <f>IF(AND([7]Mides!H494&gt;=31,[7]Mides!H494&lt;=60),"X","  ")</f>
        <v xml:space="preserve">  </v>
      </c>
      <c r="J502" s="313" t="str">
        <f>IF([7]Mides!H494&gt;60,"X", "  ")</f>
        <v xml:space="preserve">  </v>
      </c>
      <c r="K502" s="315">
        <f>[7]Mides!N494</f>
        <v>0</v>
      </c>
      <c r="L502" s="315">
        <f>[7]Mides!K494</f>
        <v>0</v>
      </c>
      <c r="M502" s="315">
        <f>[7]Mides!L494</f>
        <v>0</v>
      </c>
      <c r="N502" s="315" t="str">
        <f>[7]Mides!M494</f>
        <v>x</v>
      </c>
      <c r="O502" s="315">
        <f t="shared" si="7"/>
        <v>0</v>
      </c>
      <c r="P502" s="315" t="str">
        <f>[7]Mides!R494</f>
        <v>Guatemala</v>
      </c>
      <c r="Q502" s="315" t="str">
        <f>[7]Mides!S494</f>
        <v>Guatemala</v>
      </c>
      <c r="R502" s="10"/>
      <c r="S502" s="10"/>
      <c r="T502" s="10"/>
      <c r="U502" s="10"/>
      <c r="V502" s="10"/>
      <c r="W502" s="10"/>
      <c r="X502" s="10"/>
      <c r="Y502" s="10"/>
    </row>
    <row r="503" spans="2:25" ht="15.6" x14ac:dyDescent="0.3">
      <c r="B503" s="311" t="str">
        <f>[7]Mides!E495</f>
        <v xml:space="preserve">Cristal </v>
      </c>
      <c r="C503" s="312" t="str">
        <f>[7]Mides!D495</f>
        <v>De Leon</v>
      </c>
      <c r="D503" s="313" t="str">
        <f>IF([7]Mides!F495=1,"X"," ")</f>
        <v>X</v>
      </c>
      <c r="E503" s="313" t="str">
        <f>IF([7]Mides!F495=2,"X"," ")</f>
        <v xml:space="preserve"> </v>
      </c>
      <c r="F503" s="314" t="str">
        <f>[7]Mides!B495</f>
        <v>menor de edad</v>
      </c>
      <c r="G503" s="313" t="str">
        <f>IF(AND([7]Mides!H495&gt;=1,[7]Mides!H495&lt;=14),"X"," ")</f>
        <v>X</v>
      </c>
      <c r="H503" s="313" t="str">
        <f>IF(AND([7]Mides!H495&gt;=14,[7]Mides!H495&lt;=30),"X"," ")</f>
        <v xml:space="preserve"> </v>
      </c>
      <c r="I503" s="313" t="str">
        <f>IF(AND([7]Mides!H495&gt;=31,[7]Mides!H495&lt;=60),"X","  ")</f>
        <v xml:space="preserve">  </v>
      </c>
      <c r="J503" s="313" t="str">
        <f>IF([7]Mides!H495&gt;60,"X", "  ")</f>
        <v xml:space="preserve">  </v>
      </c>
      <c r="K503" s="315">
        <f>[7]Mides!N495</f>
        <v>0</v>
      </c>
      <c r="L503" s="315">
        <f>[7]Mides!K495</f>
        <v>0</v>
      </c>
      <c r="M503" s="315">
        <f>[7]Mides!L495</f>
        <v>0</v>
      </c>
      <c r="N503" s="315" t="str">
        <f>[7]Mides!M495</f>
        <v>x</v>
      </c>
      <c r="O503" s="315">
        <f t="shared" si="7"/>
        <v>0</v>
      </c>
      <c r="P503" s="315" t="str">
        <f>[7]Mides!R495</f>
        <v>Guatemala</v>
      </c>
      <c r="Q503" s="315" t="str">
        <f>[7]Mides!S495</f>
        <v>Guatemala</v>
      </c>
      <c r="R503" s="10"/>
      <c r="S503" s="10"/>
      <c r="T503" s="10"/>
      <c r="U503" s="10"/>
      <c r="V503" s="10"/>
      <c r="W503" s="10"/>
      <c r="X503" s="10"/>
      <c r="Y503" s="10"/>
    </row>
    <row r="504" spans="2:25" ht="15.6" x14ac:dyDescent="0.3">
      <c r="B504" s="311" t="str">
        <f>[7]Mides!E496</f>
        <v>Eugenia</v>
      </c>
      <c r="C504" s="312" t="str">
        <f>[7]Mides!D496</f>
        <v>Lic</v>
      </c>
      <c r="D504" s="313" t="str">
        <f>IF([7]Mides!F496=1,"X"," ")</f>
        <v>X</v>
      </c>
      <c r="E504" s="313" t="str">
        <f>IF([7]Mides!F496=2,"X"," ")</f>
        <v xml:space="preserve"> </v>
      </c>
      <c r="F504" s="314">
        <f>[7]Mides!B496</f>
        <v>1642926080106</v>
      </c>
      <c r="G504" s="313" t="str">
        <f>IF(AND([7]Mides!H496&gt;=1,[7]Mides!H496&lt;=14),"X"," ")</f>
        <v xml:space="preserve"> </v>
      </c>
      <c r="H504" s="313" t="str">
        <f>IF(AND([7]Mides!H496&gt;=14,[7]Mides!H496&lt;=30),"X"," ")</f>
        <v xml:space="preserve"> </v>
      </c>
      <c r="I504" s="313" t="str">
        <f>IF(AND([7]Mides!H496&gt;=31,[7]Mides!H496&lt;=60),"X","  ")</f>
        <v>X</v>
      </c>
      <c r="J504" s="313" t="str">
        <f>IF([7]Mides!H496&gt;60,"X", "  ")</f>
        <v xml:space="preserve">  </v>
      </c>
      <c r="K504" s="315">
        <f>[7]Mides!N496</f>
        <v>0</v>
      </c>
      <c r="L504" s="315">
        <f>[7]Mides!K496</f>
        <v>0</v>
      </c>
      <c r="M504" s="315">
        <f>[7]Mides!L496</f>
        <v>0</v>
      </c>
      <c r="N504" s="315" t="str">
        <f>[7]Mides!M496</f>
        <v>x</v>
      </c>
      <c r="O504" s="315">
        <f t="shared" si="7"/>
        <v>0</v>
      </c>
      <c r="P504" s="315" t="str">
        <f>[7]Mides!R496</f>
        <v>Guatemala</v>
      </c>
      <c r="Q504" s="315" t="str">
        <f>[7]Mides!S496</f>
        <v>Guatemala</v>
      </c>
      <c r="R504" s="10"/>
      <c r="S504" s="10"/>
      <c r="T504" s="10"/>
      <c r="U504" s="10"/>
      <c r="V504" s="10"/>
      <c r="W504" s="10"/>
      <c r="X504" s="10"/>
      <c r="Y504" s="10"/>
    </row>
    <row r="505" spans="2:25" ht="15.6" x14ac:dyDescent="0.3">
      <c r="B505" s="311" t="str">
        <f>[7]Mides!E497</f>
        <v>Aida</v>
      </c>
      <c r="C505" s="312" t="str">
        <f>[7]Mides!D497</f>
        <v>Carrillo</v>
      </c>
      <c r="D505" s="313" t="str">
        <f>IF([7]Mides!F497=1,"X"," ")</f>
        <v>X</v>
      </c>
      <c r="E505" s="313" t="str">
        <f>IF([7]Mides!F497=2,"X"," ")</f>
        <v xml:space="preserve"> </v>
      </c>
      <c r="F505" s="314" t="str">
        <f>[7]Mides!B497</f>
        <v>menor de edad</v>
      </c>
      <c r="G505" s="313" t="str">
        <f>IF(AND([7]Mides!H497&gt;=1,[7]Mides!H497&lt;=14),"X"," ")</f>
        <v>X</v>
      </c>
      <c r="H505" s="313" t="str">
        <f>IF(AND([7]Mides!H497&gt;=14,[7]Mides!H497&lt;=30),"X"," ")</f>
        <v xml:space="preserve"> </v>
      </c>
      <c r="I505" s="313" t="str">
        <f>IF(AND([7]Mides!H497&gt;=31,[7]Mides!H497&lt;=60),"X","  ")</f>
        <v xml:space="preserve">  </v>
      </c>
      <c r="J505" s="313" t="str">
        <f>IF([7]Mides!H497&gt;60,"X", "  ")</f>
        <v xml:space="preserve">  </v>
      </c>
      <c r="K505" s="315">
        <f>[7]Mides!N497</f>
        <v>0</v>
      </c>
      <c r="L505" s="315">
        <f>[7]Mides!K497</f>
        <v>0</v>
      </c>
      <c r="M505" s="315">
        <f>[7]Mides!L497</f>
        <v>0</v>
      </c>
      <c r="N505" s="315" t="str">
        <f>[7]Mides!M497</f>
        <v>x</v>
      </c>
      <c r="O505" s="315">
        <f t="shared" si="7"/>
        <v>0</v>
      </c>
      <c r="P505" s="315" t="str">
        <f>[7]Mides!R497</f>
        <v>Guatemala</v>
      </c>
      <c r="Q505" s="315" t="str">
        <f>[7]Mides!S497</f>
        <v>Guatemala</v>
      </c>
      <c r="R505" s="10"/>
      <c r="S505" s="10"/>
      <c r="T505" s="10"/>
      <c r="U505" s="10"/>
      <c r="V505" s="10"/>
      <c r="W505" s="10"/>
      <c r="X505" s="10"/>
      <c r="Y505" s="10"/>
    </row>
    <row r="506" spans="2:25" ht="15.6" x14ac:dyDescent="0.3">
      <c r="B506" s="311" t="str">
        <f>[7]Mides!E498</f>
        <v>Jeymi</v>
      </c>
      <c r="C506" s="312" t="str">
        <f>[7]Mides!D498</f>
        <v>Carrillo</v>
      </c>
      <c r="D506" s="313" t="str">
        <f>IF([7]Mides!F498=1,"X"," ")</f>
        <v>X</v>
      </c>
      <c r="E506" s="313" t="str">
        <f>IF([7]Mides!F498=2,"X"," ")</f>
        <v xml:space="preserve"> </v>
      </c>
      <c r="F506" s="314" t="str">
        <f>[7]Mides!B498</f>
        <v xml:space="preserve">menor de edad </v>
      </c>
      <c r="G506" s="313" t="str">
        <f>IF(AND([7]Mides!H498&gt;=1,[7]Mides!H498&lt;=14),"X"," ")</f>
        <v>X</v>
      </c>
      <c r="H506" s="313" t="str">
        <f>IF(AND([7]Mides!H498&gt;=14,[7]Mides!H498&lt;=30),"X"," ")</f>
        <v xml:space="preserve"> </v>
      </c>
      <c r="I506" s="313" t="str">
        <f>IF(AND([7]Mides!H498&gt;=31,[7]Mides!H498&lt;=60),"X","  ")</f>
        <v xml:space="preserve">  </v>
      </c>
      <c r="J506" s="313" t="str">
        <f>IF([7]Mides!H498&gt;60,"X", "  ")</f>
        <v xml:space="preserve">  </v>
      </c>
      <c r="K506" s="315">
        <f>[7]Mides!N498</f>
        <v>0</v>
      </c>
      <c r="L506" s="315">
        <f>[7]Mides!K498</f>
        <v>0</v>
      </c>
      <c r="M506" s="315">
        <f>[7]Mides!L498</f>
        <v>0</v>
      </c>
      <c r="N506" s="315" t="str">
        <f>[7]Mides!M498</f>
        <v>x</v>
      </c>
      <c r="O506" s="315">
        <f t="shared" si="7"/>
        <v>0</v>
      </c>
      <c r="P506" s="315" t="str">
        <f>[7]Mides!R498</f>
        <v>Guatemala</v>
      </c>
      <c r="Q506" s="315" t="str">
        <f>[7]Mides!S498</f>
        <v>Guatemala</v>
      </c>
      <c r="R506" s="10"/>
      <c r="S506" s="10"/>
      <c r="T506" s="10"/>
      <c r="U506" s="10"/>
      <c r="V506" s="10"/>
      <c r="W506" s="10"/>
      <c r="X506" s="10"/>
      <c r="Y506" s="10"/>
    </row>
    <row r="507" spans="2:25" ht="15.6" x14ac:dyDescent="0.3">
      <c r="B507" s="311" t="str">
        <f>[7]Mides!E499</f>
        <v>Yoili</v>
      </c>
      <c r="C507" s="312" t="str">
        <f>[7]Mides!D499</f>
        <v>Gudiel</v>
      </c>
      <c r="D507" s="313" t="str">
        <f>IF([7]Mides!F499=1,"X"," ")</f>
        <v>X</v>
      </c>
      <c r="E507" s="313" t="str">
        <f>IF([7]Mides!F499=2,"X"," ")</f>
        <v xml:space="preserve"> </v>
      </c>
      <c r="F507" s="314" t="str">
        <f>[7]Mides!B499</f>
        <v>menor de edad</v>
      </c>
      <c r="G507" s="313" t="str">
        <f>IF(AND([7]Mides!H499&gt;=1,[7]Mides!H499&lt;=14),"X"," ")</f>
        <v>X</v>
      </c>
      <c r="H507" s="313" t="str">
        <f>IF(AND([7]Mides!H499&gt;=14,[7]Mides!H499&lt;=30),"X"," ")</f>
        <v xml:space="preserve"> </v>
      </c>
      <c r="I507" s="313" t="str">
        <f>IF(AND([7]Mides!H499&gt;=31,[7]Mides!H499&lt;=60),"X","  ")</f>
        <v xml:space="preserve">  </v>
      </c>
      <c r="J507" s="313" t="str">
        <f>IF([7]Mides!H499&gt;60,"X", "  ")</f>
        <v xml:space="preserve">  </v>
      </c>
      <c r="K507" s="315">
        <f>[7]Mides!N499</f>
        <v>0</v>
      </c>
      <c r="L507" s="315">
        <f>[7]Mides!K499</f>
        <v>0</v>
      </c>
      <c r="M507" s="315">
        <f>[7]Mides!L499</f>
        <v>0</v>
      </c>
      <c r="N507" s="315" t="str">
        <f>[7]Mides!M499</f>
        <v>x</v>
      </c>
      <c r="O507" s="315">
        <f t="shared" si="7"/>
        <v>0</v>
      </c>
      <c r="P507" s="315" t="str">
        <f>[7]Mides!R499</f>
        <v>Guatemala</v>
      </c>
      <c r="Q507" s="315" t="str">
        <f>[7]Mides!S499</f>
        <v>Guatemala</v>
      </c>
      <c r="R507" s="10"/>
      <c r="S507" s="10"/>
      <c r="T507" s="10"/>
      <c r="U507" s="10"/>
      <c r="V507" s="10"/>
      <c r="W507" s="10"/>
      <c r="X507" s="10"/>
      <c r="Y507" s="10"/>
    </row>
    <row r="508" spans="2:25" ht="15.6" x14ac:dyDescent="0.3">
      <c r="B508" s="311" t="str">
        <f>[7]Mides!E500</f>
        <v>Airlin</v>
      </c>
      <c r="C508" s="312" t="str">
        <f>[7]Mides!D500</f>
        <v xml:space="preserve">Guridel </v>
      </c>
      <c r="D508" s="313" t="str">
        <f>IF([7]Mides!F500=1,"X"," ")</f>
        <v>X</v>
      </c>
      <c r="E508" s="313" t="str">
        <f>IF([7]Mides!F500=2,"X"," ")</f>
        <v xml:space="preserve"> </v>
      </c>
      <c r="F508" s="314" t="str">
        <f>[7]Mides!B500</f>
        <v>menor de edad</v>
      </c>
      <c r="G508" s="313" t="str">
        <f>IF(AND([7]Mides!H500&gt;=1,[7]Mides!H500&lt;=14),"X"," ")</f>
        <v>X</v>
      </c>
      <c r="H508" s="313" t="str">
        <f>IF(AND([7]Mides!H500&gt;=14,[7]Mides!H500&lt;=30),"X"," ")</f>
        <v xml:space="preserve"> </v>
      </c>
      <c r="I508" s="313" t="str">
        <f>IF(AND([7]Mides!H500&gt;=31,[7]Mides!H500&lt;=60),"X","  ")</f>
        <v xml:space="preserve">  </v>
      </c>
      <c r="J508" s="313" t="str">
        <f>IF([7]Mides!H500&gt;60,"X", "  ")</f>
        <v xml:space="preserve">  </v>
      </c>
      <c r="K508" s="315">
        <f>[7]Mides!N500</f>
        <v>0</v>
      </c>
      <c r="L508" s="315">
        <f>[7]Mides!K500</f>
        <v>0</v>
      </c>
      <c r="M508" s="315">
        <f>[7]Mides!L500</f>
        <v>0</v>
      </c>
      <c r="N508" s="315" t="str">
        <f>[7]Mides!M500</f>
        <v>x</v>
      </c>
      <c r="O508" s="315">
        <f t="shared" si="7"/>
        <v>0</v>
      </c>
      <c r="P508" s="315" t="str">
        <f>[7]Mides!R500</f>
        <v>Guatemala</v>
      </c>
      <c r="Q508" s="315" t="str">
        <f>[7]Mides!S500</f>
        <v>Guatemala</v>
      </c>
      <c r="R508" s="10"/>
      <c r="S508" s="10"/>
      <c r="T508" s="10"/>
      <c r="U508" s="10"/>
      <c r="V508" s="10"/>
      <c r="W508" s="10"/>
      <c r="X508" s="10"/>
      <c r="Y508" s="10"/>
    </row>
    <row r="509" spans="2:25" ht="15.6" x14ac:dyDescent="0.3">
      <c r="B509" s="311" t="str">
        <f>[7]Mides!E501</f>
        <v>Milagros</v>
      </c>
      <c r="C509" s="312" t="str">
        <f>[7]Mides!D501</f>
        <v>Lopez</v>
      </c>
      <c r="D509" s="313" t="str">
        <f>IF([7]Mides!F501=1,"X"," ")</f>
        <v>X</v>
      </c>
      <c r="E509" s="313" t="str">
        <f>IF([7]Mides!F501=2,"X"," ")</f>
        <v xml:space="preserve"> </v>
      </c>
      <c r="F509" s="314" t="str">
        <f>[7]Mides!B501</f>
        <v>menor de edad</v>
      </c>
      <c r="G509" s="313" t="str">
        <f>IF(AND([7]Mides!H501&gt;=1,[7]Mides!H501&lt;=14),"X"," ")</f>
        <v>X</v>
      </c>
      <c r="H509" s="313" t="str">
        <f>IF(AND([7]Mides!H501&gt;=14,[7]Mides!H501&lt;=30),"X"," ")</f>
        <v xml:space="preserve"> </v>
      </c>
      <c r="I509" s="313" t="str">
        <f>IF(AND([7]Mides!H501&gt;=31,[7]Mides!H501&lt;=60),"X","  ")</f>
        <v xml:space="preserve">  </v>
      </c>
      <c r="J509" s="313" t="str">
        <f>IF([7]Mides!H501&gt;60,"X", "  ")</f>
        <v xml:space="preserve">  </v>
      </c>
      <c r="K509" s="315">
        <f>[7]Mides!N501</f>
        <v>0</v>
      </c>
      <c r="L509" s="315">
        <f>[7]Mides!K501</f>
        <v>0</v>
      </c>
      <c r="M509" s="315">
        <f>[7]Mides!L501</f>
        <v>0</v>
      </c>
      <c r="N509" s="315" t="str">
        <f>[7]Mides!M501</f>
        <v>x</v>
      </c>
      <c r="O509" s="315">
        <f t="shared" si="7"/>
        <v>0</v>
      </c>
      <c r="P509" s="315" t="str">
        <f>[7]Mides!R501</f>
        <v>Guatemala</v>
      </c>
      <c r="Q509" s="315" t="str">
        <f>[7]Mides!S501</f>
        <v>Guatemala</v>
      </c>
      <c r="R509" s="10"/>
      <c r="S509" s="10"/>
      <c r="T509" s="10"/>
      <c r="U509" s="10"/>
      <c r="V509" s="10"/>
      <c r="W509" s="10"/>
      <c r="X509" s="10"/>
      <c r="Y509" s="10"/>
    </row>
    <row r="510" spans="2:25" ht="15.6" x14ac:dyDescent="0.3">
      <c r="B510" s="311" t="str">
        <f>[7]Mides!E502</f>
        <v xml:space="preserve">Daniel </v>
      </c>
      <c r="C510" s="312" t="str">
        <f>[7]Mides!D502</f>
        <v>Mejia</v>
      </c>
      <c r="D510" s="313" t="str">
        <f>IF([7]Mides!F502=1,"X"," ")</f>
        <v xml:space="preserve"> </v>
      </c>
      <c r="E510" s="313" t="str">
        <f>IF([7]Mides!F502=2,"X"," ")</f>
        <v>X</v>
      </c>
      <c r="F510" s="314" t="str">
        <f>[7]Mides!B502</f>
        <v>menor de edad</v>
      </c>
      <c r="G510" s="313" t="str">
        <f>IF(AND([7]Mides!H502&gt;=1,[7]Mides!H502&lt;=14),"X"," ")</f>
        <v>X</v>
      </c>
      <c r="H510" s="313" t="str">
        <f>IF(AND([7]Mides!H502&gt;=14,[7]Mides!H502&lt;=30),"X"," ")</f>
        <v xml:space="preserve"> </v>
      </c>
      <c r="I510" s="313" t="str">
        <f>IF(AND([7]Mides!H502&gt;=31,[7]Mides!H502&lt;=60),"X","  ")</f>
        <v xml:space="preserve">  </v>
      </c>
      <c r="J510" s="313" t="str">
        <f>IF([7]Mides!H502&gt;60,"X", "  ")</f>
        <v xml:space="preserve">  </v>
      </c>
      <c r="K510" s="315">
        <f>[7]Mides!N502</f>
        <v>0</v>
      </c>
      <c r="L510" s="315">
        <f>[7]Mides!K502</f>
        <v>0</v>
      </c>
      <c r="M510" s="315">
        <f>[7]Mides!L502</f>
        <v>0</v>
      </c>
      <c r="N510" s="315" t="str">
        <f>[7]Mides!M502</f>
        <v>x</v>
      </c>
      <c r="O510" s="315">
        <f t="shared" si="7"/>
        <v>0</v>
      </c>
      <c r="P510" s="315" t="str">
        <f>[7]Mides!R502</f>
        <v>Guatemala</v>
      </c>
      <c r="Q510" s="315" t="str">
        <f>[7]Mides!S502</f>
        <v>Guatemala</v>
      </c>
      <c r="R510" s="10"/>
      <c r="S510" s="10"/>
      <c r="T510" s="10"/>
      <c r="U510" s="10"/>
      <c r="V510" s="10"/>
      <c r="W510" s="10"/>
      <c r="X510" s="10"/>
      <c r="Y510" s="10"/>
    </row>
    <row r="511" spans="2:25" ht="15.6" x14ac:dyDescent="0.3">
      <c r="B511" s="311" t="str">
        <f>[7]Mides!E503</f>
        <v>Allan</v>
      </c>
      <c r="C511" s="312" t="str">
        <f>[7]Mides!D503</f>
        <v>Monzon</v>
      </c>
      <c r="D511" s="313" t="str">
        <f>IF([7]Mides!F503=1,"X"," ")</f>
        <v xml:space="preserve"> </v>
      </c>
      <c r="E511" s="313" t="str">
        <f>IF([7]Mides!F503=2,"X"," ")</f>
        <v>X</v>
      </c>
      <c r="F511" s="314" t="str">
        <f>[7]Mides!B503</f>
        <v>menor de edad</v>
      </c>
      <c r="G511" s="313" t="str">
        <f>IF(AND([7]Mides!H503&gt;=1,[7]Mides!H503&lt;=14),"X"," ")</f>
        <v xml:space="preserve"> </v>
      </c>
      <c r="H511" s="313" t="str">
        <f>IF(AND([7]Mides!H503&gt;=14,[7]Mides!H503&lt;=30),"X"," ")</f>
        <v>X</v>
      </c>
      <c r="I511" s="313" t="str">
        <f>IF(AND([7]Mides!H503&gt;=31,[7]Mides!H503&lt;=60),"X","  ")</f>
        <v xml:space="preserve">  </v>
      </c>
      <c r="J511" s="313" t="str">
        <f>IF([7]Mides!H503&gt;60,"X", "  ")</f>
        <v xml:space="preserve">  </v>
      </c>
      <c r="K511" s="315">
        <f>[7]Mides!N503</f>
        <v>0</v>
      </c>
      <c r="L511" s="315">
        <f>[7]Mides!K503</f>
        <v>0</v>
      </c>
      <c r="M511" s="315">
        <f>[7]Mides!L503</f>
        <v>0</v>
      </c>
      <c r="N511" s="315" t="str">
        <f>[7]Mides!M503</f>
        <v>x</v>
      </c>
      <c r="O511" s="315">
        <f t="shared" si="7"/>
        <v>0</v>
      </c>
      <c r="P511" s="315" t="str">
        <f>[7]Mides!R503</f>
        <v>Guatemala</v>
      </c>
      <c r="Q511" s="315" t="str">
        <f>[7]Mides!S503</f>
        <v>Guatemala</v>
      </c>
      <c r="R511" s="10"/>
      <c r="S511" s="10"/>
      <c r="T511" s="10"/>
      <c r="U511" s="10"/>
      <c r="V511" s="10"/>
      <c r="W511" s="10"/>
      <c r="X511" s="10"/>
      <c r="Y511" s="10"/>
    </row>
    <row r="512" spans="2:25" ht="15.6" x14ac:dyDescent="0.3">
      <c r="B512" s="311" t="str">
        <f>[7]Mides!E504</f>
        <v>Estela</v>
      </c>
      <c r="C512" s="312" t="str">
        <f>[7]Mides!D504</f>
        <v>Farfan</v>
      </c>
      <c r="D512" s="313" t="str">
        <f>IF([7]Mides!F504=1,"X"," ")</f>
        <v>X</v>
      </c>
      <c r="E512" s="313" t="str">
        <f>IF([7]Mides!F504=2,"X"," ")</f>
        <v xml:space="preserve"> </v>
      </c>
      <c r="F512" s="314">
        <f>[7]Mides!B504</f>
        <v>1969946830101</v>
      </c>
      <c r="G512" s="313" t="str">
        <f>IF(AND([7]Mides!H504&gt;=1,[7]Mides!H504&lt;=14),"X"," ")</f>
        <v xml:space="preserve"> </v>
      </c>
      <c r="H512" s="313" t="str">
        <f>IF(AND([7]Mides!H504&gt;=14,[7]Mides!H504&lt;=30),"X"," ")</f>
        <v xml:space="preserve"> </v>
      </c>
      <c r="I512" s="313" t="str">
        <f>IF(AND([7]Mides!H504&gt;=31,[7]Mides!H504&lt;=60),"X","  ")</f>
        <v xml:space="preserve">  </v>
      </c>
      <c r="J512" s="313" t="str">
        <f>IF([7]Mides!H504&gt;60,"X", "  ")</f>
        <v>X</v>
      </c>
      <c r="K512" s="315">
        <f>[7]Mides!N504</f>
        <v>0</v>
      </c>
      <c r="L512" s="315">
        <f>[7]Mides!K504</f>
        <v>0</v>
      </c>
      <c r="M512" s="315">
        <f>[7]Mides!L504</f>
        <v>0</v>
      </c>
      <c r="N512" s="315" t="str">
        <f>[7]Mides!M504</f>
        <v>x</v>
      </c>
      <c r="O512" s="315">
        <f t="shared" si="7"/>
        <v>0</v>
      </c>
      <c r="P512" s="315" t="str">
        <f>[7]Mides!R504</f>
        <v>Guatemala</v>
      </c>
      <c r="Q512" s="315" t="str">
        <f>[7]Mides!S504</f>
        <v>Guatemala</v>
      </c>
      <c r="R512" s="10"/>
      <c r="S512" s="10"/>
      <c r="T512" s="10"/>
      <c r="U512" s="10"/>
      <c r="V512" s="10"/>
      <c r="W512" s="10"/>
      <c r="X512" s="10"/>
      <c r="Y512" s="10"/>
    </row>
    <row r="513" spans="2:25" ht="15.6" x14ac:dyDescent="0.3">
      <c r="B513" s="311" t="str">
        <f>[7]Mides!E505</f>
        <v>Jonathan</v>
      </c>
      <c r="C513" s="312" t="str">
        <f>[7]Mides!D505</f>
        <v>Monterrozo</v>
      </c>
      <c r="D513" s="313" t="str">
        <f>IF([7]Mides!F505=1,"X"," ")</f>
        <v xml:space="preserve"> </v>
      </c>
      <c r="E513" s="313" t="str">
        <f>IF([7]Mides!F505=2,"X"," ")</f>
        <v>X</v>
      </c>
      <c r="F513" s="314" t="str">
        <f>[7]Mides!B505</f>
        <v>menor de edad</v>
      </c>
      <c r="G513" s="313" t="str">
        <f>IF(AND([7]Mides!H505&gt;=1,[7]Mides!H505&lt;=14),"X"," ")</f>
        <v xml:space="preserve"> </v>
      </c>
      <c r="H513" s="313" t="str">
        <f>IF(AND([7]Mides!H505&gt;=14,[7]Mides!H505&lt;=30),"X"," ")</f>
        <v>X</v>
      </c>
      <c r="I513" s="313" t="str">
        <f>IF(AND([7]Mides!H505&gt;=31,[7]Mides!H505&lt;=60),"X","  ")</f>
        <v xml:space="preserve">  </v>
      </c>
      <c r="J513" s="313" t="str">
        <f>IF([7]Mides!H505&gt;60,"X", "  ")</f>
        <v xml:space="preserve">  </v>
      </c>
      <c r="K513" s="315">
        <f>[7]Mides!N505</f>
        <v>0</v>
      </c>
      <c r="L513" s="315">
        <f>[7]Mides!K505</f>
        <v>0</v>
      </c>
      <c r="M513" s="315">
        <f>[7]Mides!L505</f>
        <v>0</v>
      </c>
      <c r="N513" s="315" t="str">
        <f>[7]Mides!M505</f>
        <v>x</v>
      </c>
      <c r="O513" s="315">
        <f t="shared" si="7"/>
        <v>0</v>
      </c>
      <c r="P513" s="315" t="str">
        <f>[7]Mides!R505</f>
        <v>Guatemala</v>
      </c>
      <c r="Q513" s="315" t="str">
        <f>[7]Mides!S505</f>
        <v>Guatemala</v>
      </c>
      <c r="R513" s="10"/>
      <c r="S513" s="10"/>
      <c r="T513" s="10"/>
      <c r="U513" s="10"/>
      <c r="V513" s="10"/>
      <c r="W513" s="10"/>
      <c r="X513" s="10"/>
      <c r="Y513" s="10"/>
    </row>
    <row r="514" spans="2:25" ht="15.6" x14ac:dyDescent="0.3">
      <c r="B514" s="311" t="str">
        <f>[7]Mides!E506</f>
        <v>Ermerson</v>
      </c>
      <c r="C514" s="312" t="str">
        <f>[7]Mides!D506</f>
        <v>Abac</v>
      </c>
      <c r="D514" s="313" t="str">
        <f>IF([7]Mides!F506=1,"X"," ")</f>
        <v xml:space="preserve"> </v>
      </c>
      <c r="E514" s="313" t="str">
        <f>IF([7]Mides!F506=2,"X"," ")</f>
        <v>X</v>
      </c>
      <c r="F514" s="314" t="str">
        <f>[7]Mides!B506</f>
        <v>menor de edad</v>
      </c>
      <c r="G514" s="313" t="str">
        <f>IF(AND([7]Mides!H506&gt;=1,[7]Mides!H506&lt;=14),"X"," ")</f>
        <v xml:space="preserve"> </v>
      </c>
      <c r="H514" s="313" t="str">
        <f>IF(AND([7]Mides!H506&gt;=14,[7]Mides!H506&lt;=30),"X"," ")</f>
        <v>X</v>
      </c>
      <c r="I514" s="313" t="str">
        <f>IF(AND([7]Mides!H506&gt;=31,[7]Mides!H506&lt;=60),"X","  ")</f>
        <v xml:space="preserve">  </v>
      </c>
      <c r="J514" s="313" t="str">
        <f>IF([7]Mides!H506&gt;60,"X", "  ")</f>
        <v xml:space="preserve">  </v>
      </c>
      <c r="K514" s="315">
        <f>[7]Mides!N506</f>
        <v>0</v>
      </c>
      <c r="L514" s="315">
        <f>[7]Mides!K506</f>
        <v>0</v>
      </c>
      <c r="M514" s="315">
        <f>[7]Mides!L506</f>
        <v>0</v>
      </c>
      <c r="N514" s="315" t="str">
        <f>[7]Mides!M506</f>
        <v>x</v>
      </c>
      <c r="O514" s="315">
        <f t="shared" si="7"/>
        <v>0</v>
      </c>
      <c r="P514" s="315" t="str">
        <f>[7]Mides!R506</f>
        <v>Guatemala</v>
      </c>
      <c r="Q514" s="315" t="str">
        <f>[7]Mides!S506</f>
        <v>Guatemala</v>
      </c>
      <c r="R514" s="10"/>
      <c r="S514" s="10"/>
      <c r="T514" s="10"/>
      <c r="U514" s="10"/>
      <c r="V514" s="10"/>
      <c r="W514" s="10"/>
      <c r="X514" s="10"/>
      <c r="Y514" s="10"/>
    </row>
    <row r="515" spans="2:25" ht="15.6" x14ac:dyDescent="0.3">
      <c r="B515" s="311" t="str">
        <f>[7]Mides!E507</f>
        <v>Alejandro</v>
      </c>
      <c r="C515" s="312" t="str">
        <f>[7]Mides!D507</f>
        <v>Perez</v>
      </c>
      <c r="D515" s="313" t="str">
        <f>IF([7]Mides!F507=1,"X"," ")</f>
        <v xml:space="preserve"> </v>
      </c>
      <c r="E515" s="313" t="str">
        <f>IF([7]Mides!F507=2,"X"," ")</f>
        <v>X</v>
      </c>
      <c r="F515" s="314">
        <f>[7]Mides!B507</f>
        <v>2319121530917</v>
      </c>
      <c r="G515" s="313" t="str">
        <f>IF(AND([7]Mides!H507&gt;=1,[7]Mides!H507&lt;=14),"X"," ")</f>
        <v xml:space="preserve"> </v>
      </c>
      <c r="H515" s="313" t="str">
        <f>IF(AND([7]Mides!H507&gt;=14,[7]Mides!H507&lt;=30),"X"," ")</f>
        <v xml:space="preserve"> </v>
      </c>
      <c r="I515" s="313" t="str">
        <f>IF(AND([7]Mides!H507&gt;=31,[7]Mides!H507&lt;=60),"X","  ")</f>
        <v>X</v>
      </c>
      <c r="J515" s="313" t="str">
        <f>IF([7]Mides!H507&gt;60,"X", "  ")</f>
        <v xml:space="preserve">  </v>
      </c>
      <c r="K515" s="315">
        <f>[7]Mides!N507</f>
        <v>0</v>
      </c>
      <c r="L515" s="315">
        <f>[7]Mides!K507</f>
        <v>0</v>
      </c>
      <c r="M515" s="315">
        <f>[7]Mides!L507</f>
        <v>0</v>
      </c>
      <c r="N515" s="315" t="str">
        <f>[7]Mides!M507</f>
        <v>x</v>
      </c>
      <c r="O515" s="315">
        <f t="shared" si="7"/>
        <v>0</v>
      </c>
      <c r="P515" s="315" t="str">
        <f>[7]Mides!R507</f>
        <v>Guatemala</v>
      </c>
      <c r="Q515" s="315" t="str">
        <f>[7]Mides!S507</f>
        <v>Guatemala</v>
      </c>
      <c r="R515" s="10"/>
      <c r="S515" s="10"/>
      <c r="T515" s="10"/>
      <c r="U515" s="10"/>
      <c r="V515" s="10"/>
      <c r="W515" s="10"/>
      <c r="X515" s="10"/>
      <c r="Y515" s="10"/>
    </row>
    <row r="516" spans="2:25" ht="15.6" x14ac:dyDescent="0.3">
      <c r="B516" s="311" t="str">
        <f>[7]Mides!E508</f>
        <v>Oscar</v>
      </c>
      <c r="C516" s="312" t="str">
        <f>[7]Mides!D508</f>
        <v>Lopez</v>
      </c>
      <c r="D516" s="313" t="str">
        <f>IF([7]Mides!F508=1,"X"," ")</f>
        <v xml:space="preserve"> </v>
      </c>
      <c r="E516" s="313" t="str">
        <f>IF([7]Mides!F508=2,"X"," ")</f>
        <v>X</v>
      </c>
      <c r="F516" s="314" t="str">
        <f>[7]Mides!B508</f>
        <v xml:space="preserve">menor de edad </v>
      </c>
      <c r="G516" s="313" t="str">
        <f>IF(AND([7]Mides!H508&gt;=1,[7]Mides!H508&lt;=14),"X"," ")</f>
        <v>X</v>
      </c>
      <c r="H516" s="313" t="str">
        <f>IF(AND([7]Mides!H508&gt;=14,[7]Mides!H508&lt;=30),"X"," ")</f>
        <v xml:space="preserve"> </v>
      </c>
      <c r="I516" s="313" t="str">
        <f>IF(AND([7]Mides!H508&gt;=31,[7]Mides!H508&lt;=60),"X","  ")</f>
        <v xml:space="preserve">  </v>
      </c>
      <c r="J516" s="313" t="str">
        <f>IF([7]Mides!H508&gt;60,"X", "  ")</f>
        <v xml:space="preserve">  </v>
      </c>
      <c r="K516" s="315">
        <f>[7]Mides!N508</f>
        <v>0</v>
      </c>
      <c r="L516" s="315">
        <f>[7]Mides!K508</f>
        <v>0</v>
      </c>
      <c r="M516" s="315">
        <f>[7]Mides!L508</f>
        <v>0</v>
      </c>
      <c r="N516" s="315" t="str">
        <f>[7]Mides!M508</f>
        <v>x</v>
      </c>
      <c r="O516" s="315">
        <f t="shared" si="7"/>
        <v>0</v>
      </c>
      <c r="P516" s="315" t="str">
        <f>[7]Mides!R508</f>
        <v>Guatemala</v>
      </c>
      <c r="Q516" s="315" t="str">
        <f>[7]Mides!S508</f>
        <v>Guatemala</v>
      </c>
      <c r="R516" s="10"/>
      <c r="S516" s="10"/>
      <c r="T516" s="10"/>
      <c r="U516" s="10"/>
      <c r="V516" s="10"/>
      <c r="W516" s="10"/>
      <c r="X516" s="10"/>
      <c r="Y516" s="10"/>
    </row>
    <row r="517" spans="2:25" ht="15.6" x14ac:dyDescent="0.3">
      <c r="B517" s="311" t="str">
        <f>[7]Mides!E509</f>
        <v>Julian</v>
      </c>
      <c r="C517" s="312" t="str">
        <f>[7]Mides!D509</f>
        <v>Aguilar</v>
      </c>
      <c r="D517" s="313" t="str">
        <f>IF([7]Mides!F509=1,"X"," ")</f>
        <v xml:space="preserve"> </v>
      </c>
      <c r="E517" s="313" t="str">
        <f>IF([7]Mides!F509=2,"X"," ")</f>
        <v>X</v>
      </c>
      <c r="F517" s="314">
        <f>[7]Mides!B509</f>
        <v>2130109170101</v>
      </c>
      <c r="G517" s="313" t="str">
        <f>IF(AND([7]Mides!H509&gt;=1,[7]Mides!H509&lt;=14),"X"," ")</f>
        <v xml:space="preserve"> </v>
      </c>
      <c r="H517" s="313" t="str">
        <f>IF(AND([7]Mides!H509&gt;=14,[7]Mides!H509&lt;=30),"X"," ")</f>
        <v>X</v>
      </c>
      <c r="I517" s="313" t="str">
        <f>IF(AND([7]Mides!H509&gt;=31,[7]Mides!H509&lt;=60),"X","  ")</f>
        <v xml:space="preserve">  </v>
      </c>
      <c r="J517" s="313" t="str">
        <f>IF([7]Mides!H509&gt;60,"X", "  ")</f>
        <v xml:space="preserve">  </v>
      </c>
      <c r="K517" s="315">
        <f>[7]Mides!N509</f>
        <v>0</v>
      </c>
      <c r="L517" s="315">
        <f>[7]Mides!K509</f>
        <v>0</v>
      </c>
      <c r="M517" s="315">
        <f>[7]Mides!L509</f>
        <v>0</v>
      </c>
      <c r="N517" s="315" t="str">
        <f>[7]Mides!M509</f>
        <v>x</v>
      </c>
      <c r="O517" s="315">
        <f t="shared" si="7"/>
        <v>0</v>
      </c>
      <c r="P517" s="315" t="str">
        <f>[7]Mides!R509</f>
        <v>Guatemala</v>
      </c>
      <c r="Q517" s="315" t="str">
        <f>[7]Mides!S509</f>
        <v>Guatemala</v>
      </c>
      <c r="R517" s="10"/>
      <c r="S517" s="10"/>
      <c r="T517" s="10"/>
      <c r="U517" s="10"/>
      <c r="V517" s="10"/>
      <c r="W517" s="10"/>
      <c r="X517" s="10"/>
      <c r="Y517" s="10"/>
    </row>
    <row r="518" spans="2:25" ht="15.6" x14ac:dyDescent="0.3">
      <c r="B518" s="311" t="str">
        <f>[7]Mides!E510</f>
        <v>Rosario</v>
      </c>
      <c r="C518" s="312" t="str">
        <f>[7]Mides!D510</f>
        <v>Andrino</v>
      </c>
      <c r="D518" s="313" t="str">
        <f>IF([7]Mides!F510=1,"X"," ")</f>
        <v>X</v>
      </c>
      <c r="E518" s="313" t="str">
        <f>IF([7]Mides!F510=2,"X"," ")</f>
        <v xml:space="preserve"> </v>
      </c>
      <c r="F518" s="314">
        <f>[7]Mides!B510</f>
        <v>1662198860101</v>
      </c>
      <c r="G518" s="313" t="str">
        <f>IF(AND([7]Mides!H510&gt;=1,[7]Mides!H510&lt;=14),"X"," ")</f>
        <v xml:space="preserve"> </v>
      </c>
      <c r="H518" s="313" t="str">
        <f>IF(AND([7]Mides!H510&gt;=14,[7]Mides!H510&lt;=30),"X"," ")</f>
        <v xml:space="preserve"> </v>
      </c>
      <c r="I518" s="313" t="str">
        <f>IF(AND([7]Mides!H510&gt;=31,[7]Mides!H510&lt;=60),"X","  ")</f>
        <v xml:space="preserve">  </v>
      </c>
      <c r="J518" s="313" t="str">
        <f>IF([7]Mides!H510&gt;60,"X", "  ")</f>
        <v>X</v>
      </c>
      <c r="K518" s="315">
        <f>[7]Mides!N510</f>
        <v>0</v>
      </c>
      <c r="L518" s="315">
        <f>[7]Mides!K510</f>
        <v>0</v>
      </c>
      <c r="M518" s="315">
        <f>[7]Mides!L510</f>
        <v>0</v>
      </c>
      <c r="N518" s="315" t="str">
        <f>[7]Mides!M510</f>
        <v>x</v>
      </c>
      <c r="O518" s="315">
        <f t="shared" si="7"/>
        <v>0</v>
      </c>
      <c r="P518" s="315" t="str">
        <f>[7]Mides!R510</f>
        <v>Guatemala</v>
      </c>
      <c r="Q518" s="315" t="str">
        <f>[7]Mides!S510</f>
        <v>Guatemala</v>
      </c>
      <c r="R518" s="10"/>
      <c r="S518" s="10"/>
      <c r="T518" s="10"/>
      <c r="U518" s="10"/>
      <c r="V518" s="10"/>
      <c r="W518" s="10"/>
      <c r="X518" s="10"/>
      <c r="Y518" s="10"/>
    </row>
    <row r="519" spans="2:25" ht="15.6" x14ac:dyDescent="0.3">
      <c r="B519" s="311" t="str">
        <f>[7]Mides!E511</f>
        <v>Glendy</v>
      </c>
      <c r="C519" s="312" t="str">
        <f>[7]Mides!D511</f>
        <v>Castillo</v>
      </c>
      <c r="D519" s="313" t="str">
        <f>IF([7]Mides!F511=1,"X"," ")</f>
        <v>X</v>
      </c>
      <c r="E519" s="313" t="str">
        <f>IF([7]Mides!F511=2,"X"," ")</f>
        <v xml:space="preserve"> </v>
      </c>
      <c r="F519" s="314">
        <f>[7]Mides!B511</f>
        <v>301810270101</v>
      </c>
      <c r="G519" s="313" t="str">
        <f>IF(AND([7]Mides!H511&gt;=1,[7]Mides!H511&lt;=14),"X"," ")</f>
        <v xml:space="preserve"> </v>
      </c>
      <c r="H519" s="313" t="str">
        <f>IF(AND([7]Mides!H511&gt;=14,[7]Mides!H511&lt;=30),"X"," ")</f>
        <v>X</v>
      </c>
      <c r="I519" s="313" t="str">
        <f>IF(AND([7]Mides!H511&gt;=31,[7]Mides!H511&lt;=60),"X","  ")</f>
        <v xml:space="preserve">  </v>
      </c>
      <c r="J519" s="313" t="str">
        <f>IF([7]Mides!H511&gt;60,"X", "  ")</f>
        <v xml:space="preserve">  </v>
      </c>
      <c r="K519" s="315">
        <f>[7]Mides!N511</f>
        <v>0</v>
      </c>
      <c r="L519" s="315">
        <f>[7]Mides!K511</f>
        <v>0</v>
      </c>
      <c r="M519" s="315">
        <f>[7]Mides!L511</f>
        <v>0</v>
      </c>
      <c r="N519" s="315" t="str">
        <f>[7]Mides!M511</f>
        <v>x</v>
      </c>
      <c r="O519" s="315">
        <f t="shared" si="7"/>
        <v>0</v>
      </c>
      <c r="P519" s="315" t="str">
        <f>[7]Mides!R511</f>
        <v>Guatemala</v>
      </c>
      <c r="Q519" s="315" t="str">
        <f>[7]Mides!S511</f>
        <v>Guatemala</v>
      </c>
      <c r="R519" s="10"/>
      <c r="S519" s="10"/>
      <c r="T519" s="10"/>
      <c r="U519" s="10"/>
      <c r="V519" s="10"/>
      <c r="W519" s="10"/>
      <c r="X519" s="10"/>
      <c r="Y519" s="10"/>
    </row>
    <row r="520" spans="2:25" ht="15.6" x14ac:dyDescent="0.3">
      <c r="B520" s="311" t="str">
        <f>[7]Mides!E512</f>
        <v>Elsa</v>
      </c>
      <c r="C520" s="312" t="str">
        <f>[7]Mides!D512</f>
        <v xml:space="preserve">Cristales </v>
      </c>
      <c r="D520" s="313" t="str">
        <f>IF([7]Mides!F512=1,"X"," ")</f>
        <v>X</v>
      </c>
      <c r="E520" s="313" t="str">
        <f>IF([7]Mides!F512=2,"X"," ")</f>
        <v xml:space="preserve"> </v>
      </c>
      <c r="F520" s="314">
        <f>[7]Mides!B512</f>
        <v>189433350101</v>
      </c>
      <c r="G520" s="313" t="str">
        <f>IF(AND([7]Mides!H512&gt;=1,[7]Mides!H512&lt;=14),"X"," ")</f>
        <v xml:space="preserve"> </v>
      </c>
      <c r="H520" s="313" t="str">
        <f>IF(AND([7]Mides!H512&gt;=14,[7]Mides!H512&lt;=30),"X"," ")</f>
        <v xml:space="preserve"> </v>
      </c>
      <c r="I520" s="313" t="str">
        <f>IF(AND([7]Mides!H512&gt;=31,[7]Mides!H512&lt;=60),"X","  ")</f>
        <v xml:space="preserve">  </v>
      </c>
      <c r="J520" s="313" t="str">
        <f>IF([7]Mides!H512&gt;60,"X", "  ")</f>
        <v>X</v>
      </c>
      <c r="K520" s="315">
        <f>[7]Mides!N512</f>
        <v>0</v>
      </c>
      <c r="L520" s="315">
        <f>[7]Mides!K512</f>
        <v>0</v>
      </c>
      <c r="M520" s="315">
        <f>[7]Mides!L512</f>
        <v>0</v>
      </c>
      <c r="N520" s="315" t="str">
        <f>[7]Mides!M512</f>
        <v>x</v>
      </c>
      <c r="O520" s="315">
        <f t="shared" si="7"/>
        <v>0</v>
      </c>
      <c r="P520" s="315" t="str">
        <f>[7]Mides!R512</f>
        <v>Guatemala</v>
      </c>
      <c r="Q520" s="315" t="str">
        <f>[7]Mides!S512</f>
        <v>Guatemala</v>
      </c>
      <c r="R520" s="10"/>
      <c r="S520" s="10"/>
      <c r="T520" s="10"/>
      <c r="U520" s="10"/>
      <c r="V520" s="10"/>
      <c r="W520" s="10"/>
      <c r="X520" s="10"/>
      <c r="Y520" s="10"/>
    </row>
    <row r="521" spans="2:25" ht="15.6" x14ac:dyDescent="0.3">
      <c r="B521" s="311" t="str">
        <f>[7]Mides!E513</f>
        <v xml:space="preserve">Hilario </v>
      </c>
      <c r="C521" s="312" t="str">
        <f>[7]Mides!D513</f>
        <v>Pangan</v>
      </c>
      <c r="D521" s="313" t="str">
        <f>IF([7]Mides!F513=1,"X"," ")</f>
        <v xml:space="preserve"> </v>
      </c>
      <c r="E521" s="313" t="str">
        <f>IF([7]Mides!F513=2,"X"," ")</f>
        <v>X</v>
      </c>
      <c r="F521" s="314">
        <f>[7]Mides!B513</f>
        <v>2226006241503</v>
      </c>
      <c r="G521" s="313" t="str">
        <f>IF(AND([7]Mides!H513&gt;=1,[7]Mides!H513&lt;=14),"X"," ")</f>
        <v xml:space="preserve"> </v>
      </c>
      <c r="H521" s="313" t="str">
        <f>IF(AND([7]Mides!H513&gt;=14,[7]Mides!H513&lt;=30),"X"," ")</f>
        <v xml:space="preserve"> </v>
      </c>
      <c r="I521" s="313" t="str">
        <f>IF(AND([7]Mides!H513&gt;=31,[7]Mides!H513&lt;=60),"X","  ")</f>
        <v>X</v>
      </c>
      <c r="J521" s="313" t="str">
        <f>IF([7]Mides!H513&gt;60,"X", "  ")</f>
        <v xml:space="preserve">  </v>
      </c>
      <c r="K521" s="315">
        <f>[7]Mides!N513</f>
        <v>0</v>
      </c>
      <c r="L521" s="315">
        <f>[7]Mides!K513</f>
        <v>0</v>
      </c>
      <c r="M521" s="315">
        <f>[7]Mides!L513</f>
        <v>0</v>
      </c>
      <c r="N521" s="315" t="str">
        <f>[7]Mides!M513</f>
        <v>x</v>
      </c>
      <c r="O521" s="315">
        <f t="shared" si="7"/>
        <v>0</v>
      </c>
      <c r="P521" s="315" t="str">
        <f>[7]Mides!R513</f>
        <v>Guatemala</v>
      </c>
      <c r="Q521" s="315" t="str">
        <f>[7]Mides!S513</f>
        <v>Guatemala</v>
      </c>
      <c r="R521" s="10"/>
      <c r="S521" s="10"/>
      <c r="T521" s="10"/>
      <c r="U521" s="10"/>
      <c r="V521" s="10"/>
      <c r="W521" s="10"/>
      <c r="X521" s="10"/>
      <c r="Y521" s="10"/>
    </row>
    <row r="522" spans="2:25" ht="15.6" x14ac:dyDescent="0.3">
      <c r="B522" s="311" t="str">
        <f>[7]Mides!E514</f>
        <v>Julian</v>
      </c>
      <c r="C522" s="312" t="str">
        <f>[7]Mides!D514</f>
        <v>Lopez</v>
      </c>
      <c r="D522" s="313" t="str">
        <f>IF([7]Mides!F514=1,"X"," ")</f>
        <v xml:space="preserve"> </v>
      </c>
      <c r="E522" s="313" t="str">
        <f>IF([7]Mides!F514=2,"X"," ")</f>
        <v>X</v>
      </c>
      <c r="F522" s="314">
        <f>[7]Mides!B514</f>
        <v>2437185191013</v>
      </c>
      <c r="G522" s="313" t="str">
        <f>IF(AND([7]Mides!H514&gt;=1,[7]Mides!H514&lt;=14),"X"," ")</f>
        <v xml:space="preserve"> </v>
      </c>
      <c r="H522" s="313" t="str">
        <f>IF(AND([7]Mides!H514&gt;=14,[7]Mides!H514&lt;=30),"X"," ")</f>
        <v xml:space="preserve"> </v>
      </c>
      <c r="I522" s="313" t="str">
        <f>IF(AND([7]Mides!H514&gt;=31,[7]Mides!H514&lt;=60),"X","  ")</f>
        <v xml:space="preserve">  </v>
      </c>
      <c r="J522" s="313" t="str">
        <f>IF([7]Mides!H514&gt;60,"X", "  ")</f>
        <v>X</v>
      </c>
      <c r="K522" s="315">
        <f>[7]Mides!N514</f>
        <v>0</v>
      </c>
      <c r="L522" s="315">
        <f>[7]Mides!K514</f>
        <v>0</v>
      </c>
      <c r="M522" s="315">
        <f>[7]Mides!L514</f>
        <v>0</v>
      </c>
      <c r="N522" s="315" t="str">
        <f>[7]Mides!M514</f>
        <v>x</v>
      </c>
      <c r="O522" s="315">
        <f t="shared" si="7"/>
        <v>0</v>
      </c>
      <c r="P522" s="315" t="str">
        <f>[7]Mides!R514</f>
        <v>Guatemala</v>
      </c>
      <c r="Q522" s="315" t="str">
        <f>[7]Mides!S514</f>
        <v>Guatemala</v>
      </c>
      <c r="R522" s="10"/>
      <c r="S522" s="10"/>
      <c r="T522" s="10"/>
      <c r="U522" s="10"/>
      <c r="V522" s="10"/>
      <c r="W522" s="10"/>
      <c r="X522" s="10"/>
      <c r="Y522" s="10"/>
    </row>
    <row r="523" spans="2:25" ht="15.6" x14ac:dyDescent="0.3">
      <c r="B523" s="311" t="str">
        <f>[7]Mides!E515</f>
        <v>Aldri</v>
      </c>
      <c r="C523" s="312" t="str">
        <f>[7]Mides!D515</f>
        <v>Gonzales</v>
      </c>
      <c r="D523" s="313" t="str">
        <f>IF([7]Mides!F515=1,"X"," ")</f>
        <v>X</v>
      </c>
      <c r="E523" s="313" t="str">
        <f>IF([7]Mides!F515=2,"X"," ")</f>
        <v xml:space="preserve"> </v>
      </c>
      <c r="F523" s="314">
        <f>[7]Mides!B515</f>
        <v>2248666560101</v>
      </c>
      <c r="G523" s="313" t="str">
        <f>IF(AND([7]Mides!H515&gt;=1,[7]Mides!H515&lt;=14),"X"," ")</f>
        <v xml:space="preserve"> </v>
      </c>
      <c r="H523" s="313" t="str">
        <f>IF(AND([7]Mides!H515&gt;=14,[7]Mides!H515&lt;=30),"X"," ")</f>
        <v>X</v>
      </c>
      <c r="I523" s="313" t="str">
        <f>IF(AND([7]Mides!H515&gt;=31,[7]Mides!H515&lt;=60),"X","  ")</f>
        <v xml:space="preserve">  </v>
      </c>
      <c r="J523" s="313" t="str">
        <f>IF([7]Mides!H515&gt;60,"X", "  ")</f>
        <v xml:space="preserve">  </v>
      </c>
      <c r="K523" s="315">
        <f>[7]Mides!N515</f>
        <v>0</v>
      </c>
      <c r="L523" s="315">
        <f>[7]Mides!K515</f>
        <v>0</v>
      </c>
      <c r="M523" s="315">
        <f>[7]Mides!L515</f>
        <v>0</v>
      </c>
      <c r="N523" s="315" t="str">
        <f>[7]Mides!M515</f>
        <v>x</v>
      </c>
      <c r="O523" s="315">
        <f t="shared" si="7"/>
        <v>0</v>
      </c>
      <c r="P523" s="315" t="str">
        <f>[7]Mides!R515</f>
        <v>Guatemala</v>
      </c>
      <c r="Q523" s="315" t="str">
        <f>[7]Mides!S515</f>
        <v>Guatemala</v>
      </c>
      <c r="R523" s="10"/>
      <c r="S523" s="10"/>
      <c r="T523" s="10"/>
      <c r="U523" s="10"/>
      <c r="V523" s="10"/>
      <c r="W523" s="10"/>
      <c r="X523" s="10"/>
      <c r="Y523" s="10"/>
    </row>
    <row r="524" spans="2:25" ht="15.6" x14ac:dyDescent="0.3">
      <c r="B524" s="311" t="str">
        <f>[7]Mides!E516</f>
        <v xml:space="preserve">Cristel </v>
      </c>
      <c r="C524" s="312" t="str">
        <f>[7]Mides!D516</f>
        <v xml:space="preserve">Guerrero </v>
      </c>
      <c r="D524" s="313" t="str">
        <f>IF([7]Mides!F516=1,"X"," ")</f>
        <v>X</v>
      </c>
      <c r="E524" s="313" t="str">
        <f>IF([7]Mides!F516=2,"X"," ")</f>
        <v xml:space="preserve"> </v>
      </c>
      <c r="F524" s="314" t="str">
        <f>[7]Mides!B516</f>
        <v>menor de edad</v>
      </c>
      <c r="G524" s="313" t="str">
        <f>IF(AND([7]Mides!H516&gt;=1,[7]Mides!H516&lt;=14),"X"," ")</f>
        <v>X</v>
      </c>
      <c r="H524" s="313" t="str">
        <f>IF(AND([7]Mides!H516&gt;=14,[7]Mides!H516&lt;=30),"X"," ")</f>
        <v xml:space="preserve"> </v>
      </c>
      <c r="I524" s="313" t="str">
        <f>IF(AND([7]Mides!H516&gt;=31,[7]Mides!H516&lt;=60),"X","  ")</f>
        <v xml:space="preserve">  </v>
      </c>
      <c r="J524" s="313" t="str">
        <f>IF([7]Mides!H516&gt;60,"X", "  ")</f>
        <v xml:space="preserve">  </v>
      </c>
      <c r="K524" s="315">
        <f>[7]Mides!N516</f>
        <v>0</v>
      </c>
      <c r="L524" s="315">
        <f>[7]Mides!K516</f>
        <v>0</v>
      </c>
      <c r="M524" s="315">
        <f>[7]Mides!L516</f>
        <v>0</v>
      </c>
      <c r="N524" s="315" t="str">
        <f>[7]Mides!M516</f>
        <v>x</v>
      </c>
      <c r="O524" s="315">
        <f t="shared" si="7"/>
        <v>0</v>
      </c>
      <c r="P524" s="315" t="str">
        <f>[7]Mides!R516</f>
        <v>Guatemala</v>
      </c>
      <c r="Q524" s="315" t="str">
        <f>[7]Mides!S516</f>
        <v>Guatemala</v>
      </c>
      <c r="R524" s="10"/>
      <c r="S524" s="10"/>
      <c r="T524" s="10"/>
      <c r="U524" s="10"/>
      <c r="V524" s="10"/>
      <c r="W524" s="10"/>
      <c r="X524" s="10"/>
      <c r="Y524" s="10"/>
    </row>
    <row r="525" spans="2:25" ht="15.6" x14ac:dyDescent="0.3">
      <c r="B525" s="311" t="str">
        <f>[7]Mides!E517</f>
        <v>Erick</v>
      </c>
      <c r="C525" s="312" t="str">
        <f>[7]Mides!D517</f>
        <v>Lopez</v>
      </c>
      <c r="D525" s="313" t="str">
        <f>IF([7]Mides!F517=1,"X"," ")</f>
        <v xml:space="preserve"> </v>
      </c>
      <c r="E525" s="313" t="str">
        <f>IF([7]Mides!F517=2,"X"," ")</f>
        <v>X</v>
      </c>
      <c r="F525" s="314">
        <f>[7]Mides!B517</f>
        <v>2240044090101</v>
      </c>
      <c r="G525" s="313" t="str">
        <f>IF(AND([7]Mides!H517&gt;=1,[7]Mides!H517&lt;=14),"X"," ")</f>
        <v xml:space="preserve"> </v>
      </c>
      <c r="H525" s="313" t="str">
        <f>IF(AND([7]Mides!H517&gt;=14,[7]Mides!H517&lt;=30),"X"," ")</f>
        <v>X</v>
      </c>
      <c r="I525" s="313" t="str">
        <f>IF(AND([7]Mides!H517&gt;=31,[7]Mides!H517&lt;=60),"X","  ")</f>
        <v xml:space="preserve">  </v>
      </c>
      <c r="J525" s="313" t="str">
        <f>IF([7]Mides!H517&gt;60,"X", "  ")</f>
        <v xml:space="preserve">  </v>
      </c>
      <c r="K525" s="315">
        <f>[7]Mides!N517</f>
        <v>0</v>
      </c>
      <c r="L525" s="315">
        <f>[7]Mides!K517</f>
        <v>0</v>
      </c>
      <c r="M525" s="315">
        <f>[7]Mides!L517</f>
        <v>0</v>
      </c>
      <c r="N525" s="315" t="str">
        <f>[7]Mides!M517</f>
        <v>x</v>
      </c>
      <c r="O525" s="315">
        <f t="shared" si="7"/>
        <v>0</v>
      </c>
      <c r="P525" s="315" t="str">
        <f>[7]Mides!R517</f>
        <v>Guatemala</v>
      </c>
      <c r="Q525" s="315" t="str">
        <f>[7]Mides!S517</f>
        <v>Guatemala</v>
      </c>
      <c r="R525" s="10"/>
      <c r="S525" s="10"/>
      <c r="T525" s="10"/>
      <c r="U525" s="10"/>
      <c r="V525" s="10"/>
      <c r="W525" s="10"/>
      <c r="X525" s="10"/>
      <c r="Y525" s="10"/>
    </row>
    <row r="526" spans="2:25" ht="15.6" x14ac:dyDescent="0.3">
      <c r="B526" s="311" t="str">
        <f>[7]Mides!E518</f>
        <v>Jonathan</v>
      </c>
      <c r="C526" s="312" t="str">
        <f>[7]Mides!D518</f>
        <v>Monterrozo</v>
      </c>
      <c r="D526" s="313" t="str">
        <f>IF([7]Mides!F518=1,"X"," ")</f>
        <v xml:space="preserve"> </v>
      </c>
      <c r="E526" s="313" t="str">
        <f>IF([7]Mides!F518=2,"X"," ")</f>
        <v>X</v>
      </c>
      <c r="F526" s="314" t="str">
        <f>[7]Mides!B518</f>
        <v>menor de edad</v>
      </c>
      <c r="G526" s="313" t="str">
        <f>IF(AND([7]Mides!H518&gt;=1,[7]Mides!H518&lt;=14),"X"," ")</f>
        <v xml:space="preserve"> </v>
      </c>
      <c r="H526" s="313" t="str">
        <f>IF(AND([7]Mides!H518&gt;=14,[7]Mides!H518&lt;=30),"X"," ")</f>
        <v>X</v>
      </c>
      <c r="I526" s="313" t="str">
        <f>IF(AND([7]Mides!H518&gt;=31,[7]Mides!H518&lt;=60),"X","  ")</f>
        <v xml:space="preserve">  </v>
      </c>
      <c r="J526" s="313" t="str">
        <f>IF([7]Mides!H518&gt;60,"X", "  ")</f>
        <v xml:space="preserve">  </v>
      </c>
      <c r="K526" s="315">
        <f>[7]Mides!N518</f>
        <v>0</v>
      </c>
      <c r="L526" s="315">
        <f>[7]Mides!K518</f>
        <v>0</v>
      </c>
      <c r="M526" s="315">
        <f>[7]Mides!L518</f>
        <v>0</v>
      </c>
      <c r="N526" s="315" t="str">
        <f>[7]Mides!M518</f>
        <v>x</v>
      </c>
      <c r="O526" s="315">
        <f t="shared" si="7"/>
        <v>0</v>
      </c>
      <c r="P526" s="315" t="str">
        <f>[7]Mides!R518</f>
        <v>Guatemala</v>
      </c>
      <c r="Q526" s="315" t="str">
        <f>[7]Mides!S518</f>
        <v>Guatemala</v>
      </c>
      <c r="R526" s="10"/>
      <c r="S526" s="10"/>
      <c r="T526" s="10"/>
      <c r="U526" s="10"/>
      <c r="V526" s="10"/>
      <c r="W526" s="10"/>
      <c r="X526" s="10"/>
      <c r="Y526" s="10"/>
    </row>
    <row r="527" spans="2:25" ht="15.6" x14ac:dyDescent="0.3">
      <c r="B527" s="311" t="str">
        <f>[7]Mides!E519</f>
        <v>Jorge</v>
      </c>
      <c r="C527" s="312" t="str">
        <f>[7]Mides!D519</f>
        <v>Chonay</v>
      </c>
      <c r="D527" s="313" t="str">
        <f>IF([7]Mides!F519=1,"X"," ")</f>
        <v xml:space="preserve"> </v>
      </c>
      <c r="E527" s="313" t="str">
        <f>IF([7]Mides!F519=2,"X"," ")</f>
        <v>X</v>
      </c>
      <c r="F527" s="314">
        <f>[7]Mides!B519</f>
        <v>2363118400101</v>
      </c>
      <c r="G527" s="313" t="str">
        <f>IF(AND([7]Mides!H519&gt;=1,[7]Mides!H519&lt;=14),"X"," ")</f>
        <v xml:space="preserve"> </v>
      </c>
      <c r="H527" s="313" t="str">
        <f>IF(AND([7]Mides!H519&gt;=14,[7]Mides!H519&lt;=30),"X"," ")</f>
        <v xml:space="preserve"> </v>
      </c>
      <c r="I527" s="313" t="str">
        <f>IF(AND([7]Mides!H519&gt;=31,[7]Mides!H519&lt;=60),"X","  ")</f>
        <v>X</v>
      </c>
      <c r="J527" s="313" t="str">
        <f>IF([7]Mides!H519&gt;60,"X", "  ")</f>
        <v xml:space="preserve">  </v>
      </c>
      <c r="K527" s="315">
        <f>[7]Mides!N519</f>
        <v>0</v>
      </c>
      <c r="L527" s="315">
        <f>[7]Mides!K519</f>
        <v>0</v>
      </c>
      <c r="M527" s="315">
        <f>[7]Mides!L519</f>
        <v>0</v>
      </c>
      <c r="N527" s="315" t="str">
        <f>[7]Mides!M519</f>
        <v>x</v>
      </c>
      <c r="O527" s="315">
        <f t="shared" ref="O527:O590" si="8">SUM(K527:N527)</f>
        <v>0</v>
      </c>
      <c r="P527" s="315" t="str">
        <f>[7]Mides!R519</f>
        <v>Guatemala</v>
      </c>
      <c r="Q527" s="315" t="str">
        <f>[7]Mides!S519</f>
        <v>Guatemala</v>
      </c>
      <c r="R527" s="10"/>
      <c r="S527" s="10"/>
      <c r="T527" s="10"/>
      <c r="U527" s="10"/>
      <c r="V527" s="10"/>
      <c r="W527" s="10"/>
      <c r="X527" s="10"/>
      <c r="Y527" s="10"/>
    </row>
    <row r="528" spans="2:25" ht="15.6" x14ac:dyDescent="0.3">
      <c r="B528" s="311" t="str">
        <f>[7]Mides!E520</f>
        <v xml:space="preserve">Estefani </v>
      </c>
      <c r="C528" s="312" t="str">
        <f>[7]Mides!D520</f>
        <v>Cano</v>
      </c>
      <c r="D528" s="313" t="str">
        <f>IF([7]Mides!F520=1,"X"," ")</f>
        <v>X</v>
      </c>
      <c r="E528" s="313" t="str">
        <f>IF([7]Mides!F520=2,"X"," ")</f>
        <v xml:space="preserve"> </v>
      </c>
      <c r="F528" s="314">
        <f>[7]Mides!B520</f>
        <v>2994197620101</v>
      </c>
      <c r="G528" s="313" t="str">
        <f>IF(AND([7]Mides!H520&gt;=1,[7]Mides!H520&lt;=14),"X"," ")</f>
        <v xml:space="preserve"> </v>
      </c>
      <c r="H528" s="313" t="str">
        <f>IF(AND([7]Mides!H520&gt;=14,[7]Mides!H520&lt;=30),"X"," ")</f>
        <v>X</v>
      </c>
      <c r="I528" s="313" t="str">
        <f>IF(AND([7]Mides!H520&gt;=31,[7]Mides!H520&lt;=60),"X","  ")</f>
        <v xml:space="preserve">  </v>
      </c>
      <c r="J528" s="313" t="str">
        <f>IF([7]Mides!H520&gt;60,"X", "  ")</f>
        <v xml:space="preserve">  </v>
      </c>
      <c r="K528" s="315">
        <f>[7]Mides!N520</f>
        <v>0</v>
      </c>
      <c r="L528" s="315">
        <f>[7]Mides!K520</f>
        <v>0</v>
      </c>
      <c r="M528" s="315">
        <f>[7]Mides!L520</f>
        <v>0</v>
      </c>
      <c r="N528" s="315" t="str">
        <f>[7]Mides!M520</f>
        <v>x</v>
      </c>
      <c r="O528" s="315">
        <f t="shared" si="8"/>
        <v>0</v>
      </c>
      <c r="P528" s="315" t="str">
        <f>[7]Mides!R520</f>
        <v>Guatemala</v>
      </c>
      <c r="Q528" s="315" t="str">
        <f>[7]Mides!S520</f>
        <v>Guatemala</v>
      </c>
      <c r="R528" s="10"/>
      <c r="S528" s="10"/>
      <c r="T528" s="10"/>
      <c r="U528" s="10"/>
      <c r="V528" s="10"/>
      <c r="W528" s="10"/>
      <c r="X528" s="10"/>
      <c r="Y528" s="10"/>
    </row>
    <row r="529" spans="2:25" ht="15.6" x14ac:dyDescent="0.3">
      <c r="B529" s="311" t="str">
        <f>[7]Mides!E521</f>
        <v>Mariel</v>
      </c>
      <c r="C529" s="312" t="str">
        <f>[7]Mides!D521</f>
        <v>Beteta</v>
      </c>
      <c r="D529" s="313" t="str">
        <f>IF([7]Mides!F521=1,"X"," ")</f>
        <v>X</v>
      </c>
      <c r="E529" s="313" t="str">
        <f>IF([7]Mides!F521=2,"X"," ")</f>
        <v xml:space="preserve"> </v>
      </c>
      <c r="F529" s="314">
        <f>[7]Mides!B521</f>
        <v>2524681120101</v>
      </c>
      <c r="G529" s="313" t="str">
        <f>IF(AND([7]Mides!H521&gt;=1,[7]Mides!H521&lt;=14),"X"," ")</f>
        <v xml:space="preserve"> </v>
      </c>
      <c r="H529" s="313" t="str">
        <f>IF(AND([7]Mides!H521&gt;=14,[7]Mides!H521&lt;=30),"X"," ")</f>
        <v xml:space="preserve"> </v>
      </c>
      <c r="I529" s="313" t="str">
        <f>IF(AND([7]Mides!H521&gt;=31,[7]Mides!H521&lt;=60),"X","  ")</f>
        <v xml:space="preserve">  </v>
      </c>
      <c r="J529" s="313" t="str">
        <f>IF([7]Mides!H521&gt;60,"X", "  ")</f>
        <v>X</v>
      </c>
      <c r="K529" s="315">
        <f>[7]Mides!N521</f>
        <v>0</v>
      </c>
      <c r="L529" s="315">
        <f>[7]Mides!K521</f>
        <v>0</v>
      </c>
      <c r="M529" s="315">
        <f>[7]Mides!L521</f>
        <v>0</v>
      </c>
      <c r="N529" s="315" t="str">
        <f>[7]Mides!M521</f>
        <v>x</v>
      </c>
      <c r="O529" s="315">
        <f t="shared" si="8"/>
        <v>0</v>
      </c>
      <c r="P529" s="315" t="str">
        <f>[7]Mides!R521</f>
        <v>Guatemala</v>
      </c>
      <c r="Q529" s="315" t="str">
        <f>[7]Mides!S521</f>
        <v>Guatemala</v>
      </c>
      <c r="R529" s="10"/>
      <c r="S529" s="10"/>
      <c r="T529" s="10"/>
      <c r="U529" s="10"/>
      <c r="V529" s="10"/>
      <c r="W529" s="10"/>
      <c r="X529" s="10"/>
      <c r="Y529" s="10"/>
    </row>
    <row r="530" spans="2:25" ht="15.6" x14ac:dyDescent="0.3">
      <c r="B530" s="311" t="str">
        <f>[7]Mides!E522</f>
        <v>Jose</v>
      </c>
      <c r="C530" s="312" t="str">
        <f>[7]Mides!D522</f>
        <v>lopez</v>
      </c>
      <c r="D530" s="313" t="str">
        <f>IF([7]Mides!F522=1,"X"," ")</f>
        <v xml:space="preserve"> </v>
      </c>
      <c r="E530" s="313" t="str">
        <f>IF([7]Mides!F522=2,"X"," ")</f>
        <v>X</v>
      </c>
      <c r="F530" s="314">
        <f>[7]Mides!B522</f>
        <v>2939641730101</v>
      </c>
      <c r="G530" s="313" t="str">
        <f>IF(AND([7]Mides!H522&gt;=1,[7]Mides!H522&lt;=14),"X"," ")</f>
        <v xml:space="preserve"> </v>
      </c>
      <c r="H530" s="313" t="str">
        <f>IF(AND([7]Mides!H522&gt;=14,[7]Mides!H522&lt;=30),"X"," ")</f>
        <v>X</v>
      </c>
      <c r="I530" s="313" t="str">
        <f>IF(AND([7]Mides!H522&gt;=31,[7]Mides!H522&lt;=60),"X","  ")</f>
        <v xml:space="preserve">  </v>
      </c>
      <c r="J530" s="313" t="str">
        <f>IF([7]Mides!H522&gt;60,"X", "  ")</f>
        <v xml:space="preserve">  </v>
      </c>
      <c r="K530" s="315">
        <f>[7]Mides!N522</f>
        <v>0</v>
      </c>
      <c r="L530" s="315">
        <f>[7]Mides!K522</f>
        <v>0</v>
      </c>
      <c r="M530" s="315">
        <f>[7]Mides!L522</f>
        <v>0</v>
      </c>
      <c r="N530" s="315" t="str">
        <f>[7]Mides!M522</f>
        <v>x</v>
      </c>
      <c r="O530" s="315">
        <f t="shared" si="8"/>
        <v>0</v>
      </c>
      <c r="P530" s="315" t="str">
        <f>[7]Mides!R522</f>
        <v>Guatemala</v>
      </c>
      <c r="Q530" s="315" t="str">
        <f>[7]Mides!S522</f>
        <v>Guatemala</v>
      </c>
      <c r="R530" s="10"/>
      <c r="S530" s="10"/>
      <c r="T530" s="10"/>
      <c r="U530" s="10"/>
      <c r="V530" s="10"/>
      <c r="W530" s="10"/>
      <c r="X530" s="10"/>
      <c r="Y530" s="10"/>
    </row>
    <row r="531" spans="2:25" ht="15.6" x14ac:dyDescent="0.3">
      <c r="B531" s="311" t="str">
        <f>[7]Mides!E523</f>
        <v xml:space="preserve">Irma </v>
      </c>
      <c r="C531" s="312" t="str">
        <f>[7]Mides!D523</f>
        <v>Godinez</v>
      </c>
      <c r="D531" s="313" t="str">
        <f>IF([7]Mides!F523=1,"X"," ")</f>
        <v>X</v>
      </c>
      <c r="E531" s="313" t="str">
        <f>IF([7]Mides!F523=2,"X"," ")</f>
        <v xml:space="preserve"> </v>
      </c>
      <c r="F531" s="314">
        <f>[7]Mides!B523</f>
        <v>2603669940101</v>
      </c>
      <c r="G531" s="313" t="str">
        <f>IF(AND([7]Mides!H523&gt;=1,[7]Mides!H523&lt;=14),"X"," ")</f>
        <v xml:space="preserve"> </v>
      </c>
      <c r="H531" s="313" t="str">
        <f>IF(AND([7]Mides!H523&gt;=14,[7]Mides!H523&lt;=30),"X"," ")</f>
        <v xml:space="preserve"> </v>
      </c>
      <c r="I531" s="313" t="str">
        <f>IF(AND([7]Mides!H523&gt;=31,[7]Mides!H523&lt;=60),"X","  ")</f>
        <v>X</v>
      </c>
      <c r="J531" s="313" t="str">
        <f>IF([7]Mides!H523&gt;60,"X", "  ")</f>
        <v xml:space="preserve">  </v>
      </c>
      <c r="K531" s="315">
        <f>[7]Mides!N523</f>
        <v>0</v>
      </c>
      <c r="L531" s="315">
        <f>[7]Mides!K523</f>
        <v>0</v>
      </c>
      <c r="M531" s="315">
        <f>[7]Mides!L523</f>
        <v>0</v>
      </c>
      <c r="N531" s="315" t="str">
        <f>[7]Mides!M523</f>
        <v>x</v>
      </c>
      <c r="O531" s="315">
        <f t="shared" si="8"/>
        <v>0</v>
      </c>
      <c r="P531" s="315" t="str">
        <f>[7]Mides!R523</f>
        <v>Guatemala</v>
      </c>
      <c r="Q531" s="315" t="str">
        <f>[7]Mides!S523</f>
        <v>Guatemala</v>
      </c>
      <c r="R531" s="10"/>
      <c r="S531" s="10"/>
      <c r="T531" s="10"/>
      <c r="U531" s="10"/>
      <c r="V531" s="10"/>
      <c r="W531" s="10"/>
      <c r="X531" s="10"/>
      <c r="Y531" s="10"/>
    </row>
    <row r="532" spans="2:25" ht="15.6" x14ac:dyDescent="0.3">
      <c r="B532" s="311" t="str">
        <f>[7]Mides!E524</f>
        <v>Cristina</v>
      </c>
      <c r="C532" s="312" t="str">
        <f>[7]Mides!D524</f>
        <v>Perez</v>
      </c>
      <c r="D532" s="313" t="str">
        <f>IF([7]Mides!F524=1,"X"," ")</f>
        <v>X</v>
      </c>
      <c r="E532" s="313" t="str">
        <f>IF([7]Mides!F524=2,"X"," ")</f>
        <v xml:space="preserve"> </v>
      </c>
      <c r="F532" s="314">
        <f>[7]Mides!B524</f>
        <v>2239015200101</v>
      </c>
      <c r="G532" s="313" t="str">
        <f>IF(AND([7]Mides!H524&gt;=1,[7]Mides!H524&lt;=14),"X"," ")</f>
        <v xml:space="preserve"> </v>
      </c>
      <c r="H532" s="313" t="str">
        <f>IF(AND([7]Mides!H524&gt;=14,[7]Mides!H524&lt;=30),"X"," ")</f>
        <v xml:space="preserve"> </v>
      </c>
      <c r="I532" s="313" t="str">
        <f>IF(AND([7]Mides!H524&gt;=31,[7]Mides!H524&lt;=60),"X","  ")</f>
        <v xml:space="preserve">  </v>
      </c>
      <c r="J532" s="313" t="str">
        <f>IF([7]Mides!H524&gt;60,"X", "  ")</f>
        <v>X</v>
      </c>
      <c r="K532" s="315">
        <f>[7]Mides!N524</f>
        <v>0</v>
      </c>
      <c r="L532" s="315">
        <f>[7]Mides!K524</f>
        <v>0</v>
      </c>
      <c r="M532" s="315">
        <f>[7]Mides!L524</f>
        <v>0</v>
      </c>
      <c r="N532" s="315" t="str">
        <f>[7]Mides!M524</f>
        <v>x</v>
      </c>
      <c r="O532" s="315">
        <f t="shared" si="8"/>
        <v>0</v>
      </c>
      <c r="P532" s="315" t="str">
        <f>[7]Mides!R524</f>
        <v>Guatemala</v>
      </c>
      <c r="Q532" s="315" t="str">
        <f>[7]Mides!S524</f>
        <v>Guatemala</v>
      </c>
      <c r="R532" s="10"/>
      <c r="S532" s="10"/>
      <c r="T532" s="10"/>
      <c r="U532" s="10"/>
      <c r="V532" s="10"/>
      <c r="W532" s="10"/>
      <c r="X532" s="10"/>
      <c r="Y532" s="10"/>
    </row>
    <row r="533" spans="2:25" ht="15.6" x14ac:dyDescent="0.3">
      <c r="B533" s="311">
        <f>[7]Mides!E525</f>
        <v>0</v>
      </c>
      <c r="C533" s="312">
        <f>[7]Mides!D525</f>
        <v>0</v>
      </c>
      <c r="D533" s="313" t="str">
        <f>IF([7]Mides!F525=1,"X"," ")</f>
        <v xml:space="preserve"> </v>
      </c>
      <c r="E533" s="313" t="str">
        <f>IF([7]Mides!F525=2,"X"," ")</f>
        <v xml:space="preserve"> </v>
      </c>
      <c r="F533" s="314">
        <f>[7]Mides!B525</f>
        <v>301810270109</v>
      </c>
      <c r="G533" s="313" t="str">
        <f>IF(AND([7]Mides!H525&gt;=1,[7]Mides!H525&lt;=14),"X"," ")</f>
        <v xml:space="preserve"> </v>
      </c>
      <c r="H533" s="313" t="str">
        <f>IF(AND([7]Mides!H525&gt;=14,[7]Mides!H525&lt;=30),"X"," ")</f>
        <v xml:space="preserve"> </v>
      </c>
      <c r="I533" s="313" t="str">
        <f>IF(AND([7]Mides!H525&gt;=31,[7]Mides!H525&lt;=60),"X","  ")</f>
        <v xml:space="preserve">  </v>
      </c>
      <c r="J533" s="313" t="str">
        <f>IF([7]Mides!H525&gt;60,"X", "  ")</f>
        <v xml:space="preserve">  </v>
      </c>
      <c r="K533" s="315">
        <f>[7]Mides!N525</f>
        <v>0</v>
      </c>
      <c r="L533" s="315">
        <f>[7]Mides!K525</f>
        <v>0</v>
      </c>
      <c r="M533" s="315">
        <f>[7]Mides!L525</f>
        <v>0</v>
      </c>
      <c r="N533" s="315" t="str">
        <f>[7]Mides!M525</f>
        <v>x</v>
      </c>
      <c r="O533" s="315">
        <f t="shared" si="8"/>
        <v>0</v>
      </c>
      <c r="P533" s="315" t="str">
        <f>[7]Mides!R525</f>
        <v>Guatemala</v>
      </c>
      <c r="Q533" s="315" t="str">
        <f>[7]Mides!S525</f>
        <v>Guatemala</v>
      </c>
      <c r="R533" s="10"/>
      <c r="S533" s="10"/>
      <c r="T533" s="10"/>
      <c r="U533" s="10"/>
      <c r="V533" s="10"/>
      <c r="W533" s="10"/>
      <c r="X533" s="10"/>
      <c r="Y533" s="10"/>
    </row>
    <row r="534" spans="2:25" ht="15.6" x14ac:dyDescent="0.3">
      <c r="B534" s="311" t="str">
        <f>[7]Mides!E526</f>
        <v>Josseline</v>
      </c>
      <c r="C534" s="312" t="str">
        <f>[7]Mides!D526</f>
        <v>Camey</v>
      </c>
      <c r="D534" s="313" t="str">
        <f>IF([7]Mides!F526=1,"X"," ")</f>
        <v>X</v>
      </c>
      <c r="E534" s="313" t="str">
        <f>IF([7]Mides!F526=2,"X"," ")</f>
        <v xml:space="preserve"> </v>
      </c>
      <c r="F534" s="314">
        <f>[7]Mides!B526</f>
        <v>3019308210101</v>
      </c>
      <c r="G534" s="313" t="str">
        <f>IF(AND([7]Mides!H526&gt;=1,[7]Mides!H526&lt;=14),"X"," ")</f>
        <v xml:space="preserve"> </v>
      </c>
      <c r="H534" s="313" t="str">
        <f>IF(AND([7]Mides!H526&gt;=14,[7]Mides!H526&lt;=30),"X"," ")</f>
        <v>X</v>
      </c>
      <c r="I534" s="313" t="str">
        <f>IF(AND([7]Mides!H526&gt;=31,[7]Mides!H526&lt;=60),"X","  ")</f>
        <v xml:space="preserve">  </v>
      </c>
      <c r="J534" s="313" t="str">
        <f>IF([7]Mides!H526&gt;60,"X", "  ")</f>
        <v xml:space="preserve">  </v>
      </c>
      <c r="K534" s="315">
        <f>[7]Mides!N526</f>
        <v>0</v>
      </c>
      <c r="L534" s="315">
        <f>[7]Mides!K526</f>
        <v>0</v>
      </c>
      <c r="M534" s="315">
        <f>[7]Mides!L526</f>
        <v>0</v>
      </c>
      <c r="N534" s="315" t="str">
        <f>[7]Mides!M526</f>
        <v>x</v>
      </c>
      <c r="O534" s="315">
        <f t="shared" si="8"/>
        <v>0</v>
      </c>
      <c r="P534" s="315" t="str">
        <f>[7]Mides!R526</f>
        <v>Guatemala</v>
      </c>
      <c r="Q534" s="315" t="str">
        <f>[7]Mides!S526</f>
        <v>Guatemala</v>
      </c>
      <c r="R534" s="10"/>
      <c r="S534" s="10"/>
      <c r="T534" s="10"/>
      <c r="U534" s="10"/>
      <c r="V534" s="10"/>
      <c r="W534" s="10"/>
      <c r="X534" s="10"/>
      <c r="Y534" s="10"/>
    </row>
    <row r="535" spans="2:25" ht="15.6" x14ac:dyDescent="0.3">
      <c r="B535" s="311" t="str">
        <f>[7]Mides!E527</f>
        <v>Jheymi</v>
      </c>
      <c r="C535" s="312" t="str">
        <f>[7]Mides!D527</f>
        <v>Osorio</v>
      </c>
      <c r="D535" s="313" t="str">
        <f>IF([7]Mides!F527=1,"X"," ")</f>
        <v>X</v>
      </c>
      <c r="E535" s="313" t="str">
        <f>IF([7]Mides!F527=2,"X"," ")</f>
        <v xml:space="preserve"> </v>
      </c>
      <c r="F535" s="314">
        <f>[7]Mides!B527</f>
        <v>1623897870101</v>
      </c>
      <c r="G535" s="313" t="str">
        <f>IF(AND([7]Mides!H527&gt;=1,[7]Mides!H527&lt;=14),"X"," ")</f>
        <v xml:space="preserve"> </v>
      </c>
      <c r="H535" s="313" t="str">
        <f>IF(AND([7]Mides!H527&gt;=14,[7]Mides!H527&lt;=30),"X"," ")</f>
        <v>X</v>
      </c>
      <c r="I535" s="313" t="str">
        <f>IF(AND([7]Mides!H527&gt;=31,[7]Mides!H527&lt;=60),"X","  ")</f>
        <v xml:space="preserve">  </v>
      </c>
      <c r="J535" s="313" t="str">
        <f>IF([7]Mides!H527&gt;60,"X", "  ")</f>
        <v xml:space="preserve">  </v>
      </c>
      <c r="K535" s="315">
        <f>[7]Mides!N527</f>
        <v>0</v>
      </c>
      <c r="L535" s="315">
        <f>[7]Mides!K527</f>
        <v>0</v>
      </c>
      <c r="M535" s="315">
        <f>[7]Mides!L527</f>
        <v>0</v>
      </c>
      <c r="N535" s="315" t="str">
        <f>[7]Mides!M527</f>
        <v>x</v>
      </c>
      <c r="O535" s="315">
        <f t="shared" si="8"/>
        <v>0</v>
      </c>
      <c r="P535" s="315" t="str">
        <f>[7]Mides!R527</f>
        <v>Guatemala</v>
      </c>
      <c r="Q535" s="315" t="str">
        <f>[7]Mides!S527</f>
        <v>Guatemala</v>
      </c>
      <c r="R535" s="10"/>
      <c r="S535" s="10"/>
      <c r="T535" s="10"/>
      <c r="U535" s="10"/>
      <c r="V535" s="10"/>
      <c r="W535" s="10"/>
      <c r="X535" s="10"/>
      <c r="Y535" s="10"/>
    </row>
    <row r="536" spans="2:25" ht="15.6" x14ac:dyDescent="0.3">
      <c r="B536" s="311" t="str">
        <f>[7]Mides!E528</f>
        <v>Mirna</v>
      </c>
      <c r="C536" s="312" t="str">
        <f>[7]Mides!D528</f>
        <v>Rosa</v>
      </c>
      <c r="D536" s="313" t="str">
        <f>IF([7]Mides!F528=1,"X"," ")</f>
        <v>X</v>
      </c>
      <c r="E536" s="313" t="str">
        <f>IF([7]Mides!F528=2,"X"," ")</f>
        <v xml:space="preserve"> </v>
      </c>
      <c r="F536" s="314">
        <f>[7]Mides!B528</f>
        <v>218129720101</v>
      </c>
      <c r="G536" s="313" t="str">
        <f>IF(AND([7]Mides!H528&gt;=1,[7]Mides!H528&lt;=14),"X"," ")</f>
        <v xml:space="preserve"> </v>
      </c>
      <c r="H536" s="313" t="str">
        <f>IF(AND([7]Mides!H528&gt;=14,[7]Mides!H528&lt;=30),"X"," ")</f>
        <v xml:space="preserve"> </v>
      </c>
      <c r="I536" s="313" t="str">
        <f>IF(AND([7]Mides!H528&gt;=31,[7]Mides!H528&lt;=60),"X","  ")</f>
        <v>X</v>
      </c>
      <c r="J536" s="313" t="str">
        <f>IF([7]Mides!H528&gt;60,"X", "  ")</f>
        <v xml:space="preserve">  </v>
      </c>
      <c r="K536" s="315">
        <f>[7]Mides!N528</f>
        <v>0</v>
      </c>
      <c r="L536" s="315">
        <f>[7]Mides!K528</f>
        <v>0</v>
      </c>
      <c r="M536" s="315">
        <f>[7]Mides!L528</f>
        <v>0</v>
      </c>
      <c r="N536" s="315" t="str">
        <f>[7]Mides!M528</f>
        <v>x</v>
      </c>
      <c r="O536" s="315">
        <f t="shared" si="8"/>
        <v>0</v>
      </c>
      <c r="P536" s="315" t="str">
        <f>[7]Mides!R528</f>
        <v>Guatemala</v>
      </c>
      <c r="Q536" s="315" t="str">
        <f>[7]Mides!S528</f>
        <v>Guatemala</v>
      </c>
      <c r="R536" s="10"/>
      <c r="S536" s="10"/>
      <c r="T536" s="10"/>
      <c r="U536" s="10"/>
      <c r="V536" s="10"/>
      <c r="W536" s="10"/>
      <c r="X536" s="10"/>
      <c r="Y536" s="10"/>
    </row>
    <row r="537" spans="2:25" ht="15.6" x14ac:dyDescent="0.3">
      <c r="B537" s="311" t="str">
        <f>[7]Mides!E529</f>
        <v xml:space="preserve">Pablo </v>
      </c>
      <c r="C537" s="312" t="str">
        <f>[7]Mides!D529</f>
        <v>Wnkol</v>
      </c>
      <c r="D537" s="313" t="str">
        <f>IF([7]Mides!F529=1,"X"," ")</f>
        <v xml:space="preserve"> </v>
      </c>
      <c r="E537" s="313" t="str">
        <f>IF([7]Mides!F529=2,"X"," ")</f>
        <v>X</v>
      </c>
      <c r="F537" s="314">
        <f>[7]Mides!B529</f>
        <v>2452916360101</v>
      </c>
      <c r="G537" s="313" t="str">
        <f>IF(AND([7]Mides!H529&gt;=1,[7]Mides!H529&lt;=14),"X"," ")</f>
        <v xml:space="preserve"> </v>
      </c>
      <c r="H537" s="313" t="str">
        <f>IF(AND([7]Mides!H529&gt;=14,[7]Mides!H529&lt;=30),"X"," ")</f>
        <v xml:space="preserve"> </v>
      </c>
      <c r="I537" s="313" t="str">
        <f>IF(AND([7]Mides!H529&gt;=31,[7]Mides!H529&lt;=60),"X","  ")</f>
        <v>X</v>
      </c>
      <c r="J537" s="313" t="str">
        <f>IF([7]Mides!H529&gt;60,"X", "  ")</f>
        <v xml:space="preserve">  </v>
      </c>
      <c r="K537" s="315">
        <f>[7]Mides!N529</f>
        <v>0</v>
      </c>
      <c r="L537" s="315">
        <f>[7]Mides!K529</f>
        <v>0</v>
      </c>
      <c r="M537" s="315">
        <f>[7]Mides!L529</f>
        <v>0</v>
      </c>
      <c r="N537" s="315" t="str">
        <f>[7]Mides!M529</f>
        <v>x</v>
      </c>
      <c r="O537" s="315">
        <f t="shared" si="8"/>
        <v>0</v>
      </c>
      <c r="P537" s="315" t="str">
        <f>[7]Mides!R529</f>
        <v>Guatemala</v>
      </c>
      <c r="Q537" s="315" t="str">
        <f>[7]Mides!S529</f>
        <v>Guatemala</v>
      </c>
      <c r="R537" s="10"/>
      <c r="S537" s="10"/>
      <c r="T537" s="10"/>
      <c r="U537" s="10"/>
      <c r="V537" s="10"/>
      <c r="W537" s="10"/>
      <c r="X537" s="10"/>
      <c r="Y537" s="10"/>
    </row>
    <row r="538" spans="2:25" ht="15.6" x14ac:dyDescent="0.3">
      <c r="B538" s="311" t="str">
        <f>[7]Mides!E530</f>
        <v>Alejandro</v>
      </c>
      <c r="C538" s="312" t="str">
        <f>[7]Mides!D530</f>
        <v>Perez</v>
      </c>
      <c r="D538" s="313" t="str">
        <f>IF([7]Mides!F530=1,"X"," ")</f>
        <v xml:space="preserve"> </v>
      </c>
      <c r="E538" s="313" t="str">
        <f>IF([7]Mides!F530=2,"X"," ")</f>
        <v>X</v>
      </c>
      <c r="F538" s="314">
        <f>[7]Mides!B530</f>
        <v>2319121530917</v>
      </c>
      <c r="G538" s="313" t="str">
        <f>IF(AND([7]Mides!H530&gt;=1,[7]Mides!H530&lt;=14),"X"," ")</f>
        <v xml:space="preserve"> </v>
      </c>
      <c r="H538" s="313" t="str">
        <f>IF(AND([7]Mides!H530&gt;=14,[7]Mides!H530&lt;=30),"X"," ")</f>
        <v xml:space="preserve"> </v>
      </c>
      <c r="I538" s="313" t="str">
        <f>IF(AND([7]Mides!H530&gt;=31,[7]Mides!H530&lt;=60),"X","  ")</f>
        <v>X</v>
      </c>
      <c r="J538" s="313" t="str">
        <f>IF([7]Mides!H530&gt;60,"X", "  ")</f>
        <v xml:space="preserve">  </v>
      </c>
      <c r="K538" s="315">
        <f>[7]Mides!N530</f>
        <v>0</v>
      </c>
      <c r="L538" s="315">
        <f>[7]Mides!K530</f>
        <v>0</v>
      </c>
      <c r="M538" s="315">
        <f>[7]Mides!L530</f>
        <v>0</v>
      </c>
      <c r="N538" s="315" t="str">
        <f>[7]Mides!M530</f>
        <v>x</v>
      </c>
      <c r="O538" s="315">
        <f t="shared" si="8"/>
        <v>0</v>
      </c>
      <c r="P538" s="315" t="str">
        <f>[7]Mides!R530</f>
        <v>Guatemala</v>
      </c>
      <c r="Q538" s="315" t="str">
        <f>[7]Mides!S530</f>
        <v>Guatemala</v>
      </c>
      <c r="R538" s="10"/>
      <c r="S538" s="10"/>
      <c r="T538" s="10"/>
      <c r="U538" s="10"/>
      <c r="V538" s="10"/>
      <c r="W538" s="10"/>
      <c r="X538" s="10"/>
      <c r="Y538" s="10"/>
    </row>
    <row r="539" spans="2:25" ht="15.6" x14ac:dyDescent="0.3">
      <c r="B539" s="311" t="str">
        <f>[7]Mides!E531</f>
        <v>Keiler</v>
      </c>
      <c r="C539" s="312" t="str">
        <f>[7]Mides!D531</f>
        <v>Hernandez</v>
      </c>
      <c r="D539" s="313" t="str">
        <f>IF([7]Mides!F531=1,"X"," ")</f>
        <v xml:space="preserve"> </v>
      </c>
      <c r="E539" s="313" t="str">
        <f>IF([7]Mides!F531=2,"X"," ")</f>
        <v>X</v>
      </c>
      <c r="F539" s="314" t="str">
        <f>[7]Mides!B531</f>
        <v>menor de edad</v>
      </c>
      <c r="G539" s="313" t="str">
        <f>IF(AND([7]Mides!H531&gt;=1,[7]Mides!H531&lt;=14),"X"," ")</f>
        <v>X</v>
      </c>
      <c r="H539" s="313" t="str">
        <f>IF(AND([7]Mides!H531&gt;=14,[7]Mides!H531&lt;=30),"X"," ")</f>
        <v xml:space="preserve"> </v>
      </c>
      <c r="I539" s="313" t="str">
        <f>IF(AND([7]Mides!H531&gt;=31,[7]Mides!H531&lt;=60),"X","  ")</f>
        <v xml:space="preserve">  </v>
      </c>
      <c r="J539" s="313" t="str">
        <f>IF([7]Mides!H531&gt;60,"X", "  ")</f>
        <v xml:space="preserve">  </v>
      </c>
      <c r="K539" s="315">
        <f>[7]Mides!N531</f>
        <v>0</v>
      </c>
      <c r="L539" s="315">
        <f>[7]Mides!K531</f>
        <v>0</v>
      </c>
      <c r="M539" s="315">
        <f>[7]Mides!L531</f>
        <v>0</v>
      </c>
      <c r="N539" s="315" t="str">
        <f>[7]Mides!M531</f>
        <v>x</v>
      </c>
      <c r="O539" s="315">
        <f t="shared" si="8"/>
        <v>0</v>
      </c>
      <c r="P539" s="315" t="str">
        <f>[7]Mides!R531</f>
        <v>Guatemala</v>
      </c>
      <c r="Q539" s="315" t="str">
        <f>[7]Mides!S531</f>
        <v>Guatemala</v>
      </c>
      <c r="R539" s="10"/>
      <c r="S539" s="10"/>
      <c r="T539" s="10"/>
      <c r="U539" s="10"/>
      <c r="V539" s="10"/>
      <c r="W539" s="10"/>
      <c r="X539" s="10"/>
      <c r="Y539" s="10"/>
    </row>
    <row r="540" spans="2:25" ht="15.6" x14ac:dyDescent="0.3">
      <c r="B540" s="311" t="str">
        <f>[7]Mides!E532</f>
        <v>Carlos</v>
      </c>
      <c r="C540" s="312" t="str">
        <f>[7]Mides!D532</f>
        <v>Gomez</v>
      </c>
      <c r="D540" s="313" t="str">
        <f>IF([7]Mides!F532=1,"X"," ")</f>
        <v xml:space="preserve"> </v>
      </c>
      <c r="E540" s="313" t="str">
        <f>IF([7]Mides!F532=2,"X"," ")</f>
        <v>X</v>
      </c>
      <c r="F540" s="314">
        <f>[7]Mides!B532</f>
        <v>2425661700101</v>
      </c>
      <c r="G540" s="313" t="str">
        <f>IF(AND([7]Mides!H532&gt;=1,[7]Mides!H532&lt;=14),"X"," ")</f>
        <v xml:space="preserve"> </v>
      </c>
      <c r="H540" s="313" t="str">
        <f>IF(AND([7]Mides!H532&gt;=14,[7]Mides!H532&lt;=30),"X"," ")</f>
        <v xml:space="preserve"> </v>
      </c>
      <c r="I540" s="313" t="str">
        <f>IF(AND([7]Mides!H532&gt;=31,[7]Mides!H532&lt;=60),"X","  ")</f>
        <v xml:space="preserve">  </v>
      </c>
      <c r="J540" s="313" t="str">
        <f>IF([7]Mides!H532&gt;60,"X", "  ")</f>
        <v>X</v>
      </c>
      <c r="K540" s="315">
        <f>[7]Mides!N532</f>
        <v>0</v>
      </c>
      <c r="L540" s="315">
        <f>[7]Mides!K532</f>
        <v>0</v>
      </c>
      <c r="M540" s="315">
        <f>[7]Mides!L532</f>
        <v>0</v>
      </c>
      <c r="N540" s="315" t="str">
        <f>[7]Mides!M532</f>
        <v>x</v>
      </c>
      <c r="O540" s="315">
        <f t="shared" si="8"/>
        <v>0</v>
      </c>
      <c r="P540" s="315" t="str">
        <f>[7]Mides!R532</f>
        <v>Guatemala</v>
      </c>
      <c r="Q540" s="315" t="str">
        <f>[7]Mides!S532</f>
        <v>Guatemala</v>
      </c>
      <c r="R540" s="10"/>
      <c r="S540" s="10"/>
      <c r="T540" s="10"/>
      <c r="U540" s="10"/>
      <c r="V540" s="10"/>
      <c r="W540" s="10"/>
      <c r="X540" s="10"/>
      <c r="Y540" s="10"/>
    </row>
    <row r="541" spans="2:25" ht="15.6" x14ac:dyDescent="0.3">
      <c r="B541" s="311" t="str">
        <f>[7]Mides!E533</f>
        <v>Silvia</v>
      </c>
      <c r="C541" s="312" t="str">
        <f>[7]Mides!D533</f>
        <v>Mazariegos</v>
      </c>
      <c r="D541" s="313" t="str">
        <f>IF([7]Mides!F533=1,"X"," ")</f>
        <v>X</v>
      </c>
      <c r="E541" s="313" t="str">
        <f>IF([7]Mides!F533=2,"X"," ")</f>
        <v xml:space="preserve"> </v>
      </c>
      <c r="F541" s="314">
        <f>[7]Mides!B533</f>
        <v>2371279890114</v>
      </c>
      <c r="G541" s="313" t="str">
        <f>IF(AND([7]Mides!H533&gt;=1,[7]Mides!H533&lt;=14),"X"," ")</f>
        <v xml:space="preserve"> </v>
      </c>
      <c r="H541" s="313" t="str">
        <f>IF(AND([7]Mides!H533&gt;=14,[7]Mides!H533&lt;=30),"X"," ")</f>
        <v xml:space="preserve"> </v>
      </c>
      <c r="I541" s="313" t="str">
        <f>IF(AND([7]Mides!H533&gt;=31,[7]Mides!H533&lt;=60),"X","  ")</f>
        <v>X</v>
      </c>
      <c r="J541" s="313" t="str">
        <f>IF([7]Mides!H533&gt;60,"X", "  ")</f>
        <v xml:space="preserve">  </v>
      </c>
      <c r="K541" s="315">
        <f>[7]Mides!N533</f>
        <v>0</v>
      </c>
      <c r="L541" s="315">
        <f>[7]Mides!K533</f>
        <v>0</v>
      </c>
      <c r="M541" s="315">
        <f>[7]Mides!L533</f>
        <v>0</v>
      </c>
      <c r="N541" s="315" t="str">
        <f>[7]Mides!M533</f>
        <v>x</v>
      </c>
      <c r="O541" s="315">
        <f t="shared" si="8"/>
        <v>0</v>
      </c>
      <c r="P541" s="315" t="str">
        <f>[7]Mides!R533</f>
        <v>Guatemala</v>
      </c>
      <c r="Q541" s="315" t="str">
        <f>[7]Mides!S533</f>
        <v>Guatemala</v>
      </c>
      <c r="R541" s="10"/>
      <c r="S541" s="10"/>
      <c r="T541" s="10"/>
      <c r="U541" s="10"/>
      <c r="V541" s="10"/>
      <c r="W541" s="10"/>
      <c r="X541" s="10"/>
      <c r="Y541" s="10"/>
    </row>
    <row r="542" spans="2:25" ht="15.6" x14ac:dyDescent="0.3">
      <c r="B542" s="311" t="str">
        <f>[7]Mides!E534</f>
        <v>Kelver</v>
      </c>
      <c r="C542" s="312" t="str">
        <f>[7]Mides!D534</f>
        <v>Tojin</v>
      </c>
      <c r="D542" s="313" t="str">
        <f>IF([7]Mides!F534=1,"X"," ")</f>
        <v xml:space="preserve"> </v>
      </c>
      <c r="E542" s="313" t="str">
        <f>IF([7]Mides!F534=2,"X"," ")</f>
        <v>X</v>
      </c>
      <c r="F542" s="314" t="str">
        <f>[7]Mides!B534</f>
        <v>menor de edad</v>
      </c>
      <c r="G542" s="313" t="str">
        <f>IF(AND([7]Mides!H534&gt;=1,[7]Mides!H534&lt;=14),"X"," ")</f>
        <v>X</v>
      </c>
      <c r="H542" s="313" t="str">
        <f>IF(AND([7]Mides!H534&gt;=14,[7]Mides!H534&lt;=30),"X"," ")</f>
        <v xml:space="preserve"> </v>
      </c>
      <c r="I542" s="313" t="str">
        <f>IF(AND([7]Mides!H534&gt;=31,[7]Mides!H534&lt;=60),"X","  ")</f>
        <v xml:space="preserve">  </v>
      </c>
      <c r="J542" s="313" t="str">
        <f>IF([7]Mides!H534&gt;60,"X", "  ")</f>
        <v xml:space="preserve">  </v>
      </c>
      <c r="K542" s="315">
        <f>[7]Mides!N534</f>
        <v>0</v>
      </c>
      <c r="L542" s="315">
        <f>[7]Mides!K534</f>
        <v>0</v>
      </c>
      <c r="M542" s="315">
        <f>[7]Mides!L534</f>
        <v>0</v>
      </c>
      <c r="N542" s="315" t="str">
        <f>[7]Mides!M534</f>
        <v>x</v>
      </c>
      <c r="O542" s="315">
        <f t="shared" si="8"/>
        <v>0</v>
      </c>
      <c r="P542" s="315" t="str">
        <f>[7]Mides!R534</f>
        <v>Guatemala</v>
      </c>
      <c r="Q542" s="315" t="str">
        <f>[7]Mides!S534</f>
        <v>Guatemala</v>
      </c>
      <c r="R542" s="10"/>
      <c r="S542" s="10"/>
      <c r="T542" s="10"/>
      <c r="U542" s="10"/>
      <c r="V542" s="10"/>
      <c r="W542" s="10"/>
      <c r="X542" s="10"/>
      <c r="Y542" s="10"/>
    </row>
    <row r="543" spans="2:25" ht="15.6" x14ac:dyDescent="0.3">
      <c r="B543" s="311" t="str">
        <f>[7]Mides!E535</f>
        <v>Celestina</v>
      </c>
      <c r="C543" s="312" t="str">
        <f>[7]Mides!D535</f>
        <v>Diaz</v>
      </c>
      <c r="D543" s="313" t="str">
        <f>IF([7]Mides!F535=1,"X"," ")</f>
        <v>X</v>
      </c>
      <c r="E543" s="313" t="str">
        <f>IF([7]Mides!F535=2,"X"," ")</f>
        <v xml:space="preserve"> </v>
      </c>
      <c r="F543" s="314">
        <f>[7]Mides!B535</f>
        <v>2554350022001</v>
      </c>
      <c r="G543" s="313" t="str">
        <f>IF(AND([7]Mides!H535&gt;=1,[7]Mides!H535&lt;=14),"X"," ")</f>
        <v xml:space="preserve"> </v>
      </c>
      <c r="H543" s="313" t="str">
        <f>IF(AND([7]Mides!H535&gt;=14,[7]Mides!H535&lt;=30),"X"," ")</f>
        <v xml:space="preserve"> </v>
      </c>
      <c r="I543" s="313" t="str">
        <f>IF(AND([7]Mides!H535&gt;=31,[7]Mides!H535&lt;=60),"X","  ")</f>
        <v>X</v>
      </c>
      <c r="J543" s="313" t="str">
        <f>IF([7]Mides!H535&gt;60,"X", "  ")</f>
        <v xml:space="preserve">  </v>
      </c>
      <c r="K543" s="315">
        <f>[7]Mides!N535</f>
        <v>0</v>
      </c>
      <c r="L543" s="315">
        <f>[7]Mides!K535</f>
        <v>0</v>
      </c>
      <c r="M543" s="315">
        <f>[7]Mides!L535</f>
        <v>0</v>
      </c>
      <c r="N543" s="315" t="str">
        <f>[7]Mides!M535</f>
        <v>x</v>
      </c>
      <c r="O543" s="315">
        <f t="shared" si="8"/>
        <v>0</v>
      </c>
      <c r="P543" s="315" t="str">
        <f>[7]Mides!R535</f>
        <v>Guatemala</v>
      </c>
      <c r="Q543" s="315" t="str">
        <f>[7]Mides!S535</f>
        <v>Guatemala</v>
      </c>
      <c r="R543" s="10"/>
      <c r="S543" s="10"/>
      <c r="T543" s="10"/>
      <c r="U543" s="10"/>
      <c r="V543" s="10"/>
      <c r="W543" s="10"/>
      <c r="X543" s="10"/>
      <c r="Y543" s="10"/>
    </row>
    <row r="544" spans="2:25" ht="15.6" x14ac:dyDescent="0.3">
      <c r="B544" s="311" t="str">
        <f>[7]Mides!E536</f>
        <v>Melany</v>
      </c>
      <c r="C544" s="312" t="str">
        <f>[7]Mides!D536</f>
        <v>Conde</v>
      </c>
      <c r="D544" s="313" t="str">
        <f>IF([7]Mides!F536=1,"X"," ")</f>
        <v>X</v>
      </c>
      <c r="E544" s="313" t="str">
        <f>IF([7]Mides!F536=2,"X"," ")</f>
        <v xml:space="preserve"> </v>
      </c>
      <c r="F544" s="314" t="str">
        <f>[7]Mides!B536</f>
        <v xml:space="preserve">menor de edad </v>
      </c>
      <c r="G544" s="313" t="str">
        <f>IF(AND([7]Mides!H536&gt;=1,[7]Mides!H536&lt;=14),"X"," ")</f>
        <v xml:space="preserve"> </v>
      </c>
      <c r="H544" s="313" t="str">
        <f>IF(AND([7]Mides!H536&gt;=14,[7]Mides!H536&lt;=30),"X"," ")</f>
        <v>X</v>
      </c>
      <c r="I544" s="313" t="str">
        <f>IF(AND([7]Mides!H536&gt;=31,[7]Mides!H536&lt;=60),"X","  ")</f>
        <v xml:space="preserve">  </v>
      </c>
      <c r="J544" s="313" t="str">
        <f>IF([7]Mides!H536&gt;60,"X", "  ")</f>
        <v xml:space="preserve">  </v>
      </c>
      <c r="K544" s="315">
        <f>[7]Mides!N536</f>
        <v>0</v>
      </c>
      <c r="L544" s="315">
        <f>[7]Mides!K536</f>
        <v>0</v>
      </c>
      <c r="M544" s="315">
        <f>[7]Mides!L536</f>
        <v>0</v>
      </c>
      <c r="N544" s="315" t="str">
        <f>[7]Mides!M536</f>
        <v>x</v>
      </c>
      <c r="O544" s="315">
        <f t="shared" si="8"/>
        <v>0</v>
      </c>
      <c r="P544" s="315" t="str">
        <f>[7]Mides!R536</f>
        <v>Guatemala</v>
      </c>
      <c r="Q544" s="315" t="str">
        <f>[7]Mides!S536</f>
        <v>Guatemala</v>
      </c>
      <c r="R544" s="10"/>
      <c r="S544" s="10"/>
      <c r="T544" s="10"/>
      <c r="U544" s="10"/>
      <c r="V544" s="10"/>
      <c r="W544" s="10"/>
      <c r="X544" s="10"/>
      <c r="Y544" s="10"/>
    </row>
    <row r="545" spans="2:25" ht="15.6" x14ac:dyDescent="0.3">
      <c r="B545" s="311" t="str">
        <f>[7]Mides!E537</f>
        <v>Nataly</v>
      </c>
      <c r="C545" s="312" t="str">
        <f>[7]Mides!D537</f>
        <v>Conde</v>
      </c>
      <c r="D545" s="313" t="str">
        <f>IF([7]Mides!F537=1,"X"," ")</f>
        <v>X</v>
      </c>
      <c r="E545" s="313" t="str">
        <f>IF([7]Mides!F537=2,"X"," ")</f>
        <v xml:space="preserve"> </v>
      </c>
      <c r="F545" s="314" t="str">
        <f>[7]Mides!B537</f>
        <v>menor de edad</v>
      </c>
      <c r="G545" s="313" t="str">
        <f>IF(AND([7]Mides!H537&gt;=1,[7]Mides!H537&lt;=14),"X"," ")</f>
        <v>X</v>
      </c>
      <c r="H545" s="313" t="str">
        <f>IF(AND([7]Mides!H537&gt;=14,[7]Mides!H537&lt;=30),"X"," ")</f>
        <v xml:space="preserve"> </v>
      </c>
      <c r="I545" s="313" t="str">
        <f>IF(AND([7]Mides!H537&gt;=31,[7]Mides!H537&lt;=60),"X","  ")</f>
        <v xml:space="preserve">  </v>
      </c>
      <c r="J545" s="313" t="str">
        <f>IF([7]Mides!H537&gt;60,"X", "  ")</f>
        <v xml:space="preserve">  </v>
      </c>
      <c r="K545" s="315">
        <f>[7]Mides!N537</f>
        <v>0</v>
      </c>
      <c r="L545" s="315">
        <f>[7]Mides!K537</f>
        <v>0</v>
      </c>
      <c r="M545" s="315">
        <f>[7]Mides!L537</f>
        <v>0</v>
      </c>
      <c r="N545" s="315" t="str">
        <f>[7]Mides!M537</f>
        <v>x</v>
      </c>
      <c r="O545" s="315">
        <f t="shared" si="8"/>
        <v>0</v>
      </c>
      <c r="P545" s="315" t="str">
        <f>[7]Mides!R537</f>
        <v>Guatemala</v>
      </c>
      <c r="Q545" s="315" t="str">
        <f>[7]Mides!S537</f>
        <v>Guatemala</v>
      </c>
      <c r="R545" s="10"/>
      <c r="S545" s="10"/>
      <c r="T545" s="10"/>
      <c r="U545" s="10"/>
      <c r="V545" s="10"/>
      <c r="W545" s="10"/>
      <c r="X545" s="10"/>
      <c r="Y545" s="10"/>
    </row>
    <row r="546" spans="2:25" ht="15.6" x14ac:dyDescent="0.3">
      <c r="B546" s="311" t="str">
        <f>[7]Mides!E538</f>
        <v>Andre</v>
      </c>
      <c r="C546" s="312" t="str">
        <f>[7]Mides!D538</f>
        <v>Carrillo</v>
      </c>
      <c r="D546" s="313" t="str">
        <f>IF([7]Mides!F538=1,"X"," ")</f>
        <v xml:space="preserve"> </v>
      </c>
      <c r="E546" s="313" t="str">
        <f>IF([7]Mides!F538=2,"X"," ")</f>
        <v>X</v>
      </c>
      <c r="F546" s="314" t="str">
        <f>[7]Mides!B538</f>
        <v>menor de edad</v>
      </c>
      <c r="G546" s="313" t="str">
        <f>IF(AND([7]Mides!H538&gt;=1,[7]Mides!H538&lt;=14),"X"," ")</f>
        <v>X</v>
      </c>
      <c r="H546" s="313" t="str">
        <f>IF(AND([7]Mides!H538&gt;=14,[7]Mides!H538&lt;=30),"X"," ")</f>
        <v xml:space="preserve"> </v>
      </c>
      <c r="I546" s="313" t="str">
        <f>IF(AND([7]Mides!H538&gt;=31,[7]Mides!H538&lt;=60),"X","  ")</f>
        <v xml:space="preserve">  </v>
      </c>
      <c r="J546" s="313" t="str">
        <f>IF([7]Mides!H538&gt;60,"X", "  ")</f>
        <v xml:space="preserve">  </v>
      </c>
      <c r="K546" s="315">
        <f>[7]Mides!N538</f>
        <v>0</v>
      </c>
      <c r="L546" s="315">
        <f>[7]Mides!K538</f>
        <v>0</v>
      </c>
      <c r="M546" s="315">
        <f>[7]Mides!L538</f>
        <v>0</v>
      </c>
      <c r="N546" s="315" t="str">
        <f>[7]Mides!M538</f>
        <v>x</v>
      </c>
      <c r="O546" s="315">
        <f t="shared" si="8"/>
        <v>0</v>
      </c>
      <c r="P546" s="315" t="str">
        <f>[7]Mides!R538</f>
        <v>Guatemala</v>
      </c>
      <c r="Q546" s="315" t="str">
        <f>[7]Mides!S538</f>
        <v>Guatemala</v>
      </c>
      <c r="R546" s="10"/>
      <c r="S546" s="10"/>
      <c r="T546" s="10"/>
      <c r="U546" s="10"/>
      <c r="V546" s="10"/>
      <c r="W546" s="10"/>
      <c r="X546" s="10"/>
      <c r="Y546" s="10"/>
    </row>
    <row r="547" spans="2:25" ht="15.6" x14ac:dyDescent="0.3">
      <c r="B547" s="311" t="str">
        <f>[7]Mides!E539</f>
        <v>Gloria</v>
      </c>
      <c r="C547" s="312" t="str">
        <f>[7]Mides!D539</f>
        <v>Gonzalez</v>
      </c>
      <c r="D547" s="313" t="str">
        <f>IF([7]Mides!F539=1,"X"," ")</f>
        <v>X</v>
      </c>
      <c r="E547" s="313" t="str">
        <f>IF([7]Mides!F539=2,"X"," ")</f>
        <v xml:space="preserve"> </v>
      </c>
      <c r="F547" s="314">
        <f>[7]Mides!B539</f>
        <v>1893844680101</v>
      </c>
      <c r="G547" s="313" t="str">
        <f>IF(AND([7]Mides!H539&gt;=1,[7]Mides!H539&lt;=14),"X"," ")</f>
        <v xml:space="preserve"> </v>
      </c>
      <c r="H547" s="313" t="str">
        <f>IF(AND([7]Mides!H539&gt;=14,[7]Mides!H539&lt;=30),"X"," ")</f>
        <v xml:space="preserve"> </v>
      </c>
      <c r="I547" s="313" t="str">
        <f>IF(AND([7]Mides!H539&gt;=31,[7]Mides!H539&lt;=60),"X","  ")</f>
        <v>X</v>
      </c>
      <c r="J547" s="313" t="str">
        <f>IF([7]Mides!H539&gt;60,"X", "  ")</f>
        <v xml:space="preserve">  </v>
      </c>
      <c r="K547" s="315">
        <f>[7]Mides!N539</f>
        <v>0</v>
      </c>
      <c r="L547" s="315">
        <f>[7]Mides!K539</f>
        <v>0</v>
      </c>
      <c r="M547" s="315">
        <f>[7]Mides!L539</f>
        <v>0</v>
      </c>
      <c r="N547" s="315" t="str">
        <f>[7]Mides!M539</f>
        <v>x</v>
      </c>
      <c r="O547" s="315">
        <f t="shared" si="8"/>
        <v>0</v>
      </c>
      <c r="P547" s="315" t="str">
        <f>[7]Mides!R539</f>
        <v>Guatemala</v>
      </c>
      <c r="Q547" s="315" t="str">
        <f>[7]Mides!S539</f>
        <v>Guatemala</v>
      </c>
      <c r="R547" s="10"/>
      <c r="S547" s="10"/>
      <c r="T547" s="10"/>
      <c r="U547" s="10"/>
      <c r="V547" s="10"/>
      <c r="W547" s="10"/>
      <c r="X547" s="10"/>
      <c r="Y547" s="10"/>
    </row>
    <row r="548" spans="2:25" ht="15.6" x14ac:dyDescent="0.3">
      <c r="B548" s="311" t="str">
        <f>[7]Mides!E540</f>
        <v>Irma</v>
      </c>
      <c r="C548" s="312" t="str">
        <f>[7]Mides!D540</f>
        <v>Godinez</v>
      </c>
      <c r="D548" s="313" t="str">
        <f>IF([7]Mides!F540=1,"X"," ")</f>
        <v>X</v>
      </c>
      <c r="E548" s="313" t="str">
        <f>IF([7]Mides!F540=2,"X"," ")</f>
        <v xml:space="preserve"> </v>
      </c>
      <c r="F548" s="314">
        <f>[7]Mides!B540</f>
        <v>2603669940101</v>
      </c>
      <c r="G548" s="313" t="str">
        <f>IF(AND([7]Mides!H540&gt;=1,[7]Mides!H540&lt;=14),"X"," ")</f>
        <v xml:space="preserve"> </v>
      </c>
      <c r="H548" s="313" t="str">
        <f>IF(AND([7]Mides!H540&gt;=14,[7]Mides!H540&lt;=30),"X"," ")</f>
        <v xml:space="preserve"> </v>
      </c>
      <c r="I548" s="313" t="str">
        <f>IF(AND([7]Mides!H540&gt;=31,[7]Mides!H540&lt;=60),"X","  ")</f>
        <v>X</v>
      </c>
      <c r="J548" s="313" t="str">
        <f>IF([7]Mides!H540&gt;60,"X", "  ")</f>
        <v xml:space="preserve">  </v>
      </c>
      <c r="K548" s="315">
        <f>[7]Mides!N540</f>
        <v>0</v>
      </c>
      <c r="L548" s="315">
        <f>[7]Mides!K540</f>
        <v>0</v>
      </c>
      <c r="M548" s="315">
        <f>[7]Mides!L540</f>
        <v>0</v>
      </c>
      <c r="N548" s="315" t="str">
        <f>[7]Mides!M540</f>
        <v>x</v>
      </c>
      <c r="O548" s="315">
        <f t="shared" si="8"/>
        <v>0</v>
      </c>
      <c r="P548" s="315" t="str">
        <f>[7]Mides!R540</f>
        <v>Guatemala</v>
      </c>
      <c r="Q548" s="315" t="str">
        <f>[7]Mides!S540</f>
        <v>Guatemala</v>
      </c>
      <c r="R548" s="10"/>
      <c r="S548" s="10"/>
      <c r="T548" s="10"/>
      <c r="U548" s="10"/>
      <c r="V548" s="10"/>
      <c r="W548" s="10"/>
      <c r="X548" s="10"/>
      <c r="Y548" s="10"/>
    </row>
    <row r="549" spans="2:25" ht="15.6" x14ac:dyDescent="0.3">
      <c r="B549" s="311" t="str">
        <f>[7]Mides!E541</f>
        <v>Yoselin</v>
      </c>
      <c r="C549" s="312" t="str">
        <f>[7]Mides!D541</f>
        <v xml:space="preserve">Gaspar </v>
      </c>
      <c r="D549" s="313" t="str">
        <f>IF([7]Mides!F541=1,"X"," ")</f>
        <v>X</v>
      </c>
      <c r="E549" s="313" t="str">
        <f>IF([7]Mides!F541=2,"X"," ")</f>
        <v xml:space="preserve"> </v>
      </c>
      <c r="F549" s="314">
        <f>[7]Mides!B541</f>
        <v>2964997300101</v>
      </c>
      <c r="G549" s="313" t="str">
        <f>IF(AND([7]Mides!H541&gt;=1,[7]Mides!H541&lt;=14),"X"," ")</f>
        <v xml:space="preserve"> </v>
      </c>
      <c r="H549" s="313" t="str">
        <f>IF(AND([7]Mides!H541&gt;=14,[7]Mides!H541&lt;=30),"X"," ")</f>
        <v>X</v>
      </c>
      <c r="I549" s="313" t="str">
        <f>IF(AND([7]Mides!H541&gt;=31,[7]Mides!H541&lt;=60),"X","  ")</f>
        <v xml:space="preserve">  </v>
      </c>
      <c r="J549" s="313" t="str">
        <f>IF([7]Mides!H541&gt;60,"X", "  ")</f>
        <v xml:space="preserve">  </v>
      </c>
      <c r="K549" s="315">
        <f>[7]Mides!N541</f>
        <v>0</v>
      </c>
      <c r="L549" s="315">
        <f>[7]Mides!K541</f>
        <v>0</v>
      </c>
      <c r="M549" s="315">
        <f>[7]Mides!L541</f>
        <v>0</v>
      </c>
      <c r="N549" s="315" t="str">
        <f>[7]Mides!M541</f>
        <v>x</v>
      </c>
      <c r="O549" s="315">
        <f t="shared" si="8"/>
        <v>0</v>
      </c>
      <c r="P549" s="315" t="str">
        <f>[7]Mides!R541</f>
        <v>Guatemala</v>
      </c>
      <c r="Q549" s="315" t="str">
        <f>[7]Mides!S541</f>
        <v>Guatemala</v>
      </c>
      <c r="R549" s="10"/>
      <c r="S549" s="10"/>
      <c r="T549" s="10"/>
      <c r="U549" s="10"/>
      <c r="V549" s="10"/>
      <c r="W549" s="10"/>
      <c r="X549" s="10"/>
      <c r="Y549" s="10"/>
    </row>
    <row r="550" spans="2:25" ht="15.6" x14ac:dyDescent="0.3">
      <c r="B550" s="311" t="str">
        <f>[7]Mides!E542</f>
        <v>Madeline</v>
      </c>
      <c r="C550" s="312" t="str">
        <f>[7]Mides!D542</f>
        <v>Wever</v>
      </c>
      <c r="D550" s="313" t="str">
        <f>IF([7]Mides!F542=1,"X"," ")</f>
        <v>X</v>
      </c>
      <c r="E550" s="313" t="str">
        <f>IF([7]Mides!F542=2,"X"," ")</f>
        <v xml:space="preserve"> </v>
      </c>
      <c r="F550" s="314">
        <f>[7]Mides!B542</f>
        <v>2951017920101</v>
      </c>
      <c r="G550" s="313" t="str">
        <f>IF(AND([7]Mides!H542&gt;=1,[7]Mides!H542&lt;=14),"X"," ")</f>
        <v xml:space="preserve"> </v>
      </c>
      <c r="H550" s="313" t="str">
        <f>IF(AND([7]Mides!H542&gt;=14,[7]Mides!H542&lt;=30),"X"," ")</f>
        <v xml:space="preserve"> </v>
      </c>
      <c r="I550" s="313" t="str">
        <f>IF(AND([7]Mides!H542&gt;=31,[7]Mides!H542&lt;=60),"X","  ")</f>
        <v xml:space="preserve">  </v>
      </c>
      <c r="J550" s="313" t="str">
        <f>IF([7]Mides!H542&gt;60,"X", "  ")</f>
        <v xml:space="preserve">  </v>
      </c>
      <c r="K550" s="315">
        <f>[7]Mides!N542</f>
        <v>0</v>
      </c>
      <c r="L550" s="315">
        <f>[7]Mides!K542</f>
        <v>0</v>
      </c>
      <c r="M550" s="315">
        <f>[7]Mides!L542</f>
        <v>0</v>
      </c>
      <c r="N550" s="315" t="str">
        <f>[7]Mides!M542</f>
        <v>x</v>
      </c>
      <c r="O550" s="315">
        <f t="shared" si="8"/>
        <v>0</v>
      </c>
      <c r="P550" s="315" t="str">
        <f>[7]Mides!R542</f>
        <v>Guatemala</v>
      </c>
      <c r="Q550" s="315" t="str">
        <f>[7]Mides!S542</f>
        <v>Guatemala</v>
      </c>
      <c r="R550" s="10"/>
      <c r="S550" s="10"/>
      <c r="T550" s="10"/>
      <c r="U550" s="10"/>
      <c r="V550" s="10"/>
      <c r="W550" s="10"/>
      <c r="X550" s="10"/>
      <c r="Y550" s="10"/>
    </row>
    <row r="551" spans="2:25" ht="15.6" x14ac:dyDescent="0.3">
      <c r="B551" s="311" t="str">
        <f>[7]Mides!E543</f>
        <v>Jose</v>
      </c>
      <c r="C551" s="312" t="str">
        <f>[7]Mides!D543</f>
        <v>Sapon</v>
      </c>
      <c r="D551" s="313" t="str">
        <f>IF([7]Mides!F543=1,"X"," ")</f>
        <v xml:space="preserve"> </v>
      </c>
      <c r="E551" s="313" t="str">
        <f>IF([7]Mides!F543=2,"X"," ")</f>
        <v>X</v>
      </c>
      <c r="F551" s="314">
        <f>[7]Mides!B543</f>
        <v>1993486930801</v>
      </c>
      <c r="G551" s="313" t="str">
        <f>IF(AND([7]Mides!H543&gt;=1,[7]Mides!H543&lt;=14),"X"," ")</f>
        <v xml:space="preserve"> </v>
      </c>
      <c r="H551" s="313" t="str">
        <f>IF(AND([7]Mides!H543&gt;=14,[7]Mides!H543&lt;=30),"X"," ")</f>
        <v xml:space="preserve"> </v>
      </c>
      <c r="I551" s="313" t="str">
        <f>IF(AND([7]Mides!H543&gt;=31,[7]Mides!H543&lt;=60),"X","  ")</f>
        <v xml:space="preserve">  </v>
      </c>
      <c r="J551" s="313" t="str">
        <f>IF([7]Mides!H543&gt;60,"X", "  ")</f>
        <v>X</v>
      </c>
      <c r="K551" s="315">
        <f>[7]Mides!N543</f>
        <v>0</v>
      </c>
      <c r="L551" s="315">
        <f>[7]Mides!K543</f>
        <v>0</v>
      </c>
      <c r="M551" s="315">
        <f>[7]Mides!L543</f>
        <v>0</v>
      </c>
      <c r="N551" s="315" t="str">
        <f>[7]Mides!M543</f>
        <v>x</v>
      </c>
      <c r="O551" s="315">
        <f t="shared" si="8"/>
        <v>0</v>
      </c>
      <c r="P551" s="315" t="str">
        <f>[7]Mides!R543</f>
        <v>Guatemala</v>
      </c>
      <c r="Q551" s="315" t="str">
        <f>[7]Mides!S543</f>
        <v>Guatemala</v>
      </c>
      <c r="R551" s="10"/>
      <c r="S551" s="10"/>
      <c r="T551" s="10"/>
      <c r="U551" s="10"/>
      <c r="V551" s="10"/>
      <c r="W551" s="10"/>
      <c r="X551" s="10"/>
      <c r="Y551" s="10"/>
    </row>
    <row r="552" spans="2:25" ht="15.6" x14ac:dyDescent="0.3">
      <c r="B552" s="311" t="str">
        <f>[7]Mides!E544</f>
        <v>Luis</v>
      </c>
      <c r="C552" s="312" t="str">
        <f>[7]Mides!D544</f>
        <v>Gomez</v>
      </c>
      <c r="D552" s="313" t="str">
        <f>IF([7]Mides!F544=1,"X"," ")</f>
        <v xml:space="preserve"> </v>
      </c>
      <c r="E552" s="313" t="str">
        <f>IF([7]Mides!F544=2,"X"," ")</f>
        <v>X</v>
      </c>
      <c r="F552" s="314" t="str">
        <f>[7]Mides!B544</f>
        <v>menor de edad</v>
      </c>
      <c r="G552" s="313" t="str">
        <f>IF(AND([7]Mides!H544&gt;=1,[7]Mides!H544&lt;=14),"X"," ")</f>
        <v xml:space="preserve"> </v>
      </c>
      <c r="H552" s="313" t="str">
        <f>IF(AND([7]Mides!H544&gt;=14,[7]Mides!H544&lt;=30),"X"," ")</f>
        <v>X</v>
      </c>
      <c r="I552" s="313" t="str">
        <f>IF(AND([7]Mides!H544&gt;=31,[7]Mides!H544&lt;=60),"X","  ")</f>
        <v xml:space="preserve">  </v>
      </c>
      <c r="J552" s="313" t="str">
        <f>IF([7]Mides!H544&gt;60,"X", "  ")</f>
        <v xml:space="preserve">  </v>
      </c>
      <c r="K552" s="315">
        <f>[7]Mides!N544</f>
        <v>0</v>
      </c>
      <c r="L552" s="315">
        <f>[7]Mides!K544</f>
        <v>0</v>
      </c>
      <c r="M552" s="315">
        <f>[7]Mides!L544</f>
        <v>0</v>
      </c>
      <c r="N552" s="315" t="str">
        <f>[7]Mides!M544</f>
        <v>x</v>
      </c>
      <c r="O552" s="315">
        <f t="shared" si="8"/>
        <v>0</v>
      </c>
      <c r="P552" s="315" t="str">
        <f>[7]Mides!R544</f>
        <v>Guatemala</v>
      </c>
      <c r="Q552" s="315" t="str">
        <f>[7]Mides!S544</f>
        <v>Guatemala</v>
      </c>
      <c r="R552" s="10"/>
      <c r="S552" s="10"/>
      <c r="T552" s="10"/>
      <c r="U552" s="10"/>
      <c r="V552" s="10"/>
      <c r="W552" s="10"/>
      <c r="X552" s="10"/>
      <c r="Y552" s="10"/>
    </row>
    <row r="553" spans="2:25" ht="15.6" x14ac:dyDescent="0.3">
      <c r="B553" s="311" t="str">
        <f>[7]Mides!E545</f>
        <v>Danilo</v>
      </c>
      <c r="C553" s="312" t="str">
        <f>[7]Mides!D545</f>
        <v>Juarez</v>
      </c>
      <c r="D553" s="313" t="str">
        <f>IF([7]Mides!F545=1,"X"," ")</f>
        <v xml:space="preserve"> </v>
      </c>
      <c r="E553" s="313" t="str">
        <f>IF([7]Mides!F545=2,"X"," ")</f>
        <v>X</v>
      </c>
      <c r="F553" s="314">
        <f>[7]Mides!B545</f>
        <v>2247882050101</v>
      </c>
      <c r="G553" s="313" t="str">
        <f>IF(AND([7]Mides!H545&gt;=1,[7]Mides!H545&lt;=14),"X"," ")</f>
        <v xml:space="preserve"> </v>
      </c>
      <c r="H553" s="313" t="str">
        <f>IF(AND([7]Mides!H545&gt;=14,[7]Mides!H545&lt;=30),"X"," ")</f>
        <v xml:space="preserve"> </v>
      </c>
      <c r="I553" s="313" t="str">
        <f>IF(AND([7]Mides!H545&gt;=31,[7]Mides!H545&lt;=60),"X","  ")</f>
        <v>X</v>
      </c>
      <c r="J553" s="313" t="str">
        <f>IF([7]Mides!H545&gt;60,"X", "  ")</f>
        <v xml:space="preserve">  </v>
      </c>
      <c r="K553" s="315">
        <f>[7]Mides!N545</f>
        <v>0</v>
      </c>
      <c r="L553" s="315">
        <f>[7]Mides!K545</f>
        <v>0</v>
      </c>
      <c r="M553" s="315">
        <f>[7]Mides!L545</f>
        <v>0</v>
      </c>
      <c r="N553" s="315" t="str">
        <f>[7]Mides!M545</f>
        <v>x</v>
      </c>
      <c r="O553" s="315">
        <f t="shared" si="8"/>
        <v>0</v>
      </c>
      <c r="P553" s="315" t="str">
        <f>[7]Mides!R545</f>
        <v>Guatemala</v>
      </c>
      <c r="Q553" s="315" t="str">
        <f>[7]Mides!S545</f>
        <v>Guatemala</v>
      </c>
      <c r="R553" s="10"/>
      <c r="S553" s="10"/>
      <c r="T553" s="10"/>
      <c r="U553" s="10"/>
      <c r="V553" s="10"/>
      <c r="W553" s="10"/>
      <c r="X553" s="10"/>
      <c r="Y553" s="10"/>
    </row>
    <row r="554" spans="2:25" ht="15.6" x14ac:dyDescent="0.3">
      <c r="B554" s="311" t="str">
        <f>[7]Mides!E546</f>
        <v>Wilber</v>
      </c>
      <c r="C554" s="312" t="str">
        <f>[7]Mides!D546</f>
        <v>Luna</v>
      </c>
      <c r="D554" s="313" t="str">
        <f>IF([7]Mides!F546=1,"X"," ")</f>
        <v xml:space="preserve"> </v>
      </c>
      <c r="E554" s="313" t="str">
        <f>IF([7]Mides!F546=2,"X"," ")</f>
        <v>X</v>
      </c>
      <c r="F554" s="314">
        <f>[7]Mides!B546</f>
        <v>3005481920101</v>
      </c>
      <c r="G554" s="313" t="str">
        <f>IF(AND([7]Mides!H546&gt;=1,[7]Mides!H546&lt;=14),"X"," ")</f>
        <v xml:space="preserve"> </v>
      </c>
      <c r="H554" s="313" t="str">
        <f>IF(AND([7]Mides!H546&gt;=14,[7]Mides!H546&lt;=30),"X"," ")</f>
        <v>X</v>
      </c>
      <c r="I554" s="313" t="str">
        <f>IF(AND([7]Mides!H546&gt;=31,[7]Mides!H546&lt;=60),"X","  ")</f>
        <v xml:space="preserve">  </v>
      </c>
      <c r="J554" s="313" t="str">
        <f>IF([7]Mides!H546&gt;60,"X", "  ")</f>
        <v xml:space="preserve">  </v>
      </c>
      <c r="K554" s="315">
        <f>[7]Mides!N546</f>
        <v>0</v>
      </c>
      <c r="L554" s="315">
        <f>[7]Mides!K546</f>
        <v>0</v>
      </c>
      <c r="M554" s="315">
        <f>[7]Mides!L546</f>
        <v>0</v>
      </c>
      <c r="N554" s="315" t="str">
        <f>[7]Mides!M546</f>
        <v>x</v>
      </c>
      <c r="O554" s="315">
        <f t="shared" si="8"/>
        <v>0</v>
      </c>
      <c r="P554" s="315" t="str">
        <f>[7]Mides!R546</f>
        <v>Guatemala</v>
      </c>
      <c r="Q554" s="315" t="str">
        <f>[7]Mides!S546</f>
        <v>Guatemala</v>
      </c>
      <c r="R554" s="10"/>
      <c r="S554" s="10"/>
      <c r="T554" s="10"/>
      <c r="U554" s="10"/>
      <c r="V554" s="10"/>
      <c r="W554" s="10"/>
      <c r="X554" s="10"/>
      <c r="Y554" s="10"/>
    </row>
    <row r="555" spans="2:25" ht="15.6" x14ac:dyDescent="0.3">
      <c r="B555" s="311" t="str">
        <f>[7]Mides!E547</f>
        <v>Madeline</v>
      </c>
      <c r="C555" s="312">
        <f>[7]Mides!D547</f>
        <v>0</v>
      </c>
      <c r="D555" s="313" t="str">
        <f>IF([7]Mides!F547=1,"X"," ")</f>
        <v>X</v>
      </c>
      <c r="E555" s="313" t="str">
        <f>IF([7]Mides!F547=2,"X"," ")</f>
        <v xml:space="preserve"> </v>
      </c>
      <c r="F555" s="314">
        <f>[7]Mides!B547</f>
        <v>2951017920101</v>
      </c>
      <c r="G555" s="313" t="str">
        <f>IF(AND([7]Mides!H547&gt;=1,[7]Mides!H547&lt;=14),"X"," ")</f>
        <v xml:space="preserve"> </v>
      </c>
      <c r="H555" s="313" t="str">
        <f>IF(AND([7]Mides!H547&gt;=14,[7]Mides!H547&lt;=30),"X"," ")</f>
        <v xml:space="preserve"> </v>
      </c>
      <c r="I555" s="313" t="str">
        <f>IF(AND([7]Mides!H547&gt;=31,[7]Mides!H547&lt;=60),"X","  ")</f>
        <v>X</v>
      </c>
      <c r="J555" s="313" t="str">
        <f>IF([7]Mides!H547&gt;60,"X", "  ")</f>
        <v xml:space="preserve">  </v>
      </c>
      <c r="K555" s="315">
        <f>[7]Mides!N547</f>
        <v>0</v>
      </c>
      <c r="L555" s="315">
        <f>[7]Mides!K547</f>
        <v>0</v>
      </c>
      <c r="M555" s="315">
        <f>[7]Mides!L547</f>
        <v>0</v>
      </c>
      <c r="N555" s="315" t="str">
        <f>[7]Mides!M547</f>
        <v>x</v>
      </c>
      <c r="O555" s="315">
        <f t="shared" si="8"/>
        <v>0</v>
      </c>
      <c r="P555" s="315" t="str">
        <f>[7]Mides!R547</f>
        <v>Guatemala</v>
      </c>
      <c r="Q555" s="315" t="str">
        <f>[7]Mides!S547</f>
        <v>Guatemala</v>
      </c>
      <c r="R555" s="10"/>
      <c r="S555" s="10"/>
      <c r="T555" s="10"/>
      <c r="U555" s="10"/>
      <c r="V555" s="10"/>
      <c r="W555" s="10"/>
      <c r="X555" s="10"/>
      <c r="Y555" s="10"/>
    </row>
    <row r="556" spans="2:25" ht="15.6" x14ac:dyDescent="0.3">
      <c r="B556" s="311" t="str">
        <f>[7]Mides!E548</f>
        <v>Rosario</v>
      </c>
      <c r="C556" s="312" t="str">
        <f>[7]Mides!D548</f>
        <v>Andrino</v>
      </c>
      <c r="D556" s="313" t="str">
        <f>IF([7]Mides!F548=1,"X"," ")</f>
        <v>X</v>
      </c>
      <c r="E556" s="313" t="str">
        <f>IF([7]Mides!F548=2,"X"," ")</f>
        <v xml:space="preserve"> </v>
      </c>
      <c r="F556" s="314">
        <f>[7]Mides!B548</f>
        <v>1662198860101</v>
      </c>
      <c r="G556" s="313" t="str">
        <f>IF(AND([7]Mides!H548&gt;=1,[7]Mides!H548&lt;=14),"X"," ")</f>
        <v xml:space="preserve"> </v>
      </c>
      <c r="H556" s="313" t="str">
        <f>IF(AND([7]Mides!H548&gt;=14,[7]Mides!H548&lt;=30),"X"," ")</f>
        <v xml:space="preserve"> </v>
      </c>
      <c r="I556" s="313" t="str">
        <f>IF(AND([7]Mides!H548&gt;=31,[7]Mides!H548&lt;=60),"X","  ")</f>
        <v xml:space="preserve">  </v>
      </c>
      <c r="J556" s="313" t="str">
        <f>IF([7]Mides!H548&gt;60,"X", "  ")</f>
        <v>X</v>
      </c>
      <c r="K556" s="315">
        <f>[7]Mides!N548</f>
        <v>0</v>
      </c>
      <c r="L556" s="315">
        <f>[7]Mides!K548</f>
        <v>0</v>
      </c>
      <c r="M556" s="315">
        <f>[7]Mides!L548</f>
        <v>0</v>
      </c>
      <c r="N556" s="315" t="str">
        <f>[7]Mides!M548</f>
        <v>x</v>
      </c>
      <c r="O556" s="315">
        <f t="shared" si="8"/>
        <v>0</v>
      </c>
      <c r="P556" s="315" t="str">
        <f>[7]Mides!R548</f>
        <v>Guatemala</v>
      </c>
      <c r="Q556" s="315" t="str">
        <f>[7]Mides!S548</f>
        <v>Guatemala</v>
      </c>
      <c r="R556" s="10"/>
      <c r="S556" s="10"/>
      <c r="T556" s="10"/>
      <c r="U556" s="10"/>
      <c r="V556" s="10"/>
      <c r="W556" s="10"/>
      <c r="X556" s="10"/>
      <c r="Y556" s="10"/>
    </row>
    <row r="557" spans="2:25" ht="15.6" x14ac:dyDescent="0.3">
      <c r="B557" s="311" t="str">
        <f>[7]Mides!E549</f>
        <v>Silvia</v>
      </c>
      <c r="C557" s="312" t="str">
        <f>[7]Mides!D549</f>
        <v>Boche</v>
      </c>
      <c r="D557" s="313" t="str">
        <f>IF([7]Mides!F549=1,"X"," ")</f>
        <v>X</v>
      </c>
      <c r="E557" s="313" t="str">
        <f>IF([7]Mides!F549=2,"X"," ")</f>
        <v xml:space="preserve"> </v>
      </c>
      <c r="F557" s="314">
        <f>[7]Mides!B549</f>
        <v>1606438720101</v>
      </c>
      <c r="G557" s="313" t="str">
        <f>IF(AND([7]Mides!H549&gt;=1,[7]Mides!H549&lt;=14),"X"," ")</f>
        <v xml:space="preserve"> </v>
      </c>
      <c r="H557" s="313" t="str">
        <f>IF(AND([7]Mides!H549&gt;=14,[7]Mides!H549&lt;=30),"X"," ")</f>
        <v xml:space="preserve"> </v>
      </c>
      <c r="I557" s="313" t="str">
        <f>IF(AND([7]Mides!H549&gt;=31,[7]Mides!H549&lt;=60),"X","  ")</f>
        <v xml:space="preserve">  </v>
      </c>
      <c r="J557" s="313" t="str">
        <f>IF([7]Mides!H549&gt;60,"X", "  ")</f>
        <v xml:space="preserve">  </v>
      </c>
      <c r="K557" s="315">
        <f>[7]Mides!N549</f>
        <v>0</v>
      </c>
      <c r="L557" s="315">
        <f>[7]Mides!K549</f>
        <v>0</v>
      </c>
      <c r="M557" s="315">
        <f>[7]Mides!L549</f>
        <v>0</v>
      </c>
      <c r="N557" s="315" t="str">
        <f>[7]Mides!M549</f>
        <v>x</v>
      </c>
      <c r="O557" s="315">
        <f t="shared" si="8"/>
        <v>0</v>
      </c>
      <c r="P557" s="315" t="str">
        <f>[7]Mides!R549</f>
        <v>Guatemala</v>
      </c>
      <c r="Q557" s="315" t="str">
        <f>[7]Mides!S549</f>
        <v>Guatemala</v>
      </c>
      <c r="R557" s="10"/>
      <c r="S557" s="10"/>
      <c r="T557" s="10"/>
      <c r="U557" s="10"/>
      <c r="V557" s="10"/>
      <c r="W557" s="10"/>
      <c r="X557" s="10"/>
      <c r="Y557" s="10"/>
    </row>
    <row r="558" spans="2:25" ht="15.6" x14ac:dyDescent="0.3">
      <c r="B558" s="311" t="str">
        <f>[7]Mides!E550</f>
        <v>Entimo</v>
      </c>
      <c r="C558" s="312" t="str">
        <f>[7]Mides!D550</f>
        <v>Corado</v>
      </c>
      <c r="D558" s="313" t="str">
        <f>IF([7]Mides!F550=1,"X"," ")</f>
        <v xml:space="preserve"> </v>
      </c>
      <c r="E558" s="313" t="str">
        <f>IF([7]Mides!F550=2,"X"," ")</f>
        <v>X</v>
      </c>
      <c r="F558" s="314">
        <f>[7]Mides!B550</f>
        <v>3701701481323</v>
      </c>
      <c r="G558" s="313" t="str">
        <f>IF(AND([7]Mides!H550&gt;=1,[7]Mides!H550&lt;=14),"X"," ")</f>
        <v xml:space="preserve"> </v>
      </c>
      <c r="H558" s="313" t="str">
        <f>IF(AND([7]Mides!H550&gt;=14,[7]Mides!H550&lt;=30),"X"," ")</f>
        <v xml:space="preserve"> </v>
      </c>
      <c r="I558" s="313" t="str">
        <f>IF(AND([7]Mides!H550&gt;=31,[7]Mides!H550&lt;=60),"X","  ")</f>
        <v>X</v>
      </c>
      <c r="J558" s="313" t="str">
        <f>IF([7]Mides!H550&gt;60,"X", "  ")</f>
        <v xml:space="preserve">  </v>
      </c>
      <c r="K558" s="315">
        <f>[7]Mides!N550</f>
        <v>0</v>
      </c>
      <c r="L558" s="315">
        <f>[7]Mides!K550</f>
        <v>0</v>
      </c>
      <c r="M558" s="315">
        <f>[7]Mides!L550</f>
        <v>0</v>
      </c>
      <c r="N558" s="315" t="str">
        <f>[7]Mides!M550</f>
        <v>x</v>
      </c>
      <c r="O558" s="315">
        <f t="shared" si="8"/>
        <v>0</v>
      </c>
      <c r="P558" s="315" t="str">
        <f>[7]Mides!R550</f>
        <v>Guatemala</v>
      </c>
      <c r="Q558" s="315" t="str">
        <f>[7]Mides!S550</f>
        <v>Guatemala</v>
      </c>
      <c r="R558" s="10"/>
      <c r="S558" s="10"/>
      <c r="T558" s="10"/>
      <c r="U558" s="10"/>
      <c r="V558" s="10"/>
      <c r="W558" s="10"/>
      <c r="X558" s="10"/>
      <c r="Y558" s="10"/>
    </row>
    <row r="559" spans="2:25" ht="15.6" x14ac:dyDescent="0.3">
      <c r="B559" s="311" t="str">
        <f>[7]Mides!E551</f>
        <v>Malic</v>
      </c>
      <c r="C559" s="312" t="str">
        <f>[7]Mides!D551</f>
        <v>Sanchez</v>
      </c>
      <c r="D559" s="313" t="str">
        <f>IF([7]Mides!F551=1,"X"," ")</f>
        <v xml:space="preserve"> </v>
      </c>
      <c r="E559" s="313" t="str">
        <f>IF([7]Mides!F551=2,"X"," ")</f>
        <v>X</v>
      </c>
      <c r="F559" s="314">
        <f>[7]Mides!B551</f>
        <v>2817551321802</v>
      </c>
      <c r="G559" s="313" t="str">
        <f>IF(AND([7]Mides!H551&gt;=1,[7]Mides!H551&lt;=14),"X"," ")</f>
        <v xml:space="preserve"> </v>
      </c>
      <c r="H559" s="313" t="str">
        <f>IF(AND([7]Mides!H551&gt;=14,[7]Mides!H551&lt;=30),"X"," ")</f>
        <v>X</v>
      </c>
      <c r="I559" s="313" t="str">
        <f>IF(AND([7]Mides!H551&gt;=31,[7]Mides!H551&lt;=60),"X","  ")</f>
        <v xml:space="preserve">  </v>
      </c>
      <c r="J559" s="313" t="str">
        <f>IF([7]Mides!H551&gt;60,"X", "  ")</f>
        <v xml:space="preserve">  </v>
      </c>
      <c r="K559" s="315">
        <f>[7]Mides!N551</f>
        <v>0</v>
      </c>
      <c r="L559" s="315">
        <f>[7]Mides!K551</f>
        <v>0</v>
      </c>
      <c r="M559" s="315">
        <f>[7]Mides!L551</f>
        <v>0</v>
      </c>
      <c r="N559" s="315" t="str">
        <f>[7]Mides!M551</f>
        <v>x</v>
      </c>
      <c r="O559" s="315">
        <f t="shared" si="8"/>
        <v>0</v>
      </c>
      <c r="P559" s="315" t="str">
        <f>[7]Mides!R551</f>
        <v>Guatemala</v>
      </c>
      <c r="Q559" s="315" t="str">
        <f>[7]Mides!S551</f>
        <v>Guatemala</v>
      </c>
      <c r="R559" s="10"/>
      <c r="S559" s="10"/>
      <c r="T559" s="10"/>
      <c r="U559" s="10"/>
      <c r="V559" s="10"/>
      <c r="W559" s="10"/>
      <c r="X559" s="10"/>
      <c r="Y559" s="10"/>
    </row>
    <row r="560" spans="2:25" ht="15.6" x14ac:dyDescent="0.3">
      <c r="B560" s="311" t="str">
        <f>[7]Mides!E552</f>
        <v>Ricardo</v>
      </c>
      <c r="C560" s="312" t="str">
        <f>[7]Mides!D552</f>
        <v>Morah</v>
      </c>
      <c r="D560" s="313" t="str">
        <f>IF([7]Mides!F552=1,"X"," ")</f>
        <v xml:space="preserve"> </v>
      </c>
      <c r="E560" s="313" t="str">
        <f>IF([7]Mides!F552=2,"X"," ")</f>
        <v>X</v>
      </c>
      <c r="F560" s="314">
        <f>[7]Mides!B552</f>
        <v>2451148070101</v>
      </c>
      <c r="G560" s="313" t="str">
        <f>IF(AND([7]Mides!H552&gt;=1,[7]Mides!H552&lt;=14),"X"," ")</f>
        <v xml:space="preserve"> </v>
      </c>
      <c r="H560" s="313" t="str">
        <f>IF(AND([7]Mides!H552&gt;=14,[7]Mides!H552&lt;=30),"X"," ")</f>
        <v>X</v>
      </c>
      <c r="I560" s="313" t="str">
        <f>IF(AND([7]Mides!H552&gt;=31,[7]Mides!H552&lt;=60),"X","  ")</f>
        <v xml:space="preserve">  </v>
      </c>
      <c r="J560" s="313" t="str">
        <f>IF([7]Mides!H552&gt;60,"X", "  ")</f>
        <v xml:space="preserve">  </v>
      </c>
      <c r="K560" s="315">
        <f>[7]Mides!N552</f>
        <v>0</v>
      </c>
      <c r="L560" s="315">
        <f>[7]Mides!K552</f>
        <v>0</v>
      </c>
      <c r="M560" s="315">
        <f>[7]Mides!L552</f>
        <v>0</v>
      </c>
      <c r="N560" s="315" t="str">
        <f>[7]Mides!M552</f>
        <v>x</v>
      </c>
      <c r="O560" s="315">
        <f t="shared" si="8"/>
        <v>0</v>
      </c>
      <c r="P560" s="315" t="str">
        <f>[7]Mides!R552</f>
        <v>Guatemala</v>
      </c>
      <c r="Q560" s="315" t="str">
        <f>[7]Mides!S552</f>
        <v>Guatemala</v>
      </c>
      <c r="R560" s="10"/>
      <c r="S560" s="10"/>
      <c r="T560" s="10"/>
      <c r="U560" s="10"/>
      <c r="V560" s="10"/>
      <c r="W560" s="10"/>
      <c r="X560" s="10"/>
      <c r="Y560" s="10"/>
    </row>
    <row r="561" spans="2:25" ht="15.6" x14ac:dyDescent="0.3">
      <c r="B561" s="311" t="str">
        <f>[7]Mides!E553</f>
        <v>Celeste</v>
      </c>
      <c r="C561" s="312" t="str">
        <f>[7]Mides!D553</f>
        <v>Avila</v>
      </c>
      <c r="D561" s="313" t="str">
        <f>IF([7]Mides!F553=1,"X"," ")</f>
        <v>X</v>
      </c>
      <c r="E561" s="313" t="str">
        <f>IF([7]Mides!F553=2,"X"," ")</f>
        <v xml:space="preserve"> </v>
      </c>
      <c r="F561" s="314" t="str">
        <f>[7]Mides!B553</f>
        <v>menor de edad</v>
      </c>
      <c r="G561" s="313" t="str">
        <f>IF(AND([7]Mides!H553&gt;=1,[7]Mides!H553&lt;=14),"X"," ")</f>
        <v>X</v>
      </c>
      <c r="H561" s="313" t="str">
        <f>IF(AND([7]Mides!H553&gt;=14,[7]Mides!H553&lt;=30),"X"," ")</f>
        <v xml:space="preserve"> </v>
      </c>
      <c r="I561" s="313" t="str">
        <f>IF(AND([7]Mides!H553&gt;=31,[7]Mides!H553&lt;=60),"X","  ")</f>
        <v xml:space="preserve">  </v>
      </c>
      <c r="J561" s="313" t="str">
        <f>IF([7]Mides!H553&gt;60,"X", "  ")</f>
        <v xml:space="preserve">  </v>
      </c>
      <c r="K561" s="315">
        <f>[7]Mides!N553</f>
        <v>0</v>
      </c>
      <c r="L561" s="315">
        <f>[7]Mides!K553</f>
        <v>0</v>
      </c>
      <c r="M561" s="315">
        <f>[7]Mides!L553</f>
        <v>0</v>
      </c>
      <c r="N561" s="315" t="str">
        <f>[7]Mides!M553</f>
        <v>x</v>
      </c>
      <c r="O561" s="315">
        <f t="shared" si="8"/>
        <v>0</v>
      </c>
      <c r="P561" s="315" t="str">
        <f>[7]Mides!R553</f>
        <v>Guatemala</v>
      </c>
      <c r="Q561" s="315" t="str">
        <f>[7]Mides!S553</f>
        <v>Guatemala</v>
      </c>
      <c r="R561" s="10"/>
      <c r="S561" s="10"/>
      <c r="T561" s="10"/>
      <c r="U561" s="10"/>
      <c r="V561" s="10"/>
      <c r="W561" s="10"/>
      <c r="X561" s="10"/>
      <c r="Y561" s="10"/>
    </row>
    <row r="562" spans="2:25" ht="15.6" x14ac:dyDescent="0.3">
      <c r="B562" s="311" t="str">
        <f>[7]Mides!E554</f>
        <v>Aura</v>
      </c>
      <c r="C562" s="312" t="str">
        <f>[7]Mides!D554</f>
        <v>Contreras</v>
      </c>
      <c r="D562" s="313" t="str">
        <f>IF([7]Mides!F554=1,"X"," ")</f>
        <v>X</v>
      </c>
      <c r="E562" s="313" t="str">
        <f>IF([7]Mides!F554=2,"X"," ")</f>
        <v xml:space="preserve"> </v>
      </c>
      <c r="F562" s="314">
        <f>[7]Mides!B554</f>
        <v>2586303450101</v>
      </c>
      <c r="G562" s="313" t="str">
        <f>IF(AND([7]Mides!H554&gt;=1,[7]Mides!H554&lt;=14),"X"," ")</f>
        <v xml:space="preserve"> </v>
      </c>
      <c r="H562" s="313" t="str">
        <f>IF(AND([7]Mides!H554&gt;=14,[7]Mides!H554&lt;=30),"X"," ")</f>
        <v xml:space="preserve"> </v>
      </c>
      <c r="I562" s="313" t="str">
        <f>IF(AND([7]Mides!H554&gt;=31,[7]Mides!H554&lt;=60),"X","  ")</f>
        <v>X</v>
      </c>
      <c r="J562" s="313" t="str">
        <f>IF([7]Mides!H554&gt;60,"X", "  ")</f>
        <v xml:space="preserve">  </v>
      </c>
      <c r="K562" s="315">
        <f>[7]Mides!N554</f>
        <v>0</v>
      </c>
      <c r="L562" s="315">
        <f>[7]Mides!K554</f>
        <v>0</v>
      </c>
      <c r="M562" s="315">
        <f>[7]Mides!L554</f>
        <v>0</v>
      </c>
      <c r="N562" s="315" t="str">
        <f>[7]Mides!M554</f>
        <v>x</v>
      </c>
      <c r="O562" s="315">
        <f t="shared" si="8"/>
        <v>0</v>
      </c>
      <c r="P562" s="315" t="str">
        <f>[7]Mides!R554</f>
        <v>Guatemala</v>
      </c>
      <c r="Q562" s="315" t="str">
        <f>[7]Mides!S554</f>
        <v>Guatemala</v>
      </c>
      <c r="R562" s="10"/>
      <c r="S562" s="10"/>
      <c r="T562" s="10"/>
      <c r="U562" s="10"/>
      <c r="V562" s="10"/>
      <c r="W562" s="10"/>
      <c r="X562" s="10"/>
      <c r="Y562" s="10"/>
    </row>
    <row r="563" spans="2:25" ht="15.6" x14ac:dyDescent="0.3">
      <c r="B563" s="311" t="str">
        <f>[7]Mides!E555</f>
        <v>Maria</v>
      </c>
      <c r="C563" s="312" t="str">
        <f>[7]Mides!D555</f>
        <v>Colindres</v>
      </c>
      <c r="D563" s="313" t="str">
        <f>IF([7]Mides!F555=1,"X"," ")</f>
        <v>X</v>
      </c>
      <c r="E563" s="313" t="str">
        <f>IF([7]Mides!F555=2,"X"," ")</f>
        <v xml:space="preserve"> </v>
      </c>
      <c r="F563" s="314">
        <f>[7]Mides!B555</f>
        <v>2648350180101</v>
      </c>
      <c r="G563" s="313" t="str">
        <f>IF(AND([7]Mides!H555&gt;=1,[7]Mides!H555&lt;=14),"X"," ")</f>
        <v xml:space="preserve"> </v>
      </c>
      <c r="H563" s="313" t="str">
        <f>IF(AND([7]Mides!H555&gt;=14,[7]Mides!H555&lt;=30),"X"," ")</f>
        <v xml:space="preserve"> </v>
      </c>
      <c r="I563" s="313" t="str">
        <f>IF(AND([7]Mides!H555&gt;=31,[7]Mides!H555&lt;=60),"X","  ")</f>
        <v xml:space="preserve">  </v>
      </c>
      <c r="J563" s="313" t="str">
        <f>IF([7]Mides!H555&gt;60,"X", "  ")</f>
        <v>X</v>
      </c>
      <c r="K563" s="315">
        <f>[7]Mides!N555</f>
        <v>0</v>
      </c>
      <c r="L563" s="315">
        <f>[7]Mides!K555</f>
        <v>0</v>
      </c>
      <c r="M563" s="315">
        <f>[7]Mides!L555</f>
        <v>0</v>
      </c>
      <c r="N563" s="315" t="str">
        <f>[7]Mides!M555</f>
        <v>x</v>
      </c>
      <c r="O563" s="315">
        <f t="shared" si="8"/>
        <v>0</v>
      </c>
      <c r="P563" s="315" t="str">
        <f>[7]Mides!R555</f>
        <v>Guatemala</v>
      </c>
      <c r="Q563" s="315" t="str">
        <f>[7]Mides!S555</f>
        <v>Guatemala</v>
      </c>
      <c r="R563" s="10"/>
      <c r="S563" s="10"/>
      <c r="T563" s="10"/>
      <c r="U563" s="10"/>
      <c r="V563" s="10"/>
      <c r="W563" s="10"/>
      <c r="X563" s="10"/>
      <c r="Y563" s="10"/>
    </row>
    <row r="564" spans="2:25" ht="15.6" x14ac:dyDescent="0.3">
      <c r="B564" s="311" t="str">
        <f>[7]Mides!E556</f>
        <v>Izabel</v>
      </c>
      <c r="C564" s="312" t="str">
        <f>[7]Mides!D556</f>
        <v>Pacheco</v>
      </c>
      <c r="D564" s="313" t="str">
        <f>IF([7]Mides!F556=1,"X"," ")</f>
        <v>X</v>
      </c>
      <c r="E564" s="313" t="str">
        <f>IF([7]Mides!F556=2,"X"," ")</f>
        <v xml:space="preserve"> </v>
      </c>
      <c r="F564" s="314" t="str">
        <f>[7]Mides!B556</f>
        <v>menor de edad</v>
      </c>
      <c r="G564" s="313" t="str">
        <f>IF(AND([7]Mides!H556&gt;=1,[7]Mides!H556&lt;=14),"X"," ")</f>
        <v xml:space="preserve"> </v>
      </c>
      <c r="H564" s="313" t="str">
        <f>IF(AND([7]Mides!H556&gt;=14,[7]Mides!H556&lt;=30),"X"," ")</f>
        <v>X</v>
      </c>
      <c r="I564" s="313" t="str">
        <f>IF(AND([7]Mides!H556&gt;=31,[7]Mides!H556&lt;=60),"X","  ")</f>
        <v xml:space="preserve">  </v>
      </c>
      <c r="J564" s="313" t="str">
        <f>IF([7]Mides!H556&gt;60,"X", "  ")</f>
        <v xml:space="preserve">  </v>
      </c>
      <c r="K564" s="315">
        <f>[7]Mides!N556</f>
        <v>0</v>
      </c>
      <c r="L564" s="315">
        <f>[7]Mides!K556</f>
        <v>0</v>
      </c>
      <c r="M564" s="315">
        <f>[7]Mides!L556</f>
        <v>0</v>
      </c>
      <c r="N564" s="315" t="str">
        <f>[7]Mides!M556</f>
        <v>x</v>
      </c>
      <c r="O564" s="315">
        <f t="shared" si="8"/>
        <v>0</v>
      </c>
      <c r="P564" s="315" t="str">
        <f>[7]Mides!R556</f>
        <v>Guatemala</v>
      </c>
      <c r="Q564" s="315" t="str">
        <f>[7]Mides!S556</f>
        <v>Guatemala</v>
      </c>
      <c r="R564" s="10"/>
      <c r="S564" s="10"/>
      <c r="T564" s="10"/>
      <c r="U564" s="10"/>
      <c r="V564" s="10"/>
      <c r="W564" s="10"/>
      <c r="X564" s="10"/>
      <c r="Y564" s="10"/>
    </row>
    <row r="565" spans="2:25" ht="15.6" x14ac:dyDescent="0.3">
      <c r="B565" s="311" t="str">
        <f>[7]Mides!E557</f>
        <v>Jose</v>
      </c>
      <c r="C565" s="312" t="str">
        <f>[7]Mides!D557</f>
        <v>Carrillo</v>
      </c>
      <c r="D565" s="313" t="str">
        <f>IF([7]Mides!F557=1,"X"," ")</f>
        <v xml:space="preserve"> </v>
      </c>
      <c r="E565" s="313" t="str">
        <f>IF([7]Mides!F557=2,"X"," ")</f>
        <v>X</v>
      </c>
      <c r="F565" s="314" t="str">
        <f>[7]Mides!B557</f>
        <v>menor de edad</v>
      </c>
      <c r="G565" s="313" t="str">
        <f>IF(AND([7]Mides!H557&gt;=1,[7]Mides!H557&lt;=14),"X"," ")</f>
        <v>X</v>
      </c>
      <c r="H565" s="313" t="str">
        <f>IF(AND([7]Mides!H557&gt;=14,[7]Mides!H557&lt;=30),"X"," ")</f>
        <v>X</v>
      </c>
      <c r="I565" s="313" t="str">
        <f>IF(AND([7]Mides!H557&gt;=31,[7]Mides!H557&lt;=60),"X","  ")</f>
        <v xml:space="preserve">  </v>
      </c>
      <c r="J565" s="313" t="str">
        <f>IF([7]Mides!H557&gt;60,"X", "  ")</f>
        <v xml:space="preserve">  </v>
      </c>
      <c r="K565" s="315">
        <f>[7]Mides!N557</f>
        <v>0</v>
      </c>
      <c r="L565" s="315">
        <f>[7]Mides!K557</f>
        <v>0</v>
      </c>
      <c r="M565" s="315">
        <f>[7]Mides!L557</f>
        <v>0</v>
      </c>
      <c r="N565" s="315" t="str">
        <f>[7]Mides!M557</f>
        <v>x</v>
      </c>
      <c r="O565" s="315">
        <f t="shared" si="8"/>
        <v>0</v>
      </c>
      <c r="P565" s="315" t="str">
        <f>[7]Mides!R557</f>
        <v>Guatemala</v>
      </c>
      <c r="Q565" s="315" t="str">
        <f>[7]Mides!S557</f>
        <v>Guatemala</v>
      </c>
      <c r="R565" s="10"/>
      <c r="S565" s="10"/>
      <c r="T565" s="10"/>
      <c r="U565" s="10"/>
      <c r="V565" s="10"/>
      <c r="W565" s="10"/>
      <c r="X565" s="10"/>
      <c r="Y565" s="10"/>
    </row>
    <row r="566" spans="2:25" ht="15.6" x14ac:dyDescent="0.3">
      <c r="B566" s="311" t="str">
        <f>[7]Mides!E558</f>
        <v>Antony</v>
      </c>
      <c r="C566" s="312" t="str">
        <f>[7]Mides!D558</f>
        <v>Bolcarcel</v>
      </c>
      <c r="D566" s="313" t="str">
        <f>IF([7]Mides!F558=1,"X"," ")</f>
        <v xml:space="preserve"> </v>
      </c>
      <c r="E566" s="313" t="str">
        <f>IF([7]Mides!F558=2,"X"," ")</f>
        <v>X</v>
      </c>
      <c r="F566" s="314" t="str">
        <f>[7]Mides!B558</f>
        <v>menor de edad</v>
      </c>
      <c r="G566" s="313" t="str">
        <f>IF(AND([7]Mides!H558&gt;=1,[7]Mides!H558&lt;=14),"X"," ")</f>
        <v>X</v>
      </c>
      <c r="H566" s="313" t="str">
        <f>IF(AND([7]Mides!H558&gt;=14,[7]Mides!H558&lt;=30),"X"," ")</f>
        <v xml:space="preserve"> </v>
      </c>
      <c r="I566" s="313" t="str">
        <f>IF(AND([7]Mides!H558&gt;=31,[7]Mides!H558&lt;=60),"X","  ")</f>
        <v xml:space="preserve">  </v>
      </c>
      <c r="J566" s="313" t="str">
        <f>IF([7]Mides!H558&gt;60,"X", "  ")</f>
        <v xml:space="preserve">  </v>
      </c>
      <c r="K566" s="315">
        <f>[7]Mides!N558</f>
        <v>0</v>
      </c>
      <c r="L566" s="315">
        <f>[7]Mides!K558</f>
        <v>0</v>
      </c>
      <c r="M566" s="315">
        <f>[7]Mides!L558</f>
        <v>0</v>
      </c>
      <c r="N566" s="315" t="str">
        <f>[7]Mides!M558</f>
        <v>x</v>
      </c>
      <c r="O566" s="315">
        <f t="shared" si="8"/>
        <v>0</v>
      </c>
      <c r="P566" s="315" t="str">
        <f>[7]Mides!R558</f>
        <v>Guatemala</v>
      </c>
      <c r="Q566" s="315" t="str">
        <f>[7]Mides!S558</f>
        <v>Guatemala</v>
      </c>
      <c r="R566" s="10"/>
      <c r="S566" s="10"/>
      <c r="T566" s="10"/>
      <c r="U566" s="10"/>
      <c r="V566" s="10"/>
      <c r="W566" s="10"/>
      <c r="X566" s="10"/>
      <c r="Y566" s="10"/>
    </row>
    <row r="567" spans="2:25" ht="15.6" x14ac:dyDescent="0.3">
      <c r="B567" s="311" t="str">
        <f>[7]Mides!E559</f>
        <v>Andre</v>
      </c>
      <c r="C567" s="312" t="str">
        <f>[7]Mides!D559</f>
        <v>Carrillo</v>
      </c>
      <c r="D567" s="313" t="str">
        <f>IF([7]Mides!F559=1,"X"," ")</f>
        <v xml:space="preserve"> </v>
      </c>
      <c r="E567" s="313" t="str">
        <f>IF([7]Mides!F559=2,"X"," ")</f>
        <v>X</v>
      </c>
      <c r="F567" s="314" t="str">
        <f>[7]Mides!B559</f>
        <v>menor de edad</v>
      </c>
      <c r="G567" s="313" t="str">
        <f>IF(AND([7]Mides!H559&gt;=1,[7]Mides!H559&lt;=14),"X"," ")</f>
        <v>X</v>
      </c>
      <c r="H567" s="313" t="str">
        <f>IF(AND([7]Mides!H559&gt;=14,[7]Mides!H559&lt;=30),"X"," ")</f>
        <v xml:space="preserve"> </v>
      </c>
      <c r="I567" s="313" t="str">
        <f>IF(AND([7]Mides!H559&gt;=31,[7]Mides!H559&lt;=60),"X","  ")</f>
        <v xml:space="preserve">  </v>
      </c>
      <c r="J567" s="313" t="str">
        <f>IF([7]Mides!H559&gt;60,"X", "  ")</f>
        <v xml:space="preserve">  </v>
      </c>
      <c r="K567" s="315">
        <f>[7]Mides!N559</f>
        <v>0</v>
      </c>
      <c r="L567" s="315">
        <f>[7]Mides!K559</f>
        <v>0</v>
      </c>
      <c r="M567" s="315">
        <f>[7]Mides!L559</f>
        <v>0</v>
      </c>
      <c r="N567" s="315" t="str">
        <f>[7]Mides!M559</f>
        <v>x</v>
      </c>
      <c r="O567" s="315">
        <f t="shared" si="8"/>
        <v>0</v>
      </c>
      <c r="P567" s="315" t="str">
        <f>[7]Mides!R559</f>
        <v>Guatemala</v>
      </c>
      <c r="Q567" s="315" t="str">
        <f>[7]Mides!S559</f>
        <v>Guatemala</v>
      </c>
      <c r="R567" s="10"/>
      <c r="S567" s="10"/>
      <c r="T567" s="10"/>
      <c r="U567" s="10"/>
      <c r="V567" s="10"/>
      <c r="W567" s="10"/>
      <c r="X567" s="10"/>
      <c r="Y567" s="10"/>
    </row>
    <row r="568" spans="2:25" ht="15.6" x14ac:dyDescent="0.3">
      <c r="B568" s="311" t="str">
        <f>[7]Mides!E560</f>
        <v>Maria</v>
      </c>
      <c r="C568" s="312" t="str">
        <f>[7]Mides!D560</f>
        <v>Sapon</v>
      </c>
      <c r="D568" s="313" t="str">
        <f>IF([7]Mides!F560=1,"X"," ")</f>
        <v>X</v>
      </c>
      <c r="E568" s="313" t="str">
        <f>IF([7]Mides!F560=2,"X"," ")</f>
        <v xml:space="preserve"> </v>
      </c>
      <c r="F568" s="314">
        <f>[7]Mides!B560</f>
        <v>1713373600801</v>
      </c>
      <c r="G568" s="313" t="str">
        <f>IF(AND([7]Mides!H560&gt;=1,[7]Mides!H560&lt;=14),"X"," ")</f>
        <v xml:space="preserve"> </v>
      </c>
      <c r="H568" s="313" t="str">
        <f>IF(AND([7]Mides!H560&gt;=14,[7]Mides!H560&lt;=30),"X"," ")</f>
        <v xml:space="preserve"> </v>
      </c>
      <c r="I568" s="313" t="str">
        <f>IF(AND([7]Mides!H560&gt;=31,[7]Mides!H560&lt;=60),"X","  ")</f>
        <v>X</v>
      </c>
      <c r="J568" s="313" t="str">
        <f>IF([7]Mides!H560&gt;60,"X", "  ")</f>
        <v xml:space="preserve">  </v>
      </c>
      <c r="K568" s="315">
        <f>[7]Mides!N560</f>
        <v>0</v>
      </c>
      <c r="L568" s="315">
        <f>[7]Mides!K560</f>
        <v>0</v>
      </c>
      <c r="M568" s="315">
        <f>[7]Mides!L560</f>
        <v>0</v>
      </c>
      <c r="N568" s="315" t="str">
        <f>[7]Mides!M560</f>
        <v>x</v>
      </c>
      <c r="O568" s="315">
        <f t="shared" si="8"/>
        <v>0</v>
      </c>
      <c r="P568" s="315" t="str">
        <f>[7]Mides!R560</f>
        <v>Guatemala</v>
      </c>
      <c r="Q568" s="315" t="str">
        <f>[7]Mides!S560</f>
        <v>Guatemala</v>
      </c>
      <c r="R568" s="10"/>
      <c r="S568" s="10"/>
      <c r="T568" s="10"/>
      <c r="U568" s="10"/>
      <c r="V568" s="10"/>
      <c r="W568" s="10"/>
      <c r="X568" s="10"/>
      <c r="Y568" s="10"/>
    </row>
    <row r="569" spans="2:25" ht="15.6" x14ac:dyDescent="0.3">
      <c r="B569" s="311" t="str">
        <f>[7]Mides!E561</f>
        <v>Wilber</v>
      </c>
      <c r="C569" s="312" t="str">
        <f>[7]Mides!D561</f>
        <v>Luna</v>
      </c>
      <c r="D569" s="313" t="str">
        <f>IF([7]Mides!F561=1,"X"," ")</f>
        <v xml:space="preserve"> </v>
      </c>
      <c r="E569" s="313" t="str">
        <f>IF([7]Mides!F561=2,"X"," ")</f>
        <v>X</v>
      </c>
      <c r="F569" s="314">
        <f>[7]Mides!B561</f>
        <v>3005481920101</v>
      </c>
      <c r="G569" s="313" t="str">
        <f>IF(AND([7]Mides!H561&gt;=1,[7]Mides!H561&lt;=14),"X"," ")</f>
        <v xml:space="preserve"> </v>
      </c>
      <c r="H569" s="313" t="str">
        <f>IF(AND([7]Mides!H561&gt;=14,[7]Mides!H561&lt;=30),"X"," ")</f>
        <v>X</v>
      </c>
      <c r="I569" s="313" t="str">
        <f>IF(AND([7]Mides!H561&gt;=31,[7]Mides!H561&lt;=60),"X","  ")</f>
        <v xml:space="preserve">  </v>
      </c>
      <c r="J569" s="313" t="str">
        <f>IF([7]Mides!H561&gt;60,"X", "  ")</f>
        <v xml:space="preserve">  </v>
      </c>
      <c r="K569" s="315">
        <f>[7]Mides!N561</f>
        <v>0</v>
      </c>
      <c r="L569" s="315">
        <f>[7]Mides!K561</f>
        <v>0</v>
      </c>
      <c r="M569" s="315">
        <f>[7]Mides!L561</f>
        <v>0</v>
      </c>
      <c r="N569" s="315" t="str">
        <f>[7]Mides!M561</f>
        <v>x</v>
      </c>
      <c r="O569" s="315">
        <f t="shared" si="8"/>
        <v>0</v>
      </c>
      <c r="P569" s="315" t="str">
        <f>[7]Mides!R561</f>
        <v>Guatemala</v>
      </c>
      <c r="Q569" s="315" t="str">
        <f>[7]Mides!S561</f>
        <v>Guatemala</v>
      </c>
      <c r="R569" s="10"/>
      <c r="S569" s="10"/>
      <c r="T569" s="10"/>
      <c r="U569" s="10"/>
      <c r="V569" s="10"/>
      <c r="W569" s="10"/>
      <c r="X569" s="10"/>
      <c r="Y569" s="10"/>
    </row>
    <row r="570" spans="2:25" ht="15.6" x14ac:dyDescent="0.3">
      <c r="B570" s="311" t="str">
        <f>[7]Mides!E562</f>
        <v>Nalleli</v>
      </c>
      <c r="C570" s="312" t="str">
        <f>[7]Mides!D562</f>
        <v>Palacios</v>
      </c>
      <c r="D570" s="313" t="str">
        <f>IF([7]Mides!F562=1,"X"," ")</f>
        <v>X</v>
      </c>
      <c r="E570" s="313" t="str">
        <f>IF([7]Mides!F562=2,"X"," ")</f>
        <v xml:space="preserve"> </v>
      </c>
      <c r="F570" s="314" t="str">
        <f>[7]Mides!B562</f>
        <v>menor de edad</v>
      </c>
      <c r="G570" s="313" t="str">
        <f>IF(AND([7]Mides!H562&gt;=1,[7]Mides!H562&lt;=14),"X"," ")</f>
        <v xml:space="preserve"> </v>
      </c>
      <c r="H570" s="313" t="str">
        <f>IF(AND([7]Mides!H562&gt;=14,[7]Mides!H562&lt;=30),"X"," ")</f>
        <v>X</v>
      </c>
      <c r="I570" s="313" t="str">
        <f>IF(AND([7]Mides!H562&gt;=31,[7]Mides!H562&lt;=60),"X","  ")</f>
        <v xml:space="preserve">  </v>
      </c>
      <c r="J570" s="313" t="str">
        <f>IF([7]Mides!H562&gt;60,"X", "  ")</f>
        <v xml:space="preserve">  </v>
      </c>
      <c r="K570" s="315">
        <f>[7]Mides!N562</f>
        <v>0</v>
      </c>
      <c r="L570" s="315">
        <f>[7]Mides!K562</f>
        <v>0</v>
      </c>
      <c r="M570" s="315">
        <f>[7]Mides!L562</f>
        <v>0</v>
      </c>
      <c r="N570" s="315" t="str">
        <f>[7]Mides!M562</f>
        <v>x</v>
      </c>
      <c r="O570" s="315">
        <f t="shared" si="8"/>
        <v>0</v>
      </c>
      <c r="P570" s="315" t="str">
        <f>[7]Mides!R562</f>
        <v>Guatemala</v>
      </c>
      <c r="Q570" s="315" t="str">
        <f>[7]Mides!S562</f>
        <v>Guatemala</v>
      </c>
      <c r="R570" s="10"/>
      <c r="S570" s="10"/>
      <c r="T570" s="10"/>
      <c r="U570" s="10"/>
      <c r="V570" s="10"/>
      <c r="W570" s="10"/>
      <c r="X570" s="10"/>
      <c r="Y570" s="10"/>
    </row>
    <row r="571" spans="2:25" ht="15.6" x14ac:dyDescent="0.3">
      <c r="B571" s="311" t="str">
        <f>[7]Mides!E563</f>
        <v>Jaqueline</v>
      </c>
      <c r="C571" s="312" t="str">
        <f>[7]Mides!D563</f>
        <v>Vazquez</v>
      </c>
      <c r="D571" s="313" t="str">
        <f>IF([7]Mides!F563=1,"X"," ")</f>
        <v>X</v>
      </c>
      <c r="E571" s="313" t="str">
        <f>IF([7]Mides!F563=2,"X"," ")</f>
        <v xml:space="preserve"> </v>
      </c>
      <c r="F571" s="314" t="str">
        <f>[7]Mides!B563</f>
        <v>menor de edad</v>
      </c>
      <c r="G571" s="313" t="str">
        <f>IF(AND([7]Mides!H563&gt;=1,[7]Mides!H563&lt;=14),"X"," ")</f>
        <v xml:space="preserve"> </v>
      </c>
      <c r="H571" s="313" t="str">
        <f>IF(AND([7]Mides!H563&gt;=14,[7]Mides!H563&lt;=30),"X"," ")</f>
        <v>X</v>
      </c>
      <c r="I571" s="313" t="str">
        <f>IF(AND([7]Mides!H563&gt;=31,[7]Mides!H563&lt;=60),"X","  ")</f>
        <v xml:space="preserve">  </v>
      </c>
      <c r="J571" s="313" t="str">
        <f>IF([7]Mides!H563&gt;60,"X", "  ")</f>
        <v xml:space="preserve">  </v>
      </c>
      <c r="K571" s="315">
        <f>[7]Mides!N563</f>
        <v>0</v>
      </c>
      <c r="L571" s="315">
        <f>[7]Mides!K563</f>
        <v>0</v>
      </c>
      <c r="M571" s="315">
        <f>[7]Mides!L563</f>
        <v>0</v>
      </c>
      <c r="N571" s="315" t="str">
        <f>[7]Mides!M563</f>
        <v>x</v>
      </c>
      <c r="O571" s="315">
        <f t="shared" si="8"/>
        <v>0</v>
      </c>
      <c r="P571" s="315" t="str">
        <f>[7]Mides!R563</f>
        <v>Guatemala</v>
      </c>
      <c r="Q571" s="315" t="str">
        <f>[7]Mides!S563</f>
        <v>Guatemala</v>
      </c>
      <c r="R571" s="10"/>
      <c r="S571" s="10"/>
      <c r="T571" s="10"/>
      <c r="U571" s="10"/>
      <c r="V571" s="10"/>
      <c r="W571" s="10"/>
      <c r="X571" s="10"/>
      <c r="Y571" s="10"/>
    </row>
    <row r="572" spans="2:25" ht="15.6" x14ac:dyDescent="0.3">
      <c r="B572" s="311" t="str">
        <f>[7]Mides!E564</f>
        <v>Vanesa</v>
      </c>
      <c r="C572" s="312" t="str">
        <f>[7]Mides!D564</f>
        <v>Lopez</v>
      </c>
      <c r="D572" s="313" t="str">
        <f>IF([7]Mides!F564=1,"X"," ")</f>
        <v>X</v>
      </c>
      <c r="E572" s="313" t="str">
        <f>IF([7]Mides!F564=2,"X"," ")</f>
        <v xml:space="preserve"> </v>
      </c>
      <c r="F572" s="314" t="str">
        <f>[7]Mides!B564</f>
        <v>menor de edad</v>
      </c>
      <c r="G572" s="313" t="str">
        <f>IF(AND([7]Mides!H564&gt;=1,[7]Mides!H564&lt;=14),"X"," ")</f>
        <v xml:space="preserve"> </v>
      </c>
      <c r="H572" s="313" t="str">
        <f>IF(AND([7]Mides!H564&gt;=14,[7]Mides!H564&lt;=30),"X"," ")</f>
        <v>X</v>
      </c>
      <c r="I572" s="313" t="str">
        <f>IF(AND([7]Mides!H564&gt;=31,[7]Mides!H564&lt;=60),"X","  ")</f>
        <v xml:space="preserve">  </v>
      </c>
      <c r="J572" s="313" t="str">
        <f>IF([7]Mides!H564&gt;60,"X", "  ")</f>
        <v xml:space="preserve">  </v>
      </c>
      <c r="K572" s="315">
        <f>[7]Mides!N564</f>
        <v>0</v>
      </c>
      <c r="L572" s="315">
        <f>[7]Mides!K564</f>
        <v>0</v>
      </c>
      <c r="M572" s="315">
        <f>[7]Mides!L564</f>
        <v>0</v>
      </c>
      <c r="N572" s="315" t="str">
        <f>[7]Mides!M564</f>
        <v>x</v>
      </c>
      <c r="O572" s="315">
        <f t="shared" si="8"/>
        <v>0</v>
      </c>
      <c r="P572" s="315" t="str">
        <f>[7]Mides!R564</f>
        <v>Guatemala</v>
      </c>
      <c r="Q572" s="315" t="str">
        <f>[7]Mides!S564</f>
        <v>Guatemala</v>
      </c>
      <c r="R572" s="10"/>
      <c r="S572" s="10"/>
      <c r="T572" s="10"/>
      <c r="U572" s="10"/>
      <c r="V572" s="10"/>
      <c r="W572" s="10"/>
      <c r="X572" s="10"/>
      <c r="Y572" s="10"/>
    </row>
    <row r="573" spans="2:25" ht="15.6" x14ac:dyDescent="0.3">
      <c r="B573" s="311" t="str">
        <f>[7]Mides!E565</f>
        <v>Jose</v>
      </c>
      <c r="C573" s="312" t="str">
        <f>[7]Mides!D565</f>
        <v>Moran</v>
      </c>
      <c r="D573" s="313" t="str">
        <f>IF([7]Mides!F565=1,"X"," ")</f>
        <v xml:space="preserve"> </v>
      </c>
      <c r="E573" s="313" t="str">
        <f>IF([7]Mides!F565=2,"X"," ")</f>
        <v>X</v>
      </c>
      <c r="F573" s="314">
        <f>[7]Mides!B565</f>
        <v>3478380220501</v>
      </c>
      <c r="G573" s="313" t="str">
        <f>IF(AND([7]Mides!H565&gt;=1,[7]Mides!H565&lt;=14),"X"," ")</f>
        <v xml:space="preserve"> </v>
      </c>
      <c r="H573" s="313" t="str">
        <f>IF(AND([7]Mides!H565&gt;=14,[7]Mides!H565&lt;=30),"X"," ")</f>
        <v>X</v>
      </c>
      <c r="I573" s="313" t="str">
        <f>IF(AND([7]Mides!H565&gt;=31,[7]Mides!H565&lt;=60),"X","  ")</f>
        <v xml:space="preserve">  </v>
      </c>
      <c r="J573" s="313" t="str">
        <f>IF([7]Mides!H565&gt;60,"X", "  ")</f>
        <v xml:space="preserve">  </v>
      </c>
      <c r="K573" s="315">
        <f>[7]Mides!N565</f>
        <v>0</v>
      </c>
      <c r="L573" s="315">
        <f>[7]Mides!K565</f>
        <v>0</v>
      </c>
      <c r="M573" s="315">
        <f>[7]Mides!L565</f>
        <v>0</v>
      </c>
      <c r="N573" s="315" t="str">
        <f>[7]Mides!M565</f>
        <v>x</v>
      </c>
      <c r="O573" s="315">
        <f t="shared" si="8"/>
        <v>0</v>
      </c>
      <c r="P573" s="315" t="str">
        <f>[7]Mides!R565</f>
        <v>Guatemala</v>
      </c>
      <c r="Q573" s="315" t="str">
        <f>[7]Mides!S565</f>
        <v>Guatemala</v>
      </c>
      <c r="R573" s="10"/>
      <c r="S573" s="10"/>
      <c r="T573" s="10"/>
      <c r="U573" s="10"/>
      <c r="V573" s="10"/>
      <c r="W573" s="10"/>
      <c r="X573" s="10"/>
      <c r="Y573" s="10"/>
    </row>
    <row r="574" spans="2:25" ht="15.6" x14ac:dyDescent="0.3">
      <c r="B574" s="311" t="str">
        <f>[7]Mides!E566</f>
        <v>Shirley</v>
      </c>
      <c r="C574" s="312" t="str">
        <f>[7]Mides!D566</f>
        <v>Vasquez</v>
      </c>
      <c r="D574" s="313" t="str">
        <f>IF([7]Mides!F566=1,"X"," ")</f>
        <v>X</v>
      </c>
      <c r="E574" s="313" t="str">
        <f>IF([7]Mides!F566=2,"X"," ")</f>
        <v xml:space="preserve"> </v>
      </c>
      <c r="F574" s="314" t="str">
        <f>[7]Mides!B566</f>
        <v>menor de edad</v>
      </c>
      <c r="G574" s="313" t="str">
        <f>IF(AND([7]Mides!H566&gt;=1,[7]Mides!H566&lt;=14),"X"," ")</f>
        <v>X</v>
      </c>
      <c r="H574" s="313" t="str">
        <f>IF(AND([7]Mides!H566&gt;=14,[7]Mides!H566&lt;=30),"X"," ")</f>
        <v xml:space="preserve"> </v>
      </c>
      <c r="I574" s="313" t="str">
        <f>IF(AND([7]Mides!H566&gt;=31,[7]Mides!H566&lt;=60),"X","  ")</f>
        <v xml:space="preserve">  </v>
      </c>
      <c r="J574" s="313" t="str">
        <f>IF([7]Mides!H566&gt;60,"X", "  ")</f>
        <v xml:space="preserve">  </v>
      </c>
      <c r="K574" s="315">
        <f>[7]Mides!N566</f>
        <v>0</v>
      </c>
      <c r="L574" s="315">
        <f>[7]Mides!K566</f>
        <v>0</v>
      </c>
      <c r="M574" s="315">
        <f>[7]Mides!L566</f>
        <v>0</v>
      </c>
      <c r="N574" s="315" t="str">
        <f>[7]Mides!M566</f>
        <v>x</v>
      </c>
      <c r="O574" s="315">
        <f t="shared" si="8"/>
        <v>0</v>
      </c>
      <c r="P574" s="315" t="str">
        <f>[7]Mides!R566</f>
        <v>Guatemala</v>
      </c>
      <c r="Q574" s="315" t="str">
        <f>[7]Mides!S566</f>
        <v>Guatemala</v>
      </c>
      <c r="R574" s="10"/>
      <c r="S574" s="10"/>
      <c r="T574" s="10"/>
      <c r="U574" s="10"/>
      <c r="V574" s="10"/>
      <c r="W574" s="10"/>
      <c r="X574" s="10"/>
      <c r="Y574" s="10"/>
    </row>
    <row r="575" spans="2:25" ht="15.6" x14ac:dyDescent="0.3">
      <c r="B575" s="311" t="str">
        <f>[7]Mides!E567</f>
        <v>Cristian</v>
      </c>
      <c r="C575" s="312" t="str">
        <f>[7]Mides!D567</f>
        <v>Rosales</v>
      </c>
      <c r="D575" s="313" t="str">
        <f>IF([7]Mides!F567=1,"X"," ")</f>
        <v xml:space="preserve"> </v>
      </c>
      <c r="E575" s="313" t="str">
        <f>IF([7]Mides!F567=2,"X"," ")</f>
        <v>X</v>
      </c>
      <c r="F575" s="314">
        <f>[7]Mides!B567</f>
        <v>2940720120101</v>
      </c>
      <c r="G575" s="313" t="str">
        <f>IF(AND([7]Mides!H567&gt;=1,[7]Mides!H567&lt;=14),"X"," ")</f>
        <v xml:space="preserve"> </v>
      </c>
      <c r="H575" s="313" t="str">
        <f>IF(AND([7]Mides!H567&gt;=14,[7]Mides!H567&lt;=30),"X"," ")</f>
        <v>X</v>
      </c>
      <c r="I575" s="313" t="str">
        <f>IF(AND([7]Mides!H567&gt;=31,[7]Mides!H567&lt;=60),"X","  ")</f>
        <v xml:space="preserve">  </v>
      </c>
      <c r="J575" s="313" t="str">
        <f>IF([7]Mides!H567&gt;60,"X", "  ")</f>
        <v xml:space="preserve">  </v>
      </c>
      <c r="K575" s="315">
        <f>[7]Mides!N567</f>
        <v>0</v>
      </c>
      <c r="L575" s="315">
        <f>[7]Mides!K567</f>
        <v>0</v>
      </c>
      <c r="M575" s="315">
        <f>[7]Mides!L567</f>
        <v>0</v>
      </c>
      <c r="N575" s="315" t="str">
        <f>[7]Mides!M567</f>
        <v>x</v>
      </c>
      <c r="O575" s="315">
        <f t="shared" si="8"/>
        <v>0</v>
      </c>
      <c r="P575" s="315" t="str">
        <f>[7]Mides!R567</f>
        <v>Guatemala</v>
      </c>
      <c r="Q575" s="315" t="str">
        <f>[7]Mides!S567</f>
        <v>Guatemala</v>
      </c>
      <c r="R575" s="10"/>
      <c r="S575" s="10"/>
      <c r="T575" s="10"/>
      <c r="U575" s="10"/>
      <c r="V575" s="10"/>
      <c r="W575" s="10"/>
      <c r="X575" s="10"/>
      <c r="Y575" s="10"/>
    </row>
    <row r="576" spans="2:25" ht="15.6" x14ac:dyDescent="0.3">
      <c r="B576" s="311" t="str">
        <f>[7]Mides!E568</f>
        <v>Laura</v>
      </c>
      <c r="C576" s="312" t="str">
        <f>[7]Mides!D568</f>
        <v>Garcia</v>
      </c>
      <c r="D576" s="313" t="str">
        <f>IF([7]Mides!F568=1,"X"," ")</f>
        <v>X</v>
      </c>
      <c r="E576" s="313" t="str">
        <f>IF([7]Mides!F568=2,"X"," ")</f>
        <v xml:space="preserve"> </v>
      </c>
      <c r="F576" s="314">
        <f>[7]Mides!B568</f>
        <v>1783739310101</v>
      </c>
      <c r="G576" s="313" t="str">
        <f>IF(AND([7]Mides!H568&gt;=1,[7]Mides!H568&lt;=14),"X"," ")</f>
        <v xml:space="preserve"> </v>
      </c>
      <c r="H576" s="313" t="str">
        <f>IF(AND([7]Mides!H568&gt;=14,[7]Mides!H568&lt;=30),"X"," ")</f>
        <v xml:space="preserve"> </v>
      </c>
      <c r="I576" s="313" t="str">
        <f>IF(AND([7]Mides!H568&gt;=31,[7]Mides!H568&lt;=60),"X","  ")</f>
        <v>X</v>
      </c>
      <c r="J576" s="313" t="str">
        <f>IF([7]Mides!H568&gt;60,"X", "  ")</f>
        <v xml:space="preserve">  </v>
      </c>
      <c r="K576" s="315">
        <f>[7]Mides!N568</f>
        <v>0</v>
      </c>
      <c r="L576" s="315">
        <f>[7]Mides!K568</f>
        <v>0</v>
      </c>
      <c r="M576" s="315">
        <f>[7]Mides!L568</f>
        <v>0</v>
      </c>
      <c r="N576" s="315" t="str">
        <f>[7]Mides!M568</f>
        <v>x</v>
      </c>
      <c r="O576" s="315">
        <f t="shared" si="8"/>
        <v>0</v>
      </c>
      <c r="P576" s="315" t="str">
        <f>[7]Mides!R568</f>
        <v>Guatemala</v>
      </c>
      <c r="Q576" s="315" t="str">
        <f>[7]Mides!S568</f>
        <v>Guatemala</v>
      </c>
      <c r="R576" s="10"/>
      <c r="S576" s="10"/>
      <c r="T576" s="10"/>
      <c r="U576" s="10"/>
      <c r="V576" s="10"/>
      <c r="W576" s="10"/>
      <c r="X576" s="10"/>
      <c r="Y576" s="10"/>
    </row>
    <row r="577" spans="2:25" ht="15.6" x14ac:dyDescent="0.3">
      <c r="B577" s="311" t="str">
        <f>[7]Mides!E569</f>
        <v>Javier</v>
      </c>
      <c r="C577" s="312" t="str">
        <f>[7]Mides!D569</f>
        <v>Marroquin</v>
      </c>
      <c r="D577" s="313" t="str">
        <f>IF([7]Mides!F569=1,"X"," ")</f>
        <v xml:space="preserve"> </v>
      </c>
      <c r="E577" s="313" t="str">
        <f>IF([7]Mides!F569=2,"X"," ")</f>
        <v>X</v>
      </c>
      <c r="F577" s="314" t="str">
        <f>[7]Mides!B569</f>
        <v>menro de edad</v>
      </c>
      <c r="G577" s="313" t="str">
        <f>IF(AND([7]Mides!H569&gt;=1,[7]Mides!H569&lt;=14),"X"," ")</f>
        <v>X</v>
      </c>
      <c r="H577" s="313" t="str">
        <f>IF(AND([7]Mides!H569&gt;=14,[7]Mides!H569&lt;=30),"X"," ")</f>
        <v xml:space="preserve"> </v>
      </c>
      <c r="I577" s="313" t="str">
        <f>IF(AND([7]Mides!H569&gt;=31,[7]Mides!H569&lt;=60),"X","  ")</f>
        <v xml:space="preserve">  </v>
      </c>
      <c r="J577" s="313" t="str">
        <f>IF([7]Mides!H569&gt;60,"X", "  ")</f>
        <v xml:space="preserve">  </v>
      </c>
      <c r="K577" s="315">
        <f>[7]Mides!N569</f>
        <v>0</v>
      </c>
      <c r="L577" s="315">
        <f>[7]Mides!K569</f>
        <v>0</v>
      </c>
      <c r="M577" s="315">
        <f>[7]Mides!L569</f>
        <v>0</v>
      </c>
      <c r="N577" s="315" t="str">
        <f>[7]Mides!M569</f>
        <v>x</v>
      </c>
      <c r="O577" s="315">
        <f t="shared" si="8"/>
        <v>0</v>
      </c>
      <c r="P577" s="315" t="str">
        <f>[7]Mides!R569</f>
        <v>Guatemala</v>
      </c>
      <c r="Q577" s="315" t="str">
        <f>[7]Mides!S569</f>
        <v>Guatemala</v>
      </c>
      <c r="R577" s="10"/>
      <c r="S577" s="10"/>
      <c r="T577" s="10"/>
      <c r="U577" s="10"/>
      <c r="V577" s="10"/>
      <c r="W577" s="10"/>
      <c r="X577" s="10"/>
      <c r="Y577" s="10"/>
    </row>
    <row r="578" spans="2:25" ht="15.6" x14ac:dyDescent="0.3">
      <c r="B578" s="311" t="str">
        <f>[7]Mides!E570</f>
        <v>Victor</v>
      </c>
      <c r="C578" s="312" t="str">
        <f>[7]Mides!D570</f>
        <v>Alvarez</v>
      </c>
      <c r="D578" s="313" t="str">
        <f>IF([7]Mides!F570=1,"X"," ")</f>
        <v xml:space="preserve"> </v>
      </c>
      <c r="E578" s="313" t="str">
        <f>IF([7]Mides!F570=2,"X"," ")</f>
        <v>X</v>
      </c>
      <c r="F578" s="314">
        <f>[7]Mides!B570</f>
        <v>2204932350101</v>
      </c>
      <c r="G578" s="313" t="str">
        <f>IF(AND([7]Mides!H570&gt;=1,[7]Mides!H570&lt;=14),"X"," ")</f>
        <v xml:space="preserve"> </v>
      </c>
      <c r="H578" s="313" t="str">
        <f>IF(AND([7]Mides!H570&gt;=14,[7]Mides!H570&lt;=30),"X"," ")</f>
        <v xml:space="preserve"> </v>
      </c>
      <c r="I578" s="313" t="str">
        <f>IF(AND([7]Mides!H570&gt;=31,[7]Mides!H570&lt;=60),"X","  ")</f>
        <v xml:space="preserve">  </v>
      </c>
      <c r="J578" s="313" t="str">
        <f>IF([7]Mides!H570&gt;60,"X", "  ")</f>
        <v xml:space="preserve">  </v>
      </c>
      <c r="K578" s="315">
        <f>[7]Mides!N570</f>
        <v>0</v>
      </c>
      <c r="L578" s="315">
        <f>[7]Mides!K570</f>
        <v>0</v>
      </c>
      <c r="M578" s="315">
        <f>[7]Mides!L570</f>
        <v>0</v>
      </c>
      <c r="N578" s="315" t="str">
        <f>[7]Mides!M570</f>
        <v>x</v>
      </c>
      <c r="O578" s="315">
        <f t="shared" si="8"/>
        <v>0</v>
      </c>
      <c r="P578" s="315" t="str">
        <f>[7]Mides!R570</f>
        <v>Guatemala</v>
      </c>
      <c r="Q578" s="315" t="str">
        <f>[7]Mides!S570</f>
        <v>Guatemala</v>
      </c>
      <c r="R578" s="10"/>
      <c r="S578" s="10"/>
      <c r="T578" s="10"/>
      <c r="U578" s="10"/>
      <c r="V578" s="10"/>
      <c r="W578" s="10"/>
      <c r="X578" s="10"/>
      <c r="Y578" s="10"/>
    </row>
    <row r="579" spans="2:25" ht="15.6" x14ac:dyDescent="0.3">
      <c r="B579" s="311" t="str">
        <f>[7]Mides!E571</f>
        <v>Alexander</v>
      </c>
      <c r="C579" s="312" t="str">
        <f>[7]Mides!D571</f>
        <v>Ixchoy</v>
      </c>
      <c r="D579" s="313" t="str">
        <f>IF([7]Mides!F571=1,"X"," ")</f>
        <v xml:space="preserve"> </v>
      </c>
      <c r="E579" s="313" t="str">
        <f>IF([7]Mides!F571=2,"X"," ")</f>
        <v>X</v>
      </c>
      <c r="F579" s="314" t="str">
        <f>[7]Mides!B571</f>
        <v>menor de edad</v>
      </c>
      <c r="G579" s="313" t="str">
        <f>IF(AND([7]Mides!H571&gt;=1,[7]Mides!H571&lt;=14),"X"," ")</f>
        <v>X</v>
      </c>
      <c r="H579" s="313" t="str">
        <f>IF(AND([7]Mides!H571&gt;=14,[7]Mides!H571&lt;=30),"X"," ")</f>
        <v>X</v>
      </c>
      <c r="I579" s="313" t="str">
        <f>IF(AND([7]Mides!H571&gt;=31,[7]Mides!H571&lt;=60),"X","  ")</f>
        <v xml:space="preserve">  </v>
      </c>
      <c r="J579" s="313" t="str">
        <f>IF([7]Mides!H571&gt;60,"X", "  ")</f>
        <v xml:space="preserve">  </v>
      </c>
      <c r="K579" s="315">
        <f>[7]Mides!N571</f>
        <v>0</v>
      </c>
      <c r="L579" s="315">
        <f>[7]Mides!K571</f>
        <v>0</v>
      </c>
      <c r="M579" s="315">
        <f>[7]Mides!L571</f>
        <v>0</v>
      </c>
      <c r="N579" s="315" t="str">
        <f>[7]Mides!M571</f>
        <v>x</v>
      </c>
      <c r="O579" s="315">
        <f t="shared" si="8"/>
        <v>0</v>
      </c>
      <c r="P579" s="315" t="str">
        <f>[7]Mides!R571</f>
        <v>Guatemala</v>
      </c>
      <c r="Q579" s="315" t="str">
        <f>[7]Mides!S571</f>
        <v>Guatemala</v>
      </c>
      <c r="R579" s="10"/>
      <c r="S579" s="10"/>
      <c r="T579" s="10"/>
      <c r="U579" s="10"/>
      <c r="V579" s="10"/>
      <c r="W579" s="10"/>
      <c r="X579" s="10"/>
      <c r="Y579" s="10"/>
    </row>
    <row r="580" spans="2:25" ht="15.6" x14ac:dyDescent="0.3">
      <c r="B580" s="311" t="str">
        <f>[7]Mides!E572</f>
        <v>Jonathan</v>
      </c>
      <c r="C580" s="312" t="str">
        <f>[7]Mides!D572</f>
        <v>Monterrozo</v>
      </c>
      <c r="D580" s="313" t="str">
        <f>IF([7]Mides!F572=1,"X"," ")</f>
        <v xml:space="preserve"> </v>
      </c>
      <c r="E580" s="313" t="str">
        <f>IF([7]Mides!F572=2,"X"," ")</f>
        <v>X</v>
      </c>
      <c r="F580" s="314">
        <f>[7]Mides!B572</f>
        <v>2987953450101</v>
      </c>
      <c r="G580" s="313" t="str">
        <f>IF(AND([7]Mides!H572&gt;=1,[7]Mides!H572&lt;=14),"X"," ")</f>
        <v xml:space="preserve"> </v>
      </c>
      <c r="H580" s="313" t="str">
        <f>IF(AND([7]Mides!H572&gt;=14,[7]Mides!H572&lt;=30),"X"," ")</f>
        <v>X</v>
      </c>
      <c r="I580" s="313" t="str">
        <f>IF(AND([7]Mides!H572&gt;=31,[7]Mides!H572&lt;=60),"X","  ")</f>
        <v xml:space="preserve">  </v>
      </c>
      <c r="J580" s="313" t="str">
        <f>IF([7]Mides!H572&gt;60,"X", "  ")</f>
        <v xml:space="preserve">  </v>
      </c>
      <c r="K580" s="315">
        <f>[7]Mides!N572</f>
        <v>0</v>
      </c>
      <c r="L580" s="315">
        <f>[7]Mides!K572</f>
        <v>0</v>
      </c>
      <c r="M580" s="315">
        <f>[7]Mides!L572</f>
        <v>0</v>
      </c>
      <c r="N580" s="315" t="str">
        <f>[7]Mides!M572</f>
        <v>x</v>
      </c>
      <c r="O580" s="315">
        <f t="shared" si="8"/>
        <v>0</v>
      </c>
      <c r="P580" s="315" t="str">
        <f>[7]Mides!R572</f>
        <v>Guatemala</v>
      </c>
      <c r="Q580" s="315" t="str">
        <f>[7]Mides!S572</f>
        <v>Guatemala</v>
      </c>
      <c r="R580" s="10"/>
      <c r="S580" s="10"/>
      <c r="T580" s="10"/>
      <c r="U580" s="10"/>
      <c r="V580" s="10"/>
      <c r="W580" s="10"/>
      <c r="X580" s="10"/>
      <c r="Y580" s="10"/>
    </row>
    <row r="581" spans="2:25" ht="15.6" x14ac:dyDescent="0.3">
      <c r="B581" s="311" t="str">
        <f>[7]Mides!E573</f>
        <v>Rosario</v>
      </c>
      <c r="C581" s="312" t="str">
        <f>[7]Mides!D573</f>
        <v>Andrino</v>
      </c>
      <c r="D581" s="313" t="str">
        <f>IF([7]Mides!F573=1,"X"," ")</f>
        <v>X</v>
      </c>
      <c r="E581" s="313" t="str">
        <f>IF([7]Mides!F573=2,"X"," ")</f>
        <v xml:space="preserve"> </v>
      </c>
      <c r="F581" s="314">
        <f>[7]Mides!B573</f>
        <v>1662198860101</v>
      </c>
      <c r="G581" s="313" t="str">
        <f>IF(AND([7]Mides!H573&gt;=1,[7]Mides!H573&lt;=14),"X"," ")</f>
        <v xml:space="preserve"> </v>
      </c>
      <c r="H581" s="313" t="str">
        <f>IF(AND([7]Mides!H573&gt;=14,[7]Mides!H573&lt;=30),"X"," ")</f>
        <v xml:space="preserve"> </v>
      </c>
      <c r="I581" s="313" t="str">
        <f>IF(AND([7]Mides!H573&gt;=31,[7]Mides!H573&lt;=60),"X","  ")</f>
        <v xml:space="preserve">  </v>
      </c>
      <c r="J581" s="313" t="str">
        <f>IF([7]Mides!H573&gt;60,"X", "  ")</f>
        <v>X</v>
      </c>
      <c r="K581" s="315">
        <f>[7]Mides!N573</f>
        <v>0</v>
      </c>
      <c r="L581" s="315">
        <f>[7]Mides!K573</f>
        <v>0</v>
      </c>
      <c r="M581" s="315">
        <f>[7]Mides!L573</f>
        <v>0</v>
      </c>
      <c r="N581" s="315" t="str">
        <f>[7]Mides!M573</f>
        <v>x</v>
      </c>
      <c r="O581" s="315">
        <f t="shared" si="8"/>
        <v>0</v>
      </c>
      <c r="P581" s="315" t="str">
        <f>[7]Mides!R573</f>
        <v>Guatemala</v>
      </c>
      <c r="Q581" s="315" t="str">
        <f>[7]Mides!S573</f>
        <v>Guatemala</v>
      </c>
      <c r="R581" s="10"/>
      <c r="S581" s="10"/>
      <c r="T581" s="10"/>
      <c r="U581" s="10"/>
      <c r="V581" s="10"/>
      <c r="W581" s="10"/>
      <c r="X581" s="10"/>
      <c r="Y581" s="10"/>
    </row>
    <row r="582" spans="2:25" ht="15.6" x14ac:dyDescent="0.3">
      <c r="B582" s="311" t="str">
        <f>[7]Mides!E574</f>
        <v>Jose</v>
      </c>
      <c r="C582" s="312" t="str">
        <f>[7]Mides!D574</f>
        <v>Sapon</v>
      </c>
      <c r="D582" s="313" t="str">
        <f>IF([7]Mides!F574=1,"X"," ")</f>
        <v xml:space="preserve"> </v>
      </c>
      <c r="E582" s="313" t="str">
        <f>IF([7]Mides!F574=2,"X"," ")</f>
        <v>X</v>
      </c>
      <c r="F582" s="314">
        <f>[7]Mides!B574</f>
        <v>1993486930801</v>
      </c>
      <c r="G582" s="313" t="str">
        <f>IF(AND([7]Mides!H574&gt;=1,[7]Mides!H574&lt;=14),"X"," ")</f>
        <v xml:space="preserve"> </v>
      </c>
      <c r="H582" s="313" t="str">
        <f>IF(AND([7]Mides!H574&gt;=14,[7]Mides!H574&lt;=30),"X"," ")</f>
        <v xml:space="preserve"> </v>
      </c>
      <c r="I582" s="313" t="str">
        <f>IF(AND([7]Mides!H574&gt;=31,[7]Mides!H574&lt;=60),"X","  ")</f>
        <v xml:space="preserve">  </v>
      </c>
      <c r="J582" s="313" t="str">
        <f>IF([7]Mides!H574&gt;60,"X", "  ")</f>
        <v>X</v>
      </c>
      <c r="K582" s="315">
        <f>[7]Mides!N574</f>
        <v>0</v>
      </c>
      <c r="L582" s="315">
        <f>[7]Mides!K574</f>
        <v>0</v>
      </c>
      <c r="M582" s="315">
        <f>[7]Mides!L574</f>
        <v>0</v>
      </c>
      <c r="N582" s="315" t="str">
        <f>[7]Mides!M574</f>
        <v>x</v>
      </c>
      <c r="O582" s="315">
        <f t="shared" si="8"/>
        <v>0</v>
      </c>
      <c r="P582" s="315" t="str">
        <f>[7]Mides!R574</f>
        <v>Guatemala</v>
      </c>
      <c r="Q582" s="315" t="str">
        <f>[7]Mides!S574</f>
        <v>Guatemala</v>
      </c>
      <c r="R582" s="10"/>
      <c r="S582" s="10"/>
      <c r="T582" s="10"/>
      <c r="U582" s="10"/>
      <c r="V582" s="10"/>
      <c r="W582" s="10"/>
      <c r="X582" s="10"/>
      <c r="Y582" s="10"/>
    </row>
    <row r="583" spans="2:25" ht="15.6" x14ac:dyDescent="0.3">
      <c r="B583" s="311" t="str">
        <f>[7]Mides!E575</f>
        <v>Kevin</v>
      </c>
      <c r="C583" s="312" t="str">
        <f>[7]Mides!D575</f>
        <v xml:space="preserve">Gramajo </v>
      </c>
      <c r="D583" s="313" t="str">
        <f>IF([7]Mides!F575=1,"X"," ")</f>
        <v xml:space="preserve"> </v>
      </c>
      <c r="E583" s="313" t="str">
        <f>IF([7]Mides!F575=2,"X"," ")</f>
        <v>X</v>
      </c>
      <c r="F583" s="314" t="str">
        <f>[7]Mides!B575</f>
        <v>menor de edad</v>
      </c>
      <c r="G583" s="313" t="str">
        <f>IF(AND([7]Mides!H575&gt;=1,[7]Mides!H575&lt;=14),"X"," ")</f>
        <v xml:space="preserve"> </v>
      </c>
      <c r="H583" s="313" t="str">
        <f>IF(AND([7]Mides!H575&gt;=14,[7]Mides!H575&lt;=30),"X"," ")</f>
        <v>X</v>
      </c>
      <c r="I583" s="313" t="str">
        <f>IF(AND([7]Mides!H575&gt;=31,[7]Mides!H575&lt;=60),"X","  ")</f>
        <v xml:space="preserve">  </v>
      </c>
      <c r="J583" s="313" t="str">
        <f>IF([7]Mides!H575&gt;60,"X", "  ")</f>
        <v xml:space="preserve">  </v>
      </c>
      <c r="K583" s="315">
        <f>[7]Mides!N575</f>
        <v>0</v>
      </c>
      <c r="L583" s="315">
        <f>[7]Mides!K575</f>
        <v>0</v>
      </c>
      <c r="M583" s="315">
        <f>[7]Mides!L575</f>
        <v>0</v>
      </c>
      <c r="N583" s="315" t="str">
        <f>[7]Mides!M575</f>
        <v>x</v>
      </c>
      <c r="O583" s="315">
        <f t="shared" si="8"/>
        <v>0</v>
      </c>
      <c r="P583" s="315" t="str">
        <f>[7]Mides!R575</f>
        <v>Guatemala</v>
      </c>
      <c r="Q583" s="315" t="str">
        <f>[7]Mides!S575</f>
        <v>Guatemala</v>
      </c>
      <c r="R583" s="10"/>
      <c r="S583" s="10"/>
      <c r="T583" s="10"/>
      <c r="U583" s="10"/>
      <c r="V583" s="10"/>
      <c r="W583" s="10"/>
      <c r="X583" s="10"/>
      <c r="Y583" s="10"/>
    </row>
    <row r="584" spans="2:25" ht="15.6" x14ac:dyDescent="0.3">
      <c r="B584" s="311" t="str">
        <f>[7]Mides!E576</f>
        <v>Silvia</v>
      </c>
      <c r="C584" s="312" t="str">
        <f>[7]Mides!D576</f>
        <v>Mazariegos</v>
      </c>
      <c r="D584" s="313" t="str">
        <f>IF([7]Mides!F576=1,"X"," ")</f>
        <v>X</v>
      </c>
      <c r="E584" s="313" t="str">
        <f>IF([7]Mides!F576=2,"X"," ")</f>
        <v xml:space="preserve"> </v>
      </c>
      <c r="F584" s="314">
        <f>[7]Mides!B576</f>
        <v>2371279890114</v>
      </c>
      <c r="G584" s="313" t="str">
        <f>IF(AND([7]Mides!H576&gt;=1,[7]Mides!H576&lt;=14),"X"," ")</f>
        <v xml:space="preserve"> </v>
      </c>
      <c r="H584" s="313" t="str">
        <f>IF(AND([7]Mides!H576&gt;=14,[7]Mides!H576&lt;=30),"X"," ")</f>
        <v xml:space="preserve"> </v>
      </c>
      <c r="I584" s="313" t="str">
        <f>IF(AND([7]Mides!H576&gt;=31,[7]Mides!H576&lt;=60),"X","  ")</f>
        <v>X</v>
      </c>
      <c r="J584" s="313" t="str">
        <f>IF([7]Mides!H576&gt;60,"X", "  ")</f>
        <v xml:space="preserve">  </v>
      </c>
      <c r="K584" s="315">
        <f>[7]Mides!N576</f>
        <v>0</v>
      </c>
      <c r="L584" s="315">
        <f>[7]Mides!K576</f>
        <v>0</v>
      </c>
      <c r="M584" s="315">
        <f>[7]Mides!L576</f>
        <v>0</v>
      </c>
      <c r="N584" s="315" t="str">
        <f>[7]Mides!M576</f>
        <v>x</v>
      </c>
      <c r="O584" s="315">
        <f t="shared" si="8"/>
        <v>0</v>
      </c>
      <c r="P584" s="315" t="str">
        <f>[7]Mides!R576</f>
        <v>Guatemala</v>
      </c>
      <c r="Q584" s="315" t="str">
        <f>[7]Mides!S576</f>
        <v>Guatemala</v>
      </c>
      <c r="R584" s="10"/>
      <c r="S584" s="10"/>
      <c r="T584" s="10"/>
      <c r="U584" s="10"/>
      <c r="V584" s="10"/>
      <c r="W584" s="10"/>
      <c r="X584" s="10"/>
      <c r="Y584" s="10"/>
    </row>
    <row r="585" spans="2:25" ht="15.6" x14ac:dyDescent="0.3">
      <c r="B585" s="311" t="str">
        <f>[7]Mides!E577</f>
        <v>Maria</v>
      </c>
      <c r="C585" s="312" t="str">
        <f>[7]Mides!D577</f>
        <v>Sapon</v>
      </c>
      <c r="D585" s="313" t="str">
        <f>IF([7]Mides!F577=1,"X"," ")</f>
        <v>X</v>
      </c>
      <c r="E585" s="313" t="str">
        <f>IF([7]Mides!F577=2,"X"," ")</f>
        <v xml:space="preserve"> </v>
      </c>
      <c r="F585" s="314">
        <f>[7]Mides!B577</f>
        <v>1713373600801</v>
      </c>
      <c r="G585" s="313" t="str">
        <f>IF(AND([7]Mides!H577&gt;=1,[7]Mides!H577&lt;=14),"X"," ")</f>
        <v xml:space="preserve"> </v>
      </c>
      <c r="H585" s="313" t="str">
        <f>IF(AND([7]Mides!H577&gt;=14,[7]Mides!H577&lt;=30),"X"," ")</f>
        <v xml:space="preserve"> </v>
      </c>
      <c r="I585" s="313" t="str">
        <f>IF(AND([7]Mides!H577&gt;=31,[7]Mides!H577&lt;=60),"X","  ")</f>
        <v>X</v>
      </c>
      <c r="J585" s="313" t="str">
        <f>IF([7]Mides!H577&gt;60,"X", "  ")</f>
        <v xml:space="preserve">  </v>
      </c>
      <c r="K585" s="315">
        <f>[7]Mides!N577</f>
        <v>0</v>
      </c>
      <c r="L585" s="315">
        <f>[7]Mides!K577</f>
        <v>0</v>
      </c>
      <c r="M585" s="315">
        <f>[7]Mides!L577</f>
        <v>0</v>
      </c>
      <c r="N585" s="315" t="str">
        <f>[7]Mides!M577</f>
        <v>x</v>
      </c>
      <c r="O585" s="315">
        <f t="shared" si="8"/>
        <v>0</v>
      </c>
      <c r="P585" s="315" t="str">
        <f>[7]Mides!R577</f>
        <v>Guatemala</v>
      </c>
      <c r="Q585" s="315" t="str">
        <f>[7]Mides!S577</f>
        <v>Guatemala</v>
      </c>
      <c r="R585" s="10"/>
      <c r="S585" s="10"/>
      <c r="T585" s="10"/>
      <c r="U585" s="10"/>
      <c r="V585" s="10"/>
      <c r="W585" s="10"/>
      <c r="X585" s="10"/>
      <c r="Y585" s="10"/>
    </row>
    <row r="586" spans="2:25" ht="15.6" x14ac:dyDescent="0.3">
      <c r="B586" s="311" t="str">
        <f>[7]Mides!E578</f>
        <v>Aura</v>
      </c>
      <c r="C586" s="312" t="str">
        <f>[7]Mides!D578</f>
        <v>Garcia</v>
      </c>
      <c r="D586" s="313" t="str">
        <f>IF([7]Mides!F578=1,"X"," ")</f>
        <v>X</v>
      </c>
      <c r="E586" s="313" t="str">
        <f>IF([7]Mides!F578=2,"X"," ")</f>
        <v xml:space="preserve"> </v>
      </c>
      <c r="F586" s="314" t="str">
        <f>[7]Mides!B578</f>
        <v>menor de edad</v>
      </c>
      <c r="G586" s="313" t="str">
        <f>IF(AND([7]Mides!H578&gt;=1,[7]Mides!H578&lt;=14),"X"," ")</f>
        <v>X</v>
      </c>
      <c r="H586" s="313" t="str">
        <f>IF(AND([7]Mides!H578&gt;=14,[7]Mides!H578&lt;=30),"X"," ")</f>
        <v xml:space="preserve"> </v>
      </c>
      <c r="I586" s="313" t="str">
        <f>IF(AND([7]Mides!H578&gt;=31,[7]Mides!H578&lt;=60),"X","  ")</f>
        <v xml:space="preserve">  </v>
      </c>
      <c r="J586" s="313" t="str">
        <f>IF([7]Mides!H578&gt;60,"X", "  ")</f>
        <v xml:space="preserve">  </v>
      </c>
      <c r="K586" s="315">
        <f>[7]Mides!N578</f>
        <v>0</v>
      </c>
      <c r="L586" s="315">
        <f>[7]Mides!K578</f>
        <v>0</v>
      </c>
      <c r="M586" s="315">
        <f>[7]Mides!L578</f>
        <v>0</v>
      </c>
      <c r="N586" s="315" t="str">
        <f>[7]Mides!M578</f>
        <v>x</v>
      </c>
      <c r="O586" s="315">
        <f t="shared" si="8"/>
        <v>0</v>
      </c>
      <c r="P586" s="315" t="str">
        <f>[7]Mides!R578</f>
        <v>Guatemala</v>
      </c>
      <c r="Q586" s="315" t="str">
        <f>[7]Mides!S578</f>
        <v>Guatemala</v>
      </c>
      <c r="R586" s="10"/>
      <c r="S586" s="10"/>
      <c r="T586" s="10"/>
      <c r="U586" s="10"/>
      <c r="V586" s="10"/>
      <c r="W586" s="10"/>
      <c r="X586" s="10"/>
      <c r="Y586" s="10"/>
    </row>
    <row r="587" spans="2:25" ht="15.6" x14ac:dyDescent="0.3">
      <c r="B587" s="311" t="str">
        <f>[7]Mides!E579</f>
        <v>Fatima</v>
      </c>
      <c r="C587" s="312" t="str">
        <f>[7]Mides!D579</f>
        <v>Flores</v>
      </c>
      <c r="D587" s="313" t="str">
        <f>IF([7]Mides!F579=1,"X"," ")</f>
        <v>X</v>
      </c>
      <c r="E587" s="313" t="str">
        <f>IF([7]Mides!F579=2,"X"," ")</f>
        <v xml:space="preserve"> </v>
      </c>
      <c r="F587" s="314" t="str">
        <f>[7]Mides!B579</f>
        <v>menor de edad</v>
      </c>
      <c r="G587" s="313" t="str">
        <f>IF(AND([7]Mides!H579&gt;=1,[7]Mides!H579&lt;=14),"X"," ")</f>
        <v>X</v>
      </c>
      <c r="H587" s="313" t="str">
        <f>IF(AND([7]Mides!H579&gt;=14,[7]Mides!H579&lt;=30),"X"," ")</f>
        <v xml:space="preserve"> </v>
      </c>
      <c r="I587" s="313" t="str">
        <f>IF(AND([7]Mides!H579&gt;=31,[7]Mides!H579&lt;=60),"X","  ")</f>
        <v xml:space="preserve">  </v>
      </c>
      <c r="J587" s="313" t="str">
        <f>IF([7]Mides!H579&gt;60,"X", "  ")</f>
        <v xml:space="preserve">  </v>
      </c>
      <c r="K587" s="315">
        <f>[7]Mides!N579</f>
        <v>0</v>
      </c>
      <c r="L587" s="315">
        <f>[7]Mides!K579</f>
        <v>0</v>
      </c>
      <c r="M587" s="315">
        <f>[7]Mides!L579</f>
        <v>0</v>
      </c>
      <c r="N587" s="315" t="str">
        <f>[7]Mides!M579</f>
        <v>x</v>
      </c>
      <c r="O587" s="315">
        <f t="shared" si="8"/>
        <v>0</v>
      </c>
      <c r="P587" s="315" t="str">
        <f>[7]Mides!R579</f>
        <v>Guatemala</v>
      </c>
      <c r="Q587" s="315" t="str">
        <f>[7]Mides!S579</f>
        <v>Guatemala</v>
      </c>
      <c r="R587" s="10"/>
      <c r="S587" s="10"/>
      <c r="T587" s="10"/>
      <c r="U587" s="10"/>
      <c r="V587" s="10"/>
      <c r="W587" s="10"/>
      <c r="X587" s="10"/>
      <c r="Y587" s="10"/>
    </row>
    <row r="588" spans="2:25" ht="15.6" x14ac:dyDescent="0.3">
      <c r="B588" s="311" t="str">
        <f>[7]Mides!E580</f>
        <v>Cuindy</v>
      </c>
      <c r="C588" s="312" t="str">
        <f>[7]Mides!D580</f>
        <v>Santizo</v>
      </c>
      <c r="D588" s="313" t="str">
        <f>IF([7]Mides!F580=1,"X"," ")</f>
        <v>X</v>
      </c>
      <c r="E588" s="313" t="str">
        <f>IF([7]Mides!F580=2,"X"," ")</f>
        <v xml:space="preserve"> </v>
      </c>
      <c r="F588" s="314">
        <f>[7]Mides!B580</f>
        <v>2431223650101</v>
      </c>
      <c r="G588" s="313" t="str">
        <f>IF(AND([7]Mides!H580&gt;=1,[7]Mides!H580&lt;=14),"X"," ")</f>
        <v xml:space="preserve"> </v>
      </c>
      <c r="H588" s="313" t="str">
        <f>IF(AND([7]Mides!H580&gt;=14,[7]Mides!H580&lt;=30),"X"," ")</f>
        <v>X</v>
      </c>
      <c r="I588" s="313" t="str">
        <f>IF(AND([7]Mides!H580&gt;=31,[7]Mides!H580&lt;=60),"X","  ")</f>
        <v xml:space="preserve">  </v>
      </c>
      <c r="J588" s="313" t="str">
        <f>IF([7]Mides!H580&gt;60,"X", "  ")</f>
        <v xml:space="preserve">  </v>
      </c>
      <c r="K588" s="315">
        <f>[7]Mides!N580</f>
        <v>0</v>
      </c>
      <c r="L588" s="315">
        <f>[7]Mides!K580</f>
        <v>0</v>
      </c>
      <c r="M588" s="315">
        <f>[7]Mides!L580</f>
        <v>0</v>
      </c>
      <c r="N588" s="315" t="str">
        <f>[7]Mides!M580</f>
        <v>x</v>
      </c>
      <c r="O588" s="315">
        <f t="shared" si="8"/>
        <v>0</v>
      </c>
      <c r="P588" s="315" t="str">
        <f>[7]Mides!R580</f>
        <v>Guatemala</v>
      </c>
      <c r="Q588" s="315" t="str">
        <f>[7]Mides!S580</f>
        <v>Guatemala</v>
      </c>
      <c r="R588" s="10"/>
      <c r="S588" s="10"/>
      <c r="T588" s="10"/>
      <c r="U588" s="10"/>
      <c r="V588" s="10"/>
      <c r="W588" s="10"/>
      <c r="X588" s="10"/>
      <c r="Y588" s="10"/>
    </row>
    <row r="589" spans="2:25" ht="15.6" x14ac:dyDescent="0.3">
      <c r="B589" s="311" t="str">
        <f>[7]Mides!E581</f>
        <v>Jose</v>
      </c>
      <c r="C589" s="312" t="str">
        <f>[7]Mides!D581</f>
        <v>Arita</v>
      </c>
      <c r="D589" s="313" t="str">
        <f>IF([7]Mides!F581=1,"X"," ")</f>
        <v xml:space="preserve"> </v>
      </c>
      <c r="E589" s="313" t="str">
        <f>IF([7]Mides!F581=2,"X"," ")</f>
        <v>X</v>
      </c>
      <c r="F589" s="314">
        <f>[7]Mides!B581</f>
        <v>2461872470101</v>
      </c>
      <c r="G589" s="313" t="str">
        <f>IF(AND([7]Mides!H581&gt;=1,[7]Mides!H581&lt;=14),"X"," ")</f>
        <v xml:space="preserve"> </v>
      </c>
      <c r="H589" s="313" t="str">
        <f>IF(AND([7]Mides!H581&gt;=14,[7]Mides!H581&lt;=30),"X"," ")</f>
        <v xml:space="preserve"> </v>
      </c>
      <c r="I589" s="313" t="str">
        <f>IF(AND([7]Mides!H581&gt;=31,[7]Mides!H581&lt;=60),"X","  ")</f>
        <v>X</v>
      </c>
      <c r="J589" s="313" t="str">
        <f>IF([7]Mides!H581&gt;60,"X", "  ")</f>
        <v xml:space="preserve">  </v>
      </c>
      <c r="K589" s="315">
        <f>[7]Mides!N581</f>
        <v>0</v>
      </c>
      <c r="L589" s="315">
        <f>[7]Mides!K581</f>
        <v>0</v>
      </c>
      <c r="M589" s="315">
        <f>[7]Mides!L581</f>
        <v>0</v>
      </c>
      <c r="N589" s="315" t="str">
        <f>[7]Mides!M581</f>
        <v>x</v>
      </c>
      <c r="O589" s="315">
        <f t="shared" si="8"/>
        <v>0</v>
      </c>
      <c r="P589" s="315" t="str">
        <f>[7]Mides!R581</f>
        <v>Guatemala</v>
      </c>
      <c r="Q589" s="315" t="str">
        <f>[7]Mides!S581</f>
        <v>Guatemala</v>
      </c>
      <c r="R589" s="10"/>
      <c r="S589" s="10"/>
      <c r="T589" s="10"/>
      <c r="U589" s="10"/>
      <c r="V589" s="10"/>
      <c r="W589" s="10"/>
      <c r="X589" s="10"/>
      <c r="Y589" s="10"/>
    </row>
    <row r="590" spans="2:25" ht="15.6" x14ac:dyDescent="0.3">
      <c r="B590" s="311" t="str">
        <f>[7]Mides!E582</f>
        <v xml:space="preserve">horizon </v>
      </c>
      <c r="C590" s="312" t="str">
        <f>[7]Mides!D582</f>
        <v>Lopez</v>
      </c>
      <c r="D590" s="313" t="str">
        <f>IF([7]Mides!F582=1,"X"," ")</f>
        <v xml:space="preserve"> </v>
      </c>
      <c r="E590" s="313" t="str">
        <f>IF([7]Mides!F582=2,"X"," ")</f>
        <v>X</v>
      </c>
      <c r="F590" s="314" t="str">
        <f>[7]Mides!B582</f>
        <v>menor de edad</v>
      </c>
      <c r="G590" s="313" t="str">
        <f>IF(AND([7]Mides!H582&gt;=1,[7]Mides!H582&lt;=14),"X"," ")</f>
        <v>X</v>
      </c>
      <c r="H590" s="313" t="str">
        <f>IF(AND([7]Mides!H582&gt;=14,[7]Mides!H582&lt;=30),"X"," ")</f>
        <v xml:space="preserve"> </v>
      </c>
      <c r="I590" s="313" t="str">
        <f>IF(AND([7]Mides!H582&gt;=31,[7]Mides!H582&lt;=60),"X","  ")</f>
        <v xml:space="preserve">  </v>
      </c>
      <c r="J590" s="313" t="str">
        <f>IF([7]Mides!H582&gt;60,"X", "  ")</f>
        <v xml:space="preserve">  </v>
      </c>
      <c r="K590" s="315">
        <f>[7]Mides!N582</f>
        <v>0</v>
      </c>
      <c r="L590" s="315">
        <f>[7]Mides!K582</f>
        <v>0</v>
      </c>
      <c r="M590" s="315">
        <f>[7]Mides!L582</f>
        <v>0</v>
      </c>
      <c r="N590" s="315" t="str">
        <f>[7]Mides!M582</f>
        <v>x</v>
      </c>
      <c r="O590" s="315">
        <f t="shared" si="8"/>
        <v>0</v>
      </c>
      <c r="P590" s="315" t="str">
        <f>[7]Mides!R582</f>
        <v>Guatemala</v>
      </c>
      <c r="Q590" s="315" t="str">
        <f>[7]Mides!S582</f>
        <v>Guatemala</v>
      </c>
      <c r="R590" s="10"/>
      <c r="S590" s="10"/>
      <c r="T590" s="10"/>
      <c r="U590" s="10"/>
      <c r="V590" s="10"/>
      <c r="W590" s="10"/>
      <c r="X590" s="10"/>
      <c r="Y590" s="10"/>
    </row>
    <row r="591" spans="2:25" ht="15.6" x14ac:dyDescent="0.3">
      <c r="B591" s="311" t="str">
        <f>[7]Mides!E583</f>
        <v>Angel</v>
      </c>
      <c r="C591" s="312" t="str">
        <f>[7]Mides!D583</f>
        <v>Fernandez</v>
      </c>
      <c r="D591" s="313" t="str">
        <f>IF([7]Mides!F583=1,"X"," ")</f>
        <v xml:space="preserve"> </v>
      </c>
      <c r="E591" s="313" t="str">
        <f>IF([7]Mides!F583=2,"X"," ")</f>
        <v>X</v>
      </c>
      <c r="F591" s="314" t="str">
        <f>[7]Mides!B583</f>
        <v>menor de edad</v>
      </c>
      <c r="G591" s="313" t="str">
        <f>IF(AND([7]Mides!H583&gt;=1,[7]Mides!H583&lt;=14),"X"," ")</f>
        <v xml:space="preserve"> </v>
      </c>
      <c r="H591" s="313" t="str">
        <f>IF(AND([7]Mides!H583&gt;=14,[7]Mides!H583&lt;=30),"X"," ")</f>
        <v>X</v>
      </c>
      <c r="I591" s="313" t="str">
        <f>IF(AND([7]Mides!H583&gt;=31,[7]Mides!H583&lt;=60),"X","  ")</f>
        <v xml:space="preserve">  </v>
      </c>
      <c r="J591" s="313" t="str">
        <f>IF([7]Mides!H583&gt;60,"X", "  ")</f>
        <v xml:space="preserve">  </v>
      </c>
      <c r="K591" s="315">
        <f>[7]Mides!N583</f>
        <v>0</v>
      </c>
      <c r="L591" s="315">
        <f>[7]Mides!K583</f>
        <v>0</v>
      </c>
      <c r="M591" s="315">
        <f>[7]Mides!L583</f>
        <v>0</v>
      </c>
      <c r="N591" s="315" t="str">
        <f>[7]Mides!M583</f>
        <v>x</v>
      </c>
      <c r="O591" s="315">
        <f t="shared" ref="O591:O654" si="9">SUM(K591:N591)</f>
        <v>0</v>
      </c>
      <c r="P591" s="315" t="str">
        <f>[7]Mides!R583</f>
        <v>Guatemala</v>
      </c>
      <c r="Q591" s="315" t="str">
        <f>[7]Mides!S583</f>
        <v>Guatemala</v>
      </c>
      <c r="R591" s="10"/>
      <c r="S591" s="10"/>
      <c r="T591" s="10"/>
      <c r="U591" s="10"/>
      <c r="V591" s="10"/>
      <c r="W591" s="10"/>
      <c r="X591" s="10"/>
      <c r="Y591" s="10"/>
    </row>
    <row r="592" spans="2:25" ht="15.6" x14ac:dyDescent="0.3">
      <c r="B592" s="311" t="str">
        <f>[7]Mides!E584</f>
        <v>Nelson</v>
      </c>
      <c r="C592" s="312" t="str">
        <f>[7]Mides!D584</f>
        <v>Cunay</v>
      </c>
      <c r="D592" s="313" t="str">
        <f>IF([7]Mides!F584=1,"X"," ")</f>
        <v xml:space="preserve"> </v>
      </c>
      <c r="E592" s="313" t="str">
        <f>IF([7]Mides!F584=2,"X"," ")</f>
        <v>X</v>
      </c>
      <c r="F592" s="314" t="str">
        <f>[7]Mides!B584</f>
        <v>menor de edad</v>
      </c>
      <c r="G592" s="313" t="str">
        <f>IF(AND([7]Mides!H584&gt;=1,[7]Mides!H584&lt;=14),"X"," ")</f>
        <v xml:space="preserve"> </v>
      </c>
      <c r="H592" s="313" t="str">
        <f>IF(AND([7]Mides!H584&gt;=14,[7]Mides!H584&lt;=30),"X"," ")</f>
        <v>X</v>
      </c>
      <c r="I592" s="313" t="str">
        <f>IF(AND([7]Mides!H584&gt;=31,[7]Mides!H584&lt;=60),"X","  ")</f>
        <v xml:space="preserve">  </v>
      </c>
      <c r="J592" s="313" t="str">
        <f>IF([7]Mides!H584&gt;60,"X", "  ")</f>
        <v xml:space="preserve">  </v>
      </c>
      <c r="K592" s="315">
        <f>[7]Mides!N584</f>
        <v>0</v>
      </c>
      <c r="L592" s="315">
        <f>[7]Mides!K584</f>
        <v>0</v>
      </c>
      <c r="M592" s="315">
        <f>[7]Mides!L584</f>
        <v>0</v>
      </c>
      <c r="N592" s="315" t="str">
        <f>[7]Mides!M584</f>
        <v>x</v>
      </c>
      <c r="O592" s="315">
        <f t="shared" si="9"/>
        <v>0</v>
      </c>
      <c r="P592" s="315" t="str">
        <f>[7]Mides!R584</f>
        <v>Guatemala</v>
      </c>
      <c r="Q592" s="315" t="str">
        <f>[7]Mides!S584</f>
        <v>Guatemala</v>
      </c>
      <c r="R592" s="10"/>
      <c r="S592" s="10"/>
      <c r="T592" s="10"/>
      <c r="U592" s="10"/>
      <c r="V592" s="10"/>
      <c r="W592" s="10"/>
      <c r="X592" s="10"/>
      <c r="Y592" s="10"/>
    </row>
    <row r="593" spans="2:25" ht="15.6" x14ac:dyDescent="0.3">
      <c r="B593" s="311" t="str">
        <f>[7]Mides!E585</f>
        <v xml:space="preserve">Brian </v>
      </c>
      <c r="C593" s="312" t="str">
        <f>[7]Mides!D585</f>
        <v>Cabrera</v>
      </c>
      <c r="D593" s="313" t="str">
        <f>IF([7]Mides!F585=1,"X"," ")</f>
        <v xml:space="preserve"> </v>
      </c>
      <c r="E593" s="313" t="str">
        <f>IF([7]Mides!F585=2,"X"," ")</f>
        <v>X</v>
      </c>
      <c r="F593" s="314" t="str">
        <f>[7]Mides!B585</f>
        <v>menor de edad</v>
      </c>
      <c r="G593" s="313" t="str">
        <f>IF(AND([7]Mides!H585&gt;=1,[7]Mides!H585&lt;=14),"X"," ")</f>
        <v xml:space="preserve"> </v>
      </c>
      <c r="H593" s="313" t="str">
        <f>IF(AND([7]Mides!H585&gt;=14,[7]Mides!H585&lt;=30),"X"," ")</f>
        <v>X</v>
      </c>
      <c r="I593" s="313" t="str">
        <f>IF(AND([7]Mides!H585&gt;=31,[7]Mides!H585&lt;=60),"X","  ")</f>
        <v xml:space="preserve">  </v>
      </c>
      <c r="J593" s="313" t="str">
        <f>IF([7]Mides!H585&gt;60,"X", "  ")</f>
        <v xml:space="preserve">  </v>
      </c>
      <c r="K593" s="315">
        <f>[7]Mides!N585</f>
        <v>0</v>
      </c>
      <c r="L593" s="315">
        <f>[7]Mides!K585</f>
        <v>0</v>
      </c>
      <c r="M593" s="315">
        <f>[7]Mides!L585</f>
        <v>0</v>
      </c>
      <c r="N593" s="315" t="str">
        <f>[7]Mides!M585</f>
        <v>x</v>
      </c>
      <c r="O593" s="315">
        <f t="shared" si="9"/>
        <v>0</v>
      </c>
      <c r="P593" s="315" t="str">
        <f>[7]Mides!R585</f>
        <v>Guatemala</v>
      </c>
      <c r="Q593" s="315" t="str">
        <f>[7]Mides!S585</f>
        <v>Guatemala</v>
      </c>
      <c r="R593" s="10"/>
      <c r="S593" s="10"/>
      <c r="T593" s="10"/>
      <c r="U593" s="10"/>
      <c r="V593" s="10"/>
      <c r="W593" s="10"/>
      <c r="X593" s="10"/>
      <c r="Y593" s="10"/>
    </row>
    <row r="594" spans="2:25" ht="15.6" x14ac:dyDescent="0.3">
      <c r="B594" s="311" t="str">
        <f>[7]Mides!E586</f>
        <v>Jeremi</v>
      </c>
      <c r="C594" s="312" t="str">
        <f>[7]Mides!D586</f>
        <v>Sumale</v>
      </c>
      <c r="D594" s="313" t="str">
        <f>IF([7]Mides!F586=1,"X"," ")</f>
        <v xml:space="preserve"> </v>
      </c>
      <c r="E594" s="313" t="str">
        <f>IF([7]Mides!F586=2,"X"," ")</f>
        <v>X</v>
      </c>
      <c r="F594" s="314" t="str">
        <f>[7]Mides!B586</f>
        <v>menor de edad</v>
      </c>
      <c r="G594" s="313" t="str">
        <f>IF(AND([7]Mides!H586&gt;=1,[7]Mides!H586&lt;=14),"X"," ")</f>
        <v xml:space="preserve"> </v>
      </c>
      <c r="H594" s="313" t="str">
        <f>IF(AND([7]Mides!H586&gt;=14,[7]Mides!H586&lt;=30),"X"," ")</f>
        <v>X</v>
      </c>
      <c r="I594" s="313" t="str">
        <f>IF(AND([7]Mides!H586&gt;=31,[7]Mides!H586&lt;=60),"X","  ")</f>
        <v xml:space="preserve">  </v>
      </c>
      <c r="J594" s="313" t="str">
        <f>IF([7]Mides!H586&gt;60,"X", "  ")</f>
        <v xml:space="preserve">  </v>
      </c>
      <c r="K594" s="315">
        <f>[7]Mides!N586</f>
        <v>0</v>
      </c>
      <c r="L594" s="315">
        <f>[7]Mides!K586</f>
        <v>0</v>
      </c>
      <c r="M594" s="315">
        <f>[7]Mides!L586</f>
        <v>0</v>
      </c>
      <c r="N594" s="315" t="str">
        <f>[7]Mides!M586</f>
        <v>x</v>
      </c>
      <c r="O594" s="315">
        <f t="shared" si="9"/>
        <v>0</v>
      </c>
      <c r="P594" s="315" t="str">
        <f>[7]Mides!R586</f>
        <v>Guatemala</v>
      </c>
      <c r="Q594" s="315" t="str">
        <f>[7]Mides!S586</f>
        <v>Guatemala</v>
      </c>
      <c r="R594" s="10"/>
      <c r="S594" s="10"/>
      <c r="T594" s="10"/>
      <c r="U594" s="10"/>
      <c r="V594" s="10"/>
      <c r="W594" s="10"/>
      <c r="X594" s="10"/>
      <c r="Y594" s="10"/>
    </row>
    <row r="595" spans="2:25" ht="15.6" x14ac:dyDescent="0.3">
      <c r="B595" s="311" t="str">
        <f>[7]Mides!E587</f>
        <v>Karen</v>
      </c>
      <c r="C595" s="312" t="str">
        <f>[7]Mides!D587</f>
        <v>Gonzalez</v>
      </c>
      <c r="D595" s="313" t="str">
        <f>IF([7]Mides!F587=1,"X"," ")</f>
        <v>X</v>
      </c>
      <c r="E595" s="313" t="str">
        <f>IF([7]Mides!F587=2,"X"," ")</f>
        <v xml:space="preserve"> </v>
      </c>
      <c r="F595" s="314">
        <f>[7]Mides!B587</f>
        <v>1796351900101</v>
      </c>
      <c r="G595" s="313" t="str">
        <f>IF(AND([7]Mides!H587&gt;=1,[7]Mides!H587&lt;=14),"X"," ")</f>
        <v xml:space="preserve"> </v>
      </c>
      <c r="H595" s="313" t="str">
        <f>IF(AND([7]Mides!H587&gt;=14,[7]Mides!H587&lt;=30),"X"," ")</f>
        <v xml:space="preserve"> </v>
      </c>
      <c r="I595" s="313" t="str">
        <f>IF(AND([7]Mides!H587&gt;=31,[7]Mides!H587&lt;=60),"X","  ")</f>
        <v>X</v>
      </c>
      <c r="J595" s="313" t="str">
        <f>IF([7]Mides!H587&gt;60,"X", "  ")</f>
        <v xml:space="preserve">  </v>
      </c>
      <c r="K595" s="315">
        <f>[7]Mides!N587</f>
        <v>0</v>
      </c>
      <c r="L595" s="315">
        <f>[7]Mides!K587</f>
        <v>0</v>
      </c>
      <c r="M595" s="315">
        <f>[7]Mides!L587</f>
        <v>0</v>
      </c>
      <c r="N595" s="315" t="str">
        <f>[7]Mides!M587</f>
        <v>x</v>
      </c>
      <c r="O595" s="315">
        <f t="shared" si="9"/>
        <v>0</v>
      </c>
      <c r="P595" s="315" t="str">
        <f>[7]Mides!R587</f>
        <v>Guatemala</v>
      </c>
      <c r="Q595" s="315" t="str">
        <f>[7]Mides!S587</f>
        <v>Guatemala</v>
      </c>
      <c r="R595" s="10"/>
      <c r="S595" s="10"/>
      <c r="T595" s="10"/>
      <c r="U595" s="10"/>
      <c r="V595" s="10"/>
      <c r="W595" s="10"/>
      <c r="X595" s="10"/>
      <c r="Y595" s="10"/>
    </row>
    <row r="596" spans="2:25" ht="15.6" x14ac:dyDescent="0.3">
      <c r="B596" s="311" t="str">
        <f>[7]Mides!E588</f>
        <v>Luis</v>
      </c>
      <c r="C596" s="312" t="str">
        <f>[7]Mides!D588</f>
        <v>Morales</v>
      </c>
      <c r="D596" s="313" t="str">
        <f>IF([7]Mides!F588=1,"X"," ")</f>
        <v xml:space="preserve"> </v>
      </c>
      <c r="E596" s="313" t="str">
        <f>IF([7]Mides!F588=2,"X"," ")</f>
        <v>X</v>
      </c>
      <c r="F596" s="314">
        <f>[7]Mides!B588</f>
        <v>2435137470101</v>
      </c>
      <c r="G596" s="313" t="str">
        <f>IF(AND([7]Mides!H588&gt;=1,[7]Mides!H588&lt;=14),"X"," ")</f>
        <v xml:space="preserve"> </v>
      </c>
      <c r="H596" s="313" t="str">
        <f>IF(AND([7]Mides!H588&gt;=14,[7]Mides!H588&lt;=30),"X"," ")</f>
        <v xml:space="preserve"> </v>
      </c>
      <c r="I596" s="313" t="str">
        <f>IF(AND([7]Mides!H588&gt;=31,[7]Mides!H588&lt;=60),"X","  ")</f>
        <v>X</v>
      </c>
      <c r="J596" s="313" t="str">
        <f>IF([7]Mides!H588&gt;60,"X", "  ")</f>
        <v xml:space="preserve">  </v>
      </c>
      <c r="K596" s="315">
        <f>[7]Mides!N588</f>
        <v>0</v>
      </c>
      <c r="L596" s="315">
        <f>[7]Mides!K588</f>
        <v>0</v>
      </c>
      <c r="M596" s="315">
        <f>[7]Mides!L588</f>
        <v>0</v>
      </c>
      <c r="N596" s="315" t="str">
        <f>[7]Mides!M588</f>
        <v>x</v>
      </c>
      <c r="O596" s="315">
        <f t="shared" si="9"/>
        <v>0</v>
      </c>
      <c r="P596" s="315" t="str">
        <f>[7]Mides!R588</f>
        <v>Guatemala</v>
      </c>
      <c r="Q596" s="315" t="str">
        <f>[7]Mides!S588</f>
        <v>Guatemala</v>
      </c>
      <c r="R596" s="10"/>
      <c r="S596" s="10"/>
      <c r="T596" s="10"/>
      <c r="U596" s="10"/>
      <c r="V596" s="10"/>
      <c r="W596" s="10"/>
      <c r="X596" s="10"/>
      <c r="Y596" s="10"/>
    </row>
    <row r="597" spans="2:25" ht="15.6" x14ac:dyDescent="0.3">
      <c r="B597" s="311" t="str">
        <f>[7]Mides!E589</f>
        <v>Marlos</v>
      </c>
      <c r="C597" s="312" t="str">
        <f>[7]Mides!D589</f>
        <v>Cruz</v>
      </c>
      <c r="D597" s="313" t="str">
        <f>IF([7]Mides!F589=1,"X"," ")</f>
        <v xml:space="preserve"> </v>
      </c>
      <c r="E597" s="313" t="str">
        <f>IF([7]Mides!F589=2,"X"," ")</f>
        <v>X</v>
      </c>
      <c r="F597" s="314">
        <f>[7]Mides!B589</f>
        <v>1605390210101</v>
      </c>
      <c r="G597" s="313" t="str">
        <f>IF(AND([7]Mides!H589&gt;=1,[7]Mides!H589&lt;=14),"X"," ")</f>
        <v xml:space="preserve"> </v>
      </c>
      <c r="H597" s="313" t="str">
        <f>IF(AND([7]Mides!H589&gt;=14,[7]Mides!H589&lt;=30),"X"," ")</f>
        <v xml:space="preserve"> </v>
      </c>
      <c r="I597" s="313" t="str">
        <f>IF(AND([7]Mides!H589&gt;=31,[7]Mides!H589&lt;=60),"X","  ")</f>
        <v>X</v>
      </c>
      <c r="J597" s="313" t="str">
        <f>IF([7]Mides!H589&gt;60,"X", "  ")</f>
        <v xml:space="preserve">  </v>
      </c>
      <c r="K597" s="315">
        <f>[7]Mides!N589</f>
        <v>0</v>
      </c>
      <c r="L597" s="315">
        <f>[7]Mides!K589</f>
        <v>0</v>
      </c>
      <c r="M597" s="315">
        <f>[7]Mides!L589</f>
        <v>0</v>
      </c>
      <c r="N597" s="315" t="str">
        <f>[7]Mides!M589</f>
        <v>x</v>
      </c>
      <c r="O597" s="315">
        <f t="shared" si="9"/>
        <v>0</v>
      </c>
      <c r="P597" s="315" t="str">
        <f>[7]Mides!R589</f>
        <v>Guatemala</v>
      </c>
      <c r="Q597" s="315" t="str">
        <f>[7]Mides!S589</f>
        <v>Guatemala</v>
      </c>
      <c r="R597" s="10"/>
      <c r="S597" s="10"/>
      <c r="T597" s="10"/>
      <c r="U597" s="10"/>
      <c r="V597" s="10"/>
      <c r="W597" s="10"/>
      <c r="X597" s="10"/>
      <c r="Y597" s="10"/>
    </row>
    <row r="598" spans="2:25" ht="15.6" x14ac:dyDescent="0.3">
      <c r="B598" s="311" t="str">
        <f>[7]Mides!E590</f>
        <v>Nora</v>
      </c>
      <c r="C598" s="312" t="str">
        <f>[7]Mides!D590</f>
        <v>Giron</v>
      </c>
      <c r="D598" s="313" t="str">
        <f>IF([7]Mides!F590=1,"X"," ")</f>
        <v>X</v>
      </c>
      <c r="E598" s="313" t="str">
        <f>IF([7]Mides!F590=2,"X"," ")</f>
        <v xml:space="preserve"> </v>
      </c>
      <c r="F598" s="314">
        <f>[7]Mides!B590</f>
        <v>2200722210101</v>
      </c>
      <c r="G598" s="313" t="str">
        <f>IF(AND([7]Mides!H590&gt;=1,[7]Mides!H590&lt;=14),"X"," ")</f>
        <v xml:space="preserve"> </v>
      </c>
      <c r="H598" s="313" t="str">
        <f>IF(AND([7]Mides!H590&gt;=14,[7]Mides!H590&lt;=30),"X"," ")</f>
        <v xml:space="preserve"> </v>
      </c>
      <c r="I598" s="313" t="str">
        <f>IF(AND([7]Mides!H590&gt;=31,[7]Mides!H590&lt;=60),"X","  ")</f>
        <v>X</v>
      </c>
      <c r="J598" s="313" t="str">
        <f>IF([7]Mides!H590&gt;60,"X", "  ")</f>
        <v xml:space="preserve">  </v>
      </c>
      <c r="K598" s="315">
        <f>[7]Mides!N590</f>
        <v>0</v>
      </c>
      <c r="L598" s="315">
        <f>[7]Mides!K590</f>
        <v>0</v>
      </c>
      <c r="M598" s="315">
        <f>[7]Mides!L590</f>
        <v>0</v>
      </c>
      <c r="N598" s="315" t="str">
        <f>[7]Mides!M590</f>
        <v>x</v>
      </c>
      <c r="O598" s="315">
        <f t="shared" si="9"/>
        <v>0</v>
      </c>
      <c r="P598" s="315" t="str">
        <f>[7]Mides!R590</f>
        <v>Guatemala</v>
      </c>
      <c r="Q598" s="315" t="str">
        <f>[7]Mides!S590</f>
        <v>Guatemala</v>
      </c>
      <c r="R598" s="10"/>
      <c r="S598" s="10"/>
      <c r="T598" s="10"/>
      <c r="U598" s="10"/>
      <c r="V598" s="10"/>
      <c r="W598" s="10"/>
      <c r="X598" s="10"/>
      <c r="Y598" s="10"/>
    </row>
    <row r="599" spans="2:25" ht="15.6" x14ac:dyDescent="0.3">
      <c r="B599" s="311" t="str">
        <f>[7]Mides!E591</f>
        <v>Entimo</v>
      </c>
      <c r="C599" s="312" t="str">
        <f>[7]Mides!D591</f>
        <v>Corado</v>
      </c>
      <c r="D599" s="313" t="str">
        <f>IF([7]Mides!F591=1,"X"," ")</f>
        <v xml:space="preserve"> </v>
      </c>
      <c r="E599" s="313" t="str">
        <f>IF([7]Mides!F591=2,"X"," ")</f>
        <v>X</v>
      </c>
      <c r="F599" s="314">
        <f>[7]Mides!B591</f>
        <v>3701701481323</v>
      </c>
      <c r="G599" s="313" t="str">
        <f>IF(AND([7]Mides!H591&gt;=1,[7]Mides!H591&lt;=14),"X"," ")</f>
        <v xml:space="preserve"> </v>
      </c>
      <c r="H599" s="313" t="str">
        <f>IF(AND([7]Mides!H591&gt;=14,[7]Mides!H591&lt;=30),"X"," ")</f>
        <v xml:space="preserve"> </v>
      </c>
      <c r="I599" s="313" t="str">
        <f>IF(AND([7]Mides!H591&gt;=31,[7]Mides!H591&lt;=60),"X","  ")</f>
        <v>X</v>
      </c>
      <c r="J599" s="313" t="str">
        <f>IF([7]Mides!H591&gt;60,"X", "  ")</f>
        <v xml:space="preserve">  </v>
      </c>
      <c r="K599" s="315">
        <f>[7]Mides!N591</f>
        <v>0</v>
      </c>
      <c r="L599" s="315">
        <f>[7]Mides!K591</f>
        <v>0</v>
      </c>
      <c r="M599" s="315">
        <f>[7]Mides!L591</f>
        <v>0</v>
      </c>
      <c r="N599" s="315" t="str">
        <f>[7]Mides!M591</f>
        <v>x</v>
      </c>
      <c r="O599" s="315">
        <f t="shared" si="9"/>
        <v>0</v>
      </c>
      <c r="P599" s="315" t="str">
        <f>[7]Mides!R591</f>
        <v>Guatemala</v>
      </c>
      <c r="Q599" s="315" t="str">
        <f>[7]Mides!S591</f>
        <v>Guatemala</v>
      </c>
      <c r="R599" s="10"/>
      <c r="S599" s="10"/>
      <c r="T599" s="10"/>
      <c r="U599" s="10"/>
      <c r="V599" s="10"/>
      <c r="W599" s="10"/>
      <c r="X599" s="10"/>
      <c r="Y599" s="10"/>
    </row>
    <row r="600" spans="2:25" ht="15.6" x14ac:dyDescent="0.3">
      <c r="B600" s="311" t="str">
        <f>[7]Mides!E592</f>
        <v>Cristina</v>
      </c>
      <c r="C600" s="312" t="str">
        <f>[7]Mides!D592</f>
        <v>Rustrian</v>
      </c>
      <c r="D600" s="313" t="str">
        <f>IF([7]Mides!F592=1,"X"," ")</f>
        <v>X</v>
      </c>
      <c r="E600" s="313" t="str">
        <f>IF([7]Mides!F592=2,"X"," ")</f>
        <v xml:space="preserve"> </v>
      </c>
      <c r="F600" s="314">
        <f>[7]Mides!B592</f>
        <v>2239015200101</v>
      </c>
      <c r="G600" s="313" t="str">
        <f>IF(AND([7]Mides!H592&gt;=1,[7]Mides!H592&lt;=14),"X"," ")</f>
        <v xml:space="preserve"> </v>
      </c>
      <c r="H600" s="313" t="str">
        <f>IF(AND([7]Mides!H592&gt;=14,[7]Mides!H592&lt;=30),"X"," ")</f>
        <v xml:space="preserve"> </v>
      </c>
      <c r="I600" s="313" t="str">
        <f>IF(AND([7]Mides!H592&gt;=31,[7]Mides!H592&lt;=60),"X","  ")</f>
        <v xml:space="preserve">  </v>
      </c>
      <c r="J600" s="313" t="str">
        <f>IF([7]Mides!H592&gt;60,"X", "  ")</f>
        <v>X</v>
      </c>
      <c r="K600" s="315">
        <f>[7]Mides!N592</f>
        <v>0</v>
      </c>
      <c r="L600" s="315">
        <f>[7]Mides!K592</f>
        <v>0</v>
      </c>
      <c r="M600" s="315">
        <f>[7]Mides!L592</f>
        <v>0</v>
      </c>
      <c r="N600" s="315" t="str">
        <f>[7]Mides!M592</f>
        <v>x</v>
      </c>
      <c r="O600" s="315">
        <f t="shared" si="9"/>
        <v>0</v>
      </c>
      <c r="P600" s="315" t="str">
        <f>[7]Mides!R592</f>
        <v>Guatemala</v>
      </c>
      <c r="Q600" s="315" t="str">
        <f>[7]Mides!S592</f>
        <v>Guatemala</v>
      </c>
      <c r="R600" s="10"/>
      <c r="S600" s="10"/>
      <c r="T600" s="10"/>
      <c r="U600" s="10"/>
      <c r="V600" s="10"/>
      <c r="W600" s="10"/>
      <c r="X600" s="10"/>
      <c r="Y600" s="10"/>
    </row>
    <row r="601" spans="2:25" ht="15.6" x14ac:dyDescent="0.3">
      <c r="B601" s="311" t="str">
        <f>[7]Mides!E593</f>
        <v>Elder</v>
      </c>
      <c r="C601" s="312" t="str">
        <f>[7]Mides!D593</f>
        <v xml:space="preserve">Aceituno </v>
      </c>
      <c r="D601" s="313" t="str">
        <f>IF([7]Mides!F593=1,"X"," ")</f>
        <v xml:space="preserve"> </v>
      </c>
      <c r="E601" s="313" t="str">
        <f>IF([7]Mides!F593=2,"X"," ")</f>
        <v>X</v>
      </c>
      <c r="F601" s="314">
        <f>[7]Mides!B593</f>
        <v>197005217146</v>
      </c>
      <c r="G601" s="313" t="str">
        <f>IF(AND([7]Mides!H593&gt;=1,[7]Mides!H593&lt;=14),"X"," ")</f>
        <v xml:space="preserve"> </v>
      </c>
      <c r="H601" s="313" t="str">
        <f>IF(AND([7]Mides!H593&gt;=14,[7]Mides!H593&lt;=30),"X"," ")</f>
        <v xml:space="preserve"> </v>
      </c>
      <c r="I601" s="313" t="str">
        <f>IF(AND([7]Mides!H593&gt;=31,[7]Mides!H593&lt;=60),"X","  ")</f>
        <v>X</v>
      </c>
      <c r="J601" s="313" t="str">
        <f>IF([7]Mides!H593&gt;60,"X", "  ")</f>
        <v xml:space="preserve">  </v>
      </c>
      <c r="K601" s="315">
        <f>[7]Mides!N593</f>
        <v>0</v>
      </c>
      <c r="L601" s="315">
        <f>[7]Mides!K593</f>
        <v>0</v>
      </c>
      <c r="M601" s="315">
        <f>[7]Mides!L593</f>
        <v>0</v>
      </c>
      <c r="N601" s="315" t="str">
        <f>[7]Mides!M593</f>
        <v>x</v>
      </c>
      <c r="O601" s="315">
        <f t="shared" si="9"/>
        <v>0</v>
      </c>
      <c r="P601" s="315" t="str">
        <f>[7]Mides!R593</f>
        <v>Guatemala</v>
      </c>
      <c r="Q601" s="315" t="str">
        <f>[7]Mides!S593</f>
        <v>Guatemala</v>
      </c>
      <c r="R601" s="10"/>
      <c r="S601" s="10"/>
      <c r="T601" s="10"/>
      <c r="U601" s="10"/>
      <c r="V601" s="10"/>
      <c r="W601" s="10"/>
      <c r="X601" s="10"/>
      <c r="Y601" s="10"/>
    </row>
    <row r="602" spans="2:25" ht="15.6" x14ac:dyDescent="0.3">
      <c r="B602" s="311" t="str">
        <f>[7]Mides!E594</f>
        <v>Lucrecia</v>
      </c>
      <c r="C602" s="312" t="str">
        <f>[7]Mides!D594</f>
        <v>Noj</v>
      </c>
      <c r="D602" s="313" t="str">
        <f>IF([7]Mides!F594=1,"X"," ")</f>
        <v>X</v>
      </c>
      <c r="E602" s="313" t="str">
        <f>IF([7]Mides!F594=2,"X"," ")</f>
        <v xml:space="preserve"> </v>
      </c>
      <c r="F602" s="314">
        <f>[7]Mides!B594</f>
        <v>1611011270408</v>
      </c>
      <c r="G602" s="313" t="str">
        <f>IF(AND([7]Mides!H594&gt;=1,[7]Mides!H594&lt;=14),"X"," ")</f>
        <v xml:space="preserve"> </v>
      </c>
      <c r="H602" s="313" t="str">
        <f>IF(AND([7]Mides!H594&gt;=14,[7]Mides!H594&lt;=30),"X"," ")</f>
        <v xml:space="preserve"> </v>
      </c>
      <c r="I602" s="313" t="str">
        <f>IF(AND([7]Mides!H594&gt;=31,[7]Mides!H594&lt;=60),"X","  ")</f>
        <v>X</v>
      </c>
      <c r="J602" s="313" t="str">
        <f>IF([7]Mides!H594&gt;60,"X", "  ")</f>
        <v xml:space="preserve">  </v>
      </c>
      <c r="K602" s="315">
        <f>[7]Mides!N594</f>
        <v>0</v>
      </c>
      <c r="L602" s="315">
        <f>[7]Mides!K594</f>
        <v>0</v>
      </c>
      <c r="M602" s="315">
        <f>[7]Mides!L594</f>
        <v>0</v>
      </c>
      <c r="N602" s="315" t="str">
        <f>[7]Mides!M594</f>
        <v>x</v>
      </c>
      <c r="O602" s="315">
        <f t="shared" si="9"/>
        <v>0</v>
      </c>
      <c r="P602" s="315" t="str">
        <f>[7]Mides!R594</f>
        <v>Guatemala</v>
      </c>
      <c r="Q602" s="315" t="str">
        <f>[7]Mides!S594</f>
        <v>Guatemala</v>
      </c>
      <c r="R602" s="10"/>
      <c r="S602" s="10"/>
      <c r="T602" s="10"/>
      <c r="U602" s="10"/>
      <c r="V602" s="10"/>
      <c r="W602" s="10"/>
      <c r="X602" s="10"/>
      <c r="Y602" s="10"/>
    </row>
    <row r="603" spans="2:25" ht="15.6" x14ac:dyDescent="0.3">
      <c r="B603" s="311" t="str">
        <f>[7]Mides!E595</f>
        <v>Rosario</v>
      </c>
      <c r="C603" s="312" t="str">
        <f>[7]Mides!D595</f>
        <v>Andrino</v>
      </c>
      <c r="D603" s="313" t="str">
        <f>IF([7]Mides!F595=1,"X"," ")</f>
        <v>X</v>
      </c>
      <c r="E603" s="313" t="str">
        <f>IF([7]Mides!F595=2,"X"," ")</f>
        <v xml:space="preserve"> </v>
      </c>
      <c r="F603" s="314">
        <f>[7]Mides!B595</f>
        <v>1662198860101</v>
      </c>
      <c r="G603" s="313" t="str">
        <f>IF(AND([7]Mides!H595&gt;=1,[7]Mides!H595&lt;=14),"X"," ")</f>
        <v xml:space="preserve"> </v>
      </c>
      <c r="H603" s="313" t="str">
        <f>IF(AND([7]Mides!H595&gt;=14,[7]Mides!H595&lt;=30),"X"," ")</f>
        <v xml:space="preserve"> </v>
      </c>
      <c r="I603" s="313" t="str">
        <f>IF(AND([7]Mides!H595&gt;=31,[7]Mides!H595&lt;=60),"X","  ")</f>
        <v xml:space="preserve">  </v>
      </c>
      <c r="J603" s="313" t="str">
        <f>IF([7]Mides!H595&gt;60,"X", "  ")</f>
        <v>X</v>
      </c>
      <c r="K603" s="315">
        <f>[7]Mides!N595</f>
        <v>0</v>
      </c>
      <c r="L603" s="315">
        <f>[7]Mides!K595</f>
        <v>0</v>
      </c>
      <c r="M603" s="315">
        <f>[7]Mides!L595</f>
        <v>0</v>
      </c>
      <c r="N603" s="315" t="str">
        <f>[7]Mides!M595</f>
        <v>x</v>
      </c>
      <c r="O603" s="315">
        <f t="shared" si="9"/>
        <v>0</v>
      </c>
      <c r="P603" s="315" t="str">
        <f>[7]Mides!R595</f>
        <v>Guatemala</v>
      </c>
      <c r="Q603" s="315" t="str">
        <f>[7]Mides!S595</f>
        <v>Guatemala</v>
      </c>
      <c r="R603" s="10"/>
      <c r="S603" s="10"/>
      <c r="T603" s="10"/>
      <c r="U603" s="10"/>
      <c r="V603" s="10"/>
      <c r="W603" s="10"/>
      <c r="X603" s="10"/>
      <c r="Y603" s="10"/>
    </row>
    <row r="604" spans="2:25" ht="15.6" x14ac:dyDescent="0.3">
      <c r="B604" s="311" t="str">
        <f>[7]Mides!E596</f>
        <v>Mario</v>
      </c>
      <c r="C604" s="312" t="str">
        <f>[7]Mides!D596</f>
        <v>Lopez</v>
      </c>
      <c r="D604" s="313" t="str">
        <f>IF([7]Mides!F596=1,"X"," ")</f>
        <v xml:space="preserve"> </v>
      </c>
      <c r="E604" s="313" t="str">
        <f>IF([7]Mides!F596=2,"X"," ")</f>
        <v>X</v>
      </c>
      <c r="F604" s="314">
        <f>[7]Mides!B596</f>
        <v>2354042330101</v>
      </c>
      <c r="G604" s="313" t="str">
        <f>IF(AND([7]Mides!H596&gt;=1,[7]Mides!H596&lt;=14),"X"," ")</f>
        <v xml:space="preserve"> </v>
      </c>
      <c r="H604" s="313" t="str">
        <f>IF(AND([7]Mides!H596&gt;=14,[7]Mides!H596&lt;=30),"X"," ")</f>
        <v xml:space="preserve"> </v>
      </c>
      <c r="I604" s="313" t="str">
        <f>IF(AND([7]Mides!H596&gt;=31,[7]Mides!H596&lt;=60),"X","  ")</f>
        <v>X</v>
      </c>
      <c r="J604" s="313" t="str">
        <f>IF([7]Mides!H596&gt;60,"X", "  ")</f>
        <v xml:space="preserve">  </v>
      </c>
      <c r="K604" s="315">
        <f>[7]Mides!N596</f>
        <v>0</v>
      </c>
      <c r="L604" s="315">
        <f>[7]Mides!K596</f>
        <v>0</v>
      </c>
      <c r="M604" s="315">
        <f>[7]Mides!L596</f>
        <v>0</v>
      </c>
      <c r="N604" s="315" t="str">
        <f>[7]Mides!M596</f>
        <v>x</v>
      </c>
      <c r="O604" s="315">
        <f t="shared" si="9"/>
        <v>0</v>
      </c>
      <c r="P604" s="315" t="str">
        <f>[7]Mides!R596</f>
        <v>Guatemala</v>
      </c>
      <c r="Q604" s="315" t="str">
        <f>[7]Mides!S596</f>
        <v>Guatemala</v>
      </c>
      <c r="R604" s="10"/>
      <c r="S604" s="10"/>
      <c r="T604" s="10"/>
      <c r="U604" s="10"/>
      <c r="V604" s="10"/>
      <c r="W604" s="10"/>
      <c r="X604" s="10"/>
      <c r="Y604" s="10"/>
    </row>
    <row r="605" spans="2:25" ht="15.6" x14ac:dyDescent="0.3">
      <c r="B605" s="311" t="str">
        <f>[7]Mides!E597</f>
        <v>Fatima</v>
      </c>
      <c r="C605" s="312" t="str">
        <f>[7]Mides!D597</f>
        <v>Lopez</v>
      </c>
      <c r="D605" s="313" t="str">
        <f>IF([7]Mides!F597=1,"X"," ")</f>
        <v>X</v>
      </c>
      <c r="E605" s="313" t="str">
        <f>IF([7]Mides!F597=2,"X"," ")</f>
        <v xml:space="preserve"> </v>
      </c>
      <c r="F605" s="314" t="str">
        <f>[7]Mides!B597</f>
        <v>menor de edad</v>
      </c>
      <c r="G605" s="313" t="str">
        <f>IF(AND([7]Mides!H597&gt;=1,[7]Mides!H597&lt;=14),"X"," ")</f>
        <v>X</v>
      </c>
      <c r="H605" s="313" t="str">
        <f>IF(AND([7]Mides!H597&gt;=14,[7]Mides!H597&lt;=30),"X"," ")</f>
        <v xml:space="preserve"> </v>
      </c>
      <c r="I605" s="313" t="str">
        <f>IF(AND([7]Mides!H597&gt;=31,[7]Mides!H597&lt;=60),"X","  ")</f>
        <v xml:space="preserve">  </v>
      </c>
      <c r="J605" s="313" t="str">
        <f>IF([7]Mides!H597&gt;60,"X", "  ")</f>
        <v xml:space="preserve">  </v>
      </c>
      <c r="K605" s="315">
        <f>[7]Mides!N597</f>
        <v>0</v>
      </c>
      <c r="L605" s="315">
        <f>[7]Mides!K597</f>
        <v>0</v>
      </c>
      <c r="M605" s="315">
        <f>[7]Mides!L597</f>
        <v>0</v>
      </c>
      <c r="N605" s="315" t="str">
        <f>[7]Mides!M597</f>
        <v>x</v>
      </c>
      <c r="O605" s="315">
        <f t="shared" si="9"/>
        <v>0</v>
      </c>
      <c r="P605" s="315" t="str">
        <f>[7]Mides!R597</f>
        <v>Guatemala</v>
      </c>
      <c r="Q605" s="315" t="str">
        <f>[7]Mides!S597</f>
        <v>Guatemala</v>
      </c>
      <c r="R605" s="10"/>
      <c r="S605" s="10"/>
      <c r="T605" s="10"/>
      <c r="U605" s="10"/>
      <c r="V605" s="10"/>
      <c r="W605" s="10"/>
      <c r="X605" s="10"/>
      <c r="Y605" s="10"/>
    </row>
    <row r="606" spans="2:25" ht="15.6" x14ac:dyDescent="0.3">
      <c r="B606" s="311" t="str">
        <f>[7]Mides!E598</f>
        <v>Oscar</v>
      </c>
      <c r="C606" s="312" t="str">
        <f>[7]Mides!D598</f>
        <v>Sican</v>
      </c>
      <c r="D606" s="313" t="str">
        <f>IF([7]Mides!F598=1,"X"," ")</f>
        <v xml:space="preserve"> </v>
      </c>
      <c r="E606" s="313" t="str">
        <f>IF([7]Mides!F598=2,"X"," ")</f>
        <v>X</v>
      </c>
      <c r="F606" s="314" t="str">
        <f>[7]Mides!B598</f>
        <v>menor de edad</v>
      </c>
      <c r="G606" s="313" t="str">
        <f>IF(AND([7]Mides!H598&gt;=1,[7]Mides!H598&lt;=14),"X"," ")</f>
        <v>X</v>
      </c>
      <c r="H606" s="313" t="str">
        <f>IF(AND([7]Mides!H598&gt;=14,[7]Mides!H598&lt;=30),"X"," ")</f>
        <v xml:space="preserve"> </v>
      </c>
      <c r="I606" s="313" t="str">
        <f>IF(AND([7]Mides!H598&gt;=31,[7]Mides!H598&lt;=60),"X","  ")</f>
        <v xml:space="preserve">  </v>
      </c>
      <c r="J606" s="313" t="str">
        <f>IF([7]Mides!H598&gt;60,"X", "  ")</f>
        <v xml:space="preserve">  </v>
      </c>
      <c r="K606" s="315">
        <f>[7]Mides!N598</f>
        <v>0</v>
      </c>
      <c r="L606" s="315">
        <f>[7]Mides!K598</f>
        <v>0</v>
      </c>
      <c r="M606" s="315">
        <f>[7]Mides!L598</f>
        <v>0</v>
      </c>
      <c r="N606" s="315" t="str">
        <f>[7]Mides!M598</f>
        <v>x</v>
      </c>
      <c r="O606" s="315">
        <f t="shared" si="9"/>
        <v>0</v>
      </c>
      <c r="P606" s="315" t="str">
        <f>[7]Mides!R598</f>
        <v>Guatemala</v>
      </c>
      <c r="Q606" s="315" t="str">
        <f>[7]Mides!S598</f>
        <v>Guatemala</v>
      </c>
      <c r="R606" s="10"/>
      <c r="S606" s="10"/>
      <c r="T606" s="10"/>
      <c r="U606" s="10"/>
      <c r="V606" s="10"/>
      <c r="W606" s="10"/>
      <c r="X606" s="10"/>
      <c r="Y606" s="10"/>
    </row>
    <row r="607" spans="2:25" ht="15.6" x14ac:dyDescent="0.3">
      <c r="B607" s="311" t="str">
        <f>[7]Mides!E599</f>
        <v>Rodrigo</v>
      </c>
      <c r="C607" s="312" t="str">
        <f>[7]Mides!D599</f>
        <v>Cuz</v>
      </c>
      <c r="D607" s="313" t="str">
        <f>IF([7]Mides!F599=1,"X"," ")</f>
        <v xml:space="preserve"> </v>
      </c>
      <c r="E607" s="313" t="str">
        <f>IF([7]Mides!F599=2,"X"," ")</f>
        <v>X</v>
      </c>
      <c r="F607" s="314">
        <f>[7]Mides!B599</f>
        <v>1815619561612</v>
      </c>
      <c r="G607" s="313" t="str">
        <f>IF(AND([7]Mides!H599&gt;=1,[7]Mides!H599&lt;=14),"X"," ")</f>
        <v xml:space="preserve"> </v>
      </c>
      <c r="H607" s="313" t="str">
        <f>IF(AND([7]Mides!H599&gt;=14,[7]Mides!H599&lt;=30),"X"," ")</f>
        <v>X</v>
      </c>
      <c r="I607" s="313" t="str">
        <f>IF(AND([7]Mides!H599&gt;=31,[7]Mides!H599&lt;=60),"X","  ")</f>
        <v xml:space="preserve">  </v>
      </c>
      <c r="J607" s="313" t="str">
        <f>IF([7]Mides!H599&gt;60,"X", "  ")</f>
        <v xml:space="preserve">  </v>
      </c>
      <c r="K607" s="315">
        <f>[7]Mides!N599</f>
        <v>0</v>
      </c>
      <c r="L607" s="315">
        <f>[7]Mides!K599</f>
        <v>0</v>
      </c>
      <c r="M607" s="315">
        <f>[7]Mides!L599</f>
        <v>0</v>
      </c>
      <c r="N607" s="315" t="str">
        <f>[7]Mides!M599</f>
        <v>x</v>
      </c>
      <c r="O607" s="315">
        <f t="shared" si="9"/>
        <v>0</v>
      </c>
      <c r="P607" s="315" t="str">
        <f>[7]Mides!R599</f>
        <v>Guatemala</v>
      </c>
      <c r="Q607" s="315" t="str">
        <f>[7]Mides!S599</f>
        <v>Guatemala</v>
      </c>
      <c r="R607" s="10"/>
      <c r="S607" s="10"/>
      <c r="T607" s="10"/>
      <c r="U607" s="10"/>
      <c r="V607" s="10"/>
      <c r="W607" s="10"/>
      <c r="X607" s="10"/>
      <c r="Y607" s="10"/>
    </row>
    <row r="608" spans="2:25" ht="15.6" x14ac:dyDescent="0.3">
      <c r="B608" s="311" t="str">
        <f>[7]Mides!E600</f>
        <v>Camila</v>
      </c>
      <c r="C608" s="312" t="str">
        <f>[7]Mides!D600</f>
        <v>Samayoa</v>
      </c>
      <c r="D608" s="313" t="str">
        <f>IF([7]Mides!F600=1,"X"," ")</f>
        <v>X</v>
      </c>
      <c r="E608" s="313" t="str">
        <f>IF([7]Mides!F600=2,"X"," ")</f>
        <v xml:space="preserve"> </v>
      </c>
      <c r="F608" s="314" t="str">
        <f>[7]Mides!B600</f>
        <v>menor de edad</v>
      </c>
      <c r="G608" s="313" t="str">
        <f>IF(AND([7]Mides!H600&gt;=1,[7]Mides!H600&lt;=14),"X"," ")</f>
        <v>X</v>
      </c>
      <c r="H608" s="313" t="str">
        <f>IF(AND([7]Mides!H600&gt;=14,[7]Mides!H600&lt;=30),"X"," ")</f>
        <v xml:space="preserve"> </v>
      </c>
      <c r="I608" s="313" t="str">
        <f>IF(AND([7]Mides!H600&gt;=31,[7]Mides!H600&lt;=60),"X","  ")</f>
        <v xml:space="preserve">  </v>
      </c>
      <c r="J608" s="313" t="str">
        <f>IF([7]Mides!H600&gt;60,"X", "  ")</f>
        <v xml:space="preserve">  </v>
      </c>
      <c r="K608" s="315">
        <f>[7]Mides!N600</f>
        <v>0</v>
      </c>
      <c r="L608" s="315">
        <f>[7]Mides!K600</f>
        <v>0</v>
      </c>
      <c r="M608" s="315">
        <f>[7]Mides!L600</f>
        <v>0</v>
      </c>
      <c r="N608" s="315" t="str">
        <f>[7]Mides!M600</f>
        <v>x</v>
      </c>
      <c r="O608" s="315">
        <f t="shared" si="9"/>
        <v>0</v>
      </c>
      <c r="P608" s="315" t="str">
        <f>[7]Mides!R600</f>
        <v>Guatemala</v>
      </c>
      <c r="Q608" s="315" t="str">
        <f>[7]Mides!S600</f>
        <v>Guatemala</v>
      </c>
      <c r="R608" s="10"/>
      <c r="S608" s="10"/>
      <c r="T608" s="10"/>
      <c r="U608" s="10"/>
      <c r="V608" s="10"/>
      <c r="W608" s="10"/>
      <c r="X608" s="10"/>
      <c r="Y608" s="10"/>
    </row>
    <row r="609" spans="2:25" ht="15.6" x14ac:dyDescent="0.3">
      <c r="B609" s="311" t="str">
        <f>[7]Mides!E601</f>
        <v xml:space="preserve">Salomon </v>
      </c>
      <c r="C609" s="312" t="str">
        <f>[7]Mides!D601</f>
        <v>Marroquin</v>
      </c>
      <c r="D609" s="313" t="str">
        <f>IF([7]Mides!F601=1,"X"," ")</f>
        <v xml:space="preserve"> </v>
      </c>
      <c r="E609" s="313" t="str">
        <f>IF([7]Mides!F601=2,"X"," ")</f>
        <v>X</v>
      </c>
      <c r="F609" s="314" t="str">
        <f>[7]Mides!B601</f>
        <v>menor de edad</v>
      </c>
      <c r="G609" s="313" t="str">
        <f>IF(AND([7]Mides!H601&gt;=1,[7]Mides!H601&lt;=14),"X"," ")</f>
        <v>X</v>
      </c>
      <c r="H609" s="313" t="str">
        <f>IF(AND([7]Mides!H601&gt;=14,[7]Mides!H601&lt;=30),"X"," ")</f>
        <v xml:space="preserve"> </v>
      </c>
      <c r="I609" s="313" t="str">
        <f>IF(AND([7]Mides!H601&gt;=31,[7]Mides!H601&lt;=60),"X","  ")</f>
        <v xml:space="preserve">  </v>
      </c>
      <c r="J609" s="313" t="str">
        <f>IF([7]Mides!H601&gt;60,"X", "  ")</f>
        <v xml:space="preserve">  </v>
      </c>
      <c r="K609" s="315">
        <f>[7]Mides!N601</f>
        <v>0</v>
      </c>
      <c r="L609" s="315">
        <f>[7]Mides!K601</f>
        <v>0</v>
      </c>
      <c r="M609" s="315">
        <f>[7]Mides!L601</f>
        <v>0</v>
      </c>
      <c r="N609" s="315" t="str">
        <f>[7]Mides!M601</f>
        <v>x</v>
      </c>
      <c r="O609" s="315">
        <f t="shared" si="9"/>
        <v>0</v>
      </c>
      <c r="P609" s="315" t="str">
        <f>[7]Mides!R601</f>
        <v>Guatemala</v>
      </c>
      <c r="Q609" s="315" t="str">
        <f>[7]Mides!S601</f>
        <v>Guatemala</v>
      </c>
      <c r="R609" s="10"/>
      <c r="S609" s="10"/>
      <c r="T609" s="10"/>
      <c r="U609" s="10"/>
      <c r="V609" s="10"/>
      <c r="W609" s="10"/>
      <c r="X609" s="10"/>
      <c r="Y609" s="10"/>
    </row>
    <row r="610" spans="2:25" ht="15.6" x14ac:dyDescent="0.3">
      <c r="B610" s="311" t="str">
        <f>[7]Mides!E602</f>
        <v>Enrique</v>
      </c>
      <c r="C610" s="312" t="str">
        <f>[7]Mides!D602</f>
        <v>Marroquin</v>
      </c>
      <c r="D610" s="313" t="str">
        <f>IF([7]Mides!F602=1,"X"," ")</f>
        <v xml:space="preserve"> </v>
      </c>
      <c r="E610" s="313" t="str">
        <f>IF([7]Mides!F602=2,"X"," ")</f>
        <v>X</v>
      </c>
      <c r="F610" s="314" t="str">
        <f>[7]Mides!B602</f>
        <v>menor de edad</v>
      </c>
      <c r="G610" s="313" t="str">
        <f>IF(AND([7]Mides!H602&gt;=1,[7]Mides!H602&lt;=14),"X"," ")</f>
        <v>X</v>
      </c>
      <c r="H610" s="313" t="str">
        <f>IF(AND([7]Mides!H602&gt;=14,[7]Mides!H602&lt;=30),"X"," ")</f>
        <v xml:space="preserve"> </v>
      </c>
      <c r="I610" s="313" t="str">
        <f>IF(AND([7]Mides!H602&gt;=31,[7]Mides!H602&lt;=60),"X","  ")</f>
        <v xml:space="preserve">  </v>
      </c>
      <c r="J610" s="313" t="str">
        <f>IF([7]Mides!H602&gt;60,"X", "  ")</f>
        <v xml:space="preserve">  </v>
      </c>
      <c r="K610" s="315">
        <f>[7]Mides!N602</f>
        <v>0</v>
      </c>
      <c r="L610" s="315">
        <f>[7]Mides!K602</f>
        <v>0</v>
      </c>
      <c r="M610" s="315">
        <f>[7]Mides!L602</f>
        <v>0</v>
      </c>
      <c r="N610" s="315" t="str">
        <f>[7]Mides!M602</f>
        <v>x</v>
      </c>
      <c r="O610" s="315">
        <f t="shared" si="9"/>
        <v>0</v>
      </c>
      <c r="P610" s="315" t="str">
        <f>[7]Mides!R602</f>
        <v>Guatemala</v>
      </c>
      <c r="Q610" s="315" t="str">
        <f>[7]Mides!S602</f>
        <v>Guatemala</v>
      </c>
      <c r="R610" s="10"/>
      <c r="S610" s="10"/>
      <c r="T610" s="10"/>
      <c r="U610" s="10"/>
      <c r="V610" s="10"/>
      <c r="W610" s="10"/>
      <c r="X610" s="10"/>
      <c r="Y610" s="10"/>
    </row>
    <row r="611" spans="2:25" ht="15.6" x14ac:dyDescent="0.3">
      <c r="B611" s="311" t="str">
        <f>[7]Mides!E603</f>
        <v>Zoila</v>
      </c>
      <c r="C611" s="312" t="str">
        <f>[7]Mides!D603</f>
        <v>Sapon</v>
      </c>
      <c r="D611" s="313" t="str">
        <f>IF([7]Mides!F603=1,"X"," ")</f>
        <v>X</v>
      </c>
      <c r="E611" s="313" t="str">
        <f>IF([7]Mides!F603=2,"X"," ")</f>
        <v xml:space="preserve"> </v>
      </c>
      <c r="F611" s="314">
        <f>[7]Mides!B603</f>
        <v>2531213370101</v>
      </c>
      <c r="G611" s="313" t="str">
        <f>IF(AND([7]Mides!H603&gt;=1,[7]Mides!H603&lt;=14),"X"," ")</f>
        <v xml:space="preserve"> </v>
      </c>
      <c r="H611" s="313" t="str">
        <f>IF(AND([7]Mides!H603&gt;=14,[7]Mides!H603&lt;=30),"X"," ")</f>
        <v xml:space="preserve"> </v>
      </c>
      <c r="I611" s="313" t="str">
        <f>IF(AND([7]Mides!H603&gt;=31,[7]Mides!H603&lt;=60),"X","  ")</f>
        <v>X</v>
      </c>
      <c r="J611" s="313" t="str">
        <f>IF([7]Mides!H603&gt;60,"X", "  ")</f>
        <v xml:space="preserve">  </v>
      </c>
      <c r="K611" s="315">
        <f>[7]Mides!N603</f>
        <v>0</v>
      </c>
      <c r="L611" s="315">
        <f>[7]Mides!K603</f>
        <v>0</v>
      </c>
      <c r="M611" s="315">
        <f>[7]Mides!L603</f>
        <v>0</v>
      </c>
      <c r="N611" s="315" t="str">
        <f>[7]Mides!M603</f>
        <v>x</v>
      </c>
      <c r="O611" s="315">
        <f t="shared" si="9"/>
        <v>0</v>
      </c>
      <c r="P611" s="315" t="str">
        <f>[7]Mides!R603</f>
        <v>Guatemala</v>
      </c>
      <c r="Q611" s="315" t="str">
        <f>[7]Mides!S603</f>
        <v>Guatemala</v>
      </c>
      <c r="R611" s="10"/>
      <c r="S611" s="10"/>
      <c r="T611" s="10"/>
      <c r="U611" s="10"/>
      <c r="V611" s="10"/>
      <c r="W611" s="10"/>
      <c r="X611" s="10"/>
      <c r="Y611" s="10"/>
    </row>
    <row r="612" spans="2:25" ht="15.6" x14ac:dyDescent="0.3">
      <c r="B612" s="311" t="str">
        <f>[7]Mides!E604</f>
        <v>Vitalina</v>
      </c>
      <c r="C612" s="312" t="str">
        <f>[7]Mides!D604</f>
        <v>Sacarias</v>
      </c>
      <c r="D612" s="313" t="str">
        <f>IF([7]Mides!F604=1,"X"," ")</f>
        <v>X</v>
      </c>
      <c r="E612" s="313" t="str">
        <f>IF([7]Mides!F604=2,"X"," ")</f>
        <v xml:space="preserve"> </v>
      </c>
      <c r="F612" s="314" t="str">
        <f>[7]Mides!B604</f>
        <v>pendiente</v>
      </c>
      <c r="G612" s="313" t="str">
        <f>IF(AND([7]Mides!H604&gt;=1,[7]Mides!H604&lt;=14),"X"," ")</f>
        <v xml:space="preserve"> </v>
      </c>
      <c r="H612" s="313" t="str">
        <f>IF(AND([7]Mides!H604&gt;=14,[7]Mides!H604&lt;=30),"X"," ")</f>
        <v xml:space="preserve"> </v>
      </c>
      <c r="I612" s="313" t="str">
        <f>IF(AND([7]Mides!H604&gt;=31,[7]Mides!H604&lt;=60),"X","  ")</f>
        <v>X</v>
      </c>
      <c r="J612" s="313" t="str">
        <f>IF([7]Mides!H604&gt;60,"X", "  ")</f>
        <v xml:space="preserve">  </v>
      </c>
      <c r="K612" s="315">
        <f>[7]Mides!N604</f>
        <v>0</v>
      </c>
      <c r="L612" s="315">
        <f>[7]Mides!K604</f>
        <v>0</v>
      </c>
      <c r="M612" s="315">
        <f>[7]Mides!L604</f>
        <v>0</v>
      </c>
      <c r="N612" s="315" t="str">
        <f>[7]Mides!M604</f>
        <v>x</v>
      </c>
      <c r="O612" s="315">
        <f t="shared" si="9"/>
        <v>0</v>
      </c>
      <c r="P612" s="315" t="str">
        <f>[7]Mides!R604</f>
        <v>Guatemala</v>
      </c>
      <c r="Q612" s="315" t="str">
        <f>[7]Mides!S604</f>
        <v>Guatemala</v>
      </c>
      <c r="R612" s="10"/>
      <c r="S612" s="10"/>
      <c r="T612" s="10"/>
      <c r="U612" s="10"/>
      <c r="V612" s="10"/>
      <c r="W612" s="10"/>
      <c r="X612" s="10"/>
      <c r="Y612" s="10"/>
    </row>
    <row r="613" spans="2:25" ht="15.6" x14ac:dyDescent="0.3">
      <c r="B613" s="311" t="str">
        <f>[7]Mides!E605</f>
        <v>Robinson</v>
      </c>
      <c r="C613" s="312" t="str">
        <f>[7]Mides!D605</f>
        <v>Giron</v>
      </c>
      <c r="D613" s="313" t="str">
        <f>IF([7]Mides!F605=1,"X"," ")</f>
        <v xml:space="preserve"> </v>
      </c>
      <c r="E613" s="313" t="str">
        <f>IF([7]Mides!F605=2,"X"," ")</f>
        <v xml:space="preserve"> </v>
      </c>
      <c r="F613" s="314" t="str">
        <f>[7]Mides!B605</f>
        <v>menor de edad</v>
      </c>
      <c r="G613" s="313" t="str">
        <f>IF(AND([7]Mides!H605&gt;=1,[7]Mides!H605&lt;=14),"X"," ")</f>
        <v xml:space="preserve"> </v>
      </c>
      <c r="H613" s="313" t="str">
        <f>IF(AND([7]Mides!H605&gt;=14,[7]Mides!H605&lt;=30),"X"," ")</f>
        <v xml:space="preserve"> </v>
      </c>
      <c r="I613" s="313" t="str">
        <f>IF(AND([7]Mides!H605&gt;=31,[7]Mides!H605&lt;=60),"X","  ")</f>
        <v xml:space="preserve">  </v>
      </c>
      <c r="J613" s="313" t="str">
        <f>IF([7]Mides!H605&gt;60,"X", "  ")</f>
        <v xml:space="preserve">  </v>
      </c>
      <c r="K613" s="315">
        <f>[7]Mides!N605</f>
        <v>0</v>
      </c>
      <c r="L613" s="315">
        <f>[7]Mides!K605</f>
        <v>0</v>
      </c>
      <c r="M613" s="315">
        <f>[7]Mides!L605</f>
        <v>0</v>
      </c>
      <c r="N613" s="315" t="str">
        <f>[7]Mides!M605</f>
        <v>x</v>
      </c>
      <c r="O613" s="315">
        <f t="shared" si="9"/>
        <v>0</v>
      </c>
      <c r="P613" s="315" t="str">
        <f>[7]Mides!R605</f>
        <v>Guatemala</v>
      </c>
      <c r="Q613" s="315" t="str">
        <f>[7]Mides!S605</f>
        <v>Guatemala</v>
      </c>
      <c r="R613" s="10"/>
      <c r="S613" s="10"/>
      <c r="T613" s="10"/>
      <c r="U613" s="10"/>
      <c r="V613" s="10"/>
      <c r="W613" s="10"/>
      <c r="X613" s="10"/>
      <c r="Y613" s="10"/>
    </row>
    <row r="614" spans="2:25" ht="15.6" x14ac:dyDescent="0.3">
      <c r="B614" s="311" t="str">
        <f>[7]Mides!E606</f>
        <v>Elder</v>
      </c>
      <c r="C614" s="312" t="str">
        <f>[7]Mides!D606</f>
        <v xml:space="preserve">Aceituno </v>
      </c>
      <c r="D614" s="313" t="str">
        <f>IF([7]Mides!F606=1,"X"," ")</f>
        <v xml:space="preserve"> </v>
      </c>
      <c r="E614" s="313" t="str">
        <f>IF([7]Mides!F606=2,"X"," ")</f>
        <v>X</v>
      </c>
      <c r="F614" s="314">
        <f>[7]Mides!B606</f>
        <v>197005217146</v>
      </c>
      <c r="G614" s="313" t="str">
        <f>IF(AND([7]Mides!H606&gt;=1,[7]Mides!H606&lt;=14),"X"," ")</f>
        <v xml:space="preserve"> </v>
      </c>
      <c r="H614" s="313" t="str">
        <f>IF(AND([7]Mides!H606&gt;=14,[7]Mides!H606&lt;=30),"X"," ")</f>
        <v xml:space="preserve"> </v>
      </c>
      <c r="I614" s="313" t="str">
        <f>IF(AND([7]Mides!H606&gt;=31,[7]Mides!H606&lt;=60),"X","  ")</f>
        <v>X</v>
      </c>
      <c r="J614" s="313" t="str">
        <f>IF([7]Mides!H606&gt;60,"X", "  ")</f>
        <v xml:space="preserve">  </v>
      </c>
      <c r="K614" s="315">
        <f>[7]Mides!N606</f>
        <v>0</v>
      </c>
      <c r="L614" s="315">
        <f>[7]Mides!K606</f>
        <v>0</v>
      </c>
      <c r="M614" s="315">
        <f>[7]Mides!L606</f>
        <v>0</v>
      </c>
      <c r="N614" s="315" t="str">
        <f>[7]Mides!M606</f>
        <v>x</v>
      </c>
      <c r="O614" s="315">
        <f t="shared" si="9"/>
        <v>0</v>
      </c>
      <c r="P614" s="315" t="str">
        <f>[7]Mides!R606</f>
        <v>Guatemala</v>
      </c>
      <c r="Q614" s="315" t="str">
        <f>[7]Mides!S606</f>
        <v>Guatemala</v>
      </c>
      <c r="R614" s="10"/>
      <c r="S614" s="10"/>
      <c r="T614" s="10"/>
      <c r="U614" s="10"/>
      <c r="V614" s="10"/>
      <c r="W614" s="10"/>
      <c r="X614" s="10"/>
      <c r="Y614" s="10"/>
    </row>
    <row r="615" spans="2:25" ht="15.6" x14ac:dyDescent="0.3">
      <c r="B615" s="311" t="str">
        <f>[7]Mides!E607</f>
        <v>Amanda</v>
      </c>
      <c r="C615" s="312" t="str">
        <f>[7]Mides!D607</f>
        <v>Mazariegos</v>
      </c>
      <c r="D615" s="313" t="str">
        <f>IF([7]Mides!F607=1,"X"," ")</f>
        <v>X</v>
      </c>
      <c r="E615" s="313" t="str">
        <f>IF([7]Mides!F607=2,"X"," ")</f>
        <v xml:space="preserve"> </v>
      </c>
      <c r="F615" s="314">
        <f>[7]Mides!B607</f>
        <v>1991379350101</v>
      </c>
      <c r="G615" s="313" t="str">
        <f>IF(AND([7]Mides!H607&gt;=1,[7]Mides!H607&lt;=14),"X"," ")</f>
        <v xml:space="preserve"> </v>
      </c>
      <c r="H615" s="313" t="str">
        <f>IF(AND([7]Mides!H607&gt;=14,[7]Mides!H607&lt;=30),"X"," ")</f>
        <v xml:space="preserve"> </v>
      </c>
      <c r="I615" s="313" t="str">
        <f>IF(AND([7]Mides!H607&gt;=31,[7]Mides!H607&lt;=60),"X","  ")</f>
        <v>X</v>
      </c>
      <c r="J615" s="313" t="str">
        <f>IF([7]Mides!H607&gt;60,"X", "  ")</f>
        <v xml:space="preserve">  </v>
      </c>
      <c r="K615" s="315">
        <f>[7]Mides!N607</f>
        <v>0</v>
      </c>
      <c r="L615" s="315">
        <f>[7]Mides!K607</f>
        <v>0</v>
      </c>
      <c r="M615" s="315">
        <f>[7]Mides!L607</f>
        <v>0</v>
      </c>
      <c r="N615" s="315" t="str">
        <f>[7]Mides!M607</f>
        <v>x</v>
      </c>
      <c r="O615" s="315">
        <f t="shared" si="9"/>
        <v>0</v>
      </c>
      <c r="P615" s="315" t="str">
        <f>[7]Mides!R607</f>
        <v>Guatemala</v>
      </c>
      <c r="Q615" s="315" t="str">
        <f>[7]Mides!S607</f>
        <v>Guatemala</v>
      </c>
      <c r="R615" s="10"/>
      <c r="S615" s="10"/>
      <c r="T615" s="10"/>
      <c r="U615" s="10"/>
      <c r="V615" s="10"/>
      <c r="W615" s="10"/>
      <c r="X615" s="10"/>
      <c r="Y615" s="10"/>
    </row>
    <row r="616" spans="2:25" ht="15.6" x14ac:dyDescent="0.3">
      <c r="B616" s="311" t="str">
        <f>[7]Mides!E608</f>
        <v>Angel</v>
      </c>
      <c r="C616" s="312" t="str">
        <f>[7]Mides!D608</f>
        <v>Garcia</v>
      </c>
      <c r="D616" s="313" t="str">
        <f>IF([7]Mides!F608=1,"X"," ")</f>
        <v xml:space="preserve"> </v>
      </c>
      <c r="E616" s="313" t="str">
        <f>IF([7]Mides!F608=2,"X"," ")</f>
        <v>X</v>
      </c>
      <c r="F616" s="314">
        <f>[7]Mides!B608</f>
        <v>1949525682212</v>
      </c>
      <c r="G616" s="313" t="str">
        <f>IF(AND([7]Mides!H608&gt;=1,[7]Mides!H608&lt;=14),"X"," ")</f>
        <v xml:space="preserve"> </v>
      </c>
      <c r="H616" s="313" t="str">
        <f>IF(AND([7]Mides!H608&gt;=14,[7]Mides!H608&lt;=30),"X"," ")</f>
        <v>X</v>
      </c>
      <c r="I616" s="313" t="str">
        <f>IF(AND([7]Mides!H608&gt;=31,[7]Mides!H608&lt;=60),"X","  ")</f>
        <v xml:space="preserve">  </v>
      </c>
      <c r="J616" s="313" t="str">
        <f>IF([7]Mides!H608&gt;60,"X", "  ")</f>
        <v xml:space="preserve">  </v>
      </c>
      <c r="K616" s="315">
        <f>[7]Mides!N608</f>
        <v>0</v>
      </c>
      <c r="L616" s="315">
        <f>[7]Mides!K608</f>
        <v>0</v>
      </c>
      <c r="M616" s="315">
        <f>[7]Mides!L608</f>
        <v>0</v>
      </c>
      <c r="N616" s="315" t="str">
        <f>[7]Mides!M608</f>
        <v>x</v>
      </c>
      <c r="O616" s="315">
        <f t="shared" si="9"/>
        <v>0</v>
      </c>
      <c r="P616" s="315" t="str">
        <f>[7]Mides!R608</f>
        <v>Guatemala</v>
      </c>
      <c r="Q616" s="315" t="str">
        <f>[7]Mides!S608</f>
        <v>Guatemala</v>
      </c>
      <c r="R616" s="10"/>
      <c r="S616" s="10"/>
      <c r="T616" s="10"/>
      <c r="U616" s="10"/>
      <c r="V616" s="10"/>
      <c r="W616" s="10"/>
      <c r="X616" s="10"/>
      <c r="Y616" s="10"/>
    </row>
    <row r="617" spans="2:25" ht="15.6" x14ac:dyDescent="0.3">
      <c r="B617" s="311" t="str">
        <f>[7]Mides!E609</f>
        <v>Ana</v>
      </c>
      <c r="C617" s="312" t="str">
        <f>[7]Mides!D609</f>
        <v>Vatzin</v>
      </c>
      <c r="D617" s="313" t="str">
        <f>IF([7]Mides!F609=1,"X"," ")</f>
        <v>X</v>
      </c>
      <c r="E617" s="313" t="str">
        <f>IF([7]Mides!F609=2,"X"," ")</f>
        <v xml:space="preserve"> </v>
      </c>
      <c r="F617" s="314" t="str">
        <f>[7]Mides!B609</f>
        <v>menor de edad</v>
      </c>
      <c r="G617" s="313" t="str">
        <f>IF(AND([7]Mides!H609&gt;=1,[7]Mides!H609&lt;=14),"X"," ")</f>
        <v>X</v>
      </c>
      <c r="H617" s="313" t="str">
        <f>IF(AND([7]Mides!H609&gt;=14,[7]Mides!H609&lt;=30),"X"," ")</f>
        <v xml:space="preserve"> </v>
      </c>
      <c r="I617" s="313" t="str">
        <f>IF(AND([7]Mides!H609&gt;=31,[7]Mides!H609&lt;=60),"X","  ")</f>
        <v xml:space="preserve">  </v>
      </c>
      <c r="J617" s="313" t="str">
        <f>IF([7]Mides!H609&gt;60,"X", "  ")</f>
        <v xml:space="preserve">  </v>
      </c>
      <c r="K617" s="315">
        <f>[7]Mides!N609</f>
        <v>0</v>
      </c>
      <c r="L617" s="315">
        <f>[7]Mides!K609</f>
        <v>0</v>
      </c>
      <c r="M617" s="315">
        <f>[7]Mides!L609</f>
        <v>0</v>
      </c>
      <c r="N617" s="315" t="str">
        <f>[7]Mides!M609</f>
        <v>x</v>
      </c>
      <c r="O617" s="315">
        <f t="shared" si="9"/>
        <v>0</v>
      </c>
      <c r="P617" s="315" t="str">
        <f>[7]Mides!R609</f>
        <v>Guatemala</v>
      </c>
      <c r="Q617" s="315" t="str">
        <f>[7]Mides!S609</f>
        <v>Guatemala</v>
      </c>
      <c r="R617" s="10"/>
      <c r="S617" s="10"/>
      <c r="T617" s="10"/>
      <c r="U617" s="10"/>
      <c r="V617" s="10"/>
      <c r="W617" s="10"/>
      <c r="X617" s="10"/>
      <c r="Y617" s="10"/>
    </row>
    <row r="618" spans="2:25" ht="15.6" x14ac:dyDescent="0.3">
      <c r="B618" s="311" t="str">
        <f>[7]Mides!E610</f>
        <v>Augusto</v>
      </c>
      <c r="C618" s="312" t="str">
        <f>[7]Mides!D610</f>
        <v>Gutierrez</v>
      </c>
      <c r="D618" s="313" t="str">
        <f>IF([7]Mides!F610=1,"X"," ")</f>
        <v xml:space="preserve"> </v>
      </c>
      <c r="E618" s="313" t="str">
        <f>IF([7]Mides!F610=2,"X"," ")</f>
        <v>X</v>
      </c>
      <c r="F618" s="314">
        <f>[7]Mides!B610</f>
        <v>2341561711301</v>
      </c>
      <c r="G618" s="313" t="str">
        <f>IF(AND([7]Mides!H610&gt;=1,[7]Mides!H610&lt;=14),"X"," ")</f>
        <v xml:space="preserve"> </v>
      </c>
      <c r="H618" s="313" t="str">
        <f>IF(AND([7]Mides!H610&gt;=14,[7]Mides!H610&lt;=30),"X"," ")</f>
        <v xml:space="preserve"> </v>
      </c>
      <c r="I618" s="313" t="str">
        <f>IF(AND([7]Mides!H610&gt;=31,[7]Mides!H610&lt;=60),"X","  ")</f>
        <v xml:space="preserve">  </v>
      </c>
      <c r="J618" s="313" t="str">
        <f>IF([7]Mides!H610&gt;60,"X", "  ")</f>
        <v>X</v>
      </c>
      <c r="K618" s="315">
        <f>[7]Mides!N610</f>
        <v>0</v>
      </c>
      <c r="L618" s="315">
        <f>[7]Mides!K610</f>
        <v>0</v>
      </c>
      <c r="M618" s="315">
        <f>[7]Mides!L610</f>
        <v>0</v>
      </c>
      <c r="N618" s="315" t="str">
        <f>[7]Mides!M610</f>
        <v>x</v>
      </c>
      <c r="O618" s="315">
        <f t="shared" si="9"/>
        <v>0</v>
      </c>
      <c r="P618" s="315" t="str">
        <f>[7]Mides!R610</f>
        <v>Guatemala</v>
      </c>
      <c r="Q618" s="315" t="str">
        <f>[7]Mides!S610</f>
        <v>Guatemala</v>
      </c>
      <c r="R618" s="10"/>
      <c r="S618" s="10"/>
      <c r="T618" s="10"/>
      <c r="U618" s="10"/>
      <c r="V618" s="10"/>
      <c r="W618" s="10"/>
      <c r="X618" s="10"/>
      <c r="Y618" s="10"/>
    </row>
    <row r="619" spans="2:25" ht="15.6" x14ac:dyDescent="0.3">
      <c r="B619" s="311" t="str">
        <f>[7]Mides!E611</f>
        <v xml:space="preserve">Albino </v>
      </c>
      <c r="C619" s="312" t="str">
        <f>[7]Mides!D611</f>
        <v>Reyes</v>
      </c>
      <c r="D619" s="313" t="str">
        <f>IF([7]Mides!F611=1,"X"," ")</f>
        <v xml:space="preserve"> </v>
      </c>
      <c r="E619" s="313" t="str">
        <f>IF([7]Mides!F611=2,"X"," ")</f>
        <v>X</v>
      </c>
      <c r="F619" s="314" t="str">
        <f>[7]Mides!B611</f>
        <v>menor de edad</v>
      </c>
      <c r="G619" s="313" t="str">
        <f>IF(AND([7]Mides!H611&gt;=1,[7]Mides!H611&lt;=14),"X"," ")</f>
        <v>X</v>
      </c>
      <c r="H619" s="313" t="str">
        <f>IF(AND([7]Mides!H611&gt;=14,[7]Mides!H611&lt;=30),"X"," ")</f>
        <v xml:space="preserve"> </v>
      </c>
      <c r="I619" s="313" t="str">
        <f>IF(AND([7]Mides!H611&gt;=31,[7]Mides!H611&lt;=60),"X","  ")</f>
        <v xml:space="preserve">  </v>
      </c>
      <c r="J619" s="313" t="str">
        <f>IF([7]Mides!H611&gt;60,"X", "  ")</f>
        <v xml:space="preserve">  </v>
      </c>
      <c r="K619" s="315">
        <f>[7]Mides!N611</f>
        <v>0</v>
      </c>
      <c r="L619" s="315">
        <f>[7]Mides!K611</f>
        <v>0</v>
      </c>
      <c r="M619" s="315">
        <f>[7]Mides!L611</f>
        <v>0</v>
      </c>
      <c r="N619" s="315" t="str">
        <f>[7]Mides!M611</f>
        <v>x</v>
      </c>
      <c r="O619" s="315">
        <f t="shared" si="9"/>
        <v>0</v>
      </c>
      <c r="P619" s="315" t="str">
        <f>[7]Mides!R611</f>
        <v>Guatemala</v>
      </c>
      <c r="Q619" s="315" t="str">
        <f>[7]Mides!S611</f>
        <v>Guatemala</v>
      </c>
      <c r="R619" s="10"/>
      <c r="S619" s="10"/>
      <c r="T619" s="10"/>
      <c r="U619" s="10"/>
      <c r="V619" s="10"/>
      <c r="W619" s="10"/>
      <c r="X619" s="10"/>
      <c r="Y619" s="10"/>
    </row>
    <row r="620" spans="2:25" ht="15.6" x14ac:dyDescent="0.3">
      <c r="B620" s="311" t="str">
        <f>[7]Mides!E612</f>
        <v>Fidelina</v>
      </c>
      <c r="C620" s="312" t="str">
        <f>[7]Mides!D612</f>
        <v>Reyes</v>
      </c>
      <c r="D620" s="313" t="str">
        <f>IF([7]Mides!F612=1,"X"," ")</f>
        <v>X</v>
      </c>
      <c r="E620" s="313" t="str">
        <f>IF([7]Mides!F612=2,"X"," ")</f>
        <v xml:space="preserve"> </v>
      </c>
      <c r="F620" s="314" t="str">
        <f>[7]Mides!B612</f>
        <v>menor de edad</v>
      </c>
      <c r="G620" s="313" t="str">
        <f>IF(AND([7]Mides!H612&gt;=1,[7]Mides!H612&lt;=14),"X"," ")</f>
        <v>X</v>
      </c>
      <c r="H620" s="313" t="str">
        <f>IF(AND([7]Mides!H612&gt;=14,[7]Mides!H612&lt;=30),"X"," ")</f>
        <v xml:space="preserve"> </v>
      </c>
      <c r="I620" s="313" t="str">
        <f>IF(AND([7]Mides!H612&gt;=31,[7]Mides!H612&lt;=60),"X","  ")</f>
        <v xml:space="preserve">  </v>
      </c>
      <c r="J620" s="313" t="str">
        <f>IF([7]Mides!H612&gt;60,"X", "  ")</f>
        <v xml:space="preserve">  </v>
      </c>
      <c r="K620" s="315">
        <f>[7]Mides!N612</f>
        <v>0</v>
      </c>
      <c r="L620" s="315">
        <f>[7]Mides!K612</f>
        <v>0</v>
      </c>
      <c r="M620" s="315">
        <f>[7]Mides!L612</f>
        <v>0</v>
      </c>
      <c r="N620" s="315" t="str">
        <f>[7]Mides!M612</f>
        <v>x</v>
      </c>
      <c r="O620" s="315">
        <f t="shared" si="9"/>
        <v>0</v>
      </c>
      <c r="P620" s="315" t="str">
        <f>[7]Mides!R612</f>
        <v>Guatemala</v>
      </c>
      <c r="Q620" s="315" t="str">
        <f>[7]Mides!S612</f>
        <v>Guatemala</v>
      </c>
      <c r="R620" s="10"/>
      <c r="S620" s="10"/>
      <c r="T620" s="10"/>
      <c r="U620" s="10"/>
      <c r="V620" s="10"/>
      <c r="W620" s="10"/>
      <c r="X620" s="10"/>
      <c r="Y620" s="10"/>
    </row>
    <row r="621" spans="2:25" ht="15.6" x14ac:dyDescent="0.3">
      <c r="B621" s="311" t="str">
        <f>[7]Mides!E613</f>
        <v>Nora</v>
      </c>
      <c r="C621" s="312" t="str">
        <f>[7]Mides!D613</f>
        <v>Peña</v>
      </c>
      <c r="D621" s="313" t="str">
        <f>IF([7]Mides!F613=1,"X"," ")</f>
        <v>X</v>
      </c>
      <c r="E621" s="313" t="str">
        <f>IF([7]Mides!F613=2,"X"," ")</f>
        <v xml:space="preserve"> </v>
      </c>
      <c r="F621" s="314">
        <f>[7]Mides!B613</f>
        <v>1776709162101</v>
      </c>
      <c r="G621" s="313" t="str">
        <f>IF(AND([7]Mides!H613&gt;=1,[7]Mides!H613&lt;=14),"X"," ")</f>
        <v xml:space="preserve"> </v>
      </c>
      <c r="H621" s="313" t="str">
        <f>IF(AND([7]Mides!H613&gt;=14,[7]Mides!H613&lt;=30),"X"," ")</f>
        <v xml:space="preserve"> </v>
      </c>
      <c r="I621" s="313" t="str">
        <f>IF(AND([7]Mides!H613&gt;=31,[7]Mides!H613&lt;=60),"X","  ")</f>
        <v>X</v>
      </c>
      <c r="J621" s="313" t="str">
        <f>IF([7]Mides!H613&gt;60,"X", "  ")</f>
        <v xml:space="preserve">  </v>
      </c>
      <c r="K621" s="315">
        <f>[7]Mides!N613</f>
        <v>0</v>
      </c>
      <c r="L621" s="315">
        <f>[7]Mides!K613</f>
        <v>0</v>
      </c>
      <c r="M621" s="315">
        <f>[7]Mides!L613</f>
        <v>0</v>
      </c>
      <c r="N621" s="315" t="str">
        <f>[7]Mides!M613</f>
        <v>x</v>
      </c>
      <c r="O621" s="315">
        <f t="shared" si="9"/>
        <v>0</v>
      </c>
      <c r="P621" s="315" t="str">
        <f>[7]Mides!R613</f>
        <v>Guatemala</v>
      </c>
      <c r="Q621" s="315" t="str">
        <f>[7]Mides!S613</f>
        <v>Guatemala</v>
      </c>
      <c r="R621" s="10"/>
      <c r="S621" s="10"/>
      <c r="T621" s="10"/>
      <c r="U621" s="10"/>
      <c r="V621" s="10"/>
      <c r="W621" s="10"/>
      <c r="X621" s="10"/>
      <c r="Y621" s="10"/>
    </row>
    <row r="622" spans="2:25" ht="15.6" x14ac:dyDescent="0.3">
      <c r="B622" s="311" t="str">
        <f>[7]Mides!E614</f>
        <v>Jose</v>
      </c>
      <c r="C622" s="312" t="str">
        <f>[7]Mides!D614</f>
        <v>Barreda</v>
      </c>
      <c r="D622" s="313" t="str">
        <f>IF([7]Mides!F614=1,"X"," ")</f>
        <v xml:space="preserve"> </v>
      </c>
      <c r="E622" s="313" t="str">
        <f>IF([7]Mides!F614=2,"X"," ")</f>
        <v>X</v>
      </c>
      <c r="F622" s="314" t="str">
        <f>[7]Mides!B614</f>
        <v>menor de edad</v>
      </c>
      <c r="G622" s="313" t="str">
        <f>IF(AND([7]Mides!H614&gt;=1,[7]Mides!H614&lt;=14),"X"," ")</f>
        <v>X</v>
      </c>
      <c r="H622" s="313" t="str">
        <f>IF(AND([7]Mides!H614&gt;=14,[7]Mides!H614&lt;=30),"X"," ")</f>
        <v xml:space="preserve"> </v>
      </c>
      <c r="I622" s="313" t="str">
        <f>IF(AND([7]Mides!H614&gt;=31,[7]Mides!H614&lt;=60),"X","  ")</f>
        <v xml:space="preserve">  </v>
      </c>
      <c r="J622" s="313" t="str">
        <f>IF([7]Mides!H614&gt;60,"X", "  ")</f>
        <v xml:space="preserve">  </v>
      </c>
      <c r="K622" s="315">
        <f>[7]Mides!N614</f>
        <v>0</v>
      </c>
      <c r="L622" s="315">
        <f>[7]Mides!K614</f>
        <v>0</v>
      </c>
      <c r="M622" s="315">
        <f>[7]Mides!L614</f>
        <v>0</v>
      </c>
      <c r="N622" s="315" t="str">
        <f>[7]Mides!M614</f>
        <v>x</v>
      </c>
      <c r="O622" s="315">
        <f t="shared" si="9"/>
        <v>0</v>
      </c>
      <c r="P622" s="315" t="str">
        <f>[7]Mides!R614</f>
        <v>Guatemala</v>
      </c>
      <c r="Q622" s="315" t="str">
        <f>[7]Mides!S614</f>
        <v>Guatemala</v>
      </c>
      <c r="R622" s="10"/>
      <c r="S622" s="10"/>
      <c r="T622" s="10"/>
      <c r="U622" s="10"/>
      <c r="V622" s="10"/>
      <c r="W622" s="10"/>
      <c r="X622" s="10"/>
      <c r="Y622" s="10"/>
    </row>
    <row r="623" spans="2:25" ht="15.6" x14ac:dyDescent="0.3">
      <c r="B623" s="311" t="str">
        <f>[7]Mides!E615</f>
        <v>Delmi</v>
      </c>
      <c r="C623" s="312" t="str">
        <f>[7]Mides!D615</f>
        <v>Ramos</v>
      </c>
      <c r="D623" s="313" t="str">
        <f>IF([7]Mides!F615=1,"X"," ")</f>
        <v>X</v>
      </c>
      <c r="E623" s="313" t="str">
        <f>IF([7]Mides!F615=2,"X"," ")</f>
        <v xml:space="preserve"> </v>
      </c>
      <c r="F623" s="314">
        <f>[7]Mides!B615</f>
        <v>3033073580108</v>
      </c>
      <c r="G623" s="313" t="str">
        <f>IF(AND([7]Mides!H615&gt;=1,[7]Mides!H615&lt;=14),"X"," ")</f>
        <v xml:space="preserve"> </v>
      </c>
      <c r="H623" s="313" t="str">
        <f>IF(AND([7]Mides!H615&gt;=14,[7]Mides!H615&lt;=30),"X"," ")</f>
        <v>X</v>
      </c>
      <c r="I623" s="313" t="str">
        <f>IF(AND([7]Mides!H615&gt;=31,[7]Mides!H615&lt;=60),"X","  ")</f>
        <v xml:space="preserve">  </v>
      </c>
      <c r="J623" s="313" t="str">
        <f>IF([7]Mides!H615&gt;60,"X", "  ")</f>
        <v xml:space="preserve">  </v>
      </c>
      <c r="K623" s="315">
        <f>[7]Mides!N615</f>
        <v>0</v>
      </c>
      <c r="L623" s="315">
        <f>[7]Mides!K615</f>
        <v>0</v>
      </c>
      <c r="M623" s="315">
        <f>[7]Mides!L615</f>
        <v>0</v>
      </c>
      <c r="N623" s="315" t="str">
        <f>[7]Mides!M615</f>
        <v>x</v>
      </c>
      <c r="O623" s="315">
        <f t="shared" si="9"/>
        <v>0</v>
      </c>
      <c r="P623" s="315" t="str">
        <f>[7]Mides!R615</f>
        <v>Guatemala</v>
      </c>
      <c r="Q623" s="315" t="str">
        <f>[7]Mides!S615</f>
        <v>Guatemala</v>
      </c>
      <c r="R623" s="10"/>
      <c r="S623" s="10"/>
      <c r="T623" s="10"/>
      <c r="U623" s="10"/>
      <c r="V623" s="10"/>
      <c r="W623" s="10"/>
      <c r="X623" s="10"/>
      <c r="Y623" s="10"/>
    </row>
    <row r="624" spans="2:25" ht="15.6" x14ac:dyDescent="0.3">
      <c r="B624" s="311" t="str">
        <f>[7]Mides!E616</f>
        <v>Laura</v>
      </c>
      <c r="C624" s="312" t="str">
        <f>[7]Mides!D616</f>
        <v>Mejia</v>
      </c>
      <c r="D624" s="313" t="str">
        <f>IF([7]Mides!F616=1,"X"," ")</f>
        <v>X</v>
      </c>
      <c r="E624" s="313" t="str">
        <f>IF([7]Mides!F616=2,"X"," ")</f>
        <v xml:space="preserve"> </v>
      </c>
      <c r="F624" s="314">
        <f>[7]Mides!B616</f>
        <v>1771449470101</v>
      </c>
      <c r="G624" s="313" t="str">
        <f>IF(AND([7]Mides!H616&gt;=1,[7]Mides!H616&lt;=14),"X"," ")</f>
        <v xml:space="preserve"> </v>
      </c>
      <c r="H624" s="313" t="str">
        <f>IF(AND([7]Mides!H616&gt;=14,[7]Mides!H616&lt;=30),"X"," ")</f>
        <v xml:space="preserve"> </v>
      </c>
      <c r="I624" s="313" t="str">
        <f>IF(AND([7]Mides!H616&gt;=31,[7]Mides!H616&lt;=60),"X","  ")</f>
        <v>X</v>
      </c>
      <c r="J624" s="313" t="str">
        <f>IF([7]Mides!H616&gt;60,"X", "  ")</f>
        <v xml:space="preserve">  </v>
      </c>
      <c r="K624" s="315">
        <f>[7]Mides!N616</f>
        <v>0</v>
      </c>
      <c r="L624" s="315">
        <f>[7]Mides!K616</f>
        <v>0</v>
      </c>
      <c r="M624" s="315">
        <f>[7]Mides!L616</f>
        <v>0</v>
      </c>
      <c r="N624" s="315" t="str">
        <f>[7]Mides!M616</f>
        <v>x</v>
      </c>
      <c r="O624" s="315">
        <f t="shared" si="9"/>
        <v>0</v>
      </c>
      <c r="P624" s="315" t="str">
        <f>[7]Mides!R616</f>
        <v>Guatemala</v>
      </c>
      <c r="Q624" s="315" t="str">
        <f>[7]Mides!S616</f>
        <v>Guatemala</v>
      </c>
      <c r="R624" s="10"/>
      <c r="S624" s="10"/>
      <c r="T624" s="10"/>
      <c r="U624" s="10"/>
      <c r="V624" s="10"/>
      <c r="W624" s="10"/>
      <c r="X624" s="10"/>
      <c r="Y624" s="10"/>
    </row>
    <row r="625" spans="2:25" ht="15.6" x14ac:dyDescent="0.3">
      <c r="B625" s="311" t="str">
        <f>[7]Mides!E617</f>
        <v>Alejandro</v>
      </c>
      <c r="C625" s="312" t="str">
        <f>[7]Mides!D617</f>
        <v>Perez</v>
      </c>
      <c r="D625" s="313" t="str">
        <f>IF([7]Mides!F617=1,"X"," ")</f>
        <v xml:space="preserve"> </v>
      </c>
      <c r="E625" s="313" t="str">
        <f>IF([7]Mides!F617=2,"X"," ")</f>
        <v>X</v>
      </c>
      <c r="F625" s="314">
        <f>[7]Mides!B617</f>
        <v>2319121530917</v>
      </c>
      <c r="G625" s="313" t="str">
        <f>IF(AND([7]Mides!H617&gt;=1,[7]Mides!H617&lt;=14),"X"," ")</f>
        <v xml:space="preserve"> </v>
      </c>
      <c r="H625" s="313" t="str">
        <f>IF(AND([7]Mides!H617&gt;=14,[7]Mides!H617&lt;=30),"X"," ")</f>
        <v xml:space="preserve"> </v>
      </c>
      <c r="I625" s="313" t="str">
        <f>IF(AND([7]Mides!H617&gt;=31,[7]Mides!H617&lt;=60),"X","  ")</f>
        <v>X</v>
      </c>
      <c r="J625" s="313" t="str">
        <f>IF([7]Mides!H617&gt;60,"X", "  ")</f>
        <v xml:space="preserve">  </v>
      </c>
      <c r="K625" s="315">
        <f>[7]Mides!N617</f>
        <v>0</v>
      </c>
      <c r="L625" s="315">
        <f>[7]Mides!K617</f>
        <v>0</v>
      </c>
      <c r="M625" s="315">
        <f>[7]Mides!L617</f>
        <v>0</v>
      </c>
      <c r="N625" s="315" t="str">
        <f>[7]Mides!M617</f>
        <v>x</v>
      </c>
      <c r="O625" s="315">
        <f t="shared" si="9"/>
        <v>0</v>
      </c>
      <c r="P625" s="315" t="str">
        <f>[7]Mides!R617</f>
        <v>Guatemala</v>
      </c>
      <c r="Q625" s="315" t="str">
        <f>[7]Mides!S617</f>
        <v>Guatemala</v>
      </c>
      <c r="R625" s="10"/>
      <c r="S625" s="10"/>
      <c r="T625" s="10"/>
      <c r="U625" s="10"/>
      <c r="V625" s="10"/>
      <c r="W625" s="10"/>
      <c r="X625" s="10"/>
      <c r="Y625" s="10"/>
    </row>
    <row r="626" spans="2:25" ht="15.6" x14ac:dyDescent="0.3">
      <c r="B626" s="311" t="str">
        <f>[7]Mides!E618</f>
        <v>Marioly</v>
      </c>
      <c r="C626" s="312" t="str">
        <f>[7]Mides!D618</f>
        <v>Rodriguez</v>
      </c>
      <c r="D626" s="313" t="str">
        <f>IF([7]Mides!F618=1,"X"," ")</f>
        <v>X</v>
      </c>
      <c r="E626" s="313" t="str">
        <f>IF([7]Mides!F618=2,"X"," ")</f>
        <v xml:space="preserve"> </v>
      </c>
      <c r="F626" s="314" t="str">
        <f>[7]Mides!B618</f>
        <v>menor de edad</v>
      </c>
      <c r="G626" s="313" t="str">
        <f>IF(AND([7]Mides!H618&gt;=1,[7]Mides!H618&lt;=14),"X"," ")</f>
        <v>X</v>
      </c>
      <c r="H626" s="313" t="str">
        <f>IF(AND([7]Mides!H618&gt;=14,[7]Mides!H618&lt;=30),"X"," ")</f>
        <v xml:space="preserve"> </v>
      </c>
      <c r="I626" s="313" t="str">
        <f>IF(AND([7]Mides!H618&gt;=31,[7]Mides!H618&lt;=60),"X","  ")</f>
        <v xml:space="preserve">  </v>
      </c>
      <c r="J626" s="313" t="str">
        <f>IF([7]Mides!H618&gt;60,"X", "  ")</f>
        <v xml:space="preserve">  </v>
      </c>
      <c r="K626" s="315">
        <f>[7]Mides!N618</f>
        <v>0</v>
      </c>
      <c r="L626" s="315">
        <f>[7]Mides!K618</f>
        <v>0</v>
      </c>
      <c r="M626" s="315">
        <f>[7]Mides!L618</f>
        <v>0</v>
      </c>
      <c r="N626" s="315" t="str">
        <f>[7]Mides!M618</f>
        <v>x</v>
      </c>
      <c r="O626" s="315">
        <f t="shared" si="9"/>
        <v>0</v>
      </c>
      <c r="P626" s="315" t="str">
        <f>[7]Mides!R618</f>
        <v>Guatemala</v>
      </c>
      <c r="Q626" s="315" t="str">
        <f>[7]Mides!S618</f>
        <v>Guatemala</v>
      </c>
      <c r="R626" s="10"/>
      <c r="S626" s="10"/>
      <c r="T626" s="10"/>
      <c r="U626" s="10"/>
      <c r="V626" s="10"/>
      <c r="W626" s="10"/>
      <c r="X626" s="10"/>
      <c r="Y626" s="10"/>
    </row>
    <row r="627" spans="2:25" ht="15.6" x14ac:dyDescent="0.3">
      <c r="B627" s="311" t="str">
        <f>[7]Mides!E619</f>
        <v>Lucrecia</v>
      </c>
      <c r="C627" s="312" t="str">
        <f>[7]Mides!D619</f>
        <v>Noj</v>
      </c>
      <c r="D627" s="313" t="str">
        <f>IF([7]Mides!F619=1,"X"," ")</f>
        <v>X</v>
      </c>
      <c r="E627" s="313" t="str">
        <f>IF([7]Mides!F619=2,"X"," ")</f>
        <v xml:space="preserve"> </v>
      </c>
      <c r="F627" s="314">
        <f>[7]Mides!B619</f>
        <v>1611011270408</v>
      </c>
      <c r="G627" s="313" t="str">
        <f>IF(AND([7]Mides!H619&gt;=1,[7]Mides!H619&lt;=14),"X"," ")</f>
        <v xml:space="preserve"> </v>
      </c>
      <c r="H627" s="313" t="str">
        <f>IF(AND([7]Mides!H619&gt;=14,[7]Mides!H619&lt;=30),"X"," ")</f>
        <v xml:space="preserve"> </v>
      </c>
      <c r="I627" s="313" t="str">
        <f>IF(AND([7]Mides!H619&gt;=31,[7]Mides!H619&lt;=60),"X","  ")</f>
        <v>X</v>
      </c>
      <c r="J627" s="313" t="str">
        <f>IF([7]Mides!H619&gt;60,"X", "  ")</f>
        <v xml:space="preserve">  </v>
      </c>
      <c r="K627" s="315">
        <f>[7]Mides!N619</f>
        <v>0</v>
      </c>
      <c r="L627" s="315">
        <f>[7]Mides!K619</f>
        <v>0</v>
      </c>
      <c r="M627" s="315">
        <f>[7]Mides!L619</f>
        <v>0</v>
      </c>
      <c r="N627" s="315" t="str">
        <f>[7]Mides!M619</f>
        <v>x</v>
      </c>
      <c r="O627" s="315">
        <f t="shared" si="9"/>
        <v>0</v>
      </c>
      <c r="P627" s="315" t="str">
        <f>[7]Mides!R619</f>
        <v>Guatemala</v>
      </c>
      <c r="Q627" s="315" t="str">
        <f>[7]Mides!S619</f>
        <v>Guatemala</v>
      </c>
      <c r="R627" s="10"/>
      <c r="S627" s="10"/>
      <c r="T627" s="10"/>
      <c r="U627" s="10"/>
      <c r="V627" s="10"/>
      <c r="W627" s="10"/>
      <c r="X627" s="10"/>
      <c r="Y627" s="10"/>
    </row>
    <row r="628" spans="2:25" ht="15.6" x14ac:dyDescent="0.3">
      <c r="B628" s="311" t="str">
        <f>[7]Mides!E620</f>
        <v>Angel</v>
      </c>
      <c r="C628" s="312" t="str">
        <f>[7]Mides!D620</f>
        <v>Flores</v>
      </c>
      <c r="D628" s="313" t="str">
        <f>IF([7]Mides!F620=1,"X"," ")</f>
        <v xml:space="preserve"> </v>
      </c>
      <c r="E628" s="313" t="str">
        <f>IF([7]Mides!F620=2,"X"," ")</f>
        <v>X</v>
      </c>
      <c r="F628" s="314">
        <f>[7]Mides!B620</f>
        <v>239352680101</v>
      </c>
      <c r="G628" s="313" t="str">
        <f>IF(AND([7]Mides!H620&gt;=1,[7]Mides!H620&lt;=14),"X"," ")</f>
        <v xml:space="preserve"> </v>
      </c>
      <c r="H628" s="313" t="str">
        <f>IF(AND([7]Mides!H620&gt;=14,[7]Mides!H620&lt;=30),"X"," ")</f>
        <v xml:space="preserve"> </v>
      </c>
      <c r="I628" s="313" t="str">
        <f>IF(AND([7]Mides!H620&gt;=31,[7]Mides!H620&lt;=60),"X","  ")</f>
        <v>X</v>
      </c>
      <c r="J628" s="313" t="str">
        <f>IF([7]Mides!H620&gt;60,"X", "  ")</f>
        <v xml:space="preserve">  </v>
      </c>
      <c r="K628" s="315">
        <f>[7]Mides!N620</f>
        <v>0</v>
      </c>
      <c r="L628" s="315">
        <f>[7]Mides!K620</f>
        <v>0</v>
      </c>
      <c r="M628" s="315">
        <f>[7]Mides!L620</f>
        <v>0</v>
      </c>
      <c r="N628" s="315" t="str">
        <f>[7]Mides!M620</f>
        <v>x</v>
      </c>
      <c r="O628" s="315">
        <f t="shared" si="9"/>
        <v>0</v>
      </c>
      <c r="P628" s="315" t="str">
        <f>[7]Mides!R620</f>
        <v>Guatemala</v>
      </c>
      <c r="Q628" s="315" t="str">
        <f>[7]Mides!S620</f>
        <v>Guatemala</v>
      </c>
      <c r="R628" s="10"/>
      <c r="S628" s="10"/>
      <c r="T628" s="10"/>
      <c r="U628" s="10"/>
      <c r="V628" s="10"/>
      <c r="W628" s="10"/>
      <c r="X628" s="10"/>
      <c r="Y628" s="10"/>
    </row>
    <row r="629" spans="2:25" ht="15.6" x14ac:dyDescent="0.3">
      <c r="B629" s="311" t="str">
        <f>[7]Mides!E621</f>
        <v>Laura</v>
      </c>
      <c r="C629" s="312" t="str">
        <f>[7]Mides!D621</f>
        <v>Garcia</v>
      </c>
      <c r="D629" s="313" t="str">
        <f>IF([7]Mides!F621=1,"X"," ")</f>
        <v>X</v>
      </c>
      <c r="E629" s="313" t="str">
        <f>IF([7]Mides!F621=2,"X"," ")</f>
        <v xml:space="preserve"> </v>
      </c>
      <c r="F629" s="314">
        <f>[7]Mides!B621</f>
        <v>1783739310101</v>
      </c>
      <c r="G629" s="313" t="str">
        <f>IF(AND([7]Mides!H621&gt;=1,[7]Mides!H621&lt;=14),"X"," ")</f>
        <v xml:space="preserve"> </v>
      </c>
      <c r="H629" s="313" t="str">
        <f>IF(AND([7]Mides!H621&gt;=14,[7]Mides!H621&lt;=30),"X"," ")</f>
        <v xml:space="preserve"> </v>
      </c>
      <c r="I629" s="313" t="str">
        <f>IF(AND([7]Mides!H621&gt;=31,[7]Mides!H621&lt;=60),"X","  ")</f>
        <v>X</v>
      </c>
      <c r="J629" s="313" t="str">
        <f>IF([7]Mides!H621&gt;60,"X", "  ")</f>
        <v xml:space="preserve">  </v>
      </c>
      <c r="K629" s="315">
        <f>[7]Mides!N621</f>
        <v>0</v>
      </c>
      <c r="L629" s="315">
        <f>[7]Mides!K621</f>
        <v>0</v>
      </c>
      <c r="M629" s="315">
        <f>[7]Mides!L621</f>
        <v>0</v>
      </c>
      <c r="N629" s="315" t="str">
        <f>[7]Mides!M621</f>
        <v>x</v>
      </c>
      <c r="O629" s="315">
        <f t="shared" si="9"/>
        <v>0</v>
      </c>
      <c r="P629" s="315" t="str">
        <f>[7]Mides!R621</f>
        <v>Guatemala</v>
      </c>
      <c r="Q629" s="315" t="str">
        <f>[7]Mides!S621</f>
        <v>Guatemala</v>
      </c>
      <c r="R629" s="10"/>
      <c r="S629" s="10"/>
      <c r="T629" s="10"/>
      <c r="U629" s="10"/>
      <c r="V629" s="10"/>
      <c r="W629" s="10"/>
      <c r="X629" s="10"/>
      <c r="Y629" s="10"/>
    </row>
    <row r="630" spans="2:25" ht="15.6" x14ac:dyDescent="0.3">
      <c r="B630" s="311" t="str">
        <f>[7]Mides!E622</f>
        <v>Entimo</v>
      </c>
      <c r="C630" s="312" t="str">
        <f>[7]Mides!D622</f>
        <v>Corado</v>
      </c>
      <c r="D630" s="313" t="str">
        <f>IF([7]Mides!F622=1,"X"," ")</f>
        <v>X</v>
      </c>
      <c r="E630" s="313" t="str">
        <f>IF([7]Mides!F622=2,"X"," ")</f>
        <v xml:space="preserve"> </v>
      </c>
      <c r="F630" s="314">
        <f>[7]Mides!B622</f>
        <v>3701701480101</v>
      </c>
      <c r="G630" s="313" t="str">
        <f>IF(AND([7]Mides!H622&gt;=1,[7]Mides!H622&lt;=14),"X"," ")</f>
        <v xml:space="preserve"> </v>
      </c>
      <c r="H630" s="313" t="str">
        <f>IF(AND([7]Mides!H622&gt;=14,[7]Mides!H622&lt;=30),"X"," ")</f>
        <v xml:space="preserve"> </v>
      </c>
      <c r="I630" s="313" t="str">
        <f>IF(AND([7]Mides!H622&gt;=31,[7]Mides!H622&lt;=60),"X","  ")</f>
        <v>X</v>
      </c>
      <c r="J630" s="313" t="str">
        <f>IF([7]Mides!H622&gt;60,"X", "  ")</f>
        <v xml:space="preserve">  </v>
      </c>
      <c r="K630" s="315">
        <f>[7]Mides!N622</f>
        <v>0</v>
      </c>
      <c r="L630" s="315">
        <f>[7]Mides!K622</f>
        <v>0</v>
      </c>
      <c r="M630" s="315">
        <f>[7]Mides!L622</f>
        <v>0</v>
      </c>
      <c r="N630" s="315" t="str">
        <f>[7]Mides!M622</f>
        <v>x</v>
      </c>
      <c r="O630" s="315">
        <f t="shared" si="9"/>
        <v>0</v>
      </c>
      <c r="P630" s="315" t="str">
        <f>[7]Mides!R622</f>
        <v>Guatemala</v>
      </c>
      <c r="Q630" s="315" t="str">
        <f>[7]Mides!S622</f>
        <v>Guatemala</v>
      </c>
      <c r="R630" s="10"/>
      <c r="S630" s="10"/>
      <c r="T630" s="10"/>
      <c r="U630" s="10"/>
      <c r="V630" s="10"/>
      <c r="W630" s="10"/>
      <c r="X630" s="10"/>
      <c r="Y630" s="10"/>
    </row>
    <row r="631" spans="2:25" ht="15.6" x14ac:dyDescent="0.3">
      <c r="B631" s="311" t="str">
        <f>[7]Mides!E623</f>
        <v>Dilan</v>
      </c>
      <c r="C631" s="312" t="str">
        <f>[7]Mides!D623</f>
        <v>Vado</v>
      </c>
      <c r="D631" s="313" t="str">
        <f>IF([7]Mides!F623=1,"X"," ")</f>
        <v xml:space="preserve"> </v>
      </c>
      <c r="E631" s="313" t="str">
        <f>IF([7]Mides!F623=2,"X"," ")</f>
        <v>X</v>
      </c>
      <c r="F631" s="314" t="str">
        <f>[7]Mides!B623</f>
        <v>menor de edad</v>
      </c>
      <c r="G631" s="313" t="str">
        <f>IF(AND([7]Mides!H623&gt;=1,[7]Mides!H623&lt;=14),"X"," ")</f>
        <v>X</v>
      </c>
      <c r="H631" s="313" t="str">
        <f>IF(AND([7]Mides!H623&gt;=14,[7]Mides!H623&lt;=30),"X"," ")</f>
        <v xml:space="preserve"> </v>
      </c>
      <c r="I631" s="313" t="str">
        <f>IF(AND([7]Mides!H623&gt;=31,[7]Mides!H623&lt;=60),"X","  ")</f>
        <v xml:space="preserve">  </v>
      </c>
      <c r="J631" s="313" t="str">
        <f>IF([7]Mides!H623&gt;60,"X", "  ")</f>
        <v xml:space="preserve">  </v>
      </c>
      <c r="K631" s="315">
        <f>[7]Mides!N623</f>
        <v>0</v>
      </c>
      <c r="L631" s="315">
        <f>[7]Mides!K623</f>
        <v>0</v>
      </c>
      <c r="M631" s="315">
        <f>[7]Mides!L623</f>
        <v>0</v>
      </c>
      <c r="N631" s="315" t="str">
        <f>[7]Mides!M623</f>
        <v>x</v>
      </c>
      <c r="O631" s="315">
        <f t="shared" si="9"/>
        <v>0</v>
      </c>
      <c r="P631" s="315" t="str">
        <f>[7]Mides!R623</f>
        <v>Guatemala</v>
      </c>
      <c r="Q631" s="315" t="str">
        <f>[7]Mides!S623</f>
        <v>Guatemala</v>
      </c>
      <c r="R631" s="10"/>
      <c r="S631" s="10"/>
      <c r="T631" s="10"/>
      <c r="U631" s="10"/>
      <c r="V631" s="10"/>
      <c r="W631" s="10"/>
      <c r="X631" s="10"/>
      <c r="Y631" s="10"/>
    </row>
    <row r="632" spans="2:25" ht="15.6" x14ac:dyDescent="0.3">
      <c r="B632" s="311" t="str">
        <f>[7]Mides!E624</f>
        <v>Luis</v>
      </c>
      <c r="C632" s="312" t="str">
        <f>[7]Mides!D624</f>
        <v>Castro</v>
      </c>
      <c r="D632" s="313" t="str">
        <f>IF([7]Mides!F624=1,"X"," ")</f>
        <v xml:space="preserve"> </v>
      </c>
      <c r="E632" s="313" t="str">
        <f>IF([7]Mides!F624=2,"X"," ")</f>
        <v>X</v>
      </c>
      <c r="F632" s="314">
        <f>[7]Mides!B624</f>
        <v>282223665010101</v>
      </c>
      <c r="G632" s="313" t="str">
        <f>IF(AND([7]Mides!H624&gt;=1,[7]Mides!H624&lt;=14),"X"," ")</f>
        <v xml:space="preserve"> </v>
      </c>
      <c r="H632" s="313" t="str">
        <f>IF(AND([7]Mides!H624&gt;=14,[7]Mides!H624&lt;=30),"X"," ")</f>
        <v>X</v>
      </c>
      <c r="I632" s="313" t="str">
        <f>IF(AND([7]Mides!H624&gt;=31,[7]Mides!H624&lt;=60),"X","  ")</f>
        <v xml:space="preserve">  </v>
      </c>
      <c r="J632" s="313" t="str">
        <f>IF([7]Mides!H624&gt;60,"X", "  ")</f>
        <v xml:space="preserve">  </v>
      </c>
      <c r="K632" s="315">
        <f>[7]Mides!N624</f>
        <v>0</v>
      </c>
      <c r="L632" s="315">
        <f>[7]Mides!K624</f>
        <v>0</v>
      </c>
      <c r="M632" s="315">
        <f>[7]Mides!L624</f>
        <v>0</v>
      </c>
      <c r="N632" s="315" t="str">
        <f>[7]Mides!M624</f>
        <v>x</v>
      </c>
      <c r="O632" s="315">
        <f t="shared" si="9"/>
        <v>0</v>
      </c>
      <c r="P632" s="315" t="str">
        <f>[7]Mides!R624</f>
        <v>Guatemala</v>
      </c>
      <c r="Q632" s="315" t="str">
        <f>[7]Mides!S624</f>
        <v>Guatemala</v>
      </c>
      <c r="R632" s="10"/>
      <c r="S632" s="10"/>
      <c r="T632" s="10"/>
      <c r="U632" s="10"/>
      <c r="V632" s="10"/>
      <c r="W632" s="10"/>
      <c r="X632" s="10"/>
      <c r="Y632" s="10"/>
    </row>
    <row r="633" spans="2:25" ht="15.6" x14ac:dyDescent="0.3">
      <c r="B633" s="311" t="str">
        <f>[7]Mides!E625</f>
        <v>Mario</v>
      </c>
      <c r="C633" s="312" t="str">
        <f>[7]Mides!D625</f>
        <v>Gomez</v>
      </c>
      <c r="D633" s="313" t="str">
        <f>IF([7]Mides!F625=1,"X"," ")</f>
        <v xml:space="preserve"> </v>
      </c>
      <c r="E633" s="313" t="str">
        <f>IF([7]Mides!F625=2,"X"," ")</f>
        <v>X</v>
      </c>
      <c r="F633" s="314" t="str">
        <f>[7]Mides!B625</f>
        <v>menor de edad</v>
      </c>
      <c r="G633" s="313" t="str">
        <f>IF(AND([7]Mides!H625&gt;=1,[7]Mides!H625&lt;=14),"X"," ")</f>
        <v xml:space="preserve"> </v>
      </c>
      <c r="H633" s="313" t="str">
        <f>IF(AND([7]Mides!H625&gt;=14,[7]Mides!H625&lt;=30),"X"," ")</f>
        <v>X</v>
      </c>
      <c r="I633" s="313" t="str">
        <f>IF(AND([7]Mides!H625&gt;=31,[7]Mides!H625&lt;=60),"X","  ")</f>
        <v xml:space="preserve">  </v>
      </c>
      <c r="J633" s="313" t="str">
        <f>IF([7]Mides!H625&gt;60,"X", "  ")</f>
        <v xml:space="preserve">  </v>
      </c>
      <c r="K633" s="315">
        <f>[7]Mides!N625</f>
        <v>0</v>
      </c>
      <c r="L633" s="315">
        <f>[7]Mides!K625</f>
        <v>0</v>
      </c>
      <c r="M633" s="315">
        <f>[7]Mides!L625</f>
        <v>0</v>
      </c>
      <c r="N633" s="315" t="str">
        <f>[7]Mides!M625</f>
        <v>x</v>
      </c>
      <c r="O633" s="315">
        <f t="shared" si="9"/>
        <v>0</v>
      </c>
      <c r="P633" s="315" t="str">
        <f>[7]Mides!R625</f>
        <v>Guatemala</v>
      </c>
      <c r="Q633" s="315" t="str">
        <f>[7]Mides!S625</f>
        <v>Guatemala</v>
      </c>
      <c r="R633" s="10"/>
      <c r="S633" s="10"/>
      <c r="T633" s="10"/>
      <c r="U633" s="10"/>
      <c r="V633" s="10"/>
      <c r="W633" s="10"/>
      <c r="X633" s="10"/>
      <c r="Y633" s="10"/>
    </row>
    <row r="634" spans="2:25" ht="15.6" x14ac:dyDescent="0.3">
      <c r="B634" s="311" t="str">
        <f>[7]Mides!E626</f>
        <v>Ronald</v>
      </c>
      <c r="C634" s="312" t="str">
        <f>[7]Mides!D626</f>
        <v>Hernandez</v>
      </c>
      <c r="D634" s="313" t="str">
        <f>IF([7]Mides!F626=1,"X"," ")</f>
        <v xml:space="preserve"> </v>
      </c>
      <c r="E634" s="313" t="str">
        <f>IF([7]Mides!F626=2,"X"," ")</f>
        <v>X</v>
      </c>
      <c r="F634" s="314">
        <f>[7]Mides!B626</f>
        <v>2658547330101</v>
      </c>
      <c r="G634" s="313" t="str">
        <f>IF(AND([7]Mides!H626&gt;=1,[7]Mides!H626&lt;=14),"X"," ")</f>
        <v xml:space="preserve"> </v>
      </c>
      <c r="H634" s="313" t="str">
        <f>IF(AND([7]Mides!H626&gt;=14,[7]Mides!H626&lt;=30),"X"," ")</f>
        <v xml:space="preserve"> </v>
      </c>
      <c r="I634" s="313" t="str">
        <f>IF(AND([7]Mides!H626&gt;=31,[7]Mides!H626&lt;=60),"X","  ")</f>
        <v>X</v>
      </c>
      <c r="J634" s="313" t="str">
        <f>IF([7]Mides!H626&gt;60,"X", "  ")</f>
        <v xml:space="preserve">  </v>
      </c>
      <c r="K634" s="315">
        <f>[7]Mides!N626</f>
        <v>0</v>
      </c>
      <c r="L634" s="315">
        <f>[7]Mides!K626</f>
        <v>0</v>
      </c>
      <c r="M634" s="315">
        <f>[7]Mides!L626</f>
        <v>0</v>
      </c>
      <c r="N634" s="315" t="str">
        <f>[7]Mides!M626</f>
        <v>x</v>
      </c>
      <c r="O634" s="315">
        <f t="shared" si="9"/>
        <v>0</v>
      </c>
      <c r="P634" s="315" t="str">
        <f>[7]Mides!R626</f>
        <v>Guatemala</v>
      </c>
      <c r="Q634" s="315" t="str">
        <f>[7]Mides!S626</f>
        <v>Guatemala</v>
      </c>
      <c r="R634" s="10"/>
      <c r="S634" s="10"/>
      <c r="T634" s="10"/>
      <c r="U634" s="10"/>
      <c r="V634" s="10"/>
      <c r="W634" s="10"/>
      <c r="X634" s="10"/>
      <c r="Y634" s="10"/>
    </row>
    <row r="635" spans="2:25" ht="15.6" x14ac:dyDescent="0.3">
      <c r="B635" s="311" t="str">
        <f>[7]Mides!E627</f>
        <v>Celestina</v>
      </c>
      <c r="C635" s="312" t="str">
        <f>[7]Mides!D627</f>
        <v>Diaz</v>
      </c>
      <c r="D635" s="313" t="str">
        <f>IF([7]Mides!F627=1,"X"," ")</f>
        <v>X</v>
      </c>
      <c r="E635" s="313" t="str">
        <f>IF([7]Mides!F627=2,"X"," ")</f>
        <v xml:space="preserve"> </v>
      </c>
      <c r="F635" s="314">
        <f>[7]Mides!B627</f>
        <v>2554350022001</v>
      </c>
      <c r="G635" s="313" t="str">
        <f>IF(AND([7]Mides!H627&gt;=1,[7]Mides!H627&lt;=14),"X"," ")</f>
        <v xml:space="preserve"> </v>
      </c>
      <c r="H635" s="313" t="str">
        <f>IF(AND([7]Mides!H627&gt;=14,[7]Mides!H627&lt;=30),"X"," ")</f>
        <v xml:space="preserve"> </v>
      </c>
      <c r="I635" s="313" t="str">
        <f>IF(AND([7]Mides!H627&gt;=31,[7]Mides!H627&lt;=60),"X","  ")</f>
        <v>X</v>
      </c>
      <c r="J635" s="313" t="str">
        <f>IF([7]Mides!H627&gt;60,"X", "  ")</f>
        <v xml:space="preserve">  </v>
      </c>
      <c r="K635" s="315">
        <f>[7]Mides!N627</f>
        <v>0</v>
      </c>
      <c r="L635" s="315">
        <f>[7]Mides!K627</f>
        <v>0</v>
      </c>
      <c r="M635" s="315">
        <f>[7]Mides!L627</f>
        <v>0</v>
      </c>
      <c r="N635" s="315" t="str">
        <f>[7]Mides!M627</f>
        <v>x</v>
      </c>
      <c r="O635" s="315">
        <f t="shared" si="9"/>
        <v>0</v>
      </c>
      <c r="P635" s="315" t="str">
        <f>[7]Mides!R627</f>
        <v>Guatemala</v>
      </c>
      <c r="Q635" s="315" t="str">
        <f>[7]Mides!S627</f>
        <v>Guatemala</v>
      </c>
      <c r="R635" s="10"/>
      <c r="S635" s="10"/>
      <c r="T635" s="10"/>
      <c r="U635" s="10"/>
      <c r="V635" s="10"/>
      <c r="W635" s="10"/>
      <c r="X635" s="10"/>
      <c r="Y635" s="10"/>
    </row>
    <row r="636" spans="2:25" ht="15.6" x14ac:dyDescent="0.3">
      <c r="B636" s="311" t="str">
        <f>[7]Mides!E628</f>
        <v xml:space="preserve">Anibal </v>
      </c>
      <c r="C636" s="312" t="str">
        <f>[7]Mides!D628</f>
        <v>Anderson</v>
      </c>
      <c r="D636" s="313" t="str">
        <f>IF([7]Mides!F628=1,"X"," ")</f>
        <v xml:space="preserve"> </v>
      </c>
      <c r="E636" s="313" t="str">
        <f>IF([7]Mides!F628=2,"X"," ")</f>
        <v>X</v>
      </c>
      <c r="F636" s="314" t="str">
        <f>[7]Mides!B628</f>
        <v>menor de edad</v>
      </c>
      <c r="G636" s="313" t="str">
        <f>IF(AND([7]Mides!H628&gt;=1,[7]Mides!H628&lt;=14),"X"," ")</f>
        <v>X</v>
      </c>
      <c r="H636" s="313" t="str">
        <f>IF(AND([7]Mides!H628&gt;=14,[7]Mides!H628&lt;=30),"X"," ")</f>
        <v>X</v>
      </c>
      <c r="I636" s="313" t="str">
        <f>IF(AND([7]Mides!H628&gt;=31,[7]Mides!H628&lt;=60),"X","  ")</f>
        <v xml:space="preserve">  </v>
      </c>
      <c r="J636" s="313" t="str">
        <f>IF([7]Mides!H628&gt;60,"X", "  ")</f>
        <v xml:space="preserve">  </v>
      </c>
      <c r="K636" s="315">
        <f>[7]Mides!N628</f>
        <v>0</v>
      </c>
      <c r="L636" s="315">
        <f>[7]Mides!K628</f>
        <v>0</v>
      </c>
      <c r="M636" s="315">
        <f>[7]Mides!L628</f>
        <v>0</v>
      </c>
      <c r="N636" s="315" t="str">
        <f>[7]Mides!M628</f>
        <v>x</v>
      </c>
      <c r="O636" s="315">
        <f t="shared" si="9"/>
        <v>0</v>
      </c>
      <c r="P636" s="315" t="str">
        <f>[7]Mides!R628</f>
        <v>Guatemala</v>
      </c>
      <c r="Q636" s="315" t="str">
        <f>[7]Mides!S628</f>
        <v>Guatemala</v>
      </c>
      <c r="R636" s="10"/>
      <c r="S636" s="10"/>
      <c r="T636" s="10"/>
      <c r="U636" s="10"/>
      <c r="V636" s="10"/>
      <c r="W636" s="10"/>
      <c r="X636" s="10"/>
      <c r="Y636" s="10"/>
    </row>
    <row r="637" spans="2:25" ht="15.6" x14ac:dyDescent="0.3">
      <c r="B637" s="311" t="str">
        <f>[7]Mides!E629</f>
        <v xml:space="preserve">Cristian </v>
      </c>
      <c r="C637" s="312" t="str">
        <f>[7]Mides!D629</f>
        <v>Hernandez</v>
      </c>
      <c r="D637" s="313" t="str">
        <f>IF([7]Mides!F629=1,"X"," ")</f>
        <v xml:space="preserve"> </v>
      </c>
      <c r="E637" s="313" t="str">
        <f>IF([7]Mides!F629=2,"X"," ")</f>
        <v>X</v>
      </c>
      <c r="F637" s="314" t="str">
        <f>[7]Mides!B629</f>
        <v>menor de edad</v>
      </c>
      <c r="G637" s="313" t="str">
        <f>IF(AND([7]Mides!H629&gt;=1,[7]Mides!H629&lt;=14),"X"," ")</f>
        <v xml:space="preserve"> </v>
      </c>
      <c r="H637" s="313" t="str">
        <f>IF(AND([7]Mides!H629&gt;=14,[7]Mides!H629&lt;=30),"X"," ")</f>
        <v>X</v>
      </c>
      <c r="I637" s="313" t="str">
        <f>IF(AND([7]Mides!H629&gt;=31,[7]Mides!H629&lt;=60),"X","  ")</f>
        <v xml:space="preserve">  </v>
      </c>
      <c r="J637" s="313" t="str">
        <f>IF([7]Mides!H629&gt;60,"X", "  ")</f>
        <v xml:space="preserve">  </v>
      </c>
      <c r="K637" s="315">
        <f>[7]Mides!N629</f>
        <v>0</v>
      </c>
      <c r="L637" s="315">
        <f>[7]Mides!K629</f>
        <v>0</v>
      </c>
      <c r="M637" s="315">
        <f>[7]Mides!L629</f>
        <v>0</v>
      </c>
      <c r="N637" s="315" t="str">
        <f>[7]Mides!M629</f>
        <v>x</v>
      </c>
      <c r="O637" s="315">
        <f t="shared" si="9"/>
        <v>0</v>
      </c>
      <c r="P637" s="315" t="str">
        <f>[7]Mides!R629</f>
        <v>Guatemala</v>
      </c>
      <c r="Q637" s="315" t="str">
        <f>[7]Mides!S629</f>
        <v>Guatemala</v>
      </c>
      <c r="R637" s="10"/>
      <c r="S637" s="10"/>
      <c r="T637" s="10"/>
      <c r="U637" s="10"/>
      <c r="V637" s="10"/>
      <c r="W637" s="10"/>
      <c r="X637" s="10"/>
      <c r="Y637" s="10"/>
    </row>
    <row r="638" spans="2:25" ht="15.6" x14ac:dyDescent="0.3">
      <c r="B638" s="311" t="str">
        <f>[7]Mides!E630</f>
        <v>Julio</v>
      </c>
      <c r="C638" s="312" t="str">
        <f>[7]Mides!D630</f>
        <v xml:space="preserve">Aceituno </v>
      </c>
      <c r="D638" s="313" t="str">
        <f>IF([7]Mides!F630=1,"X"," ")</f>
        <v xml:space="preserve"> </v>
      </c>
      <c r="E638" s="313" t="str">
        <f>IF([7]Mides!F630=2,"X"," ")</f>
        <v>X</v>
      </c>
      <c r="F638" s="314" t="str">
        <f>[7]Mides!B630</f>
        <v>menor de edad</v>
      </c>
      <c r="G638" s="313" t="str">
        <f>IF(AND([7]Mides!H630&gt;=1,[7]Mides!H630&lt;=14),"X"," ")</f>
        <v>X</v>
      </c>
      <c r="H638" s="313" t="str">
        <f>IF(AND([7]Mides!H630&gt;=14,[7]Mides!H630&lt;=30),"X"," ")</f>
        <v xml:space="preserve"> </v>
      </c>
      <c r="I638" s="313" t="str">
        <f>IF(AND([7]Mides!H630&gt;=31,[7]Mides!H630&lt;=60),"X","  ")</f>
        <v xml:space="preserve">  </v>
      </c>
      <c r="J638" s="313" t="str">
        <f>IF([7]Mides!H630&gt;60,"X", "  ")</f>
        <v xml:space="preserve">  </v>
      </c>
      <c r="K638" s="315">
        <f>[7]Mides!N630</f>
        <v>0</v>
      </c>
      <c r="L638" s="315">
        <f>[7]Mides!K630</f>
        <v>0</v>
      </c>
      <c r="M638" s="315">
        <f>[7]Mides!L630</f>
        <v>0</v>
      </c>
      <c r="N638" s="315" t="str">
        <f>[7]Mides!M630</f>
        <v>x</v>
      </c>
      <c r="O638" s="315">
        <f t="shared" si="9"/>
        <v>0</v>
      </c>
      <c r="P638" s="315" t="str">
        <f>[7]Mides!R630</f>
        <v>Guatemala</v>
      </c>
      <c r="Q638" s="315" t="str">
        <f>[7]Mides!S630</f>
        <v>Guatemala</v>
      </c>
      <c r="R638" s="10"/>
      <c r="S638" s="10"/>
      <c r="T638" s="10"/>
      <c r="U638" s="10"/>
      <c r="V638" s="10"/>
      <c r="W638" s="10"/>
      <c r="X638" s="10"/>
      <c r="Y638" s="10"/>
    </row>
    <row r="639" spans="2:25" ht="15.6" x14ac:dyDescent="0.3">
      <c r="B639" s="311" t="str">
        <f>[7]Mides!E631</f>
        <v>Carlos</v>
      </c>
      <c r="C639" s="312" t="str">
        <f>[7]Mides!D631</f>
        <v>Gomez</v>
      </c>
      <c r="D639" s="313" t="str">
        <f>IF([7]Mides!F631=1,"X"," ")</f>
        <v xml:space="preserve"> </v>
      </c>
      <c r="E639" s="313" t="str">
        <f>IF([7]Mides!F631=2,"X"," ")</f>
        <v>X</v>
      </c>
      <c r="F639" s="314">
        <f>[7]Mides!B631</f>
        <v>242566170051</v>
      </c>
      <c r="G639" s="313" t="str">
        <f>IF(AND([7]Mides!H631&gt;=1,[7]Mides!H631&lt;=14),"X"," ")</f>
        <v xml:space="preserve"> </v>
      </c>
      <c r="H639" s="313" t="str">
        <f>IF(AND([7]Mides!H631&gt;=14,[7]Mides!H631&lt;=30),"X"," ")</f>
        <v xml:space="preserve"> </v>
      </c>
      <c r="I639" s="313" t="str">
        <f>IF(AND([7]Mides!H631&gt;=31,[7]Mides!H631&lt;=60),"X","  ")</f>
        <v xml:space="preserve">  </v>
      </c>
      <c r="J639" s="313" t="str">
        <f>IF([7]Mides!H631&gt;60,"X", "  ")</f>
        <v>X</v>
      </c>
      <c r="K639" s="315">
        <f>[7]Mides!N631</f>
        <v>0</v>
      </c>
      <c r="L639" s="315">
        <f>[7]Mides!K631</f>
        <v>0</v>
      </c>
      <c r="M639" s="315">
        <f>[7]Mides!L631</f>
        <v>0</v>
      </c>
      <c r="N639" s="315" t="str">
        <f>[7]Mides!M631</f>
        <v>x</v>
      </c>
      <c r="O639" s="315">
        <f t="shared" si="9"/>
        <v>0</v>
      </c>
      <c r="P639" s="315" t="str">
        <f>[7]Mides!R631</f>
        <v>Guatemala</v>
      </c>
      <c r="Q639" s="315" t="str">
        <f>[7]Mides!S631</f>
        <v>Guatemala</v>
      </c>
      <c r="R639" s="10"/>
      <c r="S639" s="10"/>
      <c r="T639" s="10"/>
      <c r="U639" s="10"/>
      <c r="V639" s="10"/>
      <c r="W639" s="10"/>
      <c r="X639" s="10"/>
      <c r="Y639" s="10"/>
    </row>
    <row r="640" spans="2:25" ht="15.6" x14ac:dyDescent="0.3">
      <c r="B640" s="311" t="str">
        <f>[7]Mides!E632</f>
        <v>Nineth</v>
      </c>
      <c r="C640" s="312" t="str">
        <f>[7]Mides!D632</f>
        <v>Ramirez</v>
      </c>
      <c r="D640" s="313" t="str">
        <f>IF([7]Mides!F632=1,"X"," ")</f>
        <v>X</v>
      </c>
      <c r="E640" s="313" t="str">
        <f>IF([7]Mides!F632=2,"X"," ")</f>
        <v xml:space="preserve"> </v>
      </c>
      <c r="F640" s="314" t="str">
        <f>[7]Mides!B632</f>
        <v>pendiente</v>
      </c>
      <c r="G640" s="313" t="str">
        <f>IF(AND([7]Mides!H632&gt;=1,[7]Mides!H632&lt;=14),"X"," ")</f>
        <v xml:space="preserve"> </v>
      </c>
      <c r="H640" s="313" t="str">
        <f>IF(AND([7]Mides!H632&gt;=14,[7]Mides!H632&lt;=30),"X"," ")</f>
        <v xml:space="preserve"> </v>
      </c>
      <c r="I640" s="313" t="str">
        <f>IF(AND([7]Mides!H632&gt;=31,[7]Mides!H632&lt;=60),"X","  ")</f>
        <v>X</v>
      </c>
      <c r="J640" s="313" t="str">
        <f>IF([7]Mides!H632&gt;60,"X", "  ")</f>
        <v xml:space="preserve">  </v>
      </c>
      <c r="K640" s="315">
        <f>[7]Mides!N632</f>
        <v>0</v>
      </c>
      <c r="L640" s="315">
        <f>[7]Mides!K632</f>
        <v>0</v>
      </c>
      <c r="M640" s="315">
        <f>[7]Mides!L632</f>
        <v>0</v>
      </c>
      <c r="N640" s="315" t="str">
        <f>[7]Mides!M632</f>
        <v>x</v>
      </c>
      <c r="O640" s="315">
        <f t="shared" si="9"/>
        <v>0</v>
      </c>
      <c r="P640" s="315" t="str">
        <f>[7]Mides!R632</f>
        <v>Guatemala</v>
      </c>
      <c r="Q640" s="315" t="str">
        <f>[7]Mides!S632</f>
        <v>Guatemala</v>
      </c>
      <c r="R640" s="10"/>
      <c r="S640" s="10"/>
      <c r="T640" s="10"/>
      <c r="U640" s="10"/>
      <c r="V640" s="10"/>
      <c r="W640" s="10"/>
      <c r="X640" s="10"/>
      <c r="Y640" s="10"/>
    </row>
    <row r="641" spans="2:25" ht="15.6" x14ac:dyDescent="0.3">
      <c r="B641" s="311" t="str">
        <f>[7]Mides!E633</f>
        <v>Rosario</v>
      </c>
      <c r="C641" s="312" t="str">
        <f>[7]Mides!D633</f>
        <v>Andrino</v>
      </c>
      <c r="D641" s="313" t="str">
        <f>IF([7]Mides!F633=1,"X"," ")</f>
        <v>X</v>
      </c>
      <c r="E641" s="313" t="str">
        <f>IF([7]Mides!F633=2,"X"," ")</f>
        <v xml:space="preserve"> </v>
      </c>
      <c r="F641" s="314">
        <f>[7]Mides!B633</f>
        <v>1662198860101</v>
      </c>
      <c r="G641" s="313" t="str">
        <f>IF(AND([7]Mides!H633&gt;=1,[7]Mides!H633&lt;=14),"X"," ")</f>
        <v xml:space="preserve"> </v>
      </c>
      <c r="H641" s="313" t="str">
        <f>IF(AND([7]Mides!H633&gt;=14,[7]Mides!H633&lt;=30),"X"," ")</f>
        <v xml:space="preserve"> </v>
      </c>
      <c r="I641" s="313" t="str">
        <f>IF(AND([7]Mides!H633&gt;=31,[7]Mides!H633&lt;=60),"X","  ")</f>
        <v xml:space="preserve">  </v>
      </c>
      <c r="J641" s="313" t="str">
        <f>IF([7]Mides!H633&gt;60,"X", "  ")</f>
        <v>X</v>
      </c>
      <c r="K641" s="315">
        <f>[7]Mides!N633</f>
        <v>0</v>
      </c>
      <c r="L641" s="315">
        <f>[7]Mides!K633</f>
        <v>0</v>
      </c>
      <c r="M641" s="315">
        <f>[7]Mides!L633</f>
        <v>0</v>
      </c>
      <c r="N641" s="315" t="str">
        <f>[7]Mides!M633</f>
        <v>x</v>
      </c>
      <c r="O641" s="315">
        <f t="shared" si="9"/>
        <v>0</v>
      </c>
      <c r="P641" s="315" t="str">
        <f>[7]Mides!R633</f>
        <v>Guatemala</v>
      </c>
      <c r="Q641" s="315" t="str">
        <f>[7]Mides!S633</f>
        <v>Guatemala</v>
      </c>
      <c r="R641" s="10"/>
      <c r="S641" s="10"/>
      <c r="T641" s="10"/>
      <c r="U641" s="10"/>
      <c r="V641" s="10"/>
      <c r="W641" s="10"/>
      <c r="X641" s="10"/>
      <c r="Y641" s="10"/>
    </row>
    <row r="642" spans="2:25" ht="15.6" x14ac:dyDescent="0.3">
      <c r="B642" s="311" t="str">
        <f>[7]Mides!E634</f>
        <v xml:space="preserve">Carlos </v>
      </c>
      <c r="C642" s="312" t="str">
        <f>[7]Mides!D634</f>
        <v>Lopez</v>
      </c>
      <c r="D642" s="313" t="str">
        <f>IF([7]Mides!F634=1,"X"," ")</f>
        <v xml:space="preserve"> </v>
      </c>
      <c r="E642" s="313" t="str">
        <f>IF([7]Mides!F634=2,"X"," ")</f>
        <v>X</v>
      </c>
      <c r="F642" s="314" t="str">
        <f>[7]Mides!B634</f>
        <v>menor de edad</v>
      </c>
      <c r="G642" s="313" t="str">
        <f>IF(AND([7]Mides!H634&gt;=1,[7]Mides!H634&lt;=14),"X"," ")</f>
        <v>X</v>
      </c>
      <c r="H642" s="313" t="str">
        <f>IF(AND([7]Mides!H634&gt;=14,[7]Mides!H634&lt;=30),"X"," ")</f>
        <v xml:space="preserve"> </v>
      </c>
      <c r="I642" s="313" t="str">
        <f>IF(AND([7]Mides!H634&gt;=31,[7]Mides!H634&lt;=60),"X","  ")</f>
        <v xml:space="preserve">  </v>
      </c>
      <c r="J642" s="313" t="str">
        <f>IF([7]Mides!H634&gt;60,"X", "  ")</f>
        <v xml:space="preserve">  </v>
      </c>
      <c r="K642" s="315">
        <f>[7]Mides!N634</f>
        <v>0</v>
      </c>
      <c r="L642" s="315">
        <f>[7]Mides!K634</f>
        <v>0</v>
      </c>
      <c r="M642" s="315">
        <f>[7]Mides!L634</f>
        <v>0</v>
      </c>
      <c r="N642" s="315" t="str">
        <f>[7]Mides!M634</f>
        <v>x</v>
      </c>
      <c r="O642" s="315">
        <f t="shared" si="9"/>
        <v>0</v>
      </c>
      <c r="P642" s="315" t="str">
        <f>[7]Mides!R634</f>
        <v>Guatemala</v>
      </c>
      <c r="Q642" s="315" t="str">
        <f>[7]Mides!S634</f>
        <v>Guatemala</v>
      </c>
      <c r="R642" s="10"/>
      <c r="S642" s="10"/>
      <c r="T642" s="10"/>
      <c r="U642" s="10"/>
      <c r="V642" s="10"/>
      <c r="W642" s="10"/>
      <c r="X642" s="10"/>
      <c r="Y642" s="10"/>
    </row>
    <row r="643" spans="2:25" ht="15.6" x14ac:dyDescent="0.3">
      <c r="B643" s="311" t="str">
        <f>[7]Mides!E635</f>
        <v>Cecilio</v>
      </c>
      <c r="C643" s="312" t="str">
        <f>[7]Mides!D635</f>
        <v>Chitumul</v>
      </c>
      <c r="D643" s="313" t="str">
        <f>IF([7]Mides!F635=1,"X"," ")</f>
        <v xml:space="preserve"> </v>
      </c>
      <c r="E643" s="313" t="str">
        <f>IF([7]Mides!F635=2,"X"," ")</f>
        <v>X</v>
      </c>
      <c r="F643" s="314">
        <f>[7]Mides!B635</f>
        <v>1991371611502</v>
      </c>
      <c r="G643" s="313" t="str">
        <f>IF(AND([7]Mides!H635&gt;=1,[7]Mides!H635&lt;=14),"X"," ")</f>
        <v xml:space="preserve"> </v>
      </c>
      <c r="H643" s="313" t="str">
        <f>IF(AND([7]Mides!H635&gt;=14,[7]Mides!H635&lt;=30),"X"," ")</f>
        <v xml:space="preserve"> </v>
      </c>
      <c r="I643" s="313" t="str">
        <f>IF(AND([7]Mides!H635&gt;=31,[7]Mides!H635&lt;=60),"X","  ")</f>
        <v>X</v>
      </c>
      <c r="J643" s="313" t="str">
        <f>IF([7]Mides!H635&gt;60,"X", "  ")</f>
        <v xml:space="preserve">  </v>
      </c>
      <c r="K643" s="315">
        <f>[7]Mides!N635</f>
        <v>0</v>
      </c>
      <c r="L643" s="315">
        <f>[7]Mides!K635</f>
        <v>0</v>
      </c>
      <c r="M643" s="315">
        <f>[7]Mides!L635</f>
        <v>0</v>
      </c>
      <c r="N643" s="315" t="str">
        <f>[7]Mides!M635</f>
        <v>x</v>
      </c>
      <c r="O643" s="315">
        <f t="shared" si="9"/>
        <v>0</v>
      </c>
      <c r="P643" s="315" t="str">
        <f>[7]Mides!R635</f>
        <v>Guatemala</v>
      </c>
      <c r="Q643" s="315" t="str">
        <f>[7]Mides!S635</f>
        <v>Guatemala</v>
      </c>
      <c r="R643" s="10"/>
      <c r="S643" s="10"/>
      <c r="T643" s="10"/>
      <c r="U643" s="10"/>
      <c r="V643" s="10"/>
      <c r="W643" s="10"/>
      <c r="X643" s="10"/>
      <c r="Y643" s="10"/>
    </row>
    <row r="644" spans="2:25" ht="15.6" x14ac:dyDescent="0.3">
      <c r="B644" s="311" t="str">
        <f>[7]Mides!E636</f>
        <v xml:space="preserve">Albino </v>
      </c>
      <c r="C644" s="312" t="str">
        <f>[7]Mides!D636</f>
        <v>Reyes</v>
      </c>
      <c r="D644" s="313" t="str">
        <f>IF([7]Mides!F636=1,"X"," ")</f>
        <v xml:space="preserve"> </v>
      </c>
      <c r="E644" s="313" t="str">
        <f>IF([7]Mides!F636=2,"X"," ")</f>
        <v>X</v>
      </c>
      <c r="F644" s="314" t="str">
        <f>[7]Mides!B636</f>
        <v>menor de edad</v>
      </c>
      <c r="G644" s="313" t="str">
        <f>IF(AND([7]Mides!H636&gt;=1,[7]Mides!H636&lt;=14),"X"," ")</f>
        <v>X</v>
      </c>
      <c r="H644" s="313" t="str">
        <f>IF(AND([7]Mides!H636&gt;=14,[7]Mides!H636&lt;=30),"X"," ")</f>
        <v xml:space="preserve"> </v>
      </c>
      <c r="I644" s="313" t="str">
        <f>IF(AND([7]Mides!H636&gt;=31,[7]Mides!H636&lt;=60),"X","  ")</f>
        <v xml:space="preserve">  </v>
      </c>
      <c r="J644" s="313" t="str">
        <f>IF([7]Mides!H636&gt;60,"X", "  ")</f>
        <v xml:space="preserve">  </v>
      </c>
      <c r="K644" s="315">
        <f>[7]Mides!N636</f>
        <v>0</v>
      </c>
      <c r="L644" s="315">
        <f>[7]Mides!K636</f>
        <v>0</v>
      </c>
      <c r="M644" s="315">
        <f>[7]Mides!L636</f>
        <v>0</v>
      </c>
      <c r="N644" s="315" t="str">
        <f>[7]Mides!M636</f>
        <v>x</v>
      </c>
      <c r="O644" s="315">
        <f t="shared" si="9"/>
        <v>0</v>
      </c>
      <c r="P644" s="315" t="str">
        <f>[7]Mides!R636</f>
        <v>Guatemala</v>
      </c>
      <c r="Q644" s="315" t="str">
        <f>[7]Mides!S636</f>
        <v>Guatemala</v>
      </c>
      <c r="R644" s="10"/>
      <c r="S644" s="10"/>
      <c r="T644" s="10"/>
      <c r="U644" s="10"/>
      <c r="V644" s="10"/>
      <c r="W644" s="10"/>
      <c r="X644" s="10"/>
      <c r="Y644" s="10"/>
    </row>
    <row r="645" spans="2:25" ht="15.6" x14ac:dyDescent="0.3">
      <c r="B645" s="311" t="str">
        <f>[7]Mides!E637</f>
        <v>Fidelina</v>
      </c>
      <c r="C645" s="312" t="str">
        <f>[7]Mides!D637</f>
        <v>Reyes</v>
      </c>
      <c r="D645" s="313" t="str">
        <f>IF([7]Mides!F637=1,"X"," ")</f>
        <v>X</v>
      </c>
      <c r="E645" s="313" t="str">
        <f>IF([7]Mides!F637=2,"X"," ")</f>
        <v xml:space="preserve"> </v>
      </c>
      <c r="F645" s="314" t="str">
        <f>[7]Mides!B637</f>
        <v>menor de edad</v>
      </c>
      <c r="G645" s="313" t="str">
        <f>IF(AND([7]Mides!H637&gt;=1,[7]Mides!H637&lt;=14),"X"," ")</f>
        <v>X</v>
      </c>
      <c r="H645" s="313" t="str">
        <f>IF(AND([7]Mides!H637&gt;=14,[7]Mides!H637&lt;=30),"X"," ")</f>
        <v xml:space="preserve"> </v>
      </c>
      <c r="I645" s="313" t="str">
        <f>IF(AND([7]Mides!H637&gt;=31,[7]Mides!H637&lt;=60),"X","  ")</f>
        <v xml:space="preserve">  </v>
      </c>
      <c r="J645" s="313" t="str">
        <f>IF([7]Mides!H637&gt;60,"X", "  ")</f>
        <v xml:space="preserve">  </v>
      </c>
      <c r="K645" s="315">
        <f>[7]Mides!N637</f>
        <v>0</v>
      </c>
      <c r="L645" s="315">
        <f>[7]Mides!K637</f>
        <v>0</v>
      </c>
      <c r="M645" s="315">
        <f>[7]Mides!L637</f>
        <v>0</v>
      </c>
      <c r="N645" s="315" t="str">
        <f>[7]Mides!M637</f>
        <v>x</v>
      </c>
      <c r="O645" s="315">
        <f t="shared" si="9"/>
        <v>0</v>
      </c>
      <c r="P645" s="315" t="str">
        <f>[7]Mides!R637</f>
        <v>Guatemala</v>
      </c>
      <c r="Q645" s="315" t="str">
        <f>[7]Mides!S637</f>
        <v>Guatemala</v>
      </c>
      <c r="R645" s="10"/>
      <c r="S645" s="10"/>
      <c r="T645" s="10"/>
      <c r="U645" s="10"/>
      <c r="V645" s="10"/>
      <c r="W645" s="10"/>
      <c r="X645" s="10"/>
      <c r="Y645" s="10"/>
    </row>
    <row r="646" spans="2:25" ht="15.6" x14ac:dyDescent="0.3">
      <c r="B646" s="311" t="str">
        <f>[7]Mides!E638</f>
        <v>Marina</v>
      </c>
      <c r="C646" s="312" t="str">
        <f>[7]Mides!D638</f>
        <v>Laynez</v>
      </c>
      <c r="D646" s="313" t="str">
        <f>IF([7]Mides!F638=1,"X"," ")</f>
        <v>X</v>
      </c>
      <c r="E646" s="313" t="str">
        <f>IF([7]Mides!F638=2,"X"," ")</f>
        <v xml:space="preserve"> </v>
      </c>
      <c r="F646" s="314">
        <f>[7]Mides!B638</f>
        <v>0</v>
      </c>
      <c r="G646" s="313" t="str">
        <f>IF(AND([7]Mides!H638&gt;=1,[7]Mides!H638&lt;=14),"X"," ")</f>
        <v xml:space="preserve"> </v>
      </c>
      <c r="H646" s="313" t="str">
        <f>IF(AND([7]Mides!H638&gt;=14,[7]Mides!H638&lt;=30),"X"," ")</f>
        <v xml:space="preserve"> </v>
      </c>
      <c r="I646" s="313" t="str">
        <f>IF(AND([7]Mides!H638&gt;=31,[7]Mides!H638&lt;=60),"X","  ")</f>
        <v>X</v>
      </c>
      <c r="J646" s="313" t="str">
        <f>IF([7]Mides!H638&gt;60,"X", "  ")</f>
        <v xml:space="preserve">  </v>
      </c>
      <c r="K646" s="315">
        <f>[7]Mides!N638</f>
        <v>0</v>
      </c>
      <c r="L646" s="315">
        <f>[7]Mides!K638</f>
        <v>0</v>
      </c>
      <c r="M646" s="315">
        <f>[7]Mides!L638</f>
        <v>0</v>
      </c>
      <c r="N646" s="315" t="str">
        <f>[7]Mides!M638</f>
        <v>x</v>
      </c>
      <c r="O646" s="315">
        <f t="shared" si="9"/>
        <v>0</v>
      </c>
      <c r="P646" s="315" t="str">
        <f>[7]Mides!R638</f>
        <v>Guatemala</v>
      </c>
      <c r="Q646" s="315" t="str">
        <f>[7]Mides!S638</f>
        <v>Guatemala</v>
      </c>
      <c r="R646" s="10"/>
      <c r="S646" s="10"/>
      <c r="T646" s="10"/>
      <c r="U646" s="10"/>
      <c r="V646" s="10"/>
      <c r="W646" s="10"/>
      <c r="X646" s="10"/>
      <c r="Y646" s="10"/>
    </row>
    <row r="647" spans="2:25" ht="15.6" x14ac:dyDescent="0.3">
      <c r="B647" s="311" t="str">
        <f>[7]Mides!E639</f>
        <v>Elida</v>
      </c>
      <c r="C647" s="312" t="str">
        <f>[7]Mides!D639</f>
        <v>Piche</v>
      </c>
      <c r="D647" s="313" t="str">
        <f>IF([7]Mides!F639=1,"X"," ")</f>
        <v>X</v>
      </c>
      <c r="E647" s="313" t="str">
        <f>IF([7]Mides!F639=2,"X"," ")</f>
        <v xml:space="preserve"> </v>
      </c>
      <c r="F647" s="314">
        <f>[7]Mides!B639</f>
        <v>2453162050115</v>
      </c>
      <c r="G647" s="313" t="str">
        <f>IF(AND([7]Mides!H639&gt;=1,[7]Mides!H639&lt;=14),"X"," ")</f>
        <v xml:space="preserve"> </v>
      </c>
      <c r="H647" s="313" t="str">
        <f>IF(AND([7]Mides!H639&gt;=14,[7]Mides!H639&lt;=30),"X"," ")</f>
        <v>X</v>
      </c>
      <c r="I647" s="313" t="str">
        <f>IF(AND([7]Mides!H639&gt;=31,[7]Mides!H639&lt;=60),"X","  ")</f>
        <v xml:space="preserve">  </v>
      </c>
      <c r="J647" s="313" t="str">
        <f>IF([7]Mides!H639&gt;60,"X", "  ")</f>
        <v xml:space="preserve">  </v>
      </c>
      <c r="K647" s="315">
        <f>[7]Mides!N639</f>
        <v>0</v>
      </c>
      <c r="L647" s="315">
        <f>[7]Mides!K639</f>
        <v>0</v>
      </c>
      <c r="M647" s="315">
        <f>[7]Mides!L639</f>
        <v>0</v>
      </c>
      <c r="N647" s="315" t="str">
        <f>[7]Mides!M639</f>
        <v>x</v>
      </c>
      <c r="O647" s="315">
        <f t="shared" si="9"/>
        <v>0</v>
      </c>
      <c r="P647" s="315" t="str">
        <f>[7]Mides!R639</f>
        <v>Guatemala</v>
      </c>
      <c r="Q647" s="315" t="str">
        <f>[7]Mides!S639</f>
        <v>Guatemala</v>
      </c>
      <c r="R647" s="10"/>
      <c r="S647" s="10"/>
      <c r="T647" s="10"/>
      <c r="U647" s="10"/>
      <c r="V647" s="10"/>
      <c r="W647" s="10"/>
      <c r="X647" s="10"/>
      <c r="Y647" s="10"/>
    </row>
    <row r="648" spans="2:25" ht="15.6" x14ac:dyDescent="0.3">
      <c r="B648" s="311" t="str">
        <f>[7]Mides!E640</f>
        <v>Tranquilina</v>
      </c>
      <c r="C648" s="312" t="str">
        <f>[7]Mides!D640</f>
        <v>Gonzalez</v>
      </c>
      <c r="D648" s="313" t="str">
        <f>IF([7]Mides!F640=1,"X"," ")</f>
        <v>X</v>
      </c>
      <c r="E648" s="313" t="str">
        <f>IF([7]Mides!F640=2,"X"," ")</f>
        <v xml:space="preserve"> </v>
      </c>
      <c r="F648" s="314">
        <f>[7]Mides!B640</f>
        <v>0</v>
      </c>
      <c r="G648" s="313" t="str">
        <f>IF(AND([7]Mides!H640&gt;=1,[7]Mides!H640&lt;=14),"X"," ")</f>
        <v xml:space="preserve"> </v>
      </c>
      <c r="H648" s="313" t="str">
        <f>IF(AND([7]Mides!H640&gt;=14,[7]Mides!H640&lt;=30),"X"," ")</f>
        <v xml:space="preserve"> </v>
      </c>
      <c r="I648" s="313" t="str">
        <f>IF(AND([7]Mides!H640&gt;=31,[7]Mides!H640&lt;=60),"X","  ")</f>
        <v>X</v>
      </c>
      <c r="J648" s="313" t="str">
        <f>IF([7]Mides!H640&gt;60,"X", "  ")</f>
        <v xml:space="preserve">  </v>
      </c>
      <c r="K648" s="315">
        <f>[7]Mides!N640</f>
        <v>0</v>
      </c>
      <c r="L648" s="315">
        <f>[7]Mides!K640</f>
        <v>0</v>
      </c>
      <c r="M648" s="315">
        <f>[7]Mides!L640</f>
        <v>0</v>
      </c>
      <c r="N648" s="315" t="str">
        <f>[7]Mides!M640</f>
        <v>x</v>
      </c>
      <c r="O648" s="315">
        <f t="shared" si="9"/>
        <v>0</v>
      </c>
      <c r="P648" s="315" t="str">
        <f>[7]Mides!R640</f>
        <v>Guatemala</v>
      </c>
      <c r="Q648" s="315" t="str">
        <f>[7]Mides!S640</f>
        <v>Guatemala</v>
      </c>
      <c r="R648" s="10"/>
      <c r="S648" s="10"/>
      <c r="T648" s="10"/>
      <c r="U648" s="10"/>
      <c r="V648" s="10"/>
      <c r="W648" s="10"/>
      <c r="X648" s="10"/>
      <c r="Y648" s="10"/>
    </row>
    <row r="649" spans="2:25" ht="15.6" x14ac:dyDescent="0.3">
      <c r="B649" s="311" t="str">
        <f>[7]Mides!E641</f>
        <v>Danilo</v>
      </c>
      <c r="C649" s="312" t="str">
        <f>[7]Mides!D641</f>
        <v>Contreras</v>
      </c>
      <c r="D649" s="313" t="str">
        <f>IF([7]Mides!F641=1,"X"," ")</f>
        <v xml:space="preserve"> </v>
      </c>
      <c r="E649" s="313" t="str">
        <f>IF([7]Mides!F641=2,"X"," ")</f>
        <v>X</v>
      </c>
      <c r="F649" s="314" t="str">
        <f>[7]Mides!B641</f>
        <v>menor de edad</v>
      </c>
      <c r="G649" s="313" t="str">
        <f>IF(AND([7]Mides!H641&gt;=1,[7]Mides!H641&lt;=14),"X"," ")</f>
        <v>X</v>
      </c>
      <c r="H649" s="313" t="str">
        <f>IF(AND([7]Mides!H641&gt;=14,[7]Mides!H641&lt;=30),"X"," ")</f>
        <v xml:space="preserve"> </v>
      </c>
      <c r="I649" s="313" t="str">
        <f>IF(AND([7]Mides!H641&gt;=31,[7]Mides!H641&lt;=60),"X","  ")</f>
        <v xml:space="preserve">  </v>
      </c>
      <c r="J649" s="313" t="str">
        <f>IF([7]Mides!H641&gt;60,"X", "  ")</f>
        <v xml:space="preserve">  </v>
      </c>
      <c r="K649" s="315">
        <f>[7]Mides!N641</f>
        <v>0</v>
      </c>
      <c r="L649" s="315">
        <f>[7]Mides!K641</f>
        <v>0</v>
      </c>
      <c r="M649" s="315">
        <f>[7]Mides!L641</f>
        <v>0</v>
      </c>
      <c r="N649" s="315" t="str">
        <f>[7]Mides!M641</f>
        <v>x</v>
      </c>
      <c r="O649" s="315">
        <f t="shared" si="9"/>
        <v>0</v>
      </c>
      <c r="P649" s="315" t="str">
        <f>[7]Mides!R641</f>
        <v>Guatemala</v>
      </c>
      <c r="Q649" s="315" t="str">
        <f>[7]Mides!S641</f>
        <v>Guatemala</v>
      </c>
      <c r="R649" s="10"/>
      <c r="S649" s="10"/>
      <c r="T649" s="10"/>
      <c r="U649" s="10"/>
      <c r="V649" s="10"/>
      <c r="W649" s="10"/>
      <c r="X649" s="10"/>
      <c r="Y649" s="10"/>
    </row>
    <row r="650" spans="2:25" ht="15.6" x14ac:dyDescent="0.3">
      <c r="B650" s="311" t="str">
        <f>[7]Mides!E642</f>
        <v>Laura</v>
      </c>
      <c r="C650" s="312" t="str">
        <f>[7]Mides!D642</f>
        <v>Garcia</v>
      </c>
      <c r="D650" s="313" t="str">
        <f>IF([7]Mides!F642=1,"X"," ")</f>
        <v>X</v>
      </c>
      <c r="E650" s="313" t="str">
        <f>IF([7]Mides!F642=2,"X"," ")</f>
        <v xml:space="preserve"> </v>
      </c>
      <c r="F650" s="314">
        <f>[7]Mides!B642</f>
        <v>178373930101</v>
      </c>
      <c r="G650" s="313" t="str">
        <f>IF(AND([7]Mides!H642&gt;=1,[7]Mides!H642&lt;=14),"X"," ")</f>
        <v xml:space="preserve"> </v>
      </c>
      <c r="H650" s="313" t="str">
        <f>IF(AND([7]Mides!H642&gt;=14,[7]Mides!H642&lt;=30),"X"," ")</f>
        <v xml:space="preserve"> </v>
      </c>
      <c r="I650" s="313" t="str">
        <f>IF(AND([7]Mides!H642&gt;=31,[7]Mides!H642&lt;=60),"X","  ")</f>
        <v>X</v>
      </c>
      <c r="J650" s="313" t="str">
        <f>IF([7]Mides!H642&gt;60,"X", "  ")</f>
        <v xml:space="preserve">  </v>
      </c>
      <c r="K650" s="315">
        <f>[7]Mides!N642</f>
        <v>0</v>
      </c>
      <c r="L650" s="315">
        <f>[7]Mides!K642</f>
        <v>0</v>
      </c>
      <c r="M650" s="315">
        <f>[7]Mides!L642</f>
        <v>0</v>
      </c>
      <c r="N650" s="315" t="str">
        <f>[7]Mides!M642</f>
        <v>x</v>
      </c>
      <c r="O650" s="315">
        <f t="shared" si="9"/>
        <v>0</v>
      </c>
      <c r="P650" s="315" t="str">
        <f>[7]Mides!R642</f>
        <v>Guatemala</v>
      </c>
      <c r="Q650" s="315" t="str">
        <f>[7]Mides!S642</f>
        <v>Guatemala</v>
      </c>
      <c r="R650" s="10"/>
      <c r="S650" s="10"/>
      <c r="T650" s="10"/>
      <c r="U650" s="10"/>
      <c r="V650" s="10"/>
      <c r="W650" s="10"/>
      <c r="X650" s="10"/>
      <c r="Y650" s="10"/>
    </row>
    <row r="651" spans="2:25" ht="15.6" x14ac:dyDescent="0.3">
      <c r="B651" s="311" t="str">
        <f>[7]Mides!E643</f>
        <v>Esteban</v>
      </c>
      <c r="C651" s="312" t="str">
        <f>[7]Mides!D643</f>
        <v>Lopez</v>
      </c>
      <c r="D651" s="313" t="str">
        <f>IF([7]Mides!F643=1,"X"," ")</f>
        <v xml:space="preserve"> </v>
      </c>
      <c r="E651" s="313" t="str">
        <f>IF([7]Mides!F643=2,"X"," ")</f>
        <v>X</v>
      </c>
      <c r="F651" s="314">
        <f>[7]Mides!B643</f>
        <v>2976826951420</v>
      </c>
      <c r="G651" s="313" t="str">
        <f>IF(AND([7]Mides!H643&gt;=1,[7]Mides!H643&lt;=14),"X"," ")</f>
        <v xml:space="preserve"> </v>
      </c>
      <c r="H651" s="313" t="str">
        <f>IF(AND([7]Mides!H643&gt;=14,[7]Mides!H643&lt;=30),"X"," ")</f>
        <v>X</v>
      </c>
      <c r="I651" s="313" t="str">
        <f>IF(AND([7]Mides!H643&gt;=31,[7]Mides!H643&lt;=60),"X","  ")</f>
        <v xml:space="preserve">  </v>
      </c>
      <c r="J651" s="313" t="str">
        <f>IF([7]Mides!H643&gt;60,"X", "  ")</f>
        <v xml:space="preserve">  </v>
      </c>
      <c r="K651" s="315">
        <f>[7]Mides!N643</f>
        <v>0</v>
      </c>
      <c r="L651" s="315">
        <f>[7]Mides!K643</f>
        <v>0</v>
      </c>
      <c r="M651" s="315">
        <f>[7]Mides!L643</f>
        <v>0</v>
      </c>
      <c r="N651" s="315" t="str">
        <f>[7]Mides!M643</f>
        <v>x</v>
      </c>
      <c r="O651" s="315">
        <f t="shared" si="9"/>
        <v>0</v>
      </c>
      <c r="P651" s="315" t="str">
        <f>[7]Mides!R643</f>
        <v>Guatemala</v>
      </c>
      <c r="Q651" s="315" t="str">
        <f>[7]Mides!S643</f>
        <v>Guatemala</v>
      </c>
      <c r="R651" s="10"/>
      <c r="S651" s="10"/>
      <c r="T651" s="10"/>
      <c r="U651" s="10"/>
      <c r="V651" s="10"/>
      <c r="W651" s="10"/>
      <c r="X651" s="10"/>
      <c r="Y651" s="10"/>
    </row>
    <row r="652" spans="2:25" ht="15.6" x14ac:dyDescent="0.3">
      <c r="B652" s="311" t="str">
        <f>[7]Mides!E644</f>
        <v>Wendy</v>
      </c>
      <c r="C652" s="312" t="str">
        <f>[7]Mides!D644</f>
        <v>Lemus</v>
      </c>
      <c r="D652" s="313" t="str">
        <f>IF([7]Mides!F644=1,"X"," ")</f>
        <v>X</v>
      </c>
      <c r="E652" s="313" t="str">
        <f>IF([7]Mides!F644=2,"X"," ")</f>
        <v xml:space="preserve"> </v>
      </c>
      <c r="F652" s="314">
        <f>[7]Mides!B644</f>
        <v>2224472300101</v>
      </c>
      <c r="G652" s="313" t="str">
        <f>IF(AND([7]Mides!H644&gt;=1,[7]Mides!H644&lt;=14),"X"," ")</f>
        <v xml:space="preserve"> </v>
      </c>
      <c r="H652" s="313" t="str">
        <f>IF(AND([7]Mides!H644&gt;=14,[7]Mides!H644&lt;=30),"X"," ")</f>
        <v xml:space="preserve"> </v>
      </c>
      <c r="I652" s="313" t="str">
        <f>IF(AND([7]Mides!H644&gt;=31,[7]Mides!H644&lt;=60),"X","  ")</f>
        <v>X</v>
      </c>
      <c r="J652" s="313" t="str">
        <f>IF([7]Mides!H644&gt;60,"X", "  ")</f>
        <v xml:space="preserve">  </v>
      </c>
      <c r="K652" s="315">
        <f>[7]Mides!N644</f>
        <v>0</v>
      </c>
      <c r="L652" s="315">
        <f>[7]Mides!K644</f>
        <v>0</v>
      </c>
      <c r="M652" s="315">
        <f>[7]Mides!L644</f>
        <v>0</v>
      </c>
      <c r="N652" s="315" t="str">
        <f>[7]Mides!M644</f>
        <v>x</v>
      </c>
      <c r="O652" s="315">
        <f t="shared" si="9"/>
        <v>0</v>
      </c>
      <c r="P652" s="315" t="str">
        <f>[7]Mides!R644</f>
        <v>Guatemala</v>
      </c>
      <c r="Q652" s="315" t="str">
        <f>[7]Mides!S644</f>
        <v>Guatemala</v>
      </c>
      <c r="R652" s="10"/>
      <c r="S652" s="10"/>
      <c r="T652" s="10"/>
      <c r="U652" s="10"/>
      <c r="V652" s="10"/>
      <c r="W652" s="10"/>
      <c r="X652" s="10"/>
      <c r="Y652" s="10"/>
    </row>
    <row r="653" spans="2:25" ht="15.6" x14ac:dyDescent="0.3">
      <c r="B653" s="311" t="str">
        <f>[7]Mides!E645</f>
        <v>Imelia</v>
      </c>
      <c r="C653" s="312" t="str">
        <f>[7]Mides!D645</f>
        <v>Archila</v>
      </c>
      <c r="D653" s="313" t="str">
        <f>IF([7]Mides!F645=1,"X"," ")</f>
        <v>X</v>
      </c>
      <c r="E653" s="313" t="str">
        <f>IF([7]Mides!F645=2,"X"," ")</f>
        <v xml:space="preserve"> </v>
      </c>
      <c r="F653" s="314" t="str">
        <f>[7]Mides!B645</f>
        <v>menor de edad</v>
      </c>
      <c r="G653" s="313" t="str">
        <f>IF(AND([7]Mides!H645&gt;=1,[7]Mides!H645&lt;=14),"X"," ")</f>
        <v>X</v>
      </c>
      <c r="H653" s="313" t="str">
        <f>IF(AND([7]Mides!H645&gt;=14,[7]Mides!H645&lt;=30),"X"," ")</f>
        <v xml:space="preserve"> </v>
      </c>
      <c r="I653" s="313" t="str">
        <f>IF(AND([7]Mides!H645&gt;=31,[7]Mides!H645&lt;=60),"X","  ")</f>
        <v xml:space="preserve">  </v>
      </c>
      <c r="J653" s="313" t="str">
        <f>IF([7]Mides!H645&gt;60,"X", "  ")</f>
        <v xml:space="preserve">  </v>
      </c>
      <c r="K653" s="315">
        <f>[7]Mides!N645</f>
        <v>0</v>
      </c>
      <c r="L653" s="315">
        <f>[7]Mides!K645</f>
        <v>0</v>
      </c>
      <c r="M653" s="315">
        <f>[7]Mides!L645</f>
        <v>0</v>
      </c>
      <c r="N653" s="315" t="str">
        <f>[7]Mides!M645</f>
        <v>x</v>
      </c>
      <c r="O653" s="315">
        <f t="shared" si="9"/>
        <v>0</v>
      </c>
      <c r="P653" s="315" t="str">
        <f>[7]Mides!R645</f>
        <v>Guatemala</v>
      </c>
      <c r="Q653" s="315" t="str">
        <f>[7]Mides!S645</f>
        <v>Guatemala</v>
      </c>
      <c r="R653" s="10"/>
      <c r="S653" s="10"/>
      <c r="T653" s="10"/>
      <c r="U653" s="10"/>
      <c r="V653" s="10"/>
      <c r="W653" s="10"/>
      <c r="X653" s="10"/>
      <c r="Y653" s="10"/>
    </row>
    <row r="654" spans="2:25" ht="15.6" x14ac:dyDescent="0.3">
      <c r="B654" s="311" t="str">
        <f>[7]Mides!E646</f>
        <v>Evelyn</v>
      </c>
      <c r="C654" s="312" t="str">
        <f>[7]Mides!D646</f>
        <v>Solid</v>
      </c>
      <c r="D654" s="313" t="str">
        <f>IF([7]Mides!F646=1,"X"," ")</f>
        <v>X</v>
      </c>
      <c r="E654" s="313" t="str">
        <f>IF([7]Mides!F646=2,"X"," ")</f>
        <v xml:space="preserve"> </v>
      </c>
      <c r="F654" s="314">
        <f>[7]Mides!B646</f>
        <v>2447001090101</v>
      </c>
      <c r="G654" s="313" t="str">
        <f>IF(AND([7]Mides!H646&gt;=1,[7]Mides!H646&lt;=14),"X"," ")</f>
        <v xml:space="preserve"> </v>
      </c>
      <c r="H654" s="313" t="str">
        <f>IF(AND([7]Mides!H646&gt;=14,[7]Mides!H646&lt;=30),"X"," ")</f>
        <v>X</v>
      </c>
      <c r="I654" s="313" t="str">
        <f>IF(AND([7]Mides!H646&gt;=31,[7]Mides!H646&lt;=60),"X","  ")</f>
        <v xml:space="preserve">  </v>
      </c>
      <c r="J654" s="313" t="str">
        <f>IF([7]Mides!H646&gt;60,"X", "  ")</f>
        <v xml:space="preserve">  </v>
      </c>
      <c r="K654" s="315">
        <f>[7]Mides!N646</f>
        <v>0</v>
      </c>
      <c r="L654" s="315">
        <f>[7]Mides!K646</f>
        <v>0</v>
      </c>
      <c r="M654" s="315">
        <f>[7]Mides!L646</f>
        <v>0</v>
      </c>
      <c r="N654" s="315" t="str">
        <f>[7]Mides!M646</f>
        <v>x</v>
      </c>
      <c r="O654" s="315">
        <f t="shared" si="9"/>
        <v>0</v>
      </c>
      <c r="P654" s="315" t="str">
        <f>[7]Mides!R646</f>
        <v>Guatemala</v>
      </c>
      <c r="Q654" s="315" t="str">
        <f>[7]Mides!S646</f>
        <v>Guatemala</v>
      </c>
      <c r="R654" s="10"/>
      <c r="S654" s="10"/>
      <c r="T654" s="10"/>
      <c r="U654" s="10"/>
      <c r="V654" s="10"/>
      <c r="W654" s="10"/>
      <c r="X654" s="10"/>
      <c r="Y654" s="10"/>
    </row>
    <row r="655" spans="2:25" ht="15.6" x14ac:dyDescent="0.3">
      <c r="B655" s="311" t="str">
        <f>[7]Mides!E647</f>
        <v>Karina</v>
      </c>
      <c r="C655" s="312" t="str">
        <f>[7]Mides!D647</f>
        <v>Benavente</v>
      </c>
      <c r="D655" s="313" t="str">
        <f>IF([7]Mides!F647=1,"X"," ")</f>
        <v>X</v>
      </c>
      <c r="E655" s="313" t="str">
        <f>IF([7]Mides!F647=2,"X"," ")</f>
        <v xml:space="preserve"> </v>
      </c>
      <c r="F655" s="314">
        <f>[7]Mides!B647</f>
        <v>1953535440101</v>
      </c>
      <c r="G655" s="313" t="str">
        <f>IF(AND([7]Mides!H647&gt;=1,[7]Mides!H647&lt;=14),"X"," ")</f>
        <v xml:space="preserve"> </v>
      </c>
      <c r="H655" s="313" t="str">
        <f>IF(AND([7]Mides!H647&gt;=14,[7]Mides!H647&lt;=30),"X"," ")</f>
        <v xml:space="preserve"> </v>
      </c>
      <c r="I655" s="313" t="str">
        <f>IF(AND([7]Mides!H647&gt;=31,[7]Mides!H647&lt;=60),"X","  ")</f>
        <v>X</v>
      </c>
      <c r="J655" s="313" t="str">
        <f>IF([7]Mides!H647&gt;60,"X", "  ")</f>
        <v xml:space="preserve">  </v>
      </c>
      <c r="K655" s="315">
        <f>[7]Mides!N647</f>
        <v>0</v>
      </c>
      <c r="L655" s="315">
        <f>[7]Mides!K647</f>
        <v>0</v>
      </c>
      <c r="M655" s="315">
        <f>[7]Mides!L647</f>
        <v>0</v>
      </c>
      <c r="N655" s="315" t="str">
        <f>[7]Mides!M647</f>
        <v>x</v>
      </c>
      <c r="O655" s="315">
        <f t="shared" ref="O655:O718" si="10">SUM(K655:N655)</f>
        <v>0</v>
      </c>
      <c r="P655" s="315" t="str">
        <f>[7]Mides!R647</f>
        <v>Guatemala</v>
      </c>
      <c r="Q655" s="315" t="str">
        <f>[7]Mides!S647</f>
        <v>Guatemala</v>
      </c>
      <c r="R655" s="10"/>
      <c r="S655" s="10"/>
      <c r="T655" s="10"/>
      <c r="U655" s="10"/>
      <c r="V655" s="10"/>
      <c r="W655" s="10"/>
      <c r="X655" s="10"/>
      <c r="Y655" s="10"/>
    </row>
    <row r="656" spans="2:25" ht="15.6" x14ac:dyDescent="0.3">
      <c r="B656" s="311" t="str">
        <f>[7]Mides!E648</f>
        <v>Juan</v>
      </c>
      <c r="C656" s="312" t="str">
        <f>[7]Mides!D648</f>
        <v>Vazquez</v>
      </c>
      <c r="D656" s="313" t="str">
        <f>IF([7]Mides!F648=1,"X"," ")</f>
        <v xml:space="preserve"> </v>
      </c>
      <c r="E656" s="313" t="str">
        <f>IF([7]Mides!F648=2,"X"," ")</f>
        <v>X</v>
      </c>
      <c r="F656" s="314">
        <f>[7]Mides!B648</f>
        <v>1704986542212</v>
      </c>
      <c r="G656" s="313" t="str">
        <f>IF(AND([7]Mides!H648&gt;=1,[7]Mides!H648&lt;=14),"X"," ")</f>
        <v xml:space="preserve"> </v>
      </c>
      <c r="H656" s="313" t="str">
        <f>IF(AND([7]Mides!H648&gt;=14,[7]Mides!H648&lt;=30),"X"," ")</f>
        <v xml:space="preserve"> </v>
      </c>
      <c r="I656" s="313" t="str">
        <f>IF(AND([7]Mides!H648&gt;=31,[7]Mides!H648&lt;=60),"X","  ")</f>
        <v>X</v>
      </c>
      <c r="J656" s="313" t="str">
        <f>IF([7]Mides!H648&gt;60,"X", "  ")</f>
        <v xml:space="preserve">  </v>
      </c>
      <c r="K656" s="315">
        <f>[7]Mides!N648</f>
        <v>0</v>
      </c>
      <c r="L656" s="315">
        <f>[7]Mides!K648</f>
        <v>0</v>
      </c>
      <c r="M656" s="315">
        <f>[7]Mides!L648</f>
        <v>0</v>
      </c>
      <c r="N656" s="315" t="str">
        <f>[7]Mides!M648</f>
        <v>x</v>
      </c>
      <c r="O656" s="315">
        <f t="shared" si="10"/>
        <v>0</v>
      </c>
      <c r="P656" s="315" t="str">
        <f>[7]Mides!R648</f>
        <v>Guatemala</v>
      </c>
      <c r="Q656" s="315" t="str">
        <f>[7]Mides!S648</f>
        <v>Guatemala</v>
      </c>
      <c r="R656" s="10"/>
      <c r="S656" s="10"/>
      <c r="T656" s="10"/>
      <c r="U656" s="10"/>
      <c r="V656" s="10"/>
      <c r="W656" s="10"/>
      <c r="X656" s="10"/>
      <c r="Y656" s="10"/>
    </row>
    <row r="657" spans="2:25" ht="15.6" x14ac:dyDescent="0.3">
      <c r="B657" s="311" t="str">
        <f>[7]Mides!E649</f>
        <v xml:space="preserve">Santiago </v>
      </c>
      <c r="C657" s="312" t="str">
        <f>[7]Mides!D649</f>
        <v xml:space="preserve">Garcia </v>
      </c>
      <c r="D657" s="313" t="str">
        <f>IF([7]Mides!F649=1,"X"," ")</f>
        <v xml:space="preserve"> </v>
      </c>
      <c r="E657" s="313" t="str">
        <f>IF([7]Mides!F649=2,"X"," ")</f>
        <v>X</v>
      </c>
      <c r="F657" s="314" t="str">
        <f>[7]Mides!B649</f>
        <v>menor de edad</v>
      </c>
      <c r="G657" s="313" t="str">
        <f>IF(AND([7]Mides!H649&gt;=1,[7]Mides!H649&lt;=14),"X"," ")</f>
        <v>X</v>
      </c>
      <c r="H657" s="313" t="str">
        <f>IF(AND([7]Mides!H649&gt;=14,[7]Mides!H649&lt;=30),"X"," ")</f>
        <v xml:space="preserve"> </v>
      </c>
      <c r="I657" s="313" t="str">
        <f>IF(AND([7]Mides!H649&gt;=31,[7]Mides!H649&lt;=60),"X","  ")</f>
        <v xml:space="preserve">  </v>
      </c>
      <c r="J657" s="313" t="str">
        <f>IF([7]Mides!H649&gt;60,"X", "  ")</f>
        <v xml:space="preserve">  </v>
      </c>
      <c r="K657" s="315">
        <f>[7]Mides!N649</f>
        <v>0</v>
      </c>
      <c r="L657" s="315">
        <f>[7]Mides!K649</f>
        <v>0</v>
      </c>
      <c r="M657" s="315">
        <f>[7]Mides!L649</f>
        <v>0</v>
      </c>
      <c r="N657" s="315" t="str">
        <f>[7]Mides!M649</f>
        <v>x</v>
      </c>
      <c r="O657" s="315">
        <f t="shared" si="10"/>
        <v>0</v>
      </c>
      <c r="P657" s="315" t="str">
        <f>[7]Mides!R649</f>
        <v>Guatemala</v>
      </c>
      <c r="Q657" s="315" t="str">
        <f>[7]Mides!S649</f>
        <v>Guatemala</v>
      </c>
      <c r="R657" s="10"/>
      <c r="S657" s="10"/>
      <c r="T657" s="10"/>
      <c r="U657" s="10"/>
      <c r="V657" s="10"/>
      <c r="W657" s="10"/>
      <c r="X657" s="10"/>
      <c r="Y657" s="10"/>
    </row>
    <row r="658" spans="2:25" ht="15.6" x14ac:dyDescent="0.3">
      <c r="B658" s="311" t="str">
        <f>[7]Mides!E650</f>
        <v>Fidel</v>
      </c>
      <c r="C658" s="312" t="str">
        <f>[7]Mides!D650</f>
        <v>Vazquez</v>
      </c>
      <c r="D658" s="313" t="str">
        <f>IF([7]Mides!F650=1,"X"," ")</f>
        <v xml:space="preserve"> </v>
      </c>
      <c r="E658" s="313" t="str">
        <f>IF([7]Mides!F650=2,"X"," ")</f>
        <v>X</v>
      </c>
      <c r="F658" s="314" t="str">
        <f>[7]Mides!B650</f>
        <v xml:space="preserve">tramite extraviado </v>
      </c>
      <c r="G658" s="313" t="str">
        <f>IF(AND([7]Mides!H650&gt;=1,[7]Mides!H650&lt;=14),"X"," ")</f>
        <v xml:space="preserve"> </v>
      </c>
      <c r="H658" s="313" t="str">
        <f>IF(AND([7]Mides!H650&gt;=14,[7]Mides!H650&lt;=30),"X"," ")</f>
        <v xml:space="preserve"> </v>
      </c>
      <c r="I658" s="313" t="str">
        <f>IF(AND([7]Mides!H650&gt;=31,[7]Mides!H650&lt;=60),"X","  ")</f>
        <v>X</v>
      </c>
      <c r="J658" s="313" t="str">
        <f>IF([7]Mides!H650&gt;60,"X", "  ")</f>
        <v xml:space="preserve">  </v>
      </c>
      <c r="K658" s="315">
        <f>[7]Mides!N650</f>
        <v>0</v>
      </c>
      <c r="L658" s="315">
        <f>[7]Mides!K650</f>
        <v>0</v>
      </c>
      <c r="M658" s="315">
        <f>[7]Mides!L650</f>
        <v>0</v>
      </c>
      <c r="N658" s="315" t="str">
        <f>[7]Mides!M650</f>
        <v>x</v>
      </c>
      <c r="O658" s="315">
        <f t="shared" si="10"/>
        <v>0</v>
      </c>
      <c r="P658" s="315" t="str">
        <f>[7]Mides!R650</f>
        <v>Guatemala</v>
      </c>
      <c r="Q658" s="315" t="str">
        <f>[7]Mides!S650</f>
        <v>Guatemala</v>
      </c>
      <c r="R658" s="10"/>
      <c r="S658" s="10"/>
      <c r="T658" s="10"/>
      <c r="U658" s="10"/>
      <c r="V658" s="10"/>
      <c r="W658" s="10"/>
      <c r="X658" s="10"/>
      <c r="Y658" s="10"/>
    </row>
    <row r="659" spans="2:25" ht="15.6" x14ac:dyDescent="0.3">
      <c r="B659" s="311" t="str">
        <f>[7]Mides!E651</f>
        <v>Hugo</v>
      </c>
      <c r="C659" s="312" t="str">
        <f>[7]Mides!D651</f>
        <v>Xoy</v>
      </c>
      <c r="D659" s="313" t="str">
        <f>IF([7]Mides!F651=1,"X"," ")</f>
        <v xml:space="preserve"> </v>
      </c>
      <c r="E659" s="313" t="str">
        <f>IF([7]Mides!F651=2,"X"," ")</f>
        <v>X</v>
      </c>
      <c r="F659" s="314">
        <f>[7]Mides!B651</f>
        <v>2559705520101</v>
      </c>
      <c r="G659" s="313" t="str">
        <f>IF(AND([7]Mides!H651&gt;=1,[7]Mides!H651&lt;=14),"X"," ")</f>
        <v xml:space="preserve"> </v>
      </c>
      <c r="H659" s="313" t="str">
        <f>IF(AND([7]Mides!H651&gt;=14,[7]Mides!H651&lt;=30),"X"," ")</f>
        <v xml:space="preserve"> </v>
      </c>
      <c r="I659" s="313" t="str">
        <f>IF(AND([7]Mides!H651&gt;=31,[7]Mides!H651&lt;=60),"X","  ")</f>
        <v>X</v>
      </c>
      <c r="J659" s="313" t="str">
        <f>IF([7]Mides!H651&gt;60,"X", "  ")</f>
        <v xml:space="preserve">  </v>
      </c>
      <c r="K659" s="315">
        <f>[7]Mides!N651</f>
        <v>0</v>
      </c>
      <c r="L659" s="315">
        <f>[7]Mides!K651</f>
        <v>0</v>
      </c>
      <c r="M659" s="315">
        <f>[7]Mides!L651</f>
        <v>0</v>
      </c>
      <c r="N659" s="315" t="str">
        <f>[7]Mides!M651</f>
        <v>x</v>
      </c>
      <c r="O659" s="315">
        <f t="shared" si="10"/>
        <v>0</v>
      </c>
      <c r="P659" s="315" t="str">
        <f>[7]Mides!R651</f>
        <v>Guatemala</v>
      </c>
      <c r="Q659" s="315" t="str">
        <f>[7]Mides!S651</f>
        <v>Guatemala</v>
      </c>
      <c r="R659" s="10"/>
      <c r="S659" s="10"/>
      <c r="T659" s="10"/>
      <c r="U659" s="10"/>
      <c r="V659" s="10"/>
      <c r="W659" s="10"/>
      <c r="X659" s="10"/>
      <c r="Y659" s="10"/>
    </row>
    <row r="660" spans="2:25" ht="15.6" x14ac:dyDescent="0.3">
      <c r="B660" s="311" t="str">
        <f>[7]Mides!E652</f>
        <v>Eugenia</v>
      </c>
      <c r="C660" s="312" t="str">
        <f>[7]Mides!D652</f>
        <v>Lic</v>
      </c>
      <c r="D660" s="313" t="str">
        <f>IF([7]Mides!F652=1,"X"," ")</f>
        <v>X</v>
      </c>
      <c r="E660" s="313" t="str">
        <f>IF([7]Mides!F652=2,"X"," ")</f>
        <v xml:space="preserve"> </v>
      </c>
      <c r="F660" s="314">
        <f>[7]Mides!B652</f>
        <v>1642926080106</v>
      </c>
      <c r="G660" s="313" t="str">
        <f>IF(AND([7]Mides!H652&gt;=1,[7]Mides!H652&lt;=14),"X"," ")</f>
        <v xml:space="preserve"> </v>
      </c>
      <c r="H660" s="313" t="str">
        <f>IF(AND([7]Mides!H652&gt;=14,[7]Mides!H652&lt;=30),"X"," ")</f>
        <v xml:space="preserve"> </v>
      </c>
      <c r="I660" s="313" t="str">
        <f>IF(AND([7]Mides!H652&gt;=31,[7]Mides!H652&lt;=60),"X","  ")</f>
        <v>X</v>
      </c>
      <c r="J660" s="313" t="str">
        <f>IF([7]Mides!H652&gt;60,"X", "  ")</f>
        <v xml:space="preserve">  </v>
      </c>
      <c r="K660" s="315">
        <f>[7]Mides!N652</f>
        <v>0</v>
      </c>
      <c r="L660" s="315">
        <f>[7]Mides!K652</f>
        <v>0</v>
      </c>
      <c r="M660" s="315">
        <f>[7]Mides!L652</f>
        <v>0</v>
      </c>
      <c r="N660" s="315" t="str">
        <f>[7]Mides!M652</f>
        <v>x</v>
      </c>
      <c r="O660" s="315">
        <f t="shared" si="10"/>
        <v>0</v>
      </c>
      <c r="P660" s="315" t="str">
        <f>[7]Mides!R652</f>
        <v>Guatemala</v>
      </c>
      <c r="Q660" s="315" t="str">
        <f>[7]Mides!S652</f>
        <v>Guatemala</v>
      </c>
      <c r="R660" s="10"/>
      <c r="S660" s="10"/>
      <c r="T660" s="10"/>
      <c r="U660" s="10"/>
      <c r="V660" s="10"/>
      <c r="W660" s="10"/>
      <c r="X660" s="10"/>
      <c r="Y660" s="10"/>
    </row>
    <row r="661" spans="2:25" ht="15.6" x14ac:dyDescent="0.3">
      <c r="B661" s="311" t="str">
        <f>[7]Mides!E653</f>
        <v>Rosario</v>
      </c>
      <c r="C661" s="312" t="str">
        <f>[7]Mides!D653</f>
        <v>Andrino</v>
      </c>
      <c r="D661" s="313" t="str">
        <f>IF([7]Mides!F653=1,"X"," ")</f>
        <v>X</v>
      </c>
      <c r="E661" s="313" t="str">
        <f>IF([7]Mides!F653=2,"X"," ")</f>
        <v xml:space="preserve"> </v>
      </c>
      <c r="F661" s="314">
        <f>[7]Mides!B653</f>
        <v>1662198860101</v>
      </c>
      <c r="G661" s="313" t="str">
        <f>IF(AND([7]Mides!H653&gt;=1,[7]Mides!H653&lt;=14),"X"," ")</f>
        <v xml:space="preserve"> </v>
      </c>
      <c r="H661" s="313" t="str">
        <f>IF(AND([7]Mides!H653&gt;=14,[7]Mides!H653&lt;=30),"X"," ")</f>
        <v xml:space="preserve"> </v>
      </c>
      <c r="I661" s="313" t="str">
        <f>IF(AND([7]Mides!H653&gt;=31,[7]Mides!H653&lt;=60),"X","  ")</f>
        <v xml:space="preserve">  </v>
      </c>
      <c r="J661" s="313" t="str">
        <f>IF([7]Mides!H653&gt;60,"X", "  ")</f>
        <v>X</v>
      </c>
      <c r="K661" s="315">
        <f>[7]Mides!N653</f>
        <v>0</v>
      </c>
      <c r="L661" s="315">
        <f>[7]Mides!K653</f>
        <v>0</v>
      </c>
      <c r="M661" s="315">
        <f>[7]Mides!L653</f>
        <v>0</v>
      </c>
      <c r="N661" s="315" t="str">
        <f>[7]Mides!M653</f>
        <v>x</v>
      </c>
      <c r="O661" s="315">
        <f t="shared" si="10"/>
        <v>0</v>
      </c>
      <c r="P661" s="315" t="str">
        <f>[7]Mides!R653</f>
        <v>Guatemala</v>
      </c>
      <c r="Q661" s="315" t="str">
        <f>[7]Mides!S653</f>
        <v>Guatemala</v>
      </c>
      <c r="R661" s="10"/>
      <c r="S661" s="10"/>
      <c r="T661" s="10"/>
      <c r="U661" s="10"/>
      <c r="V661" s="10"/>
      <c r="W661" s="10"/>
      <c r="X661" s="10"/>
      <c r="Y661" s="10"/>
    </row>
    <row r="662" spans="2:25" ht="15.6" x14ac:dyDescent="0.3">
      <c r="B662" s="311" t="str">
        <f>[7]Mides!E654</f>
        <v>Jose</v>
      </c>
      <c r="C662" s="312" t="str">
        <f>[7]Mides!D654</f>
        <v xml:space="preserve">Polanco </v>
      </c>
      <c r="D662" s="313" t="str">
        <f>IF([7]Mides!F654=1,"X"," ")</f>
        <v>X</v>
      </c>
      <c r="E662" s="313" t="str">
        <f>IF([7]Mides!F654=2,"X"," ")</f>
        <v xml:space="preserve"> </v>
      </c>
      <c r="F662" s="314">
        <f>[7]Mides!B654</f>
        <v>2365427961001</v>
      </c>
      <c r="G662" s="313" t="str">
        <f>IF(AND([7]Mides!H654&gt;=1,[7]Mides!H654&lt;=14),"X"," ")</f>
        <v xml:space="preserve"> </v>
      </c>
      <c r="H662" s="313" t="str">
        <f>IF(AND([7]Mides!H654&gt;=14,[7]Mides!H654&lt;=30),"X"," ")</f>
        <v xml:space="preserve"> </v>
      </c>
      <c r="I662" s="313" t="str">
        <f>IF(AND([7]Mides!H654&gt;=31,[7]Mides!H654&lt;=60),"X","  ")</f>
        <v>X</v>
      </c>
      <c r="J662" s="313" t="str">
        <f>IF([7]Mides!H654&gt;60,"X", "  ")</f>
        <v xml:space="preserve">  </v>
      </c>
      <c r="K662" s="315">
        <f>[7]Mides!N654</f>
        <v>0</v>
      </c>
      <c r="L662" s="315">
        <f>[7]Mides!K654</f>
        <v>0</v>
      </c>
      <c r="M662" s="315">
        <f>[7]Mides!L654</f>
        <v>0</v>
      </c>
      <c r="N662" s="315" t="str">
        <f>[7]Mides!M654</f>
        <v>x</v>
      </c>
      <c r="O662" s="315">
        <f t="shared" si="10"/>
        <v>0</v>
      </c>
      <c r="P662" s="315" t="str">
        <f>[7]Mides!R654</f>
        <v>Guatemala</v>
      </c>
      <c r="Q662" s="315" t="str">
        <f>[7]Mides!S654</f>
        <v>Guatemala</v>
      </c>
      <c r="R662" s="10"/>
      <c r="S662" s="10"/>
      <c r="T662" s="10"/>
      <c r="U662" s="10"/>
      <c r="V662" s="10"/>
      <c r="W662" s="10"/>
      <c r="X662" s="10"/>
      <c r="Y662" s="10"/>
    </row>
    <row r="663" spans="2:25" ht="15.6" x14ac:dyDescent="0.3">
      <c r="B663" s="311" t="str">
        <f>[7]Mides!E655</f>
        <v>Gabriela</v>
      </c>
      <c r="C663" s="312" t="str">
        <f>[7]Mides!D655</f>
        <v>Escobar</v>
      </c>
      <c r="D663" s="313" t="str">
        <f>IF([7]Mides!F655=1,"X"," ")</f>
        <v>X</v>
      </c>
      <c r="E663" s="313" t="str">
        <f>IF([7]Mides!F655=2,"X"," ")</f>
        <v xml:space="preserve"> </v>
      </c>
      <c r="F663" s="314" t="str">
        <f>[7]Mides!B655</f>
        <v>menor de edad</v>
      </c>
      <c r="G663" s="313" t="str">
        <f>IF(AND([7]Mides!H655&gt;=1,[7]Mides!H655&lt;=14),"X"," ")</f>
        <v xml:space="preserve"> </v>
      </c>
      <c r="H663" s="313" t="str">
        <f>IF(AND([7]Mides!H655&gt;=14,[7]Mides!H655&lt;=30),"X"," ")</f>
        <v xml:space="preserve"> </v>
      </c>
      <c r="I663" s="313" t="str">
        <f>IF(AND([7]Mides!H655&gt;=31,[7]Mides!H655&lt;=60),"X","  ")</f>
        <v xml:space="preserve">  </v>
      </c>
      <c r="J663" s="313" t="str">
        <f>IF([7]Mides!H655&gt;60,"X", "  ")</f>
        <v>X</v>
      </c>
      <c r="K663" s="315">
        <f>[7]Mides!N655</f>
        <v>0</v>
      </c>
      <c r="L663" s="315">
        <f>[7]Mides!K655</f>
        <v>0</v>
      </c>
      <c r="M663" s="315">
        <f>[7]Mides!L655</f>
        <v>0</v>
      </c>
      <c r="N663" s="315" t="str">
        <f>[7]Mides!M655</f>
        <v>x</v>
      </c>
      <c r="O663" s="315">
        <f t="shared" si="10"/>
        <v>0</v>
      </c>
      <c r="P663" s="315" t="str">
        <f>[7]Mides!R655</f>
        <v>Guatemala</v>
      </c>
      <c r="Q663" s="315" t="str">
        <f>[7]Mides!S655</f>
        <v>Guatemala</v>
      </c>
      <c r="R663" s="10"/>
      <c r="S663" s="10"/>
      <c r="T663" s="10"/>
      <c r="U663" s="10"/>
      <c r="V663" s="10"/>
      <c r="W663" s="10"/>
      <c r="X663" s="10"/>
      <c r="Y663" s="10"/>
    </row>
    <row r="664" spans="2:25" ht="15.6" x14ac:dyDescent="0.3">
      <c r="B664" s="311" t="str">
        <f>[7]Mides!E656</f>
        <v>Sandra</v>
      </c>
      <c r="C664" s="312" t="str">
        <f>[7]Mides!D656</f>
        <v>Avila</v>
      </c>
      <c r="D664" s="313" t="str">
        <f>IF([7]Mides!F656=1,"X"," ")</f>
        <v>X</v>
      </c>
      <c r="E664" s="313" t="str">
        <f>IF([7]Mides!F656=2,"X"," ")</f>
        <v xml:space="preserve"> </v>
      </c>
      <c r="F664" s="314">
        <f>[7]Mides!B656</f>
        <v>2373940490416</v>
      </c>
      <c r="G664" s="313" t="str">
        <f>IF(AND([7]Mides!H656&gt;=1,[7]Mides!H656&lt;=14),"X"," ")</f>
        <v xml:space="preserve"> </v>
      </c>
      <c r="H664" s="313" t="str">
        <f>IF(AND([7]Mides!H656&gt;=14,[7]Mides!H656&lt;=30),"X"," ")</f>
        <v xml:space="preserve"> </v>
      </c>
      <c r="I664" s="313" t="str">
        <f>IF(AND([7]Mides!H656&gt;=31,[7]Mides!H656&lt;=60),"X","  ")</f>
        <v>X</v>
      </c>
      <c r="J664" s="313" t="str">
        <f>IF([7]Mides!H656&gt;60,"X", "  ")</f>
        <v xml:space="preserve">  </v>
      </c>
      <c r="K664" s="315">
        <f>[7]Mides!N656</f>
        <v>0</v>
      </c>
      <c r="L664" s="315">
        <f>[7]Mides!K656</f>
        <v>0</v>
      </c>
      <c r="M664" s="315">
        <f>[7]Mides!L656</f>
        <v>0</v>
      </c>
      <c r="N664" s="315" t="str">
        <f>[7]Mides!M656</f>
        <v>x</v>
      </c>
      <c r="O664" s="315">
        <f t="shared" si="10"/>
        <v>0</v>
      </c>
      <c r="P664" s="315" t="str">
        <f>[7]Mides!R656</f>
        <v>Guatemala</v>
      </c>
      <c r="Q664" s="315" t="str">
        <f>[7]Mides!S656</f>
        <v>Guatemala</v>
      </c>
      <c r="R664" s="10"/>
      <c r="S664" s="10"/>
      <c r="T664" s="10"/>
      <c r="U664" s="10"/>
      <c r="V664" s="10"/>
      <c r="W664" s="10"/>
      <c r="X664" s="10"/>
      <c r="Y664" s="10"/>
    </row>
    <row r="665" spans="2:25" ht="15.6" x14ac:dyDescent="0.3">
      <c r="B665" s="311" t="str">
        <f>[7]Mides!E657</f>
        <v>Vissi</v>
      </c>
      <c r="C665" s="312" t="str">
        <f>[7]Mides!D657</f>
        <v>Larios</v>
      </c>
      <c r="D665" s="313" t="str">
        <f>IF([7]Mides!F657=1,"X"," ")</f>
        <v>X</v>
      </c>
      <c r="E665" s="313" t="str">
        <f>IF([7]Mides!F657=2,"X"," ")</f>
        <v xml:space="preserve"> </v>
      </c>
      <c r="F665" s="314">
        <f>[7]Mides!B657</f>
        <v>2588535810904</v>
      </c>
      <c r="G665" s="313" t="str">
        <f>IF(AND([7]Mides!H657&gt;=1,[7]Mides!H657&lt;=14),"X"," ")</f>
        <v xml:space="preserve"> </v>
      </c>
      <c r="H665" s="313" t="str">
        <f>IF(AND([7]Mides!H657&gt;=14,[7]Mides!H657&lt;=30),"X"," ")</f>
        <v>X</v>
      </c>
      <c r="I665" s="313" t="str">
        <f>IF(AND([7]Mides!H657&gt;=31,[7]Mides!H657&lt;=60),"X","  ")</f>
        <v xml:space="preserve">  </v>
      </c>
      <c r="J665" s="313" t="str">
        <f>IF([7]Mides!H657&gt;60,"X", "  ")</f>
        <v xml:space="preserve">  </v>
      </c>
      <c r="K665" s="315">
        <f>[7]Mides!N657</f>
        <v>0</v>
      </c>
      <c r="L665" s="315">
        <f>[7]Mides!K657</f>
        <v>0</v>
      </c>
      <c r="M665" s="315">
        <f>[7]Mides!L657</f>
        <v>0</v>
      </c>
      <c r="N665" s="315" t="str">
        <f>[7]Mides!M657</f>
        <v>x</v>
      </c>
      <c r="O665" s="315">
        <f t="shared" si="10"/>
        <v>0</v>
      </c>
      <c r="P665" s="315" t="str">
        <f>[7]Mides!R657</f>
        <v>Guatemala</v>
      </c>
      <c r="Q665" s="315" t="str">
        <f>[7]Mides!S657</f>
        <v>Guatemala</v>
      </c>
      <c r="R665" s="10"/>
      <c r="S665" s="10"/>
      <c r="T665" s="10"/>
      <c r="U665" s="10"/>
      <c r="V665" s="10"/>
      <c r="W665" s="10"/>
      <c r="X665" s="10"/>
      <c r="Y665" s="10"/>
    </row>
    <row r="666" spans="2:25" ht="15.6" x14ac:dyDescent="0.3">
      <c r="B666" s="311" t="str">
        <f>[7]Mides!E658</f>
        <v>Josue</v>
      </c>
      <c r="C666" s="312" t="str">
        <f>[7]Mides!D658</f>
        <v>Queme</v>
      </c>
      <c r="D666" s="313" t="str">
        <f>IF([7]Mides!F658=1,"X"," ")</f>
        <v xml:space="preserve"> </v>
      </c>
      <c r="E666" s="313" t="str">
        <f>IF([7]Mides!F658=2,"X"," ")</f>
        <v>X</v>
      </c>
      <c r="F666" s="314" t="str">
        <f>[7]Mides!B658</f>
        <v>menor de edad</v>
      </c>
      <c r="G666" s="313" t="str">
        <f>IF(AND([7]Mides!H658&gt;=1,[7]Mides!H658&lt;=14),"X"," ")</f>
        <v xml:space="preserve"> </v>
      </c>
      <c r="H666" s="313" t="str">
        <f>IF(AND([7]Mides!H658&gt;=14,[7]Mides!H658&lt;=30),"X"," ")</f>
        <v xml:space="preserve"> </v>
      </c>
      <c r="I666" s="313" t="str">
        <f>IF(AND([7]Mides!H658&gt;=31,[7]Mides!H658&lt;=60),"X","  ")</f>
        <v xml:space="preserve">  </v>
      </c>
      <c r="J666" s="313" t="str">
        <f>IF([7]Mides!H658&gt;60,"X", "  ")</f>
        <v>X</v>
      </c>
      <c r="K666" s="315">
        <f>[7]Mides!N658</f>
        <v>0</v>
      </c>
      <c r="L666" s="315">
        <f>[7]Mides!K658</f>
        <v>0</v>
      </c>
      <c r="M666" s="315">
        <f>[7]Mides!L658</f>
        <v>0</v>
      </c>
      <c r="N666" s="315" t="str">
        <f>[7]Mides!M658</f>
        <v>x</v>
      </c>
      <c r="O666" s="315">
        <f t="shared" si="10"/>
        <v>0</v>
      </c>
      <c r="P666" s="315" t="str">
        <f>[7]Mides!R658</f>
        <v>Guatemala</v>
      </c>
      <c r="Q666" s="315" t="str">
        <f>[7]Mides!S658</f>
        <v>Guatemala</v>
      </c>
      <c r="R666" s="10"/>
      <c r="S666" s="10"/>
      <c r="T666" s="10"/>
      <c r="U666" s="10"/>
      <c r="V666" s="10"/>
      <c r="W666" s="10"/>
      <c r="X666" s="10"/>
      <c r="Y666" s="10"/>
    </row>
    <row r="667" spans="2:25" ht="15.6" x14ac:dyDescent="0.3">
      <c r="B667" s="311" t="str">
        <f>[7]Mides!E659</f>
        <v>Esteban</v>
      </c>
      <c r="C667" s="312" t="str">
        <f>[7]Mides!D659</f>
        <v>Lopez</v>
      </c>
      <c r="D667" s="313" t="str">
        <f>IF([7]Mides!F659=1,"X"," ")</f>
        <v xml:space="preserve"> </v>
      </c>
      <c r="E667" s="313" t="str">
        <f>IF([7]Mides!F659=2,"X"," ")</f>
        <v>X</v>
      </c>
      <c r="F667" s="314">
        <f>[7]Mides!B659</f>
        <v>2976826951420</v>
      </c>
      <c r="G667" s="313" t="str">
        <f>IF(AND([7]Mides!H659&gt;=1,[7]Mides!H659&lt;=14),"X"," ")</f>
        <v xml:space="preserve"> </v>
      </c>
      <c r="H667" s="313" t="str">
        <f>IF(AND([7]Mides!H659&gt;=14,[7]Mides!H659&lt;=30),"X"," ")</f>
        <v>X</v>
      </c>
      <c r="I667" s="313" t="str">
        <f>IF(AND([7]Mides!H659&gt;=31,[7]Mides!H659&lt;=60),"X","  ")</f>
        <v xml:space="preserve">  </v>
      </c>
      <c r="J667" s="313" t="str">
        <f>IF([7]Mides!H659&gt;60,"X", "  ")</f>
        <v xml:space="preserve">  </v>
      </c>
      <c r="K667" s="315">
        <f>[7]Mides!N659</f>
        <v>0</v>
      </c>
      <c r="L667" s="315">
        <f>[7]Mides!K659</f>
        <v>0</v>
      </c>
      <c r="M667" s="315">
        <f>[7]Mides!L659</f>
        <v>0</v>
      </c>
      <c r="N667" s="315" t="str">
        <f>[7]Mides!M659</f>
        <v>x</v>
      </c>
      <c r="O667" s="315">
        <f t="shared" si="10"/>
        <v>0</v>
      </c>
      <c r="P667" s="315" t="str">
        <f>[7]Mides!R659</f>
        <v>Guatemala</v>
      </c>
      <c r="Q667" s="315" t="str">
        <f>[7]Mides!S659</f>
        <v>Guatemala</v>
      </c>
      <c r="R667" s="10"/>
      <c r="S667" s="10"/>
      <c r="T667" s="10"/>
      <c r="U667" s="10"/>
      <c r="V667" s="10"/>
      <c r="W667" s="10"/>
      <c r="X667" s="10"/>
      <c r="Y667" s="10"/>
    </row>
    <row r="668" spans="2:25" ht="15.6" x14ac:dyDescent="0.3">
      <c r="B668" s="311" t="str">
        <f>[7]Mides!E660</f>
        <v>Fernando</v>
      </c>
      <c r="C668" s="312" t="str">
        <f>[7]Mides!D660</f>
        <v>Rafael</v>
      </c>
      <c r="D668" s="313" t="str">
        <f>IF([7]Mides!F660=1,"X"," ")</f>
        <v xml:space="preserve"> </v>
      </c>
      <c r="E668" s="313" t="str">
        <f>IF([7]Mides!F660=2,"X"," ")</f>
        <v>X</v>
      </c>
      <c r="F668" s="314">
        <f>[7]Mides!B660</f>
        <v>1631221130613</v>
      </c>
      <c r="G668" s="313" t="str">
        <f>IF(AND([7]Mides!H660&gt;=1,[7]Mides!H660&lt;=14),"X"," ")</f>
        <v xml:space="preserve"> </v>
      </c>
      <c r="H668" s="313" t="str">
        <f>IF(AND([7]Mides!H660&gt;=14,[7]Mides!H660&lt;=30),"X"," ")</f>
        <v>X</v>
      </c>
      <c r="I668" s="313" t="str">
        <f>IF(AND([7]Mides!H660&gt;=31,[7]Mides!H660&lt;=60),"X","  ")</f>
        <v xml:space="preserve">  </v>
      </c>
      <c r="J668" s="313" t="str">
        <f>IF([7]Mides!H660&gt;60,"X", "  ")</f>
        <v xml:space="preserve">  </v>
      </c>
      <c r="K668" s="315">
        <f>[7]Mides!N660</f>
        <v>0</v>
      </c>
      <c r="L668" s="315">
        <f>[7]Mides!K660</f>
        <v>0</v>
      </c>
      <c r="M668" s="315">
        <f>[7]Mides!L660</f>
        <v>0</v>
      </c>
      <c r="N668" s="315" t="str">
        <f>[7]Mides!M660</f>
        <v>x</v>
      </c>
      <c r="O668" s="315">
        <f t="shared" si="10"/>
        <v>0</v>
      </c>
      <c r="P668" s="315" t="str">
        <f>[7]Mides!R660</f>
        <v>Guatemala</v>
      </c>
      <c r="Q668" s="315" t="str">
        <f>[7]Mides!S660</f>
        <v>Guatemala</v>
      </c>
      <c r="R668" s="10"/>
      <c r="S668" s="10"/>
      <c r="T668" s="10"/>
      <c r="U668" s="10"/>
      <c r="V668" s="10"/>
      <c r="W668" s="10"/>
      <c r="X668" s="10"/>
      <c r="Y668" s="10"/>
    </row>
    <row r="669" spans="2:25" ht="15.6" x14ac:dyDescent="0.3">
      <c r="B669" s="311" t="str">
        <f>[7]Mides!E661</f>
        <v xml:space="preserve">Cristel </v>
      </c>
      <c r="C669" s="312" t="str">
        <f>[7]Mides!D661</f>
        <v xml:space="preserve">Guerrero </v>
      </c>
      <c r="D669" s="313" t="str">
        <f>IF([7]Mides!F661=1,"X"," ")</f>
        <v>X</v>
      </c>
      <c r="E669" s="313" t="str">
        <f>IF([7]Mides!F661=2,"X"," ")</f>
        <v xml:space="preserve"> </v>
      </c>
      <c r="F669" s="314" t="str">
        <f>[7]Mides!B661</f>
        <v>menor de edad</v>
      </c>
      <c r="G669" s="313" t="str">
        <f>IF(AND([7]Mides!H661&gt;=1,[7]Mides!H661&lt;=14),"X"," ")</f>
        <v>X</v>
      </c>
      <c r="H669" s="313" t="str">
        <f>IF(AND([7]Mides!H661&gt;=14,[7]Mides!H661&lt;=30),"X"," ")</f>
        <v xml:space="preserve"> </v>
      </c>
      <c r="I669" s="313" t="str">
        <f>IF(AND([7]Mides!H661&gt;=31,[7]Mides!H661&lt;=60),"X","  ")</f>
        <v xml:space="preserve">  </v>
      </c>
      <c r="J669" s="313" t="str">
        <f>IF([7]Mides!H661&gt;60,"X", "  ")</f>
        <v xml:space="preserve">  </v>
      </c>
      <c r="K669" s="315">
        <f>[7]Mides!N661</f>
        <v>0</v>
      </c>
      <c r="L669" s="315">
        <f>[7]Mides!K661</f>
        <v>0</v>
      </c>
      <c r="M669" s="315">
        <f>[7]Mides!L661</f>
        <v>0</v>
      </c>
      <c r="N669" s="315" t="str">
        <f>[7]Mides!M661</f>
        <v>x</v>
      </c>
      <c r="O669" s="315">
        <f t="shared" si="10"/>
        <v>0</v>
      </c>
      <c r="P669" s="315" t="str">
        <f>[7]Mides!R661</f>
        <v>Guatemala</v>
      </c>
      <c r="Q669" s="315" t="str">
        <f>[7]Mides!S661</f>
        <v>Guatemala</v>
      </c>
      <c r="R669" s="10"/>
      <c r="S669" s="10"/>
      <c r="T669" s="10"/>
      <c r="U669" s="10"/>
      <c r="V669" s="10"/>
      <c r="W669" s="10"/>
      <c r="X669" s="10"/>
      <c r="Y669" s="10"/>
    </row>
    <row r="670" spans="2:25" ht="15.6" x14ac:dyDescent="0.3">
      <c r="B670" s="311" t="str">
        <f>[7]Mides!E662</f>
        <v>Karla</v>
      </c>
      <c r="C670" s="312" t="str">
        <f>[7]Mides!D662</f>
        <v>Cartagena</v>
      </c>
      <c r="D670" s="313" t="str">
        <f>IF([7]Mides!F662=1,"X"," ")</f>
        <v>X</v>
      </c>
      <c r="E670" s="313" t="str">
        <f>IF([7]Mides!F662=2,"X"," ")</f>
        <v xml:space="preserve"> </v>
      </c>
      <c r="F670" s="314">
        <f>[7]Mides!B662</f>
        <v>2153941511801</v>
      </c>
      <c r="G670" s="313" t="str">
        <f>IF(AND([7]Mides!H662&gt;=1,[7]Mides!H662&lt;=14),"X"," ")</f>
        <v xml:space="preserve"> </v>
      </c>
      <c r="H670" s="313" t="str">
        <f>IF(AND([7]Mides!H662&gt;=14,[7]Mides!H662&lt;=30),"X"," ")</f>
        <v>X</v>
      </c>
      <c r="I670" s="313" t="str">
        <f>IF(AND([7]Mides!H662&gt;=31,[7]Mides!H662&lt;=60),"X","  ")</f>
        <v xml:space="preserve">  </v>
      </c>
      <c r="J670" s="313" t="str">
        <f>IF([7]Mides!H662&gt;60,"X", "  ")</f>
        <v xml:space="preserve">  </v>
      </c>
      <c r="K670" s="315">
        <f>[7]Mides!N662</f>
        <v>0</v>
      </c>
      <c r="L670" s="315">
        <f>[7]Mides!K662</f>
        <v>0</v>
      </c>
      <c r="M670" s="315">
        <f>[7]Mides!L662</f>
        <v>0</v>
      </c>
      <c r="N670" s="315" t="str">
        <f>[7]Mides!M662</f>
        <v>x</v>
      </c>
      <c r="O670" s="315">
        <f t="shared" si="10"/>
        <v>0</v>
      </c>
      <c r="P670" s="315" t="str">
        <f>[7]Mides!R662</f>
        <v>Guatemala</v>
      </c>
      <c r="Q670" s="315" t="str">
        <f>[7]Mides!S662</f>
        <v>Guatemala</v>
      </c>
      <c r="R670" s="10"/>
      <c r="S670" s="10"/>
      <c r="T670" s="10"/>
      <c r="U670" s="10"/>
      <c r="V670" s="10"/>
      <c r="W670" s="10"/>
      <c r="X670" s="10"/>
      <c r="Y670" s="10"/>
    </row>
    <row r="671" spans="2:25" ht="15.6" x14ac:dyDescent="0.3">
      <c r="B671" s="311" t="str">
        <f>[7]Mides!E663</f>
        <v>Rosario</v>
      </c>
      <c r="C671" s="312" t="str">
        <f>[7]Mides!D663</f>
        <v>Andrino</v>
      </c>
      <c r="D671" s="313" t="str">
        <f>IF([7]Mides!F663=1,"X"," ")</f>
        <v>X</v>
      </c>
      <c r="E671" s="313" t="str">
        <f>IF([7]Mides!F663=2,"X"," ")</f>
        <v xml:space="preserve"> </v>
      </c>
      <c r="F671" s="314">
        <f>[7]Mides!B663</f>
        <v>1662198860101</v>
      </c>
      <c r="G671" s="313" t="str">
        <f>IF(AND([7]Mides!H663&gt;=1,[7]Mides!H663&lt;=14),"X"," ")</f>
        <v xml:space="preserve"> </v>
      </c>
      <c r="H671" s="313" t="str">
        <f>IF(AND([7]Mides!H663&gt;=14,[7]Mides!H663&lt;=30),"X"," ")</f>
        <v xml:space="preserve"> </v>
      </c>
      <c r="I671" s="313" t="str">
        <f>IF(AND([7]Mides!H663&gt;=31,[7]Mides!H663&lt;=60),"X","  ")</f>
        <v xml:space="preserve">  </v>
      </c>
      <c r="J671" s="313" t="str">
        <f>IF([7]Mides!H663&gt;60,"X", "  ")</f>
        <v>X</v>
      </c>
      <c r="K671" s="315">
        <f>[7]Mides!N663</f>
        <v>0</v>
      </c>
      <c r="L671" s="315">
        <f>[7]Mides!K663</f>
        <v>0</v>
      </c>
      <c r="M671" s="315">
        <f>[7]Mides!L663</f>
        <v>0</v>
      </c>
      <c r="N671" s="315" t="str">
        <f>[7]Mides!M663</f>
        <v>x</v>
      </c>
      <c r="O671" s="315">
        <f t="shared" si="10"/>
        <v>0</v>
      </c>
      <c r="P671" s="315" t="str">
        <f>[7]Mides!R663</f>
        <v>Guatemala</v>
      </c>
      <c r="Q671" s="315" t="str">
        <f>[7]Mides!S663</f>
        <v>Guatemala</v>
      </c>
      <c r="R671" s="10"/>
      <c r="S671" s="10"/>
      <c r="T671" s="10"/>
      <c r="U671" s="10"/>
      <c r="V671" s="10"/>
      <c r="W671" s="10"/>
      <c r="X671" s="10"/>
      <c r="Y671" s="10"/>
    </row>
    <row r="672" spans="2:25" ht="15.6" x14ac:dyDescent="0.3">
      <c r="B672" s="311" t="str">
        <f>[7]Mides!E664</f>
        <v>Gerson</v>
      </c>
      <c r="C672" s="312" t="str">
        <f>[7]Mides!D664</f>
        <v>Itzep</v>
      </c>
      <c r="D672" s="313" t="str">
        <f>IF([7]Mides!F664=1,"X"," ")</f>
        <v xml:space="preserve"> </v>
      </c>
      <c r="E672" s="313" t="str">
        <f>IF([7]Mides!F664=2,"X"," ")</f>
        <v>X</v>
      </c>
      <c r="F672" s="314">
        <f>[7]Mides!B664</f>
        <v>2362969780101</v>
      </c>
      <c r="G672" s="313" t="str">
        <f>IF(AND([7]Mides!H664&gt;=1,[7]Mides!H664&lt;=14),"X"," ")</f>
        <v xml:space="preserve"> </v>
      </c>
      <c r="H672" s="313" t="str">
        <f>IF(AND([7]Mides!H664&gt;=14,[7]Mides!H664&lt;=30),"X"," ")</f>
        <v xml:space="preserve"> </v>
      </c>
      <c r="I672" s="313" t="str">
        <f>IF(AND([7]Mides!H664&gt;=31,[7]Mides!H664&lt;=60),"X","  ")</f>
        <v>X</v>
      </c>
      <c r="J672" s="313" t="str">
        <f>IF([7]Mides!H664&gt;60,"X", "  ")</f>
        <v xml:space="preserve">  </v>
      </c>
      <c r="K672" s="315">
        <f>[7]Mides!N664</f>
        <v>0</v>
      </c>
      <c r="L672" s="315">
        <f>[7]Mides!K664</f>
        <v>0</v>
      </c>
      <c r="M672" s="315">
        <f>[7]Mides!L664</f>
        <v>0</v>
      </c>
      <c r="N672" s="315" t="str">
        <f>[7]Mides!M664</f>
        <v>x</v>
      </c>
      <c r="O672" s="315">
        <f t="shared" si="10"/>
        <v>0</v>
      </c>
      <c r="P672" s="315" t="str">
        <f>[7]Mides!R664</f>
        <v>Guatemala</v>
      </c>
      <c r="Q672" s="315" t="str">
        <f>[7]Mides!S664</f>
        <v>Guatemala</v>
      </c>
      <c r="R672" s="10"/>
      <c r="S672" s="10"/>
      <c r="T672" s="10"/>
      <c r="U672" s="10"/>
      <c r="V672" s="10"/>
      <c r="W672" s="10"/>
      <c r="X672" s="10"/>
      <c r="Y672" s="10"/>
    </row>
    <row r="673" spans="2:25" ht="15.6" x14ac:dyDescent="0.3">
      <c r="B673" s="311" t="str">
        <f>[7]Mides!E665</f>
        <v>Jose</v>
      </c>
      <c r="C673" s="312" t="str">
        <f>[7]Mides!D665</f>
        <v xml:space="preserve">Polanco </v>
      </c>
      <c r="D673" s="313" t="str">
        <f>IF([7]Mides!F665=1,"X"," ")</f>
        <v>X</v>
      </c>
      <c r="E673" s="313" t="str">
        <f>IF([7]Mides!F665=2,"X"," ")</f>
        <v xml:space="preserve"> </v>
      </c>
      <c r="F673" s="314">
        <f>[7]Mides!B665</f>
        <v>2365427961001</v>
      </c>
      <c r="G673" s="313" t="str">
        <f>IF(AND([7]Mides!H665&gt;=1,[7]Mides!H665&lt;=14),"X"," ")</f>
        <v xml:space="preserve"> </v>
      </c>
      <c r="H673" s="313" t="str">
        <f>IF(AND([7]Mides!H665&gt;=14,[7]Mides!H665&lt;=30),"X"," ")</f>
        <v xml:space="preserve"> </v>
      </c>
      <c r="I673" s="313" t="str">
        <f>IF(AND([7]Mides!H665&gt;=31,[7]Mides!H665&lt;=60),"X","  ")</f>
        <v>X</v>
      </c>
      <c r="J673" s="313" t="str">
        <f>IF([7]Mides!H665&gt;60,"X", "  ")</f>
        <v xml:space="preserve">  </v>
      </c>
      <c r="K673" s="315">
        <f>[7]Mides!N665</f>
        <v>0</v>
      </c>
      <c r="L673" s="315">
        <f>[7]Mides!K665</f>
        <v>0</v>
      </c>
      <c r="M673" s="315">
        <f>[7]Mides!L665</f>
        <v>0</v>
      </c>
      <c r="N673" s="315" t="str">
        <f>[7]Mides!M665</f>
        <v>x</v>
      </c>
      <c r="O673" s="315">
        <f t="shared" si="10"/>
        <v>0</v>
      </c>
      <c r="P673" s="315" t="str">
        <f>[7]Mides!R665</f>
        <v>Guatemala</v>
      </c>
      <c r="Q673" s="315" t="str">
        <f>[7]Mides!S665</f>
        <v>Guatemala</v>
      </c>
      <c r="R673" s="10"/>
      <c r="S673" s="10"/>
      <c r="T673" s="10"/>
      <c r="U673" s="10"/>
      <c r="V673" s="10"/>
      <c r="W673" s="10"/>
      <c r="X673" s="10"/>
      <c r="Y673" s="10"/>
    </row>
    <row r="674" spans="2:25" ht="15.6" x14ac:dyDescent="0.3">
      <c r="B674" s="311" t="str">
        <f>[7]Mides!E666</f>
        <v>Kevin</v>
      </c>
      <c r="C674" s="312" t="str">
        <f>[7]Mides!D666</f>
        <v>Carrillo</v>
      </c>
      <c r="D674" s="313" t="str">
        <f>IF([7]Mides!F666=1,"X"," ")</f>
        <v xml:space="preserve"> </v>
      </c>
      <c r="E674" s="313" t="str">
        <f>IF([7]Mides!F666=2,"X"," ")</f>
        <v>X</v>
      </c>
      <c r="F674" s="314">
        <f>[7]Mides!B666</f>
        <v>2345682400101</v>
      </c>
      <c r="G674" s="313" t="str">
        <f>IF(AND([7]Mides!H666&gt;=1,[7]Mides!H666&lt;=14),"X"," ")</f>
        <v xml:space="preserve"> </v>
      </c>
      <c r="H674" s="313" t="str">
        <f>IF(AND([7]Mides!H666&gt;=14,[7]Mides!H666&lt;=30),"X"," ")</f>
        <v>X</v>
      </c>
      <c r="I674" s="313" t="str">
        <f>IF(AND([7]Mides!H666&gt;=31,[7]Mides!H666&lt;=60),"X","  ")</f>
        <v xml:space="preserve">  </v>
      </c>
      <c r="J674" s="313" t="str">
        <f>IF([7]Mides!H666&gt;60,"X", "  ")</f>
        <v xml:space="preserve">  </v>
      </c>
      <c r="K674" s="315">
        <f>[7]Mides!N666</f>
        <v>0</v>
      </c>
      <c r="L674" s="315">
        <f>[7]Mides!K666</f>
        <v>0</v>
      </c>
      <c r="M674" s="315">
        <f>[7]Mides!L666</f>
        <v>0</v>
      </c>
      <c r="N674" s="315" t="str">
        <f>[7]Mides!M666</f>
        <v>x</v>
      </c>
      <c r="O674" s="315">
        <f t="shared" si="10"/>
        <v>0</v>
      </c>
      <c r="P674" s="315" t="str">
        <f>[7]Mides!R666</f>
        <v>Guatemala</v>
      </c>
      <c r="Q674" s="315" t="str">
        <f>[7]Mides!S666</f>
        <v>Guatemala</v>
      </c>
      <c r="R674" s="10"/>
      <c r="S674" s="10"/>
      <c r="T674" s="10"/>
      <c r="U674" s="10"/>
      <c r="V674" s="10"/>
      <c r="W674" s="10"/>
      <c r="X674" s="10"/>
      <c r="Y674" s="10"/>
    </row>
    <row r="675" spans="2:25" ht="15.6" x14ac:dyDescent="0.3">
      <c r="B675" s="311" t="str">
        <f>[7]Mides!E667</f>
        <v xml:space="preserve">Ostin </v>
      </c>
      <c r="C675" s="312" t="str">
        <f>[7]Mides!D667</f>
        <v>Borrayo</v>
      </c>
      <c r="D675" s="313" t="str">
        <f>IF([7]Mides!F667=1,"X"," ")</f>
        <v xml:space="preserve"> </v>
      </c>
      <c r="E675" s="313" t="str">
        <f>IF([7]Mides!F667=2,"X"," ")</f>
        <v>X</v>
      </c>
      <c r="F675" s="314">
        <f>[7]Mides!B667</f>
        <v>2676262580101</v>
      </c>
      <c r="G675" s="313" t="str">
        <f>IF(AND([7]Mides!H667&gt;=1,[7]Mides!H667&lt;=14),"X"," ")</f>
        <v xml:space="preserve"> </v>
      </c>
      <c r="H675" s="313" t="str">
        <f>IF(AND([7]Mides!H667&gt;=14,[7]Mides!H667&lt;=30),"X"," ")</f>
        <v>X</v>
      </c>
      <c r="I675" s="313" t="str">
        <f>IF(AND([7]Mides!H667&gt;=31,[7]Mides!H667&lt;=60),"X","  ")</f>
        <v xml:space="preserve">  </v>
      </c>
      <c r="J675" s="313" t="str">
        <f>IF([7]Mides!H667&gt;60,"X", "  ")</f>
        <v xml:space="preserve">  </v>
      </c>
      <c r="K675" s="315">
        <f>[7]Mides!N667</f>
        <v>0</v>
      </c>
      <c r="L675" s="315">
        <f>[7]Mides!K667</f>
        <v>0</v>
      </c>
      <c r="M675" s="315">
        <f>[7]Mides!L667</f>
        <v>0</v>
      </c>
      <c r="N675" s="315" t="str">
        <f>[7]Mides!M667</f>
        <v>x</v>
      </c>
      <c r="O675" s="315">
        <f t="shared" si="10"/>
        <v>0</v>
      </c>
      <c r="P675" s="315" t="str">
        <f>[7]Mides!R667</f>
        <v>Guatemala</v>
      </c>
      <c r="Q675" s="315" t="str">
        <f>[7]Mides!S667</f>
        <v>Guatemala</v>
      </c>
      <c r="R675" s="10"/>
      <c r="S675" s="10"/>
      <c r="T675" s="10"/>
      <c r="U675" s="10"/>
      <c r="V675" s="10"/>
      <c r="W675" s="10"/>
      <c r="X675" s="10"/>
      <c r="Y675" s="10"/>
    </row>
    <row r="676" spans="2:25" ht="15.6" x14ac:dyDescent="0.3">
      <c r="B676" s="311" t="str">
        <f>[7]Mides!E668</f>
        <v>Jorge</v>
      </c>
      <c r="C676" s="312" t="str">
        <f>[7]Mides!D668</f>
        <v xml:space="preserve">Ruano </v>
      </c>
      <c r="D676" s="313" t="str">
        <f>IF([7]Mides!F668=1,"X"," ")</f>
        <v xml:space="preserve"> </v>
      </c>
      <c r="E676" s="313" t="str">
        <f>IF([7]Mides!F668=2,"X"," ")</f>
        <v>X</v>
      </c>
      <c r="F676" s="314">
        <f>[7]Mides!B668</f>
        <v>2385589830101</v>
      </c>
      <c r="G676" s="313" t="str">
        <f>IF(AND([7]Mides!H668&gt;=1,[7]Mides!H668&lt;=14),"X"," ")</f>
        <v xml:space="preserve"> </v>
      </c>
      <c r="H676" s="313" t="str">
        <f>IF(AND([7]Mides!H668&gt;=14,[7]Mides!H668&lt;=30),"X"," ")</f>
        <v xml:space="preserve"> </v>
      </c>
      <c r="I676" s="313" t="str">
        <f>IF(AND([7]Mides!H668&gt;=31,[7]Mides!H668&lt;=60),"X","  ")</f>
        <v>X</v>
      </c>
      <c r="J676" s="313" t="str">
        <f>IF([7]Mides!H668&gt;60,"X", "  ")</f>
        <v xml:space="preserve">  </v>
      </c>
      <c r="K676" s="315">
        <f>[7]Mides!N668</f>
        <v>0</v>
      </c>
      <c r="L676" s="315">
        <f>[7]Mides!K668</f>
        <v>0</v>
      </c>
      <c r="M676" s="315">
        <f>[7]Mides!L668</f>
        <v>0</v>
      </c>
      <c r="N676" s="315" t="str">
        <f>[7]Mides!M668</f>
        <v>x</v>
      </c>
      <c r="O676" s="315">
        <f t="shared" si="10"/>
        <v>0</v>
      </c>
      <c r="P676" s="315" t="str">
        <f>[7]Mides!R668</f>
        <v>Guatemala</v>
      </c>
      <c r="Q676" s="315" t="str">
        <f>[7]Mides!S668</f>
        <v>Guatemala</v>
      </c>
      <c r="R676" s="10"/>
      <c r="S676" s="10"/>
      <c r="T676" s="10"/>
      <c r="U676" s="10"/>
      <c r="V676" s="10"/>
      <c r="W676" s="10"/>
      <c r="X676" s="10"/>
      <c r="Y676" s="10"/>
    </row>
    <row r="677" spans="2:25" ht="15.6" x14ac:dyDescent="0.3">
      <c r="B677" s="311" t="str">
        <f>[7]Mides!E669</f>
        <v>Ana</v>
      </c>
      <c r="C677" s="312" t="str">
        <f>[7]Mides!D669</f>
        <v>Quinteros</v>
      </c>
      <c r="D677" s="313" t="str">
        <f>IF([7]Mides!F669=1,"X"," ")</f>
        <v>X</v>
      </c>
      <c r="E677" s="313" t="str">
        <f>IF([7]Mides!F669=2,"X"," ")</f>
        <v xml:space="preserve"> </v>
      </c>
      <c r="F677" s="314">
        <f>[7]Mides!B669</f>
        <v>2086713070110</v>
      </c>
      <c r="G677" s="313" t="str">
        <f>IF(AND([7]Mides!H669&gt;=1,[7]Mides!H669&lt;=14),"X"," ")</f>
        <v xml:space="preserve"> </v>
      </c>
      <c r="H677" s="313" t="str">
        <f>IF(AND([7]Mides!H669&gt;=14,[7]Mides!H669&lt;=30),"X"," ")</f>
        <v>X</v>
      </c>
      <c r="I677" s="313" t="str">
        <f>IF(AND([7]Mides!H669&gt;=31,[7]Mides!H669&lt;=60),"X","  ")</f>
        <v xml:space="preserve">  </v>
      </c>
      <c r="J677" s="313" t="str">
        <f>IF([7]Mides!H669&gt;60,"X", "  ")</f>
        <v xml:space="preserve">  </v>
      </c>
      <c r="K677" s="315">
        <f>[7]Mides!N669</f>
        <v>0</v>
      </c>
      <c r="L677" s="315">
        <f>[7]Mides!K669</f>
        <v>0</v>
      </c>
      <c r="M677" s="315">
        <f>[7]Mides!L669</f>
        <v>0</v>
      </c>
      <c r="N677" s="315" t="str">
        <f>[7]Mides!M669</f>
        <v>x</v>
      </c>
      <c r="O677" s="315">
        <f t="shared" si="10"/>
        <v>0</v>
      </c>
      <c r="P677" s="315" t="str">
        <f>[7]Mides!R669</f>
        <v>Guatemala</v>
      </c>
      <c r="Q677" s="315" t="str">
        <f>[7]Mides!S669</f>
        <v>Guatemala</v>
      </c>
      <c r="R677" s="10"/>
      <c r="S677" s="10"/>
      <c r="T677" s="10"/>
      <c r="U677" s="10"/>
      <c r="V677" s="10"/>
      <c r="W677" s="10"/>
      <c r="X677" s="10"/>
      <c r="Y677" s="10"/>
    </row>
    <row r="678" spans="2:25" ht="15.6" x14ac:dyDescent="0.3">
      <c r="B678" s="311" t="str">
        <f>[7]Mides!E670</f>
        <v>Michelle</v>
      </c>
      <c r="C678" s="312" t="str">
        <f>[7]Mides!D670</f>
        <v>Godoy</v>
      </c>
      <c r="D678" s="313" t="str">
        <f>IF([7]Mides!F670=1,"X"," ")</f>
        <v>X</v>
      </c>
      <c r="E678" s="313" t="str">
        <f>IF([7]Mides!F670=2,"X"," ")</f>
        <v xml:space="preserve"> </v>
      </c>
      <c r="F678" s="314" t="str">
        <f>[7]Mides!B670</f>
        <v>menor de edad</v>
      </c>
      <c r="G678" s="313" t="str">
        <f>IF(AND([7]Mides!H670&gt;=1,[7]Mides!H670&lt;=14),"X"," ")</f>
        <v>X</v>
      </c>
      <c r="H678" s="313" t="str">
        <f>IF(AND([7]Mides!H670&gt;=14,[7]Mides!H670&lt;=30),"X"," ")</f>
        <v>X</v>
      </c>
      <c r="I678" s="313" t="str">
        <f>IF(AND([7]Mides!H670&gt;=31,[7]Mides!H670&lt;=60),"X","  ")</f>
        <v xml:space="preserve">  </v>
      </c>
      <c r="J678" s="313" t="str">
        <f>IF([7]Mides!H670&gt;60,"X", "  ")</f>
        <v xml:space="preserve">  </v>
      </c>
      <c r="K678" s="315">
        <f>[7]Mides!N670</f>
        <v>0</v>
      </c>
      <c r="L678" s="315">
        <f>[7]Mides!K670</f>
        <v>0</v>
      </c>
      <c r="M678" s="315">
        <f>[7]Mides!L670</f>
        <v>0</v>
      </c>
      <c r="N678" s="315" t="str">
        <f>[7]Mides!M670</f>
        <v>x</v>
      </c>
      <c r="O678" s="315">
        <f t="shared" si="10"/>
        <v>0</v>
      </c>
      <c r="P678" s="315" t="str">
        <f>[7]Mides!R670</f>
        <v>Guatemala</v>
      </c>
      <c r="Q678" s="315" t="str">
        <f>[7]Mides!S670</f>
        <v>Guatemala</v>
      </c>
      <c r="R678" s="10"/>
      <c r="S678" s="10"/>
      <c r="T678" s="10"/>
      <c r="U678" s="10"/>
      <c r="V678" s="10"/>
      <c r="W678" s="10"/>
      <c r="X678" s="10"/>
      <c r="Y678" s="10"/>
    </row>
    <row r="679" spans="2:25" ht="15.6" x14ac:dyDescent="0.3">
      <c r="B679" s="311" t="str">
        <f>[7]Mides!E671</f>
        <v>Wendy</v>
      </c>
      <c r="C679" s="312" t="str">
        <f>[7]Mides!D671</f>
        <v>Godoy</v>
      </c>
      <c r="D679" s="313" t="str">
        <f>IF([7]Mides!F671=1,"X"," ")</f>
        <v>X</v>
      </c>
      <c r="E679" s="313" t="str">
        <f>IF([7]Mides!F671=2,"X"," ")</f>
        <v xml:space="preserve"> </v>
      </c>
      <c r="F679" s="314">
        <f>[7]Mides!B671</f>
        <v>1996288900101</v>
      </c>
      <c r="G679" s="313" t="str">
        <f>IF(AND([7]Mides!H671&gt;=1,[7]Mides!H671&lt;=14),"X"," ")</f>
        <v xml:space="preserve"> </v>
      </c>
      <c r="H679" s="313" t="str">
        <f>IF(AND([7]Mides!H671&gt;=14,[7]Mides!H671&lt;=30),"X"," ")</f>
        <v xml:space="preserve"> </v>
      </c>
      <c r="I679" s="313" t="str">
        <f>IF(AND([7]Mides!H671&gt;=31,[7]Mides!H671&lt;=60),"X","  ")</f>
        <v>X</v>
      </c>
      <c r="J679" s="313" t="str">
        <f>IF([7]Mides!H671&gt;60,"X", "  ")</f>
        <v xml:space="preserve">  </v>
      </c>
      <c r="K679" s="315">
        <f>[7]Mides!N671</f>
        <v>0</v>
      </c>
      <c r="L679" s="315">
        <f>[7]Mides!K671</f>
        <v>0</v>
      </c>
      <c r="M679" s="315">
        <f>[7]Mides!L671</f>
        <v>0</v>
      </c>
      <c r="N679" s="315" t="str">
        <f>[7]Mides!M671</f>
        <v>x</v>
      </c>
      <c r="O679" s="315">
        <f t="shared" si="10"/>
        <v>0</v>
      </c>
      <c r="P679" s="315" t="str">
        <f>[7]Mides!R671</f>
        <v>Guatemala</v>
      </c>
      <c r="Q679" s="315" t="str">
        <f>[7]Mides!S671</f>
        <v>Guatemala</v>
      </c>
      <c r="R679" s="10"/>
      <c r="S679" s="10"/>
      <c r="T679" s="10"/>
      <c r="U679" s="10"/>
      <c r="V679" s="10"/>
      <c r="W679" s="10"/>
      <c r="X679" s="10"/>
      <c r="Y679" s="10"/>
    </row>
    <row r="680" spans="2:25" ht="15.6" x14ac:dyDescent="0.3">
      <c r="B680" s="311" t="str">
        <f>[7]Mides!E672</f>
        <v>Geovana</v>
      </c>
      <c r="C680" s="312" t="str">
        <f>[7]Mides!D672</f>
        <v>Godoy</v>
      </c>
      <c r="D680" s="313" t="str">
        <f>IF([7]Mides!F672=1,"X"," ")</f>
        <v>X</v>
      </c>
      <c r="E680" s="313" t="str">
        <f>IF([7]Mides!F672=2,"X"," ")</f>
        <v xml:space="preserve"> </v>
      </c>
      <c r="F680" s="314" t="str">
        <f>[7]Mides!B672</f>
        <v>menor de edad</v>
      </c>
      <c r="G680" s="313" t="str">
        <f>IF(AND([7]Mides!H672&gt;=1,[7]Mides!H672&lt;=14),"X"," ")</f>
        <v>X</v>
      </c>
      <c r="H680" s="313" t="str">
        <f>IF(AND([7]Mides!H672&gt;=14,[7]Mides!H672&lt;=30),"X"," ")</f>
        <v xml:space="preserve"> </v>
      </c>
      <c r="I680" s="313" t="str">
        <f>IF(AND([7]Mides!H672&gt;=31,[7]Mides!H672&lt;=60),"X","  ")</f>
        <v xml:space="preserve">  </v>
      </c>
      <c r="J680" s="313" t="str">
        <f>IF([7]Mides!H672&gt;60,"X", "  ")</f>
        <v xml:space="preserve">  </v>
      </c>
      <c r="K680" s="315">
        <f>[7]Mides!N672</f>
        <v>0</v>
      </c>
      <c r="L680" s="315">
        <f>[7]Mides!K672</f>
        <v>0</v>
      </c>
      <c r="M680" s="315">
        <f>[7]Mides!L672</f>
        <v>0</v>
      </c>
      <c r="N680" s="315" t="str">
        <f>[7]Mides!M672</f>
        <v>x</v>
      </c>
      <c r="O680" s="315">
        <f t="shared" si="10"/>
        <v>0</v>
      </c>
      <c r="P680" s="315" t="str">
        <f>[7]Mides!R672</f>
        <v>Guatemala</v>
      </c>
      <c r="Q680" s="315" t="str">
        <f>[7]Mides!S672</f>
        <v>Guatemala</v>
      </c>
      <c r="R680" s="10"/>
      <c r="S680" s="10"/>
      <c r="T680" s="10"/>
      <c r="U680" s="10"/>
      <c r="V680" s="10"/>
      <c r="W680" s="10"/>
      <c r="X680" s="10"/>
      <c r="Y680" s="10"/>
    </row>
    <row r="681" spans="2:25" ht="15.6" x14ac:dyDescent="0.3">
      <c r="B681" s="311" t="str">
        <f>[7]Mides!E673</f>
        <v>Dennys</v>
      </c>
      <c r="C681" s="312" t="str">
        <f>[7]Mides!D673</f>
        <v>Mejia</v>
      </c>
      <c r="D681" s="313" t="str">
        <f>IF([7]Mides!F673=1,"X"," ")</f>
        <v xml:space="preserve"> </v>
      </c>
      <c r="E681" s="313" t="str">
        <f>IF([7]Mides!F673=2,"X"," ")</f>
        <v>X</v>
      </c>
      <c r="F681" s="314">
        <f>[7]Mides!B673</f>
        <v>1781727580101</v>
      </c>
      <c r="G681" s="313" t="str">
        <f>IF(AND([7]Mides!H673&gt;=1,[7]Mides!H673&lt;=14),"X"," ")</f>
        <v xml:space="preserve"> </v>
      </c>
      <c r="H681" s="313" t="str">
        <f>IF(AND([7]Mides!H673&gt;=14,[7]Mides!H673&lt;=30),"X"," ")</f>
        <v xml:space="preserve"> </v>
      </c>
      <c r="I681" s="313" t="str">
        <f>IF(AND([7]Mides!H673&gt;=31,[7]Mides!H673&lt;=60),"X","  ")</f>
        <v>X</v>
      </c>
      <c r="J681" s="313" t="str">
        <f>IF([7]Mides!H673&gt;60,"X", "  ")</f>
        <v xml:space="preserve">  </v>
      </c>
      <c r="K681" s="315">
        <f>[7]Mides!N673</f>
        <v>0</v>
      </c>
      <c r="L681" s="315">
        <f>[7]Mides!K673</f>
        <v>0</v>
      </c>
      <c r="M681" s="315">
        <f>[7]Mides!L673</f>
        <v>0</v>
      </c>
      <c r="N681" s="315" t="str">
        <f>[7]Mides!M673</f>
        <v>x</v>
      </c>
      <c r="O681" s="315">
        <f t="shared" si="10"/>
        <v>0</v>
      </c>
      <c r="P681" s="315" t="str">
        <f>[7]Mides!R673</f>
        <v>Guatemala</v>
      </c>
      <c r="Q681" s="315" t="str">
        <f>[7]Mides!S673</f>
        <v>Guatemala</v>
      </c>
      <c r="R681" s="10"/>
      <c r="S681" s="10"/>
      <c r="T681" s="10"/>
      <c r="U681" s="10"/>
      <c r="V681" s="10"/>
      <c r="W681" s="10"/>
      <c r="X681" s="10"/>
      <c r="Y681" s="10"/>
    </row>
    <row r="682" spans="2:25" ht="15.6" x14ac:dyDescent="0.3">
      <c r="B682" s="311" t="str">
        <f>[7]Mides!E674</f>
        <v xml:space="preserve">Ostin </v>
      </c>
      <c r="C682" s="312" t="str">
        <f>[7]Mides!D674</f>
        <v>Borrayo</v>
      </c>
      <c r="D682" s="313" t="str">
        <f>IF([7]Mides!F674=1,"X"," ")</f>
        <v xml:space="preserve"> </v>
      </c>
      <c r="E682" s="313" t="str">
        <f>IF([7]Mides!F674=2,"X"," ")</f>
        <v>X</v>
      </c>
      <c r="F682" s="314">
        <f>[7]Mides!B674</f>
        <v>2676262580101</v>
      </c>
      <c r="G682" s="313" t="str">
        <f>IF(AND([7]Mides!H674&gt;=1,[7]Mides!H674&lt;=14),"X"," ")</f>
        <v xml:space="preserve"> </v>
      </c>
      <c r="H682" s="313" t="str">
        <f>IF(AND([7]Mides!H674&gt;=14,[7]Mides!H674&lt;=30),"X"," ")</f>
        <v>X</v>
      </c>
      <c r="I682" s="313" t="str">
        <f>IF(AND([7]Mides!H674&gt;=31,[7]Mides!H674&lt;=60),"X","  ")</f>
        <v xml:space="preserve">  </v>
      </c>
      <c r="J682" s="313" t="str">
        <f>IF([7]Mides!H674&gt;60,"X", "  ")</f>
        <v xml:space="preserve">  </v>
      </c>
      <c r="K682" s="315">
        <f>[7]Mides!N674</f>
        <v>0</v>
      </c>
      <c r="L682" s="315">
        <f>[7]Mides!K674</f>
        <v>0</v>
      </c>
      <c r="M682" s="315">
        <f>[7]Mides!L674</f>
        <v>0</v>
      </c>
      <c r="N682" s="315" t="str">
        <f>[7]Mides!M674</f>
        <v>x</v>
      </c>
      <c r="O682" s="315">
        <f t="shared" si="10"/>
        <v>0</v>
      </c>
      <c r="P682" s="315" t="str">
        <f>[7]Mides!R674</f>
        <v>Guatemala</v>
      </c>
      <c r="Q682" s="315" t="str">
        <f>[7]Mides!S674</f>
        <v>Guatemala</v>
      </c>
      <c r="R682" s="10"/>
      <c r="S682" s="10"/>
      <c r="T682" s="10"/>
      <c r="U682" s="10"/>
      <c r="V682" s="10"/>
      <c r="W682" s="10"/>
      <c r="X682" s="10"/>
      <c r="Y682" s="10"/>
    </row>
    <row r="683" spans="2:25" ht="15.6" x14ac:dyDescent="0.3">
      <c r="B683" s="311" t="str">
        <f>[7]Mides!E675</f>
        <v>Julio</v>
      </c>
      <c r="C683" s="312" t="str">
        <f>[7]Mides!D675</f>
        <v>Erazo</v>
      </c>
      <c r="D683" s="313" t="str">
        <f>IF([7]Mides!F675=1,"X"," ")</f>
        <v xml:space="preserve"> </v>
      </c>
      <c r="E683" s="313" t="str">
        <f>IF([7]Mides!F675=2,"X"," ")</f>
        <v>X</v>
      </c>
      <c r="F683" s="314" t="str">
        <f>[7]Mides!B675</f>
        <v>menor de edad</v>
      </c>
      <c r="G683" s="313" t="str">
        <f>IF(AND([7]Mides!H675&gt;=1,[7]Mides!H675&lt;=14),"X"," ")</f>
        <v>X</v>
      </c>
      <c r="H683" s="313" t="str">
        <f>IF(AND([7]Mides!H675&gt;=14,[7]Mides!H675&lt;=30),"X"," ")</f>
        <v xml:space="preserve"> </v>
      </c>
      <c r="I683" s="313" t="str">
        <f>IF(AND([7]Mides!H675&gt;=31,[7]Mides!H675&lt;=60),"X","  ")</f>
        <v xml:space="preserve">  </v>
      </c>
      <c r="J683" s="313" t="str">
        <f>IF([7]Mides!H675&gt;60,"X", "  ")</f>
        <v xml:space="preserve">  </v>
      </c>
      <c r="K683" s="315">
        <f>[7]Mides!N675</f>
        <v>0</v>
      </c>
      <c r="L683" s="315">
        <f>[7]Mides!K675</f>
        <v>0</v>
      </c>
      <c r="M683" s="315">
        <f>[7]Mides!L675</f>
        <v>0</v>
      </c>
      <c r="N683" s="315" t="str">
        <f>[7]Mides!M675</f>
        <v>x</v>
      </c>
      <c r="O683" s="315">
        <f t="shared" si="10"/>
        <v>0</v>
      </c>
      <c r="P683" s="315" t="str">
        <f>[7]Mides!R675</f>
        <v>Guatemala</v>
      </c>
      <c r="Q683" s="315" t="str">
        <f>[7]Mides!S675</f>
        <v>Guatemala</v>
      </c>
      <c r="R683" s="10"/>
      <c r="S683" s="10"/>
      <c r="T683" s="10"/>
      <c r="U683" s="10"/>
      <c r="V683" s="10"/>
      <c r="W683" s="10"/>
      <c r="X683" s="10"/>
      <c r="Y683" s="10"/>
    </row>
    <row r="684" spans="2:25" ht="15.6" x14ac:dyDescent="0.3">
      <c r="B684" s="311" t="str">
        <f>[7]Mides!E676</f>
        <v>Dunia</v>
      </c>
      <c r="C684" s="312" t="str">
        <f>[7]Mides!D676</f>
        <v>Guerra</v>
      </c>
      <c r="D684" s="313" t="str">
        <f>IF([7]Mides!F676=1,"X"," ")</f>
        <v>X</v>
      </c>
      <c r="E684" s="313" t="str">
        <f>IF([7]Mides!F676=2,"X"," ")</f>
        <v xml:space="preserve"> </v>
      </c>
      <c r="F684" s="314">
        <f>[7]Mides!B676</f>
        <v>2468527712011</v>
      </c>
      <c r="G684" s="313" t="str">
        <f>IF(AND([7]Mides!H676&gt;=1,[7]Mides!H676&lt;=14),"X"," ")</f>
        <v xml:space="preserve"> </v>
      </c>
      <c r="H684" s="313" t="str">
        <f>IF(AND([7]Mides!H676&gt;=14,[7]Mides!H676&lt;=30),"X"," ")</f>
        <v xml:space="preserve"> </v>
      </c>
      <c r="I684" s="313" t="str">
        <f>IF(AND([7]Mides!H676&gt;=31,[7]Mides!H676&lt;=60),"X","  ")</f>
        <v xml:space="preserve">  </v>
      </c>
      <c r="J684" s="313" t="str">
        <f>IF([7]Mides!H676&gt;60,"X", "  ")</f>
        <v xml:space="preserve">  </v>
      </c>
      <c r="K684" s="315">
        <f>[7]Mides!N676</f>
        <v>0</v>
      </c>
      <c r="L684" s="315">
        <f>[7]Mides!K676</f>
        <v>0</v>
      </c>
      <c r="M684" s="315">
        <f>[7]Mides!L676</f>
        <v>0</v>
      </c>
      <c r="N684" s="315" t="str">
        <f>[7]Mides!M676</f>
        <v>x</v>
      </c>
      <c r="O684" s="315">
        <f t="shared" si="10"/>
        <v>0</v>
      </c>
      <c r="P684" s="315" t="str">
        <f>[7]Mides!R676</f>
        <v>Guatemala</v>
      </c>
      <c r="Q684" s="315" t="str">
        <f>[7]Mides!S676</f>
        <v>Guatemala</v>
      </c>
      <c r="R684" s="10"/>
      <c r="S684" s="10"/>
      <c r="T684" s="10"/>
      <c r="U684" s="10"/>
      <c r="V684" s="10"/>
      <c r="W684" s="10"/>
      <c r="X684" s="10"/>
      <c r="Y684" s="10"/>
    </row>
    <row r="685" spans="2:25" ht="15.6" x14ac:dyDescent="0.3">
      <c r="B685" s="311" t="str">
        <f>[7]Mides!E677</f>
        <v>Estefani</v>
      </c>
      <c r="C685" s="312" t="str">
        <f>[7]Mides!D677</f>
        <v>Cifuentes</v>
      </c>
      <c r="D685" s="313" t="str">
        <f>IF([7]Mides!F677=1,"X"," ")</f>
        <v>X</v>
      </c>
      <c r="E685" s="313" t="str">
        <f>IF([7]Mides!F677=2,"X"," ")</f>
        <v xml:space="preserve"> </v>
      </c>
      <c r="F685" s="314">
        <f>[7]Mides!B677</f>
        <v>2989628610101</v>
      </c>
      <c r="G685" s="313" t="str">
        <f>IF(AND([7]Mides!H677&gt;=1,[7]Mides!H677&lt;=14),"X"," ")</f>
        <v xml:space="preserve"> </v>
      </c>
      <c r="H685" s="313" t="str">
        <f>IF(AND([7]Mides!H677&gt;=14,[7]Mides!H677&lt;=30),"X"," ")</f>
        <v>X</v>
      </c>
      <c r="I685" s="313" t="str">
        <f>IF(AND([7]Mides!H677&gt;=31,[7]Mides!H677&lt;=60),"X","  ")</f>
        <v xml:space="preserve">  </v>
      </c>
      <c r="J685" s="313" t="str">
        <f>IF([7]Mides!H677&gt;60,"X", "  ")</f>
        <v xml:space="preserve">  </v>
      </c>
      <c r="K685" s="315">
        <f>[7]Mides!N677</f>
        <v>0</v>
      </c>
      <c r="L685" s="315">
        <f>[7]Mides!K677</f>
        <v>0</v>
      </c>
      <c r="M685" s="315">
        <f>[7]Mides!L677</f>
        <v>0</v>
      </c>
      <c r="N685" s="315" t="str">
        <f>[7]Mides!M677</f>
        <v>x</v>
      </c>
      <c r="O685" s="315">
        <f t="shared" si="10"/>
        <v>0</v>
      </c>
      <c r="P685" s="315" t="str">
        <f>[7]Mides!R677</f>
        <v>Guatemala</v>
      </c>
      <c r="Q685" s="315" t="str">
        <f>[7]Mides!S677</f>
        <v>Guatemala</v>
      </c>
      <c r="R685" s="10"/>
      <c r="S685" s="10"/>
      <c r="T685" s="10"/>
      <c r="U685" s="10"/>
      <c r="V685" s="10"/>
      <c r="W685" s="10"/>
      <c r="X685" s="10"/>
      <c r="Y685" s="10"/>
    </row>
    <row r="686" spans="2:25" ht="15.6" x14ac:dyDescent="0.3">
      <c r="B686" s="311" t="str">
        <f>[7]Mides!E678</f>
        <v>Jorge</v>
      </c>
      <c r="C686" s="312" t="str">
        <f>[7]Mides!D678</f>
        <v xml:space="preserve">Ruano </v>
      </c>
      <c r="D686" s="313" t="str">
        <f>IF([7]Mides!F678=1,"X"," ")</f>
        <v xml:space="preserve"> </v>
      </c>
      <c r="E686" s="313" t="str">
        <f>IF([7]Mides!F678=2,"X"," ")</f>
        <v>X</v>
      </c>
      <c r="F686" s="314">
        <f>[7]Mides!B678</f>
        <v>2385589830101</v>
      </c>
      <c r="G686" s="313" t="str">
        <f>IF(AND([7]Mides!H678&gt;=1,[7]Mides!H678&lt;=14),"X"," ")</f>
        <v xml:space="preserve"> </v>
      </c>
      <c r="H686" s="313" t="str">
        <f>IF(AND([7]Mides!H678&gt;=14,[7]Mides!H678&lt;=30),"X"," ")</f>
        <v xml:space="preserve"> </v>
      </c>
      <c r="I686" s="313" t="str">
        <f>IF(AND([7]Mides!H678&gt;=31,[7]Mides!H678&lt;=60),"X","  ")</f>
        <v xml:space="preserve">  </v>
      </c>
      <c r="J686" s="313" t="str">
        <f>IF([7]Mides!H678&gt;60,"X", "  ")</f>
        <v xml:space="preserve">  </v>
      </c>
      <c r="K686" s="315">
        <f>[7]Mides!N678</f>
        <v>0</v>
      </c>
      <c r="L686" s="315">
        <f>[7]Mides!K678</f>
        <v>0</v>
      </c>
      <c r="M686" s="315">
        <f>[7]Mides!L678</f>
        <v>0</v>
      </c>
      <c r="N686" s="315" t="str">
        <f>[7]Mides!M678</f>
        <v>x</v>
      </c>
      <c r="O686" s="315">
        <f t="shared" si="10"/>
        <v>0</v>
      </c>
      <c r="P686" s="315" t="str">
        <f>[7]Mides!R678</f>
        <v>Guatemala</v>
      </c>
      <c r="Q686" s="315" t="str">
        <f>[7]Mides!S678</f>
        <v>Guatemala</v>
      </c>
      <c r="R686" s="10"/>
      <c r="S686" s="10"/>
      <c r="T686" s="10"/>
      <c r="U686" s="10"/>
      <c r="V686" s="10"/>
      <c r="W686" s="10"/>
      <c r="X686" s="10"/>
      <c r="Y686" s="10"/>
    </row>
    <row r="687" spans="2:25" ht="15.6" x14ac:dyDescent="0.3">
      <c r="B687" s="311" t="str">
        <f>[7]Mides!E679</f>
        <v>Hans</v>
      </c>
      <c r="C687" s="312" t="str">
        <f>[7]Mides!D679</f>
        <v>Juarez</v>
      </c>
      <c r="D687" s="313" t="str">
        <f>IF([7]Mides!F679=1,"X"," ")</f>
        <v xml:space="preserve"> </v>
      </c>
      <c r="E687" s="313" t="str">
        <f>IF([7]Mides!F679=2,"X"," ")</f>
        <v>X</v>
      </c>
      <c r="F687" s="314" t="str">
        <f>[7]Mides!B679</f>
        <v>menor de edad</v>
      </c>
      <c r="G687" s="313" t="str">
        <f>IF(AND([7]Mides!H679&gt;=1,[7]Mides!H679&lt;=14),"X"," ")</f>
        <v>X</v>
      </c>
      <c r="H687" s="313" t="str">
        <f>IF(AND([7]Mides!H679&gt;=14,[7]Mides!H679&lt;=30),"X"," ")</f>
        <v xml:space="preserve"> </v>
      </c>
      <c r="I687" s="313" t="str">
        <f>IF(AND([7]Mides!H679&gt;=31,[7]Mides!H679&lt;=60),"X","  ")</f>
        <v xml:space="preserve">  </v>
      </c>
      <c r="J687" s="313" t="str">
        <f>IF([7]Mides!H679&gt;60,"X", "  ")</f>
        <v xml:space="preserve">  </v>
      </c>
      <c r="K687" s="315">
        <f>[7]Mides!N679</f>
        <v>0</v>
      </c>
      <c r="L687" s="315">
        <f>[7]Mides!K679</f>
        <v>0</v>
      </c>
      <c r="M687" s="315">
        <f>[7]Mides!L679</f>
        <v>0</v>
      </c>
      <c r="N687" s="315" t="str">
        <f>[7]Mides!M679</f>
        <v>x</v>
      </c>
      <c r="O687" s="315">
        <f t="shared" si="10"/>
        <v>0</v>
      </c>
      <c r="P687" s="315" t="str">
        <f>[7]Mides!R679</f>
        <v>Guatemala</v>
      </c>
      <c r="Q687" s="315" t="str">
        <f>[7]Mides!S679</f>
        <v>Guatemala</v>
      </c>
      <c r="R687" s="10"/>
      <c r="S687" s="10"/>
      <c r="T687" s="10"/>
      <c r="U687" s="10"/>
      <c r="V687" s="10"/>
      <c r="W687" s="10"/>
      <c r="X687" s="10"/>
      <c r="Y687" s="10"/>
    </row>
    <row r="688" spans="2:25" ht="15.6" x14ac:dyDescent="0.3">
      <c r="B688" s="311" t="str">
        <f>[7]Mides!E680</f>
        <v>Danilo</v>
      </c>
      <c r="C688" s="312" t="str">
        <f>[7]Mides!D680</f>
        <v>Contreras</v>
      </c>
      <c r="D688" s="313" t="str">
        <f>IF([7]Mides!F680=1,"X"," ")</f>
        <v xml:space="preserve"> </v>
      </c>
      <c r="E688" s="313" t="str">
        <f>IF([7]Mides!F680=2,"X"," ")</f>
        <v>X</v>
      </c>
      <c r="F688" s="314" t="str">
        <f>[7]Mides!B680</f>
        <v>menor de edad</v>
      </c>
      <c r="G688" s="313" t="str">
        <f>IF(AND([7]Mides!H680&gt;=1,[7]Mides!H680&lt;=14),"X"," ")</f>
        <v>X</v>
      </c>
      <c r="H688" s="313" t="str">
        <f>IF(AND([7]Mides!H680&gt;=14,[7]Mides!H680&lt;=30),"X"," ")</f>
        <v xml:space="preserve"> </v>
      </c>
      <c r="I688" s="313" t="str">
        <f>IF(AND([7]Mides!H680&gt;=31,[7]Mides!H680&lt;=60),"X","  ")</f>
        <v xml:space="preserve">  </v>
      </c>
      <c r="J688" s="313" t="str">
        <f>IF([7]Mides!H680&gt;60,"X", "  ")</f>
        <v xml:space="preserve">  </v>
      </c>
      <c r="K688" s="315">
        <f>[7]Mides!N680</f>
        <v>0</v>
      </c>
      <c r="L688" s="315">
        <f>[7]Mides!K680</f>
        <v>0</v>
      </c>
      <c r="M688" s="315">
        <f>[7]Mides!L680</f>
        <v>0</v>
      </c>
      <c r="N688" s="315" t="str">
        <f>[7]Mides!M680</f>
        <v>x</v>
      </c>
      <c r="O688" s="315">
        <f t="shared" si="10"/>
        <v>0</v>
      </c>
      <c r="P688" s="315" t="str">
        <f>[7]Mides!R680</f>
        <v>Guatemala</v>
      </c>
      <c r="Q688" s="315" t="str">
        <f>[7]Mides!S680</f>
        <v>Guatemala</v>
      </c>
      <c r="R688" s="10"/>
      <c r="S688" s="10"/>
      <c r="T688" s="10"/>
      <c r="U688" s="10"/>
      <c r="V688" s="10"/>
      <c r="W688" s="10"/>
      <c r="X688" s="10"/>
      <c r="Y688" s="10"/>
    </row>
    <row r="689" spans="2:25" ht="15.6" x14ac:dyDescent="0.3">
      <c r="B689" s="311" t="str">
        <f>[7]Mides!E681</f>
        <v>Paola</v>
      </c>
      <c r="C689" s="312" t="str">
        <f>[7]Mides!D681</f>
        <v>Curruchiche</v>
      </c>
      <c r="D689" s="313" t="str">
        <f>IF([7]Mides!F681=1,"X"," ")</f>
        <v>X</v>
      </c>
      <c r="E689" s="313" t="str">
        <f>IF([7]Mides!F681=2,"X"," ")</f>
        <v xml:space="preserve"> </v>
      </c>
      <c r="F689" s="314" t="str">
        <f>[7]Mides!B681</f>
        <v>menor de edad</v>
      </c>
      <c r="G689" s="313" t="str">
        <f>IF(AND([7]Mides!H681&gt;=1,[7]Mides!H681&lt;=14),"X"," ")</f>
        <v xml:space="preserve"> </v>
      </c>
      <c r="H689" s="313" t="str">
        <f>IF(AND([7]Mides!H681&gt;=14,[7]Mides!H681&lt;=30),"X"," ")</f>
        <v>X</v>
      </c>
      <c r="I689" s="313" t="str">
        <f>IF(AND([7]Mides!H681&gt;=31,[7]Mides!H681&lt;=60),"X","  ")</f>
        <v xml:space="preserve">  </v>
      </c>
      <c r="J689" s="313" t="str">
        <f>IF([7]Mides!H681&gt;60,"X", "  ")</f>
        <v xml:space="preserve">  </v>
      </c>
      <c r="K689" s="315">
        <f>[7]Mides!N681</f>
        <v>0</v>
      </c>
      <c r="L689" s="315">
        <f>[7]Mides!K681</f>
        <v>0</v>
      </c>
      <c r="M689" s="315">
        <f>[7]Mides!L681</f>
        <v>0</v>
      </c>
      <c r="N689" s="315" t="str">
        <f>[7]Mides!M681</f>
        <v>x</v>
      </c>
      <c r="O689" s="315">
        <f t="shared" si="10"/>
        <v>0</v>
      </c>
      <c r="P689" s="315" t="str">
        <f>[7]Mides!R681</f>
        <v>Guatemala</v>
      </c>
      <c r="Q689" s="315" t="str">
        <f>[7]Mides!S681</f>
        <v>Guatemala</v>
      </c>
      <c r="R689" s="10"/>
      <c r="S689" s="10"/>
      <c r="T689" s="10"/>
      <c r="U689" s="10"/>
      <c r="V689" s="10"/>
      <c r="W689" s="10"/>
      <c r="X689" s="10"/>
      <c r="Y689" s="10"/>
    </row>
    <row r="690" spans="2:25" ht="15.6" x14ac:dyDescent="0.3">
      <c r="B690" s="311" t="str">
        <f>[7]Mides!E682</f>
        <v>Daniel</v>
      </c>
      <c r="C690" s="312" t="str">
        <f>[7]Mides!D682</f>
        <v>Hernandez</v>
      </c>
      <c r="D690" s="313" t="str">
        <f>IF([7]Mides!F682=1,"X"," ")</f>
        <v xml:space="preserve"> </v>
      </c>
      <c r="E690" s="313" t="str">
        <f>IF([7]Mides!F682=2,"X"," ")</f>
        <v>X</v>
      </c>
      <c r="F690" s="314">
        <f>[7]Mides!B682</f>
        <v>2670728210101</v>
      </c>
      <c r="G690" s="313" t="str">
        <f>IF(AND([7]Mides!H682&gt;=1,[7]Mides!H682&lt;=14),"X"," ")</f>
        <v xml:space="preserve"> </v>
      </c>
      <c r="H690" s="313" t="str">
        <f>IF(AND([7]Mides!H682&gt;=14,[7]Mides!H682&lt;=30),"X"," ")</f>
        <v xml:space="preserve"> </v>
      </c>
      <c r="I690" s="313" t="str">
        <f>IF(AND([7]Mides!H682&gt;=31,[7]Mides!H682&lt;=60),"X","  ")</f>
        <v xml:space="preserve">  </v>
      </c>
      <c r="J690" s="313" t="str">
        <f>IF([7]Mides!H682&gt;60,"X", "  ")</f>
        <v xml:space="preserve">  </v>
      </c>
      <c r="K690" s="315">
        <f>[7]Mides!N682</f>
        <v>0</v>
      </c>
      <c r="L690" s="315">
        <f>[7]Mides!K682</f>
        <v>0</v>
      </c>
      <c r="M690" s="315">
        <f>[7]Mides!L682</f>
        <v>0</v>
      </c>
      <c r="N690" s="315" t="str">
        <f>[7]Mides!M682</f>
        <v>x</v>
      </c>
      <c r="O690" s="315">
        <f t="shared" si="10"/>
        <v>0</v>
      </c>
      <c r="P690" s="315" t="str">
        <f>[7]Mides!R682</f>
        <v>Guatemala</v>
      </c>
      <c r="Q690" s="315" t="str">
        <f>[7]Mides!S682</f>
        <v>Guatemala</v>
      </c>
      <c r="R690" s="10"/>
      <c r="S690" s="10"/>
      <c r="T690" s="10"/>
      <c r="U690" s="10"/>
      <c r="V690" s="10"/>
      <c r="W690" s="10"/>
      <c r="X690" s="10"/>
      <c r="Y690" s="10"/>
    </row>
    <row r="691" spans="2:25" ht="15.6" x14ac:dyDescent="0.3">
      <c r="B691" s="311" t="str">
        <f>[7]Mides!E683</f>
        <v>Dorian</v>
      </c>
      <c r="C691" s="312" t="str">
        <f>[7]Mides!D683</f>
        <v>Hernandez</v>
      </c>
      <c r="D691" s="313" t="str">
        <f>IF([7]Mides!F683=1,"X"," ")</f>
        <v xml:space="preserve"> </v>
      </c>
      <c r="E691" s="313" t="str">
        <f>IF([7]Mides!F683=2,"X"," ")</f>
        <v>X</v>
      </c>
      <c r="F691" s="314" t="str">
        <f>[7]Mides!B683</f>
        <v>menor de edad</v>
      </c>
      <c r="G691" s="313" t="str">
        <f>IF(AND([7]Mides!H683&gt;=1,[7]Mides!H683&lt;=14),"X"," ")</f>
        <v>X</v>
      </c>
      <c r="H691" s="313" t="str">
        <f>IF(AND([7]Mides!H683&gt;=14,[7]Mides!H683&lt;=30),"X"," ")</f>
        <v xml:space="preserve"> </v>
      </c>
      <c r="I691" s="313" t="str">
        <f>IF(AND([7]Mides!H683&gt;=31,[7]Mides!H683&lt;=60),"X","  ")</f>
        <v xml:space="preserve">  </v>
      </c>
      <c r="J691" s="313" t="str">
        <f>IF([7]Mides!H683&gt;60,"X", "  ")</f>
        <v xml:space="preserve">  </v>
      </c>
      <c r="K691" s="315">
        <f>[7]Mides!N683</f>
        <v>0</v>
      </c>
      <c r="L691" s="315">
        <f>[7]Mides!K683</f>
        <v>0</v>
      </c>
      <c r="M691" s="315">
        <f>[7]Mides!L683</f>
        <v>0</v>
      </c>
      <c r="N691" s="315" t="str">
        <f>[7]Mides!M683</f>
        <v>x</v>
      </c>
      <c r="O691" s="315">
        <f t="shared" si="10"/>
        <v>0</v>
      </c>
      <c r="P691" s="315" t="str">
        <f>[7]Mides!R683</f>
        <v>Guatemala</v>
      </c>
      <c r="Q691" s="315" t="str">
        <f>[7]Mides!S683</f>
        <v>Guatemala</v>
      </c>
      <c r="R691" s="10"/>
      <c r="S691" s="10"/>
      <c r="T691" s="10"/>
      <c r="U691" s="10"/>
      <c r="V691" s="10"/>
      <c r="W691" s="10"/>
      <c r="X691" s="10"/>
      <c r="Y691" s="10"/>
    </row>
    <row r="692" spans="2:25" ht="15.6" x14ac:dyDescent="0.3">
      <c r="B692" s="311" t="str">
        <f>[7]Mides!E684</f>
        <v>Eliseo</v>
      </c>
      <c r="C692" s="312" t="str">
        <f>[7]Mides!D684</f>
        <v>Hernandez</v>
      </c>
      <c r="D692" s="313" t="str">
        <f>IF([7]Mides!F684=1,"X"," ")</f>
        <v xml:space="preserve"> </v>
      </c>
      <c r="E692" s="313" t="str">
        <f>IF([7]Mides!F684=2,"X"," ")</f>
        <v>X</v>
      </c>
      <c r="F692" s="314" t="str">
        <f>[7]Mides!B684</f>
        <v>menor de edad</v>
      </c>
      <c r="G692" s="313" t="str">
        <f>IF(AND([7]Mides!H684&gt;=1,[7]Mides!H684&lt;=14),"X"," ")</f>
        <v>X</v>
      </c>
      <c r="H692" s="313" t="str">
        <f>IF(AND([7]Mides!H684&gt;=14,[7]Mides!H684&lt;=30),"X"," ")</f>
        <v xml:space="preserve"> </v>
      </c>
      <c r="I692" s="313" t="str">
        <f>IF(AND([7]Mides!H684&gt;=31,[7]Mides!H684&lt;=60),"X","  ")</f>
        <v xml:space="preserve">  </v>
      </c>
      <c r="J692" s="313" t="str">
        <f>IF([7]Mides!H684&gt;60,"X", "  ")</f>
        <v xml:space="preserve">  </v>
      </c>
      <c r="K692" s="315">
        <f>[7]Mides!N684</f>
        <v>0</v>
      </c>
      <c r="L692" s="315">
        <f>[7]Mides!K684</f>
        <v>0</v>
      </c>
      <c r="M692" s="315">
        <f>[7]Mides!L684</f>
        <v>0</v>
      </c>
      <c r="N692" s="315" t="str">
        <f>[7]Mides!M684</f>
        <v>x</v>
      </c>
      <c r="O692" s="315">
        <f t="shared" si="10"/>
        <v>0</v>
      </c>
      <c r="P692" s="315" t="str">
        <f>[7]Mides!R684</f>
        <v>Guatemala</v>
      </c>
      <c r="Q692" s="315" t="str">
        <f>[7]Mides!S684</f>
        <v>Guatemala</v>
      </c>
      <c r="R692" s="10"/>
      <c r="S692" s="10"/>
      <c r="T692" s="10"/>
      <c r="U692" s="10"/>
      <c r="V692" s="10"/>
      <c r="W692" s="10"/>
      <c r="X692" s="10"/>
      <c r="Y692" s="10"/>
    </row>
    <row r="693" spans="2:25" ht="15.6" x14ac:dyDescent="0.3">
      <c r="B693" s="311" t="str">
        <f>[7]Mides!E685</f>
        <v>Evelyn</v>
      </c>
      <c r="C693" s="312" t="str">
        <f>[7]Mides!D685</f>
        <v>Hernandez</v>
      </c>
      <c r="D693" s="313" t="str">
        <f>IF([7]Mides!F685=1,"X"," ")</f>
        <v>X</v>
      </c>
      <c r="E693" s="313" t="str">
        <f>IF([7]Mides!F685=2,"X"," ")</f>
        <v xml:space="preserve"> </v>
      </c>
      <c r="F693" s="314" t="str">
        <f>[7]Mides!B685</f>
        <v>menor de edad</v>
      </c>
      <c r="G693" s="313" t="str">
        <f>IF(AND([7]Mides!H685&gt;=1,[7]Mides!H685&lt;=14),"X"," ")</f>
        <v>X</v>
      </c>
      <c r="H693" s="313" t="str">
        <f>IF(AND([7]Mides!H685&gt;=14,[7]Mides!H685&lt;=30),"X"," ")</f>
        <v xml:space="preserve"> </v>
      </c>
      <c r="I693" s="313" t="str">
        <f>IF(AND([7]Mides!H685&gt;=31,[7]Mides!H685&lt;=60),"X","  ")</f>
        <v xml:space="preserve">  </v>
      </c>
      <c r="J693" s="313" t="str">
        <f>IF([7]Mides!H685&gt;60,"X", "  ")</f>
        <v xml:space="preserve">  </v>
      </c>
      <c r="K693" s="315">
        <f>[7]Mides!N685</f>
        <v>0</v>
      </c>
      <c r="L693" s="315">
        <f>[7]Mides!K685</f>
        <v>0</v>
      </c>
      <c r="M693" s="315">
        <f>[7]Mides!L685</f>
        <v>0</v>
      </c>
      <c r="N693" s="315" t="str">
        <f>[7]Mides!M685</f>
        <v>x</v>
      </c>
      <c r="O693" s="315">
        <f t="shared" si="10"/>
        <v>0</v>
      </c>
      <c r="P693" s="315" t="str">
        <f>[7]Mides!R685</f>
        <v>Guatemala</v>
      </c>
      <c r="Q693" s="315" t="str">
        <f>[7]Mides!S685</f>
        <v>Guatemala</v>
      </c>
      <c r="R693" s="10"/>
      <c r="S693" s="10"/>
      <c r="T693" s="10"/>
      <c r="U693" s="10"/>
      <c r="V693" s="10"/>
      <c r="W693" s="10"/>
      <c r="X693" s="10"/>
      <c r="Y693" s="10"/>
    </row>
    <row r="694" spans="2:25" ht="15.6" x14ac:dyDescent="0.3">
      <c r="B694" s="311" t="str">
        <f>[7]Mides!E686</f>
        <v>Alvin</v>
      </c>
      <c r="C694" s="312" t="str">
        <f>[7]Mides!D686</f>
        <v>Reyes</v>
      </c>
      <c r="D694" s="313" t="str">
        <f>IF([7]Mides!F686=1,"X"," ")</f>
        <v xml:space="preserve"> </v>
      </c>
      <c r="E694" s="313" t="str">
        <f>IF([7]Mides!F686=2,"X"," ")</f>
        <v>X</v>
      </c>
      <c r="F694" s="314" t="str">
        <f>[7]Mides!B686</f>
        <v>menor de edad</v>
      </c>
      <c r="G694" s="313" t="str">
        <f>IF(AND([7]Mides!H686&gt;=1,[7]Mides!H686&lt;=14),"X"," ")</f>
        <v>X</v>
      </c>
      <c r="H694" s="313" t="str">
        <f>IF(AND([7]Mides!H686&gt;=14,[7]Mides!H686&lt;=30),"X"," ")</f>
        <v xml:space="preserve"> </v>
      </c>
      <c r="I694" s="313" t="str">
        <f>IF(AND([7]Mides!H686&gt;=31,[7]Mides!H686&lt;=60),"X","  ")</f>
        <v xml:space="preserve">  </v>
      </c>
      <c r="J694" s="313" t="str">
        <f>IF([7]Mides!H686&gt;60,"X", "  ")</f>
        <v xml:space="preserve">  </v>
      </c>
      <c r="K694" s="315">
        <f>[7]Mides!N686</f>
        <v>0</v>
      </c>
      <c r="L694" s="315">
        <f>[7]Mides!K686</f>
        <v>0</v>
      </c>
      <c r="M694" s="315">
        <f>[7]Mides!L686</f>
        <v>0</v>
      </c>
      <c r="N694" s="315" t="str">
        <f>[7]Mides!M686</f>
        <v>x</v>
      </c>
      <c r="O694" s="315">
        <f t="shared" si="10"/>
        <v>0</v>
      </c>
      <c r="P694" s="315" t="str">
        <f>[7]Mides!R686</f>
        <v>Guatemala</v>
      </c>
      <c r="Q694" s="315" t="str">
        <f>[7]Mides!S686</f>
        <v>Guatemala</v>
      </c>
      <c r="R694" s="10"/>
      <c r="S694" s="10"/>
      <c r="T694" s="10"/>
      <c r="U694" s="10"/>
      <c r="V694" s="10"/>
      <c r="W694" s="10"/>
      <c r="X694" s="10"/>
      <c r="Y694" s="10"/>
    </row>
    <row r="695" spans="2:25" ht="15.6" x14ac:dyDescent="0.3">
      <c r="B695" s="311" t="str">
        <f>[7]Mides!E687</f>
        <v>Brian</v>
      </c>
      <c r="C695" s="312" t="str">
        <f>[7]Mides!D687</f>
        <v>Reyes</v>
      </c>
      <c r="D695" s="313" t="str">
        <f>IF([7]Mides!F687=1,"X"," ")</f>
        <v xml:space="preserve"> </v>
      </c>
      <c r="E695" s="313" t="str">
        <f>IF([7]Mides!F687=2,"X"," ")</f>
        <v>X</v>
      </c>
      <c r="F695" s="314" t="str">
        <f>[7]Mides!B687</f>
        <v>menor de edad</v>
      </c>
      <c r="G695" s="313" t="str">
        <f>IF(AND([7]Mides!H687&gt;=1,[7]Mides!H687&lt;=14),"X"," ")</f>
        <v>X</v>
      </c>
      <c r="H695" s="313" t="str">
        <f>IF(AND([7]Mides!H687&gt;=14,[7]Mides!H687&lt;=30),"X"," ")</f>
        <v xml:space="preserve"> </v>
      </c>
      <c r="I695" s="313" t="str">
        <f>IF(AND([7]Mides!H687&gt;=31,[7]Mides!H687&lt;=60),"X","  ")</f>
        <v xml:space="preserve">  </v>
      </c>
      <c r="J695" s="313" t="str">
        <f>IF([7]Mides!H687&gt;60,"X", "  ")</f>
        <v xml:space="preserve">  </v>
      </c>
      <c r="K695" s="315">
        <f>[7]Mides!N687</f>
        <v>0</v>
      </c>
      <c r="L695" s="315">
        <f>[7]Mides!K687</f>
        <v>0</v>
      </c>
      <c r="M695" s="315">
        <f>[7]Mides!L687</f>
        <v>0</v>
      </c>
      <c r="N695" s="315" t="str">
        <f>[7]Mides!M687</f>
        <v>x</v>
      </c>
      <c r="O695" s="315">
        <f t="shared" si="10"/>
        <v>0</v>
      </c>
      <c r="P695" s="315" t="str">
        <f>[7]Mides!R687</f>
        <v>Guatemala</v>
      </c>
      <c r="Q695" s="315" t="str">
        <f>[7]Mides!S687</f>
        <v>Guatemala</v>
      </c>
      <c r="R695" s="10"/>
      <c r="S695" s="10"/>
      <c r="T695" s="10"/>
      <c r="U695" s="10"/>
      <c r="V695" s="10"/>
      <c r="W695" s="10"/>
      <c r="X695" s="10"/>
      <c r="Y695" s="10"/>
    </row>
    <row r="696" spans="2:25" ht="15.6" x14ac:dyDescent="0.3">
      <c r="B696" s="311" t="str">
        <f>[7]Mides!E688</f>
        <v>Nancy</v>
      </c>
      <c r="C696" s="312" t="str">
        <f>[7]Mides!D688</f>
        <v>Arias</v>
      </c>
      <c r="D696" s="313" t="str">
        <f>IF([7]Mides!F688=1,"X"," ")</f>
        <v>X</v>
      </c>
      <c r="E696" s="313" t="str">
        <f>IF([7]Mides!F688=2,"X"," ")</f>
        <v xml:space="preserve"> </v>
      </c>
      <c r="F696" s="314">
        <f>[7]Mides!B688</f>
        <v>2518218380101</v>
      </c>
      <c r="G696" s="313" t="str">
        <f>IF(AND([7]Mides!H688&gt;=1,[7]Mides!H688&lt;=14),"X"," ")</f>
        <v xml:space="preserve"> </v>
      </c>
      <c r="H696" s="313" t="str">
        <f>IF(AND([7]Mides!H688&gt;=14,[7]Mides!H688&lt;=30),"X"," ")</f>
        <v xml:space="preserve"> </v>
      </c>
      <c r="I696" s="313" t="str">
        <f>IF(AND([7]Mides!H688&gt;=31,[7]Mides!H688&lt;=60),"X","  ")</f>
        <v>X</v>
      </c>
      <c r="J696" s="313" t="str">
        <f>IF([7]Mides!H688&gt;60,"X", "  ")</f>
        <v xml:space="preserve">  </v>
      </c>
      <c r="K696" s="315">
        <f>[7]Mides!N688</f>
        <v>0</v>
      </c>
      <c r="L696" s="315">
        <f>[7]Mides!K688</f>
        <v>0</v>
      </c>
      <c r="M696" s="315">
        <f>[7]Mides!L688</f>
        <v>0</v>
      </c>
      <c r="N696" s="315" t="str">
        <f>[7]Mides!M688</f>
        <v>x</v>
      </c>
      <c r="O696" s="315">
        <f t="shared" si="10"/>
        <v>0</v>
      </c>
      <c r="P696" s="315" t="str">
        <f>[7]Mides!R688</f>
        <v>Guatemala</v>
      </c>
      <c r="Q696" s="315" t="str">
        <f>[7]Mides!S688</f>
        <v>Guatemala</v>
      </c>
      <c r="R696" s="10"/>
      <c r="S696" s="10"/>
      <c r="T696" s="10"/>
      <c r="U696" s="10"/>
      <c r="V696" s="10"/>
      <c r="W696" s="10"/>
      <c r="X696" s="10"/>
      <c r="Y696" s="10"/>
    </row>
    <row r="697" spans="2:25" ht="15.6" x14ac:dyDescent="0.3">
      <c r="B697" s="311" t="str">
        <f>[7]Mides!E689</f>
        <v xml:space="preserve">Ostin </v>
      </c>
      <c r="C697" s="312" t="str">
        <f>[7]Mides!D689</f>
        <v>Borrayo</v>
      </c>
      <c r="D697" s="313" t="str">
        <f>IF([7]Mides!F689=1,"X"," ")</f>
        <v xml:space="preserve"> </v>
      </c>
      <c r="E697" s="313" t="str">
        <f>IF([7]Mides!F689=2,"X"," ")</f>
        <v>X</v>
      </c>
      <c r="F697" s="314">
        <f>[7]Mides!B689</f>
        <v>2676262580101</v>
      </c>
      <c r="G697" s="313" t="str">
        <f>IF(AND([7]Mides!H689&gt;=1,[7]Mides!H689&lt;=14),"X"," ")</f>
        <v xml:space="preserve"> </v>
      </c>
      <c r="H697" s="313" t="str">
        <f>IF(AND([7]Mides!H689&gt;=14,[7]Mides!H689&lt;=30),"X"," ")</f>
        <v>X</v>
      </c>
      <c r="I697" s="313" t="str">
        <f>IF(AND([7]Mides!H689&gt;=31,[7]Mides!H689&lt;=60),"X","  ")</f>
        <v xml:space="preserve">  </v>
      </c>
      <c r="J697" s="313" t="str">
        <f>IF([7]Mides!H689&gt;60,"X", "  ")</f>
        <v xml:space="preserve">  </v>
      </c>
      <c r="K697" s="315">
        <f>[7]Mides!N689</f>
        <v>0</v>
      </c>
      <c r="L697" s="315">
        <f>[7]Mides!K689</f>
        <v>0</v>
      </c>
      <c r="M697" s="315">
        <f>[7]Mides!L689</f>
        <v>0</v>
      </c>
      <c r="N697" s="315" t="str">
        <f>[7]Mides!M689</f>
        <v>x</v>
      </c>
      <c r="O697" s="315">
        <f t="shared" si="10"/>
        <v>0</v>
      </c>
      <c r="P697" s="315" t="str">
        <f>[7]Mides!R689</f>
        <v>Guatemala</v>
      </c>
      <c r="Q697" s="315" t="str">
        <f>[7]Mides!S689</f>
        <v>Guatemala</v>
      </c>
      <c r="R697" s="10"/>
      <c r="S697" s="10"/>
      <c r="T697" s="10"/>
      <c r="U697" s="10"/>
      <c r="V697" s="10"/>
      <c r="W697" s="10"/>
      <c r="X697" s="10"/>
      <c r="Y697" s="10"/>
    </row>
    <row r="698" spans="2:25" ht="15.6" x14ac:dyDescent="0.3">
      <c r="B698" s="311" t="str">
        <f>[7]Mides!E690</f>
        <v>Erick</v>
      </c>
      <c r="C698" s="312" t="str">
        <f>[7]Mides!D690</f>
        <v>Lopez</v>
      </c>
      <c r="D698" s="313" t="str">
        <f>IF([7]Mides!F690=1,"X"," ")</f>
        <v xml:space="preserve"> </v>
      </c>
      <c r="E698" s="313" t="str">
        <f>IF([7]Mides!F690=2,"X"," ")</f>
        <v>X</v>
      </c>
      <c r="F698" s="314">
        <f>[7]Mides!B690</f>
        <v>2240044090101</v>
      </c>
      <c r="G698" s="313" t="str">
        <f>IF(AND([7]Mides!H690&gt;=1,[7]Mides!H690&lt;=14),"X"," ")</f>
        <v xml:space="preserve"> </v>
      </c>
      <c r="H698" s="313" t="str">
        <f>IF(AND([7]Mides!H690&gt;=14,[7]Mides!H690&lt;=30),"X"," ")</f>
        <v>X</v>
      </c>
      <c r="I698" s="313" t="str">
        <f>IF(AND([7]Mides!H690&gt;=31,[7]Mides!H690&lt;=60),"X","  ")</f>
        <v xml:space="preserve">  </v>
      </c>
      <c r="J698" s="313" t="str">
        <f>IF([7]Mides!H690&gt;60,"X", "  ")</f>
        <v xml:space="preserve">  </v>
      </c>
      <c r="K698" s="315">
        <f>[7]Mides!N690</f>
        <v>0</v>
      </c>
      <c r="L698" s="315">
        <f>[7]Mides!K690</f>
        <v>0</v>
      </c>
      <c r="M698" s="315">
        <f>[7]Mides!L690</f>
        <v>0</v>
      </c>
      <c r="N698" s="315" t="str">
        <f>[7]Mides!M690</f>
        <v>x</v>
      </c>
      <c r="O698" s="315">
        <f t="shared" si="10"/>
        <v>0</v>
      </c>
      <c r="P698" s="315" t="str">
        <f>[7]Mides!R690</f>
        <v>Guatemala</v>
      </c>
      <c r="Q698" s="315" t="str">
        <f>[7]Mides!S690</f>
        <v>Guatemala</v>
      </c>
      <c r="R698" s="10"/>
      <c r="S698" s="10"/>
      <c r="T698" s="10"/>
      <c r="U698" s="10"/>
      <c r="V698" s="10"/>
      <c r="W698" s="10"/>
      <c r="X698" s="10"/>
      <c r="Y698" s="10"/>
    </row>
    <row r="699" spans="2:25" ht="15.6" x14ac:dyDescent="0.3">
      <c r="B699" s="311" t="str">
        <f>[7]Mides!E691</f>
        <v>Erick</v>
      </c>
      <c r="C699" s="312" t="str">
        <f>[7]Mides!D691</f>
        <v>Barillas</v>
      </c>
      <c r="D699" s="313" t="str">
        <f>IF([7]Mides!F691=1,"X"," ")</f>
        <v xml:space="preserve"> </v>
      </c>
      <c r="E699" s="313" t="str">
        <f>IF([7]Mides!F691=2,"X"," ")</f>
        <v>X</v>
      </c>
      <c r="F699" s="314" t="str">
        <f>[7]Mides!B691</f>
        <v>menor de edad</v>
      </c>
      <c r="G699" s="313" t="str">
        <f>IF(AND([7]Mides!H691&gt;=1,[7]Mides!H691&lt;=14),"X"," ")</f>
        <v>X</v>
      </c>
      <c r="H699" s="313" t="str">
        <f>IF(AND([7]Mides!H691&gt;=14,[7]Mides!H691&lt;=30),"X"," ")</f>
        <v xml:space="preserve"> </v>
      </c>
      <c r="I699" s="313" t="str">
        <f>IF(AND([7]Mides!H691&gt;=31,[7]Mides!H691&lt;=60),"X","  ")</f>
        <v xml:space="preserve">  </v>
      </c>
      <c r="J699" s="313" t="str">
        <f>IF([7]Mides!H691&gt;60,"X", "  ")</f>
        <v xml:space="preserve">  </v>
      </c>
      <c r="K699" s="315">
        <f>[7]Mides!N691</f>
        <v>0</v>
      </c>
      <c r="L699" s="315">
        <f>[7]Mides!K691</f>
        <v>0</v>
      </c>
      <c r="M699" s="315">
        <f>[7]Mides!L691</f>
        <v>0</v>
      </c>
      <c r="N699" s="315" t="str">
        <f>[7]Mides!M691</f>
        <v>x</v>
      </c>
      <c r="O699" s="315">
        <f t="shared" si="10"/>
        <v>0</v>
      </c>
      <c r="P699" s="315" t="str">
        <f>[7]Mides!R691</f>
        <v>Guatemala</v>
      </c>
      <c r="Q699" s="315" t="str">
        <f>[7]Mides!S691</f>
        <v>Guatemala</v>
      </c>
      <c r="R699" s="10"/>
      <c r="S699" s="10"/>
      <c r="T699" s="10"/>
      <c r="U699" s="10"/>
      <c r="V699" s="10"/>
      <c r="W699" s="10"/>
      <c r="X699" s="10"/>
      <c r="Y699" s="10"/>
    </row>
    <row r="700" spans="2:25" ht="15.6" x14ac:dyDescent="0.3">
      <c r="B700" s="311" t="str">
        <f>[7]Mides!E692</f>
        <v xml:space="preserve">Salvador </v>
      </c>
      <c r="C700" s="312" t="str">
        <f>[7]Mides!D692</f>
        <v>Morales</v>
      </c>
      <c r="D700" s="313" t="str">
        <f>IF([7]Mides!F692=1,"X"," ")</f>
        <v xml:space="preserve"> </v>
      </c>
      <c r="E700" s="313" t="str">
        <f>IF([7]Mides!F692=2,"X"," ")</f>
        <v>X</v>
      </c>
      <c r="F700" s="314" t="str">
        <f>[7]Mides!B692</f>
        <v>menor de edad</v>
      </c>
      <c r="G700" s="313" t="str">
        <f>IF(AND([7]Mides!H692&gt;=1,[7]Mides!H692&lt;=14),"X"," ")</f>
        <v>X</v>
      </c>
      <c r="H700" s="313" t="str">
        <f>IF(AND([7]Mides!H692&gt;=14,[7]Mides!H692&lt;=30),"X"," ")</f>
        <v xml:space="preserve"> </v>
      </c>
      <c r="I700" s="313" t="str">
        <f>IF(AND([7]Mides!H692&gt;=31,[7]Mides!H692&lt;=60),"X","  ")</f>
        <v xml:space="preserve">  </v>
      </c>
      <c r="J700" s="313" t="str">
        <f>IF([7]Mides!H692&gt;60,"X", "  ")</f>
        <v xml:space="preserve">  </v>
      </c>
      <c r="K700" s="315">
        <f>[7]Mides!N692</f>
        <v>0</v>
      </c>
      <c r="L700" s="315">
        <f>[7]Mides!K692</f>
        <v>0</v>
      </c>
      <c r="M700" s="315">
        <f>[7]Mides!L692</f>
        <v>0</v>
      </c>
      <c r="N700" s="315" t="str">
        <f>[7]Mides!M692</f>
        <v>x</v>
      </c>
      <c r="O700" s="315">
        <f t="shared" si="10"/>
        <v>0</v>
      </c>
      <c r="P700" s="315" t="str">
        <f>[7]Mides!R692</f>
        <v>Guatemala</v>
      </c>
      <c r="Q700" s="315" t="str">
        <f>[7]Mides!S692</f>
        <v>Guatemala</v>
      </c>
      <c r="R700" s="10"/>
      <c r="S700" s="10"/>
      <c r="T700" s="10"/>
      <c r="U700" s="10"/>
      <c r="V700" s="10"/>
      <c r="W700" s="10"/>
      <c r="X700" s="10"/>
      <c r="Y700" s="10"/>
    </row>
    <row r="701" spans="2:25" ht="15.6" x14ac:dyDescent="0.3">
      <c r="B701" s="311" t="str">
        <f>[7]Mides!E693</f>
        <v>Delia</v>
      </c>
      <c r="C701" s="312" t="str">
        <f>[7]Mides!D693</f>
        <v>Rodas</v>
      </c>
      <c r="D701" s="313" t="str">
        <f>IF([7]Mides!F693=1,"X"," ")</f>
        <v>X</v>
      </c>
      <c r="E701" s="313" t="str">
        <f>IF([7]Mides!F693=2,"X"," ")</f>
        <v xml:space="preserve"> </v>
      </c>
      <c r="F701" s="314">
        <f>[7]Mides!B693</f>
        <v>2699812680513</v>
      </c>
      <c r="G701" s="313" t="str">
        <f>IF(AND([7]Mides!H693&gt;=1,[7]Mides!H693&lt;=14),"X"," ")</f>
        <v xml:space="preserve"> </v>
      </c>
      <c r="H701" s="313" t="str">
        <f>IF(AND([7]Mides!H693&gt;=14,[7]Mides!H693&lt;=30),"X"," ")</f>
        <v xml:space="preserve"> </v>
      </c>
      <c r="I701" s="313" t="str">
        <f>IF(AND([7]Mides!H693&gt;=31,[7]Mides!H693&lt;=60),"X","  ")</f>
        <v>X</v>
      </c>
      <c r="J701" s="313" t="str">
        <f>IF([7]Mides!H693&gt;60,"X", "  ")</f>
        <v xml:space="preserve">  </v>
      </c>
      <c r="K701" s="315">
        <f>[7]Mides!N693</f>
        <v>0</v>
      </c>
      <c r="L701" s="315">
        <f>[7]Mides!K693</f>
        <v>0</v>
      </c>
      <c r="M701" s="315">
        <f>[7]Mides!L693</f>
        <v>0</v>
      </c>
      <c r="N701" s="315" t="str">
        <f>[7]Mides!M693</f>
        <v>x</v>
      </c>
      <c r="O701" s="315">
        <f t="shared" si="10"/>
        <v>0</v>
      </c>
      <c r="P701" s="315" t="str">
        <f>[7]Mides!R693</f>
        <v>Guatemala</v>
      </c>
      <c r="Q701" s="315" t="str">
        <f>[7]Mides!S693</f>
        <v>Guatemala</v>
      </c>
      <c r="R701" s="10"/>
      <c r="S701" s="10"/>
      <c r="T701" s="10"/>
      <c r="U701" s="10"/>
      <c r="V701" s="10"/>
      <c r="W701" s="10"/>
      <c r="X701" s="10"/>
      <c r="Y701" s="10"/>
    </row>
    <row r="702" spans="2:25" ht="15.6" x14ac:dyDescent="0.3">
      <c r="B702" s="311" t="str">
        <f>[7]Mides!E694</f>
        <v>Diana</v>
      </c>
      <c r="C702" s="312" t="str">
        <f>[7]Mides!D694</f>
        <v xml:space="preserve">Aceytuno </v>
      </c>
      <c r="D702" s="313" t="str">
        <f>IF([7]Mides!F694=1,"X"," ")</f>
        <v>X</v>
      </c>
      <c r="E702" s="313" t="str">
        <f>IF([7]Mides!F694=2,"X"," ")</f>
        <v xml:space="preserve"> </v>
      </c>
      <c r="F702" s="314" t="str">
        <f>[7]Mides!B694</f>
        <v>menor de edad</v>
      </c>
      <c r="G702" s="313" t="str">
        <f>IF(AND([7]Mides!H694&gt;=1,[7]Mides!H694&lt;=14),"X"," ")</f>
        <v>X</v>
      </c>
      <c r="H702" s="313" t="str">
        <f>IF(AND([7]Mides!H694&gt;=14,[7]Mides!H694&lt;=30),"X"," ")</f>
        <v xml:space="preserve"> </v>
      </c>
      <c r="I702" s="313" t="str">
        <f>IF(AND([7]Mides!H694&gt;=31,[7]Mides!H694&lt;=60),"X","  ")</f>
        <v xml:space="preserve">  </v>
      </c>
      <c r="J702" s="313" t="str">
        <f>IF([7]Mides!H694&gt;60,"X", "  ")</f>
        <v xml:space="preserve">  </v>
      </c>
      <c r="K702" s="315">
        <f>[7]Mides!N694</f>
        <v>0</v>
      </c>
      <c r="L702" s="315">
        <f>[7]Mides!K694</f>
        <v>0</v>
      </c>
      <c r="M702" s="315">
        <f>[7]Mides!L694</f>
        <v>0</v>
      </c>
      <c r="N702" s="315" t="str">
        <f>[7]Mides!M694</f>
        <v>x</v>
      </c>
      <c r="O702" s="315">
        <f t="shared" si="10"/>
        <v>0</v>
      </c>
      <c r="P702" s="315" t="str">
        <f>[7]Mides!R694</f>
        <v>Guatemala</v>
      </c>
      <c r="Q702" s="315" t="str">
        <f>[7]Mides!S694</f>
        <v>Guatemala</v>
      </c>
      <c r="R702" s="10"/>
      <c r="S702" s="10"/>
      <c r="T702" s="10"/>
      <c r="U702" s="10"/>
      <c r="V702" s="10"/>
      <c r="W702" s="10"/>
      <c r="X702" s="10"/>
      <c r="Y702" s="10"/>
    </row>
    <row r="703" spans="2:25" ht="15.6" x14ac:dyDescent="0.3">
      <c r="B703" s="311" t="str">
        <f>[7]Mides!E695</f>
        <v>Ruben</v>
      </c>
      <c r="C703" s="312" t="str">
        <f>[7]Mides!D695</f>
        <v>Lopez</v>
      </c>
      <c r="D703" s="313" t="str">
        <f>IF([7]Mides!F695=1,"X"," ")</f>
        <v xml:space="preserve"> </v>
      </c>
      <c r="E703" s="313" t="str">
        <f>IF([7]Mides!F695=2,"X"," ")</f>
        <v>X</v>
      </c>
      <c r="F703" s="314">
        <f>[7]Mides!B695</f>
        <v>1790058390101</v>
      </c>
      <c r="G703" s="313" t="str">
        <f>IF(AND([7]Mides!H695&gt;=1,[7]Mides!H695&lt;=14),"X"," ")</f>
        <v xml:space="preserve"> </v>
      </c>
      <c r="H703" s="313" t="str">
        <f>IF(AND([7]Mides!H695&gt;=14,[7]Mides!H695&lt;=30),"X"," ")</f>
        <v xml:space="preserve"> </v>
      </c>
      <c r="I703" s="313" t="str">
        <f>IF(AND([7]Mides!H695&gt;=31,[7]Mides!H695&lt;=60),"X","  ")</f>
        <v>X</v>
      </c>
      <c r="J703" s="313" t="str">
        <f>IF([7]Mides!H695&gt;60,"X", "  ")</f>
        <v xml:space="preserve">  </v>
      </c>
      <c r="K703" s="315">
        <f>[7]Mides!N695</f>
        <v>0</v>
      </c>
      <c r="L703" s="315">
        <f>[7]Mides!K695</f>
        <v>0</v>
      </c>
      <c r="M703" s="315">
        <f>[7]Mides!L695</f>
        <v>0</v>
      </c>
      <c r="N703" s="315" t="str">
        <f>[7]Mides!M695</f>
        <v>x</v>
      </c>
      <c r="O703" s="315">
        <f t="shared" si="10"/>
        <v>0</v>
      </c>
      <c r="P703" s="315" t="str">
        <f>[7]Mides!R695</f>
        <v>Guatemala</v>
      </c>
      <c r="Q703" s="315" t="str">
        <f>[7]Mides!S695</f>
        <v>Guatemala</v>
      </c>
      <c r="R703" s="10"/>
      <c r="S703" s="10"/>
      <c r="T703" s="10"/>
      <c r="U703" s="10"/>
      <c r="V703" s="10"/>
      <c r="W703" s="10"/>
      <c r="X703" s="10"/>
      <c r="Y703" s="10"/>
    </row>
    <row r="704" spans="2:25" ht="15.6" x14ac:dyDescent="0.3">
      <c r="B704" s="311" t="str">
        <f>[7]Mides!E696</f>
        <v>Katia</v>
      </c>
      <c r="C704" s="312" t="str">
        <f>[7]Mides!D696</f>
        <v>Gonzalez</v>
      </c>
      <c r="D704" s="313" t="str">
        <f>IF([7]Mides!F696=1,"X"," ")</f>
        <v>X</v>
      </c>
      <c r="E704" s="313" t="str">
        <f>IF([7]Mides!F696=2,"X"," ")</f>
        <v xml:space="preserve"> </v>
      </c>
      <c r="F704" s="314">
        <f>[7]Mides!B696</f>
        <v>2215065430408</v>
      </c>
      <c r="G704" s="313" t="str">
        <f>IF(AND([7]Mides!H696&gt;=1,[7]Mides!H696&lt;=14),"X"," ")</f>
        <v xml:space="preserve"> </v>
      </c>
      <c r="H704" s="313" t="str">
        <f>IF(AND([7]Mides!H696&gt;=14,[7]Mides!H696&lt;=30),"X"," ")</f>
        <v xml:space="preserve"> </v>
      </c>
      <c r="I704" s="313" t="str">
        <f>IF(AND([7]Mides!H696&gt;=31,[7]Mides!H696&lt;=60),"X","  ")</f>
        <v>X</v>
      </c>
      <c r="J704" s="313" t="str">
        <f>IF([7]Mides!H696&gt;60,"X", "  ")</f>
        <v xml:space="preserve">  </v>
      </c>
      <c r="K704" s="315">
        <f>[7]Mides!N696</f>
        <v>0</v>
      </c>
      <c r="L704" s="315">
        <f>[7]Mides!K696</f>
        <v>0</v>
      </c>
      <c r="M704" s="315">
        <f>[7]Mides!L696</f>
        <v>0</v>
      </c>
      <c r="N704" s="315" t="str">
        <f>[7]Mides!M696</f>
        <v>x</v>
      </c>
      <c r="O704" s="315">
        <f t="shared" si="10"/>
        <v>0</v>
      </c>
      <c r="P704" s="315" t="str">
        <f>[7]Mides!R696</f>
        <v>Guatemala</v>
      </c>
      <c r="Q704" s="315" t="str">
        <f>[7]Mides!S696</f>
        <v>Guatemala</v>
      </c>
      <c r="R704" s="10"/>
      <c r="S704" s="10"/>
      <c r="T704" s="10"/>
      <c r="U704" s="10"/>
      <c r="V704" s="10"/>
      <c r="W704" s="10"/>
      <c r="X704" s="10"/>
      <c r="Y704" s="10"/>
    </row>
    <row r="705" spans="2:25" ht="15.6" x14ac:dyDescent="0.3">
      <c r="B705" s="311" t="str">
        <f>[7]Mides!E697</f>
        <v xml:space="preserve">Franklin </v>
      </c>
      <c r="C705" s="312" t="str">
        <f>[7]Mides!D697</f>
        <v>Tojin</v>
      </c>
      <c r="D705" s="313" t="str">
        <f>IF([7]Mides!F697=1,"X"," ")</f>
        <v xml:space="preserve"> </v>
      </c>
      <c r="E705" s="313" t="str">
        <f>IF([7]Mides!F697=2,"X"," ")</f>
        <v>X</v>
      </c>
      <c r="F705" s="314" t="str">
        <f>[7]Mides!B697</f>
        <v>menor de edad</v>
      </c>
      <c r="G705" s="313" t="str">
        <f>IF(AND([7]Mides!H697&gt;=1,[7]Mides!H697&lt;=14),"X"," ")</f>
        <v>X</v>
      </c>
      <c r="H705" s="313" t="str">
        <f>IF(AND([7]Mides!H697&gt;=14,[7]Mides!H697&lt;=30),"X"," ")</f>
        <v xml:space="preserve"> </v>
      </c>
      <c r="I705" s="313" t="str">
        <f>IF(AND([7]Mides!H697&gt;=31,[7]Mides!H697&lt;=60),"X","  ")</f>
        <v xml:space="preserve">  </v>
      </c>
      <c r="J705" s="313" t="str">
        <f>IF([7]Mides!H697&gt;60,"X", "  ")</f>
        <v xml:space="preserve">  </v>
      </c>
      <c r="K705" s="315">
        <f>[7]Mides!N697</f>
        <v>0</v>
      </c>
      <c r="L705" s="315">
        <f>[7]Mides!K697</f>
        <v>0</v>
      </c>
      <c r="M705" s="315">
        <f>[7]Mides!L697</f>
        <v>0</v>
      </c>
      <c r="N705" s="315" t="str">
        <f>[7]Mides!M697</f>
        <v>x</v>
      </c>
      <c r="O705" s="315">
        <f t="shared" si="10"/>
        <v>0</v>
      </c>
      <c r="P705" s="315" t="str">
        <f>[7]Mides!R697</f>
        <v>Guatemala</v>
      </c>
      <c r="Q705" s="315" t="str">
        <f>[7]Mides!S697</f>
        <v>Guatemala</v>
      </c>
      <c r="R705" s="10"/>
      <c r="S705" s="10"/>
      <c r="T705" s="10"/>
      <c r="U705" s="10"/>
      <c r="V705" s="10"/>
      <c r="W705" s="10"/>
      <c r="X705" s="10"/>
      <c r="Y705" s="10"/>
    </row>
    <row r="706" spans="2:25" ht="15.6" x14ac:dyDescent="0.3">
      <c r="B706" s="311" t="str">
        <f>[7]Mides!E698</f>
        <v>Gabriel</v>
      </c>
      <c r="C706" s="312" t="str">
        <f>[7]Mides!D698</f>
        <v>Alvarez</v>
      </c>
      <c r="D706" s="313" t="str">
        <f>IF([7]Mides!F698=1,"X"," ")</f>
        <v xml:space="preserve"> </v>
      </c>
      <c r="E706" s="313" t="str">
        <f>IF([7]Mides!F698=2,"X"," ")</f>
        <v>X</v>
      </c>
      <c r="F706" s="314" t="str">
        <f>[7]Mides!B698</f>
        <v>menor de edad</v>
      </c>
      <c r="G706" s="313" t="str">
        <f>IF(AND([7]Mides!H698&gt;=1,[7]Mides!H698&lt;=14),"X"," ")</f>
        <v>X</v>
      </c>
      <c r="H706" s="313" t="str">
        <f>IF(AND([7]Mides!H698&gt;=14,[7]Mides!H698&lt;=30),"X"," ")</f>
        <v xml:space="preserve"> </v>
      </c>
      <c r="I706" s="313" t="str">
        <f>IF(AND([7]Mides!H698&gt;=31,[7]Mides!H698&lt;=60),"X","  ")</f>
        <v xml:space="preserve">  </v>
      </c>
      <c r="J706" s="313" t="str">
        <f>IF([7]Mides!H698&gt;60,"X", "  ")</f>
        <v xml:space="preserve">  </v>
      </c>
      <c r="K706" s="315">
        <f>[7]Mides!N698</f>
        <v>0</v>
      </c>
      <c r="L706" s="315">
        <f>[7]Mides!K698</f>
        <v>0</v>
      </c>
      <c r="M706" s="315">
        <f>[7]Mides!L698</f>
        <v>0</v>
      </c>
      <c r="N706" s="315" t="str">
        <f>[7]Mides!M698</f>
        <v>x</v>
      </c>
      <c r="O706" s="315">
        <f t="shared" si="10"/>
        <v>0</v>
      </c>
      <c r="P706" s="315" t="str">
        <f>[7]Mides!R698</f>
        <v>Guatemala</v>
      </c>
      <c r="Q706" s="315" t="str">
        <f>[7]Mides!S698</f>
        <v>Guatemala</v>
      </c>
      <c r="R706" s="10"/>
      <c r="S706" s="10"/>
      <c r="T706" s="10"/>
      <c r="U706" s="10"/>
      <c r="V706" s="10"/>
      <c r="W706" s="10"/>
      <c r="X706" s="10"/>
      <c r="Y706" s="10"/>
    </row>
    <row r="707" spans="2:25" ht="15.6" x14ac:dyDescent="0.3">
      <c r="B707" s="311" t="str">
        <f>[7]Mides!E699</f>
        <v>Sara</v>
      </c>
      <c r="C707" s="312" t="str">
        <f>[7]Mides!D699</f>
        <v>De Alvarez</v>
      </c>
      <c r="D707" s="313" t="str">
        <f>IF([7]Mides!F699=1,"X"," ")</f>
        <v>X</v>
      </c>
      <c r="E707" s="313" t="str">
        <f>IF([7]Mides!F699=2,"X"," ")</f>
        <v xml:space="preserve"> </v>
      </c>
      <c r="F707" s="314">
        <f>[7]Mides!B699</f>
        <v>2508568080101</v>
      </c>
      <c r="G707" s="313" t="str">
        <f>IF(AND([7]Mides!H699&gt;=1,[7]Mides!H699&lt;=14),"X"," ")</f>
        <v xml:space="preserve"> </v>
      </c>
      <c r="H707" s="313" t="str">
        <f>IF(AND([7]Mides!H699&gt;=14,[7]Mides!H699&lt;=30),"X"," ")</f>
        <v xml:space="preserve"> </v>
      </c>
      <c r="I707" s="313" t="str">
        <f>IF(AND([7]Mides!H699&gt;=31,[7]Mides!H699&lt;=60),"X","  ")</f>
        <v>X</v>
      </c>
      <c r="J707" s="313" t="str">
        <f>IF([7]Mides!H699&gt;60,"X", "  ")</f>
        <v xml:space="preserve">  </v>
      </c>
      <c r="K707" s="315">
        <f>[7]Mides!N699</f>
        <v>0</v>
      </c>
      <c r="L707" s="315">
        <f>[7]Mides!K699</f>
        <v>0</v>
      </c>
      <c r="M707" s="315">
        <f>[7]Mides!L699</f>
        <v>0</v>
      </c>
      <c r="N707" s="315" t="str">
        <f>[7]Mides!M699</f>
        <v>x</v>
      </c>
      <c r="O707" s="315">
        <f t="shared" si="10"/>
        <v>0</v>
      </c>
      <c r="P707" s="315" t="str">
        <f>[7]Mides!R699</f>
        <v>Guatemala</v>
      </c>
      <c r="Q707" s="315" t="str">
        <f>[7]Mides!S699</f>
        <v>Guatemala</v>
      </c>
      <c r="R707" s="10"/>
      <c r="S707" s="10"/>
      <c r="T707" s="10"/>
      <c r="U707" s="10"/>
      <c r="V707" s="10"/>
      <c r="W707" s="10"/>
      <c r="X707" s="10"/>
      <c r="Y707" s="10"/>
    </row>
    <row r="708" spans="2:25" ht="15.6" x14ac:dyDescent="0.3">
      <c r="B708" s="311" t="str">
        <f>[7]Mides!E700</f>
        <v>Dennys</v>
      </c>
      <c r="C708" s="312" t="str">
        <f>[7]Mides!D700</f>
        <v>Mejia</v>
      </c>
      <c r="D708" s="313" t="str">
        <f>IF([7]Mides!F700=1,"X"," ")</f>
        <v xml:space="preserve"> </v>
      </c>
      <c r="E708" s="313" t="str">
        <f>IF([7]Mides!F700=2,"X"," ")</f>
        <v>X</v>
      </c>
      <c r="F708" s="314">
        <f>[7]Mides!B700</f>
        <v>1781727580101</v>
      </c>
      <c r="G708" s="313" t="str">
        <f>IF(AND([7]Mides!H700&gt;=1,[7]Mides!H700&lt;=14),"X"," ")</f>
        <v xml:space="preserve"> </v>
      </c>
      <c r="H708" s="313" t="str">
        <f>IF(AND([7]Mides!H700&gt;=14,[7]Mides!H700&lt;=30),"X"," ")</f>
        <v xml:space="preserve"> </v>
      </c>
      <c r="I708" s="313" t="str">
        <f>IF(AND([7]Mides!H700&gt;=31,[7]Mides!H700&lt;=60),"X","  ")</f>
        <v xml:space="preserve">  </v>
      </c>
      <c r="J708" s="313" t="str">
        <f>IF([7]Mides!H700&gt;60,"X", "  ")</f>
        <v xml:space="preserve">  </v>
      </c>
      <c r="K708" s="315">
        <f>[7]Mides!N700</f>
        <v>0</v>
      </c>
      <c r="L708" s="315">
        <f>[7]Mides!K700</f>
        <v>0</v>
      </c>
      <c r="M708" s="315">
        <f>[7]Mides!L700</f>
        <v>0</v>
      </c>
      <c r="N708" s="315" t="str">
        <f>[7]Mides!M700</f>
        <v>x</v>
      </c>
      <c r="O708" s="315">
        <f t="shared" si="10"/>
        <v>0</v>
      </c>
      <c r="P708" s="315" t="str">
        <f>[7]Mides!R700</f>
        <v>Guatemala</v>
      </c>
      <c r="Q708" s="315" t="str">
        <f>[7]Mides!S700</f>
        <v>Guatemala</v>
      </c>
      <c r="R708" s="10"/>
      <c r="S708" s="10"/>
      <c r="T708" s="10"/>
      <c r="U708" s="10"/>
      <c r="V708" s="10"/>
      <c r="W708" s="10"/>
      <c r="X708" s="10"/>
      <c r="Y708" s="10"/>
    </row>
    <row r="709" spans="2:25" ht="15.6" x14ac:dyDescent="0.3">
      <c r="B709" s="311" t="str">
        <f>[7]Mides!E701</f>
        <v xml:space="preserve">Ostin </v>
      </c>
      <c r="C709" s="312" t="str">
        <f>[7]Mides!D701</f>
        <v>Borrayo</v>
      </c>
      <c r="D709" s="313" t="str">
        <f>IF([7]Mides!F701=1,"X"," ")</f>
        <v xml:space="preserve"> </v>
      </c>
      <c r="E709" s="313" t="str">
        <f>IF([7]Mides!F701=2,"X"," ")</f>
        <v>X</v>
      </c>
      <c r="F709" s="314">
        <f>[7]Mides!B701</f>
        <v>2676262580101</v>
      </c>
      <c r="G709" s="313" t="str">
        <f>IF(AND([7]Mides!H701&gt;=1,[7]Mides!H701&lt;=14),"X"," ")</f>
        <v xml:space="preserve"> </v>
      </c>
      <c r="H709" s="313" t="str">
        <f>IF(AND([7]Mides!H701&gt;=14,[7]Mides!H701&lt;=30),"X"," ")</f>
        <v>X</v>
      </c>
      <c r="I709" s="313" t="str">
        <f>IF(AND([7]Mides!H701&gt;=31,[7]Mides!H701&lt;=60),"X","  ")</f>
        <v xml:space="preserve">  </v>
      </c>
      <c r="J709" s="313" t="str">
        <f>IF([7]Mides!H701&gt;60,"X", "  ")</f>
        <v xml:space="preserve">  </v>
      </c>
      <c r="K709" s="315">
        <f>[7]Mides!N701</f>
        <v>0</v>
      </c>
      <c r="L709" s="315">
        <f>[7]Mides!K701</f>
        <v>0</v>
      </c>
      <c r="M709" s="315">
        <f>[7]Mides!L701</f>
        <v>0</v>
      </c>
      <c r="N709" s="315" t="str">
        <f>[7]Mides!M701</f>
        <v>x</v>
      </c>
      <c r="O709" s="315">
        <f t="shared" si="10"/>
        <v>0</v>
      </c>
      <c r="P709" s="315" t="str">
        <f>[7]Mides!R701</f>
        <v>Guatemala</v>
      </c>
      <c r="Q709" s="315" t="str">
        <f>[7]Mides!S701</f>
        <v>Guatemala</v>
      </c>
      <c r="R709" s="10"/>
      <c r="S709" s="10"/>
      <c r="T709" s="10"/>
      <c r="U709" s="10"/>
      <c r="V709" s="10"/>
      <c r="W709" s="10"/>
      <c r="X709" s="10"/>
      <c r="Y709" s="10"/>
    </row>
    <row r="710" spans="2:25" ht="15.6" x14ac:dyDescent="0.3">
      <c r="B710" s="311" t="str">
        <f>[7]Mides!E702</f>
        <v>Ruben</v>
      </c>
      <c r="C710" s="312" t="str">
        <f>[7]Mides!D702</f>
        <v>Lopez</v>
      </c>
      <c r="D710" s="313" t="str">
        <f>IF([7]Mides!F702=1,"X"," ")</f>
        <v xml:space="preserve"> </v>
      </c>
      <c r="E710" s="313" t="str">
        <f>IF([7]Mides!F702=2,"X"," ")</f>
        <v>X</v>
      </c>
      <c r="F710" s="314">
        <f>[7]Mides!B702</f>
        <v>1790058390101</v>
      </c>
      <c r="G710" s="313" t="str">
        <f>IF(AND([7]Mides!H702&gt;=1,[7]Mides!H702&lt;=14),"X"," ")</f>
        <v xml:space="preserve"> </v>
      </c>
      <c r="H710" s="313" t="str">
        <f>IF(AND([7]Mides!H702&gt;=14,[7]Mides!H702&lt;=30),"X"," ")</f>
        <v xml:space="preserve"> </v>
      </c>
      <c r="I710" s="313" t="str">
        <f>IF(AND([7]Mides!H702&gt;=31,[7]Mides!H702&lt;=60),"X","  ")</f>
        <v xml:space="preserve">  </v>
      </c>
      <c r="J710" s="313" t="str">
        <f>IF([7]Mides!H702&gt;60,"X", "  ")</f>
        <v xml:space="preserve">  </v>
      </c>
      <c r="K710" s="315">
        <f>[7]Mides!N702</f>
        <v>0</v>
      </c>
      <c r="L710" s="315">
        <f>[7]Mides!K702</f>
        <v>0</v>
      </c>
      <c r="M710" s="315">
        <f>[7]Mides!L702</f>
        <v>0</v>
      </c>
      <c r="N710" s="315" t="str">
        <f>[7]Mides!M702</f>
        <v>x</v>
      </c>
      <c r="O710" s="315">
        <f t="shared" si="10"/>
        <v>0</v>
      </c>
      <c r="P710" s="315" t="str">
        <f>[7]Mides!R702</f>
        <v>Guatemala</v>
      </c>
      <c r="Q710" s="315" t="str">
        <f>[7]Mides!S702</f>
        <v>Guatemala</v>
      </c>
      <c r="R710" s="10"/>
      <c r="S710" s="10"/>
      <c r="T710" s="10"/>
      <c r="U710" s="10"/>
      <c r="V710" s="10"/>
      <c r="W710" s="10"/>
      <c r="X710" s="10"/>
      <c r="Y710" s="10"/>
    </row>
    <row r="711" spans="2:25" ht="15.6" x14ac:dyDescent="0.3">
      <c r="B711" s="311" t="str">
        <f>[7]Mides!E703</f>
        <v>Julio</v>
      </c>
      <c r="C711" s="312" t="str">
        <f>[7]Mides!D703</f>
        <v>Erazo</v>
      </c>
      <c r="D711" s="313" t="str">
        <f>IF([7]Mides!F703=1,"X"," ")</f>
        <v xml:space="preserve"> </v>
      </c>
      <c r="E711" s="313" t="str">
        <f>IF([7]Mides!F703=2,"X"," ")</f>
        <v>X</v>
      </c>
      <c r="F711" s="314" t="str">
        <f>[7]Mides!B703</f>
        <v>menor de edad</v>
      </c>
      <c r="G711" s="313" t="str">
        <f>IF(AND([7]Mides!H703&gt;=1,[7]Mides!H703&lt;=14),"X"," ")</f>
        <v>X</v>
      </c>
      <c r="H711" s="313" t="str">
        <f>IF(AND([7]Mides!H703&gt;=14,[7]Mides!H703&lt;=30),"X"," ")</f>
        <v>X</v>
      </c>
      <c r="I711" s="313" t="str">
        <f>IF(AND([7]Mides!H703&gt;=31,[7]Mides!H703&lt;=60),"X","  ")</f>
        <v xml:space="preserve">  </v>
      </c>
      <c r="J711" s="313" t="str">
        <f>IF([7]Mides!H703&gt;60,"X", "  ")</f>
        <v xml:space="preserve">  </v>
      </c>
      <c r="K711" s="315">
        <f>[7]Mides!N703</f>
        <v>0</v>
      </c>
      <c r="L711" s="315">
        <f>[7]Mides!K703</f>
        <v>0</v>
      </c>
      <c r="M711" s="315">
        <f>[7]Mides!L703</f>
        <v>0</v>
      </c>
      <c r="N711" s="315" t="str">
        <f>[7]Mides!M703</f>
        <v>x</v>
      </c>
      <c r="O711" s="315">
        <f t="shared" si="10"/>
        <v>0</v>
      </c>
      <c r="P711" s="315" t="str">
        <f>[7]Mides!R703</f>
        <v>Guatemala</v>
      </c>
      <c r="Q711" s="315" t="str">
        <f>[7]Mides!S703</f>
        <v>Guatemala</v>
      </c>
      <c r="R711" s="10"/>
      <c r="S711" s="10"/>
      <c r="T711" s="10"/>
      <c r="U711" s="10"/>
      <c r="V711" s="10"/>
      <c r="W711" s="10"/>
      <c r="X711" s="10"/>
      <c r="Y711" s="10"/>
    </row>
    <row r="712" spans="2:25" ht="15.6" x14ac:dyDescent="0.3">
      <c r="B712" s="311" t="str">
        <f>[7]Mides!E704</f>
        <v>Erick</v>
      </c>
      <c r="C712" s="312" t="str">
        <f>[7]Mides!D704</f>
        <v>Roldan</v>
      </c>
      <c r="D712" s="313" t="str">
        <f>IF([7]Mides!F704=1,"X"," ")</f>
        <v xml:space="preserve"> </v>
      </c>
      <c r="E712" s="313" t="str">
        <f>IF([7]Mides!F704=2,"X"," ")</f>
        <v>X</v>
      </c>
      <c r="F712" s="314" t="str">
        <f>[7]Mides!B704</f>
        <v>menor de edad</v>
      </c>
      <c r="G712" s="313" t="str">
        <f>IF(AND([7]Mides!H704&gt;=1,[7]Mides!H704&lt;=14),"X"," ")</f>
        <v>X</v>
      </c>
      <c r="H712" s="313" t="str">
        <f>IF(AND([7]Mides!H704&gt;=14,[7]Mides!H704&lt;=30),"X"," ")</f>
        <v xml:space="preserve"> </v>
      </c>
      <c r="I712" s="313" t="str">
        <f>IF(AND([7]Mides!H704&gt;=31,[7]Mides!H704&lt;=60),"X","  ")</f>
        <v xml:space="preserve">  </v>
      </c>
      <c r="J712" s="313" t="str">
        <f>IF([7]Mides!H704&gt;60,"X", "  ")</f>
        <v xml:space="preserve">  </v>
      </c>
      <c r="K712" s="315">
        <f>[7]Mides!N704</f>
        <v>0</v>
      </c>
      <c r="L712" s="315">
        <f>[7]Mides!K704</f>
        <v>0</v>
      </c>
      <c r="M712" s="315">
        <f>[7]Mides!L704</f>
        <v>0</v>
      </c>
      <c r="N712" s="315" t="str">
        <f>[7]Mides!M704</f>
        <v>x</v>
      </c>
      <c r="O712" s="315">
        <f t="shared" si="10"/>
        <v>0</v>
      </c>
      <c r="P712" s="315" t="str">
        <f>[7]Mides!R704</f>
        <v>Guatemala</v>
      </c>
      <c r="Q712" s="315" t="str">
        <f>[7]Mides!S704</f>
        <v>Guatemala</v>
      </c>
      <c r="R712" s="10"/>
      <c r="S712" s="10"/>
      <c r="T712" s="10"/>
      <c r="U712" s="10"/>
      <c r="V712" s="10"/>
      <c r="W712" s="10"/>
      <c r="X712" s="10"/>
      <c r="Y712" s="10"/>
    </row>
    <row r="713" spans="2:25" ht="15.6" x14ac:dyDescent="0.3">
      <c r="B713" s="311" t="str">
        <f>[7]Mides!E705</f>
        <v>Danilo</v>
      </c>
      <c r="C713" s="312" t="str">
        <f>[7]Mides!D705</f>
        <v>Contreras</v>
      </c>
      <c r="D713" s="313" t="str">
        <f>IF([7]Mides!F705=1,"X"," ")</f>
        <v xml:space="preserve"> </v>
      </c>
      <c r="E713" s="313" t="str">
        <f>IF([7]Mides!F705=2,"X"," ")</f>
        <v>X</v>
      </c>
      <c r="F713" s="314" t="str">
        <f>[7]Mides!B705</f>
        <v>menor de edad</v>
      </c>
      <c r="G713" s="313" t="str">
        <f>IF(AND([7]Mides!H705&gt;=1,[7]Mides!H705&lt;=14),"X"," ")</f>
        <v>X</v>
      </c>
      <c r="H713" s="313" t="str">
        <f>IF(AND([7]Mides!H705&gt;=14,[7]Mides!H705&lt;=30),"X"," ")</f>
        <v xml:space="preserve"> </v>
      </c>
      <c r="I713" s="313" t="str">
        <f>IF(AND([7]Mides!H705&gt;=31,[7]Mides!H705&lt;=60),"X","  ")</f>
        <v xml:space="preserve">  </v>
      </c>
      <c r="J713" s="313" t="str">
        <f>IF([7]Mides!H705&gt;60,"X", "  ")</f>
        <v xml:space="preserve">  </v>
      </c>
      <c r="K713" s="315">
        <f>[7]Mides!N705</f>
        <v>0</v>
      </c>
      <c r="L713" s="315">
        <f>[7]Mides!K705</f>
        <v>0</v>
      </c>
      <c r="M713" s="315">
        <f>[7]Mides!L705</f>
        <v>0</v>
      </c>
      <c r="N713" s="315" t="str">
        <f>[7]Mides!M705</f>
        <v>x</v>
      </c>
      <c r="O713" s="315">
        <f t="shared" si="10"/>
        <v>0</v>
      </c>
      <c r="P713" s="315" t="str">
        <f>[7]Mides!R705</f>
        <v>Guatemala</v>
      </c>
      <c r="Q713" s="315" t="str">
        <f>[7]Mides!S705</f>
        <v>Guatemala</v>
      </c>
      <c r="R713" s="10"/>
      <c r="S713" s="10"/>
      <c r="T713" s="10"/>
      <c r="U713" s="10"/>
      <c r="V713" s="10"/>
      <c r="W713" s="10"/>
      <c r="X713" s="10"/>
      <c r="Y713" s="10"/>
    </row>
    <row r="714" spans="2:25" ht="15.6" x14ac:dyDescent="0.3">
      <c r="B714" s="311" t="str">
        <f>[7]Mides!E706</f>
        <v>Angel</v>
      </c>
      <c r="C714" s="312" t="str">
        <f>[7]Mides!D706</f>
        <v>Mendoza</v>
      </c>
      <c r="D714" s="313" t="str">
        <f>IF([7]Mides!F706=1,"X"," ")</f>
        <v xml:space="preserve"> </v>
      </c>
      <c r="E714" s="313" t="str">
        <f>IF([7]Mides!F706=2,"X"," ")</f>
        <v>X</v>
      </c>
      <c r="F714" s="314" t="str">
        <f>[7]Mides!B706</f>
        <v>menor de edad</v>
      </c>
      <c r="G714" s="313" t="str">
        <f>IF(AND([7]Mides!H706&gt;=1,[7]Mides!H706&lt;=14),"X"," ")</f>
        <v>X</v>
      </c>
      <c r="H714" s="313" t="str">
        <f>IF(AND([7]Mides!H706&gt;=14,[7]Mides!H706&lt;=30),"X"," ")</f>
        <v xml:space="preserve"> </v>
      </c>
      <c r="I714" s="313" t="str">
        <f>IF(AND([7]Mides!H706&gt;=31,[7]Mides!H706&lt;=60),"X","  ")</f>
        <v xml:space="preserve">  </v>
      </c>
      <c r="J714" s="313" t="str">
        <f>IF([7]Mides!H706&gt;60,"X", "  ")</f>
        <v xml:space="preserve">  </v>
      </c>
      <c r="K714" s="315">
        <f>[7]Mides!N706</f>
        <v>0</v>
      </c>
      <c r="L714" s="315">
        <f>[7]Mides!K706</f>
        <v>0</v>
      </c>
      <c r="M714" s="315">
        <f>[7]Mides!L706</f>
        <v>0</v>
      </c>
      <c r="N714" s="315" t="str">
        <f>[7]Mides!M706</f>
        <v>x</v>
      </c>
      <c r="O714" s="315">
        <f t="shared" si="10"/>
        <v>0</v>
      </c>
      <c r="P714" s="315" t="str">
        <f>[7]Mides!R706</f>
        <v>Guatemala</v>
      </c>
      <c r="Q714" s="315" t="str">
        <f>[7]Mides!S706</f>
        <v>Guatemala</v>
      </c>
      <c r="R714" s="10"/>
      <c r="S714" s="10"/>
      <c r="T714" s="10"/>
      <c r="U714" s="10"/>
      <c r="V714" s="10"/>
      <c r="W714" s="10"/>
      <c r="X714" s="10"/>
      <c r="Y714" s="10"/>
    </row>
    <row r="715" spans="2:25" ht="15.6" x14ac:dyDescent="0.3">
      <c r="B715" s="311" t="str">
        <f>[7]Mides!E707</f>
        <v>Diego</v>
      </c>
      <c r="C715" s="312" t="str">
        <f>[7]Mides!D707</f>
        <v>Mendoza</v>
      </c>
      <c r="D715" s="313" t="str">
        <f>IF([7]Mides!F707=1,"X"," ")</f>
        <v xml:space="preserve"> </v>
      </c>
      <c r="E715" s="313" t="str">
        <f>IF([7]Mides!F707=2,"X"," ")</f>
        <v>X</v>
      </c>
      <c r="F715" s="314" t="str">
        <f>[7]Mides!B707</f>
        <v>menor de edad</v>
      </c>
      <c r="G715" s="313" t="str">
        <f>IF(AND([7]Mides!H707&gt;=1,[7]Mides!H707&lt;=14),"X"," ")</f>
        <v>X</v>
      </c>
      <c r="H715" s="313" t="str">
        <f>IF(AND([7]Mides!H707&gt;=14,[7]Mides!H707&lt;=30),"X"," ")</f>
        <v xml:space="preserve"> </v>
      </c>
      <c r="I715" s="313" t="str">
        <f>IF(AND([7]Mides!H707&gt;=31,[7]Mides!H707&lt;=60),"X","  ")</f>
        <v xml:space="preserve">  </v>
      </c>
      <c r="J715" s="313" t="str">
        <f>IF([7]Mides!H707&gt;60,"X", "  ")</f>
        <v xml:space="preserve">  </v>
      </c>
      <c r="K715" s="315">
        <f>[7]Mides!N707</f>
        <v>0</v>
      </c>
      <c r="L715" s="315">
        <f>[7]Mides!K707</f>
        <v>0</v>
      </c>
      <c r="M715" s="315">
        <f>[7]Mides!L707</f>
        <v>0</v>
      </c>
      <c r="N715" s="315" t="str">
        <f>[7]Mides!M707</f>
        <v>x</v>
      </c>
      <c r="O715" s="315">
        <f t="shared" si="10"/>
        <v>0</v>
      </c>
      <c r="P715" s="315" t="str">
        <f>[7]Mides!R707</f>
        <v>Guatemala</v>
      </c>
      <c r="Q715" s="315" t="str">
        <f>[7]Mides!S707</f>
        <v>Guatemala</v>
      </c>
      <c r="R715" s="10"/>
      <c r="S715" s="10"/>
      <c r="T715" s="10"/>
      <c r="U715" s="10"/>
      <c r="V715" s="10"/>
      <c r="W715" s="10"/>
      <c r="X715" s="10"/>
      <c r="Y715" s="10"/>
    </row>
    <row r="716" spans="2:25" ht="15.6" x14ac:dyDescent="0.3">
      <c r="B716" s="311" t="str">
        <f>[7]Mides!E708</f>
        <v>Izabela</v>
      </c>
      <c r="C716" s="312" t="str">
        <f>[7]Mides!D708</f>
        <v>Mendoza</v>
      </c>
      <c r="D716" s="313" t="str">
        <f>IF([7]Mides!F708=1,"X"," ")</f>
        <v>X</v>
      </c>
      <c r="E716" s="313" t="str">
        <f>IF([7]Mides!F708=2,"X"," ")</f>
        <v xml:space="preserve"> </v>
      </c>
      <c r="F716" s="314" t="str">
        <f>[7]Mides!B708</f>
        <v>menor de edad</v>
      </c>
      <c r="G716" s="313" t="str">
        <f>IF(AND([7]Mides!H708&gt;=1,[7]Mides!H708&lt;=14),"X"," ")</f>
        <v>X</v>
      </c>
      <c r="H716" s="313" t="str">
        <f>IF(AND([7]Mides!H708&gt;=14,[7]Mides!H708&lt;=30),"X"," ")</f>
        <v xml:space="preserve"> </v>
      </c>
      <c r="I716" s="313" t="str">
        <f>IF(AND([7]Mides!H708&gt;=31,[7]Mides!H708&lt;=60),"X","  ")</f>
        <v xml:space="preserve">  </v>
      </c>
      <c r="J716" s="313" t="str">
        <f>IF([7]Mides!H708&gt;60,"X", "  ")</f>
        <v xml:space="preserve">  </v>
      </c>
      <c r="K716" s="315">
        <f>[7]Mides!N708</f>
        <v>0</v>
      </c>
      <c r="L716" s="315">
        <f>[7]Mides!K708</f>
        <v>0</v>
      </c>
      <c r="M716" s="315">
        <f>[7]Mides!L708</f>
        <v>0</v>
      </c>
      <c r="N716" s="315" t="str">
        <f>[7]Mides!M708</f>
        <v>x</v>
      </c>
      <c r="O716" s="315">
        <f t="shared" si="10"/>
        <v>0</v>
      </c>
      <c r="P716" s="315" t="str">
        <f>[7]Mides!R708</f>
        <v>Guatemala</v>
      </c>
      <c r="Q716" s="315" t="str">
        <f>[7]Mides!S708</f>
        <v>Guatemala</v>
      </c>
      <c r="R716" s="10"/>
      <c r="S716" s="10"/>
      <c r="T716" s="10"/>
      <c r="U716" s="10"/>
      <c r="V716" s="10"/>
      <c r="W716" s="10"/>
      <c r="X716" s="10"/>
      <c r="Y716" s="10"/>
    </row>
    <row r="717" spans="2:25" ht="15.6" x14ac:dyDescent="0.3">
      <c r="B717" s="311" t="str">
        <f>[7]Mides!E709</f>
        <v>Estefany</v>
      </c>
      <c r="C717" s="312" t="str">
        <f>[7]Mides!D709</f>
        <v>Cifuentes</v>
      </c>
      <c r="D717" s="313" t="str">
        <f>IF([7]Mides!F709=1,"X"," ")</f>
        <v>X</v>
      </c>
      <c r="E717" s="313" t="str">
        <f>IF([7]Mides!F709=2,"X"," ")</f>
        <v xml:space="preserve"> </v>
      </c>
      <c r="F717" s="314">
        <f>[7]Mides!B709</f>
        <v>2989628610101</v>
      </c>
      <c r="G717" s="313" t="str">
        <f>IF(AND([7]Mides!H709&gt;=1,[7]Mides!H709&lt;=14),"X"," ")</f>
        <v xml:space="preserve"> </v>
      </c>
      <c r="H717" s="313" t="str">
        <f>IF(AND([7]Mides!H709&gt;=14,[7]Mides!H709&lt;=30),"X"," ")</f>
        <v>X</v>
      </c>
      <c r="I717" s="313" t="str">
        <f>IF(AND([7]Mides!H709&gt;=31,[7]Mides!H709&lt;=60),"X","  ")</f>
        <v xml:space="preserve">  </v>
      </c>
      <c r="J717" s="313" t="str">
        <f>IF([7]Mides!H709&gt;60,"X", "  ")</f>
        <v xml:space="preserve">  </v>
      </c>
      <c r="K717" s="315">
        <f>[7]Mides!N709</f>
        <v>0</v>
      </c>
      <c r="L717" s="315">
        <f>[7]Mides!K709</f>
        <v>0</v>
      </c>
      <c r="M717" s="315">
        <f>[7]Mides!L709</f>
        <v>0</v>
      </c>
      <c r="N717" s="315" t="str">
        <f>[7]Mides!M709</f>
        <v>x</v>
      </c>
      <c r="O717" s="315">
        <f t="shared" si="10"/>
        <v>0</v>
      </c>
      <c r="P717" s="315" t="str">
        <f>[7]Mides!R709</f>
        <v>Guatemala</v>
      </c>
      <c r="Q717" s="315" t="str">
        <f>[7]Mides!S709</f>
        <v>Guatemala</v>
      </c>
      <c r="R717" s="10"/>
      <c r="S717" s="10"/>
      <c r="T717" s="10"/>
      <c r="U717" s="10"/>
      <c r="V717" s="10"/>
      <c r="W717" s="10"/>
      <c r="X717" s="10"/>
      <c r="Y717" s="10"/>
    </row>
    <row r="718" spans="2:25" ht="15.6" x14ac:dyDescent="0.3">
      <c r="B718" s="311" t="str">
        <f>[7]Mides!E710</f>
        <v>Hans</v>
      </c>
      <c r="C718" s="312" t="str">
        <f>[7]Mides!D710</f>
        <v>Juarez</v>
      </c>
      <c r="D718" s="313" t="str">
        <f>IF([7]Mides!F710=1,"X"," ")</f>
        <v xml:space="preserve"> </v>
      </c>
      <c r="E718" s="313" t="str">
        <f>IF([7]Mides!F710=2,"X"," ")</f>
        <v>X</v>
      </c>
      <c r="F718" s="314" t="str">
        <f>[7]Mides!B710</f>
        <v>menor de edad</v>
      </c>
      <c r="G718" s="313" t="str">
        <f>IF(AND([7]Mides!H710&gt;=1,[7]Mides!H710&lt;=14),"X"," ")</f>
        <v>X</v>
      </c>
      <c r="H718" s="313" t="str">
        <f>IF(AND([7]Mides!H710&gt;=14,[7]Mides!H710&lt;=30),"X"," ")</f>
        <v xml:space="preserve"> </v>
      </c>
      <c r="I718" s="313" t="str">
        <f>IF(AND([7]Mides!H710&gt;=31,[7]Mides!H710&lt;=60),"X","  ")</f>
        <v xml:space="preserve">  </v>
      </c>
      <c r="J718" s="313" t="str">
        <f>IF([7]Mides!H710&gt;60,"X", "  ")</f>
        <v xml:space="preserve">  </v>
      </c>
      <c r="K718" s="315">
        <f>[7]Mides!N710</f>
        <v>0</v>
      </c>
      <c r="L718" s="315">
        <f>[7]Mides!K710</f>
        <v>0</v>
      </c>
      <c r="M718" s="315">
        <f>[7]Mides!L710</f>
        <v>0</v>
      </c>
      <c r="N718" s="315" t="str">
        <f>[7]Mides!M710</f>
        <v>x</v>
      </c>
      <c r="O718" s="315">
        <f t="shared" si="10"/>
        <v>0</v>
      </c>
      <c r="P718" s="315" t="str">
        <f>[7]Mides!R710</f>
        <v>Guatemala</v>
      </c>
      <c r="Q718" s="315" t="str">
        <f>[7]Mides!S710</f>
        <v>Guatemala</v>
      </c>
      <c r="R718" s="10"/>
      <c r="S718" s="10"/>
      <c r="T718" s="10"/>
      <c r="U718" s="10"/>
      <c r="V718" s="10"/>
      <c r="W718" s="10"/>
      <c r="X718" s="10"/>
      <c r="Y718" s="10"/>
    </row>
    <row r="719" spans="2:25" ht="15.6" x14ac:dyDescent="0.3">
      <c r="B719" s="311" t="str">
        <f>[7]Mides!E711</f>
        <v>Dunia</v>
      </c>
      <c r="C719" s="312" t="str">
        <f>[7]Mides!D711</f>
        <v>Guerra</v>
      </c>
      <c r="D719" s="313" t="str">
        <f>IF([7]Mides!F711=1,"X"," ")</f>
        <v>X</v>
      </c>
      <c r="E719" s="313" t="str">
        <f>IF([7]Mides!F711=2,"X"," ")</f>
        <v xml:space="preserve"> </v>
      </c>
      <c r="F719" s="314">
        <f>[7]Mides!B711</f>
        <v>2468527712011</v>
      </c>
      <c r="G719" s="313" t="str">
        <f>IF(AND([7]Mides!H711&gt;=1,[7]Mides!H711&lt;=14),"X"," ")</f>
        <v xml:space="preserve"> </v>
      </c>
      <c r="H719" s="313" t="str">
        <f>IF(AND([7]Mides!H711&gt;=14,[7]Mides!H711&lt;=30),"X"," ")</f>
        <v xml:space="preserve"> </v>
      </c>
      <c r="I719" s="313" t="str">
        <f>IF(AND([7]Mides!H711&gt;=31,[7]Mides!H711&lt;=60),"X","  ")</f>
        <v>X</v>
      </c>
      <c r="J719" s="313" t="str">
        <f>IF([7]Mides!H711&gt;60,"X", "  ")</f>
        <v xml:space="preserve">  </v>
      </c>
      <c r="K719" s="315">
        <f>[7]Mides!N711</f>
        <v>0</v>
      </c>
      <c r="L719" s="315">
        <f>[7]Mides!K711</f>
        <v>0</v>
      </c>
      <c r="M719" s="315">
        <f>[7]Mides!L711</f>
        <v>0</v>
      </c>
      <c r="N719" s="315" t="str">
        <f>[7]Mides!M711</f>
        <v>x</v>
      </c>
      <c r="O719" s="315">
        <f t="shared" ref="O719:O782" si="11">SUM(K719:N719)</f>
        <v>0</v>
      </c>
      <c r="P719" s="315" t="str">
        <f>[7]Mides!R711</f>
        <v>Guatemala</v>
      </c>
      <c r="Q719" s="315" t="str">
        <f>[7]Mides!S711</f>
        <v>Guatemala</v>
      </c>
      <c r="R719" s="10"/>
      <c r="S719" s="10"/>
      <c r="T719" s="10"/>
      <c r="U719" s="10"/>
      <c r="V719" s="10"/>
      <c r="W719" s="10"/>
      <c r="X719" s="10"/>
      <c r="Y719" s="10"/>
    </row>
    <row r="720" spans="2:25" ht="15.6" x14ac:dyDescent="0.3">
      <c r="B720" s="311" t="str">
        <f>[7]Mides!E712</f>
        <v>Karen</v>
      </c>
      <c r="C720" s="312" t="str">
        <f>[7]Mides!D712</f>
        <v>Garcia</v>
      </c>
      <c r="D720" s="313" t="str">
        <f>IF([7]Mides!F712=1,"X"," ")</f>
        <v>X</v>
      </c>
      <c r="E720" s="313" t="str">
        <f>IF([7]Mides!F712=2,"X"," ")</f>
        <v xml:space="preserve"> </v>
      </c>
      <c r="F720" s="314" t="str">
        <f>[7]Mides!B712</f>
        <v>menor de edad</v>
      </c>
      <c r="G720" s="313" t="str">
        <f>IF(AND([7]Mides!H712&gt;=1,[7]Mides!H712&lt;=14),"X"," ")</f>
        <v>X</v>
      </c>
      <c r="H720" s="313" t="str">
        <f>IF(AND([7]Mides!H712&gt;=14,[7]Mides!H712&lt;=30),"X"," ")</f>
        <v xml:space="preserve"> </v>
      </c>
      <c r="I720" s="313" t="str">
        <f>IF(AND([7]Mides!H712&gt;=31,[7]Mides!H712&lt;=60),"X","  ")</f>
        <v xml:space="preserve">  </v>
      </c>
      <c r="J720" s="313" t="str">
        <f>IF([7]Mides!H712&gt;60,"X", "  ")</f>
        <v xml:space="preserve">  </v>
      </c>
      <c r="K720" s="315">
        <f>[7]Mides!N712</f>
        <v>0</v>
      </c>
      <c r="L720" s="315">
        <f>[7]Mides!K712</f>
        <v>0</v>
      </c>
      <c r="M720" s="315">
        <f>[7]Mides!L712</f>
        <v>0</v>
      </c>
      <c r="N720" s="315" t="str">
        <f>[7]Mides!M712</f>
        <v>x</v>
      </c>
      <c r="O720" s="315">
        <f t="shared" si="11"/>
        <v>0</v>
      </c>
      <c r="P720" s="315" t="str">
        <f>[7]Mides!R712</f>
        <v>Guatemala</v>
      </c>
      <c r="Q720" s="315" t="str">
        <f>[7]Mides!S712</f>
        <v>Guatemala</v>
      </c>
      <c r="R720" s="10"/>
      <c r="S720" s="10"/>
      <c r="T720" s="10"/>
      <c r="U720" s="10"/>
      <c r="V720" s="10"/>
      <c r="W720" s="10"/>
      <c r="X720" s="10"/>
      <c r="Y720" s="10"/>
    </row>
    <row r="721" spans="2:25" ht="15.6" x14ac:dyDescent="0.3">
      <c r="B721" s="311" t="str">
        <f>[7]Mides!E713</f>
        <v>Kimberlin</v>
      </c>
      <c r="C721" s="312" t="str">
        <f>[7]Mides!D713</f>
        <v>Garcia</v>
      </c>
      <c r="D721" s="313" t="str">
        <f>IF([7]Mides!F713=1,"X"," ")</f>
        <v>X</v>
      </c>
      <c r="E721" s="313" t="str">
        <f>IF([7]Mides!F713=2,"X"," ")</f>
        <v xml:space="preserve"> </v>
      </c>
      <c r="F721" s="314" t="str">
        <f>[7]Mides!B713</f>
        <v>menor de edad</v>
      </c>
      <c r="G721" s="313" t="str">
        <f>IF(AND([7]Mides!H713&gt;=1,[7]Mides!H713&lt;=14),"X"," ")</f>
        <v>X</v>
      </c>
      <c r="H721" s="313" t="str">
        <f>IF(AND([7]Mides!H713&gt;=14,[7]Mides!H713&lt;=30),"X"," ")</f>
        <v xml:space="preserve"> </v>
      </c>
      <c r="I721" s="313" t="str">
        <f>IF(AND([7]Mides!H713&gt;=31,[7]Mides!H713&lt;=60),"X","  ")</f>
        <v xml:space="preserve">  </v>
      </c>
      <c r="J721" s="313" t="str">
        <f>IF([7]Mides!H713&gt;60,"X", "  ")</f>
        <v xml:space="preserve">  </v>
      </c>
      <c r="K721" s="315">
        <f>[7]Mides!N713</f>
        <v>0</v>
      </c>
      <c r="L721" s="315">
        <f>[7]Mides!K713</f>
        <v>0</v>
      </c>
      <c r="M721" s="315">
        <f>[7]Mides!L713</f>
        <v>0</v>
      </c>
      <c r="N721" s="315" t="str">
        <f>[7]Mides!M713</f>
        <v>x</v>
      </c>
      <c r="O721" s="315">
        <f t="shared" si="11"/>
        <v>0</v>
      </c>
      <c r="P721" s="315" t="str">
        <f>[7]Mides!R713</f>
        <v>Guatemala</v>
      </c>
      <c r="Q721" s="315" t="str">
        <f>[7]Mides!S713</f>
        <v>Guatemala</v>
      </c>
      <c r="R721" s="10"/>
      <c r="S721" s="10"/>
      <c r="T721" s="10"/>
      <c r="U721" s="10"/>
      <c r="V721" s="10"/>
      <c r="W721" s="10"/>
      <c r="X721" s="10"/>
      <c r="Y721" s="10"/>
    </row>
    <row r="722" spans="2:25" ht="15.6" x14ac:dyDescent="0.3">
      <c r="B722" s="311" t="str">
        <f>[7]Mides!E714</f>
        <v>Dorian</v>
      </c>
      <c r="C722" s="312" t="str">
        <f>[7]Mides!D714</f>
        <v>Hernandez</v>
      </c>
      <c r="D722" s="313" t="str">
        <f>IF([7]Mides!F714=1,"X"," ")</f>
        <v xml:space="preserve"> </v>
      </c>
      <c r="E722" s="313" t="str">
        <f>IF([7]Mides!F714=2,"X"," ")</f>
        <v>X</v>
      </c>
      <c r="F722" s="314" t="str">
        <f>[7]Mides!B714</f>
        <v>menor de edad</v>
      </c>
      <c r="G722" s="313" t="str">
        <f>IF(AND([7]Mides!H714&gt;=1,[7]Mides!H714&lt;=14),"X"," ")</f>
        <v>X</v>
      </c>
      <c r="H722" s="313" t="str">
        <f>IF(AND([7]Mides!H714&gt;=14,[7]Mides!H714&lt;=30),"X"," ")</f>
        <v xml:space="preserve"> </v>
      </c>
      <c r="I722" s="313" t="str">
        <f>IF(AND([7]Mides!H714&gt;=31,[7]Mides!H714&lt;=60),"X","  ")</f>
        <v xml:space="preserve">  </v>
      </c>
      <c r="J722" s="313" t="str">
        <f>IF([7]Mides!H714&gt;60,"X", "  ")</f>
        <v xml:space="preserve">  </v>
      </c>
      <c r="K722" s="315">
        <f>[7]Mides!N714</f>
        <v>0</v>
      </c>
      <c r="L722" s="315">
        <f>[7]Mides!K714</f>
        <v>0</v>
      </c>
      <c r="M722" s="315">
        <f>[7]Mides!L714</f>
        <v>0</v>
      </c>
      <c r="N722" s="315" t="str">
        <f>[7]Mides!M714</f>
        <v>x</v>
      </c>
      <c r="O722" s="315">
        <f t="shared" si="11"/>
        <v>0</v>
      </c>
      <c r="P722" s="315" t="str">
        <f>[7]Mides!R714</f>
        <v>Guatemala</v>
      </c>
      <c r="Q722" s="315" t="str">
        <f>[7]Mides!S714</f>
        <v>Guatemala</v>
      </c>
      <c r="R722" s="10"/>
      <c r="S722" s="10"/>
      <c r="T722" s="10"/>
      <c r="U722" s="10"/>
      <c r="V722" s="10"/>
      <c r="W722" s="10"/>
      <c r="X722" s="10"/>
      <c r="Y722" s="10"/>
    </row>
    <row r="723" spans="2:25" ht="15.6" x14ac:dyDescent="0.3">
      <c r="B723" s="311" t="str">
        <f>[7]Mides!E715</f>
        <v>Jeimy</v>
      </c>
      <c r="C723" s="312" t="str">
        <f>[7]Mides!D715</f>
        <v xml:space="preserve">Ruano </v>
      </c>
      <c r="D723" s="313" t="str">
        <f>IF([7]Mides!F715=1,"X"," ")</f>
        <v>X</v>
      </c>
      <c r="E723" s="313" t="str">
        <f>IF([7]Mides!F715=2,"X"," ")</f>
        <v xml:space="preserve"> </v>
      </c>
      <c r="F723" s="314" t="str">
        <f>[7]Mides!B715</f>
        <v>menor de edad</v>
      </c>
      <c r="G723" s="313" t="str">
        <f>IF(AND([7]Mides!H715&gt;=1,[7]Mides!H715&lt;=14),"X"," ")</f>
        <v>X</v>
      </c>
      <c r="H723" s="313" t="str">
        <f>IF(AND([7]Mides!H715&gt;=14,[7]Mides!H715&lt;=30),"X"," ")</f>
        <v xml:space="preserve"> </v>
      </c>
      <c r="I723" s="313" t="str">
        <f>IF(AND([7]Mides!H715&gt;=31,[7]Mides!H715&lt;=60),"X","  ")</f>
        <v xml:space="preserve">  </v>
      </c>
      <c r="J723" s="313" t="str">
        <f>IF([7]Mides!H715&gt;60,"X", "  ")</f>
        <v xml:space="preserve">  </v>
      </c>
      <c r="K723" s="315">
        <f>[7]Mides!N715</f>
        <v>0</v>
      </c>
      <c r="L723" s="315">
        <f>[7]Mides!K715</f>
        <v>0</v>
      </c>
      <c r="M723" s="315">
        <f>[7]Mides!L715</f>
        <v>0</v>
      </c>
      <c r="N723" s="315" t="str">
        <f>[7]Mides!M715</f>
        <v>x</v>
      </c>
      <c r="O723" s="315">
        <f t="shared" si="11"/>
        <v>0</v>
      </c>
      <c r="P723" s="315" t="str">
        <f>[7]Mides!R715</f>
        <v>Guatemala</v>
      </c>
      <c r="Q723" s="315" t="str">
        <f>[7]Mides!S715</f>
        <v>Guatemala</v>
      </c>
      <c r="R723" s="10"/>
      <c r="S723" s="10"/>
      <c r="T723" s="10"/>
      <c r="U723" s="10"/>
      <c r="V723" s="10"/>
      <c r="W723" s="10"/>
      <c r="X723" s="10"/>
      <c r="Y723" s="10"/>
    </row>
    <row r="724" spans="2:25" ht="15.6" x14ac:dyDescent="0.3">
      <c r="B724" s="311" t="str">
        <f>[7]Mides!E716</f>
        <v>Astrid</v>
      </c>
      <c r="C724" s="312" t="str">
        <f>[7]Mides!D716</f>
        <v>Reyes</v>
      </c>
      <c r="D724" s="313" t="str">
        <f>IF([7]Mides!F716=1,"X"," ")</f>
        <v>X</v>
      </c>
      <c r="E724" s="313" t="str">
        <f>IF([7]Mides!F716=2,"X"," ")</f>
        <v xml:space="preserve"> </v>
      </c>
      <c r="F724" s="314" t="str">
        <f>[7]Mides!B716</f>
        <v>menor de edad</v>
      </c>
      <c r="G724" s="313" t="str">
        <f>IF(AND([7]Mides!H716&gt;=1,[7]Mides!H716&lt;=14),"X"," ")</f>
        <v>X</v>
      </c>
      <c r="H724" s="313" t="str">
        <f>IF(AND([7]Mides!H716&gt;=14,[7]Mides!H716&lt;=30),"X"," ")</f>
        <v>X</v>
      </c>
      <c r="I724" s="313" t="str">
        <f>IF(AND([7]Mides!H716&gt;=31,[7]Mides!H716&lt;=60),"X","  ")</f>
        <v xml:space="preserve">  </v>
      </c>
      <c r="J724" s="313" t="str">
        <f>IF([7]Mides!H716&gt;60,"X", "  ")</f>
        <v xml:space="preserve">  </v>
      </c>
      <c r="K724" s="315">
        <f>[7]Mides!N716</f>
        <v>0</v>
      </c>
      <c r="L724" s="315">
        <f>[7]Mides!K716</f>
        <v>0</v>
      </c>
      <c r="M724" s="315">
        <f>[7]Mides!L716</f>
        <v>0</v>
      </c>
      <c r="N724" s="315" t="str">
        <f>[7]Mides!M716</f>
        <v>x</v>
      </c>
      <c r="O724" s="315">
        <f t="shared" si="11"/>
        <v>0</v>
      </c>
      <c r="P724" s="315" t="str">
        <f>[7]Mides!R716</f>
        <v>Guatemala</v>
      </c>
      <c r="Q724" s="315" t="str">
        <f>[7]Mides!S716</f>
        <v>Guatemala</v>
      </c>
      <c r="R724" s="10"/>
      <c r="S724" s="10"/>
      <c r="T724" s="10"/>
      <c r="U724" s="10"/>
      <c r="V724" s="10"/>
      <c r="W724" s="10"/>
      <c r="X724" s="10"/>
      <c r="Y724" s="10"/>
    </row>
    <row r="725" spans="2:25" ht="15.6" x14ac:dyDescent="0.3">
      <c r="B725" s="311" t="str">
        <f>[7]Mides!E717</f>
        <v>Rousland</v>
      </c>
      <c r="C725" s="312" t="str">
        <f>[7]Mides!D717</f>
        <v>Mendez</v>
      </c>
      <c r="D725" s="313" t="str">
        <f>IF([7]Mides!F717=1,"X"," ")</f>
        <v xml:space="preserve"> </v>
      </c>
      <c r="E725" s="313" t="str">
        <f>IF([7]Mides!F717=2,"X"," ")</f>
        <v>X</v>
      </c>
      <c r="F725" s="314" t="str">
        <f>[7]Mides!B717</f>
        <v>menor de edad</v>
      </c>
      <c r="G725" s="313" t="str">
        <f>IF(AND([7]Mides!H717&gt;=1,[7]Mides!H717&lt;=14),"X"," ")</f>
        <v xml:space="preserve"> </v>
      </c>
      <c r="H725" s="313" t="str">
        <f>IF(AND([7]Mides!H717&gt;=14,[7]Mides!H717&lt;=30),"X"," ")</f>
        <v>X</v>
      </c>
      <c r="I725" s="313" t="str">
        <f>IF(AND([7]Mides!H717&gt;=31,[7]Mides!H717&lt;=60),"X","  ")</f>
        <v xml:space="preserve">  </v>
      </c>
      <c r="J725" s="313" t="str">
        <f>IF([7]Mides!H717&gt;60,"X", "  ")</f>
        <v xml:space="preserve">  </v>
      </c>
      <c r="K725" s="315">
        <f>[7]Mides!N717</f>
        <v>0</v>
      </c>
      <c r="L725" s="315">
        <f>[7]Mides!K717</f>
        <v>0</v>
      </c>
      <c r="M725" s="315">
        <f>[7]Mides!L717</f>
        <v>0</v>
      </c>
      <c r="N725" s="315" t="str">
        <f>[7]Mides!M717</f>
        <v>x</v>
      </c>
      <c r="O725" s="315">
        <f t="shared" si="11"/>
        <v>0</v>
      </c>
      <c r="P725" s="315" t="str">
        <f>[7]Mides!R717</f>
        <v>Guatemala</v>
      </c>
      <c r="Q725" s="315" t="str">
        <f>[7]Mides!S717</f>
        <v>Guatemala</v>
      </c>
      <c r="R725" s="10"/>
      <c r="S725" s="10"/>
      <c r="T725" s="10"/>
      <c r="U725" s="10"/>
      <c r="V725" s="10"/>
      <c r="W725" s="10"/>
      <c r="X725" s="10"/>
      <c r="Y725" s="10"/>
    </row>
    <row r="726" spans="2:25" ht="15.6" x14ac:dyDescent="0.3">
      <c r="B726" s="311" t="str">
        <f>[7]Mides!E718</f>
        <v>Delia</v>
      </c>
      <c r="C726" s="312" t="str">
        <f>[7]Mides!D718</f>
        <v>Rodas</v>
      </c>
      <c r="D726" s="313" t="str">
        <f>IF([7]Mides!F718=1,"X"," ")</f>
        <v>X</v>
      </c>
      <c r="E726" s="313" t="str">
        <f>IF([7]Mides!F718=2,"X"," ")</f>
        <v xml:space="preserve"> </v>
      </c>
      <c r="F726" s="314">
        <f>[7]Mides!B718</f>
        <v>2699812680513</v>
      </c>
      <c r="G726" s="313" t="str">
        <f>IF(AND([7]Mides!H718&gt;=1,[7]Mides!H718&lt;=14),"X"," ")</f>
        <v xml:space="preserve"> </v>
      </c>
      <c r="H726" s="313" t="str">
        <f>IF(AND([7]Mides!H718&gt;=14,[7]Mides!H718&lt;=30),"X"," ")</f>
        <v xml:space="preserve"> </v>
      </c>
      <c r="I726" s="313" t="str">
        <f>IF(AND([7]Mides!H718&gt;=31,[7]Mides!H718&lt;=60),"X","  ")</f>
        <v>X</v>
      </c>
      <c r="J726" s="313" t="str">
        <f>IF([7]Mides!H718&gt;60,"X", "  ")</f>
        <v xml:space="preserve">  </v>
      </c>
      <c r="K726" s="315">
        <f>[7]Mides!N718</f>
        <v>0</v>
      </c>
      <c r="L726" s="315">
        <f>[7]Mides!K718</f>
        <v>0</v>
      </c>
      <c r="M726" s="315">
        <f>[7]Mides!L718</f>
        <v>0</v>
      </c>
      <c r="N726" s="315" t="str">
        <f>[7]Mides!M718</f>
        <v>x</v>
      </c>
      <c r="O726" s="315">
        <f t="shared" si="11"/>
        <v>0</v>
      </c>
      <c r="P726" s="315" t="str">
        <f>[7]Mides!R718</f>
        <v>Guatemala</v>
      </c>
      <c r="Q726" s="315" t="str">
        <f>[7]Mides!S718</f>
        <v>Guatemala</v>
      </c>
      <c r="R726" s="10"/>
      <c r="S726" s="10"/>
      <c r="T726" s="10"/>
      <c r="U726" s="10"/>
      <c r="V726" s="10"/>
      <c r="W726" s="10"/>
      <c r="X726" s="10"/>
      <c r="Y726" s="10"/>
    </row>
    <row r="727" spans="2:25" ht="15.6" x14ac:dyDescent="0.3">
      <c r="B727" s="311" t="str">
        <f>[7]Mides!E719</f>
        <v xml:space="preserve">Ostin </v>
      </c>
      <c r="C727" s="312" t="str">
        <f>[7]Mides!D719</f>
        <v>Borrayo</v>
      </c>
      <c r="D727" s="313" t="str">
        <f>IF([7]Mides!F719=1,"X"," ")</f>
        <v xml:space="preserve"> </v>
      </c>
      <c r="E727" s="313" t="str">
        <f>IF([7]Mides!F719=2,"X"," ")</f>
        <v>X</v>
      </c>
      <c r="F727" s="314">
        <f>[7]Mides!B719</f>
        <v>267626250101</v>
      </c>
      <c r="G727" s="313" t="str">
        <f>IF(AND([7]Mides!H719&gt;=1,[7]Mides!H719&lt;=14),"X"," ")</f>
        <v xml:space="preserve"> </v>
      </c>
      <c r="H727" s="313" t="str">
        <f>IF(AND([7]Mides!H719&gt;=14,[7]Mides!H719&lt;=30),"X"," ")</f>
        <v>X</v>
      </c>
      <c r="I727" s="313" t="str">
        <f>IF(AND([7]Mides!H719&gt;=31,[7]Mides!H719&lt;=60),"X","  ")</f>
        <v xml:space="preserve">  </v>
      </c>
      <c r="J727" s="313" t="str">
        <f>IF([7]Mides!H719&gt;60,"X", "  ")</f>
        <v xml:space="preserve">  </v>
      </c>
      <c r="K727" s="315">
        <f>[7]Mides!N719</f>
        <v>0</v>
      </c>
      <c r="L727" s="315">
        <f>[7]Mides!K719</f>
        <v>0</v>
      </c>
      <c r="M727" s="315">
        <f>[7]Mides!L719</f>
        <v>0</v>
      </c>
      <c r="N727" s="315" t="str">
        <f>[7]Mides!M719</f>
        <v>x</v>
      </c>
      <c r="O727" s="315">
        <f t="shared" si="11"/>
        <v>0</v>
      </c>
      <c r="P727" s="315" t="str">
        <f>[7]Mides!R719</f>
        <v>Guatemala</v>
      </c>
      <c r="Q727" s="315" t="str">
        <f>[7]Mides!S719</f>
        <v>Guatemala</v>
      </c>
      <c r="R727" s="10"/>
      <c r="S727" s="10"/>
      <c r="T727" s="10"/>
      <c r="U727" s="10"/>
      <c r="V727" s="10"/>
      <c r="W727" s="10"/>
      <c r="X727" s="10"/>
      <c r="Y727" s="10"/>
    </row>
    <row r="728" spans="2:25" ht="15.6" x14ac:dyDescent="0.3">
      <c r="B728" s="311" t="str">
        <f>[7]Mides!E720</f>
        <v>Claudia</v>
      </c>
      <c r="C728" s="312" t="str">
        <f>[7]Mides!D720</f>
        <v>Borrayo</v>
      </c>
      <c r="D728" s="313" t="str">
        <f>IF([7]Mides!F720=1,"X"," ")</f>
        <v>X</v>
      </c>
      <c r="E728" s="313" t="str">
        <f>IF([7]Mides!F720=2,"X"," ")</f>
        <v xml:space="preserve"> </v>
      </c>
      <c r="F728" s="314">
        <f>[7]Mides!B720</f>
        <v>18766110990101</v>
      </c>
      <c r="G728" s="313" t="str">
        <f>IF(AND([7]Mides!H720&gt;=1,[7]Mides!H720&lt;=14),"X"," ")</f>
        <v xml:space="preserve"> </v>
      </c>
      <c r="H728" s="313" t="str">
        <f>IF(AND([7]Mides!H720&gt;=14,[7]Mides!H720&lt;=30),"X"," ")</f>
        <v xml:space="preserve"> </v>
      </c>
      <c r="I728" s="313" t="str">
        <f>IF(AND([7]Mides!H720&gt;=31,[7]Mides!H720&lt;=60),"X","  ")</f>
        <v>X</v>
      </c>
      <c r="J728" s="313" t="str">
        <f>IF([7]Mides!H720&gt;60,"X", "  ")</f>
        <v xml:space="preserve">  </v>
      </c>
      <c r="K728" s="315">
        <f>[7]Mides!N720</f>
        <v>0</v>
      </c>
      <c r="L728" s="315">
        <f>[7]Mides!K720</f>
        <v>0</v>
      </c>
      <c r="M728" s="315">
        <f>[7]Mides!L720</f>
        <v>0</v>
      </c>
      <c r="N728" s="315" t="str">
        <f>[7]Mides!M720</f>
        <v>x</v>
      </c>
      <c r="O728" s="315">
        <f t="shared" si="11"/>
        <v>0</v>
      </c>
      <c r="P728" s="315" t="str">
        <f>[7]Mides!R720</f>
        <v>Guatemala</v>
      </c>
      <c r="Q728" s="315" t="str">
        <f>[7]Mides!S720</f>
        <v>Guatemala</v>
      </c>
      <c r="R728" s="10"/>
      <c r="S728" s="10"/>
      <c r="T728" s="10"/>
      <c r="U728" s="10"/>
      <c r="V728" s="10"/>
      <c r="W728" s="10"/>
      <c r="X728" s="10"/>
      <c r="Y728" s="10"/>
    </row>
    <row r="729" spans="2:25" ht="15.6" x14ac:dyDescent="0.3">
      <c r="B729" s="311" t="str">
        <f>[7]Mides!E721</f>
        <v>Ana</v>
      </c>
      <c r="C729" s="312" t="str">
        <f>[7]Mides!D721</f>
        <v>Quinteros</v>
      </c>
      <c r="D729" s="313" t="str">
        <f>IF([7]Mides!F721=1,"X"," ")</f>
        <v>X</v>
      </c>
      <c r="E729" s="313" t="str">
        <f>IF([7]Mides!F721=2,"X"," ")</f>
        <v xml:space="preserve"> </v>
      </c>
      <c r="F729" s="314">
        <f>[7]Mides!B721</f>
        <v>2086713070110</v>
      </c>
      <c r="G729" s="313" t="str">
        <f>IF(AND([7]Mides!H721&gt;=1,[7]Mides!H721&lt;=14),"X"," ")</f>
        <v xml:space="preserve"> </v>
      </c>
      <c r="H729" s="313" t="str">
        <f>IF(AND([7]Mides!H721&gt;=14,[7]Mides!H721&lt;=30),"X"," ")</f>
        <v>X</v>
      </c>
      <c r="I729" s="313" t="str">
        <f>IF(AND([7]Mides!H721&gt;=31,[7]Mides!H721&lt;=60),"X","  ")</f>
        <v xml:space="preserve">  </v>
      </c>
      <c r="J729" s="313" t="str">
        <f>IF([7]Mides!H721&gt;60,"X", "  ")</f>
        <v xml:space="preserve">  </v>
      </c>
      <c r="K729" s="315">
        <f>[7]Mides!N721</f>
        <v>0</v>
      </c>
      <c r="L729" s="315">
        <f>[7]Mides!K721</f>
        <v>0</v>
      </c>
      <c r="M729" s="315">
        <f>[7]Mides!L721</f>
        <v>0</v>
      </c>
      <c r="N729" s="315" t="str">
        <f>[7]Mides!M721</f>
        <v>x</v>
      </c>
      <c r="O729" s="315">
        <f t="shared" si="11"/>
        <v>0</v>
      </c>
      <c r="P729" s="315" t="str">
        <f>[7]Mides!R721</f>
        <v>Guatemala</v>
      </c>
      <c r="Q729" s="315" t="str">
        <f>[7]Mides!S721</f>
        <v>Guatemala</v>
      </c>
      <c r="R729" s="10"/>
      <c r="S729" s="10"/>
      <c r="T729" s="10"/>
      <c r="U729" s="10"/>
      <c r="V729" s="10"/>
      <c r="W729" s="10"/>
      <c r="X729" s="10"/>
      <c r="Y729" s="10"/>
    </row>
    <row r="730" spans="2:25" ht="15.6" x14ac:dyDescent="0.3">
      <c r="B730" s="311" t="str">
        <f>[7]Mides!E722</f>
        <v>Joeñ</v>
      </c>
      <c r="C730" s="312" t="str">
        <f>[7]Mides!D722</f>
        <v>Gutierrez</v>
      </c>
      <c r="D730" s="313" t="str">
        <f>IF([7]Mides!F722=1,"X"," ")</f>
        <v xml:space="preserve"> </v>
      </c>
      <c r="E730" s="313" t="str">
        <f>IF([7]Mides!F722=2,"X"," ")</f>
        <v>X</v>
      </c>
      <c r="F730" s="314" t="str">
        <f>[7]Mides!B722</f>
        <v>menor de edad</v>
      </c>
      <c r="G730" s="313" t="str">
        <f>IF(AND([7]Mides!H722&gt;=1,[7]Mides!H722&lt;=14),"X"," ")</f>
        <v>X</v>
      </c>
      <c r="H730" s="313" t="str">
        <f>IF(AND([7]Mides!H722&gt;=14,[7]Mides!H722&lt;=30),"X"," ")</f>
        <v xml:space="preserve"> </v>
      </c>
      <c r="I730" s="313" t="str">
        <f>IF(AND([7]Mides!H722&gt;=31,[7]Mides!H722&lt;=60),"X","  ")</f>
        <v xml:space="preserve">  </v>
      </c>
      <c r="J730" s="313" t="str">
        <f>IF([7]Mides!H722&gt;60,"X", "  ")</f>
        <v xml:space="preserve">  </v>
      </c>
      <c r="K730" s="315">
        <f>[7]Mides!N722</f>
        <v>0</v>
      </c>
      <c r="L730" s="315">
        <f>[7]Mides!K722</f>
        <v>0</v>
      </c>
      <c r="M730" s="315">
        <f>[7]Mides!L722</f>
        <v>0</v>
      </c>
      <c r="N730" s="315" t="str">
        <f>[7]Mides!M722</f>
        <v>x</v>
      </c>
      <c r="O730" s="315">
        <f t="shared" si="11"/>
        <v>0</v>
      </c>
      <c r="P730" s="315" t="str">
        <f>[7]Mides!R722</f>
        <v>Guatemala</v>
      </c>
      <c r="Q730" s="315" t="str">
        <f>[7]Mides!S722</f>
        <v>Guatemala</v>
      </c>
      <c r="R730" s="10"/>
      <c r="S730" s="10"/>
      <c r="T730" s="10"/>
      <c r="U730" s="10"/>
      <c r="V730" s="10"/>
      <c r="W730" s="10"/>
      <c r="X730" s="10"/>
      <c r="Y730" s="10"/>
    </row>
    <row r="731" spans="2:25" ht="15.6" x14ac:dyDescent="0.3">
      <c r="B731" s="311" t="str">
        <f>[7]Mides!E723</f>
        <v>Angelo</v>
      </c>
      <c r="C731" s="312" t="str">
        <f>[7]Mides!D723</f>
        <v>Gutierrez</v>
      </c>
      <c r="D731" s="313" t="str">
        <f>IF([7]Mides!F723=1,"X"," ")</f>
        <v xml:space="preserve"> </v>
      </c>
      <c r="E731" s="313" t="str">
        <f>IF([7]Mides!F723=2,"X"," ")</f>
        <v>X</v>
      </c>
      <c r="F731" s="314" t="str">
        <f>[7]Mides!B723</f>
        <v>menor de edad</v>
      </c>
      <c r="G731" s="313" t="str">
        <f>IF(AND([7]Mides!H723&gt;=1,[7]Mides!H723&lt;=14),"X"," ")</f>
        <v>X</v>
      </c>
      <c r="H731" s="313" t="str">
        <f>IF(AND([7]Mides!H723&gt;=14,[7]Mides!H723&lt;=30),"X"," ")</f>
        <v xml:space="preserve"> </v>
      </c>
      <c r="I731" s="313" t="str">
        <f>IF(AND([7]Mides!H723&gt;=31,[7]Mides!H723&lt;=60),"X","  ")</f>
        <v xml:space="preserve">  </v>
      </c>
      <c r="J731" s="313" t="str">
        <f>IF([7]Mides!H723&gt;60,"X", "  ")</f>
        <v xml:space="preserve">  </v>
      </c>
      <c r="K731" s="315">
        <f>[7]Mides!N723</f>
        <v>0</v>
      </c>
      <c r="L731" s="315">
        <f>[7]Mides!K723</f>
        <v>0</v>
      </c>
      <c r="M731" s="315">
        <f>[7]Mides!L723</f>
        <v>0</v>
      </c>
      <c r="N731" s="315" t="str">
        <f>[7]Mides!M723</f>
        <v>x</v>
      </c>
      <c r="O731" s="315">
        <f t="shared" si="11"/>
        <v>0</v>
      </c>
      <c r="P731" s="315" t="str">
        <f>[7]Mides!R723</f>
        <v>Guatemala</v>
      </c>
      <c r="Q731" s="315" t="str">
        <f>[7]Mides!S723</f>
        <v>Guatemala</v>
      </c>
      <c r="R731" s="10"/>
      <c r="S731" s="10"/>
      <c r="T731" s="10"/>
      <c r="U731" s="10"/>
      <c r="V731" s="10"/>
      <c r="W731" s="10"/>
      <c r="X731" s="10"/>
      <c r="Y731" s="10"/>
    </row>
    <row r="732" spans="2:25" ht="15.6" x14ac:dyDescent="0.3">
      <c r="B732" s="311" t="str">
        <f>[7]Mides!E724</f>
        <v>Antony</v>
      </c>
      <c r="C732" s="312" t="str">
        <f>[7]Mides!D724</f>
        <v>Gutierrez</v>
      </c>
      <c r="D732" s="313" t="str">
        <f>IF([7]Mides!F724=1,"X"," ")</f>
        <v xml:space="preserve"> </v>
      </c>
      <c r="E732" s="313" t="str">
        <f>IF([7]Mides!F724=2,"X"," ")</f>
        <v>X</v>
      </c>
      <c r="F732" s="314" t="str">
        <f>[7]Mides!B724</f>
        <v>menor de edad</v>
      </c>
      <c r="G732" s="313" t="str">
        <f>IF(AND([7]Mides!H724&gt;=1,[7]Mides!H724&lt;=14),"X"," ")</f>
        <v>X</v>
      </c>
      <c r="H732" s="313" t="str">
        <f>IF(AND([7]Mides!H724&gt;=14,[7]Mides!H724&lt;=30),"X"," ")</f>
        <v xml:space="preserve"> </v>
      </c>
      <c r="I732" s="313" t="str">
        <f>IF(AND([7]Mides!H724&gt;=31,[7]Mides!H724&lt;=60),"X","  ")</f>
        <v xml:space="preserve">  </v>
      </c>
      <c r="J732" s="313" t="str">
        <f>IF([7]Mides!H724&gt;60,"X", "  ")</f>
        <v xml:space="preserve">  </v>
      </c>
      <c r="K732" s="315">
        <f>[7]Mides!N724</f>
        <v>0</v>
      </c>
      <c r="L732" s="315">
        <f>[7]Mides!K724</f>
        <v>0</v>
      </c>
      <c r="M732" s="315">
        <f>[7]Mides!L724</f>
        <v>0</v>
      </c>
      <c r="N732" s="315" t="str">
        <f>[7]Mides!M724</f>
        <v>x</v>
      </c>
      <c r="O732" s="315">
        <f t="shared" si="11"/>
        <v>0</v>
      </c>
      <c r="P732" s="315" t="str">
        <f>[7]Mides!R724</f>
        <v>Guatemala</v>
      </c>
      <c r="Q732" s="315" t="str">
        <f>[7]Mides!S724</f>
        <v>Guatemala</v>
      </c>
      <c r="R732" s="10"/>
      <c r="S732" s="10"/>
      <c r="T732" s="10"/>
      <c r="U732" s="10"/>
      <c r="V732" s="10"/>
      <c r="W732" s="10"/>
      <c r="X732" s="10"/>
      <c r="Y732" s="10"/>
    </row>
    <row r="733" spans="2:25" ht="15.6" x14ac:dyDescent="0.3">
      <c r="B733" s="311" t="str">
        <f>[7]Mides!E725</f>
        <v>Mirna</v>
      </c>
      <c r="C733" s="312" t="str">
        <f>[7]Mides!D725</f>
        <v>Gutierrez</v>
      </c>
      <c r="D733" s="313" t="str">
        <f>IF([7]Mides!F725=1,"X"," ")</f>
        <v>X</v>
      </c>
      <c r="E733" s="313" t="str">
        <f>IF([7]Mides!F725=2,"X"," ")</f>
        <v xml:space="preserve"> </v>
      </c>
      <c r="F733" s="314">
        <f>[7]Mides!B725</f>
        <v>2280724172215</v>
      </c>
      <c r="G733" s="313" t="str">
        <f>IF(AND([7]Mides!H725&gt;=1,[7]Mides!H725&lt;=14),"X"," ")</f>
        <v xml:space="preserve"> </v>
      </c>
      <c r="H733" s="313" t="str">
        <f>IF(AND([7]Mides!H725&gt;=14,[7]Mides!H725&lt;=30),"X"," ")</f>
        <v xml:space="preserve"> </v>
      </c>
      <c r="I733" s="313" t="str">
        <f>IF(AND([7]Mides!H725&gt;=31,[7]Mides!H725&lt;=60),"X","  ")</f>
        <v>X</v>
      </c>
      <c r="J733" s="313" t="str">
        <f>IF([7]Mides!H725&gt;60,"X", "  ")</f>
        <v xml:space="preserve">  </v>
      </c>
      <c r="K733" s="315">
        <f>[7]Mides!N725</f>
        <v>0</v>
      </c>
      <c r="L733" s="315">
        <f>[7]Mides!K725</f>
        <v>0</v>
      </c>
      <c r="M733" s="315">
        <f>[7]Mides!L725</f>
        <v>0</v>
      </c>
      <c r="N733" s="315" t="str">
        <f>[7]Mides!M725</f>
        <v>x</v>
      </c>
      <c r="O733" s="315">
        <f t="shared" si="11"/>
        <v>0</v>
      </c>
      <c r="P733" s="315" t="str">
        <f>[7]Mides!R725</f>
        <v>Guatemala</v>
      </c>
      <c r="Q733" s="315" t="str">
        <f>[7]Mides!S725</f>
        <v>Guatemala</v>
      </c>
      <c r="R733" s="10"/>
      <c r="S733" s="10"/>
      <c r="T733" s="10"/>
      <c r="U733" s="10"/>
      <c r="V733" s="10"/>
      <c r="W733" s="10"/>
      <c r="X733" s="10"/>
      <c r="Y733" s="10"/>
    </row>
    <row r="734" spans="2:25" ht="15.6" x14ac:dyDescent="0.3">
      <c r="B734" s="311" t="str">
        <f>[7]Mides!E726</f>
        <v>Estuardo</v>
      </c>
      <c r="C734" s="312" t="str">
        <f>[7]Mides!D726</f>
        <v>Gutierrez</v>
      </c>
      <c r="D734" s="313" t="str">
        <f>IF([7]Mides!F726=1,"X"," ")</f>
        <v xml:space="preserve"> </v>
      </c>
      <c r="E734" s="313" t="str">
        <f>IF([7]Mides!F726=2,"X"," ")</f>
        <v>X</v>
      </c>
      <c r="F734" s="314" t="str">
        <f>[7]Mides!B726</f>
        <v>menor de edad</v>
      </c>
      <c r="G734" s="313" t="str">
        <f>IF(AND([7]Mides!H726&gt;=1,[7]Mides!H726&lt;=14),"X"," ")</f>
        <v>X</v>
      </c>
      <c r="H734" s="313" t="str">
        <f>IF(AND([7]Mides!H726&gt;=14,[7]Mides!H726&lt;=30),"X"," ")</f>
        <v xml:space="preserve"> </v>
      </c>
      <c r="I734" s="313" t="str">
        <f>IF(AND([7]Mides!H726&gt;=31,[7]Mides!H726&lt;=60),"X","  ")</f>
        <v xml:space="preserve">  </v>
      </c>
      <c r="J734" s="313" t="str">
        <f>IF([7]Mides!H726&gt;60,"X", "  ")</f>
        <v xml:space="preserve">  </v>
      </c>
      <c r="K734" s="315">
        <f>[7]Mides!N726</f>
        <v>0</v>
      </c>
      <c r="L734" s="315">
        <f>[7]Mides!K726</f>
        <v>0</v>
      </c>
      <c r="M734" s="315">
        <f>[7]Mides!L726</f>
        <v>0</v>
      </c>
      <c r="N734" s="315" t="str">
        <f>[7]Mides!M726</f>
        <v>x</v>
      </c>
      <c r="O734" s="315">
        <f t="shared" si="11"/>
        <v>0</v>
      </c>
      <c r="P734" s="315" t="str">
        <f>[7]Mides!R726</f>
        <v>Guatemala</v>
      </c>
      <c r="Q734" s="315" t="str">
        <f>[7]Mides!S726</f>
        <v>Guatemala</v>
      </c>
      <c r="R734" s="10"/>
      <c r="S734" s="10"/>
      <c r="T734" s="10"/>
      <c r="U734" s="10"/>
      <c r="V734" s="10"/>
      <c r="W734" s="10"/>
      <c r="X734" s="10"/>
      <c r="Y734" s="10"/>
    </row>
    <row r="735" spans="2:25" ht="15.6" x14ac:dyDescent="0.3">
      <c r="B735" s="311" t="str">
        <f>[7]Mides!E727</f>
        <v>Mirna</v>
      </c>
      <c r="C735" s="312" t="str">
        <f>[7]Mides!D727</f>
        <v>Gutierrez</v>
      </c>
      <c r="D735" s="313" t="str">
        <f>IF([7]Mides!F727=1,"X"," ")</f>
        <v>X</v>
      </c>
      <c r="E735" s="313" t="str">
        <f>IF([7]Mides!F727=2,"X"," ")</f>
        <v xml:space="preserve"> </v>
      </c>
      <c r="F735" s="314">
        <f>[7]Mides!B727</f>
        <v>2280724172215</v>
      </c>
      <c r="G735" s="313" t="str">
        <f>IF(AND([7]Mides!H727&gt;=1,[7]Mides!H727&lt;=14),"X"," ")</f>
        <v xml:space="preserve"> </v>
      </c>
      <c r="H735" s="313" t="str">
        <f>IF(AND([7]Mides!H727&gt;=14,[7]Mides!H727&lt;=30),"X"," ")</f>
        <v xml:space="preserve"> </v>
      </c>
      <c r="I735" s="313" t="str">
        <f>IF(AND([7]Mides!H727&gt;=31,[7]Mides!H727&lt;=60),"X","  ")</f>
        <v>X</v>
      </c>
      <c r="J735" s="313" t="str">
        <f>IF([7]Mides!H727&gt;60,"X", "  ")</f>
        <v xml:space="preserve">  </v>
      </c>
      <c r="K735" s="315">
        <f>[7]Mides!N727</f>
        <v>0</v>
      </c>
      <c r="L735" s="315">
        <f>[7]Mides!K727</f>
        <v>0</v>
      </c>
      <c r="M735" s="315">
        <f>[7]Mides!L727</f>
        <v>0</v>
      </c>
      <c r="N735" s="315" t="str">
        <f>[7]Mides!M727</f>
        <v>x</v>
      </c>
      <c r="O735" s="315">
        <f t="shared" si="11"/>
        <v>0</v>
      </c>
      <c r="P735" s="315" t="str">
        <f>[7]Mides!R727</f>
        <v>Guatemala</v>
      </c>
      <c r="Q735" s="315" t="str">
        <f>[7]Mides!S727</f>
        <v>Guatemala</v>
      </c>
      <c r="R735" s="10"/>
      <c r="S735" s="10"/>
      <c r="T735" s="10"/>
      <c r="U735" s="10"/>
      <c r="V735" s="10"/>
      <c r="W735" s="10"/>
      <c r="X735" s="10"/>
      <c r="Y735" s="10"/>
    </row>
    <row r="736" spans="2:25" ht="15.6" x14ac:dyDescent="0.3">
      <c r="B736" s="311" t="str">
        <f>[7]Mides!E728</f>
        <v>Katia</v>
      </c>
      <c r="C736" s="312" t="str">
        <f>[7]Mides!D728</f>
        <v>Gonzalez</v>
      </c>
      <c r="D736" s="313" t="str">
        <f>IF([7]Mides!F728=1,"X"," ")</f>
        <v>X</v>
      </c>
      <c r="E736" s="313" t="str">
        <f>IF([7]Mides!F728=2,"X"," ")</f>
        <v xml:space="preserve"> </v>
      </c>
      <c r="F736" s="314">
        <f>[7]Mides!B728</f>
        <v>2215065430408</v>
      </c>
      <c r="G736" s="313" t="str">
        <f>IF(AND([7]Mides!H728&gt;=1,[7]Mides!H728&lt;=14),"X"," ")</f>
        <v xml:space="preserve"> </v>
      </c>
      <c r="H736" s="313" t="str">
        <f>IF(AND([7]Mides!H728&gt;=14,[7]Mides!H728&lt;=30),"X"," ")</f>
        <v xml:space="preserve"> </v>
      </c>
      <c r="I736" s="313" t="str">
        <f>IF(AND([7]Mides!H728&gt;=31,[7]Mides!H728&lt;=60),"X","  ")</f>
        <v xml:space="preserve">  </v>
      </c>
      <c r="J736" s="313" t="str">
        <f>IF([7]Mides!H728&gt;60,"X", "  ")</f>
        <v>X</v>
      </c>
      <c r="K736" s="315">
        <f>[7]Mides!N728</f>
        <v>0</v>
      </c>
      <c r="L736" s="315">
        <f>[7]Mides!K728</f>
        <v>0</v>
      </c>
      <c r="M736" s="315">
        <f>[7]Mides!L728</f>
        <v>0</v>
      </c>
      <c r="N736" s="315" t="str">
        <f>[7]Mides!M728</f>
        <v>x</v>
      </c>
      <c r="O736" s="315">
        <f t="shared" si="11"/>
        <v>0</v>
      </c>
      <c r="P736" s="315" t="str">
        <f>[7]Mides!R728</f>
        <v>Guatemala</v>
      </c>
      <c r="Q736" s="315" t="str">
        <f>[7]Mides!S728</f>
        <v>Guatemala</v>
      </c>
      <c r="R736" s="10"/>
      <c r="S736" s="10"/>
      <c r="T736" s="10"/>
      <c r="U736" s="10"/>
      <c r="V736" s="10"/>
      <c r="W736" s="10"/>
      <c r="X736" s="10"/>
      <c r="Y736" s="10"/>
    </row>
    <row r="737" spans="2:25" ht="15.6" x14ac:dyDescent="0.3">
      <c r="B737" s="311" t="str">
        <f>[7]Mides!E729</f>
        <v>Josue</v>
      </c>
      <c r="C737" s="312" t="str">
        <f>[7]Mides!D729</f>
        <v>Illescas</v>
      </c>
      <c r="D737" s="313" t="str">
        <f>IF([7]Mides!F729=1,"X"," ")</f>
        <v xml:space="preserve"> </v>
      </c>
      <c r="E737" s="313" t="str">
        <f>IF([7]Mides!F729=2,"X"," ")</f>
        <v>X</v>
      </c>
      <c r="F737" s="314" t="str">
        <f>[7]Mides!B729</f>
        <v>menor de edad</v>
      </c>
      <c r="G737" s="313" t="str">
        <f>IF(AND([7]Mides!H729&gt;=1,[7]Mides!H729&lt;=14),"X"," ")</f>
        <v>X</v>
      </c>
      <c r="H737" s="313" t="str">
        <f>IF(AND([7]Mides!H729&gt;=14,[7]Mides!H729&lt;=30),"X"," ")</f>
        <v xml:space="preserve"> </v>
      </c>
      <c r="I737" s="313" t="str">
        <f>IF(AND([7]Mides!H729&gt;=31,[7]Mides!H729&lt;=60),"X","  ")</f>
        <v xml:space="preserve">  </v>
      </c>
      <c r="J737" s="313" t="str">
        <f>IF([7]Mides!H729&gt;60,"X", "  ")</f>
        <v xml:space="preserve">  </v>
      </c>
      <c r="K737" s="315">
        <f>[7]Mides!N729</f>
        <v>0</v>
      </c>
      <c r="L737" s="315">
        <f>[7]Mides!K729</f>
        <v>0</v>
      </c>
      <c r="M737" s="315">
        <f>[7]Mides!L729</f>
        <v>0</v>
      </c>
      <c r="N737" s="315" t="str">
        <f>[7]Mides!M729</f>
        <v>x</v>
      </c>
      <c r="O737" s="315">
        <f t="shared" si="11"/>
        <v>0</v>
      </c>
      <c r="P737" s="315" t="str">
        <f>[7]Mides!R729</f>
        <v>Guatemala</v>
      </c>
      <c r="Q737" s="315" t="str">
        <f>[7]Mides!S729</f>
        <v>Guatemala</v>
      </c>
      <c r="R737" s="10"/>
      <c r="S737" s="10"/>
      <c r="T737" s="10"/>
      <c r="U737" s="10"/>
      <c r="V737" s="10"/>
      <c r="W737" s="10"/>
      <c r="X737" s="10"/>
      <c r="Y737" s="10"/>
    </row>
    <row r="738" spans="2:25" ht="15.6" x14ac:dyDescent="0.3">
      <c r="B738" s="311" t="str">
        <f>[7]Mides!E730</f>
        <v>Gabriel</v>
      </c>
      <c r="C738" s="312" t="str">
        <f>[7]Mides!D730</f>
        <v>Alvarez</v>
      </c>
      <c r="D738" s="313" t="str">
        <f>IF([7]Mides!F730=1,"X"," ")</f>
        <v xml:space="preserve"> </v>
      </c>
      <c r="E738" s="313" t="str">
        <f>IF([7]Mides!F730=2,"X"," ")</f>
        <v>X</v>
      </c>
      <c r="F738" s="314" t="str">
        <f>[7]Mides!B730</f>
        <v>menor de edad</v>
      </c>
      <c r="G738" s="313" t="str">
        <f>IF(AND([7]Mides!H730&gt;=1,[7]Mides!H730&lt;=14),"X"," ")</f>
        <v>X</v>
      </c>
      <c r="H738" s="313" t="str">
        <f>IF(AND([7]Mides!H730&gt;=14,[7]Mides!H730&lt;=30),"X"," ")</f>
        <v xml:space="preserve"> </v>
      </c>
      <c r="I738" s="313" t="str">
        <f>IF(AND([7]Mides!H730&gt;=31,[7]Mides!H730&lt;=60),"X","  ")</f>
        <v xml:space="preserve">  </v>
      </c>
      <c r="J738" s="313" t="str">
        <f>IF([7]Mides!H730&gt;60,"X", "  ")</f>
        <v xml:space="preserve">  </v>
      </c>
      <c r="K738" s="315">
        <f>[7]Mides!N730</f>
        <v>0</v>
      </c>
      <c r="L738" s="315">
        <f>[7]Mides!K730</f>
        <v>0</v>
      </c>
      <c r="M738" s="315">
        <f>[7]Mides!L730</f>
        <v>0</v>
      </c>
      <c r="N738" s="315" t="str">
        <f>[7]Mides!M730</f>
        <v>x</v>
      </c>
      <c r="O738" s="315">
        <f t="shared" si="11"/>
        <v>0</v>
      </c>
      <c r="P738" s="315" t="str">
        <f>[7]Mides!R730</f>
        <v>Guatemala</v>
      </c>
      <c r="Q738" s="315" t="str">
        <f>[7]Mides!S730</f>
        <v>Guatemala</v>
      </c>
      <c r="R738" s="10"/>
      <c r="S738" s="10"/>
      <c r="T738" s="10"/>
      <c r="U738" s="10"/>
      <c r="V738" s="10"/>
      <c r="W738" s="10"/>
      <c r="X738" s="10"/>
      <c r="Y738" s="10"/>
    </row>
    <row r="739" spans="2:25" ht="15.6" x14ac:dyDescent="0.3">
      <c r="B739" s="311" t="str">
        <f>[7]Mides!E731</f>
        <v>Core</v>
      </c>
      <c r="C739" s="312" t="str">
        <f>[7]Mides!D731</f>
        <v>Raimirez</v>
      </c>
      <c r="D739" s="313" t="str">
        <f>IF([7]Mides!F731=1,"X"," ")</f>
        <v>X</v>
      </c>
      <c r="E739" s="313" t="str">
        <f>IF([7]Mides!F731=2,"X"," ")</f>
        <v xml:space="preserve"> </v>
      </c>
      <c r="F739" s="314" t="str">
        <f>[7]Mides!B731</f>
        <v>menor de edad</v>
      </c>
      <c r="G739" s="313" t="str">
        <f>IF(AND([7]Mides!H731&gt;=1,[7]Mides!H731&lt;=14),"X"," ")</f>
        <v xml:space="preserve"> </v>
      </c>
      <c r="H739" s="313" t="str">
        <f>IF(AND([7]Mides!H731&gt;=14,[7]Mides!H731&lt;=30),"X"," ")</f>
        <v xml:space="preserve"> </v>
      </c>
      <c r="I739" s="313" t="str">
        <f>IF(AND([7]Mides!H731&gt;=31,[7]Mides!H731&lt;=60),"X","  ")</f>
        <v xml:space="preserve">  </v>
      </c>
      <c r="J739" s="313" t="str">
        <f>IF([7]Mides!H731&gt;60,"X", "  ")</f>
        <v xml:space="preserve">  </v>
      </c>
      <c r="K739" s="315">
        <f>[7]Mides!N731</f>
        <v>0</v>
      </c>
      <c r="L739" s="315">
        <f>[7]Mides!K731</f>
        <v>0</v>
      </c>
      <c r="M739" s="315">
        <f>[7]Mides!L731</f>
        <v>0</v>
      </c>
      <c r="N739" s="315" t="str">
        <f>[7]Mides!M731</f>
        <v>x</v>
      </c>
      <c r="O739" s="315">
        <f t="shared" si="11"/>
        <v>0</v>
      </c>
      <c r="P739" s="315" t="str">
        <f>[7]Mides!R731</f>
        <v>Guatemala</v>
      </c>
      <c r="Q739" s="315" t="str">
        <f>[7]Mides!S731</f>
        <v>Guatemala</v>
      </c>
      <c r="R739" s="10"/>
      <c r="S739" s="10"/>
      <c r="T739" s="10"/>
      <c r="U739" s="10"/>
      <c r="V739" s="10"/>
      <c r="W739" s="10"/>
      <c r="X739" s="10"/>
      <c r="Y739" s="10"/>
    </row>
    <row r="740" spans="2:25" ht="15.6" x14ac:dyDescent="0.3">
      <c r="B740" s="311" t="str">
        <f>[7]Mides!E732</f>
        <v xml:space="preserve">Ostin </v>
      </c>
      <c r="C740" s="312" t="str">
        <f>[7]Mides!D732</f>
        <v>Borrayo</v>
      </c>
      <c r="D740" s="313" t="str">
        <f>IF([7]Mides!F732=1,"X"," ")</f>
        <v xml:space="preserve"> </v>
      </c>
      <c r="E740" s="313" t="str">
        <f>IF([7]Mides!F732=2,"X"," ")</f>
        <v>X</v>
      </c>
      <c r="F740" s="314">
        <f>[7]Mides!B732</f>
        <v>2676262580101</v>
      </c>
      <c r="G740" s="313" t="str">
        <f>IF(AND([7]Mides!H732&gt;=1,[7]Mides!H732&lt;=14),"X"," ")</f>
        <v xml:space="preserve"> </v>
      </c>
      <c r="H740" s="313" t="str">
        <f>IF(AND([7]Mides!H732&gt;=14,[7]Mides!H732&lt;=30),"X"," ")</f>
        <v>X</v>
      </c>
      <c r="I740" s="313" t="str">
        <f>IF(AND([7]Mides!H732&gt;=31,[7]Mides!H732&lt;=60),"X","  ")</f>
        <v xml:space="preserve">  </v>
      </c>
      <c r="J740" s="313" t="str">
        <f>IF([7]Mides!H732&gt;60,"X", "  ")</f>
        <v xml:space="preserve">  </v>
      </c>
      <c r="K740" s="315">
        <f>[7]Mides!N732</f>
        <v>0</v>
      </c>
      <c r="L740" s="315">
        <f>[7]Mides!K732</f>
        <v>0</v>
      </c>
      <c r="M740" s="315">
        <f>[7]Mides!L732</f>
        <v>0</v>
      </c>
      <c r="N740" s="315" t="str">
        <f>[7]Mides!M732</f>
        <v>x</v>
      </c>
      <c r="O740" s="315">
        <f t="shared" si="11"/>
        <v>0</v>
      </c>
      <c r="P740" s="315" t="str">
        <f>[7]Mides!R732</f>
        <v>Guatemala</v>
      </c>
      <c r="Q740" s="315" t="str">
        <f>[7]Mides!S732</f>
        <v>Guatemala</v>
      </c>
      <c r="R740" s="10"/>
      <c r="S740" s="10"/>
      <c r="T740" s="10"/>
      <c r="U740" s="10"/>
      <c r="V740" s="10"/>
      <c r="W740" s="10"/>
      <c r="X740" s="10"/>
      <c r="Y740" s="10"/>
    </row>
    <row r="741" spans="2:25" ht="15.6" x14ac:dyDescent="0.3">
      <c r="B741" s="311" t="str">
        <f>[7]Mides!E733</f>
        <v>David</v>
      </c>
      <c r="C741" s="312" t="str">
        <f>[7]Mides!D733</f>
        <v>Guamuch</v>
      </c>
      <c r="D741" s="313" t="str">
        <f>IF([7]Mides!F733=1,"X"," ")</f>
        <v xml:space="preserve"> </v>
      </c>
      <c r="E741" s="313" t="str">
        <f>IF([7]Mides!F733=2,"X"," ")</f>
        <v>X</v>
      </c>
      <c r="F741" s="314" t="str">
        <f>[7]Mides!B733</f>
        <v>menor de edad</v>
      </c>
      <c r="G741" s="313" t="str">
        <f>IF(AND([7]Mides!H733&gt;=1,[7]Mides!H733&lt;=14),"X"," ")</f>
        <v>X</v>
      </c>
      <c r="H741" s="313" t="str">
        <f>IF(AND([7]Mides!H733&gt;=14,[7]Mides!H733&lt;=30),"X"," ")</f>
        <v xml:space="preserve"> </v>
      </c>
      <c r="I741" s="313" t="str">
        <f>IF(AND([7]Mides!H733&gt;=31,[7]Mides!H733&lt;=60),"X","  ")</f>
        <v xml:space="preserve">  </v>
      </c>
      <c r="J741" s="313" t="str">
        <f>IF([7]Mides!H733&gt;60,"X", "  ")</f>
        <v xml:space="preserve">  </v>
      </c>
      <c r="K741" s="315">
        <f>[7]Mides!N733</f>
        <v>0</v>
      </c>
      <c r="L741" s="315">
        <f>[7]Mides!K733</f>
        <v>0</v>
      </c>
      <c r="M741" s="315">
        <f>[7]Mides!L733</f>
        <v>0</v>
      </c>
      <c r="N741" s="315" t="str">
        <f>[7]Mides!M733</f>
        <v>x</v>
      </c>
      <c r="O741" s="315">
        <f t="shared" si="11"/>
        <v>0</v>
      </c>
      <c r="P741" s="315" t="str">
        <f>[7]Mides!R733</f>
        <v>Guatemala</v>
      </c>
      <c r="Q741" s="315" t="str">
        <f>[7]Mides!S733</f>
        <v>Guatemala</v>
      </c>
      <c r="R741" s="10"/>
      <c r="S741" s="10"/>
      <c r="T741" s="10"/>
      <c r="U741" s="10"/>
      <c r="V741" s="10"/>
      <c r="W741" s="10"/>
      <c r="X741" s="10"/>
      <c r="Y741" s="10"/>
    </row>
    <row r="742" spans="2:25" ht="15.6" x14ac:dyDescent="0.3">
      <c r="B742" s="311" t="str">
        <f>[7]Mides!E734</f>
        <v xml:space="preserve">Diego </v>
      </c>
      <c r="C742" s="312" t="str">
        <f>[7]Mides!D734</f>
        <v>Guamuch</v>
      </c>
      <c r="D742" s="313" t="str">
        <f>IF([7]Mides!F734=1,"X"," ")</f>
        <v xml:space="preserve"> </v>
      </c>
      <c r="E742" s="313" t="str">
        <f>IF([7]Mides!F734=2,"X"," ")</f>
        <v>X</v>
      </c>
      <c r="F742" s="314" t="str">
        <f>[7]Mides!B734</f>
        <v>menor de edad</v>
      </c>
      <c r="G742" s="313" t="str">
        <f>IF(AND([7]Mides!H734&gt;=1,[7]Mides!H734&lt;=14),"X"," ")</f>
        <v>X</v>
      </c>
      <c r="H742" s="313" t="str">
        <f>IF(AND([7]Mides!H734&gt;=14,[7]Mides!H734&lt;=30),"X"," ")</f>
        <v xml:space="preserve"> </v>
      </c>
      <c r="I742" s="313" t="str">
        <f>IF(AND([7]Mides!H734&gt;=31,[7]Mides!H734&lt;=60),"X","  ")</f>
        <v xml:space="preserve">  </v>
      </c>
      <c r="J742" s="313" t="str">
        <f>IF([7]Mides!H734&gt;60,"X", "  ")</f>
        <v xml:space="preserve">  </v>
      </c>
      <c r="K742" s="315">
        <f>[7]Mides!N734</f>
        <v>0</v>
      </c>
      <c r="L742" s="315">
        <f>[7]Mides!K734</f>
        <v>0</v>
      </c>
      <c r="M742" s="315">
        <f>[7]Mides!L734</f>
        <v>0</v>
      </c>
      <c r="N742" s="315" t="str">
        <f>[7]Mides!M734</f>
        <v>x</v>
      </c>
      <c r="O742" s="315">
        <f t="shared" si="11"/>
        <v>0</v>
      </c>
      <c r="P742" s="315" t="str">
        <f>[7]Mides!R734</f>
        <v>Guatemala</v>
      </c>
      <c r="Q742" s="315" t="str">
        <f>[7]Mides!S734</f>
        <v>Guatemala</v>
      </c>
      <c r="R742" s="10"/>
      <c r="S742" s="10"/>
      <c r="T742" s="10"/>
      <c r="U742" s="10"/>
      <c r="V742" s="10"/>
      <c r="W742" s="10"/>
      <c r="X742" s="10"/>
      <c r="Y742" s="10"/>
    </row>
    <row r="743" spans="2:25" ht="15.6" x14ac:dyDescent="0.3">
      <c r="B743" s="311" t="str">
        <f>[7]Mides!E735</f>
        <v>Josue</v>
      </c>
      <c r="C743" s="312" t="str">
        <f>[7]Mides!D735</f>
        <v>Guamuch</v>
      </c>
      <c r="D743" s="313" t="str">
        <f>IF([7]Mides!F735=1,"X"," ")</f>
        <v xml:space="preserve"> </v>
      </c>
      <c r="E743" s="313" t="str">
        <f>IF([7]Mides!F735=2,"X"," ")</f>
        <v>X</v>
      </c>
      <c r="F743" s="314" t="str">
        <f>[7]Mides!B735</f>
        <v>menor de edad</v>
      </c>
      <c r="G743" s="313" t="str">
        <f>IF(AND([7]Mides!H735&gt;=1,[7]Mides!H735&lt;=14),"X"," ")</f>
        <v>X</v>
      </c>
      <c r="H743" s="313" t="str">
        <f>IF(AND([7]Mides!H735&gt;=14,[7]Mides!H735&lt;=30),"X"," ")</f>
        <v xml:space="preserve"> </v>
      </c>
      <c r="I743" s="313" t="str">
        <f>IF(AND([7]Mides!H735&gt;=31,[7]Mides!H735&lt;=60),"X","  ")</f>
        <v xml:space="preserve">  </v>
      </c>
      <c r="J743" s="313" t="str">
        <f>IF([7]Mides!H735&gt;60,"X", "  ")</f>
        <v xml:space="preserve">  </v>
      </c>
      <c r="K743" s="315">
        <f>[7]Mides!N735</f>
        <v>0</v>
      </c>
      <c r="L743" s="315">
        <f>[7]Mides!K735</f>
        <v>0</v>
      </c>
      <c r="M743" s="315">
        <f>[7]Mides!L735</f>
        <v>0</v>
      </c>
      <c r="N743" s="315" t="str">
        <f>[7]Mides!M735</f>
        <v>x</v>
      </c>
      <c r="O743" s="315">
        <f t="shared" si="11"/>
        <v>0</v>
      </c>
      <c r="P743" s="315" t="str">
        <f>[7]Mides!R735</f>
        <v>Guatemala</v>
      </c>
      <c r="Q743" s="315" t="str">
        <f>[7]Mides!S735</f>
        <v>Guatemala</v>
      </c>
      <c r="R743" s="10"/>
      <c r="S743" s="10"/>
      <c r="T743" s="10"/>
      <c r="U743" s="10"/>
      <c r="V743" s="10"/>
      <c r="W743" s="10"/>
      <c r="X743" s="10"/>
      <c r="Y743" s="10"/>
    </row>
    <row r="744" spans="2:25" ht="15.6" x14ac:dyDescent="0.3">
      <c r="B744" s="311" t="str">
        <f>[7]Mides!E736</f>
        <v>Antonio</v>
      </c>
      <c r="C744" s="312" t="str">
        <f>[7]Mides!D736</f>
        <v>Guamuch</v>
      </c>
      <c r="D744" s="313" t="str">
        <f>IF([7]Mides!F736=1,"X"," ")</f>
        <v xml:space="preserve"> </v>
      </c>
      <c r="E744" s="313" t="str">
        <f>IF([7]Mides!F736=2,"X"," ")</f>
        <v>X</v>
      </c>
      <c r="F744" s="314" t="str">
        <f>[7]Mides!B736</f>
        <v>menor de edad</v>
      </c>
      <c r="G744" s="313" t="str">
        <f>IF(AND([7]Mides!H736&gt;=1,[7]Mides!H736&lt;=14),"X"," ")</f>
        <v>X</v>
      </c>
      <c r="H744" s="313" t="str">
        <f>IF(AND([7]Mides!H736&gt;=14,[7]Mides!H736&lt;=30),"X"," ")</f>
        <v xml:space="preserve"> </v>
      </c>
      <c r="I744" s="313" t="str">
        <f>IF(AND([7]Mides!H736&gt;=31,[7]Mides!H736&lt;=60),"X","  ")</f>
        <v xml:space="preserve">  </v>
      </c>
      <c r="J744" s="313" t="str">
        <f>IF([7]Mides!H736&gt;60,"X", "  ")</f>
        <v xml:space="preserve">  </v>
      </c>
      <c r="K744" s="315">
        <f>[7]Mides!N736</f>
        <v>0</v>
      </c>
      <c r="L744" s="315">
        <f>[7]Mides!K736</f>
        <v>0</v>
      </c>
      <c r="M744" s="315">
        <f>[7]Mides!L736</f>
        <v>0</v>
      </c>
      <c r="N744" s="315" t="str">
        <f>[7]Mides!M736</f>
        <v>x</v>
      </c>
      <c r="O744" s="315">
        <f t="shared" si="11"/>
        <v>0</v>
      </c>
      <c r="P744" s="315" t="str">
        <f>[7]Mides!R736</f>
        <v>Guatemala</v>
      </c>
      <c r="Q744" s="315" t="str">
        <f>[7]Mides!S736</f>
        <v>Guatemala</v>
      </c>
      <c r="R744" s="10"/>
      <c r="S744" s="10"/>
      <c r="T744" s="10"/>
      <c r="U744" s="10"/>
      <c r="V744" s="10"/>
      <c r="W744" s="10"/>
      <c r="X744" s="10"/>
      <c r="Y744" s="10"/>
    </row>
    <row r="745" spans="2:25" ht="15.6" x14ac:dyDescent="0.3">
      <c r="B745" s="311" t="str">
        <f>[7]Mides!E737</f>
        <v>vitalina</v>
      </c>
      <c r="C745" s="312" t="str">
        <f>[7]Mides!D737</f>
        <v>Sacarias</v>
      </c>
      <c r="D745" s="313" t="str">
        <f>IF([7]Mides!F737=1,"X"," ")</f>
        <v>X</v>
      </c>
      <c r="E745" s="313" t="str">
        <f>IF([7]Mides!F737=2,"X"," ")</f>
        <v xml:space="preserve"> </v>
      </c>
      <c r="F745" s="314">
        <f>[7]Mides!B737</f>
        <v>1734694001401</v>
      </c>
      <c r="G745" s="313" t="str">
        <f>IF(AND([7]Mides!H737&gt;=1,[7]Mides!H737&lt;=14),"X"," ")</f>
        <v xml:space="preserve"> </v>
      </c>
      <c r="H745" s="313" t="str">
        <f>IF(AND([7]Mides!H737&gt;=14,[7]Mides!H737&lt;=30),"X"," ")</f>
        <v xml:space="preserve"> </v>
      </c>
      <c r="I745" s="313" t="str">
        <f>IF(AND([7]Mides!H737&gt;=31,[7]Mides!H737&lt;=60),"X","  ")</f>
        <v>X</v>
      </c>
      <c r="J745" s="313" t="str">
        <f>IF([7]Mides!H737&gt;60,"X", "  ")</f>
        <v xml:space="preserve">  </v>
      </c>
      <c r="K745" s="315">
        <f>[7]Mides!N737</f>
        <v>0</v>
      </c>
      <c r="L745" s="315">
        <f>[7]Mides!K737</f>
        <v>0</v>
      </c>
      <c r="M745" s="315">
        <f>[7]Mides!L737</f>
        <v>0</v>
      </c>
      <c r="N745" s="315" t="str">
        <f>[7]Mides!M737</f>
        <v>x</v>
      </c>
      <c r="O745" s="315">
        <f t="shared" si="11"/>
        <v>0</v>
      </c>
      <c r="P745" s="315" t="str">
        <f>[7]Mides!R737</f>
        <v>Guatemala</v>
      </c>
      <c r="Q745" s="315" t="str">
        <f>[7]Mides!S737</f>
        <v>Guatemala</v>
      </c>
      <c r="R745" s="10"/>
      <c r="S745" s="10"/>
      <c r="T745" s="10"/>
      <c r="U745" s="10"/>
      <c r="V745" s="10"/>
      <c r="W745" s="10"/>
      <c r="X745" s="10"/>
      <c r="Y745" s="10"/>
    </row>
    <row r="746" spans="2:25" ht="15.6" x14ac:dyDescent="0.3">
      <c r="B746" s="311" t="str">
        <f>[7]Mides!E738</f>
        <v>Angel</v>
      </c>
      <c r="C746" s="312" t="str">
        <f>[7]Mides!D738</f>
        <v>Mendoza</v>
      </c>
      <c r="D746" s="313" t="str">
        <f>IF([7]Mides!F738=1,"X"," ")</f>
        <v xml:space="preserve"> </v>
      </c>
      <c r="E746" s="313" t="str">
        <f>IF([7]Mides!F738=2,"X"," ")</f>
        <v>X</v>
      </c>
      <c r="F746" s="314" t="str">
        <f>[7]Mides!B738</f>
        <v>menor de edad</v>
      </c>
      <c r="G746" s="313" t="str">
        <f>IF(AND([7]Mides!H738&gt;=1,[7]Mides!H738&lt;=14),"X"," ")</f>
        <v>X</v>
      </c>
      <c r="H746" s="313" t="str">
        <f>IF(AND([7]Mides!H738&gt;=14,[7]Mides!H738&lt;=30),"X"," ")</f>
        <v xml:space="preserve"> </v>
      </c>
      <c r="I746" s="313" t="str">
        <f>IF(AND([7]Mides!H738&gt;=31,[7]Mides!H738&lt;=60),"X","  ")</f>
        <v xml:space="preserve">  </v>
      </c>
      <c r="J746" s="313" t="str">
        <f>IF([7]Mides!H738&gt;60,"X", "  ")</f>
        <v xml:space="preserve">  </v>
      </c>
      <c r="K746" s="315">
        <f>[7]Mides!N738</f>
        <v>0</v>
      </c>
      <c r="L746" s="315">
        <f>[7]Mides!K738</f>
        <v>0</v>
      </c>
      <c r="M746" s="315">
        <f>[7]Mides!L738</f>
        <v>0</v>
      </c>
      <c r="N746" s="315" t="str">
        <f>[7]Mides!M738</f>
        <v>x</v>
      </c>
      <c r="O746" s="315">
        <f t="shared" si="11"/>
        <v>0</v>
      </c>
      <c r="P746" s="315" t="str">
        <f>[7]Mides!R738</f>
        <v>Guatemala</v>
      </c>
      <c r="Q746" s="315" t="str">
        <f>[7]Mides!S738</f>
        <v>Guatemala</v>
      </c>
      <c r="R746" s="10"/>
      <c r="S746" s="10"/>
      <c r="T746" s="10"/>
      <c r="U746" s="10"/>
      <c r="V746" s="10"/>
      <c r="W746" s="10"/>
      <c r="X746" s="10"/>
      <c r="Y746" s="10"/>
    </row>
    <row r="747" spans="2:25" ht="15.6" x14ac:dyDescent="0.3">
      <c r="B747" s="311" t="str">
        <f>[7]Mides!E739</f>
        <v>Diego</v>
      </c>
      <c r="C747" s="312" t="str">
        <f>[7]Mides!D739</f>
        <v>Mendoza</v>
      </c>
      <c r="D747" s="313" t="str">
        <f>IF([7]Mides!F739=1,"X"," ")</f>
        <v xml:space="preserve"> </v>
      </c>
      <c r="E747" s="313" t="str">
        <f>IF([7]Mides!F739=2,"X"," ")</f>
        <v>X</v>
      </c>
      <c r="F747" s="314" t="str">
        <f>[7]Mides!B739</f>
        <v>menor de edad</v>
      </c>
      <c r="G747" s="313" t="str">
        <f>IF(AND([7]Mides!H739&gt;=1,[7]Mides!H739&lt;=14),"X"," ")</f>
        <v>X</v>
      </c>
      <c r="H747" s="313" t="str">
        <f>IF(AND([7]Mides!H739&gt;=14,[7]Mides!H739&lt;=30),"X"," ")</f>
        <v xml:space="preserve"> </v>
      </c>
      <c r="I747" s="313" t="str">
        <f>IF(AND([7]Mides!H739&gt;=31,[7]Mides!H739&lt;=60),"X","  ")</f>
        <v xml:space="preserve">  </v>
      </c>
      <c r="J747" s="313" t="str">
        <f>IF([7]Mides!H739&gt;60,"X", "  ")</f>
        <v xml:space="preserve">  </v>
      </c>
      <c r="K747" s="315">
        <f>[7]Mides!N739</f>
        <v>0</v>
      </c>
      <c r="L747" s="315">
        <f>[7]Mides!K739</f>
        <v>0</v>
      </c>
      <c r="M747" s="315">
        <f>[7]Mides!L739</f>
        <v>0</v>
      </c>
      <c r="N747" s="315" t="str">
        <f>[7]Mides!M739</f>
        <v>x</v>
      </c>
      <c r="O747" s="315">
        <f t="shared" si="11"/>
        <v>0</v>
      </c>
      <c r="P747" s="315" t="str">
        <f>[7]Mides!R739</f>
        <v>Guatemala</v>
      </c>
      <c r="Q747" s="315" t="str">
        <f>[7]Mides!S739</f>
        <v>Guatemala</v>
      </c>
      <c r="R747" s="10"/>
      <c r="S747" s="10"/>
      <c r="T747" s="10"/>
      <c r="U747" s="10"/>
      <c r="V747" s="10"/>
      <c r="W747" s="10"/>
      <c r="X747" s="10"/>
      <c r="Y747" s="10"/>
    </row>
    <row r="748" spans="2:25" ht="15.6" x14ac:dyDescent="0.3">
      <c r="B748" s="311" t="str">
        <f>[7]Mides!E740</f>
        <v>Izabela</v>
      </c>
      <c r="C748" s="312" t="str">
        <f>[7]Mides!D740</f>
        <v>Mendoza</v>
      </c>
      <c r="D748" s="313" t="str">
        <f>IF([7]Mides!F740=1,"X"," ")</f>
        <v>X</v>
      </c>
      <c r="E748" s="313" t="str">
        <f>IF([7]Mides!F740=2,"X"," ")</f>
        <v xml:space="preserve"> </v>
      </c>
      <c r="F748" s="314" t="str">
        <f>[7]Mides!B740</f>
        <v>menor de edad</v>
      </c>
      <c r="G748" s="313" t="str">
        <f>IF(AND([7]Mides!H740&gt;=1,[7]Mides!H740&lt;=14),"X"," ")</f>
        <v>X</v>
      </c>
      <c r="H748" s="313" t="str">
        <f>IF(AND([7]Mides!H740&gt;=14,[7]Mides!H740&lt;=30),"X"," ")</f>
        <v xml:space="preserve"> </v>
      </c>
      <c r="I748" s="313" t="str">
        <f>IF(AND([7]Mides!H740&gt;=31,[7]Mides!H740&lt;=60),"X","  ")</f>
        <v xml:space="preserve">  </v>
      </c>
      <c r="J748" s="313" t="str">
        <f>IF([7]Mides!H740&gt;60,"X", "  ")</f>
        <v xml:space="preserve">  </v>
      </c>
      <c r="K748" s="315">
        <f>[7]Mides!N740</f>
        <v>0</v>
      </c>
      <c r="L748" s="315">
        <f>[7]Mides!K740</f>
        <v>0</v>
      </c>
      <c r="M748" s="315">
        <f>[7]Mides!L740</f>
        <v>0</v>
      </c>
      <c r="N748" s="315" t="str">
        <f>[7]Mides!M740</f>
        <v>x</v>
      </c>
      <c r="O748" s="315">
        <f t="shared" si="11"/>
        <v>0</v>
      </c>
      <c r="P748" s="315" t="str">
        <f>[7]Mides!R740</f>
        <v>Guatemala</v>
      </c>
      <c r="Q748" s="315" t="str">
        <f>[7]Mides!S740</f>
        <v>Guatemala</v>
      </c>
      <c r="R748" s="10"/>
      <c r="S748" s="10"/>
      <c r="T748" s="10"/>
      <c r="U748" s="10"/>
      <c r="V748" s="10"/>
      <c r="W748" s="10"/>
      <c r="X748" s="10"/>
      <c r="Y748" s="10"/>
    </row>
    <row r="749" spans="2:25" ht="15.6" x14ac:dyDescent="0.3">
      <c r="B749" s="311" t="str">
        <f>[7]Mides!E741</f>
        <v>Warner</v>
      </c>
      <c r="C749" s="312" t="str">
        <f>[7]Mides!D741</f>
        <v>Garcia</v>
      </c>
      <c r="D749" s="313" t="str">
        <f>IF([7]Mides!F741=1,"X"," ")</f>
        <v xml:space="preserve"> </v>
      </c>
      <c r="E749" s="313" t="str">
        <f>IF([7]Mides!F741=2,"X"," ")</f>
        <v>X</v>
      </c>
      <c r="F749" s="314">
        <f>[7]Mides!B741</f>
        <v>2567397810114</v>
      </c>
      <c r="G749" s="313" t="str">
        <f>IF(AND([7]Mides!H741&gt;=1,[7]Mides!H741&lt;=14),"X"," ")</f>
        <v xml:space="preserve"> </v>
      </c>
      <c r="H749" s="313" t="str">
        <f>IF(AND([7]Mides!H741&gt;=14,[7]Mides!H741&lt;=30),"X"," ")</f>
        <v>X</v>
      </c>
      <c r="I749" s="313" t="str">
        <f>IF(AND([7]Mides!H741&gt;=31,[7]Mides!H741&lt;=60),"X","  ")</f>
        <v xml:space="preserve">  </v>
      </c>
      <c r="J749" s="313" t="str">
        <f>IF([7]Mides!H741&gt;60,"X", "  ")</f>
        <v xml:space="preserve">  </v>
      </c>
      <c r="K749" s="315">
        <f>[7]Mides!N741</f>
        <v>0</v>
      </c>
      <c r="L749" s="315">
        <f>[7]Mides!K741</f>
        <v>0</v>
      </c>
      <c r="M749" s="315">
        <f>[7]Mides!L741</f>
        <v>0</v>
      </c>
      <c r="N749" s="315" t="str">
        <f>[7]Mides!M741</f>
        <v>x</v>
      </c>
      <c r="O749" s="315">
        <f t="shared" si="11"/>
        <v>0</v>
      </c>
      <c r="P749" s="315" t="str">
        <f>[7]Mides!R741</f>
        <v>Guatemala</v>
      </c>
      <c r="Q749" s="315" t="str">
        <f>[7]Mides!S741</f>
        <v>Guatemala</v>
      </c>
      <c r="R749" s="10"/>
      <c r="S749" s="10"/>
      <c r="T749" s="10"/>
      <c r="U749" s="10"/>
      <c r="V749" s="10"/>
      <c r="W749" s="10"/>
      <c r="X749" s="10"/>
      <c r="Y749" s="10"/>
    </row>
    <row r="750" spans="2:25" ht="15.6" x14ac:dyDescent="0.3">
      <c r="B750" s="311" t="str">
        <f>[7]Mides!E742</f>
        <v>Camila</v>
      </c>
      <c r="C750" s="312" t="str">
        <f>[7]Mides!D742</f>
        <v>Gaspar</v>
      </c>
      <c r="D750" s="313" t="str">
        <f>IF([7]Mides!F742=1,"X"," ")</f>
        <v>X</v>
      </c>
      <c r="E750" s="313" t="str">
        <f>IF([7]Mides!F742=2,"X"," ")</f>
        <v xml:space="preserve"> </v>
      </c>
      <c r="F750" s="314" t="str">
        <f>[7]Mides!B742</f>
        <v>menor de edad</v>
      </c>
      <c r="G750" s="313" t="str">
        <f>IF(AND([7]Mides!H742&gt;=1,[7]Mides!H742&lt;=14),"X"," ")</f>
        <v xml:space="preserve"> </v>
      </c>
      <c r="H750" s="313" t="str">
        <f>IF(AND([7]Mides!H742&gt;=14,[7]Mides!H742&lt;=30),"X"," ")</f>
        <v xml:space="preserve"> </v>
      </c>
      <c r="I750" s="313" t="str">
        <f>IF(AND([7]Mides!H742&gt;=31,[7]Mides!H742&lt;=60),"X","  ")</f>
        <v xml:space="preserve">  </v>
      </c>
      <c r="J750" s="313" t="str">
        <f>IF([7]Mides!H742&gt;60,"X", "  ")</f>
        <v>X</v>
      </c>
      <c r="K750" s="315">
        <f>[7]Mides!N742</f>
        <v>0</v>
      </c>
      <c r="L750" s="315">
        <f>[7]Mides!K742</f>
        <v>0</v>
      </c>
      <c r="M750" s="315">
        <f>[7]Mides!L742</f>
        <v>0</v>
      </c>
      <c r="N750" s="315" t="str">
        <f>[7]Mides!M742</f>
        <v>x</v>
      </c>
      <c r="O750" s="315">
        <f t="shared" si="11"/>
        <v>0</v>
      </c>
      <c r="P750" s="315" t="str">
        <f>[7]Mides!R742</f>
        <v>Guatemala</v>
      </c>
      <c r="Q750" s="315" t="str">
        <f>[7]Mides!S742</f>
        <v>Guatemala</v>
      </c>
      <c r="R750" s="10"/>
      <c r="S750" s="10"/>
      <c r="T750" s="10"/>
      <c r="U750" s="10"/>
      <c r="V750" s="10"/>
      <c r="W750" s="10"/>
      <c r="X750" s="10"/>
      <c r="Y750" s="10"/>
    </row>
    <row r="751" spans="2:25" ht="15.6" x14ac:dyDescent="0.3">
      <c r="B751" s="311" t="str">
        <f>[7]Mides!E743</f>
        <v>Ana</v>
      </c>
      <c r="C751" s="312" t="str">
        <f>[7]Mides!D743</f>
        <v>Quinteros</v>
      </c>
      <c r="D751" s="313" t="str">
        <f>IF([7]Mides!F743=1,"X"," ")</f>
        <v>X</v>
      </c>
      <c r="E751" s="313" t="str">
        <f>IF([7]Mides!F743=2,"X"," ")</f>
        <v xml:space="preserve"> </v>
      </c>
      <c r="F751" s="314">
        <f>[7]Mides!B743</f>
        <v>2086713070110</v>
      </c>
      <c r="G751" s="313" t="str">
        <f>IF(AND([7]Mides!H743&gt;=1,[7]Mides!H743&lt;=14),"X"," ")</f>
        <v xml:space="preserve"> </v>
      </c>
      <c r="H751" s="313" t="str">
        <f>IF(AND([7]Mides!H743&gt;=14,[7]Mides!H743&lt;=30),"X"," ")</f>
        <v>X</v>
      </c>
      <c r="I751" s="313" t="str">
        <f>IF(AND([7]Mides!H743&gt;=31,[7]Mides!H743&lt;=60),"X","  ")</f>
        <v xml:space="preserve">  </v>
      </c>
      <c r="J751" s="313" t="str">
        <f>IF([7]Mides!H743&gt;60,"X", "  ")</f>
        <v xml:space="preserve">  </v>
      </c>
      <c r="K751" s="315">
        <f>[7]Mides!N743</f>
        <v>0</v>
      </c>
      <c r="L751" s="315">
        <f>[7]Mides!K743</f>
        <v>0</v>
      </c>
      <c r="M751" s="315">
        <f>[7]Mides!L743</f>
        <v>0</v>
      </c>
      <c r="N751" s="315" t="str">
        <f>[7]Mides!M743</f>
        <v>x</v>
      </c>
      <c r="O751" s="315">
        <f t="shared" si="11"/>
        <v>0</v>
      </c>
      <c r="P751" s="315" t="str">
        <f>[7]Mides!R743</f>
        <v>Guatemala</v>
      </c>
      <c r="Q751" s="315" t="str">
        <f>[7]Mides!S743</f>
        <v>Guatemala</v>
      </c>
      <c r="R751" s="10"/>
      <c r="S751" s="10"/>
      <c r="T751" s="10"/>
      <c r="U751" s="10"/>
      <c r="V751" s="10"/>
      <c r="W751" s="10"/>
      <c r="X751" s="10"/>
      <c r="Y751" s="10"/>
    </row>
    <row r="752" spans="2:25" ht="15.6" x14ac:dyDescent="0.3">
      <c r="B752" s="311" t="str">
        <f>[7]Mides!E744</f>
        <v>Katia</v>
      </c>
      <c r="C752" s="312" t="str">
        <f>[7]Mides!D744</f>
        <v>Gonzalez</v>
      </c>
      <c r="D752" s="313" t="str">
        <f>IF([7]Mides!F744=1,"X"," ")</f>
        <v>X</v>
      </c>
      <c r="E752" s="313" t="str">
        <f>IF([7]Mides!F744=2,"X"," ")</f>
        <v xml:space="preserve"> </v>
      </c>
      <c r="F752" s="314">
        <f>[7]Mides!B744</f>
        <v>2215065430408</v>
      </c>
      <c r="G752" s="313" t="str">
        <f>IF(AND([7]Mides!H744&gt;=1,[7]Mides!H744&lt;=14),"X"," ")</f>
        <v xml:space="preserve"> </v>
      </c>
      <c r="H752" s="313" t="str">
        <f>IF(AND([7]Mides!H744&gt;=14,[7]Mides!H744&lt;=30),"X"," ")</f>
        <v xml:space="preserve"> </v>
      </c>
      <c r="I752" s="313" t="str">
        <f>IF(AND([7]Mides!H744&gt;=31,[7]Mides!H744&lt;=60),"X","  ")</f>
        <v>X</v>
      </c>
      <c r="J752" s="313" t="str">
        <f>IF([7]Mides!H744&gt;60,"X", "  ")</f>
        <v xml:space="preserve">  </v>
      </c>
      <c r="K752" s="315">
        <f>[7]Mides!N744</f>
        <v>0</v>
      </c>
      <c r="L752" s="315">
        <f>[7]Mides!K744</f>
        <v>0</v>
      </c>
      <c r="M752" s="315">
        <f>[7]Mides!L744</f>
        <v>0</v>
      </c>
      <c r="N752" s="315" t="str">
        <f>[7]Mides!M744</f>
        <v>x</v>
      </c>
      <c r="O752" s="315">
        <f t="shared" si="11"/>
        <v>0</v>
      </c>
      <c r="P752" s="315" t="str">
        <f>[7]Mides!R744</f>
        <v>Guatemala</v>
      </c>
      <c r="Q752" s="315" t="str">
        <f>[7]Mides!S744</f>
        <v>Guatemala</v>
      </c>
      <c r="R752" s="10"/>
      <c r="S752" s="10"/>
      <c r="T752" s="10"/>
      <c r="U752" s="10"/>
      <c r="V752" s="10"/>
      <c r="W752" s="10"/>
      <c r="X752" s="10"/>
      <c r="Y752" s="10"/>
    </row>
    <row r="753" spans="2:25" ht="15.6" x14ac:dyDescent="0.3">
      <c r="B753" s="311" t="str">
        <f>[7]Mides!E745</f>
        <v>Josue</v>
      </c>
      <c r="C753" s="312" t="str">
        <f>[7]Mides!D745</f>
        <v>Illescas</v>
      </c>
      <c r="D753" s="313" t="str">
        <f>IF([7]Mides!F745=1,"X"," ")</f>
        <v xml:space="preserve"> </v>
      </c>
      <c r="E753" s="313" t="str">
        <f>IF([7]Mides!F745=2,"X"," ")</f>
        <v>X</v>
      </c>
      <c r="F753" s="314" t="str">
        <f>[7]Mides!B745</f>
        <v>menor de edad</v>
      </c>
      <c r="G753" s="313" t="str">
        <f>IF(AND([7]Mides!H745&gt;=1,[7]Mides!H745&lt;=14),"X"," ")</f>
        <v>X</v>
      </c>
      <c r="H753" s="313" t="str">
        <f>IF(AND([7]Mides!H745&gt;=14,[7]Mides!H745&lt;=30),"X"," ")</f>
        <v xml:space="preserve"> </v>
      </c>
      <c r="I753" s="313" t="str">
        <f>IF(AND([7]Mides!H745&gt;=31,[7]Mides!H745&lt;=60),"X","  ")</f>
        <v xml:space="preserve">  </v>
      </c>
      <c r="J753" s="313" t="str">
        <f>IF([7]Mides!H745&gt;60,"X", "  ")</f>
        <v xml:space="preserve">  </v>
      </c>
      <c r="K753" s="315">
        <f>[7]Mides!N745</f>
        <v>0</v>
      </c>
      <c r="L753" s="315">
        <f>[7]Mides!K745</f>
        <v>0</v>
      </c>
      <c r="M753" s="315">
        <f>[7]Mides!L745</f>
        <v>0</v>
      </c>
      <c r="N753" s="315" t="str">
        <f>[7]Mides!M745</f>
        <v>x</v>
      </c>
      <c r="O753" s="315">
        <f t="shared" si="11"/>
        <v>0</v>
      </c>
      <c r="P753" s="315" t="str">
        <f>[7]Mides!R745</f>
        <v>Guatemala</v>
      </c>
      <c r="Q753" s="315" t="str">
        <f>[7]Mides!S745</f>
        <v>Guatemala</v>
      </c>
      <c r="R753" s="10"/>
      <c r="S753" s="10"/>
      <c r="T753" s="10"/>
      <c r="U753" s="10"/>
      <c r="V753" s="10"/>
      <c r="W753" s="10"/>
      <c r="X753" s="10"/>
      <c r="Y753" s="10"/>
    </row>
    <row r="754" spans="2:25" ht="15.6" x14ac:dyDescent="0.3">
      <c r="B754" s="311" t="str">
        <f>[7]Mides!E746</f>
        <v>Franklin</v>
      </c>
      <c r="C754" s="312" t="str">
        <f>[7]Mides!D746</f>
        <v>Diaz</v>
      </c>
      <c r="D754" s="313" t="str">
        <f>IF([7]Mides!F746=1,"X"," ")</f>
        <v xml:space="preserve"> </v>
      </c>
      <c r="E754" s="313" t="str">
        <f>IF([7]Mides!F746=2,"X"," ")</f>
        <v>X</v>
      </c>
      <c r="F754" s="314" t="str">
        <f>[7]Mides!B746</f>
        <v>menor de edad</v>
      </c>
      <c r="G754" s="313" t="str">
        <f>IF(AND([7]Mides!H746&gt;=1,[7]Mides!H746&lt;=14),"X"," ")</f>
        <v>X</v>
      </c>
      <c r="H754" s="313" t="str">
        <f>IF(AND([7]Mides!H746&gt;=14,[7]Mides!H746&lt;=30),"X"," ")</f>
        <v xml:space="preserve"> </v>
      </c>
      <c r="I754" s="313" t="str">
        <f>IF(AND([7]Mides!H746&gt;=31,[7]Mides!H746&lt;=60),"X","  ")</f>
        <v xml:space="preserve">  </v>
      </c>
      <c r="J754" s="313" t="str">
        <f>IF([7]Mides!H746&gt;60,"X", "  ")</f>
        <v xml:space="preserve">  </v>
      </c>
      <c r="K754" s="315">
        <f>[7]Mides!N746</f>
        <v>0</v>
      </c>
      <c r="L754" s="315">
        <f>[7]Mides!K746</f>
        <v>0</v>
      </c>
      <c r="M754" s="315">
        <f>[7]Mides!L746</f>
        <v>0</v>
      </c>
      <c r="N754" s="315" t="str">
        <f>[7]Mides!M746</f>
        <v>x</v>
      </c>
      <c r="O754" s="315">
        <f t="shared" si="11"/>
        <v>0</v>
      </c>
      <c r="P754" s="315" t="str">
        <f>[7]Mides!R746</f>
        <v>Guatemala</v>
      </c>
      <c r="Q754" s="315" t="str">
        <f>[7]Mides!S746</f>
        <v>Guatemala</v>
      </c>
      <c r="R754" s="10"/>
      <c r="S754" s="10"/>
      <c r="T754" s="10"/>
      <c r="U754" s="10"/>
      <c r="V754" s="10"/>
      <c r="W754" s="10"/>
      <c r="X754" s="10"/>
      <c r="Y754" s="10"/>
    </row>
    <row r="755" spans="2:25" ht="15.6" x14ac:dyDescent="0.3">
      <c r="B755" s="311" t="str">
        <f>[7]Mides!E747</f>
        <v>Kelver</v>
      </c>
      <c r="C755" s="312" t="str">
        <f>[7]Mides!D747</f>
        <v>Diaz</v>
      </c>
      <c r="D755" s="313" t="str">
        <f>IF([7]Mides!F747=1,"X"," ")</f>
        <v xml:space="preserve"> </v>
      </c>
      <c r="E755" s="313" t="str">
        <f>IF([7]Mides!F747=2,"X"," ")</f>
        <v>X</v>
      </c>
      <c r="F755" s="314" t="str">
        <f>[7]Mides!B747</f>
        <v>menor de edad</v>
      </c>
      <c r="G755" s="313" t="str">
        <f>IF(AND([7]Mides!H747&gt;=1,[7]Mides!H747&lt;=14),"X"," ")</f>
        <v>X</v>
      </c>
      <c r="H755" s="313" t="str">
        <f>IF(AND([7]Mides!H747&gt;=14,[7]Mides!H747&lt;=30),"X"," ")</f>
        <v xml:space="preserve"> </v>
      </c>
      <c r="I755" s="313" t="str">
        <f>IF(AND([7]Mides!H747&gt;=31,[7]Mides!H747&lt;=60),"X","  ")</f>
        <v xml:space="preserve">  </v>
      </c>
      <c r="J755" s="313" t="str">
        <f>IF([7]Mides!H747&gt;60,"X", "  ")</f>
        <v xml:space="preserve">  </v>
      </c>
      <c r="K755" s="315">
        <f>[7]Mides!N747</f>
        <v>0</v>
      </c>
      <c r="L755" s="315">
        <f>[7]Mides!K747</f>
        <v>0</v>
      </c>
      <c r="M755" s="315">
        <f>[7]Mides!L747</f>
        <v>0</v>
      </c>
      <c r="N755" s="315" t="str">
        <f>[7]Mides!M747</f>
        <v>x</v>
      </c>
      <c r="O755" s="315">
        <f t="shared" si="11"/>
        <v>0</v>
      </c>
      <c r="P755" s="315" t="str">
        <f>[7]Mides!R747</f>
        <v>Guatemala</v>
      </c>
      <c r="Q755" s="315" t="str">
        <f>[7]Mides!S747</f>
        <v>Guatemala</v>
      </c>
      <c r="R755" s="10"/>
      <c r="S755" s="10"/>
      <c r="T755" s="10"/>
      <c r="U755" s="10"/>
      <c r="V755" s="10"/>
      <c r="W755" s="10"/>
      <c r="X755" s="10"/>
      <c r="Y755" s="10"/>
    </row>
    <row r="756" spans="2:25" ht="15.6" x14ac:dyDescent="0.3">
      <c r="B756" s="311" t="str">
        <f>[7]Mides!E748</f>
        <v>Gabriel</v>
      </c>
      <c r="C756" s="312" t="str">
        <f>[7]Mides!D748</f>
        <v>Alvarez</v>
      </c>
      <c r="D756" s="313" t="str">
        <f>IF([7]Mides!F748=1,"X"," ")</f>
        <v xml:space="preserve"> </v>
      </c>
      <c r="E756" s="313" t="str">
        <f>IF([7]Mides!F748=2,"X"," ")</f>
        <v>X</v>
      </c>
      <c r="F756" s="314" t="str">
        <f>[7]Mides!B748</f>
        <v>menor de edad</v>
      </c>
      <c r="G756" s="313" t="str">
        <f>IF(AND([7]Mides!H748&gt;=1,[7]Mides!H748&lt;=14),"X"," ")</f>
        <v>X</v>
      </c>
      <c r="H756" s="313" t="str">
        <f>IF(AND([7]Mides!H748&gt;=14,[7]Mides!H748&lt;=30),"X"," ")</f>
        <v xml:space="preserve"> </v>
      </c>
      <c r="I756" s="313" t="str">
        <f>IF(AND([7]Mides!H748&gt;=31,[7]Mides!H748&lt;=60),"X","  ")</f>
        <v xml:space="preserve">  </v>
      </c>
      <c r="J756" s="313" t="str">
        <f>IF([7]Mides!H748&gt;60,"X", "  ")</f>
        <v xml:space="preserve">  </v>
      </c>
      <c r="K756" s="315">
        <f>[7]Mides!N748</f>
        <v>0</v>
      </c>
      <c r="L756" s="315">
        <f>[7]Mides!K748</f>
        <v>0</v>
      </c>
      <c r="M756" s="315">
        <f>[7]Mides!L748</f>
        <v>0</v>
      </c>
      <c r="N756" s="315" t="str">
        <f>[7]Mides!M748</f>
        <v>x</v>
      </c>
      <c r="O756" s="315">
        <f t="shared" si="11"/>
        <v>0</v>
      </c>
      <c r="P756" s="315" t="str">
        <f>[7]Mides!R748</f>
        <v>Guatemala</v>
      </c>
      <c r="Q756" s="315" t="str">
        <f>[7]Mides!S748</f>
        <v>Guatemala</v>
      </c>
      <c r="R756" s="10"/>
      <c r="S756" s="10"/>
      <c r="T756" s="10"/>
      <c r="U756" s="10"/>
      <c r="V756" s="10"/>
      <c r="W756" s="10"/>
      <c r="X756" s="10"/>
      <c r="Y756" s="10"/>
    </row>
    <row r="757" spans="2:25" ht="15.6" x14ac:dyDescent="0.3">
      <c r="B757" s="311" t="str">
        <f>[7]Mides!E749</f>
        <v xml:space="preserve">Ostin </v>
      </c>
      <c r="C757" s="312" t="str">
        <f>[7]Mides!D749</f>
        <v>Borrayo</v>
      </c>
      <c r="D757" s="313" t="str">
        <f>IF([7]Mides!F749=1,"X"," ")</f>
        <v xml:space="preserve"> </v>
      </c>
      <c r="E757" s="313" t="str">
        <f>IF([7]Mides!F749=2,"X"," ")</f>
        <v>X</v>
      </c>
      <c r="F757" s="314">
        <f>[7]Mides!B749</f>
        <v>2676262580101</v>
      </c>
      <c r="G757" s="313" t="str">
        <f>IF(AND([7]Mides!H749&gt;=1,[7]Mides!H749&lt;=14),"X"," ")</f>
        <v xml:space="preserve"> </v>
      </c>
      <c r="H757" s="313" t="str">
        <f>IF(AND([7]Mides!H749&gt;=14,[7]Mides!H749&lt;=30),"X"," ")</f>
        <v>X</v>
      </c>
      <c r="I757" s="313" t="str">
        <f>IF(AND([7]Mides!H749&gt;=31,[7]Mides!H749&lt;=60),"X","  ")</f>
        <v xml:space="preserve">  </v>
      </c>
      <c r="J757" s="313" t="str">
        <f>IF([7]Mides!H749&gt;60,"X", "  ")</f>
        <v xml:space="preserve">  </v>
      </c>
      <c r="K757" s="315">
        <f>[7]Mides!N749</f>
        <v>0</v>
      </c>
      <c r="L757" s="315">
        <f>[7]Mides!K749</f>
        <v>0</v>
      </c>
      <c r="M757" s="315">
        <f>[7]Mides!L749</f>
        <v>0</v>
      </c>
      <c r="N757" s="315" t="str">
        <f>[7]Mides!M749</f>
        <v>x</v>
      </c>
      <c r="O757" s="315">
        <f t="shared" si="11"/>
        <v>0</v>
      </c>
      <c r="P757" s="315" t="str">
        <f>[7]Mides!R749</f>
        <v>Guatemala</v>
      </c>
      <c r="Q757" s="315" t="str">
        <f>[7]Mides!S749</f>
        <v>Guatemala</v>
      </c>
      <c r="R757" s="10"/>
      <c r="S757" s="10"/>
      <c r="T757" s="10"/>
      <c r="U757" s="10"/>
      <c r="V757" s="10"/>
      <c r="W757" s="10"/>
      <c r="X757" s="10"/>
      <c r="Y757" s="10"/>
    </row>
    <row r="758" spans="2:25" ht="15.6" x14ac:dyDescent="0.3">
      <c r="B758" s="311" t="str">
        <f>[7]Mides!E750</f>
        <v>Jose</v>
      </c>
      <c r="C758" s="312" t="str">
        <f>[7]Mides!D750</f>
        <v>Reyes</v>
      </c>
      <c r="D758" s="313" t="str">
        <f>IF([7]Mides!F750=1,"X"," ")</f>
        <v xml:space="preserve"> </v>
      </c>
      <c r="E758" s="313" t="str">
        <f>IF([7]Mides!F750=2,"X"," ")</f>
        <v>X</v>
      </c>
      <c r="F758" s="314">
        <f>[7]Mides!B750</f>
        <v>1945191120101</v>
      </c>
      <c r="G758" s="313" t="str">
        <f>IF(AND([7]Mides!H750&gt;=1,[7]Mides!H750&lt;=14),"X"," ")</f>
        <v xml:space="preserve"> </v>
      </c>
      <c r="H758" s="313" t="str">
        <f>IF(AND([7]Mides!H750&gt;=14,[7]Mides!H750&lt;=30),"X"," ")</f>
        <v>X</v>
      </c>
      <c r="I758" s="313" t="str">
        <f>IF(AND([7]Mides!H750&gt;=31,[7]Mides!H750&lt;=60),"X","  ")</f>
        <v xml:space="preserve">  </v>
      </c>
      <c r="J758" s="313" t="str">
        <f>IF([7]Mides!H750&gt;60,"X", "  ")</f>
        <v xml:space="preserve">  </v>
      </c>
      <c r="K758" s="315">
        <f>[7]Mides!N750</f>
        <v>0</v>
      </c>
      <c r="L758" s="315">
        <f>[7]Mides!K750</f>
        <v>0</v>
      </c>
      <c r="M758" s="315">
        <f>[7]Mides!L750</f>
        <v>0</v>
      </c>
      <c r="N758" s="315" t="str">
        <f>[7]Mides!M750</f>
        <v>x</v>
      </c>
      <c r="O758" s="315">
        <f t="shared" si="11"/>
        <v>0</v>
      </c>
      <c r="P758" s="315" t="str">
        <f>[7]Mides!R750</f>
        <v>Guatemala</v>
      </c>
      <c r="Q758" s="315" t="str">
        <f>[7]Mides!S750</f>
        <v>Guatemala</v>
      </c>
      <c r="R758" s="10"/>
      <c r="S758" s="10"/>
      <c r="T758" s="10"/>
      <c r="U758" s="10"/>
      <c r="V758" s="10"/>
      <c r="W758" s="10"/>
      <c r="X758" s="10"/>
      <c r="Y758" s="10"/>
    </row>
    <row r="759" spans="2:25" ht="15.6" x14ac:dyDescent="0.3">
      <c r="B759" s="311" t="str">
        <f>[7]Mides!E751</f>
        <v>Jeferson</v>
      </c>
      <c r="C759" s="312" t="str">
        <f>[7]Mides!D751</f>
        <v>Godinez</v>
      </c>
      <c r="D759" s="313" t="str">
        <f>IF([7]Mides!F751=1,"X"," ")</f>
        <v xml:space="preserve"> </v>
      </c>
      <c r="E759" s="313" t="str">
        <f>IF([7]Mides!F751=2,"X"," ")</f>
        <v>X</v>
      </c>
      <c r="F759" s="314" t="str">
        <f>[7]Mides!B751</f>
        <v>menor de edad</v>
      </c>
      <c r="G759" s="313" t="str">
        <f>IF(AND([7]Mides!H751&gt;=1,[7]Mides!H751&lt;=14),"X"," ")</f>
        <v>X</v>
      </c>
      <c r="H759" s="313" t="str">
        <f>IF(AND([7]Mides!H751&gt;=14,[7]Mides!H751&lt;=30),"X"," ")</f>
        <v xml:space="preserve"> </v>
      </c>
      <c r="I759" s="313" t="str">
        <f>IF(AND([7]Mides!H751&gt;=31,[7]Mides!H751&lt;=60),"X","  ")</f>
        <v xml:space="preserve">  </v>
      </c>
      <c r="J759" s="313" t="str">
        <f>IF([7]Mides!H751&gt;60,"X", "  ")</f>
        <v xml:space="preserve">  </v>
      </c>
      <c r="K759" s="315">
        <f>[7]Mides!N751</f>
        <v>0</v>
      </c>
      <c r="L759" s="315">
        <f>[7]Mides!K751</f>
        <v>0</v>
      </c>
      <c r="M759" s="315">
        <f>[7]Mides!L751</f>
        <v>0</v>
      </c>
      <c r="N759" s="315" t="str">
        <f>[7]Mides!M751</f>
        <v>x</v>
      </c>
      <c r="O759" s="315">
        <f t="shared" si="11"/>
        <v>0</v>
      </c>
      <c r="P759" s="315" t="str">
        <f>[7]Mides!R751</f>
        <v>Guatemala</v>
      </c>
      <c r="Q759" s="315" t="str">
        <f>[7]Mides!S751</f>
        <v>Guatemala</v>
      </c>
      <c r="R759" s="10"/>
      <c r="S759" s="10"/>
      <c r="T759" s="10"/>
      <c r="U759" s="10"/>
      <c r="V759" s="10"/>
      <c r="W759" s="10"/>
      <c r="X759" s="10"/>
      <c r="Y759" s="10"/>
    </row>
    <row r="760" spans="2:25" ht="15.6" x14ac:dyDescent="0.3">
      <c r="B760" s="311" t="str">
        <f>[7]Mides!E752</f>
        <v>Cora</v>
      </c>
      <c r="C760" s="312" t="str">
        <f>[7]Mides!D752</f>
        <v>Ramirez</v>
      </c>
      <c r="D760" s="313" t="str">
        <f>IF([7]Mides!F752=1,"X"," ")</f>
        <v>X</v>
      </c>
      <c r="E760" s="313" t="str">
        <f>IF([7]Mides!F752=2,"X"," ")</f>
        <v xml:space="preserve"> </v>
      </c>
      <c r="F760" s="314">
        <f>[7]Mides!B752</f>
        <v>2488328080101</v>
      </c>
      <c r="G760" s="313" t="str">
        <f>IF(AND([7]Mides!H752&gt;=1,[7]Mides!H752&lt;=14),"X"," ")</f>
        <v xml:space="preserve"> </v>
      </c>
      <c r="H760" s="313" t="str">
        <f>IF(AND([7]Mides!H752&gt;=14,[7]Mides!H752&lt;=30),"X"," ")</f>
        <v xml:space="preserve"> </v>
      </c>
      <c r="I760" s="313" t="str">
        <f>IF(AND([7]Mides!H752&gt;=31,[7]Mides!H752&lt;=60),"X","  ")</f>
        <v>X</v>
      </c>
      <c r="J760" s="313" t="str">
        <f>IF([7]Mides!H752&gt;60,"X", "  ")</f>
        <v xml:space="preserve">  </v>
      </c>
      <c r="K760" s="315">
        <f>[7]Mides!N752</f>
        <v>0</v>
      </c>
      <c r="L760" s="315">
        <f>[7]Mides!K752</f>
        <v>0</v>
      </c>
      <c r="M760" s="315">
        <f>[7]Mides!L752</f>
        <v>0</v>
      </c>
      <c r="N760" s="315" t="str">
        <f>[7]Mides!M752</f>
        <v>x</v>
      </c>
      <c r="O760" s="315">
        <f t="shared" si="11"/>
        <v>0</v>
      </c>
      <c r="P760" s="315" t="str">
        <f>[7]Mides!R752</f>
        <v>Guatemala</v>
      </c>
      <c r="Q760" s="315" t="str">
        <f>[7]Mides!S752</f>
        <v>Guatemala</v>
      </c>
      <c r="R760" s="10"/>
      <c r="S760" s="10"/>
      <c r="T760" s="10"/>
      <c r="U760" s="10"/>
      <c r="V760" s="10"/>
      <c r="W760" s="10"/>
      <c r="X760" s="10"/>
      <c r="Y760" s="10"/>
    </row>
    <row r="761" spans="2:25" ht="15.6" x14ac:dyDescent="0.3">
      <c r="B761" s="311" t="str">
        <f>[7]Mides!E753</f>
        <v>Danilo</v>
      </c>
      <c r="C761" s="312" t="str">
        <f>[7]Mides!D753</f>
        <v>Contreras</v>
      </c>
      <c r="D761" s="313" t="str">
        <f>IF([7]Mides!F753=1,"X"," ")</f>
        <v xml:space="preserve"> </v>
      </c>
      <c r="E761" s="313" t="str">
        <f>IF([7]Mides!F753=2,"X"," ")</f>
        <v>X</v>
      </c>
      <c r="F761" s="314" t="str">
        <f>[7]Mides!B753</f>
        <v>menor de edad</v>
      </c>
      <c r="G761" s="313" t="str">
        <f>IF(AND([7]Mides!H753&gt;=1,[7]Mides!H753&lt;=14),"X"," ")</f>
        <v>X</v>
      </c>
      <c r="H761" s="313" t="str">
        <f>IF(AND([7]Mides!H753&gt;=14,[7]Mides!H753&lt;=30),"X"," ")</f>
        <v xml:space="preserve"> </v>
      </c>
      <c r="I761" s="313" t="str">
        <f>IF(AND([7]Mides!H753&gt;=31,[7]Mides!H753&lt;=60),"X","  ")</f>
        <v xml:space="preserve">  </v>
      </c>
      <c r="J761" s="313" t="str">
        <f>IF([7]Mides!H753&gt;60,"X", "  ")</f>
        <v xml:space="preserve">  </v>
      </c>
      <c r="K761" s="315">
        <f>[7]Mides!N753</f>
        <v>0</v>
      </c>
      <c r="L761" s="315">
        <f>[7]Mides!K753</f>
        <v>0</v>
      </c>
      <c r="M761" s="315">
        <f>[7]Mides!L753</f>
        <v>0</v>
      </c>
      <c r="N761" s="315" t="str">
        <f>[7]Mides!M753</f>
        <v>x</v>
      </c>
      <c r="O761" s="315">
        <f t="shared" si="11"/>
        <v>0</v>
      </c>
      <c r="P761" s="315" t="str">
        <f>[7]Mides!R753</f>
        <v>Guatemala</v>
      </c>
      <c r="Q761" s="315" t="str">
        <f>[7]Mides!S753</f>
        <v>Guatemala</v>
      </c>
      <c r="R761" s="10"/>
      <c r="S761" s="10"/>
      <c r="T761" s="10"/>
      <c r="U761" s="10"/>
      <c r="V761" s="10"/>
      <c r="W761" s="10"/>
      <c r="X761" s="10"/>
      <c r="Y761" s="10"/>
    </row>
    <row r="762" spans="2:25" ht="15.6" x14ac:dyDescent="0.3">
      <c r="B762" s="311" t="str">
        <f>[7]Mides!E754</f>
        <v>Rousland</v>
      </c>
      <c r="C762" s="312" t="str">
        <f>[7]Mides!D754</f>
        <v>Mendez</v>
      </c>
      <c r="D762" s="313" t="str">
        <f>IF([7]Mides!F754=1,"X"," ")</f>
        <v xml:space="preserve"> </v>
      </c>
      <c r="E762" s="313" t="str">
        <f>IF([7]Mides!F754=2,"X"," ")</f>
        <v>X</v>
      </c>
      <c r="F762" s="314" t="str">
        <f>[7]Mides!B754</f>
        <v>menor de edad</v>
      </c>
      <c r="G762" s="313" t="str">
        <f>IF(AND([7]Mides!H754&gt;=1,[7]Mides!H754&lt;=14),"X"," ")</f>
        <v xml:space="preserve"> </v>
      </c>
      <c r="H762" s="313" t="str">
        <f>IF(AND([7]Mides!H754&gt;=14,[7]Mides!H754&lt;=30),"X"," ")</f>
        <v>X</v>
      </c>
      <c r="I762" s="313" t="str">
        <f>IF(AND([7]Mides!H754&gt;=31,[7]Mides!H754&lt;=60),"X","  ")</f>
        <v xml:space="preserve">  </v>
      </c>
      <c r="J762" s="313" t="str">
        <f>IF([7]Mides!H754&gt;60,"X", "  ")</f>
        <v xml:space="preserve">  </v>
      </c>
      <c r="K762" s="315">
        <f>[7]Mides!N754</f>
        <v>0</v>
      </c>
      <c r="L762" s="315">
        <f>[7]Mides!K754</f>
        <v>0</v>
      </c>
      <c r="M762" s="315">
        <f>[7]Mides!L754</f>
        <v>0</v>
      </c>
      <c r="N762" s="315" t="str">
        <f>[7]Mides!M754</f>
        <v>x</v>
      </c>
      <c r="O762" s="315">
        <f t="shared" si="11"/>
        <v>0</v>
      </c>
      <c r="P762" s="315" t="str">
        <f>[7]Mides!R754</f>
        <v>Guatemala</v>
      </c>
      <c r="Q762" s="315" t="str">
        <f>[7]Mides!S754</f>
        <v>Guatemala</v>
      </c>
      <c r="R762" s="10"/>
      <c r="S762" s="10"/>
      <c r="T762" s="10"/>
      <c r="U762" s="10"/>
      <c r="V762" s="10"/>
      <c r="W762" s="10"/>
      <c r="X762" s="10"/>
      <c r="Y762" s="10"/>
    </row>
    <row r="763" spans="2:25" ht="15.6" x14ac:dyDescent="0.3">
      <c r="B763" s="311" t="str">
        <f>[7]Mides!E755</f>
        <v>Delia</v>
      </c>
      <c r="C763" s="312" t="str">
        <f>[7]Mides!D755</f>
        <v>Rodas</v>
      </c>
      <c r="D763" s="313" t="str">
        <f>IF([7]Mides!F755=1,"X"," ")</f>
        <v>X</v>
      </c>
      <c r="E763" s="313" t="str">
        <f>IF([7]Mides!F755=2,"X"," ")</f>
        <v xml:space="preserve"> </v>
      </c>
      <c r="F763" s="314">
        <f>[7]Mides!B755</f>
        <v>2699812680513</v>
      </c>
      <c r="G763" s="313" t="str">
        <f>IF(AND([7]Mides!H755&gt;=1,[7]Mides!H755&lt;=14),"X"," ")</f>
        <v xml:space="preserve"> </v>
      </c>
      <c r="H763" s="313" t="str">
        <f>IF(AND([7]Mides!H755&gt;=14,[7]Mides!H755&lt;=30),"X"," ")</f>
        <v xml:space="preserve"> </v>
      </c>
      <c r="I763" s="313" t="str">
        <f>IF(AND([7]Mides!H755&gt;=31,[7]Mides!H755&lt;=60),"X","  ")</f>
        <v>X</v>
      </c>
      <c r="J763" s="313" t="str">
        <f>IF([7]Mides!H755&gt;60,"X", "  ")</f>
        <v xml:space="preserve">  </v>
      </c>
      <c r="K763" s="315">
        <f>[7]Mides!N755</f>
        <v>0</v>
      </c>
      <c r="L763" s="315">
        <f>[7]Mides!K755</f>
        <v>0</v>
      </c>
      <c r="M763" s="315">
        <f>[7]Mides!L755</f>
        <v>0</v>
      </c>
      <c r="N763" s="315" t="str">
        <f>[7]Mides!M755</f>
        <v>x</v>
      </c>
      <c r="O763" s="315">
        <f t="shared" si="11"/>
        <v>0</v>
      </c>
      <c r="P763" s="315" t="str">
        <f>[7]Mides!R755</f>
        <v>Guatemala</v>
      </c>
      <c r="Q763" s="315" t="str">
        <f>[7]Mides!S755</f>
        <v>Guatemala</v>
      </c>
      <c r="R763" s="10"/>
      <c r="S763" s="10"/>
      <c r="T763" s="10"/>
      <c r="U763" s="10"/>
      <c r="V763" s="10"/>
      <c r="W763" s="10"/>
      <c r="X763" s="10"/>
      <c r="Y763" s="10"/>
    </row>
    <row r="764" spans="2:25" ht="15.6" x14ac:dyDescent="0.3">
      <c r="B764" s="311" t="str">
        <f>[7]Mides!E756</f>
        <v>Sergio</v>
      </c>
      <c r="C764" s="312" t="str">
        <f>[7]Mides!D756</f>
        <v>Rodriguez</v>
      </c>
      <c r="D764" s="313" t="str">
        <f>IF([7]Mides!F756=1,"X"," ")</f>
        <v xml:space="preserve"> </v>
      </c>
      <c r="E764" s="313" t="str">
        <f>IF([7]Mides!F756=2,"X"," ")</f>
        <v>X</v>
      </c>
      <c r="F764" s="314" t="str">
        <f>[7]Mides!B756</f>
        <v xml:space="preserve">tramite </v>
      </c>
      <c r="G764" s="313" t="str">
        <f>IF(AND([7]Mides!H756&gt;=1,[7]Mides!H756&lt;=14),"X"," ")</f>
        <v xml:space="preserve"> </v>
      </c>
      <c r="H764" s="313" t="str">
        <f>IF(AND([7]Mides!H756&gt;=14,[7]Mides!H756&lt;=30),"X"," ")</f>
        <v>X</v>
      </c>
      <c r="I764" s="313" t="str">
        <f>IF(AND([7]Mides!H756&gt;=31,[7]Mides!H756&lt;=60),"X","  ")</f>
        <v xml:space="preserve">  </v>
      </c>
      <c r="J764" s="313" t="str">
        <f>IF([7]Mides!H756&gt;60,"X", "  ")</f>
        <v xml:space="preserve">  </v>
      </c>
      <c r="K764" s="315">
        <f>[7]Mides!N756</f>
        <v>0</v>
      </c>
      <c r="L764" s="315">
        <f>[7]Mides!K756</f>
        <v>0</v>
      </c>
      <c r="M764" s="315">
        <f>[7]Mides!L756</f>
        <v>0</v>
      </c>
      <c r="N764" s="315" t="str">
        <f>[7]Mides!M756</f>
        <v>x</v>
      </c>
      <c r="O764" s="315">
        <f t="shared" si="11"/>
        <v>0</v>
      </c>
      <c r="P764" s="315" t="str">
        <f>[7]Mides!R756</f>
        <v>Guatemala</v>
      </c>
      <c r="Q764" s="315" t="str">
        <f>[7]Mides!S756</f>
        <v>Guatemala</v>
      </c>
      <c r="R764" s="10"/>
      <c r="S764" s="10"/>
      <c r="T764" s="10"/>
      <c r="U764" s="10"/>
      <c r="V764" s="10"/>
      <c r="W764" s="10"/>
      <c r="X764" s="10"/>
      <c r="Y764" s="10"/>
    </row>
    <row r="765" spans="2:25" ht="15.6" x14ac:dyDescent="0.3">
      <c r="B765" s="311" t="str">
        <f>[7]Mides!E757</f>
        <v>Monica</v>
      </c>
      <c r="C765" s="312" t="str">
        <f>[7]Mides!D757</f>
        <v>Escobar</v>
      </c>
      <c r="D765" s="313" t="str">
        <f>IF([7]Mides!F757=1,"X"," ")</f>
        <v>X</v>
      </c>
      <c r="E765" s="313" t="str">
        <f>IF([7]Mides!F757=2,"X"," ")</f>
        <v xml:space="preserve"> </v>
      </c>
      <c r="F765" s="314">
        <f>[7]Mides!B757</f>
        <v>3498703570101</v>
      </c>
      <c r="G765" s="313" t="str">
        <f>IF(AND([7]Mides!H757&gt;=1,[7]Mides!H757&lt;=14),"X"," ")</f>
        <v xml:space="preserve"> </v>
      </c>
      <c r="H765" s="313" t="str">
        <f>IF(AND([7]Mides!H757&gt;=14,[7]Mides!H757&lt;=30),"X"," ")</f>
        <v xml:space="preserve"> </v>
      </c>
      <c r="I765" s="313" t="str">
        <f>IF(AND([7]Mides!H757&gt;=31,[7]Mides!H757&lt;=60),"X","  ")</f>
        <v>X</v>
      </c>
      <c r="J765" s="313" t="str">
        <f>IF([7]Mides!H757&gt;60,"X", "  ")</f>
        <v xml:space="preserve">  </v>
      </c>
      <c r="K765" s="315">
        <f>[7]Mides!N757</f>
        <v>0</v>
      </c>
      <c r="L765" s="315">
        <f>[7]Mides!K757</f>
        <v>0</v>
      </c>
      <c r="M765" s="315">
        <f>[7]Mides!L757</f>
        <v>0</v>
      </c>
      <c r="N765" s="315" t="str">
        <f>[7]Mides!M757</f>
        <v>x</v>
      </c>
      <c r="O765" s="315">
        <f t="shared" si="11"/>
        <v>0</v>
      </c>
      <c r="P765" s="315" t="str">
        <f>[7]Mides!R757</f>
        <v>Guatemala</v>
      </c>
      <c r="Q765" s="315" t="str">
        <f>[7]Mides!S757</f>
        <v>Guatemala</v>
      </c>
      <c r="R765" s="10"/>
      <c r="S765" s="10"/>
      <c r="T765" s="10"/>
      <c r="U765" s="10"/>
      <c r="V765" s="10"/>
      <c r="W765" s="10"/>
      <c r="X765" s="10"/>
      <c r="Y765" s="10"/>
    </row>
    <row r="766" spans="2:25" ht="15.6" x14ac:dyDescent="0.3">
      <c r="B766" s="311" t="str">
        <f>[7]Mides!E758</f>
        <v>Jorge</v>
      </c>
      <c r="C766" s="312" t="str">
        <f>[7]Mides!D758</f>
        <v>Ramirez</v>
      </c>
      <c r="D766" s="313" t="str">
        <f>IF([7]Mides!F758=1,"X"," ")</f>
        <v xml:space="preserve"> </v>
      </c>
      <c r="E766" s="313" t="str">
        <f>IF([7]Mides!F758=2,"X"," ")</f>
        <v>X</v>
      </c>
      <c r="F766" s="314">
        <f>[7]Mides!B758</f>
        <v>2309467120101</v>
      </c>
      <c r="G766" s="313" t="str">
        <f>IF(AND([7]Mides!H758&gt;=1,[7]Mides!H758&lt;=14),"X"," ")</f>
        <v xml:space="preserve"> </v>
      </c>
      <c r="H766" s="313" t="str">
        <f>IF(AND([7]Mides!H758&gt;=14,[7]Mides!H758&lt;=30),"X"," ")</f>
        <v>X</v>
      </c>
      <c r="I766" s="313" t="str">
        <f>IF(AND([7]Mides!H758&gt;=31,[7]Mides!H758&lt;=60),"X","  ")</f>
        <v xml:space="preserve">  </v>
      </c>
      <c r="J766" s="313" t="str">
        <f>IF([7]Mides!H758&gt;60,"X", "  ")</f>
        <v xml:space="preserve">  </v>
      </c>
      <c r="K766" s="315">
        <f>[7]Mides!N758</f>
        <v>0</v>
      </c>
      <c r="L766" s="315">
        <f>[7]Mides!K758</f>
        <v>0</v>
      </c>
      <c r="M766" s="315">
        <f>[7]Mides!L758</f>
        <v>0</v>
      </c>
      <c r="N766" s="315" t="str">
        <f>[7]Mides!M758</f>
        <v>x</v>
      </c>
      <c r="O766" s="315">
        <f t="shared" si="11"/>
        <v>0</v>
      </c>
      <c r="P766" s="315" t="str">
        <f>[7]Mides!R758</f>
        <v>Guatemala</v>
      </c>
      <c r="Q766" s="315" t="str">
        <f>[7]Mides!S758</f>
        <v>Guatemala</v>
      </c>
      <c r="R766" s="10"/>
      <c r="S766" s="10"/>
      <c r="T766" s="10"/>
      <c r="U766" s="10"/>
      <c r="V766" s="10"/>
      <c r="W766" s="10"/>
      <c r="X766" s="10"/>
      <c r="Y766" s="10"/>
    </row>
    <row r="767" spans="2:25" ht="15.6" x14ac:dyDescent="0.3">
      <c r="B767" s="311" t="str">
        <f>[7]Mides!E759</f>
        <v>Cristian</v>
      </c>
      <c r="C767" s="312" t="str">
        <f>[7]Mides!D759</f>
        <v xml:space="preserve">Ruano </v>
      </c>
      <c r="D767" s="313" t="str">
        <f>IF([7]Mides!F759=1,"X"," ")</f>
        <v xml:space="preserve"> </v>
      </c>
      <c r="E767" s="313" t="str">
        <f>IF([7]Mides!F759=2,"X"," ")</f>
        <v>X</v>
      </c>
      <c r="F767" s="314" t="str">
        <f>[7]Mides!B759</f>
        <v>menor de edad</v>
      </c>
      <c r="G767" s="313" t="str">
        <f>IF(AND([7]Mides!H759&gt;=1,[7]Mides!H759&lt;=14),"X"," ")</f>
        <v>X</v>
      </c>
      <c r="H767" s="313" t="str">
        <f>IF(AND([7]Mides!H759&gt;=14,[7]Mides!H759&lt;=30),"X"," ")</f>
        <v xml:space="preserve"> </v>
      </c>
      <c r="I767" s="313" t="str">
        <f>IF(AND([7]Mides!H759&gt;=31,[7]Mides!H759&lt;=60),"X","  ")</f>
        <v xml:space="preserve">  </v>
      </c>
      <c r="J767" s="313" t="str">
        <f>IF([7]Mides!H759&gt;60,"X", "  ")</f>
        <v xml:space="preserve">  </v>
      </c>
      <c r="K767" s="315">
        <f>[7]Mides!N759</f>
        <v>0</v>
      </c>
      <c r="L767" s="315">
        <f>[7]Mides!K759</f>
        <v>0</v>
      </c>
      <c r="M767" s="315">
        <f>[7]Mides!L759</f>
        <v>0</v>
      </c>
      <c r="N767" s="315" t="str">
        <f>[7]Mides!M759</f>
        <v>x</v>
      </c>
      <c r="O767" s="315">
        <f t="shared" si="11"/>
        <v>0</v>
      </c>
      <c r="P767" s="315" t="str">
        <f>[7]Mides!R759</f>
        <v>Guatemala</v>
      </c>
      <c r="Q767" s="315" t="str">
        <f>[7]Mides!S759</f>
        <v>Guatemala</v>
      </c>
      <c r="R767" s="10"/>
      <c r="S767" s="10"/>
      <c r="T767" s="10"/>
      <c r="U767" s="10"/>
      <c r="V767" s="10"/>
      <c r="W767" s="10"/>
      <c r="X767" s="10"/>
      <c r="Y767" s="10"/>
    </row>
    <row r="768" spans="2:25" ht="15.6" x14ac:dyDescent="0.3">
      <c r="B768" s="311" t="str">
        <f>[7]Mides!E760</f>
        <v>Ebellyn</v>
      </c>
      <c r="C768" s="312" t="str">
        <f>[7]Mides!D760</f>
        <v>Gomez</v>
      </c>
      <c r="D768" s="313" t="str">
        <f>IF([7]Mides!F760=1,"X"," ")</f>
        <v>X</v>
      </c>
      <c r="E768" s="313" t="str">
        <f>IF([7]Mides!F760=2,"X"," ")</f>
        <v xml:space="preserve"> </v>
      </c>
      <c r="F768" s="314">
        <f>[7]Mides!B760</f>
        <v>3002881660101</v>
      </c>
      <c r="G768" s="313" t="str">
        <f>IF(AND([7]Mides!H760&gt;=1,[7]Mides!H760&lt;=14),"X"," ")</f>
        <v xml:space="preserve"> </v>
      </c>
      <c r="H768" s="313" t="str">
        <f>IF(AND([7]Mides!H760&gt;=14,[7]Mides!H760&lt;=30),"X"," ")</f>
        <v>X</v>
      </c>
      <c r="I768" s="313" t="str">
        <f>IF(AND([7]Mides!H760&gt;=31,[7]Mides!H760&lt;=60),"X","  ")</f>
        <v xml:space="preserve">  </v>
      </c>
      <c r="J768" s="313" t="str">
        <f>IF([7]Mides!H760&gt;60,"X", "  ")</f>
        <v xml:space="preserve">  </v>
      </c>
      <c r="K768" s="315">
        <f>[7]Mides!N760</f>
        <v>0</v>
      </c>
      <c r="L768" s="315">
        <f>[7]Mides!K760</f>
        <v>0</v>
      </c>
      <c r="M768" s="315">
        <f>[7]Mides!L760</f>
        <v>0</v>
      </c>
      <c r="N768" s="315" t="str">
        <f>[7]Mides!M760</f>
        <v>x</v>
      </c>
      <c r="O768" s="315">
        <f t="shared" si="11"/>
        <v>0</v>
      </c>
      <c r="P768" s="315" t="str">
        <f>[7]Mides!R760</f>
        <v>Guatemala</v>
      </c>
      <c r="Q768" s="315" t="str">
        <f>[7]Mides!S760</f>
        <v>Guatemala</v>
      </c>
      <c r="R768" s="10"/>
      <c r="S768" s="10"/>
      <c r="T768" s="10"/>
      <c r="U768" s="10"/>
      <c r="V768" s="10"/>
      <c r="W768" s="10"/>
      <c r="X768" s="10"/>
      <c r="Y768" s="10"/>
    </row>
    <row r="769" spans="2:25" ht="15.6" x14ac:dyDescent="0.3">
      <c r="B769" s="311" t="str">
        <f>[7]Mides!E761</f>
        <v>Itzany</v>
      </c>
      <c r="C769" s="312" t="str">
        <f>[7]Mides!D761</f>
        <v>Jerez</v>
      </c>
      <c r="D769" s="313" t="str">
        <f>IF([7]Mides!F761=1,"X"," ")</f>
        <v>X</v>
      </c>
      <c r="E769" s="313" t="str">
        <f>IF([7]Mides!F761=2,"X"," ")</f>
        <v xml:space="preserve"> </v>
      </c>
      <c r="F769" s="314" t="str">
        <f>[7]Mides!B761</f>
        <v>menor de edad</v>
      </c>
      <c r="G769" s="313" t="str">
        <f>IF(AND([7]Mides!H761&gt;=1,[7]Mides!H761&lt;=14),"X"," ")</f>
        <v>X</v>
      </c>
      <c r="H769" s="313" t="str">
        <f>IF(AND([7]Mides!H761&gt;=14,[7]Mides!H761&lt;=30),"X"," ")</f>
        <v xml:space="preserve"> </v>
      </c>
      <c r="I769" s="313" t="str">
        <f>IF(AND([7]Mides!H761&gt;=31,[7]Mides!H761&lt;=60),"X","  ")</f>
        <v xml:space="preserve">  </v>
      </c>
      <c r="J769" s="313" t="str">
        <f>IF([7]Mides!H761&gt;60,"X", "  ")</f>
        <v xml:space="preserve">  </v>
      </c>
      <c r="K769" s="315">
        <f>[7]Mides!N761</f>
        <v>0</v>
      </c>
      <c r="L769" s="315">
        <f>[7]Mides!K761</f>
        <v>0</v>
      </c>
      <c r="M769" s="315">
        <f>[7]Mides!L761</f>
        <v>0</v>
      </c>
      <c r="N769" s="315" t="str">
        <f>[7]Mides!M761</f>
        <v>x</v>
      </c>
      <c r="O769" s="315">
        <f t="shared" si="11"/>
        <v>0</v>
      </c>
      <c r="P769" s="315" t="str">
        <f>[7]Mides!R761</f>
        <v>Guatemala</v>
      </c>
      <c r="Q769" s="315" t="str">
        <f>[7]Mides!S761</f>
        <v>Guatemala</v>
      </c>
      <c r="R769" s="10"/>
      <c r="S769" s="10"/>
      <c r="T769" s="10"/>
      <c r="U769" s="10"/>
      <c r="V769" s="10"/>
      <c r="W769" s="10"/>
      <c r="X769" s="10"/>
      <c r="Y769" s="10"/>
    </row>
    <row r="770" spans="2:25" ht="15.6" x14ac:dyDescent="0.3">
      <c r="B770" s="311" t="str">
        <f>[7]Mides!E762</f>
        <v xml:space="preserve">Ostin </v>
      </c>
      <c r="C770" s="312" t="str">
        <f>[7]Mides!D762</f>
        <v>Borayo</v>
      </c>
      <c r="D770" s="313" t="str">
        <f>IF([7]Mides!F762=1,"X"," ")</f>
        <v xml:space="preserve"> </v>
      </c>
      <c r="E770" s="313" t="str">
        <f>IF([7]Mides!F762=2,"X"," ")</f>
        <v>X</v>
      </c>
      <c r="F770" s="314">
        <f>[7]Mides!B762</f>
        <v>2676262580101</v>
      </c>
      <c r="G770" s="313" t="str">
        <f>IF(AND([7]Mides!H762&gt;=1,[7]Mides!H762&lt;=14),"X"," ")</f>
        <v xml:space="preserve"> </v>
      </c>
      <c r="H770" s="313" t="str">
        <f>IF(AND([7]Mides!H762&gt;=14,[7]Mides!H762&lt;=30),"X"," ")</f>
        <v>X</v>
      </c>
      <c r="I770" s="313" t="str">
        <f>IF(AND([7]Mides!H762&gt;=31,[7]Mides!H762&lt;=60),"X","  ")</f>
        <v xml:space="preserve">  </v>
      </c>
      <c r="J770" s="313" t="str">
        <f>IF([7]Mides!H762&gt;60,"X", "  ")</f>
        <v xml:space="preserve">  </v>
      </c>
      <c r="K770" s="315">
        <f>[7]Mides!N762</f>
        <v>0</v>
      </c>
      <c r="L770" s="315">
        <f>[7]Mides!K762</f>
        <v>0</v>
      </c>
      <c r="M770" s="315">
        <f>[7]Mides!L762</f>
        <v>0</v>
      </c>
      <c r="N770" s="315" t="str">
        <f>[7]Mides!M762</f>
        <v>x</v>
      </c>
      <c r="O770" s="315">
        <f t="shared" si="11"/>
        <v>0</v>
      </c>
      <c r="P770" s="315" t="str">
        <f>[7]Mides!R762</f>
        <v>Guatemala</v>
      </c>
      <c r="Q770" s="315" t="str">
        <f>[7]Mides!S762</f>
        <v>Guatemala</v>
      </c>
      <c r="R770" s="10"/>
      <c r="S770" s="10"/>
      <c r="T770" s="10"/>
      <c r="U770" s="10"/>
      <c r="V770" s="10"/>
      <c r="W770" s="10"/>
      <c r="X770" s="10"/>
      <c r="Y770" s="10"/>
    </row>
    <row r="771" spans="2:25" ht="15.6" x14ac:dyDescent="0.3">
      <c r="B771" s="311" t="str">
        <f>[7]Mides!E763</f>
        <v>Sergio</v>
      </c>
      <c r="C771" s="312" t="str">
        <f>[7]Mides!D763</f>
        <v>Rodriguez</v>
      </c>
      <c r="D771" s="313" t="str">
        <f>IF([7]Mides!F763=1,"X"," ")</f>
        <v xml:space="preserve"> </v>
      </c>
      <c r="E771" s="313" t="str">
        <f>IF([7]Mides!F763=2,"X"," ")</f>
        <v>X</v>
      </c>
      <c r="F771" s="314" t="str">
        <f>[7]Mides!B763</f>
        <v xml:space="preserve">tramite </v>
      </c>
      <c r="G771" s="313" t="str">
        <f>IF(AND([7]Mides!H763&gt;=1,[7]Mides!H763&lt;=14),"X"," ")</f>
        <v xml:space="preserve"> </v>
      </c>
      <c r="H771" s="313" t="str">
        <f>IF(AND([7]Mides!H763&gt;=14,[7]Mides!H763&lt;=30),"X"," ")</f>
        <v>X</v>
      </c>
      <c r="I771" s="313" t="str">
        <f>IF(AND([7]Mides!H763&gt;=31,[7]Mides!H763&lt;=60),"X","  ")</f>
        <v xml:space="preserve">  </v>
      </c>
      <c r="J771" s="313" t="str">
        <f>IF([7]Mides!H763&gt;60,"X", "  ")</f>
        <v xml:space="preserve">  </v>
      </c>
      <c r="K771" s="315">
        <f>[7]Mides!N763</f>
        <v>0</v>
      </c>
      <c r="L771" s="315">
        <f>[7]Mides!K763</f>
        <v>0</v>
      </c>
      <c r="M771" s="315">
        <f>[7]Mides!L763</f>
        <v>0</v>
      </c>
      <c r="N771" s="315" t="str">
        <f>[7]Mides!M763</f>
        <v>x</v>
      </c>
      <c r="O771" s="315">
        <f t="shared" si="11"/>
        <v>0</v>
      </c>
      <c r="P771" s="315" t="str">
        <f>[7]Mides!R763</f>
        <v>Guatemala</v>
      </c>
      <c r="Q771" s="315" t="str">
        <f>[7]Mides!S763</f>
        <v>Guatemala</v>
      </c>
      <c r="R771" s="10"/>
      <c r="S771" s="10"/>
      <c r="T771" s="10"/>
      <c r="U771" s="10"/>
      <c r="V771" s="10"/>
      <c r="W771" s="10"/>
      <c r="X771" s="10"/>
      <c r="Y771" s="10"/>
    </row>
    <row r="772" spans="2:25" ht="15.6" x14ac:dyDescent="0.3">
      <c r="B772" s="311" t="str">
        <f>[7]Mides!E764</f>
        <v>Monica</v>
      </c>
      <c r="C772" s="312" t="str">
        <f>[7]Mides!D764</f>
        <v>Escobar</v>
      </c>
      <c r="D772" s="313" t="str">
        <f>IF([7]Mides!F764=1,"X"," ")</f>
        <v>X</v>
      </c>
      <c r="E772" s="313" t="str">
        <f>IF([7]Mides!F764=2,"X"," ")</f>
        <v xml:space="preserve"> </v>
      </c>
      <c r="F772" s="314">
        <f>[7]Mides!B764</f>
        <v>3498703570101</v>
      </c>
      <c r="G772" s="313" t="str">
        <f>IF(AND([7]Mides!H764&gt;=1,[7]Mides!H764&lt;=14),"X"," ")</f>
        <v xml:space="preserve"> </v>
      </c>
      <c r="H772" s="313" t="str">
        <f>IF(AND([7]Mides!H764&gt;=14,[7]Mides!H764&lt;=30),"X"," ")</f>
        <v xml:space="preserve"> </v>
      </c>
      <c r="I772" s="313" t="str">
        <f>IF(AND([7]Mides!H764&gt;=31,[7]Mides!H764&lt;=60),"X","  ")</f>
        <v>X</v>
      </c>
      <c r="J772" s="313" t="str">
        <f>IF([7]Mides!H764&gt;60,"X", "  ")</f>
        <v xml:space="preserve">  </v>
      </c>
      <c r="K772" s="315">
        <f>[7]Mides!N764</f>
        <v>0</v>
      </c>
      <c r="L772" s="315">
        <f>[7]Mides!K764</f>
        <v>0</v>
      </c>
      <c r="M772" s="315">
        <f>[7]Mides!L764</f>
        <v>0</v>
      </c>
      <c r="N772" s="315" t="str">
        <f>[7]Mides!M764</f>
        <v>x</v>
      </c>
      <c r="O772" s="315">
        <f t="shared" si="11"/>
        <v>0</v>
      </c>
      <c r="P772" s="315" t="str">
        <f>[7]Mides!R764</f>
        <v>Guatemala</v>
      </c>
      <c r="Q772" s="315" t="str">
        <f>[7]Mides!S764</f>
        <v>Guatemala</v>
      </c>
      <c r="R772" s="10"/>
      <c r="S772" s="10"/>
      <c r="T772" s="10"/>
      <c r="U772" s="10"/>
      <c r="V772" s="10"/>
      <c r="W772" s="10"/>
      <c r="X772" s="10"/>
      <c r="Y772" s="10"/>
    </row>
    <row r="773" spans="2:25" ht="15.6" x14ac:dyDescent="0.3">
      <c r="B773" s="311" t="str">
        <f>[7]Mides!E765</f>
        <v>Luis</v>
      </c>
      <c r="C773" s="312" t="str">
        <f>[7]Mides!D765</f>
        <v>Moralez</v>
      </c>
      <c r="D773" s="313" t="str">
        <f>IF([7]Mides!F765=1,"X"," ")</f>
        <v xml:space="preserve"> </v>
      </c>
      <c r="E773" s="313" t="str">
        <f>IF([7]Mides!F765=2,"X"," ")</f>
        <v>X</v>
      </c>
      <c r="F773" s="314">
        <f>[7]Mides!B765</f>
        <v>1667480800101</v>
      </c>
      <c r="G773" s="313" t="str">
        <f>IF(AND([7]Mides!H765&gt;=1,[7]Mides!H765&lt;=14),"X"," ")</f>
        <v xml:space="preserve"> </v>
      </c>
      <c r="H773" s="313" t="str">
        <f>IF(AND([7]Mides!H765&gt;=14,[7]Mides!H765&lt;=30),"X"," ")</f>
        <v xml:space="preserve"> </v>
      </c>
      <c r="I773" s="313" t="str">
        <f>IF(AND([7]Mides!H765&gt;=31,[7]Mides!H765&lt;=60),"X","  ")</f>
        <v>X</v>
      </c>
      <c r="J773" s="313" t="str">
        <f>IF([7]Mides!H765&gt;60,"X", "  ")</f>
        <v xml:space="preserve">  </v>
      </c>
      <c r="K773" s="315">
        <f>[7]Mides!N765</f>
        <v>0</v>
      </c>
      <c r="L773" s="315">
        <f>[7]Mides!K765</f>
        <v>0</v>
      </c>
      <c r="M773" s="315">
        <f>[7]Mides!L765</f>
        <v>0</v>
      </c>
      <c r="N773" s="315" t="str">
        <f>[7]Mides!M765</f>
        <v>x</v>
      </c>
      <c r="O773" s="315">
        <f t="shared" si="11"/>
        <v>0</v>
      </c>
      <c r="P773" s="315" t="str">
        <f>[7]Mides!R765</f>
        <v>Guatemala</v>
      </c>
      <c r="Q773" s="315" t="str">
        <f>[7]Mides!S765</f>
        <v>Guatemala</v>
      </c>
      <c r="R773" s="10"/>
      <c r="S773" s="10"/>
      <c r="T773" s="10"/>
      <c r="U773" s="10"/>
      <c r="V773" s="10"/>
      <c r="W773" s="10"/>
      <c r="X773" s="10"/>
      <c r="Y773" s="10"/>
    </row>
    <row r="774" spans="2:25" ht="15.6" x14ac:dyDescent="0.3">
      <c r="B774" s="311" t="str">
        <f>[7]Mides!E766</f>
        <v>Marco</v>
      </c>
      <c r="C774" s="312" t="str">
        <f>[7]Mides!D766</f>
        <v>Morales</v>
      </c>
      <c r="D774" s="313" t="str">
        <f>IF([7]Mides!F766=1,"X"," ")</f>
        <v xml:space="preserve"> </v>
      </c>
      <c r="E774" s="313" t="str">
        <f>IF([7]Mides!F766=2,"X"," ")</f>
        <v>X</v>
      </c>
      <c r="F774" s="314">
        <f>[7]Mides!B766</f>
        <v>1637806840101</v>
      </c>
      <c r="G774" s="313" t="str">
        <f>IF(AND([7]Mides!H766&gt;=1,[7]Mides!H766&lt;=14),"X"," ")</f>
        <v xml:space="preserve"> </v>
      </c>
      <c r="H774" s="313" t="str">
        <f>IF(AND([7]Mides!H766&gt;=14,[7]Mides!H766&lt;=30),"X"," ")</f>
        <v xml:space="preserve"> </v>
      </c>
      <c r="I774" s="313" t="str">
        <f>IF(AND([7]Mides!H766&gt;=31,[7]Mides!H766&lt;=60),"X","  ")</f>
        <v>X</v>
      </c>
      <c r="J774" s="313" t="str">
        <f>IF([7]Mides!H766&gt;60,"X", "  ")</f>
        <v xml:space="preserve">  </v>
      </c>
      <c r="K774" s="315">
        <f>[7]Mides!N766</f>
        <v>0</v>
      </c>
      <c r="L774" s="315">
        <f>[7]Mides!K766</f>
        <v>0</v>
      </c>
      <c r="M774" s="315">
        <f>[7]Mides!L766</f>
        <v>0</v>
      </c>
      <c r="N774" s="315" t="str">
        <f>[7]Mides!M766</f>
        <v>x</v>
      </c>
      <c r="O774" s="315">
        <f t="shared" si="11"/>
        <v>0</v>
      </c>
      <c r="P774" s="315" t="str">
        <f>[7]Mides!R766</f>
        <v>Guatemala</v>
      </c>
      <c r="Q774" s="315" t="str">
        <f>[7]Mides!S766</f>
        <v>Guatemala</v>
      </c>
      <c r="R774" s="10"/>
      <c r="S774" s="10"/>
      <c r="T774" s="10"/>
      <c r="U774" s="10"/>
      <c r="V774" s="10"/>
      <c r="W774" s="10"/>
      <c r="X774" s="10"/>
      <c r="Y774" s="10"/>
    </row>
    <row r="775" spans="2:25" ht="15.6" x14ac:dyDescent="0.3">
      <c r="B775" s="311" t="str">
        <f>[7]Mides!E767</f>
        <v>Dairin</v>
      </c>
      <c r="C775" s="312" t="str">
        <f>[7]Mides!D767</f>
        <v>Lopez</v>
      </c>
      <c r="D775" s="313" t="str">
        <f>IF([7]Mides!F767=1,"X"," ")</f>
        <v>X</v>
      </c>
      <c r="E775" s="313" t="str">
        <f>IF([7]Mides!F767=2,"X"," ")</f>
        <v xml:space="preserve"> </v>
      </c>
      <c r="F775" s="314" t="str">
        <f>[7]Mides!B767</f>
        <v>menor de edad</v>
      </c>
      <c r="G775" s="313" t="str">
        <f>IF(AND([7]Mides!H767&gt;=1,[7]Mides!H767&lt;=14),"X"," ")</f>
        <v>X</v>
      </c>
      <c r="H775" s="313" t="str">
        <f>IF(AND([7]Mides!H767&gt;=14,[7]Mides!H767&lt;=30),"X"," ")</f>
        <v xml:space="preserve"> </v>
      </c>
      <c r="I775" s="313" t="str">
        <f>IF(AND([7]Mides!H767&gt;=31,[7]Mides!H767&lt;=60),"X","  ")</f>
        <v xml:space="preserve">  </v>
      </c>
      <c r="J775" s="313" t="str">
        <f>IF([7]Mides!H767&gt;60,"X", "  ")</f>
        <v xml:space="preserve">  </v>
      </c>
      <c r="K775" s="315">
        <f>[7]Mides!N767</f>
        <v>0</v>
      </c>
      <c r="L775" s="315">
        <f>[7]Mides!K767</f>
        <v>0</v>
      </c>
      <c r="M775" s="315">
        <f>[7]Mides!L767</f>
        <v>0</v>
      </c>
      <c r="N775" s="315" t="str">
        <f>[7]Mides!M767</f>
        <v>x</v>
      </c>
      <c r="O775" s="315">
        <f t="shared" si="11"/>
        <v>0</v>
      </c>
      <c r="P775" s="315" t="str">
        <f>[7]Mides!R767</f>
        <v>Guatemala</v>
      </c>
      <c r="Q775" s="315" t="str">
        <f>[7]Mides!S767</f>
        <v>Guatemala</v>
      </c>
      <c r="R775" s="10"/>
      <c r="S775" s="10"/>
      <c r="T775" s="10"/>
      <c r="U775" s="10"/>
      <c r="V775" s="10"/>
      <c r="W775" s="10"/>
      <c r="X775" s="10"/>
      <c r="Y775" s="10"/>
    </row>
    <row r="776" spans="2:25" ht="15.6" x14ac:dyDescent="0.3">
      <c r="B776" s="311" t="str">
        <f>[7]Mides!E768</f>
        <v>Sandra</v>
      </c>
      <c r="C776" s="312" t="str">
        <f>[7]Mides!D768</f>
        <v>Galicia</v>
      </c>
      <c r="D776" s="313" t="str">
        <f>IF([7]Mides!F768=1,"X"," ")</f>
        <v>X</v>
      </c>
      <c r="E776" s="313" t="str">
        <f>IF([7]Mides!F768=2,"X"," ")</f>
        <v xml:space="preserve"> </v>
      </c>
      <c r="F776" s="314">
        <f>[7]Mides!B768</f>
        <v>2573114670101</v>
      </c>
      <c r="G776" s="313" t="str">
        <f>IF(AND([7]Mides!H768&gt;=1,[7]Mides!H768&lt;=14),"X"," ")</f>
        <v xml:space="preserve"> </v>
      </c>
      <c r="H776" s="313" t="str">
        <f>IF(AND([7]Mides!H768&gt;=14,[7]Mides!H768&lt;=30),"X"," ")</f>
        <v xml:space="preserve"> </v>
      </c>
      <c r="I776" s="313" t="str">
        <f>IF(AND([7]Mides!H768&gt;=31,[7]Mides!H768&lt;=60),"X","  ")</f>
        <v>X</v>
      </c>
      <c r="J776" s="313" t="str">
        <f>IF([7]Mides!H768&gt;60,"X", "  ")</f>
        <v xml:space="preserve">  </v>
      </c>
      <c r="K776" s="315">
        <f>[7]Mides!N768</f>
        <v>0</v>
      </c>
      <c r="L776" s="315">
        <f>[7]Mides!K768</f>
        <v>0</v>
      </c>
      <c r="M776" s="315">
        <f>[7]Mides!L768</f>
        <v>0</v>
      </c>
      <c r="N776" s="315" t="str">
        <f>[7]Mides!M768</f>
        <v>x</v>
      </c>
      <c r="O776" s="315">
        <f t="shared" si="11"/>
        <v>0</v>
      </c>
      <c r="P776" s="315" t="str">
        <f>[7]Mides!R768</f>
        <v>Guatemala</v>
      </c>
      <c r="Q776" s="315" t="str">
        <f>[7]Mides!S768</f>
        <v>Guatemala</v>
      </c>
      <c r="R776" s="10"/>
      <c r="S776" s="10"/>
      <c r="T776" s="10"/>
      <c r="U776" s="10"/>
      <c r="V776" s="10"/>
      <c r="W776" s="10"/>
      <c r="X776" s="10"/>
      <c r="Y776" s="10"/>
    </row>
    <row r="777" spans="2:25" ht="15.6" x14ac:dyDescent="0.3">
      <c r="B777" s="311" t="str">
        <f>[7]Mides!E769</f>
        <v>Glenda</v>
      </c>
      <c r="C777" s="312" t="str">
        <f>[7]Mides!D769</f>
        <v>Gonzalez</v>
      </c>
      <c r="D777" s="313" t="str">
        <f>IF([7]Mides!F769=1,"X"," ")</f>
        <v>X</v>
      </c>
      <c r="E777" s="313" t="str">
        <f>IF([7]Mides!F769=2,"X"," ")</f>
        <v xml:space="preserve"> </v>
      </c>
      <c r="F777" s="314">
        <f>[7]Mides!B769</f>
        <v>2250545230101</v>
      </c>
      <c r="G777" s="313" t="str">
        <f>IF(AND([7]Mides!H769&gt;=1,[7]Mides!H769&lt;=14),"X"," ")</f>
        <v xml:space="preserve"> </v>
      </c>
      <c r="H777" s="313" t="str">
        <f>IF(AND([7]Mides!H769&gt;=14,[7]Mides!H769&lt;=30),"X"," ")</f>
        <v xml:space="preserve"> </v>
      </c>
      <c r="I777" s="313" t="str">
        <f>IF(AND([7]Mides!H769&gt;=31,[7]Mides!H769&lt;=60),"X","  ")</f>
        <v>X</v>
      </c>
      <c r="J777" s="313" t="str">
        <f>IF([7]Mides!H769&gt;60,"X", "  ")</f>
        <v xml:space="preserve">  </v>
      </c>
      <c r="K777" s="315">
        <f>[7]Mides!N769</f>
        <v>0</v>
      </c>
      <c r="L777" s="315">
        <f>[7]Mides!K769</f>
        <v>0</v>
      </c>
      <c r="M777" s="315">
        <f>[7]Mides!L769</f>
        <v>0</v>
      </c>
      <c r="N777" s="315" t="str">
        <f>[7]Mides!M769</f>
        <v>x</v>
      </c>
      <c r="O777" s="315">
        <f t="shared" si="11"/>
        <v>0</v>
      </c>
      <c r="P777" s="315" t="str">
        <f>[7]Mides!R769</f>
        <v>Guatemala</v>
      </c>
      <c r="Q777" s="315" t="str">
        <f>[7]Mides!S769</f>
        <v>Guatemala</v>
      </c>
      <c r="R777" s="10"/>
      <c r="S777" s="10"/>
      <c r="T777" s="10"/>
      <c r="U777" s="10"/>
      <c r="V777" s="10"/>
      <c r="W777" s="10"/>
      <c r="X777" s="10"/>
      <c r="Y777" s="10"/>
    </row>
    <row r="778" spans="2:25" ht="15.6" x14ac:dyDescent="0.3">
      <c r="B778" s="311" t="str">
        <f>[7]Mides!E770</f>
        <v>Luis</v>
      </c>
      <c r="C778" s="312" t="str">
        <f>[7]Mides!D770</f>
        <v>Yoc</v>
      </c>
      <c r="D778" s="313" t="str">
        <f>IF([7]Mides!F770=1,"X"," ")</f>
        <v xml:space="preserve"> </v>
      </c>
      <c r="E778" s="313" t="str">
        <f>IF([7]Mides!F770=2,"X"," ")</f>
        <v>X</v>
      </c>
      <c r="F778" s="314">
        <f>[7]Mides!B770</f>
        <v>243513740101</v>
      </c>
      <c r="G778" s="313" t="str">
        <f>IF(AND([7]Mides!H770&gt;=1,[7]Mides!H770&lt;=14),"X"," ")</f>
        <v xml:space="preserve"> </v>
      </c>
      <c r="H778" s="313" t="str">
        <f>IF(AND([7]Mides!H770&gt;=14,[7]Mides!H770&lt;=30),"X"," ")</f>
        <v xml:space="preserve"> </v>
      </c>
      <c r="I778" s="313" t="str">
        <f>IF(AND([7]Mides!H770&gt;=31,[7]Mides!H770&lt;=60),"X","  ")</f>
        <v>X</v>
      </c>
      <c r="J778" s="313" t="str">
        <f>IF([7]Mides!H770&gt;60,"X", "  ")</f>
        <v xml:space="preserve">  </v>
      </c>
      <c r="K778" s="315">
        <f>[7]Mides!N770</f>
        <v>0</v>
      </c>
      <c r="L778" s="315">
        <f>[7]Mides!K770</f>
        <v>0</v>
      </c>
      <c r="M778" s="315">
        <f>[7]Mides!L770</f>
        <v>0</v>
      </c>
      <c r="N778" s="315" t="str">
        <f>[7]Mides!M770</f>
        <v>x</v>
      </c>
      <c r="O778" s="315">
        <f t="shared" si="11"/>
        <v>0</v>
      </c>
      <c r="P778" s="315" t="str">
        <f>[7]Mides!R770</f>
        <v>Guatemala</v>
      </c>
      <c r="Q778" s="315" t="str">
        <f>[7]Mides!S770</f>
        <v>Guatemala</v>
      </c>
      <c r="R778" s="10"/>
      <c r="S778" s="10"/>
      <c r="T778" s="10"/>
      <c r="U778" s="10"/>
      <c r="V778" s="10"/>
      <c r="W778" s="10"/>
      <c r="X778" s="10"/>
      <c r="Y778" s="10"/>
    </row>
    <row r="779" spans="2:25" ht="15.6" x14ac:dyDescent="0.3">
      <c r="B779" s="311" t="str">
        <f>[7]Mides!E771</f>
        <v>Marco</v>
      </c>
      <c r="C779" s="312" t="str">
        <f>[7]Mides!D771</f>
        <v>Modenas</v>
      </c>
      <c r="D779" s="313" t="str">
        <f>IF([7]Mides!F771=1,"X"," ")</f>
        <v xml:space="preserve"> </v>
      </c>
      <c r="E779" s="313" t="str">
        <f>IF([7]Mides!F771=2,"X"," ")</f>
        <v>X</v>
      </c>
      <c r="F779" s="314">
        <f>[7]Mides!B771</f>
        <v>1630630870101</v>
      </c>
      <c r="G779" s="313" t="str">
        <f>IF(AND([7]Mides!H771&gt;=1,[7]Mides!H771&lt;=14),"X"," ")</f>
        <v xml:space="preserve"> </v>
      </c>
      <c r="H779" s="313" t="str">
        <f>IF(AND([7]Mides!H771&gt;=14,[7]Mides!H771&lt;=30),"X"," ")</f>
        <v xml:space="preserve"> </v>
      </c>
      <c r="I779" s="313" t="str">
        <f>IF(AND([7]Mides!H771&gt;=31,[7]Mides!H771&lt;=60),"X","  ")</f>
        <v>X</v>
      </c>
      <c r="J779" s="313" t="str">
        <f>IF([7]Mides!H771&gt;60,"X", "  ")</f>
        <v xml:space="preserve">  </v>
      </c>
      <c r="K779" s="315">
        <f>[7]Mides!N771</f>
        <v>0</v>
      </c>
      <c r="L779" s="315">
        <f>[7]Mides!K771</f>
        <v>0</v>
      </c>
      <c r="M779" s="315">
        <f>[7]Mides!L771</f>
        <v>0</v>
      </c>
      <c r="N779" s="315" t="str">
        <f>[7]Mides!M771</f>
        <v>x</v>
      </c>
      <c r="O779" s="315">
        <f t="shared" si="11"/>
        <v>0</v>
      </c>
      <c r="P779" s="315" t="str">
        <f>[7]Mides!R771</f>
        <v>Guatemala</v>
      </c>
      <c r="Q779" s="315" t="str">
        <f>[7]Mides!S771</f>
        <v>Guatemala</v>
      </c>
      <c r="R779" s="10"/>
      <c r="S779" s="10"/>
      <c r="T779" s="10"/>
      <c r="U779" s="10"/>
      <c r="V779" s="10"/>
      <c r="W779" s="10"/>
      <c r="X779" s="10"/>
      <c r="Y779" s="10"/>
    </row>
    <row r="780" spans="2:25" ht="15.6" x14ac:dyDescent="0.3">
      <c r="B780" s="311" t="str">
        <f>[7]Mides!E772</f>
        <v>Edna</v>
      </c>
      <c r="C780" s="312" t="str">
        <f>[7]Mides!D772</f>
        <v>Lopez</v>
      </c>
      <c r="D780" s="313" t="str">
        <f>IF([7]Mides!F772=1,"X"," ")</f>
        <v>X</v>
      </c>
      <c r="E780" s="313" t="str">
        <f>IF([7]Mides!F772=2,"X"," ")</f>
        <v xml:space="preserve"> </v>
      </c>
      <c r="F780" s="314">
        <f>[7]Mides!B772</f>
        <v>2537794800601</v>
      </c>
      <c r="G780" s="313" t="str">
        <f>IF(AND([7]Mides!H772&gt;=1,[7]Mides!H772&lt;=14),"X"," ")</f>
        <v xml:space="preserve"> </v>
      </c>
      <c r="H780" s="313" t="str">
        <f>IF(AND([7]Mides!H772&gt;=14,[7]Mides!H772&lt;=30),"X"," ")</f>
        <v xml:space="preserve"> </v>
      </c>
      <c r="I780" s="313" t="str">
        <f>IF(AND([7]Mides!H772&gt;=31,[7]Mides!H772&lt;=60),"X","  ")</f>
        <v>X</v>
      </c>
      <c r="J780" s="313" t="str">
        <f>IF([7]Mides!H772&gt;60,"X", "  ")</f>
        <v xml:space="preserve">  </v>
      </c>
      <c r="K780" s="315">
        <f>[7]Mides!N772</f>
        <v>0</v>
      </c>
      <c r="L780" s="315">
        <f>[7]Mides!K772</f>
        <v>0</v>
      </c>
      <c r="M780" s="315">
        <f>[7]Mides!L772</f>
        <v>0</v>
      </c>
      <c r="N780" s="315" t="str">
        <f>[7]Mides!M772</f>
        <v>x</v>
      </c>
      <c r="O780" s="315">
        <f t="shared" si="11"/>
        <v>0</v>
      </c>
      <c r="P780" s="315" t="str">
        <f>[7]Mides!R772</f>
        <v>Guatemala</v>
      </c>
      <c r="Q780" s="315" t="str">
        <f>[7]Mides!S772</f>
        <v>Guatemala</v>
      </c>
      <c r="R780" s="10"/>
      <c r="S780" s="10"/>
      <c r="T780" s="10"/>
      <c r="U780" s="10"/>
      <c r="V780" s="10"/>
      <c r="W780" s="10"/>
      <c r="X780" s="10"/>
      <c r="Y780" s="10"/>
    </row>
    <row r="781" spans="2:25" ht="15.6" x14ac:dyDescent="0.3">
      <c r="B781" s="311" t="str">
        <f>[7]Mides!E773</f>
        <v>Maria</v>
      </c>
      <c r="C781" s="312" t="str">
        <f>[7]Mides!D773</f>
        <v xml:space="preserve">Macario </v>
      </c>
      <c r="D781" s="313" t="str">
        <f>IF([7]Mides!F773=1,"X"," ")</f>
        <v>X</v>
      </c>
      <c r="E781" s="313" t="str">
        <f>IF([7]Mides!F773=2,"X"," ")</f>
        <v xml:space="preserve"> </v>
      </c>
      <c r="F781" s="314">
        <f>[7]Mides!B773</f>
        <v>2735028320101</v>
      </c>
      <c r="G781" s="313" t="str">
        <f>IF(AND([7]Mides!H773&gt;=1,[7]Mides!H773&lt;=14),"X"," ")</f>
        <v xml:space="preserve"> </v>
      </c>
      <c r="H781" s="313" t="str">
        <f>IF(AND([7]Mides!H773&gt;=14,[7]Mides!H773&lt;=30),"X"," ")</f>
        <v>X</v>
      </c>
      <c r="I781" s="313" t="str">
        <f>IF(AND([7]Mides!H773&gt;=31,[7]Mides!H773&lt;=60),"X","  ")</f>
        <v xml:space="preserve">  </v>
      </c>
      <c r="J781" s="313" t="str">
        <f>IF([7]Mides!H773&gt;60,"X", "  ")</f>
        <v xml:space="preserve">  </v>
      </c>
      <c r="K781" s="315">
        <f>[7]Mides!N773</f>
        <v>0</v>
      </c>
      <c r="L781" s="315">
        <f>[7]Mides!K773</f>
        <v>0</v>
      </c>
      <c r="M781" s="315">
        <f>[7]Mides!L773</f>
        <v>0</v>
      </c>
      <c r="N781" s="315" t="str">
        <f>[7]Mides!M773</f>
        <v>x</v>
      </c>
      <c r="O781" s="315">
        <f t="shared" si="11"/>
        <v>0</v>
      </c>
      <c r="P781" s="315" t="str">
        <f>[7]Mides!R773</f>
        <v>Guatemala</v>
      </c>
      <c r="Q781" s="315" t="str">
        <f>[7]Mides!S773</f>
        <v>Guatemala</v>
      </c>
      <c r="R781" s="10"/>
      <c r="S781" s="10"/>
      <c r="T781" s="10"/>
      <c r="U781" s="10"/>
      <c r="V781" s="10"/>
      <c r="W781" s="10"/>
      <c r="X781" s="10"/>
      <c r="Y781" s="10"/>
    </row>
    <row r="782" spans="2:25" ht="15.6" x14ac:dyDescent="0.3">
      <c r="B782" s="311" t="str">
        <f>[7]Mides!E774</f>
        <v>Rene</v>
      </c>
      <c r="C782" s="312" t="str">
        <f>[7]Mides!D774</f>
        <v>Jom</v>
      </c>
      <c r="D782" s="313" t="str">
        <f>IF([7]Mides!F774=1,"X"," ")</f>
        <v>X</v>
      </c>
      <c r="E782" s="313" t="str">
        <f>IF([7]Mides!F774=2,"X"," ")</f>
        <v xml:space="preserve"> </v>
      </c>
      <c r="F782" s="314">
        <f>[7]Mides!B774</f>
        <v>2581582121415</v>
      </c>
      <c r="G782" s="313" t="str">
        <f>IF(AND([7]Mides!H774&gt;=1,[7]Mides!H774&lt;=14),"X"," ")</f>
        <v xml:space="preserve"> </v>
      </c>
      <c r="H782" s="313" t="str">
        <f>IF(AND([7]Mides!H774&gt;=14,[7]Mides!H774&lt;=30),"X"," ")</f>
        <v xml:space="preserve"> </v>
      </c>
      <c r="I782" s="313" t="str">
        <f>IF(AND([7]Mides!H774&gt;=31,[7]Mides!H774&lt;=60),"X","  ")</f>
        <v>X</v>
      </c>
      <c r="J782" s="313" t="str">
        <f>IF([7]Mides!H774&gt;60,"X", "  ")</f>
        <v xml:space="preserve">  </v>
      </c>
      <c r="K782" s="315">
        <f>[7]Mides!N774</f>
        <v>0</v>
      </c>
      <c r="L782" s="315">
        <f>[7]Mides!K774</f>
        <v>0</v>
      </c>
      <c r="M782" s="315">
        <f>[7]Mides!L774</f>
        <v>0</v>
      </c>
      <c r="N782" s="315" t="str">
        <f>[7]Mides!M774</f>
        <v>x</v>
      </c>
      <c r="O782" s="315">
        <f t="shared" si="11"/>
        <v>0</v>
      </c>
      <c r="P782" s="315" t="str">
        <f>[7]Mides!R774</f>
        <v>Guatemala</v>
      </c>
      <c r="Q782" s="315" t="str">
        <f>[7]Mides!S774</f>
        <v>Guatemala</v>
      </c>
      <c r="R782" s="10"/>
      <c r="S782" s="10"/>
      <c r="T782" s="10"/>
      <c r="U782" s="10"/>
      <c r="V782" s="10"/>
      <c r="W782" s="10"/>
      <c r="X782" s="10"/>
      <c r="Y782" s="10"/>
    </row>
    <row r="783" spans="2:25" ht="15.6" x14ac:dyDescent="0.3">
      <c r="B783" s="311" t="str">
        <f>[7]Mides!E775</f>
        <v xml:space="preserve">Hilario </v>
      </c>
      <c r="C783" s="312" t="str">
        <f>[7]Mides!D775</f>
        <v>Pangan</v>
      </c>
      <c r="D783" s="313" t="str">
        <f>IF([7]Mides!F775=1,"X"," ")</f>
        <v xml:space="preserve"> </v>
      </c>
      <c r="E783" s="313" t="str">
        <f>IF([7]Mides!F775=2,"X"," ")</f>
        <v>X</v>
      </c>
      <c r="F783" s="314">
        <f>[7]Mides!B775</f>
        <v>2226006241503</v>
      </c>
      <c r="G783" s="313" t="str">
        <f>IF(AND([7]Mides!H775&gt;=1,[7]Mides!H775&lt;=14),"X"," ")</f>
        <v xml:space="preserve"> </v>
      </c>
      <c r="H783" s="313" t="str">
        <f>IF(AND([7]Mides!H775&gt;=14,[7]Mides!H775&lt;=30),"X"," ")</f>
        <v xml:space="preserve"> </v>
      </c>
      <c r="I783" s="313" t="str">
        <f>IF(AND([7]Mides!H775&gt;=31,[7]Mides!H775&lt;=60),"X","  ")</f>
        <v>X</v>
      </c>
      <c r="J783" s="313" t="str">
        <f>IF([7]Mides!H775&gt;60,"X", "  ")</f>
        <v xml:space="preserve">  </v>
      </c>
      <c r="K783" s="315">
        <f>[7]Mides!N775</f>
        <v>0</v>
      </c>
      <c r="L783" s="315">
        <f>[7]Mides!K775</f>
        <v>0</v>
      </c>
      <c r="M783" s="315">
        <f>[7]Mides!L775</f>
        <v>0</v>
      </c>
      <c r="N783" s="315" t="str">
        <f>[7]Mides!M775</f>
        <v>x</v>
      </c>
      <c r="O783" s="315">
        <f t="shared" ref="O783:O846" si="12">SUM(K783:N783)</f>
        <v>0</v>
      </c>
      <c r="P783" s="315" t="str">
        <f>[7]Mides!R775</f>
        <v>Guatemala</v>
      </c>
      <c r="Q783" s="315" t="str">
        <f>[7]Mides!S775</f>
        <v>Guatemala</v>
      </c>
      <c r="R783" s="10"/>
      <c r="S783" s="10"/>
      <c r="T783" s="10"/>
      <c r="U783" s="10"/>
      <c r="V783" s="10"/>
      <c r="W783" s="10"/>
      <c r="X783" s="10"/>
      <c r="Y783" s="10"/>
    </row>
    <row r="784" spans="2:25" ht="15.6" x14ac:dyDescent="0.3">
      <c r="B784" s="311" t="str">
        <f>[7]Mides!E776</f>
        <v>Jenni</v>
      </c>
      <c r="C784" s="312" t="str">
        <f>[7]Mides!D776</f>
        <v>Ordoñez</v>
      </c>
      <c r="D784" s="313" t="str">
        <f>IF([7]Mides!F776=1,"X"," ")</f>
        <v>X</v>
      </c>
      <c r="E784" s="313" t="str">
        <f>IF([7]Mides!F776=2,"X"," ")</f>
        <v xml:space="preserve"> </v>
      </c>
      <c r="F784" s="314" t="str">
        <f>[7]Mides!B776</f>
        <v>menor de edad</v>
      </c>
      <c r="G784" s="313" t="str">
        <f>IF(AND([7]Mides!H776&gt;=1,[7]Mides!H776&lt;=14),"X"," ")</f>
        <v>X</v>
      </c>
      <c r="H784" s="313" t="str">
        <f>IF(AND([7]Mides!H776&gt;=14,[7]Mides!H776&lt;=30),"X"," ")</f>
        <v xml:space="preserve"> </v>
      </c>
      <c r="I784" s="313" t="str">
        <f>IF(AND([7]Mides!H776&gt;=31,[7]Mides!H776&lt;=60),"X","  ")</f>
        <v xml:space="preserve">  </v>
      </c>
      <c r="J784" s="313" t="str">
        <f>IF([7]Mides!H776&gt;60,"X", "  ")</f>
        <v xml:space="preserve">  </v>
      </c>
      <c r="K784" s="315">
        <f>[7]Mides!N776</f>
        <v>0</v>
      </c>
      <c r="L784" s="315">
        <f>[7]Mides!K776</f>
        <v>0</v>
      </c>
      <c r="M784" s="315">
        <f>[7]Mides!L776</f>
        <v>0</v>
      </c>
      <c r="N784" s="315" t="str">
        <f>[7]Mides!M776</f>
        <v>x</v>
      </c>
      <c r="O784" s="315">
        <f t="shared" si="12"/>
        <v>0</v>
      </c>
      <c r="P784" s="315" t="str">
        <f>[7]Mides!R776</f>
        <v>Guatemala</v>
      </c>
      <c r="Q784" s="315" t="str">
        <f>[7]Mides!S776</f>
        <v>Guatemala</v>
      </c>
      <c r="R784" s="10"/>
      <c r="S784" s="10"/>
      <c r="T784" s="10"/>
      <c r="U784" s="10"/>
      <c r="V784" s="10"/>
      <c r="W784" s="10"/>
      <c r="X784" s="10"/>
      <c r="Y784" s="10"/>
    </row>
    <row r="785" spans="2:25" ht="15.6" x14ac:dyDescent="0.3">
      <c r="B785" s="311" t="str">
        <f>[7]Mides!E777</f>
        <v>Glendy</v>
      </c>
      <c r="C785" s="312" t="str">
        <f>[7]Mides!D777</f>
        <v>Lopez</v>
      </c>
      <c r="D785" s="313" t="str">
        <f>IF([7]Mides!F777=1,"X"," ")</f>
        <v>X</v>
      </c>
      <c r="E785" s="313" t="str">
        <f>IF([7]Mides!F777=2,"X"," ")</f>
        <v xml:space="preserve"> </v>
      </c>
      <c r="F785" s="314">
        <f>[7]Mides!B777</f>
        <v>2530184200101</v>
      </c>
      <c r="G785" s="313" t="str">
        <f>IF(AND([7]Mides!H777&gt;=1,[7]Mides!H777&lt;=14),"X"," ")</f>
        <v xml:space="preserve"> </v>
      </c>
      <c r="H785" s="313" t="str">
        <f>IF(AND([7]Mides!H777&gt;=14,[7]Mides!H777&lt;=30),"X"," ")</f>
        <v>X</v>
      </c>
      <c r="I785" s="313" t="str">
        <f>IF(AND([7]Mides!H777&gt;=31,[7]Mides!H777&lt;=60),"X","  ")</f>
        <v xml:space="preserve">  </v>
      </c>
      <c r="J785" s="313" t="str">
        <f>IF([7]Mides!H777&gt;60,"X", "  ")</f>
        <v xml:space="preserve">  </v>
      </c>
      <c r="K785" s="315">
        <f>[7]Mides!N777</f>
        <v>0</v>
      </c>
      <c r="L785" s="315">
        <f>[7]Mides!K777</f>
        <v>0</v>
      </c>
      <c r="M785" s="315">
        <f>[7]Mides!L777</f>
        <v>0</v>
      </c>
      <c r="N785" s="315" t="str">
        <f>[7]Mides!M777</f>
        <v>x</v>
      </c>
      <c r="O785" s="315">
        <f t="shared" si="12"/>
        <v>0</v>
      </c>
      <c r="P785" s="315" t="str">
        <f>[7]Mides!R777</f>
        <v>Guatemala</v>
      </c>
      <c r="Q785" s="315" t="str">
        <f>[7]Mides!S777</f>
        <v>Guatemala</v>
      </c>
      <c r="R785" s="10"/>
      <c r="S785" s="10"/>
      <c r="T785" s="10"/>
      <c r="U785" s="10"/>
      <c r="V785" s="10"/>
      <c r="W785" s="10"/>
      <c r="X785" s="10"/>
      <c r="Y785" s="10"/>
    </row>
    <row r="786" spans="2:25" ht="15.6" x14ac:dyDescent="0.3">
      <c r="B786" s="311" t="str">
        <f>[7]Mides!E778</f>
        <v>Omar</v>
      </c>
      <c r="C786" s="312" t="str">
        <f>[7]Mides!D778</f>
        <v>Lopez</v>
      </c>
      <c r="D786" s="313" t="str">
        <f>IF([7]Mides!F778=1,"X"," ")</f>
        <v xml:space="preserve"> </v>
      </c>
      <c r="E786" s="313" t="str">
        <f>IF([7]Mides!F778=2,"X"," ")</f>
        <v>X</v>
      </c>
      <c r="F786" s="314">
        <f>[7]Mides!B778</f>
        <v>2621305800101</v>
      </c>
      <c r="G786" s="313" t="str">
        <f>IF(AND([7]Mides!H778&gt;=1,[7]Mides!H778&lt;=14),"X"," ")</f>
        <v xml:space="preserve"> </v>
      </c>
      <c r="H786" s="313" t="str">
        <f>IF(AND([7]Mides!H778&gt;=14,[7]Mides!H778&lt;=30),"X"," ")</f>
        <v xml:space="preserve"> </v>
      </c>
      <c r="I786" s="313" t="str">
        <f>IF(AND([7]Mides!H778&gt;=31,[7]Mides!H778&lt;=60),"X","  ")</f>
        <v>X</v>
      </c>
      <c r="J786" s="313" t="str">
        <f>IF([7]Mides!H778&gt;60,"X", "  ")</f>
        <v xml:space="preserve">  </v>
      </c>
      <c r="K786" s="315">
        <f>[7]Mides!N778</f>
        <v>0</v>
      </c>
      <c r="L786" s="315">
        <f>[7]Mides!K778</f>
        <v>0</v>
      </c>
      <c r="M786" s="315">
        <f>[7]Mides!L778</f>
        <v>0</v>
      </c>
      <c r="N786" s="315" t="str">
        <f>[7]Mides!M778</f>
        <v>x</v>
      </c>
      <c r="O786" s="315">
        <f t="shared" si="12"/>
        <v>0</v>
      </c>
      <c r="P786" s="315" t="str">
        <f>[7]Mides!R778</f>
        <v>Guatemala</v>
      </c>
      <c r="Q786" s="315" t="str">
        <f>[7]Mides!S778</f>
        <v>Guatemala</v>
      </c>
      <c r="R786" s="10"/>
      <c r="S786" s="10"/>
      <c r="T786" s="10"/>
      <c r="U786" s="10"/>
      <c r="V786" s="10"/>
      <c r="W786" s="10"/>
      <c r="X786" s="10"/>
      <c r="Y786" s="10"/>
    </row>
    <row r="787" spans="2:25" ht="15.6" x14ac:dyDescent="0.3">
      <c r="B787" s="311" t="str">
        <f>[7]Mides!E779</f>
        <v>Yuri</v>
      </c>
      <c r="C787" s="312" t="str">
        <f>[7]Mides!D779</f>
        <v>Rivera</v>
      </c>
      <c r="D787" s="313" t="str">
        <f>IF([7]Mides!F779=1,"X"," ")</f>
        <v>X</v>
      </c>
      <c r="E787" s="313" t="str">
        <f>IF([7]Mides!F779=2,"X"," ")</f>
        <v xml:space="preserve"> </v>
      </c>
      <c r="F787" s="314">
        <f>[7]Mides!B779</f>
        <v>2550040360101</v>
      </c>
      <c r="G787" s="313" t="str">
        <f>IF(AND([7]Mides!H779&gt;=1,[7]Mides!H779&lt;=14),"X"," ")</f>
        <v xml:space="preserve"> </v>
      </c>
      <c r="H787" s="313" t="str">
        <f>IF(AND([7]Mides!H779&gt;=14,[7]Mides!H779&lt;=30),"X"," ")</f>
        <v>X</v>
      </c>
      <c r="I787" s="313" t="str">
        <f>IF(AND([7]Mides!H779&gt;=31,[7]Mides!H779&lt;=60),"X","  ")</f>
        <v xml:space="preserve">  </v>
      </c>
      <c r="J787" s="313" t="str">
        <f>IF([7]Mides!H779&gt;60,"X", "  ")</f>
        <v xml:space="preserve">  </v>
      </c>
      <c r="K787" s="315">
        <f>[7]Mides!N779</f>
        <v>0</v>
      </c>
      <c r="L787" s="315">
        <f>[7]Mides!K779</f>
        <v>0</v>
      </c>
      <c r="M787" s="315">
        <f>[7]Mides!L779</f>
        <v>0</v>
      </c>
      <c r="N787" s="315" t="str">
        <f>[7]Mides!M779</f>
        <v>x</v>
      </c>
      <c r="O787" s="315">
        <f t="shared" si="12"/>
        <v>0</v>
      </c>
      <c r="P787" s="315" t="str">
        <f>[7]Mides!R779</f>
        <v>Guatemala</v>
      </c>
      <c r="Q787" s="315" t="str">
        <f>[7]Mides!S779</f>
        <v>Guatemala</v>
      </c>
      <c r="R787" s="10"/>
      <c r="S787" s="10"/>
      <c r="T787" s="10"/>
      <c r="U787" s="10"/>
      <c r="V787" s="10"/>
      <c r="W787" s="10"/>
      <c r="X787" s="10"/>
      <c r="Y787" s="10"/>
    </row>
    <row r="788" spans="2:25" ht="15.6" x14ac:dyDescent="0.3">
      <c r="B788" s="311" t="str">
        <f>[7]Mides!E780</f>
        <v>Klesly</v>
      </c>
      <c r="C788" s="312" t="str">
        <f>[7]Mides!D780</f>
        <v>Chocoyo</v>
      </c>
      <c r="D788" s="313" t="str">
        <f>IF([7]Mides!F780=1,"X"," ")</f>
        <v>X</v>
      </c>
      <c r="E788" s="313" t="str">
        <f>IF([7]Mides!F780=2,"X"," ")</f>
        <v xml:space="preserve"> </v>
      </c>
      <c r="F788" s="314">
        <f>[7]Mides!B780</f>
        <v>2956296730101</v>
      </c>
      <c r="G788" s="313" t="str">
        <f>IF(AND([7]Mides!H780&gt;=1,[7]Mides!H780&lt;=14),"X"," ")</f>
        <v xml:space="preserve"> </v>
      </c>
      <c r="H788" s="313" t="str">
        <f>IF(AND([7]Mides!H780&gt;=14,[7]Mides!H780&lt;=30),"X"," ")</f>
        <v>X</v>
      </c>
      <c r="I788" s="313" t="str">
        <f>IF(AND([7]Mides!H780&gt;=31,[7]Mides!H780&lt;=60),"X","  ")</f>
        <v xml:space="preserve">  </v>
      </c>
      <c r="J788" s="313" t="str">
        <f>IF([7]Mides!H780&gt;60,"X", "  ")</f>
        <v xml:space="preserve">  </v>
      </c>
      <c r="K788" s="315">
        <f>[7]Mides!N780</f>
        <v>0</v>
      </c>
      <c r="L788" s="315">
        <f>[7]Mides!K780</f>
        <v>0</v>
      </c>
      <c r="M788" s="315">
        <f>[7]Mides!L780</f>
        <v>0</v>
      </c>
      <c r="N788" s="315" t="str">
        <f>[7]Mides!M780</f>
        <v>x</v>
      </c>
      <c r="O788" s="315">
        <f t="shared" si="12"/>
        <v>0</v>
      </c>
      <c r="P788" s="315" t="str">
        <f>[7]Mides!R780</f>
        <v>Guatemala</v>
      </c>
      <c r="Q788" s="315" t="str">
        <f>[7]Mides!S780</f>
        <v>Guatemala</v>
      </c>
      <c r="R788" s="10"/>
      <c r="S788" s="10"/>
      <c r="T788" s="10"/>
      <c r="U788" s="10"/>
      <c r="V788" s="10"/>
      <c r="W788" s="10"/>
      <c r="X788" s="10"/>
      <c r="Y788" s="10"/>
    </row>
    <row r="789" spans="2:25" ht="15.6" x14ac:dyDescent="0.3">
      <c r="B789" s="311" t="str">
        <f>[7]Mides!E781</f>
        <v>Arturo</v>
      </c>
      <c r="C789" s="312" t="str">
        <f>[7]Mides!D781</f>
        <v>Borrayo</v>
      </c>
      <c r="D789" s="313" t="str">
        <f>IF([7]Mides!F781=1,"X"," ")</f>
        <v xml:space="preserve"> </v>
      </c>
      <c r="E789" s="313" t="str">
        <f>IF([7]Mides!F781=2,"X"," ")</f>
        <v>X</v>
      </c>
      <c r="F789" s="314">
        <f>[7]Mides!B781</f>
        <v>2224612680101</v>
      </c>
      <c r="G789" s="313" t="str">
        <f>IF(AND([7]Mides!H781&gt;=1,[7]Mides!H781&lt;=14),"X"," ")</f>
        <v xml:space="preserve"> </v>
      </c>
      <c r="H789" s="313" t="str">
        <f>IF(AND([7]Mides!H781&gt;=14,[7]Mides!H781&lt;=30),"X"," ")</f>
        <v>X</v>
      </c>
      <c r="I789" s="313" t="str">
        <f>IF(AND([7]Mides!H781&gt;=31,[7]Mides!H781&lt;=60),"X","  ")</f>
        <v xml:space="preserve">  </v>
      </c>
      <c r="J789" s="313" t="str">
        <f>IF([7]Mides!H781&gt;60,"X", "  ")</f>
        <v xml:space="preserve">  </v>
      </c>
      <c r="K789" s="315">
        <f>[7]Mides!N781</f>
        <v>0</v>
      </c>
      <c r="L789" s="315">
        <f>[7]Mides!K781</f>
        <v>0</v>
      </c>
      <c r="M789" s="315">
        <f>[7]Mides!L781</f>
        <v>0</v>
      </c>
      <c r="N789" s="315" t="str">
        <f>[7]Mides!M781</f>
        <v>x</v>
      </c>
      <c r="O789" s="315">
        <f t="shared" si="12"/>
        <v>0</v>
      </c>
      <c r="P789" s="315" t="str">
        <f>[7]Mides!R781</f>
        <v>Guatemala</v>
      </c>
      <c r="Q789" s="315" t="str">
        <f>[7]Mides!S781</f>
        <v>Guatemala</v>
      </c>
      <c r="R789" s="10"/>
      <c r="S789" s="10"/>
      <c r="T789" s="10"/>
      <c r="U789" s="10"/>
      <c r="V789" s="10"/>
      <c r="W789" s="10"/>
      <c r="X789" s="10"/>
      <c r="Y789" s="10"/>
    </row>
    <row r="790" spans="2:25" ht="15.6" x14ac:dyDescent="0.3">
      <c r="B790" s="311" t="str">
        <f>[7]Mides!E782</f>
        <v>Deisy</v>
      </c>
      <c r="C790" s="312" t="str">
        <f>[7]Mides!D782</f>
        <v>Cac</v>
      </c>
      <c r="D790" s="313" t="str">
        <f>IF([7]Mides!F782=1,"X"," ")</f>
        <v>X</v>
      </c>
      <c r="E790" s="313" t="str">
        <f>IF([7]Mides!F782=2,"X"," ")</f>
        <v xml:space="preserve"> </v>
      </c>
      <c r="F790" s="314">
        <f>[7]Mides!B782</f>
        <v>3270360361604</v>
      </c>
      <c r="G790" s="313" t="str">
        <f>IF(AND([7]Mides!H782&gt;=1,[7]Mides!H782&lt;=14),"X"," ")</f>
        <v xml:space="preserve"> </v>
      </c>
      <c r="H790" s="313" t="str">
        <f>IF(AND([7]Mides!H782&gt;=14,[7]Mides!H782&lt;=30),"X"," ")</f>
        <v>X</v>
      </c>
      <c r="I790" s="313" t="str">
        <f>IF(AND([7]Mides!H782&gt;=31,[7]Mides!H782&lt;=60),"X","  ")</f>
        <v xml:space="preserve">  </v>
      </c>
      <c r="J790" s="313" t="str">
        <f>IF([7]Mides!H782&gt;60,"X", "  ")</f>
        <v xml:space="preserve">  </v>
      </c>
      <c r="K790" s="315">
        <f>[7]Mides!N782</f>
        <v>0</v>
      </c>
      <c r="L790" s="315">
        <f>[7]Mides!K782</f>
        <v>0</v>
      </c>
      <c r="M790" s="315">
        <f>[7]Mides!L782</f>
        <v>0</v>
      </c>
      <c r="N790" s="315" t="str">
        <f>[7]Mides!M782</f>
        <v>x</v>
      </c>
      <c r="O790" s="315">
        <f t="shared" si="12"/>
        <v>0</v>
      </c>
      <c r="P790" s="315" t="str">
        <f>[7]Mides!R782</f>
        <v>Guatemala</v>
      </c>
      <c r="Q790" s="315" t="str">
        <f>[7]Mides!S782</f>
        <v>Guatemala</v>
      </c>
      <c r="R790" s="10"/>
      <c r="S790" s="10"/>
      <c r="T790" s="10"/>
      <c r="U790" s="10"/>
      <c r="V790" s="10"/>
      <c r="W790" s="10"/>
      <c r="X790" s="10"/>
      <c r="Y790" s="10"/>
    </row>
    <row r="791" spans="2:25" ht="15.6" x14ac:dyDescent="0.3">
      <c r="B791" s="311" t="str">
        <f>[7]Mides!E783</f>
        <v>Bertha</v>
      </c>
      <c r="C791" s="312" t="str">
        <f>[7]Mides!D783</f>
        <v>Molina</v>
      </c>
      <c r="D791" s="313" t="str">
        <f>IF([7]Mides!F783=1,"X"," ")</f>
        <v>X</v>
      </c>
      <c r="E791" s="313" t="str">
        <f>IF([7]Mides!F783=2,"X"," ")</f>
        <v xml:space="preserve"> </v>
      </c>
      <c r="F791" s="314">
        <f>[7]Mides!B783</f>
        <v>2474033331101</v>
      </c>
      <c r="G791" s="313" t="str">
        <f>IF(AND([7]Mides!H783&gt;=1,[7]Mides!H783&lt;=14),"X"," ")</f>
        <v xml:space="preserve"> </v>
      </c>
      <c r="H791" s="313" t="str">
        <f>IF(AND([7]Mides!H783&gt;=14,[7]Mides!H783&lt;=30),"X"," ")</f>
        <v xml:space="preserve"> </v>
      </c>
      <c r="I791" s="313" t="str">
        <f>IF(AND([7]Mides!H783&gt;=31,[7]Mides!H783&lt;=60),"X","  ")</f>
        <v xml:space="preserve">  </v>
      </c>
      <c r="J791" s="313" t="str">
        <f>IF([7]Mides!H783&gt;60,"X", "  ")</f>
        <v>X</v>
      </c>
      <c r="K791" s="315">
        <f>[7]Mides!N783</f>
        <v>0</v>
      </c>
      <c r="L791" s="315">
        <f>[7]Mides!K783</f>
        <v>0</v>
      </c>
      <c r="M791" s="315">
        <f>[7]Mides!L783</f>
        <v>0</v>
      </c>
      <c r="N791" s="315" t="str">
        <f>[7]Mides!M783</f>
        <v>x</v>
      </c>
      <c r="O791" s="315">
        <f t="shared" si="12"/>
        <v>0</v>
      </c>
      <c r="P791" s="315" t="str">
        <f>[7]Mides!R783</f>
        <v>Guatemala</v>
      </c>
      <c r="Q791" s="315" t="str">
        <f>[7]Mides!S783</f>
        <v>Guatemala</v>
      </c>
      <c r="R791" s="10"/>
      <c r="S791" s="10"/>
      <c r="T791" s="10"/>
      <c r="U791" s="10"/>
      <c r="V791" s="10"/>
      <c r="W791" s="10"/>
      <c r="X791" s="10"/>
      <c r="Y791" s="10"/>
    </row>
    <row r="792" spans="2:25" ht="15.6" x14ac:dyDescent="0.3">
      <c r="B792" s="311" t="str">
        <f>[7]Mides!E784</f>
        <v>Maria</v>
      </c>
      <c r="C792" s="312" t="str">
        <f>[7]Mides!D784</f>
        <v xml:space="preserve">Macario </v>
      </c>
      <c r="D792" s="313" t="str">
        <f>IF([7]Mides!F784=1,"X"," ")</f>
        <v>X</v>
      </c>
      <c r="E792" s="313" t="str">
        <f>IF([7]Mides!F784=2,"X"," ")</f>
        <v xml:space="preserve"> </v>
      </c>
      <c r="F792" s="314">
        <f>[7]Mides!B784</f>
        <v>2735028320101</v>
      </c>
      <c r="G792" s="313" t="str">
        <f>IF(AND([7]Mides!H784&gt;=1,[7]Mides!H784&lt;=14),"X"," ")</f>
        <v xml:space="preserve"> </v>
      </c>
      <c r="H792" s="313" t="str">
        <f>IF(AND([7]Mides!H784&gt;=14,[7]Mides!H784&lt;=30),"X"," ")</f>
        <v>X</v>
      </c>
      <c r="I792" s="313" t="str">
        <f>IF(AND([7]Mides!H784&gt;=31,[7]Mides!H784&lt;=60),"X","  ")</f>
        <v xml:space="preserve">  </v>
      </c>
      <c r="J792" s="313" t="str">
        <f>IF([7]Mides!H784&gt;60,"X", "  ")</f>
        <v xml:space="preserve">  </v>
      </c>
      <c r="K792" s="315">
        <f>[7]Mides!N784</f>
        <v>0</v>
      </c>
      <c r="L792" s="315">
        <f>[7]Mides!K784</f>
        <v>0</v>
      </c>
      <c r="M792" s="315">
        <f>[7]Mides!L784</f>
        <v>0</v>
      </c>
      <c r="N792" s="315" t="str">
        <f>[7]Mides!M784</f>
        <v>x</v>
      </c>
      <c r="O792" s="315">
        <f t="shared" si="12"/>
        <v>0</v>
      </c>
      <c r="P792" s="315" t="str">
        <f>[7]Mides!R784</f>
        <v>Guatemala</v>
      </c>
      <c r="Q792" s="315" t="str">
        <f>[7]Mides!S784</f>
        <v>Guatemala</v>
      </c>
      <c r="R792" s="10"/>
      <c r="S792" s="10"/>
      <c r="T792" s="10"/>
      <c r="U792" s="10"/>
      <c r="V792" s="10"/>
      <c r="W792" s="10"/>
      <c r="X792" s="10"/>
      <c r="Y792" s="10"/>
    </row>
    <row r="793" spans="2:25" ht="15.6" x14ac:dyDescent="0.3">
      <c r="B793" s="311" t="str">
        <f>[7]Mides!E785</f>
        <v>Paola</v>
      </c>
      <c r="C793" s="312" t="str">
        <f>[7]Mides!D785</f>
        <v>Rodriguez</v>
      </c>
      <c r="D793" s="313" t="str">
        <f>IF([7]Mides!F785=1,"X"," ")</f>
        <v>X</v>
      </c>
      <c r="E793" s="313" t="str">
        <f>IF([7]Mides!F785=2,"X"," ")</f>
        <v xml:space="preserve"> </v>
      </c>
      <c r="F793" s="314" t="str">
        <f>[7]Mides!B785</f>
        <v>menor de edad</v>
      </c>
      <c r="G793" s="313" t="str">
        <f>IF(AND([7]Mides!H785&gt;=1,[7]Mides!H785&lt;=14),"X"," ")</f>
        <v>X</v>
      </c>
      <c r="H793" s="313" t="str">
        <f>IF(AND([7]Mides!H785&gt;=14,[7]Mides!H785&lt;=30),"X"," ")</f>
        <v xml:space="preserve"> </v>
      </c>
      <c r="I793" s="313" t="str">
        <f>IF(AND([7]Mides!H785&gt;=31,[7]Mides!H785&lt;=60),"X","  ")</f>
        <v xml:space="preserve">  </v>
      </c>
      <c r="J793" s="313" t="str">
        <f>IF([7]Mides!H785&gt;60,"X", "  ")</f>
        <v xml:space="preserve">  </v>
      </c>
      <c r="K793" s="315">
        <f>[7]Mides!N785</f>
        <v>0</v>
      </c>
      <c r="L793" s="315">
        <f>[7]Mides!K785</f>
        <v>0</v>
      </c>
      <c r="M793" s="315">
        <f>[7]Mides!L785</f>
        <v>0</v>
      </c>
      <c r="N793" s="315" t="str">
        <f>[7]Mides!M785</f>
        <v>x</v>
      </c>
      <c r="O793" s="315">
        <f t="shared" si="12"/>
        <v>0</v>
      </c>
      <c r="P793" s="315" t="str">
        <f>[7]Mides!R785</f>
        <v>Guatemala</v>
      </c>
      <c r="Q793" s="315" t="str">
        <f>[7]Mides!S785</f>
        <v>Guatemala</v>
      </c>
      <c r="R793" s="10"/>
      <c r="S793" s="10"/>
      <c r="T793" s="10"/>
      <c r="U793" s="10"/>
      <c r="V793" s="10"/>
      <c r="W793" s="10"/>
      <c r="X793" s="10"/>
      <c r="Y793" s="10"/>
    </row>
    <row r="794" spans="2:25" ht="15.6" x14ac:dyDescent="0.3">
      <c r="B794" s="311" t="str">
        <f>[7]Mides!E786</f>
        <v>Laura</v>
      </c>
      <c r="C794" s="312" t="str">
        <f>[7]Mides!D786</f>
        <v>Garcia</v>
      </c>
      <c r="D794" s="313" t="str">
        <f>IF([7]Mides!F786=1,"X"," ")</f>
        <v>X</v>
      </c>
      <c r="E794" s="313" t="str">
        <f>IF([7]Mides!F786=2,"X"," ")</f>
        <v xml:space="preserve"> </v>
      </c>
      <c r="F794" s="314">
        <f>[7]Mides!B786</f>
        <v>1783739310101</v>
      </c>
      <c r="G794" s="313" t="str">
        <f>IF(AND([7]Mides!H786&gt;=1,[7]Mides!H786&lt;=14),"X"," ")</f>
        <v xml:space="preserve"> </v>
      </c>
      <c r="H794" s="313" t="str">
        <f>IF(AND([7]Mides!H786&gt;=14,[7]Mides!H786&lt;=30),"X"," ")</f>
        <v xml:space="preserve"> </v>
      </c>
      <c r="I794" s="313" t="str">
        <f>IF(AND([7]Mides!H786&gt;=31,[7]Mides!H786&lt;=60),"X","  ")</f>
        <v>X</v>
      </c>
      <c r="J794" s="313" t="str">
        <f>IF([7]Mides!H786&gt;60,"X", "  ")</f>
        <v xml:space="preserve">  </v>
      </c>
      <c r="K794" s="315">
        <f>[7]Mides!N786</f>
        <v>0</v>
      </c>
      <c r="L794" s="315">
        <f>[7]Mides!K786</f>
        <v>0</v>
      </c>
      <c r="M794" s="315">
        <f>[7]Mides!L786</f>
        <v>0</v>
      </c>
      <c r="N794" s="315" t="str">
        <f>[7]Mides!M786</f>
        <v>x</v>
      </c>
      <c r="O794" s="315">
        <f t="shared" si="12"/>
        <v>0</v>
      </c>
      <c r="P794" s="315" t="str">
        <f>[7]Mides!R786</f>
        <v>Guatemala</v>
      </c>
      <c r="Q794" s="315" t="str">
        <f>[7]Mides!S786</f>
        <v>Guatemala</v>
      </c>
      <c r="R794" s="10"/>
      <c r="S794" s="10"/>
      <c r="T794" s="10"/>
      <c r="U794" s="10"/>
      <c r="V794" s="10"/>
      <c r="W794" s="10"/>
      <c r="X794" s="10"/>
      <c r="Y794" s="10"/>
    </row>
    <row r="795" spans="2:25" ht="15.6" x14ac:dyDescent="0.3">
      <c r="B795" s="311" t="str">
        <f>[7]Mides!E787</f>
        <v>Gilda</v>
      </c>
      <c r="C795" s="312" t="str">
        <f>[7]Mides!D787</f>
        <v>Guzman</v>
      </c>
      <c r="D795" s="313" t="str">
        <f>IF([7]Mides!F787=1,"X"," ")</f>
        <v>X</v>
      </c>
      <c r="E795" s="313" t="str">
        <f>IF([7]Mides!F787=2,"X"," ")</f>
        <v xml:space="preserve"> </v>
      </c>
      <c r="F795" s="314">
        <f>[7]Mides!B787</f>
        <v>2656492690101</v>
      </c>
      <c r="G795" s="313" t="str">
        <f>IF(AND([7]Mides!H787&gt;=1,[7]Mides!H787&lt;=14),"X"," ")</f>
        <v xml:space="preserve"> </v>
      </c>
      <c r="H795" s="313" t="str">
        <f>IF(AND([7]Mides!H787&gt;=14,[7]Mides!H787&lt;=30),"X"," ")</f>
        <v xml:space="preserve"> </v>
      </c>
      <c r="I795" s="313" t="str">
        <f>IF(AND([7]Mides!H787&gt;=31,[7]Mides!H787&lt;=60),"X","  ")</f>
        <v>X</v>
      </c>
      <c r="J795" s="313" t="str">
        <f>IF([7]Mides!H787&gt;60,"X", "  ")</f>
        <v xml:space="preserve">  </v>
      </c>
      <c r="K795" s="315">
        <f>[7]Mides!N787</f>
        <v>0</v>
      </c>
      <c r="L795" s="315">
        <f>[7]Mides!K787</f>
        <v>0</v>
      </c>
      <c r="M795" s="315">
        <f>[7]Mides!L787</f>
        <v>0</v>
      </c>
      <c r="N795" s="315" t="str">
        <f>[7]Mides!M787</f>
        <v>x</v>
      </c>
      <c r="O795" s="315">
        <f t="shared" si="12"/>
        <v>0</v>
      </c>
      <c r="P795" s="315" t="str">
        <f>[7]Mides!R787</f>
        <v>Guatemala</v>
      </c>
      <c r="Q795" s="315" t="str">
        <f>[7]Mides!S787</f>
        <v>Guatemala</v>
      </c>
      <c r="R795" s="10"/>
      <c r="S795" s="10"/>
      <c r="T795" s="10"/>
      <c r="U795" s="10"/>
      <c r="V795" s="10"/>
      <c r="W795" s="10"/>
      <c r="X795" s="10"/>
      <c r="Y795" s="10"/>
    </row>
    <row r="796" spans="2:25" ht="15.6" x14ac:dyDescent="0.3">
      <c r="B796" s="311" t="str">
        <f>[7]Mides!E788</f>
        <v>Luis</v>
      </c>
      <c r="C796" s="312" t="str">
        <f>[7]Mides!D788</f>
        <v>Morales</v>
      </c>
      <c r="D796" s="313" t="str">
        <f>IF([7]Mides!F788=1,"X"," ")</f>
        <v xml:space="preserve"> </v>
      </c>
      <c r="E796" s="313" t="str">
        <f>IF([7]Mides!F788=2,"X"," ")</f>
        <v>X</v>
      </c>
      <c r="F796" s="314">
        <f>[7]Mides!B788</f>
        <v>2351275580613</v>
      </c>
      <c r="G796" s="313" t="str">
        <f>IF(AND([7]Mides!H788&gt;=1,[7]Mides!H788&lt;=14),"X"," ")</f>
        <v xml:space="preserve"> </v>
      </c>
      <c r="H796" s="313" t="str">
        <f>IF(AND([7]Mides!H788&gt;=14,[7]Mides!H788&lt;=30),"X"," ")</f>
        <v xml:space="preserve"> </v>
      </c>
      <c r="I796" s="313" t="str">
        <f>IF(AND([7]Mides!H788&gt;=31,[7]Mides!H788&lt;=60),"X","  ")</f>
        <v>X</v>
      </c>
      <c r="J796" s="313" t="str">
        <f>IF([7]Mides!H788&gt;60,"X", "  ")</f>
        <v xml:space="preserve">  </v>
      </c>
      <c r="K796" s="315">
        <f>[7]Mides!N788</f>
        <v>0</v>
      </c>
      <c r="L796" s="315">
        <f>[7]Mides!K788</f>
        <v>0</v>
      </c>
      <c r="M796" s="315">
        <f>[7]Mides!L788</f>
        <v>0</v>
      </c>
      <c r="N796" s="315" t="str">
        <f>[7]Mides!M788</f>
        <v>x</v>
      </c>
      <c r="O796" s="315">
        <f t="shared" si="12"/>
        <v>0</v>
      </c>
      <c r="P796" s="315" t="str">
        <f>[7]Mides!R788</f>
        <v>Guatemala</v>
      </c>
      <c r="Q796" s="315" t="str">
        <f>[7]Mides!S788</f>
        <v>Guatemala</v>
      </c>
      <c r="R796" s="10"/>
      <c r="S796" s="10"/>
      <c r="T796" s="10"/>
      <c r="U796" s="10"/>
      <c r="V796" s="10"/>
      <c r="W796" s="10"/>
      <c r="X796" s="10"/>
      <c r="Y796" s="10"/>
    </row>
    <row r="797" spans="2:25" ht="15.6" x14ac:dyDescent="0.3">
      <c r="B797" s="311" t="str">
        <f>[7]Mides!E789</f>
        <v>Laura</v>
      </c>
      <c r="C797" s="312" t="str">
        <f>[7]Mides!D789</f>
        <v>Garcia</v>
      </c>
      <c r="D797" s="313" t="str">
        <f>IF([7]Mides!F789=1,"X"," ")</f>
        <v>X</v>
      </c>
      <c r="E797" s="313" t="str">
        <f>IF([7]Mides!F789=2,"X"," ")</f>
        <v xml:space="preserve"> </v>
      </c>
      <c r="F797" s="314">
        <f>[7]Mides!B789</f>
        <v>1783739310101</v>
      </c>
      <c r="G797" s="313" t="str">
        <f>IF(AND([7]Mides!H789&gt;=1,[7]Mides!H789&lt;=14),"X"," ")</f>
        <v xml:space="preserve"> </v>
      </c>
      <c r="H797" s="313" t="str">
        <f>IF(AND([7]Mides!H789&gt;=14,[7]Mides!H789&lt;=30),"X"," ")</f>
        <v xml:space="preserve"> </v>
      </c>
      <c r="I797" s="313" t="str">
        <f>IF(AND([7]Mides!H789&gt;=31,[7]Mides!H789&lt;=60),"X","  ")</f>
        <v>X</v>
      </c>
      <c r="J797" s="313" t="str">
        <f>IF([7]Mides!H789&gt;60,"X", "  ")</f>
        <v xml:space="preserve">  </v>
      </c>
      <c r="K797" s="315">
        <f>[7]Mides!N789</f>
        <v>0</v>
      </c>
      <c r="L797" s="315">
        <f>[7]Mides!K789</f>
        <v>0</v>
      </c>
      <c r="M797" s="315">
        <f>[7]Mides!L789</f>
        <v>0</v>
      </c>
      <c r="N797" s="315" t="str">
        <f>[7]Mides!M789</f>
        <v>x</v>
      </c>
      <c r="O797" s="315">
        <f t="shared" si="12"/>
        <v>0</v>
      </c>
      <c r="P797" s="315" t="str">
        <f>[7]Mides!R789</f>
        <v>Guatemala</v>
      </c>
      <c r="Q797" s="315" t="str">
        <f>[7]Mides!S789</f>
        <v>Guatemala</v>
      </c>
      <c r="R797" s="10"/>
      <c r="S797" s="10"/>
      <c r="T797" s="10"/>
      <c r="U797" s="10"/>
      <c r="V797" s="10"/>
      <c r="W797" s="10"/>
      <c r="X797" s="10"/>
      <c r="Y797" s="10"/>
    </row>
    <row r="798" spans="2:25" ht="15.6" x14ac:dyDescent="0.3">
      <c r="B798" s="311" t="str">
        <f>[7]Mides!E790</f>
        <v>Marco</v>
      </c>
      <c r="C798" s="312" t="str">
        <f>[7]Mides!D790</f>
        <v>Diaz</v>
      </c>
      <c r="D798" s="313" t="str">
        <f>IF([7]Mides!F790=1,"X"," ")</f>
        <v xml:space="preserve"> </v>
      </c>
      <c r="E798" s="313" t="str">
        <f>IF([7]Mides!F790=2,"X"," ")</f>
        <v>X</v>
      </c>
      <c r="F798" s="314">
        <f>[7]Mides!B790</f>
        <v>9637806840101</v>
      </c>
      <c r="G798" s="313" t="str">
        <f>IF(AND([7]Mides!H790&gt;=1,[7]Mides!H790&lt;=14),"X"," ")</f>
        <v xml:space="preserve"> </v>
      </c>
      <c r="H798" s="313" t="str">
        <f>IF(AND([7]Mides!H790&gt;=14,[7]Mides!H790&lt;=30),"X"," ")</f>
        <v xml:space="preserve"> </v>
      </c>
      <c r="I798" s="313" t="str">
        <f>IF(AND([7]Mides!H790&gt;=31,[7]Mides!H790&lt;=60),"X","  ")</f>
        <v>X</v>
      </c>
      <c r="J798" s="313" t="str">
        <f>IF([7]Mides!H790&gt;60,"X", "  ")</f>
        <v xml:space="preserve">  </v>
      </c>
      <c r="K798" s="315">
        <f>[7]Mides!N790</f>
        <v>0</v>
      </c>
      <c r="L798" s="315">
        <f>[7]Mides!K790</f>
        <v>0</v>
      </c>
      <c r="M798" s="315">
        <f>[7]Mides!L790</f>
        <v>0</v>
      </c>
      <c r="N798" s="315" t="str">
        <f>[7]Mides!M790</f>
        <v>x</v>
      </c>
      <c r="O798" s="315">
        <f t="shared" si="12"/>
        <v>0</v>
      </c>
      <c r="P798" s="315" t="str">
        <f>[7]Mides!R790</f>
        <v>Guatemala</v>
      </c>
      <c r="Q798" s="315" t="str">
        <f>[7]Mides!S790</f>
        <v>Guatemala</v>
      </c>
      <c r="R798" s="10"/>
      <c r="S798" s="10"/>
      <c r="T798" s="10"/>
      <c r="U798" s="10"/>
      <c r="V798" s="10"/>
      <c r="W798" s="10"/>
      <c r="X798" s="10"/>
      <c r="Y798" s="10"/>
    </row>
    <row r="799" spans="2:25" ht="15.6" x14ac:dyDescent="0.3">
      <c r="B799" s="311" t="str">
        <f>[7]Mides!E791</f>
        <v>Mario</v>
      </c>
      <c r="C799" s="312" t="str">
        <f>[7]Mides!D791</f>
        <v>Palala</v>
      </c>
      <c r="D799" s="313" t="str">
        <f>IF([7]Mides!F791=1,"X"," ")</f>
        <v xml:space="preserve"> </v>
      </c>
      <c r="E799" s="313" t="str">
        <f>IF([7]Mides!F791=2,"X"," ")</f>
        <v>X</v>
      </c>
      <c r="F799" s="314">
        <f>[7]Mides!B791</f>
        <v>228391601710</v>
      </c>
      <c r="G799" s="313" t="str">
        <f>IF(AND([7]Mides!H791&gt;=1,[7]Mides!H791&lt;=14),"X"," ")</f>
        <v xml:space="preserve"> </v>
      </c>
      <c r="H799" s="313" t="str">
        <f>IF(AND([7]Mides!H791&gt;=14,[7]Mides!H791&lt;=30),"X"," ")</f>
        <v>X</v>
      </c>
      <c r="I799" s="313" t="str">
        <f>IF(AND([7]Mides!H791&gt;=31,[7]Mides!H791&lt;=60),"X","  ")</f>
        <v xml:space="preserve">  </v>
      </c>
      <c r="J799" s="313" t="str">
        <f>IF([7]Mides!H791&gt;60,"X", "  ")</f>
        <v xml:space="preserve">  </v>
      </c>
      <c r="K799" s="315">
        <f>[7]Mides!N791</f>
        <v>0</v>
      </c>
      <c r="L799" s="315">
        <f>[7]Mides!K791</f>
        <v>0</v>
      </c>
      <c r="M799" s="315">
        <f>[7]Mides!L791</f>
        <v>0</v>
      </c>
      <c r="N799" s="315" t="str">
        <f>[7]Mides!M791</f>
        <v>x</v>
      </c>
      <c r="O799" s="315">
        <f t="shared" si="12"/>
        <v>0</v>
      </c>
      <c r="P799" s="315" t="str">
        <f>[7]Mides!R791</f>
        <v>Guatemala</v>
      </c>
      <c r="Q799" s="315" t="str">
        <f>[7]Mides!S791</f>
        <v>Guatemala</v>
      </c>
      <c r="R799" s="10"/>
      <c r="S799" s="10"/>
      <c r="T799" s="10"/>
      <c r="U799" s="10"/>
      <c r="V799" s="10"/>
      <c r="W799" s="10"/>
      <c r="X799" s="10"/>
      <c r="Y799" s="10"/>
    </row>
    <row r="800" spans="2:25" ht="15.6" x14ac:dyDescent="0.3">
      <c r="B800" s="311" t="str">
        <f>[7]Mides!E792</f>
        <v>Cristal</v>
      </c>
      <c r="C800" s="312" t="str">
        <f>[7]Mides!D792</f>
        <v>Pereno</v>
      </c>
      <c r="D800" s="313" t="str">
        <f>IF([7]Mides!F792=1,"X"," ")</f>
        <v>X</v>
      </c>
      <c r="E800" s="313" t="str">
        <f>IF([7]Mides!F792=2,"X"," ")</f>
        <v xml:space="preserve"> </v>
      </c>
      <c r="F800" s="314" t="str">
        <f>[7]Mides!B792</f>
        <v>menor de edad</v>
      </c>
      <c r="G800" s="313" t="str">
        <f>IF(AND([7]Mides!H792&gt;=1,[7]Mides!H792&lt;=14),"X"," ")</f>
        <v>X</v>
      </c>
      <c r="H800" s="313" t="str">
        <f>IF(AND([7]Mides!H792&gt;=14,[7]Mides!H792&lt;=30),"X"," ")</f>
        <v xml:space="preserve"> </v>
      </c>
      <c r="I800" s="313" t="str">
        <f>IF(AND([7]Mides!H792&gt;=31,[7]Mides!H792&lt;=60),"X","  ")</f>
        <v xml:space="preserve">  </v>
      </c>
      <c r="J800" s="313" t="str">
        <f>IF([7]Mides!H792&gt;60,"X", "  ")</f>
        <v xml:space="preserve">  </v>
      </c>
      <c r="K800" s="315">
        <f>[7]Mides!N792</f>
        <v>0</v>
      </c>
      <c r="L800" s="315">
        <f>[7]Mides!K792</f>
        <v>0</v>
      </c>
      <c r="M800" s="315">
        <f>[7]Mides!L792</f>
        <v>0</v>
      </c>
      <c r="N800" s="315" t="str">
        <f>[7]Mides!M792</f>
        <v>x</v>
      </c>
      <c r="O800" s="315">
        <f t="shared" si="12"/>
        <v>0</v>
      </c>
      <c r="P800" s="315" t="str">
        <f>[7]Mides!R792</f>
        <v>Guatemala</v>
      </c>
      <c r="Q800" s="315" t="str">
        <f>[7]Mides!S792</f>
        <v>Guatemala</v>
      </c>
      <c r="R800" s="10"/>
      <c r="S800" s="10"/>
      <c r="T800" s="10"/>
      <c r="U800" s="10"/>
      <c r="V800" s="10"/>
      <c r="W800" s="10"/>
      <c r="X800" s="10"/>
      <c r="Y800" s="10"/>
    </row>
    <row r="801" spans="2:25" ht="15.6" x14ac:dyDescent="0.3">
      <c r="B801" s="311" t="str">
        <f>[7]Mides!E793</f>
        <v>Boyan</v>
      </c>
      <c r="C801" s="312" t="str">
        <f>[7]Mides!D793</f>
        <v>Rodriguez</v>
      </c>
      <c r="D801" s="313" t="str">
        <f>IF([7]Mides!F793=1,"X"," ")</f>
        <v xml:space="preserve"> </v>
      </c>
      <c r="E801" s="313" t="str">
        <f>IF([7]Mides!F793=2,"X"," ")</f>
        <v>X</v>
      </c>
      <c r="F801" s="314">
        <f>[7]Mides!B793</f>
        <v>1711793660101</v>
      </c>
      <c r="G801" s="313" t="str">
        <f>IF(AND([7]Mides!H793&gt;=1,[7]Mides!H793&lt;=14),"X"," ")</f>
        <v xml:space="preserve"> </v>
      </c>
      <c r="H801" s="313" t="str">
        <f>IF(AND([7]Mides!H793&gt;=14,[7]Mides!H793&lt;=30),"X"," ")</f>
        <v>X</v>
      </c>
      <c r="I801" s="313" t="str">
        <f>IF(AND([7]Mides!H793&gt;=31,[7]Mides!H793&lt;=60),"X","  ")</f>
        <v xml:space="preserve">  </v>
      </c>
      <c r="J801" s="313" t="str">
        <f>IF([7]Mides!H793&gt;60,"X", "  ")</f>
        <v xml:space="preserve">  </v>
      </c>
      <c r="K801" s="315">
        <f>[7]Mides!N793</f>
        <v>0</v>
      </c>
      <c r="L801" s="315">
        <f>[7]Mides!K793</f>
        <v>0</v>
      </c>
      <c r="M801" s="315">
        <f>[7]Mides!L793</f>
        <v>0</v>
      </c>
      <c r="N801" s="315" t="str">
        <f>[7]Mides!M793</f>
        <v>x</v>
      </c>
      <c r="O801" s="315">
        <f t="shared" si="12"/>
        <v>0</v>
      </c>
      <c r="P801" s="315" t="str">
        <f>[7]Mides!R793</f>
        <v>Guatemala</v>
      </c>
      <c r="Q801" s="315" t="str">
        <f>[7]Mides!S793</f>
        <v>Guatemala</v>
      </c>
      <c r="R801" s="10"/>
      <c r="S801" s="10"/>
      <c r="T801" s="10"/>
      <c r="U801" s="10"/>
      <c r="V801" s="10"/>
      <c r="W801" s="10"/>
      <c r="X801" s="10"/>
      <c r="Y801" s="10"/>
    </row>
    <row r="802" spans="2:25" ht="15.6" x14ac:dyDescent="0.3">
      <c r="B802" s="311" t="str">
        <f>[7]Mides!E794</f>
        <v>Luis</v>
      </c>
      <c r="C802" s="312" t="str">
        <f>[7]Mides!D794</f>
        <v>Zetino</v>
      </c>
      <c r="D802" s="313" t="str">
        <f>IF([7]Mides!F794=1,"X"," ")</f>
        <v xml:space="preserve"> </v>
      </c>
      <c r="E802" s="313" t="str">
        <f>IF([7]Mides!F794=2,"X"," ")</f>
        <v>X</v>
      </c>
      <c r="F802" s="314">
        <f>[7]Mides!B794</f>
        <v>1517085950101</v>
      </c>
      <c r="G802" s="313" t="str">
        <f>IF(AND([7]Mides!H794&gt;=1,[7]Mides!H794&lt;=14),"X"," ")</f>
        <v xml:space="preserve"> </v>
      </c>
      <c r="H802" s="313" t="str">
        <f>IF(AND([7]Mides!H794&gt;=14,[7]Mides!H794&lt;=30),"X"," ")</f>
        <v xml:space="preserve"> </v>
      </c>
      <c r="I802" s="313" t="str">
        <f>IF(AND([7]Mides!H794&gt;=31,[7]Mides!H794&lt;=60),"X","  ")</f>
        <v>X</v>
      </c>
      <c r="J802" s="313" t="str">
        <f>IF([7]Mides!H794&gt;60,"X", "  ")</f>
        <v xml:space="preserve">  </v>
      </c>
      <c r="K802" s="315">
        <f>[7]Mides!N794</f>
        <v>0</v>
      </c>
      <c r="L802" s="315">
        <f>[7]Mides!K794</f>
        <v>0</v>
      </c>
      <c r="M802" s="315">
        <f>[7]Mides!L794</f>
        <v>0</v>
      </c>
      <c r="N802" s="315" t="str">
        <f>[7]Mides!M794</f>
        <v>x</v>
      </c>
      <c r="O802" s="315">
        <f t="shared" si="12"/>
        <v>0</v>
      </c>
      <c r="P802" s="315" t="str">
        <f>[7]Mides!R794</f>
        <v>Guatemala</v>
      </c>
      <c r="Q802" s="315" t="str">
        <f>[7]Mides!S794</f>
        <v>Guatemala</v>
      </c>
      <c r="R802" s="10"/>
      <c r="S802" s="10"/>
      <c r="T802" s="10"/>
      <c r="U802" s="10"/>
      <c r="V802" s="10"/>
      <c r="W802" s="10"/>
      <c r="X802" s="10"/>
      <c r="Y802" s="10"/>
    </row>
    <row r="803" spans="2:25" ht="15.6" x14ac:dyDescent="0.3">
      <c r="B803" s="311" t="str">
        <f>[7]Mides!E795</f>
        <v>Cristel</v>
      </c>
      <c r="C803" s="312" t="str">
        <f>[7]Mides!D795</f>
        <v>Guerrero</v>
      </c>
      <c r="D803" s="313" t="str">
        <f>IF([7]Mides!F795=1,"X"," ")</f>
        <v>X</v>
      </c>
      <c r="E803" s="313" t="str">
        <f>IF([7]Mides!F795=2,"X"," ")</f>
        <v xml:space="preserve"> </v>
      </c>
      <c r="F803" s="314" t="str">
        <f>[7]Mides!B795</f>
        <v>menor de edad</v>
      </c>
      <c r="G803" s="313" t="str">
        <f>IF(AND([7]Mides!H795&gt;=1,[7]Mides!H795&lt;=14),"X"," ")</f>
        <v>X</v>
      </c>
      <c r="H803" s="313" t="str">
        <f>IF(AND([7]Mides!H795&gt;=14,[7]Mides!H795&lt;=30),"X"," ")</f>
        <v xml:space="preserve"> </v>
      </c>
      <c r="I803" s="313" t="str">
        <f>IF(AND([7]Mides!H795&gt;=31,[7]Mides!H795&lt;=60),"X","  ")</f>
        <v xml:space="preserve">  </v>
      </c>
      <c r="J803" s="313" t="str">
        <f>IF([7]Mides!H795&gt;60,"X", "  ")</f>
        <v xml:space="preserve">  </v>
      </c>
      <c r="K803" s="315">
        <f>[7]Mides!N795</f>
        <v>0</v>
      </c>
      <c r="L803" s="315">
        <f>[7]Mides!K795</f>
        <v>0</v>
      </c>
      <c r="M803" s="315">
        <f>[7]Mides!L795</f>
        <v>0</v>
      </c>
      <c r="N803" s="315" t="str">
        <f>[7]Mides!M795</f>
        <v>x</v>
      </c>
      <c r="O803" s="315">
        <f t="shared" si="12"/>
        <v>0</v>
      </c>
      <c r="P803" s="315" t="str">
        <f>[7]Mides!R795</f>
        <v>Guatemala</v>
      </c>
      <c r="Q803" s="315" t="str">
        <f>[7]Mides!S795</f>
        <v>Guatemala</v>
      </c>
      <c r="R803" s="10"/>
      <c r="S803" s="10"/>
      <c r="T803" s="10"/>
      <c r="U803" s="10"/>
      <c r="V803" s="10"/>
      <c r="W803" s="10"/>
      <c r="X803" s="10"/>
      <c r="Y803" s="10"/>
    </row>
    <row r="804" spans="2:25" ht="15.6" x14ac:dyDescent="0.3">
      <c r="B804" s="311" t="str">
        <f>[7]Mides!E796</f>
        <v xml:space="preserve">Vivian </v>
      </c>
      <c r="C804" s="312" t="str">
        <f>[7]Mides!D796</f>
        <v>Perez</v>
      </c>
      <c r="D804" s="313" t="str">
        <f>IF([7]Mides!F796=1,"X"," ")</f>
        <v>X</v>
      </c>
      <c r="E804" s="313" t="str">
        <f>IF([7]Mides!F796=2,"X"," ")</f>
        <v xml:space="preserve"> </v>
      </c>
      <c r="F804" s="314" t="str">
        <f>[7]Mides!B796</f>
        <v>menor de edad</v>
      </c>
      <c r="G804" s="313" t="str">
        <f>IF(AND([7]Mides!H796&gt;=1,[7]Mides!H796&lt;=14),"X"," ")</f>
        <v>X</v>
      </c>
      <c r="H804" s="313" t="str">
        <f>IF(AND([7]Mides!H796&gt;=14,[7]Mides!H796&lt;=30),"X"," ")</f>
        <v xml:space="preserve"> </v>
      </c>
      <c r="I804" s="313" t="str">
        <f>IF(AND([7]Mides!H796&gt;=31,[7]Mides!H796&lt;=60),"X","  ")</f>
        <v xml:space="preserve">  </v>
      </c>
      <c r="J804" s="313" t="str">
        <f>IF([7]Mides!H796&gt;60,"X", "  ")</f>
        <v xml:space="preserve">  </v>
      </c>
      <c r="K804" s="315">
        <f>[7]Mides!N796</f>
        <v>0</v>
      </c>
      <c r="L804" s="315">
        <f>[7]Mides!K796</f>
        <v>0</v>
      </c>
      <c r="M804" s="315">
        <f>[7]Mides!L796</f>
        <v>0</v>
      </c>
      <c r="N804" s="315" t="str">
        <f>[7]Mides!M796</f>
        <v>x</v>
      </c>
      <c r="O804" s="315">
        <f t="shared" si="12"/>
        <v>0</v>
      </c>
      <c r="P804" s="315" t="str">
        <f>[7]Mides!R796</f>
        <v>Guatemala</v>
      </c>
      <c r="Q804" s="315" t="str">
        <f>[7]Mides!S796</f>
        <v>Guatemala</v>
      </c>
      <c r="R804" s="10"/>
      <c r="S804" s="10"/>
      <c r="T804" s="10"/>
      <c r="U804" s="10"/>
      <c r="V804" s="10"/>
      <c r="W804" s="10"/>
      <c r="X804" s="10"/>
      <c r="Y804" s="10"/>
    </row>
    <row r="805" spans="2:25" ht="15.6" x14ac:dyDescent="0.3">
      <c r="B805" s="311" t="str">
        <f>[7]Mides!E797</f>
        <v>Leslie</v>
      </c>
      <c r="C805" s="312" t="str">
        <f>[7]Mides!D797</f>
        <v>Castillo</v>
      </c>
      <c r="D805" s="313" t="str">
        <f>IF([7]Mides!F797=1,"X"," ")</f>
        <v>X</v>
      </c>
      <c r="E805" s="313" t="str">
        <f>IF([7]Mides!F797=2,"X"," ")</f>
        <v xml:space="preserve"> </v>
      </c>
      <c r="F805" s="314" t="str">
        <f>[7]Mides!B797</f>
        <v>menor de edad</v>
      </c>
      <c r="G805" s="313" t="str">
        <f>IF(AND([7]Mides!H797&gt;=1,[7]Mides!H797&lt;=14),"X"," ")</f>
        <v xml:space="preserve"> </v>
      </c>
      <c r="H805" s="313" t="str">
        <f>IF(AND([7]Mides!H797&gt;=14,[7]Mides!H797&lt;=30),"X"," ")</f>
        <v>X</v>
      </c>
      <c r="I805" s="313" t="str">
        <f>IF(AND([7]Mides!H797&gt;=31,[7]Mides!H797&lt;=60),"X","  ")</f>
        <v xml:space="preserve">  </v>
      </c>
      <c r="J805" s="313" t="str">
        <f>IF([7]Mides!H797&gt;60,"X", "  ")</f>
        <v xml:space="preserve">  </v>
      </c>
      <c r="K805" s="315">
        <f>[7]Mides!N797</f>
        <v>0</v>
      </c>
      <c r="L805" s="315">
        <f>[7]Mides!K797</f>
        <v>0</v>
      </c>
      <c r="M805" s="315">
        <f>[7]Mides!L797</f>
        <v>0</v>
      </c>
      <c r="N805" s="315" t="str">
        <f>[7]Mides!M797</f>
        <v>x</v>
      </c>
      <c r="O805" s="315">
        <f t="shared" si="12"/>
        <v>0</v>
      </c>
      <c r="P805" s="315" t="str">
        <f>[7]Mides!R797</f>
        <v>Guatemala</v>
      </c>
      <c r="Q805" s="315" t="str">
        <f>[7]Mides!S797</f>
        <v>Guatemala</v>
      </c>
      <c r="R805" s="10"/>
      <c r="S805" s="10"/>
      <c r="T805" s="10"/>
      <c r="U805" s="10"/>
      <c r="V805" s="10"/>
      <c r="W805" s="10"/>
      <c r="X805" s="10"/>
      <c r="Y805" s="10"/>
    </row>
    <row r="806" spans="2:25" ht="15.6" x14ac:dyDescent="0.3">
      <c r="B806" s="311" t="str">
        <f>[7]Mides!E798</f>
        <v>Erick</v>
      </c>
      <c r="C806" s="312" t="str">
        <f>[7]Mides!D798</f>
        <v>Sicajau</v>
      </c>
      <c r="D806" s="313" t="str">
        <f>IF([7]Mides!F798=1,"X"," ")</f>
        <v xml:space="preserve"> </v>
      </c>
      <c r="E806" s="313" t="str">
        <f>IF([7]Mides!F798=2,"X"," ")</f>
        <v>X</v>
      </c>
      <c r="F806" s="314" t="str">
        <f>[7]Mides!B798</f>
        <v>menor de edad</v>
      </c>
      <c r="G806" s="313" t="str">
        <f>IF(AND([7]Mides!H798&gt;=1,[7]Mides!H798&lt;=14),"X"," ")</f>
        <v>X</v>
      </c>
      <c r="H806" s="313" t="str">
        <f>IF(AND([7]Mides!H798&gt;=14,[7]Mides!H798&lt;=30),"X"," ")</f>
        <v xml:space="preserve"> </v>
      </c>
      <c r="I806" s="313" t="str">
        <f>IF(AND([7]Mides!H798&gt;=31,[7]Mides!H798&lt;=60),"X","  ")</f>
        <v xml:space="preserve">  </v>
      </c>
      <c r="J806" s="313" t="str">
        <f>IF([7]Mides!H798&gt;60,"X", "  ")</f>
        <v xml:space="preserve">  </v>
      </c>
      <c r="K806" s="315">
        <f>[7]Mides!N798</f>
        <v>0</v>
      </c>
      <c r="L806" s="315">
        <f>[7]Mides!K798</f>
        <v>0</v>
      </c>
      <c r="M806" s="315">
        <f>[7]Mides!L798</f>
        <v>0</v>
      </c>
      <c r="N806" s="315" t="str">
        <f>[7]Mides!M798</f>
        <v>x</v>
      </c>
      <c r="O806" s="315">
        <f t="shared" si="12"/>
        <v>0</v>
      </c>
      <c r="P806" s="315" t="str">
        <f>[7]Mides!R798</f>
        <v>Guatemala</v>
      </c>
      <c r="Q806" s="315" t="str">
        <f>[7]Mides!S798</f>
        <v>Guatemala</v>
      </c>
      <c r="R806" s="10"/>
      <c r="S806" s="10"/>
      <c r="T806" s="10"/>
      <c r="U806" s="10"/>
      <c r="V806" s="10"/>
      <c r="W806" s="10"/>
      <c r="X806" s="10"/>
      <c r="Y806" s="10"/>
    </row>
    <row r="807" spans="2:25" ht="15.6" x14ac:dyDescent="0.3">
      <c r="B807" s="311" t="str">
        <f>[7]Mides!E799</f>
        <v>Maglis</v>
      </c>
      <c r="C807" s="312" t="str">
        <f>[7]Mides!D799</f>
        <v>Sicajau</v>
      </c>
      <c r="D807" s="313" t="str">
        <f>IF([7]Mides!F799=1,"X"," ")</f>
        <v>X</v>
      </c>
      <c r="E807" s="313" t="str">
        <f>IF([7]Mides!F799=2,"X"," ")</f>
        <v xml:space="preserve"> </v>
      </c>
      <c r="F807" s="314" t="str">
        <f>[7]Mides!B799</f>
        <v>menor de edad</v>
      </c>
      <c r="G807" s="313" t="str">
        <f>IF(AND([7]Mides!H799&gt;=1,[7]Mides!H799&lt;=14),"X"," ")</f>
        <v>X</v>
      </c>
      <c r="H807" s="313" t="str">
        <f>IF(AND([7]Mides!H799&gt;=14,[7]Mides!H799&lt;=30),"X"," ")</f>
        <v xml:space="preserve"> </v>
      </c>
      <c r="I807" s="313" t="str">
        <f>IF(AND([7]Mides!H799&gt;=31,[7]Mides!H799&lt;=60),"X","  ")</f>
        <v xml:space="preserve">  </v>
      </c>
      <c r="J807" s="313" t="str">
        <f>IF([7]Mides!H799&gt;60,"X", "  ")</f>
        <v xml:space="preserve">  </v>
      </c>
      <c r="K807" s="315">
        <f>[7]Mides!N799</f>
        <v>0</v>
      </c>
      <c r="L807" s="315">
        <f>[7]Mides!K799</f>
        <v>0</v>
      </c>
      <c r="M807" s="315">
        <f>[7]Mides!L799</f>
        <v>0</v>
      </c>
      <c r="N807" s="315" t="str">
        <f>[7]Mides!M799</f>
        <v>x</v>
      </c>
      <c r="O807" s="315">
        <f t="shared" si="12"/>
        <v>0</v>
      </c>
      <c r="P807" s="315" t="str">
        <f>[7]Mides!R799</f>
        <v>Guatemala</v>
      </c>
      <c r="Q807" s="315" t="str">
        <f>[7]Mides!S799</f>
        <v>Guatemala</v>
      </c>
      <c r="R807" s="10"/>
      <c r="S807" s="10"/>
      <c r="T807" s="10"/>
      <c r="U807" s="10"/>
      <c r="V807" s="10"/>
      <c r="W807" s="10"/>
      <c r="X807" s="10"/>
      <c r="Y807" s="10"/>
    </row>
    <row r="808" spans="2:25" ht="15.6" x14ac:dyDescent="0.3">
      <c r="B808" s="311" t="str">
        <f>[7]Mides!E800</f>
        <v>Ortencia</v>
      </c>
      <c r="C808" s="312" t="str">
        <f>[7]Mides!D800</f>
        <v>Herrera</v>
      </c>
      <c r="D808" s="313" t="str">
        <f>IF([7]Mides!F800=1,"X"," ")</f>
        <v>X</v>
      </c>
      <c r="E808" s="313" t="str">
        <f>IF([7]Mides!F800=2,"X"," ")</f>
        <v xml:space="preserve"> </v>
      </c>
      <c r="F808" s="314">
        <f>[7]Mides!B800</f>
        <v>2628413470805</v>
      </c>
      <c r="G808" s="313" t="str">
        <f>IF(AND([7]Mides!H800&gt;=1,[7]Mides!H800&lt;=14),"X"," ")</f>
        <v xml:space="preserve"> </v>
      </c>
      <c r="H808" s="313" t="str">
        <f>IF(AND([7]Mides!H800&gt;=14,[7]Mides!H800&lt;=30),"X"," ")</f>
        <v xml:space="preserve"> </v>
      </c>
      <c r="I808" s="313" t="str">
        <f>IF(AND([7]Mides!H800&gt;=31,[7]Mides!H800&lt;=60),"X","  ")</f>
        <v>X</v>
      </c>
      <c r="J808" s="313" t="str">
        <f>IF([7]Mides!H800&gt;60,"X", "  ")</f>
        <v xml:space="preserve">  </v>
      </c>
      <c r="K808" s="315">
        <f>[7]Mides!N800</f>
        <v>0</v>
      </c>
      <c r="L808" s="315">
        <f>[7]Mides!K800</f>
        <v>0</v>
      </c>
      <c r="M808" s="315">
        <f>[7]Mides!L800</f>
        <v>0</v>
      </c>
      <c r="N808" s="315" t="str">
        <f>[7]Mides!M800</f>
        <v>x</v>
      </c>
      <c r="O808" s="315">
        <f t="shared" si="12"/>
        <v>0</v>
      </c>
      <c r="P808" s="315" t="str">
        <f>[7]Mides!R800</f>
        <v>Guatemala</v>
      </c>
      <c r="Q808" s="315" t="str">
        <f>[7]Mides!S800</f>
        <v>Guatemala</v>
      </c>
      <c r="R808" s="10"/>
      <c r="S808" s="10"/>
      <c r="T808" s="10"/>
      <c r="U808" s="10"/>
      <c r="V808" s="10"/>
      <c r="W808" s="10"/>
      <c r="X808" s="10"/>
      <c r="Y808" s="10"/>
    </row>
    <row r="809" spans="2:25" ht="15.6" x14ac:dyDescent="0.3">
      <c r="B809" s="311" t="str">
        <f>[7]Mides!E801</f>
        <v>Mauricio</v>
      </c>
      <c r="C809" s="312" t="str">
        <f>[7]Mides!D801</f>
        <v>Caal</v>
      </c>
      <c r="D809" s="313" t="str">
        <f>IF([7]Mides!F801=1,"X"," ")</f>
        <v xml:space="preserve"> </v>
      </c>
      <c r="E809" s="313" t="str">
        <f>IF([7]Mides!F801=2,"X"," ")</f>
        <v>X</v>
      </c>
      <c r="F809" s="314">
        <f>[7]Mides!B801</f>
        <v>2268470711803</v>
      </c>
      <c r="G809" s="313" t="str">
        <f>IF(AND([7]Mides!H801&gt;=1,[7]Mides!H801&lt;=14),"X"," ")</f>
        <v xml:space="preserve"> </v>
      </c>
      <c r="H809" s="313" t="str">
        <f>IF(AND([7]Mides!H801&gt;=14,[7]Mides!H801&lt;=30),"X"," ")</f>
        <v xml:space="preserve"> </v>
      </c>
      <c r="I809" s="313" t="str">
        <f>IF(AND([7]Mides!H801&gt;=31,[7]Mides!H801&lt;=60),"X","  ")</f>
        <v>X</v>
      </c>
      <c r="J809" s="313" t="str">
        <f>IF([7]Mides!H801&gt;60,"X", "  ")</f>
        <v xml:space="preserve">  </v>
      </c>
      <c r="K809" s="315">
        <f>[7]Mides!N801</f>
        <v>0</v>
      </c>
      <c r="L809" s="315">
        <f>[7]Mides!K801</f>
        <v>0</v>
      </c>
      <c r="M809" s="315">
        <f>[7]Mides!L801</f>
        <v>0</v>
      </c>
      <c r="N809" s="315" t="str">
        <f>[7]Mides!M801</f>
        <v>x</v>
      </c>
      <c r="O809" s="315">
        <f t="shared" si="12"/>
        <v>0</v>
      </c>
      <c r="P809" s="315" t="str">
        <f>[7]Mides!R801</f>
        <v>Guatemala</v>
      </c>
      <c r="Q809" s="315" t="str">
        <f>[7]Mides!S801</f>
        <v>Guatemala</v>
      </c>
      <c r="R809" s="10"/>
      <c r="S809" s="10"/>
      <c r="T809" s="10"/>
      <c r="U809" s="10"/>
      <c r="V809" s="10"/>
      <c r="W809" s="10"/>
      <c r="X809" s="10"/>
      <c r="Y809" s="10"/>
    </row>
    <row r="810" spans="2:25" ht="15.6" x14ac:dyDescent="0.3">
      <c r="B810" s="311" t="str">
        <f>[7]Mides!E802</f>
        <v>Brandon</v>
      </c>
      <c r="C810" s="312" t="str">
        <f>[7]Mides!D802</f>
        <v>Alvarez</v>
      </c>
      <c r="D810" s="313" t="str">
        <f>IF([7]Mides!F802=1,"X"," ")</f>
        <v xml:space="preserve"> </v>
      </c>
      <c r="E810" s="313" t="str">
        <f>IF([7]Mides!F802=2,"X"," ")</f>
        <v>X</v>
      </c>
      <c r="F810" s="314" t="str">
        <f>[7]Mides!B802</f>
        <v>menor de edad</v>
      </c>
      <c r="G810" s="313" t="str">
        <f>IF(AND([7]Mides!H802&gt;=1,[7]Mides!H802&lt;=14),"X"," ")</f>
        <v>X</v>
      </c>
      <c r="H810" s="313" t="str">
        <f>IF(AND([7]Mides!H802&gt;=14,[7]Mides!H802&lt;=30),"X"," ")</f>
        <v>X</v>
      </c>
      <c r="I810" s="313" t="str">
        <f>IF(AND([7]Mides!H802&gt;=31,[7]Mides!H802&lt;=60),"X","  ")</f>
        <v xml:space="preserve">  </v>
      </c>
      <c r="J810" s="313" t="str">
        <f>IF([7]Mides!H802&gt;60,"X", "  ")</f>
        <v xml:space="preserve">  </v>
      </c>
      <c r="K810" s="315">
        <f>[7]Mides!N802</f>
        <v>0</v>
      </c>
      <c r="L810" s="315">
        <f>[7]Mides!K802</f>
        <v>0</v>
      </c>
      <c r="M810" s="315">
        <f>[7]Mides!L802</f>
        <v>0</v>
      </c>
      <c r="N810" s="315" t="str">
        <f>[7]Mides!M802</f>
        <v>x</v>
      </c>
      <c r="O810" s="315">
        <f t="shared" si="12"/>
        <v>0</v>
      </c>
      <c r="P810" s="315" t="str">
        <f>[7]Mides!R802</f>
        <v>Guatemala</v>
      </c>
      <c r="Q810" s="315" t="str">
        <f>[7]Mides!S802</f>
        <v>Guatemala</v>
      </c>
      <c r="R810" s="10"/>
      <c r="S810" s="10"/>
      <c r="T810" s="10"/>
      <c r="U810" s="10"/>
      <c r="V810" s="10"/>
      <c r="W810" s="10"/>
      <c r="X810" s="10"/>
      <c r="Y810" s="10"/>
    </row>
    <row r="811" spans="2:25" ht="15.6" x14ac:dyDescent="0.3">
      <c r="B811" s="311" t="str">
        <f>[7]Mides!E803</f>
        <v>Ada</v>
      </c>
      <c r="C811" s="312" t="str">
        <f>[7]Mides!D803</f>
        <v>Albizurez</v>
      </c>
      <c r="D811" s="313" t="str">
        <f>IF([7]Mides!F803=1,"X"," ")</f>
        <v>X</v>
      </c>
      <c r="E811" s="313" t="str">
        <f>IF([7]Mides!F803=2,"X"," ")</f>
        <v xml:space="preserve"> </v>
      </c>
      <c r="F811" s="314">
        <f>[7]Mides!B803</f>
        <v>2741278491705</v>
      </c>
      <c r="G811" s="313" t="str">
        <f>IF(AND([7]Mides!H803&gt;=1,[7]Mides!H803&lt;=14),"X"," ")</f>
        <v xml:space="preserve"> </v>
      </c>
      <c r="H811" s="313" t="str">
        <f>IF(AND([7]Mides!H803&gt;=14,[7]Mides!H803&lt;=30),"X"," ")</f>
        <v xml:space="preserve"> </v>
      </c>
      <c r="I811" s="313" t="str">
        <f>IF(AND([7]Mides!H803&gt;=31,[7]Mides!H803&lt;=60),"X","  ")</f>
        <v>X</v>
      </c>
      <c r="J811" s="313" t="str">
        <f>IF([7]Mides!H803&gt;60,"X", "  ")</f>
        <v xml:space="preserve">  </v>
      </c>
      <c r="K811" s="315">
        <f>[7]Mides!N803</f>
        <v>0</v>
      </c>
      <c r="L811" s="315">
        <f>[7]Mides!K803</f>
        <v>0</v>
      </c>
      <c r="M811" s="315">
        <f>[7]Mides!L803</f>
        <v>0</v>
      </c>
      <c r="N811" s="315" t="str">
        <f>[7]Mides!M803</f>
        <v>x</v>
      </c>
      <c r="O811" s="315">
        <f t="shared" si="12"/>
        <v>0</v>
      </c>
      <c r="P811" s="315" t="str">
        <f>[7]Mides!R803</f>
        <v>Guatemala</v>
      </c>
      <c r="Q811" s="315" t="str">
        <f>[7]Mides!S803</f>
        <v>Guatemala</v>
      </c>
      <c r="R811" s="10"/>
      <c r="S811" s="10"/>
      <c r="T811" s="10"/>
      <c r="U811" s="10"/>
      <c r="V811" s="10"/>
      <c r="W811" s="10"/>
      <c r="X811" s="10"/>
      <c r="Y811" s="10"/>
    </row>
    <row r="812" spans="2:25" ht="15.6" x14ac:dyDescent="0.3">
      <c r="B812" s="311" t="str">
        <f>[7]Mides!E804</f>
        <v>Erick</v>
      </c>
      <c r="C812" s="312" t="str">
        <f>[7]Mides!D804</f>
        <v>Roldan</v>
      </c>
      <c r="D812" s="313" t="str">
        <f>IF([7]Mides!F804=1,"X"," ")</f>
        <v xml:space="preserve"> </v>
      </c>
      <c r="E812" s="313" t="str">
        <f>IF([7]Mides!F804=2,"X"," ")</f>
        <v>X</v>
      </c>
      <c r="F812" s="314" t="str">
        <f>[7]Mides!B804</f>
        <v>menor de edad</v>
      </c>
      <c r="G812" s="313" t="str">
        <f>IF(AND([7]Mides!H804&gt;=1,[7]Mides!H804&lt;=14),"X"," ")</f>
        <v>X</v>
      </c>
      <c r="H812" s="313" t="str">
        <f>IF(AND([7]Mides!H804&gt;=14,[7]Mides!H804&lt;=30),"X"," ")</f>
        <v xml:space="preserve"> </v>
      </c>
      <c r="I812" s="313" t="str">
        <f>IF(AND([7]Mides!H804&gt;=31,[7]Mides!H804&lt;=60),"X","  ")</f>
        <v xml:space="preserve">  </v>
      </c>
      <c r="J812" s="313" t="str">
        <f>IF([7]Mides!H804&gt;60,"X", "  ")</f>
        <v xml:space="preserve">  </v>
      </c>
      <c r="K812" s="315">
        <f>[7]Mides!N804</f>
        <v>0</v>
      </c>
      <c r="L812" s="315">
        <f>[7]Mides!K804</f>
        <v>0</v>
      </c>
      <c r="M812" s="315">
        <f>[7]Mides!L804</f>
        <v>0</v>
      </c>
      <c r="N812" s="315" t="str">
        <f>[7]Mides!M804</f>
        <v>x</v>
      </c>
      <c r="O812" s="315">
        <f t="shared" si="12"/>
        <v>0</v>
      </c>
      <c r="P812" s="315" t="str">
        <f>[7]Mides!R804</f>
        <v>Guatemala</v>
      </c>
      <c r="Q812" s="315" t="str">
        <f>[7]Mides!S804</f>
        <v>Guatemala</v>
      </c>
      <c r="R812" s="10"/>
      <c r="S812" s="10"/>
      <c r="T812" s="10"/>
      <c r="U812" s="10"/>
      <c r="V812" s="10"/>
      <c r="W812" s="10"/>
      <c r="X812" s="10"/>
      <c r="Y812" s="10"/>
    </row>
    <row r="813" spans="2:25" ht="15.6" x14ac:dyDescent="0.3">
      <c r="B813" s="311" t="str">
        <f>[7]Mides!E805</f>
        <v>Heidy</v>
      </c>
      <c r="C813" s="312" t="str">
        <f>[7]Mides!D805</f>
        <v>Curruchiche</v>
      </c>
      <c r="D813" s="313" t="str">
        <f>IF([7]Mides!F805=1,"X"," ")</f>
        <v>X</v>
      </c>
      <c r="E813" s="313" t="str">
        <f>IF([7]Mides!F805=2,"X"," ")</f>
        <v xml:space="preserve"> </v>
      </c>
      <c r="F813" s="314">
        <f>[7]Mides!B805</f>
        <v>2638076300101</v>
      </c>
      <c r="G813" s="313" t="str">
        <f>IF(AND([7]Mides!H805&gt;=1,[7]Mides!H805&lt;=14),"X"," ")</f>
        <v xml:space="preserve"> </v>
      </c>
      <c r="H813" s="313" t="str">
        <f>IF(AND([7]Mides!H805&gt;=14,[7]Mides!H805&lt;=30),"X"," ")</f>
        <v>X</v>
      </c>
      <c r="I813" s="313" t="str">
        <f>IF(AND([7]Mides!H805&gt;=31,[7]Mides!H805&lt;=60),"X","  ")</f>
        <v xml:space="preserve">  </v>
      </c>
      <c r="J813" s="313" t="str">
        <f>IF([7]Mides!H805&gt;60,"X", "  ")</f>
        <v xml:space="preserve">  </v>
      </c>
      <c r="K813" s="315">
        <f>[7]Mides!N805</f>
        <v>0</v>
      </c>
      <c r="L813" s="315">
        <f>[7]Mides!K805</f>
        <v>0</v>
      </c>
      <c r="M813" s="315">
        <f>[7]Mides!L805</f>
        <v>0</v>
      </c>
      <c r="N813" s="315" t="str">
        <f>[7]Mides!M805</f>
        <v>x</v>
      </c>
      <c r="O813" s="315">
        <f t="shared" si="12"/>
        <v>0</v>
      </c>
      <c r="P813" s="315" t="str">
        <f>[7]Mides!R805</f>
        <v>Guatemala</v>
      </c>
      <c r="Q813" s="315" t="str">
        <f>[7]Mides!S805</f>
        <v>Guatemala</v>
      </c>
      <c r="R813" s="10"/>
      <c r="S813" s="10"/>
      <c r="T813" s="10"/>
      <c r="U813" s="10"/>
      <c r="V813" s="10"/>
      <c r="W813" s="10"/>
      <c r="X813" s="10"/>
      <c r="Y813" s="10"/>
    </row>
    <row r="814" spans="2:25" ht="15.6" x14ac:dyDescent="0.3">
      <c r="B814" s="311" t="str">
        <f>[7]Mides!E806</f>
        <v>Cesar</v>
      </c>
      <c r="C814" s="312" t="str">
        <f>[7]Mides!D806</f>
        <v>Castillo</v>
      </c>
      <c r="D814" s="313" t="str">
        <f>IF([7]Mides!F806=1,"X"," ")</f>
        <v xml:space="preserve"> </v>
      </c>
      <c r="E814" s="313" t="str">
        <f>IF([7]Mides!F806=2,"X"," ")</f>
        <v>X</v>
      </c>
      <c r="F814" s="314">
        <f>[7]Mides!B806</f>
        <v>1615288990920</v>
      </c>
      <c r="G814" s="313" t="str">
        <f>IF(AND([7]Mides!H806&gt;=1,[7]Mides!H806&lt;=14),"X"," ")</f>
        <v xml:space="preserve"> </v>
      </c>
      <c r="H814" s="313" t="str">
        <f>IF(AND([7]Mides!H806&gt;=14,[7]Mides!H806&lt;=30),"X"," ")</f>
        <v xml:space="preserve"> </v>
      </c>
      <c r="I814" s="313" t="str">
        <f>IF(AND([7]Mides!H806&gt;=31,[7]Mides!H806&lt;=60),"X","  ")</f>
        <v>X</v>
      </c>
      <c r="J814" s="313" t="str">
        <f>IF([7]Mides!H806&gt;60,"X", "  ")</f>
        <v xml:space="preserve">  </v>
      </c>
      <c r="K814" s="315">
        <f>[7]Mides!N806</f>
        <v>0</v>
      </c>
      <c r="L814" s="315">
        <f>[7]Mides!K806</f>
        <v>0</v>
      </c>
      <c r="M814" s="315">
        <f>[7]Mides!L806</f>
        <v>0</v>
      </c>
      <c r="N814" s="315" t="str">
        <f>[7]Mides!M806</f>
        <v>x</v>
      </c>
      <c r="O814" s="315">
        <f t="shared" si="12"/>
        <v>0</v>
      </c>
      <c r="P814" s="315" t="str">
        <f>[7]Mides!R806</f>
        <v>Guatemala</v>
      </c>
      <c r="Q814" s="315" t="str">
        <f>[7]Mides!S806</f>
        <v>Guatemala</v>
      </c>
      <c r="R814" s="10"/>
      <c r="S814" s="10"/>
      <c r="T814" s="10"/>
      <c r="U814" s="10"/>
      <c r="V814" s="10"/>
      <c r="W814" s="10"/>
      <c r="X814" s="10"/>
      <c r="Y814" s="10"/>
    </row>
    <row r="815" spans="2:25" ht="15.6" x14ac:dyDescent="0.3">
      <c r="B815" s="311" t="str">
        <f>[7]Mides!E807</f>
        <v>Dora</v>
      </c>
      <c r="C815" s="312" t="str">
        <f>[7]Mides!D807</f>
        <v>Rodriguez</v>
      </c>
      <c r="D815" s="313" t="str">
        <f>IF([7]Mides!F807=1,"X"," ")</f>
        <v>X</v>
      </c>
      <c r="E815" s="313" t="str">
        <f>IF([7]Mides!F807=2,"X"," ")</f>
        <v xml:space="preserve"> </v>
      </c>
      <c r="F815" s="314">
        <f>[7]Mides!B807</f>
        <v>1643311740101</v>
      </c>
      <c r="G815" s="313" t="str">
        <f>IF(AND([7]Mides!H807&gt;=1,[7]Mides!H807&lt;=14),"X"," ")</f>
        <v xml:space="preserve"> </v>
      </c>
      <c r="H815" s="313" t="str">
        <f>IF(AND([7]Mides!H807&gt;=14,[7]Mides!H807&lt;=30),"X"," ")</f>
        <v>X</v>
      </c>
      <c r="I815" s="313" t="str">
        <f>IF(AND([7]Mides!H807&gt;=31,[7]Mides!H807&lt;=60),"X","  ")</f>
        <v xml:space="preserve">  </v>
      </c>
      <c r="J815" s="313" t="str">
        <f>IF([7]Mides!H807&gt;60,"X", "  ")</f>
        <v xml:space="preserve">  </v>
      </c>
      <c r="K815" s="315">
        <f>[7]Mides!N807</f>
        <v>0</v>
      </c>
      <c r="L815" s="315">
        <f>[7]Mides!K807</f>
        <v>0</v>
      </c>
      <c r="M815" s="315">
        <f>[7]Mides!L807</f>
        <v>0</v>
      </c>
      <c r="N815" s="315" t="str">
        <f>[7]Mides!M807</f>
        <v>x</v>
      </c>
      <c r="O815" s="315">
        <f t="shared" si="12"/>
        <v>0</v>
      </c>
      <c r="P815" s="315" t="str">
        <f>[7]Mides!R807</f>
        <v>Guatemala</v>
      </c>
      <c r="Q815" s="315" t="str">
        <f>[7]Mides!S807</f>
        <v>Guatemala</v>
      </c>
      <c r="R815" s="10"/>
      <c r="S815" s="10"/>
      <c r="T815" s="10"/>
      <c r="U815" s="10"/>
      <c r="V815" s="10"/>
      <c r="W815" s="10"/>
      <c r="X815" s="10"/>
      <c r="Y815" s="10"/>
    </row>
    <row r="816" spans="2:25" ht="15.6" x14ac:dyDescent="0.3">
      <c r="B816" s="311" t="str">
        <f>[7]Mides!E808</f>
        <v>Eddie</v>
      </c>
      <c r="C816" s="312" t="str">
        <f>[7]Mides!D808</f>
        <v>Rodriguez</v>
      </c>
      <c r="D816" s="313" t="str">
        <f>IF([7]Mides!F808=1,"X"," ")</f>
        <v xml:space="preserve"> </v>
      </c>
      <c r="E816" s="313" t="str">
        <f>IF([7]Mides!F808=2,"X"," ")</f>
        <v>X</v>
      </c>
      <c r="F816" s="314">
        <f>[7]Mides!B808</f>
        <v>2663198900505</v>
      </c>
      <c r="G816" s="313" t="str">
        <f>IF(AND([7]Mides!H808&gt;=1,[7]Mides!H808&lt;=14),"X"," ")</f>
        <v xml:space="preserve"> </v>
      </c>
      <c r="H816" s="313" t="str">
        <f>IF(AND([7]Mides!H808&gt;=14,[7]Mides!H808&lt;=30),"X"," ")</f>
        <v>X</v>
      </c>
      <c r="I816" s="313" t="str">
        <f>IF(AND([7]Mides!H808&gt;=31,[7]Mides!H808&lt;=60),"X","  ")</f>
        <v xml:space="preserve">  </v>
      </c>
      <c r="J816" s="313" t="str">
        <f>IF([7]Mides!H808&gt;60,"X", "  ")</f>
        <v xml:space="preserve">  </v>
      </c>
      <c r="K816" s="315">
        <f>[7]Mides!N808</f>
        <v>0</v>
      </c>
      <c r="L816" s="315">
        <f>[7]Mides!K808</f>
        <v>0</v>
      </c>
      <c r="M816" s="315">
        <f>[7]Mides!L808</f>
        <v>0</v>
      </c>
      <c r="N816" s="315" t="str">
        <f>[7]Mides!M808</f>
        <v>x</v>
      </c>
      <c r="O816" s="315">
        <f t="shared" si="12"/>
        <v>0</v>
      </c>
      <c r="P816" s="315" t="str">
        <f>[7]Mides!R808</f>
        <v>Guatemala</v>
      </c>
      <c r="Q816" s="315" t="str">
        <f>[7]Mides!S808</f>
        <v>Guatemala</v>
      </c>
      <c r="R816" s="10"/>
      <c r="S816" s="10"/>
      <c r="T816" s="10"/>
      <c r="U816" s="10"/>
      <c r="V816" s="10"/>
      <c r="W816" s="10"/>
      <c r="X816" s="10"/>
      <c r="Y816" s="10"/>
    </row>
    <row r="817" spans="2:25" ht="15.6" x14ac:dyDescent="0.3">
      <c r="B817" s="311" t="str">
        <f>[7]Mides!E809</f>
        <v>Kevin</v>
      </c>
      <c r="C817" s="312" t="str">
        <f>[7]Mides!D809</f>
        <v>Garcia</v>
      </c>
      <c r="D817" s="313" t="str">
        <f>IF([7]Mides!F809=1,"X"," ")</f>
        <v xml:space="preserve"> </v>
      </c>
      <c r="E817" s="313" t="str">
        <f>IF([7]Mides!F809=2,"X"," ")</f>
        <v>X</v>
      </c>
      <c r="F817" s="314">
        <f>[7]Mides!B809</f>
        <v>2990454710101</v>
      </c>
      <c r="G817" s="313" t="str">
        <f>IF(AND([7]Mides!H809&gt;=1,[7]Mides!H809&lt;=14),"X"," ")</f>
        <v xml:space="preserve"> </v>
      </c>
      <c r="H817" s="313" t="str">
        <f>IF(AND([7]Mides!H809&gt;=14,[7]Mides!H809&lt;=30),"X"," ")</f>
        <v>X</v>
      </c>
      <c r="I817" s="313" t="str">
        <f>IF(AND([7]Mides!H809&gt;=31,[7]Mides!H809&lt;=60),"X","  ")</f>
        <v xml:space="preserve">  </v>
      </c>
      <c r="J817" s="313" t="str">
        <f>IF([7]Mides!H809&gt;60,"X", "  ")</f>
        <v xml:space="preserve">  </v>
      </c>
      <c r="K817" s="315">
        <f>[7]Mides!N809</f>
        <v>0</v>
      </c>
      <c r="L817" s="315">
        <f>[7]Mides!K809</f>
        <v>0</v>
      </c>
      <c r="M817" s="315">
        <f>[7]Mides!L809</f>
        <v>0</v>
      </c>
      <c r="N817" s="315" t="str">
        <f>[7]Mides!M809</f>
        <v>x</v>
      </c>
      <c r="O817" s="315">
        <f t="shared" si="12"/>
        <v>0</v>
      </c>
      <c r="P817" s="315" t="str">
        <f>[7]Mides!R809</f>
        <v>Guatemala</v>
      </c>
      <c r="Q817" s="315" t="str">
        <f>[7]Mides!S809</f>
        <v>Guatemala</v>
      </c>
      <c r="R817" s="10"/>
      <c r="S817" s="10"/>
      <c r="T817" s="10"/>
      <c r="U817" s="10"/>
      <c r="V817" s="10"/>
      <c r="W817" s="10"/>
      <c r="X817" s="10"/>
      <c r="Y817" s="10"/>
    </row>
    <row r="818" spans="2:25" ht="15.6" x14ac:dyDescent="0.3">
      <c r="B818" s="311" t="str">
        <f>[7]Mides!E810</f>
        <v>Maria</v>
      </c>
      <c r="C818" s="312" t="str">
        <f>[7]Mides!D810</f>
        <v>Flores</v>
      </c>
      <c r="D818" s="313" t="str">
        <f>IF([7]Mides!F810=1,"X"," ")</f>
        <v>X</v>
      </c>
      <c r="E818" s="313" t="str">
        <f>IF([7]Mides!F810=2,"X"," ")</f>
        <v xml:space="preserve"> </v>
      </c>
      <c r="F818" s="314">
        <f>[7]Mides!B810</f>
        <v>1683298080101</v>
      </c>
      <c r="G818" s="313" t="str">
        <f>IF(AND([7]Mides!H810&gt;=1,[7]Mides!H810&lt;=14),"X"," ")</f>
        <v xml:space="preserve"> </v>
      </c>
      <c r="H818" s="313" t="str">
        <f>IF(AND([7]Mides!H810&gt;=14,[7]Mides!H810&lt;=30),"X"," ")</f>
        <v xml:space="preserve"> </v>
      </c>
      <c r="I818" s="313" t="str">
        <f>IF(AND([7]Mides!H810&gt;=31,[7]Mides!H810&lt;=60),"X","  ")</f>
        <v>X</v>
      </c>
      <c r="J818" s="313" t="str">
        <f>IF([7]Mides!H810&gt;60,"X", "  ")</f>
        <v xml:space="preserve">  </v>
      </c>
      <c r="K818" s="315">
        <f>[7]Mides!N810</f>
        <v>0</v>
      </c>
      <c r="L818" s="315">
        <f>[7]Mides!K810</f>
        <v>0</v>
      </c>
      <c r="M818" s="315">
        <f>[7]Mides!L810</f>
        <v>0</v>
      </c>
      <c r="N818" s="315" t="str">
        <f>[7]Mides!M810</f>
        <v>x</v>
      </c>
      <c r="O818" s="315">
        <f t="shared" si="12"/>
        <v>0</v>
      </c>
      <c r="P818" s="315" t="str">
        <f>[7]Mides!R810</f>
        <v>Guatemala</v>
      </c>
      <c r="Q818" s="315" t="str">
        <f>[7]Mides!S810</f>
        <v>Guatemala</v>
      </c>
      <c r="R818" s="10"/>
      <c r="S818" s="10"/>
      <c r="T818" s="10"/>
      <c r="U818" s="10"/>
      <c r="V818" s="10"/>
      <c r="W818" s="10"/>
      <c r="X818" s="10"/>
      <c r="Y818" s="10"/>
    </row>
    <row r="819" spans="2:25" ht="15.6" x14ac:dyDescent="0.3">
      <c r="B819" s="311" t="str">
        <f>[7]Mides!E811</f>
        <v>Karla</v>
      </c>
      <c r="C819" s="312" t="str">
        <f>[7]Mides!D811</f>
        <v>Garcia</v>
      </c>
      <c r="D819" s="313" t="str">
        <f>IF([7]Mides!F811=1,"X"," ")</f>
        <v>X</v>
      </c>
      <c r="E819" s="313" t="str">
        <f>IF([7]Mides!F811=2,"X"," ")</f>
        <v xml:space="preserve"> </v>
      </c>
      <c r="F819" s="314">
        <f>[7]Mides!B811</f>
        <v>2351016210101</v>
      </c>
      <c r="G819" s="313" t="str">
        <f>IF(AND([7]Mides!H811&gt;=1,[7]Mides!H811&lt;=14),"X"," ")</f>
        <v xml:space="preserve"> </v>
      </c>
      <c r="H819" s="313" t="str">
        <f>IF(AND([7]Mides!H811&gt;=14,[7]Mides!H811&lt;=30),"X"," ")</f>
        <v>X</v>
      </c>
      <c r="I819" s="313" t="str">
        <f>IF(AND([7]Mides!H811&gt;=31,[7]Mides!H811&lt;=60),"X","  ")</f>
        <v xml:space="preserve">  </v>
      </c>
      <c r="J819" s="313" t="str">
        <f>IF([7]Mides!H811&gt;60,"X", "  ")</f>
        <v xml:space="preserve">  </v>
      </c>
      <c r="K819" s="315">
        <f>[7]Mides!N811</f>
        <v>0</v>
      </c>
      <c r="L819" s="315">
        <f>[7]Mides!K811</f>
        <v>0</v>
      </c>
      <c r="M819" s="315">
        <f>[7]Mides!L811</f>
        <v>0</v>
      </c>
      <c r="N819" s="315" t="str">
        <f>[7]Mides!M811</f>
        <v>x</v>
      </c>
      <c r="O819" s="315">
        <f t="shared" si="12"/>
        <v>0</v>
      </c>
      <c r="P819" s="315" t="str">
        <f>[7]Mides!R811</f>
        <v>Guatemala</v>
      </c>
      <c r="Q819" s="315" t="str">
        <f>[7]Mides!S811</f>
        <v>Guatemala</v>
      </c>
      <c r="R819" s="10"/>
      <c r="S819" s="10"/>
      <c r="T819" s="10"/>
      <c r="U819" s="10"/>
      <c r="V819" s="10"/>
      <c r="W819" s="10"/>
      <c r="X819" s="10"/>
      <c r="Y819" s="10"/>
    </row>
    <row r="820" spans="2:25" ht="15.6" x14ac:dyDescent="0.3">
      <c r="B820" s="311" t="str">
        <f>[7]Mides!E812</f>
        <v>Marco</v>
      </c>
      <c r="C820" s="312" t="str">
        <f>[7]Mides!D812</f>
        <v>Diaz</v>
      </c>
      <c r="D820" s="313" t="str">
        <f>IF([7]Mides!F812=1,"X"," ")</f>
        <v xml:space="preserve"> </v>
      </c>
      <c r="E820" s="313" t="str">
        <f>IF([7]Mides!F812=2,"X"," ")</f>
        <v>X</v>
      </c>
      <c r="F820" s="314">
        <f>[7]Mides!B812</f>
        <v>1637806840101</v>
      </c>
      <c r="G820" s="313" t="str">
        <f>IF(AND([7]Mides!H812&gt;=1,[7]Mides!H812&lt;=14),"X"," ")</f>
        <v xml:space="preserve"> </v>
      </c>
      <c r="H820" s="313" t="str">
        <f>IF(AND([7]Mides!H812&gt;=14,[7]Mides!H812&lt;=30),"X"," ")</f>
        <v xml:space="preserve"> </v>
      </c>
      <c r="I820" s="313" t="str">
        <f>IF(AND([7]Mides!H812&gt;=31,[7]Mides!H812&lt;=60),"X","  ")</f>
        <v>X</v>
      </c>
      <c r="J820" s="313" t="str">
        <f>IF([7]Mides!H812&gt;60,"X", "  ")</f>
        <v xml:space="preserve">  </v>
      </c>
      <c r="K820" s="315">
        <f>[7]Mides!N812</f>
        <v>0</v>
      </c>
      <c r="L820" s="315">
        <f>[7]Mides!K812</f>
        <v>0</v>
      </c>
      <c r="M820" s="315">
        <f>[7]Mides!L812</f>
        <v>0</v>
      </c>
      <c r="N820" s="315" t="str">
        <f>[7]Mides!M812</f>
        <v>x</v>
      </c>
      <c r="O820" s="315">
        <f t="shared" si="12"/>
        <v>0</v>
      </c>
      <c r="P820" s="315" t="str">
        <f>[7]Mides!R812</f>
        <v>Guatemala</v>
      </c>
      <c r="Q820" s="315" t="str">
        <f>[7]Mides!S812</f>
        <v>Guatemala</v>
      </c>
      <c r="R820" s="10"/>
      <c r="S820" s="10"/>
      <c r="T820" s="10"/>
      <c r="U820" s="10"/>
      <c r="V820" s="10"/>
      <c r="W820" s="10"/>
      <c r="X820" s="10"/>
      <c r="Y820" s="10"/>
    </row>
    <row r="821" spans="2:25" ht="15.6" x14ac:dyDescent="0.3">
      <c r="B821" s="311" t="str">
        <f>[7]Mides!E813</f>
        <v>Glenda</v>
      </c>
      <c r="C821" s="312" t="str">
        <f>[7]Mides!D813</f>
        <v>Gonzalez</v>
      </c>
      <c r="D821" s="313" t="str">
        <f>IF([7]Mides!F813=1,"X"," ")</f>
        <v>X</v>
      </c>
      <c r="E821" s="313" t="str">
        <f>IF([7]Mides!F813=2,"X"," ")</f>
        <v xml:space="preserve"> </v>
      </c>
      <c r="F821" s="314">
        <f>[7]Mides!B813</f>
        <v>2250545230101</v>
      </c>
      <c r="G821" s="313" t="str">
        <f>IF(AND([7]Mides!H813&gt;=1,[7]Mides!H813&lt;=14),"X"," ")</f>
        <v xml:space="preserve"> </v>
      </c>
      <c r="H821" s="313" t="str">
        <f>IF(AND([7]Mides!H813&gt;=14,[7]Mides!H813&lt;=30),"X"," ")</f>
        <v xml:space="preserve"> </v>
      </c>
      <c r="I821" s="313" t="str">
        <f>IF(AND([7]Mides!H813&gt;=31,[7]Mides!H813&lt;=60),"X","  ")</f>
        <v>X</v>
      </c>
      <c r="J821" s="313" t="str">
        <f>IF([7]Mides!H813&gt;60,"X", "  ")</f>
        <v xml:space="preserve">  </v>
      </c>
      <c r="K821" s="315">
        <f>[7]Mides!N813</f>
        <v>0</v>
      </c>
      <c r="L821" s="315">
        <f>[7]Mides!K813</f>
        <v>0</v>
      </c>
      <c r="M821" s="315">
        <f>[7]Mides!L813</f>
        <v>0</v>
      </c>
      <c r="N821" s="315" t="str">
        <f>[7]Mides!M813</f>
        <v>x</v>
      </c>
      <c r="O821" s="315">
        <f t="shared" si="12"/>
        <v>0</v>
      </c>
      <c r="P821" s="315" t="str">
        <f>[7]Mides!R813</f>
        <v>Guatemala</v>
      </c>
      <c r="Q821" s="315" t="str">
        <f>[7]Mides!S813</f>
        <v>Guatemala</v>
      </c>
      <c r="R821" s="10"/>
      <c r="S821" s="10"/>
      <c r="T821" s="10"/>
      <c r="U821" s="10"/>
      <c r="V821" s="10"/>
      <c r="W821" s="10"/>
      <c r="X821" s="10"/>
      <c r="Y821" s="10"/>
    </row>
    <row r="822" spans="2:25" ht="15.6" x14ac:dyDescent="0.3">
      <c r="B822" s="311" t="str">
        <f>[7]Mides!E814</f>
        <v>Josue</v>
      </c>
      <c r="C822" s="312" t="str">
        <f>[7]Mides!D814</f>
        <v>Sunux</v>
      </c>
      <c r="D822" s="313" t="str">
        <f>IF([7]Mides!F814=1,"X"," ")</f>
        <v xml:space="preserve"> </v>
      </c>
      <c r="E822" s="313" t="str">
        <f>IF([7]Mides!F814=2,"X"," ")</f>
        <v>X</v>
      </c>
      <c r="F822" s="314" t="str">
        <f>[7]Mides!B814</f>
        <v>menor de edad</v>
      </c>
      <c r="G822" s="313" t="str">
        <f>IF(AND([7]Mides!H814&gt;=1,[7]Mides!H814&lt;=14),"X"," ")</f>
        <v>X</v>
      </c>
      <c r="H822" s="313" t="str">
        <f>IF(AND([7]Mides!H814&gt;=14,[7]Mides!H814&lt;=30),"X"," ")</f>
        <v xml:space="preserve"> </v>
      </c>
      <c r="I822" s="313" t="str">
        <f>IF(AND([7]Mides!H814&gt;=31,[7]Mides!H814&lt;=60),"X","  ")</f>
        <v xml:space="preserve">  </v>
      </c>
      <c r="J822" s="313" t="str">
        <f>IF([7]Mides!H814&gt;60,"X", "  ")</f>
        <v xml:space="preserve">  </v>
      </c>
      <c r="K822" s="315">
        <f>[7]Mides!N814</f>
        <v>0</v>
      </c>
      <c r="L822" s="315">
        <f>[7]Mides!K814</f>
        <v>0</v>
      </c>
      <c r="M822" s="315">
        <f>[7]Mides!L814</f>
        <v>0</v>
      </c>
      <c r="N822" s="315" t="str">
        <f>[7]Mides!M814</f>
        <v>x</v>
      </c>
      <c r="O822" s="315">
        <f t="shared" si="12"/>
        <v>0</v>
      </c>
      <c r="P822" s="315" t="str">
        <f>[7]Mides!R814</f>
        <v>Guatemala</v>
      </c>
      <c r="Q822" s="315" t="str">
        <f>[7]Mides!S814</f>
        <v>Guatemala</v>
      </c>
      <c r="R822" s="10"/>
      <c r="S822" s="10"/>
      <c r="T822" s="10"/>
      <c r="U822" s="10"/>
      <c r="V822" s="10"/>
      <c r="W822" s="10"/>
      <c r="X822" s="10"/>
      <c r="Y822" s="10"/>
    </row>
    <row r="823" spans="2:25" ht="15.6" x14ac:dyDescent="0.3">
      <c r="B823" s="311" t="str">
        <f>[7]Mides!E815</f>
        <v>Erick</v>
      </c>
      <c r="C823" s="312" t="str">
        <f>[7]Mides!D815</f>
        <v>Sicajau</v>
      </c>
      <c r="D823" s="313" t="str">
        <f>IF([7]Mides!F815=1,"X"," ")</f>
        <v xml:space="preserve"> </v>
      </c>
      <c r="E823" s="313" t="str">
        <f>IF([7]Mides!F815=2,"X"," ")</f>
        <v>X</v>
      </c>
      <c r="F823" s="314" t="str">
        <f>[7]Mides!B815</f>
        <v>menor de edad</v>
      </c>
      <c r="G823" s="313" t="str">
        <f>IF(AND([7]Mides!H815&gt;=1,[7]Mides!H815&lt;=14),"X"," ")</f>
        <v>X</v>
      </c>
      <c r="H823" s="313" t="str">
        <f>IF(AND([7]Mides!H815&gt;=14,[7]Mides!H815&lt;=30),"X"," ")</f>
        <v xml:space="preserve"> </v>
      </c>
      <c r="I823" s="313" t="str">
        <f>IF(AND([7]Mides!H815&gt;=31,[7]Mides!H815&lt;=60),"X","  ")</f>
        <v xml:space="preserve">  </v>
      </c>
      <c r="J823" s="313" t="str">
        <f>IF([7]Mides!H815&gt;60,"X", "  ")</f>
        <v xml:space="preserve">  </v>
      </c>
      <c r="K823" s="315">
        <f>[7]Mides!N815</f>
        <v>0</v>
      </c>
      <c r="L823" s="315">
        <f>[7]Mides!K815</f>
        <v>0</v>
      </c>
      <c r="M823" s="315">
        <f>[7]Mides!L815</f>
        <v>0</v>
      </c>
      <c r="N823" s="315" t="str">
        <f>[7]Mides!M815</f>
        <v>x</v>
      </c>
      <c r="O823" s="315">
        <f t="shared" si="12"/>
        <v>0</v>
      </c>
      <c r="P823" s="315" t="str">
        <f>[7]Mides!R815</f>
        <v>Guatemala</v>
      </c>
      <c r="Q823" s="315" t="str">
        <f>[7]Mides!S815</f>
        <v>Guatemala</v>
      </c>
      <c r="R823" s="10"/>
      <c r="S823" s="10"/>
      <c r="T823" s="10"/>
      <c r="U823" s="10"/>
      <c r="V823" s="10"/>
      <c r="W823" s="10"/>
      <c r="X823" s="10"/>
      <c r="Y823" s="10"/>
    </row>
    <row r="824" spans="2:25" ht="15.6" x14ac:dyDescent="0.3">
      <c r="B824" s="311" t="str">
        <f>[7]Mides!E816</f>
        <v>Maguis</v>
      </c>
      <c r="C824" s="312" t="str">
        <f>[7]Mides!D816</f>
        <v>Sicajau</v>
      </c>
      <c r="D824" s="313" t="str">
        <f>IF([7]Mides!F816=1,"X"," ")</f>
        <v>X</v>
      </c>
      <c r="E824" s="313" t="str">
        <f>IF([7]Mides!F816=2,"X"," ")</f>
        <v xml:space="preserve"> </v>
      </c>
      <c r="F824" s="314" t="str">
        <f>[7]Mides!B816</f>
        <v>menor de edad</v>
      </c>
      <c r="G824" s="313" t="str">
        <f>IF(AND([7]Mides!H816&gt;=1,[7]Mides!H816&lt;=14),"X"," ")</f>
        <v>X</v>
      </c>
      <c r="H824" s="313" t="str">
        <f>IF(AND([7]Mides!H816&gt;=14,[7]Mides!H816&lt;=30),"X"," ")</f>
        <v xml:space="preserve"> </v>
      </c>
      <c r="I824" s="313" t="str">
        <f>IF(AND([7]Mides!H816&gt;=31,[7]Mides!H816&lt;=60),"X","  ")</f>
        <v xml:space="preserve">  </v>
      </c>
      <c r="J824" s="313" t="str">
        <f>IF([7]Mides!H816&gt;60,"X", "  ")</f>
        <v xml:space="preserve">  </v>
      </c>
      <c r="K824" s="315">
        <f>[7]Mides!N816</f>
        <v>0</v>
      </c>
      <c r="L824" s="315">
        <f>[7]Mides!K816</f>
        <v>0</v>
      </c>
      <c r="M824" s="315">
        <f>[7]Mides!L816</f>
        <v>0</v>
      </c>
      <c r="N824" s="315" t="str">
        <f>[7]Mides!M816</f>
        <v>x</v>
      </c>
      <c r="O824" s="315">
        <f t="shared" si="12"/>
        <v>0</v>
      </c>
      <c r="P824" s="315" t="str">
        <f>[7]Mides!R816</f>
        <v>Guatemala</v>
      </c>
      <c r="Q824" s="315" t="str">
        <f>[7]Mides!S816</f>
        <v>Guatemala</v>
      </c>
      <c r="R824" s="10"/>
      <c r="S824" s="10"/>
      <c r="T824" s="10"/>
      <c r="U824" s="10"/>
      <c r="V824" s="10"/>
      <c r="W824" s="10"/>
      <c r="X824" s="10"/>
      <c r="Y824" s="10"/>
    </row>
    <row r="825" spans="2:25" ht="15.6" x14ac:dyDescent="0.3">
      <c r="B825" s="311" t="str">
        <f>[7]Mides!E817</f>
        <v>Ortencia</v>
      </c>
      <c r="C825" s="312" t="str">
        <f>[7]Mides!D817</f>
        <v>Herrera</v>
      </c>
      <c r="D825" s="313" t="str">
        <f>IF([7]Mides!F817=1,"X"," ")</f>
        <v>X</v>
      </c>
      <c r="E825" s="313" t="str">
        <f>IF([7]Mides!F817=2,"X"," ")</f>
        <v xml:space="preserve"> </v>
      </c>
      <c r="F825" s="314">
        <f>[7]Mides!B817</f>
        <v>2628413470805</v>
      </c>
      <c r="G825" s="313" t="str">
        <f>IF(AND([7]Mides!H817&gt;=1,[7]Mides!H817&lt;=14),"X"," ")</f>
        <v xml:space="preserve"> </v>
      </c>
      <c r="H825" s="313" t="str">
        <f>IF(AND([7]Mides!H817&gt;=14,[7]Mides!H817&lt;=30),"X"," ")</f>
        <v xml:space="preserve"> </v>
      </c>
      <c r="I825" s="313" t="str">
        <f>IF(AND([7]Mides!H817&gt;=31,[7]Mides!H817&lt;=60),"X","  ")</f>
        <v>X</v>
      </c>
      <c r="J825" s="313" t="str">
        <f>IF([7]Mides!H817&gt;60,"X", "  ")</f>
        <v xml:space="preserve">  </v>
      </c>
      <c r="K825" s="315">
        <f>[7]Mides!N817</f>
        <v>0</v>
      </c>
      <c r="L825" s="315">
        <f>[7]Mides!K817</f>
        <v>0</v>
      </c>
      <c r="M825" s="315">
        <f>[7]Mides!L817</f>
        <v>0</v>
      </c>
      <c r="N825" s="315" t="str">
        <f>[7]Mides!M817</f>
        <v>x</v>
      </c>
      <c r="O825" s="315">
        <f t="shared" si="12"/>
        <v>0</v>
      </c>
      <c r="P825" s="315" t="str">
        <f>[7]Mides!R817</f>
        <v>Guatemala</v>
      </c>
      <c r="Q825" s="315" t="str">
        <f>[7]Mides!S817</f>
        <v>Guatemala</v>
      </c>
      <c r="R825" s="10"/>
      <c r="S825" s="10"/>
      <c r="T825" s="10"/>
      <c r="U825" s="10"/>
      <c r="V825" s="10"/>
      <c r="W825" s="10"/>
      <c r="X825" s="10"/>
      <c r="Y825" s="10"/>
    </row>
    <row r="826" spans="2:25" ht="15.6" x14ac:dyDescent="0.3">
      <c r="B826" s="311" t="str">
        <f>[7]Mides!E818</f>
        <v>Edwin</v>
      </c>
      <c r="C826" s="312" t="str">
        <f>[7]Mides!D818</f>
        <v>Vinela</v>
      </c>
      <c r="D826" s="313" t="str">
        <f>IF([7]Mides!F818=1,"X"," ")</f>
        <v xml:space="preserve"> </v>
      </c>
      <c r="E826" s="313" t="str">
        <f>IF([7]Mides!F818=2,"X"," ")</f>
        <v>X</v>
      </c>
      <c r="F826" s="314">
        <f>[7]Mides!B818</f>
        <v>1678526040101</v>
      </c>
      <c r="G826" s="313" t="str">
        <f>IF(AND([7]Mides!H818&gt;=1,[7]Mides!H818&lt;=14),"X"," ")</f>
        <v xml:space="preserve"> </v>
      </c>
      <c r="H826" s="313" t="str">
        <f>IF(AND([7]Mides!H818&gt;=14,[7]Mides!H818&lt;=30),"X"," ")</f>
        <v xml:space="preserve"> </v>
      </c>
      <c r="I826" s="313" t="str">
        <f>IF(AND([7]Mides!H818&gt;=31,[7]Mides!H818&lt;=60),"X","  ")</f>
        <v>X</v>
      </c>
      <c r="J826" s="313" t="str">
        <f>IF([7]Mides!H818&gt;60,"X", "  ")</f>
        <v xml:space="preserve">  </v>
      </c>
      <c r="K826" s="315">
        <f>[7]Mides!N818</f>
        <v>0</v>
      </c>
      <c r="L826" s="315">
        <f>[7]Mides!K818</f>
        <v>0</v>
      </c>
      <c r="M826" s="315">
        <f>[7]Mides!L818</f>
        <v>0</v>
      </c>
      <c r="N826" s="315" t="str">
        <f>[7]Mides!M818</f>
        <v>x</v>
      </c>
      <c r="O826" s="315">
        <f t="shared" si="12"/>
        <v>0</v>
      </c>
      <c r="P826" s="315" t="str">
        <f>[7]Mides!R818</f>
        <v>Guatemala</v>
      </c>
      <c r="Q826" s="315" t="str">
        <f>[7]Mides!S818</f>
        <v>Guatemala</v>
      </c>
      <c r="R826" s="10"/>
      <c r="S826" s="10"/>
      <c r="T826" s="10"/>
      <c r="U826" s="10"/>
      <c r="V826" s="10"/>
      <c r="W826" s="10"/>
      <c r="X826" s="10"/>
      <c r="Y826" s="10"/>
    </row>
    <row r="827" spans="2:25" ht="15.6" x14ac:dyDescent="0.3">
      <c r="B827" s="311" t="str">
        <f>[7]Mides!E819</f>
        <v>Rodolfo</v>
      </c>
      <c r="C827" s="312" t="str">
        <f>[7]Mides!D819</f>
        <v>Guerra</v>
      </c>
      <c r="D827" s="313" t="str">
        <f>IF([7]Mides!F819=1,"X"," ")</f>
        <v xml:space="preserve"> </v>
      </c>
      <c r="E827" s="313" t="str">
        <f>IF([7]Mides!F819=2,"X"," ")</f>
        <v>X</v>
      </c>
      <c r="F827" s="314">
        <f>[7]Mides!B819</f>
        <v>1584109120101</v>
      </c>
      <c r="G827" s="313" t="str">
        <f>IF(AND([7]Mides!H819&gt;=1,[7]Mides!H819&lt;=14),"X"," ")</f>
        <v xml:space="preserve"> </v>
      </c>
      <c r="H827" s="313" t="str">
        <f>IF(AND([7]Mides!H819&gt;=14,[7]Mides!H819&lt;=30),"X"," ")</f>
        <v xml:space="preserve"> </v>
      </c>
      <c r="I827" s="313" t="str">
        <f>IF(AND([7]Mides!H819&gt;=31,[7]Mides!H819&lt;=60),"X","  ")</f>
        <v>X</v>
      </c>
      <c r="J827" s="313" t="str">
        <f>IF([7]Mides!H819&gt;60,"X", "  ")</f>
        <v xml:space="preserve">  </v>
      </c>
      <c r="K827" s="315">
        <f>[7]Mides!N819</f>
        <v>0</v>
      </c>
      <c r="L827" s="315">
        <f>[7]Mides!K819</f>
        <v>0</v>
      </c>
      <c r="M827" s="315">
        <f>[7]Mides!L819</f>
        <v>0</v>
      </c>
      <c r="N827" s="315" t="str">
        <f>[7]Mides!M819</f>
        <v>x</v>
      </c>
      <c r="O827" s="315">
        <f t="shared" si="12"/>
        <v>0</v>
      </c>
      <c r="P827" s="315" t="str">
        <f>[7]Mides!R819</f>
        <v>Guatemala</v>
      </c>
      <c r="Q827" s="315" t="str">
        <f>[7]Mides!S819</f>
        <v>Guatemala</v>
      </c>
      <c r="R827" s="10"/>
      <c r="S827" s="10"/>
      <c r="T827" s="10"/>
      <c r="U827" s="10"/>
      <c r="V827" s="10"/>
      <c r="W827" s="10"/>
      <c r="X827" s="10"/>
      <c r="Y827" s="10"/>
    </row>
    <row r="828" spans="2:25" ht="15.6" x14ac:dyDescent="0.3">
      <c r="B828" s="311" t="str">
        <f>[7]Mides!E820</f>
        <v>Edna</v>
      </c>
      <c r="C828" s="312" t="str">
        <f>[7]Mides!D820</f>
        <v>Lopez</v>
      </c>
      <c r="D828" s="313" t="str">
        <f>IF([7]Mides!F820=1,"X"," ")</f>
        <v>X</v>
      </c>
      <c r="E828" s="313" t="str">
        <f>IF([7]Mides!F820=2,"X"," ")</f>
        <v xml:space="preserve"> </v>
      </c>
      <c r="F828" s="314">
        <f>[7]Mides!B820</f>
        <v>2537794800601</v>
      </c>
      <c r="G828" s="313" t="str">
        <f>IF(AND([7]Mides!H820&gt;=1,[7]Mides!H820&lt;=14),"X"," ")</f>
        <v xml:space="preserve"> </v>
      </c>
      <c r="H828" s="313" t="str">
        <f>IF(AND([7]Mides!H820&gt;=14,[7]Mides!H820&lt;=30),"X"," ")</f>
        <v xml:space="preserve"> </v>
      </c>
      <c r="I828" s="313" t="str">
        <f>IF(AND([7]Mides!H820&gt;=31,[7]Mides!H820&lt;=60),"X","  ")</f>
        <v>X</v>
      </c>
      <c r="J828" s="313" t="str">
        <f>IF([7]Mides!H820&gt;60,"X", "  ")</f>
        <v xml:space="preserve">  </v>
      </c>
      <c r="K828" s="315">
        <f>[7]Mides!N820</f>
        <v>0</v>
      </c>
      <c r="L828" s="315">
        <f>[7]Mides!K820</f>
        <v>0</v>
      </c>
      <c r="M828" s="315">
        <f>[7]Mides!L820</f>
        <v>0</v>
      </c>
      <c r="N828" s="315" t="str">
        <f>[7]Mides!M820</f>
        <v>x</v>
      </c>
      <c r="O828" s="315">
        <f t="shared" si="12"/>
        <v>0</v>
      </c>
      <c r="P828" s="315" t="str">
        <f>[7]Mides!R820</f>
        <v>Guatemala</v>
      </c>
      <c r="Q828" s="315" t="str">
        <f>[7]Mides!S820</f>
        <v>Guatemala</v>
      </c>
      <c r="R828" s="10"/>
      <c r="S828" s="10"/>
      <c r="T828" s="10"/>
      <c r="U828" s="10"/>
      <c r="V828" s="10"/>
      <c r="W828" s="10"/>
      <c r="X828" s="10"/>
      <c r="Y828" s="10"/>
    </row>
    <row r="829" spans="2:25" ht="15.6" x14ac:dyDescent="0.3">
      <c r="B829" s="311" t="str">
        <f>[7]Mides!E821</f>
        <v>Cristel</v>
      </c>
      <c r="C829" s="312" t="str">
        <f>[7]Mides!D821</f>
        <v>Guerrero</v>
      </c>
      <c r="D829" s="313" t="str">
        <f>IF([7]Mides!F821=1,"X"," ")</f>
        <v>X</v>
      </c>
      <c r="E829" s="313" t="str">
        <f>IF([7]Mides!F821=2,"X"," ")</f>
        <v xml:space="preserve"> </v>
      </c>
      <c r="F829" s="314" t="str">
        <f>[7]Mides!B821</f>
        <v>menor de edad</v>
      </c>
      <c r="G829" s="313" t="str">
        <f>IF(AND([7]Mides!H821&gt;=1,[7]Mides!H821&lt;=14),"X"," ")</f>
        <v>X</v>
      </c>
      <c r="H829" s="313" t="str">
        <f>IF(AND([7]Mides!H821&gt;=14,[7]Mides!H821&lt;=30),"X"," ")</f>
        <v xml:space="preserve"> </v>
      </c>
      <c r="I829" s="313" t="str">
        <f>IF(AND([7]Mides!H821&gt;=31,[7]Mides!H821&lt;=60),"X","  ")</f>
        <v xml:space="preserve">  </v>
      </c>
      <c r="J829" s="313" t="str">
        <f>IF([7]Mides!H821&gt;60,"X", "  ")</f>
        <v xml:space="preserve">  </v>
      </c>
      <c r="K829" s="315">
        <f>[7]Mides!N821</f>
        <v>0</v>
      </c>
      <c r="L829" s="315">
        <f>[7]Mides!K821</f>
        <v>0</v>
      </c>
      <c r="M829" s="315">
        <f>[7]Mides!L821</f>
        <v>0</v>
      </c>
      <c r="N829" s="315" t="str">
        <f>[7]Mides!M821</f>
        <v>x</v>
      </c>
      <c r="O829" s="315">
        <f t="shared" si="12"/>
        <v>0</v>
      </c>
      <c r="P829" s="315" t="str">
        <f>[7]Mides!R821</f>
        <v>Guatemala</v>
      </c>
      <c r="Q829" s="315" t="str">
        <f>[7]Mides!S821</f>
        <v>Guatemala</v>
      </c>
      <c r="R829" s="10"/>
      <c r="S829" s="10"/>
      <c r="T829" s="10"/>
      <c r="U829" s="10"/>
      <c r="V829" s="10"/>
      <c r="W829" s="10"/>
      <c r="X829" s="10"/>
      <c r="Y829" s="10"/>
    </row>
    <row r="830" spans="2:25" ht="15.6" x14ac:dyDescent="0.3">
      <c r="B830" s="311" t="str">
        <f>[7]Mides!E822</f>
        <v>Alejandro</v>
      </c>
      <c r="C830" s="312" t="str">
        <f>[7]Mides!D822</f>
        <v>Perez</v>
      </c>
      <c r="D830" s="313" t="str">
        <f>IF([7]Mides!F822=1,"X"," ")</f>
        <v xml:space="preserve"> </v>
      </c>
      <c r="E830" s="313" t="str">
        <f>IF([7]Mides!F822=2,"X"," ")</f>
        <v>X</v>
      </c>
      <c r="F830" s="314">
        <f>[7]Mides!B822</f>
        <v>2319121530917</v>
      </c>
      <c r="G830" s="313" t="str">
        <f>IF(AND([7]Mides!H822&gt;=1,[7]Mides!H822&lt;=14),"X"," ")</f>
        <v xml:space="preserve"> </v>
      </c>
      <c r="H830" s="313" t="str">
        <f>IF(AND([7]Mides!H822&gt;=14,[7]Mides!H822&lt;=30),"X"," ")</f>
        <v xml:space="preserve"> </v>
      </c>
      <c r="I830" s="313" t="str">
        <f>IF(AND([7]Mides!H822&gt;=31,[7]Mides!H822&lt;=60),"X","  ")</f>
        <v>X</v>
      </c>
      <c r="J830" s="313" t="str">
        <f>IF([7]Mides!H822&gt;60,"X", "  ")</f>
        <v xml:space="preserve">  </v>
      </c>
      <c r="K830" s="315">
        <f>[7]Mides!N822</f>
        <v>0</v>
      </c>
      <c r="L830" s="315">
        <f>[7]Mides!K822</f>
        <v>0</v>
      </c>
      <c r="M830" s="315">
        <f>[7]Mides!L822</f>
        <v>0</v>
      </c>
      <c r="N830" s="315" t="str">
        <f>[7]Mides!M822</f>
        <v>x</v>
      </c>
      <c r="O830" s="315">
        <f t="shared" si="12"/>
        <v>0</v>
      </c>
      <c r="P830" s="315" t="str">
        <f>[7]Mides!R822</f>
        <v>Guatemala</v>
      </c>
      <c r="Q830" s="315" t="str">
        <f>[7]Mides!S822</f>
        <v>Guatemala</v>
      </c>
      <c r="R830" s="10"/>
      <c r="S830" s="10"/>
      <c r="T830" s="10"/>
      <c r="U830" s="10"/>
      <c r="V830" s="10"/>
      <c r="W830" s="10"/>
      <c r="X830" s="10"/>
      <c r="Y830" s="10"/>
    </row>
    <row r="831" spans="2:25" ht="15.6" x14ac:dyDescent="0.3">
      <c r="B831" s="311" t="str">
        <f>[7]Mides!E823</f>
        <v>Miriam</v>
      </c>
      <c r="C831" s="312" t="str">
        <f>[7]Mides!D823</f>
        <v>Ramirez</v>
      </c>
      <c r="D831" s="313" t="str">
        <f>IF([7]Mides!F823=1,"X"," ")</f>
        <v>X</v>
      </c>
      <c r="E831" s="313" t="str">
        <f>IF([7]Mides!F823=2,"X"," ")</f>
        <v xml:space="preserve"> </v>
      </c>
      <c r="F831" s="314" t="str">
        <f>[7]Mides!B823</f>
        <v xml:space="preserve">pendiente </v>
      </c>
      <c r="G831" s="313" t="str">
        <f>IF(AND([7]Mides!H823&gt;=1,[7]Mides!H823&lt;=14),"X"," ")</f>
        <v xml:space="preserve"> </v>
      </c>
      <c r="H831" s="313" t="str">
        <f>IF(AND([7]Mides!H823&gt;=14,[7]Mides!H823&lt;=30),"X"," ")</f>
        <v xml:space="preserve"> </v>
      </c>
      <c r="I831" s="313" t="str">
        <f>IF(AND([7]Mides!H823&gt;=31,[7]Mides!H823&lt;=60),"X","  ")</f>
        <v>X</v>
      </c>
      <c r="J831" s="313" t="str">
        <f>IF([7]Mides!H823&gt;60,"X", "  ")</f>
        <v xml:space="preserve">  </v>
      </c>
      <c r="K831" s="315">
        <f>[7]Mides!N823</f>
        <v>0</v>
      </c>
      <c r="L831" s="315">
        <f>[7]Mides!K823</f>
        <v>0</v>
      </c>
      <c r="M831" s="315">
        <f>[7]Mides!L823</f>
        <v>0</v>
      </c>
      <c r="N831" s="315" t="str">
        <f>[7]Mides!M823</f>
        <v>x</v>
      </c>
      <c r="O831" s="315">
        <f t="shared" si="12"/>
        <v>0</v>
      </c>
      <c r="P831" s="315" t="str">
        <f>[7]Mides!R823</f>
        <v>Guatemala</v>
      </c>
      <c r="Q831" s="315" t="str">
        <f>[7]Mides!S823</f>
        <v>Guatemala</v>
      </c>
      <c r="R831" s="10"/>
      <c r="S831" s="10"/>
      <c r="T831" s="10"/>
      <c r="U831" s="10"/>
      <c r="V831" s="10"/>
      <c r="W831" s="10"/>
      <c r="X831" s="10"/>
      <c r="Y831" s="10"/>
    </row>
    <row r="832" spans="2:25" ht="15.6" x14ac:dyDescent="0.3">
      <c r="B832" s="311" t="str">
        <f>[7]Mides!E824</f>
        <v>Luis</v>
      </c>
      <c r="C832" s="312" t="str">
        <f>[7]Mides!D824</f>
        <v>Ramirez</v>
      </c>
      <c r="D832" s="313" t="str">
        <f>IF([7]Mides!F824=1,"X"," ")</f>
        <v xml:space="preserve"> </v>
      </c>
      <c r="E832" s="313" t="str">
        <f>IF([7]Mides!F824=2,"X"," ")</f>
        <v>X</v>
      </c>
      <c r="F832" s="314">
        <f>[7]Mides!B824</f>
        <v>3001975190101</v>
      </c>
      <c r="G832" s="313" t="str">
        <f>IF(AND([7]Mides!H824&gt;=1,[7]Mides!H824&lt;=14),"X"," ")</f>
        <v xml:space="preserve"> </v>
      </c>
      <c r="H832" s="313" t="str">
        <f>IF(AND([7]Mides!H824&gt;=14,[7]Mides!H824&lt;=30),"X"," ")</f>
        <v>X</v>
      </c>
      <c r="I832" s="313" t="str">
        <f>IF(AND([7]Mides!H824&gt;=31,[7]Mides!H824&lt;=60),"X","  ")</f>
        <v xml:space="preserve">  </v>
      </c>
      <c r="J832" s="313" t="str">
        <f>IF([7]Mides!H824&gt;60,"X", "  ")</f>
        <v xml:space="preserve">  </v>
      </c>
      <c r="K832" s="315">
        <f>[7]Mides!N824</f>
        <v>0</v>
      </c>
      <c r="L832" s="315">
        <f>[7]Mides!K824</f>
        <v>0</v>
      </c>
      <c r="M832" s="315">
        <f>[7]Mides!L824</f>
        <v>0</v>
      </c>
      <c r="N832" s="315" t="str">
        <f>[7]Mides!M824</f>
        <v>x</v>
      </c>
      <c r="O832" s="315">
        <f t="shared" si="12"/>
        <v>0</v>
      </c>
      <c r="P832" s="315" t="str">
        <f>[7]Mides!R824</f>
        <v>Guatemala</v>
      </c>
      <c r="Q832" s="315" t="str">
        <f>[7]Mides!S824</f>
        <v>Guatemala</v>
      </c>
      <c r="R832" s="10"/>
      <c r="S832" s="10"/>
      <c r="T832" s="10"/>
      <c r="U832" s="10"/>
      <c r="V832" s="10"/>
      <c r="W832" s="10"/>
      <c r="X832" s="10"/>
      <c r="Y832" s="10"/>
    </row>
    <row r="833" spans="2:25" ht="15.6" x14ac:dyDescent="0.3">
      <c r="B833" s="311" t="str">
        <f>[7]Mides!E825</f>
        <v>Kimberly</v>
      </c>
      <c r="C833" s="312" t="str">
        <f>[7]Mides!D825</f>
        <v>Diaz</v>
      </c>
      <c r="D833" s="313" t="str">
        <f>IF([7]Mides!F825=1,"X"," ")</f>
        <v>X</v>
      </c>
      <c r="E833" s="313" t="str">
        <f>IF([7]Mides!F825=2,"X"," ")</f>
        <v xml:space="preserve"> </v>
      </c>
      <c r="F833" s="314" t="str">
        <f>[7]Mides!B825</f>
        <v>menor de edad</v>
      </c>
      <c r="G833" s="313" t="str">
        <f>IF(AND([7]Mides!H825&gt;=1,[7]Mides!H825&lt;=14),"X"," ")</f>
        <v>X</v>
      </c>
      <c r="H833" s="313" t="str">
        <f>IF(AND([7]Mides!H825&gt;=14,[7]Mides!H825&lt;=30),"X"," ")</f>
        <v>X</v>
      </c>
      <c r="I833" s="313" t="str">
        <f>IF(AND([7]Mides!H825&gt;=31,[7]Mides!H825&lt;=60),"X","  ")</f>
        <v xml:space="preserve">  </v>
      </c>
      <c r="J833" s="313" t="str">
        <f>IF([7]Mides!H825&gt;60,"X", "  ")</f>
        <v xml:space="preserve">  </v>
      </c>
      <c r="K833" s="315">
        <f>[7]Mides!N825</f>
        <v>0</v>
      </c>
      <c r="L833" s="315">
        <f>[7]Mides!K825</f>
        <v>0</v>
      </c>
      <c r="M833" s="315">
        <f>[7]Mides!L825</f>
        <v>0</v>
      </c>
      <c r="N833" s="315" t="str">
        <f>[7]Mides!M825</f>
        <v>x</v>
      </c>
      <c r="O833" s="315">
        <f t="shared" si="12"/>
        <v>0</v>
      </c>
      <c r="P833" s="315" t="str">
        <f>[7]Mides!R825</f>
        <v>Guatemala</v>
      </c>
      <c r="Q833" s="315" t="str">
        <f>[7]Mides!S825</f>
        <v>Guatemala</v>
      </c>
      <c r="R833" s="10"/>
      <c r="S833" s="10"/>
      <c r="T833" s="10"/>
      <c r="U833" s="10"/>
      <c r="V833" s="10"/>
      <c r="W833" s="10"/>
      <c r="X833" s="10"/>
      <c r="Y833" s="10"/>
    </row>
    <row r="834" spans="2:25" ht="15.6" x14ac:dyDescent="0.3">
      <c r="B834" s="311" t="str">
        <f>[7]Mides!E826</f>
        <v>Ruth</v>
      </c>
      <c r="C834" s="312" t="str">
        <f>[7]Mides!D826</f>
        <v>Perez</v>
      </c>
      <c r="D834" s="313" t="str">
        <f>IF([7]Mides!F826=1,"X"," ")</f>
        <v>X</v>
      </c>
      <c r="E834" s="313" t="str">
        <f>IF([7]Mides!F826=2,"X"," ")</f>
        <v xml:space="preserve"> </v>
      </c>
      <c r="F834" s="314" t="str">
        <f>[7]Mides!B826</f>
        <v>2292151571001</v>
      </c>
      <c r="G834" s="313" t="str">
        <f>IF(AND([7]Mides!H826&gt;=1,[7]Mides!H826&lt;=14),"X"," ")</f>
        <v xml:space="preserve"> </v>
      </c>
      <c r="H834" s="313" t="str">
        <f>IF(AND([7]Mides!H826&gt;=14,[7]Mides!H826&lt;=30),"X"," ")</f>
        <v xml:space="preserve"> </v>
      </c>
      <c r="I834" s="313" t="str">
        <f>IF(AND([7]Mides!H826&gt;=31,[7]Mides!H826&lt;=60),"X","  ")</f>
        <v>X</v>
      </c>
      <c r="J834" s="313" t="str">
        <f>IF([7]Mides!H826&gt;60,"X", "  ")</f>
        <v xml:space="preserve">  </v>
      </c>
      <c r="K834" s="315">
        <f>[7]Mides!N826</f>
        <v>0</v>
      </c>
      <c r="L834" s="315">
        <f>[7]Mides!K826</f>
        <v>0</v>
      </c>
      <c r="M834" s="315">
        <f>[7]Mides!L826</f>
        <v>0</v>
      </c>
      <c r="N834" s="315" t="str">
        <f>[7]Mides!M826</f>
        <v>x</v>
      </c>
      <c r="O834" s="315">
        <f t="shared" si="12"/>
        <v>0</v>
      </c>
      <c r="P834" s="315" t="str">
        <f>[7]Mides!R826</f>
        <v>Guatemala</v>
      </c>
      <c r="Q834" s="315" t="str">
        <f>[7]Mides!S826</f>
        <v>Guatemala</v>
      </c>
      <c r="R834" s="10"/>
      <c r="S834" s="10"/>
      <c r="T834" s="10"/>
      <c r="U834" s="10"/>
      <c r="V834" s="10"/>
      <c r="W834" s="10"/>
      <c r="X834" s="10"/>
      <c r="Y834" s="10"/>
    </row>
    <row r="835" spans="2:25" ht="15.6" x14ac:dyDescent="0.3">
      <c r="B835" s="311" t="str">
        <f>[7]Mides!E827</f>
        <v>Elida</v>
      </c>
      <c r="C835" s="312" t="str">
        <f>[7]Mides!D827</f>
        <v>Muñoz</v>
      </c>
      <c r="D835" s="313" t="str">
        <f>IF([7]Mides!F827=1,"X"," ")</f>
        <v>X</v>
      </c>
      <c r="E835" s="313" t="str">
        <f>IF([7]Mides!F827=2,"X"," ")</f>
        <v xml:space="preserve"> </v>
      </c>
      <c r="F835" s="314">
        <f>[7]Mides!B827</f>
        <v>2663561920601</v>
      </c>
      <c r="G835" s="313" t="str">
        <f>IF(AND([7]Mides!H827&gt;=1,[7]Mides!H827&lt;=14),"X"," ")</f>
        <v xml:space="preserve"> </v>
      </c>
      <c r="H835" s="313" t="str">
        <f>IF(AND([7]Mides!H827&gt;=14,[7]Mides!H827&lt;=30),"X"," ")</f>
        <v xml:space="preserve"> </v>
      </c>
      <c r="I835" s="313" t="str">
        <f>IF(AND([7]Mides!H827&gt;=31,[7]Mides!H827&lt;=60),"X","  ")</f>
        <v>X</v>
      </c>
      <c r="J835" s="313" t="str">
        <f>IF([7]Mides!H827&gt;60,"X", "  ")</f>
        <v xml:space="preserve">  </v>
      </c>
      <c r="K835" s="315">
        <f>[7]Mides!N827</f>
        <v>0</v>
      </c>
      <c r="L835" s="315">
        <f>[7]Mides!K827</f>
        <v>0</v>
      </c>
      <c r="M835" s="315">
        <f>[7]Mides!L827</f>
        <v>0</v>
      </c>
      <c r="N835" s="315" t="str">
        <f>[7]Mides!M827</f>
        <v>x</v>
      </c>
      <c r="O835" s="315">
        <f t="shared" si="12"/>
        <v>0</v>
      </c>
      <c r="P835" s="315" t="str">
        <f>[7]Mides!R827</f>
        <v>Guatemala</v>
      </c>
      <c r="Q835" s="315" t="str">
        <f>[7]Mides!S827</f>
        <v>Guatemala</v>
      </c>
      <c r="R835" s="10"/>
      <c r="S835" s="10"/>
      <c r="T835" s="10"/>
      <c r="U835" s="10"/>
      <c r="V835" s="10"/>
      <c r="W835" s="10"/>
      <c r="X835" s="10"/>
      <c r="Y835" s="10"/>
    </row>
    <row r="836" spans="2:25" ht="15.6" x14ac:dyDescent="0.3">
      <c r="B836" s="311" t="str">
        <f>[7]Mides!E828</f>
        <v>Karla</v>
      </c>
      <c r="C836" s="312" t="str">
        <f>[7]Mides!D828</f>
        <v>Garcia</v>
      </c>
      <c r="D836" s="313" t="str">
        <f>IF([7]Mides!F828=1,"X"," ")</f>
        <v>X</v>
      </c>
      <c r="E836" s="313" t="str">
        <f>IF([7]Mides!F828=2,"X"," ")</f>
        <v xml:space="preserve"> </v>
      </c>
      <c r="F836" s="314">
        <f>[7]Mides!B828</f>
        <v>2351016210101</v>
      </c>
      <c r="G836" s="313" t="str">
        <f>IF(AND([7]Mides!H828&gt;=1,[7]Mides!H828&lt;=14),"X"," ")</f>
        <v xml:space="preserve"> </v>
      </c>
      <c r="H836" s="313" t="str">
        <f>IF(AND([7]Mides!H828&gt;=14,[7]Mides!H828&lt;=30),"X"," ")</f>
        <v>X</v>
      </c>
      <c r="I836" s="313" t="str">
        <f>IF(AND([7]Mides!H828&gt;=31,[7]Mides!H828&lt;=60),"X","  ")</f>
        <v xml:space="preserve">  </v>
      </c>
      <c r="J836" s="313" t="str">
        <f>IF([7]Mides!H828&gt;60,"X", "  ")</f>
        <v xml:space="preserve">  </v>
      </c>
      <c r="K836" s="315">
        <f>[7]Mides!N828</f>
        <v>0</v>
      </c>
      <c r="L836" s="315">
        <f>[7]Mides!K828</f>
        <v>0</v>
      </c>
      <c r="M836" s="315">
        <f>[7]Mides!L828</f>
        <v>0</v>
      </c>
      <c r="N836" s="315" t="str">
        <f>[7]Mides!M828</f>
        <v>x</v>
      </c>
      <c r="O836" s="315">
        <f t="shared" si="12"/>
        <v>0</v>
      </c>
      <c r="P836" s="315" t="str">
        <f>[7]Mides!R828</f>
        <v>Guatemala</v>
      </c>
      <c r="Q836" s="315" t="str">
        <f>[7]Mides!S828</f>
        <v>Guatemala</v>
      </c>
      <c r="R836" s="10"/>
      <c r="S836" s="10"/>
      <c r="T836" s="10"/>
      <c r="U836" s="10"/>
      <c r="V836" s="10"/>
      <c r="W836" s="10"/>
      <c r="X836" s="10"/>
      <c r="Y836" s="10"/>
    </row>
    <row r="837" spans="2:25" ht="15.6" x14ac:dyDescent="0.3">
      <c r="B837" s="311" t="str">
        <f>[7]Mides!E829</f>
        <v>Branda</v>
      </c>
      <c r="C837" s="312" t="str">
        <f>[7]Mides!D829</f>
        <v>Garcia</v>
      </c>
      <c r="D837" s="313" t="str">
        <f>IF([7]Mides!F829=1,"X"," ")</f>
        <v>X</v>
      </c>
      <c r="E837" s="313" t="str">
        <f>IF([7]Mides!F829=2,"X"," ")</f>
        <v xml:space="preserve"> </v>
      </c>
      <c r="F837" s="314">
        <f>[7]Mides!B829</f>
        <v>3032006770108</v>
      </c>
      <c r="G837" s="313" t="str">
        <f>IF(AND([7]Mides!H829&gt;=1,[7]Mides!H829&lt;=14),"X"," ")</f>
        <v xml:space="preserve"> </v>
      </c>
      <c r="H837" s="313" t="str">
        <f>IF(AND([7]Mides!H829&gt;=14,[7]Mides!H829&lt;=30),"X"," ")</f>
        <v>X</v>
      </c>
      <c r="I837" s="313" t="str">
        <f>IF(AND([7]Mides!H829&gt;=31,[7]Mides!H829&lt;=60),"X","  ")</f>
        <v xml:space="preserve">  </v>
      </c>
      <c r="J837" s="313" t="str">
        <f>IF([7]Mides!H829&gt;60,"X", "  ")</f>
        <v xml:space="preserve">  </v>
      </c>
      <c r="K837" s="315">
        <f>[7]Mides!N829</f>
        <v>0</v>
      </c>
      <c r="L837" s="315">
        <f>[7]Mides!K829</f>
        <v>0</v>
      </c>
      <c r="M837" s="315">
        <f>[7]Mides!L829</f>
        <v>0</v>
      </c>
      <c r="N837" s="315" t="str">
        <f>[7]Mides!M829</f>
        <v>x</v>
      </c>
      <c r="O837" s="315">
        <f t="shared" si="12"/>
        <v>0</v>
      </c>
      <c r="P837" s="315" t="str">
        <f>[7]Mides!R829</f>
        <v>Guatemala</v>
      </c>
      <c r="Q837" s="315" t="str">
        <f>[7]Mides!S829</f>
        <v>Guatemala</v>
      </c>
      <c r="R837" s="10"/>
      <c r="S837" s="10"/>
      <c r="T837" s="10"/>
      <c r="U837" s="10"/>
      <c r="V837" s="10"/>
      <c r="W837" s="10"/>
      <c r="X837" s="10"/>
      <c r="Y837" s="10"/>
    </row>
    <row r="838" spans="2:25" ht="15.6" x14ac:dyDescent="0.3">
      <c r="B838" s="311" t="str">
        <f>[7]Mides!E830</f>
        <v>Angela</v>
      </c>
      <c r="C838" s="312" t="str">
        <f>[7]Mides!D830</f>
        <v>Gonzalez</v>
      </c>
      <c r="D838" s="313" t="str">
        <f>IF([7]Mides!F830=1,"X"," ")</f>
        <v>X</v>
      </c>
      <c r="E838" s="313" t="str">
        <f>IF([7]Mides!F830=2,"X"," ")</f>
        <v xml:space="preserve"> </v>
      </c>
      <c r="F838" s="314">
        <f>[7]Mides!B830</f>
        <v>2606606471504</v>
      </c>
      <c r="G838" s="313" t="str">
        <f>IF(AND([7]Mides!H830&gt;=1,[7]Mides!H830&lt;=14),"X"," ")</f>
        <v xml:space="preserve"> </v>
      </c>
      <c r="H838" s="313" t="str">
        <f>IF(AND([7]Mides!H830&gt;=14,[7]Mides!H830&lt;=30),"X"," ")</f>
        <v xml:space="preserve"> </v>
      </c>
      <c r="I838" s="313" t="str">
        <f>IF(AND([7]Mides!H830&gt;=31,[7]Mides!H830&lt;=60),"X","  ")</f>
        <v xml:space="preserve">  </v>
      </c>
      <c r="J838" s="313" t="str">
        <f>IF([7]Mides!H830&gt;60,"X", "  ")</f>
        <v>X</v>
      </c>
      <c r="K838" s="315">
        <f>[7]Mides!N830</f>
        <v>0</v>
      </c>
      <c r="L838" s="315">
        <f>[7]Mides!K830</f>
        <v>0</v>
      </c>
      <c r="M838" s="315">
        <f>[7]Mides!L830</f>
        <v>0</v>
      </c>
      <c r="N838" s="315" t="str">
        <f>[7]Mides!M830</f>
        <v>x</v>
      </c>
      <c r="O838" s="315">
        <f t="shared" si="12"/>
        <v>0</v>
      </c>
      <c r="P838" s="315" t="str">
        <f>[7]Mides!R830</f>
        <v>Guatemala</v>
      </c>
      <c r="Q838" s="315" t="str">
        <f>[7]Mides!S830</f>
        <v>Guatemala</v>
      </c>
      <c r="R838" s="10"/>
      <c r="S838" s="10"/>
      <c r="T838" s="10"/>
      <c r="U838" s="10"/>
      <c r="V838" s="10"/>
      <c r="W838" s="10"/>
      <c r="X838" s="10"/>
      <c r="Y838" s="10"/>
    </row>
    <row r="839" spans="2:25" ht="15.6" x14ac:dyDescent="0.3">
      <c r="B839" s="311" t="str">
        <f>[7]Mides!E831</f>
        <v>Cesar</v>
      </c>
      <c r="C839" s="312" t="str">
        <f>[7]Mides!D831</f>
        <v>Castillo</v>
      </c>
      <c r="D839" s="313" t="str">
        <f>IF([7]Mides!F831=1,"X"," ")</f>
        <v xml:space="preserve"> </v>
      </c>
      <c r="E839" s="313" t="str">
        <f>IF([7]Mides!F831=2,"X"," ")</f>
        <v>X</v>
      </c>
      <c r="F839" s="314">
        <f>[7]Mides!B831</f>
        <v>1615288990920</v>
      </c>
      <c r="G839" s="313" t="str">
        <f>IF(AND([7]Mides!H831&gt;=1,[7]Mides!H831&lt;=14),"X"," ")</f>
        <v xml:space="preserve"> </v>
      </c>
      <c r="H839" s="313" t="str">
        <f>IF(AND([7]Mides!H831&gt;=14,[7]Mides!H831&lt;=30),"X"," ")</f>
        <v xml:space="preserve"> </v>
      </c>
      <c r="I839" s="313" t="str">
        <f>IF(AND([7]Mides!H831&gt;=31,[7]Mides!H831&lt;=60),"X","  ")</f>
        <v>X</v>
      </c>
      <c r="J839" s="313" t="str">
        <f>IF([7]Mides!H831&gt;60,"X", "  ")</f>
        <v xml:space="preserve">  </v>
      </c>
      <c r="K839" s="315">
        <f>[7]Mides!N831</f>
        <v>0</v>
      </c>
      <c r="L839" s="315">
        <f>[7]Mides!K831</f>
        <v>0</v>
      </c>
      <c r="M839" s="315">
        <f>[7]Mides!L831</f>
        <v>0</v>
      </c>
      <c r="N839" s="315" t="str">
        <f>[7]Mides!M831</f>
        <v>x</v>
      </c>
      <c r="O839" s="315">
        <f t="shared" si="12"/>
        <v>0</v>
      </c>
      <c r="P839" s="315" t="str">
        <f>[7]Mides!R831</f>
        <v>Guatemala</v>
      </c>
      <c r="Q839" s="315" t="str">
        <f>[7]Mides!S831</f>
        <v>Guatemala</v>
      </c>
      <c r="R839" s="10"/>
      <c r="S839" s="10"/>
      <c r="T839" s="10"/>
      <c r="U839" s="10"/>
      <c r="V839" s="10"/>
      <c r="W839" s="10"/>
      <c r="X839" s="10"/>
      <c r="Y839" s="10"/>
    </row>
    <row r="840" spans="2:25" ht="15.6" x14ac:dyDescent="0.3">
      <c r="B840" s="311" t="str">
        <f>[7]Mides!E832</f>
        <v>Ana</v>
      </c>
      <c r="C840" s="312" t="str">
        <f>[7]Mides!D832</f>
        <v>Carranza</v>
      </c>
      <c r="D840" s="313" t="str">
        <f>IF([7]Mides!F832=1,"X"," ")</f>
        <v>X</v>
      </c>
      <c r="E840" s="313" t="str">
        <f>IF([7]Mides!F832=2,"X"," ")</f>
        <v xml:space="preserve"> </v>
      </c>
      <c r="F840" s="314">
        <f>[7]Mides!B832</f>
        <v>2238501520101</v>
      </c>
      <c r="G840" s="313" t="str">
        <f>IF(AND([7]Mides!H832&gt;=1,[7]Mides!H832&lt;=14),"X"," ")</f>
        <v xml:space="preserve"> </v>
      </c>
      <c r="H840" s="313" t="str">
        <f>IF(AND([7]Mides!H832&gt;=14,[7]Mides!H832&lt;=30),"X"," ")</f>
        <v>X</v>
      </c>
      <c r="I840" s="313" t="str">
        <f>IF(AND([7]Mides!H832&gt;=31,[7]Mides!H832&lt;=60),"X","  ")</f>
        <v xml:space="preserve">  </v>
      </c>
      <c r="J840" s="313" t="str">
        <f>IF([7]Mides!H832&gt;60,"X", "  ")</f>
        <v xml:space="preserve">  </v>
      </c>
      <c r="K840" s="315">
        <f>[7]Mides!N832</f>
        <v>0</v>
      </c>
      <c r="L840" s="315">
        <f>[7]Mides!K832</f>
        <v>0</v>
      </c>
      <c r="M840" s="315">
        <f>[7]Mides!L832</f>
        <v>0</v>
      </c>
      <c r="N840" s="315" t="str">
        <f>[7]Mides!M832</f>
        <v>x</v>
      </c>
      <c r="O840" s="315">
        <f t="shared" si="12"/>
        <v>0</v>
      </c>
      <c r="P840" s="315" t="str">
        <f>[7]Mides!R832</f>
        <v>Guatemala</v>
      </c>
      <c r="Q840" s="315" t="str">
        <f>[7]Mides!S832</f>
        <v>Guatemala</v>
      </c>
      <c r="R840" s="10"/>
      <c r="S840" s="10"/>
      <c r="T840" s="10"/>
      <c r="U840" s="10"/>
      <c r="V840" s="10"/>
      <c r="W840" s="10"/>
      <c r="X840" s="10"/>
      <c r="Y840" s="10"/>
    </row>
    <row r="841" spans="2:25" ht="15.6" x14ac:dyDescent="0.3">
      <c r="B841" s="311" t="str">
        <f>[7]Mides!E833</f>
        <v>Karla</v>
      </c>
      <c r="C841" s="312" t="str">
        <f>[7]Mides!D833</f>
        <v>Garcia</v>
      </c>
      <c r="D841" s="313" t="str">
        <f>IF([7]Mides!F833=1,"X"," ")</f>
        <v>X</v>
      </c>
      <c r="E841" s="313" t="str">
        <f>IF([7]Mides!F833=2,"X"," ")</f>
        <v xml:space="preserve"> </v>
      </c>
      <c r="F841" s="314">
        <f>[7]Mides!B833</f>
        <v>2351016210101</v>
      </c>
      <c r="G841" s="313" t="str">
        <f>IF(AND([7]Mides!H833&gt;=1,[7]Mides!H833&lt;=14),"X"," ")</f>
        <v xml:space="preserve"> </v>
      </c>
      <c r="H841" s="313" t="str">
        <f>IF(AND([7]Mides!H833&gt;=14,[7]Mides!H833&lt;=30),"X"," ")</f>
        <v>X</v>
      </c>
      <c r="I841" s="313" t="str">
        <f>IF(AND([7]Mides!H833&gt;=31,[7]Mides!H833&lt;=60),"X","  ")</f>
        <v xml:space="preserve">  </v>
      </c>
      <c r="J841" s="313" t="str">
        <f>IF([7]Mides!H833&gt;60,"X", "  ")</f>
        <v xml:space="preserve">  </v>
      </c>
      <c r="K841" s="315">
        <f>[7]Mides!N833</f>
        <v>0</v>
      </c>
      <c r="L841" s="315">
        <f>[7]Mides!K833</f>
        <v>0</v>
      </c>
      <c r="M841" s="315">
        <f>[7]Mides!L833</f>
        <v>0</v>
      </c>
      <c r="N841" s="315" t="str">
        <f>[7]Mides!M833</f>
        <v>x</v>
      </c>
      <c r="O841" s="315">
        <f t="shared" si="12"/>
        <v>0</v>
      </c>
      <c r="P841" s="315" t="str">
        <f>[7]Mides!R833</f>
        <v>Guatemala</v>
      </c>
      <c r="Q841" s="315" t="str">
        <f>[7]Mides!S833</f>
        <v>Guatemala</v>
      </c>
      <c r="R841" s="10"/>
      <c r="S841" s="10"/>
      <c r="T841" s="10"/>
      <c r="U841" s="10"/>
      <c r="V841" s="10"/>
      <c r="W841" s="10"/>
      <c r="X841" s="10"/>
      <c r="Y841" s="10"/>
    </row>
    <row r="842" spans="2:25" ht="15.6" x14ac:dyDescent="0.3">
      <c r="B842" s="311" t="str">
        <f>[7]Mides!E834</f>
        <v>Cesar</v>
      </c>
      <c r="C842" s="312" t="str">
        <f>[7]Mides!D834</f>
        <v>Castillo</v>
      </c>
      <c r="D842" s="313" t="str">
        <f>IF([7]Mides!F834=1,"X"," ")</f>
        <v xml:space="preserve"> </v>
      </c>
      <c r="E842" s="313" t="str">
        <f>IF([7]Mides!F834=2,"X"," ")</f>
        <v>X</v>
      </c>
      <c r="F842" s="314">
        <f>[7]Mides!B834</f>
        <v>1615288990920</v>
      </c>
      <c r="G842" s="313" t="str">
        <f>IF(AND([7]Mides!H834&gt;=1,[7]Mides!H834&lt;=14),"X"," ")</f>
        <v xml:space="preserve"> </v>
      </c>
      <c r="H842" s="313" t="str">
        <f>IF(AND([7]Mides!H834&gt;=14,[7]Mides!H834&lt;=30),"X"," ")</f>
        <v xml:space="preserve"> </v>
      </c>
      <c r="I842" s="313" t="str">
        <f>IF(AND([7]Mides!H834&gt;=31,[7]Mides!H834&lt;=60),"X","  ")</f>
        <v>X</v>
      </c>
      <c r="J842" s="313" t="str">
        <f>IF([7]Mides!H834&gt;60,"X", "  ")</f>
        <v xml:space="preserve">  </v>
      </c>
      <c r="K842" s="315">
        <f>[7]Mides!N834</f>
        <v>0</v>
      </c>
      <c r="L842" s="315">
        <f>[7]Mides!K834</f>
        <v>0</v>
      </c>
      <c r="M842" s="315">
        <f>[7]Mides!L834</f>
        <v>0</v>
      </c>
      <c r="N842" s="315" t="str">
        <f>[7]Mides!M834</f>
        <v>x</v>
      </c>
      <c r="O842" s="315">
        <f t="shared" si="12"/>
        <v>0</v>
      </c>
      <c r="P842" s="315" t="str">
        <f>[7]Mides!R834</f>
        <v>Guatemala</v>
      </c>
      <c r="Q842" s="315" t="str">
        <f>[7]Mides!S834</f>
        <v>Guatemala</v>
      </c>
      <c r="R842" s="10"/>
      <c r="S842" s="10"/>
      <c r="T842" s="10"/>
      <c r="U842" s="10"/>
      <c r="V842" s="10"/>
      <c r="W842" s="10"/>
      <c r="X842" s="10"/>
      <c r="Y842" s="10"/>
    </row>
    <row r="843" spans="2:25" ht="15.6" x14ac:dyDescent="0.3">
      <c r="B843" s="311" t="str">
        <f>[7]Mides!E835</f>
        <v>Rosa</v>
      </c>
      <c r="C843" s="312" t="str">
        <f>[7]Mides!D835</f>
        <v>Sapon</v>
      </c>
      <c r="D843" s="313" t="str">
        <f>IF([7]Mides!F835=1,"X"," ")</f>
        <v>X</v>
      </c>
      <c r="E843" s="313" t="str">
        <f>IF([7]Mides!F835=2,"X"," ")</f>
        <v xml:space="preserve"> </v>
      </c>
      <c r="F843" s="314">
        <f>[7]Mides!B835</f>
        <v>2510106510101</v>
      </c>
      <c r="G843" s="313" t="str">
        <f>IF(AND([7]Mides!H835&gt;=1,[7]Mides!H835&lt;=14),"X"," ")</f>
        <v xml:space="preserve"> </v>
      </c>
      <c r="H843" s="313" t="str">
        <f>IF(AND([7]Mides!H835&gt;=14,[7]Mides!H835&lt;=30),"X"," ")</f>
        <v xml:space="preserve"> </v>
      </c>
      <c r="I843" s="313" t="str">
        <f>IF(AND([7]Mides!H835&gt;=31,[7]Mides!H835&lt;=60),"X","  ")</f>
        <v>X</v>
      </c>
      <c r="J843" s="313" t="str">
        <f>IF([7]Mides!H835&gt;60,"X", "  ")</f>
        <v xml:space="preserve">  </v>
      </c>
      <c r="K843" s="315">
        <f>[7]Mides!N835</f>
        <v>0</v>
      </c>
      <c r="L843" s="315">
        <f>[7]Mides!K835</f>
        <v>0</v>
      </c>
      <c r="M843" s="315">
        <f>[7]Mides!L835</f>
        <v>0</v>
      </c>
      <c r="N843" s="315" t="str">
        <f>[7]Mides!M835</f>
        <v>x</v>
      </c>
      <c r="O843" s="315">
        <f t="shared" si="12"/>
        <v>0</v>
      </c>
      <c r="P843" s="315" t="str">
        <f>[7]Mides!R835</f>
        <v>Guatemala</v>
      </c>
      <c r="Q843" s="315" t="str">
        <f>[7]Mides!S835</f>
        <v>Guatemala</v>
      </c>
      <c r="R843" s="10"/>
      <c r="S843" s="10"/>
      <c r="T843" s="10"/>
      <c r="U843" s="10"/>
      <c r="V843" s="10"/>
      <c r="W843" s="10"/>
      <c r="X843" s="10"/>
      <c r="Y843" s="10"/>
    </row>
    <row r="844" spans="2:25" ht="15.6" x14ac:dyDescent="0.3">
      <c r="B844" s="311" t="str">
        <f>[7]Mides!E836</f>
        <v xml:space="preserve">Carin </v>
      </c>
      <c r="C844" s="312" t="str">
        <f>[7]Mides!D836</f>
        <v>Patzan</v>
      </c>
      <c r="D844" s="313" t="str">
        <f>IF([7]Mides!F836=1,"X"," ")</f>
        <v>X</v>
      </c>
      <c r="E844" s="313" t="str">
        <f>IF([7]Mides!F836=2,"X"," ")</f>
        <v xml:space="preserve"> </v>
      </c>
      <c r="F844" s="314">
        <f>[7]Mides!B836</f>
        <v>3537452270101</v>
      </c>
      <c r="G844" s="313" t="str">
        <f>IF(AND([7]Mides!H836&gt;=1,[7]Mides!H836&lt;=14),"X"," ")</f>
        <v xml:space="preserve"> </v>
      </c>
      <c r="H844" s="313" t="str">
        <f>IF(AND([7]Mides!H836&gt;=14,[7]Mides!H836&lt;=30),"X"," ")</f>
        <v xml:space="preserve"> </v>
      </c>
      <c r="I844" s="313" t="str">
        <f>IF(AND([7]Mides!H836&gt;=31,[7]Mides!H836&lt;=60),"X","  ")</f>
        <v>X</v>
      </c>
      <c r="J844" s="313" t="str">
        <f>IF([7]Mides!H836&gt;60,"X", "  ")</f>
        <v xml:space="preserve">  </v>
      </c>
      <c r="K844" s="315">
        <f>[7]Mides!N836</f>
        <v>0</v>
      </c>
      <c r="L844" s="315">
        <f>[7]Mides!K836</f>
        <v>0</v>
      </c>
      <c r="M844" s="315">
        <f>[7]Mides!L836</f>
        <v>0</v>
      </c>
      <c r="N844" s="315" t="str">
        <f>[7]Mides!M836</f>
        <v>x</v>
      </c>
      <c r="O844" s="315">
        <f t="shared" si="12"/>
        <v>0</v>
      </c>
      <c r="P844" s="315" t="str">
        <f>[7]Mides!R836</f>
        <v>Guatemala</v>
      </c>
      <c r="Q844" s="315" t="str">
        <f>[7]Mides!S836</f>
        <v>Guatemala</v>
      </c>
      <c r="R844" s="10"/>
      <c r="S844" s="10"/>
      <c r="T844" s="10"/>
      <c r="U844" s="10"/>
      <c r="V844" s="10"/>
      <c r="W844" s="10"/>
      <c r="X844" s="10"/>
      <c r="Y844" s="10"/>
    </row>
    <row r="845" spans="2:25" ht="15.6" x14ac:dyDescent="0.3">
      <c r="B845" s="311" t="str">
        <f>[7]Mides!E837</f>
        <v>Ruth</v>
      </c>
      <c r="C845" s="312" t="str">
        <f>[7]Mides!D837</f>
        <v>Perez</v>
      </c>
      <c r="D845" s="313" t="str">
        <f>IF([7]Mides!F837=1,"X"," ")</f>
        <v>X</v>
      </c>
      <c r="E845" s="313" t="str">
        <f>IF([7]Mides!F837=2,"X"," ")</f>
        <v xml:space="preserve"> </v>
      </c>
      <c r="F845" s="314">
        <f>[7]Mides!B837</f>
        <v>22157015157101</v>
      </c>
      <c r="G845" s="313" t="str">
        <f>IF(AND([7]Mides!H837&gt;=1,[7]Mides!H837&lt;=14),"X"," ")</f>
        <v xml:space="preserve"> </v>
      </c>
      <c r="H845" s="313" t="str">
        <f>IF(AND([7]Mides!H837&gt;=14,[7]Mides!H837&lt;=30),"X"," ")</f>
        <v xml:space="preserve"> </v>
      </c>
      <c r="I845" s="313" t="str">
        <f>IF(AND([7]Mides!H837&gt;=31,[7]Mides!H837&lt;=60),"X","  ")</f>
        <v>X</v>
      </c>
      <c r="J845" s="313" t="str">
        <f>IF([7]Mides!H837&gt;60,"X", "  ")</f>
        <v xml:space="preserve">  </v>
      </c>
      <c r="K845" s="315">
        <f>[7]Mides!N837</f>
        <v>0</v>
      </c>
      <c r="L845" s="315">
        <f>[7]Mides!K837</f>
        <v>0</v>
      </c>
      <c r="M845" s="315">
        <f>[7]Mides!L837</f>
        <v>0</v>
      </c>
      <c r="N845" s="315" t="str">
        <f>[7]Mides!M837</f>
        <v>x</v>
      </c>
      <c r="O845" s="315">
        <f t="shared" si="12"/>
        <v>0</v>
      </c>
      <c r="P845" s="315" t="str">
        <f>[7]Mides!R837</f>
        <v>Guatemala</v>
      </c>
      <c r="Q845" s="315" t="str">
        <f>[7]Mides!S837</f>
        <v>Guatemala</v>
      </c>
      <c r="R845" s="10"/>
      <c r="S845" s="10"/>
      <c r="T845" s="10"/>
      <c r="U845" s="10"/>
      <c r="V845" s="10"/>
      <c r="W845" s="10"/>
      <c r="X845" s="10"/>
      <c r="Y845" s="10"/>
    </row>
    <row r="846" spans="2:25" ht="15.6" x14ac:dyDescent="0.3">
      <c r="B846" s="311" t="str">
        <f>[7]Mides!E838</f>
        <v>Josue</v>
      </c>
      <c r="C846" s="312" t="str">
        <f>[7]Mides!D838</f>
        <v>Olivarez</v>
      </c>
      <c r="D846" s="313" t="str">
        <f>IF([7]Mides!F838=1,"X"," ")</f>
        <v xml:space="preserve"> </v>
      </c>
      <c r="E846" s="313" t="str">
        <f>IF([7]Mides!F838=2,"X"," ")</f>
        <v>X</v>
      </c>
      <c r="F846" s="314">
        <f>[7]Mides!B838</f>
        <v>1976968130101</v>
      </c>
      <c r="G846" s="313" t="str">
        <f>IF(AND([7]Mides!H838&gt;=1,[7]Mides!H838&lt;=14),"X"," ")</f>
        <v xml:space="preserve"> </v>
      </c>
      <c r="H846" s="313" t="str">
        <f>IF(AND([7]Mides!H838&gt;=14,[7]Mides!H838&lt;=30),"X"," ")</f>
        <v xml:space="preserve"> </v>
      </c>
      <c r="I846" s="313" t="str">
        <f>IF(AND([7]Mides!H838&gt;=31,[7]Mides!H838&lt;=60),"X","  ")</f>
        <v>X</v>
      </c>
      <c r="J846" s="313" t="str">
        <f>IF([7]Mides!H838&gt;60,"X", "  ")</f>
        <v xml:space="preserve">  </v>
      </c>
      <c r="K846" s="315">
        <f>[7]Mides!N838</f>
        <v>0</v>
      </c>
      <c r="L846" s="315">
        <f>[7]Mides!K838</f>
        <v>0</v>
      </c>
      <c r="M846" s="315">
        <f>[7]Mides!L838</f>
        <v>0</v>
      </c>
      <c r="N846" s="315" t="str">
        <f>[7]Mides!M838</f>
        <v>x</v>
      </c>
      <c r="O846" s="315">
        <f t="shared" si="12"/>
        <v>0</v>
      </c>
      <c r="P846" s="315" t="str">
        <f>[7]Mides!R838</f>
        <v>Guatemala</v>
      </c>
      <c r="Q846" s="315" t="str">
        <f>[7]Mides!S838</f>
        <v>Guatemala</v>
      </c>
      <c r="R846" s="10"/>
      <c r="S846" s="10"/>
      <c r="T846" s="10"/>
      <c r="U846" s="10"/>
      <c r="V846" s="10"/>
      <c r="W846" s="10"/>
      <c r="X846" s="10"/>
      <c r="Y846" s="10"/>
    </row>
    <row r="847" spans="2:25" ht="15.6" x14ac:dyDescent="0.3">
      <c r="B847" s="311" t="str">
        <f>[7]Mides!E839</f>
        <v>lendy</v>
      </c>
      <c r="C847" s="312" t="str">
        <f>[7]Mides!D839</f>
        <v xml:space="preserve">Cun </v>
      </c>
      <c r="D847" s="313" t="str">
        <f>IF([7]Mides!F839=1,"X"," ")</f>
        <v>X</v>
      </c>
      <c r="E847" s="313" t="str">
        <f>IF([7]Mides!F839=2,"X"," ")</f>
        <v xml:space="preserve"> </v>
      </c>
      <c r="F847" s="314">
        <f>[7]Mides!B839</f>
        <v>1593232311210</v>
      </c>
      <c r="G847" s="313" t="str">
        <f>IF(AND([7]Mides!H839&gt;=1,[7]Mides!H839&lt;=14),"X"," ")</f>
        <v xml:space="preserve"> </v>
      </c>
      <c r="H847" s="313" t="str">
        <f>IF(AND([7]Mides!H839&gt;=14,[7]Mides!H839&lt;=30),"X"," ")</f>
        <v>X</v>
      </c>
      <c r="I847" s="313" t="str">
        <f>IF(AND([7]Mides!H839&gt;=31,[7]Mides!H839&lt;=60),"X","  ")</f>
        <v xml:space="preserve">  </v>
      </c>
      <c r="J847" s="313" t="str">
        <f>IF([7]Mides!H839&gt;60,"X", "  ")</f>
        <v xml:space="preserve">  </v>
      </c>
      <c r="K847" s="315">
        <f>[7]Mides!N839</f>
        <v>0</v>
      </c>
      <c r="L847" s="315">
        <f>[7]Mides!K839</f>
        <v>0</v>
      </c>
      <c r="M847" s="315">
        <f>[7]Mides!L839</f>
        <v>0</v>
      </c>
      <c r="N847" s="315" t="str">
        <f>[7]Mides!M839</f>
        <v>x</v>
      </c>
      <c r="O847" s="315">
        <f t="shared" ref="O847:O910" si="13">SUM(K847:N847)</f>
        <v>0</v>
      </c>
      <c r="P847" s="315" t="str">
        <f>[7]Mides!R839</f>
        <v>Guatemala</v>
      </c>
      <c r="Q847" s="315" t="str">
        <f>[7]Mides!S839</f>
        <v>Guatemala</v>
      </c>
      <c r="R847" s="10"/>
      <c r="S847" s="10"/>
      <c r="T847" s="10"/>
      <c r="U847" s="10"/>
      <c r="V847" s="10"/>
      <c r="W847" s="10"/>
      <c r="X847" s="10"/>
      <c r="Y847" s="10"/>
    </row>
    <row r="848" spans="2:25" ht="15.6" x14ac:dyDescent="0.3">
      <c r="B848" s="311" t="str">
        <f>[7]Mides!E840</f>
        <v>Veronica</v>
      </c>
      <c r="C848" s="312" t="str">
        <f>[7]Mides!D840</f>
        <v>Gomez</v>
      </c>
      <c r="D848" s="313" t="str">
        <f>IF([7]Mides!F840=1,"X"," ")</f>
        <v>X</v>
      </c>
      <c r="E848" s="313" t="str">
        <f>IF([7]Mides!F840=2,"X"," ")</f>
        <v xml:space="preserve"> </v>
      </c>
      <c r="F848" s="314">
        <f>[7]Mides!B840</f>
        <v>2466548130101</v>
      </c>
      <c r="G848" s="313" t="str">
        <f>IF(AND([7]Mides!H840&gt;=1,[7]Mides!H840&lt;=14),"X"," ")</f>
        <v xml:space="preserve"> </v>
      </c>
      <c r="H848" s="313" t="str">
        <f>IF(AND([7]Mides!H840&gt;=14,[7]Mides!H840&lt;=30),"X"," ")</f>
        <v xml:space="preserve"> </v>
      </c>
      <c r="I848" s="313" t="str">
        <f>IF(AND([7]Mides!H840&gt;=31,[7]Mides!H840&lt;=60),"X","  ")</f>
        <v>X</v>
      </c>
      <c r="J848" s="313" t="str">
        <f>IF([7]Mides!H840&gt;60,"X", "  ")</f>
        <v xml:space="preserve">  </v>
      </c>
      <c r="K848" s="315">
        <f>[7]Mides!N840</f>
        <v>0</v>
      </c>
      <c r="L848" s="315">
        <f>[7]Mides!K840</f>
        <v>0</v>
      </c>
      <c r="M848" s="315">
        <f>[7]Mides!L840</f>
        <v>0</v>
      </c>
      <c r="N848" s="315" t="str">
        <f>[7]Mides!M840</f>
        <v>x</v>
      </c>
      <c r="O848" s="315">
        <f t="shared" si="13"/>
        <v>0</v>
      </c>
      <c r="P848" s="315" t="str">
        <f>[7]Mides!R840</f>
        <v>Guatemala</v>
      </c>
      <c r="Q848" s="315" t="str">
        <f>[7]Mides!S840</f>
        <v>Guatemala</v>
      </c>
      <c r="R848" s="10"/>
      <c r="S848" s="10"/>
      <c r="T848" s="10"/>
      <c r="U848" s="10"/>
      <c r="V848" s="10"/>
      <c r="W848" s="10"/>
      <c r="X848" s="10"/>
      <c r="Y848" s="10"/>
    </row>
    <row r="849" spans="2:25" ht="15.6" x14ac:dyDescent="0.3">
      <c r="B849" s="311" t="str">
        <f>[7]Mides!E841</f>
        <v>Hercto</v>
      </c>
      <c r="C849" s="312" t="str">
        <f>[7]Mides!D841</f>
        <v>Perez</v>
      </c>
      <c r="D849" s="313" t="str">
        <f>IF([7]Mides!F841=1,"X"," ")</f>
        <v xml:space="preserve"> </v>
      </c>
      <c r="E849" s="313" t="str">
        <f>IF([7]Mides!F841=2,"X"," ")</f>
        <v>X</v>
      </c>
      <c r="F849" s="314">
        <f>[7]Mides!B841</f>
        <v>1746979022104</v>
      </c>
      <c r="G849" s="313" t="str">
        <f>IF(AND([7]Mides!H841&gt;=1,[7]Mides!H841&lt;=14),"X"," ")</f>
        <v xml:space="preserve"> </v>
      </c>
      <c r="H849" s="313" t="str">
        <f>IF(AND([7]Mides!H841&gt;=14,[7]Mides!H841&lt;=30),"X"," ")</f>
        <v xml:space="preserve"> </v>
      </c>
      <c r="I849" s="313" t="str">
        <f>IF(AND([7]Mides!H841&gt;=31,[7]Mides!H841&lt;=60),"X","  ")</f>
        <v>X</v>
      </c>
      <c r="J849" s="313" t="str">
        <f>IF([7]Mides!H841&gt;60,"X", "  ")</f>
        <v xml:space="preserve">  </v>
      </c>
      <c r="K849" s="315">
        <f>[7]Mides!N841</f>
        <v>0</v>
      </c>
      <c r="L849" s="315">
        <f>[7]Mides!K841</f>
        <v>0</v>
      </c>
      <c r="M849" s="315">
        <f>[7]Mides!L841</f>
        <v>0</v>
      </c>
      <c r="N849" s="315" t="str">
        <f>[7]Mides!M841</f>
        <v>x</v>
      </c>
      <c r="O849" s="315">
        <f t="shared" si="13"/>
        <v>0</v>
      </c>
      <c r="P849" s="315" t="str">
        <f>[7]Mides!R841</f>
        <v>Guatemala</v>
      </c>
      <c r="Q849" s="315" t="str">
        <f>[7]Mides!S841</f>
        <v>Guatemala</v>
      </c>
      <c r="R849" s="10"/>
      <c r="S849" s="10"/>
      <c r="T849" s="10"/>
      <c r="U849" s="10"/>
      <c r="V849" s="10"/>
      <c r="W849" s="10"/>
      <c r="X849" s="10"/>
      <c r="Y849" s="10"/>
    </row>
    <row r="850" spans="2:25" ht="15.6" x14ac:dyDescent="0.3">
      <c r="B850" s="311" t="str">
        <f>[7]Mides!E842</f>
        <v>Dulce</v>
      </c>
      <c r="C850" s="312" t="str">
        <f>[7]Mides!D842</f>
        <v>Morales</v>
      </c>
      <c r="D850" s="313" t="str">
        <f>IF([7]Mides!F842=1,"X"," ")</f>
        <v>X</v>
      </c>
      <c r="E850" s="313" t="str">
        <f>IF([7]Mides!F842=2,"X"," ")</f>
        <v xml:space="preserve"> </v>
      </c>
      <c r="F850" s="314" t="str">
        <f>[7]Mides!B842</f>
        <v>menor de edad</v>
      </c>
      <c r="G850" s="313" t="str">
        <f>IF(AND([7]Mides!H842&gt;=1,[7]Mides!H842&lt;=14),"X"," ")</f>
        <v>X</v>
      </c>
      <c r="H850" s="313" t="str">
        <f>IF(AND([7]Mides!H842&gt;=14,[7]Mides!H842&lt;=30),"X"," ")</f>
        <v xml:space="preserve"> </v>
      </c>
      <c r="I850" s="313" t="str">
        <f>IF(AND([7]Mides!H842&gt;=31,[7]Mides!H842&lt;=60),"X","  ")</f>
        <v xml:space="preserve">  </v>
      </c>
      <c r="J850" s="313" t="str">
        <f>IF([7]Mides!H842&gt;60,"X", "  ")</f>
        <v xml:space="preserve">  </v>
      </c>
      <c r="K850" s="315">
        <f>[7]Mides!N842</f>
        <v>0</v>
      </c>
      <c r="L850" s="315">
        <f>[7]Mides!K842</f>
        <v>0</v>
      </c>
      <c r="M850" s="315">
        <f>[7]Mides!L842</f>
        <v>0</v>
      </c>
      <c r="N850" s="315" t="str">
        <f>[7]Mides!M842</f>
        <v>x</v>
      </c>
      <c r="O850" s="315">
        <f t="shared" si="13"/>
        <v>0</v>
      </c>
      <c r="P850" s="315" t="str">
        <f>[7]Mides!R842</f>
        <v>Guatemala</v>
      </c>
      <c r="Q850" s="315" t="str">
        <f>[7]Mides!S842</f>
        <v>Guatemala</v>
      </c>
      <c r="R850" s="10"/>
      <c r="S850" s="10"/>
      <c r="T850" s="10"/>
      <c r="U850" s="10"/>
      <c r="V850" s="10"/>
      <c r="W850" s="10"/>
      <c r="X850" s="10"/>
      <c r="Y850" s="10"/>
    </row>
    <row r="851" spans="2:25" ht="15.6" x14ac:dyDescent="0.3">
      <c r="B851" s="311" t="str">
        <f>[7]Mides!E843</f>
        <v>Dery</v>
      </c>
      <c r="C851" s="312" t="str">
        <f>[7]Mides!D843</f>
        <v>Cordero</v>
      </c>
      <c r="D851" s="313" t="str">
        <f>IF([7]Mides!F843=1,"X"," ")</f>
        <v>X</v>
      </c>
      <c r="E851" s="313" t="str">
        <f>IF([7]Mides!F843=2,"X"," ")</f>
        <v xml:space="preserve"> </v>
      </c>
      <c r="F851" s="314">
        <f>[7]Mides!B843</f>
        <v>2499191330101</v>
      </c>
      <c r="G851" s="313" t="str">
        <f>IF(AND([7]Mides!H843&gt;=1,[7]Mides!H843&lt;=14),"X"," ")</f>
        <v xml:space="preserve"> </v>
      </c>
      <c r="H851" s="313" t="str">
        <f>IF(AND([7]Mides!H843&gt;=14,[7]Mides!H843&lt;=30),"X"," ")</f>
        <v>X</v>
      </c>
      <c r="I851" s="313" t="str">
        <f>IF(AND([7]Mides!H843&gt;=31,[7]Mides!H843&lt;=60),"X","  ")</f>
        <v xml:space="preserve">  </v>
      </c>
      <c r="J851" s="313" t="str">
        <f>IF([7]Mides!H843&gt;60,"X", "  ")</f>
        <v xml:space="preserve">  </v>
      </c>
      <c r="K851" s="315">
        <f>[7]Mides!N843</f>
        <v>0</v>
      </c>
      <c r="L851" s="315">
        <f>[7]Mides!K843</f>
        <v>0</v>
      </c>
      <c r="M851" s="315">
        <f>[7]Mides!L843</f>
        <v>0</v>
      </c>
      <c r="N851" s="315" t="str">
        <f>[7]Mides!M843</f>
        <v>x</v>
      </c>
      <c r="O851" s="315">
        <f t="shared" si="13"/>
        <v>0</v>
      </c>
      <c r="P851" s="315" t="str">
        <f>[7]Mides!R843</f>
        <v>Guatemala</v>
      </c>
      <c r="Q851" s="315" t="str">
        <f>[7]Mides!S843</f>
        <v>Guatemala</v>
      </c>
      <c r="R851" s="10"/>
      <c r="S851" s="10"/>
      <c r="T851" s="10"/>
      <c r="U851" s="10"/>
      <c r="V851" s="10"/>
      <c r="W851" s="10"/>
      <c r="X851" s="10"/>
      <c r="Y851" s="10"/>
    </row>
    <row r="852" spans="2:25" ht="15.6" x14ac:dyDescent="0.3">
      <c r="B852" s="311" t="str">
        <f>[7]Mides!E844</f>
        <v>Josue</v>
      </c>
      <c r="C852" s="312" t="str">
        <f>[7]Mides!D844</f>
        <v>Olivarez</v>
      </c>
      <c r="D852" s="313" t="str">
        <f>IF([7]Mides!F844=1,"X"," ")</f>
        <v xml:space="preserve"> </v>
      </c>
      <c r="E852" s="313" t="str">
        <f>IF([7]Mides!F844=2,"X"," ")</f>
        <v>X</v>
      </c>
      <c r="F852" s="314">
        <f>[7]Mides!B844</f>
        <v>1976968130101</v>
      </c>
      <c r="G852" s="313" t="str">
        <f>IF(AND([7]Mides!H844&gt;=1,[7]Mides!H844&lt;=14),"X"," ")</f>
        <v xml:space="preserve"> </v>
      </c>
      <c r="H852" s="313" t="str">
        <f>IF(AND([7]Mides!H844&gt;=14,[7]Mides!H844&lt;=30),"X"," ")</f>
        <v xml:space="preserve"> </v>
      </c>
      <c r="I852" s="313" t="str">
        <f>IF(AND([7]Mides!H844&gt;=31,[7]Mides!H844&lt;=60),"X","  ")</f>
        <v>X</v>
      </c>
      <c r="J852" s="313" t="str">
        <f>IF([7]Mides!H844&gt;60,"X", "  ")</f>
        <v xml:space="preserve">  </v>
      </c>
      <c r="K852" s="315">
        <f>[7]Mides!N844</f>
        <v>0</v>
      </c>
      <c r="L852" s="315">
        <f>[7]Mides!K844</f>
        <v>0</v>
      </c>
      <c r="M852" s="315">
        <f>[7]Mides!L844</f>
        <v>0</v>
      </c>
      <c r="N852" s="315" t="str">
        <f>[7]Mides!M844</f>
        <v>x</v>
      </c>
      <c r="O852" s="315">
        <f t="shared" si="13"/>
        <v>0</v>
      </c>
      <c r="P852" s="315" t="str">
        <f>[7]Mides!R844</f>
        <v>Guatemala</v>
      </c>
      <c r="Q852" s="315" t="str">
        <f>[7]Mides!S844</f>
        <v>Guatemala</v>
      </c>
      <c r="R852" s="10"/>
      <c r="S852" s="10"/>
      <c r="T852" s="10"/>
      <c r="U852" s="10"/>
      <c r="V852" s="10"/>
      <c r="W852" s="10"/>
      <c r="X852" s="10"/>
      <c r="Y852" s="10"/>
    </row>
    <row r="853" spans="2:25" ht="15.6" x14ac:dyDescent="0.3">
      <c r="B853" s="311" t="str">
        <f>[7]Mides!E845</f>
        <v>Elida</v>
      </c>
      <c r="C853" s="312" t="str">
        <f>[7]Mides!D845</f>
        <v>Muñoz</v>
      </c>
      <c r="D853" s="313" t="str">
        <f>IF([7]Mides!F845=1,"X"," ")</f>
        <v>X</v>
      </c>
      <c r="E853" s="313" t="str">
        <f>IF([7]Mides!F845=2,"X"," ")</f>
        <v xml:space="preserve"> </v>
      </c>
      <c r="F853" s="314">
        <f>[7]Mides!B845</f>
        <v>2663561920601</v>
      </c>
      <c r="G853" s="313" t="str">
        <f>IF(AND([7]Mides!H845&gt;=1,[7]Mides!H845&lt;=14),"X"," ")</f>
        <v xml:space="preserve"> </v>
      </c>
      <c r="H853" s="313" t="str">
        <f>IF(AND([7]Mides!H845&gt;=14,[7]Mides!H845&lt;=30),"X"," ")</f>
        <v xml:space="preserve"> </v>
      </c>
      <c r="I853" s="313" t="str">
        <f>IF(AND([7]Mides!H845&gt;=31,[7]Mides!H845&lt;=60),"X","  ")</f>
        <v>X</v>
      </c>
      <c r="J853" s="313" t="str">
        <f>IF([7]Mides!H845&gt;60,"X", "  ")</f>
        <v xml:space="preserve">  </v>
      </c>
      <c r="K853" s="315">
        <f>[7]Mides!N845</f>
        <v>0</v>
      </c>
      <c r="L853" s="315">
        <f>[7]Mides!K845</f>
        <v>0</v>
      </c>
      <c r="M853" s="315">
        <f>[7]Mides!L845</f>
        <v>0</v>
      </c>
      <c r="N853" s="315" t="str">
        <f>[7]Mides!M845</f>
        <v>x</v>
      </c>
      <c r="O853" s="315">
        <f t="shared" si="13"/>
        <v>0</v>
      </c>
      <c r="P853" s="315" t="str">
        <f>[7]Mides!R845</f>
        <v>Guatemala</v>
      </c>
      <c r="Q853" s="315" t="str">
        <f>[7]Mides!S845</f>
        <v>Guatemala</v>
      </c>
      <c r="R853" s="10"/>
      <c r="S853" s="10"/>
      <c r="T853" s="10"/>
      <c r="U853" s="10"/>
      <c r="V853" s="10"/>
      <c r="W853" s="10"/>
      <c r="X853" s="10"/>
      <c r="Y853" s="10"/>
    </row>
    <row r="854" spans="2:25" ht="15.6" x14ac:dyDescent="0.3">
      <c r="B854" s="311" t="str">
        <f>[7]Mides!E846</f>
        <v>Hercto</v>
      </c>
      <c r="C854" s="312" t="str">
        <f>[7]Mides!D846</f>
        <v>Perez</v>
      </c>
      <c r="D854" s="313" t="str">
        <f>IF([7]Mides!F846=1,"X"," ")</f>
        <v xml:space="preserve"> </v>
      </c>
      <c r="E854" s="313" t="str">
        <f>IF([7]Mides!F846=2,"X"," ")</f>
        <v>X</v>
      </c>
      <c r="F854" s="314">
        <f>[7]Mides!B846</f>
        <v>1746979022104</v>
      </c>
      <c r="G854" s="313" t="str">
        <f>IF(AND([7]Mides!H846&gt;=1,[7]Mides!H846&lt;=14),"X"," ")</f>
        <v xml:space="preserve"> </v>
      </c>
      <c r="H854" s="313" t="str">
        <f>IF(AND([7]Mides!H846&gt;=14,[7]Mides!H846&lt;=30),"X"," ")</f>
        <v xml:space="preserve"> </v>
      </c>
      <c r="I854" s="313" t="str">
        <f>IF(AND([7]Mides!H846&gt;=31,[7]Mides!H846&lt;=60),"X","  ")</f>
        <v>X</v>
      </c>
      <c r="J854" s="313" t="str">
        <f>IF([7]Mides!H846&gt;60,"X", "  ")</f>
        <v xml:space="preserve">  </v>
      </c>
      <c r="K854" s="315">
        <f>[7]Mides!N846</f>
        <v>0</v>
      </c>
      <c r="L854" s="315">
        <f>[7]Mides!K846</f>
        <v>0</v>
      </c>
      <c r="M854" s="315">
        <f>[7]Mides!L846</f>
        <v>0</v>
      </c>
      <c r="N854" s="315" t="str">
        <f>[7]Mides!M846</f>
        <v>x</v>
      </c>
      <c r="O854" s="315">
        <f t="shared" si="13"/>
        <v>0</v>
      </c>
      <c r="P854" s="315" t="str">
        <f>[7]Mides!R846</f>
        <v>Guatemala</v>
      </c>
      <c r="Q854" s="315" t="str">
        <f>[7]Mides!S846</f>
        <v>Guatemala</v>
      </c>
      <c r="R854" s="10"/>
      <c r="S854" s="10"/>
      <c r="T854" s="10"/>
      <c r="U854" s="10"/>
      <c r="V854" s="10"/>
      <c r="W854" s="10"/>
      <c r="X854" s="10"/>
      <c r="Y854" s="10"/>
    </row>
    <row r="855" spans="2:25" ht="15.6" x14ac:dyDescent="0.3">
      <c r="B855" s="311" t="str">
        <f>[7]Mides!E847</f>
        <v>Mauricio</v>
      </c>
      <c r="C855" s="312" t="str">
        <f>[7]Mides!D847</f>
        <v>Caal</v>
      </c>
      <c r="D855" s="313" t="str">
        <f>IF([7]Mides!F847=1,"X"," ")</f>
        <v xml:space="preserve"> </v>
      </c>
      <c r="E855" s="313" t="str">
        <f>IF([7]Mides!F847=2,"X"," ")</f>
        <v>X</v>
      </c>
      <c r="F855" s="314">
        <f>[7]Mides!B847</f>
        <v>2268470711803</v>
      </c>
      <c r="G855" s="313" t="str">
        <f>IF(AND([7]Mides!H847&gt;=1,[7]Mides!H847&lt;=14),"X"," ")</f>
        <v xml:space="preserve"> </v>
      </c>
      <c r="H855" s="313" t="str">
        <f>IF(AND([7]Mides!H847&gt;=14,[7]Mides!H847&lt;=30),"X"," ")</f>
        <v xml:space="preserve"> </v>
      </c>
      <c r="I855" s="313" t="str">
        <f>IF(AND([7]Mides!H847&gt;=31,[7]Mides!H847&lt;=60),"X","  ")</f>
        <v>X</v>
      </c>
      <c r="J855" s="313" t="str">
        <f>IF([7]Mides!H847&gt;60,"X", "  ")</f>
        <v xml:space="preserve">  </v>
      </c>
      <c r="K855" s="315">
        <f>[7]Mides!N847</f>
        <v>0</v>
      </c>
      <c r="L855" s="315">
        <f>[7]Mides!K847</f>
        <v>0</v>
      </c>
      <c r="M855" s="315">
        <f>[7]Mides!L847</f>
        <v>0</v>
      </c>
      <c r="N855" s="315" t="str">
        <f>[7]Mides!M847</f>
        <v>x</v>
      </c>
      <c r="O855" s="315">
        <f t="shared" si="13"/>
        <v>0</v>
      </c>
      <c r="P855" s="315" t="str">
        <f>[7]Mides!R847</f>
        <v>Guatemala</v>
      </c>
      <c r="Q855" s="315" t="str">
        <f>[7]Mides!S847</f>
        <v>Guatemala</v>
      </c>
      <c r="R855" s="10"/>
      <c r="S855" s="10"/>
      <c r="T855" s="10"/>
      <c r="U855" s="10"/>
      <c r="V855" s="10"/>
      <c r="W855" s="10"/>
      <c r="X855" s="10"/>
      <c r="Y855" s="10"/>
    </row>
    <row r="856" spans="2:25" ht="15.6" x14ac:dyDescent="0.3">
      <c r="B856" s="311" t="str">
        <f>[7]Mides!E848</f>
        <v>Ana</v>
      </c>
      <c r="C856" s="312" t="str">
        <f>[7]Mides!D848</f>
        <v>Ixim</v>
      </c>
      <c r="D856" s="313" t="str">
        <f>IF([7]Mides!F848=1,"X"," ")</f>
        <v>X</v>
      </c>
      <c r="E856" s="313" t="str">
        <f>IF([7]Mides!F848=2,"X"," ")</f>
        <v xml:space="preserve"> </v>
      </c>
      <c r="F856" s="314">
        <f>[7]Mides!B848</f>
        <v>2531075980101</v>
      </c>
      <c r="G856" s="313" t="str">
        <f>IF(AND([7]Mides!H848&gt;=1,[7]Mides!H848&lt;=14),"X"," ")</f>
        <v xml:space="preserve"> </v>
      </c>
      <c r="H856" s="313" t="str">
        <f>IF(AND([7]Mides!H848&gt;=14,[7]Mides!H848&lt;=30),"X"," ")</f>
        <v>X</v>
      </c>
      <c r="I856" s="313" t="str">
        <f>IF(AND([7]Mides!H848&gt;=31,[7]Mides!H848&lt;=60),"X","  ")</f>
        <v xml:space="preserve">  </v>
      </c>
      <c r="J856" s="313" t="str">
        <f>IF([7]Mides!H848&gt;60,"X", "  ")</f>
        <v xml:space="preserve">  </v>
      </c>
      <c r="K856" s="315">
        <f>[7]Mides!N848</f>
        <v>0</v>
      </c>
      <c r="L856" s="315">
        <f>[7]Mides!K848</f>
        <v>0</v>
      </c>
      <c r="M856" s="315">
        <f>[7]Mides!L848</f>
        <v>0</v>
      </c>
      <c r="N856" s="315" t="str">
        <f>[7]Mides!M848</f>
        <v>x</v>
      </c>
      <c r="O856" s="315">
        <f t="shared" si="13"/>
        <v>0</v>
      </c>
      <c r="P856" s="315" t="str">
        <f>[7]Mides!R848</f>
        <v>Guatemala</v>
      </c>
      <c r="Q856" s="315" t="str">
        <f>[7]Mides!S848</f>
        <v>Guatemala</v>
      </c>
      <c r="R856" s="10"/>
      <c r="S856" s="10"/>
      <c r="T856" s="10"/>
      <c r="U856" s="10"/>
      <c r="V856" s="10"/>
      <c r="W856" s="10"/>
      <c r="X856" s="10"/>
      <c r="Y856" s="10"/>
    </row>
    <row r="857" spans="2:25" ht="15.6" x14ac:dyDescent="0.3">
      <c r="B857" s="311" t="str">
        <f>[7]Mides!E849</f>
        <v>Brenda</v>
      </c>
      <c r="C857" s="312" t="str">
        <f>[7]Mides!D849</f>
        <v>Garcia</v>
      </c>
      <c r="D857" s="313" t="str">
        <f>IF([7]Mides!F849=1,"X"," ")</f>
        <v>X</v>
      </c>
      <c r="E857" s="313" t="str">
        <f>IF([7]Mides!F849=2,"X"," ")</f>
        <v xml:space="preserve"> </v>
      </c>
      <c r="F857" s="314">
        <f>[7]Mides!B849</f>
        <v>3032006770108</v>
      </c>
      <c r="G857" s="313" t="str">
        <f>IF(AND([7]Mides!H849&gt;=1,[7]Mides!H849&lt;=14),"X"," ")</f>
        <v xml:space="preserve"> </v>
      </c>
      <c r="H857" s="313" t="str">
        <f>IF(AND([7]Mides!H849&gt;=14,[7]Mides!H849&lt;=30),"X"," ")</f>
        <v>X</v>
      </c>
      <c r="I857" s="313" t="str">
        <f>IF(AND([7]Mides!H849&gt;=31,[7]Mides!H849&lt;=60),"X","  ")</f>
        <v xml:space="preserve">  </v>
      </c>
      <c r="J857" s="313" t="str">
        <f>IF([7]Mides!H849&gt;60,"X", "  ")</f>
        <v xml:space="preserve">  </v>
      </c>
      <c r="K857" s="315">
        <f>[7]Mides!N849</f>
        <v>0</v>
      </c>
      <c r="L857" s="315">
        <f>[7]Mides!K849</f>
        <v>0</v>
      </c>
      <c r="M857" s="315">
        <f>[7]Mides!L849</f>
        <v>0</v>
      </c>
      <c r="N857" s="315" t="str">
        <f>[7]Mides!M849</f>
        <v>x</v>
      </c>
      <c r="O857" s="315">
        <f t="shared" si="13"/>
        <v>0</v>
      </c>
      <c r="P857" s="315" t="str">
        <f>[7]Mides!R849</f>
        <v>Guatemala</v>
      </c>
      <c r="Q857" s="315" t="str">
        <f>[7]Mides!S849</f>
        <v>Guatemala</v>
      </c>
      <c r="R857" s="10"/>
      <c r="S857" s="10"/>
      <c r="T857" s="10"/>
      <c r="U857" s="10"/>
      <c r="V857" s="10"/>
      <c r="W857" s="10"/>
      <c r="X857" s="10"/>
      <c r="Y857" s="10"/>
    </row>
    <row r="858" spans="2:25" ht="15.6" x14ac:dyDescent="0.3">
      <c r="B858" s="311" t="str">
        <f>[7]Mides!E850</f>
        <v>Toribio</v>
      </c>
      <c r="C858" s="312" t="str">
        <f>[7]Mides!D850</f>
        <v>Del Cid</v>
      </c>
      <c r="D858" s="313" t="str">
        <f>IF([7]Mides!F850=1,"X"," ")</f>
        <v xml:space="preserve"> </v>
      </c>
      <c r="E858" s="313" t="str">
        <f>IF([7]Mides!F850=2,"X"," ")</f>
        <v>X</v>
      </c>
      <c r="F858" s="314">
        <f>[7]Mides!B850</f>
        <v>1995450490602</v>
      </c>
      <c r="G858" s="313" t="str">
        <f>IF(AND([7]Mides!H850&gt;=1,[7]Mides!H850&lt;=14),"X"," ")</f>
        <v xml:space="preserve"> </v>
      </c>
      <c r="H858" s="313" t="str">
        <f>IF(AND([7]Mides!H850&gt;=14,[7]Mides!H850&lt;=30),"X"," ")</f>
        <v xml:space="preserve"> </v>
      </c>
      <c r="I858" s="313" t="str">
        <f>IF(AND([7]Mides!H850&gt;=31,[7]Mides!H850&lt;=60),"X","  ")</f>
        <v>X</v>
      </c>
      <c r="J858" s="313" t="str">
        <f>IF([7]Mides!H850&gt;60,"X", "  ")</f>
        <v xml:space="preserve">  </v>
      </c>
      <c r="K858" s="315">
        <f>[7]Mides!N850</f>
        <v>0</v>
      </c>
      <c r="L858" s="315">
        <f>[7]Mides!K850</f>
        <v>0</v>
      </c>
      <c r="M858" s="315">
        <f>[7]Mides!L850</f>
        <v>0</v>
      </c>
      <c r="N858" s="315" t="str">
        <f>[7]Mides!M850</f>
        <v>x</v>
      </c>
      <c r="O858" s="315">
        <f t="shared" si="13"/>
        <v>0</v>
      </c>
      <c r="P858" s="315" t="str">
        <f>[7]Mides!R850</f>
        <v>Guatemala</v>
      </c>
      <c r="Q858" s="315" t="str">
        <f>[7]Mides!S850</f>
        <v>Guatemala</v>
      </c>
      <c r="R858" s="10"/>
      <c r="S858" s="10"/>
      <c r="T858" s="10"/>
      <c r="U858" s="10"/>
      <c r="V858" s="10"/>
      <c r="W858" s="10"/>
      <c r="X858" s="10"/>
      <c r="Y858" s="10"/>
    </row>
    <row r="859" spans="2:25" ht="15.6" x14ac:dyDescent="0.3">
      <c r="B859" s="311" t="str">
        <f>[7]Mides!E851</f>
        <v>Ericka</v>
      </c>
      <c r="C859" s="312" t="str">
        <f>[7]Mides!D851</f>
        <v>Agustin</v>
      </c>
      <c r="D859" s="313" t="str">
        <f>IF([7]Mides!F851=1,"X"," ")</f>
        <v>X</v>
      </c>
      <c r="E859" s="313" t="str">
        <f>IF([7]Mides!F851=2,"X"," ")</f>
        <v xml:space="preserve"> </v>
      </c>
      <c r="F859" s="314" t="str">
        <f>[7]Mides!B851</f>
        <v>pendiente</v>
      </c>
      <c r="G859" s="313" t="str">
        <f>IF(AND([7]Mides!H851&gt;=1,[7]Mides!H851&lt;=14),"X"," ")</f>
        <v xml:space="preserve"> </v>
      </c>
      <c r="H859" s="313" t="str">
        <f>IF(AND([7]Mides!H851&gt;=14,[7]Mides!H851&lt;=30),"X"," ")</f>
        <v xml:space="preserve"> </v>
      </c>
      <c r="I859" s="313" t="str">
        <f>IF(AND([7]Mides!H851&gt;=31,[7]Mides!H851&lt;=60),"X","  ")</f>
        <v>X</v>
      </c>
      <c r="J859" s="313" t="str">
        <f>IF([7]Mides!H851&gt;60,"X", "  ")</f>
        <v xml:space="preserve">  </v>
      </c>
      <c r="K859" s="315">
        <f>[7]Mides!N851</f>
        <v>0</v>
      </c>
      <c r="L859" s="315">
        <f>[7]Mides!K851</f>
        <v>0</v>
      </c>
      <c r="M859" s="315">
        <f>[7]Mides!L851</f>
        <v>0</v>
      </c>
      <c r="N859" s="315" t="str">
        <f>[7]Mides!M851</f>
        <v>x</v>
      </c>
      <c r="O859" s="315">
        <f t="shared" si="13"/>
        <v>0</v>
      </c>
      <c r="P859" s="315" t="str">
        <f>[7]Mides!R851</f>
        <v>Guatemala</v>
      </c>
      <c r="Q859" s="315" t="str">
        <f>[7]Mides!S851</f>
        <v>Guatemala</v>
      </c>
      <c r="R859" s="10"/>
      <c r="S859" s="10"/>
      <c r="T859" s="10"/>
      <c r="U859" s="10"/>
      <c r="V859" s="10"/>
      <c r="W859" s="10"/>
      <c r="X859" s="10"/>
      <c r="Y859" s="10"/>
    </row>
    <row r="860" spans="2:25" ht="15.6" x14ac:dyDescent="0.3">
      <c r="B860" s="311" t="str">
        <f>[7]Mides!E852</f>
        <v>Veronica</v>
      </c>
      <c r="C860" s="312" t="str">
        <f>[7]Mides!D852</f>
        <v>Gomez</v>
      </c>
      <c r="D860" s="313" t="str">
        <f>IF([7]Mides!F852=1,"X"," ")</f>
        <v>X</v>
      </c>
      <c r="E860" s="313" t="str">
        <f>IF([7]Mides!F852=2,"X"," ")</f>
        <v xml:space="preserve"> </v>
      </c>
      <c r="F860" s="314">
        <f>[7]Mides!B852</f>
        <v>2466548130101</v>
      </c>
      <c r="G860" s="313" t="str">
        <f>IF(AND([7]Mides!H852&gt;=1,[7]Mides!H852&lt;=14),"X"," ")</f>
        <v xml:space="preserve"> </v>
      </c>
      <c r="H860" s="313" t="str">
        <f>IF(AND([7]Mides!H852&gt;=14,[7]Mides!H852&lt;=30),"X"," ")</f>
        <v xml:space="preserve"> </v>
      </c>
      <c r="I860" s="313" t="str">
        <f>IF(AND([7]Mides!H852&gt;=31,[7]Mides!H852&lt;=60),"X","  ")</f>
        <v>X</v>
      </c>
      <c r="J860" s="313" t="str">
        <f>IF([7]Mides!H852&gt;60,"X", "  ")</f>
        <v xml:space="preserve">  </v>
      </c>
      <c r="K860" s="315">
        <f>[7]Mides!N852</f>
        <v>0</v>
      </c>
      <c r="L860" s="315">
        <f>[7]Mides!K852</f>
        <v>0</v>
      </c>
      <c r="M860" s="315">
        <f>[7]Mides!L852</f>
        <v>0</v>
      </c>
      <c r="N860" s="315" t="str">
        <f>[7]Mides!M852</f>
        <v>x</v>
      </c>
      <c r="O860" s="315">
        <f t="shared" si="13"/>
        <v>0</v>
      </c>
      <c r="P860" s="315" t="str">
        <f>[7]Mides!R852</f>
        <v>Guatemala</v>
      </c>
      <c r="Q860" s="315" t="str">
        <f>[7]Mides!S852</f>
        <v>Guatemala</v>
      </c>
      <c r="R860" s="10"/>
      <c r="S860" s="10"/>
      <c r="T860" s="10"/>
      <c r="U860" s="10"/>
      <c r="V860" s="10"/>
      <c r="W860" s="10"/>
      <c r="X860" s="10"/>
      <c r="Y860" s="10"/>
    </row>
    <row r="861" spans="2:25" ht="15.6" x14ac:dyDescent="0.3">
      <c r="B861" s="311" t="str">
        <f>[7]Mides!E853</f>
        <v>Briseida</v>
      </c>
      <c r="C861" s="312" t="str">
        <f>[7]Mides!D853</f>
        <v>Martinez</v>
      </c>
      <c r="D861" s="313" t="str">
        <f>IF([7]Mides!F853=1,"X"," ")</f>
        <v>X</v>
      </c>
      <c r="E861" s="313" t="str">
        <f>IF([7]Mides!F853=2,"X"," ")</f>
        <v xml:space="preserve"> </v>
      </c>
      <c r="F861" s="314">
        <f>[7]Mides!B853</f>
        <v>1728922602214</v>
      </c>
      <c r="G861" s="313" t="str">
        <f>IF(AND([7]Mides!H853&gt;=1,[7]Mides!H853&lt;=14),"X"," ")</f>
        <v xml:space="preserve"> </v>
      </c>
      <c r="H861" s="313" t="str">
        <f>IF(AND([7]Mides!H853&gt;=14,[7]Mides!H853&lt;=30),"X"," ")</f>
        <v xml:space="preserve"> </v>
      </c>
      <c r="I861" s="313" t="str">
        <f>IF(AND([7]Mides!H853&gt;=31,[7]Mides!H853&lt;=60),"X","  ")</f>
        <v>X</v>
      </c>
      <c r="J861" s="313" t="str">
        <f>IF([7]Mides!H853&gt;60,"X", "  ")</f>
        <v xml:space="preserve">  </v>
      </c>
      <c r="K861" s="315">
        <f>[7]Mides!N853</f>
        <v>0</v>
      </c>
      <c r="L861" s="315">
        <f>[7]Mides!K853</f>
        <v>0</v>
      </c>
      <c r="M861" s="315">
        <f>[7]Mides!L853</f>
        <v>0</v>
      </c>
      <c r="N861" s="315" t="str">
        <f>[7]Mides!M853</f>
        <v>x</v>
      </c>
      <c r="O861" s="315">
        <f t="shared" si="13"/>
        <v>0</v>
      </c>
      <c r="P861" s="315" t="str">
        <f>[7]Mides!R853</f>
        <v>Guatemala</v>
      </c>
      <c r="Q861" s="315" t="str">
        <f>[7]Mides!S853</f>
        <v>Guatemala</v>
      </c>
      <c r="R861" s="10"/>
      <c r="S861" s="10"/>
      <c r="T861" s="10"/>
      <c r="U861" s="10"/>
      <c r="V861" s="10"/>
      <c r="W861" s="10"/>
      <c r="X861" s="10"/>
      <c r="Y861" s="10"/>
    </row>
    <row r="862" spans="2:25" ht="15.6" x14ac:dyDescent="0.3">
      <c r="B862" s="311" t="str">
        <f>[7]Mides!E854</f>
        <v>Mauricio</v>
      </c>
      <c r="C862" s="312" t="str">
        <f>[7]Mides!D854</f>
        <v>Caal</v>
      </c>
      <c r="D862" s="313" t="str">
        <f>IF([7]Mides!F854=1,"X"," ")</f>
        <v xml:space="preserve"> </v>
      </c>
      <c r="E862" s="313" t="str">
        <f>IF([7]Mides!F854=2,"X"," ")</f>
        <v>X</v>
      </c>
      <c r="F862" s="314">
        <f>[7]Mides!B854</f>
        <v>2268470711803</v>
      </c>
      <c r="G862" s="313" t="str">
        <f>IF(AND([7]Mides!H854&gt;=1,[7]Mides!H854&lt;=14),"X"," ")</f>
        <v xml:space="preserve"> </v>
      </c>
      <c r="H862" s="313" t="str">
        <f>IF(AND([7]Mides!H854&gt;=14,[7]Mides!H854&lt;=30),"X"," ")</f>
        <v xml:space="preserve"> </v>
      </c>
      <c r="I862" s="313" t="str">
        <f>IF(AND([7]Mides!H854&gt;=31,[7]Mides!H854&lt;=60),"X","  ")</f>
        <v>X</v>
      </c>
      <c r="J862" s="313" t="str">
        <f>IF([7]Mides!H854&gt;60,"X", "  ")</f>
        <v xml:space="preserve">  </v>
      </c>
      <c r="K862" s="315">
        <f>[7]Mides!N854</f>
        <v>0</v>
      </c>
      <c r="L862" s="315">
        <f>[7]Mides!K854</f>
        <v>0</v>
      </c>
      <c r="M862" s="315">
        <f>[7]Mides!L854</f>
        <v>0</v>
      </c>
      <c r="N862" s="315" t="str">
        <f>[7]Mides!M854</f>
        <v>x</v>
      </c>
      <c r="O862" s="315">
        <f t="shared" si="13"/>
        <v>0</v>
      </c>
      <c r="P862" s="315" t="str">
        <f>[7]Mides!R854</f>
        <v>Guatemala</v>
      </c>
      <c r="Q862" s="315" t="str">
        <f>[7]Mides!S854</f>
        <v>Guatemala</v>
      </c>
      <c r="R862" s="10"/>
      <c r="S862" s="10"/>
      <c r="T862" s="10"/>
      <c r="U862" s="10"/>
      <c r="V862" s="10"/>
      <c r="W862" s="10"/>
      <c r="X862" s="10"/>
      <c r="Y862" s="10"/>
    </row>
    <row r="863" spans="2:25" ht="15.6" x14ac:dyDescent="0.3">
      <c r="B863" s="311" t="str">
        <f>[7]Mides!E855</f>
        <v>Toribio</v>
      </c>
      <c r="C863" s="312" t="str">
        <f>[7]Mides!D855</f>
        <v>Del Cid</v>
      </c>
      <c r="D863" s="313" t="str">
        <f>IF([7]Mides!F855=1,"X"," ")</f>
        <v xml:space="preserve"> </v>
      </c>
      <c r="E863" s="313" t="str">
        <f>IF([7]Mides!F855=2,"X"," ")</f>
        <v>X</v>
      </c>
      <c r="F863" s="314">
        <f>[7]Mides!B855</f>
        <v>1995450490602</v>
      </c>
      <c r="G863" s="313" t="str">
        <f>IF(AND([7]Mides!H855&gt;=1,[7]Mides!H855&lt;=14),"X"," ")</f>
        <v xml:space="preserve"> </v>
      </c>
      <c r="H863" s="313" t="str">
        <f>IF(AND([7]Mides!H855&gt;=14,[7]Mides!H855&lt;=30),"X"," ")</f>
        <v xml:space="preserve"> </v>
      </c>
      <c r="I863" s="313" t="str">
        <f>IF(AND([7]Mides!H855&gt;=31,[7]Mides!H855&lt;=60),"X","  ")</f>
        <v>X</v>
      </c>
      <c r="J863" s="313" t="str">
        <f>IF([7]Mides!H855&gt;60,"X", "  ")</f>
        <v xml:space="preserve">  </v>
      </c>
      <c r="K863" s="315">
        <f>[7]Mides!N855</f>
        <v>0</v>
      </c>
      <c r="L863" s="315">
        <f>[7]Mides!K855</f>
        <v>0</v>
      </c>
      <c r="M863" s="315">
        <f>[7]Mides!L855</f>
        <v>0</v>
      </c>
      <c r="N863" s="315" t="str">
        <f>[7]Mides!M855</f>
        <v>x</v>
      </c>
      <c r="O863" s="315">
        <f t="shared" si="13"/>
        <v>0</v>
      </c>
      <c r="P863" s="315" t="str">
        <f>[7]Mides!R855</f>
        <v>Guatemala</v>
      </c>
      <c r="Q863" s="315" t="str">
        <f>[7]Mides!S855</f>
        <v>Guatemala</v>
      </c>
      <c r="R863" s="10"/>
      <c r="S863" s="10"/>
      <c r="T863" s="10"/>
      <c r="U863" s="10"/>
      <c r="V863" s="10"/>
      <c r="W863" s="10"/>
      <c r="X863" s="10"/>
      <c r="Y863" s="10"/>
    </row>
    <row r="864" spans="2:25" ht="15.6" x14ac:dyDescent="0.3">
      <c r="B864" s="311" t="str">
        <f>[7]Mides!E856</f>
        <v>Edna</v>
      </c>
      <c r="C864" s="312" t="str">
        <f>[7]Mides!D856</f>
        <v>Lopez</v>
      </c>
      <c r="D864" s="313" t="str">
        <f>IF([7]Mides!F856=1,"X"," ")</f>
        <v>X</v>
      </c>
      <c r="E864" s="313" t="str">
        <f>IF([7]Mides!F856=2,"X"," ")</f>
        <v xml:space="preserve"> </v>
      </c>
      <c r="F864" s="314">
        <f>[7]Mides!B856</f>
        <v>2537794800601</v>
      </c>
      <c r="G864" s="313" t="str">
        <f>IF(AND([7]Mides!H856&gt;=1,[7]Mides!H856&lt;=14),"X"," ")</f>
        <v xml:space="preserve"> </v>
      </c>
      <c r="H864" s="313" t="str">
        <f>IF(AND([7]Mides!H856&gt;=14,[7]Mides!H856&lt;=30),"X"," ")</f>
        <v xml:space="preserve"> </v>
      </c>
      <c r="I864" s="313" t="str">
        <f>IF(AND([7]Mides!H856&gt;=31,[7]Mides!H856&lt;=60),"X","  ")</f>
        <v>X</v>
      </c>
      <c r="J864" s="313" t="str">
        <f>IF([7]Mides!H856&gt;60,"X", "  ")</f>
        <v xml:space="preserve">  </v>
      </c>
      <c r="K864" s="315">
        <f>[7]Mides!N856</f>
        <v>0</v>
      </c>
      <c r="L864" s="315">
        <f>[7]Mides!K856</f>
        <v>0</v>
      </c>
      <c r="M864" s="315">
        <f>[7]Mides!L856</f>
        <v>0</v>
      </c>
      <c r="N864" s="315" t="str">
        <f>[7]Mides!M856</f>
        <v>x</v>
      </c>
      <c r="O864" s="315">
        <f t="shared" si="13"/>
        <v>0</v>
      </c>
      <c r="P864" s="315" t="str">
        <f>[7]Mides!R856</f>
        <v>Guatemala</v>
      </c>
      <c r="Q864" s="315" t="str">
        <f>[7]Mides!S856</f>
        <v>Guatemala</v>
      </c>
      <c r="R864" s="10"/>
      <c r="S864" s="10"/>
      <c r="T864" s="10"/>
      <c r="U864" s="10"/>
      <c r="V864" s="10"/>
      <c r="W864" s="10"/>
      <c r="X864" s="10"/>
      <c r="Y864" s="10"/>
    </row>
    <row r="865" spans="2:25" ht="15.6" x14ac:dyDescent="0.3">
      <c r="B865" s="311" t="str">
        <f>[7]Mides!E857</f>
        <v>Karla</v>
      </c>
      <c r="C865" s="312" t="str">
        <f>[7]Mides!D857</f>
        <v>Cartagena</v>
      </c>
      <c r="D865" s="313" t="str">
        <f>IF([7]Mides!F857=1,"X"," ")</f>
        <v>X</v>
      </c>
      <c r="E865" s="313" t="str">
        <f>IF([7]Mides!F857=2,"X"," ")</f>
        <v xml:space="preserve"> </v>
      </c>
      <c r="F865" s="314">
        <f>[7]Mides!B857</f>
        <v>2153941511801</v>
      </c>
      <c r="G865" s="313" t="str">
        <f>IF(AND([7]Mides!H857&gt;=1,[7]Mides!H857&lt;=14),"X"," ")</f>
        <v xml:space="preserve"> </v>
      </c>
      <c r="H865" s="313" t="str">
        <f>IF(AND([7]Mides!H857&gt;=14,[7]Mides!H857&lt;=30),"X"," ")</f>
        <v>X</v>
      </c>
      <c r="I865" s="313" t="str">
        <f>IF(AND([7]Mides!H857&gt;=31,[7]Mides!H857&lt;=60),"X","  ")</f>
        <v xml:space="preserve">  </v>
      </c>
      <c r="J865" s="313" t="str">
        <f>IF([7]Mides!H857&gt;60,"X", "  ")</f>
        <v xml:space="preserve">  </v>
      </c>
      <c r="K865" s="315">
        <f>[7]Mides!N857</f>
        <v>0</v>
      </c>
      <c r="L865" s="315">
        <f>[7]Mides!K857</f>
        <v>0</v>
      </c>
      <c r="M865" s="315">
        <f>[7]Mides!L857</f>
        <v>0</v>
      </c>
      <c r="N865" s="315" t="str">
        <f>[7]Mides!M857</f>
        <v>x</v>
      </c>
      <c r="O865" s="315">
        <f t="shared" si="13"/>
        <v>0</v>
      </c>
      <c r="P865" s="315" t="str">
        <f>[7]Mides!R857</f>
        <v>Guatemala</v>
      </c>
      <c r="Q865" s="315" t="str">
        <f>[7]Mides!S857</f>
        <v>Guatemala</v>
      </c>
      <c r="R865" s="10"/>
      <c r="S865" s="10"/>
      <c r="T865" s="10"/>
      <c r="U865" s="10"/>
      <c r="V865" s="10"/>
      <c r="W865" s="10"/>
      <c r="X865" s="10"/>
      <c r="Y865" s="10"/>
    </row>
    <row r="866" spans="2:25" ht="15.6" x14ac:dyDescent="0.3">
      <c r="B866" s="311" t="str">
        <f>[7]Mides!E858</f>
        <v xml:space="preserve">Priscila </v>
      </c>
      <c r="C866" s="312" t="str">
        <f>[7]Mides!D858</f>
        <v>Luna</v>
      </c>
      <c r="D866" s="313" t="str">
        <f>IF([7]Mides!F858=1,"X"," ")</f>
        <v>X</v>
      </c>
      <c r="E866" s="313" t="str">
        <f>IF([7]Mides!F858=2,"X"," ")</f>
        <v xml:space="preserve"> </v>
      </c>
      <c r="F866" s="314" t="str">
        <f>[7]Mides!B858</f>
        <v>menor de edad</v>
      </c>
      <c r="G866" s="313" t="str">
        <f>IF(AND([7]Mides!H858&gt;=1,[7]Mides!H858&lt;=14),"X"," ")</f>
        <v>X</v>
      </c>
      <c r="H866" s="313" t="str">
        <f>IF(AND([7]Mides!H858&gt;=14,[7]Mides!H858&lt;=30),"X"," ")</f>
        <v xml:space="preserve"> </v>
      </c>
      <c r="I866" s="313" t="str">
        <f>IF(AND([7]Mides!H858&gt;=31,[7]Mides!H858&lt;=60),"X","  ")</f>
        <v xml:space="preserve">  </v>
      </c>
      <c r="J866" s="313" t="str">
        <f>IF([7]Mides!H858&gt;60,"X", "  ")</f>
        <v xml:space="preserve">  </v>
      </c>
      <c r="K866" s="315">
        <f>[7]Mides!N858</f>
        <v>0</v>
      </c>
      <c r="L866" s="315">
        <f>[7]Mides!K858</f>
        <v>0</v>
      </c>
      <c r="M866" s="315">
        <f>[7]Mides!L858</f>
        <v>0</v>
      </c>
      <c r="N866" s="315" t="str">
        <f>[7]Mides!M858</f>
        <v>x</v>
      </c>
      <c r="O866" s="315">
        <f t="shared" si="13"/>
        <v>0</v>
      </c>
      <c r="P866" s="315" t="str">
        <f>[7]Mides!R858</f>
        <v>Guatemala</v>
      </c>
      <c r="Q866" s="315" t="str">
        <f>[7]Mides!S858</f>
        <v>Guatemala</v>
      </c>
      <c r="R866" s="10"/>
      <c r="S866" s="10"/>
      <c r="T866" s="10"/>
      <c r="U866" s="10"/>
      <c r="V866" s="10"/>
      <c r="W866" s="10"/>
      <c r="X866" s="10"/>
      <c r="Y866" s="10"/>
    </row>
    <row r="867" spans="2:25" ht="15.6" x14ac:dyDescent="0.3">
      <c r="B867" s="311" t="str">
        <f>[7]Mides!E859</f>
        <v>Marvin</v>
      </c>
      <c r="C867" s="312" t="str">
        <f>[7]Mides!D859</f>
        <v>Garrido</v>
      </c>
      <c r="D867" s="313" t="str">
        <f>IF([7]Mides!F859=1,"X"," ")</f>
        <v xml:space="preserve"> </v>
      </c>
      <c r="E867" s="313" t="str">
        <f>IF([7]Mides!F859=2,"X"," ")</f>
        <v>X</v>
      </c>
      <c r="F867" s="314" t="str">
        <f>[7]Mides!B859</f>
        <v>menor de edad</v>
      </c>
      <c r="G867" s="313" t="str">
        <f>IF(AND([7]Mides!H859&gt;=1,[7]Mides!H859&lt;=14),"X"," ")</f>
        <v>X</v>
      </c>
      <c r="H867" s="313" t="str">
        <f>IF(AND([7]Mides!H859&gt;=14,[7]Mides!H859&lt;=30),"X"," ")</f>
        <v xml:space="preserve"> </v>
      </c>
      <c r="I867" s="313" t="str">
        <f>IF(AND([7]Mides!H859&gt;=31,[7]Mides!H859&lt;=60),"X","  ")</f>
        <v xml:space="preserve">  </v>
      </c>
      <c r="J867" s="313" t="str">
        <f>IF([7]Mides!H859&gt;60,"X", "  ")</f>
        <v xml:space="preserve">  </v>
      </c>
      <c r="K867" s="315">
        <f>[7]Mides!N859</f>
        <v>0</v>
      </c>
      <c r="L867" s="315">
        <f>[7]Mides!K859</f>
        <v>0</v>
      </c>
      <c r="M867" s="315">
        <f>[7]Mides!L859</f>
        <v>0</v>
      </c>
      <c r="N867" s="315" t="str">
        <f>[7]Mides!M859</f>
        <v>x</v>
      </c>
      <c r="O867" s="315">
        <f t="shared" si="13"/>
        <v>0</v>
      </c>
      <c r="P867" s="315" t="str">
        <f>[7]Mides!R859</f>
        <v>Guatemala</v>
      </c>
      <c r="Q867" s="315" t="str">
        <f>[7]Mides!S859</f>
        <v>Guatemala</v>
      </c>
      <c r="R867" s="10"/>
      <c r="S867" s="10"/>
      <c r="T867" s="10"/>
      <c r="U867" s="10"/>
      <c r="V867" s="10"/>
      <c r="W867" s="10"/>
      <c r="X867" s="10"/>
      <c r="Y867" s="10"/>
    </row>
    <row r="868" spans="2:25" ht="15.6" x14ac:dyDescent="0.3">
      <c r="B868" s="311" t="str">
        <f>[7]Mides!E860</f>
        <v>Jose</v>
      </c>
      <c r="C868" s="312" t="str">
        <f>[7]Mides!D860</f>
        <v>Garrido</v>
      </c>
      <c r="D868" s="313" t="str">
        <f>IF([7]Mides!F860=1,"X"," ")</f>
        <v xml:space="preserve"> </v>
      </c>
      <c r="E868" s="313" t="str">
        <f>IF([7]Mides!F860=2,"X"," ")</f>
        <v>X</v>
      </c>
      <c r="F868" s="314" t="str">
        <f>[7]Mides!B860</f>
        <v>menor de edad</v>
      </c>
      <c r="G868" s="313" t="str">
        <f>IF(AND([7]Mides!H860&gt;=1,[7]Mides!H860&lt;=14),"X"," ")</f>
        <v>X</v>
      </c>
      <c r="H868" s="313" t="str">
        <f>IF(AND([7]Mides!H860&gt;=14,[7]Mides!H860&lt;=30),"X"," ")</f>
        <v xml:space="preserve"> </v>
      </c>
      <c r="I868" s="313" t="str">
        <f>IF(AND([7]Mides!H860&gt;=31,[7]Mides!H860&lt;=60),"X","  ")</f>
        <v xml:space="preserve">  </v>
      </c>
      <c r="J868" s="313" t="str">
        <f>IF([7]Mides!H860&gt;60,"X", "  ")</f>
        <v xml:space="preserve">  </v>
      </c>
      <c r="K868" s="315">
        <f>[7]Mides!N860</f>
        <v>0</v>
      </c>
      <c r="L868" s="315">
        <f>[7]Mides!K860</f>
        <v>0</v>
      </c>
      <c r="M868" s="315">
        <f>[7]Mides!L860</f>
        <v>0</v>
      </c>
      <c r="N868" s="315" t="str">
        <f>[7]Mides!M860</f>
        <v>x</v>
      </c>
      <c r="O868" s="315">
        <f t="shared" si="13"/>
        <v>0</v>
      </c>
      <c r="P868" s="315" t="str">
        <f>[7]Mides!R860</f>
        <v>Guatemala</v>
      </c>
      <c r="Q868" s="315" t="str">
        <f>[7]Mides!S860</f>
        <v>Guatemala</v>
      </c>
      <c r="R868" s="10"/>
      <c r="S868" s="10"/>
      <c r="T868" s="10"/>
      <c r="U868" s="10"/>
      <c r="V868" s="10"/>
      <c r="W868" s="10"/>
      <c r="X868" s="10"/>
      <c r="Y868" s="10"/>
    </row>
    <row r="869" spans="2:25" ht="15.6" x14ac:dyDescent="0.3">
      <c r="B869" s="311" t="str">
        <f>[7]Mides!E861</f>
        <v>Lidia</v>
      </c>
      <c r="C869" s="312" t="str">
        <f>[7]Mides!D861</f>
        <v>Perez</v>
      </c>
      <c r="D869" s="313" t="str">
        <f>IF([7]Mides!F861=1,"X"," ")</f>
        <v>X</v>
      </c>
      <c r="E869" s="313" t="str">
        <f>IF([7]Mides!F861=2,"X"," ")</f>
        <v xml:space="preserve"> </v>
      </c>
      <c r="F869" s="314">
        <f>[7]Mides!B861</f>
        <v>2370597380101</v>
      </c>
      <c r="G869" s="313" t="str">
        <f>IF(AND([7]Mides!H861&gt;=1,[7]Mides!H861&lt;=14),"X"," ")</f>
        <v xml:space="preserve"> </v>
      </c>
      <c r="H869" s="313" t="str">
        <f>IF(AND([7]Mides!H861&gt;=14,[7]Mides!H861&lt;=30),"X"," ")</f>
        <v xml:space="preserve"> </v>
      </c>
      <c r="I869" s="313" t="str">
        <f>IF(AND([7]Mides!H861&gt;=31,[7]Mides!H861&lt;=60),"X","  ")</f>
        <v>X</v>
      </c>
      <c r="J869" s="313" t="str">
        <f>IF([7]Mides!H861&gt;60,"X", "  ")</f>
        <v xml:space="preserve">  </v>
      </c>
      <c r="K869" s="315">
        <f>[7]Mides!N861</f>
        <v>0</v>
      </c>
      <c r="L869" s="315">
        <f>[7]Mides!K861</f>
        <v>0</v>
      </c>
      <c r="M869" s="315">
        <f>[7]Mides!L861</f>
        <v>0</v>
      </c>
      <c r="N869" s="315" t="str">
        <f>[7]Mides!M861</f>
        <v>x</v>
      </c>
      <c r="O869" s="315">
        <f t="shared" si="13"/>
        <v>0</v>
      </c>
      <c r="P869" s="315" t="str">
        <f>[7]Mides!R861</f>
        <v>Guatemala</v>
      </c>
      <c r="Q869" s="315" t="str">
        <f>[7]Mides!S861</f>
        <v>Guatemala</v>
      </c>
      <c r="R869" s="10"/>
      <c r="S869" s="10"/>
      <c r="T869" s="10"/>
      <c r="U869" s="10"/>
      <c r="V869" s="10"/>
      <c r="W869" s="10"/>
      <c r="X869" s="10"/>
      <c r="Y869" s="10"/>
    </row>
    <row r="870" spans="2:25" ht="15.6" x14ac:dyDescent="0.3">
      <c r="B870" s="311" t="str">
        <f>[7]Mides!E862</f>
        <v>Lidia</v>
      </c>
      <c r="C870" s="312" t="str">
        <f>[7]Mides!D862</f>
        <v>Perez</v>
      </c>
      <c r="D870" s="313" t="str">
        <f>IF([7]Mides!F862=1,"X"," ")</f>
        <v>X</v>
      </c>
      <c r="E870" s="313" t="str">
        <f>IF([7]Mides!F862=2,"X"," ")</f>
        <v xml:space="preserve"> </v>
      </c>
      <c r="F870" s="314" t="str">
        <f>[7]Mides!B862</f>
        <v>menor de edad</v>
      </c>
      <c r="G870" s="313" t="str">
        <f>IF(AND([7]Mides!H862&gt;=1,[7]Mides!H862&lt;=14),"X"," ")</f>
        <v>X</v>
      </c>
      <c r="H870" s="313" t="str">
        <f>IF(AND([7]Mides!H862&gt;=14,[7]Mides!H862&lt;=30),"X"," ")</f>
        <v xml:space="preserve"> </v>
      </c>
      <c r="I870" s="313" t="str">
        <f>IF(AND([7]Mides!H862&gt;=31,[7]Mides!H862&lt;=60),"X","  ")</f>
        <v xml:space="preserve">  </v>
      </c>
      <c r="J870" s="313" t="str">
        <f>IF([7]Mides!H862&gt;60,"X", "  ")</f>
        <v xml:space="preserve">  </v>
      </c>
      <c r="K870" s="315">
        <f>[7]Mides!N862</f>
        <v>0</v>
      </c>
      <c r="L870" s="315">
        <f>[7]Mides!K862</f>
        <v>0</v>
      </c>
      <c r="M870" s="315">
        <f>[7]Mides!L862</f>
        <v>0</v>
      </c>
      <c r="N870" s="315" t="str">
        <f>[7]Mides!M862</f>
        <v>x</v>
      </c>
      <c r="O870" s="315">
        <f t="shared" si="13"/>
        <v>0</v>
      </c>
      <c r="P870" s="315" t="str">
        <f>[7]Mides!R862</f>
        <v>Guatemala</v>
      </c>
      <c r="Q870" s="315" t="str">
        <f>[7]Mides!S862</f>
        <v>Guatemala</v>
      </c>
      <c r="R870" s="10"/>
      <c r="S870" s="10"/>
      <c r="T870" s="10"/>
      <c r="U870" s="10"/>
      <c r="V870" s="10"/>
      <c r="W870" s="10"/>
      <c r="X870" s="10"/>
      <c r="Y870" s="10"/>
    </row>
    <row r="871" spans="2:25" ht="15.6" x14ac:dyDescent="0.3">
      <c r="B871" s="311" t="str">
        <f>[7]Mides!E863</f>
        <v>Veronica</v>
      </c>
      <c r="C871" s="312" t="str">
        <f>[7]Mides!D863</f>
        <v>Gomez</v>
      </c>
      <c r="D871" s="313" t="str">
        <f>IF([7]Mides!F863=1,"X"," ")</f>
        <v>X</v>
      </c>
      <c r="E871" s="313" t="str">
        <f>IF([7]Mides!F863=2,"X"," ")</f>
        <v xml:space="preserve"> </v>
      </c>
      <c r="F871" s="314">
        <f>[7]Mides!B863</f>
        <v>2466548130101</v>
      </c>
      <c r="G871" s="313" t="str">
        <f>IF(AND([7]Mides!H863&gt;=1,[7]Mides!H863&lt;=14),"X"," ")</f>
        <v xml:space="preserve"> </v>
      </c>
      <c r="H871" s="313" t="str">
        <f>IF(AND([7]Mides!H863&gt;=14,[7]Mides!H863&lt;=30),"X"," ")</f>
        <v xml:space="preserve"> </v>
      </c>
      <c r="I871" s="313" t="str">
        <f>IF(AND([7]Mides!H863&gt;=31,[7]Mides!H863&lt;=60),"X","  ")</f>
        <v>X</v>
      </c>
      <c r="J871" s="313" t="str">
        <f>IF([7]Mides!H863&gt;60,"X", "  ")</f>
        <v xml:space="preserve">  </v>
      </c>
      <c r="K871" s="315">
        <f>[7]Mides!N863</f>
        <v>0</v>
      </c>
      <c r="L871" s="315">
        <f>[7]Mides!K863</f>
        <v>0</v>
      </c>
      <c r="M871" s="315">
        <f>[7]Mides!L863</f>
        <v>0</v>
      </c>
      <c r="N871" s="315" t="str">
        <f>[7]Mides!M863</f>
        <v>x</v>
      </c>
      <c r="O871" s="315">
        <f t="shared" si="13"/>
        <v>0</v>
      </c>
      <c r="P871" s="315" t="str">
        <f>[7]Mides!R863</f>
        <v>Guatemala</v>
      </c>
      <c r="Q871" s="315" t="str">
        <f>[7]Mides!S863</f>
        <v>Guatemala</v>
      </c>
      <c r="R871" s="10"/>
      <c r="S871" s="10"/>
      <c r="T871" s="10"/>
      <c r="U871" s="10"/>
      <c r="V871" s="10"/>
      <c r="W871" s="10"/>
      <c r="X871" s="10"/>
      <c r="Y871" s="10"/>
    </row>
    <row r="872" spans="2:25" ht="15.6" x14ac:dyDescent="0.3">
      <c r="B872" s="311" t="str">
        <f>[7]Mides!E864</f>
        <v>Esteban</v>
      </c>
      <c r="C872" s="312" t="str">
        <f>[7]Mides!D864</f>
        <v>Lopez</v>
      </c>
      <c r="D872" s="313" t="str">
        <f>IF([7]Mides!F864=1,"X"," ")</f>
        <v xml:space="preserve"> </v>
      </c>
      <c r="E872" s="313" t="str">
        <f>IF([7]Mides!F864=2,"X"," ")</f>
        <v>X</v>
      </c>
      <c r="F872" s="314">
        <f>[7]Mides!B864</f>
        <v>2976826951420</v>
      </c>
      <c r="G872" s="313" t="str">
        <f>IF(AND([7]Mides!H864&gt;=1,[7]Mides!H864&lt;=14),"X"," ")</f>
        <v xml:space="preserve"> </v>
      </c>
      <c r="H872" s="313" t="str">
        <f>IF(AND([7]Mides!H864&gt;=14,[7]Mides!H864&lt;=30),"X"," ")</f>
        <v>X</v>
      </c>
      <c r="I872" s="313" t="str">
        <f>IF(AND([7]Mides!H864&gt;=31,[7]Mides!H864&lt;=60),"X","  ")</f>
        <v xml:space="preserve">  </v>
      </c>
      <c r="J872" s="313" t="str">
        <f>IF([7]Mides!H864&gt;60,"X", "  ")</f>
        <v xml:space="preserve">  </v>
      </c>
      <c r="K872" s="315">
        <f>[7]Mides!N864</f>
        <v>0</v>
      </c>
      <c r="L872" s="315">
        <f>[7]Mides!K864</f>
        <v>0</v>
      </c>
      <c r="M872" s="315">
        <f>[7]Mides!L864</f>
        <v>0</v>
      </c>
      <c r="N872" s="315" t="str">
        <f>[7]Mides!M864</f>
        <v>x</v>
      </c>
      <c r="O872" s="315">
        <f t="shared" si="13"/>
        <v>0</v>
      </c>
      <c r="P872" s="315" t="str">
        <f>[7]Mides!R864</f>
        <v>Guatemala</v>
      </c>
      <c r="Q872" s="315" t="str">
        <f>[7]Mides!S864</f>
        <v>Guatemala</v>
      </c>
      <c r="R872" s="10"/>
      <c r="S872" s="10"/>
      <c r="T872" s="10"/>
      <c r="U872" s="10"/>
      <c r="V872" s="10"/>
      <c r="W872" s="10"/>
      <c r="X872" s="10"/>
      <c r="Y872" s="10"/>
    </row>
    <row r="873" spans="2:25" ht="15.6" x14ac:dyDescent="0.3">
      <c r="B873" s="311" t="str">
        <f>[7]Mides!E865</f>
        <v>Jose</v>
      </c>
      <c r="C873" s="312" t="str">
        <f>[7]Mides!D865</f>
        <v>Moreno</v>
      </c>
      <c r="D873" s="313" t="str">
        <f>IF([7]Mides!F865=1,"X"," ")</f>
        <v xml:space="preserve"> </v>
      </c>
      <c r="E873" s="313" t="str">
        <f>IF([7]Mides!F865=2,"X"," ")</f>
        <v>X</v>
      </c>
      <c r="F873" s="314">
        <f>[7]Mides!B865</f>
        <v>3478380220501</v>
      </c>
      <c r="G873" s="313" t="str">
        <f>IF(AND([7]Mides!H865&gt;=1,[7]Mides!H865&lt;=14),"X"," ")</f>
        <v xml:space="preserve"> </v>
      </c>
      <c r="H873" s="313" t="str">
        <f>IF(AND([7]Mides!H865&gt;=14,[7]Mides!H865&lt;=30),"X"," ")</f>
        <v>X</v>
      </c>
      <c r="I873" s="313" t="str">
        <f>IF(AND([7]Mides!H865&gt;=31,[7]Mides!H865&lt;=60),"X","  ")</f>
        <v xml:space="preserve">  </v>
      </c>
      <c r="J873" s="313" t="str">
        <f>IF([7]Mides!H865&gt;60,"X", "  ")</f>
        <v xml:space="preserve">  </v>
      </c>
      <c r="K873" s="315">
        <f>[7]Mides!N865</f>
        <v>0</v>
      </c>
      <c r="L873" s="315">
        <f>[7]Mides!K865</f>
        <v>0</v>
      </c>
      <c r="M873" s="315">
        <f>[7]Mides!L865</f>
        <v>0</v>
      </c>
      <c r="N873" s="315" t="str">
        <f>[7]Mides!M865</f>
        <v>x</v>
      </c>
      <c r="O873" s="315">
        <f t="shared" si="13"/>
        <v>0</v>
      </c>
      <c r="P873" s="315" t="str">
        <f>[7]Mides!R865</f>
        <v>Guatemala</v>
      </c>
      <c r="Q873" s="315" t="str">
        <f>[7]Mides!S865</f>
        <v>Guatemala</v>
      </c>
      <c r="R873" s="10"/>
      <c r="S873" s="10"/>
      <c r="T873" s="10"/>
      <c r="U873" s="10"/>
      <c r="V873" s="10"/>
      <c r="W873" s="10"/>
      <c r="X873" s="10"/>
      <c r="Y873" s="10"/>
    </row>
    <row r="874" spans="2:25" ht="15.6" x14ac:dyDescent="0.3">
      <c r="B874" s="311" t="str">
        <f>[7]Mides!E866</f>
        <v xml:space="preserve">Cristel </v>
      </c>
      <c r="C874" s="312" t="str">
        <f>[7]Mides!D866</f>
        <v xml:space="preserve">Guerrero </v>
      </c>
      <c r="D874" s="313" t="str">
        <f>IF([7]Mides!F866=1,"X"," ")</f>
        <v>X</v>
      </c>
      <c r="E874" s="313" t="str">
        <f>IF([7]Mides!F866=2,"X"," ")</f>
        <v xml:space="preserve"> </v>
      </c>
      <c r="F874" s="314" t="str">
        <f>[7]Mides!B866</f>
        <v>menor de edad</v>
      </c>
      <c r="G874" s="313" t="str">
        <f>IF(AND([7]Mides!H866&gt;=1,[7]Mides!H866&lt;=14),"X"," ")</f>
        <v>X</v>
      </c>
      <c r="H874" s="313" t="str">
        <f>IF(AND([7]Mides!H866&gt;=14,[7]Mides!H866&lt;=30),"X"," ")</f>
        <v xml:space="preserve"> </v>
      </c>
      <c r="I874" s="313" t="str">
        <f>IF(AND([7]Mides!H866&gt;=31,[7]Mides!H866&lt;=60),"X","  ")</f>
        <v xml:space="preserve">  </v>
      </c>
      <c r="J874" s="313" t="str">
        <f>IF([7]Mides!H866&gt;60,"X", "  ")</f>
        <v xml:space="preserve">  </v>
      </c>
      <c r="K874" s="315">
        <f>[7]Mides!N866</f>
        <v>0</v>
      </c>
      <c r="L874" s="315">
        <f>[7]Mides!K866</f>
        <v>0</v>
      </c>
      <c r="M874" s="315">
        <f>[7]Mides!L866</f>
        <v>0</v>
      </c>
      <c r="N874" s="315" t="str">
        <f>[7]Mides!M866</f>
        <v>x</v>
      </c>
      <c r="O874" s="315">
        <f t="shared" si="13"/>
        <v>0</v>
      </c>
      <c r="P874" s="315" t="str">
        <f>[7]Mides!R866</f>
        <v>Guatemala</v>
      </c>
      <c r="Q874" s="315" t="str">
        <f>[7]Mides!S866</f>
        <v>Guatemala</v>
      </c>
      <c r="R874" s="10"/>
      <c r="S874" s="10"/>
      <c r="T874" s="10"/>
      <c r="U874" s="10"/>
      <c r="V874" s="10"/>
      <c r="W874" s="10"/>
      <c r="X874" s="10"/>
      <c r="Y874" s="10"/>
    </row>
    <row r="875" spans="2:25" ht="15.6" x14ac:dyDescent="0.3">
      <c r="B875" s="311" t="str">
        <f>[7]Mides!E867</f>
        <v>Nasly</v>
      </c>
      <c r="C875" s="312" t="str">
        <f>[7]Mides!D867</f>
        <v>Flores</v>
      </c>
      <c r="D875" s="313" t="str">
        <f>IF([7]Mides!F867=1,"X"," ")</f>
        <v>X</v>
      </c>
      <c r="E875" s="313" t="str">
        <f>IF([7]Mides!F867=2,"X"," ")</f>
        <v xml:space="preserve"> </v>
      </c>
      <c r="F875" s="314" t="str">
        <f>[7]Mides!B867</f>
        <v xml:space="preserve">menor de edad </v>
      </c>
      <c r="G875" s="313" t="str">
        <f>IF(AND([7]Mides!H867&gt;=1,[7]Mides!H867&lt;=14),"X"," ")</f>
        <v>X</v>
      </c>
      <c r="H875" s="313" t="str">
        <f>IF(AND([7]Mides!H867&gt;=14,[7]Mides!H867&lt;=30),"X"," ")</f>
        <v xml:space="preserve"> </v>
      </c>
      <c r="I875" s="313" t="str">
        <f>IF(AND([7]Mides!H867&gt;=31,[7]Mides!H867&lt;=60),"X","  ")</f>
        <v xml:space="preserve">  </v>
      </c>
      <c r="J875" s="313" t="str">
        <f>IF([7]Mides!H867&gt;60,"X", "  ")</f>
        <v xml:space="preserve">  </v>
      </c>
      <c r="K875" s="315">
        <f>[7]Mides!N867</f>
        <v>0</v>
      </c>
      <c r="L875" s="315">
        <f>[7]Mides!K867</f>
        <v>0</v>
      </c>
      <c r="M875" s="315">
        <f>[7]Mides!L867</f>
        <v>0</v>
      </c>
      <c r="N875" s="315" t="str">
        <f>[7]Mides!M867</f>
        <v>x</v>
      </c>
      <c r="O875" s="315">
        <f t="shared" si="13"/>
        <v>0</v>
      </c>
      <c r="P875" s="315" t="str">
        <f>[7]Mides!R867</f>
        <v>Guatemala</v>
      </c>
      <c r="Q875" s="315" t="str">
        <f>[7]Mides!S867</f>
        <v>Guatemala</v>
      </c>
      <c r="R875" s="10"/>
      <c r="S875" s="10"/>
      <c r="T875" s="10"/>
      <c r="U875" s="10"/>
      <c r="V875" s="10"/>
      <c r="W875" s="10"/>
      <c r="X875" s="10"/>
      <c r="Y875" s="10"/>
    </row>
    <row r="876" spans="2:25" ht="15.6" x14ac:dyDescent="0.3">
      <c r="B876" s="311" t="str">
        <f>[7]Mides!E868</f>
        <v>José</v>
      </c>
      <c r="C876" s="312" t="str">
        <f>[7]Mides!D868</f>
        <v xml:space="preserve">García </v>
      </c>
      <c r="D876" s="313" t="str">
        <f>IF([7]Mides!F868=1,"X"," ")</f>
        <v xml:space="preserve"> </v>
      </c>
      <c r="E876" s="313" t="str">
        <f>IF([7]Mides!F868=2,"X"," ")</f>
        <v>X</v>
      </c>
      <c r="F876" s="314">
        <f>[7]Mides!B868</f>
        <v>3005260910101</v>
      </c>
      <c r="G876" s="313" t="str">
        <f>IF(AND([7]Mides!H868&gt;=1,[7]Mides!H868&lt;=14),"X"," ")</f>
        <v xml:space="preserve"> </v>
      </c>
      <c r="H876" s="313" t="str">
        <f>IF(AND([7]Mides!H868&gt;=14,[7]Mides!H868&lt;=30),"X"," ")</f>
        <v>X</v>
      </c>
      <c r="I876" s="313" t="str">
        <f>IF(AND([7]Mides!H868&gt;=31,[7]Mides!H868&lt;=60),"X","  ")</f>
        <v xml:space="preserve">  </v>
      </c>
      <c r="J876" s="313" t="str">
        <f>IF([7]Mides!H868&gt;60,"X", "  ")</f>
        <v xml:space="preserve">  </v>
      </c>
      <c r="K876" s="315">
        <f>[7]Mides!N868</f>
        <v>0</v>
      </c>
      <c r="L876" s="315">
        <f>[7]Mides!K868</f>
        <v>0</v>
      </c>
      <c r="M876" s="315">
        <f>[7]Mides!L868</f>
        <v>0</v>
      </c>
      <c r="N876" s="315" t="str">
        <f>[7]Mides!M868</f>
        <v>X</v>
      </c>
      <c r="O876" s="315">
        <f t="shared" si="13"/>
        <v>0</v>
      </c>
      <c r="P876" s="315" t="str">
        <f>[7]Mides!R868</f>
        <v>Guatemala</v>
      </c>
      <c r="Q876" s="315" t="str">
        <f>[7]Mides!S868</f>
        <v>Guatemala</v>
      </c>
      <c r="R876" s="10"/>
      <c r="S876" s="10"/>
      <c r="T876" s="10"/>
      <c r="U876" s="10"/>
      <c r="V876" s="10"/>
      <c r="W876" s="10"/>
      <c r="X876" s="10"/>
      <c r="Y876" s="10"/>
    </row>
    <row r="877" spans="2:25" ht="15.6" x14ac:dyDescent="0.3">
      <c r="B877" s="311" t="str">
        <f>[7]Mides!E869</f>
        <v>José</v>
      </c>
      <c r="C877" s="312" t="str">
        <f>[7]Mides!D869</f>
        <v xml:space="preserve">García </v>
      </c>
      <c r="D877" s="313" t="str">
        <f>IF([7]Mides!F869=1,"X"," ")</f>
        <v xml:space="preserve"> </v>
      </c>
      <c r="E877" s="313" t="str">
        <f>IF([7]Mides!F869=2,"X"," ")</f>
        <v>X</v>
      </c>
      <c r="F877" s="314">
        <f>[7]Mides!B869</f>
        <v>3005260910101</v>
      </c>
      <c r="G877" s="313" t="str">
        <f>IF(AND([7]Mides!H869&gt;=1,[7]Mides!H869&lt;=14),"X"," ")</f>
        <v xml:space="preserve"> </v>
      </c>
      <c r="H877" s="313" t="str">
        <f>IF(AND([7]Mides!H869&gt;=14,[7]Mides!H869&lt;=30),"X"," ")</f>
        <v>X</v>
      </c>
      <c r="I877" s="313" t="str">
        <f>IF(AND([7]Mides!H869&gt;=31,[7]Mides!H869&lt;=60),"X","  ")</f>
        <v xml:space="preserve">  </v>
      </c>
      <c r="J877" s="313" t="str">
        <f>IF([7]Mides!H869&gt;60,"X", "  ")</f>
        <v xml:space="preserve">  </v>
      </c>
      <c r="K877" s="315">
        <f>[7]Mides!N869</f>
        <v>0</v>
      </c>
      <c r="L877" s="315">
        <f>[7]Mides!K869</f>
        <v>0</v>
      </c>
      <c r="M877" s="315">
        <f>[7]Mides!L869</f>
        <v>0</v>
      </c>
      <c r="N877" s="315" t="str">
        <f>[7]Mides!M869</f>
        <v>X</v>
      </c>
      <c r="O877" s="315">
        <f t="shared" si="13"/>
        <v>0</v>
      </c>
      <c r="P877" s="315" t="str">
        <f>[7]Mides!R869</f>
        <v>Guatemala</v>
      </c>
      <c r="Q877" s="315" t="str">
        <f>[7]Mides!S869</f>
        <v>Guatemala</v>
      </c>
      <c r="R877" s="10"/>
      <c r="S877" s="10"/>
      <c r="T877" s="10"/>
      <c r="U877" s="10"/>
      <c r="V877" s="10"/>
      <c r="W877" s="10"/>
      <c r="X877" s="10"/>
      <c r="Y877" s="10"/>
    </row>
    <row r="878" spans="2:25" ht="15.6" x14ac:dyDescent="0.3">
      <c r="B878" s="311" t="str">
        <f>[7]Mides!E870</f>
        <v>Maynor</v>
      </c>
      <c r="C878" s="312" t="str">
        <f>[7]Mides!D870</f>
        <v>Hernández</v>
      </c>
      <c r="D878" s="313" t="str">
        <f>IF([7]Mides!F870=1,"X"," ")</f>
        <v xml:space="preserve"> </v>
      </c>
      <c r="E878" s="313" t="str">
        <f>IF([7]Mides!F870=2,"X"," ")</f>
        <v>X</v>
      </c>
      <c r="F878" s="314">
        <f>[7]Mides!B870</f>
        <v>2588130670101</v>
      </c>
      <c r="G878" s="313" t="str">
        <f>IF(AND([7]Mides!H870&gt;=1,[7]Mides!H870&lt;=14),"X"," ")</f>
        <v xml:space="preserve"> </v>
      </c>
      <c r="H878" s="313" t="str">
        <f>IF(AND([7]Mides!H870&gt;=14,[7]Mides!H870&lt;=30),"X"," ")</f>
        <v>X</v>
      </c>
      <c r="I878" s="313" t="str">
        <f>IF(AND([7]Mides!H870&gt;=31,[7]Mides!H870&lt;=60),"X","  ")</f>
        <v xml:space="preserve">  </v>
      </c>
      <c r="J878" s="313" t="str">
        <f>IF([7]Mides!H870&gt;60,"X", "  ")</f>
        <v xml:space="preserve">  </v>
      </c>
      <c r="K878" s="315">
        <f>[7]Mides!N870</f>
        <v>0</v>
      </c>
      <c r="L878" s="315">
        <f>[7]Mides!K870</f>
        <v>0</v>
      </c>
      <c r="M878" s="315">
        <f>[7]Mides!L870</f>
        <v>0</v>
      </c>
      <c r="N878" s="315" t="str">
        <f>[7]Mides!M870</f>
        <v>X</v>
      </c>
      <c r="O878" s="315">
        <f t="shared" si="13"/>
        <v>0</v>
      </c>
      <c r="P878" s="315" t="str">
        <f>[7]Mides!R870</f>
        <v>Guatemala</v>
      </c>
      <c r="Q878" s="315" t="str">
        <f>[7]Mides!S870</f>
        <v>Guatemala</v>
      </c>
      <c r="R878" s="10"/>
      <c r="S878" s="10"/>
      <c r="T878" s="10"/>
      <c r="U878" s="10"/>
      <c r="V878" s="10"/>
      <c r="W878" s="10"/>
      <c r="X878" s="10"/>
      <c r="Y878" s="10"/>
    </row>
    <row r="879" spans="2:25" ht="15.6" x14ac:dyDescent="0.3">
      <c r="B879" s="311" t="str">
        <f>[7]Mides!E871</f>
        <v>Kevin</v>
      </c>
      <c r="C879" s="312" t="str">
        <f>[7]Mides!D871</f>
        <v>Veliz</v>
      </c>
      <c r="D879" s="313" t="str">
        <f>IF([7]Mides!F871=1,"X"," ")</f>
        <v xml:space="preserve"> </v>
      </c>
      <c r="E879" s="313" t="str">
        <f>IF([7]Mides!F871=2,"X"," ")</f>
        <v>X</v>
      </c>
      <c r="F879" s="314">
        <f>[7]Mides!B871</f>
        <v>2297304180101</v>
      </c>
      <c r="G879" s="313" t="str">
        <f>IF(AND([7]Mides!H871&gt;=1,[7]Mides!H871&lt;=14),"X"," ")</f>
        <v xml:space="preserve"> </v>
      </c>
      <c r="H879" s="313" t="str">
        <f>IF(AND([7]Mides!H871&gt;=14,[7]Mides!H871&lt;=30),"X"," ")</f>
        <v>X</v>
      </c>
      <c r="I879" s="313" t="str">
        <f>IF(AND([7]Mides!H871&gt;=31,[7]Mides!H871&lt;=60),"X","  ")</f>
        <v xml:space="preserve">  </v>
      </c>
      <c r="J879" s="313" t="str">
        <f>IF([7]Mides!H871&gt;60,"X", "  ")</f>
        <v xml:space="preserve">  </v>
      </c>
      <c r="K879" s="315">
        <f>[7]Mides!N871</f>
        <v>0</v>
      </c>
      <c r="L879" s="315">
        <f>[7]Mides!K871</f>
        <v>0</v>
      </c>
      <c r="M879" s="315">
        <f>[7]Mides!L871</f>
        <v>0</v>
      </c>
      <c r="N879" s="315" t="str">
        <f>[7]Mides!M871</f>
        <v>X</v>
      </c>
      <c r="O879" s="315">
        <f t="shared" si="13"/>
        <v>0</v>
      </c>
      <c r="P879" s="315" t="str">
        <f>[7]Mides!R871</f>
        <v>Guatemala</v>
      </c>
      <c r="Q879" s="315" t="str">
        <f>[7]Mides!S871</f>
        <v>Guatemala</v>
      </c>
      <c r="R879" s="10"/>
      <c r="S879" s="10"/>
      <c r="T879" s="10"/>
      <c r="U879" s="10"/>
      <c r="V879" s="10"/>
      <c r="W879" s="10"/>
      <c r="X879" s="10"/>
      <c r="Y879" s="10"/>
    </row>
    <row r="880" spans="2:25" ht="15.6" x14ac:dyDescent="0.3">
      <c r="B880" s="311" t="str">
        <f>[7]Mides!E872</f>
        <v>Dorian</v>
      </c>
      <c r="C880" s="312" t="str">
        <f>[7]Mides!D872</f>
        <v>Hernández</v>
      </c>
      <c r="D880" s="313" t="str">
        <f>IF([7]Mides!F872=1,"X"," ")</f>
        <v xml:space="preserve"> </v>
      </c>
      <c r="E880" s="313" t="str">
        <f>IF([7]Mides!F872=2,"X"," ")</f>
        <v>X</v>
      </c>
      <c r="F880" s="314">
        <f>[7]Mides!B872</f>
        <v>2252910020101</v>
      </c>
      <c r="G880" s="313" t="str">
        <f>IF(AND([7]Mides!H872&gt;=1,[7]Mides!H872&lt;=14),"X"," ")</f>
        <v>X</v>
      </c>
      <c r="H880" s="313" t="str">
        <f>IF(AND([7]Mides!H872&gt;=14,[7]Mides!H872&lt;=30),"X"," ")</f>
        <v xml:space="preserve"> </v>
      </c>
      <c r="I880" s="313" t="str">
        <f>IF(AND([7]Mides!H872&gt;=31,[7]Mides!H872&lt;=60),"X","  ")</f>
        <v xml:space="preserve">  </v>
      </c>
      <c r="J880" s="313" t="str">
        <f>IF([7]Mides!H872&gt;60,"X", "  ")</f>
        <v xml:space="preserve">  </v>
      </c>
      <c r="K880" s="315">
        <f>[7]Mides!N872</f>
        <v>0</v>
      </c>
      <c r="L880" s="315">
        <f>[7]Mides!K872</f>
        <v>0</v>
      </c>
      <c r="M880" s="315">
        <f>[7]Mides!L872</f>
        <v>0</v>
      </c>
      <c r="N880" s="315" t="str">
        <f>[7]Mides!M872</f>
        <v>X</v>
      </c>
      <c r="O880" s="315">
        <f t="shared" si="13"/>
        <v>0</v>
      </c>
      <c r="P880" s="315" t="str">
        <f>[7]Mides!R872</f>
        <v>Guatemala</v>
      </c>
      <c r="Q880" s="315" t="str">
        <f>[7]Mides!S872</f>
        <v>Guatemala</v>
      </c>
      <c r="R880" s="10"/>
      <c r="S880" s="10"/>
      <c r="T880" s="10"/>
      <c r="U880" s="10"/>
      <c r="V880" s="10"/>
      <c r="W880" s="10"/>
      <c r="X880" s="10"/>
      <c r="Y880" s="10"/>
    </row>
    <row r="881" spans="2:25" ht="15.6" x14ac:dyDescent="0.3">
      <c r="B881" s="311" t="str">
        <f>[7]Mides!E873</f>
        <v>Lucas</v>
      </c>
      <c r="C881" s="312" t="str">
        <f>[7]Mides!D873</f>
        <v>Chún</v>
      </c>
      <c r="D881" s="313" t="str">
        <f>IF([7]Mides!F873=1,"X"," ")</f>
        <v xml:space="preserve"> </v>
      </c>
      <c r="E881" s="313" t="str">
        <f>IF([7]Mides!F873=2,"X"," ")</f>
        <v>X</v>
      </c>
      <c r="F881" s="314">
        <f>[7]Mides!B873</f>
        <v>2991592050101</v>
      </c>
      <c r="G881" s="313" t="str">
        <f>IF(AND([7]Mides!H873&gt;=1,[7]Mides!H873&lt;=14),"X"," ")</f>
        <v xml:space="preserve"> </v>
      </c>
      <c r="H881" s="313" t="str">
        <f>IF(AND([7]Mides!H873&gt;=14,[7]Mides!H873&lt;=30),"X"," ")</f>
        <v>X</v>
      </c>
      <c r="I881" s="313" t="str">
        <f>IF(AND([7]Mides!H873&gt;=31,[7]Mides!H873&lt;=60),"X","  ")</f>
        <v xml:space="preserve">  </v>
      </c>
      <c r="J881" s="313" t="str">
        <f>IF([7]Mides!H873&gt;60,"X", "  ")</f>
        <v xml:space="preserve">  </v>
      </c>
      <c r="K881" s="315">
        <f>[7]Mides!N873</f>
        <v>0</v>
      </c>
      <c r="L881" s="315">
        <f>[7]Mides!K873</f>
        <v>0</v>
      </c>
      <c r="M881" s="315">
        <f>[7]Mides!L873</f>
        <v>0</v>
      </c>
      <c r="N881" s="315" t="str">
        <f>[7]Mides!M873</f>
        <v>X</v>
      </c>
      <c r="O881" s="315">
        <f t="shared" si="13"/>
        <v>0</v>
      </c>
      <c r="P881" s="315" t="str">
        <f>[7]Mides!R873</f>
        <v>Guatemala</v>
      </c>
      <c r="Q881" s="315" t="str">
        <f>[7]Mides!S873</f>
        <v>Guatemala</v>
      </c>
      <c r="R881" s="10"/>
      <c r="S881" s="10"/>
      <c r="T881" s="10"/>
      <c r="U881" s="10"/>
      <c r="V881" s="10"/>
      <c r="W881" s="10"/>
      <c r="X881" s="10"/>
      <c r="Y881" s="10"/>
    </row>
    <row r="882" spans="2:25" ht="15.6" x14ac:dyDescent="0.3">
      <c r="B882" s="311" t="str">
        <f>[7]Mides!E874</f>
        <v>Samuel</v>
      </c>
      <c r="C882" s="312" t="str">
        <f>[7]Mides!D874</f>
        <v>Montenegro</v>
      </c>
      <c r="D882" s="313" t="str">
        <f>IF([7]Mides!F874=1,"X"," ")</f>
        <v xml:space="preserve"> </v>
      </c>
      <c r="E882" s="313" t="str">
        <f>IF([7]Mides!F874=2,"X"," ")</f>
        <v>X</v>
      </c>
      <c r="F882" s="314">
        <f>[7]Mides!B874</f>
        <v>3432920922215</v>
      </c>
      <c r="G882" s="313" t="str">
        <f>IF(AND([7]Mides!H874&gt;=1,[7]Mides!H874&lt;=14),"X"," ")</f>
        <v xml:space="preserve"> </v>
      </c>
      <c r="H882" s="313" t="str">
        <f>IF(AND([7]Mides!H874&gt;=14,[7]Mides!H874&lt;=30),"X"," ")</f>
        <v>X</v>
      </c>
      <c r="I882" s="313" t="str">
        <f>IF(AND([7]Mides!H874&gt;=31,[7]Mides!H874&lt;=60),"X","  ")</f>
        <v xml:space="preserve">  </v>
      </c>
      <c r="J882" s="313" t="str">
        <f>IF([7]Mides!H874&gt;60,"X", "  ")</f>
        <v xml:space="preserve">  </v>
      </c>
      <c r="K882" s="315">
        <f>[7]Mides!N874</f>
        <v>0</v>
      </c>
      <c r="L882" s="315">
        <f>[7]Mides!K874</f>
        <v>0</v>
      </c>
      <c r="M882" s="315">
        <f>[7]Mides!L874</f>
        <v>0</v>
      </c>
      <c r="N882" s="315" t="str">
        <f>[7]Mides!M874</f>
        <v>X</v>
      </c>
      <c r="O882" s="315">
        <f t="shared" si="13"/>
        <v>0</v>
      </c>
      <c r="P882" s="315" t="str">
        <f>[7]Mides!R874</f>
        <v>Guatemala</v>
      </c>
      <c r="Q882" s="315" t="str">
        <f>[7]Mides!S874</f>
        <v>Guatemala</v>
      </c>
      <c r="R882" s="10"/>
      <c r="S882" s="10"/>
      <c r="T882" s="10"/>
      <c r="U882" s="10"/>
      <c r="V882" s="10"/>
      <c r="W882" s="10"/>
      <c r="X882" s="10"/>
      <c r="Y882" s="10"/>
    </row>
    <row r="883" spans="2:25" ht="15.6" x14ac:dyDescent="0.3">
      <c r="B883" s="311" t="str">
        <f>[7]Mides!E875</f>
        <v>Rachell</v>
      </c>
      <c r="C883" s="312" t="str">
        <f>[7]Mides!D875</f>
        <v>Tzoc</v>
      </c>
      <c r="D883" s="313" t="str">
        <f>IF([7]Mides!F875=1,"X"," ")</f>
        <v>X</v>
      </c>
      <c r="E883" s="313" t="str">
        <f>IF([7]Mides!F875=2,"X"," ")</f>
        <v xml:space="preserve"> </v>
      </c>
      <c r="F883" s="314">
        <f>[7]Mides!B875</f>
        <v>2346174620101</v>
      </c>
      <c r="G883" s="313" t="str">
        <f>IF(AND([7]Mides!H875&gt;=1,[7]Mides!H875&lt;=14),"X"," ")</f>
        <v>X</v>
      </c>
      <c r="H883" s="313" t="str">
        <f>IF(AND([7]Mides!H875&gt;=14,[7]Mides!H875&lt;=30),"X"," ")</f>
        <v xml:space="preserve"> </v>
      </c>
      <c r="I883" s="313" t="str">
        <f>IF(AND([7]Mides!H875&gt;=31,[7]Mides!H875&lt;=60),"X","  ")</f>
        <v xml:space="preserve">  </v>
      </c>
      <c r="J883" s="313" t="str">
        <f>IF([7]Mides!H875&gt;60,"X", "  ")</f>
        <v xml:space="preserve">  </v>
      </c>
      <c r="K883" s="315">
        <f>[7]Mides!N875</f>
        <v>0</v>
      </c>
      <c r="L883" s="315">
        <f>[7]Mides!K875</f>
        <v>0</v>
      </c>
      <c r="M883" s="315">
        <f>[7]Mides!L875</f>
        <v>0</v>
      </c>
      <c r="N883" s="315" t="str">
        <f>[7]Mides!M875</f>
        <v>X</v>
      </c>
      <c r="O883" s="315">
        <f t="shared" si="13"/>
        <v>0</v>
      </c>
      <c r="P883" s="315" t="str">
        <f>[7]Mides!R875</f>
        <v>Guatemala</v>
      </c>
      <c r="Q883" s="315" t="str">
        <f>[7]Mides!S875</f>
        <v>Guatemala</v>
      </c>
      <c r="R883" s="10"/>
      <c r="S883" s="10"/>
      <c r="T883" s="10"/>
      <c r="U883" s="10"/>
      <c r="V883" s="10"/>
      <c r="W883" s="10"/>
      <c r="X883" s="10"/>
      <c r="Y883" s="10"/>
    </row>
    <row r="884" spans="2:25" ht="15.6" x14ac:dyDescent="0.3">
      <c r="B884" s="311" t="str">
        <f>[7]Mides!E876</f>
        <v>Yuri</v>
      </c>
      <c r="C884" s="312" t="str">
        <f>[7]Mides!D876</f>
        <v xml:space="preserve">Rivera </v>
      </c>
      <c r="D884" s="313" t="str">
        <f>IF([7]Mides!F876=1,"X"," ")</f>
        <v>X</v>
      </c>
      <c r="E884" s="313" t="str">
        <f>IF([7]Mides!F876=2,"X"," ")</f>
        <v xml:space="preserve"> </v>
      </c>
      <c r="F884" s="314">
        <f>[7]Mides!B876</f>
        <v>2550040360101</v>
      </c>
      <c r="G884" s="313" t="str">
        <f>IF(AND([7]Mides!H876&gt;=1,[7]Mides!H876&lt;=14),"X"," ")</f>
        <v xml:space="preserve"> </v>
      </c>
      <c r="H884" s="313" t="str">
        <f>IF(AND([7]Mides!H876&gt;=14,[7]Mides!H876&lt;=30),"X"," ")</f>
        <v xml:space="preserve"> </v>
      </c>
      <c r="I884" s="313" t="str">
        <f>IF(AND([7]Mides!H876&gt;=31,[7]Mides!H876&lt;=60),"X","  ")</f>
        <v>X</v>
      </c>
      <c r="J884" s="313" t="str">
        <f>IF([7]Mides!H876&gt;60,"X", "  ")</f>
        <v xml:space="preserve">  </v>
      </c>
      <c r="K884" s="315">
        <f>[7]Mides!N876</f>
        <v>0</v>
      </c>
      <c r="L884" s="315">
        <f>[7]Mides!K876</f>
        <v>0</v>
      </c>
      <c r="M884" s="315">
        <f>[7]Mides!L876</f>
        <v>0</v>
      </c>
      <c r="N884" s="315" t="str">
        <f>[7]Mides!M876</f>
        <v>X</v>
      </c>
      <c r="O884" s="315">
        <f t="shared" si="13"/>
        <v>0</v>
      </c>
      <c r="P884" s="315" t="str">
        <f>[7]Mides!R876</f>
        <v>Guatemala</v>
      </c>
      <c r="Q884" s="315" t="str">
        <f>[7]Mides!S876</f>
        <v>Guatemala</v>
      </c>
      <c r="R884" s="10"/>
      <c r="S884" s="10"/>
      <c r="T884" s="10"/>
      <c r="U884" s="10"/>
      <c r="V884" s="10"/>
      <c r="W884" s="10"/>
      <c r="X884" s="10"/>
      <c r="Y884" s="10"/>
    </row>
    <row r="885" spans="2:25" ht="15.6" x14ac:dyDescent="0.3">
      <c r="B885" s="311" t="str">
        <f>[7]Mides!E877</f>
        <v>Ian</v>
      </c>
      <c r="C885" s="312" t="str">
        <f>[7]Mides!D877</f>
        <v>Pineda</v>
      </c>
      <c r="D885" s="313" t="str">
        <f>IF([7]Mides!F877=1,"X"," ")</f>
        <v xml:space="preserve"> </v>
      </c>
      <c r="E885" s="313" t="str">
        <f>IF([7]Mides!F877=2,"X"," ")</f>
        <v>X</v>
      </c>
      <c r="F885" s="314">
        <f>[7]Mides!B877</f>
        <v>2989866390101</v>
      </c>
      <c r="G885" s="313" t="str">
        <f>IF(AND([7]Mides!H877&gt;=1,[7]Mides!H877&lt;=14),"X"," ")</f>
        <v xml:space="preserve"> </v>
      </c>
      <c r="H885" s="313" t="str">
        <f>IF(AND([7]Mides!H877&gt;=14,[7]Mides!H877&lt;=30),"X"," ")</f>
        <v>X</v>
      </c>
      <c r="I885" s="313" t="str">
        <f>IF(AND([7]Mides!H877&gt;=31,[7]Mides!H877&lt;=60),"X","  ")</f>
        <v xml:space="preserve">  </v>
      </c>
      <c r="J885" s="313" t="str">
        <f>IF([7]Mides!H877&gt;60,"X", "  ")</f>
        <v xml:space="preserve">  </v>
      </c>
      <c r="K885" s="315">
        <f>[7]Mides!N877</f>
        <v>0</v>
      </c>
      <c r="L885" s="315">
        <f>[7]Mides!K877</f>
        <v>0</v>
      </c>
      <c r="M885" s="315">
        <f>[7]Mides!L877</f>
        <v>0</v>
      </c>
      <c r="N885" s="315" t="str">
        <f>[7]Mides!M877</f>
        <v>X</v>
      </c>
      <c r="O885" s="315">
        <f t="shared" si="13"/>
        <v>0</v>
      </c>
      <c r="P885" s="315" t="str">
        <f>[7]Mides!R877</f>
        <v>Guatemala</v>
      </c>
      <c r="Q885" s="315" t="str">
        <f>[7]Mides!S877</f>
        <v>Guatemala</v>
      </c>
      <c r="R885" s="10"/>
      <c r="S885" s="10"/>
      <c r="T885" s="10"/>
      <c r="U885" s="10"/>
      <c r="V885" s="10"/>
      <c r="W885" s="10"/>
      <c r="X885" s="10"/>
      <c r="Y885" s="10"/>
    </row>
    <row r="886" spans="2:25" ht="15.6" x14ac:dyDescent="0.3">
      <c r="B886" s="311" t="str">
        <f>[7]Mides!E878</f>
        <v>Alison</v>
      </c>
      <c r="C886" s="312" t="str">
        <f>[7]Mides!D878</f>
        <v>Cabrera</v>
      </c>
      <c r="D886" s="313" t="str">
        <f>IF([7]Mides!F878=1,"X"," ")</f>
        <v>X</v>
      </c>
      <c r="E886" s="313" t="str">
        <f>IF([7]Mides!F878=2,"X"," ")</f>
        <v xml:space="preserve"> </v>
      </c>
      <c r="F886" s="314">
        <f>[7]Mides!B878</f>
        <v>3006532390101</v>
      </c>
      <c r="G886" s="313" t="str">
        <f>IF(AND([7]Mides!H878&gt;=1,[7]Mides!H878&lt;=14),"X"," ")</f>
        <v xml:space="preserve"> </v>
      </c>
      <c r="H886" s="313" t="str">
        <f>IF(AND([7]Mides!H878&gt;=14,[7]Mides!H878&lt;=30),"X"," ")</f>
        <v>X</v>
      </c>
      <c r="I886" s="313" t="str">
        <f>IF(AND([7]Mides!H878&gt;=31,[7]Mides!H878&lt;=60),"X","  ")</f>
        <v xml:space="preserve">  </v>
      </c>
      <c r="J886" s="313" t="str">
        <f>IF([7]Mides!H878&gt;60,"X", "  ")</f>
        <v xml:space="preserve">  </v>
      </c>
      <c r="K886" s="315">
        <f>[7]Mides!N878</f>
        <v>0</v>
      </c>
      <c r="L886" s="315">
        <f>[7]Mides!K878</f>
        <v>0</v>
      </c>
      <c r="M886" s="315">
        <f>[7]Mides!L878</f>
        <v>0</v>
      </c>
      <c r="N886" s="315" t="str">
        <f>[7]Mides!M878</f>
        <v>X</v>
      </c>
      <c r="O886" s="315">
        <f t="shared" si="13"/>
        <v>0</v>
      </c>
      <c r="P886" s="315" t="str">
        <f>[7]Mides!R878</f>
        <v>Guatemala</v>
      </c>
      <c r="Q886" s="315" t="str">
        <f>[7]Mides!S878</f>
        <v>Guatemala</v>
      </c>
      <c r="R886" s="10"/>
      <c r="S886" s="10"/>
      <c r="T886" s="10"/>
      <c r="U886" s="10"/>
      <c r="V886" s="10"/>
      <c r="W886" s="10"/>
      <c r="X886" s="10"/>
      <c r="Y886" s="10"/>
    </row>
    <row r="887" spans="2:25" ht="15.6" x14ac:dyDescent="0.3">
      <c r="B887" s="311" t="str">
        <f>[7]Mides!E879</f>
        <v>Khristian</v>
      </c>
      <c r="C887" s="312" t="str">
        <f>[7]Mides!D879</f>
        <v>Catalán</v>
      </c>
      <c r="D887" s="313" t="str">
        <f>IF([7]Mides!F879=1,"X"," ")</f>
        <v xml:space="preserve"> </v>
      </c>
      <c r="E887" s="313" t="str">
        <f>IF([7]Mides!F879=2,"X"," ")</f>
        <v>X</v>
      </c>
      <c r="F887" s="314">
        <f>[7]Mides!B879</f>
        <v>2639341520101</v>
      </c>
      <c r="G887" s="313" t="str">
        <f>IF(AND([7]Mides!H879&gt;=1,[7]Mides!H879&lt;=14),"X"," ")</f>
        <v xml:space="preserve"> </v>
      </c>
      <c r="H887" s="313" t="str">
        <f>IF(AND([7]Mides!H879&gt;=14,[7]Mides!H879&lt;=30),"X"," ")</f>
        <v>X</v>
      </c>
      <c r="I887" s="313" t="str">
        <f>IF(AND([7]Mides!H879&gt;=31,[7]Mides!H879&lt;=60),"X","  ")</f>
        <v xml:space="preserve">  </v>
      </c>
      <c r="J887" s="313" t="str">
        <f>IF([7]Mides!H879&gt;60,"X", "  ")</f>
        <v xml:space="preserve">  </v>
      </c>
      <c r="K887" s="315">
        <f>[7]Mides!N879</f>
        <v>0</v>
      </c>
      <c r="L887" s="315">
        <f>[7]Mides!K879</f>
        <v>0</v>
      </c>
      <c r="M887" s="315">
        <f>[7]Mides!L879</f>
        <v>0</v>
      </c>
      <c r="N887" s="315" t="str">
        <f>[7]Mides!M879</f>
        <v>X</v>
      </c>
      <c r="O887" s="315">
        <f t="shared" si="13"/>
        <v>0</v>
      </c>
      <c r="P887" s="315" t="str">
        <f>[7]Mides!R879</f>
        <v>Guatemala</v>
      </c>
      <c r="Q887" s="315" t="str">
        <f>[7]Mides!S879</f>
        <v>Guatemala</v>
      </c>
      <c r="R887" s="10"/>
      <c r="S887" s="10"/>
      <c r="T887" s="10"/>
      <c r="U887" s="10"/>
      <c r="V887" s="10"/>
      <c r="W887" s="10"/>
      <c r="X887" s="10"/>
      <c r="Y887" s="10"/>
    </row>
    <row r="888" spans="2:25" ht="15.6" x14ac:dyDescent="0.3">
      <c r="B888" s="311" t="str">
        <f>[7]Mides!E880</f>
        <v>Aldri</v>
      </c>
      <c r="C888" s="312" t="str">
        <f>[7]Mides!D880</f>
        <v>González</v>
      </c>
      <c r="D888" s="313" t="str">
        <f>IF([7]Mides!F880=1,"X"," ")</f>
        <v xml:space="preserve"> </v>
      </c>
      <c r="E888" s="313" t="str">
        <f>IF([7]Mides!F880=2,"X"," ")</f>
        <v>X</v>
      </c>
      <c r="F888" s="314">
        <f>[7]Mides!B880</f>
        <v>2248666560101</v>
      </c>
      <c r="G888" s="313" t="str">
        <f>IF(AND([7]Mides!H880&gt;=1,[7]Mides!H880&lt;=14),"X"," ")</f>
        <v xml:space="preserve"> </v>
      </c>
      <c r="H888" s="313" t="str">
        <f>IF(AND([7]Mides!H880&gt;=14,[7]Mides!H880&lt;=30),"X"," ")</f>
        <v>X</v>
      </c>
      <c r="I888" s="313" t="str">
        <f>IF(AND([7]Mides!H880&gt;=31,[7]Mides!H880&lt;=60),"X","  ")</f>
        <v xml:space="preserve">  </v>
      </c>
      <c r="J888" s="313" t="str">
        <f>IF([7]Mides!H880&gt;60,"X", "  ")</f>
        <v xml:space="preserve">  </v>
      </c>
      <c r="K888" s="315">
        <f>[7]Mides!N880</f>
        <v>0</v>
      </c>
      <c r="L888" s="315">
        <f>[7]Mides!K880</f>
        <v>0</v>
      </c>
      <c r="M888" s="315">
        <f>[7]Mides!L880</f>
        <v>0</v>
      </c>
      <c r="N888" s="315" t="str">
        <f>[7]Mides!M880</f>
        <v>X</v>
      </c>
      <c r="O888" s="315">
        <f t="shared" si="13"/>
        <v>0</v>
      </c>
      <c r="P888" s="315" t="str">
        <f>[7]Mides!R880</f>
        <v>Guatemala</v>
      </c>
      <c r="Q888" s="315" t="str">
        <f>[7]Mides!S880</f>
        <v>Guatemala</v>
      </c>
      <c r="R888" s="10"/>
      <c r="S888" s="10"/>
      <c r="T888" s="10"/>
      <c r="U888" s="10"/>
      <c r="V888" s="10"/>
      <c r="W888" s="10"/>
      <c r="X888" s="10"/>
      <c r="Y888" s="10"/>
    </row>
    <row r="889" spans="2:25" ht="15.6" x14ac:dyDescent="0.3">
      <c r="B889" s="311" t="str">
        <f>[7]Mides!E881</f>
        <v>Crista</v>
      </c>
      <c r="C889" s="312" t="str">
        <f>[7]Mides!D881</f>
        <v xml:space="preserve">De León </v>
      </c>
      <c r="D889" s="313" t="str">
        <f>IF([7]Mides!F881=1,"X"," ")</f>
        <v>X</v>
      </c>
      <c r="E889" s="313" t="str">
        <f>IF([7]Mides!F881=2,"X"," ")</f>
        <v xml:space="preserve"> </v>
      </c>
      <c r="F889" s="314">
        <f>[7]Mides!B881</f>
        <v>2790956940108</v>
      </c>
      <c r="G889" s="313" t="str">
        <f>IF(AND([7]Mides!H881&gt;=1,[7]Mides!H881&lt;=14),"X"," ")</f>
        <v>X</v>
      </c>
      <c r="H889" s="313" t="str">
        <f>IF(AND([7]Mides!H881&gt;=14,[7]Mides!H881&lt;=30),"X"," ")</f>
        <v xml:space="preserve"> </v>
      </c>
      <c r="I889" s="313" t="str">
        <f>IF(AND([7]Mides!H881&gt;=31,[7]Mides!H881&lt;=60),"X","  ")</f>
        <v xml:space="preserve">  </v>
      </c>
      <c r="J889" s="313" t="str">
        <f>IF([7]Mides!H881&gt;60,"X", "  ")</f>
        <v xml:space="preserve">  </v>
      </c>
      <c r="K889" s="315">
        <f>[7]Mides!N881</f>
        <v>0</v>
      </c>
      <c r="L889" s="315">
        <f>[7]Mides!K881</f>
        <v>0</v>
      </c>
      <c r="M889" s="315">
        <f>[7]Mides!L881</f>
        <v>0</v>
      </c>
      <c r="N889" s="315" t="str">
        <f>[7]Mides!M881</f>
        <v>X</v>
      </c>
      <c r="O889" s="315">
        <f t="shared" si="13"/>
        <v>0</v>
      </c>
      <c r="P889" s="315" t="str">
        <f>[7]Mides!R881</f>
        <v>Guatemala</v>
      </c>
      <c r="Q889" s="315" t="str">
        <f>[7]Mides!S881</f>
        <v>Guatemala</v>
      </c>
      <c r="R889" s="10"/>
      <c r="S889" s="10"/>
      <c r="T889" s="10"/>
      <c r="U889" s="10"/>
      <c r="V889" s="10"/>
      <c r="W889" s="10"/>
      <c r="X889" s="10"/>
      <c r="Y889" s="10"/>
    </row>
    <row r="890" spans="2:25" ht="15.6" x14ac:dyDescent="0.3">
      <c r="B890" s="311" t="str">
        <f>[7]Mides!E882</f>
        <v>Milagros</v>
      </c>
      <c r="C890" s="312" t="str">
        <f>[7]Mides!D882</f>
        <v>López</v>
      </c>
      <c r="D890" s="313" t="str">
        <f>IF([7]Mides!F882=1,"X"," ")</f>
        <v>X</v>
      </c>
      <c r="E890" s="313" t="str">
        <f>IF([7]Mides!F882=2,"X"," ")</f>
        <v xml:space="preserve"> </v>
      </c>
      <c r="F890" s="314">
        <f>[7]Mides!B882</f>
        <v>0</v>
      </c>
      <c r="G890" s="313" t="str">
        <f>IF(AND([7]Mides!H882&gt;=1,[7]Mides!H882&lt;=14),"X"," ")</f>
        <v>X</v>
      </c>
      <c r="H890" s="313" t="str">
        <f>IF(AND([7]Mides!H882&gt;=14,[7]Mides!H882&lt;=30),"X"," ")</f>
        <v xml:space="preserve"> </v>
      </c>
      <c r="I890" s="313" t="str">
        <f>IF(AND([7]Mides!H882&gt;=31,[7]Mides!H882&lt;=60),"X","  ")</f>
        <v xml:space="preserve">  </v>
      </c>
      <c r="J890" s="313" t="str">
        <f>IF([7]Mides!H882&gt;60,"X", "  ")</f>
        <v xml:space="preserve">  </v>
      </c>
      <c r="K890" s="315">
        <f>[7]Mides!N882</f>
        <v>0</v>
      </c>
      <c r="L890" s="315">
        <f>[7]Mides!K882</f>
        <v>0</v>
      </c>
      <c r="M890" s="315">
        <f>[7]Mides!L882</f>
        <v>0</v>
      </c>
      <c r="N890" s="315" t="str">
        <f>[7]Mides!M882</f>
        <v>X</v>
      </c>
      <c r="O890" s="315">
        <f t="shared" si="13"/>
        <v>0</v>
      </c>
      <c r="P890" s="315" t="str">
        <f>[7]Mides!R882</f>
        <v>Guatemala</v>
      </c>
      <c r="Q890" s="315" t="str">
        <f>[7]Mides!S882</f>
        <v>Guatemala</v>
      </c>
      <c r="R890" s="10"/>
      <c r="S890" s="10"/>
      <c r="T890" s="10"/>
      <c r="U890" s="10"/>
      <c r="V890" s="10"/>
      <c r="W890" s="10"/>
      <c r="X890" s="10"/>
      <c r="Y890" s="10"/>
    </row>
    <row r="891" spans="2:25" ht="15.6" x14ac:dyDescent="0.3">
      <c r="B891" s="311" t="str">
        <f>[7]Mides!E883</f>
        <v>Jorge</v>
      </c>
      <c r="C891" s="312" t="str">
        <f>[7]Mides!D883</f>
        <v>Chonay</v>
      </c>
      <c r="D891" s="313" t="str">
        <f>IF([7]Mides!F883=1,"X"," ")</f>
        <v xml:space="preserve"> </v>
      </c>
      <c r="E891" s="313" t="str">
        <f>IF([7]Mides!F883=2,"X"," ")</f>
        <v>X</v>
      </c>
      <c r="F891" s="314">
        <f>[7]Mides!B883</f>
        <v>2363118400101</v>
      </c>
      <c r="G891" s="313" t="str">
        <f>IF(AND([7]Mides!H883&gt;=1,[7]Mides!H883&lt;=14),"X"," ")</f>
        <v xml:space="preserve"> </v>
      </c>
      <c r="H891" s="313" t="str">
        <f>IF(AND([7]Mides!H883&gt;=14,[7]Mides!H883&lt;=30),"X"," ")</f>
        <v xml:space="preserve"> </v>
      </c>
      <c r="I891" s="313" t="str">
        <f>IF(AND([7]Mides!H883&gt;=31,[7]Mides!H883&lt;=60),"X","  ")</f>
        <v>X</v>
      </c>
      <c r="J891" s="313" t="str">
        <f>IF([7]Mides!H883&gt;60,"X", "  ")</f>
        <v xml:space="preserve">  </v>
      </c>
      <c r="K891" s="315">
        <f>[7]Mides!N883</f>
        <v>0</v>
      </c>
      <c r="L891" s="315">
        <f>[7]Mides!K883</f>
        <v>0</v>
      </c>
      <c r="M891" s="315">
        <f>[7]Mides!L883</f>
        <v>0</v>
      </c>
      <c r="N891" s="315" t="str">
        <f>[7]Mides!M883</f>
        <v>X</v>
      </c>
      <c r="O891" s="315">
        <f t="shared" si="13"/>
        <v>0</v>
      </c>
      <c r="P891" s="315" t="str">
        <f>[7]Mides!R883</f>
        <v>Guatemala</v>
      </c>
      <c r="Q891" s="315" t="str">
        <f>[7]Mides!S883</f>
        <v>Guatemala</v>
      </c>
      <c r="R891" s="10"/>
      <c r="S891" s="10"/>
      <c r="T891" s="10"/>
      <c r="U891" s="10"/>
      <c r="V891" s="10"/>
      <c r="W891" s="10"/>
      <c r="X891" s="10"/>
      <c r="Y891" s="10"/>
    </row>
    <row r="892" spans="2:25" ht="15.6" x14ac:dyDescent="0.3">
      <c r="B892" s="311" t="str">
        <f>[7]Mides!E884</f>
        <v>Jheymi</v>
      </c>
      <c r="C892" s="312" t="str">
        <f>[7]Mides!D884</f>
        <v>Osorio</v>
      </c>
      <c r="D892" s="313" t="str">
        <f>IF([7]Mides!F884=1,"X"," ")</f>
        <v>X</v>
      </c>
      <c r="E892" s="313" t="str">
        <f>IF([7]Mides!F884=2,"X"," ")</f>
        <v xml:space="preserve"> </v>
      </c>
      <c r="F892" s="314">
        <f>[7]Mides!B884</f>
        <v>1623897870101</v>
      </c>
      <c r="G892" s="313" t="str">
        <f>IF(AND([7]Mides!H884&gt;=1,[7]Mides!H884&lt;=14),"X"," ")</f>
        <v xml:space="preserve"> </v>
      </c>
      <c r="H892" s="313" t="str">
        <f>IF(AND([7]Mides!H884&gt;=14,[7]Mides!H884&lt;=30),"X"," ")</f>
        <v>X</v>
      </c>
      <c r="I892" s="313" t="str">
        <f>IF(AND([7]Mides!H884&gt;=31,[7]Mides!H884&lt;=60),"X","  ")</f>
        <v xml:space="preserve">  </v>
      </c>
      <c r="J892" s="313" t="str">
        <f>IF([7]Mides!H884&gt;60,"X", "  ")</f>
        <v xml:space="preserve">  </v>
      </c>
      <c r="K892" s="315">
        <f>[7]Mides!N884</f>
        <v>0</v>
      </c>
      <c r="L892" s="315">
        <f>[7]Mides!K884</f>
        <v>0</v>
      </c>
      <c r="M892" s="315">
        <f>[7]Mides!L884</f>
        <v>0</v>
      </c>
      <c r="N892" s="315" t="str">
        <f>[7]Mides!M884</f>
        <v>X</v>
      </c>
      <c r="O892" s="315">
        <f t="shared" si="13"/>
        <v>0</v>
      </c>
      <c r="P892" s="315" t="str">
        <f>[7]Mides!R884</f>
        <v>Guatemala</v>
      </c>
      <c r="Q892" s="315" t="str">
        <f>[7]Mides!S884</f>
        <v>Guatemala</v>
      </c>
      <c r="R892" s="10"/>
      <c r="S892" s="10"/>
      <c r="T892" s="10"/>
      <c r="U892" s="10"/>
      <c r="V892" s="10"/>
      <c r="W892" s="10"/>
      <c r="X892" s="10"/>
      <c r="Y892" s="10"/>
    </row>
    <row r="893" spans="2:25" ht="15.6" x14ac:dyDescent="0.3">
      <c r="B893" s="311" t="str">
        <f>[7]Mides!E885</f>
        <v>Josseline</v>
      </c>
      <c r="C893" s="312" t="str">
        <f>[7]Mides!D885</f>
        <v>Camey</v>
      </c>
      <c r="D893" s="313" t="str">
        <f>IF([7]Mides!F885=1,"X"," ")</f>
        <v>X</v>
      </c>
      <c r="E893" s="313" t="str">
        <f>IF([7]Mides!F885=2,"X"," ")</f>
        <v xml:space="preserve"> </v>
      </c>
      <c r="F893" s="314">
        <f>[7]Mides!B885</f>
        <v>3019308210101</v>
      </c>
      <c r="G893" s="313" t="str">
        <f>IF(AND([7]Mides!H885&gt;=1,[7]Mides!H885&lt;=14),"X"," ")</f>
        <v xml:space="preserve"> </v>
      </c>
      <c r="H893" s="313" t="str">
        <f>IF(AND([7]Mides!H885&gt;=14,[7]Mides!H885&lt;=30),"X"," ")</f>
        <v>X</v>
      </c>
      <c r="I893" s="313" t="str">
        <f>IF(AND([7]Mides!H885&gt;=31,[7]Mides!H885&lt;=60),"X","  ")</f>
        <v xml:space="preserve">  </v>
      </c>
      <c r="J893" s="313" t="str">
        <f>IF([7]Mides!H885&gt;60,"X", "  ")</f>
        <v xml:space="preserve">  </v>
      </c>
      <c r="K893" s="315">
        <f>[7]Mides!N885</f>
        <v>0</v>
      </c>
      <c r="L893" s="315">
        <f>[7]Mides!K885</f>
        <v>0</v>
      </c>
      <c r="M893" s="315">
        <f>[7]Mides!L885</f>
        <v>0</v>
      </c>
      <c r="N893" s="315" t="str">
        <f>[7]Mides!M885</f>
        <v>X</v>
      </c>
      <c r="O893" s="315">
        <f t="shared" si="13"/>
        <v>0</v>
      </c>
      <c r="P893" s="315" t="str">
        <f>[7]Mides!R885</f>
        <v>Guatemala</v>
      </c>
      <c r="Q893" s="315" t="str">
        <f>[7]Mides!S885</f>
        <v>Guatemala</v>
      </c>
      <c r="R893" s="10"/>
      <c r="S893" s="10"/>
      <c r="T893" s="10"/>
      <c r="U893" s="10"/>
      <c r="V893" s="10"/>
      <c r="W893" s="10"/>
      <c r="X893" s="10"/>
      <c r="Y893" s="10"/>
    </row>
    <row r="894" spans="2:25" ht="15.6" x14ac:dyDescent="0.3">
      <c r="B894" s="311" t="str">
        <f>[7]Mides!E886</f>
        <v xml:space="preserve">Jose </v>
      </c>
      <c r="C894" s="312" t="str">
        <f>[7]Mides!D886</f>
        <v>Lopéz</v>
      </c>
      <c r="D894" s="313" t="str">
        <f>IF([7]Mides!F886=1,"X"," ")</f>
        <v xml:space="preserve"> </v>
      </c>
      <c r="E894" s="313" t="str">
        <f>IF([7]Mides!F886=2,"X"," ")</f>
        <v>X</v>
      </c>
      <c r="F894" s="314">
        <f>[7]Mides!B886</f>
        <v>2939641730101</v>
      </c>
      <c r="G894" s="313" t="str">
        <f>IF(AND([7]Mides!H886&gt;=1,[7]Mides!H886&lt;=14),"X"," ")</f>
        <v xml:space="preserve"> </v>
      </c>
      <c r="H894" s="313" t="str">
        <f>IF(AND([7]Mides!H886&gt;=14,[7]Mides!H886&lt;=30),"X"," ")</f>
        <v>X</v>
      </c>
      <c r="I894" s="313" t="str">
        <f>IF(AND([7]Mides!H886&gt;=31,[7]Mides!H886&lt;=60),"X","  ")</f>
        <v xml:space="preserve">  </v>
      </c>
      <c r="J894" s="313" t="str">
        <f>IF([7]Mides!H886&gt;60,"X", "  ")</f>
        <v xml:space="preserve">  </v>
      </c>
      <c r="K894" s="315">
        <f>[7]Mides!N886</f>
        <v>0</v>
      </c>
      <c r="L894" s="315">
        <f>[7]Mides!K886</f>
        <v>0</v>
      </c>
      <c r="M894" s="315">
        <f>[7]Mides!L886</f>
        <v>0</v>
      </c>
      <c r="N894" s="315" t="str">
        <f>[7]Mides!M886</f>
        <v>X</v>
      </c>
      <c r="O894" s="315">
        <f t="shared" si="13"/>
        <v>0</v>
      </c>
      <c r="P894" s="315" t="str">
        <f>[7]Mides!R886</f>
        <v>Guatemala</v>
      </c>
      <c r="Q894" s="315" t="str">
        <f>[7]Mides!S886</f>
        <v>Guatemala</v>
      </c>
      <c r="R894" s="10"/>
      <c r="S894" s="10"/>
      <c r="T894" s="10"/>
      <c r="U894" s="10"/>
      <c r="V894" s="10"/>
      <c r="W894" s="10"/>
      <c r="X894" s="10"/>
      <c r="Y894" s="10"/>
    </row>
    <row r="895" spans="2:25" ht="15.6" x14ac:dyDescent="0.3">
      <c r="B895" s="311" t="str">
        <f>[7]Mides!E887</f>
        <v>Sthefanie</v>
      </c>
      <c r="C895" s="312" t="str">
        <f>[7]Mides!D887</f>
        <v>Cano</v>
      </c>
      <c r="D895" s="313" t="str">
        <f>IF([7]Mides!F887=1,"X"," ")</f>
        <v>X</v>
      </c>
      <c r="E895" s="313" t="str">
        <f>IF([7]Mides!F887=2,"X"," ")</f>
        <v xml:space="preserve"> </v>
      </c>
      <c r="F895" s="314">
        <f>[7]Mides!B887</f>
        <v>2994197620101</v>
      </c>
      <c r="G895" s="313" t="str">
        <f>IF(AND([7]Mides!H887&gt;=1,[7]Mides!H887&lt;=14),"X"," ")</f>
        <v xml:space="preserve"> </v>
      </c>
      <c r="H895" s="313" t="str">
        <f>IF(AND([7]Mides!H887&gt;=14,[7]Mides!H887&lt;=30),"X"," ")</f>
        <v>X</v>
      </c>
      <c r="I895" s="313" t="str">
        <f>IF(AND([7]Mides!H887&gt;=31,[7]Mides!H887&lt;=60),"X","  ")</f>
        <v xml:space="preserve">  </v>
      </c>
      <c r="J895" s="313" t="str">
        <f>IF([7]Mides!H887&gt;60,"X", "  ")</f>
        <v xml:space="preserve">  </v>
      </c>
      <c r="K895" s="315">
        <f>[7]Mides!N887</f>
        <v>0</v>
      </c>
      <c r="L895" s="315">
        <f>[7]Mides!K887</f>
        <v>0</v>
      </c>
      <c r="M895" s="315">
        <f>[7]Mides!L887</f>
        <v>0</v>
      </c>
      <c r="N895" s="315" t="str">
        <f>[7]Mides!M887</f>
        <v>X</v>
      </c>
      <c r="O895" s="315">
        <f t="shared" si="13"/>
        <v>0</v>
      </c>
      <c r="P895" s="315" t="str">
        <f>[7]Mides!R887</f>
        <v>Guatemala</v>
      </c>
      <c r="Q895" s="315" t="str">
        <f>[7]Mides!S887</f>
        <v>Guatemala</v>
      </c>
      <c r="R895" s="10"/>
      <c r="S895" s="10"/>
      <c r="T895" s="10"/>
      <c r="U895" s="10"/>
      <c r="V895" s="10"/>
      <c r="W895" s="10"/>
      <c r="X895" s="10"/>
      <c r="Y895" s="10"/>
    </row>
    <row r="896" spans="2:25" ht="15.6" x14ac:dyDescent="0.3">
      <c r="B896" s="311" t="str">
        <f>[7]Mides!E888</f>
        <v>Ricardo</v>
      </c>
      <c r="C896" s="312" t="str">
        <f>[7]Mides!D888</f>
        <v>Morán</v>
      </c>
      <c r="D896" s="313" t="str">
        <f>IF([7]Mides!F888=1,"X"," ")</f>
        <v xml:space="preserve"> </v>
      </c>
      <c r="E896" s="313" t="str">
        <f>IF([7]Mides!F888=2,"X"," ")</f>
        <v>X</v>
      </c>
      <c r="F896" s="314">
        <f>[7]Mides!B888</f>
        <v>2451148070101</v>
      </c>
      <c r="G896" s="313" t="str">
        <f>IF(AND([7]Mides!H888&gt;=1,[7]Mides!H888&lt;=14),"X"," ")</f>
        <v xml:space="preserve"> </v>
      </c>
      <c r="H896" s="313" t="str">
        <f>IF(AND([7]Mides!H888&gt;=14,[7]Mides!H888&lt;=30),"X"," ")</f>
        <v>X</v>
      </c>
      <c r="I896" s="313" t="str">
        <f>IF(AND([7]Mides!H888&gt;=31,[7]Mides!H888&lt;=60),"X","  ")</f>
        <v xml:space="preserve">  </v>
      </c>
      <c r="J896" s="313" t="str">
        <f>IF([7]Mides!H888&gt;60,"X", "  ")</f>
        <v xml:space="preserve">  </v>
      </c>
      <c r="K896" s="315">
        <f>[7]Mides!N888</f>
        <v>0</v>
      </c>
      <c r="L896" s="315">
        <f>[7]Mides!K888</f>
        <v>0</v>
      </c>
      <c r="M896" s="315">
        <f>[7]Mides!L888</f>
        <v>0</v>
      </c>
      <c r="N896" s="315" t="str">
        <f>[7]Mides!M888</f>
        <v>X</v>
      </c>
      <c r="O896" s="315">
        <f t="shared" si="13"/>
        <v>0</v>
      </c>
      <c r="P896" s="315" t="str">
        <f>[7]Mides!R888</f>
        <v>Guatemala</v>
      </c>
      <c r="Q896" s="315" t="str">
        <f>[7]Mides!S888</f>
        <v>Guatemala</v>
      </c>
      <c r="R896" s="10"/>
      <c r="S896" s="10"/>
      <c r="T896" s="10"/>
      <c r="U896" s="10"/>
      <c r="V896" s="10"/>
      <c r="W896" s="10"/>
      <c r="X896" s="10"/>
      <c r="Y896" s="10"/>
    </row>
    <row r="897" spans="2:25" ht="15.6" x14ac:dyDescent="0.3">
      <c r="B897" s="311" t="str">
        <f>[7]Mides!E889</f>
        <v>José</v>
      </c>
      <c r="C897" s="312" t="str">
        <f>[7]Mides!D889</f>
        <v>Carrillo</v>
      </c>
      <c r="D897" s="313" t="str">
        <f>IF([7]Mides!F889=1,"X"," ")</f>
        <v xml:space="preserve"> </v>
      </c>
      <c r="E897" s="313" t="str">
        <f>IF([7]Mides!F889=2,"X"," ")</f>
        <v>X</v>
      </c>
      <c r="F897" s="314">
        <f>[7]Mides!B889</f>
        <v>3014015780101</v>
      </c>
      <c r="G897" s="313" t="str">
        <f>IF(AND([7]Mides!H889&gt;=1,[7]Mides!H889&lt;=14),"X"," ")</f>
        <v>X</v>
      </c>
      <c r="H897" s="313" t="str">
        <f>IF(AND([7]Mides!H889&gt;=14,[7]Mides!H889&lt;=30),"X"," ")</f>
        <v>X</v>
      </c>
      <c r="I897" s="313" t="str">
        <f>IF(AND([7]Mides!H889&gt;=31,[7]Mides!H889&lt;=60),"X","  ")</f>
        <v xml:space="preserve">  </v>
      </c>
      <c r="J897" s="313" t="str">
        <f>IF([7]Mides!H889&gt;60,"X", "  ")</f>
        <v xml:space="preserve">  </v>
      </c>
      <c r="K897" s="315">
        <f>[7]Mides!N889</f>
        <v>0</v>
      </c>
      <c r="L897" s="315">
        <f>[7]Mides!K889</f>
        <v>0</v>
      </c>
      <c r="M897" s="315">
        <f>[7]Mides!L889</f>
        <v>0</v>
      </c>
      <c r="N897" s="315" t="str">
        <f>[7]Mides!M889</f>
        <v>X</v>
      </c>
      <c r="O897" s="315">
        <f t="shared" si="13"/>
        <v>0</v>
      </c>
      <c r="P897" s="315" t="str">
        <f>[7]Mides!R889</f>
        <v>Guatemala</v>
      </c>
      <c r="Q897" s="315" t="str">
        <f>[7]Mides!S889</f>
        <v>Guatemala</v>
      </c>
      <c r="R897" s="10"/>
      <c r="S897" s="10"/>
      <c r="T897" s="10"/>
      <c r="U897" s="10"/>
      <c r="V897" s="10"/>
      <c r="W897" s="10"/>
      <c r="X897" s="10"/>
      <c r="Y897" s="10"/>
    </row>
    <row r="898" spans="2:25" ht="15.6" x14ac:dyDescent="0.3">
      <c r="B898" s="311" t="str">
        <f>[7]Mides!E890</f>
        <v>Anthony</v>
      </c>
      <c r="C898" s="312" t="str">
        <f>[7]Mides!D890</f>
        <v>Balcárcel</v>
      </c>
      <c r="D898" s="313" t="str">
        <f>IF([7]Mides!F890=1,"X"," ")</f>
        <v xml:space="preserve"> </v>
      </c>
      <c r="E898" s="313" t="str">
        <f>IF([7]Mides!F890=2,"X"," ")</f>
        <v>X</v>
      </c>
      <c r="F898" s="314">
        <f>[7]Mides!B890</f>
        <v>2153241370101</v>
      </c>
      <c r="G898" s="313" t="str">
        <f>IF(AND([7]Mides!H890&gt;=1,[7]Mides!H890&lt;=14),"X"," ")</f>
        <v>X</v>
      </c>
      <c r="H898" s="313" t="str">
        <f>IF(AND([7]Mides!H890&gt;=14,[7]Mides!H890&lt;=30),"X"," ")</f>
        <v xml:space="preserve"> </v>
      </c>
      <c r="I898" s="313" t="str">
        <f>IF(AND([7]Mides!H890&gt;=31,[7]Mides!H890&lt;=60),"X","  ")</f>
        <v xml:space="preserve">  </v>
      </c>
      <c r="J898" s="313" t="str">
        <f>IF([7]Mides!H890&gt;60,"X", "  ")</f>
        <v xml:space="preserve">  </v>
      </c>
      <c r="K898" s="315">
        <f>[7]Mides!N890</f>
        <v>0</v>
      </c>
      <c r="L898" s="315">
        <f>[7]Mides!K890</f>
        <v>0</v>
      </c>
      <c r="M898" s="315">
        <f>[7]Mides!L890</f>
        <v>0</v>
      </c>
      <c r="N898" s="315" t="str">
        <f>[7]Mides!M890</f>
        <v>X</v>
      </c>
      <c r="O898" s="315">
        <f t="shared" si="13"/>
        <v>0</v>
      </c>
      <c r="P898" s="315" t="str">
        <f>[7]Mides!R890</f>
        <v>Guatemala</v>
      </c>
      <c r="Q898" s="315" t="str">
        <f>[7]Mides!S890</f>
        <v>Guatemala</v>
      </c>
      <c r="R898" s="10"/>
      <c r="S898" s="10"/>
      <c r="T898" s="10"/>
      <c r="U898" s="10"/>
      <c r="V898" s="10"/>
      <c r="W898" s="10"/>
      <c r="X898" s="10"/>
      <c r="Y898" s="10"/>
    </row>
    <row r="899" spans="2:25" ht="15.6" x14ac:dyDescent="0.3">
      <c r="B899" s="311" t="str">
        <f>[7]Mides!E891</f>
        <v>Andre</v>
      </c>
      <c r="C899" s="312" t="str">
        <f>[7]Mides!D891</f>
        <v>Carrillo</v>
      </c>
      <c r="D899" s="313" t="str">
        <f>IF([7]Mides!F891=1,"X"," ")</f>
        <v xml:space="preserve"> </v>
      </c>
      <c r="E899" s="313" t="str">
        <f>IF([7]Mides!F891=2,"X"," ")</f>
        <v>X</v>
      </c>
      <c r="F899" s="314">
        <f>[7]Mides!B891</f>
        <v>2055568920101</v>
      </c>
      <c r="G899" s="313" t="str">
        <f>IF(AND([7]Mides!H891&gt;=1,[7]Mides!H891&lt;=14),"X"," ")</f>
        <v>X</v>
      </c>
      <c r="H899" s="313" t="str">
        <f>IF(AND([7]Mides!H891&gt;=14,[7]Mides!H891&lt;=30),"X"," ")</f>
        <v xml:space="preserve"> </v>
      </c>
      <c r="I899" s="313" t="str">
        <f>IF(AND([7]Mides!H891&gt;=31,[7]Mides!H891&lt;=60),"X","  ")</f>
        <v xml:space="preserve">  </v>
      </c>
      <c r="J899" s="313" t="str">
        <f>IF([7]Mides!H891&gt;60,"X", "  ")</f>
        <v xml:space="preserve">  </v>
      </c>
      <c r="K899" s="315">
        <f>[7]Mides!N891</f>
        <v>0</v>
      </c>
      <c r="L899" s="315">
        <f>[7]Mides!K891</f>
        <v>0</v>
      </c>
      <c r="M899" s="315">
        <f>[7]Mides!L891</f>
        <v>0</v>
      </c>
      <c r="N899" s="315" t="str">
        <f>[7]Mides!M891</f>
        <v>X</v>
      </c>
      <c r="O899" s="315">
        <f t="shared" si="13"/>
        <v>0</v>
      </c>
      <c r="P899" s="315" t="str">
        <f>[7]Mides!R891</f>
        <v>Guatemala</v>
      </c>
      <c r="Q899" s="315" t="str">
        <f>[7]Mides!S891</f>
        <v>Guatemala</v>
      </c>
      <c r="R899" s="10"/>
      <c r="S899" s="10"/>
      <c r="T899" s="10"/>
      <c r="U899" s="10"/>
      <c r="V899" s="10"/>
      <c r="W899" s="10"/>
      <c r="X899" s="10"/>
      <c r="Y899" s="10"/>
    </row>
    <row r="900" spans="2:25" ht="15.6" x14ac:dyDescent="0.3">
      <c r="B900" s="311" t="str">
        <f>[7]Mides!E892</f>
        <v>Vanessa</v>
      </c>
      <c r="C900" s="312" t="str">
        <f>[7]Mides!D892</f>
        <v>López</v>
      </c>
      <c r="D900" s="313" t="str">
        <f>IF([7]Mides!F892=1,"X"," ")</f>
        <v>X</v>
      </c>
      <c r="E900" s="313" t="str">
        <f>IF([7]Mides!F892=2,"X"," ")</f>
        <v xml:space="preserve"> </v>
      </c>
      <c r="F900" s="314">
        <f>[7]Mides!B892</f>
        <v>0</v>
      </c>
      <c r="G900" s="313" t="str">
        <f>IF(AND([7]Mides!H892&gt;=1,[7]Mides!H892&lt;=14),"X"," ")</f>
        <v xml:space="preserve"> </v>
      </c>
      <c r="H900" s="313" t="str">
        <f>IF(AND([7]Mides!H892&gt;=14,[7]Mides!H892&lt;=30),"X"," ")</f>
        <v>X</v>
      </c>
      <c r="I900" s="313" t="str">
        <f>IF(AND([7]Mides!H892&gt;=31,[7]Mides!H892&lt;=60),"X","  ")</f>
        <v xml:space="preserve">  </v>
      </c>
      <c r="J900" s="313" t="str">
        <f>IF([7]Mides!H892&gt;60,"X", "  ")</f>
        <v xml:space="preserve">  </v>
      </c>
      <c r="K900" s="315">
        <f>[7]Mides!N892</f>
        <v>0</v>
      </c>
      <c r="L900" s="315">
        <f>[7]Mides!K892</f>
        <v>0</v>
      </c>
      <c r="M900" s="315">
        <f>[7]Mides!L892</f>
        <v>0</v>
      </c>
      <c r="N900" s="315" t="str">
        <f>[7]Mides!M892</f>
        <v>X</v>
      </c>
      <c r="O900" s="315">
        <f t="shared" si="13"/>
        <v>0</v>
      </c>
      <c r="P900" s="315" t="str">
        <f>[7]Mides!R892</f>
        <v>Guatemala</v>
      </c>
      <c r="Q900" s="315" t="str">
        <f>[7]Mides!S892</f>
        <v>Guatemala</v>
      </c>
      <c r="R900" s="10"/>
      <c r="S900" s="10"/>
      <c r="T900" s="10"/>
      <c r="U900" s="10"/>
      <c r="V900" s="10"/>
      <c r="W900" s="10"/>
      <c r="X900" s="10"/>
      <c r="Y900" s="10"/>
    </row>
    <row r="901" spans="2:25" ht="15.6" x14ac:dyDescent="0.3">
      <c r="B901" s="311" t="str">
        <f>[7]Mides!E893</f>
        <v>Kevin</v>
      </c>
      <c r="C901" s="312" t="str">
        <f>[7]Mides!D893</f>
        <v>López</v>
      </c>
      <c r="D901" s="313" t="str">
        <f>IF([7]Mides!F893=1,"X"," ")</f>
        <v xml:space="preserve"> </v>
      </c>
      <c r="E901" s="313" t="str">
        <f>IF([7]Mides!F893=2,"X"," ")</f>
        <v>X</v>
      </c>
      <c r="F901" s="314">
        <f>[7]Mides!B893</f>
        <v>3003151120101</v>
      </c>
      <c r="G901" s="313" t="str">
        <f>IF(AND([7]Mides!H893&gt;=1,[7]Mides!H893&lt;=14),"X"," ")</f>
        <v xml:space="preserve"> </v>
      </c>
      <c r="H901" s="313" t="str">
        <f>IF(AND([7]Mides!H893&gt;=14,[7]Mides!H893&lt;=30),"X"," ")</f>
        <v>X</v>
      </c>
      <c r="I901" s="313" t="str">
        <f>IF(AND([7]Mides!H893&gt;=31,[7]Mides!H893&lt;=60),"X","  ")</f>
        <v xml:space="preserve">  </v>
      </c>
      <c r="J901" s="313" t="str">
        <f>IF([7]Mides!H893&gt;60,"X", "  ")</f>
        <v xml:space="preserve">  </v>
      </c>
      <c r="K901" s="315">
        <f>[7]Mides!N893</f>
        <v>0</v>
      </c>
      <c r="L901" s="315">
        <f>[7]Mides!K893</f>
        <v>0</v>
      </c>
      <c r="M901" s="315">
        <f>[7]Mides!L893</f>
        <v>0</v>
      </c>
      <c r="N901" s="315" t="str">
        <f>[7]Mides!M893</f>
        <v>X</v>
      </c>
      <c r="O901" s="315">
        <f t="shared" si="13"/>
        <v>0</v>
      </c>
      <c r="P901" s="315" t="str">
        <f>[7]Mides!R893</f>
        <v>Guatemala</v>
      </c>
      <c r="Q901" s="315" t="str">
        <f>[7]Mides!S893</f>
        <v>Guatemala</v>
      </c>
      <c r="R901" s="10"/>
      <c r="S901" s="10"/>
      <c r="T901" s="10"/>
      <c r="U901" s="10"/>
      <c r="V901" s="10"/>
      <c r="W901" s="10"/>
      <c r="X901" s="10"/>
      <c r="Y901" s="10"/>
    </row>
    <row r="902" spans="2:25" ht="15.6" x14ac:dyDescent="0.3">
      <c r="B902" s="311" t="str">
        <f>[7]Mides!E894</f>
        <v>Nelly</v>
      </c>
      <c r="C902" s="312" t="str">
        <f>[7]Mides!D894</f>
        <v>Lopez</v>
      </c>
      <c r="D902" s="313" t="str">
        <f>IF([7]Mides!F894=1,"X"," ")</f>
        <v>X</v>
      </c>
      <c r="E902" s="313" t="str">
        <f>IF([7]Mides!F894=2,"X"," ")</f>
        <v xml:space="preserve"> </v>
      </c>
      <c r="F902" s="314">
        <f>[7]Mides!B894</f>
        <v>0</v>
      </c>
      <c r="G902" s="313" t="str">
        <f>IF(AND([7]Mides!H894&gt;=1,[7]Mides!H894&lt;=14),"X"," ")</f>
        <v>X</v>
      </c>
      <c r="H902" s="313" t="str">
        <f>IF(AND([7]Mides!H894&gt;=14,[7]Mides!H894&lt;=30),"X"," ")</f>
        <v>X</v>
      </c>
      <c r="I902" s="313" t="str">
        <f>IF(AND([7]Mides!H894&gt;=31,[7]Mides!H894&lt;=60),"X","  ")</f>
        <v xml:space="preserve">  </v>
      </c>
      <c r="J902" s="313" t="str">
        <f>IF([7]Mides!H894&gt;60,"X", "  ")</f>
        <v xml:space="preserve">  </v>
      </c>
      <c r="K902" s="315">
        <f>[7]Mides!N894</f>
        <v>0</v>
      </c>
      <c r="L902" s="315">
        <f>[7]Mides!K894</f>
        <v>0</v>
      </c>
      <c r="M902" s="315">
        <f>[7]Mides!L894</f>
        <v>0</v>
      </c>
      <c r="N902" s="315" t="str">
        <f>[7]Mides!M894</f>
        <v>X</v>
      </c>
      <c r="O902" s="315">
        <f t="shared" si="13"/>
        <v>0</v>
      </c>
      <c r="P902" s="315" t="str">
        <f>[7]Mides!R894</f>
        <v>Guatemala</v>
      </c>
      <c r="Q902" s="315" t="str">
        <f>[7]Mides!S894</f>
        <v>Guatemala</v>
      </c>
      <c r="R902" s="10"/>
      <c r="S902" s="10"/>
      <c r="T902" s="10"/>
      <c r="U902" s="10"/>
      <c r="V902" s="10"/>
      <c r="W902" s="10"/>
      <c r="X902" s="10"/>
      <c r="Y902" s="10"/>
    </row>
    <row r="903" spans="2:25" ht="15.6" x14ac:dyDescent="0.3">
      <c r="B903" s="311" t="str">
        <f>[7]Mides!E895</f>
        <v>Dilan</v>
      </c>
      <c r="C903" s="312" t="str">
        <f>[7]Mides!D895</f>
        <v>Lopez</v>
      </c>
      <c r="D903" s="313" t="str">
        <f>IF([7]Mides!F895=1,"X"," ")</f>
        <v xml:space="preserve"> </v>
      </c>
      <c r="E903" s="313" t="str">
        <f>IF([7]Mides!F895=2,"X"," ")</f>
        <v>X</v>
      </c>
      <c r="F903" s="314">
        <f>[7]Mides!B895</f>
        <v>0</v>
      </c>
      <c r="G903" s="313" t="str">
        <f>IF(AND([7]Mides!H895&gt;=1,[7]Mides!H895&lt;=14),"X"," ")</f>
        <v xml:space="preserve"> </v>
      </c>
      <c r="H903" s="313" t="str">
        <f>IF(AND([7]Mides!H895&gt;=14,[7]Mides!H895&lt;=30),"X"," ")</f>
        <v>X</v>
      </c>
      <c r="I903" s="313" t="str">
        <f>IF(AND([7]Mides!H895&gt;=31,[7]Mides!H895&lt;=60),"X","  ")</f>
        <v xml:space="preserve">  </v>
      </c>
      <c r="J903" s="313" t="str">
        <f>IF([7]Mides!H895&gt;60,"X", "  ")</f>
        <v xml:space="preserve">  </v>
      </c>
      <c r="K903" s="315">
        <f>[7]Mides!N895</f>
        <v>0</v>
      </c>
      <c r="L903" s="315">
        <f>[7]Mides!K895</f>
        <v>0</v>
      </c>
      <c r="M903" s="315">
        <f>[7]Mides!L895</f>
        <v>0</v>
      </c>
      <c r="N903" s="315" t="str">
        <f>[7]Mides!M895</f>
        <v>X</v>
      </c>
      <c r="O903" s="315">
        <f t="shared" si="13"/>
        <v>0</v>
      </c>
      <c r="P903" s="315" t="str">
        <f>[7]Mides!R895</f>
        <v>Guatemala</v>
      </c>
      <c r="Q903" s="315" t="str">
        <f>[7]Mides!S895</f>
        <v>Guatemala</v>
      </c>
      <c r="R903" s="10"/>
      <c r="S903" s="10"/>
      <c r="T903" s="10"/>
      <c r="U903" s="10"/>
      <c r="V903" s="10"/>
      <c r="W903" s="10"/>
      <c r="X903" s="10"/>
      <c r="Y903" s="10"/>
    </row>
    <row r="904" spans="2:25" ht="15.6" x14ac:dyDescent="0.3">
      <c r="B904" s="311" t="str">
        <f>[7]Mides!E896</f>
        <v>Cristian</v>
      </c>
      <c r="C904" s="312" t="str">
        <f>[7]Mides!D896</f>
        <v>Rosales</v>
      </c>
      <c r="D904" s="313" t="str">
        <f>IF([7]Mides!F896=1,"X"," ")</f>
        <v xml:space="preserve"> </v>
      </c>
      <c r="E904" s="313" t="str">
        <f>IF([7]Mides!F896=2,"X"," ")</f>
        <v>X</v>
      </c>
      <c r="F904" s="314">
        <f>[7]Mides!B896</f>
        <v>2940720120101</v>
      </c>
      <c r="G904" s="313" t="str">
        <f>IF(AND([7]Mides!H896&gt;=1,[7]Mides!H896&lt;=14),"X"," ")</f>
        <v xml:space="preserve"> </v>
      </c>
      <c r="H904" s="313" t="str">
        <f>IF(AND([7]Mides!H896&gt;=14,[7]Mides!H896&lt;=30),"X"," ")</f>
        <v>X</v>
      </c>
      <c r="I904" s="313" t="str">
        <f>IF(AND([7]Mides!H896&gt;=31,[7]Mides!H896&lt;=60),"X","  ")</f>
        <v xml:space="preserve">  </v>
      </c>
      <c r="J904" s="313" t="str">
        <f>IF([7]Mides!H896&gt;60,"X", "  ")</f>
        <v xml:space="preserve">  </v>
      </c>
      <c r="K904" s="315">
        <f>[7]Mides!N896</f>
        <v>0</v>
      </c>
      <c r="L904" s="315">
        <f>[7]Mides!K896</f>
        <v>0</v>
      </c>
      <c r="M904" s="315">
        <f>[7]Mides!L896</f>
        <v>0</v>
      </c>
      <c r="N904" s="315" t="str">
        <f>[7]Mides!M896</f>
        <v>X</v>
      </c>
      <c r="O904" s="315">
        <f t="shared" si="13"/>
        <v>0</v>
      </c>
      <c r="P904" s="315" t="str">
        <f>[7]Mides!R896</f>
        <v>Guatemala</v>
      </c>
      <c r="Q904" s="315" t="str">
        <f>[7]Mides!S896</f>
        <v>Guatemala</v>
      </c>
      <c r="R904" s="10"/>
      <c r="S904" s="10"/>
      <c r="T904" s="10"/>
      <c r="U904" s="10"/>
      <c r="V904" s="10"/>
      <c r="W904" s="10"/>
      <c r="X904" s="10"/>
      <c r="Y904" s="10"/>
    </row>
    <row r="905" spans="2:25" ht="15.6" x14ac:dyDescent="0.3">
      <c r="B905" s="311" t="str">
        <f>[7]Mides!E897</f>
        <v>Jackelin</v>
      </c>
      <c r="C905" s="312" t="str">
        <f>[7]Mides!D897</f>
        <v>Ventura</v>
      </c>
      <c r="D905" s="313" t="str">
        <f>IF([7]Mides!F897=1,"X"," ")</f>
        <v>X</v>
      </c>
      <c r="E905" s="313" t="str">
        <f>IF([7]Mides!F897=2,"X"," ")</f>
        <v xml:space="preserve"> </v>
      </c>
      <c r="F905" s="314">
        <f>[7]Mides!B897</f>
        <v>0</v>
      </c>
      <c r="G905" s="313" t="str">
        <f>IF(AND([7]Mides!H897&gt;=1,[7]Mides!H897&lt;=14),"X"," ")</f>
        <v xml:space="preserve"> </v>
      </c>
      <c r="H905" s="313" t="str">
        <f>IF(AND([7]Mides!H897&gt;=14,[7]Mides!H897&lt;=30),"X"," ")</f>
        <v>X</v>
      </c>
      <c r="I905" s="313" t="str">
        <f>IF(AND([7]Mides!H897&gt;=31,[7]Mides!H897&lt;=60),"X","  ")</f>
        <v xml:space="preserve">  </v>
      </c>
      <c r="J905" s="313" t="str">
        <f>IF([7]Mides!H897&gt;60,"X", "  ")</f>
        <v xml:space="preserve">  </v>
      </c>
      <c r="K905" s="315">
        <f>[7]Mides!N897</f>
        <v>0</v>
      </c>
      <c r="L905" s="315">
        <f>[7]Mides!K897</f>
        <v>0</v>
      </c>
      <c r="M905" s="315">
        <f>[7]Mides!L897</f>
        <v>0</v>
      </c>
      <c r="N905" s="315" t="str">
        <f>[7]Mides!M897</f>
        <v>X</v>
      </c>
      <c r="O905" s="315">
        <f t="shared" si="13"/>
        <v>0</v>
      </c>
      <c r="P905" s="315" t="str">
        <f>[7]Mides!R897</f>
        <v>Guatemala</v>
      </c>
      <c r="Q905" s="315" t="str">
        <f>[7]Mides!S897</f>
        <v>Guatemala</v>
      </c>
      <c r="R905" s="10"/>
      <c r="S905" s="10"/>
      <c r="T905" s="10"/>
      <c r="U905" s="10"/>
      <c r="V905" s="10"/>
      <c r="W905" s="10"/>
      <c r="X905" s="10"/>
      <c r="Y905" s="10"/>
    </row>
    <row r="906" spans="2:25" ht="15.6" x14ac:dyDescent="0.3">
      <c r="B906" s="311" t="str">
        <f>[7]Mides!E898</f>
        <v>Nayeli</v>
      </c>
      <c r="C906" s="312" t="str">
        <f>[7]Mides!D898</f>
        <v>Palacios</v>
      </c>
      <c r="D906" s="313" t="str">
        <f>IF([7]Mides!F898=1,"X"," ")</f>
        <v>X</v>
      </c>
      <c r="E906" s="313" t="str">
        <f>IF([7]Mides!F898=2,"X"," ")</f>
        <v xml:space="preserve"> </v>
      </c>
      <c r="F906" s="314">
        <f>[7]Mides!B898</f>
        <v>3009131840101</v>
      </c>
      <c r="G906" s="313" t="str">
        <f>IF(AND([7]Mides!H898&gt;=1,[7]Mides!H898&lt;=14),"X"," ")</f>
        <v xml:space="preserve"> </v>
      </c>
      <c r="H906" s="313" t="str">
        <f>IF(AND([7]Mides!H898&gt;=14,[7]Mides!H898&lt;=30),"X"," ")</f>
        <v>X</v>
      </c>
      <c r="I906" s="313" t="str">
        <f>IF(AND([7]Mides!H898&gt;=31,[7]Mides!H898&lt;=60),"X","  ")</f>
        <v xml:space="preserve">  </v>
      </c>
      <c r="J906" s="313" t="str">
        <f>IF([7]Mides!H898&gt;60,"X", "  ")</f>
        <v xml:space="preserve">  </v>
      </c>
      <c r="K906" s="315">
        <f>[7]Mides!N898</f>
        <v>0</v>
      </c>
      <c r="L906" s="315">
        <f>[7]Mides!K898</f>
        <v>0</v>
      </c>
      <c r="M906" s="315">
        <f>[7]Mides!L898</f>
        <v>0</v>
      </c>
      <c r="N906" s="315" t="str">
        <f>[7]Mides!M898</f>
        <v>X</v>
      </c>
      <c r="O906" s="315">
        <f t="shared" si="13"/>
        <v>0</v>
      </c>
      <c r="P906" s="315" t="str">
        <f>[7]Mides!R898</f>
        <v>Guatemala</v>
      </c>
      <c r="Q906" s="315" t="str">
        <f>[7]Mides!S898</f>
        <v>Guatemala</v>
      </c>
      <c r="R906" s="10"/>
      <c r="S906" s="10"/>
      <c r="T906" s="10"/>
      <c r="U906" s="10"/>
      <c r="V906" s="10"/>
      <c r="W906" s="10"/>
      <c r="X906" s="10"/>
      <c r="Y906" s="10"/>
    </row>
    <row r="907" spans="2:25" ht="15.6" x14ac:dyDescent="0.3">
      <c r="B907" s="311" t="str">
        <f>[7]Mides!E899</f>
        <v>Kewin</v>
      </c>
      <c r="C907" s="312" t="str">
        <f>[7]Mides!D899</f>
        <v xml:space="preserve">Gramajo </v>
      </c>
      <c r="D907" s="313" t="str">
        <f>IF([7]Mides!F899=1,"X"," ")</f>
        <v xml:space="preserve"> </v>
      </c>
      <c r="E907" s="313" t="str">
        <f>IF([7]Mides!F899=2,"X"," ")</f>
        <v>X</v>
      </c>
      <c r="F907" s="314">
        <f>[7]Mides!B899</f>
        <v>2730678500101</v>
      </c>
      <c r="G907" s="313" t="str">
        <f>IF(AND([7]Mides!H899&gt;=1,[7]Mides!H899&lt;=14),"X"," ")</f>
        <v xml:space="preserve"> </v>
      </c>
      <c r="H907" s="313" t="str">
        <f>IF(AND([7]Mides!H899&gt;=14,[7]Mides!H899&lt;=30),"X"," ")</f>
        <v>X</v>
      </c>
      <c r="I907" s="313" t="str">
        <f>IF(AND([7]Mides!H899&gt;=31,[7]Mides!H899&lt;=60),"X","  ")</f>
        <v xml:space="preserve">  </v>
      </c>
      <c r="J907" s="313" t="str">
        <f>IF([7]Mides!H899&gt;60,"X", "  ")</f>
        <v xml:space="preserve">  </v>
      </c>
      <c r="K907" s="315">
        <f>[7]Mides!N899</f>
        <v>0</v>
      </c>
      <c r="L907" s="315">
        <f>[7]Mides!K899</f>
        <v>0</v>
      </c>
      <c r="M907" s="315">
        <f>[7]Mides!L899</f>
        <v>0</v>
      </c>
      <c r="N907" s="315" t="str">
        <f>[7]Mides!M899</f>
        <v>X</v>
      </c>
      <c r="O907" s="315">
        <f t="shared" si="13"/>
        <v>0</v>
      </c>
      <c r="P907" s="315" t="str">
        <f>[7]Mides!R899</f>
        <v>Guatemala</v>
      </c>
      <c r="Q907" s="315" t="str">
        <f>[7]Mides!S899</f>
        <v>Guatemala</v>
      </c>
      <c r="R907" s="10"/>
      <c r="S907" s="10"/>
      <c r="T907" s="10"/>
      <c r="U907" s="10"/>
      <c r="V907" s="10"/>
      <c r="W907" s="10"/>
      <c r="X907" s="10"/>
      <c r="Y907" s="10"/>
    </row>
    <row r="908" spans="2:25" ht="15.6" x14ac:dyDescent="0.3">
      <c r="B908" s="311" t="str">
        <f>[7]Mides!E900</f>
        <v>Angel</v>
      </c>
      <c r="C908" s="312" t="str">
        <f>[7]Mides!D900</f>
        <v>Avendaño</v>
      </c>
      <c r="D908" s="313" t="str">
        <f>IF([7]Mides!F900=1,"X"," ")</f>
        <v xml:space="preserve"> </v>
      </c>
      <c r="E908" s="313" t="str">
        <f>IF([7]Mides!F900=2,"X"," ")</f>
        <v>X</v>
      </c>
      <c r="F908" s="314">
        <f>[7]Mides!B900</f>
        <v>2805396570101</v>
      </c>
      <c r="G908" s="313" t="str">
        <f>IF(AND([7]Mides!H900&gt;=1,[7]Mides!H900&lt;=14),"X"," ")</f>
        <v xml:space="preserve"> </v>
      </c>
      <c r="H908" s="313" t="str">
        <f>IF(AND([7]Mides!H900&gt;=14,[7]Mides!H900&lt;=30),"X"," ")</f>
        <v>X</v>
      </c>
      <c r="I908" s="313" t="str">
        <f>IF(AND([7]Mides!H900&gt;=31,[7]Mides!H900&lt;=60),"X","  ")</f>
        <v xml:space="preserve">  </v>
      </c>
      <c r="J908" s="313" t="str">
        <f>IF([7]Mides!H900&gt;60,"X", "  ")</f>
        <v xml:space="preserve">  </v>
      </c>
      <c r="K908" s="315">
        <f>[7]Mides!N900</f>
        <v>0</v>
      </c>
      <c r="L908" s="315">
        <f>[7]Mides!K900</f>
        <v>0</v>
      </c>
      <c r="M908" s="315">
        <f>[7]Mides!L900</f>
        <v>0</v>
      </c>
      <c r="N908" s="315" t="str">
        <f>[7]Mides!M900</f>
        <v>X</v>
      </c>
      <c r="O908" s="315">
        <f t="shared" si="13"/>
        <v>0</v>
      </c>
      <c r="P908" s="315" t="str">
        <f>[7]Mides!R900</f>
        <v>Guatemala</v>
      </c>
      <c r="Q908" s="315" t="str">
        <f>[7]Mides!S900</f>
        <v>Guatemala</v>
      </c>
      <c r="R908" s="10"/>
      <c r="S908" s="10"/>
      <c r="T908" s="10"/>
      <c r="U908" s="10"/>
      <c r="V908" s="10"/>
      <c r="W908" s="10"/>
      <c r="X908" s="10"/>
      <c r="Y908" s="10"/>
    </row>
    <row r="909" spans="2:25" ht="15.6" x14ac:dyDescent="0.3">
      <c r="B909" s="311" t="str">
        <f>[7]Mides!E901</f>
        <v>Jeremy</v>
      </c>
      <c r="C909" s="312" t="str">
        <f>[7]Mides!D901</f>
        <v>Sumalé</v>
      </c>
      <c r="D909" s="313" t="str">
        <f>IF([7]Mides!F901=1,"X"," ")</f>
        <v xml:space="preserve"> </v>
      </c>
      <c r="E909" s="313" t="str">
        <f>IF([7]Mides!F901=2,"X"," ")</f>
        <v>X</v>
      </c>
      <c r="F909" s="314">
        <f>[7]Mides!B901</f>
        <v>0</v>
      </c>
      <c r="G909" s="313" t="str">
        <f>IF(AND([7]Mides!H901&gt;=1,[7]Mides!H901&lt;=14),"X"," ")</f>
        <v xml:space="preserve"> </v>
      </c>
      <c r="H909" s="313" t="str">
        <f>IF(AND([7]Mides!H901&gt;=14,[7]Mides!H901&lt;=30),"X"," ")</f>
        <v>X</v>
      </c>
      <c r="I909" s="313" t="str">
        <f>IF(AND([7]Mides!H901&gt;=31,[7]Mides!H901&lt;=60),"X","  ")</f>
        <v xml:space="preserve">  </v>
      </c>
      <c r="J909" s="313" t="str">
        <f>IF([7]Mides!H901&gt;60,"X", "  ")</f>
        <v xml:space="preserve">  </v>
      </c>
      <c r="K909" s="315">
        <f>[7]Mides!N901</f>
        <v>0</v>
      </c>
      <c r="L909" s="315">
        <f>[7]Mides!K901</f>
        <v>0</v>
      </c>
      <c r="M909" s="315">
        <f>[7]Mides!L901</f>
        <v>0</v>
      </c>
      <c r="N909" s="315" t="str">
        <f>[7]Mides!M901</f>
        <v>X</v>
      </c>
      <c r="O909" s="315">
        <f t="shared" si="13"/>
        <v>0</v>
      </c>
      <c r="P909" s="315" t="str">
        <f>[7]Mides!R901</f>
        <v>Guatemala</v>
      </c>
      <c r="Q909" s="315" t="str">
        <f>[7]Mides!S901</f>
        <v>Guatemala</v>
      </c>
      <c r="R909" s="10"/>
      <c r="S909" s="10"/>
      <c r="T909" s="10"/>
      <c r="U909" s="10"/>
      <c r="V909" s="10"/>
      <c r="W909" s="10"/>
      <c r="X909" s="10"/>
      <c r="Y909" s="10"/>
    </row>
    <row r="910" spans="2:25" ht="15.6" x14ac:dyDescent="0.3">
      <c r="B910" s="311" t="str">
        <f>[7]Mides!E902</f>
        <v>Brallan</v>
      </c>
      <c r="C910" s="312" t="str">
        <f>[7]Mides!D902</f>
        <v>Bámaca</v>
      </c>
      <c r="D910" s="313" t="str">
        <f>IF([7]Mides!F902=1,"X"," ")</f>
        <v xml:space="preserve"> </v>
      </c>
      <c r="E910" s="313" t="str">
        <f>IF([7]Mides!F902=2,"X"," ")</f>
        <v>X</v>
      </c>
      <c r="F910" s="314">
        <f>[7]Mides!B902</f>
        <v>0</v>
      </c>
      <c r="G910" s="313" t="str">
        <f>IF(AND([7]Mides!H902&gt;=1,[7]Mides!H902&lt;=14),"X"," ")</f>
        <v xml:space="preserve"> </v>
      </c>
      <c r="H910" s="313" t="str">
        <f>IF(AND([7]Mides!H902&gt;=14,[7]Mides!H902&lt;=30),"X"," ")</f>
        <v>X</v>
      </c>
      <c r="I910" s="313" t="str">
        <f>IF(AND([7]Mides!H902&gt;=31,[7]Mides!H902&lt;=60),"X","  ")</f>
        <v xml:space="preserve">  </v>
      </c>
      <c r="J910" s="313" t="str">
        <f>IF([7]Mides!H902&gt;60,"X", "  ")</f>
        <v xml:space="preserve">  </v>
      </c>
      <c r="K910" s="315">
        <f>[7]Mides!N902</f>
        <v>0</v>
      </c>
      <c r="L910" s="315">
        <f>[7]Mides!K902</f>
        <v>0</v>
      </c>
      <c r="M910" s="315">
        <f>[7]Mides!L902</f>
        <v>0</v>
      </c>
      <c r="N910" s="315" t="str">
        <f>[7]Mides!M902</f>
        <v>X</v>
      </c>
      <c r="O910" s="315">
        <f t="shared" si="13"/>
        <v>0</v>
      </c>
      <c r="P910" s="315" t="str">
        <f>[7]Mides!R902</f>
        <v>Guatemala</v>
      </c>
      <c r="Q910" s="315" t="str">
        <f>[7]Mides!S902</f>
        <v>Guatemala</v>
      </c>
      <c r="R910" s="10"/>
      <c r="S910" s="10"/>
      <c r="T910" s="10"/>
      <c r="U910" s="10"/>
      <c r="V910" s="10"/>
      <c r="W910" s="10"/>
      <c r="X910" s="10"/>
      <c r="Y910" s="10"/>
    </row>
    <row r="911" spans="2:25" ht="15.6" x14ac:dyDescent="0.3">
      <c r="B911" s="311" t="str">
        <f>[7]Mides!E903</f>
        <v>Nelson</v>
      </c>
      <c r="C911" s="312" t="str">
        <f>[7]Mides!D903</f>
        <v>Xocoxic</v>
      </c>
      <c r="D911" s="313" t="str">
        <f>IF([7]Mides!F903=1,"X"," ")</f>
        <v xml:space="preserve"> </v>
      </c>
      <c r="E911" s="313" t="str">
        <f>IF([7]Mides!F903=2,"X"," ")</f>
        <v>X</v>
      </c>
      <c r="F911" s="314">
        <f>[7]Mides!B903</f>
        <v>3021036590101</v>
      </c>
      <c r="G911" s="313" t="str">
        <f>IF(AND([7]Mides!H903&gt;=1,[7]Mides!H903&lt;=14),"X"," ")</f>
        <v xml:space="preserve"> </v>
      </c>
      <c r="H911" s="313" t="str">
        <f>IF(AND([7]Mides!H903&gt;=14,[7]Mides!H903&lt;=30),"X"," ")</f>
        <v>X</v>
      </c>
      <c r="I911" s="313" t="str">
        <f>IF(AND([7]Mides!H903&gt;=31,[7]Mides!H903&lt;=60),"X","  ")</f>
        <v xml:space="preserve">  </v>
      </c>
      <c r="J911" s="313" t="str">
        <f>IF([7]Mides!H903&gt;60,"X", "  ")</f>
        <v xml:space="preserve">  </v>
      </c>
      <c r="K911" s="315">
        <f>[7]Mides!N903</f>
        <v>0</v>
      </c>
      <c r="L911" s="315">
        <f>[7]Mides!K903</f>
        <v>0</v>
      </c>
      <c r="M911" s="315">
        <f>[7]Mides!L903</f>
        <v>0</v>
      </c>
      <c r="N911" s="315" t="str">
        <f>[7]Mides!M903</f>
        <v>X</v>
      </c>
      <c r="O911" s="315">
        <f t="shared" ref="O911:O913" si="14">SUM(K911:N911)</f>
        <v>0</v>
      </c>
      <c r="P911" s="315" t="str">
        <f>[7]Mides!R903</f>
        <v>Guatemala</v>
      </c>
      <c r="Q911" s="315" t="str">
        <f>[7]Mides!S903</f>
        <v>Guatemala</v>
      </c>
      <c r="R911" s="10"/>
      <c r="S911" s="10"/>
      <c r="T911" s="10"/>
      <c r="U911" s="10"/>
      <c r="V911" s="10"/>
      <c r="W911" s="10"/>
      <c r="X911" s="10"/>
      <c r="Y911" s="10"/>
    </row>
    <row r="912" spans="2:25" ht="15.6" x14ac:dyDescent="0.3">
      <c r="B912" s="311" t="str">
        <f>[7]Mides!E904</f>
        <v>Angel</v>
      </c>
      <c r="C912" s="312" t="str">
        <f>[7]Mides!D904</f>
        <v>Dardón</v>
      </c>
      <c r="D912" s="313" t="str">
        <f>IF([7]Mides!F904=1,"X"," ")</f>
        <v xml:space="preserve"> </v>
      </c>
      <c r="E912" s="313" t="str">
        <f>IF([7]Mides!F904=2,"X"," ")</f>
        <v>X</v>
      </c>
      <c r="F912" s="314">
        <f>[7]Mides!B904</f>
        <v>3009296840101</v>
      </c>
      <c r="G912" s="313" t="str">
        <f>IF(AND([7]Mides!H904&gt;=1,[7]Mides!H904&lt;=14),"X"," ")</f>
        <v xml:space="preserve"> </v>
      </c>
      <c r="H912" s="313" t="str">
        <f>IF(AND([7]Mides!H904&gt;=14,[7]Mides!H904&lt;=30),"X"," ")</f>
        <v>X</v>
      </c>
      <c r="I912" s="313" t="str">
        <f>IF(AND([7]Mides!H904&gt;=31,[7]Mides!H904&lt;=60),"X","  ")</f>
        <v xml:space="preserve">  </v>
      </c>
      <c r="J912" s="313" t="str">
        <f>IF([7]Mides!H904&gt;60,"X", "  ")</f>
        <v xml:space="preserve">  </v>
      </c>
      <c r="K912" s="315">
        <f>[7]Mides!N904</f>
        <v>0</v>
      </c>
      <c r="L912" s="315">
        <f>[7]Mides!K904</f>
        <v>0</v>
      </c>
      <c r="M912" s="315">
        <f>[7]Mides!L904</f>
        <v>0</v>
      </c>
      <c r="N912" s="315" t="str">
        <f>[7]Mides!M904</f>
        <v>X</v>
      </c>
      <c r="O912" s="315">
        <f t="shared" si="14"/>
        <v>0</v>
      </c>
      <c r="P912" s="315" t="str">
        <f>[7]Mides!R904</f>
        <v>Guatemala</v>
      </c>
      <c r="Q912" s="315" t="str">
        <f>[7]Mides!S904</f>
        <v>Guatemala</v>
      </c>
      <c r="R912" s="10"/>
      <c r="S912" s="10"/>
      <c r="T912" s="10"/>
      <c r="U912" s="10"/>
      <c r="V912" s="10"/>
      <c r="W912" s="10"/>
      <c r="X912" s="10"/>
      <c r="Y912" s="10"/>
    </row>
    <row r="913" spans="2:25" ht="16.2" thickBot="1" x14ac:dyDescent="0.35">
      <c r="B913" s="311" t="str">
        <f>[7]Mides!E905</f>
        <v>Fátima</v>
      </c>
      <c r="C913" s="312" t="str">
        <f>[7]Mides!D905</f>
        <v>López</v>
      </c>
      <c r="D913" s="313" t="str">
        <f>IF([7]Mides!F905=1,"X"," ")</f>
        <v>X</v>
      </c>
      <c r="E913" s="313" t="str">
        <f>IF([7]Mides!F905=2,"X"," ")</f>
        <v xml:space="preserve"> </v>
      </c>
      <c r="F913" s="314">
        <f>[7]Mides!B905</f>
        <v>2105736270101</v>
      </c>
      <c r="G913" s="313" t="str">
        <f>IF(AND([7]Mides!H905&gt;=1,[7]Mides!H905&lt;=14),"X"," ")</f>
        <v>X</v>
      </c>
      <c r="H913" s="313" t="str">
        <f>IF(AND([7]Mides!H905&gt;=14,[7]Mides!H905&lt;=30),"X"," ")</f>
        <v xml:space="preserve"> </v>
      </c>
      <c r="I913" s="313" t="str">
        <f>IF(AND([7]Mides!H905&gt;=31,[7]Mides!H905&lt;=60),"X","  ")</f>
        <v xml:space="preserve">  </v>
      </c>
      <c r="J913" s="313" t="str">
        <f>IF([7]Mides!H905&gt;60,"X", "  ")</f>
        <v xml:space="preserve">  </v>
      </c>
      <c r="K913" s="315">
        <f>[7]Mides!N905</f>
        <v>0</v>
      </c>
      <c r="L913" s="315">
        <f>[7]Mides!K905</f>
        <v>0</v>
      </c>
      <c r="M913" s="315">
        <f>[7]Mides!L905</f>
        <v>0</v>
      </c>
      <c r="N913" s="315" t="str">
        <f>[7]Mides!M905</f>
        <v>X</v>
      </c>
      <c r="O913" s="315">
        <f t="shared" si="14"/>
        <v>0</v>
      </c>
      <c r="P913" s="315" t="str">
        <f>[7]Mides!R905</f>
        <v>Guatemala</v>
      </c>
      <c r="Q913" s="315" t="str">
        <f>[7]Mides!S905</f>
        <v>Guatemala</v>
      </c>
      <c r="R913" s="10"/>
      <c r="S913" s="10"/>
      <c r="T913" s="10"/>
      <c r="U913" s="10"/>
      <c r="V913" s="10"/>
      <c r="W913" s="10"/>
      <c r="X913" s="10"/>
      <c r="Y913" s="10"/>
    </row>
    <row r="914" spans="2:25" ht="16.2" thickBot="1" x14ac:dyDescent="0.35">
      <c r="B914" s="187" t="s">
        <v>121</v>
      </c>
      <c r="C914" s="316" t="s">
        <v>3463</v>
      </c>
      <c r="D914" s="317" t="s">
        <v>64</v>
      </c>
      <c r="E914" s="317" t="s">
        <v>65</v>
      </c>
      <c r="F914" s="318">
        <v>2663734610101</v>
      </c>
      <c r="G914" s="317" t="s">
        <v>64</v>
      </c>
      <c r="H914" s="317" t="s">
        <v>65</v>
      </c>
      <c r="I914" s="317" t="s">
        <v>66</v>
      </c>
      <c r="J914" s="317" t="s">
        <v>66</v>
      </c>
      <c r="K914" s="319">
        <v>0</v>
      </c>
      <c r="L914" s="319">
        <v>0</v>
      </c>
      <c r="M914" s="319">
        <v>0</v>
      </c>
      <c r="N914" s="319" t="s">
        <v>65</v>
      </c>
      <c r="O914" s="319">
        <v>0</v>
      </c>
      <c r="P914" s="319" t="s">
        <v>68</v>
      </c>
      <c r="Q914" s="319" t="s">
        <v>68</v>
      </c>
      <c r="R914" s="10"/>
      <c r="S914" s="10"/>
      <c r="T914" s="10"/>
      <c r="U914" s="10"/>
      <c r="V914" s="10"/>
      <c r="W914" s="10"/>
      <c r="X914" s="10"/>
      <c r="Y914" s="10"/>
    </row>
    <row r="915" spans="2:25" ht="16.2" thickBot="1" x14ac:dyDescent="0.35">
      <c r="B915" s="187" t="s">
        <v>3464</v>
      </c>
      <c r="C915" s="316" t="s">
        <v>3465</v>
      </c>
      <c r="D915" s="317" t="s">
        <v>64</v>
      </c>
      <c r="E915" s="317" t="s">
        <v>65</v>
      </c>
      <c r="F915" s="318">
        <v>0</v>
      </c>
      <c r="G915" s="317" t="s">
        <v>65</v>
      </c>
      <c r="H915" s="317" t="s">
        <v>64</v>
      </c>
      <c r="I915" s="317" t="s">
        <v>66</v>
      </c>
      <c r="J915" s="317" t="s">
        <v>66</v>
      </c>
      <c r="K915" s="319">
        <v>0</v>
      </c>
      <c r="L915" s="319">
        <v>0</v>
      </c>
      <c r="M915" s="319">
        <v>0</v>
      </c>
      <c r="N915" s="319" t="s">
        <v>65</v>
      </c>
      <c r="O915" s="319">
        <v>0</v>
      </c>
      <c r="P915" s="319" t="s">
        <v>68</v>
      </c>
      <c r="Q915" s="319" t="s">
        <v>68</v>
      </c>
      <c r="R915" s="10"/>
      <c r="S915" s="10"/>
      <c r="T915" s="10"/>
      <c r="U915" s="10"/>
      <c r="V915" s="10"/>
      <c r="W915" s="10"/>
      <c r="X915" s="10"/>
      <c r="Y915" s="10"/>
    </row>
    <row r="916" spans="2:25" ht="16.2" thickBot="1" x14ac:dyDescent="0.35">
      <c r="B916" s="187" t="s">
        <v>1949</v>
      </c>
      <c r="C916" s="316" t="s">
        <v>1924</v>
      </c>
      <c r="D916" s="317" t="s">
        <v>65</v>
      </c>
      <c r="E916" s="317" t="s">
        <v>64</v>
      </c>
      <c r="F916" s="318">
        <v>0</v>
      </c>
      <c r="G916" s="317" t="s">
        <v>65</v>
      </c>
      <c r="H916" s="317" t="s">
        <v>64</v>
      </c>
      <c r="I916" s="317" t="s">
        <v>66</v>
      </c>
      <c r="J916" s="317" t="s">
        <v>66</v>
      </c>
      <c r="K916" s="319">
        <v>0</v>
      </c>
      <c r="L916" s="319">
        <v>0</v>
      </c>
      <c r="M916" s="319">
        <v>0</v>
      </c>
      <c r="N916" s="319" t="s">
        <v>65</v>
      </c>
      <c r="O916" s="319">
        <v>0</v>
      </c>
      <c r="P916" s="319" t="s">
        <v>68</v>
      </c>
      <c r="Q916" s="319" t="s">
        <v>68</v>
      </c>
      <c r="R916" s="10"/>
      <c r="S916" s="10"/>
      <c r="T916" s="10"/>
      <c r="U916" s="10"/>
      <c r="V916" s="10"/>
      <c r="W916" s="10"/>
      <c r="X916" s="10"/>
      <c r="Y916" s="10"/>
    </row>
    <row r="917" spans="2:25" ht="16.2" thickBot="1" x14ac:dyDescent="0.35">
      <c r="B917" s="187" t="s">
        <v>1648</v>
      </c>
      <c r="C917" s="316" t="s">
        <v>2041</v>
      </c>
      <c r="D917" s="317" t="s">
        <v>64</v>
      </c>
      <c r="E917" s="317" t="s">
        <v>65</v>
      </c>
      <c r="F917" s="318">
        <v>0</v>
      </c>
      <c r="G917" s="317" t="s">
        <v>65</v>
      </c>
      <c r="H917" s="317" t="s">
        <v>64</v>
      </c>
      <c r="I917" s="317" t="s">
        <v>66</v>
      </c>
      <c r="J917" s="317" t="s">
        <v>66</v>
      </c>
      <c r="K917" s="319">
        <v>0</v>
      </c>
      <c r="L917" s="319">
        <v>0</v>
      </c>
      <c r="M917" s="319">
        <v>0</v>
      </c>
      <c r="N917" s="319" t="s">
        <v>65</v>
      </c>
      <c r="O917" s="319">
        <v>0</v>
      </c>
      <c r="P917" s="319" t="s">
        <v>68</v>
      </c>
      <c r="Q917" s="319" t="s">
        <v>68</v>
      </c>
      <c r="R917" s="10"/>
      <c r="S917" s="10"/>
      <c r="T917" s="10"/>
      <c r="U917" s="10"/>
      <c r="V917" s="10"/>
      <c r="W917" s="10"/>
      <c r="X917" s="10"/>
      <c r="Y917" s="10"/>
    </row>
    <row r="918" spans="2:25" ht="16.2" thickBot="1" x14ac:dyDescent="0.35">
      <c r="B918" s="187" t="s">
        <v>3652</v>
      </c>
      <c r="C918" s="316" t="s">
        <v>1687</v>
      </c>
      <c r="D918" s="317" t="s">
        <v>64</v>
      </c>
      <c r="E918" s="317" t="s">
        <v>65</v>
      </c>
      <c r="F918" s="318">
        <v>0</v>
      </c>
      <c r="G918" s="317" t="s">
        <v>65</v>
      </c>
      <c r="H918" s="317" t="s">
        <v>64</v>
      </c>
      <c r="I918" s="317" t="s">
        <v>66</v>
      </c>
      <c r="J918" s="317" t="s">
        <v>66</v>
      </c>
      <c r="K918" s="319">
        <v>0</v>
      </c>
      <c r="L918" s="319">
        <v>0</v>
      </c>
      <c r="M918" s="319">
        <v>0</v>
      </c>
      <c r="N918" s="319" t="s">
        <v>65</v>
      </c>
      <c r="O918" s="319">
        <v>0</v>
      </c>
      <c r="P918" s="319" t="s">
        <v>68</v>
      </c>
      <c r="Q918" s="319" t="s">
        <v>68</v>
      </c>
      <c r="R918" s="10"/>
      <c r="S918" s="10"/>
      <c r="T918" s="10"/>
      <c r="U918" s="10"/>
      <c r="V918" s="10"/>
      <c r="W918" s="10"/>
      <c r="X918" s="10"/>
      <c r="Y918" s="10"/>
    </row>
    <row r="919" spans="2:25" ht="16.2" thickBot="1" x14ac:dyDescent="0.35">
      <c r="B919" s="187" t="s">
        <v>566</v>
      </c>
      <c r="C919" s="316" t="s">
        <v>3122</v>
      </c>
      <c r="D919" s="317" t="s">
        <v>65</v>
      </c>
      <c r="E919" s="317" t="s">
        <v>64</v>
      </c>
      <c r="F919" s="318">
        <v>0</v>
      </c>
      <c r="G919" s="317" t="s">
        <v>65</v>
      </c>
      <c r="H919" s="317" t="s">
        <v>64</v>
      </c>
      <c r="I919" s="317" t="s">
        <v>66</v>
      </c>
      <c r="J919" s="317" t="s">
        <v>66</v>
      </c>
      <c r="K919" s="319">
        <v>0</v>
      </c>
      <c r="L919" s="319">
        <v>0</v>
      </c>
      <c r="M919" s="319">
        <v>0</v>
      </c>
      <c r="N919" s="319" t="s">
        <v>65</v>
      </c>
      <c r="O919" s="319">
        <v>0</v>
      </c>
      <c r="P919" s="319" t="s">
        <v>68</v>
      </c>
      <c r="Q919" s="319" t="s">
        <v>68</v>
      </c>
      <c r="R919" s="10"/>
      <c r="S919" s="10"/>
      <c r="T919" s="10"/>
      <c r="U919" s="10"/>
      <c r="V919" s="10"/>
      <c r="W919" s="10"/>
      <c r="X919" s="10"/>
      <c r="Y919" s="10"/>
    </row>
    <row r="920" spans="2:25" ht="16.2" thickBot="1" x14ac:dyDescent="0.35">
      <c r="B920" s="187" t="s">
        <v>3675</v>
      </c>
      <c r="C920" s="316" t="s">
        <v>526</v>
      </c>
      <c r="D920" s="317" t="s">
        <v>64</v>
      </c>
      <c r="E920" s="317" t="s">
        <v>65</v>
      </c>
      <c r="F920" s="318">
        <v>0</v>
      </c>
      <c r="G920" s="317" t="s">
        <v>65</v>
      </c>
      <c r="H920" s="317" t="s">
        <v>64</v>
      </c>
      <c r="I920" s="317" t="s">
        <v>66</v>
      </c>
      <c r="J920" s="317" t="s">
        <v>66</v>
      </c>
      <c r="K920" s="319">
        <v>0</v>
      </c>
      <c r="L920" s="319">
        <v>0</v>
      </c>
      <c r="M920" s="319">
        <v>0</v>
      </c>
      <c r="N920" s="319" t="s">
        <v>65</v>
      </c>
      <c r="O920" s="319">
        <v>0</v>
      </c>
      <c r="P920" s="319" t="s">
        <v>68</v>
      </c>
      <c r="Q920" s="319" t="s">
        <v>68</v>
      </c>
      <c r="R920" s="10"/>
      <c r="S920" s="10"/>
      <c r="T920" s="10"/>
      <c r="U920" s="10"/>
      <c r="V920" s="10"/>
      <c r="W920" s="10"/>
      <c r="X920" s="10"/>
      <c r="Y920" s="10"/>
    </row>
    <row r="921" spans="2:25" ht="16.2" thickBot="1" x14ac:dyDescent="0.35">
      <c r="B921" s="187" t="s">
        <v>506</v>
      </c>
      <c r="C921" s="316" t="s">
        <v>3122</v>
      </c>
      <c r="D921" s="317" t="s">
        <v>65</v>
      </c>
      <c r="E921" s="317" t="s">
        <v>64</v>
      </c>
      <c r="F921" s="318">
        <v>0</v>
      </c>
      <c r="G921" s="317" t="s">
        <v>64</v>
      </c>
      <c r="H921" s="317" t="s">
        <v>65</v>
      </c>
      <c r="I921" s="317" t="s">
        <v>66</v>
      </c>
      <c r="J921" s="317" t="s">
        <v>66</v>
      </c>
      <c r="K921" s="319">
        <v>0</v>
      </c>
      <c r="L921" s="319">
        <v>0</v>
      </c>
      <c r="M921" s="319">
        <v>0</v>
      </c>
      <c r="N921" s="319" t="s">
        <v>65</v>
      </c>
      <c r="O921" s="319">
        <v>0</v>
      </c>
      <c r="P921" s="319" t="s">
        <v>68</v>
      </c>
      <c r="Q921" s="319" t="s">
        <v>68</v>
      </c>
      <c r="R921" s="10"/>
      <c r="S921" s="10"/>
      <c r="T921" s="10"/>
      <c r="U921" s="10"/>
      <c r="V921" s="10"/>
      <c r="W921" s="10"/>
      <c r="X921" s="10"/>
      <c r="Y921" s="10"/>
    </row>
    <row r="922" spans="2:25" ht="16.2" thickBot="1" x14ac:dyDescent="0.35">
      <c r="B922" s="187" t="s">
        <v>113</v>
      </c>
      <c r="C922" s="316" t="s">
        <v>2291</v>
      </c>
      <c r="D922" s="317" t="s">
        <v>64</v>
      </c>
      <c r="E922" s="317" t="s">
        <v>65</v>
      </c>
      <c r="F922" s="318">
        <v>0</v>
      </c>
      <c r="G922" s="317" t="s">
        <v>64</v>
      </c>
      <c r="H922" s="317" t="s">
        <v>65</v>
      </c>
      <c r="I922" s="317" t="s">
        <v>66</v>
      </c>
      <c r="J922" s="317" t="s">
        <v>66</v>
      </c>
      <c r="K922" s="319">
        <v>0</v>
      </c>
      <c r="L922" s="319">
        <v>0</v>
      </c>
      <c r="M922" s="319">
        <v>0</v>
      </c>
      <c r="N922" s="319" t="s">
        <v>65</v>
      </c>
      <c r="O922" s="319">
        <v>0</v>
      </c>
      <c r="P922" s="319" t="s">
        <v>68</v>
      </c>
      <c r="Q922" s="319" t="s">
        <v>68</v>
      </c>
      <c r="R922" s="10"/>
      <c r="S922" s="10"/>
      <c r="T922" s="10"/>
      <c r="U922" s="10"/>
      <c r="V922" s="10"/>
      <c r="W922" s="10"/>
      <c r="X922" s="10"/>
      <c r="Y922" s="10"/>
    </row>
    <row r="923" spans="2:25" ht="16.2" thickBot="1" x14ac:dyDescent="0.35">
      <c r="B923" s="187" t="s">
        <v>3676</v>
      </c>
      <c r="C923" s="316" t="s">
        <v>3677</v>
      </c>
      <c r="D923" s="317" t="s">
        <v>65</v>
      </c>
      <c r="E923" s="317" t="s">
        <v>64</v>
      </c>
      <c r="F923" s="318">
        <v>0</v>
      </c>
      <c r="G923" s="317" t="s">
        <v>65</v>
      </c>
      <c r="H923" s="317" t="s">
        <v>64</v>
      </c>
      <c r="I923" s="317" t="s">
        <v>66</v>
      </c>
      <c r="J923" s="317" t="s">
        <v>66</v>
      </c>
      <c r="K923" s="319">
        <v>0</v>
      </c>
      <c r="L923" s="319">
        <v>0</v>
      </c>
      <c r="M923" s="319">
        <v>0</v>
      </c>
      <c r="N923" s="319" t="s">
        <v>65</v>
      </c>
      <c r="O923" s="319">
        <v>0</v>
      </c>
      <c r="P923" s="319" t="s">
        <v>68</v>
      </c>
      <c r="Q923" s="319" t="s">
        <v>68</v>
      </c>
      <c r="R923" s="10"/>
      <c r="S923" s="10"/>
      <c r="T923" s="10"/>
      <c r="U923" s="10"/>
      <c r="V923" s="10"/>
      <c r="W923" s="10"/>
      <c r="X923" s="10"/>
      <c r="Y923" s="10"/>
    </row>
    <row r="924" spans="2:25" ht="16.2" thickBot="1" x14ac:dyDescent="0.35">
      <c r="B924" s="187" t="s">
        <v>1464</v>
      </c>
      <c r="C924" s="316" t="s">
        <v>3678</v>
      </c>
      <c r="D924" s="317" t="s">
        <v>65</v>
      </c>
      <c r="E924" s="317" t="s">
        <v>64</v>
      </c>
      <c r="F924" s="318">
        <v>0</v>
      </c>
      <c r="G924" s="317" t="s">
        <v>64</v>
      </c>
      <c r="H924" s="317" t="s">
        <v>64</v>
      </c>
      <c r="I924" s="317" t="s">
        <v>65</v>
      </c>
      <c r="J924" s="317" t="s">
        <v>66</v>
      </c>
      <c r="K924" s="319">
        <v>0</v>
      </c>
      <c r="L924" s="319">
        <v>0</v>
      </c>
      <c r="M924" s="319">
        <v>0</v>
      </c>
      <c r="N924" s="319" t="s">
        <v>65</v>
      </c>
      <c r="O924" s="319">
        <v>0</v>
      </c>
      <c r="P924" s="319" t="s">
        <v>68</v>
      </c>
      <c r="Q924" s="319" t="s">
        <v>68</v>
      </c>
      <c r="R924" s="10"/>
      <c r="S924" s="10"/>
      <c r="T924" s="10"/>
      <c r="U924" s="10"/>
      <c r="V924" s="10"/>
      <c r="W924" s="10"/>
      <c r="X924" s="10"/>
      <c r="Y924" s="10"/>
    </row>
    <row r="925" spans="2:25" ht="16.2" thickBot="1" x14ac:dyDescent="0.35">
      <c r="B925" s="187" t="s">
        <v>562</v>
      </c>
      <c r="C925" s="316" t="s">
        <v>190</v>
      </c>
      <c r="D925" s="317" t="s">
        <v>65</v>
      </c>
      <c r="E925" s="317" t="s">
        <v>64</v>
      </c>
      <c r="F925" s="318">
        <v>0</v>
      </c>
      <c r="G925" s="317" t="s">
        <v>64</v>
      </c>
      <c r="H925" s="317" t="s">
        <v>65</v>
      </c>
      <c r="I925" s="317" t="s">
        <v>66</v>
      </c>
      <c r="J925" s="317" t="s">
        <v>66</v>
      </c>
      <c r="K925" s="319">
        <v>0</v>
      </c>
      <c r="L925" s="319">
        <v>0</v>
      </c>
      <c r="M925" s="319">
        <v>0</v>
      </c>
      <c r="N925" s="319" t="s">
        <v>65</v>
      </c>
      <c r="O925" s="319">
        <v>0</v>
      </c>
      <c r="P925" s="319" t="s">
        <v>68</v>
      </c>
      <c r="Q925" s="319" t="s">
        <v>68</v>
      </c>
      <c r="R925" s="10"/>
      <c r="S925" s="10"/>
      <c r="T925" s="10"/>
      <c r="U925" s="10"/>
      <c r="V925" s="10"/>
      <c r="W925" s="10"/>
      <c r="X925" s="10"/>
      <c r="Y925" s="10"/>
    </row>
    <row r="926" spans="2:25" ht="16.2" thickBot="1" x14ac:dyDescent="0.35">
      <c r="B926" s="187" t="s">
        <v>2890</v>
      </c>
      <c r="C926" s="316" t="s">
        <v>2253</v>
      </c>
      <c r="D926" s="317" t="s">
        <v>64</v>
      </c>
      <c r="E926" s="317" t="s">
        <v>65</v>
      </c>
      <c r="F926" s="318">
        <v>0</v>
      </c>
      <c r="G926" s="317" t="s">
        <v>64</v>
      </c>
      <c r="H926" s="317" t="s">
        <v>64</v>
      </c>
      <c r="I926" s="317" t="s">
        <v>65</v>
      </c>
      <c r="J926" s="317" t="s">
        <v>66</v>
      </c>
      <c r="K926" s="319">
        <v>0</v>
      </c>
      <c r="L926" s="319">
        <v>0</v>
      </c>
      <c r="M926" s="319">
        <v>0</v>
      </c>
      <c r="N926" s="319" t="s">
        <v>65</v>
      </c>
      <c r="O926" s="319">
        <v>0</v>
      </c>
      <c r="P926" s="319" t="s">
        <v>68</v>
      </c>
      <c r="Q926" s="319" t="s">
        <v>68</v>
      </c>
      <c r="R926" s="10"/>
      <c r="S926" s="10"/>
      <c r="T926" s="10"/>
      <c r="U926" s="10"/>
      <c r="V926" s="10"/>
      <c r="W926" s="10"/>
      <c r="X926" s="10"/>
      <c r="Y926" s="10"/>
    </row>
    <row r="927" spans="2:25" ht="16.2" thickBot="1" x14ac:dyDescent="0.35">
      <c r="B927" s="187" t="s">
        <v>3342</v>
      </c>
      <c r="C927" s="316" t="s">
        <v>3679</v>
      </c>
      <c r="D927" s="317" t="s">
        <v>65</v>
      </c>
      <c r="E927" s="317" t="s">
        <v>64</v>
      </c>
      <c r="F927" s="318">
        <v>0</v>
      </c>
      <c r="G927" s="317" t="s">
        <v>64</v>
      </c>
      <c r="H927" s="317" t="s">
        <v>65</v>
      </c>
      <c r="I927" s="317" t="s">
        <v>66</v>
      </c>
      <c r="J927" s="317" t="s">
        <v>66</v>
      </c>
      <c r="K927" s="319">
        <v>0</v>
      </c>
      <c r="L927" s="319">
        <v>0</v>
      </c>
      <c r="M927" s="319">
        <v>0</v>
      </c>
      <c r="N927" s="319" t="s">
        <v>65</v>
      </c>
      <c r="O927" s="319">
        <v>0</v>
      </c>
      <c r="P927" s="319" t="s">
        <v>68</v>
      </c>
      <c r="Q927" s="319" t="s">
        <v>68</v>
      </c>
      <c r="R927" s="10"/>
      <c r="S927" s="10"/>
      <c r="T927" s="10"/>
      <c r="U927" s="10"/>
      <c r="V927" s="10"/>
      <c r="W927" s="10"/>
      <c r="X927" s="10"/>
      <c r="Y927" s="10"/>
    </row>
    <row r="928" spans="2:25" ht="16.2" thickBot="1" x14ac:dyDescent="0.35">
      <c r="B928" s="187" t="s">
        <v>3680</v>
      </c>
      <c r="C928" s="316" t="s">
        <v>2949</v>
      </c>
      <c r="D928" s="317" t="s">
        <v>64</v>
      </c>
      <c r="E928" s="317" t="s">
        <v>65</v>
      </c>
      <c r="F928" s="318">
        <v>0</v>
      </c>
      <c r="G928" s="317" t="s">
        <v>64</v>
      </c>
      <c r="H928" s="317" t="s">
        <v>64</v>
      </c>
      <c r="I928" s="317" t="s">
        <v>66</v>
      </c>
      <c r="J928" s="317" t="s">
        <v>65</v>
      </c>
      <c r="K928" s="319">
        <v>0</v>
      </c>
      <c r="L928" s="319">
        <v>0</v>
      </c>
      <c r="M928" s="319">
        <v>0</v>
      </c>
      <c r="N928" s="319" t="s">
        <v>65</v>
      </c>
      <c r="O928" s="319">
        <v>0</v>
      </c>
      <c r="P928" s="319" t="s">
        <v>68</v>
      </c>
      <c r="Q928" s="319" t="s">
        <v>68</v>
      </c>
      <c r="R928" s="10"/>
      <c r="S928" s="10"/>
      <c r="T928" s="10"/>
      <c r="U928" s="10"/>
      <c r="V928" s="10"/>
      <c r="W928" s="10"/>
      <c r="X928" s="10"/>
      <c r="Y928" s="10"/>
    </row>
    <row r="929" spans="2:25" ht="16.2" thickBot="1" x14ac:dyDescent="0.35">
      <c r="B929" s="187" t="s">
        <v>1450</v>
      </c>
      <c r="C929" s="316" t="s">
        <v>180</v>
      </c>
      <c r="D929" s="317" t="s">
        <v>64</v>
      </c>
      <c r="E929" s="317" t="s">
        <v>65</v>
      </c>
      <c r="F929" s="318">
        <v>0</v>
      </c>
      <c r="G929" s="317" t="s">
        <v>65</v>
      </c>
      <c r="H929" s="317" t="s">
        <v>64</v>
      </c>
      <c r="I929" s="317" t="s">
        <v>66</v>
      </c>
      <c r="J929" s="317" t="s">
        <v>66</v>
      </c>
      <c r="K929" s="319">
        <v>0</v>
      </c>
      <c r="L929" s="319">
        <v>0</v>
      </c>
      <c r="M929" s="319">
        <v>0</v>
      </c>
      <c r="N929" s="319" t="s">
        <v>65</v>
      </c>
      <c r="O929" s="319">
        <v>0</v>
      </c>
      <c r="P929" s="319" t="s">
        <v>68</v>
      </c>
      <c r="Q929" s="319" t="s">
        <v>68</v>
      </c>
      <c r="R929" s="10"/>
      <c r="S929" s="10"/>
      <c r="T929" s="10"/>
      <c r="U929" s="10"/>
      <c r="V929" s="10"/>
      <c r="W929" s="10"/>
      <c r="X929" s="10"/>
      <c r="Y929" s="10"/>
    </row>
    <row r="930" spans="2:25" ht="16.2" thickBot="1" x14ac:dyDescent="0.35">
      <c r="B930" s="187" t="s">
        <v>154</v>
      </c>
      <c r="C930" s="316" t="s">
        <v>3681</v>
      </c>
      <c r="D930" s="317" t="s">
        <v>64</v>
      </c>
      <c r="E930" s="317" t="s">
        <v>65</v>
      </c>
      <c r="F930" s="318">
        <v>0</v>
      </c>
      <c r="G930" s="317" t="s">
        <v>64</v>
      </c>
      <c r="H930" s="317" t="s">
        <v>65</v>
      </c>
      <c r="I930" s="317" t="s">
        <v>66</v>
      </c>
      <c r="J930" s="317" t="s">
        <v>66</v>
      </c>
      <c r="K930" s="319">
        <v>0</v>
      </c>
      <c r="L930" s="319">
        <v>0</v>
      </c>
      <c r="M930" s="319">
        <v>0</v>
      </c>
      <c r="N930" s="319" t="s">
        <v>65</v>
      </c>
      <c r="O930" s="319">
        <v>0</v>
      </c>
      <c r="P930" s="319" t="s">
        <v>68</v>
      </c>
      <c r="Q930" s="319" t="s">
        <v>68</v>
      </c>
      <c r="R930" s="10"/>
      <c r="S930" s="10"/>
      <c r="T930" s="10"/>
      <c r="U930" s="10"/>
      <c r="V930" s="10"/>
      <c r="W930" s="10"/>
      <c r="X930" s="10"/>
      <c r="Y930" s="10"/>
    </row>
    <row r="931" spans="2:25" ht="16.2" thickBot="1" x14ac:dyDescent="0.35">
      <c r="B931" s="187" t="s">
        <v>3657</v>
      </c>
      <c r="C931" s="316" t="s">
        <v>3682</v>
      </c>
      <c r="D931" s="317" t="s">
        <v>64</v>
      </c>
      <c r="E931" s="317" t="s">
        <v>65</v>
      </c>
      <c r="F931" s="318">
        <v>0</v>
      </c>
      <c r="G931" s="317" t="s">
        <v>64</v>
      </c>
      <c r="H931" s="317" t="s">
        <v>64</v>
      </c>
      <c r="I931" s="317" t="s">
        <v>66</v>
      </c>
      <c r="J931" s="317" t="s">
        <v>65</v>
      </c>
      <c r="K931" s="319">
        <v>0</v>
      </c>
      <c r="L931" s="319">
        <v>0</v>
      </c>
      <c r="M931" s="319">
        <v>0</v>
      </c>
      <c r="N931" s="319" t="s">
        <v>65</v>
      </c>
      <c r="O931" s="319">
        <v>0</v>
      </c>
      <c r="P931" s="319" t="s">
        <v>68</v>
      </c>
      <c r="Q931" s="319" t="s">
        <v>68</v>
      </c>
      <c r="R931" s="10"/>
      <c r="S931" s="10"/>
      <c r="T931" s="10"/>
      <c r="U931" s="10"/>
      <c r="V931" s="10"/>
      <c r="W931" s="10"/>
      <c r="X931" s="10"/>
      <c r="Y931" s="10"/>
    </row>
    <row r="932" spans="2:25" ht="16.2" thickBot="1" x14ac:dyDescent="0.35">
      <c r="B932" s="187" t="s">
        <v>3683</v>
      </c>
      <c r="C932" s="316" t="s">
        <v>3684</v>
      </c>
      <c r="D932" s="317" t="s">
        <v>64</v>
      </c>
      <c r="E932" s="317" t="s">
        <v>65</v>
      </c>
      <c r="F932" s="318">
        <v>0</v>
      </c>
      <c r="G932" s="317" t="s">
        <v>64</v>
      </c>
      <c r="H932" s="317" t="s">
        <v>65</v>
      </c>
      <c r="I932" s="317" t="s">
        <v>66</v>
      </c>
      <c r="J932" s="317" t="s">
        <v>66</v>
      </c>
      <c r="K932" s="319">
        <v>0</v>
      </c>
      <c r="L932" s="319">
        <v>0</v>
      </c>
      <c r="M932" s="319">
        <v>0</v>
      </c>
      <c r="N932" s="319" t="s">
        <v>65</v>
      </c>
      <c r="O932" s="319">
        <v>0</v>
      </c>
      <c r="P932" s="319" t="s">
        <v>68</v>
      </c>
      <c r="Q932" s="319" t="s">
        <v>68</v>
      </c>
      <c r="R932" s="10"/>
      <c r="S932" s="10"/>
      <c r="T932" s="10"/>
      <c r="U932" s="10"/>
      <c r="V932" s="10"/>
      <c r="W932" s="10"/>
      <c r="X932" s="10"/>
      <c r="Y932" s="10"/>
    </row>
    <row r="933" spans="2:25" ht="16.2" thickBot="1" x14ac:dyDescent="0.35">
      <c r="B933" s="187" t="s">
        <v>350</v>
      </c>
      <c r="C933" s="316" t="s">
        <v>2014</v>
      </c>
      <c r="D933" s="317" t="s">
        <v>64</v>
      </c>
      <c r="E933" s="317" t="s">
        <v>65</v>
      </c>
      <c r="F933" s="318">
        <v>0</v>
      </c>
      <c r="G933" s="317" t="s">
        <v>65</v>
      </c>
      <c r="H933" s="317" t="s">
        <v>64</v>
      </c>
      <c r="I933" s="317" t="s">
        <v>66</v>
      </c>
      <c r="J933" s="317" t="s">
        <v>66</v>
      </c>
      <c r="K933" s="319">
        <v>0</v>
      </c>
      <c r="L933" s="319">
        <v>0</v>
      </c>
      <c r="M933" s="319">
        <v>0</v>
      </c>
      <c r="N933" s="319" t="s">
        <v>65</v>
      </c>
      <c r="O933" s="319">
        <v>0</v>
      </c>
      <c r="P933" s="319" t="s">
        <v>68</v>
      </c>
      <c r="Q933" s="319" t="s">
        <v>68</v>
      </c>
      <c r="R933" s="10"/>
      <c r="S933" s="10"/>
      <c r="T933" s="10"/>
      <c r="U933" s="10"/>
      <c r="V933" s="10"/>
      <c r="W933" s="10"/>
      <c r="X933" s="10"/>
      <c r="Y933" s="10"/>
    </row>
    <row r="934" spans="2:25" ht="16.2" thickBot="1" x14ac:dyDescent="0.35">
      <c r="B934" s="187" t="s">
        <v>3685</v>
      </c>
      <c r="C934" s="316" t="s">
        <v>3686</v>
      </c>
      <c r="D934" s="317" t="s">
        <v>65</v>
      </c>
      <c r="E934" s="317" t="s">
        <v>64</v>
      </c>
      <c r="F934" s="318">
        <v>0</v>
      </c>
      <c r="G934" s="317" t="s">
        <v>64</v>
      </c>
      <c r="H934" s="317" t="s">
        <v>65</v>
      </c>
      <c r="I934" s="317" t="s">
        <v>66</v>
      </c>
      <c r="J934" s="317" t="s">
        <v>66</v>
      </c>
      <c r="K934" s="319">
        <v>0</v>
      </c>
      <c r="L934" s="319">
        <v>0</v>
      </c>
      <c r="M934" s="319">
        <v>0</v>
      </c>
      <c r="N934" s="319" t="s">
        <v>65</v>
      </c>
      <c r="O934" s="319">
        <v>0</v>
      </c>
      <c r="P934" s="319" t="s">
        <v>68</v>
      </c>
      <c r="Q934" s="319" t="s">
        <v>68</v>
      </c>
      <c r="R934" s="10"/>
      <c r="S934" s="10"/>
      <c r="T934" s="10"/>
      <c r="U934" s="10"/>
      <c r="V934" s="10"/>
      <c r="W934" s="10"/>
      <c r="X934" s="10"/>
      <c r="Y934" s="10"/>
    </row>
    <row r="935" spans="2:25" ht="16.2" thickBot="1" x14ac:dyDescent="0.35">
      <c r="B935" s="187" t="s">
        <v>3687</v>
      </c>
      <c r="C935" s="316" t="s">
        <v>2280</v>
      </c>
      <c r="D935" s="317" t="s">
        <v>65</v>
      </c>
      <c r="E935" s="317" t="s">
        <v>64</v>
      </c>
      <c r="F935" s="318">
        <v>0</v>
      </c>
      <c r="G935" s="317" t="s">
        <v>64</v>
      </c>
      <c r="H935" s="317" t="s">
        <v>65</v>
      </c>
      <c r="I935" s="317" t="s">
        <v>66</v>
      </c>
      <c r="J935" s="317" t="s">
        <v>66</v>
      </c>
      <c r="K935" s="319">
        <v>0</v>
      </c>
      <c r="L935" s="319">
        <v>0</v>
      </c>
      <c r="M935" s="319">
        <v>0</v>
      </c>
      <c r="N935" s="319" t="s">
        <v>65</v>
      </c>
      <c r="O935" s="319">
        <v>0</v>
      </c>
      <c r="P935" s="319" t="s">
        <v>68</v>
      </c>
      <c r="Q935" s="319" t="s">
        <v>68</v>
      </c>
      <c r="R935" s="10"/>
      <c r="S935" s="10"/>
      <c r="T935" s="10"/>
      <c r="U935" s="10"/>
      <c r="V935" s="10"/>
      <c r="W935" s="10"/>
      <c r="X935" s="10"/>
      <c r="Y935" s="10"/>
    </row>
    <row r="936" spans="2:25" ht="16.2" thickBot="1" x14ac:dyDescent="0.35">
      <c r="B936" s="187" t="s">
        <v>3688</v>
      </c>
      <c r="C936" s="316" t="s">
        <v>516</v>
      </c>
      <c r="D936" s="317" t="s">
        <v>64</v>
      </c>
      <c r="E936" s="317" t="s">
        <v>65</v>
      </c>
      <c r="F936" s="318">
        <v>0</v>
      </c>
      <c r="G936" s="317" t="s">
        <v>64</v>
      </c>
      <c r="H936" s="317" t="s">
        <v>64</v>
      </c>
      <c r="I936" s="317" t="s">
        <v>65</v>
      </c>
      <c r="J936" s="317" t="s">
        <v>66</v>
      </c>
      <c r="K936" s="319">
        <v>0</v>
      </c>
      <c r="L936" s="319">
        <v>0</v>
      </c>
      <c r="M936" s="319">
        <v>0</v>
      </c>
      <c r="N936" s="319" t="s">
        <v>65</v>
      </c>
      <c r="O936" s="319">
        <v>0</v>
      </c>
      <c r="P936" s="319" t="s">
        <v>68</v>
      </c>
      <c r="Q936" s="319" t="s">
        <v>68</v>
      </c>
      <c r="R936" s="10"/>
      <c r="S936" s="10"/>
      <c r="T936" s="10"/>
      <c r="U936" s="10"/>
      <c r="V936" s="10"/>
      <c r="W936" s="10"/>
      <c r="X936" s="10"/>
      <c r="Y936" s="10"/>
    </row>
    <row r="937" spans="2:25" ht="16.2" thickBot="1" x14ac:dyDescent="0.35">
      <c r="B937" s="187" t="s">
        <v>1593</v>
      </c>
      <c r="C937" s="316" t="s">
        <v>3689</v>
      </c>
      <c r="D937" s="317" t="s">
        <v>65</v>
      </c>
      <c r="E937" s="317" t="s">
        <v>64</v>
      </c>
      <c r="F937" s="318">
        <v>0</v>
      </c>
      <c r="G937" s="317" t="s">
        <v>64</v>
      </c>
      <c r="H937" s="317" t="s">
        <v>64</v>
      </c>
      <c r="I937" s="317" t="s">
        <v>65</v>
      </c>
      <c r="J937" s="317" t="s">
        <v>66</v>
      </c>
      <c r="K937" s="319">
        <v>0</v>
      </c>
      <c r="L937" s="319">
        <v>0</v>
      </c>
      <c r="M937" s="319">
        <v>0</v>
      </c>
      <c r="N937" s="319" t="s">
        <v>65</v>
      </c>
      <c r="O937" s="319">
        <v>0</v>
      </c>
      <c r="P937" s="319" t="s">
        <v>68</v>
      </c>
      <c r="Q937" s="319" t="s">
        <v>68</v>
      </c>
      <c r="R937" s="10"/>
      <c r="S937" s="10"/>
      <c r="T937" s="10"/>
      <c r="U937" s="10"/>
      <c r="V937" s="10"/>
      <c r="W937" s="10"/>
      <c r="X937" s="10"/>
      <c r="Y937" s="10"/>
    </row>
    <row r="938" spans="2:25" ht="16.2" thickBot="1" x14ac:dyDescent="0.35">
      <c r="B938" s="187" t="s">
        <v>2301</v>
      </c>
      <c r="C938" s="316" t="s">
        <v>3690</v>
      </c>
      <c r="D938" s="317" t="s">
        <v>64</v>
      </c>
      <c r="E938" s="317" t="s">
        <v>65</v>
      </c>
      <c r="F938" s="318">
        <v>0</v>
      </c>
      <c r="G938" s="317" t="s">
        <v>64</v>
      </c>
      <c r="H938" s="317" t="s">
        <v>65</v>
      </c>
      <c r="I938" s="317" t="s">
        <v>66</v>
      </c>
      <c r="J938" s="317" t="s">
        <v>66</v>
      </c>
      <c r="K938" s="319">
        <v>0</v>
      </c>
      <c r="L938" s="319">
        <v>0</v>
      </c>
      <c r="M938" s="319">
        <v>0</v>
      </c>
      <c r="N938" s="319" t="s">
        <v>65</v>
      </c>
      <c r="O938" s="319">
        <v>0</v>
      </c>
      <c r="P938" s="319" t="s">
        <v>68</v>
      </c>
      <c r="Q938" s="319" t="s">
        <v>68</v>
      </c>
      <c r="R938" s="10"/>
      <c r="S938" s="10"/>
      <c r="T938" s="10"/>
      <c r="U938" s="10"/>
      <c r="V938" s="10"/>
      <c r="W938" s="10"/>
      <c r="X938" s="10"/>
      <c r="Y938" s="10"/>
    </row>
    <row r="939" spans="2:25" ht="16.2" thickBot="1" x14ac:dyDescent="0.35">
      <c r="B939" s="187" t="s">
        <v>3385</v>
      </c>
      <c r="C939" s="316" t="s">
        <v>3691</v>
      </c>
      <c r="D939" s="317" t="s">
        <v>64</v>
      </c>
      <c r="E939" s="317" t="s">
        <v>65</v>
      </c>
      <c r="F939" s="318">
        <v>0</v>
      </c>
      <c r="G939" s="317" t="s">
        <v>64</v>
      </c>
      <c r="H939" s="317" t="s">
        <v>65</v>
      </c>
      <c r="I939" s="317" t="s">
        <v>66</v>
      </c>
      <c r="J939" s="317" t="s">
        <v>66</v>
      </c>
      <c r="K939" s="319">
        <v>0</v>
      </c>
      <c r="L939" s="319">
        <v>0</v>
      </c>
      <c r="M939" s="319">
        <v>0</v>
      </c>
      <c r="N939" s="319" t="s">
        <v>65</v>
      </c>
      <c r="O939" s="319">
        <v>0</v>
      </c>
      <c r="P939" s="319" t="s">
        <v>68</v>
      </c>
      <c r="Q939" s="319" t="s">
        <v>68</v>
      </c>
      <c r="R939" s="10"/>
      <c r="S939" s="10"/>
      <c r="T939" s="10"/>
      <c r="U939" s="10"/>
      <c r="V939" s="10"/>
      <c r="W939" s="10"/>
      <c r="X939" s="10"/>
      <c r="Y939" s="10"/>
    </row>
    <row r="940" spans="2:25" ht="16.2" thickBot="1" x14ac:dyDescent="0.35">
      <c r="B940" s="187" t="s">
        <v>154</v>
      </c>
      <c r="C940" s="316" t="s">
        <v>2763</v>
      </c>
      <c r="D940" s="317" t="s">
        <v>64</v>
      </c>
      <c r="E940" s="317" t="s">
        <v>65</v>
      </c>
      <c r="F940" s="318">
        <v>0</v>
      </c>
      <c r="G940" s="317" t="s">
        <v>64</v>
      </c>
      <c r="H940" s="317" t="s">
        <v>65</v>
      </c>
      <c r="I940" s="317" t="s">
        <v>66</v>
      </c>
      <c r="J940" s="317" t="s">
        <v>66</v>
      </c>
      <c r="K940" s="319">
        <v>0</v>
      </c>
      <c r="L940" s="319">
        <v>0</v>
      </c>
      <c r="M940" s="319">
        <v>0</v>
      </c>
      <c r="N940" s="319" t="s">
        <v>65</v>
      </c>
      <c r="O940" s="319">
        <v>0</v>
      </c>
      <c r="P940" s="319" t="s">
        <v>68</v>
      </c>
      <c r="Q940" s="319" t="s">
        <v>68</v>
      </c>
      <c r="R940" s="10"/>
      <c r="S940" s="10"/>
      <c r="T940" s="10"/>
      <c r="U940" s="10"/>
      <c r="V940" s="10"/>
      <c r="W940" s="10"/>
      <c r="X940" s="10"/>
      <c r="Y940" s="10"/>
    </row>
    <row r="941" spans="2:25" ht="16.2" thickBot="1" x14ac:dyDescent="0.35">
      <c r="B941" s="187" t="s">
        <v>3692</v>
      </c>
      <c r="C941" s="316" t="s">
        <v>192</v>
      </c>
      <c r="D941" s="317" t="s">
        <v>65</v>
      </c>
      <c r="E941" s="317" t="s">
        <v>64</v>
      </c>
      <c r="F941" s="318">
        <v>0</v>
      </c>
      <c r="G941" s="317" t="s">
        <v>64</v>
      </c>
      <c r="H941" s="317" t="s">
        <v>64</v>
      </c>
      <c r="I941" s="317" t="s">
        <v>65</v>
      </c>
      <c r="J941" s="317" t="s">
        <v>66</v>
      </c>
      <c r="K941" s="319">
        <v>0</v>
      </c>
      <c r="L941" s="319">
        <v>0</v>
      </c>
      <c r="M941" s="319">
        <v>0</v>
      </c>
      <c r="N941" s="319" t="s">
        <v>65</v>
      </c>
      <c r="O941" s="319">
        <v>0</v>
      </c>
      <c r="P941" s="319" t="s">
        <v>68</v>
      </c>
      <c r="Q941" s="319" t="s">
        <v>68</v>
      </c>
      <c r="R941" s="10"/>
      <c r="S941" s="10"/>
      <c r="T941" s="10"/>
      <c r="U941" s="10"/>
      <c r="V941" s="10"/>
      <c r="W941" s="10"/>
      <c r="X941" s="10"/>
      <c r="Y941" s="10"/>
    </row>
    <row r="942" spans="2:25" ht="16.2" thickBot="1" x14ac:dyDescent="0.35">
      <c r="B942" s="187" t="s">
        <v>3280</v>
      </c>
      <c r="C942" s="316" t="s">
        <v>3693</v>
      </c>
      <c r="D942" s="317" t="s">
        <v>65</v>
      </c>
      <c r="E942" s="317" t="s">
        <v>64</v>
      </c>
      <c r="F942" s="318">
        <v>0</v>
      </c>
      <c r="G942" s="317" t="s">
        <v>64</v>
      </c>
      <c r="H942" s="317" t="s">
        <v>65</v>
      </c>
      <c r="I942" s="317" t="s">
        <v>66</v>
      </c>
      <c r="J942" s="317" t="s">
        <v>66</v>
      </c>
      <c r="K942" s="319">
        <v>0</v>
      </c>
      <c r="L942" s="319">
        <v>0</v>
      </c>
      <c r="M942" s="319">
        <v>0</v>
      </c>
      <c r="N942" s="319" t="s">
        <v>65</v>
      </c>
      <c r="O942" s="319">
        <v>0</v>
      </c>
      <c r="P942" s="319" t="s">
        <v>68</v>
      </c>
      <c r="Q942" s="319" t="s">
        <v>68</v>
      </c>
      <c r="R942" s="1"/>
      <c r="S942" s="1"/>
      <c r="T942" s="1"/>
      <c r="U942" s="1"/>
      <c r="V942" s="1"/>
      <c r="W942" s="1"/>
      <c r="X942" s="1"/>
      <c r="Y942" s="1"/>
    </row>
    <row r="943" spans="2:25" ht="16.2" thickBot="1" x14ac:dyDescent="0.35">
      <c r="B943" s="187" t="s">
        <v>3694</v>
      </c>
      <c r="C943" s="316" t="s">
        <v>459</v>
      </c>
      <c r="D943" s="317" t="s">
        <v>64</v>
      </c>
      <c r="E943" s="317" t="s">
        <v>65</v>
      </c>
      <c r="F943" s="318">
        <v>0</v>
      </c>
      <c r="G943" s="317" t="s">
        <v>64</v>
      </c>
      <c r="H943" s="317" t="s">
        <v>64</v>
      </c>
      <c r="I943" s="317" t="s">
        <v>65</v>
      </c>
      <c r="J943" s="317" t="s">
        <v>66</v>
      </c>
      <c r="K943" s="319">
        <v>0</v>
      </c>
      <c r="L943" s="319">
        <v>0</v>
      </c>
      <c r="M943" s="319">
        <v>0</v>
      </c>
      <c r="N943" s="319" t="s">
        <v>65</v>
      </c>
      <c r="O943" s="319">
        <v>0</v>
      </c>
      <c r="P943" s="319" t="s">
        <v>68</v>
      </c>
      <c r="Q943" s="319" t="s">
        <v>68</v>
      </c>
      <c r="R943" s="1"/>
      <c r="S943" s="1"/>
      <c r="T943" s="1"/>
      <c r="U943" s="1"/>
      <c r="V943" s="1"/>
      <c r="W943" s="1"/>
      <c r="X943" s="1"/>
      <c r="Y943" s="1"/>
    </row>
    <row r="944" spans="2:25" ht="20.25" customHeight="1" thickBot="1" x14ac:dyDescent="0.35">
      <c r="B944" s="187" t="s">
        <v>73</v>
      </c>
      <c r="C944" s="316" t="s">
        <v>509</v>
      </c>
      <c r="D944" s="317" t="s">
        <v>64</v>
      </c>
      <c r="E944" s="317" t="s">
        <v>65</v>
      </c>
      <c r="F944" s="318">
        <v>0</v>
      </c>
      <c r="G944" s="317" t="s">
        <v>64</v>
      </c>
      <c r="H944" s="317" t="s">
        <v>64</v>
      </c>
      <c r="I944" s="317" t="s">
        <v>65</v>
      </c>
      <c r="J944" s="317" t="s">
        <v>66</v>
      </c>
      <c r="K944" s="319">
        <v>0</v>
      </c>
      <c r="L944" s="319">
        <v>0</v>
      </c>
      <c r="M944" s="319">
        <v>0</v>
      </c>
      <c r="N944" s="319" t="s">
        <v>65</v>
      </c>
      <c r="O944" s="319">
        <v>0</v>
      </c>
      <c r="P944" s="319" t="s">
        <v>68</v>
      </c>
      <c r="Q944" s="319" t="s">
        <v>68</v>
      </c>
      <c r="R944" s="1"/>
      <c r="S944" s="1"/>
      <c r="T944" s="1"/>
      <c r="U944" s="1"/>
      <c r="V944" s="1"/>
      <c r="W944" s="1"/>
      <c r="X944" s="1"/>
      <c r="Y944" s="1"/>
    </row>
    <row r="945" spans="2:25" ht="16.2" thickBot="1" x14ac:dyDescent="0.35">
      <c r="B945" s="187" t="s">
        <v>3695</v>
      </c>
      <c r="C945" s="316" t="s">
        <v>3696</v>
      </c>
      <c r="D945" s="317" t="s">
        <v>65</v>
      </c>
      <c r="E945" s="317" t="s">
        <v>64</v>
      </c>
      <c r="F945" s="318">
        <v>0</v>
      </c>
      <c r="G945" s="317" t="s">
        <v>65</v>
      </c>
      <c r="H945" s="317" t="s">
        <v>64</v>
      </c>
      <c r="I945" s="317" t="s">
        <v>66</v>
      </c>
      <c r="J945" s="317" t="s">
        <v>66</v>
      </c>
      <c r="K945" s="319">
        <v>0</v>
      </c>
      <c r="L945" s="319">
        <v>0</v>
      </c>
      <c r="M945" s="319">
        <v>0</v>
      </c>
      <c r="N945" s="319" t="s">
        <v>65</v>
      </c>
      <c r="O945" s="319">
        <v>0</v>
      </c>
      <c r="P945" s="319" t="s">
        <v>68</v>
      </c>
      <c r="Q945" s="319" t="s">
        <v>68</v>
      </c>
      <c r="R945" s="1"/>
      <c r="S945" s="1"/>
      <c r="T945" s="1"/>
      <c r="U945" s="1"/>
      <c r="V945" s="1"/>
      <c r="W945" s="1"/>
      <c r="X945" s="1"/>
      <c r="Y945" s="1"/>
    </row>
    <row r="946" spans="2:25" ht="16.2" thickBot="1" x14ac:dyDescent="0.35">
      <c r="B946" s="187" t="s">
        <v>479</v>
      </c>
      <c r="C946" s="316" t="s">
        <v>426</v>
      </c>
      <c r="D946" s="317" t="s">
        <v>65</v>
      </c>
      <c r="E946" s="317" t="s">
        <v>64</v>
      </c>
      <c r="F946" s="318">
        <v>0</v>
      </c>
      <c r="G946" s="317" t="s">
        <v>65</v>
      </c>
      <c r="H946" s="317" t="s">
        <v>64</v>
      </c>
      <c r="I946" s="317" t="s">
        <v>66</v>
      </c>
      <c r="J946" s="317" t="s">
        <v>66</v>
      </c>
      <c r="K946" s="319">
        <v>0</v>
      </c>
      <c r="L946" s="319">
        <v>0</v>
      </c>
      <c r="M946" s="319">
        <v>0</v>
      </c>
      <c r="N946" s="319" t="s">
        <v>65</v>
      </c>
      <c r="O946" s="319">
        <v>0</v>
      </c>
      <c r="P946" s="319" t="s">
        <v>68</v>
      </c>
      <c r="Q946" s="319" t="s">
        <v>68</v>
      </c>
      <c r="R946" s="1"/>
      <c r="S946" s="1"/>
      <c r="T946" s="1"/>
      <c r="U946" s="1"/>
      <c r="V946" s="1"/>
      <c r="W946" s="1"/>
      <c r="X946" s="1"/>
      <c r="Y946" s="1"/>
    </row>
    <row r="947" spans="2:25" ht="16.2" thickBot="1" x14ac:dyDescent="0.35">
      <c r="B947" s="187" t="s">
        <v>3697</v>
      </c>
      <c r="C947" s="316" t="s">
        <v>3698</v>
      </c>
      <c r="D947" s="317" t="s">
        <v>65</v>
      </c>
      <c r="E947" s="317" t="s">
        <v>64</v>
      </c>
      <c r="F947" s="318">
        <v>0</v>
      </c>
      <c r="G947" s="317" t="s">
        <v>64</v>
      </c>
      <c r="H947" s="317" t="s">
        <v>64</v>
      </c>
      <c r="I947" s="317" t="s">
        <v>65</v>
      </c>
      <c r="J947" s="317" t="s">
        <v>66</v>
      </c>
      <c r="K947" s="319">
        <v>0</v>
      </c>
      <c r="L947" s="319">
        <v>0</v>
      </c>
      <c r="M947" s="319">
        <v>0</v>
      </c>
      <c r="N947" s="319" t="s">
        <v>65</v>
      </c>
      <c r="O947" s="319">
        <v>0</v>
      </c>
      <c r="P947" s="319" t="s">
        <v>68</v>
      </c>
      <c r="Q947" s="319" t="s">
        <v>68</v>
      </c>
      <c r="R947" s="1"/>
      <c r="S947" s="1"/>
      <c r="T947" s="1"/>
      <c r="U947" s="1"/>
      <c r="V947" s="1"/>
      <c r="W947" s="1"/>
      <c r="X947" s="1"/>
      <c r="Y947" s="1"/>
    </row>
    <row r="948" spans="2:25" ht="16.2" thickBot="1" x14ac:dyDescent="0.35">
      <c r="B948" s="187" t="s">
        <v>2810</v>
      </c>
      <c r="C948" s="316" t="s">
        <v>3699</v>
      </c>
      <c r="D948" s="317" t="s">
        <v>65</v>
      </c>
      <c r="E948" s="317" t="s">
        <v>64</v>
      </c>
      <c r="F948" s="318">
        <v>0</v>
      </c>
      <c r="G948" s="317" t="s">
        <v>64</v>
      </c>
      <c r="H948" s="317" t="s">
        <v>64</v>
      </c>
      <c r="I948" s="317" t="s">
        <v>65</v>
      </c>
      <c r="J948" s="317" t="s">
        <v>66</v>
      </c>
      <c r="K948" s="319">
        <v>0</v>
      </c>
      <c r="L948" s="319">
        <v>0</v>
      </c>
      <c r="M948" s="319">
        <v>0</v>
      </c>
      <c r="N948" s="319" t="s">
        <v>65</v>
      </c>
      <c r="O948" s="319">
        <v>0</v>
      </c>
      <c r="P948" s="319" t="s">
        <v>68</v>
      </c>
      <c r="Q948" s="319" t="s">
        <v>68</v>
      </c>
      <c r="R948" s="1"/>
      <c r="S948" s="1"/>
      <c r="T948" s="1"/>
      <c r="U948" s="1"/>
      <c r="V948" s="1"/>
      <c r="W948" s="1"/>
      <c r="X948" s="1"/>
      <c r="Y948" s="1"/>
    </row>
    <row r="949" spans="2:25" ht="16.2" thickBot="1" x14ac:dyDescent="0.35">
      <c r="B949" s="187" t="s">
        <v>448</v>
      </c>
      <c r="C949" s="316" t="s">
        <v>304</v>
      </c>
      <c r="D949" s="317" t="s">
        <v>64</v>
      </c>
      <c r="E949" s="317" t="s">
        <v>65</v>
      </c>
      <c r="F949" s="318">
        <v>0</v>
      </c>
      <c r="G949" s="317" t="s">
        <v>64</v>
      </c>
      <c r="H949" s="317" t="s">
        <v>64</v>
      </c>
      <c r="I949" s="317" t="s">
        <v>65</v>
      </c>
      <c r="J949" s="317" t="s">
        <v>66</v>
      </c>
      <c r="K949" s="319">
        <v>0</v>
      </c>
      <c r="L949" s="319">
        <v>0</v>
      </c>
      <c r="M949" s="319">
        <v>0</v>
      </c>
      <c r="N949" s="319" t="s">
        <v>65</v>
      </c>
      <c r="O949" s="319">
        <v>0</v>
      </c>
      <c r="P949" s="319" t="s">
        <v>68</v>
      </c>
      <c r="Q949" s="319" t="s">
        <v>68</v>
      </c>
      <c r="R949" s="1"/>
      <c r="S949" s="1"/>
      <c r="T949" s="1"/>
      <c r="U949" s="1"/>
      <c r="V949" s="1"/>
      <c r="W949" s="1"/>
      <c r="X949" s="1"/>
      <c r="Y949" s="1"/>
    </row>
    <row r="950" spans="2:25" ht="16.2" thickBot="1" x14ac:dyDescent="0.35">
      <c r="B950" s="187" t="s">
        <v>3700</v>
      </c>
      <c r="C950" s="316" t="s">
        <v>3701</v>
      </c>
      <c r="D950" s="317" t="s">
        <v>65</v>
      </c>
      <c r="E950" s="317" t="s">
        <v>64</v>
      </c>
      <c r="F950" s="318">
        <v>0</v>
      </c>
      <c r="G950" s="317" t="s">
        <v>64</v>
      </c>
      <c r="H950" s="317" t="s">
        <v>64</v>
      </c>
      <c r="I950" s="317" t="s">
        <v>65</v>
      </c>
      <c r="J950" s="317" t="s">
        <v>66</v>
      </c>
      <c r="K950" s="319">
        <v>0</v>
      </c>
      <c r="L950" s="319">
        <v>0</v>
      </c>
      <c r="M950" s="319">
        <v>0</v>
      </c>
      <c r="N950" s="319" t="s">
        <v>65</v>
      </c>
      <c r="O950" s="319">
        <v>0</v>
      </c>
      <c r="P950" s="319" t="s">
        <v>68</v>
      </c>
      <c r="Q950" s="319" t="s">
        <v>68</v>
      </c>
      <c r="R950" s="1"/>
      <c r="S950" s="1"/>
      <c r="T950" s="1"/>
      <c r="U950" s="1"/>
      <c r="V950" s="1"/>
      <c r="W950" s="1"/>
      <c r="X950" s="1"/>
      <c r="Y950" s="1"/>
    </row>
    <row r="951" spans="2:25" ht="16.2" thickBot="1" x14ac:dyDescent="0.35">
      <c r="B951" s="187" t="s">
        <v>1593</v>
      </c>
      <c r="C951" s="316" t="s">
        <v>2811</v>
      </c>
      <c r="D951" s="317" t="s">
        <v>65</v>
      </c>
      <c r="E951" s="317" t="s">
        <v>64</v>
      </c>
      <c r="F951" s="318">
        <v>0</v>
      </c>
      <c r="G951" s="317" t="s">
        <v>64</v>
      </c>
      <c r="H951" s="317" t="s">
        <v>64</v>
      </c>
      <c r="I951" s="317" t="s">
        <v>65</v>
      </c>
      <c r="J951" s="317" t="s">
        <v>66</v>
      </c>
      <c r="K951" s="319">
        <v>0</v>
      </c>
      <c r="L951" s="319">
        <v>0</v>
      </c>
      <c r="M951" s="319">
        <v>0</v>
      </c>
      <c r="N951" s="319" t="s">
        <v>65</v>
      </c>
      <c r="O951" s="319">
        <v>0</v>
      </c>
      <c r="P951" s="319" t="s">
        <v>68</v>
      </c>
      <c r="Q951" s="319" t="s">
        <v>68</v>
      </c>
      <c r="R951" s="1"/>
      <c r="S951" s="1"/>
      <c r="T951" s="1"/>
      <c r="U951" s="1"/>
      <c r="V951" s="1"/>
      <c r="W951" s="1"/>
      <c r="X951" s="1"/>
      <c r="Y951" s="1"/>
    </row>
    <row r="952" spans="2:25" ht="16.2" thickBot="1" x14ac:dyDescent="0.35">
      <c r="B952" s="187" t="s">
        <v>105</v>
      </c>
      <c r="C952" s="316" t="s">
        <v>2014</v>
      </c>
      <c r="D952" s="317" t="s">
        <v>64</v>
      </c>
      <c r="E952" s="317" t="s">
        <v>65</v>
      </c>
      <c r="F952" s="318">
        <v>0</v>
      </c>
      <c r="G952" s="317" t="s">
        <v>64</v>
      </c>
      <c r="H952" s="317" t="s">
        <v>64</v>
      </c>
      <c r="I952" s="317" t="s">
        <v>65</v>
      </c>
      <c r="J952" s="317" t="s">
        <v>66</v>
      </c>
      <c r="K952" s="319">
        <v>0</v>
      </c>
      <c r="L952" s="319">
        <v>0</v>
      </c>
      <c r="M952" s="319">
        <v>0</v>
      </c>
      <c r="N952" s="319" t="s">
        <v>65</v>
      </c>
      <c r="O952" s="319">
        <v>0</v>
      </c>
      <c r="P952" s="319" t="s">
        <v>68</v>
      </c>
      <c r="Q952" s="319" t="s">
        <v>68</v>
      </c>
      <c r="R952" s="1"/>
      <c r="S952" s="1"/>
      <c r="T952" s="1"/>
      <c r="U952" s="1"/>
      <c r="V952" s="1"/>
      <c r="W952" s="1"/>
      <c r="X952" s="1"/>
      <c r="Y952" s="1"/>
    </row>
    <row r="953" spans="2:25" ht="16.2" thickBot="1" x14ac:dyDescent="0.35">
      <c r="B953" s="187" t="s">
        <v>197</v>
      </c>
      <c r="C953" s="316" t="s">
        <v>3476</v>
      </c>
      <c r="D953" s="317" t="s">
        <v>64</v>
      </c>
      <c r="E953" s="317" t="s">
        <v>65</v>
      </c>
      <c r="F953" s="318">
        <v>0</v>
      </c>
      <c r="G953" s="317" t="s">
        <v>65</v>
      </c>
      <c r="H953" s="317" t="s">
        <v>64</v>
      </c>
      <c r="I953" s="317" t="s">
        <v>66</v>
      </c>
      <c r="J953" s="317" t="s">
        <v>66</v>
      </c>
      <c r="K953" s="319">
        <v>0</v>
      </c>
      <c r="L953" s="319">
        <v>0</v>
      </c>
      <c r="M953" s="319">
        <v>0</v>
      </c>
      <c r="N953" s="319" t="s">
        <v>65</v>
      </c>
      <c r="O953" s="319">
        <v>0</v>
      </c>
      <c r="P953" s="319" t="s">
        <v>68</v>
      </c>
      <c r="Q953" s="319" t="s">
        <v>68</v>
      </c>
      <c r="R953" s="1"/>
      <c r="S953" s="1"/>
      <c r="T953" s="1"/>
      <c r="U953" s="1"/>
      <c r="V953" s="1"/>
      <c r="W953" s="1"/>
      <c r="X953" s="1"/>
      <c r="Y953" s="1"/>
    </row>
    <row r="954" spans="2:25" ht="16.2" thickBot="1" x14ac:dyDescent="0.35">
      <c r="B954" s="187" t="s">
        <v>472</v>
      </c>
      <c r="C954" s="316" t="s">
        <v>3684</v>
      </c>
      <c r="D954" s="317" t="s">
        <v>65</v>
      </c>
      <c r="E954" s="317" t="s">
        <v>64</v>
      </c>
      <c r="F954" s="318">
        <v>0</v>
      </c>
      <c r="G954" s="317" t="s">
        <v>64</v>
      </c>
      <c r="H954" s="317" t="s">
        <v>65</v>
      </c>
      <c r="I954" s="317" t="s">
        <v>66</v>
      </c>
      <c r="J954" s="317" t="s">
        <v>66</v>
      </c>
      <c r="K954" s="319">
        <v>0</v>
      </c>
      <c r="L954" s="319">
        <v>0</v>
      </c>
      <c r="M954" s="319">
        <v>0</v>
      </c>
      <c r="N954" s="319" t="s">
        <v>65</v>
      </c>
      <c r="O954" s="319">
        <v>0</v>
      </c>
      <c r="P954" s="319" t="s">
        <v>68</v>
      </c>
      <c r="Q954" s="319" t="s">
        <v>68</v>
      </c>
      <c r="R954" s="1"/>
      <c r="S954" s="1"/>
      <c r="T954" s="1"/>
      <c r="U954" s="1"/>
      <c r="V954" s="1"/>
      <c r="W954" s="1"/>
      <c r="X954" s="1"/>
      <c r="Y954" s="1"/>
    </row>
    <row r="955" spans="2:25" ht="16.2" thickBot="1" x14ac:dyDescent="0.35">
      <c r="B955" s="187" t="s">
        <v>89</v>
      </c>
      <c r="C955" s="316" t="s">
        <v>335</v>
      </c>
      <c r="D955" s="317" t="s">
        <v>64</v>
      </c>
      <c r="E955" s="317" t="s">
        <v>65</v>
      </c>
      <c r="F955" s="318">
        <v>0</v>
      </c>
      <c r="G955" s="317" t="s">
        <v>64</v>
      </c>
      <c r="H955" s="317" t="s">
        <v>64</v>
      </c>
      <c r="I955" s="317" t="s">
        <v>65</v>
      </c>
      <c r="J955" s="317" t="s">
        <v>66</v>
      </c>
      <c r="K955" s="319">
        <v>0</v>
      </c>
      <c r="L955" s="319">
        <v>0</v>
      </c>
      <c r="M955" s="319">
        <v>0</v>
      </c>
      <c r="N955" s="319" t="s">
        <v>65</v>
      </c>
      <c r="O955" s="319">
        <v>0</v>
      </c>
      <c r="P955" s="319" t="s">
        <v>68</v>
      </c>
      <c r="Q955" s="319" t="s">
        <v>68</v>
      </c>
      <c r="R955" s="1"/>
      <c r="S955" s="1"/>
      <c r="T955" s="1"/>
      <c r="U955" s="1"/>
      <c r="V955" s="1"/>
      <c r="W955" s="1"/>
      <c r="X955" s="1"/>
      <c r="Y955" s="1"/>
    </row>
    <row r="956" spans="2:25" ht="16.2" thickBot="1" x14ac:dyDescent="0.35">
      <c r="B956" s="187" t="s">
        <v>1602</v>
      </c>
      <c r="C956" s="316" t="s">
        <v>3702</v>
      </c>
      <c r="D956" s="317" t="s">
        <v>64</v>
      </c>
      <c r="E956" s="317" t="s">
        <v>65</v>
      </c>
      <c r="F956" s="318">
        <v>0</v>
      </c>
      <c r="G956" s="317" t="s">
        <v>64</v>
      </c>
      <c r="H956" s="317" t="s">
        <v>64</v>
      </c>
      <c r="I956" s="317" t="s">
        <v>65</v>
      </c>
      <c r="J956" s="317" t="s">
        <v>66</v>
      </c>
      <c r="K956" s="319">
        <v>0</v>
      </c>
      <c r="L956" s="319">
        <v>0</v>
      </c>
      <c r="M956" s="319">
        <v>0</v>
      </c>
      <c r="N956" s="319" t="s">
        <v>65</v>
      </c>
      <c r="O956" s="319">
        <v>0</v>
      </c>
      <c r="P956" s="319" t="s">
        <v>68</v>
      </c>
      <c r="Q956" s="319" t="s">
        <v>68</v>
      </c>
      <c r="R956" s="1"/>
      <c r="S956" s="1"/>
      <c r="T956" s="1"/>
      <c r="U956" s="1"/>
      <c r="V956" s="1"/>
      <c r="W956" s="1"/>
      <c r="X956" s="1"/>
      <c r="Y956" s="1"/>
    </row>
    <row r="957" spans="2:25" ht="16.2" thickBot="1" x14ac:dyDescent="0.35">
      <c r="B957" s="187" t="s">
        <v>1791</v>
      </c>
      <c r="C957" s="316" t="s">
        <v>1435</v>
      </c>
      <c r="D957" s="317" t="s">
        <v>65</v>
      </c>
      <c r="E957" s="317" t="s">
        <v>64</v>
      </c>
      <c r="F957" s="318">
        <v>0</v>
      </c>
      <c r="G957" s="317" t="s">
        <v>64</v>
      </c>
      <c r="H957" s="317" t="s">
        <v>65</v>
      </c>
      <c r="I957" s="317" t="s">
        <v>66</v>
      </c>
      <c r="J957" s="317" t="s">
        <v>66</v>
      </c>
      <c r="K957" s="319">
        <v>0</v>
      </c>
      <c r="L957" s="319">
        <v>0</v>
      </c>
      <c r="M957" s="319">
        <v>0</v>
      </c>
      <c r="N957" s="319" t="s">
        <v>65</v>
      </c>
      <c r="O957" s="319">
        <v>0</v>
      </c>
      <c r="P957" s="319" t="s">
        <v>68</v>
      </c>
      <c r="Q957" s="319" t="s">
        <v>68</v>
      </c>
      <c r="R957" s="1"/>
      <c r="S957" s="1"/>
      <c r="T957" s="1"/>
      <c r="U957" s="1"/>
      <c r="V957" s="1"/>
      <c r="W957" s="1"/>
      <c r="X957" s="1"/>
      <c r="Y957" s="1"/>
    </row>
    <row r="958" spans="2:25" ht="16.2" thickBot="1" x14ac:dyDescent="0.35">
      <c r="B958" s="187" t="s">
        <v>3504</v>
      </c>
      <c r="C958" s="316" t="s">
        <v>192</v>
      </c>
      <c r="D958" s="317" t="s">
        <v>65</v>
      </c>
      <c r="E958" s="317" t="s">
        <v>64</v>
      </c>
      <c r="F958" s="318">
        <v>0</v>
      </c>
      <c r="G958" s="317" t="s">
        <v>65</v>
      </c>
      <c r="H958" s="317" t="s">
        <v>64</v>
      </c>
      <c r="I958" s="317" t="s">
        <v>66</v>
      </c>
      <c r="J958" s="317" t="s">
        <v>66</v>
      </c>
      <c r="K958" s="319">
        <v>0</v>
      </c>
      <c r="L958" s="319">
        <v>0</v>
      </c>
      <c r="M958" s="319">
        <v>0</v>
      </c>
      <c r="N958" s="319" t="s">
        <v>65</v>
      </c>
      <c r="O958" s="319">
        <v>0</v>
      </c>
      <c r="P958" s="319" t="s">
        <v>68</v>
      </c>
      <c r="Q958" s="319" t="s">
        <v>68</v>
      </c>
      <c r="R958" s="1"/>
      <c r="S958" s="1"/>
      <c r="T958" s="1"/>
      <c r="U958" s="1"/>
      <c r="V958" s="1"/>
      <c r="W958" s="1"/>
      <c r="X958" s="1"/>
      <c r="Y958" s="1"/>
    </row>
    <row r="959" spans="2:25" ht="16.2" thickBot="1" x14ac:dyDescent="0.35">
      <c r="B959" s="187" t="s">
        <v>3703</v>
      </c>
      <c r="C959" s="316" t="s">
        <v>155</v>
      </c>
      <c r="D959" s="317" t="s">
        <v>64</v>
      </c>
      <c r="E959" s="317" t="s">
        <v>65</v>
      </c>
      <c r="F959" s="318">
        <v>0</v>
      </c>
      <c r="G959" s="317" t="s">
        <v>65</v>
      </c>
      <c r="H959" s="317" t="s">
        <v>64</v>
      </c>
      <c r="I959" s="317" t="s">
        <v>66</v>
      </c>
      <c r="J959" s="317" t="s">
        <v>66</v>
      </c>
      <c r="K959" s="319">
        <v>0</v>
      </c>
      <c r="L959" s="319">
        <v>0</v>
      </c>
      <c r="M959" s="319">
        <v>0</v>
      </c>
      <c r="N959" s="319" t="s">
        <v>65</v>
      </c>
      <c r="O959" s="319">
        <v>0</v>
      </c>
      <c r="P959" s="319" t="s">
        <v>68</v>
      </c>
      <c r="Q959" s="319" t="s">
        <v>68</v>
      </c>
      <c r="R959" s="1"/>
      <c r="S959" s="1"/>
      <c r="T959" s="1"/>
      <c r="U959" s="1"/>
      <c r="V959" s="1"/>
      <c r="W959" s="1"/>
      <c r="X959" s="1"/>
      <c r="Y959" s="1"/>
    </row>
    <row r="960" spans="2:25" ht="16.2" thickBot="1" x14ac:dyDescent="0.35">
      <c r="B960" s="187" t="s">
        <v>472</v>
      </c>
      <c r="C960" s="316" t="s">
        <v>1731</v>
      </c>
      <c r="D960" s="317" t="s">
        <v>65</v>
      </c>
      <c r="E960" s="317" t="s">
        <v>64</v>
      </c>
      <c r="F960" s="318">
        <v>0</v>
      </c>
      <c r="G960" s="317" t="s">
        <v>64</v>
      </c>
      <c r="H960" s="317" t="s">
        <v>65</v>
      </c>
      <c r="I960" s="317" t="s">
        <v>66</v>
      </c>
      <c r="J960" s="317" t="s">
        <v>66</v>
      </c>
      <c r="K960" s="319">
        <v>0</v>
      </c>
      <c r="L960" s="319">
        <v>0</v>
      </c>
      <c r="M960" s="319">
        <v>0</v>
      </c>
      <c r="N960" s="319" t="s">
        <v>65</v>
      </c>
      <c r="O960" s="319">
        <v>0</v>
      </c>
      <c r="P960" s="319" t="s">
        <v>68</v>
      </c>
      <c r="Q960" s="319" t="s">
        <v>68</v>
      </c>
      <c r="R960" s="1"/>
      <c r="S960" s="1"/>
      <c r="T960" s="1"/>
      <c r="U960" s="1"/>
      <c r="V960" s="1"/>
      <c r="W960" s="1"/>
      <c r="X960" s="1"/>
      <c r="Y960" s="1"/>
    </row>
    <row r="961" spans="2:25" ht="16.2" thickBot="1" x14ac:dyDescent="0.35">
      <c r="B961" s="187" t="s">
        <v>2803</v>
      </c>
      <c r="C961" s="316" t="s">
        <v>215</v>
      </c>
      <c r="D961" s="317" t="s">
        <v>65</v>
      </c>
      <c r="E961" s="317" t="s">
        <v>64</v>
      </c>
      <c r="F961" s="318">
        <v>0</v>
      </c>
      <c r="G961" s="317" t="s">
        <v>64</v>
      </c>
      <c r="H961" s="317" t="s">
        <v>64</v>
      </c>
      <c r="I961" s="317" t="s">
        <v>65</v>
      </c>
      <c r="J961" s="317" t="s">
        <v>66</v>
      </c>
      <c r="K961" s="319">
        <v>0</v>
      </c>
      <c r="L961" s="319">
        <v>0</v>
      </c>
      <c r="M961" s="319">
        <v>0</v>
      </c>
      <c r="N961" s="319" t="s">
        <v>65</v>
      </c>
      <c r="O961" s="319">
        <v>0</v>
      </c>
      <c r="P961" s="319" t="s">
        <v>68</v>
      </c>
      <c r="Q961" s="319" t="s">
        <v>68</v>
      </c>
      <c r="R961" s="1"/>
      <c r="S961" s="1"/>
      <c r="T961" s="1"/>
      <c r="U961" s="1"/>
      <c r="V961" s="1"/>
      <c r="W961" s="1"/>
      <c r="X961" s="1"/>
      <c r="Y961" s="1"/>
    </row>
    <row r="962" spans="2:25" ht="16.2" thickBot="1" x14ac:dyDescent="0.35">
      <c r="B962" s="187" t="s">
        <v>3704</v>
      </c>
      <c r="C962" s="316" t="s">
        <v>1405</v>
      </c>
      <c r="D962" s="317" t="s">
        <v>65</v>
      </c>
      <c r="E962" s="317" t="s">
        <v>64</v>
      </c>
      <c r="F962" s="318">
        <v>0</v>
      </c>
      <c r="G962" s="317" t="s">
        <v>64</v>
      </c>
      <c r="H962" s="317" t="s">
        <v>64</v>
      </c>
      <c r="I962" s="317" t="s">
        <v>65</v>
      </c>
      <c r="J962" s="317" t="s">
        <v>66</v>
      </c>
      <c r="K962" s="319">
        <v>0</v>
      </c>
      <c r="L962" s="319">
        <v>0</v>
      </c>
      <c r="M962" s="319">
        <v>0</v>
      </c>
      <c r="N962" s="319" t="s">
        <v>65</v>
      </c>
      <c r="O962" s="319">
        <v>0</v>
      </c>
      <c r="P962" s="319" t="s">
        <v>68</v>
      </c>
      <c r="Q962" s="319" t="s">
        <v>68</v>
      </c>
      <c r="R962" s="1"/>
      <c r="S962" s="1"/>
      <c r="T962" s="1"/>
      <c r="U962" s="1"/>
      <c r="V962" s="1"/>
      <c r="W962" s="1"/>
      <c r="X962" s="1"/>
      <c r="Y962" s="1"/>
    </row>
    <row r="963" spans="2:25" ht="16.2" thickBot="1" x14ac:dyDescent="0.35">
      <c r="B963" s="187" t="s">
        <v>1766</v>
      </c>
      <c r="C963" s="316" t="s">
        <v>428</v>
      </c>
      <c r="D963" s="317" t="s">
        <v>65</v>
      </c>
      <c r="E963" s="317" t="s">
        <v>64</v>
      </c>
      <c r="F963" s="318">
        <v>0</v>
      </c>
      <c r="G963" s="317" t="s">
        <v>64</v>
      </c>
      <c r="H963" s="317" t="s">
        <v>64</v>
      </c>
      <c r="I963" s="317" t="s">
        <v>66</v>
      </c>
      <c r="J963" s="317" t="s">
        <v>65</v>
      </c>
      <c r="K963" s="319">
        <v>0</v>
      </c>
      <c r="L963" s="319">
        <v>0</v>
      </c>
      <c r="M963" s="319">
        <v>0</v>
      </c>
      <c r="N963" s="319" t="s">
        <v>65</v>
      </c>
      <c r="O963" s="319">
        <v>0</v>
      </c>
      <c r="P963" s="319" t="s">
        <v>68</v>
      </c>
      <c r="Q963" s="319" t="s">
        <v>68</v>
      </c>
      <c r="R963" s="1"/>
      <c r="S963" s="1"/>
      <c r="T963" s="1"/>
      <c r="U963" s="1"/>
      <c r="V963" s="1"/>
      <c r="W963" s="1"/>
      <c r="X963" s="1"/>
      <c r="Y963" s="1"/>
    </row>
    <row r="964" spans="2:25" ht="16.2" thickBot="1" x14ac:dyDescent="0.35">
      <c r="B964" s="187" t="s">
        <v>421</v>
      </c>
      <c r="C964" s="316" t="s">
        <v>3705</v>
      </c>
      <c r="D964" s="317" t="s">
        <v>65</v>
      </c>
      <c r="E964" s="317" t="s">
        <v>64</v>
      </c>
      <c r="F964" s="318">
        <v>0</v>
      </c>
      <c r="G964" s="317" t="s">
        <v>64</v>
      </c>
      <c r="H964" s="317" t="s">
        <v>65</v>
      </c>
      <c r="I964" s="317" t="s">
        <v>66</v>
      </c>
      <c r="J964" s="317" t="s">
        <v>66</v>
      </c>
      <c r="K964" s="319">
        <v>0</v>
      </c>
      <c r="L964" s="319">
        <v>0</v>
      </c>
      <c r="M964" s="319">
        <v>0</v>
      </c>
      <c r="N964" s="319" t="s">
        <v>65</v>
      </c>
      <c r="O964" s="319">
        <v>0</v>
      </c>
      <c r="P964" s="319" t="s">
        <v>68</v>
      </c>
      <c r="Q964" s="319" t="s">
        <v>68</v>
      </c>
      <c r="R964" s="1"/>
      <c r="S964" s="1"/>
      <c r="T964" s="1"/>
      <c r="U964" s="1"/>
      <c r="V964" s="1"/>
      <c r="W964" s="1"/>
      <c r="X964" s="1"/>
      <c r="Y964" s="1"/>
    </row>
    <row r="965" spans="2:25" ht="16.2" thickBot="1" x14ac:dyDescent="0.35">
      <c r="B965" s="187" t="s">
        <v>515</v>
      </c>
      <c r="C965" s="316" t="s">
        <v>3706</v>
      </c>
      <c r="D965" s="317" t="s">
        <v>64</v>
      </c>
      <c r="E965" s="317" t="s">
        <v>65</v>
      </c>
      <c r="F965" s="318">
        <v>0</v>
      </c>
      <c r="G965" s="317" t="s">
        <v>64</v>
      </c>
      <c r="H965" s="317" t="s">
        <v>65</v>
      </c>
      <c r="I965" s="317" t="s">
        <v>66</v>
      </c>
      <c r="J965" s="317" t="s">
        <v>66</v>
      </c>
      <c r="K965" s="319">
        <v>0</v>
      </c>
      <c r="L965" s="319">
        <v>0</v>
      </c>
      <c r="M965" s="319">
        <v>0</v>
      </c>
      <c r="N965" s="319" t="s">
        <v>65</v>
      </c>
      <c r="O965" s="319">
        <v>0</v>
      </c>
      <c r="P965" s="319" t="s">
        <v>68</v>
      </c>
      <c r="Q965" s="319" t="s">
        <v>68</v>
      </c>
      <c r="R965" s="1"/>
      <c r="S965" s="1"/>
      <c r="T965" s="1"/>
      <c r="U965" s="1"/>
      <c r="V965" s="1"/>
      <c r="W965" s="1"/>
      <c r="X965" s="1"/>
      <c r="Y965" s="1"/>
    </row>
    <row r="966" spans="2:25" ht="16.2" thickBot="1" x14ac:dyDescent="0.35">
      <c r="B966" s="187" t="s">
        <v>125</v>
      </c>
      <c r="C966" s="316" t="s">
        <v>1806</v>
      </c>
      <c r="D966" s="317" t="s">
        <v>64</v>
      </c>
      <c r="E966" s="317" t="s">
        <v>65</v>
      </c>
      <c r="F966" s="318">
        <v>0</v>
      </c>
      <c r="G966" s="317" t="s">
        <v>64</v>
      </c>
      <c r="H966" s="317" t="s">
        <v>64</v>
      </c>
      <c r="I966" s="317" t="s">
        <v>66</v>
      </c>
      <c r="J966" s="317" t="s">
        <v>65</v>
      </c>
      <c r="K966" s="319">
        <v>0</v>
      </c>
      <c r="L966" s="319">
        <v>0</v>
      </c>
      <c r="M966" s="319">
        <v>0</v>
      </c>
      <c r="N966" s="319" t="s">
        <v>65</v>
      </c>
      <c r="O966" s="319">
        <v>0</v>
      </c>
      <c r="P966" s="319" t="s">
        <v>68</v>
      </c>
      <c r="Q966" s="319" t="s">
        <v>68</v>
      </c>
      <c r="R966" s="1"/>
      <c r="S966" s="1"/>
      <c r="T966" s="1"/>
      <c r="U966" s="1"/>
      <c r="V966" s="1"/>
      <c r="W966" s="1"/>
      <c r="X966" s="1"/>
      <c r="Y966" s="1"/>
    </row>
    <row r="967" spans="2:25" ht="16.2" thickBot="1" x14ac:dyDescent="0.35">
      <c r="B967" s="187" t="s">
        <v>125</v>
      </c>
      <c r="C967" s="316" t="s">
        <v>1802</v>
      </c>
      <c r="D967" s="317" t="s">
        <v>64</v>
      </c>
      <c r="E967" s="317" t="s">
        <v>65</v>
      </c>
      <c r="F967" s="318">
        <v>0</v>
      </c>
      <c r="G967" s="317" t="s">
        <v>64</v>
      </c>
      <c r="H967" s="317" t="s">
        <v>64</v>
      </c>
      <c r="I967" s="317" t="s">
        <v>66</v>
      </c>
      <c r="J967" s="317" t="s">
        <v>65</v>
      </c>
      <c r="K967" s="319">
        <v>0</v>
      </c>
      <c r="L967" s="319">
        <v>0</v>
      </c>
      <c r="M967" s="319">
        <v>0</v>
      </c>
      <c r="N967" s="319" t="s">
        <v>65</v>
      </c>
      <c r="O967" s="319">
        <v>0</v>
      </c>
      <c r="P967" s="319" t="s">
        <v>68</v>
      </c>
      <c r="Q967" s="319" t="s">
        <v>68</v>
      </c>
      <c r="R967" s="1"/>
      <c r="S967" s="1"/>
      <c r="T967" s="1"/>
      <c r="U967" s="1"/>
      <c r="V967" s="1"/>
      <c r="W967" s="1"/>
      <c r="X967" s="1"/>
      <c r="Y967" s="1"/>
    </row>
    <row r="968" spans="2:25" ht="16.2" thickBot="1" x14ac:dyDescent="0.35">
      <c r="B968" s="187" t="s">
        <v>3707</v>
      </c>
      <c r="C968" s="316" t="s">
        <v>3518</v>
      </c>
      <c r="D968" s="317" t="s">
        <v>65</v>
      </c>
      <c r="E968" s="317" t="s">
        <v>64</v>
      </c>
      <c r="F968" s="318">
        <v>0</v>
      </c>
      <c r="G968" s="317" t="s">
        <v>64</v>
      </c>
      <c r="H968" s="317" t="s">
        <v>65</v>
      </c>
      <c r="I968" s="317" t="s">
        <v>66</v>
      </c>
      <c r="J968" s="317" t="s">
        <v>66</v>
      </c>
      <c r="K968" s="319">
        <v>0</v>
      </c>
      <c r="L968" s="319">
        <v>0</v>
      </c>
      <c r="M968" s="319">
        <v>0</v>
      </c>
      <c r="N968" s="319" t="s">
        <v>65</v>
      </c>
      <c r="O968" s="319">
        <v>0</v>
      </c>
      <c r="P968" s="319" t="s">
        <v>68</v>
      </c>
      <c r="Q968" s="319" t="s">
        <v>68</v>
      </c>
      <c r="R968" s="1"/>
      <c r="S968" s="1"/>
      <c r="T968" s="1"/>
      <c r="U968" s="1"/>
      <c r="V968" s="1"/>
      <c r="W968" s="1"/>
      <c r="X968" s="1"/>
      <c r="Y968" s="1"/>
    </row>
    <row r="969" spans="2:25" ht="16.2" thickBot="1" x14ac:dyDescent="0.35">
      <c r="B969" s="187" t="s">
        <v>177</v>
      </c>
      <c r="C969" s="316" t="s">
        <v>2014</v>
      </c>
      <c r="D969" s="317" t="s">
        <v>64</v>
      </c>
      <c r="E969" s="317" t="s">
        <v>65</v>
      </c>
      <c r="F969" s="318">
        <v>0</v>
      </c>
      <c r="G969" s="317" t="s">
        <v>64</v>
      </c>
      <c r="H969" s="317" t="s">
        <v>65</v>
      </c>
      <c r="I969" s="317" t="s">
        <v>66</v>
      </c>
      <c r="J969" s="317" t="s">
        <v>66</v>
      </c>
      <c r="K969" s="319">
        <v>0</v>
      </c>
      <c r="L969" s="319">
        <v>0</v>
      </c>
      <c r="M969" s="319">
        <v>0</v>
      </c>
      <c r="N969" s="319" t="s">
        <v>65</v>
      </c>
      <c r="O969" s="319">
        <v>0</v>
      </c>
      <c r="P969" s="319" t="s">
        <v>68</v>
      </c>
      <c r="Q969" s="319" t="s">
        <v>68</v>
      </c>
      <c r="R969" s="1"/>
      <c r="S969" s="1"/>
      <c r="T969" s="1"/>
      <c r="U969" s="1"/>
      <c r="V969" s="1"/>
      <c r="W969" s="1"/>
      <c r="X969" s="1"/>
      <c r="Y969" s="1"/>
    </row>
    <row r="970" spans="2:25" ht="16.2" thickBot="1" x14ac:dyDescent="0.35">
      <c r="B970" s="187" t="s">
        <v>484</v>
      </c>
      <c r="C970" s="316" t="s">
        <v>2886</v>
      </c>
      <c r="D970" s="317" t="s">
        <v>65</v>
      </c>
      <c r="E970" s="317" t="s">
        <v>64</v>
      </c>
      <c r="F970" s="318">
        <v>0</v>
      </c>
      <c r="G970" s="317" t="s">
        <v>64</v>
      </c>
      <c r="H970" s="317" t="s">
        <v>65</v>
      </c>
      <c r="I970" s="317" t="s">
        <v>66</v>
      </c>
      <c r="J970" s="317" t="s">
        <v>66</v>
      </c>
      <c r="K970" s="319">
        <v>0</v>
      </c>
      <c r="L970" s="319">
        <v>0</v>
      </c>
      <c r="M970" s="319">
        <v>0</v>
      </c>
      <c r="N970" s="319" t="s">
        <v>65</v>
      </c>
      <c r="O970" s="319">
        <v>0</v>
      </c>
      <c r="P970" s="319" t="s">
        <v>68</v>
      </c>
      <c r="Q970" s="319" t="s">
        <v>68</v>
      </c>
      <c r="R970" s="1"/>
      <c r="S970" s="1"/>
      <c r="T970" s="1"/>
      <c r="U970" s="1"/>
      <c r="V970" s="1"/>
      <c r="W970" s="1"/>
      <c r="X970" s="1"/>
      <c r="Y970" s="1"/>
    </row>
    <row r="971" spans="2:25" ht="16.2" thickBot="1" x14ac:dyDescent="0.35">
      <c r="B971" s="187" t="s">
        <v>3708</v>
      </c>
      <c r="C971" s="316" t="s">
        <v>3709</v>
      </c>
      <c r="D971" s="317" t="s">
        <v>64</v>
      </c>
      <c r="E971" s="317" t="s">
        <v>65</v>
      </c>
      <c r="F971" s="318">
        <v>0</v>
      </c>
      <c r="G971" s="317" t="s">
        <v>65</v>
      </c>
      <c r="H971" s="317" t="s">
        <v>64</v>
      </c>
      <c r="I971" s="317" t="s">
        <v>66</v>
      </c>
      <c r="J971" s="317" t="s">
        <v>66</v>
      </c>
      <c r="K971" s="319">
        <v>0</v>
      </c>
      <c r="L971" s="319">
        <v>0</v>
      </c>
      <c r="M971" s="319">
        <v>0</v>
      </c>
      <c r="N971" s="319" t="s">
        <v>65</v>
      </c>
      <c r="O971" s="319">
        <v>0</v>
      </c>
      <c r="P971" s="319" t="s">
        <v>68</v>
      </c>
      <c r="Q971" s="319" t="s">
        <v>68</v>
      </c>
      <c r="R971" s="1"/>
      <c r="S971" s="1"/>
      <c r="T971" s="1"/>
      <c r="U971" s="1"/>
      <c r="V971" s="1"/>
      <c r="W971" s="1"/>
      <c r="X971" s="1"/>
      <c r="Y971" s="1"/>
    </row>
    <row r="972" spans="2:25" ht="16.2" thickBot="1" x14ac:dyDescent="0.35">
      <c r="B972" s="187" t="s">
        <v>189</v>
      </c>
      <c r="C972" s="316" t="s">
        <v>3710</v>
      </c>
      <c r="D972" s="317" t="s">
        <v>64</v>
      </c>
      <c r="E972" s="317" t="s">
        <v>65</v>
      </c>
      <c r="F972" s="318">
        <v>1830731180116</v>
      </c>
      <c r="G972" s="317" t="s">
        <v>64</v>
      </c>
      <c r="H972" s="317" t="s">
        <v>64</v>
      </c>
      <c r="I972" s="317" t="s">
        <v>66</v>
      </c>
      <c r="J972" s="317" t="s">
        <v>65</v>
      </c>
      <c r="K972" s="319">
        <v>0</v>
      </c>
      <c r="L972" s="319">
        <v>0</v>
      </c>
      <c r="M972" s="319">
        <v>0</v>
      </c>
      <c r="N972" s="319" t="s">
        <v>65</v>
      </c>
      <c r="O972" s="319">
        <v>0</v>
      </c>
      <c r="P972" s="319" t="s">
        <v>68</v>
      </c>
      <c r="Q972" s="319" t="s">
        <v>68</v>
      </c>
      <c r="R972" s="1"/>
      <c r="S972" s="1"/>
      <c r="T972" s="1"/>
      <c r="U972" s="1"/>
      <c r="V972" s="1"/>
      <c r="W972" s="1"/>
      <c r="X972" s="1"/>
      <c r="Y972" s="1"/>
    </row>
    <row r="973" spans="2:25" ht="16.2" thickBot="1" x14ac:dyDescent="0.35">
      <c r="B973" s="187" t="s">
        <v>362</v>
      </c>
      <c r="C973" s="316" t="s">
        <v>3711</v>
      </c>
      <c r="D973" s="317" t="s">
        <v>64</v>
      </c>
      <c r="E973" s="317" t="s">
        <v>65</v>
      </c>
      <c r="F973" s="318">
        <v>0</v>
      </c>
      <c r="G973" s="317" t="s">
        <v>64</v>
      </c>
      <c r="H973" s="317" t="s">
        <v>64</v>
      </c>
      <c r="I973" s="317" t="s">
        <v>65</v>
      </c>
      <c r="J973" s="317" t="s">
        <v>66</v>
      </c>
      <c r="K973" s="319">
        <v>0</v>
      </c>
      <c r="L973" s="319">
        <v>0</v>
      </c>
      <c r="M973" s="319">
        <v>0</v>
      </c>
      <c r="N973" s="319" t="s">
        <v>65</v>
      </c>
      <c r="O973" s="319">
        <v>0</v>
      </c>
      <c r="P973" s="319" t="s">
        <v>68</v>
      </c>
      <c r="Q973" s="319" t="s">
        <v>68</v>
      </c>
      <c r="R973" s="1"/>
      <c r="S973" s="1"/>
      <c r="T973" s="1"/>
      <c r="U973" s="1"/>
      <c r="V973" s="1"/>
      <c r="W973" s="1"/>
      <c r="X973" s="1"/>
      <c r="Y973" s="1"/>
    </row>
    <row r="974" spans="2:25" ht="16.2" thickBot="1" x14ac:dyDescent="0.35">
      <c r="B974" s="187" t="s">
        <v>3712</v>
      </c>
      <c r="C974" s="316" t="s">
        <v>204</v>
      </c>
      <c r="D974" s="317" t="s">
        <v>65</v>
      </c>
      <c r="E974" s="317" t="s">
        <v>64</v>
      </c>
      <c r="F974" s="318">
        <v>0</v>
      </c>
      <c r="G974" s="317" t="s">
        <v>64</v>
      </c>
      <c r="H974" s="317" t="s">
        <v>64</v>
      </c>
      <c r="I974" s="317" t="s">
        <v>65</v>
      </c>
      <c r="J974" s="317" t="s">
        <v>66</v>
      </c>
      <c r="K974" s="319">
        <v>0</v>
      </c>
      <c r="L974" s="319">
        <v>0</v>
      </c>
      <c r="M974" s="319">
        <v>0</v>
      </c>
      <c r="N974" s="319" t="s">
        <v>65</v>
      </c>
      <c r="O974" s="319">
        <v>0</v>
      </c>
      <c r="P974" s="319" t="s">
        <v>68</v>
      </c>
      <c r="Q974" s="319" t="s">
        <v>68</v>
      </c>
      <c r="R974" s="1"/>
      <c r="S974" s="1"/>
      <c r="T974" s="1"/>
      <c r="U974" s="1"/>
      <c r="V974" s="1"/>
      <c r="W974" s="1"/>
      <c r="X974" s="1"/>
      <c r="Y974" s="1"/>
    </row>
    <row r="975" spans="2:25" ht="16.2" thickBot="1" x14ac:dyDescent="0.35">
      <c r="B975" s="187" t="s">
        <v>3471</v>
      </c>
      <c r="C975" s="316" t="s">
        <v>2014</v>
      </c>
      <c r="D975" s="317" t="s">
        <v>64</v>
      </c>
      <c r="E975" s="317" t="s">
        <v>65</v>
      </c>
      <c r="F975" s="318">
        <v>0</v>
      </c>
      <c r="G975" s="317" t="s">
        <v>64</v>
      </c>
      <c r="H975" s="317" t="s">
        <v>65</v>
      </c>
      <c r="I975" s="317" t="s">
        <v>66</v>
      </c>
      <c r="J975" s="317" t="s">
        <v>66</v>
      </c>
      <c r="K975" s="319">
        <v>0</v>
      </c>
      <c r="L975" s="319">
        <v>0</v>
      </c>
      <c r="M975" s="319">
        <v>0</v>
      </c>
      <c r="N975" s="319" t="s">
        <v>65</v>
      </c>
      <c r="O975" s="319">
        <v>0</v>
      </c>
      <c r="P975" s="319" t="s">
        <v>68</v>
      </c>
      <c r="Q975" s="319" t="s">
        <v>68</v>
      </c>
      <c r="R975" s="1"/>
      <c r="S975" s="1"/>
      <c r="T975" s="1"/>
      <c r="U975" s="1"/>
      <c r="V975" s="1"/>
      <c r="W975" s="1"/>
      <c r="X975" s="1"/>
      <c r="Y975" s="1"/>
    </row>
    <row r="976" spans="2:25" ht="16.2" thickBot="1" x14ac:dyDescent="0.35">
      <c r="B976" s="187" t="s">
        <v>1587</v>
      </c>
      <c r="C976" s="316" t="s">
        <v>2284</v>
      </c>
      <c r="D976" s="317" t="s">
        <v>65</v>
      </c>
      <c r="E976" s="317" t="s">
        <v>64</v>
      </c>
      <c r="F976" s="318">
        <v>0</v>
      </c>
      <c r="G976" s="317" t="s">
        <v>64</v>
      </c>
      <c r="H976" s="317" t="s">
        <v>64</v>
      </c>
      <c r="I976" s="317" t="s">
        <v>66</v>
      </c>
      <c r="J976" s="317" t="s">
        <v>65</v>
      </c>
      <c r="K976" s="319">
        <v>0</v>
      </c>
      <c r="L976" s="319">
        <v>0</v>
      </c>
      <c r="M976" s="319">
        <v>0</v>
      </c>
      <c r="N976" s="319" t="s">
        <v>65</v>
      </c>
      <c r="O976" s="319">
        <v>0</v>
      </c>
      <c r="P976" s="319" t="s">
        <v>68</v>
      </c>
      <c r="Q976" s="319" t="s">
        <v>68</v>
      </c>
      <c r="R976" s="1"/>
      <c r="S976" s="1"/>
      <c r="T976" s="1"/>
      <c r="U976" s="1"/>
      <c r="V976" s="1"/>
      <c r="W976" s="1"/>
      <c r="X976" s="1"/>
      <c r="Y976" s="1"/>
    </row>
    <row r="977" spans="2:25" ht="16.2" thickBot="1" x14ac:dyDescent="0.35">
      <c r="B977" s="187" t="s">
        <v>1763</v>
      </c>
      <c r="C977" s="316" t="s">
        <v>516</v>
      </c>
      <c r="D977" s="317" t="s">
        <v>64</v>
      </c>
      <c r="E977" s="317" t="s">
        <v>65</v>
      </c>
      <c r="F977" s="318">
        <v>0</v>
      </c>
      <c r="G977" s="317" t="s">
        <v>64</v>
      </c>
      <c r="H977" s="317" t="s">
        <v>64</v>
      </c>
      <c r="I977" s="317" t="s">
        <v>65</v>
      </c>
      <c r="J977" s="317" t="s">
        <v>66</v>
      </c>
      <c r="K977" s="319">
        <v>0</v>
      </c>
      <c r="L977" s="319">
        <v>0</v>
      </c>
      <c r="M977" s="319">
        <v>0</v>
      </c>
      <c r="N977" s="319" t="s">
        <v>65</v>
      </c>
      <c r="O977" s="319">
        <v>0</v>
      </c>
      <c r="P977" s="319" t="s">
        <v>68</v>
      </c>
      <c r="Q977" s="319" t="s">
        <v>68</v>
      </c>
      <c r="R977" s="1"/>
      <c r="S977" s="1"/>
      <c r="T977" s="1"/>
      <c r="U977" s="1"/>
      <c r="V977" s="1"/>
      <c r="W977" s="1"/>
      <c r="X977" s="1"/>
      <c r="Y977" s="1"/>
    </row>
    <row r="978" spans="2:25" ht="16.2" thickBot="1" x14ac:dyDescent="0.35">
      <c r="B978" s="187" t="s">
        <v>3508</v>
      </c>
      <c r="C978" s="316" t="s">
        <v>1373</v>
      </c>
      <c r="D978" s="317" t="s">
        <v>64</v>
      </c>
      <c r="E978" s="317" t="s">
        <v>65</v>
      </c>
      <c r="F978" s="318">
        <v>2283682271415</v>
      </c>
      <c r="G978" s="317" t="s">
        <v>64</v>
      </c>
      <c r="H978" s="317" t="s">
        <v>64</v>
      </c>
      <c r="I978" s="317" t="s">
        <v>65</v>
      </c>
      <c r="J978" s="317" t="s">
        <v>66</v>
      </c>
      <c r="K978" s="319">
        <v>0</v>
      </c>
      <c r="L978" s="319">
        <v>0</v>
      </c>
      <c r="M978" s="319">
        <v>0</v>
      </c>
      <c r="N978" s="319" t="s">
        <v>65</v>
      </c>
      <c r="O978" s="319">
        <v>0</v>
      </c>
      <c r="P978" s="319" t="s">
        <v>68</v>
      </c>
      <c r="Q978" s="319" t="s">
        <v>68</v>
      </c>
      <c r="R978" s="1"/>
      <c r="S978" s="1"/>
      <c r="T978" s="1"/>
      <c r="U978" s="1"/>
      <c r="V978" s="1"/>
      <c r="W978" s="1"/>
      <c r="X978" s="1"/>
      <c r="Y978" s="1"/>
    </row>
    <row r="979" spans="2:25" ht="16.2" thickBot="1" x14ac:dyDescent="0.35">
      <c r="B979" s="187" t="s">
        <v>555</v>
      </c>
      <c r="C979" s="316" t="s">
        <v>444</v>
      </c>
      <c r="D979" s="317" t="s">
        <v>65</v>
      </c>
      <c r="E979" s="317" t="s">
        <v>64</v>
      </c>
      <c r="F979" s="318">
        <v>0</v>
      </c>
      <c r="G979" s="317" t="s">
        <v>64</v>
      </c>
      <c r="H979" s="317" t="s">
        <v>65</v>
      </c>
      <c r="I979" s="317" t="s">
        <v>66</v>
      </c>
      <c r="J979" s="317" t="s">
        <v>66</v>
      </c>
      <c r="K979" s="319">
        <v>0</v>
      </c>
      <c r="L979" s="319">
        <v>0</v>
      </c>
      <c r="M979" s="319">
        <v>0</v>
      </c>
      <c r="N979" s="319" t="s">
        <v>65</v>
      </c>
      <c r="O979" s="319">
        <v>0</v>
      </c>
      <c r="P979" s="319" t="s">
        <v>68</v>
      </c>
      <c r="Q979" s="319" t="s">
        <v>68</v>
      </c>
      <c r="R979" s="1"/>
      <c r="S979" s="1"/>
      <c r="T979" s="1"/>
      <c r="U979" s="1"/>
      <c r="V979" s="1"/>
      <c r="W979" s="1"/>
      <c r="X979" s="1"/>
      <c r="Y979" s="1"/>
    </row>
    <row r="980" spans="2:25" ht="16.2" thickBot="1" x14ac:dyDescent="0.35">
      <c r="B980" s="187" t="s">
        <v>121</v>
      </c>
      <c r="C980" s="316">
        <v>0</v>
      </c>
      <c r="D980" s="317" t="s">
        <v>64</v>
      </c>
      <c r="E980" s="317" t="s">
        <v>65</v>
      </c>
      <c r="F980" s="318">
        <v>0</v>
      </c>
      <c r="G980" s="317" t="s">
        <v>64</v>
      </c>
      <c r="H980" s="317" t="s">
        <v>65</v>
      </c>
      <c r="I980" s="317" t="s">
        <v>66</v>
      </c>
      <c r="J980" s="317" t="s">
        <v>66</v>
      </c>
      <c r="K980" s="319">
        <v>0</v>
      </c>
      <c r="L980" s="319">
        <v>0</v>
      </c>
      <c r="M980" s="319">
        <v>0</v>
      </c>
      <c r="N980" s="319" t="s">
        <v>65</v>
      </c>
      <c r="O980" s="319">
        <v>0</v>
      </c>
      <c r="P980" s="319" t="s">
        <v>68</v>
      </c>
      <c r="Q980" s="319" t="s">
        <v>68</v>
      </c>
    </row>
    <row r="981" spans="2:25" ht="16.2" thickBot="1" x14ac:dyDescent="0.35">
      <c r="B981" s="187" t="s">
        <v>3713</v>
      </c>
      <c r="C981" s="316" t="s">
        <v>3714</v>
      </c>
      <c r="D981" s="317" t="s">
        <v>65</v>
      </c>
      <c r="E981" s="317" t="s">
        <v>64</v>
      </c>
      <c r="F981" s="318">
        <v>0</v>
      </c>
      <c r="G981" s="317" t="s">
        <v>64</v>
      </c>
      <c r="H981" s="317" t="s">
        <v>65</v>
      </c>
      <c r="I981" s="317" t="s">
        <v>66</v>
      </c>
      <c r="J981" s="317" t="s">
        <v>66</v>
      </c>
      <c r="K981" s="319">
        <v>0</v>
      </c>
      <c r="L981" s="319">
        <v>0</v>
      </c>
      <c r="M981" s="319">
        <v>0</v>
      </c>
      <c r="N981" s="319" t="s">
        <v>65</v>
      </c>
      <c r="O981" s="319">
        <v>0</v>
      </c>
      <c r="P981" s="319" t="s">
        <v>68</v>
      </c>
      <c r="Q981" s="319" t="s">
        <v>68</v>
      </c>
    </row>
    <row r="982" spans="2:25" ht="16.2" thickBot="1" x14ac:dyDescent="0.35">
      <c r="B982" s="187" t="s">
        <v>1917</v>
      </c>
      <c r="C982" s="316" t="s">
        <v>537</v>
      </c>
      <c r="D982" s="317" t="s">
        <v>65</v>
      </c>
      <c r="E982" s="317" t="s">
        <v>64</v>
      </c>
      <c r="F982" s="318">
        <v>0</v>
      </c>
      <c r="G982" s="317" t="s">
        <v>64</v>
      </c>
      <c r="H982" s="317" t="s">
        <v>64</v>
      </c>
      <c r="I982" s="317" t="s">
        <v>65</v>
      </c>
      <c r="J982" s="317" t="s">
        <v>66</v>
      </c>
      <c r="K982" s="319">
        <v>0</v>
      </c>
      <c r="L982" s="319">
        <v>0</v>
      </c>
      <c r="M982" s="319">
        <v>0</v>
      </c>
      <c r="N982" s="319" t="s">
        <v>65</v>
      </c>
      <c r="O982" s="319">
        <v>0</v>
      </c>
      <c r="P982" s="319" t="s">
        <v>68</v>
      </c>
      <c r="Q982" s="319" t="s">
        <v>68</v>
      </c>
    </row>
    <row r="983" spans="2:25" ht="16.2" thickBot="1" x14ac:dyDescent="0.35">
      <c r="B983" s="187" t="s">
        <v>1696</v>
      </c>
      <c r="C983" s="316" t="s">
        <v>428</v>
      </c>
      <c r="D983" s="317" t="s">
        <v>65</v>
      </c>
      <c r="E983" s="317" t="s">
        <v>64</v>
      </c>
      <c r="F983" s="318">
        <v>0</v>
      </c>
      <c r="G983" s="317" t="s">
        <v>64</v>
      </c>
      <c r="H983" s="317" t="s">
        <v>64</v>
      </c>
      <c r="I983" s="317" t="s">
        <v>65</v>
      </c>
      <c r="J983" s="317" t="s">
        <v>66</v>
      </c>
      <c r="K983" s="319">
        <v>0</v>
      </c>
      <c r="L983" s="319">
        <v>0</v>
      </c>
      <c r="M983" s="319">
        <v>0</v>
      </c>
      <c r="N983" s="319" t="s">
        <v>65</v>
      </c>
      <c r="O983" s="319">
        <v>0</v>
      </c>
      <c r="P983" s="319" t="s">
        <v>68</v>
      </c>
      <c r="Q983" s="319" t="s">
        <v>68</v>
      </c>
    </row>
    <row r="984" spans="2:25" ht="16.2" thickBot="1" x14ac:dyDescent="0.35">
      <c r="B984" s="187" t="s">
        <v>3143</v>
      </c>
      <c r="C984" s="316" t="s">
        <v>3714</v>
      </c>
      <c r="D984" s="317" t="s">
        <v>65</v>
      </c>
      <c r="E984" s="317" t="s">
        <v>64</v>
      </c>
      <c r="F984" s="318">
        <v>0</v>
      </c>
      <c r="G984" s="317" t="s">
        <v>64</v>
      </c>
      <c r="H984" s="317" t="s">
        <v>64</v>
      </c>
      <c r="I984" s="317" t="s">
        <v>66</v>
      </c>
      <c r="J984" s="317" t="s">
        <v>66</v>
      </c>
      <c r="K984" s="319">
        <v>0</v>
      </c>
      <c r="L984" s="319">
        <v>0</v>
      </c>
      <c r="M984" s="319">
        <v>0</v>
      </c>
      <c r="N984" s="319" t="s">
        <v>65</v>
      </c>
      <c r="O984" s="319">
        <v>0</v>
      </c>
      <c r="P984" s="319" t="s">
        <v>68</v>
      </c>
      <c r="Q984" s="319" t="s">
        <v>68</v>
      </c>
    </row>
    <row r="985" spans="2:25" ht="16.2" thickBot="1" x14ac:dyDescent="0.35">
      <c r="B985" s="187" t="s">
        <v>3715</v>
      </c>
      <c r="C985" s="316" t="s">
        <v>3716</v>
      </c>
      <c r="D985" s="317" t="s">
        <v>65</v>
      </c>
      <c r="E985" s="317" t="s">
        <v>64</v>
      </c>
      <c r="F985" s="318">
        <v>0</v>
      </c>
      <c r="G985" s="317" t="s">
        <v>64</v>
      </c>
      <c r="H985" s="317" t="s">
        <v>65</v>
      </c>
      <c r="I985" s="317" t="s">
        <v>66</v>
      </c>
      <c r="J985" s="317" t="s">
        <v>66</v>
      </c>
      <c r="K985" s="319">
        <v>0</v>
      </c>
      <c r="L985" s="319">
        <v>0</v>
      </c>
      <c r="M985" s="319">
        <v>0</v>
      </c>
      <c r="N985" s="319" t="s">
        <v>65</v>
      </c>
      <c r="O985" s="319">
        <v>0</v>
      </c>
      <c r="P985" s="319" t="s">
        <v>68</v>
      </c>
      <c r="Q985" s="319" t="s">
        <v>68</v>
      </c>
    </row>
    <row r="986" spans="2:25" ht="16.2" thickBot="1" x14ac:dyDescent="0.35">
      <c r="B986" s="187" t="s">
        <v>1648</v>
      </c>
      <c r="C986" s="316" t="s">
        <v>1730</v>
      </c>
      <c r="D986" s="317" t="s">
        <v>64</v>
      </c>
      <c r="E986" s="317" t="s">
        <v>65</v>
      </c>
      <c r="F986" s="318">
        <v>0</v>
      </c>
      <c r="G986" s="317" t="s">
        <v>65</v>
      </c>
      <c r="H986" s="317" t="s">
        <v>64</v>
      </c>
      <c r="I986" s="317" t="s">
        <v>66</v>
      </c>
      <c r="J986" s="317" t="s">
        <v>66</v>
      </c>
      <c r="K986" s="319">
        <v>0</v>
      </c>
      <c r="L986" s="319">
        <v>0</v>
      </c>
      <c r="M986" s="319">
        <v>0</v>
      </c>
      <c r="N986" s="319" t="s">
        <v>65</v>
      </c>
      <c r="O986" s="319">
        <v>0</v>
      </c>
      <c r="P986" s="319" t="s">
        <v>68</v>
      </c>
      <c r="Q986" s="319" t="s">
        <v>68</v>
      </c>
    </row>
    <row r="987" spans="2:25" ht="16.2" thickBot="1" x14ac:dyDescent="0.35">
      <c r="B987" s="187" t="s">
        <v>1530</v>
      </c>
      <c r="C987" s="316" t="s">
        <v>190</v>
      </c>
      <c r="D987" s="317" t="s">
        <v>65</v>
      </c>
      <c r="E987" s="317" t="s">
        <v>64</v>
      </c>
      <c r="F987" s="318">
        <v>0</v>
      </c>
      <c r="G987" s="317" t="s">
        <v>65</v>
      </c>
      <c r="H987" s="317" t="s">
        <v>64</v>
      </c>
      <c r="I987" s="317" t="s">
        <v>66</v>
      </c>
      <c r="J987" s="317" t="s">
        <v>66</v>
      </c>
      <c r="K987" s="319">
        <v>0</v>
      </c>
      <c r="L987" s="319">
        <v>0</v>
      </c>
      <c r="M987" s="319">
        <v>0</v>
      </c>
      <c r="N987" s="319" t="s">
        <v>65</v>
      </c>
      <c r="O987" s="319">
        <v>0</v>
      </c>
      <c r="P987" s="319" t="s">
        <v>68</v>
      </c>
      <c r="Q987" s="319" t="s">
        <v>68</v>
      </c>
    </row>
    <row r="988" spans="2:25" ht="16.2" thickBot="1" x14ac:dyDescent="0.35">
      <c r="B988" s="187" t="s">
        <v>89</v>
      </c>
      <c r="C988" s="316" t="s">
        <v>463</v>
      </c>
      <c r="D988" s="317" t="s">
        <v>64</v>
      </c>
      <c r="E988" s="317" t="s">
        <v>65</v>
      </c>
      <c r="F988" s="318">
        <v>0</v>
      </c>
      <c r="G988" s="317" t="s">
        <v>64</v>
      </c>
      <c r="H988" s="317" t="s">
        <v>64</v>
      </c>
      <c r="I988" s="317" t="s">
        <v>65</v>
      </c>
      <c r="J988" s="317" t="s">
        <v>66</v>
      </c>
      <c r="K988" s="319">
        <v>0</v>
      </c>
      <c r="L988" s="319">
        <v>0</v>
      </c>
      <c r="M988" s="319">
        <v>0</v>
      </c>
      <c r="N988" s="319" t="s">
        <v>65</v>
      </c>
      <c r="O988" s="319">
        <v>0</v>
      </c>
      <c r="P988" s="319" t="s">
        <v>68</v>
      </c>
      <c r="Q988" s="319" t="s">
        <v>68</v>
      </c>
    </row>
    <row r="989" spans="2:25" ht="16.2" thickBot="1" x14ac:dyDescent="0.35">
      <c r="B989" s="187" t="s">
        <v>362</v>
      </c>
      <c r="C989" s="316" t="s">
        <v>299</v>
      </c>
      <c r="D989" s="317" t="s">
        <v>64</v>
      </c>
      <c r="E989" s="317" t="s">
        <v>65</v>
      </c>
      <c r="F989" s="318">
        <v>0</v>
      </c>
      <c r="G989" s="317" t="s">
        <v>64</v>
      </c>
      <c r="H989" s="317" t="s">
        <v>65</v>
      </c>
      <c r="I989" s="317" t="s">
        <v>66</v>
      </c>
      <c r="J989" s="317" t="s">
        <v>66</v>
      </c>
      <c r="K989" s="319">
        <v>0</v>
      </c>
      <c r="L989" s="319">
        <v>0</v>
      </c>
      <c r="M989" s="319">
        <v>0</v>
      </c>
      <c r="N989" s="319" t="s">
        <v>65</v>
      </c>
      <c r="O989" s="319">
        <v>0</v>
      </c>
      <c r="P989" s="319" t="s">
        <v>68</v>
      </c>
      <c r="Q989" s="319" t="s">
        <v>68</v>
      </c>
    </row>
    <row r="990" spans="2:25" ht="16.2" thickBot="1" x14ac:dyDescent="0.35">
      <c r="B990" s="187" t="s">
        <v>177</v>
      </c>
      <c r="C990" s="316" t="s">
        <v>588</v>
      </c>
      <c r="D990" s="317" t="s">
        <v>64</v>
      </c>
      <c r="E990" s="317" t="s">
        <v>65</v>
      </c>
      <c r="F990" s="318">
        <v>0</v>
      </c>
      <c r="G990" s="317" t="s">
        <v>64</v>
      </c>
      <c r="H990" s="317" t="s">
        <v>65</v>
      </c>
      <c r="I990" s="317" t="s">
        <v>66</v>
      </c>
      <c r="J990" s="317" t="s">
        <v>66</v>
      </c>
      <c r="K990" s="319">
        <v>0</v>
      </c>
      <c r="L990" s="319">
        <v>0</v>
      </c>
      <c r="M990" s="319">
        <v>0</v>
      </c>
      <c r="N990" s="319" t="s">
        <v>65</v>
      </c>
      <c r="O990" s="319">
        <v>0</v>
      </c>
      <c r="P990" s="319" t="s">
        <v>68</v>
      </c>
      <c r="Q990" s="319" t="s">
        <v>68</v>
      </c>
    </row>
    <row r="991" spans="2:25" ht="16.2" thickBot="1" x14ac:dyDescent="0.35">
      <c r="B991" s="187" t="s">
        <v>193</v>
      </c>
      <c r="C991" s="316" t="s">
        <v>1812</v>
      </c>
      <c r="D991" s="317" t="s">
        <v>65</v>
      </c>
      <c r="E991" s="317" t="s">
        <v>64</v>
      </c>
      <c r="F991" s="318">
        <v>0</v>
      </c>
      <c r="G991" s="317" t="s">
        <v>64</v>
      </c>
      <c r="H991" s="317" t="s">
        <v>65</v>
      </c>
      <c r="I991" s="317" t="s">
        <v>66</v>
      </c>
      <c r="J991" s="317" t="s">
        <v>66</v>
      </c>
      <c r="K991" s="319">
        <v>0</v>
      </c>
      <c r="L991" s="319">
        <v>0</v>
      </c>
      <c r="M991" s="319">
        <v>0</v>
      </c>
      <c r="N991" s="319" t="s">
        <v>65</v>
      </c>
      <c r="O991" s="319">
        <v>0</v>
      </c>
      <c r="P991" s="319" t="s">
        <v>68</v>
      </c>
      <c r="Q991" s="319" t="s">
        <v>68</v>
      </c>
    </row>
    <row r="992" spans="2:25" ht="16.2" thickBot="1" x14ac:dyDescent="0.35">
      <c r="B992" s="187" t="s">
        <v>1371</v>
      </c>
      <c r="C992" s="316" t="s">
        <v>1812</v>
      </c>
      <c r="D992" s="317" t="s">
        <v>65</v>
      </c>
      <c r="E992" s="317" t="s">
        <v>64</v>
      </c>
      <c r="F992" s="318">
        <v>0</v>
      </c>
      <c r="G992" s="317" t="s">
        <v>64</v>
      </c>
      <c r="H992" s="317" t="s">
        <v>64</v>
      </c>
      <c r="I992" s="317" t="s">
        <v>65</v>
      </c>
      <c r="J992" s="317" t="s">
        <v>66</v>
      </c>
      <c r="K992" s="319">
        <v>0</v>
      </c>
      <c r="L992" s="319">
        <v>0</v>
      </c>
      <c r="M992" s="319">
        <v>0</v>
      </c>
      <c r="N992" s="319" t="s">
        <v>65</v>
      </c>
      <c r="O992" s="319">
        <v>0</v>
      </c>
      <c r="P992" s="319" t="s">
        <v>68</v>
      </c>
      <c r="Q992" s="319" t="s">
        <v>68</v>
      </c>
    </row>
    <row r="993" spans="2:17" ht="16.2" thickBot="1" x14ac:dyDescent="0.35">
      <c r="B993" s="187" t="s">
        <v>125</v>
      </c>
      <c r="C993" s="316" t="s">
        <v>545</v>
      </c>
      <c r="D993" s="317" t="s">
        <v>64</v>
      </c>
      <c r="E993" s="317" t="s">
        <v>65</v>
      </c>
      <c r="F993" s="318">
        <v>2517251542203</v>
      </c>
      <c r="G993" s="317" t="s">
        <v>64</v>
      </c>
      <c r="H993" s="317" t="s">
        <v>64</v>
      </c>
      <c r="I993" s="317" t="s">
        <v>66</v>
      </c>
      <c r="J993" s="317" t="s">
        <v>65</v>
      </c>
      <c r="K993" s="319">
        <v>0</v>
      </c>
      <c r="L993" s="319">
        <v>0</v>
      </c>
      <c r="M993" s="319">
        <v>0</v>
      </c>
      <c r="N993" s="319" t="s">
        <v>65</v>
      </c>
      <c r="O993" s="319">
        <v>0</v>
      </c>
      <c r="P993" s="319" t="s">
        <v>68</v>
      </c>
      <c r="Q993" s="319" t="s">
        <v>68</v>
      </c>
    </row>
    <row r="994" spans="2:17" ht="16.2" thickBot="1" x14ac:dyDescent="0.35">
      <c r="B994" s="187" t="s">
        <v>154</v>
      </c>
      <c r="C994" s="316" t="s">
        <v>3717</v>
      </c>
      <c r="D994" s="317" t="s">
        <v>64</v>
      </c>
      <c r="E994" s="317" t="s">
        <v>65</v>
      </c>
      <c r="F994" s="318">
        <v>1630580490101</v>
      </c>
      <c r="G994" s="317" t="s">
        <v>64</v>
      </c>
      <c r="H994" s="317" t="s">
        <v>64</v>
      </c>
      <c r="I994" s="317" t="s">
        <v>66</v>
      </c>
      <c r="J994" s="317" t="s">
        <v>65</v>
      </c>
      <c r="K994" s="319">
        <v>0</v>
      </c>
      <c r="L994" s="319">
        <v>0</v>
      </c>
      <c r="M994" s="319">
        <v>0</v>
      </c>
      <c r="N994" s="319" t="s">
        <v>65</v>
      </c>
      <c r="O994" s="319">
        <v>0</v>
      </c>
      <c r="P994" s="319" t="s">
        <v>68</v>
      </c>
      <c r="Q994" s="319" t="s">
        <v>68</v>
      </c>
    </row>
    <row r="995" spans="2:17" ht="16.2" thickBot="1" x14ac:dyDescent="0.35">
      <c r="B995" s="187" t="s">
        <v>194</v>
      </c>
      <c r="C995" s="316" t="s">
        <v>215</v>
      </c>
      <c r="D995" s="317" t="s">
        <v>64</v>
      </c>
      <c r="E995" s="317" t="s">
        <v>65</v>
      </c>
      <c r="F995" s="318">
        <v>0</v>
      </c>
      <c r="G995" s="317" t="s">
        <v>64</v>
      </c>
      <c r="H995" s="317" t="s">
        <v>64</v>
      </c>
      <c r="I995" s="317" t="s">
        <v>65</v>
      </c>
      <c r="J995" s="317" t="s">
        <v>66</v>
      </c>
      <c r="K995" s="319">
        <v>0</v>
      </c>
      <c r="L995" s="319">
        <v>0</v>
      </c>
      <c r="M995" s="319">
        <v>0</v>
      </c>
      <c r="N995" s="319" t="s">
        <v>65</v>
      </c>
      <c r="O995" s="319">
        <v>0</v>
      </c>
      <c r="P995" s="319" t="s">
        <v>68</v>
      </c>
      <c r="Q995" s="319" t="s">
        <v>68</v>
      </c>
    </row>
    <row r="996" spans="2:17" ht="16.2" thickBot="1" x14ac:dyDescent="0.35">
      <c r="B996" s="187" t="s">
        <v>1766</v>
      </c>
      <c r="C996" s="316" t="s">
        <v>360</v>
      </c>
      <c r="D996" s="317" t="s">
        <v>65</v>
      </c>
      <c r="E996" s="317" t="s">
        <v>64</v>
      </c>
      <c r="F996" s="318">
        <v>1903266030101</v>
      </c>
      <c r="G996" s="317" t="s">
        <v>64</v>
      </c>
      <c r="H996" s="317" t="s">
        <v>64</v>
      </c>
      <c r="I996" s="317" t="s">
        <v>65</v>
      </c>
      <c r="J996" s="317" t="s">
        <v>66</v>
      </c>
      <c r="K996" s="319">
        <v>0</v>
      </c>
      <c r="L996" s="319">
        <v>0</v>
      </c>
      <c r="M996" s="319">
        <v>0</v>
      </c>
      <c r="N996" s="319" t="s">
        <v>65</v>
      </c>
      <c r="O996" s="319">
        <v>0</v>
      </c>
      <c r="P996" s="319" t="s">
        <v>68</v>
      </c>
      <c r="Q996" s="319" t="s">
        <v>68</v>
      </c>
    </row>
    <row r="997" spans="2:17" ht="16.2" thickBot="1" x14ac:dyDescent="0.35">
      <c r="B997" s="187" t="s">
        <v>438</v>
      </c>
      <c r="C997" s="316" t="s">
        <v>1563</v>
      </c>
      <c r="D997" s="317" t="s">
        <v>65</v>
      </c>
      <c r="E997" s="317" t="s">
        <v>64</v>
      </c>
      <c r="F997" s="318">
        <v>0</v>
      </c>
      <c r="G997" s="317" t="s">
        <v>64</v>
      </c>
      <c r="H997" s="317" t="s">
        <v>64</v>
      </c>
      <c r="I997" s="317" t="s">
        <v>65</v>
      </c>
      <c r="J997" s="317" t="s">
        <v>66</v>
      </c>
      <c r="K997" s="319">
        <v>0</v>
      </c>
      <c r="L997" s="319">
        <v>0</v>
      </c>
      <c r="M997" s="319">
        <v>0</v>
      </c>
      <c r="N997" s="319" t="s">
        <v>65</v>
      </c>
      <c r="O997" s="319">
        <v>0</v>
      </c>
      <c r="P997" s="319" t="s">
        <v>68</v>
      </c>
      <c r="Q997" s="319" t="s">
        <v>68</v>
      </c>
    </row>
    <row r="998" spans="2:17" ht="16.2" thickBot="1" x14ac:dyDescent="0.35">
      <c r="B998" s="187" t="s">
        <v>522</v>
      </c>
      <c r="C998" s="316" t="s">
        <v>2968</v>
      </c>
      <c r="D998" s="317" t="s">
        <v>65</v>
      </c>
      <c r="E998" s="317" t="s">
        <v>64</v>
      </c>
      <c r="F998" s="318">
        <v>0</v>
      </c>
      <c r="G998" s="317" t="s">
        <v>64</v>
      </c>
      <c r="H998" s="317" t="s">
        <v>64</v>
      </c>
      <c r="I998" s="317" t="s">
        <v>65</v>
      </c>
      <c r="J998" s="317" t="s">
        <v>66</v>
      </c>
      <c r="K998" s="319">
        <v>0</v>
      </c>
      <c r="L998" s="319">
        <v>0</v>
      </c>
      <c r="M998" s="319">
        <v>0</v>
      </c>
      <c r="N998" s="319" t="s">
        <v>65</v>
      </c>
      <c r="O998" s="319">
        <v>0</v>
      </c>
      <c r="P998" s="319" t="s">
        <v>68</v>
      </c>
      <c r="Q998" s="319" t="s">
        <v>68</v>
      </c>
    </row>
    <row r="999" spans="2:17" ht="16.2" thickBot="1" x14ac:dyDescent="0.35">
      <c r="B999" s="187" t="s">
        <v>536</v>
      </c>
      <c r="C999" s="316" t="s">
        <v>3718</v>
      </c>
      <c r="D999" s="317" t="s">
        <v>65</v>
      </c>
      <c r="E999" s="317" t="s">
        <v>64</v>
      </c>
      <c r="F999" s="318">
        <v>0</v>
      </c>
      <c r="G999" s="317" t="s">
        <v>64</v>
      </c>
      <c r="H999" s="317" t="s">
        <v>64</v>
      </c>
      <c r="I999" s="317" t="s">
        <v>66</v>
      </c>
      <c r="J999" s="317" t="s">
        <v>66</v>
      </c>
      <c r="K999" s="319">
        <v>0</v>
      </c>
      <c r="L999" s="319">
        <v>0</v>
      </c>
      <c r="M999" s="319">
        <v>0</v>
      </c>
      <c r="N999" s="319" t="s">
        <v>65</v>
      </c>
      <c r="O999" s="319">
        <v>0</v>
      </c>
      <c r="P999" s="319" t="s">
        <v>68</v>
      </c>
      <c r="Q999" s="319" t="s">
        <v>68</v>
      </c>
    </row>
    <row r="1000" spans="2:17" ht="16.2" thickBot="1" x14ac:dyDescent="0.35">
      <c r="B1000" s="187" t="s">
        <v>3533</v>
      </c>
      <c r="C1000" s="316" t="s">
        <v>1405</v>
      </c>
      <c r="D1000" s="317" t="s">
        <v>64</v>
      </c>
      <c r="E1000" s="317" t="s">
        <v>65</v>
      </c>
      <c r="F1000" s="318">
        <v>0</v>
      </c>
      <c r="G1000" s="317" t="s">
        <v>65</v>
      </c>
      <c r="H1000" s="317" t="s">
        <v>64</v>
      </c>
      <c r="I1000" s="317" t="s">
        <v>66</v>
      </c>
      <c r="J1000" s="317" t="s">
        <v>66</v>
      </c>
      <c r="K1000" s="319">
        <v>0</v>
      </c>
      <c r="L1000" s="319">
        <v>0</v>
      </c>
      <c r="M1000" s="319">
        <v>0</v>
      </c>
      <c r="N1000" s="319" t="s">
        <v>65</v>
      </c>
      <c r="O1000" s="319">
        <v>0</v>
      </c>
      <c r="P1000" s="319" t="s">
        <v>68</v>
      </c>
      <c r="Q1000" s="319" t="s">
        <v>68</v>
      </c>
    </row>
    <row r="1001" spans="2:17" ht="16.2" thickBot="1" x14ac:dyDescent="0.35">
      <c r="B1001" s="187" t="s">
        <v>105</v>
      </c>
      <c r="C1001" s="316" t="s">
        <v>336</v>
      </c>
      <c r="D1001" s="317" t="s">
        <v>64</v>
      </c>
      <c r="E1001" s="317" t="s">
        <v>65</v>
      </c>
      <c r="F1001" s="318">
        <v>0</v>
      </c>
      <c r="G1001" s="317" t="s">
        <v>65</v>
      </c>
      <c r="H1001" s="317" t="s">
        <v>64</v>
      </c>
      <c r="I1001" s="317" t="s">
        <v>66</v>
      </c>
      <c r="J1001" s="317" t="s">
        <v>66</v>
      </c>
      <c r="K1001" s="319">
        <v>0</v>
      </c>
      <c r="L1001" s="319">
        <v>0</v>
      </c>
      <c r="M1001" s="319">
        <v>0</v>
      </c>
      <c r="N1001" s="319" t="s">
        <v>65</v>
      </c>
      <c r="O1001" s="319">
        <v>0</v>
      </c>
      <c r="P1001" s="319" t="s">
        <v>68</v>
      </c>
      <c r="Q1001" s="319" t="s">
        <v>68</v>
      </c>
    </row>
    <row r="1002" spans="2:17" ht="16.2" thickBot="1" x14ac:dyDescent="0.35">
      <c r="B1002" s="187" t="s">
        <v>374</v>
      </c>
      <c r="C1002" s="316" t="s">
        <v>1510</v>
      </c>
      <c r="D1002" s="317" t="s">
        <v>64</v>
      </c>
      <c r="E1002" s="317" t="s">
        <v>65</v>
      </c>
      <c r="F1002" s="318">
        <v>0</v>
      </c>
      <c r="G1002" s="317" t="s">
        <v>65</v>
      </c>
      <c r="H1002" s="317" t="s">
        <v>64</v>
      </c>
      <c r="I1002" s="317" t="s">
        <v>66</v>
      </c>
      <c r="J1002" s="317" t="s">
        <v>66</v>
      </c>
      <c r="K1002" s="319">
        <v>0</v>
      </c>
      <c r="L1002" s="319">
        <v>0</v>
      </c>
      <c r="M1002" s="319">
        <v>0</v>
      </c>
      <c r="N1002" s="319" t="s">
        <v>65</v>
      </c>
      <c r="O1002" s="319">
        <v>0</v>
      </c>
      <c r="P1002" s="319" t="s">
        <v>68</v>
      </c>
      <c r="Q1002" s="319" t="s">
        <v>68</v>
      </c>
    </row>
    <row r="1003" spans="2:17" ht="16.2" thickBot="1" x14ac:dyDescent="0.35">
      <c r="B1003" s="187" t="s">
        <v>2941</v>
      </c>
      <c r="C1003" s="316" t="s">
        <v>3719</v>
      </c>
      <c r="D1003" s="317" t="s">
        <v>65</v>
      </c>
      <c r="E1003" s="317" t="s">
        <v>64</v>
      </c>
      <c r="F1003" s="318">
        <v>0</v>
      </c>
      <c r="G1003" s="317" t="s">
        <v>65</v>
      </c>
      <c r="H1003" s="317" t="s">
        <v>64</v>
      </c>
      <c r="I1003" s="317" t="s">
        <v>66</v>
      </c>
      <c r="J1003" s="317" t="s">
        <v>66</v>
      </c>
      <c r="K1003" s="319">
        <v>0</v>
      </c>
      <c r="L1003" s="319">
        <v>0</v>
      </c>
      <c r="M1003" s="319">
        <v>0</v>
      </c>
      <c r="N1003" s="319" t="s">
        <v>65</v>
      </c>
      <c r="O1003" s="319">
        <v>0</v>
      </c>
      <c r="P1003" s="319" t="s">
        <v>68</v>
      </c>
      <c r="Q1003" s="319" t="s">
        <v>68</v>
      </c>
    </row>
    <row r="1004" spans="2:17" ht="16.2" thickBot="1" x14ac:dyDescent="0.35">
      <c r="B1004" s="187" t="s">
        <v>1487</v>
      </c>
      <c r="C1004" s="316" t="s">
        <v>190</v>
      </c>
      <c r="D1004" s="317" t="s">
        <v>65</v>
      </c>
      <c r="E1004" s="317" t="s">
        <v>64</v>
      </c>
      <c r="F1004" s="318">
        <v>0</v>
      </c>
      <c r="G1004" s="317" t="s">
        <v>65</v>
      </c>
      <c r="H1004" s="317" t="s">
        <v>64</v>
      </c>
      <c r="I1004" s="317" t="s">
        <v>66</v>
      </c>
      <c r="J1004" s="317" t="s">
        <v>66</v>
      </c>
      <c r="K1004" s="319">
        <v>0</v>
      </c>
      <c r="L1004" s="319">
        <v>0</v>
      </c>
      <c r="M1004" s="319">
        <v>0</v>
      </c>
      <c r="N1004" s="319" t="s">
        <v>65</v>
      </c>
      <c r="O1004" s="319">
        <v>0</v>
      </c>
      <c r="P1004" s="319" t="s">
        <v>68</v>
      </c>
      <c r="Q1004" s="319" t="s">
        <v>68</v>
      </c>
    </row>
    <row r="1005" spans="2:17" ht="16.2" thickBot="1" x14ac:dyDescent="0.35">
      <c r="B1005" s="187" t="s">
        <v>3720</v>
      </c>
      <c r="C1005" s="316" t="s">
        <v>3721</v>
      </c>
      <c r="D1005" s="317" t="s">
        <v>65</v>
      </c>
      <c r="E1005" s="317" t="s">
        <v>64</v>
      </c>
      <c r="F1005" s="318">
        <v>0</v>
      </c>
      <c r="G1005" s="317" t="s">
        <v>64</v>
      </c>
      <c r="H1005" s="317" t="s">
        <v>65</v>
      </c>
      <c r="I1005" s="317" t="s">
        <v>66</v>
      </c>
      <c r="J1005" s="317" t="s">
        <v>66</v>
      </c>
      <c r="K1005" s="319">
        <v>0</v>
      </c>
      <c r="L1005" s="319">
        <v>0</v>
      </c>
      <c r="M1005" s="319">
        <v>0</v>
      </c>
      <c r="N1005" s="319" t="s">
        <v>65</v>
      </c>
      <c r="O1005" s="319">
        <v>0</v>
      </c>
      <c r="P1005" s="319" t="s">
        <v>68</v>
      </c>
      <c r="Q1005" s="319" t="s">
        <v>68</v>
      </c>
    </row>
    <row r="1006" spans="2:17" ht="16.2" thickBot="1" x14ac:dyDescent="0.35">
      <c r="B1006" s="187" t="s">
        <v>2301</v>
      </c>
      <c r="C1006" s="316" t="s">
        <v>548</v>
      </c>
      <c r="D1006" s="317" t="s">
        <v>64</v>
      </c>
      <c r="E1006" s="317" t="s">
        <v>65</v>
      </c>
      <c r="F1006" s="318">
        <v>0</v>
      </c>
      <c r="G1006" s="317" t="s">
        <v>64</v>
      </c>
      <c r="H1006" s="317" t="s">
        <v>65</v>
      </c>
      <c r="I1006" s="317" t="s">
        <v>66</v>
      </c>
      <c r="J1006" s="317" t="s">
        <v>66</v>
      </c>
      <c r="K1006" s="319">
        <v>0</v>
      </c>
      <c r="L1006" s="319">
        <v>0</v>
      </c>
      <c r="M1006" s="319">
        <v>0</v>
      </c>
      <c r="N1006" s="319" t="s">
        <v>65</v>
      </c>
      <c r="O1006" s="319">
        <v>0</v>
      </c>
      <c r="P1006" s="319" t="s">
        <v>68</v>
      </c>
      <c r="Q1006" s="319" t="s">
        <v>68</v>
      </c>
    </row>
    <row r="1007" spans="2:17" ht="16.2" thickBot="1" x14ac:dyDescent="0.35">
      <c r="B1007" s="187" t="s">
        <v>3722</v>
      </c>
      <c r="C1007" s="316" t="s">
        <v>3723</v>
      </c>
      <c r="D1007" s="317" t="s">
        <v>65</v>
      </c>
      <c r="E1007" s="317" t="s">
        <v>64</v>
      </c>
      <c r="F1007" s="318">
        <v>0</v>
      </c>
      <c r="G1007" s="317" t="s">
        <v>65</v>
      </c>
      <c r="H1007" s="317" t="s">
        <v>65</v>
      </c>
      <c r="I1007" s="317" t="s">
        <v>66</v>
      </c>
      <c r="J1007" s="317" t="s">
        <v>66</v>
      </c>
      <c r="K1007" s="319">
        <v>0</v>
      </c>
      <c r="L1007" s="319">
        <v>0</v>
      </c>
      <c r="M1007" s="319">
        <v>0</v>
      </c>
      <c r="N1007" s="319" t="s">
        <v>65</v>
      </c>
      <c r="O1007" s="319">
        <v>0</v>
      </c>
      <c r="P1007" s="319" t="s">
        <v>68</v>
      </c>
      <c r="Q1007" s="319" t="s">
        <v>68</v>
      </c>
    </row>
    <row r="1008" spans="2:17" ht="16.2" thickBot="1" x14ac:dyDescent="0.35">
      <c r="B1008" s="187" t="s">
        <v>536</v>
      </c>
      <c r="C1008" s="316" t="s">
        <v>158</v>
      </c>
      <c r="D1008" s="317" t="s">
        <v>65</v>
      </c>
      <c r="E1008" s="317" t="s">
        <v>64</v>
      </c>
      <c r="F1008" s="318">
        <v>0</v>
      </c>
      <c r="G1008" s="317" t="s">
        <v>64</v>
      </c>
      <c r="H1008" s="317" t="s">
        <v>65</v>
      </c>
      <c r="I1008" s="317" t="s">
        <v>66</v>
      </c>
      <c r="J1008" s="317" t="s">
        <v>66</v>
      </c>
      <c r="K1008" s="319">
        <v>0</v>
      </c>
      <c r="L1008" s="319">
        <v>0</v>
      </c>
      <c r="M1008" s="319">
        <v>0</v>
      </c>
      <c r="N1008" s="319" t="s">
        <v>65</v>
      </c>
      <c r="O1008" s="319">
        <v>0</v>
      </c>
      <c r="P1008" s="319" t="s">
        <v>68</v>
      </c>
      <c r="Q1008" s="319" t="s">
        <v>68</v>
      </c>
    </row>
    <row r="1009" spans="2:17" ht="16.2" thickBot="1" x14ac:dyDescent="0.35">
      <c r="B1009" s="187" t="s">
        <v>3724</v>
      </c>
      <c r="C1009" s="316" t="s">
        <v>304</v>
      </c>
      <c r="D1009" s="317" t="s">
        <v>64</v>
      </c>
      <c r="E1009" s="317" t="s">
        <v>65</v>
      </c>
      <c r="F1009" s="318">
        <v>0</v>
      </c>
      <c r="G1009" s="317" t="s">
        <v>64</v>
      </c>
      <c r="H1009" s="317" t="s">
        <v>65</v>
      </c>
      <c r="I1009" s="317" t="s">
        <v>66</v>
      </c>
      <c r="J1009" s="317" t="s">
        <v>66</v>
      </c>
      <c r="K1009" s="319">
        <v>0</v>
      </c>
      <c r="L1009" s="319">
        <v>0</v>
      </c>
      <c r="M1009" s="319">
        <v>0</v>
      </c>
      <c r="N1009" s="319" t="s">
        <v>65</v>
      </c>
      <c r="O1009" s="319">
        <v>0</v>
      </c>
      <c r="P1009" s="319" t="s">
        <v>68</v>
      </c>
      <c r="Q1009" s="319" t="s">
        <v>68</v>
      </c>
    </row>
    <row r="1010" spans="2:17" ht="16.2" thickBot="1" x14ac:dyDescent="0.35">
      <c r="B1010" s="187" t="s">
        <v>495</v>
      </c>
      <c r="C1010" s="316" t="s">
        <v>3725</v>
      </c>
      <c r="D1010" s="317" t="s">
        <v>64</v>
      </c>
      <c r="E1010" s="317" t="s">
        <v>65</v>
      </c>
      <c r="F1010" s="318">
        <v>0</v>
      </c>
      <c r="G1010" s="317" t="s">
        <v>65</v>
      </c>
      <c r="H1010" s="317" t="s">
        <v>64</v>
      </c>
      <c r="I1010" s="317" t="s">
        <v>66</v>
      </c>
      <c r="J1010" s="317" t="s">
        <v>66</v>
      </c>
      <c r="K1010" s="319">
        <v>0</v>
      </c>
      <c r="L1010" s="319">
        <v>0</v>
      </c>
      <c r="M1010" s="319">
        <v>0</v>
      </c>
      <c r="N1010" s="319" t="s">
        <v>65</v>
      </c>
      <c r="O1010" s="319">
        <v>0</v>
      </c>
      <c r="P1010" s="319" t="s">
        <v>68</v>
      </c>
      <c r="Q1010" s="319" t="s">
        <v>68</v>
      </c>
    </row>
    <row r="1011" spans="2:17" ht="16.2" thickBot="1" x14ac:dyDescent="0.35">
      <c r="B1011" s="187" t="s">
        <v>303</v>
      </c>
      <c r="C1011" s="316" t="s">
        <v>205</v>
      </c>
      <c r="D1011" s="317" t="s">
        <v>64</v>
      </c>
      <c r="E1011" s="317" t="s">
        <v>65</v>
      </c>
      <c r="F1011" s="318">
        <v>0</v>
      </c>
      <c r="G1011" s="317" t="s">
        <v>64</v>
      </c>
      <c r="H1011" s="317" t="s">
        <v>64</v>
      </c>
      <c r="I1011" s="317" t="s">
        <v>66</v>
      </c>
      <c r="J1011" s="317" t="s">
        <v>65</v>
      </c>
      <c r="K1011" s="319">
        <v>0</v>
      </c>
      <c r="L1011" s="319">
        <v>0</v>
      </c>
      <c r="M1011" s="319">
        <v>0</v>
      </c>
      <c r="N1011" s="319" t="s">
        <v>65</v>
      </c>
      <c r="O1011" s="319">
        <v>0</v>
      </c>
      <c r="P1011" s="319" t="s">
        <v>68</v>
      </c>
      <c r="Q1011" s="319" t="s">
        <v>68</v>
      </c>
    </row>
    <row r="1012" spans="2:17" ht="16.2" thickBot="1" x14ac:dyDescent="0.35">
      <c r="B1012" s="187" t="s">
        <v>206</v>
      </c>
      <c r="C1012" s="316" t="s">
        <v>360</v>
      </c>
      <c r="D1012" s="317" t="s">
        <v>65</v>
      </c>
      <c r="E1012" s="317" t="s">
        <v>64</v>
      </c>
      <c r="F1012" s="318" t="s">
        <v>1762</v>
      </c>
      <c r="G1012" s="317" t="s">
        <v>64</v>
      </c>
      <c r="H1012" s="317" t="s">
        <v>64</v>
      </c>
      <c r="I1012" s="317" t="s">
        <v>66</v>
      </c>
      <c r="J1012" s="317" t="s">
        <v>65</v>
      </c>
      <c r="K1012" s="319">
        <v>0</v>
      </c>
      <c r="L1012" s="319">
        <v>0</v>
      </c>
      <c r="M1012" s="319">
        <v>0</v>
      </c>
      <c r="N1012" s="319">
        <v>3</v>
      </c>
      <c r="O1012" s="319">
        <v>3</v>
      </c>
      <c r="P1012" s="319" t="s">
        <v>68</v>
      </c>
      <c r="Q1012" s="319" t="s">
        <v>68</v>
      </c>
    </row>
    <row r="1013" spans="2:17" ht="16.2" thickBot="1" x14ac:dyDescent="0.35">
      <c r="B1013" s="187" t="s">
        <v>1481</v>
      </c>
      <c r="C1013" s="316" t="s">
        <v>192</v>
      </c>
      <c r="D1013" s="317" t="s">
        <v>65</v>
      </c>
      <c r="E1013" s="317" t="s">
        <v>64</v>
      </c>
      <c r="F1013" s="318" t="s">
        <v>156</v>
      </c>
      <c r="G1013" s="317" t="s">
        <v>65</v>
      </c>
      <c r="H1013" s="317" t="s">
        <v>64</v>
      </c>
      <c r="I1013" s="317" t="s">
        <v>66</v>
      </c>
      <c r="J1013" s="317" t="s">
        <v>66</v>
      </c>
      <c r="K1013" s="319">
        <v>0</v>
      </c>
      <c r="L1013" s="319">
        <v>0</v>
      </c>
      <c r="M1013" s="319">
        <v>0</v>
      </c>
      <c r="N1013" s="319">
        <v>3</v>
      </c>
      <c r="O1013" s="319">
        <v>3</v>
      </c>
      <c r="P1013" s="319" t="s">
        <v>68</v>
      </c>
      <c r="Q1013" s="319" t="s">
        <v>68</v>
      </c>
    </row>
    <row r="1014" spans="2:17" ht="16.2" thickBot="1" x14ac:dyDescent="0.35">
      <c r="B1014" s="187" t="s">
        <v>1763</v>
      </c>
      <c r="C1014" s="316" t="s">
        <v>1764</v>
      </c>
      <c r="D1014" s="317" t="s">
        <v>64</v>
      </c>
      <c r="E1014" s="317" t="s">
        <v>65</v>
      </c>
      <c r="F1014" s="318" t="s">
        <v>1762</v>
      </c>
      <c r="G1014" s="317" t="s">
        <v>64</v>
      </c>
      <c r="H1014" s="317" t="s">
        <v>64</v>
      </c>
      <c r="I1014" s="317" t="s">
        <v>65</v>
      </c>
      <c r="J1014" s="317" t="s">
        <v>66</v>
      </c>
      <c r="K1014" s="319">
        <v>0</v>
      </c>
      <c r="L1014" s="319">
        <v>0</v>
      </c>
      <c r="M1014" s="319">
        <v>0</v>
      </c>
      <c r="N1014" s="319">
        <v>3</v>
      </c>
      <c r="O1014" s="319">
        <v>3</v>
      </c>
      <c r="P1014" s="319" t="s">
        <v>68</v>
      </c>
      <c r="Q1014" s="319" t="s">
        <v>68</v>
      </c>
    </row>
    <row r="1015" spans="2:17" ht="16.2" thickBot="1" x14ac:dyDescent="0.35">
      <c r="B1015" s="187" t="s">
        <v>1765</v>
      </c>
      <c r="C1015" s="316" t="s">
        <v>520</v>
      </c>
      <c r="D1015" s="317" t="s">
        <v>65</v>
      </c>
      <c r="E1015" s="317" t="s">
        <v>64</v>
      </c>
      <c r="F1015" s="318" t="s">
        <v>1762</v>
      </c>
      <c r="G1015" s="317" t="s">
        <v>65</v>
      </c>
      <c r="H1015" s="317" t="s">
        <v>64</v>
      </c>
      <c r="I1015" s="317" t="s">
        <v>66</v>
      </c>
      <c r="J1015" s="317" t="s">
        <v>66</v>
      </c>
      <c r="K1015" s="319">
        <v>0</v>
      </c>
      <c r="L1015" s="319">
        <v>0</v>
      </c>
      <c r="M1015" s="319">
        <v>0</v>
      </c>
      <c r="N1015" s="319">
        <v>3</v>
      </c>
      <c r="O1015" s="319">
        <v>3</v>
      </c>
      <c r="P1015" s="319" t="s">
        <v>68</v>
      </c>
      <c r="Q1015" s="319" t="s">
        <v>68</v>
      </c>
    </row>
    <row r="1016" spans="2:17" ht="16.2" thickBot="1" x14ac:dyDescent="0.35">
      <c r="B1016" s="187" t="s">
        <v>1766</v>
      </c>
      <c r="C1016" s="316" t="s">
        <v>507</v>
      </c>
      <c r="D1016" s="317" t="s">
        <v>65</v>
      </c>
      <c r="E1016" s="317" t="s">
        <v>64</v>
      </c>
      <c r="F1016" s="318" t="s">
        <v>1762</v>
      </c>
      <c r="G1016" s="317" t="s">
        <v>64</v>
      </c>
      <c r="H1016" s="317" t="s">
        <v>64</v>
      </c>
      <c r="I1016" s="317" t="s">
        <v>66</v>
      </c>
      <c r="J1016" s="317" t="s">
        <v>65</v>
      </c>
      <c r="K1016" s="319">
        <v>0</v>
      </c>
      <c r="L1016" s="319">
        <v>0</v>
      </c>
      <c r="M1016" s="319">
        <v>0</v>
      </c>
      <c r="N1016" s="319">
        <v>3</v>
      </c>
      <c r="O1016" s="319">
        <v>3</v>
      </c>
      <c r="P1016" s="319" t="s">
        <v>68</v>
      </c>
      <c r="Q1016" s="319" t="s">
        <v>68</v>
      </c>
    </row>
    <row r="1017" spans="2:17" ht="16.2" thickBot="1" x14ac:dyDescent="0.35">
      <c r="B1017" s="187" t="s">
        <v>306</v>
      </c>
      <c r="C1017" s="316" t="s">
        <v>1767</v>
      </c>
      <c r="D1017" s="317" t="s">
        <v>64</v>
      </c>
      <c r="E1017" s="317" t="s">
        <v>65</v>
      </c>
      <c r="F1017" s="318" t="s">
        <v>1762</v>
      </c>
      <c r="G1017" s="317" t="s">
        <v>64</v>
      </c>
      <c r="H1017" s="317" t="s">
        <v>64</v>
      </c>
      <c r="I1017" s="317" t="s">
        <v>66</v>
      </c>
      <c r="J1017" s="317" t="s">
        <v>65</v>
      </c>
      <c r="K1017" s="319">
        <v>0</v>
      </c>
      <c r="L1017" s="319">
        <v>0</v>
      </c>
      <c r="M1017" s="319">
        <v>0</v>
      </c>
      <c r="N1017" s="319">
        <v>3</v>
      </c>
      <c r="O1017" s="319">
        <v>3</v>
      </c>
      <c r="P1017" s="319" t="s">
        <v>68</v>
      </c>
      <c r="Q1017" s="319" t="s">
        <v>68</v>
      </c>
    </row>
    <row r="1018" spans="2:17" ht="16.2" thickBot="1" x14ac:dyDescent="0.35">
      <c r="B1018" s="187" t="s">
        <v>1768</v>
      </c>
      <c r="C1018" s="316" t="s">
        <v>1769</v>
      </c>
      <c r="D1018" s="317" t="s">
        <v>65</v>
      </c>
      <c r="E1018" s="317" t="s">
        <v>64</v>
      </c>
      <c r="F1018" s="318" t="s">
        <v>1762</v>
      </c>
      <c r="G1018" s="317" t="s">
        <v>64</v>
      </c>
      <c r="H1018" s="317" t="s">
        <v>64</v>
      </c>
      <c r="I1018" s="317" t="s">
        <v>66</v>
      </c>
      <c r="J1018" s="317" t="s">
        <v>65</v>
      </c>
      <c r="K1018" s="319">
        <v>0</v>
      </c>
      <c r="L1018" s="319">
        <v>0</v>
      </c>
      <c r="M1018" s="319">
        <v>0</v>
      </c>
      <c r="N1018" s="319">
        <v>3</v>
      </c>
      <c r="O1018" s="319">
        <v>3</v>
      </c>
      <c r="P1018" s="319" t="s">
        <v>68</v>
      </c>
      <c r="Q1018" s="319" t="s">
        <v>68</v>
      </c>
    </row>
    <row r="1019" spans="2:17" ht="16.2" thickBot="1" x14ac:dyDescent="0.35">
      <c r="B1019" s="187" t="s">
        <v>113</v>
      </c>
      <c r="C1019" s="316" t="s">
        <v>1770</v>
      </c>
      <c r="D1019" s="317" t="s">
        <v>64</v>
      </c>
      <c r="E1019" s="317" t="s">
        <v>65</v>
      </c>
      <c r="F1019" s="318" t="s">
        <v>1762</v>
      </c>
      <c r="G1019" s="317" t="s">
        <v>64</v>
      </c>
      <c r="H1019" s="317" t="s">
        <v>64</v>
      </c>
      <c r="I1019" s="317" t="s">
        <v>66</v>
      </c>
      <c r="J1019" s="317" t="s">
        <v>65</v>
      </c>
      <c r="K1019" s="319">
        <v>0</v>
      </c>
      <c r="L1019" s="319">
        <v>0</v>
      </c>
      <c r="M1019" s="319">
        <v>0</v>
      </c>
      <c r="N1019" s="319">
        <v>3</v>
      </c>
      <c r="O1019" s="319">
        <v>3</v>
      </c>
      <c r="P1019" s="319" t="s">
        <v>68</v>
      </c>
      <c r="Q1019" s="319" t="s">
        <v>68</v>
      </c>
    </row>
    <row r="1020" spans="2:17" ht="16.2" thickBot="1" x14ac:dyDescent="0.35">
      <c r="B1020" s="187" t="s">
        <v>1771</v>
      </c>
      <c r="C1020" s="316" t="s">
        <v>564</v>
      </c>
      <c r="D1020" s="317" t="s">
        <v>65</v>
      </c>
      <c r="E1020" s="317" t="s">
        <v>64</v>
      </c>
      <c r="F1020" s="318" t="s">
        <v>1762</v>
      </c>
      <c r="G1020" s="317" t="s">
        <v>64</v>
      </c>
      <c r="H1020" s="317" t="s">
        <v>64</v>
      </c>
      <c r="I1020" s="317" t="s">
        <v>66</v>
      </c>
      <c r="J1020" s="317" t="s">
        <v>65</v>
      </c>
      <c r="K1020" s="319">
        <v>0</v>
      </c>
      <c r="L1020" s="319">
        <v>0</v>
      </c>
      <c r="M1020" s="319">
        <v>0</v>
      </c>
      <c r="N1020" s="319">
        <v>3</v>
      </c>
      <c r="O1020" s="319">
        <v>3</v>
      </c>
      <c r="P1020" s="319" t="s">
        <v>68</v>
      </c>
      <c r="Q1020" s="319" t="s">
        <v>68</v>
      </c>
    </row>
    <row r="1021" spans="2:17" ht="16.2" thickBot="1" x14ac:dyDescent="0.35">
      <c r="B1021" s="187" t="s">
        <v>189</v>
      </c>
      <c r="C1021" s="316" t="s">
        <v>1772</v>
      </c>
      <c r="D1021" s="317" t="s">
        <v>64</v>
      </c>
      <c r="E1021" s="317" t="s">
        <v>65</v>
      </c>
      <c r="F1021" s="318" t="s">
        <v>1762</v>
      </c>
      <c r="G1021" s="317" t="s">
        <v>64</v>
      </c>
      <c r="H1021" s="317" t="s">
        <v>64</v>
      </c>
      <c r="I1021" s="317" t="s">
        <v>66</v>
      </c>
      <c r="J1021" s="317" t="s">
        <v>65</v>
      </c>
      <c r="K1021" s="319">
        <v>0</v>
      </c>
      <c r="L1021" s="319">
        <v>0</v>
      </c>
      <c r="M1021" s="319">
        <v>0</v>
      </c>
      <c r="N1021" s="319">
        <v>3</v>
      </c>
      <c r="O1021" s="319">
        <v>3</v>
      </c>
      <c r="P1021" s="319" t="s">
        <v>68</v>
      </c>
      <c r="Q1021" s="319" t="s">
        <v>68</v>
      </c>
    </row>
    <row r="1022" spans="2:17" ht="16.2" thickBot="1" x14ac:dyDescent="0.35">
      <c r="B1022" s="187" t="s">
        <v>1773</v>
      </c>
      <c r="C1022" s="316" t="s">
        <v>186</v>
      </c>
      <c r="D1022" s="317" t="s">
        <v>65</v>
      </c>
      <c r="E1022" s="317" t="s">
        <v>64</v>
      </c>
      <c r="F1022" s="318" t="s">
        <v>1762</v>
      </c>
      <c r="G1022" s="317" t="s">
        <v>64</v>
      </c>
      <c r="H1022" s="317" t="s">
        <v>64</v>
      </c>
      <c r="I1022" s="317" t="s">
        <v>65</v>
      </c>
      <c r="J1022" s="317" t="s">
        <v>66</v>
      </c>
      <c r="K1022" s="319">
        <v>0</v>
      </c>
      <c r="L1022" s="319">
        <v>0</v>
      </c>
      <c r="M1022" s="319">
        <v>0</v>
      </c>
      <c r="N1022" s="319">
        <v>3</v>
      </c>
      <c r="O1022" s="319">
        <v>3</v>
      </c>
      <c r="P1022" s="319" t="s">
        <v>68</v>
      </c>
      <c r="Q1022" s="319" t="s">
        <v>68</v>
      </c>
    </row>
    <row r="1023" spans="2:17" ht="16.2" thickBot="1" x14ac:dyDescent="0.35">
      <c r="B1023" s="187" t="s">
        <v>113</v>
      </c>
      <c r="C1023" s="316" t="s">
        <v>116</v>
      </c>
      <c r="D1023" s="317" t="s">
        <v>64</v>
      </c>
      <c r="E1023" s="317" t="s">
        <v>65</v>
      </c>
      <c r="F1023" s="318" t="s">
        <v>1762</v>
      </c>
      <c r="G1023" s="317" t="s">
        <v>64</v>
      </c>
      <c r="H1023" s="317" t="s">
        <v>64</v>
      </c>
      <c r="I1023" s="317" t="s">
        <v>65</v>
      </c>
      <c r="J1023" s="317" t="s">
        <v>66</v>
      </c>
      <c r="K1023" s="319">
        <v>0</v>
      </c>
      <c r="L1023" s="319">
        <v>0</v>
      </c>
      <c r="M1023" s="319">
        <v>0</v>
      </c>
      <c r="N1023" s="319">
        <v>3</v>
      </c>
      <c r="O1023" s="319">
        <v>3</v>
      </c>
      <c r="P1023" s="319" t="s">
        <v>68</v>
      </c>
      <c r="Q1023" s="319" t="s">
        <v>68</v>
      </c>
    </row>
    <row r="1024" spans="2:17" ht="16.2" thickBot="1" x14ac:dyDescent="0.35">
      <c r="B1024" s="187" t="s">
        <v>1774</v>
      </c>
      <c r="C1024" s="316" t="s">
        <v>1775</v>
      </c>
      <c r="D1024" s="317" t="s">
        <v>64</v>
      </c>
      <c r="E1024" s="317" t="s">
        <v>65</v>
      </c>
      <c r="F1024" s="318" t="s">
        <v>1762</v>
      </c>
      <c r="G1024" s="317" t="s">
        <v>64</v>
      </c>
      <c r="H1024" s="317" t="s">
        <v>64</v>
      </c>
      <c r="I1024" s="317" t="s">
        <v>65</v>
      </c>
      <c r="J1024" s="317" t="s">
        <v>66</v>
      </c>
      <c r="K1024" s="319">
        <v>0</v>
      </c>
      <c r="L1024" s="319">
        <v>0</v>
      </c>
      <c r="M1024" s="319">
        <v>0</v>
      </c>
      <c r="N1024" s="319">
        <v>3</v>
      </c>
      <c r="O1024" s="319">
        <v>3</v>
      </c>
      <c r="P1024" s="319" t="s">
        <v>68</v>
      </c>
      <c r="Q1024" s="319" t="s">
        <v>68</v>
      </c>
    </row>
    <row r="1025" spans="2:17" ht="16.2" thickBot="1" x14ac:dyDescent="0.35">
      <c r="B1025" s="187" t="s">
        <v>1776</v>
      </c>
      <c r="C1025" s="316" t="s">
        <v>1457</v>
      </c>
      <c r="D1025" s="317" t="s">
        <v>64</v>
      </c>
      <c r="E1025" s="317" t="s">
        <v>65</v>
      </c>
      <c r="F1025" s="318" t="s">
        <v>1762</v>
      </c>
      <c r="G1025" s="317" t="s">
        <v>65</v>
      </c>
      <c r="H1025" s="317" t="s">
        <v>64</v>
      </c>
      <c r="I1025" s="317" t="s">
        <v>66</v>
      </c>
      <c r="J1025" s="317" t="s">
        <v>66</v>
      </c>
      <c r="K1025" s="319">
        <v>0</v>
      </c>
      <c r="L1025" s="319">
        <v>0</v>
      </c>
      <c r="M1025" s="319">
        <v>0</v>
      </c>
      <c r="N1025" s="319">
        <v>3</v>
      </c>
      <c r="O1025" s="319">
        <v>3</v>
      </c>
      <c r="P1025" s="319" t="s">
        <v>68</v>
      </c>
      <c r="Q1025" s="319" t="s">
        <v>68</v>
      </c>
    </row>
    <row r="1026" spans="2:17" ht="16.2" thickBot="1" x14ac:dyDescent="0.35">
      <c r="B1026" s="187" t="s">
        <v>472</v>
      </c>
      <c r="C1026" s="316" t="s">
        <v>1777</v>
      </c>
      <c r="D1026" s="317" t="s">
        <v>65</v>
      </c>
      <c r="E1026" s="317" t="s">
        <v>64</v>
      </c>
      <c r="F1026" s="318" t="s">
        <v>1762</v>
      </c>
      <c r="G1026" s="317" t="s">
        <v>64</v>
      </c>
      <c r="H1026" s="317" t="s">
        <v>64</v>
      </c>
      <c r="I1026" s="317" t="s">
        <v>65</v>
      </c>
      <c r="J1026" s="317" t="s">
        <v>66</v>
      </c>
      <c r="K1026" s="319">
        <v>0</v>
      </c>
      <c r="L1026" s="319">
        <v>0</v>
      </c>
      <c r="M1026" s="319">
        <v>0</v>
      </c>
      <c r="N1026" s="319">
        <v>3</v>
      </c>
      <c r="O1026" s="319">
        <v>3</v>
      </c>
      <c r="P1026" s="319" t="s">
        <v>68</v>
      </c>
      <c r="Q1026" s="319" t="s">
        <v>68</v>
      </c>
    </row>
    <row r="1027" spans="2:17" ht="16.2" thickBot="1" x14ac:dyDescent="0.35">
      <c r="B1027" s="187" t="s">
        <v>415</v>
      </c>
      <c r="C1027" s="316" t="s">
        <v>196</v>
      </c>
      <c r="D1027" s="317" t="s">
        <v>65</v>
      </c>
      <c r="E1027" s="317" t="s">
        <v>64</v>
      </c>
      <c r="F1027" s="318">
        <v>2758721730101</v>
      </c>
      <c r="G1027" s="317" t="s">
        <v>64</v>
      </c>
      <c r="H1027" s="317" t="s">
        <v>64</v>
      </c>
      <c r="I1027" s="317" t="s">
        <v>65</v>
      </c>
      <c r="J1027" s="317" t="s">
        <v>66</v>
      </c>
      <c r="K1027" s="319">
        <v>0</v>
      </c>
      <c r="L1027" s="319">
        <v>0</v>
      </c>
      <c r="M1027" s="319">
        <v>0</v>
      </c>
      <c r="N1027" s="319">
        <v>3</v>
      </c>
      <c r="O1027" s="319">
        <v>3</v>
      </c>
      <c r="P1027" s="319" t="s">
        <v>68</v>
      </c>
      <c r="Q1027" s="319" t="s">
        <v>68</v>
      </c>
    </row>
    <row r="1028" spans="2:17" ht="16.2" thickBot="1" x14ac:dyDescent="0.35">
      <c r="B1028" s="187" t="s">
        <v>522</v>
      </c>
      <c r="C1028" s="316" t="s">
        <v>351</v>
      </c>
      <c r="D1028" s="317" t="s">
        <v>65</v>
      </c>
      <c r="E1028" s="317" t="s">
        <v>64</v>
      </c>
      <c r="F1028" s="318">
        <v>1991856700101</v>
      </c>
      <c r="G1028" s="317" t="s">
        <v>64</v>
      </c>
      <c r="H1028" s="317" t="s">
        <v>64</v>
      </c>
      <c r="I1028" s="317" t="s">
        <v>66</v>
      </c>
      <c r="J1028" s="317" t="s">
        <v>65</v>
      </c>
      <c r="K1028" s="319">
        <v>0</v>
      </c>
      <c r="L1028" s="319">
        <v>0</v>
      </c>
      <c r="M1028" s="319">
        <v>0</v>
      </c>
      <c r="N1028" s="319">
        <v>3</v>
      </c>
      <c r="O1028" s="319">
        <v>3</v>
      </c>
      <c r="P1028" s="319" t="s">
        <v>68</v>
      </c>
      <c r="Q1028" s="319" t="s">
        <v>68</v>
      </c>
    </row>
    <row r="1029" spans="2:17" ht="16.2" thickBot="1" x14ac:dyDescent="0.35">
      <c r="B1029" s="187" t="s">
        <v>409</v>
      </c>
      <c r="C1029" s="316" t="s">
        <v>1778</v>
      </c>
      <c r="D1029" s="317" t="s">
        <v>65</v>
      </c>
      <c r="E1029" s="317" t="s">
        <v>64</v>
      </c>
      <c r="F1029" s="318" t="s">
        <v>1762</v>
      </c>
      <c r="G1029" s="317" t="s">
        <v>64</v>
      </c>
      <c r="H1029" s="317" t="s">
        <v>64</v>
      </c>
      <c r="I1029" s="317" t="s">
        <v>65</v>
      </c>
      <c r="J1029" s="317" t="s">
        <v>66</v>
      </c>
      <c r="K1029" s="319">
        <v>0</v>
      </c>
      <c r="L1029" s="319">
        <v>0</v>
      </c>
      <c r="M1029" s="319">
        <v>0</v>
      </c>
      <c r="N1029" s="319">
        <v>3</v>
      </c>
      <c r="O1029" s="319">
        <v>3</v>
      </c>
      <c r="P1029" s="319" t="s">
        <v>68</v>
      </c>
      <c r="Q1029" s="319" t="s">
        <v>68</v>
      </c>
    </row>
    <row r="1030" spans="2:17" ht="16.2" thickBot="1" x14ac:dyDescent="0.35">
      <c r="B1030" s="187" t="s">
        <v>458</v>
      </c>
      <c r="C1030" s="316" t="s">
        <v>1779</v>
      </c>
      <c r="D1030" s="317" t="s">
        <v>65</v>
      </c>
      <c r="E1030" s="317" t="s">
        <v>64</v>
      </c>
      <c r="F1030" s="318" t="s">
        <v>1762</v>
      </c>
      <c r="G1030" s="317" t="s">
        <v>64</v>
      </c>
      <c r="H1030" s="317" t="s">
        <v>64</v>
      </c>
      <c r="I1030" s="317" t="s">
        <v>65</v>
      </c>
      <c r="J1030" s="317" t="s">
        <v>66</v>
      </c>
      <c r="K1030" s="319">
        <v>5</v>
      </c>
      <c r="L1030" s="319">
        <v>0</v>
      </c>
      <c r="M1030" s="319">
        <v>0</v>
      </c>
      <c r="N1030" s="319">
        <v>0</v>
      </c>
      <c r="O1030" s="319">
        <v>5</v>
      </c>
      <c r="P1030" s="319" t="s">
        <v>68</v>
      </c>
      <c r="Q1030" s="319" t="s">
        <v>68</v>
      </c>
    </row>
    <row r="1031" spans="2:17" ht="16.2" thickBot="1" x14ac:dyDescent="0.35">
      <c r="B1031" s="187" t="s">
        <v>1780</v>
      </c>
      <c r="C1031" s="316" t="s">
        <v>392</v>
      </c>
      <c r="D1031" s="317" t="s">
        <v>65</v>
      </c>
      <c r="E1031" s="317" t="s">
        <v>64</v>
      </c>
      <c r="F1031" s="318" t="s">
        <v>1762</v>
      </c>
      <c r="G1031" s="317" t="s">
        <v>64</v>
      </c>
      <c r="H1031" s="317" t="s">
        <v>65</v>
      </c>
      <c r="I1031" s="317" t="s">
        <v>66</v>
      </c>
      <c r="J1031" s="317" t="s">
        <v>66</v>
      </c>
      <c r="K1031" s="319">
        <v>0</v>
      </c>
      <c r="L1031" s="319">
        <v>0</v>
      </c>
      <c r="M1031" s="319">
        <v>0</v>
      </c>
      <c r="N1031" s="319">
        <v>3</v>
      </c>
      <c r="O1031" s="319">
        <v>3</v>
      </c>
      <c r="P1031" s="319" t="s">
        <v>68</v>
      </c>
      <c r="Q1031" s="319" t="s">
        <v>68</v>
      </c>
    </row>
    <row r="1032" spans="2:17" ht="16.2" thickBot="1" x14ac:dyDescent="0.35">
      <c r="B1032" s="187">
        <v>0</v>
      </c>
      <c r="C1032" s="316">
        <v>0</v>
      </c>
      <c r="D1032" s="317" t="s">
        <v>65</v>
      </c>
      <c r="E1032" s="317" t="s">
        <v>64</v>
      </c>
      <c r="F1032" s="318" t="s">
        <v>1762</v>
      </c>
      <c r="G1032" s="317" t="s">
        <v>64</v>
      </c>
      <c r="H1032" s="317" t="s">
        <v>64</v>
      </c>
      <c r="I1032" s="317" t="s">
        <v>65</v>
      </c>
      <c r="J1032" s="317" t="s">
        <v>66</v>
      </c>
      <c r="K1032" s="319">
        <v>5</v>
      </c>
      <c r="L1032" s="319">
        <v>0</v>
      </c>
      <c r="M1032" s="319">
        <v>0</v>
      </c>
      <c r="N1032" s="319">
        <v>0</v>
      </c>
      <c r="O1032" s="319">
        <v>5</v>
      </c>
      <c r="P1032" s="319" t="s">
        <v>68</v>
      </c>
      <c r="Q1032" s="319" t="s">
        <v>68</v>
      </c>
    </row>
    <row r="1033" spans="2:17" ht="16.2" thickBot="1" x14ac:dyDescent="0.35">
      <c r="B1033" s="187" t="s">
        <v>506</v>
      </c>
      <c r="C1033" s="316" t="s">
        <v>1781</v>
      </c>
      <c r="D1033" s="317" t="s">
        <v>65</v>
      </c>
      <c r="E1033" s="317" t="s">
        <v>64</v>
      </c>
      <c r="F1033" s="318" t="s">
        <v>1762</v>
      </c>
      <c r="G1033" s="317" t="s">
        <v>64</v>
      </c>
      <c r="H1033" s="317" t="s">
        <v>65</v>
      </c>
      <c r="I1033" s="317" t="s">
        <v>66</v>
      </c>
      <c r="J1033" s="317" t="s">
        <v>66</v>
      </c>
      <c r="K1033" s="319">
        <v>0</v>
      </c>
      <c r="L1033" s="319">
        <v>0</v>
      </c>
      <c r="M1033" s="319">
        <v>0</v>
      </c>
      <c r="N1033" s="319">
        <v>3</v>
      </c>
      <c r="O1033" s="319">
        <v>3</v>
      </c>
      <c r="P1033" s="319" t="s">
        <v>68</v>
      </c>
      <c r="Q1033" s="319" t="s">
        <v>68</v>
      </c>
    </row>
    <row r="1034" spans="2:17" ht="16.2" thickBot="1" x14ac:dyDescent="0.35">
      <c r="B1034" s="187" t="s">
        <v>472</v>
      </c>
      <c r="C1034" s="316" t="s">
        <v>1782</v>
      </c>
      <c r="D1034" s="317" t="s">
        <v>65</v>
      </c>
      <c r="E1034" s="317" t="s">
        <v>64</v>
      </c>
      <c r="F1034" s="318" t="s">
        <v>1762</v>
      </c>
      <c r="G1034" s="317" t="s">
        <v>64</v>
      </c>
      <c r="H1034" s="317" t="s">
        <v>64</v>
      </c>
      <c r="I1034" s="317" t="s">
        <v>65</v>
      </c>
      <c r="J1034" s="317" t="s">
        <v>66</v>
      </c>
      <c r="K1034" s="319">
        <v>5</v>
      </c>
      <c r="L1034" s="319">
        <v>0</v>
      </c>
      <c r="M1034" s="319">
        <v>0</v>
      </c>
      <c r="N1034" s="319">
        <v>0</v>
      </c>
      <c r="O1034" s="319">
        <v>5</v>
      </c>
      <c r="P1034" s="319" t="s">
        <v>68</v>
      </c>
      <c r="Q1034" s="319" t="s">
        <v>68</v>
      </c>
    </row>
    <row r="1035" spans="2:17" ht="16.2" thickBot="1" x14ac:dyDescent="0.35">
      <c r="B1035" s="187" t="s">
        <v>206</v>
      </c>
      <c r="C1035" s="316" t="s">
        <v>1783</v>
      </c>
      <c r="D1035" s="317" t="s">
        <v>65</v>
      </c>
      <c r="E1035" s="317" t="s">
        <v>64</v>
      </c>
      <c r="F1035" s="318" t="s">
        <v>1762</v>
      </c>
      <c r="G1035" s="317" t="s">
        <v>64</v>
      </c>
      <c r="H1035" s="317" t="s">
        <v>64</v>
      </c>
      <c r="I1035" s="317" t="s">
        <v>66</v>
      </c>
      <c r="J1035" s="317" t="s">
        <v>65</v>
      </c>
      <c r="K1035" s="319">
        <v>0</v>
      </c>
      <c r="L1035" s="319">
        <v>0</v>
      </c>
      <c r="M1035" s="319">
        <v>0</v>
      </c>
      <c r="N1035" s="319">
        <v>3</v>
      </c>
      <c r="O1035" s="319">
        <v>3</v>
      </c>
      <c r="P1035" s="319" t="s">
        <v>68</v>
      </c>
      <c r="Q1035" s="319" t="s">
        <v>68</v>
      </c>
    </row>
    <row r="1036" spans="2:17" ht="16.2" thickBot="1" x14ac:dyDescent="0.35">
      <c r="B1036" s="187" t="s">
        <v>1784</v>
      </c>
      <c r="C1036" s="316" t="s">
        <v>1785</v>
      </c>
      <c r="D1036" s="317" t="s">
        <v>65</v>
      </c>
      <c r="E1036" s="317" t="s">
        <v>64</v>
      </c>
      <c r="F1036" s="318" t="s">
        <v>1762</v>
      </c>
      <c r="G1036" s="317" t="s">
        <v>64</v>
      </c>
      <c r="H1036" s="317" t="s">
        <v>65</v>
      </c>
      <c r="I1036" s="317" t="s">
        <v>66</v>
      </c>
      <c r="J1036" s="317" t="s">
        <v>66</v>
      </c>
      <c r="K1036" s="319">
        <v>0</v>
      </c>
      <c r="L1036" s="319">
        <v>0</v>
      </c>
      <c r="M1036" s="319">
        <v>0</v>
      </c>
      <c r="N1036" s="319">
        <v>3</v>
      </c>
      <c r="O1036" s="319">
        <v>3</v>
      </c>
      <c r="P1036" s="319" t="s">
        <v>68</v>
      </c>
      <c r="Q1036" s="319" t="s">
        <v>68</v>
      </c>
    </row>
    <row r="1037" spans="2:17" ht="16.2" thickBot="1" x14ac:dyDescent="0.35">
      <c r="B1037" s="187">
        <v>0</v>
      </c>
      <c r="C1037" s="316">
        <v>0</v>
      </c>
      <c r="D1037" s="317" t="s">
        <v>64</v>
      </c>
      <c r="E1037" s="317" t="s">
        <v>64</v>
      </c>
      <c r="F1037" s="318" t="s">
        <v>1762</v>
      </c>
      <c r="G1037" s="317" t="s">
        <v>64</v>
      </c>
      <c r="H1037" s="317" t="s">
        <v>64</v>
      </c>
      <c r="I1037" s="317" t="s">
        <v>66</v>
      </c>
      <c r="J1037" s="317" t="s">
        <v>66</v>
      </c>
      <c r="K1037" s="319">
        <v>0</v>
      </c>
      <c r="L1037" s="319">
        <v>0</v>
      </c>
      <c r="M1037" s="319">
        <v>0</v>
      </c>
      <c r="N1037" s="319">
        <v>0</v>
      </c>
      <c r="O1037" s="319">
        <v>0</v>
      </c>
      <c r="P1037" s="319">
        <v>0</v>
      </c>
      <c r="Q1037" s="319">
        <v>0</v>
      </c>
    </row>
    <row r="1038" spans="2:17" ht="16.2" thickBot="1" x14ac:dyDescent="0.35">
      <c r="B1038" s="187" t="s">
        <v>523</v>
      </c>
      <c r="C1038" s="316" t="s">
        <v>524</v>
      </c>
      <c r="D1038" s="317" t="s">
        <v>64</v>
      </c>
      <c r="E1038" s="317" t="s">
        <v>65</v>
      </c>
      <c r="F1038" s="318">
        <v>2670713020101</v>
      </c>
      <c r="G1038" s="317" t="s">
        <v>64</v>
      </c>
      <c r="H1038" s="317" t="s">
        <v>64</v>
      </c>
      <c r="I1038" s="317" t="s">
        <v>65</v>
      </c>
      <c r="J1038" s="317" t="s">
        <v>66</v>
      </c>
      <c r="K1038" s="319">
        <v>0</v>
      </c>
      <c r="L1038" s="319">
        <v>0</v>
      </c>
      <c r="M1038" s="319">
        <v>0</v>
      </c>
      <c r="N1038" s="319">
        <v>3</v>
      </c>
      <c r="O1038" s="319">
        <v>3</v>
      </c>
      <c r="P1038" s="319" t="s">
        <v>68</v>
      </c>
      <c r="Q1038" s="319" t="s">
        <v>68</v>
      </c>
    </row>
    <row r="1039" spans="2:17" ht="16.2" thickBot="1" x14ac:dyDescent="0.35">
      <c r="B1039" s="187" t="s">
        <v>189</v>
      </c>
      <c r="C1039" s="316" t="s">
        <v>1666</v>
      </c>
      <c r="D1039" s="317" t="s">
        <v>64</v>
      </c>
      <c r="E1039" s="317" t="s">
        <v>65</v>
      </c>
      <c r="F1039" s="318" t="s">
        <v>1762</v>
      </c>
      <c r="G1039" s="317" t="s">
        <v>64</v>
      </c>
      <c r="H1039" s="317" t="s">
        <v>64</v>
      </c>
      <c r="I1039" s="317" t="s">
        <v>65</v>
      </c>
      <c r="J1039" s="317" t="s">
        <v>66</v>
      </c>
      <c r="K1039" s="319">
        <v>0</v>
      </c>
      <c r="L1039" s="319">
        <v>0</v>
      </c>
      <c r="M1039" s="319">
        <v>0</v>
      </c>
      <c r="N1039" s="319">
        <v>3</v>
      </c>
      <c r="O1039" s="319">
        <v>3</v>
      </c>
      <c r="P1039" s="319" t="s">
        <v>68</v>
      </c>
      <c r="Q1039" s="319" t="s">
        <v>68</v>
      </c>
    </row>
    <row r="1040" spans="2:17" ht="16.2" thickBot="1" x14ac:dyDescent="0.35">
      <c r="B1040" s="187" t="s">
        <v>113</v>
      </c>
      <c r="C1040" s="316" t="s">
        <v>1770</v>
      </c>
      <c r="D1040" s="317" t="s">
        <v>64</v>
      </c>
      <c r="E1040" s="317" t="s">
        <v>65</v>
      </c>
      <c r="F1040" s="318" t="s">
        <v>1762</v>
      </c>
      <c r="G1040" s="317" t="s">
        <v>64</v>
      </c>
      <c r="H1040" s="317" t="s">
        <v>64</v>
      </c>
      <c r="I1040" s="317" t="s">
        <v>66</v>
      </c>
      <c r="J1040" s="317" t="s">
        <v>65</v>
      </c>
      <c r="K1040" s="319">
        <v>0</v>
      </c>
      <c r="L1040" s="319">
        <v>0</v>
      </c>
      <c r="M1040" s="319">
        <v>0</v>
      </c>
      <c r="N1040" s="319">
        <v>3</v>
      </c>
      <c r="O1040" s="319">
        <v>3</v>
      </c>
      <c r="P1040" s="319" t="s">
        <v>68</v>
      </c>
      <c r="Q1040" s="319" t="s">
        <v>68</v>
      </c>
    </row>
    <row r="1041" spans="2:17" ht="16.2" thickBot="1" x14ac:dyDescent="0.35">
      <c r="B1041" s="187" t="s">
        <v>1786</v>
      </c>
      <c r="C1041" s="316" t="s">
        <v>1787</v>
      </c>
      <c r="D1041" s="317" t="s">
        <v>64</v>
      </c>
      <c r="E1041" s="317" t="s">
        <v>65</v>
      </c>
      <c r="F1041" s="318" t="s">
        <v>1762</v>
      </c>
      <c r="G1041" s="317" t="s">
        <v>64</v>
      </c>
      <c r="H1041" s="317" t="s">
        <v>64</v>
      </c>
      <c r="I1041" s="317" t="s">
        <v>66</v>
      </c>
      <c r="J1041" s="317" t="s">
        <v>65</v>
      </c>
      <c r="K1041" s="319">
        <v>0</v>
      </c>
      <c r="L1041" s="319">
        <v>0</v>
      </c>
      <c r="M1041" s="319">
        <v>0</v>
      </c>
      <c r="N1041" s="319">
        <v>3</v>
      </c>
      <c r="O1041" s="319">
        <v>3</v>
      </c>
      <c r="P1041" s="319" t="s">
        <v>68</v>
      </c>
      <c r="Q1041" s="319" t="s">
        <v>68</v>
      </c>
    </row>
    <row r="1042" spans="2:17" ht="16.2" thickBot="1" x14ac:dyDescent="0.35">
      <c r="B1042" s="187" t="s">
        <v>1788</v>
      </c>
      <c r="C1042" s="316" t="s">
        <v>1789</v>
      </c>
      <c r="D1042" s="317" t="s">
        <v>64</v>
      </c>
      <c r="E1042" s="317" t="s">
        <v>65</v>
      </c>
      <c r="F1042" s="318" t="s">
        <v>1762</v>
      </c>
      <c r="G1042" s="317" t="s">
        <v>64</v>
      </c>
      <c r="H1042" s="317" t="s">
        <v>64</v>
      </c>
      <c r="I1042" s="317" t="s">
        <v>66</v>
      </c>
      <c r="J1042" s="317" t="s">
        <v>65</v>
      </c>
      <c r="K1042" s="319">
        <v>0</v>
      </c>
      <c r="L1042" s="319">
        <v>0</v>
      </c>
      <c r="M1042" s="319">
        <v>0</v>
      </c>
      <c r="N1042" s="319">
        <v>3</v>
      </c>
      <c r="O1042" s="319">
        <v>3</v>
      </c>
      <c r="P1042" s="319" t="s">
        <v>68</v>
      </c>
      <c r="Q1042" s="319" t="s">
        <v>68</v>
      </c>
    </row>
    <row r="1043" spans="2:17" ht="16.2" thickBot="1" x14ac:dyDescent="0.35">
      <c r="B1043" s="187" t="s">
        <v>1790</v>
      </c>
      <c r="C1043" s="316" t="s">
        <v>104</v>
      </c>
      <c r="D1043" s="317" t="s">
        <v>64</v>
      </c>
      <c r="E1043" s="317" t="s">
        <v>65</v>
      </c>
      <c r="F1043" s="318" t="s">
        <v>156</v>
      </c>
      <c r="G1043" s="317" t="s">
        <v>64</v>
      </c>
      <c r="H1043" s="317" t="s">
        <v>65</v>
      </c>
      <c r="I1043" s="317" t="s">
        <v>66</v>
      </c>
      <c r="J1043" s="317" t="s">
        <v>66</v>
      </c>
      <c r="K1043" s="319">
        <v>0</v>
      </c>
      <c r="L1043" s="319">
        <v>0</v>
      </c>
      <c r="M1043" s="319">
        <v>0</v>
      </c>
      <c r="N1043" s="319">
        <v>3</v>
      </c>
      <c r="O1043" s="319">
        <v>3</v>
      </c>
      <c r="P1043" s="319" t="s">
        <v>68</v>
      </c>
      <c r="Q1043" s="319" t="s">
        <v>68</v>
      </c>
    </row>
    <row r="1044" spans="2:17" ht="16.2" thickBot="1" x14ac:dyDescent="0.35">
      <c r="B1044" s="187" t="s">
        <v>418</v>
      </c>
      <c r="C1044" s="316" t="s">
        <v>1769</v>
      </c>
      <c r="D1044" s="317" t="s">
        <v>65</v>
      </c>
      <c r="E1044" s="317" t="s">
        <v>64</v>
      </c>
      <c r="F1044" s="318" t="s">
        <v>1762</v>
      </c>
      <c r="G1044" s="317" t="s">
        <v>64</v>
      </c>
      <c r="H1044" s="317" t="s">
        <v>64</v>
      </c>
      <c r="I1044" s="317" t="s">
        <v>65</v>
      </c>
      <c r="J1044" s="317" t="s">
        <v>66</v>
      </c>
      <c r="K1044" s="319">
        <v>0</v>
      </c>
      <c r="L1044" s="319">
        <v>0</v>
      </c>
      <c r="M1044" s="319">
        <v>0</v>
      </c>
      <c r="N1044" s="319">
        <v>3</v>
      </c>
      <c r="O1044" s="319">
        <v>3</v>
      </c>
      <c r="P1044" s="319" t="s">
        <v>68</v>
      </c>
      <c r="Q1044" s="319" t="s">
        <v>68</v>
      </c>
    </row>
    <row r="1045" spans="2:17" ht="16.2" thickBot="1" x14ac:dyDescent="0.35">
      <c r="B1045" s="187" t="s">
        <v>429</v>
      </c>
      <c r="C1045" s="316" t="s">
        <v>116</v>
      </c>
      <c r="D1045" s="317" t="s">
        <v>65</v>
      </c>
      <c r="E1045" s="317" t="s">
        <v>64</v>
      </c>
      <c r="F1045" s="318" t="s">
        <v>1762</v>
      </c>
      <c r="G1045" s="317" t="s">
        <v>65</v>
      </c>
      <c r="H1045" s="317" t="s">
        <v>65</v>
      </c>
      <c r="I1045" s="317" t="s">
        <v>66</v>
      </c>
      <c r="J1045" s="317" t="s">
        <v>66</v>
      </c>
      <c r="K1045" s="319">
        <v>0</v>
      </c>
      <c r="L1045" s="319">
        <v>0</v>
      </c>
      <c r="M1045" s="319">
        <v>0</v>
      </c>
      <c r="N1045" s="319">
        <v>3</v>
      </c>
      <c r="O1045" s="319">
        <v>3</v>
      </c>
      <c r="P1045" s="319" t="s">
        <v>68</v>
      </c>
      <c r="Q1045" s="319" t="s">
        <v>68</v>
      </c>
    </row>
    <row r="1046" spans="2:17" ht="16.2" thickBot="1" x14ac:dyDescent="0.35">
      <c r="B1046" s="187" t="s">
        <v>525</v>
      </c>
      <c r="C1046" s="316" t="s">
        <v>526</v>
      </c>
      <c r="D1046" s="317" t="s">
        <v>65</v>
      </c>
      <c r="E1046" s="317" t="s">
        <v>64</v>
      </c>
      <c r="F1046" s="318">
        <v>2888407630506</v>
      </c>
      <c r="G1046" s="317" t="s">
        <v>64</v>
      </c>
      <c r="H1046" s="317" t="s">
        <v>64</v>
      </c>
      <c r="I1046" s="317" t="s">
        <v>65</v>
      </c>
      <c r="J1046" s="317" t="s">
        <v>66</v>
      </c>
      <c r="K1046" s="319">
        <v>0</v>
      </c>
      <c r="L1046" s="319">
        <v>0</v>
      </c>
      <c r="M1046" s="319">
        <v>0</v>
      </c>
      <c r="N1046" s="319">
        <v>3</v>
      </c>
      <c r="O1046" s="319">
        <v>3</v>
      </c>
      <c r="P1046" s="319" t="s">
        <v>68</v>
      </c>
      <c r="Q1046" s="319" t="s">
        <v>68</v>
      </c>
    </row>
    <row r="1047" spans="2:17" ht="16.2" thickBot="1" x14ac:dyDescent="0.35">
      <c r="B1047" s="187" t="s">
        <v>189</v>
      </c>
      <c r="C1047" s="316" t="s">
        <v>516</v>
      </c>
      <c r="D1047" s="317" t="s">
        <v>64</v>
      </c>
      <c r="E1047" s="317" t="s">
        <v>65</v>
      </c>
      <c r="F1047" s="318">
        <v>2416486530101</v>
      </c>
      <c r="G1047" s="317" t="s">
        <v>64</v>
      </c>
      <c r="H1047" s="317" t="s">
        <v>64</v>
      </c>
      <c r="I1047" s="317" t="s">
        <v>65</v>
      </c>
      <c r="J1047" s="317" t="s">
        <v>66</v>
      </c>
      <c r="K1047" s="319">
        <v>0</v>
      </c>
      <c r="L1047" s="319">
        <v>0</v>
      </c>
      <c r="M1047" s="319">
        <v>0</v>
      </c>
      <c r="N1047" s="319">
        <v>3</v>
      </c>
      <c r="O1047" s="319">
        <v>3</v>
      </c>
      <c r="P1047" s="319" t="s">
        <v>68</v>
      </c>
      <c r="Q1047" s="319" t="s">
        <v>68</v>
      </c>
    </row>
    <row r="1048" spans="2:17" ht="16.2" thickBot="1" x14ac:dyDescent="0.35">
      <c r="B1048" s="187" t="s">
        <v>539</v>
      </c>
      <c r="C1048" s="316" t="s">
        <v>540</v>
      </c>
      <c r="D1048" s="317" t="s">
        <v>65</v>
      </c>
      <c r="E1048" s="317" t="s">
        <v>64</v>
      </c>
      <c r="F1048" s="318" t="s">
        <v>1762</v>
      </c>
      <c r="G1048" s="317" t="s">
        <v>64</v>
      </c>
      <c r="H1048" s="317" t="s">
        <v>64</v>
      </c>
      <c r="I1048" s="317" t="s">
        <v>66</v>
      </c>
      <c r="J1048" s="317" t="s">
        <v>65</v>
      </c>
      <c r="K1048" s="319">
        <v>0</v>
      </c>
      <c r="L1048" s="319">
        <v>0</v>
      </c>
      <c r="M1048" s="319">
        <v>0</v>
      </c>
      <c r="N1048" s="319">
        <v>3</v>
      </c>
      <c r="O1048" s="319">
        <v>3</v>
      </c>
      <c r="P1048" s="319" t="s">
        <v>68</v>
      </c>
      <c r="Q1048" s="319" t="s">
        <v>68</v>
      </c>
    </row>
    <row r="1049" spans="2:17" ht="16.2" thickBot="1" x14ac:dyDescent="0.35">
      <c r="B1049" s="187" t="s">
        <v>527</v>
      </c>
      <c r="C1049" s="316" t="s">
        <v>528</v>
      </c>
      <c r="D1049" s="317" t="s">
        <v>65</v>
      </c>
      <c r="E1049" s="317" t="s">
        <v>64</v>
      </c>
      <c r="F1049" s="318">
        <v>2978933430101</v>
      </c>
      <c r="G1049" s="317" t="s">
        <v>64</v>
      </c>
      <c r="H1049" s="317" t="s">
        <v>65</v>
      </c>
      <c r="I1049" s="317" t="s">
        <v>66</v>
      </c>
      <c r="J1049" s="317" t="s">
        <v>66</v>
      </c>
      <c r="K1049" s="319">
        <v>0</v>
      </c>
      <c r="L1049" s="319">
        <v>0</v>
      </c>
      <c r="M1049" s="319">
        <v>0</v>
      </c>
      <c r="N1049" s="319">
        <v>3</v>
      </c>
      <c r="O1049" s="319">
        <v>3</v>
      </c>
      <c r="P1049" s="319" t="s">
        <v>68</v>
      </c>
      <c r="Q1049" s="319" t="s">
        <v>68</v>
      </c>
    </row>
    <row r="1050" spans="2:17" ht="16.2" thickBot="1" x14ac:dyDescent="0.35">
      <c r="B1050" s="187" t="s">
        <v>523</v>
      </c>
      <c r="C1050" s="316" t="s">
        <v>524</v>
      </c>
      <c r="D1050" s="317" t="s">
        <v>64</v>
      </c>
      <c r="E1050" s="317" t="s">
        <v>65</v>
      </c>
      <c r="F1050" s="318">
        <v>26707130200101</v>
      </c>
      <c r="G1050" s="317" t="s">
        <v>64</v>
      </c>
      <c r="H1050" s="317" t="s">
        <v>64</v>
      </c>
      <c r="I1050" s="317" t="s">
        <v>65</v>
      </c>
      <c r="J1050" s="317" t="s">
        <v>66</v>
      </c>
      <c r="K1050" s="319">
        <v>0</v>
      </c>
      <c r="L1050" s="319">
        <v>0</v>
      </c>
      <c r="M1050" s="319">
        <v>0</v>
      </c>
      <c r="N1050" s="319">
        <v>3</v>
      </c>
      <c r="O1050" s="319">
        <v>3</v>
      </c>
      <c r="P1050" s="319" t="s">
        <v>68</v>
      </c>
      <c r="Q1050" s="319" t="s">
        <v>68</v>
      </c>
    </row>
    <row r="1051" spans="2:17" ht="16.2" thickBot="1" x14ac:dyDescent="0.35">
      <c r="B1051" s="187" t="s">
        <v>394</v>
      </c>
      <c r="C1051" s="316" t="s">
        <v>158</v>
      </c>
      <c r="D1051" s="317" t="s">
        <v>65</v>
      </c>
      <c r="E1051" s="317" t="s">
        <v>64</v>
      </c>
      <c r="F1051" s="318" t="s">
        <v>1762</v>
      </c>
      <c r="G1051" s="317" t="s">
        <v>65</v>
      </c>
      <c r="H1051" s="317" t="s">
        <v>64</v>
      </c>
      <c r="I1051" s="317" t="s">
        <v>66</v>
      </c>
      <c r="J1051" s="317" t="s">
        <v>66</v>
      </c>
      <c r="K1051" s="319">
        <v>0</v>
      </c>
      <c r="L1051" s="319">
        <v>0</v>
      </c>
      <c r="M1051" s="319">
        <v>0</v>
      </c>
      <c r="N1051" s="319">
        <v>3</v>
      </c>
      <c r="O1051" s="319">
        <v>3</v>
      </c>
      <c r="P1051" s="319" t="s">
        <v>68</v>
      </c>
      <c r="Q1051" s="319" t="s">
        <v>68</v>
      </c>
    </row>
    <row r="1052" spans="2:17" ht="16.2" thickBot="1" x14ac:dyDescent="0.35">
      <c r="B1052" s="187" t="s">
        <v>189</v>
      </c>
      <c r="C1052" s="316" t="s">
        <v>173</v>
      </c>
      <c r="D1052" s="317" t="s">
        <v>64</v>
      </c>
      <c r="E1052" s="317" t="s">
        <v>65</v>
      </c>
      <c r="F1052" s="318" t="s">
        <v>1762</v>
      </c>
      <c r="G1052" s="317" t="s">
        <v>64</v>
      </c>
      <c r="H1052" s="317" t="s">
        <v>64</v>
      </c>
      <c r="I1052" s="317" t="s">
        <v>66</v>
      </c>
      <c r="J1052" s="317" t="s">
        <v>65</v>
      </c>
      <c r="K1052" s="319">
        <v>0</v>
      </c>
      <c r="L1052" s="319">
        <v>0</v>
      </c>
      <c r="M1052" s="319">
        <v>0</v>
      </c>
      <c r="N1052" s="319">
        <v>3</v>
      </c>
      <c r="O1052" s="319">
        <v>3</v>
      </c>
      <c r="P1052" s="319" t="s">
        <v>68</v>
      </c>
      <c r="Q1052" s="319" t="s">
        <v>68</v>
      </c>
    </row>
    <row r="1053" spans="2:17" ht="16.2" thickBot="1" x14ac:dyDescent="0.35">
      <c r="B1053" s="187" t="s">
        <v>530</v>
      </c>
      <c r="C1053" s="316" t="s">
        <v>531</v>
      </c>
      <c r="D1053" s="317" t="s">
        <v>65</v>
      </c>
      <c r="E1053" s="317" t="s">
        <v>64</v>
      </c>
      <c r="F1053" s="318">
        <v>2216028951304</v>
      </c>
      <c r="G1053" s="317" t="s">
        <v>64</v>
      </c>
      <c r="H1053" s="317" t="s">
        <v>64</v>
      </c>
      <c r="I1053" s="317" t="s">
        <v>65</v>
      </c>
      <c r="J1053" s="317" t="s">
        <v>66</v>
      </c>
      <c r="K1053" s="319">
        <v>0</v>
      </c>
      <c r="L1053" s="319">
        <v>0</v>
      </c>
      <c r="M1053" s="319">
        <v>0</v>
      </c>
      <c r="N1053" s="319">
        <v>3</v>
      </c>
      <c r="O1053" s="319">
        <v>3</v>
      </c>
      <c r="P1053" s="319" t="s">
        <v>68</v>
      </c>
      <c r="Q1053" s="319" t="s">
        <v>68</v>
      </c>
    </row>
    <row r="1054" spans="2:17" ht="16.2" thickBot="1" x14ac:dyDescent="0.35">
      <c r="B1054" s="187" t="s">
        <v>1791</v>
      </c>
      <c r="C1054" s="316" t="s">
        <v>1792</v>
      </c>
      <c r="D1054" s="317" t="s">
        <v>65</v>
      </c>
      <c r="E1054" s="317" t="s">
        <v>64</v>
      </c>
      <c r="F1054" s="318" t="s">
        <v>1762</v>
      </c>
      <c r="G1054" s="317" t="s">
        <v>65</v>
      </c>
      <c r="H1054" s="317" t="s">
        <v>64</v>
      </c>
      <c r="I1054" s="317" t="s">
        <v>66</v>
      </c>
      <c r="J1054" s="317" t="s">
        <v>66</v>
      </c>
      <c r="K1054" s="319">
        <v>0</v>
      </c>
      <c r="L1054" s="319">
        <v>0</v>
      </c>
      <c r="M1054" s="319">
        <v>0</v>
      </c>
      <c r="N1054" s="319">
        <v>3</v>
      </c>
      <c r="O1054" s="319">
        <v>3</v>
      </c>
      <c r="P1054" s="319" t="s">
        <v>68</v>
      </c>
      <c r="Q1054" s="319" t="s">
        <v>68</v>
      </c>
    </row>
    <row r="1055" spans="2:17" ht="16.2" thickBot="1" x14ac:dyDescent="0.35">
      <c r="B1055" s="187" t="s">
        <v>1793</v>
      </c>
      <c r="C1055" s="316" t="s">
        <v>190</v>
      </c>
      <c r="D1055" s="317" t="s">
        <v>65</v>
      </c>
      <c r="E1055" s="317" t="s">
        <v>64</v>
      </c>
      <c r="F1055" s="318" t="s">
        <v>1762</v>
      </c>
      <c r="G1055" s="317" t="s">
        <v>64</v>
      </c>
      <c r="H1055" s="317" t="s">
        <v>64</v>
      </c>
      <c r="I1055" s="317" t="s">
        <v>66</v>
      </c>
      <c r="J1055" s="317" t="s">
        <v>65</v>
      </c>
      <c r="K1055" s="319">
        <v>0</v>
      </c>
      <c r="L1055" s="319">
        <v>0</v>
      </c>
      <c r="M1055" s="319">
        <v>0</v>
      </c>
      <c r="N1055" s="319">
        <v>3</v>
      </c>
      <c r="O1055" s="319">
        <v>3</v>
      </c>
      <c r="P1055" s="319" t="s">
        <v>68</v>
      </c>
      <c r="Q1055" s="319" t="s">
        <v>68</v>
      </c>
    </row>
    <row r="1056" spans="2:17" ht="16.2" thickBot="1" x14ac:dyDescent="0.35">
      <c r="B1056" s="187" t="s">
        <v>547</v>
      </c>
      <c r="C1056" s="316" t="s">
        <v>549</v>
      </c>
      <c r="D1056" s="317" t="s">
        <v>65</v>
      </c>
      <c r="E1056" s="317" t="s">
        <v>64</v>
      </c>
      <c r="F1056" s="318" t="s">
        <v>1762</v>
      </c>
      <c r="G1056" s="317" t="s">
        <v>64</v>
      </c>
      <c r="H1056" s="317" t="s">
        <v>64</v>
      </c>
      <c r="I1056" s="317" t="s">
        <v>65</v>
      </c>
      <c r="J1056" s="317" t="s">
        <v>66</v>
      </c>
      <c r="K1056" s="319">
        <v>0</v>
      </c>
      <c r="L1056" s="319">
        <v>0</v>
      </c>
      <c r="M1056" s="319">
        <v>0</v>
      </c>
      <c r="N1056" s="319">
        <v>3</v>
      </c>
      <c r="O1056" s="319">
        <v>3</v>
      </c>
      <c r="P1056" s="319" t="s">
        <v>68</v>
      </c>
      <c r="Q1056" s="319" t="s">
        <v>68</v>
      </c>
    </row>
    <row r="1057" spans="2:17" ht="16.2" thickBot="1" x14ac:dyDescent="0.35">
      <c r="B1057" s="187" t="s">
        <v>532</v>
      </c>
      <c r="C1057" s="316" t="s">
        <v>533</v>
      </c>
      <c r="D1057" s="317" t="s">
        <v>65</v>
      </c>
      <c r="E1057" s="317" t="s">
        <v>64</v>
      </c>
      <c r="F1057" s="318">
        <v>1625011292002</v>
      </c>
      <c r="G1057" s="317" t="s">
        <v>64</v>
      </c>
      <c r="H1057" s="317" t="s">
        <v>64</v>
      </c>
      <c r="I1057" s="317" t="s">
        <v>65</v>
      </c>
      <c r="J1057" s="317" t="s">
        <v>66</v>
      </c>
      <c r="K1057" s="319">
        <v>0</v>
      </c>
      <c r="L1057" s="319">
        <v>0</v>
      </c>
      <c r="M1057" s="319">
        <v>0</v>
      </c>
      <c r="N1057" s="319">
        <v>3</v>
      </c>
      <c r="O1057" s="319">
        <v>3</v>
      </c>
      <c r="P1057" s="319" t="s">
        <v>68</v>
      </c>
      <c r="Q1057" s="319" t="s">
        <v>68</v>
      </c>
    </row>
    <row r="1058" spans="2:17" ht="16.2" thickBot="1" x14ac:dyDescent="0.35">
      <c r="B1058" s="187" t="s">
        <v>534</v>
      </c>
      <c r="C1058" s="316" t="s">
        <v>535</v>
      </c>
      <c r="D1058" s="317" t="s">
        <v>64</v>
      </c>
      <c r="E1058" s="317" t="s">
        <v>65</v>
      </c>
      <c r="F1058" s="318">
        <v>2695150891013</v>
      </c>
      <c r="G1058" s="317" t="s">
        <v>64</v>
      </c>
      <c r="H1058" s="317" t="s">
        <v>64</v>
      </c>
      <c r="I1058" s="317" t="s">
        <v>66</v>
      </c>
      <c r="J1058" s="317" t="s">
        <v>65</v>
      </c>
      <c r="K1058" s="319">
        <v>0</v>
      </c>
      <c r="L1058" s="319">
        <v>0</v>
      </c>
      <c r="M1058" s="319">
        <v>0</v>
      </c>
      <c r="N1058" s="319">
        <v>3</v>
      </c>
      <c r="O1058" s="319">
        <v>3</v>
      </c>
      <c r="P1058" s="319" t="s">
        <v>68</v>
      </c>
      <c r="Q1058" s="319" t="s">
        <v>68</v>
      </c>
    </row>
    <row r="1059" spans="2:17" ht="16.2" thickBot="1" x14ac:dyDescent="0.35">
      <c r="B1059" s="187" t="s">
        <v>536</v>
      </c>
      <c r="C1059" s="316" t="s">
        <v>537</v>
      </c>
      <c r="D1059" s="317" t="s">
        <v>65</v>
      </c>
      <c r="E1059" s="317" t="s">
        <v>64</v>
      </c>
      <c r="F1059" s="318">
        <v>2606334610101</v>
      </c>
      <c r="G1059" s="317" t="s">
        <v>64</v>
      </c>
      <c r="H1059" s="317" t="s">
        <v>64</v>
      </c>
      <c r="I1059" s="317" t="s">
        <v>65</v>
      </c>
      <c r="J1059" s="317" t="s">
        <v>66</v>
      </c>
      <c r="K1059" s="319">
        <v>0</v>
      </c>
      <c r="L1059" s="319">
        <v>0</v>
      </c>
      <c r="M1059" s="319">
        <v>0</v>
      </c>
      <c r="N1059" s="319">
        <v>3</v>
      </c>
      <c r="O1059" s="319">
        <v>3</v>
      </c>
      <c r="P1059" s="319" t="s">
        <v>68</v>
      </c>
      <c r="Q1059" s="319" t="s">
        <v>68</v>
      </c>
    </row>
    <row r="1060" spans="2:17" ht="16.2" thickBot="1" x14ac:dyDescent="0.35">
      <c r="B1060" s="187" t="s">
        <v>538</v>
      </c>
      <c r="C1060" s="316" t="s">
        <v>173</v>
      </c>
      <c r="D1060" s="317" t="s">
        <v>65</v>
      </c>
      <c r="E1060" s="317" t="s">
        <v>64</v>
      </c>
      <c r="F1060" s="318">
        <v>2466512610101</v>
      </c>
      <c r="G1060" s="317" t="s">
        <v>64</v>
      </c>
      <c r="H1060" s="317" t="s">
        <v>64</v>
      </c>
      <c r="I1060" s="317" t="s">
        <v>66</v>
      </c>
      <c r="J1060" s="317" t="s">
        <v>65</v>
      </c>
      <c r="K1060" s="319">
        <v>0</v>
      </c>
      <c r="L1060" s="319">
        <v>0</v>
      </c>
      <c r="M1060" s="319">
        <v>0</v>
      </c>
      <c r="N1060" s="319">
        <v>3</v>
      </c>
      <c r="O1060" s="319">
        <v>3</v>
      </c>
      <c r="P1060" s="319" t="s">
        <v>68</v>
      </c>
      <c r="Q1060" s="319" t="s">
        <v>68</v>
      </c>
    </row>
    <row r="1061" spans="2:17" ht="16.2" thickBot="1" x14ac:dyDescent="0.35">
      <c r="B1061" s="187" t="s">
        <v>539</v>
      </c>
      <c r="C1061" s="316" t="s">
        <v>540</v>
      </c>
      <c r="D1061" s="317" t="s">
        <v>65</v>
      </c>
      <c r="E1061" s="317" t="s">
        <v>64</v>
      </c>
      <c r="F1061" s="318">
        <v>1637816050101</v>
      </c>
      <c r="G1061" s="317" t="s">
        <v>64</v>
      </c>
      <c r="H1061" s="317" t="s">
        <v>64</v>
      </c>
      <c r="I1061" s="317" t="s">
        <v>66</v>
      </c>
      <c r="J1061" s="317" t="s">
        <v>65</v>
      </c>
      <c r="K1061" s="319">
        <v>0</v>
      </c>
      <c r="L1061" s="319">
        <v>0</v>
      </c>
      <c r="M1061" s="319">
        <v>0</v>
      </c>
      <c r="N1061" s="319">
        <v>3</v>
      </c>
      <c r="O1061" s="319">
        <v>3</v>
      </c>
      <c r="P1061" s="319" t="s">
        <v>68</v>
      </c>
      <c r="Q1061" s="319" t="s">
        <v>68</v>
      </c>
    </row>
    <row r="1062" spans="2:17" ht="16.2" thickBot="1" x14ac:dyDescent="0.35">
      <c r="B1062" s="187" t="s">
        <v>541</v>
      </c>
      <c r="C1062" s="316" t="s">
        <v>542</v>
      </c>
      <c r="D1062" s="317" t="s">
        <v>65</v>
      </c>
      <c r="E1062" s="317" t="s">
        <v>64</v>
      </c>
      <c r="F1062" s="318">
        <v>2538148201502</v>
      </c>
      <c r="G1062" s="317" t="s">
        <v>64</v>
      </c>
      <c r="H1062" s="317" t="s">
        <v>65</v>
      </c>
      <c r="I1062" s="317" t="s">
        <v>66</v>
      </c>
      <c r="J1062" s="317" t="s">
        <v>66</v>
      </c>
      <c r="K1062" s="319">
        <v>0</v>
      </c>
      <c r="L1062" s="319">
        <v>0</v>
      </c>
      <c r="M1062" s="319">
        <v>0</v>
      </c>
      <c r="N1062" s="319">
        <v>3</v>
      </c>
      <c r="O1062" s="319">
        <v>3</v>
      </c>
      <c r="P1062" s="319" t="s">
        <v>68</v>
      </c>
      <c r="Q1062" s="319" t="s">
        <v>68</v>
      </c>
    </row>
    <row r="1063" spans="2:17" ht="16.2" thickBot="1" x14ac:dyDescent="0.35">
      <c r="B1063" s="187" t="s">
        <v>429</v>
      </c>
      <c r="C1063" s="316" t="s">
        <v>543</v>
      </c>
      <c r="D1063" s="317" t="s">
        <v>65</v>
      </c>
      <c r="E1063" s="317" t="s">
        <v>64</v>
      </c>
      <c r="F1063" s="318">
        <v>1724717881201</v>
      </c>
      <c r="G1063" s="317" t="s">
        <v>64</v>
      </c>
      <c r="H1063" s="317" t="s">
        <v>64</v>
      </c>
      <c r="I1063" s="317" t="s">
        <v>65</v>
      </c>
      <c r="J1063" s="317" t="s">
        <v>66</v>
      </c>
      <c r="K1063" s="319">
        <v>0</v>
      </c>
      <c r="L1063" s="319">
        <v>0</v>
      </c>
      <c r="M1063" s="319">
        <v>0</v>
      </c>
      <c r="N1063" s="319">
        <v>3</v>
      </c>
      <c r="O1063" s="319">
        <v>3</v>
      </c>
      <c r="P1063" s="319" t="s">
        <v>68</v>
      </c>
      <c r="Q1063" s="319" t="s">
        <v>68</v>
      </c>
    </row>
    <row r="1064" spans="2:17" ht="16.2" thickBot="1" x14ac:dyDescent="0.35">
      <c r="B1064" s="187" t="s">
        <v>506</v>
      </c>
      <c r="C1064" s="316" t="s">
        <v>173</v>
      </c>
      <c r="D1064" s="317" t="s">
        <v>65</v>
      </c>
      <c r="E1064" s="317" t="s">
        <v>64</v>
      </c>
      <c r="F1064" s="318">
        <v>233868445010</v>
      </c>
      <c r="G1064" s="317" t="s">
        <v>64</v>
      </c>
      <c r="H1064" s="317" t="s">
        <v>64</v>
      </c>
      <c r="I1064" s="317" t="s">
        <v>66</v>
      </c>
      <c r="J1064" s="317" t="s">
        <v>65</v>
      </c>
      <c r="K1064" s="319">
        <v>0</v>
      </c>
      <c r="L1064" s="319">
        <v>0</v>
      </c>
      <c r="M1064" s="319">
        <v>0</v>
      </c>
      <c r="N1064" s="319">
        <v>3</v>
      </c>
      <c r="O1064" s="319">
        <v>3</v>
      </c>
      <c r="P1064" s="319" t="s">
        <v>68</v>
      </c>
      <c r="Q1064" s="319" t="s">
        <v>68</v>
      </c>
    </row>
    <row r="1065" spans="2:17" ht="16.2" thickBot="1" x14ac:dyDescent="0.35">
      <c r="B1065" s="187" t="s">
        <v>1794</v>
      </c>
      <c r="C1065" s="316" t="s">
        <v>1795</v>
      </c>
      <c r="D1065" s="317" t="s">
        <v>65</v>
      </c>
      <c r="E1065" s="317" t="s">
        <v>64</v>
      </c>
      <c r="F1065" s="318" t="s">
        <v>1762</v>
      </c>
      <c r="G1065" s="317" t="s">
        <v>65</v>
      </c>
      <c r="H1065" s="317" t="s">
        <v>64</v>
      </c>
      <c r="I1065" s="317" t="s">
        <v>66</v>
      </c>
      <c r="J1065" s="317" t="s">
        <v>66</v>
      </c>
      <c r="K1065" s="319">
        <v>0</v>
      </c>
      <c r="L1065" s="319">
        <v>0</v>
      </c>
      <c r="M1065" s="319">
        <v>0</v>
      </c>
      <c r="N1065" s="319">
        <v>3</v>
      </c>
      <c r="O1065" s="319">
        <v>3</v>
      </c>
      <c r="P1065" s="319" t="s">
        <v>68</v>
      </c>
      <c r="Q1065" s="319" t="s">
        <v>68</v>
      </c>
    </row>
    <row r="1066" spans="2:17" ht="16.2" thickBot="1" x14ac:dyDescent="0.35">
      <c r="B1066" s="187" t="s">
        <v>1796</v>
      </c>
      <c r="C1066" s="316" t="s">
        <v>516</v>
      </c>
      <c r="D1066" s="317" t="s">
        <v>65</v>
      </c>
      <c r="E1066" s="317" t="s">
        <v>64</v>
      </c>
      <c r="F1066" s="318" t="s">
        <v>1762</v>
      </c>
      <c r="G1066" s="317" t="s">
        <v>65</v>
      </c>
      <c r="H1066" s="317" t="s">
        <v>64</v>
      </c>
      <c r="I1066" s="317" t="s">
        <v>66</v>
      </c>
      <c r="J1066" s="317" t="s">
        <v>66</v>
      </c>
      <c r="K1066" s="319">
        <v>0</v>
      </c>
      <c r="L1066" s="319">
        <v>0</v>
      </c>
      <c r="M1066" s="319">
        <v>0</v>
      </c>
      <c r="N1066" s="319">
        <v>3</v>
      </c>
      <c r="O1066" s="319">
        <v>3</v>
      </c>
      <c r="P1066" s="319" t="s">
        <v>68</v>
      </c>
      <c r="Q1066" s="319" t="s">
        <v>68</v>
      </c>
    </row>
    <row r="1067" spans="2:17" ht="16.2" thickBot="1" x14ac:dyDescent="0.35">
      <c r="B1067" s="187" t="s">
        <v>522</v>
      </c>
      <c r="C1067" s="316" t="s">
        <v>351</v>
      </c>
      <c r="D1067" s="317" t="s">
        <v>65</v>
      </c>
      <c r="E1067" s="317" t="s">
        <v>64</v>
      </c>
      <c r="F1067" s="318">
        <v>19911856700101</v>
      </c>
      <c r="G1067" s="317" t="s">
        <v>64</v>
      </c>
      <c r="H1067" s="317" t="s">
        <v>64</v>
      </c>
      <c r="I1067" s="317" t="s">
        <v>66</v>
      </c>
      <c r="J1067" s="317" t="s">
        <v>65</v>
      </c>
      <c r="K1067" s="319">
        <v>0</v>
      </c>
      <c r="L1067" s="319">
        <v>0</v>
      </c>
      <c r="M1067" s="319">
        <v>0</v>
      </c>
      <c r="N1067" s="319">
        <v>3</v>
      </c>
      <c r="O1067" s="319">
        <v>3</v>
      </c>
      <c r="P1067" s="319" t="s">
        <v>68</v>
      </c>
      <c r="Q1067" s="319" t="s">
        <v>68</v>
      </c>
    </row>
    <row r="1068" spans="2:17" ht="16.2" thickBot="1" x14ac:dyDescent="0.35">
      <c r="B1068" s="187" t="s">
        <v>306</v>
      </c>
      <c r="C1068" s="316" t="s">
        <v>1767</v>
      </c>
      <c r="D1068" s="317" t="s">
        <v>64</v>
      </c>
      <c r="E1068" s="317" t="s">
        <v>65</v>
      </c>
      <c r="F1068" s="318" t="s">
        <v>1762</v>
      </c>
      <c r="G1068" s="317" t="s">
        <v>64</v>
      </c>
      <c r="H1068" s="317" t="s">
        <v>64</v>
      </c>
      <c r="I1068" s="317" t="s">
        <v>66</v>
      </c>
      <c r="J1068" s="317" t="s">
        <v>65</v>
      </c>
      <c r="K1068" s="319">
        <v>0</v>
      </c>
      <c r="L1068" s="319">
        <v>0</v>
      </c>
      <c r="M1068" s="319">
        <v>0</v>
      </c>
      <c r="N1068" s="319">
        <v>3</v>
      </c>
      <c r="O1068" s="319">
        <v>3</v>
      </c>
      <c r="P1068" s="319" t="s">
        <v>68</v>
      </c>
      <c r="Q1068" s="319" t="s">
        <v>68</v>
      </c>
    </row>
    <row r="1069" spans="2:17" ht="16.2" thickBot="1" x14ac:dyDescent="0.35">
      <c r="B1069" s="187" t="s">
        <v>544</v>
      </c>
      <c r="C1069" s="316" t="s">
        <v>545</v>
      </c>
      <c r="D1069" s="317" t="s">
        <v>65</v>
      </c>
      <c r="E1069" s="317" t="s">
        <v>64</v>
      </c>
      <c r="F1069" s="318">
        <v>2247923420101</v>
      </c>
      <c r="G1069" s="317" t="s">
        <v>64</v>
      </c>
      <c r="H1069" s="317" t="s">
        <v>64</v>
      </c>
      <c r="I1069" s="317" t="s">
        <v>66</v>
      </c>
      <c r="J1069" s="317" t="s">
        <v>65</v>
      </c>
      <c r="K1069" s="319">
        <v>0</v>
      </c>
      <c r="L1069" s="319">
        <v>0</v>
      </c>
      <c r="M1069" s="319">
        <v>0</v>
      </c>
      <c r="N1069" s="319">
        <v>3</v>
      </c>
      <c r="O1069" s="319">
        <v>3</v>
      </c>
      <c r="P1069" s="319" t="s">
        <v>68</v>
      </c>
      <c r="Q1069" s="319" t="s">
        <v>68</v>
      </c>
    </row>
    <row r="1070" spans="2:17" ht="16.2" thickBot="1" x14ac:dyDescent="0.35">
      <c r="B1070" s="187" t="s">
        <v>522</v>
      </c>
      <c r="C1070" s="316" t="s">
        <v>180</v>
      </c>
      <c r="D1070" s="317" t="s">
        <v>65</v>
      </c>
      <c r="E1070" s="317" t="s">
        <v>64</v>
      </c>
      <c r="F1070" s="318">
        <v>1784662040205</v>
      </c>
      <c r="G1070" s="317" t="s">
        <v>64</v>
      </c>
      <c r="H1070" s="317" t="s">
        <v>64</v>
      </c>
      <c r="I1070" s="317" t="s">
        <v>66</v>
      </c>
      <c r="J1070" s="317" t="s">
        <v>65</v>
      </c>
      <c r="K1070" s="319">
        <v>0</v>
      </c>
      <c r="L1070" s="319">
        <v>0</v>
      </c>
      <c r="M1070" s="319">
        <v>0</v>
      </c>
      <c r="N1070" s="319">
        <v>3</v>
      </c>
      <c r="O1070" s="319">
        <v>3</v>
      </c>
      <c r="P1070" s="319" t="s">
        <v>68</v>
      </c>
      <c r="Q1070" s="319" t="s">
        <v>68</v>
      </c>
    </row>
    <row r="1071" spans="2:17" ht="16.2" thickBot="1" x14ac:dyDescent="0.35">
      <c r="B1071" s="187" t="s">
        <v>530</v>
      </c>
      <c r="C1071" s="316" t="s">
        <v>531</v>
      </c>
      <c r="D1071" s="317" t="s">
        <v>65</v>
      </c>
      <c r="E1071" s="317" t="s">
        <v>64</v>
      </c>
      <c r="F1071" s="318">
        <v>2216028951304</v>
      </c>
      <c r="G1071" s="317" t="s">
        <v>64</v>
      </c>
      <c r="H1071" s="317" t="s">
        <v>64</v>
      </c>
      <c r="I1071" s="317" t="s">
        <v>65</v>
      </c>
      <c r="J1071" s="317" t="s">
        <v>66</v>
      </c>
      <c r="K1071" s="319">
        <v>0</v>
      </c>
      <c r="L1071" s="319">
        <v>0</v>
      </c>
      <c r="M1071" s="319">
        <v>0</v>
      </c>
      <c r="N1071" s="319">
        <v>3</v>
      </c>
      <c r="O1071" s="319">
        <v>3</v>
      </c>
      <c r="P1071" s="319" t="s">
        <v>68</v>
      </c>
      <c r="Q1071" s="319" t="s">
        <v>68</v>
      </c>
    </row>
    <row r="1072" spans="2:17" ht="16.2" thickBot="1" x14ac:dyDescent="0.35">
      <c r="B1072" s="187" t="s">
        <v>546</v>
      </c>
      <c r="C1072" s="316" t="s">
        <v>204</v>
      </c>
      <c r="D1072" s="317" t="s">
        <v>65</v>
      </c>
      <c r="E1072" s="317" t="s">
        <v>64</v>
      </c>
      <c r="F1072" s="318">
        <v>2352803560101</v>
      </c>
      <c r="G1072" s="317" t="s">
        <v>64</v>
      </c>
      <c r="H1072" s="317" t="s">
        <v>64</v>
      </c>
      <c r="I1072" s="317" t="s">
        <v>66</v>
      </c>
      <c r="J1072" s="317" t="s">
        <v>65</v>
      </c>
      <c r="K1072" s="319">
        <v>0</v>
      </c>
      <c r="L1072" s="319">
        <v>0</v>
      </c>
      <c r="M1072" s="319">
        <v>0</v>
      </c>
      <c r="N1072" s="319">
        <v>3</v>
      </c>
      <c r="O1072" s="319">
        <v>3</v>
      </c>
      <c r="P1072" s="319" t="s">
        <v>68</v>
      </c>
      <c r="Q1072" s="319" t="s">
        <v>68</v>
      </c>
    </row>
    <row r="1073" spans="2:17" ht="16.2" thickBot="1" x14ac:dyDescent="0.35">
      <c r="B1073" s="187" t="s">
        <v>350</v>
      </c>
      <c r="C1073" s="316" t="s">
        <v>104</v>
      </c>
      <c r="D1073" s="317" t="s">
        <v>64</v>
      </c>
      <c r="E1073" s="317" t="s">
        <v>65</v>
      </c>
      <c r="F1073" s="318" t="s">
        <v>1762</v>
      </c>
      <c r="G1073" s="317" t="s">
        <v>64</v>
      </c>
      <c r="H1073" s="317" t="s">
        <v>64</v>
      </c>
      <c r="I1073" s="317" t="s">
        <v>66</v>
      </c>
      <c r="J1073" s="317" t="s">
        <v>65</v>
      </c>
      <c r="K1073" s="319">
        <v>0</v>
      </c>
      <c r="L1073" s="319">
        <v>0</v>
      </c>
      <c r="M1073" s="319">
        <v>0</v>
      </c>
      <c r="N1073" s="319">
        <v>3</v>
      </c>
      <c r="O1073" s="319">
        <v>3</v>
      </c>
      <c r="P1073" s="319" t="s">
        <v>68</v>
      </c>
      <c r="Q1073" s="319" t="s">
        <v>68</v>
      </c>
    </row>
    <row r="1074" spans="2:17" ht="16.2" thickBot="1" x14ac:dyDescent="0.35">
      <c r="B1074" s="187" t="s">
        <v>113</v>
      </c>
      <c r="C1074" s="316" t="s">
        <v>1770</v>
      </c>
      <c r="D1074" s="317" t="s">
        <v>64</v>
      </c>
      <c r="E1074" s="317" t="s">
        <v>65</v>
      </c>
      <c r="F1074" s="318" t="s">
        <v>1762</v>
      </c>
      <c r="G1074" s="317" t="s">
        <v>64</v>
      </c>
      <c r="H1074" s="317" t="s">
        <v>64</v>
      </c>
      <c r="I1074" s="317" t="s">
        <v>66</v>
      </c>
      <c r="J1074" s="317" t="s">
        <v>65</v>
      </c>
      <c r="K1074" s="319">
        <v>0</v>
      </c>
      <c r="L1074" s="319">
        <v>0</v>
      </c>
      <c r="M1074" s="319">
        <v>0</v>
      </c>
      <c r="N1074" s="319">
        <v>3</v>
      </c>
      <c r="O1074" s="319">
        <v>3</v>
      </c>
      <c r="P1074" s="319" t="s">
        <v>68</v>
      </c>
      <c r="Q1074" s="319" t="s">
        <v>68</v>
      </c>
    </row>
    <row r="1075" spans="2:17" ht="16.2" thickBot="1" x14ac:dyDescent="0.35">
      <c r="B1075" s="187" t="s">
        <v>1797</v>
      </c>
      <c r="C1075" s="316" t="s">
        <v>1405</v>
      </c>
      <c r="D1075" s="317" t="s">
        <v>65</v>
      </c>
      <c r="E1075" s="317" t="s">
        <v>64</v>
      </c>
      <c r="F1075" s="318" t="s">
        <v>1762</v>
      </c>
      <c r="G1075" s="317" t="s">
        <v>64</v>
      </c>
      <c r="H1075" s="317" t="s">
        <v>65</v>
      </c>
      <c r="I1075" s="317" t="s">
        <v>66</v>
      </c>
      <c r="J1075" s="317" t="s">
        <v>66</v>
      </c>
      <c r="K1075" s="319">
        <v>0</v>
      </c>
      <c r="L1075" s="319">
        <v>0</v>
      </c>
      <c r="M1075" s="319">
        <v>0</v>
      </c>
      <c r="N1075" s="319">
        <v>3</v>
      </c>
      <c r="O1075" s="319">
        <v>3</v>
      </c>
      <c r="P1075" s="319" t="s">
        <v>68</v>
      </c>
      <c r="Q1075" s="319" t="s">
        <v>68</v>
      </c>
    </row>
    <row r="1076" spans="2:17" ht="16.2" thickBot="1" x14ac:dyDescent="0.35">
      <c r="B1076" s="187" t="s">
        <v>1481</v>
      </c>
      <c r="C1076" s="316" t="s">
        <v>186</v>
      </c>
      <c r="D1076" s="317" t="s">
        <v>65</v>
      </c>
      <c r="E1076" s="317" t="s">
        <v>64</v>
      </c>
      <c r="F1076" s="318" t="s">
        <v>1762</v>
      </c>
      <c r="G1076" s="317" t="s">
        <v>64</v>
      </c>
      <c r="H1076" s="317" t="s">
        <v>65</v>
      </c>
      <c r="I1076" s="317" t="s">
        <v>66</v>
      </c>
      <c r="J1076" s="317" t="s">
        <v>66</v>
      </c>
      <c r="K1076" s="319">
        <v>0</v>
      </c>
      <c r="L1076" s="319">
        <v>0</v>
      </c>
      <c r="M1076" s="319">
        <v>0</v>
      </c>
      <c r="N1076" s="319">
        <v>3</v>
      </c>
      <c r="O1076" s="319">
        <v>3</v>
      </c>
      <c r="P1076" s="319" t="s">
        <v>68</v>
      </c>
      <c r="Q1076" s="319" t="s">
        <v>68</v>
      </c>
    </row>
    <row r="1077" spans="2:17" ht="16.2" thickBot="1" x14ac:dyDescent="0.35">
      <c r="B1077" s="187" t="s">
        <v>1798</v>
      </c>
      <c r="C1077" s="316" t="s">
        <v>1799</v>
      </c>
      <c r="D1077" s="317" t="s">
        <v>65</v>
      </c>
      <c r="E1077" s="317" t="s">
        <v>64</v>
      </c>
      <c r="F1077" s="318" t="s">
        <v>1762</v>
      </c>
      <c r="G1077" s="317" t="s">
        <v>65</v>
      </c>
      <c r="H1077" s="317" t="s">
        <v>64</v>
      </c>
      <c r="I1077" s="317" t="s">
        <v>66</v>
      </c>
      <c r="J1077" s="317" t="s">
        <v>66</v>
      </c>
      <c r="K1077" s="319">
        <v>0</v>
      </c>
      <c r="L1077" s="319">
        <v>0</v>
      </c>
      <c r="M1077" s="319">
        <v>0</v>
      </c>
      <c r="N1077" s="319">
        <v>3</v>
      </c>
      <c r="O1077" s="319">
        <v>3</v>
      </c>
      <c r="P1077" s="319" t="s">
        <v>68</v>
      </c>
      <c r="Q1077" s="319" t="s">
        <v>68</v>
      </c>
    </row>
    <row r="1078" spans="2:17" ht="16.2" thickBot="1" x14ac:dyDescent="0.35">
      <c r="B1078" s="187" t="s">
        <v>181</v>
      </c>
      <c r="C1078" s="316" t="s">
        <v>504</v>
      </c>
      <c r="D1078" s="317" t="s">
        <v>64</v>
      </c>
      <c r="E1078" s="317" t="s">
        <v>65</v>
      </c>
      <c r="F1078" s="318" t="s">
        <v>1762</v>
      </c>
      <c r="G1078" s="317" t="s">
        <v>64</v>
      </c>
      <c r="H1078" s="317" t="s">
        <v>65</v>
      </c>
      <c r="I1078" s="317" t="s">
        <v>66</v>
      </c>
      <c r="J1078" s="317" t="s">
        <v>66</v>
      </c>
      <c r="K1078" s="319">
        <v>0</v>
      </c>
      <c r="L1078" s="319">
        <v>0</v>
      </c>
      <c r="M1078" s="319">
        <v>0</v>
      </c>
      <c r="N1078" s="319">
        <v>3</v>
      </c>
      <c r="O1078" s="319">
        <v>3</v>
      </c>
      <c r="P1078" s="319" t="s">
        <v>68</v>
      </c>
      <c r="Q1078" s="319" t="s">
        <v>68</v>
      </c>
    </row>
    <row r="1079" spans="2:17" ht="16.2" thickBot="1" x14ac:dyDescent="0.35">
      <c r="B1079" s="187" t="s">
        <v>1780</v>
      </c>
      <c r="C1079" s="316" t="s">
        <v>217</v>
      </c>
      <c r="D1079" s="317" t="s">
        <v>65</v>
      </c>
      <c r="E1079" s="317" t="s">
        <v>64</v>
      </c>
      <c r="F1079" s="318" t="s">
        <v>1762</v>
      </c>
      <c r="G1079" s="317" t="s">
        <v>64</v>
      </c>
      <c r="H1079" s="317" t="s">
        <v>65</v>
      </c>
      <c r="I1079" s="317" t="s">
        <v>66</v>
      </c>
      <c r="J1079" s="317" t="s">
        <v>66</v>
      </c>
      <c r="K1079" s="319">
        <v>0</v>
      </c>
      <c r="L1079" s="319">
        <v>0</v>
      </c>
      <c r="M1079" s="319">
        <v>0</v>
      </c>
      <c r="N1079" s="319">
        <v>3</v>
      </c>
      <c r="O1079" s="319">
        <v>3</v>
      </c>
      <c r="P1079" s="319" t="s">
        <v>68</v>
      </c>
      <c r="Q1079" s="319" t="s">
        <v>68</v>
      </c>
    </row>
    <row r="1080" spans="2:17" ht="16.2" thickBot="1" x14ac:dyDescent="0.35">
      <c r="B1080" s="187" t="s">
        <v>174</v>
      </c>
      <c r="C1080" s="316" t="s">
        <v>545</v>
      </c>
      <c r="D1080" s="317" t="s">
        <v>64</v>
      </c>
      <c r="E1080" s="317" t="s">
        <v>65</v>
      </c>
      <c r="F1080" s="318" t="s">
        <v>1762</v>
      </c>
      <c r="G1080" s="317" t="s">
        <v>64</v>
      </c>
      <c r="H1080" s="317" t="s">
        <v>65</v>
      </c>
      <c r="I1080" s="317" t="s">
        <v>66</v>
      </c>
      <c r="J1080" s="317" t="s">
        <v>66</v>
      </c>
      <c r="K1080" s="319">
        <v>0</v>
      </c>
      <c r="L1080" s="319">
        <v>0</v>
      </c>
      <c r="M1080" s="319">
        <v>0</v>
      </c>
      <c r="N1080" s="319">
        <v>3</v>
      </c>
      <c r="O1080" s="319">
        <v>3</v>
      </c>
      <c r="P1080" s="319" t="s">
        <v>68</v>
      </c>
      <c r="Q1080" s="319" t="s">
        <v>68</v>
      </c>
    </row>
    <row r="1081" spans="2:17" ht="16.2" thickBot="1" x14ac:dyDescent="0.35">
      <c r="B1081" s="187" t="s">
        <v>547</v>
      </c>
      <c r="C1081" s="316" t="s">
        <v>548</v>
      </c>
      <c r="D1081" s="317" t="s">
        <v>65</v>
      </c>
      <c r="E1081" s="317" t="s">
        <v>64</v>
      </c>
      <c r="F1081" s="318">
        <v>18889941700101</v>
      </c>
      <c r="G1081" s="317" t="s">
        <v>64</v>
      </c>
      <c r="H1081" s="317" t="s">
        <v>64</v>
      </c>
      <c r="I1081" s="317" t="s">
        <v>66</v>
      </c>
      <c r="J1081" s="317" t="s">
        <v>65</v>
      </c>
      <c r="K1081" s="319">
        <v>0</v>
      </c>
      <c r="L1081" s="319">
        <v>0</v>
      </c>
      <c r="M1081" s="319">
        <v>0</v>
      </c>
      <c r="N1081" s="319">
        <v>3</v>
      </c>
      <c r="O1081" s="319">
        <v>3</v>
      </c>
      <c r="P1081" s="319" t="s">
        <v>68</v>
      </c>
      <c r="Q1081" s="319" t="s">
        <v>68</v>
      </c>
    </row>
    <row r="1082" spans="2:17" ht="16.2" thickBot="1" x14ac:dyDescent="0.35">
      <c r="B1082" s="187" t="s">
        <v>1780</v>
      </c>
      <c r="C1082" s="316" t="s">
        <v>392</v>
      </c>
      <c r="D1082" s="317" t="s">
        <v>65</v>
      </c>
      <c r="E1082" s="317" t="s">
        <v>64</v>
      </c>
      <c r="F1082" s="318" t="s">
        <v>1762</v>
      </c>
      <c r="G1082" s="317" t="s">
        <v>64</v>
      </c>
      <c r="H1082" s="317" t="s">
        <v>65</v>
      </c>
      <c r="I1082" s="317" t="s">
        <v>66</v>
      </c>
      <c r="J1082" s="317" t="s">
        <v>66</v>
      </c>
      <c r="K1082" s="319">
        <v>0</v>
      </c>
      <c r="L1082" s="319">
        <v>0</v>
      </c>
      <c r="M1082" s="319">
        <v>0</v>
      </c>
      <c r="N1082" s="319">
        <v>3</v>
      </c>
      <c r="O1082" s="319">
        <v>3</v>
      </c>
      <c r="P1082" s="319" t="s">
        <v>68</v>
      </c>
      <c r="Q1082" s="319" t="s">
        <v>68</v>
      </c>
    </row>
    <row r="1083" spans="2:17" ht="16.2" thickBot="1" x14ac:dyDescent="0.35">
      <c r="B1083" s="187" t="s">
        <v>1800</v>
      </c>
      <c r="C1083" s="316" t="s">
        <v>192</v>
      </c>
      <c r="D1083" s="317" t="s">
        <v>64</v>
      </c>
      <c r="E1083" s="317" t="s">
        <v>65</v>
      </c>
      <c r="F1083" s="318" t="s">
        <v>1762</v>
      </c>
      <c r="G1083" s="317" t="s">
        <v>65</v>
      </c>
      <c r="H1083" s="317" t="s">
        <v>64</v>
      </c>
      <c r="I1083" s="317" t="s">
        <v>66</v>
      </c>
      <c r="J1083" s="317" t="s">
        <v>66</v>
      </c>
      <c r="K1083" s="319">
        <v>0</v>
      </c>
      <c r="L1083" s="319">
        <v>0</v>
      </c>
      <c r="M1083" s="319">
        <v>0</v>
      </c>
      <c r="N1083" s="319">
        <v>3</v>
      </c>
      <c r="O1083" s="319">
        <v>3</v>
      </c>
      <c r="P1083" s="319" t="s">
        <v>68</v>
      </c>
      <c r="Q1083" s="319" t="s">
        <v>68</v>
      </c>
    </row>
    <row r="1084" spans="2:17" ht="16.2" thickBot="1" x14ac:dyDescent="0.35">
      <c r="B1084" s="187" t="s">
        <v>1801</v>
      </c>
      <c r="C1084" s="316" t="s">
        <v>192</v>
      </c>
      <c r="D1084" s="317" t="s">
        <v>65</v>
      </c>
      <c r="E1084" s="317" t="s">
        <v>64</v>
      </c>
      <c r="F1084" s="318" t="s">
        <v>1762</v>
      </c>
      <c r="G1084" s="317" t="s">
        <v>65</v>
      </c>
      <c r="H1084" s="317" t="s">
        <v>64</v>
      </c>
      <c r="I1084" s="317" t="s">
        <v>66</v>
      </c>
      <c r="J1084" s="317" t="s">
        <v>66</v>
      </c>
      <c r="K1084" s="319">
        <v>0</v>
      </c>
      <c r="L1084" s="319">
        <v>0</v>
      </c>
      <c r="M1084" s="319">
        <v>0</v>
      </c>
      <c r="N1084" s="319">
        <v>3</v>
      </c>
      <c r="O1084" s="319">
        <v>3</v>
      </c>
      <c r="P1084" s="319" t="s">
        <v>68</v>
      </c>
      <c r="Q1084" s="319" t="s">
        <v>68</v>
      </c>
    </row>
    <row r="1085" spans="2:17" ht="16.2" thickBot="1" x14ac:dyDescent="0.35">
      <c r="B1085" s="187" t="s">
        <v>350</v>
      </c>
      <c r="C1085" s="316" t="s">
        <v>1802</v>
      </c>
      <c r="D1085" s="317" t="s">
        <v>64</v>
      </c>
      <c r="E1085" s="317" t="s">
        <v>65</v>
      </c>
      <c r="F1085" s="318" t="s">
        <v>1762</v>
      </c>
      <c r="G1085" s="317" t="s">
        <v>65</v>
      </c>
      <c r="H1085" s="317" t="s">
        <v>64</v>
      </c>
      <c r="I1085" s="317" t="s">
        <v>66</v>
      </c>
      <c r="J1085" s="317" t="s">
        <v>66</v>
      </c>
      <c r="K1085" s="319">
        <v>0</v>
      </c>
      <c r="L1085" s="319">
        <v>0</v>
      </c>
      <c r="M1085" s="319">
        <v>0</v>
      </c>
      <c r="N1085" s="319">
        <v>3</v>
      </c>
      <c r="O1085" s="319">
        <v>3</v>
      </c>
      <c r="P1085" s="319" t="s">
        <v>68</v>
      </c>
      <c r="Q1085" s="319" t="s">
        <v>68</v>
      </c>
    </row>
    <row r="1086" spans="2:17" ht="16.2" thickBot="1" x14ac:dyDescent="0.35">
      <c r="B1086" s="187" t="s">
        <v>547</v>
      </c>
      <c r="C1086" s="316" t="s">
        <v>549</v>
      </c>
      <c r="D1086" s="317" t="s">
        <v>65</v>
      </c>
      <c r="E1086" s="317" t="s">
        <v>64</v>
      </c>
      <c r="F1086" s="318">
        <v>2335173911205</v>
      </c>
      <c r="G1086" s="317" t="s">
        <v>64</v>
      </c>
      <c r="H1086" s="317" t="s">
        <v>64</v>
      </c>
      <c r="I1086" s="317" t="s">
        <v>65</v>
      </c>
      <c r="J1086" s="317" t="s">
        <v>66</v>
      </c>
      <c r="K1086" s="319">
        <v>0</v>
      </c>
      <c r="L1086" s="319">
        <v>0</v>
      </c>
      <c r="M1086" s="319">
        <v>0</v>
      </c>
      <c r="N1086" s="319">
        <v>3</v>
      </c>
      <c r="O1086" s="319">
        <v>3</v>
      </c>
      <c r="P1086" s="319" t="s">
        <v>68</v>
      </c>
      <c r="Q1086" s="319" t="s">
        <v>68</v>
      </c>
    </row>
    <row r="1087" spans="2:17" ht="16.2" thickBot="1" x14ac:dyDescent="0.35">
      <c r="B1087" s="187" t="s">
        <v>550</v>
      </c>
      <c r="C1087" s="316" t="s">
        <v>444</v>
      </c>
      <c r="D1087" s="317" t="s">
        <v>65</v>
      </c>
      <c r="E1087" s="317" t="s">
        <v>64</v>
      </c>
      <c r="F1087" s="318">
        <v>2469593200101</v>
      </c>
      <c r="G1087" s="317" t="s">
        <v>64</v>
      </c>
      <c r="H1087" s="317" t="s">
        <v>65</v>
      </c>
      <c r="I1087" s="317" t="s">
        <v>66</v>
      </c>
      <c r="J1087" s="317" t="s">
        <v>66</v>
      </c>
      <c r="K1087" s="319">
        <v>0</v>
      </c>
      <c r="L1087" s="319">
        <v>0</v>
      </c>
      <c r="M1087" s="319">
        <v>0</v>
      </c>
      <c r="N1087" s="319">
        <v>3</v>
      </c>
      <c r="O1087" s="319">
        <v>3</v>
      </c>
      <c r="P1087" s="319" t="s">
        <v>68</v>
      </c>
      <c r="Q1087" s="319" t="s">
        <v>68</v>
      </c>
    </row>
    <row r="1088" spans="2:17" ht="16.2" thickBot="1" x14ac:dyDescent="0.35">
      <c r="B1088" s="187" t="s">
        <v>1602</v>
      </c>
      <c r="C1088" s="316" t="s">
        <v>1803</v>
      </c>
      <c r="D1088" s="317" t="s">
        <v>64</v>
      </c>
      <c r="E1088" s="317" t="s">
        <v>65</v>
      </c>
      <c r="F1088" s="318" t="s">
        <v>1762</v>
      </c>
      <c r="G1088" s="317" t="s">
        <v>64</v>
      </c>
      <c r="H1088" s="317" t="s">
        <v>64</v>
      </c>
      <c r="I1088" s="317" t="s">
        <v>65</v>
      </c>
      <c r="J1088" s="317" t="s">
        <v>66</v>
      </c>
      <c r="K1088" s="319">
        <v>0</v>
      </c>
      <c r="L1088" s="319">
        <v>0</v>
      </c>
      <c r="M1088" s="319">
        <v>0</v>
      </c>
      <c r="N1088" s="319">
        <v>3</v>
      </c>
      <c r="O1088" s="319">
        <v>3</v>
      </c>
      <c r="P1088" s="319" t="s">
        <v>68</v>
      </c>
      <c r="Q1088" s="319" t="s">
        <v>68</v>
      </c>
    </row>
    <row r="1089" spans="2:17" ht="16.2" thickBot="1" x14ac:dyDescent="0.35">
      <c r="B1089" s="187" t="s">
        <v>350</v>
      </c>
      <c r="C1089" s="316" t="s">
        <v>190</v>
      </c>
      <c r="D1089" s="317" t="s">
        <v>64</v>
      </c>
      <c r="E1089" s="317" t="s">
        <v>65</v>
      </c>
      <c r="F1089" s="318" t="s">
        <v>1762</v>
      </c>
      <c r="G1089" s="317" t="s">
        <v>64</v>
      </c>
      <c r="H1089" s="317" t="s">
        <v>64</v>
      </c>
      <c r="I1089" s="317" t="s">
        <v>66</v>
      </c>
      <c r="J1089" s="317" t="s">
        <v>65</v>
      </c>
      <c r="K1089" s="319">
        <v>0</v>
      </c>
      <c r="L1089" s="319">
        <v>0</v>
      </c>
      <c r="M1089" s="319">
        <v>0</v>
      </c>
      <c r="N1089" s="319">
        <v>3</v>
      </c>
      <c r="O1089" s="319">
        <v>3</v>
      </c>
      <c r="P1089" s="319" t="s">
        <v>68</v>
      </c>
      <c r="Q1089" s="319" t="s">
        <v>68</v>
      </c>
    </row>
    <row r="1090" spans="2:17" ht="16.2" thickBot="1" x14ac:dyDescent="0.35">
      <c r="B1090" s="187" t="s">
        <v>1804</v>
      </c>
      <c r="C1090" s="316" t="s">
        <v>190</v>
      </c>
      <c r="D1090" s="317" t="s">
        <v>65</v>
      </c>
      <c r="E1090" s="317" t="s">
        <v>64</v>
      </c>
      <c r="F1090" s="318" t="s">
        <v>1762</v>
      </c>
      <c r="G1090" s="317" t="s">
        <v>64</v>
      </c>
      <c r="H1090" s="317" t="s">
        <v>64</v>
      </c>
      <c r="I1090" s="317" t="s">
        <v>66</v>
      </c>
      <c r="J1090" s="317" t="s">
        <v>65</v>
      </c>
      <c r="K1090" s="319">
        <v>0</v>
      </c>
      <c r="L1090" s="319">
        <v>0</v>
      </c>
      <c r="M1090" s="319">
        <v>0</v>
      </c>
      <c r="N1090" s="319">
        <v>3</v>
      </c>
      <c r="O1090" s="319">
        <v>3</v>
      </c>
      <c r="P1090" s="319" t="s">
        <v>68</v>
      </c>
      <c r="Q1090" s="319" t="s">
        <v>68</v>
      </c>
    </row>
    <row r="1091" spans="2:17" ht="16.2" thickBot="1" x14ac:dyDescent="0.35">
      <c r="B1091" s="187" t="s">
        <v>220</v>
      </c>
      <c r="C1091" s="316" t="s">
        <v>1805</v>
      </c>
      <c r="D1091" s="317" t="s">
        <v>65</v>
      </c>
      <c r="E1091" s="317" t="s">
        <v>64</v>
      </c>
      <c r="F1091" s="318" t="s">
        <v>1762</v>
      </c>
      <c r="G1091" s="317" t="s">
        <v>64</v>
      </c>
      <c r="H1091" s="317" t="s">
        <v>64</v>
      </c>
      <c r="I1091" s="317" t="s">
        <v>65</v>
      </c>
      <c r="J1091" s="317" t="s">
        <v>66</v>
      </c>
      <c r="K1091" s="319">
        <v>0</v>
      </c>
      <c r="L1091" s="319">
        <v>0</v>
      </c>
      <c r="M1091" s="319">
        <v>0</v>
      </c>
      <c r="N1091" s="319">
        <v>3</v>
      </c>
      <c r="O1091" s="319">
        <v>3</v>
      </c>
      <c r="P1091" s="319" t="s">
        <v>68</v>
      </c>
      <c r="Q1091" s="319" t="s">
        <v>68</v>
      </c>
    </row>
    <row r="1092" spans="2:17" ht="16.2" thickBot="1" x14ac:dyDescent="0.35">
      <c r="B1092" s="187" t="s">
        <v>1371</v>
      </c>
      <c r="C1092" s="316" t="s">
        <v>163</v>
      </c>
      <c r="D1092" s="317" t="s">
        <v>65</v>
      </c>
      <c r="E1092" s="317" t="s">
        <v>64</v>
      </c>
      <c r="F1092" s="318" t="s">
        <v>1762</v>
      </c>
      <c r="G1092" s="317" t="s">
        <v>64</v>
      </c>
      <c r="H1092" s="317" t="s">
        <v>64</v>
      </c>
      <c r="I1092" s="317" t="s">
        <v>66</v>
      </c>
      <c r="J1092" s="317" t="s">
        <v>65</v>
      </c>
      <c r="K1092" s="319">
        <v>0</v>
      </c>
      <c r="L1092" s="319">
        <v>0</v>
      </c>
      <c r="M1092" s="319">
        <v>0</v>
      </c>
      <c r="N1092" s="319">
        <v>3</v>
      </c>
      <c r="O1092" s="319">
        <v>3</v>
      </c>
      <c r="P1092" s="319" t="s">
        <v>68</v>
      </c>
      <c r="Q1092" s="319" t="s">
        <v>68</v>
      </c>
    </row>
    <row r="1093" spans="2:17" ht="16.2" thickBot="1" x14ac:dyDescent="0.35">
      <c r="B1093" s="187" t="s">
        <v>206</v>
      </c>
      <c r="C1093" s="316" t="s">
        <v>1806</v>
      </c>
      <c r="D1093" s="317" t="s">
        <v>65</v>
      </c>
      <c r="E1093" s="317" t="s">
        <v>64</v>
      </c>
      <c r="F1093" s="318" t="s">
        <v>1762</v>
      </c>
      <c r="G1093" s="317" t="s">
        <v>64</v>
      </c>
      <c r="H1093" s="317" t="s">
        <v>64</v>
      </c>
      <c r="I1093" s="317" t="s">
        <v>66</v>
      </c>
      <c r="J1093" s="317" t="s">
        <v>65</v>
      </c>
      <c r="K1093" s="319">
        <v>0</v>
      </c>
      <c r="L1093" s="319">
        <v>0</v>
      </c>
      <c r="M1093" s="319">
        <v>0</v>
      </c>
      <c r="N1093" s="319">
        <v>3</v>
      </c>
      <c r="O1093" s="319">
        <v>3</v>
      </c>
      <c r="P1093" s="319" t="s">
        <v>68</v>
      </c>
      <c r="Q1093" s="319" t="s">
        <v>68</v>
      </c>
    </row>
    <row r="1094" spans="2:17" ht="16.2" thickBot="1" x14ac:dyDescent="0.35">
      <c r="B1094" s="187" t="s">
        <v>1807</v>
      </c>
      <c r="C1094" s="316" t="s">
        <v>1808</v>
      </c>
      <c r="D1094" s="317" t="s">
        <v>64</v>
      </c>
      <c r="E1094" s="317" t="s">
        <v>65</v>
      </c>
      <c r="F1094" s="318" t="s">
        <v>1762</v>
      </c>
      <c r="G1094" s="317" t="s">
        <v>65</v>
      </c>
      <c r="H1094" s="317" t="s">
        <v>65</v>
      </c>
      <c r="I1094" s="317" t="s">
        <v>66</v>
      </c>
      <c r="J1094" s="317" t="s">
        <v>66</v>
      </c>
      <c r="K1094" s="319">
        <v>0</v>
      </c>
      <c r="L1094" s="319">
        <v>0</v>
      </c>
      <c r="M1094" s="319">
        <v>0</v>
      </c>
      <c r="N1094" s="319">
        <v>3</v>
      </c>
      <c r="O1094" s="319">
        <v>3</v>
      </c>
      <c r="P1094" s="319" t="s">
        <v>68</v>
      </c>
      <c r="Q1094" s="319" t="s">
        <v>68</v>
      </c>
    </row>
    <row r="1095" spans="2:17" ht="16.2" thickBot="1" x14ac:dyDescent="0.35">
      <c r="B1095" s="187" t="s">
        <v>172</v>
      </c>
      <c r="C1095" s="316" t="s">
        <v>173</v>
      </c>
      <c r="D1095" s="317" t="s">
        <v>64</v>
      </c>
      <c r="E1095" s="317" t="s">
        <v>65</v>
      </c>
      <c r="F1095" s="318" t="s">
        <v>1762</v>
      </c>
      <c r="G1095" s="317" t="s">
        <v>65</v>
      </c>
      <c r="H1095" s="317" t="s">
        <v>64</v>
      </c>
      <c r="I1095" s="317" t="s">
        <v>66</v>
      </c>
      <c r="J1095" s="317" t="s">
        <v>66</v>
      </c>
      <c r="K1095" s="319">
        <v>0</v>
      </c>
      <c r="L1095" s="319">
        <v>0</v>
      </c>
      <c r="M1095" s="319">
        <v>0</v>
      </c>
      <c r="N1095" s="319">
        <v>3</v>
      </c>
      <c r="O1095" s="319">
        <v>3</v>
      </c>
      <c r="P1095" s="319" t="s">
        <v>68</v>
      </c>
      <c r="Q1095" s="319" t="s">
        <v>68</v>
      </c>
    </row>
    <row r="1096" spans="2:17" ht="16.2" thickBot="1" x14ac:dyDescent="0.35">
      <c r="B1096" s="187" t="s">
        <v>472</v>
      </c>
      <c r="C1096" s="316" t="s">
        <v>1809</v>
      </c>
      <c r="D1096" s="317" t="s">
        <v>65</v>
      </c>
      <c r="E1096" s="317" t="s">
        <v>64</v>
      </c>
      <c r="F1096" s="318">
        <v>2641091710101</v>
      </c>
      <c r="G1096" s="317" t="s">
        <v>64</v>
      </c>
      <c r="H1096" s="317" t="s">
        <v>64</v>
      </c>
      <c r="I1096" s="317" t="s">
        <v>66</v>
      </c>
      <c r="J1096" s="317" t="s">
        <v>65</v>
      </c>
      <c r="K1096" s="319">
        <v>0</v>
      </c>
      <c r="L1096" s="319">
        <v>0</v>
      </c>
      <c r="M1096" s="319">
        <v>0</v>
      </c>
      <c r="N1096" s="319">
        <v>3</v>
      </c>
      <c r="O1096" s="319">
        <v>3</v>
      </c>
      <c r="P1096" s="319" t="s">
        <v>68</v>
      </c>
      <c r="Q1096" s="319" t="s">
        <v>68</v>
      </c>
    </row>
    <row r="1097" spans="2:17" ht="16.2" thickBot="1" x14ac:dyDescent="0.35">
      <c r="B1097" s="187" t="s">
        <v>1810</v>
      </c>
      <c r="C1097" s="316" t="s">
        <v>1802</v>
      </c>
      <c r="D1097" s="317" t="s">
        <v>65</v>
      </c>
      <c r="E1097" s="317" t="s">
        <v>64</v>
      </c>
      <c r="F1097" s="318">
        <v>1658408030101</v>
      </c>
      <c r="G1097" s="317" t="s">
        <v>64</v>
      </c>
      <c r="H1097" s="317" t="s">
        <v>64</v>
      </c>
      <c r="I1097" s="317" t="s">
        <v>65</v>
      </c>
      <c r="J1097" s="317" t="s">
        <v>66</v>
      </c>
      <c r="K1097" s="319">
        <v>0</v>
      </c>
      <c r="L1097" s="319">
        <v>0</v>
      </c>
      <c r="M1097" s="319">
        <v>0</v>
      </c>
      <c r="N1097" s="319">
        <v>3</v>
      </c>
      <c r="O1097" s="319">
        <v>3</v>
      </c>
      <c r="P1097" s="319" t="s">
        <v>68</v>
      </c>
      <c r="Q1097" s="319" t="s">
        <v>68</v>
      </c>
    </row>
    <row r="1098" spans="2:17" ht="16.2" thickBot="1" x14ac:dyDescent="0.35">
      <c r="B1098" s="187" t="s">
        <v>369</v>
      </c>
      <c r="C1098" s="316" t="s">
        <v>1811</v>
      </c>
      <c r="D1098" s="317" t="s">
        <v>64</v>
      </c>
      <c r="E1098" s="317" t="s">
        <v>65</v>
      </c>
      <c r="F1098" s="318">
        <v>2481167680111</v>
      </c>
      <c r="G1098" s="317" t="s">
        <v>64</v>
      </c>
      <c r="H1098" s="317" t="s">
        <v>64</v>
      </c>
      <c r="I1098" s="317" t="s">
        <v>65</v>
      </c>
      <c r="J1098" s="317" t="s">
        <v>66</v>
      </c>
      <c r="K1098" s="319">
        <v>0</v>
      </c>
      <c r="L1098" s="319">
        <v>0</v>
      </c>
      <c r="M1098" s="319">
        <v>0</v>
      </c>
      <c r="N1098" s="319">
        <v>3</v>
      </c>
      <c r="O1098" s="319">
        <v>3</v>
      </c>
      <c r="P1098" s="319" t="s">
        <v>68</v>
      </c>
      <c r="Q1098" s="319" t="s">
        <v>68</v>
      </c>
    </row>
    <row r="1099" spans="2:17" ht="16.2" thickBot="1" x14ac:dyDescent="0.35">
      <c r="B1099" s="187" t="s">
        <v>530</v>
      </c>
      <c r="C1099" s="316" t="s">
        <v>531</v>
      </c>
      <c r="D1099" s="317" t="s">
        <v>65</v>
      </c>
      <c r="E1099" s="317" t="s">
        <v>64</v>
      </c>
      <c r="F1099" s="318" t="s">
        <v>1762</v>
      </c>
      <c r="G1099" s="317" t="s">
        <v>64</v>
      </c>
      <c r="H1099" s="317" t="s">
        <v>64</v>
      </c>
      <c r="I1099" s="317" t="s">
        <v>65</v>
      </c>
      <c r="J1099" s="317" t="s">
        <v>66</v>
      </c>
      <c r="K1099" s="319">
        <v>0</v>
      </c>
      <c r="L1099" s="319">
        <v>0</v>
      </c>
      <c r="M1099" s="319">
        <v>0</v>
      </c>
      <c r="N1099" s="319">
        <v>3</v>
      </c>
      <c r="O1099" s="319">
        <v>3</v>
      </c>
      <c r="P1099" s="319" t="s">
        <v>68</v>
      </c>
      <c r="Q1099" s="319" t="s">
        <v>68</v>
      </c>
    </row>
    <row r="1100" spans="2:17" ht="16.2" thickBot="1" x14ac:dyDescent="0.35">
      <c r="B1100" s="187" t="s">
        <v>121</v>
      </c>
      <c r="C1100" s="316" t="s">
        <v>1812</v>
      </c>
      <c r="D1100" s="317" t="s">
        <v>64</v>
      </c>
      <c r="E1100" s="317" t="s">
        <v>65</v>
      </c>
      <c r="F1100" s="318" t="s">
        <v>1762</v>
      </c>
      <c r="G1100" s="317" t="s">
        <v>64</v>
      </c>
      <c r="H1100" s="317" t="s">
        <v>64</v>
      </c>
      <c r="I1100" s="317" t="s">
        <v>65</v>
      </c>
      <c r="J1100" s="317" t="s">
        <v>66</v>
      </c>
      <c r="K1100" s="319">
        <v>0</v>
      </c>
      <c r="L1100" s="319">
        <v>0</v>
      </c>
      <c r="M1100" s="319">
        <v>0</v>
      </c>
      <c r="N1100" s="319">
        <v>3</v>
      </c>
      <c r="O1100" s="319">
        <v>3</v>
      </c>
      <c r="P1100" s="319" t="s">
        <v>68</v>
      </c>
      <c r="Q1100" s="319" t="s">
        <v>68</v>
      </c>
    </row>
    <row r="1101" spans="2:17" ht="16.2" thickBot="1" x14ac:dyDescent="0.35">
      <c r="B1101" s="187" t="s">
        <v>1813</v>
      </c>
      <c r="C1101" s="316" t="s">
        <v>1814</v>
      </c>
      <c r="D1101" s="317" t="s">
        <v>65</v>
      </c>
      <c r="E1101" s="317" t="s">
        <v>64</v>
      </c>
      <c r="F1101" s="318" t="s">
        <v>1762</v>
      </c>
      <c r="G1101" s="317" t="s">
        <v>64</v>
      </c>
      <c r="H1101" s="317" t="s">
        <v>64</v>
      </c>
      <c r="I1101" s="317" t="s">
        <v>65</v>
      </c>
      <c r="J1101" s="317" t="s">
        <v>66</v>
      </c>
      <c r="K1101" s="319">
        <v>0</v>
      </c>
      <c r="L1101" s="319">
        <v>0</v>
      </c>
      <c r="M1101" s="319">
        <v>0</v>
      </c>
      <c r="N1101" s="319">
        <v>3</v>
      </c>
      <c r="O1101" s="319">
        <v>3</v>
      </c>
      <c r="P1101" s="319" t="s">
        <v>68</v>
      </c>
      <c r="Q1101" s="319" t="s">
        <v>68</v>
      </c>
    </row>
    <row r="1102" spans="2:17" ht="16.2" thickBot="1" x14ac:dyDescent="0.35">
      <c r="B1102" s="187" t="s">
        <v>340</v>
      </c>
      <c r="C1102" s="316" t="s">
        <v>190</v>
      </c>
      <c r="D1102" s="317" t="s">
        <v>65</v>
      </c>
      <c r="E1102" s="317" t="s">
        <v>64</v>
      </c>
      <c r="F1102" s="318">
        <v>1989248522103</v>
      </c>
      <c r="G1102" s="317" t="s">
        <v>64</v>
      </c>
      <c r="H1102" s="317" t="s">
        <v>64</v>
      </c>
      <c r="I1102" s="317" t="s">
        <v>66</v>
      </c>
      <c r="J1102" s="317" t="s">
        <v>65</v>
      </c>
      <c r="K1102" s="319">
        <v>0</v>
      </c>
      <c r="L1102" s="319">
        <v>0</v>
      </c>
      <c r="M1102" s="319">
        <v>0</v>
      </c>
      <c r="N1102" s="319">
        <v>3</v>
      </c>
      <c r="O1102" s="319">
        <v>3</v>
      </c>
      <c r="P1102" s="319" t="s">
        <v>68</v>
      </c>
      <c r="Q1102" s="319" t="s">
        <v>68</v>
      </c>
    </row>
    <row r="1103" spans="2:17" ht="16.2" thickBot="1" x14ac:dyDescent="0.35">
      <c r="B1103" s="187" t="s">
        <v>1561</v>
      </c>
      <c r="C1103" s="316" t="s">
        <v>444</v>
      </c>
      <c r="D1103" s="317" t="s">
        <v>65</v>
      </c>
      <c r="E1103" s="317" t="s">
        <v>64</v>
      </c>
      <c r="F1103" s="318">
        <v>2520624340101</v>
      </c>
      <c r="G1103" s="317" t="s">
        <v>64</v>
      </c>
      <c r="H1103" s="317" t="s">
        <v>64</v>
      </c>
      <c r="I1103" s="317" t="s">
        <v>65</v>
      </c>
      <c r="J1103" s="317" t="s">
        <v>66</v>
      </c>
      <c r="K1103" s="319">
        <v>0</v>
      </c>
      <c r="L1103" s="319">
        <v>0</v>
      </c>
      <c r="M1103" s="319">
        <v>0</v>
      </c>
      <c r="N1103" s="319">
        <v>3</v>
      </c>
      <c r="O1103" s="319">
        <v>3</v>
      </c>
      <c r="P1103" s="319" t="s">
        <v>68</v>
      </c>
      <c r="Q1103" s="319" t="s">
        <v>68</v>
      </c>
    </row>
    <row r="1104" spans="2:17" ht="16.2" thickBot="1" x14ac:dyDescent="0.35">
      <c r="B1104" s="187" t="s">
        <v>532</v>
      </c>
      <c r="C1104" s="316" t="s">
        <v>533</v>
      </c>
      <c r="D1104" s="317" t="s">
        <v>65</v>
      </c>
      <c r="E1104" s="317" t="s">
        <v>64</v>
      </c>
      <c r="F1104" s="318">
        <v>1615011292001</v>
      </c>
      <c r="G1104" s="317" t="s">
        <v>64</v>
      </c>
      <c r="H1104" s="317" t="s">
        <v>64</v>
      </c>
      <c r="I1104" s="317" t="s">
        <v>65</v>
      </c>
      <c r="J1104" s="317" t="s">
        <v>66</v>
      </c>
      <c r="K1104" s="319">
        <v>0</v>
      </c>
      <c r="L1104" s="319">
        <v>0</v>
      </c>
      <c r="M1104" s="319">
        <v>0</v>
      </c>
      <c r="N1104" s="319">
        <v>3</v>
      </c>
      <c r="O1104" s="319">
        <v>3</v>
      </c>
      <c r="P1104" s="319" t="s">
        <v>68</v>
      </c>
      <c r="Q1104" s="319" t="s">
        <v>68</v>
      </c>
    </row>
    <row r="1105" spans="2:17" ht="16.2" thickBot="1" x14ac:dyDescent="0.35">
      <c r="B1105" s="187" t="s">
        <v>1368</v>
      </c>
      <c r="C1105" s="316" t="s">
        <v>1815</v>
      </c>
      <c r="D1105" s="317" t="s">
        <v>65</v>
      </c>
      <c r="E1105" s="317" t="s">
        <v>64</v>
      </c>
      <c r="F1105" s="318">
        <v>2745770891014</v>
      </c>
      <c r="G1105" s="317" t="s">
        <v>64</v>
      </c>
      <c r="H1105" s="317" t="s">
        <v>64</v>
      </c>
      <c r="I1105" s="317" t="s">
        <v>66</v>
      </c>
      <c r="J1105" s="317" t="s">
        <v>65</v>
      </c>
      <c r="K1105" s="319">
        <v>0</v>
      </c>
      <c r="L1105" s="319">
        <v>0</v>
      </c>
      <c r="M1105" s="319">
        <v>0</v>
      </c>
      <c r="N1105" s="319">
        <v>3</v>
      </c>
      <c r="O1105" s="319">
        <v>3</v>
      </c>
      <c r="P1105" s="319" t="s">
        <v>68</v>
      </c>
      <c r="Q1105" s="319" t="s">
        <v>68</v>
      </c>
    </row>
    <row r="1106" spans="2:17" ht="16.2" thickBot="1" x14ac:dyDescent="0.35">
      <c r="B1106" s="187" t="s">
        <v>1816</v>
      </c>
      <c r="C1106" s="316" t="s">
        <v>1817</v>
      </c>
      <c r="D1106" s="317" t="s">
        <v>65</v>
      </c>
      <c r="E1106" s="317" t="s">
        <v>64</v>
      </c>
      <c r="F1106" s="318" t="s">
        <v>1762</v>
      </c>
      <c r="G1106" s="317" t="s">
        <v>64</v>
      </c>
      <c r="H1106" s="317" t="s">
        <v>64</v>
      </c>
      <c r="I1106" s="317" t="s">
        <v>65</v>
      </c>
      <c r="J1106" s="317" t="s">
        <v>66</v>
      </c>
      <c r="K1106" s="319">
        <v>0</v>
      </c>
      <c r="L1106" s="319">
        <v>0</v>
      </c>
      <c r="M1106" s="319">
        <v>0</v>
      </c>
      <c r="N1106" s="319">
        <v>3</v>
      </c>
      <c r="O1106" s="319">
        <v>3</v>
      </c>
      <c r="P1106" s="319" t="s">
        <v>68</v>
      </c>
      <c r="Q1106" s="319" t="s">
        <v>68</v>
      </c>
    </row>
    <row r="1107" spans="2:17" ht="16.2" thickBot="1" x14ac:dyDescent="0.35">
      <c r="B1107" s="187" t="s">
        <v>522</v>
      </c>
      <c r="C1107" s="316" t="s">
        <v>351</v>
      </c>
      <c r="D1107" s="317" t="s">
        <v>65</v>
      </c>
      <c r="E1107" s="317" t="s">
        <v>64</v>
      </c>
      <c r="F1107" s="318">
        <v>1991856700101</v>
      </c>
      <c r="G1107" s="317" t="s">
        <v>64</v>
      </c>
      <c r="H1107" s="317" t="s">
        <v>64</v>
      </c>
      <c r="I1107" s="317" t="s">
        <v>66</v>
      </c>
      <c r="J1107" s="317" t="s">
        <v>65</v>
      </c>
      <c r="K1107" s="319">
        <v>0</v>
      </c>
      <c r="L1107" s="319">
        <v>0</v>
      </c>
      <c r="M1107" s="319">
        <v>0</v>
      </c>
      <c r="N1107" s="319">
        <v>3</v>
      </c>
      <c r="O1107" s="319">
        <v>3</v>
      </c>
      <c r="P1107" s="319" t="s">
        <v>68</v>
      </c>
      <c r="Q1107" s="319" t="s">
        <v>68</v>
      </c>
    </row>
    <row r="1108" spans="2:17" ht="16.2" thickBot="1" x14ac:dyDescent="0.35">
      <c r="B1108" s="187" t="s">
        <v>547</v>
      </c>
      <c r="C1108" s="316" t="s">
        <v>549</v>
      </c>
      <c r="D1108" s="317" t="s">
        <v>65</v>
      </c>
      <c r="E1108" s="317" t="s">
        <v>64</v>
      </c>
      <c r="F1108" s="318">
        <v>2335173911205</v>
      </c>
      <c r="G1108" s="317" t="s">
        <v>64</v>
      </c>
      <c r="H1108" s="317" t="s">
        <v>64</v>
      </c>
      <c r="I1108" s="317" t="s">
        <v>66</v>
      </c>
      <c r="J1108" s="317" t="s">
        <v>66</v>
      </c>
      <c r="K1108" s="319">
        <v>0</v>
      </c>
      <c r="L1108" s="319">
        <v>0</v>
      </c>
      <c r="M1108" s="319">
        <v>0</v>
      </c>
      <c r="N1108" s="319">
        <v>3</v>
      </c>
      <c r="O1108" s="319">
        <v>3</v>
      </c>
      <c r="P1108" s="319" t="s">
        <v>68</v>
      </c>
      <c r="Q1108" s="319" t="s">
        <v>68</v>
      </c>
    </row>
    <row r="1109" spans="2:17" ht="16.2" thickBot="1" x14ac:dyDescent="0.35">
      <c r="B1109" s="187" t="s">
        <v>547</v>
      </c>
      <c r="C1109" s="316" t="s">
        <v>548</v>
      </c>
      <c r="D1109" s="317" t="s">
        <v>65</v>
      </c>
      <c r="E1109" s="317" t="s">
        <v>64</v>
      </c>
      <c r="F1109" s="318">
        <v>1888991700101</v>
      </c>
      <c r="G1109" s="317" t="s">
        <v>64</v>
      </c>
      <c r="H1109" s="317" t="s">
        <v>64</v>
      </c>
      <c r="I1109" s="317" t="s">
        <v>66</v>
      </c>
      <c r="J1109" s="317" t="s">
        <v>65</v>
      </c>
      <c r="K1109" s="319">
        <v>0</v>
      </c>
      <c r="L1109" s="319">
        <v>0</v>
      </c>
      <c r="M1109" s="319">
        <v>0</v>
      </c>
      <c r="N1109" s="319">
        <v>3</v>
      </c>
      <c r="O1109" s="319">
        <v>3</v>
      </c>
      <c r="P1109" s="319" t="s">
        <v>68</v>
      </c>
      <c r="Q1109" s="319" t="s">
        <v>68</v>
      </c>
    </row>
    <row r="1110" spans="2:17" ht="16.2" thickBot="1" x14ac:dyDescent="0.35">
      <c r="B1110" s="187" t="s">
        <v>350</v>
      </c>
      <c r="C1110" s="316" t="s">
        <v>1808</v>
      </c>
      <c r="D1110" s="317" t="s">
        <v>64</v>
      </c>
      <c r="E1110" s="317" t="s">
        <v>65</v>
      </c>
      <c r="F1110" s="318">
        <v>1908502560101</v>
      </c>
      <c r="G1110" s="317" t="s">
        <v>64</v>
      </c>
      <c r="H1110" s="317" t="s">
        <v>64</v>
      </c>
      <c r="I1110" s="317" t="s">
        <v>65</v>
      </c>
      <c r="J1110" s="317" t="s">
        <v>66</v>
      </c>
      <c r="K1110" s="319">
        <v>0</v>
      </c>
      <c r="L1110" s="319">
        <v>0</v>
      </c>
      <c r="M1110" s="319">
        <v>0</v>
      </c>
      <c r="N1110" s="319">
        <v>3</v>
      </c>
      <c r="O1110" s="319">
        <v>3</v>
      </c>
      <c r="P1110" s="319" t="s">
        <v>68</v>
      </c>
      <c r="Q1110" s="319" t="s">
        <v>68</v>
      </c>
    </row>
    <row r="1111" spans="2:17" ht="16.2" thickBot="1" x14ac:dyDescent="0.35">
      <c r="B1111" s="187">
        <v>0</v>
      </c>
      <c r="C1111" s="316">
        <v>0</v>
      </c>
      <c r="D1111" s="317" t="s">
        <v>65</v>
      </c>
      <c r="E1111" s="317" t="s">
        <v>64</v>
      </c>
      <c r="F1111" s="318">
        <v>1989248522103</v>
      </c>
      <c r="G1111" s="317" t="s">
        <v>64</v>
      </c>
      <c r="H1111" s="317" t="s">
        <v>64</v>
      </c>
      <c r="I1111" s="317" t="s">
        <v>66</v>
      </c>
      <c r="J1111" s="317" t="s">
        <v>65</v>
      </c>
      <c r="K1111" s="319">
        <v>0</v>
      </c>
      <c r="L1111" s="319">
        <v>0</v>
      </c>
      <c r="M1111" s="319">
        <v>0</v>
      </c>
      <c r="N1111" s="319">
        <v>3</v>
      </c>
      <c r="O1111" s="319">
        <v>3</v>
      </c>
      <c r="P1111" s="319" t="s">
        <v>68</v>
      </c>
      <c r="Q1111" s="319" t="s">
        <v>68</v>
      </c>
    </row>
    <row r="1112" spans="2:17" ht="16.2" thickBot="1" x14ac:dyDescent="0.35">
      <c r="B1112" s="187" t="s">
        <v>532</v>
      </c>
      <c r="C1112" s="316" t="s">
        <v>533</v>
      </c>
      <c r="D1112" s="317" t="s">
        <v>65</v>
      </c>
      <c r="E1112" s="317" t="s">
        <v>64</v>
      </c>
      <c r="F1112" s="318">
        <v>1625011292002</v>
      </c>
      <c r="G1112" s="317" t="s">
        <v>64</v>
      </c>
      <c r="H1112" s="317" t="s">
        <v>64</v>
      </c>
      <c r="I1112" s="317" t="s">
        <v>65</v>
      </c>
      <c r="J1112" s="317" t="s">
        <v>66</v>
      </c>
      <c r="K1112" s="319">
        <v>0</v>
      </c>
      <c r="L1112" s="319">
        <v>0</v>
      </c>
      <c r="M1112" s="319">
        <v>0</v>
      </c>
      <c r="N1112" s="319">
        <v>3</v>
      </c>
      <c r="O1112" s="319">
        <v>3</v>
      </c>
      <c r="P1112" s="319" t="s">
        <v>68</v>
      </c>
      <c r="Q1112" s="319" t="s">
        <v>68</v>
      </c>
    </row>
    <row r="1113" spans="2:17" ht="16.2" thickBot="1" x14ac:dyDescent="0.35">
      <c r="B1113" s="187" t="s">
        <v>1561</v>
      </c>
      <c r="C1113" s="316" t="s">
        <v>444</v>
      </c>
      <c r="D1113" s="317" t="s">
        <v>65</v>
      </c>
      <c r="E1113" s="317" t="s">
        <v>64</v>
      </c>
      <c r="F1113" s="318">
        <v>2520624340101</v>
      </c>
      <c r="G1113" s="317" t="s">
        <v>64</v>
      </c>
      <c r="H1113" s="317" t="s">
        <v>64</v>
      </c>
      <c r="I1113" s="317" t="s">
        <v>65</v>
      </c>
      <c r="J1113" s="317" t="s">
        <v>66</v>
      </c>
      <c r="K1113" s="319">
        <v>0</v>
      </c>
      <c r="L1113" s="319">
        <v>0</v>
      </c>
      <c r="M1113" s="319">
        <v>0</v>
      </c>
      <c r="N1113" s="319">
        <v>3</v>
      </c>
      <c r="O1113" s="319">
        <v>3</v>
      </c>
      <c r="P1113" s="319" t="s">
        <v>68</v>
      </c>
      <c r="Q1113" s="319" t="s">
        <v>68</v>
      </c>
    </row>
    <row r="1114" spans="2:17" ht="16.2" thickBot="1" x14ac:dyDescent="0.35">
      <c r="B1114" s="187" t="s">
        <v>336</v>
      </c>
      <c r="C1114" s="316" t="s">
        <v>1818</v>
      </c>
      <c r="D1114" s="317" t="s">
        <v>64</v>
      </c>
      <c r="E1114" s="317" t="s">
        <v>65</v>
      </c>
      <c r="F1114" s="318" t="s">
        <v>1762</v>
      </c>
      <c r="G1114" s="317" t="s">
        <v>64</v>
      </c>
      <c r="H1114" s="317" t="s">
        <v>64</v>
      </c>
      <c r="I1114" s="317" t="s">
        <v>65</v>
      </c>
      <c r="J1114" s="317" t="s">
        <v>66</v>
      </c>
      <c r="K1114" s="319">
        <v>5</v>
      </c>
      <c r="L1114" s="319">
        <v>0</v>
      </c>
      <c r="M1114" s="319">
        <v>0</v>
      </c>
      <c r="N1114" s="319">
        <v>0</v>
      </c>
      <c r="O1114" s="319">
        <v>5</v>
      </c>
      <c r="P1114" s="319" t="s">
        <v>68</v>
      </c>
      <c r="Q1114" s="319" t="s">
        <v>68</v>
      </c>
    </row>
    <row r="1115" spans="2:17" ht="16.2" thickBot="1" x14ac:dyDescent="0.35">
      <c r="B1115" s="187" t="s">
        <v>1368</v>
      </c>
      <c r="C1115" s="316" t="s">
        <v>1819</v>
      </c>
      <c r="D1115" s="317" t="s">
        <v>65</v>
      </c>
      <c r="E1115" s="317" t="s">
        <v>64</v>
      </c>
      <c r="F1115" s="318">
        <v>2745770891014</v>
      </c>
      <c r="G1115" s="317" t="s">
        <v>64</v>
      </c>
      <c r="H1115" s="317" t="s">
        <v>64</v>
      </c>
      <c r="I1115" s="317" t="s">
        <v>66</v>
      </c>
      <c r="J1115" s="317" t="s">
        <v>65</v>
      </c>
      <c r="K1115" s="319">
        <v>5</v>
      </c>
      <c r="L1115" s="319">
        <v>0</v>
      </c>
      <c r="M1115" s="319">
        <v>0</v>
      </c>
      <c r="N1115" s="319">
        <v>0</v>
      </c>
      <c r="O1115" s="319">
        <v>5</v>
      </c>
      <c r="P1115" s="319" t="s">
        <v>68</v>
      </c>
      <c r="Q1115" s="319" t="s">
        <v>68</v>
      </c>
    </row>
    <row r="1116" spans="2:17" ht="16.2" thickBot="1" x14ac:dyDescent="0.35">
      <c r="B1116" s="187" t="s">
        <v>547</v>
      </c>
      <c r="C1116" s="316" t="s">
        <v>548</v>
      </c>
      <c r="D1116" s="317" t="s">
        <v>65</v>
      </c>
      <c r="E1116" s="317" t="s">
        <v>64</v>
      </c>
      <c r="F1116" s="318">
        <v>1888991700101</v>
      </c>
      <c r="G1116" s="317" t="s">
        <v>64</v>
      </c>
      <c r="H1116" s="317" t="s">
        <v>64</v>
      </c>
      <c r="I1116" s="317" t="s">
        <v>66</v>
      </c>
      <c r="J1116" s="317" t="s">
        <v>65</v>
      </c>
      <c r="K1116" s="319">
        <v>0</v>
      </c>
      <c r="L1116" s="319">
        <v>0</v>
      </c>
      <c r="M1116" s="319">
        <v>0</v>
      </c>
      <c r="N1116" s="319">
        <v>3</v>
      </c>
      <c r="O1116" s="319">
        <v>3</v>
      </c>
      <c r="P1116" s="319" t="s">
        <v>68</v>
      </c>
      <c r="Q1116" s="319" t="s">
        <v>68</v>
      </c>
    </row>
    <row r="1117" spans="2:17" ht="16.2" thickBot="1" x14ac:dyDescent="0.35">
      <c r="B1117" s="187" t="s">
        <v>350</v>
      </c>
      <c r="C1117" s="316" t="s">
        <v>1808</v>
      </c>
      <c r="D1117" s="317" t="s">
        <v>64</v>
      </c>
      <c r="E1117" s="317" t="s">
        <v>65</v>
      </c>
      <c r="F1117" s="318">
        <v>1908502560101</v>
      </c>
      <c r="G1117" s="317" t="s">
        <v>64</v>
      </c>
      <c r="H1117" s="317" t="s">
        <v>64</v>
      </c>
      <c r="I1117" s="317" t="s">
        <v>65</v>
      </c>
      <c r="J1117" s="317" t="s">
        <v>66</v>
      </c>
      <c r="K1117" s="319">
        <v>0</v>
      </c>
      <c r="L1117" s="319">
        <v>0</v>
      </c>
      <c r="M1117" s="319">
        <v>0</v>
      </c>
      <c r="N1117" s="319">
        <v>3</v>
      </c>
      <c r="O1117" s="319">
        <v>3</v>
      </c>
      <c r="P1117" s="319" t="s">
        <v>68</v>
      </c>
      <c r="Q1117" s="319" t="s">
        <v>68</v>
      </c>
    </row>
    <row r="1118" spans="2:17" ht="16.2" thickBot="1" x14ac:dyDescent="0.35">
      <c r="B1118" s="187" t="s">
        <v>189</v>
      </c>
      <c r="C1118" s="316" t="s">
        <v>516</v>
      </c>
      <c r="D1118" s="317" t="s">
        <v>64</v>
      </c>
      <c r="E1118" s="317" t="s">
        <v>65</v>
      </c>
      <c r="F1118" s="318">
        <v>2416486530101</v>
      </c>
      <c r="G1118" s="317" t="s">
        <v>64</v>
      </c>
      <c r="H1118" s="317" t="s">
        <v>64</v>
      </c>
      <c r="I1118" s="317" t="s">
        <v>65</v>
      </c>
      <c r="J1118" s="317" t="s">
        <v>66</v>
      </c>
      <c r="K1118" s="319">
        <v>0</v>
      </c>
      <c r="L1118" s="319">
        <v>0</v>
      </c>
      <c r="M1118" s="319">
        <v>0</v>
      </c>
      <c r="N1118" s="319">
        <v>3</v>
      </c>
      <c r="O1118" s="319">
        <v>3</v>
      </c>
      <c r="P1118" s="319" t="s">
        <v>68</v>
      </c>
      <c r="Q1118" s="319" t="s">
        <v>68</v>
      </c>
    </row>
    <row r="1119" spans="2:17" ht="16.2" thickBot="1" x14ac:dyDescent="0.35">
      <c r="B1119" s="187" t="s">
        <v>1771</v>
      </c>
      <c r="C1119" s="316" t="s">
        <v>564</v>
      </c>
      <c r="D1119" s="317" t="s">
        <v>65</v>
      </c>
      <c r="E1119" s="317" t="s">
        <v>64</v>
      </c>
      <c r="F1119" s="318" t="s">
        <v>1762</v>
      </c>
      <c r="G1119" s="317" t="s">
        <v>64</v>
      </c>
      <c r="H1119" s="317" t="s">
        <v>64</v>
      </c>
      <c r="I1119" s="317" t="s">
        <v>66</v>
      </c>
      <c r="J1119" s="317" t="s">
        <v>65</v>
      </c>
      <c r="K1119" s="319">
        <v>0</v>
      </c>
      <c r="L1119" s="319">
        <v>0</v>
      </c>
      <c r="M1119" s="319">
        <v>0</v>
      </c>
      <c r="N1119" s="319">
        <v>3</v>
      </c>
      <c r="O1119" s="319">
        <v>3</v>
      </c>
      <c r="P1119" s="319" t="s">
        <v>68</v>
      </c>
      <c r="Q1119" s="319" t="s">
        <v>68</v>
      </c>
    </row>
    <row r="1120" spans="2:17" ht="16.2" thickBot="1" x14ac:dyDescent="0.35">
      <c r="B1120" s="187" t="s">
        <v>481</v>
      </c>
      <c r="C1120" s="316" t="s">
        <v>1616</v>
      </c>
      <c r="D1120" s="317" t="s">
        <v>65</v>
      </c>
      <c r="E1120" s="317" t="s">
        <v>64</v>
      </c>
      <c r="F1120" s="318" t="s">
        <v>1820</v>
      </c>
      <c r="G1120" s="317" t="s">
        <v>64</v>
      </c>
      <c r="H1120" s="317" t="s">
        <v>64</v>
      </c>
      <c r="I1120" s="317" t="s">
        <v>65</v>
      </c>
      <c r="J1120" s="317" t="s">
        <v>66</v>
      </c>
      <c r="K1120" s="319">
        <v>0</v>
      </c>
      <c r="L1120" s="319">
        <v>0</v>
      </c>
      <c r="M1120" s="319">
        <v>0</v>
      </c>
      <c r="N1120" s="319">
        <v>3</v>
      </c>
      <c r="O1120" s="319">
        <v>3</v>
      </c>
      <c r="P1120" s="319" t="s">
        <v>68</v>
      </c>
      <c r="Q1120" s="319" t="s">
        <v>68</v>
      </c>
    </row>
    <row r="1121" spans="2:17" ht="16.2" thickBot="1" x14ac:dyDescent="0.35">
      <c r="B1121" s="187" t="s">
        <v>522</v>
      </c>
      <c r="C1121" s="316" t="s">
        <v>180</v>
      </c>
      <c r="D1121" s="317" t="s">
        <v>65</v>
      </c>
      <c r="E1121" s="317" t="s">
        <v>64</v>
      </c>
      <c r="F1121" s="318" t="s">
        <v>1821</v>
      </c>
      <c r="G1121" s="317" t="s">
        <v>64</v>
      </c>
      <c r="H1121" s="317" t="s">
        <v>64</v>
      </c>
      <c r="I1121" s="317" t="s">
        <v>66</v>
      </c>
      <c r="J1121" s="317" t="s">
        <v>65</v>
      </c>
      <c r="K1121" s="319">
        <v>0</v>
      </c>
      <c r="L1121" s="319">
        <v>0</v>
      </c>
      <c r="M1121" s="319">
        <v>0</v>
      </c>
      <c r="N1121" s="319">
        <v>3</v>
      </c>
      <c r="O1121" s="319">
        <v>3</v>
      </c>
      <c r="P1121" s="319" t="s">
        <v>68</v>
      </c>
      <c r="Q1121" s="319" t="s">
        <v>68</v>
      </c>
    </row>
    <row r="1122" spans="2:17" ht="16.2" thickBot="1" x14ac:dyDescent="0.35">
      <c r="B1122" s="187" t="s">
        <v>1822</v>
      </c>
      <c r="C1122" s="316" t="s">
        <v>1823</v>
      </c>
      <c r="D1122" s="317" t="s">
        <v>65</v>
      </c>
      <c r="E1122" s="317" t="s">
        <v>64</v>
      </c>
      <c r="F1122" s="318" t="s">
        <v>1762</v>
      </c>
      <c r="G1122" s="317" t="s">
        <v>65</v>
      </c>
      <c r="H1122" s="317" t="s">
        <v>64</v>
      </c>
      <c r="I1122" s="317" t="s">
        <v>66</v>
      </c>
      <c r="J1122" s="317" t="s">
        <v>66</v>
      </c>
      <c r="K1122" s="319">
        <v>0</v>
      </c>
      <c r="L1122" s="319">
        <v>0</v>
      </c>
      <c r="M1122" s="319">
        <v>0</v>
      </c>
      <c r="N1122" s="319">
        <v>3</v>
      </c>
      <c r="O1122" s="319">
        <v>3</v>
      </c>
      <c r="P1122" s="319" t="s">
        <v>68</v>
      </c>
      <c r="Q1122" s="319" t="s">
        <v>68</v>
      </c>
    </row>
    <row r="1123" spans="2:17" ht="16.2" thickBot="1" x14ac:dyDescent="0.35">
      <c r="B1123" s="187" t="s">
        <v>547</v>
      </c>
      <c r="C1123" s="316" t="s">
        <v>548</v>
      </c>
      <c r="D1123" s="317" t="s">
        <v>65</v>
      </c>
      <c r="E1123" s="317" t="s">
        <v>64</v>
      </c>
      <c r="F1123" s="318" t="s">
        <v>1824</v>
      </c>
      <c r="G1123" s="317" t="s">
        <v>64</v>
      </c>
      <c r="H1123" s="317" t="s">
        <v>64</v>
      </c>
      <c r="I1123" s="317" t="s">
        <v>66</v>
      </c>
      <c r="J1123" s="317" t="s">
        <v>65</v>
      </c>
      <c r="K1123" s="319">
        <v>0</v>
      </c>
      <c r="L1123" s="319">
        <v>0</v>
      </c>
      <c r="M1123" s="319">
        <v>0</v>
      </c>
      <c r="N1123" s="319">
        <v>3</v>
      </c>
      <c r="O1123" s="319">
        <v>3</v>
      </c>
      <c r="P1123" s="319" t="s">
        <v>68</v>
      </c>
      <c r="Q1123" s="319" t="s">
        <v>68</v>
      </c>
    </row>
    <row r="1124" spans="2:17" ht="16.2" thickBot="1" x14ac:dyDescent="0.35">
      <c r="B1124" s="187" t="s">
        <v>1825</v>
      </c>
      <c r="C1124" s="316" t="s">
        <v>304</v>
      </c>
      <c r="D1124" s="317" t="s">
        <v>64</v>
      </c>
      <c r="E1124" s="317" t="s">
        <v>65</v>
      </c>
      <c r="F1124" s="318" t="s">
        <v>1762</v>
      </c>
      <c r="G1124" s="317" t="s">
        <v>64</v>
      </c>
      <c r="H1124" s="317" t="s">
        <v>65</v>
      </c>
      <c r="I1124" s="317" t="s">
        <v>66</v>
      </c>
      <c r="J1124" s="317" t="s">
        <v>66</v>
      </c>
      <c r="K1124" s="319">
        <v>0</v>
      </c>
      <c r="L1124" s="319">
        <v>0</v>
      </c>
      <c r="M1124" s="319">
        <v>0</v>
      </c>
      <c r="N1124" s="319">
        <v>3</v>
      </c>
      <c r="O1124" s="319">
        <v>3</v>
      </c>
      <c r="P1124" s="319" t="s">
        <v>68</v>
      </c>
      <c r="Q1124" s="319" t="s">
        <v>68</v>
      </c>
    </row>
    <row r="1125" spans="2:17" ht="16.2" thickBot="1" x14ac:dyDescent="0.35">
      <c r="B1125" s="187" t="s">
        <v>189</v>
      </c>
      <c r="C1125" s="316" t="s">
        <v>516</v>
      </c>
      <c r="D1125" s="317" t="s">
        <v>64</v>
      </c>
      <c r="E1125" s="317" t="s">
        <v>65</v>
      </c>
      <c r="F1125" s="318" t="s">
        <v>1826</v>
      </c>
      <c r="G1125" s="317" t="s">
        <v>64</v>
      </c>
      <c r="H1125" s="317" t="s">
        <v>64</v>
      </c>
      <c r="I1125" s="317" t="s">
        <v>65</v>
      </c>
      <c r="J1125" s="317" t="s">
        <v>66</v>
      </c>
      <c r="K1125" s="319">
        <v>0</v>
      </c>
      <c r="L1125" s="319">
        <v>0</v>
      </c>
      <c r="M1125" s="319">
        <v>0</v>
      </c>
      <c r="N1125" s="319">
        <v>3</v>
      </c>
      <c r="O1125" s="319">
        <v>3</v>
      </c>
      <c r="P1125" s="319" t="s">
        <v>68</v>
      </c>
      <c r="Q1125" s="319" t="s">
        <v>68</v>
      </c>
    </row>
    <row r="1126" spans="2:17" ht="16.2" thickBot="1" x14ac:dyDescent="0.35">
      <c r="B1126" s="187" t="s">
        <v>1771</v>
      </c>
      <c r="C1126" s="316" t="s">
        <v>1827</v>
      </c>
      <c r="D1126" s="317" t="s">
        <v>65</v>
      </c>
      <c r="E1126" s="317" t="s">
        <v>64</v>
      </c>
      <c r="F1126" s="318" t="s">
        <v>1762</v>
      </c>
      <c r="G1126" s="317" t="s">
        <v>64</v>
      </c>
      <c r="H1126" s="317" t="s">
        <v>64</v>
      </c>
      <c r="I1126" s="317" t="s">
        <v>66</v>
      </c>
      <c r="J1126" s="317" t="s">
        <v>65</v>
      </c>
      <c r="K1126" s="319">
        <v>0</v>
      </c>
      <c r="L1126" s="319">
        <v>0</v>
      </c>
      <c r="M1126" s="319">
        <v>0</v>
      </c>
      <c r="N1126" s="319">
        <v>3</v>
      </c>
      <c r="O1126" s="319">
        <v>3</v>
      </c>
      <c r="P1126" s="319" t="s">
        <v>68</v>
      </c>
      <c r="Q1126" s="319" t="s">
        <v>68</v>
      </c>
    </row>
    <row r="1127" spans="2:17" ht="16.2" thickBot="1" x14ac:dyDescent="0.35">
      <c r="B1127" s="187" t="s">
        <v>522</v>
      </c>
      <c r="C1127" s="316" t="s">
        <v>180</v>
      </c>
      <c r="D1127" s="317" t="s">
        <v>65</v>
      </c>
      <c r="E1127" s="317" t="s">
        <v>64</v>
      </c>
      <c r="F1127" s="318" t="s">
        <v>1821</v>
      </c>
      <c r="G1127" s="317" t="s">
        <v>64</v>
      </c>
      <c r="H1127" s="317" t="s">
        <v>64</v>
      </c>
      <c r="I1127" s="317" t="s">
        <v>66</v>
      </c>
      <c r="J1127" s="317" t="s">
        <v>65</v>
      </c>
      <c r="K1127" s="319">
        <v>0</v>
      </c>
      <c r="L1127" s="319">
        <v>0</v>
      </c>
      <c r="M1127" s="319">
        <v>0</v>
      </c>
      <c r="N1127" s="319">
        <v>3</v>
      </c>
      <c r="O1127" s="319">
        <v>3</v>
      </c>
      <c r="P1127" s="319" t="s">
        <v>68</v>
      </c>
      <c r="Q1127" s="319" t="s">
        <v>68</v>
      </c>
    </row>
    <row r="1128" spans="2:17" ht="16.2" thickBot="1" x14ac:dyDescent="0.35">
      <c r="B1128" s="187" t="s">
        <v>1822</v>
      </c>
      <c r="C1128" s="316" t="s">
        <v>1823</v>
      </c>
      <c r="D1128" s="317" t="s">
        <v>65</v>
      </c>
      <c r="E1128" s="317" t="s">
        <v>64</v>
      </c>
      <c r="F1128" s="318" t="s">
        <v>1762</v>
      </c>
      <c r="G1128" s="317" t="s">
        <v>65</v>
      </c>
      <c r="H1128" s="317" t="s">
        <v>64</v>
      </c>
      <c r="I1128" s="317" t="s">
        <v>66</v>
      </c>
      <c r="J1128" s="317" t="s">
        <v>66</v>
      </c>
      <c r="K1128" s="319">
        <v>0</v>
      </c>
      <c r="L1128" s="319">
        <v>0</v>
      </c>
      <c r="M1128" s="319">
        <v>0</v>
      </c>
      <c r="N1128" s="319">
        <v>3</v>
      </c>
      <c r="O1128" s="319">
        <v>3</v>
      </c>
      <c r="P1128" s="319" t="s">
        <v>68</v>
      </c>
      <c r="Q1128" s="319" t="s">
        <v>68</v>
      </c>
    </row>
    <row r="1129" spans="2:17" ht="16.2" thickBot="1" x14ac:dyDescent="0.35">
      <c r="B1129" s="187" t="s">
        <v>481</v>
      </c>
      <c r="C1129" s="316" t="s">
        <v>1616</v>
      </c>
      <c r="D1129" s="317" t="s">
        <v>65</v>
      </c>
      <c r="E1129" s="317" t="s">
        <v>64</v>
      </c>
      <c r="F1129" s="318" t="s">
        <v>1820</v>
      </c>
      <c r="G1129" s="317" t="s">
        <v>64</v>
      </c>
      <c r="H1129" s="317" t="s">
        <v>64</v>
      </c>
      <c r="I1129" s="317" t="s">
        <v>65</v>
      </c>
      <c r="J1129" s="317" t="s">
        <v>66</v>
      </c>
      <c r="K1129" s="319">
        <v>0</v>
      </c>
      <c r="L1129" s="319">
        <v>0</v>
      </c>
      <c r="M1129" s="319">
        <v>0</v>
      </c>
      <c r="N1129" s="319">
        <v>3</v>
      </c>
      <c r="O1129" s="319">
        <v>3</v>
      </c>
      <c r="P1129" s="319" t="s">
        <v>68</v>
      </c>
      <c r="Q1129" s="319" t="s">
        <v>68</v>
      </c>
    </row>
    <row r="1130" spans="2:17" ht="16.2" thickBot="1" x14ac:dyDescent="0.35">
      <c r="B1130" s="187" t="s">
        <v>121</v>
      </c>
      <c r="C1130" s="316" t="s">
        <v>304</v>
      </c>
      <c r="D1130" s="317" t="s">
        <v>64</v>
      </c>
      <c r="E1130" s="317" t="s">
        <v>65</v>
      </c>
      <c r="F1130" s="318" t="s">
        <v>1762</v>
      </c>
      <c r="G1130" s="317" t="s">
        <v>64</v>
      </c>
      <c r="H1130" s="317" t="s">
        <v>65</v>
      </c>
      <c r="I1130" s="317" t="s">
        <v>66</v>
      </c>
      <c r="J1130" s="317" t="s">
        <v>66</v>
      </c>
      <c r="K1130" s="319">
        <v>0</v>
      </c>
      <c r="L1130" s="319">
        <v>0</v>
      </c>
      <c r="M1130" s="319">
        <v>0</v>
      </c>
      <c r="N1130" s="319">
        <v>3</v>
      </c>
      <c r="O1130" s="319">
        <v>3</v>
      </c>
      <c r="P1130" s="319" t="s">
        <v>68</v>
      </c>
      <c r="Q1130" s="319" t="s">
        <v>68</v>
      </c>
    </row>
    <row r="1131" spans="2:17" ht="16.2" thickBot="1" x14ac:dyDescent="0.35">
      <c r="B1131" s="187" t="s">
        <v>1793</v>
      </c>
      <c r="C1131" s="316" t="s">
        <v>190</v>
      </c>
      <c r="D1131" s="317" t="s">
        <v>65</v>
      </c>
      <c r="E1131" s="317" t="s">
        <v>64</v>
      </c>
      <c r="F1131" s="318" t="s">
        <v>1828</v>
      </c>
      <c r="G1131" s="317" t="s">
        <v>64</v>
      </c>
      <c r="H1131" s="317" t="s">
        <v>64</v>
      </c>
      <c r="I1131" s="317" t="s">
        <v>66</v>
      </c>
      <c r="J1131" s="317" t="s">
        <v>65</v>
      </c>
      <c r="K1131" s="319">
        <v>0</v>
      </c>
      <c r="L1131" s="319">
        <v>0</v>
      </c>
      <c r="M1131" s="319">
        <v>0</v>
      </c>
      <c r="N1131" s="319">
        <v>3</v>
      </c>
      <c r="O1131" s="319">
        <v>3</v>
      </c>
      <c r="P1131" s="319" t="s">
        <v>68</v>
      </c>
      <c r="Q1131" s="319" t="s">
        <v>68</v>
      </c>
    </row>
    <row r="1132" spans="2:17" ht="16.2" thickBot="1" x14ac:dyDescent="0.35">
      <c r="B1132" s="187" t="s">
        <v>547</v>
      </c>
      <c r="C1132" s="316" t="s">
        <v>548</v>
      </c>
      <c r="D1132" s="317" t="s">
        <v>65</v>
      </c>
      <c r="E1132" s="317" t="s">
        <v>64</v>
      </c>
      <c r="F1132" s="318" t="s">
        <v>1829</v>
      </c>
      <c r="G1132" s="317" t="s">
        <v>64</v>
      </c>
      <c r="H1132" s="317" t="s">
        <v>64</v>
      </c>
      <c r="I1132" s="317" t="s">
        <v>66</v>
      </c>
      <c r="J1132" s="317" t="s">
        <v>65</v>
      </c>
      <c r="K1132" s="319">
        <v>0</v>
      </c>
      <c r="L1132" s="319">
        <v>0</v>
      </c>
      <c r="M1132" s="319">
        <v>0</v>
      </c>
      <c r="N1132" s="319">
        <v>3</v>
      </c>
      <c r="O1132" s="319">
        <v>3</v>
      </c>
      <c r="P1132" s="319" t="s">
        <v>68</v>
      </c>
      <c r="Q1132" s="319" t="s">
        <v>68</v>
      </c>
    </row>
    <row r="1133" spans="2:17" ht="16.2" thickBot="1" x14ac:dyDescent="0.35">
      <c r="B1133" s="187" t="s">
        <v>547</v>
      </c>
      <c r="C1133" s="316" t="s">
        <v>548</v>
      </c>
      <c r="D1133" s="317" t="s">
        <v>65</v>
      </c>
      <c r="E1133" s="317" t="s">
        <v>64</v>
      </c>
      <c r="F1133" s="318" t="s">
        <v>1824</v>
      </c>
      <c r="G1133" s="317" t="s">
        <v>64</v>
      </c>
      <c r="H1133" s="317" t="s">
        <v>64</v>
      </c>
      <c r="I1133" s="317" t="s">
        <v>66</v>
      </c>
      <c r="J1133" s="317" t="s">
        <v>65</v>
      </c>
      <c r="K1133" s="319">
        <v>0</v>
      </c>
      <c r="L1133" s="319">
        <v>0</v>
      </c>
      <c r="M1133" s="319">
        <v>0</v>
      </c>
      <c r="N1133" s="319">
        <v>3</v>
      </c>
      <c r="O1133" s="319">
        <v>3</v>
      </c>
      <c r="P1133" s="319" t="s">
        <v>68</v>
      </c>
      <c r="Q1133" s="319" t="s">
        <v>68</v>
      </c>
    </row>
    <row r="1134" spans="2:17" ht="16.2" thickBot="1" x14ac:dyDescent="0.35">
      <c r="B1134" s="187" t="s">
        <v>350</v>
      </c>
      <c r="C1134" s="316" t="s">
        <v>1830</v>
      </c>
      <c r="D1134" s="317" t="s">
        <v>64</v>
      </c>
      <c r="E1134" s="317" t="s">
        <v>65</v>
      </c>
      <c r="F1134" s="318" t="s">
        <v>1831</v>
      </c>
      <c r="G1134" s="317" t="s">
        <v>64</v>
      </c>
      <c r="H1134" s="317" t="s">
        <v>64</v>
      </c>
      <c r="I1134" s="317" t="s">
        <v>65</v>
      </c>
      <c r="J1134" s="317" t="s">
        <v>66</v>
      </c>
      <c r="K1134" s="319">
        <v>0</v>
      </c>
      <c r="L1134" s="319">
        <v>0</v>
      </c>
      <c r="M1134" s="319">
        <v>0</v>
      </c>
      <c r="N1134" s="319">
        <v>3</v>
      </c>
      <c r="O1134" s="319">
        <v>3</v>
      </c>
      <c r="P1134" s="319" t="s">
        <v>68</v>
      </c>
      <c r="Q1134" s="319" t="s">
        <v>68</v>
      </c>
    </row>
    <row r="1135" spans="2:17" ht="16.2" thickBot="1" x14ac:dyDescent="0.35">
      <c r="B1135" s="187" t="s">
        <v>1832</v>
      </c>
      <c r="C1135" s="316" t="s">
        <v>180</v>
      </c>
      <c r="D1135" s="317" t="s">
        <v>65</v>
      </c>
      <c r="E1135" s="317" t="s">
        <v>64</v>
      </c>
      <c r="F1135" s="318" t="s">
        <v>1762</v>
      </c>
      <c r="G1135" s="317" t="s">
        <v>65</v>
      </c>
      <c r="H1135" s="317" t="s">
        <v>64</v>
      </c>
      <c r="I1135" s="317" t="s">
        <v>66</v>
      </c>
      <c r="J1135" s="317" t="s">
        <v>66</v>
      </c>
      <c r="K1135" s="319">
        <v>0</v>
      </c>
      <c r="L1135" s="319">
        <v>0</v>
      </c>
      <c r="M1135" s="319">
        <v>0</v>
      </c>
      <c r="N1135" s="319">
        <v>3</v>
      </c>
      <c r="O1135" s="319">
        <v>3</v>
      </c>
      <c r="P1135" s="319" t="s">
        <v>68</v>
      </c>
      <c r="Q1135" s="319" t="s">
        <v>68</v>
      </c>
    </row>
    <row r="1136" spans="2:17" ht="16.2" thickBot="1" x14ac:dyDescent="0.35">
      <c r="B1136" s="187" t="s">
        <v>1833</v>
      </c>
      <c r="C1136" s="316" t="s">
        <v>1616</v>
      </c>
      <c r="D1136" s="317" t="s">
        <v>65</v>
      </c>
      <c r="E1136" s="317" t="s">
        <v>64</v>
      </c>
      <c r="F1136" s="318" t="s">
        <v>1820</v>
      </c>
      <c r="G1136" s="317" t="s">
        <v>64</v>
      </c>
      <c r="H1136" s="317" t="s">
        <v>64</v>
      </c>
      <c r="I1136" s="317" t="s">
        <v>65</v>
      </c>
      <c r="J1136" s="317" t="s">
        <v>66</v>
      </c>
      <c r="K1136" s="319">
        <v>0</v>
      </c>
      <c r="L1136" s="319">
        <v>0</v>
      </c>
      <c r="M1136" s="319">
        <v>0</v>
      </c>
      <c r="N1136" s="319">
        <v>3</v>
      </c>
      <c r="O1136" s="319">
        <v>3</v>
      </c>
      <c r="P1136" s="319" t="s">
        <v>68</v>
      </c>
      <c r="Q1136" s="319" t="s">
        <v>68</v>
      </c>
    </row>
    <row r="1137" spans="2:17" ht="16.2" thickBot="1" x14ac:dyDescent="0.35">
      <c r="B1137" s="187" t="s">
        <v>1659</v>
      </c>
      <c r="C1137" s="316" t="s">
        <v>1834</v>
      </c>
      <c r="D1137" s="317" t="s">
        <v>64</v>
      </c>
      <c r="E1137" s="317" t="s">
        <v>65</v>
      </c>
      <c r="F1137" s="318" t="s">
        <v>1762</v>
      </c>
      <c r="G1137" s="317" t="s">
        <v>64</v>
      </c>
      <c r="H1137" s="317" t="s">
        <v>65</v>
      </c>
      <c r="I1137" s="317" t="s">
        <v>66</v>
      </c>
      <c r="J1137" s="317" t="s">
        <v>66</v>
      </c>
      <c r="K1137" s="319">
        <v>0</v>
      </c>
      <c r="L1137" s="319">
        <v>0</v>
      </c>
      <c r="M1137" s="319">
        <v>0</v>
      </c>
      <c r="N1137" s="319">
        <v>3</v>
      </c>
      <c r="O1137" s="319">
        <v>3</v>
      </c>
      <c r="P1137" s="319" t="s">
        <v>68</v>
      </c>
      <c r="Q1137" s="319" t="s">
        <v>68</v>
      </c>
    </row>
    <row r="1138" spans="2:17" ht="16.2" thickBot="1" x14ac:dyDescent="0.35">
      <c r="B1138" s="187" t="s">
        <v>539</v>
      </c>
      <c r="C1138" s="316" t="s">
        <v>540</v>
      </c>
      <c r="D1138" s="317" t="s">
        <v>65</v>
      </c>
      <c r="E1138" s="317" t="s">
        <v>64</v>
      </c>
      <c r="F1138" s="318" t="s">
        <v>1835</v>
      </c>
      <c r="G1138" s="317" t="s">
        <v>64</v>
      </c>
      <c r="H1138" s="317" t="s">
        <v>64</v>
      </c>
      <c r="I1138" s="317" t="s">
        <v>66</v>
      </c>
      <c r="J1138" s="317" t="s">
        <v>65</v>
      </c>
      <c r="K1138" s="319">
        <v>0</v>
      </c>
      <c r="L1138" s="319">
        <v>0</v>
      </c>
      <c r="M1138" s="319">
        <v>0</v>
      </c>
      <c r="N1138" s="319">
        <v>3</v>
      </c>
      <c r="O1138" s="319">
        <v>3</v>
      </c>
      <c r="P1138" s="319" t="s">
        <v>68</v>
      </c>
      <c r="Q1138" s="319" t="s">
        <v>68</v>
      </c>
    </row>
    <row r="1139" spans="2:17" ht="16.2" thickBot="1" x14ac:dyDescent="0.35">
      <c r="B1139" s="187" t="s">
        <v>386</v>
      </c>
      <c r="C1139" s="316" t="s">
        <v>1836</v>
      </c>
      <c r="D1139" s="317" t="s">
        <v>65</v>
      </c>
      <c r="E1139" s="317" t="s">
        <v>64</v>
      </c>
      <c r="F1139" s="318" t="s">
        <v>1837</v>
      </c>
      <c r="G1139" s="317" t="s">
        <v>64</v>
      </c>
      <c r="H1139" s="317" t="s">
        <v>64</v>
      </c>
      <c r="I1139" s="317" t="s">
        <v>65</v>
      </c>
      <c r="J1139" s="317" t="s">
        <v>66</v>
      </c>
      <c r="K1139" s="319">
        <v>0</v>
      </c>
      <c r="L1139" s="319">
        <v>0</v>
      </c>
      <c r="M1139" s="319">
        <v>0</v>
      </c>
      <c r="N1139" s="319">
        <v>3</v>
      </c>
      <c r="O1139" s="319">
        <v>3</v>
      </c>
      <c r="P1139" s="319" t="s">
        <v>68</v>
      </c>
      <c r="Q1139" s="319" t="s">
        <v>68</v>
      </c>
    </row>
    <row r="1140" spans="2:17" ht="16.2" thickBot="1" x14ac:dyDescent="0.35">
      <c r="B1140" s="187" t="s">
        <v>193</v>
      </c>
      <c r="C1140" s="316" t="s">
        <v>204</v>
      </c>
      <c r="D1140" s="317" t="s">
        <v>65</v>
      </c>
      <c r="E1140" s="317" t="s">
        <v>64</v>
      </c>
      <c r="F1140" s="318" t="s">
        <v>1762</v>
      </c>
      <c r="G1140" s="317" t="s">
        <v>64</v>
      </c>
      <c r="H1140" s="317" t="s">
        <v>64</v>
      </c>
      <c r="I1140" s="317" t="s">
        <v>66</v>
      </c>
      <c r="J1140" s="317" t="s">
        <v>65</v>
      </c>
      <c r="K1140" s="319">
        <v>0</v>
      </c>
      <c r="L1140" s="319">
        <v>0</v>
      </c>
      <c r="M1140" s="319">
        <v>0</v>
      </c>
      <c r="N1140" s="319">
        <v>3</v>
      </c>
      <c r="O1140" s="319">
        <v>3</v>
      </c>
      <c r="P1140" s="319" t="s">
        <v>68</v>
      </c>
      <c r="Q1140" s="319" t="s">
        <v>68</v>
      </c>
    </row>
    <row r="1141" spans="2:17" ht="16.2" thickBot="1" x14ac:dyDescent="0.35">
      <c r="B1141" s="187" t="s">
        <v>1773</v>
      </c>
      <c r="C1141" s="316" t="s">
        <v>186</v>
      </c>
      <c r="D1141" s="317" t="s">
        <v>65</v>
      </c>
      <c r="E1141" s="317" t="s">
        <v>64</v>
      </c>
      <c r="F1141" s="318" t="s">
        <v>1838</v>
      </c>
      <c r="G1141" s="317" t="s">
        <v>64</v>
      </c>
      <c r="H1141" s="317" t="s">
        <v>64</v>
      </c>
      <c r="I1141" s="317" t="s">
        <v>65</v>
      </c>
      <c r="J1141" s="317" t="s">
        <v>66</v>
      </c>
      <c r="K1141" s="319">
        <v>0</v>
      </c>
      <c r="L1141" s="319">
        <v>0</v>
      </c>
      <c r="M1141" s="319">
        <v>0</v>
      </c>
      <c r="N1141" s="319">
        <v>3</v>
      </c>
      <c r="O1141" s="319">
        <v>3</v>
      </c>
      <c r="P1141" s="319" t="s">
        <v>68</v>
      </c>
      <c r="Q1141" s="319" t="s">
        <v>68</v>
      </c>
    </row>
    <row r="1142" spans="2:17" ht="16.2" thickBot="1" x14ac:dyDescent="0.35">
      <c r="B1142" s="187" t="s">
        <v>417</v>
      </c>
      <c r="C1142" s="316" t="s">
        <v>1405</v>
      </c>
      <c r="D1142" s="317" t="s">
        <v>65</v>
      </c>
      <c r="E1142" s="317" t="s">
        <v>64</v>
      </c>
      <c r="F1142" s="318" t="s">
        <v>1762</v>
      </c>
      <c r="G1142" s="317" t="s">
        <v>64</v>
      </c>
      <c r="H1142" s="317" t="s">
        <v>64</v>
      </c>
      <c r="I1142" s="317" t="s">
        <v>65</v>
      </c>
      <c r="J1142" s="317" t="s">
        <v>66</v>
      </c>
      <c r="K1142" s="319">
        <v>0</v>
      </c>
      <c r="L1142" s="319">
        <v>0</v>
      </c>
      <c r="M1142" s="319">
        <v>0</v>
      </c>
      <c r="N1142" s="319">
        <v>3</v>
      </c>
      <c r="O1142" s="319">
        <v>3</v>
      </c>
      <c r="P1142" s="319" t="s">
        <v>68</v>
      </c>
      <c r="Q1142" s="319" t="s">
        <v>68</v>
      </c>
    </row>
    <row r="1143" spans="2:17" ht="16.2" thickBot="1" x14ac:dyDescent="0.35">
      <c r="B1143" s="187" t="s">
        <v>1561</v>
      </c>
      <c r="C1143" s="316" t="s">
        <v>444</v>
      </c>
      <c r="D1143" s="317" t="s">
        <v>65</v>
      </c>
      <c r="E1143" s="317" t="s">
        <v>64</v>
      </c>
      <c r="F1143" s="318" t="s">
        <v>1839</v>
      </c>
      <c r="G1143" s="317" t="s">
        <v>64</v>
      </c>
      <c r="H1143" s="317" t="s">
        <v>64</v>
      </c>
      <c r="I1143" s="317" t="s">
        <v>65</v>
      </c>
      <c r="J1143" s="317" t="s">
        <v>66</v>
      </c>
      <c r="K1143" s="319">
        <v>0</v>
      </c>
      <c r="L1143" s="319">
        <v>0</v>
      </c>
      <c r="M1143" s="319">
        <v>0</v>
      </c>
      <c r="N1143" s="319">
        <v>3</v>
      </c>
      <c r="O1143" s="319">
        <v>3</v>
      </c>
      <c r="P1143" s="319" t="s">
        <v>68</v>
      </c>
      <c r="Q1143" s="319" t="s">
        <v>68</v>
      </c>
    </row>
    <row r="1144" spans="2:17" ht="16.2" thickBot="1" x14ac:dyDescent="0.35">
      <c r="B1144" s="187" t="s">
        <v>1840</v>
      </c>
      <c r="C1144" s="316" t="s">
        <v>116</v>
      </c>
      <c r="D1144" s="317" t="s">
        <v>65</v>
      </c>
      <c r="E1144" s="317" t="s">
        <v>64</v>
      </c>
      <c r="F1144" s="318" t="s">
        <v>1838</v>
      </c>
      <c r="G1144" s="317" t="s">
        <v>64</v>
      </c>
      <c r="H1144" s="317" t="s">
        <v>64</v>
      </c>
      <c r="I1144" s="317" t="s">
        <v>65</v>
      </c>
      <c r="J1144" s="317" t="s">
        <v>66</v>
      </c>
      <c r="K1144" s="319">
        <v>0</v>
      </c>
      <c r="L1144" s="319">
        <v>0</v>
      </c>
      <c r="M1144" s="319">
        <v>0</v>
      </c>
      <c r="N1144" s="319">
        <v>3</v>
      </c>
      <c r="O1144" s="319">
        <v>3</v>
      </c>
      <c r="P1144" s="319" t="s">
        <v>68</v>
      </c>
      <c r="Q1144" s="319" t="s">
        <v>68</v>
      </c>
    </row>
    <row r="1145" spans="2:17" ht="16.2" thickBot="1" x14ac:dyDescent="0.35">
      <c r="B1145" s="187" t="s">
        <v>1389</v>
      </c>
      <c r="C1145" s="316" t="s">
        <v>1841</v>
      </c>
      <c r="D1145" s="317" t="s">
        <v>65</v>
      </c>
      <c r="E1145" s="317" t="s">
        <v>64</v>
      </c>
      <c r="F1145" s="318" t="s">
        <v>1762</v>
      </c>
      <c r="G1145" s="317" t="s">
        <v>64</v>
      </c>
      <c r="H1145" s="317" t="s">
        <v>64</v>
      </c>
      <c r="I1145" s="317" t="s">
        <v>66</v>
      </c>
      <c r="J1145" s="317" t="s">
        <v>65</v>
      </c>
      <c r="K1145" s="319">
        <v>0</v>
      </c>
      <c r="L1145" s="319">
        <v>0</v>
      </c>
      <c r="M1145" s="319">
        <v>0</v>
      </c>
      <c r="N1145" s="319">
        <v>3</v>
      </c>
      <c r="O1145" s="319">
        <v>3</v>
      </c>
      <c r="P1145" s="319" t="s">
        <v>68</v>
      </c>
      <c r="Q1145" s="319" t="s">
        <v>68</v>
      </c>
    </row>
    <row r="1146" spans="2:17" ht="16.2" thickBot="1" x14ac:dyDescent="0.35">
      <c r="B1146" s="187" t="s">
        <v>348</v>
      </c>
      <c r="C1146" s="316" t="s">
        <v>1842</v>
      </c>
      <c r="D1146" s="317" t="s">
        <v>64</v>
      </c>
      <c r="E1146" s="317" t="s">
        <v>65</v>
      </c>
      <c r="F1146" s="318" t="s">
        <v>1762</v>
      </c>
      <c r="G1146" s="317" t="s">
        <v>64</v>
      </c>
      <c r="H1146" s="317" t="s">
        <v>64</v>
      </c>
      <c r="I1146" s="317" t="s">
        <v>65</v>
      </c>
      <c r="J1146" s="317" t="s">
        <v>66</v>
      </c>
      <c r="K1146" s="319">
        <v>0</v>
      </c>
      <c r="L1146" s="319">
        <v>0</v>
      </c>
      <c r="M1146" s="319">
        <v>0</v>
      </c>
      <c r="N1146" s="319">
        <v>3</v>
      </c>
      <c r="O1146" s="319">
        <v>3</v>
      </c>
      <c r="P1146" s="319" t="s">
        <v>68</v>
      </c>
      <c r="Q1146" s="319" t="s">
        <v>68</v>
      </c>
    </row>
    <row r="1147" spans="2:17" ht="16.2" thickBot="1" x14ac:dyDescent="0.35">
      <c r="B1147" s="187" t="s">
        <v>1843</v>
      </c>
      <c r="C1147" s="316" t="s">
        <v>1435</v>
      </c>
      <c r="D1147" s="317" t="s">
        <v>65</v>
      </c>
      <c r="E1147" s="317" t="s">
        <v>64</v>
      </c>
      <c r="F1147" s="318" t="s">
        <v>1844</v>
      </c>
      <c r="G1147" s="317" t="s">
        <v>64</v>
      </c>
      <c r="H1147" s="317" t="s">
        <v>64</v>
      </c>
      <c r="I1147" s="317" t="s">
        <v>65</v>
      </c>
      <c r="J1147" s="317" t="s">
        <v>66</v>
      </c>
      <c r="K1147" s="319">
        <v>0</v>
      </c>
      <c r="L1147" s="319">
        <v>0</v>
      </c>
      <c r="M1147" s="319">
        <v>0</v>
      </c>
      <c r="N1147" s="319">
        <v>3</v>
      </c>
      <c r="O1147" s="319">
        <v>3</v>
      </c>
      <c r="P1147" s="319" t="s">
        <v>68</v>
      </c>
      <c r="Q1147" s="319" t="s">
        <v>68</v>
      </c>
    </row>
    <row r="1148" spans="2:17" ht="16.2" thickBot="1" x14ac:dyDescent="0.35">
      <c r="B1148" s="187" t="s">
        <v>1845</v>
      </c>
      <c r="C1148" s="316" t="s">
        <v>605</v>
      </c>
      <c r="D1148" s="317" t="s">
        <v>65</v>
      </c>
      <c r="E1148" s="317" t="s">
        <v>64</v>
      </c>
      <c r="F1148" s="318" t="s">
        <v>1846</v>
      </c>
      <c r="G1148" s="317" t="s">
        <v>64</v>
      </c>
      <c r="H1148" s="317" t="s">
        <v>64</v>
      </c>
      <c r="I1148" s="317" t="s">
        <v>66</v>
      </c>
      <c r="J1148" s="317" t="s">
        <v>65</v>
      </c>
      <c r="K1148" s="319">
        <v>0</v>
      </c>
      <c r="L1148" s="319">
        <v>0</v>
      </c>
      <c r="M1148" s="319">
        <v>0</v>
      </c>
      <c r="N1148" s="319">
        <v>3</v>
      </c>
      <c r="O1148" s="319">
        <v>3</v>
      </c>
      <c r="P1148" s="319" t="s">
        <v>68</v>
      </c>
      <c r="Q1148" s="319" t="s">
        <v>68</v>
      </c>
    </row>
    <row r="1149" spans="2:17" ht="16.2" thickBot="1" x14ac:dyDescent="0.35">
      <c r="B1149" s="187" t="s">
        <v>1659</v>
      </c>
      <c r="C1149" s="316" t="s">
        <v>1834</v>
      </c>
      <c r="D1149" s="317" t="s">
        <v>64</v>
      </c>
      <c r="E1149" s="317" t="s">
        <v>65</v>
      </c>
      <c r="F1149" s="318" t="s">
        <v>1762</v>
      </c>
      <c r="G1149" s="317" t="s">
        <v>64</v>
      </c>
      <c r="H1149" s="317" t="s">
        <v>65</v>
      </c>
      <c r="I1149" s="317" t="s">
        <v>66</v>
      </c>
      <c r="J1149" s="317" t="s">
        <v>66</v>
      </c>
      <c r="K1149" s="319">
        <v>0</v>
      </c>
      <c r="L1149" s="319">
        <v>0</v>
      </c>
      <c r="M1149" s="319">
        <v>0</v>
      </c>
      <c r="N1149" s="319">
        <v>3</v>
      </c>
      <c r="O1149" s="319">
        <v>3</v>
      </c>
      <c r="P1149" s="319" t="s">
        <v>68</v>
      </c>
      <c r="Q1149" s="319" t="s">
        <v>68</v>
      </c>
    </row>
    <row r="1150" spans="2:17" ht="16.2" thickBot="1" x14ac:dyDescent="0.35">
      <c r="B1150" s="187" t="s">
        <v>547</v>
      </c>
      <c r="C1150" s="316" t="s">
        <v>548</v>
      </c>
      <c r="D1150" s="317" t="s">
        <v>65</v>
      </c>
      <c r="E1150" s="317" t="s">
        <v>64</v>
      </c>
      <c r="F1150" s="318" t="s">
        <v>1824</v>
      </c>
      <c r="G1150" s="317" t="s">
        <v>64</v>
      </c>
      <c r="H1150" s="317" t="s">
        <v>64</v>
      </c>
      <c r="I1150" s="317" t="s">
        <v>66</v>
      </c>
      <c r="J1150" s="317" t="s">
        <v>65</v>
      </c>
      <c r="K1150" s="319">
        <v>0</v>
      </c>
      <c r="L1150" s="319">
        <v>0</v>
      </c>
      <c r="M1150" s="319">
        <v>0</v>
      </c>
      <c r="N1150" s="319">
        <v>3</v>
      </c>
      <c r="O1150" s="319">
        <v>3</v>
      </c>
      <c r="P1150" s="319" t="s">
        <v>68</v>
      </c>
      <c r="Q1150" s="319" t="s">
        <v>68</v>
      </c>
    </row>
    <row r="1151" spans="2:17" ht="16.2" thickBot="1" x14ac:dyDescent="0.35">
      <c r="B1151" s="187" t="s">
        <v>350</v>
      </c>
      <c r="C1151" s="316" t="s">
        <v>1830</v>
      </c>
      <c r="D1151" s="317" t="s">
        <v>64</v>
      </c>
      <c r="E1151" s="317" t="s">
        <v>65</v>
      </c>
      <c r="F1151" s="318" t="s">
        <v>1831</v>
      </c>
      <c r="G1151" s="317" t="s">
        <v>64</v>
      </c>
      <c r="H1151" s="317" t="s">
        <v>64</v>
      </c>
      <c r="I1151" s="317" t="s">
        <v>65</v>
      </c>
      <c r="J1151" s="317" t="s">
        <v>66</v>
      </c>
      <c r="K1151" s="319">
        <v>0</v>
      </c>
      <c r="L1151" s="319">
        <v>0</v>
      </c>
      <c r="M1151" s="319">
        <v>0</v>
      </c>
      <c r="N1151" s="319">
        <v>3</v>
      </c>
      <c r="O1151" s="319">
        <v>3</v>
      </c>
      <c r="P1151" s="319" t="s">
        <v>68</v>
      </c>
      <c r="Q1151" s="319" t="s">
        <v>68</v>
      </c>
    </row>
    <row r="1152" spans="2:17" ht="16.2" thickBot="1" x14ac:dyDescent="0.35">
      <c r="B1152" s="187" t="s">
        <v>1832</v>
      </c>
      <c r="C1152" s="316" t="s">
        <v>180</v>
      </c>
      <c r="D1152" s="317" t="s">
        <v>65</v>
      </c>
      <c r="E1152" s="317" t="s">
        <v>64</v>
      </c>
      <c r="F1152" s="318" t="s">
        <v>1762</v>
      </c>
      <c r="G1152" s="317" t="s">
        <v>65</v>
      </c>
      <c r="H1152" s="317" t="s">
        <v>64</v>
      </c>
      <c r="I1152" s="317" t="s">
        <v>66</v>
      </c>
      <c r="J1152" s="317" t="s">
        <v>66</v>
      </c>
      <c r="K1152" s="319">
        <v>0</v>
      </c>
      <c r="L1152" s="319">
        <v>0</v>
      </c>
      <c r="M1152" s="319">
        <v>0</v>
      </c>
      <c r="N1152" s="319">
        <v>3</v>
      </c>
      <c r="O1152" s="319">
        <v>3</v>
      </c>
      <c r="P1152" s="319" t="s">
        <v>68</v>
      </c>
      <c r="Q1152" s="319" t="s">
        <v>68</v>
      </c>
    </row>
    <row r="1153" spans="2:17" ht="16.2" thickBot="1" x14ac:dyDescent="0.35">
      <c r="B1153" s="187" t="s">
        <v>1833</v>
      </c>
      <c r="C1153" s="316" t="s">
        <v>1616</v>
      </c>
      <c r="D1153" s="317" t="s">
        <v>65</v>
      </c>
      <c r="E1153" s="317" t="s">
        <v>64</v>
      </c>
      <c r="F1153" s="318" t="s">
        <v>1820</v>
      </c>
      <c r="G1153" s="317" t="s">
        <v>64</v>
      </c>
      <c r="H1153" s="317" t="s">
        <v>64</v>
      </c>
      <c r="I1153" s="317" t="s">
        <v>65</v>
      </c>
      <c r="J1153" s="317" t="s">
        <v>66</v>
      </c>
      <c r="K1153" s="319">
        <v>0</v>
      </c>
      <c r="L1153" s="319">
        <v>0</v>
      </c>
      <c r="M1153" s="319">
        <v>0</v>
      </c>
      <c r="N1153" s="319">
        <v>3</v>
      </c>
      <c r="O1153" s="319">
        <v>3</v>
      </c>
      <c r="P1153" s="319" t="s">
        <v>68</v>
      </c>
      <c r="Q1153" s="319" t="s">
        <v>68</v>
      </c>
    </row>
    <row r="1154" spans="2:17" ht="16.2" thickBot="1" x14ac:dyDescent="0.35">
      <c r="B1154" s="187" t="s">
        <v>539</v>
      </c>
      <c r="C1154" s="316" t="s">
        <v>1584</v>
      </c>
      <c r="D1154" s="317" t="s">
        <v>65</v>
      </c>
      <c r="E1154" s="317" t="s">
        <v>64</v>
      </c>
      <c r="F1154" s="318" t="s">
        <v>1847</v>
      </c>
      <c r="G1154" s="317" t="s">
        <v>64</v>
      </c>
      <c r="H1154" s="317" t="s">
        <v>64</v>
      </c>
      <c r="I1154" s="317" t="s">
        <v>66</v>
      </c>
      <c r="J1154" s="317" t="s">
        <v>65</v>
      </c>
      <c r="K1154" s="319">
        <v>0</v>
      </c>
      <c r="L1154" s="319">
        <v>0</v>
      </c>
      <c r="M1154" s="319">
        <v>0</v>
      </c>
      <c r="N1154" s="319">
        <v>3</v>
      </c>
      <c r="O1154" s="319">
        <v>3</v>
      </c>
      <c r="P1154" s="319" t="s">
        <v>68</v>
      </c>
      <c r="Q1154" s="319" t="s">
        <v>68</v>
      </c>
    </row>
    <row r="1155" spans="2:17" ht="16.2" thickBot="1" x14ac:dyDescent="0.35">
      <c r="B1155" s="187" t="s">
        <v>323</v>
      </c>
      <c r="C1155" s="316" t="s">
        <v>1405</v>
      </c>
      <c r="D1155" s="317" t="s">
        <v>64</v>
      </c>
      <c r="E1155" s="317" t="s">
        <v>65</v>
      </c>
      <c r="F1155" s="318" t="s">
        <v>1848</v>
      </c>
      <c r="G1155" s="317" t="s">
        <v>64</v>
      </c>
      <c r="H1155" s="317" t="s">
        <v>64</v>
      </c>
      <c r="I1155" s="317" t="s">
        <v>65</v>
      </c>
      <c r="J1155" s="317" t="s">
        <v>66</v>
      </c>
      <c r="K1155" s="319">
        <v>0</v>
      </c>
      <c r="L1155" s="319">
        <v>0</v>
      </c>
      <c r="M1155" s="319">
        <v>0</v>
      </c>
      <c r="N1155" s="319">
        <v>3</v>
      </c>
      <c r="O1155" s="319">
        <v>3</v>
      </c>
      <c r="P1155" s="319" t="s">
        <v>68</v>
      </c>
      <c r="Q1155" s="319" t="s">
        <v>68</v>
      </c>
    </row>
    <row r="1156" spans="2:17" ht="16.2" thickBot="1" x14ac:dyDescent="0.35">
      <c r="B1156" s="187" t="s">
        <v>1793</v>
      </c>
      <c r="C1156" s="316" t="s">
        <v>190</v>
      </c>
      <c r="D1156" s="317" t="s">
        <v>65</v>
      </c>
      <c r="E1156" s="317" t="s">
        <v>64</v>
      </c>
      <c r="F1156" s="318" t="s">
        <v>1828</v>
      </c>
      <c r="G1156" s="317" t="s">
        <v>64</v>
      </c>
      <c r="H1156" s="317" t="s">
        <v>64</v>
      </c>
      <c r="I1156" s="317" t="s">
        <v>66</v>
      </c>
      <c r="J1156" s="317" t="s">
        <v>66</v>
      </c>
      <c r="K1156" s="319">
        <v>0</v>
      </c>
      <c r="L1156" s="319">
        <v>0</v>
      </c>
      <c r="M1156" s="319">
        <v>0</v>
      </c>
      <c r="N1156" s="319">
        <v>3</v>
      </c>
      <c r="O1156" s="319">
        <v>3</v>
      </c>
      <c r="P1156" s="319" t="s">
        <v>68</v>
      </c>
      <c r="Q1156" s="319" t="s">
        <v>68</v>
      </c>
    </row>
    <row r="1157" spans="2:17" ht="16.2" thickBot="1" x14ac:dyDescent="0.35">
      <c r="B1157" s="187" t="s">
        <v>1561</v>
      </c>
      <c r="C1157" s="316" t="s">
        <v>444</v>
      </c>
      <c r="D1157" s="317" t="s">
        <v>65</v>
      </c>
      <c r="E1157" s="317" t="s">
        <v>64</v>
      </c>
      <c r="F1157" s="318" t="s">
        <v>1839</v>
      </c>
      <c r="G1157" s="317" t="s">
        <v>64</v>
      </c>
      <c r="H1157" s="317" t="s">
        <v>64</v>
      </c>
      <c r="I1157" s="317" t="s">
        <v>66</v>
      </c>
      <c r="J1157" s="317" t="s">
        <v>66</v>
      </c>
      <c r="K1157" s="319">
        <v>0</v>
      </c>
      <c r="L1157" s="319">
        <v>0</v>
      </c>
      <c r="M1157" s="319">
        <v>0</v>
      </c>
      <c r="N1157" s="319">
        <v>3</v>
      </c>
      <c r="O1157" s="319">
        <v>3</v>
      </c>
      <c r="P1157" s="319" t="s">
        <v>68</v>
      </c>
      <c r="Q1157" s="319" t="s">
        <v>68</v>
      </c>
    </row>
    <row r="1158" spans="2:17" ht="16.2" thickBot="1" x14ac:dyDescent="0.35">
      <c r="B1158" s="187" t="s">
        <v>1849</v>
      </c>
      <c r="C1158" s="316" t="s">
        <v>1850</v>
      </c>
      <c r="D1158" s="317" t="s">
        <v>64</v>
      </c>
      <c r="E1158" s="317" t="s">
        <v>65</v>
      </c>
      <c r="F1158" s="318" t="s">
        <v>1762</v>
      </c>
      <c r="G1158" s="317" t="s">
        <v>64</v>
      </c>
      <c r="H1158" s="317" t="s">
        <v>64</v>
      </c>
      <c r="I1158" s="317" t="s">
        <v>66</v>
      </c>
      <c r="J1158" s="317" t="s">
        <v>66</v>
      </c>
      <c r="K1158" s="319">
        <v>0</v>
      </c>
      <c r="L1158" s="319">
        <v>0</v>
      </c>
      <c r="M1158" s="319">
        <v>0</v>
      </c>
      <c r="N1158" s="319">
        <v>3</v>
      </c>
      <c r="O1158" s="319">
        <v>3</v>
      </c>
      <c r="P1158" s="319" t="s">
        <v>68</v>
      </c>
      <c r="Q1158" s="319" t="s">
        <v>68</v>
      </c>
    </row>
    <row r="1159" spans="2:17" ht="16.2" thickBot="1" x14ac:dyDescent="0.35">
      <c r="B1159" s="187" t="s">
        <v>1771</v>
      </c>
      <c r="C1159" s="316" t="s">
        <v>204</v>
      </c>
      <c r="D1159" s="317" t="s">
        <v>65</v>
      </c>
      <c r="E1159" s="317" t="s">
        <v>64</v>
      </c>
      <c r="F1159" s="318" t="s">
        <v>1762</v>
      </c>
      <c r="G1159" s="317" t="s">
        <v>64</v>
      </c>
      <c r="H1159" s="317" t="s">
        <v>64</v>
      </c>
      <c r="I1159" s="317" t="s">
        <v>66</v>
      </c>
      <c r="J1159" s="317" t="s">
        <v>66</v>
      </c>
      <c r="K1159" s="319">
        <v>0</v>
      </c>
      <c r="L1159" s="319">
        <v>0</v>
      </c>
      <c r="M1159" s="319">
        <v>0</v>
      </c>
      <c r="N1159" s="319">
        <v>3</v>
      </c>
      <c r="O1159" s="319">
        <v>3</v>
      </c>
      <c r="P1159" s="319" t="s">
        <v>68</v>
      </c>
      <c r="Q1159" s="319" t="s">
        <v>68</v>
      </c>
    </row>
    <row r="1160" spans="2:17" ht="16.2" thickBot="1" x14ac:dyDescent="0.35">
      <c r="B1160" s="187" t="s">
        <v>1851</v>
      </c>
      <c r="C1160" s="316" t="s">
        <v>444</v>
      </c>
      <c r="D1160" s="317" t="s">
        <v>65</v>
      </c>
      <c r="E1160" s="317" t="s">
        <v>64</v>
      </c>
      <c r="F1160" s="318" t="s">
        <v>1762</v>
      </c>
      <c r="G1160" s="317" t="s">
        <v>65</v>
      </c>
      <c r="H1160" s="317" t="s">
        <v>64</v>
      </c>
      <c r="I1160" s="317" t="s">
        <v>66</v>
      </c>
      <c r="J1160" s="317" t="s">
        <v>66</v>
      </c>
      <c r="K1160" s="319">
        <v>0</v>
      </c>
      <c r="L1160" s="319">
        <v>0</v>
      </c>
      <c r="M1160" s="319">
        <v>0</v>
      </c>
      <c r="N1160" s="319">
        <v>3</v>
      </c>
      <c r="O1160" s="319">
        <v>3</v>
      </c>
      <c r="P1160" s="319" t="s">
        <v>68</v>
      </c>
      <c r="Q1160" s="319" t="s">
        <v>68</v>
      </c>
    </row>
    <row r="1161" spans="2:17" ht="16.2" thickBot="1" x14ac:dyDescent="0.35">
      <c r="B1161" s="187" t="s">
        <v>325</v>
      </c>
      <c r="C1161" s="316" t="s">
        <v>204</v>
      </c>
      <c r="D1161" s="317" t="s">
        <v>64</v>
      </c>
      <c r="E1161" s="317" t="s">
        <v>65</v>
      </c>
      <c r="F1161" s="318" t="s">
        <v>1852</v>
      </c>
      <c r="G1161" s="317" t="s">
        <v>64</v>
      </c>
      <c r="H1161" s="317" t="s">
        <v>64</v>
      </c>
      <c r="I1161" s="317" t="s">
        <v>65</v>
      </c>
      <c r="J1161" s="317" t="s">
        <v>66</v>
      </c>
      <c r="K1161" s="319">
        <v>0</v>
      </c>
      <c r="L1161" s="319">
        <v>0</v>
      </c>
      <c r="M1161" s="319">
        <v>0</v>
      </c>
      <c r="N1161" s="319">
        <v>3</v>
      </c>
      <c r="O1161" s="319">
        <v>3</v>
      </c>
      <c r="P1161" s="319" t="s">
        <v>68</v>
      </c>
      <c r="Q1161" s="319" t="s">
        <v>68</v>
      </c>
    </row>
    <row r="1162" spans="2:17" ht="16.2" thickBot="1" x14ac:dyDescent="0.35">
      <c r="B1162" s="187" t="s">
        <v>1389</v>
      </c>
      <c r="C1162" s="316" t="s">
        <v>1434</v>
      </c>
      <c r="D1162" s="317" t="s">
        <v>65</v>
      </c>
      <c r="E1162" s="317" t="s">
        <v>64</v>
      </c>
      <c r="F1162" s="318" t="s">
        <v>1762</v>
      </c>
      <c r="G1162" s="317" t="s">
        <v>64</v>
      </c>
      <c r="H1162" s="317" t="s">
        <v>64</v>
      </c>
      <c r="I1162" s="317" t="s">
        <v>66</v>
      </c>
      <c r="J1162" s="317" t="s">
        <v>65</v>
      </c>
      <c r="K1162" s="319">
        <v>0</v>
      </c>
      <c r="L1162" s="319">
        <v>0</v>
      </c>
      <c r="M1162" s="319">
        <v>0</v>
      </c>
      <c r="N1162" s="319">
        <v>3</v>
      </c>
      <c r="O1162" s="319">
        <v>3</v>
      </c>
      <c r="P1162" s="319" t="s">
        <v>68</v>
      </c>
      <c r="Q1162" s="319" t="s">
        <v>68</v>
      </c>
    </row>
    <row r="1163" spans="2:17" ht="16.2" thickBot="1" x14ac:dyDescent="0.35">
      <c r="B1163" s="187" t="s">
        <v>189</v>
      </c>
      <c r="C1163" s="316" t="s">
        <v>1666</v>
      </c>
      <c r="D1163" s="317" t="s">
        <v>64</v>
      </c>
      <c r="E1163" s="317" t="s">
        <v>65</v>
      </c>
      <c r="F1163" s="318" t="s">
        <v>1853</v>
      </c>
      <c r="G1163" s="317" t="s">
        <v>64</v>
      </c>
      <c r="H1163" s="317" t="s">
        <v>64</v>
      </c>
      <c r="I1163" s="317" t="s">
        <v>65</v>
      </c>
      <c r="J1163" s="317" t="s">
        <v>66</v>
      </c>
      <c r="K1163" s="319">
        <v>0</v>
      </c>
      <c r="L1163" s="319">
        <v>0</v>
      </c>
      <c r="M1163" s="319">
        <v>0</v>
      </c>
      <c r="N1163" s="319">
        <v>3</v>
      </c>
      <c r="O1163" s="319">
        <v>3</v>
      </c>
      <c r="P1163" s="319" t="s">
        <v>68</v>
      </c>
      <c r="Q1163" s="319" t="s">
        <v>68</v>
      </c>
    </row>
    <row r="1164" spans="2:17" ht="16.2" thickBot="1" x14ac:dyDescent="0.35">
      <c r="B1164" s="187" t="s">
        <v>1793</v>
      </c>
      <c r="C1164" s="316" t="s">
        <v>1616</v>
      </c>
      <c r="D1164" s="317" t="s">
        <v>65</v>
      </c>
      <c r="E1164" s="317" t="s">
        <v>64</v>
      </c>
      <c r="F1164" s="318" t="s">
        <v>1828</v>
      </c>
      <c r="G1164" s="317" t="s">
        <v>64</v>
      </c>
      <c r="H1164" s="317" t="s">
        <v>64</v>
      </c>
      <c r="I1164" s="317" t="s">
        <v>66</v>
      </c>
      <c r="J1164" s="317" t="s">
        <v>65</v>
      </c>
      <c r="K1164" s="319">
        <v>0</v>
      </c>
      <c r="L1164" s="319">
        <v>0</v>
      </c>
      <c r="M1164" s="319">
        <v>0</v>
      </c>
      <c r="N1164" s="319">
        <v>3</v>
      </c>
      <c r="O1164" s="319">
        <v>3</v>
      </c>
      <c r="P1164" s="319" t="s">
        <v>68</v>
      </c>
      <c r="Q1164" s="319" t="s">
        <v>68</v>
      </c>
    </row>
    <row r="1165" spans="2:17" ht="16.2" thickBot="1" x14ac:dyDescent="0.35">
      <c r="B1165" s="187" t="s">
        <v>325</v>
      </c>
      <c r="C1165" s="316" t="s">
        <v>204</v>
      </c>
      <c r="D1165" s="317" t="s">
        <v>64</v>
      </c>
      <c r="E1165" s="317" t="s">
        <v>65</v>
      </c>
      <c r="F1165" s="318" t="s">
        <v>1852</v>
      </c>
      <c r="G1165" s="317" t="s">
        <v>64</v>
      </c>
      <c r="H1165" s="317" t="s">
        <v>64</v>
      </c>
      <c r="I1165" s="317" t="s">
        <v>65</v>
      </c>
      <c r="J1165" s="317" t="s">
        <v>66</v>
      </c>
      <c r="K1165" s="319">
        <v>0</v>
      </c>
      <c r="L1165" s="319">
        <v>0</v>
      </c>
      <c r="M1165" s="319">
        <v>0</v>
      </c>
      <c r="N1165" s="319">
        <v>3</v>
      </c>
      <c r="O1165" s="319">
        <v>3</v>
      </c>
      <c r="P1165" s="319" t="s">
        <v>68</v>
      </c>
      <c r="Q1165" s="319" t="s">
        <v>68</v>
      </c>
    </row>
    <row r="1166" spans="2:17" ht="16.2" thickBot="1" x14ac:dyDescent="0.35">
      <c r="B1166" s="187" t="s">
        <v>177</v>
      </c>
      <c r="C1166" s="316" t="s">
        <v>1854</v>
      </c>
      <c r="D1166" s="317" t="s">
        <v>64</v>
      </c>
      <c r="E1166" s="317" t="s">
        <v>65</v>
      </c>
      <c r="F1166" s="318" t="s">
        <v>1855</v>
      </c>
      <c r="G1166" s="317" t="s">
        <v>64</v>
      </c>
      <c r="H1166" s="317" t="s">
        <v>64</v>
      </c>
      <c r="I1166" s="317" t="s">
        <v>66</v>
      </c>
      <c r="J1166" s="317" t="s">
        <v>65</v>
      </c>
      <c r="K1166" s="319">
        <v>0</v>
      </c>
      <c r="L1166" s="319">
        <v>0</v>
      </c>
      <c r="M1166" s="319">
        <v>0</v>
      </c>
      <c r="N1166" s="319">
        <v>3</v>
      </c>
      <c r="O1166" s="319">
        <v>3</v>
      </c>
      <c r="P1166" s="319" t="s">
        <v>68</v>
      </c>
      <c r="Q1166" s="319" t="s">
        <v>68</v>
      </c>
    </row>
    <row r="1167" spans="2:17" ht="16.2" thickBot="1" x14ac:dyDescent="0.35">
      <c r="B1167" s="187" t="s">
        <v>532</v>
      </c>
      <c r="C1167" s="316" t="s">
        <v>533</v>
      </c>
      <c r="D1167" s="317" t="s">
        <v>65</v>
      </c>
      <c r="E1167" s="317" t="s">
        <v>64</v>
      </c>
      <c r="F1167" s="318" t="s">
        <v>1856</v>
      </c>
      <c r="G1167" s="317" t="s">
        <v>64</v>
      </c>
      <c r="H1167" s="317" t="s">
        <v>64</v>
      </c>
      <c r="I1167" s="317" t="s">
        <v>65</v>
      </c>
      <c r="J1167" s="317" t="s">
        <v>66</v>
      </c>
      <c r="K1167" s="319">
        <v>0</v>
      </c>
      <c r="L1167" s="319">
        <v>0</v>
      </c>
      <c r="M1167" s="319">
        <v>0</v>
      </c>
      <c r="N1167" s="319">
        <v>3</v>
      </c>
      <c r="O1167" s="319">
        <v>3</v>
      </c>
      <c r="P1167" s="319" t="s">
        <v>68</v>
      </c>
      <c r="Q1167" s="319" t="s">
        <v>68</v>
      </c>
    </row>
    <row r="1168" spans="2:17" ht="16.2" thickBot="1" x14ac:dyDescent="0.35">
      <c r="B1168" s="187" t="s">
        <v>547</v>
      </c>
      <c r="C1168" s="316" t="s">
        <v>549</v>
      </c>
      <c r="D1168" s="317" t="s">
        <v>65</v>
      </c>
      <c r="E1168" s="317" t="s">
        <v>64</v>
      </c>
      <c r="F1168" s="318" t="s">
        <v>1829</v>
      </c>
      <c r="G1168" s="317" t="s">
        <v>64</v>
      </c>
      <c r="H1168" s="317" t="s">
        <v>64</v>
      </c>
      <c r="I1168" s="317" t="s">
        <v>65</v>
      </c>
      <c r="J1168" s="317" t="s">
        <v>66</v>
      </c>
      <c r="K1168" s="319">
        <v>0</v>
      </c>
      <c r="L1168" s="319">
        <v>0</v>
      </c>
      <c r="M1168" s="319">
        <v>0</v>
      </c>
      <c r="N1168" s="319">
        <v>3</v>
      </c>
      <c r="O1168" s="319">
        <v>3</v>
      </c>
      <c r="P1168" s="319" t="s">
        <v>68</v>
      </c>
      <c r="Q1168" s="319" t="s">
        <v>68</v>
      </c>
    </row>
    <row r="1169" spans="2:17" ht="16.2" thickBot="1" x14ac:dyDescent="0.35">
      <c r="B1169" s="187" t="s">
        <v>1857</v>
      </c>
      <c r="C1169" s="316" t="s">
        <v>605</v>
      </c>
      <c r="D1169" s="317" t="s">
        <v>65</v>
      </c>
      <c r="E1169" s="317" t="s">
        <v>64</v>
      </c>
      <c r="F1169" s="318" t="s">
        <v>1858</v>
      </c>
      <c r="G1169" s="317" t="s">
        <v>64</v>
      </c>
      <c r="H1169" s="317" t="s">
        <v>64</v>
      </c>
      <c r="I1169" s="317" t="s">
        <v>66</v>
      </c>
      <c r="J1169" s="317" t="s">
        <v>65</v>
      </c>
      <c r="K1169" s="319">
        <v>5</v>
      </c>
      <c r="L1169" s="319">
        <v>0</v>
      </c>
      <c r="M1169" s="319">
        <v>0</v>
      </c>
      <c r="N1169" s="319">
        <v>0</v>
      </c>
      <c r="O1169" s="319">
        <v>5</v>
      </c>
      <c r="P1169" s="319" t="s">
        <v>68</v>
      </c>
      <c r="Q1169" s="319" t="s">
        <v>68</v>
      </c>
    </row>
    <row r="1170" spans="2:17" ht="16.2" thickBot="1" x14ac:dyDescent="0.35">
      <c r="B1170" s="187" t="s">
        <v>1840</v>
      </c>
      <c r="C1170" s="316" t="s">
        <v>1859</v>
      </c>
      <c r="D1170" s="317" t="s">
        <v>65</v>
      </c>
      <c r="E1170" s="317" t="s">
        <v>64</v>
      </c>
      <c r="F1170" s="318" t="s">
        <v>1860</v>
      </c>
      <c r="G1170" s="317" t="s">
        <v>64</v>
      </c>
      <c r="H1170" s="317" t="s">
        <v>64</v>
      </c>
      <c r="I1170" s="317" t="s">
        <v>65</v>
      </c>
      <c r="J1170" s="317" t="s">
        <v>66</v>
      </c>
      <c r="K1170" s="319">
        <v>0</v>
      </c>
      <c r="L1170" s="319">
        <v>0</v>
      </c>
      <c r="M1170" s="319">
        <v>0</v>
      </c>
      <c r="N1170" s="319">
        <v>3</v>
      </c>
      <c r="O1170" s="319">
        <v>3</v>
      </c>
      <c r="P1170" s="319" t="s">
        <v>68</v>
      </c>
      <c r="Q1170" s="319" t="s">
        <v>68</v>
      </c>
    </row>
    <row r="1171" spans="2:17" ht="16.2" thickBot="1" x14ac:dyDescent="0.35">
      <c r="B1171" s="187" t="s">
        <v>547</v>
      </c>
      <c r="C1171" s="316" t="s">
        <v>548</v>
      </c>
      <c r="D1171" s="317" t="s">
        <v>65</v>
      </c>
      <c r="E1171" s="317" t="s">
        <v>64</v>
      </c>
      <c r="F1171" s="318" t="s">
        <v>1824</v>
      </c>
      <c r="G1171" s="317" t="s">
        <v>64</v>
      </c>
      <c r="H1171" s="317" t="s">
        <v>64</v>
      </c>
      <c r="I1171" s="317" t="s">
        <v>66</v>
      </c>
      <c r="J1171" s="317" t="s">
        <v>65</v>
      </c>
      <c r="K1171" s="319">
        <v>0</v>
      </c>
      <c r="L1171" s="319">
        <v>0</v>
      </c>
      <c r="M1171" s="319">
        <v>0</v>
      </c>
      <c r="N1171" s="319">
        <v>3</v>
      </c>
      <c r="O1171" s="319">
        <v>3</v>
      </c>
      <c r="P1171" s="319" t="s">
        <v>68</v>
      </c>
      <c r="Q1171" s="319" t="s">
        <v>68</v>
      </c>
    </row>
    <row r="1172" spans="2:17" ht="16.2" thickBot="1" x14ac:dyDescent="0.35">
      <c r="B1172" s="187" t="s">
        <v>1861</v>
      </c>
      <c r="C1172" s="316" t="s">
        <v>1457</v>
      </c>
      <c r="D1172" s="317" t="s">
        <v>65</v>
      </c>
      <c r="E1172" s="317" t="s">
        <v>64</v>
      </c>
      <c r="F1172" s="318" t="s">
        <v>1762</v>
      </c>
      <c r="G1172" s="317" t="s">
        <v>65</v>
      </c>
      <c r="H1172" s="317" t="s">
        <v>65</v>
      </c>
      <c r="I1172" s="317" t="s">
        <v>66</v>
      </c>
      <c r="J1172" s="317" t="s">
        <v>66</v>
      </c>
      <c r="K1172" s="319">
        <v>0</v>
      </c>
      <c r="L1172" s="319">
        <v>0</v>
      </c>
      <c r="M1172" s="319">
        <v>0</v>
      </c>
      <c r="N1172" s="319">
        <v>3</v>
      </c>
      <c r="O1172" s="319">
        <v>3</v>
      </c>
      <c r="P1172" s="319" t="s">
        <v>68</v>
      </c>
      <c r="Q1172" s="319" t="s">
        <v>68</v>
      </c>
    </row>
    <row r="1173" spans="2:17" ht="16.2" thickBot="1" x14ac:dyDescent="0.35">
      <c r="B1173" s="187" t="s">
        <v>1862</v>
      </c>
      <c r="C1173" s="316" t="s">
        <v>180</v>
      </c>
      <c r="D1173" s="317" t="s">
        <v>65</v>
      </c>
      <c r="E1173" s="317" t="s">
        <v>64</v>
      </c>
      <c r="F1173" s="318" t="s">
        <v>1863</v>
      </c>
      <c r="G1173" s="317" t="s">
        <v>64</v>
      </c>
      <c r="H1173" s="317" t="s">
        <v>64</v>
      </c>
      <c r="I1173" s="317" t="s">
        <v>66</v>
      </c>
      <c r="J1173" s="317" t="s">
        <v>65</v>
      </c>
      <c r="K1173" s="319">
        <v>0</v>
      </c>
      <c r="L1173" s="319">
        <v>0</v>
      </c>
      <c r="M1173" s="319">
        <v>0</v>
      </c>
      <c r="N1173" s="319">
        <v>3</v>
      </c>
      <c r="O1173" s="319">
        <v>3</v>
      </c>
      <c r="P1173" s="319" t="s">
        <v>68</v>
      </c>
      <c r="Q1173" s="319" t="s">
        <v>68</v>
      </c>
    </row>
    <row r="1174" spans="2:17" ht="16.2" thickBot="1" x14ac:dyDescent="0.35">
      <c r="B1174" s="187" t="s">
        <v>1773</v>
      </c>
      <c r="C1174" s="316" t="s">
        <v>186</v>
      </c>
      <c r="D1174" s="317" t="s">
        <v>65</v>
      </c>
      <c r="E1174" s="317" t="s">
        <v>64</v>
      </c>
      <c r="F1174" s="318" t="s">
        <v>1863</v>
      </c>
      <c r="G1174" s="317" t="s">
        <v>64</v>
      </c>
      <c r="H1174" s="317" t="s">
        <v>64</v>
      </c>
      <c r="I1174" s="317" t="s">
        <v>65</v>
      </c>
      <c r="J1174" s="317" t="s">
        <v>66</v>
      </c>
      <c r="K1174" s="319">
        <v>0</v>
      </c>
      <c r="L1174" s="319">
        <v>0</v>
      </c>
      <c r="M1174" s="319">
        <v>0</v>
      </c>
      <c r="N1174" s="319">
        <v>3</v>
      </c>
      <c r="O1174" s="319">
        <v>3</v>
      </c>
      <c r="P1174" s="319" t="s">
        <v>68</v>
      </c>
      <c r="Q1174" s="319" t="s">
        <v>68</v>
      </c>
    </row>
    <row r="1175" spans="2:17" ht="16.2" thickBot="1" x14ac:dyDescent="0.35">
      <c r="B1175" s="187" t="s">
        <v>123</v>
      </c>
      <c r="C1175" s="316" t="s">
        <v>1864</v>
      </c>
      <c r="D1175" s="317" t="s">
        <v>64</v>
      </c>
      <c r="E1175" s="317" t="s">
        <v>65</v>
      </c>
      <c r="F1175" s="318" t="s">
        <v>1762</v>
      </c>
      <c r="G1175" s="317" t="s">
        <v>64</v>
      </c>
      <c r="H1175" s="317" t="s">
        <v>64</v>
      </c>
      <c r="I1175" s="317" t="s">
        <v>65</v>
      </c>
      <c r="J1175" s="317" t="s">
        <v>66</v>
      </c>
      <c r="K1175" s="319">
        <v>0</v>
      </c>
      <c r="L1175" s="319">
        <v>0</v>
      </c>
      <c r="M1175" s="319">
        <v>0</v>
      </c>
      <c r="N1175" s="319">
        <v>3</v>
      </c>
      <c r="O1175" s="319">
        <v>3</v>
      </c>
      <c r="P1175" s="319" t="s">
        <v>68</v>
      </c>
      <c r="Q1175" s="319" t="s">
        <v>68</v>
      </c>
    </row>
    <row r="1176" spans="2:17" ht="16.2" thickBot="1" x14ac:dyDescent="0.35">
      <c r="B1176" s="187" t="s">
        <v>1865</v>
      </c>
      <c r="C1176" s="316" t="s">
        <v>190</v>
      </c>
      <c r="D1176" s="317" t="s">
        <v>64</v>
      </c>
      <c r="E1176" s="317" t="s">
        <v>65</v>
      </c>
      <c r="F1176" s="318" t="s">
        <v>1762</v>
      </c>
      <c r="G1176" s="317" t="s">
        <v>65</v>
      </c>
      <c r="H1176" s="317" t="s">
        <v>64</v>
      </c>
      <c r="I1176" s="317" t="s">
        <v>66</v>
      </c>
      <c r="J1176" s="317" t="s">
        <v>66</v>
      </c>
      <c r="K1176" s="319">
        <v>0</v>
      </c>
      <c r="L1176" s="319">
        <v>0</v>
      </c>
      <c r="M1176" s="319">
        <v>0</v>
      </c>
      <c r="N1176" s="319">
        <v>3</v>
      </c>
      <c r="O1176" s="319">
        <v>3</v>
      </c>
      <c r="P1176" s="319" t="s">
        <v>68</v>
      </c>
      <c r="Q1176" s="319" t="s">
        <v>68</v>
      </c>
    </row>
    <row r="1177" spans="2:17" ht="16.2" thickBot="1" x14ac:dyDescent="0.35">
      <c r="B1177" s="187" t="s">
        <v>1865</v>
      </c>
      <c r="C1177" s="316" t="s">
        <v>531</v>
      </c>
      <c r="D1177" s="317" t="s">
        <v>64</v>
      </c>
      <c r="E1177" s="317" t="s">
        <v>65</v>
      </c>
      <c r="F1177" s="318" t="s">
        <v>1762</v>
      </c>
      <c r="G1177" s="317" t="s">
        <v>64</v>
      </c>
      <c r="H1177" s="317" t="s">
        <v>65</v>
      </c>
      <c r="I1177" s="317" t="s">
        <v>66</v>
      </c>
      <c r="J1177" s="317" t="s">
        <v>66</v>
      </c>
      <c r="K1177" s="319">
        <v>0</v>
      </c>
      <c r="L1177" s="319">
        <v>0</v>
      </c>
      <c r="M1177" s="319">
        <v>0</v>
      </c>
      <c r="N1177" s="319">
        <v>3</v>
      </c>
      <c r="O1177" s="319">
        <v>3</v>
      </c>
      <c r="P1177" s="319" t="s">
        <v>68</v>
      </c>
      <c r="Q1177" s="319" t="s">
        <v>68</v>
      </c>
    </row>
    <row r="1178" spans="2:17" ht="16.2" thickBot="1" x14ac:dyDescent="0.35">
      <c r="B1178" s="187" t="s">
        <v>547</v>
      </c>
      <c r="C1178" s="316" t="s">
        <v>548</v>
      </c>
      <c r="D1178" s="317" t="s">
        <v>65</v>
      </c>
      <c r="E1178" s="317" t="s">
        <v>64</v>
      </c>
      <c r="F1178" s="318" t="s">
        <v>1824</v>
      </c>
      <c r="G1178" s="317" t="s">
        <v>64</v>
      </c>
      <c r="H1178" s="317" t="s">
        <v>64</v>
      </c>
      <c r="I1178" s="317" t="s">
        <v>66</v>
      </c>
      <c r="J1178" s="317" t="s">
        <v>65</v>
      </c>
      <c r="K1178" s="319">
        <v>0</v>
      </c>
      <c r="L1178" s="319">
        <v>0</v>
      </c>
      <c r="M1178" s="319">
        <v>0</v>
      </c>
      <c r="N1178" s="319">
        <v>3</v>
      </c>
      <c r="O1178" s="319">
        <v>3</v>
      </c>
      <c r="P1178" s="319" t="s">
        <v>68</v>
      </c>
      <c r="Q1178" s="319" t="s">
        <v>68</v>
      </c>
    </row>
    <row r="1179" spans="2:17" ht="16.2" thickBot="1" x14ac:dyDescent="0.35">
      <c r="B1179" s="187" t="s">
        <v>547</v>
      </c>
      <c r="C1179" s="316" t="s">
        <v>549</v>
      </c>
      <c r="D1179" s="317" t="s">
        <v>65</v>
      </c>
      <c r="E1179" s="317" t="s">
        <v>64</v>
      </c>
      <c r="F1179" s="318" t="s">
        <v>1829</v>
      </c>
      <c r="G1179" s="317" t="s">
        <v>64</v>
      </c>
      <c r="H1179" s="317" t="s">
        <v>64</v>
      </c>
      <c r="I1179" s="317" t="s">
        <v>66</v>
      </c>
      <c r="J1179" s="317" t="s">
        <v>66</v>
      </c>
      <c r="K1179" s="319">
        <v>0</v>
      </c>
      <c r="L1179" s="319">
        <v>0</v>
      </c>
      <c r="M1179" s="319">
        <v>0</v>
      </c>
      <c r="N1179" s="319">
        <v>3</v>
      </c>
      <c r="O1179" s="319">
        <v>3</v>
      </c>
      <c r="P1179" s="319" t="s">
        <v>68</v>
      </c>
      <c r="Q1179" s="319" t="s">
        <v>68</v>
      </c>
    </row>
    <row r="1180" spans="2:17" ht="16.2" thickBot="1" x14ac:dyDescent="0.35">
      <c r="B1180" s="187" t="s">
        <v>177</v>
      </c>
      <c r="C1180" s="316" t="s">
        <v>1854</v>
      </c>
      <c r="D1180" s="317" t="s">
        <v>64</v>
      </c>
      <c r="E1180" s="317" t="s">
        <v>65</v>
      </c>
      <c r="F1180" s="318" t="s">
        <v>1855</v>
      </c>
      <c r="G1180" s="317" t="s">
        <v>64</v>
      </c>
      <c r="H1180" s="317" t="s">
        <v>64</v>
      </c>
      <c r="I1180" s="317" t="s">
        <v>66</v>
      </c>
      <c r="J1180" s="317" t="s">
        <v>65</v>
      </c>
      <c r="K1180" s="319">
        <v>0</v>
      </c>
      <c r="L1180" s="319">
        <v>0</v>
      </c>
      <c r="M1180" s="319">
        <v>0</v>
      </c>
      <c r="N1180" s="319">
        <v>3</v>
      </c>
      <c r="O1180" s="319">
        <v>3</v>
      </c>
      <c r="P1180" s="319" t="s">
        <v>68</v>
      </c>
      <c r="Q1180" s="319" t="s">
        <v>68</v>
      </c>
    </row>
    <row r="1181" spans="2:17" ht="16.2" thickBot="1" x14ac:dyDescent="0.35">
      <c r="B1181" s="187" t="s">
        <v>1810</v>
      </c>
      <c r="C1181" s="316" t="s">
        <v>605</v>
      </c>
      <c r="D1181" s="317" t="s">
        <v>65</v>
      </c>
      <c r="E1181" s="317" t="s">
        <v>64</v>
      </c>
      <c r="F1181" s="318" t="s">
        <v>1858</v>
      </c>
      <c r="G1181" s="317" t="s">
        <v>64</v>
      </c>
      <c r="H1181" s="317" t="s">
        <v>64</v>
      </c>
      <c r="I1181" s="317" t="s">
        <v>66</v>
      </c>
      <c r="J1181" s="317" t="s">
        <v>65</v>
      </c>
      <c r="K1181" s="319">
        <v>0</v>
      </c>
      <c r="L1181" s="319">
        <v>0</v>
      </c>
      <c r="M1181" s="319">
        <v>0</v>
      </c>
      <c r="N1181" s="319">
        <v>3</v>
      </c>
      <c r="O1181" s="319">
        <v>3</v>
      </c>
      <c r="P1181" s="319" t="s">
        <v>68</v>
      </c>
      <c r="Q1181" s="319" t="s">
        <v>68</v>
      </c>
    </row>
    <row r="1182" spans="2:17" ht="16.2" thickBot="1" x14ac:dyDescent="0.35">
      <c r="B1182" s="187" t="s">
        <v>1840</v>
      </c>
      <c r="C1182" s="316" t="s">
        <v>1859</v>
      </c>
      <c r="D1182" s="317" t="s">
        <v>65</v>
      </c>
      <c r="E1182" s="317" t="s">
        <v>64</v>
      </c>
      <c r="F1182" s="318" t="s">
        <v>1860</v>
      </c>
      <c r="G1182" s="317" t="s">
        <v>64</v>
      </c>
      <c r="H1182" s="317" t="s">
        <v>64</v>
      </c>
      <c r="I1182" s="317" t="s">
        <v>65</v>
      </c>
      <c r="J1182" s="317" t="s">
        <v>66</v>
      </c>
      <c r="K1182" s="319">
        <v>0</v>
      </c>
      <c r="L1182" s="319">
        <v>0</v>
      </c>
      <c r="M1182" s="319">
        <v>0</v>
      </c>
      <c r="N1182" s="319">
        <v>3</v>
      </c>
      <c r="O1182" s="319">
        <v>3</v>
      </c>
      <c r="P1182" s="319" t="s">
        <v>68</v>
      </c>
      <c r="Q1182" s="319" t="s">
        <v>68</v>
      </c>
    </row>
    <row r="1183" spans="2:17" ht="16.2" thickBot="1" x14ac:dyDescent="0.35">
      <c r="B1183" s="187" t="s">
        <v>1865</v>
      </c>
      <c r="C1183" s="316" t="s">
        <v>190</v>
      </c>
      <c r="D1183" s="317" t="s">
        <v>64</v>
      </c>
      <c r="E1183" s="317" t="s">
        <v>65</v>
      </c>
      <c r="F1183" s="318" t="s">
        <v>1762</v>
      </c>
      <c r="G1183" s="317" t="s">
        <v>65</v>
      </c>
      <c r="H1183" s="317" t="s">
        <v>64</v>
      </c>
      <c r="I1183" s="317" t="s">
        <v>66</v>
      </c>
      <c r="J1183" s="317" t="s">
        <v>66</v>
      </c>
      <c r="K1183" s="319">
        <v>0</v>
      </c>
      <c r="L1183" s="319">
        <v>0</v>
      </c>
      <c r="M1183" s="319">
        <v>0</v>
      </c>
      <c r="N1183" s="319">
        <v>3</v>
      </c>
      <c r="O1183" s="319">
        <v>3</v>
      </c>
      <c r="P1183" s="319" t="s">
        <v>68</v>
      </c>
      <c r="Q1183" s="319" t="s">
        <v>68</v>
      </c>
    </row>
    <row r="1184" spans="2:17" ht="16.2" thickBot="1" x14ac:dyDescent="0.35">
      <c r="B1184" s="187" t="s">
        <v>123</v>
      </c>
      <c r="C1184" s="316" t="s">
        <v>1866</v>
      </c>
      <c r="D1184" s="317" t="s">
        <v>64</v>
      </c>
      <c r="E1184" s="317" t="s">
        <v>65</v>
      </c>
      <c r="F1184" s="318" t="s">
        <v>1867</v>
      </c>
      <c r="G1184" s="317" t="s">
        <v>64</v>
      </c>
      <c r="H1184" s="317" t="s">
        <v>64</v>
      </c>
      <c r="I1184" s="317" t="s">
        <v>65</v>
      </c>
      <c r="J1184" s="317" t="s">
        <v>66</v>
      </c>
      <c r="K1184" s="319">
        <v>0</v>
      </c>
      <c r="L1184" s="319">
        <v>0</v>
      </c>
      <c r="M1184" s="319">
        <v>0</v>
      </c>
      <c r="N1184" s="319">
        <v>3</v>
      </c>
      <c r="O1184" s="319">
        <v>3</v>
      </c>
      <c r="P1184" s="319" t="s">
        <v>68</v>
      </c>
      <c r="Q1184" s="319" t="s">
        <v>68</v>
      </c>
    </row>
    <row r="1185" spans="2:17" ht="16.2" thickBot="1" x14ac:dyDescent="0.35">
      <c r="B1185" s="187" t="s">
        <v>220</v>
      </c>
      <c r="C1185" s="316" t="s">
        <v>1868</v>
      </c>
      <c r="D1185" s="317" t="s">
        <v>65</v>
      </c>
      <c r="E1185" s="317" t="s">
        <v>64</v>
      </c>
      <c r="F1185" s="318" t="s">
        <v>1762</v>
      </c>
      <c r="G1185" s="317" t="s">
        <v>64</v>
      </c>
      <c r="H1185" s="317" t="s">
        <v>64</v>
      </c>
      <c r="I1185" s="317" t="s">
        <v>65</v>
      </c>
      <c r="J1185" s="317" t="s">
        <v>66</v>
      </c>
      <c r="K1185" s="319">
        <v>0</v>
      </c>
      <c r="L1185" s="319">
        <v>0</v>
      </c>
      <c r="M1185" s="319">
        <v>0</v>
      </c>
      <c r="N1185" s="319">
        <v>3</v>
      </c>
      <c r="O1185" s="319">
        <v>3</v>
      </c>
      <c r="P1185" s="319" t="s">
        <v>68</v>
      </c>
      <c r="Q1185" s="319" t="s">
        <v>68</v>
      </c>
    </row>
    <row r="1186" spans="2:17" ht="16.2" thickBot="1" x14ac:dyDescent="0.35">
      <c r="B1186" s="187" t="s">
        <v>525</v>
      </c>
      <c r="C1186" s="316" t="s">
        <v>1869</v>
      </c>
      <c r="D1186" s="317" t="s">
        <v>65</v>
      </c>
      <c r="E1186" s="317" t="s">
        <v>64</v>
      </c>
      <c r="F1186" s="318" t="s">
        <v>1870</v>
      </c>
      <c r="G1186" s="317" t="s">
        <v>64</v>
      </c>
      <c r="H1186" s="317" t="s">
        <v>64</v>
      </c>
      <c r="I1186" s="317" t="s">
        <v>65</v>
      </c>
      <c r="J1186" s="317" t="s">
        <v>66</v>
      </c>
      <c r="K1186" s="319">
        <v>0</v>
      </c>
      <c r="L1186" s="319">
        <v>0</v>
      </c>
      <c r="M1186" s="319">
        <v>0</v>
      </c>
      <c r="N1186" s="319">
        <v>3</v>
      </c>
      <c r="O1186" s="319">
        <v>3</v>
      </c>
      <c r="P1186" s="319" t="s">
        <v>68</v>
      </c>
      <c r="Q1186" s="319" t="s">
        <v>68</v>
      </c>
    </row>
    <row r="1187" spans="2:17" ht="16.2" thickBot="1" x14ac:dyDescent="0.35">
      <c r="B1187" s="187" t="s">
        <v>1865</v>
      </c>
      <c r="C1187" s="316" t="s">
        <v>531</v>
      </c>
      <c r="D1187" s="317" t="s">
        <v>64</v>
      </c>
      <c r="E1187" s="317" t="s">
        <v>65</v>
      </c>
      <c r="F1187" s="318" t="s">
        <v>1762</v>
      </c>
      <c r="G1187" s="317" t="s">
        <v>64</v>
      </c>
      <c r="H1187" s="317" t="s">
        <v>64</v>
      </c>
      <c r="I1187" s="317" t="s">
        <v>66</v>
      </c>
      <c r="J1187" s="317" t="s">
        <v>66</v>
      </c>
      <c r="K1187" s="319">
        <v>0</v>
      </c>
      <c r="L1187" s="319">
        <v>0</v>
      </c>
      <c r="M1187" s="319">
        <v>0</v>
      </c>
      <c r="N1187" s="319">
        <v>3</v>
      </c>
      <c r="O1187" s="319">
        <v>3</v>
      </c>
      <c r="P1187" s="319" t="s">
        <v>68</v>
      </c>
      <c r="Q1187" s="319" t="s">
        <v>68</v>
      </c>
    </row>
    <row r="1188" spans="2:17" ht="16.2" thickBot="1" x14ac:dyDescent="0.35">
      <c r="B1188" s="187" t="s">
        <v>1822</v>
      </c>
      <c r="C1188" s="316" t="s">
        <v>1823</v>
      </c>
      <c r="D1188" s="317" t="s">
        <v>65</v>
      </c>
      <c r="E1188" s="317" t="s">
        <v>64</v>
      </c>
      <c r="F1188" s="318" t="s">
        <v>1762</v>
      </c>
      <c r="G1188" s="317" t="s">
        <v>65</v>
      </c>
      <c r="H1188" s="317" t="s">
        <v>64</v>
      </c>
      <c r="I1188" s="317" t="s">
        <v>66</v>
      </c>
      <c r="J1188" s="317" t="s">
        <v>66</v>
      </c>
      <c r="K1188" s="319">
        <v>0</v>
      </c>
      <c r="L1188" s="319">
        <v>0</v>
      </c>
      <c r="M1188" s="319">
        <v>0</v>
      </c>
      <c r="N1188" s="319">
        <v>3</v>
      </c>
      <c r="O1188" s="319">
        <v>3</v>
      </c>
      <c r="P1188" s="319" t="s">
        <v>68</v>
      </c>
      <c r="Q1188" s="319" t="s">
        <v>68</v>
      </c>
    </row>
    <row r="1189" spans="2:17" ht="16.2" thickBot="1" x14ac:dyDescent="0.35">
      <c r="B1189" s="187" t="s">
        <v>220</v>
      </c>
      <c r="C1189" s="316" t="s">
        <v>1868</v>
      </c>
      <c r="D1189" s="317" t="s">
        <v>65</v>
      </c>
      <c r="E1189" s="317" t="s">
        <v>64</v>
      </c>
      <c r="F1189" s="318" t="s">
        <v>1762</v>
      </c>
      <c r="G1189" s="317" t="s">
        <v>64</v>
      </c>
      <c r="H1189" s="317" t="s">
        <v>64</v>
      </c>
      <c r="I1189" s="317" t="s">
        <v>65</v>
      </c>
      <c r="J1189" s="317" t="s">
        <v>66</v>
      </c>
      <c r="K1189" s="319">
        <v>0</v>
      </c>
      <c r="L1189" s="319">
        <v>0</v>
      </c>
      <c r="M1189" s="319">
        <v>0</v>
      </c>
      <c r="N1189" s="319">
        <v>3</v>
      </c>
      <c r="O1189" s="319">
        <v>3</v>
      </c>
      <c r="P1189" s="319" t="s">
        <v>68</v>
      </c>
      <c r="Q1189" s="319" t="s">
        <v>68</v>
      </c>
    </row>
    <row r="1190" spans="2:17" ht="16.2" thickBot="1" x14ac:dyDescent="0.35">
      <c r="B1190" s="187" t="s">
        <v>522</v>
      </c>
      <c r="C1190" s="316" t="s">
        <v>215</v>
      </c>
      <c r="D1190" s="317" t="s">
        <v>65</v>
      </c>
      <c r="E1190" s="317" t="s">
        <v>64</v>
      </c>
      <c r="F1190" s="318" t="s">
        <v>1762</v>
      </c>
      <c r="G1190" s="317" t="s">
        <v>64</v>
      </c>
      <c r="H1190" s="317" t="s">
        <v>64</v>
      </c>
      <c r="I1190" s="317" t="s">
        <v>65</v>
      </c>
      <c r="J1190" s="317" t="s">
        <v>66</v>
      </c>
      <c r="K1190" s="319">
        <v>0</v>
      </c>
      <c r="L1190" s="319">
        <v>0</v>
      </c>
      <c r="M1190" s="319">
        <v>0</v>
      </c>
      <c r="N1190" s="319">
        <v>3</v>
      </c>
      <c r="O1190" s="319">
        <v>3</v>
      </c>
      <c r="P1190" s="319" t="s">
        <v>68</v>
      </c>
      <c r="Q1190" s="319" t="s">
        <v>68</v>
      </c>
    </row>
    <row r="1191" spans="2:17" ht="16.2" thickBot="1" x14ac:dyDescent="0.35">
      <c r="B1191" s="187" t="s">
        <v>525</v>
      </c>
      <c r="C1191" s="316" t="s">
        <v>526</v>
      </c>
      <c r="D1191" s="317" t="s">
        <v>65</v>
      </c>
      <c r="E1191" s="317" t="s">
        <v>64</v>
      </c>
      <c r="F1191" s="318" t="s">
        <v>1871</v>
      </c>
      <c r="G1191" s="317" t="s">
        <v>64</v>
      </c>
      <c r="H1191" s="317" t="s">
        <v>64</v>
      </c>
      <c r="I1191" s="317" t="s">
        <v>65</v>
      </c>
      <c r="J1191" s="317" t="s">
        <v>66</v>
      </c>
      <c r="K1191" s="319">
        <v>0</v>
      </c>
      <c r="L1191" s="319">
        <v>0</v>
      </c>
      <c r="M1191" s="319">
        <v>0</v>
      </c>
      <c r="N1191" s="319">
        <v>3</v>
      </c>
      <c r="O1191" s="319">
        <v>3</v>
      </c>
      <c r="P1191" s="319" t="s">
        <v>68</v>
      </c>
      <c r="Q1191" s="319" t="s">
        <v>68</v>
      </c>
    </row>
    <row r="1192" spans="2:17" ht="16.2" thickBot="1" x14ac:dyDescent="0.35">
      <c r="B1192" s="187" t="s">
        <v>193</v>
      </c>
      <c r="C1192" s="316" t="s">
        <v>1872</v>
      </c>
      <c r="D1192" s="317" t="s">
        <v>65</v>
      </c>
      <c r="E1192" s="317" t="s">
        <v>64</v>
      </c>
      <c r="F1192" s="318" t="s">
        <v>1762</v>
      </c>
      <c r="G1192" s="317" t="s">
        <v>64</v>
      </c>
      <c r="H1192" s="317" t="s">
        <v>64</v>
      </c>
      <c r="I1192" s="317" t="s">
        <v>65</v>
      </c>
      <c r="J1192" s="317" t="s">
        <v>66</v>
      </c>
      <c r="K1192" s="319">
        <v>0</v>
      </c>
      <c r="L1192" s="319">
        <v>0</v>
      </c>
      <c r="M1192" s="319">
        <v>0</v>
      </c>
      <c r="N1192" s="319">
        <v>3</v>
      </c>
      <c r="O1192" s="319">
        <v>3</v>
      </c>
      <c r="P1192" s="319" t="s">
        <v>68</v>
      </c>
      <c r="Q1192" s="319" t="s">
        <v>68</v>
      </c>
    </row>
    <row r="1193" spans="2:17" ht="16.2" thickBot="1" x14ac:dyDescent="0.35">
      <c r="B1193" s="187" t="s">
        <v>1388</v>
      </c>
      <c r="C1193" s="316" t="s">
        <v>182</v>
      </c>
      <c r="D1193" s="317" t="s">
        <v>65</v>
      </c>
      <c r="E1193" s="317" t="s">
        <v>64</v>
      </c>
      <c r="F1193" s="318" t="s">
        <v>1762</v>
      </c>
      <c r="G1193" s="317" t="s">
        <v>64</v>
      </c>
      <c r="H1193" s="317" t="s">
        <v>65</v>
      </c>
      <c r="I1193" s="317" t="s">
        <v>66</v>
      </c>
      <c r="J1193" s="317" t="s">
        <v>66</v>
      </c>
      <c r="K1193" s="319">
        <v>0</v>
      </c>
      <c r="L1193" s="319">
        <v>0</v>
      </c>
      <c r="M1193" s="319">
        <v>0</v>
      </c>
      <c r="N1193" s="319">
        <v>3</v>
      </c>
      <c r="O1193" s="319">
        <v>3</v>
      </c>
      <c r="P1193" s="319" t="s">
        <v>68</v>
      </c>
      <c r="Q1193" s="319" t="s">
        <v>68</v>
      </c>
    </row>
    <row r="1194" spans="2:17" ht="16.2" thickBot="1" x14ac:dyDescent="0.35">
      <c r="B1194" s="187" t="s">
        <v>1793</v>
      </c>
      <c r="C1194" s="316" t="s">
        <v>190</v>
      </c>
      <c r="D1194" s="317" t="s">
        <v>65</v>
      </c>
      <c r="E1194" s="317" t="s">
        <v>64</v>
      </c>
      <c r="F1194" s="318" t="s">
        <v>1828</v>
      </c>
      <c r="G1194" s="317" t="s">
        <v>64</v>
      </c>
      <c r="H1194" s="317" t="s">
        <v>64</v>
      </c>
      <c r="I1194" s="317" t="s">
        <v>66</v>
      </c>
      <c r="J1194" s="317" t="s">
        <v>65</v>
      </c>
      <c r="K1194" s="319">
        <v>0</v>
      </c>
      <c r="L1194" s="319">
        <v>0</v>
      </c>
      <c r="M1194" s="319">
        <v>0</v>
      </c>
      <c r="N1194" s="319">
        <v>3</v>
      </c>
      <c r="O1194" s="319">
        <v>3</v>
      </c>
      <c r="P1194" s="319" t="s">
        <v>68</v>
      </c>
      <c r="Q1194" s="319" t="s">
        <v>68</v>
      </c>
    </row>
    <row r="1195" spans="2:17" ht="16.2" thickBot="1" x14ac:dyDescent="0.35">
      <c r="B1195" s="187" t="s">
        <v>1368</v>
      </c>
      <c r="C1195" s="316" t="s">
        <v>1815</v>
      </c>
      <c r="D1195" s="317" t="s">
        <v>65</v>
      </c>
      <c r="E1195" s="317" t="s">
        <v>64</v>
      </c>
      <c r="F1195" s="318" t="s">
        <v>1873</v>
      </c>
      <c r="G1195" s="317" t="s">
        <v>64</v>
      </c>
      <c r="H1195" s="317" t="s">
        <v>64</v>
      </c>
      <c r="I1195" s="317" t="s">
        <v>66</v>
      </c>
      <c r="J1195" s="317" t="s">
        <v>65</v>
      </c>
      <c r="K1195" s="319">
        <v>0</v>
      </c>
      <c r="L1195" s="319">
        <v>0</v>
      </c>
      <c r="M1195" s="319">
        <v>0</v>
      </c>
      <c r="N1195" s="319">
        <v>3</v>
      </c>
      <c r="O1195" s="319">
        <v>3</v>
      </c>
      <c r="P1195" s="319" t="s">
        <v>68</v>
      </c>
      <c r="Q1195" s="319" t="s">
        <v>68</v>
      </c>
    </row>
    <row r="1196" spans="2:17" ht="16.2" thickBot="1" x14ac:dyDescent="0.35">
      <c r="B1196" s="187" t="s">
        <v>189</v>
      </c>
      <c r="C1196" s="316" t="s">
        <v>1789</v>
      </c>
      <c r="D1196" s="317" t="s">
        <v>64</v>
      </c>
      <c r="E1196" s="317" t="s">
        <v>65</v>
      </c>
      <c r="F1196" s="318" t="s">
        <v>1762</v>
      </c>
      <c r="G1196" s="317" t="s">
        <v>64</v>
      </c>
      <c r="H1196" s="317" t="s">
        <v>64</v>
      </c>
      <c r="I1196" s="317" t="s">
        <v>66</v>
      </c>
      <c r="J1196" s="317" t="s">
        <v>65</v>
      </c>
      <c r="K1196" s="319">
        <v>0</v>
      </c>
      <c r="L1196" s="319">
        <v>0</v>
      </c>
      <c r="M1196" s="319">
        <v>0</v>
      </c>
      <c r="N1196" s="319">
        <v>3</v>
      </c>
      <c r="O1196" s="319">
        <v>3</v>
      </c>
      <c r="P1196" s="319" t="s">
        <v>68</v>
      </c>
      <c r="Q1196" s="319" t="s">
        <v>68</v>
      </c>
    </row>
    <row r="1197" spans="2:17" ht="16.2" thickBot="1" x14ac:dyDescent="0.35">
      <c r="B1197" s="187" t="s">
        <v>1379</v>
      </c>
      <c r="C1197" s="316" t="s">
        <v>173</v>
      </c>
      <c r="D1197" s="317" t="s">
        <v>65</v>
      </c>
      <c r="E1197" s="317" t="s">
        <v>64</v>
      </c>
      <c r="F1197" s="318" t="s">
        <v>1874</v>
      </c>
      <c r="G1197" s="317" t="s">
        <v>64</v>
      </c>
      <c r="H1197" s="317" t="s">
        <v>64</v>
      </c>
      <c r="I1197" s="317" t="s">
        <v>66</v>
      </c>
      <c r="J1197" s="317" t="s">
        <v>65</v>
      </c>
      <c r="K1197" s="319">
        <v>0</v>
      </c>
      <c r="L1197" s="319">
        <v>0</v>
      </c>
      <c r="M1197" s="319">
        <v>0</v>
      </c>
      <c r="N1197" s="319">
        <v>3</v>
      </c>
      <c r="O1197" s="319">
        <v>3</v>
      </c>
      <c r="P1197" s="319" t="s">
        <v>68</v>
      </c>
      <c r="Q1197" s="319" t="s">
        <v>68</v>
      </c>
    </row>
    <row r="1198" spans="2:17" ht="16.2" thickBot="1" x14ac:dyDescent="0.35">
      <c r="B1198" s="187" t="s">
        <v>1875</v>
      </c>
      <c r="C1198" s="316" t="s">
        <v>516</v>
      </c>
      <c r="D1198" s="317" t="s">
        <v>65</v>
      </c>
      <c r="E1198" s="317" t="s">
        <v>64</v>
      </c>
      <c r="F1198" s="318" t="s">
        <v>1762</v>
      </c>
      <c r="G1198" s="317" t="s">
        <v>64</v>
      </c>
      <c r="H1198" s="317" t="s">
        <v>65</v>
      </c>
      <c r="I1198" s="317" t="s">
        <v>66</v>
      </c>
      <c r="J1198" s="317" t="s">
        <v>66</v>
      </c>
      <c r="K1198" s="319">
        <v>0</v>
      </c>
      <c r="L1198" s="319">
        <v>0</v>
      </c>
      <c r="M1198" s="319">
        <v>0</v>
      </c>
      <c r="N1198" s="319">
        <v>3</v>
      </c>
      <c r="O1198" s="319">
        <v>3</v>
      </c>
      <c r="P1198" s="319" t="s">
        <v>68</v>
      </c>
      <c r="Q1198" s="319" t="s">
        <v>68</v>
      </c>
    </row>
    <row r="1199" spans="2:17" ht="16.2" thickBot="1" x14ac:dyDescent="0.35">
      <c r="B1199" s="187" t="s">
        <v>532</v>
      </c>
      <c r="C1199" s="316" t="s">
        <v>533</v>
      </c>
      <c r="D1199" s="317" t="s">
        <v>65</v>
      </c>
      <c r="E1199" s="317" t="s">
        <v>64</v>
      </c>
      <c r="F1199" s="318" t="s">
        <v>1856</v>
      </c>
      <c r="G1199" s="317" t="s">
        <v>64</v>
      </c>
      <c r="H1199" s="317" t="s">
        <v>64</v>
      </c>
      <c r="I1199" s="317" t="s">
        <v>65</v>
      </c>
      <c r="J1199" s="317" t="s">
        <v>66</v>
      </c>
      <c r="K1199" s="319">
        <v>0</v>
      </c>
      <c r="L1199" s="319">
        <v>0</v>
      </c>
      <c r="M1199" s="319">
        <v>0</v>
      </c>
      <c r="N1199" s="319">
        <v>3</v>
      </c>
      <c r="O1199" s="319">
        <v>3</v>
      </c>
      <c r="P1199" s="319" t="s">
        <v>68</v>
      </c>
      <c r="Q1199" s="319" t="s">
        <v>68</v>
      </c>
    </row>
    <row r="1200" spans="2:17" ht="16.2" thickBot="1" x14ac:dyDescent="0.35">
      <c r="B1200" s="187" t="s">
        <v>325</v>
      </c>
      <c r="C1200" s="316" t="s">
        <v>204</v>
      </c>
      <c r="D1200" s="317" t="s">
        <v>64</v>
      </c>
      <c r="E1200" s="317" t="s">
        <v>65</v>
      </c>
      <c r="F1200" s="318" t="s">
        <v>1852</v>
      </c>
      <c r="G1200" s="317" t="s">
        <v>64</v>
      </c>
      <c r="H1200" s="317" t="s">
        <v>64</v>
      </c>
      <c r="I1200" s="317" t="s">
        <v>65</v>
      </c>
      <c r="J1200" s="317" t="s">
        <v>66</v>
      </c>
      <c r="K1200" s="319">
        <v>0</v>
      </c>
      <c r="L1200" s="319">
        <v>0</v>
      </c>
      <c r="M1200" s="319">
        <v>0</v>
      </c>
      <c r="N1200" s="319">
        <v>3</v>
      </c>
      <c r="O1200" s="319">
        <v>3</v>
      </c>
      <c r="P1200" s="319" t="s">
        <v>68</v>
      </c>
      <c r="Q1200" s="319" t="s">
        <v>68</v>
      </c>
    </row>
    <row r="1201" spans="2:17" ht="16.2" thickBot="1" x14ac:dyDescent="0.35">
      <c r="B1201" s="187" t="s">
        <v>1780</v>
      </c>
      <c r="C1201" s="316" t="s">
        <v>392</v>
      </c>
      <c r="D1201" s="317" t="s">
        <v>65</v>
      </c>
      <c r="E1201" s="317" t="s">
        <v>64</v>
      </c>
      <c r="F1201" s="318" t="s">
        <v>1762</v>
      </c>
      <c r="G1201" s="317" t="s">
        <v>64</v>
      </c>
      <c r="H1201" s="317" t="s">
        <v>65</v>
      </c>
      <c r="I1201" s="317" t="s">
        <v>66</v>
      </c>
      <c r="J1201" s="317" t="s">
        <v>66</v>
      </c>
      <c r="K1201" s="319">
        <v>0</v>
      </c>
      <c r="L1201" s="319">
        <v>0</v>
      </c>
      <c r="M1201" s="319">
        <v>0</v>
      </c>
      <c r="N1201" s="319">
        <v>3</v>
      </c>
      <c r="O1201" s="319">
        <v>3</v>
      </c>
      <c r="P1201" s="319" t="s">
        <v>68</v>
      </c>
      <c r="Q1201" s="319" t="s">
        <v>68</v>
      </c>
    </row>
    <row r="1202" spans="2:17" ht="16.2" thickBot="1" x14ac:dyDescent="0.35">
      <c r="B1202" s="187" t="s">
        <v>550</v>
      </c>
      <c r="C1202" s="316" t="s">
        <v>551</v>
      </c>
      <c r="D1202" s="317" t="s">
        <v>65</v>
      </c>
      <c r="E1202" s="317" t="s">
        <v>64</v>
      </c>
      <c r="F1202" s="318" t="s">
        <v>1876</v>
      </c>
      <c r="G1202" s="317" t="s">
        <v>64</v>
      </c>
      <c r="H1202" s="317" t="s">
        <v>64</v>
      </c>
      <c r="I1202" s="317" t="s">
        <v>65</v>
      </c>
      <c r="J1202" s="317" t="s">
        <v>66</v>
      </c>
      <c r="K1202" s="319">
        <v>0</v>
      </c>
      <c r="L1202" s="319">
        <v>0</v>
      </c>
      <c r="M1202" s="319">
        <v>0</v>
      </c>
      <c r="N1202" s="319">
        <v>3</v>
      </c>
      <c r="O1202" s="319">
        <v>3</v>
      </c>
      <c r="P1202" s="319" t="s">
        <v>68</v>
      </c>
      <c r="Q1202" s="319" t="s">
        <v>68</v>
      </c>
    </row>
    <row r="1203" spans="2:17" ht="16.2" thickBot="1" x14ac:dyDescent="0.35">
      <c r="B1203" s="187" t="s">
        <v>123</v>
      </c>
      <c r="C1203" s="316" t="s">
        <v>1866</v>
      </c>
      <c r="D1203" s="317" t="s">
        <v>64</v>
      </c>
      <c r="E1203" s="317" t="s">
        <v>65</v>
      </c>
      <c r="F1203" s="318" t="s">
        <v>1867</v>
      </c>
      <c r="G1203" s="317" t="s">
        <v>64</v>
      </c>
      <c r="H1203" s="317" t="s">
        <v>64</v>
      </c>
      <c r="I1203" s="317" t="s">
        <v>65</v>
      </c>
      <c r="J1203" s="317" t="s">
        <v>66</v>
      </c>
      <c r="K1203" s="319">
        <v>0</v>
      </c>
      <c r="L1203" s="319">
        <v>0</v>
      </c>
      <c r="M1203" s="319">
        <v>0</v>
      </c>
      <c r="N1203" s="319">
        <v>3</v>
      </c>
      <c r="O1203" s="319">
        <v>3</v>
      </c>
      <c r="P1203" s="319" t="s">
        <v>68</v>
      </c>
      <c r="Q1203" s="319" t="s">
        <v>68</v>
      </c>
    </row>
    <row r="1204" spans="2:17" ht="16.2" thickBot="1" x14ac:dyDescent="0.35">
      <c r="B1204" s="187">
        <v>0</v>
      </c>
      <c r="C1204" s="316">
        <v>0</v>
      </c>
      <c r="D1204" s="317" t="s">
        <v>65</v>
      </c>
      <c r="E1204" s="317" t="s">
        <v>64</v>
      </c>
      <c r="F1204" s="318" t="s">
        <v>1879</v>
      </c>
      <c r="G1204" s="317" t="s">
        <v>64</v>
      </c>
      <c r="H1204" s="317" t="s">
        <v>65</v>
      </c>
      <c r="I1204" s="317" t="s">
        <v>66</v>
      </c>
      <c r="J1204" s="317" t="s">
        <v>66</v>
      </c>
      <c r="K1204" s="319">
        <v>0</v>
      </c>
      <c r="L1204" s="319">
        <v>0</v>
      </c>
      <c r="M1204" s="319">
        <v>0</v>
      </c>
      <c r="N1204" s="319">
        <v>3</v>
      </c>
      <c r="O1204" s="319">
        <v>3</v>
      </c>
      <c r="P1204" s="319" t="s">
        <v>68</v>
      </c>
      <c r="Q1204" s="319" t="s">
        <v>68</v>
      </c>
    </row>
    <row r="1205" spans="2:17" ht="16.2" thickBot="1" x14ac:dyDescent="0.35">
      <c r="B1205" s="187" t="s">
        <v>532</v>
      </c>
      <c r="C1205" s="316" t="s">
        <v>533</v>
      </c>
      <c r="D1205" s="317" t="s">
        <v>65</v>
      </c>
      <c r="E1205" s="317" t="s">
        <v>64</v>
      </c>
      <c r="F1205" s="318" t="s">
        <v>1877</v>
      </c>
      <c r="G1205" s="317" t="s">
        <v>64</v>
      </c>
      <c r="H1205" s="317" t="s">
        <v>64</v>
      </c>
      <c r="I1205" s="317" t="s">
        <v>65</v>
      </c>
      <c r="J1205" s="317" t="s">
        <v>66</v>
      </c>
      <c r="K1205" s="319">
        <v>0</v>
      </c>
      <c r="L1205" s="319">
        <v>0</v>
      </c>
      <c r="M1205" s="319">
        <v>0</v>
      </c>
      <c r="N1205" s="319">
        <v>3</v>
      </c>
      <c r="O1205" s="319">
        <v>3</v>
      </c>
      <c r="P1205" s="319" t="s">
        <v>68</v>
      </c>
      <c r="Q1205" s="319" t="s">
        <v>68</v>
      </c>
    </row>
    <row r="1206" spans="2:17" ht="16.2" thickBot="1" x14ac:dyDescent="0.35">
      <c r="B1206" s="187" t="s">
        <v>1780</v>
      </c>
      <c r="C1206" s="316" t="s">
        <v>392</v>
      </c>
      <c r="D1206" s="317" t="s">
        <v>65</v>
      </c>
      <c r="E1206" s="317" t="s">
        <v>64</v>
      </c>
      <c r="F1206" s="318" t="s">
        <v>1762</v>
      </c>
      <c r="G1206" s="317" t="s">
        <v>64</v>
      </c>
      <c r="H1206" s="317" t="s">
        <v>65</v>
      </c>
      <c r="I1206" s="317" t="s">
        <v>66</v>
      </c>
      <c r="J1206" s="317" t="s">
        <v>66</v>
      </c>
      <c r="K1206" s="319">
        <v>0</v>
      </c>
      <c r="L1206" s="319">
        <v>0</v>
      </c>
      <c r="M1206" s="319">
        <v>0</v>
      </c>
      <c r="N1206" s="319">
        <v>3</v>
      </c>
      <c r="O1206" s="319">
        <v>3</v>
      </c>
      <c r="P1206" s="319" t="s">
        <v>68</v>
      </c>
      <c r="Q1206" s="319" t="s">
        <v>68</v>
      </c>
    </row>
    <row r="1207" spans="2:17" ht="16.2" thickBot="1" x14ac:dyDescent="0.35">
      <c r="B1207" s="187" t="s">
        <v>550</v>
      </c>
      <c r="C1207" s="316" t="s">
        <v>551</v>
      </c>
      <c r="D1207" s="317" t="s">
        <v>65</v>
      </c>
      <c r="E1207" s="317" t="s">
        <v>64</v>
      </c>
      <c r="F1207" s="318" t="s">
        <v>1876</v>
      </c>
      <c r="G1207" s="317" t="s">
        <v>64</v>
      </c>
      <c r="H1207" s="317" t="s">
        <v>64</v>
      </c>
      <c r="I1207" s="317" t="s">
        <v>65</v>
      </c>
      <c r="J1207" s="317" t="s">
        <v>66</v>
      </c>
      <c r="K1207" s="319">
        <v>0</v>
      </c>
      <c r="L1207" s="319">
        <v>0</v>
      </c>
      <c r="M1207" s="319">
        <v>0</v>
      </c>
      <c r="N1207" s="319">
        <v>3</v>
      </c>
      <c r="O1207" s="319">
        <v>3</v>
      </c>
      <c r="P1207" s="319" t="s">
        <v>68</v>
      </c>
      <c r="Q1207" s="319" t="s">
        <v>68</v>
      </c>
    </row>
    <row r="1208" spans="2:17" ht="16.2" thickBot="1" x14ac:dyDescent="0.35">
      <c r="B1208" s="187" t="s">
        <v>123</v>
      </c>
      <c r="C1208" s="316" t="s">
        <v>1866</v>
      </c>
      <c r="D1208" s="317" t="s">
        <v>64</v>
      </c>
      <c r="E1208" s="317" t="s">
        <v>65</v>
      </c>
      <c r="F1208" s="318" t="s">
        <v>1867</v>
      </c>
      <c r="G1208" s="317" t="s">
        <v>64</v>
      </c>
      <c r="H1208" s="317" t="s">
        <v>64</v>
      </c>
      <c r="I1208" s="317" t="s">
        <v>65</v>
      </c>
      <c r="J1208" s="317" t="s">
        <v>66</v>
      </c>
      <c r="K1208" s="319">
        <v>0</v>
      </c>
      <c r="L1208" s="319">
        <v>0</v>
      </c>
      <c r="M1208" s="319">
        <v>0</v>
      </c>
      <c r="N1208" s="319">
        <v>3</v>
      </c>
      <c r="O1208" s="319">
        <v>3</v>
      </c>
      <c r="P1208" s="319" t="s">
        <v>68</v>
      </c>
      <c r="Q1208" s="319" t="s">
        <v>68</v>
      </c>
    </row>
    <row r="1209" spans="2:17" ht="16.2" thickBot="1" x14ac:dyDescent="0.35">
      <c r="B1209" s="187" t="s">
        <v>1878</v>
      </c>
      <c r="C1209" s="316" t="s">
        <v>528</v>
      </c>
      <c r="D1209" s="317" t="s">
        <v>65</v>
      </c>
      <c r="E1209" s="317" t="s">
        <v>64</v>
      </c>
      <c r="F1209" s="318" t="s">
        <v>1879</v>
      </c>
      <c r="G1209" s="317" t="s">
        <v>64</v>
      </c>
      <c r="H1209" s="317" t="s">
        <v>65</v>
      </c>
      <c r="I1209" s="317" t="s">
        <v>66</v>
      </c>
      <c r="J1209" s="317" t="s">
        <v>66</v>
      </c>
      <c r="K1209" s="319">
        <v>0</v>
      </c>
      <c r="L1209" s="319">
        <v>0</v>
      </c>
      <c r="M1209" s="319">
        <v>0</v>
      </c>
      <c r="N1209" s="319">
        <v>3</v>
      </c>
      <c r="O1209" s="319">
        <v>3</v>
      </c>
      <c r="P1209" s="319" t="s">
        <v>68</v>
      </c>
      <c r="Q1209" s="319" t="s">
        <v>68</v>
      </c>
    </row>
    <row r="1210" spans="2:17" ht="16.2" thickBot="1" x14ac:dyDescent="0.35">
      <c r="B1210" s="187" t="s">
        <v>1880</v>
      </c>
      <c r="C1210" s="316" t="s">
        <v>215</v>
      </c>
      <c r="D1210" s="317" t="s">
        <v>65</v>
      </c>
      <c r="E1210" s="317" t="s">
        <v>64</v>
      </c>
      <c r="F1210" s="318" t="s">
        <v>1762</v>
      </c>
      <c r="G1210" s="317" t="s">
        <v>65</v>
      </c>
      <c r="H1210" s="317" t="s">
        <v>64</v>
      </c>
      <c r="I1210" s="317" t="s">
        <v>66</v>
      </c>
      <c r="J1210" s="317" t="s">
        <v>66</v>
      </c>
      <c r="K1210" s="319">
        <v>0</v>
      </c>
      <c r="L1210" s="319">
        <v>0</v>
      </c>
      <c r="M1210" s="319">
        <v>0</v>
      </c>
      <c r="N1210" s="319">
        <v>3</v>
      </c>
      <c r="O1210" s="319">
        <v>3</v>
      </c>
      <c r="P1210" s="319" t="s">
        <v>68</v>
      </c>
      <c r="Q1210" s="319" t="s">
        <v>68</v>
      </c>
    </row>
    <row r="1211" spans="2:17" ht="16.2" thickBot="1" x14ac:dyDescent="0.35">
      <c r="B1211" s="187" t="s">
        <v>418</v>
      </c>
      <c r="C1211" s="316" t="s">
        <v>1881</v>
      </c>
      <c r="D1211" s="317" t="s">
        <v>65</v>
      </c>
      <c r="E1211" s="317" t="s">
        <v>64</v>
      </c>
      <c r="F1211" s="318" t="s">
        <v>1882</v>
      </c>
      <c r="G1211" s="317" t="s">
        <v>64</v>
      </c>
      <c r="H1211" s="317" t="s">
        <v>64</v>
      </c>
      <c r="I1211" s="317" t="s">
        <v>65</v>
      </c>
      <c r="J1211" s="317" t="s">
        <v>66</v>
      </c>
      <c r="K1211" s="319">
        <v>0</v>
      </c>
      <c r="L1211" s="319">
        <v>0</v>
      </c>
      <c r="M1211" s="319">
        <v>0</v>
      </c>
      <c r="N1211" s="319">
        <v>3</v>
      </c>
      <c r="O1211" s="319">
        <v>3</v>
      </c>
      <c r="P1211" s="319" t="s">
        <v>68</v>
      </c>
      <c r="Q1211" s="319" t="s">
        <v>68</v>
      </c>
    </row>
    <row r="1212" spans="2:17" ht="16.2" thickBot="1" x14ac:dyDescent="0.35">
      <c r="B1212" s="187" t="s">
        <v>415</v>
      </c>
      <c r="C1212" s="316" t="s">
        <v>317</v>
      </c>
      <c r="D1212" s="317" t="s">
        <v>65</v>
      </c>
      <c r="E1212" s="317" t="s">
        <v>64</v>
      </c>
      <c r="F1212" s="318" t="s">
        <v>1762</v>
      </c>
      <c r="G1212" s="317" t="s">
        <v>64</v>
      </c>
      <c r="H1212" s="317" t="s">
        <v>64</v>
      </c>
      <c r="I1212" s="317" t="s">
        <v>65</v>
      </c>
      <c r="J1212" s="317" t="s">
        <v>66</v>
      </c>
      <c r="K1212" s="319">
        <v>0</v>
      </c>
      <c r="L1212" s="319">
        <v>0</v>
      </c>
      <c r="M1212" s="319">
        <v>0</v>
      </c>
      <c r="N1212" s="319">
        <v>3</v>
      </c>
      <c r="O1212" s="319">
        <v>3</v>
      </c>
      <c r="P1212" s="319" t="s">
        <v>68</v>
      </c>
      <c r="Q1212" s="319" t="s">
        <v>68</v>
      </c>
    </row>
    <row r="1213" spans="2:17" ht="16.2" thickBot="1" x14ac:dyDescent="0.35">
      <c r="B1213" s="187" t="s">
        <v>522</v>
      </c>
      <c r="C1213" s="316" t="s">
        <v>351</v>
      </c>
      <c r="D1213" s="317" t="s">
        <v>65</v>
      </c>
      <c r="E1213" s="317" t="s">
        <v>64</v>
      </c>
      <c r="F1213" s="318" t="s">
        <v>1883</v>
      </c>
      <c r="G1213" s="317" t="s">
        <v>64</v>
      </c>
      <c r="H1213" s="317" t="s">
        <v>64</v>
      </c>
      <c r="I1213" s="317" t="s">
        <v>66</v>
      </c>
      <c r="J1213" s="317" t="s">
        <v>65</v>
      </c>
      <c r="K1213" s="319">
        <v>0</v>
      </c>
      <c r="L1213" s="319">
        <v>0</v>
      </c>
      <c r="M1213" s="319">
        <v>0</v>
      </c>
      <c r="N1213" s="319">
        <v>3</v>
      </c>
      <c r="O1213" s="319">
        <v>3</v>
      </c>
      <c r="P1213" s="319" t="s">
        <v>68</v>
      </c>
      <c r="Q1213" s="319" t="s">
        <v>68</v>
      </c>
    </row>
    <row r="1214" spans="2:17" ht="16.2" thickBot="1" x14ac:dyDescent="0.35">
      <c r="B1214" s="187" t="s">
        <v>1884</v>
      </c>
      <c r="C1214" s="316" t="s">
        <v>1885</v>
      </c>
      <c r="D1214" s="317" t="s">
        <v>64</v>
      </c>
      <c r="E1214" s="317" t="s">
        <v>65</v>
      </c>
      <c r="F1214" s="318" t="s">
        <v>1762</v>
      </c>
      <c r="G1214" s="317" t="s">
        <v>65</v>
      </c>
      <c r="H1214" s="317" t="s">
        <v>64</v>
      </c>
      <c r="I1214" s="317" t="s">
        <v>66</v>
      </c>
      <c r="J1214" s="317" t="s">
        <v>66</v>
      </c>
      <c r="K1214" s="319">
        <v>0</v>
      </c>
      <c r="L1214" s="319">
        <v>0</v>
      </c>
      <c r="M1214" s="319">
        <v>0</v>
      </c>
      <c r="N1214" s="319">
        <v>3</v>
      </c>
      <c r="O1214" s="319">
        <v>3</v>
      </c>
      <c r="P1214" s="319" t="s">
        <v>68</v>
      </c>
      <c r="Q1214" s="319" t="s">
        <v>68</v>
      </c>
    </row>
    <row r="1215" spans="2:17" ht="16.2" thickBot="1" x14ac:dyDescent="0.35">
      <c r="B1215" s="187" t="s">
        <v>1659</v>
      </c>
      <c r="C1215" s="316" t="s">
        <v>1834</v>
      </c>
      <c r="D1215" s="317" t="s">
        <v>64</v>
      </c>
      <c r="E1215" s="317" t="s">
        <v>65</v>
      </c>
      <c r="F1215" s="318" t="s">
        <v>1762</v>
      </c>
      <c r="G1215" s="317" t="s">
        <v>64</v>
      </c>
      <c r="H1215" s="317" t="s">
        <v>65</v>
      </c>
      <c r="I1215" s="317" t="s">
        <v>66</v>
      </c>
      <c r="J1215" s="317" t="s">
        <v>66</v>
      </c>
      <c r="K1215" s="319">
        <v>0</v>
      </c>
      <c r="L1215" s="319">
        <v>0</v>
      </c>
      <c r="M1215" s="319">
        <v>0</v>
      </c>
      <c r="N1215" s="319">
        <v>3</v>
      </c>
      <c r="O1215" s="319">
        <v>3</v>
      </c>
      <c r="P1215" s="319" t="s">
        <v>68</v>
      </c>
      <c r="Q1215" s="319" t="s">
        <v>68</v>
      </c>
    </row>
    <row r="1216" spans="2:17" ht="16.2" thickBot="1" x14ac:dyDescent="0.35">
      <c r="B1216" s="187" t="s">
        <v>174</v>
      </c>
      <c r="C1216" s="316" t="s">
        <v>175</v>
      </c>
      <c r="D1216" s="317" t="s">
        <v>64</v>
      </c>
      <c r="E1216" s="317" t="s">
        <v>65</v>
      </c>
      <c r="F1216" s="318" t="s">
        <v>1762</v>
      </c>
      <c r="G1216" s="317" t="s">
        <v>64</v>
      </c>
      <c r="H1216" s="317" t="s">
        <v>64</v>
      </c>
      <c r="I1216" s="317" t="s">
        <v>65</v>
      </c>
      <c r="J1216" s="317" t="s">
        <v>66</v>
      </c>
      <c r="K1216" s="319">
        <v>0</v>
      </c>
      <c r="L1216" s="319">
        <v>0</v>
      </c>
      <c r="M1216" s="319">
        <v>0</v>
      </c>
      <c r="N1216" s="319">
        <v>3</v>
      </c>
      <c r="O1216" s="319">
        <v>3</v>
      </c>
      <c r="P1216" s="319" t="s">
        <v>68</v>
      </c>
      <c r="Q1216" s="319" t="s">
        <v>68</v>
      </c>
    </row>
    <row r="1217" spans="2:17" ht="16.2" thickBot="1" x14ac:dyDescent="0.35">
      <c r="B1217" s="187" t="s">
        <v>1567</v>
      </c>
      <c r="C1217" s="316" t="s">
        <v>186</v>
      </c>
      <c r="D1217" s="317" t="s">
        <v>64</v>
      </c>
      <c r="E1217" s="317" t="s">
        <v>65</v>
      </c>
      <c r="F1217" s="318" t="s">
        <v>1762</v>
      </c>
      <c r="G1217" s="317" t="s">
        <v>64</v>
      </c>
      <c r="H1217" s="317" t="s">
        <v>65</v>
      </c>
      <c r="I1217" s="317" t="s">
        <v>66</v>
      </c>
      <c r="J1217" s="317" t="s">
        <v>66</v>
      </c>
      <c r="K1217" s="319">
        <v>0</v>
      </c>
      <c r="L1217" s="319">
        <v>0</v>
      </c>
      <c r="M1217" s="319">
        <v>0</v>
      </c>
      <c r="N1217" s="319">
        <v>3</v>
      </c>
      <c r="O1217" s="319">
        <v>3</v>
      </c>
      <c r="P1217" s="319" t="s">
        <v>68</v>
      </c>
      <c r="Q1217" s="319" t="s">
        <v>68</v>
      </c>
    </row>
    <row r="1218" spans="2:17" ht="16.2" thickBot="1" x14ac:dyDescent="0.35">
      <c r="B1218" s="187" t="s">
        <v>417</v>
      </c>
      <c r="C1218" s="316" t="s">
        <v>1405</v>
      </c>
      <c r="D1218" s="317" t="s">
        <v>65</v>
      </c>
      <c r="E1218" s="317" t="s">
        <v>64</v>
      </c>
      <c r="F1218" s="318" t="s">
        <v>1762</v>
      </c>
      <c r="G1218" s="317" t="s">
        <v>64</v>
      </c>
      <c r="H1218" s="317" t="s">
        <v>64</v>
      </c>
      <c r="I1218" s="317" t="s">
        <v>65</v>
      </c>
      <c r="J1218" s="317" t="s">
        <v>66</v>
      </c>
      <c r="K1218" s="319">
        <v>0</v>
      </c>
      <c r="L1218" s="319">
        <v>0</v>
      </c>
      <c r="M1218" s="319">
        <v>0</v>
      </c>
      <c r="N1218" s="319">
        <v>3</v>
      </c>
      <c r="O1218" s="319">
        <v>3</v>
      </c>
      <c r="P1218" s="319" t="s">
        <v>68</v>
      </c>
      <c r="Q1218" s="319" t="s">
        <v>68</v>
      </c>
    </row>
    <row r="1219" spans="2:17" ht="16.2" thickBot="1" x14ac:dyDescent="0.35">
      <c r="B1219" s="187" t="s">
        <v>1886</v>
      </c>
      <c r="C1219" s="316" t="s">
        <v>1887</v>
      </c>
      <c r="D1219" s="317" t="s">
        <v>65</v>
      </c>
      <c r="E1219" s="317" t="s">
        <v>64</v>
      </c>
      <c r="F1219" s="318" t="s">
        <v>1888</v>
      </c>
      <c r="G1219" s="317" t="s">
        <v>64</v>
      </c>
      <c r="H1219" s="317" t="s">
        <v>64</v>
      </c>
      <c r="I1219" s="317" t="s">
        <v>65</v>
      </c>
      <c r="J1219" s="317" t="s">
        <v>66</v>
      </c>
      <c r="K1219" s="319">
        <v>0</v>
      </c>
      <c r="L1219" s="319">
        <v>0</v>
      </c>
      <c r="M1219" s="319">
        <v>0</v>
      </c>
      <c r="N1219" s="319">
        <v>3</v>
      </c>
      <c r="O1219" s="319">
        <v>3</v>
      </c>
      <c r="P1219" s="319" t="s">
        <v>68</v>
      </c>
      <c r="Q1219" s="319" t="s">
        <v>68</v>
      </c>
    </row>
    <row r="1220" spans="2:17" ht="16.2" thickBot="1" x14ac:dyDescent="0.35">
      <c r="B1220" s="187" t="s">
        <v>1773</v>
      </c>
      <c r="C1220" s="316" t="s">
        <v>186</v>
      </c>
      <c r="D1220" s="317" t="s">
        <v>65</v>
      </c>
      <c r="E1220" s="317" t="s">
        <v>64</v>
      </c>
      <c r="F1220" s="318" t="s">
        <v>1889</v>
      </c>
      <c r="G1220" s="317" t="s">
        <v>64</v>
      </c>
      <c r="H1220" s="317" t="s">
        <v>64</v>
      </c>
      <c r="I1220" s="317" t="s">
        <v>65</v>
      </c>
      <c r="J1220" s="317" t="s">
        <v>66</v>
      </c>
      <c r="K1220" s="319">
        <v>0</v>
      </c>
      <c r="L1220" s="319">
        <v>0</v>
      </c>
      <c r="M1220" s="319">
        <v>0</v>
      </c>
      <c r="N1220" s="319">
        <v>3</v>
      </c>
      <c r="O1220" s="319">
        <v>3</v>
      </c>
      <c r="P1220" s="319" t="s">
        <v>68</v>
      </c>
      <c r="Q1220" s="319" t="s">
        <v>68</v>
      </c>
    </row>
    <row r="1221" spans="2:17" ht="16.2" thickBot="1" x14ac:dyDescent="0.35">
      <c r="B1221" s="187" t="s">
        <v>1884</v>
      </c>
      <c r="C1221" s="316" t="s">
        <v>1885</v>
      </c>
      <c r="D1221" s="317" t="s">
        <v>64</v>
      </c>
      <c r="E1221" s="317" t="s">
        <v>65</v>
      </c>
      <c r="F1221" s="318" t="s">
        <v>1762</v>
      </c>
      <c r="G1221" s="317" t="s">
        <v>65</v>
      </c>
      <c r="H1221" s="317" t="s">
        <v>64</v>
      </c>
      <c r="I1221" s="317" t="s">
        <v>66</v>
      </c>
      <c r="J1221" s="317" t="s">
        <v>66</v>
      </c>
      <c r="K1221" s="319">
        <v>0</v>
      </c>
      <c r="L1221" s="319">
        <v>0</v>
      </c>
      <c r="M1221" s="319">
        <v>0</v>
      </c>
      <c r="N1221" s="319">
        <v>3</v>
      </c>
      <c r="O1221" s="319">
        <v>3</v>
      </c>
      <c r="P1221" s="319" t="s">
        <v>68</v>
      </c>
      <c r="Q1221" s="319" t="s">
        <v>68</v>
      </c>
    </row>
    <row r="1222" spans="2:17" ht="16.2" thickBot="1" x14ac:dyDescent="0.35">
      <c r="B1222" s="187" t="s">
        <v>506</v>
      </c>
      <c r="C1222" s="316" t="s">
        <v>360</v>
      </c>
      <c r="D1222" s="317" t="s">
        <v>65</v>
      </c>
      <c r="E1222" s="317" t="s">
        <v>64</v>
      </c>
      <c r="F1222" s="318" t="s">
        <v>1890</v>
      </c>
      <c r="G1222" s="317" t="s">
        <v>64</v>
      </c>
      <c r="H1222" s="317" t="s">
        <v>64</v>
      </c>
      <c r="I1222" s="317" t="s">
        <v>65</v>
      </c>
      <c r="J1222" s="317" t="s">
        <v>66</v>
      </c>
      <c r="K1222" s="319">
        <v>0</v>
      </c>
      <c r="L1222" s="319">
        <v>0</v>
      </c>
      <c r="M1222" s="319">
        <v>0</v>
      </c>
      <c r="N1222" s="319">
        <v>3</v>
      </c>
      <c r="O1222" s="319">
        <v>3</v>
      </c>
      <c r="P1222" s="319" t="s">
        <v>68</v>
      </c>
      <c r="Q1222" s="319" t="s">
        <v>68</v>
      </c>
    </row>
    <row r="1223" spans="2:17" ht="16.2" thickBot="1" x14ac:dyDescent="0.35">
      <c r="B1223" s="187" t="s">
        <v>418</v>
      </c>
      <c r="C1223" s="316" t="s">
        <v>192</v>
      </c>
      <c r="D1223" s="317" t="s">
        <v>65</v>
      </c>
      <c r="E1223" s="317" t="s">
        <v>64</v>
      </c>
      <c r="F1223" s="318" t="s">
        <v>1891</v>
      </c>
      <c r="G1223" s="317" t="s">
        <v>64</v>
      </c>
      <c r="H1223" s="317" t="s">
        <v>64</v>
      </c>
      <c r="I1223" s="317" t="s">
        <v>66</v>
      </c>
      <c r="J1223" s="317" t="s">
        <v>65</v>
      </c>
      <c r="K1223" s="319">
        <v>0</v>
      </c>
      <c r="L1223" s="319">
        <v>0</v>
      </c>
      <c r="M1223" s="319">
        <v>0</v>
      </c>
      <c r="N1223" s="319">
        <v>3</v>
      </c>
      <c r="O1223" s="319">
        <v>3</v>
      </c>
      <c r="P1223" s="319" t="s">
        <v>68</v>
      </c>
      <c r="Q1223" s="319" t="s">
        <v>68</v>
      </c>
    </row>
    <row r="1224" spans="2:17" ht="16.2" thickBot="1" x14ac:dyDescent="0.35">
      <c r="B1224" s="187" t="s">
        <v>506</v>
      </c>
      <c r="C1224" s="316" t="s">
        <v>360</v>
      </c>
      <c r="D1224" s="317" t="s">
        <v>65</v>
      </c>
      <c r="E1224" s="317" t="s">
        <v>64</v>
      </c>
      <c r="F1224" s="318" t="s">
        <v>1890</v>
      </c>
      <c r="G1224" s="317" t="s">
        <v>64</v>
      </c>
      <c r="H1224" s="317" t="s">
        <v>64</v>
      </c>
      <c r="I1224" s="317" t="s">
        <v>65</v>
      </c>
      <c r="J1224" s="317" t="s">
        <v>66</v>
      </c>
      <c r="K1224" s="319">
        <v>0</v>
      </c>
      <c r="L1224" s="319">
        <v>0</v>
      </c>
      <c r="M1224" s="319">
        <v>0</v>
      </c>
      <c r="N1224" s="319">
        <v>3</v>
      </c>
      <c r="O1224" s="319">
        <v>3</v>
      </c>
      <c r="P1224" s="319" t="s">
        <v>68</v>
      </c>
      <c r="Q1224" s="319" t="s">
        <v>68</v>
      </c>
    </row>
    <row r="1225" spans="2:17" ht="16.2" thickBot="1" x14ac:dyDescent="0.35">
      <c r="B1225" s="187" t="s">
        <v>1892</v>
      </c>
      <c r="C1225" s="316" t="s">
        <v>1887</v>
      </c>
      <c r="D1225" s="317" t="s">
        <v>65</v>
      </c>
      <c r="E1225" s="317" t="s">
        <v>64</v>
      </c>
      <c r="F1225" s="318" t="s">
        <v>1893</v>
      </c>
      <c r="G1225" s="317" t="s">
        <v>64</v>
      </c>
      <c r="H1225" s="317" t="s">
        <v>64</v>
      </c>
      <c r="I1225" s="317" t="s">
        <v>65</v>
      </c>
      <c r="J1225" s="317" t="s">
        <v>66</v>
      </c>
      <c r="K1225" s="319">
        <v>0</v>
      </c>
      <c r="L1225" s="319">
        <v>0</v>
      </c>
      <c r="M1225" s="319">
        <v>0</v>
      </c>
      <c r="N1225" s="319">
        <v>3</v>
      </c>
      <c r="O1225" s="319">
        <v>3</v>
      </c>
      <c r="P1225" s="319" t="s">
        <v>68</v>
      </c>
      <c r="Q1225" s="319" t="s">
        <v>68</v>
      </c>
    </row>
    <row r="1226" spans="2:17" ht="16.2" thickBot="1" x14ac:dyDescent="0.35">
      <c r="B1226" s="187" t="s">
        <v>1894</v>
      </c>
      <c r="C1226" s="316" t="s">
        <v>1881</v>
      </c>
      <c r="D1226" s="317" t="s">
        <v>65</v>
      </c>
      <c r="E1226" s="317" t="s">
        <v>64</v>
      </c>
      <c r="F1226" s="318" t="s">
        <v>1882</v>
      </c>
      <c r="G1226" s="317" t="s">
        <v>64</v>
      </c>
      <c r="H1226" s="317" t="s">
        <v>64</v>
      </c>
      <c r="I1226" s="317" t="s">
        <v>65</v>
      </c>
      <c r="J1226" s="317" t="s">
        <v>66</v>
      </c>
      <c r="K1226" s="319">
        <v>0</v>
      </c>
      <c r="L1226" s="319">
        <v>0</v>
      </c>
      <c r="M1226" s="319">
        <v>0</v>
      </c>
      <c r="N1226" s="319">
        <v>3</v>
      </c>
      <c r="O1226" s="319">
        <v>3</v>
      </c>
      <c r="P1226" s="319" t="s">
        <v>68</v>
      </c>
      <c r="Q1226" s="319" t="s">
        <v>68</v>
      </c>
    </row>
    <row r="1227" spans="2:17" ht="16.2" thickBot="1" x14ac:dyDescent="0.35">
      <c r="B1227" s="187" t="s">
        <v>1895</v>
      </c>
      <c r="C1227" s="316" t="s">
        <v>1710</v>
      </c>
      <c r="D1227" s="317" t="s">
        <v>65</v>
      </c>
      <c r="E1227" s="317" t="s">
        <v>64</v>
      </c>
      <c r="F1227" s="318" t="s">
        <v>1896</v>
      </c>
      <c r="G1227" s="317" t="s">
        <v>64</v>
      </c>
      <c r="H1227" s="317" t="s">
        <v>64</v>
      </c>
      <c r="I1227" s="317" t="s">
        <v>65</v>
      </c>
      <c r="J1227" s="317" t="s">
        <v>66</v>
      </c>
      <c r="K1227" s="319">
        <v>0</v>
      </c>
      <c r="L1227" s="319">
        <v>0</v>
      </c>
      <c r="M1227" s="319">
        <v>0</v>
      </c>
      <c r="N1227" s="319">
        <v>3</v>
      </c>
      <c r="O1227" s="319">
        <v>3</v>
      </c>
      <c r="P1227" s="319" t="s">
        <v>68</v>
      </c>
      <c r="Q1227" s="319" t="s">
        <v>68</v>
      </c>
    </row>
    <row r="1228" spans="2:17" ht="16.2" thickBot="1" x14ac:dyDescent="0.35">
      <c r="B1228" s="187" t="s">
        <v>1897</v>
      </c>
      <c r="C1228" s="316" t="s">
        <v>1898</v>
      </c>
      <c r="D1228" s="317" t="s">
        <v>64</v>
      </c>
      <c r="E1228" s="317" t="s">
        <v>65</v>
      </c>
      <c r="F1228" s="318" t="s">
        <v>1762</v>
      </c>
      <c r="G1228" s="317" t="s">
        <v>64</v>
      </c>
      <c r="H1228" s="317" t="s">
        <v>65</v>
      </c>
      <c r="I1228" s="317" t="s">
        <v>66</v>
      </c>
      <c r="J1228" s="317" t="s">
        <v>66</v>
      </c>
      <c r="K1228" s="319">
        <v>0</v>
      </c>
      <c r="L1228" s="319">
        <v>0</v>
      </c>
      <c r="M1228" s="319">
        <v>0</v>
      </c>
      <c r="N1228" s="319">
        <v>3</v>
      </c>
      <c r="O1228" s="319">
        <v>3</v>
      </c>
      <c r="P1228" s="319" t="s">
        <v>68</v>
      </c>
      <c r="Q1228" s="319" t="s">
        <v>68</v>
      </c>
    </row>
    <row r="1229" spans="2:17" ht="16.2" thickBot="1" x14ac:dyDescent="0.35">
      <c r="B1229" s="187" t="s">
        <v>406</v>
      </c>
      <c r="C1229" s="316" t="s">
        <v>1783</v>
      </c>
      <c r="D1229" s="317" t="s">
        <v>65</v>
      </c>
      <c r="E1229" s="317" t="s">
        <v>64</v>
      </c>
      <c r="F1229" s="318" t="s">
        <v>1899</v>
      </c>
      <c r="G1229" s="317" t="s">
        <v>64</v>
      </c>
      <c r="H1229" s="317" t="s">
        <v>64</v>
      </c>
      <c r="I1229" s="317" t="s">
        <v>66</v>
      </c>
      <c r="J1229" s="317" t="s">
        <v>65</v>
      </c>
      <c r="K1229" s="319">
        <v>0</v>
      </c>
      <c r="L1229" s="319">
        <v>0</v>
      </c>
      <c r="M1229" s="319">
        <v>0</v>
      </c>
      <c r="N1229" s="319">
        <v>3</v>
      </c>
      <c r="O1229" s="319">
        <v>3</v>
      </c>
      <c r="P1229" s="319" t="s">
        <v>68</v>
      </c>
      <c r="Q1229" s="319" t="s">
        <v>68</v>
      </c>
    </row>
    <row r="1230" spans="2:17" ht="16.2" thickBot="1" x14ac:dyDescent="0.35">
      <c r="B1230" s="187" t="s">
        <v>417</v>
      </c>
      <c r="C1230" s="316" t="s">
        <v>1405</v>
      </c>
      <c r="D1230" s="317" t="s">
        <v>65</v>
      </c>
      <c r="E1230" s="317" t="s">
        <v>64</v>
      </c>
      <c r="F1230" s="318" t="s">
        <v>1762</v>
      </c>
      <c r="G1230" s="317" t="s">
        <v>64</v>
      </c>
      <c r="H1230" s="317" t="s">
        <v>64</v>
      </c>
      <c r="I1230" s="317" t="s">
        <v>65</v>
      </c>
      <c r="J1230" s="317" t="s">
        <v>66</v>
      </c>
      <c r="K1230" s="319">
        <v>0</v>
      </c>
      <c r="L1230" s="319">
        <v>0</v>
      </c>
      <c r="M1230" s="319">
        <v>0</v>
      </c>
      <c r="N1230" s="319">
        <v>3</v>
      </c>
      <c r="O1230" s="319">
        <v>3</v>
      </c>
      <c r="P1230" s="319" t="s">
        <v>68</v>
      </c>
      <c r="Q1230" s="319" t="s">
        <v>68</v>
      </c>
    </row>
    <row r="1231" spans="2:17" ht="16.2" thickBot="1" x14ac:dyDescent="0.35">
      <c r="B1231" s="187" t="s">
        <v>2849</v>
      </c>
      <c r="C1231" s="316" t="s">
        <v>2280</v>
      </c>
      <c r="D1231" s="317" t="s">
        <v>65</v>
      </c>
      <c r="E1231" s="317" t="s">
        <v>64</v>
      </c>
      <c r="F1231" s="318" t="s">
        <v>3577</v>
      </c>
      <c r="G1231" s="317" t="s">
        <v>64</v>
      </c>
      <c r="H1231" s="317" t="s">
        <v>64</v>
      </c>
      <c r="I1231" s="317" t="s">
        <v>65</v>
      </c>
      <c r="J1231" s="317" t="s">
        <v>66</v>
      </c>
      <c r="K1231" s="319">
        <v>0</v>
      </c>
      <c r="L1231" s="319">
        <v>0</v>
      </c>
      <c r="M1231" s="319">
        <v>0</v>
      </c>
      <c r="N1231" s="319">
        <v>3</v>
      </c>
      <c r="O1231" s="319">
        <v>3</v>
      </c>
      <c r="P1231" s="319" t="s">
        <v>68</v>
      </c>
      <c r="Q1231" s="319" t="s">
        <v>68</v>
      </c>
    </row>
    <row r="1232" spans="2:17" ht="16.2" thickBot="1" x14ac:dyDescent="0.35">
      <c r="B1232" s="187" t="s">
        <v>1766</v>
      </c>
      <c r="C1232" s="316" t="s">
        <v>198</v>
      </c>
      <c r="D1232" s="317" t="s">
        <v>65</v>
      </c>
      <c r="E1232" s="317" t="s">
        <v>64</v>
      </c>
      <c r="F1232" s="318" t="s">
        <v>3578</v>
      </c>
      <c r="G1232" s="317" t="s">
        <v>64</v>
      </c>
      <c r="H1232" s="317" t="s">
        <v>64</v>
      </c>
      <c r="I1232" s="317" t="s">
        <v>66</v>
      </c>
      <c r="J1232" s="317" t="s">
        <v>65</v>
      </c>
      <c r="K1232" s="319">
        <v>0</v>
      </c>
      <c r="L1232" s="319">
        <v>0</v>
      </c>
      <c r="M1232" s="319">
        <v>0</v>
      </c>
      <c r="N1232" s="319">
        <v>3</v>
      </c>
      <c r="O1232" s="319">
        <v>3</v>
      </c>
      <c r="P1232" s="319" t="s">
        <v>68</v>
      </c>
      <c r="Q1232" s="319" t="s">
        <v>68</v>
      </c>
    </row>
    <row r="1233" spans="2:17" ht="16.2" thickBot="1" x14ac:dyDescent="0.35">
      <c r="B1233" s="187" t="s">
        <v>1810</v>
      </c>
      <c r="C1233" s="316" t="s">
        <v>514</v>
      </c>
      <c r="D1233" s="317" t="s">
        <v>65</v>
      </c>
      <c r="E1233" s="317" t="s">
        <v>64</v>
      </c>
      <c r="F1233" s="318" t="s">
        <v>3579</v>
      </c>
      <c r="G1233" s="317" t="s">
        <v>64</v>
      </c>
      <c r="H1233" s="317" t="s">
        <v>64</v>
      </c>
      <c r="I1233" s="317" t="s">
        <v>66</v>
      </c>
      <c r="J1233" s="317" t="s">
        <v>65</v>
      </c>
      <c r="K1233" s="319">
        <v>0</v>
      </c>
      <c r="L1233" s="319">
        <v>0</v>
      </c>
      <c r="M1233" s="319">
        <v>0</v>
      </c>
      <c r="N1233" s="319">
        <v>3</v>
      </c>
      <c r="O1233" s="319">
        <v>3</v>
      </c>
      <c r="P1233" s="319" t="s">
        <v>68</v>
      </c>
      <c r="Q1233" s="319" t="s">
        <v>68</v>
      </c>
    </row>
    <row r="1234" spans="2:17" ht="16.2" thickBot="1" x14ac:dyDescent="0.35">
      <c r="B1234" s="187" t="s">
        <v>3580</v>
      </c>
      <c r="C1234" s="316" t="s">
        <v>186</v>
      </c>
      <c r="D1234" s="317" t="s">
        <v>65</v>
      </c>
      <c r="E1234" s="317" t="s">
        <v>64</v>
      </c>
      <c r="F1234" s="318" t="s">
        <v>3581</v>
      </c>
      <c r="G1234" s="317" t="s">
        <v>64</v>
      </c>
      <c r="H1234" s="317" t="s">
        <v>65</v>
      </c>
      <c r="I1234" s="317" t="s">
        <v>66</v>
      </c>
      <c r="J1234" s="317" t="s">
        <v>66</v>
      </c>
      <c r="K1234" s="319">
        <v>0</v>
      </c>
      <c r="L1234" s="319">
        <v>0</v>
      </c>
      <c r="M1234" s="319">
        <v>0</v>
      </c>
      <c r="N1234" s="319">
        <v>3</v>
      </c>
      <c r="O1234" s="319">
        <v>3</v>
      </c>
      <c r="P1234" s="319" t="s">
        <v>68</v>
      </c>
      <c r="Q1234" s="319" t="s">
        <v>68</v>
      </c>
    </row>
    <row r="1235" spans="2:17" ht="16.2" thickBot="1" x14ac:dyDescent="0.35">
      <c r="B1235" s="187" t="s">
        <v>536</v>
      </c>
      <c r="C1235" s="316" t="s">
        <v>1369</v>
      </c>
      <c r="D1235" s="317" t="s">
        <v>65</v>
      </c>
      <c r="E1235" s="317" t="s">
        <v>64</v>
      </c>
      <c r="F1235" s="318" t="s">
        <v>3582</v>
      </c>
      <c r="G1235" s="317" t="s">
        <v>64</v>
      </c>
      <c r="H1235" s="317" t="s">
        <v>64</v>
      </c>
      <c r="I1235" s="317" t="s">
        <v>65</v>
      </c>
      <c r="J1235" s="317" t="s">
        <v>66</v>
      </c>
      <c r="K1235" s="319">
        <v>0</v>
      </c>
      <c r="L1235" s="319">
        <v>0</v>
      </c>
      <c r="M1235" s="319">
        <v>0</v>
      </c>
      <c r="N1235" s="319">
        <v>3</v>
      </c>
      <c r="O1235" s="319">
        <v>3</v>
      </c>
      <c r="P1235" s="319" t="s">
        <v>68</v>
      </c>
      <c r="Q1235" s="319" t="s">
        <v>68</v>
      </c>
    </row>
    <row r="1236" spans="2:17" ht="16.2" thickBot="1" x14ac:dyDescent="0.35">
      <c r="B1236" s="187" t="s">
        <v>3583</v>
      </c>
      <c r="C1236" s="316" t="s">
        <v>3584</v>
      </c>
      <c r="D1236" s="317" t="s">
        <v>65</v>
      </c>
      <c r="E1236" s="317" t="s">
        <v>64</v>
      </c>
      <c r="F1236" s="318" t="s">
        <v>1762</v>
      </c>
      <c r="G1236" s="317" t="s">
        <v>65</v>
      </c>
      <c r="H1236" s="317" t="s">
        <v>64</v>
      </c>
      <c r="I1236" s="317" t="s">
        <v>66</v>
      </c>
      <c r="J1236" s="317" t="s">
        <v>66</v>
      </c>
      <c r="K1236" s="319">
        <v>0</v>
      </c>
      <c r="L1236" s="319">
        <v>0</v>
      </c>
      <c r="M1236" s="319">
        <v>0</v>
      </c>
      <c r="N1236" s="319">
        <v>3</v>
      </c>
      <c r="O1236" s="319">
        <v>3</v>
      </c>
      <c r="P1236" s="319" t="s">
        <v>68</v>
      </c>
      <c r="Q1236" s="319" t="s">
        <v>68</v>
      </c>
    </row>
    <row r="1237" spans="2:17" ht="16.2" thickBot="1" x14ac:dyDescent="0.35">
      <c r="B1237" s="187" t="s">
        <v>340</v>
      </c>
      <c r="C1237" s="316" t="s">
        <v>173</v>
      </c>
      <c r="D1237" s="317" t="s">
        <v>65</v>
      </c>
      <c r="E1237" s="317" t="s">
        <v>64</v>
      </c>
      <c r="F1237" s="318" t="s">
        <v>3585</v>
      </c>
      <c r="G1237" s="317" t="s">
        <v>64</v>
      </c>
      <c r="H1237" s="317" t="s">
        <v>64</v>
      </c>
      <c r="I1237" s="317" t="s">
        <v>65</v>
      </c>
      <c r="J1237" s="317" t="s">
        <v>66</v>
      </c>
      <c r="K1237" s="319">
        <v>0</v>
      </c>
      <c r="L1237" s="319">
        <v>0</v>
      </c>
      <c r="M1237" s="319">
        <v>0</v>
      </c>
      <c r="N1237" s="319">
        <v>3</v>
      </c>
      <c r="O1237" s="319">
        <v>3</v>
      </c>
      <c r="P1237" s="319" t="s">
        <v>68</v>
      </c>
      <c r="Q1237" s="319" t="s">
        <v>68</v>
      </c>
    </row>
    <row r="1238" spans="2:17" ht="16.2" thickBot="1" x14ac:dyDescent="0.35">
      <c r="B1238" s="187" t="s">
        <v>189</v>
      </c>
      <c r="C1238" s="316" t="s">
        <v>3584</v>
      </c>
      <c r="D1238" s="317" t="s">
        <v>64</v>
      </c>
      <c r="E1238" s="317" t="s">
        <v>65</v>
      </c>
      <c r="F1238" s="318" t="s">
        <v>1762</v>
      </c>
      <c r="G1238" s="317" t="s">
        <v>64</v>
      </c>
      <c r="H1238" s="317" t="s">
        <v>65</v>
      </c>
      <c r="I1238" s="317" t="s">
        <v>66</v>
      </c>
      <c r="J1238" s="317" t="s">
        <v>66</v>
      </c>
      <c r="K1238" s="319">
        <v>0</v>
      </c>
      <c r="L1238" s="319">
        <v>0</v>
      </c>
      <c r="M1238" s="319">
        <v>0</v>
      </c>
      <c r="N1238" s="319">
        <v>3</v>
      </c>
      <c r="O1238" s="319">
        <v>3</v>
      </c>
      <c r="P1238" s="319" t="s">
        <v>68</v>
      </c>
      <c r="Q1238" s="319" t="s">
        <v>68</v>
      </c>
    </row>
    <row r="1239" spans="2:17" ht="16.2" thickBot="1" x14ac:dyDescent="0.35">
      <c r="B1239" s="187" t="s">
        <v>375</v>
      </c>
      <c r="C1239" s="316" t="s">
        <v>190</v>
      </c>
      <c r="D1239" s="317" t="s">
        <v>64</v>
      </c>
      <c r="E1239" s="317" t="s">
        <v>65</v>
      </c>
      <c r="F1239" s="318" t="s">
        <v>1762</v>
      </c>
      <c r="G1239" s="317" t="s">
        <v>65</v>
      </c>
      <c r="H1239" s="317" t="s">
        <v>64</v>
      </c>
      <c r="I1239" s="317" t="s">
        <v>66</v>
      </c>
      <c r="J1239" s="317" t="s">
        <v>66</v>
      </c>
      <c r="K1239" s="319">
        <v>0</v>
      </c>
      <c r="L1239" s="319">
        <v>0</v>
      </c>
      <c r="M1239" s="319">
        <v>0</v>
      </c>
      <c r="N1239" s="319">
        <v>3</v>
      </c>
      <c r="O1239" s="319">
        <v>3</v>
      </c>
      <c r="P1239" s="319" t="s">
        <v>68</v>
      </c>
      <c r="Q1239" s="319" t="s">
        <v>68</v>
      </c>
    </row>
    <row r="1240" spans="2:17" ht="16.2" thickBot="1" x14ac:dyDescent="0.35">
      <c r="B1240" s="187" t="s">
        <v>1946</v>
      </c>
      <c r="C1240" s="316" t="s">
        <v>2520</v>
      </c>
      <c r="D1240" s="317" t="s">
        <v>65</v>
      </c>
      <c r="E1240" s="317" t="s">
        <v>64</v>
      </c>
      <c r="F1240" s="318" t="s">
        <v>1762</v>
      </c>
      <c r="G1240" s="317" t="s">
        <v>65</v>
      </c>
      <c r="H1240" s="317" t="s">
        <v>64</v>
      </c>
      <c r="I1240" s="317" t="s">
        <v>66</v>
      </c>
      <c r="J1240" s="317" t="s">
        <v>66</v>
      </c>
      <c r="K1240" s="319">
        <v>0</v>
      </c>
      <c r="L1240" s="319">
        <v>0</v>
      </c>
      <c r="M1240" s="319">
        <v>0</v>
      </c>
      <c r="N1240" s="319">
        <v>3</v>
      </c>
      <c r="O1240" s="319">
        <v>3</v>
      </c>
      <c r="P1240" s="319" t="s">
        <v>68</v>
      </c>
      <c r="Q1240" s="319" t="s">
        <v>68</v>
      </c>
    </row>
    <row r="1241" spans="2:17" ht="16.2" thickBot="1" x14ac:dyDescent="0.35">
      <c r="B1241" s="187" t="s">
        <v>2521</v>
      </c>
      <c r="C1241" s="316" t="s">
        <v>173</v>
      </c>
      <c r="D1241" s="317" t="s">
        <v>65</v>
      </c>
      <c r="E1241" s="317" t="s">
        <v>64</v>
      </c>
      <c r="F1241" s="318" t="s">
        <v>3586</v>
      </c>
      <c r="G1241" s="317" t="s">
        <v>64</v>
      </c>
      <c r="H1241" s="317" t="s">
        <v>64</v>
      </c>
      <c r="I1241" s="317" t="s">
        <v>65</v>
      </c>
      <c r="J1241" s="317" t="s">
        <v>66</v>
      </c>
      <c r="K1241" s="319">
        <v>0</v>
      </c>
      <c r="L1241" s="319">
        <v>0</v>
      </c>
      <c r="M1241" s="319">
        <v>0</v>
      </c>
      <c r="N1241" s="319">
        <v>3</v>
      </c>
      <c r="O1241" s="319">
        <v>3</v>
      </c>
      <c r="P1241" s="319" t="s">
        <v>68</v>
      </c>
      <c r="Q1241" s="319" t="s">
        <v>68</v>
      </c>
    </row>
    <row r="1242" spans="2:17" ht="16.2" thickBot="1" x14ac:dyDescent="0.35">
      <c r="B1242" s="187" t="s">
        <v>374</v>
      </c>
      <c r="C1242" s="316" t="s">
        <v>1457</v>
      </c>
      <c r="D1242" s="317" t="s">
        <v>64</v>
      </c>
      <c r="E1242" s="317" t="s">
        <v>65</v>
      </c>
      <c r="F1242" s="318" t="s">
        <v>3587</v>
      </c>
      <c r="G1242" s="317" t="s">
        <v>64</v>
      </c>
      <c r="H1242" s="317" t="s">
        <v>64</v>
      </c>
      <c r="I1242" s="317" t="s">
        <v>65</v>
      </c>
      <c r="J1242" s="317" t="s">
        <v>66</v>
      </c>
      <c r="K1242" s="319">
        <v>0</v>
      </c>
      <c r="L1242" s="319">
        <v>0</v>
      </c>
      <c r="M1242" s="319">
        <v>0</v>
      </c>
      <c r="N1242" s="319">
        <v>3</v>
      </c>
      <c r="O1242" s="319">
        <v>3</v>
      </c>
      <c r="P1242" s="319" t="s">
        <v>68</v>
      </c>
      <c r="Q1242" s="319" t="s">
        <v>68</v>
      </c>
    </row>
    <row r="1243" spans="2:17" ht="16.2" thickBot="1" x14ac:dyDescent="0.35">
      <c r="B1243" s="187" t="s">
        <v>3588</v>
      </c>
      <c r="C1243" s="316" t="s">
        <v>1457</v>
      </c>
      <c r="D1243" s="317" t="s">
        <v>64</v>
      </c>
      <c r="E1243" s="317" t="s">
        <v>65</v>
      </c>
      <c r="F1243" s="318" t="s">
        <v>1762</v>
      </c>
      <c r="G1243" s="317" t="s">
        <v>65</v>
      </c>
      <c r="H1243" s="317" t="s">
        <v>64</v>
      </c>
      <c r="I1243" s="317" t="s">
        <v>66</v>
      </c>
      <c r="J1243" s="317" t="s">
        <v>66</v>
      </c>
      <c r="K1243" s="319">
        <v>0</v>
      </c>
      <c r="L1243" s="319">
        <v>0</v>
      </c>
      <c r="M1243" s="319">
        <v>0</v>
      </c>
      <c r="N1243" s="319">
        <v>3</v>
      </c>
      <c r="O1243" s="319">
        <v>3</v>
      </c>
      <c r="P1243" s="319" t="s">
        <v>68</v>
      </c>
      <c r="Q1243" s="319" t="s">
        <v>68</v>
      </c>
    </row>
    <row r="1244" spans="2:17" ht="16.2" thickBot="1" x14ac:dyDescent="0.35">
      <c r="B1244" s="187" t="s">
        <v>417</v>
      </c>
      <c r="C1244" s="316" t="s">
        <v>1830</v>
      </c>
      <c r="D1244" s="317" t="s">
        <v>65</v>
      </c>
      <c r="E1244" s="317" t="s">
        <v>64</v>
      </c>
      <c r="F1244" s="318" t="s">
        <v>1762</v>
      </c>
      <c r="G1244" s="317" t="s">
        <v>64</v>
      </c>
      <c r="H1244" s="317" t="s">
        <v>64</v>
      </c>
      <c r="I1244" s="317" t="s">
        <v>65</v>
      </c>
      <c r="J1244" s="317" t="s">
        <v>66</v>
      </c>
      <c r="K1244" s="319">
        <v>0</v>
      </c>
      <c r="L1244" s="319">
        <v>0</v>
      </c>
      <c r="M1244" s="319">
        <v>0</v>
      </c>
      <c r="N1244" s="319">
        <v>3</v>
      </c>
      <c r="O1244" s="319">
        <v>3</v>
      </c>
      <c r="P1244" s="319" t="s">
        <v>68</v>
      </c>
      <c r="Q1244" s="319" t="s">
        <v>68</v>
      </c>
    </row>
    <row r="1245" spans="2:17" ht="16.2" thickBot="1" x14ac:dyDescent="0.35">
      <c r="B1245" s="187" t="s">
        <v>407</v>
      </c>
      <c r="C1245" s="316" t="s">
        <v>514</v>
      </c>
      <c r="D1245" s="317" t="s">
        <v>65</v>
      </c>
      <c r="E1245" s="317" t="s">
        <v>64</v>
      </c>
      <c r="F1245" s="318" t="s">
        <v>1762</v>
      </c>
      <c r="G1245" s="317" t="s">
        <v>65</v>
      </c>
      <c r="H1245" s="317" t="s">
        <v>65</v>
      </c>
      <c r="I1245" s="317" t="s">
        <v>66</v>
      </c>
      <c r="J1245" s="317" t="s">
        <v>66</v>
      </c>
      <c r="K1245" s="319">
        <v>0</v>
      </c>
      <c r="L1245" s="319">
        <v>0</v>
      </c>
      <c r="M1245" s="319">
        <v>0</v>
      </c>
      <c r="N1245" s="319">
        <v>3</v>
      </c>
      <c r="O1245" s="319">
        <v>3</v>
      </c>
      <c r="P1245" s="319" t="s">
        <v>68</v>
      </c>
      <c r="Q1245" s="319" t="s">
        <v>68</v>
      </c>
    </row>
    <row r="1246" spans="2:17" ht="16.2" thickBot="1" x14ac:dyDescent="0.35">
      <c r="B1246" s="187" t="s">
        <v>1397</v>
      </c>
      <c r="C1246" s="316" t="s">
        <v>545</v>
      </c>
      <c r="D1246" s="317" t="s">
        <v>64</v>
      </c>
      <c r="E1246" s="317" t="s">
        <v>65</v>
      </c>
      <c r="F1246" s="318" t="s">
        <v>3589</v>
      </c>
      <c r="G1246" s="317" t="s">
        <v>64</v>
      </c>
      <c r="H1246" s="317" t="s">
        <v>64</v>
      </c>
      <c r="I1246" s="317" t="s">
        <v>65</v>
      </c>
      <c r="J1246" s="317" t="s">
        <v>66</v>
      </c>
      <c r="K1246" s="319">
        <v>0</v>
      </c>
      <c r="L1246" s="319">
        <v>0</v>
      </c>
      <c r="M1246" s="319">
        <v>0</v>
      </c>
      <c r="N1246" s="319">
        <v>3</v>
      </c>
      <c r="O1246" s="319">
        <v>3</v>
      </c>
      <c r="P1246" s="319" t="s">
        <v>68</v>
      </c>
      <c r="Q1246" s="319" t="s">
        <v>68</v>
      </c>
    </row>
    <row r="1247" spans="2:17" ht="16.2" thickBot="1" x14ac:dyDescent="0.35">
      <c r="B1247" s="187" t="s">
        <v>89</v>
      </c>
      <c r="C1247" s="316" t="s">
        <v>514</v>
      </c>
      <c r="D1247" s="317" t="s">
        <v>64</v>
      </c>
      <c r="E1247" s="317" t="s">
        <v>65</v>
      </c>
      <c r="F1247" s="318" t="s">
        <v>3590</v>
      </c>
      <c r="G1247" s="317" t="s">
        <v>64</v>
      </c>
      <c r="H1247" s="317" t="s">
        <v>64</v>
      </c>
      <c r="I1247" s="317" t="s">
        <v>65</v>
      </c>
      <c r="J1247" s="317" t="s">
        <v>66</v>
      </c>
      <c r="K1247" s="319">
        <v>0</v>
      </c>
      <c r="L1247" s="319">
        <v>0</v>
      </c>
      <c r="M1247" s="319">
        <v>0</v>
      </c>
      <c r="N1247" s="319">
        <v>3</v>
      </c>
      <c r="O1247" s="319">
        <v>3</v>
      </c>
      <c r="P1247" s="319" t="s">
        <v>68</v>
      </c>
      <c r="Q1247" s="319" t="s">
        <v>68</v>
      </c>
    </row>
    <row r="1248" spans="2:17" ht="16.2" thickBot="1" x14ac:dyDescent="0.35">
      <c r="B1248" s="187" t="s">
        <v>1958</v>
      </c>
      <c r="C1248" s="316" t="s">
        <v>463</v>
      </c>
      <c r="D1248" s="317" t="s">
        <v>65</v>
      </c>
      <c r="E1248" s="317" t="s">
        <v>64</v>
      </c>
      <c r="F1248" s="318" t="s">
        <v>3591</v>
      </c>
      <c r="G1248" s="317" t="s">
        <v>64</v>
      </c>
      <c r="H1248" s="317" t="s">
        <v>64</v>
      </c>
      <c r="I1248" s="317" t="s">
        <v>65</v>
      </c>
      <c r="J1248" s="317" t="s">
        <v>66</v>
      </c>
      <c r="K1248" s="319">
        <v>0</v>
      </c>
      <c r="L1248" s="319">
        <v>0</v>
      </c>
      <c r="M1248" s="319">
        <v>0</v>
      </c>
      <c r="N1248" s="319">
        <v>3</v>
      </c>
      <c r="O1248" s="319">
        <v>3</v>
      </c>
      <c r="P1248" s="319" t="s">
        <v>68</v>
      </c>
      <c r="Q1248" s="319" t="s">
        <v>68</v>
      </c>
    </row>
    <row r="1249" spans="2:17" ht="16.2" thickBot="1" x14ac:dyDescent="0.35">
      <c r="B1249" s="187" t="s">
        <v>1634</v>
      </c>
      <c r="C1249" s="316" t="s">
        <v>304</v>
      </c>
      <c r="D1249" s="317" t="s">
        <v>65</v>
      </c>
      <c r="E1249" s="317" t="s">
        <v>64</v>
      </c>
      <c r="F1249" s="318" t="s">
        <v>3592</v>
      </c>
      <c r="G1249" s="317" t="s">
        <v>64</v>
      </c>
      <c r="H1249" s="317" t="s">
        <v>64</v>
      </c>
      <c r="I1249" s="317" t="s">
        <v>66</v>
      </c>
      <c r="J1249" s="317" t="s">
        <v>65</v>
      </c>
      <c r="K1249" s="319">
        <v>0</v>
      </c>
      <c r="L1249" s="319">
        <v>0</v>
      </c>
      <c r="M1249" s="319">
        <v>0</v>
      </c>
      <c r="N1249" s="319">
        <v>3</v>
      </c>
      <c r="O1249" s="319">
        <v>3</v>
      </c>
      <c r="P1249" s="319" t="s">
        <v>68</v>
      </c>
      <c r="Q1249" s="319" t="s">
        <v>68</v>
      </c>
    </row>
    <row r="1250" spans="2:17" ht="16.2" thickBot="1" x14ac:dyDescent="0.35">
      <c r="B1250" s="187" t="s">
        <v>350</v>
      </c>
      <c r="C1250" s="316" t="s">
        <v>1764</v>
      </c>
      <c r="D1250" s="317" t="s">
        <v>64</v>
      </c>
      <c r="E1250" s="317" t="s">
        <v>65</v>
      </c>
      <c r="F1250" s="318" t="s">
        <v>3593</v>
      </c>
      <c r="G1250" s="317" t="s">
        <v>64</v>
      </c>
      <c r="H1250" s="317" t="s">
        <v>64</v>
      </c>
      <c r="I1250" s="317" t="s">
        <v>66</v>
      </c>
      <c r="J1250" s="317" t="s">
        <v>65</v>
      </c>
      <c r="K1250" s="319">
        <v>0</v>
      </c>
      <c r="L1250" s="319">
        <v>0</v>
      </c>
      <c r="M1250" s="319">
        <v>0</v>
      </c>
      <c r="N1250" s="319">
        <v>3</v>
      </c>
      <c r="O1250" s="319">
        <v>3</v>
      </c>
      <c r="P1250" s="319" t="s">
        <v>68</v>
      </c>
      <c r="Q1250" s="319" t="s">
        <v>68</v>
      </c>
    </row>
    <row r="1251" spans="2:17" ht="16.2" thickBot="1" x14ac:dyDescent="0.35">
      <c r="B1251" s="187" t="s">
        <v>189</v>
      </c>
      <c r="C1251" s="316" t="s">
        <v>3594</v>
      </c>
      <c r="D1251" s="317" t="s">
        <v>64</v>
      </c>
      <c r="E1251" s="317" t="s">
        <v>65</v>
      </c>
      <c r="F1251" s="318" t="s">
        <v>3595</v>
      </c>
      <c r="G1251" s="317" t="s">
        <v>64</v>
      </c>
      <c r="H1251" s="317" t="s">
        <v>64</v>
      </c>
      <c r="I1251" s="317" t="s">
        <v>65</v>
      </c>
      <c r="J1251" s="317" t="s">
        <v>66</v>
      </c>
      <c r="K1251" s="319">
        <v>0</v>
      </c>
      <c r="L1251" s="319">
        <v>0</v>
      </c>
      <c r="M1251" s="319">
        <v>0</v>
      </c>
      <c r="N1251" s="319">
        <v>3</v>
      </c>
      <c r="O1251" s="319">
        <v>3</v>
      </c>
      <c r="P1251" s="319" t="s">
        <v>68</v>
      </c>
      <c r="Q1251" s="319" t="s">
        <v>68</v>
      </c>
    </row>
    <row r="1252" spans="2:17" ht="16.2" thickBot="1" x14ac:dyDescent="0.35">
      <c r="B1252" s="187" t="s">
        <v>3596</v>
      </c>
      <c r="C1252" s="316" t="s">
        <v>3458</v>
      </c>
      <c r="D1252" s="317" t="s">
        <v>65</v>
      </c>
      <c r="E1252" s="317" t="s">
        <v>64</v>
      </c>
      <c r="F1252" s="318" t="s">
        <v>1762</v>
      </c>
      <c r="G1252" s="317" t="s">
        <v>64</v>
      </c>
      <c r="H1252" s="317" t="s">
        <v>65</v>
      </c>
      <c r="I1252" s="317" t="s">
        <v>66</v>
      </c>
      <c r="J1252" s="317" t="s">
        <v>66</v>
      </c>
      <c r="K1252" s="319">
        <v>0</v>
      </c>
      <c r="L1252" s="319">
        <v>0</v>
      </c>
      <c r="M1252" s="319">
        <v>0</v>
      </c>
      <c r="N1252" s="319">
        <v>3</v>
      </c>
      <c r="O1252" s="319">
        <v>3</v>
      </c>
      <c r="P1252" s="319" t="s">
        <v>68</v>
      </c>
      <c r="Q1252" s="319" t="s">
        <v>68</v>
      </c>
    </row>
    <row r="1253" spans="2:17" ht="16.2" thickBot="1" x14ac:dyDescent="0.35">
      <c r="B1253" s="187" t="s">
        <v>3597</v>
      </c>
      <c r="C1253" s="316" t="s">
        <v>2039</v>
      </c>
      <c r="D1253" s="317" t="s">
        <v>64</v>
      </c>
      <c r="E1253" s="317" t="s">
        <v>65</v>
      </c>
      <c r="F1253" s="318" t="s">
        <v>1762</v>
      </c>
      <c r="G1253" s="317" t="s">
        <v>64</v>
      </c>
      <c r="H1253" s="317" t="s">
        <v>65</v>
      </c>
      <c r="I1253" s="317" t="s">
        <v>66</v>
      </c>
      <c r="J1253" s="317" t="s">
        <v>66</v>
      </c>
      <c r="K1253" s="319">
        <v>0</v>
      </c>
      <c r="L1253" s="319">
        <v>0</v>
      </c>
      <c r="M1253" s="319">
        <v>0</v>
      </c>
      <c r="N1253" s="319">
        <v>3</v>
      </c>
      <c r="O1253" s="319">
        <v>3</v>
      </c>
      <c r="P1253" s="319" t="s">
        <v>68</v>
      </c>
      <c r="Q1253" s="319" t="s">
        <v>68</v>
      </c>
    </row>
    <row r="1254" spans="2:17" ht="16.2" thickBot="1" x14ac:dyDescent="0.35">
      <c r="B1254" s="187" t="s">
        <v>3598</v>
      </c>
      <c r="C1254" s="316" t="s">
        <v>202</v>
      </c>
      <c r="D1254" s="317" t="s">
        <v>64</v>
      </c>
      <c r="E1254" s="317" t="s">
        <v>65</v>
      </c>
      <c r="F1254" s="318" t="s">
        <v>1762</v>
      </c>
      <c r="G1254" s="317" t="s">
        <v>64</v>
      </c>
      <c r="H1254" s="317" t="s">
        <v>65</v>
      </c>
      <c r="I1254" s="317" t="s">
        <v>66</v>
      </c>
      <c r="J1254" s="317" t="s">
        <v>66</v>
      </c>
      <c r="K1254" s="319">
        <v>0</v>
      </c>
      <c r="L1254" s="319">
        <v>0</v>
      </c>
      <c r="M1254" s="319">
        <v>0</v>
      </c>
      <c r="N1254" s="319">
        <v>3</v>
      </c>
      <c r="O1254" s="319">
        <v>3</v>
      </c>
      <c r="P1254" s="319" t="s">
        <v>68</v>
      </c>
      <c r="Q1254" s="319" t="s">
        <v>68</v>
      </c>
    </row>
    <row r="1255" spans="2:17" ht="16.2" thickBot="1" x14ac:dyDescent="0.35">
      <c r="B1255" s="187" t="s">
        <v>194</v>
      </c>
      <c r="C1255" s="316" t="s">
        <v>3599</v>
      </c>
      <c r="D1255" s="317" t="s">
        <v>65</v>
      </c>
      <c r="E1255" s="317" t="s">
        <v>64</v>
      </c>
      <c r="F1255" s="318" t="s">
        <v>1762</v>
      </c>
      <c r="G1255" s="317" t="s">
        <v>64</v>
      </c>
      <c r="H1255" s="317" t="s">
        <v>65</v>
      </c>
      <c r="I1255" s="317" t="s">
        <v>66</v>
      </c>
      <c r="J1255" s="317" t="s">
        <v>66</v>
      </c>
      <c r="K1255" s="319">
        <v>0</v>
      </c>
      <c r="L1255" s="319">
        <v>0</v>
      </c>
      <c r="M1255" s="319">
        <v>0</v>
      </c>
      <c r="N1255" s="319">
        <v>3</v>
      </c>
      <c r="O1255" s="319">
        <v>3</v>
      </c>
      <c r="P1255" s="319" t="s">
        <v>68</v>
      </c>
      <c r="Q1255" s="319" t="s">
        <v>68</v>
      </c>
    </row>
    <row r="1256" spans="2:17" ht="16.2" thickBot="1" x14ac:dyDescent="0.35">
      <c r="B1256" s="187" t="s">
        <v>3600</v>
      </c>
      <c r="C1256" s="316" t="s">
        <v>307</v>
      </c>
      <c r="D1256" s="317" t="s">
        <v>65</v>
      </c>
      <c r="E1256" s="317" t="s">
        <v>64</v>
      </c>
      <c r="F1256" s="318" t="s">
        <v>1762</v>
      </c>
      <c r="G1256" s="317" t="s">
        <v>64</v>
      </c>
      <c r="H1256" s="317" t="s">
        <v>65</v>
      </c>
      <c r="I1256" s="317" t="s">
        <v>66</v>
      </c>
      <c r="J1256" s="317" t="s">
        <v>66</v>
      </c>
      <c r="K1256" s="319">
        <v>0</v>
      </c>
      <c r="L1256" s="319">
        <v>0</v>
      </c>
      <c r="M1256" s="319">
        <v>0</v>
      </c>
      <c r="N1256" s="319">
        <v>3</v>
      </c>
      <c r="O1256" s="319">
        <v>3</v>
      </c>
      <c r="P1256" s="319" t="s">
        <v>68</v>
      </c>
      <c r="Q1256" s="319" t="s">
        <v>68</v>
      </c>
    </row>
    <row r="1257" spans="2:17" ht="16.2" thickBot="1" x14ac:dyDescent="0.35">
      <c r="B1257" s="187" t="s">
        <v>3601</v>
      </c>
      <c r="C1257" s="316" t="s">
        <v>202</v>
      </c>
      <c r="D1257" s="317" t="s">
        <v>65</v>
      </c>
      <c r="E1257" s="317" t="s">
        <v>64</v>
      </c>
      <c r="F1257" s="318" t="s">
        <v>1762</v>
      </c>
      <c r="G1257" s="317" t="s">
        <v>64</v>
      </c>
      <c r="H1257" s="317" t="s">
        <v>65</v>
      </c>
      <c r="I1257" s="317" t="s">
        <v>66</v>
      </c>
      <c r="J1257" s="317" t="s">
        <v>66</v>
      </c>
      <c r="K1257" s="319">
        <v>0</v>
      </c>
      <c r="L1257" s="319">
        <v>0</v>
      </c>
      <c r="M1257" s="319">
        <v>0</v>
      </c>
      <c r="N1257" s="319">
        <v>3</v>
      </c>
      <c r="O1257" s="319">
        <v>3</v>
      </c>
      <c r="P1257" s="319" t="s">
        <v>68</v>
      </c>
      <c r="Q1257" s="319" t="s">
        <v>68</v>
      </c>
    </row>
    <row r="1258" spans="2:17" ht="16.2" thickBot="1" x14ac:dyDescent="0.35">
      <c r="B1258" s="187" t="s">
        <v>407</v>
      </c>
      <c r="C1258" s="316" t="s">
        <v>188</v>
      </c>
      <c r="D1258" s="317" t="s">
        <v>64</v>
      </c>
      <c r="E1258" s="317" t="s">
        <v>65</v>
      </c>
      <c r="F1258" s="318" t="s">
        <v>1762</v>
      </c>
      <c r="G1258" s="317" t="s">
        <v>64</v>
      </c>
      <c r="H1258" s="317" t="s">
        <v>65</v>
      </c>
      <c r="I1258" s="317" t="s">
        <v>66</v>
      </c>
      <c r="J1258" s="317" t="s">
        <v>66</v>
      </c>
      <c r="K1258" s="319">
        <v>0</v>
      </c>
      <c r="L1258" s="319">
        <v>0</v>
      </c>
      <c r="M1258" s="319">
        <v>0</v>
      </c>
      <c r="N1258" s="319">
        <v>3</v>
      </c>
      <c r="O1258" s="319">
        <v>3</v>
      </c>
      <c r="P1258" s="319" t="s">
        <v>68</v>
      </c>
      <c r="Q1258" s="319" t="s">
        <v>68</v>
      </c>
    </row>
    <row r="1259" spans="2:17" ht="16.2" thickBot="1" x14ac:dyDescent="0.35">
      <c r="B1259" s="187" t="s">
        <v>3602</v>
      </c>
      <c r="C1259" s="316" t="s">
        <v>3603</v>
      </c>
      <c r="D1259" s="317" t="s">
        <v>65</v>
      </c>
      <c r="E1259" s="317" t="s">
        <v>64</v>
      </c>
      <c r="F1259" s="318" t="s">
        <v>1762</v>
      </c>
      <c r="G1259" s="317" t="s">
        <v>64</v>
      </c>
      <c r="H1259" s="317" t="s">
        <v>65</v>
      </c>
      <c r="I1259" s="317" t="s">
        <v>66</v>
      </c>
      <c r="J1259" s="317" t="s">
        <v>66</v>
      </c>
      <c r="K1259" s="319">
        <v>0</v>
      </c>
      <c r="L1259" s="319">
        <v>0</v>
      </c>
      <c r="M1259" s="319">
        <v>0</v>
      </c>
      <c r="N1259" s="319">
        <v>3</v>
      </c>
      <c r="O1259" s="319">
        <v>3</v>
      </c>
      <c r="P1259" s="319" t="s">
        <v>68</v>
      </c>
      <c r="Q1259" s="319" t="s">
        <v>68</v>
      </c>
    </row>
    <row r="1260" spans="2:17" ht="16.2" thickBot="1" x14ac:dyDescent="0.35">
      <c r="B1260" s="187" t="s">
        <v>3604</v>
      </c>
      <c r="C1260" s="316" t="s">
        <v>198</v>
      </c>
      <c r="D1260" s="317" t="s">
        <v>65</v>
      </c>
      <c r="E1260" s="317" t="s">
        <v>64</v>
      </c>
      <c r="F1260" s="318" t="s">
        <v>1762</v>
      </c>
      <c r="G1260" s="317" t="s">
        <v>64</v>
      </c>
      <c r="H1260" s="317" t="s">
        <v>65</v>
      </c>
      <c r="I1260" s="317" t="s">
        <v>66</v>
      </c>
      <c r="J1260" s="317" t="s">
        <v>66</v>
      </c>
      <c r="K1260" s="319">
        <v>5</v>
      </c>
      <c r="L1260" s="319">
        <v>0</v>
      </c>
      <c r="M1260" s="319">
        <v>0</v>
      </c>
      <c r="N1260" s="319">
        <v>0</v>
      </c>
      <c r="O1260" s="319">
        <v>5</v>
      </c>
      <c r="P1260" s="319" t="s">
        <v>68</v>
      </c>
      <c r="Q1260" s="319" t="s">
        <v>68</v>
      </c>
    </row>
    <row r="1261" spans="2:17" ht="16.2" thickBot="1" x14ac:dyDescent="0.35">
      <c r="B1261" s="187" t="s">
        <v>193</v>
      </c>
      <c r="C1261" s="316" t="s">
        <v>3605</v>
      </c>
      <c r="D1261" s="317" t="s">
        <v>65</v>
      </c>
      <c r="E1261" s="317" t="s">
        <v>64</v>
      </c>
      <c r="F1261" s="318" t="s">
        <v>3606</v>
      </c>
      <c r="G1261" s="317" t="s">
        <v>64</v>
      </c>
      <c r="H1261" s="317" t="s">
        <v>64</v>
      </c>
      <c r="I1261" s="317" t="s">
        <v>66</v>
      </c>
      <c r="J1261" s="317" t="s">
        <v>65</v>
      </c>
      <c r="K1261" s="319">
        <v>0</v>
      </c>
      <c r="L1261" s="319">
        <v>0</v>
      </c>
      <c r="M1261" s="319">
        <v>0</v>
      </c>
      <c r="N1261" s="319">
        <v>3</v>
      </c>
      <c r="O1261" s="319">
        <v>3</v>
      </c>
      <c r="P1261" s="319" t="s">
        <v>68</v>
      </c>
      <c r="Q1261" s="319" t="s">
        <v>68</v>
      </c>
    </row>
    <row r="1262" spans="2:17" ht="16.2" thickBot="1" x14ac:dyDescent="0.35">
      <c r="B1262" s="187" t="s">
        <v>484</v>
      </c>
      <c r="C1262" s="316" t="s">
        <v>3607</v>
      </c>
      <c r="D1262" s="317" t="s">
        <v>65</v>
      </c>
      <c r="E1262" s="317" t="s">
        <v>64</v>
      </c>
      <c r="F1262" s="318" t="s">
        <v>3608</v>
      </c>
      <c r="G1262" s="317" t="s">
        <v>64</v>
      </c>
      <c r="H1262" s="317" t="s">
        <v>64</v>
      </c>
      <c r="I1262" s="317" t="s">
        <v>66</v>
      </c>
      <c r="J1262" s="317" t="s">
        <v>65</v>
      </c>
      <c r="K1262" s="319">
        <v>0</v>
      </c>
      <c r="L1262" s="319">
        <v>0</v>
      </c>
      <c r="M1262" s="319">
        <v>0</v>
      </c>
      <c r="N1262" s="319">
        <v>3</v>
      </c>
      <c r="O1262" s="319">
        <v>3</v>
      </c>
      <c r="P1262" s="319" t="s">
        <v>68</v>
      </c>
      <c r="Q1262" s="319" t="s">
        <v>68</v>
      </c>
    </row>
    <row r="1263" spans="2:17" ht="16.2" thickBot="1" x14ac:dyDescent="0.35">
      <c r="B1263" s="187" t="s">
        <v>1793</v>
      </c>
      <c r="C1263" s="316" t="s">
        <v>192</v>
      </c>
      <c r="D1263" s="317" t="s">
        <v>65</v>
      </c>
      <c r="E1263" s="317" t="s">
        <v>64</v>
      </c>
      <c r="F1263" s="318" t="s">
        <v>3609</v>
      </c>
      <c r="G1263" s="317" t="s">
        <v>64</v>
      </c>
      <c r="H1263" s="317" t="s">
        <v>64</v>
      </c>
      <c r="I1263" s="317" t="s">
        <v>65</v>
      </c>
      <c r="J1263" s="317" t="s">
        <v>66</v>
      </c>
      <c r="K1263" s="319">
        <v>0</v>
      </c>
      <c r="L1263" s="319">
        <v>0</v>
      </c>
      <c r="M1263" s="319">
        <v>0</v>
      </c>
      <c r="N1263" s="319">
        <v>3</v>
      </c>
      <c r="O1263" s="319">
        <v>3</v>
      </c>
      <c r="P1263" s="319" t="s">
        <v>68</v>
      </c>
      <c r="Q1263" s="319" t="s">
        <v>68</v>
      </c>
    </row>
    <row r="1264" spans="2:17" ht="16.2" thickBot="1" x14ac:dyDescent="0.35">
      <c r="B1264" s="187" t="s">
        <v>3610</v>
      </c>
      <c r="C1264" s="316" t="s">
        <v>3611</v>
      </c>
      <c r="D1264" s="317" t="s">
        <v>65</v>
      </c>
      <c r="E1264" s="317" t="s">
        <v>64</v>
      </c>
      <c r="F1264" s="318" t="s">
        <v>3612</v>
      </c>
      <c r="G1264" s="317" t="s">
        <v>64</v>
      </c>
      <c r="H1264" s="317" t="s">
        <v>64</v>
      </c>
      <c r="I1264" s="317" t="s">
        <v>65</v>
      </c>
      <c r="J1264" s="317" t="s">
        <v>66</v>
      </c>
      <c r="K1264" s="319">
        <v>0</v>
      </c>
      <c r="L1264" s="319">
        <v>0</v>
      </c>
      <c r="M1264" s="319">
        <v>0</v>
      </c>
      <c r="N1264" s="319">
        <v>3</v>
      </c>
      <c r="O1264" s="319">
        <v>3</v>
      </c>
      <c r="P1264" s="319" t="s">
        <v>68</v>
      </c>
      <c r="Q1264" s="319" t="s">
        <v>68</v>
      </c>
    </row>
    <row r="1265" spans="2:17" ht="16.2" thickBot="1" x14ac:dyDescent="0.35">
      <c r="B1265" s="187" t="s">
        <v>3613</v>
      </c>
      <c r="C1265" s="316" t="s">
        <v>2021</v>
      </c>
      <c r="D1265" s="317" t="s">
        <v>65</v>
      </c>
      <c r="E1265" s="317" t="s">
        <v>64</v>
      </c>
      <c r="F1265" s="318" t="s">
        <v>1762</v>
      </c>
      <c r="G1265" s="317" t="s">
        <v>64</v>
      </c>
      <c r="H1265" s="317" t="s">
        <v>65</v>
      </c>
      <c r="I1265" s="317" t="s">
        <v>66</v>
      </c>
      <c r="J1265" s="317" t="s">
        <v>66</v>
      </c>
      <c r="K1265" s="319">
        <v>0</v>
      </c>
      <c r="L1265" s="319">
        <v>0</v>
      </c>
      <c r="M1265" s="319">
        <v>0</v>
      </c>
      <c r="N1265" s="319">
        <v>3</v>
      </c>
      <c r="O1265" s="319">
        <v>3</v>
      </c>
      <c r="P1265" s="319" t="s">
        <v>68</v>
      </c>
      <c r="Q1265" s="319" t="s">
        <v>68</v>
      </c>
    </row>
    <row r="1266" spans="2:17" ht="16.2" thickBot="1" x14ac:dyDescent="0.35">
      <c r="B1266" s="187" t="s">
        <v>113</v>
      </c>
      <c r="C1266" s="316" t="s">
        <v>516</v>
      </c>
      <c r="D1266" s="317" t="s">
        <v>64</v>
      </c>
      <c r="E1266" s="317" t="s">
        <v>65</v>
      </c>
      <c r="F1266" s="318" t="s">
        <v>3614</v>
      </c>
      <c r="G1266" s="317" t="s">
        <v>64</v>
      </c>
      <c r="H1266" s="317" t="s">
        <v>64</v>
      </c>
      <c r="I1266" s="317" t="s">
        <v>65</v>
      </c>
      <c r="J1266" s="317" t="s">
        <v>66</v>
      </c>
      <c r="K1266" s="319">
        <v>0</v>
      </c>
      <c r="L1266" s="319">
        <v>0</v>
      </c>
      <c r="M1266" s="319">
        <v>0</v>
      </c>
      <c r="N1266" s="319">
        <v>3</v>
      </c>
      <c r="O1266" s="319">
        <v>3</v>
      </c>
      <c r="P1266" s="319" t="s">
        <v>68</v>
      </c>
      <c r="Q1266" s="319" t="s">
        <v>68</v>
      </c>
    </row>
    <row r="1267" spans="2:17" ht="16.2" thickBot="1" x14ac:dyDescent="0.35">
      <c r="B1267" s="187" t="s">
        <v>154</v>
      </c>
      <c r="C1267" s="316" t="s">
        <v>155</v>
      </c>
      <c r="D1267" s="317" t="s">
        <v>64</v>
      </c>
      <c r="E1267" s="317" t="s">
        <v>65</v>
      </c>
      <c r="F1267" s="318" t="s">
        <v>156</v>
      </c>
      <c r="G1267" s="317" t="s">
        <v>65</v>
      </c>
      <c r="H1267" s="317" t="s">
        <v>65</v>
      </c>
      <c r="I1267" s="317" t="s">
        <v>66</v>
      </c>
      <c r="J1267" s="317" t="s">
        <v>66</v>
      </c>
      <c r="K1267" s="319">
        <v>0</v>
      </c>
      <c r="L1267" s="319">
        <v>0</v>
      </c>
      <c r="M1267" s="319">
        <v>0</v>
      </c>
      <c r="N1267" s="319">
        <v>3</v>
      </c>
      <c r="O1267" s="319">
        <v>3</v>
      </c>
      <c r="P1267" s="319" t="s">
        <v>68</v>
      </c>
      <c r="Q1267" s="319" t="s">
        <v>68</v>
      </c>
    </row>
    <row r="1268" spans="2:17" ht="16.2" thickBot="1" x14ac:dyDescent="0.35">
      <c r="B1268" s="187" t="s">
        <v>157</v>
      </c>
      <c r="C1268" s="316" t="s">
        <v>158</v>
      </c>
      <c r="D1268" s="317" t="s">
        <v>65</v>
      </c>
      <c r="E1268" s="317" t="s">
        <v>64</v>
      </c>
      <c r="F1268" s="318" t="s">
        <v>156</v>
      </c>
      <c r="G1268" s="317" t="s">
        <v>64</v>
      </c>
      <c r="H1268" s="317" t="s">
        <v>65</v>
      </c>
      <c r="I1268" s="317" t="s">
        <v>66</v>
      </c>
      <c r="J1268" s="317" t="s">
        <v>66</v>
      </c>
      <c r="K1268" s="319">
        <v>0</v>
      </c>
      <c r="L1268" s="319">
        <v>0</v>
      </c>
      <c r="M1268" s="319">
        <v>0</v>
      </c>
      <c r="N1268" s="319">
        <v>3</v>
      </c>
      <c r="O1268" s="319">
        <v>3</v>
      </c>
      <c r="P1268" s="319" t="s">
        <v>68</v>
      </c>
      <c r="Q1268" s="319" t="s">
        <v>68</v>
      </c>
    </row>
    <row r="1269" spans="2:17" ht="16.2" thickBot="1" x14ac:dyDescent="0.35">
      <c r="B1269" s="187" t="s">
        <v>159</v>
      </c>
      <c r="C1269" s="316" t="s">
        <v>160</v>
      </c>
      <c r="D1269" s="317" t="s">
        <v>64</v>
      </c>
      <c r="E1269" s="317" t="s">
        <v>65</v>
      </c>
      <c r="F1269" s="318" t="s">
        <v>156</v>
      </c>
      <c r="G1269" s="317" t="s">
        <v>65</v>
      </c>
      <c r="H1269" s="317" t="s">
        <v>64</v>
      </c>
      <c r="I1269" s="317" t="s">
        <v>66</v>
      </c>
      <c r="J1269" s="317" t="s">
        <v>66</v>
      </c>
      <c r="K1269" s="319">
        <v>0</v>
      </c>
      <c r="L1269" s="319">
        <v>0</v>
      </c>
      <c r="M1269" s="319">
        <v>0</v>
      </c>
      <c r="N1269" s="319">
        <v>3</v>
      </c>
      <c r="O1269" s="319">
        <v>3</v>
      </c>
      <c r="P1269" s="319" t="s">
        <v>68</v>
      </c>
      <c r="Q1269" s="319" t="s">
        <v>68</v>
      </c>
    </row>
    <row r="1270" spans="2:17" ht="16.2" thickBot="1" x14ac:dyDescent="0.35">
      <c r="B1270" s="187" t="s">
        <v>161</v>
      </c>
      <c r="C1270" s="316" t="s">
        <v>162</v>
      </c>
      <c r="D1270" s="317" t="s">
        <v>65</v>
      </c>
      <c r="E1270" s="317" t="s">
        <v>64</v>
      </c>
      <c r="F1270" s="318" t="s">
        <v>156</v>
      </c>
      <c r="G1270" s="317" t="s">
        <v>64</v>
      </c>
      <c r="H1270" s="317" t="s">
        <v>65</v>
      </c>
      <c r="I1270" s="317" t="s">
        <v>66</v>
      </c>
      <c r="J1270" s="317" t="s">
        <v>66</v>
      </c>
      <c r="K1270" s="319">
        <v>0</v>
      </c>
      <c r="L1270" s="319">
        <v>0</v>
      </c>
      <c r="M1270" s="319">
        <v>0</v>
      </c>
      <c r="N1270" s="319">
        <v>3</v>
      </c>
      <c r="O1270" s="319">
        <v>3</v>
      </c>
      <c r="P1270" s="319" t="s">
        <v>68</v>
      </c>
      <c r="Q1270" s="319" t="s">
        <v>68</v>
      </c>
    </row>
    <row r="1271" spans="2:17" ht="16.2" thickBot="1" x14ac:dyDescent="0.35">
      <c r="B1271" s="187" t="s">
        <v>125</v>
      </c>
      <c r="C1271" s="316" t="s">
        <v>163</v>
      </c>
      <c r="D1271" s="317" t="s">
        <v>64</v>
      </c>
      <c r="E1271" s="317" t="s">
        <v>65</v>
      </c>
      <c r="F1271" s="318" t="s">
        <v>156</v>
      </c>
      <c r="G1271" s="317" t="s">
        <v>64</v>
      </c>
      <c r="H1271" s="317" t="s">
        <v>65</v>
      </c>
      <c r="I1271" s="317" t="s">
        <v>66</v>
      </c>
      <c r="J1271" s="317" t="s">
        <v>66</v>
      </c>
      <c r="K1271" s="319">
        <v>0</v>
      </c>
      <c r="L1271" s="319">
        <v>0</v>
      </c>
      <c r="M1271" s="319">
        <v>0</v>
      </c>
      <c r="N1271" s="319">
        <v>3</v>
      </c>
      <c r="O1271" s="319">
        <v>3</v>
      </c>
      <c r="P1271" s="319" t="s">
        <v>68</v>
      </c>
      <c r="Q1271" s="319" t="s">
        <v>68</v>
      </c>
    </row>
    <row r="1272" spans="2:17" ht="16.2" thickBot="1" x14ac:dyDescent="0.35">
      <c r="B1272" s="187" t="s">
        <v>164</v>
      </c>
      <c r="C1272" s="316" t="s">
        <v>165</v>
      </c>
      <c r="D1272" s="317" t="s">
        <v>64</v>
      </c>
      <c r="E1272" s="317" t="s">
        <v>65</v>
      </c>
      <c r="F1272" s="318" t="s">
        <v>156</v>
      </c>
      <c r="G1272" s="317" t="s">
        <v>64</v>
      </c>
      <c r="H1272" s="317" t="s">
        <v>65</v>
      </c>
      <c r="I1272" s="317" t="s">
        <v>66</v>
      </c>
      <c r="J1272" s="317" t="s">
        <v>66</v>
      </c>
      <c r="K1272" s="319">
        <v>0</v>
      </c>
      <c r="L1272" s="319">
        <v>0</v>
      </c>
      <c r="M1272" s="319">
        <v>0</v>
      </c>
      <c r="N1272" s="319">
        <v>3</v>
      </c>
      <c r="O1272" s="319">
        <v>3</v>
      </c>
      <c r="P1272" s="319" t="s">
        <v>68</v>
      </c>
      <c r="Q1272" s="319" t="s">
        <v>68</v>
      </c>
    </row>
    <row r="1273" spans="2:17" ht="16.2" thickBot="1" x14ac:dyDescent="0.35">
      <c r="B1273" s="187" t="s">
        <v>166</v>
      </c>
      <c r="C1273" s="316" t="s">
        <v>167</v>
      </c>
      <c r="D1273" s="317" t="s">
        <v>65</v>
      </c>
      <c r="E1273" s="317" t="s">
        <v>64</v>
      </c>
      <c r="F1273" s="318" t="s">
        <v>156</v>
      </c>
      <c r="G1273" s="317" t="s">
        <v>64</v>
      </c>
      <c r="H1273" s="317" t="s">
        <v>64</v>
      </c>
      <c r="I1273" s="317" t="s">
        <v>66</v>
      </c>
      <c r="J1273" s="317" t="s">
        <v>66</v>
      </c>
      <c r="K1273" s="319">
        <v>0</v>
      </c>
      <c r="L1273" s="319">
        <v>0</v>
      </c>
      <c r="M1273" s="319">
        <v>0</v>
      </c>
      <c r="N1273" s="319">
        <v>3</v>
      </c>
      <c r="O1273" s="319">
        <v>3</v>
      </c>
      <c r="P1273" s="319" t="s">
        <v>68</v>
      </c>
      <c r="Q1273" s="319" t="s">
        <v>68</v>
      </c>
    </row>
    <row r="1274" spans="2:17" ht="16.2" thickBot="1" x14ac:dyDescent="0.35">
      <c r="B1274" s="187" t="s">
        <v>168</v>
      </c>
      <c r="C1274" s="316" t="s">
        <v>169</v>
      </c>
      <c r="D1274" s="317" t="s">
        <v>65</v>
      </c>
      <c r="E1274" s="317" t="s">
        <v>64</v>
      </c>
      <c r="F1274" s="318" t="s">
        <v>156</v>
      </c>
      <c r="G1274" s="317" t="s">
        <v>64</v>
      </c>
      <c r="H1274" s="317" t="s">
        <v>64</v>
      </c>
      <c r="I1274" s="317" t="s">
        <v>66</v>
      </c>
      <c r="J1274" s="317" t="s">
        <v>66</v>
      </c>
      <c r="K1274" s="319">
        <v>0</v>
      </c>
      <c r="L1274" s="319">
        <v>0</v>
      </c>
      <c r="M1274" s="319">
        <v>0</v>
      </c>
      <c r="N1274" s="319">
        <v>3</v>
      </c>
      <c r="O1274" s="319">
        <v>3</v>
      </c>
      <c r="P1274" s="319" t="s">
        <v>68</v>
      </c>
      <c r="Q1274" s="319" t="s">
        <v>68</v>
      </c>
    </row>
    <row r="1275" spans="2:17" ht="16.2" thickBot="1" x14ac:dyDescent="0.35">
      <c r="B1275" s="187" t="s">
        <v>170</v>
      </c>
      <c r="C1275" s="316" t="s">
        <v>171</v>
      </c>
      <c r="D1275" s="317" t="s">
        <v>64</v>
      </c>
      <c r="E1275" s="317" t="s">
        <v>65</v>
      </c>
      <c r="F1275" s="318">
        <v>25176774500101</v>
      </c>
      <c r="G1275" s="317" t="s">
        <v>64</v>
      </c>
      <c r="H1275" s="317" t="s">
        <v>64</v>
      </c>
      <c r="I1275" s="317" t="s">
        <v>65</v>
      </c>
      <c r="J1275" s="317" t="s">
        <v>66</v>
      </c>
      <c r="K1275" s="319">
        <v>0</v>
      </c>
      <c r="L1275" s="319">
        <v>0</v>
      </c>
      <c r="M1275" s="319">
        <v>0</v>
      </c>
      <c r="N1275" s="319">
        <v>3</v>
      </c>
      <c r="O1275" s="319">
        <v>3</v>
      </c>
      <c r="P1275" s="319" t="s">
        <v>68</v>
      </c>
      <c r="Q1275" s="319" t="s">
        <v>68</v>
      </c>
    </row>
    <row r="1276" spans="2:17" ht="16.2" thickBot="1" x14ac:dyDescent="0.35">
      <c r="B1276" s="187" t="s">
        <v>172</v>
      </c>
      <c r="C1276" s="316" t="s">
        <v>173</v>
      </c>
      <c r="D1276" s="317" t="s">
        <v>64</v>
      </c>
      <c r="E1276" s="317" t="s">
        <v>65</v>
      </c>
      <c r="F1276" s="318" t="s">
        <v>156</v>
      </c>
      <c r="G1276" s="317" t="s">
        <v>65</v>
      </c>
      <c r="H1276" s="317" t="s">
        <v>64</v>
      </c>
      <c r="I1276" s="317" t="s">
        <v>66</v>
      </c>
      <c r="J1276" s="317" t="s">
        <v>66</v>
      </c>
      <c r="K1276" s="319">
        <v>0</v>
      </c>
      <c r="L1276" s="319">
        <v>0</v>
      </c>
      <c r="M1276" s="319">
        <v>0</v>
      </c>
      <c r="N1276" s="319">
        <v>3</v>
      </c>
      <c r="O1276" s="319">
        <v>3</v>
      </c>
      <c r="P1276" s="319" t="s">
        <v>68</v>
      </c>
      <c r="Q1276" s="319" t="s">
        <v>68</v>
      </c>
    </row>
    <row r="1277" spans="2:17" ht="16.2" thickBot="1" x14ac:dyDescent="0.35">
      <c r="B1277" s="187" t="s">
        <v>174</v>
      </c>
      <c r="C1277" s="316" t="s">
        <v>175</v>
      </c>
      <c r="D1277" s="317" t="s">
        <v>64</v>
      </c>
      <c r="E1277" s="317" t="s">
        <v>65</v>
      </c>
      <c r="F1277" s="318" t="s">
        <v>156</v>
      </c>
      <c r="G1277" s="317" t="s">
        <v>65</v>
      </c>
      <c r="H1277" s="317" t="s">
        <v>64</v>
      </c>
      <c r="I1277" s="317" t="s">
        <v>66</v>
      </c>
      <c r="J1277" s="317" t="s">
        <v>66</v>
      </c>
      <c r="K1277" s="319">
        <v>0</v>
      </c>
      <c r="L1277" s="319">
        <v>0</v>
      </c>
      <c r="M1277" s="319">
        <v>0</v>
      </c>
      <c r="N1277" s="319">
        <v>3</v>
      </c>
      <c r="O1277" s="319">
        <v>3</v>
      </c>
      <c r="P1277" s="319" t="s">
        <v>68</v>
      </c>
      <c r="Q1277" s="319" t="s">
        <v>68</v>
      </c>
    </row>
    <row r="1278" spans="2:17" ht="16.2" thickBot="1" x14ac:dyDescent="0.35">
      <c r="B1278" s="187" t="s">
        <v>176</v>
      </c>
      <c r="C1278" s="316" t="s">
        <v>175</v>
      </c>
      <c r="D1278" s="317" t="s">
        <v>64</v>
      </c>
      <c r="E1278" s="317" t="s">
        <v>65</v>
      </c>
      <c r="F1278" s="318" t="s">
        <v>156</v>
      </c>
      <c r="G1278" s="317" t="s">
        <v>65</v>
      </c>
      <c r="H1278" s="317" t="s">
        <v>64</v>
      </c>
      <c r="I1278" s="317" t="s">
        <v>66</v>
      </c>
      <c r="J1278" s="317" t="s">
        <v>66</v>
      </c>
      <c r="K1278" s="319">
        <v>0</v>
      </c>
      <c r="L1278" s="319">
        <v>0</v>
      </c>
      <c r="M1278" s="319">
        <v>0</v>
      </c>
      <c r="N1278" s="319">
        <v>3</v>
      </c>
      <c r="O1278" s="319">
        <v>3</v>
      </c>
      <c r="P1278" s="319" t="s">
        <v>68</v>
      </c>
      <c r="Q1278" s="319" t="s">
        <v>68</v>
      </c>
    </row>
    <row r="1279" spans="2:17" ht="16.2" thickBot="1" x14ac:dyDescent="0.35">
      <c r="B1279" s="187" t="s">
        <v>176</v>
      </c>
      <c r="C1279" s="316" t="s">
        <v>175</v>
      </c>
      <c r="D1279" s="317" t="s">
        <v>64</v>
      </c>
      <c r="E1279" s="317" t="s">
        <v>65</v>
      </c>
      <c r="F1279" s="318" t="s">
        <v>156</v>
      </c>
      <c r="G1279" s="317" t="s">
        <v>65</v>
      </c>
      <c r="H1279" s="317" t="s">
        <v>64</v>
      </c>
      <c r="I1279" s="317" t="s">
        <v>66</v>
      </c>
      <c r="J1279" s="317" t="s">
        <v>66</v>
      </c>
      <c r="K1279" s="319">
        <v>0</v>
      </c>
      <c r="L1279" s="319">
        <v>0</v>
      </c>
      <c r="M1279" s="319">
        <v>0</v>
      </c>
      <c r="N1279" s="319">
        <v>3</v>
      </c>
      <c r="O1279" s="319">
        <v>3</v>
      </c>
      <c r="P1279" s="319" t="s">
        <v>68</v>
      </c>
      <c r="Q1279" s="319" t="s">
        <v>68</v>
      </c>
    </row>
    <row r="1280" spans="2:17" ht="16.2" thickBot="1" x14ac:dyDescent="0.35">
      <c r="B1280" s="187" t="s">
        <v>177</v>
      </c>
      <c r="C1280" s="316" t="s">
        <v>178</v>
      </c>
      <c r="D1280" s="317" t="s">
        <v>64</v>
      </c>
      <c r="E1280" s="317" t="s">
        <v>65</v>
      </c>
      <c r="F1280" s="318" t="s">
        <v>156</v>
      </c>
      <c r="G1280" s="317" t="s">
        <v>64</v>
      </c>
      <c r="H1280" s="317" t="s">
        <v>65</v>
      </c>
      <c r="I1280" s="317" t="s">
        <v>66</v>
      </c>
      <c r="J1280" s="317" t="s">
        <v>66</v>
      </c>
      <c r="K1280" s="319">
        <v>0</v>
      </c>
      <c r="L1280" s="319">
        <v>0</v>
      </c>
      <c r="M1280" s="319">
        <v>0</v>
      </c>
      <c r="N1280" s="319">
        <v>3</v>
      </c>
      <c r="O1280" s="319">
        <v>3</v>
      </c>
      <c r="P1280" s="319" t="s">
        <v>68</v>
      </c>
      <c r="Q1280" s="319" t="s">
        <v>68</v>
      </c>
    </row>
    <row r="1281" spans="2:17" ht="16.2" thickBot="1" x14ac:dyDescent="0.35">
      <c r="B1281" s="187" t="s">
        <v>179</v>
      </c>
      <c r="C1281" s="316" t="s">
        <v>180</v>
      </c>
      <c r="D1281" s="317" t="s">
        <v>64</v>
      </c>
      <c r="E1281" s="317" t="s">
        <v>65</v>
      </c>
      <c r="F1281" s="318" t="s">
        <v>3726</v>
      </c>
      <c r="G1281" s="317" t="s">
        <v>65</v>
      </c>
      <c r="H1281" s="317" t="s">
        <v>64</v>
      </c>
      <c r="I1281" s="317" t="s">
        <v>66</v>
      </c>
      <c r="J1281" s="317" t="s">
        <v>66</v>
      </c>
      <c r="K1281" s="319">
        <v>0</v>
      </c>
      <c r="L1281" s="319">
        <v>0</v>
      </c>
      <c r="M1281" s="319">
        <v>0</v>
      </c>
      <c r="N1281" s="319">
        <v>3</v>
      </c>
      <c r="O1281" s="319">
        <v>3</v>
      </c>
      <c r="P1281" s="319" t="s">
        <v>68</v>
      </c>
      <c r="Q1281" s="319" t="s">
        <v>68</v>
      </c>
    </row>
    <row r="1282" spans="2:17" ht="16.2" thickBot="1" x14ac:dyDescent="0.35">
      <c r="B1282" s="187" t="s">
        <v>1487</v>
      </c>
      <c r="C1282" s="316" t="s">
        <v>1653</v>
      </c>
      <c r="D1282" s="317" t="s">
        <v>64</v>
      </c>
      <c r="E1282" s="317" t="s">
        <v>64</v>
      </c>
      <c r="F1282" s="318" t="s">
        <v>156</v>
      </c>
      <c r="G1282" s="317" t="s">
        <v>64</v>
      </c>
      <c r="H1282" s="317" t="s">
        <v>65</v>
      </c>
      <c r="I1282" s="317" t="s">
        <v>66</v>
      </c>
      <c r="J1282" s="317" t="s">
        <v>66</v>
      </c>
      <c r="K1282" s="319">
        <v>0</v>
      </c>
      <c r="L1282" s="319">
        <v>0</v>
      </c>
      <c r="M1282" s="319">
        <v>0</v>
      </c>
      <c r="N1282" s="319" t="s">
        <v>67</v>
      </c>
      <c r="O1282" s="319">
        <v>0</v>
      </c>
      <c r="P1282" s="319" t="s">
        <v>68</v>
      </c>
      <c r="Q1282" s="319" t="s">
        <v>68</v>
      </c>
    </row>
    <row r="1283" spans="2:17" ht="16.2" thickBot="1" x14ac:dyDescent="0.35">
      <c r="B1283" s="187" t="s">
        <v>199</v>
      </c>
      <c r="C1283" s="316" t="s">
        <v>3727</v>
      </c>
      <c r="D1283" s="317" t="s">
        <v>64</v>
      </c>
      <c r="E1283" s="317" t="s">
        <v>64</v>
      </c>
      <c r="F1283" s="318" t="s">
        <v>156</v>
      </c>
      <c r="G1283" s="317" t="s">
        <v>64</v>
      </c>
      <c r="H1283" s="317" t="s">
        <v>65</v>
      </c>
      <c r="I1283" s="317" t="s">
        <v>66</v>
      </c>
      <c r="J1283" s="317" t="s">
        <v>66</v>
      </c>
      <c r="K1283" s="319">
        <v>0</v>
      </c>
      <c r="L1283" s="319">
        <v>0</v>
      </c>
      <c r="M1283" s="319">
        <v>0</v>
      </c>
      <c r="N1283" s="319" t="s">
        <v>67</v>
      </c>
      <c r="O1283" s="319">
        <v>0</v>
      </c>
      <c r="P1283" s="319" t="s">
        <v>68</v>
      </c>
      <c r="Q1283" s="319" t="s">
        <v>68</v>
      </c>
    </row>
    <row r="1284" spans="2:17" ht="16.2" thickBot="1" x14ac:dyDescent="0.35">
      <c r="B1284" s="187" t="s">
        <v>2831</v>
      </c>
      <c r="C1284" s="316" t="s">
        <v>1709</v>
      </c>
      <c r="D1284" s="317" t="s">
        <v>64</v>
      </c>
      <c r="E1284" s="317" t="s">
        <v>64</v>
      </c>
      <c r="F1284" s="318" t="s">
        <v>156</v>
      </c>
      <c r="G1284" s="317" t="s">
        <v>65</v>
      </c>
      <c r="H1284" s="317" t="s">
        <v>64</v>
      </c>
      <c r="I1284" s="317" t="s">
        <v>66</v>
      </c>
      <c r="J1284" s="317" t="s">
        <v>66</v>
      </c>
      <c r="K1284" s="319">
        <v>0</v>
      </c>
      <c r="L1284" s="319">
        <v>0</v>
      </c>
      <c r="M1284" s="319">
        <v>0</v>
      </c>
      <c r="N1284" s="319" t="s">
        <v>67</v>
      </c>
      <c r="O1284" s="319">
        <v>0</v>
      </c>
      <c r="P1284" s="319" t="s">
        <v>68</v>
      </c>
      <c r="Q1284" s="319" t="s">
        <v>68</v>
      </c>
    </row>
    <row r="1285" spans="2:17" ht="16.2" thickBot="1" x14ac:dyDescent="0.35">
      <c r="B1285" s="187" t="s">
        <v>3728</v>
      </c>
      <c r="C1285" s="316" t="s">
        <v>2280</v>
      </c>
      <c r="D1285" s="317" t="s">
        <v>64</v>
      </c>
      <c r="E1285" s="317" t="s">
        <v>64</v>
      </c>
      <c r="F1285" s="318" t="s">
        <v>156</v>
      </c>
      <c r="G1285" s="317" t="s">
        <v>65</v>
      </c>
      <c r="H1285" s="317" t="s">
        <v>64</v>
      </c>
      <c r="I1285" s="317" t="s">
        <v>66</v>
      </c>
      <c r="J1285" s="317" t="s">
        <v>66</v>
      </c>
      <c r="K1285" s="319">
        <v>0</v>
      </c>
      <c r="L1285" s="319">
        <v>0</v>
      </c>
      <c r="M1285" s="319">
        <v>0</v>
      </c>
      <c r="N1285" s="319" t="s">
        <v>67</v>
      </c>
      <c r="O1285" s="319">
        <v>0</v>
      </c>
      <c r="P1285" s="319" t="s">
        <v>68</v>
      </c>
      <c r="Q1285" s="319" t="s">
        <v>68</v>
      </c>
    </row>
    <row r="1286" spans="2:17" ht="16.2" thickBot="1" x14ac:dyDescent="0.35">
      <c r="B1286" s="187" t="s">
        <v>322</v>
      </c>
      <c r="C1286" s="316" t="s">
        <v>160</v>
      </c>
      <c r="D1286" s="317" t="s">
        <v>64</v>
      </c>
      <c r="E1286" s="317" t="s">
        <v>64</v>
      </c>
      <c r="F1286" s="318" t="s">
        <v>156</v>
      </c>
      <c r="G1286" s="317" t="s">
        <v>65</v>
      </c>
      <c r="H1286" s="317" t="s">
        <v>65</v>
      </c>
      <c r="I1286" s="317" t="s">
        <v>66</v>
      </c>
      <c r="J1286" s="317" t="s">
        <v>66</v>
      </c>
      <c r="K1286" s="319">
        <v>0</v>
      </c>
      <c r="L1286" s="319">
        <v>0</v>
      </c>
      <c r="M1286" s="319">
        <v>0</v>
      </c>
      <c r="N1286" s="319" t="s">
        <v>67</v>
      </c>
      <c r="O1286" s="319">
        <v>0</v>
      </c>
      <c r="P1286" s="319" t="s">
        <v>68</v>
      </c>
      <c r="Q1286" s="319" t="s">
        <v>68</v>
      </c>
    </row>
    <row r="1287" spans="2:17" ht="16.2" thickBot="1" x14ac:dyDescent="0.35">
      <c r="B1287" s="187" t="s">
        <v>3729</v>
      </c>
      <c r="C1287" s="316" t="s">
        <v>1454</v>
      </c>
      <c r="D1287" s="317" t="s">
        <v>64</v>
      </c>
      <c r="E1287" s="317" t="s">
        <v>64</v>
      </c>
      <c r="F1287" s="318" t="s">
        <v>156</v>
      </c>
      <c r="G1287" s="317" t="s">
        <v>65</v>
      </c>
      <c r="H1287" s="317" t="s">
        <v>64</v>
      </c>
      <c r="I1287" s="317" t="s">
        <v>66</v>
      </c>
      <c r="J1287" s="317" t="s">
        <v>66</v>
      </c>
      <c r="K1287" s="319">
        <v>0</v>
      </c>
      <c r="L1287" s="319">
        <v>0</v>
      </c>
      <c r="M1287" s="319">
        <v>0</v>
      </c>
      <c r="N1287" s="319" t="s">
        <v>67</v>
      </c>
      <c r="O1287" s="319">
        <v>0</v>
      </c>
      <c r="P1287" s="319" t="s">
        <v>68</v>
      </c>
      <c r="Q1287" s="319" t="s">
        <v>68</v>
      </c>
    </row>
    <row r="1288" spans="2:17" ht="16.2" thickBot="1" x14ac:dyDescent="0.35">
      <c r="B1288" s="187" t="s">
        <v>3730</v>
      </c>
      <c r="C1288" s="316" t="s">
        <v>1378</v>
      </c>
      <c r="D1288" s="317" t="s">
        <v>64</v>
      </c>
      <c r="E1288" s="317" t="s">
        <v>64</v>
      </c>
      <c r="F1288" s="318" t="s">
        <v>156</v>
      </c>
      <c r="G1288" s="317" t="s">
        <v>64</v>
      </c>
      <c r="H1288" s="317" t="s">
        <v>65</v>
      </c>
      <c r="I1288" s="317" t="s">
        <v>66</v>
      </c>
      <c r="J1288" s="317" t="s">
        <v>66</v>
      </c>
      <c r="K1288" s="319">
        <v>0</v>
      </c>
      <c r="L1288" s="319">
        <v>0</v>
      </c>
      <c r="M1288" s="319">
        <v>0</v>
      </c>
      <c r="N1288" s="319" t="s">
        <v>67</v>
      </c>
      <c r="O1288" s="319">
        <v>0</v>
      </c>
      <c r="P1288" s="319" t="s">
        <v>68</v>
      </c>
      <c r="Q1288" s="319" t="s">
        <v>68</v>
      </c>
    </row>
    <row r="1289" spans="2:17" ht="16.2" thickBot="1" x14ac:dyDescent="0.35">
      <c r="B1289" s="187" t="s">
        <v>3731</v>
      </c>
      <c r="C1289" s="316" t="s">
        <v>3732</v>
      </c>
      <c r="D1289" s="317" t="s">
        <v>64</v>
      </c>
      <c r="E1289" s="317" t="s">
        <v>64</v>
      </c>
      <c r="F1289" s="318" t="s">
        <v>156</v>
      </c>
      <c r="G1289" s="317" t="s">
        <v>65</v>
      </c>
      <c r="H1289" s="317" t="s">
        <v>64</v>
      </c>
      <c r="I1289" s="317" t="s">
        <v>66</v>
      </c>
      <c r="J1289" s="317" t="s">
        <v>66</v>
      </c>
      <c r="K1289" s="319">
        <v>0</v>
      </c>
      <c r="L1289" s="319">
        <v>0</v>
      </c>
      <c r="M1289" s="319">
        <v>0</v>
      </c>
      <c r="N1289" s="319" t="s">
        <v>67</v>
      </c>
      <c r="O1289" s="319">
        <v>0</v>
      </c>
      <c r="P1289" s="319" t="s">
        <v>68</v>
      </c>
      <c r="Q1289" s="319" t="s">
        <v>68</v>
      </c>
    </row>
    <row r="1290" spans="2:17" ht="16.2" thickBot="1" x14ac:dyDescent="0.35">
      <c r="B1290" s="187" t="s">
        <v>3733</v>
      </c>
      <c r="C1290" s="316" t="s">
        <v>402</v>
      </c>
      <c r="D1290" s="317" t="s">
        <v>64</v>
      </c>
      <c r="E1290" s="317" t="s">
        <v>64</v>
      </c>
      <c r="F1290" s="318" t="s">
        <v>156</v>
      </c>
      <c r="G1290" s="317" t="s">
        <v>65</v>
      </c>
      <c r="H1290" s="317" t="s">
        <v>64</v>
      </c>
      <c r="I1290" s="317" t="s">
        <v>66</v>
      </c>
      <c r="J1290" s="317" t="s">
        <v>66</v>
      </c>
      <c r="K1290" s="319">
        <v>0</v>
      </c>
      <c r="L1290" s="319">
        <v>0</v>
      </c>
      <c r="M1290" s="319">
        <v>0</v>
      </c>
      <c r="N1290" s="319" t="s">
        <v>67</v>
      </c>
      <c r="O1290" s="319">
        <v>0</v>
      </c>
      <c r="P1290" s="319" t="s">
        <v>68</v>
      </c>
      <c r="Q1290" s="319" t="s">
        <v>68</v>
      </c>
    </row>
    <row r="1291" spans="2:17" ht="16.2" thickBot="1" x14ac:dyDescent="0.35">
      <c r="B1291" s="187" t="s">
        <v>558</v>
      </c>
      <c r="C1291" s="316" t="s">
        <v>1792</v>
      </c>
      <c r="D1291" s="317" t="s">
        <v>64</v>
      </c>
      <c r="E1291" s="317" t="s">
        <v>64</v>
      </c>
      <c r="F1291" s="318" t="s">
        <v>156</v>
      </c>
      <c r="G1291" s="317" t="s">
        <v>64</v>
      </c>
      <c r="H1291" s="317" t="s">
        <v>65</v>
      </c>
      <c r="I1291" s="317" t="s">
        <v>66</v>
      </c>
      <c r="J1291" s="317" t="s">
        <v>66</v>
      </c>
      <c r="K1291" s="319">
        <v>0</v>
      </c>
      <c r="L1291" s="319">
        <v>0</v>
      </c>
      <c r="M1291" s="319">
        <v>0</v>
      </c>
      <c r="N1291" s="319" t="s">
        <v>67</v>
      </c>
      <c r="O1291" s="319">
        <v>0</v>
      </c>
      <c r="P1291" s="319" t="s">
        <v>68</v>
      </c>
      <c r="Q1291" s="319" t="s">
        <v>68</v>
      </c>
    </row>
    <row r="1292" spans="2:17" ht="16.2" thickBot="1" x14ac:dyDescent="0.35">
      <c r="B1292" s="187" t="s">
        <v>293</v>
      </c>
      <c r="C1292" s="316" t="s">
        <v>304</v>
      </c>
      <c r="D1292" s="317" t="s">
        <v>64</v>
      </c>
      <c r="E1292" s="317" t="s">
        <v>64</v>
      </c>
      <c r="F1292" s="318" t="s">
        <v>156</v>
      </c>
      <c r="G1292" s="317" t="s">
        <v>65</v>
      </c>
      <c r="H1292" s="317" t="s">
        <v>64</v>
      </c>
      <c r="I1292" s="317" t="s">
        <v>66</v>
      </c>
      <c r="J1292" s="317" t="s">
        <v>66</v>
      </c>
      <c r="K1292" s="319">
        <v>0</v>
      </c>
      <c r="L1292" s="319">
        <v>0</v>
      </c>
      <c r="M1292" s="319">
        <v>0</v>
      </c>
      <c r="N1292" s="319" t="s">
        <v>67</v>
      </c>
      <c r="O1292" s="319">
        <v>0</v>
      </c>
      <c r="P1292" s="319" t="s">
        <v>68</v>
      </c>
      <c r="Q1292" s="319" t="s">
        <v>68</v>
      </c>
    </row>
    <row r="1293" spans="2:17" ht="16.2" thickBot="1" x14ac:dyDescent="0.35">
      <c r="B1293" s="187" t="s">
        <v>3734</v>
      </c>
      <c r="C1293" s="316" t="s">
        <v>1803</v>
      </c>
      <c r="D1293" s="317" t="s">
        <v>64</v>
      </c>
      <c r="E1293" s="317" t="s">
        <v>64</v>
      </c>
      <c r="F1293" s="318" t="s">
        <v>156</v>
      </c>
      <c r="G1293" s="317" t="s">
        <v>65</v>
      </c>
      <c r="H1293" s="317" t="s">
        <v>64</v>
      </c>
      <c r="I1293" s="317" t="s">
        <v>66</v>
      </c>
      <c r="J1293" s="317" t="s">
        <v>66</v>
      </c>
      <c r="K1293" s="319">
        <v>0</v>
      </c>
      <c r="L1293" s="319">
        <v>0</v>
      </c>
      <c r="M1293" s="319">
        <v>0</v>
      </c>
      <c r="N1293" s="319" t="s">
        <v>67</v>
      </c>
      <c r="O1293" s="319">
        <v>0</v>
      </c>
      <c r="P1293" s="319" t="s">
        <v>68</v>
      </c>
      <c r="Q1293" s="319" t="s">
        <v>68</v>
      </c>
    </row>
    <row r="1294" spans="2:17" ht="16.2" thickBot="1" x14ac:dyDescent="0.35">
      <c r="B1294" s="187" t="s">
        <v>3735</v>
      </c>
      <c r="C1294" s="316" t="s">
        <v>463</v>
      </c>
      <c r="D1294" s="317" t="s">
        <v>64</v>
      </c>
      <c r="E1294" s="317" t="s">
        <v>64</v>
      </c>
      <c r="F1294" s="318" t="s">
        <v>156</v>
      </c>
      <c r="G1294" s="317" t="s">
        <v>65</v>
      </c>
      <c r="H1294" s="317" t="s">
        <v>64</v>
      </c>
      <c r="I1294" s="317" t="s">
        <v>66</v>
      </c>
      <c r="J1294" s="317" t="s">
        <v>66</v>
      </c>
      <c r="K1294" s="319">
        <v>0</v>
      </c>
      <c r="L1294" s="319">
        <v>0</v>
      </c>
      <c r="M1294" s="319">
        <v>0</v>
      </c>
      <c r="N1294" s="319" t="s">
        <v>67</v>
      </c>
      <c r="O1294" s="319">
        <v>0</v>
      </c>
      <c r="P1294" s="319" t="s">
        <v>68</v>
      </c>
      <c r="Q1294" s="319" t="s">
        <v>68</v>
      </c>
    </row>
    <row r="1295" spans="2:17" ht="16.2" thickBot="1" x14ac:dyDescent="0.35">
      <c r="B1295" s="187" t="s">
        <v>3736</v>
      </c>
      <c r="C1295" s="316" t="s">
        <v>3737</v>
      </c>
      <c r="D1295" s="317" t="s">
        <v>64</v>
      </c>
      <c r="E1295" s="317" t="s">
        <v>64</v>
      </c>
      <c r="F1295" s="318" t="s">
        <v>156</v>
      </c>
      <c r="G1295" s="317" t="s">
        <v>65</v>
      </c>
      <c r="H1295" s="317" t="s">
        <v>64</v>
      </c>
      <c r="I1295" s="317" t="s">
        <v>66</v>
      </c>
      <c r="J1295" s="317" t="s">
        <v>66</v>
      </c>
      <c r="K1295" s="319">
        <v>0</v>
      </c>
      <c r="L1295" s="319">
        <v>0</v>
      </c>
      <c r="M1295" s="319">
        <v>0</v>
      </c>
      <c r="N1295" s="319" t="s">
        <v>67</v>
      </c>
      <c r="O1295" s="319">
        <v>0</v>
      </c>
      <c r="P1295" s="319" t="s">
        <v>68</v>
      </c>
      <c r="Q1295" s="319" t="s">
        <v>68</v>
      </c>
    </row>
    <row r="1296" spans="2:17" ht="16.2" thickBot="1" x14ac:dyDescent="0.35">
      <c r="B1296" s="187" t="s">
        <v>558</v>
      </c>
      <c r="C1296" s="316" t="s">
        <v>186</v>
      </c>
      <c r="D1296" s="317" t="s">
        <v>64</v>
      </c>
      <c r="E1296" s="317" t="s">
        <v>64</v>
      </c>
      <c r="F1296" s="318" t="s">
        <v>156</v>
      </c>
      <c r="G1296" s="317" t="s">
        <v>65</v>
      </c>
      <c r="H1296" s="317" t="s">
        <v>64</v>
      </c>
      <c r="I1296" s="317" t="s">
        <v>66</v>
      </c>
      <c r="J1296" s="317" t="s">
        <v>66</v>
      </c>
      <c r="K1296" s="319">
        <v>0</v>
      </c>
      <c r="L1296" s="319">
        <v>0</v>
      </c>
      <c r="M1296" s="319">
        <v>0</v>
      </c>
      <c r="N1296" s="319" t="s">
        <v>67</v>
      </c>
      <c r="O1296" s="319">
        <v>0</v>
      </c>
      <c r="P1296" s="319" t="s">
        <v>68</v>
      </c>
      <c r="Q1296" s="319" t="s">
        <v>68</v>
      </c>
    </row>
    <row r="1297" spans="2:17" ht="16.2" thickBot="1" x14ac:dyDescent="0.35">
      <c r="B1297" s="187" t="s">
        <v>3738</v>
      </c>
      <c r="C1297" s="316" t="s">
        <v>186</v>
      </c>
      <c r="D1297" s="317" t="s">
        <v>64</v>
      </c>
      <c r="E1297" s="317" t="s">
        <v>64</v>
      </c>
      <c r="F1297" s="318" t="s">
        <v>156</v>
      </c>
      <c r="G1297" s="317" t="s">
        <v>65</v>
      </c>
      <c r="H1297" s="317" t="s">
        <v>64</v>
      </c>
      <c r="I1297" s="317" t="s">
        <v>66</v>
      </c>
      <c r="J1297" s="317" t="s">
        <v>66</v>
      </c>
      <c r="K1297" s="319">
        <v>0</v>
      </c>
      <c r="L1297" s="319">
        <v>0</v>
      </c>
      <c r="M1297" s="319">
        <v>0</v>
      </c>
      <c r="N1297" s="319" t="s">
        <v>67</v>
      </c>
      <c r="O1297" s="319">
        <v>0</v>
      </c>
      <c r="P1297" s="319" t="s">
        <v>68</v>
      </c>
      <c r="Q1297" s="319" t="s">
        <v>68</v>
      </c>
    </row>
    <row r="1298" spans="2:17" ht="16.2" thickBot="1" x14ac:dyDescent="0.35">
      <c r="B1298" s="187" t="s">
        <v>177</v>
      </c>
      <c r="C1298" s="316" t="s">
        <v>186</v>
      </c>
      <c r="D1298" s="317" t="s">
        <v>64</v>
      </c>
      <c r="E1298" s="317" t="s">
        <v>64</v>
      </c>
      <c r="F1298" s="318" t="s">
        <v>156</v>
      </c>
      <c r="G1298" s="317" t="s">
        <v>65</v>
      </c>
      <c r="H1298" s="317" t="s">
        <v>64</v>
      </c>
      <c r="I1298" s="317" t="s">
        <v>66</v>
      </c>
      <c r="J1298" s="317" t="s">
        <v>66</v>
      </c>
      <c r="K1298" s="319">
        <v>0</v>
      </c>
      <c r="L1298" s="319">
        <v>0</v>
      </c>
      <c r="M1298" s="319">
        <v>0</v>
      </c>
      <c r="N1298" s="319" t="s">
        <v>67</v>
      </c>
      <c r="O1298" s="319">
        <v>0</v>
      </c>
      <c r="P1298" s="319" t="s">
        <v>68</v>
      </c>
      <c r="Q1298" s="319" t="s">
        <v>68</v>
      </c>
    </row>
    <row r="1299" spans="2:17" ht="16.2" thickBot="1" x14ac:dyDescent="0.35">
      <c r="B1299" s="187" t="s">
        <v>179</v>
      </c>
      <c r="C1299" s="316" t="s">
        <v>1457</v>
      </c>
      <c r="D1299" s="317" t="s">
        <v>64</v>
      </c>
      <c r="E1299" s="317" t="s">
        <v>64</v>
      </c>
      <c r="F1299" s="318" t="s">
        <v>156</v>
      </c>
      <c r="G1299" s="317" t="s">
        <v>64</v>
      </c>
      <c r="H1299" s="317" t="s">
        <v>65</v>
      </c>
      <c r="I1299" s="317" t="s">
        <v>66</v>
      </c>
      <c r="J1299" s="317" t="s">
        <v>66</v>
      </c>
      <c r="K1299" s="319">
        <v>0</v>
      </c>
      <c r="L1299" s="319">
        <v>0</v>
      </c>
      <c r="M1299" s="319">
        <v>0</v>
      </c>
      <c r="N1299" s="319" t="s">
        <v>67</v>
      </c>
      <c r="O1299" s="319">
        <v>0</v>
      </c>
      <c r="P1299" s="319" t="s">
        <v>68</v>
      </c>
      <c r="Q1299" s="319" t="s">
        <v>68</v>
      </c>
    </row>
    <row r="1300" spans="2:17" ht="16.2" thickBot="1" x14ac:dyDescent="0.35">
      <c r="B1300" s="187" t="s">
        <v>3739</v>
      </c>
      <c r="C1300" s="316" t="s">
        <v>1541</v>
      </c>
      <c r="D1300" s="317" t="s">
        <v>64</v>
      </c>
      <c r="E1300" s="317" t="s">
        <v>64</v>
      </c>
      <c r="F1300" s="318" t="s">
        <v>156</v>
      </c>
      <c r="G1300" s="317" t="s">
        <v>65</v>
      </c>
      <c r="H1300" s="317" t="s">
        <v>65</v>
      </c>
      <c r="I1300" s="317" t="s">
        <v>66</v>
      </c>
      <c r="J1300" s="317" t="s">
        <v>66</v>
      </c>
      <c r="K1300" s="319">
        <v>0</v>
      </c>
      <c r="L1300" s="319">
        <v>0</v>
      </c>
      <c r="M1300" s="319">
        <v>0</v>
      </c>
      <c r="N1300" s="319" t="s">
        <v>67</v>
      </c>
      <c r="O1300" s="319">
        <v>0</v>
      </c>
      <c r="P1300" s="319" t="s">
        <v>68</v>
      </c>
      <c r="Q1300" s="319" t="s">
        <v>68</v>
      </c>
    </row>
    <row r="1301" spans="2:17" ht="16.2" thickBot="1" x14ac:dyDescent="0.35">
      <c r="B1301" s="187" t="s">
        <v>1780</v>
      </c>
      <c r="C1301" s="316" t="s">
        <v>392</v>
      </c>
      <c r="D1301" s="317" t="s">
        <v>65</v>
      </c>
      <c r="E1301" s="317" t="s">
        <v>64</v>
      </c>
      <c r="F1301" s="318" t="s">
        <v>1762</v>
      </c>
      <c r="G1301" s="317" t="s">
        <v>64</v>
      </c>
      <c r="H1301" s="317" t="s">
        <v>65</v>
      </c>
      <c r="I1301" s="317" t="s">
        <v>66</v>
      </c>
      <c r="J1301" s="317" t="s">
        <v>66</v>
      </c>
      <c r="K1301" s="319">
        <v>0</v>
      </c>
      <c r="L1301" s="319">
        <v>0</v>
      </c>
      <c r="M1301" s="319">
        <v>0</v>
      </c>
      <c r="N1301" s="319">
        <v>3</v>
      </c>
      <c r="O1301" s="319">
        <v>3</v>
      </c>
      <c r="P1301" s="319" t="s">
        <v>68</v>
      </c>
      <c r="Q1301" s="319" t="s">
        <v>68</v>
      </c>
    </row>
    <row r="1302" spans="2:17" ht="16.2" thickBot="1" x14ac:dyDescent="0.35">
      <c r="B1302" s="187" t="s">
        <v>550</v>
      </c>
      <c r="C1302" s="316" t="s">
        <v>551</v>
      </c>
      <c r="D1302" s="317" t="s">
        <v>65</v>
      </c>
      <c r="E1302" s="317" t="s">
        <v>64</v>
      </c>
      <c r="F1302" s="318">
        <v>2753060702004</v>
      </c>
      <c r="G1302" s="317" t="s">
        <v>64</v>
      </c>
      <c r="H1302" s="317" t="s">
        <v>64</v>
      </c>
      <c r="I1302" s="317" t="s">
        <v>65</v>
      </c>
      <c r="J1302" s="317" t="s">
        <v>66</v>
      </c>
      <c r="K1302" s="319">
        <v>0</v>
      </c>
      <c r="L1302" s="319">
        <v>0</v>
      </c>
      <c r="M1302" s="319">
        <v>0</v>
      </c>
      <c r="N1302" s="319">
        <v>3</v>
      </c>
      <c r="O1302" s="319">
        <v>3</v>
      </c>
      <c r="P1302" s="319" t="s">
        <v>68</v>
      </c>
      <c r="Q1302" s="319" t="s">
        <v>68</v>
      </c>
    </row>
    <row r="1303" spans="2:17" ht="16.2" thickBot="1" x14ac:dyDescent="0.35">
      <c r="B1303" s="187" t="s">
        <v>1381</v>
      </c>
      <c r="C1303" s="316" t="s">
        <v>2670</v>
      </c>
      <c r="D1303" s="317" t="s">
        <v>65</v>
      </c>
      <c r="E1303" s="317" t="s">
        <v>64</v>
      </c>
      <c r="F1303" s="318" t="s">
        <v>1762</v>
      </c>
      <c r="G1303" s="317" t="s">
        <v>64</v>
      </c>
      <c r="H1303" s="317" t="s">
        <v>64</v>
      </c>
      <c r="I1303" s="317" t="s">
        <v>66</v>
      </c>
      <c r="J1303" s="317" t="s">
        <v>65</v>
      </c>
      <c r="K1303" s="319">
        <v>0</v>
      </c>
      <c r="L1303" s="319">
        <v>0</v>
      </c>
      <c r="M1303" s="319">
        <v>0</v>
      </c>
      <c r="N1303" s="319">
        <v>3</v>
      </c>
      <c r="O1303" s="319">
        <v>3</v>
      </c>
      <c r="P1303" s="319" t="s">
        <v>68</v>
      </c>
      <c r="Q1303" s="319" t="s">
        <v>68</v>
      </c>
    </row>
    <row r="1304" spans="2:17" ht="16.2" thickBot="1" x14ac:dyDescent="0.35">
      <c r="B1304" s="187" t="s">
        <v>2803</v>
      </c>
      <c r="C1304" s="316" t="s">
        <v>3493</v>
      </c>
      <c r="D1304" s="317" t="s">
        <v>65</v>
      </c>
      <c r="E1304" s="317" t="s">
        <v>64</v>
      </c>
      <c r="F1304" s="318" t="s">
        <v>1762</v>
      </c>
      <c r="G1304" s="317" t="s">
        <v>64</v>
      </c>
      <c r="H1304" s="317" t="s">
        <v>64</v>
      </c>
      <c r="I1304" s="317" t="s">
        <v>66</v>
      </c>
      <c r="J1304" s="317" t="s">
        <v>65</v>
      </c>
      <c r="K1304" s="319">
        <v>0</v>
      </c>
      <c r="L1304" s="319">
        <v>0</v>
      </c>
      <c r="M1304" s="319">
        <v>0</v>
      </c>
      <c r="N1304" s="319">
        <v>3</v>
      </c>
      <c r="O1304" s="319">
        <v>3</v>
      </c>
      <c r="P1304" s="319" t="s">
        <v>68</v>
      </c>
      <c r="Q1304" s="319" t="s">
        <v>68</v>
      </c>
    </row>
    <row r="1305" spans="2:17" ht="16.2" thickBot="1" x14ac:dyDescent="0.35">
      <c r="B1305" s="187" t="s">
        <v>386</v>
      </c>
      <c r="C1305" s="316" t="s">
        <v>1885</v>
      </c>
      <c r="D1305" s="317" t="s">
        <v>65</v>
      </c>
      <c r="E1305" s="317" t="s">
        <v>64</v>
      </c>
      <c r="F1305" s="318" t="s">
        <v>1762</v>
      </c>
      <c r="G1305" s="317" t="s">
        <v>64</v>
      </c>
      <c r="H1305" s="317" t="s">
        <v>64</v>
      </c>
      <c r="I1305" s="317" t="s">
        <v>65</v>
      </c>
      <c r="J1305" s="317" t="s">
        <v>66</v>
      </c>
      <c r="K1305" s="319">
        <v>0</v>
      </c>
      <c r="L1305" s="319">
        <v>0</v>
      </c>
      <c r="M1305" s="319">
        <v>0</v>
      </c>
      <c r="N1305" s="319">
        <v>3</v>
      </c>
      <c r="O1305" s="319">
        <v>3</v>
      </c>
      <c r="P1305" s="319" t="s">
        <v>68</v>
      </c>
      <c r="Q1305" s="319" t="s">
        <v>68</v>
      </c>
    </row>
    <row r="1306" spans="2:17" ht="16.2" thickBot="1" x14ac:dyDescent="0.35">
      <c r="B1306" s="187" t="s">
        <v>3740</v>
      </c>
      <c r="C1306" s="316" t="s">
        <v>3741</v>
      </c>
      <c r="D1306" s="317" t="s">
        <v>65</v>
      </c>
      <c r="E1306" s="317" t="s">
        <v>64</v>
      </c>
      <c r="F1306" s="318" t="s">
        <v>1762</v>
      </c>
      <c r="G1306" s="317" t="s">
        <v>64</v>
      </c>
      <c r="H1306" s="317" t="s">
        <v>64</v>
      </c>
      <c r="I1306" s="317" t="s">
        <v>65</v>
      </c>
      <c r="J1306" s="317" t="s">
        <v>66</v>
      </c>
      <c r="K1306" s="319">
        <v>5</v>
      </c>
      <c r="L1306" s="319">
        <v>0</v>
      </c>
      <c r="M1306" s="319">
        <v>0</v>
      </c>
      <c r="N1306" s="319">
        <v>0</v>
      </c>
      <c r="O1306" s="319">
        <v>5</v>
      </c>
      <c r="P1306" s="319" t="s">
        <v>68</v>
      </c>
      <c r="Q1306" s="319" t="s">
        <v>68</v>
      </c>
    </row>
    <row r="1307" spans="2:17" ht="16.2" thickBot="1" x14ac:dyDescent="0.35">
      <c r="B1307" s="187" t="s">
        <v>421</v>
      </c>
      <c r="C1307" s="316" t="s">
        <v>198</v>
      </c>
      <c r="D1307" s="317" t="s">
        <v>65</v>
      </c>
      <c r="E1307" s="317" t="s">
        <v>64</v>
      </c>
      <c r="F1307" s="318" t="s">
        <v>1762</v>
      </c>
      <c r="G1307" s="317" t="s">
        <v>64</v>
      </c>
      <c r="H1307" s="317" t="s">
        <v>65</v>
      </c>
      <c r="I1307" s="317" t="s">
        <v>66</v>
      </c>
      <c r="J1307" s="317" t="s">
        <v>66</v>
      </c>
      <c r="K1307" s="319">
        <v>0</v>
      </c>
      <c r="L1307" s="319">
        <v>0</v>
      </c>
      <c r="M1307" s="319">
        <v>0</v>
      </c>
      <c r="N1307" s="319">
        <v>3</v>
      </c>
      <c r="O1307" s="319">
        <v>3</v>
      </c>
      <c r="P1307" s="319" t="s">
        <v>68</v>
      </c>
      <c r="Q1307" s="319" t="s">
        <v>68</v>
      </c>
    </row>
    <row r="1308" spans="2:17" ht="16.2" thickBot="1" x14ac:dyDescent="0.35">
      <c r="B1308" s="187" t="s">
        <v>1698</v>
      </c>
      <c r="C1308" s="316" t="s">
        <v>1611</v>
      </c>
      <c r="D1308" s="317" t="s">
        <v>64</v>
      </c>
      <c r="E1308" s="317" t="s">
        <v>65</v>
      </c>
      <c r="F1308" s="318" t="s">
        <v>1762</v>
      </c>
      <c r="G1308" s="317" t="s">
        <v>65</v>
      </c>
      <c r="H1308" s="317" t="s">
        <v>64</v>
      </c>
      <c r="I1308" s="317" t="s">
        <v>66</v>
      </c>
      <c r="J1308" s="317" t="s">
        <v>66</v>
      </c>
      <c r="K1308" s="319">
        <v>0</v>
      </c>
      <c r="L1308" s="319">
        <v>0</v>
      </c>
      <c r="M1308" s="319">
        <v>0</v>
      </c>
      <c r="N1308" s="319">
        <v>3</v>
      </c>
      <c r="O1308" s="319">
        <v>3</v>
      </c>
      <c r="P1308" s="319" t="s">
        <v>68</v>
      </c>
      <c r="Q1308" s="319" t="s">
        <v>68</v>
      </c>
    </row>
    <row r="1309" spans="2:17" ht="16.2" thickBot="1" x14ac:dyDescent="0.35">
      <c r="B1309" s="187" t="s">
        <v>1784</v>
      </c>
      <c r="C1309" s="316" t="s">
        <v>3742</v>
      </c>
      <c r="D1309" s="317" t="s">
        <v>65</v>
      </c>
      <c r="E1309" s="317" t="s">
        <v>64</v>
      </c>
      <c r="F1309" s="318" t="s">
        <v>1762</v>
      </c>
      <c r="G1309" s="317" t="s">
        <v>64</v>
      </c>
      <c r="H1309" s="317" t="s">
        <v>65</v>
      </c>
      <c r="I1309" s="317" t="s">
        <v>66</v>
      </c>
      <c r="J1309" s="317" t="s">
        <v>66</v>
      </c>
      <c r="K1309" s="319">
        <v>0</v>
      </c>
      <c r="L1309" s="319">
        <v>0</v>
      </c>
      <c r="M1309" s="319">
        <v>0</v>
      </c>
      <c r="N1309" s="319">
        <v>3</v>
      </c>
      <c r="O1309" s="319">
        <v>3</v>
      </c>
      <c r="P1309" s="319" t="s">
        <v>68</v>
      </c>
      <c r="Q1309" s="319" t="s">
        <v>68</v>
      </c>
    </row>
    <row r="1310" spans="2:17" ht="16.2" thickBot="1" x14ac:dyDescent="0.35">
      <c r="B1310" s="187" t="s">
        <v>3743</v>
      </c>
      <c r="C1310" s="316" t="s">
        <v>3742</v>
      </c>
      <c r="D1310" s="317" t="s">
        <v>65</v>
      </c>
      <c r="E1310" s="317" t="s">
        <v>64</v>
      </c>
      <c r="F1310" s="318" t="s">
        <v>1762</v>
      </c>
      <c r="G1310" s="317" t="s">
        <v>64</v>
      </c>
      <c r="H1310" s="317" t="s">
        <v>65</v>
      </c>
      <c r="I1310" s="317" t="s">
        <v>66</v>
      </c>
      <c r="J1310" s="317" t="s">
        <v>66</v>
      </c>
      <c r="K1310" s="319">
        <v>0</v>
      </c>
      <c r="L1310" s="319">
        <v>0</v>
      </c>
      <c r="M1310" s="319">
        <v>0</v>
      </c>
      <c r="N1310" s="319">
        <v>3</v>
      </c>
      <c r="O1310" s="319">
        <v>3</v>
      </c>
      <c r="P1310" s="319" t="s">
        <v>68</v>
      </c>
      <c r="Q1310" s="319" t="s">
        <v>68</v>
      </c>
    </row>
    <row r="1311" spans="2:17" ht="16.2" thickBot="1" x14ac:dyDescent="0.35">
      <c r="B1311" s="187" t="s">
        <v>552</v>
      </c>
      <c r="C1311" s="316" t="s">
        <v>553</v>
      </c>
      <c r="D1311" s="317" t="s">
        <v>65</v>
      </c>
      <c r="E1311" s="317" t="s">
        <v>64</v>
      </c>
      <c r="F1311" s="318">
        <v>2620327240101</v>
      </c>
      <c r="G1311" s="317" t="s">
        <v>64</v>
      </c>
      <c r="H1311" s="317" t="s">
        <v>64</v>
      </c>
      <c r="I1311" s="317" t="s">
        <v>65</v>
      </c>
      <c r="J1311" s="317" t="s">
        <v>66</v>
      </c>
      <c r="K1311" s="319">
        <v>0</v>
      </c>
      <c r="L1311" s="319">
        <v>0</v>
      </c>
      <c r="M1311" s="319">
        <v>0</v>
      </c>
      <c r="N1311" s="319">
        <v>3</v>
      </c>
      <c r="O1311" s="319">
        <v>3</v>
      </c>
      <c r="P1311" s="319" t="s">
        <v>68</v>
      </c>
      <c r="Q1311" s="319" t="s">
        <v>68</v>
      </c>
    </row>
    <row r="1312" spans="2:17" ht="16.2" thickBot="1" x14ac:dyDescent="0.35">
      <c r="B1312" s="187" t="s">
        <v>588</v>
      </c>
      <c r="C1312" s="316" t="s">
        <v>524</v>
      </c>
      <c r="D1312" s="317" t="s">
        <v>64</v>
      </c>
      <c r="E1312" s="317" t="s">
        <v>65</v>
      </c>
      <c r="F1312" s="318" t="s">
        <v>1762</v>
      </c>
      <c r="G1312" s="317" t="s">
        <v>64</v>
      </c>
      <c r="H1312" s="317" t="s">
        <v>65</v>
      </c>
      <c r="I1312" s="317" t="s">
        <v>66</v>
      </c>
      <c r="J1312" s="317" t="s">
        <v>66</v>
      </c>
      <c r="K1312" s="319">
        <v>0</v>
      </c>
      <c r="L1312" s="319">
        <v>0</v>
      </c>
      <c r="M1312" s="319">
        <v>0</v>
      </c>
      <c r="N1312" s="319">
        <v>3</v>
      </c>
      <c r="O1312" s="319">
        <v>3</v>
      </c>
      <c r="P1312" s="319" t="s">
        <v>68</v>
      </c>
      <c r="Q1312" s="319" t="s">
        <v>68</v>
      </c>
    </row>
    <row r="1313" spans="2:17" ht="16.2" thickBot="1" x14ac:dyDescent="0.35">
      <c r="B1313" s="187" t="s">
        <v>547</v>
      </c>
      <c r="C1313" s="316" t="s">
        <v>549</v>
      </c>
      <c r="D1313" s="317" t="s">
        <v>65</v>
      </c>
      <c r="E1313" s="317" t="s">
        <v>64</v>
      </c>
      <c r="F1313" s="318" t="s">
        <v>1762</v>
      </c>
      <c r="G1313" s="317" t="s">
        <v>64</v>
      </c>
      <c r="H1313" s="317" t="s">
        <v>64</v>
      </c>
      <c r="I1313" s="317" t="s">
        <v>65</v>
      </c>
      <c r="J1313" s="317" t="s">
        <v>66</v>
      </c>
      <c r="K1313" s="319">
        <v>0</v>
      </c>
      <c r="L1313" s="319">
        <v>0</v>
      </c>
      <c r="M1313" s="319">
        <v>0</v>
      </c>
      <c r="N1313" s="319">
        <v>3</v>
      </c>
      <c r="O1313" s="319">
        <v>3</v>
      </c>
      <c r="P1313" s="319" t="s">
        <v>68</v>
      </c>
      <c r="Q1313" s="319" t="s">
        <v>68</v>
      </c>
    </row>
    <row r="1314" spans="2:17" ht="16.2" thickBot="1" x14ac:dyDescent="0.35">
      <c r="B1314" s="187" t="s">
        <v>3743</v>
      </c>
      <c r="C1314" s="316" t="s">
        <v>1785</v>
      </c>
      <c r="D1314" s="317" t="s">
        <v>65</v>
      </c>
      <c r="E1314" s="317" t="s">
        <v>64</v>
      </c>
      <c r="F1314" s="318" t="s">
        <v>1762</v>
      </c>
      <c r="G1314" s="317" t="s">
        <v>64</v>
      </c>
      <c r="H1314" s="317" t="s">
        <v>65</v>
      </c>
      <c r="I1314" s="317" t="s">
        <v>66</v>
      </c>
      <c r="J1314" s="317" t="s">
        <v>66</v>
      </c>
      <c r="K1314" s="319">
        <v>0</v>
      </c>
      <c r="L1314" s="319">
        <v>0</v>
      </c>
      <c r="M1314" s="319">
        <v>0</v>
      </c>
      <c r="N1314" s="319">
        <v>3</v>
      </c>
      <c r="O1314" s="319">
        <v>3</v>
      </c>
      <c r="P1314" s="319" t="s">
        <v>68</v>
      </c>
      <c r="Q1314" s="319" t="s">
        <v>68</v>
      </c>
    </row>
    <row r="1315" spans="2:17" ht="16.2" thickBot="1" x14ac:dyDescent="0.35">
      <c r="B1315" s="187" t="s">
        <v>562</v>
      </c>
      <c r="C1315" s="316" t="s">
        <v>212</v>
      </c>
      <c r="D1315" s="317" t="s">
        <v>65</v>
      </c>
      <c r="E1315" s="317" t="s">
        <v>64</v>
      </c>
      <c r="F1315" s="318">
        <v>1779127660101</v>
      </c>
      <c r="G1315" s="317" t="s">
        <v>64</v>
      </c>
      <c r="H1315" s="317" t="s">
        <v>65</v>
      </c>
      <c r="I1315" s="317" t="s">
        <v>66</v>
      </c>
      <c r="J1315" s="317" t="s">
        <v>66</v>
      </c>
      <c r="K1315" s="319">
        <v>0</v>
      </c>
      <c r="L1315" s="319">
        <v>0</v>
      </c>
      <c r="M1315" s="319">
        <v>0</v>
      </c>
      <c r="N1315" s="319">
        <v>3</v>
      </c>
      <c r="O1315" s="319">
        <v>3</v>
      </c>
      <c r="P1315" s="319" t="s">
        <v>68</v>
      </c>
      <c r="Q1315" s="319" t="s">
        <v>68</v>
      </c>
    </row>
    <row r="1316" spans="2:17" ht="16.2" thickBot="1" x14ac:dyDescent="0.35">
      <c r="B1316" s="187" t="s">
        <v>1453</v>
      </c>
      <c r="C1316" s="316" t="s">
        <v>1802</v>
      </c>
      <c r="D1316" s="317" t="s">
        <v>65</v>
      </c>
      <c r="E1316" s="317" t="s">
        <v>64</v>
      </c>
      <c r="F1316" s="318">
        <v>1658408030101</v>
      </c>
      <c r="G1316" s="317" t="s">
        <v>64</v>
      </c>
      <c r="H1316" s="317" t="s">
        <v>64</v>
      </c>
      <c r="I1316" s="317" t="s">
        <v>65</v>
      </c>
      <c r="J1316" s="317" t="s">
        <v>66</v>
      </c>
      <c r="K1316" s="319">
        <v>0</v>
      </c>
      <c r="L1316" s="319">
        <v>0</v>
      </c>
      <c r="M1316" s="319">
        <v>0</v>
      </c>
      <c r="N1316" s="319">
        <v>3</v>
      </c>
      <c r="O1316" s="319">
        <v>3</v>
      </c>
      <c r="P1316" s="319" t="s">
        <v>68</v>
      </c>
      <c r="Q1316" s="319" t="s">
        <v>68</v>
      </c>
    </row>
    <row r="1317" spans="2:17" ht="16.2" thickBot="1" x14ac:dyDescent="0.35">
      <c r="B1317" s="187" t="s">
        <v>161</v>
      </c>
      <c r="C1317" s="316" t="s">
        <v>545</v>
      </c>
      <c r="D1317" s="317" t="s">
        <v>65</v>
      </c>
      <c r="E1317" s="317" t="s">
        <v>64</v>
      </c>
      <c r="F1317" s="318" t="s">
        <v>1762</v>
      </c>
      <c r="G1317" s="317" t="s">
        <v>64</v>
      </c>
      <c r="H1317" s="317" t="s">
        <v>65</v>
      </c>
      <c r="I1317" s="317" t="s">
        <v>66</v>
      </c>
      <c r="J1317" s="317" t="s">
        <v>66</v>
      </c>
      <c r="K1317" s="319">
        <v>0</v>
      </c>
      <c r="L1317" s="319">
        <v>0</v>
      </c>
      <c r="M1317" s="319">
        <v>0</v>
      </c>
      <c r="N1317" s="319">
        <v>3</v>
      </c>
      <c r="O1317" s="319">
        <v>3</v>
      </c>
      <c r="P1317" s="319" t="s">
        <v>68</v>
      </c>
      <c r="Q1317" s="319" t="s">
        <v>68</v>
      </c>
    </row>
    <row r="1318" spans="2:17" ht="16.2" thickBot="1" x14ac:dyDescent="0.35">
      <c r="B1318" s="187" t="s">
        <v>547</v>
      </c>
      <c r="C1318" s="316" t="s">
        <v>3744</v>
      </c>
      <c r="D1318" s="317" t="s">
        <v>65</v>
      </c>
      <c r="E1318" s="317" t="s">
        <v>64</v>
      </c>
      <c r="F1318" s="318">
        <v>1888991700101</v>
      </c>
      <c r="G1318" s="317" t="s">
        <v>64</v>
      </c>
      <c r="H1318" s="317" t="s">
        <v>64</v>
      </c>
      <c r="I1318" s="317" t="s">
        <v>66</v>
      </c>
      <c r="J1318" s="317" t="s">
        <v>65</v>
      </c>
      <c r="K1318" s="319">
        <v>0</v>
      </c>
      <c r="L1318" s="319">
        <v>0</v>
      </c>
      <c r="M1318" s="319">
        <v>0</v>
      </c>
      <c r="N1318" s="319">
        <v>3</v>
      </c>
      <c r="O1318" s="319">
        <v>3</v>
      </c>
      <c r="P1318" s="319" t="s">
        <v>68</v>
      </c>
      <c r="Q1318" s="319" t="s">
        <v>68</v>
      </c>
    </row>
    <row r="1319" spans="2:17" ht="16.2" thickBot="1" x14ac:dyDescent="0.35">
      <c r="B1319" s="187" t="s">
        <v>154</v>
      </c>
      <c r="C1319" s="316" t="s">
        <v>2284</v>
      </c>
      <c r="D1319" s="317" t="s">
        <v>64</v>
      </c>
      <c r="E1319" s="317" t="s">
        <v>65</v>
      </c>
      <c r="F1319" s="318" t="s">
        <v>1762</v>
      </c>
      <c r="G1319" s="317" t="s">
        <v>64</v>
      </c>
      <c r="H1319" s="317" t="s">
        <v>64</v>
      </c>
      <c r="I1319" s="317" t="s">
        <v>65</v>
      </c>
      <c r="J1319" s="317" t="s">
        <v>66</v>
      </c>
      <c r="K1319" s="319">
        <v>0</v>
      </c>
      <c r="L1319" s="319">
        <v>0</v>
      </c>
      <c r="M1319" s="319">
        <v>0</v>
      </c>
      <c r="N1319" s="319">
        <v>3</v>
      </c>
      <c r="O1319" s="319">
        <v>3</v>
      </c>
      <c r="P1319" s="319" t="s">
        <v>68</v>
      </c>
      <c r="Q1319" s="319" t="s">
        <v>68</v>
      </c>
    </row>
    <row r="1320" spans="2:17" ht="16.2" thickBot="1" x14ac:dyDescent="0.35">
      <c r="B1320" s="187" t="s">
        <v>552</v>
      </c>
      <c r="C1320" s="316" t="s">
        <v>553</v>
      </c>
      <c r="D1320" s="317" t="s">
        <v>65</v>
      </c>
      <c r="E1320" s="317" t="s">
        <v>64</v>
      </c>
      <c r="F1320" s="318">
        <v>2620327240010</v>
      </c>
      <c r="G1320" s="317" t="s">
        <v>64</v>
      </c>
      <c r="H1320" s="317" t="s">
        <v>64</v>
      </c>
      <c r="I1320" s="317" t="s">
        <v>65</v>
      </c>
      <c r="J1320" s="317" t="s">
        <v>66</v>
      </c>
      <c r="K1320" s="319">
        <v>0</v>
      </c>
      <c r="L1320" s="319">
        <v>0</v>
      </c>
      <c r="M1320" s="319">
        <v>0</v>
      </c>
      <c r="N1320" s="319">
        <v>3</v>
      </c>
      <c r="O1320" s="319">
        <v>3</v>
      </c>
      <c r="P1320" s="319" t="s">
        <v>68</v>
      </c>
      <c r="Q1320" s="319" t="s">
        <v>68</v>
      </c>
    </row>
    <row r="1321" spans="2:17" ht="16.2" thickBot="1" x14ac:dyDescent="0.35">
      <c r="B1321" s="187" t="s">
        <v>2521</v>
      </c>
      <c r="C1321" s="316" t="s">
        <v>202</v>
      </c>
      <c r="D1321" s="317" t="s">
        <v>65</v>
      </c>
      <c r="E1321" s="317" t="s">
        <v>64</v>
      </c>
      <c r="F1321" s="318">
        <v>2216169521802</v>
      </c>
      <c r="G1321" s="317" t="s">
        <v>64</v>
      </c>
      <c r="H1321" s="317" t="s">
        <v>64</v>
      </c>
      <c r="I1321" s="317" t="s">
        <v>65</v>
      </c>
      <c r="J1321" s="317" t="s">
        <v>66</v>
      </c>
      <c r="K1321" s="319">
        <v>0</v>
      </c>
      <c r="L1321" s="319">
        <v>0</v>
      </c>
      <c r="M1321" s="319">
        <v>0</v>
      </c>
      <c r="N1321" s="319">
        <v>3</v>
      </c>
      <c r="O1321" s="319">
        <v>3</v>
      </c>
      <c r="P1321" s="319" t="s">
        <v>68</v>
      </c>
      <c r="Q1321" s="319" t="s">
        <v>68</v>
      </c>
    </row>
    <row r="1322" spans="2:17" ht="16.2" thickBot="1" x14ac:dyDescent="0.35">
      <c r="B1322" s="187" t="s">
        <v>3745</v>
      </c>
      <c r="C1322" s="316" t="s">
        <v>472</v>
      </c>
      <c r="D1322" s="317" t="s">
        <v>65</v>
      </c>
      <c r="E1322" s="317" t="s">
        <v>64</v>
      </c>
      <c r="F1322" s="318" t="s">
        <v>1762</v>
      </c>
      <c r="G1322" s="317" t="s">
        <v>65</v>
      </c>
      <c r="H1322" s="317" t="s">
        <v>64</v>
      </c>
      <c r="I1322" s="317" t="s">
        <v>66</v>
      </c>
      <c r="J1322" s="317" t="s">
        <v>66</v>
      </c>
      <c r="K1322" s="319">
        <v>0</v>
      </c>
      <c r="L1322" s="319">
        <v>0</v>
      </c>
      <c r="M1322" s="319">
        <v>0</v>
      </c>
      <c r="N1322" s="319">
        <v>3</v>
      </c>
      <c r="O1322" s="319">
        <v>3</v>
      </c>
      <c r="P1322" s="319" t="s">
        <v>68</v>
      </c>
      <c r="Q1322" s="319" t="s">
        <v>68</v>
      </c>
    </row>
    <row r="1323" spans="2:17" ht="16.2" thickBot="1" x14ac:dyDescent="0.35">
      <c r="B1323" s="187" t="s">
        <v>1381</v>
      </c>
      <c r="C1323" s="316" t="s">
        <v>3746</v>
      </c>
      <c r="D1323" s="317" t="s">
        <v>65</v>
      </c>
      <c r="E1323" s="317" t="s">
        <v>64</v>
      </c>
      <c r="F1323" s="318">
        <v>2537457130101</v>
      </c>
      <c r="G1323" s="317" t="s">
        <v>64</v>
      </c>
      <c r="H1323" s="317" t="s">
        <v>64</v>
      </c>
      <c r="I1323" s="317" t="s">
        <v>65</v>
      </c>
      <c r="J1323" s="317" t="s">
        <v>66</v>
      </c>
      <c r="K1323" s="319">
        <v>0</v>
      </c>
      <c r="L1323" s="319">
        <v>0</v>
      </c>
      <c r="M1323" s="319">
        <v>0</v>
      </c>
      <c r="N1323" s="319">
        <v>3</v>
      </c>
      <c r="O1323" s="319">
        <v>3</v>
      </c>
      <c r="P1323" s="319" t="s">
        <v>68</v>
      </c>
      <c r="Q1323" s="319" t="s">
        <v>68</v>
      </c>
    </row>
    <row r="1324" spans="2:17" ht="16.2" thickBot="1" x14ac:dyDescent="0.35">
      <c r="B1324" s="187" t="s">
        <v>386</v>
      </c>
      <c r="C1324" s="316" t="s">
        <v>1836</v>
      </c>
      <c r="D1324" s="317" t="s">
        <v>65</v>
      </c>
      <c r="E1324" s="317" t="s">
        <v>64</v>
      </c>
      <c r="F1324" s="318" t="s">
        <v>1762</v>
      </c>
      <c r="G1324" s="317" t="s">
        <v>64</v>
      </c>
      <c r="H1324" s="317" t="s">
        <v>64</v>
      </c>
      <c r="I1324" s="317" t="s">
        <v>65</v>
      </c>
      <c r="J1324" s="317" t="s">
        <v>66</v>
      </c>
      <c r="K1324" s="319">
        <v>0</v>
      </c>
      <c r="L1324" s="319">
        <v>0</v>
      </c>
      <c r="M1324" s="319">
        <v>0</v>
      </c>
      <c r="N1324" s="319">
        <v>3</v>
      </c>
      <c r="O1324" s="319">
        <v>3</v>
      </c>
      <c r="P1324" s="319" t="s">
        <v>68</v>
      </c>
      <c r="Q1324" s="319" t="s">
        <v>68</v>
      </c>
    </row>
    <row r="1325" spans="2:17" ht="16.2" thickBot="1" x14ac:dyDescent="0.35">
      <c r="B1325" s="187" t="s">
        <v>406</v>
      </c>
      <c r="C1325" s="316" t="s">
        <v>1783</v>
      </c>
      <c r="D1325" s="317" t="s">
        <v>65</v>
      </c>
      <c r="E1325" s="317" t="s">
        <v>64</v>
      </c>
      <c r="F1325" s="318" t="s">
        <v>1762</v>
      </c>
      <c r="G1325" s="317" t="s">
        <v>64</v>
      </c>
      <c r="H1325" s="317" t="s">
        <v>64</v>
      </c>
      <c r="I1325" s="317" t="s">
        <v>66</v>
      </c>
      <c r="J1325" s="317" t="s">
        <v>65</v>
      </c>
      <c r="K1325" s="319">
        <v>0</v>
      </c>
      <c r="L1325" s="319">
        <v>0</v>
      </c>
      <c r="M1325" s="319">
        <v>0</v>
      </c>
      <c r="N1325" s="319">
        <v>3</v>
      </c>
      <c r="O1325" s="319">
        <v>3</v>
      </c>
      <c r="P1325" s="319" t="s">
        <v>68</v>
      </c>
      <c r="Q1325" s="319" t="s">
        <v>68</v>
      </c>
    </row>
    <row r="1326" spans="2:17" ht="16.2" thickBot="1" x14ac:dyDescent="0.35">
      <c r="B1326" s="187" t="s">
        <v>193</v>
      </c>
      <c r="C1326" s="316" t="s">
        <v>564</v>
      </c>
      <c r="D1326" s="317" t="s">
        <v>65</v>
      </c>
      <c r="E1326" s="317" t="s">
        <v>64</v>
      </c>
      <c r="F1326" s="318" t="s">
        <v>1762</v>
      </c>
      <c r="G1326" s="317" t="s">
        <v>64</v>
      </c>
      <c r="H1326" s="317" t="s">
        <v>64</v>
      </c>
      <c r="I1326" s="317" t="s">
        <v>66</v>
      </c>
      <c r="J1326" s="317" t="s">
        <v>65</v>
      </c>
      <c r="K1326" s="319">
        <v>0</v>
      </c>
      <c r="L1326" s="319">
        <v>0</v>
      </c>
      <c r="M1326" s="319">
        <v>0</v>
      </c>
      <c r="N1326" s="319">
        <v>3</v>
      </c>
      <c r="O1326" s="319">
        <v>3</v>
      </c>
      <c r="P1326" s="319" t="s">
        <v>68</v>
      </c>
      <c r="Q1326" s="319" t="s">
        <v>68</v>
      </c>
    </row>
    <row r="1327" spans="2:17" ht="16.2" thickBot="1" x14ac:dyDescent="0.35">
      <c r="B1327" s="187">
        <v>0</v>
      </c>
      <c r="C1327" s="316">
        <v>0</v>
      </c>
      <c r="D1327" s="317" t="s">
        <v>64</v>
      </c>
      <c r="E1327" s="317" t="s">
        <v>64</v>
      </c>
      <c r="F1327" s="318">
        <v>0</v>
      </c>
      <c r="G1327" s="317" t="s">
        <v>64</v>
      </c>
      <c r="H1327" s="317" t="s">
        <v>64</v>
      </c>
      <c r="I1327" s="317" t="s">
        <v>66</v>
      </c>
      <c r="J1327" s="317" t="s">
        <v>66</v>
      </c>
      <c r="K1327" s="319">
        <v>0</v>
      </c>
      <c r="L1327" s="319">
        <v>0</v>
      </c>
      <c r="M1327" s="319">
        <v>0</v>
      </c>
      <c r="N1327" s="319">
        <v>0</v>
      </c>
      <c r="O1327" s="319">
        <v>0</v>
      </c>
      <c r="P1327" s="319">
        <v>0</v>
      </c>
      <c r="Q1327" s="319">
        <v>0</v>
      </c>
    </row>
    <row r="1328" spans="2:17" ht="16.2" thickBot="1" x14ac:dyDescent="0.35">
      <c r="B1328" s="187" t="s">
        <v>417</v>
      </c>
      <c r="C1328" s="316" t="s">
        <v>1405</v>
      </c>
      <c r="D1328" s="317" t="s">
        <v>65</v>
      </c>
      <c r="E1328" s="317" t="s">
        <v>64</v>
      </c>
      <c r="F1328" s="318" t="s">
        <v>1762</v>
      </c>
      <c r="G1328" s="317" t="s">
        <v>64</v>
      </c>
      <c r="H1328" s="317" t="s">
        <v>64</v>
      </c>
      <c r="I1328" s="317" t="s">
        <v>65</v>
      </c>
      <c r="J1328" s="317" t="s">
        <v>66</v>
      </c>
      <c r="K1328" s="319">
        <v>0</v>
      </c>
      <c r="L1328" s="319">
        <v>0</v>
      </c>
      <c r="M1328" s="319">
        <v>0</v>
      </c>
      <c r="N1328" s="319">
        <v>3</v>
      </c>
      <c r="O1328" s="319">
        <v>3</v>
      </c>
      <c r="P1328" s="319" t="s">
        <v>68</v>
      </c>
      <c r="Q1328" s="319" t="s">
        <v>68</v>
      </c>
    </row>
    <row r="1329" spans="2:17" ht="16.2" thickBot="1" x14ac:dyDescent="0.35">
      <c r="B1329" s="187" t="s">
        <v>1561</v>
      </c>
      <c r="C1329" s="316" t="s">
        <v>444</v>
      </c>
      <c r="D1329" s="317" t="s">
        <v>65</v>
      </c>
      <c r="E1329" s="317" t="s">
        <v>64</v>
      </c>
      <c r="F1329" s="318">
        <v>2520624340101</v>
      </c>
      <c r="G1329" s="317" t="s">
        <v>64</v>
      </c>
      <c r="H1329" s="317" t="s">
        <v>64</v>
      </c>
      <c r="I1329" s="317" t="s">
        <v>65</v>
      </c>
      <c r="J1329" s="317" t="s">
        <v>66</v>
      </c>
      <c r="K1329" s="319">
        <v>0</v>
      </c>
      <c r="L1329" s="319">
        <v>0</v>
      </c>
      <c r="M1329" s="319">
        <v>0</v>
      </c>
      <c r="N1329" s="319">
        <v>3</v>
      </c>
      <c r="O1329" s="319">
        <v>3</v>
      </c>
      <c r="P1329" s="319" t="s">
        <v>68</v>
      </c>
      <c r="Q1329" s="319" t="s">
        <v>68</v>
      </c>
    </row>
    <row r="1330" spans="2:17" ht="16.2" thickBot="1" x14ac:dyDescent="0.35">
      <c r="B1330" s="187" t="s">
        <v>547</v>
      </c>
      <c r="C1330" s="316" t="s">
        <v>158</v>
      </c>
      <c r="D1330" s="317" t="s">
        <v>65</v>
      </c>
      <c r="E1330" s="317" t="s">
        <v>64</v>
      </c>
      <c r="F1330" s="318">
        <v>1888991700101</v>
      </c>
      <c r="G1330" s="317" t="s">
        <v>64</v>
      </c>
      <c r="H1330" s="317" t="s">
        <v>64</v>
      </c>
      <c r="I1330" s="317" t="s">
        <v>66</v>
      </c>
      <c r="J1330" s="317" t="s">
        <v>65</v>
      </c>
      <c r="K1330" s="319">
        <v>0</v>
      </c>
      <c r="L1330" s="319">
        <v>0</v>
      </c>
      <c r="M1330" s="319">
        <v>0</v>
      </c>
      <c r="N1330" s="319">
        <v>3</v>
      </c>
      <c r="O1330" s="319">
        <v>3</v>
      </c>
      <c r="P1330" s="319" t="s">
        <v>68</v>
      </c>
      <c r="Q1330" s="319" t="s">
        <v>68</v>
      </c>
    </row>
    <row r="1331" spans="2:17" ht="16.2" thickBot="1" x14ac:dyDescent="0.35">
      <c r="B1331" s="187" t="s">
        <v>1840</v>
      </c>
      <c r="C1331" s="316" t="s">
        <v>116</v>
      </c>
      <c r="D1331" s="317" t="s">
        <v>65</v>
      </c>
      <c r="E1331" s="317" t="s">
        <v>64</v>
      </c>
      <c r="F1331" s="318" t="s">
        <v>1762</v>
      </c>
      <c r="G1331" s="317" t="s">
        <v>64</v>
      </c>
      <c r="H1331" s="317" t="s">
        <v>64</v>
      </c>
      <c r="I1331" s="317" t="s">
        <v>65</v>
      </c>
      <c r="J1331" s="317" t="s">
        <v>66</v>
      </c>
      <c r="K1331" s="319">
        <v>0</v>
      </c>
      <c r="L1331" s="319">
        <v>0</v>
      </c>
      <c r="M1331" s="319">
        <v>0</v>
      </c>
      <c r="N1331" s="319">
        <v>3</v>
      </c>
      <c r="O1331" s="319">
        <v>3</v>
      </c>
      <c r="P1331" s="319" t="s">
        <v>68</v>
      </c>
      <c r="Q1331" s="319" t="s">
        <v>68</v>
      </c>
    </row>
    <row r="1332" spans="2:17" ht="16.2" thickBot="1" x14ac:dyDescent="0.35">
      <c r="B1332" s="187" t="s">
        <v>1389</v>
      </c>
      <c r="C1332" s="316" t="s">
        <v>1434</v>
      </c>
      <c r="D1332" s="317" t="s">
        <v>65</v>
      </c>
      <c r="E1332" s="317" t="s">
        <v>64</v>
      </c>
      <c r="F1332" s="318" t="s">
        <v>1762</v>
      </c>
      <c r="G1332" s="317" t="s">
        <v>64</v>
      </c>
      <c r="H1332" s="317" t="s">
        <v>64</v>
      </c>
      <c r="I1332" s="317" t="s">
        <v>66</v>
      </c>
      <c r="J1332" s="317" t="s">
        <v>65</v>
      </c>
      <c r="K1332" s="319">
        <v>0</v>
      </c>
      <c r="L1332" s="319">
        <v>0</v>
      </c>
      <c r="M1332" s="319">
        <v>0</v>
      </c>
      <c r="N1332" s="319">
        <v>3</v>
      </c>
      <c r="O1332" s="319">
        <v>3</v>
      </c>
      <c r="P1332" s="319" t="s">
        <v>68</v>
      </c>
      <c r="Q1332" s="319" t="s">
        <v>68</v>
      </c>
    </row>
    <row r="1333" spans="2:17" ht="16.2" thickBot="1" x14ac:dyDescent="0.35">
      <c r="B1333" s="187" t="s">
        <v>154</v>
      </c>
      <c r="C1333" s="316" t="s">
        <v>2284</v>
      </c>
      <c r="D1333" s="317" t="s">
        <v>64</v>
      </c>
      <c r="E1333" s="317" t="s">
        <v>65</v>
      </c>
      <c r="F1333" s="318">
        <v>2220865104061</v>
      </c>
      <c r="G1333" s="317" t="s">
        <v>64</v>
      </c>
      <c r="H1333" s="317" t="s">
        <v>64</v>
      </c>
      <c r="I1333" s="317" t="s">
        <v>65</v>
      </c>
      <c r="J1333" s="317" t="s">
        <v>66</v>
      </c>
      <c r="K1333" s="319">
        <v>0</v>
      </c>
      <c r="L1333" s="319">
        <v>0</v>
      </c>
      <c r="M1333" s="319">
        <v>0</v>
      </c>
      <c r="N1333" s="319">
        <v>3</v>
      </c>
      <c r="O1333" s="319">
        <v>3</v>
      </c>
      <c r="P1333" s="319" t="s">
        <v>68</v>
      </c>
      <c r="Q1333" s="319" t="s">
        <v>68</v>
      </c>
    </row>
    <row r="1334" spans="2:17" ht="16.2" thickBot="1" x14ac:dyDescent="0.35">
      <c r="B1334" s="187" t="s">
        <v>472</v>
      </c>
      <c r="C1334" s="316" t="s">
        <v>173</v>
      </c>
      <c r="D1334" s="317" t="s">
        <v>65</v>
      </c>
      <c r="E1334" s="317" t="s">
        <v>64</v>
      </c>
      <c r="F1334" s="318">
        <v>1851100140101</v>
      </c>
      <c r="G1334" s="317" t="s">
        <v>64</v>
      </c>
      <c r="H1334" s="317" t="s">
        <v>64</v>
      </c>
      <c r="I1334" s="317" t="s">
        <v>66</v>
      </c>
      <c r="J1334" s="317" t="s">
        <v>65</v>
      </c>
      <c r="K1334" s="319">
        <v>0</v>
      </c>
      <c r="L1334" s="319">
        <v>0</v>
      </c>
      <c r="M1334" s="319">
        <v>0</v>
      </c>
      <c r="N1334" s="319">
        <v>3</v>
      </c>
      <c r="O1334" s="319">
        <v>3</v>
      </c>
      <c r="P1334" s="319" t="s">
        <v>68</v>
      </c>
      <c r="Q1334" s="319" t="s">
        <v>68</v>
      </c>
    </row>
    <row r="1335" spans="2:17" ht="16.2" thickBot="1" x14ac:dyDescent="0.35">
      <c r="B1335" s="187" t="s">
        <v>522</v>
      </c>
      <c r="C1335" s="316" t="s">
        <v>180</v>
      </c>
      <c r="D1335" s="317" t="s">
        <v>65</v>
      </c>
      <c r="E1335" s="317" t="s">
        <v>64</v>
      </c>
      <c r="F1335" s="318">
        <v>1784662040205</v>
      </c>
      <c r="G1335" s="317" t="s">
        <v>64</v>
      </c>
      <c r="H1335" s="317" t="s">
        <v>64</v>
      </c>
      <c r="I1335" s="317" t="s">
        <v>65</v>
      </c>
      <c r="J1335" s="317" t="s">
        <v>66</v>
      </c>
      <c r="K1335" s="319">
        <v>0</v>
      </c>
      <c r="L1335" s="319">
        <v>0</v>
      </c>
      <c r="M1335" s="319">
        <v>0</v>
      </c>
      <c r="N1335" s="319">
        <v>3</v>
      </c>
      <c r="O1335" s="319">
        <v>3</v>
      </c>
      <c r="P1335" s="319" t="s">
        <v>68</v>
      </c>
      <c r="Q1335" s="319" t="s">
        <v>68</v>
      </c>
    </row>
    <row r="1336" spans="2:17" ht="16.2" thickBot="1" x14ac:dyDescent="0.35">
      <c r="B1336" s="187" t="s">
        <v>506</v>
      </c>
      <c r="C1336" s="316" t="s">
        <v>173</v>
      </c>
      <c r="D1336" s="317" t="s">
        <v>65</v>
      </c>
      <c r="E1336" s="317" t="s">
        <v>64</v>
      </c>
      <c r="F1336" s="318">
        <v>2338684450101</v>
      </c>
      <c r="G1336" s="317" t="s">
        <v>64</v>
      </c>
      <c r="H1336" s="317" t="s">
        <v>64</v>
      </c>
      <c r="I1336" s="317" t="s">
        <v>66</v>
      </c>
      <c r="J1336" s="317" t="s">
        <v>65</v>
      </c>
      <c r="K1336" s="319">
        <v>0</v>
      </c>
      <c r="L1336" s="319">
        <v>0</v>
      </c>
      <c r="M1336" s="319">
        <v>0</v>
      </c>
      <c r="N1336" s="319">
        <v>3</v>
      </c>
      <c r="O1336" s="319">
        <v>3</v>
      </c>
      <c r="P1336" s="319" t="s">
        <v>68</v>
      </c>
      <c r="Q1336" s="319" t="s">
        <v>68</v>
      </c>
    </row>
    <row r="1337" spans="2:17" ht="16.2" thickBot="1" x14ac:dyDescent="0.35">
      <c r="B1337" s="187" t="s">
        <v>1840</v>
      </c>
      <c r="C1337" s="316" t="s">
        <v>1859</v>
      </c>
      <c r="D1337" s="317" t="s">
        <v>65</v>
      </c>
      <c r="E1337" s="317" t="s">
        <v>64</v>
      </c>
      <c r="F1337" s="318">
        <v>2520269690312</v>
      </c>
      <c r="G1337" s="317" t="s">
        <v>64</v>
      </c>
      <c r="H1337" s="317" t="s">
        <v>64</v>
      </c>
      <c r="I1337" s="317" t="s">
        <v>65</v>
      </c>
      <c r="J1337" s="317" t="s">
        <v>66</v>
      </c>
      <c r="K1337" s="319">
        <v>5</v>
      </c>
      <c r="L1337" s="319">
        <v>0</v>
      </c>
      <c r="M1337" s="319">
        <v>0</v>
      </c>
      <c r="N1337" s="319">
        <v>0</v>
      </c>
      <c r="O1337" s="319">
        <v>5</v>
      </c>
      <c r="P1337" s="319" t="s">
        <v>68</v>
      </c>
      <c r="Q1337" s="319" t="s">
        <v>68</v>
      </c>
    </row>
    <row r="1338" spans="2:17" ht="16.2" thickBot="1" x14ac:dyDescent="0.35">
      <c r="B1338" s="187" t="s">
        <v>3583</v>
      </c>
      <c r="C1338" s="316" t="s">
        <v>167</v>
      </c>
      <c r="D1338" s="317" t="s">
        <v>65</v>
      </c>
      <c r="E1338" s="317" t="s">
        <v>64</v>
      </c>
      <c r="F1338" s="318" t="s">
        <v>1762</v>
      </c>
      <c r="G1338" s="317" t="s">
        <v>65</v>
      </c>
      <c r="H1338" s="317" t="s">
        <v>64</v>
      </c>
      <c r="I1338" s="317" t="s">
        <v>66</v>
      </c>
      <c r="J1338" s="317" t="s">
        <v>66</v>
      </c>
      <c r="K1338" s="319">
        <v>0</v>
      </c>
      <c r="L1338" s="319">
        <v>0</v>
      </c>
      <c r="M1338" s="319">
        <v>0</v>
      </c>
      <c r="N1338" s="319">
        <v>3</v>
      </c>
      <c r="O1338" s="319">
        <v>3</v>
      </c>
      <c r="P1338" s="319" t="s">
        <v>68</v>
      </c>
      <c r="Q1338" s="319" t="s">
        <v>68</v>
      </c>
    </row>
    <row r="1339" spans="2:17" ht="16.2" thickBot="1" x14ac:dyDescent="0.35">
      <c r="B1339" s="187" t="s">
        <v>3580</v>
      </c>
      <c r="C1339" s="316" t="s">
        <v>186</v>
      </c>
      <c r="D1339" s="317" t="s">
        <v>65</v>
      </c>
      <c r="E1339" s="317" t="s">
        <v>64</v>
      </c>
      <c r="F1339" s="318" t="s">
        <v>1762</v>
      </c>
      <c r="G1339" s="317" t="s">
        <v>64</v>
      </c>
      <c r="H1339" s="317" t="s">
        <v>65</v>
      </c>
      <c r="I1339" s="317" t="s">
        <v>66</v>
      </c>
      <c r="J1339" s="317" t="s">
        <v>66</v>
      </c>
      <c r="K1339" s="319">
        <v>0</v>
      </c>
      <c r="L1339" s="319">
        <v>0</v>
      </c>
      <c r="M1339" s="319">
        <v>0</v>
      </c>
      <c r="N1339" s="319">
        <v>3</v>
      </c>
      <c r="O1339" s="319">
        <v>3</v>
      </c>
      <c r="P1339" s="319" t="s">
        <v>68</v>
      </c>
      <c r="Q1339" s="319" t="s">
        <v>68</v>
      </c>
    </row>
    <row r="1340" spans="2:17" ht="16.2" thickBot="1" x14ac:dyDescent="0.35">
      <c r="B1340" s="187" t="s">
        <v>547</v>
      </c>
      <c r="C1340" s="316" t="s">
        <v>548</v>
      </c>
      <c r="D1340" s="317" t="s">
        <v>65</v>
      </c>
      <c r="E1340" s="317" t="s">
        <v>64</v>
      </c>
      <c r="F1340" s="318">
        <v>1888991700101</v>
      </c>
      <c r="G1340" s="317" t="s">
        <v>64</v>
      </c>
      <c r="H1340" s="317" t="s">
        <v>64</v>
      </c>
      <c r="I1340" s="317" t="s">
        <v>66</v>
      </c>
      <c r="J1340" s="317" t="s">
        <v>65</v>
      </c>
      <c r="K1340" s="319">
        <v>0</v>
      </c>
      <c r="L1340" s="319">
        <v>0</v>
      </c>
      <c r="M1340" s="319">
        <v>0</v>
      </c>
      <c r="N1340" s="319">
        <v>3</v>
      </c>
      <c r="O1340" s="319">
        <v>3</v>
      </c>
      <c r="P1340" s="319" t="s">
        <v>68</v>
      </c>
      <c r="Q1340" s="319" t="s">
        <v>68</v>
      </c>
    </row>
    <row r="1341" spans="2:17" ht="16.2" thickBot="1" x14ac:dyDescent="0.35">
      <c r="B1341" s="187" t="s">
        <v>472</v>
      </c>
      <c r="C1341" s="316" t="s">
        <v>1777</v>
      </c>
      <c r="D1341" s="317" t="s">
        <v>65</v>
      </c>
      <c r="E1341" s="317" t="s">
        <v>64</v>
      </c>
      <c r="F1341" s="318" t="s">
        <v>1762</v>
      </c>
      <c r="G1341" s="317" t="s">
        <v>64</v>
      </c>
      <c r="H1341" s="317" t="s">
        <v>64</v>
      </c>
      <c r="I1341" s="317" t="s">
        <v>65</v>
      </c>
      <c r="J1341" s="317" t="s">
        <v>66</v>
      </c>
      <c r="K1341" s="319">
        <v>0</v>
      </c>
      <c r="L1341" s="319">
        <v>0</v>
      </c>
      <c r="M1341" s="319">
        <v>0</v>
      </c>
      <c r="N1341" s="319">
        <v>3</v>
      </c>
      <c r="O1341" s="319">
        <v>3</v>
      </c>
      <c r="P1341" s="319" t="s">
        <v>68</v>
      </c>
      <c r="Q1341" s="319" t="s">
        <v>68</v>
      </c>
    </row>
    <row r="1342" spans="2:17" ht="16.2" thickBot="1" x14ac:dyDescent="0.35">
      <c r="B1342" s="187" t="s">
        <v>386</v>
      </c>
      <c r="C1342" s="316" t="s">
        <v>3747</v>
      </c>
      <c r="D1342" s="317" t="s">
        <v>65</v>
      </c>
      <c r="E1342" s="317" t="s">
        <v>64</v>
      </c>
      <c r="F1342" s="318">
        <v>1979664460101</v>
      </c>
      <c r="G1342" s="317" t="s">
        <v>64</v>
      </c>
      <c r="H1342" s="317" t="s">
        <v>64</v>
      </c>
      <c r="I1342" s="317" t="s">
        <v>65</v>
      </c>
      <c r="J1342" s="317" t="s">
        <v>66</v>
      </c>
      <c r="K1342" s="319">
        <v>0</v>
      </c>
      <c r="L1342" s="319">
        <v>0</v>
      </c>
      <c r="M1342" s="319">
        <v>0</v>
      </c>
      <c r="N1342" s="319">
        <v>3</v>
      </c>
      <c r="O1342" s="319">
        <v>3</v>
      </c>
      <c r="P1342" s="319" t="s">
        <v>68</v>
      </c>
      <c r="Q1342" s="319" t="s">
        <v>68</v>
      </c>
    </row>
    <row r="1343" spans="2:17" ht="16.2" thickBot="1" x14ac:dyDescent="0.35">
      <c r="B1343" s="187" t="s">
        <v>484</v>
      </c>
      <c r="C1343" s="316" t="s">
        <v>2528</v>
      </c>
      <c r="D1343" s="317" t="s">
        <v>65</v>
      </c>
      <c r="E1343" s="317" t="s">
        <v>64</v>
      </c>
      <c r="F1343" s="318">
        <v>2387895780101</v>
      </c>
      <c r="G1343" s="317" t="s">
        <v>64</v>
      </c>
      <c r="H1343" s="317" t="s">
        <v>64</v>
      </c>
      <c r="I1343" s="317" t="s">
        <v>65</v>
      </c>
      <c r="J1343" s="317" t="s">
        <v>66</v>
      </c>
      <c r="K1343" s="319">
        <v>0</v>
      </c>
      <c r="L1343" s="319">
        <v>0</v>
      </c>
      <c r="M1343" s="319">
        <v>0</v>
      </c>
      <c r="N1343" s="319">
        <v>3</v>
      </c>
      <c r="O1343" s="319">
        <v>3</v>
      </c>
      <c r="P1343" s="319" t="s">
        <v>68</v>
      </c>
      <c r="Q1343" s="319" t="s">
        <v>68</v>
      </c>
    </row>
    <row r="1344" spans="2:17" ht="15.6" x14ac:dyDescent="0.3">
      <c r="B1344" s="320" t="s">
        <v>1773</v>
      </c>
      <c r="C1344" s="321" t="s">
        <v>186</v>
      </c>
      <c r="D1344" s="317" t="s">
        <v>65</v>
      </c>
      <c r="E1344" s="317" t="s">
        <v>64</v>
      </c>
      <c r="F1344" s="318">
        <v>1708254340101</v>
      </c>
      <c r="G1344" s="317" t="s">
        <v>64</v>
      </c>
      <c r="H1344" s="317" t="s">
        <v>64</v>
      </c>
      <c r="I1344" s="317" t="s">
        <v>65</v>
      </c>
      <c r="J1344" s="317" t="s">
        <v>66</v>
      </c>
      <c r="K1344" s="319">
        <v>0</v>
      </c>
      <c r="L1344" s="319">
        <v>0</v>
      </c>
      <c r="M1344" s="319">
        <v>0</v>
      </c>
      <c r="N1344" s="319">
        <v>3</v>
      </c>
      <c r="O1344" s="319">
        <v>3</v>
      </c>
      <c r="P1344" s="319" t="s">
        <v>68</v>
      </c>
      <c r="Q1344" s="319" t="s">
        <v>68</v>
      </c>
    </row>
    <row r="1345" spans="2:17" ht="15.6" x14ac:dyDescent="0.3">
      <c r="B1345" s="322" t="s">
        <v>1822</v>
      </c>
      <c r="C1345" s="323" t="s">
        <v>1728</v>
      </c>
      <c r="D1345" s="323" t="s">
        <v>65</v>
      </c>
      <c r="E1345" s="99" t="s">
        <v>64</v>
      </c>
      <c r="F1345" s="324">
        <v>1768901810101</v>
      </c>
      <c r="G1345" s="325" t="s">
        <v>64</v>
      </c>
      <c r="H1345" s="325" t="s">
        <v>64</v>
      </c>
      <c r="I1345" s="325" t="s">
        <v>65</v>
      </c>
      <c r="J1345" s="325" t="s">
        <v>66</v>
      </c>
      <c r="K1345" s="99">
        <v>0</v>
      </c>
      <c r="L1345" s="99">
        <v>0</v>
      </c>
      <c r="M1345" s="99">
        <v>0</v>
      </c>
      <c r="N1345" s="99" t="s">
        <v>65</v>
      </c>
      <c r="O1345" s="99">
        <v>0</v>
      </c>
      <c r="P1345" s="99" t="s">
        <v>68</v>
      </c>
      <c r="Q1345" s="99" t="s">
        <v>68</v>
      </c>
    </row>
    <row r="1346" spans="2:17" ht="15.6" x14ac:dyDescent="0.3">
      <c r="B1346" s="322" t="s">
        <v>3748</v>
      </c>
      <c r="C1346" s="323" t="s">
        <v>3551</v>
      </c>
      <c r="D1346" s="99" t="s">
        <v>64</v>
      </c>
      <c r="E1346" s="99" t="s">
        <v>65</v>
      </c>
      <c r="F1346" s="324">
        <v>0</v>
      </c>
      <c r="G1346" s="325" t="s">
        <v>64</v>
      </c>
      <c r="H1346" s="325" t="s">
        <v>65</v>
      </c>
      <c r="I1346" s="325" t="s">
        <v>66</v>
      </c>
      <c r="J1346" s="325" t="s">
        <v>66</v>
      </c>
      <c r="K1346" s="99">
        <v>0</v>
      </c>
      <c r="L1346" s="99">
        <v>0</v>
      </c>
      <c r="M1346" s="99">
        <v>0</v>
      </c>
      <c r="N1346" s="99" t="s">
        <v>65</v>
      </c>
      <c r="O1346" s="99">
        <v>0</v>
      </c>
      <c r="P1346" s="99" t="s">
        <v>68</v>
      </c>
      <c r="Q1346" s="99" t="s">
        <v>68</v>
      </c>
    </row>
    <row r="1347" spans="2:17" ht="15.6" x14ac:dyDescent="0.3">
      <c r="B1347" s="322" t="s">
        <v>3176</v>
      </c>
      <c r="C1347" s="323" t="s">
        <v>548</v>
      </c>
      <c r="D1347" s="99" t="s">
        <v>64</v>
      </c>
      <c r="E1347" s="99" t="s">
        <v>65</v>
      </c>
      <c r="F1347" s="324">
        <v>3660067970101</v>
      </c>
      <c r="G1347" s="325" t="s">
        <v>64</v>
      </c>
      <c r="H1347" s="325" t="s">
        <v>65</v>
      </c>
      <c r="I1347" s="325" t="s">
        <v>66</v>
      </c>
      <c r="J1347" s="325" t="s">
        <v>66</v>
      </c>
      <c r="K1347" s="99">
        <v>0</v>
      </c>
      <c r="L1347" s="99">
        <v>0</v>
      </c>
      <c r="M1347" s="99">
        <v>0</v>
      </c>
      <c r="N1347" s="99" t="s">
        <v>65</v>
      </c>
      <c r="O1347" s="99">
        <v>0</v>
      </c>
      <c r="P1347" s="99" t="s">
        <v>68</v>
      </c>
      <c r="Q1347" s="99" t="s">
        <v>68</v>
      </c>
    </row>
    <row r="1348" spans="2:17" ht="15.6" x14ac:dyDescent="0.3">
      <c r="B1348" s="322" t="s">
        <v>3749</v>
      </c>
      <c r="C1348" s="323" t="s">
        <v>1734</v>
      </c>
      <c r="D1348" s="99" t="s">
        <v>65</v>
      </c>
      <c r="E1348" s="99" t="s">
        <v>64</v>
      </c>
      <c r="F1348" s="324">
        <v>2158385990101</v>
      </c>
      <c r="G1348" s="325" t="s">
        <v>64</v>
      </c>
      <c r="H1348" s="325" t="s">
        <v>65</v>
      </c>
      <c r="I1348" s="325" t="s">
        <v>66</v>
      </c>
      <c r="J1348" s="325" t="s">
        <v>66</v>
      </c>
      <c r="K1348" s="99">
        <v>0</v>
      </c>
      <c r="L1348" s="99">
        <v>0</v>
      </c>
      <c r="M1348" s="99">
        <v>0</v>
      </c>
      <c r="N1348" s="99" t="s">
        <v>65</v>
      </c>
      <c r="O1348" s="99">
        <v>0</v>
      </c>
      <c r="P1348" s="99" t="s">
        <v>68</v>
      </c>
      <c r="Q1348" s="99" t="s">
        <v>68</v>
      </c>
    </row>
    <row r="1349" spans="2:17" ht="15.6" x14ac:dyDescent="0.3">
      <c r="B1349" s="322" t="s">
        <v>3154</v>
      </c>
      <c r="C1349" s="323" t="s">
        <v>3750</v>
      </c>
      <c r="D1349" s="99" t="s">
        <v>64</v>
      </c>
      <c r="E1349" s="99" t="s">
        <v>65</v>
      </c>
      <c r="F1349" s="324">
        <v>2986086690101</v>
      </c>
      <c r="G1349" s="325" t="s">
        <v>64</v>
      </c>
      <c r="H1349" s="325" t="s">
        <v>65</v>
      </c>
      <c r="I1349" s="325" t="s">
        <v>66</v>
      </c>
      <c r="J1349" s="325" t="s">
        <v>66</v>
      </c>
      <c r="K1349" s="99">
        <v>0</v>
      </c>
      <c r="L1349" s="99">
        <v>0</v>
      </c>
      <c r="M1349" s="99">
        <v>0</v>
      </c>
      <c r="N1349" s="99" t="s">
        <v>65</v>
      </c>
      <c r="O1349" s="99">
        <v>0</v>
      </c>
      <c r="P1349" s="99" t="s">
        <v>68</v>
      </c>
      <c r="Q1349" s="99" t="s">
        <v>68</v>
      </c>
    </row>
    <row r="1350" spans="2:17" ht="15.6" x14ac:dyDescent="0.3">
      <c r="B1350" s="322" t="s">
        <v>3751</v>
      </c>
      <c r="C1350" s="323" t="s">
        <v>3384</v>
      </c>
      <c r="D1350" s="99" t="s">
        <v>64</v>
      </c>
      <c r="E1350" s="99" t="s">
        <v>65</v>
      </c>
      <c r="F1350" s="324">
        <v>3007296770101</v>
      </c>
      <c r="G1350" s="325" t="s">
        <v>64</v>
      </c>
      <c r="H1350" s="325" t="s">
        <v>65</v>
      </c>
      <c r="I1350" s="325" t="s">
        <v>66</v>
      </c>
      <c r="J1350" s="325" t="s">
        <v>66</v>
      </c>
      <c r="K1350" s="99">
        <v>0</v>
      </c>
      <c r="L1350" s="99">
        <v>0</v>
      </c>
      <c r="M1350" s="99">
        <v>0</v>
      </c>
      <c r="N1350" s="99" t="s">
        <v>65</v>
      </c>
      <c r="O1350" s="99">
        <v>0</v>
      </c>
      <c r="P1350" s="99" t="s">
        <v>68</v>
      </c>
      <c r="Q1350" s="99" t="s">
        <v>68</v>
      </c>
    </row>
    <row r="1351" spans="2:17" ht="15.6" x14ac:dyDescent="0.3">
      <c r="B1351" s="322" t="s">
        <v>3752</v>
      </c>
      <c r="C1351" s="323" t="s">
        <v>3750</v>
      </c>
      <c r="D1351" s="99" t="s">
        <v>64</v>
      </c>
      <c r="E1351" s="99" t="s">
        <v>65</v>
      </c>
      <c r="F1351" s="324">
        <v>2984893170101</v>
      </c>
      <c r="G1351" s="325" t="s">
        <v>64</v>
      </c>
      <c r="H1351" s="325" t="s">
        <v>65</v>
      </c>
      <c r="I1351" s="325" t="s">
        <v>66</v>
      </c>
      <c r="J1351" s="325" t="s">
        <v>66</v>
      </c>
      <c r="K1351" s="99">
        <v>0</v>
      </c>
      <c r="L1351" s="99">
        <v>0</v>
      </c>
      <c r="M1351" s="99">
        <v>0</v>
      </c>
      <c r="N1351" s="99" t="s">
        <v>65</v>
      </c>
      <c r="O1351" s="99">
        <v>0</v>
      </c>
      <c r="P1351" s="99" t="s">
        <v>68</v>
      </c>
      <c r="Q1351" s="99" t="s">
        <v>68</v>
      </c>
    </row>
    <row r="1352" spans="2:17" ht="15.6" x14ac:dyDescent="0.3">
      <c r="B1352" s="322" t="s">
        <v>3753</v>
      </c>
      <c r="C1352" s="323" t="s">
        <v>3559</v>
      </c>
      <c r="D1352" s="99" t="s">
        <v>64</v>
      </c>
      <c r="E1352" s="99" t="s">
        <v>65</v>
      </c>
      <c r="F1352" s="324">
        <v>3078409801406</v>
      </c>
      <c r="G1352" s="325" t="s">
        <v>64</v>
      </c>
      <c r="H1352" s="325" t="s">
        <v>65</v>
      </c>
      <c r="I1352" s="325" t="s">
        <v>66</v>
      </c>
      <c r="J1352" s="325" t="s">
        <v>66</v>
      </c>
      <c r="K1352" s="99">
        <v>0</v>
      </c>
      <c r="L1352" s="99">
        <v>0</v>
      </c>
      <c r="M1352" s="99">
        <v>0</v>
      </c>
      <c r="N1352" s="99" t="s">
        <v>65</v>
      </c>
      <c r="O1352" s="99">
        <v>0</v>
      </c>
      <c r="P1352" s="99" t="s">
        <v>68</v>
      </c>
      <c r="Q1352" s="99" t="s">
        <v>68</v>
      </c>
    </row>
    <row r="1353" spans="2:17" ht="15.6" x14ac:dyDescent="0.3">
      <c r="B1353" s="322" t="s">
        <v>1591</v>
      </c>
      <c r="C1353" s="323" t="s">
        <v>3152</v>
      </c>
      <c r="D1353" s="99" t="s">
        <v>64</v>
      </c>
      <c r="E1353" s="99" t="s">
        <v>65</v>
      </c>
      <c r="F1353" s="324">
        <v>3458303770101</v>
      </c>
      <c r="G1353" s="325" t="s">
        <v>64</v>
      </c>
      <c r="H1353" s="325" t="s">
        <v>65</v>
      </c>
      <c r="I1353" s="325" t="s">
        <v>66</v>
      </c>
      <c r="J1353" s="325" t="s">
        <v>66</v>
      </c>
      <c r="K1353" s="99">
        <v>0</v>
      </c>
      <c r="L1353" s="99">
        <v>0</v>
      </c>
      <c r="M1353" s="99">
        <v>0</v>
      </c>
      <c r="N1353" s="99" t="s">
        <v>65</v>
      </c>
      <c r="O1353" s="99">
        <v>0</v>
      </c>
      <c r="P1353" s="99" t="s">
        <v>68</v>
      </c>
      <c r="Q1353" s="99" t="s">
        <v>68</v>
      </c>
    </row>
    <row r="1354" spans="2:17" ht="15.6" x14ac:dyDescent="0.3">
      <c r="B1354" s="322" t="s">
        <v>3154</v>
      </c>
      <c r="C1354" s="323" t="s">
        <v>1574</v>
      </c>
      <c r="D1354" s="99" t="s">
        <v>64</v>
      </c>
      <c r="E1354" s="99" t="s">
        <v>65</v>
      </c>
      <c r="F1354" s="324">
        <v>2995550870101</v>
      </c>
      <c r="G1354" s="325" t="s">
        <v>64</v>
      </c>
      <c r="H1354" s="325" t="s">
        <v>65</v>
      </c>
      <c r="I1354" s="325" t="s">
        <v>66</v>
      </c>
      <c r="J1354" s="325" t="s">
        <v>66</v>
      </c>
      <c r="K1354" s="99">
        <v>0</v>
      </c>
      <c r="L1354" s="99">
        <v>0</v>
      </c>
      <c r="M1354" s="99">
        <v>0</v>
      </c>
      <c r="N1354" s="99" t="s">
        <v>65</v>
      </c>
      <c r="O1354" s="99">
        <v>0</v>
      </c>
      <c r="P1354" s="99" t="s">
        <v>68</v>
      </c>
      <c r="Q1354" s="99" t="s">
        <v>68</v>
      </c>
    </row>
    <row r="1355" spans="2:17" ht="15.6" x14ac:dyDescent="0.3">
      <c r="B1355" s="322" t="s">
        <v>3754</v>
      </c>
      <c r="C1355" s="323" t="s">
        <v>1442</v>
      </c>
      <c r="D1355" s="99" t="s">
        <v>64</v>
      </c>
      <c r="E1355" s="99" t="s">
        <v>65</v>
      </c>
      <c r="F1355" s="324">
        <v>3509736440101</v>
      </c>
      <c r="G1355" s="325" t="s">
        <v>64</v>
      </c>
      <c r="H1355" s="325" t="s">
        <v>65</v>
      </c>
      <c r="I1355" s="325" t="s">
        <v>66</v>
      </c>
      <c r="J1355" s="325" t="s">
        <v>66</v>
      </c>
      <c r="K1355" s="99">
        <v>0</v>
      </c>
      <c r="L1355" s="99">
        <v>0</v>
      </c>
      <c r="M1355" s="99">
        <v>0</v>
      </c>
      <c r="N1355" s="99" t="s">
        <v>65</v>
      </c>
      <c r="O1355" s="99">
        <v>0</v>
      </c>
      <c r="P1355" s="99" t="s">
        <v>68</v>
      </c>
      <c r="Q1355" s="99" t="s">
        <v>68</v>
      </c>
    </row>
    <row r="1356" spans="2:17" ht="15.6" x14ac:dyDescent="0.3">
      <c r="B1356" s="322" t="s">
        <v>3731</v>
      </c>
      <c r="C1356" s="323" t="s">
        <v>2280</v>
      </c>
      <c r="D1356" s="99" t="s">
        <v>64</v>
      </c>
      <c r="E1356" s="99" t="s">
        <v>65</v>
      </c>
      <c r="F1356" s="324">
        <v>0</v>
      </c>
      <c r="G1356" s="325" t="s">
        <v>64</v>
      </c>
      <c r="H1356" s="325" t="s">
        <v>65</v>
      </c>
      <c r="I1356" s="325" t="s">
        <v>66</v>
      </c>
      <c r="J1356" s="325" t="s">
        <v>66</v>
      </c>
      <c r="K1356" s="99">
        <v>0</v>
      </c>
      <c r="L1356" s="99">
        <v>0</v>
      </c>
      <c r="M1356" s="99">
        <v>0</v>
      </c>
      <c r="N1356" s="99" t="s">
        <v>65</v>
      </c>
      <c r="O1356" s="99">
        <v>0</v>
      </c>
      <c r="P1356" s="99" t="s">
        <v>68</v>
      </c>
      <c r="Q1356" s="99" t="s">
        <v>68</v>
      </c>
    </row>
    <row r="1357" spans="2:17" ht="15.6" x14ac:dyDescent="0.3">
      <c r="B1357" s="322" t="s">
        <v>3755</v>
      </c>
      <c r="C1357" s="323" t="s">
        <v>3756</v>
      </c>
      <c r="D1357" s="99" t="s">
        <v>65</v>
      </c>
      <c r="E1357" s="99" t="s">
        <v>64</v>
      </c>
      <c r="F1357" s="324">
        <v>0</v>
      </c>
      <c r="G1357" s="325" t="s">
        <v>64</v>
      </c>
      <c r="H1357" s="325" t="s">
        <v>65</v>
      </c>
      <c r="I1357" s="325" t="s">
        <v>66</v>
      </c>
      <c r="J1357" s="325" t="s">
        <v>66</v>
      </c>
      <c r="K1357" s="99">
        <v>0</v>
      </c>
      <c r="L1357" s="99">
        <v>0</v>
      </c>
      <c r="M1357" s="99">
        <v>0</v>
      </c>
      <c r="N1357" s="99" t="s">
        <v>65</v>
      </c>
      <c r="O1357" s="99">
        <v>0</v>
      </c>
      <c r="P1357" s="99" t="s">
        <v>68</v>
      </c>
      <c r="Q1357" s="99" t="s">
        <v>68</v>
      </c>
    </row>
    <row r="1358" spans="2:17" ht="15.6" x14ac:dyDescent="0.3">
      <c r="B1358" s="322" t="s">
        <v>3757</v>
      </c>
      <c r="C1358" s="323" t="s">
        <v>3758</v>
      </c>
      <c r="D1358" s="99" t="s">
        <v>65</v>
      </c>
      <c r="E1358" s="99" t="s">
        <v>64</v>
      </c>
      <c r="F1358" s="324">
        <v>3008359220101</v>
      </c>
      <c r="G1358" s="325" t="s">
        <v>65</v>
      </c>
      <c r="H1358" s="325" t="s">
        <v>65</v>
      </c>
      <c r="I1358" s="325" t="s">
        <v>66</v>
      </c>
      <c r="J1358" s="325" t="s">
        <v>66</v>
      </c>
      <c r="K1358" s="99">
        <v>0</v>
      </c>
      <c r="L1358" s="99">
        <v>0</v>
      </c>
      <c r="M1358" s="99">
        <v>0</v>
      </c>
      <c r="N1358" s="99" t="s">
        <v>65</v>
      </c>
      <c r="O1358" s="99">
        <v>0</v>
      </c>
      <c r="P1358" s="99" t="s">
        <v>68</v>
      </c>
      <c r="Q1358" s="99" t="s">
        <v>68</v>
      </c>
    </row>
    <row r="1359" spans="2:17" ht="15.6" x14ac:dyDescent="0.3">
      <c r="B1359" s="322" t="s">
        <v>3759</v>
      </c>
      <c r="C1359" s="323" t="s">
        <v>2804</v>
      </c>
      <c r="D1359" s="99" t="s">
        <v>64</v>
      </c>
      <c r="E1359" s="99" t="s">
        <v>65</v>
      </c>
      <c r="F1359" s="324">
        <v>3017800050101</v>
      </c>
      <c r="G1359" s="325" t="s">
        <v>64</v>
      </c>
      <c r="H1359" s="325" t="s">
        <v>65</v>
      </c>
      <c r="I1359" s="325" t="s">
        <v>66</v>
      </c>
      <c r="J1359" s="325" t="s">
        <v>66</v>
      </c>
      <c r="K1359" s="99">
        <v>0</v>
      </c>
      <c r="L1359" s="99">
        <v>0</v>
      </c>
      <c r="M1359" s="99">
        <v>0</v>
      </c>
      <c r="N1359" s="99" t="s">
        <v>65</v>
      </c>
      <c r="O1359" s="99">
        <v>0</v>
      </c>
      <c r="P1359" s="99" t="s">
        <v>68</v>
      </c>
      <c r="Q1359" s="99" t="s">
        <v>68</v>
      </c>
    </row>
    <row r="1360" spans="2:17" ht="15.6" x14ac:dyDescent="0.3">
      <c r="B1360" s="322" t="s">
        <v>3760</v>
      </c>
      <c r="C1360" s="323" t="s">
        <v>3761</v>
      </c>
      <c r="D1360" s="99" t="s">
        <v>64</v>
      </c>
      <c r="E1360" s="99" t="s">
        <v>65</v>
      </c>
      <c r="F1360" s="324">
        <v>3023482120101</v>
      </c>
      <c r="G1360" s="325" t="s">
        <v>64</v>
      </c>
      <c r="H1360" s="325" t="s">
        <v>65</v>
      </c>
      <c r="I1360" s="325" t="s">
        <v>66</v>
      </c>
      <c r="J1360" s="325" t="s">
        <v>66</v>
      </c>
      <c r="K1360" s="99">
        <v>0</v>
      </c>
      <c r="L1360" s="99">
        <v>0</v>
      </c>
      <c r="M1360" s="99">
        <v>0</v>
      </c>
      <c r="N1360" s="99" t="s">
        <v>65</v>
      </c>
      <c r="O1360" s="99">
        <v>0</v>
      </c>
      <c r="P1360" s="99" t="s">
        <v>68</v>
      </c>
      <c r="Q1360" s="99" t="s">
        <v>68</v>
      </c>
    </row>
    <row r="1361" spans="2:17" ht="15.6" x14ac:dyDescent="0.3">
      <c r="B1361" s="322" t="s">
        <v>369</v>
      </c>
      <c r="C1361" s="323" t="s">
        <v>163</v>
      </c>
      <c r="D1361" s="99" t="s">
        <v>64</v>
      </c>
      <c r="E1361" s="99" t="s">
        <v>65</v>
      </c>
      <c r="F1361" s="324">
        <v>0</v>
      </c>
      <c r="G1361" s="325" t="s">
        <v>64</v>
      </c>
      <c r="H1361" s="325" t="s">
        <v>65</v>
      </c>
      <c r="I1361" s="325" t="s">
        <v>66</v>
      </c>
      <c r="J1361" s="325" t="s">
        <v>66</v>
      </c>
      <c r="K1361" s="99">
        <v>0</v>
      </c>
      <c r="L1361" s="99">
        <v>0</v>
      </c>
      <c r="M1361" s="99">
        <v>0</v>
      </c>
      <c r="N1361" s="99" t="s">
        <v>65</v>
      </c>
      <c r="O1361" s="99">
        <v>0</v>
      </c>
      <c r="P1361" s="99" t="s">
        <v>68</v>
      </c>
      <c r="Q1361" s="99" t="s">
        <v>68</v>
      </c>
    </row>
    <row r="1362" spans="2:17" ht="15.6" x14ac:dyDescent="0.3">
      <c r="B1362" s="322" t="s">
        <v>3407</v>
      </c>
      <c r="C1362" s="323" t="s">
        <v>1390</v>
      </c>
      <c r="D1362" s="99" t="s">
        <v>64</v>
      </c>
      <c r="E1362" s="99" t="s">
        <v>65</v>
      </c>
      <c r="F1362" s="324">
        <v>3006634710101</v>
      </c>
      <c r="G1362" s="325" t="s">
        <v>64</v>
      </c>
      <c r="H1362" s="325" t="s">
        <v>65</v>
      </c>
      <c r="I1362" s="325" t="s">
        <v>66</v>
      </c>
      <c r="J1362" s="325" t="s">
        <v>66</v>
      </c>
      <c r="K1362" s="99">
        <v>0</v>
      </c>
      <c r="L1362" s="99">
        <v>0</v>
      </c>
      <c r="M1362" s="99">
        <v>0</v>
      </c>
      <c r="N1362" s="99" t="s">
        <v>65</v>
      </c>
      <c r="O1362" s="99">
        <v>0</v>
      </c>
      <c r="P1362" s="99" t="s">
        <v>68</v>
      </c>
      <c r="Q1362" s="99" t="s">
        <v>68</v>
      </c>
    </row>
    <row r="1363" spans="2:17" ht="15.6" x14ac:dyDescent="0.3">
      <c r="B1363" s="322" t="s">
        <v>3154</v>
      </c>
      <c r="C1363" s="323" t="s">
        <v>3539</v>
      </c>
      <c r="D1363" s="99" t="s">
        <v>64</v>
      </c>
      <c r="E1363" s="99" t="s">
        <v>65</v>
      </c>
      <c r="F1363" s="324">
        <v>2010290300101</v>
      </c>
      <c r="G1363" s="325" t="s">
        <v>64</v>
      </c>
      <c r="H1363" s="325" t="s">
        <v>65</v>
      </c>
      <c r="I1363" s="325" t="s">
        <v>66</v>
      </c>
      <c r="J1363" s="325" t="s">
        <v>66</v>
      </c>
      <c r="K1363" s="99">
        <v>0</v>
      </c>
      <c r="L1363" s="99">
        <v>0</v>
      </c>
      <c r="M1363" s="99">
        <v>0</v>
      </c>
      <c r="N1363" s="99" t="s">
        <v>65</v>
      </c>
      <c r="O1363" s="99">
        <v>0</v>
      </c>
      <c r="P1363" s="99" t="s">
        <v>68</v>
      </c>
      <c r="Q1363" s="99" t="s">
        <v>68</v>
      </c>
    </row>
    <row r="1364" spans="2:17" ht="15.6" x14ac:dyDescent="0.3">
      <c r="B1364" s="322" t="s">
        <v>3762</v>
      </c>
      <c r="C1364" s="323" t="s">
        <v>312</v>
      </c>
      <c r="D1364" s="99" t="s">
        <v>64</v>
      </c>
      <c r="E1364" s="99" t="s">
        <v>65</v>
      </c>
      <c r="F1364" s="324">
        <v>0</v>
      </c>
      <c r="G1364" s="325" t="s">
        <v>64</v>
      </c>
      <c r="H1364" s="325" t="s">
        <v>65</v>
      </c>
      <c r="I1364" s="325" t="s">
        <v>66</v>
      </c>
      <c r="J1364" s="325" t="s">
        <v>66</v>
      </c>
      <c r="K1364" s="99">
        <v>0</v>
      </c>
      <c r="L1364" s="99">
        <v>0</v>
      </c>
      <c r="M1364" s="99">
        <v>0</v>
      </c>
      <c r="N1364" s="99" t="s">
        <v>65</v>
      </c>
      <c r="O1364" s="99">
        <v>0</v>
      </c>
      <c r="P1364" s="99" t="s">
        <v>68</v>
      </c>
      <c r="Q1364" s="99" t="s">
        <v>68</v>
      </c>
    </row>
    <row r="1365" spans="2:17" ht="15.6" x14ac:dyDescent="0.3">
      <c r="B1365" s="322" t="s">
        <v>2522</v>
      </c>
      <c r="C1365" s="323" t="s">
        <v>188</v>
      </c>
      <c r="D1365" s="99" t="s">
        <v>65</v>
      </c>
      <c r="E1365" s="99" t="s">
        <v>64</v>
      </c>
      <c r="F1365" s="324">
        <v>3609130910101</v>
      </c>
      <c r="G1365" s="325" t="s">
        <v>64</v>
      </c>
      <c r="H1365" s="325" t="s">
        <v>65</v>
      </c>
      <c r="I1365" s="325" t="s">
        <v>66</v>
      </c>
      <c r="J1365" s="325" t="s">
        <v>66</v>
      </c>
      <c r="K1365" s="99">
        <v>0</v>
      </c>
      <c r="L1365" s="99">
        <v>0</v>
      </c>
      <c r="M1365" s="99">
        <v>0</v>
      </c>
      <c r="N1365" s="99" t="s">
        <v>65</v>
      </c>
      <c r="O1365" s="99">
        <v>0</v>
      </c>
      <c r="P1365" s="99" t="s">
        <v>68</v>
      </c>
      <c r="Q1365" s="99" t="s">
        <v>68</v>
      </c>
    </row>
    <row r="1366" spans="2:17" ht="15.6" x14ac:dyDescent="0.3">
      <c r="B1366" s="322" t="s">
        <v>1593</v>
      </c>
      <c r="C1366" s="323" t="s">
        <v>163</v>
      </c>
      <c r="D1366" s="99" t="s">
        <v>65</v>
      </c>
      <c r="E1366" s="99" t="s">
        <v>64</v>
      </c>
      <c r="F1366" s="324">
        <v>0</v>
      </c>
      <c r="G1366" s="325" t="s">
        <v>64</v>
      </c>
      <c r="H1366" s="325" t="s">
        <v>65</v>
      </c>
      <c r="I1366" s="325" t="s">
        <v>66</v>
      </c>
      <c r="J1366" s="325" t="s">
        <v>66</v>
      </c>
      <c r="K1366" s="99">
        <v>0</v>
      </c>
      <c r="L1366" s="99">
        <v>0</v>
      </c>
      <c r="M1366" s="99">
        <v>0</v>
      </c>
      <c r="N1366" s="99" t="s">
        <v>65</v>
      </c>
      <c r="O1366" s="99">
        <v>0</v>
      </c>
      <c r="P1366" s="99" t="s">
        <v>68</v>
      </c>
      <c r="Q1366" s="99" t="s">
        <v>68</v>
      </c>
    </row>
    <row r="1367" spans="2:17" ht="15.6" x14ac:dyDescent="0.3">
      <c r="B1367" s="322" t="s">
        <v>3763</v>
      </c>
      <c r="C1367" s="323" t="s">
        <v>3134</v>
      </c>
      <c r="D1367" s="99" t="s">
        <v>65</v>
      </c>
      <c r="E1367" s="99" t="s">
        <v>64</v>
      </c>
      <c r="F1367" s="324">
        <v>3033975430108</v>
      </c>
      <c r="G1367" s="325" t="s">
        <v>64</v>
      </c>
      <c r="H1367" s="325" t="s">
        <v>65</v>
      </c>
      <c r="I1367" s="325" t="s">
        <v>66</v>
      </c>
      <c r="J1367" s="325" t="s">
        <v>66</v>
      </c>
      <c r="K1367" s="99">
        <v>0</v>
      </c>
      <c r="L1367" s="99">
        <v>0</v>
      </c>
      <c r="M1367" s="99">
        <v>0</v>
      </c>
      <c r="N1367" s="99" t="s">
        <v>65</v>
      </c>
      <c r="O1367" s="99">
        <v>0</v>
      </c>
      <c r="P1367" s="99" t="s">
        <v>68</v>
      </c>
      <c r="Q1367" s="99" t="s">
        <v>68</v>
      </c>
    </row>
    <row r="1368" spans="2:17" ht="15.6" x14ac:dyDescent="0.3">
      <c r="B1368" s="322" t="s">
        <v>1659</v>
      </c>
      <c r="C1368" s="323" t="s">
        <v>387</v>
      </c>
      <c r="D1368" s="99" t="s">
        <v>64</v>
      </c>
      <c r="E1368" s="99" t="s">
        <v>65</v>
      </c>
      <c r="F1368" s="324">
        <v>3017805950101</v>
      </c>
      <c r="G1368" s="325" t="s">
        <v>64</v>
      </c>
      <c r="H1368" s="325" t="s">
        <v>65</v>
      </c>
      <c r="I1368" s="325" t="s">
        <v>66</v>
      </c>
      <c r="J1368" s="325" t="s">
        <v>66</v>
      </c>
      <c r="K1368" s="99">
        <v>0</v>
      </c>
      <c r="L1368" s="99">
        <v>0</v>
      </c>
      <c r="M1368" s="99">
        <v>0</v>
      </c>
      <c r="N1368" s="99" t="s">
        <v>65</v>
      </c>
      <c r="O1368" s="99">
        <v>0</v>
      </c>
      <c r="P1368" s="99" t="s">
        <v>68</v>
      </c>
      <c r="Q1368" s="99" t="s">
        <v>68</v>
      </c>
    </row>
    <row r="1369" spans="2:17" ht="15.6" x14ac:dyDescent="0.3">
      <c r="B1369" s="322" t="s">
        <v>3764</v>
      </c>
      <c r="C1369" s="323" t="s">
        <v>2653</v>
      </c>
      <c r="D1369" s="99" t="s">
        <v>64</v>
      </c>
      <c r="E1369" s="99" t="s">
        <v>65</v>
      </c>
      <c r="F1369" s="324">
        <v>0</v>
      </c>
      <c r="G1369" s="325" t="s">
        <v>64</v>
      </c>
      <c r="H1369" s="325" t="s">
        <v>65</v>
      </c>
      <c r="I1369" s="325" t="s">
        <v>66</v>
      </c>
      <c r="J1369" s="325" t="s">
        <v>66</v>
      </c>
      <c r="K1369" s="99">
        <v>0</v>
      </c>
      <c r="L1369" s="99">
        <v>0</v>
      </c>
      <c r="M1369" s="99">
        <v>0</v>
      </c>
      <c r="N1369" s="99" t="s">
        <v>65</v>
      </c>
      <c r="O1369" s="99">
        <v>0</v>
      </c>
      <c r="P1369" s="99" t="s">
        <v>68</v>
      </c>
      <c r="Q1369" s="99" t="s">
        <v>68</v>
      </c>
    </row>
    <row r="1370" spans="2:17" ht="15.6" x14ac:dyDescent="0.3">
      <c r="B1370" s="322" t="s">
        <v>2578</v>
      </c>
      <c r="C1370" s="323" t="s">
        <v>2786</v>
      </c>
      <c r="D1370" s="99" t="s">
        <v>65</v>
      </c>
      <c r="E1370" s="99" t="s">
        <v>64</v>
      </c>
      <c r="F1370" s="324">
        <v>3018020090101</v>
      </c>
      <c r="G1370" s="325" t="s">
        <v>64</v>
      </c>
      <c r="H1370" s="325" t="s">
        <v>65</v>
      </c>
      <c r="I1370" s="325" t="s">
        <v>66</v>
      </c>
      <c r="J1370" s="325" t="s">
        <v>66</v>
      </c>
      <c r="K1370" s="99">
        <v>0</v>
      </c>
      <c r="L1370" s="99">
        <v>0</v>
      </c>
      <c r="M1370" s="99">
        <v>0</v>
      </c>
      <c r="N1370" s="99" t="s">
        <v>65</v>
      </c>
      <c r="O1370" s="99">
        <v>0</v>
      </c>
      <c r="P1370" s="99" t="s">
        <v>68</v>
      </c>
      <c r="Q1370" s="99" t="s">
        <v>68</v>
      </c>
    </row>
    <row r="1371" spans="2:17" ht="15.6" x14ac:dyDescent="0.3">
      <c r="B1371" s="322" t="s">
        <v>3765</v>
      </c>
      <c r="C1371" s="323" t="s">
        <v>2686</v>
      </c>
      <c r="D1371" s="99" t="s">
        <v>65</v>
      </c>
      <c r="E1371" s="99" t="s">
        <v>64</v>
      </c>
      <c r="F1371" s="324">
        <v>0</v>
      </c>
      <c r="G1371" s="325" t="s">
        <v>65</v>
      </c>
      <c r="H1371" s="325" t="s">
        <v>64</v>
      </c>
      <c r="I1371" s="325" t="s">
        <v>66</v>
      </c>
      <c r="J1371" s="325" t="s">
        <v>66</v>
      </c>
      <c r="K1371" s="99">
        <v>0</v>
      </c>
      <c r="L1371" s="99">
        <v>0</v>
      </c>
      <c r="M1371" s="99">
        <v>0</v>
      </c>
      <c r="N1371" s="99" t="s">
        <v>67</v>
      </c>
      <c r="O1371" s="99">
        <v>0</v>
      </c>
      <c r="P1371" s="99" t="s">
        <v>68</v>
      </c>
      <c r="Q1371" s="99" t="s">
        <v>68</v>
      </c>
    </row>
    <row r="1372" spans="2:17" ht="15.6" x14ac:dyDescent="0.3">
      <c r="B1372" s="322" t="s">
        <v>401</v>
      </c>
      <c r="C1372" s="323" t="s">
        <v>3766</v>
      </c>
      <c r="D1372" s="99" t="s">
        <v>64</v>
      </c>
      <c r="E1372" s="99" t="s">
        <v>65</v>
      </c>
      <c r="F1372" s="324">
        <v>0</v>
      </c>
      <c r="G1372" s="325" t="s">
        <v>65</v>
      </c>
      <c r="H1372" s="325" t="s">
        <v>64</v>
      </c>
      <c r="I1372" s="325" t="s">
        <v>66</v>
      </c>
      <c r="J1372" s="325" t="s">
        <v>66</v>
      </c>
      <c r="K1372" s="99">
        <v>0</v>
      </c>
      <c r="L1372" s="99">
        <v>0</v>
      </c>
      <c r="M1372" s="99">
        <v>0</v>
      </c>
      <c r="N1372" s="99" t="s">
        <v>67</v>
      </c>
      <c r="O1372" s="99">
        <v>0</v>
      </c>
      <c r="P1372" s="99" t="s">
        <v>68</v>
      </c>
      <c r="Q1372" s="99" t="s">
        <v>68</v>
      </c>
    </row>
    <row r="1373" spans="2:17" ht="15.6" x14ac:dyDescent="0.3">
      <c r="B1373" s="322" t="s">
        <v>3767</v>
      </c>
      <c r="C1373" s="323" t="s">
        <v>3768</v>
      </c>
      <c r="D1373" s="99" t="s">
        <v>64</v>
      </c>
      <c r="E1373" s="99" t="s">
        <v>65</v>
      </c>
      <c r="F1373" s="324">
        <v>2159196961601</v>
      </c>
      <c r="G1373" s="325" t="s">
        <v>64</v>
      </c>
      <c r="H1373" s="325" t="s">
        <v>65</v>
      </c>
      <c r="I1373" s="325" t="s">
        <v>66</v>
      </c>
      <c r="J1373" s="325" t="s">
        <v>66</v>
      </c>
      <c r="K1373" s="99">
        <v>0</v>
      </c>
      <c r="L1373" s="99">
        <v>0</v>
      </c>
      <c r="M1373" s="99">
        <v>0</v>
      </c>
      <c r="N1373" s="99" t="s">
        <v>67</v>
      </c>
      <c r="O1373" s="99">
        <v>0</v>
      </c>
      <c r="P1373" s="99" t="s">
        <v>68</v>
      </c>
      <c r="Q1373" s="99" t="s">
        <v>68</v>
      </c>
    </row>
    <row r="1374" spans="2:17" ht="15.6" x14ac:dyDescent="0.3">
      <c r="B1374" s="322" t="s">
        <v>3769</v>
      </c>
      <c r="C1374" s="323" t="s">
        <v>3770</v>
      </c>
      <c r="D1374" s="99" t="s">
        <v>64</v>
      </c>
      <c r="E1374" s="99" t="s">
        <v>65</v>
      </c>
      <c r="F1374" s="324">
        <v>2171117500101</v>
      </c>
      <c r="G1374" s="325" t="s">
        <v>64</v>
      </c>
      <c r="H1374" s="325" t="s">
        <v>65</v>
      </c>
      <c r="I1374" s="325" t="s">
        <v>66</v>
      </c>
      <c r="J1374" s="325" t="s">
        <v>66</v>
      </c>
      <c r="K1374" s="99">
        <v>0</v>
      </c>
      <c r="L1374" s="99">
        <v>0</v>
      </c>
      <c r="M1374" s="99">
        <v>0</v>
      </c>
      <c r="N1374" s="99" t="s">
        <v>67</v>
      </c>
      <c r="O1374" s="99">
        <v>0</v>
      </c>
      <c r="P1374" s="99" t="s">
        <v>68</v>
      </c>
      <c r="Q1374" s="99" t="s">
        <v>68</v>
      </c>
    </row>
    <row r="1375" spans="2:17" ht="15.6" x14ac:dyDescent="0.3">
      <c r="B1375" s="322" t="s">
        <v>3771</v>
      </c>
      <c r="C1375" s="323" t="s">
        <v>104</v>
      </c>
      <c r="D1375" s="99" t="s">
        <v>64</v>
      </c>
      <c r="E1375" s="99" t="s">
        <v>65</v>
      </c>
      <c r="F1375" s="324">
        <v>0</v>
      </c>
      <c r="G1375" s="325" t="s">
        <v>65</v>
      </c>
      <c r="H1375" s="325" t="s">
        <v>64</v>
      </c>
      <c r="I1375" s="325" t="s">
        <v>66</v>
      </c>
      <c r="J1375" s="325" t="s">
        <v>66</v>
      </c>
      <c r="K1375" s="99">
        <v>0</v>
      </c>
      <c r="L1375" s="99">
        <v>0</v>
      </c>
      <c r="M1375" s="99">
        <v>0</v>
      </c>
      <c r="N1375" s="99" t="s">
        <v>67</v>
      </c>
      <c r="O1375" s="99">
        <v>0</v>
      </c>
      <c r="P1375" s="99" t="s">
        <v>68</v>
      </c>
      <c r="Q1375" s="99" t="s">
        <v>68</v>
      </c>
    </row>
    <row r="1376" spans="2:17" ht="15.6" x14ac:dyDescent="0.3">
      <c r="B1376" s="322" t="s">
        <v>2803</v>
      </c>
      <c r="C1376" s="323" t="s">
        <v>1543</v>
      </c>
      <c r="D1376" s="99" t="s">
        <v>65</v>
      </c>
      <c r="E1376" s="99" t="s">
        <v>64</v>
      </c>
      <c r="F1376" s="324">
        <v>0</v>
      </c>
      <c r="G1376" s="325" t="s">
        <v>65</v>
      </c>
      <c r="H1376" s="325" t="s">
        <v>64</v>
      </c>
      <c r="I1376" s="325" t="s">
        <v>66</v>
      </c>
      <c r="J1376" s="325" t="s">
        <v>66</v>
      </c>
      <c r="K1376" s="99">
        <v>0</v>
      </c>
      <c r="L1376" s="99">
        <v>0</v>
      </c>
      <c r="M1376" s="99">
        <v>0</v>
      </c>
      <c r="N1376" s="99" t="s">
        <v>67</v>
      </c>
      <c r="O1376" s="99">
        <v>0</v>
      </c>
      <c r="P1376" s="99" t="s">
        <v>68</v>
      </c>
      <c r="Q1376" s="99" t="s">
        <v>68</v>
      </c>
    </row>
    <row r="1377" spans="2:25" ht="15" thickBot="1" x14ac:dyDescent="0.35"/>
    <row r="1378" spans="2:25" ht="15" thickBot="1" x14ac:dyDescent="0.35">
      <c r="B1378" s="8"/>
      <c r="C1378" s="423" t="s">
        <v>2777</v>
      </c>
      <c r="D1378" s="424"/>
      <c r="E1378" s="424"/>
      <c r="F1378" s="424"/>
      <c r="G1378" s="424"/>
      <c r="H1378" s="424"/>
      <c r="I1378" s="424"/>
      <c r="J1378" s="424"/>
      <c r="K1378" s="424"/>
      <c r="L1378" s="424"/>
      <c r="M1378" s="424"/>
      <c r="N1378" s="424"/>
      <c r="O1378" s="424"/>
      <c r="P1378" s="424"/>
      <c r="Q1378" s="425"/>
      <c r="R1378" s="10"/>
      <c r="S1378" s="10"/>
      <c r="T1378" s="10"/>
      <c r="U1378" s="10"/>
      <c r="V1378" s="10"/>
      <c r="W1378" s="10"/>
      <c r="X1378" s="10"/>
      <c r="Y1378" s="10"/>
    </row>
    <row r="1379" spans="2:25" ht="15" thickBot="1" x14ac:dyDescent="0.35">
      <c r="B1379" s="10"/>
      <c r="C1379" s="426"/>
      <c r="D1379" s="427"/>
      <c r="E1379" s="427"/>
      <c r="F1379" s="427"/>
      <c r="G1379" s="427"/>
      <c r="H1379" s="427"/>
      <c r="I1379" s="427"/>
      <c r="J1379" s="427"/>
      <c r="K1379" s="427"/>
      <c r="L1379" s="427"/>
      <c r="M1379" s="427"/>
      <c r="N1379" s="427"/>
      <c r="O1379" s="427"/>
      <c r="P1379" s="427"/>
      <c r="Q1379" s="428"/>
      <c r="R1379" s="10"/>
      <c r="S1379" s="10"/>
      <c r="T1379" s="10"/>
      <c r="U1379" s="10"/>
      <c r="V1379" s="10"/>
      <c r="W1379" s="10"/>
      <c r="X1379" s="10"/>
      <c r="Y1379" s="10"/>
    </row>
    <row r="1380" spans="2:25" x14ac:dyDescent="0.3">
      <c r="B1380" s="1"/>
      <c r="C1380" s="1"/>
      <c r="D1380" s="1"/>
      <c r="E1380" s="1"/>
      <c r="F1380" s="1"/>
      <c r="G1380" s="185"/>
      <c r="H1380" s="185"/>
      <c r="I1380" s="185"/>
      <c r="J1380" s="185"/>
      <c r="K1380" s="1"/>
      <c r="L1380" s="1"/>
      <c r="M1380" s="1"/>
      <c r="N1380" s="1"/>
      <c r="O1380" s="1"/>
      <c r="P1380" s="1"/>
      <c r="Q1380" s="1"/>
      <c r="R1380" s="1"/>
      <c r="S1380" s="1"/>
      <c r="T1380" s="1"/>
      <c r="U1380" s="1"/>
      <c r="V1380" s="1"/>
      <c r="W1380" s="1"/>
      <c r="X1380" s="1"/>
      <c r="Y1380" s="1"/>
    </row>
    <row r="1381" spans="2:25" x14ac:dyDescent="0.3">
      <c r="B1381" s="1"/>
      <c r="C1381" s="429" t="s">
        <v>2778</v>
      </c>
      <c r="D1381" s="430"/>
      <c r="E1381" s="430"/>
      <c r="F1381" s="430"/>
      <c r="G1381" s="430"/>
      <c r="H1381" s="430"/>
      <c r="I1381" s="430"/>
      <c r="J1381" s="430"/>
      <c r="K1381" s="430"/>
      <c r="L1381" s="430"/>
      <c r="M1381" s="430"/>
      <c r="N1381" s="430"/>
      <c r="O1381" s="430"/>
      <c r="P1381" s="430"/>
      <c r="Q1381" s="430"/>
      <c r="R1381" s="1"/>
      <c r="S1381" s="1"/>
      <c r="T1381" s="1"/>
      <c r="U1381" s="1"/>
      <c r="V1381" s="1"/>
      <c r="W1381" s="1"/>
      <c r="X1381" s="1"/>
      <c r="Y1381" s="1"/>
    </row>
    <row r="1382" spans="2:25" ht="116.25" customHeight="1" x14ac:dyDescent="0.3">
      <c r="B1382" s="1"/>
      <c r="C1382" s="431" t="s">
        <v>2779</v>
      </c>
      <c r="D1382" s="432"/>
      <c r="E1382" s="432"/>
      <c r="F1382" s="432"/>
      <c r="G1382" s="432"/>
      <c r="H1382" s="432"/>
      <c r="I1382" s="432"/>
      <c r="J1382" s="432"/>
      <c r="K1382" s="432"/>
      <c r="L1382" s="432"/>
      <c r="M1382" s="432"/>
      <c r="N1382" s="432"/>
      <c r="O1382" s="432"/>
      <c r="P1382" s="432"/>
      <c r="Q1382" s="432"/>
      <c r="R1382" s="1"/>
      <c r="S1382" s="1"/>
      <c r="T1382" s="1"/>
      <c r="U1382" s="1"/>
      <c r="V1382" s="1"/>
      <c r="W1382" s="1"/>
      <c r="X1382" s="1"/>
      <c r="Y1382" s="1"/>
    </row>
    <row r="1385" spans="2:25" ht="15.6" x14ac:dyDescent="0.3">
      <c r="B1385" s="1"/>
      <c r="C1385" s="383" t="s">
        <v>0</v>
      </c>
      <c r="D1385" s="383"/>
      <c r="E1385" s="383"/>
      <c r="F1385" s="383"/>
      <c r="G1385" s="383"/>
      <c r="H1385" s="383"/>
      <c r="I1385" s="383"/>
      <c r="J1385" s="383"/>
      <c r="K1385" s="383"/>
      <c r="L1385" s="383"/>
      <c r="M1385" s="383"/>
      <c r="N1385" s="383"/>
      <c r="O1385" s="383"/>
      <c r="P1385" s="383"/>
      <c r="Q1385" s="383"/>
    </row>
    <row r="1386" spans="2:25" x14ac:dyDescent="0.3">
      <c r="B1386" s="1"/>
      <c r="C1386" s="2" t="s">
        <v>1</v>
      </c>
      <c r="D1386" s="384"/>
      <c r="E1386" s="384"/>
      <c r="F1386" s="384"/>
      <c r="G1386" s="384"/>
      <c r="H1386" s="384"/>
      <c r="I1386" s="384"/>
      <c r="J1386" s="384"/>
      <c r="K1386" s="384"/>
      <c r="L1386" s="384"/>
      <c r="M1386" s="384"/>
      <c r="N1386" s="384"/>
      <c r="O1386" s="384"/>
      <c r="P1386" s="384"/>
      <c r="Q1386" s="3"/>
    </row>
    <row r="1387" spans="2:25" x14ac:dyDescent="0.3">
      <c r="B1387" s="1"/>
      <c r="C1387" s="4"/>
      <c r="D1387" s="5"/>
      <c r="E1387" s="5"/>
      <c r="F1387" s="5"/>
      <c r="G1387" s="6"/>
      <c r="H1387" s="6"/>
      <c r="I1387" s="6"/>
      <c r="J1387" s="6"/>
      <c r="K1387" s="5"/>
      <c r="L1387" s="5"/>
      <c r="M1387" s="5"/>
      <c r="N1387" s="5"/>
      <c r="O1387" s="5"/>
      <c r="P1387" s="5"/>
      <c r="Q1387" s="7"/>
    </row>
    <row r="1388" spans="2:25" x14ac:dyDescent="0.3">
      <c r="B1388" s="1"/>
      <c r="C1388" s="2" t="s">
        <v>3</v>
      </c>
      <c r="D1388" s="384"/>
      <c r="E1388" s="384"/>
      <c r="F1388" s="384"/>
      <c r="G1388" s="384"/>
      <c r="H1388" s="384"/>
      <c r="I1388" s="384"/>
      <c r="J1388" s="384"/>
      <c r="K1388" s="384"/>
      <c r="L1388" s="384"/>
      <c r="M1388" s="384"/>
      <c r="N1388" s="384"/>
      <c r="O1388" s="384"/>
      <c r="P1388" s="384"/>
      <c r="Q1388" s="3"/>
    </row>
    <row r="1389" spans="2:25" ht="15" thickBot="1" x14ac:dyDescent="0.35">
      <c r="B1389" s="8"/>
      <c r="C1389" s="385" t="s">
        <v>5</v>
      </c>
      <c r="D1389" s="385"/>
      <c r="E1389" s="385"/>
      <c r="F1389" s="385"/>
      <c r="G1389" s="385"/>
      <c r="H1389" s="385"/>
      <c r="I1389" s="385"/>
      <c r="J1389" s="385"/>
      <c r="K1389" s="385"/>
      <c r="L1389" s="385"/>
      <c r="M1389" s="385"/>
      <c r="N1389" s="385"/>
      <c r="O1389" s="385"/>
      <c r="P1389" s="385"/>
      <c r="Q1389" s="9"/>
    </row>
    <row r="1390" spans="2:25" ht="15" thickBot="1" x14ac:dyDescent="0.35">
      <c r="B1390" s="10"/>
      <c r="C1390" s="386" t="s">
        <v>6</v>
      </c>
      <c r="D1390" s="387"/>
      <c r="E1390" s="387"/>
      <c r="F1390" s="387"/>
      <c r="G1390" s="387"/>
      <c r="H1390" s="388"/>
      <c r="I1390" s="386" t="s">
        <v>7</v>
      </c>
      <c r="J1390" s="387"/>
      <c r="K1390" s="388"/>
      <c r="L1390" s="389" t="s">
        <v>8</v>
      </c>
      <c r="M1390" s="390"/>
      <c r="N1390" s="390"/>
      <c r="O1390" s="389" t="s">
        <v>9</v>
      </c>
      <c r="P1390" s="391"/>
      <c r="Q1390" s="9"/>
    </row>
    <row r="1391" spans="2:25" ht="40.200000000000003" thickBot="1" x14ac:dyDescent="0.35">
      <c r="B1391" s="10"/>
      <c r="C1391" s="12" t="s">
        <v>10</v>
      </c>
      <c r="D1391" s="13" t="s">
        <v>11</v>
      </c>
      <c r="E1391" s="13" t="s">
        <v>12</v>
      </c>
      <c r="F1391" s="13" t="s">
        <v>13</v>
      </c>
      <c r="G1391" s="13" t="s">
        <v>14</v>
      </c>
      <c r="H1391" s="14" t="s">
        <v>15</v>
      </c>
      <c r="I1391" s="74" t="s">
        <v>16</v>
      </c>
      <c r="J1391" s="297" t="s">
        <v>17</v>
      </c>
      <c r="K1391" s="73" t="s">
        <v>18</v>
      </c>
      <c r="L1391" s="298" t="s">
        <v>19</v>
      </c>
      <c r="M1391" s="299" t="s">
        <v>3794</v>
      </c>
      <c r="N1391" s="76" t="s">
        <v>21</v>
      </c>
      <c r="O1391" s="392" t="s">
        <v>22</v>
      </c>
      <c r="P1391" s="393"/>
      <c r="Q1391" s="20"/>
    </row>
    <row r="1392" spans="2:25" ht="40.200000000000003" thickBot="1" x14ac:dyDescent="0.35">
      <c r="B1392" s="326"/>
      <c r="C1392" s="300">
        <v>13</v>
      </c>
      <c r="D1392" s="301"/>
      <c r="E1392" s="301"/>
      <c r="F1392" s="302" t="s">
        <v>2006</v>
      </c>
      <c r="G1392" s="303"/>
      <c r="H1392" s="327" t="s">
        <v>3196</v>
      </c>
      <c r="I1392" s="328">
        <v>51880323</v>
      </c>
      <c r="J1392" s="329">
        <v>46615292</v>
      </c>
      <c r="K1392" s="329">
        <v>11774253.630000001</v>
      </c>
      <c r="L1392" s="330" t="s">
        <v>3772</v>
      </c>
      <c r="M1392" s="331">
        <v>148012</v>
      </c>
      <c r="N1392" s="332">
        <v>63650</v>
      </c>
      <c r="O1392" s="461"/>
      <c r="P1392" s="462"/>
      <c r="Q1392" s="333"/>
    </row>
    <row r="1393" spans="2:17" x14ac:dyDescent="0.3">
      <c r="B1393" s="10"/>
      <c r="C1393" s="30"/>
      <c r="D1393" s="30"/>
      <c r="E1393" s="30"/>
      <c r="F1393" s="30"/>
      <c r="G1393" s="56"/>
      <c r="H1393" s="56"/>
      <c r="I1393" s="56"/>
      <c r="J1393" s="56"/>
      <c r="K1393" s="30"/>
      <c r="L1393" s="30"/>
      <c r="M1393" s="30"/>
      <c r="N1393" s="30"/>
      <c r="O1393" s="57"/>
      <c r="P1393" s="57"/>
      <c r="Q1393" s="30"/>
    </row>
    <row r="1394" spans="2:17" x14ac:dyDescent="0.3">
      <c r="B1394" s="58"/>
      <c r="C1394" s="398" t="s">
        <v>26</v>
      </c>
      <c r="D1394" s="398"/>
      <c r="E1394" s="398"/>
      <c r="F1394" s="398"/>
      <c r="G1394" s="398"/>
      <c r="H1394" s="398"/>
      <c r="I1394" s="398"/>
      <c r="J1394" s="398"/>
      <c r="K1394" s="398"/>
      <c r="L1394" s="398"/>
      <c r="M1394" s="398"/>
      <c r="N1394" s="398"/>
      <c r="O1394" s="398"/>
      <c r="P1394" s="398"/>
      <c r="Q1394" s="398"/>
    </row>
    <row r="1395" spans="2:17" ht="15" thickBot="1" x14ac:dyDescent="0.35">
      <c r="B1395" s="399" t="s">
        <v>27</v>
      </c>
      <c r="C1395" s="399"/>
      <c r="D1395" s="399"/>
      <c r="E1395" s="399"/>
      <c r="F1395" s="399"/>
      <c r="G1395" s="399"/>
      <c r="H1395" s="399"/>
      <c r="I1395" s="399"/>
      <c r="J1395" s="399"/>
      <c r="K1395" s="399"/>
      <c r="L1395" s="399"/>
      <c r="M1395" s="399"/>
      <c r="N1395" s="399"/>
      <c r="O1395" s="399"/>
      <c r="P1395" s="399"/>
      <c r="Q1395" s="399"/>
    </row>
    <row r="1396" spans="2:17" ht="15" thickBot="1" x14ac:dyDescent="0.35">
      <c r="B1396" s="400" t="s">
        <v>28</v>
      </c>
      <c r="C1396" s="400"/>
      <c r="D1396" s="400"/>
      <c r="E1396" s="400"/>
      <c r="F1396" s="401"/>
      <c r="G1396" s="386" t="s">
        <v>29</v>
      </c>
      <c r="H1396" s="387"/>
      <c r="I1396" s="387"/>
      <c r="J1396" s="388"/>
      <c r="K1396" s="387" t="s">
        <v>30</v>
      </c>
      <c r="L1396" s="387"/>
      <c r="M1396" s="387"/>
      <c r="N1396" s="387"/>
      <c r="O1396" s="388"/>
      <c r="P1396" s="386" t="s">
        <v>31</v>
      </c>
      <c r="Q1396" s="388"/>
    </row>
    <row r="1397" spans="2:17" ht="53.4" thickBot="1" x14ac:dyDescent="0.35">
      <c r="B1397" s="402" t="s">
        <v>32</v>
      </c>
      <c r="C1397" s="403"/>
      <c r="D1397" s="59" t="s">
        <v>33</v>
      </c>
      <c r="E1397" s="60" t="s">
        <v>34</v>
      </c>
      <c r="F1397" s="14" t="s">
        <v>35</v>
      </c>
      <c r="G1397" s="12" t="s">
        <v>36</v>
      </c>
      <c r="H1397" s="61" t="s">
        <v>37</v>
      </c>
      <c r="I1397" s="18" t="s">
        <v>38</v>
      </c>
      <c r="J1397" s="14" t="s">
        <v>39</v>
      </c>
      <c r="K1397" s="283" t="s">
        <v>40</v>
      </c>
      <c r="L1397" s="59" t="s">
        <v>41</v>
      </c>
      <c r="M1397" s="59" t="s">
        <v>42</v>
      </c>
      <c r="N1397" s="60" t="s">
        <v>43</v>
      </c>
      <c r="O1397" s="63" t="s">
        <v>44</v>
      </c>
      <c r="P1397" s="64" t="s">
        <v>45</v>
      </c>
      <c r="Q1397" s="284" t="s">
        <v>46</v>
      </c>
    </row>
    <row r="1398" spans="2:17" ht="15" thickBot="1" x14ac:dyDescent="0.35">
      <c r="B1398" s="92" t="s">
        <v>1082</v>
      </c>
      <c r="C1398" s="93" t="s">
        <v>3795</v>
      </c>
      <c r="D1398" s="94" t="s">
        <v>65</v>
      </c>
      <c r="E1398" s="94" t="s">
        <v>64</v>
      </c>
      <c r="F1398" s="95">
        <v>2284639470802</v>
      </c>
      <c r="G1398" s="94" t="s">
        <v>64</v>
      </c>
      <c r="H1398" s="94" t="s">
        <v>64</v>
      </c>
      <c r="I1398" s="94" t="s">
        <v>66</v>
      </c>
      <c r="J1398" s="94" t="s">
        <v>66</v>
      </c>
      <c r="K1398" s="96" t="s">
        <v>65</v>
      </c>
      <c r="L1398" s="96">
        <v>0</v>
      </c>
      <c r="M1398" s="96">
        <v>0</v>
      </c>
      <c r="N1398" s="96">
        <v>0</v>
      </c>
      <c r="O1398" s="96">
        <v>0</v>
      </c>
      <c r="P1398" s="96" t="s">
        <v>68</v>
      </c>
      <c r="Q1398" s="96" t="s">
        <v>68</v>
      </c>
    </row>
    <row r="1399" spans="2:17" ht="15" thickBot="1" x14ac:dyDescent="0.35">
      <c r="B1399" s="92" t="s">
        <v>1082</v>
      </c>
      <c r="C1399" s="93" t="s">
        <v>846</v>
      </c>
      <c r="D1399" s="94" t="s">
        <v>65</v>
      </c>
      <c r="E1399" s="94" t="s">
        <v>64</v>
      </c>
      <c r="F1399" s="95">
        <v>2448009950117</v>
      </c>
      <c r="G1399" s="94" t="s">
        <v>64</v>
      </c>
      <c r="H1399" s="94" t="s">
        <v>64</v>
      </c>
      <c r="I1399" s="94" t="s">
        <v>66</v>
      </c>
      <c r="J1399" s="94" t="s">
        <v>66</v>
      </c>
      <c r="K1399" s="96">
        <v>0</v>
      </c>
      <c r="L1399" s="96">
        <v>0</v>
      </c>
      <c r="M1399" s="96">
        <v>0</v>
      </c>
      <c r="N1399" s="96" t="s">
        <v>65</v>
      </c>
      <c r="O1399" s="96">
        <v>0</v>
      </c>
      <c r="P1399" s="96" t="s">
        <v>68</v>
      </c>
      <c r="Q1399" s="96" t="s">
        <v>68</v>
      </c>
    </row>
    <row r="1400" spans="2:17" ht="15" thickBot="1" x14ac:dyDescent="0.35">
      <c r="B1400" s="92" t="s">
        <v>1082</v>
      </c>
      <c r="C1400" s="93" t="s">
        <v>1071</v>
      </c>
      <c r="D1400" s="94" t="s">
        <v>65</v>
      </c>
      <c r="E1400" s="94" t="s">
        <v>64</v>
      </c>
      <c r="F1400" s="95">
        <v>2514291560101</v>
      </c>
      <c r="G1400" s="94" t="s">
        <v>64</v>
      </c>
      <c r="H1400" s="94" t="s">
        <v>64</v>
      </c>
      <c r="I1400" s="94" t="s">
        <v>66</v>
      </c>
      <c r="J1400" s="94" t="s">
        <v>66</v>
      </c>
      <c r="K1400" s="96">
        <v>0</v>
      </c>
      <c r="L1400" s="96">
        <v>0</v>
      </c>
      <c r="M1400" s="96">
        <v>0</v>
      </c>
      <c r="N1400" s="96" t="s">
        <v>65</v>
      </c>
      <c r="O1400" s="96">
        <v>0</v>
      </c>
      <c r="P1400" s="96" t="s">
        <v>68</v>
      </c>
      <c r="Q1400" s="96" t="s">
        <v>68</v>
      </c>
    </row>
    <row r="1401" spans="2:17" ht="15" thickBot="1" x14ac:dyDescent="0.35">
      <c r="B1401" s="92" t="s">
        <v>239</v>
      </c>
      <c r="C1401" s="93" t="s">
        <v>3796</v>
      </c>
      <c r="D1401" s="94" t="s">
        <v>64</v>
      </c>
      <c r="E1401" s="94" t="s">
        <v>65</v>
      </c>
      <c r="F1401" s="95">
        <v>3087775731406</v>
      </c>
      <c r="G1401" s="94" t="s">
        <v>64</v>
      </c>
      <c r="H1401" s="94" t="s">
        <v>64</v>
      </c>
      <c r="I1401" s="94" t="s">
        <v>66</v>
      </c>
      <c r="J1401" s="94" t="s">
        <v>66</v>
      </c>
      <c r="K1401" s="96" t="s">
        <v>65</v>
      </c>
      <c r="L1401" s="96">
        <v>0</v>
      </c>
      <c r="M1401" s="96">
        <v>0</v>
      </c>
      <c r="N1401" s="96">
        <v>0</v>
      </c>
      <c r="O1401" s="96">
        <v>0</v>
      </c>
      <c r="P1401" s="96" t="s">
        <v>68</v>
      </c>
      <c r="Q1401" s="96" t="s">
        <v>68</v>
      </c>
    </row>
    <row r="1402" spans="2:17" ht="15" thickBot="1" x14ac:dyDescent="0.35">
      <c r="B1402" s="92" t="s">
        <v>239</v>
      </c>
      <c r="C1402" s="93" t="s">
        <v>3797</v>
      </c>
      <c r="D1402" s="94" t="s">
        <v>64</v>
      </c>
      <c r="E1402" s="94" t="s">
        <v>65</v>
      </c>
      <c r="F1402" s="95">
        <v>1857332631605</v>
      </c>
      <c r="G1402" s="94" t="s">
        <v>64</v>
      </c>
      <c r="H1402" s="94" t="s">
        <v>64</v>
      </c>
      <c r="I1402" s="94" t="s">
        <v>66</v>
      </c>
      <c r="J1402" s="94" t="s">
        <v>66</v>
      </c>
      <c r="K1402" s="96" t="s">
        <v>65</v>
      </c>
      <c r="L1402" s="96">
        <v>0</v>
      </c>
      <c r="M1402" s="96">
        <v>0</v>
      </c>
      <c r="N1402" s="96">
        <v>0</v>
      </c>
      <c r="O1402" s="96">
        <v>0</v>
      </c>
      <c r="P1402" s="96" t="s">
        <v>68</v>
      </c>
      <c r="Q1402" s="96" t="s">
        <v>68</v>
      </c>
    </row>
    <row r="1403" spans="2:17" ht="15" thickBot="1" x14ac:dyDescent="0.35">
      <c r="B1403" s="92" t="s">
        <v>239</v>
      </c>
      <c r="C1403" s="93" t="s">
        <v>2113</v>
      </c>
      <c r="D1403" s="94" t="s">
        <v>64</v>
      </c>
      <c r="E1403" s="94" t="s">
        <v>65</v>
      </c>
      <c r="F1403" s="95">
        <v>1580891620101</v>
      </c>
      <c r="G1403" s="94" t="s">
        <v>64</v>
      </c>
      <c r="H1403" s="94" t="s">
        <v>64</v>
      </c>
      <c r="I1403" s="94" t="s">
        <v>66</v>
      </c>
      <c r="J1403" s="94" t="s">
        <v>66</v>
      </c>
      <c r="K1403" s="96">
        <v>0</v>
      </c>
      <c r="L1403" s="96">
        <v>0</v>
      </c>
      <c r="M1403" s="96">
        <v>0</v>
      </c>
      <c r="N1403" s="96" t="s">
        <v>65</v>
      </c>
      <c r="O1403" s="96">
        <v>0</v>
      </c>
      <c r="P1403" s="96" t="s">
        <v>68</v>
      </c>
      <c r="Q1403" s="96" t="s">
        <v>68</v>
      </c>
    </row>
    <row r="1404" spans="2:17" ht="15" thickBot="1" x14ac:dyDescent="0.35">
      <c r="B1404" s="92" t="s">
        <v>3798</v>
      </c>
      <c r="C1404" s="93" t="s">
        <v>665</v>
      </c>
      <c r="D1404" s="94" t="s">
        <v>64</v>
      </c>
      <c r="E1404" s="94" t="s">
        <v>65</v>
      </c>
      <c r="F1404" s="95">
        <v>2605177470101</v>
      </c>
      <c r="G1404" s="94" t="s">
        <v>64</v>
      </c>
      <c r="H1404" s="94" t="s">
        <v>64</v>
      </c>
      <c r="I1404" s="94" t="s">
        <v>66</v>
      </c>
      <c r="J1404" s="94" t="s">
        <v>66</v>
      </c>
      <c r="K1404" s="96">
        <v>0</v>
      </c>
      <c r="L1404" s="96">
        <v>0</v>
      </c>
      <c r="M1404" s="96">
        <v>0</v>
      </c>
      <c r="N1404" s="96" t="s">
        <v>65</v>
      </c>
      <c r="O1404" s="96">
        <v>0</v>
      </c>
      <c r="P1404" s="96" t="s">
        <v>68</v>
      </c>
      <c r="Q1404" s="96" t="s">
        <v>68</v>
      </c>
    </row>
    <row r="1405" spans="2:17" ht="15" thickBot="1" x14ac:dyDescent="0.35">
      <c r="B1405" s="92" t="s">
        <v>3799</v>
      </c>
      <c r="C1405" s="93" t="s">
        <v>2162</v>
      </c>
      <c r="D1405" s="94" t="s">
        <v>65</v>
      </c>
      <c r="E1405" s="94" t="s">
        <v>64</v>
      </c>
      <c r="F1405" s="95">
        <v>1593159800101</v>
      </c>
      <c r="G1405" s="94" t="s">
        <v>64</v>
      </c>
      <c r="H1405" s="94" t="s">
        <v>64</v>
      </c>
      <c r="I1405" s="94" t="s">
        <v>66</v>
      </c>
      <c r="J1405" s="94" t="s">
        <v>66</v>
      </c>
      <c r="K1405" s="96">
        <v>0</v>
      </c>
      <c r="L1405" s="96">
        <v>0</v>
      </c>
      <c r="M1405" s="96">
        <v>0</v>
      </c>
      <c r="N1405" s="96" t="s">
        <v>65</v>
      </c>
      <c r="O1405" s="96">
        <v>0</v>
      </c>
      <c r="P1405" s="96" t="s">
        <v>68</v>
      </c>
      <c r="Q1405" s="96" t="s">
        <v>68</v>
      </c>
    </row>
    <row r="1406" spans="2:17" ht="15" thickBot="1" x14ac:dyDescent="0.35">
      <c r="B1406" s="92" t="s">
        <v>3800</v>
      </c>
      <c r="C1406" s="93" t="s">
        <v>801</v>
      </c>
      <c r="D1406" s="94" t="s">
        <v>64</v>
      </c>
      <c r="E1406" s="94" t="s">
        <v>65</v>
      </c>
      <c r="F1406" s="95">
        <v>1969907690101</v>
      </c>
      <c r="G1406" s="94" t="s">
        <v>64</v>
      </c>
      <c r="H1406" s="94" t="s">
        <v>64</v>
      </c>
      <c r="I1406" s="94" t="s">
        <v>66</v>
      </c>
      <c r="J1406" s="94" t="s">
        <v>66</v>
      </c>
      <c r="K1406" s="96">
        <v>0</v>
      </c>
      <c r="L1406" s="96">
        <v>0</v>
      </c>
      <c r="M1406" s="96">
        <v>0</v>
      </c>
      <c r="N1406" s="96" t="s">
        <v>65</v>
      </c>
      <c r="O1406" s="96">
        <v>0</v>
      </c>
      <c r="P1406" s="96" t="s">
        <v>68</v>
      </c>
      <c r="Q1406" s="96" t="s">
        <v>68</v>
      </c>
    </row>
    <row r="1407" spans="2:17" ht="15" thickBot="1" x14ac:dyDescent="0.35">
      <c r="B1407" s="92" t="s">
        <v>1317</v>
      </c>
      <c r="C1407" s="93" t="s">
        <v>740</v>
      </c>
      <c r="D1407" s="94" t="s">
        <v>65</v>
      </c>
      <c r="E1407" s="94" t="s">
        <v>64</v>
      </c>
      <c r="F1407" s="95">
        <v>2257245101501</v>
      </c>
      <c r="G1407" s="94" t="s">
        <v>64</v>
      </c>
      <c r="H1407" s="94" t="s">
        <v>64</v>
      </c>
      <c r="I1407" s="94" t="s">
        <v>66</v>
      </c>
      <c r="J1407" s="94" t="s">
        <v>66</v>
      </c>
      <c r="K1407" s="96">
        <v>0</v>
      </c>
      <c r="L1407" s="96">
        <v>0</v>
      </c>
      <c r="M1407" s="96">
        <v>0</v>
      </c>
      <c r="N1407" s="96" t="s">
        <v>65</v>
      </c>
      <c r="O1407" s="96">
        <v>0</v>
      </c>
      <c r="P1407" s="96" t="s">
        <v>68</v>
      </c>
      <c r="Q1407" s="96" t="s">
        <v>68</v>
      </c>
    </row>
    <row r="1408" spans="2:17" ht="15" thickBot="1" x14ac:dyDescent="0.35">
      <c r="B1408" s="92" t="s">
        <v>2173</v>
      </c>
      <c r="C1408" s="93" t="s">
        <v>924</v>
      </c>
      <c r="D1408" s="94" t="s">
        <v>64</v>
      </c>
      <c r="E1408" s="94" t="s">
        <v>65</v>
      </c>
      <c r="F1408" s="95">
        <v>2547627781213</v>
      </c>
      <c r="G1408" s="94" t="s">
        <v>64</v>
      </c>
      <c r="H1408" s="94" t="s">
        <v>64</v>
      </c>
      <c r="I1408" s="94" t="s">
        <v>66</v>
      </c>
      <c r="J1408" s="94" t="s">
        <v>66</v>
      </c>
      <c r="K1408" s="96">
        <v>0</v>
      </c>
      <c r="L1408" s="96">
        <v>0</v>
      </c>
      <c r="M1408" s="96">
        <v>0</v>
      </c>
      <c r="N1408" s="96" t="s">
        <v>65</v>
      </c>
      <c r="O1408" s="96">
        <v>0</v>
      </c>
      <c r="P1408" s="96" t="s">
        <v>68</v>
      </c>
      <c r="Q1408" s="96" t="s">
        <v>68</v>
      </c>
    </row>
    <row r="1409" spans="2:17" ht="15" thickBot="1" x14ac:dyDescent="0.35">
      <c r="B1409" s="92" t="s">
        <v>3801</v>
      </c>
      <c r="C1409" s="93" t="s">
        <v>1073</v>
      </c>
      <c r="D1409" s="94" t="s">
        <v>64</v>
      </c>
      <c r="E1409" s="94" t="s">
        <v>65</v>
      </c>
      <c r="F1409" s="95">
        <v>2488990072205</v>
      </c>
      <c r="G1409" s="94" t="s">
        <v>64</v>
      </c>
      <c r="H1409" s="94" t="s">
        <v>64</v>
      </c>
      <c r="I1409" s="94" t="s">
        <v>66</v>
      </c>
      <c r="J1409" s="94" t="s">
        <v>66</v>
      </c>
      <c r="K1409" s="96">
        <v>0</v>
      </c>
      <c r="L1409" s="96">
        <v>0</v>
      </c>
      <c r="M1409" s="96">
        <v>0</v>
      </c>
      <c r="N1409" s="96" t="s">
        <v>65</v>
      </c>
      <c r="O1409" s="96">
        <v>0</v>
      </c>
      <c r="P1409" s="96" t="s">
        <v>68</v>
      </c>
      <c r="Q1409" s="96" t="s">
        <v>68</v>
      </c>
    </row>
    <row r="1410" spans="2:17" ht="15" thickBot="1" x14ac:dyDescent="0.35">
      <c r="B1410" s="92" t="s">
        <v>3802</v>
      </c>
      <c r="C1410" s="93" t="s">
        <v>2183</v>
      </c>
      <c r="D1410" s="94" t="s">
        <v>65</v>
      </c>
      <c r="E1410" s="94" t="s">
        <v>64</v>
      </c>
      <c r="F1410" s="95">
        <v>2448003670101</v>
      </c>
      <c r="G1410" s="94" t="s">
        <v>64</v>
      </c>
      <c r="H1410" s="94" t="s">
        <v>64</v>
      </c>
      <c r="I1410" s="94" t="s">
        <v>66</v>
      </c>
      <c r="J1410" s="94" t="s">
        <v>66</v>
      </c>
      <c r="K1410" s="96">
        <v>0</v>
      </c>
      <c r="L1410" s="96">
        <v>0</v>
      </c>
      <c r="M1410" s="96">
        <v>0</v>
      </c>
      <c r="N1410" s="96" t="s">
        <v>65</v>
      </c>
      <c r="O1410" s="96">
        <v>0</v>
      </c>
      <c r="P1410" s="96" t="s">
        <v>68</v>
      </c>
      <c r="Q1410" s="96" t="s">
        <v>68</v>
      </c>
    </row>
    <row r="1411" spans="2:17" ht="15" thickBot="1" x14ac:dyDescent="0.35">
      <c r="B1411" s="92" t="s">
        <v>3803</v>
      </c>
      <c r="C1411" s="93" t="s">
        <v>1281</v>
      </c>
      <c r="D1411" s="94" t="s">
        <v>64</v>
      </c>
      <c r="E1411" s="94" t="s">
        <v>65</v>
      </c>
      <c r="F1411" s="95">
        <v>1705529420101</v>
      </c>
      <c r="G1411" s="94" t="s">
        <v>64</v>
      </c>
      <c r="H1411" s="94" t="s">
        <v>64</v>
      </c>
      <c r="I1411" s="94" t="s">
        <v>66</v>
      </c>
      <c r="J1411" s="94" t="s">
        <v>66</v>
      </c>
      <c r="K1411" s="96">
        <v>0</v>
      </c>
      <c r="L1411" s="96">
        <v>0</v>
      </c>
      <c r="M1411" s="96">
        <v>0</v>
      </c>
      <c r="N1411" s="96" t="s">
        <v>65</v>
      </c>
      <c r="O1411" s="96">
        <v>0</v>
      </c>
      <c r="P1411" s="96" t="s">
        <v>68</v>
      </c>
      <c r="Q1411" s="96" t="s">
        <v>68</v>
      </c>
    </row>
    <row r="1412" spans="2:17" ht="15" thickBot="1" x14ac:dyDescent="0.35">
      <c r="B1412" s="92" t="s">
        <v>724</v>
      </c>
      <c r="C1412" s="93" t="s">
        <v>734</v>
      </c>
      <c r="D1412" s="94" t="s">
        <v>65</v>
      </c>
      <c r="E1412" s="94" t="s">
        <v>64</v>
      </c>
      <c r="F1412" s="95">
        <v>1864602791908</v>
      </c>
      <c r="G1412" s="94" t="s">
        <v>64</v>
      </c>
      <c r="H1412" s="94" t="s">
        <v>64</v>
      </c>
      <c r="I1412" s="94" t="s">
        <v>66</v>
      </c>
      <c r="J1412" s="94" t="s">
        <v>66</v>
      </c>
      <c r="K1412" s="96">
        <v>0</v>
      </c>
      <c r="L1412" s="96">
        <v>0</v>
      </c>
      <c r="M1412" s="96">
        <v>0</v>
      </c>
      <c r="N1412" s="96" t="s">
        <v>65</v>
      </c>
      <c r="O1412" s="96">
        <v>0</v>
      </c>
      <c r="P1412" s="96" t="s">
        <v>68</v>
      </c>
      <c r="Q1412" s="96" t="s">
        <v>68</v>
      </c>
    </row>
    <row r="1413" spans="2:17" ht="15" thickBot="1" x14ac:dyDescent="0.35">
      <c r="B1413" s="92" t="s">
        <v>3804</v>
      </c>
      <c r="C1413" s="93" t="s">
        <v>1067</v>
      </c>
      <c r="D1413" s="94" t="s">
        <v>65</v>
      </c>
      <c r="E1413" s="94" t="s">
        <v>64</v>
      </c>
      <c r="F1413" s="95">
        <v>2354254000101</v>
      </c>
      <c r="G1413" s="94" t="s">
        <v>64</v>
      </c>
      <c r="H1413" s="94" t="s">
        <v>64</v>
      </c>
      <c r="I1413" s="94" t="s">
        <v>66</v>
      </c>
      <c r="J1413" s="94" t="s">
        <v>66</v>
      </c>
      <c r="K1413" s="96">
        <v>0</v>
      </c>
      <c r="L1413" s="96">
        <v>0</v>
      </c>
      <c r="M1413" s="96">
        <v>0</v>
      </c>
      <c r="N1413" s="96" t="s">
        <v>65</v>
      </c>
      <c r="O1413" s="96">
        <v>0</v>
      </c>
      <c r="P1413" s="96" t="s">
        <v>68</v>
      </c>
      <c r="Q1413" s="96" t="s">
        <v>68</v>
      </c>
    </row>
    <row r="1414" spans="2:17" ht="15" thickBot="1" x14ac:dyDescent="0.35">
      <c r="B1414" s="92" t="s">
        <v>3805</v>
      </c>
      <c r="C1414" s="93" t="s">
        <v>1027</v>
      </c>
      <c r="D1414" s="94" t="s">
        <v>64</v>
      </c>
      <c r="E1414" s="94" t="s">
        <v>65</v>
      </c>
      <c r="F1414" s="95">
        <v>2573834091013</v>
      </c>
      <c r="G1414" s="94" t="s">
        <v>64</v>
      </c>
      <c r="H1414" s="94" t="s">
        <v>64</v>
      </c>
      <c r="I1414" s="94" t="s">
        <v>66</v>
      </c>
      <c r="J1414" s="94" t="s">
        <v>66</v>
      </c>
      <c r="K1414" s="96">
        <v>0</v>
      </c>
      <c r="L1414" s="96">
        <v>0</v>
      </c>
      <c r="M1414" s="96">
        <v>0</v>
      </c>
      <c r="N1414" s="96" t="s">
        <v>65</v>
      </c>
      <c r="O1414" s="96">
        <v>0</v>
      </c>
      <c r="P1414" s="96" t="s">
        <v>68</v>
      </c>
      <c r="Q1414" s="96" t="s">
        <v>68</v>
      </c>
    </row>
    <row r="1415" spans="2:17" ht="15" thickBot="1" x14ac:dyDescent="0.35">
      <c r="B1415" s="92" t="s">
        <v>708</v>
      </c>
      <c r="C1415" s="93" t="s">
        <v>3806</v>
      </c>
      <c r="D1415" s="94" t="s">
        <v>64</v>
      </c>
      <c r="E1415" s="94" t="s">
        <v>65</v>
      </c>
      <c r="F1415" s="95">
        <v>2449850140101</v>
      </c>
      <c r="G1415" s="94" t="s">
        <v>64</v>
      </c>
      <c r="H1415" s="94" t="s">
        <v>64</v>
      </c>
      <c r="I1415" s="94" t="s">
        <v>66</v>
      </c>
      <c r="J1415" s="94" t="s">
        <v>66</v>
      </c>
      <c r="K1415" s="96">
        <v>0</v>
      </c>
      <c r="L1415" s="96">
        <v>0</v>
      </c>
      <c r="M1415" s="96">
        <v>0</v>
      </c>
      <c r="N1415" s="96" t="s">
        <v>65</v>
      </c>
      <c r="O1415" s="96">
        <v>0</v>
      </c>
      <c r="P1415" s="96" t="s">
        <v>68</v>
      </c>
      <c r="Q1415" s="96" t="s">
        <v>68</v>
      </c>
    </row>
    <row r="1416" spans="2:17" ht="15" thickBot="1" x14ac:dyDescent="0.35">
      <c r="B1416" s="92" t="s">
        <v>1114</v>
      </c>
      <c r="C1416" s="93" t="s">
        <v>2107</v>
      </c>
      <c r="D1416" s="94" t="s">
        <v>64</v>
      </c>
      <c r="E1416" s="94" t="s">
        <v>65</v>
      </c>
      <c r="F1416" s="95">
        <v>2226187870101</v>
      </c>
      <c r="G1416" s="94" t="s">
        <v>64</v>
      </c>
      <c r="H1416" s="94" t="s">
        <v>64</v>
      </c>
      <c r="I1416" s="94" t="s">
        <v>66</v>
      </c>
      <c r="J1416" s="94" t="s">
        <v>66</v>
      </c>
      <c r="K1416" s="96">
        <v>0</v>
      </c>
      <c r="L1416" s="96">
        <v>0</v>
      </c>
      <c r="M1416" s="96">
        <v>0</v>
      </c>
      <c r="N1416" s="96" t="s">
        <v>65</v>
      </c>
      <c r="O1416" s="96">
        <v>0</v>
      </c>
      <c r="P1416" s="96" t="s">
        <v>68</v>
      </c>
      <c r="Q1416" s="96" t="s">
        <v>68</v>
      </c>
    </row>
    <row r="1417" spans="2:17" ht="15" thickBot="1" x14ac:dyDescent="0.35">
      <c r="B1417" s="92" t="s">
        <v>1114</v>
      </c>
      <c r="C1417" s="93" t="s">
        <v>3807</v>
      </c>
      <c r="D1417" s="94" t="s">
        <v>65</v>
      </c>
      <c r="E1417" s="94" t="s">
        <v>64</v>
      </c>
      <c r="F1417" s="95">
        <v>2560924940707</v>
      </c>
      <c r="G1417" s="94" t="s">
        <v>64</v>
      </c>
      <c r="H1417" s="94" t="s">
        <v>64</v>
      </c>
      <c r="I1417" s="94" t="s">
        <v>66</v>
      </c>
      <c r="J1417" s="94" t="s">
        <v>66</v>
      </c>
      <c r="K1417" s="96" t="s">
        <v>65</v>
      </c>
      <c r="L1417" s="96">
        <v>0</v>
      </c>
      <c r="M1417" s="96">
        <v>0</v>
      </c>
      <c r="N1417" s="96">
        <v>0</v>
      </c>
      <c r="O1417" s="96">
        <v>0</v>
      </c>
      <c r="P1417" s="96" t="s">
        <v>68</v>
      </c>
      <c r="Q1417" s="96" t="s">
        <v>68</v>
      </c>
    </row>
    <row r="1418" spans="2:17" ht="15" thickBot="1" x14ac:dyDescent="0.35">
      <c r="B1418" s="92" t="s">
        <v>692</v>
      </c>
      <c r="C1418" s="93" t="s">
        <v>3808</v>
      </c>
      <c r="D1418" s="94" t="s">
        <v>65</v>
      </c>
      <c r="E1418" s="94" t="s">
        <v>64</v>
      </c>
      <c r="F1418" s="95">
        <v>2184146842214</v>
      </c>
      <c r="G1418" s="94" t="s">
        <v>64</v>
      </c>
      <c r="H1418" s="94" t="s">
        <v>64</v>
      </c>
      <c r="I1418" s="94" t="s">
        <v>66</v>
      </c>
      <c r="J1418" s="94" t="s">
        <v>66</v>
      </c>
      <c r="K1418" s="96">
        <v>0</v>
      </c>
      <c r="L1418" s="96">
        <v>0</v>
      </c>
      <c r="M1418" s="96">
        <v>0</v>
      </c>
      <c r="N1418" s="96" t="s">
        <v>65</v>
      </c>
      <c r="O1418" s="96">
        <v>0</v>
      </c>
      <c r="P1418" s="96" t="s">
        <v>68</v>
      </c>
      <c r="Q1418" s="96" t="s">
        <v>68</v>
      </c>
    </row>
    <row r="1419" spans="2:17" ht="15" thickBot="1" x14ac:dyDescent="0.35">
      <c r="B1419" s="92" t="s">
        <v>692</v>
      </c>
      <c r="C1419" s="93" t="s">
        <v>1240</v>
      </c>
      <c r="D1419" s="94" t="s">
        <v>65</v>
      </c>
      <c r="E1419" s="94" t="s">
        <v>64</v>
      </c>
      <c r="F1419" s="95">
        <v>2448014950101</v>
      </c>
      <c r="G1419" s="94" t="s">
        <v>64</v>
      </c>
      <c r="H1419" s="94" t="s">
        <v>64</v>
      </c>
      <c r="I1419" s="94" t="s">
        <v>66</v>
      </c>
      <c r="J1419" s="94" t="s">
        <v>66</v>
      </c>
      <c r="K1419" s="96">
        <v>0</v>
      </c>
      <c r="L1419" s="96">
        <v>0</v>
      </c>
      <c r="M1419" s="96">
        <v>0</v>
      </c>
      <c r="N1419" s="96" t="s">
        <v>65</v>
      </c>
      <c r="O1419" s="96">
        <v>0</v>
      </c>
      <c r="P1419" s="96" t="s">
        <v>68</v>
      </c>
      <c r="Q1419" s="96" t="s">
        <v>68</v>
      </c>
    </row>
    <row r="1420" spans="2:17" ht="15" thickBot="1" x14ac:dyDescent="0.35">
      <c r="B1420" s="92" t="s">
        <v>3809</v>
      </c>
      <c r="C1420" s="93" t="s">
        <v>3810</v>
      </c>
      <c r="D1420" s="94" t="s">
        <v>65</v>
      </c>
      <c r="E1420" s="94" t="s">
        <v>64</v>
      </c>
      <c r="F1420" s="95">
        <v>2457780391001</v>
      </c>
      <c r="G1420" s="94" t="s">
        <v>64</v>
      </c>
      <c r="H1420" s="94" t="s">
        <v>64</v>
      </c>
      <c r="I1420" s="94" t="s">
        <v>66</v>
      </c>
      <c r="J1420" s="94" t="s">
        <v>66</v>
      </c>
      <c r="K1420" s="96" t="s">
        <v>65</v>
      </c>
      <c r="L1420" s="96">
        <v>0</v>
      </c>
      <c r="M1420" s="96">
        <v>0</v>
      </c>
      <c r="N1420" s="96">
        <v>0</v>
      </c>
      <c r="O1420" s="96">
        <v>0</v>
      </c>
      <c r="P1420" s="96" t="s">
        <v>68</v>
      </c>
      <c r="Q1420" s="96" t="s">
        <v>68</v>
      </c>
    </row>
    <row r="1421" spans="2:17" ht="15" thickBot="1" x14ac:dyDescent="0.35">
      <c r="B1421" s="92" t="s">
        <v>771</v>
      </c>
      <c r="C1421" s="93" t="s">
        <v>658</v>
      </c>
      <c r="D1421" s="94" t="s">
        <v>64</v>
      </c>
      <c r="E1421" s="94" t="s">
        <v>65</v>
      </c>
      <c r="F1421" s="95">
        <v>1857228140101</v>
      </c>
      <c r="G1421" s="94" t="s">
        <v>64</v>
      </c>
      <c r="H1421" s="94" t="s">
        <v>64</v>
      </c>
      <c r="I1421" s="94" t="s">
        <v>66</v>
      </c>
      <c r="J1421" s="94" t="s">
        <v>66</v>
      </c>
      <c r="K1421" s="96">
        <v>0</v>
      </c>
      <c r="L1421" s="96">
        <v>0</v>
      </c>
      <c r="M1421" s="96">
        <v>0</v>
      </c>
      <c r="N1421" s="96" t="s">
        <v>65</v>
      </c>
      <c r="O1421" s="96">
        <v>0</v>
      </c>
      <c r="P1421" s="96" t="s">
        <v>68</v>
      </c>
      <c r="Q1421" s="96" t="s">
        <v>68</v>
      </c>
    </row>
    <row r="1422" spans="2:17" ht="15" thickBot="1" x14ac:dyDescent="0.35">
      <c r="B1422" s="92" t="s">
        <v>229</v>
      </c>
      <c r="C1422" s="93" t="s">
        <v>885</v>
      </c>
      <c r="D1422" s="94" t="s">
        <v>64</v>
      </c>
      <c r="E1422" s="94" t="s">
        <v>65</v>
      </c>
      <c r="F1422" s="95">
        <v>1674207550101</v>
      </c>
      <c r="G1422" s="94" t="s">
        <v>64</v>
      </c>
      <c r="H1422" s="94" t="s">
        <v>64</v>
      </c>
      <c r="I1422" s="94" t="s">
        <v>66</v>
      </c>
      <c r="J1422" s="94" t="s">
        <v>66</v>
      </c>
      <c r="K1422" s="96">
        <v>0</v>
      </c>
      <c r="L1422" s="96">
        <v>0</v>
      </c>
      <c r="M1422" s="96">
        <v>0</v>
      </c>
      <c r="N1422" s="96" t="s">
        <v>65</v>
      </c>
      <c r="O1422" s="96">
        <v>0</v>
      </c>
      <c r="P1422" s="96" t="s">
        <v>68</v>
      </c>
      <c r="Q1422" s="96" t="s">
        <v>68</v>
      </c>
    </row>
    <row r="1423" spans="2:17" ht="15" thickBot="1" x14ac:dyDescent="0.35">
      <c r="B1423" s="92" t="s">
        <v>229</v>
      </c>
      <c r="C1423" s="93" t="s">
        <v>2115</v>
      </c>
      <c r="D1423" s="94" t="s">
        <v>64</v>
      </c>
      <c r="E1423" s="94" t="s">
        <v>65</v>
      </c>
      <c r="F1423" s="95">
        <v>2236366650301</v>
      </c>
      <c r="G1423" s="94" t="s">
        <v>64</v>
      </c>
      <c r="H1423" s="94" t="s">
        <v>64</v>
      </c>
      <c r="I1423" s="94" t="s">
        <v>66</v>
      </c>
      <c r="J1423" s="94" t="s">
        <v>66</v>
      </c>
      <c r="K1423" s="96">
        <v>0</v>
      </c>
      <c r="L1423" s="96">
        <v>0</v>
      </c>
      <c r="M1423" s="96">
        <v>0</v>
      </c>
      <c r="N1423" s="96" t="s">
        <v>65</v>
      </c>
      <c r="O1423" s="96">
        <v>0</v>
      </c>
      <c r="P1423" s="96" t="s">
        <v>68</v>
      </c>
      <c r="Q1423" s="96" t="s">
        <v>68</v>
      </c>
    </row>
    <row r="1424" spans="2:17" ht="15" thickBot="1" x14ac:dyDescent="0.35">
      <c r="B1424" s="92" t="s">
        <v>229</v>
      </c>
      <c r="C1424" s="93" t="s">
        <v>658</v>
      </c>
      <c r="D1424" s="94" t="s">
        <v>64</v>
      </c>
      <c r="E1424" s="94" t="s">
        <v>65</v>
      </c>
      <c r="F1424" s="95">
        <v>1844652811703</v>
      </c>
      <c r="G1424" s="94" t="s">
        <v>64</v>
      </c>
      <c r="H1424" s="94" t="s">
        <v>64</v>
      </c>
      <c r="I1424" s="94" t="s">
        <v>66</v>
      </c>
      <c r="J1424" s="94" t="s">
        <v>66</v>
      </c>
      <c r="K1424" s="96">
        <v>0</v>
      </c>
      <c r="L1424" s="96">
        <v>0</v>
      </c>
      <c r="M1424" s="96">
        <v>0</v>
      </c>
      <c r="N1424" s="96" t="s">
        <v>65</v>
      </c>
      <c r="O1424" s="96">
        <v>0</v>
      </c>
      <c r="P1424" s="96" t="s">
        <v>68</v>
      </c>
      <c r="Q1424" s="96" t="s">
        <v>68</v>
      </c>
    </row>
    <row r="1425" spans="2:17" ht="15" thickBot="1" x14ac:dyDescent="0.35">
      <c r="B1425" s="92" t="s">
        <v>229</v>
      </c>
      <c r="C1425" s="93" t="s">
        <v>1006</v>
      </c>
      <c r="D1425" s="94" t="s">
        <v>64</v>
      </c>
      <c r="E1425" s="94" t="s">
        <v>65</v>
      </c>
      <c r="F1425" s="95">
        <v>2327402751901</v>
      </c>
      <c r="G1425" s="94" t="s">
        <v>64</v>
      </c>
      <c r="H1425" s="94" t="s">
        <v>64</v>
      </c>
      <c r="I1425" s="94" t="s">
        <v>66</v>
      </c>
      <c r="J1425" s="94" t="s">
        <v>66</v>
      </c>
      <c r="K1425" s="96">
        <v>0</v>
      </c>
      <c r="L1425" s="96">
        <v>0</v>
      </c>
      <c r="M1425" s="96">
        <v>0</v>
      </c>
      <c r="N1425" s="96" t="s">
        <v>65</v>
      </c>
      <c r="O1425" s="96">
        <v>0</v>
      </c>
      <c r="P1425" s="96" t="s">
        <v>68</v>
      </c>
      <c r="Q1425" s="96" t="s">
        <v>68</v>
      </c>
    </row>
    <row r="1426" spans="2:17" ht="15" thickBot="1" x14ac:dyDescent="0.35">
      <c r="B1426" s="92" t="s">
        <v>229</v>
      </c>
      <c r="C1426" s="93" t="s">
        <v>1071</v>
      </c>
      <c r="D1426" s="94" t="s">
        <v>64</v>
      </c>
      <c r="E1426" s="94" t="s">
        <v>65</v>
      </c>
      <c r="F1426" s="95">
        <v>2449853400101</v>
      </c>
      <c r="G1426" s="94" t="s">
        <v>64</v>
      </c>
      <c r="H1426" s="94" t="s">
        <v>64</v>
      </c>
      <c r="I1426" s="94" t="s">
        <v>66</v>
      </c>
      <c r="J1426" s="94" t="s">
        <v>66</v>
      </c>
      <c r="K1426" s="96">
        <v>0</v>
      </c>
      <c r="L1426" s="96">
        <v>0</v>
      </c>
      <c r="M1426" s="96">
        <v>0</v>
      </c>
      <c r="N1426" s="96" t="s">
        <v>65</v>
      </c>
      <c r="O1426" s="96">
        <v>0</v>
      </c>
      <c r="P1426" s="96" t="s">
        <v>68</v>
      </c>
      <c r="Q1426" s="96" t="s">
        <v>68</v>
      </c>
    </row>
    <row r="1427" spans="2:17" ht="15" thickBot="1" x14ac:dyDescent="0.35">
      <c r="B1427" s="92" t="s">
        <v>1093</v>
      </c>
      <c r="C1427" s="93" t="s">
        <v>976</v>
      </c>
      <c r="D1427" s="94" t="s">
        <v>64</v>
      </c>
      <c r="E1427" s="94" t="s">
        <v>65</v>
      </c>
      <c r="F1427" s="95">
        <v>2199659780509</v>
      </c>
      <c r="G1427" s="94" t="s">
        <v>64</v>
      </c>
      <c r="H1427" s="94" t="s">
        <v>64</v>
      </c>
      <c r="I1427" s="94" t="s">
        <v>66</v>
      </c>
      <c r="J1427" s="94" t="s">
        <v>66</v>
      </c>
      <c r="K1427" s="96">
        <v>0</v>
      </c>
      <c r="L1427" s="96">
        <v>0</v>
      </c>
      <c r="M1427" s="96">
        <v>0</v>
      </c>
      <c r="N1427" s="96" t="s">
        <v>65</v>
      </c>
      <c r="O1427" s="96">
        <v>0</v>
      </c>
      <c r="P1427" s="96" t="s">
        <v>68</v>
      </c>
      <c r="Q1427" s="96" t="s">
        <v>68</v>
      </c>
    </row>
    <row r="1428" spans="2:17" ht="15" thickBot="1" x14ac:dyDescent="0.35">
      <c r="B1428" s="92" t="s">
        <v>758</v>
      </c>
      <c r="C1428" s="93" t="s">
        <v>259</v>
      </c>
      <c r="D1428" s="94" t="s">
        <v>65</v>
      </c>
      <c r="E1428" s="94" t="s">
        <v>64</v>
      </c>
      <c r="F1428" s="95">
        <v>1783907391503</v>
      </c>
      <c r="G1428" s="94" t="s">
        <v>64</v>
      </c>
      <c r="H1428" s="94" t="s">
        <v>64</v>
      </c>
      <c r="I1428" s="94" t="s">
        <v>66</v>
      </c>
      <c r="J1428" s="94" t="s">
        <v>66</v>
      </c>
      <c r="K1428" s="96" t="s">
        <v>65</v>
      </c>
      <c r="L1428" s="96">
        <v>0</v>
      </c>
      <c r="M1428" s="96">
        <v>0</v>
      </c>
      <c r="N1428" s="96">
        <v>0</v>
      </c>
      <c r="O1428" s="96">
        <v>0</v>
      </c>
      <c r="P1428" s="96" t="s">
        <v>68</v>
      </c>
      <c r="Q1428" s="96" t="s">
        <v>68</v>
      </c>
    </row>
    <row r="1429" spans="2:17" ht="15" thickBot="1" x14ac:dyDescent="0.35">
      <c r="B1429" s="92" t="s">
        <v>758</v>
      </c>
      <c r="C1429" s="93" t="s">
        <v>3811</v>
      </c>
      <c r="D1429" s="94" t="s">
        <v>65</v>
      </c>
      <c r="E1429" s="94" t="s">
        <v>64</v>
      </c>
      <c r="F1429" s="95">
        <v>2292069211010</v>
      </c>
      <c r="G1429" s="94" t="s">
        <v>64</v>
      </c>
      <c r="H1429" s="94" t="s">
        <v>64</v>
      </c>
      <c r="I1429" s="94" t="s">
        <v>66</v>
      </c>
      <c r="J1429" s="94" t="s">
        <v>66</v>
      </c>
      <c r="K1429" s="96">
        <v>0</v>
      </c>
      <c r="L1429" s="96">
        <v>0</v>
      </c>
      <c r="M1429" s="96">
        <v>0</v>
      </c>
      <c r="N1429" s="96" t="s">
        <v>65</v>
      </c>
      <c r="O1429" s="96">
        <v>0</v>
      </c>
      <c r="P1429" s="96" t="s">
        <v>68</v>
      </c>
      <c r="Q1429" s="96" t="s">
        <v>68</v>
      </c>
    </row>
    <row r="1430" spans="2:17" ht="15" thickBot="1" x14ac:dyDescent="0.35">
      <c r="B1430" s="92" t="s">
        <v>3014</v>
      </c>
      <c r="C1430" s="93" t="s">
        <v>3812</v>
      </c>
      <c r="D1430" s="94" t="s">
        <v>64</v>
      </c>
      <c r="E1430" s="94" t="s">
        <v>65</v>
      </c>
      <c r="F1430" s="95">
        <v>2510195350801</v>
      </c>
      <c r="G1430" s="94" t="s">
        <v>64</v>
      </c>
      <c r="H1430" s="94" t="s">
        <v>64</v>
      </c>
      <c r="I1430" s="94" t="s">
        <v>66</v>
      </c>
      <c r="J1430" s="94" t="s">
        <v>66</v>
      </c>
      <c r="K1430" s="96">
        <v>0</v>
      </c>
      <c r="L1430" s="96">
        <v>0</v>
      </c>
      <c r="M1430" s="96">
        <v>0</v>
      </c>
      <c r="N1430" s="96" t="s">
        <v>65</v>
      </c>
      <c r="O1430" s="96">
        <v>0</v>
      </c>
      <c r="P1430" s="96" t="s">
        <v>68</v>
      </c>
      <c r="Q1430" s="96" t="s">
        <v>68</v>
      </c>
    </row>
    <row r="1431" spans="2:17" ht="15" thickBot="1" x14ac:dyDescent="0.35">
      <c r="B1431" s="92" t="s">
        <v>816</v>
      </c>
      <c r="C1431" s="93" t="s">
        <v>3813</v>
      </c>
      <c r="D1431" s="94" t="s">
        <v>65</v>
      </c>
      <c r="E1431" s="94" t="s">
        <v>64</v>
      </c>
      <c r="F1431" s="95">
        <v>2448014870607</v>
      </c>
      <c r="G1431" s="94" t="s">
        <v>64</v>
      </c>
      <c r="H1431" s="94" t="s">
        <v>64</v>
      </c>
      <c r="I1431" s="94" t="s">
        <v>66</v>
      </c>
      <c r="J1431" s="94" t="s">
        <v>66</v>
      </c>
      <c r="K1431" s="96">
        <v>0</v>
      </c>
      <c r="L1431" s="96">
        <v>0</v>
      </c>
      <c r="M1431" s="96">
        <v>0</v>
      </c>
      <c r="N1431" s="96" t="s">
        <v>65</v>
      </c>
      <c r="O1431" s="96">
        <v>0</v>
      </c>
      <c r="P1431" s="96" t="s">
        <v>68</v>
      </c>
      <c r="Q1431" s="96" t="s">
        <v>68</v>
      </c>
    </row>
    <row r="1432" spans="2:17" ht="15" thickBot="1" x14ac:dyDescent="0.35">
      <c r="B1432" s="92" t="s">
        <v>719</v>
      </c>
      <c r="C1432" s="93" t="s">
        <v>686</v>
      </c>
      <c r="D1432" s="94" t="s">
        <v>64</v>
      </c>
      <c r="E1432" s="94" t="s">
        <v>65</v>
      </c>
      <c r="F1432" s="95">
        <v>2337393431328</v>
      </c>
      <c r="G1432" s="94" t="s">
        <v>64</v>
      </c>
      <c r="H1432" s="94" t="s">
        <v>64</v>
      </c>
      <c r="I1432" s="94" t="s">
        <v>66</v>
      </c>
      <c r="J1432" s="94" t="s">
        <v>66</v>
      </c>
      <c r="K1432" s="96">
        <v>0</v>
      </c>
      <c r="L1432" s="96">
        <v>0</v>
      </c>
      <c r="M1432" s="96">
        <v>0</v>
      </c>
      <c r="N1432" s="96" t="s">
        <v>65</v>
      </c>
      <c r="O1432" s="96">
        <v>0</v>
      </c>
      <c r="P1432" s="96" t="s">
        <v>68</v>
      </c>
      <c r="Q1432" s="96" t="s">
        <v>68</v>
      </c>
    </row>
    <row r="1433" spans="2:17" ht="15" thickBot="1" x14ac:dyDescent="0.35">
      <c r="B1433" s="92" t="s">
        <v>812</v>
      </c>
      <c r="C1433" s="93" t="s">
        <v>745</v>
      </c>
      <c r="D1433" s="94" t="s">
        <v>64</v>
      </c>
      <c r="E1433" s="94" t="s">
        <v>65</v>
      </c>
      <c r="F1433" s="95">
        <v>2486716341202</v>
      </c>
      <c r="G1433" s="94" t="s">
        <v>64</v>
      </c>
      <c r="H1433" s="94" t="s">
        <v>64</v>
      </c>
      <c r="I1433" s="94" t="s">
        <v>66</v>
      </c>
      <c r="J1433" s="94" t="s">
        <v>66</v>
      </c>
      <c r="K1433" s="96">
        <v>0</v>
      </c>
      <c r="L1433" s="96">
        <v>0</v>
      </c>
      <c r="M1433" s="96">
        <v>0</v>
      </c>
      <c r="N1433" s="96" t="s">
        <v>65</v>
      </c>
      <c r="O1433" s="96">
        <v>0</v>
      </c>
      <c r="P1433" s="96" t="s">
        <v>68</v>
      </c>
      <c r="Q1433" s="96" t="s">
        <v>68</v>
      </c>
    </row>
    <row r="1434" spans="2:17" ht="15" thickBot="1" x14ac:dyDescent="0.35">
      <c r="B1434" s="92" t="s">
        <v>3814</v>
      </c>
      <c r="C1434" s="93" t="s">
        <v>1338</v>
      </c>
      <c r="D1434" s="94" t="s">
        <v>64</v>
      </c>
      <c r="E1434" s="94" t="s">
        <v>65</v>
      </c>
      <c r="F1434" s="95">
        <v>2196574160101</v>
      </c>
      <c r="G1434" s="94" t="s">
        <v>64</v>
      </c>
      <c r="H1434" s="94" t="s">
        <v>64</v>
      </c>
      <c r="I1434" s="94" t="s">
        <v>66</v>
      </c>
      <c r="J1434" s="94" t="s">
        <v>66</v>
      </c>
      <c r="K1434" s="96">
        <v>0</v>
      </c>
      <c r="L1434" s="96">
        <v>0</v>
      </c>
      <c r="M1434" s="96">
        <v>0</v>
      </c>
      <c r="N1434" s="96" t="s">
        <v>65</v>
      </c>
      <c r="O1434" s="96">
        <v>0</v>
      </c>
      <c r="P1434" s="96" t="s">
        <v>68</v>
      </c>
      <c r="Q1434" s="96" t="s">
        <v>68</v>
      </c>
    </row>
    <row r="1435" spans="2:17" ht="15" thickBot="1" x14ac:dyDescent="0.35">
      <c r="B1435" s="92" t="s">
        <v>274</v>
      </c>
      <c r="C1435" s="93" t="s">
        <v>743</v>
      </c>
      <c r="D1435" s="94" t="s">
        <v>64</v>
      </c>
      <c r="E1435" s="94" t="s">
        <v>65</v>
      </c>
      <c r="F1435" s="95">
        <v>1774802380920</v>
      </c>
      <c r="G1435" s="94" t="s">
        <v>64</v>
      </c>
      <c r="H1435" s="94" t="s">
        <v>64</v>
      </c>
      <c r="I1435" s="94" t="s">
        <v>66</v>
      </c>
      <c r="J1435" s="94" t="s">
        <v>66</v>
      </c>
      <c r="K1435" s="96">
        <v>0</v>
      </c>
      <c r="L1435" s="96">
        <v>0</v>
      </c>
      <c r="M1435" s="96">
        <v>0</v>
      </c>
      <c r="N1435" s="96" t="s">
        <v>65</v>
      </c>
      <c r="O1435" s="96">
        <v>0</v>
      </c>
      <c r="P1435" s="96" t="s">
        <v>68</v>
      </c>
      <c r="Q1435" s="96" t="s">
        <v>68</v>
      </c>
    </row>
    <row r="1436" spans="2:17" ht="15" thickBot="1" x14ac:dyDescent="0.35">
      <c r="B1436" s="92" t="s">
        <v>944</v>
      </c>
      <c r="C1436" s="93" t="s">
        <v>279</v>
      </c>
      <c r="D1436" s="94" t="s">
        <v>65</v>
      </c>
      <c r="E1436" s="94" t="s">
        <v>64</v>
      </c>
      <c r="F1436" s="95">
        <v>2342116871216</v>
      </c>
      <c r="G1436" s="94" t="s">
        <v>64</v>
      </c>
      <c r="H1436" s="94" t="s">
        <v>64</v>
      </c>
      <c r="I1436" s="94" t="s">
        <v>66</v>
      </c>
      <c r="J1436" s="94" t="s">
        <v>66</v>
      </c>
      <c r="K1436" s="96">
        <v>0</v>
      </c>
      <c r="L1436" s="96">
        <v>0</v>
      </c>
      <c r="M1436" s="96">
        <v>0</v>
      </c>
      <c r="N1436" s="96" t="s">
        <v>65</v>
      </c>
      <c r="O1436" s="96">
        <v>0</v>
      </c>
      <c r="P1436" s="96" t="s">
        <v>68</v>
      </c>
      <c r="Q1436" s="96" t="s">
        <v>68</v>
      </c>
    </row>
    <row r="1437" spans="2:17" ht="15" thickBot="1" x14ac:dyDescent="0.35">
      <c r="B1437" s="92" t="s">
        <v>944</v>
      </c>
      <c r="C1437" s="93" t="s">
        <v>273</v>
      </c>
      <c r="D1437" s="94" t="s">
        <v>65</v>
      </c>
      <c r="E1437" s="94" t="s">
        <v>64</v>
      </c>
      <c r="F1437" s="95">
        <v>2356958150101</v>
      </c>
      <c r="G1437" s="94" t="s">
        <v>64</v>
      </c>
      <c r="H1437" s="94" t="s">
        <v>64</v>
      </c>
      <c r="I1437" s="94" t="s">
        <v>66</v>
      </c>
      <c r="J1437" s="94" t="s">
        <v>66</v>
      </c>
      <c r="K1437" s="96">
        <v>0</v>
      </c>
      <c r="L1437" s="96">
        <v>0</v>
      </c>
      <c r="M1437" s="96">
        <v>0</v>
      </c>
      <c r="N1437" s="96" t="s">
        <v>65</v>
      </c>
      <c r="O1437" s="96">
        <v>0</v>
      </c>
      <c r="P1437" s="96" t="s">
        <v>68</v>
      </c>
      <c r="Q1437" s="96" t="s">
        <v>68</v>
      </c>
    </row>
    <row r="1438" spans="2:17" ht="15" thickBot="1" x14ac:dyDescent="0.35">
      <c r="B1438" s="92" t="s">
        <v>944</v>
      </c>
      <c r="C1438" s="93" t="s">
        <v>2150</v>
      </c>
      <c r="D1438" s="94" t="s">
        <v>65</v>
      </c>
      <c r="E1438" s="94" t="s">
        <v>64</v>
      </c>
      <c r="F1438" s="95">
        <v>1577027662011</v>
      </c>
      <c r="G1438" s="94" t="s">
        <v>64</v>
      </c>
      <c r="H1438" s="94" t="s">
        <v>64</v>
      </c>
      <c r="I1438" s="94" t="s">
        <v>66</v>
      </c>
      <c r="J1438" s="94" t="s">
        <v>66</v>
      </c>
      <c r="K1438" s="96">
        <v>0</v>
      </c>
      <c r="L1438" s="96">
        <v>0</v>
      </c>
      <c r="M1438" s="96">
        <v>0</v>
      </c>
      <c r="N1438" s="96" t="s">
        <v>65</v>
      </c>
      <c r="O1438" s="96">
        <v>0</v>
      </c>
      <c r="P1438" s="96" t="s">
        <v>68</v>
      </c>
      <c r="Q1438" s="96" t="s">
        <v>68</v>
      </c>
    </row>
    <row r="1439" spans="2:17" ht="15" thickBot="1" x14ac:dyDescent="0.35">
      <c r="B1439" s="92" t="s">
        <v>944</v>
      </c>
      <c r="C1439" s="93" t="s">
        <v>3815</v>
      </c>
      <c r="D1439" s="94" t="s">
        <v>65</v>
      </c>
      <c r="E1439" s="94" t="s">
        <v>64</v>
      </c>
      <c r="F1439" s="95">
        <v>2485122180101</v>
      </c>
      <c r="G1439" s="94" t="s">
        <v>64</v>
      </c>
      <c r="H1439" s="94" t="s">
        <v>64</v>
      </c>
      <c r="I1439" s="94" t="s">
        <v>66</v>
      </c>
      <c r="J1439" s="94" t="s">
        <v>66</v>
      </c>
      <c r="K1439" s="96">
        <v>0</v>
      </c>
      <c r="L1439" s="96">
        <v>0</v>
      </c>
      <c r="M1439" s="96">
        <v>0</v>
      </c>
      <c r="N1439" s="96" t="s">
        <v>65</v>
      </c>
      <c r="O1439" s="96">
        <v>0</v>
      </c>
      <c r="P1439" s="96" t="s">
        <v>68</v>
      </c>
      <c r="Q1439" s="96" t="s">
        <v>68</v>
      </c>
    </row>
    <row r="1440" spans="2:17" ht="15" thickBot="1" x14ac:dyDescent="0.35">
      <c r="B1440" s="92" t="s">
        <v>1123</v>
      </c>
      <c r="C1440" s="93" t="s">
        <v>924</v>
      </c>
      <c r="D1440" s="94" t="s">
        <v>64</v>
      </c>
      <c r="E1440" s="94" t="s">
        <v>65</v>
      </c>
      <c r="F1440" s="95">
        <v>1831426751101</v>
      </c>
      <c r="G1440" s="94" t="s">
        <v>64</v>
      </c>
      <c r="H1440" s="94" t="s">
        <v>64</v>
      </c>
      <c r="I1440" s="94" t="s">
        <v>66</v>
      </c>
      <c r="J1440" s="94" t="s">
        <v>66</v>
      </c>
      <c r="K1440" s="96">
        <v>0</v>
      </c>
      <c r="L1440" s="96">
        <v>0</v>
      </c>
      <c r="M1440" s="96">
        <v>0</v>
      </c>
      <c r="N1440" s="96" t="s">
        <v>65</v>
      </c>
      <c r="O1440" s="96">
        <v>0</v>
      </c>
      <c r="P1440" s="96" t="s">
        <v>68</v>
      </c>
      <c r="Q1440" s="96" t="s">
        <v>68</v>
      </c>
    </row>
    <row r="1441" spans="2:17" ht="15" thickBot="1" x14ac:dyDescent="0.35">
      <c r="B1441" s="92" t="s">
        <v>651</v>
      </c>
      <c r="C1441" s="93" t="s">
        <v>903</v>
      </c>
      <c r="D1441" s="94" t="s">
        <v>64</v>
      </c>
      <c r="E1441" s="94" t="s">
        <v>65</v>
      </c>
      <c r="F1441" s="95">
        <v>2433204182007</v>
      </c>
      <c r="G1441" s="94" t="s">
        <v>64</v>
      </c>
      <c r="H1441" s="94" t="s">
        <v>64</v>
      </c>
      <c r="I1441" s="94" t="s">
        <v>66</v>
      </c>
      <c r="J1441" s="94" t="s">
        <v>66</v>
      </c>
      <c r="K1441" s="96">
        <v>0</v>
      </c>
      <c r="L1441" s="96">
        <v>0</v>
      </c>
      <c r="M1441" s="96">
        <v>0</v>
      </c>
      <c r="N1441" s="96" t="s">
        <v>65</v>
      </c>
      <c r="O1441" s="96">
        <v>0</v>
      </c>
      <c r="P1441" s="96" t="s">
        <v>68</v>
      </c>
      <c r="Q1441" s="96" t="s">
        <v>68</v>
      </c>
    </row>
    <row r="1442" spans="2:17" ht="15" thickBot="1" x14ac:dyDescent="0.35">
      <c r="B1442" s="92" t="s">
        <v>651</v>
      </c>
      <c r="C1442" s="93" t="s">
        <v>230</v>
      </c>
      <c r="D1442" s="94" t="s">
        <v>64</v>
      </c>
      <c r="E1442" s="94" t="s">
        <v>65</v>
      </c>
      <c r="F1442" s="95">
        <v>1605008260114</v>
      </c>
      <c r="G1442" s="94" t="s">
        <v>64</v>
      </c>
      <c r="H1442" s="94" t="s">
        <v>64</v>
      </c>
      <c r="I1442" s="94" t="s">
        <v>66</v>
      </c>
      <c r="J1442" s="94" t="s">
        <v>66</v>
      </c>
      <c r="K1442" s="96">
        <v>0</v>
      </c>
      <c r="L1442" s="96">
        <v>0</v>
      </c>
      <c r="M1442" s="96">
        <v>0</v>
      </c>
      <c r="N1442" s="96" t="s">
        <v>65</v>
      </c>
      <c r="O1442" s="96">
        <v>0</v>
      </c>
      <c r="P1442" s="96" t="s">
        <v>68</v>
      </c>
      <c r="Q1442" s="96" t="s">
        <v>68</v>
      </c>
    </row>
    <row r="1443" spans="2:17" ht="15" thickBot="1" x14ac:dyDescent="0.35">
      <c r="B1443" s="92" t="s">
        <v>651</v>
      </c>
      <c r="C1443" s="93" t="s">
        <v>3816</v>
      </c>
      <c r="D1443" s="94" t="s">
        <v>64</v>
      </c>
      <c r="E1443" s="94" t="s">
        <v>65</v>
      </c>
      <c r="F1443" s="95">
        <v>1818946610406</v>
      </c>
      <c r="G1443" s="94" t="s">
        <v>64</v>
      </c>
      <c r="H1443" s="94" t="s">
        <v>64</v>
      </c>
      <c r="I1443" s="94" t="s">
        <v>66</v>
      </c>
      <c r="J1443" s="94" t="s">
        <v>66</v>
      </c>
      <c r="K1443" s="96" t="s">
        <v>65</v>
      </c>
      <c r="L1443" s="96">
        <v>0</v>
      </c>
      <c r="M1443" s="96">
        <v>0</v>
      </c>
      <c r="N1443" s="96">
        <v>0</v>
      </c>
      <c r="O1443" s="96">
        <v>0</v>
      </c>
      <c r="P1443" s="96" t="s">
        <v>68</v>
      </c>
      <c r="Q1443" s="96" t="s">
        <v>68</v>
      </c>
    </row>
    <row r="1444" spans="2:17" ht="15" thickBot="1" x14ac:dyDescent="0.35">
      <c r="B1444" s="92" t="s">
        <v>651</v>
      </c>
      <c r="C1444" s="93" t="s">
        <v>662</v>
      </c>
      <c r="D1444" s="94" t="s">
        <v>64</v>
      </c>
      <c r="E1444" s="94" t="s">
        <v>65</v>
      </c>
      <c r="F1444" s="95">
        <v>1835637351301</v>
      </c>
      <c r="G1444" s="94" t="s">
        <v>64</v>
      </c>
      <c r="H1444" s="94" t="s">
        <v>64</v>
      </c>
      <c r="I1444" s="94" t="s">
        <v>66</v>
      </c>
      <c r="J1444" s="94" t="s">
        <v>66</v>
      </c>
      <c r="K1444" s="96">
        <v>0</v>
      </c>
      <c r="L1444" s="96">
        <v>0</v>
      </c>
      <c r="M1444" s="96">
        <v>0</v>
      </c>
      <c r="N1444" s="96" t="s">
        <v>65</v>
      </c>
      <c r="O1444" s="96">
        <v>0</v>
      </c>
      <c r="P1444" s="96" t="s">
        <v>68</v>
      </c>
      <c r="Q1444" s="96" t="s">
        <v>68</v>
      </c>
    </row>
    <row r="1445" spans="2:17" ht="15" thickBot="1" x14ac:dyDescent="0.35">
      <c r="B1445" s="92" t="s">
        <v>3817</v>
      </c>
      <c r="C1445" s="93" t="s">
        <v>953</v>
      </c>
      <c r="D1445" s="94" t="s">
        <v>65</v>
      </c>
      <c r="E1445" s="94" t="s">
        <v>64</v>
      </c>
      <c r="F1445" s="95">
        <v>2446129191709</v>
      </c>
      <c r="G1445" s="94" t="s">
        <v>64</v>
      </c>
      <c r="H1445" s="94" t="s">
        <v>64</v>
      </c>
      <c r="I1445" s="94" t="s">
        <v>66</v>
      </c>
      <c r="J1445" s="94" t="s">
        <v>66</v>
      </c>
      <c r="K1445" s="96">
        <v>0</v>
      </c>
      <c r="L1445" s="96">
        <v>0</v>
      </c>
      <c r="M1445" s="96">
        <v>0</v>
      </c>
      <c r="N1445" s="96" t="s">
        <v>65</v>
      </c>
      <c r="O1445" s="96">
        <v>0</v>
      </c>
      <c r="P1445" s="96" t="s">
        <v>68</v>
      </c>
      <c r="Q1445" s="96" t="s">
        <v>68</v>
      </c>
    </row>
    <row r="1446" spans="2:17" ht="15" thickBot="1" x14ac:dyDescent="0.35">
      <c r="B1446" s="92" t="s">
        <v>711</v>
      </c>
      <c r="C1446" s="93" t="s">
        <v>3818</v>
      </c>
      <c r="D1446" s="94" t="s">
        <v>64</v>
      </c>
      <c r="E1446" s="94" t="s">
        <v>65</v>
      </c>
      <c r="F1446" s="95">
        <v>2738011471805</v>
      </c>
      <c r="G1446" s="94" t="s">
        <v>64</v>
      </c>
      <c r="H1446" s="94" t="s">
        <v>64</v>
      </c>
      <c r="I1446" s="94" t="s">
        <v>66</v>
      </c>
      <c r="J1446" s="94" t="s">
        <v>66</v>
      </c>
      <c r="K1446" s="96" t="s">
        <v>65</v>
      </c>
      <c r="L1446" s="96">
        <v>0</v>
      </c>
      <c r="M1446" s="96">
        <v>0</v>
      </c>
      <c r="N1446" s="96" t="s">
        <v>65</v>
      </c>
      <c r="O1446" s="96">
        <v>0</v>
      </c>
      <c r="P1446" s="96" t="s">
        <v>68</v>
      </c>
      <c r="Q1446" s="96" t="s">
        <v>68</v>
      </c>
    </row>
    <row r="1447" spans="2:17" ht="15" thickBot="1" x14ac:dyDescent="0.35">
      <c r="B1447" s="92" t="s">
        <v>3819</v>
      </c>
      <c r="C1447" s="93" t="s">
        <v>684</v>
      </c>
      <c r="D1447" s="94" t="s">
        <v>64</v>
      </c>
      <c r="E1447" s="94" t="s">
        <v>65</v>
      </c>
      <c r="F1447" s="95">
        <v>2487136121106</v>
      </c>
      <c r="G1447" s="94" t="s">
        <v>64</v>
      </c>
      <c r="H1447" s="94" t="s">
        <v>64</v>
      </c>
      <c r="I1447" s="94" t="s">
        <v>66</v>
      </c>
      <c r="J1447" s="94" t="s">
        <v>66</v>
      </c>
      <c r="K1447" s="96">
        <v>0</v>
      </c>
      <c r="L1447" s="96">
        <v>0</v>
      </c>
      <c r="M1447" s="96">
        <v>0</v>
      </c>
      <c r="N1447" s="96" t="s">
        <v>65</v>
      </c>
      <c r="O1447" s="96">
        <v>0</v>
      </c>
      <c r="P1447" s="96" t="s">
        <v>68</v>
      </c>
      <c r="Q1447" s="96" t="s">
        <v>68</v>
      </c>
    </row>
    <row r="1448" spans="2:17" ht="15" thickBot="1" x14ac:dyDescent="0.35">
      <c r="B1448" s="92" t="s">
        <v>3820</v>
      </c>
      <c r="C1448" s="93" t="s">
        <v>3821</v>
      </c>
      <c r="D1448" s="94" t="s">
        <v>64</v>
      </c>
      <c r="E1448" s="94" t="s">
        <v>65</v>
      </c>
      <c r="F1448" s="95">
        <v>1995222940101</v>
      </c>
      <c r="G1448" s="94" t="s">
        <v>64</v>
      </c>
      <c r="H1448" s="94" t="s">
        <v>64</v>
      </c>
      <c r="I1448" s="94" t="s">
        <v>66</v>
      </c>
      <c r="J1448" s="94" t="s">
        <v>66</v>
      </c>
      <c r="K1448" s="96">
        <v>0</v>
      </c>
      <c r="L1448" s="96">
        <v>0</v>
      </c>
      <c r="M1448" s="96">
        <v>0</v>
      </c>
      <c r="N1448" s="96" t="s">
        <v>65</v>
      </c>
      <c r="O1448" s="96">
        <v>0</v>
      </c>
      <c r="P1448" s="96" t="s">
        <v>68</v>
      </c>
      <c r="Q1448" s="96" t="s">
        <v>68</v>
      </c>
    </row>
    <row r="1449" spans="2:17" ht="15" thickBot="1" x14ac:dyDescent="0.35">
      <c r="B1449" s="92" t="s">
        <v>3822</v>
      </c>
      <c r="C1449" s="93" t="s">
        <v>864</v>
      </c>
      <c r="D1449" s="94" t="s">
        <v>65</v>
      </c>
      <c r="E1449" s="94" t="s">
        <v>64</v>
      </c>
      <c r="F1449" s="95">
        <v>1785622971207</v>
      </c>
      <c r="G1449" s="94" t="s">
        <v>64</v>
      </c>
      <c r="H1449" s="94" t="s">
        <v>64</v>
      </c>
      <c r="I1449" s="94" t="s">
        <v>66</v>
      </c>
      <c r="J1449" s="94" t="s">
        <v>66</v>
      </c>
      <c r="K1449" s="96">
        <v>0</v>
      </c>
      <c r="L1449" s="96">
        <v>0</v>
      </c>
      <c r="M1449" s="96">
        <v>0</v>
      </c>
      <c r="N1449" s="96" t="s">
        <v>65</v>
      </c>
      <c r="O1449" s="96">
        <v>0</v>
      </c>
      <c r="P1449" s="96" t="s">
        <v>68</v>
      </c>
      <c r="Q1449" s="96" t="s">
        <v>68</v>
      </c>
    </row>
    <row r="1450" spans="2:17" ht="15" thickBot="1" x14ac:dyDescent="0.35">
      <c r="B1450" s="92" t="s">
        <v>2170</v>
      </c>
      <c r="C1450" s="93" t="s">
        <v>226</v>
      </c>
      <c r="D1450" s="94" t="s">
        <v>65</v>
      </c>
      <c r="E1450" s="94" t="s">
        <v>64</v>
      </c>
      <c r="F1450" s="95">
        <v>2352822001010</v>
      </c>
      <c r="G1450" s="94" t="s">
        <v>64</v>
      </c>
      <c r="H1450" s="94" t="s">
        <v>64</v>
      </c>
      <c r="I1450" s="94" t="s">
        <v>66</v>
      </c>
      <c r="J1450" s="94" t="s">
        <v>66</v>
      </c>
      <c r="K1450" s="96">
        <v>0</v>
      </c>
      <c r="L1450" s="96">
        <v>0</v>
      </c>
      <c r="M1450" s="96">
        <v>0</v>
      </c>
      <c r="N1450" s="96" t="s">
        <v>65</v>
      </c>
      <c r="O1450" s="96">
        <v>0</v>
      </c>
      <c r="P1450" s="96" t="s">
        <v>68</v>
      </c>
      <c r="Q1450" s="96" t="s">
        <v>68</v>
      </c>
    </row>
    <row r="1451" spans="2:17" ht="15" thickBot="1" x14ac:dyDescent="0.35">
      <c r="B1451" s="92" t="s">
        <v>3823</v>
      </c>
      <c r="C1451" s="93" t="s">
        <v>3824</v>
      </c>
      <c r="D1451" s="94" t="s">
        <v>64</v>
      </c>
      <c r="E1451" s="94" t="s">
        <v>65</v>
      </c>
      <c r="F1451" s="95">
        <v>2448004212106</v>
      </c>
      <c r="G1451" s="94" t="s">
        <v>64</v>
      </c>
      <c r="H1451" s="94" t="s">
        <v>64</v>
      </c>
      <c r="I1451" s="94" t="s">
        <v>66</v>
      </c>
      <c r="J1451" s="94" t="s">
        <v>66</v>
      </c>
      <c r="K1451" s="96" t="s">
        <v>65</v>
      </c>
      <c r="L1451" s="96">
        <v>0</v>
      </c>
      <c r="M1451" s="96">
        <v>0</v>
      </c>
      <c r="N1451" s="96">
        <v>0</v>
      </c>
      <c r="O1451" s="96">
        <v>0</v>
      </c>
      <c r="P1451" s="96" t="s">
        <v>68</v>
      </c>
      <c r="Q1451" s="96" t="s">
        <v>68</v>
      </c>
    </row>
    <row r="1452" spans="2:17" ht="15" thickBot="1" x14ac:dyDescent="0.35">
      <c r="B1452" s="92" t="s">
        <v>3823</v>
      </c>
      <c r="C1452" s="93" t="s">
        <v>864</v>
      </c>
      <c r="D1452" s="94" t="s">
        <v>64</v>
      </c>
      <c r="E1452" s="94" t="s">
        <v>65</v>
      </c>
      <c r="F1452" s="95">
        <v>1756244290603</v>
      </c>
      <c r="G1452" s="94" t="s">
        <v>64</v>
      </c>
      <c r="H1452" s="94" t="s">
        <v>64</v>
      </c>
      <c r="I1452" s="94" t="s">
        <v>66</v>
      </c>
      <c r="J1452" s="94" t="s">
        <v>66</v>
      </c>
      <c r="K1452" s="96">
        <v>0</v>
      </c>
      <c r="L1452" s="96">
        <v>0</v>
      </c>
      <c r="M1452" s="96">
        <v>0</v>
      </c>
      <c r="N1452" s="96" t="s">
        <v>65</v>
      </c>
      <c r="O1452" s="96">
        <v>0</v>
      </c>
      <c r="P1452" s="96" t="s">
        <v>68</v>
      </c>
      <c r="Q1452" s="96" t="s">
        <v>68</v>
      </c>
    </row>
    <row r="1453" spans="2:17" ht="15" thickBot="1" x14ac:dyDescent="0.35">
      <c r="B1453" s="92" t="s">
        <v>1358</v>
      </c>
      <c r="C1453" s="93" t="s">
        <v>650</v>
      </c>
      <c r="D1453" s="94" t="s">
        <v>64</v>
      </c>
      <c r="E1453" s="94" t="s">
        <v>65</v>
      </c>
      <c r="F1453" s="95">
        <v>2311329800101</v>
      </c>
      <c r="G1453" s="94" t="s">
        <v>64</v>
      </c>
      <c r="H1453" s="94" t="s">
        <v>64</v>
      </c>
      <c r="I1453" s="94" t="s">
        <v>66</v>
      </c>
      <c r="J1453" s="94" t="s">
        <v>66</v>
      </c>
      <c r="K1453" s="96">
        <v>0</v>
      </c>
      <c r="L1453" s="96">
        <v>0</v>
      </c>
      <c r="M1453" s="96">
        <v>0</v>
      </c>
      <c r="N1453" s="96" t="s">
        <v>65</v>
      </c>
      <c r="O1453" s="96">
        <v>0</v>
      </c>
      <c r="P1453" s="96" t="s">
        <v>68</v>
      </c>
      <c r="Q1453" s="96" t="s">
        <v>68</v>
      </c>
    </row>
    <row r="1454" spans="2:17" ht="15" thickBot="1" x14ac:dyDescent="0.35">
      <c r="B1454" s="92" t="s">
        <v>716</v>
      </c>
      <c r="C1454" s="93" t="s">
        <v>665</v>
      </c>
      <c r="D1454" s="94" t="s">
        <v>64</v>
      </c>
      <c r="E1454" s="94" t="s">
        <v>65</v>
      </c>
      <c r="F1454" s="95">
        <v>1800347230101</v>
      </c>
      <c r="G1454" s="94" t="s">
        <v>64</v>
      </c>
      <c r="H1454" s="94" t="s">
        <v>64</v>
      </c>
      <c r="I1454" s="94" t="s">
        <v>66</v>
      </c>
      <c r="J1454" s="94" t="s">
        <v>66</v>
      </c>
      <c r="K1454" s="96">
        <v>0</v>
      </c>
      <c r="L1454" s="96">
        <v>0</v>
      </c>
      <c r="M1454" s="96">
        <v>0</v>
      </c>
      <c r="N1454" s="96" t="s">
        <v>65</v>
      </c>
      <c r="O1454" s="96">
        <v>0</v>
      </c>
      <c r="P1454" s="96" t="s">
        <v>68</v>
      </c>
      <c r="Q1454" s="96" t="s">
        <v>68</v>
      </c>
    </row>
    <row r="1455" spans="2:17" ht="15" thickBot="1" x14ac:dyDescent="0.35">
      <c r="B1455" s="92" t="s">
        <v>716</v>
      </c>
      <c r="C1455" s="93" t="s">
        <v>658</v>
      </c>
      <c r="D1455" s="94" t="s">
        <v>64</v>
      </c>
      <c r="E1455" s="94" t="s">
        <v>65</v>
      </c>
      <c r="F1455" s="95">
        <v>1893493440901</v>
      </c>
      <c r="G1455" s="94" t="s">
        <v>64</v>
      </c>
      <c r="H1455" s="94" t="s">
        <v>64</v>
      </c>
      <c r="I1455" s="94" t="s">
        <v>66</v>
      </c>
      <c r="J1455" s="94" t="s">
        <v>66</v>
      </c>
      <c r="K1455" s="96">
        <v>0</v>
      </c>
      <c r="L1455" s="96">
        <v>0</v>
      </c>
      <c r="M1455" s="96">
        <v>0</v>
      </c>
      <c r="N1455" s="96" t="s">
        <v>65</v>
      </c>
      <c r="O1455" s="96">
        <v>0</v>
      </c>
      <c r="P1455" s="96" t="s">
        <v>68</v>
      </c>
      <c r="Q1455" s="96" t="s">
        <v>68</v>
      </c>
    </row>
    <row r="1456" spans="2:17" ht="15" thickBot="1" x14ac:dyDescent="0.35">
      <c r="B1456" s="92" t="s">
        <v>716</v>
      </c>
      <c r="C1456" s="93" t="s">
        <v>269</v>
      </c>
      <c r="D1456" s="94" t="s">
        <v>64</v>
      </c>
      <c r="E1456" s="94" t="s">
        <v>65</v>
      </c>
      <c r="F1456" s="95">
        <v>2552605390101</v>
      </c>
      <c r="G1456" s="94" t="s">
        <v>64</v>
      </c>
      <c r="H1456" s="94" t="s">
        <v>64</v>
      </c>
      <c r="I1456" s="94" t="s">
        <v>66</v>
      </c>
      <c r="J1456" s="94" t="s">
        <v>66</v>
      </c>
      <c r="K1456" s="96">
        <v>0</v>
      </c>
      <c r="L1456" s="96">
        <v>0</v>
      </c>
      <c r="M1456" s="96">
        <v>0</v>
      </c>
      <c r="N1456" s="96" t="s">
        <v>65</v>
      </c>
      <c r="O1456" s="96">
        <v>0</v>
      </c>
      <c r="P1456" s="96" t="s">
        <v>68</v>
      </c>
      <c r="Q1456" s="96" t="s">
        <v>68</v>
      </c>
    </row>
    <row r="1457" spans="2:17" ht="15" thickBot="1" x14ac:dyDescent="0.35">
      <c r="B1457" s="92" t="s">
        <v>3825</v>
      </c>
      <c r="C1457" s="93" t="s">
        <v>867</v>
      </c>
      <c r="D1457" s="94" t="s">
        <v>65</v>
      </c>
      <c r="E1457" s="94" t="s">
        <v>64</v>
      </c>
      <c r="F1457" s="95">
        <v>2278662820101</v>
      </c>
      <c r="G1457" s="94" t="s">
        <v>64</v>
      </c>
      <c r="H1457" s="94" t="s">
        <v>64</v>
      </c>
      <c r="I1457" s="94" t="s">
        <v>66</v>
      </c>
      <c r="J1457" s="94" t="s">
        <v>66</v>
      </c>
      <c r="K1457" s="96">
        <v>0</v>
      </c>
      <c r="L1457" s="96">
        <v>0</v>
      </c>
      <c r="M1457" s="96">
        <v>0</v>
      </c>
      <c r="N1457" s="96" t="s">
        <v>65</v>
      </c>
      <c r="O1457" s="96">
        <v>0</v>
      </c>
      <c r="P1457" s="96" t="s">
        <v>68</v>
      </c>
      <c r="Q1457" s="96" t="s">
        <v>68</v>
      </c>
    </row>
    <row r="1458" spans="2:17" ht="15" thickBot="1" x14ac:dyDescent="0.35">
      <c r="B1458" s="92" t="s">
        <v>3826</v>
      </c>
      <c r="C1458" s="93" t="s">
        <v>1309</v>
      </c>
      <c r="D1458" s="94" t="s">
        <v>64</v>
      </c>
      <c r="E1458" s="94" t="s">
        <v>65</v>
      </c>
      <c r="F1458" s="95">
        <v>2538428752212</v>
      </c>
      <c r="G1458" s="94" t="s">
        <v>64</v>
      </c>
      <c r="H1458" s="94" t="s">
        <v>64</v>
      </c>
      <c r="I1458" s="94" t="s">
        <v>66</v>
      </c>
      <c r="J1458" s="94" t="s">
        <v>66</v>
      </c>
      <c r="K1458" s="96">
        <v>0</v>
      </c>
      <c r="L1458" s="96">
        <v>0</v>
      </c>
      <c r="M1458" s="96">
        <v>0</v>
      </c>
      <c r="N1458" s="96" t="s">
        <v>65</v>
      </c>
      <c r="O1458" s="96">
        <v>0</v>
      </c>
      <c r="P1458" s="96" t="s">
        <v>68</v>
      </c>
      <c r="Q1458" s="96" t="s">
        <v>68</v>
      </c>
    </row>
    <row r="1459" spans="2:17" ht="15" thickBot="1" x14ac:dyDescent="0.35">
      <c r="B1459" s="92" t="s">
        <v>3826</v>
      </c>
      <c r="C1459" s="93" t="s">
        <v>650</v>
      </c>
      <c r="D1459" s="94" t="s">
        <v>64</v>
      </c>
      <c r="E1459" s="94" t="s">
        <v>65</v>
      </c>
      <c r="F1459" s="95">
        <v>2449150670413</v>
      </c>
      <c r="G1459" s="94" t="s">
        <v>64</v>
      </c>
      <c r="H1459" s="94" t="s">
        <v>64</v>
      </c>
      <c r="I1459" s="94" t="s">
        <v>66</v>
      </c>
      <c r="J1459" s="94" t="s">
        <v>66</v>
      </c>
      <c r="K1459" s="96">
        <v>0</v>
      </c>
      <c r="L1459" s="96">
        <v>0</v>
      </c>
      <c r="M1459" s="96">
        <v>0</v>
      </c>
      <c r="N1459" s="96" t="s">
        <v>65</v>
      </c>
      <c r="O1459" s="96">
        <v>0</v>
      </c>
      <c r="P1459" s="96" t="s">
        <v>68</v>
      </c>
      <c r="Q1459" s="96" t="s">
        <v>68</v>
      </c>
    </row>
    <row r="1460" spans="2:17" ht="15" thickBot="1" x14ac:dyDescent="0.35">
      <c r="B1460" s="92" t="s">
        <v>3826</v>
      </c>
      <c r="C1460" s="93" t="s">
        <v>686</v>
      </c>
      <c r="D1460" s="94" t="s">
        <v>64</v>
      </c>
      <c r="E1460" s="94" t="s">
        <v>65</v>
      </c>
      <c r="F1460" s="95">
        <v>1913774490609</v>
      </c>
      <c r="G1460" s="94" t="s">
        <v>64</v>
      </c>
      <c r="H1460" s="94" t="s">
        <v>64</v>
      </c>
      <c r="I1460" s="94" t="s">
        <v>66</v>
      </c>
      <c r="J1460" s="94" t="s">
        <v>66</v>
      </c>
      <c r="K1460" s="96">
        <v>0</v>
      </c>
      <c r="L1460" s="96">
        <v>0</v>
      </c>
      <c r="M1460" s="96">
        <v>0</v>
      </c>
      <c r="N1460" s="96" t="s">
        <v>65</v>
      </c>
      <c r="O1460" s="96">
        <v>0</v>
      </c>
      <c r="P1460" s="96" t="s">
        <v>68</v>
      </c>
      <c r="Q1460" s="96" t="s">
        <v>68</v>
      </c>
    </row>
    <row r="1461" spans="2:17" ht="15" thickBot="1" x14ac:dyDescent="0.35">
      <c r="B1461" s="92" t="s">
        <v>263</v>
      </c>
      <c r="C1461" s="93" t="s">
        <v>3827</v>
      </c>
      <c r="D1461" s="94" t="s">
        <v>64</v>
      </c>
      <c r="E1461" s="94" t="s">
        <v>65</v>
      </c>
      <c r="F1461" s="95">
        <v>1874974940101</v>
      </c>
      <c r="G1461" s="94" t="s">
        <v>64</v>
      </c>
      <c r="H1461" s="94" t="s">
        <v>64</v>
      </c>
      <c r="I1461" s="94" t="s">
        <v>66</v>
      </c>
      <c r="J1461" s="94" t="s">
        <v>66</v>
      </c>
      <c r="K1461" s="96" t="s">
        <v>65</v>
      </c>
      <c r="L1461" s="96">
        <v>0</v>
      </c>
      <c r="M1461" s="96">
        <v>0</v>
      </c>
      <c r="N1461" s="96">
        <v>0</v>
      </c>
      <c r="O1461" s="96">
        <v>0</v>
      </c>
      <c r="P1461" s="96" t="s">
        <v>68</v>
      </c>
      <c r="Q1461" s="96" t="s">
        <v>68</v>
      </c>
    </row>
    <row r="1462" spans="2:17" ht="15" thickBot="1" x14ac:dyDescent="0.35">
      <c r="B1462" s="92" t="s">
        <v>3828</v>
      </c>
      <c r="C1462" s="93" t="s">
        <v>3829</v>
      </c>
      <c r="D1462" s="94" t="s">
        <v>64</v>
      </c>
      <c r="E1462" s="94" t="s">
        <v>65</v>
      </c>
      <c r="F1462" s="95">
        <v>1801835910919</v>
      </c>
      <c r="G1462" s="94" t="s">
        <v>64</v>
      </c>
      <c r="H1462" s="94" t="s">
        <v>64</v>
      </c>
      <c r="I1462" s="94" t="s">
        <v>66</v>
      </c>
      <c r="J1462" s="94" t="s">
        <v>66</v>
      </c>
      <c r="K1462" s="96" t="s">
        <v>65</v>
      </c>
      <c r="L1462" s="96">
        <v>0</v>
      </c>
      <c r="M1462" s="96">
        <v>0</v>
      </c>
      <c r="N1462" s="96">
        <v>0</v>
      </c>
      <c r="O1462" s="96">
        <v>0</v>
      </c>
      <c r="P1462" s="96" t="s">
        <v>68</v>
      </c>
      <c r="Q1462" s="96" t="s">
        <v>68</v>
      </c>
    </row>
    <row r="1463" spans="2:17" ht="15" thickBot="1" x14ac:dyDescent="0.35">
      <c r="B1463" s="92" t="s">
        <v>3830</v>
      </c>
      <c r="C1463" s="93" t="s">
        <v>1027</v>
      </c>
      <c r="D1463" s="94" t="s">
        <v>65</v>
      </c>
      <c r="E1463" s="94" t="s">
        <v>64</v>
      </c>
      <c r="F1463" s="95">
        <v>1965332280101</v>
      </c>
      <c r="G1463" s="94" t="s">
        <v>64</v>
      </c>
      <c r="H1463" s="94" t="s">
        <v>64</v>
      </c>
      <c r="I1463" s="94" t="s">
        <v>66</v>
      </c>
      <c r="J1463" s="94" t="s">
        <v>66</v>
      </c>
      <c r="K1463" s="96">
        <v>0</v>
      </c>
      <c r="L1463" s="96">
        <v>0</v>
      </c>
      <c r="M1463" s="96">
        <v>0</v>
      </c>
      <c r="N1463" s="96" t="s">
        <v>65</v>
      </c>
      <c r="O1463" s="96">
        <v>0</v>
      </c>
      <c r="P1463" s="96" t="s">
        <v>68</v>
      </c>
      <c r="Q1463" s="96" t="s">
        <v>68</v>
      </c>
    </row>
    <row r="1464" spans="2:17" ht="15" thickBot="1" x14ac:dyDescent="0.35">
      <c r="B1464" s="92" t="s">
        <v>3831</v>
      </c>
      <c r="C1464" s="93" t="s">
        <v>1073</v>
      </c>
      <c r="D1464" s="94" t="s">
        <v>65</v>
      </c>
      <c r="E1464" s="94" t="s">
        <v>64</v>
      </c>
      <c r="F1464" s="95">
        <v>2466025030202</v>
      </c>
      <c r="G1464" s="94" t="s">
        <v>64</v>
      </c>
      <c r="H1464" s="94" t="s">
        <v>64</v>
      </c>
      <c r="I1464" s="94" t="s">
        <v>66</v>
      </c>
      <c r="J1464" s="94" t="s">
        <v>66</v>
      </c>
      <c r="K1464" s="96">
        <v>0</v>
      </c>
      <c r="L1464" s="96">
        <v>0</v>
      </c>
      <c r="M1464" s="96">
        <v>0</v>
      </c>
      <c r="N1464" s="96" t="s">
        <v>65</v>
      </c>
      <c r="O1464" s="96">
        <v>0</v>
      </c>
      <c r="P1464" s="96" t="s">
        <v>68</v>
      </c>
      <c r="Q1464" s="96" t="s">
        <v>68</v>
      </c>
    </row>
    <row r="1465" spans="2:17" ht="15" thickBot="1" x14ac:dyDescent="0.35">
      <c r="B1465" s="92" t="s">
        <v>3832</v>
      </c>
      <c r="C1465" s="93" t="s">
        <v>665</v>
      </c>
      <c r="D1465" s="94" t="s">
        <v>65</v>
      </c>
      <c r="E1465" s="94" t="s">
        <v>64</v>
      </c>
      <c r="F1465" s="95">
        <v>1750810422205</v>
      </c>
      <c r="G1465" s="94" t="s">
        <v>64</v>
      </c>
      <c r="H1465" s="94" t="s">
        <v>64</v>
      </c>
      <c r="I1465" s="94" t="s">
        <v>66</v>
      </c>
      <c r="J1465" s="94" t="s">
        <v>66</v>
      </c>
      <c r="K1465" s="96">
        <v>0</v>
      </c>
      <c r="L1465" s="96">
        <v>0</v>
      </c>
      <c r="M1465" s="96">
        <v>0</v>
      </c>
      <c r="N1465" s="96" t="s">
        <v>65</v>
      </c>
      <c r="O1465" s="96">
        <v>0</v>
      </c>
      <c r="P1465" s="96" t="s">
        <v>68</v>
      </c>
      <c r="Q1465" s="96" t="s">
        <v>68</v>
      </c>
    </row>
    <row r="1466" spans="2:17" ht="15" thickBot="1" x14ac:dyDescent="0.35">
      <c r="B1466" s="92" t="s">
        <v>237</v>
      </c>
      <c r="C1466" s="93" t="s">
        <v>686</v>
      </c>
      <c r="D1466" s="94" t="s">
        <v>64</v>
      </c>
      <c r="E1466" s="94" t="s">
        <v>65</v>
      </c>
      <c r="F1466" s="95">
        <v>1931062721401</v>
      </c>
      <c r="G1466" s="94" t="s">
        <v>64</v>
      </c>
      <c r="H1466" s="94" t="s">
        <v>64</v>
      </c>
      <c r="I1466" s="94" t="s">
        <v>66</v>
      </c>
      <c r="J1466" s="94" t="s">
        <v>66</v>
      </c>
      <c r="K1466" s="96">
        <v>0</v>
      </c>
      <c r="L1466" s="96">
        <v>0</v>
      </c>
      <c r="M1466" s="96">
        <v>0</v>
      </c>
      <c r="N1466" s="96" t="s">
        <v>65</v>
      </c>
      <c r="O1466" s="96">
        <v>0</v>
      </c>
      <c r="P1466" s="96" t="s">
        <v>68</v>
      </c>
      <c r="Q1466" s="96" t="s">
        <v>68</v>
      </c>
    </row>
    <row r="1467" spans="2:17" ht="15" thickBot="1" x14ac:dyDescent="0.35">
      <c r="B1467" s="92" t="s">
        <v>920</v>
      </c>
      <c r="C1467" s="93" t="s">
        <v>3833</v>
      </c>
      <c r="D1467" s="94" t="s">
        <v>64</v>
      </c>
      <c r="E1467" s="94" t="s">
        <v>65</v>
      </c>
      <c r="F1467" s="95">
        <v>2185231570101</v>
      </c>
      <c r="G1467" s="94" t="s">
        <v>64</v>
      </c>
      <c r="H1467" s="94" t="s">
        <v>64</v>
      </c>
      <c r="I1467" s="94" t="s">
        <v>66</v>
      </c>
      <c r="J1467" s="94" t="s">
        <v>66</v>
      </c>
      <c r="K1467" s="96">
        <v>0</v>
      </c>
      <c r="L1467" s="96">
        <v>0</v>
      </c>
      <c r="M1467" s="96">
        <v>0</v>
      </c>
      <c r="N1467" s="96" t="s">
        <v>65</v>
      </c>
      <c r="O1467" s="96">
        <v>0</v>
      </c>
      <c r="P1467" s="96" t="s">
        <v>68</v>
      </c>
      <c r="Q1467" s="96" t="s">
        <v>68</v>
      </c>
    </row>
    <row r="1468" spans="2:17" ht="15" thickBot="1" x14ac:dyDescent="0.35">
      <c r="B1468" s="92" t="s">
        <v>3834</v>
      </c>
      <c r="C1468" s="93" t="s">
        <v>3835</v>
      </c>
      <c r="D1468" s="94" t="s">
        <v>64</v>
      </c>
      <c r="E1468" s="94" t="s">
        <v>65</v>
      </c>
      <c r="F1468" s="95">
        <v>1739026850808</v>
      </c>
      <c r="G1468" s="94" t="s">
        <v>64</v>
      </c>
      <c r="H1468" s="94" t="s">
        <v>64</v>
      </c>
      <c r="I1468" s="94" t="s">
        <v>66</v>
      </c>
      <c r="J1468" s="94" t="s">
        <v>66</v>
      </c>
      <c r="K1468" s="96" t="s">
        <v>65</v>
      </c>
      <c r="L1468" s="96">
        <v>0</v>
      </c>
      <c r="M1468" s="96">
        <v>0</v>
      </c>
      <c r="N1468" s="96">
        <v>0</v>
      </c>
      <c r="O1468" s="96">
        <v>0</v>
      </c>
      <c r="P1468" s="96" t="s">
        <v>68</v>
      </c>
      <c r="Q1468" s="96" t="s">
        <v>68</v>
      </c>
    </row>
    <row r="1469" spans="2:17" ht="15" thickBot="1" x14ac:dyDescent="0.35">
      <c r="B1469" s="92" t="s">
        <v>3836</v>
      </c>
      <c r="C1469" s="93" t="s">
        <v>734</v>
      </c>
      <c r="D1469" s="94" t="s">
        <v>65</v>
      </c>
      <c r="E1469" s="94" t="s">
        <v>64</v>
      </c>
      <c r="F1469" s="95">
        <v>2176403970101</v>
      </c>
      <c r="G1469" s="94" t="s">
        <v>64</v>
      </c>
      <c r="H1469" s="94" t="s">
        <v>64</v>
      </c>
      <c r="I1469" s="94" t="s">
        <v>66</v>
      </c>
      <c r="J1469" s="94" t="s">
        <v>66</v>
      </c>
      <c r="K1469" s="96">
        <v>0</v>
      </c>
      <c r="L1469" s="96">
        <v>0</v>
      </c>
      <c r="M1469" s="96">
        <v>0</v>
      </c>
      <c r="N1469" s="96" t="s">
        <v>65</v>
      </c>
      <c r="O1469" s="96">
        <v>0</v>
      </c>
      <c r="P1469" s="96" t="s">
        <v>68</v>
      </c>
      <c r="Q1469" s="96" t="s">
        <v>68</v>
      </c>
    </row>
    <row r="1470" spans="2:17" ht="15" thickBot="1" x14ac:dyDescent="0.35">
      <c r="B1470" s="92" t="s">
        <v>3837</v>
      </c>
      <c r="C1470" s="93" t="s">
        <v>3838</v>
      </c>
      <c r="D1470" s="94" t="s">
        <v>65</v>
      </c>
      <c r="E1470" s="94" t="s">
        <v>64</v>
      </c>
      <c r="F1470" s="95">
        <v>2564729470101</v>
      </c>
      <c r="G1470" s="94" t="s">
        <v>64</v>
      </c>
      <c r="H1470" s="94" t="s">
        <v>64</v>
      </c>
      <c r="I1470" s="94" t="s">
        <v>66</v>
      </c>
      <c r="J1470" s="94" t="s">
        <v>66</v>
      </c>
      <c r="K1470" s="96">
        <v>0</v>
      </c>
      <c r="L1470" s="96">
        <v>0</v>
      </c>
      <c r="M1470" s="96">
        <v>0</v>
      </c>
      <c r="N1470" s="96" t="s">
        <v>65</v>
      </c>
      <c r="O1470" s="96">
        <v>0</v>
      </c>
      <c r="P1470" s="96" t="s">
        <v>68</v>
      </c>
      <c r="Q1470" s="96" t="s">
        <v>68</v>
      </c>
    </row>
    <row r="1471" spans="2:17" ht="15" thickBot="1" x14ac:dyDescent="0.35">
      <c r="B1471" s="92" t="s">
        <v>3839</v>
      </c>
      <c r="C1471" s="93" t="s">
        <v>3840</v>
      </c>
      <c r="D1471" s="94" t="s">
        <v>65</v>
      </c>
      <c r="E1471" s="94" t="s">
        <v>64</v>
      </c>
      <c r="F1471" s="95">
        <v>2448010962214</v>
      </c>
      <c r="G1471" s="94" t="s">
        <v>64</v>
      </c>
      <c r="H1471" s="94" t="s">
        <v>64</v>
      </c>
      <c r="I1471" s="94" t="s">
        <v>66</v>
      </c>
      <c r="J1471" s="94" t="s">
        <v>66</v>
      </c>
      <c r="K1471" s="96">
        <v>0</v>
      </c>
      <c r="L1471" s="96">
        <v>0</v>
      </c>
      <c r="M1471" s="96">
        <v>0</v>
      </c>
      <c r="N1471" s="96" t="s">
        <v>65</v>
      </c>
      <c r="O1471" s="96">
        <v>0</v>
      </c>
      <c r="P1471" s="96" t="s">
        <v>68</v>
      </c>
      <c r="Q1471" s="96" t="s">
        <v>68</v>
      </c>
    </row>
    <row r="1472" spans="2:17" ht="15" thickBot="1" x14ac:dyDescent="0.35">
      <c r="B1472" s="92" t="s">
        <v>3841</v>
      </c>
      <c r="C1472" s="93" t="s">
        <v>677</v>
      </c>
      <c r="D1472" s="94" t="s">
        <v>64</v>
      </c>
      <c r="E1472" s="94" t="s">
        <v>65</v>
      </c>
      <c r="F1472" s="95">
        <v>2301749730101</v>
      </c>
      <c r="G1472" s="94" t="s">
        <v>64</v>
      </c>
      <c r="H1472" s="94" t="s">
        <v>64</v>
      </c>
      <c r="I1472" s="94" t="s">
        <v>66</v>
      </c>
      <c r="J1472" s="94" t="s">
        <v>66</v>
      </c>
      <c r="K1472" s="96">
        <v>0</v>
      </c>
      <c r="L1472" s="96">
        <v>0</v>
      </c>
      <c r="M1472" s="96">
        <v>0</v>
      </c>
      <c r="N1472" s="96" t="s">
        <v>65</v>
      </c>
      <c r="O1472" s="96">
        <v>0</v>
      </c>
      <c r="P1472" s="96" t="s">
        <v>68</v>
      </c>
      <c r="Q1472" s="96" t="s">
        <v>68</v>
      </c>
    </row>
    <row r="1473" spans="2:17" ht="15" thickBot="1" x14ac:dyDescent="0.35">
      <c r="B1473" s="92" t="s">
        <v>1102</v>
      </c>
      <c r="C1473" s="93" t="s">
        <v>743</v>
      </c>
      <c r="D1473" s="94" t="s">
        <v>64</v>
      </c>
      <c r="E1473" s="94" t="s">
        <v>65</v>
      </c>
      <c r="F1473" s="95">
        <v>1894553300101</v>
      </c>
      <c r="G1473" s="94" t="s">
        <v>64</v>
      </c>
      <c r="H1473" s="94" t="s">
        <v>64</v>
      </c>
      <c r="I1473" s="94" t="s">
        <v>66</v>
      </c>
      <c r="J1473" s="94" t="s">
        <v>66</v>
      </c>
      <c r="K1473" s="96">
        <v>0</v>
      </c>
      <c r="L1473" s="96">
        <v>0</v>
      </c>
      <c r="M1473" s="96">
        <v>0</v>
      </c>
      <c r="N1473" s="96" t="s">
        <v>65</v>
      </c>
      <c r="O1473" s="96">
        <v>0</v>
      </c>
      <c r="P1473" s="96" t="s">
        <v>68</v>
      </c>
      <c r="Q1473" s="96" t="s">
        <v>68</v>
      </c>
    </row>
    <row r="1474" spans="2:17" ht="15" thickBot="1" x14ac:dyDescent="0.35">
      <c r="B1474" s="92" t="s">
        <v>3803</v>
      </c>
      <c r="C1474" s="93" t="s">
        <v>230</v>
      </c>
      <c r="D1474" s="94" t="s">
        <v>64</v>
      </c>
      <c r="E1474" s="94" t="s">
        <v>65</v>
      </c>
      <c r="F1474" s="95">
        <v>2339076880101</v>
      </c>
      <c r="G1474" s="94" t="s">
        <v>64</v>
      </c>
      <c r="H1474" s="94" t="s">
        <v>64</v>
      </c>
      <c r="I1474" s="94" t="s">
        <v>66</v>
      </c>
      <c r="J1474" s="94" t="s">
        <v>66</v>
      </c>
      <c r="K1474" s="96">
        <v>0</v>
      </c>
      <c r="L1474" s="96">
        <v>0</v>
      </c>
      <c r="M1474" s="96">
        <v>0</v>
      </c>
      <c r="N1474" s="96" t="s">
        <v>65</v>
      </c>
      <c r="O1474" s="96">
        <v>0</v>
      </c>
      <c r="P1474" s="96" t="s">
        <v>68</v>
      </c>
      <c r="Q1474" s="96" t="s">
        <v>68</v>
      </c>
    </row>
    <row r="1475" spans="2:17" ht="15" thickBot="1" x14ac:dyDescent="0.35">
      <c r="B1475" s="92" t="s">
        <v>724</v>
      </c>
      <c r="C1475" s="93" t="s">
        <v>658</v>
      </c>
      <c r="D1475" s="94" t="s">
        <v>65</v>
      </c>
      <c r="E1475" s="94" t="s">
        <v>64</v>
      </c>
      <c r="F1475" s="95">
        <v>2461206220718</v>
      </c>
      <c r="G1475" s="94" t="s">
        <v>64</v>
      </c>
      <c r="H1475" s="94" t="s">
        <v>64</v>
      </c>
      <c r="I1475" s="94" t="s">
        <v>66</v>
      </c>
      <c r="J1475" s="94" t="s">
        <v>66</v>
      </c>
      <c r="K1475" s="96">
        <v>0</v>
      </c>
      <c r="L1475" s="96">
        <v>0</v>
      </c>
      <c r="M1475" s="96">
        <v>0</v>
      </c>
      <c r="N1475" s="96" t="s">
        <v>65</v>
      </c>
      <c r="O1475" s="96">
        <v>0</v>
      </c>
      <c r="P1475" s="96" t="s">
        <v>68</v>
      </c>
      <c r="Q1475" s="96" t="s">
        <v>68</v>
      </c>
    </row>
    <row r="1476" spans="2:17" ht="15" thickBot="1" x14ac:dyDescent="0.35">
      <c r="B1476" s="92" t="s">
        <v>3805</v>
      </c>
      <c r="C1476" s="93" t="s">
        <v>1111</v>
      </c>
      <c r="D1476" s="94" t="s">
        <v>64</v>
      </c>
      <c r="E1476" s="94" t="s">
        <v>65</v>
      </c>
      <c r="F1476" s="95">
        <v>2449856690101</v>
      </c>
      <c r="G1476" s="94" t="s">
        <v>64</v>
      </c>
      <c r="H1476" s="94" t="s">
        <v>64</v>
      </c>
      <c r="I1476" s="94" t="s">
        <v>66</v>
      </c>
      <c r="J1476" s="94" t="s">
        <v>66</v>
      </c>
      <c r="K1476" s="96">
        <v>0</v>
      </c>
      <c r="L1476" s="96">
        <v>0</v>
      </c>
      <c r="M1476" s="96">
        <v>0</v>
      </c>
      <c r="N1476" s="96" t="s">
        <v>65</v>
      </c>
      <c r="O1476" s="96">
        <v>0</v>
      </c>
      <c r="P1476" s="96" t="s">
        <v>68</v>
      </c>
      <c r="Q1476" s="96" t="s">
        <v>68</v>
      </c>
    </row>
    <row r="1477" spans="2:17" ht="15" thickBot="1" x14ac:dyDescent="0.35">
      <c r="B1477" s="92" t="s">
        <v>3842</v>
      </c>
      <c r="C1477" s="93" t="s">
        <v>665</v>
      </c>
      <c r="D1477" s="94" t="s">
        <v>65</v>
      </c>
      <c r="E1477" s="94" t="s">
        <v>64</v>
      </c>
      <c r="F1477" s="95">
        <v>1766225002201</v>
      </c>
      <c r="G1477" s="94" t="s">
        <v>64</v>
      </c>
      <c r="H1477" s="94" t="s">
        <v>64</v>
      </c>
      <c r="I1477" s="94" t="s">
        <v>66</v>
      </c>
      <c r="J1477" s="94" t="s">
        <v>66</v>
      </c>
      <c r="K1477" s="96">
        <v>0</v>
      </c>
      <c r="L1477" s="96">
        <v>0</v>
      </c>
      <c r="M1477" s="96">
        <v>0</v>
      </c>
      <c r="N1477" s="96" t="s">
        <v>65</v>
      </c>
      <c r="O1477" s="96">
        <v>0</v>
      </c>
      <c r="P1477" s="96" t="s">
        <v>68</v>
      </c>
      <c r="Q1477" s="96" t="s">
        <v>68</v>
      </c>
    </row>
    <row r="1478" spans="2:17" ht="15" thickBot="1" x14ac:dyDescent="0.35">
      <c r="B1478" s="92" t="s">
        <v>3843</v>
      </c>
      <c r="C1478" s="93" t="s">
        <v>885</v>
      </c>
      <c r="D1478" s="94" t="s">
        <v>64</v>
      </c>
      <c r="E1478" s="94" t="s">
        <v>65</v>
      </c>
      <c r="F1478" s="95">
        <v>2449850810101</v>
      </c>
      <c r="G1478" s="94" t="s">
        <v>64</v>
      </c>
      <c r="H1478" s="94" t="s">
        <v>64</v>
      </c>
      <c r="I1478" s="94" t="s">
        <v>66</v>
      </c>
      <c r="J1478" s="94" t="s">
        <v>66</v>
      </c>
      <c r="K1478" s="96">
        <v>0</v>
      </c>
      <c r="L1478" s="96">
        <v>0</v>
      </c>
      <c r="M1478" s="96">
        <v>0</v>
      </c>
      <c r="N1478" s="96" t="s">
        <v>65</v>
      </c>
      <c r="O1478" s="96">
        <v>0</v>
      </c>
      <c r="P1478" s="96" t="s">
        <v>68</v>
      </c>
      <c r="Q1478" s="96" t="s">
        <v>68</v>
      </c>
    </row>
    <row r="1479" spans="2:17" ht="15" thickBot="1" x14ac:dyDescent="0.35">
      <c r="B1479" s="92" t="s">
        <v>229</v>
      </c>
      <c r="C1479" s="93" t="s">
        <v>3844</v>
      </c>
      <c r="D1479" s="94" t="s">
        <v>64</v>
      </c>
      <c r="E1479" s="94" t="s">
        <v>65</v>
      </c>
      <c r="F1479" s="95">
        <v>2424248560201</v>
      </c>
      <c r="G1479" s="94" t="s">
        <v>64</v>
      </c>
      <c r="H1479" s="94" t="s">
        <v>64</v>
      </c>
      <c r="I1479" s="94" t="s">
        <v>66</v>
      </c>
      <c r="J1479" s="94" t="s">
        <v>66</v>
      </c>
      <c r="K1479" s="96" t="s">
        <v>65</v>
      </c>
      <c r="L1479" s="96">
        <v>0</v>
      </c>
      <c r="M1479" s="96">
        <v>0</v>
      </c>
      <c r="N1479" s="96">
        <v>0</v>
      </c>
      <c r="O1479" s="96">
        <v>0</v>
      </c>
      <c r="P1479" s="96" t="s">
        <v>68</v>
      </c>
      <c r="Q1479" s="96" t="s">
        <v>68</v>
      </c>
    </row>
    <row r="1480" spans="2:17" ht="15" thickBot="1" x14ac:dyDescent="0.35">
      <c r="B1480" s="92" t="s">
        <v>229</v>
      </c>
      <c r="C1480" s="93" t="s">
        <v>1006</v>
      </c>
      <c r="D1480" s="94" t="s">
        <v>64</v>
      </c>
      <c r="E1480" s="94" t="s">
        <v>65</v>
      </c>
      <c r="F1480" s="95">
        <v>2499233430101</v>
      </c>
      <c r="G1480" s="94" t="s">
        <v>64</v>
      </c>
      <c r="H1480" s="94" t="s">
        <v>64</v>
      </c>
      <c r="I1480" s="94" t="s">
        <v>66</v>
      </c>
      <c r="J1480" s="94" t="s">
        <v>66</v>
      </c>
      <c r="K1480" s="96">
        <v>0</v>
      </c>
      <c r="L1480" s="96">
        <v>0</v>
      </c>
      <c r="M1480" s="96">
        <v>0</v>
      </c>
      <c r="N1480" s="96" t="s">
        <v>65</v>
      </c>
      <c r="O1480" s="96">
        <v>0</v>
      </c>
      <c r="P1480" s="96" t="s">
        <v>68</v>
      </c>
      <c r="Q1480" s="96" t="s">
        <v>68</v>
      </c>
    </row>
    <row r="1481" spans="2:17" ht="15" thickBot="1" x14ac:dyDescent="0.35">
      <c r="B1481" s="92" t="s">
        <v>229</v>
      </c>
      <c r="C1481" s="93" t="s">
        <v>3845</v>
      </c>
      <c r="D1481" s="94" t="s">
        <v>64</v>
      </c>
      <c r="E1481" s="94" t="s">
        <v>65</v>
      </c>
      <c r="F1481" s="95">
        <v>2248103160101</v>
      </c>
      <c r="G1481" s="94" t="s">
        <v>64</v>
      </c>
      <c r="H1481" s="94" t="s">
        <v>64</v>
      </c>
      <c r="I1481" s="94" t="s">
        <v>66</v>
      </c>
      <c r="J1481" s="94" t="s">
        <v>66</v>
      </c>
      <c r="K1481" s="96" t="s">
        <v>65</v>
      </c>
      <c r="L1481" s="96">
        <v>0</v>
      </c>
      <c r="M1481" s="96">
        <v>0</v>
      </c>
      <c r="N1481" s="96">
        <v>0</v>
      </c>
      <c r="O1481" s="96">
        <v>0</v>
      </c>
      <c r="P1481" s="96" t="s">
        <v>68</v>
      </c>
      <c r="Q1481" s="96" t="s">
        <v>68</v>
      </c>
    </row>
    <row r="1482" spans="2:17" ht="15" thickBot="1" x14ac:dyDescent="0.35">
      <c r="B1482" s="92" t="s">
        <v>3846</v>
      </c>
      <c r="C1482" s="93" t="s">
        <v>1057</v>
      </c>
      <c r="D1482" s="94" t="s">
        <v>65</v>
      </c>
      <c r="E1482" s="94" t="s">
        <v>64</v>
      </c>
      <c r="F1482" s="95">
        <v>2258878190101</v>
      </c>
      <c r="G1482" s="94" t="s">
        <v>64</v>
      </c>
      <c r="H1482" s="94" t="s">
        <v>64</v>
      </c>
      <c r="I1482" s="94" t="s">
        <v>66</v>
      </c>
      <c r="J1482" s="94" t="s">
        <v>66</v>
      </c>
      <c r="K1482" s="96">
        <v>0</v>
      </c>
      <c r="L1482" s="96">
        <v>0</v>
      </c>
      <c r="M1482" s="96">
        <v>0</v>
      </c>
      <c r="N1482" s="96" t="s">
        <v>65</v>
      </c>
      <c r="O1482" s="96">
        <v>0</v>
      </c>
      <c r="P1482" s="96" t="s">
        <v>68</v>
      </c>
      <c r="Q1482" s="96" t="s">
        <v>68</v>
      </c>
    </row>
    <row r="1483" spans="2:17" ht="15" thickBot="1" x14ac:dyDescent="0.35">
      <c r="B1483" s="92" t="s">
        <v>988</v>
      </c>
      <c r="C1483" s="93" t="s">
        <v>3847</v>
      </c>
      <c r="D1483" s="94" t="s">
        <v>64</v>
      </c>
      <c r="E1483" s="94" t="s">
        <v>65</v>
      </c>
      <c r="F1483" s="95">
        <v>1827521511201</v>
      </c>
      <c r="G1483" s="94" t="s">
        <v>64</v>
      </c>
      <c r="H1483" s="94" t="s">
        <v>64</v>
      </c>
      <c r="I1483" s="94" t="s">
        <v>66</v>
      </c>
      <c r="J1483" s="94" t="s">
        <v>66</v>
      </c>
      <c r="K1483" s="96" t="s">
        <v>65</v>
      </c>
      <c r="L1483" s="96">
        <v>0</v>
      </c>
      <c r="M1483" s="96">
        <v>0</v>
      </c>
      <c r="N1483" s="96">
        <v>0</v>
      </c>
      <c r="O1483" s="96">
        <v>0</v>
      </c>
      <c r="P1483" s="96" t="s">
        <v>68</v>
      </c>
      <c r="Q1483" s="96" t="s">
        <v>68</v>
      </c>
    </row>
    <row r="1484" spans="2:17" ht="15" thickBot="1" x14ac:dyDescent="0.35">
      <c r="B1484" s="92" t="s">
        <v>651</v>
      </c>
      <c r="C1484" s="93" t="s">
        <v>3848</v>
      </c>
      <c r="D1484" s="94" t="s">
        <v>64</v>
      </c>
      <c r="E1484" s="94" t="s">
        <v>65</v>
      </c>
      <c r="F1484" s="95">
        <v>2452338490304</v>
      </c>
      <c r="G1484" s="94" t="s">
        <v>64</v>
      </c>
      <c r="H1484" s="94" t="s">
        <v>64</v>
      </c>
      <c r="I1484" s="94" t="s">
        <v>66</v>
      </c>
      <c r="J1484" s="94" t="s">
        <v>66</v>
      </c>
      <c r="K1484" s="96" t="s">
        <v>65</v>
      </c>
      <c r="L1484" s="96">
        <v>0</v>
      </c>
      <c r="M1484" s="96">
        <v>0</v>
      </c>
      <c r="N1484" s="96">
        <v>0</v>
      </c>
      <c r="O1484" s="96">
        <v>0</v>
      </c>
      <c r="P1484" s="96" t="s">
        <v>68</v>
      </c>
      <c r="Q1484" s="96" t="s">
        <v>68</v>
      </c>
    </row>
    <row r="1485" spans="2:17" ht="15" thickBot="1" x14ac:dyDescent="0.35">
      <c r="B1485" s="92" t="s">
        <v>651</v>
      </c>
      <c r="C1485" s="93" t="s">
        <v>686</v>
      </c>
      <c r="D1485" s="94" t="s">
        <v>64</v>
      </c>
      <c r="E1485" s="94" t="s">
        <v>65</v>
      </c>
      <c r="F1485" s="95">
        <v>1746410010101</v>
      </c>
      <c r="G1485" s="94" t="s">
        <v>64</v>
      </c>
      <c r="H1485" s="94" t="s">
        <v>64</v>
      </c>
      <c r="I1485" s="94" t="s">
        <v>66</v>
      </c>
      <c r="J1485" s="94" t="s">
        <v>66</v>
      </c>
      <c r="K1485" s="96">
        <v>0</v>
      </c>
      <c r="L1485" s="96">
        <v>0</v>
      </c>
      <c r="M1485" s="96">
        <v>0</v>
      </c>
      <c r="N1485" s="96" t="s">
        <v>65</v>
      </c>
      <c r="O1485" s="96">
        <v>0</v>
      </c>
      <c r="P1485" s="96" t="s">
        <v>68</v>
      </c>
      <c r="Q1485" s="96" t="s">
        <v>68</v>
      </c>
    </row>
    <row r="1486" spans="2:17" ht="15" thickBot="1" x14ac:dyDescent="0.35">
      <c r="B1486" s="92" t="s">
        <v>651</v>
      </c>
      <c r="C1486" s="93" t="s">
        <v>1309</v>
      </c>
      <c r="D1486" s="94" t="s">
        <v>64</v>
      </c>
      <c r="E1486" s="94" t="s">
        <v>65</v>
      </c>
      <c r="F1486" s="95">
        <v>2449848910101</v>
      </c>
      <c r="G1486" s="94" t="s">
        <v>64</v>
      </c>
      <c r="H1486" s="94" t="s">
        <v>64</v>
      </c>
      <c r="I1486" s="94" t="s">
        <v>66</v>
      </c>
      <c r="J1486" s="94" t="s">
        <v>66</v>
      </c>
      <c r="K1486" s="96">
        <v>0</v>
      </c>
      <c r="L1486" s="96">
        <v>0</v>
      </c>
      <c r="M1486" s="96">
        <v>0</v>
      </c>
      <c r="N1486" s="96" t="s">
        <v>65</v>
      </c>
      <c r="O1486" s="96">
        <v>0</v>
      </c>
      <c r="P1486" s="96" t="s">
        <v>68</v>
      </c>
      <c r="Q1486" s="96" t="s">
        <v>68</v>
      </c>
    </row>
    <row r="1487" spans="2:17" ht="15" thickBot="1" x14ac:dyDescent="0.35">
      <c r="B1487" s="92" t="s">
        <v>245</v>
      </c>
      <c r="C1487" s="93" t="s">
        <v>971</v>
      </c>
      <c r="D1487" s="94" t="s">
        <v>64</v>
      </c>
      <c r="E1487" s="94" t="s">
        <v>65</v>
      </c>
      <c r="F1487" s="95">
        <v>1575906232001</v>
      </c>
      <c r="G1487" s="94" t="s">
        <v>64</v>
      </c>
      <c r="H1487" s="94" t="s">
        <v>64</v>
      </c>
      <c r="I1487" s="94" t="s">
        <v>66</v>
      </c>
      <c r="J1487" s="94" t="s">
        <v>66</v>
      </c>
      <c r="K1487" s="96">
        <v>0</v>
      </c>
      <c r="L1487" s="96">
        <v>0</v>
      </c>
      <c r="M1487" s="96">
        <v>0</v>
      </c>
      <c r="N1487" s="96" t="s">
        <v>65</v>
      </c>
      <c r="O1487" s="96">
        <v>0</v>
      </c>
      <c r="P1487" s="96" t="s">
        <v>68</v>
      </c>
      <c r="Q1487" s="96" t="s">
        <v>68</v>
      </c>
    </row>
    <row r="1488" spans="2:17" ht="15" thickBot="1" x14ac:dyDescent="0.35">
      <c r="B1488" s="92" t="s">
        <v>263</v>
      </c>
      <c r="C1488" s="93" t="s">
        <v>1333</v>
      </c>
      <c r="D1488" s="94" t="s">
        <v>64</v>
      </c>
      <c r="E1488" s="94" t="s">
        <v>65</v>
      </c>
      <c r="F1488" s="95">
        <v>2240340060101</v>
      </c>
      <c r="G1488" s="94" t="s">
        <v>64</v>
      </c>
      <c r="H1488" s="94" t="s">
        <v>64</v>
      </c>
      <c r="I1488" s="94" t="s">
        <v>66</v>
      </c>
      <c r="J1488" s="94" t="s">
        <v>66</v>
      </c>
      <c r="K1488" s="96">
        <v>0</v>
      </c>
      <c r="L1488" s="96">
        <v>0</v>
      </c>
      <c r="M1488" s="96">
        <v>0</v>
      </c>
      <c r="N1488" s="96" t="s">
        <v>65</v>
      </c>
      <c r="O1488" s="96">
        <v>0</v>
      </c>
      <c r="P1488" s="96" t="s">
        <v>68</v>
      </c>
      <c r="Q1488" s="96" t="s">
        <v>68</v>
      </c>
    </row>
    <row r="1489" spans="2:17" ht="15" thickBot="1" x14ac:dyDescent="0.35">
      <c r="B1489" s="92" t="s">
        <v>3849</v>
      </c>
      <c r="C1489" s="93" t="s">
        <v>695</v>
      </c>
      <c r="D1489" s="94" t="s">
        <v>64</v>
      </c>
      <c r="E1489" s="94" t="s">
        <v>65</v>
      </c>
      <c r="F1489" s="95">
        <v>2448003910101</v>
      </c>
      <c r="G1489" s="94" t="s">
        <v>64</v>
      </c>
      <c r="H1489" s="94" t="s">
        <v>64</v>
      </c>
      <c r="I1489" s="94" t="s">
        <v>66</v>
      </c>
      <c r="J1489" s="94" t="s">
        <v>66</v>
      </c>
      <c r="K1489" s="96">
        <v>0</v>
      </c>
      <c r="L1489" s="96">
        <v>0</v>
      </c>
      <c r="M1489" s="96">
        <v>0</v>
      </c>
      <c r="N1489" s="96" t="s">
        <v>65</v>
      </c>
      <c r="O1489" s="96">
        <v>0</v>
      </c>
      <c r="P1489" s="96" t="s">
        <v>68</v>
      </c>
      <c r="Q1489" s="96" t="s">
        <v>68</v>
      </c>
    </row>
    <row r="1490" spans="2:17" ht="15" thickBot="1" x14ac:dyDescent="0.35">
      <c r="B1490" s="92" t="s">
        <v>3834</v>
      </c>
      <c r="C1490" s="93" t="s">
        <v>946</v>
      </c>
      <c r="D1490" s="94" t="s">
        <v>64</v>
      </c>
      <c r="E1490" s="94" t="s">
        <v>65</v>
      </c>
      <c r="F1490" s="95">
        <v>2336370360101</v>
      </c>
      <c r="G1490" s="94" t="s">
        <v>64</v>
      </c>
      <c r="H1490" s="94" t="s">
        <v>64</v>
      </c>
      <c r="I1490" s="94" t="s">
        <v>66</v>
      </c>
      <c r="J1490" s="94" t="s">
        <v>66</v>
      </c>
      <c r="K1490" s="96">
        <v>0</v>
      </c>
      <c r="L1490" s="96">
        <v>0</v>
      </c>
      <c r="M1490" s="96">
        <v>0</v>
      </c>
      <c r="N1490" s="96" t="s">
        <v>65</v>
      </c>
      <c r="O1490" s="96">
        <v>0</v>
      </c>
      <c r="P1490" s="96" t="s">
        <v>68</v>
      </c>
      <c r="Q1490" s="96" t="s">
        <v>68</v>
      </c>
    </row>
    <row r="1491" spans="2:17" ht="15" thickBot="1" x14ac:dyDescent="0.35">
      <c r="B1491" s="92" t="s">
        <v>3850</v>
      </c>
      <c r="C1491" s="93" t="s">
        <v>993</v>
      </c>
      <c r="D1491" s="94" t="s">
        <v>65</v>
      </c>
      <c r="E1491" s="94" t="s">
        <v>64</v>
      </c>
      <c r="F1491" s="95">
        <v>1783198560101</v>
      </c>
      <c r="G1491" s="94" t="s">
        <v>64</v>
      </c>
      <c r="H1491" s="94" t="s">
        <v>64</v>
      </c>
      <c r="I1491" s="94" t="s">
        <v>66</v>
      </c>
      <c r="J1491" s="94" t="s">
        <v>66</v>
      </c>
      <c r="K1491" s="96">
        <v>0</v>
      </c>
      <c r="L1491" s="96">
        <v>0</v>
      </c>
      <c r="M1491" s="96">
        <v>0</v>
      </c>
      <c r="N1491" s="96" t="s">
        <v>65</v>
      </c>
      <c r="O1491" s="96">
        <v>0</v>
      </c>
      <c r="P1491" s="96" t="s">
        <v>68</v>
      </c>
      <c r="Q1491" s="96" t="s">
        <v>68</v>
      </c>
    </row>
    <row r="1492" spans="2:17" ht="15" thickBot="1" x14ac:dyDescent="0.35">
      <c r="B1492" s="92" t="s">
        <v>1104</v>
      </c>
      <c r="C1492" s="93" t="s">
        <v>3851</v>
      </c>
      <c r="D1492" s="94" t="s">
        <v>64</v>
      </c>
      <c r="E1492" s="94" t="s">
        <v>65</v>
      </c>
      <c r="F1492" s="95">
        <v>1888973990308</v>
      </c>
      <c r="G1492" s="94" t="s">
        <v>64</v>
      </c>
      <c r="H1492" s="94" t="s">
        <v>64</v>
      </c>
      <c r="I1492" s="94" t="s">
        <v>66</v>
      </c>
      <c r="J1492" s="94" t="s">
        <v>66</v>
      </c>
      <c r="K1492" s="96" t="s">
        <v>65</v>
      </c>
      <c r="L1492" s="96">
        <v>0</v>
      </c>
      <c r="M1492" s="96">
        <v>0</v>
      </c>
      <c r="N1492" s="96">
        <v>0</v>
      </c>
      <c r="O1492" s="96">
        <v>0</v>
      </c>
      <c r="P1492" s="96" t="s">
        <v>68</v>
      </c>
      <c r="Q1492" s="96" t="s">
        <v>68</v>
      </c>
    </row>
    <row r="1493" spans="2:17" ht="15" thickBot="1" x14ac:dyDescent="0.35">
      <c r="B1493" s="92" t="s">
        <v>1104</v>
      </c>
      <c r="C1493" s="93" t="s">
        <v>934</v>
      </c>
      <c r="D1493" s="94" t="s">
        <v>64</v>
      </c>
      <c r="E1493" s="94" t="s">
        <v>65</v>
      </c>
      <c r="F1493" s="95">
        <v>2531305650101</v>
      </c>
      <c r="G1493" s="94" t="s">
        <v>64</v>
      </c>
      <c r="H1493" s="94" t="s">
        <v>64</v>
      </c>
      <c r="I1493" s="94" t="s">
        <v>66</v>
      </c>
      <c r="J1493" s="94" t="s">
        <v>66</v>
      </c>
      <c r="K1493" s="96">
        <v>0</v>
      </c>
      <c r="L1493" s="96">
        <v>0</v>
      </c>
      <c r="M1493" s="96">
        <v>0</v>
      </c>
      <c r="N1493" s="96" t="s">
        <v>65</v>
      </c>
      <c r="O1493" s="96">
        <v>0</v>
      </c>
      <c r="P1493" s="96" t="s">
        <v>68</v>
      </c>
      <c r="Q1493" s="96" t="s">
        <v>68</v>
      </c>
    </row>
    <row r="1494" spans="2:17" ht="15" thickBot="1" x14ac:dyDescent="0.35">
      <c r="B1494" s="92" t="s">
        <v>1104</v>
      </c>
      <c r="C1494" s="93" t="s">
        <v>3852</v>
      </c>
      <c r="D1494" s="94" t="s">
        <v>64</v>
      </c>
      <c r="E1494" s="94" t="s">
        <v>65</v>
      </c>
      <c r="F1494" s="95">
        <v>1816579960101</v>
      </c>
      <c r="G1494" s="94" t="s">
        <v>64</v>
      </c>
      <c r="H1494" s="94" t="s">
        <v>64</v>
      </c>
      <c r="I1494" s="94" t="s">
        <v>66</v>
      </c>
      <c r="J1494" s="94" t="s">
        <v>66</v>
      </c>
      <c r="K1494" s="96">
        <v>0</v>
      </c>
      <c r="L1494" s="96">
        <v>0</v>
      </c>
      <c r="M1494" s="96">
        <v>0</v>
      </c>
      <c r="N1494" s="96" t="s">
        <v>65</v>
      </c>
      <c r="O1494" s="96">
        <v>0</v>
      </c>
      <c r="P1494" s="96" t="s">
        <v>68</v>
      </c>
      <c r="Q1494" s="96" t="s">
        <v>68</v>
      </c>
    </row>
    <row r="1495" spans="2:17" ht="15" thickBot="1" x14ac:dyDescent="0.35">
      <c r="B1495" s="92" t="s">
        <v>282</v>
      </c>
      <c r="C1495" s="93" t="s">
        <v>965</v>
      </c>
      <c r="D1495" s="94" t="s">
        <v>64</v>
      </c>
      <c r="E1495" s="94" t="s">
        <v>65</v>
      </c>
      <c r="F1495" s="95">
        <v>2457426030101</v>
      </c>
      <c r="G1495" s="94" t="s">
        <v>64</v>
      </c>
      <c r="H1495" s="94" t="s">
        <v>64</v>
      </c>
      <c r="I1495" s="94" t="s">
        <v>66</v>
      </c>
      <c r="J1495" s="94" t="s">
        <v>66</v>
      </c>
      <c r="K1495" s="96">
        <v>0</v>
      </c>
      <c r="L1495" s="96">
        <v>0</v>
      </c>
      <c r="M1495" s="96">
        <v>0</v>
      </c>
      <c r="N1495" s="96" t="s">
        <v>65</v>
      </c>
      <c r="O1495" s="96">
        <v>0</v>
      </c>
      <c r="P1495" s="96" t="s">
        <v>68</v>
      </c>
      <c r="Q1495" s="96" t="s">
        <v>68</v>
      </c>
    </row>
    <row r="1496" spans="2:17" ht="15" thickBot="1" x14ac:dyDescent="0.35">
      <c r="B1496" s="92" t="s">
        <v>282</v>
      </c>
      <c r="C1496" s="93" t="s">
        <v>3853</v>
      </c>
      <c r="D1496" s="94" t="s">
        <v>64</v>
      </c>
      <c r="E1496" s="94" t="s">
        <v>65</v>
      </c>
      <c r="F1496" s="95">
        <v>2249383980101</v>
      </c>
      <c r="G1496" s="94" t="s">
        <v>64</v>
      </c>
      <c r="H1496" s="94" t="s">
        <v>64</v>
      </c>
      <c r="I1496" s="94" t="s">
        <v>66</v>
      </c>
      <c r="J1496" s="94" t="s">
        <v>66</v>
      </c>
      <c r="K1496" s="96">
        <v>0</v>
      </c>
      <c r="L1496" s="96">
        <v>0</v>
      </c>
      <c r="M1496" s="96">
        <v>0</v>
      </c>
      <c r="N1496" s="96" t="s">
        <v>65</v>
      </c>
      <c r="O1496" s="96">
        <v>0</v>
      </c>
      <c r="P1496" s="96" t="s">
        <v>68</v>
      </c>
      <c r="Q1496" s="96" t="s">
        <v>68</v>
      </c>
    </row>
    <row r="1497" spans="2:17" ht="15" thickBot="1" x14ac:dyDescent="0.35">
      <c r="B1497" s="92" t="s">
        <v>282</v>
      </c>
      <c r="C1497" s="93" t="s">
        <v>3854</v>
      </c>
      <c r="D1497" s="94" t="s">
        <v>64</v>
      </c>
      <c r="E1497" s="94" t="s">
        <v>65</v>
      </c>
      <c r="F1497" s="95">
        <v>1951876950605</v>
      </c>
      <c r="G1497" s="94" t="s">
        <v>64</v>
      </c>
      <c r="H1497" s="94" t="s">
        <v>64</v>
      </c>
      <c r="I1497" s="94" t="s">
        <v>66</v>
      </c>
      <c r="J1497" s="94" t="s">
        <v>66</v>
      </c>
      <c r="K1497" s="96">
        <v>0</v>
      </c>
      <c r="L1497" s="96">
        <v>0</v>
      </c>
      <c r="M1497" s="96">
        <v>0</v>
      </c>
      <c r="N1497" s="96" t="s">
        <v>65</v>
      </c>
      <c r="O1497" s="96">
        <v>0</v>
      </c>
      <c r="P1497" s="96" t="s">
        <v>68</v>
      </c>
      <c r="Q1497" s="96" t="s">
        <v>68</v>
      </c>
    </row>
    <row r="1498" spans="2:17" ht="15" thickBot="1" x14ac:dyDescent="0.35">
      <c r="B1498" s="92" t="s">
        <v>282</v>
      </c>
      <c r="C1498" s="93" t="s">
        <v>740</v>
      </c>
      <c r="D1498" s="94" t="s">
        <v>64</v>
      </c>
      <c r="E1498" s="94" t="s">
        <v>65</v>
      </c>
      <c r="F1498" s="95">
        <v>1627370920101</v>
      </c>
      <c r="G1498" s="94" t="s">
        <v>64</v>
      </c>
      <c r="H1498" s="94" t="s">
        <v>64</v>
      </c>
      <c r="I1498" s="94" t="s">
        <v>66</v>
      </c>
      <c r="J1498" s="94" t="s">
        <v>66</v>
      </c>
      <c r="K1498" s="96">
        <v>0</v>
      </c>
      <c r="L1498" s="96">
        <v>0</v>
      </c>
      <c r="M1498" s="96">
        <v>0</v>
      </c>
      <c r="N1498" s="96" t="s">
        <v>65</v>
      </c>
      <c r="O1498" s="96">
        <v>0</v>
      </c>
      <c r="P1498" s="96" t="s">
        <v>68</v>
      </c>
      <c r="Q1498" s="96" t="s">
        <v>68</v>
      </c>
    </row>
    <row r="1499" spans="2:17" ht="15" thickBot="1" x14ac:dyDescent="0.35">
      <c r="B1499" s="92" t="s">
        <v>282</v>
      </c>
      <c r="C1499" s="93" t="s">
        <v>658</v>
      </c>
      <c r="D1499" s="94" t="s">
        <v>64</v>
      </c>
      <c r="E1499" s="94" t="s">
        <v>65</v>
      </c>
      <c r="F1499" s="95">
        <v>1691831220901</v>
      </c>
      <c r="G1499" s="94" t="s">
        <v>64</v>
      </c>
      <c r="H1499" s="94" t="s">
        <v>64</v>
      </c>
      <c r="I1499" s="94" t="s">
        <v>66</v>
      </c>
      <c r="J1499" s="94" t="s">
        <v>66</v>
      </c>
      <c r="K1499" s="96">
        <v>0</v>
      </c>
      <c r="L1499" s="96">
        <v>0</v>
      </c>
      <c r="M1499" s="96">
        <v>0</v>
      </c>
      <c r="N1499" s="96" t="s">
        <v>65</v>
      </c>
      <c r="O1499" s="96">
        <v>0</v>
      </c>
      <c r="P1499" s="96" t="s">
        <v>68</v>
      </c>
      <c r="Q1499" s="96" t="s">
        <v>68</v>
      </c>
    </row>
    <row r="1500" spans="2:17" ht="15" thickBot="1" x14ac:dyDescent="0.35">
      <c r="B1500" s="92" t="s">
        <v>958</v>
      </c>
      <c r="C1500" s="93" t="s">
        <v>3855</v>
      </c>
      <c r="D1500" s="94" t="s">
        <v>65</v>
      </c>
      <c r="E1500" s="94" t="s">
        <v>64</v>
      </c>
      <c r="F1500" s="95">
        <v>2448003320101</v>
      </c>
      <c r="G1500" s="94" t="s">
        <v>64</v>
      </c>
      <c r="H1500" s="94" t="s">
        <v>64</v>
      </c>
      <c r="I1500" s="94" t="s">
        <v>66</v>
      </c>
      <c r="J1500" s="94" t="s">
        <v>66</v>
      </c>
      <c r="K1500" s="96">
        <v>0</v>
      </c>
      <c r="L1500" s="96">
        <v>0</v>
      </c>
      <c r="M1500" s="96">
        <v>0</v>
      </c>
      <c r="N1500" s="96" t="s">
        <v>65</v>
      </c>
      <c r="O1500" s="96">
        <v>0</v>
      </c>
      <c r="P1500" s="96" t="s">
        <v>68</v>
      </c>
      <c r="Q1500" s="96" t="s">
        <v>68</v>
      </c>
    </row>
    <row r="1501" spans="2:17" ht="15" thickBot="1" x14ac:dyDescent="0.35">
      <c r="B1501" s="92" t="s">
        <v>3856</v>
      </c>
      <c r="C1501" s="93" t="s">
        <v>779</v>
      </c>
      <c r="D1501" s="94" t="s">
        <v>65</v>
      </c>
      <c r="E1501" s="94" t="s">
        <v>64</v>
      </c>
      <c r="F1501" s="95">
        <v>2449218060101</v>
      </c>
      <c r="G1501" s="94" t="s">
        <v>64</v>
      </c>
      <c r="H1501" s="94" t="s">
        <v>64</v>
      </c>
      <c r="I1501" s="94" t="s">
        <v>66</v>
      </c>
      <c r="J1501" s="94" t="s">
        <v>66</v>
      </c>
      <c r="K1501" s="96">
        <v>0</v>
      </c>
      <c r="L1501" s="96">
        <v>0</v>
      </c>
      <c r="M1501" s="96">
        <v>0</v>
      </c>
      <c r="N1501" s="96" t="s">
        <v>65</v>
      </c>
      <c r="O1501" s="96">
        <v>0</v>
      </c>
      <c r="P1501" s="96" t="s">
        <v>68</v>
      </c>
      <c r="Q1501" s="96" t="s">
        <v>68</v>
      </c>
    </row>
    <row r="1502" spans="2:17" ht="15" thickBot="1" x14ac:dyDescent="0.35">
      <c r="B1502" s="92" t="s">
        <v>256</v>
      </c>
      <c r="C1502" s="93" t="s">
        <v>3857</v>
      </c>
      <c r="D1502" s="94" t="s">
        <v>64</v>
      </c>
      <c r="E1502" s="94" t="s">
        <v>65</v>
      </c>
      <c r="F1502" s="95">
        <v>2431892730101</v>
      </c>
      <c r="G1502" s="94" t="s">
        <v>64</v>
      </c>
      <c r="H1502" s="94" t="s">
        <v>64</v>
      </c>
      <c r="I1502" s="94" t="s">
        <v>66</v>
      </c>
      <c r="J1502" s="94" t="s">
        <v>66</v>
      </c>
      <c r="K1502" s="96">
        <v>0</v>
      </c>
      <c r="L1502" s="96">
        <v>0</v>
      </c>
      <c r="M1502" s="96">
        <v>0</v>
      </c>
      <c r="N1502" s="96" t="s">
        <v>65</v>
      </c>
      <c r="O1502" s="96">
        <v>0</v>
      </c>
      <c r="P1502" s="96" t="s">
        <v>68</v>
      </c>
      <c r="Q1502" s="96" t="s">
        <v>68</v>
      </c>
    </row>
    <row r="1503" spans="2:17" ht="15" thickBot="1" x14ac:dyDescent="0.35">
      <c r="B1503" s="92" t="s">
        <v>256</v>
      </c>
      <c r="C1503" s="93" t="s">
        <v>3858</v>
      </c>
      <c r="D1503" s="94" t="s">
        <v>64</v>
      </c>
      <c r="E1503" s="94" t="s">
        <v>65</v>
      </c>
      <c r="F1503" s="95">
        <v>2198786250106</v>
      </c>
      <c r="G1503" s="94" t="s">
        <v>64</v>
      </c>
      <c r="H1503" s="94" t="s">
        <v>64</v>
      </c>
      <c r="I1503" s="94" t="s">
        <v>66</v>
      </c>
      <c r="J1503" s="94" t="s">
        <v>66</v>
      </c>
      <c r="K1503" s="96">
        <v>0</v>
      </c>
      <c r="L1503" s="96">
        <v>0</v>
      </c>
      <c r="M1503" s="96">
        <v>0</v>
      </c>
      <c r="N1503" s="96" t="s">
        <v>65</v>
      </c>
      <c r="O1503" s="96">
        <v>0</v>
      </c>
      <c r="P1503" s="96" t="s">
        <v>68</v>
      </c>
      <c r="Q1503" s="96" t="s">
        <v>68</v>
      </c>
    </row>
    <row r="1504" spans="2:17" ht="15" thickBot="1" x14ac:dyDescent="0.35">
      <c r="B1504" s="92" t="s">
        <v>1082</v>
      </c>
      <c r="C1504" s="93" t="s">
        <v>3859</v>
      </c>
      <c r="D1504" s="94" t="s">
        <v>65</v>
      </c>
      <c r="E1504" s="94" t="s">
        <v>64</v>
      </c>
      <c r="F1504" s="95">
        <v>1874595840101</v>
      </c>
      <c r="G1504" s="94" t="s">
        <v>64</v>
      </c>
      <c r="H1504" s="94" t="s">
        <v>64</v>
      </c>
      <c r="I1504" s="94" t="s">
        <v>66</v>
      </c>
      <c r="J1504" s="94" t="s">
        <v>66</v>
      </c>
      <c r="K1504" s="96" t="s">
        <v>65</v>
      </c>
      <c r="L1504" s="96">
        <v>0</v>
      </c>
      <c r="M1504" s="96">
        <v>0</v>
      </c>
      <c r="N1504" s="96">
        <v>0</v>
      </c>
      <c r="O1504" s="96">
        <v>0</v>
      </c>
      <c r="P1504" s="96" t="s">
        <v>68</v>
      </c>
      <c r="Q1504" s="96" t="s">
        <v>68</v>
      </c>
    </row>
    <row r="1505" spans="2:17" ht="15" thickBot="1" x14ac:dyDescent="0.35">
      <c r="B1505" s="92" t="s">
        <v>1082</v>
      </c>
      <c r="C1505" s="93" t="s">
        <v>665</v>
      </c>
      <c r="D1505" s="94" t="s">
        <v>65</v>
      </c>
      <c r="E1505" s="94" t="s">
        <v>64</v>
      </c>
      <c r="F1505" s="95">
        <v>2448009790101</v>
      </c>
      <c r="G1505" s="94" t="s">
        <v>64</v>
      </c>
      <c r="H1505" s="94" t="s">
        <v>64</v>
      </c>
      <c r="I1505" s="94" t="s">
        <v>66</v>
      </c>
      <c r="J1505" s="94" t="s">
        <v>66</v>
      </c>
      <c r="K1505" s="96">
        <v>0</v>
      </c>
      <c r="L1505" s="96">
        <v>0</v>
      </c>
      <c r="M1505" s="96">
        <v>0</v>
      </c>
      <c r="N1505" s="96" t="s">
        <v>65</v>
      </c>
      <c r="O1505" s="96">
        <v>0</v>
      </c>
      <c r="P1505" s="96" t="s">
        <v>68</v>
      </c>
      <c r="Q1505" s="96" t="s">
        <v>68</v>
      </c>
    </row>
    <row r="1506" spans="2:17" ht="15" thickBot="1" x14ac:dyDescent="0.35">
      <c r="B1506" s="92" t="s">
        <v>1082</v>
      </c>
      <c r="C1506" s="93" t="s">
        <v>865</v>
      </c>
      <c r="D1506" s="94" t="s">
        <v>65</v>
      </c>
      <c r="E1506" s="94" t="s">
        <v>64</v>
      </c>
      <c r="F1506" s="95">
        <v>1882419570901</v>
      </c>
      <c r="G1506" s="94" t="s">
        <v>64</v>
      </c>
      <c r="H1506" s="94" t="s">
        <v>64</v>
      </c>
      <c r="I1506" s="94" t="s">
        <v>66</v>
      </c>
      <c r="J1506" s="94" t="s">
        <v>66</v>
      </c>
      <c r="K1506" s="96">
        <v>0</v>
      </c>
      <c r="L1506" s="96">
        <v>0</v>
      </c>
      <c r="M1506" s="96">
        <v>0</v>
      </c>
      <c r="N1506" s="96" t="s">
        <v>65</v>
      </c>
      <c r="O1506" s="96">
        <v>0</v>
      </c>
      <c r="P1506" s="96" t="s">
        <v>68</v>
      </c>
      <c r="Q1506" s="96" t="s">
        <v>68</v>
      </c>
    </row>
    <row r="1507" spans="2:17" ht="15" thickBot="1" x14ac:dyDescent="0.35">
      <c r="B1507" s="92" t="s">
        <v>239</v>
      </c>
      <c r="C1507" s="93" t="s">
        <v>3860</v>
      </c>
      <c r="D1507" s="94" t="s">
        <v>64</v>
      </c>
      <c r="E1507" s="94" t="s">
        <v>65</v>
      </c>
      <c r="F1507" s="95">
        <v>1833786602101</v>
      </c>
      <c r="G1507" s="94" t="s">
        <v>64</v>
      </c>
      <c r="H1507" s="94" t="s">
        <v>64</v>
      </c>
      <c r="I1507" s="94" t="s">
        <v>66</v>
      </c>
      <c r="J1507" s="94" t="s">
        <v>66</v>
      </c>
      <c r="K1507" s="96">
        <v>0</v>
      </c>
      <c r="L1507" s="96">
        <v>0</v>
      </c>
      <c r="M1507" s="96">
        <v>0</v>
      </c>
      <c r="N1507" s="96" t="s">
        <v>65</v>
      </c>
      <c r="O1507" s="96">
        <v>0</v>
      </c>
      <c r="P1507" s="96" t="s">
        <v>68</v>
      </c>
      <c r="Q1507" s="96" t="s">
        <v>68</v>
      </c>
    </row>
    <row r="1508" spans="2:17" ht="15" thickBot="1" x14ac:dyDescent="0.35">
      <c r="B1508" s="92" t="s">
        <v>239</v>
      </c>
      <c r="C1508" s="93" t="s">
        <v>279</v>
      </c>
      <c r="D1508" s="94" t="s">
        <v>64</v>
      </c>
      <c r="E1508" s="94" t="s">
        <v>65</v>
      </c>
      <c r="F1508" s="95">
        <v>1717712731202</v>
      </c>
      <c r="G1508" s="94" t="s">
        <v>64</v>
      </c>
      <c r="H1508" s="94" t="s">
        <v>64</v>
      </c>
      <c r="I1508" s="94" t="s">
        <v>66</v>
      </c>
      <c r="J1508" s="94" t="s">
        <v>66</v>
      </c>
      <c r="K1508" s="96">
        <v>0</v>
      </c>
      <c r="L1508" s="96">
        <v>0</v>
      </c>
      <c r="M1508" s="96">
        <v>0</v>
      </c>
      <c r="N1508" s="96" t="s">
        <v>65</v>
      </c>
      <c r="O1508" s="96">
        <v>0</v>
      </c>
      <c r="P1508" s="96" t="s">
        <v>68</v>
      </c>
      <c r="Q1508" s="96" t="s">
        <v>68</v>
      </c>
    </row>
    <row r="1509" spans="2:17" ht="15" thickBot="1" x14ac:dyDescent="0.35">
      <c r="B1509" s="92" t="s">
        <v>937</v>
      </c>
      <c r="C1509" s="93" t="s">
        <v>740</v>
      </c>
      <c r="D1509" s="94" t="s">
        <v>64</v>
      </c>
      <c r="E1509" s="94" t="s">
        <v>65</v>
      </c>
      <c r="F1509" s="95">
        <v>2503628130415</v>
      </c>
      <c r="G1509" s="94" t="s">
        <v>64</v>
      </c>
      <c r="H1509" s="94" t="s">
        <v>64</v>
      </c>
      <c r="I1509" s="94" t="s">
        <v>66</v>
      </c>
      <c r="J1509" s="94" t="s">
        <v>66</v>
      </c>
      <c r="K1509" s="96">
        <v>0</v>
      </c>
      <c r="L1509" s="96">
        <v>0</v>
      </c>
      <c r="M1509" s="96">
        <v>0</v>
      </c>
      <c r="N1509" s="96" t="s">
        <v>65</v>
      </c>
      <c r="O1509" s="96">
        <v>0</v>
      </c>
      <c r="P1509" s="96" t="s">
        <v>68</v>
      </c>
      <c r="Q1509" s="96" t="s">
        <v>68</v>
      </c>
    </row>
    <row r="1510" spans="2:17" ht="15" thickBot="1" x14ac:dyDescent="0.35">
      <c r="B1510" s="92" t="s">
        <v>3861</v>
      </c>
      <c r="C1510" s="93" t="s">
        <v>231</v>
      </c>
      <c r="D1510" s="94" t="s">
        <v>64</v>
      </c>
      <c r="E1510" s="94" t="s">
        <v>65</v>
      </c>
      <c r="F1510" s="95">
        <v>1831668251317</v>
      </c>
      <c r="G1510" s="94" t="s">
        <v>64</v>
      </c>
      <c r="H1510" s="94" t="s">
        <v>64</v>
      </c>
      <c r="I1510" s="94" t="s">
        <v>66</v>
      </c>
      <c r="J1510" s="94" t="s">
        <v>66</v>
      </c>
      <c r="K1510" s="96" t="s">
        <v>65</v>
      </c>
      <c r="L1510" s="96">
        <v>0</v>
      </c>
      <c r="M1510" s="96">
        <v>0</v>
      </c>
      <c r="N1510" s="96">
        <v>0</v>
      </c>
      <c r="O1510" s="96">
        <v>0</v>
      </c>
      <c r="P1510" s="96" t="s">
        <v>68</v>
      </c>
      <c r="Q1510" s="96" t="s">
        <v>68</v>
      </c>
    </row>
    <row r="1511" spans="2:17" ht="15" thickBot="1" x14ac:dyDescent="0.35">
      <c r="B1511" s="92" t="s">
        <v>3862</v>
      </c>
      <c r="C1511" s="93" t="s">
        <v>801</v>
      </c>
      <c r="D1511" s="94" t="s">
        <v>64</v>
      </c>
      <c r="E1511" s="94" t="s">
        <v>65</v>
      </c>
      <c r="F1511" s="95">
        <v>2429183870101</v>
      </c>
      <c r="G1511" s="94" t="s">
        <v>64</v>
      </c>
      <c r="H1511" s="94" t="s">
        <v>64</v>
      </c>
      <c r="I1511" s="94" t="s">
        <v>66</v>
      </c>
      <c r="J1511" s="94" t="s">
        <v>66</v>
      </c>
      <c r="K1511" s="96">
        <v>0</v>
      </c>
      <c r="L1511" s="96">
        <v>0</v>
      </c>
      <c r="M1511" s="96">
        <v>0</v>
      </c>
      <c r="N1511" s="96" t="s">
        <v>65</v>
      </c>
      <c r="O1511" s="96">
        <v>0</v>
      </c>
      <c r="P1511" s="96" t="s">
        <v>68</v>
      </c>
      <c r="Q1511" s="96" t="s">
        <v>68</v>
      </c>
    </row>
    <row r="1512" spans="2:17" ht="15" thickBot="1" x14ac:dyDescent="0.35">
      <c r="B1512" s="92" t="s">
        <v>1051</v>
      </c>
      <c r="C1512" s="93" t="s">
        <v>671</v>
      </c>
      <c r="D1512" s="94" t="s">
        <v>64</v>
      </c>
      <c r="E1512" s="94" t="s">
        <v>65</v>
      </c>
      <c r="F1512" s="95">
        <v>2337133791901</v>
      </c>
      <c r="G1512" s="94" t="s">
        <v>64</v>
      </c>
      <c r="H1512" s="94" t="s">
        <v>64</v>
      </c>
      <c r="I1512" s="94" t="s">
        <v>66</v>
      </c>
      <c r="J1512" s="94" t="s">
        <v>66</v>
      </c>
      <c r="K1512" s="96">
        <v>0</v>
      </c>
      <c r="L1512" s="96">
        <v>0</v>
      </c>
      <c r="M1512" s="96">
        <v>0</v>
      </c>
      <c r="N1512" s="96" t="s">
        <v>65</v>
      </c>
      <c r="O1512" s="96">
        <v>0</v>
      </c>
      <c r="P1512" s="96" t="s">
        <v>68</v>
      </c>
      <c r="Q1512" s="96" t="s">
        <v>68</v>
      </c>
    </row>
    <row r="1513" spans="2:17" ht="15" thickBot="1" x14ac:dyDescent="0.35">
      <c r="B1513" s="92" t="s">
        <v>290</v>
      </c>
      <c r="C1513" s="93" t="s">
        <v>857</v>
      </c>
      <c r="D1513" s="94" t="s">
        <v>64</v>
      </c>
      <c r="E1513" s="94" t="s">
        <v>65</v>
      </c>
      <c r="F1513" s="95">
        <v>1655319670101</v>
      </c>
      <c r="G1513" s="94" t="s">
        <v>64</v>
      </c>
      <c r="H1513" s="94" t="s">
        <v>64</v>
      </c>
      <c r="I1513" s="94" t="s">
        <v>66</v>
      </c>
      <c r="J1513" s="94" t="s">
        <v>66</v>
      </c>
      <c r="K1513" s="96">
        <v>0</v>
      </c>
      <c r="L1513" s="96">
        <v>0</v>
      </c>
      <c r="M1513" s="96">
        <v>0</v>
      </c>
      <c r="N1513" s="96" t="s">
        <v>65</v>
      </c>
      <c r="O1513" s="96">
        <v>0</v>
      </c>
      <c r="P1513" s="96" t="s">
        <v>68</v>
      </c>
      <c r="Q1513" s="96" t="s">
        <v>68</v>
      </c>
    </row>
    <row r="1514" spans="2:17" ht="15" thickBot="1" x14ac:dyDescent="0.35">
      <c r="B1514" s="92" t="s">
        <v>3863</v>
      </c>
      <c r="C1514" s="93" t="s">
        <v>946</v>
      </c>
      <c r="D1514" s="94" t="s">
        <v>65</v>
      </c>
      <c r="E1514" s="94" t="s">
        <v>64</v>
      </c>
      <c r="F1514" s="95">
        <v>2314069752101</v>
      </c>
      <c r="G1514" s="94" t="s">
        <v>64</v>
      </c>
      <c r="H1514" s="94" t="s">
        <v>64</v>
      </c>
      <c r="I1514" s="94" t="s">
        <v>66</v>
      </c>
      <c r="J1514" s="94" t="s">
        <v>66</v>
      </c>
      <c r="K1514" s="96">
        <v>0</v>
      </c>
      <c r="L1514" s="96">
        <v>0</v>
      </c>
      <c r="M1514" s="96">
        <v>0</v>
      </c>
      <c r="N1514" s="96" t="s">
        <v>65</v>
      </c>
      <c r="O1514" s="96">
        <v>0</v>
      </c>
      <c r="P1514" s="96" t="s">
        <v>68</v>
      </c>
      <c r="Q1514" s="96" t="s">
        <v>68</v>
      </c>
    </row>
    <row r="1515" spans="2:17" ht="15" thickBot="1" x14ac:dyDescent="0.35">
      <c r="B1515" s="92" t="s">
        <v>669</v>
      </c>
      <c r="C1515" s="93" t="s">
        <v>895</v>
      </c>
      <c r="D1515" s="94" t="s">
        <v>64</v>
      </c>
      <c r="E1515" s="94" t="s">
        <v>65</v>
      </c>
      <c r="F1515" s="95">
        <v>2363323410101</v>
      </c>
      <c r="G1515" s="94" t="s">
        <v>64</v>
      </c>
      <c r="H1515" s="94" t="s">
        <v>64</v>
      </c>
      <c r="I1515" s="94" t="s">
        <v>66</v>
      </c>
      <c r="J1515" s="94" t="s">
        <v>66</v>
      </c>
      <c r="K1515" s="96">
        <v>0</v>
      </c>
      <c r="L1515" s="96">
        <v>0</v>
      </c>
      <c r="M1515" s="96">
        <v>0</v>
      </c>
      <c r="N1515" s="96" t="s">
        <v>65</v>
      </c>
      <c r="O1515" s="96">
        <v>0</v>
      </c>
      <c r="P1515" s="96" t="s">
        <v>68</v>
      </c>
      <c r="Q1515" s="96" t="s">
        <v>68</v>
      </c>
    </row>
    <row r="1516" spans="2:17" ht="15" thickBot="1" x14ac:dyDescent="0.35">
      <c r="B1516" s="92" t="s">
        <v>669</v>
      </c>
      <c r="C1516" s="93" t="s">
        <v>3864</v>
      </c>
      <c r="D1516" s="94" t="s">
        <v>64</v>
      </c>
      <c r="E1516" s="94" t="s">
        <v>65</v>
      </c>
      <c r="F1516" s="95">
        <v>1732182451401</v>
      </c>
      <c r="G1516" s="94" t="s">
        <v>64</v>
      </c>
      <c r="H1516" s="94" t="s">
        <v>64</v>
      </c>
      <c r="I1516" s="94" t="s">
        <v>66</v>
      </c>
      <c r="J1516" s="94" t="s">
        <v>66</v>
      </c>
      <c r="K1516" s="96">
        <v>0</v>
      </c>
      <c r="L1516" s="96">
        <v>0</v>
      </c>
      <c r="M1516" s="96">
        <v>0</v>
      </c>
      <c r="N1516" s="96" t="s">
        <v>65</v>
      </c>
      <c r="O1516" s="96">
        <v>0</v>
      </c>
      <c r="P1516" s="96" t="s">
        <v>68</v>
      </c>
      <c r="Q1516" s="96" t="s">
        <v>68</v>
      </c>
    </row>
    <row r="1517" spans="2:17" ht="15" thickBot="1" x14ac:dyDescent="0.35">
      <c r="B1517" s="92" t="s">
        <v>1030</v>
      </c>
      <c r="C1517" s="93" t="s">
        <v>712</v>
      </c>
      <c r="D1517" s="94" t="s">
        <v>64</v>
      </c>
      <c r="E1517" s="94" t="s">
        <v>65</v>
      </c>
      <c r="F1517" s="95">
        <v>2249546360101</v>
      </c>
      <c r="G1517" s="94" t="s">
        <v>64</v>
      </c>
      <c r="H1517" s="94" t="s">
        <v>64</v>
      </c>
      <c r="I1517" s="94" t="s">
        <v>66</v>
      </c>
      <c r="J1517" s="94" t="s">
        <v>66</v>
      </c>
      <c r="K1517" s="96">
        <v>0</v>
      </c>
      <c r="L1517" s="96">
        <v>0</v>
      </c>
      <c r="M1517" s="96">
        <v>0</v>
      </c>
      <c r="N1517" s="96" t="s">
        <v>65</v>
      </c>
      <c r="O1517" s="96">
        <v>0</v>
      </c>
      <c r="P1517" s="96" t="s">
        <v>68</v>
      </c>
      <c r="Q1517" s="96" t="s">
        <v>68</v>
      </c>
    </row>
    <row r="1518" spans="2:17" ht="15" thickBot="1" x14ac:dyDescent="0.35">
      <c r="B1518" s="92" t="s">
        <v>3865</v>
      </c>
      <c r="C1518" s="93" t="s">
        <v>3866</v>
      </c>
      <c r="D1518" s="94" t="s">
        <v>64</v>
      </c>
      <c r="E1518" s="94" t="s">
        <v>65</v>
      </c>
      <c r="F1518" s="95">
        <v>2462004800101</v>
      </c>
      <c r="G1518" s="94" t="s">
        <v>64</v>
      </c>
      <c r="H1518" s="94" t="s">
        <v>64</v>
      </c>
      <c r="I1518" s="94" t="s">
        <v>66</v>
      </c>
      <c r="J1518" s="94" t="s">
        <v>66</v>
      </c>
      <c r="K1518" s="96">
        <v>0</v>
      </c>
      <c r="L1518" s="96">
        <v>0</v>
      </c>
      <c r="M1518" s="96">
        <v>0</v>
      </c>
      <c r="N1518" s="96" t="s">
        <v>65</v>
      </c>
      <c r="O1518" s="96">
        <v>0</v>
      </c>
      <c r="P1518" s="96" t="s">
        <v>68</v>
      </c>
      <c r="Q1518" s="96" t="s">
        <v>68</v>
      </c>
    </row>
    <row r="1519" spans="2:17" ht="15" thickBot="1" x14ac:dyDescent="0.35">
      <c r="B1519" s="92" t="s">
        <v>3867</v>
      </c>
      <c r="C1519" s="93" t="s">
        <v>3868</v>
      </c>
      <c r="D1519" s="94" t="s">
        <v>65</v>
      </c>
      <c r="E1519" s="94" t="s">
        <v>64</v>
      </c>
      <c r="F1519" s="95">
        <v>1975417981712</v>
      </c>
      <c r="G1519" s="94" t="s">
        <v>64</v>
      </c>
      <c r="H1519" s="94" t="s">
        <v>64</v>
      </c>
      <c r="I1519" s="94" t="s">
        <v>66</v>
      </c>
      <c r="J1519" s="94" t="s">
        <v>66</v>
      </c>
      <c r="K1519" s="96">
        <v>0</v>
      </c>
      <c r="L1519" s="96">
        <v>0</v>
      </c>
      <c r="M1519" s="96">
        <v>0</v>
      </c>
      <c r="N1519" s="96" t="s">
        <v>65</v>
      </c>
      <c r="O1519" s="96">
        <v>0</v>
      </c>
      <c r="P1519" s="96" t="s">
        <v>68</v>
      </c>
      <c r="Q1519" s="96" t="s">
        <v>68</v>
      </c>
    </row>
    <row r="1520" spans="2:17" ht="15" thickBot="1" x14ac:dyDescent="0.35">
      <c r="B1520" s="92" t="s">
        <v>838</v>
      </c>
      <c r="C1520" s="93" t="s">
        <v>1074</v>
      </c>
      <c r="D1520" s="94" t="s">
        <v>64</v>
      </c>
      <c r="E1520" s="94" t="s">
        <v>65</v>
      </c>
      <c r="F1520" s="95">
        <v>1579121160101</v>
      </c>
      <c r="G1520" s="94" t="s">
        <v>64</v>
      </c>
      <c r="H1520" s="94" t="s">
        <v>64</v>
      </c>
      <c r="I1520" s="94" t="s">
        <v>66</v>
      </c>
      <c r="J1520" s="94" t="s">
        <v>66</v>
      </c>
      <c r="K1520" s="96">
        <v>0</v>
      </c>
      <c r="L1520" s="96">
        <v>0</v>
      </c>
      <c r="M1520" s="96">
        <v>0</v>
      </c>
      <c r="N1520" s="96" t="s">
        <v>65</v>
      </c>
      <c r="O1520" s="96">
        <v>0</v>
      </c>
      <c r="P1520" s="96" t="s">
        <v>68</v>
      </c>
      <c r="Q1520" s="96" t="s">
        <v>68</v>
      </c>
    </row>
    <row r="1521" spans="2:17" ht="15" thickBot="1" x14ac:dyDescent="0.35">
      <c r="B1521" s="92" t="s">
        <v>724</v>
      </c>
      <c r="C1521" s="93" t="s">
        <v>3869</v>
      </c>
      <c r="D1521" s="94" t="s">
        <v>65</v>
      </c>
      <c r="E1521" s="94" t="s">
        <v>64</v>
      </c>
      <c r="F1521" s="95">
        <v>2450183360101</v>
      </c>
      <c r="G1521" s="94" t="s">
        <v>64</v>
      </c>
      <c r="H1521" s="94" t="s">
        <v>64</v>
      </c>
      <c r="I1521" s="94" t="s">
        <v>66</v>
      </c>
      <c r="J1521" s="94" t="s">
        <v>66</v>
      </c>
      <c r="K1521" s="96">
        <v>0</v>
      </c>
      <c r="L1521" s="96">
        <v>0</v>
      </c>
      <c r="M1521" s="96">
        <v>0</v>
      </c>
      <c r="N1521" s="96" t="s">
        <v>65</v>
      </c>
      <c r="O1521" s="96">
        <v>0</v>
      </c>
      <c r="P1521" s="96" t="s">
        <v>68</v>
      </c>
      <c r="Q1521" s="96" t="s">
        <v>68</v>
      </c>
    </row>
    <row r="1522" spans="2:17" ht="15" thickBot="1" x14ac:dyDescent="0.35">
      <c r="B1522" s="92" t="s">
        <v>3870</v>
      </c>
      <c r="C1522" s="93" t="s">
        <v>3871</v>
      </c>
      <c r="D1522" s="94" t="s">
        <v>65</v>
      </c>
      <c r="E1522" s="94" t="s">
        <v>64</v>
      </c>
      <c r="F1522" s="95">
        <v>2395195150101</v>
      </c>
      <c r="G1522" s="94" t="s">
        <v>64</v>
      </c>
      <c r="H1522" s="94" t="s">
        <v>64</v>
      </c>
      <c r="I1522" s="94" t="s">
        <v>66</v>
      </c>
      <c r="J1522" s="94" t="s">
        <v>66</v>
      </c>
      <c r="K1522" s="96">
        <v>0</v>
      </c>
      <c r="L1522" s="96">
        <v>0</v>
      </c>
      <c r="M1522" s="96">
        <v>0</v>
      </c>
      <c r="N1522" s="96" t="s">
        <v>65</v>
      </c>
      <c r="O1522" s="96">
        <v>0</v>
      </c>
      <c r="P1522" s="96" t="s">
        <v>68</v>
      </c>
      <c r="Q1522" s="96" t="s">
        <v>68</v>
      </c>
    </row>
    <row r="1523" spans="2:17" ht="15" thickBot="1" x14ac:dyDescent="0.35">
      <c r="B1523" s="92" t="s">
        <v>1009</v>
      </c>
      <c r="C1523" s="93" t="s">
        <v>665</v>
      </c>
      <c r="D1523" s="94" t="s">
        <v>64</v>
      </c>
      <c r="E1523" s="94" t="s">
        <v>65</v>
      </c>
      <c r="F1523" s="95">
        <v>2449854800101</v>
      </c>
      <c r="G1523" s="94" t="s">
        <v>64</v>
      </c>
      <c r="H1523" s="94" t="s">
        <v>64</v>
      </c>
      <c r="I1523" s="94" t="s">
        <v>66</v>
      </c>
      <c r="J1523" s="94" t="s">
        <v>66</v>
      </c>
      <c r="K1523" s="96">
        <v>0</v>
      </c>
      <c r="L1523" s="96">
        <v>0</v>
      </c>
      <c r="M1523" s="96">
        <v>0</v>
      </c>
      <c r="N1523" s="96" t="s">
        <v>65</v>
      </c>
      <c r="O1523" s="96">
        <v>0</v>
      </c>
      <c r="P1523" s="96" t="s">
        <v>68</v>
      </c>
      <c r="Q1523" s="96" t="s">
        <v>68</v>
      </c>
    </row>
    <row r="1524" spans="2:17" ht="15" thickBot="1" x14ac:dyDescent="0.35">
      <c r="B1524" s="92" t="s">
        <v>692</v>
      </c>
      <c r="C1524" s="93" t="s">
        <v>3872</v>
      </c>
      <c r="D1524" s="94" t="s">
        <v>65</v>
      </c>
      <c r="E1524" s="94" t="s">
        <v>64</v>
      </c>
      <c r="F1524" s="95">
        <v>2448016060102</v>
      </c>
      <c r="G1524" s="94" t="s">
        <v>64</v>
      </c>
      <c r="H1524" s="94" t="s">
        <v>64</v>
      </c>
      <c r="I1524" s="94" t="s">
        <v>66</v>
      </c>
      <c r="J1524" s="94" t="s">
        <v>66</v>
      </c>
      <c r="K1524" s="96" t="s">
        <v>65</v>
      </c>
      <c r="L1524" s="96">
        <v>0</v>
      </c>
      <c r="M1524" s="96">
        <v>0</v>
      </c>
      <c r="N1524" s="96">
        <v>0</v>
      </c>
      <c r="O1524" s="96">
        <v>0</v>
      </c>
      <c r="P1524" s="96" t="s">
        <v>68</v>
      </c>
      <c r="Q1524" s="96" t="s">
        <v>68</v>
      </c>
    </row>
    <row r="1525" spans="2:17" ht="15" thickBot="1" x14ac:dyDescent="0.35">
      <c r="B1525" s="92" t="s">
        <v>692</v>
      </c>
      <c r="C1525" s="93" t="s">
        <v>1069</v>
      </c>
      <c r="D1525" s="94" t="s">
        <v>65</v>
      </c>
      <c r="E1525" s="94" t="s">
        <v>64</v>
      </c>
      <c r="F1525" s="95">
        <v>2595095740312</v>
      </c>
      <c r="G1525" s="94" t="s">
        <v>64</v>
      </c>
      <c r="H1525" s="94" t="s">
        <v>64</v>
      </c>
      <c r="I1525" s="94" t="s">
        <v>66</v>
      </c>
      <c r="J1525" s="94" t="s">
        <v>66</v>
      </c>
      <c r="K1525" s="96">
        <v>0</v>
      </c>
      <c r="L1525" s="96">
        <v>0</v>
      </c>
      <c r="M1525" s="96">
        <v>0</v>
      </c>
      <c r="N1525" s="96" t="s">
        <v>65</v>
      </c>
      <c r="O1525" s="96">
        <v>0</v>
      </c>
      <c r="P1525" s="96" t="s">
        <v>68</v>
      </c>
      <c r="Q1525" s="96" t="s">
        <v>68</v>
      </c>
    </row>
    <row r="1526" spans="2:17" ht="15" thickBot="1" x14ac:dyDescent="0.35">
      <c r="B1526" s="92" t="s">
        <v>1028</v>
      </c>
      <c r="C1526" s="93" t="s">
        <v>846</v>
      </c>
      <c r="D1526" s="94" t="s">
        <v>64</v>
      </c>
      <c r="E1526" s="94" t="s">
        <v>65</v>
      </c>
      <c r="F1526" s="95">
        <v>2204746721503</v>
      </c>
      <c r="G1526" s="94" t="s">
        <v>64</v>
      </c>
      <c r="H1526" s="94" t="s">
        <v>64</v>
      </c>
      <c r="I1526" s="94" t="s">
        <v>66</v>
      </c>
      <c r="J1526" s="94" t="s">
        <v>66</v>
      </c>
      <c r="K1526" s="96">
        <v>0</v>
      </c>
      <c r="L1526" s="96">
        <v>0</v>
      </c>
      <c r="M1526" s="96">
        <v>0</v>
      </c>
      <c r="N1526" s="96" t="s">
        <v>65</v>
      </c>
      <c r="O1526" s="96">
        <v>0</v>
      </c>
      <c r="P1526" s="96" t="s">
        <v>68</v>
      </c>
      <c r="Q1526" s="96" t="s">
        <v>68</v>
      </c>
    </row>
    <row r="1527" spans="2:17" ht="15" thickBot="1" x14ac:dyDescent="0.35">
      <c r="B1527" s="92" t="s">
        <v>2099</v>
      </c>
      <c r="C1527" s="93" t="s">
        <v>662</v>
      </c>
      <c r="D1527" s="94" t="s">
        <v>65</v>
      </c>
      <c r="E1527" s="94" t="s">
        <v>64</v>
      </c>
      <c r="F1527" s="95">
        <v>2448009360101</v>
      </c>
      <c r="G1527" s="94" t="s">
        <v>64</v>
      </c>
      <c r="H1527" s="94" t="s">
        <v>64</v>
      </c>
      <c r="I1527" s="94" t="s">
        <v>66</v>
      </c>
      <c r="J1527" s="94" t="s">
        <v>66</v>
      </c>
      <c r="K1527" s="96">
        <v>0</v>
      </c>
      <c r="L1527" s="96">
        <v>0</v>
      </c>
      <c r="M1527" s="96">
        <v>0</v>
      </c>
      <c r="N1527" s="96" t="s">
        <v>65</v>
      </c>
      <c r="O1527" s="96">
        <v>0</v>
      </c>
      <c r="P1527" s="96" t="s">
        <v>68</v>
      </c>
      <c r="Q1527" s="96" t="s">
        <v>68</v>
      </c>
    </row>
    <row r="1528" spans="2:17" ht="15" thickBot="1" x14ac:dyDescent="0.35">
      <c r="B1528" s="92" t="s">
        <v>1044</v>
      </c>
      <c r="C1528" s="93" t="s">
        <v>230</v>
      </c>
      <c r="D1528" s="94" t="s">
        <v>65</v>
      </c>
      <c r="E1528" s="94" t="s">
        <v>64</v>
      </c>
      <c r="F1528" s="95">
        <v>2433763590101</v>
      </c>
      <c r="G1528" s="94" t="s">
        <v>64</v>
      </c>
      <c r="H1528" s="94" t="s">
        <v>64</v>
      </c>
      <c r="I1528" s="94" t="s">
        <v>66</v>
      </c>
      <c r="J1528" s="94" t="s">
        <v>66</v>
      </c>
      <c r="K1528" s="96">
        <v>0</v>
      </c>
      <c r="L1528" s="96">
        <v>0</v>
      </c>
      <c r="M1528" s="96">
        <v>0</v>
      </c>
      <c r="N1528" s="96" t="s">
        <v>65</v>
      </c>
      <c r="O1528" s="96">
        <v>0</v>
      </c>
      <c r="P1528" s="96" t="s">
        <v>68</v>
      </c>
      <c r="Q1528" s="96" t="s">
        <v>68</v>
      </c>
    </row>
    <row r="1529" spans="2:17" ht="15" thickBot="1" x14ac:dyDescent="0.35">
      <c r="B1529" s="92" t="s">
        <v>970</v>
      </c>
      <c r="C1529" s="93" t="s">
        <v>271</v>
      </c>
      <c r="D1529" s="94" t="s">
        <v>65</v>
      </c>
      <c r="E1529" s="94" t="s">
        <v>64</v>
      </c>
      <c r="F1529" s="95">
        <v>2449107310101</v>
      </c>
      <c r="G1529" s="94" t="s">
        <v>64</v>
      </c>
      <c r="H1529" s="94" t="s">
        <v>64</v>
      </c>
      <c r="I1529" s="94" t="s">
        <v>66</v>
      </c>
      <c r="J1529" s="94" t="s">
        <v>66</v>
      </c>
      <c r="K1529" s="96" t="s">
        <v>65</v>
      </c>
      <c r="L1529" s="96">
        <v>0</v>
      </c>
      <c r="M1529" s="96">
        <v>0</v>
      </c>
      <c r="N1529" s="96">
        <v>0</v>
      </c>
      <c r="O1529" s="96">
        <v>0</v>
      </c>
      <c r="P1529" s="96" t="s">
        <v>68</v>
      </c>
      <c r="Q1529" s="96" t="s">
        <v>68</v>
      </c>
    </row>
    <row r="1530" spans="2:17" ht="15" thickBot="1" x14ac:dyDescent="0.35">
      <c r="B1530" s="92" t="s">
        <v>970</v>
      </c>
      <c r="C1530" s="93" t="s">
        <v>1022</v>
      </c>
      <c r="D1530" s="94" t="s">
        <v>65</v>
      </c>
      <c r="E1530" s="94" t="s">
        <v>64</v>
      </c>
      <c r="F1530" s="95">
        <v>1584628900101</v>
      </c>
      <c r="G1530" s="94" t="s">
        <v>64</v>
      </c>
      <c r="H1530" s="94" t="s">
        <v>64</v>
      </c>
      <c r="I1530" s="94" t="s">
        <v>66</v>
      </c>
      <c r="J1530" s="94" t="s">
        <v>66</v>
      </c>
      <c r="K1530" s="96">
        <v>0</v>
      </c>
      <c r="L1530" s="96">
        <v>0</v>
      </c>
      <c r="M1530" s="96">
        <v>0</v>
      </c>
      <c r="N1530" s="96" t="s">
        <v>65</v>
      </c>
      <c r="O1530" s="96">
        <v>0</v>
      </c>
      <c r="P1530" s="96" t="s">
        <v>68</v>
      </c>
      <c r="Q1530" s="96" t="s">
        <v>68</v>
      </c>
    </row>
    <row r="1531" spans="2:17" ht="15" thickBot="1" x14ac:dyDescent="0.35">
      <c r="B1531" s="92" t="s">
        <v>758</v>
      </c>
      <c r="C1531" s="93" t="s">
        <v>1325</v>
      </c>
      <c r="D1531" s="94" t="s">
        <v>65</v>
      </c>
      <c r="E1531" s="94" t="s">
        <v>64</v>
      </c>
      <c r="F1531" s="95">
        <v>1940589720101</v>
      </c>
      <c r="G1531" s="94" t="s">
        <v>64</v>
      </c>
      <c r="H1531" s="94" t="s">
        <v>64</v>
      </c>
      <c r="I1531" s="94" t="s">
        <v>66</v>
      </c>
      <c r="J1531" s="94" t="s">
        <v>66</v>
      </c>
      <c r="K1531" s="96">
        <v>0</v>
      </c>
      <c r="L1531" s="96">
        <v>0</v>
      </c>
      <c r="M1531" s="96">
        <v>0</v>
      </c>
      <c r="N1531" s="96" t="s">
        <v>65</v>
      </c>
      <c r="O1531" s="96">
        <v>0</v>
      </c>
      <c r="P1531" s="96" t="s">
        <v>68</v>
      </c>
      <c r="Q1531" s="96" t="s">
        <v>68</v>
      </c>
    </row>
    <row r="1532" spans="2:17" ht="15" thickBot="1" x14ac:dyDescent="0.35">
      <c r="B1532" s="92" t="s">
        <v>944</v>
      </c>
      <c r="C1532" s="93" t="s">
        <v>3873</v>
      </c>
      <c r="D1532" s="94" t="s">
        <v>65</v>
      </c>
      <c r="E1532" s="94" t="s">
        <v>64</v>
      </c>
      <c r="F1532" s="95">
        <v>2606151370101</v>
      </c>
      <c r="G1532" s="94" t="s">
        <v>64</v>
      </c>
      <c r="H1532" s="94" t="s">
        <v>64</v>
      </c>
      <c r="I1532" s="94" t="s">
        <v>66</v>
      </c>
      <c r="J1532" s="94" t="s">
        <v>66</v>
      </c>
      <c r="K1532" s="96">
        <v>0</v>
      </c>
      <c r="L1532" s="96">
        <v>0</v>
      </c>
      <c r="M1532" s="96">
        <v>0</v>
      </c>
      <c r="N1532" s="96" t="s">
        <v>65</v>
      </c>
      <c r="O1532" s="96">
        <v>0</v>
      </c>
      <c r="P1532" s="96" t="s">
        <v>68</v>
      </c>
      <c r="Q1532" s="96" t="s">
        <v>68</v>
      </c>
    </row>
    <row r="1533" spans="2:17" ht="15" thickBot="1" x14ac:dyDescent="0.35">
      <c r="B1533" s="92" t="s">
        <v>711</v>
      </c>
      <c r="C1533" s="93" t="s">
        <v>271</v>
      </c>
      <c r="D1533" s="94" t="s">
        <v>64</v>
      </c>
      <c r="E1533" s="94" t="s">
        <v>65</v>
      </c>
      <c r="F1533" s="95">
        <v>1682254331601</v>
      </c>
      <c r="G1533" s="94" t="s">
        <v>64</v>
      </c>
      <c r="H1533" s="94" t="s">
        <v>64</v>
      </c>
      <c r="I1533" s="94" t="s">
        <v>66</v>
      </c>
      <c r="J1533" s="94" t="s">
        <v>66</v>
      </c>
      <c r="K1533" s="96" t="s">
        <v>65</v>
      </c>
      <c r="L1533" s="96">
        <v>0</v>
      </c>
      <c r="M1533" s="96">
        <v>0</v>
      </c>
      <c r="N1533" s="96">
        <v>0</v>
      </c>
      <c r="O1533" s="96">
        <v>0</v>
      </c>
      <c r="P1533" s="96" t="s">
        <v>68</v>
      </c>
      <c r="Q1533" s="96" t="s">
        <v>68</v>
      </c>
    </row>
    <row r="1534" spans="2:17" ht="15" thickBot="1" x14ac:dyDescent="0.35">
      <c r="B1534" s="92" t="s">
        <v>3874</v>
      </c>
      <c r="C1534" s="93" t="s">
        <v>1077</v>
      </c>
      <c r="D1534" s="94" t="s">
        <v>65</v>
      </c>
      <c r="E1534" s="94" t="s">
        <v>64</v>
      </c>
      <c r="F1534" s="95">
        <v>2448009870101</v>
      </c>
      <c r="G1534" s="94" t="s">
        <v>64</v>
      </c>
      <c r="H1534" s="94" t="s">
        <v>64</v>
      </c>
      <c r="I1534" s="94" t="s">
        <v>66</v>
      </c>
      <c r="J1534" s="94" t="s">
        <v>66</v>
      </c>
      <c r="K1534" s="96" t="s">
        <v>65</v>
      </c>
      <c r="L1534" s="96">
        <v>0</v>
      </c>
      <c r="M1534" s="96">
        <v>0</v>
      </c>
      <c r="N1534" s="96">
        <v>0</v>
      </c>
      <c r="O1534" s="96">
        <v>0</v>
      </c>
      <c r="P1534" s="96" t="s">
        <v>68</v>
      </c>
      <c r="Q1534" s="96" t="s">
        <v>68</v>
      </c>
    </row>
    <row r="1535" spans="2:17" ht="15" thickBot="1" x14ac:dyDescent="0.35">
      <c r="B1535" s="92" t="s">
        <v>2088</v>
      </c>
      <c r="C1535" s="93" t="s">
        <v>3875</v>
      </c>
      <c r="D1535" s="94" t="s">
        <v>65</v>
      </c>
      <c r="E1535" s="94" t="s">
        <v>64</v>
      </c>
      <c r="F1535" s="95">
        <v>2427944750301</v>
      </c>
      <c r="G1535" s="94" t="s">
        <v>64</v>
      </c>
      <c r="H1535" s="94" t="s">
        <v>64</v>
      </c>
      <c r="I1535" s="94" t="s">
        <v>66</v>
      </c>
      <c r="J1535" s="94" t="s">
        <v>66</v>
      </c>
      <c r="K1535" s="96">
        <v>0</v>
      </c>
      <c r="L1535" s="96">
        <v>0</v>
      </c>
      <c r="M1535" s="96">
        <v>0</v>
      </c>
      <c r="N1535" s="96" t="s">
        <v>65</v>
      </c>
      <c r="O1535" s="96">
        <v>0</v>
      </c>
      <c r="P1535" s="96" t="s">
        <v>68</v>
      </c>
      <c r="Q1535" s="96" t="s">
        <v>68</v>
      </c>
    </row>
    <row r="1536" spans="2:17" ht="15" thickBot="1" x14ac:dyDescent="0.35">
      <c r="B1536" s="92" t="s">
        <v>716</v>
      </c>
      <c r="C1536" s="93" t="s">
        <v>674</v>
      </c>
      <c r="D1536" s="94" t="s">
        <v>64</v>
      </c>
      <c r="E1536" s="94" t="s">
        <v>65</v>
      </c>
      <c r="F1536" s="95">
        <v>2447323020601</v>
      </c>
      <c r="G1536" s="94" t="s">
        <v>64</v>
      </c>
      <c r="H1536" s="94" t="s">
        <v>64</v>
      </c>
      <c r="I1536" s="94" t="s">
        <v>66</v>
      </c>
      <c r="J1536" s="94" t="s">
        <v>66</v>
      </c>
      <c r="K1536" s="96">
        <v>0</v>
      </c>
      <c r="L1536" s="96">
        <v>0</v>
      </c>
      <c r="M1536" s="96">
        <v>0</v>
      </c>
      <c r="N1536" s="96" t="s">
        <v>65</v>
      </c>
      <c r="O1536" s="96">
        <v>0</v>
      </c>
      <c r="P1536" s="96" t="s">
        <v>68</v>
      </c>
      <c r="Q1536" s="96" t="s">
        <v>68</v>
      </c>
    </row>
    <row r="1537" spans="2:17" ht="15" thickBot="1" x14ac:dyDescent="0.35">
      <c r="B1537" s="92" t="s">
        <v>1302</v>
      </c>
      <c r="C1537" s="93" t="s">
        <v>680</v>
      </c>
      <c r="D1537" s="94" t="s">
        <v>65</v>
      </c>
      <c r="E1537" s="94" t="s">
        <v>64</v>
      </c>
      <c r="F1537" s="95">
        <v>2468134902214</v>
      </c>
      <c r="G1537" s="94" t="s">
        <v>64</v>
      </c>
      <c r="H1537" s="94" t="s">
        <v>64</v>
      </c>
      <c r="I1537" s="94" t="s">
        <v>66</v>
      </c>
      <c r="J1537" s="94" t="s">
        <v>66</v>
      </c>
      <c r="K1537" s="96">
        <v>0</v>
      </c>
      <c r="L1537" s="96">
        <v>0</v>
      </c>
      <c r="M1537" s="96">
        <v>0</v>
      </c>
      <c r="N1537" s="96" t="s">
        <v>65</v>
      </c>
      <c r="O1537" s="96">
        <v>0</v>
      </c>
      <c r="P1537" s="96" t="s">
        <v>68</v>
      </c>
      <c r="Q1537" s="96" t="s">
        <v>68</v>
      </c>
    </row>
    <row r="1538" spans="2:17" ht="15" thickBot="1" x14ac:dyDescent="0.35">
      <c r="B1538" s="92" t="s">
        <v>3876</v>
      </c>
      <c r="C1538" s="93" t="s">
        <v>3877</v>
      </c>
      <c r="D1538" s="94" t="s">
        <v>64</v>
      </c>
      <c r="E1538" s="94" t="s">
        <v>65</v>
      </c>
      <c r="F1538" s="95">
        <v>1578433511201</v>
      </c>
      <c r="G1538" s="94" t="s">
        <v>64</v>
      </c>
      <c r="H1538" s="94" t="s">
        <v>64</v>
      </c>
      <c r="I1538" s="94" t="s">
        <v>66</v>
      </c>
      <c r="J1538" s="94" t="s">
        <v>66</v>
      </c>
      <c r="K1538" s="96">
        <v>0</v>
      </c>
      <c r="L1538" s="96">
        <v>0</v>
      </c>
      <c r="M1538" s="96">
        <v>0</v>
      </c>
      <c r="N1538" s="96" t="s">
        <v>65</v>
      </c>
      <c r="O1538" s="96">
        <v>0</v>
      </c>
      <c r="P1538" s="96" t="s">
        <v>68</v>
      </c>
      <c r="Q1538" s="96" t="s">
        <v>68</v>
      </c>
    </row>
    <row r="1539" spans="2:17" ht="15" thickBot="1" x14ac:dyDescent="0.35">
      <c r="B1539" s="92" t="s">
        <v>3878</v>
      </c>
      <c r="C1539" s="93" t="s">
        <v>751</v>
      </c>
      <c r="D1539" s="94" t="s">
        <v>65</v>
      </c>
      <c r="E1539" s="94" t="s">
        <v>64</v>
      </c>
      <c r="F1539" s="95">
        <v>2489765911217</v>
      </c>
      <c r="G1539" s="94" t="s">
        <v>64</v>
      </c>
      <c r="H1539" s="94" t="s">
        <v>64</v>
      </c>
      <c r="I1539" s="94" t="s">
        <v>66</v>
      </c>
      <c r="J1539" s="94" t="s">
        <v>66</v>
      </c>
      <c r="K1539" s="96">
        <v>0</v>
      </c>
      <c r="L1539" s="96">
        <v>0</v>
      </c>
      <c r="M1539" s="96">
        <v>0</v>
      </c>
      <c r="N1539" s="96" t="s">
        <v>65</v>
      </c>
      <c r="O1539" s="96">
        <v>0</v>
      </c>
      <c r="P1539" s="96" t="s">
        <v>68</v>
      </c>
      <c r="Q1539" s="96" t="s">
        <v>68</v>
      </c>
    </row>
    <row r="1540" spans="2:17" ht="15" thickBot="1" x14ac:dyDescent="0.35">
      <c r="B1540" s="92" t="s">
        <v>972</v>
      </c>
      <c r="C1540" s="93" t="s">
        <v>3879</v>
      </c>
      <c r="D1540" s="94" t="s">
        <v>65</v>
      </c>
      <c r="E1540" s="94" t="s">
        <v>64</v>
      </c>
      <c r="F1540" s="95">
        <v>2449107580101</v>
      </c>
      <c r="G1540" s="94" t="s">
        <v>64</v>
      </c>
      <c r="H1540" s="94" t="s">
        <v>64</v>
      </c>
      <c r="I1540" s="94" t="s">
        <v>66</v>
      </c>
      <c r="J1540" s="94" t="s">
        <v>66</v>
      </c>
      <c r="K1540" s="96">
        <v>0</v>
      </c>
      <c r="L1540" s="96">
        <v>0</v>
      </c>
      <c r="M1540" s="96">
        <v>0</v>
      </c>
      <c r="N1540" s="96" t="s">
        <v>65</v>
      </c>
      <c r="O1540" s="96">
        <v>0</v>
      </c>
      <c r="P1540" s="96" t="s">
        <v>68</v>
      </c>
      <c r="Q1540" s="96" t="s">
        <v>68</v>
      </c>
    </row>
    <row r="1541" spans="2:17" ht="15" thickBot="1" x14ac:dyDescent="0.35">
      <c r="B1541" s="92" t="s">
        <v>765</v>
      </c>
      <c r="C1541" s="93" t="s">
        <v>273</v>
      </c>
      <c r="D1541" s="94" t="s">
        <v>65</v>
      </c>
      <c r="E1541" s="94" t="s">
        <v>64</v>
      </c>
      <c r="F1541" s="95">
        <v>2451550070101</v>
      </c>
      <c r="G1541" s="94" t="s">
        <v>64</v>
      </c>
      <c r="H1541" s="94" t="s">
        <v>64</v>
      </c>
      <c r="I1541" s="94" t="s">
        <v>66</v>
      </c>
      <c r="J1541" s="94" t="s">
        <v>66</v>
      </c>
      <c r="K1541" s="96">
        <v>0</v>
      </c>
      <c r="L1541" s="96">
        <v>0</v>
      </c>
      <c r="M1541" s="96">
        <v>0</v>
      </c>
      <c r="N1541" s="96" t="s">
        <v>65</v>
      </c>
      <c r="O1541" s="96">
        <v>0</v>
      </c>
      <c r="P1541" s="96" t="s">
        <v>68</v>
      </c>
      <c r="Q1541" s="96" t="s">
        <v>68</v>
      </c>
    </row>
    <row r="1542" spans="2:17" ht="15" thickBot="1" x14ac:dyDescent="0.35">
      <c r="B1542" s="92" t="s">
        <v>646</v>
      </c>
      <c r="C1542" s="93" t="s">
        <v>679</v>
      </c>
      <c r="D1542" s="94" t="s">
        <v>64</v>
      </c>
      <c r="E1542" s="94" t="s">
        <v>65</v>
      </c>
      <c r="F1542" s="95">
        <v>1768014050101</v>
      </c>
      <c r="G1542" s="94" t="s">
        <v>64</v>
      </c>
      <c r="H1542" s="94" t="s">
        <v>64</v>
      </c>
      <c r="I1542" s="94" t="s">
        <v>66</v>
      </c>
      <c r="J1542" s="94" t="s">
        <v>66</v>
      </c>
      <c r="K1542" s="96">
        <v>0</v>
      </c>
      <c r="L1542" s="96">
        <v>0</v>
      </c>
      <c r="M1542" s="96">
        <v>0</v>
      </c>
      <c r="N1542" s="96" t="s">
        <v>65</v>
      </c>
      <c r="O1542" s="96">
        <v>0</v>
      </c>
      <c r="P1542" s="96" t="s">
        <v>68</v>
      </c>
      <c r="Q1542" s="96" t="s">
        <v>68</v>
      </c>
    </row>
    <row r="1543" spans="2:17" ht="15" thickBot="1" x14ac:dyDescent="0.35">
      <c r="B1543" s="92" t="s">
        <v>646</v>
      </c>
      <c r="C1543" s="93" t="s">
        <v>665</v>
      </c>
      <c r="D1543" s="94" t="s">
        <v>64</v>
      </c>
      <c r="E1543" s="94" t="s">
        <v>65</v>
      </c>
      <c r="F1543" s="95">
        <v>1705327710302</v>
      </c>
      <c r="G1543" s="94" t="s">
        <v>64</v>
      </c>
      <c r="H1543" s="94" t="s">
        <v>64</v>
      </c>
      <c r="I1543" s="94" t="s">
        <v>66</v>
      </c>
      <c r="J1543" s="94" t="s">
        <v>66</v>
      </c>
      <c r="K1543" s="96">
        <v>0</v>
      </c>
      <c r="L1543" s="96">
        <v>0</v>
      </c>
      <c r="M1543" s="96">
        <v>0</v>
      </c>
      <c r="N1543" s="96" t="s">
        <v>65</v>
      </c>
      <c r="O1543" s="96">
        <v>0</v>
      </c>
      <c r="P1543" s="96" t="s">
        <v>68</v>
      </c>
      <c r="Q1543" s="96" t="s">
        <v>68</v>
      </c>
    </row>
    <row r="1544" spans="2:17" ht="15" thickBot="1" x14ac:dyDescent="0.35">
      <c r="B1544" s="92" t="s">
        <v>222</v>
      </c>
      <c r="C1544" s="93" t="s">
        <v>2093</v>
      </c>
      <c r="D1544" s="94" t="s">
        <v>64</v>
      </c>
      <c r="E1544" s="94" t="s">
        <v>65</v>
      </c>
      <c r="F1544" s="95">
        <v>2298490592009</v>
      </c>
      <c r="G1544" s="94" t="s">
        <v>64</v>
      </c>
      <c r="H1544" s="94" t="s">
        <v>64</v>
      </c>
      <c r="I1544" s="94" t="s">
        <v>66</v>
      </c>
      <c r="J1544" s="94" t="s">
        <v>66</v>
      </c>
      <c r="K1544" s="96">
        <v>0</v>
      </c>
      <c r="L1544" s="96">
        <v>0</v>
      </c>
      <c r="M1544" s="96">
        <v>0</v>
      </c>
      <c r="N1544" s="96" t="s">
        <v>65</v>
      </c>
      <c r="O1544" s="96">
        <v>0</v>
      </c>
      <c r="P1544" s="96" t="s">
        <v>68</v>
      </c>
      <c r="Q1544" s="96" t="s">
        <v>68</v>
      </c>
    </row>
    <row r="1545" spans="2:17" ht="15" thickBot="1" x14ac:dyDescent="0.35">
      <c r="B1545" s="92" t="s">
        <v>814</v>
      </c>
      <c r="C1545" s="93" t="s">
        <v>699</v>
      </c>
      <c r="D1545" s="94" t="s">
        <v>65</v>
      </c>
      <c r="E1545" s="94" t="s">
        <v>64</v>
      </c>
      <c r="F1545" s="95">
        <v>2545652471703</v>
      </c>
      <c r="G1545" s="94" t="s">
        <v>64</v>
      </c>
      <c r="H1545" s="94" t="s">
        <v>64</v>
      </c>
      <c r="I1545" s="94" t="s">
        <v>66</v>
      </c>
      <c r="J1545" s="94" t="s">
        <v>66</v>
      </c>
      <c r="K1545" s="96">
        <v>0</v>
      </c>
      <c r="L1545" s="96">
        <v>0</v>
      </c>
      <c r="M1545" s="96">
        <v>0</v>
      </c>
      <c r="N1545" s="96" t="s">
        <v>65</v>
      </c>
      <c r="O1545" s="96">
        <v>0</v>
      </c>
      <c r="P1545" s="96" t="s">
        <v>68</v>
      </c>
      <c r="Q1545" s="96" t="s">
        <v>68</v>
      </c>
    </row>
    <row r="1546" spans="2:17" ht="15" thickBot="1" x14ac:dyDescent="0.35">
      <c r="B1546" s="92" t="s">
        <v>3856</v>
      </c>
      <c r="C1546" s="93" t="s">
        <v>230</v>
      </c>
      <c r="D1546" s="94" t="s">
        <v>65</v>
      </c>
      <c r="E1546" s="94" t="s">
        <v>64</v>
      </c>
      <c r="F1546" s="95">
        <v>1754747610901</v>
      </c>
      <c r="G1546" s="94" t="s">
        <v>64</v>
      </c>
      <c r="H1546" s="94" t="s">
        <v>64</v>
      </c>
      <c r="I1546" s="94" t="s">
        <v>66</v>
      </c>
      <c r="J1546" s="94" t="s">
        <v>66</v>
      </c>
      <c r="K1546" s="96">
        <v>0</v>
      </c>
      <c r="L1546" s="96">
        <v>0</v>
      </c>
      <c r="M1546" s="96">
        <v>0</v>
      </c>
      <c r="N1546" s="96" t="s">
        <v>65</v>
      </c>
      <c r="O1546" s="96">
        <v>0</v>
      </c>
      <c r="P1546" s="96" t="s">
        <v>68</v>
      </c>
      <c r="Q1546" s="96" t="s">
        <v>68</v>
      </c>
    </row>
    <row r="1547" spans="2:17" ht="15" thickBot="1" x14ac:dyDescent="0.35">
      <c r="B1547" s="92" t="s">
        <v>243</v>
      </c>
      <c r="C1547" s="93" t="s">
        <v>684</v>
      </c>
      <c r="D1547" s="94" t="s">
        <v>64</v>
      </c>
      <c r="E1547" s="94" t="s">
        <v>65</v>
      </c>
      <c r="F1547" s="95">
        <v>1708518850101</v>
      </c>
      <c r="G1547" s="94" t="s">
        <v>64</v>
      </c>
      <c r="H1547" s="94" t="s">
        <v>64</v>
      </c>
      <c r="I1547" s="94" t="s">
        <v>66</v>
      </c>
      <c r="J1547" s="94" t="s">
        <v>66</v>
      </c>
      <c r="K1547" s="96">
        <v>0</v>
      </c>
      <c r="L1547" s="96">
        <v>0</v>
      </c>
      <c r="M1547" s="96">
        <v>0</v>
      </c>
      <c r="N1547" s="96" t="s">
        <v>65</v>
      </c>
      <c r="O1547" s="96">
        <v>0</v>
      </c>
      <c r="P1547" s="96" t="s">
        <v>68</v>
      </c>
      <c r="Q1547" s="96" t="s">
        <v>68</v>
      </c>
    </row>
    <row r="1548" spans="2:17" ht="15" thickBot="1" x14ac:dyDescent="0.35">
      <c r="B1548" s="92" t="s">
        <v>256</v>
      </c>
      <c r="C1548" s="93" t="s">
        <v>3087</v>
      </c>
      <c r="D1548" s="94" t="s">
        <v>64</v>
      </c>
      <c r="E1548" s="94" t="s">
        <v>65</v>
      </c>
      <c r="F1548" s="95">
        <v>2448009600101</v>
      </c>
      <c r="G1548" s="94" t="s">
        <v>64</v>
      </c>
      <c r="H1548" s="94" t="s">
        <v>64</v>
      </c>
      <c r="I1548" s="94" t="s">
        <v>66</v>
      </c>
      <c r="J1548" s="94" t="s">
        <v>66</v>
      </c>
      <c r="K1548" s="96">
        <v>0</v>
      </c>
      <c r="L1548" s="96">
        <v>0</v>
      </c>
      <c r="M1548" s="96">
        <v>0</v>
      </c>
      <c r="N1548" s="96" t="s">
        <v>65</v>
      </c>
      <c r="O1548" s="96">
        <v>0</v>
      </c>
      <c r="P1548" s="96" t="s">
        <v>68</v>
      </c>
      <c r="Q1548" s="96" t="s">
        <v>68</v>
      </c>
    </row>
    <row r="1549" spans="2:17" ht="15" thickBot="1" x14ac:dyDescent="0.35">
      <c r="B1549" s="92" t="s">
        <v>239</v>
      </c>
      <c r="C1549" s="93" t="s">
        <v>665</v>
      </c>
      <c r="D1549" s="94" t="s">
        <v>64</v>
      </c>
      <c r="E1549" s="94" t="s">
        <v>65</v>
      </c>
      <c r="F1549" s="95">
        <v>1979043000101</v>
      </c>
      <c r="G1549" s="94" t="s">
        <v>64</v>
      </c>
      <c r="H1549" s="94" t="s">
        <v>64</v>
      </c>
      <c r="I1549" s="94" t="s">
        <v>66</v>
      </c>
      <c r="J1549" s="94" t="s">
        <v>66</v>
      </c>
      <c r="K1549" s="96">
        <v>0</v>
      </c>
      <c r="L1549" s="96">
        <v>0</v>
      </c>
      <c r="M1549" s="96">
        <v>0</v>
      </c>
      <c r="N1549" s="96" t="s">
        <v>65</v>
      </c>
      <c r="O1549" s="96">
        <v>0</v>
      </c>
      <c r="P1549" s="96" t="s">
        <v>68</v>
      </c>
      <c r="Q1549" s="96" t="s">
        <v>68</v>
      </c>
    </row>
    <row r="1550" spans="2:17" ht="15" thickBot="1" x14ac:dyDescent="0.35">
      <c r="B1550" s="92" t="s">
        <v>239</v>
      </c>
      <c r="C1550" s="93" t="s">
        <v>2139</v>
      </c>
      <c r="D1550" s="94" t="s">
        <v>64</v>
      </c>
      <c r="E1550" s="94" t="s">
        <v>65</v>
      </c>
      <c r="F1550" s="95">
        <v>2452338650301</v>
      </c>
      <c r="G1550" s="94" t="s">
        <v>64</v>
      </c>
      <c r="H1550" s="94" t="s">
        <v>64</v>
      </c>
      <c r="I1550" s="94" t="s">
        <v>66</v>
      </c>
      <c r="J1550" s="94" t="s">
        <v>66</v>
      </c>
      <c r="K1550" s="96">
        <v>0</v>
      </c>
      <c r="L1550" s="96">
        <v>0</v>
      </c>
      <c r="M1550" s="96">
        <v>0</v>
      </c>
      <c r="N1550" s="96" t="s">
        <v>65</v>
      </c>
      <c r="O1550" s="96">
        <v>0</v>
      </c>
      <c r="P1550" s="96" t="s">
        <v>68</v>
      </c>
      <c r="Q1550" s="96" t="s">
        <v>68</v>
      </c>
    </row>
    <row r="1551" spans="2:17" ht="15" thickBot="1" x14ac:dyDescent="0.35">
      <c r="B1551" s="92" t="s">
        <v>239</v>
      </c>
      <c r="C1551" s="93" t="s">
        <v>3880</v>
      </c>
      <c r="D1551" s="94" t="s">
        <v>64</v>
      </c>
      <c r="E1551" s="94" t="s">
        <v>65</v>
      </c>
      <c r="F1551" s="95">
        <v>2502159930407</v>
      </c>
      <c r="G1551" s="94" t="s">
        <v>64</v>
      </c>
      <c r="H1551" s="94" t="s">
        <v>64</v>
      </c>
      <c r="I1551" s="94" t="s">
        <v>66</v>
      </c>
      <c r="J1551" s="94" t="s">
        <v>66</v>
      </c>
      <c r="K1551" s="96">
        <v>0</v>
      </c>
      <c r="L1551" s="96">
        <v>0</v>
      </c>
      <c r="M1551" s="96">
        <v>0</v>
      </c>
      <c r="N1551" s="96" t="s">
        <v>65</v>
      </c>
      <c r="O1551" s="96">
        <v>0</v>
      </c>
      <c r="P1551" s="96" t="s">
        <v>68</v>
      </c>
      <c r="Q1551" s="96" t="s">
        <v>68</v>
      </c>
    </row>
    <row r="1552" spans="2:17" ht="15" thickBot="1" x14ac:dyDescent="0.35">
      <c r="B1552" s="92" t="s">
        <v>1066</v>
      </c>
      <c r="C1552" s="93" t="s">
        <v>665</v>
      </c>
      <c r="D1552" s="94" t="s">
        <v>64</v>
      </c>
      <c r="E1552" s="94" t="s">
        <v>65</v>
      </c>
      <c r="F1552" s="95">
        <v>2623021360101</v>
      </c>
      <c r="G1552" s="94" t="s">
        <v>64</v>
      </c>
      <c r="H1552" s="94" t="s">
        <v>64</v>
      </c>
      <c r="I1552" s="94" t="s">
        <v>66</v>
      </c>
      <c r="J1552" s="94" t="s">
        <v>66</v>
      </c>
      <c r="K1552" s="96">
        <v>0</v>
      </c>
      <c r="L1552" s="96">
        <v>0</v>
      </c>
      <c r="M1552" s="96">
        <v>0</v>
      </c>
      <c r="N1552" s="96" t="s">
        <v>65</v>
      </c>
      <c r="O1552" s="96">
        <v>0</v>
      </c>
      <c r="P1552" s="96" t="s">
        <v>68</v>
      </c>
      <c r="Q1552" s="96" t="s">
        <v>68</v>
      </c>
    </row>
    <row r="1553" spans="2:17" ht="15" thickBot="1" x14ac:dyDescent="0.35">
      <c r="B1553" s="92" t="s">
        <v>3881</v>
      </c>
      <c r="C1553" s="93" t="s">
        <v>3882</v>
      </c>
      <c r="D1553" s="94" t="s">
        <v>65</v>
      </c>
      <c r="E1553" s="94" t="s">
        <v>64</v>
      </c>
      <c r="F1553" s="95">
        <v>2297943000506</v>
      </c>
      <c r="G1553" s="94" t="s">
        <v>64</v>
      </c>
      <c r="H1553" s="94" t="s">
        <v>64</v>
      </c>
      <c r="I1553" s="94" t="s">
        <v>66</v>
      </c>
      <c r="J1553" s="94" t="s">
        <v>66</v>
      </c>
      <c r="K1553" s="96">
        <v>0</v>
      </c>
      <c r="L1553" s="96">
        <v>0</v>
      </c>
      <c r="M1553" s="96">
        <v>0</v>
      </c>
      <c r="N1553" s="96" t="s">
        <v>65</v>
      </c>
      <c r="O1553" s="96">
        <v>0</v>
      </c>
      <c r="P1553" s="96" t="s">
        <v>68</v>
      </c>
      <c r="Q1553" s="96" t="s">
        <v>68</v>
      </c>
    </row>
    <row r="1554" spans="2:17" ht="15" thickBot="1" x14ac:dyDescent="0.35">
      <c r="B1554" s="92" t="s">
        <v>683</v>
      </c>
      <c r="C1554" s="93" t="s">
        <v>3883</v>
      </c>
      <c r="D1554" s="94" t="s">
        <v>65</v>
      </c>
      <c r="E1554" s="94" t="s">
        <v>64</v>
      </c>
      <c r="F1554" s="95">
        <v>2438557370101</v>
      </c>
      <c r="G1554" s="94" t="s">
        <v>64</v>
      </c>
      <c r="H1554" s="94" t="s">
        <v>64</v>
      </c>
      <c r="I1554" s="94" t="s">
        <v>66</v>
      </c>
      <c r="J1554" s="94" t="s">
        <v>66</v>
      </c>
      <c r="K1554" s="96">
        <v>0</v>
      </c>
      <c r="L1554" s="96">
        <v>0</v>
      </c>
      <c r="M1554" s="96">
        <v>0</v>
      </c>
      <c r="N1554" s="96" t="s">
        <v>65</v>
      </c>
      <c r="O1554" s="96">
        <v>0</v>
      </c>
      <c r="P1554" s="96" t="s">
        <v>68</v>
      </c>
      <c r="Q1554" s="96" t="s">
        <v>68</v>
      </c>
    </row>
    <row r="1555" spans="2:17" ht="15" thickBot="1" x14ac:dyDescent="0.35">
      <c r="B1555" s="92" t="s">
        <v>3884</v>
      </c>
      <c r="C1555" s="93" t="s">
        <v>890</v>
      </c>
      <c r="D1555" s="94" t="s">
        <v>65</v>
      </c>
      <c r="E1555" s="94" t="s">
        <v>64</v>
      </c>
      <c r="F1555" s="95">
        <v>2448014520101</v>
      </c>
      <c r="G1555" s="94" t="s">
        <v>64</v>
      </c>
      <c r="H1555" s="94" t="s">
        <v>64</v>
      </c>
      <c r="I1555" s="94" t="s">
        <v>66</v>
      </c>
      <c r="J1555" s="94" t="s">
        <v>66</v>
      </c>
      <c r="K1555" s="96">
        <v>0</v>
      </c>
      <c r="L1555" s="96">
        <v>0</v>
      </c>
      <c r="M1555" s="96">
        <v>0</v>
      </c>
      <c r="N1555" s="96" t="s">
        <v>65</v>
      </c>
      <c r="O1555" s="96">
        <v>0</v>
      </c>
      <c r="P1555" s="96" t="s">
        <v>68</v>
      </c>
      <c r="Q1555" s="96" t="s">
        <v>68</v>
      </c>
    </row>
    <row r="1556" spans="2:17" ht="15" thickBot="1" x14ac:dyDescent="0.35">
      <c r="B1556" s="92" t="s">
        <v>1037</v>
      </c>
      <c r="C1556" s="93" t="s">
        <v>255</v>
      </c>
      <c r="D1556" s="94" t="s">
        <v>65</v>
      </c>
      <c r="E1556" s="94" t="s">
        <v>64</v>
      </c>
      <c r="F1556" s="95">
        <v>2335866871501</v>
      </c>
      <c r="G1556" s="94" t="s">
        <v>64</v>
      </c>
      <c r="H1556" s="94" t="s">
        <v>64</v>
      </c>
      <c r="I1556" s="94" t="s">
        <v>66</v>
      </c>
      <c r="J1556" s="94" t="s">
        <v>66</v>
      </c>
      <c r="K1556" s="96">
        <v>0</v>
      </c>
      <c r="L1556" s="96">
        <v>0</v>
      </c>
      <c r="M1556" s="96">
        <v>0</v>
      </c>
      <c r="N1556" s="96" t="s">
        <v>65</v>
      </c>
      <c r="O1556" s="96">
        <v>0</v>
      </c>
      <c r="P1556" s="96" t="s">
        <v>68</v>
      </c>
      <c r="Q1556" s="96" t="s">
        <v>68</v>
      </c>
    </row>
    <row r="1557" spans="2:17" ht="15" thickBot="1" x14ac:dyDescent="0.35">
      <c r="B1557" s="92" t="s">
        <v>698</v>
      </c>
      <c r="C1557" s="93" t="s">
        <v>3885</v>
      </c>
      <c r="D1557" s="94" t="s">
        <v>64</v>
      </c>
      <c r="E1557" s="94" t="s">
        <v>65</v>
      </c>
      <c r="F1557" s="95">
        <v>1674553972201</v>
      </c>
      <c r="G1557" s="94" t="s">
        <v>64</v>
      </c>
      <c r="H1557" s="94" t="s">
        <v>64</v>
      </c>
      <c r="I1557" s="94" t="s">
        <v>66</v>
      </c>
      <c r="J1557" s="94" t="s">
        <v>66</v>
      </c>
      <c r="K1557" s="96">
        <v>0</v>
      </c>
      <c r="L1557" s="96">
        <v>0</v>
      </c>
      <c r="M1557" s="96">
        <v>0</v>
      </c>
      <c r="N1557" s="96" t="s">
        <v>65</v>
      </c>
      <c r="O1557" s="96">
        <v>0</v>
      </c>
      <c r="P1557" s="96" t="s">
        <v>68</v>
      </c>
      <c r="Q1557" s="96" t="s">
        <v>68</v>
      </c>
    </row>
    <row r="1558" spans="2:17" ht="15" thickBot="1" x14ac:dyDescent="0.35">
      <c r="B1558" s="92" t="s">
        <v>653</v>
      </c>
      <c r="C1558" s="93" t="s">
        <v>864</v>
      </c>
      <c r="D1558" s="94" t="s">
        <v>65</v>
      </c>
      <c r="E1558" s="94" t="s">
        <v>64</v>
      </c>
      <c r="F1558" s="95">
        <v>2461206730401</v>
      </c>
      <c r="G1558" s="94" t="s">
        <v>64</v>
      </c>
      <c r="H1558" s="94" t="s">
        <v>64</v>
      </c>
      <c r="I1558" s="94" t="s">
        <v>66</v>
      </c>
      <c r="J1558" s="94" t="s">
        <v>66</v>
      </c>
      <c r="K1558" s="96">
        <v>0</v>
      </c>
      <c r="L1558" s="96">
        <v>0</v>
      </c>
      <c r="M1558" s="96">
        <v>0</v>
      </c>
      <c r="N1558" s="96" t="s">
        <v>65</v>
      </c>
      <c r="O1558" s="96">
        <v>0</v>
      </c>
      <c r="P1558" s="96" t="s">
        <v>68</v>
      </c>
      <c r="Q1558" s="96" t="s">
        <v>68</v>
      </c>
    </row>
    <row r="1559" spans="2:17" ht="15" thickBot="1" x14ac:dyDescent="0.35">
      <c r="B1559" s="92" t="s">
        <v>945</v>
      </c>
      <c r="C1559" s="93" t="s">
        <v>864</v>
      </c>
      <c r="D1559" s="94" t="s">
        <v>65</v>
      </c>
      <c r="E1559" s="94" t="s">
        <v>64</v>
      </c>
      <c r="F1559" s="95">
        <v>2603575450101</v>
      </c>
      <c r="G1559" s="94" t="s">
        <v>64</v>
      </c>
      <c r="H1559" s="94" t="s">
        <v>64</v>
      </c>
      <c r="I1559" s="94" t="s">
        <v>66</v>
      </c>
      <c r="J1559" s="94" t="s">
        <v>66</v>
      </c>
      <c r="K1559" s="96">
        <v>0</v>
      </c>
      <c r="L1559" s="96">
        <v>0</v>
      </c>
      <c r="M1559" s="96">
        <v>0</v>
      </c>
      <c r="N1559" s="96" t="s">
        <v>65</v>
      </c>
      <c r="O1559" s="96">
        <v>0</v>
      </c>
      <c r="P1559" s="96" t="s">
        <v>68</v>
      </c>
      <c r="Q1559" s="96" t="s">
        <v>68</v>
      </c>
    </row>
    <row r="1560" spans="2:17" ht="15" thickBot="1" x14ac:dyDescent="0.35">
      <c r="B1560" s="92" t="s">
        <v>3886</v>
      </c>
      <c r="C1560" s="93" t="s">
        <v>3887</v>
      </c>
      <c r="D1560" s="94" t="s">
        <v>65</v>
      </c>
      <c r="E1560" s="94" t="s">
        <v>64</v>
      </c>
      <c r="F1560" s="95">
        <v>2462891550404</v>
      </c>
      <c r="G1560" s="94" t="s">
        <v>64</v>
      </c>
      <c r="H1560" s="94" t="s">
        <v>64</v>
      </c>
      <c r="I1560" s="94" t="s">
        <v>66</v>
      </c>
      <c r="J1560" s="94" t="s">
        <v>66</v>
      </c>
      <c r="K1560" s="96">
        <v>0</v>
      </c>
      <c r="L1560" s="96">
        <v>0</v>
      </c>
      <c r="M1560" s="96">
        <v>0</v>
      </c>
      <c r="N1560" s="96" t="s">
        <v>65</v>
      </c>
      <c r="O1560" s="96">
        <v>0</v>
      </c>
      <c r="P1560" s="96" t="s">
        <v>68</v>
      </c>
      <c r="Q1560" s="96" t="s">
        <v>68</v>
      </c>
    </row>
    <row r="1561" spans="2:17" ht="15" thickBot="1" x14ac:dyDescent="0.35">
      <c r="B1561" s="92" t="s">
        <v>3888</v>
      </c>
      <c r="C1561" s="93" t="s">
        <v>3889</v>
      </c>
      <c r="D1561" s="94" t="s">
        <v>65</v>
      </c>
      <c r="E1561" s="94" t="s">
        <v>64</v>
      </c>
      <c r="F1561" s="95">
        <v>2422198530801</v>
      </c>
      <c r="G1561" s="94" t="s">
        <v>64</v>
      </c>
      <c r="H1561" s="94" t="s">
        <v>64</v>
      </c>
      <c r="I1561" s="94" t="s">
        <v>66</v>
      </c>
      <c r="J1561" s="94" t="s">
        <v>66</v>
      </c>
      <c r="K1561" s="96" t="s">
        <v>65</v>
      </c>
      <c r="L1561" s="96">
        <v>0</v>
      </c>
      <c r="M1561" s="96">
        <v>0</v>
      </c>
      <c r="N1561" s="96">
        <v>0</v>
      </c>
      <c r="O1561" s="96">
        <v>0</v>
      </c>
      <c r="P1561" s="96" t="s">
        <v>68</v>
      </c>
      <c r="Q1561" s="96" t="s">
        <v>68</v>
      </c>
    </row>
    <row r="1562" spans="2:17" ht="15" thickBot="1" x14ac:dyDescent="0.35">
      <c r="B1562" s="92" t="s">
        <v>3890</v>
      </c>
      <c r="C1562" s="93" t="s">
        <v>3891</v>
      </c>
      <c r="D1562" s="94" t="s">
        <v>64</v>
      </c>
      <c r="E1562" s="94" t="s">
        <v>65</v>
      </c>
      <c r="F1562" s="95">
        <v>2184604730808</v>
      </c>
      <c r="G1562" s="94" t="s">
        <v>64</v>
      </c>
      <c r="H1562" s="94" t="s">
        <v>64</v>
      </c>
      <c r="I1562" s="94" t="s">
        <v>66</v>
      </c>
      <c r="J1562" s="94" t="s">
        <v>66</v>
      </c>
      <c r="K1562" s="96" t="s">
        <v>65</v>
      </c>
      <c r="L1562" s="96">
        <v>0</v>
      </c>
      <c r="M1562" s="96">
        <v>0</v>
      </c>
      <c r="N1562" s="96">
        <v>0</v>
      </c>
      <c r="O1562" s="96">
        <v>0</v>
      </c>
      <c r="P1562" s="96" t="s">
        <v>68</v>
      </c>
      <c r="Q1562" s="96" t="s">
        <v>68</v>
      </c>
    </row>
    <row r="1563" spans="2:17" ht="15" thickBot="1" x14ac:dyDescent="0.35">
      <c r="B1563" s="92" t="s">
        <v>1232</v>
      </c>
      <c r="C1563" s="93" t="s">
        <v>1107</v>
      </c>
      <c r="D1563" s="94" t="s">
        <v>64</v>
      </c>
      <c r="E1563" s="94" t="s">
        <v>65</v>
      </c>
      <c r="F1563" s="95">
        <v>1879881451504</v>
      </c>
      <c r="G1563" s="94" t="s">
        <v>64</v>
      </c>
      <c r="H1563" s="94" t="s">
        <v>64</v>
      </c>
      <c r="I1563" s="94" t="s">
        <v>66</v>
      </c>
      <c r="J1563" s="94" t="s">
        <v>66</v>
      </c>
      <c r="K1563" s="96">
        <v>0</v>
      </c>
      <c r="L1563" s="96">
        <v>0</v>
      </c>
      <c r="M1563" s="96">
        <v>0</v>
      </c>
      <c r="N1563" s="96" t="s">
        <v>65</v>
      </c>
      <c r="O1563" s="96">
        <v>0</v>
      </c>
      <c r="P1563" s="96" t="s">
        <v>68</v>
      </c>
      <c r="Q1563" s="96" t="s">
        <v>68</v>
      </c>
    </row>
    <row r="1564" spans="2:17" ht="15" thickBot="1" x14ac:dyDescent="0.35">
      <c r="B1564" s="92" t="s">
        <v>3803</v>
      </c>
      <c r="C1564" s="93" t="s">
        <v>1243</v>
      </c>
      <c r="D1564" s="94" t="s">
        <v>64</v>
      </c>
      <c r="E1564" s="94" t="s">
        <v>65</v>
      </c>
      <c r="F1564" s="95">
        <v>2223032630901</v>
      </c>
      <c r="G1564" s="94" t="s">
        <v>64</v>
      </c>
      <c r="H1564" s="94" t="s">
        <v>64</v>
      </c>
      <c r="I1564" s="94" t="s">
        <v>66</v>
      </c>
      <c r="J1564" s="94" t="s">
        <v>66</v>
      </c>
      <c r="K1564" s="96" t="s">
        <v>65</v>
      </c>
      <c r="L1564" s="96">
        <v>0</v>
      </c>
      <c r="M1564" s="96">
        <v>0</v>
      </c>
      <c r="N1564" s="96">
        <v>0</v>
      </c>
      <c r="O1564" s="96">
        <v>0</v>
      </c>
      <c r="P1564" s="96" t="s">
        <v>68</v>
      </c>
      <c r="Q1564" s="96" t="s">
        <v>68</v>
      </c>
    </row>
    <row r="1565" spans="2:17" ht="15" thickBot="1" x14ac:dyDescent="0.35">
      <c r="B1565" s="92" t="s">
        <v>724</v>
      </c>
      <c r="C1565" s="93" t="s">
        <v>271</v>
      </c>
      <c r="D1565" s="94" t="s">
        <v>65</v>
      </c>
      <c r="E1565" s="94" t="s">
        <v>64</v>
      </c>
      <c r="F1565" s="95">
        <v>1869040880101</v>
      </c>
      <c r="G1565" s="94" t="s">
        <v>64</v>
      </c>
      <c r="H1565" s="94" t="s">
        <v>64</v>
      </c>
      <c r="I1565" s="94" t="s">
        <v>66</v>
      </c>
      <c r="J1565" s="94" t="s">
        <v>66</v>
      </c>
      <c r="K1565" s="96" t="s">
        <v>65</v>
      </c>
      <c r="L1565" s="96">
        <v>0</v>
      </c>
      <c r="M1565" s="96">
        <v>0</v>
      </c>
      <c r="N1565" s="96">
        <v>0</v>
      </c>
      <c r="O1565" s="96">
        <v>0</v>
      </c>
      <c r="P1565" s="96" t="s">
        <v>68</v>
      </c>
      <c r="Q1565" s="96" t="s">
        <v>68</v>
      </c>
    </row>
    <row r="1566" spans="2:17" ht="15" thickBot="1" x14ac:dyDescent="0.35">
      <c r="B1566" s="92" t="s">
        <v>1214</v>
      </c>
      <c r="C1566" s="93" t="s">
        <v>273</v>
      </c>
      <c r="D1566" s="94" t="s">
        <v>65</v>
      </c>
      <c r="E1566" s="94" t="s">
        <v>64</v>
      </c>
      <c r="F1566" s="95">
        <v>1998186570406</v>
      </c>
      <c r="G1566" s="94" t="s">
        <v>64</v>
      </c>
      <c r="H1566" s="94" t="s">
        <v>64</v>
      </c>
      <c r="I1566" s="94" t="s">
        <v>66</v>
      </c>
      <c r="J1566" s="94" t="s">
        <v>66</v>
      </c>
      <c r="K1566" s="96">
        <v>0</v>
      </c>
      <c r="L1566" s="96">
        <v>0</v>
      </c>
      <c r="M1566" s="96">
        <v>0</v>
      </c>
      <c r="N1566" s="96" t="s">
        <v>65</v>
      </c>
      <c r="O1566" s="96">
        <v>0</v>
      </c>
      <c r="P1566" s="96" t="s">
        <v>68</v>
      </c>
      <c r="Q1566" s="96" t="s">
        <v>68</v>
      </c>
    </row>
    <row r="1567" spans="2:17" ht="15" thickBot="1" x14ac:dyDescent="0.35">
      <c r="B1567" s="92" t="s">
        <v>3892</v>
      </c>
      <c r="C1567" s="93" t="s">
        <v>3893</v>
      </c>
      <c r="D1567" s="94" t="s">
        <v>64</v>
      </c>
      <c r="E1567" s="94" t="s">
        <v>65</v>
      </c>
      <c r="F1567" s="95">
        <v>2369932751307</v>
      </c>
      <c r="G1567" s="94" t="s">
        <v>64</v>
      </c>
      <c r="H1567" s="94" t="s">
        <v>64</v>
      </c>
      <c r="I1567" s="94" t="s">
        <v>66</v>
      </c>
      <c r="J1567" s="94" t="s">
        <v>66</v>
      </c>
      <c r="K1567" s="96">
        <v>0</v>
      </c>
      <c r="L1567" s="96">
        <v>0</v>
      </c>
      <c r="M1567" s="96">
        <v>0</v>
      </c>
      <c r="N1567" s="96" t="s">
        <v>65</v>
      </c>
      <c r="O1567" s="96">
        <v>0</v>
      </c>
      <c r="P1567" s="96" t="s">
        <v>68</v>
      </c>
      <c r="Q1567" s="96" t="s">
        <v>68</v>
      </c>
    </row>
    <row r="1568" spans="2:17" ht="15" thickBot="1" x14ac:dyDescent="0.35">
      <c r="B1568" s="92" t="s">
        <v>771</v>
      </c>
      <c r="C1568" s="93" t="s">
        <v>2129</v>
      </c>
      <c r="D1568" s="94" t="s">
        <v>64</v>
      </c>
      <c r="E1568" s="94" t="s">
        <v>65</v>
      </c>
      <c r="F1568" s="95">
        <v>1858105192210</v>
      </c>
      <c r="G1568" s="94" t="s">
        <v>64</v>
      </c>
      <c r="H1568" s="94" t="s">
        <v>64</v>
      </c>
      <c r="I1568" s="94" t="s">
        <v>66</v>
      </c>
      <c r="J1568" s="94" t="s">
        <v>66</v>
      </c>
      <c r="K1568" s="96">
        <v>0</v>
      </c>
      <c r="L1568" s="96">
        <v>0</v>
      </c>
      <c r="M1568" s="96">
        <v>0</v>
      </c>
      <c r="N1568" s="96" t="s">
        <v>65</v>
      </c>
      <c r="O1568" s="96">
        <v>0</v>
      </c>
      <c r="P1568" s="96" t="s">
        <v>68</v>
      </c>
      <c r="Q1568" s="96" t="s">
        <v>68</v>
      </c>
    </row>
    <row r="1569" spans="2:17" ht="15" thickBot="1" x14ac:dyDescent="0.35">
      <c r="B1569" s="92" t="s">
        <v>229</v>
      </c>
      <c r="C1569" s="93" t="s">
        <v>740</v>
      </c>
      <c r="D1569" s="94" t="s">
        <v>64</v>
      </c>
      <c r="E1569" s="94" t="s">
        <v>65</v>
      </c>
      <c r="F1569" s="95">
        <v>2451433430101</v>
      </c>
      <c r="G1569" s="94" t="s">
        <v>64</v>
      </c>
      <c r="H1569" s="94" t="s">
        <v>64</v>
      </c>
      <c r="I1569" s="94" t="s">
        <v>66</v>
      </c>
      <c r="J1569" s="94" t="s">
        <v>66</v>
      </c>
      <c r="K1569" s="96">
        <v>0</v>
      </c>
      <c r="L1569" s="96">
        <v>0</v>
      </c>
      <c r="M1569" s="96">
        <v>0</v>
      </c>
      <c r="N1569" s="96" t="s">
        <v>65</v>
      </c>
      <c r="O1569" s="96">
        <v>0</v>
      </c>
      <c r="P1569" s="96" t="s">
        <v>68</v>
      </c>
      <c r="Q1569" s="96" t="s">
        <v>68</v>
      </c>
    </row>
    <row r="1570" spans="2:17" ht="15" thickBot="1" x14ac:dyDescent="0.35">
      <c r="B1570" s="92" t="s">
        <v>229</v>
      </c>
      <c r="C1570" s="93" t="s">
        <v>3894</v>
      </c>
      <c r="D1570" s="94" t="s">
        <v>64</v>
      </c>
      <c r="E1570" s="94" t="s">
        <v>65</v>
      </c>
      <c r="F1570" s="95">
        <v>1886221360713</v>
      </c>
      <c r="G1570" s="94" t="s">
        <v>64</v>
      </c>
      <c r="H1570" s="94" t="s">
        <v>64</v>
      </c>
      <c r="I1570" s="94" t="s">
        <v>66</v>
      </c>
      <c r="J1570" s="94" t="s">
        <v>66</v>
      </c>
      <c r="K1570" s="96" t="s">
        <v>65</v>
      </c>
      <c r="L1570" s="96">
        <v>0</v>
      </c>
      <c r="M1570" s="96">
        <v>0</v>
      </c>
      <c r="N1570" s="96">
        <v>0</v>
      </c>
      <c r="O1570" s="96">
        <v>0</v>
      </c>
      <c r="P1570" s="96" t="s">
        <v>68</v>
      </c>
      <c r="Q1570" s="96" t="s">
        <v>68</v>
      </c>
    </row>
    <row r="1571" spans="2:17" ht="15" thickBot="1" x14ac:dyDescent="0.35">
      <c r="B1571" s="92" t="s">
        <v>229</v>
      </c>
      <c r="C1571" s="93" t="s">
        <v>686</v>
      </c>
      <c r="D1571" s="94" t="s">
        <v>64</v>
      </c>
      <c r="E1571" s="94" t="s">
        <v>65</v>
      </c>
      <c r="F1571" s="95">
        <v>1990940390301</v>
      </c>
      <c r="G1571" s="94" t="s">
        <v>64</v>
      </c>
      <c r="H1571" s="94" t="s">
        <v>64</v>
      </c>
      <c r="I1571" s="94" t="s">
        <v>66</v>
      </c>
      <c r="J1571" s="94" t="s">
        <v>66</v>
      </c>
      <c r="K1571" s="96">
        <v>0</v>
      </c>
      <c r="L1571" s="96">
        <v>0</v>
      </c>
      <c r="M1571" s="96">
        <v>0</v>
      </c>
      <c r="N1571" s="96" t="s">
        <v>65</v>
      </c>
      <c r="O1571" s="96">
        <v>0</v>
      </c>
      <c r="P1571" s="96" t="s">
        <v>68</v>
      </c>
      <c r="Q1571" s="96" t="s">
        <v>68</v>
      </c>
    </row>
    <row r="1572" spans="2:17" ht="15" thickBot="1" x14ac:dyDescent="0.35">
      <c r="B1572" s="92" t="s">
        <v>820</v>
      </c>
      <c r="C1572" s="93" t="s">
        <v>924</v>
      </c>
      <c r="D1572" s="94" t="s">
        <v>65</v>
      </c>
      <c r="E1572" s="94" t="s">
        <v>64</v>
      </c>
      <c r="F1572" s="95">
        <v>2451459151207</v>
      </c>
      <c r="G1572" s="94" t="s">
        <v>64</v>
      </c>
      <c r="H1572" s="94" t="s">
        <v>64</v>
      </c>
      <c r="I1572" s="94" t="s">
        <v>66</v>
      </c>
      <c r="J1572" s="94" t="s">
        <v>66</v>
      </c>
      <c r="K1572" s="96">
        <v>0</v>
      </c>
      <c r="L1572" s="96">
        <v>0</v>
      </c>
      <c r="M1572" s="96">
        <v>0</v>
      </c>
      <c r="N1572" s="96" t="s">
        <v>65</v>
      </c>
      <c r="O1572" s="96">
        <v>0</v>
      </c>
      <c r="P1572" s="96" t="s">
        <v>68</v>
      </c>
      <c r="Q1572" s="96" t="s">
        <v>68</v>
      </c>
    </row>
    <row r="1573" spans="2:17" ht="15" thickBot="1" x14ac:dyDescent="0.35">
      <c r="B1573" s="92" t="s">
        <v>3895</v>
      </c>
      <c r="C1573" s="93" t="s">
        <v>3896</v>
      </c>
      <c r="D1573" s="94" t="s">
        <v>65</v>
      </c>
      <c r="E1573" s="94" t="s">
        <v>64</v>
      </c>
      <c r="F1573" s="95">
        <v>2449850061416</v>
      </c>
      <c r="G1573" s="94" t="s">
        <v>64</v>
      </c>
      <c r="H1573" s="94" t="s">
        <v>64</v>
      </c>
      <c r="I1573" s="94" t="s">
        <v>66</v>
      </c>
      <c r="J1573" s="94" t="s">
        <v>66</v>
      </c>
      <c r="K1573" s="96">
        <v>0</v>
      </c>
      <c r="L1573" s="96">
        <v>0</v>
      </c>
      <c r="M1573" s="96">
        <v>0</v>
      </c>
      <c r="N1573" s="96" t="s">
        <v>65</v>
      </c>
      <c r="O1573" s="96">
        <v>0</v>
      </c>
      <c r="P1573" s="96" t="s">
        <v>68</v>
      </c>
      <c r="Q1573" s="96" t="s">
        <v>68</v>
      </c>
    </row>
    <row r="1574" spans="2:17" ht="15" thickBot="1" x14ac:dyDescent="0.35">
      <c r="B1574" s="92" t="s">
        <v>651</v>
      </c>
      <c r="C1574" s="93" t="s">
        <v>857</v>
      </c>
      <c r="D1574" s="94" t="s">
        <v>64</v>
      </c>
      <c r="E1574" s="94" t="s">
        <v>65</v>
      </c>
      <c r="F1574" s="95">
        <v>1605652430909</v>
      </c>
      <c r="G1574" s="94" t="s">
        <v>64</v>
      </c>
      <c r="H1574" s="94" t="s">
        <v>64</v>
      </c>
      <c r="I1574" s="94" t="s">
        <v>66</v>
      </c>
      <c r="J1574" s="94" t="s">
        <v>66</v>
      </c>
      <c r="K1574" s="96">
        <v>0</v>
      </c>
      <c r="L1574" s="96">
        <v>0</v>
      </c>
      <c r="M1574" s="96">
        <v>0</v>
      </c>
      <c r="N1574" s="96" t="s">
        <v>65</v>
      </c>
      <c r="O1574" s="96">
        <v>0</v>
      </c>
      <c r="P1574" s="96" t="s">
        <v>68</v>
      </c>
      <c r="Q1574" s="96" t="s">
        <v>68</v>
      </c>
    </row>
    <row r="1575" spans="2:17" ht="15" thickBot="1" x14ac:dyDescent="0.35">
      <c r="B1575" s="92" t="s">
        <v>284</v>
      </c>
      <c r="C1575" s="93" t="s">
        <v>3897</v>
      </c>
      <c r="D1575" s="94" t="s">
        <v>64</v>
      </c>
      <c r="E1575" s="94" t="s">
        <v>65</v>
      </c>
      <c r="F1575" s="95">
        <v>1935291730409</v>
      </c>
      <c r="G1575" s="94" t="s">
        <v>64</v>
      </c>
      <c r="H1575" s="94" t="s">
        <v>64</v>
      </c>
      <c r="I1575" s="94" t="s">
        <v>66</v>
      </c>
      <c r="J1575" s="94" t="s">
        <v>66</v>
      </c>
      <c r="K1575" s="96" t="s">
        <v>65</v>
      </c>
      <c r="L1575" s="96">
        <v>0</v>
      </c>
      <c r="M1575" s="96">
        <v>0</v>
      </c>
      <c r="N1575" s="96">
        <v>0</v>
      </c>
      <c r="O1575" s="96">
        <v>0</v>
      </c>
      <c r="P1575" s="96" t="s">
        <v>68</v>
      </c>
      <c r="Q1575" s="96" t="s">
        <v>68</v>
      </c>
    </row>
    <row r="1576" spans="2:17" ht="15" thickBot="1" x14ac:dyDescent="0.35">
      <c r="B1576" s="92" t="s">
        <v>237</v>
      </c>
      <c r="C1576" s="93" t="s">
        <v>287</v>
      </c>
      <c r="D1576" s="94" t="s">
        <v>64</v>
      </c>
      <c r="E1576" s="94" t="s">
        <v>65</v>
      </c>
      <c r="F1576" s="95">
        <v>1618810170409</v>
      </c>
      <c r="G1576" s="94" t="s">
        <v>64</v>
      </c>
      <c r="H1576" s="94" t="s">
        <v>64</v>
      </c>
      <c r="I1576" s="94" t="s">
        <v>66</v>
      </c>
      <c r="J1576" s="94" t="s">
        <v>66</v>
      </c>
      <c r="K1576" s="96" t="s">
        <v>65</v>
      </c>
      <c r="L1576" s="96">
        <v>0</v>
      </c>
      <c r="M1576" s="96">
        <v>0</v>
      </c>
      <c r="N1576" s="96">
        <v>0</v>
      </c>
      <c r="O1576" s="96">
        <v>0</v>
      </c>
      <c r="P1576" s="96" t="s">
        <v>68</v>
      </c>
      <c r="Q1576" s="96" t="s">
        <v>68</v>
      </c>
    </row>
    <row r="1577" spans="2:17" ht="15" thickBot="1" x14ac:dyDescent="0.35">
      <c r="B1577" s="92" t="s">
        <v>3898</v>
      </c>
      <c r="C1577" s="93" t="s">
        <v>946</v>
      </c>
      <c r="D1577" s="94" t="s">
        <v>65</v>
      </c>
      <c r="E1577" s="94" t="s">
        <v>64</v>
      </c>
      <c r="F1577" s="95">
        <v>2448004050101</v>
      </c>
      <c r="G1577" s="94" t="s">
        <v>64</v>
      </c>
      <c r="H1577" s="94" t="s">
        <v>64</v>
      </c>
      <c r="I1577" s="94" t="s">
        <v>66</v>
      </c>
      <c r="J1577" s="94" t="s">
        <v>66</v>
      </c>
      <c r="K1577" s="96">
        <v>0</v>
      </c>
      <c r="L1577" s="96">
        <v>0</v>
      </c>
      <c r="M1577" s="96">
        <v>0</v>
      </c>
      <c r="N1577" s="96" t="s">
        <v>65</v>
      </c>
      <c r="O1577" s="96">
        <v>0</v>
      </c>
      <c r="P1577" s="96" t="s">
        <v>68</v>
      </c>
      <c r="Q1577" s="96" t="s">
        <v>68</v>
      </c>
    </row>
    <row r="1578" spans="2:17" ht="15" thickBot="1" x14ac:dyDescent="0.35">
      <c r="B1578" s="92" t="s">
        <v>1288</v>
      </c>
      <c r="C1578" s="93" t="s">
        <v>3899</v>
      </c>
      <c r="D1578" s="94" t="s">
        <v>65</v>
      </c>
      <c r="E1578" s="94" t="s">
        <v>64</v>
      </c>
      <c r="F1578" s="95">
        <v>2436154500404</v>
      </c>
      <c r="G1578" s="94" t="s">
        <v>64</v>
      </c>
      <c r="H1578" s="94" t="s">
        <v>64</v>
      </c>
      <c r="I1578" s="94" t="s">
        <v>66</v>
      </c>
      <c r="J1578" s="94" t="s">
        <v>66</v>
      </c>
      <c r="K1578" s="96" t="s">
        <v>65</v>
      </c>
      <c r="L1578" s="96">
        <v>0</v>
      </c>
      <c r="M1578" s="96">
        <v>0</v>
      </c>
      <c r="N1578" s="96">
        <v>0</v>
      </c>
      <c r="O1578" s="96">
        <v>0</v>
      </c>
      <c r="P1578" s="96" t="s">
        <v>68</v>
      </c>
      <c r="Q1578" s="96" t="s">
        <v>68</v>
      </c>
    </row>
    <row r="1579" spans="2:17" ht="15" thickBot="1" x14ac:dyDescent="0.35">
      <c r="B1579" s="92" t="s">
        <v>1323</v>
      </c>
      <c r="C1579" s="93" t="s">
        <v>3897</v>
      </c>
      <c r="D1579" s="94" t="s">
        <v>65</v>
      </c>
      <c r="E1579" s="94" t="s">
        <v>64</v>
      </c>
      <c r="F1579" s="95">
        <v>1935491580409</v>
      </c>
      <c r="G1579" s="94" t="s">
        <v>64</v>
      </c>
      <c r="H1579" s="94" t="s">
        <v>64</v>
      </c>
      <c r="I1579" s="94" t="s">
        <v>66</v>
      </c>
      <c r="J1579" s="94" t="s">
        <v>66</v>
      </c>
      <c r="K1579" s="96" t="s">
        <v>65</v>
      </c>
      <c r="L1579" s="96">
        <v>0</v>
      </c>
      <c r="M1579" s="96">
        <v>0</v>
      </c>
      <c r="N1579" s="96">
        <v>0</v>
      </c>
      <c r="O1579" s="96">
        <v>0</v>
      </c>
      <c r="P1579" s="96" t="s">
        <v>68</v>
      </c>
      <c r="Q1579" s="96" t="s">
        <v>68</v>
      </c>
    </row>
    <row r="1580" spans="2:17" ht="15" thickBot="1" x14ac:dyDescent="0.35">
      <c r="B1580" s="92" t="s">
        <v>1068</v>
      </c>
      <c r="C1580" s="93" t="s">
        <v>697</v>
      </c>
      <c r="D1580" s="94" t="s">
        <v>64</v>
      </c>
      <c r="E1580" s="94" t="s">
        <v>65</v>
      </c>
      <c r="F1580" s="95">
        <v>2448011180101</v>
      </c>
      <c r="G1580" s="94" t="s">
        <v>64</v>
      </c>
      <c r="H1580" s="94" t="s">
        <v>64</v>
      </c>
      <c r="I1580" s="94" t="s">
        <v>66</v>
      </c>
      <c r="J1580" s="94" t="s">
        <v>66</v>
      </c>
      <c r="K1580" s="96">
        <v>0</v>
      </c>
      <c r="L1580" s="96">
        <v>0</v>
      </c>
      <c r="M1580" s="96">
        <v>0</v>
      </c>
      <c r="N1580" s="96" t="s">
        <v>65</v>
      </c>
      <c r="O1580" s="96">
        <v>0</v>
      </c>
      <c r="P1580" s="96" t="s">
        <v>68</v>
      </c>
      <c r="Q1580" s="96" t="s">
        <v>68</v>
      </c>
    </row>
    <row r="1581" spans="2:17" ht="15" thickBot="1" x14ac:dyDescent="0.35">
      <c r="B1581" s="92" t="s">
        <v>3900</v>
      </c>
      <c r="C1581" s="93" t="s">
        <v>3901</v>
      </c>
      <c r="D1581" s="94" t="s">
        <v>65</v>
      </c>
      <c r="E1581" s="94" t="s">
        <v>64</v>
      </c>
      <c r="F1581" s="95">
        <v>1968832610109</v>
      </c>
      <c r="G1581" s="94" t="s">
        <v>64</v>
      </c>
      <c r="H1581" s="94" t="s">
        <v>64</v>
      </c>
      <c r="I1581" s="94" t="s">
        <v>66</v>
      </c>
      <c r="J1581" s="94" t="s">
        <v>66</v>
      </c>
      <c r="K1581" s="96" t="s">
        <v>65</v>
      </c>
      <c r="L1581" s="96">
        <v>0</v>
      </c>
      <c r="M1581" s="96">
        <v>0</v>
      </c>
      <c r="N1581" s="96">
        <v>0</v>
      </c>
      <c r="O1581" s="96">
        <v>0</v>
      </c>
      <c r="P1581" s="96" t="s">
        <v>68</v>
      </c>
      <c r="Q1581" s="96" t="s">
        <v>68</v>
      </c>
    </row>
    <row r="1582" spans="2:17" ht="15" thickBot="1" x14ac:dyDescent="0.35">
      <c r="B1582" s="92" t="s">
        <v>828</v>
      </c>
      <c r="C1582" s="93" t="s">
        <v>3902</v>
      </c>
      <c r="D1582" s="94" t="s">
        <v>65</v>
      </c>
      <c r="E1582" s="94" t="s">
        <v>64</v>
      </c>
      <c r="F1582" s="95">
        <v>2448010450101</v>
      </c>
      <c r="G1582" s="94" t="s">
        <v>64</v>
      </c>
      <c r="H1582" s="94" t="s">
        <v>64</v>
      </c>
      <c r="I1582" s="94" t="s">
        <v>66</v>
      </c>
      <c r="J1582" s="94" t="s">
        <v>66</v>
      </c>
      <c r="K1582" s="96">
        <v>0</v>
      </c>
      <c r="L1582" s="96">
        <v>0</v>
      </c>
      <c r="M1582" s="96">
        <v>0</v>
      </c>
      <c r="N1582" s="96" t="s">
        <v>65</v>
      </c>
      <c r="O1582" s="96">
        <v>0</v>
      </c>
      <c r="P1582" s="96" t="s">
        <v>68</v>
      </c>
      <c r="Q1582" s="96" t="s">
        <v>68</v>
      </c>
    </row>
    <row r="1583" spans="2:17" ht="15" thickBot="1" x14ac:dyDescent="0.35">
      <c r="B1583" s="92" t="s">
        <v>3903</v>
      </c>
      <c r="C1583" s="93" t="s">
        <v>665</v>
      </c>
      <c r="D1583" s="94" t="s">
        <v>65</v>
      </c>
      <c r="E1583" s="94" t="s">
        <v>64</v>
      </c>
      <c r="F1583" s="95">
        <v>2682662630718</v>
      </c>
      <c r="G1583" s="94" t="s">
        <v>64</v>
      </c>
      <c r="H1583" s="94" t="s">
        <v>64</v>
      </c>
      <c r="I1583" s="94" t="s">
        <v>66</v>
      </c>
      <c r="J1583" s="94" t="s">
        <v>66</v>
      </c>
      <c r="K1583" s="96">
        <v>0</v>
      </c>
      <c r="L1583" s="96">
        <v>0</v>
      </c>
      <c r="M1583" s="96">
        <v>0</v>
      </c>
      <c r="N1583" s="96" t="s">
        <v>65</v>
      </c>
      <c r="O1583" s="96">
        <v>0</v>
      </c>
      <c r="P1583" s="96" t="s">
        <v>68</v>
      </c>
      <c r="Q1583" s="96" t="s">
        <v>68</v>
      </c>
    </row>
    <row r="1584" spans="2:17" ht="15" thickBot="1" x14ac:dyDescent="0.35">
      <c r="B1584" s="92" t="s">
        <v>1104</v>
      </c>
      <c r="C1584" s="93" t="s">
        <v>857</v>
      </c>
      <c r="D1584" s="94" t="s">
        <v>64</v>
      </c>
      <c r="E1584" s="94" t="s">
        <v>65</v>
      </c>
      <c r="F1584" s="95">
        <v>2452338300411</v>
      </c>
      <c r="G1584" s="94" t="s">
        <v>64</v>
      </c>
      <c r="H1584" s="94" t="s">
        <v>64</v>
      </c>
      <c r="I1584" s="94" t="s">
        <v>66</v>
      </c>
      <c r="J1584" s="94" t="s">
        <v>66</v>
      </c>
      <c r="K1584" s="96">
        <v>0</v>
      </c>
      <c r="L1584" s="96">
        <v>0</v>
      </c>
      <c r="M1584" s="96">
        <v>0</v>
      </c>
      <c r="N1584" s="96" t="s">
        <v>65</v>
      </c>
      <c r="O1584" s="96">
        <v>0</v>
      </c>
      <c r="P1584" s="96" t="s">
        <v>68</v>
      </c>
      <c r="Q1584" s="96" t="s">
        <v>68</v>
      </c>
    </row>
    <row r="1585" spans="2:17" ht="15" thickBot="1" x14ac:dyDescent="0.35">
      <c r="B1585" s="92" t="s">
        <v>282</v>
      </c>
      <c r="C1585" s="93" t="s">
        <v>230</v>
      </c>
      <c r="D1585" s="94" t="s">
        <v>64</v>
      </c>
      <c r="E1585" s="94" t="s">
        <v>65</v>
      </c>
      <c r="F1585" s="95">
        <v>2658902171308</v>
      </c>
      <c r="G1585" s="94" t="s">
        <v>64</v>
      </c>
      <c r="H1585" s="94" t="s">
        <v>64</v>
      </c>
      <c r="I1585" s="94" t="s">
        <v>66</v>
      </c>
      <c r="J1585" s="94" t="s">
        <v>66</v>
      </c>
      <c r="K1585" s="96">
        <v>0</v>
      </c>
      <c r="L1585" s="96">
        <v>0</v>
      </c>
      <c r="M1585" s="96">
        <v>0</v>
      </c>
      <c r="N1585" s="96" t="s">
        <v>65</v>
      </c>
      <c r="O1585" s="96">
        <v>0</v>
      </c>
      <c r="P1585" s="96" t="s">
        <v>68</v>
      </c>
      <c r="Q1585" s="96" t="s">
        <v>68</v>
      </c>
    </row>
    <row r="1586" spans="2:17" ht="15" thickBot="1" x14ac:dyDescent="0.35">
      <c r="B1586" s="92" t="s">
        <v>282</v>
      </c>
      <c r="C1586" s="93" t="s">
        <v>3904</v>
      </c>
      <c r="D1586" s="94" t="s">
        <v>64</v>
      </c>
      <c r="E1586" s="94" t="s">
        <v>65</v>
      </c>
      <c r="F1586" s="95">
        <v>2206717291503</v>
      </c>
      <c r="G1586" s="94" t="s">
        <v>64</v>
      </c>
      <c r="H1586" s="94" t="s">
        <v>64</v>
      </c>
      <c r="I1586" s="94" t="s">
        <v>66</v>
      </c>
      <c r="J1586" s="94" t="s">
        <v>66</v>
      </c>
      <c r="K1586" s="96" t="s">
        <v>65</v>
      </c>
      <c r="L1586" s="96">
        <v>0</v>
      </c>
      <c r="M1586" s="96">
        <v>0</v>
      </c>
      <c r="N1586" s="96">
        <v>0</v>
      </c>
      <c r="O1586" s="96">
        <v>0</v>
      </c>
      <c r="P1586" s="96" t="s">
        <v>68</v>
      </c>
      <c r="Q1586" s="96" t="s">
        <v>68</v>
      </c>
    </row>
    <row r="1587" spans="2:17" ht="15" thickBot="1" x14ac:dyDescent="0.35">
      <c r="B1587" s="92" t="s">
        <v>773</v>
      </c>
      <c r="C1587" s="93" t="s">
        <v>864</v>
      </c>
      <c r="D1587" s="94" t="s">
        <v>65</v>
      </c>
      <c r="E1587" s="94" t="s">
        <v>64</v>
      </c>
      <c r="F1587" s="95">
        <v>2305481990101</v>
      </c>
      <c r="G1587" s="94" t="s">
        <v>64</v>
      </c>
      <c r="H1587" s="94" t="s">
        <v>64</v>
      </c>
      <c r="I1587" s="94" t="s">
        <v>66</v>
      </c>
      <c r="J1587" s="94" t="s">
        <v>66</v>
      </c>
      <c r="K1587" s="96">
        <v>0</v>
      </c>
      <c r="L1587" s="96">
        <v>0</v>
      </c>
      <c r="M1587" s="96">
        <v>0</v>
      </c>
      <c r="N1587" s="96" t="s">
        <v>65</v>
      </c>
      <c r="O1587" s="96">
        <v>0</v>
      </c>
      <c r="P1587" s="96" t="s">
        <v>68</v>
      </c>
      <c r="Q1587" s="96" t="s">
        <v>68</v>
      </c>
    </row>
    <row r="1588" spans="2:17" ht="15" thickBot="1" x14ac:dyDescent="0.35">
      <c r="B1588" s="92" t="s">
        <v>2123</v>
      </c>
      <c r="C1588" s="93" t="s">
        <v>907</v>
      </c>
      <c r="D1588" s="94" t="s">
        <v>65</v>
      </c>
      <c r="E1588" s="94" t="s">
        <v>64</v>
      </c>
      <c r="F1588" s="95">
        <v>2450953060914</v>
      </c>
      <c r="G1588" s="94" t="s">
        <v>64</v>
      </c>
      <c r="H1588" s="94" t="s">
        <v>64</v>
      </c>
      <c r="I1588" s="94" t="s">
        <v>66</v>
      </c>
      <c r="J1588" s="94" t="s">
        <v>66</v>
      </c>
      <c r="K1588" s="96" t="s">
        <v>65</v>
      </c>
      <c r="L1588" s="96">
        <v>0</v>
      </c>
      <c r="M1588" s="96">
        <v>0</v>
      </c>
      <c r="N1588" s="96">
        <v>0</v>
      </c>
      <c r="O1588" s="96">
        <v>0</v>
      </c>
      <c r="P1588" s="96" t="s">
        <v>68</v>
      </c>
      <c r="Q1588" s="96" t="s">
        <v>68</v>
      </c>
    </row>
    <row r="1589" spans="2:17" ht="15" thickBot="1" x14ac:dyDescent="0.35">
      <c r="B1589" s="92" t="s">
        <v>3905</v>
      </c>
      <c r="C1589" s="93" t="s">
        <v>3899</v>
      </c>
      <c r="D1589" s="94" t="s">
        <v>65</v>
      </c>
      <c r="E1589" s="94" t="s">
        <v>64</v>
      </c>
      <c r="F1589" s="95">
        <v>1585211960404</v>
      </c>
      <c r="G1589" s="94" t="s">
        <v>64</v>
      </c>
      <c r="H1589" s="94" t="s">
        <v>64</v>
      </c>
      <c r="I1589" s="94" t="s">
        <v>66</v>
      </c>
      <c r="J1589" s="94" t="s">
        <v>66</v>
      </c>
      <c r="K1589" s="96" t="s">
        <v>65</v>
      </c>
      <c r="L1589" s="96">
        <v>0</v>
      </c>
      <c r="M1589" s="96">
        <v>0</v>
      </c>
      <c r="N1589" s="96">
        <v>0</v>
      </c>
      <c r="O1589" s="96">
        <v>0</v>
      </c>
      <c r="P1589" s="96" t="s">
        <v>68</v>
      </c>
      <c r="Q1589" s="96" t="s">
        <v>68</v>
      </c>
    </row>
    <row r="1590" spans="2:17" ht="15" thickBot="1" x14ac:dyDescent="0.35">
      <c r="B1590" s="92" t="s">
        <v>729</v>
      </c>
      <c r="C1590" s="93" t="s">
        <v>686</v>
      </c>
      <c r="D1590" s="94" t="s">
        <v>64</v>
      </c>
      <c r="E1590" s="94" t="s">
        <v>65</v>
      </c>
      <c r="F1590" s="95">
        <v>2226179692004</v>
      </c>
      <c r="G1590" s="94" t="s">
        <v>64</v>
      </c>
      <c r="H1590" s="94" t="s">
        <v>64</v>
      </c>
      <c r="I1590" s="94" t="s">
        <v>66</v>
      </c>
      <c r="J1590" s="94" t="s">
        <v>66</v>
      </c>
      <c r="K1590" s="96">
        <v>0</v>
      </c>
      <c r="L1590" s="96">
        <v>0</v>
      </c>
      <c r="M1590" s="96">
        <v>0</v>
      </c>
      <c r="N1590" s="96" t="s">
        <v>65</v>
      </c>
      <c r="O1590" s="96">
        <v>0</v>
      </c>
      <c r="P1590" s="96" t="s">
        <v>68</v>
      </c>
      <c r="Q1590" s="96" t="s">
        <v>68</v>
      </c>
    </row>
    <row r="1591" spans="2:17" ht="15" thickBot="1" x14ac:dyDescent="0.35">
      <c r="B1591" s="92" t="s">
        <v>3906</v>
      </c>
      <c r="C1591" s="93" t="s">
        <v>1067</v>
      </c>
      <c r="D1591" s="94" t="s">
        <v>65</v>
      </c>
      <c r="E1591" s="94" t="s">
        <v>64</v>
      </c>
      <c r="F1591" s="95">
        <v>1852733861801</v>
      </c>
      <c r="G1591" s="94" t="s">
        <v>64</v>
      </c>
      <c r="H1591" s="94" t="s">
        <v>64</v>
      </c>
      <c r="I1591" s="94" t="s">
        <v>66</v>
      </c>
      <c r="J1591" s="94" t="s">
        <v>66</v>
      </c>
      <c r="K1591" s="96">
        <v>0</v>
      </c>
      <c r="L1591" s="96">
        <v>0</v>
      </c>
      <c r="M1591" s="96">
        <v>0</v>
      </c>
      <c r="N1591" s="96" t="s">
        <v>65</v>
      </c>
      <c r="O1591" s="96">
        <v>0</v>
      </c>
      <c r="P1591" s="96" t="s">
        <v>68</v>
      </c>
      <c r="Q1591" s="96" t="s">
        <v>68</v>
      </c>
    </row>
    <row r="1592" spans="2:17" ht="15" thickBot="1" x14ac:dyDescent="0.35">
      <c r="B1592" s="92" t="s">
        <v>233</v>
      </c>
      <c r="C1592" s="93" t="s">
        <v>3907</v>
      </c>
      <c r="D1592" s="94" t="s">
        <v>64</v>
      </c>
      <c r="E1592" s="94" t="s">
        <v>65</v>
      </c>
      <c r="F1592" s="95">
        <v>2660791480705</v>
      </c>
      <c r="G1592" s="94" t="s">
        <v>64</v>
      </c>
      <c r="H1592" s="94" t="s">
        <v>64</v>
      </c>
      <c r="I1592" s="94" t="s">
        <v>66</v>
      </c>
      <c r="J1592" s="94" t="s">
        <v>66</v>
      </c>
      <c r="K1592" s="96" t="s">
        <v>65</v>
      </c>
      <c r="L1592" s="96">
        <v>0</v>
      </c>
      <c r="M1592" s="96">
        <v>0</v>
      </c>
      <c r="N1592" s="96">
        <v>0</v>
      </c>
      <c r="O1592" s="96">
        <v>0</v>
      </c>
      <c r="P1592" s="96" t="s">
        <v>68</v>
      </c>
      <c r="Q1592" s="96" t="s">
        <v>68</v>
      </c>
    </row>
    <row r="1593" spans="2:17" ht="15" thickBot="1" x14ac:dyDescent="0.35">
      <c r="B1593" s="92" t="s">
        <v>1082</v>
      </c>
      <c r="C1593" s="93" t="s">
        <v>3908</v>
      </c>
      <c r="D1593" s="94" t="s">
        <v>65</v>
      </c>
      <c r="E1593" s="94" t="s">
        <v>64</v>
      </c>
      <c r="F1593" s="95">
        <v>2229130290404</v>
      </c>
      <c r="G1593" s="94" t="s">
        <v>64</v>
      </c>
      <c r="H1593" s="94" t="s">
        <v>64</v>
      </c>
      <c r="I1593" s="94" t="s">
        <v>66</v>
      </c>
      <c r="J1593" s="94" t="s">
        <v>66</v>
      </c>
      <c r="K1593" s="96" t="s">
        <v>65</v>
      </c>
      <c r="L1593" s="96">
        <v>0</v>
      </c>
      <c r="M1593" s="96">
        <v>0</v>
      </c>
      <c r="N1593" s="96">
        <v>0</v>
      </c>
      <c r="O1593" s="96">
        <v>0</v>
      </c>
      <c r="P1593" s="96" t="s">
        <v>68</v>
      </c>
      <c r="Q1593" s="96" t="s">
        <v>68</v>
      </c>
    </row>
    <row r="1594" spans="2:17" ht="15" thickBot="1" x14ac:dyDescent="0.35">
      <c r="B1594" s="92" t="s">
        <v>1082</v>
      </c>
      <c r="C1594" s="93" t="s">
        <v>740</v>
      </c>
      <c r="D1594" s="94" t="s">
        <v>65</v>
      </c>
      <c r="E1594" s="94" t="s">
        <v>64</v>
      </c>
      <c r="F1594" s="95">
        <v>2632640090305</v>
      </c>
      <c r="G1594" s="94" t="s">
        <v>64</v>
      </c>
      <c r="H1594" s="94" t="s">
        <v>64</v>
      </c>
      <c r="I1594" s="94" t="s">
        <v>66</v>
      </c>
      <c r="J1594" s="94" t="s">
        <v>66</v>
      </c>
      <c r="K1594" s="96">
        <v>0</v>
      </c>
      <c r="L1594" s="96">
        <v>0</v>
      </c>
      <c r="M1594" s="96">
        <v>0</v>
      </c>
      <c r="N1594" s="96" t="s">
        <v>65</v>
      </c>
      <c r="O1594" s="96">
        <v>0</v>
      </c>
      <c r="P1594" s="96" t="s">
        <v>68</v>
      </c>
      <c r="Q1594" s="96" t="s">
        <v>68</v>
      </c>
    </row>
    <row r="1595" spans="2:17" ht="15" thickBot="1" x14ac:dyDescent="0.35">
      <c r="B1595" s="92" t="s">
        <v>1082</v>
      </c>
      <c r="C1595" s="93" t="s">
        <v>3909</v>
      </c>
      <c r="D1595" s="94" t="s">
        <v>65</v>
      </c>
      <c r="E1595" s="94" t="s">
        <v>64</v>
      </c>
      <c r="F1595" s="95">
        <v>2453433260407</v>
      </c>
      <c r="G1595" s="94" t="s">
        <v>64</v>
      </c>
      <c r="H1595" s="94" t="s">
        <v>64</v>
      </c>
      <c r="I1595" s="94" t="s">
        <v>66</v>
      </c>
      <c r="J1595" s="94" t="s">
        <v>66</v>
      </c>
      <c r="K1595" s="96" t="s">
        <v>65</v>
      </c>
      <c r="L1595" s="96">
        <v>0</v>
      </c>
      <c r="M1595" s="96">
        <v>0</v>
      </c>
      <c r="N1595" s="96">
        <v>0</v>
      </c>
      <c r="O1595" s="96">
        <v>0</v>
      </c>
      <c r="P1595" s="96" t="s">
        <v>68</v>
      </c>
      <c r="Q1595" s="96" t="s">
        <v>68</v>
      </c>
    </row>
    <row r="1596" spans="2:17" ht="15" thickBot="1" x14ac:dyDescent="0.35">
      <c r="B1596" s="92" t="s">
        <v>703</v>
      </c>
      <c r="C1596" s="93" t="s">
        <v>1022</v>
      </c>
      <c r="D1596" s="94" t="s">
        <v>65</v>
      </c>
      <c r="E1596" s="94" t="s">
        <v>64</v>
      </c>
      <c r="F1596" s="95">
        <v>2195245640406</v>
      </c>
      <c r="G1596" s="94" t="s">
        <v>64</v>
      </c>
      <c r="H1596" s="94" t="s">
        <v>64</v>
      </c>
      <c r="I1596" s="94" t="s">
        <v>66</v>
      </c>
      <c r="J1596" s="94" t="s">
        <v>66</v>
      </c>
      <c r="K1596" s="96">
        <v>0</v>
      </c>
      <c r="L1596" s="96">
        <v>0</v>
      </c>
      <c r="M1596" s="96">
        <v>0</v>
      </c>
      <c r="N1596" s="96" t="s">
        <v>65</v>
      </c>
      <c r="O1596" s="96">
        <v>0</v>
      </c>
      <c r="P1596" s="96" t="s">
        <v>68</v>
      </c>
      <c r="Q1596" s="96" t="s">
        <v>68</v>
      </c>
    </row>
    <row r="1597" spans="2:17" ht="15" thickBot="1" x14ac:dyDescent="0.35">
      <c r="B1597" s="92" t="s">
        <v>703</v>
      </c>
      <c r="C1597" s="93" t="s">
        <v>3910</v>
      </c>
      <c r="D1597" s="94" t="s">
        <v>65</v>
      </c>
      <c r="E1597" s="94" t="s">
        <v>64</v>
      </c>
      <c r="F1597" s="95">
        <v>1629568000404</v>
      </c>
      <c r="G1597" s="94" t="s">
        <v>64</v>
      </c>
      <c r="H1597" s="94" t="s">
        <v>64</v>
      </c>
      <c r="I1597" s="94" t="s">
        <v>66</v>
      </c>
      <c r="J1597" s="94" t="s">
        <v>66</v>
      </c>
      <c r="K1597" s="96" t="s">
        <v>65</v>
      </c>
      <c r="L1597" s="96">
        <v>0</v>
      </c>
      <c r="M1597" s="96">
        <v>0</v>
      </c>
      <c r="N1597" s="96">
        <v>0</v>
      </c>
      <c r="O1597" s="96">
        <v>0</v>
      </c>
      <c r="P1597" s="96" t="s">
        <v>68</v>
      </c>
      <c r="Q1597" s="96" t="s">
        <v>68</v>
      </c>
    </row>
    <row r="1598" spans="2:17" ht="15" thickBot="1" x14ac:dyDescent="0.35">
      <c r="B1598" s="92" t="s">
        <v>1082</v>
      </c>
      <c r="C1598" s="93" t="s">
        <v>813</v>
      </c>
      <c r="D1598" s="94" t="s">
        <v>65</v>
      </c>
      <c r="E1598" s="94" t="s">
        <v>64</v>
      </c>
      <c r="F1598" s="95">
        <v>1888504730410</v>
      </c>
      <c r="G1598" s="94" t="s">
        <v>64</v>
      </c>
      <c r="H1598" s="94" t="s">
        <v>64</v>
      </c>
      <c r="I1598" s="94" t="s">
        <v>66</v>
      </c>
      <c r="J1598" s="94" t="s">
        <v>66</v>
      </c>
      <c r="K1598" s="96">
        <v>0</v>
      </c>
      <c r="L1598" s="96">
        <v>0</v>
      </c>
      <c r="M1598" s="96">
        <v>0</v>
      </c>
      <c r="N1598" s="96" t="s">
        <v>65</v>
      </c>
      <c r="O1598" s="96">
        <v>0</v>
      </c>
      <c r="P1598" s="96" t="s">
        <v>68</v>
      </c>
      <c r="Q1598" s="96" t="s">
        <v>68</v>
      </c>
    </row>
    <row r="1599" spans="2:17" ht="15" thickBot="1" x14ac:dyDescent="0.35">
      <c r="B1599" s="92" t="s">
        <v>231</v>
      </c>
      <c r="C1599" s="93" t="s">
        <v>740</v>
      </c>
      <c r="D1599" s="94" t="s">
        <v>64</v>
      </c>
      <c r="E1599" s="94" t="s">
        <v>65</v>
      </c>
      <c r="F1599" s="95">
        <v>2460514931326</v>
      </c>
      <c r="G1599" s="94" t="s">
        <v>64</v>
      </c>
      <c r="H1599" s="94" t="s">
        <v>64</v>
      </c>
      <c r="I1599" s="94" t="s">
        <v>66</v>
      </c>
      <c r="J1599" s="94" t="s">
        <v>66</v>
      </c>
      <c r="K1599" s="96">
        <v>0</v>
      </c>
      <c r="L1599" s="96">
        <v>0</v>
      </c>
      <c r="M1599" s="96">
        <v>0</v>
      </c>
      <c r="N1599" s="96" t="s">
        <v>65</v>
      </c>
      <c r="O1599" s="96">
        <v>0</v>
      </c>
      <c r="P1599" s="96" t="s">
        <v>68</v>
      </c>
      <c r="Q1599" s="96" t="s">
        <v>68</v>
      </c>
    </row>
    <row r="1600" spans="2:17" ht="15" thickBot="1" x14ac:dyDescent="0.35">
      <c r="B1600" s="92" t="s">
        <v>3911</v>
      </c>
      <c r="C1600" s="93" t="s">
        <v>751</v>
      </c>
      <c r="D1600" s="94" t="s">
        <v>64</v>
      </c>
      <c r="E1600" s="94" t="s">
        <v>65</v>
      </c>
      <c r="F1600" s="95">
        <v>2451458501307</v>
      </c>
      <c r="G1600" s="94" t="s">
        <v>64</v>
      </c>
      <c r="H1600" s="94" t="s">
        <v>64</v>
      </c>
      <c r="I1600" s="94" t="s">
        <v>66</v>
      </c>
      <c r="J1600" s="94" t="s">
        <v>66</v>
      </c>
      <c r="K1600" s="96">
        <v>0</v>
      </c>
      <c r="L1600" s="96">
        <v>0</v>
      </c>
      <c r="M1600" s="96">
        <v>0</v>
      </c>
      <c r="N1600" s="96" t="s">
        <v>65</v>
      </c>
      <c r="O1600" s="96">
        <v>0</v>
      </c>
      <c r="P1600" s="96" t="s">
        <v>68</v>
      </c>
      <c r="Q1600" s="96" t="s">
        <v>68</v>
      </c>
    </row>
    <row r="1601" spans="2:17" ht="15" thickBot="1" x14ac:dyDescent="0.35">
      <c r="B1601" s="92" t="s">
        <v>1317</v>
      </c>
      <c r="C1601" s="93" t="s">
        <v>743</v>
      </c>
      <c r="D1601" s="94" t="s">
        <v>65</v>
      </c>
      <c r="E1601" s="94" t="s">
        <v>64</v>
      </c>
      <c r="F1601" s="95">
        <v>2286230220101</v>
      </c>
      <c r="G1601" s="94" t="s">
        <v>64</v>
      </c>
      <c r="H1601" s="94" t="s">
        <v>64</v>
      </c>
      <c r="I1601" s="94" t="s">
        <v>66</v>
      </c>
      <c r="J1601" s="94" t="s">
        <v>66</v>
      </c>
      <c r="K1601" s="96">
        <v>0</v>
      </c>
      <c r="L1601" s="96">
        <v>0</v>
      </c>
      <c r="M1601" s="96">
        <v>0</v>
      </c>
      <c r="N1601" s="96" t="s">
        <v>65</v>
      </c>
      <c r="O1601" s="96">
        <v>0</v>
      </c>
      <c r="P1601" s="96" t="s">
        <v>68</v>
      </c>
      <c r="Q1601" s="96" t="s">
        <v>68</v>
      </c>
    </row>
    <row r="1602" spans="2:17" ht="15" thickBot="1" x14ac:dyDescent="0.35">
      <c r="B1602" s="92" t="s">
        <v>3912</v>
      </c>
      <c r="C1602" s="93" t="s">
        <v>1130</v>
      </c>
      <c r="D1602" s="94" t="s">
        <v>65</v>
      </c>
      <c r="E1602" s="94" t="s">
        <v>64</v>
      </c>
      <c r="F1602" s="95">
        <v>2245054832001</v>
      </c>
      <c r="G1602" s="94" t="s">
        <v>64</v>
      </c>
      <c r="H1602" s="94" t="s">
        <v>64</v>
      </c>
      <c r="I1602" s="94" t="s">
        <v>66</v>
      </c>
      <c r="J1602" s="94" t="s">
        <v>66</v>
      </c>
      <c r="K1602" s="96">
        <v>0</v>
      </c>
      <c r="L1602" s="96">
        <v>0</v>
      </c>
      <c r="M1602" s="96">
        <v>0</v>
      </c>
      <c r="N1602" s="96" t="s">
        <v>65</v>
      </c>
      <c r="O1602" s="96">
        <v>0</v>
      </c>
      <c r="P1602" s="96" t="s">
        <v>68</v>
      </c>
      <c r="Q1602" s="96" t="s">
        <v>68</v>
      </c>
    </row>
    <row r="1603" spans="2:17" ht="15" thickBot="1" x14ac:dyDescent="0.35">
      <c r="B1603" s="92" t="s">
        <v>3913</v>
      </c>
      <c r="C1603" s="93" t="s">
        <v>3914</v>
      </c>
      <c r="D1603" s="94" t="s">
        <v>65</v>
      </c>
      <c r="E1603" s="94" t="s">
        <v>64</v>
      </c>
      <c r="F1603" s="95">
        <v>2449217840407</v>
      </c>
      <c r="G1603" s="94" t="s">
        <v>64</v>
      </c>
      <c r="H1603" s="94" t="s">
        <v>64</v>
      </c>
      <c r="I1603" s="94" t="s">
        <v>66</v>
      </c>
      <c r="J1603" s="94" t="s">
        <v>66</v>
      </c>
      <c r="K1603" s="96" t="s">
        <v>65</v>
      </c>
      <c r="L1603" s="96">
        <v>0</v>
      </c>
      <c r="M1603" s="96">
        <v>0</v>
      </c>
      <c r="N1603" s="96">
        <v>0</v>
      </c>
      <c r="O1603" s="96">
        <v>0</v>
      </c>
      <c r="P1603" s="96" t="s">
        <v>68</v>
      </c>
      <c r="Q1603" s="96" t="s">
        <v>68</v>
      </c>
    </row>
    <row r="1604" spans="2:17" ht="15" thickBot="1" x14ac:dyDescent="0.35">
      <c r="B1604" s="92" t="s">
        <v>825</v>
      </c>
      <c r="C1604" s="93" t="s">
        <v>3857</v>
      </c>
      <c r="D1604" s="94" t="s">
        <v>65</v>
      </c>
      <c r="E1604" s="94" t="s">
        <v>64</v>
      </c>
      <c r="F1604" s="95">
        <v>1800064600101</v>
      </c>
      <c r="G1604" s="94" t="s">
        <v>64</v>
      </c>
      <c r="H1604" s="94" t="s">
        <v>64</v>
      </c>
      <c r="I1604" s="94" t="s">
        <v>66</v>
      </c>
      <c r="J1604" s="94" t="s">
        <v>66</v>
      </c>
      <c r="K1604" s="96">
        <v>0</v>
      </c>
      <c r="L1604" s="96">
        <v>0</v>
      </c>
      <c r="M1604" s="96">
        <v>0</v>
      </c>
      <c r="N1604" s="96" t="s">
        <v>65</v>
      </c>
      <c r="O1604" s="96">
        <v>0</v>
      </c>
      <c r="P1604" s="96" t="s">
        <v>68</v>
      </c>
      <c r="Q1604" s="96" t="s">
        <v>68</v>
      </c>
    </row>
    <row r="1605" spans="2:17" ht="15" thickBot="1" x14ac:dyDescent="0.35">
      <c r="B1605" s="92" t="s">
        <v>3915</v>
      </c>
      <c r="C1605" s="93" t="s">
        <v>1243</v>
      </c>
      <c r="D1605" s="94" t="s">
        <v>65</v>
      </c>
      <c r="E1605" s="94" t="s">
        <v>64</v>
      </c>
      <c r="F1605" s="95">
        <v>1604218021106</v>
      </c>
      <c r="G1605" s="94" t="s">
        <v>64</v>
      </c>
      <c r="H1605" s="94" t="s">
        <v>64</v>
      </c>
      <c r="I1605" s="94" t="s">
        <v>66</v>
      </c>
      <c r="J1605" s="94" t="s">
        <v>66</v>
      </c>
      <c r="K1605" s="96" t="s">
        <v>65</v>
      </c>
      <c r="L1605" s="96">
        <v>0</v>
      </c>
      <c r="M1605" s="96">
        <v>0</v>
      </c>
      <c r="N1605" s="96">
        <v>0</v>
      </c>
      <c r="O1605" s="96">
        <v>0</v>
      </c>
      <c r="P1605" s="96" t="s">
        <v>68</v>
      </c>
      <c r="Q1605" s="96" t="s">
        <v>68</v>
      </c>
    </row>
    <row r="1606" spans="2:17" ht="15" thickBot="1" x14ac:dyDescent="0.35">
      <c r="B1606" s="92" t="s">
        <v>3916</v>
      </c>
      <c r="C1606" s="93" t="s">
        <v>3917</v>
      </c>
      <c r="D1606" s="94" t="s">
        <v>64</v>
      </c>
      <c r="E1606" s="94" t="s">
        <v>65</v>
      </c>
      <c r="F1606" s="95">
        <v>1598216302214</v>
      </c>
      <c r="G1606" s="94" t="s">
        <v>64</v>
      </c>
      <c r="H1606" s="94" t="s">
        <v>64</v>
      </c>
      <c r="I1606" s="94" t="s">
        <v>66</v>
      </c>
      <c r="J1606" s="94" t="s">
        <v>66</v>
      </c>
      <c r="K1606" s="96">
        <v>0</v>
      </c>
      <c r="L1606" s="96">
        <v>0</v>
      </c>
      <c r="M1606" s="96">
        <v>0</v>
      </c>
      <c r="N1606" s="96" t="s">
        <v>65</v>
      </c>
      <c r="O1606" s="96">
        <v>0</v>
      </c>
      <c r="P1606" s="96" t="s">
        <v>68</v>
      </c>
      <c r="Q1606" s="96" t="s">
        <v>68</v>
      </c>
    </row>
    <row r="1607" spans="2:17" ht="15" thickBot="1" x14ac:dyDescent="0.35">
      <c r="B1607" s="92" t="s">
        <v>3918</v>
      </c>
      <c r="C1607" s="93" t="s">
        <v>3919</v>
      </c>
      <c r="D1607" s="94" t="s">
        <v>65</v>
      </c>
      <c r="E1607" s="94" t="s">
        <v>64</v>
      </c>
      <c r="F1607" s="95">
        <v>2449851891401</v>
      </c>
      <c r="G1607" s="94" t="s">
        <v>64</v>
      </c>
      <c r="H1607" s="94" t="s">
        <v>64</v>
      </c>
      <c r="I1607" s="94" t="s">
        <v>66</v>
      </c>
      <c r="J1607" s="94" t="s">
        <v>66</v>
      </c>
      <c r="K1607" s="96">
        <v>0</v>
      </c>
      <c r="L1607" s="96">
        <v>0</v>
      </c>
      <c r="M1607" s="96">
        <v>0</v>
      </c>
      <c r="N1607" s="96" t="s">
        <v>65</v>
      </c>
      <c r="O1607" s="96">
        <v>0</v>
      </c>
      <c r="P1607" s="96" t="s">
        <v>68</v>
      </c>
      <c r="Q1607" s="96" t="s">
        <v>68</v>
      </c>
    </row>
    <row r="1608" spans="2:17" ht="15" thickBot="1" x14ac:dyDescent="0.35">
      <c r="B1608" s="92" t="s">
        <v>3920</v>
      </c>
      <c r="C1608" s="93" t="s">
        <v>1022</v>
      </c>
      <c r="D1608" s="94" t="s">
        <v>64</v>
      </c>
      <c r="E1608" s="94" t="s">
        <v>65</v>
      </c>
      <c r="F1608" s="95">
        <v>2449851461309</v>
      </c>
      <c r="G1608" s="94" t="s">
        <v>64</v>
      </c>
      <c r="H1608" s="94" t="s">
        <v>64</v>
      </c>
      <c r="I1608" s="94" t="s">
        <v>66</v>
      </c>
      <c r="J1608" s="94" t="s">
        <v>66</v>
      </c>
      <c r="K1608" s="96">
        <v>0</v>
      </c>
      <c r="L1608" s="96">
        <v>0</v>
      </c>
      <c r="M1608" s="96">
        <v>0</v>
      </c>
      <c r="N1608" s="96" t="s">
        <v>65</v>
      </c>
      <c r="O1608" s="96">
        <v>0</v>
      </c>
      <c r="P1608" s="96" t="s">
        <v>68</v>
      </c>
      <c r="Q1608" s="96" t="s">
        <v>68</v>
      </c>
    </row>
    <row r="1609" spans="2:17" ht="15" thickBot="1" x14ac:dyDescent="0.35">
      <c r="B1609" s="92" t="s">
        <v>3921</v>
      </c>
      <c r="C1609" s="93" t="s">
        <v>3922</v>
      </c>
      <c r="D1609" s="94" t="s">
        <v>64</v>
      </c>
      <c r="E1609" s="94" t="s">
        <v>65</v>
      </c>
      <c r="F1609" s="95">
        <v>1859626880409</v>
      </c>
      <c r="G1609" s="94" t="s">
        <v>64</v>
      </c>
      <c r="H1609" s="94" t="s">
        <v>64</v>
      </c>
      <c r="I1609" s="94" t="s">
        <v>66</v>
      </c>
      <c r="J1609" s="94" t="s">
        <v>66</v>
      </c>
      <c r="K1609" s="96" t="s">
        <v>65</v>
      </c>
      <c r="L1609" s="96">
        <v>0</v>
      </c>
      <c r="M1609" s="96">
        <v>0</v>
      </c>
      <c r="N1609" s="96">
        <v>3</v>
      </c>
      <c r="O1609" s="96">
        <v>3</v>
      </c>
      <c r="P1609" s="96" t="s">
        <v>68</v>
      </c>
      <c r="Q1609" s="96" t="s">
        <v>68</v>
      </c>
    </row>
    <row r="1610" spans="2:17" ht="15" thickBot="1" x14ac:dyDescent="0.35">
      <c r="B1610" s="92" t="s">
        <v>270</v>
      </c>
      <c r="C1610" s="93" t="s">
        <v>3923</v>
      </c>
      <c r="D1610" s="94" t="s">
        <v>64</v>
      </c>
      <c r="E1610" s="94" t="s">
        <v>65</v>
      </c>
      <c r="F1610" s="95">
        <v>2206722530718</v>
      </c>
      <c r="G1610" s="94" t="s">
        <v>64</v>
      </c>
      <c r="H1610" s="94" t="s">
        <v>64</v>
      </c>
      <c r="I1610" s="94" t="s">
        <v>66</v>
      </c>
      <c r="J1610" s="94" t="s">
        <v>66</v>
      </c>
      <c r="K1610" s="96" t="s">
        <v>65</v>
      </c>
      <c r="L1610" s="96">
        <v>0</v>
      </c>
      <c r="M1610" s="96">
        <v>0</v>
      </c>
      <c r="N1610" s="96">
        <v>0</v>
      </c>
      <c r="O1610" s="96">
        <v>0</v>
      </c>
      <c r="P1610" s="96" t="s">
        <v>68</v>
      </c>
      <c r="Q1610" s="96" t="s">
        <v>68</v>
      </c>
    </row>
    <row r="1611" spans="2:17" ht="15" thickBot="1" x14ac:dyDescent="0.35">
      <c r="B1611" s="92" t="s">
        <v>3924</v>
      </c>
      <c r="C1611" s="93" t="s">
        <v>3858</v>
      </c>
      <c r="D1611" s="94" t="s">
        <v>64</v>
      </c>
      <c r="E1611" s="94" t="s">
        <v>65</v>
      </c>
      <c r="F1611" s="95">
        <v>2468136011415</v>
      </c>
      <c r="G1611" s="94" t="s">
        <v>64</v>
      </c>
      <c r="H1611" s="94" t="s">
        <v>64</v>
      </c>
      <c r="I1611" s="94" t="s">
        <v>66</v>
      </c>
      <c r="J1611" s="94" t="s">
        <v>66</v>
      </c>
      <c r="K1611" s="96">
        <v>0</v>
      </c>
      <c r="L1611" s="96">
        <v>0</v>
      </c>
      <c r="M1611" s="96">
        <v>0</v>
      </c>
      <c r="N1611" s="96" t="s">
        <v>65</v>
      </c>
      <c r="O1611" s="96">
        <v>0</v>
      </c>
      <c r="P1611" s="96" t="s">
        <v>68</v>
      </c>
      <c r="Q1611" s="96" t="s">
        <v>68</v>
      </c>
    </row>
    <row r="1612" spans="2:17" ht="15" thickBot="1" x14ac:dyDescent="0.35">
      <c r="B1612" s="92" t="s">
        <v>731</v>
      </c>
      <c r="C1612" s="93" t="s">
        <v>737</v>
      </c>
      <c r="D1612" s="94" t="s">
        <v>65</v>
      </c>
      <c r="E1612" s="94" t="s">
        <v>64</v>
      </c>
      <c r="F1612" s="95">
        <v>1653506791901</v>
      </c>
      <c r="G1612" s="94" t="s">
        <v>64</v>
      </c>
      <c r="H1612" s="94" t="s">
        <v>64</v>
      </c>
      <c r="I1612" s="94" t="s">
        <v>66</v>
      </c>
      <c r="J1612" s="94" t="s">
        <v>66</v>
      </c>
      <c r="K1612" s="96">
        <v>0</v>
      </c>
      <c r="L1612" s="96">
        <v>0</v>
      </c>
      <c r="M1612" s="96">
        <v>0</v>
      </c>
      <c r="N1612" s="96" t="s">
        <v>65</v>
      </c>
      <c r="O1612" s="96">
        <v>0</v>
      </c>
      <c r="P1612" s="96" t="s">
        <v>68</v>
      </c>
      <c r="Q1612" s="96" t="s">
        <v>68</v>
      </c>
    </row>
    <row r="1613" spans="2:17" ht="15" thickBot="1" x14ac:dyDescent="0.35">
      <c r="B1613" s="92" t="s">
        <v>1286</v>
      </c>
      <c r="C1613" s="93" t="s">
        <v>3925</v>
      </c>
      <c r="D1613" s="94" t="s">
        <v>65</v>
      </c>
      <c r="E1613" s="94" t="s">
        <v>64</v>
      </c>
      <c r="F1613" s="95">
        <v>2411395540101</v>
      </c>
      <c r="G1613" s="94" t="s">
        <v>64</v>
      </c>
      <c r="H1613" s="94" t="s">
        <v>64</v>
      </c>
      <c r="I1613" s="94" t="s">
        <v>66</v>
      </c>
      <c r="J1613" s="94" t="s">
        <v>66</v>
      </c>
      <c r="K1613" s="96">
        <v>5</v>
      </c>
      <c r="L1613" s="96">
        <v>0</v>
      </c>
      <c r="M1613" s="96">
        <v>0</v>
      </c>
      <c r="N1613" s="96" t="s">
        <v>65</v>
      </c>
      <c r="O1613" s="96">
        <v>5</v>
      </c>
      <c r="P1613" s="96" t="s">
        <v>68</v>
      </c>
      <c r="Q1613" s="96" t="s">
        <v>68</v>
      </c>
    </row>
    <row r="1614" spans="2:17" ht="15" thickBot="1" x14ac:dyDescent="0.35">
      <c r="B1614" s="92" t="s">
        <v>1102</v>
      </c>
      <c r="C1614" s="93" t="s">
        <v>3926</v>
      </c>
      <c r="D1614" s="94" t="s">
        <v>64</v>
      </c>
      <c r="E1614" s="94" t="s">
        <v>65</v>
      </c>
      <c r="F1614" s="95">
        <v>2811726680108</v>
      </c>
      <c r="G1614" s="94" t="s">
        <v>64</v>
      </c>
      <c r="H1614" s="94" t="s">
        <v>64</v>
      </c>
      <c r="I1614" s="94" t="s">
        <v>66</v>
      </c>
      <c r="J1614" s="94" t="s">
        <v>66</v>
      </c>
      <c r="K1614" s="96">
        <v>0</v>
      </c>
      <c r="L1614" s="96">
        <v>0</v>
      </c>
      <c r="M1614" s="96">
        <v>0</v>
      </c>
      <c r="N1614" s="96" t="s">
        <v>65</v>
      </c>
      <c r="O1614" s="96">
        <v>0</v>
      </c>
      <c r="P1614" s="96" t="s">
        <v>68</v>
      </c>
      <c r="Q1614" s="96" t="s">
        <v>68</v>
      </c>
    </row>
    <row r="1615" spans="2:17" ht="15" thickBot="1" x14ac:dyDescent="0.35">
      <c r="B1615" s="92" t="s">
        <v>727</v>
      </c>
      <c r="C1615" s="93" t="s">
        <v>688</v>
      </c>
      <c r="D1615" s="94" t="s">
        <v>65</v>
      </c>
      <c r="E1615" s="94" t="s">
        <v>64</v>
      </c>
      <c r="F1615" s="95">
        <v>2451458340101</v>
      </c>
      <c r="G1615" s="94" t="s">
        <v>64</v>
      </c>
      <c r="H1615" s="94" t="s">
        <v>64</v>
      </c>
      <c r="I1615" s="94" t="s">
        <v>66</v>
      </c>
      <c r="J1615" s="94" t="s">
        <v>66</v>
      </c>
      <c r="K1615" s="96">
        <v>0</v>
      </c>
      <c r="L1615" s="96">
        <v>0</v>
      </c>
      <c r="M1615" s="96">
        <v>0</v>
      </c>
      <c r="N1615" s="96" t="s">
        <v>65</v>
      </c>
      <c r="O1615" s="96">
        <v>0</v>
      </c>
      <c r="P1615" s="96" t="s">
        <v>68</v>
      </c>
      <c r="Q1615" s="96" t="s">
        <v>68</v>
      </c>
    </row>
    <row r="1616" spans="2:17" ht="15" thickBot="1" x14ac:dyDescent="0.35">
      <c r="B1616" s="92" t="s">
        <v>3927</v>
      </c>
      <c r="C1616" s="93" t="s">
        <v>255</v>
      </c>
      <c r="D1616" s="94" t="s">
        <v>65</v>
      </c>
      <c r="E1616" s="94" t="s">
        <v>64</v>
      </c>
      <c r="F1616" s="95">
        <v>2533616640110</v>
      </c>
      <c r="G1616" s="94" t="s">
        <v>64</v>
      </c>
      <c r="H1616" s="94" t="s">
        <v>64</v>
      </c>
      <c r="I1616" s="94" t="s">
        <v>66</v>
      </c>
      <c r="J1616" s="94" t="s">
        <v>66</v>
      </c>
      <c r="K1616" s="96">
        <v>0</v>
      </c>
      <c r="L1616" s="96">
        <v>0</v>
      </c>
      <c r="M1616" s="96">
        <v>0</v>
      </c>
      <c r="N1616" s="96" t="s">
        <v>65</v>
      </c>
      <c r="O1616" s="96">
        <v>0</v>
      </c>
      <c r="P1616" s="96" t="s">
        <v>68</v>
      </c>
      <c r="Q1616" s="96" t="s">
        <v>68</v>
      </c>
    </row>
    <row r="1617" spans="2:17" ht="15" thickBot="1" x14ac:dyDescent="0.35">
      <c r="B1617" s="92" t="s">
        <v>229</v>
      </c>
      <c r="C1617" s="93" t="s">
        <v>3928</v>
      </c>
      <c r="D1617" s="94" t="s">
        <v>64</v>
      </c>
      <c r="E1617" s="94" t="s">
        <v>65</v>
      </c>
      <c r="F1617" s="95">
        <v>2451460750101</v>
      </c>
      <c r="G1617" s="94" t="s">
        <v>64</v>
      </c>
      <c r="H1617" s="94" t="s">
        <v>64</v>
      </c>
      <c r="I1617" s="94" t="s">
        <v>66</v>
      </c>
      <c r="J1617" s="94" t="s">
        <v>66</v>
      </c>
      <c r="K1617" s="96">
        <v>0</v>
      </c>
      <c r="L1617" s="96">
        <v>0</v>
      </c>
      <c r="M1617" s="96">
        <v>0</v>
      </c>
      <c r="N1617" s="96" t="s">
        <v>65</v>
      </c>
      <c r="O1617" s="96">
        <v>0</v>
      </c>
      <c r="P1617" s="96" t="s">
        <v>68</v>
      </c>
      <c r="Q1617" s="96" t="s">
        <v>68</v>
      </c>
    </row>
    <row r="1618" spans="2:17" ht="15" thickBot="1" x14ac:dyDescent="0.35">
      <c r="B1618" s="92" t="s">
        <v>1093</v>
      </c>
      <c r="C1618" s="93" t="s">
        <v>3929</v>
      </c>
      <c r="D1618" s="94" t="s">
        <v>64</v>
      </c>
      <c r="E1618" s="94" t="s">
        <v>65</v>
      </c>
      <c r="F1618" s="95">
        <v>2434976281607</v>
      </c>
      <c r="G1618" s="94" t="s">
        <v>64</v>
      </c>
      <c r="H1618" s="94" t="s">
        <v>64</v>
      </c>
      <c r="I1618" s="94" t="s">
        <v>66</v>
      </c>
      <c r="J1618" s="94" t="s">
        <v>66</v>
      </c>
      <c r="K1618" s="96" t="s">
        <v>65</v>
      </c>
      <c r="L1618" s="96">
        <v>0</v>
      </c>
      <c r="M1618" s="96">
        <v>0</v>
      </c>
      <c r="N1618" s="96">
        <v>0</v>
      </c>
      <c r="O1618" s="96">
        <v>0</v>
      </c>
      <c r="P1618" s="96" t="s">
        <v>68</v>
      </c>
      <c r="Q1618" s="96" t="s">
        <v>68</v>
      </c>
    </row>
    <row r="1619" spans="2:17" ht="15" thickBot="1" x14ac:dyDescent="0.35">
      <c r="B1619" s="92" t="s">
        <v>3930</v>
      </c>
      <c r="C1619" s="93" t="s">
        <v>3931</v>
      </c>
      <c r="D1619" s="94" t="s">
        <v>64</v>
      </c>
      <c r="E1619" s="94" t="s">
        <v>65</v>
      </c>
      <c r="F1619" s="95">
        <v>2421732250407</v>
      </c>
      <c r="G1619" s="94" t="s">
        <v>64</v>
      </c>
      <c r="H1619" s="94" t="s">
        <v>64</v>
      </c>
      <c r="I1619" s="94" t="s">
        <v>66</v>
      </c>
      <c r="J1619" s="94" t="s">
        <v>66</v>
      </c>
      <c r="K1619" s="96" t="s">
        <v>65</v>
      </c>
      <c r="L1619" s="96">
        <v>0</v>
      </c>
      <c r="M1619" s="96">
        <v>0</v>
      </c>
      <c r="N1619" s="96" t="s">
        <v>65</v>
      </c>
      <c r="O1619" s="96">
        <v>0</v>
      </c>
      <c r="P1619" s="96" t="s">
        <v>68</v>
      </c>
      <c r="Q1619" s="96" t="s">
        <v>68</v>
      </c>
    </row>
    <row r="1620" spans="2:17" ht="15" thickBot="1" x14ac:dyDescent="0.35">
      <c r="B1620" s="92" t="s">
        <v>3932</v>
      </c>
      <c r="C1620" s="93" t="s">
        <v>824</v>
      </c>
      <c r="D1620" s="94" t="s">
        <v>65</v>
      </c>
      <c r="E1620" s="94" t="s">
        <v>64</v>
      </c>
      <c r="F1620" s="95">
        <v>1778456780606</v>
      </c>
      <c r="G1620" s="94" t="s">
        <v>64</v>
      </c>
      <c r="H1620" s="94" t="s">
        <v>64</v>
      </c>
      <c r="I1620" s="94" t="s">
        <v>66</v>
      </c>
      <c r="J1620" s="94" t="s">
        <v>66</v>
      </c>
      <c r="K1620" s="96">
        <v>0</v>
      </c>
      <c r="L1620" s="96">
        <v>0</v>
      </c>
      <c r="M1620" s="96">
        <v>0</v>
      </c>
      <c r="N1620" s="96" t="s">
        <v>65</v>
      </c>
      <c r="O1620" s="96">
        <v>0</v>
      </c>
      <c r="P1620" s="96" t="s">
        <v>68</v>
      </c>
      <c r="Q1620" s="96" t="s">
        <v>68</v>
      </c>
    </row>
    <row r="1621" spans="2:17" ht="15" thickBot="1" x14ac:dyDescent="0.35">
      <c r="B1621" s="92" t="s">
        <v>892</v>
      </c>
      <c r="C1621" s="93" t="s">
        <v>686</v>
      </c>
      <c r="D1621" s="94" t="s">
        <v>64</v>
      </c>
      <c r="E1621" s="94" t="s">
        <v>65</v>
      </c>
      <c r="F1621" s="95">
        <v>1829772260409</v>
      </c>
      <c r="G1621" s="94" t="s">
        <v>64</v>
      </c>
      <c r="H1621" s="94" t="s">
        <v>64</v>
      </c>
      <c r="I1621" s="94" t="s">
        <v>66</v>
      </c>
      <c r="J1621" s="94" t="s">
        <v>66</v>
      </c>
      <c r="K1621" s="96">
        <v>0</v>
      </c>
      <c r="L1621" s="96">
        <v>0</v>
      </c>
      <c r="M1621" s="96">
        <v>0</v>
      </c>
      <c r="N1621" s="96" t="s">
        <v>65</v>
      </c>
      <c r="O1621" s="96">
        <v>0</v>
      </c>
      <c r="P1621" s="96" t="s">
        <v>68</v>
      </c>
      <c r="Q1621" s="96" t="s">
        <v>68</v>
      </c>
    </row>
    <row r="1622" spans="2:17" ht="15" thickBot="1" x14ac:dyDescent="0.35">
      <c r="B1622" s="92" t="s">
        <v>847</v>
      </c>
      <c r="C1622" s="93" t="s">
        <v>1311</v>
      </c>
      <c r="D1622" s="94" t="s">
        <v>65</v>
      </c>
      <c r="E1622" s="94" t="s">
        <v>64</v>
      </c>
      <c r="F1622" s="95">
        <v>1918402970101</v>
      </c>
      <c r="G1622" s="94" t="s">
        <v>64</v>
      </c>
      <c r="H1622" s="94" t="s">
        <v>64</v>
      </c>
      <c r="I1622" s="94" t="s">
        <v>66</v>
      </c>
      <c r="J1622" s="94" t="s">
        <v>66</v>
      </c>
      <c r="K1622" s="96">
        <v>0</v>
      </c>
      <c r="L1622" s="96">
        <v>0</v>
      </c>
      <c r="M1622" s="96">
        <v>0</v>
      </c>
      <c r="N1622" s="96" t="s">
        <v>65</v>
      </c>
      <c r="O1622" s="96">
        <v>0</v>
      </c>
      <c r="P1622" s="96" t="s">
        <v>68</v>
      </c>
      <c r="Q1622" s="96" t="s">
        <v>68</v>
      </c>
    </row>
    <row r="1623" spans="2:17" ht="15" thickBot="1" x14ac:dyDescent="0.35">
      <c r="B1623" s="92" t="s">
        <v>3933</v>
      </c>
      <c r="C1623" s="93" t="s">
        <v>695</v>
      </c>
      <c r="D1623" s="94" t="s">
        <v>64</v>
      </c>
      <c r="E1623" s="94" t="s">
        <v>65</v>
      </c>
      <c r="F1623" s="95">
        <v>1941321880410</v>
      </c>
      <c r="G1623" s="94" t="s">
        <v>64</v>
      </c>
      <c r="H1623" s="94" t="s">
        <v>64</v>
      </c>
      <c r="I1623" s="94" t="s">
        <v>66</v>
      </c>
      <c r="J1623" s="94" t="s">
        <v>66</v>
      </c>
      <c r="K1623" s="96">
        <v>0</v>
      </c>
      <c r="L1623" s="96">
        <v>0</v>
      </c>
      <c r="M1623" s="96">
        <v>0</v>
      </c>
      <c r="N1623" s="96" t="s">
        <v>65</v>
      </c>
      <c r="O1623" s="96">
        <v>0</v>
      </c>
      <c r="P1623" s="96" t="s">
        <v>68</v>
      </c>
      <c r="Q1623" s="96" t="s">
        <v>68</v>
      </c>
    </row>
    <row r="1624" spans="2:17" ht="15" thickBot="1" x14ac:dyDescent="0.35">
      <c r="B1624" s="92" t="s">
        <v>739</v>
      </c>
      <c r="C1624" s="93" t="s">
        <v>3934</v>
      </c>
      <c r="D1624" s="94" t="s">
        <v>64</v>
      </c>
      <c r="E1624" s="94" t="s">
        <v>65</v>
      </c>
      <c r="F1624" s="95">
        <v>1926537920409</v>
      </c>
      <c r="G1624" s="94" t="s">
        <v>64</v>
      </c>
      <c r="H1624" s="94" t="s">
        <v>64</v>
      </c>
      <c r="I1624" s="94" t="s">
        <v>66</v>
      </c>
      <c r="J1624" s="94" t="s">
        <v>66</v>
      </c>
      <c r="K1624" s="96" t="s">
        <v>65</v>
      </c>
      <c r="L1624" s="96">
        <v>0</v>
      </c>
      <c r="M1624" s="96">
        <v>0</v>
      </c>
      <c r="N1624" s="96">
        <v>0</v>
      </c>
      <c r="O1624" s="96">
        <v>0</v>
      </c>
      <c r="P1624" s="96" t="s">
        <v>68</v>
      </c>
      <c r="Q1624" s="96" t="s">
        <v>68</v>
      </c>
    </row>
    <row r="1625" spans="2:17" ht="15" thickBot="1" x14ac:dyDescent="0.35">
      <c r="B1625" s="92" t="s">
        <v>282</v>
      </c>
      <c r="C1625" s="93" t="s">
        <v>3935</v>
      </c>
      <c r="D1625" s="94" t="s">
        <v>64</v>
      </c>
      <c r="E1625" s="94" t="s">
        <v>65</v>
      </c>
      <c r="F1625" s="95">
        <v>2382624480404</v>
      </c>
      <c r="G1625" s="94" t="s">
        <v>64</v>
      </c>
      <c r="H1625" s="94" t="s">
        <v>64</v>
      </c>
      <c r="I1625" s="94" t="s">
        <v>66</v>
      </c>
      <c r="J1625" s="94" t="s">
        <v>66</v>
      </c>
      <c r="K1625" s="96" t="s">
        <v>65</v>
      </c>
      <c r="L1625" s="96">
        <v>0</v>
      </c>
      <c r="M1625" s="96">
        <v>0</v>
      </c>
      <c r="N1625" s="96">
        <v>0</v>
      </c>
      <c r="O1625" s="96">
        <v>0</v>
      </c>
      <c r="P1625" s="96" t="s">
        <v>68</v>
      </c>
      <c r="Q1625" s="96" t="s">
        <v>68</v>
      </c>
    </row>
    <row r="1626" spans="2:17" ht="15" thickBot="1" x14ac:dyDescent="0.35">
      <c r="B1626" s="92" t="s">
        <v>1112</v>
      </c>
      <c r="C1626" s="93" t="s">
        <v>3936</v>
      </c>
      <c r="D1626" s="94" t="s">
        <v>65</v>
      </c>
      <c r="E1626" s="94" t="s">
        <v>64</v>
      </c>
      <c r="F1626" s="95">
        <v>2317082111901</v>
      </c>
      <c r="G1626" s="94" t="s">
        <v>64</v>
      </c>
      <c r="H1626" s="94" t="s">
        <v>64</v>
      </c>
      <c r="I1626" s="94" t="s">
        <v>66</v>
      </c>
      <c r="J1626" s="94" t="s">
        <v>66</v>
      </c>
      <c r="K1626" s="96">
        <v>0</v>
      </c>
      <c r="L1626" s="96">
        <v>0</v>
      </c>
      <c r="M1626" s="96">
        <v>0</v>
      </c>
      <c r="N1626" s="96" t="s">
        <v>65</v>
      </c>
      <c r="O1626" s="96">
        <v>0</v>
      </c>
      <c r="P1626" s="96" t="s">
        <v>68</v>
      </c>
      <c r="Q1626" s="96" t="s">
        <v>68</v>
      </c>
    </row>
    <row r="1627" spans="2:17" ht="15" thickBot="1" x14ac:dyDescent="0.35">
      <c r="B1627" s="92" t="s">
        <v>1082</v>
      </c>
      <c r="C1627" s="93" t="s">
        <v>3937</v>
      </c>
      <c r="D1627" s="94" t="s">
        <v>65</v>
      </c>
      <c r="E1627" s="94" t="s">
        <v>64</v>
      </c>
      <c r="F1627" s="95">
        <v>1772376350101</v>
      </c>
      <c r="G1627" s="94" t="s">
        <v>64</v>
      </c>
      <c r="H1627" s="94" t="s">
        <v>64</v>
      </c>
      <c r="I1627" s="94" t="s">
        <v>66</v>
      </c>
      <c r="J1627" s="94" t="s">
        <v>66</v>
      </c>
      <c r="K1627" s="96">
        <v>0</v>
      </c>
      <c r="L1627" s="96">
        <v>0</v>
      </c>
      <c r="M1627" s="96">
        <v>0</v>
      </c>
      <c r="N1627" s="96" t="s">
        <v>65</v>
      </c>
      <c r="O1627" s="96">
        <v>0</v>
      </c>
      <c r="P1627" s="96" t="s">
        <v>68</v>
      </c>
      <c r="Q1627" s="96" t="s">
        <v>68</v>
      </c>
    </row>
    <row r="1628" spans="2:17" ht="15" thickBot="1" x14ac:dyDescent="0.35">
      <c r="B1628" s="92" t="s">
        <v>1082</v>
      </c>
      <c r="C1628" s="93" t="s">
        <v>873</v>
      </c>
      <c r="D1628" s="94" t="s">
        <v>65</v>
      </c>
      <c r="E1628" s="94" t="s">
        <v>64</v>
      </c>
      <c r="F1628" s="95">
        <v>2564497080101</v>
      </c>
      <c r="G1628" s="94" t="s">
        <v>64</v>
      </c>
      <c r="H1628" s="94" t="s">
        <v>64</v>
      </c>
      <c r="I1628" s="94" t="s">
        <v>66</v>
      </c>
      <c r="J1628" s="94" t="s">
        <v>66</v>
      </c>
      <c r="K1628" s="96">
        <v>0</v>
      </c>
      <c r="L1628" s="96">
        <v>0</v>
      </c>
      <c r="M1628" s="96">
        <v>0</v>
      </c>
      <c r="N1628" s="96" t="s">
        <v>65</v>
      </c>
      <c r="O1628" s="96">
        <v>0</v>
      </c>
      <c r="P1628" s="96" t="s">
        <v>68</v>
      </c>
      <c r="Q1628" s="96" t="s">
        <v>68</v>
      </c>
    </row>
    <row r="1629" spans="2:17" ht="15" thickBot="1" x14ac:dyDescent="0.35">
      <c r="B1629" s="92" t="s">
        <v>1317</v>
      </c>
      <c r="C1629" s="93" t="s">
        <v>1069</v>
      </c>
      <c r="D1629" s="94" t="s">
        <v>65</v>
      </c>
      <c r="E1629" s="94" t="s">
        <v>64</v>
      </c>
      <c r="F1629" s="95">
        <v>2502195650501</v>
      </c>
      <c r="G1629" s="94" t="s">
        <v>64</v>
      </c>
      <c r="H1629" s="94" t="s">
        <v>64</v>
      </c>
      <c r="I1629" s="94" t="s">
        <v>66</v>
      </c>
      <c r="J1629" s="94" t="s">
        <v>66</v>
      </c>
      <c r="K1629" s="96">
        <v>0</v>
      </c>
      <c r="L1629" s="96">
        <v>0</v>
      </c>
      <c r="M1629" s="96">
        <v>0</v>
      </c>
      <c r="N1629" s="96" t="s">
        <v>65</v>
      </c>
      <c r="O1629" s="96">
        <v>0</v>
      </c>
      <c r="P1629" s="96" t="s">
        <v>68</v>
      </c>
      <c r="Q1629" s="96" t="s">
        <v>68</v>
      </c>
    </row>
    <row r="1630" spans="2:17" ht="15" thickBot="1" x14ac:dyDescent="0.35">
      <c r="B1630" s="92" t="s">
        <v>3938</v>
      </c>
      <c r="C1630" s="93" t="s">
        <v>695</v>
      </c>
      <c r="D1630" s="94" t="s">
        <v>65</v>
      </c>
      <c r="E1630" s="94" t="s">
        <v>64</v>
      </c>
      <c r="F1630" s="95">
        <v>2458505381501</v>
      </c>
      <c r="G1630" s="94" t="s">
        <v>64</v>
      </c>
      <c r="H1630" s="94" t="s">
        <v>64</v>
      </c>
      <c r="I1630" s="94" t="s">
        <v>66</v>
      </c>
      <c r="J1630" s="94" t="s">
        <v>66</v>
      </c>
      <c r="K1630" s="96">
        <v>0</v>
      </c>
      <c r="L1630" s="96">
        <v>0</v>
      </c>
      <c r="M1630" s="96">
        <v>0</v>
      </c>
      <c r="N1630" s="96" t="s">
        <v>65</v>
      </c>
      <c r="O1630" s="96">
        <v>0</v>
      </c>
      <c r="P1630" s="96" t="s">
        <v>68</v>
      </c>
      <c r="Q1630" s="96" t="s">
        <v>68</v>
      </c>
    </row>
    <row r="1631" spans="2:17" ht="15" thickBot="1" x14ac:dyDescent="0.35">
      <c r="B1631" s="92" t="s">
        <v>3939</v>
      </c>
      <c r="C1631" s="93" t="s">
        <v>665</v>
      </c>
      <c r="D1631" s="94" t="s">
        <v>65</v>
      </c>
      <c r="E1631" s="94" t="s">
        <v>64</v>
      </c>
      <c r="F1631" s="95">
        <v>1911763620101</v>
      </c>
      <c r="G1631" s="94" t="s">
        <v>64</v>
      </c>
      <c r="H1631" s="94" t="s">
        <v>64</v>
      </c>
      <c r="I1631" s="94" t="s">
        <v>66</v>
      </c>
      <c r="J1631" s="94" t="s">
        <v>66</v>
      </c>
      <c r="K1631" s="96">
        <v>0</v>
      </c>
      <c r="L1631" s="96">
        <v>0</v>
      </c>
      <c r="M1631" s="96">
        <v>0</v>
      </c>
      <c r="N1631" s="96" t="s">
        <v>65</v>
      </c>
      <c r="O1631" s="96">
        <v>0</v>
      </c>
      <c r="P1631" s="96" t="s">
        <v>68</v>
      </c>
      <c r="Q1631" s="96" t="s">
        <v>68</v>
      </c>
    </row>
    <row r="1632" spans="2:17" ht="15" thickBot="1" x14ac:dyDescent="0.35">
      <c r="B1632" s="92" t="s">
        <v>3940</v>
      </c>
      <c r="C1632" s="93" t="s">
        <v>3941</v>
      </c>
      <c r="D1632" s="94" t="s">
        <v>65</v>
      </c>
      <c r="E1632" s="94" t="s">
        <v>64</v>
      </c>
      <c r="F1632" s="95">
        <v>1687251420407</v>
      </c>
      <c r="G1632" s="94" t="s">
        <v>64</v>
      </c>
      <c r="H1632" s="94" t="s">
        <v>64</v>
      </c>
      <c r="I1632" s="94" t="s">
        <v>66</v>
      </c>
      <c r="J1632" s="94" t="s">
        <v>66</v>
      </c>
      <c r="K1632" s="96" t="s">
        <v>65</v>
      </c>
      <c r="L1632" s="96">
        <v>0</v>
      </c>
      <c r="M1632" s="96">
        <v>0</v>
      </c>
      <c r="N1632" s="96">
        <v>0</v>
      </c>
      <c r="O1632" s="96">
        <v>0</v>
      </c>
      <c r="P1632" s="96" t="s">
        <v>68</v>
      </c>
      <c r="Q1632" s="96" t="s">
        <v>68</v>
      </c>
    </row>
    <row r="1633" spans="2:17" ht="15" thickBot="1" x14ac:dyDescent="0.35">
      <c r="B1633" s="92" t="s">
        <v>962</v>
      </c>
      <c r="C1633" s="93" t="s">
        <v>3093</v>
      </c>
      <c r="D1633" s="94" t="s">
        <v>64</v>
      </c>
      <c r="E1633" s="94" t="s">
        <v>65</v>
      </c>
      <c r="F1633" s="95">
        <v>1887594680101</v>
      </c>
      <c r="G1633" s="94" t="s">
        <v>64</v>
      </c>
      <c r="H1633" s="94" t="s">
        <v>64</v>
      </c>
      <c r="I1633" s="94" t="s">
        <v>66</v>
      </c>
      <c r="J1633" s="94" t="s">
        <v>66</v>
      </c>
      <c r="K1633" s="96">
        <v>0</v>
      </c>
      <c r="L1633" s="96">
        <v>0</v>
      </c>
      <c r="M1633" s="96">
        <v>0</v>
      </c>
      <c r="N1633" s="96" t="s">
        <v>65</v>
      </c>
      <c r="O1633" s="96">
        <v>0</v>
      </c>
      <c r="P1633" s="96" t="s">
        <v>68</v>
      </c>
      <c r="Q1633" s="96" t="s">
        <v>68</v>
      </c>
    </row>
    <row r="1634" spans="2:17" ht="15" thickBot="1" x14ac:dyDescent="0.35">
      <c r="B1634" s="92" t="s">
        <v>3942</v>
      </c>
      <c r="C1634" s="93" t="s">
        <v>1311</v>
      </c>
      <c r="D1634" s="94" t="s">
        <v>65</v>
      </c>
      <c r="E1634" s="94" t="s">
        <v>64</v>
      </c>
      <c r="F1634" s="95">
        <v>1836382471601</v>
      </c>
      <c r="G1634" s="94" t="s">
        <v>64</v>
      </c>
      <c r="H1634" s="94" t="s">
        <v>64</v>
      </c>
      <c r="I1634" s="94" t="s">
        <v>66</v>
      </c>
      <c r="J1634" s="94" t="s">
        <v>66</v>
      </c>
      <c r="K1634" s="96">
        <v>0</v>
      </c>
      <c r="L1634" s="96">
        <v>0</v>
      </c>
      <c r="M1634" s="96">
        <v>0</v>
      </c>
      <c r="N1634" s="96" t="s">
        <v>65</v>
      </c>
      <c r="O1634" s="96">
        <v>0</v>
      </c>
      <c r="P1634" s="96" t="s">
        <v>68</v>
      </c>
      <c r="Q1634" s="96" t="s">
        <v>68</v>
      </c>
    </row>
    <row r="1635" spans="2:17" ht="15" thickBot="1" x14ac:dyDescent="0.35">
      <c r="B1635" s="92" t="s">
        <v>3943</v>
      </c>
      <c r="C1635" s="93" t="s">
        <v>867</v>
      </c>
      <c r="D1635" s="94" t="s">
        <v>64</v>
      </c>
      <c r="E1635" s="94" t="s">
        <v>65</v>
      </c>
      <c r="F1635" s="95">
        <v>2416602701326</v>
      </c>
      <c r="G1635" s="94" t="s">
        <v>64</v>
      </c>
      <c r="H1635" s="94" t="s">
        <v>64</v>
      </c>
      <c r="I1635" s="94" t="s">
        <v>66</v>
      </c>
      <c r="J1635" s="94" t="s">
        <v>66</v>
      </c>
      <c r="K1635" s="96">
        <v>0</v>
      </c>
      <c r="L1635" s="96">
        <v>0</v>
      </c>
      <c r="M1635" s="96">
        <v>0</v>
      </c>
      <c r="N1635" s="96" t="s">
        <v>65</v>
      </c>
      <c r="O1635" s="96">
        <v>0</v>
      </c>
      <c r="P1635" s="96" t="s">
        <v>68</v>
      </c>
      <c r="Q1635" s="96" t="s">
        <v>68</v>
      </c>
    </row>
    <row r="1636" spans="2:17" ht="15" thickBot="1" x14ac:dyDescent="0.35">
      <c r="B1636" s="92" t="s">
        <v>1255</v>
      </c>
      <c r="C1636" s="93" t="s">
        <v>668</v>
      </c>
      <c r="D1636" s="94" t="s">
        <v>65</v>
      </c>
      <c r="E1636" s="94" t="s">
        <v>64</v>
      </c>
      <c r="F1636" s="95">
        <v>1793525470101</v>
      </c>
      <c r="G1636" s="94" t="s">
        <v>64</v>
      </c>
      <c r="H1636" s="94" t="s">
        <v>64</v>
      </c>
      <c r="I1636" s="94" t="s">
        <v>66</v>
      </c>
      <c r="J1636" s="94" t="s">
        <v>66</v>
      </c>
      <c r="K1636" s="96">
        <v>0</v>
      </c>
      <c r="L1636" s="96">
        <v>0</v>
      </c>
      <c r="M1636" s="96">
        <v>0</v>
      </c>
      <c r="N1636" s="96" t="s">
        <v>65</v>
      </c>
      <c r="O1636" s="96">
        <v>0</v>
      </c>
      <c r="P1636" s="96" t="s">
        <v>68</v>
      </c>
      <c r="Q1636" s="96" t="s">
        <v>68</v>
      </c>
    </row>
    <row r="1637" spans="2:17" ht="15" thickBot="1" x14ac:dyDescent="0.35">
      <c r="B1637" s="92" t="s">
        <v>245</v>
      </c>
      <c r="C1637" s="93" t="s">
        <v>3944</v>
      </c>
      <c r="D1637" s="94" t="s">
        <v>64</v>
      </c>
      <c r="E1637" s="94" t="s">
        <v>65</v>
      </c>
      <c r="F1637" s="95">
        <v>2496354291001</v>
      </c>
      <c r="G1637" s="94" t="s">
        <v>64</v>
      </c>
      <c r="H1637" s="94" t="s">
        <v>64</v>
      </c>
      <c r="I1637" s="94" t="s">
        <v>66</v>
      </c>
      <c r="J1637" s="94" t="s">
        <v>66</v>
      </c>
      <c r="K1637" s="96" t="s">
        <v>65</v>
      </c>
      <c r="L1637" s="96">
        <v>0</v>
      </c>
      <c r="M1637" s="96">
        <v>0</v>
      </c>
      <c r="N1637" s="96">
        <v>0</v>
      </c>
      <c r="O1637" s="96">
        <v>0</v>
      </c>
      <c r="P1637" s="96" t="s">
        <v>68</v>
      </c>
      <c r="Q1637" s="96" t="s">
        <v>68</v>
      </c>
    </row>
    <row r="1638" spans="2:17" ht="15" thickBot="1" x14ac:dyDescent="0.35">
      <c r="B1638" s="92" t="s">
        <v>3945</v>
      </c>
      <c r="C1638" s="93" t="s">
        <v>961</v>
      </c>
      <c r="D1638" s="94" t="s">
        <v>65</v>
      </c>
      <c r="E1638" s="94" t="s">
        <v>64</v>
      </c>
      <c r="F1638" s="95">
        <v>2455180881903</v>
      </c>
      <c r="G1638" s="94" t="s">
        <v>64</v>
      </c>
      <c r="H1638" s="94" t="s">
        <v>64</v>
      </c>
      <c r="I1638" s="94" t="s">
        <v>66</v>
      </c>
      <c r="J1638" s="94" t="s">
        <v>66</v>
      </c>
      <c r="K1638" s="96">
        <v>0</v>
      </c>
      <c r="L1638" s="96">
        <v>0</v>
      </c>
      <c r="M1638" s="96">
        <v>0</v>
      </c>
      <c r="N1638" s="96" t="s">
        <v>65</v>
      </c>
      <c r="O1638" s="96">
        <v>0</v>
      </c>
      <c r="P1638" s="96" t="s">
        <v>68</v>
      </c>
      <c r="Q1638" s="96" t="s">
        <v>68</v>
      </c>
    </row>
    <row r="1639" spans="2:17" ht="15" thickBot="1" x14ac:dyDescent="0.35">
      <c r="B1639" s="92" t="s">
        <v>3946</v>
      </c>
      <c r="C1639" s="93" t="s">
        <v>3947</v>
      </c>
      <c r="D1639" s="94" t="s">
        <v>64</v>
      </c>
      <c r="E1639" s="94" t="s">
        <v>65</v>
      </c>
      <c r="F1639" s="95">
        <v>1960973041301</v>
      </c>
      <c r="G1639" s="94" t="s">
        <v>64</v>
      </c>
      <c r="H1639" s="94" t="s">
        <v>64</v>
      </c>
      <c r="I1639" s="94" t="s">
        <v>66</v>
      </c>
      <c r="J1639" s="94" t="s">
        <v>66</v>
      </c>
      <c r="K1639" s="96">
        <v>0</v>
      </c>
      <c r="L1639" s="96">
        <v>0</v>
      </c>
      <c r="M1639" s="96">
        <v>0</v>
      </c>
      <c r="N1639" s="96" t="s">
        <v>65</v>
      </c>
      <c r="O1639" s="96">
        <v>0</v>
      </c>
      <c r="P1639" s="96" t="s">
        <v>68</v>
      </c>
      <c r="Q1639" s="96" t="s">
        <v>68</v>
      </c>
    </row>
    <row r="1640" spans="2:17" ht="15" thickBot="1" x14ac:dyDescent="0.35">
      <c r="B1640" s="92" t="s">
        <v>3948</v>
      </c>
      <c r="C1640" s="93" t="s">
        <v>3949</v>
      </c>
      <c r="D1640" s="94" t="s">
        <v>65</v>
      </c>
      <c r="E1640" s="94" t="s">
        <v>64</v>
      </c>
      <c r="F1640" s="95">
        <v>1961997940101</v>
      </c>
      <c r="G1640" s="94" t="s">
        <v>64</v>
      </c>
      <c r="H1640" s="94" t="s">
        <v>64</v>
      </c>
      <c r="I1640" s="94" t="s">
        <v>66</v>
      </c>
      <c r="J1640" s="94" t="s">
        <v>66</v>
      </c>
      <c r="K1640" s="96">
        <v>0</v>
      </c>
      <c r="L1640" s="96">
        <v>0</v>
      </c>
      <c r="M1640" s="96">
        <v>0</v>
      </c>
      <c r="N1640" s="96" t="s">
        <v>65</v>
      </c>
      <c r="O1640" s="96">
        <v>0</v>
      </c>
      <c r="P1640" s="96" t="s">
        <v>68</v>
      </c>
      <c r="Q1640" s="96" t="s">
        <v>68</v>
      </c>
    </row>
    <row r="1641" spans="2:17" ht="15" thickBot="1" x14ac:dyDescent="0.35">
      <c r="B1641" s="92" t="s">
        <v>3950</v>
      </c>
      <c r="C1641" s="93" t="s">
        <v>665</v>
      </c>
      <c r="D1641" s="94" t="s">
        <v>65</v>
      </c>
      <c r="E1641" s="94" t="s">
        <v>64</v>
      </c>
      <c r="F1641" s="95">
        <v>2413621990609</v>
      </c>
      <c r="G1641" s="94" t="s">
        <v>64</v>
      </c>
      <c r="H1641" s="94" t="s">
        <v>64</v>
      </c>
      <c r="I1641" s="94" t="s">
        <v>66</v>
      </c>
      <c r="J1641" s="94" t="s">
        <v>66</v>
      </c>
      <c r="K1641" s="96">
        <v>0</v>
      </c>
      <c r="L1641" s="96">
        <v>0</v>
      </c>
      <c r="M1641" s="96">
        <v>0</v>
      </c>
      <c r="N1641" s="96" t="s">
        <v>65</v>
      </c>
      <c r="O1641" s="96">
        <v>0</v>
      </c>
      <c r="P1641" s="96" t="s">
        <v>68</v>
      </c>
      <c r="Q1641" s="96" t="s">
        <v>68</v>
      </c>
    </row>
    <row r="1642" spans="2:17" ht="15" thickBot="1" x14ac:dyDescent="0.35">
      <c r="B1642" s="92" t="s">
        <v>3951</v>
      </c>
      <c r="C1642" s="93" t="s">
        <v>3952</v>
      </c>
      <c r="D1642" s="94" t="s">
        <v>65</v>
      </c>
      <c r="E1642" s="94" t="s">
        <v>64</v>
      </c>
      <c r="F1642" s="95">
        <v>2499649450312</v>
      </c>
      <c r="G1642" s="94" t="s">
        <v>64</v>
      </c>
      <c r="H1642" s="94" t="s">
        <v>64</v>
      </c>
      <c r="I1642" s="94" t="s">
        <v>66</v>
      </c>
      <c r="J1642" s="94" t="s">
        <v>66</v>
      </c>
      <c r="K1642" s="96">
        <v>0</v>
      </c>
      <c r="L1642" s="96">
        <v>0</v>
      </c>
      <c r="M1642" s="96">
        <v>0</v>
      </c>
      <c r="N1642" s="96" t="s">
        <v>65</v>
      </c>
      <c r="O1642" s="96">
        <v>0</v>
      </c>
      <c r="P1642" s="96" t="s">
        <v>68</v>
      </c>
      <c r="Q1642" s="96" t="s">
        <v>68</v>
      </c>
    </row>
    <row r="1643" spans="2:17" ht="15" thickBot="1" x14ac:dyDescent="0.35">
      <c r="B1643" s="92" t="s">
        <v>3098</v>
      </c>
      <c r="C1643" s="93" t="s">
        <v>943</v>
      </c>
      <c r="D1643" s="94" t="s">
        <v>65</v>
      </c>
      <c r="E1643" s="94" t="s">
        <v>64</v>
      </c>
      <c r="F1643" s="95">
        <v>1615583560101</v>
      </c>
      <c r="G1643" s="94" t="s">
        <v>64</v>
      </c>
      <c r="H1643" s="94" t="s">
        <v>64</v>
      </c>
      <c r="I1643" s="94" t="s">
        <v>66</v>
      </c>
      <c r="J1643" s="94" t="s">
        <v>66</v>
      </c>
      <c r="K1643" s="96">
        <v>0</v>
      </c>
      <c r="L1643" s="96">
        <v>0</v>
      </c>
      <c r="M1643" s="96">
        <v>0</v>
      </c>
      <c r="N1643" s="96" t="s">
        <v>65</v>
      </c>
      <c r="O1643" s="96">
        <v>0</v>
      </c>
      <c r="P1643" s="96" t="s">
        <v>68</v>
      </c>
      <c r="Q1643" s="96" t="s">
        <v>68</v>
      </c>
    </row>
    <row r="1644" spans="2:17" ht="15" thickBot="1" x14ac:dyDescent="0.35">
      <c r="B1644" s="92" t="s">
        <v>653</v>
      </c>
      <c r="C1644" s="93" t="s">
        <v>895</v>
      </c>
      <c r="D1644" s="94" t="s">
        <v>65</v>
      </c>
      <c r="E1644" s="94" t="s">
        <v>64</v>
      </c>
      <c r="F1644" s="95">
        <v>1598985620101</v>
      </c>
      <c r="G1644" s="94" t="s">
        <v>64</v>
      </c>
      <c r="H1644" s="94" t="s">
        <v>64</v>
      </c>
      <c r="I1644" s="94" t="s">
        <v>66</v>
      </c>
      <c r="J1644" s="94" t="s">
        <v>66</v>
      </c>
      <c r="K1644" s="96">
        <v>0</v>
      </c>
      <c r="L1644" s="96">
        <v>0</v>
      </c>
      <c r="M1644" s="96">
        <v>0</v>
      </c>
      <c r="N1644" s="96" t="s">
        <v>65</v>
      </c>
      <c r="O1644" s="96">
        <v>0</v>
      </c>
      <c r="P1644" s="96" t="s">
        <v>68</v>
      </c>
      <c r="Q1644" s="96" t="s">
        <v>68</v>
      </c>
    </row>
    <row r="1645" spans="2:17" ht="15" thickBot="1" x14ac:dyDescent="0.35">
      <c r="B1645" s="92" t="s">
        <v>742</v>
      </c>
      <c r="C1645" s="93" t="s">
        <v>3953</v>
      </c>
      <c r="D1645" s="94" t="s">
        <v>65</v>
      </c>
      <c r="E1645" s="94" t="s">
        <v>64</v>
      </c>
      <c r="F1645" s="95">
        <v>2449849642205</v>
      </c>
      <c r="G1645" s="94" t="s">
        <v>64</v>
      </c>
      <c r="H1645" s="94" t="s">
        <v>64</v>
      </c>
      <c r="I1645" s="94" t="s">
        <v>66</v>
      </c>
      <c r="J1645" s="94" t="s">
        <v>66</v>
      </c>
      <c r="K1645" s="96">
        <v>0</v>
      </c>
      <c r="L1645" s="96">
        <v>0</v>
      </c>
      <c r="M1645" s="96">
        <v>0</v>
      </c>
      <c r="N1645" s="96" t="s">
        <v>65</v>
      </c>
      <c r="O1645" s="96">
        <v>0</v>
      </c>
      <c r="P1645" s="96" t="s">
        <v>68</v>
      </c>
      <c r="Q1645" s="96" t="s">
        <v>68</v>
      </c>
    </row>
    <row r="1646" spans="2:17" ht="15" thickBot="1" x14ac:dyDescent="0.35">
      <c r="B1646" s="92" t="s">
        <v>771</v>
      </c>
      <c r="C1646" s="93" t="s">
        <v>867</v>
      </c>
      <c r="D1646" s="94" t="s">
        <v>64</v>
      </c>
      <c r="E1646" s="94" t="s">
        <v>65</v>
      </c>
      <c r="F1646" s="95">
        <v>1778316850101</v>
      </c>
      <c r="G1646" s="94" t="s">
        <v>64</v>
      </c>
      <c r="H1646" s="94" t="s">
        <v>64</v>
      </c>
      <c r="I1646" s="94" t="s">
        <v>66</v>
      </c>
      <c r="J1646" s="94" t="s">
        <v>66</v>
      </c>
      <c r="K1646" s="96">
        <v>0</v>
      </c>
      <c r="L1646" s="96">
        <v>0</v>
      </c>
      <c r="M1646" s="96">
        <v>0</v>
      </c>
      <c r="N1646" s="96" t="s">
        <v>65</v>
      </c>
      <c r="O1646" s="96">
        <v>0</v>
      </c>
      <c r="P1646" s="96" t="s">
        <v>68</v>
      </c>
      <c r="Q1646" s="96" t="s">
        <v>68</v>
      </c>
    </row>
    <row r="1647" spans="2:17" ht="15" thickBot="1" x14ac:dyDescent="0.35">
      <c r="B1647" s="92" t="s">
        <v>3954</v>
      </c>
      <c r="C1647" s="93" t="s">
        <v>759</v>
      </c>
      <c r="D1647" s="94" t="s">
        <v>65</v>
      </c>
      <c r="E1647" s="94" t="s">
        <v>64</v>
      </c>
      <c r="F1647" s="95">
        <v>1694454452001</v>
      </c>
      <c r="G1647" s="94" t="s">
        <v>64</v>
      </c>
      <c r="H1647" s="94" t="s">
        <v>64</v>
      </c>
      <c r="I1647" s="94" t="s">
        <v>66</v>
      </c>
      <c r="J1647" s="94" t="s">
        <v>66</v>
      </c>
      <c r="K1647" s="96">
        <v>0</v>
      </c>
      <c r="L1647" s="96">
        <v>0</v>
      </c>
      <c r="M1647" s="96">
        <v>0</v>
      </c>
      <c r="N1647" s="96" t="s">
        <v>65</v>
      </c>
      <c r="O1647" s="96">
        <v>0</v>
      </c>
      <c r="P1647" s="96" t="s">
        <v>68</v>
      </c>
      <c r="Q1647" s="96" t="s">
        <v>68</v>
      </c>
    </row>
    <row r="1648" spans="2:17" ht="15" thickBot="1" x14ac:dyDescent="0.35">
      <c r="B1648" s="92" t="s">
        <v>3955</v>
      </c>
      <c r="C1648" s="93" t="s">
        <v>1342</v>
      </c>
      <c r="D1648" s="94" t="s">
        <v>64</v>
      </c>
      <c r="E1648" s="94" t="s">
        <v>65</v>
      </c>
      <c r="F1648" s="95">
        <v>1745366820902</v>
      </c>
      <c r="G1648" s="94" t="s">
        <v>64</v>
      </c>
      <c r="H1648" s="94" t="s">
        <v>64</v>
      </c>
      <c r="I1648" s="94" t="s">
        <v>66</v>
      </c>
      <c r="J1648" s="94" t="s">
        <v>66</v>
      </c>
      <c r="K1648" s="96">
        <v>0</v>
      </c>
      <c r="L1648" s="96">
        <v>0</v>
      </c>
      <c r="M1648" s="96">
        <v>0</v>
      </c>
      <c r="N1648" s="96" t="s">
        <v>65</v>
      </c>
      <c r="O1648" s="96">
        <v>0</v>
      </c>
      <c r="P1648" s="96" t="s">
        <v>68</v>
      </c>
      <c r="Q1648" s="96" t="s">
        <v>68</v>
      </c>
    </row>
    <row r="1649" spans="2:17" ht="15" thickBot="1" x14ac:dyDescent="0.35">
      <c r="B1649" s="92" t="s">
        <v>3956</v>
      </c>
      <c r="C1649" s="93" t="s">
        <v>226</v>
      </c>
      <c r="D1649" s="94" t="s">
        <v>64</v>
      </c>
      <c r="E1649" s="94" t="s">
        <v>65</v>
      </c>
      <c r="F1649" s="95">
        <v>2565178190116</v>
      </c>
      <c r="G1649" s="94" t="s">
        <v>64</v>
      </c>
      <c r="H1649" s="94" t="s">
        <v>64</v>
      </c>
      <c r="I1649" s="94" t="s">
        <v>66</v>
      </c>
      <c r="J1649" s="94" t="s">
        <v>66</v>
      </c>
      <c r="K1649" s="96">
        <v>0</v>
      </c>
      <c r="L1649" s="96">
        <v>0</v>
      </c>
      <c r="M1649" s="96">
        <v>0</v>
      </c>
      <c r="N1649" s="96" t="s">
        <v>65</v>
      </c>
      <c r="O1649" s="96">
        <v>0</v>
      </c>
      <c r="P1649" s="96" t="s">
        <v>68</v>
      </c>
      <c r="Q1649" s="96" t="s">
        <v>68</v>
      </c>
    </row>
    <row r="1650" spans="2:17" ht="15" thickBot="1" x14ac:dyDescent="0.35">
      <c r="B1650" s="92" t="s">
        <v>3957</v>
      </c>
      <c r="C1650" s="93" t="s">
        <v>3958</v>
      </c>
      <c r="D1650" s="94" t="s">
        <v>65</v>
      </c>
      <c r="E1650" s="94" t="s">
        <v>64</v>
      </c>
      <c r="F1650" s="95">
        <v>2446839641001</v>
      </c>
      <c r="G1650" s="94" t="s">
        <v>64</v>
      </c>
      <c r="H1650" s="94" t="s">
        <v>64</v>
      </c>
      <c r="I1650" s="94" t="s">
        <v>66</v>
      </c>
      <c r="J1650" s="94" t="s">
        <v>66</v>
      </c>
      <c r="K1650" s="96">
        <v>0</v>
      </c>
      <c r="L1650" s="96">
        <v>0</v>
      </c>
      <c r="M1650" s="96">
        <v>0</v>
      </c>
      <c r="N1650" s="96" t="s">
        <v>65</v>
      </c>
      <c r="O1650" s="96">
        <v>0</v>
      </c>
      <c r="P1650" s="96" t="s">
        <v>68</v>
      </c>
      <c r="Q1650" s="96" t="s">
        <v>68</v>
      </c>
    </row>
    <row r="1651" spans="2:17" ht="15" thickBot="1" x14ac:dyDescent="0.35">
      <c r="B1651" s="92" t="s">
        <v>3959</v>
      </c>
      <c r="C1651" s="93" t="s">
        <v>3960</v>
      </c>
      <c r="D1651" s="94" t="s">
        <v>65</v>
      </c>
      <c r="E1651" s="94" t="s">
        <v>64</v>
      </c>
      <c r="F1651" s="95">
        <v>2178038811901</v>
      </c>
      <c r="G1651" s="94" t="s">
        <v>64</v>
      </c>
      <c r="H1651" s="94" t="s">
        <v>64</v>
      </c>
      <c r="I1651" s="94" t="s">
        <v>66</v>
      </c>
      <c r="J1651" s="94" t="s">
        <v>66</v>
      </c>
      <c r="K1651" s="96">
        <v>0</v>
      </c>
      <c r="L1651" s="96">
        <v>0</v>
      </c>
      <c r="M1651" s="96">
        <v>0</v>
      </c>
      <c r="N1651" s="96" t="s">
        <v>65</v>
      </c>
      <c r="O1651" s="96">
        <v>0</v>
      </c>
      <c r="P1651" s="96" t="s">
        <v>68</v>
      </c>
      <c r="Q1651" s="96" t="s">
        <v>68</v>
      </c>
    </row>
    <row r="1652" spans="2:17" ht="15" thickBot="1" x14ac:dyDescent="0.35">
      <c r="B1652" s="92" t="s">
        <v>237</v>
      </c>
      <c r="C1652" s="93" t="s">
        <v>3961</v>
      </c>
      <c r="D1652" s="94" t="s">
        <v>64</v>
      </c>
      <c r="E1652" s="94" t="s">
        <v>65</v>
      </c>
      <c r="F1652" s="95">
        <v>2406799112201</v>
      </c>
      <c r="G1652" s="94" t="s">
        <v>64</v>
      </c>
      <c r="H1652" s="94" t="s">
        <v>64</v>
      </c>
      <c r="I1652" s="94" t="s">
        <v>66</v>
      </c>
      <c r="J1652" s="94" t="s">
        <v>66</v>
      </c>
      <c r="K1652" s="96">
        <v>0</v>
      </c>
      <c r="L1652" s="96">
        <v>0</v>
      </c>
      <c r="M1652" s="96">
        <v>0</v>
      </c>
      <c r="N1652" s="96" t="s">
        <v>65</v>
      </c>
      <c r="O1652" s="96">
        <v>0</v>
      </c>
      <c r="P1652" s="96" t="s">
        <v>68</v>
      </c>
      <c r="Q1652" s="96" t="s">
        <v>68</v>
      </c>
    </row>
    <row r="1653" spans="2:17" ht="15" thickBot="1" x14ac:dyDescent="0.35">
      <c r="B1653" s="92" t="s">
        <v>854</v>
      </c>
      <c r="C1653" s="93" t="s">
        <v>3962</v>
      </c>
      <c r="D1653" s="94" t="s">
        <v>64</v>
      </c>
      <c r="E1653" s="94" t="s">
        <v>65</v>
      </c>
      <c r="F1653" s="95">
        <v>2343042860601</v>
      </c>
      <c r="G1653" s="94" t="s">
        <v>64</v>
      </c>
      <c r="H1653" s="94" t="s">
        <v>64</v>
      </c>
      <c r="I1653" s="94" t="s">
        <v>66</v>
      </c>
      <c r="J1653" s="94" t="s">
        <v>66</v>
      </c>
      <c r="K1653" s="96">
        <v>0</v>
      </c>
      <c r="L1653" s="96">
        <v>0</v>
      </c>
      <c r="M1653" s="96">
        <v>0</v>
      </c>
      <c r="N1653" s="96" t="s">
        <v>65</v>
      </c>
      <c r="O1653" s="96">
        <v>0</v>
      </c>
      <c r="P1653" s="96" t="s">
        <v>68</v>
      </c>
      <c r="Q1653" s="96" t="s">
        <v>68</v>
      </c>
    </row>
    <row r="1654" spans="2:17" ht="15" thickBot="1" x14ac:dyDescent="0.35">
      <c r="B1654" s="92" t="s">
        <v>247</v>
      </c>
      <c r="C1654" s="93" t="s">
        <v>269</v>
      </c>
      <c r="D1654" s="94" t="s">
        <v>64</v>
      </c>
      <c r="E1654" s="94" t="s">
        <v>65</v>
      </c>
      <c r="F1654" s="95">
        <v>1579352720101</v>
      </c>
      <c r="G1654" s="94" t="s">
        <v>64</v>
      </c>
      <c r="H1654" s="94" t="s">
        <v>64</v>
      </c>
      <c r="I1654" s="94" t="s">
        <v>66</v>
      </c>
      <c r="J1654" s="94" t="s">
        <v>66</v>
      </c>
      <c r="K1654" s="96">
        <v>0</v>
      </c>
      <c r="L1654" s="96">
        <v>0</v>
      </c>
      <c r="M1654" s="96">
        <v>0</v>
      </c>
      <c r="N1654" s="96" t="s">
        <v>65</v>
      </c>
      <c r="O1654" s="96">
        <v>0</v>
      </c>
      <c r="P1654" s="96" t="s">
        <v>68</v>
      </c>
      <c r="Q1654" s="96" t="s">
        <v>68</v>
      </c>
    </row>
    <row r="1655" spans="2:17" ht="15" thickBot="1" x14ac:dyDescent="0.35">
      <c r="B1655" s="92" t="s">
        <v>3056</v>
      </c>
      <c r="C1655" s="93" t="s">
        <v>3963</v>
      </c>
      <c r="D1655" s="94" t="s">
        <v>65</v>
      </c>
      <c r="E1655" s="94" t="s">
        <v>64</v>
      </c>
      <c r="F1655" s="95">
        <v>2497778510101</v>
      </c>
      <c r="G1655" s="94" t="s">
        <v>64</v>
      </c>
      <c r="H1655" s="94" t="s">
        <v>64</v>
      </c>
      <c r="I1655" s="94" t="s">
        <v>66</v>
      </c>
      <c r="J1655" s="94" t="s">
        <v>66</v>
      </c>
      <c r="K1655" s="96">
        <v>0</v>
      </c>
      <c r="L1655" s="96">
        <v>0</v>
      </c>
      <c r="M1655" s="96">
        <v>0</v>
      </c>
      <c r="N1655" s="96" t="s">
        <v>65</v>
      </c>
      <c r="O1655" s="96">
        <v>0</v>
      </c>
      <c r="P1655" s="96" t="s">
        <v>68</v>
      </c>
      <c r="Q1655" s="96" t="s">
        <v>68</v>
      </c>
    </row>
    <row r="1656" spans="2:17" ht="15" thickBot="1" x14ac:dyDescent="0.35">
      <c r="B1656" s="92" t="s">
        <v>258</v>
      </c>
      <c r="C1656" s="93" t="s">
        <v>864</v>
      </c>
      <c r="D1656" s="94" t="s">
        <v>64</v>
      </c>
      <c r="E1656" s="94" t="s">
        <v>65</v>
      </c>
      <c r="F1656" s="95">
        <v>1996976550101</v>
      </c>
      <c r="G1656" s="94" t="s">
        <v>64</v>
      </c>
      <c r="H1656" s="94" t="s">
        <v>64</v>
      </c>
      <c r="I1656" s="94" t="s">
        <v>66</v>
      </c>
      <c r="J1656" s="94" t="s">
        <v>66</v>
      </c>
      <c r="K1656" s="96">
        <v>0</v>
      </c>
      <c r="L1656" s="96">
        <v>0</v>
      </c>
      <c r="M1656" s="96">
        <v>0</v>
      </c>
      <c r="N1656" s="96" t="s">
        <v>65</v>
      </c>
      <c r="O1656" s="96">
        <v>0</v>
      </c>
      <c r="P1656" s="96" t="s">
        <v>68</v>
      </c>
      <c r="Q1656" s="96" t="s">
        <v>68</v>
      </c>
    </row>
    <row r="1657" spans="2:17" ht="15" thickBot="1" x14ac:dyDescent="0.35">
      <c r="B1657" s="92" t="s">
        <v>972</v>
      </c>
      <c r="C1657" s="93" t="s">
        <v>3964</v>
      </c>
      <c r="D1657" s="94" t="s">
        <v>65</v>
      </c>
      <c r="E1657" s="94" t="s">
        <v>64</v>
      </c>
      <c r="F1657" s="95">
        <v>2493570111101</v>
      </c>
      <c r="G1657" s="94" t="s">
        <v>64</v>
      </c>
      <c r="H1657" s="94" t="s">
        <v>64</v>
      </c>
      <c r="I1657" s="94" t="s">
        <v>66</v>
      </c>
      <c r="J1657" s="94" t="s">
        <v>66</v>
      </c>
      <c r="K1657" s="96">
        <v>0</v>
      </c>
      <c r="L1657" s="96">
        <v>0</v>
      </c>
      <c r="M1657" s="96">
        <v>0</v>
      </c>
      <c r="N1657" s="96" t="s">
        <v>65</v>
      </c>
      <c r="O1657" s="96">
        <v>0</v>
      </c>
      <c r="P1657" s="96" t="s">
        <v>68</v>
      </c>
      <c r="Q1657" s="96" t="s">
        <v>68</v>
      </c>
    </row>
    <row r="1658" spans="2:17" ht="15" thickBot="1" x14ac:dyDescent="0.35">
      <c r="B1658" s="92" t="s">
        <v>3965</v>
      </c>
      <c r="C1658" s="93" t="s">
        <v>665</v>
      </c>
      <c r="D1658" s="94" t="s">
        <v>65</v>
      </c>
      <c r="E1658" s="94" t="s">
        <v>64</v>
      </c>
      <c r="F1658" s="95">
        <v>2235039670901</v>
      </c>
      <c r="G1658" s="94" t="s">
        <v>64</v>
      </c>
      <c r="H1658" s="94" t="s">
        <v>64</v>
      </c>
      <c r="I1658" s="94" t="s">
        <v>66</v>
      </c>
      <c r="J1658" s="94" t="s">
        <v>66</v>
      </c>
      <c r="K1658" s="96">
        <v>0</v>
      </c>
      <c r="L1658" s="96">
        <v>0</v>
      </c>
      <c r="M1658" s="96">
        <v>0</v>
      </c>
      <c r="N1658" s="96" t="s">
        <v>65</v>
      </c>
      <c r="O1658" s="96">
        <v>0</v>
      </c>
      <c r="P1658" s="96" t="s">
        <v>68</v>
      </c>
      <c r="Q1658" s="96" t="s">
        <v>68</v>
      </c>
    </row>
    <row r="1659" spans="2:17" ht="15" thickBot="1" x14ac:dyDescent="0.35">
      <c r="B1659" s="92" t="s">
        <v>3966</v>
      </c>
      <c r="C1659" s="93" t="s">
        <v>688</v>
      </c>
      <c r="D1659" s="94" t="s">
        <v>64</v>
      </c>
      <c r="E1659" s="94" t="s">
        <v>65</v>
      </c>
      <c r="F1659" s="95">
        <v>1822933940101</v>
      </c>
      <c r="G1659" s="94" t="s">
        <v>64</v>
      </c>
      <c r="H1659" s="94" t="s">
        <v>64</v>
      </c>
      <c r="I1659" s="94" t="s">
        <v>66</v>
      </c>
      <c r="J1659" s="94" t="s">
        <v>66</v>
      </c>
      <c r="K1659" s="96">
        <v>0</v>
      </c>
      <c r="L1659" s="96">
        <v>0</v>
      </c>
      <c r="M1659" s="96">
        <v>0</v>
      </c>
      <c r="N1659" s="96" t="s">
        <v>65</v>
      </c>
      <c r="O1659" s="96">
        <v>0</v>
      </c>
      <c r="P1659" s="96" t="s">
        <v>68</v>
      </c>
      <c r="Q1659" s="96" t="s">
        <v>68</v>
      </c>
    </row>
    <row r="1660" spans="2:17" ht="15" thickBot="1" x14ac:dyDescent="0.35">
      <c r="B1660" s="92" t="s">
        <v>646</v>
      </c>
      <c r="C1660" s="93" t="s">
        <v>946</v>
      </c>
      <c r="D1660" s="94" t="s">
        <v>64</v>
      </c>
      <c r="E1660" s="94" t="s">
        <v>65</v>
      </c>
      <c r="F1660" s="95">
        <v>1866679810301</v>
      </c>
      <c r="G1660" s="94" t="s">
        <v>64</v>
      </c>
      <c r="H1660" s="94" t="s">
        <v>64</v>
      </c>
      <c r="I1660" s="94" t="s">
        <v>66</v>
      </c>
      <c r="J1660" s="94" t="s">
        <v>66</v>
      </c>
      <c r="K1660" s="96">
        <v>0</v>
      </c>
      <c r="L1660" s="96">
        <v>0</v>
      </c>
      <c r="M1660" s="96">
        <v>0</v>
      </c>
      <c r="N1660" s="96" t="s">
        <v>65</v>
      </c>
      <c r="O1660" s="96">
        <v>0</v>
      </c>
      <c r="P1660" s="96" t="s">
        <v>68</v>
      </c>
      <c r="Q1660" s="96" t="s">
        <v>68</v>
      </c>
    </row>
    <row r="1661" spans="2:17" ht="15" thickBot="1" x14ac:dyDescent="0.35">
      <c r="B1661" s="92" t="s">
        <v>646</v>
      </c>
      <c r="C1661" s="93" t="s">
        <v>1198</v>
      </c>
      <c r="D1661" s="94" t="s">
        <v>64</v>
      </c>
      <c r="E1661" s="94" t="s">
        <v>65</v>
      </c>
      <c r="F1661" s="95">
        <v>2243371220101</v>
      </c>
      <c r="G1661" s="94" t="s">
        <v>64</v>
      </c>
      <c r="H1661" s="94" t="s">
        <v>64</v>
      </c>
      <c r="I1661" s="94" t="s">
        <v>66</v>
      </c>
      <c r="J1661" s="94" t="s">
        <v>66</v>
      </c>
      <c r="K1661" s="96" t="s">
        <v>65</v>
      </c>
      <c r="L1661" s="96">
        <v>0</v>
      </c>
      <c r="M1661" s="96">
        <v>0</v>
      </c>
      <c r="N1661" s="96">
        <v>0</v>
      </c>
      <c r="O1661" s="96">
        <v>0</v>
      </c>
      <c r="P1661" s="96" t="s">
        <v>68</v>
      </c>
      <c r="Q1661" s="96" t="s">
        <v>68</v>
      </c>
    </row>
    <row r="1662" spans="2:17" ht="15" thickBot="1" x14ac:dyDescent="0.35">
      <c r="B1662" s="92" t="s">
        <v>646</v>
      </c>
      <c r="C1662" s="93" t="s">
        <v>3967</v>
      </c>
      <c r="D1662" s="94" t="s">
        <v>64</v>
      </c>
      <c r="E1662" s="94" t="s">
        <v>65</v>
      </c>
      <c r="F1662" s="95">
        <v>2450707451901</v>
      </c>
      <c r="G1662" s="94" t="s">
        <v>64</v>
      </c>
      <c r="H1662" s="94" t="s">
        <v>64</v>
      </c>
      <c r="I1662" s="94" t="s">
        <v>66</v>
      </c>
      <c r="J1662" s="94" t="s">
        <v>66</v>
      </c>
      <c r="K1662" s="96" t="s">
        <v>65</v>
      </c>
      <c r="L1662" s="96">
        <v>0</v>
      </c>
      <c r="M1662" s="96">
        <v>0</v>
      </c>
      <c r="N1662" s="96">
        <v>0</v>
      </c>
      <c r="O1662" s="96">
        <v>0</v>
      </c>
      <c r="P1662" s="96" t="s">
        <v>68</v>
      </c>
      <c r="Q1662" s="96" t="s">
        <v>68</v>
      </c>
    </row>
    <row r="1663" spans="2:17" ht="15" thickBot="1" x14ac:dyDescent="0.35">
      <c r="B1663" s="92" t="s">
        <v>1104</v>
      </c>
      <c r="C1663" s="93" t="s">
        <v>255</v>
      </c>
      <c r="D1663" s="94" t="s">
        <v>64</v>
      </c>
      <c r="E1663" s="94" t="s">
        <v>65</v>
      </c>
      <c r="F1663" s="95">
        <v>1761397960101</v>
      </c>
      <c r="G1663" s="94" t="s">
        <v>64</v>
      </c>
      <c r="H1663" s="94" t="s">
        <v>64</v>
      </c>
      <c r="I1663" s="94" t="s">
        <v>66</v>
      </c>
      <c r="J1663" s="94" t="s">
        <v>66</v>
      </c>
      <c r="K1663" s="96">
        <v>0</v>
      </c>
      <c r="L1663" s="96">
        <v>0</v>
      </c>
      <c r="M1663" s="96">
        <v>0</v>
      </c>
      <c r="N1663" s="96" t="s">
        <v>65</v>
      </c>
      <c r="O1663" s="96">
        <v>0</v>
      </c>
      <c r="P1663" s="96" t="s">
        <v>68</v>
      </c>
      <c r="Q1663" s="96" t="s">
        <v>68</v>
      </c>
    </row>
    <row r="1664" spans="2:17" ht="15" thickBot="1" x14ac:dyDescent="0.35">
      <c r="B1664" s="92" t="s">
        <v>1104</v>
      </c>
      <c r="C1664" s="93" t="s">
        <v>734</v>
      </c>
      <c r="D1664" s="94" t="s">
        <v>64</v>
      </c>
      <c r="E1664" s="94" t="s">
        <v>65</v>
      </c>
      <c r="F1664" s="95">
        <v>1846880860101</v>
      </c>
      <c r="G1664" s="94" t="s">
        <v>64</v>
      </c>
      <c r="H1664" s="94" t="s">
        <v>64</v>
      </c>
      <c r="I1664" s="94" t="s">
        <v>66</v>
      </c>
      <c r="J1664" s="94" t="s">
        <v>66</v>
      </c>
      <c r="K1664" s="96">
        <v>0</v>
      </c>
      <c r="L1664" s="96">
        <v>0</v>
      </c>
      <c r="M1664" s="96">
        <v>0</v>
      </c>
      <c r="N1664" s="96" t="s">
        <v>65</v>
      </c>
      <c r="O1664" s="96">
        <v>0</v>
      </c>
      <c r="P1664" s="96" t="s">
        <v>68</v>
      </c>
      <c r="Q1664" s="96" t="s">
        <v>68</v>
      </c>
    </row>
    <row r="1665" spans="2:17" ht="15" thickBot="1" x14ac:dyDescent="0.35">
      <c r="B1665" s="92" t="s">
        <v>1218</v>
      </c>
      <c r="C1665" s="93" t="s">
        <v>3968</v>
      </c>
      <c r="D1665" s="94" t="s">
        <v>65</v>
      </c>
      <c r="E1665" s="94" t="s">
        <v>64</v>
      </c>
      <c r="F1665" s="95">
        <v>1844721990101</v>
      </c>
      <c r="G1665" s="94" t="s">
        <v>64</v>
      </c>
      <c r="H1665" s="94" t="s">
        <v>64</v>
      </c>
      <c r="I1665" s="94" t="s">
        <v>66</v>
      </c>
      <c r="J1665" s="94" t="s">
        <v>66</v>
      </c>
      <c r="K1665" s="96">
        <v>0</v>
      </c>
      <c r="L1665" s="96">
        <v>0</v>
      </c>
      <c r="M1665" s="96">
        <v>0</v>
      </c>
      <c r="N1665" s="96" t="s">
        <v>65</v>
      </c>
      <c r="O1665" s="96">
        <v>0</v>
      </c>
      <c r="P1665" s="96" t="s">
        <v>68</v>
      </c>
      <c r="Q1665" s="96" t="s">
        <v>68</v>
      </c>
    </row>
    <row r="1666" spans="2:17" ht="15" thickBot="1" x14ac:dyDescent="0.35">
      <c r="B1666" s="92" t="s">
        <v>1082</v>
      </c>
      <c r="C1666" s="93" t="s">
        <v>3969</v>
      </c>
      <c r="D1666" s="94" t="s">
        <v>65</v>
      </c>
      <c r="E1666" s="94" t="s">
        <v>64</v>
      </c>
      <c r="F1666" s="95">
        <v>1719419930801</v>
      </c>
      <c r="G1666" s="94" t="s">
        <v>64</v>
      </c>
      <c r="H1666" s="94" t="s">
        <v>64</v>
      </c>
      <c r="I1666" s="94" t="s">
        <v>66</v>
      </c>
      <c r="J1666" s="94" t="s">
        <v>66</v>
      </c>
      <c r="K1666" s="96" t="s">
        <v>65</v>
      </c>
      <c r="L1666" s="96">
        <v>0</v>
      </c>
      <c r="M1666" s="96">
        <v>0</v>
      </c>
      <c r="N1666" s="96">
        <v>0</v>
      </c>
      <c r="O1666" s="96">
        <v>0</v>
      </c>
      <c r="P1666" s="96" t="s">
        <v>68</v>
      </c>
      <c r="Q1666" s="96" t="s">
        <v>68</v>
      </c>
    </row>
    <row r="1667" spans="2:17" ht="15" thickBot="1" x14ac:dyDescent="0.35">
      <c r="B1667" s="92" t="s">
        <v>239</v>
      </c>
      <c r="C1667" s="93" t="s">
        <v>790</v>
      </c>
      <c r="D1667" s="94" t="s">
        <v>64</v>
      </c>
      <c r="E1667" s="94" t="s">
        <v>65</v>
      </c>
      <c r="F1667" s="95">
        <v>1793068201801</v>
      </c>
      <c r="G1667" s="94" t="s">
        <v>64</v>
      </c>
      <c r="H1667" s="94" t="s">
        <v>64</v>
      </c>
      <c r="I1667" s="94" t="s">
        <v>66</v>
      </c>
      <c r="J1667" s="94" t="s">
        <v>66</v>
      </c>
      <c r="K1667" s="96">
        <v>0</v>
      </c>
      <c r="L1667" s="96">
        <v>0</v>
      </c>
      <c r="M1667" s="96">
        <v>0</v>
      </c>
      <c r="N1667" s="96" t="s">
        <v>65</v>
      </c>
      <c r="O1667" s="96">
        <v>0</v>
      </c>
      <c r="P1667" s="96" t="s">
        <v>68</v>
      </c>
      <c r="Q1667" s="96" t="s">
        <v>68</v>
      </c>
    </row>
    <row r="1668" spans="2:17" ht="15" thickBot="1" x14ac:dyDescent="0.35">
      <c r="B1668" s="92" t="s">
        <v>3970</v>
      </c>
      <c r="C1668" s="93" t="s">
        <v>918</v>
      </c>
      <c r="D1668" s="94" t="s">
        <v>65</v>
      </c>
      <c r="E1668" s="94" t="s">
        <v>64</v>
      </c>
      <c r="F1668" s="95">
        <v>1948692880901</v>
      </c>
      <c r="G1668" s="94" t="s">
        <v>64</v>
      </c>
      <c r="H1668" s="94" t="s">
        <v>64</v>
      </c>
      <c r="I1668" s="94" t="s">
        <v>66</v>
      </c>
      <c r="J1668" s="94" t="s">
        <v>66</v>
      </c>
      <c r="K1668" s="96">
        <v>0</v>
      </c>
      <c r="L1668" s="96">
        <v>0</v>
      </c>
      <c r="M1668" s="96">
        <v>0</v>
      </c>
      <c r="N1668" s="96" t="s">
        <v>65</v>
      </c>
      <c r="O1668" s="96">
        <v>0</v>
      </c>
      <c r="P1668" s="96" t="s">
        <v>68</v>
      </c>
      <c r="Q1668" s="96" t="s">
        <v>68</v>
      </c>
    </row>
    <row r="1669" spans="2:17" ht="15" thickBot="1" x14ac:dyDescent="0.35">
      <c r="B1669" s="92" t="s">
        <v>937</v>
      </c>
      <c r="C1669" s="93" t="s">
        <v>3971</v>
      </c>
      <c r="D1669" s="94" t="s">
        <v>64</v>
      </c>
      <c r="E1669" s="94" t="s">
        <v>65</v>
      </c>
      <c r="F1669" s="95">
        <v>1343853421201</v>
      </c>
      <c r="G1669" s="94" t="s">
        <v>64</v>
      </c>
      <c r="H1669" s="94" t="s">
        <v>64</v>
      </c>
      <c r="I1669" s="94" t="s">
        <v>66</v>
      </c>
      <c r="J1669" s="94" t="s">
        <v>66</v>
      </c>
      <c r="K1669" s="96">
        <v>0</v>
      </c>
      <c r="L1669" s="96">
        <v>0</v>
      </c>
      <c r="M1669" s="96">
        <v>0</v>
      </c>
      <c r="N1669" s="96" t="s">
        <v>65</v>
      </c>
      <c r="O1669" s="96">
        <v>0</v>
      </c>
      <c r="P1669" s="96" t="s">
        <v>68</v>
      </c>
      <c r="Q1669" s="96" t="s">
        <v>68</v>
      </c>
    </row>
    <row r="1670" spans="2:17" ht="15" thickBot="1" x14ac:dyDescent="0.35">
      <c r="B1670" s="92" t="s">
        <v>937</v>
      </c>
      <c r="C1670" s="93" t="s">
        <v>471</v>
      </c>
      <c r="D1670" s="94" t="s">
        <v>64</v>
      </c>
      <c r="E1670" s="94" t="s">
        <v>65</v>
      </c>
      <c r="F1670" s="95">
        <v>2201165630101</v>
      </c>
      <c r="G1670" s="94" t="s">
        <v>64</v>
      </c>
      <c r="H1670" s="94" t="s">
        <v>64</v>
      </c>
      <c r="I1670" s="94" t="s">
        <v>66</v>
      </c>
      <c r="J1670" s="94" t="s">
        <v>66</v>
      </c>
      <c r="K1670" s="96">
        <v>0</v>
      </c>
      <c r="L1670" s="96">
        <v>0</v>
      </c>
      <c r="M1670" s="96">
        <v>0</v>
      </c>
      <c r="N1670" s="96" t="s">
        <v>65</v>
      </c>
      <c r="O1670" s="96">
        <v>0</v>
      </c>
      <c r="P1670" s="96" t="s">
        <v>68</v>
      </c>
      <c r="Q1670" s="96" t="s">
        <v>68</v>
      </c>
    </row>
    <row r="1671" spans="2:17" ht="15" thickBot="1" x14ac:dyDescent="0.35">
      <c r="B1671" s="92" t="s">
        <v>3972</v>
      </c>
      <c r="C1671" s="93" t="s">
        <v>3973</v>
      </c>
      <c r="D1671" s="94" t="s">
        <v>64</v>
      </c>
      <c r="E1671" s="94" t="s">
        <v>65</v>
      </c>
      <c r="F1671" s="95">
        <v>1993717920401</v>
      </c>
      <c r="G1671" s="94" t="s">
        <v>64</v>
      </c>
      <c r="H1671" s="94" t="s">
        <v>64</v>
      </c>
      <c r="I1671" s="94" t="s">
        <v>66</v>
      </c>
      <c r="J1671" s="94" t="s">
        <v>66</v>
      </c>
      <c r="K1671" s="96" t="s">
        <v>65</v>
      </c>
      <c r="L1671" s="96">
        <v>0</v>
      </c>
      <c r="M1671" s="96">
        <v>0</v>
      </c>
      <c r="N1671" s="96">
        <v>0</v>
      </c>
      <c r="O1671" s="96">
        <v>0</v>
      </c>
      <c r="P1671" s="96" t="s">
        <v>68</v>
      </c>
      <c r="Q1671" s="96" t="s">
        <v>68</v>
      </c>
    </row>
    <row r="1672" spans="2:17" ht="15" thickBot="1" x14ac:dyDescent="0.35">
      <c r="B1672" s="92" t="s">
        <v>3974</v>
      </c>
      <c r="C1672" s="93" t="s">
        <v>680</v>
      </c>
      <c r="D1672" s="94" t="s">
        <v>64</v>
      </c>
      <c r="E1672" s="94" t="s">
        <v>65</v>
      </c>
      <c r="F1672" s="95">
        <v>2527232361401</v>
      </c>
      <c r="G1672" s="94" t="s">
        <v>64</v>
      </c>
      <c r="H1672" s="94" t="s">
        <v>64</v>
      </c>
      <c r="I1672" s="94" t="s">
        <v>66</v>
      </c>
      <c r="J1672" s="94" t="s">
        <v>66</v>
      </c>
      <c r="K1672" s="96">
        <v>0</v>
      </c>
      <c r="L1672" s="96">
        <v>0</v>
      </c>
      <c r="M1672" s="96">
        <v>0</v>
      </c>
      <c r="N1672" s="96" t="s">
        <v>65</v>
      </c>
      <c r="O1672" s="96">
        <v>0</v>
      </c>
      <c r="P1672" s="96" t="s">
        <v>68</v>
      </c>
      <c r="Q1672" s="96" t="s">
        <v>68</v>
      </c>
    </row>
    <row r="1673" spans="2:17" ht="15" thickBot="1" x14ac:dyDescent="0.35">
      <c r="B1673" s="92" t="s">
        <v>3975</v>
      </c>
      <c r="C1673" s="93" t="s">
        <v>226</v>
      </c>
      <c r="D1673" s="94" t="s">
        <v>65</v>
      </c>
      <c r="E1673" s="94" t="s">
        <v>64</v>
      </c>
      <c r="F1673" s="95">
        <v>2302609180101</v>
      </c>
      <c r="G1673" s="94" t="s">
        <v>64</v>
      </c>
      <c r="H1673" s="94" t="s">
        <v>64</v>
      </c>
      <c r="I1673" s="94" t="s">
        <v>66</v>
      </c>
      <c r="J1673" s="94" t="s">
        <v>66</v>
      </c>
      <c r="K1673" s="96">
        <v>0</v>
      </c>
      <c r="L1673" s="96">
        <v>0</v>
      </c>
      <c r="M1673" s="96">
        <v>0</v>
      </c>
      <c r="N1673" s="96" t="s">
        <v>65</v>
      </c>
      <c r="O1673" s="96">
        <v>0</v>
      </c>
      <c r="P1673" s="96" t="s">
        <v>68</v>
      </c>
      <c r="Q1673" s="96" t="s">
        <v>68</v>
      </c>
    </row>
    <row r="1674" spans="2:17" ht="15" thickBot="1" x14ac:dyDescent="0.35">
      <c r="B1674" s="92" t="s">
        <v>669</v>
      </c>
      <c r="C1674" s="93" t="s">
        <v>3976</v>
      </c>
      <c r="D1674" s="94" t="s">
        <v>64</v>
      </c>
      <c r="E1674" s="94" t="s">
        <v>65</v>
      </c>
      <c r="F1674" s="95">
        <v>1593944490901</v>
      </c>
      <c r="G1674" s="94" t="s">
        <v>64</v>
      </c>
      <c r="H1674" s="94" t="s">
        <v>64</v>
      </c>
      <c r="I1674" s="94" t="s">
        <v>66</v>
      </c>
      <c r="J1674" s="94" t="s">
        <v>66</v>
      </c>
      <c r="K1674" s="96">
        <v>0</v>
      </c>
      <c r="L1674" s="96">
        <v>0</v>
      </c>
      <c r="M1674" s="96">
        <v>0</v>
      </c>
      <c r="N1674" s="96" t="s">
        <v>65</v>
      </c>
      <c r="O1674" s="96">
        <v>0</v>
      </c>
      <c r="P1674" s="96" t="s">
        <v>68</v>
      </c>
      <c r="Q1674" s="96" t="s">
        <v>68</v>
      </c>
    </row>
    <row r="1675" spans="2:17" ht="15" thickBot="1" x14ac:dyDescent="0.35">
      <c r="B1675" s="92" t="s">
        <v>962</v>
      </c>
      <c r="C1675" s="93" t="s">
        <v>3833</v>
      </c>
      <c r="D1675" s="94" t="s">
        <v>64</v>
      </c>
      <c r="E1675" s="94" t="s">
        <v>65</v>
      </c>
      <c r="F1675" s="95">
        <v>2415043331001</v>
      </c>
      <c r="G1675" s="94" t="s">
        <v>64</v>
      </c>
      <c r="H1675" s="94" t="s">
        <v>64</v>
      </c>
      <c r="I1675" s="94" t="s">
        <v>66</v>
      </c>
      <c r="J1675" s="94" t="s">
        <v>66</v>
      </c>
      <c r="K1675" s="96">
        <v>0</v>
      </c>
      <c r="L1675" s="96">
        <v>0</v>
      </c>
      <c r="M1675" s="96">
        <v>0</v>
      </c>
      <c r="N1675" s="96" t="s">
        <v>65</v>
      </c>
      <c r="O1675" s="96">
        <v>0</v>
      </c>
      <c r="P1675" s="96" t="s">
        <v>68</v>
      </c>
      <c r="Q1675" s="96" t="s">
        <v>68</v>
      </c>
    </row>
    <row r="1676" spans="2:17" ht="15" thickBot="1" x14ac:dyDescent="0.35">
      <c r="B1676" s="92" t="s">
        <v>3977</v>
      </c>
      <c r="C1676" s="93" t="s">
        <v>3978</v>
      </c>
      <c r="D1676" s="94" t="s">
        <v>64</v>
      </c>
      <c r="E1676" s="94" t="s">
        <v>65</v>
      </c>
      <c r="F1676" s="95">
        <v>1674548540101</v>
      </c>
      <c r="G1676" s="94" t="s">
        <v>64</v>
      </c>
      <c r="H1676" s="94" t="s">
        <v>64</v>
      </c>
      <c r="I1676" s="94" t="s">
        <v>66</v>
      </c>
      <c r="J1676" s="94" t="s">
        <v>66</v>
      </c>
      <c r="K1676" s="96">
        <v>0</v>
      </c>
      <c r="L1676" s="96">
        <v>0</v>
      </c>
      <c r="M1676" s="96">
        <v>0</v>
      </c>
      <c r="N1676" s="96" t="s">
        <v>65</v>
      </c>
      <c r="O1676" s="96">
        <v>0</v>
      </c>
      <c r="P1676" s="96" t="s">
        <v>68</v>
      </c>
      <c r="Q1676" s="96" t="s">
        <v>68</v>
      </c>
    </row>
    <row r="1677" spans="2:17" ht="15" thickBot="1" x14ac:dyDescent="0.35">
      <c r="B1677" s="92" t="s">
        <v>3979</v>
      </c>
      <c r="C1677" s="93" t="s">
        <v>2187</v>
      </c>
      <c r="D1677" s="94" t="s">
        <v>64</v>
      </c>
      <c r="E1677" s="94" t="s">
        <v>65</v>
      </c>
      <c r="F1677" s="95">
        <v>2485370240901</v>
      </c>
      <c r="G1677" s="94" t="s">
        <v>64</v>
      </c>
      <c r="H1677" s="94" t="s">
        <v>64</v>
      </c>
      <c r="I1677" s="94" t="s">
        <v>66</v>
      </c>
      <c r="J1677" s="94" t="s">
        <v>66</v>
      </c>
      <c r="K1677" s="96">
        <v>0</v>
      </c>
      <c r="L1677" s="96">
        <v>0</v>
      </c>
      <c r="M1677" s="96">
        <v>0</v>
      </c>
      <c r="N1677" s="96" t="s">
        <v>65</v>
      </c>
      <c r="O1677" s="96">
        <v>0</v>
      </c>
      <c r="P1677" s="96" t="s">
        <v>68</v>
      </c>
      <c r="Q1677" s="96" t="s">
        <v>68</v>
      </c>
    </row>
    <row r="1678" spans="2:17" ht="15" thickBot="1" x14ac:dyDescent="0.35">
      <c r="B1678" s="92" t="s">
        <v>723</v>
      </c>
      <c r="C1678" s="93" t="s">
        <v>3980</v>
      </c>
      <c r="D1678" s="94" t="s">
        <v>65</v>
      </c>
      <c r="E1678" s="94" t="s">
        <v>64</v>
      </c>
      <c r="F1678" s="95">
        <v>2451074441701</v>
      </c>
      <c r="G1678" s="94" t="s">
        <v>64</v>
      </c>
      <c r="H1678" s="94" t="s">
        <v>64</v>
      </c>
      <c r="I1678" s="94" t="s">
        <v>66</v>
      </c>
      <c r="J1678" s="94" t="s">
        <v>66</v>
      </c>
      <c r="K1678" s="96" t="s">
        <v>65</v>
      </c>
      <c r="L1678" s="96">
        <v>0</v>
      </c>
      <c r="M1678" s="96">
        <v>0</v>
      </c>
      <c r="N1678" s="96">
        <v>0</v>
      </c>
      <c r="O1678" s="96">
        <v>0</v>
      </c>
      <c r="P1678" s="96" t="s">
        <v>68</v>
      </c>
      <c r="Q1678" s="96" t="s">
        <v>68</v>
      </c>
    </row>
    <row r="1679" spans="2:17" ht="15" thickBot="1" x14ac:dyDescent="0.35">
      <c r="B1679" s="92" t="s">
        <v>731</v>
      </c>
      <c r="C1679" s="93" t="s">
        <v>743</v>
      </c>
      <c r="D1679" s="94" t="s">
        <v>65</v>
      </c>
      <c r="E1679" s="94" t="s">
        <v>64</v>
      </c>
      <c r="F1679" s="95">
        <v>1638662520101</v>
      </c>
      <c r="G1679" s="94" t="s">
        <v>64</v>
      </c>
      <c r="H1679" s="94" t="s">
        <v>64</v>
      </c>
      <c r="I1679" s="94" t="s">
        <v>66</v>
      </c>
      <c r="J1679" s="94" t="s">
        <v>66</v>
      </c>
      <c r="K1679" s="96">
        <v>0</v>
      </c>
      <c r="L1679" s="96">
        <v>0</v>
      </c>
      <c r="M1679" s="96">
        <v>0</v>
      </c>
      <c r="N1679" s="96" t="s">
        <v>65</v>
      </c>
      <c r="O1679" s="96">
        <v>0</v>
      </c>
      <c r="P1679" s="96" t="s">
        <v>68</v>
      </c>
      <c r="Q1679" s="96" t="s">
        <v>68</v>
      </c>
    </row>
    <row r="1680" spans="2:17" ht="15" thickBot="1" x14ac:dyDescent="0.35">
      <c r="B1680" s="92" t="s">
        <v>979</v>
      </c>
      <c r="C1680" s="93" t="s">
        <v>665</v>
      </c>
      <c r="D1680" s="94" t="s">
        <v>65</v>
      </c>
      <c r="E1680" s="94" t="s">
        <v>64</v>
      </c>
      <c r="F1680" s="95">
        <v>1796738820101</v>
      </c>
      <c r="G1680" s="94" t="s">
        <v>64</v>
      </c>
      <c r="H1680" s="94" t="s">
        <v>64</v>
      </c>
      <c r="I1680" s="94" t="s">
        <v>66</v>
      </c>
      <c r="J1680" s="94" t="s">
        <v>66</v>
      </c>
      <c r="K1680" s="96">
        <v>0</v>
      </c>
      <c r="L1680" s="96">
        <v>0</v>
      </c>
      <c r="M1680" s="96">
        <v>0</v>
      </c>
      <c r="N1680" s="96" t="s">
        <v>65</v>
      </c>
      <c r="O1680" s="96">
        <v>0</v>
      </c>
      <c r="P1680" s="96" t="s">
        <v>68</v>
      </c>
      <c r="Q1680" s="96" t="s">
        <v>68</v>
      </c>
    </row>
    <row r="1681" spans="2:17" ht="15" thickBot="1" x14ac:dyDescent="0.35">
      <c r="B1681" s="92" t="s">
        <v>3981</v>
      </c>
      <c r="C1681" s="93" t="s">
        <v>3982</v>
      </c>
      <c r="D1681" s="94" t="s">
        <v>65</v>
      </c>
      <c r="E1681" s="94" t="s">
        <v>64</v>
      </c>
      <c r="F1681" s="95">
        <v>2272850421601</v>
      </c>
      <c r="G1681" s="94" t="s">
        <v>64</v>
      </c>
      <c r="H1681" s="94" t="s">
        <v>64</v>
      </c>
      <c r="I1681" s="94" t="s">
        <v>66</v>
      </c>
      <c r="J1681" s="94" t="s">
        <v>66</v>
      </c>
      <c r="K1681" s="96">
        <v>0</v>
      </c>
      <c r="L1681" s="96">
        <v>0</v>
      </c>
      <c r="M1681" s="96">
        <v>0</v>
      </c>
      <c r="N1681" s="96" t="s">
        <v>65</v>
      </c>
      <c r="O1681" s="96">
        <v>0</v>
      </c>
      <c r="P1681" s="96" t="s">
        <v>68</v>
      </c>
      <c r="Q1681" s="96" t="s">
        <v>68</v>
      </c>
    </row>
    <row r="1682" spans="2:17" ht="15" thickBot="1" x14ac:dyDescent="0.35">
      <c r="B1682" s="92" t="s">
        <v>229</v>
      </c>
      <c r="C1682" s="93" t="s">
        <v>686</v>
      </c>
      <c r="D1682" s="94" t="s">
        <v>64</v>
      </c>
      <c r="E1682" s="94" t="s">
        <v>65</v>
      </c>
      <c r="F1682" s="95">
        <v>1592003500101</v>
      </c>
      <c r="G1682" s="94" t="s">
        <v>64</v>
      </c>
      <c r="H1682" s="94" t="s">
        <v>64</v>
      </c>
      <c r="I1682" s="94" t="s">
        <v>66</v>
      </c>
      <c r="J1682" s="94" t="s">
        <v>66</v>
      </c>
      <c r="K1682" s="96">
        <v>0</v>
      </c>
      <c r="L1682" s="96">
        <v>0</v>
      </c>
      <c r="M1682" s="96">
        <v>0</v>
      </c>
      <c r="N1682" s="96" t="s">
        <v>65</v>
      </c>
      <c r="O1682" s="96">
        <v>0</v>
      </c>
      <c r="P1682" s="96" t="s">
        <v>68</v>
      </c>
      <c r="Q1682" s="96" t="s">
        <v>68</v>
      </c>
    </row>
    <row r="1683" spans="2:17" ht="15" thickBot="1" x14ac:dyDescent="0.35">
      <c r="B1683" s="92" t="s">
        <v>1119</v>
      </c>
      <c r="C1683" s="93" t="s">
        <v>2110</v>
      </c>
      <c r="D1683" s="94" t="s">
        <v>64</v>
      </c>
      <c r="E1683" s="94" t="s">
        <v>65</v>
      </c>
      <c r="F1683" s="95">
        <v>2425706580101</v>
      </c>
      <c r="G1683" s="94" t="s">
        <v>64</v>
      </c>
      <c r="H1683" s="94" t="s">
        <v>64</v>
      </c>
      <c r="I1683" s="94" t="s">
        <v>66</v>
      </c>
      <c r="J1683" s="94" t="s">
        <v>66</v>
      </c>
      <c r="K1683" s="96">
        <v>0</v>
      </c>
      <c r="L1683" s="96">
        <v>0</v>
      </c>
      <c r="M1683" s="96">
        <v>0</v>
      </c>
      <c r="N1683" s="96" t="s">
        <v>65</v>
      </c>
      <c r="O1683" s="96">
        <v>0</v>
      </c>
      <c r="P1683" s="96" t="s">
        <v>68</v>
      </c>
      <c r="Q1683" s="96" t="s">
        <v>68</v>
      </c>
    </row>
    <row r="1684" spans="2:17" ht="15" thickBot="1" x14ac:dyDescent="0.35">
      <c r="B1684" s="92" t="s">
        <v>1115</v>
      </c>
      <c r="C1684" s="93" t="s">
        <v>3937</v>
      </c>
      <c r="D1684" s="94" t="s">
        <v>65</v>
      </c>
      <c r="E1684" s="94" t="s">
        <v>64</v>
      </c>
      <c r="F1684" s="95">
        <v>2390882202001</v>
      </c>
      <c r="G1684" s="94" t="s">
        <v>64</v>
      </c>
      <c r="H1684" s="94" t="s">
        <v>64</v>
      </c>
      <c r="I1684" s="94" t="s">
        <v>66</v>
      </c>
      <c r="J1684" s="94" t="s">
        <v>66</v>
      </c>
      <c r="K1684" s="96">
        <v>0</v>
      </c>
      <c r="L1684" s="96">
        <v>0</v>
      </c>
      <c r="M1684" s="96">
        <v>0</v>
      </c>
      <c r="N1684" s="96" t="s">
        <v>65</v>
      </c>
      <c r="O1684" s="96">
        <v>0</v>
      </c>
      <c r="P1684" s="96" t="s">
        <v>68</v>
      </c>
      <c r="Q1684" s="96" t="s">
        <v>68</v>
      </c>
    </row>
    <row r="1685" spans="2:17" ht="15" thickBot="1" x14ac:dyDescent="0.35">
      <c r="B1685" s="92" t="s">
        <v>944</v>
      </c>
      <c r="C1685" s="93" t="s">
        <v>953</v>
      </c>
      <c r="D1685" s="94" t="s">
        <v>65</v>
      </c>
      <c r="E1685" s="94" t="s">
        <v>64</v>
      </c>
      <c r="F1685" s="95">
        <v>2276924460101</v>
      </c>
      <c r="G1685" s="94" t="s">
        <v>64</v>
      </c>
      <c r="H1685" s="94" t="s">
        <v>64</v>
      </c>
      <c r="I1685" s="94" t="s">
        <v>66</v>
      </c>
      <c r="J1685" s="94" t="s">
        <v>66</v>
      </c>
      <c r="K1685" s="96">
        <v>0</v>
      </c>
      <c r="L1685" s="96">
        <v>0</v>
      </c>
      <c r="M1685" s="96">
        <v>0</v>
      </c>
      <c r="N1685" s="96" t="s">
        <v>65</v>
      </c>
      <c r="O1685" s="96">
        <v>0</v>
      </c>
      <c r="P1685" s="96" t="s">
        <v>68</v>
      </c>
      <c r="Q1685" s="96" t="s">
        <v>68</v>
      </c>
    </row>
    <row r="1686" spans="2:17" ht="15" thickBot="1" x14ac:dyDescent="0.35">
      <c r="B1686" s="92" t="s">
        <v>237</v>
      </c>
      <c r="C1686" s="93" t="s">
        <v>932</v>
      </c>
      <c r="D1686" s="94" t="s">
        <v>64</v>
      </c>
      <c r="E1686" s="94" t="s">
        <v>65</v>
      </c>
      <c r="F1686" s="95">
        <v>2451458260101</v>
      </c>
      <c r="G1686" s="94" t="s">
        <v>64</v>
      </c>
      <c r="H1686" s="94" t="s">
        <v>64</v>
      </c>
      <c r="I1686" s="94" t="s">
        <v>66</v>
      </c>
      <c r="J1686" s="94" t="s">
        <v>66</v>
      </c>
      <c r="K1686" s="96">
        <v>0</v>
      </c>
      <c r="L1686" s="96">
        <v>0</v>
      </c>
      <c r="M1686" s="96">
        <v>0</v>
      </c>
      <c r="N1686" s="96" t="s">
        <v>65</v>
      </c>
      <c r="O1686" s="96">
        <v>0</v>
      </c>
      <c r="P1686" s="96" t="s">
        <v>68</v>
      </c>
      <c r="Q1686" s="96" t="s">
        <v>68</v>
      </c>
    </row>
    <row r="1687" spans="2:17" ht="15" thickBot="1" x14ac:dyDescent="0.35">
      <c r="B1687" s="92" t="s">
        <v>678</v>
      </c>
      <c r="C1687" s="93" t="s">
        <v>1100</v>
      </c>
      <c r="D1687" s="94" t="s">
        <v>65</v>
      </c>
      <c r="E1687" s="94" t="s">
        <v>64</v>
      </c>
      <c r="F1687" s="95">
        <v>2239854810101</v>
      </c>
      <c r="G1687" s="94" t="s">
        <v>64</v>
      </c>
      <c r="H1687" s="94" t="s">
        <v>64</v>
      </c>
      <c r="I1687" s="94" t="s">
        <v>66</v>
      </c>
      <c r="J1687" s="94" t="s">
        <v>66</v>
      </c>
      <c r="K1687" s="96">
        <v>0</v>
      </c>
      <c r="L1687" s="96">
        <v>0</v>
      </c>
      <c r="M1687" s="96">
        <v>0</v>
      </c>
      <c r="N1687" s="96" t="s">
        <v>65</v>
      </c>
      <c r="O1687" s="96">
        <v>0</v>
      </c>
      <c r="P1687" s="96" t="s">
        <v>68</v>
      </c>
      <c r="Q1687" s="96" t="s">
        <v>68</v>
      </c>
    </row>
    <row r="1688" spans="2:17" ht="15" thickBot="1" x14ac:dyDescent="0.35">
      <c r="B1688" s="92" t="s">
        <v>1004</v>
      </c>
      <c r="C1688" s="93" t="s">
        <v>3917</v>
      </c>
      <c r="D1688" s="94" t="s">
        <v>64</v>
      </c>
      <c r="E1688" s="94" t="s">
        <v>65</v>
      </c>
      <c r="F1688" s="95">
        <v>1741093770101</v>
      </c>
      <c r="G1688" s="94" t="s">
        <v>64</v>
      </c>
      <c r="H1688" s="94" t="s">
        <v>64</v>
      </c>
      <c r="I1688" s="94" t="s">
        <v>66</v>
      </c>
      <c r="J1688" s="94" t="s">
        <v>66</v>
      </c>
      <c r="K1688" s="96">
        <v>0</v>
      </c>
      <c r="L1688" s="96">
        <v>0</v>
      </c>
      <c r="M1688" s="96">
        <v>0</v>
      </c>
      <c r="N1688" s="96" t="s">
        <v>65</v>
      </c>
      <c r="O1688" s="96">
        <v>0</v>
      </c>
      <c r="P1688" s="96" t="s">
        <v>68</v>
      </c>
      <c r="Q1688" s="96" t="s">
        <v>68</v>
      </c>
    </row>
    <row r="1689" spans="2:17" ht="15" thickBot="1" x14ac:dyDescent="0.35">
      <c r="B1689" s="92" t="s">
        <v>860</v>
      </c>
      <c r="C1689" s="93" t="s">
        <v>3983</v>
      </c>
      <c r="D1689" s="94" t="s">
        <v>65</v>
      </c>
      <c r="E1689" s="94" t="s">
        <v>64</v>
      </c>
      <c r="F1689" s="95">
        <v>2337394750101</v>
      </c>
      <c r="G1689" s="94" t="s">
        <v>64</v>
      </c>
      <c r="H1689" s="94" t="s">
        <v>64</v>
      </c>
      <c r="I1689" s="94" t="s">
        <v>66</v>
      </c>
      <c r="J1689" s="94" t="s">
        <v>66</v>
      </c>
      <c r="K1689" s="96">
        <v>0</v>
      </c>
      <c r="L1689" s="96">
        <v>0</v>
      </c>
      <c r="M1689" s="96">
        <v>0</v>
      </c>
      <c r="N1689" s="96" t="s">
        <v>65</v>
      </c>
      <c r="O1689" s="96">
        <v>0</v>
      </c>
      <c r="P1689" s="96" t="s">
        <v>68</v>
      </c>
      <c r="Q1689" s="96" t="s">
        <v>68</v>
      </c>
    </row>
    <row r="1690" spans="2:17" ht="15" thickBot="1" x14ac:dyDescent="0.35">
      <c r="B1690" s="92" t="s">
        <v>233</v>
      </c>
      <c r="C1690" s="93" t="s">
        <v>3926</v>
      </c>
      <c r="D1690" s="94" t="s">
        <v>64</v>
      </c>
      <c r="E1690" s="94" t="s">
        <v>65</v>
      </c>
      <c r="F1690" s="95">
        <v>2449849722201</v>
      </c>
      <c r="G1690" s="94" t="s">
        <v>64</v>
      </c>
      <c r="H1690" s="94" t="s">
        <v>64</v>
      </c>
      <c r="I1690" s="94" t="s">
        <v>66</v>
      </c>
      <c r="J1690" s="94" t="s">
        <v>66</v>
      </c>
      <c r="K1690" s="96">
        <v>0</v>
      </c>
      <c r="L1690" s="96">
        <v>0</v>
      </c>
      <c r="M1690" s="96">
        <v>0</v>
      </c>
      <c r="N1690" s="96" t="s">
        <v>65</v>
      </c>
      <c r="O1690" s="96">
        <v>0</v>
      </c>
      <c r="P1690" s="96" t="s">
        <v>68</v>
      </c>
      <c r="Q1690" s="96" t="s">
        <v>68</v>
      </c>
    </row>
    <row r="1691" spans="2:17" ht="15" thickBot="1" x14ac:dyDescent="0.35">
      <c r="B1691" s="92" t="s">
        <v>233</v>
      </c>
      <c r="C1691" s="93" t="s">
        <v>864</v>
      </c>
      <c r="D1691" s="94" t="s">
        <v>64</v>
      </c>
      <c r="E1691" s="94" t="s">
        <v>65</v>
      </c>
      <c r="F1691" s="95">
        <v>2405960480101</v>
      </c>
      <c r="G1691" s="94" t="s">
        <v>64</v>
      </c>
      <c r="H1691" s="94" t="s">
        <v>64</v>
      </c>
      <c r="I1691" s="94" t="s">
        <v>66</v>
      </c>
      <c r="J1691" s="94" t="s">
        <v>66</v>
      </c>
      <c r="K1691" s="96">
        <v>0</v>
      </c>
      <c r="L1691" s="96">
        <v>0</v>
      </c>
      <c r="M1691" s="96">
        <v>0</v>
      </c>
      <c r="N1691" s="96" t="s">
        <v>65</v>
      </c>
      <c r="O1691" s="96">
        <v>0</v>
      </c>
      <c r="P1691" s="96" t="s">
        <v>68</v>
      </c>
      <c r="Q1691" s="96" t="s">
        <v>68</v>
      </c>
    </row>
    <row r="1692" spans="2:17" ht="15" thickBot="1" x14ac:dyDescent="0.35">
      <c r="B1692" s="92" t="s">
        <v>1095</v>
      </c>
      <c r="C1692" s="93" t="s">
        <v>255</v>
      </c>
      <c r="D1692" s="94" t="s">
        <v>65</v>
      </c>
      <c r="E1692" s="94" t="s">
        <v>64</v>
      </c>
      <c r="F1692" s="95">
        <v>2533079020101</v>
      </c>
      <c r="G1692" s="94" t="s">
        <v>64</v>
      </c>
      <c r="H1692" s="94" t="s">
        <v>64</v>
      </c>
      <c r="I1692" s="94" t="s">
        <v>66</v>
      </c>
      <c r="J1692" s="94" t="s">
        <v>66</v>
      </c>
      <c r="K1692" s="96">
        <v>0</v>
      </c>
      <c r="L1692" s="96">
        <v>0</v>
      </c>
      <c r="M1692" s="96">
        <v>0</v>
      </c>
      <c r="N1692" s="96" t="s">
        <v>65</v>
      </c>
      <c r="O1692" s="96">
        <v>0</v>
      </c>
      <c r="P1692" s="96" t="s">
        <v>68</v>
      </c>
      <c r="Q1692" s="96" t="s">
        <v>68</v>
      </c>
    </row>
    <row r="1693" spans="2:17" ht="15" thickBot="1" x14ac:dyDescent="0.35">
      <c r="B1693" s="92" t="s">
        <v>3984</v>
      </c>
      <c r="C1693" s="93" t="s">
        <v>971</v>
      </c>
      <c r="D1693" s="94" t="s">
        <v>65</v>
      </c>
      <c r="E1693" s="94" t="s">
        <v>64</v>
      </c>
      <c r="F1693" s="95">
        <v>1999184810901</v>
      </c>
      <c r="G1693" s="94" t="s">
        <v>64</v>
      </c>
      <c r="H1693" s="94" t="s">
        <v>64</v>
      </c>
      <c r="I1693" s="94" t="s">
        <v>66</v>
      </c>
      <c r="J1693" s="94" t="s">
        <v>66</v>
      </c>
      <c r="K1693" s="96">
        <v>0</v>
      </c>
      <c r="L1693" s="96">
        <v>0</v>
      </c>
      <c r="M1693" s="96">
        <v>0</v>
      </c>
      <c r="N1693" s="96" t="s">
        <v>65</v>
      </c>
      <c r="O1693" s="96">
        <v>0</v>
      </c>
      <c r="P1693" s="96" t="s">
        <v>68</v>
      </c>
      <c r="Q1693" s="96" t="s">
        <v>68</v>
      </c>
    </row>
    <row r="1694" spans="2:17" ht="15" thickBot="1" x14ac:dyDescent="0.35">
      <c r="B1694" s="92" t="s">
        <v>646</v>
      </c>
      <c r="C1694" s="93" t="s">
        <v>3985</v>
      </c>
      <c r="D1694" s="94" t="s">
        <v>64</v>
      </c>
      <c r="E1694" s="94" t="s">
        <v>65</v>
      </c>
      <c r="F1694" s="95">
        <v>2545443710114</v>
      </c>
      <c r="G1694" s="94" t="s">
        <v>64</v>
      </c>
      <c r="H1694" s="94" t="s">
        <v>64</v>
      </c>
      <c r="I1694" s="94" t="s">
        <v>66</v>
      </c>
      <c r="J1694" s="94" t="s">
        <v>66</v>
      </c>
      <c r="K1694" s="96">
        <v>0</v>
      </c>
      <c r="L1694" s="96">
        <v>0</v>
      </c>
      <c r="M1694" s="96">
        <v>0</v>
      </c>
      <c r="N1694" s="96" t="s">
        <v>65</v>
      </c>
      <c r="O1694" s="96">
        <v>0</v>
      </c>
      <c r="P1694" s="96" t="s">
        <v>68</v>
      </c>
      <c r="Q1694" s="96" t="s">
        <v>68</v>
      </c>
    </row>
    <row r="1695" spans="2:17" ht="15" thickBot="1" x14ac:dyDescent="0.35">
      <c r="B1695" s="92" t="s">
        <v>1232</v>
      </c>
      <c r="C1695" s="93" t="s">
        <v>1342</v>
      </c>
      <c r="D1695" s="94" t="s">
        <v>64</v>
      </c>
      <c r="E1695" s="94" t="s">
        <v>65</v>
      </c>
      <c r="F1695" s="95">
        <v>2240657850101</v>
      </c>
      <c r="G1695" s="94" t="s">
        <v>64</v>
      </c>
      <c r="H1695" s="94" t="s">
        <v>64</v>
      </c>
      <c r="I1695" s="94" t="s">
        <v>66</v>
      </c>
      <c r="J1695" s="94" t="s">
        <v>66</v>
      </c>
      <c r="K1695" s="96">
        <v>0</v>
      </c>
      <c r="L1695" s="96">
        <v>0</v>
      </c>
      <c r="M1695" s="96">
        <v>0</v>
      </c>
      <c r="N1695" s="96" t="s">
        <v>65</v>
      </c>
      <c r="O1695" s="96">
        <v>0</v>
      </c>
      <c r="P1695" s="96" t="s">
        <v>68</v>
      </c>
      <c r="Q1695" s="96" t="s">
        <v>68</v>
      </c>
    </row>
    <row r="1696" spans="2:17" ht="15" thickBot="1" x14ac:dyDescent="0.35">
      <c r="B1696" s="92" t="s">
        <v>724</v>
      </c>
      <c r="C1696" s="93" t="s">
        <v>273</v>
      </c>
      <c r="D1696" s="94" t="s">
        <v>65</v>
      </c>
      <c r="E1696" s="94" t="s">
        <v>64</v>
      </c>
      <c r="F1696" s="95">
        <v>1918201130101</v>
      </c>
      <c r="G1696" s="94" t="s">
        <v>64</v>
      </c>
      <c r="H1696" s="94" t="s">
        <v>64</v>
      </c>
      <c r="I1696" s="94" t="s">
        <v>66</v>
      </c>
      <c r="J1696" s="94" t="s">
        <v>66</v>
      </c>
      <c r="K1696" s="96">
        <v>0</v>
      </c>
      <c r="L1696" s="96">
        <v>0</v>
      </c>
      <c r="M1696" s="96">
        <v>0</v>
      </c>
      <c r="N1696" s="96" t="s">
        <v>65</v>
      </c>
      <c r="O1696" s="96">
        <v>0</v>
      </c>
      <c r="P1696" s="96" t="s">
        <v>68</v>
      </c>
      <c r="Q1696" s="96" t="s">
        <v>68</v>
      </c>
    </row>
    <row r="1697" spans="2:17" ht="15" thickBot="1" x14ac:dyDescent="0.35">
      <c r="B1697" s="92" t="s">
        <v>229</v>
      </c>
      <c r="C1697" s="93" t="s">
        <v>885</v>
      </c>
      <c r="D1697" s="94" t="s">
        <v>64</v>
      </c>
      <c r="E1697" s="94" t="s">
        <v>65</v>
      </c>
      <c r="F1697" s="95">
        <v>1923382771001</v>
      </c>
      <c r="G1697" s="94" t="s">
        <v>64</v>
      </c>
      <c r="H1697" s="94" t="s">
        <v>64</v>
      </c>
      <c r="I1697" s="94" t="s">
        <v>66</v>
      </c>
      <c r="J1697" s="94" t="s">
        <v>66</v>
      </c>
      <c r="K1697" s="96">
        <v>0</v>
      </c>
      <c r="L1697" s="96">
        <v>0</v>
      </c>
      <c r="M1697" s="96">
        <v>0</v>
      </c>
      <c r="N1697" s="96" t="s">
        <v>65</v>
      </c>
      <c r="O1697" s="96">
        <v>0</v>
      </c>
      <c r="P1697" s="96" t="s">
        <v>68</v>
      </c>
      <c r="Q1697" s="96" t="s">
        <v>68</v>
      </c>
    </row>
    <row r="1698" spans="2:17" ht="15" thickBot="1" x14ac:dyDescent="0.35">
      <c r="B1698" s="92" t="s">
        <v>3773</v>
      </c>
      <c r="C1698" s="93" t="s">
        <v>2442</v>
      </c>
      <c r="D1698" s="94" t="s">
        <v>65</v>
      </c>
      <c r="E1698" s="94" t="s">
        <v>64</v>
      </c>
      <c r="F1698" s="95">
        <v>2385497390101</v>
      </c>
      <c r="G1698" s="94" t="s">
        <v>64</v>
      </c>
      <c r="H1698" s="94" t="s">
        <v>64</v>
      </c>
      <c r="I1698" s="94" t="s">
        <v>66</v>
      </c>
      <c r="J1698" s="94" t="s">
        <v>65</v>
      </c>
      <c r="K1698" s="96">
        <v>0</v>
      </c>
      <c r="L1698" s="96">
        <v>0</v>
      </c>
      <c r="M1698" s="96">
        <v>0</v>
      </c>
      <c r="N1698" s="96" t="s">
        <v>65</v>
      </c>
      <c r="O1698" s="96">
        <v>0</v>
      </c>
      <c r="P1698" s="96" t="s">
        <v>224</v>
      </c>
      <c r="Q1698" s="96" t="s">
        <v>224</v>
      </c>
    </row>
    <row r="1699" spans="2:17" ht="15" thickBot="1" x14ac:dyDescent="0.35">
      <c r="B1699" s="92" t="s">
        <v>2437</v>
      </c>
      <c r="C1699" s="93" t="s">
        <v>3774</v>
      </c>
      <c r="D1699" s="94" t="s">
        <v>65</v>
      </c>
      <c r="E1699" s="94" t="s">
        <v>64</v>
      </c>
      <c r="F1699" s="95">
        <v>3456089920412</v>
      </c>
      <c r="G1699" s="94" t="s">
        <v>64</v>
      </c>
      <c r="H1699" s="94" t="s">
        <v>64</v>
      </c>
      <c r="I1699" s="94" t="s">
        <v>66</v>
      </c>
      <c r="J1699" s="94" t="s">
        <v>65</v>
      </c>
      <c r="K1699" s="96">
        <v>0</v>
      </c>
      <c r="L1699" s="96">
        <v>0</v>
      </c>
      <c r="M1699" s="96">
        <v>0</v>
      </c>
      <c r="N1699" s="96" t="s">
        <v>65</v>
      </c>
      <c r="O1699" s="96">
        <v>0</v>
      </c>
      <c r="P1699" s="96" t="s">
        <v>224</v>
      </c>
      <c r="Q1699" s="96" t="s">
        <v>224</v>
      </c>
    </row>
    <row r="1700" spans="2:17" ht="15" thickBot="1" x14ac:dyDescent="0.35">
      <c r="B1700" s="92" t="s">
        <v>472</v>
      </c>
      <c r="C1700" s="93" t="s">
        <v>3775</v>
      </c>
      <c r="D1700" s="94" t="s">
        <v>65</v>
      </c>
      <c r="E1700" s="94" t="s">
        <v>64</v>
      </c>
      <c r="F1700" s="95">
        <v>2650918540101</v>
      </c>
      <c r="G1700" s="94" t="s">
        <v>64</v>
      </c>
      <c r="H1700" s="94" t="s">
        <v>64</v>
      </c>
      <c r="I1700" s="94" t="s">
        <v>66</v>
      </c>
      <c r="J1700" s="94" t="s">
        <v>65</v>
      </c>
      <c r="K1700" s="96">
        <v>0</v>
      </c>
      <c r="L1700" s="96">
        <v>0</v>
      </c>
      <c r="M1700" s="96">
        <v>0</v>
      </c>
      <c r="N1700" s="96" t="s">
        <v>65</v>
      </c>
      <c r="O1700" s="96">
        <v>0</v>
      </c>
      <c r="P1700" s="96" t="s">
        <v>224</v>
      </c>
      <c r="Q1700" s="96" t="s">
        <v>224</v>
      </c>
    </row>
    <row r="1701" spans="2:17" ht="15" thickBot="1" x14ac:dyDescent="0.35">
      <c r="B1701" s="92" t="s">
        <v>429</v>
      </c>
      <c r="C1701" s="93" t="s">
        <v>3776</v>
      </c>
      <c r="D1701" s="94" t="s">
        <v>65</v>
      </c>
      <c r="E1701" s="94" t="s">
        <v>64</v>
      </c>
      <c r="F1701" s="95">
        <v>1719365152201</v>
      </c>
      <c r="G1701" s="94" t="s">
        <v>64</v>
      </c>
      <c r="H1701" s="94" t="s">
        <v>64</v>
      </c>
      <c r="I1701" s="94" t="s">
        <v>66</v>
      </c>
      <c r="J1701" s="94" t="s">
        <v>65</v>
      </c>
      <c r="K1701" s="96">
        <v>0</v>
      </c>
      <c r="L1701" s="96">
        <v>0</v>
      </c>
      <c r="M1701" s="96">
        <v>0</v>
      </c>
      <c r="N1701" s="96" t="s">
        <v>65</v>
      </c>
      <c r="O1701" s="96">
        <v>0</v>
      </c>
      <c r="P1701" s="96" t="s">
        <v>224</v>
      </c>
      <c r="Q1701" s="96" t="s">
        <v>224</v>
      </c>
    </row>
    <row r="1702" spans="2:17" ht="15" thickBot="1" x14ac:dyDescent="0.35">
      <c r="B1702" s="92" t="s">
        <v>3777</v>
      </c>
      <c r="C1702" s="93" t="s">
        <v>480</v>
      </c>
      <c r="D1702" s="94" t="s">
        <v>65</v>
      </c>
      <c r="E1702" s="94" t="s">
        <v>64</v>
      </c>
      <c r="F1702" s="95">
        <v>1653289170101</v>
      </c>
      <c r="G1702" s="94" t="s">
        <v>64</v>
      </c>
      <c r="H1702" s="94" t="s">
        <v>64</v>
      </c>
      <c r="I1702" s="94" t="s">
        <v>66</v>
      </c>
      <c r="J1702" s="94" t="s">
        <v>65</v>
      </c>
      <c r="K1702" s="96">
        <v>0</v>
      </c>
      <c r="L1702" s="96">
        <v>0</v>
      </c>
      <c r="M1702" s="96">
        <v>0</v>
      </c>
      <c r="N1702" s="96" t="s">
        <v>65</v>
      </c>
      <c r="O1702" s="96">
        <v>0</v>
      </c>
      <c r="P1702" s="96" t="s">
        <v>224</v>
      </c>
      <c r="Q1702" s="96" t="s">
        <v>224</v>
      </c>
    </row>
    <row r="1703" spans="2:17" ht="15" thickBot="1" x14ac:dyDescent="0.35">
      <c r="B1703" s="92" t="s">
        <v>2803</v>
      </c>
      <c r="C1703" s="93" t="s">
        <v>460</v>
      </c>
      <c r="D1703" s="94" t="s">
        <v>65</v>
      </c>
      <c r="E1703" s="94" t="s">
        <v>64</v>
      </c>
      <c r="F1703" s="95">
        <v>1722564410101</v>
      </c>
      <c r="G1703" s="94" t="s">
        <v>64</v>
      </c>
      <c r="H1703" s="94" t="s">
        <v>64</v>
      </c>
      <c r="I1703" s="94" t="s">
        <v>66</v>
      </c>
      <c r="J1703" s="94" t="s">
        <v>65</v>
      </c>
      <c r="K1703" s="96">
        <v>0</v>
      </c>
      <c r="L1703" s="96">
        <v>0</v>
      </c>
      <c r="M1703" s="96">
        <v>0</v>
      </c>
      <c r="N1703" s="96" t="s">
        <v>65</v>
      </c>
      <c r="O1703" s="96">
        <v>0</v>
      </c>
      <c r="P1703" s="96" t="s">
        <v>224</v>
      </c>
      <c r="Q1703" s="96" t="s">
        <v>224</v>
      </c>
    </row>
    <row r="1704" spans="2:17" ht="15" thickBot="1" x14ac:dyDescent="0.35">
      <c r="B1704" s="92" t="s">
        <v>566</v>
      </c>
      <c r="C1704" s="93" t="s">
        <v>3778</v>
      </c>
      <c r="D1704" s="94" t="s">
        <v>65</v>
      </c>
      <c r="E1704" s="94" t="s">
        <v>64</v>
      </c>
      <c r="F1704" s="95">
        <v>2354168160101</v>
      </c>
      <c r="G1704" s="94" t="s">
        <v>64</v>
      </c>
      <c r="H1704" s="94" t="s">
        <v>64</v>
      </c>
      <c r="I1704" s="94" t="s">
        <v>66</v>
      </c>
      <c r="J1704" s="94" t="s">
        <v>65</v>
      </c>
      <c r="K1704" s="96">
        <v>0</v>
      </c>
      <c r="L1704" s="96">
        <v>0</v>
      </c>
      <c r="M1704" s="96">
        <v>0</v>
      </c>
      <c r="N1704" s="96" t="s">
        <v>65</v>
      </c>
      <c r="O1704" s="96">
        <v>0</v>
      </c>
      <c r="P1704" s="96" t="s">
        <v>224</v>
      </c>
      <c r="Q1704" s="96" t="s">
        <v>224</v>
      </c>
    </row>
    <row r="1705" spans="2:17" ht="15" thickBot="1" x14ac:dyDescent="0.35">
      <c r="B1705" s="92" t="s">
        <v>2642</v>
      </c>
      <c r="C1705" s="93" t="s">
        <v>3779</v>
      </c>
      <c r="D1705" s="94" t="s">
        <v>65</v>
      </c>
      <c r="E1705" s="94" t="s">
        <v>64</v>
      </c>
      <c r="F1705" s="95">
        <v>1583002381901</v>
      </c>
      <c r="G1705" s="94" t="s">
        <v>64</v>
      </c>
      <c r="H1705" s="94" t="s">
        <v>64</v>
      </c>
      <c r="I1705" s="94" t="s">
        <v>66</v>
      </c>
      <c r="J1705" s="94" t="s">
        <v>65</v>
      </c>
      <c r="K1705" s="96">
        <v>0</v>
      </c>
      <c r="L1705" s="96">
        <v>0</v>
      </c>
      <c r="M1705" s="96">
        <v>0</v>
      </c>
      <c r="N1705" s="96" t="s">
        <v>65</v>
      </c>
      <c r="O1705" s="96">
        <v>0</v>
      </c>
      <c r="P1705" s="96" t="s">
        <v>224</v>
      </c>
      <c r="Q1705" s="96" t="s">
        <v>224</v>
      </c>
    </row>
    <row r="1706" spans="2:17" ht="15" thickBot="1" x14ac:dyDescent="0.35">
      <c r="B1706" s="92" t="s">
        <v>3780</v>
      </c>
      <c r="C1706" s="93" t="s">
        <v>444</v>
      </c>
      <c r="D1706" s="94" t="s">
        <v>65</v>
      </c>
      <c r="E1706" s="94" t="s">
        <v>64</v>
      </c>
      <c r="F1706" s="95">
        <v>2386910120613</v>
      </c>
      <c r="G1706" s="94" t="s">
        <v>64</v>
      </c>
      <c r="H1706" s="94" t="s">
        <v>64</v>
      </c>
      <c r="I1706" s="94" t="s">
        <v>66</v>
      </c>
      <c r="J1706" s="94" t="s">
        <v>65</v>
      </c>
      <c r="K1706" s="96">
        <v>0</v>
      </c>
      <c r="L1706" s="96">
        <v>0</v>
      </c>
      <c r="M1706" s="96">
        <v>0</v>
      </c>
      <c r="N1706" s="96" t="s">
        <v>65</v>
      </c>
      <c r="O1706" s="96">
        <v>0</v>
      </c>
      <c r="P1706" s="96" t="s">
        <v>224</v>
      </c>
      <c r="Q1706" s="96" t="s">
        <v>224</v>
      </c>
    </row>
    <row r="1707" spans="2:17" ht="15" thickBot="1" x14ac:dyDescent="0.35">
      <c r="B1707" s="92" t="s">
        <v>2890</v>
      </c>
      <c r="C1707" s="93" t="s">
        <v>3781</v>
      </c>
      <c r="D1707" s="94" t="s">
        <v>64</v>
      </c>
      <c r="E1707" s="94" t="s">
        <v>65</v>
      </c>
      <c r="F1707" s="95">
        <v>1632167931010</v>
      </c>
      <c r="G1707" s="94" t="s">
        <v>64</v>
      </c>
      <c r="H1707" s="94" t="s">
        <v>64</v>
      </c>
      <c r="I1707" s="94" t="s">
        <v>66</v>
      </c>
      <c r="J1707" s="94" t="s">
        <v>65</v>
      </c>
      <c r="K1707" s="96">
        <v>0</v>
      </c>
      <c r="L1707" s="96">
        <v>0</v>
      </c>
      <c r="M1707" s="96">
        <v>0</v>
      </c>
      <c r="N1707" s="96" t="s">
        <v>65</v>
      </c>
      <c r="O1707" s="96">
        <v>0</v>
      </c>
      <c r="P1707" s="96" t="s">
        <v>224</v>
      </c>
      <c r="Q1707" s="96" t="s">
        <v>224</v>
      </c>
    </row>
    <row r="1708" spans="2:17" ht="15" thickBot="1" x14ac:dyDescent="0.35">
      <c r="B1708" s="92" t="s">
        <v>3782</v>
      </c>
      <c r="C1708" s="93" t="s">
        <v>548</v>
      </c>
      <c r="D1708" s="94" t="s">
        <v>65</v>
      </c>
      <c r="E1708" s="94" t="s">
        <v>64</v>
      </c>
      <c r="F1708" s="95">
        <v>2751662270101</v>
      </c>
      <c r="G1708" s="94" t="s">
        <v>64</v>
      </c>
      <c r="H1708" s="94" t="s">
        <v>64</v>
      </c>
      <c r="I1708" s="94" t="s">
        <v>66</v>
      </c>
      <c r="J1708" s="94" t="s">
        <v>65</v>
      </c>
      <c r="K1708" s="96">
        <v>0</v>
      </c>
      <c r="L1708" s="96">
        <v>0</v>
      </c>
      <c r="M1708" s="96">
        <v>0</v>
      </c>
      <c r="N1708" s="96" t="s">
        <v>65</v>
      </c>
      <c r="O1708" s="96">
        <v>0</v>
      </c>
      <c r="P1708" s="96" t="s">
        <v>224</v>
      </c>
      <c r="Q1708" s="96" t="s">
        <v>224</v>
      </c>
    </row>
    <row r="1709" spans="2:17" ht="15" thickBot="1" x14ac:dyDescent="0.35">
      <c r="B1709" s="92" t="s">
        <v>3209</v>
      </c>
      <c r="C1709" s="93" t="s">
        <v>3783</v>
      </c>
      <c r="D1709" s="94" t="s">
        <v>65</v>
      </c>
      <c r="E1709" s="94" t="s">
        <v>64</v>
      </c>
      <c r="F1709" s="95">
        <v>5205005150101</v>
      </c>
      <c r="G1709" s="94" t="s">
        <v>64</v>
      </c>
      <c r="H1709" s="94" t="s">
        <v>64</v>
      </c>
      <c r="I1709" s="94" t="s">
        <v>66</v>
      </c>
      <c r="J1709" s="94" t="s">
        <v>65</v>
      </c>
      <c r="K1709" s="96">
        <v>0</v>
      </c>
      <c r="L1709" s="96">
        <v>0</v>
      </c>
      <c r="M1709" s="96">
        <v>0</v>
      </c>
      <c r="N1709" s="96" t="s">
        <v>65</v>
      </c>
      <c r="O1709" s="96">
        <v>0</v>
      </c>
      <c r="P1709" s="96" t="s">
        <v>224</v>
      </c>
      <c r="Q1709" s="96" t="s">
        <v>224</v>
      </c>
    </row>
    <row r="1710" spans="2:17" ht="15" thickBot="1" x14ac:dyDescent="0.35">
      <c r="B1710" s="92" t="s">
        <v>490</v>
      </c>
      <c r="C1710" s="93" t="s">
        <v>3784</v>
      </c>
      <c r="D1710" s="94" t="s">
        <v>65</v>
      </c>
      <c r="E1710" s="94" t="s">
        <v>64</v>
      </c>
      <c r="F1710" s="95">
        <v>2156383260101</v>
      </c>
      <c r="G1710" s="94" t="s">
        <v>64</v>
      </c>
      <c r="H1710" s="94" t="s">
        <v>64</v>
      </c>
      <c r="I1710" s="94" t="s">
        <v>66</v>
      </c>
      <c r="J1710" s="94" t="s">
        <v>65</v>
      </c>
      <c r="K1710" s="96">
        <v>0</v>
      </c>
      <c r="L1710" s="96">
        <v>0</v>
      </c>
      <c r="M1710" s="96">
        <v>0</v>
      </c>
      <c r="N1710" s="96" t="s">
        <v>65</v>
      </c>
      <c r="O1710" s="96">
        <v>0</v>
      </c>
      <c r="P1710" s="96" t="s">
        <v>224</v>
      </c>
      <c r="Q1710" s="96" t="s">
        <v>224</v>
      </c>
    </row>
    <row r="1711" spans="2:17" ht="15" thickBot="1" x14ac:dyDescent="0.35">
      <c r="B1711" s="92" t="s">
        <v>3785</v>
      </c>
      <c r="C1711" s="93" t="s">
        <v>204</v>
      </c>
      <c r="D1711" s="94" t="s">
        <v>65</v>
      </c>
      <c r="E1711" s="94" t="s">
        <v>64</v>
      </c>
      <c r="F1711" s="95">
        <v>2663867930101</v>
      </c>
      <c r="G1711" s="94" t="s">
        <v>64</v>
      </c>
      <c r="H1711" s="94" t="s">
        <v>64</v>
      </c>
      <c r="I1711" s="94" t="s">
        <v>66</v>
      </c>
      <c r="J1711" s="94" t="s">
        <v>65</v>
      </c>
      <c r="K1711" s="96">
        <v>0</v>
      </c>
      <c r="L1711" s="96">
        <v>0</v>
      </c>
      <c r="M1711" s="96">
        <v>0</v>
      </c>
      <c r="N1711" s="96" t="s">
        <v>65</v>
      </c>
      <c r="O1711" s="96">
        <v>0</v>
      </c>
      <c r="P1711" s="96" t="s">
        <v>224</v>
      </c>
      <c r="Q1711" s="96" t="s">
        <v>224</v>
      </c>
    </row>
    <row r="1712" spans="2:17" ht="15" thickBot="1" x14ac:dyDescent="0.35">
      <c r="B1712" s="92" t="s">
        <v>3786</v>
      </c>
      <c r="C1712" s="93" t="s">
        <v>3787</v>
      </c>
      <c r="D1712" s="94" t="s">
        <v>65</v>
      </c>
      <c r="E1712" s="94" t="s">
        <v>64</v>
      </c>
      <c r="F1712" s="95">
        <v>1623415620101</v>
      </c>
      <c r="G1712" s="94" t="s">
        <v>64</v>
      </c>
      <c r="H1712" s="94" t="s">
        <v>64</v>
      </c>
      <c r="I1712" s="94" t="s">
        <v>66</v>
      </c>
      <c r="J1712" s="94" t="s">
        <v>65</v>
      </c>
      <c r="K1712" s="96">
        <v>0</v>
      </c>
      <c r="L1712" s="96">
        <v>0</v>
      </c>
      <c r="M1712" s="96">
        <v>0</v>
      </c>
      <c r="N1712" s="96" t="s">
        <v>65</v>
      </c>
      <c r="O1712" s="96">
        <v>0</v>
      </c>
      <c r="P1712" s="96" t="s">
        <v>224</v>
      </c>
      <c r="Q1712" s="96" t="s">
        <v>224</v>
      </c>
    </row>
    <row r="1713" spans="2:17" ht="15" thickBot="1" x14ac:dyDescent="0.35">
      <c r="B1713" s="92" t="s">
        <v>3788</v>
      </c>
      <c r="C1713" s="93" t="s">
        <v>3789</v>
      </c>
      <c r="D1713" s="94" t="s">
        <v>65</v>
      </c>
      <c r="E1713" s="94" t="s">
        <v>64</v>
      </c>
      <c r="F1713" s="95">
        <v>2351963860101</v>
      </c>
      <c r="G1713" s="94" t="s">
        <v>64</v>
      </c>
      <c r="H1713" s="94" t="s">
        <v>64</v>
      </c>
      <c r="I1713" s="94" t="s">
        <v>66</v>
      </c>
      <c r="J1713" s="94" t="s">
        <v>65</v>
      </c>
      <c r="K1713" s="96">
        <v>0</v>
      </c>
      <c r="L1713" s="96">
        <v>0</v>
      </c>
      <c r="M1713" s="96">
        <v>0</v>
      </c>
      <c r="N1713" s="96" t="s">
        <v>65</v>
      </c>
      <c r="O1713" s="96">
        <v>0</v>
      </c>
      <c r="P1713" s="96" t="s">
        <v>224</v>
      </c>
      <c r="Q1713" s="96" t="s">
        <v>224</v>
      </c>
    </row>
    <row r="1714" spans="2:17" ht="15" thickBot="1" x14ac:dyDescent="0.35">
      <c r="B1714" s="92" t="s">
        <v>1561</v>
      </c>
      <c r="C1714" s="93" t="s">
        <v>3790</v>
      </c>
      <c r="D1714" s="94" t="s">
        <v>65</v>
      </c>
      <c r="E1714" s="94" t="s">
        <v>64</v>
      </c>
      <c r="F1714" s="95">
        <v>2390511061210</v>
      </c>
      <c r="G1714" s="94" t="s">
        <v>64</v>
      </c>
      <c r="H1714" s="94" t="s">
        <v>64</v>
      </c>
      <c r="I1714" s="94" t="s">
        <v>66</v>
      </c>
      <c r="J1714" s="94" t="s">
        <v>65</v>
      </c>
      <c r="K1714" s="96">
        <v>0</v>
      </c>
      <c r="L1714" s="96">
        <v>0</v>
      </c>
      <c r="M1714" s="96">
        <v>0</v>
      </c>
      <c r="N1714" s="96" t="s">
        <v>65</v>
      </c>
      <c r="O1714" s="96">
        <v>0</v>
      </c>
      <c r="P1714" s="96" t="s">
        <v>224</v>
      </c>
      <c r="Q1714" s="96" t="s">
        <v>224</v>
      </c>
    </row>
    <row r="1715" spans="2:17" ht="15" thickBot="1" x14ac:dyDescent="0.35">
      <c r="B1715" s="92" t="s">
        <v>3791</v>
      </c>
      <c r="C1715" s="93" t="s">
        <v>3792</v>
      </c>
      <c r="D1715" s="94" t="s">
        <v>65</v>
      </c>
      <c r="E1715" s="94" t="s">
        <v>64</v>
      </c>
      <c r="F1715" s="95">
        <v>2535299840101</v>
      </c>
      <c r="G1715" s="94" t="s">
        <v>64</v>
      </c>
      <c r="H1715" s="94" t="s">
        <v>64</v>
      </c>
      <c r="I1715" s="94" t="s">
        <v>66</v>
      </c>
      <c r="J1715" s="94" t="s">
        <v>65</v>
      </c>
      <c r="K1715" s="96">
        <v>0</v>
      </c>
      <c r="L1715" s="96">
        <v>0</v>
      </c>
      <c r="M1715" s="96">
        <v>0</v>
      </c>
      <c r="N1715" s="96" t="s">
        <v>65</v>
      </c>
      <c r="O1715" s="96">
        <v>0</v>
      </c>
      <c r="P1715" s="96" t="s">
        <v>2071</v>
      </c>
      <c r="Q1715" s="96" t="s">
        <v>224</v>
      </c>
    </row>
    <row r="1716" spans="2:17" ht="15" thickBot="1" x14ac:dyDescent="0.35">
      <c r="B1716" s="92" t="s">
        <v>1389</v>
      </c>
      <c r="C1716" s="93" t="s">
        <v>2284</v>
      </c>
      <c r="D1716" s="94" t="s">
        <v>65</v>
      </c>
      <c r="E1716" s="94" t="s">
        <v>64</v>
      </c>
      <c r="F1716" s="95">
        <v>2555522540101</v>
      </c>
      <c r="G1716" s="94" t="s">
        <v>64</v>
      </c>
      <c r="H1716" s="94" t="s">
        <v>64</v>
      </c>
      <c r="I1716" s="94" t="s">
        <v>66</v>
      </c>
      <c r="J1716" s="94" t="s">
        <v>65</v>
      </c>
      <c r="K1716" s="96">
        <v>0</v>
      </c>
      <c r="L1716" s="96">
        <v>0</v>
      </c>
      <c r="M1716" s="96">
        <v>0</v>
      </c>
      <c r="N1716" s="96" t="s">
        <v>65</v>
      </c>
      <c r="O1716" s="96">
        <v>0</v>
      </c>
      <c r="P1716" s="96" t="s">
        <v>2071</v>
      </c>
      <c r="Q1716" s="96" t="s">
        <v>224</v>
      </c>
    </row>
    <row r="1717" spans="2:17" ht="15" thickBot="1" x14ac:dyDescent="0.35">
      <c r="B1717" s="92" t="s">
        <v>538</v>
      </c>
      <c r="C1717" s="93" t="s">
        <v>3793</v>
      </c>
      <c r="D1717" s="94" t="s">
        <v>65</v>
      </c>
      <c r="E1717" s="94" t="s">
        <v>64</v>
      </c>
      <c r="F1717" s="95">
        <v>2271569450101</v>
      </c>
      <c r="G1717" s="94" t="s">
        <v>64</v>
      </c>
      <c r="H1717" s="94" t="s">
        <v>64</v>
      </c>
      <c r="I1717" s="94" t="s">
        <v>66</v>
      </c>
      <c r="J1717" s="94" t="s">
        <v>65</v>
      </c>
      <c r="K1717" s="96">
        <v>0</v>
      </c>
      <c r="L1717" s="96">
        <v>0</v>
      </c>
      <c r="M1717" s="96">
        <v>0</v>
      </c>
      <c r="N1717" s="96" t="s">
        <v>65</v>
      </c>
      <c r="O1717" s="96">
        <v>0</v>
      </c>
      <c r="P1717" s="96" t="s">
        <v>2071</v>
      </c>
      <c r="Q1717" s="96" t="s">
        <v>224</v>
      </c>
    </row>
    <row r="1718" spans="2:17" ht="15" thickBot="1" x14ac:dyDescent="0.35">
      <c r="B1718" s="92">
        <v>0</v>
      </c>
      <c r="C1718" s="93">
        <v>0</v>
      </c>
      <c r="D1718" s="94" t="s">
        <v>64</v>
      </c>
      <c r="E1718" s="94" t="s">
        <v>64</v>
      </c>
      <c r="F1718" s="95">
        <v>0</v>
      </c>
      <c r="G1718" s="94" t="s">
        <v>64</v>
      </c>
      <c r="H1718" s="94" t="s">
        <v>64</v>
      </c>
      <c r="I1718" s="94" t="s">
        <v>66</v>
      </c>
      <c r="J1718" s="94" t="s">
        <v>66</v>
      </c>
      <c r="K1718" s="96">
        <v>0</v>
      </c>
      <c r="L1718" s="96">
        <v>0</v>
      </c>
      <c r="M1718" s="96">
        <v>0</v>
      </c>
      <c r="N1718" s="96">
        <v>0</v>
      </c>
      <c r="O1718" s="96">
        <v>0</v>
      </c>
      <c r="P1718" s="96">
        <v>0</v>
      </c>
      <c r="Q1718" s="96">
        <v>0</v>
      </c>
    </row>
    <row r="1719" spans="2:17" ht="15" thickBot="1" x14ac:dyDescent="0.35">
      <c r="B1719" s="92">
        <v>0</v>
      </c>
      <c r="C1719" s="93">
        <v>0</v>
      </c>
      <c r="D1719" s="94" t="s">
        <v>64</v>
      </c>
      <c r="E1719" s="94" t="s">
        <v>64</v>
      </c>
      <c r="F1719" s="95">
        <v>0</v>
      </c>
      <c r="G1719" s="94" t="s">
        <v>64</v>
      </c>
      <c r="H1719" s="94" t="s">
        <v>64</v>
      </c>
      <c r="I1719" s="94" t="s">
        <v>66</v>
      </c>
      <c r="J1719" s="94" t="s">
        <v>66</v>
      </c>
      <c r="K1719" s="96">
        <v>0</v>
      </c>
      <c r="L1719" s="96">
        <v>0</v>
      </c>
      <c r="M1719" s="96">
        <v>0</v>
      </c>
      <c r="N1719" s="96">
        <v>0</v>
      </c>
      <c r="O1719" s="96">
        <v>0</v>
      </c>
      <c r="P1719" s="96">
        <v>0</v>
      </c>
      <c r="Q1719" s="96">
        <v>0</v>
      </c>
    </row>
    <row r="1720" spans="2:17" ht="15" thickBot="1" x14ac:dyDescent="0.35">
      <c r="B1720" s="92">
        <v>0</v>
      </c>
      <c r="C1720" s="93">
        <v>0</v>
      </c>
      <c r="D1720" s="94" t="s">
        <v>64</v>
      </c>
      <c r="E1720" s="94" t="s">
        <v>64</v>
      </c>
      <c r="F1720" s="95">
        <v>0</v>
      </c>
      <c r="G1720" s="94" t="s">
        <v>64</v>
      </c>
      <c r="H1720" s="94" t="s">
        <v>64</v>
      </c>
      <c r="I1720" s="94" t="s">
        <v>66</v>
      </c>
      <c r="J1720" s="94" t="s">
        <v>66</v>
      </c>
      <c r="K1720" s="96">
        <v>0</v>
      </c>
      <c r="L1720" s="96">
        <v>0</v>
      </c>
      <c r="M1720" s="96">
        <v>0</v>
      </c>
      <c r="N1720" s="96">
        <v>0</v>
      </c>
      <c r="O1720" s="96">
        <v>0</v>
      </c>
      <c r="P1720" s="96">
        <v>0</v>
      </c>
      <c r="Q1720" s="96">
        <v>0</v>
      </c>
    </row>
    <row r="1721" spans="2:17" ht="15" thickBot="1" x14ac:dyDescent="0.35">
      <c r="B1721" s="92">
        <v>0</v>
      </c>
      <c r="C1721" s="93">
        <v>0</v>
      </c>
      <c r="D1721" s="94" t="s">
        <v>64</v>
      </c>
      <c r="E1721" s="94" t="s">
        <v>64</v>
      </c>
      <c r="F1721" s="95">
        <v>0</v>
      </c>
      <c r="G1721" s="94" t="s">
        <v>64</v>
      </c>
      <c r="H1721" s="94" t="s">
        <v>64</v>
      </c>
      <c r="I1721" s="94" t="s">
        <v>66</v>
      </c>
      <c r="J1721" s="94" t="s">
        <v>66</v>
      </c>
      <c r="K1721" s="96">
        <v>0</v>
      </c>
      <c r="L1721" s="96">
        <v>0</v>
      </c>
      <c r="M1721" s="96">
        <v>0</v>
      </c>
      <c r="N1721" s="96">
        <v>0</v>
      </c>
      <c r="O1721" s="96">
        <v>0</v>
      </c>
      <c r="P1721" s="96">
        <v>0</v>
      </c>
      <c r="Q1721" s="96">
        <v>0</v>
      </c>
    </row>
    <row r="1722" spans="2:17" ht="15" thickBot="1" x14ac:dyDescent="0.35">
      <c r="B1722" s="92">
        <v>0</v>
      </c>
      <c r="C1722" s="93">
        <v>0</v>
      </c>
      <c r="D1722" s="94" t="s">
        <v>64</v>
      </c>
      <c r="E1722" s="94" t="s">
        <v>64</v>
      </c>
      <c r="F1722" s="95">
        <v>0</v>
      </c>
      <c r="G1722" s="94" t="s">
        <v>64</v>
      </c>
      <c r="H1722" s="94" t="s">
        <v>64</v>
      </c>
      <c r="I1722" s="94" t="s">
        <v>66</v>
      </c>
      <c r="J1722" s="94" t="s">
        <v>66</v>
      </c>
      <c r="K1722" s="96">
        <v>0</v>
      </c>
      <c r="L1722" s="96">
        <v>0</v>
      </c>
      <c r="M1722" s="96">
        <v>0</v>
      </c>
      <c r="N1722" s="96">
        <v>0</v>
      </c>
      <c r="O1722" s="96">
        <v>0</v>
      </c>
      <c r="P1722" s="96">
        <v>0</v>
      </c>
      <c r="Q1722" s="96">
        <v>0</v>
      </c>
    </row>
    <row r="1723" spans="2:17" ht="15" thickBot="1" x14ac:dyDescent="0.35">
      <c r="B1723" s="92">
        <v>0</v>
      </c>
      <c r="C1723" s="93">
        <v>0</v>
      </c>
      <c r="D1723" s="94" t="s">
        <v>64</v>
      </c>
      <c r="E1723" s="94" t="s">
        <v>64</v>
      </c>
      <c r="F1723" s="95">
        <v>0</v>
      </c>
      <c r="G1723" s="94" t="s">
        <v>64</v>
      </c>
      <c r="H1723" s="94" t="s">
        <v>64</v>
      </c>
      <c r="I1723" s="94" t="s">
        <v>66</v>
      </c>
      <c r="J1723" s="94" t="s">
        <v>66</v>
      </c>
      <c r="K1723" s="96">
        <v>0</v>
      </c>
      <c r="L1723" s="96">
        <v>0</v>
      </c>
      <c r="M1723" s="96">
        <v>0</v>
      </c>
      <c r="N1723" s="96">
        <v>0</v>
      </c>
      <c r="O1723" s="96">
        <v>0</v>
      </c>
      <c r="P1723" s="96">
        <v>0</v>
      </c>
      <c r="Q1723" s="96">
        <v>0</v>
      </c>
    </row>
    <row r="1724" spans="2:17" ht="15" thickBot="1" x14ac:dyDescent="0.35">
      <c r="B1724" s="92">
        <v>0</v>
      </c>
      <c r="C1724" s="93">
        <v>0</v>
      </c>
      <c r="D1724" s="94" t="s">
        <v>64</v>
      </c>
      <c r="E1724" s="94" t="s">
        <v>64</v>
      </c>
      <c r="F1724" s="95">
        <v>0</v>
      </c>
      <c r="G1724" s="94" t="s">
        <v>64</v>
      </c>
      <c r="H1724" s="94" t="s">
        <v>64</v>
      </c>
      <c r="I1724" s="94" t="s">
        <v>66</v>
      </c>
      <c r="J1724" s="94" t="s">
        <v>66</v>
      </c>
      <c r="K1724" s="96">
        <v>0</v>
      </c>
      <c r="L1724" s="96">
        <v>0</v>
      </c>
      <c r="M1724" s="96">
        <v>0</v>
      </c>
      <c r="N1724" s="96">
        <v>0</v>
      </c>
      <c r="O1724" s="96">
        <v>0</v>
      </c>
      <c r="P1724" s="96">
        <v>0</v>
      </c>
      <c r="Q1724" s="96">
        <v>0</v>
      </c>
    </row>
    <row r="1725" spans="2:17" ht="15" thickBot="1" x14ac:dyDescent="0.35">
      <c r="B1725" s="92">
        <v>0</v>
      </c>
      <c r="C1725" s="93">
        <v>0</v>
      </c>
      <c r="D1725" s="94" t="s">
        <v>64</v>
      </c>
      <c r="E1725" s="94" t="s">
        <v>64</v>
      </c>
      <c r="F1725" s="95">
        <v>0</v>
      </c>
      <c r="G1725" s="94" t="s">
        <v>64</v>
      </c>
      <c r="H1725" s="94" t="s">
        <v>64</v>
      </c>
      <c r="I1725" s="94" t="s">
        <v>66</v>
      </c>
      <c r="J1725" s="94" t="s">
        <v>66</v>
      </c>
      <c r="K1725" s="96">
        <v>0</v>
      </c>
      <c r="L1725" s="96">
        <v>0</v>
      </c>
      <c r="M1725" s="96">
        <v>0</v>
      </c>
      <c r="N1725" s="96">
        <v>0</v>
      </c>
      <c r="O1725" s="96">
        <v>0</v>
      </c>
      <c r="P1725" s="96">
        <v>0</v>
      </c>
      <c r="Q1725" s="96">
        <v>0</v>
      </c>
    </row>
    <row r="1726" spans="2:17" ht="15" thickBot="1" x14ac:dyDescent="0.35">
      <c r="B1726" s="92">
        <v>0</v>
      </c>
      <c r="C1726" s="93">
        <v>0</v>
      </c>
      <c r="D1726" s="94" t="s">
        <v>64</v>
      </c>
      <c r="E1726" s="94" t="s">
        <v>64</v>
      </c>
      <c r="F1726" s="95">
        <v>0</v>
      </c>
      <c r="G1726" s="94" t="s">
        <v>64</v>
      </c>
      <c r="H1726" s="94" t="s">
        <v>64</v>
      </c>
      <c r="I1726" s="94" t="s">
        <v>66</v>
      </c>
      <c r="J1726" s="94" t="s">
        <v>66</v>
      </c>
      <c r="K1726" s="96">
        <v>0</v>
      </c>
      <c r="L1726" s="96">
        <v>0</v>
      </c>
      <c r="M1726" s="96">
        <v>0</v>
      </c>
      <c r="N1726" s="96">
        <v>0</v>
      </c>
      <c r="O1726" s="96">
        <v>0</v>
      </c>
      <c r="P1726" s="96">
        <v>0</v>
      </c>
      <c r="Q1726" s="96">
        <v>0</v>
      </c>
    </row>
    <row r="1727" spans="2:17" x14ac:dyDescent="0.3">
      <c r="B1727" s="92">
        <v>0</v>
      </c>
      <c r="C1727" s="93">
        <v>0</v>
      </c>
      <c r="D1727" s="94" t="s">
        <v>64</v>
      </c>
      <c r="E1727" s="94" t="s">
        <v>64</v>
      </c>
      <c r="F1727" s="95">
        <v>0</v>
      </c>
      <c r="G1727" s="94" t="s">
        <v>64</v>
      </c>
      <c r="H1727" s="94" t="s">
        <v>64</v>
      </c>
      <c r="I1727" s="94" t="s">
        <v>66</v>
      </c>
      <c r="J1727" s="94" t="s">
        <v>66</v>
      </c>
      <c r="K1727" s="96">
        <v>0</v>
      </c>
      <c r="L1727" s="96">
        <v>0</v>
      </c>
      <c r="M1727" s="96">
        <v>0</v>
      </c>
      <c r="N1727" s="96">
        <v>0</v>
      </c>
      <c r="O1727" s="96">
        <v>0</v>
      </c>
      <c r="P1727" s="96">
        <v>0</v>
      </c>
      <c r="Q1727" s="96">
        <v>0</v>
      </c>
    </row>
    <row r="1730" spans="2:17" ht="15.6" x14ac:dyDescent="0.3">
      <c r="B1730" s="1"/>
      <c r="C1730" s="383" t="s">
        <v>0</v>
      </c>
      <c r="D1730" s="383"/>
      <c r="E1730" s="383"/>
      <c r="F1730" s="383"/>
      <c r="G1730" s="383"/>
      <c r="H1730" s="383"/>
      <c r="I1730" s="383"/>
      <c r="J1730" s="383"/>
      <c r="K1730" s="383"/>
      <c r="L1730" s="383"/>
      <c r="M1730" s="383"/>
      <c r="N1730" s="383"/>
      <c r="O1730" s="383"/>
      <c r="P1730" s="383"/>
      <c r="Q1730" s="383"/>
    </row>
    <row r="1731" spans="2:17" x14ac:dyDescent="0.3">
      <c r="B1731" s="1"/>
      <c r="C1731" s="2" t="s">
        <v>1</v>
      </c>
      <c r="D1731" s="384" t="s">
        <v>4121</v>
      </c>
      <c r="E1731" s="384"/>
      <c r="F1731" s="384"/>
      <c r="G1731" s="384"/>
      <c r="H1731" s="384"/>
      <c r="I1731" s="384"/>
      <c r="J1731" s="384"/>
      <c r="K1731" s="384"/>
      <c r="L1731" s="384"/>
      <c r="M1731" s="384"/>
      <c r="N1731" s="384"/>
      <c r="O1731" s="384"/>
      <c r="P1731" s="384"/>
      <c r="Q1731" s="3"/>
    </row>
    <row r="1732" spans="2:17" x14ac:dyDescent="0.3">
      <c r="B1732" s="1"/>
      <c r="C1732" s="4"/>
      <c r="D1732" s="5"/>
      <c r="E1732" s="5"/>
      <c r="F1732" s="5"/>
      <c r="G1732" s="6"/>
      <c r="H1732" s="6"/>
      <c r="I1732" s="6"/>
      <c r="J1732" s="6"/>
      <c r="K1732" s="5"/>
      <c r="L1732" s="5"/>
      <c r="M1732" s="5"/>
      <c r="N1732" s="5"/>
      <c r="O1732" s="5"/>
      <c r="P1732" s="5"/>
      <c r="Q1732" s="7"/>
    </row>
    <row r="1733" spans="2:17" x14ac:dyDescent="0.3">
      <c r="B1733" s="1"/>
      <c r="C1733" s="2" t="s">
        <v>3</v>
      </c>
      <c r="D1733" s="384" t="s">
        <v>4122</v>
      </c>
      <c r="E1733" s="384"/>
      <c r="F1733" s="384"/>
      <c r="G1733" s="384"/>
      <c r="H1733" s="384"/>
      <c r="I1733" s="384"/>
      <c r="J1733" s="384"/>
      <c r="K1733" s="384"/>
      <c r="L1733" s="384"/>
      <c r="M1733" s="384"/>
      <c r="N1733" s="384"/>
      <c r="O1733" s="384"/>
      <c r="P1733" s="384"/>
      <c r="Q1733" s="3"/>
    </row>
    <row r="1734" spans="2:17" ht="15" thickBot="1" x14ac:dyDescent="0.35">
      <c r="B1734" s="8"/>
      <c r="C1734" s="385" t="s">
        <v>5</v>
      </c>
      <c r="D1734" s="385"/>
      <c r="E1734" s="385"/>
      <c r="F1734" s="385"/>
      <c r="G1734" s="385"/>
      <c r="H1734" s="385"/>
      <c r="I1734" s="385"/>
      <c r="J1734" s="385"/>
      <c r="K1734" s="385"/>
      <c r="L1734" s="385"/>
      <c r="M1734" s="385"/>
      <c r="N1734" s="385"/>
      <c r="O1734" s="385"/>
      <c r="P1734" s="385"/>
      <c r="Q1734" s="9"/>
    </row>
    <row r="1735" spans="2:17" ht="15.75" customHeight="1" thickBot="1" x14ac:dyDescent="0.35">
      <c r="B1735" s="10"/>
      <c r="C1735" s="386" t="s">
        <v>6</v>
      </c>
      <c r="D1735" s="387"/>
      <c r="E1735" s="387"/>
      <c r="F1735" s="387"/>
      <c r="G1735" s="387"/>
      <c r="H1735" s="388"/>
      <c r="I1735" s="386" t="s">
        <v>7</v>
      </c>
      <c r="J1735" s="387"/>
      <c r="K1735" s="388"/>
      <c r="L1735" s="389" t="s">
        <v>8</v>
      </c>
      <c r="M1735" s="390"/>
      <c r="N1735" s="390"/>
      <c r="O1735" s="389" t="s">
        <v>9</v>
      </c>
      <c r="P1735" s="391"/>
      <c r="Q1735" s="9"/>
    </row>
    <row r="1736" spans="2:17" ht="40.200000000000003" thickBot="1" x14ac:dyDescent="0.35">
      <c r="B1736" s="10"/>
      <c r="C1736" s="74" t="s">
        <v>10</v>
      </c>
      <c r="D1736" s="334" t="s">
        <v>11</v>
      </c>
      <c r="E1736" s="334" t="s">
        <v>12</v>
      </c>
      <c r="F1736" s="334" t="s">
        <v>13</v>
      </c>
      <c r="G1736" s="334" t="s">
        <v>14</v>
      </c>
      <c r="H1736" s="73" t="s">
        <v>15</v>
      </c>
      <c r="I1736" s="74" t="s">
        <v>16</v>
      </c>
      <c r="J1736" s="297" t="s">
        <v>17</v>
      </c>
      <c r="K1736" s="73" t="s">
        <v>18</v>
      </c>
      <c r="L1736" s="298" t="s">
        <v>19</v>
      </c>
      <c r="M1736" s="299" t="s">
        <v>20</v>
      </c>
      <c r="N1736" s="76" t="s">
        <v>21</v>
      </c>
      <c r="O1736" s="392" t="s">
        <v>22</v>
      </c>
      <c r="P1736" s="393"/>
      <c r="Q1736" s="20"/>
    </row>
    <row r="1737" spans="2:17" ht="39.6" x14ac:dyDescent="0.3">
      <c r="B1737" s="326"/>
      <c r="C1737" s="335">
        <v>13</v>
      </c>
      <c r="D1737" s="336"/>
      <c r="E1737" s="336"/>
      <c r="F1737" s="337" t="s">
        <v>1362</v>
      </c>
      <c r="G1737" s="37"/>
      <c r="H1737" s="338" t="s">
        <v>3202</v>
      </c>
      <c r="I1737" s="339">
        <v>8308720</v>
      </c>
      <c r="J1737" s="339">
        <v>14508806</v>
      </c>
      <c r="K1737" s="339">
        <v>748343</v>
      </c>
      <c r="L1737" s="340">
        <v>105758</v>
      </c>
      <c r="M1737" s="340">
        <v>203650</v>
      </c>
      <c r="N1737" s="325">
        <v>244</v>
      </c>
      <c r="O1737" s="460"/>
      <c r="P1737" s="416"/>
      <c r="Q1737" s="333"/>
    </row>
    <row r="1738" spans="2:17" x14ac:dyDescent="0.3">
      <c r="B1738" s="10"/>
      <c r="C1738" s="31"/>
      <c r="D1738" s="32"/>
      <c r="E1738" s="32"/>
      <c r="F1738" s="23"/>
      <c r="G1738" s="24"/>
      <c r="H1738" s="25"/>
      <c r="I1738" s="26"/>
      <c r="J1738" s="27"/>
      <c r="K1738" s="28"/>
      <c r="L1738" s="33"/>
      <c r="M1738" s="34"/>
      <c r="N1738" s="35"/>
      <c r="O1738" s="381"/>
      <c r="P1738" s="382"/>
      <c r="Q1738" s="30"/>
    </row>
    <row r="1739" spans="2:17" x14ac:dyDescent="0.3">
      <c r="B1739" s="10"/>
      <c r="C1739" s="31"/>
      <c r="D1739" s="32"/>
      <c r="E1739" s="32"/>
      <c r="F1739" s="23"/>
      <c r="G1739" s="24"/>
      <c r="H1739" s="25"/>
      <c r="I1739" s="26"/>
      <c r="J1739" s="27"/>
      <c r="K1739" s="28"/>
      <c r="L1739" s="33"/>
      <c r="M1739" s="34"/>
      <c r="N1739" s="35"/>
      <c r="O1739" s="381"/>
      <c r="P1739" s="382"/>
      <c r="Q1739" s="30"/>
    </row>
    <row r="1740" spans="2:17" x14ac:dyDescent="0.3">
      <c r="B1740" s="10"/>
      <c r="C1740" s="31"/>
      <c r="D1740" s="32"/>
      <c r="E1740" s="32"/>
      <c r="F1740" s="23"/>
      <c r="G1740" s="24"/>
      <c r="H1740" s="25"/>
      <c r="I1740" s="26"/>
      <c r="J1740" s="27"/>
      <c r="K1740" s="28"/>
      <c r="L1740" s="33"/>
      <c r="M1740" s="34"/>
      <c r="N1740" s="35"/>
      <c r="O1740" s="381"/>
      <c r="P1740" s="382"/>
      <c r="Q1740" s="30"/>
    </row>
    <row r="1741" spans="2:17" x14ac:dyDescent="0.3">
      <c r="B1741" s="10"/>
      <c r="C1741" s="31"/>
      <c r="D1741" s="32"/>
      <c r="E1741" s="32"/>
      <c r="F1741" s="36"/>
      <c r="G1741" s="37"/>
      <c r="H1741" s="38"/>
      <c r="I1741" s="39"/>
      <c r="J1741" s="40"/>
      <c r="K1741" s="41"/>
      <c r="L1741" s="42"/>
      <c r="M1741" s="43"/>
      <c r="N1741" s="44"/>
      <c r="O1741" s="381"/>
      <c r="P1741" s="382"/>
      <c r="Q1741" s="30"/>
    </row>
    <row r="1742" spans="2:17" ht="15" thickBot="1" x14ac:dyDescent="0.35">
      <c r="B1742" s="10"/>
      <c r="C1742" s="45"/>
      <c r="D1742" s="46"/>
      <c r="E1742" s="46"/>
      <c r="F1742" s="47"/>
      <c r="G1742" s="48"/>
      <c r="H1742" s="49"/>
      <c r="I1742" s="50"/>
      <c r="J1742" s="51"/>
      <c r="K1742" s="52"/>
      <c r="L1742" s="53"/>
      <c r="M1742" s="54"/>
      <c r="N1742" s="55"/>
      <c r="O1742" s="396"/>
      <c r="P1742" s="397"/>
      <c r="Q1742" s="30"/>
    </row>
    <row r="1743" spans="2:17" x14ac:dyDescent="0.3">
      <c r="B1743" s="10"/>
      <c r="C1743" s="30"/>
      <c r="D1743" s="30"/>
      <c r="E1743" s="30"/>
      <c r="F1743" s="30"/>
      <c r="G1743" s="56"/>
      <c r="H1743" s="56"/>
      <c r="I1743" s="56"/>
      <c r="J1743" s="56"/>
      <c r="K1743" s="30"/>
      <c r="L1743" s="30"/>
      <c r="M1743" s="30"/>
      <c r="N1743" s="30"/>
      <c r="O1743" s="57"/>
      <c r="P1743" s="57"/>
      <c r="Q1743" s="30"/>
    </row>
    <row r="1744" spans="2:17" x14ac:dyDescent="0.3">
      <c r="B1744" s="58"/>
      <c r="C1744" s="398" t="s">
        <v>26</v>
      </c>
      <c r="D1744" s="398"/>
      <c r="E1744" s="398"/>
      <c r="F1744" s="398"/>
      <c r="G1744" s="398"/>
      <c r="H1744" s="398"/>
      <c r="I1744" s="398"/>
      <c r="J1744" s="398"/>
      <c r="K1744" s="398"/>
      <c r="L1744" s="398"/>
      <c r="M1744" s="398"/>
      <c r="N1744" s="398"/>
      <c r="O1744" s="398"/>
      <c r="P1744" s="398"/>
      <c r="Q1744" s="398"/>
    </row>
    <row r="1745" spans="2:17" ht="15" thickBot="1" x14ac:dyDescent="0.35">
      <c r="B1745" s="399" t="s">
        <v>27</v>
      </c>
      <c r="C1745" s="399"/>
      <c r="D1745" s="399"/>
      <c r="E1745" s="399"/>
      <c r="F1745" s="399"/>
      <c r="G1745" s="399"/>
      <c r="H1745" s="399"/>
      <c r="I1745" s="399"/>
      <c r="J1745" s="399"/>
      <c r="K1745" s="399"/>
      <c r="L1745" s="399"/>
      <c r="M1745" s="399"/>
      <c r="N1745" s="399"/>
      <c r="O1745" s="399"/>
      <c r="P1745" s="399"/>
      <c r="Q1745" s="399"/>
    </row>
    <row r="1746" spans="2:17" ht="15" thickBot="1" x14ac:dyDescent="0.35">
      <c r="B1746" s="400" t="s">
        <v>28</v>
      </c>
      <c r="C1746" s="400"/>
      <c r="D1746" s="400"/>
      <c r="E1746" s="400"/>
      <c r="F1746" s="401"/>
      <c r="G1746" s="386" t="s">
        <v>29</v>
      </c>
      <c r="H1746" s="387"/>
      <c r="I1746" s="387"/>
      <c r="J1746" s="388"/>
      <c r="K1746" s="387" t="s">
        <v>30</v>
      </c>
      <c r="L1746" s="387"/>
      <c r="M1746" s="387"/>
      <c r="N1746" s="387"/>
      <c r="O1746" s="388"/>
      <c r="P1746" s="386" t="s">
        <v>31</v>
      </c>
      <c r="Q1746" s="388"/>
    </row>
    <row r="1747" spans="2:17" ht="53.4" thickBot="1" x14ac:dyDescent="0.35">
      <c r="B1747" s="402" t="s">
        <v>32</v>
      </c>
      <c r="C1747" s="403"/>
      <c r="D1747" s="59" t="s">
        <v>33</v>
      </c>
      <c r="E1747" s="60" t="s">
        <v>34</v>
      </c>
      <c r="F1747" s="14" t="s">
        <v>35</v>
      </c>
      <c r="G1747" s="12" t="s">
        <v>36</v>
      </c>
      <c r="H1747" s="61" t="s">
        <v>37</v>
      </c>
      <c r="I1747" s="18" t="s">
        <v>38</v>
      </c>
      <c r="J1747" s="14" t="s">
        <v>39</v>
      </c>
      <c r="K1747" s="283" t="s">
        <v>40</v>
      </c>
      <c r="L1747" s="59" t="s">
        <v>41</v>
      </c>
      <c r="M1747" s="59" t="s">
        <v>42</v>
      </c>
      <c r="N1747" s="60" t="s">
        <v>43</v>
      </c>
      <c r="O1747" s="63" t="s">
        <v>44</v>
      </c>
      <c r="P1747" s="64" t="s">
        <v>45</v>
      </c>
      <c r="Q1747" s="284" t="s">
        <v>46</v>
      </c>
    </row>
    <row r="1748" spans="2:17" ht="15" thickBot="1" x14ac:dyDescent="0.35">
      <c r="B1748" s="92" t="s">
        <v>3986</v>
      </c>
      <c r="C1748" s="93" t="s">
        <v>1405</v>
      </c>
      <c r="D1748" s="94" t="s">
        <v>65</v>
      </c>
      <c r="E1748" s="94" t="s">
        <v>64</v>
      </c>
      <c r="F1748" s="95">
        <v>1955050230918</v>
      </c>
      <c r="G1748" s="94" t="s">
        <v>64</v>
      </c>
      <c r="H1748" s="94" t="s">
        <v>64</v>
      </c>
      <c r="I1748" s="94" t="s">
        <v>65</v>
      </c>
      <c r="J1748" s="94" t="s">
        <v>66</v>
      </c>
      <c r="K1748" s="96" t="s">
        <v>67</v>
      </c>
      <c r="L1748" s="96">
        <v>0</v>
      </c>
      <c r="M1748" s="96">
        <v>0</v>
      </c>
      <c r="N1748" s="96">
        <v>0</v>
      </c>
      <c r="O1748" s="96">
        <v>0</v>
      </c>
      <c r="P1748" s="96" t="s">
        <v>1395</v>
      </c>
      <c r="Q1748" s="96" t="s">
        <v>3987</v>
      </c>
    </row>
    <row r="1749" spans="2:17" ht="15" thickBot="1" x14ac:dyDescent="0.35">
      <c r="B1749" s="92" t="s">
        <v>3986</v>
      </c>
      <c r="C1749" s="93" t="s">
        <v>516</v>
      </c>
      <c r="D1749" s="94" t="s">
        <v>65</v>
      </c>
      <c r="E1749" s="94" t="s">
        <v>64</v>
      </c>
      <c r="F1749" s="95">
        <v>1851513960918</v>
      </c>
      <c r="G1749" s="94" t="s">
        <v>64</v>
      </c>
      <c r="H1749" s="94" t="s">
        <v>64</v>
      </c>
      <c r="I1749" s="94" t="s">
        <v>65</v>
      </c>
      <c r="J1749" s="94" t="s">
        <v>66</v>
      </c>
      <c r="K1749" s="96" t="s">
        <v>67</v>
      </c>
      <c r="L1749" s="96">
        <v>0</v>
      </c>
      <c r="M1749" s="96">
        <v>0</v>
      </c>
      <c r="N1749" s="96">
        <v>0</v>
      </c>
      <c r="O1749" s="96">
        <v>0</v>
      </c>
      <c r="P1749" s="96" t="s">
        <v>1395</v>
      </c>
      <c r="Q1749" s="96" t="s">
        <v>3987</v>
      </c>
    </row>
    <row r="1750" spans="2:17" ht="15" thickBot="1" x14ac:dyDescent="0.35">
      <c r="B1750" s="92" t="s">
        <v>3988</v>
      </c>
      <c r="C1750" s="93" t="s">
        <v>2811</v>
      </c>
      <c r="D1750" s="94" t="s">
        <v>65</v>
      </c>
      <c r="E1750" s="94" t="s">
        <v>64</v>
      </c>
      <c r="F1750" s="95">
        <v>1932802480918</v>
      </c>
      <c r="G1750" s="94" t="s">
        <v>64</v>
      </c>
      <c r="H1750" s="94" t="s">
        <v>65</v>
      </c>
      <c r="I1750" s="94" t="s">
        <v>66</v>
      </c>
      <c r="J1750" s="94" t="s">
        <v>66</v>
      </c>
      <c r="K1750" s="96" t="s">
        <v>67</v>
      </c>
      <c r="L1750" s="96">
        <v>0</v>
      </c>
      <c r="M1750" s="96">
        <v>0</v>
      </c>
      <c r="N1750" s="96">
        <v>0</v>
      </c>
      <c r="O1750" s="96">
        <v>0</v>
      </c>
      <c r="P1750" s="96" t="s">
        <v>1395</v>
      </c>
      <c r="Q1750" s="96" t="s">
        <v>3987</v>
      </c>
    </row>
    <row r="1751" spans="2:17" ht="15" thickBot="1" x14ac:dyDescent="0.35">
      <c r="B1751" s="92" t="s">
        <v>2282</v>
      </c>
      <c r="C1751" s="93" t="s">
        <v>204</v>
      </c>
      <c r="D1751" s="94" t="s">
        <v>65</v>
      </c>
      <c r="E1751" s="94" t="s">
        <v>64</v>
      </c>
      <c r="F1751" s="95">
        <v>2104496590918</v>
      </c>
      <c r="G1751" s="94" t="s">
        <v>64</v>
      </c>
      <c r="H1751" s="94" t="s">
        <v>65</v>
      </c>
      <c r="I1751" s="94" t="s">
        <v>66</v>
      </c>
      <c r="J1751" s="94" t="s">
        <v>66</v>
      </c>
      <c r="K1751" s="96" t="s">
        <v>67</v>
      </c>
      <c r="L1751" s="96">
        <v>0</v>
      </c>
      <c r="M1751" s="96">
        <v>0</v>
      </c>
      <c r="N1751" s="96">
        <v>0</v>
      </c>
      <c r="O1751" s="96">
        <v>0</v>
      </c>
      <c r="P1751" s="96" t="s">
        <v>1395</v>
      </c>
      <c r="Q1751" s="96" t="s">
        <v>3987</v>
      </c>
    </row>
    <row r="1752" spans="2:17" ht="15" thickBot="1" x14ac:dyDescent="0.35">
      <c r="B1752" s="92" t="s">
        <v>3989</v>
      </c>
      <c r="C1752" s="93" t="s">
        <v>1405</v>
      </c>
      <c r="D1752" s="94" t="s">
        <v>65</v>
      </c>
      <c r="E1752" s="94" t="s">
        <v>64</v>
      </c>
      <c r="F1752" s="95">
        <v>1875156460918</v>
      </c>
      <c r="G1752" s="94" t="s">
        <v>64</v>
      </c>
      <c r="H1752" s="94" t="s">
        <v>65</v>
      </c>
      <c r="I1752" s="94" t="s">
        <v>66</v>
      </c>
      <c r="J1752" s="94" t="s">
        <v>66</v>
      </c>
      <c r="K1752" s="96" t="s">
        <v>67</v>
      </c>
      <c r="L1752" s="96">
        <v>0</v>
      </c>
      <c r="M1752" s="96">
        <v>0</v>
      </c>
      <c r="N1752" s="96">
        <v>0</v>
      </c>
      <c r="O1752" s="96">
        <v>0</v>
      </c>
      <c r="P1752" s="96" t="s">
        <v>1395</v>
      </c>
      <c r="Q1752" s="96" t="s">
        <v>3987</v>
      </c>
    </row>
    <row r="1753" spans="2:17" ht="15" thickBot="1" x14ac:dyDescent="0.35">
      <c r="B1753" s="92" t="s">
        <v>116</v>
      </c>
      <c r="C1753" s="93" t="s">
        <v>2284</v>
      </c>
      <c r="D1753" s="94" t="s">
        <v>65</v>
      </c>
      <c r="E1753" s="94" t="s">
        <v>64</v>
      </c>
      <c r="F1753" s="95">
        <v>1932790020918</v>
      </c>
      <c r="G1753" s="94" t="s">
        <v>64</v>
      </c>
      <c r="H1753" s="94" t="s">
        <v>64</v>
      </c>
      <c r="I1753" s="94" t="s">
        <v>65</v>
      </c>
      <c r="J1753" s="94" t="s">
        <v>66</v>
      </c>
      <c r="K1753" s="96" t="s">
        <v>67</v>
      </c>
      <c r="L1753" s="96">
        <v>0</v>
      </c>
      <c r="M1753" s="96">
        <v>0</v>
      </c>
      <c r="N1753" s="96">
        <v>0</v>
      </c>
      <c r="O1753" s="96">
        <v>0</v>
      </c>
      <c r="P1753" s="96" t="s">
        <v>1395</v>
      </c>
      <c r="Q1753" s="96" t="s">
        <v>3987</v>
      </c>
    </row>
    <row r="1754" spans="2:17" ht="15" thickBot="1" x14ac:dyDescent="0.35">
      <c r="B1754" s="92" t="s">
        <v>2642</v>
      </c>
      <c r="C1754" s="93" t="s">
        <v>1405</v>
      </c>
      <c r="D1754" s="94" t="s">
        <v>65</v>
      </c>
      <c r="E1754" s="94" t="s">
        <v>64</v>
      </c>
      <c r="F1754" s="95">
        <v>1974393810918</v>
      </c>
      <c r="G1754" s="94" t="s">
        <v>64</v>
      </c>
      <c r="H1754" s="94" t="s">
        <v>64</v>
      </c>
      <c r="I1754" s="94" t="s">
        <v>65</v>
      </c>
      <c r="J1754" s="94" t="s">
        <v>66</v>
      </c>
      <c r="K1754" s="96" t="s">
        <v>67</v>
      </c>
      <c r="L1754" s="96">
        <v>0</v>
      </c>
      <c r="M1754" s="96">
        <v>0</v>
      </c>
      <c r="N1754" s="96">
        <v>0</v>
      </c>
      <c r="O1754" s="96">
        <v>0</v>
      </c>
      <c r="P1754" s="96" t="s">
        <v>1395</v>
      </c>
      <c r="Q1754" s="96" t="s">
        <v>3987</v>
      </c>
    </row>
    <row r="1755" spans="2:17" ht="15" thickBot="1" x14ac:dyDescent="0.35">
      <c r="B1755" s="92" t="s">
        <v>116</v>
      </c>
      <c r="C1755" s="93" t="s">
        <v>158</v>
      </c>
      <c r="D1755" s="94" t="s">
        <v>65</v>
      </c>
      <c r="E1755" s="94" t="s">
        <v>64</v>
      </c>
      <c r="F1755" s="95">
        <v>1608617640918</v>
      </c>
      <c r="G1755" s="94" t="s">
        <v>64</v>
      </c>
      <c r="H1755" s="94" t="s">
        <v>64</v>
      </c>
      <c r="I1755" s="94" t="s">
        <v>65</v>
      </c>
      <c r="J1755" s="94" t="s">
        <v>66</v>
      </c>
      <c r="K1755" s="96" t="s">
        <v>67</v>
      </c>
      <c r="L1755" s="96">
        <v>0</v>
      </c>
      <c r="M1755" s="96">
        <v>0</v>
      </c>
      <c r="N1755" s="96">
        <v>0</v>
      </c>
      <c r="O1755" s="96">
        <v>0</v>
      </c>
      <c r="P1755" s="96" t="s">
        <v>1395</v>
      </c>
      <c r="Q1755" s="96" t="s">
        <v>3987</v>
      </c>
    </row>
    <row r="1756" spans="2:17" ht="15" thickBot="1" x14ac:dyDescent="0.35">
      <c r="B1756" s="92" t="s">
        <v>3293</v>
      </c>
      <c r="C1756" s="93" t="s">
        <v>1405</v>
      </c>
      <c r="D1756" s="94" t="s">
        <v>65</v>
      </c>
      <c r="E1756" s="94" t="s">
        <v>64</v>
      </c>
      <c r="F1756" s="95">
        <v>1932350640918</v>
      </c>
      <c r="G1756" s="94" t="s">
        <v>64</v>
      </c>
      <c r="H1756" s="94" t="s">
        <v>65</v>
      </c>
      <c r="I1756" s="94" t="s">
        <v>66</v>
      </c>
      <c r="J1756" s="94" t="s">
        <v>66</v>
      </c>
      <c r="K1756" s="96" t="s">
        <v>67</v>
      </c>
      <c r="L1756" s="96">
        <v>0</v>
      </c>
      <c r="M1756" s="96">
        <v>0</v>
      </c>
      <c r="N1756" s="96">
        <v>0</v>
      </c>
      <c r="O1756" s="96">
        <v>0</v>
      </c>
      <c r="P1756" s="96" t="s">
        <v>1395</v>
      </c>
      <c r="Q1756" s="96" t="s">
        <v>3987</v>
      </c>
    </row>
    <row r="1757" spans="2:17" ht="15" thickBot="1" x14ac:dyDescent="0.35">
      <c r="B1757" s="92" t="s">
        <v>3990</v>
      </c>
      <c r="C1757" s="93" t="s">
        <v>3991</v>
      </c>
      <c r="D1757" s="94" t="s">
        <v>65</v>
      </c>
      <c r="E1757" s="94" t="s">
        <v>64</v>
      </c>
      <c r="F1757" s="95">
        <v>1826054180918</v>
      </c>
      <c r="G1757" s="94" t="s">
        <v>64</v>
      </c>
      <c r="H1757" s="94" t="s">
        <v>64</v>
      </c>
      <c r="I1757" s="94" t="s">
        <v>65</v>
      </c>
      <c r="J1757" s="94" t="s">
        <v>66</v>
      </c>
      <c r="K1757" s="96" t="s">
        <v>67</v>
      </c>
      <c r="L1757" s="96">
        <v>0</v>
      </c>
      <c r="M1757" s="96">
        <v>0</v>
      </c>
      <c r="N1757" s="96">
        <v>0</v>
      </c>
      <c r="O1757" s="96">
        <v>0</v>
      </c>
      <c r="P1757" s="96" t="s">
        <v>1395</v>
      </c>
      <c r="Q1757" s="96" t="s">
        <v>3987</v>
      </c>
    </row>
    <row r="1758" spans="2:17" ht="15" thickBot="1" x14ac:dyDescent="0.35">
      <c r="B1758" s="92" t="s">
        <v>1633</v>
      </c>
      <c r="C1758" s="93" t="s">
        <v>1405</v>
      </c>
      <c r="D1758" s="94" t="s">
        <v>65</v>
      </c>
      <c r="E1758" s="94" t="s">
        <v>64</v>
      </c>
      <c r="F1758" s="95">
        <v>1875157780918</v>
      </c>
      <c r="G1758" s="94" t="s">
        <v>64</v>
      </c>
      <c r="H1758" s="94" t="s">
        <v>64</v>
      </c>
      <c r="I1758" s="94" t="s">
        <v>65</v>
      </c>
      <c r="J1758" s="94" t="s">
        <v>66</v>
      </c>
      <c r="K1758" s="96" t="s">
        <v>67</v>
      </c>
      <c r="L1758" s="96">
        <v>0</v>
      </c>
      <c r="M1758" s="96">
        <v>0</v>
      </c>
      <c r="N1758" s="96">
        <v>0</v>
      </c>
      <c r="O1758" s="96">
        <v>0</v>
      </c>
      <c r="P1758" s="96" t="s">
        <v>1395</v>
      </c>
      <c r="Q1758" s="96" t="s">
        <v>3987</v>
      </c>
    </row>
    <row r="1759" spans="2:17" ht="15" thickBot="1" x14ac:dyDescent="0.35">
      <c r="B1759" s="92" t="s">
        <v>3179</v>
      </c>
      <c r="C1759" s="93" t="s">
        <v>1405</v>
      </c>
      <c r="D1759" s="94" t="s">
        <v>65</v>
      </c>
      <c r="E1759" s="94" t="s">
        <v>64</v>
      </c>
      <c r="F1759" s="95">
        <v>1879343630018</v>
      </c>
      <c r="G1759" s="94" t="s">
        <v>64</v>
      </c>
      <c r="H1759" s="94" t="s">
        <v>64</v>
      </c>
      <c r="I1759" s="94" t="s">
        <v>65</v>
      </c>
      <c r="J1759" s="94" t="s">
        <v>66</v>
      </c>
      <c r="K1759" s="96" t="s">
        <v>67</v>
      </c>
      <c r="L1759" s="96">
        <v>0</v>
      </c>
      <c r="M1759" s="96">
        <v>0</v>
      </c>
      <c r="N1759" s="96">
        <v>0</v>
      </c>
      <c r="O1759" s="96">
        <v>0</v>
      </c>
      <c r="P1759" s="96" t="s">
        <v>1395</v>
      </c>
      <c r="Q1759" s="96" t="s">
        <v>3987</v>
      </c>
    </row>
    <row r="1760" spans="2:17" ht="15" thickBot="1" x14ac:dyDescent="0.35">
      <c r="B1760" s="92" t="s">
        <v>3992</v>
      </c>
      <c r="C1760" s="93" t="s">
        <v>173</v>
      </c>
      <c r="D1760" s="94" t="s">
        <v>65</v>
      </c>
      <c r="E1760" s="94" t="s">
        <v>64</v>
      </c>
      <c r="F1760" s="95">
        <v>1920777400918</v>
      </c>
      <c r="G1760" s="94" t="s">
        <v>64</v>
      </c>
      <c r="H1760" s="94" t="s">
        <v>64</v>
      </c>
      <c r="I1760" s="94" t="s">
        <v>65</v>
      </c>
      <c r="J1760" s="94" t="s">
        <v>66</v>
      </c>
      <c r="K1760" s="96" t="s">
        <v>67</v>
      </c>
      <c r="L1760" s="96">
        <v>0</v>
      </c>
      <c r="M1760" s="96">
        <v>0</v>
      </c>
      <c r="N1760" s="96">
        <v>0</v>
      </c>
      <c r="O1760" s="96">
        <v>0</v>
      </c>
      <c r="P1760" s="96" t="s">
        <v>1395</v>
      </c>
      <c r="Q1760" s="96" t="s">
        <v>3987</v>
      </c>
    </row>
    <row r="1761" spans="2:17" ht="15" thickBot="1" x14ac:dyDescent="0.35">
      <c r="B1761" s="92" t="s">
        <v>472</v>
      </c>
      <c r="C1761" s="93" t="s">
        <v>3993</v>
      </c>
      <c r="D1761" s="94" t="s">
        <v>65</v>
      </c>
      <c r="E1761" s="94" t="s">
        <v>64</v>
      </c>
      <c r="F1761" s="95">
        <v>2102645350918</v>
      </c>
      <c r="G1761" s="94" t="s">
        <v>64</v>
      </c>
      <c r="H1761" s="94" t="s">
        <v>65</v>
      </c>
      <c r="I1761" s="94" t="s">
        <v>66</v>
      </c>
      <c r="J1761" s="94" t="s">
        <v>66</v>
      </c>
      <c r="K1761" s="96" t="s">
        <v>67</v>
      </c>
      <c r="L1761" s="96">
        <v>0</v>
      </c>
      <c r="M1761" s="96">
        <v>0</v>
      </c>
      <c r="N1761" s="96">
        <v>0</v>
      </c>
      <c r="O1761" s="96">
        <v>0</v>
      </c>
      <c r="P1761" s="96" t="s">
        <v>1395</v>
      </c>
      <c r="Q1761" s="96" t="s">
        <v>3987</v>
      </c>
    </row>
    <row r="1762" spans="2:17" ht="15" thickBot="1" x14ac:dyDescent="0.35">
      <c r="B1762" s="92" t="s">
        <v>3378</v>
      </c>
      <c r="C1762" s="93" t="s">
        <v>1405</v>
      </c>
      <c r="D1762" s="94" t="s">
        <v>65</v>
      </c>
      <c r="E1762" s="94" t="s">
        <v>64</v>
      </c>
      <c r="F1762" s="95">
        <v>1932185850918</v>
      </c>
      <c r="G1762" s="94" t="s">
        <v>64</v>
      </c>
      <c r="H1762" s="94" t="s">
        <v>64</v>
      </c>
      <c r="I1762" s="94" t="s">
        <v>65</v>
      </c>
      <c r="J1762" s="94" t="s">
        <v>66</v>
      </c>
      <c r="K1762" s="96" t="s">
        <v>67</v>
      </c>
      <c r="L1762" s="96">
        <v>0</v>
      </c>
      <c r="M1762" s="96">
        <v>0</v>
      </c>
      <c r="N1762" s="96">
        <v>0</v>
      </c>
      <c r="O1762" s="96">
        <v>0</v>
      </c>
      <c r="P1762" s="96" t="s">
        <v>1395</v>
      </c>
      <c r="Q1762" s="96" t="s">
        <v>3987</v>
      </c>
    </row>
    <row r="1763" spans="2:17" ht="15" thickBot="1" x14ac:dyDescent="0.35">
      <c r="B1763" s="92" t="s">
        <v>3994</v>
      </c>
      <c r="C1763" s="93" t="s">
        <v>158</v>
      </c>
      <c r="D1763" s="94" t="s">
        <v>65</v>
      </c>
      <c r="E1763" s="94" t="s">
        <v>64</v>
      </c>
      <c r="F1763" s="95">
        <v>1799747930918</v>
      </c>
      <c r="G1763" s="94" t="s">
        <v>64</v>
      </c>
      <c r="H1763" s="94" t="s">
        <v>64</v>
      </c>
      <c r="I1763" s="94" t="s">
        <v>65</v>
      </c>
      <c r="J1763" s="94" t="s">
        <v>66</v>
      </c>
      <c r="K1763" s="96" t="s">
        <v>67</v>
      </c>
      <c r="L1763" s="96">
        <v>0</v>
      </c>
      <c r="M1763" s="96">
        <v>0</v>
      </c>
      <c r="N1763" s="96">
        <v>0</v>
      </c>
      <c r="O1763" s="96">
        <v>0</v>
      </c>
      <c r="P1763" s="96" t="s">
        <v>1395</v>
      </c>
      <c r="Q1763" s="96" t="s">
        <v>3987</v>
      </c>
    </row>
    <row r="1764" spans="2:17" ht="15" thickBot="1" x14ac:dyDescent="0.35">
      <c r="B1764" s="92" t="s">
        <v>3437</v>
      </c>
      <c r="C1764" s="93" t="s">
        <v>516</v>
      </c>
      <c r="D1764" s="94" t="s">
        <v>65</v>
      </c>
      <c r="E1764" s="94" t="s">
        <v>64</v>
      </c>
      <c r="F1764" s="95">
        <v>2659959590118</v>
      </c>
      <c r="G1764" s="94" t="s">
        <v>64</v>
      </c>
      <c r="H1764" s="94" t="s">
        <v>65</v>
      </c>
      <c r="I1764" s="94" t="s">
        <v>66</v>
      </c>
      <c r="J1764" s="94" t="s">
        <v>66</v>
      </c>
      <c r="K1764" s="96" t="s">
        <v>67</v>
      </c>
      <c r="L1764" s="96">
        <v>0</v>
      </c>
      <c r="M1764" s="96">
        <v>0</v>
      </c>
      <c r="N1764" s="96">
        <v>0</v>
      </c>
      <c r="O1764" s="96">
        <v>0</v>
      </c>
      <c r="P1764" s="96" t="s">
        <v>1395</v>
      </c>
      <c r="Q1764" s="96" t="s">
        <v>3987</v>
      </c>
    </row>
    <row r="1765" spans="2:17" ht="15" thickBot="1" x14ac:dyDescent="0.35">
      <c r="B1765" s="92" t="s">
        <v>1538</v>
      </c>
      <c r="C1765" s="93" t="s">
        <v>204</v>
      </c>
      <c r="D1765" s="94" t="s">
        <v>65</v>
      </c>
      <c r="E1765" s="94" t="s">
        <v>64</v>
      </c>
      <c r="F1765" s="95">
        <v>2059359660918</v>
      </c>
      <c r="G1765" s="94" t="s">
        <v>64</v>
      </c>
      <c r="H1765" s="94" t="s">
        <v>65</v>
      </c>
      <c r="I1765" s="94" t="s">
        <v>66</v>
      </c>
      <c r="J1765" s="94" t="s">
        <v>66</v>
      </c>
      <c r="K1765" s="96" t="s">
        <v>67</v>
      </c>
      <c r="L1765" s="96">
        <v>0</v>
      </c>
      <c r="M1765" s="96">
        <v>0</v>
      </c>
      <c r="N1765" s="96">
        <v>0</v>
      </c>
      <c r="O1765" s="96">
        <v>0</v>
      </c>
      <c r="P1765" s="96" t="s">
        <v>1395</v>
      </c>
      <c r="Q1765" s="96" t="s">
        <v>3987</v>
      </c>
    </row>
    <row r="1766" spans="2:17" ht="15" thickBot="1" x14ac:dyDescent="0.35">
      <c r="B1766" s="92" t="s">
        <v>1386</v>
      </c>
      <c r="C1766" s="93" t="s">
        <v>1457</v>
      </c>
      <c r="D1766" s="94" t="s">
        <v>65</v>
      </c>
      <c r="E1766" s="94" t="s">
        <v>64</v>
      </c>
      <c r="F1766" s="95">
        <v>1871427500918</v>
      </c>
      <c r="G1766" s="94" t="s">
        <v>64</v>
      </c>
      <c r="H1766" s="94" t="s">
        <v>64</v>
      </c>
      <c r="I1766" s="94" t="s">
        <v>65</v>
      </c>
      <c r="J1766" s="94" t="s">
        <v>66</v>
      </c>
      <c r="K1766" s="96" t="s">
        <v>67</v>
      </c>
      <c r="L1766" s="96">
        <v>0</v>
      </c>
      <c r="M1766" s="96">
        <v>0</v>
      </c>
      <c r="N1766" s="96">
        <v>0</v>
      </c>
      <c r="O1766" s="96">
        <v>0</v>
      </c>
      <c r="P1766" s="96" t="s">
        <v>1395</v>
      </c>
      <c r="Q1766" s="96" t="s">
        <v>3987</v>
      </c>
    </row>
    <row r="1767" spans="2:17" ht="15" thickBot="1" x14ac:dyDescent="0.35">
      <c r="B1767" s="92" t="s">
        <v>3988</v>
      </c>
      <c r="C1767" s="93" t="s">
        <v>1405</v>
      </c>
      <c r="D1767" s="94" t="s">
        <v>65</v>
      </c>
      <c r="E1767" s="94" t="s">
        <v>64</v>
      </c>
      <c r="F1767" s="95">
        <v>1851505940918</v>
      </c>
      <c r="G1767" s="94" t="s">
        <v>64</v>
      </c>
      <c r="H1767" s="94" t="s">
        <v>64</v>
      </c>
      <c r="I1767" s="94" t="s">
        <v>65</v>
      </c>
      <c r="J1767" s="94" t="s">
        <v>66</v>
      </c>
      <c r="K1767" s="96" t="s">
        <v>67</v>
      </c>
      <c r="L1767" s="96">
        <v>0</v>
      </c>
      <c r="M1767" s="96">
        <v>0</v>
      </c>
      <c r="N1767" s="96">
        <v>0</v>
      </c>
      <c r="O1767" s="96">
        <v>0</v>
      </c>
      <c r="P1767" s="96" t="s">
        <v>1395</v>
      </c>
      <c r="Q1767" s="96" t="s">
        <v>3987</v>
      </c>
    </row>
    <row r="1768" spans="2:17" ht="15" thickBot="1" x14ac:dyDescent="0.35">
      <c r="B1768" s="92" t="s">
        <v>374</v>
      </c>
      <c r="C1768" s="93" t="s">
        <v>173</v>
      </c>
      <c r="D1768" s="94" t="s">
        <v>64</v>
      </c>
      <c r="E1768" s="94" t="s">
        <v>65</v>
      </c>
      <c r="F1768" s="95">
        <v>1879343630018</v>
      </c>
      <c r="G1768" s="94" t="s">
        <v>64</v>
      </c>
      <c r="H1768" s="94" t="s">
        <v>65</v>
      </c>
      <c r="I1768" s="94" t="s">
        <v>66</v>
      </c>
      <c r="J1768" s="94" t="s">
        <v>66</v>
      </c>
      <c r="K1768" s="96" t="s">
        <v>67</v>
      </c>
      <c r="L1768" s="96">
        <v>0</v>
      </c>
      <c r="M1768" s="96">
        <v>0</v>
      </c>
      <c r="N1768" s="96">
        <v>0</v>
      </c>
      <c r="O1768" s="96">
        <v>0</v>
      </c>
      <c r="P1768" s="96" t="s">
        <v>1395</v>
      </c>
      <c r="Q1768" s="96" t="s">
        <v>3987</v>
      </c>
    </row>
    <row r="1769" spans="2:17" ht="15" thickBot="1" x14ac:dyDescent="0.35">
      <c r="B1769" s="92" t="s">
        <v>3995</v>
      </c>
      <c r="C1769" s="93" t="s">
        <v>3996</v>
      </c>
      <c r="D1769" s="94" t="s">
        <v>64</v>
      </c>
      <c r="E1769" s="94" t="s">
        <v>65</v>
      </c>
      <c r="F1769" s="95">
        <v>2338111250918</v>
      </c>
      <c r="G1769" s="94" t="s">
        <v>64</v>
      </c>
      <c r="H1769" s="94" t="s">
        <v>65</v>
      </c>
      <c r="I1769" s="94" t="s">
        <v>66</v>
      </c>
      <c r="J1769" s="94" t="s">
        <v>66</v>
      </c>
      <c r="K1769" s="96" t="s">
        <v>67</v>
      </c>
      <c r="L1769" s="96">
        <v>0</v>
      </c>
      <c r="M1769" s="96">
        <v>0</v>
      </c>
      <c r="N1769" s="96">
        <v>0</v>
      </c>
      <c r="O1769" s="96">
        <v>0</v>
      </c>
      <c r="P1769" s="96" t="s">
        <v>1395</v>
      </c>
      <c r="Q1769" s="96" t="s">
        <v>3987</v>
      </c>
    </row>
    <row r="1770" spans="2:17" ht="15" thickBot="1" x14ac:dyDescent="0.35">
      <c r="B1770" s="92" t="s">
        <v>208</v>
      </c>
      <c r="C1770" s="93" t="s">
        <v>204</v>
      </c>
      <c r="D1770" s="94" t="s">
        <v>64</v>
      </c>
      <c r="E1770" s="94" t="s">
        <v>65</v>
      </c>
      <c r="F1770" s="95">
        <v>1710291000918</v>
      </c>
      <c r="G1770" s="94" t="s">
        <v>64</v>
      </c>
      <c r="H1770" s="94" t="s">
        <v>64</v>
      </c>
      <c r="I1770" s="94" t="s">
        <v>65</v>
      </c>
      <c r="J1770" s="94" t="s">
        <v>66</v>
      </c>
      <c r="K1770" s="96" t="s">
        <v>67</v>
      </c>
      <c r="L1770" s="96">
        <v>0</v>
      </c>
      <c r="M1770" s="96">
        <v>0</v>
      </c>
      <c r="N1770" s="96">
        <v>0</v>
      </c>
      <c r="O1770" s="96">
        <v>0</v>
      </c>
      <c r="P1770" s="96" t="s">
        <v>1395</v>
      </c>
      <c r="Q1770" s="96" t="s">
        <v>3987</v>
      </c>
    </row>
    <row r="1771" spans="2:17" ht="15" thickBot="1" x14ac:dyDescent="0.35">
      <c r="B1771" s="92" t="s">
        <v>2908</v>
      </c>
      <c r="C1771" s="93" t="s">
        <v>299</v>
      </c>
      <c r="D1771" s="94" t="s">
        <v>64</v>
      </c>
      <c r="E1771" s="94" t="s">
        <v>65</v>
      </c>
      <c r="F1771" s="95">
        <v>2635470190901</v>
      </c>
      <c r="G1771" s="94" t="s">
        <v>64</v>
      </c>
      <c r="H1771" s="94" t="s">
        <v>65</v>
      </c>
      <c r="I1771" s="94" t="s">
        <v>66</v>
      </c>
      <c r="J1771" s="94" t="s">
        <v>66</v>
      </c>
      <c r="K1771" s="96" t="s">
        <v>67</v>
      </c>
      <c r="L1771" s="96">
        <v>0</v>
      </c>
      <c r="M1771" s="96">
        <v>0</v>
      </c>
      <c r="N1771" s="96">
        <v>0</v>
      </c>
      <c r="O1771" s="96">
        <v>0</v>
      </c>
      <c r="P1771" s="96" t="s">
        <v>1395</v>
      </c>
      <c r="Q1771" s="96" t="s">
        <v>3987</v>
      </c>
    </row>
    <row r="1772" spans="2:17" ht="15" thickBot="1" x14ac:dyDescent="0.35">
      <c r="B1772" s="92" t="s">
        <v>3997</v>
      </c>
      <c r="C1772" s="93" t="s">
        <v>158</v>
      </c>
      <c r="D1772" s="94" t="s">
        <v>64</v>
      </c>
      <c r="E1772" s="94" t="s">
        <v>65</v>
      </c>
      <c r="F1772" s="95">
        <v>1632005640918</v>
      </c>
      <c r="G1772" s="94" t="s">
        <v>64</v>
      </c>
      <c r="H1772" s="94" t="s">
        <v>64</v>
      </c>
      <c r="I1772" s="94" t="s">
        <v>65</v>
      </c>
      <c r="J1772" s="94" t="s">
        <v>66</v>
      </c>
      <c r="K1772" s="96" t="s">
        <v>67</v>
      </c>
      <c r="L1772" s="96">
        <v>0</v>
      </c>
      <c r="M1772" s="96">
        <v>0</v>
      </c>
      <c r="N1772" s="96">
        <v>0</v>
      </c>
      <c r="O1772" s="96">
        <v>0</v>
      </c>
      <c r="P1772" s="96" t="s">
        <v>1395</v>
      </c>
      <c r="Q1772" s="96" t="s">
        <v>3987</v>
      </c>
    </row>
    <row r="1773" spans="2:17" ht="15" thickBot="1" x14ac:dyDescent="0.35">
      <c r="B1773" s="92" t="s">
        <v>374</v>
      </c>
      <c r="C1773" s="93" t="s">
        <v>1405</v>
      </c>
      <c r="D1773" s="94" t="s">
        <v>64</v>
      </c>
      <c r="E1773" s="94" t="s">
        <v>65</v>
      </c>
      <c r="F1773" s="95">
        <v>2695488330918</v>
      </c>
      <c r="G1773" s="94" t="s">
        <v>64</v>
      </c>
      <c r="H1773" s="94" t="s">
        <v>64</v>
      </c>
      <c r="I1773" s="94" t="s">
        <v>65</v>
      </c>
      <c r="J1773" s="94" t="s">
        <v>66</v>
      </c>
      <c r="K1773" s="96" t="s">
        <v>67</v>
      </c>
      <c r="L1773" s="96">
        <v>0</v>
      </c>
      <c r="M1773" s="96">
        <v>0</v>
      </c>
      <c r="N1773" s="96">
        <v>0</v>
      </c>
      <c r="O1773" s="96">
        <v>0</v>
      </c>
      <c r="P1773" s="96" t="s">
        <v>1395</v>
      </c>
      <c r="Q1773" s="96" t="s">
        <v>3987</v>
      </c>
    </row>
    <row r="1774" spans="2:17" ht="15" thickBot="1" x14ac:dyDescent="0.35">
      <c r="B1774" s="92" t="s">
        <v>3998</v>
      </c>
      <c r="C1774" s="93" t="s">
        <v>204</v>
      </c>
      <c r="D1774" s="94" t="s">
        <v>64</v>
      </c>
      <c r="E1774" s="94" t="s">
        <v>65</v>
      </c>
      <c r="F1774" s="95">
        <v>2564318840918</v>
      </c>
      <c r="G1774" s="94" t="s">
        <v>64</v>
      </c>
      <c r="H1774" s="94" t="s">
        <v>64</v>
      </c>
      <c r="I1774" s="94" t="s">
        <v>65</v>
      </c>
      <c r="J1774" s="94" t="s">
        <v>66</v>
      </c>
      <c r="K1774" s="96" t="s">
        <v>67</v>
      </c>
      <c r="L1774" s="96">
        <v>0</v>
      </c>
      <c r="M1774" s="96">
        <v>0</v>
      </c>
      <c r="N1774" s="96">
        <v>0</v>
      </c>
      <c r="O1774" s="96">
        <v>0</v>
      </c>
      <c r="P1774" s="96" t="s">
        <v>1395</v>
      </c>
      <c r="Q1774" s="96" t="s">
        <v>3987</v>
      </c>
    </row>
    <row r="1775" spans="2:17" ht="15" thickBot="1" x14ac:dyDescent="0.35">
      <c r="B1775" s="92" t="s">
        <v>3385</v>
      </c>
      <c r="C1775" s="93" t="s">
        <v>3999</v>
      </c>
      <c r="D1775" s="94" t="s">
        <v>64</v>
      </c>
      <c r="E1775" s="94" t="s">
        <v>65</v>
      </c>
      <c r="F1775" s="95">
        <v>1955094200918</v>
      </c>
      <c r="G1775" s="94" t="s">
        <v>64</v>
      </c>
      <c r="H1775" s="94" t="s">
        <v>64</v>
      </c>
      <c r="I1775" s="94" t="s">
        <v>65</v>
      </c>
      <c r="J1775" s="94" t="s">
        <v>66</v>
      </c>
      <c r="K1775" s="96" t="s">
        <v>67</v>
      </c>
      <c r="L1775" s="96">
        <v>0</v>
      </c>
      <c r="M1775" s="96">
        <v>0</v>
      </c>
      <c r="N1775" s="96">
        <v>0</v>
      </c>
      <c r="O1775" s="96">
        <v>0</v>
      </c>
      <c r="P1775" s="96" t="s">
        <v>1395</v>
      </c>
      <c r="Q1775" s="96" t="s">
        <v>3987</v>
      </c>
    </row>
    <row r="1776" spans="2:17" ht="15" thickBot="1" x14ac:dyDescent="0.35">
      <c r="B1776" s="92" t="s">
        <v>2876</v>
      </c>
      <c r="C1776" s="93" t="s">
        <v>204</v>
      </c>
      <c r="D1776" s="94" t="s">
        <v>64</v>
      </c>
      <c r="E1776" s="94" t="s">
        <v>65</v>
      </c>
      <c r="F1776" s="95">
        <v>1862992220918</v>
      </c>
      <c r="G1776" s="94" t="s">
        <v>64</v>
      </c>
      <c r="H1776" s="94" t="s">
        <v>64</v>
      </c>
      <c r="I1776" s="94" t="s">
        <v>65</v>
      </c>
      <c r="J1776" s="94" t="s">
        <v>66</v>
      </c>
      <c r="K1776" s="96" t="s">
        <v>67</v>
      </c>
      <c r="L1776" s="96">
        <v>0</v>
      </c>
      <c r="M1776" s="96">
        <v>0</v>
      </c>
      <c r="N1776" s="96">
        <v>0</v>
      </c>
      <c r="O1776" s="96">
        <v>0</v>
      </c>
      <c r="P1776" s="96" t="s">
        <v>1395</v>
      </c>
      <c r="Q1776" s="96" t="s">
        <v>3987</v>
      </c>
    </row>
    <row r="1777" spans="2:17" ht="15" thickBot="1" x14ac:dyDescent="0.35">
      <c r="B1777" s="92" t="s">
        <v>4000</v>
      </c>
      <c r="C1777" s="93" t="s">
        <v>204</v>
      </c>
      <c r="D1777" s="94" t="s">
        <v>64</v>
      </c>
      <c r="E1777" s="94" t="s">
        <v>65</v>
      </c>
      <c r="F1777" s="95">
        <v>3540050220918</v>
      </c>
      <c r="G1777" s="94" t="s">
        <v>64</v>
      </c>
      <c r="H1777" s="94" t="s">
        <v>64</v>
      </c>
      <c r="I1777" s="94" t="s">
        <v>65</v>
      </c>
      <c r="J1777" s="94" t="s">
        <v>66</v>
      </c>
      <c r="K1777" s="96" t="s">
        <v>67</v>
      </c>
      <c r="L1777" s="96">
        <v>0</v>
      </c>
      <c r="M1777" s="96">
        <v>0</v>
      </c>
      <c r="N1777" s="96">
        <v>0</v>
      </c>
      <c r="O1777" s="96">
        <v>0</v>
      </c>
      <c r="P1777" s="96" t="s">
        <v>1395</v>
      </c>
      <c r="Q1777" s="96" t="s">
        <v>3987</v>
      </c>
    </row>
    <row r="1778" spans="2:17" ht="15" thickBot="1" x14ac:dyDescent="0.35">
      <c r="B1778" s="92" t="s">
        <v>4001</v>
      </c>
      <c r="C1778" s="93" t="s">
        <v>4002</v>
      </c>
      <c r="D1778" s="94" t="s">
        <v>64</v>
      </c>
      <c r="E1778" s="94" t="s">
        <v>65</v>
      </c>
      <c r="F1778" s="95">
        <v>1932811470918</v>
      </c>
      <c r="G1778" s="94" t="s">
        <v>64</v>
      </c>
      <c r="H1778" s="94" t="s">
        <v>64</v>
      </c>
      <c r="I1778" s="94" t="s">
        <v>66</v>
      </c>
      <c r="J1778" s="94" t="s">
        <v>65</v>
      </c>
      <c r="K1778" s="96" t="s">
        <v>67</v>
      </c>
      <c r="L1778" s="96">
        <v>0</v>
      </c>
      <c r="M1778" s="96">
        <v>0</v>
      </c>
      <c r="N1778" s="96">
        <v>0</v>
      </c>
      <c r="O1778" s="96">
        <v>0</v>
      </c>
      <c r="P1778" s="96" t="s">
        <v>1395</v>
      </c>
      <c r="Q1778" s="96" t="s">
        <v>3987</v>
      </c>
    </row>
    <row r="1779" spans="2:17" ht="15" thickBot="1" x14ac:dyDescent="0.35">
      <c r="B1779" s="92" t="s">
        <v>2908</v>
      </c>
      <c r="C1779" s="93" t="s">
        <v>3991</v>
      </c>
      <c r="D1779" s="94" t="s">
        <v>64</v>
      </c>
      <c r="E1779" s="94" t="s">
        <v>65</v>
      </c>
      <c r="F1779" s="95">
        <v>3472534070918</v>
      </c>
      <c r="G1779" s="94" t="s">
        <v>64</v>
      </c>
      <c r="H1779" s="94" t="s">
        <v>64</v>
      </c>
      <c r="I1779" s="94" t="s">
        <v>65</v>
      </c>
      <c r="J1779" s="94" t="s">
        <v>66</v>
      </c>
      <c r="K1779" s="96" t="s">
        <v>67</v>
      </c>
      <c r="L1779" s="96">
        <v>0</v>
      </c>
      <c r="M1779" s="96">
        <v>0</v>
      </c>
      <c r="N1779" s="96">
        <v>0</v>
      </c>
      <c r="O1779" s="96">
        <v>0</v>
      </c>
      <c r="P1779" s="96" t="s">
        <v>1395</v>
      </c>
      <c r="Q1779" s="96" t="s">
        <v>3987</v>
      </c>
    </row>
    <row r="1780" spans="2:17" ht="15" thickBot="1" x14ac:dyDescent="0.35">
      <c r="B1780" s="92" t="s">
        <v>185</v>
      </c>
      <c r="C1780" s="93" t="s">
        <v>204</v>
      </c>
      <c r="D1780" s="94" t="s">
        <v>64</v>
      </c>
      <c r="E1780" s="94" t="s">
        <v>65</v>
      </c>
      <c r="F1780" s="95">
        <v>2677314690918</v>
      </c>
      <c r="G1780" s="94" t="s">
        <v>64</v>
      </c>
      <c r="H1780" s="94" t="s">
        <v>64</v>
      </c>
      <c r="I1780" s="94" t="s">
        <v>65</v>
      </c>
      <c r="J1780" s="94" t="s">
        <v>66</v>
      </c>
      <c r="K1780" s="96" t="s">
        <v>67</v>
      </c>
      <c r="L1780" s="96">
        <v>0</v>
      </c>
      <c r="M1780" s="96">
        <v>0</v>
      </c>
      <c r="N1780" s="96">
        <v>0</v>
      </c>
      <c r="O1780" s="96">
        <v>0</v>
      </c>
      <c r="P1780" s="96" t="s">
        <v>1395</v>
      </c>
      <c r="Q1780" s="96" t="s">
        <v>3987</v>
      </c>
    </row>
    <row r="1781" spans="2:17" ht="15" thickBot="1" x14ac:dyDescent="0.35">
      <c r="B1781" s="92" t="s">
        <v>427</v>
      </c>
      <c r="C1781" s="93" t="s">
        <v>204</v>
      </c>
      <c r="D1781" s="94" t="s">
        <v>64</v>
      </c>
      <c r="E1781" s="94" t="s">
        <v>65</v>
      </c>
      <c r="F1781" s="95">
        <v>2291057180918</v>
      </c>
      <c r="G1781" s="94" t="s">
        <v>64</v>
      </c>
      <c r="H1781" s="94" t="s">
        <v>64</v>
      </c>
      <c r="I1781" s="94" t="s">
        <v>65</v>
      </c>
      <c r="J1781" s="94" t="s">
        <v>66</v>
      </c>
      <c r="K1781" s="96" t="s">
        <v>67</v>
      </c>
      <c r="L1781" s="96">
        <v>0</v>
      </c>
      <c r="M1781" s="96">
        <v>0</v>
      </c>
      <c r="N1781" s="96">
        <v>0</v>
      </c>
      <c r="O1781" s="96">
        <v>0</v>
      </c>
      <c r="P1781" s="96" t="s">
        <v>1395</v>
      </c>
      <c r="Q1781" s="96" t="s">
        <v>3987</v>
      </c>
    </row>
    <row r="1782" spans="2:17" ht="15" thickBot="1" x14ac:dyDescent="0.35">
      <c r="B1782" s="92" t="s">
        <v>4003</v>
      </c>
      <c r="C1782" s="93" t="s">
        <v>1405</v>
      </c>
      <c r="D1782" s="94" t="s">
        <v>64</v>
      </c>
      <c r="E1782" s="94" t="s">
        <v>65</v>
      </c>
      <c r="F1782" s="95">
        <v>2105785050918</v>
      </c>
      <c r="G1782" s="94" t="s">
        <v>64</v>
      </c>
      <c r="H1782" s="94" t="s">
        <v>65</v>
      </c>
      <c r="I1782" s="94" t="s">
        <v>66</v>
      </c>
      <c r="J1782" s="94" t="s">
        <v>66</v>
      </c>
      <c r="K1782" s="96" t="s">
        <v>67</v>
      </c>
      <c r="L1782" s="96">
        <v>0</v>
      </c>
      <c r="M1782" s="96">
        <v>0</v>
      </c>
      <c r="N1782" s="96">
        <v>0</v>
      </c>
      <c r="O1782" s="96">
        <v>0</v>
      </c>
      <c r="P1782" s="96" t="s">
        <v>1395</v>
      </c>
      <c r="Q1782" s="96" t="s">
        <v>3987</v>
      </c>
    </row>
    <row r="1783" spans="2:17" ht="15" thickBot="1" x14ac:dyDescent="0.35">
      <c r="B1783" s="92" t="s">
        <v>4004</v>
      </c>
      <c r="C1783" s="93" t="s">
        <v>3991</v>
      </c>
      <c r="D1783" s="94" t="s">
        <v>65</v>
      </c>
      <c r="E1783" s="94" t="s">
        <v>64</v>
      </c>
      <c r="F1783" s="95">
        <v>1680823650918</v>
      </c>
      <c r="G1783" s="94" t="s">
        <v>64</v>
      </c>
      <c r="H1783" s="94" t="s">
        <v>64</v>
      </c>
      <c r="I1783" s="94" t="s">
        <v>65</v>
      </c>
      <c r="J1783" s="94" t="s">
        <v>66</v>
      </c>
      <c r="K1783" s="96" t="s">
        <v>67</v>
      </c>
      <c r="L1783" s="96">
        <v>0</v>
      </c>
      <c r="M1783" s="96">
        <v>0</v>
      </c>
      <c r="N1783" s="96">
        <v>0</v>
      </c>
      <c r="O1783" s="96">
        <v>0</v>
      </c>
      <c r="P1783" s="96" t="s">
        <v>1395</v>
      </c>
      <c r="Q1783" s="96" t="s">
        <v>3987</v>
      </c>
    </row>
    <row r="1784" spans="2:17" ht="15" thickBot="1" x14ac:dyDescent="0.35">
      <c r="B1784" s="92" t="s">
        <v>3988</v>
      </c>
      <c r="C1784" s="93" t="s">
        <v>299</v>
      </c>
      <c r="D1784" s="94" t="s">
        <v>65</v>
      </c>
      <c r="E1784" s="94" t="s">
        <v>64</v>
      </c>
      <c r="F1784" s="95">
        <v>1872511709918</v>
      </c>
      <c r="G1784" s="94" t="s">
        <v>64</v>
      </c>
      <c r="H1784" s="94" t="s">
        <v>64</v>
      </c>
      <c r="I1784" s="94" t="s">
        <v>66</v>
      </c>
      <c r="J1784" s="94" t="s">
        <v>65</v>
      </c>
      <c r="K1784" s="96" t="s">
        <v>67</v>
      </c>
      <c r="L1784" s="96">
        <v>0</v>
      </c>
      <c r="M1784" s="96">
        <v>0</v>
      </c>
      <c r="N1784" s="96">
        <v>0</v>
      </c>
      <c r="O1784" s="96">
        <v>0</v>
      </c>
      <c r="P1784" s="96" t="s">
        <v>1395</v>
      </c>
      <c r="Q1784" s="96" t="s">
        <v>3987</v>
      </c>
    </row>
    <row r="1785" spans="2:17" ht="15" thickBot="1" x14ac:dyDescent="0.35">
      <c r="B1785" s="92" t="s">
        <v>4005</v>
      </c>
      <c r="C1785" s="93" t="s">
        <v>1405</v>
      </c>
      <c r="D1785" s="94" t="s">
        <v>65</v>
      </c>
      <c r="E1785" s="94" t="s">
        <v>64</v>
      </c>
      <c r="F1785" s="95">
        <v>1851508880918</v>
      </c>
      <c r="G1785" s="94" t="s">
        <v>64</v>
      </c>
      <c r="H1785" s="94" t="s">
        <v>64</v>
      </c>
      <c r="I1785" s="94" t="s">
        <v>65</v>
      </c>
      <c r="J1785" s="94" t="s">
        <v>66</v>
      </c>
      <c r="K1785" s="96" t="s">
        <v>67</v>
      </c>
      <c r="L1785" s="96">
        <v>0</v>
      </c>
      <c r="M1785" s="96">
        <v>0</v>
      </c>
      <c r="N1785" s="96">
        <v>0</v>
      </c>
      <c r="O1785" s="96">
        <v>0</v>
      </c>
      <c r="P1785" s="96" t="s">
        <v>1395</v>
      </c>
      <c r="Q1785" s="96" t="s">
        <v>3987</v>
      </c>
    </row>
    <row r="1786" spans="2:17" ht="15" thickBot="1" x14ac:dyDescent="0.35">
      <c r="B1786" s="92" t="s">
        <v>1793</v>
      </c>
      <c r="C1786" s="93" t="s">
        <v>1405</v>
      </c>
      <c r="D1786" s="94" t="s">
        <v>65</v>
      </c>
      <c r="E1786" s="94" t="s">
        <v>64</v>
      </c>
      <c r="F1786" s="95">
        <v>1933097340918</v>
      </c>
      <c r="G1786" s="94" t="s">
        <v>64</v>
      </c>
      <c r="H1786" s="94" t="s">
        <v>64</v>
      </c>
      <c r="I1786" s="94" t="s">
        <v>65</v>
      </c>
      <c r="J1786" s="94" t="s">
        <v>66</v>
      </c>
      <c r="K1786" s="96" t="s">
        <v>67</v>
      </c>
      <c r="L1786" s="96">
        <v>0</v>
      </c>
      <c r="M1786" s="96">
        <v>0</v>
      </c>
      <c r="N1786" s="96">
        <v>0</v>
      </c>
      <c r="O1786" s="96">
        <v>0</v>
      </c>
      <c r="P1786" s="96" t="s">
        <v>1395</v>
      </c>
      <c r="Q1786" s="96" t="s">
        <v>3987</v>
      </c>
    </row>
    <row r="1787" spans="2:17" ht="15" thickBot="1" x14ac:dyDescent="0.35">
      <c r="B1787" s="92" t="s">
        <v>4006</v>
      </c>
      <c r="C1787" s="93" t="s">
        <v>2815</v>
      </c>
      <c r="D1787" s="94" t="s">
        <v>65</v>
      </c>
      <c r="E1787" s="94" t="s">
        <v>64</v>
      </c>
      <c r="F1787" s="95">
        <v>1932843910918</v>
      </c>
      <c r="G1787" s="94" t="s">
        <v>64</v>
      </c>
      <c r="H1787" s="94" t="s">
        <v>65</v>
      </c>
      <c r="I1787" s="94" t="s">
        <v>66</v>
      </c>
      <c r="J1787" s="94" t="s">
        <v>66</v>
      </c>
      <c r="K1787" s="96" t="s">
        <v>67</v>
      </c>
      <c r="L1787" s="96">
        <v>0</v>
      </c>
      <c r="M1787" s="96">
        <v>0</v>
      </c>
      <c r="N1787" s="96">
        <v>0</v>
      </c>
      <c r="O1787" s="96">
        <v>0</v>
      </c>
      <c r="P1787" s="96" t="s">
        <v>1395</v>
      </c>
      <c r="Q1787" s="96" t="s">
        <v>3987</v>
      </c>
    </row>
    <row r="1788" spans="2:17" ht="15" thickBot="1" x14ac:dyDescent="0.35">
      <c r="B1788" s="92" t="s">
        <v>472</v>
      </c>
      <c r="C1788" s="93" t="s">
        <v>158</v>
      </c>
      <c r="D1788" s="94" t="s">
        <v>65</v>
      </c>
      <c r="E1788" s="94" t="s">
        <v>64</v>
      </c>
      <c r="F1788" s="95">
        <v>2970177800918</v>
      </c>
      <c r="G1788" s="94" t="s">
        <v>64</v>
      </c>
      <c r="H1788" s="94" t="s">
        <v>65</v>
      </c>
      <c r="I1788" s="94" t="s">
        <v>66</v>
      </c>
      <c r="J1788" s="94" t="s">
        <v>66</v>
      </c>
      <c r="K1788" s="96" t="s">
        <v>67</v>
      </c>
      <c r="L1788" s="96">
        <v>0</v>
      </c>
      <c r="M1788" s="96">
        <v>0</v>
      </c>
      <c r="N1788" s="96">
        <v>0</v>
      </c>
      <c r="O1788" s="96">
        <v>0</v>
      </c>
      <c r="P1788" s="96" t="s">
        <v>1395</v>
      </c>
      <c r="Q1788" s="96" t="s">
        <v>3987</v>
      </c>
    </row>
    <row r="1789" spans="2:17" ht="15" thickBot="1" x14ac:dyDescent="0.35">
      <c r="B1789" s="92" t="s">
        <v>472</v>
      </c>
      <c r="C1789" s="93" t="s">
        <v>2815</v>
      </c>
      <c r="D1789" s="94" t="s">
        <v>65</v>
      </c>
      <c r="E1789" s="94" t="s">
        <v>64</v>
      </c>
      <c r="F1789" s="95">
        <v>2487915400918</v>
      </c>
      <c r="G1789" s="94" t="s">
        <v>64</v>
      </c>
      <c r="H1789" s="94" t="s">
        <v>65</v>
      </c>
      <c r="I1789" s="94" t="s">
        <v>66</v>
      </c>
      <c r="J1789" s="94" t="s">
        <v>66</v>
      </c>
      <c r="K1789" s="96" t="s">
        <v>67</v>
      </c>
      <c r="L1789" s="96">
        <v>0</v>
      </c>
      <c r="M1789" s="96">
        <v>0</v>
      </c>
      <c r="N1789" s="96">
        <v>0</v>
      </c>
      <c r="O1789" s="96">
        <v>0</v>
      </c>
      <c r="P1789" s="96" t="s">
        <v>1395</v>
      </c>
      <c r="Q1789" s="96" t="s">
        <v>3987</v>
      </c>
    </row>
    <row r="1790" spans="2:17" ht="15" thickBot="1" x14ac:dyDescent="0.35">
      <c r="B1790" s="92" t="s">
        <v>472</v>
      </c>
      <c r="C1790" s="93" t="s">
        <v>204</v>
      </c>
      <c r="D1790" s="94" t="s">
        <v>65</v>
      </c>
      <c r="E1790" s="94" t="s">
        <v>64</v>
      </c>
      <c r="F1790" s="95">
        <v>1932788470918</v>
      </c>
      <c r="G1790" s="94" t="s">
        <v>64</v>
      </c>
      <c r="H1790" s="94" t="s">
        <v>64</v>
      </c>
      <c r="I1790" s="94" t="s">
        <v>65</v>
      </c>
      <c r="J1790" s="94" t="s">
        <v>66</v>
      </c>
      <c r="K1790" s="96" t="s">
        <v>67</v>
      </c>
      <c r="L1790" s="96">
        <v>0</v>
      </c>
      <c r="M1790" s="96">
        <v>0</v>
      </c>
      <c r="N1790" s="96">
        <v>0</v>
      </c>
      <c r="O1790" s="96">
        <v>0</v>
      </c>
      <c r="P1790" s="96" t="s">
        <v>1395</v>
      </c>
      <c r="Q1790" s="96" t="s">
        <v>3987</v>
      </c>
    </row>
    <row r="1791" spans="2:17" ht="15" thickBot="1" x14ac:dyDescent="0.35">
      <c r="B1791" s="92" t="s">
        <v>472</v>
      </c>
      <c r="C1791" s="93" t="s">
        <v>158</v>
      </c>
      <c r="D1791" s="94" t="s">
        <v>65</v>
      </c>
      <c r="E1791" s="94" t="s">
        <v>64</v>
      </c>
      <c r="F1791" s="95">
        <v>1879555570918</v>
      </c>
      <c r="G1791" s="94" t="s">
        <v>64</v>
      </c>
      <c r="H1791" s="94" t="s">
        <v>64</v>
      </c>
      <c r="I1791" s="94" t="s">
        <v>65</v>
      </c>
      <c r="J1791" s="94" t="s">
        <v>66</v>
      </c>
      <c r="K1791" s="96" t="s">
        <v>67</v>
      </c>
      <c r="L1791" s="96">
        <v>0</v>
      </c>
      <c r="M1791" s="96">
        <v>0</v>
      </c>
      <c r="N1791" s="96">
        <v>0</v>
      </c>
      <c r="O1791" s="96">
        <v>0</v>
      </c>
      <c r="P1791" s="96" t="s">
        <v>1395</v>
      </c>
      <c r="Q1791" s="96" t="s">
        <v>3987</v>
      </c>
    </row>
    <row r="1792" spans="2:17" ht="15" thickBot="1" x14ac:dyDescent="0.35">
      <c r="B1792" s="92" t="s">
        <v>4007</v>
      </c>
      <c r="C1792" s="93" t="s">
        <v>2815</v>
      </c>
      <c r="D1792" s="94" t="s">
        <v>65</v>
      </c>
      <c r="E1792" s="94" t="s">
        <v>64</v>
      </c>
      <c r="F1792" s="95">
        <v>2112971860918</v>
      </c>
      <c r="G1792" s="94" t="s">
        <v>64</v>
      </c>
      <c r="H1792" s="94" t="s">
        <v>65</v>
      </c>
      <c r="I1792" s="94" t="s">
        <v>66</v>
      </c>
      <c r="J1792" s="94" t="s">
        <v>66</v>
      </c>
      <c r="K1792" s="96" t="s">
        <v>67</v>
      </c>
      <c r="L1792" s="96">
        <v>0</v>
      </c>
      <c r="M1792" s="96">
        <v>0</v>
      </c>
      <c r="N1792" s="96">
        <v>0</v>
      </c>
      <c r="O1792" s="96">
        <v>0</v>
      </c>
      <c r="P1792" s="96" t="s">
        <v>1395</v>
      </c>
      <c r="Q1792" s="96" t="s">
        <v>3987</v>
      </c>
    </row>
    <row r="1793" spans="2:17" ht="15" thickBot="1" x14ac:dyDescent="0.35">
      <c r="B1793" s="92" t="s">
        <v>4007</v>
      </c>
      <c r="C1793" s="93" t="s">
        <v>1808</v>
      </c>
      <c r="D1793" s="94" t="s">
        <v>65</v>
      </c>
      <c r="E1793" s="94" t="s">
        <v>64</v>
      </c>
      <c r="F1793" s="95">
        <v>1729635400503</v>
      </c>
      <c r="G1793" s="94" t="s">
        <v>64</v>
      </c>
      <c r="H1793" s="94" t="s">
        <v>64</v>
      </c>
      <c r="I1793" s="94" t="s">
        <v>65</v>
      </c>
      <c r="J1793" s="94" t="s">
        <v>66</v>
      </c>
      <c r="K1793" s="96" t="s">
        <v>67</v>
      </c>
      <c r="L1793" s="96">
        <v>0</v>
      </c>
      <c r="M1793" s="96">
        <v>0</v>
      </c>
      <c r="N1793" s="96">
        <v>0</v>
      </c>
      <c r="O1793" s="96">
        <v>0</v>
      </c>
      <c r="P1793" s="96" t="s">
        <v>1395</v>
      </c>
      <c r="Q1793" s="96" t="s">
        <v>3987</v>
      </c>
    </row>
    <row r="1794" spans="2:17" ht="15" thickBot="1" x14ac:dyDescent="0.35">
      <c r="B1794" s="92" t="s">
        <v>206</v>
      </c>
      <c r="C1794" s="93" t="s">
        <v>2815</v>
      </c>
      <c r="D1794" s="94" t="s">
        <v>65</v>
      </c>
      <c r="E1794" s="94" t="s">
        <v>64</v>
      </c>
      <c r="F1794" s="95">
        <v>1932210180918</v>
      </c>
      <c r="G1794" s="94" t="s">
        <v>64</v>
      </c>
      <c r="H1794" s="94" t="s">
        <v>64</v>
      </c>
      <c r="I1794" s="94" t="s">
        <v>65</v>
      </c>
      <c r="J1794" s="94" t="s">
        <v>66</v>
      </c>
      <c r="K1794" s="96" t="s">
        <v>67</v>
      </c>
      <c r="L1794" s="96">
        <v>0</v>
      </c>
      <c r="M1794" s="96">
        <v>0</v>
      </c>
      <c r="N1794" s="96">
        <v>0</v>
      </c>
      <c r="O1794" s="96">
        <v>0</v>
      </c>
      <c r="P1794" s="96" t="s">
        <v>1395</v>
      </c>
      <c r="Q1794" s="96" t="s">
        <v>3987</v>
      </c>
    </row>
    <row r="1795" spans="2:17" ht="15" thickBot="1" x14ac:dyDescent="0.35">
      <c r="B1795" s="92" t="s">
        <v>206</v>
      </c>
      <c r="C1795" s="93" t="s">
        <v>204</v>
      </c>
      <c r="D1795" s="94" t="s">
        <v>65</v>
      </c>
      <c r="E1795" s="94" t="s">
        <v>64</v>
      </c>
      <c r="F1795" s="95">
        <v>1932798350918</v>
      </c>
      <c r="G1795" s="94" t="s">
        <v>64</v>
      </c>
      <c r="H1795" s="94" t="s">
        <v>64</v>
      </c>
      <c r="I1795" s="94" t="s">
        <v>65</v>
      </c>
      <c r="J1795" s="94" t="s">
        <v>66</v>
      </c>
      <c r="K1795" s="96" t="s">
        <v>67</v>
      </c>
      <c r="L1795" s="96">
        <v>0</v>
      </c>
      <c r="M1795" s="96">
        <v>0</v>
      </c>
      <c r="N1795" s="96">
        <v>0</v>
      </c>
      <c r="O1795" s="96">
        <v>0</v>
      </c>
      <c r="P1795" s="96" t="s">
        <v>1395</v>
      </c>
      <c r="Q1795" s="96" t="s">
        <v>3987</v>
      </c>
    </row>
    <row r="1796" spans="2:17" ht="15" thickBot="1" x14ac:dyDescent="0.35">
      <c r="B1796" s="92" t="s">
        <v>206</v>
      </c>
      <c r="C1796" s="93" t="s">
        <v>4002</v>
      </c>
      <c r="D1796" s="94" t="s">
        <v>65</v>
      </c>
      <c r="E1796" s="94" t="s">
        <v>64</v>
      </c>
      <c r="F1796" s="95">
        <v>1727310110918</v>
      </c>
      <c r="G1796" s="94" t="s">
        <v>64</v>
      </c>
      <c r="H1796" s="94" t="s">
        <v>64</v>
      </c>
      <c r="I1796" s="94" t="s">
        <v>65</v>
      </c>
      <c r="J1796" s="94" t="s">
        <v>66</v>
      </c>
      <c r="K1796" s="96" t="s">
        <v>67</v>
      </c>
      <c r="L1796" s="96">
        <v>0</v>
      </c>
      <c r="M1796" s="96">
        <v>0</v>
      </c>
      <c r="N1796" s="96">
        <v>0</v>
      </c>
      <c r="O1796" s="96">
        <v>0</v>
      </c>
      <c r="P1796" s="96" t="s">
        <v>1395</v>
      </c>
      <c r="Q1796" s="96" t="s">
        <v>3987</v>
      </c>
    </row>
    <row r="1797" spans="2:17" ht="15" thickBot="1" x14ac:dyDescent="0.35">
      <c r="B1797" s="92" t="s">
        <v>206</v>
      </c>
      <c r="C1797" s="93" t="s">
        <v>204</v>
      </c>
      <c r="D1797" s="94" t="s">
        <v>65</v>
      </c>
      <c r="E1797" s="94" t="s">
        <v>64</v>
      </c>
      <c r="F1797" s="95">
        <v>2340005380918</v>
      </c>
      <c r="G1797" s="94" t="s">
        <v>64</v>
      </c>
      <c r="H1797" s="94" t="s">
        <v>65</v>
      </c>
      <c r="I1797" s="94" t="s">
        <v>66</v>
      </c>
      <c r="J1797" s="94" t="s">
        <v>66</v>
      </c>
      <c r="K1797" s="96" t="s">
        <v>67</v>
      </c>
      <c r="L1797" s="96">
        <v>0</v>
      </c>
      <c r="M1797" s="96">
        <v>0</v>
      </c>
      <c r="N1797" s="96">
        <v>0</v>
      </c>
      <c r="O1797" s="96">
        <v>0</v>
      </c>
      <c r="P1797" s="96" t="s">
        <v>1395</v>
      </c>
      <c r="Q1797" s="96" t="s">
        <v>3987</v>
      </c>
    </row>
    <row r="1798" spans="2:17" ht="15" thickBot="1" x14ac:dyDescent="0.35">
      <c r="B1798" s="92" t="s">
        <v>113</v>
      </c>
      <c r="C1798" s="93" t="s">
        <v>1574</v>
      </c>
      <c r="D1798" s="94" t="s">
        <v>64</v>
      </c>
      <c r="E1798" s="94" t="s">
        <v>65</v>
      </c>
      <c r="F1798" s="95">
        <v>2552403090101</v>
      </c>
      <c r="G1798" s="94" t="s">
        <v>64</v>
      </c>
      <c r="H1798" s="94" t="s">
        <v>64</v>
      </c>
      <c r="I1798" s="94" t="s">
        <v>65</v>
      </c>
      <c r="J1798" s="94" t="s">
        <v>66</v>
      </c>
      <c r="K1798" s="96">
        <v>0</v>
      </c>
      <c r="L1798" s="96">
        <v>0</v>
      </c>
      <c r="M1798" s="96">
        <v>0</v>
      </c>
      <c r="N1798" s="96" t="s">
        <v>67</v>
      </c>
      <c r="O1798" s="96">
        <v>0</v>
      </c>
      <c r="P1798" s="96" t="s">
        <v>68</v>
      </c>
      <c r="Q1798" s="96" t="s">
        <v>68</v>
      </c>
    </row>
    <row r="1799" spans="2:17" ht="15" thickBot="1" x14ac:dyDescent="0.35">
      <c r="B1799" s="92" t="s">
        <v>177</v>
      </c>
      <c r="C1799" s="93" t="s">
        <v>507</v>
      </c>
      <c r="D1799" s="94" t="s">
        <v>64</v>
      </c>
      <c r="E1799" s="94" t="s">
        <v>65</v>
      </c>
      <c r="F1799" s="95">
        <v>2257597130101</v>
      </c>
      <c r="G1799" s="94" t="s">
        <v>64</v>
      </c>
      <c r="H1799" s="94" t="s">
        <v>64</v>
      </c>
      <c r="I1799" s="94" t="s">
        <v>65</v>
      </c>
      <c r="J1799" s="94" t="s">
        <v>66</v>
      </c>
      <c r="K1799" s="96">
        <v>0</v>
      </c>
      <c r="L1799" s="96">
        <v>0</v>
      </c>
      <c r="M1799" s="96">
        <v>0</v>
      </c>
      <c r="N1799" s="96" t="s">
        <v>67</v>
      </c>
      <c r="O1799" s="96">
        <v>0</v>
      </c>
      <c r="P1799" s="96" t="s">
        <v>68</v>
      </c>
      <c r="Q1799" s="96" t="s">
        <v>68</v>
      </c>
    </row>
    <row r="1800" spans="2:17" ht="15" thickBot="1" x14ac:dyDescent="0.35">
      <c r="B1800" s="92" t="s">
        <v>197</v>
      </c>
      <c r="C1800" s="93" t="s">
        <v>549</v>
      </c>
      <c r="D1800" s="94" t="s">
        <v>64</v>
      </c>
      <c r="E1800" s="94" t="s">
        <v>65</v>
      </c>
      <c r="F1800" s="95">
        <v>2231156490101</v>
      </c>
      <c r="G1800" s="94" t="s">
        <v>64</v>
      </c>
      <c r="H1800" s="94" t="s">
        <v>64</v>
      </c>
      <c r="I1800" s="94" t="s">
        <v>65</v>
      </c>
      <c r="J1800" s="94" t="s">
        <v>66</v>
      </c>
      <c r="K1800" s="96">
        <v>0</v>
      </c>
      <c r="L1800" s="96">
        <v>0</v>
      </c>
      <c r="M1800" s="96">
        <v>0</v>
      </c>
      <c r="N1800" s="96" t="s">
        <v>67</v>
      </c>
      <c r="O1800" s="96">
        <v>0</v>
      </c>
      <c r="P1800" s="96" t="s">
        <v>68</v>
      </c>
      <c r="Q1800" s="96" t="s">
        <v>68</v>
      </c>
    </row>
    <row r="1801" spans="2:17" ht="15" thickBot="1" x14ac:dyDescent="0.35">
      <c r="B1801" s="92" t="s">
        <v>4008</v>
      </c>
      <c r="C1801" s="93" t="s">
        <v>442</v>
      </c>
      <c r="D1801" s="94" t="s">
        <v>64</v>
      </c>
      <c r="E1801" s="94" t="s">
        <v>65</v>
      </c>
      <c r="F1801" s="95">
        <v>2562486130101</v>
      </c>
      <c r="G1801" s="94" t="s">
        <v>64</v>
      </c>
      <c r="H1801" s="94" t="s">
        <v>64</v>
      </c>
      <c r="I1801" s="94" t="s">
        <v>65</v>
      </c>
      <c r="J1801" s="94" t="s">
        <v>66</v>
      </c>
      <c r="K1801" s="96">
        <v>0</v>
      </c>
      <c r="L1801" s="96">
        <v>0</v>
      </c>
      <c r="M1801" s="96">
        <v>0</v>
      </c>
      <c r="N1801" s="96" t="s">
        <v>67</v>
      </c>
      <c r="O1801" s="96">
        <v>0</v>
      </c>
      <c r="P1801" s="96" t="s">
        <v>68</v>
      </c>
      <c r="Q1801" s="96" t="s">
        <v>68</v>
      </c>
    </row>
    <row r="1802" spans="2:17" ht="15" thickBot="1" x14ac:dyDescent="0.35">
      <c r="B1802" s="92" t="s">
        <v>3421</v>
      </c>
      <c r="C1802" s="93" t="s">
        <v>502</v>
      </c>
      <c r="D1802" s="94" t="s">
        <v>64</v>
      </c>
      <c r="E1802" s="94" t="s">
        <v>65</v>
      </c>
      <c r="F1802" s="95">
        <v>1985225544303</v>
      </c>
      <c r="G1802" s="94" t="s">
        <v>64</v>
      </c>
      <c r="H1802" s="94" t="s">
        <v>64</v>
      </c>
      <c r="I1802" s="94" t="s">
        <v>65</v>
      </c>
      <c r="J1802" s="94" t="s">
        <v>66</v>
      </c>
      <c r="K1802" s="96">
        <v>0</v>
      </c>
      <c r="L1802" s="96">
        <v>0</v>
      </c>
      <c r="M1802" s="96">
        <v>0</v>
      </c>
      <c r="N1802" s="96" t="s">
        <v>67</v>
      </c>
      <c r="O1802" s="96">
        <v>0</v>
      </c>
      <c r="P1802" s="96" t="s">
        <v>68</v>
      </c>
      <c r="Q1802" s="96" t="s">
        <v>68</v>
      </c>
    </row>
    <row r="1803" spans="2:17" ht="15" thickBot="1" x14ac:dyDescent="0.35">
      <c r="B1803" s="92" t="s">
        <v>484</v>
      </c>
      <c r="C1803" s="93" t="s">
        <v>1808</v>
      </c>
      <c r="D1803" s="94" t="s">
        <v>65</v>
      </c>
      <c r="E1803" s="94" t="s">
        <v>64</v>
      </c>
      <c r="F1803" s="95">
        <v>2613571740101</v>
      </c>
      <c r="G1803" s="94" t="s">
        <v>64</v>
      </c>
      <c r="H1803" s="94" t="s">
        <v>64</v>
      </c>
      <c r="I1803" s="94" t="s">
        <v>65</v>
      </c>
      <c r="J1803" s="94" t="s">
        <v>66</v>
      </c>
      <c r="K1803" s="96">
        <v>0</v>
      </c>
      <c r="L1803" s="96">
        <v>0</v>
      </c>
      <c r="M1803" s="96">
        <v>0</v>
      </c>
      <c r="N1803" s="96" t="s">
        <v>67</v>
      </c>
      <c r="O1803" s="96">
        <v>0</v>
      </c>
      <c r="P1803" s="96" t="s">
        <v>68</v>
      </c>
      <c r="Q1803" s="96" t="s">
        <v>68</v>
      </c>
    </row>
    <row r="1804" spans="2:17" ht="15" thickBot="1" x14ac:dyDescent="0.35">
      <c r="B1804" s="92" t="s">
        <v>4009</v>
      </c>
      <c r="C1804" s="93" t="s">
        <v>1699</v>
      </c>
      <c r="D1804" s="94" t="s">
        <v>65</v>
      </c>
      <c r="E1804" s="94" t="s">
        <v>64</v>
      </c>
      <c r="F1804" s="95">
        <v>1979948570506</v>
      </c>
      <c r="G1804" s="94" t="s">
        <v>64</v>
      </c>
      <c r="H1804" s="94" t="s">
        <v>64</v>
      </c>
      <c r="I1804" s="94" t="s">
        <v>65</v>
      </c>
      <c r="J1804" s="94" t="s">
        <v>66</v>
      </c>
      <c r="K1804" s="96">
        <v>0</v>
      </c>
      <c r="L1804" s="96">
        <v>0</v>
      </c>
      <c r="M1804" s="96">
        <v>0</v>
      </c>
      <c r="N1804" s="96" t="s">
        <v>67</v>
      </c>
      <c r="O1804" s="96">
        <v>0</v>
      </c>
      <c r="P1804" s="96" t="s">
        <v>68</v>
      </c>
      <c r="Q1804" s="96" t="s">
        <v>68</v>
      </c>
    </row>
    <row r="1805" spans="2:17" ht="15" thickBot="1" x14ac:dyDescent="0.35">
      <c r="B1805" s="92" t="s">
        <v>4010</v>
      </c>
      <c r="C1805" s="93" t="s">
        <v>4011</v>
      </c>
      <c r="D1805" s="94" t="s">
        <v>65</v>
      </c>
      <c r="E1805" s="94" t="s">
        <v>64</v>
      </c>
      <c r="F1805" s="95">
        <v>2568769440101</v>
      </c>
      <c r="G1805" s="94" t="s">
        <v>64</v>
      </c>
      <c r="H1805" s="94" t="s">
        <v>64</v>
      </c>
      <c r="I1805" s="94" t="s">
        <v>65</v>
      </c>
      <c r="J1805" s="94" t="s">
        <v>66</v>
      </c>
      <c r="K1805" s="96">
        <v>0</v>
      </c>
      <c r="L1805" s="96">
        <v>0</v>
      </c>
      <c r="M1805" s="96">
        <v>0</v>
      </c>
      <c r="N1805" s="96" t="s">
        <v>67</v>
      </c>
      <c r="O1805" s="96">
        <v>0</v>
      </c>
      <c r="P1805" s="96" t="s">
        <v>68</v>
      </c>
      <c r="Q1805" s="96" t="s">
        <v>68</v>
      </c>
    </row>
    <row r="1806" spans="2:17" ht="15" thickBot="1" x14ac:dyDescent="0.35">
      <c r="B1806" s="92" t="s">
        <v>189</v>
      </c>
      <c r="C1806" s="93" t="s">
        <v>1571</v>
      </c>
      <c r="D1806" s="94" t="s">
        <v>64</v>
      </c>
      <c r="E1806" s="94" t="s">
        <v>65</v>
      </c>
      <c r="F1806" s="95">
        <v>2263655300101</v>
      </c>
      <c r="G1806" s="94" t="s">
        <v>64</v>
      </c>
      <c r="H1806" s="94" t="s">
        <v>64</v>
      </c>
      <c r="I1806" s="94" t="s">
        <v>66</v>
      </c>
      <c r="J1806" s="94" t="s">
        <v>65</v>
      </c>
      <c r="K1806" s="96">
        <v>0</v>
      </c>
      <c r="L1806" s="96">
        <v>0</v>
      </c>
      <c r="M1806" s="96">
        <v>0</v>
      </c>
      <c r="N1806" s="96" t="s">
        <v>67</v>
      </c>
      <c r="O1806" s="96">
        <v>0</v>
      </c>
      <c r="P1806" s="96" t="s">
        <v>68</v>
      </c>
      <c r="Q1806" s="96" t="s">
        <v>68</v>
      </c>
    </row>
    <row r="1807" spans="2:17" ht="15" thickBot="1" x14ac:dyDescent="0.35">
      <c r="B1807" s="92" t="s">
        <v>3286</v>
      </c>
      <c r="C1807" s="93" t="s">
        <v>163</v>
      </c>
      <c r="D1807" s="94" t="s">
        <v>64</v>
      </c>
      <c r="E1807" s="94" t="s">
        <v>65</v>
      </c>
      <c r="F1807" s="95">
        <v>2321792980501</v>
      </c>
      <c r="G1807" s="94" t="s">
        <v>64</v>
      </c>
      <c r="H1807" s="94" t="s">
        <v>64</v>
      </c>
      <c r="I1807" s="94" t="s">
        <v>65</v>
      </c>
      <c r="J1807" s="94" t="s">
        <v>66</v>
      </c>
      <c r="K1807" s="96">
        <v>0</v>
      </c>
      <c r="L1807" s="96">
        <v>0</v>
      </c>
      <c r="M1807" s="96">
        <v>0</v>
      </c>
      <c r="N1807" s="96" t="s">
        <v>67</v>
      </c>
      <c r="O1807" s="96">
        <v>0</v>
      </c>
      <c r="P1807" s="96" t="s">
        <v>68</v>
      </c>
      <c r="Q1807" s="96" t="s">
        <v>68</v>
      </c>
    </row>
    <row r="1808" spans="2:17" ht="15" thickBot="1" x14ac:dyDescent="0.35">
      <c r="B1808" s="92" t="s">
        <v>4012</v>
      </c>
      <c r="C1808" s="93" t="s">
        <v>335</v>
      </c>
      <c r="D1808" s="94" t="s">
        <v>65</v>
      </c>
      <c r="E1808" s="94" t="s">
        <v>64</v>
      </c>
      <c r="F1808" s="95">
        <v>2321910930101</v>
      </c>
      <c r="G1808" s="94" t="s">
        <v>64</v>
      </c>
      <c r="H1808" s="94" t="s">
        <v>64</v>
      </c>
      <c r="I1808" s="94" t="s">
        <v>66</v>
      </c>
      <c r="J1808" s="94" t="s">
        <v>65</v>
      </c>
      <c r="K1808" s="96">
        <v>0</v>
      </c>
      <c r="L1808" s="96">
        <v>0</v>
      </c>
      <c r="M1808" s="96">
        <v>0</v>
      </c>
      <c r="N1808" s="96" t="s">
        <v>67</v>
      </c>
      <c r="O1808" s="96">
        <v>0</v>
      </c>
      <c r="P1808" s="96" t="s">
        <v>68</v>
      </c>
      <c r="Q1808" s="96" t="s">
        <v>68</v>
      </c>
    </row>
    <row r="1809" spans="2:17" ht="15" thickBot="1" x14ac:dyDescent="0.35">
      <c r="B1809" s="92" t="s">
        <v>4013</v>
      </c>
      <c r="C1809" s="93" t="s">
        <v>4014</v>
      </c>
      <c r="D1809" s="94" t="s">
        <v>64</v>
      </c>
      <c r="E1809" s="94" t="s">
        <v>65</v>
      </c>
      <c r="F1809" s="95">
        <v>2484329821217</v>
      </c>
      <c r="G1809" s="94" t="s">
        <v>64</v>
      </c>
      <c r="H1809" s="94" t="s">
        <v>64</v>
      </c>
      <c r="I1809" s="94" t="s">
        <v>65</v>
      </c>
      <c r="J1809" s="94" t="s">
        <v>66</v>
      </c>
      <c r="K1809" s="96">
        <v>0</v>
      </c>
      <c r="L1809" s="96">
        <v>0</v>
      </c>
      <c r="M1809" s="96">
        <v>0</v>
      </c>
      <c r="N1809" s="96" t="s">
        <v>67</v>
      </c>
      <c r="O1809" s="96">
        <v>0</v>
      </c>
      <c r="P1809" s="96" t="s">
        <v>68</v>
      </c>
      <c r="Q1809" s="96" t="s">
        <v>68</v>
      </c>
    </row>
    <row r="1810" spans="2:17" ht="15" thickBot="1" x14ac:dyDescent="0.35">
      <c r="B1810" s="92" t="s">
        <v>369</v>
      </c>
      <c r="C1810" s="93" t="s">
        <v>4015</v>
      </c>
      <c r="D1810" s="94" t="s">
        <v>64</v>
      </c>
      <c r="E1810" s="94" t="s">
        <v>65</v>
      </c>
      <c r="F1810" s="95">
        <v>2728532240101</v>
      </c>
      <c r="G1810" s="94" t="s">
        <v>64</v>
      </c>
      <c r="H1810" s="94" t="s">
        <v>64</v>
      </c>
      <c r="I1810" s="94" t="s">
        <v>65</v>
      </c>
      <c r="J1810" s="94" t="s">
        <v>66</v>
      </c>
      <c r="K1810" s="96">
        <v>0</v>
      </c>
      <c r="L1810" s="96">
        <v>0</v>
      </c>
      <c r="M1810" s="96">
        <v>0</v>
      </c>
      <c r="N1810" s="96" t="s">
        <v>67</v>
      </c>
      <c r="O1810" s="96">
        <v>0</v>
      </c>
      <c r="P1810" s="96" t="s">
        <v>68</v>
      </c>
      <c r="Q1810" s="96" t="s">
        <v>68</v>
      </c>
    </row>
    <row r="1811" spans="2:17" ht="15" thickBot="1" x14ac:dyDescent="0.35">
      <c r="B1811" s="92" t="s">
        <v>1445</v>
      </c>
      <c r="C1811" s="93" t="s">
        <v>204</v>
      </c>
      <c r="D1811" s="94" t="s">
        <v>64</v>
      </c>
      <c r="E1811" s="94" t="s">
        <v>65</v>
      </c>
      <c r="F1811" s="95">
        <v>2452683830101</v>
      </c>
      <c r="G1811" s="94" t="s">
        <v>64</v>
      </c>
      <c r="H1811" s="94" t="s">
        <v>64</v>
      </c>
      <c r="I1811" s="94" t="s">
        <v>66</v>
      </c>
      <c r="J1811" s="94" t="s">
        <v>65</v>
      </c>
      <c r="K1811" s="96">
        <v>0</v>
      </c>
      <c r="L1811" s="96">
        <v>0</v>
      </c>
      <c r="M1811" s="96">
        <v>0</v>
      </c>
      <c r="N1811" s="96" t="s">
        <v>67</v>
      </c>
      <c r="O1811" s="96">
        <v>0</v>
      </c>
      <c r="P1811" s="96" t="s">
        <v>68</v>
      </c>
      <c r="Q1811" s="96" t="s">
        <v>68</v>
      </c>
    </row>
    <row r="1812" spans="2:17" ht="15" thickBot="1" x14ac:dyDescent="0.35">
      <c r="B1812" s="92" t="s">
        <v>497</v>
      </c>
      <c r="C1812" s="93" t="s">
        <v>442</v>
      </c>
      <c r="D1812" s="94" t="s">
        <v>64</v>
      </c>
      <c r="E1812" s="94" t="s">
        <v>65</v>
      </c>
      <c r="F1812" s="95">
        <v>1644407040101</v>
      </c>
      <c r="G1812" s="94" t="s">
        <v>64</v>
      </c>
      <c r="H1812" s="94" t="s">
        <v>64</v>
      </c>
      <c r="I1812" s="94" t="s">
        <v>65</v>
      </c>
      <c r="J1812" s="94" t="s">
        <v>66</v>
      </c>
      <c r="K1812" s="96">
        <v>0</v>
      </c>
      <c r="L1812" s="96">
        <v>0</v>
      </c>
      <c r="M1812" s="96">
        <v>0</v>
      </c>
      <c r="N1812" s="96" t="s">
        <v>67</v>
      </c>
      <c r="O1812" s="96">
        <v>0</v>
      </c>
      <c r="P1812" s="96" t="s">
        <v>68</v>
      </c>
      <c r="Q1812" s="96" t="s">
        <v>68</v>
      </c>
    </row>
    <row r="1813" spans="2:17" ht="15" thickBot="1" x14ac:dyDescent="0.35">
      <c r="B1813" s="92" t="s">
        <v>1648</v>
      </c>
      <c r="C1813" s="93" t="s">
        <v>158</v>
      </c>
      <c r="D1813" s="94" t="s">
        <v>64</v>
      </c>
      <c r="E1813" s="94" t="s">
        <v>65</v>
      </c>
      <c r="F1813" s="95">
        <v>2540741380101</v>
      </c>
      <c r="G1813" s="94" t="s">
        <v>64</v>
      </c>
      <c r="H1813" s="94" t="s">
        <v>64</v>
      </c>
      <c r="I1813" s="94" t="s">
        <v>65</v>
      </c>
      <c r="J1813" s="94" t="s">
        <v>66</v>
      </c>
      <c r="K1813" s="96">
        <v>0</v>
      </c>
      <c r="L1813" s="96">
        <v>0</v>
      </c>
      <c r="M1813" s="96">
        <v>0</v>
      </c>
      <c r="N1813" s="96" t="s">
        <v>67</v>
      </c>
      <c r="O1813" s="96">
        <v>0</v>
      </c>
      <c r="P1813" s="96" t="s">
        <v>68</v>
      </c>
      <c r="Q1813" s="96" t="s">
        <v>68</v>
      </c>
    </row>
    <row r="1814" spans="2:17" ht="15" thickBot="1" x14ac:dyDescent="0.35">
      <c r="B1814" s="92" t="s">
        <v>3137</v>
      </c>
      <c r="C1814" s="93" t="s">
        <v>1629</v>
      </c>
      <c r="D1814" s="94" t="s">
        <v>64</v>
      </c>
      <c r="E1814" s="94" t="s">
        <v>65</v>
      </c>
      <c r="F1814" s="95">
        <v>2340266260101</v>
      </c>
      <c r="G1814" s="94" t="s">
        <v>64</v>
      </c>
      <c r="H1814" s="94" t="s">
        <v>64</v>
      </c>
      <c r="I1814" s="94" t="s">
        <v>65</v>
      </c>
      <c r="J1814" s="94" t="s">
        <v>66</v>
      </c>
      <c r="K1814" s="96">
        <v>0</v>
      </c>
      <c r="L1814" s="96">
        <v>0</v>
      </c>
      <c r="M1814" s="96">
        <v>0</v>
      </c>
      <c r="N1814" s="96" t="s">
        <v>67</v>
      </c>
      <c r="O1814" s="96">
        <v>0</v>
      </c>
      <c r="P1814" s="96" t="s">
        <v>68</v>
      </c>
      <c r="Q1814" s="96" t="s">
        <v>68</v>
      </c>
    </row>
    <row r="1815" spans="2:17" ht="15" thickBot="1" x14ac:dyDescent="0.35">
      <c r="B1815" s="92" t="s">
        <v>116</v>
      </c>
      <c r="C1815" s="93" t="s">
        <v>3387</v>
      </c>
      <c r="D1815" s="94" t="s">
        <v>64</v>
      </c>
      <c r="E1815" s="94" t="s">
        <v>65</v>
      </c>
      <c r="F1815" s="95">
        <v>1578148310108</v>
      </c>
      <c r="G1815" s="94" t="s">
        <v>64</v>
      </c>
      <c r="H1815" s="94" t="s">
        <v>64</v>
      </c>
      <c r="I1815" s="94" t="s">
        <v>65</v>
      </c>
      <c r="J1815" s="94" t="s">
        <v>66</v>
      </c>
      <c r="K1815" s="96">
        <v>0</v>
      </c>
      <c r="L1815" s="96">
        <v>0</v>
      </c>
      <c r="M1815" s="96">
        <v>0</v>
      </c>
      <c r="N1815" s="96" t="s">
        <v>67</v>
      </c>
      <c r="O1815" s="96">
        <v>0</v>
      </c>
      <c r="P1815" s="96" t="s">
        <v>68</v>
      </c>
      <c r="Q1815" s="96" t="s">
        <v>68</v>
      </c>
    </row>
    <row r="1816" spans="2:17" ht="15" thickBot="1" x14ac:dyDescent="0.35">
      <c r="B1816" s="92" t="s">
        <v>1633</v>
      </c>
      <c r="C1816" s="93" t="s">
        <v>1769</v>
      </c>
      <c r="D1816" s="94" t="s">
        <v>65</v>
      </c>
      <c r="E1816" s="94" t="s">
        <v>64</v>
      </c>
      <c r="F1816" s="95">
        <v>1753456200101</v>
      </c>
      <c r="G1816" s="94" t="s">
        <v>64</v>
      </c>
      <c r="H1816" s="94" t="s">
        <v>64</v>
      </c>
      <c r="I1816" s="94" t="s">
        <v>65</v>
      </c>
      <c r="J1816" s="94" t="s">
        <v>66</v>
      </c>
      <c r="K1816" s="96">
        <v>0</v>
      </c>
      <c r="L1816" s="96">
        <v>0</v>
      </c>
      <c r="M1816" s="96">
        <v>0</v>
      </c>
      <c r="N1816" s="96" t="s">
        <v>67</v>
      </c>
      <c r="O1816" s="96">
        <v>0</v>
      </c>
      <c r="P1816" s="96" t="s">
        <v>68</v>
      </c>
      <c r="Q1816" s="96" t="s">
        <v>68</v>
      </c>
    </row>
    <row r="1817" spans="2:17" ht="15" thickBot="1" x14ac:dyDescent="0.35">
      <c r="B1817" s="92" t="s">
        <v>369</v>
      </c>
      <c r="C1817" s="93" t="s">
        <v>389</v>
      </c>
      <c r="D1817" s="94" t="s">
        <v>64</v>
      </c>
      <c r="E1817" s="94" t="s">
        <v>65</v>
      </c>
      <c r="F1817" s="95">
        <v>2120920490604</v>
      </c>
      <c r="G1817" s="94" t="s">
        <v>64</v>
      </c>
      <c r="H1817" s="94" t="s">
        <v>64</v>
      </c>
      <c r="I1817" s="94" t="s">
        <v>65</v>
      </c>
      <c r="J1817" s="94" t="s">
        <v>66</v>
      </c>
      <c r="K1817" s="96">
        <v>0</v>
      </c>
      <c r="L1817" s="96">
        <v>0</v>
      </c>
      <c r="M1817" s="96">
        <v>0</v>
      </c>
      <c r="N1817" s="96" t="s">
        <v>67</v>
      </c>
      <c r="O1817" s="96">
        <v>0</v>
      </c>
      <c r="P1817" s="96" t="s">
        <v>68</v>
      </c>
      <c r="Q1817" s="96" t="s">
        <v>68</v>
      </c>
    </row>
    <row r="1818" spans="2:17" ht="15" thickBot="1" x14ac:dyDescent="0.35">
      <c r="B1818" s="92" t="s">
        <v>1946</v>
      </c>
      <c r="C1818" s="93" t="s">
        <v>312</v>
      </c>
      <c r="D1818" s="94" t="s">
        <v>65</v>
      </c>
      <c r="E1818" s="94" t="s">
        <v>64</v>
      </c>
      <c r="F1818" s="95">
        <v>2665739320101</v>
      </c>
      <c r="G1818" s="94" t="s">
        <v>64</v>
      </c>
      <c r="H1818" s="94" t="s">
        <v>65</v>
      </c>
      <c r="I1818" s="94" t="s">
        <v>66</v>
      </c>
      <c r="J1818" s="94" t="s">
        <v>66</v>
      </c>
      <c r="K1818" s="96">
        <v>0</v>
      </c>
      <c r="L1818" s="96">
        <v>0</v>
      </c>
      <c r="M1818" s="96">
        <v>0</v>
      </c>
      <c r="N1818" s="96" t="s">
        <v>67</v>
      </c>
      <c r="O1818" s="96">
        <v>0</v>
      </c>
      <c r="P1818" s="96" t="s">
        <v>68</v>
      </c>
      <c r="Q1818" s="96" t="s">
        <v>68</v>
      </c>
    </row>
    <row r="1819" spans="2:17" ht="15" thickBot="1" x14ac:dyDescent="0.35">
      <c r="B1819" s="92" t="s">
        <v>1576</v>
      </c>
      <c r="C1819" s="93" t="s">
        <v>4016</v>
      </c>
      <c r="D1819" s="94" t="s">
        <v>65</v>
      </c>
      <c r="E1819" s="94" t="s">
        <v>64</v>
      </c>
      <c r="F1819" s="95">
        <v>1640121680114</v>
      </c>
      <c r="G1819" s="94" t="s">
        <v>64</v>
      </c>
      <c r="H1819" s="94" t="s">
        <v>64</v>
      </c>
      <c r="I1819" s="94" t="s">
        <v>65</v>
      </c>
      <c r="J1819" s="94" t="s">
        <v>66</v>
      </c>
      <c r="K1819" s="96">
        <v>0</v>
      </c>
      <c r="L1819" s="96">
        <v>0</v>
      </c>
      <c r="M1819" s="96">
        <v>0</v>
      </c>
      <c r="N1819" s="96" t="s">
        <v>67</v>
      </c>
      <c r="O1819" s="96">
        <v>0</v>
      </c>
      <c r="P1819" s="96" t="s">
        <v>68</v>
      </c>
      <c r="Q1819" s="96" t="s">
        <v>68</v>
      </c>
    </row>
    <row r="1820" spans="2:17" ht="15" thickBot="1" x14ac:dyDescent="0.35">
      <c r="B1820" s="92" t="s">
        <v>4017</v>
      </c>
      <c r="C1820" s="93" t="s">
        <v>204</v>
      </c>
      <c r="D1820" s="94" t="s">
        <v>65</v>
      </c>
      <c r="E1820" s="94" t="s">
        <v>64</v>
      </c>
      <c r="F1820" s="95">
        <v>2463521240101</v>
      </c>
      <c r="G1820" s="94" t="s">
        <v>64</v>
      </c>
      <c r="H1820" s="94" t="s">
        <v>64</v>
      </c>
      <c r="I1820" s="94" t="s">
        <v>65</v>
      </c>
      <c r="J1820" s="94" t="s">
        <v>66</v>
      </c>
      <c r="K1820" s="96">
        <v>0</v>
      </c>
      <c r="L1820" s="96">
        <v>0</v>
      </c>
      <c r="M1820" s="96">
        <v>0</v>
      </c>
      <c r="N1820" s="96" t="s">
        <v>67</v>
      </c>
      <c r="O1820" s="96">
        <v>0</v>
      </c>
      <c r="P1820" s="96" t="s">
        <v>68</v>
      </c>
      <c r="Q1820" s="96" t="s">
        <v>68</v>
      </c>
    </row>
    <row r="1821" spans="2:17" ht="15" thickBot="1" x14ac:dyDescent="0.35">
      <c r="B1821" s="92" t="s">
        <v>4018</v>
      </c>
      <c r="C1821" s="93" t="s">
        <v>307</v>
      </c>
      <c r="D1821" s="94" t="s">
        <v>65</v>
      </c>
      <c r="E1821" s="94" t="s">
        <v>64</v>
      </c>
      <c r="F1821" s="95">
        <v>2951722821609</v>
      </c>
      <c r="G1821" s="94" t="s">
        <v>64</v>
      </c>
      <c r="H1821" s="94" t="s">
        <v>64</v>
      </c>
      <c r="I1821" s="94" t="s">
        <v>66</v>
      </c>
      <c r="J1821" s="94" t="s">
        <v>65</v>
      </c>
      <c r="K1821" s="96" t="s">
        <v>67</v>
      </c>
      <c r="L1821" s="96">
        <v>0</v>
      </c>
      <c r="M1821" s="96">
        <v>0</v>
      </c>
      <c r="N1821" s="96">
        <v>0</v>
      </c>
      <c r="O1821" s="96">
        <v>0</v>
      </c>
      <c r="P1821" s="96" t="s">
        <v>4019</v>
      </c>
      <c r="Q1821" s="96" t="s">
        <v>4020</v>
      </c>
    </row>
    <row r="1822" spans="2:17" ht="15" thickBot="1" x14ac:dyDescent="0.35">
      <c r="B1822" s="92" t="s">
        <v>4021</v>
      </c>
      <c r="C1822" s="93" t="s">
        <v>4022</v>
      </c>
      <c r="D1822" s="94" t="s">
        <v>65</v>
      </c>
      <c r="E1822" s="94" t="s">
        <v>64</v>
      </c>
      <c r="F1822" s="95">
        <v>2714488811605</v>
      </c>
      <c r="G1822" s="94" t="s">
        <v>64</v>
      </c>
      <c r="H1822" s="94" t="s">
        <v>64</v>
      </c>
      <c r="I1822" s="94" t="s">
        <v>66</v>
      </c>
      <c r="J1822" s="94" t="s">
        <v>65</v>
      </c>
      <c r="K1822" s="96" t="s">
        <v>67</v>
      </c>
      <c r="L1822" s="96">
        <v>0</v>
      </c>
      <c r="M1822" s="96">
        <v>0</v>
      </c>
      <c r="N1822" s="96">
        <v>0</v>
      </c>
      <c r="O1822" s="96">
        <v>0</v>
      </c>
      <c r="P1822" s="96" t="s">
        <v>4019</v>
      </c>
      <c r="Q1822" s="96" t="s">
        <v>4020</v>
      </c>
    </row>
    <row r="1823" spans="2:17" ht="15" thickBot="1" x14ac:dyDescent="0.35">
      <c r="B1823" s="92" t="s">
        <v>4023</v>
      </c>
      <c r="C1823" s="93" t="s">
        <v>4024</v>
      </c>
      <c r="D1823" s="94" t="s">
        <v>65</v>
      </c>
      <c r="E1823" s="94" t="s">
        <v>64</v>
      </c>
      <c r="F1823" s="95">
        <v>2611450611607</v>
      </c>
      <c r="G1823" s="94" t="s">
        <v>64</v>
      </c>
      <c r="H1823" s="94" t="s">
        <v>64</v>
      </c>
      <c r="I1823" s="94" t="s">
        <v>65</v>
      </c>
      <c r="J1823" s="94" t="s">
        <v>66</v>
      </c>
      <c r="K1823" s="96" t="s">
        <v>67</v>
      </c>
      <c r="L1823" s="96">
        <v>0</v>
      </c>
      <c r="M1823" s="96">
        <v>0</v>
      </c>
      <c r="N1823" s="96">
        <v>0</v>
      </c>
      <c r="O1823" s="96">
        <v>0</v>
      </c>
      <c r="P1823" s="96" t="s">
        <v>4019</v>
      </c>
      <c r="Q1823" s="96" t="s">
        <v>4020</v>
      </c>
    </row>
    <row r="1824" spans="2:17" ht="15" thickBot="1" x14ac:dyDescent="0.35">
      <c r="B1824" s="92" t="s">
        <v>413</v>
      </c>
      <c r="C1824" s="93" t="s">
        <v>307</v>
      </c>
      <c r="D1824" s="94" t="s">
        <v>65</v>
      </c>
      <c r="E1824" s="94" t="s">
        <v>64</v>
      </c>
      <c r="F1824" s="95">
        <v>2609181211607</v>
      </c>
      <c r="G1824" s="94" t="s">
        <v>64</v>
      </c>
      <c r="H1824" s="94" t="s">
        <v>64</v>
      </c>
      <c r="I1824" s="94" t="s">
        <v>65</v>
      </c>
      <c r="J1824" s="94" t="s">
        <v>66</v>
      </c>
      <c r="K1824" s="96" t="s">
        <v>67</v>
      </c>
      <c r="L1824" s="96">
        <v>0</v>
      </c>
      <c r="M1824" s="96">
        <v>0</v>
      </c>
      <c r="N1824" s="96">
        <v>0</v>
      </c>
      <c r="O1824" s="96">
        <v>0</v>
      </c>
      <c r="P1824" s="96" t="s">
        <v>4019</v>
      </c>
      <c r="Q1824" s="96" t="s">
        <v>4020</v>
      </c>
    </row>
    <row r="1825" spans="2:17" ht="15" thickBot="1" x14ac:dyDescent="0.35">
      <c r="B1825" s="92" t="s">
        <v>4025</v>
      </c>
      <c r="C1825" s="93" t="s">
        <v>4026</v>
      </c>
      <c r="D1825" s="94" t="s">
        <v>65</v>
      </c>
      <c r="E1825" s="94" t="s">
        <v>64</v>
      </c>
      <c r="F1825" s="95">
        <v>2361437891607</v>
      </c>
      <c r="G1825" s="94" t="s">
        <v>64</v>
      </c>
      <c r="H1825" s="94" t="s">
        <v>65</v>
      </c>
      <c r="I1825" s="94" t="s">
        <v>66</v>
      </c>
      <c r="J1825" s="94" t="s">
        <v>66</v>
      </c>
      <c r="K1825" s="96" t="s">
        <v>67</v>
      </c>
      <c r="L1825" s="96">
        <v>0</v>
      </c>
      <c r="M1825" s="96">
        <v>0</v>
      </c>
      <c r="N1825" s="96">
        <v>0</v>
      </c>
      <c r="O1825" s="96">
        <v>0</v>
      </c>
      <c r="P1825" s="96" t="s">
        <v>4019</v>
      </c>
      <c r="Q1825" s="96" t="s">
        <v>4020</v>
      </c>
    </row>
    <row r="1826" spans="2:17" ht="15" thickBot="1" x14ac:dyDescent="0.35">
      <c r="B1826" s="92" t="s">
        <v>4027</v>
      </c>
      <c r="C1826" s="93" t="s">
        <v>4028</v>
      </c>
      <c r="D1826" s="94" t="s">
        <v>65</v>
      </c>
      <c r="E1826" s="94" t="s">
        <v>64</v>
      </c>
      <c r="F1826" s="95">
        <v>2354321481607</v>
      </c>
      <c r="G1826" s="94" t="s">
        <v>64</v>
      </c>
      <c r="H1826" s="94" t="s">
        <v>64</v>
      </c>
      <c r="I1826" s="94" t="s">
        <v>66</v>
      </c>
      <c r="J1826" s="94" t="s">
        <v>65</v>
      </c>
      <c r="K1826" s="96" t="s">
        <v>67</v>
      </c>
      <c r="L1826" s="96">
        <v>0</v>
      </c>
      <c r="M1826" s="96">
        <v>0</v>
      </c>
      <c r="N1826" s="96">
        <v>0</v>
      </c>
      <c r="O1826" s="96">
        <v>0</v>
      </c>
      <c r="P1826" s="96" t="s">
        <v>4019</v>
      </c>
      <c r="Q1826" s="96" t="s">
        <v>4020</v>
      </c>
    </row>
    <row r="1827" spans="2:17" ht="15" thickBot="1" x14ac:dyDescent="0.35">
      <c r="B1827" s="92" t="s">
        <v>443</v>
      </c>
      <c r="C1827" s="93" t="s">
        <v>307</v>
      </c>
      <c r="D1827" s="94" t="s">
        <v>65</v>
      </c>
      <c r="E1827" s="94" t="s">
        <v>64</v>
      </c>
      <c r="F1827" s="95">
        <v>2275544421607</v>
      </c>
      <c r="G1827" s="94" t="s">
        <v>64</v>
      </c>
      <c r="H1827" s="94" t="s">
        <v>65</v>
      </c>
      <c r="I1827" s="94" t="s">
        <v>66</v>
      </c>
      <c r="J1827" s="94" t="s">
        <v>66</v>
      </c>
      <c r="K1827" s="96" t="s">
        <v>67</v>
      </c>
      <c r="L1827" s="96">
        <v>0</v>
      </c>
      <c r="M1827" s="96">
        <v>0</v>
      </c>
      <c r="N1827" s="96">
        <v>0</v>
      </c>
      <c r="O1827" s="96">
        <v>0</v>
      </c>
      <c r="P1827" s="96" t="s">
        <v>4019</v>
      </c>
      <c r="Q1827" s="96" t="s">
        <v>4020</v>
      </c>
    </row>
    <row r="1828" spans="2:17" ht="15" thickBot="1" x14ac:dyDescent="0.35">
      <c r="B1828" s="92" t="s">
        <v>4029</v>
      </c>
      <c r="C1828" s="93" t="s">
        <v>2272</v>
      </c>
      <c r="D1828" s="94" t="s">
        <v>65</v>
      </c>
      <c r="E1828" s="94" t="s">
        <v>64</v>
      </c>
      <c r="F1828" s="95">
        <v>2727674171609</v>
      </c>
      <c r="G1828" s="94" t="s">
        <v>64</v>
      </c>
      <c r="H1828" s="94" t="s">
        <v>64</v>
      </c>
      <c r="I1828" s="94" t="s">
        <v>65</v>
      </c>
      <c r="J1828" s="94" t="s">
        <v>66</v>
      </c>
      <c r="K1828" s="96" t="s">
        <v>67</v>
      </c>
      <c r="L1828" s="96">
        <v>0</v>
      </c>
      <c r="M1828" s="96">
        <v>0</v>
      </c>
      <c r="N1828" s="96">
        <v>0</v>
      </c>
      <c r="O1828" s="96">
        <v>0</v>
      </c>
      <c r="P1828" s="96" t="s">
        <v>4019</v>
      </c>
      <c r="Q1828" s="96" t="s">
        <v>4020</v>
      </c>
    </row>
    <row r="1829" spans="2:17" ht="15" thickBot="1" x14ac:dyDescent="0.35">
      <c r="B1829" s="92" t="s">
        <v>4025</v>
      </c>
      <c r="C1829" s="93" t="s">
        <v>4030</v>
      </c>
      <c r="D1829" s="94" t="s">
        <v>65</v>
      </c>
      <c r="E1829" s="94" t="s">
        <v>64</v>
      </c>
      <c r="F1829" s="95">
        <v>2567689431607</v>
      </c>
      <c r="G1829" s="94" t="s">
        <v>64</v>
      </c>
      <c r="H1829" s="94" t="s">
        <v>64</v>
      </c>
      <c r="I1829" s="94" t="s">
        <v>65</v>
      </c>
      <c r="J1829" s="94" t="s">
        <v>66</v>
      </c>
      <c r="K1829" s="96" t="s">
        <v>67</v>
      </c>
      <c r="L1829" s="96">
        <v>0</v>
      </c>
      <c r="M1829" s="96">
        <v>0</v>
      </c>
      <c r="N1829" s="96">
        <v>0</v>
      </c>
      <c r="O1829" s="96">
        <v>0</v>
      </c>
      <c r="P1829" s="96" t="s">
        <v>4019</v>
      </c>
      <c r="Q1829" s="96" t="s">
        <v>4020</v>
      </c>
    </row>
    <row r="1830" spans="2:17" ht="15" thickBot="1" x14ac:dyDescent="0.35">
      <c r="B1830" s="92" t="s">
        <v>1374</v>
      </c>
      <c r="C1830" s="93" t="s">
        <v>1812</v>
      </c>
      <c r="D1830" s="94" t="s">
        <v>65</v>
      </c>
      <c r="E1830" s="94" t="s">
        <v>64</v>
      </c>
      <c r="F1830" s="95">
        <v>2199544371607</v>
      </c>
      <c r="G1830" s="94" t="s">
        <v>64</v>
      </c>
      <c r="H1830" s="94" t="s">
        <v>64</v>
      </c>
      <c r="I1830" s="94" t="s">
        <v>65</v>
      </c>
      <c r="J1830" s="94" t="s">
        <v>66</v>
      </c>
      <c r="K1830" s="96" t="s">
        <v>67</v>
      </c>
      <c r="L1830" s="96">
        <v>0</v>
      </c>
      <c r="M1830" s="96">
        <v>0</v>
      </c>
      <c r="N1830" s="96">
        <v>0</v>
      </c>
      <c r="O1830" s="96">
        <v>0</v>
      </c>
      <c r="P1830" s="96" t="s">
        <v>4019</v>
      </c>
      <c r="Q1830" s="96" t="s">
        <v>4020</v>
      </c>
    </row>
    <row r="1831" spans="2:17" ht="15" thickBot="1" x14ac:dyDescent="0.35">
      <c r="B1831" s="92" t="s">
        <v>3280</v>
      </c>
      <c r="C1831" s="93" t="s">
        <v>351</v>
      </c>
      <c r="D1831" s="94" t="s">
        <v>65</v>
      </c>
      <c r="E1831" s="94" t="s">
        <v>64</v>
      </c>
      <c r="F1831" s="95">
        <v>2141005961803</v>
      </c>
      <c r="G1831" s="94" t="s">
        <v>64</v>
      </c>
      <c r="H1831" s="94" t="s">
        <v>65</v>
      </c>
      <c r="I1831" s="94" t="s">
        <v>66</v>
      </c>
      <c r="J1831" s="94" t="s">
        <v>66</v>
      </c>
      <c r="K1831" s="96" t="s">
        <v>67</v>
      </c>
      <c r="L1831" s="96">
        <v>0</v>
      </c>
      <c r="M1831" s="96">
        <v>0</v>
      </c>
      <c r="N1831" s="96">
        <v>0</v>
      </c>
      <c r="O1831" s="96">
        <v>0</v>
      </c>
      <c r="P1831" s="96" t="s">
        <v>4019</v>
      </c>
      <c r="Q1831" s="96" t="s">
        <v>4020</v>
      </c>
    </row>
    <row r="1832" spans="2:17" ht="15" thickBot="1" x14ac:dyDescent="0.35">
      <c r="B1832" s="92" t="s">
        <v>3700</v>
      </c>
      <c r="C1832" s="93" t="s">
        <v>4031</v>
      </c>
      <c r="D1832" s="94" t="s">
        <v>65</v>
      </c>
      <c r="E1832" s="94" t="s">
        <v>64</v>
      </c>
      <c r="F1832" s="95">
        <v>2392948901803</v>
      </c>
      <c r="G1832" s="94" t="s">
        <v>64</v>
      </c>
      <c r="H1832" s="94" t="s">
        <v>64</v>
      </c>
      <c r="I1832" s="94" t="s">
        <v>65</v>
      </c>
      <c r="J1832" s="94" t="s">
        <v>66</v>
      </c>
      <c r="K1832" s="96" t="s">
        <v>67</v>
      </c>
      <c r="L1832" s="96">
        <v>0</v>
      </c>
      <c r="M1832" s="96">
        <v>0</v>
      </c>
      <c r="N1832" s="96">
        <v>0</v>
      </c>
      <c r="O1832" s="96">
        <v>0</v>
      </c>
      <c r="P1832" s="96" t="s">
        <v>4019</v>
      </c>
      <c r="Q1832" s="96" t="s">
        <v>4020</v>
      </c>
    </row>
    <row r="1833" spans="2:17" ht="15" thickBot="1" x14ac:dyDescent="0.35">
      <c r="B1833" s="92" t="s">
        <v>1851</v>
      </c>
      <c r="C1833" s="93" t="s">
        <v>1974</v>
      </c>
      <c r="D1833" s="94" t="s">
        <v>65</v>
      </c>
      <c r="E1833" s="94" t="s">
        <v>64</v>
      </c>
      <c r="F1833" s="95">
        <v>2435339421608</v>
      </c>
      <c r="G1833" s="94" t="s">
        <v>64</v>
      </c>
      <c r="H1833" s="94" t="s">
        <v>64</v>
      </c>
      <c r="I1833" s="94" t="s">
        <v>65</v>
      </c>
      <c r="J1833" s="94" t="s">
        <v>66</v>
      </c>
      <c r="K1833" s="96" t="s">
        <v>67</v>
      </c>
      <c r="L1833" s="96">
        <v>0</v>
      </c>
      <c r="M1833" s="96">
        <v>0</v>
      </c>
      <c r="N1833" s="96">
        <v>0</v>
      </c>
      <c r="O1833" s="96">
        <v>0</v>
      </c>
      <c r="P1833" s="96" t="s">
        <v>4019</v>
      </c>
      <c r="Q1833" s="96" t="s">
        <v>4020</v>
      </c>
    </row>
    <row r="1834" spans="2:17" ht="15" thickBot="1" x14ac:dyDescent="0.35">
      <c r="B1834" s="92" t="s">
        <v>506</v>
      </c>
      <c r="C1834" s="93" t="s">
        <v>349</v>
      </c>
      <c r="D1834" s="94" t="s">
        <v>65</v>
      </c>
      <c r="E1834" s="94" t="s">
        <v>64</v>
      </c>
      <c r="F1834" s="95">
        <v>1750005221607</v>
      </c>
      <c r="G1834" s="94" t="s">
        <v>64</v>
      </c>
      <c r="H1834" s="94" t="s">
        <v>65</v>
      </c>
      <c r="I1834" s="94" t="s">
        <v>66</v>
      </c>
      <c r="J1834" s="94" t="s">
        <v>66</v>
      </c>
      <c r="K1834" s="96" t="s">
        <v>67</v>
      </c>
      <c r="L1834" s="96">
        <v>0</v>
      </c>
      <c r="M1834" s="96">
        <v>0</v>
      </c>
      <c r="N1834" s="96">
        <v>0</v>
      </c>
      <c r="O1834" s="96">
        <v>0</v>
      </c>
      <c r="P1834" s="96" t="s">
        <v>4019</v>
      </c>
      <c r="Q1834" s="96" t="s">
        <v>4020</v>
      </c>
    </row>
    <row r="1835" spans="2:17" ht="15" thickBot="1" x14ac:dyDescent="0.35">
      <c r="B1835" s="92" t="s">
        <v>4032</v>
      </c>
      <c r="C1835" s="93" t="s">
        <v>1974</v>
      </c>
      <c r="D1835" s="94" t="s">
        <v>65</v>
      </c>
      <c r="E1835" s="94" t="s">
        <v>64</v>
      </c>
      <c r="F1835" s="95">
        <v>2457056001607</v>
      </c>
      <c r="G1835" s="94" t="s">
        <v>64</v>
      </c>
      <c r="H1835" s="94" t="s">
        <v>64</v>
      </c>
      <c r="I1835" s="94" t="s">
        <v>65</v>
      </c>
      <c r="J1835" s="94" t="s">
        <v>66</v>
      </c>
      <c r="K1835" s="96" t="s">
        <v>67</v>
      </c>
      <c r="L1835" s="96">
        <v>0</v>
      </c>
      <c r="M1835" s="96">
        <v>0</v>
      </c>
      <c r="N1835" s="96">
        <v>0</v>
      </c>
      <c r="O1835" s="96">
        <v>0</v>
      </c>
      <c r="P1835" s="96" t="s">
        <v>4019</v>
      </c>
      <c r="Q1835" s="96" t="s">
        <v>4020</v>
      </c>
    </row>
    <row r="1836" spans="2:17" ht="15" thickBot="1" x14ac:dyDescent="0.35">
      <c r="B1836" s="92" t="s">
        <v>2803</v>
      </c>
      <c r="C1836" s="93" t="s">
        <v>295</v>
      </c>
      <c r="D1836" s="94" t="s">
        <v>65</v>
      </c>
      <c r="E1836" s="94" t="s">
        <v>64</v>
      </c>
      <c r="F1836" s="95">
        <v>2410327411608</v>
      </c>
      <c r="G1836" s="94" t="s">
        <v>64</v>
      </c>
      <c r="H1836" s="94" t="s">
        <v>64</v>
      </c>
      <c r="I1836" s="94" t="s">
        <v>65</v>
      </c>
      <c r="J1836" s="94" t="s">
        <v>66</v>
      </c>
      <c r="K1836" s="96" t="s">
        <v>67</v>
      </c>
      <c r="L1836" s="96">
        <v>0</v>
      </c>
      <c r="M1836" s="96">
        <v>0</v>
      </c>
      <c r="N1836" s="96">
        <v>0</v>
      </c>
      <c r="O1836" s="96">
        <v>0</v>
      </c>
      <c r="P1836" s="96" t="s">
        <v>4019</v>
      </c>
      <c r="Q1836" s="96" t="s">
        <v>4020</v>
      </c>
    </row>
    <row r="1837" spans="2:17" ht="15" thickBot="1" x14ac:dyDescent="0.35">
      <c r="B1837" s="92" t="s">
        <v>4027</v>
      </c>
      <c r="C1837" s="93" t="s">
        <v>4033</v>
      </c>
      <c r="D1837" s="94" t="s">
        <v>65</v>
      </c>
      <c r="E1837" s="94" t="s">
        <v>64</v>
      </c>
      <c r="F1837" s="95">
        <v>2543741351607</v>
      </c>
      <c r="G1837" s="94" t="s">
        <v>64</v>
      </c>
      <c r="H1837" s="94" t="s">
        <v>64</v>
      </c>
      <c r="I1837" s="94" t="s">
        <v>65</v>
      </c>
      <c r="J1837" s="94" t="s">
        <v>66</v>
      </c>
      <c r="K1837" s="96" t="s">
        <v>67</v>
      </c>
      <c r="L1837" s="96">
        <v>0</v>
      </c>
      <c r="M1837" s="96">
        <v>0</v>
      </c>
      <c r="N1837" s="96">
        <v>0</v>
      </c>
      <c r="O1837" s="96">
        <v>0</v>
      </c>
      <c r="P1837" s="96" t="s">
        <v>4019</v>
      </c>
      <c r="Q1837" s="96" t="s">
        <v>4020</v>
      </c>
    </row>
    <row r="1838" spans="2:17" ht="15" thickBot="1" x14ac:dyDescent="0.35">
      <c r="B1838" s="92" t="s">
        <v>413</v>
      </c>
      <c r="C1838" s="93" t="s">
        <v>1974</v>
      </c>
      <c r="D1838" s="94" t="s">
        <v>65</v>
      </c>
      <c r="E1838" s="94" t="s">
        <v>64</v>
      </c>
      <c r="F1838" s="95">
        <v>2543731351607</v>
      </c>
      <c r="G1838" s="94" t="s">
        <v>64</v>
      </c>
      <c r="H1838" s="94" t="s">
        <v>64</v>
      </c>
      <c r="I1838" s="94" t="s">
        <v>65</v>
      </c>
      <c r="J1838" s="94" t="s">
        <v>66</v>
      </c>
      <c r="K1838" s="96" t="s">
        <v>67</v>
      </c>
      <c r="L1838" s="96">
        <v>0</v>
      </c>
      <c r="M1838" s="96">
        <v>0</v>
      </c>
      <c r="N1838" s="96">
        <v>0</v>
      </c>
      <c r="O1838" s="96">
        <v>0</v>
      </c>
      <c r="P1838" s="96" t="s">
        <v>4019</v>
      </c>
      <c r="Q1838" s="96" t="s">
        <v>4020</v>
      </c>
    </row>
    <row r="1839" spans="2:17" ht="15" thickBot="1" x14ac:dyDescent="0.35">
      <c r="B1839" s="92" t="s">
        <v>1766</v>
      </c>
      <c r="C1839" s="93" t="s">
        <v>4034</v>
      </c>
      <c r="D1839" s="94" t="s">
        <v>65</v>
      </c>
      <c r="E1839" s="94" t="s">
        <v>64</v>
      </c>
      <c r="F1839" s="95">
        <v>2434647111608</v>
      </c>
      <c r="G1839" s="94" t="s">
        <v>64</v>
      </c>
      <c r="H1839" s="94" t="s">
        <v>64</v>
      </c>
      <c r="I1839" s="94" t="s">
        <v>65</v>
      </c>
      <c r="J1839" s="94" t="s">
        <v>66</v>
      </c>
      <c r="K1839" s="96" t="s">
        <v>67</v>
      </c>
      <c r="L1839" s="96">
        <v>0</v>
      </c>
      <c r="M1839" s="96">
        <v>0</v>
      </c>
      <c r="N1839" s="96">
        <v>0</v>
      </c>
      <c r="O1839" s="96">
        <v>0</v>
      </c>
      <c r="P1839" s="96" t="s">
        <v>4019</v>
      </c>
      <c r="Q1839" s="96" t="s">
        <v>4020</v>
      </c>
    </row>
    <row r="1840" spans="2:17" ht="15" thickBot="1" x14ac:dyDescent="0.35">
      <c r="B1840" s="92" t="s">
        <v>4035</v>
      </c>
      <c r="C1840" s="93" t="s">
        <v>4036</v>
      </c>
      <c r="D1840" s="94" t="s">
        <v>65</v>
      </c>
      <c r="E1840" s="94" t="s">
        <v>64</v>
      </c>
      <c r="F1840" s="95">
        <v>1727871301605</v>
      </c>
      <c r="G1840" s="94" t="s">
        <v>64</v>
      </c>
      <c r="H1840" s="94" t="s">
        <v>64</v>
      </c>
      <c r="I1840" s="94" t="s">
        <v>66</v>
      </c>
      <c r="J1840" s="94" t="s">
        <v>65</v>
      </c>
      <c r="K1840" s="96" t="s">
        <v>67</v>
      </c>
      <c r="L1840" s="96">
        <v>0</v>
      </c>
      <c r="M1840" s="96">
        <v>0</v>
      </c>
      <c r="N1840" s="96">
        <v>0</v>
      </c>
      <c r="O1840" s="96">
        <v>0</v>
      </c>
      <c r="P1840" s="96" t="s">
        <v>4019</v>
      </c>
      <c r="Q1840" s="96" t="s">
        <v>4020</v>
      </c>
    </row>
    <row r="1841" spans="2:17" ht="15" thickBot="1" x14ac:dyDescent="0.35">
      <c r="B1841" s="92" t="s">
        <v>4037</v>
      </c>
      <c r="C1841" s="93" t="s">
        <v>4038</v>
      </c>
      <c r="D1841" s="94" t="s">
        <v>65</v>
      </c>
      <c r="E1841" s="94" t="s">
        <v>64</v>
      </c>
      <c r="F1841" s="95">
        <v>1753662251605</v>
      </c>
      <c r="G1841" s="94" t="s">
        <v>64</v>
      </c>
      <c r="H1841" s="94" t="s">
        <v>65</v>
      </c>
      <c r="I1841" s="94" t="s">
        <v>66</v>
      </c>
      <c r="J1841" s="94" t="s">
        <v>66</v>
      </c>
      <c r="K1841" s="96" t="s">
        <v>67</v>
      </c>
      <c r="L1841" s="96">
        <v>0</v>
      </c>
      <c r="M1841" s="96">
        <v>0</v>
      </c>
      <c r="N1841" s="96">
        <v>0</v>
      </c>
      <c r="O1841" s="96">
        <v>0</v>
      </c>
      <c r="P1841" s="96" t="s">
        <v>4019</v>
      </c>
      <c r="Q1841" s="96" t="s">
        <v>4020</v>
      </c>
    </row>
    <row r="1842" spans="2:17" ht="15" thickBot="1" x14ac:dyDescent="0.35">
      <c r="B1842" s="92" t="s">
        <v>588</v>
      </c>
      <c r="C1842" s="93" t="s">
        <v>4039</v>
      </c>
      <c r="D1842" s="94" t="s">
        <v>65</v>
      </c>
      <c r="E1842" s="94" t="s">
        <v>64</v>
      </c>
      <c r="F1842" s="95">
        <v>1763273471605</v>
      </c>
      <c r="G1842" s="94" t="s">
        <v>64</v>
      </c>
      <c r="H1842" s="94" t="s">
        <v>64</v>
      </c>
      <c r="I1842" s="94" t="s">
        <v>65</v>
      </c>
      <c r="J1842" s="94" t="s">
        <v>66</v>
      </c>
      <c r="K1842" s="96" t="s">
        <v>67</v>
      </c>
      <c r="L1842" s="96">
        <v>0</v>
      </c>
      <c r="M1842" s="96">
        <v>0</v>
      </c>
      <c r="N1842" s="96">
        <v>0</v>
      </c>
      <c r="O1842" s="96">
        <v>0</v>
      </c>
      <c r="P1842" s="96" t="s">
        <v>4019</v>
      </c>
      <c r="Q1842" s="96" t="s">
        <v>4020</v>
      </c>
    </row>
    <row r="1843" spans="2:17" ht="15" thickBot="1" x14ac:dyDescent="0.35">
      <c r="B1843" s="92" t="s">
        <v>2927</v>
      </c>
      <c r="C1843" s="93" t="s">
        <v>292</v>
      </c>
      <c r="D1843" s="94" t="s">
        <v>65</v>
      </c>
      <c r="E1843" s="94" t="s">
        <v>64</v>
      </c>
      <c r="F1843" s="95">
        <v>2663529281609</v>
      </c>
      <c r="G1843" s="94" t="s">
        <v>64</v>
      </c>
      <c r="H1843" s="94" t="s">
        <v>64</v>
      </c>
      <c r="I1843" s="94" t="s">
        <v>65</v>
      </c>
      <c r="J1843" s="94" t="s">
        <v>66</v>
      </c>
      <c r="K1843" s="96" t="s">
        <v>67</v>
      </c>
      <c r="L1843" s="96">
        <v>0</v>
      </c>
      <c r="M1843" s="96">
        <v>0</v>
      </c>
      <c r="N1843" s="96">
        <v>0</v>
      </c>
      <c r="O1843" s="96">
        <v>0</v>
      </c>
      <c r="P1843" s="96" t="s">
        <v>4019</v>
      </c>
      <c r="Q1843" s="96" t="s">
        <v>4020</v>
      </c>
    </row>
    <row r="1844" spans="2:17" ht="15" thickBot="1" x14ac:dyDescent="0.35">
      <c r="B1844" s="92" t="s">
        <v>2521</v>
      </c>
      <c r="C1844" s="93" t="s">
        <v>4040</v>
      </c>
      <c r="D1844" s="94" t="s">
        <v>65</v>
      </c>
      <c r="E1844" s="94" t="s">
        <v>64</v>
      </c>
      <c r="F1844" s="95">
        <v>1952364431605</v>
      </c>
      <c r="G1844" s="94" t="s">
        <v>64</v>
      </c>
      <c r="H1844" s="94" t="s">
        <v>64</v>
      </c>
      <c r="I1844" s="94" t="s">
        <v>65</v>
      </c>
      <c r="J1844" s="94" t="s">
        <v>66</v>
      </c>
      <c r="K1844" s="96" t="s">
        <v>67</v>
      </c>
      <c r="L1844" s="96">
        <v>0</v>
      </c>
      <c r="M1844" s="96">
        <v>0</v>
      </c>
      <c r="N1844" s="96">
        <v>0</v>
      </c>
      <c r="O1844" s="96">
        <v>0</v>
      </c>
      <c r="P1844" s="96" t="s">
        <v>4019</v>
      </c>
      <c r="Q1844" s="96" t="s">
        <v>4020</v>
      </c>
    </row>
    <row r="1845" spans="2:17" ht="15" thickBot="1" x14ac:dyDescent="0.35">
      <c r="B1845" s="92" t="s">
        <v>2934</v>
      </c>
      <c r="C1845" s="93" t="s">
        <v>4041</v>
      </c>
      <c r="D1845" s="94" t="s">
        <v>65</v>
      </c>
      <c r="E1845" s="94" t="s">
        <v>64</v>
      </c>
      <c r="F1845" s="95">
        <v>1866727641605</v>
      </c>
      <c r="G1845" s="94" t="s">
        <v>64</v>
      </c>
      <c r="H1845" s="94" t="s">
        <v>65</v>
      </c>
      <c r="I1845" s="94" t="s">
        <v>66</v>
      </c>
      <c r="J1845" s="94" t="s">
        <v>66</v>
      </c>
      <c r="K1845" s="96" t="s">
        <v>67</v>
      </c>
      <c r="L1845" s="96">
        <v>0</v>
      </c>
      <c r="M1845" s="96">
        <v>0</v>
      </c>
      <c r="N1845" s="96">
        <v>0</v>
      </c>
      <c r="O1845" s="96">
        <v>0</v>
      </c>
      <c r="P1845" s="96" t="s">
        <v>4019</v>
      </c>
      <c r="Q1845" s="96" t="s">
        <v>4020</v>
      </c>
    </row>
    <row r="1846" spans="2:17" ht="15" thickBot="1" x14ac:dyDescent="0.35">
      <c r="B1846" s="92" t="s">
        <v>538</v>
      </c>
      <c r="C1846" s="93" t="s">
        <v>4038</v>
      </c>
      <c r="D1846" s="94" t="s">
        <v>65</v>
      </c>
      <c r="E1846" s="94" t="s">
        <v>64</v>
      </c>
      <c r="F1846" s="95">
        <v>1968104931605</v>
      </c>
      <c r="G1846" s="94" t="s">
        <v>64</v>
      </c>
      <c r="H1846" s="94" t="s">
        <v>64</v>
      </c>
      <c r="I1846" s="94" t="s">
        <v>65</v>
      </c>
      <c r="J1846" s="94" t="s">
        <v>66</v>
      </c>
      <c r="K1846" s="96" t="s">
        <v>67</v>
      </c>
      <c r="L1846" s="96">
        <v>0</v>
      </c>
      <c r="M1846" s="96">
        <v>0</v>
      </c>
      <c r="N1846" s="96">
        <v>0</v>
      </c>
      <c r="O1846" s="96">
        <v>0</v>
      </c>
      <c r="P1846" s="96" t="s">
        <v>4019</v>
      </c>
      <c r="Q1846" s="96" t="s">
        <v>4020</v>
      </c>
    </row>
    <row r="1847" spans="2:17" ht="15" thickBot="1" x14ac:dyDescent="0.35">
      <c r="B1847" s="92" t="s">
        <v>522</v>
      </c>
      <c r="C1847" s="93" t="s">
        <v>4022</v>
      </c>
      <c r="D1847" s="94" t="s">
        <v>65</v>
      </c>
      <c r="E1847" s="94" t="s">
        <v>64</v>
      </c>
      <c r="F1847" s="95">
        <v>1825425481605</v>
      </c>
      <c r="G1847" s="94" t="s">
        <v>64</v>
      </c>
      <c r="H1847" s="94" t="s">
        <v>64</v>
      </c>
      <c r="I1847" s="94" t="s">
        <v>65</v>
      </c>
      <c r="J1847" s="94" t="s">
        <v>66</v>
      </c>
      <c r="K1847" s="96" t="s">
        <v>67</v>
      </c>
      <c r="L1847" s="96">
        <v>0</v>
      </c>
      <c r="M1847" s="96">
        <v>0</v>
      </c>
      <c r="N1847" s="96">
        <v>0</v>
      </c>
      <c r="O1847" s="96">
        <v>0</v>
      </c>
      <c r="P1847" s="96" t="s">
        <v>4019</v>
      </c>
      <c r="Q1847" s="96" t="s">
        <v>4020</v>
      </c>
    </row>
    <row r="1848" spans="2:17" ht="15" thickBot="1" x14ac:dyDescent="0.35">
      <c r="B1848" s="92" t="s">
        <v>413</v>
      </c>
      <c r="C1848" s="93" t="s">
        <v>4022</v>
      </c>
      <c r="D1848" s="94" t="s">
        <v>65</v>
      </c>
      <c r="E1848" s="94" t="s">
        <v>64</v>
      </c>
      <c r="F1848" s="95">
        <v>1898953061605</v>
      </c>
      <c r="G1848" s="94" t="s">
        <v>64</v>
      </c>
      <c r="H1848" s="94" t="s">
        <v>64</v>
      </c>
      <c r="I1848" s="94" t="s">
        <v>65</v>
      </c>
      <c r="J1848" s="94" t="s">
        <v>66</v>
      </c>
      <c r="K1848" s="96" t="s">
        <v>67</v>
      </c>
      <c r="L1848" s="96">
        <v>0</v>
      </c>
      <c r="M1848" s="96">
        <v>0</v>
      </c>
      <c r="N1848" s="96">
        <v>0</v>
      </c>
      <c r="O1848" s="96">
        <v>0</v>
      </c>
      <c r="P1848" s="96" t="s">
        <v>4019</v>
      </c>
      <c r="Q1848" s="96" t="s">
        <v>4020</v>
      </c>
    </row>
    <row r="1849" spans="2:17" ht="15" thickBot="1" x14ac:dyDescent="0.35">
      <c r="B1849" s="92" t="s">
        <v>1371</v>
      </c>
      <c r="C1849" s="93" t="s">
        <v>2272</v>
      </c>
      <c r="D1849" s="94" t="s">
        <v>65</v>
      </c>
      <c r="E1849" s="94" t="s">
        <v>64</v>
      </c>
      <c r="F1849" s="95">
        <v>1952988611605</v>
      </c>
      <c r="G1849" s="94" t="s">
        <v>64</v>
      </c>
      <c r="H1849" s="94" t="s">
        <v>64</v>
      </c>
      <c r="I1849" s="94" t="s">
        <v>66</v>
      </c>
      <c r="J1849" s="94" t="s">
        <v>65</v>
      </c>
      <c r="K1849" s="96" t="s">
        <v>67</v>
      </c>
      <c r="L1849" s="96">
        <v>0</v>
      </c>
      <c r="M1849" s="96">
        <v>0</v>
      </c>
      <c r="N1849" s="96">
        <v>0</v>
      </c>
      <c r="O1849" s="96">
        <v>0</v>
      </c>
      <c r="P1849" s="96" t="s">
        <v>4019</v>
      </c>
      <c r="Q1849" s="96" t="s">
        <v>4020</v>
      </c>
    </row>
    <row r="1850" spans="2:17" ht="15" thickBot="1" x14ac:dyDescent="0.35">
      <c r="B1850" s="92" t="s">
        <v>3279</v>
      </c>
      <c r="C1850" s="93" t="s">
        <v>184</v>
      </c>
      <c r="D1850" s="94" t="s">
        <v>65</v>
      </c>
      <c r="E1850" s="94" t="s">
        <v>64</v>
      </c>
      <c r="F1850" s="95">
        <v>1919301561605</v>
      </c>
      <c r="G1850" s="94" t="s">
        <v>64</v>
      </c>
      <c r="H1850" s="94" t="s">
        <v>64</v>
      </c>
      <c r="I1850" s="94" t="s">
        <v>65</v>
      </c>
      <c r="J1850" s="94" t="s">
        <v>66</v>
      </c>
      <c r="K1850" s="96" t="s">
        <v>67</v>
      </c>
      <c r="L1850" s="96">
        <v>0</v>
      </c>
      <c r="M1850" s="96">
        <v>0</v>
      </c>
      <c r="N1850" s="96">
        <v>0</v>
      </c>
      <c r="O1850" s="96">
        <v>0</v>
      </c>
      <c r="P1850" s="96" t="s">
        <v>4019</v>
      </c>
      <c r="Q1850" s="96" t="s">
        <v>4020</v>
      </c>
    </row>
    <row r="1851" spans="2:17" ht="15" thickBot="1" x14ac:dyDescent="0.35">
      <c r="B1851" s="92" t="s">
        <v>2803</v>
      </c>
      <c r="C1851" s="93" t="s">
        <v>307</v>
      </c>
      <c r="D1851" s="94" t="s">
        <v>65</v>
      </c>
      <c r="E1851" s="94" t="s">
        <v>64</v>
      </c>
      <c r="F1851" s="95">
        <v>1940122121605</v>
      </c>
      <c r="G1851" s="94" t="s">
        <v>64</v>
      </c>
      <c r="H1851" s="94" t="s">
        <v>64</v>
      </c>
      <c r="I1851" s="94" t="s">
        <v>65</v>
      </c>
      <c r="J1851" s="94" t="s">
        <v>66</v>
      </c>
      <c r="K1851" s="96" t="s">
        <v>67</v>
      </c>
      <c r="L1851" s="96">
        <v>0</v>
      </c>
      <c r="M1851" s="96">
        <v>0</v>
      </c>
      <c r="N1851" s="96">
        <v>0</v>
      </c>
      <c r="O1851" s="96">
        <v>0</v>
      </c>
      <c r="P1851" s="96" t="s">
        <v>4019</v>
      </c>
      <c r="Q1851" s="96" t="s">
        <v>4020</v>
      </c>
    </row>
    <row r="1852" spans="2:17" ht="15" thickBot="1" x14ac:dyDescent="0.35">
      <c r="B1852" s="92" t="s">
        <v>2803</v>
      </c>
      <c r="C1852" s="93" t="s">
        <v>4042</v>
      </c>
      <c r="D1852" s="94" t="s">
        <v>65</v>
      </c>
      <c r="E1852" s="94" t="s">
        <v>64</v>
      </c>
      <c r="F1852" s="95">
        <v>1999349161605</v>
      </c>
      <c r="G1852" s="94" t="s">
        <v>64</v>
      </c>
      <c r="H1852" s="94" t="s">
        <v>64</v>
      </c>
      <c r="I1852" s="94" t="s">
        <v>65</v>
      </c>
      <c r="J1852" s="94" t="s">
        <v>66</v>
      </c>
      <c r="K1852" s="96" t="s">
        <v>67</v>
      </c>
      <c r="L1852" s="96">
        <v>0</v>
      </c>
      <c r="M1852" s="96">
        <v>0</v>
      </c>
      <c r="N1852" s="96">
        <v>0</v>
      </c>
      <c r="O1852" s="96">
        <v>0</v>
      </c>
      <c r="P1852" s="96" t="s">
        <v>4019</v>
      </c>
      <c r="Q1852" s="96" t="s">
        <v>4020</v>
      </c>
    </row>
    <row r="1853" spans="2:17" ht="15" thickBot="1" x14ac:dyDescent="0.35">
      <c r="B1853" s="92" t="s">
        <v>386</v>
      </c>
      <c r="C1853" s="93" t="s">
        <v>4043</v>
      </c>
      <c r="D1853" s="94" t="s">
        <v>65</v>
      </c>
      <c r="E1853" s="94" t="s">
        <v>64</v>
      </c>
      <c r="F1853" s="95">
        <v>1587967801605</v>
      </c>
      <c r="G1853" s="94" t="s">
        <v>64</v>
      </c>
      <c r="H1853" s="94" t="s">
        <v>64</v>
      </c>
      <c r="I1853" s="94" t="s">
        <v>65</v>
      </c>
      <c r="J1853" s="94" t="s">
        <v>66</v>
      </c>
      <c r="K1853" s="96" t="s">
        <v>67</v>
      </c>
      <c r="L1853" s="96">
        <v>0</v>
      </c>
      <c r="M1853" s="96">
        <v>0</v>
      </c>
      <c r="N1853" s="96">
        <v>0</v>
      </c>
      <c r="O1853" s="96">
        <v>0</v>
      </c>
      <c r="P1853" s="96" t="s">
        <v>4019</v>
      </c>
      <c r="Q1853" s="96" t="s">
        <v>4020</v>
      </c>
    </row>
    <row r="1854" spans="2:17" ht="15" thickBot="1" x14ac:dyDescent="0.35">
      <c r="B1854" s="92" t="s">
        <v>4032</v>
      </c>
      <c r="C1854" s="93" t="s">
        <v>4036</v>
      </c>
      <c r="D1854" s="94" t="s">
        <v>65</v>
      </c>
      <c r="E1854" s="94" t="s">
        <v>64</v>
      </c>
      <c r="F1854" s="95">
        <v>1847373701605</v>
      </c>
      <c r="G1854" s="94" t="s">
        <v>64</v>
      </c>
      <c r="H1854" s="94" t="s">
        <v>64</v>
      </c>
      <c r="I1854" s="94" t="s">
        <v>65</v>
      </c>
      <c r="J1854" s="94" t="s">
        <v>66</v>
      </c>
      <c r="K1854" s="96" t="s">
        <v>67</v>
      </c>
      <c r="L1854" s="96">
        <v>0</v>
      </c>
      <c r="M1854" s="96">
        <v>0</v>
      </c>
      <c r="N1854" s="96">
        <v>0</v>
      </c>
      <c r="O1854" s="96">
        <v>0</v>
      </c>
      <c r="P1854" s="96" t="s">
        <v>4019</v>
      </c>
      <c r="Q1854" s="96" t="s">
        <v>4020</v>
      </c>
    </row>
    <row r="1855" spans="2:17" ht="15" thickBot="1" x14ac:dyDescent="0.35">
      <c r="B1855" s="92" t="s">
        <v>438</v>
      </c>
      <c r="C1855" s="93" t="s">
        <v>3737</v>
      </c>
      <c r="D1855" s="94" t="s">
        <v>65</v>
      </c>
      <c r="E1855" s="94" t="s">
        <v>64</v>
      </c>
      <c r="F1855" s="95">
        <v>1956571521605</v>
      </c>
      <c r="G1855" s="94" t="s">
        <v>64</v>
      </c>
      <c r="H1855" s="94" t="s">
        <v>64</v>
      </c>
      <c r="I1855" s="94" t="s">
        <v>65</v>
      </c>
      <c r="J1855" s="94" t="s">
        <v>66</v>
      </c>
      <c r="K1855" s="96" t="s">
        <v>67</v>
      </c>
      <c r="L1855" s="96">
        <v>0</v>
      </c>
      <c r="M1855" s="96">
        <v>0</v>
      </c>
      <c r="N1855" s="96">
        <v>0</v>
      </c>
      <c r="O1855" s="96">
        <v>0</v>
      </c>
      <c r="P1855" s="96" t="s">
        <v>4019</v>
      </c>
      <c r="Q1855" s="96" t="s">
        <v>4020</v>
      </c>
    </row>
    <row r="1856" spans="2:17" ht="15" thickBot="1" x14ac:dyDescent="0.35">
      <c r="B1856" s="92" t="s">
        <v>89</v>
      </c>
      <c r="C1856" s="93" t="s">
        <v>4044</v>
      </c>
      <c r="D1856" s="94" t="s">
        <v>65</v>
      </c>
      <c r="E1856" s="94" t="s">
        <v>64</v>
      </c>
      <c r="F1856" s="95">
        <v>1666157141606</v>
      </c>
      <c r="G1856" s="94" t="s">
        <v>64</v>
      </c>
      <c r="H1856" s="94" t="s">
        <v>64</v>
      </c>
      <c r="I1856" s="94" t="s">
        <v>65</v>
      </c>
      <c r="J1856" s="94" t="s">
        <v>66</v>
      </c>
      <c r="K1856" s="96" t="s">
        <v>67</v>
      </c>
      <c r="L1856" s="96">
        <v>0</v>
      </c>
      <c r="M1856" s="96">
        <v>0</v>
      </c>
      <c r="N1856" s="96">
        <v>0</v>
      </c>
      <c r="O1856" s="96">
        <v>0</v>
      </c>
      <c r="P1856" s="96" t="s">
        <v>4019</v>
      </c>
      <c r="Q1856" s="96" t="s">
        <v>4020</v>
      </c>
    </row>
    <row r="1857" spans="2:17" ht="15" thickBot="1" x14ac:dyDescent="0.35">
      <c r="B1857" s="92" t="s">
        <v>113</v>
      </c>
      <c r="C1857" s="93" t="s">
        <v>292</v>
      </c>
      <c r="D1857" s="94" t="s">
        <v>64</v>
      </c>
      <c r="E1857" s="94" t="s">
        <v>65</v>
      </c>
      <c r="F1857" s="95">
        <v>1922092991605</v>
      </c>
      <c r="G1857" s="94" t="s">
        <v>64</v>
      </c>
      <c r="H1857" s="94" t="s">
        <v>65</v>
      </c>
      <c r="I1857" s="94" t="s">
        <v>66</v>
      </c>
      <c r="J1857" s="94" t="s">
        <v>66</v>
      </c>
      <c r="K1857" s="96" t="s">
        <v>67</v>
      </c>
      <c r="L1857" s="96">
        <v>0</v>
      </c>
      <c r="M1857" s="96">
        <v>0</v>
      </c>
      <c r="N1857" s="96">
        <v>0</v>
      </c>
      <c r="O1857" s="96">
        <v>0</v>
      </c>
      <c r="P1857" s="96" t="s">
        <v>4019</v>
      </c>
      <c r="Q1857" s="96" t="s">
        <v>4020</v>
      </c>
    </row>
    <row r="1858" spans="2:17" ht="15" thickBot="1" x14ac:dyDescent="0.35">
      <c r="B1858" s="92" t="s">
        <v>4045</v>
      </c>
      <c r="C1858" s="93" t="s">
        <v>4046</v>
      </c>
      <c r="D1858" s="94" t="s">
        <v>65</v>
      </c>
      <c r="E1858" s="94" t="s">
        <v>64</v>
      </c>
      <c r="F1858" s="95">
        <v>2442055311605</v>
      </c>
      <c r="G1858" s="94" t="s">
        <v>64</v>
      </c>
      <c r="H1858" s="94" t="s">
        <v>64</v>
      </c>
      <c r="I1858" s="94" t="s">
        <v>65</v>
      </c>
      <c r="J1858" s="94" t="s">
        <v>66</v>
      </c>
      <c r="K1858" s="96" t="s">
        <v>67</v>
      </c>
      <c r="L1858" s="96">
        <v>0</v>
      </c>
      <c r="M1858" s="96">
        <v>0</v>
      </c>
      <c r="N1858" s="96">
        <v>0</v>
      </c>
      <c r="O1858" s="96">
        <v>0</v>
      </c>
      <c r="P1858" s="96" t="s">
        <v>4019</v>
      </c>
      <c r="Q1858" s="96" t="s">
        <v>4020</v>
      </c>
    </row>
    <row r="1859" spans="2:17" ht="15" thickBot="1" x14ac:dyDescent="0.35">
      <c r="B1859" s="92" t="s">
        <v>193</v>
      </c>
      <c r="C1859" s="93" t="s">
        <v>4047</v>
      </c>
      <c r="D1859" s="94" t="s">
        <v>65</v>
      </c>
      <c r="E1859" s="94" t="s">
        <v>64</v>
      </c>
      <c r="F1859" s="95">
        <v>1917132441604</v>
      </c>
      <c r="G1859" s="94" t="s">
        <v>64</v>
      </c>
      <c r="H1859" s="94" t="s">
        <v>64</v>
      </c>
      <c r="I1859" s="94" t="s">
        <v>65</v>
      </c>
      <c r="J1859" s="94" t="s">
        <v>66</v>
      </c>
      <c r="K1859" s="96" t="s">
        <v>67</v>
      </c>
      <c r="L1859" s="96">
        <v>0</v>
      </c>
      <c r="M1859" s="96">
        <v>0</v>
      </c>
      <c r="N1859" s="96">
        <v>0</v>
      </c>
      <c r="O1859" s="96">
        <v>0</v>
      </c>
      <c r="P1859" s="96" t="s">
        <v>4019</v>
      </c>
      <c r="Q1859" s="96" t="s">
        <v>4020</v>
      </c>
    </row>
    <row r="1860" spans="2:17" ht="15" thickBot="1" x14ac:dyDescent="0.35">
      <c r="B1860" s="92" t="s">
        <v>532</v>
      </c>
      <c r="C1860" s="93" t="s">
        <v>4048</v>
      </c>
      <c r="D1860" s="94" t="s">
        <v>65</v>
      </c>
      <c r="E1860" s="94" t="s">
        <v>64</v>
      </c>
      <c r="F1860" s="95">
        <v>1825529691604</v>
      </c>
      <c r="G1860" s="94" t="s">
        <v>64</v>
      </c>
      <c r="H1860" s="94" t="s">
        <v>64</v>
      </c>
      <c r="I1860" s="94" t="s">
        <v>65</v>
      </c>
      <c r="J1860" s="94" t="s">
        <v>66</v>
      </c>
      <c r="K1860" s="96" t="s">
        <v>67</v>
      </c>
      <c r="L1860" s="96">
        <v>0</v>
      </c>
      <c r="M1860" s="96">
        <v>0</v>
      </c>
      <c r="N1860" s="96">
        <v>0</v>
      </c>
      <c r="O1860" s="96">
        <v>0</v>
      </c>
      <c r="P1860" s="96" t="s">
        <v>4019</v>
      </c>
      <c r="Q1860" s="96" t="s">
        <v>4020</v>
      </c>
    </row>
    <row r="1861" spans="2:17" ht="15" thickBot="1" x14ac:dyDescent="0.35">
      <c r="B1861" s="92" t="s">
        <v>4049</v>
      </c>
      <c r="C1861" s="93" t="s">
        <v>4028</v>
      </c>
      <c r="D1861" s="94" t="s">
        <v>64</v>
      </c>
      <c r="E1861" s="94" t="s">
        <v>65</v>
      </c>
      <c r="F1861" s="95">
        <v>1903459771607</v>
      </c>
      <c r="G1861" s="94" t="s">
        <v>64</v>
      </c>
      <c r="H1861" s="94" t="s">
        <v>64</v>
      </c>
      <c r="I1861" s="94" t="s">
        <v>65</v>
      </c>
      <c r="J1861" s="94" t="s">
        <v>66</v>
      </c>
      <c r="K1861" s="96" t="s">
        <v>67</v>
      </c>
      <c r="L1861" s="96">
        <v>0</v>
      </c>
      <c r="M1861" s="96">
        <v>0</v>
      </c>
      <c r="N1861" s="96">
        <v>0</v>
      </c>
      <c r="O1861" s="96">
        <v>0</v>
      </c>
      <c r="P1861" s="96" t="s">
        <v>4019</v>
      </c>
      <c r="Q1861" s="96" t="s">
        <v>4020</v>
      </c>
    </row>
    <row r="1862" spans="2:17" ht="15" thickBot="1" x14ac:dyDescent="0.35">
      <c r="B1862" s="92" t="s">
        <v>2803</v>
      </c>
      <c r="C1862" s="93" t="s">
        <v>2975</v>
      </c>
      <c r="D1862" s="94" t="s">
        <v>65</v>
      </c>
      <c r="E1862" s="94" t="s">
        <v>64</v>
      </c>
      <c r="F1862" s="95">
        <v>1902520141601</v>
      </c>
      <c r="G1862" s="94" t="s">
        <v>64</v>
      </c>
      <c r="H1862" s="94" t="s">
        <v>64</v>
      </c>
      <c r="I1862" s="94" t="s">
        <v>65</v>
      </c>
      <c r="J1862" s="94" t="s">
        <v>66</v>
      </c>
      <c r="K1862" s="96" t="s">
        <v>67</v>
      </c>
      <c r="L1862" s="96">
        <v>0</v>
      </c>
      <c r="M1862" s="96">
        <v>0</v>
      </c>
      <c r="N1862" s="96">
        <v>0</v>
      </c>
      <c r="O1862" s="96">
        <v>0</v>
      </c>
      <c r="P1862" s="96" t="s">
        <v>4019</v>
      </c>
      <c r="Q1862" s="96" t="s">
        <v>4020</v>
      </c>
    </row>
    <row r="1863" spans="2:17" ht="15" thickBot="1" x14ac:dyDescent="0.35">
      <c r="B1863" s="92" t="s">
        <v>418</v>
      </c>
      <c r="C1863" s="93" t="s">
        <v>4050</v>
      </c>
      <c r="D1863" s="94" t="s">
        <v>65</v>
      </c>
      <c r="E1863" s="94" t="s">
        <v>64</v>
      </c>
      <c r="F1863" s="95">
        <v>1833438831604</v>
      </c>
      <c r="G1863" s="94" t="s">
        <v>64</v>
      </c>
      <c r="H1863" s="94" t="s">
        <v>64</v>
      </c>
      <c r="I1863" s="94" t="s">
        <v>65</v>
      </c>
      <c r="J1863" s="94" t="s">
        <v>66</v>
      </c>
      <c r="K1863" s="96" t="s">
        <v>67</v>
      </c>
      <c r="L1863" s="96">
        <v>0</v>
      </c>
      <c r="M1863" s="96">
        <v>0</v>
      </c>
      <c r="N1863" s="96">
        <v>0</v>
      </c>
      <c r="O1863" s="96">
        <v>0</v>
      </c>
      <c r="P1863" s="96" t="s">
        <v>4019</v>
      </c>
      <c r="Q1863" s="96" t="s">
        <v>4020</v>
      </c>
    </row>
    <row r="1864" spans="2:17" ht="15" thickBot="1" x14ac:dyDescent="0.35">
      <c r="B1864" s="92" t="s">
        <v>2927</v>
      </c>
      <c r="C1864" s="93" t="s">
        <v>4050</v>
      </c>
      <c r="D1864" s="94" t="s">
        <v>65</v>
      </c>
      <c r="E1864" s="94" t="s">
        <v>64</v>
      </c>
      <c r="F1864" s="95">
        <v>2078329860101</v>
      </c>
      <c r="G1864" s="94" t="s">
        <v>64</v>
      </c>
      <c r="H1864" s="94" t="s">
        <v>65</v>
      </c>
      <c r="I1864" s="94" t="s">
        <v>66</v>
      </c>
      <c r="J1864" s="94" t="s">
        <v>66</v>
      </c>
      <c r="K1864" s="96" t="s">
        <v>67</v>
      </c>
      <c r="L1864" s="96">
        <v>0</v>
      </c>
      <c r="M1864" s="96">
        <v>0</v>
      </c>
      <c r="N1864" s="96">
        <v>0</v>
      </c>
      <c r="O1864" s="96">
        <v>0</v>
      </c>
      <c r="P1864" s="96" t="s">
        <v>4019</v>
      </c>
      <c r="Q1864" s="96" t="s">
        <v>4020</v>
      </c>
    </row>
    <row r="1865" spans="2:17" ht="15" thickBot="1" x14ac:dyDescent="0.35">
      <c r="B1865" s="92" t="s">
        <v>2927</v>
      </c>
      <c r="C1865" s="93" t="s">
        <v>2881</v>
      </c>
      <c r="D1865" s="94" t="s">
        <v>65</v>
      </c>
      <c r="E1865" s="94" t="s">
        <v>64</v>
      </c>
      <c r="F1865" s="95">
        <v>1994830001603</v>
      </c>
      <c r="G1865" s="94" t="s">
        <v>64</v>
      </c>
      <c r="H1865" s="94" t="s">
        <v>64</v>
      </c>
      <c r="I1865" s="94" t="s">
        <v>65</v>
      </c>
      <c r="J1865" s="94" t="s">
        <v>66</v>
      </c>
      <c r="K1865" s="96" t="s">
        <v>67</v>
      </c>
      <c r="L1865" s="96">
        <v>0</v>
      </c>
      <c r="M1865" s="96">
        <v>0</v>
      </c>
      <c r="N1865" s="96">
        <v>0</v>
      </c>
      <c r="O1865" s="96">
        <v>0</v>
      </c>
      <c r="P1865" s="96" t="s">
        <v>4019</v>
      </c>
      <c r="Q1865" s="96" t="s">
        <v>4020</v>
      </c>
    </row>
    <row r="1866" spans="2:17" ht="15" thickBot="1" x14ac:dyDescent="0.35">
      <c r="B1866" s="92" t="s">
        <v>1381</v>
      </c>
      <c r="C1866" s="93" t="s">
        <v>165</v>
      </c>
      <c r="D1866" s="94" t="s">
        <v>65</v>
      </c>
      <c r="E1866" s="94" t="s">
        <v>64</v>
      </c>
      <c r="F1866" s="95">
        <v>1994834931603</v>
      </c>
      <c r="G1866" s="94" t="s">
        <v>64</v>
      </c>
      <c r="H1866" s="94" t="s">
        <v>64</v>
      </c>
      <c r="I1866" s="94" t="s">
        <v>65</v>
      </c>
      <c r="J1866" s="94" t="s">
        <v>66</v>
      </c>
      <c r="K1866" s="96" t="s">
        <v>67</v>
      </c>
      <c r="L1866" s="96">
        <v>0</v>
      </c>
      <c r="M1866" s="96">
        <v>0</v>
      </c>
      <c r="N1866" s="96">
        <v>0</v>
      </c>
      <c r="O1866" s="96">
        <v>0</v>
      </c>
      <c r="P1866" s="96" t="s">
        <v>4019</v>
      </c>
      <c r="Q1866" s="96" t="s">
        <v>4020</v>
      </c>
    </row>
    <row r="1867" spans="2:17" ht="15" thickBot="1" x14ac:dyDescent="0.35">
      <c r="B1867" s="92" t="s">
        <v>2993</v>
      </c>
      <c r="C1867" s="93" t="s">
        <v>4051</v>
      </c>
      <c r="D1867" s="94" t="s">
        <v>65</v>
      </c>
      <c r="E1867" s="94" t="s">
        <v>64</v>
      </c>
      <c r="F1867" s="95">
        <v>1952096561608</v>
      </c>
      <c r="G1867" s="94" t="s">
        <v>64</v>
      </c>
      <c r="H1867" s="94" t="s">
        <v>65</v>
      </c>
      <c r="I1867" s="94" t="s">
        <v>66</v>
      </c>
      <c r="J1867" s="94" t="s">
        <v>66</v>
      </c>
      <c r="K1867" s="96" t="s">
        <v>67</v>
      </c>
      <c r="L1867" s="96">
        <v>0</v>
      </c>
      <c r="M1867" s="96">
        <v>0</v>
      </c>
      <c r="N1867" s="96">
        <v>0</v>
      </c>
      <c r="O1867" s="96">
        <v>0</v>
      </c>
      <c r="P1867" s="96" t="s">
        <v>4019</v>
      </c>
      <c r="Q1867" s="96" t="s">
        <v>4020</v>
      </c>
    </row>
    <row r="1868" spans="2:17" ht="15" thickBot="1" x14ac:dyDescent="0.35">
      <c r="B1868" s="92" t="s">
        <v>206</v>
      </c>
      <c r="C1868" s="93" t="s">
        <v>2881</v>
      </c>
      <c r="D1868" s="94" t="s">
        <v>65</v>
      </c>
      <c r="E1868" s="94" t="s">
        <v>64</v>
      </c>
      <c r="F1868" s="95">
        <v>2097084171608</v>
      </c>
      <c r="G1868" s="94" t="s">
        <v>64</v>
      </c>
      <c r="H1868" s="94" t="s">
        <v>65</v>
      </c>
      <c r="I1868" s="94" t="s">
        <v>66</v>
      </c>
      <c r="J1868" s="94" t="s">
        <v>66</v>
      </c>
      <c r="K1868" s="96" t="s">
        <v>67</v>
      </c>
      <c r="L1868" s="96">
        <v>0</v>
      </c>
      <c r="M1868" s="96">
        <v>0</v>
      </c>
      <c r="N1868" s="96">
        <v>0</v>
      </c>
      <c r="O1868" s="96">
        <v>0</v>
      </c>
      <c r="P1868" s="96" t="s">
        <v>4019</v>
      </c>
      <c r="Q1868" s="96" t="s">
        <v>4020</v>
      </c>
    </row>
    <row r="1869" spans="2:17" ht="15" thickBot="1" x14ac:dyDescent="0.35">
      <c r="B1869" s="92" t="s">
        <v>1813</v>
      </c>
      <c r="C1869" s="93" t="s">
        <v>2014</v>
      </c>
      <c r="D1869" s="94" t="s">
        <v>65</v>
      </c>
      <c r="E1869" s="94" t="s">
        <v>64</v>
      </c>
      <c r="F1869" s="95">
        <v>3789817141608</v>
      </c>
      <c r="G1869" s="94" t="s">
        <v>64</v>
      </c>
      <c r="H1869" s="94" t="s">
        <v>65</v>
      </c>
      <c r="I1869" s="94" t="s">
        <v>66</v>
      </c>
      <c r="J1869" s="94" t="s">
        <v>66</v>
      </c>
      <c r="K1869" s="96" t="s">
        <v>67</v>
      </c>
      <c r="L1869" s="96">
        <v>0</v>
      </c>
      <c r="M1869" s="96">
        <v>0</v>
      </c>
      <c r="N1869" s="96">
        <v>0</v>
      </c>
      <c r="O1869" s="96">
        <v>0</v>
      </c>
      <c r="P1869" s="96" t="s">
        <v>4019</v>
      </c>
      <c r="Q1869" s="96" t="s">
        <v>4020</v>
      </c>
    </row>
    <row r="1870" spans="2:17" ht="15" thickBot="1" x14ac:dyDescent="0.35">
      <c r="B1870" s="92" t="s">
        <v>410</v>
      </c>
      <c r="C1870" s="93" t="s">
        <v>4038</v>
      </c>
      <c r="D1870" s="94" t="s">
        <v>65</v>
      </c>
      <c r="E1870" s="94" t="s">
        <v>64</v>
      </c>
      <c r="F1870" s="95">
        <v>1994830101603</v>
      </c>
      <c r="G1870" s="94" t="s">
        <v>64</v>
      </c>
      <c r="H1870" s="94" t="s">
        <v>64</v>
      </c>
      <c r="I1870" s="94" t="s">
        <v>65</v>
      </c>
      <c r="J1870" s="94" t="s">
        <v>66</v>
      </c>
      <c r="K1870" s="96" t="s">
        <v>67</v>
      </c>
      <c r="L1870" s="96">
        <v>0</v>
      </c>
      <c r="M1870" s="96">
        <v>0</v>
      </c>
      <c r="N1870" s="96">
        <v>0</v>
      </c>
      <c r="O1870" s="96">
        <v>0</v>
      </c>
      <c r="P1870" s="96" t="s">
        <v>4019</v>
      </c>
      <c r="Q1870" s="96" t="s">
        <v>4020</v>
      </c>
    </row>
    <row r="1871" spans="2:17" ht="15" thickBot="1" x14ac:dyDescent="0.35">
      <c r="B1871" s="92" t="s">
        <v>1851</v>
      </c>
      <c r="C1871" s="93" t="s">
        <v>4052</v>
      </c>
      <c r="D1871" s="94" t="s">
        <v>65</v>
      </c>
      <c r="E1871" s="94" t="s">
        <v>64</v>
      </c>
      <c r="F1871" s="95">
        <v>2368600112610</v>
      </c>
      <c r="G1871" s="94" t="s">
        <v>64</v>
      </c>
      <c r="H1871" s="94" t="s">
        <v>64</v>
      </c>
      <c r="I1871" s="94" t="s">
        <v>65</v>
      </c>
      <c r="J1871" s="94" t="s">
        <v>66</v>
      </c>
      <c r="K1871" s="96" t="s">
        <v>67</v>
      </c>
      <c r="L1871" s="96">
        <v>0</v>
      </c>
      <c r="M1871" s="96">
        <v>0</v>
      </c>
      <c r="N1871" s="96">
        <v>0</v>
      </c>
      <c r="O1871" s="96">
        <v>0</v>
      </c>
      <c r="P1871" s="96" t="s">
        <v>4019</v>
      </c>
      <c r="Q1871" s="96" t="s">
        <v>4020</v>
      </c>
    </row>
    <row r="1872" spans="2:17" ht="15" thickBot="1" x14ac:dyDescent="0.35">
      <c r="B1872" s="92" t="s">
        <v>4053</v>
      </c>
      <c r="C1872" s="93" t="s">
        <v>1970</v>
      </c>
      <c r="D1872" s="94" t="s">
        <v>65</v>
      </c>
      <c r="E1872" s="94" t="s">
        <v>64</v>
      </c>
      <c r="F1872" s="95">
        <v>2368600111610</v>
      </c>
      <c r="G1872" s="94" t="s">
        <v>64</v>
      </c>
      <c r="H1872" s="94" t="s">
        <v>64</v>
      </c>
      <c r="I1872" s="94" t="s">
        <v>65</v>
      </c>
      <c r="J1872" s="94" t="s">
        <v>66</v>
      </c>
      <c r="K1872" s="96" t="s">
        <v>67</v>
      </c>
      <c r="L1872" s="96">
        <v>0</v>
      </c>
      <c r="M1872" s="96">
        <v>0</v>
      </c>
      <c r="N1872" s="96">
        <v>0</v>
      </c>
      <c r="O1872" s="96">
        <v>0</v>
      </c>
      <c r="P1872" s="96" t="s">
        <v>4019</v>
      </c>
      <c r="Q1872" s="96" t="s">
        <v>4020</v>
      </c>
    </row>
    <row r="1873" spans="2:17" ht="15" thickBot="1" x14ac:dyDescent="0.35">
      <c r="B1873" s="92" t="s">
        <v>3994</v>
      </c>
      <c r="C1873" s="93" t="s">
        <v>307</v>
      </c>
      <c r="D1873" s="94" t="s">
        <v>65</v>
      </c>
      <c r="E1873" s="94" t="s">
        <v>64</v>
      </c>
      <c r="F1873" s="95">
        <v>2370952971610</v>
      </c>
      <c r="G1873" s="94" t="s">
        <v>64</v>
      </c>
      <c r="H1873" s="94" t="s">
        <v>64</v>
      </c>
      <c r="I1873" s="94" t="s">
        <v>65</v>
      </c>
      <c r="J1873" s="94" t="s">
        <v>66</v>
      </c>
      <c r="K1873" s="96" t="s">
        <v>67</v>
      </c>
      <c r="L1873" s="96">
        <v>0</v>
      </c>
      <c r="M1873" s="96">
        <v>0</v>
      </c>
      <c r="N1873" s="96">
        <v>0</v>
      </c>
      <c r="O1873" s="96">
        <v>0</v>
      </c>
      <c r="P1873" s="96" t="s">
        <v>4019</v>
      </c>
      <c r="Q1873" s="96" t="s">
        <v>4020</v>
      </c>
    </row>
    <row r="1874" spans="2:17" ht="15" thickBot="1" x14ac:dyDescent="0.35">
      <c r="B1874" s="92" t="s">
        <v>189</v>
      </c>
      <c r="C1874" s="93" t="s">
        <v>4054</v>
      </c>
      <c r="D1874" s="94" t="s">
        <v>64</v>
      </c>
      <c r="E1874" s="94" t="s">
        <v>65</v>
      </c>
      <c r="F1874" s="95">
        <v>2351137792609</v>
      </c>
      <c r="G1874" s="94" t="s">
        <v>64</v>
      </c>
      <c r="H1874" s="94" t="s">
        <v>64</v>
      </c>
      <c r="I1874" s="94" t="s">
        <v>65</v>
      </c>
      <c r="J1874" s="94" t="s">
        <v>66</v>
      </c>
      <c r="K1874" s="96" t="s">
        <v>67</v>
      </c>
      <c r="L1874" s="96">
        <v>0</v>
      </c>
      <c r="M1874" s="96">
        <v>0</v>
      </c>
      <c r="N1874" s="96">
        <v>0</v>
      </c>
      <c r="O1874" s="96">
        <v>0</v>
      </c>
      <c r="P1874" s="96" t="s">
        <v>4019</v>
      </c>
      <c r="Q1874" s="96" t="s">
        <v>4020</v>
      </c>
    </row>
    <row r="1875" spans="2:17" ht="15" thickBot="1" x14ac:dyDescent="0.35">
      <c r="B1875" s="92" t="s">
        <v>4055</v>
      </c>
      <c r="C1875" s="93" t="s">
        <v>1974</v>
      </c>
      <c r="D1875" s="94" t="s">
        <v>65</v>
      </c>
      <c r="E1875" s="94" t="s">
        <v>64</v>
      </c>
      <c r="F1875" s="95">
        <v>2351137791609</v>
      </c>
      <c r="G1875" s="94" t="s">
        <v>64</v>
      </c>
      <c r="H1875" s="94" t="s">
        <v>64</v>
      </c>
      <c r="I1875" s="94" t="s">
        <v>65</v>
      </c>
      <c r="J1875" s="94" t="s">
        <v>66</v>
      </c>
      <c r="K1875" s="96" t="s">
        <v>67</v>
      </c>
      <c r="L1875" s="96">
        <v>0</v>
      </c>
      <c r="M1875" s="96">
        <v>0</v>
      </c>
      <c r="N1875" s="96">
        <v>0</v>
      </c>
      <c r="O1875" s="96">
        <v>0</v>
      </c>
      <c r="P1875" s="96" t="s">
        <v>4019</v>
      </c>
      <c r="Q1875" s="96" t="s">
        <v>4020</v>
      </c>
    </row>
    <row r="1876" spans="2:17" ht="15" thickBot="1" x14ac:dyDescent="0.35">
      <c r="B1876" s="92" t="s">
        <v>4056</v>
      </c>
      <c r="C1876" s="93" t="s">
        <v>4057</v>
      </c>
      <c r="D1876" s="94" t="s">
        <v>65</v>
      </c>
      <c r="E1876" s="94" t="s">
        <v>64</v>
      </c>
      <c r="F1876" s="95">
        <v>2737398371601</v>
      </c>
      <c r="G1876" s="94" t="s">
        <v>64</v>
      </c>
      <c r="H1876" s="94" t="s">
        <v>64</v>
      </c>
      <c r="I1876" s="94" t="s">
        <v>65</v>
      </c>
      <c r="J1876" s="94" t="s">
        <v>66</v>
      </c>
      <c r="K1876" s="96" t="s">
        <v>67</v>
      </c>
      <c r="L1876" s="96">
        <v>0</v>
      </c>
      <c r="M1876" s="96">
        <v>0</v>
      </c>
      <c r="N1876" s="96">
        <v>0</v>
      </c>
      <c r="O1876" s="96">
        <v>0</v>
      </c>
      <c r="P1876" s="96" t="s">
        <v>4019</v>
      </c>
      <c r="Q1876" s="96" t="s">
        <v>4020</v>
      </c>
    </row>
    <row r="1877" spans="2:17" ht="15" thickBot="1" x14ac:dyDescent="0.35">
      <c r="B1877" s="92" t="s">
        <v>4027</v>
      </c>
      <c r="C1877" s="93" t="s">
        <v>307</v>
      </c>
      <c r="D1877" s="94" t="s">
        <v>65</v>
      </c>
      <c r="E1877" s="94" t="s">
        <v>64</v>
      </c>
      <c r="F1877" s="95">
        <v>2179870441601</v>
      </c>
      <c r="G1877" s="94" t="s">
        <v>64</v>
      </c>
      <c r="H1877" s="94" t="s">
        <v>64</v>
      </c>
      <c r="I1877" s="94" t="s">
        <v>65</v>
      </c>
      <c r="J1877" s="94" t="s">
        <v>66</v>
      </c>
      <c r="K1877" s="96" t="s">
        <v>67</v>
      </c>
      <c r="L1877" s="96">
        <v>0</v>
      </c>
      <c r="M1877" s="96">
        <v>0</v>
      </c>
      <c r="N1877" s="96">
        <v>0</v>
      </c>
      <c r="O1877" s="96">
        <v>0</v>
      </c>
      <c r="P1877" s="96" t="s">
        <v>4019</v>
      </c>
      <c r="Q1877" s="96" t="s">
        <v>4020</v>
      </c>
    </row>
    <row r="1878" spans="2:17" ht="15" thickBot="1" x14ac:dyDescent="0.35">
      <c r="B1878" s="92" t="s">
        <v>413</v>
      </c>
      <c r="C1878" s="93" t="s">
        <v>3384</v>
      </c>
      <c r="D1878" s="94" t="s">
        <v>65</v>
      </c>
      <c r="E1878" s="94" t="s">
        <v>64</v>
      </c>
      <c r="F1878" s="95">
        <v>2464744241601</v>
      </c>
      <c r="G1878" s="94" t="s">
        <v>64</v>
      </c>
      <c r="H1878" s="94" t="s">
        <v>64</v>
      </c>
      <c r="I1878" s="94" t="s">
        <v>65</v>
      </c>
      <c r="J1878" s="94" t="s">
        <v>66</v>
      </c>
      <c r="K1878" s="96" t="s">
        <v>67</v>
      </c>
      <c r="L1878" s="96">
        <v>0</v>
      </c>
      <c r="M1878" s="96">
        <v>0</v>
      </c>
      <c r="N1878" s="96">
        <v>0</v>
      </c>
      <c r="O1878" s="96">
        <v>0</v>
      </c>
      <c r="P1878" s="96" t="s">
        <v>4019</v>
      </c>
      <c r="Q1878" s="96" t="s">
        <v>4020</v>
      </c>
    </row>
    <row r="1879" spans="2:17" ht="15" thickBot="1" x14ac:dyDescent="0.35">
      <c r="B1879" s="92" t="s">
        <v>2220</v>
      </c>
      <c r="C1879" s="93" t="s">
        <v>1455</v>
      </c>
      <c r="D1879" s="94" t="s">
        <v>65</v>
      </c>
      <c r="E1879" s="94" t="s">
        <v>64</v>
      </c>
      <c r="F1879" s="95">
        <v>2253436221601</v>
      </c>
      <c r="G1879" s="94" t="s">
        <v>64</v>
      </c>
      <c r="H1879" s="94" t="s">
        <v>64</v>
      </c>
      <c r="I1879" s="94" t="s">
        <v>65</v>
      </c>
      <c r="J1879" s="94" t="s">
        <v>66</v>
      </c>
      <c r="K1879" s="96" t="s">
        <v>67</v>
      </c>
      <c r="L1879" s="96">
        <v>0</v>
      </c>
      <c r="M1879" s="96">
        <v>0</v>
      </c>
      <c r="N1879" s="96">
        <v>0</v>
      </c>
      <c r="O1879" s="96">
        <v>0</v>
      </c>
      <c r="P1879" s="96" t="s">
        <v>4019</v>
      </c>
      <c r="Q1879" s="96" t="s">
        <v>4020</v>
      </c>
    </row>
    <row r="1880" spans="2:17" ht="15" thickBot="1" x14ac:dyDescent="0.35">
      <c r="B1880" s="92" t="s">
        <v>418</v>
      </c>
      <c r="C1880" s="93" t="s">
        <v>4050</v>
      </c>
      <c r="D1880" s="94" t="s">
        <v>65</v>
      </c>
      <c r="E1880" s="94" t="s">
        <v>64</v>
      </c>
      <c r="F1880" s="95">
        <v>2590481001601</v>
      </c>
      <c r="G1880" s="94" t="s">
        <v>64</v>
      </c>
      <c r="H1880" s="94" t="s">
        <v>65</v>
      </c>
      <c r="I1880" s="94" t="s">
        <v>66</v>
      </c>
      <c r="J1880" s="94" t="s">
        <v>66</v>
      </c>
      <c r="K1880" s="96" t="s">
        <v>67</v>
      </c>
      <c r="L1880" s="96">
        <v>0</v>
      </c>
      <c r="M1880" s="96">
        <v>0</v>
      </c>
      <c r="N1880" s="96">
        <v>0</v>
      </c>
      <c r="O1880" s="96">
        <v>0</v>
      </c>
      <c r="P1880" s="96" t="s">
        <v>4019</v>
      </c>
      <c r="Q1880" s="96" t="s">
        <v>4020</v>
      </c>
    </row>
    <row r="1881" spans="2:17" ht="15" thickBot="1" x14ac:dyDescent="0.35">
      <c r="B1881" s="92" t="s">
        <v>4058</v>
      </c>
      <c r="C1881" s="93" t="s">
        <v>4059</v>
      </c>
      <c r="D1881" s="94" t="s">
        <v>65</v>
      </c>
      <c r="E1881" s="94" t="s">
        <v>64</v>
      </c>
      <c r="F1881" s="95">
        <v>1755772501603</v>
      </c>
      <c r="G1881" s="94" t="s">
        <v>64</v>
      </c>
      <c r="H1881" s="94" t="s">
        <v>64</v>
      </c>
      <c r="I1881" s="94" t="s">
        <v>65</v>
      </c>
      <c r="J1881" s="94" t="s">
        <v>66</v>
      </c>
      <c r="K1881" s="96" t="s">
        <v>67</v>
      </c>
      <c r="L1881" s="96">
        <v>0</v>
      </c>
      <c r="M1881" s="96">
        <v>0</v>
      </c>
      <c r="N1881" s="96">
        <v>0</v>
      </c>
      <c r="O1881" s="96">
        <v>0</v>
      </c>
      <c r="P1881" s="96" t="s">
        <v>4019</v>
      </c>
      <c r="Q1881" s="96" t="s">
        <v>4020</v>
      </c>
    </row>
    <row r="1882" spans="2:17" ht="15" thickBot="1" x14ac:dyDescent="0.35">
      <c r="B1882" s="92" t="s">
        <v>4060</v>
      </c>
      <c r="C1882" s="93" t="s">
        <v>4038</v>
      </c>
      <c r="D1882" s="94" t="s">
        <v>65</v>
      </c>
      <c r="E1882" s="94" t="s">
        <v>64</v>
      </c>
      <c r="F1882" s="95">
        <v>2662391101605</v>
      </c>
      <c r="G1882" s="94" t="s">
        <v>64</v>
      </c>
      <c r="H1882" s="94" t="s">
        <v>64</v>
      </c>
      <c r="I1882" s="94" t="s">
        <v>65</v>
      </c>
      <c r="J1882" s="94" t="s">
        <v>66</v>
      </c>
      <c r="K1882" s="96" t="s">
        <v>67</v>
      </c>
      <c r="L1882" s="96">
        <v>0</v>
      </c>
      <c r="M1882" s="96">
        <v>0</v>
      </c>
      <c r="N1882" s="96">
        <v>0</v>
      </c>
      <c r="O1882" s="96">
        <v>0</v>
      </c>
      <c r="P1882" s="96" t="s">
        <v>4019</v>
      </c>
      <c r="Q1882" s="96" t="s">
        <v>4020</v>
      </c>
    </row>
    <row r="1883" spans="2:17" ht="15" thickBot="1" x14ac:dyDescent="0.35">
      <c r="B1883" s="92" t="s">
        <v>1381</v>
      </c>
      <c r="C1883" s="93" t="s">
        <v>4061</v>
      </c>
      <c r="D1883" s="94" t="s">
        <v>65</v>
      </c>
      <c r="E1883" s="94" t="s">
        <v>64</v>
      </c>
      <c r="F1883" s="95">
        <v>2430725541607</v>
      </c>
      <c r="G1883" s="94" t="s">
        <v>64</v>
      </c>
      <c r="H1883" s="94" t="s">
        <v>64</v>
      </c>
      <c r="I1883" s="94" t="s">
        <v>65</v>
      </c>
      <c r="J1883" s="94" t="s">
        <v>66</v>
      </c>
      <c r="K1883" s="96" t="s">
        <v>67</v>
      </c>
      <c r="L1883" s="96">
        <v>0</v>
      </c>
      <c r="M1883" s="96">
        <v>0</v>
      </c>
      <c r="N1883" s="96">
        <v>0</v>
      </c>
      <c r="O1883" s="96">
        <v>0</v>
      </c>
      <c r="P1883" s="96" t="s">
        <v>4019</v>
      </c>
      <c r="Q1883" s="96" t="s">
        <v>4020</v>
      </c>
    </row>
    <row r="1884" spans="2:17" ht="15" thickBot="1" x14ac:dyDescent="0.35">
      <c r="B1884" s="92" t="s">
        <v>472</v>
      </c>
      <c r="C1884" s="93" t="s">
        <v>4062</v>
      </c>
      <c r="D1884" s="94" t="s">
        <v>65</v>
      </c>
      <c r="E1884" s="94" t="s">
        <v>64</v>
      </c>
      <c r="F1884" s="95">
        <v>1849043071609</v>
      </c>
      <c r="G1884" s="94" t="s">
        <v>64</v>
      </c>
      <c r="H1884" s="94" t="s">
        <v>64</v>
      </c>
      <c r="I1884" s="94" t="s">
        <v>65</v>
      </c>
      <c r="J1884" s="94" t="s">
        <v>66</v>
      </c>
      <c r="K1884" s="96" t="s">
        <v>67</v>
      </c>
      <c r="L1884" s="96">
        <v>0</v>
      </c>
      <c r="M1884" s="96">
        <v>0</v>
      </c>
      <c r="N1884" s="96">
        <v>0</v>
      </c>
      <c r="O1884" s="96">
        <v>0</v>
      </c>
      <c r="P1884" s="96" t="s">
        <v>4019</v>
      </c>
      <c r="Q1884" s="96" t="s">
        <v>4020</v>
      </c>
    </row>
    <row r="1885" spans="2:17" ht="15" thickBot="1" x14ac:dyDescent="0.35">
      <c r="B1885" s="92" t="s">
        <v>4063</v>
      </c>
      <c r="C1885" s="93" t="s">
        <v>4050</v>
      </c>
      <c r="D1885" s="94" t="s">
        <v>65</v>
      </c>
      <c r="E1885" s="94" t="s">
        <v>64</v>
      </c>
      <c r="F1885" s="95">
        <v>2461054291610</v>
      </c>
      <c r="G1885" s="94" t="s">
        <v>64</v>
      </c>
      <c r="H1885" s="94" t="s">
        <v>64</v>
      </c>
      <c r="I1885" s="94" t="s">
        <v>65</v>
      </c>
      <c r="J1885" s="94" t="s">
        <v>66</v>
      </c>
      <c r="K1885" s="96" t="s">
        <v>67</v>
      </c>
      <c r="L1885" s="96">
        <v>0</v>
      </c>
      <c r="M1885" s="96">
        <v>0</v>
      </c>
      <c r="N1885" s="96">
        <v>0</v>
      </c>
      <c r="O1885" s="96">
        <v>0</v>
      </c>
      <c r="P1885" s="96" t="s">
        <v>4019</v>
      </c>
      <c r="Q1885" s="96" t="s">
        <v>4020</v>
      </c>
    </row>
    <row r="1886" spans="2:17" ht="15" thickBot="1" x14ac:dyDescent="0.35">
      <c r="B1886" s="92" t="s">
        <v>193</v>
      </c>
      <c r="C1886" s="93" t="s">
        <v>307</v>
      </c>
      <c r="D1886" s="94" t="s">
        <v>65</v>
      </c>
      <c r="E1886" s="94" t="s">
        <v>64</v>
      </c>
      <c r="F1886" s="95">
        <v>2460779561611</v>
      </c>
      <c r="G1886" s="94" t="s">
        <v>64</v>
      </c>
      <c r="H1886" s="94" t="s">
        <v>64</v>
      </c>
      <c r="I1886" s="94" t="s">
        <v>65</v>
      </c>
      <c r="J1886" s="94" t="s">
        <v>66</v>
      </c>
      <c r="K1886" s="96" t="s">
        <v>67</v>
      </c>
      <c r="L1886" s="96">
        <v>0</v>
      </c>
      <c r="M1886" s="96">
        <v>0</v>
      </c>
      <c r="N1886" s="96">
        <v>0</v>
      </c>
      <c r="O1886" s="96">
        <v>0</v>
      </c>
      <c r="P1886" s="96" t="s">
        <v>4019</v>
      </c>
      <c r="Q1886" s="96" t="s">
        <v>4020</v>
      </c>
    </row>
    <row r="1887" spans="2:17" ht="15" thickBot="1" x14ac:dyDescent="0.35">
      <c r="B1887" s="92" t="s">
        <v>522</v>
      </c>
      <c r="C1887" s="93" t="s">
        <v>4064</v>
      </c>
      <c r="D1887" s="94" t="s">
        <v>65</v>
      </c>
      <c r="E1887" s="94" t="s">
        <v>64</v>
      </c>
      <c r="F1887" s="95">
        <v>2617924231611</v>
      </c>
      <c r="G1887" s="94" t="s">
        <v>64</v>
      </c>
      <c r="H1887" s="94" t="s">
        <v>64</v>
      </c>
      <c r="I1887" s="94" t="s">
        <v>65</v>
      </c>
      <c r="J1887" s="94" t="s">
        <v>66</v>
      </c>
      <c r="K1887" s="96" t="s">
        <v>67</v>
      </c>
      <c r="L1887" s="96">
        <v>0</v>
      </c>
      <c r="M1887" s="96">
        <v>0</v>
      </c>
      <c r="N1887" s="96">
        <v>0</v>
      </c>
      <c r="O1887" s="96">
        <v>0</v>
      </c>
      <c r="P1887" s="96" t="s">
        <v>4019</v>
      </c>
      <c r="Q1887" s="96" t="s">
        <v>4020</v>
      </c>
    </row>
    <row r="1888" spans="2:17" ht="15" thickBot="1" x14ac:dyDescent="0.35">
      <c r="B1888" s="92" t="s">
        <v>1561</v>
      </c>
      <c r="C1888" s="93" t="s">
        <v>4052</v>
      </c>
      <c r="D1888" s="94" t="s">
        <v>65</v>
      </c>
      <c r="E1888" s="94" t="s">
        <v>64</v>
      </c>
      <c r="F1888" s="95">
        <v>1938543841611</v>
      </c>
      <c r="G1888" s="94" t="s">
        <v>64</v>
      </c>
      <c r="H1888" s="94" t="s">
        <v>64</v>
      </c>
      <c r="I1888" s="94" t="s">
        <v>65</v>
      </c>
      <c r="J1888" s="94" t="s">
        <v>66</v>
      </c>
      <c r="K1888" s="96" t="s">
        <v>67</v>
      </c>
      <c r="L1888" s="96">
        <v>0</v>
      </c>
      <c r="M1888" s="96">
        <v>0</v>
      </c>
      <c r="N1888" s="96">
        <v>0</v>
      </c>
      <c r="O1888" s="96">
        <v>0</v>
      </c>
      <c r="P1888" s="96" t="s">
        <v>4019</v>
      </c>
      <c r="Q1888" s="96" t="s">
        <v>4020</v>
      </c>
    </row>
    <row r="1889" spans="2:17" ht="15" thickBot="1" x14ac:dyDescent="0.35">
      <c r="B1889" s="92" t="s">
        <v>4065</v>
      </c>
      <c r="C1889" s="93" t="s">
        <v>1778</v>
      </c>
      <c r="D1889" s="94" t="s">
        <v>65</v>
      </c>
      <c r="E1889" s="94" t="s">
        <v>64</v>
      </c>
      <c r="F1889" s="95">
        <v>2140145571613</v>
      </c>
      <c r="G1889" s="94" t="s">
        <v>64</v>
      </c>
      <c r="H1889" s="94" t="s">
        <v>64</v>
      </c>
      <c r="I1889" s="94" t="s">
        <v>65</v>
      </c>
      <c r="J1889" s="94" t="s">
        <v>66</v>
      </c>
      <c r="K1889" s="96" t="s">
        <v>67</v>
      </c>
      <c r="L1889" s="96">
        <v>0</v>
      </c>
      <c r="M1889" s="96">
        <v>0</v>
      </c>
      <c r="N1889" s="96">
        <v>0</v>
      </c>
      <c r="O1889" s="96">
        <v>0</v>
      </c>
      <c r="P1889" s="96" t="s">
        <v>4019</v>
      </c>
      <c r="Q1889" s="96" t="s">
        <v>4020</v>
      </c>
    </row>
    <row r="1890" spans="2:17" ht="15" thickBot="1" x14ac:dyDescent="0.35">
      <c r="B1890" s="92" t="s">
        <v>1742</v>
      </c>
      <c r="C1890" s="93" t="s">
        <v>4066</v>
      </c>
      <c r="D1890" s="94" t="s">
        <v>65</v>
      </c>
      <c r="E1890" s="94" t="s">
        <v>64</v>
      </c>
      <c r="F1890" s="95">
        <v>2443405601613</v>
      </c>
      <c r="G1890" s="94" t="s">
        <v>64</v>
      </c>
      <c r="H1890" s="94" t="s">
        <v>64</v>
      </c>
      <c r="I1890" s="94" t="s">
        <v>65</v>
      </c>
      <c r="J1890" s="94" t="s">
        <v>66</v>
      </c>
      <c r="K1890" s="96" t="s">
        <v>67</v>
      </c>
      <c r="L1890" s="96">
        <v>0</v>
      </c>
      <c r="M1890" s="96">
        <v>0</v>
      </c>
      <c r="N1890" s="96">
        <v>0</v>
      </c>
      <c r="O1890" s="96">
        <v>0</v>
      </c>
      <c r="P1890" s="96" t="s">
        <v>4019</v>
      </c>
      <c r="Q1890" s="96" t="s">
        <v>4020</v>
      </c>
    </row>
    <row r="1891" spans="2:17" ht="15" thickBot="1" x14ac:dyDescent="0.35">
      <c r="B1891" s="92" t="s">
        <v>1619</v>
      </c>
      <c r="C1891" s="93" t="s">
        <v>307</v>
      </c>
      <c r="D1891" s="94" t="s">
        <v>65</v>
      </c>
      <c r="E1891" s="94" t="s">
        <v>64</v>
      </c>
      <c r="F1891" s="95">
        <v>2557519741601</v>
      </c>
      <c r="G1891" s="94" t="s">
        <v>64</v>
      </c>
      <c r="H1891" s="94" t="s">
        <v>64</v>
      </c>
      <c r="I1891" s="94" t="s">
        <v>65</v>
      </c>
      <c r="J1891" s="94" t="s">
        <v>66</v>
      </c>
      <c r="K1891" s="96" t="s">
        <v>67</v>
      </c>
      <c r="L1891" s="96">
        <v>0</v>
      </c>
      <c r="M1891" s="96">
        <v>0</v>
      </c>
      <c r="N1891" s="96">
        <v>0</v>
      </c>
      <c r="O1891" s="96">
        <v>0</v>
      </c>
      <c r="P1891" s="96" t="s">
        <v>4019</v>
      </c>
      <c r="Q1891" s="96" t="s">
        <v>4020</v>
      </c>
    </row>
    <row r="1892" spans="2:17" ht="15" thickBot="1" x14ac:dyDescent="0.35">
      <c r="B1892" s="92" t="s">
        <v>1766</v>
      </c>
      <c r="C1892" s="93" t="s">
        <v>1974</v>
      </c>
      <c r="D1892" s="94" t="s">
        <v>65</v>
      </c>
      <c r="E1892" s="94" t="s">
        <v>64</v>
      </c>
      <c r="F1892" s="95">
        <v>2314455792105</v>
      </c>
      <c r="G1892" s="94" t="s">
        <v>64</v>
      </c>
      <c r="H1892" s="94" t="s">
        <v>64</v>
      </c>
      <c r="I1892" s="94" t="s">
        <v>65</v>
      </c>
      <c r="J1892" s="94" t="s">
        <v>66</v>
      </c>
      <c r="K1892" s="96" t="s">
        <v>67</v>
      </c>
      <c r="L1892" s="96">
        <v>0</v>
      </c>
      <c r="M1892" s="96">
        <v>0</v>
      </c>
      <c r="N1892" s="96">
        <v>0</v>
      </c>
      <c r="O1892" s="96">
        <v>0</v>
      </c>
      <c r="P1892" s="96" t="s">
        <v>4019</v>
      </c>
      <c r="Q1892" s="96" t="s">
        <v>4020</v>
      </c>
    </row>
    <row r="1893" spans="2:17" ht="15" thickBot="1" x14ac:dyDescent="0.35">
      <c r="B1893" s="92" t="s">
        <v>2226</v>
      </c>
      <c r="C1893" s="93" t="s">
        <v>4067</v>
      </c>
      <c r="D1893" s="94" t="s">
        <v>65</v>
      </c>
      <c r="E1893" s="94" t="s">
        <v>64</v>
      </c>
      <c r="F1893" s="95">
        <v>1654843491607</v>
      </c>
      <c r="G1893" s="94" t="s">
        <v>64</v>
      </c>
      <c r="H1893" s="94" t="s">
        <v>64</v>
      </c>
      <c r="I1893" s="94" t="s">
        <v>65</v>
      </c>
      <c r="J1893" s="94" t="s">
        <v>66</v>
      </c>
      <c r="K1893" s="96" t="s">
        <v>67</v>
      </c>
      <c r="L1893" s="96">
        <v>0</v>
      </c>
      <c r="M1893" s="96">
        <v>0</v>
      </c>
      <c r="N1893" s="96">
        <v>0</v>
      </c>
      <c r="O1893" s="96">
        <v>0</v>
      </c>
      <c r="P1893" s="96" t="s">
        <v>4019</v>
      </c>
      <c r="Q1893" s="96" t="s">
        <v>4020</v>
      </c>
    </row>
    <row r="1894" spans="2:17" ht="15" thickBot="1" x14ac:dyDescent="0.35">
      <c r="B1894" s="92" t="s">
        <v>475</v>
      </c>
      <c r="C1894" s="93" t="s">
        <v>4059</v>
      </c>
      <c r="D1894" s="94" t="s">
        <v>65</v>
      </c>
      <c r="E1894" s="94" t="s">
        <v>64</v>
      </c>
      <c r="F1894" s="95">
        <v>2736924881614</v>
      </c>
      <c r="G1894" s="94" t="s">
        <v>64</v>
      </c>
      <c r="H1894" s="94" t="s">
        <v>64</v>
      </c>
      <c r="I1894" s="94" t="s">
        <v>65</v>
      </c>
      <c r="J1894" s="94" t="s">
        <v>66</v>
      </c>
      <c r="K1894" s="96" t="s">
        <v>67</v>
      </c>
      <c r="L1894" s="96">
        <v>0</v>
      </c>
      <c r="M1894" s="96">
        <v>0</v>
      </c>
      <c r="N1894" s="96">
        <v>0</v>
      </c>
      <c r="O1894" s="96">
        <v>0</v>
      </c>
      <c r="P1894" s="96" t="s">
        <v>4019</v>
      </c>
      <c r="Q1894" s="96" t="s">
        <v>4020</v>
      </c>
    </row>
    <row r="1895" spans="2:17" ht="15" thickBot="1" x14ac:dyDescent="0.35">
      <c r="B1895" s="92" t="s">
        <v>3280</v>
      </c>
      <c r="C1895" s="93" t="s">
        <v>4068</v>
      </c>
      <c r="D1895" s="94" t="s">
        <v>65</v>
      </c>
      <c r="E1895" s="94" t="s">
        <v>64</v>
      </c>
      <c r="F1895" s="95">
        <v>2530566401616</v>
      </c>
      <c r="G1895" s="94" t="s">
        <v>64</v>
      </c>
      <c r="H1895" s="94" t="s">
        <v>64</v>
      </c>
      <c r="I1895" s="94" t="s">
        <v>65</v>
      </c>
      <c r="J1895" s="94" t="s">
        <v>66</v>
      </c>
      <c r="K1895" s="96" t="s">
        <v>67</v>
      </c>
      <c r="L1895" s="96">
        <v>0</v>
      </c>
      <c r="M1895" s="96">
        <v>0</v>
      </c>
      <c r="N1895" s="96">
        <v>0</v>
      </c>
      <c r="O1895" s="96">
        <v>0</v>
      </c>
      <c r="P1895" s="96" t="s">
        <v>4019</v>
      </c>
      <c r="Q1895" s="96" t="s">
        <v>4020</v>
      </c>
    </row>
    <row r="1896" spans="2:17" ht="15" thickBot="1" x14ac:dyDescent="0.35">
      <c r="B1896" s="92" t="s">
        <v>1634</v>
      </c>
      <c r="C1896" s="93" t="s">
        <v>4069</v>
      </c>
      <c r="D1896" s="94" t="s">
        <v>65</v>
      </c>
      <c r="E1896" s="94" t="s">
        <v>64</v>
      </c>
      <c r="F1896" s="95">
        <v>2590481001601</v>
      </c>
      <c r="G1896" s="94" t="s">
        <v>64</v>
      </c>
      <c r="H1896" s="94" t="s">
        <v>64</v>
      </c>
      <c r="I1896" s="94" t="s">
        <v>65</v>
      </c>
      <c r="J1896" s="94" t="s">
        <v>66</v>
      </c>
      <c r="K1896" s="96" t="s">
        <v>67</v>
      </c>
      <c r="L1896" s="96">
        <v>0</v>
      </c>
      <c r="M1896" s="96">
        <v>0</v>
      </c>
      <c r="N1896" s="96">
        <v>0</v>
      </c>
      <c r="O1896" s="96">
        <v>0</v>
      </c>
      <c r="P1896" s="96" t="s">
        <v>4019</v>
      </c>
      <c r="Q1896" s="96" t="s">
        <v>4020</v>
      </c>
    </row>
    <row r="1897" spans="2:17" ht="15" thickBot="1" x14ac:dyDescent="0.35">
      <c r="B1897" s="92" t="s">
        <v>3671</v>
      </c>
      <c r="C1897" s="93" t="s">
        <v>3999</v>
      </c>
      <c r="D1897" s="94" t="s">
        <v>65</v>
      </c>
      <c r="E1897" s="94" t="s">
        <v>64</v>
      </c>
      <c r="F1897" s="95">
        <v>1755772501607</v>
      </c>
      <c r="G1897" s="94" t="s">
        <v>64</v>
      </c>
      <c r="H1897" s="94" t="s">
        <v>64</v>
      </c>
      <c r="I1897" s="94" t="s">
        <v>65</v>
      </c>
      <c r="J1897" s="94" t="s">
        <v>66</v>
      </c>
      <c r="K1897" s="96" t="s">
        <v>67</v>
      </c>
      <c r="L1897" s="96">
        <v>0</v>
      </c>
      <c r="M1897" s="96">
        <v>0</v>
      </c>
      <c r="N1897" s="96">
        <v>0</v>
      </c>
      <c r="O1897" s="96">
        <v>0</v>
      </c>
      <c r="P1897" s="96" t="s">
        <v>4019</v>
      </c>
      <c r="Q1897" s="96" t="s">
        <v>4020</v>
      </c>
    </row>
    <row r="1898" spans="2:17" ht="15" thickBot="1" x14ac:dyDescent="0.35">
      <c r="B1898" s="92" t="s">
        <v>4070</v>
      </c>
      <c r="C1898" s="93" t="s">
        <v>2929</v>
      </c>
      <c r="D1898" s="94" t="s">
        <v>65</v>
      </c>
      <c r="E1898" s="94" t="s">
        <v>64</v>
      </c>
      <c r="F1898" s="95">
        <v>2662391101607</v>
      </c>
      <c r="G1898" s="94" t="s">
        <v>64</v>
      </c>
      <c r="H1898" s="94" t="s">
        <v>64</v>
      </c>
      <c r="I1898" s="94" t="s">
        <v>65</v>
      </c>
      <c r="J1898" s="94" t="s">
        <v>66</v>
      </c>
      <c r="K1898" s="96" t="s">
        <v>67</v>
      </c>
      <c r="L1898" s="96">
        <v>0</v>
      </c>
      <c r="M1898" s="96">
        <v>0</v>
      </c>
      <c r="N1898" s="96">
        <v>0</v>
      </c>
      <c r="O1898" s="96">
        <v>0</v>
      </c>
      <c r="P1898" s="96" t="s">
        <v>4019</v>
      </c>
      <c r="Q1898" s="96" t="s">
        <v>4020</v>
      </c>
    </row>
    <row r="1899" spans="2:17" ht="15" thickBot="1" x14ac:dyDescent="0.35">
      <c r="B1899" s="92" t="s">
        <v>566</v>
      </c>
      <c r="C1899" s="93" t="s">
        <v>4048</v>
      </c>
      <c r="D1899" s="94" t="s">
        <v>65</v>
      </c>
      <c r="E1899" s="94" t="s">
        <v>64</v>
      </c>
      <c r="F1899" s="95">
        <v>1655356691607</v>
      </c>
      <c r="G1899" s="94" t="s">
        <v>64</v>
      </c>
      <c r="H1899" s="94" t="s">
        <v>64</v>
      </c>
      <c r="I1899" s="94" t="s">
        <v>65</v>
      </c>
      <c r="J1899" s="94" t="s">
        <v>66</v>
      </c>
      <c r="K1899" s="96" t="s">
        <v>67</v>
      </c>
      <c r="L1899" s="96">
        <v>0</v>
      </c>
      <c r="M1899" s="96">
        <v>0</v>
      </c>
      <c r="N1899" s="96">
        <v>0</v>
      </c>
      <c r="O1899" s="96">
        <v>0</v>
      </c>
      <c r="P1899" s="96" t="s">
        <v>4019</v>
      </c>
      <c r="Q1899" s="96" t="s">
        <v>4020</v>
      </c>
    </row>
    <row r="1900" spans="2:17" ht="15" thickBot="1" x14ac:dyDescent="0.35">
      <c r="B1900" s="92" t="s">
        <v>3697</v>
      </c>
      <c r="C1900" s="93" t="s">
        <v>4022</v>
      </c>
      <c r="D1900" s="94" t="s">
        <v>65</v>
      </c>
      <c r="E1900" s="94" t="s">
        <v>64</v>
      </c>
      <c r="F1900" s="95">
        <v>1849376121607</v>
      </c>
      <c r="G1900" s="94" t="s">
        <v>64</v>
      </c>
      <c r="H1900" s="94" t="s">
        <v>64</v>
      </c>
      <c r="I1900" s="94" t="s">
        <v>65</v>
      </c>
      <c r="J1900" s="94" t="s">
        <v>66</v>
      </c>
      <c r="K1900" s="96" t="s">
        <v>67</v>
      </c>
      <c r="L1900" s="96">
        <v>0</v>
      </c>
      <c r="M1900" s="96">
        <v>0</v>
      </c>
      <c r="N1900" s="96">
        <v>0</v>
      </c>
      <c r="O1900" s="96">
        <v>0</v>
      </c>
      <c r="P1900" s="96" t="s">
        <v>4019</v>
      </c>
      <c r="Q1900" s="96" t="s">
        <v>4020</v>
      </c>
    </row>
    <row r="1901" spans="2:17" ht="15" thickBot="1" x14ac:dyDescent="0.35">
      <c r="B1901" s="92" t="s">
        <v>3437</v>
      </c>
      <c r="C1901" s="93" t="s">
        <v>4038</v>
      </c>
      <c r="D1901" s="94" t="s">
        <v>65</v>
      </c>
      <c r="E1901" s="94" t="s">
        <v>64</v>
      </c>
      <c r="F1901" s="95">
        <v>1833009911607</v>
      </c>
      <c r="G1901" s="94" t="s">
        <v>64</v>
      </c>
      <c r="H1901" s="94" t="s">
        <v>64</v>
      </c>
      <c r="I1901" s="94" t="s">
        <v>65</v>
      </c>
      <c r="J1901" s="94" t="s">
        <v>66</v>
      </c>
      <c r="K1901" s="96" t="s">
        <v>67</v>
      </c>
      <c r="L1901" s="96">
        <v>0</v>
      </c>
      <c r="M1901" s="96">
        <v>0</v>
      </c>
      <c r="N1901" s="96">
        <v>0</v>
      </c>
      <c r="O1901" s="96">
        <v>0</v>
      </c>
      <c r="P1901" s="96" t="s">
        <v>4019</v>
      </c>
      <c r="Q1901" s="96" t="s">
        <v>4020</v>
      </c>
    </row>
    <row r="1902" spans="2:17" ht="15" thickBot="1" x14ac:dyDescent="0.35">
      <c r="B1902" s="92" t="s">
        <v>522</v>
      </c>
      <c r="C1902" s="93" t="s">
        <v>4039</v>
      </c>
      <c r="D1902" s="94" t="s">
        <v>65</v>
      </c>
      <c r="E1902" s="94" t="s">
        <v>64</v>
      </c>
      <c r="F1902" s="95">
        <v>1835166561607</v>
      </c>
      <c r="G1902" s="94" t="s">
        <v>64</v>
      </c>
      <c r="H1902" s="94" t="s">
        <v>64</v>
      </c>
      <c r="I1902" s="94" t="s">
        <v>65</v>
      </c>
      <c r="J1902" s="94" t="s">
        <v>66</v>
      </c>
      <c r="K1902" s="96" t="s">
        <v>67</v>
      </c>
      <c r="L1902" s="96">
        <v>0</v>
      </c>
      <c r="M1902" s="96">
        <v>0</v>
      </c>
      <c r="N1902" s="96">
        <v>0</v>
      </c>
      <c r="O1902" s="96">
        <v>0</v>
      </c>
      <c r="P1902" s="96" t="s">
        <v>4019</v>
      </c>
      <c r="Q1902" s="96" t="s">
        <v>4020</v>
      </c>
    </row>
    <row r="1903" spans="2:17" ht="15" thickBot="1" x14ac:dyDescent="0.35">
      <c r="B1903" s="92" t="s">
        <v>449</v>
      </c>
      <c r="C1903" s="93" t="s">
        <v>307</v>
      </c>
      <c r="D1903" s="94" t="s">
        <v>65</v>
      </c>
      <c r="E1903" s="94" t="s">
        <v>64</v>
      </c>
      <c r="F1903" s="95">
        <v>2602022821607</v>
      </c>
      <c r="G1903" s="94" t="s">
        <v>64</v>
      </c>
      <c r="H1903" s="94" t="s">
        <v>64</v>
      </c>
      <c r="I1903" s="94" t="s">
        <v>65</v>
      </c>
      <c r="J1903" s="94" t="s">
        <v>66</v>
      </c>
      <c r="K1903" s="96" t="s">
        <v>67</v>
      </c>
      <c r="L1903" s="96">
        <v>0</v>
      </c>
      <c r="M1903" s="96">
        <v>0</v>
      </c>
      <c r="N1903" s="96">
        <v>0</v>
      </c>
      <c r="O1903" s="96">
        <v>0</v>
      </c>
      <c r="P1903" s="96" t="s">
        <v>4019</v>
      </c>
      <c r="Q1903" s="96" t="s">
        <v>4020</v>
      </c>
    </row>
    <row r="1904" spans="2:17" ht="15" thickBot="1" x14ac:dyDescent="0.35">
      <c r="B1904" s="92" t="s">
        <v>1389</v>
      </c>
      <c r="C1904" s="93" t="s">
        <v>4036</v>
      </c>
      <c r="D1904" s="94" t="s">
        <v>65</v>
      </c>
      <c r="E1904" s="94" t="s">
        <v>64</v>
      </c>
      <c r="F1904" s="95">
        <v>2230100301607</v>
      </c>
      <c r="G1904" s="94" t="s">
        <v>64</v>
      </c>
      <c r="H1904" s="94" t="s">
        <v>65</v>
      </c>
      <c r="I1904" s="94" t="s">
        <v>66</v>
      </c>
      <c r="J1904" s="94" t="s">
        <v>66</v>
      </c>
      <c r="K1904" s="96" t="s">
        <v>67</v>
      </c>
      <c r="L1904" s="96">
        <v>0</v>
      </c>
      <c r="M1904" s="96">
        <v>0</v>
      </c>
      <c r="N1904" s="96">
        <v>0</v>
      </c>
      <c r="O1904" s="96">
        <v>0</v>
      </c>
      <c r="P1904" s="96" t="s">
        <v>4019</v>
      </c>
      <c r="Q1904" s="96" t="s">
        <v>4020</v>
      </c>
    </row>
    <row r="1905" spans="2:17" ht="15" thickBot="1" x14ac:dyDescent="0.35">
      <c r="B1905" s="92" t="s">
        <v>458</v>
      </c>
      <c r="C1905" s="93" t="s">
        <v>184</v>
      </c>
      <c r="D1905" s="94" t="s">
        <v>65</v>
      </c>
      <c r="E1905" s="94" t="s">
        <v>64</v>
      </c>
      <c r="F1905" s="95">
        <v>1982457931607</v>
      </c>
      <c r="G1905" s="94" t="s">
        <v>64</v>
      </c>
      <c r="H1905" s="94" t="s">
        <v>64</v>
      </c>
      <c r="I1905" s="94" t="s">
        <v>65</v>
      </c>
      <c r="J1905" s="94" t="s">
        <v>66</v>
      </c>
      <c r="K1905" s="96" t="s">
        <v>67</v>
      </c>
      <c r="L1905" s="96">
        <v>0</v>
      </c>
      <c r="M1905" s="96">
        <v>0</v>
      </c>
      <c r="N1905" s="96">
        <v>0</v>
      </c>
      <c r="O1905" s="96">
        <v>0</v>
      </c>
      <c r="P1905" s="96" t="s">
        <v>4019</v>
      </c>
      <c r="Q1905" s="96" t="s">
        <v>4020</v>
      </c>
    </row>
    <row r="1906" spans="2:17" ht="15" thickBot="1" x14ac:dyDescent="0.35">
      <c r="B1906" s="92" t="s">
        <v>566</v>
      </c>
      <c r="C1906" s="93" t="s">
        <v>4051</v>
      </c>
      <c r="D1906" s="94" t="s">
        <v>65</v>
      </c>
      <c r="E1906" s="94" t="s">
        <v>64</v>
      </c>
      <c r="F1906" s="95">
        <v>2592909551608</v>
      </c>
      <c r="G1906" s="94" t="s">
        <v>64</v>
      </c>
      <c r="H1906" s="94" t="s">
        <v>65</v>
      </c>
      <c r="I1906" s="94" t="s">
        <v>66</v>
      </c>
      <c r="J1906" s="94" t="s">
        <v>66</v>
      </c>
      <c r="K1906" s="96" t="s">
        <v>67</v>
      </c>
      <c r="L1906" s="96">
        <v>0</v>
      </c>
      <c r="M1906" s="96">
        <v>0</v>
      </c>
      <c r="N1906" s="96">
        <v>0</v>
      </c>
      <c r="O1906" s="96">
        <v>0</v>
      </c>
      <c r="P1906" s="96" t="s">
        <v>4019</v>
      </c>
      <c r="Q1906" s="96" t="s">
        <v>4020</v>
      </c>
    </row>
    <row r="1907" spans="2:17" ht="15" thickBot="1" x14ac:dyDescent="0.35">
      <c r="B1907" s="92" t="s">
        <v>1368</v>
      </c>
      <c r="C1907" s="93" t="s">
        <v>4071</v>
      </c>
      <c r="D1907" s="94" t="s">
        <v>65</v>
      </c>
      <c r="E1907" s="94" t="s">
        <v>64</v>
      </c>
      <c r="F1907" s="95">
        <v>1990974611608</v>
      </c>
      <c r="G1907" s="94" t="s">
        <v>64</v>
      </c>
      <c r="H1907" s="94" t="s">
        <v>65</v>
      </c>
      <c r="I1907" s="94" t="s">
        <v>66</v>
      </c>
      <c r="J1907" s="94" t="s">
        <v>66</v>
      </c>
      <c r="K1907" s="96" t="s">
        <v>67</v>
      </c>
      <c r="L1907" s="96">
        <v>0</v>
      </c>
      <c r="M1907" s="96">
        <v>0</v>
      </c>
      <c r="N1907" s="96">
        <v>0</v>
      </c>
      <c r="O1907" s="96">
        <v>0</v>
      </c>
      <c r="P1907" s="96" t="s">
        <v>4019</v>
      </c>
      <c r="Q1907" s="96" t="s">
        <v>4020</v>
      </c>
    </row>
    <row r="1908" spans="2:17" ht="15" thickBot="1" x14ac:dyDescent="0.35">
      <c r="B1908" s="92" t="s">
        <v>1381</v>
      </c>
      <c r="C1908" s="93" t="s">
        <v>4043</v>
      </c>
      <c r="D1908" s="94" t="s">
        <v>65</v>
      </c>
      <c r="E1908" s="94" t="s">
        <v>64</v>
      </c>
      <c r="F1908" s="95">
        <v>1838781081608</v>
      </c>
      <c r="G1908" s="94" t="s">
        <v>64</v>
      </c>
      <c r="H1908" s="94" t="s">
        <v>64</v>
      </c>
      <c r="I1908" s="94" t="s">
        <v>65</v>
      </c>
      <c r="J1908" s="94" t="s">
        <v>66</v>
      </c>
      <c r="K1908" s="96" t="s">
        <v>67</v>
      </c>
      <c r="L1908" s="96">
        <v>0</v>
      </c>
      <c r="M1908" s="96">
        <v>0</v>
      </c>
      <c r="N1908" s="96">
        <v>0</v>
      </c>
      <c r="O1908" s="96">
        <v>0</v>
      </c>
      <c r="P1908" s="96" t="s">
        <v>4019</v>
      </c>
      <c r="Q1908" s="96" t="s">
        <v>4020</v>
      </c>
    </row>
    <row r="1909" spans="2:17" ht="15" thickBot="1" x14ac:dyDescent="0.35">
      <c r="B1909" s="92" t="s">
        <v>4029</v>
      </c>
      <c r="C1909" s="93" t="s">
        <v>295</v>
      </c>
      <c r="D1909" s="94" t="s">
        <v>65</v>
      </c>
      <c r="E1909" s="94" t="s">
        <v>64</v>
      </c>
      <c r="F1909" s="95">
        <v>1835167371608</v>
      </c>
      <c r="G1909" s="94" t="s">
        <v>64</v>
      </c>
      <c r="H1909" s="94" t="s">
        <v>64</v>
      </c>
      <c r="I1909" s="94" t="s">
        <v>65</v>
      </c>
      <c r="J1909" s="94" t="s">
        <v>66</v>
      </c>
      <c r="K1909" s="96" t="s">
        <v>67</v>
      </c>
      <c r="L1909" s="96">
        <v>0</v>
      </c>
      <c r="M1909" s="96">
        <v>0</v>
      </c>
      <c r="N1909" s="96">
        <v>0</v>
      </c>
      <c r="O1909" s="96">
        <v>0</v>
      </c>
      <c r="P1909" s="96" t="s">
        <v>4019</v>
      </c>
      <c r="Q1909" s="96" t="s">
        <v>4020</v>
      </c>
    </row>
    <row r="1910" spans="2:17" ht="15" thickBot="1" x14ac:dyDescent="0.35">
      <c r="B1910" s="92" t="s">
        <v>413</v>
      </c>
      <c r="C1910" s="93" t="s">
        <v>4050</v>
      </c>
      <c r="D1910" s="94" t="s">
        <v>65</v>
      </c>
      <c r="E1910" s="94" t="s">
        <v>64</v>
      </c>
      <c r="F1910" s="95">
        <v>2228088701605</v>
      </c>
      <c r="G1910" s="94" t="s">
        <v>64</v>
      </c>
      <c r="H1910" s="94" t="s">
        <v>64</v>
      </c>
      <c r="I1910" s="94" t="s">
        <v>65</v>
      </c>
      <c r="J1910" s="94" t="s">
        <v>66</v>
      </c>
      <c r="K1910" s="96" t="s">
        <v>67</v>
      </c>
      <c r="L1910" s="96">
        <v>0</v>
      </c>
      <c r="M1910" s="96">
        <v>0</v>
      </c>
      <c r="N1910" s="96">
        <v>0</v>
      </c>
      <c r="O1910" s="96">
        <v>0</v>
      </c>
      <c r="P1910" s="96" t="s">
        <v>4019</v>
      </c>
      <c r="Q1910" s="96" t="s">
        <v>4020</v>
      </c>
    </row>
    <row r="1911" spans="2:17" ht="15" thickBot="1" x14ac:dyDescent="0.35">
      <c r="B1911" s="92" t="s">
        <v>1368</v>
      </c>
      <c r="C1911" s="93" t="s">
        <v>4071</v>
      </c>
      <c r="D1911" s="94" t="s">
        <v>65</v>
      </c>
      <c r="E1911" s="94" t="s">
        <v>64</v>
      </c>
      <c r="F1911" s="95">
        <v>1835166211603</v>
      </c>
      <c r="G1911" s="94" t="s">
        <v>64</v>
      </c>
      <c r="H1911" s="94" t="s">
        <v>64</v>
      </c>
      <c r="I1911" s="94" t="s">
        <v>65</v>
      </c>
      <c r="J1911" s="94" t="s">
        <v>66</v>
      </c>
      <c r="K1911" s="96" t="s">
        <v>67</v>
      </c>
      <c r="L1911" s="96">
        <v>0</v>
      </c>
      <c r="M1911" s="96">
        <v>0</v>
      </c>
      <c r="N1911" s="96">
        <v>0</v>
      </c>
      <c r="O1911" s="96">
        <v>0</v>
      </c>
      <c r="P1911" s="96" t="s">
        <v>4019</v>
      </c>
      <c r="Q1911" s="96" t="s">
        <v>4020</v>
      </c>
    </row>
    <row r="1912" spans="2:17" ht="15" thickBot="1" x14ac:dyDescent="0.35">
      <c r="B1912" s="92" t="s">
        <v>4072</v>
      </c>
      <c r="C1912" s="93" t="s">
        <v>4050</v>
      </c>
      <c r="D1912" s="94" t="s">
        <v>65</v>
      </c>
      <c r="E1912" s="94" t="s">
        <v>64</v>
      </c>
      <c r="F1912" s="95">
        <v>2591704291605</v>
      </c>
      <c r="G1912" s="94" t="s">
        <v>64</v>
      </c>
      <c r="H1912" s="94" t="s">
        <v>64</v>
      </c>
      <c r="I1912" s="94" t="s">
        <v>65</v>
      </c>
      <c r="J1912" s="94" t="s">
        <v>66</v>
      </c>
      <c r="K1912" s="96" t="s">
        <v>67</v>
      </c>
      <c r="L1912" s="96">
        <v>0</v>
      </c>
      <c r="M1912" s="96">
        <v>0</v>
      </c>
      <c r="N1912" s="96">
        <v>0</v>
      </c>
      <c r="O1912" s="96">
        <v>0</v>
      </c>
      <c r="P1912" s="96" t="s">
        <v>4019</v>
      </c>
      <c r="Q1912" s="96" t="s">
        <v>4020</v>
      </c>
    </row>
    <row r="1913" spans="2:17" ht="15" thickBot="1" x14ac:dyDescent="0.35">
      <c r="B1913" s="92" t="s">
        <v>413</v>
      </c>
      <c r="C1913" s="93" t="s">
        <v>4071</v>
      </c>
      <c r="D1913" s="94" t="s">
        <v>65</v>
      </c>
      <c r="E1913" s="94" t="s">
        <v>64</v>
      </c>
      <c r="F1913" s="95">
        <v>1830927581605</v>
      </c>
      <c r="G1913" s="94" t="s">
        <v>64</v>
      </c>
      <c r="H1913" s="94" t="s">
        <v>64</v>
      </c>
      <c r="I1913" s="94" t="s">
        <v>65</v>
      </c>
      <c r="J1913" s="94" t="s">
        <v>66</v>
      </c>
      <c r="K1913" s="96" t="s">
        <v>67</v>
      </c>
      <c r="L1913" s="96">
        <v>0</v>
      </c>
      <c r="M1913" s="96">
        <v>0</v>
      </c>
      <c r="N1913" s="96">
        <v>0</v>
      </c>
      <c r="O1913" s="96">
        <v>0</v>
      </c>
      <c r="P1913" s="96" t="s">
        <v>4019</v>
      </c>
      <c r="Q1913" s="96" t="s">
        <v>4020</v>
      </c>
    </row>
    <row r="1914" spans="2:17" ht="15" thickBot="1" x14ac:dyDescent="0.35">
      <c r="B1914" s="92" t="s">
        <v>2993</v>
      </c>
      <c r="C1914" s="93" t="s">
        <v>295</v>
      </c>
      <c r="D1914" s="94" t="s">
        <v>65</v>
      </c>
      <c r="E1914" s="94" t="s">
        <v>64</v>
      </c>
      <c r="F1914" s="95">
        <v>2582421171603</v>
      </c>
      <c r="G1914" s="94" t="s">
        <v>64</v>
      </c>
      <c r="H1914" s="94" t="s">
        <v>64</v>
      </c>
      <c r="I1914" s="94" t="s">
        <v>65</v>
      </c>
      <c r="J1914" s="94" t="s">
        <v>66</v>
      </c>
      <c r="K1914" s="96" t="s">
        <v>67</v>
      </c>
      <c r="L1914" s="96">
        <v>0</v>
      </c>
      <c r="M1914" s="96">
        <v>0</v>
      </c>
      <c r="N1914" s="96">
        <v>0</v>
      </c>
      <c r="O1914" s="96">
        <v>0</v>
      </c>
      <c r="P1914" s="96" t="s">
        <v>4019</v>
      </c>
      <c r="Q1914" s="96" t="s">
        <v>4020</v>
      </c>
    </row>
    <row r="1915" spans="2:17" ht="15" thickBot="1" x14ac:dyDescent="0.35">
      <c r="B1915" s="92" t="s">
        <v>1478</v>
      </c>
      <c r="C1915" s="93" t="s">
        <v>4038</v>
      </c>
      <c r="D1915" s="94" t="s">
        <v>65</v>
      </c>
      <c r="E1915" s="94" t="s">
        <v>64</v>
      </c>
      <c r="F1915" s="95">
        <v>2402086331607</v>
      </c>
      <c r="G1915" s="94" t="s">
        <v>64</v>
      </c>
      <c r="H1915" s="94" t="s">
        <v>65</v>
      </c>
      <c r="I1915" s="94" t="s">
        <v>66</v>
      </c>
      <c r="J1915" s="94" t="s">
        <v>66</v>
      </c>
      <c r="K1915" s="96" t="s">
        <v>67</v>
      </c>
      <c r="L1915" s="96">
        <v>0</v>
      </c>
      <c r="M1915" s="96">
        <v>0</v>
      </c>
      <c r="N1915" s="96">
        <v>0</v>
      </c>
      <c r="O1915" s="96">
        <v>0</v>
      </c>
      <c r="P1915" s="96" t="s">
        <v>4019</v>
      </c>
      <c r="Q1915" s="96" t="s">
        <v>4020</v>
      </c>
    </row>
    <row r="1916" spans="2:17" ht="15" thickBot="1" x14ac:dyDescent="0.35">
      <c r="B1916" s="92" t="s">
        <v>413</v>
      </c>
      <c r="C1916" s="93" t="s">
        <v>1974</v>
      </c>
      <c r="D1916" s="94" t="s">
        <v>65</v>
      </c>
      <c r="E1916" s="94" t="s">
        <v>64</v>
      </c>
      <c r="F1916" s="95">
        <v>2288555941607</v>
      </c>
      <c r="G1916" s="94" t="s">
        <v>64</v>
      </c>
      <c r="H1916" s="94" t="s">
        <v>64</v>
      </c>
      <c r="I1916" s="94" t="s">
        <v>65</v>
      </c>
      <c r="J1916" s="94" t="s">
        <v>66</v>
      </c>
      <c r="K1916" s="96" t="s">
        <v>67</v>
      </c>
      <c r="L1916" s="96">
        <v>0</v>
      </c>
      <c r="M1916" s="96">
        <v>0</v>
      </c>
      <c r="N1916" s="96">
        <v>0</v>
      </c>
      <c r="O1916" s="96">
        <v>0</v>
      </c>
      <c r="P1916" s="96" t="s">
        <v>4019</v>
      </c>
      <c r="Q1916" s="96" t="s">
        <v>4020</v>
      </c>
    </row>
    <row r="1917" spans="2:17" ht="15" thickBot="1" x14ac:dyDescent="0.35">
      <c r="B1917" s="92" t="s">
        <v>413</v>
      </c>
      <c r="C1917" s="93" t="s">
        <v>4073</v>
      </c>
      <c r="D1917" s="94" t="s">
        <v>65</v>
      </c>
      <c r="E1917" s="94" t="s">
        <v>64</v>
      </c>
      <c r="F1917" s="95">
        <v>1669653751607</v>
      </c>
      <c r="G1917" s="94" t="s">
        <v>64</v>
      </c>
      <c r="H1917" s="94" t="s">
        <v>64</v>
      </c>
      <c r="I1917" s="94" t="s">
        <v>65</v>
      </c>
      <c r="J1917" s="94" t="s">
        <v>66</v>
      </c>
      <c r="K1917" s="96" t="s">
        <v>67</v>
      </c>
      <c r="L1917" s="96">
        <v>0</v>
      </c>
      <c r="M1917" s="96">
        <v>0</v>
      </c>
      <c r="N1917" s="96">
        <v>0</v>
      </c>
      <c r="O1917" s="96">
        <v>0</v>
      </c>
      <c r="P1917" s="96" t="s">
        <v>4019</v>
      </c>
      <c r="Q1917" s="96" t="s">
        <v>4020</v>
      </c>
    </row>
    <row r="1918" spans="2:17" ht="15" thickBot="1" x14ac:dyDescent="0.35">
      <c r="B1918" s="92" t="s">
        <v>4029</v>
      </c>
      <c r="C1918" s="93" t="s">
        <v>4074</v>
      </c>
      <c r="D1918" s="94" t="s">
        <v>65</v>
      </c>
      <c r="E1918" s="94" t="s">
        <v>64</v>
      </c>
      <c r="F1918" s="95">
        <v>2433687041607</v>
      </c>
      <c r="G1918" s="94" t="s">
        <v>64</v>
      </c>
      <c r="H1918" s="94" t="s">
        <v>64</v>
      </c>
      <c r="I1918" s="94" t="s">
        <v>65</v>
      </c>
      <c r="J1918" s="94" t="s">
        <v>66</v>
      </c>
      <c r="K1918" s="96" t="s">
        <v>67</v>
      </c>
      <c r="L1918" s="96">
        <v>0</v>
      </c>
      <c r="M1918" s="96">
        <v>0</v>
      </c>
      <c r="N1918" s="96">
        <v>0</v>
      </c>
      <c r="O1918" s="96">
        <v>0</v>
      </c>
      <c r="P1918" s="96" t="s">
        <v>4019</v>
      </c>
      <c r="Q1918" s="96" t="s">
        <v>4020</v>
      </c>
    </row>
    <row r="1919" spans="2:17" ht="15" thickBot="1" x14ac:dyDescent="0.35">
      <c r="B1919" s="92" t="s">
        <v>2521</v>
      </c>
      <c r="C1919" s="93" t="s">
        <v>4075</v>
      </c>
      <c r="D1919" s="94" t="s">
        <v>65</v>
      </c>
      <c r="E1919" s="94" t="s">
        <v>64</v>
      </c>
      <c r="F1919" s="95">
        <v>2327670921607</v>
      </c>
      <c r="G1919" s="94" t="s">
        <v>64</v>
      </c>
      <c r="H1919" s="94" t="s">
        <v>64</v>
      </c>
      <c r="I1919" s="94" t="s">
        <v>65</v>
      </c>
      <c r="J1919" s="94" t="s">
        <v>66</v>
      </c>
      <c r="K1919" s="96" t="s">
        <v>67</v>
      </c>
      <c r="L1919" s="96">
        <v>0</v>
      </c>
      <c r="M1919" s="96">
        <v>0</v>
      </c>
      <c r="N1919" s="96">
        <v>0</v>
      </c>
      <c r="O1919" s="96">
        <v>0</v>
      </c>
      <c r="P1919" s="96" t="s">
        <v>4019</v>
      </c>
      <c r="Q1919" s="96" t="s">
        <v>4020</v>
      </c>
    </row>
    <row r="1920" spans="2:17" ht="15" thickBot="1" x14ac:dyDescent="0.35">
      <c r="B1920" s="92" t="s">
        <v>4076</v>
      </c>
      <c r="C1920" s="93" t="s">
        <v>4075</v>
      </c>
      <c r="D1920" s="94" t="s">
        <v>65</v>
      </c>
      <c r="E1920" s="94" t="s">
        <v>64</v>
      </c>
      <c r="F1920" s="95">
        <v>3280258011607</v>
      </c>
      <c r="G1920" s="94" t="s">
        <v>64</v>
      </c>
      <c r="H1920" s="94" t="s">
        <v>65</v>
      </c>
      <c r="I1920" s="94" t="s">
        <v>66</v>
      </c>
      <c r="J1920" s="94" t="s">
        <v>66</v>
      </c>
      <c r="K1920" s="96" t="s">
        <v>67</v>
      </c>
      <c r="L1920" s="96">
        <v>0</v>
      </c>
      <c r="M1920" s="96">
        <v>0</v>
      </c>
      <c r="N1920" s="96">
        <v>0</v>
      </c>
      <c r="O1920" s="96">
        <v>0</v>
      </c>
      <c r="P1920" s="96" t="s">
        <v>4019</v>
      </c>
      <c r="Q1920" s="96" t="s">
        <v>4020</v>
      </c>
    </row>
    <row r="1921" spans="2:17" ht="15" thickBot="1" x14ac:dyDescent="0.35">
      <c r="B1921" s="92" t="s">
        <v>1813</v>
      </c>
      <c r="C1921" s="93" t="s">
        <v>4038</v>
      </c>
      <c r="D1921" s="94" t="s">
        <v>65</v>
      </c>
      <c r="E1921" s="94" t="s">
        <v>64</v>
      </c>
      <c r="F1921" s="95">
        <v>3324785481803</v>
      </c>
      <c r="G1921" s="94" t="s">
        <v>64</v>
      </c>
      <c r="H1921" s="94" t="s">
        <v>65</v>
      </c>
      <c r="I1921" s="94" t="s">
        <v>66</v>
      </c>
      <c r="J1921" s="94" t="s">
        <v>66</v>
      </c>
      <c r="K1921" s="96" t="s">
        <v>67</v>
      </c>
      <c r="L1921" s="96">
        <v>0</v>
      </c>
      <c r="M1921" s="96">
        <v>0</v>
      </c>
      <c r="N1921" s="96">
        <v>0</v>
      </c>
      <c r="O1921" s="96">
        <v>0</v>
      </c>
      <c r="P1921" s="96" t="s">
        <v>4019</v>
      </c>
      <c r="Q1921" s="96" t="s">
        <v>4020</v>
      </c>
    </row>
    <row r="1922" spans="2:17" ht="15" thickBot="1" x14ac:dyDescent="0.35">
      <c r="B1922" s="92" t="s">
        <v>1973</v>
      </c>
      <c r="C1922" s="93" t="s">
        <v>4077</v>
      </c>
      <c r="D1922" s="94" t="s">
        <v>65</v>
      </c>
      <c r="E1922" s="94" t="s">
        <v>64</v>
      </c>
      <c r="F1922" s="95">
        <v>2555928921607</v>
      </c>
      <c r="G1922" s="94" t="s">
        <v>64</v>
      </c>
      <c r="H1922" s="94" t="s">
        <v>65</v>
      </c>
      <c r="I1922" s="94" t="s">
        <v>66</v>
      </c>
      <c r="J1922" s="94" t="s">
        <v>66</v>
      </c>
      <c r="K1922" s="96" t="s">
        <v>67</v>
      </c>
      <c r="L1922" s="96">
        <v>0</v>
      </c>
      <c r="M1922" s="96">
        <v>0</v>
      </c>
      <c r="N1922" s="96">
        <v>0</v>
      </c>
      <c r="O1922" s="96">
        <v>0</v>
      </c>
      <c r="P1922" s="96" t="s">
        <v>4019</v>
      </c>
      <c r="Q1922" s="96" t="s">
        <v>4020</v>
      </c>
    </row>
    <row r="1923" spans="2:17" ht="15" thickBot="1" x14ac:dyDescent="0.35">
      <c r="B1923" s="92" t="s">
        <v>4018</v>
      </c>
      <c r="C1923" s="93" t="s">
        <v>4078</v>
      </c>
      <c r="D1923" s="94" t="s">
        <v>65</v>
      </c>
      <c r="E1923" s="94" t="s">
        <v>64</v>
      </c>
      <c r="F1923" s="95">
        <v>2549635011608</v>
      </c>
      <c r="G1923" s="94" t="s">
        <v>64</v>
      </c>
      <c r="H1923" s="94" t="s">
        <v>64</v>
      </c>
      <c r="I1923" s="94" t="s">
        <v>65</v>
      </c>
      <c r="J1923" s="94" t="s">
        <v>66</v>
      </c>
      <c r="K1923" s="96" t="s">
        <v>67</v>
      </c>
      <c r="L1923" s="96">
        <v>0</v>
      </c>
      <c r="M1923" s="96">
        <v>0</v>
      </c>
      <c r="N1923" s="96">
        <v>0</v>
      </c>
      <c r="O1923" s="96">
        <v>0</v>
      </c>
      <c r="P1923" s="96" t="s">
        <v>4019</v>
      </c>
      <c r="Q1923" s="96" t="s">
        <v>4020</v>
      </c>
    </row>
    <row r="1924" spans="2:17" ht="15" thickBot="1" x14ac:dyDescent="0.35">
      <c r="B1924" s="92" t="s">
        <v>458</v>
      </c>
      <c r="C1924" s="93" t="s">
        <v>4052</v>
      </c>
      <c r="D1924" s="94" t="s">
        <v>65</v>
      </c>
      <c r="E1924" s="94" t="s">
        <v>64</v>
      </c>
      <c r="F1924" s="95">
        <v>2128192321607</v>
      </c>
      <c r="G1924" s="94" t="s">
        <v>64</v>
      </c>
      <c r="H1924" s="94" t="s">
        <v>65</v>
      </c>
      <c r="I1924" s="94" t="s">
        <v>66</v>
      </c>
      <c r="J1924" s="94" t="s">
        <v>66</v>
      </c>
      <c r="K1924" s="96" t="s">
        <v>67</v>
      </c>
      <c r="L1924" s="96">
        <v>0</v>
      </c>
      <c r="M1924" s="96">
        <v>0</v>
      </c>
      <c r="N1924" s="96">
        <v>0</v>
      </c>
      <c r="O1924" s="96">
        <v>0</v>
      </c>
      <c r="P1924" s="96" t="s">
        <v>4019</v>
      </c>
      <c r="Q1924" s="96" t="s">
        <v>4020</v>
      </c>
    </row>
    <row r="1925" spans="2:17" ht="15" thickBot="1" x14ac:dyDescent="0.35">
      <c r="B1925" s="92" t="s">
        <v>4079</v>
      </c>
      <c r="C1925" s="93" t="s">
        <v>1778</v>
      </c>
      <c r="D1925" s="94" t="s">
        <v>65</v>
      </c>
      <c r="E1925" s="94" t="s">
        <v>64</v>
      </c>
      <c r="F1925" s="95">
        <v>2680415981610</v>
      </c>
      <c r="G1925" s="94" t="s">
        <v>64</v>
      </c>
      <c r="H1925" s="94" t="s">
        <v>64</v>
      </c>
      <c r="I1925" s="94" t="s">
        <v>66</v>
      </c>
      <c r="J1925" s="94" t="s">
        <v>65</v>
      </c>
      <c r="K1925" s="96" t="s">
        <v>67</v>
      </c>
      <c r="L1925" s="96">
        <v>0</v>
      </c>
      <c r="M1925" s="96">
        <v>0</v>
      </c>
      <c r="N1925" s="96">
        <v>0</v>
      </c>
      <c r="O1925" s="96">
        <v>0</v>
      </c>
      <c r="P1925" s="96" t="s">
        <v>4019</v>
      </c>
      <c r="Q1925" s="96" t="s">
        <v>4020</v>
      </c>
    </row>
    <row r="1926" spans="2:17" ht="15" thickBot="1" x14ac:dyDescent="0.35">
      <c r="B1926" s="92" t="s">
        <v>4076</v>
      </c>
      <c r="C1926" s="93" t="s">
        <v>295</v>
      </c>
      <c r="D1926" s="94" t="s">
        <v>65</v>
      </c>
      <c r="E1926" s="94" t="s">
        <v>64</v>
      </c>
      <c r="F1926" s="95">
        <v>2411375431607</v>
      </c>
      <c r="G1926" s="94" t="s">
        <v>64</v>
      </c>
      <c r="H1926" s="94" t="s">
        <v>64</v>
      </c>
      <c r="I1926" s="94" t="s">
        <v>65</v>
      </c>
      <c r="J1926" s="94" t="s">
        <v>66</v>
      </c>
      <c r="K1926" s="96" t="s">
        <v>67</v>
      </c>
      <c r="L1926" s="96">
        <v>0</v>
      </c>
      <c r="M1926" s="96">
        <v>0</v>
      </c>
      <c r="N1926" s="96">
        <v>0</v>
      </c>
      <c r="O1926" s="96">
        <v>0</v>
      </c>
      <c r="P1926" s="96" t="s">
        <v>4019</v>
      </c>
      <c r="Q1926" s="96" t="s">
        <v>4020</v>
      </c>
    </row>
    <row r="1927" spans="2:17" ht="15" thickBot="1" x14ac:dyDescent="0.35">
      <c r="B1927" s="92" t="s">
        <v>3986</v>
      </c>
      <c r="C1927" s="93" t="s">
        <v>4080</v>
      </c>
      <c r="D1927" s="94" t="s">
        <v>65</v>
      </c>
      <c r="E1927" s="94" t="s">
        <v>64</v>
      </c>
      <c r="F1927" s="95">
        <v>2304338201607</v>
      </c>
      <c r="G1927" s="94" t="s">
        <v>64</v>
      </c>
      <c r="H1927" s="94" t="s">
        <v>64</v>
      </c>
      <c r="I1927" s="94" t="s">
        <v>65</v>
      </c>
      <c r="J1927" s="94" t="s">
        <v>66</v>
      </c>
      <c r="K1927" s="96" t="s">
        <v>67</v>
      </c>
      <c r="L1927" s="96">
        <v>0</v>
      </c>
      <c r="M1927" s="96">
        <v>0</v>
      </c>
      <c r="N1927" s="96">
        <v>0</v>
      </c>
      <c r="O1927" s="96">
        <v>0</v>
      </c>
      <c r="P1927" s="96" t="s">
        <v>4019</v>
      </c>
      <c r="Q1927" s="96" t="s">
        <v>4020</v>
      </c>
    </row>
    <row r="1928" spans="2:17" ht="15" thickBot="1" x14ac:dyDescent="0.35">
      <c r="B1928" s="92" t="s">
        <v>4081</v>
      </c>
      <c r="C1928" s="93" t="s">
        <v>4082</v>
      </c>
      <c r="D1928" s="94" t="s">
        <v>65</v>
      </c>
      <c r="E1928" s="94" t="s">
        <v>64</v>
      </c>
      <c r="F1928" s="95">
        <v>3439990051612</v>
      </c>
      <c r="G1928" s="94" t="s">
        <v>64</v>
      </c>
      <c r="H1928" s="94" t="s">
        <v>64</v>
      </c>
      <c r="I1928" s="94" t="s">
        <v>66</v>
      </c>
      <c r="J1928" s="94" t="s">
        <v>65</v>
      </c>
      <c r="K1928" s="96" t="s">
        <v>67</v>
      </c>
      <c r="L1928" s="96">
        <v>0</v>
      </c>
      <c r="M1928" s="96">
        <v>0</v>
      </c>
      <c r="N1928" s="96">
        <v>0</v>
      </c>
      <c r="O1928" s="96">
        <v>0</v>
      </c>
      <c r="P1928" s="96" t="s">
        <v>4019</v>
      </c>
      <c r="Q1928" s="96" t="s">
        <v>4020</v>
      </c>
    </row>
    <row r="1929" spans="2:17" ht="15" thickBot="1" x14ac:dyDescent="0.35">
      <c r="B1929" s="92" t="s">
        <v>4083</v>
      </c>
      <c r="C1929" s="93" t="s">
        <v>2881</v>
      </c>
      <c r="D1929" s="94" t="s">
        <v>65</v>
      </c>
      <c r="E1929" s="94" t="s">
        <v>64</v>
      </c>
      <c r="F1929" s="95">
        <v>2439604761608</v>
      </c>
      <c r="G1929" s="94" t="s">
        <v>64</v>
      </c>
      <c r="H1929" s="94" t="s">
        <v>64</v>
      </c>
      <c r="I1929" s="94" t="s">
        <v>65</v>
      </c>
      <c r="J1929" s="94" t="s">
        <v>66</v>
      </c>
      <c r="K1929" s="96" t="s">
        <v>67</v>
      </c>
      <c r="L1929" s="96">
        <v>0</v>
      </c>
      <c r="M1929" s="96">
        <v>0</v>
      </c>
      <c r="N1929" s="96">
        <v>0</v>
      </c>
      <c r="O1929" s="96">
        <v>0</v>
      </c>
      <c r="P1929" s="96" t="s">
        <v>4019</v>
      </c>
      <c r="Q1929" s="96" t="s">
        <v>4020</v>
      </c>
    </row>
    <row r="1930" spans="2:17" ht="15" thickBot="1" x14ac:dyDescent="0.35">
      <c r="B1930" s="92" t="s">
        <v>2934</v>
      </c>
      <c r="C1930" s="93" t="s">
        <v>4084</v>
      </c>
      <c r="D1930" s="94" t="s">
        <v>65</v>
      </c>
      <c r="E1930" s="94" t="s">
        <v>64</v>
      </c>
      <c r="F1930" s="95">
        <v>2244810101607</v>
      </c>
      <c r="G1930" s="94" t="s">
        <v>64</v>
      </c>
      <c r="H1930" s="94" t="s">
        <v>65</v>
      </c>
      <c r="I1930" s="94" t="s">
        <v>66</v>
      </c>
      <c r="J1930" s="94" t="s">
        <v>66</v>
      </c>
      <c r="K1930" s="96" t="s">
        <v>67</v>
      </c>
      <c r="L1930" s="96">
        <v>0</v>
      </c>
      <c r="M1930" s="96">
        <v>0</v>
      </c>
      <c r="N1930" s="96">
        <v>0</v>
      </c>
      <c r="O1930" s="96">
        <v>0</v>
      </c>
      <c r="P1930" s="96" t="s">
        <v>4019</v>
      </c>
      <c r="Q1930" s="96" t="s">
        <v>4020</v>
      </c>
    </row>
    <row r="1931" spans="2:17" ht="15" thickBot="1" x14ac:dyDescent="0.35">
      <c r="B1931" s="92" t="s">
        <v>417</v>
      </c>
      <c r="C1931" s="93" t="s">
        <v>4085</v>
      </c>
      <c r="D1931" s="94" t="s">
        <v>65</v>
      </c>
      <c r="E1931" s="94" t="s">
        <v>64</v>
      </c>
      <c r="F1931" s="95">
        <v>1844895201606</v>
      </c>
      <c r="G1931" s="94" t="s">
        <v>64</v>
      </c>
      <c r="H1931" s="94" t="s">
        <v>64</v>
      </c>
      <c r="I1931" s="94" t="s">
        <v>65</v>
      </c>
      <c r="J1931" s="94" t="s">
        <v>66</v>
      </c>
      <c r="K1931" s="96" t="s">
        <v>67</v>
      </c>
      <c r="L1931" s="96">
        <v>0</v>
      </c>
      <c r="M1931" s="96">
        <v>0</v>
      </c>
      <c r="N1931" s="96">
        <v>0</v>
      </c>
      <c r="O1931" s="96">
        <v>0</v>
      </c>
      <c r="P1931" s="96" t="s">
        <v>4019</v>
      </c>
      <c r="Q1931" s="96" t="s">
        <v>4020</v>
      </c>
    </row>
    <row r="1932" spans="2:17" ht="15" thickBot="1" x14ac:dyDescent="0.35">
      <c r="B1932" s="92" t="s">
        <v>3651</v>
      </c>
      <c r="C1932" s="93" t="s">
        <v>357</v>
      </c>
      <c r="D1932" s="94" t="s">
        <v>65</v>
      </c>
      <c r="E1932" s="94" t="s">
        <v>64</v>
      </c>
      <c r="F1932" s="95">
        <v>1720478891606</v>
      </c>
      <c r="G1932" s="94" t="s">
        <v>64</v>
      </c>
      <c r="H1932" s="94" t="s">
        <v>64</v>
      </c>
      <c r="I1932" s="94" t="s">
        <v>65</v>
      </c>
      <c r="J1932" s="94" t="s">
        <v>66</v>
      </c>
      <c r="K1932" s="96" t="s">
        <v>67</v>
      </c>
      <c r="L1932" s="96">
        <v>0</v>
      </c>
      <c r="M1932" s="96">
        <v>0</v>
      </c>
      <c r="N1932" s="96">
        <v>0</v>
      </c>
      <c r="O1932" s="96">
        <v>0</v>
      </c>
      <c r="P1932" s="96" t="s">
        <v>4019</v>
      </c>
      <c r="Q1932" s="96" t="s">
        <v>4020</v>
      </c>
    </row>
    <row r="1933" spans="2:17" ht="15" thickBot="1" x14ac:dyDescent="0.35">
      <c r="B1933" s="92" t="s">
        <v>4086</v>
      </c>
      <c r="C1933" s="93" t="s">
        <v>4071</v>
      </c>
      <c r="D1933" s="94" t="s">
        <v>65</v>
      </c>
      <c r="E1933" s="94" t="s">
        <v>64</v>
      </c>
      <c r="F1933" s="95">
        <v>2368170511606</v>
      </c>
      <c r="G1933" s="94" t="s">
        <v>64</v>
      </c>
      <c r="H1933" s="94" t="s">
        <v>65</v>
      </c>
      <c r="I1933" s="94" t="s">
        <v>66</v>
      </c>
      <c r="J1933" s="94" t="s">
        <v>66</v>
      </c>
      <c r="K1933" s="96" t="s">
        <v>67</v>
      </c>
      <c r="L1933" s="96">
        <v>0</v>
      </c>
      <c r="M1933" s="96">
        <v>0</v>
      </c>
      <c r="N1933" s="96">
        <v>0</v>
      </c>
      <c r="O1933" s="96">
        <v>0</v>
      </c>
      <c r="P1933" s="96" t="s">
        <v>4019</v>
      </c>
      <c r="Q1933" s="96" t="s">
        <v>4020</v>
      </c>
    </row>
    <row r="1934" spans="2:17" ht="15" thickBot="1" x14ac:dyDescent="0.35">
      <c r="B1934" s="92" t="s">
        <v>1381</v>
      </c>
      <c r="C1934" s="93" t="s">
        <v>4028</v>
      </c>
      <c r="D1934" s="94" t="s">
        <v>65</v>
      </c>
      <c r="E1934" s="94" t="s">
        <v>64</v>
      </c>
      <c r="F1934" s="95">
        <v>1837809221606</v>
      </c>
      <c r="G1934" s="94" t="s">
        <v>64</v>
      </c>
      <c r="H1934" s="94" t="s">
        <v>64</v>
      </c>
      <c r="I1934" s="94" t="s">
        <v>65</v>
      </c>
      <c r="J1934" s="94" t="s">
        <v>66</v>
      </c>
      <c r="K1934" s="96" t="s">
        <v>67</v>
      </c>
      <c r="L1934" s="96">
        <v>0</v>
      </c>
      <c r="M1934" s="96">
        <v>0</v>
      </c>
      <c r="N1934" s="96">
        <v>0</v>
      </c>
      <c r="O1934" s="96">
        <v>0</v>
      </c>
      <c r="P1934" s="96" t="s">
        <v>4019</v>
      </c>
      <c r="Q1934" s="96" t="s">
        <v>4020</v>
      </c>
    </row>
    <row r="1935" spans="2:17" ht="15" thickBot="1" x14ac:dyDescent="0.35">
      <c r="B1935" s="92" t="s">
        <v>4029</v>
      </c>
      <c r="C1935" s="93" t="s">
        <v>4071</v>
      </c>
      <c r="D1935" s="94" t="s">
        <v>65</v>
      </c>
      <c r="E1935" s="94" t="s">
        <v>64</v>
      </c>
      <c r="F1935" s="95">
        <v>1703288561606</v>
      </c>
      <c r="G1935" s="94" t="s">
        <v>64</v>
      </c>
      <c r="H1935" s="94" t="s">
        <v>64</v>
      </c>
      <c r="I1935" s="94" t="s">
        <v>65</v>
      </c>
      <c r="J1935" s="94" t="s">
        <v>66</v>
      </c>
      <c r="K1935" s="96" t="s">
        <v>67</v>
      </c>
      <c r="L1935" s="96">
        <v>0</v>
      </c>
      <c r="M1935" s="96">
        <v>0</v>
      </c>
      <c r="N1935" s="96">
        <v>0</v>
      </c>
      <c r="O1935" s="96">
        <v>0</v>
      </c>
      <c r="P1935" s="96" t="s">
        <v>4019</v>
      </c>
      <c r="Q1935" s="96" t="s">
        <v>4020</v>
      </c>
    </row>
    <row r="1936" spans="2:17" ht="15" thickBot="1" x14ac:dyDescent="0.35">
      <c r="B1936" s="92" t="s">
        <v>198</v>
      </c>
      <c r="C1936" s="93" t="s">
        <v>349</v>
      </c>
      <c r="D1936" s="94" t="s">
        <v>65</v>
      </c>
      <c r="E1936" s="94" t="s">
        <v>64</v>
      </c>
      <c r="F1936" s="95">
        <v>1686031601609</v>
      </c>
      <c r="G1936" s="94" t="s">
        <v>64</v>
      </c>
      <c r="H1936" s="94" t="s">
        <v>64</v>
      </c>
      <c r="I1936" s="94" t="s">
        <v>65</v>
      </c>
      <c r="J1936" s="94" t="s">
        <v>66</v>
      </c>
      <c r="K1936" s="96" t="s">
        <v>67</v>
      </c>
      <c r="L1936" s="96">
        <v>0</v>
      </c>
      <c r="M1936" s="96">
        <v>0</v>
      </c>
      <c r="N1936" s="96">
        <v>0</v>
      </c>
      <c r="O1936" s="96">
        <v>0</v>
      </c>
      <c r="P1936" s="96" t="s">
        <v>4019</v>
      </c>
      <c r="Q1936" s="96" t="s">
        <v>4020</v>
      </c>
    </row>
    <row r="1937" spans="2:17" ht="15" thickBot="1" x14ac:dyDescent="0.35">
      <c r="B1937" s="92" t="s">
        <v>1771</v>
      </c>
      <c r="C1937" s="93" t="s">
        <v>307</v>
      </c>
      <c r="D1937" s="94" t="s">
        <v>65</v>
      </c>
      <c r="E1937" s="94" t="s">
        <v>64</v>
      </c>
      <c r="F1937" s="95">
        <v>2330556141609</v>
      </c>
      <c r="G1937" s="94" t="s">
        <v>64</v>
      </c>
      <c r="H1937" s="94" t="s">
        <v>64</v>
      </c>
      <c r="I1937" s="94" t="s">
        <v>65</v>
      </c>
      <c r="J1937" s="94" t="s">
        <v>66</v>
      </c>
      <c r="K1937" s="96" t="s">
        <v>67</v>
      </c>
      <c r="L1937" s="96">
        <v>0</v>
      </c>
      <c r="M1937" s="96">
        <v>0</v>
      </c>
      <c r="N1937" s="96">
        <v>0</v>
      </c>
      <c r="O1937" s="96">
        <v>0</v>
      </c>
      <c r="P1937" s="96" t="s">
        <v>4019</v>
      </c>
      <c r="Q1937" s="96" t="s">
        <v>4020</v>
      </c>
    </row>
    <row r="1938" spans="2:17" ht="15" thickBot="1" x14ac:dyDescent="0.35">
      <c r="B1938" s="92" t="s">
        <v>131</v>
      </c>
      <c r="C1938" s="93" t="s">
        <v>4087</v>
      </c>
      <c r="D1938" s="94" t="s">
        <v>64</v>
      </c>
      <c r="E1938" s="94" t="s">
        <v>65</v>
      </c>
      <c r="F1938" s="95">
        <v>2631878611609</v>
      </c>
      <c r="G1938" s="94" t="s">
        <v>64</v>
      </c>
      <c r="H1938" s="94" t="s">
        <v>64</v>
      </c>
      <c r="I1938" s="94" t="s">
        <v>65</v>
      </c>
      <c r="J1938" s="94" t="s">
        <v>66</v>
      </c>
      <c r="K1938" s="96" t="s">
        <v>67</v>
      </c>
      <c r="L1938" s="96">
        <v>0</v>
      </c>
      <c r="M1938" s="96">
        <v>0</v>
      </c>
      <c r="N1938" s="96">
        <v>0</v>
      </c>
      <c r="O1938" s="96">
        <v>0</v>
      </c>
      <c r="P1938" s="96" t="s">
        <v>4019</v>
      </c>
      <c r="Q1938" s="96" t="s">
        <v>4020</v>
      </c>
    </row>
    <row r="1939" spans="2:17" ht="15" thickBot="1" x14ac:dyDescent="0.35">
      <c r="B1939" s="92" t="s">
        <v>417</v>
      </c>
      <c r="C1939" s="93" t="s">
        <v>4088</v>
      </c>
      <c r="D1939" s="94" t="s">
        <v>65</v>
      </c>
      <c r="E1939" s="94" t="s">
        <v>64</v>
      </c>
      <c r="F1939" s="95">
        <v>1628433131609</v>
      </c>
      <c r="G1939" s="94" t="s">
        <v>64</v>
      </c>
      <c r="H1939" s="94" t="s">
        <v>65</v>
      </c>
      <c r="I1939" s="94" t="s">
        <v>66</v>
      </c>
      <c r="J1939" s="94" t="s">
        <v>66</v>
      </c>
      <c r="K1939" s="96" t="s">
        <v>67</v>
      </c>
      <c r="L1939" s="96">
        <v>0</v>
      </c>
      <c r="M1939" s="96">
        <v>0</v>
      </c>
      <c r="N1939" s="96">
        <v>0</v>
      </c>
      <c r="O1939" s="96">
        <v>0</v>
      </c>
      <c r="P1939" s="96" t="s">
        <v>4019</v>
      </c>
      <c r="Q1939" s="96" t="s">
        <v>4020</v>
      </c>
    </row>
    <row r="1940" spans="2:17" ht="15" thickBot="1" x14ac:dyDescent="0.35">
      <c r="B1940" s="92" t="s">
        <v>413</v>
      </c>
      <c r="C1940" s="93" t="s">
        <v>1728</v>
      </c>
      <c r="D1940" s="94" t="s">
        <v>65</v>
      </c>
      <c r="E1940" s="94" t="s">
        <v>64</v>
      </c>
      <c r="F1940" s="95">
        <v>1992694321601</v>
      </c>
      <c r="G1940" s="94" t="s">
        <v>64</v>
      </c>
      <c r="H1940" s="94" t="s">
        <v>64</v>
      </c>
      <c r="I1940" s="94" t="s">
        <v>65</v>
      </c>
      <c r="J1940" s="94" t="s">
        <v>66</v>
      </c>
      <c r="K1940" s="96" t="s">
        <v>67</v>
      </c>
      <c r="L1940" s="96">
        <v>0</v>
      </c>
      <c r="M1940" s="96">
        <v>0</v>
      </c>
      <c r="N1940" s="96">
        <v>0</v>
      </c>
      <c r="O1940" s="96">
        <v>0</v>
      </c>
      <c r="P1940" s="96" t="s">
        <v>4019</v>
      </c>
      <c r="Q1940" s="96" t="s">
        <v>4020</v>
      </c>
    </row>
    <row r="1941" spans="2:17" ht="15" thickBot="1" x14ac:dyDescent="0.35">
      <c r="B1941" s="92" t="s">
        <v>4089</v>
      </c>
      <c r="C1941" s="93" t="s">
        <v>2936</v>
      </c>
      <c r="D1941" s="94" t="s">
        <v>65</v>
      </c>
      <c r="E1941" s="94" t="s">
        <v>64</v>
      </c>
      <c r="F1941" s="95">
        <v>2461504161601</v>
      </c>
      <c r="G1941" s="94" t="s">
        <v>64</v>
      </c>
      <c r="H1941" s="94" t="s">
        <v>65</v>
      </c>
      <c r="I1941" s="94" t="s">
        <v>66</v>
      </c>
      <c r="J1941" s="94" t="s">
        <v>66</v>
      </c>
      <c r="K1941" s="96" t="s">
        <v>67</v>
      </c>
      <c r="L1941" s="96">
        <v>0</v>
      </c>
      <c r="M1941" s="96">
        <v>0</v>
      </c>
      <c r="N1941" s="96">
        <v>0</v>
      </c>
      <c r="O1941" s="96">
        <v>0</v>
      </c>
      <c r="P1941" s="96" t="s">
        <v>4019</v>
      </c>
      <c r="Q1941" s="96" t="s">
        <v>4020</v>
      </c>
    </row>
    <row r="1942" spans="2:17" ht="15" thickBot="1" x14ac:dyDescent="0.35">
      <c r="B1942" s="92" t="s">
        <v>417</v>
      </c>
      <c r="C1942" s="93" t="s">
        <v>4090</v>
      </c>
      <c r="D1942" s="94" t="s">
        <v>65</v>
      </c>
      <c r="E1942" s="94" t="s">
        <v>64</v>
      </c>
      <c r="F1942" s="95">
        <v>2359236131610</v>
      </c>
      <c r="G1942" s="94" t="s">
        <v>64</v>
      </c>
      <c r="H1942" s="94" t="s">
        <v>65</v>
      </c>
      <c r="I1942" s="94" t="s">
        <v>66</v>
      </c>
      <c r="J1942" s="94" t="s">
        <v>66</v>
      </c>
      <c r="K1942" s="96" t="s">
        <v>67</v>
      </c>
      <c r="L1942" s="96">
        <v>0</v>
      </c>
      <c r="M1942" s="96">
        <v>0</v>
      </c>
      <c r="N1942" s="96">
        <v>0</v>
      </c>
      <c r="O1942" s="96">
        <v>0</v>
      </c>
      <c r="P1942" s="96" t="s">
        <v>4019</v>
      </c>
      <c r="Q1942" s="96" t="s">
        <v>4020</v>
      </c>
    </row>
    <row r="1943" spans="2:17" ht="15" thickBot="1" x14ac:dyDescent="0.35">
      <c r="B1943" s="92" t="s">
        <v>3986</v>
      </c>
      <c r="C1943" s="93" t="s">
        <v>2866</v>
      </c>
      <c r="D1943" s="94" t="s">
        <v>65</v>
      </c>
      <c r="E1943" s="94" t="s">
        <v>64</v>
      </c>
      <c r="F1943" s="95">
        <v>1787000531601</v>
      </c>
      <c r="G1943" s="94" t="s">
        <v>64</v>
      </c>
      <c r="H1943" s="94" t="s">
        <v>64</v>
      </c>
      <c r="I1943" s="94" t="s">
        <v>65</v>
      </c>
      <c r="J1943" s="94" t="s">
        <v>66</v>
      </c>
      <c r="K1943" s="96" t="s">
        <v>67</v>
      </c>
      <c r="L1943" s="96">
        <v>0</v>
      </c>
      <c r="M1943" s="96">
        <v>0</v>
      </c>
      <c r="N1943" s="96">
        <v>0</v>
      </c>
      <c r="O1943" s="96">
        <v>0</v>
      </c>
      <c r="P1943" s="96" t="s">
        <v>4019</v>
      </c>
      <c r="Q1943" s="96" t="s">
        <v>4020</v>
      </c>
    </row>
    <row r="1944" spans="2:17" ht="15" thickBot="1" x14ac:dyDescent="0.35">
      <c r="B1944" s="92" t="s">
        <v>4091</v>
      </c>
      <c r="C1944" s="93" t="s">
        <v>295</v>
      </c>
      <c r="D1944" s="94" t="s">
        <v>65</v>
      </c>
      <c r="E1944" s="94" t="s">
        <v>64</v>
      </c>
      <c r="F1944" s="95">
        <v>1679320161601</v>
      </c>
      <c r="G1944" s="94" t="s">
        <v>64</v>
      </c>
      <c r="H1944" s="94" t="s">
        <v>64</v>
      </c>
      <c r="I1944" s="94" t="s">
        <v>65</v>
      </c>
      <c r="J1944" s="94" t="s">
        <v>66</v>
      </c>
      <c r="K1944" s="96" t="s">
        <v>67</v>
      </c>
      <c r="L1944" s="96">
        <v>0</v>
      </c>
      <c r="M1944" s="96">
        <v>0</v>
      </c>
      <c r="N1944" s="96">
        <v>0</v>
      </c>
      <c r="O1944" s="96">
        <v>0</v>
      </c>
      <c r="P1944" s="96" t="s">
        <v>4019</v>
      </c>
      <c r="Q1944" s="96" t="s">
        <v>4020</v>
      </c>
    </row>
    <row r="1945" spans="2:17" ht="15" thickBot="1" x14ac:dyDescent="0.35">
      <c r="B1945" s="92" t="s">
        <v>220</v>
      </c>
      <c r="C1945" s="93" t="s">
        <v>3631</v>
      </c>
      <c r="D1945" s="94" t="s">
        <v>65</v>
      </c>
      <c r="E1945" s="94" t="s">
        <v>64</v>
      </c>
      <c r="F1945" s="95">
        <v>2920201041603</v>
      </c>
      <c r="G1945" s="94" t="s">
        <v>64</v>
      </c>
      <c r="H1945" s="94" t="s">
        <v>64</v>
      </c>
      <c r="I1945" s="94" t="s">
        <v>65</v>
      </c>
      <c r="J1945" s="94" t="s">
        <v>66</v>
      </c>
      <c r="K1945" s="96" t="s">
        <v>67</v>
      </c>
      <c r="L1945" s="96">
        <v>0</v>
      </c>
      <c r="M1945" s="96">
        <v>0</v>
      </c>
      <c r="N1945" s="96">
        <v>0</v>
      </c>
      <c r="O1945" s="96">
        <v>0</v>
      </c>
      <c r="P1945" s="96" t="s">
        <v>4019</v>
      </c>
      <c r="Q1945" s="96" t="s">
        <v>4020</v>
      </c>
    </row>
    <row r="1946" spans="2:17" ht="15" thickBot="1" x14ac:dyDescent="0.35">
      <c r="B1946" s="92" t="s">
        <v>2244</v>
      </c>
      <c r="C1946" s="93" t="s">
        <v>160</v>
      </c>
      <c r="D1946" s="94" t="s">
        <v>65</v>
      </c>
      <c r="E1946" s="94" t="s">
        <v>64</v>
      </c>
      <c r="F1946" s="95">
        <v>1969196780101</v>
      </c>
      <c r="G1946" s="94" t="s">
        <v>64</v>
      </c>
      <c r="H1946" s="94" t="s">
        <v>65</v>
      </c>
      <c r="I1946" s="94" t="s">
        <v>66</v>
      </c>
      <c r="J1946" s="94" t="s">
        <v>66</v>
      </c>
      <c r="K1946" s="96" t="s">
        <v>67</v>
      </c>
      <c r="L1946" s="96">
        <v>0</v>
      </c>
      <c r="M1946" s="96">
        <v>0</v>
      </c>
      <c r="N1946" s="96">
        <v>0</v>
      </c>
      <c r="O1946" s="96">
        <v>0</v>
      </c>
      <c r="P1946" s="96" t="s">
        <v>4019</v>
      </c>
      <c r="Q1946" s="96" t="s">
        <v>4020</v>
      </c>
    </row>
    <row r="1947" spans="2:17" ht="15" thickBot="1" x14ac:dyDescent="0.35">
      <c r="B1947" s="92" t="s">
        <v>4092</v>
      </c>
      <c r="C1947" s="93" t="s">
        <v>3631</v>
      </c>
      <c r="D1947" s="94" t="s">
        <v>65</v>
      </c>
      <c r="E1947" s="94" t="s">
        <v>64</v>
      </c>
      <c r="F1947" s="95">
        <v>1659984151603</v>
      </c>
      <c r="G1947" s="94" t="s">
        <v>64</v>
      </c>
      <c r="H1947" s="94" t="s">
        <v>64</v>
      </c>
      <c r="I1947" s="94" t="s">
        <v>65</v>
      </c>
      <c r="J1947" s="94" t="s">
        <v>66</v>
      </c>
      <c r="K1947" s="96" t="s">
        <v>67</v>
      </c>
      <c r="L1947" s="96">
        <v>0</v>
      </c>
      <c r="M1947" s="96">
        <v>0</v>
      </c>
      <c r="N1947" s="96">
        <v>0</v>
      </c>
      <c r="O1947" s="96">
        <v>0</v>
      </c>
      <c r="P1947" s="96" t="s">
        <v>4019</v>
      </c>
      <c r="Q1947" s="96" t="s">
        <v>4020</v>
      </c>
    </row>
    <row r="1948" spans="2:17" ht="15" thickBot="1" x14ac:dyDescent="0.35">
      <c r="B1948" s="92" t="s">
        <v>1538</v>
      </c>
      <c r="C1948" s="93" t="s">
        <v>2866</v>
      </c>
      <c r="D1948" s="94" t="s">
        <v>65</v>
      </c>
      <c r="E1948" s="94" t="s">
        <v>64</v>
      </c>
      <c r="F1948" s="95">
        <v>2059445901601</v>
      </c>
      <c r="G1948" s="94" t="s">
        <v>64</v>
      </c>
      <c r="H1948" s="94" t="s">
        <v>64</v>
      </c>
      <c r="I1948" s="94" t="s">
        <v>65</v>
      </c>
      <c r="J1948" s="94" t="s">
        <v>66</v>
      </c>
      <c r="K1948" s="96" t="s">
        <v>67</v>
      </c>
      <c r="L1948" s="96">
        <v>0</v>
      </c>
      <c r="M1948" s="96">
        <v>0</v>
      </c>
      <c r="N1948" s="96">
        <v>0</v>
      </c>
      <c r="O1948" s="96">
        <v>0</v>
      </c>
      <c r="P1948" s="96" t="s">
        <v>4019</v>
      </c>
      <c r="Q1948" s="96" t="s">
        <v>4020</v>
      </c>
    </row>
    <row r="1949" spans="2:17" ht="15" thickBot="1" x14ac:dyDescent="0.35">
      <c r="B1949" s="92" t="s">
        <v>2973</v>
      </c>
      <c r="C1949" s="93" t="s">
        <v>4093</v>
      </c>
      <c r="D1949" s="94" t="s">
        <v>65</v>
      </c>
      <c r="E1949" s="94" t="s">
        <v>64</v>
      </c>
      <c r="F1949" s="95">
        <v>2267443021604</v>
      </c>
      <c r="G1949" s="94" t="s">
        <v>64</v>
      </c>
      <c r="H1949" s="94" t="s">
        <v>65</v>
      </c>
      <c r="I1949" s="94" t="s">
        <v>66</v>
      </c>
      <c r="J1949" s="94" t="s">
        <v>66</v>
      </c>
      <c r="K1949" s="96" t="s">
        <v>67</v>
      </c>
      <c r="L1949" s="96">
        <v>0</v>
      </c>
      <c r="M1949" s="96">
        <v>0</v>
      </c>
      <c r="N1949" s="96">
        <v>0</v>
      </c>
      <c r="O1949" s="96">
        <v>0</v>
      </c>
      <c r="P1949" s="96" t="s">
        <v>4019</v>
      </c>
      <c r="Q1949" s="96" t="s">
        <v>4020</v>
      </c>
    </row>
    <row r="1950" spans="2:17" ht="15" thickBot="1" x14ac:dyDescent="0.35">
      <c r="B1950" s="92" t="s">
        <v>3651</v>
      </c>
      <c r="C1950" s="93" t="s">
        <v>4094</v>
      </c>
      <c r="D1950" s="94" t="s">
        <v>65</v>
      </c>
      <c r="E1950" s="94" t="s">
        <v>64</v>
      </c>
      <c r="F1950" s="95">
        <v>2446290801601</v>
      </c>
      <c r="G1950" s="94" t="s">
        <v>64</v>
      </c>
      <c r="H1950" s="94" t="s">
        <v>65</v>
      </c>
      <c r="I1950" s="94" t="s">
        <v>66</v>
      </c>
      <c r="J1950" s="94" t="s">
        <v>66</v>
      </c>
      <c r="K1950" s="96" t="s">
        <v>67</v>
      </c>
      <c r="L1950" s="96">
        <v>0</v>
      </c>
      <c r="M1950" s="96">
        <v>0</v>
      </c>
      <c r="N1950" s="96">
        <v>0</v>
      </c>
      <c r="O1950" s="96">
        <v>0</v>
      </c>
      <c r="P1950" s="96" t="s">
        <v>4019</v>
      </c>
      <c r="Q1950" s="96" t="s">
        <v>4020</v>
      </c>
    </row>
    <row r="1951" spans="2:17" ht="15" thickBot="1" x14ac:dyDescent="0.35">
      <c r="B1951" s="92" t="s">
        <v>1793</v>
      </c>
      <c r="C1951" s="93" t="s">
        <v>307</v>
      </c>
      <c r="D1951" s="94" t="s">
        <v>65</v>
      </c>
      <c r="E1951" s="94" t="s">
        <v>64</v>
      </c>
      <c r="F1951" s="95">
        <v>2537874831607</v>
      </c>
      <c r="G1951" s="94" t="s">
        <v>64</v>
      </c>
      <c r="H1951" s="94" t="s">
        <v>64</v>
      </c>
      <c r="I1951" s="94" t="s">
        <v>65</v>
      </c>
      <c r="J1951" s="94" t="s">
        <v>66</v>
      </c>
      <c r="K1951" s="96" t="s">
        <v>67</v>
      </c>
      <c r="L1951" s="96">
        <v>0</v>
      </c>
      <c r="M1951" s="96">
        <v>0</v>
      </c>
      <c r="N1951" s="96">
        <v>0</v>
      </c>
      <c r="O1951" s="96">
        <v>0</v>
      </c>
      <c r="P1951" s="96" t="s">
        <v>4019</v>
      </c>
      <c r="Q1951" s="96" t="s">
        <v>4020</v>
      </c>
    </row>
    <row r="1952" spans="2:17" ht="15" thickBot="1" x14ac:dyDescent="0.35">
      <c r="B1952" s="92" t="s">
        <v>1797</v>
      </c>
      <c r="C1952" s="93" t="s">
        <v>4080</v>
      </c>
      <c r="D1952" s="94" t="s">
        <v>65</v>
      </c>
      <c r="E1952" s="94" t="s">
        <v>64</v>
      </c>
      <c r="F1952" s="95">
        <v>2631953411607</v>
      </c>
      <c r="G1952" s="94" t="s">
        <v>64</v>
      </c>
      <c r="H1952" s="94" t="s">
        <v>64</v>
      </c>
      <c r="I1952" s="94" t="s">
        <v>65</v>
      </c>
      <c r="J1952" s="94" t="s">
        <v>66</v>
      </c>
      <c r="K1952" s="96" t="s">
        <v>67</v>
      </c>
      <c r="L1952" s="96">
        <v>0</v>
      </c>
      <c r="M1952" s="96">
        <v>0</v>
      </c>
      <c r="N1952" s="96">
        <v>0</v>
      </c>
      <c r="O1952" s="96">
        <v>0</v>
      </c>
      <c r="P1952" s="96" t="s">
        <v>4019</v>
      </c>
      <c r="Q1952" s="96" t="s">
        <v>4020</v>
      </c>
    </row>
    <row r="1953" spans="2:17" ht="15" thickBot="1" x14ac:dyDescent="0.35">
      <c r="B1953" s="92" t="s">
        <v>1619</v>
      </c>
      <c r="C1953" s="93" t="s">
        <v>4080</v>
      </c>
      <c r="D1953" s="94" t="s">
        <v>65</v>
      </c>
      <c r="E1953" s="94" t="s">
        <v>64</v>
      </c>
      <c r="F1953" s="95">
        <v>2490118081607</v>
      </c>
      <c r="G1953" s="94" t="s">
        <v>64</v>
      </c>
      <c r="H1953" s="94" t="s">
        <v>65</v>
      </c>
      <c r="I1953" s="94" t="s">
        <v>66</v>
      </c>
      <c r="J1953" s="94" t="s">
        <v>66</v>
      </c>
      <c r="K1953" s="96" t="s">
        <v>67</v>
      </c>
      <c r="L1953" s="96">
        <v>0</v>
      </c>
      <c r="M1953" s="96">
        <v>0</v>
      </c>
      <c r="N1953" s="96">
        <v>0</v>
      </c>
      <c r="O1953" s="96">
        <v>0</v>
      </c>
      <c r="P1953" s="96" t="s">
        <v>4019</v>
      </c>
      <c r="Q1953" s="96" t="s">
        <v>4020</v>
      </c>
    </row>
    <row r="1954" spans="2:17" ht="15" thickBot="1" x14ac:dyDescent="0.35">
      <c r="B1954" s="92" t="s">
        <v>4095</v>
      </c>
      <c r="C1954" s="93" t="s">
        <v>4069</v>
      </c>
      <c r="D1954" s="94" t="s">
        <v>65</v>
      </c>
      <c r="E1954" s="94" t="s">
        <v>64</v>
      </c>
      <c r="F1954" s="95">
        <v>2553396741607</v>
      </c>
      <c r="G1954" s="94" t="s">
        <v>64</v>
      </c>
      <c r="H1954" s="94" t="s">
        <v>64</v>
      </c>
      <c r="I1954" s="94" t="s">
        <v>66</v>
      </c>
      <c r="J1954" s="94" t="s">
        <v>65</v>
      </c>
      <c r="K1954" s="96" t="s">
        <v>67</v>
      </c>
      <c r="L1954" s="96">
        <v>0</v>
      </c>
      <c r="M1954" s="96">
        <v>0</v>
      </c>
      <c r="N1954" s="96">
        <v>0</v>
      </c>
      <c r="O1954" s="96">
        <v>0</v>
      </c>
      <c r="P1954" s="96" t="s">
        <v>4019</v>
      </c>
      <c r="Q1954" s="96" t="s">
        <v>4020</v>
      </c>
    </row>
    <row r="1955" spans="2:17" ht="15" thickBot="1" x14ac:dyDescent="0.35">
      <c r="B1955" s="92" t="s">
        <v>3179</v>
      </c>
      <c r="C1955" s="93" t="s">
        <v>307</v>
      </c>
      <c r="D1955" s="94" t="s">
        <v>65</v>
      </c>
      <c r="E1955" s="94" t="s">
        <v>64</v>
      </c>
      <c r="F1955" s="95">
        <v>2513517501608</v>
      </c>
      <c r="G1955" s="94" t="s">
        <v>64</v>
      </c>
      <c r="H1955" s="94" t="s">
        <v>64</v>
      </c>
      <c r="I1955" s="94" t="s">
        <v>66</v>
      </c>
      <c r="J1955" s="94" t="s">
        <v>65</v>
      </c>
      <c r="K1955" s="96" t="s">
        <v>67</v>
      </c>
      <c r="L1955" s="96">
        <v>0</v>
      </c>
      <c r="M1955" s="96">
        <v>0</v>
      </c>
      <c r="N1955" s="96">
        <v>0</v>
      </c>
      <c r="O1955" s="96">
        <v>0</v>
      </c>
      <c r="P1955" s="96" t="s">
        <v>4019</v>
      </c>
      <c r="Q1955" s="96" t="s">
        <v>4020</v>
      </c>
    </row>
    <row r="1956" spans="2:17" ht="15" thickBot="1" x14ac:dyDescent="0.35">
      <c r="B1956" s="92" t="s">
        <v>1766</v>
      </c>
      <c r="C1956" s="93" t="s">
        <v>4028</v>
      </c>
      <c r="D1956" s="94" t="s">
        <v>65</v>
      </c>
      <c r="E1956" s="94" t="s">
        <v>64</v>
      </c>
      <c r="F1956" s="95">
        <v>3324836061803</v>
      </c>
      <c r="G1956" s="94" t="s">
        <v>64</v>
      </c>
      <c r="H1956" s="94" t="s">
        <v>64</v>
      </c>
      <c r="I1956" s="94" t="s">
        <v>66</v>
      </c>
      <c r="J1956" s="94" t="s">
        <v>65</v>
      </c>
      <c r="K1956" s="96" t="s">
        <v>67</v>
      </c>
      <c r="L1956" s="96">
        <v>0</v>
      </c>
      <c r="M1956" s="96">
        <v>0</v>
      </c>
      <c r="N1956" s="96">
        <v>0</v>
      </c>
      <c r="O1956" s="96">
        <v>0</v>
      </c>
      <c r="P1956" s="96" t="s">
        <v>4019</v>
      </c>
      <c r="Q1956" s="96" t="s">
        <v>4020</v>
      </c>
    </row>
    <row r="1957" spans="2:17" ht="15" thickBot="1" x14ac:dyDescent="0.35">
      <c r="B1957" s="92" t="s">
        <v>4096</v>
      </c>
      <c r="C1957" s="93" t="s">
        <v>295</v>
      </c>
      <c r="D1957" s="94" t="s">
        <v>65</v>
      </c>
      <c r="E1957" s="94" t="s">
        <v>64</v>
      </c>
      <c r="F1957" s="95">
        <v>2516877321607</v>
      </c>
      <c r="G1957" s="94" t="s">
        <v>64</v>
      </c>
      <c r="H1957" s="94" t="s">
        <v>64</v>
      </c>
      <c r="I1957" s="94" t="s">
        <v>65</v>
      </c>
      <c r="J1957" s="94" t="s">
        <v>66</v>
      </c>
      <c r="K1957" s="96" t="s">
        <v>67</v>
      </c>
      <c r="L1957" s="96">
        <v>0</v>
      </c>
      <c r="M1957" s="96">
        <v>0</v>
      </c>
      <c r="N1957" s="96">
        <v>0</v>
      </c>
      <c r="O1957" s="96">
        <v>0</v>
      </c>
      <c r="P1957" s="96" t="s">
        <v>4019</v>
      </c>
      <c r="Q1957" s="96" t="s">
        <v>4020</v>
      </c>
    </row>
    <row r="1958" spans="2:17" ht="15" thickBot="1" x14ac:dyDescent="0.35">
      <c r="B1958" s="92" t="s">
        <v>4055</v>
      </c>
      <c r="C1958" s="93" t="s">
        <v>1394</v>
      </c>
      <c r="D1958" s="94" t="s">
        <v>65</v>
      </c>
      <c r="E1958" s="94" t="s">
        <v>64</v>
      </c>
      <c r="F1958" s="95">
        <v>2508015071803</v>
      </c>
      <c r="G1958" s="94" t="s">
        <v>64</v>
      </c>
      <c r="H1958" s="94" t="s">
        <v>64</v>
      </c>
      <c r="I1958" s="94" t="s">
        <v>65</v>
      </c>
      <c r="J1958" s="94" t="s">
        <v>66</v>
      </c>
      <c r="K1958" s="96" t="s">
        <v>67</v>
      </c>
      <c r="L1958" s="96">
        <v>0</v>
      </c>
      <c r="M1958" s="96">
        <v>0</v>
      </c>
      <c r="N1958" s="96">
        <v>0</v>
      </c>
      <c r="O1958" s="96">
        <v>0</v>
      </c>
      <c r="P1958" s="96" t="s">
        <v>4019</v>
      </c>
      <c r="Q1958" s="96" t="s">
        <v>4020</v>
      </c>
    </row>
    <row r="1959" spans="2:17" ht="15" thickBot="1" x14ac:dyDescent="0.35">
      <c r="B1959" s="92" t="s">
        <v>4027</v>
      </c>
      <c r="C1959" s="93" t="s">
        <v>307</v>
      </c>
      <c r="D1959" s="94" t="s">
        <v>65</v>
      </c>
      <c r="E1959" s="94" t="s">
        <v>64</v>
      </c>
      <c r="F1959" s="95">
        <v>2398009741607</v>
      </c>
      <c r="G1959" s="94" t="s">
        <v>64</v>
      </c>
      <c r="H1959" s="94" t="s">
        <v>64</v>
      </c>
      <c r="I1959" s="94" t="s">
        <v>65</v>
      </c>
      <c r="J1959" s="94" t="s">
        <v>66</v>
      </c>
      <c r="K1959" s="96" t="s">
        <v>67</v>
      </c>
      <c r="L1959" s="96">
        <v>0</v>
      </c>
      <c r="M1959" s="96">
        <v>0</v>
      </c>
      <c r="N1959" s="96">
        <v>0</v>
      </c>
      <c r="O1959" s="96">
        <v>0</v>
      </c>
      <c r="P1959" s="96" t="s">
        <v>4019</v>
      </c>
      <c r="Q1959" s="96" t="s">
        <v>4020</v>
      </c>
    </row>
    <row r="1960" spans="2:17" ht="15" thickBot="1" x14ac:dyDescent="0.35">
      <c r="B1960" s="92" t="s">
        <v>413</v>
      </c>
      <c r="C1960" s="93" t="s">
        <v>370</v>
      </c>
      <c r="D1960" s="94" t="s">
        <v>65</v>
      </c>
      <c r="E1960" s="94" t="s">
        <v>64</v>
      </c>
      <c r="F1960" s="95">
        <v>2412539501608</v>
      </c>
      <c r="G1960" s="94" t="s">
        <v>64</v>
      </c>
      <c r="H1960" s="94" t="s">
        <v>64</v>
      </c>
      <c r="I1960" s="94" t="s">
        <v>66</v>
      </c>
      <c r="J1960" s="94" t="s">
        <v>65</v>
      </c>
      <c r="K1960" s="96" t="s">
        <v>67</v>
      </c>
      <c r="L1960" s="96">
        <v>0</v>
      </c>
      <c r="M1960" s="96">
        <v>0</v>
      </c>
      <c r="N1960" s="96">
        <v>0</v>
      </c>
      <c r="O1960" s="96">
        <v>0</v>
      </c>
      <c r="P1960" s="96" t="s">
        <v>4019</v>
      </c>
      <c r="Q1960" s="96" t="s">
        <v>4020</v>
      </c>
    </row>
    <row r="1961" spans="2:17" ht="15" thickBot="1" x14ac:dyDescent="0.35">
      <c r="B1961" s="92" t="s">
        <v>4097</v>
      </c>
      <c r="C1961" s="93" t="s">
        <v>4098</v>
      </c>
      <c r="D1961" s="94" t="s">
        <v>65</v>
      </c>
      <c r="E1961" s="94" t="s">
        <v>64</v>
      </c>
      <c r="F1961" s="95">
        <v>2648532871601</v>
      </c>
      <c r="G1961" s="94" t="s">
        <v>64</v>
      </c>
      <c r="H1961" s="94" t="s">
        <v>64</v>
      </c>
      <c r="I1961" s="94" t="s">
        <v>66</v>
      </c>
      <c r="J1961" s="94" t="s">
        <v>65</v>
      </c>
      <c r="K1961" s="96" t="s">
        <v>67</v>
      </c>
      <c r="L1961" s="96">
        <v>0</v>
      </c>
      <c r="M1961" s="96">
        <v>0</v>
      </c>
      <c r="N1961" s="96">
        <v>0</v>
      </c>
      <c r="O1961" s="96">
        <v>0</v>
      </c>
      <c r="P1961" s="96" t="s">
        <v>4019</v>
      </c>
      <c r="Q1961" s="96" t="s">
        <v>4020</v>
      </c>
    </row>
    <row r="1962" spans="2:17" ht="15" thickBot="1" x14ac:dyDescent="0.35">
      <c r="B1962" s="92" t="s">
        <v>2521</v>
      </c>
      <c r="C1962" s="93" t="s">
        <v>307</v>
      </c>
      <c r="D1962" s="94" t="s">
        <v>65</v>
      </c>
      <c r="E1962" s="94" t="s">
        <v>64</v>
      </c>
      <c r="F1962" s="95">
        <v>2304354671607</v>
      </c>
      <c r="G1962" s="94" t="s">
        <v>64</v>
      </c>
      <c r="H1962" s="94" t="s">
        <v>65</v>
      </c>
      <c r="I1962" s="94" t="s">
        <v>66</v>
      </c>
      <c r="J1962" s="94" t="s">
        <v>66</v>
      </c>
      <c r="K1962" s="96" t="s">
        <v>67</v>
      </c>
      <c r="L1962" s="96">
        <v>0</v>
      </c>
      <c r="M1962" s="96">
        <v>0</v>
      </c>
      <c r="N1962" s="96">
        <v>0</v>
      </c>
      <c r="O1962" s="96">
        <v>0</v>
      </c>
      <c r="P1962" s="96" t="s">
        <v>4019</v>
      </c>
      <c r="Q1962" s="96" t="s">
        <v>4020</v>
      </c>
    </row>
    <row r="1963" spans="2:17" ht="15" thickBot="1" x14ac:dyDescent="0.35">
      <c r="B1963" s="92" t="s">
        <v>4076</v>
      </c>
      <c r="C1963" s="93" t="s">
        <v>295</v>
      </c>
      <c r="D1963" s="94" t="s">
        <v>65</v>
      </c>
      <c r="E1963" s="94" t="s">
        <v>64</v>
      </c>
      <c r="F1963" s="95">
        <v>2335200661607</v>
      </c>
      <c r="G1963" s="94" t="s">
        <v>64</v>
      </c>
      <c r="H1963" s="94" t="s">
        <v>64</v>
      </c>
      <c r="I1963" s="94" t="s">
        <v>65</v>
      </c>
      <c r="J1963" s="94" t="s">
        <v>66</v>
      </c>
      <c r="K1963" s="96" t="s">
        <v>67</v>
      </c>
      <c r="L1963" s="96">
        <v>0</v>
      </c>
      <c r="M1963" s="96">
        <v>0</v>
      </c>
      <c r="N1963" s="96">
        <v>0</v>
      </c>
      <c r="O1963" s="96">
        <v>0</v>
      </c>
      <c r="P1963" s="96" t="s">
        <v>4019</v>
      </c>
      <c r="Q1963" s="96" t="s">
        <v>4020</v>
      </c>
    </row>
    <row r="1964" spans="2:17" ht="15" thickBot="1" x14ac:dyDescent="0.35">
      <c r="B1964" s="92" t="s">
        <v>413</v>
      </c>
      <c r="C1964" s="93" t="s">
        <v>4048</v>
      </c>
      <c r="D1964" s="94" t="s">
        <v>65</v>
      </c>
      <c r="E1964" s="94" t="s">
        <v>64</v>
      </c>
      <c r="F1964" s="95">
        <v>2412348671607</v>
      </c>
      <c r="G1964" s="94" t="s">
        <v>64</v>
      </c>
      <c r="H1964" s="94" t="s">
        <v>64</v>
      </c>
      <c r="I1964" s="94" t="s">
        <v>65</v>
      </c>
      <c r="J1964" s="94" t="s">
        <v>66</v>
      </c>
      <c r="K1964" s="96" t="s">
        <v>67</v>
      </c>
      <c r="L1964" s="96">
        <v>0</v>
      </c>
      <c r="M1964" s="96">
        <v>0</v>
      </c>
      <c r="N1964" s="96">
        <v>0</v>
      </c>
      <c r="O1964" s="96">
        <v>0</v>
      </c>
      <c r="P1964" s="96" t="s">
        <v>4019</v>
      </c>
      <c r="Q1964" s="96" t="s">
        <v>4020</v>
      </c>
    </row>
    <row r="1965" spans="2:17" ht="15" thickBot="1" x14ac:dyDescent="0.35">
      <c r="B1965" s="92" t="s">
        <v>4099</v>
      </c>
      <c r="C1965" s="93" t="s">
        <v>2866</v>
      </c>
      <c r="D1965" s="94" t="s">
        <v>65</v>
      </c>
      <c r="E1965" s="94" t="s">
        <v>64</v>
      </c>
      <c r="F1965" s="95">
        <v>1857886881803</v>
      </c>
      <c r="G1965" s="94" t="s">
        <v>64</v>
      </c>
      <c r="H1965" s="94" t="s">
        <v>64</v>
      </c>
      <c r="I1965" s="94" t="s">
        <v>65</v>
      </c>
      <c r="J1965" s="94" t="s">
        <v>66</v>
      </c>
      <c r="K1965" s="96" t="s">
        <v>67</v>
      </c>
      <c r="L1965" s="96">
        <v>0</v>
      </c>
      <c r="M1965" s="96">
        <v>0</v>
      </c>
      <c r="N1965" s="96">
        <v>0</v>
      </c>
      <c r="O1965" s="96">
        <v>0</v>
      </c>
      <c r="P1965" s="96" t="s">
        <v>4019</v>
      </c>
      <c r="Q1965" s="96" t="s">
        <v>4020</v>
      </c>
    </row>
    <row r="1966" spans="2:17" ht="15" thickBot="1" x14ac:dyDescent="0.35">
      <c r="B1966" s="92" t="s">
        <v>1766</v>
      </c>
      <c r="C1966" s="93" t="s">
        <v>295</v>
      </c>
      <c r="D1966" s="94" t="s">
        <v>65</v>
      </c>
      <c r="E1966" s="94" t="s">
        <v>64</v>
      </c>
      <c r="F1966" s="95">
        <v>2375186191607</v>
      </c>
      <c r="G1966" s="94" t="s">
        <v>64</v>
      </c>
      <c r="H1966" s="94" t="s">
        <v>65</v>
      </c>
      <c r="I1966" s="94" t="s">
        <v>66</v>
      </c>
      <c r="J1966" s="94" t="s">
        <v>66</v>
      </c>
      <c r="K1966" s="96" t="s">
        <v>67</v>
      </c>
      <c r="L1966" s="96">
        <v>0</v>
      </c>
      <c r="M1966" s="96">
        <v>0</v>
      </c>
      <c r="N1966" s="96">
        <v>0</v>
      </c>
      <c r="O1966" s="96">
        <v>0</v>
      </c>
      <c r="P1966" s="96" t="s">
        <v>4019</v>
      </c>
      <c r="Q1966" s="96" t="s">
        <v>4020</v>
      </c>
    </row>
    <row r="1967" spans="2:17" ht="15" thickBot="1" x14ac:dyDescent="0.35">
      <c r="B1967" s="92" t="s">
        <v>3791</v>
      </c>
      <c r="C1967" s="93" t="s">
        <v>295</v>
      </c>
      <c r="D1967" s="94" t="s">
        <v>65</v>
      </c>
      <c r="E1967" s="94" t="s">
        <v>64</v>
      </c>
      <c r="F1967" s="95">
        <v>2364604391607</v>
      </c>
      <c r="G1967" s="94" t="s">
        <v>64</v>
      </c>
      <c r="H1967" s="94" t="s">
        <v>65</v>
      </c>
      <c r="I1967" s="94" t="s">
        <v>66</v>
      </c>
      <c r="J1967" s="94" t="s">
        <v>66</v>
      </c>
      <c r="K1967" s="96" t="s">
        <v>67</v>
      </c>
      <c r="L1967" s="96">
        <v>0</v>
      </c>
      <c r="M1967" s="96">
        <v>0</v>
      </c>
      <c r="N1967" s="96">
        <v>0</v>
      </c>
      <c r="O1967" s="96">
        <v>0</v>
      </c>
      <c r="P1967" s="96" t="s">
        <v>4019</v>
      </c>
      <c r="Q1967" s="96" t="s">
        <v>4020</v>
      </c>
    </row>
    <row r="1968" spans="2:17" ht="15" thickBot="1" x14ac:dyDescent="0.35">
      <c r="B1968" s="92" t="s">
        <v>3700</v>
      </c>
      <c r="C1968" s="93" t="s">
        <v>4080</v>
      </c>
      <c r="D1968" s="94" t="s">
        <v>65</v>
      </c>
      <c r="E1968" s="94" t="s">
        <v>64</v>
      </c>
      <c r="F1968" s="95">
        <v>2641066871607</v>
      </c>
      <c r="G1968" s="94" t="s">
        <v>64</v>
      </c>
      <c r="H1968" s="94" t="s">
        <v>64</v>
      </c>
      <c r="I1968" s="94" t="s">
        <v>65</v>
      </c>
      <c r="J1968" s="94" t="s">
        <v>66</v>
      </c>
      <c r="K1968" s="96" t="s">
        <v>67</v>
      </c>
      <c r="L1968" s="96">
        <v>0</v>
      </c>
      <c r="M1968" s="96">
        <v>0</v>
      </c>
      <c r="N1968" s="96">
        <v>0</v>
      </c>
      <c r="O1968" s="96">
        <v>0</v>
      </c>
      <c r="P1968" s="96" t="s">
        <v>4019</v>
      </c>
      <c r="Q1968" s="96" t="s">
        <v>4020</v>
      </c>
    </row>
    <row r="1969" spans="2:17" ht="15" thickBot="1" x14ac:dyDescent="0.35">
      <c r="B1969" s="92" t="s">
        <v>4100</v>
      </c>
      <c r="C1969" s="93" t="s">
        <v>4080</v>
      </c>
      <c r="D1969" s="94" t="s">
        <v>65</v>
      </c>
      <c r="E1969" s="94" t="s">
        <v>64</v>
      </c>
      <c r="F1969" s="95">
        <v>2457054571608</v>
      </c>
      <c r="G1969" s="94" t="s">
        <v>64</v>
      </c>
      <c r="H1969" s="94" t="s">
        <v>64</v>
      </c>
      <c r="I1969" s="94" t="s">
        <v>65</v>
      </c>
      <c r="J1969" s="94" t="s">
        <v>66</v>
      </c>
      <c r="K1969" s="96" t="s">
        <v>67</v>
      </c>
      <c r="L1969" s="96">
        <v>0</v>
      </c>
      <c r="M1969" s="96">
        <v>0</v>
      </c>
      <c r="N1969" s="96">
        <v>0</v>
      </c>
      <c r="O1969" s="96">
        <v>0</v>
      </c>
      <c r="P1969" s="96" t="s">
        <v>4019</v>
      </c>
      <c r="Q1969" s="96" t="s">
        <v>4020</v>
      </c>
    </row>
    <row r="1970" spans="2:17" ht="15" thickBot="1" x14ac:dyDescent="0.35">
      <c r="B1970" s="92" t="s">
        <v>4095</v>
      </c>
      <c r="C1970" s="93" t="s">
        <v>295</v>
      </c>
      <c r="D1970" s="94" t="s">
        <v>65</v>
      </c>
      <c r="E1970" s="94" t="s">
        <v>64</v>
      </c>
      <c r="F1970" s="95">
        <v>2284054571608</v>
      </c>
      <c r="G1970" s="94" t="s">
        <v>64</v>
      </c>
      <c r="H1970" s="94" t="s">
        <v>64</v>
      </c>
      <c r="I1970" s="94" t="s">
        <v>65</v>
      </c>
      <c r="J1970" s="94" t="s">
        <v>66</v>
      </c>
      <c r="K1970" s="96" t="s">
        <v>67</v>
      </c>
      <c r="L1970" s="96">
        <v>0</v>
      </c>
      <c r="M1970" s="96">
        <v>0</v>
      </c>
      <c r="N1970" s="96">
        <v>0</v>
      </c>
      <c r="O1970" s="96">
        <v>0</v>
      </c>
      <c r="P1970" s="96" t="s">
        <v>4019</v>
      </c>
      <c r="Q1970" s="96" t="s">
        <v>4020</v>
      </c>
    </row>
    <row r="1971" spans="2:17" ht="15" thickBot="1" x14ac:dyDescent="0.35">
      <c r="B1971" s="92" t="s">
        <v>113</v>
      </c>
      <c r="C1971" s="93" t="s">
        <v>4101</v>
      </c>
      <c r="D1971" s="94" t="s">
        <v>64</v>
      </c>
      <c r="E1971" s="94" t="s">
        <v>65</v>
      </c>
      <c r="F1971" s="95">
        <v>2715026221609</v>
      </c>
      <c r="G1971" s="94" t="s">
        <v>64</v>
      </c>
      <c r="H1971" s="94" t="s">
        <v>64</v>
      </c>
      <c r="I1971" s="94" t="s">
        <v>65</v>
      </c>
      <c r="J1971" s="94" t="s">
        <v>66</v>
      </c>
      <c r="K1971" s="96" t="s">
        <v>67</v>
      </c>
      <c r="L1971" s="96">
        <v>0</v>
      </c>
      <c r="M1971" s="96">
        <v>0</v>
      </c>
      <c r="N1971" s="96">
        <v>0</v>
      </c>
      <c r="O1971" s="96">
        <v>0</v>
      </c>
      <c r="P1971" s="96" t="s">
        <v>4019</v>
      </c>
      <c r="Q1971" s="96" t="s">
        <v>4020</v>
      </c>
    </row>
    <row r="1972" spans="2:17" ht="15" thickBot="1" x14ac:dyDescent="0.35">
      <c r="B1972" s="92" t="s">
        <v>325</v>
      </c>
      <c r="C1972" s="93" t="s">
        <v>4102</v>
      </c>
      <c r="D1972" s="94" t="s">
        <v>64</v>
      </c>
      <c r="E1972" s="94" t="s">
        <v>65</v>
      </c>
      <c r="F1972" s="95">
        <v>2664873431605</v>
      </c>
      <c r="G1972" s="94" t="s">
        <v>64</v>
      </c>
      <c r="H1972" s="94" t="s">
        <v>64</v>
      </c>
      <c r="I1972" s="94" t="s">
        <v>65</v>
      </c>
      <c r="J1972" s="94" t="s">
        <v>66</v>
      </c>
      <c r="K1972" s="96" t="s">
        <v>67</v>
      </c>
      <c r="L1972" s="96">
        <v>0</v>
      </c>
      <c r="M1972" s="96">
        <v>0</v>
      </c>
      <c r="N1972" s="96">
        <v>0</v>
      </c>
      <c r="O1972" s="96">
        <v>0</v>
      </c>
      <c r="P1972" s="96" t="s">
        <v>4019</v>
      </c>
      <c r="Q1972" s="96" t="s">
        <v>4020</v>
      </c>
    </row>
    <row r="1973" spans="2:17" ht="15" thickBot="1" x14ac:dyDescent="0.35">
      <c r="B1973" s="92" t="s">
        <v>369</v>
      </c>
      <c r="C1973" s="93" t="s">
        <v>4103</v>
      </c>
      <c r="D1973" s="94" t="s">
        <v>64</v>
      </c>
      <c r="E1973" s="94" t="s">
        <v>65</v>
      </c>
      <c r="F1973" s="95">
        <v>2283059181607</v>
      </c>
      <c r="G1973" s="94" t="s">
        <v>64</v>
      </c>
      <c r="H1973" s="94" t="s">
        <v>64</v>
      </c>
      <c r="I1973" s="94" t="s">
        <v>65</v>
      </c>
      <c r="J1973" s="94" t="s">
        <v>66</v>
      </c>
      <c r="K1973" s="96" t="s">
        <v>67</v>
      </c>
      <c r="L1973" s="96">
        <v>0</v>
      </c>
      <c r="M1973" s="96">
        <v>0</v>
      </c>
      <c r="N1973" s="96">
        <v>0</v>
      </c>
      <c r="O1973" s="96">
        <v>0</v>
      </c>
      <c r="P1973" s="96" t="s">
        <v>4019</v>
      </c>
      <c r="Q1973" s="96" t="s">
        <v>4020</v>
      </c>
    </row>
    <row r="1974" spans="2:17" ht="15" thickBot="1" x14ac:dyDescent="0.35">
      <c r="B1974" s="92" t="s">
        <v>129</v>
      </c>
      <c r="C1974" s="93" t="s">
        <v>4101</v>
      </c>
      <c r="D1974" s="94" t="s">
        <v>64</v>
      </c>
      <c r="E1974" s="94" t="s">
        <v>65</v>
      </c>
      <c r="F1974" s="95">
        <v>2536464561607</v>
      </c>
      <c r="G1974" s="94" t="s">
        <v>64</v>
      </c>
      <c r="H1974" s="94" t="s">
        <v>64</v>
      </c>
      <c r="I1974" s="94" t="s">
        <v>65</v>
      </c>
      <c r="J1974" s="94" t="s">
        <v>66</v>
      </c>
      <c r="K1974" s="96" t="s">
        <v>67</v>
      </c>
      <c r="L1974" s="96">
        <v>0</v>
      </c>
      <c r="M1974" s="96">
        <v>0</v>
      </c>
      <c r="N1974" s="96">
        <v>0</v>
      </c>
      <c r="O1974" s="96">
        <v>0</v>
      </c>
      <c r="P1974" s="96" t="s">
        <v>4019</v>
      </c>
      <c r="Q1974" s="96" t="s">
        <v>4020</v>
      </c>
    </row>
    <row r="1975" spans="2:17" ht="15" thickBot="1" x14ac:dyDescent="0.35">
      <c r="B1975" s="92" t="s">
        <v>185</v>
      </c>
      <c r="C1975" s="93" t="s">
        <v>4026</v>
      </c>
      <c r="D1975" s="94" t="s">
        <v>64</v>
      </c>
      <c r="E1975" s="94" t="s">
        <v>65</v>
      </c>
      <c r="F1975" s="95">
        <v>2535826281607</v>
      </c>
      <c r="G1975" s="94" t="s">
        <v>64</v>
      </c>
      <c r="H1975" s="94" t="s">
        <v>64</v>
      </c>
      <c r="I1975" s="94" t="s">
        <v>65</v>
      </c>
      <c r="J1975" s="94" t="s">
        <v>66</v>
      </c>
      <c r="K1975" s="96" t="s">
        <v>67</v>
      </c>
      <c r="L1975" s="96">
        <v>0</v>
      </c>
      <c r="M1975" s="96">
        <v>0</v>
      </c>
      <c r="N1975" s="96">
        <v>0</v>
      </c>
      <c r="O1975" s="96">
        <v>0</v>
      </c>
      <c r="P1975" s="96" t="s">
        <v>4019</v>
      </c>
      <c r="Q1975" s="96" t="s">
        <v>4020</v>
      </c>
    </row>
    <row r="1976" spans="2:17" ht="15" thickBot="1" x14ac:dyDescent="0.35">
      <c r="B1976" s="92" t="s">
        <v>1808</v>
      </c>
      <c r="C1976" s="93" t="s">
        <v>4026</v>
      </c>
      <c r="D1976" s="94" t="s">
        <v>64</v>
      </c>
      <c r="E1976" s="94" t="s">
        <v>65</v>
      </c>
      <c r="F1976" s="95">
        <v>2492000661607</v>
      </c>
      <c r="G1976" s="94" t="s">
        <v>64</v>
      </c>
      <c r="H1976" s="94" t="s">
        <v>64</v>
      </c>
      <c r="I1976" s="94" t="s">
        <v>65</v>
      </c>
      <c r="J1976" s="94" t="s">
        <v>66</v>
      </c>
      <c r="K1976" s="96" t="s">
        <v>67</v>
      </c>
      <c r="L1976" s="96">
        <v>0</v>
      </c>
      <c r="M1976" s="96">
        <v>0</v>
      </c>
      <c r="N1976" s="96">
        <v>0</v>
      </c>
      <c r="O1976" s="96">
        <v>0</v>
      </c>
      <c r="P1976" s="96" t="s">
        <v>4019</v>
      </c>
      <c r="Q1976" s="96" t="s">
        <v>4020</v>
      </c>
    </row>
    <row r="1977" spans="2:17" ht="15" thickBot="1" x14ac:dyDescent="0.35">
      <c r="B1977" s="92" t="s">
        <v>2921</v>
      </c>
      <c r="C1977" s="93" t="s">
        <v>4051</v>
      </c>
      <c r="D1977" s="94" t="s">
        <v>64</v>
      </c>
      <c r="E1977" s="94" t="s">
        <v>65</v>
      </c>
      <c r="F1977" s="95">
        <v>2678636661606</v>
      </c>
      <c r="G1977" s="94" t="s">
        <v>64</v>
      </c>
      <c r="H1977" s="94" t="s">
        <v>64</v>
      </c>
      <c r="I1977" s="94" t="s">
        <v>66</v>
      </c>
      <c r="J1977" s="94" t="s">
        <v>65</v>
      </c>
      <c r="K1977" s="96" t="s">
        <v>67</v>
      </c>
      <c r="L1977" s="96">
        <v>0</v>
      </c>
      <c r="M1977" s="96">
        <v>0</v>
      </c>
      <c r="N1977" s="96">
        <v>0</v>
      </c>
      <c r="O1977" s="96">
        <v>0</v>
      </c>
      <c r="P1977" s="96" t="s">
        <v>4019</v>
      </c>
      <c r="Q1977" s="96" t="s">
        <v>4020</v>
      </c>
    </row>
    <row r="1978" spans="2:17" ht="15" thickBot="1" x14ac:dyDescent="0.35">
      <c r="B1978" s="92" t="s">
        <v>325</v>
      </c>
      <c r="C1978" s="93" t="s">
        <v>4104</v>
      </c>
      <c r="D1978" s="94" t="s">
        <v>64</v>
      </c>
      <c r="E1978" s="94" t="s">
        <v>65</v>
      </c>
      <c r="F1978" s="95">
        <v>2384742911606</v>
      </c>
      <c r="G1978" s="94" t="s">
        <v>64</v>
      </c>
      <c r="H1978" s="94" t="s">
        <v>64</v>
      </c>
      <c r="I1978" s="94" t="s">
        <v>65</v>
      </c>
      <c r="J1978" s="94" t="s">
        <v>66</v>
      </c>
      <c r="K1978" s="96" t="s">
        <v>67</v>
      </c>
      <c r="L1978" s="96">
        <v>0</v>
      </c>
      <c r="M1978" s="96">
        <v>0</v>
      </c>
      <c r="N1978" s="96">
        <v>0</v>
      </c>
      <c r="O1978" s="96">
        <v>0</v>
      </c>
      <c r="P1978" s="96" t="s">
        <v>4019</v>
      </c>
      <c r="Q1978" s="96" t="s">
        <v>4020</v>
      </c>
    </row>
    <row r="1979" spans="2:17" ht="15" thickBot="1" x14ac:dyDescent="0.35">
      <c r="B1979" s="92" t="s">
        <v>1813</v>
      </c>
      <c r="C1979" s="93" t="s">
        <v>307</v>
      </c>
      <c r="D1979" s="94" t="s">
        <v>65</v>
      </c>
      <c r="E1979" s="94" t="s">
        <v>64</v>
      </c>
      <c r="F1979" s="95">
        <v>2117751771607</v>
      </c>
      <c r="G1979" s="94" t="s">
        <v>64</v>
      </c>
      <c r="H1979" s="94" t="s">
        <v>65</v>
      </c>
      <c r="I1979" s="94" t="s">
        <v>66</v>
      </c>
      <c r="J1979" s="94" t="s">
        <v>66</v>
      </c>
      <c r="K1979" s="96" t="s">
        <v>67</v>
      </c>
      <c r="L1979" s="96">
        <v>0</v>
      </c>
      <c r="M1979" s="96">
        <v>0</v>
      </c>
      <c r="N1979" s="96">
        <v>0</v>
      </c>
      <c r="O1979" s="96">
        <v>0</v>
      </c>
      <c r="P1979" s="96" t="s">
        <v>4019</v>
      </c>
      <c r="Q1979" s="96" t="s">
        <v>4020</v>
      </c>
    </row>
    <row r="1980" spans="2:17" ht="15" thickBot="1" x14ac:dyDescent="0.35">
      <c r="B1980" s="92" t="s">
        <v>4029</v>
      </c>
      <c r="C1980" s="93" t="s">
        <v>307</v>
      </c>
      <c r="D1980" s="94" t="s">
        <v>65</v>
      </c>
      <c r="E1980" s="94" t="s">
        <v>64</v>
      </c>
      <c r="F1980" s="95">
        <v>2715245531607</v>
      </c>
      <c r="G1980" s="94" t="s">
        <v>64</v>
      </c>
      <c r="H1980" s="94" t="s">
        <v>64</v>
      </c>
      <c r="I1980" s="94" t="s">
        <v>65</v>
      </c>
      <c r="J1980" s="94" t="s">
        <v>66</v>
      </c>
      <c r="K1980" s="96" t="s">
        <v>67</v>
      </c>
      <c r="L1980" s="96">
        <v>0</v>
      </c>
      <c r="M1980" s="96">
        <v>0</v>
      </c>
      <c r="N1980" s="96">
        <v>0</v>
      </c>
      <c r="O1980" s="96">
        <v>0</v>
      </c>
      <c r="P1980" s="96" t="s">
        <v>4019</v>
      </c>
      <c r="Q1980" s="96" t="s">
        <v>4020</v>
      </c>
    </row>
    <row r="1981" spans="2:17" ht="15" thickBot="1" x14ac:dyDescent="0.35">
      <c r="B1981" s="92" t="s">
        <v>189</v>
      </c>
      <c r="C1981" s="93" t="s">
        <v>4022</v>
      </c>
      <c r="D1981" s="94" t="s">
        <v>64</v>
      </c>
      <c r="E1981" s="94" t="s">
        <v>65</v>
      </c>
      <c r="F1981" s="95">
        <v>2389207201608</v>
      </c>
      <c r="G1981" s="94" t="s">
        <v>64</v>
      </c>
      <c r="H1981" s="94" t="s">
        <v>64</v>
      </c>
      <c r="I1981" s="94" t="s">
        <v>66</v>
      </c>
      <c r="J1981" s="94" t="s">
        <v>65</v>
      </c>
      <c r="K1981" s="96" t="s">
        <v>67</v>
      </c>
      <c r="L1981" s="96">
        <v>0</v>
      </c>
      <c r="M1981" s="96">
        <v>0</v>
      </c>
      <c r="N1981" s="96">
        <v>0</v>
      </c>
      <c r="O1981" s="96">
        <v>0</v>
      </c>
      <c r="P1981" s="96" t="s">
        <v>4019</v>
      </c>
      <c r="Q1981" s="96" t="s">
        <v>4020</v>
      </c>
    </row>
    <row r="1982" spans="2:17" ht="15" thickBot="1" x14ac:dyDescent="0.35">
      <c r="B1982" s="92" t="s">
        <v>1766</v>
      </c>
      <c r="C1982" s="93" t="s">
        <v>4050</v>
      </c>
      <c r="D1982" s="94" t="s">
        <v>65</v>
      </c>
      <c r="E1982" s="94" t="s">
        <v>64</v>
      </c>
      <c r="F1982" s="95">
        <v>1813730921606</v>
      </c>
      <c r="G1982" s="94" t="s">
        <v>64</v>
      </c>
      <c r="H1982" s="94" t="s">
        <v>65</v>
      </c>
      <c r="I1982" s="94" t="s">
        <v>66</v>
      </c>
      <c r="J1982" s="94" t="s">
        <v>66</v>
      </c>
      <c r="K1982" s="96" t="s">
        <v>67</v>
      </c>
      <c r="L1982" s="96">
        <v>0</v>
      </c>
      <c r="M1982" s="96">
        <v>0</v>
      </c>
      <c r="N1982" s="96">
        <v>0</v>
      </c>
      <c r="O1982" s="96">
        <v>0</v>
      </c>
      <c r="P1982" s="96" t="s">
        <v>4019</v>
      </c>
      <c r="Q1982" s="96" t="s">
        <v>4020</v>
      </c>
    </row>
    <row r="1983" spans="2:17" ht="15" thickBot="1" x14ac:dyDescent="0.35">
      <c r="B1983" s="92" t="s">
        <v>4029</v>
      </c>
      <c r="C1983" s="93" t="s">
        <v>307</v>
      </c>
      <c r="D1983" s="94" t="s">
        <v>65</v>
      </c>
      <c r="E1983" s="94" t="s">
        <v>64</v>
      </c>
      <c r="F1983" s="95">
        <v>2697702241617</v>
      </c>
      <c r="G1983" s="94" t="s">
        <v>64</v>
      </c>
      <c r="H1983" s="94" t="s">
        <v>65</v>
      </c>
      <c r="I1983" s="94" t="s">
        <v>66</v>
      </c>
      <c r="J1983" s="94" t="s">
        <v>66</v>
      </c>
      <c r="K1983" s="96" t="s">
        <v>67</v>
      </c>
      <c r="L1983" s="96">
        <v>0</v>
      </c>
      <c r="M1983" s="96">
        <v>0</v>
      </c>
      <c r="N1983" s="96">
        <v>0</v>
      </c>
      <c r="O1983" s="96">
        <v>0</v>
      </c>
      <c r="P1983" s="96" t="s">
        <v>4019</v>
      </c>
      <c r="Q1983" s="96" t="s">
        <v>4020</v>
      </c>
    </row>
    <row r="1984" spans="2:17" ht="15" thickBot="1" x14ac:dyDescent="0.35">
      <c r="B1984" s="92" t="s">
        <v>3342</v>
      </c>
      <c r="C1984" s="93" t="s">
        <v>4030</v>
      </c>
      <c r="D1984" s="94" t="s">
        <v>65</v>
      </c>
      <c r="E1984" s="94" t="s">
        <v>64</v>
      </c>
      <c r="F1984" s="95">
        <v>1696250281605</v>
      </c>
      <c r="G1984" s="94" t="s">
        <v>64</v>
      </c>
      <c r="H1984" s="94" t="s">
        <v>64</v>
      </c>
      <c r="I1984" s="94" t="s">
        <v>65</v>
      </c>
      <c r="J1984" s="94" t="s">
        <v>66</v>
      </c>
      <c r="K1984" s="96" t="s">
        <v>67</v>
      </c>
      <c r="L1984" s="96">
        <v>0</v>
      </c>
      <c r="M1984" s="96">
        <v>0</v>
      </c>
      <c r="N1984" s="96">
        <v>0</v>
      </c>
      <c r="O1984" s="96">
        <v>0</v>
      </c>
      <c r="P1984" s="96" t="s">
        <v>4019</v>
      </c>
      <c r="Q1984" s="96" t="s">
        <v>4020</v>
      </c>
    </row>
    <row r="1985" spans="2:17" ht="15" thickBot="1" x14ac:dyDescent="0.35">
      <c r="B1985" s="92" t="s">
        <v>4027</v>
      </c>
      <c r="C1985" s="93" t="s">
        <v>295</v>
      </c>
      <c r="D1985" s="94" t="s">
        <v>65</v>
      </c>
      <c r="E1985" s="94" t="s">
        <v>64</v>
      </c>
      <c r="F1985" s="95">
        <v>2531045991601</v>
      </c>
      <c r="G1985" s="94" t="s">
        <v>64</v>
      </c>
      <c r="H1985" s="94" t="s">
        <v>64</v>
      </c>
      <c r="I1985" s="94" t="s">
        <v>65</v>
      </c>
      <c r="J1985" s="94" t="s">
        <v>66</v>
      </c>
      <c r="K1985" s="96" t="s">
        <v>67</v>
      </c>
      <c r="L1985" s="96">
        <v>0</v>
      </c>
      <c r="M1985" s="96">
        <v>0</v>
      </c>
      <c r="N1985" s="96">
        <v>0</v>
      </c>
      <c r="O1985" s="96">
        <v>0</v>
      </c>
      <c r="P1985" s="96" t="s">
        <v>4019</v>
      </c>
      <c r="Q1985" s="96" t="s">
        <v>4020</v>
      </c>
    </row>
    <row r="1986" spans="2:17" ht="15" thickBot="1" x14ac:dyDescent="0.35">
      <c r="B1986" s="92" t="s">
        <v>4032</v>
      </c>
      <c r="C1986" s="93" t="s">
        <v>2270</v>
      </c>
      <c r="D1986" s="94" t="s">
        <v>65</v>
      </c>
      <c r="E1986" s="94" t="s">
        <v>64</v>
      </c>
      <c r="F1986" s="95">
        <v>1587322781603</v>
      </c>
      <c r="G1986" s="94" t="s">
        <v>64</v>
      </c>
      <c r="H1986" s="94" t="s">
        <v>64</v>
      </c>
      <c r="I1986" s="94" t="s">
        <v>65</v>
      </c>
      <c r="J1986" s="94" t="s">
        <v>66</v>
      </c>
      <c r="K1986" s="96" t="s">
        <v>67</v>
      </c>
      <c r="L1986" s="96">
        <v>0</v>
      </c>
      <c r="M1986" s="96">
        <v>0</v>
      </c>
      <c r="N1986" s="96">
        <v>0</v>
      </c>
      <c r="O1986" s="96">
        <v>0</v>
      </c>
      <c r="P1986" s="96" t="s">
        <v>4019</v>
      </c>
      <c r="Q1986" s="96" t="s">
        <v>4020</v>
      </c>
    </row>
    <row r="1987" spans="2:17" ht="15" thickBot="1" x14ac:dyDescent="0.35">
      <c r="B1987" s="92" t="s">
        <v>1851</v>
      </c>
      <c r="C1987" s="93" t="s">
        <v>4050</v>
      </c>
      <c r="D1987" s="94" t="s">
        <v>65</v>
      </c>
      <c r="E1987" s="94" t="s">
        <v>64</v>
      </c>
      <c r="F1987" s="95">
        <v>2632449461602</v>
      </c>
      <c r="G1987" s="94" t="s">
        <v>64</v>
      </c>
      <c r="H1987" s="94" t="s">
        <v>65</v>
      </c>
      <c r="I1987" s="94" t="s">
        <v>66</v>
      </c>
      <c r="J1987" s="94" t="s">
        <v>66</v>
      </c>
      <c r="K1987" s="96" t="s">
        <v>67</v>
      </c>
      <c r="L1987" s="96">
        <v>0</v>
      </c>
      <c r="M1987" s="96">
        <v>0</v>
      </c>
      <c r="N1987" s="96">
        <v>0</v>
      </c>
      <c r="O1987" s="96">
        <v>0</v>
      </c>
      <c r="P1987" s="96" t="s">
        <v>4019</v>
      </c>
      <c r="Q1987" s="96" t="s">
        <v>4020</v>
      </c>
    </row>
    <row r="1988" spans="2:17" ht="15" thickBot="1" x14ac:dyDescent="0.35">
      <c r="B1988" s="92" t="s">
        <v>4025</v>
      </c>
      <c r="C1988" s="93" t="s">
        <v>4105</v>
      </c>
      <c r="D1988" s="94" t="s">
        <v>65</v>
      </c>
      <c r="E1988" s="94" t="s">
        <v>64</v>
      </c>
      <c r="F1988" s="95">
        <v>1682842781602</v>
      </c>
      <c r="G1988" s="94" t="s">
        <v>64</v>
      </c>
      <c r="H1988" s="94" t="s">
        <v>64</v>
      </c>
      <c r="I1988" s="94" t="s">
        <v>65</v>
      </c>
      <c r="J1988" s="94" t="s">
        <v>66</v>
      </c>
      <c r="K1988" s="96" t="s">
        <v>67</v>
      </c>
      <c r="L1988" s="96">
        <v>0</v>
      </c>
      <c r="M1988" s="96">
        <v>0</v>
      </c>
      <c r="N1988" s="96">
        <v>0</v>
      </c>
      <c r="O1988" s="96">
        <v>0</v>
      </c>
      <c r="P1988" s="96" t="s">
        <v>4019</v>
      </c>
      <c r="Q1988" s="96" t="s">
        <v>4020</v>
      </c>
    </row>
    <row r="1989" spans="2:17" ht="15" thickBot="1" x14ac:dyDescent="0.35">
      <c r="B1989" s="92" t="s">
        <v>2642</v>
      </c>
      <c r="C1989" s="93" t="s">
        <v>3276</v>
      </c>
      <c r="D1989" s="94" t="s">
        <v>65</v>
      </c>
      <c r="E1989" s="94" t="s">
        <v>64</v>
      </c>
      <c r="F1989" s="95">
        <v>2364604491617</v>
      </c>
      <c r="G1989" s="94" t="s">
        <v>64</v>
      </c>
      <c r="H1989" s="94" t="s">
        <v>64</v>
      </c>
      <c r="I1989" s="94" t="s">
        <v>65</v>
      </c>
      <c r="J1989" s="94" t="s">
        <v>66</v>
      </c>
      <c r="K1989" s="96" t="s">
        <v>67</v>
      </c>
      <c r="L1989" s="96">
        <v>0</v>
      </c>
      <c r="M1989" s="96">
        <v>0</v>
      </c>
      <c r="N1989" s="96">
        <v>0</v>
      </c>
      <c r="O1989" s="96">
        <v>0</v>
      </c>
      <c r="P1989" s="96" t="s">
        <v>4019</v>
      </c>
      <c r="Q1989" s="96" t="s">
        <v>4020</v>
      </c>
    </row>
    <row r="1990" spans="2:17" ht="15" thickBot="1" x14ac:dyDescent="0.35">
      <c r="B1990" s="92" t="s">
        <v>1371</v>
      </c>
      <c r="C1990" s="93" t="s">
        <v>4050</v>
      </c>
      <c r="D1990" s="94" t="s">
        <v>65</v>
      </c>
      <c r="E1990" s="94" t="s">
        <v>64</v>
      </c>
      <c r="F1990" s="95">
        <v>2117751771605</v>
      </c>
      <c r="G1990" s="94" t="s">
        <v>64</v>
      </c>
      <c r="H1990" s="94" t="s">
        <v>64</v>
      </c>
      <c r="I1990" s="94" t="s">
        <v>65</v>
      </c>
      <c r="J1990" s="94" t="s">
        <v>66</v>
      </c>
      <c r="K1990" s="96" t="s">
        <v>67</v>
      </c>
      <c r="L1990" s="96">
        <v>0</v>
      </c>
      <c r="M1990" s="96">
        <v>0</v>
      </c>
      <c r="N1990" s="96">
        <v>0</v>
      </c>
      <c r="O1990" s="96">
        <v>0</v>
      </c>
      <c r="P1990" s="96" t="s">
        <v>4019</v>
      </c>
      <c r="Q1990" s="96" t="s">
        <v>4020</v>
      </c>
    </row>
    <row r="1991" spans="2:17" ht="15" thickBot="1" x14ac:dyDescent="0.35">
      <c r="B1991" s="92" t="s">
        <v>413</v>
      </c>
      <c r="C1991" s="93" t="s">
        <v>295</v>
      </c>
      <c r="D1991" s="94" t="s">
        <v>65</v>
      </c>
      <c r="E1991" s="94" t="s">
        <v>64</v>
      </c>
      <c r="F1991" s="95">
        <v>2402086341603</v>
      </c>
      <c r="G1991" s="94" t="s">
        <v>64</v>
      </c>
      <c r="H1991" s="94" t="s">
        <v>65</v>
      </c>
      <c r="I1991" s="94" t="s">
        <v>66</v>
      </c>
      <c r="J1991" s="94" t="s">
        <v>66</v>
      </c>
      <c r="K1991" s="96" t="s">
        <v>67</v>
      </c>
      <c r="L1991" s="96">
        <v>0</v>
      </c>
      <c r="M1991" s="96">
        <v>0</v>
      </c>
      <c r="N1991" s="96">
        <v>0</v>
      </c>
      <c r="O1991" s="96">
        <v>0</v>
      </c>
      <c r="P1991" s="96" t="s">
        <v>4019</v>
      </c>
      <c r="Q1991" s="96" t="s">
        <v>4020</v>
      </c>
    </row>
    <row r="1992" spans="2:17" ht="15" thickBot="1" x14ac:dyDescent="0.35">
      <c r="B1992" s="92" t="s">
        <v>1374</v>
      </c>
      <c r="C1992" s="93" t="s">
        <v>184</v>
      </c>
      <c r="D1992" s="94" t="s">
        <v>65</v>
      </c>
      <c r="E1992" s="94" t="s">
        <v>64</v>
      </c>
      <c r="F1992" s="95">
        <v>1844895211605</v>
      </c>
      <c r="G1992" s="94" t="s">
        <v>64</v>
      </c>
      <c r="H1992" s="94" t="s">
        <v>65</v>
      </c>
      <c r="I1992" s="94" t="s">
        <v>66</v>
      </c>
      <c r="J1992" s="94" t="s">
        <v>66</v>
      </c>
      <c r="K1992" s="96" t="s">
        <v>67</v>
      </c>
      <c r="L1992" s="96">
        <v>0</v>
      </c>
      <c r="M1992" s="96">
        <v>0</v>
      </c>
      <c r="N1992" s="96">
        <v>0</v>
      </c>
      <c r="O1992" s="96">
        <v>0</v>
      </c>
      <c r="P1992" s="96" t="s">
        <v>4019</v>
      </c>
      <c r="Q1992" s="96" t="s">
        <v>4020</v>
      </c>
    </row>
    <row r="1993" spans="2:17" ht="15" thickBot="1" x14ac:dyDescent="0.35">
      <c r="B1993" s="92" t="s">
        <v>4032</v>
      </c>
      <c r="C1993" s="93" t="s">
        <v>3458</v>
      </c>
      <c r="D1993" s="94" t="s">
        <v>65</v>
      </c>
      <c r="E1993" s="94" t="s">
        <v>64</v>
      </c>
      <c r="F1993" s="95">
        <v>2128192311602</v>
      </c>
      <c r="G1993" s="94" t="s">
        <v>64</v>
      </c>
      <c r="H1993" s="94" t="s">
        <v>65</v>
      </c>
      <c r="I1993" s="94" t="s">
        <v>66</v>
      </c>
      <c r="J1993" s="94" t="s">
        <v>66</v>
      </c>
      <c r="K1993" s="96" t="s">
        <v>67</v>
      </c>
      <c r="L1993" s="96">
        <v>0</v>
      </c>
      <c r="M1993" s="96">
        <v>0</v>
      </c>
      <c r="N1993" s="96">
        <v>0</v>
      </c>
      <c r="O1993" s="96">
        <v>0</v>
      </c>
      <c r="P1993" s="96" t="s">
        <v>4019</v>
      </c>
      <c r="Q1993" s="96" t="s">
        <v>4020</v>
      </c>
    </row>
    <row r="1994" spans="2:17" ht="15" thickBot="1" x14ac:dyDescent="0.35">
      <c r="B1994" s="92" t="s">
        <v>413</v>
      </c>
      <c r="C1994" s="93" t="s">
        <v>3737</v>
      </c>
      <c r="D1994" s="94" t="s">
        <v>65</v>
      </c>
      <c r="E1994" s="94" t="s">
        <v>64</v>
      </c>
      <c r="F1994" s="95">
        <v>1888808521605</v>
      </c>
      <c r="G1994" s="94" t="s">
        <v>64</v>
      </c>
      <c r="H1994" s="94" t="s">
        <v>65</v>
      </c>
      <c r="I1994" s="94" t="s">
        <v>66</v>
      </c>
      <c r="J1994" s="94" t="s">
        <v>66</v>
      </c>
      <c r="K1994" s="96" t="s">
        <v>67</v>
      </c>
      <c r="L1994" s="96">
        <v>0</v>
      </c>
      <c r="M1994" s="96">
        <v>0</v>
      </c>
      <c r="N1994" s="96">
        <v>0</v>
      </c>
      <c r="O1994" s="96">
        <v>0</v>
      </c>
      <c r="P1994" s="96" t="s">
        <v>4019</v>
      </c>
      <c r="Q1994" s="96" t="s">
        <v>4020</v>
      </c>
    </row>
    <row r="1995" spans="2:17" ht="15" thickBot="1" x14ac:dyDescent="0.35">
      <c r="B1995" s="92" t="s">
        <v>4056</v>
      </c>
      <c r="C1995" s="93" t="s">
        <v>4106</v>
      </c>
      <c r="D1995" s="94" t="s">
        <v>65</v>
      </c>
      <c r="E1995" s="94" t="s">
        <v>64</v>
      </c>
      <c r="F1995" s="95">
        <v>1992884441605</v>
      </c>
      <c r="G1995" s="94" t="s">
        <v>64</v>
      </c>
      <c r="H1995" s="94" t="s">
        <v>64</v>
      </c>
      <c r="I1995" s="94" t="s">
        <v>65</v>
      </c>
      <c r="J1995" s="94" t="s">
        <v>66</v>
      </c>
      <c r="K1995" s="96" t="s">
        <v>67</v>
      </c>
      <c r="L1995" s="96">
        <v>0</v>
      </c>
      <c r="M1995" s="96">
        <v>0</v>
      </c>
      <c r="N1995" s="96">
        <v>0</v>
      </c>
      <c r="O1995" s="96">
        <v>0</v>
      </c>
      <c r="P1995" s="96" t="s">
        <v>4019</v>
      </c>
      <c r="Q1995" s="96" t="s">
        <v>4020</v>
      </c>
    </row>
    <row r="1996" spans="2:17" ht="15" thickBot="1" x14ac:dyDescent="0.35">
      <c r="B1996" s="92" t="s">
        <v>1433</v>
      </c>
      <c r="C1996" s="93" t="s">
        <v>202</v>
      </c>
      <c r="D1996" s="94" t="s">
        <v>64</v>
      </c>
      <c r="E1996" s="94" t="s">
        <v>65</v>
      </c>
      <c r="F1996" s="95">
        <v>3254094551401</v>
      </c>
      <c r="G1996" s="94" t="s">
        <v>64</v>
      </c>
      <c r="H1996" s="94" t="s">
        <v>65</v>
      </c>
      <c r="I1996" s="94" t="s">
        <v>66</v>
      </c>
      <c r="J1996" s="94" t="s">
        <v>66</v>
      </c>
      <c r="K1996" s="96">
        <v>0</v>
      </c>
      <c r="L1996" s="96">
        <v>0</v>
      </c>
      <c r="M1996" s="96">
        <v>0</v>
      </c>
      <c r="N1996" s="96">
        <v>0</v>
      </c>
      <c r="O1996" s="96">
        <v>0</v>
      </c>
      <c r="P1996" s="96" t="s">
        <v>68</v>
      </c>
      <c r="Q1996" s="96" t="s">
        <v>68</v>
      </c>
    </row>
    <row r="1997" spans="2:17" ht="15" thickBot="1" x14ac:dyDescent="0.35">
      <c r="B1997" s="92" t="s">
        <v>177</v>
      </c>
      <c r="C1997" s="93" t="s">
        <v>507</v>
      </c>
      <c r="D1997" s="94" t="s">
        <v>64</v>
      </c>
      <c r="E1997" s="94" t="s">
        <v>65</v>
      </c>
      <c r="F1997" s="95">
        <v>2257597130101</v>
      </c>
      <c r="G1997" s="94" t="s">
        <v>64</v>
      </c>
      <c r="H1997" s="94" t="s">
        <v>64</v>
      </c>
      <c r="I1997" s="94" t="s">
        <v>65</v>
      </c>
      <c r="J1997" s="94" t="s">
        <v>66</v>
      </c>
      <c r="K1997" s="96">
        <v>0</v>
      </c>
      <c r="L1997" s="96">
        <v>0</v>
      </c>
      <c r="M1997" s="96">
        <v>0</v>
      </c>
      <c r="N1997" s="96">
        <v>0</v>
      </c>
      <c r="O1997" s="96">
        <v>0</v>
      </c>
      <c r="P1997" s="96" t="s">
        <v>68</v>
      </c>
      <c r="Q1997" s="96" t="s">
        <v>68</v>
      </c>
    </row>
    <row r="1998" spans="2:17" ht="15" thickBot="1" x14ac:dyDescent="0.35">
      <c r="B1998" s="92" t="s">
        <v>214</v>
      </c>
      <c r="C1998" s="93" t="s">
        <v>4107</v>
      </c>
      <c r="D1998" s="94" t="s">
        <v>64</v>
      </c>
      <c r="E1998" s="94" t="s">
        <v>65</v>
      </c>
      <c r="F1998" s="95">
        <v>2383545980114</v>
      </c>
      <c r="G1998" s="94" t="s">
        <v>64</v>
      </c>
      <c r="H1998" s="94" t="s">
        <v>64</v>
      </c>
      <c r="I1998" s="94" t="s">
        <v>65</v>
      </c>
      <c r="J1998" s="94" t="s">
        <v>66</v>
      </c>
      <c r="K1998" s="96">
        <v>0</v>
      </c>
      <c r="L1998" s="96">
        <v>0</v>
      </c>
      <c r="M1998" s="96">
        <v>0</v>
      </c>
      <c r="N1998" s="96">
        <v>0</v>
      </c>
      <c r="O1998" s="96">
        <v>0</v>
      </c>
      <c r="P1998" s="96" t="s">
        <v>68</v>
      </c>
      <c r="Q1998" s="96" t="s">
        <v>68</v>
      </c>
    </row>
    <row r="1999" spans="2:17" ht="15" thickBot="1" x14ac:dyDescent="0.35">
      <c r="B1999" s="92" t="s">
        <v>4108</v>
      </c>
      <c r="C1999" s="93" t="s">
        <v>548</v>
      </c>
      <c r="D1999" s="94" t="s">
        <v>64</v>
      </c>
      <c r="E1999" s="94" t="s">
        <v>65</v>
      </c>
      <c r="F1999" s="95">
        <v>2627349232201</v>
      </c>
      <c r="G1999" s="94" t="s">
        <v>64</v>
      </c>
      <c r="H1999" s="94" t="s">
        <v>64</v>
      </c>
      <c r="I1999" s="94" t="s">
        <v>65</v>
      </c>
      <c r="J1999" s="94" t="s">
        <v>66</v>
      </c>
      <c r="K1999" s="96">
        <v>0</v>
      </c>
      <c r="L1999" s="96">
        <v>0</v>
      </c>
      <c r="M1999" s="96">
        <v>0</v>
      </c>
      <c r="N1999" s="96">
        <v>0</v>
      </c>
      <c r="O1999" s="96">
        <v>0</v>
      </c>
      <c r="P1999" s="96" t="s">
        <v>68</v>
      </c>
      <c r="Q1999" s="96" t="s">
        <v>68</v>
      </c>
    </row>
    <row r="2000" spans="2:17" ht="15" thickBot="1" x14ac:dyDescent="0.35">
      <c r="B2000" s="92" t="s">
        <v>4109</v>
      </c>
      <c r="C2000" s="93" t="s">
        <v>4110</v>
      </c>
      <c r="D2000" s="94" t="s">
        <v>64</v>
      </c>
      <c r="E2000" s="94" t="s">
        <v>65</v>
      </c>
      <c r="F2000" s="95">
        <v>2281472550101</v>
      </c>
      <c r="G2000" s="94" t="s">
        <v>64</v>
      </c>
      <c r="H2000" s="94" t="s">
        <v>64</v>
      </c>
      <c r="I2000" s="94" t="s">
        <v>65</v>
      </c>
      <c r="J2000" s="94" t="s">
        <v>66</v>
      </c>
      <c r="K2000" s="96">
        <v>0</v>
      </c>
      <c r="L2000" s="96">
        <v>0</v>
      </c>
      <c r="M2000" s="96">
        <v>0</v>
      </c>
      <c r="N2000" s="96">
        <v>0</v>
      </c>
      <c r="O2000" s="96">
        <v>0</v>
      </c>
      <c r="P2000" s="96" t="s">
        <v>68</v>
      </c>
      <c r="Q2000" s="96" t="s">
        <v>68</v>
      </c>
    </row>
    <row r="2001" spans="2:17" ht="15" thickBot="1" x14ac:dyDescent="0.35">
      <c r="B2001" s="92" t="s">
        <v>163</v>
      </c>
      <c r="C2001" s="93" t="s">
        <v>125</v>
      </c>
      <c r="D2001" s="94" t="s">
        <v>64</v>
      </c>
      <c r="E2001" s="94" t="s">
        <v>65</v>
      </c>
      <c r="F2001" s="95">
        <v>2589286700101</v>
      </c>
      <c r="G2001" s="94" t="s">
        <v>64</v>
      </c>
      <c r="H2001" s="94" t="s">
        <v>64</v>
      </c>
      <c r="I2001" s="94" t="s">
        <v>65</v>
      </c>
      <c r="J2001" s="94" t="s">
        <v>66</v>
      </c>
      <c r="K2001" s="96">
        <v>0</v>
      </c>
      <c r="L2001" s="96">
        <v>0</v>
      </c>
      <c r="M2001" s="96">
        <v>0</v>
      </c>
      <c r="N2001" s="96">
        <v>0</v>
      </c>
      <c r="O2001" s="96">
        <v>0</v>
      </c>
      <c r="P2001" s="96" t="s">
        <v>68</v>
      </c>
      <c r="Q2001" s="96" t="s">
        <v>68</v>
      </c>
    </row>
    <row r="2002" spans="2:17" ht="15" thickBot="1" x14ac:dyDescent="0.35">
      <c r="B2002" s="92" t="s">
        <v>3729</v>
      </c>
      <c r="C2002" s="93" t="s">
        <v>411</v>
      </c>
      <c r="D2002" s="94" t="s">
        <v>65</v>
      </c>
      <c r="E2002" s="94" t="s">
        <v>64</v>
      </c>
      <c r="F2002" s="95">
        <v>3003375230101</v>
      </c>
      <c r="G2002" s="94" t="s">
        <v>64</v>
      </c>
      <c r="H2002" s="94" t="s">
        <v>65</v>
      </c>
      <c r="I2002" s="94" t="s">
        <v>66</v>
      </c>
      <c r="J2002" s="94" t="s">
        <v>66</v>
      </c>
      <c r="K2002" s="96">
        <v>0</v>
      </c>
      <c r="L2002" s="96">
        <v>0</v>
      </c>
      <c r="M2002" s="96">
        <v>0</v>
      </c>
      <c r="N2002" s="96">
        <v>0</v>
      </c>
      <c r="O2002" s="96">
        <v>0</v>
      </c>
      <c r="P2002" s="96" t="s">
        <v>68</v>
      </c>
      <c r="Q2002" s="96" t="s">
        <v>68</v>
      </c>
    </row>
    <row r="2003" spans="2:17" ht="15" thickBot="1" x14ac:dyDescent="0.35">
      <c r="B2003" s="92" t="s">
        <v>4111</v>
      </c>
      <c r="C2003" s="93" t="s">
        <v>4112</v>
      </c>
      <c r="D2003" s="94" t="s">
        <v>65</v>
      </c>
      <c r="E2003" s="94" t="s">
        <v>64</v>
      </c>
      <c r="F2003" s="95">
        <v>2993191720101</v>
      </c>
      <c r="G2003" s="94" t="s">
        <v>64</v>
      </c>
      <c r="H2003" s="94" t="s">
        <v>65</v>
      </c>
      <c r="I2003" s="94" t="s">
        <v>66</v>
      </c>
      <c r="J2003" s="94" t="s">
        <v>66</v>
      </c>
      <c r="K2003" s="96">
        <v>0</v>
      </c>
      <c r="L2003" s="96">
        <v>0</v>
      </c>
      <c r="M2003" s="96">
        <v>0</v>
      </c>
      <c r="N2003" s="96">
        <v>0</v>
      </c>
      <c r="O2003" s="96">
        <v>0</v>
      </c>
      <c r="P2003" s="96" t="s">
        <v>68</v>
      </c>
      <c r="Q2003" s="96" t="s">
        <v>68</v>
      </c>
    </row>
    <row r="2004" spans="2:17" ht="15" thickBot="1" x14ac:dyDescent="0.35">
      <c r="B2004" s="92" t="s">
        <v>4113</v>
      </c>
      <c r="C2004" s="93" t="s">
        <v>4114</v>
      </c>
      <c r="D2004" s="94" t="s">
        <v>65</v>
      </c>
      <c r="E2004" s="94" t="s">
        <v>64</v>
      </c>
      <c r="F2004" s="95">
        <v>2484388401906</v>
      </c>
      <c r="G2004" s="94" t="s">
        <v>64</v>
      </c>
      <c r="H2004" s="94" t="s">
        <v>64</v>
      </c>
      <c r="I2004" s="94" t="s">
        <v>65</v>
      </c>
      <c r="J2004" s="94" t="s">
        <v>66</v>
      </c>
      <c r="K2004" s="96">
        <v>0</v>
      </c>
      <c r="L2004" s="96">
        <v>0</v>
      </c>
      <c r="M2004" s="96">
        <v>0</v>
      </c>
      <c r="N2004" s="96">
        <v>0</v>
      </c>
      <c r="O2004" s="96">
        <v>0</v>
      </c>
      <c r="P2004" s="96" t="s">
        <v>68</v>
      </c>
      <c r="Q2004" s="96" t="s">
        <v>68</v>
      </c>
    </row>
    <row r="2005" spans="2:17" ht="15" thickBot="1" x14ac:dyDescent="0.35">
      <c r="B2005" s="92" t="s">
        <v>546</v>
      </c>
      <c r="C2005" s="93" t="s">
        <v>190</v>
      </c>
      <c r="D2005" s="94" t="s">
        <v>65</v>
      </c>
      <c r="E2005" s="94" t="s">
        <v>64</v>
      </c>
      <c r="F2005" s="95">
        <v>2440199320207</v>
      </c>
      <c r="G2005" s="94" t="s">
        <v>64</v>
      </c>
      <c r="H2005" s="94" t="s">
        <v>64</v>
      </c>
      <c r="I2005" s="94" t="s">
        <v>65</v>
      </c>
      <c r="J2005" s="94" t="s">
        <v>66</v>
      </c>
      <c r="K2005" s="96">
        <v>0</v>
      </c>
      <c r="L2005" s="96">
        <v>0</v>
      </c>
      <c r="M2005" s="96">
        <v>0</v>
      </c>
      <c r="N2005" s="96">
        <v>0</v>
      </c>
      <c r="O2005" s="96">
        <v>0</v>
      </c>
      <c r="P2005" s="96" t="s">
        <v>68</v>
      </c>
      <c r="Q2005" s="96" t="s">
        <v>68</v>
      </c>
    </row>
    <row r="2006" spans="2:17" ht="15" thickBot="1" x14ac:dyDescent="0.35">
      <c r="B2006" s="92" t="s">
        <v>501</v>
      </c>
      <c r="C2006" s="93" t="s">
        <v>1501</v>
      </c>
      <c r="D2006" s="94" t="s">
        <v>65</v>
      </c>
      <c r="E2006" s="94" t="s">
        <v>64</v>
      </c>
      <c r="F2006" s="95">
        <v>2048938440101</v>
      </c>
      <c r="G2006" s="94" t="s">
        <v>64</v>
      </c>
      <c r="H2006" s="94" t="s">
        <v>65</v>
      </c>
      <c r="I2006" s="94" t="s">
        <v>66</v>
      </c>
      <c r="J2006" s="94" t="s">
        <v>66</v>
      </c>
      <c r="K2006" s="96">
        <v>0</v>
      </c>
      <c r="L2006" s="96">
        <v>0</v>
      </c>
      <c r="M2006" s="96">
        <v>0</v>
      </c>
      <c r="N2006" s="96">
        <v>0</v>
      </c>
      <c r="O2006" s="96">
        <v>0</v>
      </c>
      <c r="P2006" s="96" t="s">
        <v>68</v>
      </c>
      <c r="Q2006" s="96" t="s">
        <v>68</v>
      </c>
    </row>
    <row r="2007" spans="2:17" ht="15" thickBot="1" x14ac:dyDescent="0.35">
      <c r="B2007" s="92" t="s">
        <v>1946</v>
      </c>
      <c r="C2007" s="93" t="s">
        <v>163</v>
      </c>
      <c r="D2007" s="94" t="s">
        <v>65</v>
      </c>
      <c r="E2007" s="94" t="s">
        <v>64</v>
      </c>
      <c r="F2007" s="95">
        <v>3458607481804</v>
      </c>
      <c r="G2007" s="94" t="s">
        <v>64</v>
      </c>
      <c r="H2007" s="94" t="s">
        <v>65</v>
      </c>
      <c r="I2007" s="94" t="s">
        <v>66</v>
      </c>
      <c r="J2007" s="94" t="s">
        <v>66</v>
      </c>
      <c r="K2007" s="96">
        <v>0</v>
      </c>
      <c r="L2007" s="96">
        <v>0</v>
      </c>
      <c r="M2007" s="96">
        <v>0</v>
      </c>
      <c r="N2007" s="96">
        <v>0</v>
      </c>
      <c r="O2007" s="96">
        <v>0</v>
      </c>
      <c r="P2007" s="96" t="s">
        <v>68</v>
      </c>
      <c r="Q2007" s="96" t="s">
        <v>68</v>
      </c>
    </row>
    <row r="2008" spans="2:17" ht="15" thickBot="1" x14ac:dyDescent="0.35">
      <c r="B2008" s="92" t="s">
        <v>3148</v>
      </c>
      <c r="C2008" s="93" t="s">
        <v>2014</v>
      </c>
      <c r="D2008" s="94" t="s">
        <v>65</v>
      </c>
      <c r="E2008" s="94" t="s">
        <v>64</v>
      </c>
      <c r="F2008" s="95">
        <v>1995738400101</v>
      </c>
      <c r="G2008" s="94" t="s">
        <v>64</v>
      </c>
      <c r="H2008" s="94" t="s">
        <v>64</v>
      </c>
      <c r="I2008" s="94" t="s">
        <v>65</v>
      </c>
      <c r="J2008" s="94" t="s">
        <v>66</v>
      </c>
      <c r="K2008" s="96">
        <v>0</v>
      </c>
      <c r="L2008" s="96">
        <v>0</v>
      </c>
      <c r="M2008" s="96">
        <v>0</v>
      </c>
      <c r="N2008" s="96">
        <v>0</v>
      </c>
      <c r="O2008" s="96">
        <v>0</v>
      </c>
      <c r="P2008" s="96" t="s">
        <v>68</v>
      </c>
      <c r="Q2008" s="96" t="s">
        <v>68</v>
      </c>
    </row>
    <row r="2009" spans="2:17" ht="15" thickBot="1" x14ac:dyDescent="0.35">
      <c r="B2009" s="92" t="s">
        <v>1917</v>
      </c>
      <c r="C2009" s="93" t="s">
        <v>4115</v>
      </c>
      <c r="D2009" s="94" t="s">
        <v>65</v>
      </c>
      <c r="E2009" s="94" t="s">
        <v>64</v>
      </c>
      <c r="F2009" s="95">
        <v>1966142012205</v>
      </c>
      <c r="G2009" s="94" t="s">
        <v>64</v>
      </c>
      <c r="H2009" s="94" t="s">
        <v>64</v>
      </c>
      <c r="I2009" s="94" t="s">
        <v>65</v>
      </c>
      <c r="J2009" s="94" t="s">
        <v>66</v>
      </c>
      <c r="K2009" s="96">
        <v>0</v>
      </c>
      <c r="L2009" s="96">
        <v>0</v>
      </c>
      <c r="M2009" s="96">
        <v>0</v>
      </c>
      <c r="N2009" s="96">
        <v>0</v>
      </c>
      <c r="O2009" s="96">
        <v>0</v>
      </c>
      <c r="P2009" s="96" t="s">
        <v>68</v>
      </c>
      <c r="Q2009" s="96" t="s">
        <v>68</v>
      </c>
    </row>
    <row r="2010" spans="2:17" ht="15" thickBot="1" x14ac:dyDescent="0.35">
      <c r="B2010" s="92" t="s">
        <v>4116</v>
      </c>
      <c r="C2010" s="93" t="s">
        <v>4117</v>
      </c>
      <c r="D2010" s="94" t="s">
        <v>65</v>
      </c>
      <c r="E2010" s="94" t="s">
        <v>64</v>
      </c>
      <c r="F2010" s="95">
        <v>2617539400412</v>
      </c>
      <c r="G2010" s="94" t="s">
        <v>64</v>
      </c>
      <c r="H2010" s="94" t="s">
        <v>64</v>
      </c>
      <c r="I2010" s="94" t="s">
        <v>65</v>
      </c>
      <c r="J2010" s="94" t="s">
        <v>66</v>
      </c>
      <c r="K2010" s="96">
        <v>0</v>
      </c>
      <c r="L2010" s="96">
        <v>0</v>
      </c>
      <c r="M2010" s="96">
        <v>0</v>
      </c>
      <c r="N2010" s="96">
        <v>0</v>
      </c>
      <c r="O2010" s="96">
        <v>0</v>
      </c>
      <c r="P2010" s="96" t="s">
        <v>68</v>
      </c>
      <c r="Q2010" s="96" t="s">
        <v>68</v>
      </c>
    </row>
    <row r="2011" spans="2:17" ht="15" thickBot="1" x14ac:dyDescent="0.35">
      <c r="B2011" s="92" t="s">
        <v>4118</v>
      </c>
      <c r="C2011" s="93" t="s">
        <v>190</v>
      </c>
      <c r="D2011" s="94" t="s">
        <v>65</v>
      </c>
      <c r="E2011" s="94" t="s">
        <v>64</v>
      </c>
      <c r="F2011" s="95">
        <v>3001729740101</v>
      </c>
      <c r="G2011" s="94" t="s">
        <v>64</v>
      </c>
      <c r="H2011" s="94" t="s">
        <v>65</v>
      </c>
      <c r="I2011" s="94" t="s">
        <v>66</v>
      </c>
      <c r="J2011" s="94" t="s">
        <v>66</v>
      </c>
      <c r="K2011" s="96">
        <v>0</v>
      </c>
      <c r="L2011" s="96">
        <v>0</v>
      </c>
      <c r="M2011" s="96">
        <v>0</v>
      </c>
      <c r="N2011" s="96">
        <v>0</v>
      </c>
      <c r="O2011" s="96">
        <v>0</v>
      </c>
      <c r="P2011" s="96" t="s">
        <v>68</v>
      </c>
      <c r="Q2011" s="96" t="s">
        <v>68</v>
      </c>
    </row>
    <row r="2012" spans="2:17" ht="15" thickBot="1" x14ac:dyDescent="0.35">
      <c r="B2012" s="92" t="s">
        <v>4017</v>
      </c>
      <c r="C2012" s="93" t="s">
        <v>3179</v>
      </c>
      <c r="D2012" s="94" t="s">
        <v>65</v>
      </c>
      <c r="E2012" s="94" t="s">
        <v>64</v>
      </c>
      <c r="F2012" s="95">
        <v>1929613300101</v>
      </c>
      <c r="G2012" s="94" t="s">
        <v>64</v>
      </c>
      <c r="H2012" s="94" t="s">
        <v>64</v>
      </c>
      <c r="I2012" s="94" t="s">
        <v>65</v>
      </c>
      <c r="J2012" s="94" t="s">
        <v>66</v>
      </c>
      <c r="K2012" s="96">
        <v>0</v>
      </c>
      <c r="L2012" s="96">
        <v>0</v>
      </c>
      <c r="M2012" s="96">
        <v>0</v>
      </c>
      <c r="N2012" s="96">
        <v>0</v>
      </c>
      <c r="O2012" s="96">
        <v>0</v>
      </c>
      <c r="P2012" s="96" t="s">
        <v>68</v>
      </c>
      <c r="Q2012" s="96" t="s">
        <v>68</v>
      </c>
    </row>
    <row r="2013" spans="2:17" ht="15" thickBot="1" x14ac:dyDescent="0.35">
      <c r="B2013" s="92" t="s">
        <v>386</v>
      </c>
      <c r="C2013" s="93" t="s">
        <v>390</v>
      </c>
      <c r="D2013" s="94" t="s">
        <v>65</v>
      </c>
      <c r="E2013" s="94" t="s">
        <v>64</v>
      </c>
      <c r="F2013" s="95">
        <v>2377920360101</v>
      </c>
      <c r="G2013" s="94" t="s">
        <v>64</v>
      </c>
      <c r="H2013" s="94" t="s">
        <v>64</v>
      </c>
      <c r="I2013" s="94" t="s">
        <v>65</v>
      </c>
      <c r="J2013" s="94" t="s">
        <v>66</v>
      </c>
      <c r="K2013" s="96">
        <v>0</v>
      </c>
      <c r="L2013" s="96">
        <v>0</v>
      </c>
      <c r="M2013" s="96">
        <v>0</v>
      </c>
      <c r="N2013" s="96">
        <v>0</v>
      </c>
      <c r="O2013" s="96">
        <v>0</v>
      </c>
      <c r="P2013" s="96" t="s">
        <v>68</v>
      </c>
      <c r="Q2013" s="96" t="s">
        <v>68</v>
      </c>
    </row>
    <row r="2014" spans="2:17" ht="15" thickBot="1" x14ac:dyDescent="0.35">
      <c r="B2014" s="92" t="s">
        <v>415</v>
      </c>
      <c r="C2014" s="93" t="s">
        <v>402</v>
      </c>
      <c r="D2014" s="94" t="s">
        <v>65</v>
      </c>
      <c r="E2014" s="94" t="s">
        <v>64</v>
      </c>
      <c r="F2014" s="95">
        <v>1994968970101</v>
      </c>
      <c r="G2014" s="94" t="s">
        <v>64</v>
      </c>
      <c r="H2014" s="94" t="s">
        <v>64</v>
      </c>
      <c r="I2014" s="94" t="s">
        <v>65</v>
      </c>
      <c r="J2014" s="94" t="s">
        <v>66</v>
      </c>
      <c r="K2014" s="96">
        <v>0</v>
      </c>
      <c r="L2014" s="96">
        <v>0</v>
      </c>
      <c r="M2014" s="96">
        <v>0</v>
      </c>
      <c r="N2014" s="96">
        <v>0</v>
      </c>
      <c r="O2014" s="96">
        <v>0</v>
      </c>
      <c r="P2014" s="96" t="s">
        <v>68</v>
      </c>
      <c r="Q2014" s="96" t="s">
        <v>68</v>
      </c>
    </row>
    <row r="2015" spans="2:17" ht="15" thickBot="1" x14ac:dyDescent="0.35">
      <c r="B2015" s="92" t="s">
        <v>1917</v>
      </c>
      <c r="C2015" s="93" t="s">
        <v>198</v>
      </c>
      <c r="D2015" s="94" t="s">
        <v>65</v>
      </c>
      <c r="E2015" s="94" t="s">
        <v>64</v>
      </c>
      <c r="F2015" s="95">
        <v>2562474710101</v>
      </c>
      <c r="G2015" s="94" t="s">
        <v>64</v>
      </c>
      <c r="H2015" s="94" t="s">
        <v>64</v>
      </c>
      <c r="I2015" s="94" t="s">
        <v>65</v>
      </c>
      <c r="J2015" s="94" t="s">
        <v>66</v>
      </c>
      <c r="K2015" s="96">
        <v>0</v>
      </c>
      <c r="L2015" s="96">
        <v>0</v>
      </c>
      <c r="M2015" s="96">
        <v>0</v>
      </c>
      <c r="N2015" s="96">
        <v>0</v>
      </c>
      <c r="O2015" s="96">
        <v>0</v>
      </c>
      <c r="P2015" s="96" t="s">
        <v>68</v>
      </c>
      <c r="Q2015" s="96" t="s">
        <v>68</v>
      </c>
    </row>
    <row r="2016" spans="2:17" ht="15" thickBot="1" x14ac:dyDescent="0.35">
      <c r="B2016" s="92" t="s">
        <v>313</v>
      </c>
      <c r="C2016" s="93" t="s">
        <v>202</v>
      </c>
      <c r="D2016" s="94" t="s">
        <v>64</v>
      </c>
      <c r="E2016" s="94" t="s">
        <v>65</v>
      </c>
      <c r="F2016" s="95">
        <v>2601170210101</v>
      </c>
      <c r="G2016" s="94" t="s">
        <v>64</v>
      </c>
      <c r="H2016" s="94" t="s">
        <v>64</v>
      </c>
      <c r="I2016" s="94" t="s">
        <v>65</v>
      </c>
      <c r="J2016" s="94" t="s">
        <v>66</v>
      </c>
      <c r="K2016" s="96">
        <v>0</v>
      </c>
      <c r="L2016" s="96">
        <v>0</v>
      </c>
      <c r="M2016" s="96">
        <v>0</v>
      </c>
      <c r="N2016" s="96">
        <v>0</v>
      </c>
      <c r="O2016" s="96">
        <v>0</v>
      </c>
      <c r="P2016" s="96" t="s">
        <v>68</v>
      </c>
      <c r="Q2016" s="96" t="s">
        <v>68</v>
      </c>
    </row>
    <row r="2017" spans="2:17" ht="15" thickBot="1" x14ac:dyDescent="0.35">
      <c r="B2017" s="92" t="s">
        <v>1634</v>
      </c>
      <c r="C2017" s="93" t="s">
        <v>343</v>
      </c>
      <c r="D2017" s="94" t="s">
        <v>65</v>
      </c>
      <c r="E2017" s="94" t="s">
        <v>64</v>
      </c>
      <c r="F2017" s="95">
        <v>2709195890101</v>
      </c>
      <c r="G2017" s="94" t="s">
        <v>64</v>
      </c>
      <c r="H2017" s="94" t="s">
        <v>64</v>
      </c>
      <c r="I2017" s="94" t="s">
        <v>65</v>
      </c>
      <c r="J2017" s="94" t="s">
        <v>66</v>
      </c>
      <c r="K2017" s="96">
        <v>0</v>
      </c>
      <c r="L2017" s="96">
        <v>0</v>
      </c>
      <c r="M2017" s="96">
        <v>0</v>
      </c>
      <c r="N2017" s="96">
        <v>0</v>
      </c>
      <c r="O2017" s="96">
        <v>0</v>
      </c>
      <c r="P2017" s="96" t="s">
        <v>68</v>
      </c>
      <c r="Q2017" s="96" t="s">
        <v>68</v>
      </c>
    </row>
    <row r="2018" spans="2:17" ht="15" thickBot="1" x14ac:dyDescent="0.35">
      <c r="B2018" s="92" t="s">
        <v>4119</v>
      </c>
      <c r="C2018" s="93" t="s">
        <v>165</v>
      </c>
      <c r="D2018" s="94" t="s">
        <v>64</v>
      </c>
      <c r="E2018" s="94" t="s">
        <v>65</v>
      </c>
      <c r="F2018" s="95">
        <v>1704527430205</v>
      </c>
      <c r="G2018" s="94" t="s">
        <v>64</v>
      </c>
      <c r="H2018" s="94" t="s">
        <v>64</v>
      </c>
      <c r="I2018" s="94" t="s">
        <v>65</v>
      </c>
      <c r="J2018" s="94" t="s">
        <v>66</v>
      </c>
      <c r="K2018" s="96">
        <v>0</v>
      </c>
      <c r="L2018" s="96">
        <v>0</v>
      </c>
      <c r="M2018" s="96">
        <v>0</v>
      </c>
      <c r="N2018" s="96">
        <v>0</v>
      </c>
      <c r="O2018" s="96">
        <v>0</v>
      </c>
      <c r="P2018" s="96" t="s">
        <v>68</v>
      </c>
      <c r="Q2018" s="96" t="s">
        <v>68</v>
      </c>
    </row>
    <row r="2019" spans="2:17" ht="15" thickBot="1" x14ac:dyDescent="0.35">
      <c r="B2019" s="92" t="s">
        <v>538</v>
      </c>
      <c r="C2019" s="93" t="s">
        <v>2284</v>
      </c>
      <c r="D2019" s="94" t="s">
        <v>65</v>
      </c>
      <c r="E2019" s="94" t="s">
        <v>64</v>
      </c>
      <c r="F2019" s="95">
        <v>1606210540101</v>
      </c>
      <c r="G2019" s="94" t="s">
        <v>64</v>
      </c>
      <c r="H2019" s="94" t="s">
        <v>64</v>
      </c>
      <c r="I2019" s="94" t="s">
        <v>65</v>
      </c>
      <c r="J2019" s="94" t="s">
        <v>66</v>
      </c>
      <c r="K2019" s="96">
        <v>0</v>
      </c>
      <c r="L2019" s="96">
        <v>0</v>
      </c>
      <c r="M2019" s="96">
        <v>0</v>
      </c>
      <c r="N2019" s="96">
        <v>0</v>
      </c>
      <c r="O2019" s="96">
        <v>0</v>
      </c>
      <c r="P2019" s="96" t="s">
        <v>68</v>
      </c>
      <c r="Q2019" s="96" t="s">
        <v>68</v>
      </c>
    </row>
    <row r="2020" spans="2:17" ht="15" thickBot="1" x14ac:dyDescent="0.35">
      <c r="B2020" s="92" t="s">
        <v>364</v>
      </c>
      <c r="C2020" s="93" t="s">
        <v>4120</v>
      </c>
      <c r="D2020" s="94" t="s">
        <v>64</v>
      </c>
      <c r="E2020" s="94" t="s">
        <v>65</v>
      </c>
      <c r="F2020" s="95">
        <v>2439629750101</v>
      </c>
      <c r="G2020" s="94" t="s">
        <v>64</v>
      </c>
      <c r="H2020" s="94" t="s">
        <v>64</v>
      </c>
      <c r="I2020" s="94" t="s">
        <v>65</v>
      </c>
      <c r="J2020" s="94" t="s">
        <v>66</v>
      </c>
      <c r="K2020" s="96">
        <v>0</v>
      </c>
      <c r="L2020" s="96">
        <v>0</v>
      </c>
      <c r="M2020" s="96">
        <v>0</v>
      </c>
      <c r="N2020" s="96">
        <v>0</v>
      </c>
      <c r="O2020" s="96">
        <v>0</v>
      </c>
      <c r="P2020" s="96" t="s">
        <v>68</v>
      </c>
      <c r="Q2020" s="96" t="s">
        <v>68</v>
      </c>
    </row>
    <row r="2021" spans="2:17" x14ac:dyDescent="0.3">
      <c r="B2021" s="92">
        <v>0</v>
      </c>
      <c r="C2021" s="93">
        <v>0</v>
      </c>
      <c r="D2021" s="94" t="s">
        <v>64</v>
      </c>
      <c r="E2021" s="94" t="s">
        <v>64</v>
      </c>
      <c r="F2021" s="95">
        <v>0</v>
      </c>
      <c r="G2021" s="94" t="s">
        <v>64</v>
      </c>
      <c r="H2021" s="94" t="s">
        <v>64</v>
      </c>
      <c r="I2021" s="94" t="s">
        <v>66</v>
      </c>
      <c r="J2021" s="94" t="s">
        <v>66</v>
      </c>
      <c r="K2021" s="96">
        <v>0</v>
      </c>
      <c r="L2021" s="96">
        <v>0</v>
      </c>
      <c r="M2021" s="96">
        <v>0</v>
      </c>
      <c r="N2021" s="96">
        <v>0</v>
      </c>
      <c r="O2021" s="96">
        <v>0</v>
      </c>
      <c r="P2021" s="96">
        <v>0</v>
      </c>
      <c r="Q2021" s="96">
        <v>0</v>
      </c>
    </row>
  </sheetData>
  <mergeCells count="60">
    <mergeCell ref="C2:Q2"/>
    <mergeCell ref="D3:P3"/>
    <mergeCell ref="D5:P5"/>
    <mergeCell ref="C6:P6"/>
    <mergeCell ref="C7:H7"/>
    <mergeCell ref="I7:K7"/>
    <mergeCell ref="L7:N7"/>
    <mergeCell ref="O7:P7"/>
    <mergeCell ref="C1385:Q1385"/>
    <mergeCell ref="O8:P8"/>
    <mergeCell ref="O9:P9"/>
    <mergeCell ref="C11:Q11"/>
    <mergeCell ref="B12:Q12"/>
    <mergeCell ref="B13:F13"/>
    <mergeCell ref="G13:J13"/>
    <mergeCell ref="K13:O13"/>
    <mergeCell ref="P13:Q13"/>
    <mergeCell ref="B14:C14"/>
    <mergeCell ref="C1378:Q1378"/>
    <mergeCell ref="C1379:Q1379"/>
    <mergeCell ref="C1381:Q1381"/>
    <mergeCell ref="C1382:Q1382"/>
    <mergeCell ref="D1386:P1386"/>
    <mergeCell ref="D1388:P1388"/>
    <mergeCell ref="C1389:P1389"/>
    <mergeCell ref="C1390:H1390"/>
    <mergeCell ref="I1390:K1390"/>
    <mergeCell ref="L1390:N1390"/>
    <mergeCell ref="O1390:P1390"/>
    <mergeCell ref="O1391:P1391"/>
    <mergeCell ref="O1392:P1392"/>
    <mergeCell ref="C1394:Q1394"/>
    <mergeCell ref="B1395:Q1395"/>
    <mergeCell ref="B1396:F1396"/>
    <mergeCell ref="G1396:J1396"/>
    <mergeCell ref="K1396:O1396"/>
    <mergeCell ref="P1396:Q1396"/>
    <mergeCell ref="O1741:P1741"/>
    <mergeCell ref="B1397:C1397"/>
    <mergeCell ref="C1730:Q1730"/>
    <mergeCell ref="D1731:P1731"/>
    <mergeCell ref="D1733:P1733"/>
    <mergeCell ref="C1734:P1734"/>
    <mergeCell ref="C1735:H1735"/>
    <mergeCell ref="I1735:K1735"/>
    <mergeCell ref="L1735:N1735"/>
    <mergeCell ref="O1735:P1735"/>
    <mergeCell ref="O1736:P1736"/>
    <mergeCell ref="O1737:P1737"/>
    <mergeCell ref="O1738:P1738"/>
    <mergeCell ref="O1739:P1739"/>
    <mergeCell ref="O1740:P1740"/>
    <mergeCell ref="B1747:C1747"/>
    <mergeCell ref="O1742:P1742"/>
    <mergeCell ref="C1744:Q1744"/>
    <mergeCell ref="B1745:Q1745"/>
    <mergeCell ref="B1746:F1746"/>
    <mergeCell ref="G1746:J1746"/>
    <mergeCell ref="K1746:O1746"/>
    <mergeCell ref="P1746:Q1746"/>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2</vt:i4>
      </vt:variant>
    </vt:vector>
  </HeadingPairs>
  <TitlesOfParts>
    <vt:vector size="14" baseType="lpstr">
      <vt:lpstr>Enero-2017</vt:lpstr>
      <vt:lpstr>Febrero-2017</vt:lpstr>
      <vt:lpstr>Marzo-2017</vt:lpstr>
      <vt:lpstr>Abril-2017</vt:lpstr>
      <vt:lpstr>Mayo-2017</vt:lpstr>
      <vt:lpstr>Junio-2017</vt:lpstr>
      <vt:lpstr>Julio-2017</vt:lpstr>
      <vt:lpstr>Agosto-2017</vt:lpstr>
      <vt:lpstr>Septiembre-2017</vt:lpstr>
      <vt:lpstr>Octubre-2017</vt:lpstr>
      <vt:lpstr>Noviembre-2017</vt:lpstr>
      <vt:lpstr>Diciembre-2017</vt:lpstr>
      <vt:lpstr>'Diciembre-2017'!Área_de_impresión</vt:lpstr>
      <vt:lpstr>'Diciembre-2017'!Títulos_a_imprimir</vt:lpstr>
    </vt:vector>
  </TitlesOfParts>
  <Company>Ministerio de Cultura y Deportes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Alberto Ramirez</dc:creator>
  <cp:lastModifiedBy>Erick Padilla</cp:lastModifiedBy>
  <dcterms:created xsi:type="dcterms:W3CDTF">2017-08-16T22:42:19Z</dcterms:created>
  <dcterms:modified xsi:type="dcterms:W3CDTF">2018-01-09T15:35:02Z</dcterms:modified>
</cp:coreProperties>
</file>